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harl\Desktop\Rebuttal\"/>
    </mc:Choice>
  </mc:AlternateContent>
  <xr:revisionPtr revIDLastSave="0" documentId="13_ncr:1_{8CEA38E6-8550-473A-B987-1202AF2E0C26}" xr6:coauthVersionLast="47" xr6:coauthVersionMax="47" xr10:uidLastSave="{00000000-0000-0000-0000-000000000000}"/>
  <bookViews>
    <workbookView xWindow="33975" yWindow="3915" windowWidth="23040" windowHeight="12135" firstSheet="9" activeTab="12" xr2:uid="{89BDDC52-B59C-1F4E-B72A-F2F8ADAD89ED}"/>
  </bookViews>
  <sheets>
    <sheet name="Intraplate compilation" sheetId="27" r:id="rId1"/>
    <sheet name="Galapagos_GEOROC" sheetId="35" r:id="rId2"/>
    <sheet name="Hauri_Borgarhraun_2017" sheetId="34" r:id="rId3"/>
    <sheet name="EAR+Mascarene-Reunion_GEOROC" sheetId="38" r:id="rId4"/>
    <sheet name="Comoros" sheetId="39" r:id="rId5"/>
    <sheet name="Bali_Holohraun2014-15_2018" sheetId="31" r:id="rId6"/>
    <sheet name="Hartley_Laki_2014" sheetId="37" r:id="rId7"/>
    <sheet name="Miller_Midfell_2019" sheetId="32" r:id="rId8"/>
    <sheet name="Rasmussen_ARC+rifts_full" sheetId="42" r:id="rId9"/>
    <sheet name="Wong_2023_Ethiopia" sheetId="54" r:id="rId10"/>
    <sheet name="Moore_2015_bubbles" sheetId="55" r:id="rId11"/>
    <sheet name="Moore_2018_kluychev" sheetId="62" r:id="rId12"/>
    <sheet name="HernandezNava_deccan" sheetId="60" r:id="rId13"/>
    <sheet name="Lerner_2021" sheetId="61" r:id="rId14"/>
    <sheet name="XH2O_calculated" sheetId="43" r:id="rId15"/>
    <sheet name="Median_XH2O_&lt;57SiO2" sheetId="51" r:id="rId16"/>
    <sheet name="Median_XH2O_all" sheetId="53" r:id="rId17"/>
  </sheets>
  <externalReferences>
    <externalReference r:id="rId18"/>
  </externalReferences>
  <definedNames>
    <definedName name="midfell_final" localSheetId="7">Miller_Midfell_2019!$A$1:$BI$78</definedName>
    <definedName name="S001M000">#REF!</definedName>
    <definedName name="S001M007M026">#REF!</definedName>
    <definedName name="S001M011">#REF!</definedName>
    <definedName name="S001M019">#REF!</definedName>
    <definedName name="S001M026">#REF!</definedName>
    <definedName name="S001M026M043">#REF!</definedName>
    <definedName name="S001M028">#REF!</definedName>
    <definedName name="S001M031M047">#REF!</definedName>
    <definedName name="S001M032">#REF!</definedName>
    <definedName name="S001M035">#REF!</definedName>
    <definedName name="S001M039M024">#REF!</definedName>
    <definedName name="S001M039M047">#REF!</definedName>
    <definedName name="S001M043M024">#REF!</definedName>
    <definedName name="S001M043M060">#REF!</definedName>
    <definedName name="S001M047">'[1]BHVO2G-1'!$Q$56:$Q$153</definedName>
    <definedName name="S001M047M043">#REF!</definedName>
    <definedName name="S001M048">#REF!</definedName>
    <definedName name="S001M051M043">#REF!</definedName>
    <definedName name="S001M052M043">#REF!</definedName>
    <definedName name="S001M054">#REF!</definedName>
    <definedName name="S001M057M043">#REF!</definedName>
    <definedName name="S001M057M047">#REF!</definedName>
    <definedName name="S001M058">#REF!</definedName>
    <definedName name="S001M059M043">#REF!</definedName>
    <definedName name="S001M060M024">#REF!</definedName>
    <definedName name="S001M060M043">#REF!</definedName>
    <definedName name="S001M069">#REF!</definedName>
    <definedName name="S001M073">#REF!</definedName>
    <definedName name="S001M074">#REF!</definedName>
    <definedName name="S001M075">#REF!</definedName>
    <definedName name="S001M077">#REF!</definedName>
    <definedName name="S001M078">#REF!</definedName>
    <definedName name="S001M079">#REF!</definedName>
    <definedName name="S001M081">#REF!</definedName>
    <definedName name="S001M082">#REF!</definedName>
    <definedName name="S001M083">#REF!</definedName>
    <definedName name="S001M085M024">#REF!</definedName>
    <definedName name="S001M085M043">#REF!</definedName>
    <definedName name="S001M085M047">#REF!</definedName>
    <definedName name="S001M086">#REF!</definedName>
    <definedName name="S001M087">#REF!</definedName>
    <definedName name="S001M088M026">#REF!</definedName>
    <definedName name="S001M088M043">#REF!</definedName>
    <definedName name="S001M088M047">#REF!</definedName>
    <definedName name="S001M089M043">#REF!</definedName>
    <definedName name="S001M090M024">#REF!</definedName>
    <definedName name="S001M090M043">#REF!</definedName>
    <definedName name="S001M093M047">#REF!</definedName>
    <definedName name="S001M096">#REF!</definedName>
    <definedName name="S001M097">#REF!</definedName>
    <definedName name="S001M098">#REF!</definedName>
    <definedName name="S001M099">#REF!</definedName>
    <definedName name="S001M100">#REF!</definedName>
    <definedName name="S001M101">#REF!</definedName>
    <definedName name="S001M102">#REF!</definedName>
    <definedName name="S001M103">#REF!</definedName>
    <definedName name="S001M105">#REF!</definedName>
    <definedName name="S001M106">#REF!</definedName>
    <definedName name="S001M107">#REF!</definedName>
    <definedName name="S001M110">#REF!</definedName>
    <definedName name="S001M111">#REF!</definedName>
    <definedName name="S001M114">#REF!</definedName>
    <definedName name="S001M115">#REF!</definedName>
    <definedName name="S001M117">#REF!</definedName>
    <definedName name="S001M120">#REF!</definedName>
    <definedName name="S001M121">#REF!</definedName>
    <definedName name="S001M124">#REF!</definedName>
    <definedName name="S001M125">#REF!</definedName>
    <definedName name="S001M127">#REF!</definedName>
    <definedName name="S001M133">#REF!</definedName>
    <definedName name="S001M137M043">#REF!</definedName>
    <definedName name="S001M139M043">#REF!</definedName>
    <definedName name="S001M145">#REF!</definedName>
    <definedName name="S001M146M024">#REF!</definedName>
    <definedName name="S001M149">#REF!</definedName>
    <definedName name="S001M151">#REF!</definedName>
    <definedName name="S001M158">#REF!</definedName>
    <definedName name="S001M160">#REF!</definedName>
    <definedName name="S001M162">#REF!</definedName>
    <definedName name="S001M164">#REF!</definedName>
    <definedName name="S001M177">#REF!</definedName>
    <definedName name="S001M180">#REF!</definedName>
    <definedName name="S001M182">#REF!</definedName>
    <definedName name="S001M184">#REF!</definedName>
    <definedName name="S001M185">#REF!</definedName>
    <definedName name="S001M189">#REF!</definedName>
    <definedName name="S001M190">#REF!</definedName>
    <definedName name="S001M191">#REF!</definedName>
    <definedName name="S001M193">#REF!</definedName>
    <definedName name="S001M194">#REF!</definedName>
    <definedName name="S001M195">#REF!</definedName>
    <definedName name="S001M197">#REF!</definedName>
    <definedName name="S001M200">#REF!</definedName>
    <definedName name="S001M202">#REF!</definedName>
    <definedName name="S001M204">#REF!</definedName>
    <definedName name="S001M205">#REF!</definedName>
    <definedName name="S001M206">#REF!</definedName>
    <definedName name="S001M208M238">#REF!</definedName>
    <definedName name="S001M209">#REF!</definedName>
    <definedName name="S001M235">#REF!</definedName>
    <definedName name="S002M000">#REF!</definedName>
    <definedName name="S002M007M043">#REF!</definedName>
    <definedName name="S002M011">#REF!</definedName>
    <definedName name="S002M019">#REF!</definedName>
    <definedName name="S002M026">#REF!</definedName>
    <definedName name="S002M026M043">#REF!</definedName>
    <definedName name="S002M026M047">#REF!</definedName>
    <definedName name="S002M028">#REF!</definedName>
    <definedName name="S002M031M043">#REF!</definedName>
    <definedName name="S002M032">#REF!</definedName>
    <definedName name="S002M035">#REF!</definedName>
    <definedName name="S002M039M043">#REF!</definedName>
    <definedName name="S002M043M047">#REF!</definedName>
    <definedName name="S002M045M043">#REF!</definedName>
    <definedName name="S002M045M047">#REF!</definedName>
    <definedName name="S002M047">'[1]BIR1G-1'!$Q$56:$Q$153</definedName>
    <definedName name="S002M047M043">#REF!</definedName>
    <definedName name="S002M047M051">#REF!</definedName>
    <definedName name="S002M048">#REF!</definedName>
    <definedName name="S002M049M026">#REF!</definedName>
    <definedName name="S002M052M047">#REF!</definedName>
    <definedName name="S002M052M090">#REF!</definedName>
    <definedName name="S002M054">#REF!</definedName>
    <definedName name="S002M055M043">#REF!</definedName>
    <definedName name="S002M057M047">#REF!</definedName>
    <definedName name="S002M058">#REF!</definedName>
    <definedName name="S002M059M043">#REF!</definedName>
    <definedName name="S002M060M043">#REF!</definedName>
    <definedName name="S002M060M059">#REF!</definedName>
    <definedName name="S002M060M065">#REF!</definedName>
    <definedName name="S002M069">#REF!</definedName>
    <definedName name="S002M073">#REF!</definedName>
    <definedName name="S002M074">#REF!</definedName>
    <definedName name="S002M075">#REF!</definedName>
    <definedName name="S002M077">#REF!</definedName>
    <definedName name="S002M078">#REF!</definedName>
    <definedName name="S002M079">#REF!</definedName>
    <definedName name="S002M081">#REF!</definedName>
    <definedName name="S002M082">#REF!</definedName>
    <definedName name="S002M083">#REF!</definedName>
    <definedName name="S002M085M043">#REF!</definedName>
    <definedName name="S002M085M088">#REF!</definedName>
    <definedName name="S002M085M137">#REF!</definedName>
    <definedName name="S002M086">#REF!</definedName>
    <definedName name="S002M087">#REF!</definedName>
    <definedName name="S002M088M023">#REF!</definedName>
    <definedName name="S002M088M043">#REF!</definedName>
    <definedName name="S002M088M047">#REF!</definedName>
    <definedName name="S002M090M043">#REF!</definedName>
    <definedName name="S002M096">#REF!</definedName>
    <definedName name="S002M097">#REF!</definedName>
    <definedName name="S002M098">#REF!</definedName>
    <definedName name="S002M099">#REF!</definedName>
    <definedName name="S002M100">#REF!</definedName>
    <definedName name="S002M101">#REF!</definedName>
    <definedName name="S002M102">#REF!</definedName>
    <definedName name="S002M103">#REF!</definedName>
    <definedName name="S002M105">#REF!</definedName>
    <definedName name="S002M106">#REF!</definedName>
    <definedName name="S002M107">#REF!</definedName>
    <definedName name="S002M110">#REF!</definedName>
    <definedName name="S002M111">#REF!</definedName>
    <definedName name="S002M114">#REF!</definedName>
    <definedName name="S002M115">#REF!</definedName>
    <definedName name="S002M117">#REF!</definedName>
    <definedName name="S002M120">#REF!</definedName>
    <definedName name="S002M121">#REF!</definedName>
    <definedName name="S002M124">#REF!</definedName>
    <definedName name="S002M125">#REF!</definedName>
    <definedName name="S002M127">#REF!</definedName>
    <definedName name="S002M133">#REF!</definedName>
    <definedName name="S002M138M043">#REF!</definedName>
    <definedName name="S002M139M023">#REF!</definedName>
    <definedName name="S002M145">#REF!</definedName>
    <definedName name="S002M149">#REF!</definedName>
    <definedName name="S002M151">#REF!</definedName>
    <definedName name="S002M158">#REF!</definedName>
    <definedName name="S002M160">#REF!</definedName>
    <definedName name="S002M162">#REF!</definedName>
    <definedName name="S002M164">#REF!</definedName>
    <definedName name="S002M177">#REF!</definedName>
    <definedName name="S002M180">#REF!</definedName>
    <definedName name="S002M181M043">#REF!</definedName>
    <definedName name="S002M182">#REF!</definedName>
    <definedName name="S002M184">#REF!</definedName>
    <definedName name="S002M185">#REF!</definedName>
    <definedName name="S002M189">#REF!</definedName>
    <definedName name="S002M190">#REF!</definedName>
    <definedName name="S002M191">#REF!</definedName>
    <definedName name="S002M193">#REF!</definedName>
    <definedName name="S002M194">#REF!</definedName>
    <definedName name="S002M195">#REF!</definedName>
    <definedName name="S002M197">#REF!</definedName>
    <definedName name="S002M200">#REF!</definedName>
    <definedName name="S002M202">#REF!</definedName>
    <definedName name="S002M204">#REF!</definedName>
    <definedName name="S002M205">#REF!</definedName>
    <definedName name="S002M206">#REF!</definedName>
    <definedName name="S002M208M026">#REF!</definedName>
    <definedName name="S002M208M043">#REF!</definedName>
    <definedName name="S002M209">#REF!</definedName>
    <definedName name="S002M232M043">#REF!</definedName>
    <definedName name="S002M235">#REF!</definedName>
    <definedName name="S003M000">#REF!</definedName>
    <definedName name="S003M007M043">#REF!</definedName>
    <definedName name="S003M011">#REF!</definedName>
    <definedName name="S003M019">#REF!</definedName>
    <definedName name="S003M023M043">#REF!</definedName>
    <definedName name="S003M026">#REF!</definedName>
    <definedName name="S003M026M043">#REF!</definedName>
    <definedName name="S003M028">#REF!</definedName>
    <definedName name="S003M031M043">#REF!</definedName>
    <definedName name="S003M032">#REF!</definedName>
    <definedName name="S003M035">#REF!</definedName>
    <definedName name="S003M047">'[1]BCR2G-1'!$Q$56:$Q$153</definedName>
    <definedName name="S003M047M043">#REF!</definedName>
    <definedName name="S003M048">#REF!</definedName>
    <definedName name="S003M054">#REF!</definedName>
    <definedName name="S003M058">#REF!</definedName>
    <definedName name="S003M060M043">#REF!</definedName>
    <definedName name="S003M060M047">#REF!</definedName>
    <definedName name="S003M069">#REF!</definedName>
    <definedName name="S003M073">#REF!</definedName>
    <definedName name="S003M074">#REF!</definedName>
    <definedName name="S003M075">#REF!</definedName>
    <definedName name="S003M077">#REF!</definedName>
    <definedName name="S003M078">#REF!</definedName>
    <definedName name="S003M079">#REF!</definedName>
    <definedName name="S003M081">#REF!</definedName>
    <definedName name="S003M082">#REF!</definedName>
    <definedName name="S003M083">#REF!</definedName>
    <definedName name="S003M085M043">#REF!</definedName>
    <definedName name="S003M085M047">#REF!</definedName>
    <definedName name="S003M086">#REF!</definedName>
    <definedName name="S003M087">#REF!</definedName>
    <definedName name="S003M088M043">#REF!</definedName>
    <definedName name="S003M088M047">#REF!</definedName>
    <definedName name="S003M089M024">#REF!</definedName>
    <definedName name="S003M090M043">#REF!</definedName>
    <definedName name="S003M096">#REF!</definedName>
    <definedName name="S003M097">#REF!</definedName>
    <definedName name="S003M098">#REF!</definedName>
    <definedName name="S003M099">#REF!</definedName>
    <definedName name="S003M100">#REF!</definedName>
    <definedName name="S003M101">#REF!</definedName>
    <definedName name="S003M102">#REF!</definedName>
    <definedName name="S003M103">#REF!</definedName>
    <definedName name="S003M105">#REF!</definedName>
    <definedName name="S003M106">#REF!</definedName>
    <definedName name="S003M107">#REF!</definedName>
    <definedName name="S003M110">#REF!</definedName>
    <definedName name="S003M111">#REF!</definedName>
    <definedName name="S003M114">#REF!</definedName>
    <definedName name="S003M115">#REF!</definedName>
    <definedName name="S003M117">#REF!</definedName>
    <definedName name="S003M120">#REF!</definedName>
    <definedName name="S003M121">#REF!</definedName>
    <definedName name="S003M124">#REF!</definedName>
    <definedName name="S003M125">#REF!</definedName>
    <definedName name="S003M127">#REF!</definedName>
    <definedName name="S003M133">#REF!</definedName>
    <definedName name="S003M137M043">#REF!</definedName>
    <definedName name="S003M145">#REF!</definedName>
    <definedName name="S003M147M024">#REF!</definedName>
    <definedName name="S003M149">#REF!</definedName>
    <definedName name="S003M151">#REF!</definedName>
    <definedName name="S003M158">#REF!</definedName>
    <definedName name="S003M160">#REF!</definedName>
    <definedName name="S003M162">#REF!</definedName>
    <definedName name="S003M164">#REF!</definedName>
    <definedName name="S003M177">#REF!</definedName>
    <definedName name="S003M180">#REF!</definedName>
    <definedName name="S003M182">#REF!</definedName>
    <definedName name="S003M184">#REF!</definedName>
    <definedName name="S003M185">#REF!</definedName>
    <definedName name="S003M189">#REF!</definedName>
    <definedName name="S003M190">#REF!</definedName>
    <definedName name="S003M191">#REF!</definedName>
    <definedName name="S003M193">#REF!</definedName>
    <definedName name="S003M194">#REF!</definedName>
    <definedName name="S003M195">#REF!</definedName>
    <definedName name="S003M197">#REF!</definedName>
    <definedName name="S003M200">#REF!</definedName>
    <definedName name="S003M202">#REF!</definedName>
    <definedName name="S003M204">#REF!</definedName>
    <definedName name="S003M205">#REF!</definedName>
    <definedName name="S003M206">#REF!</definedName>
    <definedName name="S003M208M043">#REF!</definedName>
    <definedName name="S003M209">#REF!</definedName>
    <definedName name="S003M235">#REF!</definedName>
    <definedName name="S004M011">#REF!</definedName>
    <definedName name="S004M019">#REF!</definedName>
    <definedName name="S004M026">#REF!</definedName>
    <definedName name="S004M028">#REF!</definedName>
    <definedName name="S004M032">#REF!</definedName>
    <definedName name="S004M035">#REF!</definedName>
    <definedName name="S004M039M059">#REF!</definedName>
    <definedName name="S004M045M047">#REF!</definedName>
    <definedName name="S004M045M065">#REF!</definedName>
    <definedName name="S004M048">#REF!</definedName>
    <definedName name="S004M052M043">#REF!</definedName>
    <definedName name="S004M054">#REF!</definedName>
    <definedName name="S004M058">#REF!</definedName>
    <definedName name="S004M065M043">#REF!</definedName>
    <definedName name="S004M069">#REF!</definedName>
    <definedName name="S004M073">#REF!</definedName>
    <definedName name="S004M074">#REF!</definedName>
    <definedName name="S004M075">#REF!</definedName>
    <definedName name="S004M077">#REF!</definedName>
    <definedName name="S004M078">#REF!</definedName>
    <definedName name="S004M079">#REF!</definedName>
    <definedName name="S004M081">#REF!</definedName>
    <definedName name="S004M082">#REF!</definedName>
    <definedName name="S004M083">#REF!</definedName>
    <definedName name="S004M086">#REF!</definedName>
    <definedName name="S004M087">#REF!</definedName>
    <definedName name="S004M088M043">#REF!</definedName>
    <definedName name="S004M088M052">#REF!</definedName>
    <definedName name="S004M096">#REF!</definedName>
    <definedName name="S004M097">#REF!</definedName>
    <definedName name="S004M098">#REF!</definedName>
    <definedName name="S004M099">#REF!</definedName>
    <definedName name="S004M100">#REF!</definedName>
    <definedName name="S004M101">#REF!</definedName>
    <definedName name="S004M102">#REF!</definedName>
    <definedName name="S004M103">#REF!</definedName>
    <definedName name="S004M105">#REF!</definedName>
    <definedName name="S004M106">#REF!</definedName>
    <definedName name="S004M107">#REF!</definedName>
    <definedName name="S004M110">#REF!</definedName>
    <definedName name="S004M111">#REF!</definedName>
    <definedName name="S004M115">#REF!</definedName>
    <definedName name="S004M117">#REF!</definedName>
    <definedName name="S004M120">#REF!</definedName>
    <definedName name="S004M121">#REF!</definedName>
    <definedName name="S004M124">#REF!</definedName>
    <definedName name="S004M125">#REF!</definedName>
    <definedName name="S004M127">#REF!</definedName>
    <definedName name="S004M133">#REF!</definedName>
    <definedName name="S004M145">#REF!</definedName>
    <definedName name="S004M149">#REF!</definedName>
    <definedName name="S004M151">#REF!</definedName>
    <definedName name="S004M158">#REF!</definedName>
    <definedName name="S004M160">#REF!</definedName>
    <definedName name="S004M162">#REF!</definedName>
    <definedName name="S004M164">#REF!</definedName>
    <definedName name="S004M177">#REF!</definedName>
    <definedName name="S004M180">#REF!</definedName>
    <definedName name="S004M182">#REF!</definedName>
    <definedName name="S004M185">#REF!</definedName>
    <definedName name="S004M189">#REF!</definedName>
    <definedName name="S004M190">#REF!</definedName>
    <definedName name="S004M191">#REF!</definedName>
    <definedName name="S004M193">#REF!</definedName>
    <definedName name="S004M194">#REF!</definedName>
    <definedName name="S004M195">#REF!</definedName>
    <definedName name="S004M197">#REF!</definedName>
    <definedName name="S004M200">#REF!</definedName>
    <definedName name="S004M202">#REF!</definedName>
    <definedName name="S004M204">#REF!</definedName>
    <definedName name="S004M205">#REF!</definedName>
    <definedName name="S004M206">#REF!</definedName>
    <definedName name="S004M209">#REF!</definedName>
    <definedName name="S004M235">#REF!</definedName>
    <definedName name="S005M011">#REF!</definedName>
    <definedName name="S005M019">#REF!</definedName>
    <definedName name="S005M026">#REF!</definedName>
    <definedName name="S005M028">#REF!</definedName>
    <definedName name="S005M032">#REF!</definedName>
    <definedName name="S005M035">#REF!</definedName>
    <definedName name="S005M048">#REF!</definedName>
    <definedName name="S005M054">#REF!</definedName>
    <definedName name="S005M058">#REF!</definedName>
    <definedName name="S005M069">#REF!</definedName>
    <definedName name="S005M073">#REF!</definedName>
    <definedName name="S005M074">#REF!</definedName>
    <definedName name="S005M075">#REF!</definedName>
    <definedName name="S005M077">#REF!</definedName>
    <definedName name="S005M078">#REF!</definedName>
    <definedName name="S005M079">#REF!</definedName>
    <definedName name="S005M081">#REF!</definedName>
    <definedName name="S005M082">#REF!</definedName>
    <definedName name="S005M083">#REF!</definedName>
    <definedName name="S005M086">#REF!</definedName>
    <definedName name="S005M087">#REF!</definedName>
    <definedName name="S005M096">#REF!</definedName>
    <definedName name="S005M097">#REF!</definedName>
    <definedName name="S005M098">#REF!</definedName>
    <definedName name="S005M099">#REF!</definedName>
    <definedName name="S005M100">#REF!</definedName>
    <definedName name="S005M101">#REF!</definedName>
    <definedName name="S005M102">#REF!</definedName>
    <definedName name="S005M103">#REF!</definedName>
    <definedName name="S005M105">#REF!</definedName>
    <definedName name="S005M106">#REF!</definedName>
    <definedName name="S005M107">#REF!</definedName>
    <definedName name="S005M110">#REF!</definedName>
    <definedName name="S005M111">#REF!</definedName>
    <definedName name="S005M115">#REF!</definedName>
    <definedName name="S005M117">#REF!</definedName>
    <definedName name="S005M120">#REF!</definedName>
    <definedName name="S005M121">#REF!</definedName>
    <definedName name="S005M124">#REF!</definedName>
    <definedName name="S005M125">#REF!</definedName>
    <definedName name="S005M127">#REF!</definedName>
    <definedName name="S005M133">#REF!</definedName>
    <definedName name="S005M145">#REF!</definedName>
    <definedName name="S005M149">#REF!</definedName>
    <definedName name="S005M151">#REF!</definedName>
    <definedName name="S005M158">#REF!</definedName>
    <definedName name="S005M160">#REF!</definedName>
    <definedName name="S005M162">#REF!</definedName>
    <definedName name="S005M164">#REF!</definedName>
    <definedName name="S005M177">#REF!</definedName>
    <definedName name="S005M180">#REF!</definedName>
    <definedName name="S005M182">#REF!</definedName>
    <definedName name="S005M185">#REF!</definedName>
    <definedName name="S005M189">#REF!</definedName>
    <definedName name="S005M190">#REF!</definedName>
    <definedName name="S005M191">#REF!</definedName>
    <definedName name="S005M193">#REF!</definedName>
    <definedName name="S005M195">#REF!</definedName>
    <definedName name="S005M197">#REF!</definedName>
    <definedName name="S005M202">#REF!</definedName>
    <definedName name="S005M205">#REF!</definedName>
    <definedName name="S005M206">#REF!</definedName>
    <definedName name="S005M209">#REF!</definedName>
    <definedName name="S005M235">#REF!</definedName>
    <definedName name="S006M011">#REF!</definedName>
    <definedName name="S006M019">#REF!</definedName>
    <definedName name="S006M026">#REF!</definedName>
    <definedName name="S006M028">#REF!</definedName>
    <definedName name="S006M035">#REF!</definedName>
    <definedName name="S006M047">'[1]GSC-1'!$Q$56:$Q$153</definedName>
    <definedName name="S006M048">#REF!</definedName>
    <definedName name="S006M054">#REF!</definedName>
    <definedName name="S006M058">#REF!</definedName>
    <definedName name="S006M069">#REF!</definedName>
    <definedName name="S006M073">#REF!</definedName>
    <definedName name="S006M074">#REF!</definedName>
    <definedName name="S006M075">#REF!</definedName>
    <definedName name="S006M077">#REF!</definedName>
    <definedName name="S006M078">#REF!</definedName>
    <definedName name="S006M079">#REF!</definedName>
    <definedName name="S006M081">#REF!</definedName>
    <definedName name="S006M082">#REF!</definedName>
    <definedName name="S006M083">#REF!</definedName>
    <definedName name="S006M086">#REF!</definedName>
    <definedName name="S006M087">#REF!</definedName>
    <definedName name="S006M096">#REF!</definedName>
    <definedName name="S006M098">#REF!</definedName>
    <definedName name="S006M099">#REF!</definedName>
    <definedName name="S006M100">#REF!</definedName>
    <definedName name="S006M101">#REF!</definedName>
    <definedName name="S006M102">#REF!</definedName>
    <definedName name="S006M103">#REF!</definedName>
    <definedName name="S006M105">#REF!</definedName>
    <definedName name="S006M106">#REF!</definedName>
    <definedName name="S006M107">#REF!</definedName>
    <definedName name="S006M110">#REF!</definedName>
    <definedName name="S006M111">#REF!</definedName>
    <definedName name="S006M115">#REF!</definedName>
    <definedName name="S006M117">#REF!</definedName>
    <definedName name="S006M120">#REF!</definedName>
    <definedName name="S006M121">#REF!</definedName>
    <definedName name="S006M124">#REF!</definedName>
    <definedName name="S006M125">#REF!</definedName>
    <definedName name="S006M127">#REF!</definedName>
    <definedName name="S006M133">#REF!</definedName>
    <definedName name="S006M145">#REF!</definedName>
    <definedName name="S006M149">#REF!</definedName>
    <definedName name="S006M151">#REF!</definedName>
    <definedName name="S006M158">#REF!</definedName>
    <definedName name="S006M160">#REF!</definedName>
    <definedName name="S006M162">#REF!</definedName>
    <definedName name="S006M164">#REF!</definedName>
    <definedName name="S006M177">#REF!</definedName>
    <definedName name="S006M180">#REF!</definedName>
    <definedName name="S006M182">#REF!</definedName>
    <definedName name="S006M185">#REF!</definedName>
    <definedName name="S006M189">#REF!</definedName>
    <definedName name="S006M190">#REF!</definedName>
    <definedName name="S006M191">#REF!</definedName>
    <definedName name="S006M193">#REF!</definedName>
    <definedName name="S006M195">#REF!</definedName>
    <definedName name="S006M197">#REF!</definedName>
    <definedName name="S006M202">#REF!</definedName>
    <definedName name="S006M205">#REF!</definedName>
    <definedName name="S006M206">#REF!</definedName>
    <definedName name="S006M209">#REF!</definedName>
    <definedName name="S006M235">#REF!</definedName>
    <definedName name="S007M011">#REF!</definedName>
    <definedName name="S007M019">#REF!</definedName>
    <definedName name="S007M026">#REF!</definedName>
    <definedName name="S007M028">#REF!</definedName>
    <definedName name="S007M035">#REF!</definedName>
    <definedName name="S007M047">'[1]GSD-1'!$Q$56:$Q$153</definedName>
    <definedName name="S007M048">#REF!</definedName>
    <definedName name="S007M054">#REF!</definedName>
    <definedName name="S007M058">#REF!</definedName>
    <definedName name="S007M069">#REF!</definedName>
    <definedName name="S007M073">#REF!</definedName>
    <definedName name="S007M074">#REF!</definedName>
    <definedName name="S007M075">#REF!</definedName>
    <definedName name="S007M077">#REF!</definedName>
    <definedName name="S007M078">#REF!</definedName>
    <definedName name="S007M079">#REF!</definedName>
    <definedName name="S007M081">#REF!</definedName>
    <definedName name="S007M082">#REF!</definedName>
    <definedName name="S007M083">#REF!</definedName>
    <definedName name="S007M086">#REF!</definedName>
    <definedName name="S007M087">#REF!</definedName>
    <definedName name="S007M096">#REF!</definedName>
    <definedName name="S007M098">#REF!</definedName>
    <definedName name="S007M099">#REF!</definedName>
    <definedName name="S007M100">#REF!</definedName>
    <definedName name="S007M101">#REF!</definedName>
    <definedName name="S007M102">#REF!</definedName>
    <definedName name="S007M103">#REF!</definedName>
    <definedName name="S007M105">#REF!</definedName>
    <definedName name="S007M106">#REF!</definedName>
    <definedName name="S007M107">#REF!</definedName>
    <definedName name="S007M110">#REF!</definedName>
    <definedName name="S007M111">#REF!</definedName>
    <definedName name="S007M115">#REF!</definedName>
    <definedName name="S007M117">#REF!</definedName>
    <definedName name="S007M120">#REF!</definedName>
    <definedName name="S007M121">#REF!</definedName>
    <definedName name="S007M124">#REF!</definedName>
    <definedName name="S007M125">#REF!</definedName>
    <definedName name="S007M127">#REF!</definedName>
    <definedName name="S007M133">#REF!</definedName>
    <definedName name="S007M145">#REF!</definedName>
    <definedName name="S007M149">#REF!</definedName>
    <definedName name="S007M151">#REF!</definedName>
    <definedName name="S007M158">#REF!</definedName>
    <definedName name="S007M160">#REF!</definedName>
    <definedName name="S007M162">#REF!</definedName>
    <definedName name="S007M164">#REF!</definedName>
    <definedName name="S007M177">#REF!</definedName>
    <definedName name="S007M180">#REF!</definedName>
    <definedName name="S007M182">#REF!</definedName>
    <definedName name="S007M185">#REF!</definedName>
    <definedName name="S007M189">#REF!</definedName>
    <definedName name="S007M190">#REF!</definedName>
    <definedName name="S007M191">#REF!</definedName>
    <definedName name="S007M193">#REF!</definedName>
    <definedName name="S007M195">#REF!</definedName>
    <definedName name="S007M197">#REF!</definedName>
    <definedName name="S007M202">#REF!</definedName>
    <definedName name="S007M205">#REF!</definedName>
    <definedName name="S007M206">#REF!</definedName>
    <definedName name="S007M209">#REF!</definedName>
    <definedName name="S007M235">#REF!</definedName>
    <definedName name="S008M011">#REF!</definedName>
    <definedName name="S008M019">#REF!</definedName>
    <definedName name="S008M026">#REF!</definedName>
    <definedName name="S008M028">#REF!</definedName>
    <definedName name="S008M035">#REF!</definedName>
    <definedName name="S008M048">#REF!</definedName>
    <definedName name="S008M054">#REF!</definedName>
    <definedName name="S008M058">#REF!</definedName>
    <definedName name="S008M069">#REF!</definedName>
    <definedName name="S008M073">#REF!</definedName>
    <definedName name="S008M074">#REF!</definedName>
    <definedName name="S008M075">#REF!</definedName>
    <definedName name="S008M077">#REF!</definedName>
    <definedName name="S008M078">#REF!</definedName>
    <definedName name="S008M079">#REF!</definedName>
    <definedName name="S008M081">#REF!</definedName>
    <definedName name="S008M082">#REF!</definedName>
    <definedName name="S008M083">#REF!</definedName>
    <definedName name="S008M086">#REF!</definedName>
    <definedName name="S008M087">#REF!</definedName>
    <definedName name="S008M096">#REF!</definedName>
    <definedName name="S008M098">#REF!</definedName>
    <definedName name="S008M099">#REF!</definedName>
    <definedName name="S008M100">#REF!</definedName>
    <definedName name="S008M101">#REF!</definedName>
    <definedName name="S008M102">#REF!</definedName>
    <definedName name="S008M103">#REF!</definedName>
    <definedName name="S008M105">#REF!</definedName>
    <definedName name="S008M106">#REF!</definedName>
    <definedName name="S008M107">#REF!</definedName>
    <definedName name="S008M110">#REF!</definedName>
    <definedName name="S008M111">#REF!</definedName>
    <definedName name="S008M115">#REF!</definedName>
    <definedName name="S008M117">#REF!</definedName>
    <definedName name="S008M120">#REF!</definedName>
    <definedName name="S008M121">#REF!</definedName>
    <definedName name="S008M124">#REF!</definedName>
    <definedName name="S008M125">#REF!</definedName>
    <definedName name="S008M127">#REF!</definedName>
    <definedName name="S008M133">#REF!</definedName>
    <definedName name="S008M145">#REF!</definedName>
    <definedName name="S008M149">#REF!</definedName>
    <definedName name="S008M151">#REF!</definedName>
    <definedName name="S008M158">#REF!</definedName>
    <definedName name="S008M160">#REF!</definedName>
    <definedName name="S008M162">#REF!</definedName>
    <definedName name="S008M164">#REF!</definedName>
    <definedName name="S008M177">#REF!</definedName>
    <definedName name="S008M180">#REF!</definedName>
    <definedName name="S008M182">#REF!</definedName>
    <definedName name="S008M185">#REF!</definedName>
    <definedName name="S008M189">#REF!</definedName>
    <definedName name="S008M190">#REF!</definedName>
    <definedName name="S008M191">#REF!</definedName>
    <definedName name="S008M193">#REF!</definedName>
    <definedName name="S008M195">#REF!</definedName>
    <definedName name="S008M197">#REF!</definedName>
    <definedName name="S008M202">#REF!</definedName>
    <definedName name="S008M205">#REF!</definedName>
    <definedName name="S008M206">#REF!</definedName>
    <definedName name="S008M209">#REF!</definedName>
    <definedName name="S008M235">#REF!</definedName>
    <definedName name="S009M011">#REF!</definedName>
    <definedName name="S009M019">#REF!</definedName>
    <definedName name="S009M026">#REF!</definedName>
    <definedName name="S009M035">#REF!</definedName>
    <definedName name="S009M047">'[1]BIR1G-2'!$Q$56:$Q$149</definedName>
    <definedName name="S009M048">#REF!</definedName>
    <definedName name="S009M054">#REF!</definedName>
    <definedName name="S009M058">#REF!</definedName>
    <definedName name="S009M069">#REF!</definedName>
    <definedName name="S009M073">#REF!</definedName>
    <definedName name="S009M074">#REF!</definedName>
    <definedName name="S009M075">#REF!</definedName>
    <definedName name="S009M077">#REF!</definedName>
    <definedName name="S009M078">#REF!</definedName>
    <definedName name="S009M079">#REF!</definedName>
    <definedName name="S009M081">#REF!</definedName>
    <definedName name="S009M082">#REF!</definedName>
    <definedName name="S009M083">#REF!</definedName>
    <definedName name="S009M086">#REF!</definedName>
    <definedName name="S009M087">#REF!</definedName>
    <definedName name="S009M096">#REF!</definedName>
    <definedName name="S009M098">#REF!</definedName>
    <definedName name="S009M099">#REF!</definedName>
    <definedName name="S009M100">#REF!</definedName>
    <definedName name="S009M101">#REF!</definedName>
    <definedName name="S009M102">#REF!</definedName>
    <definedName name="S009M103">#REF!</definedName>
    <definedName name="S009M105">#REF!</definedName>
    <definedName name="S009M106">#REF!</definedName>
    <definedName name="S009M107">#REF!</definedName>
    <definedName name="S009M110">#REF!</definedName>
    <definedName name="S009M111">#REF!</definedName>
    <definedName name="S009M115">#REF!</definedName>
    <definedName name="S009M117">#REF!</definedName>
    <definedName name="S009M120">#REF!</definedName>
    <definedName name="S009M121">#REF!</definedName>
    <definedName name="S009M124">#REF!</definedName>
    <definedName name="S009M125">#REF!</definedName>
    <definedName name="S009M127">#REF!</definedName>
    <definedName name="S009M133">#REF!</definedName>
    <definedName name="S009M145">#REF!</definedName>
    <definedName name="S009M149">#REF!</definedName>
    <definedName name="S009M151">#REF!</definedName>
    <definedName name="S009M158">#REF!</definedName>
    <definedName name="S009M160">#REF!</definedName>
    <definedName name="S009M164">#REF!</definedName>
    <definedName name="S009M180">#REF!</definedName>
    <definedName name="S009M182">#REF!</definedName>
    <definedName name="S009M185">#REF!</definedName>
    <definedName name="S009M189">#REF!</definedName>
    <definedName name="S009M190">#REF!</definedName>
    <definedName name="S009M191">#REF!</definedName>
    <definedName name="S009M193">#REF!</definedName>
    <definedName name="S009M195">#REF!</definedName>
    <definedName name="S009M197">#REF!</definedName>
    <definedName name="S009M202">#REF!</definedName>
    <definedName name="S009M205">#REF!</definedName>
    <definedName name="S009M206">#REF!</definedName>
    <definedName name="S009M209">#REF!</definedName>
    <definedName name="S010M011">#REF!</definedName>
    <definedName name="S010M019">#REF!</definedName>
    <definedName name="S010M026">#REF!</definedName>
    <definedName name="S010M035">#REF!</definedName>
    <definedName name="S010M047">'[1]BCR2G-2'!$Q$56:$Q$149</definedName>
    <definedName name="S010M048">#REF!</definedName>
    <definedName name="S010M054">#REF!</definedName>
    <definedName name="S010M058">#REF!</definedName>
    <definedName name="S010M069">#REF!</definedName>
    <definedName name="S010M073">#REF!</definedName>
    <definedName name="S010M074">#REF!</definedName>
    <definedName name="S010M075">#REF!</definedName>
    <definedName name="S010M077">#REF!</definedName>
    <definedName name="S010M078">#REF!</definedName>
    <definedName name="S010M079">#REF!</definedName>
    <definedName name="S010M081">#REF!</definedName>
    <definedName name="S010M082">#REF!</definedName>
    <definedName name="S010M083">#REF!</definedName>
    <definedName name="S010M086">#REF!</definedName>
    <definedName name="S010M087">#REF!</definedName>
    <definedName name="S010M096">#REF!</definedName>
    <definedName name="S010M098">#REF!</definedName>
    <definedName name="S010M099">#REF!</definedName>
    <definedName name="S010M100">#REF!</definedName>
    <definedName name="S010M101">#REF!</definedName>
    <definedName name="S010M102">#REF!</definedName>
    <definedName name="S010M103">#REF!</definedName>
    <definedName name="S010M105">#REF!</definedName>
    <definedName name="S010M106">#REF!</definedName>
    <definedName name="S010M107">#REF!</definedName>
    <definedName name="S010M110">#REF!</definedName>
    <definedName name="S010M111">#REF!</definedName>
    <definedName name="S010M115">#REF!</definedName>
    <definedName name="S010M117">#REF!</definedName>
    <definedName name="S010M120">#REF!</definedName>
    <definedName name="S010M121">#REF!</definedName>
    <definedName name="S010M124">#REF!</definedName>
    <definedName name="S010M125">#REF!</definedName>
    <definedName name="S010M127">#REF!</definedName>
    <definedName name="S010M133">#REF!</definedName>
    <definedName name="S010M145">#REF!</definedName>
    <definedName name="S010M149">#REF!</definedName>
    <definedName name="S010M151">#REF!</definedName>
    <definedName name="S010M158">#REF!</definedName>
    <definedName name="S010M160">#REF!</definedName>
    <definedName name="S010M164">#REF!</definedName>
    <definedName name="S010M180">#REF!</definedName>
    <definedName name="S010M182">#REF!</definedName>
    <definedName name="S010M185">#REF!</definedName>
    <definedName name="S010M189">#REF!</definedName>
    <definedName name="S010M190">#REF!</definedName>
    <definedName name="S010M191">#REF!</definedName>
    <definedName name="S010M193">#REF!</definedName>
    <definedName name="S010M195">#REF!</definedName>
    <definedName name="S010M197">#REF!</definedName>
    <definedName name="S010M202">#REF!</definedName>
    <definedName name="S010M205">#REF!</definedName>
    <definedName name="S010M206">#REF!</definedName>
    <definedName name="S010M209">#REF!</definedName>
    <definedName name="S011M011">#REF!</definedName>
    <definedName name="S011M019">#REF!</definedName>
    <definedName name="S011M026">#REF!</definedName>
    <definedName name="S011M035">#REF!</definedName>
    <definedName name="S011M048">#REF!</definedName>
    <definedName name="S011M054">#REF!</definedName>
    <definedName name="S011M058">#REF!</definedName>
    <definedName name="S011M069">#REF!</definedName>
    <definedName name="S011M073">#REF!</definedName>
    <definedName name="S011M074">#REF!</definedName>
    <definedName name="S011M075">#REF!</definedName>
    <definedName name="S011M077">#REF!</definedName>
    <definedName name="S011M078">#REF!</definedName>
    <definedName name="S011M079">#REF!</definedName>
    <definedName name="S011M081">#REF!</definedName>
    <definedName name="S011M082">#REF!</definedName>
    <definedName name="S011M083">#REF!</definedName>
    <definedName name="S011M086">#REF!</definedName>
    <definedName name="S011M087">#REF!</definedName>
    <definedName name="S011M096">#REF!</definedName>
    <definedName name="S011M098">#REF!</definedName>
    <definedName name="S011M099">#REF!</definedName>
    <definedName name="S011M100">#REF!</definedName>
    <definedName name="S011M101">#REF!</definedName>
    <definedName name="S011M102">#REF!</definedName>
    <definedName name="S011M103">#REF!</definedName>
    <definedName name="S011M105">#REF!</definedName>
    <definedName name="S011M106">#REF!</definedName>
    <definedName name="S011M107">#REF!</definedName>
    <definedName name="S011M110">#REF!</definedName>
    <definedName name="S011M111">#REF!</definedName>
    <definedName name="S011M115">#REF!</definedName>
    <definedName name="S011M117">#REF!</definedName>
    <definedName name="S011M120">#REF!</definedName>
    <definedName name="S011M121">#REF!</definedName>
    <definedName name="S011M124">#REF!</definedName>
    <definedName name="S011M125">#REF!</definedName>
    <definedName name="S011M127">#REF!</definedName>
    <definedName name="S011M133">#REF!</definedName>
    <definedName name="S011M145">#REF!</definedName>
    <definedName name="S011M149">#REF!</definedName>
    <definedName name="S011M151">#REF!</definedName>
    <definedName name="S011M158">#REF!</definedName>
    <definedName name="S011M160">#REF!</definedName>
    <definedName name="S011M164">#REF!</definedName>
    <definedName name="S011M180">#REF!</definedName>
    <definedName name="S011M182">#REF!</definedName>
    <definedName name="S011M185">#REF!</definedName>
    <definedName name="S011M189">#REF!</definedName>
    <definedName name="S011M190">#REF!</definedName>
    <definedName name="S011M191">#REF!</definedName>
    <definedName name="S011M193">#REF!</definedName>
    <definedName name="S011M195">#REF!</definedName>
    <definedName name="S011M197">#REF!</definedName>
    <definedName name="S011M202">#REF!</definedName>
    <definedName name="S011M205">#REF!</definedName>
    <definedName name="S011M206">#REF!</definedName>
    <definedName name="S011M209">#REF!</definedName>
    <definedName name="S012M011">#REF!</definedName>
    <definedName name="S012M019">#REF!</definedName>
    <definedName name="S012M026">#REF!</definedName>
    <definedName name="S012M035">#REF!</definedName>
    <definedName name="S012M048">#REF!</definedName>
    <definedName name="S012M054">#REF!</definedName>
    <definedName name="S012M058">#REF!</definedName>
    <definedName name="S012M069">#REF!</definedName>
    <definedName name="S012M073">#REF!</definedName>
    <definedName name="S012M074">#REF!</definedName>
    <definedName name="S012M075">#REF!</definedName>
    <definedName name="S012M077">#REF!</definedName>
    <definedName name="S012M078">#REF!</definedName>
    <definedName name="S012M079">#REF!</definedName>
    <definedName name="S012M081">#REF!</definedName>
    <definedName name="S012M082">#REF!</definedName>
    <definedName name="S012M083">#REF!</definedName>
    <definedName name="S012M086">#REF!</definedName>
    <definedName name="S012M087">#REF!</definedName>
    <definedName name="S012M096">#REF!</definedName>
    <definedName name="S012M098">#REF!</definedName>
    <definedName name="S012M099">#REF!</definedName>
    <definedName name="S012M100">#REF!</definedName>
    <definedName name="S012M101">#REF!</definedName>
    <definedName name="S012M102">#REF!</definedName>
    <definedName name="S012M103">#REF!</definedName>
    <definedName name="S012M105">#REF!</definedName>
    <definedName name="S012M106">#REF!</definedName>
    <definedName name="S012M107">#REF!</definedName>
    <definedName name="S012M110">#REF!</definedName>
    <definedName name="S012M111">#REF!</definedName>
    <definedName name="S012M115">#REF!</definedName>
    <definedName name="S012M117">#REF!</definedName>
    <definedName name="S012M120">#REF!</definedName>
    <definedName name="S012M121">#REF!</definedName>
    <definedName name="S012M124">#REF!</definedName>
    <definedName name="S012M125">#REF!</definedName>
    <definedName name="S012M127">#REF!</definedName>
    <definedName name="S012M133">#REF!</definedName>
    <definedName name="S012M145">#REF!</definedName>
    <definedName name="S012M149">#REF!</definedName>
    <definedName name="S012M151">#REF!</definedName>
    <definedName name="S012M158">#REF!</definedName>
    <definedName name="S012M160">#REF!</definedName>
    <definedName name="S012M164">#REF!</definedName>
    <definedName name="S012M180">#REF!</definedName>
    <definedName name="S012M182">#REF!</definedName>
    <definedName name="S012M185">#REF!</definedName>
    <definedName name="S012M189">#REF!</definedName>
    <definedName name="S012M190">#REF!</definedName>
    <definedName name="S012M191">#REF!</definedName>
    <definedName name="S012M193">#REF!</definedName>
    <definedName name="S012M195">#REF!</definedName>
    <definedName name="S012M197">#REF!</definedName>
    <definedName name="S012M202">#REF!</definedName>
    <definedName name="S012M205">#REF!</definedName>
    <definedName name="S012M206">#REF!</definedName>
    <definedName name="S012M209">#REF!</definedName>
    <definedName name="S013M011">#REF!</definedName>
    <definedName name="S013M019">#REF!</definedName>
    <definedName name="S013M026">#REF!</definedName>
    <definedName name="S013M035">#REF!</definedName>
    <definedName name="S013M047">'[1]GSC-2'!$Q$56:$Q$149</definedName>
    <definedName name="S013M048">#REF!</definedName>
    <definedName name="S013M054">#REF!</definedName>
    <definedName name="S013M058">#REF!</definedName>
    <definedName name="S013M069">#REF!</definedName>
    <definedName name="S013M073">#REF!</definedName>
    <definedName name="S013M074">#REF!</definedName>
    <definedName name="S013M075">#REF!</definedName>
    <definedName name="S013M077">#REF!</definedName>
    <definedName name="S013M078">#REF!</definedName>
    <definedName name="S013M079">#REF!</definedName>
    <definedName name="S013M081">#REF!</definedName>
    <definedName name="S013M082">#REF!</definedName>
    <definedName name="S013M083">#REF!</definedName>
    <definedName name="S013M086">#REF!</definedName>
    <definedName name="S013M087">#REF!</definedName>
    <definedName name="S013M096">#REF!</definedName>
    <definedName name="S013M098">#REF!</definedName>
    <definedName name="S013M099">#REF!</definedName>
    <definedName name="S013M100">#REF!</definedName>
    <definedName name="S013M101">#REF!</definedName>
    <definedName name="S013M102">#REF!</definedName>
    <definedName name="S013M103">#REF!</definedName>
    <definedName name="S013M105">#REF!</definedName>
    <definedName name="S013M106">#REF!</definedName>
    <definedName name="S013M107">#REF!</definedName>
    <definedName name="S013M110">#REF!</definedName>
    <definedName name="S013M111">#REF!</definedName>
    <definedName name="S013M115">#REF!</definedName>
    <definedName name="S013M117">#REF!</definedName>
    <definedName name="S013M120">#REF!</definedName>
    <definedName name="S013M121">#REF!</definedName>
    <definedName name="S013M124">#REF!</definedName>
    <definedName name="S013M125">#REF!</definedName>
    <definedName name="S013M127">#REF!</definedName>
    <definedName name="S013M133">#REF!</definedName>
    <definedName name="S013M145">#REF!</definedName>
    <definedName name="S013M149">#REF!</definedName>
    <definedName name="S013M151">#REF!</definedName>
    <definedName name="S013M158">#REF!</definedName>
    <definedName name="S013M160">#REF!</definedName>
    <definedName name="S013M164">#REF!</definedName>
    <definedName name="S013M180">#REF!</definedName>
    <definedName name="S013M182">#REF!</definedName>
    <definedName name="S013M185">#REF!</definedName>
    <definedName name="S013M189">#REF!</definedName>
    <definedName name="S013M190">#REF!</definedName>
    <definedName name="S013M191">#REF!</definedName>
    <definedName name="S013M193">#REF!</definedName>
    <definedName name="S013M195">#REF!</definedName>
    <definedName name="S013M197">#REF!</definedName>
    <definedName name="S013M202">#REF!</definedName>
    <definedName name="S013M205">#REF!</definedName>
    <definedName name="S013M206">#REF!</definedName>
    <definedName name="S013M209">#REF!</definedName>
    <definedName name="S014M011">#REF!</definedName>
    <definedName name="S014M019">#REF!</definedName>
    <definedName name="S014M026">#REF!</definedName>
    <definedName name="S014M035">#REF!</definedName>
    <definedName name="S014M047">'[1]GSD-2'!$Q$56:$Q$149</definedName>
    <definedName name="S014M048">#REF!</definedName>
    <definedName name="S014M054">#REF!</definedName>
    <definedName name="S014M058">#REF!</definedName>
    <definedName name="S014M069">#REF!</definedName>
    <definedName name="S014M073">#REF!</definedName>
    <definedName name="S014M074">#REF!</definedName>
    <definedName name="S014M075">#REF!</definedName>
    <definedName name="S014M077">#REF!</definedName>
    <definedName name="S014M078">#REF!</definedName>
    <definedName name="S014M079">#REF!</definedName>
    <definedName name="S014M081">#REF!</definedName>
    <definedName name="S014M082">#REF!</definedName>
    <definedName name="S014M083">#REF!</definedName>
    <definedName name="S014M086">#REF!</definedName>
    <definedName name="S014M087">#REF!</definedName>
    <definedName name="S014M096">#REF!</definedName>
    <definedName name="S014M098">#REF!</definedName>
    <definedName name="S014M099">#REF!</definedName>
    <definedName name="S014M100">#REF!</definedName>
    <definedName name="S014M101">#REF!</definedName>
    <definedName name="S014M102">#REF!</definedName>
    <definedName name="S014M103">#REF!</definedName>
    <definedName name="S014M105">#REF!</definedName>
    <definedName name="S014M106">#REF!</definedName>
    <definedName name="S014M107">#REF!</definedName>
    <definedName name="S014M110">#REF!</definedName>
    <definedName name="S014M111">#REF!</definedName>
    <definedName name="S014M115">#REF!</definedName>
    <definedName name="S014M117">#REF!</definedName>
    <definedName name="S014M120">#REF!</definedName>
    <definedName name="S014M121">#REF!</definedName>
    <definedName name="S014M124">#REF!</definedName>
    <definedName name="S014M125">#REF!</definedName>
    <definedName name="S014M127">#REF!</definedName>
    <definedName name="S014M133">#REF!</definedName>
    <definedName name="S014M145">#REF!</definedName>
    <definedName name="S014M149">#REF!</definedName>
    <definedName name="S014M151">#REF!</definedName>
    <definedName name="S014M158">#REF!</definedName>
    <definedName name="S014M160">#REF!</definedName>
    <definedName name="S014M164">#REF!</definedName>
    <definedName name="S014M180">#REF!</definedName>
    <definedName name="S014M182">#REF!</definedName>
    <definedName name="S014M185">#REF!</definedName>
    <definedName name="S014M189">#REF!</definedName>
    <definedName name="S014M190">#REF!</definedName>
    <definedName name="S014M191">#REF!</definedName>
    <definedName name="S014M193">#REF!</definedName>
    <definedName name="S014M195">#REF!</definedName>
    <definedName name="S014M197">#REF!</definedName>
    <definedName name="S014M202">#REF!</definedName>
    <definedName name="S014M205">#REF!</definedName>
    <definedName name="S014M206">#REF!</definedName>
    <definedName name="S014M209">#REF!</definedName>
    <definedName name="S015M011">#REF!</definedName>
    <definedName name="S015M019">#REF!</definedName>
    <definedName name="S015M026">#REF!</definedName>
    <definedName name="S015M035">#REF!</definedName>
    <definedName name="S015M048">#REF!</definedName>
    <definedName name="S015M054">#REF!</definedName>
    <definedName name="S015M058">#REF!</definedName>
    <definedName name="S015M069">#REF!</definedName>
    <definedName name="S015M073">#REF!</definedName>
    <definedName name="S015M074">#REF!</definedName>
    <definedName name="S015M075">#REF!</definedName>
    <definedName name="S015M077">#REF!</definedName>
    <definedName name="S015M078">#REF!</definedName>
    <definedName name="S015M079">#REF!</definedName>
    <definedName name="S015M081">#REF!</definedName>
    <definedName name="S015M082">#REF!</definedName>
    <definedName name="S015M083">#REF!</definedName>
    <definedName name="S015M086">#REF!</definedName>
    <definedName name="S015M087">#REF!</definedName>
    <definedName name="S015M096">#REF!</definedName>
    <definedName name="S015M098">#REF!</definedName>
    <definedName name="S015M099">#REF!</definedName>
    <definedName name="S015M100">#REF!</definedName>
    <definedName name="S015M101">#REF!</definedName>
    <definedName name="S015M102">#REF!</definedName>
    <definedName name="S015M103">#REF!</definedName>
    <definedName name="S015M105">#REF!</definedName>
    <definedName name="S015M106">#REF!</definedName>
    <definedName name="S015M107">#REF!</definedName>
    <definedName name="S015M110">#REF!</definedName>
    <definedName name="S015M111">#REF!</definedName>
    <definedName name="S015M115">#REF!</definedName>
    <definedName name="S015M117">#REF!</definedName>
    <definedName name="S015M120">#REF!</definedName>
    <definedName name="S015M121">#REF!</definedName>
    <definedName name="S015M124">#REF!</definedName>
    <definedName name="S015M125">#REF!</definedName>
    <definedName name="S015M127">#REF!</definedName>
    <definedName name="S015M133">#REF!</definedName>
    <definedName name="S015M145">#REF!</definedName>
    <definedName name="S015M149">#REF!</definedName>
    <definedName name="S015M151">#REF!</definedName>
    <definedName name="S015M158">#REF!</definedName>
    <definedName name="S015M160">#REF!</definedName>
    <definedName name="S015M164">#REF!</definedName>
    <definedName name="S015M180">#REF!</definedName>
    <definedName name="S015M182">#REF!</definedName>
    <definedName name="S015M185">#REF!</definedName>
    <definedName name="S015M189">#REF!</definedName>
    <definedName name="S015M190">#REF!</definedName>
    <definedName name="S015M191">#REF!</definedName>
    <definedName name="S015M193">#REF!</definedName>
    <definedName name="S015M195">#REF!</definedName>
    <definedName name="S015M197">#REF!</definedName>
    <definedName name="S015M202">#REF!</definedName>
    <definedName name="S015M205">#REF!</definedName>
    <definedName name="S015M206">#REF!</definedName>
    <definedName name="S015M209">#REF!</definedName>
    <definedName name="S016M011">#REF!</definedName>
    <definedName name="S016M019">#REF!</definedName>
    <definedName name="S016M026">#REF!</definedName>
    <definedName name="S016M035">#REF!</definedName>
    <definedName name="S016M048">#REF!</definedName>
    <definedName name="S016M054">#REF!</definedName>
    <definedName name="S016M069">#REF!</definedName>
    <definedName name="S016M073">#REF!</definedName>
    <definedName name="S016M074">#REF!</definedName>
    <definedName name="S016M075">#REF!</definedName>
    <definedName name="S016M077">#REF!</definedName>
    <definedName name="S016M078">#REF!</definedName>
    <definedName name="S016M079">#REF!</definedName>
    <definedName name="S016M081">#REF!</definedName>
    <definedName name="S016M082">#REF!</definedName>
    <definedName name="S016M083">#REF!</definedName>
    <definedName name="S016M086">#REF!</definedName>
    <definedName name="S016M087">#REF!</definedName>
    <definedName name="S016M096">#REF!</definedName>
    <definedName name="S016M098">#REF!</definedName>
    <definedName name="S016M099">#REF!</definedName>
    <definedName name="S016M100">#REF!</definedName>
    <definedName name="S016M101">#REF!</definedName>
    <definedName name="S016M102">#REF!</definedName>
    <definedName name="S016M103">#REF!</definedName>
    <definedName name="S016M105">#REF!</definedName>
    <definedName name="S016M106">#REF!</definedName>
    <definedName name="S016M107">#REF!</definedName>
    <definedName name="S016M110">#REF!</definedName>
    <definedName name="S016M111">#REF!</definedName>
    <definedName name="S016M115">#REF!</definedName>
    <definedName name="S016M117">#REF!</definedName>
    <definedName name="S016M120">#REF!</definedName>
    <definedName name="S016M121">#REF!</definedName>
    <definedName name="S016M124">#REF!</definedName>
    <definedName name="S016M125">#REF!</definedName>
    <definedName name="S016M127">#REF!</definedName>
    <definedName name="S016M133">#REF!</definedName>
    <definedName name="S016M145">#REF!</definedName>
    <definedName name="S016M151">#REF!</definedName>
    <definedName name="S016M158">#REF!</definedName>
    <definedName name="S016M160">#REF!</definedName>
    <definedName name="S016M164">#REF!</definedName>
    <definedName name="S016M180">#REF!</definedName>
    <definedName name="S016M182">#REF!</definedName>
    <definedName name="S016M185">#REF!</definedName>
    <definedName name="S016M189">#REF!</definedName>
    <definedName name="S016M190">#REF!</definedName>
    <definedName name="S016M191">#REF!</definedName>
    <definedName name="S016M193">#REF!</definedName>
    <definedName name="S016M195">#REF!</definedName>
    <definedName name="S016M197">#REF!</definedName>
    <definedName name="S016M202">#REF!</definedName>
    <definedName name="S016M205">#REF!</definedName>
    <definedName name="S016M209">#REF!</definedName>
    <definedName name="S017M011">#REF!</definedName>
    <definedName name="S017M026">#REF!</definedName>
    <definedName name="S017M035">#REF!</definedName>
    <definedName name="S017M048">#REF!</definedName>
    <definedName name="S017M069">#REF!</definedName>
    <definedName name="S017M073">#REF!</definedName>
    <definedName name="S017M075">#REF!</definedName>
    <definedName name="S017M077">#REF!</definedName>
    <definedName name="S017M078">#REF!</definedName>
    <definedName name="S017M086">#REF!</definedName>
    <definedName name="S017M087">#REF!</definedName>
    <definedName name="S017M096">#REF!</definedName>
    <definedName name="S017M098">#REF!</definedName>
    <definedName name="S017M099">#REF!</definedName>
    <definedName name="S017M100">#REF!</definedName>
    <definedName name="S017M101">#REF!</definedName>
    <definedName name="S017M103">#REF!</definedName>
    <definedName name="S017M105">#REF!</definedName>
    <definedName name="S017M106">#REF!</definedName>
    <definedName name="S017M107">#REF!</definedName>
    <definedName name="S017M110">#REF!</definedName>
    <definedName name="S017M111">#REF!</definedName>
    <definedName name="S017M115">#REF!</definedName>
    <definedName name="S017M117">#REF!</definedName>
    <definedName name="S017M121">#REF!</definedName>
    <definedName name="S017M124">#REF!</definedName>
    <definedName name="S017M133">#REF!</definedName>
    <definedName name="S017M151">#REF!</definedName>
    <definedName name="S017M160">#REF!</definedName>
    <definedName name="S017M182">#REF!</definedName>
    <definedName name="S017M185">#REF!</definedName>
    <definedName name="S017M189">#REF!</definedName>
    <definedName name="S017M193">#REF!</definedName>
    <definedName name="S017M195">#REF!</definedName>
    <definedName name="S017M197">#REF!</definedName>
    <definedName name="S017M205">#REF!</definedName>
    <definedName name="S017M209">#REF!</definedName>
    <definedName name="S018M011">#REF!</definedName>
    <definedName name="S018M026">#REF!</definedName>
    <definedName name="S018M035">#REF!</definedName>
    <definedName name="S018M048">#REF!</definedName>
    <definedName name="S018M069">#REF!</definedName>
    <definedName name="S018M073">#REF!</definedName>
    <definedName name="S018M075">#REF!</definedName>
    <definedName name="S018M077">#REF!</definedName>
    <definedName name="S018M078">#REF!</definedName>
    <definedName name="S018M086">#REF!</definedName>
    <definedName name="S018M087">#REF!</definedName>
    <definedName name="S018M096">#REF!</definedName>
    <definedName name="S018M098">#REF!</definedName>
    <definedName name="S018M099">#REF!</definedName>
    <definedName name="S018M100">#REF!</definedName>
    <definedName name="S018M101">#REF!</definedName>
    <definedName name="S018M103">#REF!</definedName>
    <definedName name="S018M105">#REF!</definedName>
    <definedName name="S018M106">#REF!</definedName>
    <definedName name="S018M107">#REF!</definedName>
    <definedName name="S018M110">#REF!</definedName>
    <definedName name="S018M111">#REF!</definedName>
    <definedName name="S018M115">#REF!</definedName>
    <definedName name="S018M117">#REF!</definedName>
    <definedName name="S018M121">#REF!</definedName>
    <definedName name="S018M124">#REF!</definedName>
    <definedName name="S018M133">#REF!</definedName>
    <definedName name="S018M151">#REF!</definedName>
    <definedName name="S018M160">#REF!</definedName>
    <definedName name="S018M182">#REF!</definedName>
    <definedName name="S018M185">#REF!</definedName>
    <definedName name="S018M189">#REF!</definedName>
    <definedName name="S018M193">#REF!</definedName>
    <definedName name="S018M195">#REF!</definedName>
    <definedName name="S018M197">#REF!</definedName>
    <definedName name="S018M205">#REF!</definedName>
    <definedName name="S018M209">#REF!</definedName>
    <definedName name="S019M011">#REF!</definedName>
    <definedName name="S019M026">#REF!</definedName>
    <definedName name="S019M035">#REF!</definedName>
    <definedName name="S019M048">#REF!</definedName>
    <definedName name="S019M069">#REF!</definedName>
    <definedName name="S019M073">#REF!</definedName>
    <definedName name="S019M075">#REF!</definedName>
    <definedName name="S019M077">#REF!</definedName>
    <definedName name="S019M078">#REF!</definedName>
    <definedName name="S019M086">#REF!</definedName>
    <definedName name="S019M087">#REF!</definedName>
    <definedName name="S019M096">#REF!</definedName>
    <definedName name="S019M098">#REF!</definedName>
    <definedName name="S019M099">#REF!</definedName>
    <definedName name="S019M100">#REF!</definedName>
    <definedName name="S019M101">#REF!</definedName>
    <definedName name="S019M103">#REF!</definedName>
    <definedName name="S019M105">#REF!</definedName>
    <definedName name="S019M106">#REF!</definedName>
    <definedName name="S019M107">#REF!</definedName>
    <definedName name="S019M110">#REF!</definedName>
    <definedName name="S019M111">#REF!</definedName>
    <definedName name="S019M115">#REF!</definedName>
    <definedName name="S019M117">#REF!</definedName>
    <definedName name="S019M121">#REF!</definedName>
    <definedName name="S019M124">#REF!</definedName>
    <definedName name="S019M133">#REF!</definedName>
    <definedName name="S019M151">#REF!</definedName>
    <definedName name="S019M160">#REF!</definedName>
    <definedName name="S019M182">#REF!</definedName>
    <definedName name="S019M185">#REF!</definedName>
    <definedName name="S019M189">#REF!</definedName>
    <definedName name="S019M193">#REF!</definedName>
    <definedName name="S019M195">#REF!</definedName>
    <definedName name="S019M197">#REF!</definedName>
    <definedName name="S019M205">#REF!</definedName>
    <definedName name="S019M209">#REF!</definedName>
    <definedName name="S020M011">#REF!</definedName>
    <definedName name="S020M026">#REF!</definedName>
    <definedName name="S020M035">#REF!</definedName>
    <definedName name="S020M048">#REF!</definedName>
    <definedName name="S020M069">#REF!</definedName>
    <definedName name="S020M073">#REF!</definedName>
    <definedName name="S020M075">#REF!</definedName>
    <definedName name="S020M077">#REF!</definedName>
    <definedName name="S020M078">#REF!</definedName>
    <definedName name="S020M086">#REF!</definedName>
    <definedName name="S020M087">#REF!</definedName>
    <definedName name="S020M096">#REF!</definedName>
    <definedName name="S020M098">#REF!</definedName>
    <definedName name="S020M099">#REF!</definedName>
    <definedName name="S020M100">#REF!</definedName>
    <definedName name="S020M101">#REF!</definedName>
    <definedName name="S020M103">#REF!</definedName>
    <definedName name="S020M105">#REF!</definedName>
    <definedName name="S020M106">#REF!</definedName>
    <definedName name="S020M107">#REF!</definedName>
    <definedName name="S020M110">#REF!</definedName>
    <definedName name="S020M111">#REF!</definedName>
    <definedName name="S020M115">#REF!</definedName>
    <definedName name="S020M117">#REF!</definedName>
    <definedName name="S020M121">#REF!</definedName>
    <definedName name="S020M124">#REF!</definedName>
    <definedName name="S020M133">#REF!</definedName>
    <definedName name="S020M151">#REF!</definedName>
    <definedName name="S020M160">#REF!</definedName>
    <definedName name="S020M182">#REF!</definedName>
    <definedName name="S020M185">#REF!</definedName>
    <definedName name="S020M189">#REF!</definedName>
    <definedName name="S020M193">#REF!</definedName>
    <definedName name="S020M195">#REF!</definedName>
    <definedName name="S020M197">#REF!</definedName>
    <definedName name="S020M205">#REF!</definedName>
    <definedName name="S020M209">#REF!</definedName>
    <definedName name="S021M011">#REF!</definedName>
    <definedName name="S021M026">#REF!</definedName>
    <definedName name="S021M035">#REF!</definedName>
    <definedName name="S021M048">#REF!</definedName>
    <definedName name="S021M069">#REF!</definedName>
    <definedName name="S021M073">#REF!</definedName>
    <definedName name="S021M075">#REF!</definedName>
    <definedName name="S021M077">#REF!</definedName>
    <definedName name="S021M078">#REF!</definedName>
    <definedName name="S021M086">#REF!</definedName>
    <definedName name="S021M087">#REF!</definedName>
    <definedName name="S021M096">#REF!</definedName>
    <definedName name="S021M098">#REF!</definedName>
    <definedName name="S021M099">#REF!</definedName>
    <definedName name="S021M100">#REF!</definedName>
    <definedName name="S021M101">#REF!</definedName>
    <definedName name="S021M103">#REF!</definedName>
    <definedName name="S021M105">#REF!</definedName>
    <definedName name="S021M106">#REF!</definedName>
    <definedName name="S021M107">#REF!</definedName>
    <definedName name="S021M110">#REF!</definedName>
    <definedName name="S021M111">#REF!</definedName>
    <definedName name="S021M115">#REF!</definedName>
    <definedName name="S021M117">#REF!</definedName>
    <definedName name="S021M121">#REF!</definedName>
    <definedName name="S021M124">#REF!</definedName>
    <definedName name="S021M133">#REF!</definedName>
    <definedName name="S021M151">#REF!</definedName>
    <definedName name="S021M160">#REF!</definedName>
    <definedName name="S021M182">#REF!</definedName>
    <definedName name="S021M185">#REF!</definedName>
    <definedName name="S021M189">#REF!</definedName>
    <definedName name="S021M193">#REF!</definedName>
    <definedName name="S021M195">#REF!</definedName>
    <definedName name="S021M197">#REF!</definedName>
    <definedName name="S021M205">#REF!</definedName>
    <definedName name="S021M209">#REF!</definedName>
    <definedName name="S022M011">#REF!</definedName>
    <definedName name="S022M026">#REF!</definedName>
    <definedName name="S022M035">#REF!</definedName>
    <definedName name="S022M048">#REF!</definedName>
    <definedName name="S022M069">#REF!</definedName>
    <definedName name="S022M073">#REF!</definedName>
    <definedName name="S022M075">#REF!</definedName>
    <definedName name="S022M077">#REF!</definedName>
    <definedName name="S022M078">#REF!</definedName>
    <definedName name="S022M086">#REF!</definedName>
    <definedName name="S022M087">#REF!</definedName>
    <definedName name="S022M096">#REF!</definedName>
    <definedName name="S022M098">#REF!</definedName>
    <definedName name="S022M099">#REF!</definedName>
    <definedName name="S022M100">#REF!</definedName>
    <definedName name="S022M101">#REF!</definedName>
    <definedName name="S022M103">#REF!</definedName>
    <definedName name="S022M105">#REF!</definedName>
    <definedName name="S022M106">#REF!</definedName>
    <definedName name="S022M107">#REF!</definedName>
    <definedName name="S022M110">#REF!</definedName>
    <definedName name="S022M111">#REF!</definedName>
    <definedName name="S022M115">#REF!</definedName>
    <definedName name="S022M117">#REF!</definedName>
    <definedName name="S022M121">#REF!</definedName>
    <definedName name="S022M124">#REF!</definedName>
    <definedName name="S022M133">#REF!</definedName>
    <definedName name="S022M151">#REF!</definedName>
    <definedName name="S022M160">#REF!</definedName>
    <definedName name="S022M182">#REF!</definedName>
    <definedName name="S022M185">#REF!</definedName>
    <definedName name="S022M189">#REF!</definedName>
    <definedName name="S022M193">#REF!</definedName>
    <definedName name="S022M195">#REF!</definedName>
    <definedName name="S022M197">#REF!</definedName>
    <definedName name="S022M205">#REF!</definedName>
    <definedName name="S022M209">#REF!</definedName>
    <definedName name="S023M011">#REF!</definedName>
    <definedName name="S023M026">#REF!</definedName>
    <definedName name="S023M035">#REF!</definedName>
    <definedName name="S023M048">#REF!</definedName>
    <definedName name="S023M069">#REF!</definedName>
    <definedName name="S023M073">#REF!</definedName>
    <definedName name="S023M075">#REF!</definedName>
    <definedName name="S023M077">#REF!</definedName>
    <definedName name="S023M078">#REF!</definedName>
    <definedName name="S023M086">#REF!</definedName>
    <definedName name="S023M087">#REF!</definedName>
    <definedName name="S023M096">#REF!</definedName>
    <definedName name="S023M098">#REF!</definedName>
    <definedName name="S023M099">#REF!</definedName>
    <definedName name="S023M100">#REF!</definedName>
    <definedName name="S023M101">#REF!</definedName>
    <definedName name="S023M103">#REF!</definedName>
    <definedName name="S023M105">#REF!</definedName>
    <definedName name="S023M106">#REF!</definedName>
    <definedName name="S023M107">#REF!</definedName>
    <definedName name="S023M110">#REF!</definedName>
    <definedName name="S023M111">#REF!</definedName>
    <definedName name="S023M115">#REF!</definedName>
    <definedName name="S023M117">#REF!</definedName>
    <definedName name="S023M121">#REF!</definedName>
    <definedName name="S023M124">#REF!</definedName>
    <definedName name="S023M133">#REF!</definedName>
    <definedName name="S023M151">#REF!</definedName>
    <definedName name="S023M160">#REF!</definedName>
    <definedName name="S023M182">#REF!</definedName>
    <definedName name="S023M185">#REF!</definedName>
    <definedName name="S023M189">#REF!</definedName>
    <definedName name="S023M193">#REF!</definedName>
    <definedName name="S023M195">#REF!</definedName>
    <definedName name="S023M197">#REF!</definedName>
    <definedName name="S023M205">#REF!</definedName>
    <definedName name="S023M209">#REF!</definedName>
    <definedName name="S024M011">#REF!</definedName>
    <definedName name="S024M026">#REF!</definedName>
    <definedName name="S024M035">#REF!</definedName>
    <definedName name="S024M048">#REF!</definedName>
    <definedName name="S024M069">#REF!</definedName>
    <definedName name="S024M073">#REF!</definedName>
    <definedName name="S024M075">#REF!</definedName>
    <definedName name="S024M077">#REF!</definedName>
    <definedName name="S024M078">#REF!</definedName>
    <definedName name="S024M086">#REF!</definedName>
    <definedName name="S024M087">#REF!</definedName>
    <definedName name="S024M096">#REF!</definedName>
    <definedName name="S024M098">#REF!</definedName>
    <definedName name="S024M099">#REF!</definedName>
    <definedName name="S024M100">#REF!</definedName>
    <definedName name="S024M101">#REF!</definedName>
    <definedName name="S024M103">#REF!</definedName>
    <definedName name="S024M105">#REF!</definedName>
    <definedName name="S024M106">#REF!</definedName>
    <definedName name="S024M107">#REF!</definedName>
    <definedName name="S024M110">#REF!</definedName>
    <definedName name="S024M111">#REF!</definedName>
    <definedName name="S024M115">#REF!</definedName>
    <definedName name="S024M117">#REF!</definedName>
    <definedName name="S024M121">#REF!</definedName>
    <definedName name="S024M124">#REF!</definedName>
    <definedName name="S024M133">#REF!</definedName>
    <definedName name="S024M151">#REF!</definedName>
    <definedName name="S024M160">#REF!</definedName>
    <definedName name="S024M182">#REF!</definedName>
    <definedName name="S024M185">#REF!</definedName>
    <definedName name="S024M189">#REF!</definedName>
    <definedName name="S024M193">#REF!</definedName>
    <definedName name="S024M195">#REF!</definedName>
    <definedName name="S024M197">#REF!</definedName>
    <definedName name="S024M205">#REF!</definedName>
    <definedName name="S024M209">#REF!</definedName>
    <definedName name="S025M011">#REF!</definedName>
    <definedName name="S025M026">#REF!</definedName>
    <definedName name="S025M035">#REF!</definedName>
    <definedName name="S025M048">#REF!</definedName>
    <definedName name="S025M069">#REF!</definedName>
    <definedName name="S025M073">#REF!</definedName>
    <definedName name="S025M075">#REF!</definedName>
    <definedName name="S025M077">#REF!</definedName>
    <definedName name="S025M078">#REF!</definedName>
    <definedName name="S025M086">#REF!</definedName>
    <definedName name="S025M087">#REF!</definedName>
    <definedName name="S025M096">#REF!</definedName>
    <definedName name="S025M098">#REF!</definedName>
    <definedName name="S025M099">#REF!</definedName>
    <definedName name="S025M100">#REF!</definedName>
    <definedName name="S025M101">#REF!</definedName>
    <definedName name="S025M103">#REF!</definedName>
    <definedName name="S025M105">#REF!</definedName>
    <definedName name="S025M106">#REF!</definedName>
    <definedName name="S025M107">#REF!</definedName>
    <definedName name="S025M110">#REF!</definedName>
    <definedName name="S025M111">#REF!</definedName>
    <definedName name="S025M115">#REF!</definedName>
    <definedName name="S025M117">#REF!</definedName>
    <definedName name="S025M121">#REF!</definedName>
    <definedName name="S025M124">#REF!</definedName>
    <definedName name="S025M133">#REF!</definedName>
    <definedName name="S025M151">#REF!</definedName>
    <definedName name="S025M160">#REF!</definedName>
    <definedName name="S025M182">#REF!</definedName>
    <definedName name="S025M185">#REF!</definedName>
    <definedName name="S025M189">#REF!</definedName>
    <definedName name="S025M193">#REF!</definedName>
    <definedName name="S025M195">#REF!</definedName>
    <definedName name="S025M197">#REF!</definedName>
    <definedName name="S025M205">#REF!</definedName>
    <definedName name="S025M209">#REF!</definedName>
    <definedName name="S026M011">#REF!</definedName>
    <definedName name="S026M026">#REF!</definedName>
    <definedName name="S026M035">#REF!</definedName>
    <definedName name="S026M048">#REF!</definedName>
    <definedName name="S026M069">#REF!</definedName>
    <definedName name="S026M073">#REF!</definedName>
    <definedName name="S026M075">#REF!</definedName>
    <definedName name="S026M077">#REF!</definedName>
    <definedName name="S026M078">#REF!</definedName>
    <definedName name="S026M086">#REF!</definedName>
    <definedName name="S026M087">#REF!</definedName>
    <definedName name="S026M096">#REF!</definedName>
    <definedName name="S026M098">#REF!</definedName>
    <definedName name="S026M099">#REF!</definedName>
    <definedName name="S026M100">#REF!</definedName>
    <definedName name="S026M101">#REF!</definedName>
    <definedName name="S026M103">#REF!</definedName>
    <definedName name="S026M105">#REF!</definedName>
    <definedName name="S026M106">#REF!</definedName>
    <definedName name="S026M107">#REF!</definedName>
    <definedName name="S026M110">#REF!</definedName>
    <definedName name="S026M111">#REF!</definedName>
    <definedName name="S026M115">#REF!</definedName>
    <definedName name="S026M117">#REF!</definedName>
    <definedName name="S026M121">#REF!</definedName>
    <definedName name="S026M124">#REF!</definedName>
    <definedName name="S026M133">#REF!</definedName>
    <definedName name="S026M151">#REF!</definedName>
    <definedName name="S026M160">#REF!</definedName>
    <definedName name="S026M182">#REF!</definedName>
    <definedName name="S026M185">#REF!</definedName>
    <definedName name="S026M189">#REF!</definedName>
    <definedName name="S026M193">#REF!</definedName>
    <definedName name="S026M195">#REF!</definedName>
    <definedName name="S026M197">#REF!</definedName>
    <definedName name="S026M205">#REF!</definedName>
    <definedName name="S026M209">#REF!</definedName>
    <definedName name="S027M011">#REF!</definedName>
    <definedName name="S027M026">#REF!</definedName>
    <definedName name="S027M035">#REF!</definedName>
    <definedName name="S027M048">#REF!</definedName>
    <definedName name="S027M069">#REF!</definedName>
    <definedName name="S027M073">#REF!</definedName>
    <definedName name="S027M075">#REF!</definedName>
    <definedName name="S027M077">#REF!</definedName>
    <definedName name="S027M078">#REF!</definedName>
    <definedName name="S027M086">#REF!</definedName>
    <definedName name="S027M087">#REF!</definedName>
    <definedName name="S027M096">#REF!</definedName>
    <definedName name="S027M098">#REF!</definedName>
    <definedName name="S027M099">#REF!</definedName>
    <definedName name="S027M100">#REF!</definedName>
    <definedName name="S027M101">#REF!</definedName>
    <definedName name="S027M103">#REF!</definedName>
    <definedName name="S027M105">#REF!</definedName>
    <definedName name="S027M106">#REF!</definedName>
    <definedName name="S027M107">#REF!</definedName>
    <definedName name="S027M110">#REF!</definedName>
    <definedName name="S027M111">#REF!</definedName>
    <definedName name="S027M115">#REF!</definedName>
    <definedName name="S027M117">#REF!</definedName>
    <definedName name="S027M121">#REF!</definedName>
    <definedName name="S027M124">#REF!</definedName>
    <definedName name="S027M133">#REF!</definedName>
    <definedName name="S027M151">#REF!</definedName>
    <definedName name="S027M160">#REF!</definedName>
    <definedName name="S027M182">#REF!</definedName>
    <definedName name="S027M185">#REF!</definedName>
    <definedName name="S027M189">#REF!</definedName>
    <definedName name="S027M193">#REF!</definedName>
    <definedName name="S027M195">#REF!</definedName>
    <definedName name="S027M197">#REF!</definedName>
    <definedName name="S027M205">#REF!</definedName>
    <definedName name="S027M209">#REF!</definedName>
    <definedName name="S028M011">#REF!</definedName>
    <definedName name="S028M026">#REF!</definedName>
    <definedName name="S028M035">#REF!</definedName>
    <definedName name="S028M048">#REF!</definedName>
    <definedName name="S028M069">#REF!</definedName>
    <definedName name="S028M073">#REF!</definedName>
    <definedName name="S028M075">#REF!</definedName>
    <definedName name="S028M077">#REF!</definedName>
    <definedName name="S028M078">#REF!</definedName>
    <definedName name="S028M086">#REF!</definedName>
    <definedName name="S028M087">#REF!</definedName>
    <definedName name="S028M096">#REF!</definedName>
    <definedName name="S028M098">#REF!</definedName>
    <definedName name="S028M099">#REF!</definedName>
    <definedName name="S028M100">#REF!</definedName>
    <definedName name="S028M101">#REF!</definedName>
    <definedName name="S028M103">#REF!</definedName>
    <definedName name="S028M105">#REF!</definedName>
    <definedName name="S028M106">#REF!</definedName>
    <definedName name="S028M107">#REF!</definedName>
    <definedName name="S028M110">#REF!</definedName>
    <definedName name="S028M111">#REF!</definedName>
    <definedName name="S028M115">#REF!</definedName>
    <definedName name="S028M117">#REF!</definedName>
    <definedName name="S028M121">#REF!</definedName>
    <definedName name="S028M124">#REF!</definedName>
    <definedName name="S028M133">#REF!</definedName>
    <definedName name="S028M151">#REF!</definedName>
    <definedName name="S028M160">#REF!</definedName>
    <definedName name="S028M182">#REF!</definedName>
    <definedName name="S028M185">#REF!</definedName>
    <definedName name="S028M189">#REF!</definedName>
    <definedName name="S028M193">#REF!</definedName>
    <definedName name="S028M195">#REF!</definedName>
    <definedName name="S028M197">#REF!</definedName>
    <definedName name="S028M205">#REF!</definedName>
    <definedName name="S028M209">#REF!</definedName>
    <definedName name="S029M026">#REF!</definedName>
    <definedName name="S029M035">#REF!</definedName>
    <definedName name="S029M048">#REF!</definedName>
    <definedName name="S029M069">#REF!</definedName>
    <definedName name="S029M073">#REF!</definedName>
    <definedName name="S029M075">#REF!</definedName>
    <definedName name="S029M077">#REF!</definedName>
    <definedName name="S029M078">#REF!</definedName>
    <definedName name="S029M086">#REF!</definedName>
    <definedName name="S029M087">#REF!</definedName>
    <definedName name="S029M096">#REF!</definedName>
    <definedName name="S029M098">#REF!</definedName>
    <definedName name="S029M099">#REF!</definedName>
    <definedName name="S029M100">#REF!</definedName>
    <definedName name="S029M101">#REF!</definedName>
    <definedName name="S029M103">#REF!</definedName>
    <definedName name="S029M105">#REF!</definedName>
    <definedName name="S029M106">#REF!</definedName>
    <definedName name="S029M107">#REF!</definedName>
    <definedName name="S029M110">#REF!</definedName>
    <definedName name="S029M111">#REF!</definedName>
    <definedName name="S029M115">#REF!</definedName>
    <definedName name="S029M117">#REF!</definedName>
    <definedName name="S029M121">#REF!</definedName>
    <definedName name="S029M124">#REF!</definedName>
    <definedName name="S029M133">#REF!</definedName>
    <definedName name="S029M151">#REF!</definedName>
    <definedName name="S029M160">#REF!</definedName>
    <definedName name="S029M182">#REF!</definedName>
    <definedName name="S029M185">#REF!</definedName>
    <definedName name="S029M189">#REF!</definedName>
    <definedName name="S029M193">#REF!</definedName>
    <definedName name="S029M195">#REF!</definedName>
    <definedName name="S029M197">#REF!</definedName>
    <definedName name="S029M205">#REF!</definedName>
    <definedName name="S029M209">#REF!</definedName>
    <definedName name="S030M026">#REF!</definedName>
    <definedName name="S030M035">#REF!</definedName>
    <definedName name="S030M048">#REF!</definedName>
    <definedName name="S030M069">#REF!</definedName>
    <definedName name="S030M073">#REF!</definedName>
    <definedName name="S030M075">#REF!</definedName>
    <definedName name="S030M077">#REF!</definedName>
    <definedName name="S030M078">#REF!</definedName>
    <definedName name="S030M086">#REF!</definedName>
    <definedName name="S030M087">#REF!</definedName>
    <definedName name="S030M096">#REF!</definedName>
    <definedName name="S030M098">#REF!</definedName>
    <definedName name="S030M099">#REF!</definedName>
    <definedName name="S030M100">#REF!</definedName>
    <definedName name="S030M101">#REF!</definedName>
    <definedName name="S030M103">#REF!</definedName>
    <definedName name="S030M105">#REF!</definedName>
    <definedName name="S030M106">#REF!</definedName>
    <definedName name="S030M107">#REF!</definedName>
    <definedName name="S030M110">#REF!</definedName>
    <definedName name="S030M111">#REF!</definedName>
    <definedName name="S030M115">#REF!</definedName>
    <definedName name="S030M117">#REF!</definedName>
    <definedName name="S030M121">#REF!</definedName>
    <definedName name="S030M124">#REF!</definedName>
    <definedName name="S030M133">#REF!</definedName>
    <definedName name="S030M151">#REF!</definedName>
    <definedName name="S030M160">#REF!</definedName>
    <definedName name="S030M182">#REF!</definedName>
    <definedName name="S030M185">#REF!</definedName>
    <definedName name="S030M189">#REF!</definedName>
    <definedName name="S030M193">#REF!</definedName>
    <definedName name="S030M195">#REF!</definedName>
    <definedName name="S030M197">#REF!</definedName>
    <definedName name="S030M205">#REF!</definedName>
    <definedName name="S030M209">#REF!</definedName>
    <definedName name="S031M026">#REF!</definedName>
    <definedName name="S031M035">#REF!</definedName>
    <definedName name="S031M048">#REF!</definedName>
    <definedName name="S031M069">#REF!</definedName>
    <definedName name="S031M073">#REF!</definedName>
    <definedName name="S031M075">#REF!</definedName>
    <definedName name="S031M077">#REF!</definedName>
    <definedName name="S031M078">#REF!</definedName>
    <definedName name="S031M086">#REF!</definedName>
    <definedName name="S031M087">#REF!</definedName>
    <definedName name="S031M096">#REF!</definedName>
    <definedName name="S031M098">#REF!</definedName>
    <definedName name="S031M099">#REF!</definedName>
    <definedName name="S031M100">#REF!</definedName>
    <definedName name="S031M101">#REF!</definedName>
    <definedName name="S031M103">#REF!</definedName>
    <definedName name="S031M105">#REF!</definedName>
    <definedName name="S031M106">#REF!</definedName>
    <definedName name="S031M107">#REF!</definedName>
    <definedName name="S031M110">#REF!</definedName>
    <definedName name="S031M111">#REF!</definedName>
    <definedName name="S031M115">#REF!</definedName>
    <definedName name="S031M117">#REF!</definedName>
    <definedName name="S031M121">#REF!</definedName>
    <definedName name="S031M124">#REF!</definedName>
    <definedName name="S031M133">#REF!</definedName>
    <definedName name="S031M151">#REF!</definedName>
    <definedName name="S031M160">#REF!</definedName>
    <definedName name="S031M182">#REF!</definedName>
    <definedName name="S031M185">#REF!</definedName>
    <definedName name="S031M189">#REF!</definedName>
    <definedName name="S031M193">#REF!</definedName>
    <definedName name="S031M195">#REF!</definedName>
    <definedName name="S031M197">#REF!</definedName>
    <definedName name="S031M205">#REF!</definedName>
    <definedName name="S031M209">#REF!</definedName>
    <definedName name="S032M026">#REF!</definedName>
    <definedName name="S032M035">#REF!</definedName>
    <definedName name="S032M048">#REF!</definedName>
    <definedName name="S032M069">#REF!</definedName>
    <definedName name="S032M073">#REF!</definedName>
    <definedName name="S032M075">#REF!</definedName>
    <definedName name="S032M077">#REF!</definedName>
    <definedName name="S032M078">#REF!</definedName>
    <definedName name="S032M086">#REF!</definedName>
    <definedName name="S032M087">#REF!</definedName>
    <definedName name="S032M096">#REF!</definedName>
    <definedName name="S032M098">#REF!</definedName>
    <definedName name="S032M099">#REF!</definedName>
    <definedName name="S032M100">#REF!</definedName>
    <definedName name="S032M101">#REF!</definedName>
    <definedName name="S032M103">#REF!</definedName>
    <definedName name="S032M105">#REF!</definedName>
    <definedName name="S032M106">#REF!</definedName>
    <definedName name="S032M107">#REF!</definedName>
    <definedName name="S032M110">#REF!</definedName>
    <definedName name="S032M111">#REF!</definedName>
    <definedName name="S032M115">#REF!</definedName>
    <definedName name="S032M117">#REF!</definedName>
    <definedName name="S032M121">#REF!</definedName>
    <definedName name="S032M124">#REF!</definedName>
    <definedName name="S032M133">#REF!</definedName>
    <definedName name="S032M151">#REF!</definedName>
    <definedName name="S032M160">#REF!</definedName>
    <definedName name="S032M182">#REF!</definedName>
    <definedName name="S032M185">#REF!</definedName>
    <definedName name="S032M189">#REF!</definedName>
    <definedName name="S032M193">#REF!</definedName>
    <definedName name="S032M195">#REF!</definedName>
    <definedName name="S032M197">#REF!</definedName>
    <definedName name="S032M205">#REF!</definedName>
    <definedName name="S032M209">#REF!</definedName>
    <definedName name="S033M026">#REF!</definedName>
    <definedName name="S033M035">#REF!</definedName>
    <definedName name="S033M048">#REF!</definedName>
    <definedName name="S033M069">#REF!</definedName>
    <definedName name="S033M073">#REF!</definedName>
    <definedName name="S033M075">#REF!</definedName>
    <definedName name="S033M077">#REF!</definedName>
    <definedName name="S033M078">#REF!</definedName>
    <definedName name="S033M086">#REF!</definedName>
    <definedName name="S033M087">#REF!</definedName>
    <definedName name="S033M096">#REF!</definedName>
    <definedName name="S033M098">#REF!</definedName>
    <definedName name="S033M099">#REF!</definedName>
    <definedName name="S033M100">#REF!</definedName>
    <definedName name="S033M101">#REF!</definedName>
    <definedName name="S033M103">#REF!</definedName>
    <definedName name="S033M105">#REF!</definedName>
    <definedName name="S033M106">#REF!</definedName>
    <definedName name="S033M107">#REF!</definedName>
    <definedName name="S033M110">#REF!</definedName>
    <definedName name="S033M111">#REF!</definedName>
    <definedName name="S033M115">#REF!</definedName>
    <definedName name="S033M117">#REF!</definedName>
    <definedName name="S033M121">#REF!</definedName>
    <definedName name="S033M124">#REF!</definedName>
    <definedName name="S033M133">#REF!</definedName>
    <definedName name="S033M151">#REF!</definedName>
    <definedName name="S033M160">#REF!</definedName>
    <definedName name="S033M182">#REF!</definedName>
    <definedName name="S033M185">#REF!</definedName>
    <definedName name="S033M189">#REF!</definedName>
    <definedName name="S033M193">#REF!</definedName>
    <definedName name="S033M195">#REF!</definedName>
    <definedName name="S033M197">#REF!</definedName>
    <definedName name="S033M205">#REF!</definedName>
    <definedName name="S033M209">#REF!</definedName>
    <definedName name="S034M026">#REF!</definedName>
    <definedName name="S034M035">#REF!</definedName>
    <definedName name="S034M048">#REF!</definedName>
    <definedName name="S034M069">#REF!</definedName>
    <definedName name="S034M073">#REF!</definedName>
    <definedName name="S034M075">#REF!</definedName>
    <definedName name="S034M077">#REF!</definedName>
    <definedName name="S034M078">#REF!</definedName>
    <definedName name="S034M086">#REF!</definedName>
    <definedName name="S034M087">#REF!</definedName>
    <definedName name="S034M096">#REF!</definedName>
    <definedName name="S034M098">#REF!</definedName>
    <definedName name="S034M099">#REF!</definedName>
    <definedName name="S034M100">#REF!</definedName>
    <definedName name="S034M101">#REF!</definedName>
    <definedName name="S034M103">#REF!</definedName>
    <definedName name="S034M105">#REF!</definedName>
    <definedName name="S034M106">#REF!</definedName>
    <definedName name="S034M107">#REF!</definedName>
    <definedName name="S034M110">#REF!</definedName>
    <definedName name="S034M111">#REF!</definedName>
    <definedName name="S034M115">#REF!</definedName>
    <definedName name="S034M117">#REF!</definedName>
    <definedName name="S034M121">#REF!</definedName>
    <definedName name="S034M124">#REF!</definedName>
    <definedName name="S034M133">#REF!</definedName>
    <definedName name="S034M151">#REF!</definedName>
    <definedName name="S034M160">#REF!</definedName>
    <definedName name="S034M182">#REF!</definedName>
    <definedName name="S034M185">#REF!</definedName>
    <definedName name="S034M189">#REF!</definedName>
    <definedName name="S034M193">#REF!</definedName>
    <definedName name="S034M195">#REF!</definedName>
    <definedName name="S034M197">#REF!</definedName>
    <definedName name="S034M205">#REF!</definedName>
    <definedName name="S034M209">#REF!</definedName>
    <definedName name="S035M026">#REF!</definedName>
    <definedName name="S035M035">#REF!</definedName>
    <definedName name="S035M048">#REF!</definedName>
    <definedName name="S035M069">#REF!</definedName>
    <definedName name="S035M073">#REF!</definedName>
    <definedName name="S035M075">#REF!</definedName>
    <definedName name="S035M077">#REF!</definedName>
    <definedName name="S035M078">#REF!</definedName>
    <definedName name="S035M086">#REF!</definedName>
    <definedName name="S035M087">#REF!</definedName>
    <definedName name="S035M096">#REF!</definedName>
    <definedName name="S035M098">#REF!</definedName>
    <definedName name="S035M099">#REF!</definedName>
    <definedName name="S035M100">#REF!</definedName>
    <definedName name="S035M101">#REF!</definedName>
    <definedName name="S035M103">#REF!</definedName>
    <definedName name="S035M105">#REF!</definedName>
    <definedName name="S035M106">#REF!</definedName>
    <definedName name="S035M107">#REF!</definedName>
    <definedName name="S035M110">#REF!</definedName>
    <definedName name="S035M111">#REF!</definedName>
    <definedName name="S035M115">#REF!</definedName>
    <definedName name="S035M117">#REF!</definedName>
    <definedName name="S035M121">#REF!</definedName>
    <definedName name="S035M124">#REF!</definedName>
    <definedName name="S035M133">#REF!</definedName>
    <definedName name="S035M151">#REF!</definedName>
    <definedName name="S035M160">#REF!</definedName>
    <definedName name="S035M182">#REF!</definedName>
    <definedName name="S035M185">#REF!</definedName>
    <definedName name="S035M189">#REF!</definedName>
    <definedName name="S035M193">#REF!</definedName>
    <definedName name="S035M195">#REF!</definedName>
    <definedName name="S035M197">#REF!</definedName>
    <definedName name="S035M205">#REF!</definedName>
    <definedName name="S035M209">#REF!</definedName>
    <definedName name="S036M026">#REF!</definedName>
    <definedName name="S036M035">#REF!</definedName>
    <definedName name="S036M047">'[1]BHVO2G-3'!$Q$56:$Q$149</definedName>
    <definedName name="S036M048">#REF!</definedName>
    <definedName name="S036M069">#REF!</definedName>
    <definedName name="S036M073">#REF!</definedName>
    <definedName name="S036M075">#REF!</definedName>
    <definedName name="S036M077">#REF!</definedName>
    <definedName name="S036M078">#REF!</definedName>
    <definedName name="S036M086">#REF!</definedName>
    <definedName name="S036M087">#REF!</definedName>
    <definedName name="S036M096">#REF!</definedName>
    <definedName name="S036M098">#REF!</definedName>
    <definedName name="S036M099">#REF!</definedName>
    <definedName name="S036M100">#REF!</definedName>
    <definedName name="S036M101">#REF!</definedName>
    <definedName name="S036M103">#REF!</definedName>
    <definedName name="S036M105">#REF!</definedName>
    <definedName name="S036M106">#REF!</definedName>
    <definedName name="S036M107">#REF!</definedName>
    <definedName name="S036M110">#REF!</definedName>
    <definedName name="S036M111">#REF!</definedName>
    <definedName name="S036M115">#REF!</definedName>
    <definedName name="S036M117">#REF!</definedName>
    <definedName name="S036M121">#REF!</definedName>
    <definedName name="S036M124">#REF!</definedName>
    <definedName name="S036M133">#REF!</definedName>
    <definedName name="S036M151">#REF!</definedName>
    <definedName name="S036M160">#REF!</definedName>
    <definedName name="S036M182">#REF!</definedName>
    <definedName name="S036M185">#REF!</definedName>
    <definedName name="S036M189">#REF!</definedName>
    <definedName name="S036M193">#REF!</definedName>
    <definedName name="S036M195">#REF!</definedName>
    <definedName name="S036M197">#REF!</definedName>
    <definedName name="S036M205">#REF!</definedName>
    <definedName name="S036M209">#REF!</definedName>
    <definedName name="S037M026">#REF!</definedName>
    <definedName name="S037M035">#REF!</definedName>
    <definedName name="S037M047">'[1]BIR1G-3'!$Q$56:$Q$149</definedName>
    <definedName name="S037M048">#REF!</definedName>
    <definedName name="S037M069">#REF!</definedName>
    <definedName name="S037M073">#REF!</definedName>
    <definedName name="S037M075">#REF!</definedName>
    <definedName name="S037M077">#REF!</definedName>
    <definedName name="S037M078">#REF!</definedName>
    <definedName name="S037M086">#REF!</definedName>
    <definedName name="S037M087">#REF!</definedName>
    <definedName name="S037M096">#REF!</definedName>
    <definedName name="S037M098">#REF!</definedName>
    <definedName name="S037M099">#REF!</definedName>
    <definedName name="S037M100">#REF!</definedName>
    <definedName name="S037M101">#REF!</definedName>
    <definedName name="S037M103">#REF!</definedName>
    <definedName name="S037M105">#REF!</definedName>
    <definedName name="S037M106">#REF!</definedName>
    <definedName name="S037M107">#REF!</definedName>
    <definedName name="S037M110">#REF!</definedName>
    <definedName name="S037M111">#REF!</definedName>
    <definedName name="S037M115">#REF!</definedName>
    <definedName name="S037M117">#REF!</definedName>
    <definedName name="S037M121">#REF!</definedName>
    <definedName name="S037M124">#REF!</definedName>
    <definedName name="S037M133">#REF!</definedName>
    <definedName name="S037M151">#REF!</definedName>
    <definedName name="S037M160">#REF!</definedName>
    <definedName name="S037M182">#REF!</definedName>
    <definedName name="S037M185">#REF!</definedName>
    <definedName name="S037M189">#REF!</definedName>
    <definedName name="S037M193">#REF!</definedName>
    <definedName name="S037M195">#REF!</definedName>
    <definedName name="S037M197">#REF!</definedName>
    <definedName name="S037M205">#REF!</definedName>
    <definedName name="S037M209">#REF!</definedName>
    <definedName name="S038M026">#REF!</definedName>
    <definedName name="S038M035">#REF!</definedName>
    <definedName name="S038M047">'[1]BCR2G-3'!$Q$56:$Q$149</definedName>
    <definedName name="S038M048">#REF!</definedName>
    <definedName name="S038M069">#REF!</definedName>
    <definedName name="S038M073">#REF!</definedName>
    <definedName name="S038M075">#REF!</definedName>
    <definedName name="S038M077">#REF!</definedName>
    <definedName name="S038M078">#REF!</definedName>
    <definedName name="S038M086">#REF!</definedName>
    <definedName name="S038M087">#REF!</definedName>
    <definedName name="S038M096">#REF!</definedName>
    <definedName name="S038M098">#REF!</definedName>
    <definedName name="S038M099">#REF!</definedName>
    <definedName name="S038M100">#REF!</definedName>
    <definedName name="S038M101">#REF!</definedName>
    <definedName name="S038M103">#REF!</definedName>
    <definedName name="S038M105">#REF!</definedName>
    <definedName name="S038M106">#REF!</definedName>
    <definedName name="S038M107">#REF!</definedName>
    <definedName name="S038M110">#REF!</definedName>
    <definedName name="S038M111">#REF!</definedName>
    <definedName name="S038M115">#REF!</definedName>
    <definedName name="S038M117">#REF!</definedName>
    <definedName name="S038M121">#REF!</definedName>
    <definedName name="S038M124">#REF!</definedName>
    <definedName name="S038M133">#REF!</definedName>
    <definedName name="S038M151">#REF!</definedName>
    <definedName name="S038M160">#REF!</definedName>
    <definedName name="S038M182">#REF!</definedName>
    <definedName name="S038M185">#REF!</definedName>
    <definedName name="S038M189">#REF!</definedName>
    <definedName name="S038M193">#REF!</definedName>
    <definedName name="S038M195">#REF!</definedName>
    <definedName name="S038M197">#REF!</definedName>
    <definedName name="S038M205">#REF!</definedName>
    <definedName name="S038M209">#REF!</definedName>
    <definedName name="S039M026">#REF!</definedName>
    <definedName name="S039M035">#REF!</definedName>
    <definedName name="S039M048">#REF!</definedName>
    <definedName name="S039M069">#REF!</definedName>
    <definedName name="S039M073">#REF!</definedName>
    <definedName name="S039M075">#REF!</definedName>
    <definedName name="S039M077">#REF!</definedName>
    <definedName name="S039M078">#REF!</definedName>
    <definedName name="S039M086">#REF!</definedName>
    <definedName name="S039M087">#REF!</definedName>
    <definedName name="S039M096">#REF!</definedName>
    <definedName name="S039M098">#REF!</definedName>
    <definedName name="S039M099">#REF!</definedName>
    <definedName name="S039M100">#REF!</definedName>
    <definedName name="S039M101">#REF!</definedName>
    <definedName name="S039M103">#REF!</definedName>
    <definedName name="S039M105">#REF!</definedName>
    <definedName name="S039M106">#REF!</definedName>
    <definedName name="S039M107">#REF!</definedName>
    <definedName name="S039M110">#REF!</definedName>
    <definedName name="S039M111">#REF!</definedName>
    <definedName name="S039M115">#REF!</definedName>
    <definedName name="S039M117">#REF!</definedName>
    <definedName name="S039M121">#REF!</definedName>
    <definedName name="S039M124">#REF!</definedName>
    <definedName name="S039M133">#REF!</definedName>
    <definedName name="S039M151">#REF!</definedName>
    <definedName name="S039M160">#REF!</definedName>
    <definedName name="S039M182">#REF!</definedName>
    <definedName name="S039M185">#REF!</definedName>
    <definedName name="S039M189">#REF!</definedName>
    <definedName name="S039M193">#REF!</definedName>
    <definedName name="S039M195">#REF!</definedName>
    <definedName name="S039M197">#REF!</definedName>
    <definedName name="S039M205">#REF!</definedName>
    <definedName name="S039M209">#REF!</definedName>
    <definedName name="S040M026">#REF!</definedName>
    <definedName name="S040M035">#REF!</definedName>
    <definedName name="S040M069">#REF!</definedName>
    <definedName name="S040M073">#REF!</definedName>
    <definedName name="S040M075">#REF!</definedName>
    <definedName name="S040M077">#REF!</definedName>
    <definedName name="S040M078">#REF!</definedName>
    <definedName name="S040M099">#REF!</definedName>
    <definedName name="S040M101">#REF!</definedName>
    <definedName name="S040M103">#REF!</definedName>
    <definedName name="S040M105">#REF!</definedName>
    <definedName name="S040M106">#REF!</definedName>
    <definedName name="S040M107">#REF!</definedName>
    <definedName name="S040M110">#REF!</definedName>
    <definedName name="S040M111">#REF!</definedName>
    <definedName name="S040M115">#REF!</definedName>
    <definedName name="S040M117">#REF!</definedName>
    <definedName name="S040M121">#REF!</definedName>
    <definedName name="S040M124">#REF!</definedName>
    <definedName name="S040M133">#REF!</definedName>
    <definedName name="S040M151">#REF!</definedName>
    <definedName name="S040M160">#REF!</definedName>
    <definedName name="S040M182">#REF!</definedName>
    <definedName name="S040M185">#REF!</definedName>
    <definedName name="S040M189">#REF!</definedName>
    <definedName name="S040M193">#REF!</definedName>
    <definedName name="S040M195">#REF!</definedName>
    <definedName name="S040M197">#REF!</definedName>
    <definedName name="S040M205">#REF!</definedName>
    <definedName name="S040M209">#REF!</definedName>
    <definedName name="S041M026">#REF!</definedName>
    <definedName name="S041M035">#REF!</definedName>
    <definedName name="S041M047">'[1]GSC-3'!$Q$56:$Q$149</definedName>
    <definedName name="S041M069">#REF!</definedName>
    <definedName name="S041M073">#REF!</definedName>
    <definedName name="S041M075">#REF!</definedName>
    <definedName name="S041M077">#REF!</definedName>
    <definedName name="S041M078">#REF!</definedName>
    <definedName name="S041M099">#REF!</definedName>
    <definedName name="S041M101">#REF!</definedName>
    <definedName name="S041M103">#REF!</definedName>
    <definedName name="S041M105">#REF!</definedName>
    <definedName name="S041M106">#REF!</definedName>
    <definedName name="S041M107">#REF!</definedName>
    <definedName name="S041M110">#REF!</definedName>
    <definedName name="S041M111">#REF!</definedName>
    <definedName name="S041M115">#REF!</definedName>
    <definedName name="S041M117">#REF!</definedName>
    <definedName name="S041M121">#REF!</definedName>
    <definedName name="S041M124">#REF!</definedName>
    <definedName name="S041M133">#REF!</definedName>
    <definedName name="S041M151">#REF!</definedName>
    <definedName name="S041M160">#REF!</definedName>
    <definedName name="S041M182">#REF!</definedName>
    <definedName name="S041M185">#REF!</definedName>
    <definedName name="S041M189">#REF!</definedName>
    <definedName name="S041M193">#REF!</definedName>
    <definedName name="S041M195">#REF!</definedName>
    <definedName name="S041M197">#REF!</definedName>
    <definedName name="S041M205">#REF!</definedName>
    <definedName name="S041M209">#REF!</definedName>
    <definedName name="S042M026">#REF!</definedName>
    <definedName name="S042M035">#REF!</definedName>
    <definedName name="S042M047">'[1]GSD-3'!$Q$56:$Q$149</definedName>
    <definedName name="S042M069">#REF!</definedName>
    <definedName name="S042M073">#REF!</definedName>
    <definedName name="S042M075">#REF!</definedName>
    <definedName name="S042M077">#REF!</definedName>
    <definedName name="S042M078">#REF!</definedName>
    <definedName name="S042M099">#REF!</definedName>
    <definedName name="S042M101">#REF!</definedName>
    <definedName name="S042M103">#REF!</definedName>
    <definedName name="S042M105">#REF!</definedName>
    <definedName name="S042M106">#REF!</definedName>
    <definedName name="S042M107">#REF!</definedName>
    <definedName name="S042M110">#REF!</definedName>
    <definedName name="S042M111">#REF!</definedName>
    <definedName name="S042M115">#REF!</definedName>
    <definedName name="S042M117">#REF!</definedName>
    <definedName name="S042M121">#REF!</definedName>
    <definedName name="S042M124">#REF!</definedName>
    <definedName name="S042M133">#REF!</definedName>
    <definedName name="S042M151">#REF!</definedName>
    <definedName name="S042M160">#REF!</definedName>
    <definedName name="S042M182">#REF!</definedName>
    <definedName name="S042M185">#REF!</definedName>
    <definedName name="S042M189">#REF!</definedName>
    <definedName name="S042M193">#REF!</definedName>
    <definedName name="S042M195">#REF!</definedName>
    <definedName name="S042M197">#REF!</definedName>
    <definedName name="S042M205">#REF!</definedName>
    <definedName name="S042M209">#REF!</definedName>
    <definedName name="S043M026">#REF!</definedName>
    <definedName name="S043M035">#REF!</definedName>
    <definedName name="S043M069">#REF!</definedName>
    <definedName name="S043M073">#REF!</definedName>
    <definedName name="S043M075">#REF!</definedName>
    <definedName name="S043M077">#REF!</definedName>
    <definedName name="S043M078">#REF!</definedName>
    <definedName name="S043M099">#REF!</definedName>
    <definedName name="S043M101">#REF!</definedName>
    <definedName name="S043M103">#REF!</definedName>
    <definedName name="S043M105">#REF!</definedName>
    <definedName name="S043M106">#REF!</definedName>
    <definedName name="S043M107">#REF!</definedName>
    <definedName name="S043M110">#REF!</definedName>
    <definedName name="S043M111">#REF!</definedName>
    <definedName name="S043M115">#REF!</definedName>
    <definedName name="S043M117">#REF!</definedName>
    <definedName name="S043M121">#REF!</definedName>
    <definedName name="S043M124">#REF!</definedName>
    <definedName name="S043M133">#REF!</definedName>
    <definedName name="S043M151">#REF!</definedName>
    <definedName name="S043M160">#REF!</definedName>
    <definedName name="S043M182">#REF!</definedName>
    <definedName name="S043M185">#REF!</definedName>
    <definedName name="S043M189">#REF!</definedName>
    <definedName name="S043M193">#REF!</definedName>
    <definedName name="S043M195">#REF!</definedName>
    <definedName name="S043M197">#REF!</definedName>
    <definedName name="S043M205">#REF!</definedName>
    <definedName name="S043M209">#REF!</definedName>
    <definedName name="S044M026">#REF!</definedName>
    <definedName name="S044M035">#REF!</definedName>
    <definedName name="S044M069">#REF!</definedName>
    <definedName name="S044M073">#REF!</definedName>
    <definedName name="S044M075">#REF!</definedName>
    <definedName name="S044M077">#REF!</definedName>
    <definedName name="S044M078">#REF!</definedName>
    <definedName name="S044M099">#REF!</definedName>
    <definedName name="S044M101">#REF!</definedName>
    <definedName name="S044M103">#REF!</definedName>
    <definedName name="S044M105">#REF!</definedName>
    <definedName name="S044M106">#REF!</definedName>
    <definedName name="S044M107">#REF!</definedName>
    <definedName name="S044M110">#REF!</definedName>
    <definedName name="S044M111">#REF!</definedName>
    <definedName name="S044M115">#REF!</definedName>
    <definedName name="S044M117">#REF!</definedName>
    <definedName name="S044M121">#REF!</definedName>
    <definedName name="S044M124">#REF!</definedName>
    <definedName name="S044M133">#REF!</definedName>
    <definedName name="S044M151">#REF!</definedName>
    <definedName name="S044M160">#REF!</definedName>
    <definedName name="S044M182">#REF!</definedName>
    <definedName name="S044M185">#REF!</definedName>
    <definedName name="S044M189">#REF!</definedName>
    <definedName name="S044M193">#REF!</definedName>
    <definedName name="S044M195">#REF!</definedName>
    <definedName name="S044M197">#REF!</definedName>
    <definedName name="S044M205">#REF!</definedName>
    <definedName name="S044M209">#REF!</definedName>
    <definedName name="S045M026">#REF!</definedName>
    <definedName name="S045M035">#REF!</definedName>
    <definedName name="S045M069">#REF!</definedName>
    <definedName name="S045M073">#REF!</definedName>
    <definedName name="S045M075">#REF!</definedName>
    <definedName name="S045M077">#REF!</definedName>
    <definedName name="S045M078">#REF!</definedName>
    <definedName name="S045M099">#REF!</definedName>
    <definedName name="S045M101">#REF!</definedName>
    <definedName name="S045M103">#REF!</definedName>
    <definedName name="S045M105">#REF!</definedName>
    <definedName name="S045M106">#REF!</definedName>
    <definedName name="S045M107">#REF!</definedName>
    <definedName name="S045M110">#REF!</definedName>
    <definedName name="S045M111">#REF!</definedName>
    <definedName name="S045M115">#REF!</definedName>
    <definedName name="S045M117">#REF!</definedName>
    <definedName name="S045M121">#REF!</definedName>
    <definedName name="S045M124">#REF!</definedName>
    <definedName name="S045M133">#REF!</definedName>
    <definedName name="S045M151">#REF!</definedName>
    <definedName name="S045M160">#REF!</definedName>
    <definedName name="S045M182">#REF!</definedName>
    <definedName name="S045M185">#REF!</definedName>
    <definedName name="S045M189">#REF!</definedName>
    <definedName name="S045M193">#REF!</definedName>
    <definedName name="S045M195">#REF!</definedName>
    <definedName name="S045M197">#REF!</definedName>
    <definedName name="S045M205">#REF!</definedName>
    <definedName name="S045M209">#REF!</definedName>
    <definedName name="S046M026">#REF!</definedName>
    <definedName name="S046M035">#REF!</definedName>
    <definedName name="S046M069">#REF!</definedName>
    <definedName name="S046M073">#REF!</definedName>
    <definedName name="S046M075">#REF!</definedName>
    <definedName name="S046M077">#REF!</definedName>
    <definedName name="S046M078">#REF!</definedName>
    <definedName name="S046M099">#REF!</definedName>
    <definedName name="S046M101">#REF!</definedName>
    <definedName name="S046M103">#REF!</definedName>
    <definedName name="S046M105">#REF!</definedName>
    <definedName name="S046M106">#REF!</definedName>
    <definedName name="S046M107">#REF!</definedName>
    <definedName name="S046M110">#REF!</definedName>
    <definedName name="S046M111">#REF!</definedName>
    <definedName name="S046M115">#REF!</definedName>
    <definedName name="S046M117">#REF!</definedName>
    <definedName name="S046M121">#REF!</definedName>
    <definedName name="S046M124">#REF!</definedName>
    <definedName name="S046M133">#REF!</definedName>
    <definedName name="S046M151">#REF!</definedName>
    <definedName name="S046M160">#REF!</definedName>
    <definedName name="S046M182">#REF!</definedName>
    <definedName name="S046M185">#REF!</definedName>
    <definedName name="S046M189">#REF!</definedName>
    <definedName name="S046M193">#REF!</definedName>
    <definedName name="S046M195">#REF!</definedName>
    <definedName name="S046M197">#REF!</definedName>
    <definedName name="S046M205">#REF!</definedName>
    <definedName name="S046M209">#REF!</definedName>
    <definedName name="S047M026">#REF!</definedName>
    <definedName name="S047M035">#REF!</definedName>
    <definedName name="S047M069">#REF!</definedName>
    <definedName name="S047M073">#REF!</definedName>
    <definedName name="S047M075">#REF!</definedName>
    <definedName name="S047M077">#REF!</definedName>
    <definedName name="S047M078">#REF!</definedName>
    <definedName name="S047M099">#REF!</definedName>
    <definedName name="S047M101">#REF!</definedName>
    <definedName name="S047M103">#REF!</definedName>
    <definedName name="S047M105">#REF!</definedName>
    <definedName name="S047M106">#REF!</definedName>
    <definedName name="S047M107">#REF!</definedName>
    <definedName name="S047M110">#REF!</definedName>
    <definedName name="S047M111">#REF!</definedName>
    <definedName name="S047M115">#REF!</definedName>
    <definedName name="S047M117">#REF!</definedName>
    <definedName name="S047M121">#REF!</definedName>
    <definedName name="S047M124">#REF!</definedName>
    <definedName name="S047M133">#REF!</definedName>
    <definedName name="S047M151">#REF!</definedName>
    <definedName name="S047M160">#REF!</definedName>
    <definedName name="S047M182">#REF!</definedName>
    <definedName name="S047M185">#REF!</definedName>
    <definedName name="S047M189">#REF!</definedName>
    <definedName name="S047M193">#REF!</definedName>
    <definedName name="S047M195">#REF!</definedName>
    <definedName name="S047M197">#REF!</definedName>
    <definedName name="S047M205">#REF!</definedName>
    <definedName name="S047M209">#REF!</definedName>
    <definedName name="S048M026">#REF!</definedName>
    <definedName name="S048M035">#REF!</definedName>
    <definedName name="S048M069">#REF!</definedName>
    <definedName name="S048M073">#REF!</definedName>
    <definedName name="S048M075">#REF!</definedName>
    <definedName name="S048M077">#REF!</definedName>
    <definedName name="S048M078">#REF!</definedName>
    <definedName name="S048M099">#REF!</definedName>
    <definedName name="S048M101">#REF!</definedName>
    <definedName name="S048M103">#REF!</definedName>
    <definedName name="S048M105">#REF!</definedName>
    <definedName name="S048M106">#REF!</definedName>
    <definedName name="S048M107">#REF!</definedName>
    <definedName name="S048M110">#REF!</definedName>
    <definedName name="S048M111">#REF!</definedName>
    <definedName name="S048M115">#REF!</definedName>
    <definedName name="S048M117">#REF!</definedName>
    <definedName name="S048M121">#REF!</definedName>
    <definedName name="S048M124">#REF!</definedName>
    <definedName name="S048M133">#REF!</definedName>
    <definedName name="S048M151">#REF!</definedName>
    <definedName name="S048M160">#REF!</definedName>
    <definedName name="S048M182">#REF!</definedName>
    <definedName name="S048M185">#REF!</definedName>
    <definedName name="S048M189">#REF!</definedName>
    <definedName name="S048M193">#REF!</definedName>
    <definedName name="S048M195">#REF!</definedName>
    <definedName name="S048M197">#REF!</definedName>
    <definedName name="S048M205">#REF!</definedName>
    <definedName name="S048M209">#REF!</definedName>
    <definedName name="S049M026">#REF!</definedName>
    <definedName name="S049M035">#REF!</definedName>
    <definedName name="S049M069">#REF!</definedName>
    <definedName name="S049M073">#REF!</definedName>
    <definedName name="S049M075">#REF!</definedName>
    <definedName name="S049M077">#REF!</definedName>
    <definedName name="S049M078">#REF!</definedName>
    <definedName name="S049M099">#REF!</definedName>
    <definedName name="S049M101">#REF!</definedName>
    <definedName name="S049M103">#REF!</definedName>
    <definedName name="S049M105">#REF!</definedName>
    <definedName name="S049M106">#REF!</definedName>
    <definedName name="S049M107">#REF!</definedName>
    <definedName name="S049M110">#REF!</definedName>
    <definedName name="S049M111">#REF!</definedName>
    <definedName name="S049M115">#REF!</definedName>
    <definedName name="S049M117">#REF!</definedName>
    <definedName name="S049M121">#REF!</definedName>
    <definedName name="S049M124">#REF!</definedName>
    <definedName name="S049M133">#REF!</definedName>
    <definedName name="S049M151">#REF!</definedName>
    <definedName name="S049M160">#REF!</definedName>
    <definedName name="S049M182">#REF!</definedName>
    <definedName name="S049M185">#REF!</definedName>
    <definedName name="S049M189">#REF!</definedName>
    <definedName name="S049M193">#REF!</definedName>
    <definedName name="S049M195">#REF!</definedName>
    <definedName name="S049M197">#REF!</definedName>
    <definedName name="S049M205">#REF!</definedName>
    <definedName name="S049M209">#REF!</definedName>
    <definedName name="S050M026">#REF!</definedName>
    <definedName name="S050M035">#REF!</definedName>
    <definedName name="S050M069">#REF!</definedName>
    <definedName name="S050M073">#REF!</definedName>
    <definedName name="S050M075">#REF!</definedName>
    <definedName name="S050M077">#REF!</definedName>
    <definedName name="S050M078">#REF!</definedName>
    <definedName name="S050M099">#REF!</definedName>
    <definedName name="S050M101">#REF!</definedName>
    <definedName name="S050M103">#REF!</definedName>
    <definedName name="S050M105">#REF!</definedName>
    <definedName name="S050M106">#REF!</definedName>
    <definedName name="S050M107">#REF!</definedName>
    <definedName name="S050M110">#REF!</definedName>
    <definedName name="S050M111">#REF!</definedName>
    <definedName name="S050M115">#REF!</definedName>
    <definedName name="S050M117">#REF!</definedName>
    <definedName name="S050M121">#REF!</definedName>
    <definedName name="S050M124">#REF!</definedName>
    <definedName name="S050M133">#REF!</definedName>
    <definedName name="S050M151">#REF!</definedName>
    <definedName name="S050M160">#REF!</definedName>
    <definedName name="S050M182">#REF!</definedName>
    <definedName name="S050M185">#REF!</definedName>
    <definedName name="S050M189">#REF!</definedName>
    <definedName name="S050M193">#REF!</definedName>
    <definedName name="S050M195">#REF!</definedName>
    <definedName name="S050M197">#REF!</definedName>
    <definedName name="S050M205">#REF!</definedName>
    <definedName name="S050M209">#REF!</definedName>
    <definedName name="S051M026">#REF!</definedName>
    <definedName name="S051M035">#REF!</definedName>
    <definedName name="S051M069">#REF!</definedName>
    <definedName name="S051M075">#REF!</definedName>
    <definedName name="S051M121">#REF!</definedName>
    <definedName name="S051M133">#REF!</definedName>
    <definedName name="S051M151">#REF!</definedName>
    <definedName name="S051M160">#REF!</definedName>
    <definedName name="S052M026">#REF!</definedName>
    <definedName name="S052M035">#REF!</definedName>
    <definedName name="S052M047">'[1]BHVO2G_unk-1'!$Q$56:$Q$149</definedName>
    <definedName name="S052M069">#REF!</definedName>
    <definedName name="S052M075">#REF!</definedName>
    <definedName name="S052M121">#REF!</definedName>
    <definedName name="S052M133">#REF!</definedName>
    <definedName name="S052M151">#REF!</definedName>
    <definedName name="S052M160">#REF!</definedName>
    <definedName name="S053M026">#REF!</definedName>
    <definedName name="S053M035">#REF!</definedName>
    <definedName name="S053M047">'[1]BHVO2G_unk-2'!$Q$56:$Q$149</definedName>
    <definedName name="S053M069">#REF!</definedName>
    <definedName name="S053M075">#REF!</definedName>
    <definedName name="S053M121">#REF!</definedName>
    <definedName name="S053M133">#REF!</definedName>
    <definedName name="S053M151">#REF!</definedName>
    <definedName name="S053M160">#REF!</definedName>
    <definedName name="S054M026">#REF!</definedName>
    <definedName name="S054M035">#REF!</definedName>
    <definedName name="S054M047">'[1]BHVO2G_unk-3'!$Q$56:$Q$149</definedName>
    <definedName name="S054M069">#REF!</definedName>
    <definedName name="S054M075">#REF!</definedName>
    <definedName name="S054M121">#REF!</definedName>
    <definedName name="S054M133">#REF!</definedName>
    <definedName name="S054M151">#REF!</definedName>
    <definedName name="S054M160">#REF!</definedName>
    <definedName name="S055M026">#REF!</definedName>
    <definedName name="S055M035">#REF!</definedName>
    <definedName name="S055M047">'[1]BHVO2G_unk-4'!$Q$56:$Q$149</definedName>
    <definedName name="S055M069">#REF!</definedName>
    <definedName name="S055M075">#REF!</definedName>
    <definedName name="S055M121">#REF!</definedName>
    <definedName name="S055M133">#REF!</definedName>
    <definedName name="S055M151">#REF!</definedName>
    <definedName name="S055M160">#REF!</definedName>
    <definedName name="S056M026">#REF!</definedName>
    <definedName name="S056M035">#REF!</definedName>
    <definedName name="S056M047">'[1]BHVO2G_unk-5'!$Q$56:$Q$149</definedName>
    <definedName name="S056M069">#REF!</definedName>
    <definedName name="S056M075">#REF!</definedName>
    <definedName name="S056M121">#REF!</definedName>
    <definedName name="S056M133">#REF!</definedName>
    <definedName name="S056M151">#REF!</definedName>
    <definedName name="S056M160">#REF!</definedName>
    <definedName name="S057M026">#REF!</definedName>
    <definedName name="S057M035">#REF!</definedName>
    <definedName name="S057M047">'[1]BHVO2G-4'!$Q$56:$Q$149</definedName>
    <definedName name="S057M069">#REF!</definedName>
    <definedName name="S057M075">#REF!</definedName>
    <definedName name="S057M121">#REF!</definedName>
    <definedName name="S057M133">#REF!</definedName>
    <definedName name="S057M151">#REF!</definedName>
    <definedName name="S057M160">#REF!</definedName>
    <definedName name="S058M026">#REF!</definedName>
    <definedName name="S058M035">#REF!</definedName>
    <definedName name="S058M047">'[1]BIR1G-4'!$Q$56:$Q$149</definedName>
    <definedName name="S058M069">#REF!</definedName>
    <definedName name="S058M075">#REF!</definedName>
    <definedName name="S058M121">#REF!</definedName>
    <definedName name="S058M133">#REF!</definedName>
    <definedName name="S058M151">#REF!</definedName>
    <definedName name="S058M160">#REF!</definedName>
    <definedName name="S059M026">#REF!</definedName>
    <definedName name="S059M035">#REF!</definedName>
    <definedName name="S059M047">'[1]BCR2G-4'!$Q$56:$Q$149</definedName>
    <definedName name="S059M069">#REF!</definedName>
    <definedName name="S059M075">#REF!</definedName>
    <definedName name="S059M121">#REF!</definedName>
    <definedName name="S059M133">#REF!</definedName>
    <definedName name="S059M151">#REF!</definedName>
    <definedName name="S059M160">#REF!</definedName>
    <definedName name="S060M026">#REF!</definedName>
    <definedName name="S060M035">#REF!</definedName>
    <definedName name="S060M069">#REF!</definedName>
    <definedName name="S060M075">#REF!</definedName>
    <definedName name="S060M121">#REF!</definedName>
    <definedName name="S060M133">#REF!</definedName>
    <definedName name="S060M151">#REF!</definedName>
    <definedName name="S060M160">#REF!</definedName>
    <definedName name="S061M026">#REF!</definedName>
    <definedName name="S061M035">#REF!</definedName>
    <definedName name="S061M069">#REF!</definedName>
    <definedName name="S061M075">#REF!</definedName>
    <definedName name="S061M121">#REF!</definedName>
    <definedName name="S061M133">#REF!</definedName>
    <definedName name="S061M151">#REF!</definedName>
    <definedName name="S061M160">#REF!</definedName>
    <definedName name="S062M026">#REF!</definedName>
    <definedName name="S062M035">#REF!</definedName>
    <definedName name="S062M047">'[1]GSC-4'!$Q$56:$Q$149</definedName>
    <definedName name="S062M069">#REF!</definedName>
    <definedName name="S062M075">#REF!</definedName>
    <definedName name="S062M121">#REF!</definedName>
    <definedName name="S062M133">#REF!</definedName>
    <definedName name="S062M151">#REF!</definedName>
    <definedName name="S062M160">#REF!</definedName>
    <definedName name="S063M026">#REF!</definedName>
    <definedName name="S063M035">#REF!</definedName>
    <definedName name="S063M047">'[1]GSD-4'!$Q$56:$Q$149</definedName>
    <definedName name="S063M069">#REF!</definedName>
    <definedName name="S063M075">#REF!</definedName>
    <definedName name="S063M121">#REF!</definedName>
    <definedName name="S063M133">#REF!</definedName>
    <definedName name="S063M151">#REF!</definedName>
    <definedName name="S063M160">#REF!</definedName>
    <definedName name="S064M026">#REF!</definedName>
    <definedName name="S064M035">#REF!</definedName>
    <definedName name="S064M069">#REF!</definedName>
    <definedName name="S064M075">#REF!</definedName>
    <definedName name="S064M121">#REF!</definedName>
    <definedName name="S064M133">#REF!</definedName>
    <definedName name="S064M151">#REF!</definedName>
    <definedName name="S064M160">#REF!</definedName>
    <definedName name="S065M026">#REF!</definedName>
    <definedName name="S065M035">#REF!</definedName>
    <definedName name="S065M069">#REF!</definedName>
    <definedName name="S065M075">#REF!</definedName>
    <definedName name="S065M121">#REF!</definedName>
    <definedName name="S065M133">#REF!</definedName>
    <definedName name="S065M151">#REF!</definedName>
    <definedName name="S065M160">#REF!</definedName>
    <definedName name="S066M026">#REF!</definedName>
    <definedName name="S066M035">#REF!</definedName>
    <definedName name="S066M069">#REF!</definedName>
    <definedName name="S066M075">#REF!</definedName>
    <definedName name="S066M121">#REF!</definedName>
    <definedName name="S066M133">#REF!</definedName>
    <definedName name="S066M151">#REF!</definedName>
    <definedName name="S066M160">#REF!</definedName>
    <definedName name="S067M026">#REF!</definedName>
    <definedName name="S067M035">#REF!</definedName>
    <definedName name="S067M069">#REF!</definedName>
    <definedName name="S067M075">#REF!</definedName>
    <definedName name="S067M121">#REF!</definedName>
    <definedName name="S067M133">#REF!</definedName>
    <definedName name="S067M151">#REF!</definedName>
    <definedName name="S067M160">#REF!</definedName>
    <definedName name="S068M026">#REF!</definedName>
    <definedName name="S068M035">#REF!</definedName>
    <definedName name="S068M069">#REF!</definedName>
    <definedName name="S068M075">#REF!</definedName>
    <definedName name="S068M121">#REF!</definedName>
    <definedName name="S068M133">#REF!</definedName>
    <definedName name="S068M151">#REF!</definedName>
    <definedName name="S068M160">#REF!</definedName>
    <definedName name="S069M026">#REF!</definedName>
    <definedName name="S069M035">#REF!</definedName>
    <definedName name="S069M069">#REF!</definedName>
    <definedName name="S069M075">#REF!</definedName>
    <definedName name="S069M121">#REF!</definedName>
    <definedName name="S069M133">#REF!</definedName>
    <definedName name="S069M151">#REF!</definedName>
    <definedName name="S069M160">#REF!</definedName>
    <definedName name="S070M026">#REF!</definedName>
    <definedName name="S070M035">#REF!</definedName>
    <definedName name="S070M069">#REF!</definedName>
    <definedName name="S070M075">#REF!</definedName>
    <definedName name="S070M121">#REF!</definedName>
    <definedName name="S070M133">#REF!</definedName>
    <definedName name="S070M151">#REF!</definedName>
    <definedName name="S070M160">#REF!</definedName>
    <definedName name="S071M026">#REF!</definedName>
    <definedName name="S071M035">#REF!</definedName>
    <definedName name="S071M047">'[1]GSD-5'!$Q$56:$Q$149</definedName>
    <definedName name="S071M069">#REF!</definedName>
    <definedName name="S071M075">#REF!</definedName>
    <definedName name="S071M121">#REF!</definedName>
    <definedName name="S071M133">#REF!</definedName>
    <definedName name="S071M151">#REF!</definedName>
    <definedName name="S071M160">#REF!</definedName>
    <definedName name="S072M026">#REF!</definedName>
    <definedName name="S072M035">#REF!</definedName>
    <definedName name="S072M047">'[1]GSC-5'!$Q$56:$Q$149</definedName>
    <definedName name="S072M069">#REF!</definedName>
    <definedName name="S072M075">#REF!</definedName>
    <definedName name="S072M121">#REF!</definedName>
    <definedName name="S072M133">#REF!</definedName>
    <definedName name="S072M151">#REF!</definedName>
    <definedName name="S072M160">#REF!</definedName>
    <definedName name="S073M026">#REF!</definedName>
    <definedName name="S073M035">#REF!</definedName>
    <definedName name="S073M069">#REF!</definedName>
    <definedName name="S073M075">#REF!</definedName>
    <definedName name="S073M121">#REF!</definedName>
    <definedName name="S073M133">#REF!</definedName>
    <definedName name="S073M151">#REF!</definedName>
    <definedName name="S073M160">#REF!</definedName>
    <definedName name="S074M026">#REF!</definedName>
    <definedName name="S074M035">#REF!</definedName>
    <definedName name="S074M069">#REF!</definedName>
    <definedName name="S074M075">#REF!</definedName>
    <definedName name="S074M121">#REF!</definedName>
    <definedName name="S074M133">#REF!</definedName>
    <definedName name="S074M151">#REF!</definedName>
    <definedName name="S074M160">#REF!</definedName>
    <definedName name="S075M026">#REF!</definedName>
    <definedName name="S075M035">#REF!</definedName>
    <definedName name="S075M047">'[1]BCR2G-5'!$Q$56:$Q$149</definedName>
    <definedName name="S075M069">#REF!</definedName>
    <definedName name="S075M075">#REF!</definedName>
    <definedName name="S075M121">#REF!</definedName>
    <definedName name="S075M133">#REF!</definedName>
    <definedName name="S075M151">#REF!</definedName>
    <definedName name="S075M160">#REF!</definedName>
    <definedName name="S076M026">#REF!</definedName>
    <definedName name="S076M035">#REF!</definedName>
    <definedName name="S076M047">'[1]BIR1G-5'!$Q$56:$Q$149</definedName>
    <definedName name="S076M069">#REF!</definedName>
    <definedName name="S076M075">#REF!</definedName>
    <definedName name="S076M121">#REF!</definedName>
    <definedName name="S076M133">#REF!</definedName>
    <definedName name="S076M151">#REF!</definedName>
    <definedName name="S076M160">#REF!</definedName>
    <definedName name="S077M026">#REF!</definedName>
    <definedName name="S077M035">#REF!</definedName>
    <definedName name="S077M047">'[1]BHVO2G-5'!$Q$56:$Q$149</definedName>
    <definedName name="S077M069">#REF!</definedName>
    <definedName name="S077M075">#REF!</definedName>
    <definedName name="S077M121">#REF!</definedName>
    <definedName name="S077M133">#REF!</definedName>
    <definedName name="S077M151">#REF!</definedName>
    <definedName name="S077M160">#REF!</definedName>
    <definedName name="S078M007">#REF!</definedName>
    <definedName name="S078M009">#REF!</definedName>
    <definedName name="S078M023">#REF!</definedName>
    <definedName name="S078M026">#REF!</definedName>
    <definedName name="S078M027">#REF!</definedName>
    <definedName name="S078M029">#REF!</definedName>
    <definedName name="S078M031">#REF!</definedName>
    <definedName name="S078M035">#REF!</definedName>
    <definedName name="S078M039">#REF!</definedName>
    <definedName name="S078M043">#REF!</definedName>
    <definedName name="S078M045">#REF!</definedName>
    <definedName name="S078M047">#REF!</definedName>
    <definedName name="S078M051">#REF!</definedName>
    <definedName name="S078M052">#REF!</definedName>
    <definedName name="S078M055">#REF!</definedName>
    <definedName name="S078M057">#REF!</definedName>
    <definedName name="S078M059">#REF!</definedName>
    <definedName name="S078M060">#REF!</definedName>
    <definedName name="S078M065">#REF!</definedName>
    <definedName name="S078M066">#REF!</definedName>
    <definedName name="S078M069">#REF!</definedName>
    <definedName name="S078M075">#REF!</definedName>
    <definedName name="S078M085">#REF!</definedName>
    <definedName name="S078M088">#REF!</definedName>
    <definedName name="S078M089">#REF!</definedName>
    <definedName name="S078M090">#REF!</definedName>
    <definedName name="S078M093">#REF!</definedName>
    <definedName name="S078M121">#REF!</definedName>
    <definedName name="S078M133">#REF!</definedName>
    <definedName name="S078M137">#REF!</definedName>
    <definedName name="S078M139">#REF!</definedName>
    <definedName name="S078M140">#REF!</definedName>
    <definedName name="S078M141">#REF!</definedName>
    <definedName name="S078M146">#REF!</definedName>
    <definedName name="S078M147">#REF!</definedName>
    <definedName name="S078M151">#REF!</definedName>
    <definedName name="S078M153">#REF!</definedName>
    <definedName name="S078M159">#REF!</definedName>
    <definedName name="S078M160">#REF!</definedName>
    <definedName name="S078M163">#REF!</definedName>
    <definedName name="S078M165">#REF!</definedName>
    <definedName name="S078M166">#REF!</definedName>
    <definedName name="S078M169">#REF!</definedName>
    <definedName name="S078M172">#REF!</definedName>
    <definedName name="S078M175">#REF!</definedName>
    <definedName name="S078M178">#REF!</definedName>
    <definedName name="S078M181">#REF!</definedName>
    <definedName name="S078M208">#REF!</definedName>
    <definedName name="S078M232">#REF!</definedName>
    <definedName name="S078M238">#REF!</definedName>
    <definedName name="S079M007">#REF!</definedName>
    <definedName name="S079M009">#REF!</definedName>
    <definedName name="S079M023">#REF!</definedName>
    <definedName name="S079M026">#REF!</definedName>
    <definedName name="S079M027">#REF!</definedName>
    <definedName name="S079M029">#REF!</definedName>
    <definedName name="S079M031">#REF!</definedName>
    <definedName name="S079M035">#REF!</definedName>
    <definedName name="S079M039">#REF!</definedName>
    <definedName name="S079M043">#REF!</definedName>
    <definedName name="S079M045">#REF!</definedName>
    <definedName name="S079M047">#REF!</definedName>
    <definedName name="S079M051">#REF!</definedName>
    <definedName name="S079M052">#REF!</definedName>
    <definedName name="S079M055">#REF!</definedName>
    <definedName name="S079M057">#REF!</definedName>
    <definedName name="S079M059">#REF!</definedName>
    <definedName name="S079M060">#REF!</definedName>
    <definedName name="S079M065">#REF!</definedName>
    <definedName name="S079M066">#REF!</definedName>
    <definedName name="S079M069">#REF!</definedName>
    <definedName name="S079M075">#REF!</definedName>
    <definedName name="S079M085">#REF!</definedName>
    <definedName name="S079M088">#REF!</definedName>
    <definedName name="S079M089">#REF!</definedName>
    <definedName name="S079M090">#REF!</definedName>
    <definedName name="S079M093">#REF!</definedName>
    <definedName name="S079M121">#REF!</definedName>
    <definedName name="S079M133">#REF!</definedName>
    <definedName name="S079M137">#REF!</definedName>
    <definedName name="S079M139">#REF!</definedName>
    <definedName name="S079M140">#REF!</definedName>
    <definedName name="S079M141">#REF!</definedName>
    <definedName name="S079M146">#REF!</definedName>
    <definedName name="S079M147">#REF!</definedName>
    <definedName name="S079M151">#REF!</definedName>
    <definedName name="S079M153">#REF!</definedName>
    <definedName name="S079M159">#REF!</definedName>
    <definedName name="S079M160">#REF!</definedName>
    <definedName name="S079M163">#REF!</definedName>
    <definedName name="S079M165">#REF!</definedName>
    <definedName name="S079M166">#REF!</definedName>
    <definedName name="S079M169">#REF!</definedName>
    <definedName name="S079M172">#REF!</definedName>
    <definedName name="S079M175">#REF!</definedName>
    <definedName name="S079M178">#REF!</definedName>
    <definedName name="S079M181">#REF!</definedName>
    <definedName name="S079M208">#REF!</definedName>
    <definedName name="S079M232">#REF!</definedName>
    <definedName name="S079M238">#REF!</definedName>
    <definedName name="S080M007">#REF!</definedName>
    <definedName name="S080M009">#REF!</definedName>
    <definedName name="S080M023">#REF!</definedName>
    <definedName name="S080M026">#REF!</definedName>
    <definedName name="S080M027">#REF!</definedName>
    <definedName name="S080M029">#REF!</definedName>
    <definedName name="S080M031">#REF!</definedName>
    <definedName name="S080M035">#REF!</definedName>
    <definedName name="S080M039">#REF!</definedName>
    <definedName name="S080M043">#REF!</definedName>
    <definedName name="S080M045">#REF!</definedName>
    <definedName name="S080M047">#REF!</definedName>
    <definedName name="S080M051">#REF!</definedName>
    <definedName name="S080M052">#REF!</definedName>
    <definedName name="S080M055">#REF!</definedName>
    <definedName name="S080M057">#REF!</definedName>
    <definedName name="S080M059">#REF!</definedName>
    <definedName name="S080M060">#REF!</definedName>
    <definedName name="S080M065">#REF!</definedName>
    <definedName name="S080M066">#REF!</definedName>
    <definedName name="S080M069">#REF!</definedName>
    <definedName name="S080M075">#REF!</definedName>
    <definedName name="S080M085">#REF!</definedName>
    <definedName name="S080M088">#REF!</definedName>
    <definedName name="S080M089">#REF!</definedName>
    <definedName name="S080M090">#REF!</definedName>
    <definedName name="S080M093">#REF!</definedName>
    <definedName name="S080M121">#REF!</definedName>
    <definedName name="S080M133">#REF!</definedName>
    <definedName name="S080M137">#REF!</definedName>
    <definedName name="S080M139">#REF!</definedName>
    <definedName name="S080M140">#REF!</definedName>
    <definedName name="S080M141">#REF!</definedName>
    <definedName name="S080M146">#REF!</definedName>
    <definedName name="S080M147">#REF!</definedName>
    <definedName name="S080M151">#REF!</definedName>
    <definedName name="S080M153">#REF!</definedName>
    <definedName name="S080M159">#REF!</definedName>
    <definedName name="S080M160">#REF!</definedName>
    <definedName name="S080M163">#REF!</definedName>
    <definedName name="S080M165">#REF!</definedName>
    <definedName name="S080M166">#REF!</definedName>
    <definedName name="S080M169">#REF!</definedName>
    <definedName name="S080M172">#REF!</definedName>
    <definedName name="S080M175">#REF!</definedName>
    <definedName name="S080M178">#REF!</definedName>
    <definedName name="S080M181">#REF!</definedName>
    <definedName name="S080M208">#REF!</definedName>
    <definedName name="S080M232">#REF!</definedName>
    <definedName name="S080M238">#REF!</definedName>
    <definedName name="S081M007">#REF!</definedName>
    <definedName name="S081M009">#REF!</definedName>
    <definedName name="S081M023">#REF!</definedName>
    <definedName name="S081M026">#REF!</definedName>
    <definedName name="S081M027">#REF!</definedName>
    <definedName name="S081M029">#REF!</definedName>
    <definedName name="S081M031">#REF!</definedName>
    <definedName name="S081M035">#REF!</definedName>
    <definedName name="S081M039">#REF!</definedName>
    <definedName name="S081M043">#REF!</definedName>
    <definedName name="S081M045">#REF!</definedName>
    <definedName name="S081M047">#REF!</definedName>
    <definedName name="S081M051">#REF!</definedName>
    <definedName name="S081M052">#REF!</definedName>
    <definedName name="S081M055">#REF!</definedName>
    <definedName name="S081M057">#REF!</definedName>
    <definedName name="S081M059">#REF!</definedName>
    <definedName name="S081M060">#REF!</definedName>
    <definedName name="S081M065">#REF!</definedName>
    <definedName name="S081M066">#REF!</definedName>
    <definedName name="S081M069">#REF!</definedName>
    <definedName name="S081M075">#REF!</definedName>
    <definedName name="S081M085">#REF!</definedName>
    <definedName name="S081M088">#REF!</definedName>
    <definedName name="S081M089">#REF!</definedName>
    <definedName name="S081M090">#REF!</definedName>
    <definedName name="S081M093">#REF!</definedName>
    <definedName name="S081M121">#REF!</definedName>
    <definedName name="S081M133">#REF!</definedName>
    <definedName name="S081M137">#REF!</definedName>
    <definedName name="S081M139">#REF!</definedName>
    <definedName name="S081M140">#REF!</definedName>
    <definedName name="S081M141">#REF!</definedName>
    <definedName name="S081M146">#REF!</definedName>
    <definedName name="S081M147">#REF!</definedName>
    <definedName name="S081M151">#REF!</definedName>
    <definedName name="S081M153">#REF!</definedName>
    <definedName name="S081M159">#REF!</definedName>
    <definedName name="S081M160">#REF!</definedName>
    <definedName name="S081M163">#REF!</definedName>
    <definedName name="S081M165">#REF!</definedName>
    <definedName name="S081M166">#REF!</definedName>
    <definedName name="S081M169">#REF!</definedName>
    <definedName name="S081M172">#REF!</definedName>
    <definedName name="S081M175">#REF!</definedName>
    <definedName name="S081M178">#REF!</definedName>
    <definedName name="S081M181">#REF!</definedName>
    <definedName name="S081M208">#REF!</definedName>
    <definedName name="S081M232">#REF!</definedName>
    <definedName name="S081M238">#REF!</definedName>
    <definedName name="S082M007">#REF!</definedName>
    <definedName name="S082M009">#REF!</definedName>
    <definedName name="S082M023">#REF!</definedName>
    <definedName name="S082M026">#REF!</definedName>
    <definedName name="S082M027">#REF!</definedName>
    <definedName name="S082M029">#REF!</definedName>
    <definedName name="S082M031">#REF!</definedName>
    <definedName name="S082M035">#REF!</definedName>
    <definedName name="S082M039">#REF!</definedName>
    <definedName name="S082M043">#REF!</definedName>
    <definedName name="S082M045">#REF!</definedName>
    <definedName name="S082M047">#REF!</definedName>
    <definedName name="S082M051">#REF!</definedName>
    <definedName name="S082M052">#REF!</definedName>
    <definedName name="S082M055">#REF!</definedName>
    <definedName name="S082M057">#REF!</definedName>
    <definedName name="S082M059">#REF!</definedName>
    <definedName name="S082M060">#REF!</definedName>
    <definedName name="S082M065">#REF!</definedName>
    <definedName name="S082M066">#REF!</definedName>
    <definedName name="S082M069">#REF!</definedName>
    <definedName name="S082M075">#REF!</definedName>
    <definedName name="S082M085">#REF!</definedName>
    <definedName name="S082M088">#REF!</definedName>
    <definedName name="S082M089">#REF!</definedName>
    <definedName name="S082M090">#REF!</definedName>
    <definedName name="S082M093">#REF!</definedName>
    <definedName name="S082M121">#REF!</definedName>
    <definedName name="S082M133">#REF!</definedName>
    <definedName name="S082M137">#REF!</definedName>
    <definedName name="S082M139">#REF!</definedName>
    <definedName name="S082M140">#REF!</definedName>
    <definedName name="S082M141">#REF!</definedName>
    <definedName name="S082M146">#REF!</definedName>
    <definedName name="S082M147">#REF!</definedName>
    <definedName name="S082M151">#REF!</definedName>
    <definedName name="S082M153">#REF!</definedName>
    <definedName name="S082M159">#REF!</definedName>
    <definedName name="S082M160">#REF!</definedName>
    <definedName name="S082M163">#REF!</definedName>
    <definedName name="S082M165">#REF!</definedName>
    <definedName name="S082M166">#REF!</definedName>
    <definedName name="S082M169">#REF!</definedName>
    <definedName name="S082M172">#REF!</definedName>
    <definedName name="S082M175">#REF!</definedName>
    <definedName name="S082M178">#REF!</definedName>
    <definedName name="S082M181">#REF!</definedName>
    <definedName name="S082M208">#REF!</definedName>
    <definedName name="S082M232">#REF!</definedName>
    <definedName name="S082M238">#REF!</definedName>
    <definedName name="S083M007">#REF!</definedName>
    <definedName name="S083M009">#REF!</definedName>
    <definedName name="S083M023">#REF!</definedName>
    <definedName name="S083M026">#REF!</definedName>
    <definedName name="S083M027">#REF!</definedName>
    <definedName name="S083M029">#REF!</definedName>
    <definedName name="S083M031">#REF!</definedName>
    <definedName name="S083M035">#REF!</definedName>
    <definedName name="S083M039">#REF!</definedName>
    <definedName name="S083M043">#REF!</definedName>
    <definedName name="S083M045">#REF!</definedName>
    <definedName name="S083M047">#REF!</definedName>
    <definedName name="S083M051">#REF!</definedName>
    <definedName name="S083M052">#REF!</definedName>
    <definedName name="S083M055">#REF!</definedName>
    <definedName name="S083M057">#REF!</definedName>
    <definedName name="S083M059">#REF!</definedName>
    <definedName name="S083M060">#REF!</definedName>
    <definedName name="S083M065">#REF!</definedName>
    <definedName name="S083M066">#REF!</definedName>
    <definedName name="S083M069">#REF!</definedName>
    <definedName name="S083M075">#REF!</definedName>
    <definedName name="S083M085">#REF!</definedName>
    <definedName name="S083M088">#REF!</definedName>
    <definedName name="S083M089">#REF!</definedName>
    <definedName name="S083M090">#REF!</definedName>
    <definedName name="S083M093">#REF!</definedName>
    <definedName name="S083M121">#REF!</definedName>
    <definedName name="S083M133">#REF!</definedName>
    <definedName name="S083M137">#REF!</definedName>
    <definedName name="S083M139">#REF!</definedName>
    <definedName name="S083M140">#REF!</definedName>
    <definedName name="S083M141">#REF!</definedName>
    <definedName name="S083M146">#REF!</definedName>
    <definedName name="S083M147">#REF!</definedName>
    <definedName name="S083M151">#REF!</definedName>
    <definedName name="S083M153">#REF!</definedName>
    <definedName name="S083M159">#REF!</definedName>
    <definedName name="S083M160">#REF!</definedName>
    <definedName name="S083M163">#REF!</definedName>
    <definedName name="S083M165">#REF!</definedName>
    <definedName name="S083M166">#REF!</definedName>
    <definedName name="S083M169">#REF!</definedName>
    <definedName name="S083M172">#REF!</definedName>
    <definedName name="S083M175">#REF!</definedName>
    <definedName name="S083M178">#REF!</definedName>
    <definedName name="S083M181">#REF!</definedName>
    <definedName name="S083M208">#REF!</definedName>
    <definedName name="S083M232">#REF!</definedName>
    <definedName name="S083M238">#REF!</definedName>
    <definedName name="S084M007">#REF!</definedName>
    <definedName name="S084M009">#REF!</definedName>
    <definedName name="S084M023">#REF!</definedName>
    <definedName name="S084M026">#REF!</definedName>
    <definedName name="S084M027">#REF!</definedName>
    <definedName name="S084M029">#REF!</definedName>
    <definedName name="S084M031">#REF!</definedName>
    <definedName name="S084M035">#REF!</definedName>
    <definedName name="S084M039">#REF!</definedName>
    <definedName name="S084M043">#REF!</definedName>
    <definedName name="S084M045">#REF!</definedName>
    <definedName name="S084M047">#REF!</definedName>
    <definedName name="S084M051">#REF!</definedName>
    <definedName name="S084M052">#REF!</definedName>
    <definedName name="S084M055">#REF!</definedName>
    <definedName name="S084M057">#REF!</definedName>
    <definedName name="S084M059">#REF!</definedName>
    <definedName name="S084M060">#REF!</definedName>
    <definedName name="S084M065">#REF!</definedName>
    <definedName name="S084M066">#REF!</definedName>
    <definedName name="S084M069">#REF!</definedName>
    <definedName name="S084M075">#REF!</definedName>
    <definedName name="S084M085">#REF!</definedName>
    <definedName name="S084M088">#REF!</definedName>
    <definedName name="S084M089">#REF!</definedName>
    <definedName name="S084M090">#REF!</definedName>
    <definedName name="S084M093">#REF!</definedName>
    <definedName name="S084M121">#REF!</definedName>
    <definedName name="S084M133">#REF!</definedName>
    <definedName name="S084M137">#REF!</definedName>
    <definedName name="S084M139">#REF!</definedName>
    <definedName name="S084M140">#REF!</definedName>
    <definedName name="S084M141">#REF!</definedName>
    <definedName name="S084M146">#REF!</definedName>
    <definedName name="S084M147">#REF!</definedName>
    <definedName name="S084M151">#REF!</definedName>
    <definedName name="S084M153">#REF!</definedName>
    <definedName name="S084M159">#REF!</definedName>
    <definedName name="S084M160">#REF!</definedName>
    <definedName name="S084M163">#REF!</definedName>
    <definedName name="S084M165">#REF!</definedName>
    <definedName name="S084M166">#REF!</definedName>
    <definedName name="S084M169">#REF!</definedName>
    <definedName name="S084M172">#REF!</definedName>
    <definedName name="S084M175">#REF!</definedName>
    <definedName name="S084M178">#REF!</definedName>
    <definedName name="S084M181">#REF!</definedName>
    <definedName name="S084M208">#REF!</definedName>
    <definedName name="S084M232">#REF!</definedName>
    <definedName name="S084M238">#REF!</definedName>
    <definedName name="S085M007">#REF!</definedName>
    <definedName name="S085M009">#REF!</definedName>
    <definedName name="S085M023">#REF!</definedName>
    <definedName name="S085M026">#REF!</definedName>
    <definedName name="S085M027">#REF!</definedName>
    <definedName name="S085M029">#REF!</definedName>
    <definedName name="S085M031">#REF!</definedName>
    <definedName name="S085M035">#REF!</definedName>
    <definedName name="S085M039">#REF!</definedName>
    <definedName name="S085M043">#REF!</definedName>
    <definedName name="S085M045">#REF!</definedName>
    <definedName name="S085M047">#REF!</definedName>
    <definedName name="S085M051">#REF!</definedName>
    <definedName name="S085M052">#REF!</definedName>
    <definedName name="S085M055">#REF!</definedName>
    <definedName name="S085M057">#REF!</definedName>
    <definedName name="S085M059">#REF!</definedName>
    <definedName name="S085M060">#REF!</definedName>
    <definedName name="S085M065">#REF!</definedName>
    <definedName name="S085M066">#REF!</definedName>
    <definedName name="S085M069">#REF!</definedName>
    <definedName name="S085M075">#REF!</definedName>
    <definedName name="S085M085">#REF!</definedName>
    <definedName name="S085M088">#REF!</definedName>
    <definedName name="S085M089">#REF!</definedName>
    <definedName name="S085M090">#REF!</definedName>
    <definedName name="S085M093">#REF!</definedName>
    <definedName name="S085M121">#REF!</definedName>
    <definedName name="S085M133">#REF!</definedName>
    <definedName name="S085M137">#REF!</definedName>
    <definedName name="S085M139">#REF!</definedName>
    <definedName name="S085M140">#REF!</definedName>
    <definedName name="S085M141">#REF!</definedName>
    <definedName name="S085M146">#REF!</definedName>
    <definedName name="S085M147">#REF!</definedName>
    <definedName name="S085M151">#REF!</definedName>
    <definedName name="S085M153">#REF!</definedName>
    <definedName name="S085M159">#REF!</definedName>
    <definedName name="S085M160">#REF!</definedName>
    <definedName name="S085M163">#REF!</definedName>
    <definedName name="S085M165">#REF!</definedName>
    <definedName name="S085M166">#REF!</definedName>
    <definedName name="S085M169">#REF!</definedName>
    <definedName name="S085M172">#REF!</definedName>
    <definedName name="S085M175">#REF!</definedName>
    <definedName name="S085M178">#REF!</definedName>
    <definedName name="S085M181">#REF!</definedName>
    <definedName name="S085M208">#REF!</definedName>
    <definedName name="S085M232">#REF!</definedName>
    <definedName name="S085M238">#REF!</definedName>
    <definedName name="S086M007">#REF!</definedName>
    <definedName name="S086M009">#REF!</definedName>
    <definedName name="S086M023">#REF!</definedName>
    <definedName name="S086M026">#REF!</definedName>
    <definedName name="S086M027">#REF!</definedName>
    <definedName name="S086M029">#REF!</definedName>
    <definedName name="S086M031">#REF!</definedName>
    <definedName name="S086M035">#REF!</definedName>
    <definedName name="S086M039">#REF!</definedName>
    <definedName name="S086M043">#REF!</definedName>
    <definedName name="S086M045">#REF!</definedName>
    <definedName name="S086M047">#REF!</definedName>
    <definedName name="S086M051">#REF!</definedName>
    <definedName name="S086M052">#REF!</definedName>
    <definedName name="S086M055">#REF!</definedName>
    <definedName name="S086M057">#REF!</definedName>
    <definedName name="S086M059">#REF!</definedName>
    <definedName name="S086M060">#REF!</definedName>
    <definedName name="S086M065">#REF!</definedName>
    <definedName name="S086M066">#REF!</definedName>
    <definedName name="S086M069">#REF!</definedName>
    <definedName name="S086M075">#REF!</definedName>
    <definedName name="S086M085">#REF!</definedName>
    <definedName name="S086M088">#REF!</definedName>
    <definedName name="S086M089">#REF!</definedName>
    <definedName name="S086M090">#REF!</definedName>
    <definedName name="S086M093">#REF!</definedName>
    <definedName name="S086M121">#REF!</definedName>
    <definedName name="S086M133">#REF!</definedName>
    <definedName name="S086M137">#REF!</definedName>
    <definedName name="S086M139">#REF!</definedName>
    <definedName name="S086M140">#REF!</definedName>
    <definedName name="S086M141">#REF!</definedName>
    <definedName name="S086M146">#REF!</definedName>
    <definedName name="S086M147">#REF!</definedName>
    <definedName name="S086M151">#REF!</definedName>
    <definedName name="S086M153">#REF!</definedName>
    <definedName name="S086M159">#REF!</definedName>
    <definedName name="S086M160">#REF!</definedName>
    <definedName name="S086M163">#REF!</definedName>
    <definedName name="S086M165">#REF!</definedName>
    <definedName name="S086M166">#REF!</definedName>
    <definedName name="S086M169">#REF!</definedName>
    <definedName name="S086M172">#REF!</definedName>
    <definedName name="S086M175">#REF!</definedName>
    <definedName name="S086M178">#REF!</definedName>
    <definedName name="S086M181">#REF!</definedName>
    <definedName name="S086M208">#REF!</definedName>
    <definedName name="S086M232">#REF!</definedName>
    <definedName name="S086M238">#REF!</definedName>
    <definedName name="S087M007">#REF!</definedName>
    <definedName name="S087M009">#REF!</definedName>
    <definedName name="S087M023">#REF!</definedName>
    <definedName name="S087M026">#REF!</definedName>
    <definedName name="S087M027">#REF!</definedName>
    <definedName name="S087M029">#REF!</definedName>
    <definedName name="S087M031">#REF!</definedName>
    <definedName name="S087M035">#REF!</definedName>
    <definedName name="S087M039">#REF!</definedName>
    <definedName name="S087M043">#REF!</definedName>
    <definedName name="S087M045">#REF!</definedName>
    <definedName name="S087M047">#REF!</definedName>
    <definedName name="S087M051">#REF!</definedName>
    <definedName name="S087M052">#REF!</definedName>
    <definedName name="S087M055">#REF!</definedName>
    <definedName name="S087M057">#REF!</definedName>
    <definedName name="S087M059">#REF!</definedName>
    <definedName name="S087M060">#REF!</definedName>
    <definedName name="S087M065">#REF!</definedName>
    <definedName name="S087M066">#REF!</definedName>
    <definedName name="S087M069">#REF!</definedName>
    <definedName name="S087M075">#REF!</definedName>
    <definedName name="S087M085">#REF!</definedName>
    <definedName name="S087M088">#REF!</definedName>
    <definedName name="S087M089">#REF!</definedName>
    <definedName name="S087M090">#REF!</definedName>
    <definedName name="S087M093">#REF!</definedName>
    <definedName name="S087M121">#REF!</definedName>
    <definedName name="S087M133">#REF!</definedName>
    <definedName name="S087M137">#REF!</definedName>
    <definedName name="S087M139">#REF!</definedName>
    <definedName name="S087M140">#REF!</definedName>
    <definedName name="S087M141">#REF!</definedName>
    <definedName name="S087M146">#REF!</definedName>
    <definedName name="S087M147">#REF!</definedName>
    <definedName name="S087M151">#REF!</definedName>
    <definedName name="S087M153">#REF!</definedName>
    <definedName name="S087M159">#REF!</definedName>
    <definedName name="S087M160">#REF!</definedName>
    <definedName name="S087M163">#REF!</definedName>
    <definedName name="S087M165">#REF!</definedName>
    <definedName name="S087M166">#REF!</definedName>
    <definedName name="S087M169">#REF!</definedName>
    <definedName name="S087M172">#REF!</definedName>
    <definedName name="S087M175">#REF!</definedName>
    <definedName name="S087M178">#REF!</definedName>
    <definedName name="S087M181">#REF!</definedName>
    <definedName name="S087M208">#REF!</definedName>
    <definedName name="S087M232">#REF!</definedName>
    <definedName name="S087M238">#REF!</definedName>
    <definedName name="S088M007">#REF!</definedName>
    <definedName name="S088M009">#REF!</definedName>
    <definedName name="S088M023">#REF!</definedName>
    <definedName name="S088M026">#REF!</definedName>
    <definedName name="S088M027">#REF!</definedName>
    <definedName name="S088M029">#REF!</definedName>
    <definedName name="S088M031">#REF!</definedName>
    <definedName name="S088M035">#REF!</definedName>
    <definedName name="S088M039">#REF!</definedName>
    <definedName name="S088M043">#REF!</definedName>
    <definedName name="S088M045">#REF!</definedName>
    <definedName name="S088M047">#REF!</definedName>
    <definedName name="S088M051">#REF!</definedName>
    <definedName name="S088M052">#REF!</definedName>
    <definedName name="S088M055">#REF!</definedName>
    <definedName name="S088M057">#REF!</definedName>
    <definedName name="S088M059">#REF!</definedName>
    <definedName name="S088M060">#REF!</definedName>
    <definedName name="S088M065">#REF!</definedName>
    <definedName name="S088M066">#REF!</definedName>
    <definedName name="S088M069">#REF!</definedName>
    <definedName name="S088M075">#REF!</definedName>
    <definedName name="S088M085">#REF!</definedName>
    <definedName name="S088M088">#REF!</definedName>
    <definedName name="S088M089">#REF!</definedName>
    <definedName name="S088M090">#REF!</definedName>
    <definedName name="S088M093">#REF!</definedName>
    <definedName name="S088M121">#REF!</definedName>
    <definedName name="S088M133">#REF!</definedName>
    <definedName name="S088M137">#REF!</definedName>
    <definedName name="S088M139">#REF!</definedName>
    <definedName name="S088M140">#REF!</definedName>
    <definedName name="S088M141">#REF!</definedName>
    <definedName name="S088M146">#REF!</definedName>
    <definedName name="S088M147">#REF!</definedName>
    <definedName name="S088M151">#REF!</definedName>
    <definedName name="S088M153">#REF!</definedName>
    <definedName name="S088M159">#REF!</definedName>
    <definedName name="S088M160">#REF!</definedName>
    <definedName name="S088M163">#REF!</definedName>
    <definedName name="S088M165">#REF!</definedName>
    <definedName name="S088M166">#REF!</definedName>
    <definedName name="S088M169">#REF!</definedName>
    <definedName name="S088M172">#REF!</definedName>
    <definedName name="S088M175">#REF!</definedName>
    <definedName name="S088M178">#REF!</definedName>
    <definedName name="S088M181">#REF!</definedName>
    <definedName name="S088M208">#REF!</definedName>
    <definedName name="S088M232">#REF!</definedName>
    <definedName name="S088M238">#REF!</definedName>
    <definedName name="S089M007">#REF!</definedName>
    <definedName name="S089M009">#REF!</definedName>
    <definedName name="S089M023">#REF!</definedName>
    <definedName name="S089M026">#REF!</definedName>
    <definedName name="S089M027">#REF!</definedName>
    <definedName name="S089M029">#REF!</definedName>
    <definedName name="S089M031">#REF!</definedName>
    <definedName name="S089M035">#REF!</definedName>
    <definedName name="S089M039">#REF!</definedName>
    <definedName name="S089M043">#REF!</definedName>
    <definedName name="S089M045">#REF!</definedName>
    <definedName name="S089M047">#REF!</definedName>
    <definedName name="S089M051">#REF!</definedName>
    <definedName name="S089M052">#REF!</definedName>
    <definedName name="S089M055">#REF!</definedName>
    <definedName name="S089M057">#REF!</definedName>
    <definedName name="S089M059">#REF!</definedName>
    <definedName name="S089M060">#REF!</definedName>
    <definedName name="S089M065">#REF!</definedName>
    <definedName name="S089M066">#REF!</definedName>
    <definedName name="S089M069">#REF!</definedName>
    <definedName name="S089M075">#REF!</definedName>
    <definedName name="S089M085">#REF!</definedName>
    <definedName name="S089M088">#REF!</definedName>
    <definedName name="S089M089">#REF!</definedName>
    <definedName name="S089M090">#REF!</definedName>
    <definedName name="S089M093">#REF!</definedName>
    <definedName name="S089M121">#REF!</definedName>
    <definedName name="S089M133">#REF!</definedName>
    <definedName name="S089M137">#REF!</definedName>
    <definedName name="S089M139">#REF!</definedName>
    <definedName name="S089M140">#REF!</definedName>
    <definedName name="S089M141">#REF!</definedName>
    <definedName name="S089M146">#REF!</definedName>
    <definedName name="S089M147">#REF!</definedName>
    <definedName name="S089M151">#REF!</definedName>
    <definedName name="S089M153">#REF!</definedName>
    <definedName name="S089M159">#REF!</definedName>
    <definedName name="S089M160">#REF!</definedName>
    <definedName name="S089M163">#REF!</definedName>
    <definedName name="S089M165">#REF!</definedName>
    <definedName name="S089M166">#REF!</definedName>
    <definedName name="S089M169">#REF!</definedName>
    <definedName name="S089M172">#REF!</definedName>
    <definedName name="S089M175">#REF!</definedName>
    <definedName name="S089M178">#REF!</definedName>
    <definedName name="S089M181">#REF!</definedName>
    <definedName name="S089M208">#REF!</definedName>
    <definedName name="S089M232">#REF!</definedName>
    <definedName name="S089M238">#REF!</definedName>
    <definedName name="S090M007">#REF!</definedName>
    <definedName name="S090M009">#REF!</definedName>
    <definedName name="S090M023">#REF!</definedName>
    <definedName name="S090M026">#REF!</definedName>
    <definedName name="S090M027">#REF!</definedName>
    <definedName name="S090M029">#REF!</definedName>
    <definedName name="S090M031">#REF!</definedName>
    <definedName name="S090M035">#REF!</definedName>
    <definedName name="S090M039">#REF!</definedName>
    <definedName name="S090M043">#REF!</definedName>
    <definedName name="S090M045">#REF!</definedName>
    <definedName name="S090M047">#REF!</definedName>
    <definedName name="S090M051">#REF!</definedName>
    <definedName name="S090M052">#REF!</definedName>
    <definedName name="S090M055">#REF!</definedName>
    <definedName name="S090M057">#REF!</definedName>
    <definedName name="S090M059">#REF!</definedName>
    <definedName name="S090M060">#REF!</definedName>
    <definedName name="S090M065">#REF!</definedName>
    <definedName name="S090M066">#REF!</definedName>
    <definedName name="S090M069">#REF!</definedName>
    <definedName name="S090M075">#REF!</definedName>
    <definedName name="S090M085">#REF!</definedName>
    <definedName name="S090M088">#REF!</definedName>
    <definedName name="S090M089">#REF!</definedName>
    <definedName name="S090M090">#REF!</definedName>
    <definedName name="S090M093">#REF!</definedName>
    <definedName name="S090M121">#REF!</definedName>
    <definedName name="S090M133">#REF!</definedName>
    <definedName name="S090M137">#REF!</definedName>
    <definedName name="S090M139">#REF!</definedName>
    <definedName name="S090M140">#REF!</definedName>
    <definedName name="S090M141">#REF!</definedName>
    <definedName name="S090M146">#REF!</definedName>
    <definedName name="S090M147">#REF!</definedName>
    <definedName name="S090M151">#REF!</definedName>
    <definedName name="S090M153">#REF!</definedName>
    <definedName name="S090M159">#REF!</definedName>
    <definedName name="S090M160">#REF!</definedName>
    <definedName name="S090M163">#REF!</definedName>
    <definedName name="S090M165">#REF!</definedName>
    <definedName name="S090M166">#REF!</definedName>
    <definedName name="S090M169">#REF!</definedName>
    <definedName name="S090M172">#REF!</definedName>
    <definedName name="S090M175">#REF!</definedName>
    <definedName name="S090M178">#REF!</definedName>
    <definedName name="S090M181">#REF!</definedName>
    <definedName name="S090M208">#REF!</definedName>
    <definedName name="S090M232">#REF!</definedName>
    <definedName name="S090M238">#REF!</definedName>
    <definedName name="S091M007">#REF!</definedName>
    <definedName name="S091M009">#REF!</definedName>
    <definedName name="S091M023">#REF!</definedName>
    <definedName name="S091M026">#REF!</definedName>
    <definedName name="S091M027">#REF!</definedName>
    <definedName name="S091M029">#REF!</definedName>
    <definedName name="S091M031">#REF!</definedName>
    <definedName name="S091M035">#REF!</definedName>
    <definedName name="S091M039">#REF!</definedName>
    <definedName name="S091M043">#REF!</definedName>
    <definedName name="S091M045">#REF!</definedName>
    <definedName name="S091M047">#REF!</definedName>
    <definedName name="S091M051">#REF!</definedName>
    <definedName name="S091M052">#REF!</definedName>
    <definedName name="S091M055">#REF!</definedName>
    <definedName name="S091M057">#REF!</definedName>
    <definedName name="S091M059">#REF!</definedName>
    <definedName name="S091M060">#REF!</definedName>
    <definedName name="S091M065">#REF!</definedName>
    <definedName name="S091M066">#REF!</definedName>
    <definedName name="S091M069">#REF!</definedName>
    <definedName name="S091M075">#REF!</definedName>
    <definedName name="S091M085">#REF!</definedName>
    <definedName name="S091M088">#REF!</definedName>
    <definedName name="S091M089">#REF!</definedName>
    <definedName name="S091M090">#REF!</definedName>
    <definedName name="S091M093">#REF!</definedName>
    <definedName name="S091M121">#REF!</definedName>
    <definedName name="S091M133">#REF!</definedName>
    <definedName name="S091M137">#REF!</definedName>
    <definedName name="S091M139">#REF!</definedName>
    <definedName name="S091M140">#REF!</definedName>
    <definedName name="S091M141">#REF!</definedName>
    <definedName name="S091M146">#REF!</definedName>
    <definedName name="S091M147">#REF!</definedName>
    <definedName name="S091M151">#REF!</definedName>
    <definedName name="S091M153">#REF!</definedName>
    <definedName name="S091M159">#REF!</definedName>
    <definedName name="S091M160">#REF!</definedName>
    <definedName name="S091M163">#REF!</definedName>
    <definedName name="S091M165">#REF!</definedName>
    <definedName name="S091M166">#REF!</definedName>
    <definedName name="S091M169">#REF!</definedName>
    <definedName name="S091M172">#REF!</definedName>
    <definedName name="S091M175">#REF!</definedName>
    <definedName name="S091M178">#REF!</definedName>
    <definedName name="S091M181">#REF!</definedName>
    <definedName name="S091M208">#REF!</definedName>
    <definedName name="S091M232">#REF!</definedName>
    <definedName name="S091M238">#REF!</definedName>
    <definedName name="S092M007">#REF!</definedName>
    <definedName name="S092M009">#REF!</definedName>
    <definedName name="S092M023">#REF!</definedName>
    <definedName name="S092M026">#REF!</definedName>
    <definedName name="S092M027">#REF!</definedName>
    <definedName name="S092M029">#REF!</definedName>
    <definedName name="S092M031">#REF!</definedName>
    <definedName name="S092M035">#REF!</definedName>
    <definedName name="S092M039">#REF!</definedName>
    <definedName name="S092M043">#REF!</definedName>
    <definedName name="S092M045">#REF!</definedName>
    <definedName name="S092M047">#REF!</definedName>
    <definedName name="S092M051">#REF!</definedName>
    <definedName name="S092M052">#REF!</definedName>
    <definedName name="S092M055">#REF!</definedName>
    <definedName name="S092M057">#REF!</definedName>
    <definedName name="S092M059">#REF!</definedName>
    <definedName name="S092M060">#REF!</definedName>
    <definedName name="S092M065">#REF!</definedName>
    <definedName name="S092M066">#REF!</definedName>
    <definedName name="S092M069">#REF!</definedName>
    <definedName name="S092M075">#REF!</definedName>
    <definedName name="S092M085">#REF!</definedName>
    <definedName name="S092M088">#REF!</definedName>
    <definedName name="S092M089">#REF!</definedName>
    <definedName name="S092M090">#REF!</definedName>
    <definedName name="S092M093">#REF!</definedName>
    <definedName name="S092M121">#REF!</definedName>
    <definedName name="S092M133">#REF!</definedName>
    <definedName name="S092M137">#REF!</definedName>
    <definedName name="S092M139">#REF!</definedName>
    <definedName name="S092M140">#REF!</definedName>
    <definedName name="S092M141">#REF!</definedName>
    <definedName name="S092M146">#REF!</definedName>
    <definedName name="S092M147">#REF!</definedName>
    <definedName name="S092M151">#REF!</definedName>
    <definedName name="S092M153">#REF!</definedName>
    <definedName name="S092M159">#REF!</definedName>
    <definedName name="S092M160">#REF!</definedName>
    <definedName name="S092M163">#REF!</definedName>
    <definedName name="S092M165">#REF!</definedName>
    <definedName name="S092M166">#REF!</definedName>
    <definedName name="S092M169">#REF!</definedName>
    <definedName name="S092M172">#REF!</definedName>
    <definedName name="S092M175">#REF!</definedName>
    <definedName name="S092M178">#REF!</definedName>
    <definedName name="S092M181">#REF!</definedName>
    <definedName name="S092M208">#REF!</definedName>
    <definedName name="S092M232">#REF!</definedName>
    <definedName name="S092M238">#REF!</definedName>
    <definedName name="S093M007">#REF!</definedName>
    <definedName name="S093M009">#REF!</definedName>
    <definedName name="S093M023">#REF!</definedName>
    <definedName name="S093M026">#REF!</definedName>
    <definedName name="S093M027">#REF!</definedName>
    <definedName name="S093M029">#REF!</definedName>
    <definedName name="S093M031">#REF!</definedName>
    <definedName name="S093M035">#REF!</definedName>
    <definedName name="S093M039">#REF!</definedName>
    <definedName name="S093M043">#REF!</definedName>
    <definedName name="S093M045">#REF!</definedName>
    <definedName name="S093M047">#REF!</definedName>
    <definedName name="S093M051">#REF!</definedName>
    <definedName name="S093M052">#REF!</definedName>
    <definedName name="S093M055">#REF!</definedName>
    <definedName name="S093M057">#REF!</definedName>
    <definedName name="S093M059">#REF!</definedName>
    <definedName name="S093M060">#REF!</definedName>
    <definedName name="S093M065">#REF!</definedName>
    <definedName name="S093M066">#REF!</definedName>
    <definedName name="S093M069">#REF!</definedName>
    <definedName name="S093M075">#REF!</definedName>
    <definedName name="S093M085">#REF!</definedName>
    <definedName name="S093M088">#REF!</definedName>
    <definedName name="S093M089">#REF!</definedName>
    <definedName name="S093M090">#REF!</definedName>
    <definedName name="S093M093">#REF!</definedName>
    <definedName name="S093M121">#REF!</definedName>
    <definedName name="S093M133">#REF!</definedName>
    <definedName name="S093M137">#REF!</definedName>
    <definedName name="S093M139">#REF!</definedName>
    <definedName name="S093M140">#REF!</definedName>
    <definedName name="S093M141">#REF!</definedName>
    <definedName name="S093M146">#REF!</definedName>
    <definedName name="S093M147">#REF!</definedName>
    <definedName name="S093M151">#REF!</definedName>
    <definedName name="S093M153">#REF!</definedName>
    <definedName name="S093M159">#REF!</definedName>
    <definedName name="S093M160">#REF!</definedName>
    <definedName name="S093M163">#REF!</definedName>
    <definedName name="S093M165">#REF!</definedName>
    <definedName name="S093M166">#REF!</definedName>
    <definedName name="S093M169">#REF!</definedName>
    <definedName name="S093M172">#REF!</definedName>
    <definedName name="S093M175">#REF!</definedName>
    <definedName name="S093M178">#REF!</definedName>
    <definedName name="S093M181">#REF!</definedName>
    <definedName name="S093M208">#REF!</definedName>
    <definedName name="S093M232">#REF!</definedName>
    <definedName name="S093M238">#REF!</definedName>
    <definedName name="S094M007">#REF!</definedName>
    <definedName name="S094M009">#REF!</definedName>
    <definedName name="S094M023">#REF!</definedName>
    <definedName name="S094M026">#REF!</definedName>
    <definedName name="S094M027">#REF!</definedName>
    <definedName name="S094M029">#REF!</definedName>
    <definedName name="S094M031">#REF!</definedName>
    <definedName name="S094M035">#REF!</definedName>
    <definedName name="S094M039">#REF!</definedName>
    <definedName name="S094M043">#REF!</definedName>
    <definedName name="S094M045">#REF!</definedName>
    <definedName name="S094M047">#REF!</definedName>
    <definedName name="S094M051">#REF!</definedName>
    <definedName name="S094M052">#REF!</definedName>
    <definedName name="S094M055">#REF!</definedName>
    <definedName name="S094M057">#REF!</definedName>
    <definedName name="S094M059">#REF!</definedName>
    <definedName name="S094M060">#REF!</definedName>
    <definedName name="S094M065">#REF!</definedName>
    <definedName name="S094M066">#REF!</definedName>
    <definedName name="S094M069">#REF!</definedName>
    <definedName name="S094M075">#REF!</definedName>
    <definedName name="S094M085">#REF!</definedName>
    <definedName name="S094M088">#REF!</definedName>
    <definedName name="S094M089">#REF!</definedName>
    <definedName name="S094M090">#REF!</definedName>
    <definedName name="S094M093">#REF!</definedName>
    <definedName name="S094M121">#REF!</definedName>
    <definedName name="S094M133">#REF!</definedName>
    <definedName name="S094M137">#REF!</definedName>
    <definedName name="S094M139">#REF!</definedName>
    <definedName name="S094M140">#REF!</definedName>
    <definedName name="S094M141">#REF!</definedName>
    <definedName name="S094M146">#REF!</definedName>
    <definedName name="S094M147">#REF!</definedName>
    <definedName name="S094M151">#REF!</definedName>
    <definedName name="S094M153">#REF!</definedName>
    <definedName name="S094M159">#REF!</definedName>
    <definedName name="S094M160">#REF!</definedName>
    <definedName name="S094M163">#REF!</definedName>
    <definedName name="S094M165">#REF!</definedName>
    <definedName name="S094M166">#REF!</definedName>
    <definedName name="S094M169">#REF!</definedName>
    <definedName name="S094M172">#REF!</definedName>
    <definedName name="S094M175">#REF!</definedName>
    <definedName name="S094M178">#REF!</definedName>
    <definedName name="S094M181">#REF!</definedName>
    <definedName name="S094M208">#REF!</definedName>
    <definedName name="S094M232">#REF!</definedName>
    <definedName name="S094M238">#REF!</definedName>
    <definedName name="S095M007">#REF!</definedName>
    <definedName name="S095M009">#REF!</definedName>
    <definedName name="S095M023">#REF!</definedName>
    <definedName name="S095M026">#REF!</definedName>
    <definedName name="S095M027">#REF!</definedName>
    <definedName name="S095M029">#REF!</definedName>
    <definedName name="S095M031">#REF!</definedName>
    <definedName name="S095M035">#REF!</definedName>
    <definedName name="S095M039">#REF!</definedName>
    <definedName name="S095M043">#REF!</definedName>
    <definedName name="S095M045">#REF!</definedName>
    <definedName name="S095M047">#REF!</definedName>
    <definedName name="S095M051">#REF!</definedName>
    <definedName name="S095M052">#REF!</definedName>
    <definedName name="S095M055">#REF!</definedName>
    <definedName name="S095M057">#REF!</definedName>
    <definedName name="S095M059">#REF!</definedName>
    <definedName name="S095M060">#REF!</definedName>
    <definedName name="S095M065">#REF!</definedName>
    <definedName name="S095M066">#REF!</definedName>
    <definedName name="S095M069">#REF!</definedName>
    <definedName name="S095M075">#REF!</definedName>
    <definedName name="S095M085">#REF!</definedName>
    <definedName name="S095M088">#REF!</definedName>
    <definedName name="S095M089">#REF!</definedName>
    <definedName name="S095M090">#REF!</definedName>
    <definedName name="S095M093">#REF!</definedName>
    <definedName name="S095M121">#REF!</definedName>
    <definedName name="S095M133">#REF!</definedName>
    <definedName name="S095M137">#REF!</definedName>
    <definedName name="S095M139">#REF!</definedName>
    <definedName name="S095M140">#REF!</definedName>
    <definedName name="S095M141">#REF!</definedName>
    <definedName name="S095M146">#REF!</definedName>
    <definedName name="S095M147">#REF!</definedName>
    <definedName name="S095M151">#REF!</definedName>
    <definedName name="S095M153">#REF!</definedName>
    <definedName name="S095M159">#REF!</definedName>
    <definedName name="S095M160">#REF!</definedName>
    <definedName name="S095M163">#REF!</definedName>
    <definedName name="S095M165">#REF!</definedName>
    <definedName name="S095M166">#REF!</definedName>
    <definedName name="S095M169">#REF!</definedName>
    <definedName name="S095M172">#REF!</definedName>
    <definedName name="S095M175">#REF!</definedName>
    <definedName name="S095M178">#REF!</definedName>
    <definedName name="S095M181">#REF!</definedName>
    <definedName name="S095M208">#REF!</definedName>
    <definedName name="S095M232">#REF!</definedName>
    <definedName name="S095M238">#REF!</definedName>
    <definedName name="S096M007">#REF!</definedName>
    <definedName name="S096M009">#REF!</definedName>
    <definedName name="S096M023">#REF!</definedName>
    <definedName name="S096M026">#REF!</definedName>
    <definedName name="S096M027">#REF!</definedName>
    <definedName name="S096M029">#REF!</definedName>
    <definedName name="S096M031">#REF!</definedName>
    <definedName name="S096M035">#REF!</definedName>
    <definedName name="S096M039">#REF!</definedName>
    <definedName name="S096M043">#REF!</definedName>
    <definedName name="S096M045">#REF!</definedName>
    <definedName name="S096M047">#REF!</definedName>
    <definedName name="S096M051">#REF!</definedName>
    <definedName name="S096M052">#REF!</definedName>
    <definedName name="S096M055">#REF!</definedName>
    <definedName name="S096M057">#REF!</definedName>
    <definedName name="S096M059">#REF!</definedName>
    <definedName name="S096M060">#REF!</definedName>
    <definedName name="S096M065">#REF!</definedName>
    <definedName name="S096M066">#REF!</definedName>
    <definedName name="S096M069">#REF!</definedName>
    <definedName name="S096M075">#REF!</definedName>
    <definedName name="S096M085">#REF!</definedName>
    <definedName name="S096M088">#REF!</definedName>
    <definedName name="S096M089">#REF!</definedName>
    <definedName name="S096M090">#REF!</definedName>
    <definedName name="S096M093">#REF!</definedName>
    <definedName name="S096M121">#REF!</definedName>
    <definedName name="S096M133">#REF!</definedName>
    <definedName name="S096M137">#REF!</definedName>
    <definedName name="S096M139">#REF!</definedName>
    <definedName name="S096M140">#REF!</definedName>
    <definedName name="S096M141">#REF!</definedName>
    <definedName name="S096M146">#REF!</definedName>
    <definedName name="S096M147">#REF!</definedName>
    <definedName name="S096M151">#REF!</definedName>
    <definedName name="S096M153">#REF!</definedName>
    <definedName name="S096M159">#REF!</definedName>
    <definedName name="S096M160">#REF!</definedName>
    <definedName name="S096M163">#REF!</definedName>
    <definedName name="S096M165">#REF!</definedName>
    <definedName name="S096M166">#REF!</definedName>
    <definedName name="S096M169">#REF!</definedName>
    <definedName name="S096M172">#REF!</definedName>
    <definedName name="S096M175">#REF!</definedName>
    <definedName name="S096M178">#REF!</definedName>
    <definedName name="S096M181">#REF!</definedName>
    <definedName name="S096M208">#REF!</definedName>
    <definedName name="S096M232">#REF!</definedName>
    <definedName name="S096M238">#REF!</definedName>
    <definedName name="S097M007">#REF!</definedName>
    <definedName name="S097M009">#REF!</definedName>
    <definedName name="S097M023">#REF!</definedName>
    <definedName name="S097M026">#REF!</definedName>
    <definedName name="S097M027">#REF!</definedName>
    <definedName name="S097M029">#REF!</definedName>
    <definedName name="S097M031">#REF!</definedName>
    <definedName name="S097M035">#REF!</definedName>
    <definedName name="S097M039">#REF!</definedName>
    <definedName name="S097M043">#REF!</definedName>
    <definedName name="S097M045">#REF!</definedName>
    <definedName name="S097M047">#REF!</definedName>
    <definedName name="S097M051">#REF!</definedName>
    <definedName name="S097M052">#REF!</definedName>
    <definedName name="S097M055">#REF!</definedName>
    <definedName name="S097M057">#REF!</definedName>
    <definedName name="S097M059">#REF!</definedName>
    <definedName name="S097M060">#REF!</definedName>
    <definedName name="S097M065">#REF!</definedName>
    <definedName name="S097M066">#REF!</definedName>
    <definedName name="S097M069">#REF!</definedName>
    <definedName name="S097M075">#REF!</definedName>
    <definedName name="S097M085">#REF!</definedName>
    <definedName name="S097M088">#REF!</definedName>
    <definedName name="S097M089">#REF!</definedName>
    <definedName name="S097M090">#REF!</definedName>
    <definedName name="S097M093">#REF!</definedName>
    <definedName name="S097M121">#REF!</definedName>
    <definedName name="S097M133">#REF!</definedName>
    <definedName name="S097M137">#REF!</definedName>
    <definedName name="S097M139">#REF!</definedName>
    <definedName name="S097M140">#REF!</definedName>
    <definedName name="S097M141">#REF!</definedName>
    <definedName name="S097M146">#REF!</definedName>
    <definedName name="S097M147">#REF!</definedName>
    <definedName name="S097M151">#REF!</definedName>
    <definedName name="S097M153">#REF!</definedName>
    <definedName name="S097M159">#REF!</definedName>
    <definedName name="S097M160">#REF!</definedName>
    <definedName name="S097M163">#REF!</definedName>
    <definedName name="S097M165">#REF!</definedName>
    <definedName name="S097M166">#REF!</definedName>
    <definedName name="S097M169">#REF!</definedName>
    <definedName name="S097M172">#REF!</definedName>
    <definedName name="S097M175">#REF!</definedName>
    <definedName name="S097M178">#REF!</definedName>
    <definedName name="S097M181">#REF!</definedName>
    <definedName name="S097M208">#REF!</definedName>
    <definedName name="S097M232">#REF!</definedName>
    <definedName name="S097M238">#REF!</definedName>
    <definedName name="S098M007">#REF!</definedName>
    <definedName name="S098M009">#REF!</definedName>
    <definedName name="S098M023">#REF!</definedName>
    <definedName name="S098M026">#REF!</definedName>
    <definedName name="S098M027">#REF!</definedName>
    <definedName name="S098M029">#REF!</definedName>
    <definedName name="S098M031">#REF!</definedName>
    <definedName name="S098M035">#REF!</definedName>
    <definedName name="S098M039">#REF!</definedName>
    <definedName name="S098M043">#REF!</definedName>
    <definedName name="S098M045">#REF!</definedName>
    <definedName name="S098M047">#REF!</definedName>
    <definedName name="S098M051">#REF!</definedName>
    <definedName name="S098M052">#REF!</definedName>
    <definedName name="S098M055">#REF!</definedName>
    <definedName name="S098M057">#REF!</definedName>
    <definedName name="S098M059">#REF!</definedName>
    <definedName name="S098M060">#REF!</definedName>
    <definedName name="S098M065">#REF!</definedName>
    <definedName name="S098M066">#REF!</definedName>
    <definedName name="S098M069">#REF!</definedName>
    <definedName name="S098M075">#REF!</definedName>
    <definedName name="S098M085">#REF!</definedName>
    <definedName name="S098M088">#REF!</definedName>
    <definedName name="S098M089">#REF!</definedName>
    <definedName name="S098M090">#REF!</definedName>
    <definedName name="S098M093">#REF!</definedName>
    <definedName name="S098M121">#REF!</definedName>
    <definedName name="S098M133">#REF!</definedName>
    <definedName name="S098M137">#REF!</definedName>
    <definedName name="S098M139">#REF!</definedName>
    <definedName name="S098M140">#REF!</definedName>
    <definedName name="S098M141">#REF!</definedName>
    <definedName name="S098M146">#REF!</definedName>
    <definedName name="S098M147">#REF!</definedName>
    <definedName name="S098M151">#REF!</definedName>
    <definedName name="S098M153">#REF!</definedName>
    <definedName name="S098M159">#REF!</definedName>
    <definedName name="S098M160">#REF!</definedName>
    <definedName name="S098M163">#REF!</definedName>
    <definedName name="S098M165">#REF!</definedName>
    <definedName name="S098M166">#REF!</definedName>
    <definedName name="S098M169">#REF!</definedName>
    <definedName name="S098M172">#REF!</definedName>
    <definedName name="S098M175">#REF!</definedName>
    <definedName name="S098M178">#REF!</definedName>
    <definedName name="S098M181">#REF!</definedName>
    <definedName name="S098M208">#REF!</definedName>
    <definedName name="S098M232">#REF!</definedName>
    <definedName name="S098M238">#REF!</definedName>
    <definedName name="S099M007">#REF!</definedName>
    <definedName name="S099M009">#REF!</definedName>
    <definedName name="S099M023">#REF!</definedName>
    <definedName name="S099M026">#REF!</definedName>
    <definedName name="S099M027">#REF!</definedName>
    <definedName name="S099M029">#REF!</definedName>
    <definedName name="S099M031">#REF!</definedName>
    <definedName name="S099M035">#REF!</definedName>
    <definedName name="S099M039">#REF!</definedName>
    <definedName name="S099M043">#REF!</definedName>
    <definedName name="S099M045">#REF!</definedName>
    <definedName name="S099M047">#REF!</definedName>
    <definedName name="S099M051">#REF!</definedName>
    <definedName name="S099M052">#REF!</definedName>
    <definedName name="S099M055">#REF!</definedName>
    <definedName name="S099M057">#REF!</definedName>
    <definedName name="S099M059">#REF!</definedName>
    <definedName name="S099M060">#REF!</definedName>
    <definedName name="S099M065">#REF!</definedName>
    <definedName name="S099M066">#REF!</definedName>
    <definedName name="S099M069">#REF!</definedName>
    <definedName name="S099M075">#REF!</definedName>
    <definedName name="S099M085">#REF!</definedName>
    <definedName name="S099M088">#REF!</definedName>
    <definedName name="S099M089">#REF!</definedName>
    <definedName name="S099M090">#REF!</definedName>
    <definedName name="S099M093">#REF!</definedName>
    <definedName name="S099M121">#REF!</definedName>
    <definedName name="S099M133">#REF!</definedName>
    <definedName name="S099M137">#REF!</definedName>
    <definedName name="S099M139">#REF!</definedName>
    <definedName name="S099M140">#REF!</definedName>
    <definedName name="S099M141">#REF!</definedName>
    <definedName name="S099M146">#REF!</definedName>
    <definedName name="S099M147">#REF!</definedName>
    <definedName name="S099M151">#REF!</definedName>
    <definedName name="S099M153">#REF!</definedName>
    <definedName name="S099M159">#REF!</definedName>
    <definedName name="S099M160">#REF!</definedName>
    <definedName name="S099M163">#REF!</definedName>
    <definedName name="S099M165">#REF!</definedName>
    <definedName name="S099M166">#REF!</definedName>
    <definedName name="S099M169">#REF!</definedName>
    <definedName name="S099M172">#REF!</definedName>
    <definedName name="S099M175">#REF!</definedName>
    <definedName name="S099M178">#REF!</definedName>
    <definedName name="S099M181">#REF!</definedName>
    <definedName name="S099M208">#REF!</definedName>
    <definedName name="S099M232">#REF!</definedName>
    <definedName name="S099M238">#REF!</definedName>
    <definedName name="S100M007">#REF!</definedName>
    <definedName name="S100M009">#REF!</definedName>
    <definedName name="S100M023">#REF!</definedName>
    <definedName name="S100M026">#REF!</definedName>
    <definedName name="S100M027">#REF!</definedName>
    <definedName name="S100M029">#REF!</definedName>
    <definedName name="S100M031">#REF!</definedName>
    <definedName name="S100M035">#REF!</definedName>
    <definedName name="S100M039">#REF!</definedName>
    <definedName name="S100M043">#REF!</definedName>
    <definedName name="S100M045">#REF!</definedName>
    <definedName name="S100M047">#REF!</definedName>
    <definedName name="S100M051">#REF!</definedName>
    <definedName name="S100M052">#REF!</definedName>
    <definedName name="S100M055">#REF!</definedName>
    <definedName name="S100M057">#REF!</definedName>
    <definedName name="S100M059">#REF!</definedName>
    <definedName name="S100M060">#REF!</definedName>
    <definedName name="S100M065">#REF!</definedName>
    <definedName name="S100M066">#REF!</definedName>
    <definedName name="S100M069">#REF!</definedName>
    <definedName name="S100M075">#REF!</definedName>
    <definedName name="S100M085">#REF!</definedName>
    <definedName name="S100M088">#REF!</definedName>
    <definedName name="S100M089">#REF!</definedName>
    <definedName name="S100M090">#REF!</definedName>
    <definedName name="S100M093">#REF!</definedName>
    <definedName name="S100M121">#REF!</definedName>
    <definedName name="S100M133">#REF!</definedName>
    <definedName name="S100M137">#REF!</definedName>
    <definedName name="S100M139">#REF!</definedName>
    <definedName name="S100M140">#REF!</definedName>
    <definedName name="S100M141">#REF!</definedName>
    <definedName name="S100M146">#REF!</definedName>
    <definedName name="S100M147">#REF!</definedName>
    <definedName name="S100M151">#REF!</definedName>
    <definedName name="S100M153">#REF!</definedName>
    <definedName name="S100M159">#REF!</definedName>
    <definedName name="S100M160">#REF!</definedName>
    <definedName name="S100M163">#REF!</definedName>
    <definedName name="S100M165">#REF!</definedName>
    <definedName name="S100M166">#REF!</definedName>
    <definedName name="S100M169">#REF!</definedName>
    <definedName name="S100M172">#REF!</definedName>
    <definedName name="S100M175">#REF!</definedName>
    <definedName name="S100M178">#REF!</definedName>
    <definedName name="S100M181">#REF!</definedName>
    <definedName name="S100M208">#REF!</definedName>
    <definedName name="S100M232">#REF!</definedName>
    <definedName name="S100M238">#REF!</definedName>
    <definedName name="S101M007">#REF!</definedName>
    <definedName name="S101M009">#REF!</definedName>
    <definedName name="S101M023">#REF!</definedName>
    <definedName name="S101M026">#REF!</definedName>
    <definedName name="S101M027">#REF!</definedName>
    <definedName name="S101M029">#REF!</definedName>
    <definedName name="S101M031">#REF!</definedName>
    <definedName name="S101M035">#REF!</definedName>
    <definedName name="S101M039">#REF!</definedName>
    <definedName name="S101M043">#REF!</definedName>
    <definedName name="S101M045">#REF!</definedName>
    <definedName name="S101M047">#REF!</definedName>
    <definedName name="S101M051">#REF!</definedName>
    <definedName name="S101M052">#REF!</definedName>
    <definedName name="S101M055">#REF!</definedName>
    <definedName name="S101M057">#REF!</definedName>
    <definedName name="S101M059">#REF!</definedName>
    <definedName name="S101M060">#REF!</definedName>
    <definedName name="S101M065">#REF!</definedName>
    <definedName name="S101M066">#REF!</definedName>
    <definedName name="S101M069">#REF!</definedName>
    <definedName name="S101M075">#REF!</definedName>
    <definedName name="S101M085">#REF!</definedName>
    <definedName name="S101M088">#REF!</definedName>
    <definedName name="S101M089">#REF!</definedName>
    <definedName name="S101M090">#REF!</definedName>
    <definedName name="S101M093">#REF!</definedName>
    <definedName name="S101M121">#REF!</definedName>
    <definedName name="S101M133">#REF!</definedName>
    <definedName name="S101M137">#REF!</definedName>
    <definedName name="S101M139">#REF!</definedName>
    <definedName name="S101M140">#REF!</definedName>
    <definedName name="S101M141">#REF!</definedName>
    <definedName name="S101M146">#REF!</definedName>
    <definedName name="S101M147">#REF!</definedName>
    <definedName name="S101M151">#REF!</definedName>
    <definedName name="S101M153">#REF!</definedName>
    <definedName name="S101M159">#REF!</definedName>
    <definedName name="S101M160">#REF!</definedName>
    <definedName name="S101M163">#REF!</definedName>
    <definedName name="S101M165">#REF!</definedName>
    <definedName name="S101M166">#REF!</definedName>
    <definedName name="S101M169">#REF!</definedName>
    <definedName name="S101M172">#REF!</definedName>
    <definedName name="S101M175">#REF!</definedName>
    <definedName name="S101M178">#REF!</definedName>
    <definedName name="S101M181">#REF!</definedName>
    <definedName name="S101M208">#REF!</definedName>
    <definedName name="S101M232">#REF!</definedName>
    <definedName name="S101M238">#REF!</definedName>
    <definedName name="S102M007">#REF!</definedName>
    <definedName name="S102M009">#REF!</definedName>
    <definedName name="S102M023">#REF!</definedName>
    <definedName name="S102M026">#REF!</definedName>
    <definedName name="S102M027">#REF!</definedName>
    <definedName name="S102M029">#REF!</definedName>
    <definedName name="S102M031">#REF!</definedName>
    <definedName name="S102M035">#REF!</definedName>
    <definedName name="S102M039">#REF!</definedName>
    <definedName name="S102M043">#REF!</definedName>
    <definedName name="S102M045">#REF!</definedName>
    <definedName name="S102M047">#REF!</definedName>
    <definedName name="S102M051">#REF!</definedName>
    <definedName name="S102M052">#REF!</definedName>
    <definedName name="S102M055">#REF!</definedName>
    <definedName name="S102M057">#REF!</definedName>
    <definedName name="S102M059">#REF!</definedName>
    <definedName name="S102M060">#REF!</definedName>
    <definedName name="S102M065">#REF!</definedName>
    <definedName name="S102M066">#REF!</definedName>
    <definedName name="S102M069">#REF!</definedName>
    <definedName name="S102M075">#REF!</definedName>
    <definedName name="S102M085">#REF!</definedName>
    <definedName name="S102M088">#REF!</definedName>
    <definedName name="S102M089">#REF!</definedName>
    <definedName name="S102M090">#REF!</definedName>
    <definedName name="S102M093">#REF!</definedName>
    <definedName name="S102M121">#REF!</definedName>
    <definedName name="S102M133">#REF!</definedName>
    <definedName name="S102M137">#REF!</definedName>
    <definedName name="S102M139">#REF!</definedName>
    <definedName name="S102M140">#REF!</definedName>
    <definedName name="S102M141">#REF!</definedName>
    <definedName name="S102M146">#REF!</definedName>
    <definedName name="S102M147">#REF!</definedName>
    <definedName name="S102M151">#REF!</definedName>
    <definedName name="S102M153">#REF!</definedName>
    <definedName name="S102M159">#REF!</definedName>
    <definedName name="S102M160">#REF!</definedName>
    <definedName name="S102M163">#REF!</definedName>
    <definedName name="S102M165">#REF!</definedName>
    <definedName name="S102M166">#REF!</definedName>
    <definedName name="S102M169">#REF!</definedName>
    <definedName name="S102M172">#REF!</definedName>
    <definedName name="S102M175">#REF!</definedName>
    <definedName name="S102M178">#REF!</definedName>
    <definedName name="S102M181">#REF!</definedName>
    <definedName name="S102M208">#REF!</definedName>
    <definedName name="S102M232">#REF!</definedName>
    <definedName name="S102M238">#REF!</definedName>
    <definedName name="S103M007">#REF!</definedName>
    <definedName name="S103M009">#REF!</definedName>
    <definedName name="S103M023">#REF!</definedName>
    <definedName name="S103M026">#REF!</definedName>
    <definedName name="S103M027">#REF!</definedName>
    <definedName name="S103M029">#REF!</definedName>
    <definedName name="S103M031">#REF!</definedName>
    <definedName name="S103M035">#REF!</definedName>
    <definedName name="S103M039">#REF!</definedName>
    <definedName name="S103M043">#REF!</definedName>
    <definedName name="S103M045">#REF!</definedName>
    <definedName name="S103M047">#REF!</definedName>
    <definedName name="S103M051">#REF!</definedName>
    <definedName name="S103M052">#REF!</definedName>
    <definedName name="S103M055">#REF!</definedName>
    <definedName name="S103M057">#REF!</definedName>
    <definedName name="S103M059">#REF!</definedName>
    <definedName name="S103M060">#REF!</definedName>
    <definedName name="S103M065">#REF!</definedName>
    <definedName name="S103M066">#REF!</definedName>
    <definedName name="S103M069">#REF!</definedName>
    <definedName name="S103M075">#REF!</definedName>
    <definedName name="S103M085">#REF!</definedName>
    <definedName name="S103M088">#REF!</definedName>
    <definedName name="S103M089">#REF!</definedName>
    <definedName name="S103M090">#REF!</definedName>
    <definedName name="S103M093">#REF!</definedName>
    <definedName name="S103M121">#REF!</definedName>
    <definedName name="S103M133">#REF!</definedName>
    <definedName name="S103M137">#REF!</definedName>
    <definedName name="S103M139">#REF!</definedName>
    <definedName name="S103M140">#REF!</definedName>
    <definedName name="S103M141">#REF!</definedName>
    <definedName name="S103M146">#REF!</definedName>
    <definedName name="S103M147">#REF!</definedName>
    <definedName name="S103M151">#REF!</definedName>
    <definedName name="S103M153">#REF!</definedName>
    <definedName name="S103M159">#REF!</definedName>
    <definedName name="S103M160">#REF!</definedName>
    <definedName name="S103M163">#REF!</definedName>
    <definedName name="S103M165">#REF!</definedName>
    <definedName name="S103M166">#REF!</definedName>
    <definedName name="S103M169">#REF!</definedName>
    <definedName name="S103M172">#REF!</definedName>
    <definedName name="S103M175">#REF!</definedName>
    <definedName name="S103M178">#REF!</definedName>
    <definedName name="S103M181">#REF!</definedName>
    <definedName name="S103M208">#REF!</definedName>
    <definedName name="S103M232">#REF!</definedName>
    <definedName name="S103M238">#REF!</definedName>
    <definedName name="S104M007">#REF!</definedName>
    <definedName name="S104M009">#REF!</definedName>
    <definedName name="S104M023">#REF!</definedName>
    <definedName name="S104M026">#REF!</definedName>
    <definedName name="S104M027">#REF!</definedName>
    <definedName name="S104M029">#REF!</definedName>
    <definedName name="S104M031">#REF!</definedName>
    <definedName name="S104M035">#REF!</definedName>
    <definedName name="S104M039">#REF!</definedName>
    <definedName name="S104M043">#REF!</definedName>
    <definedName name="S104M045">#REF!</definedName>
    <definedName name="S104M047">#REF!</definedName>
    <definedName name="S104M051">#REF!</definedName>
    <definedName name="S104M052">#REF!</definedName>
    <definedName name="S104M055">#REF!</definedName>
    <definedName name="S104M057">#REF!</definedName>
    <definedName name="S104M059">#REF!</definedName>
    <definedName name="S104M060">#REF!</definedName>
    <definedName name="S104M065">#REF!</definedName>
    <definedName name="S104M066">#REF!</definedName>
    <definedName name="S104M069">#REF!</definedName>
    <definedName name="S104M075">#REF!</definedName>
    <definedName name="S104M085">#REF!</definedName>
    <definedName name="S104M088">#REF!</definedName>
    <definedName name="S104M089">#REF!</definedName>
    <definedName name="S104M090">#REF!</definedName>
    <definedName name="S104M093">#REF!</definedName>
    <definedName name="S104M121">#REF!</definedName>
    <definedName name="S104M133">#REF!</definedName>
    <definedName name="S104M137">#REF!</definedName>
    <definedName name="S104M139">#REF!</definedName>
    <definedName name="S104M140">#REF!</definedName>
    <definedName name="S104M141">#REF!</definedName>
    <definedName name="S104M146">#REF!</definedName>
    <definedName name="S104M147">#REF!</definedName>
    <definedName name="S104M151">#REF!</definedName>
    <definedName name="S104M153">#REF!</definedName>
    <definedName name="S104M159">#REF!</definedName>
    <definedName name="S104M160">#REF!</definedName>
    <definedName name="S104M163">#REF!</definedName>
    <definedName name="S104M165">#REF!</definedName>
    <definedName name="S104M166">#REF!</definedName>
    <definedName name="S104M169">#REF!</definedName>
    <definedName name="S104M172">#REF!</definedName>
    <definedName name="S104M175">#REF!</definedName>
    <definedName name="S104M178">#REF!</definedName>
    <definedName name="S104M181">#REF!</definedName>
    <definedName name="S104M208">#REF!</definedName>
    <definedName name="S104M232">#REF!</definedName>
    <definedName name="S104M238">#REF!</definedName>
    <definedName name="Time0011">#REF!</definedName>
    <definedName name="Time0022">#REF!</definedName>
    <definedName name="Time0033">#REF!</definedName>
    <definedName name="Time078">#REF!</definedName>
    <definedName name="Time079">#REF!</definedName>
    <definedName name="Time080">#REF!</definedName>
    <definedName name="Time081">#REF!</definedName>
    <definedName name="Time082">#REF!</definedName>
    <definedName name="Time083">#REF!</definedName>
    <definedName name="Time084">#REF!</definedName>
    <definedName name="Time085">#REF!</definedName>
    <definedName name="Time086">#REF!</definedName>
    <definedName name="Time087">#REF!</definedName>
    <definedName name="Time088">#REF!</definedName>
    <definedName name="Time089">#REF!</definedName>
    <definedName name="Time090">#REF!</definedName>
    <definedName name="Time091">#REF!</definedName>
    <definedName name="Time092">#REF!</definedName>
    <definedName name="Time093">#REF!</definedName>
    <definedName name="Time094">#REF!</definedName>
    <definedName name="Time095">#REF!</definedName>
    <definedName name="Time096">#REF!</definedName>
    <definedName name="Time097">#REF!</definedName>
    <definedName name="Time098">#REF!</definedName>
    <definedName name="Time099">#REF!</definedName>
    <definedName name="Time100">#REF!</definedName>
    <definedName name="Time101">#REF!</definedName>
    <definedName name="Time102">#REF!</definedName>
    <definedName name="Time103">#REF!</definedName>
    <definedName name="Time10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3" i="61" l="1"/>
  <c r="R4" i="61"/>
  <c r="R5" i="61"/>
  <c r="R2" i="61"/>
  <c r="CT14" i="60" l="1"/>
  <c r="CV14" i="60" s="1"/>
  <c r="BR14" i="60"/>
  <c r="I14" i="60" s="1"/>
  <c r="BO14" i="60"/>
  <c r="BI14" i="60"/>
  <c r="BL14" i="60" s="1"/>
  <c r="BH14" i="60"/>
  <c r="BK14" i="60" s="1"/>
  <c r="BG14" i="60"/>
  <c r="BJ14" i="60" s="1"/>
  <c r="AB14" i="60"/>
  <c r="AA14" i="60"/>
  <c r="Z14" i="60"/>
  <c r="CT13" i="60"/>
  <c r="BR13" i="60"/>
  <c r="I13" i="60" s="1"/>
  <c r="BO13" i="60"/>
  <c r="AB13" i="60"/>
  <c r="AA13" i="60"/>
  <c r="CT12" i="60"/>
  <c r="CV12" i="60" s="1"/>
  <c r="BR12" i="60"/>
  <c r="I12" i="60" s="1"/>
  <c r="BO12" i="60"/>
  <c r="BI12" i="60"/>
  <c r="BL12" i="60" s="1"/>
  <c r="BH12" i="60"/>
  <c r="BK12" i="60" s="1"/>
  <c r="BG12" i="60"/>
  <c r="BJ12" i="60" s="1"/>
  <c r="AA12" i="60"/>
  <c r="CT11" i="60"/>
  <c r="BR11" i="60"/>
  <c r="I11" i="60" s="1"/>
  <c r="BO11" i="60"/>
  <c r="BI11" i="60"/>
  <c r="BL11" i="60" s="1"/>
  <c r="BH11" i="60"/>
  <c r="BK11" i="60" s="1"/>
  <c r="BG11" i="60"/>
  <c r="BJ11" i="60" s="1"/>
  <c r="AB11" i="60"/>
  <c r="AA11" i="60"/>
  <c r="Z11" i="60"/>
  <c r="CT10" i="60"/>
  <c r="BR10" i="60"/>
  <c r="I10" i="60" s="1"/>
  <c r="BO10" i="60"/>
  <c r="AB10" i="60"/>
  <c r="AA10" i="60"/>
  <c r="Z10" i="60"/>
  <c r="CT9" i="60"/>
  <c r="CV9" i="60" s="1"/>
  <c r="BR9" i="60"/>
  <c r="I9" i="60" s="1"/>
  <c r="BO9" i="60"/>
  <c r="BI9" i="60"/>
  <c r="BL9" i="60" s="1"/>
  <c r="BH9" i="60"/>
  <c r="BK9" i="60" s="1"/>
  <c r="BG9" i="60"/>
  <c r="BJ9" i="60" s="1"/>
  <c r="AB9" i="60"/>
  <c r="AA9" i="60"/>
  <c r="Z9" i="60"/>
  <c r="CT8" i="60"/>
  <c r="BR8" i="60"/>
  <c r="I8" i="60" s="1"/>
  <c r="BO8" i="60"/>
  <c r="BI8" i="60"/>
  <c r="BL8" i="60" s="1"/>
  <c r="BH8" i="60"/>
  <c r="BK8" i="60" s="1"/>
  <c r="BG8" i="60"/>
  <c r="BJ8" i="60" s="1"/>
  <c r="AB8" i="60"/>
  <c r="AA8" i="60"/>
  <c r="Z8" i="60"/>
  <c r="CT7" i="60"/>
  <c r="CU7" i="60" s="1"/>
  <c r="BR7" i="60"/>
  <c r="I7" i="60" s="1"/>
  <c r="BO7" i="60"/>
  <c r="BI7" i="60"/>
  <c r="BL7" i="60" s="1"/>
  <c r="BH7" i="60"/>
  <c r="BK7" i="60" s="1"/>
  <c r="BG7" i="60"/>
  <c r="BJ7" i="60" s="1"/>
  <c r="AB7" i="60"/>
  <c r="AA7" i="60"/>
  <c r="Z7" i="60"/>
  <c r="CT6" i="60"/>
  <c r="CV6" i="60" s="1"/>
  <c r="BR6" i="60"/>
  <c r="I6" i="60" s="1"/>
  <c r="BO6" i="60"/>
  <c r="BI6" i="60"/>
  <c r="BL6" i="60" s="1"/>
  <c r="BH6" i="60"/>
  <c r="BK6" i="60" s="1"/>
  <c r="BG6" i="60"/>
  <c r="BJ6" i="60" s="1"/>
  <c r="AB6" i="60"/>
  <c r="AA6" i="60"/>
  <c r="Z6" i="60"/>
  <c r="CT5" i="60"/>
  <c r="BR5" i="60"/>
  <c r="I5" i="60" s="1"/>
  <c r="BO5" i="60"/>
  <c r="BI5" i="60"/>
  <c r="BL5" i="60" s="1"/>
  <c r="BH5" i="60"/>
  <c r="BK5" i="60" s="1"/>
  <c r="BG5" i="60"/>
  <c r="BJ5" i="60" s="1"/>
  <c r="AB5" i="60"/>
  <c r="AA5" i="60"/>
  <c r="Z5" i="60"/>
  <c r="CT4" i="60"/>
  <c r="CV4" i="60" s="1"/>
  <c r="BR4" i="60"/>
  <c r="I4" i="60" s="1"/>
  <c r="BO4" i="60"/>
  <c r="BI4" i="60"/>
  <c r="BL4" i="60" s="1"/>
  <c r="BH4" i="60"/>
  <c r="BK4" i="60" s="1"/>
  <c r="BG4" i="60"/>
  <c r="BJ4" i="60" s="1"/>
  <c r="AB4" i="60"/>
  <c r="AA4" i="60"/>
  <c r="Z4" i="60"/>
  <c r="CT3" i="60"/>
  <c r="CU3" i="60" s="1"/>
  <c r="BR3" i="60"/>
  <c r="I3" i="60" s="1"/>
  <c r="BO3" i="60"/>
  <c r="BI3" i="60"/>
  <c r="BL3" i="60" s="1"/>
  <c r="BH3" i="60"/>
  <c r="BK3" i="60" s="1"/>
  <c r="BG3" i="60"/>
  <c r="BJ3" i="60" s="1"/>
  <c r="AB3" i="60"/>
  <c r="AA3" i="60"/>
  <c r="Z3" i="60"/>
  <c r="CT2" i="60"/>
  <c r="CV2" i="60" s="1"/>
  <c r="BR2" i="60"/>
  <c r="I2" i="60" s="1"/>
  <c r="BO2" i="60"/>
  <c r="BI2" i="60"/>
  <c r="BL2" i="60" s="1"/>
  <c r="BH2" i="60"/>
  <c r="BK2" i="60" s="1"/>
  <c r="BG2" i="60"/>
  <c r="BJ2" i="60" s="1"/>
  <c r="AB2" i="60"/>
  <c r="AA2" i="60"/>
  <c r="Z2" i="60"/>
  <c r="F10" i="54"/>
  <c r="F17" i="54"/>
  <c r="F18" i="54"/>
  <c r="F25" i="54"/>
  <c r="F26" i="54"/>
  <c r="F33" i="54"/>
  <c r="F34" i="54"/>
  <c r="F41" i="54"/>
  <c r="BN41" i="54"/>
  <c r="AL41" i="54"/>
  <c r="AM41" i="54" s="1"/>
  <c r="BN40" i="54"/>
  <c r="AL40" i="54"/>
  <c r="AM40" i="54" s="1"/>
  <c r="F40" i="54" s="1"/>
  <c r="BN39" i="54"/>
  <c r="AL39" i="54"/>
  <c r="AM39" i="54" s="1"/>
  <c r="F39" i="54" s="1"/>
  <c r="BN38" i="54"/>
  <c r="AL38" i="54"/>
  <c r="AM38" i="54" s="1"/>
  <c r="F38" i="54" s="1"/>
  <c r="BN37" i="54"/>
  <c r="AL37" i="54"/>
  <c r="AM37" i="54" s="1"/>
  <c r="F37" i="54" s="1"/>
  <c r="BN36" i="54"/>
  <c r="AL36" i="54"/>
  <c r="AM36" i="54" s="1"/>
  <c r="F36" i="54" s="1"/>
  <c r="BN35" i="54"/>
  <c r="AL35" i="54"/>
  <c r="AM35" i="54" s="1"/>
  <c r="F35" i="54" s="1"/>
  <c r="BN34" i="54"/>
  <c r="AL34" i="54"/>
  <c r="AM34" i="54" s="1"/>
  <c r="BN33" i="54"/>
  <c r="AL33" i="54"/>
  <c r="AM33" i="54" s="1"/>
  <c r="BN32" i="54"/>
  <c r="AL32" i="54"/>
  <c r="AM32" i="54" s="1"/>
  <c r="F32" i="54" s="1"/>
  <c r="BN31" i="54"/>
  <c r="AL31" i="54"/>
  <c r="AM31" i="54" s="1"/>
  <c r="F31" i="54" s="1"/>
  <c r="BN30" i="54"/>
  <c r="AL30" i="54"/>
  <c r="AM30" i="54" s="1"/>
  <c r="F30" i="54" s="1"/>
  <c r="BN29" i="54"/>
  <c r="AL29" i="54"/>
  <c r="AM29" i="54" s="1"/>
  <c r="F29" i="54" s="1"/>
  <c r="BN28" i="54"/>
  <c r="AL28" i="54"/>
  <c r="AM28" i="54" s="1"/>
  <c r="F28" i="54" s="1"/>
  <c r="BN27" i="54"/>
  <c r="AL27" i="54"/>
  <c r="AM27" i="54" s="1"/>
  <c r="F27" i="54" s="1"/>
  <c r="BN26" i="54"/>
  <c r="AL26" i="54"/>
  <c r="AM26" i="54" s="1"/>
  <c r="BN25" i="54"/>
  <c r="AL25" i="54"/>
  <c r="AM25" i="54" s="1"/>
  <c r="BN24" i="54"/>
  <c r="AL24" i="54"/>
  <c r="AM24" i="54" s="1"/>
  <c r="F24" i="54" s="1"/>
  <c r="BN23" i="54"/>
  <c r="AM23" i="54"/>
  <c r="F23" i="54" s="1"/>
  <c r="AL23" i="54"/>
  <c r="BN22" i="54"/>
  <c r="AL22" i="54"/>
  <c r="AM22" i="54" s="1"/>
  <c r="F22" i="54" s="1"/>
  <c r="BN21" i="54"/>
  <c r="AL21" i="54"/>
  <c r="AM21" i="54" s="1"/>
  <c r="F21" i="54" s="1"/>
  <c r="BN20" i="54"/>
  <c r="AL20" i="54"/>
  <c r="AM20" i="54" s="1"/>
  <c r="F20" i="54" s="1"/>
  <c r="BN19" i="54"/>
  <c r="AM19" i="54"/>
  <c r="F19" i="54" s="1"/>
  <c r="AL19" i="54"/>
  <c r="BN18" i="54"/>
  <c r="AL18" i="54"/>
  <c r="AM18" i="54" s="1"/>
  <c r="BN17" i="54"/>
  <c r="AL17" i="54"/>
  <c r="AM17" i="54" s="1"/>
  <c r="BN16" i="54"/>
  <c r="AL16" i="54"/>
  <c r="AM16" i="54" s="1"/>
  <c r="F16" i="54" s="1"/>
  <c r="BN15" i="54"/>
  <c r="AL15" i="54"/>
  <c r="AM15" i="54" s="1"/>
  <c r="F15" i="54" s="1"/>
  <c r="BN14" i="54"/>
  <c r="AL14" i="54"/>
  <c r="AM14" i="54" s="1"/>
  <c r="F14" i="54" s="1"/>
  <c r="BN13" i="54"/>
  <c r="AL13" i="54"/>
  <c r="AM13" i="54" s="1"/>
  <c r="F13" i="54" s="1"/>
  <c r="BN12" i="54"/>
  <c r="AL12" i="54"/>
  <c r="AM12" i="54" s="1"/>
  <c r="F12" i="54" s="1"/>
  <c r="BN11" i="54"/>
  <c r="AM11" i="54"/>
  <c r="F11" i="54" s="1"/>
  <c r="AL11" i="54"/>
  <c r="BN10" i="54"/>
  <c r="AL10" i="54"/>
  <c r="AM10" i="54" s="1"/>
  <c r="BN9" i="54"/>
  <c r="AL9" i="54"/>
  <c r="AM9" i="54" s="1"/>
  <c r="F9" i="54" s="1"/>
  <c r="BN8" i="54"/>
  <c r="AL8" i="54"/>
  <c r="AM8" i="54" s="1"/>
  <c r="F8" i="54" s="1"/>
  <c r="BN7" i="54"/>
  <c r="AL7" i="54"/>
  <c r="AM7" i="54" s="1"/>
  <c r="F7" i="54" s="1"/>
  <c r="BN6" i="54"/>
  <c r="AL6" i="54"/>
  <c r="AM6" i="54" s="1"/>
  <c r="F6" i="54" s="1"/>
  <c r="BN5" i="54"/>
  <c r="AL5" i="54"/>
  <c r="AM5" i="54" s="1"/>
  <c r="F5" i="54" s="1"/>
  <c r="BN4" i="54"/>
  <c r="AL4" i="54"/>
  <c r="AM4" i="54" s="1"/>
  <c r="F4" i="54" s="1"/>
  <c r="BN3" i="54"/>
  <c r="AM3" i="54"/>
  <c r="F3" i="54" s="1"/>
  <c r="AL3" i="54"/>
  <c r="BN2" i="54"/>
  <c r="AL2" i="54"/>
  <c r="AM2" i="54" s="1"/>
  <c r="F2" i="54" s="1"/>
  <c r="CU4" i="60" l="1"/>
  <c r="CV7" i="60"/>
  <c r="CV3" i="60"/>
  <c r="CU11" i="60"/>
  <c r="CV11" i="60"/>
  <c r="CU2" i="60"/>
  <c r="CU9" i="60"/>
  <c r="CU10" i="60"/>
  <c r="CU12" i="60"/>
  <c r="CU6" i="60"/>
  <c r="CU8" i="60"/>
  <c r="CU13" i="60"/>
  <c r="CU14" i="60"/>
  <c r="CU5" i="60"/>
  <c r="AK2604" i="42"/>
  <c r="AK2603" i="42"/>
  <c r="AK2602" i="42"/>
  <c r="AK2601" i="42"/>
  <c r="AK2600" i="42"/>
  <c r="AK2599" i="42"/>
  <c r="AK2598" i="42"/>
  <c r="AK2597" i="42"/>
  <c r="AK2596" i="42"/>
  <c r="AK2595" i="42"/>
  <c r="AK2594" i="42"/>
  <c r="AK2593" i="42"/>
  <c r="AK2592" i="42"/>
  <c r="AK2591" i="42"/>
  <c r="AK2590" i="42"/>
  <c r="AK2589" i="42"/>
  <c r="AK2588" i="42"/>
  <c r="AK2587" i="42"/>
  <c r="AK2586" i="42"/>
  <c r="AK2585" i="42"/>
  <c r="AK2584" i="42"/>
  <c r="AK2583" i="42"/>
  <c r="AK2582" i="42"/>
  <c r="AK2581" i="42"/>
  <c r="AK2580" i="42"/>
  <c r="AK2579" i="42"/>
  <c r="AK2578" i="42"/>
  <c r="AK2577" i="42"/>
  <c r="AK2576" i="42"/>
  <c r="AK2575" i="42"/>
  <c r="AK2574" i="42"/>
  <c r="AK2573" i="42"/>
  <c r="AK2572" i="42"/>
  <c r="AK2571" i="42"/>
  <c r="AK2570" i="42"/>
  <c r="AK2569" i="42"/>
  <c r="AK2568" i="42"/>
  <c r="AK2567" i="42"/>
  <c r="AK2566" i="42"/>
  <c r="AK2565" i="42"/>
  <c r="AK2564" i="42"/>
  <c r="AK2563" i="42"/>
  <c r="AK2562" i="42"/>
  <c r="AK2561" i="42"/>
  <c r="AK2560" i="42"/>
  <c r="AK2559" i="42"/>
  <c r="AK2558" i="42"/>
  <c r="AK2557" i="42"/>
  <c r="AK2556" i="42"/>
  <c r="AK2555" i="42"/>
  <c r="AK2554" i="42"/>
  <c r="AK2553" i="42"/>
  <c r="AK2552" i="42"/>
  <c r="AK2551" i="42"/>
  <c r="AK2550" i="42"/>
  <c r="AK2549" i="42"/>
  <c r="AK2548" i="42"/>
  <c r="AK2547" i="42"/>
  <c r="AK2546" i="42"/>
  <c r="AK2545" i="42"/>
  <c r="AK2544" i="42"/>
  <c r="AK2543" i="42"/>
  <c r="AK2542" i="42"/>
  <c r="AK2541" i="42"/>
  <c r="AK2540" i="42"/>
  <c r="AK2539" i="42"/>
  <c r="AK2538" i="42"/>
  <c r="AK2537" i="42"/>
  <c r="AK2536" i="42"/>
  <c r="AK2535" i="42"/>
  <c r="AK2534" i="42"/>
  <c r="AK2533" i="42"/>
  <c r="AK2532" i="42"/>
  <c r="AK2531" i="42"/>
  <c r="AK2530" i="42"/>
  <c r="AK2529" i="42"/>
  <c r="AK2528" i="42"/>
  <c r="AK2527" i="42"/>
  <c r="AK2526" i="42"/>
  <c r="AK2525" i="42"/>
  <c r="AK2524" i="42"/>
  <c r="AK2523" i="42"/>
  <c r="AK2522" i="42"/>
  <c r="AK2521" i="42"/>
  <c r="AK2520" i="42"/>
  <c r="AK2519" i="42"/>
  <c r="AK2518" i="42"/>
  <c r="AK2517" i="42"/>
  <c r="AK2516" i="42"/>
  <c r="AK2515" i="42"/>
  <c r="AK2514" i="42"/>
  <c r="AK2513" i="42"/>
  <c r="AK2512" i="42"/>
  <c r="AK2511" i="42"/>
  <c r="AK2510" i="42"/>
  <c r="AK2509" i="42"/>
  <c r="AK2508" i="42"/>
  <c r="AK2507" i="42"/>
  <c r="AK2506" i="42"/>
  <c r="AK2505" i="42"/>
  <c r="AK2504" i="42"/>
  <c r="AK2503" i="42"/>
  <c r="AK2502" i="42"/>
  <c r="AK2501" i="42"/>
  <c r="AK2500" i="42"/>
  <c r="AK2499" i="42"/>
  <c r="AK2498" i="42"/>
  <c r="AK2497" i="42"/>
  <c r="AK2496" i="42"/>
  <c r="AK2495" i="42"/>
  <c r="AK2494" i="42"/>
  <c r="AK2493" i="42"/>
  <c r="AK2492" i="42"/>
  <c r="AK2491" i="42"/>
  <c r="AK2490" i="42"/>
  <c r="AK2489" i="42"/>
  <c r="AK2488" i="42"/>
  <c r="AK2487" i="42"/>
  <c r="AK2486" i="42"/>
  <c r="AK2485" i="42"/>
  <c r="AK2484" i="42"/>
  <c r="AK2483" i="42"/>
  <c r="AK2482" i="42"/>
  <c r="AK2481" i="42"/>
  <c r="AK2480" i="42"/>
  <c r="AK2479" i="42"/>
  <c r="AK2478" i="42"/>
  <c r="AK2477" i="42"/>
  <c r="AK2476" i="42"/>
  <c r="AK2475" i="42"/>
  <c r="AK2474" i="42"/>
  <c r="AK2473" i="42"/>
  <c r="AK2472" i="42"/>
  <c r="AK2471" i="42"/>
  <c r="AK2470" i="42"/>
  <c r="AK2469" i="42"/>
  <c r="AK2468" i="42"/>
  <c r="AK2467" i="42"/>
  <c r="AK2466" i="42"/>
  <c r="AK2465" i="42"/>
  <c r="AK2464" i="42"/>
  <c r="AK2463" i="42"/>
  <c r="AK2462" i="42"/>
  <c r="AK2461" i="42"/>
  <c r="AK2460" i="42"/>
  <c r="AK2459" i="42"/>
  <c r="AK2458" i="42"/>
  <c r="AK2457" i="42"/>
  <c r="AK2456" i="42"/>
  <c r="AK2455" i="42"/>
  <c r="AK2454" i="42"/>
  <c r="AK2453" i="42"/>
  <c r="AK2452" i="42"/>
  <c r="AK2451" i="42"/>
  <c r="AK2450" i="42"/>
  <c r="AK2449" i="42"/>
  <c r="AK2448" i="42"/>
  <c r="AK2447" i="42"/>
  <c r="AK2446" i="42"/>
  <c r="AK2445" i="42"/>
  <c r="AK2444" i="42"/>
  <c r="AK2443" i="42"/>
  <c r="AK2442" i="42"/>
  <c r="AK2441" i="42"/>
  <c r="AK2440" i="42"/>
  <c r="AK2439" i="42"/>
  <c r="AK2438" i="42"/>
  <c r="AK2437" i="42"/>
  <c r="AK2436" i="42"/>
  <c r="AK2435" i="42"/>
  <c r="AK2434" i="42"/>
  <c r="AK2433" i="42"/>
  <c r="AK2432" i="42"/>
  <c r="AK2431" i="42"/>
  <c r="AK2430" i="42"/>
  <c r="AK2429" i="42"/>
  <c r="AK2428" i="42"/>
  <c r="AK2427" i="42"/>
  <c r="AK2426" i="42"/>
  <c r="AK2425" i="42"/>
  <c r="AK2424" i="42"/>
  <c r="AK2423" i="42"/>
  <c r="AK2422" i="42"/>
  <c r="AK2421" i="42"/>
  <c r="AK2420" i="42"/>
  <c r="AK2419" i="42"/>
  <c r="AK2418" i="42"/>
  <c r="AK2417" i="42"/>
  <c r="AK2416" i="42"/>
  <c r="AK2415" i="42"/>
  <c r="AK2414" i="42"/>
  <c r="AK2413" i="42"/>
  <c r="AK2412" i="42"/>
  <c r="AK2411" i="42"/>
  <c r="AK2410" i="42"/>
  <c r="AK2409" i="42"/>
  <c r="AK2408" i="42"/>
  <c r="AK2407" i="42"/>
  <c r="AK2406" i="42"/>
  <c r="AK2405" i="42"/>
  <c r="AK2404" i="42"/>
  <c r="AK2403" i="42"/>
  <c r="AK2402" i="42"/>
  <c r="AK2401" i="42"/>
  <c r="AK2400" i="42"/>
  <c r="AK2399" i="42"/>
  <c r="AK2398" i="42"/>
  <c r="AK2397" i="42"/>
  <c r="AK2396" i="42"/>
  <c r="AK2395" i="42"/>
  <c r="AK2394" i="42"/>
  <c r="AK2393" i="42"/>
  <c r="AK2392" i="42"/>
  <c r="AK2391" i="42"/>
  <c r="AK2390" i="42"/>
  <c r="AK2389" i="42"/>
  <c r="AK2388" i="42"/>
  <c r="AK2387" i="42"/>
  <c r="AK2386" i="42"/>
  <c r="AK2385" i="42"/>
  <c r="AK2384" i="42"/>
  <c r="AK2383" i="42"/>
  <c r="AK2382" i="42"/>
  <c r="AK2381" i="42"/>
  <c r="AK2380" i="42"/>
  <c r="AK2379" i="42"/>
  <c r="AK2378" i="42"/>
  <c r="AK2377" i="42"/>
  <c r="AK2376" i="42"/>
  <c r="AK2375" i="42"/>
  <c r="AK2374" i="42"/>
  <c r="AK2373" i="42"/>
  <c r="AK2372" i="42"/>
  <c r="AK2371" i="42"/>
  <c r="AK2370" i="42"/>
  <c r="AK2369" i="42"/>
  <c r="AK2368" i="42"/>
  <c r="AK2367" i="42"/>
  <c r="AK2366" i="42"/>
  <c r="AK2365" i="42"/>
  <c r="AK2364" i="42"/>
  <c r="AK2363" i="42"/>
  <c r="AK2362" i="42"/>
  <c r="AK2361" i="42"/>
  <c r="AK2360" i="42"/>
  <c r="AK2359" i="42"/>
  <c r="AK2358" i="42"/>
  <c r="AK2357" i="42"/>
  <c r="AK2356" i="42"/>
  <c r="AK2355" i="42"/>
  <c r="AK2354" i="42"/>
  <c r="AK2353" i="42"/>
  <c r="AK2352" i="42"/>
  <c r="AK2351" i="42"/>
  <c r="AK2350" i="42"/>
  <c r="AK2349" i="42"/>
  <c r="AK2348" i="42"/>
  <c r="AK2347" i="42"/>
  <c r="AK2346" i="42"/>
  <c r="AK2345" i="42"/>
  <c r="AK2344" i="42"/>
  <c r="AK2343" i="42"/>
  <c r="AK2342" i="42"/>
  <c r="AK2341" i="42"/>
  <c r="AK2340" i="42"/>
  <c r="AK2339" i="42"/>
  <c r="AK2338" i="42"/>
  <c r="AK2337" i="42"/>
  <c r="AK2336" i="42"/>
  <c r="AK2335" i="42"/>
  <c r="AK2334" i="42"/>
  <c r="AK2333" i="42"/>
  <c r="AK2332" i="42"/>
  <c r="AK2331" i="42"/>
  <c r="AK2330" i="42"/>
  <c r="AK2329" i="42"/>
  <c r="AK2328" i="42"/>
  <c r="AK2327" i="42"/>
  <c r="AK2326" i="42"/>
  <c r="AK2325" i="42"/>
  <c r="AK2324" i="42"/>
  <c r="AK2323" i="42"/>
  <c r="AK2322" i="42"/>
  <c r="AK2321" i="42"/>
  <c r="AK2320" i="42"/>
  <c r="AK2319" i="42"/>
  <c r="AK2318" i="42"/>
  <c r="AK2317" i="42"/>
  <c r="AK2316" i="42"/>
  <c r="AK2315" i="42"/>
  <c r="AK2314" i="42"/>
  <c r="AK2313" i="42"/>
  <c r="AK2312" i="42"/>
  <c r="AK2311" i="42"/>
  <c r="AK2310" i="42"/>
  <c r="AK2309" i="42"/>
  <c r="AK2308" i="42"/>
  <c r="AK2307" i="42"/>
  <c r="AK2306" i="42"/>
  <c r="AK2305" i="42"/>
  <c r="AK2304" i="42"/>
  <c r="AK2303" i="42"/>
  <c r="AK2302" i="42"/>
  <c r="AK2301" i="42"/>
  <c r="AK2300" i="42"/>
  <c r="AK2299" i="42"/>
  <c r="AK2298" i="42"/>
  <c r="AK2297" i="42"/>
  <c r="AK2296" i="42"/>
  <c r="AK2295" i="42"/>
  <c r="AK2294" i="42"/>
  <c r="AK2293" i="42"/>
  <c r="AK2292" i="42"/>
  <c r="AK2291" i="42"/>
  <c r="AK2290" i="42"/>
  <c r="AK2289" i="42"/>
  <c r="AK2288" i="42"/>
  <c r="AK2287" i="42"/>
  <c r="AK2286" i="42"/>
  <c r="AK2285" i="42"/>
  <c r="AK2284" i="42"/>
  <c r="AK2283" i="42"/>
  <c r="AK2282" i="42"/>
  <c r="AK2281" i="42"/>
  <c r="AK2280" i="42"/>
  <c r="AK2279" i="42"/>
  <c r="AK2278" i="42"/>
  <c r="AK2277" i="42"/>
  <c r="AK2276" i="42"/>
  <c r="AK2275" i="42"/>
  <c r="AK2274" i="42"/>
  <c r="AK2273" i="42"/>
  <c r="AK2272" i="42"/>
  <c r="AK2271" i="42"/>
  <c r="AK2270" i="42"/>
  <c r="AK2269" i="42"/>
  <c r="AK2268" i="42"/>
  <c r="AK2267" i="42"/>
  <c r="AK2266" i="42"/>
  <c r="AK2265" i="42"/>
  <c r="AK2264" i="42"/>
  <c r="AK2263" i="42"/>
  <c r="AK2262" i="42"/>
  <c r="AK2261" i="42"/>
  <c r="AK2260" i="42"/>
  <c r="AK2259" i="42"/>
  <c r="AK2258" i="42"/>
  <c r="AK2257" i="42"/>
  <c r="AK2256" i="42"/>
  <c r="AK2255" i="42"/>
  <c r="AK2254" i="42"/>
  <c r="AK2253" i="42"/>
  <c r="AK2252" i="42"/>
  <c r="AK2251" i="42"/>
  <c r="AK2250" i="42"/>
  <c r="AK2249" i="42"/>
  <c r="AK2248" i="42"/>
  <c r="AK2247" i="42"/>
  <c r="AK2246" i="42"/>
  <c r="AK2245" i="42"/>
  <c r="AK2244" i="42"/>
  <c r="AK2243" i="42"/>
  <c r="AK2242" i="42"/>
  <c r="AK2241" i="42"/>
  <c r="AK2240" i="42"/>
  <c r="AK2239" i="42"/>
  <c r="AK2238" i="42"/>
  <c r="AK2237" i="42"/>
  <c r="AK2236" i="42"/>
  <c r="AK2235" i="42"/>
  <c r="AK2234" i="42"/>
  <c r="AK2233" i="42"/>
  <c r="AK2232" i="42"/>
  <c r="AK2231" i="42"/>
  <c r="AK2230" i="42"/>
  <c r="AK2229" i="42"/>
  <c r="AK2228" i="42"/>
  <c r="AK2227" i="42"/>
  <c r="AK2226" i="42"/>
  <c r="AK2225" i="42"/>
  <c r="AK2224" i="42"/>
  <c r="AK2223" i="42"/>
  <c r="AK2222" i="42"/>
  <c r="AK2221" i="42"/>
  <c r="AK2220" i="42"/>
  <c r="AK2219" i="42"/>
  <c r="AK2218" i="42"/>
  <c r="AK2217" i="42"/>
  <c r="AK2216" i="42"/>
  <c r="AK2215" i="42"/>
  <c r="AK2214" i="42"/>
  <c r="AK2213" i="42"/>
  <c r="AK2212" i="42"/>
  <c r="AK2211" i="42"/>
  <c r="AK2210" i="42"/>
  <c r="AK2209" i="42"/>
  <c r="AK2208" i="42"/>
  <c r="AK2207" i="42"/>
  <c r="AK2206" i="42"/>
  <c r="AK2205" i="42"/>
  <c r="AK2204" i="42"/>
  <c r="AK2203" i="42"/>
  <c r="AK2202" i="42"/>
  <c r="AK2201" i="42"/>
  <c r="AK2200" i="42"/>
  <c r="AK2199" i="42"/>
  <c r="AK2198" i="42"/>
  <c r="AK2197" i="42"/>
  <c r="AK2196" i="42"/>
  <c r="AK2195" i="42"/>
  <c r="AK2194" i="42"/>
  <c r="AK2193" i="42"/>
  <c r="AK2192" i="42"/>
  <c r="AK2191" i="42"/>
  <c r="AK2190" i="42"/>
  <c r="AK2189" i="42"/>
  <c r="AK2188" i="42"/>
  <c r="AK2187" i="42"/>
  <c r="AK2186" i="42"/>
  <c r="AK2185" i="42"/>
  <c r="AK2184" i="42"/>
  <c r="AK2183" i="42"/>
  <c r="AK2182" i="42"/>
  <c r="AK2181" i="42"/>
  <c r="AK2180" i="42"/>
  <c r="AK2179" i="42"/>
  <c r="AK2178" i="42"/>
  <c r="AK2177" i="42"/>
  <c r="AK2176" i="42"/>
  <c r="AK2175" i="42"/>
  <c r="AK2174" i="42"/>
  <c r="AK2173" i="42"/>
  <c r="AK2172" i="42"/>
  <c r="AK2171" i="42"/>
  <c r="AK2170" i="42"/>
  <c r="AK2169" i="42"/>
  <c r="AK2168" i="42"/>
  <c r="AK2167" i="42"/>
  <c r="AK2166" i="42"/>
  <c r="AK2165" i="42"/>
  <c r="AK2164" i="42"/>
  <c r="AK2163" i="42"/>
  <c r="AK2162" i="42"/>
  <c r="AK2161" i="42"/>
  <c r="AK2160" i="42"/>
  <c r="AK2159" i="42"/>
  <c r="AK2158" i="42"/>
  <c r="AK2157" i="42"/>
  <c r="AK2156" i="42"/>
  <c r="AK2155" i="42"/>
  <c r="AK2154" i="42"/>
  <c r="AK2153" i="42"/>
  <c r="AK2152" i="42"/>
  <c r="AK2151" i="42"/>
  <c r="AK2150" i="42"/>
  <c r="AK2149" i="42"/>
  <c r="AK2148" i="42"/>
  <c r="AK2147" i="42"/>
  <c r="AK2146" i="42"/>
  <c r="AK2145" i="42"/>
  <c r="AK2144" i="42"/>
  <c r="AK2143" i="42"/>
  <c r="AK2142" i="42"/>
  <c r="AK2141" i="42"/>
  <c r="AK2140" i="42"/>
  <c r="AK2139" i="42"/>
  <c r="AK2138" i="42"/>
  <c r="AK2137" i="42"/>
  <c r="AK2136" i="42"/>
  <c r="AK2135" i="42"/>
  <c r="AK2134" i="42"/>
  <c r="AK2133" i="42"/>
  <c r="AK2132" i="42"/>
  <c r="AK2131" i="42"/>
  <c r="AK2130" i="42"/>
  <c r="AK2129" i="42"/>
  <c r="AK2128" i="42"/>
  <c r="AK2127" i="42"/>
  <c r="AK2126" i="42"/>
  <c r="AK2125" i="42"/>
  <c r="AK2124" i="42"/>
  <c r="AK2123" i="42"/>
  <c r="AK2122" i="42"/>
  <c r="AK2121" i="42"/>
  <c r="AK2120" i="42"/>
  <c r="AK2119" i="42"/>
  <c r="AK2118" i="42"/>
  <c r="AK2117" i="42"/>
  <c r="AK2116" i="42"/>
  <c r="AK2115" i="42"/>
  <c r="AK2114" i="42"/>
  <c r="AK2113" i="42"/>
  <c r="AK2112" i="42"/>
  <c r="AK2111" i="42"/>
  <c r="AK2110" i="42"/>
  <c r="AK2109" i="42"/>
  <c r="AK2108" i="42"/>
  <c r="AK2107" i="42"/>
  <c r="AK2106" i="42"/>
  <c r="AK2105" i="42"/>
  <c r="AK2104" i="42"/>
  <c r="AK2103" i="42"/>
  <c r="AK2102" i="42"/>
  <c r="AK2101" i="42"/>
  <c r="AK2100" i="42"/>
  <c r="AK2099" i="42"/>
  <c r="AK2098" i="42"/>
  <c r="AK2097" i="42"/>
  <c r="AK2096" i="42"/>
  <c r="AK2095" i="42"/>
  <c r="AK2094" i="42"/>
  <c r="AK2093" i="42"/>
  <c r="AK2092" i="42"/>
  <c r="AK2091" i="42"/>
  <c r="AK2090" i="42"/>
  <c r="AK2089" i="42"/>
  <c r="AK2088" i="42"/>
  <c r="AK2087" i="42"/>
  <c r="AK2086" i="42"/>
  <c r="AK2085" i="42"/>
  <c r="AK2084" i="42"/>
  <c r="AK2083" i="42"/>
  <c r="AK2082" i="42"/>
  <c r="AK2081" i="42"/>
  <c r="AK2080" i="42"/>
  <c r="AK2079" i="42"/>
  <c r="AK2078" i="42"/>
  <c r="AK2077" i="42"/>
  <c r="AK2076" i="42"/>
  <c r="AK2075" i="42"/>
  <c r="AK2074" i="42"/>
  <c r="AK2073" i="42"/>
  <c r="AK2072" i="42"/>
  <c r="AK2071" i="42"/>
  <c r="AK2070" i="42"/>
  <c r="AK2069" i="42"/>
  <c r="AK2068" i="42"/>
  <c r="AK2067" i="42"/>
  <c r="AK2066" i="42"/>
  <c r="AK2065" i="42"/>
  <c r="AK2064" i="42"/>
  <c r="AK2063" i="42"/>
  <c r="AK2062" i="42"/>
  <c r="AK2061" i="42"/>
  <c r="AK2060" i="42"/>
  <c r="AK2059" i="42"/>
  <c r="AK2058" i="42"/>
  <c r="AK2057" i="42"/>
  <c r="AK2056" i="42"/>
  <c r="AK2055" i="42"/>
  <c r="AK2054" i="42"/>
  <c r="AK2053" i="42"/>
  <c r="AK2052" i="42"/>
  <c r="AK2051" i="42"/>
  <c r="AK2050" i="42"/>
  <c r="AK2049" i="42"/>
  <c r="AK2048" i="42"/>
  <c r="AK2047" i="42"/>
  <c r="AK2046" i="42"/>
  <c r="AK2045" i="42"/>
  <c r="AK2044" i="42"/>
  <c r="AK2043" i="42"/>
  <c r="AK2042" i="42"/>
  <c r="AK2041" i="42"/>
  <c r="AK2040" i="42"/>
  <c r="AK2039" i="42"/>
  <c r="AK2038" i="42"/>
  <c r="AK2037" i="42"/>
  <c r="AK2036" i="42"/>
  <c r="AK2035" i="42"/>
  <c r="AK2034" i="42"/>
  <c r="AK2033" i="42"/>
  <c r="AK2032" i="42"/>
  <c r="AK2031" i="42"/>
  <c r="AK2030" i="42"/>
  <c r="AK2029" i="42"/>
  <c r="AK2028" i="42"/>
  <c r="AK2027" i="42"/>
  <c r="AK2026" i="42"/>
  <c r="AK2025" i="42"/>
  <c r="AK2024" i="42"/>
  <c r="AK2023" i="42"/>
  <c r="AK2022" i="42"/>
  <c r="AK2021" i="42"/>
  <c r="AK2020" i="42"/>
  <c r="AK2019" i="42"/>
  <c r="AK2018" i="42"/>
  <c r="AK2017" i="42"/>
  <c r="AK2016" i="42"/>
  <c r="AK2015" i="42"/>
  <c r="AK2014" i="42"/>
  <c r="AK2013" i="42"/>
  <c r="AK2012" i="42"/>
  <c r="AK2011" i="42"/>
  <c r="AK2010" i="42"/>
  <c r="AK2009" i="42"/>
  <c r="AK2008" i="42"/>
  <c r="AK2007" i="42"/>
  <c r="AK2006" i="42"/>
  <c r="AK2005" i="42"/>
  <c r="AK2004" i="42"/>
  <c r="AK2003" i="42"/>
  <c r="AK2002" i="42"/>
  <c r="AK2001" i="42"/>
  <c r="AK2000" i="42"/>
  <c r="AK1999" i="42"/>
  <c r="AK1998" i="42"/>
  <c r="AK1997" i="42"/>
  <c r="AK1996" i="42"/>
  <c r="AK1995" i="42"/>
  <c r="AK1994" i="42"/>
  <c r="AK1993" i="42"/>
  <c r="AK1992" i="42"/>
  <c r="AK1991" i="42"/>
  <c r="AK1990" i="42"/>
  <c r="AK1989" i="42"/>
  <c r="AK1988" i="42"/>
  <c r="AK1987" i="42"/>
  <c r="AK1986" i="42"/>
  <c r="AK1985" i="42"/>
  <c r="AK1984" i="42"/>
  <c r="AK1983" i="42"/>
  <c r="AK1982" i="42"/>
  <c r="AK1981" i="42"/>
  <c r="AK1980" i="42"/>
  <c r="AK1979" i="42"/>
  <c r="AK1978" i="42"/>
  <c r="AK1977" i="42"/>
  <c r="AK1976" i="42"/>
  <c r="AK1975" i="42"/>
  <c r="AK1974" i="42"/>
  <c r="AK1973" i="42"/>
  <c r="AK1972" i="42"/>
  <c r="AK1971" i="42"/>
  <c r="AK1970" i="42"/>
  <c r="AK1969" i="42"/>
  <c r="AK1968" i="42"/>
  <c r="AK1967" i="42"/>
  <c r="AK1966" i="42"/>
  <c r="AK1965" i="42"/>
  <c r="AK1964" i="42"/>
  <c r="AK1963" i="42"/>
  <c r="AK1962" i="42"/>
  <c r="AK1961" i="42"/>
  <c r="AK1960" i="42"/>
  <c r="AK1959" i="42"/>
  <c r="AK1958" i="42"/>
  <c r="AK1957" i="42"/>
  <c r="AK1956" i="42"/>
  <c r="AK1955" i="42"/>
  <c r="AK1954" i="42"/>
  <c r="AK1953" i="42"/>
  <c r="AK1952" i="42"/>
  <c r="AK1951" i="42"/>
  <c r="AK1950" i="42"/>
  <c r="AK1949" i="42"/>
  <c r="AK1948" i="42"/>
  <c r="AK1947" i="42"/>
  <c r="AK1946" i="42"/>
  <c r="AK1945" i="42"/>
  <c r="AK1944" i="42"/>
  <c r="AK1943" i="42"/>
  <c r="AK1942" i="42"/>
  <c r="AK1941" i="42"/>
  <c r="AK1940" i="42"/>
  <c r="AK1939" i="42"/>
  <c r="AK1938" i="42"/>
  <c r="AK1937" i="42"/>
  <c r="AK1936" i="42"/>
  <c r="AK1935" i="42"/>
  <c r="AK1934" i="42"/>
  <c r="AK1933" i="42"/>
  <c r="AK1932" i="42"/>
  <c r="AK1931" i="42"/>
  <c r="AK1930" i="42"/>
  <c r="AK1929" i="42"/>
  <c r="AK1928" i="42"/>
  <c r="AK1927" i="42"/>
  <c r="AK1926" i="42"/>
  <c r="AK1925" i="42"/>
  <c r="AK1924" i="42"/>
  <c r="AK1923" i="42"/>
  <c r="AK1922" i="42"/>
  <c r="AK1921" i="42"/>
  <c r="AK1920" i="42"/>
  <c r="AK1919" i="42"/>
  <c r="AK1918" i="42"/>
  <c r="AK1917" i="42"/>
  <c r="AK1916" i="42"/>
  <c r="AK1915" i="42"/>
  <c r="AK1914" i="42"/>
  <c r="AK1913" i="42"/>
  <c r="AK1912" i="42"/>
  <c r="AK1911" i="42"/>
  <c r="AK1910" i="42"/>
  <c r="AK1909" i="42"/>
  <c r="AK1908" i="42"/>
  <c r="AK1907" i="42"/>
  <c r="AK1906" i="42"/>
  <c r="AK1905" i="42"/>
  <c r="AK1904" i="42"/>
  <c r="AK1903" i="42"/>
  <c r="AK1902" i="42"/>
  <c r="AK1901" i="42"/>
  <c r="AK1900" i="42"/>
  <c r="AK1899" i="42"/>
  <c r="AK1898" i="42"/>
  <c r="AK1897" i="42"/>
  <c r="AK1896" i="42"/>
  <c r="AK1895" i="42"/>
  <c r="AK1894" i="42"/>
  <c r="AK1893" i="42"/>
  <c r="AK1892" i="42"/>
  <c r="AK1891" i="42"/>
  <c r="AK1890" i="42"/>
  <c r="AK1889" i="42"/>
  <c r="AK1888" i="42"/>
  <c r="AK1887" i="42"/>
  <c r="AK1886" i="42"/>
  <c r="AK1885" i="42"/>
  <c r="AK1884" i="42"/>
  <c r="AK1883" i="42"/>
  <c r="AK1882" i="42"/>
  <c r="AK1881" i="42"/>
  <c r="AK1880" i="42"/>
  <c r="AK1879" i="42"/>
  <c r="AK1878" i="42"/>
  <c r="AK1877" i="42"/>
  <c r="AK1876" i="42"/>
  <c r="AK1875" i="42"/>
  <c r="AK1874" i="42"/>
  <c r="AK1873" i="42"/>
  <c r="AK1872" i="42"/>
  <c r="AK1871" i="42"/>
  <c r="AK1870" i="42"/>
  <c r="AK1869" i="42"/>
  <c r="AK1868" i="42"/>
  <c r="AK1867" i="42"/>
  <c r="AK1866" i="42"/>
  <c r="AK1865" i="42"/>
  <c r="AK1864" i="42"/>
  <c r="AK1863" i="42"/>
  <c r="AK1862" i="42"/>
  <c r="AK1861" i="42"/>
  <c r="AK1860" i="42"/>
  <c r="AK1859" i="42"/>
  <c r="AK1858" i="42"/>
  <c r="AK1857" i="42"/>
  <c r="AK1856" i="42"/>
  <c r="AK1855" i="42"/>
  <c r="AK1854" i="42"/>
  <c r="AK1853" i="42"/>
  <c r="AK1852" i="42"/>
  <c r="AK1851" i="42"/>
  <c r="AK1850" i="42"/>
  <c r="AK1849" i="42"/>
  <c r="AK1848" i="42"/>
  <c r="AK1847" i="42"/>
  <c r="AK1846" i="42"/>
  <c r="AK1845" i="42"/>
  <c r="AK1844" i="42"/>
  <c r="AK1843" i="42"/>
  <c r="AK1842" i="42"/>
  <c r="AK1841" i="42"/>
  <c r="AK1840" i="42"/>
  <c r="AK1839" i="42"/>
  <c r="AK1838" i="42"/>
  <c r="AK1837" i="42"/>
  <c r="AK1836" i="42"/>
  <c r="AK1835" i="42"/>
  <c r="AK1834" i="42"/>
  <c r="AK1833" i="42"/>
  <c r="AK1832" i="42"/>
  <c r="AK1831" i="42"/>
  <c r="AK1830" i="42"/>
  <c r="AK1829" i="42"/>
  <c r="AK1828" i="42"/>
  <c r="AK1827" i="42"/>
  <c r="AK1826" i="42"/>
  <c r="AK1825" i="42"/>
  <c r="AK1824" i="42"/>
  <c r="AK1823" i="42"/>
  <c r="AK1822" i="42"/>
  <c r="AK1821" i="42"/>
  <c r="AK1820" i="42"/>
  <c r="AK1819" i="42"/>
  <c r="AK1818" i="42"/>
  <c r="AK1817" i="42"/>
  <c r="AK1816" i="42"/>
  <c r="AK1815" i="42"/>
  <c r="AK1814" i="42"/>
  <c r="AK1813" i="42"/>
  <c r="AK1812" i="42"/>
  <c r="AK1811" i="42"/>
  <c r="AK1810" i="42"/>
  <c r="AK1809" i="42"/>
  <c r="AK1808" i="42"/>
  <c r="AK1807" i="42"/>
  <c r="AK1806" i="42"/>
  <c r="AK1805" i="42"/>
  <c r="AK1804" i="42"/>
  <c r="AK1803" i="42"/>
  <c r="AK1802" i="42"/>
  <c r="AK1801" i="42"/>
  <c r="AK1800" i="42"/>
  <c r="AK1799" i="42"/>
  <c r="AK1798" i="42"/>
  <c r="AK1797" i="42"/>
  <c r="AK1796" i="42"/>
  <c r="AK1795" i="42"/>
  <c r="AK1794" i="42"/>
  <c r="AK1793" i="42"/>
  <c r="AK1792" i="42"/>
  <c r="AK1791" i="42"/>
  <c r="AK1790" i="42"/>
  <c r="AK1789" i="42"/>
  <c r="AK1788" i="42"/>
  <c r="AK1787" i="42"/>
  <c r="AK1786" i="42"/>
  <c r="AK1785" i="42"/>
  <c r="AK1784" i="42"/>
  <c r="AK1783" i="42"/>
  <c r="AK1782" i="42"/>
  <c r="AK1781" i="42"/>
  <c r="AK1780" i="42"/>
  <c r="AK1779" i="42"/>
  <c r="AK1778" i="42"/>
  <c r="AK1777" i="42"/>
  <c r="AK1776" i="42"/>
  <c r="AK1775" i="42"/>
  <c r="AK1774" i="42"/>
  <c r="AK1773" i="42"/>
  <c r="AK1772" i="42"/>
  <c r="AK1771" i="42"/>
  <c r="AK1770" i="42"/>
  <c r="AK1769" i="42"/>
  <c r="AK1768" i="42"/>
  <c r="AK1767" i="42"/>
  <c r="AK1766" i="42"/>
  <c r="AK1765" i="42"/>
  <c r="AK1764" i="42"/>
  <c r="AK1763" i="42"/>
  <c r="AK1762" i="42"/>
  <c r="AK1761" i="42"/>
  <c r="AK1760" i="42"/>
  <c r="AK1759" i="42"/>
  <c r="AK1758" i="42"/>
  <c r="AK1757" i="42"/>
  <c r="AK1756" i="42"/>
  <c r="AK1755" i="42"/>
  <c r="AK1754" i="42"/>
  <c r="AK1753" i="42"/>
  <c r="AK1752" i="42"/>
  <c r="AK1751" i="42"/>
  <c r="AK1750" i="42"/>
  <c r="AK1749" i="42"/>
  <c r="AK1748" i="42"/>
  <c r="AK1747" i="42"/>
  <c r="AK1746" i="42"/>
  <c r="AK1745" i="42"/>
  <c r="AK1744" i="42"/>
  <c r="AK1743" i="42"/>
  <c r="AK1742" i="42"/>
  <c r="AK1741" i="42"/>
  <c r="AK1740" i="42"/>
  <c r="AK1739" i="42"/>
  <c r="AK1738" i="42"/>
  <c r="AK1737" i="42"/>
  <c r="AK1736" i="42"/>
  <c r="AK1735" i="42"/>
  <c r="AK1734" i="42"/>
  <c r="AK1733" i="42"/>
  <c r="AK1732" i="42"/>
  <c r="AK1731" i="42"/>
  <c r="AK1730" i="42"/>
  <c r="AK1729" i="42"/>
  <c r="AK1728" i="42"/>
  <c r="AK1727" i="42"/>
  <c r="AK1726" i="42"/>
  <c r="AK1725" i="42"/>
  <c r="AK1724" i="42"/>
  <c r="AK1723" i="42"/>
  <c r="AK1722" i="42"/>
  <c r="AK1721" i="42"/>
  <c r="AK1720" i="42"/>
  <c r="AK1719" i="42"/>
  <c r="AK1718" i="42"/>
  <c r="AK1717" i="42"/>
  <c r="AK1716" i="42"/>
  <c r="AK1715" i="42"/>
  <c r="AK1714" i="42"/>
  <c r="AK1713" i="42"/>
  <c r="AK1712" i="42"/>
  <c r="AK1711" i="42"/>
  <c r="AK1710" i="42"/>
  <c r="AK1709" i="42"/>
  <c r="AK1708" i="42"/>
  <c r="AK1707" i="42"/>
  <c r="AK1706" i="42"/>
  <c r="AK1705" i="42"/>
  <c r="AK1704" i="42"/>
  <c r="AK1703" i="42"/>
  <c r="AK1702" i="42"/>
  <c r="AK1701" i="42"/>
  <c r="AK1700" i="42"/>
  <c r="AK1699" i="42"/>
  <c r="AK1698" i="42"/>
  <c r="AK1697" i="42"/>
  <c r="AK1696" i="42"/>
  <c r="AK1695" i="42"/>
  <c r="AK1694" i="42"/>
  <c r="AK1693" i="42"/>
  <c r="AK1692" i="42"/>
  <c r="AK1691" i="42"/>
  <c r="AK1690" i="42"/>
  <c r="AK1689" i="42"/>
  <c r="AK1688" i="42"/>
  <c r="AK1687" i="42"/>
  <c r="AK1686" i="42"/>
  <c r="AK1685" i="42"/>
  <c r="AK1684" i="42"/>
  <c r="AK1683" i="42"/>
  <c r="AK1682" i="42"/>
  <c r="AK1681" i="42"/>
  <c r="AK1680" i="42"/>
  <c r="AK1679" i="42"/>
  <c r="AK1678" i="42"/>
  <c r="AK1677" i="42"/>
  <c r="AK1676" i="42"/>
  <c r="AK1675" i="42"/>
  <c r="AK1674" i="42"/>
  <c r="AK1673" i="42"/>
  <c r="AK1672" i="42"/>
  <c r="AK1671" i="42"/>
  <c r="AK1670" i="42"/>
  <c r="AK1669" i="42"/>
  <c r="AK1668" i="42"/>
  <c r="AK1667" i="42"/>
  <c r="AK1666" i="42"/>
  <c r="AK1665" i="42"/>
  <c r="AK1664" i="42"/>
  <c r="AK1663" i="42"/>
  <c r="AK1662" i="42"/>
  <c r="AK1661" i="42"/>
  <c r="AK1660" i="42"/>
  <c r="AK1659" i="42"/>
  <c r="AK1658" i="42"/>
  <c r="AK1657" i="42"/>
  <c r="AK1656" i="42"/>
  <c r="AK1655" i="42"/>
  <c r="AK1654" i="42"/>
  <c r="AK1653" i="42"/>
  <c r="AK1652" i="42"/>
  <c r="AK1651" i="42"/>
  <c r="AK1650" i="42"/>
  <c r="AK1649" i="42"/>
  <c r="AK1648" i="42"/>
  <c r="AK1647" i="42"/>
  <c r="AK1646" i="42"/>
  <c r="AK1645" i="42"/>
  <c r="AK1644" i="42"/>
  <c r="AK1643" i="42"/>
  <c r="AK1642" i="42"/>
  <c r="AK1641" i="42"/>
  <c r="AK1640" i="42"/>
  <c r="AK1639" i="42"/>
  <c r="AK1638" i="42"/>
  <c r="AK1637" i="42"/>
  <c r="AK1636" i="42"/>
  <c r="AK1635" i="42"/>
  <c r="AK1634" i="42"/>
  <c r="AK1633" i="42"/>
  <c r="AK1632" i="42"/>
  <c r="AK1631" i="42"/>
  <c r="AK1630" i="42"/>
  <c r="AK1629" i="42"/>
  <c r="AK1628" i="42"/>
  <c r="AK1627" i="42"/>
  <c r="AK1626" i="42"/>
  <c r="AK1625" i="42"/>
  <c r="AK1624" i="42"/>
  <c r="AK1623" i="42"/>
  <c r="AK1622" i="42"/>
  <c r="AK1621" i="42"/>
  <c r="AK1620" i="42"/>
  <c r="AK1619" i="42"/>
  <c r="AK1618" i="42"/>
  <c r="AK1617" i="42"/>
  <c r="AK1616" i="42"/>
  <c r="AK1615" i="42"/>
  <c r="AK1614" i="42"/>
  <c r="AK1613" i="42"/>
  <c r="AK1612" i="42"/>
  <c r="AK1611" i="42"/>
  <c r="AK1610" i="42"/>
  <c r="AK1609" i="42"/>
  <c r="AK1608" i="42"/>
  <c r="AK1607" i="42"/>
  <c r="AK1606" i="42"/>
  <c r="AK1605" i="42"/>
  <c r="AK1604" i="42"/>
  <c r="AK1603" i="42"/>
  <c r="AK1602" i="42"/>
  <c r="AK1601" i="42"/>
  <c r="AK1600" i="42"/>
  <c r="AK1599" i="42"/>
  <c r="AK1598" i="42"/>
  <c r="AK1597" i="42"/>
  <c r="AK1596" i="42"/>
  <c r="AK1595" i="42"/>
  <c r="AK1594" i="42"/>
  <c r="AK1593" i="42"/>
  <c r="AK1592" i="42"/>
  <c r="AK1591" i="42"/>
  <c r="AK1590" i="42"/>
  <c r="AK1589" i="42"/>
  <c r="AK1588" i="42"/>
  <c r="AK1587" i="42"/>
  <c r="AK1586" i="42"/>
  <c r="AK1585" i="42"/>
  <c r="AK1584" i="42"/>
  <c r="AK1583" i="42"/>
  <c r="AK1582" i="42"/>
  <c r="AK1581" i="42"/>
  <c r="AK1580" i="42"/>
  <c r="AK1579" i="42"/>
  <c r="AK1578" i="42"/>
  <c r="AK1577" i="42"/>
  <c r="AK1576" i="42"/>
  <c r="AK1575" i="42"/>
  <c r="AK1574" i="42"/>
  <c r="AK1573" i="42"/>
  <c r="AK1572" i="42"/>
  <c r="AK1571" i="42"/>
  <c r="AK1570" i="42"/>
  <c r="AK1569" i="42"/>
  <c r="AK1568" i="42"/>
  <c r="AK1567" i="42"/>
  <c r="AK1566" i="42"/>
  <c r="AK1565" i="42"/>
  <c r="AK1564" i="42"/>
  <c r="AK1563" i="42"/>
  <c r="AK1562" i="42"/>
  <c r="AK1561" i="42"/>
  <c r="AK1560" i="42"/>
  <c r="AK1559" i="42"/>
  <c r="AK1558" i="42"/>
  <c r="AK1557" i="42"/>
  <c r="AK1556" i="42"/>
  <c r="AK1555" i="42"/>
  <c r="AK1554" i="42"/>
  <c r="AK1553" i="42"/>
  <c r="AK1552" i="42"/>
  <c r="AK1551" i="42"/>
  <c r="AK1550" i="42"/>
  <c r="AK1549" i="42"/>
  <c r="AK1548" i="42"/>
  <c r="AK1547" i="42"/>
  <c r="AK1546" i="42"/>
  <c r="AK1545" i="42"/>
  <c r="AK1544" i="42"/>
  <c r="AK1543" i="42"/>
  <c r="AK1542" i="42"/>
  <c r="AK1541" i="42"/>
  <c r="AK1540" i="42"/>
  <c r="AK1539" i="42"/>
  <c r="AK1538" i="42"/>
  <c r="AK1537" i="42"/>
  <c r="AK1536" i="42"/>
  <c r="AK1535" i="42"/>
  <c r="AK1534" i="42"/>
  <c r="AK1533" i="42"/>
  <c r="AK1532" i="42"/>
  <c r="AK1531" i="42"/>
  <c r="AK1530" i="42"/>
  <c r="AK1529" i="42"/>
  <c r="AK1528" i="42"/>
  <c r="AK1527" i="42"/>
  <c r="AK1526" i="42"/>
  <c r="AK1525" i="42"/>
  <c r="AK1524" i="42"/>
  <c r="AK1523" i="42"/>
  <c r="AK1522" i="42"/>
  <c r="AK1521" i="42"/>
  <c r="AK1520" i="42"/>
  <c r="AK1519" i="42"/>
  <c r="AK1518" i="42"/>
  <c r="AK1517" i="42"/>
  <c r="AK1516" i="42"/>
  <c r="AK1515" i="42"/>
  <c r="AK1514" i="42"/>
  <c r="AK1513" i="42"/>
  <c r="AK1512" i="42"/>
  <c r="AK1511" i="42"/>
  <c r="AK1510" i="42"/>
  <c r="AK1509" i="42"/>
  <c r="AK1508" i="42"/>
  <c r="AK1507" i="42"/>
  <c r="AK1506" i="42"/>
  <c r="AK1505" i="42"/>
  <c r="AK1504" i="42"/>
  <c r="AK1503" i="42"/>
  <c r="AK1502" i="42"/>
  <c r="AK1501" i="42"/>
  <c r="AK1500" i="42"/>
  <c r="AK1499" i="42"/>
  <c r="AK1498" i="42"/>
  <c r="AK1497" i="42"/>
  <c r="AK1496" i="42"/>
  <c r="AK1495" i="42"/>
  <c r="AK1494" i="42"/>
  <c r="AK1493" i="42"/>
  <c r="AK1492" i="42"/>
  <c r="AK1491" i="42"/>
  <c r="AK1490" i="42"/>
  <c r="AK1489" i="42"/>
  <c r="AK1488" i="42"/>
  <c r="AK1487" i="42"/>
  <c r="AK1486" i="42"/>
  <c r="AK1485" i="42"/>
  <c r="AK1484" i="42"/>
  <c r="AK1483" i="42"/>
  <c r="AK1482" i="42"/>
  <c r="AK1481" i="42"/>
  <c r="AK1480" i="42"/>
  <c r="AK1479" i="42"/>
  <c r="AK1478" i="42"/>
  <c r="AK1477" i="42"/>
  <c r="AK1476" i="42"/>
  <c r="AK1475" i="42"/>
  <c r="AK1474" i="42"/>
  <c r="AK1473" i="42"/>
  <c r="AK1472" i="42"/>
  <c r="AK1471" i="42"/>
  <c r="AK1470" i="42"/>
  <c r="AK1469" i="42"/>
  <c r="AK1468" i="42"/>
  <c r="AK1467" i="42"/>
  <c r="AK1466" i="42"/>
  <c r="AK1465" i="42"/>
  <c r="AK1464" i="42"/>
  <c r="AK1463" i="42"/>
  <c r="AK1462" i="42"/>
  <c r="AK1461" i="42"/>
  <c r="AK1460" i="42"/>
  <c r="AK1459" i="42"/>
  <c r="AK1458" i="42"/>
  <c r="AK1457" i="42"/>
  <c r="AK1456" i="42"/>
  <c r="AK1455" i="42"/>
  <c r="AK1454" i="42"/>
  <c r="AK1453" i="42"/>
  <c r="AK1452" i="42"/>
  <c r="AK1451" i="42"/>
  <c r="AK1450" i="42"/>
  <c r="AK1449" i="42"/>
  <c r="AK1448" i="42"/>
  <c r="AK1447" i="42"/>
  <c r="AK1446" i="42"/>
  <c r="AK1445" i="42"/>
  <c r="AK1444" i="42"/>
  <c r="AK1443" i="42"/>
  <c r="AK1442" i="42"/>
  <c r="AK1441" i="42"/>
  <c r="AK1440" i="42"/>
  <c r="AK1439" i="42"/>
  <c r="AK1438" i="42"/>
  <c r="AK1437" i="42"/>
  <c r="AK1436" i="42"/>
  <c r="AK1435" i="42"/>
  <c r="AK1434" i="42"/>
  <c r="AK1433" i="42"/>
  <c r="AK1432" i="42"/>
  <c r="AK1431" i="42"/>
  <c r="AK1430" i="42"/>
  <c r="AK1429" i="42"/>
  <c r="AK1428" i="42"/>
  <c r="AK1427" i="42"/>
  <c r="AK1426" i="42"/>
  <c r="AK1425" i="42"/>
  <c r="AK1424" i="42"/>
  <c r="AK1423" i="42"/>
  <c r="AK1422" i="42"/>
  <c r="AK1421" i="42"/>
  <c r="AK1420" i="42"/>
  <c r="AK1419" i="42"/>
  <c r="AK1418" i="42"/>
  <c r="AK1417" i="42"/>
  <c r="AK1416" i="42"/>
  <c r="AK1415" i="42"/>
  <c r="AK1414" i="42"/>
  <c r="AK1413" i="42"/>
  <c r="AK1412" i="42"/>
  <c r="AK1411" i="42"/>
  <c r="AK1410" i="42"/>
  <c r="AK1409" i="42"/>
  <c r="AK1408" i="42"/>
  <c r="AK1407" i="42"/>
  <c r="AK1406" i="42"/>
  <c r="AK1405" i="42"/>
  <c r="AK1404" i="42"/>
  <c r="AK1403" i="42"/>
  <c r="AK1402" i="42"/>
  <c r="AK1401" i="42"/>
  <c r="AK1400" i="42"/>
  <c r="AK1399" i="42"/>
  <c r="AK1398" i="42"/>
  <c r="AK1397" i="42"/>
  <c r="AK1396" i="42"/>
  <c r="AK1395" i="42"/>
  <c r="AK1394" i="42"/>
  <c r="AK1393" i="42"/>
  <c r="AK1392" i="42"/>
  <c r="AK1391" i="42"/>
  <c r="AK1390" i="42"/>
  <c r="AK1389" i="42"/>
  <c r="AK1388" i="42"/>
  <c r="AK1387" i="42"/>
  <c r="AK1386" i="42"/>
  <c r="AK1385" i="42"/>
  <c r="AK1384" i="42"/>
  <c r="AK1383" i="42"/>
  <c r="AK1382" i="42"/>
  <c r="AK1381" i="42"/>
  <c r="AK1380" i="42"/>
  <c r="AK1379" i="42"/>
  <c r="AK1378" i="42"/>
  <c r="AK1377" i="42"/>
  <c r="AK1376" i="42"/>
  <c r="AK1375" i="42"/>
  <c r="AK1374" i="42"/>
  <c r="AK1373" i="42"/>
  <c r="AK1372" i="42"/>
  <c r="AK1371" i="42"/>
  <c r="AK1370" i="42"/>
  <c r="AK1369" i="42"/>
  <c r="AK1368" i="42"/>
  <c r="AK1367" i="42"/>
  <c r="AK1366" i="42"/>
  <c r="AK1365" i="42"/>
  <c r="AK1364" i="42"/>
  <c r="AK1363" i="42"/>
  <c r="AK1362" i="42"/>
  <c r="AK1361" i="42"/>
  <c r="AK1360" i="42"/>
  <c r="AK1359" i="42"/>
  <c r="AK1358" i="42"/>
  <c r="AK1357" i="42"/>
  <c r="AK1356" i="42"/>
  <c r="AK1355" i="42"/>
  <c r="AK1354" i="42"/>
  <c r="AK1353" i="42"/>
  <c r="AK1352" i="42"/>
  <c r="AK1351" i="42"/>
  <c r="AK1350" i="42"/>
  <c r="AK1349" i="42"/>
  <c r="AK1348" i="42"/>
  <c r="AK1347" i="42"/>
  <c r="AK1346" i="42"/>
  <c r="AK1345" i="42"/>
  <c r="AK1344" i="42"/>
  <c r="AK1343" i="42"/>
  <c r="AK1342" i="42"/>
  <c r="AK1341" i="42"/>
  <c r="AK1340" i="42"/>
  <c r="AK1339" i="42"/>
  <c r="AK1338" i="42"/>
  <c r="AK1337" i="42"/>
  <c r="AK1336" i="42"/>
  <c r="AK1335" i="42"/>
  <c r="AK1334" i="42"/>
  <c r="AK1333" i="42"/>
  <c r="AK1332" i="42"/>
  <c r="AK1331" i="42"/>
  <c r="AK1330" i="42"/>
  <c r="AK1329" i="42"/>
  <c r="AK1328" i="42"/>
  <c r="AK1327" i="42"/>
  <c r="AK1326" i="42"/>
  <c r="AK1325" i="42"/>
  <c r="AK1324" i="42"/>
  <c r="AK1323" i="42"/>
  <c r="AK1322" i="42"/>
  <c r="AK1321" i="42"/>
  <c r="AK1320" i="42"/>
  <c r="AK1319" i="42"/>
  <c r="AK1318" i="42"/>
  <c r="AK1317" i="42"/>
  <c r="AK1316" i="42"/>
  <c r="AK1315" i="42"/>
  <c r="AK1314" i="42"/>
  <c r="AK1313" i="42"/>
  <c r="AK1312" i="42"/>
  <c r="AK1311" i="42"/>
  <c r="AK1310" i="42"/>
  <c r="AK1309" i="42"/>
  <c r="AK1308" i="42"/>
  <c r="AK1307" i="42"/>
  <c r="AK1306" i="42"/>
  <c r="AK1305" i="42"/>
  <c r="AK1304" i="42"/>
  <c r="AK1303" i="42"/>
  <c r="AK1302" i="42"/>
  <c r="AK1301" i="42"/>
  <c r="AK1300" i="42"/>
  <c r="AK1299" i="42"/>
  <c r="AK1298" i="42"/>
  <c r="AK1297" i="42"/>
  <c r="AK1296" i="42"/>
  <c r="AK1295" i="42"/>
  <c r="AK1294" i="42"/>
  <c r="AK1293" i="42"/>
  <c r="AK1292" i="42"/>
  <c r="AK1291" i="42"/>
  <c r="AK1290" i="42"/>
  <c r="AK1289" i="42"/>
  <c r="AK1288" i="42"/>
  <c r="AK1287" i="42"/>
  <c r="AK1286" i="42"/>
  <c r="AK1285" i="42"/>
  <c r="AK1284" i="42"/>
  <c r="AK1283" i="42"/>
  <c r="AK1282" i="42"/>
  <c r="AK1281" i="42"/>
  <c r="AK1280" i="42"/>
  <c r="AK1279" i="42"/>
  <c r="AK1278" i="42"/>
  <c r="AK1277" i="42"/>
  <c r="AK1276" i="42"/>
  <c r="AK1275" i="42"/>
  <c r="AK1274" i="42"/>
  <c r="AK1273" i="42"/>
  <c r="AK1272" i="42"/>
  <c r="AK1271" i="42"/>
  <c r="AK1270" i="42"/>
  <c r="AK1269" i="42"/>
  <c r="AK1268" i="42"/>
  <c r="AK1267" i="42"/>
  <c r="AK1266" i="42"/>
  <c r="AK1265" i="42"/>
  <c r="AK1264" i="42"/>
  <c r="AK1263" i="42"/>
  <c r="AK1262" i="42"/>
  <c r="AK1261" i="42"/>
  <c r="AK1260" i="42"/>
  <c r="AK1259" i="42"/>
  <c r="AK1258" i="42"/>
  <c r="AK1257" i="42"/>
  <c r="AK1256" i="42"/>
  <c r="AK1255" i="42"/>
  <c r="AK1254" i="42"/>
  <c r="AK1253" i="42"/>
  <c r="AK1252" i="42"/>
  <c r="AK1251" i="42"/>
  <c r="AK1250" i="42"/>
  <c r="AK1249" i="42"/>
  <c r="AK1248" i="42"/>
  <c r="AK1247" i="42"/>
  <c r="AK1246" i="42"/>
  <c r="AK1245" i="42"/>
  <c r="AK1244" i="42"/>
  <c r="AK1243" i="42"/>
  <c r="AK1242" i="42"/>
  <c r="AK1241" i="42"/>
  <c r="AK1240" i="42"/>
  <c r="AK1239" i="42"/>
  <c r="AK1238" i="42"/>
  <c r="AK1237" i="42"/>
  <c r="AK1236" i="42"/>
  <c r="AK1235" i="42"/>
  <c r="AK1234" i="42"/>
  <c r="AK1233" i="42"/>
  <c r="AK1232" i="42"/>
  <c r="AK1231" i="42"/>
  <c r="AK1230" i="42"/>
  <c r="AK1229" i="42"/>
  <c r="AK1228" i="42"/>
  <c r="AK1227" i="42"/>
  <c r="AK1226" i="42"/>
  <c r="AK1225" i="42"/>
  <c r="AK1224" i="42"/>
  <c r="AK1223" i="42"/>
  <c r="AK1222" i="42"/>
  <c r="AK1221" i="42"/>
  <c r="AK1220" i="42"/>
  <c r="AK1219" i="42"/>
  <c r="AK1218" i="42"/>
  <c r="AK1217" i="42"/>
  <c r="AK1216" i="42"/>
  <c r="AK1215" i="42"/>
  <c r="AK1214" i="42"/>
  <c r="AK1213" i="42"/>
  <c r="AK1212" i="42"/>
  <c r="AK1211" i="42"/>
  <c r="AK1210" i="42"/>
  <c r="AK1209" i="42"/>
  <c r="AK1208" i="42"/>
  <c r="AK1207" i="42"/>
  <c r="AK1206" i="42"/>
  <c r="AK1205" i="42"/>
  <c r="AK1204" i="42"/>
  <c r="AK1203" i="42"/>
  <c r="AK1202" i="42"/>
  <c r="AK1201" i="42"/>
  <c r="AK1200" i="42"/>
  <c r="AK1199" i="42"/>
  <c r="AK1198" i="42"/>
  <c r="AK1197" i="42"/>
  <c r="AK1196" i="42"/>
  <c r="AK1195" i="42"/>
  <c r="AK1194" i="42"/>
  <c r="AK1193" i="42"/>
  <c r="AK1192" i="42"/>
  <c r="AK1191" i="42"/>
  <c r="AK1190" i="42"/>
  <c r="AK1189" i="42"/>
  <c r="AK1188" i="42"/>
  <c r="AK1187" i="42"/>
  <c r="AK1186" i="42"/>
  <c r="AK1185" i="42"/>
  <c r="AK1184" i="42"/>
  <c r="AK1183" i="42"/>
  <c r="AK1182" i="42"/>
  <c r="AK1181" i="42"/>
  <c r="AK1180" i="42"/>
  <c r="AK1179" i="42"/>
  <c r="AK1178" i="42"/>
  <c r="AK1177" i="42"/>
  <c r="AK1176" i="42"/>
  <c r="AK1175" i="42"/>
  <c r="AK1174" i="42"/>
  <c r="AK1173" i="42"/>
  <c r="AK1172" i="42"/>
  <c r="AK1171" i="42"/>
  <c r="AK1170" i="42"/>
  <c r="AK1169" i="42"/>
  <c r="AK1168" i="42"/>
  <c r="AK1167" i="42"/>
  <c r="AK1166" i="42"/>
  <c r="AK1165" i="42"/>
  <c r="AK1164" i="42"/>
  <c r="AK1163" i="42"/>
  <c r="AK1162" i="42"/>
  <c r="AK1161" i="42"/>
  <c r="AK1160" i="42"/>
  <c r="AK1159" i="42"/>
  <c r="AK1158" i="42"/>
  <c r="AK1157" i="42"/>
  <c r="AK1156" i="42"/>
  <c r="AK1155" i="42"/>
  <c r="AK1154" i="42"/>
  <c r="AK1153" i="42"/>
  <c r="AK1152" i="42"/>
  <c r="AK1151" i="42"/>
  <c r="AK1150" i="42"/>
  <c r="AK1149" i="42"/>
  <c r="AK1148" i="42"/>
  <c r="AK1147" i="42"/>
  <c r="AK1146" i="42"/>
  <c r="AK1145" i="42"/>
  <c r="AK1144" i="42"/>
  <c r="AK1143" i="42"/>
  <c r="AK1142" i="42"/>
  <c r="AK1141" i="42"/>
  <c r="AK1140" i="42"/>
  <c r="AK1139" i="42"/>
  <c r="AK1138" i="42"/>
  <c r="AK1137" i="42"/>
  <c r="AK1136" i="42"/>
  <c r="AK1135" i="42"/>
  <c r="AK1134" i="42"/>
  <c r="AK1133" i="42"/>
  <c r="AK1132" i="42"/>
  <c r="AK1131" i="42"/>
  <c r="AK1130" i="42"/>
  <c r="AK1129" i="42"/>
  <c r="AK1128" i="42"/>
  <c r="AK1127" i="42"/>
  <c r="AK1126" i="42"/>
  <c r="AK1125" i="42"/>
  <c r="AK1124" i="42"/>
  <c r="AK1123" i="42"/>
  <c r="AK1122" i="42"/>
  <c r="AK1121" i="42"/>
  <c r="AK1120" i="42"/>
  <c r="AK1119" i="42"/>
  <c r="AK1118" i="42"/>
  <c r="AK1117" i="42"/>
  <c r="AK1116" i="42"/>
  <c r="AK1115" i="42"/>
  <c r="AK1114" i="42"/>
  <c r="AK1113" i="42"/>
  <c r="AK1112" i="42"/>
  <c r="AK1111" i="42"/>
  <c r="AK1110" i="42"/>
  <c r="AK1109" i="42"/>
  <c r="AK1108" i="42"/>
  <c r="AK1107" i="42"/>
  <c r="AK1106" i="42"/>
  <c r="AK1105" i="42"/>
  <c r="AK1104" i="42"/>
  <c r="AK1103" i="42"/>
  <c r="AK1102" i="42"/>
  <c r="AK1101" i="42"/>
  <c r="AK1100" i="42"/>
  <c r="AK1099" i="42"/>
  <c r="AK1098" i="42"/>
  <c r="AK1097" i="42"/>
  <c r="AK1096" i="42"/>
  <c r="AK1095" i="42"/>
  <c r="AK1094" i="42"/>
  <c r="AK1093" i="42"/>
  <c r="AK1092" i="42"/>
  <c r="AK1091" i="42"/>
  <c r="AK1090" i="42"/>
  <c r="AK1089" i="42"/>
  <c r="AK1088" i="42"/>
  <c r="AK1087" i="42"/>
  <c r="AK1086" i="42"/>
  <c r="AK1085" i="42"/>
  <c r="AK1084" i="42"/>
  <c r="AK1083" i="42"/>
  <c r="AK1082" i="42"/>
  <c r="AK1081" i="42"/>
  <c r="AK1080" i="42"/>
  <c r="AK1079" i="42"/>
  <c r="AK1078" i="42"/>
  <c r="AK1077" i="42"/>
  <c r="AK1076" i="42"/>
  <c r="AK1075" i="42"/>
  <c r="AK1074" i="42"/>
  <c r="AK1073" i="42"/>
  <c r="AK1072" i="42"/>
  <c r="AK1071" i="42"/>
  <c r="AK1070" i="42"/>
  <c r="AK1069" i="42"/>
  <c r="AK1068" i="42"/>
  <c r="AK1067" i="42"/>
  <c r="AK1066" i="42"/>
  <c r="AK1065" i="42"/>
  <c r="AK1064" i="42"/>
  <c r="AK1063" i="42"/>
  <c r="AK1062" i="42"/>
  <c r="AK1061" i="42"/>
  <c r="AK1060" i="42"/>
  <c r="AK1059" i="42"/>
  <c r="AK1058" i="42"/>
  <c r="AK1057" i="42"/>
  <c r="AK1056" i="42"/>
  <c r="AK1055" i="42"/>
  <c r="AK1054" i="42"/>
  <c r="AK1053" i="42"/>
  <c r="AK1052" i="42"/>
  <c r="AK1051" i="42"/>
  <c r="AK1050" i="42"/>
  <c r="AK1049" i="42"/>
  <c r="AK1048" i="42"/>
  <c r="AK1047" i="42"/>
  <c r="AK1046" i="42"/>
  <c r="AK1045" i="42"/>
  <c r="AK1044" i="42"/>
  <c r="AK1043" i="42"/>
  <c r="AK1042" i="42"/>
  <c r="AK1041" i="42"/>
  <c r="AK1040" i="42"/>
  <c r="AK1039" i="42"/>
  <c r="AK1038" i="42"/>
  <c r="AK1037" i="42"/>
  <c r="AK1036" i="42"/>
  <c r="AK1035" i="42"/>
  <c r="AK1034" i="42"/>
  <c r="AK1033" i="42"/>
  <c r="AK1032" i="42"/>
  <c r="AK1031" i="42"/>
  <c r="AK1030" i="42"/>
  <c r="AK1029" i="42"/>
  <c r="AK1028" i="42"/>
  <c r="AK1027" i="42"/>
  <c r="AK1026" i="42"/>
  <c r="AK1025" i="42"/>
  <c r="AK1024" i="42"/>
  <c r="AK1023" i="42"/>
  <c r="AK1022" i="42"/>
  <c r="AK1021" i="42"/>
  <c r="AK1020" i="42"/>
  <c r="AK1019" i="42"/>
  <c r="AK1018" i="42"/>
  <c r="AK1017" i="42"/>
  <c r="AK1016" i="42"/>
  <c r="AK1015" i="42"/>
  <c r="AK1014" i="42"/>
  <c r="AK1013" i="42"/>
  <c r="AK1012" i="42"/>
  <c r="AK1011" i="42"/>
  <c r="AK1010" i="42"/>
  <c r="AK1009" i="42"/>
  <c r="AK1008" i="42"/>
  <c r="AK1007" i="42"/>
  <c r="AK1006" i="42"/>
  <c r="AK1005" i="42"/>
  <c r="AK1004" i="42"/>
  <c r="AK1003" i="42"/>
  <c r="AK1002" i="42"/>
  <c r="AK1001" i="42"/>
  <c r="AK1000" i="42"/>
  <c r="AK999" i="42"/>
  <c r="AK998" i="42"/>
  <c r="AK997" i="42"/>
  <c r="AK996" i="42"/>
  <c r="AK995" i="42"/>
  <c r="AK994" i="42"/>
  <c r="AK993" i="42"/>
  <c r="AK992" i="42"/>
  <c r="AK991" i="42"/>
  <c r="AK990" i="42"/>
  <c r="AK989" i="42"/>
  <c r="AK988" i="42"/>
  <c r="AK987" i="42"/>
  <c r="AK986" i="42"/>
  <c r="AK985" i="42"/>
  <c r="AK984" i="42"/>
  <c r="AK983" i="42"/>
  <c r="AK982" i="42"/>
  <c r="AK981" i="42"/>
  <c r="AK980" i="42"/>
  <c r="AK979" i="42"/>
  <c r="AK978" i="42"/>
  <c r="AK977" i="42"/>
  <c r="AK976" i="42"/>
  <c r="AK975" i="42"/>
  <c r="AK974" i="42"/>
  <c r="AK973" i="42"/>
  <c r="AK972" i="42"/>
  <c r="AK971" i="42"/>
  <c r="AK970" i="42"/>
  <c r="AK969" i="42"/>
  <c r="AK968" i="42"/>
  <c r="AK967" i="42"/>
  <c r="AK966" i="42"/>
  <c r="AK965" i="42"/>
  <c r="AK964" i="42"/>
  <c r="AK963" i="42"/>
  <c r="AK962" i="42"/>
  <c r="AK961" i="42"/>
  <c r="AK960" i="42"/>
  <c r="AK959" i="42"/>
  <c r="AK958" i="42"/>
  <c r="AK957" i="42"/>
  <c r="AK956" i="42"/>
  <c r="AK955" i="42"/>
  <c r="AK954" i="42"/>
  <c r="AK953" i="42"/>
  <c r="AK952" i="42"/>
  <c r="AK951" i="42"/>
  <c r="AK950" i="42"/>
  <c r="AK949" i="42"/>
  <c r="AK948" i="42"/>
  <c r="AK947" i="42"/>
  <c r="AK946" i="42"/>
  <c r="AK945" i="42"/>
  <c r="AK944" i="42"/>
  <c r="AK943" i="42"/>
  <c r="AK942" i="42"/>
  <c r="AK941" i="42"/>
  <c r="AK940" i="42"/>
  <c r="AK939" i="42"/>
  <c r="AK938" i="42"/>
  <c r="AK937" i="42"/>
  <c r="AK936" i="42"/>
  <c r="AK935" i="42"/>
  <c r="AK934" i="42"/>
  <c r="AK933" i="42"/>
  <c r="AK932" i="42"/>
  <c r="AK931" i="42"/>
  <c r="AK930" i="42"/>
  <c r="AK929" i="42"/>
  <c r="AK928" i="42"/>
  <c r="AK927" i="42"/>
  <c r="AK926" i="42"/>
  <c r="AK925" i="42"/>
  <c r="AK924" i="42"/>
  <c r="AK923" i="42"/>
  <c r="AK922" i="42"/>
  <c r="AK921" i="42"/>
  <c r="AK920" i="42"/>
  <c r="AK919" i="42"/>
  <c r="AK918" i="42"/>
  <c r="AK917" i="42"/>
  <c r="AK916" i="42"/>
  <c r="AK915" i="42"/>
  <c r="AK914" i="42"/>
  <c r="AK913" i="42"/>
  <c r="AK912" i="42"/>
  <c r="AK911" i="42"/>
  <c r="AK910" i="42"/>
  <c r="AK909" i="42"/>
  <c r="AK908" i="42"/>
  <c r="AK907" i="42"/>
  <c r="AK906" i="42"/>
  <c r="AK905" i="42"/>
  <c r="AK904" i="42"/>
  <c r="AK903" i="42"/>
  <c r="AK902" i="42"/>
  <c r="AK901" i="42"/>
  <c r="AK900" i="42"/>
  <c r="AK899" i="42"/>
  <c r="AK898" i="42"/>
  <c r="AK897" i="42"/>
  <c r="AK896" i="42"/>
  <c r="AK895" i="42"/>
  <c r="AK894" i="42"/>
  <c r="AK893" i="42"/>
  <c r="AK892" i="42"/>
  <c r="AK891" i="42"/>
  <c r="AK890" i="42"/>
  <c r="AK889" i="42"/>
  <c r="AK888" i="42"/>
  <c r="AK887" i="42"/>
  <c r="AK886" i="42"/>
  <c r="AK885" i="42"/>
  <c r="AK884" i="42"/>
  <c r="AK883" i="42"/>
  <c r="AK882" i="42"/>
  <c r="AK881" i="42"/>
  <c r="AK880" i="42"/>
  <c r="AK879" i="42"/>
  <c r="AK878" i="42"/>
  <c r="AK877" i="42"/>
  <c r="AK876" i="42"/>
  <c r="AK875" i="42"/>
  <c r="AK874" i="42"/>
  <c r="AK873" i="42"/>
  <c r="AK872" i="42"/>
  <c r="AK871" i="42"/>
  <c r="AK870" i="42"/>
  <c r="AK869" i="42"/>
  <c r="AK868" i="42"/>
  <c r="AK867" i="42"/>
  <c r="AK866" i="42"/>
  <c r="AK865" i="42"/>
  <c r="AK864" i="42"/>
  <c r="AK863" i="42"/>
  <c r="AK862" i="42"/>
  <c r="AK861" i="42"/>
  <c r="AK860" i="42"/>
  <c r="AK859" i="42"/>
  <c r="AK858" i="42"/>
  <c r="AK857" i="42"/>
  <c r="AK856" i="42"/>
  <c r="AK855" i="42"/>
  <c r="AK854" i="42"/>
  <c r="AK853" i="42"/>
  <c r="AK852" i="42"/>
  <c r="AK851" i="42"/>
  <c r="AK850" i="42"/>
  <c r="AK849" i="42"/>
  <c r="AK848" i="42"/>
  <c r="AK847" i="42"/>
  <c r="AK846" i="42"/>
  <c r="AK845" i="42"/>
  <c r="AK844" i="42"/>
  <c r="AK843" i="42"/>
  <c r="AK842" i="42"/>
  <c r="AK841" i="42"/>
  <c r="AK840" i="42"/>
  <c r="AK839" i="42"/>
  <c r="AK838" i="42"/>
  <c r="AK837" i="42"/>
  <c r="AK836" i="42"/>
  <c r="AK835" i="42"/>
  <c r="AK834" i="42"/>
  <c r="AK833" i="42"/>
  <c r="AK832" i="42"/>
  <c r="AK831" i="42"/>
  <c r="AK830" i="42"/>
  <c r="AK829" i="42"/>
  <c r="AK828" i="42"/>
  <c r="AK827" i="42"/>
  <c r="AK826" i="42"/>
  <c r="AK825" i="42"/>
  <c r="AK824" i="42"/>
  <c r="AK823" i="42"/>
  <c r="AK822" i="42"/>
  <c r="AK821" i="42"/>
  <c r="AK820" i="42"/>
  <c r="AK819" i="42"/>
  <c r="AK818" i="42"/>
  <c r="AK817" i="42"/>
  <c r="AK816" i="42"/>
  <c r="AK815" i="42"/>
  <c r="AK814" i="42"/>
  <c r="AK813" i="42"/>
  <c r="AK812" i="42"/>
  <c r="AK811" i="42"/>
  <c r="AK810" i="42"/>
  <c r="AK809" i="42"/>
  <c r="AK808" i="42"/>
  <c r="AK807" i="42"/>
  <c r="AK806" i="42"/>
  <c r="AK805" i="42"/>
  <c r="AK804" i="42"/>
  <c r="AK803" i="42"/>
  <c r="AK802" i="42"/>
  <c r="AK801" i="42"/>
  <c r="AK800" i="42"/>
  <c r="AK799" i="42"/>
  <c r="AK798" i="42"/>
  <c r="AK797" i="42"/>
  <c r="AK796" i="42"/>
  <c r="AK795" i="42"/>
  <c r="AK794" i="42"/>
  <c r="AK793" i="42"/>
  <c r="AK792" i="42"/>
  <c r="AK791" i="42"/>
  <c r="AK790" i="42"/>
  <c r="AK789" i="42"/>
  <c r="AK788" i="42"/>
  <c r="AK787" i="42"/>
  <c r="AK786" i="42"/>
  <c r="AK785" i="42"/>
  <c r="AK784" i="42"/>
  <c r="AK783" i="42"/>
  <c r="AK782" i="42"/>
  <c r="AK781" i="42"/>
  <c r="AK780" i="42"/>
  <c r="AK779" i="42"/>
  <c r="AK778" i="42"/>
  <c r="AK777" i="42"/>
  <c r="AK776" i="42"/>
  <c r="AK775" i="42"/>
  <c r="AK774" i="42"/>
  <c r="AK773" i="42"/>
  <c r="AK772" i="42"/>
  <c r="AK771" i="42"/>
  <c r="AK770" i="42"/>
  <c r="AK769" i="42"/>
  <c r="AK768" i="42"/>
  <c r="AK767" i="42"/>
  <c r="AK766" i="42"/>
  <c r="AK765" i="42"/>
  <c r="AK764" i="42"/>
  <c r="AK763" i="42"/>
  <c r="AK762" i="42"/>
  <c r="AK761" i="42"/>
  <c r="AK760" i="42"/>
  <c r="AK759" i="42"/>
  <c r="AK758" i="42"/>
  <c r="AK757" i="42"/>
  <c r="AK756" i="42"/>
  <c r="AK755" i="42"/>
  <c r="AK754" i="42"/>
  <c r="AK753" i="42"/>
  <c r="AK752" i="42"/>
  <c r="AK751" i="42"/>
  <c r="AK750" i="42"/>
  <c r="AK749" i="42"/>
  <c r="AK748" i="42"/>
  <c r="AK747" i="42"/>
  <c r="AK746" i="42"/>
  <c r="AK745" i="42"/>
  <c r="AK744" i="42"/>
  <c r="AK743" i="42"/>
  <c r="AK742" i="42"/>
  <c r="AK741" i="42"/>
  <c r="AK740" i="42"/>
  <c r="AK739" i="42"/>
  <c r="AK738" i="42"/>
  <c r="AK737" i="42"/>
  <c r="AK736" i="42"/>
  <c r="AK735" i="42"/>
  <c r="AK734" i="42"/>
  <c r="AK733" i="42"/>
  <c r="AK732" i="42"/>
  <c r="AK731" i="42"/>
  <c r="AK730" i="42"/>
  <c r="AK729" i="42"/>
  <c r="AK728" i="42"/>
  <c r="AK727" i="42"/>
  <c r="AK726" i="42"/>
  <c r="AK725" i="42"/>
  <c r="AK724" i="42"/>
  <c r="AK723" i="42"/>
  <c r="AK722" i="42"/>
  <c r="AK721" i="42"/>
  <c r="AK720" i="42"/>
  <c r="AK719" i="42"/>
  <c r="AK718" i="42"/>
  <c r="AK717" i="42"/>
  <c r="AK716" i="42"/>
  <c r="AK715" i="42"/>
  <c r="AK714" i="42"/>
  <c r="AK713" i="42"/>
  <c r="AK712" i="42"/>
  <c r="AK711" i="42"/>
  <c r="AK710" i="42"/>
  <c r="AK709" i="42"/>
  <c r="AK708" i="42"/>
  <c r="AK707" i="42"/>
  <c r="AK706" i="42"/>
  <c r="AK705" i="42"/>
  <c r="AK704" i="42"/>
  <c r="AK703" i="42"/>
  <c r="AK702" i="42"/>
  <c r="AK701" i="42"/>
  <c r="AK700" i="42"/>
  <c r="AK699" i="42"/>
  <c r="AK698" i="42"/>
  <c r="AK697" i="42"/>
  <c r="AK696" i="42"/>
  <c r="AK695" i="42"/>
  <c r="AK694" i="42"/>
  <c r="AK693" i="42"/>
  <c r="AK692" i="42"/>
  <c r="AK691" i="42"/>
  <c r="AK690" i="42"/>
  <c r="AK689" i="42"/>
  <c r="AK688" i="42"/>
  <c r="AK687" i="42"/>
  <c r="AK686" i="42"/>
  <c r="AK685" i="42"/>
  <c r="AK684" i="42"/>
  <c r="AK683" i="42"/>
  <c r="AK682" i="42"/>
  <c r="AK681" i="42"/>
  <c r="AK680" i="42"/>
  <c r="AK679" i="42"/>
  <c r="AK678" i="42"/>
  <c r="AK677" i="42"/>
  <c r="AK676" i="42"/>
  <c r="AK675" i="42"/>
  <c r="AK674" i="42"/>
  <c r="AK673" i="42"/>
  <c r="AK672" i="42"/>
  <c r="AK671" i="42"/>
  <c r="AK670" i="42"/>
  <c r="AK669" i="42"/>
  <c r="AK668" i="42"/>
  <c r="AK667" i="42"/>
  <c r="AK666" i="42"/>
  <c r="AK665" i="42"/>
  <c r="AK664" i="42"/>
  <c r="AK663" i="42"/>
  <c r="AK662" i="42"/>
  <c r="AK661" i="42"/>
  <c r="AK660" i="42"/>
  <c r="AK659" i="42"/>
  <c r="AK658" i="42"/>
  <c r="AK657" i="42"/>
  <c r="AK656" i="42"/>
  <c r="AK655" i="42"/>
  <c r="AK654" i="42"/>
  <c r="AK653" i="42"/>
  <c r="AK652" i="42"/>
  <c r="AK651" i="42"/>
  <c r="AK650" i="42"/>
  <c r="AK649" i="42"/>
  <c r="AK648" i="42"/>
  <c r="AK647" i="42"/>
  <c r="AK646" i="42"/>
  <c r="AK645" i="42"/>
  <c r="AK644" i="42"/>
  <c r="AK643" i="42"/>
  <c r="AK642" i="42"/>
  <c r="AK641" i="42"/>
  <c r="AK640" i="42"/>
  <c r="AK639" i="42"/>
  <c r="AK638" i="42"/>
  <c r="AK637" i="42"/>
  <c r="AK636" i="42"/>
  <c r="AK635" i="42"/>
  <c r="AK634" i="42"/>
  <c r="AK633" i="42"/>
  <c r="AK632" i="42"/>
  <c r="AK631" i="42"/>
  <c r="AK630" i="42"/>
  <c r="AK629" i="42"/>
  <c r="AK628" i="42"/>
  <c r="AK627" i="42"/>
  <c r="AK626" i="42"/>
  <c r="AK625" i="42"/>
  <c r="AK624" i="42"/>
  <c r="AK623" i="42"/>
  <c r="AK622" i="42"/>
  <c r="AK621" i="42"/>
  <c r="AK620" i="42"/>
  <c r="AK619" i="42"/>
  <c r="AK618" i="42"/>
  <c r="AK617" i="42"/>
  <c r="AK616" i="42"/>
  <c r="AK615" i="42"/>
  <c r="AK614" i="42"/>
  <c r="AK613" i="42"/>
  <c r="AK612" i="42"/>
  <c r="AK611" i="42"/>
  <c r="AK610" i="42"/>
  <c r="AK609" i="42"/>
  <c r="AK608" i="42"/>
  <c r="AK607" i="42"/>
  <c r="AK606" i="42"/>
  <c r="AK605" i="42"/>
  <c r="AK604" i="42"/>
  <c r="AK603" i="42"/>
  <c r="AK602" i="42"/>
  <c r="AK601" i="42"/>
  <c r="AK600" i="42"/>
  <c r="AK599" i="42"/>
  <c r="AK598" i="42"/>
  <c r="AK597" i="42"/>
  <c r="AK596" i="42"/>
  <c r="AK595" i="42"/>
  <c r="AK594" i="42"/>
  <c r="AK593" i="42"/>
  <c r="AK592" i="42"/>
  <c r="AK591" i="42"/>
  <c r="AK590" i="42"/>
  <c r="AK589" i="42"/>
  <c r="AK588" i="42"/>
  <c r="AK587" i="42"/>
  <c r="AK586" i="42"/>
  <c r="AK585" i="42"/>
  <c r="AK584" i="42"/>
  <c r="AK583" i="42"/>
  <c r="AK582" i="42"/>
  <c r="AK581" i="42"/>
  <c r="AK580" i="42"/>
  <c r="AK579" i="42"/>
  <c r="AK578" i="42"/>
  <c r="AK577" i="42"/>
  <c r="AK576" i="42"/>
  <c r="AK575" i="42"/>
  <c r="AK574" i="42"/>
  <c r="AK573" i="42"/>
  <c r="AK572" i="42"/>
  <c r="AK571" i="42"/>
  <c r="AK570" i="42"/>
  <c r="AK569" i="42"/>
  <c r="AK568" i="42"/>
  <c r="AK567" i="42"/>
  <c r="AK566" i="42"/>
  <c r="AK565" i="42"/>
  <c r="AK564" i="42"/>
  <c r="AK563" i="42"/>
  <c r="AK562" i="42"/>
  <c r="AK561" i="42"/>
  <c r="AK560" i="42"/>
  <c r="AK559" i="42"/>
  <c r="AK558" i="42"/>
  <c r="AK557" i="42"/>
  <c r="AK556" i="42"/>
  <c r="AK555" i="42"/>
  <c r="AK554" i="42"/>
  <c r="AK553" i="42"/>
  <c r="AK552" i="42"/>
  <c r="AK551" i="42"/>
  <c r="AK550" i="42"/>
  <c r="AK549" i="42"/>
  <c r="AK548" i="42"/>
  <c r="AK547" i="42"/>
  <c r="AK546" i="42"/>
  <c r="AK545" i="42"/>
  <c r="AK544" i="42"/>
  <c r="AK543" i="42"/>
  <c r="AK542" i="42"/>
  <c r="AK541" i="42"/>
  <c r="AK540" i="42"/>
  <c r="AK539" i="42"/>
  <c r="AK538" i="42"/>
  <c r="AK537" i="42"/>
  <c r="AK536" i="42"/>
  <c r="AK535" i="42"/>
  <c r="AK534" i="42"/>
  <c r="AK533" i="42"/>
  <c r="AK532" i="42"/>
  <c r="AK531" i="42"/>
  <c r="AK530" i="42"/>
  <c r="AK529" i="42"/>
  <c r="AK528" i="42"/>
  <c r="AK527" i="42"/>
  <c r="AK526" i="42"/>
  <c r="AK525" i="42"/>
  <c r="AK524" i="42"/>
  <c r="AK523" i="42"/>
  <c r="AK522" i="42"/>
  <c r="AK521" i="42"/>
  <c r="AK520" i="42"/>
  <c r="AK519" i="42"/>
  <c r="AK518" i="42"/>
  <c r="AK517" i="42"/>
  <c r="AK516" i="42"/>
  <c r="AK515" i="42"/>
  <c r="AK514" i="42"/>
  <c r="AK513" i="42"/>
  <c r="AK512" i="42"/>
  <c r="AK511" i="42"/>
  <c r="AK510" i="42"/>
  <c r="AK509" i="42"/>
  <c r="AK508" i="42"/>
  <c r="AK507" i="42"/>
  <c r="AK506" i="42"/>
  <c r="AK505" i="42"/>
  <c r="AK504" i="42"/>
  <c r="AK503" i="42"/>
  <c r="AK502" i="42"/>
  <c r="AK501" i="42"/>
  <c r="AK500" i="42"/>
  <c r="AK499" i="42"/>
  <c r="AK498" i="42"/>
  <c r="AK497" i="42"/>
  <c r="AK496" i="42"/>
  <c r="AK495" i="42"/>
  <c r="AK494" i="42"/>
  <c r="AK493" i="42"/>
  <c r="AK492" i="42"/>
  <c r="AK491" i="42"/>
  <c r="AK490" i="42"/>
  <c r="AK489" i="42"/>
  <c r="AK488" i="42"/>
  <c r="AK487" i="42"/>
  <c r="AK486" i="42"/>
  <c r="AK485" i="42"/>
  <c r="AK484" i="42"/>
  <c r="AK483" i="42"/>
  <c r="AK482" i="42"/>
  <c r="AK481" i="42"/>
  <c r="AK480" i="42"/>
  <c r="AK479" i="42"/>
  <c r="AK478" i="42"/>
  <c r="AK477" i="42"/>
  <c r="AK476" i="42"/>
  <c r="AK475" i="42"/>
  <c r="AK474" i="42"/>
  <c r="AK473" i="42"/>
  <c r="AK472" i="42"/>
  <c r="AK471" i="42"/>
  <c r="AK470" i="42"/>
  <c r="AK469" i="42"/>
  <c r="AK468" i="42"/>
  <c r="AK467" i="42"/>
  <c r="AK466" i="42"/>
  <c r="AK465" i="42"/>
  <c r="AK464" i="42"/>
  <c r="AK463" i="42"/>
  <c r="AK462" i="42"/>
  <c r="AK461" i="42"/>
  <c r="AK460" i="42"/>
  <c r="AK459" i="42"/>
  <c r="AK458" i="42"/>
  <c r="AK457" i="42"/>
  <c r="AK456" i="42"/>
  <c r="AK455" i="42"/>
  <c r="AK454" i="42"/>
  <c r="AK453" i="42"/>
  <c r="AK452" i="42"/>
  <c r="AK451" i="42"/>
  <c r="AK450" i="42"/>
  <c r="AK449" i="42"/>
  <c r="AK448" i="42"/>
  <c r="AK447" i="42"/>
  <c r="AK446" i="42"/>
  <c r="AK445" i="42"/>
  <c r="AK444" i="42"/>
  <c r="AK443" i="42"/>
  <c r="AK442" i="42"/>
  <c r="AK441" i="42"/>
  <c r="AK440" i="42"/>
  <c r="AK439" i="42"/>
  <c r="AK438" i="42"/>
  <c r="AK437" i="42"/>
  <c r="AK436" i="42"/>
  <c r="AK435" i="42"/>
  <c r="AK434" i="42"/>
  <c r="AK433" i="42"/>
  <c r="AK432" i="42"/>
  <c r="AK431" i="42"/>
  <c r="AK430" i="42"/>
  <c r="AK429" i="42"/>
  <c r="AK428" i="42"/>
  <c r="AK427" i="42"/>
  <c r="AK426" i="42"/>
  <c r="AK425" i="42"/>
  <c r="AK424" i="42"/>
  <c r="AK423" i="42"/>
  <c r="AK422" i="42"/>
  <c r="AK421" i="42"/>
  <c r="AK420" i="42"/>
  <c r="AK419" i="42"/>
  <c r="AK418" i="42"/>
  <c r="AK417" i="42"/>
  <c r="AK416" i="42"/>
  <c r="AK415" i="42"/>
  <c r="AK414" i="42"/>
  <c r="AK413" i="42"/>
  <c r="AK412" i="42"/>
  <c r="AK411" i="42"/>
  <c r="AK410" i="42"/>
  <c r="AK409" i="42"/>
  <c r="AK408" i="42"/>
  <c r="AK407" i="42"/>
  <c r="AK406" i="42"/>
  <c r="AK405" i="42"/>
  <c r="AK404" i="42"/>
  <c r="AK403" i="42"/>
  <c r="AK402" i="42"/>
  <c r="AK401" i="42"/>
  <c r="AK400" i="42"/>
  <c r="AK399" i="42"/>
  <c r="AK398" i="42"/>
  <c r="AK397" i="42"/>
  <c r="AK396" i="42"/>
  <c r="AK395" i="42"/>
  <c r="AK394" i="42"/>
  <c r="AK393" i="42"/>
  <c r="AK392" i="42"/>
  <c r="AK391" i="42"/>
  <c r="AK390" i="42"/>
  <c r="AK389" i="42"/>
  <c r="AK388" i="42"/>
  <c r="AK387" i="42"/>
  <c r="AK386" i="42"/>
  <c r="AK385" i="42"/>
  <c r="AK384" i="42"/>
  <c r="AK383" i="42"/>
  <c r="AK382" i="42"/>
  <c r="AK381" i="42"/>
  <c r="AK380" i="42"/>
  <c r="AK379" i="42"/>
  <c r="AK378" i="42"/>
  <c r="AK377" i="42"/>
  <c r="AK376" i="42"/>
  <c r="AK375" i="42"/>
  <c r="AK374" i="42"/>
  <c r="AK373" i="42"/>
  <c r="AK372" i="42"/>
  <c r="AK371" i="42"/>
  <c r="AK370" i="42"/>
  <c r="AK369" i="42"/>
  <c r="AK368" i="42"/>
  <c r="AK367" i="42"/>
  <c r="AK366" i="42"/>
  <c r="AK365" i="42"/>
  <c r="AK364" i="42"/>
  <c r="AK363" i="42"/>
  <c r="AK362" i="42"/>
  <c r="AK361" i="42"/>
  <c r="AK360" i="42"/>
  <c r="AK359" i="42"/>
  <c r="AK358" i="42"/>
  <c r="AK357" i="42"/>
  <c r="AK356" i="42"/>
  <c r="AK355" i="42"/>
  <c r="AK354" i="42"/>
  <c r="AK353" i="42"/>
  <c r="AK352" i="42"/>
  <c r="AK351" i="42"/>
  <c r="AK350" i="42"/>
  <c r="AK349" i="42"/>
  <c r="AK348" i="42"/>
  <c r="AK347" i="42"/>
  <c r="AK346" i="42"/>
  <c r="AK345" i="42"/>
  <c r="AK344" i="42"/>
  <c r="AK343" i="42"/>
  <c r="AK342" i="42"/>
  <c r="AK341" i="42"/>
  <c r="AK340" i="42"/>
  <c r="AK339" i="42"/>
  <c r="AK338" i="42"/>
  <c r="AK337" i="42"/>
  <c r="AK336" i="42"/>
  <c r="AK335" i="42"/>
  <c r="AK334" i="42"/>
  <c r="AK333" i="42"/>
  <c r="AK332" i="42"/>
  <c r="AK331" i="42"/>
  <c r="AK330" i="42"/>
  <c r="AK329" i="42"/>
  <c r="AK328" i="42"/>
  <c r="AK327" i="42"/>
  <c r="AK326" i="42"/>
  <c r="AK325" i="42"/>
  <c r="AK324" i="42"/>
  <c r="AK323" i="42"/>
  <c r="AK322" i="42"/>
  <c r="AK321" i="42"/>
  <c r="AK320" i="42"/>
  <c r="AK319" i="42"/>
  <c r="AK318" i="42"/>
  <c r="AK317" i="42"/>
  <c r="AK316" i="42"/>
  <c r="AK315" i="42"/>
  <c r="AK314" i="42"/>
  <c r="AK313" i="42"/>
  <c r="AK312" i="42"/>
  <c r="AK311" i="42"/>
  <c r="AK310" i="42"/>
  <c r="AK309" i="42"/>
  <c r="AK308" i="42"/>
  <c r="AK307" i="42"/>
  <c r="AK306" i="42"/>
  <c r="AK305" i="42"/>
  <c r="AK304" i="42"/>
  <c r="AK303" i="42"/>
  <c r="AK302" i="42"/>
  <c r="AK301" i="42"/>
  <c r="AK300" i="42"/>
  <c r="AK299" i="42"/>
  <c r="AK298" i="42"/>
  <c r="AK297" i="42"/>
  <c r="AK296" i="42"/>
  <c r="AK295" i="42"/>
  <c r="AK294" i="42"/>
  <c r="AK293" i="42"/>
  <c r="AK292" i="42"/>
  <c r="AK291" i="42"/>
  <c r="AK290" i="42"/>
  <c r="AK289" i="42"/>
  <c r="AK288" i="42"/>
  <c r="AK287" i="42"/>
  <c r="AK286" i="42"/>
  <c r="AK285" i="42"/>
  <c r="AK284" i="42"/>
  <c r="AK283" i="42"/>
  <c r="AK282" i="42"/>
  <c r="AK281" i="42"/>
  <c r="AK280" i="42"/>
  <c r="AK279" i="42"/>
  <c r="AK278" i="42"/>
  <c r="AK277" i="42"/>
  <c r="AK276" i="42"/>
  <c r="AK275" i="42"/>
  <c r="AK274" i="42"/>
  <c r="AK273" i="42"/>
  <c r="AK272" i="42"/>
  <c r="AK271" i="42"/>
  <c r="AK270" i="42"/>
  <c r="AK269" i="42"/>
  <c r="AK268" i="42"/>
  <c r="AK267" i="42"/>
  <c r="AK266" i="42"/>
  <c r="AK265" i="42"/>
  <c r="AK264" i="42"/>
  <c r="AK263" i="42"/>
  <c r="AK262" i="42"/>
  <c r="AK261" i="42"/>
  <c r="AK260" i="42"/>
  <c r="AK259" i="42"/>
  <c r="AK258" i="42"/>
  <c r="AK257" i="42"/>
  <c r="AK256" i="42"/>
  <c r="AK255" i="42"/>
  <c r="AK254" i="42"/>
  <c r="AK253" i="42"/>
  <c r="AK252" i="42"/>
  <c r="AK251" i="42"/>
  <c r="AK250" i="42"/>
  <c r="AK249" i="42"/>
  <c r="AK248" i="42"/>
  <c r="AK247" i="42"/>
  <c r="AK246" i="42"/>
  <c r="AK245" i="42"/>
  <c r="AK244" i="42"/>
  <c r="AK243" i="42"/>
  <c r="AK242" i="42"/>
  <c r="AK241" i="42"/>
  <c r="AK240" i="42"/>
  <c r="AK239" i="42"/>
  <c r="AK238" i="42"/>
  <c r="AK237" i="42"/>
  <c r="AK236" i="42"/>
  <c r="AK235" i="42"/>
  <c r="AK234" i="42"/>
  <c r="AK233" i="42"/>
  <c r="AK232" i="42"/>
  <c r="AK231" i="42"/>
  <c r="AK230" i="42"/>
  <c r="AK229" i="42"/>
  <c r="AK228" i="42"/>
  <c r="AK227" i="42"/>
  <c r="AK226" i="42"/>
  <c r="AK225" i="42"/>
  <c r="AK224" i="42"/>
  <c r="AK223" i="42"/>
  <c r="AK222" i="42"/>
  <c r="AK221" i="42"/>
  <c r="AK220" i="42"/>
  <c r="AK219" i="42"/>
  <c r="AK218" i="42"/>
  <c r="AK217" i="42"/>
  <c r="AK216" i="42"/>
  <c r="AK215" i="42"/>
  <c r="AK214" i="42"/>
  <c r="AK213" i="42"/>
  <c r="AK212" i="42"/>
  <c r="AK211" i="42"/>
  <c r="AK210" i="42"/>
  <c r="AK209" i="42"/>
  <c r="AK208" i="42"/>
  <c r="AK207" i="42"/>
  <c r="AK206" i="42"/>
  <c r="AK205" i="42"/>
  <c r="AK204" i="42"/>
  <c r="AK203" i="42"/>
  <c r="AK202" i="42"/>
  <c r="AK201" i="42"/>
  <c r="AK200" i="42"/>
  <c r="AK199" i="42"/>
  <c r="AK198" i="42"/>
  <c r="AK197" i="42"/>
  <c r="AK196" i="42"/>
  <c r="AK195" i="42"/>
  <c r="AK194" i="42"/>
  <c r="AK193" i="42"/>
  <c r="AK192" i="42"/>
  <c r="AK191" i="42"/>
  <c r="AK190" i="42"/>
  <c r="AK189" i="42"/>
  <c r="AK188" i="42"/>
  <c r="AK187" i="42"/>
  <c r="AK186" i="42"/>
  <c r="AK185" i="42"/>
  <c r="AK184" i="42"/>
  <c r="AK183" i="42"/>
  <c r="AK182" i="42"/>
  <c r="AK181" i="42"/>
  <c r="AK180" i="42"/>
  <c r="AK179" i="42"/>
  <c r="AK178" i="42"/>
  <c r="AK177" i="42"/>
  <c r="AK176" i="42"/>
  <c r="AK175" i="42"/>
  <c r="AK174" i="42"/>
  <c r="AK173" i="42"/>
  <c r="AK172" i="42"/>
  <c r="AK171" i="42"/>
  <c r="AK170" i="42"/>
  <c r="AK169" i="42"/>
  <c r="AK168" i="42"/>
  <c r="AK167" i="42"/>
  <c r="AK166" i="42"/>
  <c r="AK165" i="42"/>
  <c r="AK164" i="42"/>
  <c r="AK163" i="42"/>
  <c r="AK162" i="42"/>
  <c r="AK161" i="42"/>
  <c r="AK160" i="42"/>
  <c r="AK159" i="42"/>
  <c r="AK158" i="42"/>
  <c r="AK157" i="42"/>
  <c r="AK156" i="42"/>
  <c r="AK155" i="42"/>
  <c r="AK154" i="42"/>
  <c r="AK153" i="42"/>
  <c r="AK152" i="42"/>
  <c r="AK151" i="42"/>
  <c r="AK150" i="42"/>
  <c r="AK149" i="42"/>
  <c r="AK148" i="42"/>
  <c r="AK147" i="42"/>
  <c r="AK146" i="42"/>
  <c r="AK145" i="42"/>
  <c r="AK144" i="42"/>
  <c r="AK143" i="42"/>
  <c r="AK142" i="42"/>
  <c r="AK141" i="42"/>
  <c r="AK140" i="42"/>
  <c r="AK139" i="42"/>
  <c r="AK138" i="42"/>
  <c r="AK137" i="42"/>
  <c r="AK136" i="42"/>
  <c r="AK135" i="42"/>
  <c r="AK134" i="42"/>
  <c r="AK133" i="42"/>
  <c r="AK132" i="42"/>
  <c r="AK131" i="42"/>
  <c r="AK130" i="42"/>
  <c r="AK129" i="42"/>
  <c r="AK128" i="42"/>
  <c r="AK127" i="42"/>
  <c r="AK126" i="42"/>
  <c r="AK125" i="42"/>
  <c r="AK124" i="42"/>
  <c r="AK123" i="42"/>
  <c r="AK122" i="42"/>
  <c r="AK121" i="42"/>
  <c r="AK120" i="42"/>
  <c r="AK119" i="42"/>
  <c r="AK118" i="42"/>
  <c r="AK117" i="42"/>
  <c r="AK116" i="42"/>
  <c r="AK115" i="42"/>
  <c r="AK114" i="42"/>
  <c r="AK113" i="42"/>
  <c r="AK112" i="42"/>
  <c r="AK111" i="42"/>
  <c r="AK110" i="42"/>
  <c r="AK109" i="42"/>
  <c r="AK108" i="42"/>
  <c r="AK107" i="42"/>
  <c r="AK106" i="42"/>
  <c r="AK105" i="42"/>
  <c r="AK104" i="42"/>
  <c r="AK103" i="42"/>
  <c r="AK102" i="42"/>
  <c r="AK101" i="42"/>
  <c r="AK100" i="42"/>
  <c r="AK99" i="42"/>
  <c r="AK98" i="42"/>
  <c r="AK97" i="42"/>
  <c r="AK96" i="42"/>
  <c r="AK95" i="42"/>
  <c r="AK94" i="42"/>
  <c r="AK93" i="42"/>
  <c r="AK92" i="42"/>
  <c r="AK91" i="42"/>
  <c r="AK90" i="42"/>
  <c r="AK89" i="42"/>
  <c r="AK88" i="42"/>
  <c r="AK87" i="42"/>
  <c r="AK86" i="42"/>
  <c r="AK85" i="42"/>
  <c r="AK84" i="42"/>
  <c r="AK83" i="42"/>
  <c r="AK82" i="42"/>
  <c r="AK81" i="42"/>
  <c r="AK80" i="42"/>
  <c r="AK79" i="42"/>
  <c r="AK78" i="42"/>
  <c r="AK77" i="42"/>
  <c r="AK76" i="42"/>
  <c r="AK75" i="42"/>
  <c r="AK74" i="42"/>
  <c r="AK73" i="42"/>
  <c r="AK72" i="42"/>
  <c r="AK71" i="42"/>
  <c r="AK70" i="42"/>
  <c r="AK69" i="42"/>
  <c r="AK68" i="42"/>
  <c r="AK67" i="42"/>
  <c r="AK66" i="42"/>
  <c r="AK65" i="42"/>
  <c r="AK64" i="42"/>
  <c r="AK63" i="42"/>
  <c r="AK62" i="42"/>
  <c r="AK61" i="42"/>
  <c r="AK60" i="42"/>
  <c r="AK59" i="42"/>
  <c r="AK58" i="42"/>
  <c r="AK57" i="42"/>
  <c r="AK56" i="42"/>
  <c r="AK55" i="42"/>
  <c r="AK54" i="42"/>
  <c r="AK53" i="42"/>
  <c r="AK52" i="42"/>
  <c r="AK51" i="42"/>
  <c r="AK50" i="42"/>
  <c r="AK49" i="42"/>
  <c r="AK48" i="42"/>
  <c r="AK47" i="42"/>
  <c r="AK46" i="42"/>
  <c r="AK45" i="42"/>
  <c r="AK44" i="42"/>
  <c r="AK43" i="42"/>
  <c r="AK42" i="42"/>
  <c r="AK41" i="42"/>
  <c r="AK40" i="42"/>
  <c r="AK39" i="42"/>
  <c r="AK38" i="42"/>
  <c r="AK37" i="42"/>
  <c r="AK36" i="42"/>
  <c r="AK35" i="42"/>
  <c r="AK34" i="42"/>
  <c r="AK33" i="42"/>
  <c r="AK32" i="42"/>
  <c r="AK31" i="42"/>
  <c r="AK30" i="42"/>
  <c r="AK29" i="42"/>
  <c r="AK28" i="42"/>
  <c r="AK27" i="42"/>
  <c r="AK26" i="42"/>
  <c r="AK25" i="42"/>
  <c r="AK24" i="42"/>
  <c r="AK23" i="42"/>
  <c r="AK22" i="42"/>
  <c r="AK21" i="42"/>
  <c r="AK20" i="42"/>
  <c r="AK19" i="42"/>
  <c r="AK18" i="42"/>
  <c r="AK17" i="42"/>
  <c r="AK16" i="42"/>
  <c r="AK15" i="42"/>
  <c r="AK14" i="42"/>
  <c r="AK13" i="42"/>
  <c r="AK12" i="42"/>
  <c r="AK11" i="42"/>
  <c r="AK10" i="42"/>
  <c r="AK9" i="42"/>
  <c r="AK8" i="42"/>
  <c r="AK7" i="42"/>
  <c r="AK6" i="42"/>
  <c r="AK5" i="42"/>
  <c r="AK4" i="42"/>
  <c r="AK3" i="42"/>
  <c r="AK2" i="42"/>
  <c r="U22" i="39"/>
  <c r="K57" i="34"/>
  <c r="L57" i="34"/>
  <c r="U57" i="34"/>
  <c r="AK57" i="34"/>
  <c r="U51" i="34"/>
  <c r="U152" i="34"/>
  <c r="U5" i="34"/>
  <c r="U145" i="34"/>
  <c r="U141" i="34"/>
  <c r="U133" i="34"/>
  <c r="U146" i="34"/>
  <c r="U153" i="34"/>
  <c r="U19" i="34"/>
  <c r="U150" i="34"/>
  <c r="U138" i="34"/>
  <c r="U144" i="34"/>
  <c r="U132" i="34"/>
  <c r="U89" i="34"/>
  <c r="U21" i="34"/>
  <c r="U48" i="34"/>
  <c r="U149" i="34"/>
  <c r="U140" i="34"/>
  <c r="U45" i="34"/>
  <c r="U12" i="34"/>
  <c r="U142" i="34"/>
  <c r="U90" i="34"/>
  <c r="U32" i="34"/>
  <c r="U4" i="34"/>
  <c r="U17" i="34"/>
  <c r="U113" i="34"/>
  <c r="U71" i="34"/>
  <c r="U70" i="34"/>
  <c r="U46" i="34"/>
  <c r="U120" i="34"/>
  <c r="U126" i="34"/>
  <c r="U37" i="34"/>
  <c r="U25" i="34"/>
  <c r="U94" i="34"/>
  <c r="U80" i="34"/>
  <c r="U121" i="34"/>
  <c r="U16" i="34"/>
  <c r="U3" i="34"/>
  <c r="U11" i="34"/>
  <c r="U123" i="34"/>
  <c r="U50" i="34"/>
  <c r="U88" i="34"/>
  <c r="U143" i="34"/>
  <c r="U100" i="34"/>
  <c r="U122" i="34"/>
  <c r="U135" i="34"/>
  <c r="U68" i="34"/>
  <c r="U98" i="34"/>
  <c r="U114" i="34"/>
  <c r="U7" i="34"/>
  <c r="U108" i="34"/>
  <c r="U125" i="34"/>
  <c r="U128" i="34"/>
  <c r="U131" i="34"/>
  <c r="U93" i="34"/>
  <c r="U73" i="34"/>
  <c r="U47" i="34"/>
  <c r="U111" i="34"/>
  <c r="U97" i="34"/>
  <c r="U118" i="34"/>
  <c r="U29" i="34"/>
  <c r="U49" i="34"/>
  <c r="U39" i="34"/>
  <c r="U92" i="34"/>
  <c r="U30" i="34"/>
  <c r="U54" i="34"/>
  <c r="U117" i="34"/>
  <c r="U154" i="34"/>
  <c r="U105" i="34"/>
  <c r="U99" i="34"/>
  <c r="U18" i="34"/>
  <c r="U9" i="34"/>
  <c r="U43" i="34"/>
  <c r="U55" i="34"/>
  <c r="U27" i="34"/>
  <c r="U86" i="34"/>
  <c r="U85" i="34"/>
  <c r="U106" i="34"/>
  <c r="U78" i="34"/>
  <c r="U44" i="34"/>
  <c r="U22" i="34"/>
  <c r="U35" i="34"/>
  <c r="U127" i="34"/>
  <c r="U91" i="34"/>
  <c r="U26" i="34"/>
  <c r="U62" i="34"/>
  <c r="U109" i="34"/>
  <c r="U15" i="34"/>
  <c r="U79" i="34"/>
  <c r="U53" i="34"/>
  <c r="U65" i="34"/>
  <c r="U41" i="34"/>
  <c r="U72" i="34"/>
  <c r="U82" i="34"/>
  <c r="U103" i="34"/>
  <c r="U101" i="34"/>
  <c r="U23" i="34"/>
  <c r="U136" i="34"/>
  <c r="U24" i="34"/>
  <c r="U96" i="34"/>
  <c r="U67" i="34"/>
  <c r="U64" i="34"/>
  <c r="U59" i="34"/>
  <c r="U115" i="34"/>
  <c r="U56" i="34"/>
  <c r="U58" i="34"/>
  <c r="U34" i="34"/>
  <c r="U119" i="34"/>
  <c r="U10" i="34"/>
  <c r="U83" i="34"/>
  <c r="U40" i="34"/>
  <c r="U6" i="34"/>
  <c r="U151" i="34"/>
  <c r="U139" i="34"/>
  <c r="U110" i="34"/>
  <c r="U124" i="34"/>
  <c r="U107" i="34"/>
  <c r="U38" i="34"/>
  <c r="U134" i="34"/>
  <c r="U95" i="34"/>
  <c r="U60" i="34"/>
  <c r="U147" i="34"/>
  <c r="U84" i="34"/>
  <c r="U14" i="34"/>
  <c r="U81" i="34"/>
  <c r="U74" i="34"/>
  <c r="U63" i="34"/>
  <c r="U13" i="34"/>
  <c r="U75" i="34"/>
  <c r="U130" i="34"/>
  <c r="U104" i="34"/>
  <c r="U87" i="34"/>
  <c r="U2" i="34"/>
  <c r="U36" i="34"/>
  <c r="U102" i="34"/>
  <c r="U137" i="34"/>
  <c r="U28" i="34"/>
  <c r="U77" i="34"/>
  <c r="U20" i="34"/>
  <c r="U116" i="34"/>
  <c r="U129" i="34"/>
  <c r="U42" i="34"/>
  <c r="U33" i="34"/>
  <c r="U76" i="34"/>
  <c r="U8" i="34"/>
  <c r="U69" i="34"/>
  <c r="U31" i="34"/>
  <c r="U112" i="34"/>
  <c r="U52" i="34"/>
  <c r="U61" i="34"/>
  <c r="U66" i="34"/>
  <c r="U148" i="34"/>
  <c r="BA140" i="35"/>
  <c r="BA139" i="35"/>
  <c r="BA116" i="35"/>
  <c r="BA115" i="35"/>
  <c r="BA114" i="35"/>
  <c r="BA113" i="35"/>
  <c r="BA138" i="35"/>
  <c r="BA137" i="35"/>
  <c r="BA136" i="35"/>
  <c r="BA112" i="35"/>
  <c r="BA111" i="35"/>
  <c r="BA135" i="35"/>
  <c r="BA110" i="35"/>
  <c r="BA134" i="35"/>
  <c r="BA133" i="35"/>
  <c r="BA109" i="35"/>
  <c r="BA132" i="35"/>
  <c r="BA108" i="35"/>
  <c r="BA131" i="35"/>
  <c r="BA130" i="35"/>
  <c r="BA107" i="35"/>
  <c r="BA106" i="35"/>
  <c r="BA105" i="35"/>
  <c r="BA104" i="35"/>
  <c r="BA103" i="35"/>
  <c r="BA102" i="35"/>
  <c r="BA101" i="35"/>
  <c r="BA100" i="35"/>
  <c r="BA99" i="35"/>
  <c r="BA129" i="35"/>
  <c r="BA98" i="35"/>
  <c r="BA97" i="35"/>
  <c r="BA96" i="35"/>
  <c r="BA95" i="35"/>
  <c r="BA94" i="35"/>
  <c r="BA93" i="35"/>
  <c r="BA128" i="35"/>
  <c r="BA92" i="35"/>
  <c r="BA127" i="35"/>
  <c r="BA91" i="35"/>
  <c r="BA90" i="35"/>
  <c r="BA89" i="35"/>
  <c r="BA88" i="35"/>
  <c r="BA126" i="35"/>
  <c r="BA87" i="35"/>
  <c r="BA86" i="35"/>
  <c r="BA85" i="35"/>
  <c r="BA84" i="35"/>
  <c r="BA83" i="35"/>
  <c r="BA82" i="35"/>
  <c r="BA81" i="35"/>
  <c r="BA80" i="35"/>
  <c r="BA79" i="35"/>
  <c r="BA78" i="35"/>
  <c r="BA77" i="35"/>
  <c r="BA76" i="35"/>
  <c r="BA75" i="35"/>
  <c r="BA74" i="35"/>
  <c r="BA73" i="35"/>
  <c r="BA72" i="35"/>
  <c r="BA71" i="35"/>
  <c r="BA70" i="35"/>
  <c r="BA69" i="35"/>
  <c r="BA68" i="35"/>
  <c r="BA67" i="35"/>
  <c r="BA66" i="35"/>
  <c r="BA65" i="35"/>
  <c r="BA64" i="35"/>
  <c r="BA63" i="35"/>
  <c r="BA62" i="35"/>
  <c r="BA61" i="35"/>
  <c r="BA60" i="35"/>
  <c r="BA59" i="35"/>
  <c r="BA58" i="35"/>
  <c r="BA57" i="35"/>
  <c r="BA56" i="35"/>
  <c r="BA55" i="35"/>
  <c r="BA54" i="35"/>
  <c r="BA53" i="35"/>
  <c r="BA52" i="35"/>
  <c r="BA51" i="35"/>
  <c r="BA50" i="35"/>
  <c r="BA49" i="35"/>
  <c r="BA48" i="35"/>
  <c r="BA47" i="35"/>
  <c r="BA46" i="35"/>
  <c r="BA45" i="35"/>
  <c r="BA44" i="35"/>
  <c r="BA43" i="35"/>
  <c r="BA42" i="35"/>
  <c r="BA41" i="35"/>
  <c r="BA40" i="35"/>
  <c r="BA39" i="35"/>
  <c r="BA38" i="35"/>
  <c r="BA37" i="35"/>
  <c r="BA36" i="35"/>
  <c r="BA35" i="35"/>
  <c r="BA34" i="35"/>
  <c r="BA33" i="35"/>
  <c r="BA32" i="35"/>
  <c r="BA31" i="35"/>
  <c r="BA30" i="35"/>
  <c r="BA29" i="35"/>
  <c r="BA28" i="35"/>
  <c r="BA27" i="35"/>
  <c r="BA26" i="35"/>
  <c r="BA25" i="35"/>
  <c r="BA125" i="35"/>
  <c r="BA24" i="35"/>
  <c r="BA23" i="35"/>
  <c r="BA124" i="35"/>
  <c r="BA22" i="35"/>
  <c r="BA21" i="35"/>
  <c r="BA123" i="35"/>
  <c r="BA20" i="35"/>
  <c r="BA122" i="35"/>
  <c r="BA19" i="35"/>
  <c r="BA121" i="35"/>
  <c r="BA120" i="35"/>
  <c r="BA18" i="35"/>
  <c r="BA17" i="35"/>
  <c r="BA16" i="35"/>
  <c r="BA15" i="35"/>
  <c r="BA14" i="35"/>
  <c r="BA119" i="35"/>
  <c r="BA13" i="35"/>
  <c r="BA118" i="35"/>
  <c r="BA12" i="35"/>
  <c r="BA11" i="35"/>
  <c r="BA10" i="35"/>
  <c r="BA9" i="35"/>
  <c r="BA8" i="35"/>
  <c r="BA7" i="35"/>
  <c r="BA6" i="35"/>
  <c r="BA5" i="35"/>
  <c r="BA4" i="35"/>
  <c r="BA117" i="35"/>
  <c r="BA3" i="35"/>
  <c r="BA2" i="35"/>
  <c r="L141" i="34"/>
  <c r="K141" i="34"/>
  <c r="L101" i="34"/>
  <c r="K101" i="34"/>
  <c r="L147" i="34"/>
  <c r="K147" i="34"/>
  <c r="L22" i="34"/>
  <c r="K22" i="34"/>
  <c r="L151" i="34"/>
  <c r="K151" i="34"/>
  <c r="L127" i="34"/>
  <c r="K127" i="34"/>
  <c r="L152" i="34"/>
  <c r="K152" i="34"/>
  <c r="L154" i="34"/>
  <c r="K154" i="34"/>
  <c r="L153" i="34"/>
  <c r="K153" i="34"/>
  <c r="L135" i="34"/>
  <c r="K135" i="34"/>
  <c r="L21" i="34"/>
  <c r="K21" i="34"/>
  <c r="L48" i="34"/>
  <c r="K48" i="34"/>
  <c r="L138" i="34"/>
  <c r="K138" i="34"/>
  <c r="L123" i="34"/>
  <c r="K123" i="34"/>
  <c r="L122" i="34"/>
  <c r="K122" i="34"/>
  <c r="L136" i="34"/>
  <c r="K136" i="34"/>
  <c r="L145" i="34"/>
  <c r="K145" i="34"/>
  <c r="L143" i="34"/>
  <c r="K143" i="34"/>
  <c r="L132" i="34"/>
  <c r="K132" i="34"/>
  <c r="L140" i="34"/>
  <c r="K140" i="34"/>
  <c r="L149" i="34"/>
  <c r="K149" i="34"/>
  <c r="L150" i="34"/>
  <c r="K150" i="34"/>
  <c r="L148" i="34"/>
  <c r="K148" i="34"/>
  <c r="L139" i="34"/>
  <c r="K139" i="34"/>
  <c r="L131" i="34"/>
  <c r="K131" i="34"/>
  <c r="L137" i="34"/>
  <c r="K137" i="34"/>
  <c r="L17" i="34"/>
  <c r="K17" i="34"/>
  <c r="L12" i="34"/>
  <c r="K12" i="34"/>
  <c r="L29" i="34"/>
  <c r="K29" i="34"/>
  <c r="L121" i="34"/>
  <c r="K121" i="34"/>
  <c r="L120" i="34"/>
  <c r="K120" i="34"/>
  <c r="L71" i="34"/>
  <c r="K71" i="34"/>
  <c r="L20" i="34"/>
  <c r="K20" i="34"/>
  <c r="L2" i="34"/>
  <c r="K2" i="34"/>
  <c r="L133" i="34"/>
  <c r="K133" i="34"/>
  <c r="L37" i="34"/>
  <c r="K37" i="34"/>
  <c r="L9" i="34"/>
  <c r="K9" i="34"/>
  <c r="L68" i="34"/>
  <c r="K68" i="34"/>
  <c r="L93" i="34"/>
  <c r="K93" i="34"/>
  <c r="L45" i="34"/>
  <c r="K45" i="34"/>
  <c r="L54" i="34"/>
  <c r="K54" i="34"/>
  <c r="L108" i="34"/>
  <c r="K108" i="34"/>
  <c r="L39" i="34"/>
  <c r="K39" i="34"/>
  <c r="L13" i="34"/>
  <c r="K13" i="34"/>
  <c r="L85" i="34"/>
  <c r="K85" i="34"/>
  <c r="L110" i="34"/>
  <c r="K110" i="34"/>
  <c r="L34" i="34"/>
  <c r="K34" i="34"/>
  <c r="L8" i="34"/>
  <c r="K8" i="34"/>
  <c r="L14" i="34"/>
  <c r="K14" i="34"/>
  <c r="L114" i="34"/>
  <c r="K114" i="34"/>
  <c r="L23" i="34"/>
  <c r="K23" i="34"/>
  <c r="L98" i="34"/>
  <c r="K98" i="34"/>
  <c r="L90" i="34"/>
  <c r="K90" i="34"/>
  <c r="L81" i="34"/>
  <c r="K81" i="34"/>
  <c r="L46" i="34"/>
  <c r="K46" i="34"/>
  <c r="L32" i="34"/>
  <c r="K32" i="34"/>
  <c r="L49" i="34"/>
  <c r="K49" i="34"/>
  <c r="L53" i="34"/>
  <c r="K53" i="34"/>
  <c r="L40" i="34"/>
  <c r="K40" i="34"/>
  <c r="L79" i="34"/>
  <c r="K79" i="34"/>
  <c r="L56" i="34"/>
  <c r="K56" i="34"/>
  <c r="L10" i="34"/>
  <c r="K10" i="34"/>
  <c r="L28" i="34"/>
  <c r="K28" i="34"/>
  <c r="L100" i="34"/>
  <c r="K100" i="34"/>
  <c r="L80" i="34"/>
  <c r="K80" i="34"/>
  <c r="L113" i="34"/>
  <c r="K113" i="34"/>
  <c r="L70" i="34"/>
  <c r="K70" i="34"/>
  <c r="L92" i="34"/>
  <c r="K92" i="34"/>
  <c r="L97" i="34"/>
  <c r="K97" i="34"/>
  <c r="L7" i="34"/>
  <c r="K7" i="34"/>
  <c r="L78" i="34"/>
  <c r="K78" i="34"/>
  <c r="L118" i="34"/>
  <c r="K118" i="34"/>
  <c r="L25" i="34"/>
  <c r="K25" i="34"/>
  <c r="L73" i="34"/>
  <c r="K73" i="34"/>
  <c r="L11" i="34"/>
  <c r="K11" i="34"/>
  <c r="L18" i="34"/>
  <c r="K18" i="34"/>
  <c r="L3" i="34"/>
  <c r="K3" i="34"/>
  <c r="L55" i="34"/>
  <c r="K55" i="34"/>
  <c r="L44" i="34"/>
  <c r="K44" i="34"/>
  <c r="L62" i="34"/>
  <c r="K62" i="34"/>
  <c r="L33" i="34"/>
  <c r="K33" i="34"/>
  <c r="L111" i="34"/>
  <c r="K111" i="34"/>
  <c r="L24" i="34"/>
  <c r="K24" i="34"/>
  <c r="L16" i="34"/>
  <c r="K16" i="34"/>
  <c r="L125" i="34"/>
  <c r="K125" i="34"/>
  <c r="L4" i="34"/>
  <c r="K4" i="34"/>
  <c r="L59" i="34"/>
  <c r="K59" i="34"/>
  <c r="L30" i="34"/>
  <c r="K30" i="34"/>
  <c r="L83" i="34"/>
  <c r="K83" i="34"/>
  <c r="L35" i="34"/>
  <c r="K35" i="34"/>
  <c r="L66" i="34"/>
  <c r="K66" i="34"/>
  <c r="L47" i="34"/>
  <c r="K47" i="34"/>
  <c r="L26" i="34"/>
  <c r="K26" i="34"/>
  <c r="AK129" i="34"/>
  <c r="L129" i="34"/>
  <c r="K129" i="34"/>
  <c r="AK107" i="34"/>
  <c r="L107" i="34"/>
  <c r="K107" i="34"/>
  <c r="AK42" i="34"/>
  <c r="L42" i="34"/>
  <c r="K42" i="34"/>
  <c r="AK128" i="34"/>
  <c r="L128" i="34"/>
  <c r="K128" i="34"/>
  <c r="AK65" i="34"/>
  <c r="L65" i="34"/>
  <c r="K65" i="34"/>
  <c r="AK43" i="34"/>
  <c r="L43" i="34"/>
  <c r="K43" i="34"/>
  <c r="AK58" i="34"/>
  <c r="L58" i="34"/>
  <c r="K58" i="34"/>
  <c r="AK61" i="34"/>
  <c r="L61" i="34"/>
  <c r="K61" i="34"/>
  <c r="AK105" i="34"/>
  <c r="L105" i="34"/>
  <c r="K105" i="34"/>
  <c r="AK82" i="34"/>
  <c r="L82" i="34"/>
  <c r="K82" i="34"/>
  <c r="AK76" i="34"/>
  <c r="L76" i="34"/>
  <c r="K76" i="34"/>
  <c r="AK115" i="34"/>
  <c r="L115" i="34"/>
  <c r="K115" i="34"/>
  <c r="AK126" i="34"/>
  <c r="L126" i="34"/>
  <c r="K126" i="34"/>
  <c r="AK102" i="34"/>
  <c r="L102" i="34"/>
  <c r="K102" i="34"/>
  <c r="AK119" i="34"/>
  <c r="L119" i="34"/>
  <c r="K119" i="34"/>
  <c r="AK106" i="34"/>
  <c r="L106" i="34"/>
  <c r="K106" i="34"/>
  <c r="AK130" i="34"/>
  <c r="L130" i="34"/>
  <c r="K130" i="34"/>
  <c r="AK6" i="34"/>
  <c r="L6" i="34"/>
  <c r="K6" i="34"/>
  <c r="AK86" i="34"/>
  <c r="L86" i="34"/>
  <c r="K86" i="34"/>
  <c r="AK124" i="34"/>
  <c r="L124" i="34"/>
  <c r="K124" i="34"/>
  <c r="AK95" i="34"/>
  <c r="L95" i="34"/>
  <c r="K95" i="34"/>
  <c r="AK103" i="34"/>
  <c r="L103" i="34"/>
  <c r="K103" i="34"/>
  <c r="AK63" i="34"/>
  <c r="L63" i="34"/>
  <c r="K63" i="34"/>
  <c r="AK38" i="34"/>
  <c r="L38" i="34"/>
  <c r="K38" i="34"/>
  <c r="AK112" i="34"/>
  <c r="L112" i="34"/>
  <c r="K112" i="34"/>
  <c r="AK75" i="34"/>
  <c r="L75" i="34"/>
  <c r="K75" i="34"/>
  <c r="AK91" i="34"/>
  <c r="L91" i="34"/>
  <c r="K91" i="34"/>
  <c r="AK19" i="34"/>
  <c r="L19" i="34"/>
  <c r="K19" i="34"/>
  <c r="AK69" i="34"/>
  <c r="L69" i="34"/>
  <c r="K69" i="34"/>
  <c r="AK41" i="34"/>
  <c r="L41" i="34"/>
  <c r="K41" i="34"/>
  <c r="AK89" i="34"/>
  <c r="L89" i="34"/>
  <c r="K89" i="34"/>
  <c r="AK104" i="34"/>
  <c r="L104" i="34"/>
  <c r="K104" i="34"/>
  <c r="AK31" i="34"/>
  <c r="L31" i="34"/>
  <c r="K31" i="34"/>
  <c r="AK96" i="34"/>
  <c r="L96" i="34"/>
  <c r="K96" i="34"/>
  <c r="AK51" i="34"/>
  <c r="L51" i="34"/>
  <c r="K51" i="34"/>
  <c r="AK144" i="34"/>
  <c r="L144" i="34"/>
  <c r="K144" i="34"/>
  <c r="AK134" i="34"/>
  <c r="L134" i="34"/>
  <c r="K134" i="34"/>
  <c r="AK67" i="34"/>
  <c r="L67" i="34"/>
  <c r="K67" i="34"/>
  <c r="AK72" i="34"/>
  <c r="L72" i="34"/>
  <c r="K72" i="34"/>
  <c r="AK64" i="34"/>
  <c r="L64" i="34"/>
  <c r="K64" i="34"/>
  <c r="AK142" i="34"/>
  <c r="L142" i="34"/>
  <c r="K142" i="34"/>
  <c r="AK146" i="34"/>
  <c r="L146" i="34"/>
  <c r="K146" i="34"/>
  <c r="AK5" i="34"/>
  <c r="L5" i="34"/>
  <c r="K5" i="34"/>
  <c r="AK116" i="34"/>
  <c r="L116" i="34"/>
  <c r="K116" i="34"/>
  <c r="AK84" i="34"/>
  <c r="L84" i="34"/>
  <c r="K84" i="34"/>
  <c r="AK88" i="34"/>
  <c r="L88" i="34"/>
  <c r="K88" i="34"/>
  <c r="AK94" i="34"/>
  <c r="L94" i="34"/>
  <c r="K94" i="34"/>
  <c r="AK74" i="34"/>
  <c r="L74" i="34"/>
  <c r="K74" i="34"/>
  <c r="AK50" i="34"/>
  <c r="L50" i="34"/>
  <c r="K50" i="34"/>
  <c r="AK27" i="34"/>
  <c r="L27" i="34"/>
  <c r="K27" i="34"/>
  <c r="AK117" i="34"/>
  <c r="L117" i="34"/>
  <c r="K117" i="34"/>
  <c r="AK99" i="34"/>
  <c r="L99" i="34"/>
  <c r="K99" i="34"/>
  <c r="AK109" i="34"/>
  <c r="L109" i="34"/>
  <c r="K109" i="34"/>
  <c r="AK60" i="34"/>
  <c r="L60" i="34"/>
  <c r="K60" i="34"/>
  <c r="AK52" i="34"/>
  <c r="L52" i="34"/>
  <c r="K52" i="34"/>
  <c r="AK15" i="34"/>
  <c r="L15" i="34"/>
  <c r="K15" i="34"/>
  <c r="AK87" i="34"/>
  <c r="L87" i="34"/>
  <c r="K87" i="34"/>
  <c r="AK77" i="34"/>
  <c r="L77" i="34"/>
  <c r="K77" i="34"/>
  <c r="AK36" i="34"/>
  <c r="L36" i="34"/>
  <c r="K36" i="34"/>
  <c r="I45" i="32"/>
  <c r="I54" i="32"/>
  <c r="I37" i="32"/>
  <c r="I75" i="32"/>
  <c r="I64" i="32"/>
  <c r="I28" i="32"/>
  <c r="I74" i="32"/>
  <c r="I61" i="32"/>
  <c r="I52" i="32"/>
  <c r="I36" i="32"/>
  <c r="I62" i="32"/>
  <c r="I56" i="32"/>
  <c r="I63" i="32"/>
  <c r="I76" i="32"/>
  <c r="I66" i="32"/>
  <c r="I16" i="32"/>
  <c r="I39" i="32"/>
  <c r="I13" i="32"/>
  <c r="I47" i="32"/>
  <c r="I77" i="32"/>
  <c r="I27" i="32"/>
  <c r="I15" i="32"/>
  <c r="I26" i="32"/>
  <c r="I48" i="32"/>
  <c r="I7" i="32"/>
  <c r="I12" i="32"/>
  <c r="I2" i="32"/>
  <c r="I8" i="32"/>
  <c r="I67" i="32"/>
  <c r="I49" i="32"/>
  <c r="I57" i="32"/>
  <c r="I59" i="32"/>
  <c r="I20" i="32"/>
  <c r="I35" i="32"/>
  <c r="I38" i="32"/>
  <c r="I19" i="32"/>
  <c r="I21" i="32"/>
  <c r="I3" i="32"/>
  <c r="I17" i="32"/>
  <c r="I29" i="32"/>
  <c r="I50" i="32"/>
  <c r="I44" i="32"/>
  <c r="I40" i="32"/>
  <c r="I78" i="32"/>
  <c r="I11" i="32"/>
  <c r="I24" i="32"/>
  <c r="I65" i="32"/>
  <c r="I18" i="32"/>
  <c r="I23" i="32"/>
  <c r="I30" i="32"/>
  <c r="I33" i="32"/>
  <c r="I31" i="32"/>
  <c r="I6" i="32"/>
  <c r="I43" i="32"/>
  <c r="I55" i="32"/>
  <c r="I46" i="32"/>
  <c r="I32" i="32"/>
  <c r="I4" i="32"/>
  <c r="I5" i="32"/>
  <c r="I51" i="32"/>
  <c r="I71" i="32"/>
  <c r="I34" i="32"/>
  <c r="I69" i="32"/>
  <c r="I41" i="32"/>
  <c r="I10" i="32"/>
  <c r="I42" i="32"/>
  <c r="I25" i="32"/>
  <c r="I60" i="32"/>
  <c r="I14" i="32"/>
  <c r="I9" i="32"/>
  <c r="I22" i="32"/>
  <c r="I68" i="32"/>
  <c r="I53" i="32"/>
  <c r="I58" i="32"/>
  <c r="I72" i="32"/>
  <c r="I73" i="32"/>
  <c r="I70" i="32"/>
  <c r="AF3" i="31"/>
  <c r="AF4" i="31"/>
  <c r="AF5" i="31"/>
  <c r="AF6" i="31"/>
  <c r="AF7" i="31"/>
  <c r="AF8" i="31"/>
  <c r="AF9" i="31"/>
  <c r="AF10" i="31"/>
  <c r="AF11" i="31"/>
  <c r="AF12" i="31"/>
  <c r="AF13" i="31"/>
  <c r="AF14" i="31"/>
  <c r="AF15" i="31"/>
  <c r="AF16" i="31"/>
  <c r="AF17" i="31"/>
  <c r="AF18" i="31"/>
  <c r="AF19" i="31"/>
  <c r="AF20" i="31"/>
  <c r="AF21" i="31"/>
  <c r="AF22" i="31"/>
  <c r="AF23" i="31"/>
  <c r="AF24" i="31"/>
  <c r="AF25" i="31"/>
  <c r="AF26" i="31"/>
  <c r="AF27" i="31"/>
  <c r="AF28" i="31"/>
  <c r="AF29" i="31"/>
  <c r="AF30" i="31"/>
  <c r="AF31" i="31"/>
  <c r="AF32" i="31"/>
  <c r="AF33" i="31"/>
  <c r="AF34" i="31"/>
  <c r="AF35" i="31"/>
  <c r="AF36" i="31"/>
  <c r="AF37" i="31"/>
  <c r="AF38" i="31"/>
  <c r="AF39" i="31"/>
  <c r="AF40" i="31"/>
  <c r="AF41" i="31"/>
  <c r="AF42" i="31"/>
  <c r="AF43" i="31"/>
  <c r="AF44" i="31"/>
  <c r="AF45" i="31"/>
  <c r="AF46" i="31"/>
  <c r="AF47" i="31"/>
  <c r="AF48" i="31"/>
  <c r="AF49" i="31"/>
  <c r="AF50" i="31"/>
  <c r="AF51" i="31"/>
  <c r="AF52" i="31"/>
  <c r="AF53" i="31"/>
  <c r="AF54" i="31"/>
  <c r="AF55" i="31"/>
  <c r="AF56" i="31"/>
  <c r="AF57" i="31"/>
  <c r="AF58" i="31"/>
  <c r="AF59" i="31"/>
  <c r="AF60" i="31"/>
  <c r="AF61" i="31"/>
  <c r="AF62" i="31"/>
  <c r="AF63" i="31"/>
  <c r="AF64" i="31"/>
  <c r="AF65" i="31"/>
  <c r="AF66" i="31"/>
  <c r="AF67" i="31"/>
  <c r="AF68" i="31"/>
  <c r="AF69" i="31"/>
  <c r="AF70" i="31"/>
  <c r="AF71" i="31"/>
  <c r="AF72" i="31"/>
  <c r="AF73" i="31"/>
  <c r="AF74" i="31"/>
  <c r="AF75" i="31"/>
  <c r="AF76" i="31"/>
  <c r="AF77" i="31"/>
  <c r="AF78" i="31"/>
  <c r="AF79" i="31"/>
  <c r="AF80" i="31"/>
  <c r="AF81" i="31"/>
  <c r="AF82" i="31"/>
  <c r="AF83" i="31"/>
  <c r="AF84" i="31"/>
  <c r="AF85" i="31"/>
  <c r="AF86" i="31"/>
  <c r="AF87" i="31"/>
  <c r="AF88" i="31"/>
  <c r="AF89" i="31"/>
  <c r="AF90" i="31"/>
  <c r="AF91" i="31"/>
  <c r="AF92" i="31"/>
  <c r="AF93" i="31"/>
  <c r="AF94" i="31"/>
  <c r="AF95" i="31"/>
  <c r="AF96" i="31"/>
  <c r="AF97" i="31"/>
  <c r="AF98" i="31"/>
  <c r="AF99" i="31"/>
  <c r="AF2" i="31"/>
  <c r="W15" i="27"/>
  <c r="W19" i="27"/>
  <c r="W12" i="27"/>
  <c r="W23" i="27"/>
  <c r="W21" i="27"/>
  <c r="W17" i="27"/>
  <c r="W27" i="27"/>
  <c r="W25" i="27"/>
  <c r="W35" i="27"/>
  <c r="W29" i="27"/>
  <c r="W13" i="27"/>
  <c r="W4" i="27"/>
  <c r="W28" i="27"/>
  <c r="W34" i="27"/>
  <c r="W33" i="27"/>
  <c r="W6" i="27"/>
  <c r="W7" i="27"/>
  <c r="W10" i="27"/>
  <c r="W9" i="27"/>
  <c r="W20" i="27"/>
  <c r="W18" i="27"/>
  <c r="W14" i="27"/>
  <c r="W24" i="27"/>
  <c r="W22" i="27"/>
  <c r="W11" i="27"/>
  <c r="W30" i="27"/>
  <c r="W16" i="27"/>
  <c r="W26" i="27"/>
  <c r="W8" i="27"/>
  <c r="W5" i="27"/>
  <c r="W31" i="27"/>
  <c r="W32" i="27"/>
  <c r="W3" i="27"/>
  <c r="W58" i="27"/>
  <c r="W52" i="27"/>
  <c r="W62" i="27"/>
  <c r="W63" i="27"/>
  <c r="W60" i="27"/>
  <c r="W61" i="27"/>
  <c r="W55" i="27"/>
  <c r="W49" i="27"/>
  <c r="W51" i="27"/>
  <c r="W50" i="27"/>
  <c r="W57" i="27"/>
  <c r="W47" i="27"/>
  <c r="W53" i="27"/>
  <c r="W45" i="27"/>
  <c r="W54" i="27"/>
  <c r="W39" i="27"/>
  <c r="W44" i="27"/>
  <c r="W48" i="27"/>
  <c r="W56" i="27"/>
  <c r="W59" i="27"/>
  <c r="W37" i="27"/>
  <c r="W43" i="27"/>
  <c r="W36" i="27"/>
  <c r="W46" i="27"/>
  <c r="W42" i="27"/>
  <c r="W38" i="27"/>
  <c r="W40" i="27"/>
  <c r="W41" i="27"/>
  <c r="W109" i="27"/>
  <c r="W67" i="27"/>
  <c r="W144" i="27"/>
  <c r="W176" i="27"/>
  <c r="W132" i="27"/>
  <c r="W165" i="27"/>
  <c r="W138" i="27"/>
  <c r="W153" i="27"/>
  <c r="W146" i="27"/>
  <c r="W168" i="27"/>
  <c r="W122" i="27"/>
  <c r="W172" i="27"/>
  <c r="W164" i="27"/>
  <c r="W99" i="27"/>
  <c r="W154" i="27"/>
  <c r="W177" i="27"/>
  <c r="W179" i="27"/>
  <c r="W156" i="27"/>
  <c r="W141" i="27"/>
  <c r="W147" i="27"/>
  <c r="W181" i="27"/>
  <c r="W178" i="27"/>
  <c r="W105" i="27"/>
  <c r="W64" i="27"/>
  <c r="W140" i="27"/>
  <c r="W160" i="27"/>
  <c r="W150" i="27"/>
  <c r="W180" i="27"/>
  <c r="W149" i="27"/>
  <c r="W155" i="27"/>
  <c r="W145" i="27"/>
  <c r="W125" i="27"/>
  <c r="W86" i="27"/>
  <c r="W159" i="27"/>
  <c r="W74" i="27"/>
  <c r="W101" i="27"/>
  <c r="W169" i="27"/>
  <c r="W151" i="27"/>
  <c r="W139" i="27"/>
  <c r="W131" i="27"/>
  <c r="W71" i="27"/>
  <c r="W117" i="27"/>
  <c r="W128" i="27"/>
  <c r="W163" i="27"/>
  <c r="W162" i="27"/>
  <c r="W113" i="27"/>
  <c r="W103" i="27"/>
  <c r="W110" i="27"/>
  <c r="W167" i="27"/>
  <c r="W87" i="27"/>
  <c r="W78" i="27"/>
  <c r="W106" i="27"/>
  <c r="W130" i="27"/>
  <c r="W174" i="27"/>
  <c r="W93" i="27"/>
  <c r="W171" i="27"/>
  <c r="W158" i="27"/>
  <c r="W135" i="27"/>
  <c r="W121" i="27"/>
  <c r="W148" i="27"/>
  <c r="W77" i="27"/>
  <c r="W115" i="27"/>
  <c r="W161" i="27"/>
  <c r="W104" i="27"/>
  <c r="W120" i="27"/>
  <c r="W127" i="27"/>
  <c r="W152" i="27"/>
  <c r="W173" i="27"/>
  <c r="W136" i="27"/>
  <c r="W157" i="27"/>
  <c r="W170" i="27"/>
  <c r="W133" i="27"/>
  <c r="W107" i="27"/>
  <c r="W108" i="27"/>
  <c r="W79" i="27"/>
  <c r="W175" i="27"/>
  <c r="W68" i="27"/>
  <c r="W124" i="27"/>
  <c r="W69" i="27"/>
  <c r="W70" i="27"/>
  <c r="W126" i="27"/>
  <c r="W129" i="27"/>
  <c r="W142" i="27"/>
  <c r="W118" i="27"/>
  <c r="W123" i="27"/>
  <c r="W137" i="27"/>
  <c r="W73" i="27"/>
  <c r="W90" i="27"/>
  <c r="W94" i="27"/>
  <c r="W116" i="27"/>
  <c r="W134" i="27"/>
  <c r="W83" i="27"/>
  <c r="W119" i="27"/>
  <c r="W82" i="27"/>
  <c r="W114" i="27"/>
  <c r="W112" i="27"/>
  <c r="W65" i="27"/>
  <c r="W84" i="27"/>
  <c r="W96" i="27"/>
  <c r="W75" i="27"/>
  <c r="W111" i="27"/>
  <c r="W72" i="27"/>
  <c r="W85" i="27"/>
  <c r="W91" i="27"/>
  <c r="W143" i="27"/>
  <c r="W88" i="27"/>
  <c r="W89" i="27"/>
  <c r="W166" i="27"/>
  <c r="W97" i="27"/>
  <c r="W92" i="27"/>
  <c r="W98" i="27"/>
  <c r="W81" i="27"/>
  <c r="W100" i="27"/>
  <c r="W66" i="27"/>
  <c r="W95" i="27"/>
  <c r="W80" i="27"/>
  <c r="W76" i="27"/>
  <c r="W102" i="27"/>
  <c r="W194" i="27"/>
  <c r="W200" i="27"/>
  <c r="W195" i="27"/>
  <c r="W198" i="27"/>
  <c r="W199" i="27"/>
  <c r="W197" i="27"/>
  <c r="W196" i="27"/>
  <c r="W193" i="27"/>
  <c r="W192" i="27"/>
  <c r="W190" i="27"/>
  <c r="W191" i="27"/>
  <c r="W184" i="27"/>
  <c r="W188" i="27"/>
  <c r="W185" i="27"/>
  <c r="W187" i="27"/>
  <c r="W189" i="27"/>
  <c r="W186" i="27"/>
  <c r="W182" i="27"/>
  <c r="W183" i="27"/>
  <c r="W202" i="27"/>
  <c r="W209" i="27"/>
  <c r="W204" i="27"/>
  <c r="W208" i="27"/>
  <c r="W205" i="27"/>
  <c r="W203" i="27"/>
  <c r="W206" i="27"/>
  <c r="W207" i="27"/>
  <c r="W201" i="27"/>
  <c r="W227" i="27"/>
  <c r="W237" i="27"/>
  <c r="W217" i="27"/>
  <c r="W242" i="27"/>
  <c r="W210" i="27"/>
  <c r="W223" i="27"/>
  <c r="W243" i="27"/>
  <c r="W245" i="27"/>
  <c r="W235" i="27"/>
  <c r="W225" i="27"/>
  <c r="W230" i="27"/>
  <c r="W229" i="27"/>
  <c r="W250" i="27"/>
  <c r="W247" i="27"/>
  <c r="W233" i="27"/>
  <c r="W252" i="27"/>
  <c r="W244" i="27"/>
  <c r="W246" i="27"/>
  <c r="W234" i="27"/>
  <c r="W236" i="27"/>
  <c r="W240" i="27"/>
  <c r="W239" i="27"/>
  <c r="W248" i="27"/>
  <c r="W241" i="27"/>
  <c r="W218" i="27"/>
  <c r="W214" i="27"/>
  <c r="W249" i="27"/>
  <c r="W231" i="27"/>
  <c r="W238" i="27"/>
  <c r="W220" i="27"/>
  <c r="W228" i="27"/>
  <c r="W215" i="27"/>
  <c r="W222" i="27"/>
  <c r="W224" i="27"/>
  <c r="W226" i="27"/>
  <c r="W232" i="27"/>
  <c r="W221" i="27"/>
  <c r="W253" i="27"/>
  <c r="W251" i="27"/>
  <c r="W211" i="27"/>
  <c r="W216" i="27"/>
  <c r="W212" i="27"/>
  <c r="W213" i="27"/>
  <c r="W219" i="27"/>
  <c r="W267" i="27"/>
  <c r="W270" i="27"/>
  <c r="W278" i="27"/>
  <c r="W264" i="27"/>
  <c r="W257" i="27"/>
  <c r="W274" i="27"/>
  <c r="W254" i="27"/>
  <c r="W263" i="27"/>
  <c r="W272" i="27"/>
  <c r="W260" i="27"/>
  <c r="W261" i="27"/>
  <c r="W275" i="27"/>
  <c r="W265" i="27"/>
  <c r="W256" i="27"/>
  <c r="W258" i="27"/>
  <c r="W266" i="27"/>
  <c r="W277" i="27"/>
  <c r="W276" i="27"/>
  <c r="W255" i="27"/>
  <c r="W262" i="27"/>
  <c r="W268" i="27"/>
  <c r="W269" i="27"/>
  <c r="W271" i="27"/>
  <c r="W273" i="27"/>
  <c r="W259" i="27"/>
  <c r="W283" i="27"/>
  <c r="W281" i="27"/>
  <c r="W280" i="27"/>
  <c r="W286" i="27"/>
  <c r="W279" i="27"/>
  <c r="W284" i="27"/>
  <c r="W285" i="27"/>
  <c r="W282" i="27"/>
  <c r="W301" i="27"/>
  <c r="W298" i="27"/>
  <c r="W296" i="27"/>
  <c r="W300" i="27"/>
  <c r="W288" i="27"/>
  <c r="W292" i="27"/>
  <c r="W290" i="27"/>
  <c r="W299" i="27"/>
  <c r="W294" i="27"/>
  <c r="W297" i="27"/>
  <c r="W289" i="27"/>
  <c r="W287" i="27"/>
  <c r="W293" i="27"/>
  <c r="W291" i="27"/>
  <c r="W295" i="27"/>
  <c r="W318" i="27"/>
  <c r="W324" i="27"/>
  <c r="W322" i="27"/>
  <c r="W321" i="27"/>
  <c r="W323" i="27"/>
  <c r="W325" i="27"/>
  <c r="W317" i="27"/>
  <c r="W319" i="27"/>
  <c r="W320" i="27"/>
  <c r="W303" i="27"/>
  <c r="W310" i="27"/>
  <c r="W314" i="27"/>
  <c r="W302" i="27"/>
  <c r="W308" i="27"/>
  <c r="W313" i="27"/>
  <c r="W304" i="27"/>
  <c r="W315" i="27"/>
  <c r="W309" i="27"/>
  <c r="W307" i="27"/>
  <c r="W306" i="27"/>
  <c r="W311" i="27"/>
  <c r="W305" i="27"/>
  <c r="W312" i="27"/>
  <c r="W316" i="27"/>
  <c r="W337" i="27"/>
  <c r="W346" i="27"/>
  <c r="W340" i="27"/>
  <c r="W345" i="27"/>
  <c r="W339" i="27"/>
  <c r="W347" i="27"/>
  <c r="W344" i="27"/>
  <c r="W333" i="27"/>
  <c r="W352" i="27"/>
  <c r="W328" i="27"/>
  <c r="W330" i="27"/>
  <c r="W336" i="27"/>
  <c r="W354" i="27"/>
  <c r="W331" i="27"/>
  <c r="W342" i="27"/>
  <c r="W350" i="27"/>
  <c r="W349" i="27"/>
  <c r="W341" i="27"/>
  <c r="W327" i="27"/>
  <c r="W332" i="27"/>
  <c r="W334" i="27"/>
  <c r="W353" i="27"/>
  <c r="W351" i="27"/>
  <c r="W326" i="27"/>
  <c r="W348" i="27"/>
  <c r="W335" i="27"/>
  <c r="W338" i="27"/>
  <c r="W343" i="27"/>
  <c r="W329" i="27"/>
  <c r="W373" i="27"/>
  <c r="W387" i="27"/>
  <c r="W385" i="27"/>
  <c r="W369" i="27"/>
  <c r="W389" i="27"/>
  <c r="W376" i="27"/>
  <c r="W366" i="27"/>
  <c r="W361" i="27"/>
  <c r="W383" i="27"/>
  <c r="W382" i="27"/>
  <c r="W371" i="27"/>
  <c r="W388" i="27"/>
  <c r="W362" i="27"/>
  <c r="W375" i="27"/>
  <c r="W372" i="27"/>
  <c r="W379" i="27"/>
  <c r="W357" i="27"/>
  <c r="W380" i="27"/>
  <c r="W367" i="27"/>
  <c r="W358" i="27"/>
  <c r="W378" i="27"/>
  <c r="W365" i="27"/>
  <c r="W390" i="27"/>
  <c r="W370" i="27"/>
  <c r="W386" i="27"/>
  <c r="W363" i="27"/>
  <c r="W359" i="27"/>
  <c r="W384" i="27"/>
  <c r="W364" i="27"/>
  <c r="W377" i="27"/>
  <c r="W360" i="27"/>
  <c r="W355" i="27"/>
  <c r="W356" i="27"/>
  <c r="W374" i="27"/>
  <c r="W381" i="27"/>
  <c r="W368" i="27"/>
  <c r="W398" i="27"/>
  <c r="W407" i="27"/>
  <c r="W409" i="27"/>
  <c r="W400" i="27"/>
  <c r="W414" i="27"/>
  <c r="W402" i="27"/>
  <c r="W401" i="27"/>
  <c r="W397" i="27"/>
  <c r="W396" i="27"/>
  <c r="W403" i="27"/>
  <c r="W404" i="27"/>
  <c r="W399" i="27"/>
  <c r="W413" i="27"/>
  <c r="W411" i="27"/>
  <c r="W405" i="27"/>
  <c r="W415" i="27"/>
  <c r="W392" i="27"/>
  <c r="W395" i="27"/>
  <c r="W410" i="27"/>
  <c r="W393" i="27"/>
  <c r="W408" i="27"/>
  <c r="W416" i="27"/>
  <c r="W406" i="27"/>
  <c r="W412" i="27"/>
  <c r="W394" i="27"/>
  <c r="W391" i="27"/>
  <c r="W417" i="27"/>
  <c r="W473" i="27"/>
  <c r="W471" i="27"/>
  <c r="W472" i="27"/>
  <c r="W479" i="27"/>
  <c r="W470" i="27"/>
  <c r="W465" i="27"/>
  <c r="W455" i="27"/>
  <c r="W460" i="27"/>
  <c r="W466" i="27"/>
  <c r="W448" i="27"/>
  <c r="W462" i="27"/>
  <c r="W461" i="27"/>
  <c r="W480" i="27"/>
  <c r="W469" i="27"/>
  <c r="W458" i="27"/>
  <c r="W453" i="27"/>
  <c r="W477" i="27"/>
  <c r="W464" i="27"/>
  <c r="W457" i="27"/>
  <c r="W446" i="27"/>
  <c r="W445" i="27"/>
  <c r="W442" i="27"/>
  <c r="W463" i="27"/>
  <c r="W454" i="27"/>
  <c r="W443" i="27"/>
  <c r="W459" i="27"/>
  <c r="W468" i="27"/>
  <c r="W467" i="27"/>
  <c r="W485" i="27"/>
  <c r="W456" i="27"/>
  <c r="W478" i="27"/>
  <c r="W450" i="27"/>
  <c r="W484" i="27"/>
  <c r="W475" i="27"/>
  <c r="W474" i="27"/>
  <c r="W482" i="27"/>
  <c r="W452" i="27"/>
  <c r="W437" i="27"/>
  <c r="W481" i="27"/>
  <c r="W436" i="27"/>
  <c r="W429" i="27"/>
  <c r="W449" i="27"/>
  <c r="W486" i="27"/>
  <c r="W441" i="27"/>
  <c r="W451" i="27"/>
  <c r="W444" i="27"/>
  <c r="W447" i="27"/>
  <c r="W433" i="27"/>
  <c r="W434" i="27"/>
  <c r="W483" i="27"/>
  <c r="W476" i="27"/>
  <c r="W427" i="27"/>
  <c r="W440" i="27"/>
  <c r="W439" i="27"/>
  <c r="W426" i="27"/>
  <c r="W438" i="27"/>
  <c r="W425" i="27"/>
  <c r="W431" i="27"/>
  <c r="W435" i="27"/>
  <c r="W423" i="27"/>
  <c r="W424" i="27"/>
  <c r="W428" i="27"/>
  <c r="W430" i="27"/>
  <c r="W432" i="27"/>
  <c r="W418" i="27"/>
  <c r="W420" i="27"/>
  <c r="W422" i="27"/>
  <c r="W421" i="27"/>
  <c r="W419" i="27"/>
  <c r="W493" i="27"/>
  <c r="W500" i="27"/>
  <c r="W487" i="27"/>
  <c r="W497" i="27"/>
  <c r="W492" i="27"/>
  <c r="W489" i="27"/>
  <c r="W494" i="27"/>
  <c r="W490" i="27"/>
  <c r="W501" i="27"/>
  <c r="W495" i="27"/>
  <c r="W499" i="27"/>
  <c r="W491" i="27"/>
  <c r="W488" i="27"/>
  <c r="W498" i="27"/>
  <c r="W496" i="27"/>
  <c r="W504" i="27"/>
  <c r="W503" i="27"/>
  <c r="W516" i="27"/>
  <c r="W506" i="27"/>
  <c r="W509" i="27"/>
  <c r="W508" i="27"/>
  <c r="W515" i="27"/>
  <c r="W512" i="27"/>
  <c r="W514" i="27"/>
  <c r="W507" i="27"/>
  <c r="W502" i="27"/>
  <c r="W510" i="27"/>
  <c r="W511" i="27"/>
  <c r="W513" i="27"/>
  <c r="W505" i="27"/>
  <c r="W628" i="27"/>
  <c r="W605" i="27"/>
  <c r="W553" i="27"/>
  <c r="W623" i="27"/>
  <c r="W626" i="27"/>
  <c r="W642" i="27"/>
  <c r="W650" i="27"/>
  <c r="W662" i="27"/>
  <c r="W657" i="27"/>
  <c r="W646" i="27"/>
  <c r="W606" i="27"/>
  <c r="W643" i="27"/>
  <c r="W658" i="27"/>
  <c r="W629" i="27"/>
  <c r="W638" i="27"/>
  <c r="W644" i="27"/>
  <c r="W612" i="27"/>
  <c r="W659" i="27"/>
  <c r="W637" i="27"/>
  <c r="W631" i="27"/>
  <c r="W660" i="27"/>
  <c r="W661" i="27"/>
  <c r="W630" i="27"/>
  <c r="W665" i="27"/>
  <c r="W616" i="27"/>
  <c r="W613" i="27"/>
  <c r="W593" i="27"/>
  <c r="W625" i="27"/>
  <c r="W653" i="27"/>
  <c r="W602" i="27"/>
  <c r="W634" i="27"/>
  <c r="W619" i="27"/>
  <c r="W617" i="27"/>
  <c r="W647" i="27"/>
  <c r="W648" i="27"/>
  <c r="W654" i="27"/>
  <c r="W624" i="27"/>
  <c r="W627" i="27"/>
  <c r="W639" i="27"/>
  <c r="W641" i="27"/>
  <c r="W649" i="27"/>
  <c r="W618" i="27"/>
  <c r="W645" i="27"/>
  <c r="W601" i="27"/>
  <c r="W599" i="27"/>
  <c r="W651" i="27"/>
  <c r="W620" i="27"/>
  <c r="W622" i="27"/>
  <c r="W633" i="27"/>
  <c r="W652" i="27"/>
  <c r="W664" i="27"/>
  <c r="W632" i="27"/>
  <c r="W656" i="27"/>
  <c r="W610" i="27"/>
  <c r="W595" i="27"/>
  <c r="W663" i="27"/>
  <c r="W621" i="27"/>
  <c r="W614" i="27"/>
  <c r="W597" i="27"/>
  <c r="W636" i="27"/>
  <c r="W655" i="27"/>
  <c r="W635" i="27"/>
  <c r="W611" i="27"/>
  <c r="W609" i="27"/>
  <c r="W640" i="27"/>
  <c r="W607" i="27"/>
  <c r="W608" i="27"/>
  <c r="W615" i="27"/>
  <c r="W603" i="27"/>
  <c r="W588" i="27"/>
  <c r="W594" i="27"/>
  <c r="W604" i="27"/>
  <c r="W600" i="27"/>
  <c r="W521" i="27"/>
  <c r="W533" i="27"/>
  <c r="W529" i="27"/>
  <c r="W520" i="27"/>
  <c r="W524" i="27"/>
  <c r="W517" i="27"/>
  <c r="W522" i="27"/>
  <c r="W596" i="27"/>
  <c r="W598" i="27"/>
  <c r="W518" i="27"/>
  <c r="W578" i="27"/>
  <c r="W565" i="27"/>
  <c r="W551" i="27"/>
  <c r="W591" i="27"/>
  <c r="W582" i="27"/>
  <c r="W592" i="27"/>
  <c r="W525" i="27"/>
  <c r="W526" i="27"/>
  <c r="W542" i="27"/>
  <c r="W523" i="27"/>
  <c r="W570" i="27"/>
  <c r="W584" i="27"/>
  <c r="W574" i="27"/>
  <c r="W589" i="27"/>
  <c r="W544" i="27"/>
  <c r="W548" i="27"/>
  <c r="W568" i="27"/>
  <c r="W572" i="27"/>
  <c r="W561" i="27"/>
  <c r="W580" i="27"/>
  <c r="W587" i="27"/>
  <c r="W519" i="27"/>
  <c r="W535" i="27"/>
  <c r="W573" i="27"/>
  <c r="W557" i="27"/>
  <c r="W536" i="27"/>
  <c r="W586" i="27"/>
  <c r="W550" i="27"/>
  <c r="W583" i="27"/>
  <c r="W527" i="27"/>
  <c r="W528" i="27"/>
  <c r="W577" i="27"/>
  <c r="W546" i="27"/>
  <c r="W581" i="27"/>
  <c r="W558" i="27"/>
  <c r="W540" i="27"/>
  <c r="W547" i="27"/>
  <c r="W545" i="27"/>
  <c r="W531" i="27"/>
  <c r="W579" i="27"/>
  <c r="W549" i="27"/>
  <c r="W541" i="27"/>
  <c r="W566" i="27"/>
  <c r="W585" i="27"/>
  <c r="W562" i="27"/>
  <c r="W530" i="27"/>
  <c r="W556" i="27"/>
  <c r="W537" i="27"/>
  <c r="W569" i="27"/>
  <c r="W552" i="27"/>
  <c r="W543" i="27"/>
  <c r="W571" i="27"/>
  <c r="W590" i="27"/>
  <c r="W563" i="27"/>
  <c r="W534" i="27"/>
  <c r="W575" i="27"/>
  <c r="W532" i="27"/>
  <c r="W564" i="27"/>
  <c r="W560" i="27"/>
  <c r="W538" i="27"/>
  <c r="W576" i="27"/>
  <c r="W554" i="27"/>
  <c r="W555" i="27"/>
  <c r="W539" i="27"/>
  <c r="W567" i="27"/>
  <c r="W559" i="27"/>
  <c r="W2" i="27"/>
  <c r="M500" i="27"/>
  <c r="M487" i="27"/>
  <c r="M497" i="27"/>
  <c r="M492" i="27"/>
  <c r="M489" i="27"/>
  <c r="M494" i="27"/>
  <c r="M490" i="27"/>
  <c r="M501" i="27"/>
  <c r="M495" i="27"/>
  <c r="M499" i="27"/>
  <c r="M491" i="27"/>
  <c r="M488" i="27"/>
  <c r="M498" i="27"/>
  <c r="M496" i="27"/>
  <c r="M504" i="27"/>
  <c r="M503" i="27"/>
  <c r="M516" i="27"/>
  <c r="M506" i="27"/>
  <c r="M509" i="27"/>
  <c r="M508" i="27"/>
  <c r="M515" i="27"/>
  <c r="M512" i="27"/>
  <c r="M514" i="27"/>
  <c r="M507" i="27"/>
  <c r="M502" i="27"/>
  <c r="M510" i="27"/>
  <c r="M511" i="27"/>
  <c r="M513" i="27"/>
  <c r="M505" i="27"/>
  <c r="M493" i="27"/>
  <c r="M407" i="27"/>
  <c r="M409" i="27"/>
  <c r="M400" i="27"/>
  <c r="M414" i="27"/>
  <c r="M402" i="27"/>
  <c r="M401" i="27"/>
  <c r="M397" i="27"/>
  <c r="M396" i="27"/>
  <c r="M403" i="27"/>
  <c r="M404" i="27"/>
  <c r="M399" i="27"/>
  <c r="M413" i="27"/>
  <c r="M411" i="27"/>
  <c r="M405" i="27"/>
  <c r="M415" i="27"/>
  <c r="M392" i="27"/>
  <c r="M395" i="27"/>
  <c r="M410" i="27"/>
  <c r="M393" i="27"/>
  <c r="M408" i="27"/>
  <c r="M416" i="27"/>
  <c r="M406" i="27"/>
  <c r="M412" i="27"/>
  <c r="M394" i="27"/>
  <c r="M391" i="27"/>
  <c r="M417" i="27"/>
  <c r="M398" i="27"/>
  <c r="M324" i="27"/>
  <c r="M322" i="27"/>
  <c r="M321" i="27"/>
  <c r="M323" i="27"/>
  <c r="M325" i="27"/>
  <c r="M317" i="27"/>
  <c r="M319" i="27"/>
  <c r="M320" i="27"/>
  <c r="M303" i="27"/>
  <c r="M310" i="27"/>
  <c r="M314" i="27"/>
  <c r="M302" i="27"/>
  <c r="M308" i="27"/>
  <c r="M313" i="27"/>
  <c r="M304" i="27"/>
  <c r="M315" i="27"/>
  <c r="M309" i="27"/>
  <c r="M307" i="27"/>
  <c r="M306" i="27"/>
  <c r="M311" i="27"/>
  <c r="M305" i="27"/>
  <c r="M312" i="27"/>
  <c r="M316" i="27"/>
  <c r="M318" i="27"/>
  <c r="M209" i="27"/>
  <c r="M204" i="27"/>
  <c r="M208" i="27"/>
  <c r="M205" i="27"/>
  <c r="M203" i="27"/>
  <c r="M206" i="27"/>
  <c r="M207" i="27"/>
  <c r="M201" i="27"/>
  <c r="M202" i="27"/>
  <c r="W76" i="31"/>
  <c r="V76" i="31"/>
  <c r="U76" i="31"/>
  <c r="W81" i="31"/>
  <c r="V81" i="31"/>
  <c r="U81" i="31"/>
  <c r="W93" i="31"/>
  <c r="V93" i="31"/>
  <c r="U93" i="31"/>
  <c r="W89" i="31"/>
  <c r="V89" i="31"/>
  <c r="U89" i="31"/>
  <c r="W33" i="31"/>
  <c r="V33" i="31"/>
  <c r="U33" i="31"/>
  <c r="W74" i="31"/>
  <c r="V74" i="31"/>
  <c r="U74" i="31"/>
  <c r="U13" i="31"/>
  <c r="U26" i="31"/>
  <c r="W3" i="31"/>
  <c r="V3" i="31"/>
  <c r="U3" i="31"/>
  <c r="W52" i="31"/>
  <c r="V52" i="31"/>
  <c r="U52" i="31"/>
  <c r="W54" i="31"/>
  <c r="V54" i="31"/>
  <c r="U54" i="31"/>
  <c r="W2" i="31"/>
  <c r="V2" i="31"/>
  <c r="U2" i="31"/>
  <c r="U9" i="31"/>
  <c r="W7" i="31"/>
  <c r="V7" i="31"/>
  <c r="U7" i="31"/>
  <c r="W4" i="31"/>
  <c r="V4" i="31"/>
  <c r="U4" i="31"/>
  <c r="W71" i="31"/>
  <c r="V71" i="31"/>
  <c r="U71" i="31"/>
  <c r="W60" i="31"/>
  <c r="V60" i="31"/>
  <c r="U60" i="31"/>
  <c r="W16" i="31"/>
  <c r="V16" i="31"/>
  <c r="U16" i="31"/>
  <c r="W30" i="31"/>
  <c r="V30" i="31"/>
  <c r="U30" i="31"/>
  <c r="W11" i="31"/>
  <c r="V11" i="31"/>
  <c r="U11" i="31"/>
  <c r="W63" i="31"/>
  <c r="V63" i="31"/>
  <c r="U63" i="31"/>
  <c r="W65" i="31"/>
  <c r="V65" i="31"/>
  <c r="U65" i="31"/>
  <c r="W85" i="31"/>
  <c r="V85" i="31"/>
  <c r="U85" i="31"/>
  <c r="W62" i="31"/>
  <c r="V62" i="31"/>
  <c r="U62" i="31"/>
  <c r="W38" i="31"/>
  <c r="V38" i="31"/>
  <c r="U38" i="31"/>
  <c r="W14" i="31"/>
  <c r="V14" i="31"/>
  <c r="U14" i="31"/>
  <c r="W22" i="31"/>
  <c r="V22" i="31"/>
  <c r="U22" i="31"/>
  <c r="BA99" i="31"/>
  <c r="AZ99" i="31"/>
  <c r="AY99" i="31"/>
  <c r="AX99" i="31"/>
  <c r="AW99" i="31"/>
  <c r="AV99" i="31"/>
  <c r="AU99" i="31"/>
  <c r="AT99" i="31"/>
  <c r="AS99" i="31"/>
  <c r="W19" i="31"/>
  <c r="V19" i="31"/>
  <c r="U19" i="31"/>
  <c r="BA98" i="31"/>
  <c r="AZ98" i="31"/>
  <c r="AY98" i="31"/>
  <c r="AX98" i="31"/>
  <c r="AW98" i="31"/>
  <c r="AV98" i="31"/>
  <c r="AU98" i="31"/>
  <c r="AT98" i="31"/>
  <c r="AS98" i="31"/>
  <c r="W24" i="31"/>
  <c r="V24" i="31"/>
  <c r="U24" i="31"/>
  <c r="BA97" i="31"/>
  <c r="AZ97" i="31"/>
  <c r="AY97" i="31"/>
  <c r="AX97" i="31"/>
  <c r="AW97" i="31"/>
  <c r="AV97" i="31"/>
  <c r="AU97" i="31"/>
  <c r="AT97" i="31"/>
  <c r="AS97" i="31"/>
  <c r="W5" i="31"/>
  <c r="V5" i="31"/>
  <c r="U5" i="31"/>
  <c r="BA96" i="31"/>
  <c r="AZ96" i="31"/>
  <c r="AY96" i="31"/>
  <c r="AX96" i="31"/>
  <c r="AW96" i="31"/>
  <c r="AV96" i="31"/>
  <c r="AU96" i="31"/>
  <c r="AT96" i="31"/>
  <c r="AS96" i="31"/>
  <c r="W20" i="31"/>
  <c r="V20" i="31"/>
  <c r="U20" i="31"/>
  <c r="BA95" i="31"/>
  <c r="AZ95" i="31"/>
  <c r="AY95" i="31"/>
  <c r="AX95" i="31"/>
  <c r="AW95" i="31"/>
  <c r="AV95" i="31"/>
  <c r="AU95" i="31"/>
  <c r="AT95" i="31"/>
  <c r="AS95" i="31"/>
  <c r="W28" i="31"/>
  <c r="V28" i="31"/>
  <c r="U28" i="31"/>
  <c r="BA94" i="31"/>
  <c r="AZ94" i="31"/>
  <c r="AY94" i="31"/>
  <c r="AX94" i="31"/>
  <c r="AW94" i="31"/>
  <c r="AV94" i="31"/>
  <c r="AU94" i="31"/>
  <c r="AT94" i="31"/>
  <c r="AS94" i="31"/>
  <c r="W15" i="31"/>
  <c r="V15" i="31"/>
  <c r="U15" i="31"/>
  <c r="BA93" i="31"/>
  <c r="AZ93" i="31"/>
  <c r="AY93" i="31"/>
  <c r="AX93" i="31"/>
  <c r="AW93" i="31"/>
  <c r="AV93" i="31"/>
  <c r="AU93" i="31"/>
  <c r="AT93" i="31"/>
  <c r="AS93" i="31"/>
  <c r="W64" i="31"/>
  <c r="V64" i="31"/>
  <c r="U64" i="31"/>
  <c r="BA92" i="31"/>
  <c r="AZ92" i="31"/>
  <c r="AY92" i="31"/>
  <c r="AX92" i="31"/>
  <c r="AW92" i="31"/>
  <c r="AV92" i="31"/>
  <c r="AU92" i="31"/>
  <c r="AT92" i="31"/>
  <c r="AS92" i="31"/>
  <c r="W48" i="31"/>
  <c r="V48" i="31"/>
  <c r="U48" i="31"/>
  <c r="BA91" i="31"/>
  <c r="AZ91" i="31"/>
  <c r="AY91" i="31"/>
  <c r="AX91" i="31"/>
  <c r="AW91" i="31"/>
  <c r="AV91" i="31"/>
  <c r="AU91" i="31"/>
  <c r="AT91" i="31"/>
  <c r="AS91" i="31"/>
  <c r="W98" i="31"/>
  <c r="V98" i="31"/>
  <c r="U98" i="31"/>
  <c r="BA86" i="31"/>
  <c r="AZ86" i="31"/>
  <c r="AY86" i="31"/>
  <c r="AX86" i="31"/>
  <c r="AU86" i="31"/>
  <c r="AT86" i="31"/>
  <c r="AS86" i="31"/>
  <c r="BA85" i="31"/>
  <c r="AZ85" i="31"/>
  <c r="AY85" i="31"/>
  <c r="AX85" i="31"/>
  <c r="AW85" i="31"/>
  <c r="AV85" i="31"/>
  <c r="AU85" i="31"/>
  <c r="AT85" i="31"/>
  <c r="AS85" i="31"/>
  <c r="W40" i="31"/>
  <c r="V40" i="31"/>
  <c r="U40" i="31"/>
  <c r="BA84" i="31"/>
  <c r="AZ84" i="31"/>
  <c r="AY84" i="31"/>
  <c r="AX84" i="31"/>
  <c r="AW84" i="31"/>
  <c r="AV84" i="31"/>
  <c r="AU84" i="31"/>
  <c r="AT84" i="31"/>
  <c r="AS84" i="31"/>
  <c r="W36" i="31"/>
  <c r="V36" i="31"/>
  <c r="U36" i="31"/>
  <c r="AW83" i="31"/>
  <c r="AV83" i="31"/>
  <c r="BA82" i="31"/>
  <c r="AZ82" i="31"/>
  <c r="AY82" i="31"/>
  <c r="AX82" i="31"/>
  <c r="AW82" i="31"/>
  <c r="AV82" i="31"/>
  <c r="AU82" i="31"/>
  <c r="AT82" i="31"/>
  <c r="AS82" i="31"/>
  <c r="W37" i="31"/>
  <c r="V37" i="31"/>
  <c r="U37" i="31"/>
  <c r="BA81" i="31"/>
  <c r="AZ81" i="31"/>
  <c r="AY81" i="31"/>
  <c r="AX81" i="31"/>
  <c r="AW81" i="31"/>
  <c r="AV81" i="31"/>
  <c r="AU81" i="31"/>
  <c r="AT81" i="31"/>
  <c r="AS81" i="31"/>
  <c r="U32" i="31"/>
  <c r="BA80" i="31"/>
  <c r="AZ80" i="31"/>
  <c r="AY80" i="31"/>
  <c r="AX80" i="31"/>
  <c r="AW80" i="31"/>
  <c r="AV80" i="31"/>
  <c r="AU80" i="31"/>
  <c r="AT80" i="31"/>
  <c r="AS80" i="31"/>
  <c r="U12" i="31"/>
  <c r="BA79" i="31"/>
  <c r="AZ79" i="31"/>
  <c r="AY79" i="31"/>
  <c r="AX79" i="31"/>
  <c r="AW79" i="31"/>
  <c r="AV79" i="31"/>
  <c r="AU79" i="31"/>
  <c r="AT79" i="31"/>
  <c r="AS79" i="31"/>
  <c r="U6" i="31"/>
  <c r="BA78" i="31"/>
  <c r="AZ78" i="31"/>
  <c r="AY78" i="31"/>
  <c r="AX78" i="31"/>
  <c r="AW78" i="31"/>
  <c r="AV78" i="31"/>
  <c r="AU78" i="31"/>
  <c r="AT78" i="31"/>
  <c r="AS78" i="31"/>
  <c r="W99" i="31"/>
  <c r="V99" i="31"/>
  <c r="U99" i="31"/>
  <c r="BA77" i="31"/>
  <c r="AZ77" i="31"/>
  <c r="AY77" i="31"/>
  <c r="AX77" i="31"/>
  <c r="AW77" i="31"/>
  <c r="AV77" i="31"/>
  <c r="AU77" i="31"/>
  <c r="AT77" i="31"/>
  <c r="AS77" i="31"/>
  <c r="W31" i="31"/>
  <c r="V31" i="31"/>
  <c r="U31" i="31"/>
  <c r="BA76" i="31"/>
  <c r="AZ76" i="31"/>
  <c r="AY76" i="31"/>
  <c r="AX76" i="31"/>
  <c r="AW76" i="31"/>
  <c r="AV76" i="31"/>
  <c r="AU76" i="31"/>
  <c r="AT76" i="31"/>
  <c r="AS76" i="31"/>
  <c r="W56" i="31"/>
  <c r="V56" i="31"/>
  <c r="U56" i="31"/>
  <c r="AW75" i="31"/>
  <c r="AV75" i="31"/>
  <c r="BA74" i="31"/>
  <c r="AZ74" i="31"/>
  <c r="AY74" i="31"/>
  <c r="AX74" i="31"/>
  <c r="AW74" i="31"/>
  <c r="AV74" i="31"/>
  <c r="AU74" i="31"/>
  <c r="AT74" i="31"/>
  <c r="AS74" i="31"/>
  <c r="W80" i="31"/>
  <c r="V80" i="31"/>
  <c r="U80" i="31"/>
  <c r="BA73" i="31"/>
  <c r="AZ73" i="31"/>
  <c r="AY73" i="31"/>
  <c r="AX73" i="31"/>
  <c r="AW73" i="31"/>
  <c r="AV73" i="31"/>
  <c r="AU73" i="31"/>
  <c r="AT73" i="31"/>
  <c r="AS73" i="31"/>
  <c r="W97" i="31"/>
  <c r="V97" i="31"/>
  <c r="U97" i="31"/>
  <c r="BA72" i="31"/>
  <c r="AZ72" i="31"/>
  <c r="AY72" i="31"/>
  <c r="AX72" i="31"/>
  <c r="AW72" i="31"/>
  <c r="AV72" i="31"/>
  <c r="AU72" i="31"/>
  <c r="AT72" i="31"/>
  <c r="AS72" i="31"/>
  <c r="W70" i="31"/>
  <c r="V70" i="31"/>
  <c r="U70" i="31"/>
  <c r="BA66" i="31"/>
  <c r="AZ66" i="31"/>
  <c r="AY66" i="31"/>
  <c r="AX66" i="31"/>
  <c r="AW66" i="31"/>
  <c r="AV66" i="31"/>
  <c r="AU66" i="31"/>
  <c r="AT66" i="31"/>
  <c r="AS66" i="31"/>
  <c r="W39" i="31"/>
  <c r="V39" i="31"/>
  <c r="U39" i="31"/>
  <c r="BA65" i="31"/>
  <c r="AZ65" i="31"/>
  <c r="AY65" i="31"/>
  <c r="AX65" i="31"/>
  <c r="AW65" i="31"/>
  <c r="AV65" i="31"/>
  <c r="AU65" i="31"/>
  <c r="AT65" i="31"/>
  <c r="AS65" i="31"/>
  <c r="W44" i="31"/>
  <c r="V44" i="31"/>
  <c r="U44" i="31"/>
  <c r="BA64" i="31"/>
  <c r="AZ64" i="31"/>
  <c r="AY64" i="31"/>
  <c r="AX64" i="31"/>
  <c r="AW64" i="31"/>
  <c r="AV64" i="31"/>
  <c r="AU64" i="31"/>
  <c r="AT64" i="31"/>
  <c r="AS64" i="31"/>
  <c r="W49" i="31"/>
  <c r="V49" i="31"/>
  <c r="U49" i="31"/>
  <c r="BA63" i="31"/>
  <c r="AZ63" i="31"/>
  <c r="AY63" i="31"/>
  <c r="AX63" i="31"/>
  <c r="AW63" i="31"/>
  <c r="AV63" i="31"/>
  <c r="AU63" i="31"/>
  <c r="AT63" i="31"/>
  <c r="AS63" i="31"/>
  <c r="W21" i="31"/>
  <c r="V21" i="31"/>
  <c r="U21" i="31"/>
  <c r="BA62" i="31"/>
  <c r="AZ62" i="31"/>
  <c r="AY62" i="31"/>
  <c r="AX62" i="31"/>
  <c r="AW62" i="31"/>
  <c r="AV62" i="31"/>
  <c r="AU62" i="31"/>
  <c r="AT62" i="31"/>
  <c r="AS62" i="31"/>
  <c r="W8" i="31"/>
  <c r="V8" i="31"/>
  <c r="U8" i="31"/>
  <c r="BA61" i="31"/>
  <c r="AZ61" i="31"/>
  <c r="AY61" i="31"/>
  <c r="AX61" i="31"/>
  <c r="AW61" i="31"/>
  <c r="AV61" i="31"/>
  <c r="AU61" i="31"/>
  <c r="AT61" i="31"/>
  <c r="AS61" i="31"/>
  <c r="W41" i="31"/>
  <c r="V41" i="31"/>
  <c r="U41" i="31"/>
  <c r="BA60" i="31"/>
  <c r="AZ60" i="31"/>
  <c r="AY60" i="31"/>
  <c r="AX60" i="31"/>
  <c r="AW60" i="31"/>
  <c r="AV60" i="31"/>
  <c r="AU60" i="31"/>
  <c r="AT60" i="31"/>
  <c r="AS60" i="31"/>
  <c r="W18" i="31"/>
  <c r="V18" i="31"/>
  <c r="U18" i="31"/>
  <c r="BA59" i="31"/>
  <c r="AZ59" i="31"/>
  <c r="AY59" i="31"/>
  <c r="AX59" i="31"/>
  <c r="AW59" i="31"/>
  <c r="AV59" i="31"/>
  <c r="AU59" i="31"/>
  <c r="AT59" i="31"/>
  <c r="AS59" i="31"/>
  <c r="W17" i="31"/>
  <c r="V17" i="31"/>
  <c r="U17" i="31"/>
  <c r="BA58" i="31"/>
  <c r="AZ58" i="31"/>
  <c r="AY58" i="31"/>
  <c r="AX58" i="31"/>
  <c r="AU58" i="31"/>
  <c r="AT58" i="31"/>
  <c r="AS58" i="31"/>
  <c r="BA57" i="31"/>
  <c r="AZ57" i="31"/>
  <c r="AY57" i="31"/>
  <c r="AX57" i="31"/>
  <c r="AW57" i="31"/>
  <c r="AV57" i="31"/>
  <c r="AU57" i="31"/>
  <c r="AT57" i="31"/>
  <c r="AS57" i="31"/>
  <c r="W55" i="31"/>
  <c r="V55" i="31"/>
  <c r="U55" i="31"/>
  <c r="BA56" i="31"/>
  <c r="AZ56" i="31"/>
  <c r="AY56" i="31"/>
  <c r="AX56" i="31"/>
  <c r="AW56" i="31"/>
  <c r="AV56" i="31"/>
  <c r="AU56" i="31"/>
  <c r="AT56" i="31"/>
  <c r="AS56" i="31"/>
  <c r="W86" i="31"/>
  <c r="V86" i="31"/>
  <c r="U86" i="31"/>
  <c r="BA45" i="31"/>
  <c r="AZ45" i="31"/>
  <c r="AY45" i="31"/>
  <c r="AX45" i="31"/>
  <c r="AW45" i="31"/>
  <c r="AV45" i="31"/>
  <c r="AU45" i="31"/>
  <c r="AT45" i="31"/>
  <c r="AS45" i="31"/>
  <c r="W66" i="31"/>
  <c r="V66" i="31"/>
  <c r="U66" i="31"/>
  <c r="BA44" i="31"/>
  <c r="AZ44" i="31"/>
  <c r="AY44" i="31"/>
  <c r="AX44" i="31"/>
  <c r="AW44" i="31"/>
  <c r="AV44" i="31"/>
  <c r="AU44" i="31"/>
  <c r="AT44" i="31"/>
  <c r="AS44" i="31"/>
  <c r="W75" i="31"/>
  <c r="V75" i="31"/>
  <c r="U75" i="31"/>
  <c r="BA43" i="31"/>
  <c r="AZ43" i="31"/>
  <c r="AY43" i="31"/>
  <c r="AX43" i="31"/>
  <c r="AW43" i="31"/>
  <c r="AV43" i="31"/>
  <c r="AU43" i="31"/>
  <c r="AT43" i="31"/>
  <c r="AS43" i="31"/>
  <c r="W95" i="31"/>
  <c r="V95" i="31"/>
  <c r="U95" i="31"/>
  <c r="BA42" i="31"/>
  <c r="AZ42" i="31"/>
  <c r="AY42" i="31"/>
  <c r="AX42" i="31"/>
  <c r="AW42" i="31"/>
  <c r="AV42" i="31"/>
  <c r="AU42" i="31"/>
  <c r="AT42" i="31"/>
  <c r="AS42" i="31"/>
  <c r="W94" i="31"/>
  <c r="V94" i="31"/>
  <c r="U94" i="31"/>
  <c r="BA41" i="31"/>
  <c r="AZ41" i="31"/>
  <c r="AY41" i="31"/>
  <c r="AX41" i="31"/>
  <c r="AW41" i="31"/>
  <c r="AV41" i="31"/>
  <c r="AU41" i="31"/>
  <c r="AT41" i="31"/>
  <c r="AS41" i="31"/>
  <c r="W69" i="31"/>
  <c r="V69" i="31"/>
  <c r="U69" i="31"/>
  <c r="BA40" i="31"/>
  <c r="AZ40" i="31"/>
  <c r="AY40" i="31"/>
  <c r="AX40" i="31"/>
  <c r="AW40" i="31"/>
  <c r="AV40" i="31"/>
  <c r="AU40" i="31"/>
  <c r="AT40" i="31"/>
  <c r="AS40" i="31"/>
  <c r="W59" i="31"/>
  <c r="V59" i="31"/>
  <c r="U59" i="31"/>
  <c r="BA39" i="31"/>
  <c r="AZ39" i="31"/>
  <c r="AY39" i="31"/>
  <c r="AX39" i="31"/>
  <c r="AW39" i="31"/>
  <c r="AV39" i="31"/>
  <c r="AU39" i="31"/>
  <c r="AT39" i="31"/>
  <c r="AS39" i="31"/>
  <c r="W77" i="31"/>
  <c r="V77" i="31"/>
  <c r="U77" i="31"/>
  <c r="BA38" i="31"/>
  <c r="AZ38" i="31"/>
  <c r="AY38" i="31"/>
  <c r="AX38" i="31"/>
  <c r="AW38" i="31"/>
  <c r="AV38" i="31"/>
  <c r="AU38" i="31"/>
  <c r="AT38" i="31"/>
  <c r="AS38" i="31"/>
  <c r="W73" i="31"/>
  <c r="V73" i="31"/>
  <c r="U73" i="31"/>
  <c r="BA37" i="31"/>
  <c r="AZ37" i="31"/>
  <c r="AY37" i="31"/>
  <c r="AX37" i="31"/>
  <c r="AW37" i="31"/>
  <c r="AV37" i="31"/>
  <c r="AU37" i="31"/>
  <c r="AT37" i="31"/>
  <c r="AS37" i="31"/>
  <c r="W83" i="31"/>
  <c r="V83" i="31"/>
  <c r="U83" i="31"/>
  <c r="BA36" i="31"/>
  <c r="AZ36" i="31"/>
  <c r="AY36" i="31"/>
  <c r="AX36" i="31"/>
  <c r="AW36" i="31"/>
  <c r="AV36" i="31"/>
  <c r="AU36" i="31"/>
  <c r="AT36" i="31"/>
  <c r="AS36" i="31"/>
  <c r="U29" i="31"/>
  <c r="BA35" i="31"/>
  <c r="AZ35" i="31"/>
  <c r="AY35" i="31"/>
  <c r="AX35" i="31"/>
  <c r="AW35" i="31"/>
  <c r="AV35" i="31"/>
  <c r="AU35" i="31"/>
  <c r="AT35" i="31"/>
  <c r="AS35" i="31"/>
  <c r="W58" i="31"/>
  <c r="V58" i="31"/>
  <c r="U58" i="31"/>
  <c r="BA34" i="31"/>
  <c r="AZ34" i="31"/>
  <c r="AY34" i="31"/>
  <c r="AX34" i="31"/>
  <c r="AW34" i="31"/>
  <c r="AV34" i="31"/>
  <c r="AU34" i="31"/>
  <c r="AT34" i="31"/>
  <c r="AS34" i="31"/>
  <c r="W57" i="31"/>
  <c r="V57" i="31"/>
  <c r="U57" i="31"/>
  <c r="BA33" i="31"/>
  <c r="AZ33" i="31"/>
  <c r="AY33" i="31"/>
  <c r="AX33" i="31"/>
  <c r="AW33" i="31"/>
  <c r="AV33" i="31"/>
  <c r="AU33" i="31"/>
  <c r="AT33" i="31"/>
  <c r="AS33" i="31"/>
  <c r="W91" i="31"/>
  <c r="V91" i="31"/>
  <c r="U91" i="31"/>
  <c r="BA32" i="31"/>
  <c r="AZ32" i="31"/>
  <c r="AY32" i="31"/>
  <c r="AX32" i="31"/>
  <c r="AW32" i="31"/>
  <c r="AV32" i="31"/>
  <c r="AU32" i="31"/>
  <c r="AT32" i="31"/>
  <c r="AS32" i="31"/>
  <c r="W50" i="31"/>
  <c r="V50" i="31"/>
  <c r="U50" i="31"/>
  <c r="BA31" i="31"/>
  <c r="AZ31" i="31"/>
  <c r="AY31" i="31"/>
  <c r="AX31" i="31"/>
  <c r="AW31" i="31"/>
  <c r="AV31" i="31"/>
  <c r="AU31" i="31"/>
  <c r="AT31" i="31"/>
  <c r="AS31" i="31"/>
  <c r="BA30" i="31"/>
  <c r="AZ30" i="31"/>
  <c r="AY30" i="31"/>
  <c r="AX30" i="31"/>
  <c r="AW30" i="31"/>
  <c r="AV30" i="31"/>
  <c r="AU30" i="31"/>
  <c r="AT30" i="31"/>
  <c r="AS30" i="31"/>
  <c r="W43" i="31"/>
  <c r="V43" i="31"/>
  <c r="U43" i="31"/>
  <c r="BA29" i="31"/>
  <c r="AZ29" i="31"/>
  <c r="AY29" i="31"/>
  <c r="AX29" i="31"/>
  <c r="AW29" i="31"/>
  <c r="AV29" i="31"/>
  <c r="AU29" i="31"/>
  <c r="AT29" i="31"/>
  <c r="AS29" i="31"/>
  <c r="W51" i="31"/>
  <c r="V51" i="31"/>
  <c r="U51" i="31"/>
  <c r="AW28" i="31"/>
  <c r="AV28" i="31"/>
  <c r="BA27" i="31"/>
  <c r="AZ27" i="31"/>
  <c r="AY27" i="31"/>
  <c r="AX27" i="31"/>
  <c r="AW27" i="31"/>
  <c r="AV27" i="31"/>
  <c r="AU27" i="31"/>
  <c r="AT27" i="31"/>
  <c r="AS27" i="31"/>
  <c r="W61" i="31"/>
  <c r="V61" i="31"/>
  <c r="U61" i="31"/>
  <c r="AW26" i="31"/>
  <c r="AV26" i="31"/>
  <c r="BA25" i="31"/>
  <c r="AZ25" i="31"/>
  <c r="AY25" i="31"/>
  <c r="AX25" i="31"/>
  <c r="AW25" i="31"/>
  <c r="AV25" i="31"/>
  <c r="AU25" i="31"/>
  <c r="AT25" i="31"/>
  <c r="AS25" i="31"/>
  <c r="W96" i="31"/>
  <c r="V96" i="31"/>
  <c r="U96" i="31"/>
  <c r="BA24" i="31"/>
  <c r="AZ24" i="31"/>
  <c r="AY24" i="31"/>
  <c r="AX24" i="31"/>
  <c r="AW24" i="31"/>
  <c r="AV24" i="31"/>
  <c r="AU24" i="31"/>
  <c r="AT24" i="31"/>
  <c r="AS24" i="31"/>
  <c r="W53" i="31"/>
  <c r="V53" i="31"/>
  <c r="U53" i="31"/>
  <c r="BA23" i="31"/>
  <c r="AZ23" i="31"/>
  <c r="AY23" i="31"/>
  <c r="AX23" i="31"/>
  <c r="AW23" i="31"/>
  <c r="AV23" i="31"/>
  <c r="AU23" i="31"/>
  <c r="AT23" i="31"/>
  <c r="AS23" i="31"/>
  <c r="W92" i="31"/>
  <c r="V92" i="31"/>
  <c r="U92" i="31"/>
  <c r="BA22" i="31"/>
  <c r="AZ22" i="31"/>
  <c r="AY22" i="31"/>
  <c r="AX22" i="31"/>
  <c r="AW22" i="31"/>
  <c r="AV22" i="31"/>
  <c r="AU22" i="31"/>
  <c r="AT22" i="31"/>
  <c r="AS22" i="31"/>
  <c r="U27" i="31"/>
  <c r="BA21" i="31"/>
  <c r="AZ21" i="31"/>
  <c r="AY21" i="31"/>
  <c r="AX21" i="31"/>
  <c r="AW21" i="31"/>
  <c r="AV21" i="31"/>
  <c r="AU21" i="31"/>
  <c r="AT21" i="31"/>
  <c r="AS21" i="31"/>
  <c r="W67" i="31"/>
  <c r="V67" i="31"/>
  <c r="U67" i="31"/>
  <c r="AW20" i="31"/>
  <c r="AV20" i="31"/>
  <c r="BA19" i="31"/>
  <c r="AZ19" i="31"/>
  <c r="AY19" i="31"/>
  <c r="AX19" i="31"/>
  <c r="AW19" i="31"/>
  <c r="AV19" i="31"/>
  <c r="AU19" i="31"/>
  <c r="AT19" i="31"/>
  <c r="AS19" i="31"/>
  <c r="W68" i="31"/>
  <c r="V68" i="31"/>
  <c r="U68" i="31"/>
  <c r="BA18" i="31"/>
  <c r="AZ18" i="31"/>
  <c r="AY18" i="31"/>
  <c r="AX18" i="31"/>
  <c r="AW18" i="31"/>
  <c r="AV18" i="31"/>
  <c r="AU18" i="31"/>
  <c r="AT18" i="31"/>
  <c r="AS18" i="31"/>
  <c r="W23" i="31"/>
  <c r="V23" i="31"/>
  <c r="U23" i="31"/>
  <c r="BA17" i="31"/>
  <c r="AZ17" i="31"/>
  <c r="AY17" i="31"/>
  <c r="AX17" i="31"/>
  <c r="AW17" i="31"/>
  <c r="AV17" i="31"/>
  <c r="AU17" i="31"/>
  <c r="AT17" i="31"/>
  <c r="AS17" i="31"/>
  <c r="W25" i="31"/>
  <c r="V25" i="31"/>
  <c r="U25" i="31"/>
  <c r="AW16" i="31"/>
  <c r="AV16" i="31"/>
  <c r="BA15" i="31"/>
  <c r="AZ15" i="31"/>
  <c r="AY15" i="31"/>
  <c r="AX15" i="31"/>
  <c r="AW15" i="31"/>
  <c r="AV15" i="31"/>
  <c r="AU15" i="31"/>
  <c r="AT15" i="31"/>
  <c r="AS15" i="31"/>
  <c r="W34" i="31"/>
  <c r="V34" i="31"/>
  <c r="U34" i="31"/>
  <c r="BA14" i="31"/>
  <c r="AZ14" i="31"/>
  <c r="AY14" i="31"/>
  <c r="AX14" i="31"/>
  <c r="AW14" i="31"/>
  <c r="AV14" i="31"/>
  <c r="AU14" i="31"/>
  <c r="AT14" i="31"/>
  <c r="AS14" i="31"/>
  <c r="W82" i="31"/>
  <c r="V82" i="31"/>
  <c r="U82" i="31"/>
  <c r="BA13" i="31"/>
  <c r="AZ13" i="31"/>
  <c r="AY13" i="31"/>
  <c r="AX13" i="31"/>
  <c r="AW13" i="31"/>
  <c r="AV13" i="31"/>
  <c r="AU13" i="31"/>
  <c r="AT13" i="31"/>
  <c r="AS13" i="31"/>
  <c r="W79" i="31"/>
  <c r="V79" i="31"/>
  <c r="U79" i="31"/>
  <c r="BA12" i="31"/>
  <c r="AZ12" i="31"/>
  <c r="AY12" i="31"/>
  <c r="AX12" i="31"/>
  <c r="AW12" i="31"/>
  <c r="AV12" i="31"/>
  <c r="AU12" i="31"/>
  <c r="AT12" i="31"/>
  <c r="AS12" i="31"/>
  <c r="W90" i="31"/>
  <c r="V90" i="31"/>
  <c r="U90" i="31"/>
  <c r="BA11" i="31"/>
  <c r="AZ11" i="31"/>
  <c r="AY11" i="31"/>
  <c r="AX11" i="31"/>
  <c r="AW11" i="31"/>
  <c r="AV11" i="31"/>
  <c r="AU11" i="31"/>
  <c r="AT11" i="31"/>
  <c r="AS11" i="31"/>
  <c r="W88" i="31"/>
  <c r="V88" i="31"/>
  <c r="U88" i="31"/>
  <c r="BA10" i="31"/>
  <c r="AZ10" i="31"/>
  <c r="AY10" i="31"/>
  <c r="AX10" i="31"/>
  <c r="AW10" i="31"/>
  <c r="AV10" i="31"/>
  <c r="AU10" i="31"/>
  <c r="AT10" i="31"/>
  <c r="AS10" i="31"/>
  <c r="W87" i="31"/>
  <c r="V87" i="31"/>
  <c r="U87" i="31"/>
  <c r="BA9" i="31"/>
  <c r="AZ9" i="31"/>
  <c r="AY9" i="31"/>
  <c r="AX9" i="31"/>
  <c r="AW9" i="31"/>
  <c r="AV9" i="31"/>
  <c r="AU9" i="31"/>
  <c r="AT9" i="31"/>
  <c r="AS9" i="31"/>
  <c r="W84" i="31"/>
  <c r="V84" i="31"/>
  <c r="U84" i="31"/>
  <c r="BA8" i="31"/>
  <c r="AZ8" i="31"/>
  <c r="AY8" i="31"/>
  <c r="AX8" i="31"/>
  <c r="AW8" i="31"/>
  <c r="AV8" i="31"/>
  <c r="AU8" i="31"/>
  <c r="AT8" i="31"/>
  <c r="AS8" i="31"/>
  <c r="W78" i="31"/>
  <c r="V78" i="31"/>
  <c r="U78" i="31"/>
  <c r="BA7" i="31"/>
  <c r="AZ7" i="31"/>
  <c r="AY7" i="31"/>
  <c r="AX7" i="31"/>
  <c r="AW7" i="31"/>
  <c r="AV7" i="31"/>
  <c r="AU7" i="31"/>
  <c r="AT7" i="31"/>
  <c r="AS7" i="31"/>
  <c r="V46" i="31"/>
  <c r="U46" i="31"/>
  <c r="BA6" i="31"/>
  <c r="AZ6" i="31"/>
  <c r="AY6" i="31"/>
  <c r="AX6" i="31"/>
  <c r="AW6" i="31"/>
  <c r="AV6" i="31"/>
  <c r="AU6" i="31"/>
  <c r="AT6" i="31"/>
  <c r="AS6" i="31"/>
  <c r="W47" i="31"/>
  <c r="V47" i="31"/>
  <c r="U47" i="31"/>
  <c r="BA5" i="31"/>
  <c r="AZ5" i="31"/>
  <c r="AY5" i="31"/>
  <c r="AX5" i="31"/>
  <c r="AW5" i="31"/>
  <c r="AV5" i="31"/>
  <c r="AU5" i="31"/>
  <c r="AT5" i="31"/>
  <c r="AS5" i="31"/>
  <c r="W72" i="31"/>
  <c r="V72" i="31"/>
  <c r="U72" i="31"/>
  <c r="BA4" i="31"/>
  <c r="AZ4" i="31"/>
  <c r="AY4" i="31"/>
  <c r="AX4" i="31"/>
  <c r="AW4" i="31"/>
  <c r="AV4" i="31"/>
  <c r="AU4" i="31"/>
  <c r="AT4" i="31"/>
  <c r="AS4" i="31"/>
  <c r="W42" i="31"/>
  <c r="V42" i="31"/>
  <c r="U42" i="31"/>
  <c r="AW3" i="31"/>
  <c r="AV3" i="31"/>
  <c r="BA2" i="31"/>
  <c r="AZ2" i="31"/>
  <c r="AY2" i="31"/>
  <c r="AX2" i="31"/>
  <c r="AW2" i="31"/>
  <c r="AV2" i="31"/>
  <c r="AU2" i="31"/>
  <c r="AT2" i="31"/>
  <c r="AS2" i="31"/>
  <c r="U35" i="31"/>
  <c r="CV8" i="60" l="1"/>
  <c r="CV5" i="60"/>
  <c r="CV13" i="60"/>
  <c r="CV10"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lyde</author>
  </authors>
  <commentList>
    <comment ref="A4" authorId="0" shapeId="0" xr:uid="{A510A8F2-1FCF-4BDA-ACE5-BD5593FCB864}">
      <text>
        <r>
          <rPr>
            <b/>
            <u/>
            <sz val="10"/>
            <color rgb="FF000000"/>
            <rFont val="Tahoma"/>
            <family val="2"/>
          </rPr>
          <t>possible:</t>
        </r>
        <r>
          <rPr>
            <b/>
            <sz val="10"/>
            <color rgb="FF000000"/>
            <rFont val="Tahoma"/>
            <family val="2"/>
          </rPr>
          <t xml:space="preserve">
</t>
        </r>
        <r>
          <rPr>
            <b/>
            <sz val="10"/>
            <color rgb="FF000000"/>
            <rFont val="Tahoma"/>
            <family val="2"/>
          </rPr>
          <t xml:space="preserve">Pl
</t>
        </r>
        <r>
          <rPr>
            <b/>
            <sz val="10"/>
            <color rgb="FF000000"/>
            <rFont val="Tahoma"/>
            <family val="2"/>
          </rPr>
          <t xml:space="preserve">magt
</t>
        </r>
        <r>
          <rPr>
            <b/>
            <sz val="10"/>
            <color rgb="FF000000"/>
            <rFont val="Tahoma"/>
            <family val="2"/>
          </rPr>
          <t xml:space="preserve">cpx
</t>
        </r>
        <r>
          <rPr>
            <b/>
            <sz val="10"/>
            <color rgb="FF000000"/>
            <rFont val="Tahoma"/>
            <family val="2"/>
          </rPr>
          <t xml:space="preserve">aug
</t>
        </r>
        <r>
          <rPr>
            <b/>
            <sz val="10"/>
            <color rgb="FF000000"/>
            <rFont val="Tahoma"/>
            <family val="2"/>
          </rPr>
          <t xml:space="preserve">px
</t>
        </r>
        <r>
          <rPr>
            <b/>
            <sz val="10"/>
            <color rgb="FF000000"/>
            <rFont val="Tahoma"/>
            <family val="2"/>
          </rPr>
          <t xml:space="preserve">opx
</t>
        </r>
        <r>
          <rPr>
            <b/>
            <sz val="10"/>
            <color rgb="FF000000"/>
            <rFont val="Tahoma"/>
            <family val="2"/>
          </rPr>
          <t xml:space="preserve">ol
</t>
        </r>
        <r>
          <rPr>
            <b/>
            <sz val="10"/>
            <color rgb="FF000000"/>
            <rFont val="Tahoma"/>
            <family val="2"/>
          </rPr>
          <t xml:space="preserve">amp
</t>
        </r>
        <r>
          <rPr>
            <b/>
            <sz val="10"/>
            <color rgb="FF000000"/>
            <rFont val="Tahoma"/>
            <family val="2"/>
          </rPr>
          <t xml:space="preserve">pig
</t>
        </r>
        <r>
          <rPr>
            <b/>
            <sz val="10"/>
            <color rgb="FF000000"/>
            <rFont val="Tahoma"/>
            <family val="2"/>
          </rPr>
          <t xml:space="preserve">qz
</t>
        </r>
        <r>
          <rPr>
            <b/>
            <sz val="10"/>
            <color rgb="FF000000"/>
            <rFont val="Tahoma"/>
            <family val="2"/>
          </rPr>
          <t xml:space="preserve">ilm
</t>
        </r>
        <r>
          <rPr>
            <b/>
            <sz val="10"/>
            <color rgb="FF000000"/>
            <rFont val="Tahoma"/>
            <family val="2"/>
          </rPr>
          <t xml:space="preserve">gt
</t>
        </r>
        <r>
          <rPr>
            <b/>
            <sz val="10"/>
            <color rgb="FF000000"/>
            <rFont val="Tahoma"/>
            <family val="2"/>
          </rPr>
          <t xml:space="preserve">sp
</t>
        </r>
        <r>
          <rPr>
            <b/>
            <sz val="10"/>
            <color rgb="FF000000"/>
            <rFont val="Tahoma"/>
            <family val="2"/>
          </rPr>
          <t xml:space="preserve">mica
</t>
        </r>
        <r>
          <rPr>
            <b/>
            <sz val="10"/>
            <color rgb="FF000000"/>
            <rFont val="Tahoma"/>
            <family val="2"/>
          </rPr>
          <t xml:space="preserve">bt
</t>
        </r>
        <r>
          <rPr>
            <b/>
            <sz val="10"/>
            <color rgb="FF000000"/>
            <rFont val="Tahoma"/>
            <family val="2"/>
          </rPr>
          <t xml:space="preserve">musc
</t>
        </r>
        <r>
          <rPr>
            <b/>
            <sz val="10"/>
            <color rgb="FF000000"/>
            <rFont val="Tahoma"/>
            <family val="2"/>
          </rPr>
          <t xml:space="preserve">chlo
</t>
        </r>
        <r>
          <rPr>
            <b/>
            <sz val="10"/>
            <color rgb="FF000000"/>
            <rFont val="Tahoma"/>
            <family val="2"/>
          </rPr>
          <t xml:space="preserve">serp
</t>
        </r>
        <r>
          <rPr>
            <b/>
            <sz val="10"/>
            <color rgb="FF000000"/>
            <rFont val="Tahoma"/>
            <family val="2"/>
          </rPr>
          <t xml:space="preserve">neph
</t>
        </r>
        <r>
          <rPr>
            <b/>
            <sz val="10"/>
            <color rgb="FF000000"/>
            <rFont val="Tahoma"/>
            <family val="2"/>
          </rPr>
          <t xml:space="preserve">sphene
</t>
        </r>
        <r>
          <rPr>
            <b/>
            <sz val="10"/>
            <color rgb="FF000000"/>
            <rFont val="Tahoma"/>
            <family val="2"/>
          </rPr>
          <t xml:space="preserve">Ap
</t>
        </r>
        <r>
          <rPr>
            <b/>
            <sz val="10"/>
            <color rgb="FF000000"/>
            <rFont val="Tahoma"/>
            <family val="2"/>
          </rPr>
          <t xml:space="preserve">Pv
</t>
        </r>
        <r>
          <rPr>
            <b/>
            <sz val="10"/>
            <color rgb="FF000000"/>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midfell_final.csv" type="6" refreshedVersion="0" background="1" saveData="1">
    <textPr fileType="mac" sourceFile="Macintosh HD:Users:Will:Documents:Repos:midfell:datasets:midfell_final.csv" space="1" comma="1" consecutive="1">
      <textFields count="6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<sst xmlns="http://schemas.openxmlformats.org/spreadsheetml/2006/main" count="63675" uniqueCount="11490">
  <si>
    <t>EruptionXtal.MI</t>
  </si>
  <si>
    <t>Sample</t>
  </si>
  <si>
    <t>1804.X</t>
  </si>
  <si>
    <t>SiO2_Liq</t>
  </si>
  <si>
    <t>TiO2_Liq</t>
  </si>
  <si>
    <t>Al2O3_Liq</t>
  </si>
  <si>
    <t>Fe2O3_Liq</t>
  </si>
  <si>
    <t>FeO_Liq</t>
  </si>
  <si>
    <t>FeOt_Liq</t>
  </si>
  <si>
    <t>MnO_Liq</t>
  </si>
  <si>
    <t>MgO_Liq</t>
  </si>
  <si>
    <t>CaO_Liq</t>
  </si>
  <si>
    <t>Na2O_Liq</t>
  </si>
  <si>
    <t>K2O_Liq</t>
  </si>
  <si>
    <t>P2O5_Liq</t>
  </si>
  <si>
    <t>H2O_Liq</t>
  </si>
  <si>
    <t>CO2_Liq</t>
  </si>
  <si>
    <t>Cl_Liq</t>
  </si>
  <si>
    <t>Y</t>
  </si>
  <si>
    <t xml:space="preserve"> </t>
  </si>
  <si>
    <t/>
  </si>
  <si>
    <t>Li</t>
  </si>
  <si>
    <t>Sc</t>
  </si>
  <si>
    <t>V</t>
  </si>
  <si>
    <t>Cr</t>
  </si>
  <si>
    <t>Co</t>
  </si>
  <si>
    <t>Ni</t>
  </si>
  <si>
    <t>Cu</t>
  </si>
  <si>
    <t>Zn</t>
  </si>
  <si>
    <t>Rb</t>
  </si>
  <si>
    <t>Sr</t>
  </si>
  <si>
    <t>Zr</t>
  </si>
  <si>
    <t>Nb</t>
  </si>
  <si>
    <t>Ba</t>
  </si>
  <si>
    <t>La</t>
  </si>
  <si>
    <t>Ce</t>
  </si>
  <si>
    <t>Pr</t>
  </si>
  <si>
    <t>Nd</t>
  </si>
  <si>
    <t>Sm</t>
  </si>
  <si>
    <t>Eu</t>
  </si>
  <si>
    <t>Gd</t>
  </si>
  <si>
    <t>Tb</t>
  </si>
  <si>
    <t>Dy</t>
  </si>
  <si>
    <t>Ho</t>
  </si>
  <si>
    <t>Er</t>
  </si>
  <si>
    <t>Tm</t>
  </si>
  <si>
    <t>Yb</t>
  </si>
  <si>
    <t>Lu</t>
  </si>
  <si>
    <t>Hf</t>
  </si>
  <si>
    <t>Ta</t>
  </si>
  <si>
    <t>Pb</t>
  </si>
  <si>
    <t>Th</t>
  </si>
  <si>
    <t>U</t>
  </si>
  <si>
    <t>MgO_Ol</t>
  </si>
  <si>
    <t>SiO2_Ol</t>
  </si>
  <si>
    <t>CaO_Ol</t>
  </si>
  <si>
    <t>MnO_Ol</t>
  </si>
  <si>
    <t>FeOt_Ol</t>
  </si>
  <si>
    <t>TiO2_Ol</t>
  </si>
  <si>
    <t>NiO_Ol</t>
  </si>
  <si>
    <t>Cr2O3_Ol</t>
  </si>
  <si>
    <t>Al2O3_Ol</t>
  </si>
  <si>
    <t>Phase</t>
  </si>
  <si>
    <t>F</t>
  </si>
  <si>
    <t>H2O (2SIG ER)</t>
  </si>
  <si>
    <t>F (2SIG ER)</t>
  </si>
  <si>
    <t>S (2SIG ER)</t>
  </si>
  <si>
    <t>Cl (2SIG ER)</t>
  </si>
  <si>
    <t>Locality</t>
  </si>
  <si>
    <t>OLIVINE</t>
  </si>
  <si>
    <t>CO2_reconstruct_dy</t>
  </si>
  <si>
    <t>CITATION</t>
  </si>
  <si>
    <t>LOCATION</t>
  </si>
  <si>
    <t>LOCALITY</t>
  </si>
  <si>
    <t>Mg#</t>
  </si>
  <si>
    <t>Cl</t>
  </si>
  <si>
    <t>S</t>
  </si>
  <si>
    <t>Fo content</t>
  </si>
  <si>
    <t>CAPE VERDE/FOGO</t>
  </si>
  <si>
    <t>Longpre et al 2017</t>
  </si>
  <si>
    <t>CANARY ISLANDS</t>
  </si>
  <si>
    <t>El Hierro</t>
  </si>
  <si>
    <t>Sunset crater</t>
  </si>
  <si>
    <t>Taracsak et al 2019</t>
  </si>
  <si>
    <t>Mercade</t>
  </si>
  <si>
    <t>Montana de Julan</t>
  </si>
  <si>
    <t>Montanita Negra</t>
  </si>
  <si>
    <t>Tamaduste</t>
  </si>
  <si>
    <t>Tanganasoga</t>
  </si>
  <si>
    <t>Sabinosa</t>
  </si>
  <si>
    <t>ANTARCTICA</t>
  </si>
  <si>
    <t>ANTARCTICA / WEST ANTARCTIC RIFT SYSTEM / ROSS SEA RIFT</t>
  </si>
  <si>
    <t>AZORES</t>
  </si>
  <si>
    <t>GALAPAGOS</t>
  </si>
  <si>
    <t>GALAPAGOS ISLANDS / FERNANDINA (NARBOROUGH)</t>
  </si>
  <si>
    <t>GALAPAGOS ISLANDS / SANTIAGO (JAMES, SAN SALVADOR)</t>
  </si>
  <si>
    <t>[18585] SIDES I. R. (2014)</t>
  </si>
  <si>
    <t>HAWAIIAN ISLANDS / HAWAII / KILAUEA / EAST RIFT ZONE</t>
  </si>
  <si>
    <t>[120] HARRIS D. M. (1983)</t>
  </si>
  <si>
    <t>HAWAIIAN ISLANDS / HAWAII / KILAUEA / EAST RIFT ZONE / SHIELD STAGE / PUNA BASALT</t>
  </si>
  <si>
    <t>[171] ANDERSON A. T. JR. (1993)</t>
  </si>
  <si>
    <t>HAWAIIAN ISLANDS / HAWAII / KILAUEA / SHIELD STAGE</t>
  </si>
  <si>
    <t>[19400] WALLACE P. J. (2015)</t>
  </si>
  <si>
    <t>HAWAIIAN ISLANDS / HAWAII / MAUNA LOA / SHIELD STAGE / PUU WAHI FLOW</t>
  </si>
  <si>
    <t>HAWAIIAN ISLANDS / LOIHI</t>
  </si>
  <si>
    <t>[15681] SCHIPPER C. I. (2011)</t>
  </si>
  <si>
    <t>TF-16-08  xl 05 mi 1</t>
  </si>
  <si>
    <t>TF-16-08  xl 06 mi 3</t>
  </si>
  <si>
    <t>TF-16-08  xl 08 mi 2</t>
  </si>
  <si>
    <t>TF-16-08  xl 10 mi 2</t>
  </si>
  <si>
    <t>TF-16-08  xl 11 mi 1</t>
  </si>
  <si>
    <t>TF-16-08  xl 12 mi 1</t>
  </si>
  <si>
    <t>TF-16-08  xl 13 mi 2</t>
  </si>
  <si>
    <t>TF-16-08  xl 14 mi 1</t>
  </si>
  <si>
    <t>TF-16-08  xl 19 mi 1</t>
  </si>
  <si>
    <t>TF-16-08  xl 20 mi 1</t>
  </si>
  <si>
    <t>TF-16-08  xl 22 mi 1</t>
  </si>
  <si>
    <t>TF-16-08  xl 23 mi 1</t>
  </si>
  <si>
    <t>TF-16-08  xl 24 mi 1</t>
  </si>
  <si>
    <t>TF-16-08  xl 29 mi 1</t>
  </si>
  <si>
    <t>TF-16-08  xl 30 mi 2</t>
  </si>
  <si>
    <t>TF-16-09A  xl 02 mi 1</t>
  </si>
  <si>
    <t>TF-16-09A  xl 03 mi 1</t>
  </si>
  <si>
    <t>TF-16-09A  xl 08 mi 2</t>
  </si>
  <si>
    <t>TF-16-09A  xl 08 mi 3</t>
  </si>
  <si>
    <t>TF-16-09A  xl 09 mi 1</t>
  </si>
  <si>
    <t>TF-16-09A  xl 12 mi 1</t>
  </si>
  <si>
    <t>TF-16-09A  xl 13 mi 2</t>
  </si>
  <si>
    <t>TF-16-09A  xl 14 mi 1</t>
  </si>
  <si>
    <t>TF-16-09A  xl 18 mi 1</t>
  </si>
  <si>
    <t>TF-16-09A  xl 20 mi 1</t>
  </si>
  <si>
    <t>TF-16-09A  xl 21 mi 2</t>
  </si>
  <si>
    <t>TF-16-09A  xl 25 mi 3</t>
  </si>
  <si>
    <t>TF-16-09A  xl 26 mi 1</t>
  </si>
  <si>
    <t>TF-16-09A  xl 27 mi 1</t>
  </si>
  <si>
    <t>TF-16-09A  xl 30 mi 1</t>
  </si>
  <si>
    <t>Tenerife rift</t>
  </si>
  <si>
    <t>H2O/Ce</t>
  </si>
  <si>
    <t>Cl/K</t>
  </si>
  <si>
    <t>F/Nd</t>
  </si>
  <si>
    <t>HA-16-6 xl 12 mi 1</t>
  </si>
  <si>
    <t>HA-16-6 xl 13 mi 1</t>
  </si>
  <si>
    <t>HA-16-6 xl 14 mi 1</t>
  </si>
  <si>
    <t>HA-16-6 xl 15 mi 1</t>
  </si>
  <si>
    <t>HA-16-6 xl 16 mi 1</t>
  </si>
  <si>
    <t>HA-16-6 xl 2 mi 3</t>
  </si>
  <si>
    <t>HA-16-6 xl 21 mi 1</t>
  </si>
  <si>
    <t>HA-16-6 xl 22 mi 1</t>
  </si>
  <si>
    <t>HA-16-6 xl 23 mi 1</t>
  </si>
  <si>
    <t>HA-16-6 xl 24 mi 1</t>
  </si>
  <si>
    <t>HA-16-6 xl 25 mi 1</t>
  </si>
  <si>
    <t>HA-16-6 xl 25 mi 2</t>
  </si>
  <si>
    <t>HA-16-6 xl 27 mi 1</t>
  </si>
  <si>
    <t>HA-16-6 xl 29 mi 1</t>
  </si>
  <si>
    <t>HA-16-6 xl 3 mi 1</t>
  </si>
  <si>
    <t>HA-16-6 xl 31 mi 1</t>
  </si>
  <si>
    <t>HA-16-6 xl 32 mi 2</t>
  </si>
  <si>
    <t>HA-16-7 xl 11 mi 2</t>
  </si>
  <si>
    <t>HA-16-7 xl 14 mi 1</t>
  </si>
  <si>
    <t>HA-16-7 xl 17 mi 3</t>
  </si>
  <si>
    <t>HA-16-7 xl 18 mi 1</t>
  </si>
  <si>
    <t>HA-16-7 xl 19 mi 2</t>
  </si>
  <si>
    <t>HA-16-7 xl 23 mi 1</t>
  </si>
  <si>
    <t>HA-16-7 xl 24 mi 1</t>
  </si>
  <si>
    <t>HA-16-7 xl 26 mi 1</t>
  </si>
  <si>
    <t>HA-16-7 xl 29 mi 1</t>
  </si>
  <si>
    <t>HA-16-7 xl 31 mi 1</t>
  </si>
  <si>
    <t>HALEAKALA</t>
  </si>
  <si>
    <t>WH14-01-4-1</t>
  </si>
  <si>
    <t>WH14-01-4-4</t>
  </si>
  <si>
    <t>WH14-01-4-5</t>
  </si>
  <si>
    <t>TSG14-01-6-1</t>
  </si>
  <si>
    <t>MN14-01-5-3</t>
  </si>
  <si>
    <t>TDE14-02-3-1</t>
  </si>
  <si>
    <t>TSG1401-2-1</t>
  </si>
  <si>
    <t>TDE14-02-1-1</t>
  </si>
  <si>
    <t>TSG1401-4-1</t>
  </si>
  <si>
    <t>TSG1401-4-2</t>
  </si>
  <si>
    <t>TDE14-02-8-1</t>
  </si>
  <si>
    <t>TDE14-02-8-2</t>
  </si>
  <si>
    <t>MCG14-03-19-1</t>
  </si>
  <si>
    <t>MCG14-03-19-2</t>
  </si>
  <si>
    <t>MCG14-03-19-3</t>
  </si>
  <si>
    <t>MCG14-03-8-1</t>
  </si>
  <si>
    <t>MCG14-03-7-1</t>
  </si>
  <si>
    <t>MJ14-01-7-1</t>
  </si>
  <si>
    <t>TSG14-02cb-12-1</t>
  </si>
  <si>
    <t>TSG14-02cb-12-2</t>
  </si>
  <si>
    <t>TSG14-02c-04-1</t>
  </si>
  <si>
    <t>TSG14-02cb-22-1</t>
  </si>
  <si>
    <t>TSG14-02cb-23-2</t>
  </si>
  <si>
    <t>MN14-01-4-1</t>
  </si>
  <si>
    <t>TSG14-02cb-4-1</t>
  </si>
  <si>
    <t>TSG14-02cb-4-3</t>
  </si>
  <si>
    <t>TSG14-02c-22-1/1</t>
  </si>
  <si>
    <t>TSG14-02c-23-1/2</t>
  </si>
  <si>
    <t>TSG14-02c-25-1</t>
  </si>
  <si>
    <t>TSG14-02c-07-1</t>
  </si>
  <si>
    <t>TSG14-02c-07-2</t>
  </si>
  <si>
    <t>TSG14-02c-07-3</t>
  </si>
  <si>
    <t>TSG14-02cb-8-1</t>
  </si>
  <si>
    <t>TSG14-02cb-8-2</t>
  </si>
  <si>
    <t>TSG14-02c-18-1</t>
  </si>
  <si>
    <t>TSG14-02c-05-1</t>
  </si>
  <si>
    <t>TSG14-02cb-21-1</t>
  </si>
  <si>
    <t>TSG14-02c-3-1</t>
  </si>
  <si>
    <t>TSG14-02c-3-2</t>
  </si>
  <si>
    <t>TSG14-02cb-15-1</t>
  </si>
  <si>
    <t>TSG14-02cb-15-2</t>
  </si>
  <si>
    <t>MJ14-01-6-1</t>
  </si>
  <si>
    <t>TSG14-02c-09-1</t>
  </si>
  <si>
    <t>TSG14-02c-09-2</t>
  </si>
  <si>
    <t>TSG14-02c-09-3</t>
  </si>
  <si>
    <t>TSG14-02cb-17-1</t>
  </si>
  <si>
    <t>TSG14-02cb-17-2</t>
  </si>
  <si>
    <t>TSG14-02c-11-1</t>
  </si>
  <si>
    <t>TSG14-02cb-19-1</t>
  </si>
  <si>
    <t>TSG14-02cb-19-2</t>
  </si>
  <si>
    <t>TSG14-02c-29-2</t>
  </si>
  <si>
    <t>TSG14-02cb-6-1</t>
  </si>
  <si>
    <t>TSG14-02cb-13-1</t>
  </si>
  <si>
    <t>TSG14-02cb-33-1</t>
  </si>
  <si>
    <t>TSG14-02c-10-1</t>
  </si>
  <si>
    <t>MN14-01-20-1</t>
  </si>
  <si>
    <t>MCG14-03-2-1</t>
  </si>
  <si>
    <t>MCG14-03-2-2</t>
  </si>
  <si>
    <t>MCG14-03-9-1</t>
  </si>
  <si>
    <t>MN14-01-17-1</t>
  </si>
  <si>
    <t>MN14-01-13-1</t>
  </si>
  <si>
    <t>MN14-01-10-1</t>
  </si>
  <si>
    <t>MN14-01-26-1</t>
  </si>
  <si>
    <t>MN14-01-26-2</t>
  </si>
  <si>
    <t>TDE14-02-4-1</t>
  </si>
  <si>
    <t>TDE14-02-4-3</t>
  </si>
  <si>
    <t>TDE14-02-4-4</t>
  </si>
  <si>
    <t>MN14-01-11-1</t>
  </si>
  <si>
    <t>MN14-01-11-2</t>
  </si>
  <si>
    <t>2.35a</t>
  </si>
  <si>
    <t>2.35b</t>
  </si>
  <si>
    <t>1.43a</t>
  </si>
  <si>
    <t>2.38a</t>
  </si>
  <si>
    <t>4.5a</t>
  </si>
  <si>
    <t>4.5b</t>
  </si>
  <si>
    <t>1.43b</t>
  </si>
  <si>
    <t>2.38b</t>
  </si>
  <si>
    <t>–</t>
  </si>
  <si>
    <t>n.d.</t>
  </si>
  <si>
    <t>S/Dy</t>
  </si>
  <si>
    <t>LLD_LL1_80</t>
  </si>
  <si>
    <t>LLD_LL1_103</t>
  </si>
  <si>
    <t>LLE_LL4_19b</t>
  </si>
  <si>
    <t>LLE_LL4_19c</t>
  </si>
  <si>
    <t>LLE_LL4_33b</t>
  </si>
  <si>
    <t>LLE_LL4_30</t>
  </si>
  <si>
    <t>LLE_LL5_40</t>
  </si>
  <si>
    <t>LLE_LL5_50</t>
  </si>
  <si>
    <t>LLE_LL5_52B</t>
  </si>
  <si>
    <t>LLE_LL5_46</t>
  </si>
  <si>
    <t>LLD_LL4_14_a</t>
  </si>
  <si>
    <t>LLD_LL4_14_d</t>
  </si>
  <si>
    <t>LLD_LL4_14_c</t>
  </si>
  <si>
    <t>LLD_LL4_14_b</t>
  </si>
  <si>
    <t>LLD_LL4_20</t>
  </si>
  <si>
    <t>LLD_LL4_31b</t>
  </si>
  <si>
    <t>LLD_LL4_31a</t>
  </si>
  <si>
    <t>LLD_LL4_32b</t>
  </si>
  <si>
    <t>LLD_LL4_32a</t>
  </si>
  <si>
    <t>LLD_LL5_45</t>
  </si>
  <si>
    <t>LLD_LL5_43</t>
  </si>
  <si>
    <t>LLD_LL5_36a</t>
  </si>
  <si>
    <t>LLD_LL5_36b</t>
  </si>
  <si>
    <t>LLD_LL5_72</t>
  </si>
  <si>
    <t>LLD_LL1_65a</t>
  </si>
  <si>
    <t>LLD_LL1_65b</t>
  </si>
  <si>
    <t>LLD_LL1_65c</t>
  </si>
  <si>
    <t>LLD_LL1_70</t>
  </si>
  <si>
    <t>LLD_LL1_74</t>
  </si>
  <si>
    <t>LLD_LL1_73a</t>
  </si>
  <si>
    <t>LLD_LL1_73b</t>
  </si>
  <si>
    <t>LLD_LL1_75</t>
  </si>
  <si>
    <t>LLD_LL1_82</t>
  </si>
  <si>
    <t>LLD_LL1_102</t>
  </si>
  <si>
    <t>LLD_LL1_104</t>
  </si>
  <si>
    <t>LLE_LL4_34a</t>
  </si>
  <si>
    <t>LLE_LL4_34b</t>
  </si>
  <si>
    <t>LLE_LL5_54</t>
  </si>
  <si>
    <t>LLF_LL8_249a</t>
  </si>
  <si>
    <t>LLf_LL8_249b</t>
  </si>
  <si>
    <t>LLf_LL8_249c</t>
  </si>
  <si>
    <t>LLf_LL8_249d</t>
  </si>
  <si>
    <t>LLf_LL7_110a</t>
  </si>
  <si>
    <t>LLf_LL7_110b</t>
  </si>
  <si>
    <t>LLf_LL7_105a</t>
  </si>
  <si>
    <t>LLF_LL7_105b</t>
  </si>
  <si>
    <t>LLf_LL7_107</t>
  </si>
  <si>
    <t>LLf_LL7_272</t>
  </si>
  <si>
    <t>LLf_LL3_139b</t>
  </si>
  <si>
    <t>LLf_LL3_139a</t>
  </si>
  <si>
    <t>LLf_LL3_85a</t>
  </si>
  <si>
    <t>LLf_LL3_85b</t>
  </si>
  <si>
    <t>LLG_LL8_402a</t>
  </si>
  <si>
    <t>LLg_LL8_402b</t>
  </si>
  <si>
    <t>LLG_LL8_447</t>
  </si>
  <si>
    <t>LLG_LL3_141</t>
  </si>
  <si>
    <t>LLg_LL4_17_A</t>
  </si>
  <si>
    <t>LLg_LL4_17_C1</t>
  </si>
  <si>
    <t>LLg_LL4_17_C2</t>
  </si>
  <si>
    <t>LLg_LL4_24a</t>
  </si>
  <si>
    <t>LLg_LL4_24b</t>
  </si>
  <si>
    <t>LLg_LL1_79</t>
  </si>
  <si>
    <t>LLG_LL7_270</t>
  </si>
  <si>
    <t>LLg_LL7_204</t>
  </si>
  <si>
    <t>LLg_LL7_106b</t>
  </si>
  <si>
    <t>LLg_LL8_3001</t>
  </si>
  <si>
    <t>LLg_LL3_130</t>
  </si>
  <si>
    <t>LL11_500_b</t>
  </si>
  <si>
    <t>LL12_514</t>
  </si>
  <si>
    <t>LL8_435</t>
  </si>
  <si>
    <t>LL1_77</t>
  </si>
  <si>
    <t>LL3_137</t>
  </si>
  <si>
    <t>LL8_613b</t>
  </si>
  <si>
    <t>LL8_615</t>
  </si>
  <si>
    <t>LL8_617_a</t>
  </si>
  <si>
    <t>LL8_623_b</t>
  </si>
  <si>
    <t>LL8_623_c</t>
  </si>
  <si>
    <t>LL8_626</t>
  </si>
  <si>
    <t>LL8_404_a</t>
  </si>
  <si>
    <t>LL8_404_b</t>
  </si>
  <si>
    <t>LL8_610</t>
  </si>
  <si>
    <t>LL8_612_a</t>
  </si>
  <si>
    <t>LL8_612_b</t>
  </si>
  <si>
    <t>LL8_613_a</t>
  </si>
  <si>
    <t>LL8_617_b</t>
  </si>
  <si>
    <t>LL8_624</t>
  </si>
  <si>
    <t>LL8_630</t>
  </si>
  <si>
    <t>LL8_631a</t>
  </si>
  <si>
    <t>LL8_616_b</t>
  </si>
  <si>
    <t>LL8_202_c</t>
  </si>
  <si>
    <t>LL8_243_b</t>
  </si>
  <si>
    <t>LL8_156</t>
  </si>
  <si>
    <t>LL8_155b</t>
  </si>
  <si>
    <t>LL8_406</t>
  </si>
  <si>
    <t>LL8_302</t>
  </si>
  <si>
    <t>LL8_611</t>
  </si>
  <si>
    <t>LL8_616_a</t>
  </si>
  <si>
    <t>LL8_634</t>
  </si>
  <si>
    <t>LL8_606</t>
  </si>
  <si>
    <t>LL8_202_a</t>
  </si>
  <si>
    <t>LL8_202_b</t>
  </si>
  <si>
    <t>LL8_426</t>
  </si>
  <si>
    <t>LL8_401</t>
  </si>
  <si>
    <t>LL8_400_b</t>
  </si>
  <si>
    <t>LL8_400_a</t>
  </si>
  <si>
    <t>LL8_280</t>
  </si>
  <si>
    <t>LL8_300R</t>
  </si>
  <si>
    <t>LL8_232</t>
  </si>
  <si>
    <t>LL8_155_c</t>
  </si>
  <si>
    <t>LL4_4B</t>
  </si>
  <si>
    <t>LL4_25_A</t>
  </si>
  <si>
    <t>LL4_25_B</t>
  </si>
  <si>
    <t>LL4_2</t>
  </si>
  <si>
    <t>LL4_3</t>
  </si>
  <si>
    <t>LL4_12</t>
  </si>
  <si>
    <t>LL4_10</t>
  </si>
  <si>
    <t>LL4_9</t>
  </si>
  <si>
    <t>LL4_8</t>
  </si>
  <si>
    <t>LL4_23</t>
  </si>
  <si>
    <t>LL4_39c</t>
  </si>
  <si>
    <t>LL4_39b</t>
  </si>
  <si>
    <t>LL4_18b</t>
  </si>
  <si>
    <t>LL7_115_A</t>
  </si>
  <si>
    <t>LL7_115_B</t>
  </si>
  <si>
    <t>LL7_114</t>
  </si>
  <si>
    <t>LL7_111_A</t>
  </si>
  <si>
    <t>LL7_108</t>
  </si>
  <si>
    <t>LL7_203</t>
  </si>
  <si>
    <t>LL7_248</t>
  </si>
  <si>
    <t>LL7_287</t>
  </si>
  <si>
    <t>LL7_290_C</t>
  </si>
  <si>
    <t>LL7_290_B</t>
  </si>
  <si>
    <t>LL7_111_B</t>
  </si>
  <si>
    <t>LL4_13</t>
  </si>
  <si>
    <t>LL4_39a</t>
  </si>
  <si>
    <t>LL4_18a</t>
  </si>
  <si>
    <t>LL7_116</t>
  </si>
  <si>
    <t>LL11_501_b</t>
  </si>
  <si>
    <t>LL12_509_a</t>
  </si>
  <si>
    <t>LL12_509_b</t>
  </si>
  <si>
    <t>LL12_508</t>
  </si>
  <si>
    <t>LL1_84_a</t>
  </si>
  <si>
    <t>LL1_84_c</t>
  </si>
  <si>
    <t>LL7_282</t>
  </si>
  <si>
    <t>LL7_205b</t>
  </si>
  <si>
    <t>LL7_118</t>
  </si>
  <si>
    <t>LL7_128</t>
  </si>
  <si>
    <t>LL8_301</t>
  </si>
  <si>
    <t>LL2_417</t>
  </si>
  <si>
    <t>Wieser et al. 2021</t>
  </si>
  <si>
    <t>16mi2_ol39_1</t>
  </si>
  <si>
    <t>16mi2_ol9_2</t>
  </si>
  <si>
    <t>16mi2_ol8_1</t>
  </si>
  <si>
    <t>16mi2_ol8_2</t>
  </si>
  <si>
    <t>m1_ol23_1</t>
  </si>
  <si>
    <t>m1_ol110_1</t>
  </si>
  <si>
    <t>m1_ol142_1</t>
  </si>
  <si>
    <t>m1_ol142_2</t>
  </si>
  <si>
    <t>16mi2_ol39_2</t>
  </si>
  <si>
    <t>16mi2_ol38_1</t>
  </si>
  <si>
    <t>16mi2_ol32_1</t>
  </si>
  <si>
    <t>16mi2_ol21_1</t>
  </si>
  <si>
    <t>16mi2_ol15_1</t>
  </si>
  <si>
    <t>16mi2_ol16_1</t>
  </si>
  <si>
    <t>16mi2_ol16_2</t>
  </si>
  <si>
    <t>16mi2_ol9_1</t>
  </si>
  <si>
    <t>16mi2_ol8_3</t>
  </si>
  <si>
    <t>16mi1_ol18_1</t>
  </si>
  <si>
    <t>16mi1_ol23_1</t>
  </si>
  <si>
    <t>16m2_ol1_1</t>
  </si>
  <si>
    <t>16m1_ol1_1</t>
  </si>
  <si>
    <t>16m1_ol2_1</t>
  </si>
  <si>
    <t>m1_ol131_1</t>
  </si>
  <si>
    <t>m1_ol108_1</t>
  </si>
  <si>
    <t>Gleeson et al., 2022</t>
  </si>
  <si>
    <t>GALAPAGOS ISLANDS/FLOREANA</t>
  </si>
  <si>
    <t>D-2</t>
  </si>
  <si>
    <t>D-4</t>
  </si>
  <si>
    <t>nd</t>
  </si>
  <si>
    <t>D-5a</t>
  </si>
  <si>
    <t>D-5b</t>
  </si>
  <si>
    <t>D-6b</t>
  </si>
  <si>
    <t>D-15</t>
  </si>
  <si>
    <t>D-25</t>
  </si>
  <si>
    <t>D-29</t>
  </si>
  <si>
    <t>D-55</t>
  </si>
  <si>
    <t>D-8</t>
  </si>
  <si>
    <t>D-23</t>
  </si>
  <si>
    <t>D-C</t>
  </si>
  <si>
    <t>D-E</t>
  </si>
  <si>
    <t>D-28</t>
  </si>
  <si>
    <t>D-40</t>
  </si>
  <si>
    <t>D-50</t>
  </si>
  <si>
    <t>D-F</t>
  </si>
  <si>
    <t>D-G</t>
  </si>
  <si>
    <t>D-H</t>
  </si>
  <si>
    <t>D-22</t>
  </si>
  <si>
    <t>E-9</t>
  </si>
  <si>
    <t>E-52</t>
  </si>
  <si>
    <t>E-23</t>
  </si>
  <si>
    <t>E-51</t>
  </si>
  <si>
    <t>C-1a</t>
  </si>
  <si>
    <t>C-1b</t>
  </si>
  <si>
    <t>C-28a</t>
  </si>
  <si>
    <t>C-32a</t>
  </si>
  <si>
    <t>C-38</t>
  </si>
  <si>
    <t>C-40</t>
  </si>
  <si>
    <t>C-26</t>
  </si>
  <si>
    <t>C-29a</t>
  </si>
  <si>
    <t>C-29b Emb.</t>
  </si>
  <si>
    <t>C-41 Emb.</t>
  </si>
  <si>
    <t>C-39</t>
  </si>
  <si>
    <t>Metrich et al., 2014</t>
  </si>
  <si>
    <t>AZORES/PICO</t>
  </si>
  <si>
    <t>CD174-1-2</t>
  </si>
  <si>
    <t>CD174-6-1_1</t>
  </si>
  <si>
    <t>CD174-6-1_2</t>
  </si>
  <si>
    <t>CD174-6-2</t>
  </si>
  <si>
    <t>CD174-2</t>
  </si>
  <si>
    <t>CD176-1-1</t>
  </si>
  <si>
    <t>CD176-2-1_2</t>
  </si>
  <si>
    <t>CD176-2-2_1</t>
  </si>
  <si>
    <t>CD176B-9-1_1</t>
  </si>
  <si>
    <t>CD281B-2-1_1</t>
  </si>
  <si>
    <t>CD281-2-4_1</t>
  </si>
  <si>
    <t>CD281B-4-1_2</t>
  </si>
  <si>
    <t>CD281B-5-1_1</t>
  </si>
  <si>
    <t>CD281-1-1_1</t>
  </si>
  <si>
    <t>HR2-1-1</t>
  </si>
  <si>
    <t>Giacomoni et al., 2020</t>
  </si>
  <si>
    <t>Moore et al. 2021</t>
  </si>
  <si>
    <t>04</t>
  </si>
  <si>
    <t>08</t>
  </si>
  <si>
    <t>09</t>
  </si>
  <si>
    <r>
      <t xml:space="preserve">D-6a-Emb. </t>
    </r>
    <r>
      <rPr>
        <vertAlign val="superscript"/>
        <sz val="12"/>
        <rFont val="Calibri"/>
        <family val="2"/>
        <scheme val="minor"/>
      </rPr>
      <t>(2)</t>
    </r>
  </si>
  <si>
    <t xml:space="preserve">CO2total: for Fogo and Tenerife, SIMS+bubble, PEC corrected and co-trapping correction </t>
  </si>
  <si>
    <t>HOSTMINERAL</t>
  </si>
  <si>
    <t>SAMPLE NAME</t>
  </si>
  <si>
    <t>Si</t>
  </si>
  <si>
    <t>Ti</t>
  </si>
  <si>
    <t>MI</t>
  </si>
  <si>
    <t>Allison, 2018 &amp; Allison et al 2021</t>
  </si>
  <si>
    <t>HAWAII</t>
  </si>
  <si>
    <t>contam</t>
  </si>
  <si>
    <t>host</t>
  </si>
  <si>
    <t>NAME</t>
  </si>
  <si>
    <t>type</t>
  </si>
  <si>
    <t>total</t>
  </si>
  <si>
    <t>S-ppm</t>
  </si>
  <si>
    <t>Cl-ppm</t>
  </si>
  <si>
    <t>PEC %</t>
  </si>
  <si>
    <t>Fo</t>
  </si>
  <si>
    <t>An</t>
  </si>
  <si>
    <t>Cpx-Mg#</t>
  </si>
  <si>
    <t>F-ppm</t>
  </si>
  <si>
    <r>
      <t>MI-diam (</t>
    </r>
    <r>
      <rPr>
        <b/>
        <sz val="10"/>
        <rFont val="Symbol"/>
        <family val="1"/>
        <charset val="2"/>
      </rPr>
      <t>m</t>
    </r>
    <r>
      <rPr>
        <b/>
        <sz val="10"/>
        <rFont val="Arial"/>
        <family val="2"/>
        <charset val="1"/>
      </rPr>
      <t>m)</t>
    </r>
  </si>
  <si>
    <r>
      <t>Host-diam  (</t>
    </r>
    <r>
      <rPr>
        <b/>
        <sz val="10"/>
        <rFont val="Symbol"/>
        <family val="1"/>
        <charset val="2"/>
      </rPr>
      <t>m</t>
    </r>
    <r>
      <rPr>
        <b/>
        <sz val="10"/>
        <rFont val="Arial"/>
        <family val="2"/>
        <charset val="1"/>
      </rPr>
      <t>m)</t>
    </r>
  </si>
  <si>
    <t>VolatileCalc</t>
  </si>
  <si>
    <t>Shishkina et al. (2014)</t>
  </si>
  <si>
    <t>CO2 (505)</t>
  </si>
  <si>
    <t>CO2 (314)</t>
  </si>
  <si>
    <t>H2O (253)</t>
  </si>
  <si>
    <t>Cl (0.08)</t>
  </si>
  <si>
    <t>Cl (0.02)</t>
  </si>
  <si>
    <t>F (25)</t>
  </si>
  <si>
    <t>F (45)</t>
  </si>
  <si>
    <t>S (220)</t>
  </si>
  <si>
    <t>S (350)</t>
  </si>
  <si>
    <t>OLV</t>
  </si>
  <si>
    <t>H14-2-MI1</t>
  </si>
  <si>
    <t>NaN</t>
  </si>
  <si>
    <t>PLG</t>
  </si>
  <si>
    <t>H14-3-MI1</t>
  </si>
  <si>
    <t>H14-3-MI2</t>
  </si>
  <si>
    <t>H14-4-MI1</t>
  </si>
  <si>
    <t>H14-4-MI2</t>
  </si>
  <si>
    <t>H14-5-MI1</t>
  </si>
  <si>
    <t>H14-5-MI2</t>
  </si>
  <si>
    <t>H14-5-MI3</t>
  </si>
  <si>
    <t>H14-5-MI4</t>
  </si>
  <si>
    <t>H14-6-MI1</t>
  </si>
  <si>
    <t>H14-6-MI2</t>
  </si>
  <si>
    <t>H14-6-MI4</t>
  </si>
  <si>
    <t>H14-7-MI1</t>
  </si>
  <si>
    <t>H14-7-MI2</t>
  </si>
  <si>
    <t>H14-7-MI3</t>
  </si>
  <si>
    <t>H14-8-MI1</t>
  </si>
  <si>
    <t>H14-8-MI2</t>
  </si>
  <si>
    <t>H14-11-MI1</t>
  </si>
  <si>
    <t>H14a-1-MI1</t>
  </si>
  <si>
    <t>H14a-2-MI1</t>
  </si>
  <si>
    <t>H14a-2-MI2</t>
  </si>
  <si>
    <t>H14a-4-MI1</t>
  </si>
  <si>
    <t>H14a-5-MI1</t>
  </si>
  <si>
    <t>H14a-5-MI3</t>
  </si>
  <si>
    <t>H14a-6-MI2</t>
  </si>
  <si>
    <t>H14a-6-MI4</t>
  </si>
  <si>
    <t>H14a-6-MI5</t>
  </si>
  <si>
    <t>H14a-6-MI6</t>
  </si>
  <si>
    <t>H14a-7-MI1</t>
  </si>
  <si>
    <t>H14a-12-MI1</t>
  </si>
  <si>
    <t>H14a-13-MI1</t>
  </si>
  <si>
    <t>H14a-15-MI1</t>
  </si>
  <si>
    <t>H14a-17-MI1</t>
  </si>
  <si>
    <t>H14a-17-MI2</t>
  </si>
  <si>
    <t>3-H14-1-MI1</t>
  </si>
  <si>
    <t>3-H14-1-MI2</t>
  </si>
  <si>
    <t>3-H14-2-MI1</t>
  </si>
  <si>
    <t>3-H14-3-MI1</t>
  </si>
  <si>
    <t>JG-3-MI1</t>
  </si>
  <si>
    <t>Cont</t>
  </si>
  <si>
    <t>JG12-MI1</t>
  </si>
  <si>
    <t>2-JG-7-MI1</t>
  </si>
  <si>
    <t>WM-2-MI1</t>
  </si>
  <si>
    <t>WM-3-MI1</t>
  </si>
  <si>
    <t>WM-3-MI2</t>
  </si>
  <si>
    <t>WM-4-MI1</t>
  </si>
  <si>
    <t>WM-4-MI2</t>
  </si>
  <si>
    <t>WM-5-MI1</t>
  </si>
  <si>
    <t>WM-6-MI1</t>
  </si>
  <si>
    <t>WM-7-MI1</t>
  </si>
  <si>
    <t>JAS-1-MI1</t>
  </si>
  <si>
    <t>JAS-1-MI2</t>
  </si>
  <si>
    <t>JAS-3-MI1</t>
  </si>
  <si>
    <t>JAS-5-MI1</t>
  </si>
  <si>
    <t>JAS-10-MI1</t>
  </si>
  <si>
    <t>JAS-10-MI2</t>
  </si>
  <si>
    <t>JAS-12-MI1</t>
  </si>
  <si>
    <t>JAS-12-MI2</t>
  </si>
  <si>
    <t>2-JAS-6-MI1</t>
  </si>
  <si>
    <t>CPX</t>
  </si>
  <si>
    <t>3-JAS-1-MI1</t>
  </si>
  <si>
    <t>3-JAS-1-MI2</t>
  </si>
  <si>
    <t>3-JAS-2-MI1</t>
  </si>
  <si>
    <t>3-JAS-2-MI2</t>
  </si>
  <si>
    <t>3-AH-1-MI1</t>
  </si>
  <si>
    <t>3-AH-1-MI2</t>
  </si>
  <si>
    <t>3-AH-9-MI1</t>
  </si>
  <si>
    <t>2-CJG-9-MI3</t>
  </si>
  <si>
    <t>2-CJG-9-MI8</t>
  </si>
  <si>
    <t>2-CJG-22-MI1</t>
  </si>
  <si>
    <t>2-CJG-22-MI2</t>
  </si>
  <si>
    <t>2-CJG-26-MI4</t>
  </si>
  <si>
    <t>2-CJG-36-MI3</t>
  </si>
  <si>
    <t>TT-5-MI1</t>
  </si>
  <si>
    <t>3-TT-2-MI1</t>
  </si>
  <si>
    <t>3-TT-4-MI1</t>
  </si>
  <si>
    <t>3-TT-5-MI1</t>
  </si>
  <si>
    <t>3-TT-6-MI1</t>
  </si>
  <si>
    <t>3-TT-7-MI1</t>
  </si>
  <si>
    <t>3-TT-7-MI2</t>
  </si>
  <si>
    <t>3-TT-8-MI1</t>
  </si>
  <si>
    <t>3-MSR-2-MI1</t>
  </si>
  <si>
    <t>3-MSR-4-MI1</t>
  </si>
  <si>
    <t>3-MSR-5-MI1</t>
  </si>
  <si>
    <t>3-MSR-7-MI1</t>
  </si>
  <si>
    <t>EI-2-MI1</t>
  </si>
  <si>
    <t>EI-3-MI1</t>
  </si>
  <si>
    <t>EI-4-MI1</t>
  </si>
  <si>
    <t>EI-5-MI1</t>
  </si>
  <si>
    <t>EI-6-MI1</t>
  </si>
  <si>
    <t>EI-6-MI3</t>
  </si>
  <si>
    <t>EI-8-MI1</t>
  </si>
  <si>
    <t>2-EI-13-MI1</t>
  </si>
  <si>
    <t>2-EI-49-MI1</t>
  </si>
  <si>
    <t>2-EI-51-MI1</t>
  </si>
  <si>
    <t>2-EI-51-MI2</t>
  </si>
  <si>
    <t>EI-7-MI1</t>
  </si>
  <si>
    <t>2-EI-36-MI1</t>
  </si>
  <si>
    <t>2-EI-53-MI1</t>
  </si>
  <si>
    <t>2-EI-60-MI1</t>
  </si>
  <si>
    <t>MgO-host</t>
  </si>
  <si>
    <t>K (ppm)-host</t>
  </si>
  <si>
    <t>x_Fe2O3</t>
  </si>
  <si>
    <t>x_FeO</t>
  </si>
  <si>
    <t>ppmCO2</t>
  </si>
  <si>
    <t>Mount</t>
  </si>
  <si>
    <t>Olivine</t>
  </si>
  <si>
    <t>Inclusion</t>
  </si>
  <si>
    <t>Cl_2</t>
  </si>
  <si>
    <t>K</t>
  </si>
  <si>
    <t>Gd_2</t>
  </si>
  <si>
    <t>F_epma</t>
  </si>
  <si>
    <t>Cl_epma</t>
  </si>
  <si>
    <t>PEC_corr</t>
  </si>
  <si>
    <t>Midfell</t>
  </si>
  <si>
    <t>mid01a</t>
  </si>
  <si>
    <t>melt_inclusion</t>
  </si>
  <si>
    <t>na</t>
  </si>
  <si>
    <t>mt1</t>
  </si>
  <si>
    <t>mt10</t>
  </si>
  <si>
    <t>mt11</t>
  </si>
  <si>
    <t>mt2</t>
  </si>
  <si>
    <t>mt4</t>
  </si>
  <si>
    <t>mt5</t>
  </si>
  <si>
    <t>mt6</t>
  </si>
  <si>
    <t>mt7</t>
  </si>
  <si>
    <t>mt8</t>
  </si>
  <si>
    <t>mt9</t>
  </si>
  <si>
    <t>Cr2O3_Liq</t>
  </si>
  <si>
    <t>Moun</t>
  </si>
  <si>
    <t>NiO_Liq</t>
  </si>
  <si>
    <t>SO3_Liq</t>
  </si>
  <si>
    <t>TiO2_host</t>
  </si>
  <si>
    <t>long axis (µm)</t>
  </si>
  <si>
    <t>short axis (µm)</t>
  </si>
  <si>
    <t>diameter (µm)</t>
  </si>
  <si>
    <t>CO2 ppm</t>
  </si>
  <si>
    <t>F ppm</t>
  </si>
  <si>
    <t>S ppm</t>
  </si>
  <si>
    <t>Cl ppm</t>
  </si>
  <si>
    <t>CO2 ppm bubb. corr.</t>
  </si>
  <si>
    <t>Li ppm</t>
  </si>
  <si>
    <t>Be ppm</t>
  </si>
  <si>
    <t>B ppm</t>
  </si>
  <si>
    <t>P ppm</t>
  </si>
  <si>
    <t>K ppm</t>
  </si>
  <si>
    <t>Sc ppm</t>
  </si>
  <si>
    <t>Ti ppm</t>
  </si>
  <si>
    <t>V  ppm (LA)</t>
  </si>
  <si>
    <t>Cr ppm</t>
  </si>
  <si>
    <t>Co ppm (LA)</t>
  </si>
  <si>
    <t>Ni ppm (LA)</t>
  </si>
  <si>
    <t>Cu ppm (LA)</t>
  </si>
  <si>
    <t>Zn ppm (LA)</t>
  </si>
  <si>
    <t>Rb ppm (LA)</t>
  </si>
  <si>
    <t>Sr ppm</t>
  </si>
  <si>
    <t>Y ppm</t>
  </si>
  <si>
    <t>Zr ppm</t>
  </si>
  <si>
    <t>Nb ppm</t>
  </si>
  <si>
    <t>Nb ppm (LA)</t>
  </si>
  <si>
    <t>Cs ppm (LA)</t>
  </si>
  <si>
    <t>Ba ppm</t>
  </si>
  <si>
    <t>Ba ppm (LA)</t>
  </si>
  <si>
    <t>La ppm</t>
  </si>
  <si>
    <t>Ce ppm</t>
  </si>
  <si>
    <t>Nd ppm</t>
  </si>
  <si>
    <t>Sm ppm</t>
  </si>
  <si>
    <t>Eu ppm</t>
  </si>
  <si>
    <t>Gd ppm</t>
  </si>
  <si>
    <t>Dy ppm</t>
  </si>
  <si>
    <t>Er ppm</t>
  </si>
  <si>
    <t>Yb ppm</t>
  </si>
  <si>
    <t>Hf ppm</t>
  </si>
  <si>
    <t>Hf ppm (LA)</t>
  </si>
  <si>
    <t>Pb ppm (LA)</t>
  </si>
  <si>
    <t>Th ppm (LA)</t>
  </si>
  <si>
    <t>U ppm (LA)</t>
  </si>
  <si>
    <t>NAL 709 M2ol2-2</t>
  </si>
  <si>
    <t>NAL 709 M2ol3-1</t>
  </si>
  <si>
    <t>NAL 709 M2ol3-2</t>
  </si>
  <si>
    <t>NAL 709 M2ol5-1</t>
  </si>
  <si>
    <t>NAL 709 M2ol5-2</t>
  </si>
  <si>
    <t>NAL 709 M2ol6-1</t>
  </si>
  <si>
    <t>NAL 709 M2ol6-3</t>
  </si>
  <si>
    <t>NAL 709 M2ol7-1</t>
  </si>
  <si>
    <t>NAL 709 M2ol8-1</t>
  </si>
  <si>
    <t>NAL 709 M2ol11-1</t>
  </si>
  <si>
    <t>NAL 709 M2ol11-2</t>
  </si>
  <si>
    <t>NAL 709 M2ol12-1</t>
  </si>
  <si>
    <t>NAL 709 M2ol12-2</t>
  </si>
  <si>
    <t>NAL 709 M2ol13-1</t>
  </si>
  <si>
    <t>NAL 709 M2ol13-2</t>
  </si>
  <si>
    <t>NAL 709 M2ol13-3</t>
  </si>
  <si>
    <t>NAL 709 M2ol14-1</t>
  </si>
  <si>
    <t>NAL 709 M2ol15-1</t>
  </si>
  <si>
    <t>NAL 709 M2ol15-2</t>
  </si>
  <si>
    <t>NAL 709 M2ol16-1</t>
  </si>
  <si>
    <t>NAL 709 M2ol16-2</t>
  </si>
  <si>
    <t>NAL 709 M2ol16-3</t>
  </si>
  <si>
    <t>NAL 709 M2ol17-1</t>
  </si>
  <si>
    <t>NAL 709 M2ol19-1</t>
  </si>
  <si>
    <t>NAL 709 M2ol20-1</t>
  </si>
  <si>
    <t>NAL 709 M2ol21-2</t>
  </si>
  <si>
    <t>NAL 709 M2ol22-1</t>
  </si>
  <si>
    <t>NAL 709 M2ol23-1</t>
  </si>
  <si>
    <t>NAL 709 M2ol23-2</t>
  </si>
  <si>
    <t>NAL 709 M2ol24-1</t>
  </si>
  <si>
    <t>NAL 709 M2ol25-1</t>
  </si>
  <si>
    <t>NAL 709 M2ol25-2</t>
  </si>
  <si>
    <t>NAL 709 M2ol27-1</t>
  </si>
  <si>
    <t>NAL 709 M2ol28-1</t>
  </si>
  <si>
    <t>NAL 709 M2ol28-2</t>
  </si>
  <si>
    <t>NAL 709 M2ol28-3</t>
  </si>
  <si>
    <t>NAL 709 M2ol30-1</t>
  </si>
  <si>
    <t>NAL 709 M2ol30-2</t>
  </si>
  <si>
    <t>NAL 709 M2ol31-1</t>
  </si>
  <si>
    <t>NAL 709 M2ol31-2</t>
  </si>
  <si>
    <t>NAL 709 M2ol33-2</t>
  </si>
  <si>
    <t>NAL 709 M2ol34-1</t>
  </si>
  <si>
    <t>NAL 709 M2ol34-2</t>
  </si>
  <si>
    <t>NAL 709 M2ol34-3</t>
  </si>
  <si>
    <t>NAL 709 M2ol36-1</t>
  </si>
  <si>
    <t>NAL 709 M2ol36-2</t>
  </si>
  <si>
    <t>NAL 709 M2ol36-3</t>
  </si>
  <si>
    <t>NAL 709 M2ol36-4</t>
  </si>
  <si>
    <t>NAL 709 M2ol36-5</t>
  </si>
  <si>
    <t>NAL 709 M2ol36-6</t>
  </si>
  <si>
    <t>NAL 709 M2ol38-1</t>
  </si>
  <si>
    <t>NAL 709 M2ol38-2</t>
  </si>
  <si>
    <t>NAL 709 M2ol40-1</t>
  </si>
  <si>
    <t>NAL 709 M2ol40-2</t>
  </si>
  <si>
    <t>NAL 709 M2ol41-1rerun</t>
  </si>
  <si>
    <t>NAL 709 M2ol42-1</t>
  </si>
  <si>
    <t>NAL 709 M2ol42-2@2</t>
  </si>
  <si>
    <t>NAL 709 M2ol43-1</t>
  </si>
  <si>
    <t>NAL 709 M2ol44-1</t>
  </si>
  <si>
    <t>NAL 709 M2ol44-2</t>
  </si>
  <si>
    <t>NAL 709 M2 cpx1-1</t>
  </si>
  <si>
    <t>NAL 709 M2 cpx1-2</t>
  </si>
  <si>
    <t>NAL 709 M2 cpx1-3</t>
  </si>
  <si>
    <t>NAL 709 M2 cpx1-4</t>
  </si>
  <si>
    <t>NAL 709 M2 cpx1-5</t>
  </si>
  <si>
    <t>NAL 709 M2 cpx1-6</t>
  </si>
  <si>
    <t>NAL 709 M2 cpx1-7</t>
  </si>
  <si>
    <t>NAL 709 M2 cpx2-1</t>
  </si>
  <si>
    <t>NAL 709 M2 cpx2-3</t>
  </si>
  <si>
    <t>NAL 709 M2 cpx2-4</t>
  </si>
  <si>
    <t>NAL 709 M2 cpx2-6</t>
  </si>
  <si>
    <t>NAL 709 M2 cpx2-7</t>
  </si>
  <si>
    <t>NAL 709 M2 cpx2-8</t>
  </si>
  <si>
    <t>NAL 709 M2 cpx2-9</t>
  </si>
  <si>
    <t>NAL 709 M2 cpx2-11</t>
  </si>
  <si>
    <t>NAL 709 M2 cpx2-12</t>
  </si>
  <si>
    <t>NAL 709 M2 cpx2-13</t>
  </si>
  <si>
    <t>NAL 709 M2 cpx3-1</t>
  </si>
  <si>
    <t>NAL 709 M2 cpx3-2</t>
  </si>
  <si>
    <t>NAL 709 M2 cpx3-3</t>
  </si>
  <si>
    <t>NAL 709 M2 cpx3-6</t>
  </si>
  <si>
    <t>NAL 709 M2 cpx3-7</t>
  </si>
  <si>
    <t>NAL 709 M2 cpx3-9</t>
  </si>
  <si>
    <t>NAL 709 M2 cpx3-10</t>
  </si>
  <si>
    <t>NAL 709 M2 cpx4-1</t>
  </si>
  <si>
    <t>NAL 709 M2 cpx4-2</t>
  </si>
  <si>
    <t>NAL 709 M2 cpx4-3</t>
  </si>
  <si>
    <t>NAL 709 M2 cpx5-1</t>
  </si>
  <si>
    <t>NAL 709 M2 cpx5-2</t>
  </si>
  <si>
    <t>NAL 709 M2 cpx5-3</t>
  </si>
  <si>
    <t>NAL 709 M2 cpx6-1</t>
  </si>
  <si>
    <t>NAL 709 M2 cpx6-3</t>
  </si>
  <si>
    <t>NAL 709 M2 cpx6-4</t>
  </si>
  <si>
    <t>NAL 709 M2 cpx6-5</t>
  </si>
  <si>
    <t>NAL 709 M2 cpx7-1</t>
  </si>
  <si>
    <t>NAL 709 M2 cpx7-3</t>
  </si>
  <si>
    <t>NAL 709 M2 cpx7-4</t>
  </si>
  <si>
    <t>NAL 709 M2 cpx7-6</t>
  </si>
  <si>
    <t>NAL 709 M2 cpx7-7</t>
  </si>
  <si>
    <t>NAL 709 M2 cpx7-9</t>
  </si>
  <si>
    <t>NAL 709 M2 cpx8-1</t>
  </si>
  <si>
    <t>NAL 709 M2 cpx8-2</t>
  </si>
  <si>
    <t>NAL 709 M2 cpx8-3</t>
  </si>
  <si>
    <t>NAL 709 M2 cpx8-4</t>
  </si>
  <si>
    <t>NAL 709 M2 cpx8-5</t>
  </si>
  <si>
    <t>NAL 709 M2 cpx8-6</t>
  </si>
  <si>
    <t>NAL 709 M2 cpx8-8</t>
  </si>
  <si>
    <t>NAL 709 M2 cpx9-2</t>
  </si>
  <si>
    <t>NAL 709 M2 cpx11-1</t>
  </si>
  <si>
    <t>NAL 709 M2 cpx11-2</t>
  </si>
  <si>
    <t>NAL 709 M2 cpx12-1</t>
  </si>
  <si>
    <t>NAL 709 M2 cpx12-2</t>
  </si>
  <si>
    <t>NAL 709 M2 cpx12-3</t>
  </si>
  <si>
    <t>NAL 709 M2 cpx12-4</t>
  </si>
  <si>
    <t>NAL 709 M2 cpx12-7</t>
  </si>
  <si>
    <t>NAL 709 M2 cpx12-9</t>
  </si>
  <si>
    <t>NAL 709 M2 cpx12-11</t>
  </si>
  <si>
    <t>NAL 709 M2 cpx12-12</t>
  </si>
  <si>
    <t>NAL 709 M2 cpx13-1</t>
  </si>
  <si>
    <t>NAL 709 M2 cpx13-4</t>
  </si>
  <si>
    <t>NAL 709 M2 cpx14-2</t>
  </si>
  <si>
    <t>NAL 709 M2 cpx15-1</t>
  </si>
  <si>
    <t>NAL 709 M2 cpx15-2</t>
  </si>
  <si>
    <t>NAL 709 M2 cpx15-4</t>
  </si>
  <si>
    <t>NAL 709 M2 cpx15-5</t>
  </si>
  <si>
    <t>NAL 709 M2 cpx15-6</t>
  </si>
  <si>
    <t>NAL 709 M2 cpx15-9</t>
  </si>
  <si>
    <t>NAL709M1sp1-1@1.ais</t>
  </si>
  <si>
    <t>NAL709M1sp2-1@4.ais</t>
  </si>
  <si>
    <t>NAL709M1sp2-2@5.ais</t>
  </si>
  <si>
    <t>NAL709M1sp3-1@6.ais</t>
  </si>
  <si>
    <t>NAL709M1sp5-1@9.ais</t>
  </si>
  <si>
    <t>NAL709M1sp6-3@12.ais</t>
  </si>
  <si>
    <t>NAL709M1sp7-1@13.ais</t>
  </si>
  <si>
    <t>NAL709M1sp7-2@14.ais</t>
  </si>
  <si>
    <t>NAL709M1sp8-1@15.ais</t>
  </si>
  <si>
    <t>NAL709M1sp9-1@16.ais</t>
  </si>
  <si>
    <t>NAL709M1sp10-1@18.ais</t>
  </si>
  <si>
    <t>NAL709M1sp12-1@20.ais</t>
  </si>
  <si>
    <t>NAL709M1sp13-1@22.ais</t>
  </si>
  <si>
    <t>NAL709M1sp14-1@24.ais</t>
  </si>
  <si>
    <t>NAL709M1sp17-1@27.ais</t>
  </si>
  <si>
    <t>NAL709M1sp18-1@28.ais</t>
  </si>
  <si>
    <t>NAL709M1sp19-1</t>
  </si>
  <si>
    <t>NAL709M1sp20-1@30.ais</t>
  </si>
  <si>
    <t>NAL709M1sp20-2@31.ais</t>
  </si>
  <si>
    <t>NAL709M1sp23-1@37.ais</t>
  </si>
  <si>
    <t>NAL709M1sp25-1@40.ais</t>
  </si>
  <si>
    <t>NAL709M1sp26-1@41.ais</t>
  </si>
  <si>
    <t>NAL709M1sp27-1@42.ais</t>
  </si>
  <si>
    <t>NAL709M1sp28-1@43.ais</t>
  </si>
  <si>
    <t>NAL709M1sp29-1@45.ais</t>
  </si>
  <si>
    <t>NAL709M1sp34-1@54.ais</t>
  </si>
  <si>
    <t>Year</t>
  </si>
  <si>
    <t>UNIQUE_ID</t>
  </si>
  <si>
    <t>ELEVATION (MIN.)</t>
  </si>
  <si>
    <t>ELEVATION (MAX.)</t>
  </si>
  <si>
    <t>SAMPLING TECHNIQUE</t>
  </si>
  <si>
    <t>DRILLING DEPTH (MIN.)</t>
  </si>
  <si>
    <t>DRILLING DEPTH (MAX.)</t>
  </si>
  <si>
    <t>LAND/SEA (SAMPLING)</t>
  </si>
  <si>
    <t>ROCK TYPE</t>
  </si>
  <si>
    <t>ROCK NAME</t>
  </si>
  <si>
    <t>ROCK TEXTURE</t>
  </si>
  <si>
    <t>SAMPLE COMMENT</t>
  </si>
  <si>
    <t>AGE (MIN.)</t>
  </si>
  <si>
    <t>AGE (MAX.)</t>
  </si>
  <si>
    <t>GEOLOGICAL AGE</t>
  </si>
  <si>
    <t>GEOLOGICAL AGE PREFIX</t>
  </si>
  <si>
    <t>ERUPTION DAY</t>
  </si>
  <si>
    <t>ERUPTION MONTH</t>
  </si>
  <si>
    <t>ERUPTION YEAR</t>
  </si>
  <si>
    <t>ALTERATION</t>
  </si>
  <si>
    <t>ALTERATION TYPE</t>
  </si>
  <si>
    <t>TYPE OF MATERIAL</t>
  </si>
  <si>
    <t>MINERAL / COMPONENT</t>
  </si>
  <si>
    <t>SPOT (MINERAL)</t>
  </si>
  <si>
    <t>CRYSTAL</t>
  </si>
  <si>
    <t>RIM / CORE (MINERAL GRAINS)</t>
  </si>
  <si>
    <t>PRIMARY/SECONDARY</t>
  </si>
  <si>
    <t>INCLUSION TYPE</t>
  </si>
  <si>
    <t>MINERAL (INCLUSION)</t>
  </si>
  <si>
    <t>RIM / CORE (INCLUSION)</t>
  </si>
  <si>
    <t>HOSTMINERAL (INCLUSION)</t>
  </si>
  <si>
    <t>LATITUDE (MIN.)</t>
  </si>
  <si>
    <t>LONGITUDE (MIN.)</t>
  </si>
  <si>
    <t>LATITUDE (MAX.)</t>
  </si>
  <si>
    <t>LONGITUDE (MAX.)</t>
  </si>
  <si>
    <t>SO2(WT%)</t>
  </si>
  <si>
    <t>SO3(WT%)</t>
  </si>
  <si>
    <t>S(WT%)</t>
  </si>
  <si>
    <t>CO2(PPM)</t>
  </si>
  <si>
    <t>F(PPM)</t>
  </si>
  <si>
    <t>P(PPM)</t>
  </si>
  <si>
    <t>S(PPM)</t>
  </si>
  <si>
    <t>CL(PPM): altern. values or methods</t>
  </si>
  <si>
    <t>K(PPM)</t>
  </si>
  <si>
    <t>TI(PPM)</t>
  </si>
  <si>
    <t>RB(PPM)</t>
  </si>
  <si>
    <t>SR(PPM)</t>
  </si>
  <si>
    <t>Y(PPM)</t>
  </si>
  <si>
    <t>ZR(PPM)</t>
  </si>
  <si>
    <t>NB(PPM)</t>
  </si>
  <si>
    <t>BA(PPM)</t>
  </si>
  <si>
    <t>LA(PPM)</t>
  </si>
  <si>
    <t>CE(PPM)</t>
  </si>
  <si>
    <t>PR(PPM)</t>
  </si>
  <si>
    <t>ND(PPM)</t>
  </si>
  <si>
    <t>SM(PPM)</t>
  </si>
  <si>
    <t>EU(PPM)</t>
  </si>
  <si>
    <t>GD(PPM)</t>
  </si>
  <si>
    <t>TB(PPM)</t>
  </si>
  <si>
    <t>DY(PPM)</t>
  </si>
  <si>
    <t>HO(PPM)</t>
  </si>
  <si>
    <t>ER(PPM)</t>
  </si>
  <si>
    <t>TM(PPM)</t>
  </si>
  <si>
    <t>YB(PPM)</t>
  </si>
  <si>
    <t>LU(PPM)</t>
  </si>
  <si>
    <t>HF(PPM)</t>
  </si>
  <si>
    <t>PB(PPM)</t>
  </si>
  <si>
    <t>TH(PPM)</t>
  </si>
  <si>
    <t>U(PPM)</t>
  </si>
  <si>
    <t xml:space="preserve"> [13781] KOLESZAR A. M. (2009)</t>
  </si>
  <si>
    <t>samp. STG06-29</t>
  </si>
  <si>
    <t>OUTCROP</t>
  </si>
  <si>
    <t>SUBAERIAL</t>
  </si>
  <si>
    <t>VOLCANIC ROCK</t>
  </si>
  <si>
    <t>NOT GIVEN</t>
  </si>
  <si>
    <t>INCLUSION</t>
  </si>
  <si>
    <t>GLASS INCLUSION</t>
  </si>
  <si>
    <t>SIMS</t>
  </si>
  <si>
    <t>samp. AHA D25 C</t>
  </si>
  <si>
    <t>DREDGE</t>
  </si>
  <si>
    <t>SUBAQUATIC</t>
  </si>
  <si>
    <t>BASALT</t>
  </si>
  <si>
    <t xml:space="preserve"> [25638] GLEESON M. L. M. (2022)</t>
  </si>
  <si>
    <t>samp. 17MMSG16</t>
  </si>
  <si>
    <t>GALAPAGOS ISLANDS / FLOREANA (SANTA MARIA, CHARLES) / MAIN SERIES</t>
  </si>
  <si>
    <t>OLIVINE-PHYRIC</t>
  </si>
  <si>
    <t>SCORIA FRAGMENTS</t>
  </si>
  <si>
    <t>FRESH</t>
  </si>
  <si>
    <t>EMP (EPMA)</t>
  </si>
  <si>
    <t>DeVitre et al., 2023</t>
  </si>
  <si>
    <t>Fogo volcano</t>
  </si>
  <si>
    <t>FeO_Ol</t>
  </si>
  <si>
    <t>Na2O_Ol</t>
  </si>
  <si>
    <t>Mg#_Ol</t>
  </si>
  <si>
    <t>schipper_2011_1</t>
  </si>
  <si>
    <t>schipper_2011_2</t>
  </si>
  <si>
    <t>schipper_2011_3</t>
  </si>
  <si>
    <t>schipper_2011_4</t>
  </si>
  <si>
    <t>schipper_2011_5</t>
  </si>
  <si>
    <t>schipper_2011_6</t>
  </si>
  <si>
    <t>schipper_2011_7</t>
  </si>
  <si>
    <t>schipper_2011_8</t>
  </si>
  <si>
    <t>schipper_2011_9</t>
  </si>
  <si>
    <t>schipper_2011_10</t>
  </si>
  <si>
    <t>schipper_2011_11</t>
  </si>
  <si>
    <t>schipper_2011_12</t>
  </si>
  <si>
    <t>schipper_2011_13</t>
  </si>
  <si>
    <t>schipper_2011_14</t>
  </si>
  <si>
    <t>schipper_2011_15</t>
  </si>
  <si>
    <t>schipper_2011_16</t>
  </si>
  <si>
    <t>schipper_2011_17</t>
  </si>
  <si>
    <t>schipper_2011_18</t>
  </si>
  <si>
    <t>schipper_2011_19</t>
  </si>
  <si>
    <t>schipper_2011_20</t>
  </si>
  <si>
    <t>schipper_2011_21</t>
  </si>
  <si>
    <t>schipper_2011_22</t>
  </si>
  <si>
    <t>schipper_2011_23</t>
  </si>
  <si>
    <t>schipper_2011_24</t>
  </si>
  <si>
    <t>schipper_2011_25</t>
  </si>
  <si>
    <t>schipper_2011_26</t>
  </si>
  <si>
    <t>schipper_2011_27</t>
  </si>
  <si>
    <t>schipper_2011_28</t>
  </si>
  <si>
    <t>schipper_2011_29</t>
  </si>
  <si>
    <t>schipper_2011_30</t>
  </si>
  <si>
    <t>schipper_2011_31</t>
  </si>
  <si>
    <t>schipper_2011_32</t>
  </si>
  <si>
    <t>schipper_2011_33</t>
  </si>
  <si>
    <t>Anderson_1993_1</t>
  </si>
  <si>
    <t>Anderson_1993_2</t>
  </si>
  <si>
    <t>Anderson_1993_3</t>
  </si>
  <si>
    <t>Anderson_1993_4</t>
  </si>
  <si>
    <t>Anderson_1993_5</t>
  </si>
  <si>
    <t>Anderson_1993_6</t>
  </si>
  <si>
    <t>Anderson_1993_7</t>
  </si>
  <si>
    <t>Anderson_1993_8</t>
  </si>
  <si>
    <t>Anderson_1993_9</t>
  </si>
  <si>
    <t>Anderson_1993_10</t>
  </si>
  <si>
    <t>Anderson_1993_11</t>
  </si>
  <si>
    <t>Anderson_1993_12</t>
  </si>
  <si>
    <t>Anderson_1993_13</t>
  </si>
  <si>
    <t>Anderson_1993_14</t>
  </si>
  <si>
    <t>Anderson_1993_15</t>
  </si>
  <si>
    <t>Anderson_1993_16</t>
  </si>
  <si>
    <t>Anderson_1993_17</t>
  </si>
  <si>
    <t>Anderson_1993_18</t>
  </si>
  <si>
    <t>Anderson_1993_19</t>
  </si>
  <si>
    <t>Anderson_1993_20</t>
  </si>
  <si>
    <t>Anderson_1993_21</t>
  </si>
  <si>
    <t>Anderson_1993_22</t>
  </si>
  <si>
    <t>Anderson_1993_23</t>
  </si>
  <si>
    <t>Anderson_1993_24</t>
  </si>
  <si>
    <t>Anderson_1993_25</t>
  </si>
  <si>
    <t>Anderson_1993_26</t>
  </si>
  <si>
    <t>Anderson_1993_27</t>
  </si>
  <si>
    <t>Anderson_1993_28</t>
  </si>
  <si>
    <t>Sides_2014_1</t>
  </si>
  <si>
    <t>Sides_2014_2</t>
  </si>
  <si>
    <t>Sides_2014_3</t>
  </si>
  <si>
    <t>Sides_2014_4</t>
  </si>
  <si>
    <t>Sides_2014_5</t>
  </si>
  <si>
    <t>Sides_2014_6</t>
  </si>
  <si>
    <t>Sides_2014_7</t>
  </si>
  <si>
    <t>Sides_2014_8</t>
  </si>
  <si>
    <t>Sides_2014_9</t>
  </si>
  <si>
    <t>Sides_2014_10</t>
  </si>
  <si>
    <t>Sides_2014_11</t>
  </si>
  <si>
    <t>Sides_2014_12</t>
  </si>
  <si>
    <t>Sides_2014_13</t>
  </si>
  <si>
    <t>Sides_2014_14</t>
  </si>
  <si>
    <t>Sides_2014_15</t>
  </si>
  <si>
    <t>Sides_2014_16</t>
  </si>
  <si>
    <t>Sides_2014_17</t>
  </si>
  <si>
    <t>Sides_2014_18</t>
  </si>
  <si>
    <t>Sides_2014_19</t>
  </si>
  <si>
    <t>Sides_2014_20</t>
  </si>
  <si>
    <t>Sides_2014_21</t>
  </si>
  <si>
    <t>Sides_2014_22</t>
  </si>
  <si>
    <t>Sides_2014_23</t>
  </si>
  <si>
    <t>Sides_2014_24</t>
  </si>
  <si>
    <t>Sides_2014_25</t>
  </si>
  <si>
    <t>Sides_2014_26</t>
  </si>
  <si>
    <t>Sides_2014_27</t>
  </si>
  <si>
    <t>Sides_2014_28</t>
  </si>
  <si>
    <t>Sides_2014_29</t>
  </si>
  <si>
    <t>Sides_2014_30</t>
  </si>
  <si>
    <t>Sides_2014_31</t>
  </si>
  <si>
    <t>Sides_2014_32</t>
  </si>
  <si>
    <t>Sides_2014_33</t>
  </si>
  <si>
    <t>Sides_2014_34</t>
  </si>
  <si>
    <t>Sides_2014_35</t>
  </si>
  <si>
    <t>Sides_2014_36</t>
  </si>
  <si>
    <t>Sides_2014_37</t>
  </si>
  <si>
    <t>Sides_2014_38</t>
  </si>
  <si>
    <t>Sides_2014_39</t>
  </si>
  <si>
    <t>Sides_2014_40</t>
  </si>
  <si>
    <t>Sides_2014_41</t>
  </si>
  <si>
    <t>Sides_2014_42</t>
  </si>
  <si>
    <t>Sides_2014_43</t>
  </si>
  <si>
    <t>Sides_2014_44</t>
  </si>
  <si>
    <t>Sides_2014_45</t>
  </si>
  <si>
    <t>Sides_2014_46</t>
  </si>
  <si>
    <t>Sides_2014_47</t>
  </si>
  <si>
    <t>Sides_2014_48</t>
  </si>
  <si>
    <t>Sides_2014_49</t>
  </si>
  <si>
    <t>Sides_2014_50</t>
  </si>
  <si>
    <t>Sides_2014_51</t>
  </si>
  <si>
    <t>Sides_2014_52</t>
  </si>
  <si>
    <t>Sides_2014_53</t>
  </si>
  <si>
    <t>Sides_2014_54</t>
  </si>
  <si>
    <t>Sides_2014_55</t>
  </si>
  <si>
    <t>Sides_2014_56</t>
  </si>
  <si>
    <t>Sides_2014_57</t>
  </si>
  <si>
    <t>Sides_2014_58</t>
  </si>
  <si>
    <t>Sides_2014_59</t>
  </si>
  <si>
    <t>Sides_2014_60</t>
  </si>
  <si>
    <t>Sides_2014_61</t>
  </si>
  <si>
    <t>Sides_2014_62</t>
  </si>
  <si>
    <t>Sides_2014_63</t>
  </si>
  <si>
    <t>Sides_2014_64</t>
  </si>
  <si>
    <t>Sides_2014_65</t>
  </si>
  <si>
    <t>Sides_2014_66</t>
  </si>
  <si>
    <t>Sides_2014_67</t>
  </si>
  <si>
    <t>Sides_2014_68</t>
  </si>
  <si>
    <t>Sides_2014_69</t>
  </si>
  <si>
    <t>Sides_2014_70</t>
  </si>
  <si>
    <t>Sides_2014_71</t>
  </si>
  <si>
    <t>Sides_2014_72</t>
  </si>
  <si>
    <t>Sides_2014_73</t>
  </si>
  <si>
    <t>Sides_2014_74</t>
  </si>
  <si>
    <t>Sides_2014_75</t>
  </si>
  <si>
    <t>Sides_2014_76</t>
  </si>
  <si>
    <t>Sides_2014_77</t>
  </si>
  <si>
    <t>Sides_2014_78</t>
  </si>
  <si>
    <t>Sides_2014_79</t>
  </si>
  <si>
    <t>Sides_2014_80</t>
  </si>
  <si>
    <t>Sides_2014_81</t>
  </si>
  <si>
    <t>Sides_2014_82</t>
  </si>
  <si>
    <t>Sides_2014_83</t>
  </si>
  <si>
    <t>Sides_2014_84</t>
  </si>
  <si>
    <t>Sides_2014_85</t>
  </si>
  <si>
    <t>Sides_2014_86</t>
  </si>
  <si>
    <t>Sides_2014_87</t>
  </si>
  <si>
    <t>Sides_2014_88</t>
  </si>
  <si>
    <t>Sides_2014_89</t>
  </si>
  <si>
    <t>Sides_2014_90</t>
  </si>
  <si>
    <t>Sides_2014_91</t>
  </si>
  <si>
    <t>Sides_2014_92</t>
  </si>
  <si>
    <t>Sides_2014_93</t>
  </si>
  <si>
    <t>Sides_2014_94</t>
  </si>
  <si>
    <t>Sides_2014_95</t>
  </si>
  <si>
    <t>Sides_2014_96</t>
  </si>
  <si>
    <t>Sides_2014_97</t>
  </si>
  <si>
    <t>Sides_2014_98</t>
  </si>
  <si>
    <t>Sides_2014_99</t>
  </si>
  <si>
    <t>Sides_2014_100</t>
  </si>
  <si>
    <t>Sides_2014_101</t>
  </si>
  <si>
    <t>Sides_2014_102</t>
  </si>
  <si>
    <t>Sides_2014_103</t>
  </si>
  <si>
    <t>Sides_2014_104</t>
  </si>
  <si>
    <t>Sides_2014_105</t>
  </si>
  <si>
    <t>Sides_2014_106</t>
  </si>
  <si>
    <t>Sides_2014_107</t>
  </si>
  <si>
    <t>Sides_2014_108</t>
  </si>
  <si>
    <t>Sides_2014_109</t>
  </si>
  <si>
    <t>Sides_2014_110</t>
  </si>
  <si>
    <t>Sides_2014_111</t>
  </si>
  <si>
    <t>Sides_2014_112</t>
  </si>
  <si>
    <t>Sides_2014_113</t>
  </si>
  <si>
    <t>Sides_2014_114</t>
  </si>
  <si>
    <t>Sides_2014_115</t>
  </si>
  <si>
    <t>Sides_2014_116</t>
  </si>
  <si>
    <t>Sides_2014_117</t>
  </si>
  <si>
    <t>Sides_2014_118</t>
  </si>
  <si>
    <t>Wallace_2015_1</t>
  </si>
  <si>
    <t>Wallace_2015_2</t>
  </si>
  <si>
    <t>Wallace_2015_3</t>
  </si>
  <si>
    <t>Wallace_2015_4</t>
  </si>
  <si>
    <t>Wallace_2015_5</t>
  </si>
  <si>
    <t>Wallace_2015_6</t>
  </si>
  <si>
    <t>Wallace_2015_7</t>
  </si>
  <si>
    <t>Wallace_2015_8</t>
  </si>
  <si>
    <t>Wallace_2015_9</t>
  </si>
  <si>
    <t>Wallace_2015_10</t>
  </si>
  <si>
    <t>Wallace_2015_11</t>
  </si>
  <si>
    <t>Wallace_2015_12</t>
  </si>
  <si>
    <t>Wallace_2015_13</t>
  </si>
  <si>
    <t>Wallace_2015_14</t>
  </si>
  <si>
    <t>Wallace_2015_15</t>
  </si>
  <si>
    <t>Wallace_2015_16</t>
  </si>
  <si>
    <t>Wallace_2015_17</t>
  </si>
  <si>
    <t>Wallace_2015_18</t>
  </si>
  <si>
    <t>Wallace_2015_19</t>
  </si>
  <si>
    <t>harris83_1</t>
  </si>
  <si>
    <t>Allison_2018-21_1</t>
  </si>
  <si>
    <t>Allison_2018-21_2</t>
  </si>
  <si>
    <t>Allison_2018-21_3</t>
  </si>
  <si>
    <t>Allison_2018-21_4</t>
  </si>
  <si>
    <t>Allison_2018-21_5</t>
  </si>
  <si>
    <t>Allison_2018-21_6</t>
  </si>
  <si>
    <t>Allison_2018-21_7</t>
  </si>
  <si>
    <t>Allison_2018-21_8</t>
  </si>
  <si>
    <t>Allison_2018-21_9</t>
  </si>
  <si>
    <t>DeVitre_2023_1</t>
  </si>
  <si>
    <t>DeVitre_2023_2</t>
  </si>
  <si>
    <t>DeVitre_2023_3</t>
  </si>
  <si>
    <t>DeVitre_2023_4</t>
  </si>
  <si>
    <t>DeVitre_2023_5</t>
  </si>
  <si>
    <t>DeVitre_2023_6</t>
  </si>
  <si>
    <t>DeVitre_2023_7</t>
  </si>
  <si>
    <t>DeVitre_2023_8</t>
  </si>
  <si>
    <t>DeVitre_2023_9</t>
  </si>
  <si>
    <t>DeVitre_2023_10</t>
  </si>
  <si>
    <t>DeVitre_2023_11</t>
  </si>
  <si>
    <t>DeVitre_2023_12</t>
  </si>
  <si>
    <t>DeVitre_2023_13</t>
  </si>
  <si>
    <t>DeVitre_2023_14</t>
  </si>
  <si>
    <t>DeVitre_2023_15</t>
  </si>
  <si>
    <t>DeVitre_2023_16</t>
  </si>
  <si>
    <t>DeVitre_2023_17</t>
  </si>
  <si>
    <t>DeVitre_2023_18</t>
  </si>
  <si>
    <t>DeVitre_2023_19</t>
  </si>
  <si>
    <t>DeVitre_2023_20</t>
  </si>
  <si>
    <t>DeVitre_2023_21</t>
  </si>
  <si>
    <t>DeVitre_2023_22</t>
  </si>
  <si>
    <t>DeVitre_2023_23</t>
  </si>
  <si>
    <t>DeVitre_2023_24</t>
  </si>
  <si>
    <t>DeVitre_2023_25</t>
  </si>
  <si>
    <t>DeVitre_2023_26</t>
  </si>
  <si>
    <t>DeVitre_2023_27</t>
  </si>
  <si>
    <t>DeVitre_2023_28</t>
  </si>
  <si>
    <t>DeVitre_2023_29</t>
  </si>
  <si>
    <t>DeVitre_2023_30</t>
  </si>
  <si>
    <t>DeVitre_2023_31</t>
  </si>
  <si>
    <t>DeVitre_2023_32</t>
  </si>
  <si>
    <t>DeVitre_2023_33</t>
  </si>
  <si>
    <t>DeVitre_2023_34</t>
  </si>
  <si>
    <t>DeVitre_2023_35</t>
  </si>
  <si>
    <t>DeVitre_2023_36</t>
  </si>
  <si>
    <t>DeVitre_2023_37</t>
  </si>
  <si>
    <t>DeVitre_2023_38</t>
  </si>
  <si>
    <t>DeVitre_2023_39</t>
  </si>
  <si>
    <t>DeVitre_2023_40</t>
  </si>
  <si>
    <t>DeVitre_2023_41</t>
  </si>
  <si>
    <t>DeVitre_2023_42</t>
  </si>
  <si>
    <t>DeVitre_2023_43</t>
  </si>
  <si>
    <t>DeVitre_2023_44</t>
  </si>
  <si>
    <t>DeVitre_2023_45</t>
  </si>
  <si>
    <t>DeVitre_2023_46</t>
  </si>
  <si>
    <t>DeVitre_2023_47</t>
  </si>
  <si>
    <t>DeVitre_2023_48</t>
  </si>
  <si>
    <t>DeVitre_2023_49</t>
  </si>
  <si>
    <t>DeVitre_2023_50</t>
  </si>
  <si>
    <t>DeVitre_2023_51</t>
  </si>
  <si>
    <t>DeVitre_2023_52</t>
  </si>
  <si>
    <t>DeVitre_2023_53</t>
  </si>
  <si>
    <t>DeVitre_2023_54</t>
  </si>
  <si>
    <t>DeVitre_2023_55</t>
  </si>
  <si>
    <t>DeVitre_2023_56</t>
  </si>
  <si>
    <t>DeVitre_2023_57</t>
  </si>
  <si>
    <t>DeVitre_2023_58</t>
  </si>
  <si>
    <t>DeVitre_2023_59</t>
  </si>
  <si>
    <t>DeVitre_2023_60</t>
  </si>
  <si>
    <t>DeVitre_2023_61</t>
  </si>
  <si>
    <t>DeVitre_2023_62</t>
  </si>
  <si>
    <t>DeVitre_2023_63</t>
  </si>
  <si>
    <t>DeVitre_2023_64</t>
  </si>
  <si>
    <t>DeVitre_2023_65</t>
  </si>
  <si>
    <t>DeVitre_2023_66</t>
  </si>
  <si>
    <t>DeVitre_2023_67</t>
  </si>
  <si>
    <t>DeVitre_2023_68</t>
  </si>
  <si>
    <t>DeVitre_2023_69</t>
  </si>
  <si>
    <t>DeVitre_2023_70</t>
  </si>
  <si>
    <t>DeVitre_2023_71</t>
  </si>
  <si>
    <t>DeVitre_2023_72</t>
  </si>
  <si>
    <t>DeVitre_2023_73</t>
  </si>
  <si>
    <t>DeVitre_2023_74</t>
  </si>
  <si>
    <t>DeVitre_2023_75</t>
  </si>
  <si>
    <t>DeVitre_2023_76</t>
  </si>
  <si>
    <t>DeVitre_2023_77</t>
  </si>
  <si>
    <t>Giacomoni_2020_1</t>
  </si>
  <si>
    <t>Giacomoni_2020_2</t>
  </si>
  <si>
    <t>Gleeson_2022_3</t>
  </si>
  <si>
    <t>Giacomoni_2020_3</t>
  </si>
  <si>
    <t>Giacomoni_2020_4</t>
  </si>
  <si>
    <t>Giacomoni_2020_5</t>
  </si>
  <si>
    <t>Giacomoni_2020_6</t>
  </si>
  <si>
    <t>Giacomoni_2020_7</t>
  </si>
  <si>
    <t>Giacomoni_2020_8</t>
  </si>
  <si>
    <t>Giacomoni_2020_9</t>
  </si>
  <si>
    <t>Giacomoni_2020_10</t>
  </si>
  <si>
    <t>Giacomoni_2020_11</t>
  </si>
  <si>
    <t>Giacomoni_2020_12</t>
  </si>
  <si>
    <t>Giacomoni_2020_13</t>
  </si>
  <si>
    <t>Giacomoni_2020_14</t>
  </si>
  <si>
    <t>Giacomoni_2020_15</t>
  </si>
  <si>
    <t>Gleeson_2022_1</t>
  </si>
  <si>
    <t>Gleeson_2022_2</t>
  </si>
  <si>
    <t>Gleeson_2022_4</t>
  </si>
  <si>
    <t>Gleeson_2022_5</t>
  </si>
  <si>
    <t>Gleeson_2022_6</t>
  </si>
  <si>
    <t>Gleeson_2022_7</t>
  </si>
  <si>
    <t>Gleeson_2022_8</t>
  </si>
  <si>
    <t>Gleeson_2022_9</t>
  </si>
  <si>
    <t>Gleeson_2022_10</t>
  </si>
  <si>
    <t>Gleeson_2022_11</t>
  </si>
  <si>
    <t>Gleeson_2022_12</t>
  </si>
  <si>
    <t>Gleeson_2022_13</t>
  </si>
  <si>
    <t>Gleeson_2022_14</t>
  </si>
  <si>
    <t>Gleeson_2022_15</t>
  </si>
  <si>
    <t>Gleeson_2022_16</t>
  </si>
  <si>
    <t>Gleeson_2022_17</t>
  </si>
  <si>
    <t>Gleeson_2022_18</t>
  </si>
  <si>
    <t>Gleeson_2022_19</t>
  </si>
  <si>
    <t>Gleeson_2022_20</t>
  </si>
  <si>
    <t>Gleeson_2022_21</t>
  </si>
  <si>
    <t>Gleeson_2022_22</t>
  </si>
  <si>
    <t>Gleeson_2022_23</t>
  </si>
  <si>
    <t>Gleeson_2022_24</t>
  </si>
  <si>
    <t>Longpre_2017_1</t>
  </si>
  <si>
    <t>Longpre_2017_5</t>
  </si>
  <si>
    <t>Longpre_2017_4</t>
  </si>
  <si>
    <t>Longpre_2017_3</t>
  </si>
  <si>
    <t>Longpre_2017_8</t>
  </si>
  <si>
    <t>Longpre_2017_2</t>
  </si>
  <si>
    <t>Longpre_2017_6</t>
  </si>
  <si>
    <t>Longpre_2017_7</t>
  </si>
  <si>
    <t>Longpre_2017_9</t>
  </si>
  <si>
    <t>Longpre_2017_10</t>
  </si>
  <si>
    <t>Longpre_2017_11</t>
  </si>
  <si>
    <t>Longpre_2017_12</t>
  </si>
  <si>
    <t>Longpre_2017_13</t>
  </si>
  <si>
    <t>Longpre_2017_14</t>
  </si>
  <si>
    <t>Longpre_2017_15</t>
  </si>
  <si>
    <t>Longpre_2017_16</t>
  </si>
  <si>
    <t>Longpre_2017_17</t>
  </si>
  <si>
    <t>Longpre_2017_18</t>
  </si>
  <si>
    <t>Longpre_2017_19</t>
  </si>
  <si>
    <t>Longpre_2017_20</t>
  </si>
  <si>
    <t>Longpre_2017_21</t>
  </si>
  <si>
    <t>Longpre_2017_22</t>
  </si>
  <si>
    <t>Longpre_2017_23</t>
  </si>
  <si>
    <t>Longpre_2017_24</t>
  </si>
  <si>
    <t>Longpre_2017_25</t>
  </si>
  <si>
    <t>Longpre_2017_26</t>
  </si>
  <si>
    <t>Longpre_2017_27</t>
  </si>
  <si>
    <t>Longpre_2017_28</t>
  </si>
  <si>
    <t>Longpre_2017_29</t>
  </si>
  <si>
    <t>Metrich_2014_1</t>
  </si>
  <si>
    <t>Metrich_2014_2</t>
  </si>
  <si>
    <t>Metrich_2014_3</t>
  </si>
  <si>
    <t>Metrich_2014_4</t>
  </si>
  <si>
    <t>Metrich_2014_5</t>
  </si>
  <si>
    <t>Metrich_2014_6</t>
  </si>
  <si>
    <t>Metrich_2014_7</t>
  </si>
  <si>
    <t>Metrich_2014_8</t>
  </si>
  <si>
    <t>Metrich_2014_9</t>
  </si>
  <si>
    <t>Metrich_2014_10</t>
  </si>
  <si>
    <t>Metrich_2014_11</t>
  </si>
  <si>
    <t>Metrich_2014_12</t>
  </si>
  <si>
    <t>Metrich_2014_13</t>
  </si>
  <si>
    <t>Metrich_2014_14</t>
  </si>
  <si>
    <t>Metrich_2014_15</t>
  </si>
  <si>
    <t>Metrich_2014_16</t>
  </si>
  <si>
    <t>Metrich_2014_17</t>
  </si>
  <si>
    <t>Metrich_2014_18</t>
  </si>
  <si>
    <t>Metrich_2014_19</t>
  </si>
  <si>
    <t>Metrich_2014_20</t>
  </si>
  <si>
    <t>Metrich_2014_21</t>
  </si>
  <si>
    <t>Metrich_2014_22</t>
  </si>
  <si>
    <t>Metrich_2014_23</t>
  </si>
  <si>
    <t>Metrich_2014_24</t>
  </si>
  <si>
    <t>Metrich_2014_25</t>
  </si>
  <si>
    <t>Metrich_2014_26</t>
  </si>
  <si>
    <t>Metrich_2014_27</t>
  </si>
  <si>
    <t>Metrich_2014_28</t>
  </si>
  <si>
    <t>Metrich_2014_29</t>
  </si>
  <si>
    <t>Metrich_2014_30</t>
  </si>
  <si>
    <t>Metrich_2014_31</t>
  </si>
  <si>
    <t>Metrich_2014_32</t>
  </si>
  <si>
    <t>Metrich_2014_33</t>
  </si>
  <si>
    <t>Metrich_2014_34</t>
  </si>
  <si>
    <t>Metrich_2014_35</t>
  </si>
  <si>
    <t>Metrich_2014_36</t>
  </si>
  <si>
    <t>Moore_2021_1</t>
  </si>
  <si>
    <t>Moore_2021_2</t>
  </si>
  <si>
    <t>Moore_2021_3</t>
  </si>
  <si>
    <t>Moore_2021_4</t>
  </si>
  <si>
    <t>Moore_2021_5</t>
  </si>
  <si>
    <t>Moore_2021_6</t>
  </si>
  <si>
    <t>Moore_2021_7</t>
  </si>
  <si>
    <t>Moore_2021_8</t>
  </si>
  <si>
    <t>Moore_2021_9</t>
  </si>
  <si>
    <t>Moore_2021_10</t>
  </si>
  <si>
    <t>Moore_2021_11</t>
  </si>
  <si>
    <t>Moore_2021_12</t>
  </si>
  <si>
    <t>Moore_2021_13</t>
  </si>
  <si>
    <t>Moore_2021_14</t>
  </si>
  <si>
    <t>Moore_2021_15</t>
  </si>
  <si>
    <t>Moore_2021_16</t>
  </si>
  <si>
    <t>Moore_2021_17</t>
  </si>
  <si>
    <t>Moore_2021_18</t>
  </si>
  <si>
    <t>Moore_2021_19</t>
  </si>
  <si>
    <t>Moore_2021_20</t>
  </si>
  <si>
    <t>Moore_2021_21</t>
  </si>
  <si>
    <t>Moore_2021_22</t>
  </si>
  <si>
    <t>Moore_2021_23</t>
  </si>
  <si>
    <t>Moore_2021_24</t>
  </si>
  <si>
    <t>Moore_2021_25</t>
  </si>
  <si>
    <t>Moore_2021_26</t>
  </si>
  <si>
    <t>Moore_2021_27</t>
  </si>
  <si>
    <t>Taracsak_2019_1</t>
  </si>
  <si>
    <t>Taracsak_2019_2</t>
  </si>
  <si>
    <t>Taracsak_2019_3</t>
  </si>
  <si>
    <t>Taracsak_2019_4</t>
  </si>
  <si>
    <t>Taracsak_2019_5</t>
  </si>
  <si>
    <t>Taracsak_2019_6</t>
  </si>
  <si>
    <t>Taracsak_2019_7</t>
  </si>
  <si>
    <t>Taracsak_2019_8</t>
  </si>
  <si>
    <t>Taracsak_2019_9</t>
  </si>
  <si>
    <t>Taracsak_2019_10</t>
  </si>
  <si>
    <t>Taracsak_2019_11</t>
  </si>
  <si>
    <t>Taracsak_2019_12</t>
  </si>
  <si>
    <t>Taracsak_2019_13</t>
  </si>
  <si>
    <t>Taracsak_2019_14</t>
  </si>
  <si>
    <t>Taracsak_2019_15</t>
  </si>
  <si>
    <t>Taracsak_2019_16</t>
  </si>
  <si>
    <t>Taracsak_2019_17</t>
  </si>
  <si>
    <t>Taracsak_2019_18</t>
  </si>
  <si>
    <t>Taracsak_2019_19</t>
  </si>
  <si>
    <t>Taracsak_2019_20</t>
  </si>
  <si>
    <t>Taracsak_2019_21</t>
  </si>
  <si>
    <t>Taracsak_2019_22</t>
  </si>
  <si>
    <t>Taracsak_2019_23</t>
  </si>
  <si>
    <t>Taracsak_2019_24</t>
  </si>
  <si>
    <t>Taracsak_2019_25</t>
  </si>
  <si>
    <t>Taracsak_2019_26</t>
  </si>
  <si>
    <t>Taracsak_2019_27</t>
  </si>
  <si>
    <t>Taracsak_2019_28</t>
  </si>
  <si>
    <t>Taracsak_2019_29</t>
  </si>
  <si>
    <t>Taracsak_2019_30</t>
  </si>
  <si>
    <t>Taracsak_2019_31</t>
  </si>
  <si>
    <t>Taracsak_2019_32</t>
  </si>
  <si>
    <t>Taracsak_2019_33</t>
  </si>
  <si>
    <t>Taracsak_2019_34</t>
  </si>
  <si>
    <t>Taracsak_2019_35</t>
  </si>
  <si>
    <t>Taracsak_2019_36</t>
  </si>
  <si>
    <t>Taracsak_2019_37</t>
  </si>
  <si>
    <t>Taracsak_2019_38</t>
  </si>
  <si>
    <t>Taracsak_2019_39</t>
  </si>
  <si>
    <t>Taracsak_2019_40</t>
  </si>
  <si>
    <t>Taracsak_2019_41</t>
  </si>
  <si>
    <t>Taracsak_2019_42</t>
  </si>
  <si>
    <t>Taracsak_2019_43</t>
  </si>
  <si>
    <t>Taracsak_2019_44</t>
  </si>
  <si>
    <t>Taracsak_2019_45</t>
  </si>
  <si>
    <t>Taracsak_2019_46</t>
  </si>
  <si>
    <t>Taracsak_2019_47</t>
  </si>
  <si>
    <t>Taracsak_2019_48</t>
  </si>
  <si>
    <t>Taracsak_2019_49</t>
  </si>
  <si>
    <t>Taracsak_2019_50</t>
  </si>
  <si>
    <t>Taracsak_2019_51</t>
  </si>
  <si>
    <t>Taracsak_2019_52</t>
  </si>
  <si>
    <t>Taracsak_2019_53</t>
  </si>
  <si>
    <t>Taracsak_2019_54</t>
  </si>
  <si>
    <t>Taracsak_2019_55</t>
  </si>
  <si>
    <t>Taracsak_2019_56</t>
  </si>
  <si>
    <t>Taracsak_2019_57</t>
  </si>
  <si>
    <t>Taracsak_2019_58</t>
  </si>
  <si>
    <t>Taracsak_2019_59</t>
  </si>
  <si>
    <t>Taracsak_2019_60</t>
  </si>
  <si>
    <t>Taracsak_2019_61</t>
  </si>
  <si>
    <t>Taracsak_2019_62</t>
  </si>
  <si>
    <t>Taracsak_2019_63</t>
  </si>
  <si>
    <t>Taracsak_2019_64</t>
  </si>
  <si>
    <t>Taracsak_2019_65</t>
  </si>
  <si>
    <t>Taracsak_2019_66</t>
  </si>
  <si>
    <t>Taracsak_2019_67</t>
  </si>
  <si>
    <t>Taracsak_2019_68</t>
  </si>
  <si>
    <t>Taracsak_2019_69</t>
  </si>
  <si>
    <t>Wieser_2021_1</t>
  </si>
  <si>
    <t>Wieser_2021_2</t>
  </si>
  <si>
    <t>Wieser_2021_3</t>
  </si>
  <si>
    <t>Wieser_2021_4</t>
  </si>
  <si>
    <t>Wieser_2021_5</t>
  </si>
  <si>
    <t>Wieser_2021_6</t>
  </si>
  <si>
    <t>Wieser_2021_7</t>
  </si>
  <si>
    <t>Wieser_2021_8</t>
  </si>
  <si>
    <t>Wieser_2021_9</t>
  </si>
  <si>
    <t>Wieser_2021_10</t>
  </si>
  <si>
    <t>Wieser_2021_11</t>
  </si>
  <si>
    <t>Wieser_2021_12</t>
  </si>
  <si>
    <t>Wieser_2021_13</t>
  </si>
  <si>
    <t>Wieser_2021_14</t>
  </si>
  <si>
    <t>Wieser_2021_15</t>
  </si>
  <si>
    <t>Wieser_2021_16</t>
  </si>
  <si>
    <t>Wieser_2021_17</t>
  </si>
  <si>
    <t>Wieser_2021_18</t>
  </si>
  <si>
    <t>Wieser_2021_19</t>
  </si>
  <si>
    <t>Wieser_2021_20</t>
  </si>
  <si>
    <t>Wieser_2021_21</t>
  </si>
  <si>
    <t>Wieser_2021_22</t>
  </si>
  <si>
    <t>Wieser_2021_23</t>
  </si>
  <si>
    <t>Wieser_2021_24</t>
  </si>
  <si>
    <t>Wieser_2021_25</t>
  </si>
  <si>
    <t>Wieser_2021_26</t>
  </si>
  <si>
    <t>Wieser_2021_27</t>
  </si>
  <si>
    <t>Wieser_2021_28</t>
  </si>
  <si>
    <t>Wieser_2021_29</t>
  </si>
  <si>
    <t>Wieser_2021_30</t>
  </si>
  <si>
    <t>Wieser_2021_31</t>
  </si>
  <si>
    <t>Wieser_2021_32</t>
  </si>
  <si>
    <t>Wieser_2021_33</t>
  </si>
  <si>
    <t>Wieser_2021_34</t>
  </si>
  <si>
    <t>Wieser_2021_35</t>
  </si>
  <si>
    <t>Wieser_2021_36</t>
  </si>
  <si>
    <t>Wieser_2021_37</t>
  </si>
  <si>
    <t>Wieser_2021_38</t>
  </si>
  <si>
    <t>Wieser_2021_39</t>
  </si>
  <si>
    <t>Wieser_2021_40</t>
  </si>
  <si>
    <t>Wieser_2021_41</t>
  </si>
  <si>
    <t>Wieser_2021_42</t>
  </si>
  <si>
    <t>Wieser_2021_43</t>
  </si>
  <si>
    <t>Wieser_2021_44</t>
  </si>
  <si>
    <t>Wieser_2021_45</t>
  </si>
  <si>
    <t>Wieser_2021_46</t>
  </si>
  <si>
    <t>Wieser_2021_47</t>
  </si>
  <si>
    <t>Wieser_2021_48</t>
  </si>
  <si>
    <t>Wieser_2021_49</t>
  </si>
  <si>
    <t>Wieser_2021_50</t>
  </si>
  <si>
    <t>Wieser_2021_51</t>
  </si>
  <si>
    <t>Wieser_2021_52</t>
  </si>
  <si>
    <t>Wieser_2021_53</t>
  </si>
  <si>
    <t>Wieser_2021_54</t>
  </si>
  <si>
    <t>Wieser_2021_55</t>
  </si>
  <si>
    <t>Wieser_2021_56</t>
  </si>
  <si>
    <t>Wieser_2021_57</t>
  </si>
  <si>
    <t>Wieser_2021_58</t>
  </si>
  <si>
    <t>Wieser_2021_59</t>
  </si>
  <si>
    <t>Wieser_2021_60</t>
  </si>
  <si>
    <t>Wieser_2021_61</t>
  </si>
  <si>
    <t>Wieser_2021_62</t>
  </si>
  <si>
    <t>Wieser_2021_63</t>
  </si>
  <si>
    <t>Wieser_2021_64</t>
  </si>
  <si>
    <t>Wieser_2021_65</t>
  </si>
  <si>
    <t>Wieser_2021_66</t>
  </si>
  <si>
    <t>Wieser_2021_67</t>
  </si>
  <si>
    <t>Wieser_2021_68</t>
  </si>
  <si>
    <t>Wieser_2021_69</t>
  </si>
  <si>
    <t>Wieser_2021_70</t>
  </si>
  <si>
    <t>Wieser_2021_71</t>
  </si>
  <si>
    <t>Wieser_2021_72</t>
  </si>
  <si>
    <t>Wieser_2021_73</t>
  </si>
  <si>
    <t>Wieser_2021_74</t>
  </si>
  <si>
    <t>Wieser_2021_75</t>
  </si>
  <si>
    <t>Wieser_2021_76</t>
  </si>
  <si>
    <t>Wieser_2021_77</t>
  </si>
  <si>
    <t>Wieser_2021_78</t>
  </si>
  <si>
    <t>Wieser_2021_79</t>
  </si>
  <si>
    <t>Wieser_2021_80</t>
  </si>
  <si>
    <t>Wieser_2021_81</t>
  </si>
  <si>
    <t>Wieser_2021_82</t>
  </si>
  <si>
    <t>Wieser_2021_83</t>
  </si>
  <si>
    <t>Wieser_2021_84</t>
  </si>
  <si>
    <t>Wieser_2021_85</t>
  </si>
  <si>
    <t>Wieser_2021_86</t>
  </si>
  <si>
    <t>Wieser_2021_87</t>
  </si>
  <si>
    <t>Wieser_2021_88</t>
  </si>
  <si>
    <t>Wieser_2021_89</t>
  </si>
  <si>
    <t>Wieser_2021_90</t>
  </si>
  <si>
    <t>Wieser_2021_91</t>
  </si>
  <si>
    <t>Wieser_2021_92</t>
  </si>
  <si>
    <t>Wieser_2021_93</t>
  </si>
  <si>
    <t>Wieser_2021_94</t>
  </si>
  <si>
    <t>Wieser_2021_95</t>
  </si>
  <si>
    <t>Wieser_2021_96</t>
  </si>
  <si>
    <t>Wieser_2021_97</t>
  </si>
  <si>
    <t>Wieser_2021_98</t>
  </si>
  <si>
    <t>Wieser_2021_99</t>
  </si>
  <si>
    <t>Wieser_2021_100</t>
  </si>
  <si>
    <t>Wieser_2021_101</t>
  </si>
  <si>
    <t>Wieser_2021_102</t>
  </si>
  <si>
    <t>Wieser_2021_103</t>
  </si>
  <si>
    <t>Wieser_2021_104</t>
  </si>
  <si>
    <t>Wieser_2021_105</t>
  </si>
  <si>
    <t>Wieser_2021_106</t>
  </si>
  <si>
    <t>Wieser_2021_107</t>
  </si>
  <si>
    <t>Wieser_2021_108</t>
  </si>
  <si>
    <t>Wieser_2021_109</t>
  </si>
  <si>
    <t>Wieser_2021_110</t>
  </si>
  <si>
    <t>Wieser_2021_111</t>
  </si>
  <si>
    <t>Wieser_2021_112</t>
  </si>
  <si>
    <t>Wieser_2021_113</t>
  </si>
  <si>
    <t>Wieser_2021_114</t>
  </si>
  <si>
    <t>Wieser_2021_115</t>
  </si>
  <si>
    <t>Wieser_2021_116</t>
  </si>
  <si>
    <t>Wieser_2021_117</t>
  </si>
  <si>
    <t>Wieser_2021_118</t>
  </si>
  <si>
    <t>Wieser_2021_119</t>
  </si>
  <si>
    <t>Wieser_2021_120</t>
  </si>
  <si>
    <t>Wieser_2021_121</t>
  </si>
  <si>
    <t>Wieser_2021_122</t>
  </si>
  <si>
    <t>Wieser_2021_123</t>
  </si>
  <si>
    <t>Wieser_2021_124</t>
  </si>
  <si>
    <t>Wieser_2021_125</t>
  </si>
  <si>
    <t>Wieser_2021_126</t>
  </si>
  <si>
    <t>Wieser_2021_127</t>
  </si>
  <si>
    <t>Wieser_2021_128</t>
  </si>
  <si>
    <t>Wieser_2021_129</t>
  </si>
  <si>
    <t>Wieser_2021_130</t>
  </si>
  <si>
    <t>Wieser_2021_131</t>
  </si>
  <si>
    <t>Wieser_2021_132</t>
  </si>
  <si>
    <t>Wieser_2021_133</t>
  </si>
  <si>
    <t>Wieser_2021_134</t>
  </si>
  <si>
    <t>Wieser_2021_135</t>
  </si>
  <si>
    <t>Wieser_2021_136</t>
  </si>
  <si>
    <t>Wieser_2021_137</t>
  </si>
  <si>
    <t>Wieser_2021_138</t>
  </si>
  <si>
    <t>Wieser_2021_139</t>
  </si>
  <si>
    <t>Wieser_2021_140</t>
  </si>
  <si>
    <t>Wieser_2021_141</t>
  </si>
  <si>
    <t>Wieser_2021_142</t>
  </si>
  <si>
    <t>Wieser_2021_143</t>
  </si>
  <si>
    <t>Wieser_2021_144</t>
  </si>
  <si>
    <t>Wieser_2021_145</t>
  </si>
  <si>
    <t>Wieser_2021_146</t>
  </si>
  <si>
    <t>Wieser_2021_147</t>
  </si>
  <si>
    <t>Wieser_2021_148</t>
  </si>
  <si>
    <t>Wieser_2021_149</t>
  </si>
  <si>
    <t>Koleszar_2009_1</t>
  </si>
  <si>
    <t>Koleszar_2009_2</t>
  </si>
  <si>
    <t>Koleszar_2009_3</t>
  </si>
  <si>
    <t>Koleszar_2009_4</t>
  </si>
  <si>
    <t>Koleszar_2009_5</t>
  </si>
  <si>
    <t>Koleszar_2009_6</t>
  </si>
  <si>
    <t>Koleszar_2009_7</t>
  </si>
  <si>
    <t>Koleszar_2009_8</t>
  </si>
  <si>
    <t>Koleszar_2009_9</t>
  </si>
  <si>
    <t>Koleszar_2009_10</t>
  </si>
  <si>
    <t>Koleszar_2009_11</t>
  </si>
  <si>
    <t>Koleszar_2009_12</t>
  </si>
  <si>
    <t>Koleszar_2009_13</t>
  </si>
  <si>
    <t>Koleszar_2009_14</t>
  </si>
  <si>
    <t>Koleszar_2009_15</t>
  </si>
  <si>
    <t>Koleszar_2009_16</t>
  </si>
  <si>
    <t>Koleszar_2009_17</t>
  </si>
  <si>
    <t>Koleszar_2009_18</t>
  </si>
  <si>
    <t>Koleszar_2009_19</t>
  </si>
  <si>
    <t>Koleszar_2009_20</t>
  </si>
  <si>
    <t>Koleszar_2009_21</t>
  </si>
  <si>
    <t>Koleszar_2009_22</t>
  </si>
  <si>
    <t>Koleszar_2009_23</t>
  </si>
  <si>
    <t>Koleszar_2009_24</t>
  </si>
  <si>
    <t>Koleszar_2009_25</t>
  </si>
  <si>
    <t>Koleszar_2009_26</t>
  </si>
  <si>
    <t>Koleszar_2009_27</t>
  </si>
  <si>
    <t>Koleszar_2009_28</t>
  </si>
  <si>
    <t>Koleszar_2009_29</t>
  </si>
  <si>
    <t>Koleszar_2009_30</t>
  </si>
  <si>
    <t>Koleszar_2009_31</t>
  </si>
  <si>
    <t>Koleszar_2009_32</t>
  </si>
  <si>
    <t>Koleszar_2009_33</t>
  </si>
  <si>
    <t>Koleszar_2009_34</t>
  </si>
  <si>
    <t>Koleszar_2009_35</t>
  </si>
  <si>
    <t>Koleszar_2009_36</t>
  </si>
  <si>
    <t>Koleszar_2009_37</t>
  </si>
  <si>
    <t>Koleszar_2009_38</t>
  </si>
  <si>
    <t>Koleszar_2009_39</t>
  </si>
  <si>
    <t>Koleszar_2009_40</t>
  </si>
  <si>
    <t>Koleszar_2009_41</t>
  </si>
  <si>
    <t>Koleszar_2009_42</t>
  </si>
  <si>
    <t>Koleszar_2009_43</t>
  </si>
  <si>
    <t>Koleszar_2009_44</t>
  </si>
  <si>
    <t>Koleszar_2009_45</t>
  </si>
  <si>
    <t>Koleszar_2009_46</t>
  </si>
  <si>
    <t>Koleszar_2009_47</t>
  </si>
  <si>
    <t>Koleszar_2009_48</t>
  </si>
  <si>
    <t>Koleszar_2009_49</t>
  </si>
  <si>
    <t>Koleszar_2009_50</t>
  </si>
  <si>
    <t>Koleszar_2009_51</t>
  </si>
  <si>
    <t>Koleszar_2009_52</t>
  </si>
  <si>
    <t>Koleszar_2009_53</t>
  </si>
  <si>
    <t>Koleszar_2009_54</t>
  </si>
  <si>
    <t>Koleszar_2009_55</t>
  </si>
  <si>
    <t>Koleszar_2009_56</t>
  </si>
  <si>
    <t>Koleszar_2009_57</t>
  </si>
  <si>
    <t>Koleszar_2009_58</t>
  </si>
  <si>
    <t>Koleszar_2009_59</t>
  </si>
  <si>
    <t>Koleszar_2009_60</t>
  </si>
  <si>
    <t>Koleszar_2009_61</t>
  </si>
  <si>
    <t>Koleszar_2009_62</t>
  </si>
  <si>
    <t>Koleszar_2009_63</t>
  </si>
  <si>
    <t>Koleszar_2009_64</t>
  </si>
  <si>
    <t>Koleszar_2009_65</t>
  </si>
  <si>
    <t>Koleszar_2009_66</t>
  </si>
  <si>
    <t>Koleszar_2009_67</t>
  </si>
  <si>
    <t>Koleszar_2009_68</t>
  </si>
  <si>
    <t>Koleszar_2009_69</t>
  </si>
  <si>
    <t>Koleszar_2009_70</t>
  </si>
  <si>
    <t>Koleszar_2009_71</t>
  </si>
  <si>
    <t>Koleszar_2009_72</t>
  </si>
  <si>
    <t>Koleszar_2009_73</t>
  </si>
  <si>
    <t>Koleszar_2009_74</t>
  </si>
  <si>
    <t>Koleszar_2009_75</t>
  </si>
  <si>
    <t>Koleszar_2009_76</t>
  </si>
  <si>
    <t>Koleszar_2009_77</t>
  </si>
  <si>
    <t>Koleszar_2009_78</t>
  </si>
  <si>
    <t>Koleszar_2009_79</t>
  </si>
  <si>
    <t>Koleszar_2009_80</t>
  </si>
  <si>
    <t>Koleszar_2009_81</t>
  </si>
  <si>
    <t>Koleszar_2009_82</t>
  </si>
  <si>
    <t>Koleszar_2009_83</t>
  </si>
  <si>
    <t>Koleszar_2009_84</t>
  </si>
  <si>
    <t>Koleszar_2009_85</t>
  </si>
  <si>
    <t>Koleszar_2009_86</t>
  </si>
  <si>
    <t>Koleszar_2009_87</t>
  </si>
  <si>
    <t>Koleszar_2009_88</t>
  </si>
  <si>
    <t>Koleszar_2009_89</t>
  </si>
  <si>
    <t>Koleszar_2009_90</t>
  </si>
  <si>
    <t>Koleszar_2009_91</t>
  </si>
  <si>
    <t>Koleszar_2009_92</t>
  </si>
  <si>
    <t>Koleszar_2009_93</t>
  </si>
  <si>
    <t>Koleszar_2009_94</t>
  </si>
  <si>
    <t>Koleszar_2009_95</t>
  </si>
  <si>
    <t>Koleszar_2009_96</t>
  </si>
  <si>
    <t>Koleszar_2009_97</t>
  </si>
  <si>
    <t>Koleszar_2009_98</t>
  </si>
  <si>
    <t>Koleszar_2009_99</t>
  </si>
  <si>
    <t>Koleszar_2009_100</t>
  </si>
  <si>
    <t>Koleszar_2009_101</t>
  </si>
  <si>
    <t>Koleszar_2009_102</t>
  </si>
  <si>
    <t>Koleszar_2009_103</t>
  </si>
  <si>
    <t>Koleszar_2009_104</t>
  </si>
  <si>
    <t>Koleszar_2009_105</t>
  </si>
  <si>
    <t>Koleszar_2009_106</t>
  </si>
  <si>
    <t>Koleszar_2009_107</t>
  </si>
  <si>
    <t>Koleszar_2009_108</t>
  </si>
  <si>
    <t>Koleszar_2009_109</t>
  </si>
  <si>
    <t>Koleszar_2009_110</t>
  </si>
  <si>
    <t>Koleszar_2009_111</t>
  </si>
  <si>
    <t>Koleszar_2009_112</t>
  </si>
  <si>
    <t>Koleszar_2009_113</t>
  </si>
  <si>
    <t>Koleszar_2009_114</t>
  </si>
  <si>
    <t>Koleszar_2009_115</t>
  </si>
  <si>
    <t>Hauri_2017_Borgarhraun_1</t>
  </si>
  <si>
    <t>Hauri_2017_Borgarhraun_5</t>
  </si>
  <si>
    <t>Hauri_2017_Borgarhraun_10</t>
  </si>
  <si>
    <t>Hauri_2017_Borgarhraun_11</t>
  </si>
  <si>
    <t>Hauri_2017_Borgarhraun_14</t>
  </si>
  <si>
    <t>Hauri_2017_Borgarhraun_16</t>
  </si>
  <si>
    <t>Hauri_2017_Borgarhraun_17</t>
  </si>
  <si>
    <t>Hauri_2017_Borgarhraun_18</t>
  </si>
  <si>
    <t>Hauri_2017_Borgarhraun_19</t>
  </si>
  <si>
    <t>Hauri_2017_Borgarhraun_20</t>
  </si>
  <si>
    <t>Hauri_2017_Borgarhraun_21</t>
  </si>
  <si>
    <t>Hauri_2017_Borgarhraun_22</t>
  </si>
  <si>
    <t>Hauri_2017_Borgarhraun_23</t>
  </si>
  <si>
    <t>Hauri_2017_Borgarhraun_26</t>
  </si>
  <si>
    <t>Hauri_2017_Borgarhraun_28</t>
  </si>
  <si>
    <t>Hauri_2017_Borgarhraun_29</t>
  </si>
  <si>
    <t>Hauri_2017_Borgarhraun_31</t>
  </si>
  <si>
    <t>Hauri_2017_Borgarhraun_33</t>
  </si>
  <si>
    <t>Hauri_2017_Borgarhraun_34</t>
  </si>
  <si>
    <t>Hauri_2017_Borgarhraun_35</t>
  </si>
  <si>
    <t>Hauri_2017_Borgarhraun_36</t>
  </si>
  <si>
    <t>Hauri_2017_Borgarhraun_37</t>
  </si>
  <si>
    <t>Hauri_2017_Borgarhraun_38</t>
  </si>
  <si>
    <t>Hauri_2017_Borgarhraun_39</t>
  </si>
  <si>
    <t>Hauri_2017_Borgarhraun_40</t>
  </si>
  <si>
    <t>Hauri_2017_Borgarhraun_41</t>
  </si>
  <si>
    <t>Hauri_2017_Borgarhraun_43</t>
  </si>
  <si>
    <t>Hauri_2017_Borgarhraun_46</t>
  </si>
  <si>
    <t>Hauri_2017_Borgarhraun_47</t>
  </si>
  <si>
    <t>Hauri_2017_Borgarhraun_48</t>
  </si>
  <si>
    <t>Hauri_2017_Borgarhraun_49</t>
  </si>
  <si>
    <t>Hauri_2017_Borgarhraun_50</t>
  </si>
  <si>
    <t>Hauri_2017_Borgarhraun_51</t>
  </si>
  <si>
    <t>Hauri_2017_Borgarhraun_52</t>
  </si>
  <si>
    <t>Hauri_2017_Borgarhraun_53</t>
  </si>
  <si>
    <t>Hauri_2017_Borgarhraun_54</t>
  </si>
  <si>
    <t>Hauri_2017_Borgarhraun_55</t>
  </si>
  <si>
    <t>Hauri_2017_Borgarhraun_56</t>
  </si>
  <si>
    <t>Hauri_2017_Borgarhraun_57</t>
  </si>
  <si>
    <t>Hauri_2017_Borgarhraun_58</t>
  </si>
  <si>
    <t>Hauri_2017_Borgarhraun_59</t>
  </si>
  <si>
    <t>Hauri_2017_Borgarhraun_60</t>
  </si>
  <si>
    <t>Hauri_2017_Borgarhraun_61</t>
  </si>
  <si>
    <t>Hauri_2017_Borgarhraun_62</t>
  </si>
  <si>
    <t>Hauri_2017_Borgarhraun_63</t>
  </si>
  <si>
    <t>Hauri_2017_Borgarhraun_64</t>
  </si>
  <si>
    <t>Hauri_2017_Borgarhraun_66</t>
  </si>
  <si>
    <t>Hauri_2017_Borgarhraun_67</t>
  </si>
  <si>
    <t>Hauri_2017_Borgarhraun_68</t>
  </si>
  <si>
    <t>Hauri_2017_Borgarhraun_69</t>
  </si>
  <si>
    <t>Hauri_2017_Borgarhraun_70</t>
  </si>
  <si>
    <t>Hauri_2017_Borgarhraun_71</t>
  </si>
  <si>
    <t>Hauri_2017_Borgarhraun_72</t>
  </si>
  <si>
    <t>Hauri_2017_Borgarhraun_73</t>
  </si>
  <si>
    <t>Hauri_2017_Borgarhraun_74</t>
  </si>
  <si>
    <t>Hauri_2017_Borgarhraun_75</t>
  </si>
  <si>
    <t>Hauri_2017_Borgarhraun_76</t>
  </si>
  <si>
    <t>Hauri_2017_Borgarhraun_77</t>
  </si>
  <si>
    <t>Hauri_2017_Borgarhraun_78</t>
  </si>
  <si>
    <t>Hauri_2017_Borgarhraun_79</t>
  </si>
  <si>
    <t>Hauri_2017_Borgarhraun_81</t>
  </si>
  <si>
    <t>Hauri_2017_Borgarhraun_82</t>
  </si>
  <si>
    <t>Hauri_2017_Borgarhraun_83</t>
  </si>
  <si>
    <t>Hauri_2017_Borgarhraun_84</t>
  </si>
  <si>
    <t>Hauri_2017_Borgarhraun_85</t>
  </si>
  <si>
    <t>Hauri_2017_Borgarhraun_86</t>
  </si>
  <si>
    <t>Hauri_2017_Borgarhraun_87</t>
  </si>
  <si>
    <t>Hauri_2017_Borgarhraun_88</t>
  </si>
  <si>
    <t>Hauri_2017_Borgarhraun_89</t>
  </si>
  <si>
    <t>Hauri_2017_Borgarhraun_90</t>
  </si>
  <si>
    <t>Hauri_2017_Borgarhraun_91</t>
  </si>
  <si>
    <t>Hauri_2017_Borgarhraun_92</t>
  </si>
  <si>
    <t>Hauri_2017_Borgarhraun_94</t>
  </si>
  <si>
    <t>Hauri_2017_Borgarhraun_96</t>
  </si>
  <si>
    <t>Hauri_2017_Borgarhraun_97</t>
  </si>
  <si>
    <t>Hauri_2017_Borgarhraun_99</t>
  </si>
  <si>
    <t>Hauri_2017_Borgarhraun_100</t>
  </si>
  <si>
    <t>Hauri_2017_Borgarhraun_101</t>
  </si>
  <si>
    <t>Hauri_2017_Borgarhraun_102</t>
  </si>
  <si>
    <t>Hauri_2017_Borgarhraun_103</t>
  </si>
  <si>
    <t>Hauri_2017_Borgarhraun_104</t>
  </si>
  <si>
    <t>Hauri_2017_Borgarhraun_105</t>
  </si>
  <si>
    <t>Hauri_2017_Borgarhraun_107</t>
  </si>
  <si>
    <t>Hauri_2017_Borgarhraun_108</t>
  </si>
  <si>
    <t>Hauri_2017_Borgarhraun_109</t>
  </si>
  <si>
    <t>Hauri_2017_Borgarhraun_110</t>
  </si>
  <si>
    <t>Hauri_2017_Borgarhraun_111</t>
  </si>
  <si>
    <t>Hauri_2017_Borgarhraun_112</t>
  </si>
  <si>
    <t>Hauri_2017_Borgarhraun_113</t>
  </si>
  <si>
    <t>Hauri_2017_Borgarhraun_114</t>
  </si>
  <si>
    <t>Hauri_2017_Borgarhraun_115</t>
  </si>
  <si>
    <t>Hauri_2017_Borgarhraun_118</t>
  </si>
  <si>
    <t>Hauri_2017_Borgarhraun_119</t>
  </si>
  <si>
    <t>Hauri_2017_Borgarhraun_120</t>
  </si>
  <si>
    <t>Hauri_2017_Borgarhraun_121</t>
  </si>
  <si>
    <t>Hauri_2017_Borgarhraun_122</t>
  </si>
  <si>
    <t>Hauri_2017_Borgarhraun_124</t>
  </si>
  <si>
    <t>Hauri_2017_Borgarhraun_125</t>
  </si>
  <si>
    <t>Hauri_2017_Borgarhraun_126</t>
  </si>
  <si>
    <t>Hauri_2017_Borgarhraun_127</t>
  </si>
  <si>
    <t>Hauri_2017_Borgarhraun_129</t>
  </si>
  <si>
    <t>Hauri_2017_Borgarhraun_130</t>
  </si>
  <si>
    <t>Hauri_2017_Borgarhraun_131</t>
  </si>
  <si>
    <t>Hauri_2017_Borgarhraun_132</t>
  </si>
  <si>
    <t>Hauri_2017_Borgarhraun_133</t>
  </si>
  <si>
    <t>Hauri_2017_Borgarhraun_134</t>
  </si>
  <si>
    <t>Hauri_2017_Borgarhraun_135</t>
  </si>
  <si>
    <t>Hauri_2017_Borgarhraun_136</t>
  </si>
  <si>
    <t>Hauri_2017_Borgarhraun_137</t>
  </si>
  <si>
    <t>Hauri_2017_Borgarhraun_140</t>
  </si>
  <si>
    <t>Hauri_2017_Borgarhraun_141</t>
  </si>
  <si>
    <t>Hauri_2017_Borgarhraun_142</t>
  </si>
  <si>
    <t>Hauri_2017_Borgarhraun_143</t>
  </si>
  <si>
    <t>Hauri_2017_Borgarhraun_144</t>
  </si>
  <si>
    <t>Hauri_2017_Borgarhraun_145</t>
  </si>
  <si>
    <t>Hauri_2017_Borgarhraun_146</t>
  </si>
  <si>
    <t>Hauri_2017_Borgarhraun_147</t>
  </si>
  <si>
    <t>Hauri_2017_Borgarhraun_148</t>
  </si>
  <si>
    <t>Hauri_2017_Borgarhraun_149</t>
  </si>
  <si>
    <t>Hauri_2017_Borgarhraun_150</t>
  </si>
  <si>
    <t>Hauri_2017_Borgarhraun_151</t>
  </si>
  <si>
    <t>Hauri_2017_Borgarhraun_152</t>
  </si>
  <si>
    <t>Hauri_2017_Borgarhraun_153</t>
  </si>
  <si>
    <t>Hauri_2017_Borgarhraun_154</t>
  </si>
  <si>
    <t>Hauri_2017_Borgarhraun_155</t>
  </si>
  <si>
    <t>Hauri_2017_Borgarhraun_156</t>
  </si>
  <si>
    <t>Hauri_2017_Borgarhraun_157</t>
  </si>
  <si>
    <t>Hauri_2017_Borgarhraun_158</t>
  </si>
  <si>
    <t>Hauri_2017_Borgarhraun_159</t>
  </si>
  <si>
    <t>Hauri_2017_Borgarhraun_162</t>
  </si>
  <si>
    <t>Hauri_2017_Borgarhraun_163</t>
  </si>
  <si>
    <t>Hauri_2017_Borgarhraun_164</t>
  </si>
  <si>
    <t>Hauri_2017_Borgarhraun_165</t>
  </si>
  <si>
    <t>Hauri_2017_Borgarhraun_167</t>
  </si>
  <si>
    <t>Hauri_2017_Borgarhraun_168</t>
  </si>
  <si>
    <t>Hauri_2017_Borgarhraun_170</t>
  </si>
  <si>
    <t>Hauri_2017_Borgarhraun_171</t>
  </si>
  <si>
    <t>Hauri_2017_Borgarhraun_173</t>
  </si>
  <si>
    <t>Hauri_2017_Borgarhraun_174</t>
  </si>
  <si>
    <t>Hauri_2017_Borgarhraun_175</t>
  </si>
  <si>
    <t>Hauri_2017_Borgarhraun_176</t>
  </si>
  <si>
    <t>Hauri_2017_Borgarhraun_177</t>
  </si>
  <si>
    <t>Hauri_2017_Borgarhraun_178</t>
  </si>
  <si>
    <t>Hauri_2017_Borgarhraun_179</t>
  </si>
  <si>
    <t>Hauri_2017_Borgarhraun_180</t>
  </si>
  <si>
    <t>Hauri_2017_Borgarhraun_181</t>
  </si>
  <si>
    <t>Hauri_2017_Borgarhraun_183</t>
  </si>
  <si>
    <t>Hauri_2017_Borgarhraun_184</t>
  </si>
  <si>
    <t>Hauri_2017_Borgarhraun_185</t>
  </si>
  <si>
    <t>Hauri_2017_Borgarhraun_186</t>
  </si>
  <si>
    <t>Hauri_2017_Borgarhraun_187</t>
  </si>
  <si>
    <t>Hauri_2017_Borgarhraun_188</t>
  </si>
  <si>
    <t>Hauri_2017_Borgarhraun_189</t>
  </si>
  <si>
    <t>Bali_2018_Holohraun_1</t>
  </si>
  <si>
    <t>Bali_2018_Holohraun_2</t>
  </si>
  <si>
    <t>Bali_2018_Holohraun_3</t>
  </si>
  <si>
    <t>Bali_2018_Holohraun_4</t>
  </si>
  <si>
    <t>Bali_2018_Holohraun_5</t>
  </si>
  <si>
    <t>Bali_2018_Holohraun_6</t>
  </si>
  <si>
    <t>Bali_2018_Holohraun_7</t>
  </si>
  <si>
    <t>Bali_2018_Holohraun_8</t>
  </si>
  <si>
    <t>Bali_2018_Holohraun_9</t>
  </si>
  <si>
    <t>Bali_2018_Holohraun_10</t>
  </si>
  <si>
    <t>Bali_2018_Holohraun_11</t>
  </si>
  <si>
    <t>Bali_2018_Holohraun_12</t>
  </si>
  <si>
    <t>Bali_2018_Holohraun_13</t>
  </si>
  <si>
    <t>Bali_2018_Holohraun_14</t>
  </si>
  <si>
    <t>Bali_2018_Holohraun_15</t>
  </si>
  <si>
    <t>Bali_2018_Holohraun_16</t>
  </si>
  <si>
    <t>Bali_2018_Holohraun_17</t>
  </si>
  <si>
    <t>Bali_2018_Holohraun_18</t>
  </si>
  <si>
    <t>Bali_2018_Holohraun_19</t>
  </si>
  <si>
    <t>Bali_2018_Holohraun_20</t>
  </si>
  <si>
    <t>Bali_2018_Holohraun_21</t>
  </si>
  <si>
    <t>Bali_2018_Holohraun_22</t>
  </si>
  <si>
    <t>Bali_2018_Holohraun_23</t>
  </si>
  <si>
    <t>Bali_2018_Holohraun_24</t>
  </si>
  <si>
    <t>Bali_2018_Holohraun_25</t>
  </si>
  <si>
    <t>Bali_2018_Holohraun_26</t>
  </si>
  <si>
    <t>Bali_2018_Holohraun_27</t>
  </si>
  <si>
    <t>Bali_2018_Holohraun_28</t>
  </si>
  <si>
    <t>Bali_2018_Holohraun_29</t>
  </si>
  <si>
    <t>Bali_2018_Holohraun_30</t>
  </si>
  <si>
    <t>Bali_2018_Holohraun_31</t>
  </si>
  <si>
    <t>Bali_2018_Holohraun_32</t>
  </si>
  <si>
    <t>Bali_2018_Holohraun_33</t>
  </si>
  <si>
    <t>Bali_2018_Holohraun_34</t>
  </si>
  <si>
    <t>Bali_2018_Holohraun_35</t>
  </si>
  <si>
    <t>Bali_2018_Holohraun_36</t>
  </si>
  <si>
    <t>Bali_2018_Holohraun_37</t>
  </si>
  <si>
    <t>Bali_2018_Holohraun_38</t>
  </si>
  <si>
    <t>Bali_2018_Holohraun_39</t>
  </si>
  <si>
    <t>Bali_2018_Holohraun_40</t>
  </si>
  <si>
    <t>Bali_2018_Holohraun_41</t>
  </si>
  <si>
    <t>Bali_2018_Holohraun_42</t>
  </si>
  <si>
    <t>Bali_2018_Holohraun_43</t>
  </si>
  <si>
    <t>Bali_2018_Holohraun_44</t>
  </si>
  <si>
    <t>Bali_2018_Holohraun_45</t>
  </si>
  <si>
    <t>Bali_2018_Holohraun_46</t>
  </si>
  <si>
    <t>Bali_2018_Holohraun_47</t>
  </si>
  <si>
    <t>Bali_2018_Holohraun_48</t>
  </si>
  <si>
    <t>Bali_2018_Holohraun_49</t>
  </si>
  <si>
    <t>Bali_2018_Holohraun_50</t>
  </si>
  <si>
    <t>Bali_2018_Holohraun_51</t>
  </si>
  <si>
    <t>Bali_2018_Holohraun_52</t>
  </si>
  <si>
    <t>Bali_2018_Holohraun_53</t>
  </si>
  <si>
    <t>Bali_2018_Holohraun_54</t>
  </si>
  <si>
    <t>Bali_2018_Holohraun_55</t>
  </si>
  <si>
    <t>Bali_2018_Holohraun_56</t>
  </si>
  <si>
    <t>Bali_2018_Holohraun_57</t>
  </si>
  <si>
    <t>Bali_2018_Holohraun_58</t>
  </si>
  <si>
    <t>Bali_2018_Holohraun_59</t>
  </si>
  <si>
    <t>Bali_2018_Holohraun_60</t>
  </si>
  <si>
    <t>Bali_2018_Holohraun_61</t>
  </si>
  <si>
    <t>Bali_2018_Holohraun_62</t>
  </si>
  <si>
    <t>Bali_2018_Holohraun_63</t>
  </si>
  <si>
    <t>Bali_2018_Holohraun_64</t>
  </si>
  <si>
    <t>Bali_2018_Holohraun_65</t>
  </si>
  <si>
    <t>Bali_2018_Holohraun_66</t>
  </si>
  <si>
    <t>Bali_2018_Holohraun_67</t>
  </si>
  <si>
    <t>Bali_2018_Holohraun_68</t>
  </si>
  <si>
    <t>Bali_2018_Holohraun_69</t>
  </si>
  <si>
    <t>Bali_2018_Holohraun_70</t>
  </si>
  <si>
    <t>Bali_2018_Holohraun_71</t>
  </si>
  <si>
    <t>Bali_2018_Holohraun_72</t>
  </si>
  <si>
    <t>Bali_2018_Holohraun_73</t>
  </si>
  <si>
    <t>Bali_2018_Holohraun_74</t>
  </si>
  <si>
    <t>Bali_2018_Holohraun_75</t>
  </si>
  <si>
    <t>Bali_2018_Holohraun_76</t>
  </si>
  <si>
    <t>Bali_2018_Holohraun_77</t>
  </si>
  <si>
    <t>Bali_2018_Holohraun_78</t>
  </si>
  <si>
    <t>Bali_2018_Holohraun_79</t>
  </si>
  <si>
    <t>Bali_2018_Holohraun_80</t>
  </si>
  <si>
    <t>Bali_2018_Holohraun_81</t>
  </si>
  <si>
    <t>Bali_2018_Holohraun_82</t>
  </si>
  <si>
    <t>Bali_2018_Holohraun_83</t>
  </si>
  <si>
    <t>Bali_2018_Holohraun_84</t>
  </si>
  <si>
    <t>Bali_2018_Holohraun_85</t>
  </si>
  <si>
    <t>Bali_2018_Holohraun_86</t>
  </si>
  <si>
    <t>Bali_2018_Holohraun_87</t>
  </si>
  <si>
    <t>Bali_2018_Holohraun_88</t>
  </si>
  <si>
    <t>Bali_2018_Holohraun_89</t>
  </si>
  <si>
    <t>Bali_2018_Holohraun_90</t>
  </si>
  <si>
    <t>Bali_2018_Holohraun_91</t>
  </si>
  <si>
    <t>Bali_2018_Holohraun_92</t>
  </si>
  <si>
    <t>Bali_2018_Holohraun_93</t>
  </si>
  <si>
    <t>Bali_2018_Holohraun_94</t>
  </si>
  <si>
    <t>Bali_2018_Holohraun_95</t>
  </si>
  <si>
    <t>Bali_2018_Holohraun_96</t>
  </si>
  <si>
    <t>Bali_2018_Holohraun_97</t>
  </si>
  <si>
    <t>Bali_2018_Holohraun_98</t>
  </si>
  <si>
    <t>Miller_2019_Midfell_1</t>
  </si>
  <si>
    <t>Miller_2019_Midfell_2</t>
  </si>
  <si>
    <t>Miller_2019_Midfell_3</t>
  </si>
  <si>
    <t>Miller_2019_Midfell_4</t>
  </si>
  <si>
    <t>Miller_2019_Midfell_5</t>
  </si>
  <si>
    <t>Miller_2019_Midfell_6</t>
  </si>
  <si>
    <t>Miller_2019_Midfell_7</t>
  </si>
  <si>
    <t>Miller_2019_Midfell_8</t>
  </si>
  <si>
    <t>Miller_2019_Midfell_9</t>
  </si>
  <si>
    <t>Miller_2019_Midfell_10</t>
  </si>
  <si>
    <t>Miller_2019_Midfell_11</t>
  </si>
  <si>
    <t>Miller_2019_Midfell_12</t>
  </si>
  <si>
    <t>Miller_2019_Midfell_13</t>
  </si>
  <si>
    <t>Miller_2019_Midfell_14</t>
  </si>
  <si>
    <t>Miller_2019_Midfell_15</t>
  </si>
  <si>
    <t>Miller_2019_Midfell_16</t>
  </si>
  <si>
    <t>Miller_2019_Midfell_17</t>
  </si>
  <si>
    <t>Miller_2019_Midfell_18</t>
  </si>
  <si>
    <t>Miller_2019_Midfell_19</t>
  </si>
  <si>
    <t>Miller_2019_Midfell_20</t>
  </si>
  <si>
    <t>Miller_2019_Midfell_21</t>
  </si>
  <si>
    <t>Miller_2019_Midfell_22</t>
  </si>
  <si>
    <t>Miller_2019_Midfell_23</t>
  </si>
  <si>
    <t>Miller_2019_Midfell_24</t>
  </si>
  <si>
    <t>Miller_2019_Midfell_25</t>
  </si>
  <si>
    <t>Miller_2019_Midfell_26</t>
  </si>
  <si>
    <t>Miller_2019_Midfell_27</t>
  </si>
  <si>
    <t>Miller_2019_Midfell_28</t>
  </si>
  <si>
    <t>Miller_2019_Midfell_29</t>
  </si>
  <si>
    <t>Miller_2019_Midfell_30</t>
  </si>
  <si>
    <t>Miller_2019_Midfell_31</t>
  </si>
  <si>
    <t>Miller_2019_Midfell_32</t>
  </si>
  <si>
    <t>Miller_2019_Midfell_33</t>
  </si>
  <si>
    <t>Miller_2019_Midfell_34</t>
  </si>
  <si>
    <t>Miller_2019_Midfell_35</t>
  </si>
  <si>
    <t>Miller_2019_Midfell_36</t>
  </si>
  <si>
    <t>Miller_2019_Midfell_37</t>
  </si>
  <si>
    <t>Miller_2019_Midfell_38</t>
  </si>
  <si>
    <t>Miller_2019_Midfell_39</t>
  </si>
  <si>
    <t>Miller_2019_Midfell_40</t>
  </si>
  <si>
    <t>Miller_2019_Midfell_41</t>
  </si>
  <si>
    <t>Miller_2019_Midfell_42</t>
  </si>
  <si>
    <t>Miller_2019_Midfell_43</t>
  </si>
  <si>
    <t>Miller_2019_Midfell_44</t>
  </si>
  <si>
    <t>Miller_2019_Midfell_45</t>
  </si>
  <si>
    <t>Miller_2019_Midfell_46</t>
  </si>
  <si>
    <t>Miller_2019_Midfell_47</t>
  </si>
  <si>
    <t>Miller_2019_Midfell_48</t>
  </si>
  <si>
    <t>Miller_2019_Midfell_49</t>
  </si>
  <si>
    <t>Miller_2019_Midfell_50</t>
  </si>
  <si>
    <t>Miller_2019_Midfell_51</t>
  </si>
  <si>
    <t>Miller_2019_Midfell_52</t>
  </si>
  <si>
    <t>Miller_2019_Midfell_53</t>
  </si>
  <si>
    <t>Miller_2019_Midfell_54</t>
  </si>
  <si>
    <t>Miller_2019_Midfell_55</t>
  </si>
  <si>
    <t>Miller_2019_Midfell_56</t>
  </si>
  <si>
    <t>Miller_2019_Midfell_57</t>
  </si>
  <si>
    <t>Miller_2019_Midfell_58</t>
  </si>
  <si>
    <t>Miller_2019_Midfell_59</t>
  </si>
  <si>
    <t>Miller_2019_Midfell_60</t>
  </si>
  <si>
    <t>Miller_2019_Midfell_61</t>
  </si>
  <si>
    <t>Miller_2019_Midfell_62</t>
  </si>
  <si>
    <t>Miller_2019_Midfell_63</t>
  </si>
  <si>
    <t>Miller_2019_Midfell_64</t>
  </si>
  <si>
    <t>Miller_2019_Midfell_65</t>
  </si>
  <si>
    <t>Miller_2019_Midfell_66</t>
  </si>
  <si>
    <t>Miller_2019_Midfell_67</t>
  </si>
  <si>
    <t>Miller_2019_Midfell_68</t>
  </si>
  <si>
    <t>Miller_2019_Midfell_69</t>
  </si>
  <si>
    <t>Miller_2019_Midfell_70</t>
  </si>
  <si>
    <t>Miller_2019_Midfell_71</t>
  </si>
  <si>
    <t>Miller_2019_Midfell_72</t>
  </si>
  <si>
    <t>Miller_2019_Midfell_73</t>
  </si>
  <si>
    <t>Miller_2019_Midfell_74</t>
  </si>
  <si>
    <t>Miller_2019_Midfell_75</t>
  </si>
  <si>
    <t>Miller_2019_Midfell_76</t>
  </si>
  <si>
    <t>Miller_2019_Midfell_77</t>
  </si>
  <si>
    <t>Sample_ID_Liq</t>
  </si>
  <si>
    <t>Sample_ID_Ol</t>
  </si>
  <si>
    <t>Type of MI</t>
  </si>
  <si>
    <t>Melt inclusion</t>
  </si>
  <si>
    <t>Fo_Ol</t>
  </si>
  <si>
    <t>MHL-05</t>
  </si>
  <si>
    <t>CO2bubble MI</t>
  </si>
  <si>
    <t>tephra</t>
  </si>
  <si>
    <t>MHL-07</t>
  </si>
  <si>
    <t>MHL-01</t>
  </si>
  <si>
    <t>lava</t>
  </si>
  <si>
    <t>MHL-02</t>
  </si>
  <si>
    <t>7</t>
  </si>
  <si>
    <t>9</t>
  </si>
  <si>
    <t>12</t>
  </si>
  <si>
    <t>20</t>
  </si>
  <si>
    <t>22</t>
  </si>
  <si>
    <t>24</t>
  </si>
  <si>
    <t>31</t>
  </si>
  <si>
    <t>35</t>
  </si>
  <si>
    <t>MHL-10</t>
  </si>
  <si>
    <t>MHL-13</t>
  </si>
  <si>
    <t>MHL-14</t>
  </si>
  <si>
    <t>plg1</t>
  </si>
  <si>
    <t>MHL-15</t>
  </si>
  <si>
    <t>MHL-18</t>
  </si>
  <si>
    <t>CO2-free Bubble MI</t>
  </si>
  <si>
    <t>+7</t>
  </si>
  <si>
    <t>MHL-06</t>
  </si>
  <si>
    <t>25</t>
  </si>
  <si>
    <t>32</t>
  </si>
  <si>
    <t>36</t>
  </si>
  <si>
    <t>48</t>
  </si>
  <si>
    <t>Bubble-free MI</t>
  </si>
  <si>
    <t>+4</t>
  </si>
  <si>
    <t>+14</t>
  </si>
  <si>
    <t>+16</t>
  </si>
  <si>
    <t>1-e</t>
  </si>
  <si>
    <t>3</t>
  </si>
  <si>
    <t>5</t>
  </si>
  <si>
    <t>33</t>
  </si>
  <si>
    <t>34</t>
  </si>
  <si>
    <t>Hartley_Laki_2014_1</t>
  </si>
  <si>
    <t>Hartley_Laki_2014_2</t>
  </si>
  <si>
    <t>Hartley_Laki_2014_3</t>
  </si>
  <si>
    <t>Hartley_Laki_2014_4</t>
  </si>
  <si>
    <t>Hartley_Laki_2014_5</t>
  </si>
  <si>
    <t>Hartley_Laki_2014_6</t>
  </si>
  <si>
    <t>Hartley_Laki_2014_7</t>
  </si>
  <si>
    <t>Hartley_Laki_2014_8</t>
  </si>
  <si>
    <t>Hartley_Laki_2014_9</t>
  </si>
  <si>
    <t>Hartley_Laki_2014_10</t>
  </si>
  <si>
    <t>Hartley_Laki_2014_11</t>
  </si>
  <si>
    <t>Hartley_Laki_2014_12</t>
  </si>
  <si>
    <t>Hartley_Laki_2014_13</t>
  </si>
  <si>
    <t>Hartley_Laki_2014_14</t>
  </si>
  <si>
    <t>Hartley_Laki_2014_15</t>
  </si>
  <si>
    <t>Hartley_Laki_2014_16</t>
  </si>
  <si>
    <t>Hartley_Laki_2014_17</t>
  </si>
  <si>
    <t>Hartley_Laki_2014_18</t>
  </si>
  <si>
    <t>Hartley_Laki_2014_19</t>
  </si>
  <si>
    <t>Hartley_Laki_2014_20</t>
  </si>
  <si>
    <t>Hartley_Laki_2014_21</t>
  </si>
  <si>
    <t>Hartley_Laki_2014_22</t>
  </si>
  <si>
    <t>Hartley_Laki_2014_23</t>
  </si>
  <si>
    <t>Hartley_Laki_2014_24</t>
  </si>
  <si>
    <t>Hartley_Laki_2014_26</t>
  </si>
  <si>
    <t>Hartley_Laki_2014_27</t>
  </si>
  <si>
    <t>Hartley_Laki_2014_28</t>
  </si>
  <si>
    <t>Hartley_Laki_2014_29</t>
  </si>
  <si>
    <t>Hartley_Laki_2014_30</t>
  </si>
  <si>
    <t>Hartley_Laki_2014_31</t>
  </si>
  <si>
    <t>Hartley_Laki_2014_32</t>
  </si>
  <si>
    <t>Hartley_Laki_2014_33</t>
  </si>
  <si>
    <t>Hartley_Laki_2014_34</t>
  </si>
  <si>
    <t>Hartley_Laki_2014_35</t>
  </si>
  <si>
    <t>Hartley_Laki_2014_36</t>
  </si>
  <si>
    <t>Hartley_Laki_2014_37</t>
  </si>
  <si>
    <t>Hartley_Laki_2014_38</t>
  </si>
  <si>
    <t>Hartley_Laki_2014_39</t>
  </si>
  <si>
    <t>Hartley_Laki_2014_40</t>
  </si>
  <si>
    <t>Hartley_Laki_2014_41</t>
  </si>
  <si>
    <t>Hartley_Laki_2014_42</t>
  </si>
  <si>
    <t>Hartley_Laki_2014_43</t>
  </si>
  <si>
    <t>Hartley_Laki_2014_44</t>
  </si>
  <si>
    <t>Hartley_Laki_2014_45</t>
  </si>
  <si>
    <t>Hartley_Laki_2014_46</t>
  </si>
  <si>
    <t>Hartley_Laki_2014_47</t>
  </si>
  <si>
    <t>Hartley_Laki_2014_48</t>
  </si>
  <si>
    <t>Hartley_Laki_2014_49</t>
  </si>
  <si>
    <t>Hartley_Laki_2014_50</t>
  </si>
  <si>
    <t>Hartley_Laki_2014_51</t>
  </si>
  <si>
    <t>Hartley_Laki_2014_52</t>
  </si>
  <si>
    <t>Hartley_Laki_2014_53</t>
  </si>
  <si>
    <t>Hartley_Laki_2014_54</t>
  </si>
  <si>
    <t>Hartley_Laki_2014_55</t>
  </si>
  <si>
    <t>Hartley_Laki_2014_56</t>
  </si>
  <si>
    <t>Hartley_Laki_2014_57</t>
  </si>
  <si>
    <t>Hartley_Laki_2014_58</t>
  </si>
  <si>
    <t>Hartley_Laki_2014_59</t>
  </si>
  <si>
    <t>Hartley_Laki_2014_60</t>
  </si>
  <si>
    <t>Hartley_Laki_2014_61</t>
  </si>
  <si>
    <t>Hartley_Laki_2014_62</t>
  </si>
  <si>
    <t>Hartley_Laki_2014_63</t>
  </si>
  <si>
    <t>Hartley_Laki_2014_64</t>
  </si>
  <si>
    <t>Hartley_Laki_2014_65</t>
  </si>
  <si>
    <t>Hartley_Laki_2014_66</t>
  </si>
  <si>
    <t>Hartley_Laki_2014_67</t>
  </si>
  <si>
    <t>Hartley_Laki_2014_68</t>
  </si>
  <si>
    <t>Hartley_Laki_2014_69</t>
  </si>
  <si>
    <t>Hartley_Laki_2014_70</t>
  </si>
  <si>
    <t>Hartley_Laki_2014_71</t>
  </si>
  <si>
    <t>Hartley_Laki_2014_72</t>
  </si>
  <si>
    <t>Hartley_Laki_2014_73</t>
  </si>
  <si>
    <t>Hartley_Laki_2014_74</t>
  </si>
  <si>
    <t>Hartley_Laki_2014_75</t>
  </si>
  <si>
    <t>Hartley_Laki_2014_76</t>
  </si>
  <si>
    <t>Hartley_Laki_2014_77</t>
  </si>
  <si>
    <t>Hartley_Laki_2014_78</t>
  </si>
  <si>
    <t>Hartley_Laki_2014_79</t>
  </si>
  <si>
    <t>Hartley_Laki_2014_80</t>
  </si>
  <si>
    <t>Hartley_Laki_2014_81</t>
  </si>
  <si>
    <t>Hartley_Laki_2014_82</t>
  </si>
  <si>
    <t>Hartley_Laki_2014_83</t>
  </si>
  <si>
    <t>Hartley_Laki_2014_84</t>
  </si>
  <si>
    <t>Hartley_Laki_2014_85</t>
  </si>
  <si>
    <t>Hartley_Laki_2014_86</t>
  </si>
  <si>
    <t>Hartley_Laki_2014_87</t>
  </si>
  <si>
    <t>Hartley_Laki_2014_88</t>
  </si>
  <si>
    <t>Hartley_Laki_2014_89</t>
  </si>
  <si>
    <t>Hartley_Laki_2014_90</t>
  </si>
  <si>
    <t>Hartley_Laki_2014_91</t>
  </si>
  <si>
    <t>Hartley_Laki_2014_92</t>
  </si>
  <si>
    <t>Hartley_Laki_2014_93</t>
  </si>
  <si>
    <t>Hartley_Laki_2014_94</t>
  </si>
  <si>
    <t>Hartley_Laki_2014_95</t>
  </si>
  <si>
    <t>Hartley_Laki_2014_96</t>
  </si>
  <si>
    <t>Hartley_Laki_2014_97</t>
  </si>
  <si>
    <t>Hartley_Laki_2014_98</t>
  </si>
  <si>
    <t>Hartley_Laki_2014_99</t>
  </si>
  <si>
    <t>Hartley_Laki_2014_100</t>
  </si>
  <si>
    <t>Hartley_Laki_2014_101</t>
  </si>
  <si>
    <t>Hartley_Laki_2014_102</t>
  </si>
  <si>
    <t>Hartley_Laki_2014_103</t>
  </si>
  <si>
    <t>Hartley_Laki_2014_104</t>
  </si>
  <si>
    <t>Hartley_Laki_2014_105</t>
  </si>
  <si>
    <t>Hartley_Laki_2014_106</t>
  </si>
  <si>
    <t>Hartley_Laki_2014_107</t>
  </si>
  <si>
    <t>Hartley_Laki_2014_108</t>
  </si>
  <si>
    <t>Fe2Ot_Liq</t>
  </si>
  <si>
    <t xml:space="preserve"> [16261] FIELD L. (2012)</t>
  </si>
  <si>
    <t>samp. 055</t>
  </si>
  <si>
    <t>EAST AFRICAN RIFT / ETHIOPIAN RIFT / AFAR DEPRESSION / DABBAHU (BOINA)</t>
  </si>
  <si>
    <t>PANTELLERITE</t>
  </si>
  <si>
    <t>QUATERNARY</t>
  </si>
  <si>
    <t>FELDSPAR</t>
  </si>
  <si>
    <t>samp. 021</t>
  </si>
  <si>
    <t>samp. 019</t>
  </si>
  <si>
    <t>samp. 023</t>
  </si>
  <si>
    <t>CLINOPYROXENE</t>
  </si>
  <si>
    <t xml:space="preserve"> [16893] FIELD L. (2012)</t>
  </si>
  <si>
    <t>samp. EA003</t>
  </si>
  <si>
    <t>EAST AFRICAN RIFT / ETHIOPIAN RIFT / AFAR DEPRESSION / ERTA ALE</t>
  </si>
  <si>
    <t>BASALT, TRANSITIONAL</t>
  </si>
  <si>
    <t xml:space="preserve"> [21662] DONOVAN A. (2018)</t>
  </si>
  <si>
    <t>samp. NAB11-M5-14-2</t>
  </si>
  <si>
    <t>EAST AFRICAN RIFT / ETHIOPIAN RIFT / AFAR DEPRESSION / NABRO / AD 2011 FORMATION</t>
  </si>
  <si>
    <t>samp. NAB11-M1-6-2</t>
  </si>
  <si>
    <t>samp. NAB11-M5-14-3</t>
  </si>
  <si>
    <t>samp. NAB11-M3-7-1</t>
  </si>
  <si>
    <t>samp. NAB11-M1-5-2</t>
  </si>
  <si>
    <t>samp. NAB11-M3-10-1</t>
  </si>
  <si>
    <t>samp. NAB11-M4-10-1</t>
  </si>
  <si>
    <t>samp. NAB11-M1-6-3</t>
  </si>
  <si>
    <t>samp. NAB11-M3-3-1</t>
  </si>
  <si>
    <t>samp. NAB11-S4-11-1</t>
  </si>
  <si>
    <t>samp. NAB11-M4-7-2</t>
  </si>
  <si>
    <t>samp. NAB11-M5-16-1</t>
  </si>
  <si>
    <t>samp. NAB11-M5-4-1</t>
  </si>
  <si>
    <t>samp. NAB11-M5-11-1</t>
  </si>
  <si>
    <t>samp. NAB11-M4-2-1</t>
  </si>
  <si>
    <t>samp. NAB11-S4-17-1</t>
  </si>
  <si>
    <t>samp. NAB11-S4-6-1</t>
  </si>
  <si>
    <t>samp. NAB11-M1-5-1</t>
  </si>
  <si>
    <t>samp. NAB11-M5-13-1</t>
  </si>
  <si>
    <t>samp. NAB11-M3-13-1</t>
  </si>
  <si>
    <t>samp. NAB11-M1-6-5</t>
  </si>
  <si>
    <t>samp. NAB11-M3-17-1</t>
  </si>
  <si>
    <t>samp. NAB11-M3-2-3</t>
  </si>
  <si>
    <t>samp. NAB11-M3-11-1</t>
  </si>
  <si>
    <t>samp. NAB11-M4-15-1</t>
  </si>
  <si>
    <t>samp. NAB11-M4-13-1</t>
  </si>
  <si>
    <t>samp. NAB11-S4-14-1</t>
  </si>
  <si>
    <t>samp. NAB11-M4-11-1</t>
  </si>
  <si>
    <t>samp. NAB11-M1-9-1</t>
  </si>
  <si>
    <t>samp. NAB11-M3-1-1</t>
  </si>
  <si>
    <t>samp. NAB11-M5-2-1</t>
  </si>
  <si>
    <t>samp. NAB11-M5-16-2</t>
  </si>
  <si>
    <t>samp. NAB11-M3-2-1</t>
  </si>
  <si>
    <t>samp. NAB11-M5-2-2</t>
  </si>
  <si>
    <t>samp. NAB11-S4-16-2</t>
  </si>
  <si>
    <t>samp. NAB11-M4-18-2</t>
  </si>
  <si>
    <t>samp. NAB11-M5-16-3</t>
  </si>
  <si>
    <t>samp. NAB11-M4-19-3</t>
  </si>
  <si>
    <t>samp. NAB11-M4-17-1</t>
  </si>
  <si>
    <t>samp. NAB11-M4-8-2</t>
  </si>
  <si>
    <t>samp. NAB11-M4-19-1</t>
  </si>
  <si>
    <t>samp. NAB11-M4-14-2</t>
  </si>
  <si>
    <t>samp. NAB11-M3-18-1</t>
  </si>
  <si>
    <t>samp. NAB11-M5-20-3</t>
  </si>
  <si>
    <t>samp. NAB11-S4-20-1</t>
  </si>
  <si>
    <t>samp. NAB11-M1-8-1</t>
  </si>
  <si>
    <t>samp. NAB11-M4-12-2</t>
  </si>
  <si>
    <t>samp. NAB-11-M4-12-3</t>
  </si>
  <si>
    <t>samp. NAB11-S4-16-4</t>
  </si>
  <si>
    <t>samp. NAB11-M4-8-3</t>
  </si>
  <si>
    <t>samp. NAB11-M4-4-1</t>
  </si>
  <si>
    <t>samp. NAB11-M3-15-1</t>
  </si>
  <si>
    <t>samp. NAB11-M4-12-1</t>
  </si>
  <si>
    <t>samp. NAB11-S4-16-7</t>
  </si>
  <si>
    <t>samp. NAB11-M3-4-2</t>
  </si>
  <si>
    <t>samp. NAB11-M4-8-4</t>
  </si>
  <si>
    <t>samp. NAB11-M5-19-2</t>
  </si>
  <si>
    <t>samp. NAB11-M4-8-1</t>
  </si>
  <si>
    <t>samp. NAB11-M3-15-2</t>
  </si>
  <si>
    <t>samp. NAB11-M4-6-2</t>
  </si>
  <si>
    <t>samp. NAB11-M3-16-2</t>
  </si>
  <si>
    <t>samp. NAB11-M4-6-1</t>
  </si>
  <si>
    <t>samp. NAB11-M1-12-3</t>
  </si>
  <si>
    <t>samp. NAB11-S4-2-1</t>
  </si>
  <si>
    <t>samp. NAB11-M5-19-1</t>
  </si>
  <si>
    <t>samp. NAB11-M4-9-1</t>
  </si>
  <si>
    <t>samp. NAB11-M5-19-3</t>
  </si>
  <si>
    <t>samp. NAB11-M3-14-1</t>
  </si>
  <si>
    <t>samp. NAB11-M1-7-1</t>
  </si>
  <si>
    <t>samp. NAB11-M3-14-3</t>
  </si>
  <si>
    <t>samp. NAB11-M3-14-2</t>
  </si>
  <si>
    <t>samp. NAB11-M4-20-1</t>
  </si>
  <si>
    <t>samp. NAB11-M1-11-3</t>
  </si>
  <si>
    <t>samp. NAB11-S4-1-3</t>
  </si>
  <si>
    <t>samp. NAB11-M5-1-1</t>
  </si>
  <si>
    <t>samp. NAB11-M4-21-2</t>
  </si>
  <si>
    <t>samp. NAB11-M4-20-2</t>
  </si>
  <si>
    <t>samp. NAB11-S4-19-1</t>
  </si>
  <si>
    <t>samp. NAB11-M4-3-1</t>
  </si>
  <si>
    <t>samp. NAB11-S4-1-1</t>
  </si>
  <si>
    <t>samp. NAB11-M4-21-4</t>
  </si>
  <si>
    <t>samp. NAB11-M4-21-3</t>
  </si>
  <si>
    <t>samp. NAB11-M1-3-1</t>
  </si>
  <si>
    <t>samp. NAB11-M4-22-1</t>
  </si>
  <si>
    <t xml:space="preserve"> [16929] DE MOOR J. M. (2013)</t>
  </si>
  <si>
    <t>samp. N11-6</t>
  </si>
  <si>
    <t>EAST AFRICAN RIFT / KENYA RIFT (EASTERN EAST AFRICAN RIFT) / SOUTHERN KENYA RIFT / OLDOINYO LENGAI</t>
  </si>
  <si>
    <t>CARBONATITE, NATRO</t>
  </si>
  <si>
    <t>NEPHELINE</t>
  </si>
  <si>
    <t>samp. N11_5</t>
  </si>
  <si>
    <t>samp. N9_1</t>
  </si>
  <si>
    <t>samp. N1_9</t>
  </si>
  <si>
    <t>samp. N3_1</t>
  </si>
  <si>
    <t>samp. N1_4</t>
  </si>
  <si>
    <t>samp. E-28</t>
  </si>
  <si>
    <t>samp. E34_1</t>
  </si>
  <si>
    <t>samp. E-34_4</t>
  </si>
  <si>
    <t>samp. N9_3</t>
  </si>
  <si>
    <t>samp. E-34_2</t>
  </si>
  <si>
    <t>samp. N11_4</t>
  </si>
  <si>
    <t>samp. N1_2</t>
  </si>
  <si>
    <t>samp. N2_4</t>
  </si>
  <si>
    <t>samp. N1_10</t>
  </si>
  <si>
    <t>samp. N1_1</t>
  </si>
  <si>
    <t>samp. J3-1_1</t>
  </si>
  <si>
    <t>samp. N2_3B</t>
  </si>
  <si>
    <t>samp. E-34_3</t>
  </si>
  <si>
    <t>samp. J-49_2</t>
  </si>
  <si>
    <t>samp. J-49_1</t>
  </si>
  <si>
    <t>samp. N11_1</t>
  </si>
  <si>
    <t>samp. N3_2</t>
  </si>
  <si>
    <t>samp. N3_3</t>
  </si>
  <si>
    <t xml:space="preserve"> [19587] CLEVERLY R. W. (2015)</t>
  </si>
  <si>
    <t>samp. 08WR-20</t>
  </si>
  <si>
    <t>EAST AFRICAN RIFT / WESTERN EAST AFRICAN RIFT (TANGANYIKA RIFT) / VIRUNGA PROVINCE / BUFUMBIRA VOLCANIC FIELD</t>
  </si>
  <si>
    <t>TRACHYBASALT</t>
  </si>
  <si>
    <t>MIOCENE</t>
  </si>
  <si>
    <t>samp. 08WR-7</t>
  </si>
  <si>
    <t>samp. 08WR-13</t>
  </si>
  <si>
    <t>BASANITE</t>
  </si>
  <si>
    <t>samp. 08WR-16</t>
  </si>
  <si>
    <t>samp. 08WR-8</t>
  </si>
  <si>
    <t xml:space="preserve"> [15671] HEAD E. M. (2011)</t>
  </si>
  <si>
    <t>samp. NYA0702-3</t>
  </si>
  <si>
    <t>EAST AFRICAN RIFT / WESTERN EAST AFRICAN RIFT (TANGANYIKA RIFT) / VIRUNGA PROVINCE / NYAMURAGIRA</t>
  </si>
  <si>
    <t>samp. NYA0703</t>
  </si>
  <si>
    <t>samp. FTIR-E</t>
  </si>
  <si>
    <t>samp. FTIR-B</t>
  </si>
  <si>
    <t>samp. NYA0701-7</t>
  </si>
  <si>
    <t>samp. NYA0701-3</t>
  </si>
  <si>
    <t>samp. NYA0705-5B</t>
  </si>
  <si>
    <t>samp. NYA0705-1</t>
  </si>
  <si>
    <t>samp. FTIR-G</t>
  </si>
  <si>
    <t>samp. NYA0701-15</t>
  </si>
  <si>
    <t>samp. NYA0702-4</t>
  </si>
  <si>
    <t>samp. NYA0705-12A</t>
  </si>
  <si>
    <t>samp. NYA0705-12B</t>
  </si>
  <si>
    <t>samp. NYA0705-10B</t>
  </si>
  <si>
    <t>samp. FTIR-DB</t>
  </si>
  <si>
    <t>samp. NYA0701-4</t>
  </si>
  <si>
    <t>samp. NYA0705-10A</t>
  </si>
  <si>
    <t>samp. NYA0705-4B</t>
  </si>
  <si>
    <t>samp. FTIR-CA</t>
  </si>
  <si>
    <t>samp. NYA0705-9</t>
  </si>
  <si>
    <t>samp. NYA-07-1</t>
  </si>
  <si>
    <t>samp. NYA0706-7</t>
  </si>
  <si>
    <t>samp. NYA0702-10</t>
  </si>
  <si>
    <t>samp. NYA0705-4A</t>
  </si>
  <si>
    <t>samp. NYA0706-6</t>
  </si>
  <si>
    <t>samp. NYA0706-4</t>
  </si>
  <si>
    <t>samp. NYA0702-8</t>
  </si>
  <si>
    <t>samp. NYA0705-11</t>
  </si>
  <si>
    <t>samp. NYA0706-8</t>
  </si>
  <si>
    <t>samp. NYA0706-10</t>
  </si>
  <si>
    <t>samp. NYA0706-3B</t>
  </si>
  <si>
    <t>samp. NYA0706-5</t>
  </si>
  <si>
    <t>samp. NYA0706-3A</t>
  </si>
  <si>
    <t xml:space="preserve"> [12963] FAMIN V. (2009)</t>
  </si>
  <si>
    <t>samp. OLB8IF1</t>
  </si>
  <si>
    <t>MASCARENE ISLANDS INCL. REUNION / REUNION / PITON DE LA FOURNAISE</t>
  </si>
  <si>
    <t>PICRITE</t>
  </si>
  <si>
    <t>samp. OLC9IF1</t>
  </si>
  <si>
    <t>samp. OLC3IF2</t>
  </si>
  <si>
    <t>samp. OLC10IF1</t>
  </si>
  <si>
    <t xml:space="preserve"> [18591] DI MURO A.(2014)  [GeoReM [7885] ]</t>
  </si>
  <si>
    <t>samp. REU091110_DM-CM13</t>
  </si>
  <si>
    <t>BASALT, OLIVINE</t>
  </si>
  <si>
    <t>samp. REU0704-253-251</t>
  </si>
  <si>
    <t>OCEANITE</t>
  </si>
  <si>
    <t>samp. OLD3IF1</t>
  </si>
  <si>
    <t>samp. OLC5IF1</t>
  </si>
  <si>
    <t>samp. OLD3IF3</t>
  </si>
  <si>
    <t>samp. OLB12IF1</t>
  </si>
  <si>
    <t>samp. OLD1IF1</t>
  </si>
  <si>
    <t>samp. OLD7IF1</t>
  </si>
  <si>
    <t>samp. OLD5IF1</t>
  </si>
  <si>
    <t>samp. OLE11IF1</t>
  </si>
  <si>
    <t>samp. REU091104_DD-DFL4</t>
  </si>
  <si>
    <t>samp. OLE8IF1</t>
  </si>
  <si>
    <t>samp. OLE1BIF1</t>
  </si>
  <si>
    <t>samp. OLA2IF1</t>
  </si>
  <si>
    <t>samp. OLE5IF1</t>
  </si>
  <si>
    <t>samp. OLC4IF1</t>
  </si>
  <si>
    <t>samp. OLC1IF1</t>
  </si>
  <si>
    <t>samp. OLE4IF3</t>
  </si>
  <si>
    <t>samp. OLB1IF1</t>
  </si>
  <si>
    <t>samp. OLE4IF1</t>
  </si>
  <si>
    <t>samp. OLD4IF4</t>
  </si>
  <si>
    <t>samp. OLD4IF1</t>
  </si>
  <si>
    <t xml:space="preserve"> [22681] WALOWSKI K. J.(2019)  [GeoReM [12383] ]</t>
  </si>
  <si>
    <t>samp. PITON DE CAILLE</t>
  </si>
  <si>
    <t>MASCARENE ISLANDS INCL. REUNION / REUNION / PITON DE LA FOURNAISE / NORTHWEST RIFT ZONE</t>
  </si>
  <si>
    <t>Field_2012_EAR_DABBAHU (BOINA)_1</t>
  </si>
  <si>
    <t>Field_2012_EAR_DABBAHU (BOINA)_2</t>
  </si>
  <si>
    <t>Field_2012_EAR_DABBAHU (BOINA)_3</t>
  </si>
  <si>
    <t>Field_2012_EAR_DABBAHU (BOINA)_4</t>
  </si>
  <si>
    <t>Field_2012_EAR_DABBAHU (BOINA)_5</t>
  </si>
  <si>
    <t>Field_2012_EAR_DABBAHU (BOINA)_6</t>
  </si>
  <si>
    <t>Field_2012_EAR_DABBAHU (BOINA)_7</t>
  </si>
  <si>
    <t>Field_2012_EAR_DABBAHU (BOINA)_8</t>
  </si>
  <si>
    <t>Field_2012_EAR_DABBAHU (BOINA)_9</t>
  </si>
  <si>
    <t>Field_2012_EAR_DABBAHU (BOINA)_10</t>
  </si>
  <si>
    <t>Field_2012_EAR_DABBAHU (BOINA)_11</t>
  </si>
  <si>
    <t>Field_2012_EAR_DABBAHU (BOINA)_12</t>
  </si>
  <si>
    <t>Field_2012_EAR_DABBAHU (BOINA)_13</t>
  </si>
  <si>
    <t>Field_2012_EAR_DABBAHU (BOINA)_14</t>
  </si>
  <si>
    <t>Field_2012_EAR_DABBAHU (BOINA)_15</t>
  </si>
  <si>
    <t>Field_2012_EAR_DABBAHU (BOINA)_16</t>
  </si>
  <si>
    <t>Field_2012_EAR_DABBAHU (BOINA)_17</t>
  </si>
  <si>
    <t>Field_2012_EAR_DABBAHU (BOINA)_18</t>
  </si>
  <si>
    <t>Field_2012_EAR_DABBAHU (BOINA)_19</t>
  </si>
  <si>
    <t>Field_2012_EAR_DABBAHU (BOINA)_20</t>
  </si>
  <si>
    <t>Field_2012_EAR_DABBAHU (BOINA)_21</t>
  </si>
  <si>
    <t>Field_2012_EAR_DABBAHU (BOINA)_22</t>
  </si>
  <si>
    <t>Field_2012_EAR_DABBAHU (BOINA)_23</t>
  </si>
  <si>
    <t>Field_2012_EAR_DABBAHU (BOINA)_24</t>
  </si>
  <si>
    <t>Field_2012_EAR_DABBAHU (BOINA)_25</t>
  </si>
  <si>
    <t>Field_2012_EAR_DABBAHU (BOINA)_26</t>
  </si>
  <si>
    <t>Field_2012_EAR_DABBAHU (BOINA)_27</t>
  </si>
  <si>
    <t>Field_2012_EAR_DABBAHU (BOINA)_28</t>
  </si>
  <si>
    <t>Field_2012_EAR_DABBAHU (BOINA)_29</t>
  </si>
  <si>
    <t>Field_2012_EAR_DABBAHU (BOINA)_30</t>
  </si>
  <si>
    <t>Field_2012_EAR_DABBAHU (BOINA)_31</t>
  </si>
  <si>
    <t>Field_2012_EAR_DABBAHU (BOINA)_32</t>
  </si>
  <si>
    <t>Field_2012_EAR_DABBAHU (BOINA)_33</t>
  </si>
  <si>
    <t>Field_2012_EAR_DABBAHU (BOINA)_34</t>
  </si>
  <si>
    <t>Field_2012_EAR_DABBAHU (BOINA)_35</t>
  </si>
  <si>
    <t>Field_2012_EAR_DABBAHU (BOINA)_36</t>
  </si>
  <si>
    <t>Field_2012_EAR_DABBAHU (BOINA)_37</t>
  </si>
  <si>
    <t>Field_2012_EAR_DABBAHU (BOINA)_38</t>
  </si>
  <si>
    <t>Field_2012_EAR_DABBAHU (BOINA)_39</t>
  </si>
  <si>
    <t>Field_2012_EAR_DABBAHU (BOINA)_40</t>
  </si>
  <si>
    <t>Field_2012_EAR_DABBAHU (BOINA)_41</t>
  </si>
  <si>
    <t>Field_2012_EAR_DABBAHU (BOINA)_42</t>
  </si>
  <si>
    <t>Field_2012_EAR_DABBAHU (BOINA)_43</t>
  </si>
  <si>
    <t>Field_2012_EAR_DABBAHU (BOINA)_44</t>
  </si>
  <si>
    <t>Field_2012_EAR_DABBAHU (BOINA)_45</t>
  </si>
  <si>
    <t>Field_2012_EAR_DABBAHU (BOINA)_46</t>
  </si>
  <si>
    <t>Field_2012_EAR_DABBAHU (BOINA)_47</t>
  </si>
  <si>
    <t>Field_2012_EAR_DABBAHU (BOINA)_48</t>
  </si>
  <si>
    <t>Field_2012_EAR_DABBAHU (BOINA)_49</t>
  </si>
  <si>
    <t>Field_2012_EAR_DABBAHU (BOINA)_50</t>
  </si>
  <si>
    <t>Field_2012_EAR_DABBAHU (BOINA)_51</t>
  </si>
  <si>
    <t>Field_2012_EAR_DABBAHU (BOINA)_52</t>
  </si>
  <si>
    <t>Field_2012_EAR_DABBAHU (BOINA)_53</t>
  </si>
  <si>
    <t>Field_2012_EAR_DABBAHU (BOINA)_54</t>
  </si>
  <si>
    <t>Field_2012_EAR_DABBAHU (BOINA)_55</t>
  </si>
  <si>
    <t>Field_2012_EAR_DABBAHU (BOINA)_56</t>
  </si>
  <si>
    <t>Field_2012_EAR_DABBAHU (BOINA)_57</t>
  </si>
  <si>
    <t>Field_2012_EAR_DABBAHU (BOINA)_58</t>
  </si>
  <si>
    <t>Field_2012_EAR_DABBAHU (BOINA)_59</t>
  </si>
  <si>
    <t>Field_2012_EAR_DABBAHU (BOINA)_60</t>
  </si>
  <si>
    <t>Field_2012_EAR_DABBAHU (BOINA)_61</t>
  </si>
  <si>
    <t>Field_2012_EAR_DABBAHU (BOINA)_62</t>
  </si>
  <si>
    <t>Field_2012_EAR_DABBAHU (BOINA)_63</t>
  </si>
  <si>
    <t>Field_2012_EAR_DABBAHU (BOINA)_64</t>
  </si>
  <si>
    <t>Field_2012_EAR_DABBAHU (BOINA)_65</t>
  </si>
  <si>
    <t>Field_2012_EAR_DABBAHU (BOINA)_66</t>
  </si>
  <si>
    <t>Field_2012_EAR_DABBAHU (BOINA)_67</t>
  </si>
  <si>
    <t>Field_2012_EAR_DABBAHU (BOINA)_68</t>
  </si>
  <si>
    <t>Field_2012_EAR_DABBAHU (BOINA)_69</t>
  </si>
  <si>
    <t>Field_2012_EAR_ERTA ALE_1</t>
  </si>
  <si>
    <t>Field_2012_EAR_ERTA ALE_2</t>
  </si>
  <si>
    <t>Field_2012_EAR_ERTA ALE_3</t>
  </si>
  <si>
    <t>Field_2012_EAR_ERTA ALE_4</t>
  </si>
  <si>
    <t>Field_2012_EAR_ERTA ALE_5</t>
  </si>
  <si>
    <t>Cleverly_2015_WEAR_BufumbiraVF_1</t>
  </si>
  <si>
    <t>Donovan_2018_EAR_AD2011Formation_1</t>
  </si>
  <si>
    <t>Donovan_2018_EAR_AD2011Formation_2</t>
  </si>
  <si>
    <t>Donovan_2018_EAR_AD2011Formation_3</t>
  </si>
  <si>
    <t>Donovan_2018_EAR_AD2011Formation_4</t>
  </si>
  <si>
    <t>Donovan_2018_EAR_AD2011Formation_5</t>
  </si>
  <si>
    <t>Donovan_2018_EAR_AD2011Formation_6</t>
  </si>
  <si>
    <t>Donovan_2018_EAR_AD2011Formation_7</t>
  </si>
  <si>
    <t>Donovan_2018_EAR_AD2011Formation_8</t>
  </si>
  <si>
    <t>Donovan_2018_EAR_AD2011Formation_9</t>
  </si>
  <si>
    <t>Donovan_2018_EAR_AD2011Formation_10</t>
  </si>
  <si>
    <t>Donovan_2018_EAR_AD2011Formation_11</t>
  </si>
  <si>
    <t>Donovan_2018_EAR_AD2011Formation_12</t>
  </si>
  <si>
    <t>Donovan_2018_EAR_AD2011Formation_13</t>
  </si>
  <si>
    <t>Donovan_2018_EAR_AD2011Formation_14</t>
  </si>
  <si>
    <t>Donovan_2018_EAR_AD2011Formation_15</t>
  </si>
  <si>
    <t>Donovan_2018_EAR_AD2011Formation_16</t>
  </si>
  <si>
    <t>Donovan_2018_EAR_AD2011Formation_17</t>
  </si>
  <si>
    <t>Donovan_2018_EAR_AD2011Formation_18</t>
  </si>
  <si>
    <t>Donovan_2018_EAR_AD2011Formation_19</t>
  </si>
  <si>
    <t>Donovan_2018_EAR_AD2011Formation_20</t>
  </si>
  <si>
    <t>Donovan_2018_EAR_AD2011Formation_21</t>
  </si>
  <si>
    <t>Donovan_2018_EAR_AD2011Formation_22</t>
  </si>
  <si>
    <t>Donovan_2018_EAR_AD2011Formation_23</t>
  </si>
  <si>
    <t>Donovan_2018_EAR_AD2011Formation_24</t>
  </si>
  <si>
    <t>Donovan_2018_EAR_AD2011Formation_25</t>
  </si>
  <si>
    <t>Donovan_2018_EAR_AD2011Formation_26</t>
  </si>
  <si>
    <t>Donovan_2018_EAR_AD2011Formation_27</t>
  </si>
  <si>
    <t>Donovan_2018_EAR_AD2011Formation_28</t>
  </si>
  <si>
    <t>Donovan_2018_EAR_AD2011Formation_29</t>
  </si>
  <si>
    <t>Donovan_2018_EAR_AD2011Formation_30</t>
  </si>
  <si>
    <t>Donovan_2018_EAR_AD2011Formation_31</t>
  </si>
  <si>
    <t>Donovan_2018_EAR_AD2011Formation_32</t>
  </si>
  <si>
    <t>Donovan_2018_EAR_AD2011Formation_33</t>
  </si>
  <si>
    <t>Donovan_2018_EAR_AD2011Formation_34</t>
  </si>
  <si>
    <t>Donovan_2018_EAR_AD2011Formation_35</t>
  </si>
  <si>
    <t>Donovan_2018_EAR_AD2011Formation_36</t>
  </si>
  <si>
    <t>Donovan_2018_EAR_AD2011Formation_37</t>
  </si>
  <si>
    <t>Donovan_2018_EAR_AD2011Formation_38</t>
  </si>
  <si>
    <t>Donovan_2018_EAR_AD2011Formation_39</t>
  </si>
  <si>
    <t>Donovan_2018_EAR_AD2011Formation_40</t>
  </si>
  <si>
    <t>Donovan_2018_EAR_AD2011Formation_41</t>
  </si>
  <si>
    <t>Donovan_2018_EAR_AD2011Formation_42</t>
  </si>
  <si>
    <t>Donovan_2018_EAR_AD2011Formation_43</t>
  </si>
  <si>
    <t>Donovan_2018_EAR_AD2011Formation_44</t>
  </si>
  <si>
    <t>Donovan_2018_EAR_AD2011Formation_45</t>
  </si>
  <si>
    <t>Donovan_2018_EAR_AD2011Formation_46</t>
  </si>
  <si>
    <t>Donovan_2018_EAR_AD2011Formation_47</t>
  </si>
  <si>
    <t>Donovan_2018_EAR_AD2011Formation_48</t>
  </si>
  <si>
    <t>Donovan_2018_EAR_AD2011Formation_49</t>
  </si>
  <si>
    <t>Donovan_2018_EAR_AD2011Formation_50</t>
  </si>
  <si>
    <t>Donovan_2018_EAR_AD2011Formation_51</t>
  </si>
  <si>
    <t>Donovan_2018_EAR_AD2011Formation_52</t>
  </si>
  <si>
    <t>Donovan_2018_EAR_AD2011Formation_53</t>
  </si>
  <si>
    <t>Donovan_2018_EAR_AD2011Formation_54</t>
  </si>
  <si>
    <t>Donovan_2018_EAR_AD2011Formation_55</t>
  </si>
  <si>
    <t>Donovan_2018_EAR_AD2011Formation_56</t>
  </si>
  <si>
    <t>Donovan_2018_EAR_AD2011Formation_57</t>
  </si>
  <si>
    <t>Donovan_2018_EAR_AD2011Formation_58</t>
  </si>
  <si>
    <t>Donovan_2018_EAR_AD2011Formation_59</t>
  </si>
  <si>
    <t>Donovan_2018_EAR_AD2011Formation_60</t>
  </si>
  <si>
    <t>Donovan_2018_EAR_AD2011Formation_61</t>
  </si>
  <si>
    <t>Donovan_2018_EAR_AD2011Formation_62</t>
  </si>
  <si>
    <t>Donovan_2018_EAR_AD2011Formation_63</t>
  </si>
  <si>
    <t>Donovan_2018_EAR_AD2011Formation_64</t>
  </si>
  <si>
    <t>Donovan_2018_EAR_AD2011Formation_65</t>
  </si>
  <si>
    <t>Donovan_2018_EAR_AD2011Formation_66</t>
  </si>
  <si>
    <t>Donovan_2018_EAR_AD2011Formation_67</t>
  </si>
  <si>
    <t>Donovan_2018_EAR_AD2011Formation_68</t>
  </si>
  <si>
    <t>Donovan_2018_EAR_AD2011Formation_69</t>
  </si>
  <si>
    <t>Donovan_2018_EAR_AD2011Formation_70</t>
  </si>
  <si>
    <t>Donovan_2018_EAR_AD2011Formation_71</t>
  </si>
  <si>
    <t>Donovan_2018_EAR_AD2011Formation_72</t>
  </si>
  <si>
    <t>Donovan_2018_EAR_AD2011Formation_73</t>
  </si>
  <si>
    <t>Donovan_2018_EAR_AD2011Formation_74</t>
  </si>
  <si>
    <t>Donovan_2018_EAR_AD2011Formation_75</t>
  </si>
  <si>
    <t>Donovan_2018_EAR_AD2011Formation_76</t>
  </si>
  <si>
    <t>Donovan_2018_EAR_AD2011Formation_77</t>
  </si>
  <si>
    <t>Donovan_2018_EAR_AD2011Formation_78</t>
  </si>
  <si>
    <t>Donovan_2018_EAR_AD2011Formation_79</t>
  </si>
  <si>
    <t>Donovan_2018_EAR_AD2011Formation_80</t>
  </si>
  <si>
    <t>Donovan_2018_EAR_AD2011Formation_81</t>
  </si>
  <si>
    <t>Donovan_2018_EAR_AD2011Formation_82</t>
  </si>
  <si>
    <t>Donovan_2018_EAR_AD2011Formation_83</t>
  </si>
  <si>
    <t>Donovan_2018_EAR_AD2011Formation_84</t>
  </si>
  <si>
    <t>DeMoor_2013_EAR_Oldoinyo Lengai_1</t>
  </si>
  <si>
    <t>DeMoor_2013_EAR_Oldoinyo Lengai_2</t>
  </si>
  <si>
    <t>DeMoor_2013_EAR_Oldoinyo Lengai_3</t>
  </si>
  <si>
    <t>DeMoor_2013_EAR_Oldoinyo Lengai_4</t>
  </si>
  <si>
    <t>DeMoor_2013_EAR_Oldoinyo Lengai_5</t>
  </si>
  <si>
    <t>DeMoor_2013_EAR_Oldoinyo Lengai_6</t>
  </si>
  <si>
    <t>DeMoor_2013_EAR_Oldoinyo Lengai_7</t>
  </si>
  <si>
    <t>DeMoor_2013_EAR_Oldoinyo Lengai_8</t>
  </si>
  <si>
    <t>DeMoor_2013_EAR_Oldoinyo Lengai_9</t>
  </si>
  <si>
    <t>DeMoor_2013_EAR_Oldoinyo Lengai_10</t>
  </si>
  <si>
    <t>DeMoor_2013_EAR_Oldoinyo Lengai_11</t>
  </si>
  <si>
    <t>DeMoor_2013_EAR_Oldoinyo Lengai_12</t>
  </si>
  <si>
    <t>DeMoor_2013_EAR_Oldoinyo Lengai_13</t>
  </si>
  <si>
    <t>DeMoor_2013_EAR_Oldoinyo Lengai_14</t>
  </si>
  <si>
    <t>DeMoor_2013_EAR_Oldoinyo Lengai_15</t>
  </si>
  <si>
    <t>DeMoor_2013_EAR_Oldoinyo Lengai_16</t>
  </si>
  <si>
    <t>DeMoor_2013_EAR_Oldoinyo Lengai_17</t>
  </si>
  <si>
    <t>DeMoor_2013_EAR_Oldoinyo Lengai_18</t>
  </si>
  <si>
    <t>DeMoor_2013_EAR_Oldoinyo Lengai_19</t>
  </si>
  <si>
    <t>DeMoor_2013_EAR_Oldoinyo Lengai_20</t>
  </si>
  <si>
    <t>DeMoor_2013_EAR_Oldoinyo Lengai_21</t>
  </si>
  <si>
    <t>DeMoor_2013_EAR_Oldoinyo Lengai_22</t>
  </si>
  <si>
    <t>DeMoor_2013_EAR_Oldoinyo Lengai_23</t>
  </si>
  <si>
    <t>DeMoor_2013_EAR_Oldoinyo Lengai_24</t>
  </si>
  <si>
    <t>Cleverly_2015_WEAR_BufumbiraVF_2</t>
  </si>
  <si>
    <t>Cleverly_2015_WEAR_BufumbiraVF_3</t>
  </si>
  <si>
    <t>Cleverly_2015_WEAR_BufumbiraVF_4</t>
  </si>
  <si>
    <t>Cleverly_2015_WEAR_BufumbiraVF_5</t>
  </si>
  <si>
    <t>Cleverly_2015_WEAR_BufumbiraVF_6</t>
  </si>
  <si>
    <t>Cleverly_2015_WEAR_BufumbiraVF_7</t>
  </si>
  <si>
    <t>Cleverly_2015_WEAR_BufumbiraVF_8</t>
  </si>
  <si>
    <t>Cleverly_2015_WEAR_BufumbiraVF_9</t>
  </si>
  <si>
    <t>Cleverly_2015_WEAR_BufumbiraVF_10</t>
  </si>
  <si>
    <t>Cleverly_2015_WEAR_BufumbiraVF_11</t>
  </si>
  <si>
    <t>Cleverly_2015_WEAR_BufumbiraVF_12</t>
  </si>
  <si>
    <t>Cleverly_2015_WEAR_BufumbiraVF_13</t>
  </si>
  <si>
    <t>Cleverly_2015_WEAR_BufumbiraVF_14</t>
  </si>
  <si>
    <t>Cleverly_2015_WEAR_BufumbiraVF_15</t>
  </si>
  <si>
    <t>Cleverly_2015_WEAR_BufumbiraVF_16</t>
  </si>
  <si>
    <t>Cleverly_2015_WEAR_BufumbiraVF_17</t>
  </si>
  <si>
    <t>Cleverly_2015_WEAR_BufumbiraVF_18</t>
  </si>
  <si>
    <t>Cleverly_2015_WEAR_BufumbiraVF_19</t>
  </si>
  <si>
    <t>Cleverly_2015_WEAR_BufumbiraVF_20</t>
  </si>
  <si>
    <t>Cleverly_2015_WEAR_BufumbiraVF_21</t>
  </si>
  <si>
    <t>Cleverly_2015_WEAR_BufumbiraVF_22</t>
  </si>
  <si>
    <t>Cleverly_2015_WEAR_BufumbiraVF_23</t>
  </si>
  <si>
    <t>Cleverly_2015_WEAR_BufumbiraVF_24</t>
  </si>
  <si>
    <t>Cleverly_2015_WEAR_BufumbiraVF_25</t>
  </si>
  <si>
    <t>Cleverly_2015_WEAR_BufumbiraVF_26</t>
  </si>
  <si>
    <t>Cleverly_2015_WEAR_BufumbiraVF_27</t>
  </si>
  <si>
    <t>Cleverly_2015_WEAR_BufumbiraVF_28</t>
  </si>
  <si>
    <t>Cleverly_2015_WEAR_BufumbiraVF_29</t>
  </si>
  <si>
    <t>Cleverly_2015_WEAR_BufumbiraVF_30</t>
  </si>
  <si>
    <t>Cleverly_2015_WEAR_BufumbiraVF_31</t>
  </si>
  <si>
    <t>Cleverly_2015_WEAR_BufumbiraVF_32</t>
  </si>
  <si>
    <t>Cleverly_2015_WEAR_BufumbiraVF_33</t>
  </si>
  <si>
    <t>Cleverly_2015_WEAR_BufumbiraVF_34</t>
  </si>
  <si>
    <t>Cleverly_2015_WEAR_BufumbiraVF_35</t>
  </si>
  <si>
    <t>Cleverly_2015_WEAR_BufumbiraVF_36</t>
  </si>
  <si>
    <t>Head_2011_WEAR_Nyamuragira_1</t>
  </si>
  <si>
    <t>Head_2011_WEAR_Nyamuragira_2</t>
  </si>
  <si>
    <t>Head_2011_WEAR_Nyamuragira_3</t>
  </si>
  <si>
    <t>Head_2011_WEAR_Nyamuragira_4</t>
  </si>
  <si>
    <t>Head_2011_WEAR_Nyamuragira_5</t>
  </si>
  <si>
    <t>Head_2011_WEAR_Nyamuragira_6</t>
  </si>
  <si>
    <t>Head_2011_WEAR_Nyamuragira_7</t>
  </si>
  <si>
    <t>Head_2011_WEAR_Nyamuragira_8</t>
  </si>
  <si>
    <t>Head_2011_WEAR_Nyamuragira_9</t>
  </si>
  <si>
    <t>Head_2011_WEAR_Nyamuragira_10</t>
  </si>
  <si>
    <t>Head_2011_WEAR_Nyamuragira_11</t>
  </si>
  <si>
    <t>Head_2011_WEAR_Nyamuragira_12</t>
  </si>
  <si>
    <t>Head_2011_WEAR_Nyamuragira_13</t>
  </si>
  <si>
    <t>Head_2011_WEAR_Nyamuragira_14</t>
  </si>
  <si>
    <t>Head_2011_WEAR_Nyamuragira_15</t>
  </si>
  <si>
    <t>Head_2011_WEAR_Nyamuragira_16</t>
  </si>
  <si>
    <t>Head_2011_WEAR_Nyamuragira_17</t>
  </si>
  <si>
    <t>Head_2011_WEAR_Nyamuragira_18</t>
  </si>
  <si>
    <t>Head_2011_WEAR_Nyamuragira_19</t>
  </si>
  <si>
    <t>Head_2011_WEAR_Nyamuragira_20</t>
  </si>
  <si>
    <t>Head_2011_WEAR_Nyamuragira_21</t>
  </si>
  <si>
    <t>Head_2011_WEAR_Nyamuragira_22</t>
  </si>
  <si>
    <t>Head_2011_WEAR_Nyamuragira_23</t>
  </si>
  <si>
    <t>Head_2011_WEAR_Nyamuragira_24</t>
  </si>
  <si>
    <t>Head_2011_WEAR_Nyamuragira_25</t>
  </si>
  <si>
    <t>Head_2011_WEAR_Nyamuragira_26</t>
  </si>
  <si>
    <t>Head_2011_WEAR_Nyamuragira_27</t>
  </si>
  <si>
    <t>Head_2011_WEAR_Nyamuragira_28</t>
  </si>
  <si>
    <t>Head_2011_WEAR_Nyamuragira_29</t>
  </si>
  <si>
    <t>Head_2011_WEAR_Nyamuragira_30</t>
  </si>
  <si>
    <t>Head_2011_WEAR_Nyamuragira_31</t>
  </si>
  <si>
    <t>Head_2011_WEAR_Nyamuragira_32</t>
  </si>
  <si>
    <t>Head_2011_WEAR_Nyamuragira_33</t>
  </si>
  <si>
    <t>Famin_2009_Reunion_PdF_1</t>
  </si>
  <si>
    <t>Famin_2009_Reunion_PdF_2</t>
  </si>
  <si>
    <t>Famin_2009_Reunion_PdF_3</t>
  </si>
  <si>
    <t>Famin_2009_Reunion_PdF_4</t>
  </si>
  <si>
    <t>Famin_2009_Reunion_PdF_5</t>
  </si>
  <si>
    <t>Famin_2009_Reunion_PdF_6</t>
  </si>
  <si>
    <t>Famin_2009_Reunion_PdF_7</t>
  </si>
  <si>
    <t>Famin_2009_Reunion_PdF_8</t>
  </si>
  <si>
    <t>Famin_2009_Reunion_PdF_9</t>
  </si>
  <si>
    <t>Famin_2009_Reunion_PdF_10</t>
  </si>
  <si>
    <t>Famin_2009_Reunion_PdF_11</t>
  </si>
  <si>
    <t>Famin_2009_Reunion_PdF_12</t>
  </si>
  <si>
    <t>Famin_2009_Reunion_PdF_13</t>
  </si>
  <si>
    <t>Famin_2009_Reunion_PdF_14</t>
  </si>
  <si>
    <t>Famin_2009_Reunion_PdF_15</t>
  </si>
  <si>
    <t>Famin_2009_Reunion_PdF_16</t>
  </si>
  <si>
    <t>Famin_2009_Reunion_PdF_17</t>
  </si>
  <si>
    <t>Famin_2009_Reunion_PdF_18</t>
  </si>
  <si>
    <t>Famin_2009_Reunion_PdF_19</t>
  </si>
  <si>
    <t>Famin_2009_Reunion_PdF_20</t>
  </si>
  <si>
    <t>Famin_2009_Reunion_PdF_21</t>
  </si>
  <si>
    <t>Famin_2009_Reunion_PdF_22</t>
  </si>
  <si>
    <t>Famin_2009_Reunion_PdF_23</t>
  </si>
  <si>
    <t>Famin_2009_Reunion_PdF_24</t>
  </si>
  <si>
    <t>Famin_2009_Reunion_PdF_25</t>
  </si>
  <si>
    <t>Famin_2009_Reunion_PdF_26</t>
  </si>
  <si>
    <t>Famin_2009_Reunion_PdF_27</t>
  </si>
  <si>
    <t>Famin_2009_Reunion_PdF_28</t>
  </si>
  <si>
    <t>Famin_2009_Reunion_PdF_29</t>
  </si>
  <si>
    <t>Famin_2009_Reunion_PdF_30</t>
  </si>
  <si>
    <t>Famin_2009_Reunion_PdF_31</t>
  </si>
  <si>
    <t>Famin_2009_Reunion_PdF_32</t>
  </si>
  <si>
    <t>Famin_2009_Reunion_PdF_33</t>
  </si>
  <si>
    <t>Famin_2009_Reunion_PdF_34</t>
  </si>
  <si>
    <t>Famin_2009_Reunion_PdF_35</t>
  </si>
  <si>
    <t>Famin_2009_Reunion_PdF_36</t>
  </si>
  <si>
    <t>Famin_2009_Reunion_PdF_37</t>
  </si>
  <si>
    <t>Famin_2009_Reunion_PdF_38</t>
  </si>
  <si>
    <t>Famin_2009_Reunion_PdF_39</t>
  </si>
  <si>
    <t>Famin_2009_Reunion_PdF_40</t>
  </si>
  <si>
    <t>Famin_2009_Reunion_PdF_41</t>
  </si>
  <si>
    <t>Famin_2009_Reunion_PdF_42</t>
  </si>
  <si>
    <t>Famin_2009_Reunion_PdF_43</t>
  </si>
  <si>
    <t>Walowski_2019_Reunion_PdF_1</t>
  </si>
  <si>
    <t>Walowski_2019_Reunion_PdF_2</t>
  </si>
  <si>
    <t>Walowski_2019_Reunion_PdF_3</t>
  </si>
  <si>
    <t>Walowski_2019_Reunion_PdF_4</t>
  </si>
  <si>
    <t>Walowski_2019_Reunion_PdF_5</t>
  </si>
  <si>
    <t>Walowski_2019_Reunion_PdF_6</t>
  </si>
  <si>
    <t>Walowski_2019_Reunion_PdF_7</t>
  </si>
  <si>
    <t>Walowski_2019_Reunion_PdF_8</t>
  </si>
  <si>
    <t>Walowski_2019_Reunion_PdF_9</t>
  </si>
  <si>
    <t>Walowski_2019_Reunion_PdF_10</t>
  </si>
  <si>
    <t>Walowski_2019_Reunion_PdF_11</t>
  </si>
  <si>
    <t>Walowski_2019_Reunion_PdF_12</t>
  </si>
  <si>
    <t>Walowski_2019_Reunion_PdF_13</t>
  </si>
  <si>
    <t>Walowski_2019_Reunion_PdF_14</t>
  </si>
  <si>
    <t>Walowski_2019_Reunion_PdF_15</t>
  </si>
  <si>
    <t>Walowski_2019_Reunion_PdF_16</t>
  </si>
  <si>
    <t>Walowski_2019_Reunion_PdF_17</t>
  </si>
  <si>
    <t>Walowski_2019_Reunion_PdF_18</t>
  </si>
  <si>
    <t>Walowski_2019_Reunion_PdF_19</t>
  </si>
  <si>
    <t>Walowski_2019_Reunion_PdF_20</t>
  </si>
  <si>
    <t>DR08-DR11</t>
  </si>
  <si>
    <t>DR01-DR10-DR12</t>
  </si>
  <si>
    <t>Analysis n</t>
  </si>
  <si>
    <t xml:space="preserve">9 / 1 . </t>
  </si>
  <si>
    <t xml:space="preserve">10 / 1 . </t>
  </si>
  <si>
    <t xml:space="preserve">120 / 1 . </t>
  </si>
  <si>
    <t xml:space="preserve">121 / 1 . </t>
  </si>
  <si>
    <t xml:space="preserve">116 / 1 . </t>
  </si>
  <si>
    <t xml:space="preserve">117 / 1 . </t>
  </si>
  <si>
    <t xml:space="preserve">2 / 1 . </t>
  </si>
  <si>
    <t xml:space="preserve">174 / 1 . </t>
  </si>
  <si>
    <t xml:space="preserve">175 / 1 . </t>
  </si>
  <si>
    <t xml:space="preserve">154 / 1 . </t>
  </si>
  <si>
    <t xml:space="preserve">150 / 1 . </t>
  </si>
  <si>
    <t xml:space="preserve">74 / 1 . </t>
  </si>
  <si>
    <t xml:space="preserve">75 / 1 . </t>
  </si>
  <si>
    <t xml:space="preserve">29 / 1 . </t>
  </si>
  <si>
    <t>Dredge</t>
  </si>
  <si>
    <t>DR11</t>
  </si>
  <si>
    <t>DR08</t>
  </si>
  <si>
    <t>DR01</t>
  </si>
  <si>
    <t>DR10</t>
  </si>
  <si>
    <t>Object</t>
  </si>
  <si>
    <t>glass</t>
  </si>
  <si>
    <t>olivine</t>
  </si>
  <si>
    <t>ilmenite</t>
  </si>
  <si>
    <t>Ti-magnetite</t>
  </si>
  <si>
    <t>Apatite</t>
  </si>
  <si>
    <t>clinopyroxene</t>
  </si>
  <si>
    <t>orthopyroxene</t>
  </si>
  <si>
    <t>Sample name</t>
  </si>
  <si>
    <t xml:space="preserve">DR110704 </t>
  </si>
  <si>
    <t>dr080205-x4</t>
  </si>
  <si>
    <t>dr08-02-05x4</t>
  </si>
  <si>
    <t>DR010112</t>
  </si>
  <si>
    <t>DR100202</t>
  </si>
  <si>
    <t>SiO2</t>
  </si>
  <si>
    <t>TiO2</t>
  </si>
  <si>
    <t>-</t>
  </si>
  <si>
    <t>bdl</t>
  </si>
  <si>
    <t>Al2O3</t>
  </si>
  <si>
    <t>Cr2O3</t>
  </si>
  <si>
    <t>FeO</t>
  </si>
  <si>
    <t>MnO</t>
  </si>
  <si>
    <t>MgO</t>
  </si>
  <si>
    <t>NiO</t>
  </si>
  <si>
    <t>CaO</t>
  </si>
  <si>
    <t>Na2O</t>
  </si>
  <si>
    <t>K2O</t>
  </si>
  <si>
    <t>P2O5</t>
  </si>
  <si>
    <t>SO2</t>
  </si>
  <si>
    <t>Total</t>
  </si>
  <si>
    <t>Mg#/Fo</t>
  </si>
  <si>
    <t>DR0101</t>
  </si>
  <si>
    <t>DR0105</t>
  </si>
  <si>
    <t>DR0801-ALF</t>
  </si>
  <si>
    <t>DR080102</t>
  </si>
  <si>
    <t xml:space="preserve">DR100511 </t>
  </si>
  <si>
    <t xml:space="preserve">DR11 </t>
  </si>
  <si>
    <t>DR1107(1)</t>
  </si>
  <si>
    <t>DR1107(2)</t>
  </si>
  <si>
    <t>DR110704-b</t>
  </si>
  <si>
    <t>DR120202</t>
  </si>
  <si>
    <t>(wt %)</t>
  </si>
  <si>
    <t>FeO*</t>
  </si>
  <si>
    <t>H2O+</t>
  </si>
  <si>
    <t>H2O-</t>
  </si>
  <si>
    <t>CO2</t>
  </si>
  <si>
    <t>0.6-1.2</t>
  </si>
  <si>
    <t>MI1</t>
  </si>
  <si>
    <t>MI2</t>
  </si>
  <si>
    <t>Mi3</t>
  </si>
  <si>
    <t>MI4</t>
  </si>
  <si>
    <t>DR0103</t>
  </si>
  <si>
    <t>FI1</t>
  </si>
  <si>
    <t>embayment</t>
  </si>
  <si>
    <t>H2O</t>
  </si>
  <si>
    <t>DR0801</t>
  </si>
  <si>
    <t>Temp</t>
  </si>
  <si>
    <t>Berthod et al. 2021</t>
  </si>
  <si>
    <t>Schiano &amp; Clocchiatti 1994</t>
  </si>
  <si>
    <t xml:space="preserve"> report "high co2" and water in comoros, but no real numbers on MI. just ~1.2 wt% water</t>
  </si>
  <si>
    <t>Order</t>
  </si>
  <si>
    <t>Setting</t>
  </si>
  <si>
    <t>Region</t>
  </si>
  <si>
    <t>Citation</t>
  </si>
  <si>
    <t>Volcano</t>
  </si>
  <si>
    <t>Volcano Number</t>
  </si>
  <si>
    <t>Eruption Start Date</t>
  </si>
  <si>
    <t>Age</t>
  </si>
  <si>
    <t>Sample Number</t>
  </si>
  <si>
    <t>MI ID</t>
  </si>
  <si>
    <t>IGSN</t>
  </si>
  <si>
    <t>PetDB Ref</t>
  </si>
  <si>
    <t>Latitude</t>
  </si>
  <si>
    <t>Longitude</t>
  </si>
  <si>
    <t>Sample Type</t>
  </si>
  <si>
    <t>Host Phase</t>
  </si>
  <si>
    <r>
      <t>SiO</t>
    </r>
    <r>
      <rPr>
        <b/>
        <vertAlign val="subscript"/>
        <sz val="11"/>
        <rFont val="Calibri"/>
        <family val="2"/>
        <scheme val="minor"/>
      </rPr>
      <t>2</t>
    </r>
  </si>
  <si>
    <r>
      <t>TiO</t>
    </r>
    <r>
      <rPr>
        <b/>
        <vertAlign val="subscript"/>
        <sz val="11"/>
        <rFont val="Calibri"/>
        <family val="2"/>
        <scheme val="minor"/>
      </rPr>
      <t>2</t>
    </r>
  </si>
  <si>
    <r>
      <t>Al</t>
    </r>
    <r>
      <rPr>
        <b/>
        <vertAlign val="subscript"/>
        <sz val="11"/>
        <rFont val="Calibri"/>
        <family val="2"/>
        <scheme val="minor"/>
      </rPr>
      <t>2</t>
    </r>
    <r>
      <rPr>
        <b/>
        <sz val="11"/>
        <rFont val="Calibri"/>
        <family val="2"/>
        <scheme val="minor"/>
      </rPr>
      <t>O</t>
    </r>
    <r>
      <rPr>
        <b/>
        <vertAlign val="subscript"/>
        <sz val="11"/>
        <rFont val="Calibri"/>
        <family val="2"/>
        <scheme val="minor"/>
      </rPr>
      <t>3</t>
    </r>
  </si>
  <si>
    <r>
      <t>Cr</t>
    </r>
    <r>
      <rPr>
        <b/>
        <vertAlign val="subscript"/>
        <sz val="11"/>
        <rFont val="Calibri"/>
        <family val="2"/>
        <scheme val="minor"/>
      </rPr>
      <t>2</t>
    </r>
    <r>
      <rPr>
        <b/>
        <sz val="11"/>
        <rFont val="Calibri"/>
        <family val="2"/>
        <scheme val="minor"/>
      </rPr>
      <t>O</t>
    </r>
    <r>
      <rPr>
        <b/>
        <vertAlign val="subscript"/>
        <sz val="11"/>
        <rFont val="Calibri"/>
        <family val="2"/>
        <scheme val="minor"/>
      </rPr>
      <t>3</t>
    </r>
  </si>
  <si>
    <t>FeOt</t>
  </si>
  <si>
    <r>
      <t>Fe</t>
    </r>
    <r>
      <rPr>
        <b/>
        <vertAlign val="subscript"/>
        <sz val="11"/>
        <rFont val="Calibri"/>
        <family val="2"/>
        <scheme val="minor"/>
      </rPr>
      <t>2</t>
    </r>
    <r>
      <rPr>
        <b/>
        <sz val="11"/>
        <rFont val="Calibri"/>
        <family val="2"/>
        <scheme val="minor"/>
      </rPr>
      <t>O</t>
    </r>
    <r>
      <rPr>
        <b/>
        <vertAlign val="subscript"/>
        <sz val="11"/>
        <rFont val="Calibri"/>
        <family val="2"/>
        <scheme val="minor"/>
      </rPr>
      <t>3</t>
    </r>
  </si>
  <si>
    <r>
      <t>Na</t>
    </r>
    <r>
      <rPr>
        <b/>
        <vertAlign val="subscript"/>
        <sz val="11"/>
        <rFont val="Calibri"/>
        <family val="2"/>
        <scheme val="minor"/>
      </rPr>
      <t>2</t>
    </r>
    <r>
      <rPr>
        <b/>
        <sz val="11"/>
        <rFont val="Calibri"/>
        <family val="2"/>
        <scheme val="minor"/>
      </rPr>
      <t>O</t>
    </r>
  </si>
  <si>
    <r>
      <t>K</t>
    </r>
    <r>
      <rPr>
        <b/>
        <vertAlign val="subscript"/>
        <sz val="11"/>
        <rFont val="Calibri"/>
        <family val="2"/>
        <scheme val="minor"/>
      </rPr>
      <t>2</t>
    </r>
    <r>
      <rPr>
        <b/>
        <sz val="11"/>
        <rFont val="Calibri"/>
        <family val="2"/>
        <scheme val="minor"/>
      </rPr>
      <t>O</t>
    </r>
  </si>
  <si>
    <r>
      <t>P</t>
    </r>
    <r>
      <rPr>
        <b/>
        <vertAlign val="subscript"/>
        <sz val="11"/>
        <rFont val="Calibri"/>
        <family val="2"/>
        <scheme val="minor"/>
      </rPr>
      <t>2</t>
    </r>
    <r>
      <rPr>
        <b/>
        <sz val="11"/>
        <rFont val="Calibri"/>
        <family val="2"/>
        <scheme val="minor"/>
      </rPr>
      <t>O</t>
    </r>
    <r>
      <rPr>
        <b/>
        <vertAlign val="subscript"/>
        <sz val="11"/>
        <rFont val="Calibri"/>
        <family val="2"/>
        <scheme val="minor"/>
      </rPr>
      <t>5</t>
    </r>
  </si>
  <si>
    <r>
      <t>ZrO</t>
    </r>
    <r>
      <rPr>
        <b/>
        <vertAlign val="subscript"/>
        <sz val="11"/>
        <rFont val="Calibri"/>
        <family val="2"/>
        <scheme val="minor"/>
      </rPr>
      <t>2</t>
    </r>
  </si>
  <si>
    <r>
      <t>H</t>
    </r>
    <r>
      <rPr>
        <b/>
        <vertAlign val="subscript"/>
        <sz val="11"/>
        <rFont val="Calibri"/>
        <family val="2"/>
        <scheme val="minor"/>
      </rPr>
      <t>2</t>
    </r>
    <r>
      <rPr>
        <b/>
        <sz val="11"/>
        <rFont val="Calibri"/>
        <family val="2"/>
        <scheme val="minor"/>
      </rPr>
      <t>O</t>
    </r>
  </si>
  <si>
    <r>
      <t>CO</t>
    </r>
    <r>
      <rPr>
        <b/>
        <vertAlign val="subscript"/>
        <sz val="11"/>
        <rFont val="Calibri"/>
        <family val="2"/>
        <scheme val="minor"/>
      </rPr>
      <t>2</t>
    </r>
  </si>
  <si>
    <t>Ca</t>
  </si>
  <si>
    <t>Be</t>
  </si>
  <si>
    <t>B</t>
  </si>
  <si>
    <t>P</t>
  </si>
  <si>
    <t>Ga</t>
  </si>
  <si>
    <t>As</t>
  </si>
  <si>
    <t>Mo</t>
  </si>
  <si>
    <t>Sb</t>
  </si>
  <si>
    <t>Cs</t>
  </si>
  <si>
    <t>Au</t>
  </si>
  <si>
    <t>Tl</t>
  </si>
  <si>
    <t>Bi</t>
  </si>
  <si>
    <t>Ag</t>
  </si>
  <si>
    <t>W</t>
  </si>
  <si>
    <t>Pt</t>
  </si>
  <si>
    <r>
      <t>Fe</t>
    </r>
    <r>
      <rPr>
        <b/>
        <vertAlign val="superscript"/>
        <sz val="11"/>
        <rFont val="Calibri"/>
        <family val="2"/>
        <scheme val="minor"/>
      </rPr>
      <t>3+</t>
    </r>
    <r>
      <rPr>
        <b/>
        <sz val="11"/>
        <rFont val="Calibri"/>
        <family val="2"/>
        <scheme val="minor"/>
      </rPr>
      <t>/Fe</t>
    </r>
    <r>
      <rPr>
        <b/>
        <vertAlign val="superscript"/>
        <sz val="11"/>
        <rFont val="Calibri"/>
        <family val="2"/>
        <scheme val="minor"/>
      </rPr>
      <t>T</t>
    </r>
  </si>
  <si>
    <r>
      <t>Fe</t>
    </r>
    <r>
      <rPr>
        <b/>
        <vertAlign val="superscript"/>
        <sz val="11"/>
        <rFont val="Calibri"/>
        <family val="2"/>
        <scheme val="minor"/>
      </rPr>
      <t>3+</t>
    </r>
    <r>
      <rPr>
        <b/>
        <sz val="11"/>
        <rFont val="Calibri"/>
        <family val="2"/>
        <scheme val="minor"/>
      </rPr>
      <t>/Fe</t>
    </r>
    <r>
      <rPr>
        <b/>
        <vertAlign val="superscript"/>
        <sz val="11"/>
        <rFont val="Calibri"/>
        <family val="2"/>
        <scheme val="minor"/>
      </rPr>
      <t xml:space="preserve">T </t>
    </r>
    <r>
      <rPr>
        <b/>
        <sz val="11"/>
        <rFont val="Calibri"/>
        <family val="2"/>
        <scheme val="minor"/>
      </rPr>
      <t>(calculated)</t>
    </r>
  </si>
  <si>
    <r>
      <t>Fe</t>
    </r>
    <r>
      <rPr>
        <b/>
        <vertAlign val="superscript"/>
        <sz val="11"/>
        <rFont val="Calibri"/>
        <family val="2"/>
        <scheme val="minor"/>
      </rPr>
      <t>3+</t>
    </r>
    <r>
      <rPr>
        <b/>
        <sz val="11"/>
        <rFont val="Calibri"/>
        <family val="2"/>
        <scheme val="minor"/>
      </rPr>
      <t>/Fe</t>
    </r>
    <r>
      <rPr>
        <b/>
        <vertAlign val="superscript"/>
        <sz val="11"/>
        <rFont val="Calibri"/>
        <family val="2"/>
        <scheme val="minor"/>
      </rPr>
      <t>T</t>
    </r>
    <r>
      <rPr>
        <b/>
        <sz val="11"/>
        <rFont val="Calibri"/>
        <family val="2"/>
        <scheme val="minor"/>
      </rPr>
      <t xml:space="preserve"> (assumed)</t>
    </r>
  </si>
  <si>
    <t>QFM (reported)</t>
  </si>
  <si>
    <r>
      <t>S</t>
    </r>
    <r>
      <rPr>
        <b/>
        <vertAlign val="superscript"/>
        <sz val="11"/>
        <rFont val="Calibri"/>
        <family val="2"/>
        <scheme val="minor"/>
      </rPr>
      <t>6+</t>
    </r>
    <r>
      <rPr>
        <b/>
        <sz val="11"/>
        <rFont val="Calibri"/>
        <family val="2"/>
        <scheme val="minor"/>
      </rPr>
      <t>/S</t>
    </r>
    <r>
      <rPr>
        <b/>
        <vertAlign val="superscript"/>
        <sz val="11"/>
        <rFont val="Calibri"/>
        <family val="2"/>
        <scheme val="minor"/>
      </rPr>
      <t>T</t>
    </r>
  </si>
  <si>
    <r>
      <t>fO</t>
    </r>
    <r>
      <rPr>
        <b/>
        <vertAlign val="subscript"/>
        <sz val="11"/>
        <rFont val="Calibri"/>
        <family val="2"/>
        <scheme val="minor"/>
      </rPr>
      <t>2</t>
    </r>
    <r>
      <rPr>
        <b/>
        <sz val="11"/>
        <rFont val="Calibri"/>
        <family val="2"/>
        <scheme val="minor"/>
      </rPr>
      <t xml:space="preserve"> Ref.</t>
    </r>
  </si>
  <si>
    <t>Delta D</t>
  </si>
  <si>
    <t>Delta B11</t>
  </si>
  <si>
    <t>Delta Cl37</t>
  </si>
  <si>
    <t>Delta Li7</t>
  </si>
  <si>
    <t>Pb206/Pb204</t>
  </si>
  <si>
    <t>Pb207/Pb206</t>
  </si>
  <si>
    <t>Pb208/Pb204</t>
  </si>
  <si>
    <t>Pb208/Pb206</t>
  </si>
  <si>
    <t>Olivine Fo</t>
  </si>
  <si>
    <t>Pyroxene Mg#</t>
  </si>
  <si>
    <t>Plagioclase An#</t>
  </si>
  <si>
    <t>Delta O18</t>
  </si>
  <si>
    <t>BaO</t>
  </si>
  <si>
    <t>LOI</t>
  </si>
  <si>
    <r>
      <t>H</t>
    </r>
    <r>
      <rPr>
        <b/>
        <vertAlign val="subscript"/>
        <sz val="11"/>
        <rFont val="Calibri"/>
        <family val="2"/>
        <scheme val="minor"/>
      </rPr>
      <t>2</t>
    </r>
    <r>
      <rPr>
        <b/>
        <sz val="11"/>
        <rFont val="Calibri"/>
        <family val="2"/>
        <scheme val="minor"/>
      </rPr>
      <t>OP</t>
    </r>
  </si>
  <si>
    <r>
      <t>H</t>
    </r>
    <r>
      <rPr>
        <b/>
        <vertAlign val="subscript"/>
        <sz val="11"/>
        <rFont val="Calibri"/>
        <family val="2"/>
        <scheme val="minor"/>
      </rPr>
      <t>2</t>
    </r>
    <r>
      <rPr>
        <b/>
        <sz val="11"/>
        <rFont val="Calibri"/>
        <family val="2"/>
        <scheme val="minor"/>
      </rPr>
      <t>OM</t>
    </r>
  </si>
  <si>
    <t>Mn</t>
  </si>
  <si>
    <t>Ge</t>
  </si>
  <si>
    <t>Sn</t>
  </si>
  <si>
    <t>QFM</t>
  </si>
  <si>
    <t>Po210</t>
  </si>
  <si>
    <t>Ra226</t>
  </si>
  <si>
    <t>Pb210/Ra226</t>
  </si>
  <si>
    <t>Pb207/Pb204</t>
  </si>
  <si>
    <t>Nd143/Nd144</t>
  </si>
  <si>
    <t>Hf176/Hf177</t>
  </si>
  <si>
    <t>Sr87/Sr86</t>
  </si>
  <si>
    <t>Rift</t>
  </si>
  <si>
    <t>E.Africa</t>
  </si>
  <si>
    <t>Hudgins, T.R., Mukasa, S.B., Simon, A.C., Moore, G. and Barifaijo, E., 2015. Melt inclusion evidence for CO 2-rich melts beneath the western branch of the East African Rift: implications for long-term storage of volatiles in the deep lithospheric mantle. Contributions to Mineralogy and Petrology, 169(5), p.46.</t>
  </si>
  <si>
    <t>BUFUMBIRA</t>
  </si>
  <si>
    <t>08WR-20</t>
  </si>
  <si>
    <t>08WR-20-18</t>
  </si>
  <si>
    <t>08WR-7</t>
  </si>
  <si>
    <t>08WR-7-4</t>
  </si>
  <si>
    <t>08WR-20-15F</t>
  </si>
  <si>
    <t>SZ</t>
  </si>
  <si>
    <t>Centam</t>
  </si>
  <si>
    <t>Robidoux, P., Aiuppa, A., Rotolo, S.G., Rizzo, A.L., Hauri, E.H. and Frezzotti, M.L., 2017. Volatile contents of mafic-to-intermediate magmas at San Cristóbal volcano in Nicaragua. Lithos, 272, pp.147-163.</t>
  </si>
  <si>
    <t>SAN CRISTOBAL</t>
  </si>
  <si>
    <t>Holocene </t>
  </si>
  <si>
    <t>SC11D</t>
  </si>
  <si>
    <t>SC11Dr1g</t>
  </si>
  <si>
    <t>tephra (lapilli)</t>
  </si>
  <si>
    <t>BDL</t>
  </si>
  <si>
    <t>Kilinc et al. (1983)</t>
  </si>
  <si>
    <t>08WR-20-3B</t>
  </si>
  <si>
    <t>08WR-13</t>
  </si>
  <si>
    <t>08WR-13-5A</t>
  </si>
  <si>
    <t>Head, E.M., Shaw, A.M., Wallace, P.J., Sims, K.W. and Carn, S.A., 2011. Insight into volatile behavior at Nyamuragira volcano (DR Congo, Africa) through olivine?hosted melt inclusions. Geochemistry, Geophysics, Geosystems, 12(10).</t>
  </si>
  <si>
    <t>NYAMURAGIRA</t>
  </si>
  <si>
    <t>1938</t>
  </si>
  <si>
    <t>NYA0702</t>
  </si>
  <si>
    <t>NYA0702-3</t>
  </si>
  <si>
    <t>IBM</t>
  </si>
  <si>
    <t>Hauri, Plank, Fischer, Tamura and Ishizuka, 2021. Melt Inclusion data from the Marianas and Izu volcanic arcs, and Mariana Trough back-arc basin. EarthChem Library.</t>
  </si>
  <si>
    <t>GUGUAN</t>
  </si>
  <si>
    <t>D50-1-1</t>
  </si>
  <si>
    <t>D50-1-1_22</t>
  </si>
  <si>
    <t>dredge</t>
  </si>
  <si>
    <t>08WR-20-15D</t>
  </si>
  <si>
    <t>SC11Dr1h</t>
  </si>
  <si>
    <t>Itlay</t>
  </si>
  <si>
    <t>Gennaro, E., Iacono-Marziano, G., Paonita, A., Rotolo, S.G., Martel, C., Rizzo, A.L., Pichavant, M. and Liotta, M., 2019. Melt inclusions track melt evolution and degassing of Etnean magmas in the last 15 ka. Lithos, 324, pp.716-732.</t>
  </si>
  <si>
    <t>ETNA</t>
  </si>
  <si>
    <t>2006</t>
  </si>
  <si>
    <t xml:space="preserve"> 2006-7</t>
  </si>
  <si>
    <t>08WR-7-15</t>
  </si>
  <si>
    <t>08WR-20-3A</t>
  </si>
  <si>
    <t>D50-2-2</t>
  </si>
  <si>
    <t>D50-2-2_21</t>
  </si>
  <si>
    <t>D50-2-1</t>
  </si>
  <si>
    <t xml:space="preserve">D50-2-1_17 </t>
  </si>
  <si>
    <t>2002</t>
  </si>
  <si>
    <t>2002S</t>
  </si>
  <si>
    <t xml:space="preserve"> 2002/3S-33b</t>
  </si>
  <si>
    <t>D50-1-1_16</t>
  </si>
  <si>
    <t>D50-2-2_19</t>
  </si>
  <si>
    <t xml:space="preserve"> 2002/3S-33a</t>
  </si>
  <si>
    <t>1912</t>
  </si>
  <si>
    <t>NYA0703</t>
  </si>
  <si>
    <t xml:space="preserve">D50-2-1_25 </t>
  </si>
  <si>
    <t>Marianas</t>
  </si>
  <si>
    <t>Brounce, M.N., Kelley, K.A. and Cottrell, E., 2014. Variations in Fe3+/? Fe of Mariana Arc basalts and mantle wedge f O2. Journal of Petrology, 55(12), pp.2513-2536.</t>
  </si>
  <si>
    <t>ALAMAGAN</t>
  </si>
  <si>
    <t>Ala02</t>
  </si>
  <si>
    <t>16A</t>
  </si>
  <si>
    <t>MNB000043</t>
  </si>
  <si>
    <t>tephra (ash/lapilli)</t>
  </si>
  <si>
    <t xml:space="preserve">D50-2-1_5 </t>
  </si>
  <si>
    <t>D50-1-1_14</t>
  </si>
  <si>
    <t>1948</t>
  </si>
  <si>
    <t>NYA-0701</t>
  </si>
  <si>
    <t>FTIR-E</t>
  </si>
  <si>
    <t xml:space="preserve">D50-2-1_20 </t>
  </si>
  <si>
    <t>D50-1-1_12</t>
  </si>
  <si>
    <t>Alaska</t>
  </si>
  <si>
    <t>Zimmer, M.M., Plank, T., Hauri, E.H., Yogodzinski, G.M., Stelling, P., Larsen, J., Singer, B., Jicha, B., Mandeville, C. and Nye, C.J., 2010. The role of water in generating the calc-alkaline trend: new volatile data for Aleutian magmas and a new tholeiitic index. Journal of Petrology, 51(12), pp.2411-2444. doi:10.1093/petrology/egq062</t>
  </si>
  <si>
    <t>KOROVIN</t>
  </si>
  <si>
    <t>KTS404T5</t>
  </si>
  <si>
    <t>ol1mi2</t>
  </si>
  <si>
    <t>SC11Dr1i1</t>
  </si>
  <si>
    <t>08WR-13-3</t>
  </si>
  <si>
    <t>FTIR-B</t>
  </si>
  <si>
    <t>08WR-20-23A</t>
  </si>
  <si>
    <t>D50-2-2_8</t>
  </si>
  <si>
    <t>D50-2-2_16</t>
  </si>
  <si>
    <t>08WR-16</t>
  </si>
  <si>
    <t>08WR-16-1</t>
  </si>
  <si>
    <t>NYA0701-7</t>
  </si>
  <si>
    <t>NYA0701-3</t>
  </si>
  <si>
    <t xml:space="preserve">D50-2-1_15 </t>
  </si>
  <si>
    <t>08WR-16-5A</t>
  </si>
  <si>
    <t>NYA0705</t>
  </si>
  <si>
    <t>NYA0705-5B</t>
  </si>
  <si>
    <t>tephra (bomb)</t>
  </si>
  <si>
    <t>08WR-7-18</t>
  </si>
  <si>
    <t>NYA0705-1</t>
  </si>
  <si>
    <t>Italy</t>
  </si>
  <si>
    <t>Rose-Koga, E.F., Koga, K.T., Schiano, P., Le Voyer, M., Shimizu, N., Whitehouse, M.J. and Clocchiatti, R., 2012. Mantle source heterogeneity for South Tyrrhenian magmas revealed by Pb isotopes and halogen contents of olivine-hosted melt inclusions. Chemical Geology, 334, pp.266-279.</t>
  </si>
  <si>
    <t>E2</t>
  </si>
  <si>
    <t>08WR-20-14B</t>
  </si>
  <si>
    <t>Sadofsky, S.J., Portnyagin, M., Hoernle, K. and van den Bogaard, P., 2008. Subduction cycling of volatiles and trace elements through the Central American volcanic arc: evidence from melt inclusions. Contributions to Mineralogy and Petrology, 155(4), pp.433-456. AND Wehrmann, H., Hoernle, K., Portnyagin, M., Wiedenbeck, M. and Heydolph, K., 2011. Volcanic CO2 output at the Central American subduction zone inferred from melt inclusions in olivine crystals from mafic tephras. Geochemistry, Geophysics, Geosystems, 12(6).</t>
  </si>
  <si>
    <t>GRANADA</t>
  </si>
  <si>
    <t>P2-58</t>
  </si>
  <si>
    <t>P2-58-2-7</t>
  </si>
  <si>
    <t>tephra (ash)</t>
  </si>
  <si>
    <t>4-15 ka</t>
  </si>
  <si>
    <t>Mt. Spagnolo</t>
  </si>
  <si>
    <t>Spa-T1</t>
  </si>
  <si>
    <t xml:space="preserve"> 2002/3S-23</t>
  </si>
  <si>
    <t>D50-1-1_8</t>
  </si>
  <si>
    <t>08WR-8</t>
  </si>
  <si>
    <t>08WR-8-10B</t>
  </si>
  <si>
    <t xml:space="preserve">D50-2-1_1 </t>
  </si>
  <si>
    <t>GUG-4</t>
  </si>
  <si>
    <t xml:space="preserve">GUG-4_39 </t>
  </si>
  <si>
    <t>FTIR-G</t>
  </si>
  <si>
    <t>4 ka</t>
  </si>
  <si>
    <t>FS</t>
  </si>
  <si>
    <t xml:space="preserve"> FS-Z</t>
  </si>
  <si>
    <t xml:space="preserve"> FS-B</t>
  </si>
  <si>
    <t>Roggensack, K., Hervig, R.L., McKnight, S.B. and Williams, S.N., 1997. Explosive basaltic volcanism from Cerro Negro volcano: influence of volatiles on eruptive style. Science, 277(5332), pp.1639-1642.</t>
  </si>
  <si>
    <t>CERRO NEGRO</t>
  </si>
  <si>
    <t>1992</t>
  </si>
  <si>
    <t>2H</t>
  </si>
  <si>
    <t>Aleutians</t>
  </si>
  <si>
    <t>Rasmussen, D.J., Plank, T.A., 2021. Melt inclusion data for the central-eastern Aleutian volcanoes. Earthchem data submission.</t>
  </si>
  <si>
    <t>WESTDAHL</t>
  </si>
  <si>
    <t>WD16TAP97</t>
  </si>
  <si>
    <t>WD97MI01</t>
  </si>
  <si>
    <t>TAP00007U</t>
  </si>
  <si>
    <t>SHISHALDIN</t>
  </si>
  <si>
    <t>Virgin 1A</t>
  </si>
  <si>
    <t>VIR1AMI09</t>
  </si>
  <si>
    <t>TAP00006B</t>
  </si>
  <si>
    <t>08WR-7-5A</t>
  </si>
  <si>
    <t xml:space="preserve"> FS-Xa</t>
  </si>
  <si>
    <t>08WR-16-12</t>
  </si>
  <si>
    <t>MAKUSHIN</t>
  </si>
  <si>
    <t>12MKJFL30A</t>
  </si>
  <si>
    <t>JFL30AMI03</t>
  </si>
  <si>
    <t>NYA0701-15</t>
  </si>
  <si>
    <t>D50-1-1_28</t>
  </si>
  <si>
    <t>D50-1-1_17</t>
  </si>
  <si>
    <t xml:space="preserve"> FS-21</t>
  </si>
  <si>
    <t>VIR1AMI11</t>
  </si>
  <si>
    <t xml:space="preserve">D50-2-1_11 </t>
  </si>
  <si>
    <t>WD15DJR35</t>
  </si>
  <si>
    <t>WD35MI05</t>
  </si>
  <si>
    <t>TAP00007A</t>
  </si>
  <si>
    <t>NYA0702-4</t>
  </si>
  <si>
    <t xml:space="preserve">D50-2-1_24 </t>
  </si>
  <si>
    <t>NYA0705-12A</t>
  </si>
  <si>
    <t>NW-ROTA</t>
  </si>
  <si>
    <t>HPD-480-R10</t>
  </si>
  <si>
    <t>480-R10_35</t>
  </si>
  <si>
    <t>NYA0705-12B</t>
  </si>
  <si>
    <t>PAGAN</t>
  </si>
  <si>
    <t>AS03-PAGAN-5</t>
  </si>
  <si>
    <t xml:space="preserve">PAGAN5-2_96 </t>
  </si>
  <si>
    <t>NYA0705-10B</t>
  </si>
  <si>
    <t>FTIR-DB</t>
  </si>
  <si>
    <t>MAUG</t>
  </si>
  <si>
    <t>04 MAUG-3</t>
  </si>
  <si>
    <t>MAUG03rh_79B</t>
  </si>
  <si>
    <t>MGD0000HO</t>
  </si>
  <si>
    <t>sediment (sand)</t>
  </si>
  <si>
    <t>NYA0701-4</t>
  </si>
  <si>
    <t>Venugopal, S., Moune, S. and Williams-Jones, G., 2016. Investigating the subsurface connection beneath Cerro Negro volcano and the El Hoyo Complex, Nicaragua. Journal of Volcanology and Geothermal Research, 325, pp.211-224.</t>
  </si>
  <si>
    <t>1999</t>
  </si>
  <si>
    <t>CN-2</t>
  </si>
  <si>
    <t>MI99J-2</t>
  </si>
  <si>
    <t>04-ALA-03</t>
  </si>
  <si>
    <t>ALA-03_14</t>
  </si>
  <si>
    <t>MGD0000GN</t>
  </si>
  <si>
    <t>Mexico</t>
  </si>
  <si>
    <t>Vigouroux, N., Wallace, P.J. and Kent, A.J., 2008. Volatiles in high-K magmas from the western Trans-Mexican Volcanic Belt: evidence for fluid fluxing and extreme enrichment of the mantle wedge by subduction processes. Journal of Petrology, 49(9), pp.1589-1618.</t>
  </si>
  <si>
    <t>COLIMA</t>
  </si>
  <si>
    <t>Quaternary</t>
  </si>
  <si>
    <t>CC-01</t>
  </si>
  <si>
    <t xml:space="preserve">CC-01-03 </t>
  </si>
  <si>
    <t>D50-2-2_18</t>
  </si>
  <si>
    <t>08WR-16-3</t>
  </si>
  <si>
    <t>SC11D1a1</t>
  </si>
  <si>
    <t>NYA0705-10A</t>
  </si>
  <si>
    <t>Spa-T4</t>
  </si>
  <si>
    <t>D50-2-2_14</t>
  </si>
  <si>
    <t xml:space="preserve"> 2006-B5a</t>
  </si>
  <si>
    <t>Spa-6</t>
  </si>
  <si>
    <t xml:space="preserve">CC-01-04 </t>
  </si>
  <si>
    <t>08WR-16-5D</t>
  </si>
  <si>
    <t xml:space="preserve"> FS-28a</t>
  </si>
  <si>
    <t>NYA0705-4B</t>
  </si>
  <si>
    <t>D50-1-1_20</t>
  </si>
  <si>
    <t>FTIR-CA</t>
  </si>
  <si>
    <t xml:space="preserve"> FS-D</t>
  </si>
  <si>
    <t>EAR</t>
  </si>
  <si>
    <t>Iddon, F. and Edmonds, M., 2020. Volatile?rich magmas distributed through the upper crust in the Main Ethiopian Rift. Geochemistry, Geophysics, Geosystems, 21(6), p.e2019GC008904.</t>
  </si>
  <si>
    <t>BVF</t>
  </si>
  <si>
    <t>BJ08</t>
  </si>
  <si>
    <t>MI9</t>
  </si>
  <si>
    <t>PAKUSHIN</t>
  </si>
  <si>
    <t>&gt; 12 ka</t>
  </si>
  <si>
    <t>05MZPK-09</t>
  </si>
  <si>
    <t xml:space="preserve">ol2mi1 </t>
  </si>
  <si>
    <t>MI7</t>
  </si>
  <si>
    <t xml:space="preserve"> 2006-12</t>
  </si>
  <si>
    <t>NYA0705-9</t>
  </si>
  <si>
    <t>VIR1AMI04</t>
  </si>
  <si>
    <t>AGRIGAN</t>
  </si>
  <si>
    <t>AS03-AGRI-2</t>
  </si>
  <si>
    <t xml:space="preserve">AGRI2-5 </t>
  </si>
  <si>
    <t>JFL30AMI13</t>
  </si>
  <si>
    <t>D50-2-2_6</t>
  </si>
  <si>
    <t xml:space="preserve">AGRI2-8B </t>
  </si>
  <si>
    <t>AUGUSTINE</t>
  </si>
  <si>
    <t>20 ka</t>
  </si>
  <si>
    <t>05AUNY17</t>
  </si>
  <si>
    <t>oliv8mi1</t>
  </si>
  <si>
    <t>hyaloclastite</t>
  </si>
  <si>
    <t>ol6mi1</t>
  </si>
  <si>
    <t xml:space="preserve">D50-2-1_8 </t>
  </si>
  <si>
    <t>NYA-07-1</t>
  </si>
  <si>
    <t xml:space="preserve">AGRI2-41 </t>
  </si>
  <si>
    <t>MNB000035</t>
  </si>
  <si>
    <t xml:space="preserve">D50-2-1_22 </t>
  </si>
  <si>
    <t xml:space="preserve">AGRI2-43 </t>
  </si>
  <si>
    <t xml:space="preserve">PAGAN5-2_100 </t>
  </si>
  <si>
    <t>Kelley, K.A., Plank, T., Newman, S., Stolper, E.M., Grove, T.L., Parman, S. and Hauri, E.H., 2010. Mantle melting as a function of water content beneath the Mariana Arc. Journal of Petrology, 51(8), pp.1711-1738.</t>
  </si>
  <si>
    <t>GUG 79-1</t>
  </si>
  <si>
    <t>GugAB-1</t>
  </si>
  <si>
    <t>scoria</t>
  </si>
  <si>
    <t xml:space="preserve">PAGAN5-2_41 </t>
  </si>
  <si>
    <t>1986</t>
  </si>
  <si>
    <t>NYA0706</t>
  </si>
  <si>
    <t>NYA0706-7</t>
  </si>
  <si>
    <t xml:space="preserve">AGRI2-22 </t>
  </si>
  <si>
    <t xml:space="preserve">AGRI2-47 </t>
  </si>
  <si>
    <t>ALA-03_7</t>
  </si>
  <si>
    <t>GugAB-2</t>
  </si>
  <si>
    <t xml:space="preserve"> WEST SUIYO VOLCANIC CHAIN</t>
  </si>
  <si>
    <t>662-R04 Izx</t>
  </si>
  <si>
    <t xml:space="preserve">662-R04mi39 </t>
  </si>
  <si>
    <t>CN-1</t>
  </si>
  <si>
    <t>99G MI-1</t>
  </si>
  <si>
    <t>ASUNCIÓN</t>
  </si>
  <si>
    <t xml:space="preserve"> 04 ASUN-20-02</t>
  </si>
  <si>
    <t>ASUN-20-2_2</t>
  </si>
  <si>
    <t>MGD0000GX</t>
  </si>
  <si>
    <t xml:space="preserve">D50-2-1_18 </t>
  </si>
  <si>
    <t xml:space="preserve">D50-2-1_2 </t>
  </si>
  <si>
    <t>NYA0702-10</t>
  </si>
  <si>
    <t xml:space="preserve">AGRI2-42 </t>
  </si>
  <si>
    <t>ol1mi1</t>
  </si>
  <si>
    <t>NYA0705-4A</t>
  </si>
  <si>
    <t xml:space="preserve">AGRI2-53 </t>
  </si>
  <si>
    <t>LE-03</t>
  </si>
  <si>
    <t xml:space="preserve">LE-03-04 </t>
  </si>
  <si>
    <t>Mormone, A., Piochi, M., Bellatreccia, F., De Astis, G., Moretti, R., Della Ventura, G., Cavallo, A. and Mangiacapra, A., 2011. A CO2-rich magma source beneath the Phlegraean Volcanic District (Southern Italy): Evidence from a melt inclusion study. Chemical Geology, 287(1-2), pp.66-80.</t>
  </si>
  <si>
    <t>CAMPI FLEGREI-SOLCHIARO</t>
  </si>
  <si>
    <t>15 ka</t>
  </si>
  <si>
    <t>PRO 7/8</t>
  </si>
  <si>
    <t>14D-MI1</t>
  </si>
  <si>
    <t>Cervantes, P. and Wallace, P.J., 2003. Role of H2O in subduction-zone magmatism: new insights from melt inclusions in high-Mg basalts from central Mexico. Geology, 31(3), pp.235-238.</t>
  </si>
  <si>
    <t>CHICHINAUTZIN VOLCANIC FIELD</t>
  </si>
  <si>
    <t>TUX-15</t>
  </si>
  <si>
    <t>Ala03</t>
  </si>
  <si>
    <t>1</t>
  </si>
  <si>
    <t>MNB000044</t>
  </si>
  <si>
    <t xml:space="preserve">GUG-4_20 </t>
  </si>
  <si>
    <t>ALA-03_6</t>
  </si>
  <si>
    <t xml:space="preserve">AGRI2-23 </t>
  </si>
  <si>
    <t xml:space="preserve">PAGAN5-2_3 </t>
  </si>
  <si>
    <t>D50-2-2_13</t>
  </si>
  <si>
    <t>ol3mi1</t>
  </si>
  <si>
    <t>WD15PS12</t>
  </si>
  <si>
    <t>WD12MI01</t>
  </si>
  <si>
    <t>TAP00007H</t>
  </si>
  <si>
    <t>HPD-485-R03</t>
  </si>
  <si>
    <t>485-R03_11</t>
  </si>
  <si>
    <t>Spa-T3</t>
  </si>
  <si>
    <t xml:space="preserve">D50-2-1_12 </t>
  </si>
  <si>
    <t>2008-2009</t>
  </si>
  <si>
    <t xml:space="preserve">2008/09 </t>
  </si>
  <si>
    <t xml:space="preserve"> 2008/9-6b</t>
  </si>
  <si>
    <t>VULCANO</t>
  </si>
  <si>
    <t>50 ka</t>
  </si>
  <si>
    <t>2B1A</t>
  </si>
  <si>
    <t xml:space="preserve"> 2002/3S-3 </t>
  </si>
  <si>
    <t xml:space="preserve">662-R04mi37a </t>
  </si>
  <si>
    <t xml:space="preserve"> FS-24</t>
  </si>
  <si>
    <t>MI8</t>
  </si>
  <si>
    <t>WD35MI06</t>
  </si>
  <si>
    <t>8</t>
  </si>
  <si>
    <t>MNB000038</t>
  </si>
  <si>
    <t>04-ALA-02</t>
  </si>
  <si>
    <t>ALA-02_9</t>
  </si>
  <si>
    <t>MGD0000GM</t>
  </si>
  <si>
    <t xml:space="preserve">PAGAN5-2_10 </t>
  </si>
  <si>
    <t>P2-58-2-59</t>
  </si>
  <si>
    <t>P2-3d</t>
  </si>
  <si>
    <t>P2-3d-2-1b</t>
  </si>
  <si>
    <t xml:space="preserve">D50-2-1_9 </t>
  </si>
  <si>
    <t xml:space="preserve">AGRI2-37 </t>
  </si>
  <si>
    <t>NEJAPA</t>
  </si>
  <si>
    <t>P2-32d</t>
  </si>
  <si>
    <t>P2-32d-4a</t>
  </si>
  <si>
    <t>AP-01</t>
  </si>
  <si>
    <t xml:space="preserve">AP-01-15 </t>
  </si>
  <si>
    <t>08WR-7-17</t>
  </si>
  <si>
    <t xml:space="preserve">AGRI2-21 </t>
  </si>
  <si>
    <t>480-R10_28</t>
  </si>
  <si>
    <t>NYA0706-6</t>
  </si>
  <si>
    <t xml:space="preserve">PAGAN5-2_118 </t>
  </si>
  <si>
    <t xml:space="preserve"> 2002/3S-24</t>
  </si>
  <si>
    <t>PB64</t>
  </si>
  <si>
    <t>PB64M-1</t>
  </si>
  <si>
    <t xml:space="preserve">AGRI2-11 </t>
  </si>
  <si>
    <t>ALA-02_1B</t>
  </si>
  <si>
    <t xml:space="preserve">AGRI2-26 </t>
  </si>
  <si>
    <t>08WR-7-5B</t>
  </si>
  <si>
    <t>NYA0706-4</t>
  </si>
  <si>
    <t xml:space="preserve">AGRI2-16 </t>
  </si>
  <si>
    <t>VIR1AMI07</t>
  </si>
  <si>
    <t>11</t>
  </si>
  <si>
    <t>MNB000040</t>
  </si>
  <si>
    <t>1995</t>
  </si>
  <si>
    <t>4a-2</t>
  </si>
  <si>
    <t xml:space="preserve">AGRI2-54 </t>
  </si>
  <si>
    <t>44259</t>
  </si>
  <si>
    <t>NYA0702-8</t>
  </si>
  <si>
    <t>PB62</t>
  </si>
  <si>
    <t>PB62Ja</t>
  </si>
  <si>
    <t>NYA0705-11</t>
  </si>
  <si>
    <t>Johnson, E.R., Wallace, P.J., Delgado Granados, H., Manea, V.C., Kent, A.J., Bindeman, I.N. and Donegan, C.S., 2009. Subduction-related volatile recycling and magma generation beneath Central Mexico: insights from melt inclusions, oxygen isotopes and geodynamic models. Journal of Petrology, 50(9), pp.1729-1764.</t>
  </si>
  <si>
    <t>HOYA ALVEREZ</t>
  </si>
  <si>
    <t>HA-A_3</t>
  </si>
  <si>
    <t>Hasenaka and Carmichael (1985), Righter and Carmichael (1993), Luhr (2001)</t>
  </si>
  <si>
    <t>MI6</t>
  </si>
  <si>
    <t>MNB000039</t>
  </si>
  <si>
    <t xml:space="preserve">AP-01-16 </t>
  </si>
  <si>
    <t xml:space="preserve">D50-2-1_30 </t>
  </si>
  <si>
    <t xml:space="preserve">GUG-4_31 </t>
  </si>
  <si>
    <t>D50-1-1_18</t>
  </si>
  <si>
    <t>ALA-03_19</t>
  </si>
  <si>
    <t>12MKJFL19A</t>
  </si>
  <si>
    <t>JFL19AMI02</t>
  </si>
  <si>
    <t xml:space="preserve">D50-2-1_23 </t>
  </si>
  <si>
    <t>AGR19</t>
  </si>
  <si>
    <t>Agr19C</t>
  </si>
  <si>
    <t>D50-2-2_4</t>
  </si>
  <si>
    <t>Spa-T2</t>
  </si>
  <si>
    <t>MNB000031</t>
  </si>
  <si>
    <t>D50-1-1_7</t>
  </si>
  <si>
    <t xml:space="preserve"> FS-12a</t>
  </si>
  <si>
    <t>VIR1AMI14</t>
  </si>
  <si>
    <t>MNB000041</t>
  </si>
  <si>
    <t>AS03-GUGU-03</t>
  </si>
  <si>
    <t xml:space="preserve">GUG-3_33B </t>
  </si>
  <si>
    <t xml:space="preserve">GUG-3_43 </t>
  </si>
  <si>
    <t>D50-1-1_15</t>
  </si>
  <si>
    <t>D46-1-1</t>
  </si>
  <si>
    <t>D46-1-1_22rh</t>
  </si>
  <si>
    <t>Robidoux, P., Rotolo, S.G., Aiuppa, A., Lanzo, G. and Hauri, E.H., 2017. Geochemistry and volatile content of magmas feeding explosive eruptions at Telica volcano (Nicaragua). Journal of Volcanology and Geothermal Research, 341, pp.131-148.</t>
  </si>
  <si>
    <t>TELICA</t>
  </si>
  <si>
    <t>&lt;2.15 ka</t>
  </si>
  <si>
    <t>Holocene (Scoria Telica Superior pulse V)</t>
  </si>
  <si>
    <t>TEL04K</t>
  </si>
  <si>
    <t xml:space="preserve">O1A </t>
  </si>
  <si>
    <t>D50-2-2_5</t>
  </si>
  <si>
    <t>MAUG03rh_79</t>
  </si>
  <si>
    <t xml:space="preserve">GUG-4_17 </t>
  </si>
  <si>
    <t xml:space="preserve">D50-2-1_36 </t>
  </si>
  <si>
    <t>Kelley, K.A. and Cottrell, E., 2012. The influence of magmatic differentiation on the oxidation state of Fe in a basaltic arc magma. Earth and Planetary Science Letters, 329, pp.109-121.</t>
  </si>
  <si>
    <t>AGR19-02</t>
  </si>
  <si>
    <t>16</t>
  </si>
  <si>
    <t>2 H5</t>
  </si>
  <si>
    <t>P2-32d-4b</t>
  </si>
  <si>
    <t xml:space="preserve">D50-2-1_19 </t>
  </si>
  <si>
    <t xml:space="preserve">GUG-4_15 </t>
  </si>
  <si>
    <t>2 J4</t>
  </si>
  <si>
    <t>LAS PILAS (EL HOYO)</t>
  </si>
  <si>
    <t>1954</t>
  </si>
  <si>
    <t>LP50</t>
  </si>
  <si>
    <t>D50-1-1_6</t>
  </si>
  <si>
    <t>HPD-488-R20</t>
  </si>
  <si>
    <t>488-R20_23</t>
  </si>
  <si>
    <t>VIR1AMI12</t>
  </si>
  <si>
    <t>P1A</t>
  </si>
  <si>
    <t xml:space="preserve">GUG-3_33 </t>
  </si>
  <si>
    <t>HA-A_1</t>
  </si>
  <si>
    <t>08WR-20-13A</t>
  </si>
  <si>
    <t>05EKPK-54B</t>
  </si>
  <si>
    <t>ol6mi2</t>
  </si>
  <si>
    <t>AP-03</t>
  </si>
  <si>
    <t xml:space="preserve">AP-03-07 </t>
  </si>
  <si>
    <t>ALA-03_3</t>
  </si>
  <si>
    <t xml:space="preserve">PAGAN5-2_2 </t>
  </si>
  <si>
    <t>SARIGAN</t>
  </si>
  <si>
    <t>Sari15-04</t>
  </si>
  <si>
    <t>MNB000026</t>
  </si>
  <si>
    <t>ol5mi1</t>
  </si>
  <si>
    <t xml:space="preserve">AGRI2-8 </t>
  </si>
  <si>
    <t>10</t>
  </si>
  <si>
    <t>P2</t>
  </si>
  <si>
    <t>NYA0706-8</t>
  </si>
  <si>
    <t xml:space="preserve"> FS-25</t>
  </si>
  <si>
    <t>668-R02 Izx</t>
  </si>
  <si>
    <t xml:space="preserve">668-R02mi54c </t>
  </si>
  <si>
    <t>NYA0706-10</t>
  </si>
  <si>
    <t>662-R04mi38</t>
  </si>
  <si>
    <t>Spa-1a</t>
  </si>
  <si>
    <t>13D-MI</t>
  </si>
  <si>
    <t xml:space="preserve">D50-2-1_26 </t>
  </si>
  <si>
    <t xml:space="preserve">AGRI2-19 </t>
  </si>
  <si>
    <t>15</t>
  </si>
  <si>
    <t xml:space="preserve">AGRI2-4 </t>
  </si>
  <si>
    <t xml:space="preserve">LE-03-08 </t>
  </si>
  <si>
    <t>04 MAUG-5</t>
  </si>
  <si>
    <t>MAUG05rh_83</t>
  </si>
  <si>
    <t>MGD0000HQ</t>
  </si>
  <si>
    <t>NYA0706-3B</t>
  </si>
  <si>
    <t>D46-1-2</t>
  </si>
  <si>
    <t>D46-1-2_13</t>
  </si>
  <si>
    <t>1 J3</t>
  </si>
  <si>
    <t>AP-02</t>
  </si>
  <si>
    <t xml:space="preserve">AP-02-04 </t>
  </si>
  <si>
    <t>PB64M-2</t>
  </si>
  <si>
    <t>KONE</t>
  </si>
  <si>
    <t>Post-caldera</t>
  </si>
  <si>
    <t>Kone17</t>
  </si>
  <si>
    <t>MI47</t>
  </si>
  <si>
    <t>08WR-20-4B</t>
  </si>
  <si>
    <t>Holocene (Scoria Telica Superior basal)</t>
  </si>
  <si>
    <t>TEL04B</t>
  </si>
  <si>
    <t>3D-MI</t>
  </si>
  <si>
    <t>PB62Lb</t>
  </si>
  <si>
    <t>Agr19A</t>
  </si>
  <si>
    <t>4 N9</t>
  </si>
  <si>
    <t xml:space="preserve">AP-01-06 </t>
  </si>
  <si>
    <t>MI46</t>
  </si>
  <si>
    <t>VIR1AMI08</t>
  </si>
  <si>
    <t>ALA-02_5</t>
  </si>
  <si>
    <t xml:space="preserve">AGRI2-58 </t>
  </si>
  <si>
    <t>HA-A_1-2</t>
  </si>
  <si>
    <t xml:space="preserve">GUG-4_42 </t>
  </si>
  <si>
    <t>D50-1-1_29</t>
  </si>
  <si>
    <t>14</t>
  </si>
  <si>
    <t>CLEVELAND</t>
  </si>
  <si>
    <t>CL15PS05</t>
  </si>
  <si>
    <t>CL05MI02</t>
  </si>
  <si>
    <t>TAP00002Y</t>
  </si>
  <si>
    <t xml:space="preserve"> FS-10c</t>
  </si>
  <si>
    <t xml:space="preserve">D50-2-1_29 </t>
  </si>
  <si>
    <t>Gug#6b</t>
  </si>
  <si>
    <t>Esposito, R. J. Bodnar, L. V. Danyushevsky, B. De Vivo, L. Fedele, J. Hunter, A. Lima, N. Shimizu; Volatile Evolution of Magma Associated with the Solchiaro Eruption in the Phlegrean Volcanic District (Italy), Journal of Petrology, Volume 52, Issue 12, 1 December 2011, Pages 2431–2460, https://doi.org/10.1093/petrology/egr051</t>
  </si>
  <si>
    <t>CAMPI FLEGREI</t>
  </si>
  <si>
    <t>14.3-19.6 ka</t>
  </si>
  <si>
    <t>Solchiaro eruption</t>
  </si>
  <si>
    <t>RESC3</t>
  </si>
  <si>
    <t>RESC3-O20-MA</t>
  </si>
  <si>
    <t>RESC3-O13-MA</t>
  </si>
  <si>
    <t>HA-A_7</t>
  </si>
  <si>
    <t>RESC2</t>
  </si>
  <si>
    <t>RESC2-O26.MI4</t>
  </si>
  <si>
    <t>WD97MI02</t>
  </si>
  <si>
    <t>WD12MI02</t>
  </si>
  <si>
    <t>IZU-OSHIMA</t>
  </si>
  <si>
    <t>Osh-02</t>
  </si>
  <si>
    <t>OSH-02_26</t>
  </si>
  <si>
    <t>PB62La</t>
  </si>
  <si>
    <t xml:space="preserve">D50-2-1_37 </t>
  </si>
  <si>
    <t>D50-2-2_3</t>
  </si>
  <si>
    <t xml:space="preserve"> FS-09 n</t>
  </si>
  <si>
    <t>CN-01</t>
  </si>
  <si>
    <t xml:space="preserve">CN-01 </t>
  </si>
  <si>
    <t>ALA-02_1</t>
  </si>
  <si>
    <t>NYA0706-5</t>
  </si>
  <si>
    <t>04 Sari-15-02</t>
  </si>
  <si>
    <t>Sari-15-03_4</t>
  </si>
  <si>
    <t>MGD0000FW</t>
  </si>
  <si>
    <t>MI48</t>
  </si>
  <si>
    <t>MI99N</t>
  </si>
  <si>
    <t>ol9mi2</t>
  </si>
  <si>
    <t>12B</t>
  </si>
  <si>
    <t>ALA-02_6</t>
  </si>
  <si>
    <t xml:space="preserve">PAGAN5-2_94 </t>
  </si>
  <si>
    <t xml:space="preserve">ol3mi2 </t>
  </si>
  <si>
    <t>99C MI-1</t>
  </si>
  <si>
    <t xml:space="preserve">GUG-3_33C </t>
  </si>
  <si>
    <t xml:space="preserve"> FS-28b</t>
  </si>
  <si>
    <t>ASUN-20-2_4</t>
  </si>
  <si>
    <t>ALA-03_15</t>
  </si>
  <si>
    <t>ALA-03_9</t>
  </si>
  <si>
    <t>31A</t>
  </si>
  <si>
    <t>MNB000022</t>
  </si>
  <si>
    <t>Solchiaro unit I</t>
  </si>
  <si>
    <t>RESC3-O4-MA-av</t>
  </si>
  <si>
    <t xml:space="preserve">D50-2-1_35 </t>
  </si>
  <si>
    <t>VS1</t>
  </si>
  <si>
    <t xml:space="preserve">AP-01-12 </t>
  </si>
  <si>
    <t xml:space="preserve">D50-2-1_38 </t>
  </si>
  <si>
    <t>RESC5</t>
  </si>
  <si>
    <t>RESC5-O9-MA</t>
  </si>
  <si>
    <t xml:space="preserve">LE-03-12 </t>
  </si>
  <si>
    <t>MNB000042</t>
  </si>
  <si>
    <t xml:space="preserve">AP-03-14 </t>
  </si>
  <si>
    <t xml:space="preserve">AP-03-05 </t>
  </si>
  <si>
    <t>480-R10_27</t>
  </si>
  <si>
    <t>Sari-15-02_19</t>
  </si>
  <si>
    <t>Sari-15-02_33</t>
  </si>
  <si>
    <t xml:space="preserve">WEST SUIYO VOLCANIC CHAIN </t>
  </si>
  <si>
    <t>666-R22 Izx</t>
  </si>
  <si>
    <t xml:space="preserve">666-R22mi63 </t>
  </si>
  <si>
    <t xml:space="preserve"> 2006-B6</t>
  </si>
  <si>
    <t xml:space="preserve">LE-03-02 </t>
  </si>
  <si>
    <t>D50-1-1_1</t>
  </si>
  <si>
    <t>RESC3-O27-MB</t>
  </si>
  <si>
    <t xml:space="preserve">AGRI2-50 </t>
  </si>
  <si>
    <t>HA-A_14</t>
  </si>
  <si>
    <t>VIR1AMI05</t>
  </si>
  <si>
    <t>PB62Lc</t>
  </si>
  <si>
    <t xml:space="preserve"> 2006-B3b</t>
  </si>
  <si>
    <t xml:space="preserve">GUG-3_20 </t>
  </si>
  <si>
    <t xml:space="preserve"> 2006-B3a</t>
  </si>
  <si>
    <t>D50-2-1_33</t>
  </si>
  <si>
    <t>RESC3-O25-MC</t>
  </si>
  <si>
    <t>MI99J</t>
  </si>
  <si>
    <t>GugXa</t>
  </si>
  <si>
    <t xml:space="preserve">D50-2-1_3 </t>
  </si>
  <si>
    <t>Sari-15-02_25</t>
  </si>
  <si>
    <t>D46-1-1_23Brh</t>
  </si>
  <si>
    <t>13</t>
  </si>
  <si>
    <t>MNB000007</t>
  </si>
  <si>
    <t xml:space="preserve">D50-2-1_6 </t>
  </si>
  <si>
    <t>MNB000004</t>
  </si>
  <si>
    <t xml:space="preserve">D50-2-1_10 </t>
  </si>
  <si>
    <t>17</t>
  </si>
  <si>
    <t>MNB000009</t>
  </si>
  <si>
    <t>GUG-3_44</t>
  </si>
  <si>
    <t>9D-MI2</t>
  </si>
  <si>
    <t>4</t>
  </si>
  <si>
    <t>8D-MI</t>
  </si>
  <si>
    <t xml:space="preserve">LE-03-05 </t>
  </si>
  <si>
    <t>MNB000016</t>
  </si>
  <si>
    <t>1971?</t>
  </si>
  <si>
    <t>P2-3a</t>
  </si>
  <si>
    <t>P2-3a-3-10</t>
  </si>
  <si>
    <t xml:space="preserve">AGRI2-5B </t>
  </si>
  <si>
    <t>D50-1-1_27</t>
  </si>
  <si>
    <t>D50-2-2_7</t>
  </si>
  <si>
    <t xml:space="preserve"> FS-26</t>
  </si>
  <si>
    <t>IZU-TORISHIMA</t>
  </si>
  <si>
    <t>616-R05 Izx</t>
  </si>
  <si>
    <t xml:space="preserve">616-R05mi6 </t>
  </si>
  <si>
    <t>RESC2-O26.MI1-av</t>
  </si>
  <si>
    <t>BJ10</t>
  </si>
  <si>
    <t>MI14</t>
  </si>
  <si>
    <t>MER138A</t>
  </si>
  <si>
    <t>MI127</t>
  </si>
  <si>
    <t xml:space="preserve">PAGAN5-2_1 </t>
  </si>
  <si>
    <t>Sari-15-02_10</t>
  </si>
  <si>
    <t>27</t>
  </si>
  <si>
    <t>MNB000017</t>
  </si>
  <si>
    <t>ALA-02_4</t>
  </si>
  <si>
    <t>P2-3a-2-46b</t>
  </si>
  <si>
    <t xml:space="preserve">AGRI2-15 </t>
  </si>
  <si>
    <t>08WR-20-23B</t>
  </si>
  <si>
    <t>CL05MI09</t>
  </si>
  <si>
    <t>SH15DJR60</t>
  </si>
  <si>
    <t>SH60MI15</t>
  </si>
  <si>
    <t>TAP00006Q</t>
  </si>
  <si>
    <t xml:space="preserve">D50-2-1_34 </t>
  </si>
  <si>
    <t xml:space="preserve">AP-01-08 </t>
  </si>
  <si>
    <t xml:space="preserve"> 2002/3S-1 </t>
  </si>
  <si>
    <t>MI3</t>
  </si>
  <si>
    <t>NYA0706-3A</t>
  </si>
  <si>
    <t>MER136A</t>
  </si>
  <si>
    <t>MI115</t>
  </si>
  <si>
    <t>VIR1AMI02</t>
  </si>
  <si>
    <t>D50-1-1_21</t>
  </si>
  <si>
    <t>Sari-15-03_5</t>
  </si>
  <si>
    <t xml:space="preserve">AGRI2-38 </t>
  </si>
  <si>
    <t>NIIJIMA</t>
  </si>
  <si>
    <t>Niij-04</t>
  </si>
  <si>
    <t>NIJ-04_18</t>
  </si>
  <si>
    <t>MNB000037</t>
  </si>
  <si>
    <t xml:space="preserve">GUG-3_7B </t>
  </si>
  <si>
    <t>ASUN-20-2_6</t>
  </si>
  <si>
    <t xml:space="preserve"> FS-10b</t>
  </si>
  <si>
    <t>RESC3-O21-MA-av</t>
  </si>
  <si>
    <t xml:space="preserve">PAGAN5-2_107 </t>
  </si>
  <si>
    <t>D50-2-2_20</t>
  </si>
  <si>
    <t>MNB000015</t>
  </si>
  <si>
    <t>30</t>
  </si>
  <si>
    <t>MNB000021</t>
  </si>
  <si>
    <t>Benjamin, E.R., Plank, T., Wade, J.A., Kelley, K.A., Hauri, E.H. and Alvarado, G.E., 2007. High water contents in basaltic magmas from Irazú Volcano, Costa Rica. Journal of Volcanology and Geothermal Research, 168(1-4), pp.68-92.</t>
  </si>
  <si>
    <t>IRAZU</t>
  </si>
  <si>
    <t>1723</t>
  </si>
  <si>
    <t>91-71-16</t>
  </si>
  <si>
    <t>OL-1-MI</t>
  </si>
  <si>
    <t xml:space="preserve">PAGAN5-2_102 </t>
  </si>
  <si>
    <t>PB62Jb</t>
  </si>
  <si>
    <t>MI126</t>
  </si>
  <si>
    <t>RESC2-O26.MI3-av</t>
  </si>
  <si>
    <t>D50-1-1_9</t>
  </si>
  <si>
    <t>11D-MI2</t>
  </si>
  <si>
    <t>Aegean</t>
  </si>
  <si>
    <t>Druitt, T. H.,M. Mercier, L. Florentin, E. Deloule, N. Cluzel, T. Flaherty, E. Médard, A. Cadoux; Magma Storage and Extraction Associated with Plinian and Interplinian Activity at Santorini Caldera (Greece), Journal of Petrology, Volume 57, Issue 3, 1 March 2016, Pages 461–494, https://doi.org/10.1093/petrology/egw015</t>
  </si>
  <si>
    <t>SANTORINI</t>
  </si>
  <si>
    <t>M10a-FS3</t>
  </si>
  <si>
    <t>S12-43</t>
  </si>
  <si>
    <t>7-1</t>
  </si>
  <si>
    <t>tephra (crushed)</t>
  </si>
  <si>
    <t>Andujar et al. (2015), Andujar et al. (2016), Cadoux et al. (2014)</t>
  </si>
  <si>
    <t>1D-MI2</t>
  </si>
  <si>
    <t>HA-A_17</t>
  </si>
  <si>
    <t>HA-A_12</t>
  </si>
  <si>
    <t>08WR-20-4A</t>
  </si>
  <si>
    <t>Sari-15-02_24</t>
  </si>
  <si>
    <t>Agr19E</t>
  </si>
  <si>
    <t>D48-4-1</t>
  </si>
  <si>
    <t>D48-4-1_7rh</t>
  </si>
  <si>
    <t xml:space="preserve">AGRI2-3 </t>
  </si>
  <si>
    <t>HOREKI SEAMOUNT</t>
  </si>
  <si>
    <t>H343-R18 Izx</t>
  </si>
  <si>
    <t xml:space="preserve">343-R18mi4b </t>
  </si>
  <si>
    <t>Sari-15-02_22</t>
  </si>
  <si>
    <t>1978?</t>
  </si>
  <si>
    <t>WD16TAP71A</t>
  </si>
  <si>
    <t>WD71AMI03</t>
  </si>
  <si>
    <t>TAP00007O</t>
  </si>
  <si>
    <t>D50-1-1_25</t>
  </si>
  <si>
    <t>480-R10_34</t>
  </si>
  <si>
    <t>oliv10mi</t>
  </si>
  <si>
    <t xml:space="preserve">AGRI2-32 </t>
  </si>
  <si>
    <t>Sari-15-02_9</t>
  </si>
  <si>
    <t>D50-1-1_3</t>
  </si>
  <si>
    <t>RESC4</t>
  </si>
  <si>
    <t>RESC4-O9-MA</t>
  </si>
  <si>
    <t>MNB000008</t>
  </si>
  <si>
    <t>Sari-15-02_17</t>
  </si>
  <si>
    <t>MI123</t>
  </si>
  <si>
    <t xml:space="preserve">D50-2-1_16 </t>
  </si>
  <si>
    <t>Sari-15-03_1</t>
  </si>
  <si>
    <t>RESC3-O16-MB</t>
  </si>
  <si>
    <t>Cascades</t>
  </si>
  <si>
    <t>Walowski, K.J., Wallace, P.J., Clynne, M.A., Rasmussen, D.J. and Weis, D., 2016. Slab melting and magma formation beneath the southern Cascade arc. Earth and Planetary Science Letters, 446, pp.100-112.</t>
  </si>
  <si>
    <t>LASSEN REGION</t>
  </si>
  <si>
    <t>BRM</t>
  </si>
  <si>
    <t>2013</t>
  </si>
  <si>
    <t xml:space="preserve"> 2013-2a</t>
  </si>
  <si>
    <t>664-R26 Izx</t>
  </si>
  <si>
    <t xml:space="preserve">664-R26mi31a </t>
  </si>
  <si>
    <t>ALA-03_11</t>
  </si>
  <si>
    <t>Agr04</t>
  </si>
  <si>
    <t>MNB000079</t>
  </si>
  <si>
    <t>MI114</t>
  </si>
  <si>
    <t>Sari-15-03_6</t>
  </si>
  <si>
    <t>D48-3-3</t>
  </si>
  <si>
    <t>D48-3-3_3rh</t>
  </si>
  <si>
    <t xml:space="preserve">AP-02-07 </t>
  </si>
  <si>
    <t>Sari-15-02_21</t>
  </si>
  <si>
    <t>Zimmer, PhD Thesis, 2009</t>
  </si>
  <si>
    <t>KILLEAK</t>
  </si>
  <si>
    <t>KVG-72694B</t>
  </si>
  <si>
    <t xml:space="preserve">ol4mi1 </t>
  </si>
  <si>
    <t>Sari-15-03_2</t>
  </si>
  <si>
    <t>MNB000002</t>
  </si>
  <si>
    <t>23</t>
  </si>
  <si>
    <t>MNB000014</t>
  </si>
  <si>
    <t>MI124</t>
  </si>
  <si>
    <t xml:space="preserve">D50-2-1_31 </t>
  </si>
  <si>
    <t>29</t>
  </si>
  <si>
    <t>MNB000020</t>
  </si>
  <si>
    <t xml:space="preserve">AP-02-08 </t>
  </si>
  <si>
    <t>MNB000013</t>
  </si>
  <si>
    <t>VIR1AMI13</t>
  </si>
  <si>
    <t xml:space="preserve">664-R26mi31b </t>
  </si>
  <si>
    <t xml:space="preserve">PAGAN5-2_29 </t>
  </si>
  <si>
    <t>P2-32d-6a</t>
  </si>
  <si>
    <t>PB64I-3</t>
  </si>
  <si>
    <t>D50-1-1_10</t>
  </si>
  <si>
    <t>Sari-15-02_16</t>
  </si>
  <si>
    <t>ASUN-20-2_5</t>
  </si>
  <si>
    <t>Sari-15-02_14</t>
  </si>
  <si>
    <t>MNB000025</t>
  </si>
  <si>
    <t>GugAE</t>
  </si>
  <si>
    <t>D50-2-2_12</t>
  </si>
  <si>
    <t>Sari-15-02_2</t>
  </si>
  <si>
    <t>CL05MI10</t>
  </si>
  <si>
    <t>Sari-15-02_29</t>
  </si>
  <si>
    <t xml:space="preserve"> FS-14</t>
  </si>
  <si>
    <t>D46-1-2_11</t>
  </si>
  <si>
    <t>D50-1-1_13</t>
  </si>
  <si>
    <t xml:space="preserve">AP-03-12 </t>
  </si>
  <si>
    <t>HPD-480-S1</t>
  </si>
  <si>
    <t>480-S1_40</t>
  </si>
  <si>
    <t>08WR-20-14C</t>
  </si>
  <si>
    <t>Sari-15-02_28</t>
  </si>
  <si>
    <t>NIJ-04_16</t>
  </si>
  <si>
    <t>MI122</t>
  </si>
  <si>
    <t>MI16</t>
  </si>
  <si>
    <t>1D-MI1</t>
  </si>
  <si>
    <t xml:space="preserve">RESC2-O13.M1 </t>
  </si>
  <si>
    <t xml:space="preserve"> FS-13c</t>
  </si>
  <si>
    <t>HA-A_13-1</t>
  </si>
  <si>
    <t>D46-1-1_23rh</t>
  </si>
  <si>
    <t>MI117</t>
  </si>
  <si>
    <t xml:space="preserve">AP-01-07 </t>
  </si>
  <si>
    <t>RESC3-O15-MA</t>
  </si>
  <si>
    <t>Kone16</t>
  </si>
  <si>
    <t>MI42</t>
  </si>
  <si>
    <t>RESC3-O23-MA</t>
  </si>
  <si>
    <t>Ruscitto, D.M., Wallace, P.J., Johnson, E.R., Kent, A.J.R. and Bindeman, I.N., 2010. Volatile contents of mafic magmas from cinder cones in the Central Oregon High Cascades: Implications for magma formation and mantle conditions in a hot arc. Earth and Planetary Science Letters, 298(1-2), pp.153-161.</t>
  </si>
  <si>
    <t>HIGH CASCADES, GARRISON BUTTE</t>
  </si>
  <si>
    <t>&lt;12.5 ka</t>
  </si>
  <si>
    <t>GB072</t>
  </si>
  <si>
    <t>1-D</t>
  </si>
  <si>
    <t>CL05MI05</t>
  </si>
  <si>
    <t>MNB000030</t>
  </si>
  <si>
    <t>MI5</t>
  </si>
  <si>
    <t>HIGH CASCADES, COLLIER CONE</t>
  </si>
  <si>
    <t>EJYO2</t>
  </si>
  <si>
    <t>EJ-C2</t>
  </si>
  <si>
    <t xml:space="preserve">GUG-4_7 </t>
  </si>
  <si>
    <t>Sari-15-02_13</t>
  </si>
  <si>
    <t xml:space="preserve"> FS-06c</t>
  </si>
  <si>
    <t>RESC5-O8-MA</t>
  </si>
  <si>
    <t>D50-2-2_1</t>
  </si>
  <si>
    <t>ol7mi1</t>
  </si>
  <si>
    <t xml:space="preserve"> FS-06b</t>
  </si>
  <si>
    <t xml:space="preserve">AGRI2-38B </t>
  </si>
  <si>
    <t>Tonga</t>
  </si>
  <si>
    <t>Cooper, L.B. (2009) Volatiles in Tonga arc magmas and their role in unraveling subduction zone processes. Ph.D. Dissertation, Boston University and Plank, T., Arculus, R. 2018. Petrology Samples from the Submarine Tonga Arc Collected during the TELVE and NoToVE Cruises, Version 1.0. Interdisciplinary Earth Data Alliance (IEDA). https://doi.org/10.1594/IEDA/100743</t>
  </si>
  <si>
    <t>VOLCANO D</t>
  </si>
  <si>
    <t>LC-D-23</t>
  </si>
  <si>
    <t>oliv3_mia</t>
  </si>
  <si>
    <t>submarine dredge</t>
  </si>
  <si>
    <t>D48-3-3_3Brh</t>
  </si>
  <si>
    <t>RESC5-O28-MA</t>
  </si>
  <si>
    <t>08WR-20-7A</t>
  </si>
  <si>
    <t>Sari-15-02_4</t>
  </si>
  <si>
    <t>CL05MI08</t>
  </si>
  <si>
    <t xml:space="preserve">AP-03-13 </t>
  </si>
  <si>
    <t>MNB000005</t>
  </si>
  <si>
    <t>D50-2-2_11</t>
  </si>
  <si>
    <t xml:space="preserve">343-R18mi13 </t>
  </si>
  <si>
    <t>MARIANA TROUGH</t>
  </si>
  <si>
    <t>MARA-34-1</t>
  </si>
  <si>
    <t>MARA34-1rh_61</t>
  </si>
  <si>
    <t>08WR-20-5</t>
  </si>
  <si>
    <t>ALA-02_8</t>
  </si>
  <si>
    <t>GugAC</t>
  </si>
  <si>
    <t xml:space="preserve">AP-02-03 </t>
  </si>
  <si>
    <t>ALA-02_3</t>
  </si>
  <si>
    <t>RESC3-O25-MD</t>
  </si>
  <si>
    <t>AC1</t>
  </si>
  <si>
    <t>PB64I-6</t>
  </si>
  <si>
    <t>Sari-15-02_5</t>
  </si>
  <si>
    <t>WD15PS07</t>
  </si>
  <si>
    <t>WD07MI02</t>
  </si>
  <si>
    <t>TAP00007C</t>
  </si>
  <si>
    <t>HA-A_13-2</t>
  </si>
  <si>
    <t>Sari-15-02_11</t>
  </si>
  <si>
    <t xml:space="preserve"> FS-06n</t>
  </si>
  <si>
    <t xml:space="preserve"> FS-08c</t>
  </si>
  <si>
    <t xml:space="preserve"> FS-13b</t>
  </si>
  <si>
    <t>RESC3-O9-MA</t>
  </si>
  <si>
    <t xml:space="preserve">AP-01-13 </t>
  </si>
  <si>
    <t>RESC3-O1-MA</t>
  </si>
  <si>
    <t>SH15DJR58</t>
  </si>
  <si>
    <t>SH58MI04</t>
  </si>
  <si>
    <t>TAP00006O</t>
  </si>
  <si>
    <t>BRVB</t>
  </si>
  <si>
    <t>21</t>
  </si>
  <si>
    <t>ALICUDI </t>
  </si>
  <si>
    <t>90-30 ka</t>
  </si>
  <si>
    <t>A3</t>
  </si>
  <si>
    <t>7B1a</t>
  </si>
  <si>
    <t xml:space="preserve">D50-2-1_14 </t>
  </si>
  <si>
    <t>M7c</t>
  </si>
  <si>
    <t>S12-44</t>
  </si>
  <si>
    <t>6-1</t>
  </si>
  <si>
    <t>CL05MI01</t>
  </si>
  <si>
    <t>18</t>
  </si>
  <si>
    <t>MNB000010</t>
  </si>
  <si>
    <t>RESC4-O9-MD</t>
  </si>
  <si>
    <t>Roggensack, K., 2001. Sizing up crystals and their melt inclusions: a new approach to crystallization studies. Earth and Planetary Science Letters, 187(1-2), pp.221-237.</t>
  </si>
  <si>
    <t>1867</t>
  </si>
  <si>
    <t>39A</t>
  </si>
  <si>
    <t>D50-1-1_24</t>
  </si>
  <si>
    <t xml:space="preserve">AGRI2-52 </t>
  </si>
  <si>
    <t xml:space="preserve">AP-03-15 </t>
  </si>
  <si>
    <t xml:space="preserve">ol5mi2 </t>
  </si>
  <si>
    <t xml:space="preserve">RESC2-O3.M1 </t>
  </si>
  <si>
    <t>84AU112</t>
  </si>
  <si>
    <t>oliv7mi1</t>
  </si>
  <si>
    <t>616-R08 Izx</t>
  </si>
  <si>
    <t xml:space="preserve">616-R08mi49 </t>
  </si>
  <si>
    <t>Sari-15-02_12</t>
  </si>
  <si>
    <t>RESC5-O13-MC</t>
  </si>
  <si>
    <t xml:space="preserve">AGRI2-51 </t>
  </si>
  <si>
    <t>Sari-15-02_1</t>
  </si>
  <si>
    <t>Sari-15-02_31</t>
  </si>
  <si>
    <t>480-S1_33</t>
  </si>
  <si>
    <t>9D-MI1</t>
  </si>
  <si>
    <t>RESC3-O26-MA</t>
  </si>
  <si>
    <t>05AUNY10</t>
  </si>
  <si>
    <t>oliv5mi1</t>
  </si>
  <si>
    <t xml:space="preserve"> FS-05</t>
  </si>
  <si>
    <t>MAUG05rh_80</t>
  </si>
  <si>
    <t xml:space="preserve">AGRI2-7 </t>
  </si>
  <si>
    <t xml:space="preserve">PAGAN5-2_69 </t>
  </si>
  <si>
    <t xml:space="preserve">CN-18 </t>
  </si>
  <si>
    <t xml:space="preserve">AGRI2-9 </t>
  </si>
  <si>
    <t>RESC3-O22-MA-av</t>
  </si>
  <si>
    <t>SEGUAM</t>
  </si>
  <si>
    <t>1977</t>
  </si>
  <si>
    <t>SEG0705</t>
  </si>
  <si>
    <t>ALA-02_10</t>
  </si>
  <si>
    <t>RESC5-O30-MA</t>
  </si>
  <si>
    <t xml:space="preserve">PAGAN5-2_16 </t>
  </si>
  <si>
    <t>480-R10_30</t>
  </si>
  <si>
    <t xml:space="preserve"> FS-03c</t>
  </si>
  <si>
    <t>AP-03-08</t>
  </si>
  <si>
    <t>MI43</t>
  </si>
  <si>
    <t>RESC3-O26-MF</t>
  </si>
  <si>
    <t>MI116</t>
  </si>
  <si>
    <t>CL05MI07</t>
  </si>
  <si>
    <t>BAS-44</t>
  </si>
  <si>
    <t>B2</t>
  </si>
  <si>
    <t>CV15DJR04</t>
  </si>
  <si>
    <t>CV04MI04</t>
  </si>
  <si>
    <t>TAP000037</t>
  </si>
  <si>
    <t xml:space="preserve"> 04 ASUN-20-01</t>
  </si>
  <si>
    <t>ASUN-20-01_2</t>
  </si>
  <si>
    <t>MGD0000GW</t>
  </si>
  <si>
    <t>FISHER</t>
  </si>
  <si>
    <t>FI15DJR38</t>
  </si>
  <si>
    <t>FI38MI03</t>
  </si>
  <si>
    <t>TAP000046</t>
  </si>
  <si>
    <t>P2-58-2-32</t>
  </si>
  <si>
    <t xml:space="preserve">666-R22mi64 </t>
  </si>
  <si>
    <t>P2-32d-2</t>
  </si>
  <si>
    <t>1-1</t>
  </si>
  <si>
    <t>plagioclase</t>
  </si>
  <si>
    <t>RESC3-O26-MD</t>
  </si>
  <si>
    <t>D50-2-2_17</t>
  </si>
  <si>
    <t>SANTA MARIA</t>
  </si>
  <si>
    <t>GU-19d</t>
  </si>
  <si>
    <t>GU-19d-s6</t>
  </si>
  <si>
    <t>D50-1-1_26</t>
  </si>
  <si>
    <t>CV04MI02</t>
  </si>
  <si>
    <t>Sari-15-02_20</t>
  </si>
  <si>
    <t>RESC4-O14-MA</t>
  </si>
  <si>
    <t>MNB000012</t>
  </si>
  <si>
    <t>PB64I-5</t>
  </si>
  <si>
    <t>OKMOK</t>
  </si>
  <si>
    <t>1997</t>
  </si>
  <si>
    <t>01NYO10</t>
  </si>
  <si>
    <t>plag12mi2</t>
  </si>
  <si>
    <t>ol7mi1 rep</t>
  </si>
  <si>
    <t xml:space="preserve">616-R08mi56 </t>
  </si>
  <si>
    <t>RESC3-O29-MA</t>
  </si>
  <si>
    <t>RESC3-O10-MA</t>
  </si>
  <si>
    <t>RESC5-O8-MC</t>
  </si>
  <si>
    <t>Werner, C., Rasmussen, D.J., Plank, T., Kelly, P.J., Kern, C., Lopez, T., Gliss, J., Power, J.A., Roman, D.C., Izbekov, P. and Lyons, J., 2020. Linking subsurface to surface using gas emission and melt inclusion data at Mount Cleveland volcano, Alaska. Geochemistry, Geophysics, Geosystems, 21(7), p.e2019GC008882.</t>
  </si>
  <si>
    <t>Holocene</t>
  </si>
  <si>
    <t>CL15PS06</t>
  </si>
  <si>
    <t>CL06MI03</t>
  </si>
  <si>
    <t>TAP00002Z</t>
  </si>
  <si>
    <t>BBL</t>
  </si>
  <si>
    <t xml:space="preserve">AGRI2-25 </t>
  </si>
  <si>
    <t xml:space="preserve"> FS-08b</t>
  </si>
  <si>
    <t>SAN MIGUEL</t>
  </si>
  <si>
    <t>CSM-A_13</t>
  </si>
  <si>
    <t xml:space="preserve">PAGAN5-2_78 </t>
  </si>
  <si>
    <t xml:space="preserve">668-R02mi43 </t>
  </si>
  <si>
    <t>RESC3-O27-MA</t>
  </si>
  <si>
    <t>OL2C</t>
  </si>
  <si>
    <t>MARA-9-1</t>
  </si>
  <si>
    <t>MARA19rh_75</t>
  </si>
  <si>
    <t xml:space="preserve">AGRI2-13 </t>
  </si>
  <si>
    <t>MNB000006</t>
  </si>
  <si>
    <t>RESC5-O26-MA</t>
  </si>
  <si>
    <t>RESC3-O26-MC</t>
  </si>
  <si>
    <t>Kamchatka</t>
  </si>
  <si>
    <t>Auer, S., Bindeman, I., Wallace, P., Ponomareva, V. and Portnyagin, M., 2009. The origin of hydrous, high-delta18O voluminous volcanism: diverse oxygen isotope values and high magmatic water contents within the volcanic record of Klyuchevskoy volcano, Kamchatka, Russia. Contributions to Mineralogy and Petrology, 157(2), p.209.</t>
  </si>
  <si>
    <t>KLYUCHEVSKOY</t>
  </si>
  <si>
    <t>5.7 ka</t>
  </si>
  <si>
    <t>KLV 5/18A</t>
  </si>
  <si>
    <t>6</t>
  </si>
  <si>
    <t xml:space="preserve">616-R05mi21 </t>
  </si>
  <si>
    <t>RESC3-O7-MA</t>
  </si>
  <si>
    <t>M8-MSF</t>
  </si>
  <si>
    <t>S12-68</t>
  </si>
  <si>
    <t>D50-1-1_5</t>
  </si>
  <si>
    <t xml:space="preserve">D50-2-1_13 </t>
  </si>
  <si>
    <t xml:space="preserve">AGRI2-28 </t>
  </si>
  <si>
    <t>RESC4-O2-MA</t>
  </si>
  <si>
    <t>PB64H</t>
  </si>
  <si>
    <t>FI38MI07</t>
  </si>
  <si>
    <t xml:space="preserve"> FS-11</t>
  </si>
  <si>
    <t>OL2A</t>
  </si>
  <si>
    <t>41A</t>
  </si>
  <si>
    <t xml:space="preserve">RESC2-O1.M1 </t>
  </si>
  <si>
    <t xml:space="preserve">AGRI2-35 </t>
  </si>
  <si>
    <t>FARALLON DE PÁJAROS (URACAS)</t>
  </si>
  <si>
    <t xml:space="preserve"> 04 URAC-6</t>
  </si>
  <si>
    <t>URAC6Brh_77</t>
  </si>
  <si>
    <t>MGD0000HY</t>
  </si>
  <si>
    <t>lava flow</t>
  </si>
  <si>
    <t>H343-R15 Izx</t>
  </si>
  <si>
    <t xml:space="preserve">343-R15mi16 </t>
  </si>
  <si>
    <t xml:space="preserve">ol5mi1 </t>
  </si>
  <si>
    <t>10D-MI2</t>
  </si>
  <si>
    <t>7D-MI</t>
  </si>
  <si>
    <t>Sari-15-02_7</t>
  </si>
  <si>
    <t xml:space="preserve">AP-01-03 </t>
  </si>
  <si>
    <t>RESC3-O6-MA</t>
  </si>
  <si>
    <t xml:space="preserve">343-R18mi7 </t>
  </si>
  <si>
    <t>WD71AMI04</t>
  </si>
  <si>
    <t>Sari-15-03_3</t>
  </si>
  <si>
    <t xml:space="preserve">616-R05mi10 </t>
  </si>
  <si>
    <t>oliv7_mia</t>
  </si>
  <si>
    <t xml:space="preserve">RESC2-O8.M1 </t>
  </si>
  <si>
    <t>D50-2-2_2</t>
  </si>
  <si>
    <t>3-1</t>
  </si>
  <si>
    <t>RESC4-O3-MA</t>
  </si>
  <si>
    <t>MI12</t>
  </si>
  <si>
    <t xml:space="preserve">AGRI2-31 </t>
  </si>
  <si>
    <t xml:space="preserve">GUG-3_28 </t>
  </si>
  <si>
    <t>D46-1-4</t>
  </si>
  <si>
    <t>D46-1-4_19</t>
  </si>
  <si>
    <t>KVG-72696J</t>
  </si>
  <si>
    <t xml:space="preserve">ol3mi1 </t>
  </si>
  <si>
    <t>RESC3-O22-MC-av</t>
  </si>
  <si>
    <t>RESC3-O23-MC</t>
  </si>
  <si>
    <t>D50-1-1_23</t>
  </si>
  <si>
    <t>D50-1-1_4</t>
  </si>
  <si>
    <t>RESC5-O19-MC</t>
  </si>
  <si>
    <t>5D-MI</t>
  </si>
  <si>
    <t>GugAA</t>
  </si>
  <si>
    <t>D46-1-1_27</t>
  </si>
  <si>
    <t>P2-58-27b</t>
  </si>
  <si>
    <t>Sari-15-02_30</t>
  </si>
  <si>
    <t>Sari-15-02_3</t>
  </si>
  <si>
    <t>STROMBOLI</t>
  </si>
  <si>
    <t>26 ka</t>
  </si>
  <si>
    <t>Lower-middle Vancori</t>
  </si>
  <si>
    <t>S1B</t>
  </si>
  <si>
    <t>B9</t>
  </si>
  <si>
    <t xml:space="preserve">AGRI2-33 </t>
  </si>
  <si>
    <t>RESC5-O7-MA</t>
  </si>
  <si>
    <t>D50-1-1_19</t>
  </si>
  <si>
    <t>HA-A_8</t>
  </si>
  <si>
    <t xml:space="preserve">GUG-4_16 </t>
  </si>
  <si>
    <t>Lloyd, A.S., Plank, T., Ruprecht, P., Hauri, E.H. and Rose, W., 2013. Volatile loss from melt inclusions in pyroclasts of differing sizes. Contributions to Mineralogy and Petrology, 165(1), pp.129-153.</t>
  </si>
  <si>
    <t>FUEGO</t>
  </si>
  <si>
    <t>1974</t>
  </si>
  <si>
    <t>VF-74-132</t>
  </si>
  <si>
    <t>132-3</t>
  </si>
  <si>
    <t xml:space="preserve">AGRI2-1-2 </t>
  </si>
  <si>
    <t xml:space="preserve">PAGAN5-2_68 </t>
  </si>
  <si>
    <t xml:space="preserve">AGRI2-14 </t>
  </si>
  <si>
    <t xml:space="preserve">664-R26mi32 </t>
  </si>
  <si>
    <t xml:space="preserve">616-R05mi8 </t>
  </si>
  <si>
    <t>Plechov, P., Blundy, J., Nekrylov, N., Melekhova, E., Shcherbakov, V. and Tikhonova, M. S., 2015. Petrology and volatile content of magmas erupted from Tolbachik Volcano, Kamchatka, 2012–13.</t>
  </si>
  <si>
    <t>TOLBACHIK</t>
  </si>
  <si>
    <t>2012</t>
  </si>
  <si>
    <t>NK-13-2-HF-H</t>
  </si>
  <si>
    <t>2-5B</t>
  </si>
  <si>
    <t>Ballhaus et al. (1991)</t>
  </si>
  <si>
    <t xml:space="preserve">616-R05mi35 </t>
  </si>
  <si>
    <t xml:space="preserve">GUG-4_44 </t>
  </si>
  <si>
    <t xml:space="preserve">AGRI2-56 </t>
  </si>
  <si>
    <t>NIJ-04_15</t>
  </si>
  <si>
    <t>MI45</t>
  </si>
  <si>
    <t>HACHIJOJIMA</t>
  </si>
  <si>
    <t>Hac-09</t>
  </si>
  <si>
    <t>HAC-09_17</t>
  </si>
  <si>
    <t>IZ03-17A</t>
  </si>
  <si>
    <t>OL-3-MI</t>
  </si>
  <si>
    <t xml:space="preserve">616-R05mi28 </t>
  </si>
  <si>
    <t>D48-4-1_9rh</t>
  </si>
  <si>
    <t xml:space="preserve">616-R05mi24 </t>
  </si>
  <si>
    <t xml:space="preserve">616-R05mi1 </t>
  </si>
  <si>
    <t>1-I</t>
  </si>
  <si>
    <t xml:space="preserve">AGRI2-45 </t>
  </si>
  <si>
    <t>MI15</t>
  </si>
  <si>
    <t>RESC3-O11-MA</t>
  </si>
  <si>
    <t xml:space="preserve">616-R05mi29 </t>
  </si>
  <si>
    <t>D50-1-1_2</t>
  </si>
  <si>
    <t>BJ04</t>
  </si>
  <si>
    <t xml:space="preserve"> 2008/9-18</t>
  </si>
  <si>
    <t>oliv5_mia</t>
  </si>
  <si>
    <t>CSM-A_2</t>
  </si>
  <si>
    <t>Spa-3a</t>
  </si>
  <si>
    <t>PB14</t>
  </si>
  <si>
    <t>PB14Kb</t>
  </si>
  <si>
    <t>1-C</t>
  </si>
  <si>
    <t>RESC5-O21-MA-av</t>
  </si>
  <si>
    <t>2.65 ka</t>
  </si>
  <si>
    <t>KLV 5/8</t>
  </si>
  <si>
    <t>CV04MI03</t>
  </si>
  <si>
    <t>Chile</t>
  </si>
  <si>
    <t>Ruth, Dawn C. S. , Elizabeth Cottrell, Joaquín A. Cortés, Katherine A. Kelley, Eliza S. Calder; From Passive Degassing to Violent Strombolian Eruption: the Case of the 2008 Eruption of Llaima Volcano, Chile, Journal of Petrology, Volume 57, Issue 9, 1 September 2016, Pages 1833–1864, https://doi.org/10.1093/petrology/egw063</t>
  </si>
  <si>
    <t>LLAIMA</t>
  </si>
  <si>
    <t>2008</t>
  </si>
  <si>
    <t>bk2-5-1-2012</t>
  </si>
  <si>
    <t>MI13</t>
  </si>
  <si>
    <t xml:space="preserve">668-R02mi44 </t>
  </si>
  <si>
    <t xml:space="preserve">616-R05mi27b </t>
  </si>
  <si>
    <t xml:space="preserve">616-R08mi42 </t>
  </si>
  <si>
    <t xml:space="preserve">AGRI2-36 </t>
  </si>
  <si>
    <t>S1A</t>
  </si>
  <si>
    <t>Gug#5-2</t>
  </si>
  <si>
    <t>12MKJFL19C</t>
  </si>
  <si>
    <t>JFL19CMI03</t>
  </si>
  <si>
    <t xml:space="preserve">616-R05mi13b </t>
  </si>
  <si>
    <t xml:space="preserve">PAGAN5-2_34B </t>
  </si>
  <si>
    <t>EMMONS</t>
  </si>
  <si>
    <t>&gt;12 ka</t>
  </si>
  <si>
    <t>P4-1</t>
  </si>
  <si>
    <t>oliv1mi1</t>
  </si>
  <si>
    <t xml:space="preserve">D50-2-1_27 </t>
  </si>
  <si>
    <t xml:space="preserve">AGRI2-6 </t>
  </si>
  <si>
    <t xml:space="preserve">616-R08mi58 </t>
  </si>
  <si>
    <t>Middle Pumice</t>
  </si>
  <si>
    <t>S12-59</t>
  </si>
  <si>
    <t xml:space="preserve">616-R05mi18 </t>
  </si>
  <si>
    <t>B22</t>
  </si>
  <si>
    <t>OL2B</t>
  </si>
  <si>
    <t xml:space="preserve">616-R05mi22c </t>
  </si>
  <si>
    <t>MNB000034</t>
  </si>
  <si>
    <t xml:space="preserve">616-R05mi9 </t>
  </si>
  <si>
    <t>BB2</t>
  </si>
  <si>
    <t xml:space="preserve">616-R05mi33b </t>
  </si>
  <si>
    <t>RESC5-O17-MC</t>
  </si>
  <si>
    <t xml:space="preserve">616-R05mi13a </t>
  </si>
  <si>
    <t>HA-A_10</t>
  </si>
  <si>
    <t xml:space="preserve">616-R05mi23 </t>
  </si>
  <si>
    <t>1-L</t>
  </si>
  <si>
    <t xml:space="preserve">616-R05mi33a </t>
  </si>
  <si>
    <t xml:space="preserve">616-R08mi52a </t>
  </si>
  <si>
    <t xml:space="preserve">616-R05mi22b </t>
  </si>
  <si>
    <t xml:space="preserve">616-R05mi27c </t>
  </si>
  <si>
    <t>RESC4-O14-MB-av</t>
  </si>
  <si>
    <t xml:space="preserve">616-R08mi46b </t>
  </si>
  <si>
    <t>TANAGA</t>
  </si>
  <si>
    <t>TAN-0712</t>
  </si>
  <si>
    <t>VOLCANO 19</t>
  </si>
  <si>
    <t>LC-19-1-3</t>
  </si>
  <si>
    <t>oliv16_mia</t>
  </si>
  <si>
    <t>VF-74-134D</t>
  </si>
  <si>
    <t>134D-14</t>
  </si>
  <si>
    <t>H343-R05 Izx</t>
  </si>
  <si>
    <t xml:space="preserve">343-R05mi20 </t>
  </si>
  <si>
    <t>VF-74-137B</t>
  </si>
  <si>
    <t>137B-R3</t>
  </si>
  <si>
    <t>tephra (bomb, rim)</t>
  </si>
  <si>
    <t xml:space="preserve">616-R05mi17 </t>
  </si>
  <si>
    <t>D46-1-1_27B</t>
  </si>
  <si>
    <t xml:space="preserve">668-R02mi45 </t>
  </si>
  <si>
    <t xml:space="preserve">616-R05mi30 </t>
  </si>
  <si>
    <t>ol9mi1</t>
  </si>
  <si>
    <t>HIGH CASCADES, SAND MOUNTAIN</t>
  </si>
  <si>
    <t>SM2</t>
  </si>
  <si>
    <t>1-C1</t>
  </si>
  <si>
    <t>08WR-20-19</t>
  </si>
  <si>
    <t xml:space="preserve">616-R05mi2b </t>
  </si>
  <si>
    <t>Rasmussen, D.J., Plank, T.A., Roman, D.C., Power, J.A., Bodnar, R.J. and Hauri, E.H., 2018. When does eruption run-up begin? Multidisciplinary insight from the 1999 eruption of Shishaldin volcano. Earth and Planetary Science Letters, 486, pp.1-14.</t>
  </si>
  <si>
    <t>SH63DJR15</t>
  </si>
  <si>
    <t>SH63MI42</t>
  </si>
  <si>
    <t>TAP00005C</t>
  </si>
  <si>
    <t xml:space="preserve">616-R05mi4 </t>
  </si>
  <si>
    <t>10D-MI1</t>
  </si>
  <si>
    <t>1-A</t>
  </si>
  <si>
    <t>ol2mi1</t>
  </si>
  <si>
    <t xml:space="preserve">616-R08mi60 </t>
  </si>
  <si>
    <t>MARA34-1rh_45</t>
  </si>
  <si>
    <t>666-R24 Izx</t>
  </si>
  <si>
    <t xml:space="preserve">666-R24mi4 </t>
  </si>
  <si>
    <t>59B</t>
  </si>
  <si>
    <t xml:space="preserve">AGRI2-27 </t>
  </si>
  <si>
    <t xml:space="preserve">616-R08mi59 </t>
  </si>
  <si>
    <t>RESC5-O13-MD</t>
  </si>
  <si>
    <t xml:space="preserve">616-R05mi22a </t>
  </si>
  <si>
    <t>BPB</t>
  </si>
  <si>
    <t>19</t>
  </si>
  <si>
    <t xml:space="preserve">666-R24mi8 </t>
  </si>
  <si>
    <t>PB64I-1</t>
  </si>
  <si>
    <t xml:space="preserve">GUG-3_37 </t>
  </si>
  <si>
    <t>CL05MI06</t>
  </si>
  <si>
    <t>brn17-MI-1-2011</t>
  </si>
  <si>
    <t>HPD-488-R16</t>
  </si>
  <si>
    <t>488-R16_19</t>
  </si>
  <si>
    <t>NIJ-04_19</t>
  </si>
  <si>
    <t>WOK-12D</t>
  </si>
  <si>
    <t>WOKD-12_47</t>
  </si>
  <si>
    <t>ol7mi2</t>
  </si>
  <si>
    <t>plag11mi1</t>
  </si>
  <si>
    <t>BPPC</t>
  </si>
  <si>
    <t>1-K1</t>
  </si>
  <si>
    <t xml:space="preserve">343-R18mi9 </t>
  </si>
  <si>
    <t xml:space="preserve">616-R05mi15 </t>
  </si>
  <si>
    <t>WEST SUIYO VOLCANIC CHAIN</t>
  </si>
  <si>
    <t>666-R27 Izx</t>
  </si>
  <si>
    <t xml:space="preserve">666-R27mi77 </t>
  </si>
  <si>
    <t>2B</t>
  </si>
  <si>
    <t>BORG</t>
  </si>
  <si>
    <t>A1</t>
  </si>
  <si>
    <t>WOK-22D</t>
  </si>
  <si>
    <t>WOK22D-1_50</t>
  </si>
  <si>
    <t>A9</t>
  </si>
  <si>
    <t>MAUG05rh_90</t>
  </si>
  <si>
    <t>D46-1-4_15</t>
  </si>
  <si>
    <t>RESC5-O21-MB</t>
  </si>
  <si>
    <t>HAC-09_19</t>
  </si>
  <si>
    <t>2A</t>
  </si>
  <si>
    <t>OL2MIA</t>
  </si>
  <si>
    <t>OL1MIA0</t>
  </si>
  <si>
    <t xml:space="preserve">616-R08mi46a </t>
  </si>
  <si>
    <t>RESC5-O21-ME</t>
  </si>
  <si>
    <t>USTICA</t>
  </si>
  <si>
    <t>U2</t>
  </si>
  <si>
    <t xml:space="preserve">ol1mi1 </t>
  </si>
  <si>
    <t xml:space="preserve">PAGAN5-2_34 </t>
  </si>
  <si>
    <t xml:space="preserve">616-R05mi34 </t>
  </si>
  <si>
    <t xml:space="preserve"> 2006-E2b</t>
  </si>
  <si>
    <t>B3</t>
  </si>
  <si>
    <t xml:space="preserve">PAGAN5-2_34C </t>
  </si>
  <si>
    <t xml:space="preserve"> 2006-B8b</t>
  </si>
  <si>
    <t xml:space="preserve">616-R05mi20a </t>
  </si>
  <si>
    <t>MARSILI</t>
  </si>
  <si>
    <t>M2A</t>
  </si>
  <si>
    <t>HAC-09_1</t>
  </si>
  <si>
    <t>137B-5</t>
  </si>
  <si>
    <t xml:space="preserve">666-R24mi6 </t>
  </si>
  <si>
    <t xml:space="preserve">666-R27mi78 </t>
  </si>
  <si>
    <t xml:space="preserve">616-R08mi54 </t>
  </si>
  <si>
    <t xml:space="preserve">PAGAN5-2_86 </t>
  </si>
  <si>
    <t>RESC5-O25-MB</t>
  </si>
  <si>
    <t>OSH-02_27</t>
  </si>
  <si>
    <t>RESC5-O5-MA</t>
  </si>
  <si>
    <t>PB64I-2</t>
  </si>
  <si>
    <t>RESC5-O4-MA</t>
  </si>
  <si>
    <t>RESC5-O3-MA</t>
  </si>
  <si>
    <t xml:space="preserve">616-R05mi3b </t>
  </si>
  <si>
    <t xml:space="preserve"> 2002/3S-6 </t>
  </si>
  <si>
    <t>5-1</t>
  </si>
  <si>
    <t>A20-2</t>
  </si>
  <si>
    <t>ol3mi2</t>
  </si>
  <si>
    <t xml:space="preserve"> FS-07</t>
  </si>
  <si>
    <t xml:space="preserve">616-R08mi40 </t>
  </si>
  <si>
    <t>JORULLO</t>
  </si>
  <si>
    <t>J1D-23</t>
  </si>
  <si>
    <t xml:space="preserve"> FS-09 a</t>
  </si>
  <si>
    <t>MARA34-1rh_44B</t>
  </si>
  <si>
    <t xml:space="preserve">616-R08mi55 </t>
  </si>
  <si>
    <t xml:space="preserve">616-R08mi50 </t>
  </si>
  <si>
    <t>B17</t>
  </si>
  <si>
    <t>137B-R1</t>
  </si>
  <si>
    <t>71</t>
  </si>
  <si>
    <t>ARENAL</t>
  </si>
  <si>
    <t>950</t>
  </si>
  <si>
    <t>CR-61C</t>
  </si>
  <si>
    <t>CR-61C-57</t>
  </si>
  <si>
    <t xml:space="preserve">616-R05mi2a </t>
  </si>
  <si>
    <t xml:space="preserve">616-R05mi32 </t>
  </si>
  <si>
    <t xml:space="preserve">616-R08mi41 </t>
  </si>
  <si>
    <t xml:space="preserve"> 2008/9-1</t>
  </si>
  <si>
    <t xml:space="preserve">616-R05mi20b </t>
  </si>
  <si>
    <t xml:space="preserve">616-R05mi19 </t>
  </si>
  <si>
    <t>MI10</t>
  </si>
  <si>
    <t>480-R10_29</t>
  </si>
  <si>
    <t>RESC5-O25-MA</t>
  </si>
  <si>
    <t>ol4mi1</t>
  </si>
  <si>
    <t>MAUG05rh_91</t>
  </si>
  <si>
    <t>RESC2-O22.MIE-av</t>
  </si>
  <si>
    <t>oliv2_mia</t>
  </si>
  <si>
    <t>ol8mi1</t>
  </si>
  <si>
    <t>NIJ-04_17</t>
  </si>
  <si>
    <t>AKUTAN</t>
  </si>
  <si>
    <t>AK16TAP96</t>
  </si>
  <si>
    <t>AK96MI06</t>
  </si>
  <si>
    <t>TAP000053</t>
  </si>
  <si>
    <t>Sari-15-03_7</t>
  </si>
  <si>
    <t>MI125</t>
  </si>
  <si>
    <t>2</t>
  </si>
  <si>
    <t>MNB000032</t>
  </si>
  <si>
    <t xml:space="preserve">664-R26mi28 </t>
  </si>
  <si>
    <t>RESC3-O16-MA</t>
  </si>
  <si>
    <t>RESC5-O11-MA</t>
  </si>
  <si>
    <t>B24</t>
  </si>
  <si>
    <t xml:space="preserve"> 2013-17b</t>
  </si>
  <si>
    <t>oliv3mi1</t>
  </si>
  <si>
    <t>RESC4-O11-MA-av</t>
  </si>
  <si>
    <t>673-R28 Izx</t>
  </si>
  <si>
    <t xml:space="preserve">673-R28mi31a </t>
  </si>
  <si>
    <t>D46-1-1_21rh</t>
  </si>
  <si>
    <t>75</t>
  </si>
  <si>
    <t>RESC4-O7-MA-av</t>
  </si>
  <si>
    <t>HPD-480-R06</t>
  </si>
  <si>
    <t>480-R06_27</t>
  </si>
  <si>
    <t>BB4</t>
  </si>
  <si>
    <t xml:space="preserve">616-R08mi52b </t>
  </si>
  <si>
    <t xml:space="preserve">616-R05mi7 </t>
  </si>
  <si>
    <t>AGUA</t>
  </si>
  <si>
    <t>GU-11d</t>
  </si>
  <si>
    <t>GU-11d-s1</t>
  </si>
  <si>
    <t xml:space="preserve">PAGAN5-2_67 </t>
  </si>
  <si>
    <t>SEG0706</t>
  </si>
  <si>
    <t>E1</t>
  </si>
  <si>
    <t>45</t>
  </si>
  <si>
    <t xml:space="preserve">616-R08mi48 </t>
  </si>
  <si>
    <t>D48-4-1_8</t>
  </si>
  <si>
    <t>RESC5-O16-MB-av</t>
  </si>
  <si>
    <t>ol1mi3</t>
  </si>
  <si>
    <t xml:space="preserve">616-R05mi5 </t>
  </si>
  <si>
    <t xml:space="preserve">AGRI2-12 </t>
  </si>
  <si>
    <t xml:space="preserve">616-R05mi25 </t>
  </si>
  <si>
    <t xml:space="preserve">616-R08mi57 </t>
  </si>
  <si>
    <t>VOLCANO L</t>
  </si>
  <si>
    <t>LC-L-71</t>
  </si>
  <si>
    <t>oliv41_mia</t>
  </si>
  <si>
    <t>M10a-Y/B6</t>
  </si>
  <si>
    <t>S12-37</t>
  </si>
  <si>
    <t>1-3</t>
  </si>
  <si>
    <t>D50-2-2_10</t>
  </si>
  <si>
    <t>D46-1-1_24</t>
  </si>
  <si>
    <t xml:space="preserve">616-R05mi36a </t>
  </si>
  <si>
    <t xml:space="preserve">616-R05mi3a </t>
  </si>
  <si>
    <t xml:space="preserve">616-R08mi43 </t>
  </si>
  <si>
    <t>AP-01-14</t>
  </si>
  <si>
    <t>HA-A_15</t>
  </si>
  <si>
    <t xml:space="preserve">GUG-3_41 </t>
  </si>
  <si>
    <t>08WR-20-21A</t>
  </si>
  <si>
    <t>08WR-20-10A</t>
  </si>
  <si>
    <t>Field, L., Barnie, T., Blundy, J., Brooker, R.A., Keir, D., Lewi, E. and Saunders, K., 2012. Integrated field, satellite and petrological observations of the November 2010 eruption of Erta Ale. Bulletin of Volcanology, 74(10), pp.2251-2271.</t>
  </si>
  <si>
    <t>ERTA ALE</t>
  </si>
  <si>
    <t>2010</t>
  </si>
  <si>
    <t>EA003</t>
  </si>
  <si>
    <t>G</t>
  </si>
  <si>
    <t>480-R10_36</t>
  </si>
  <si>
    <t>MI121</t>
  </si>
  <si>
    <t>RESC5-O8-MB</t>
  </si>
  <si>
    <t>SH63MI48</t>
  </si>
  <si>
    <t>PB14Kc</t>
  </si>
  <si>
    <t>de Maisonneuve, C.B., Dungan, M.A., Bachmann, O. and Burgisser, A., 2012. Insights into shallow magma storage and crystallization at Volcán Llaima (Andean southern volcanic zone, Chile). Journal of Volcanology and Geothermal Research, 211, pp.76-91.</t>
  </si>
  <si>
    <t>~1850</t>
  </si>
  <si>
    <t>UF3 (upper tephra layer of Fissural 3)</t>
  </si>
  <si>
    <t>8LM-338</t>
  </si>
  <si>
    <t>8LM-338_A29</t>
  </si>
  <si>
    <t xml:space="preserve">GUG-3_29 </t>
  </si>
  <si>
    <t>CV04MI01</t>
  </si>
  <si>
    <t xml:space="preserve">616-R05mi36b </t>
  </si>
  <si>
    <t xml:space="preserve">616-R05mi27a </t>
  </si>
  <si>
    <t xml:space="preserve">343-R18mi5a </t>
  </si>
  <si>
    <t xml:space="preserve">616-R05mi26 </t>
  </si>
  <si>
    <t>MAUG05rh_82</t>
  </si>
  <si>
    <t>BB3</t>
  </si>
  <si>
    <t>KVG-72694A</t>
  </si>
  <si>
    <t>RESC3-O2-MA</t>
  </si>
  <si>
    <t>A5</t>
  </si>
  <si>
    <t>5M</t>
  </si>
  <si>
    <t>Sari-15-03_3B</t>
  </si>
  <si>
    <t>ALV-1846-9</t>
  </si>
  <si>
    <t>ALV1846-9_47</t>
  </si>
  <si>
    <t xml:space="preserve">616-R05mi12 </t>
  </si>
  <si>
    <t>MARA-38D</t>
  </si>
  <si>
    <t>MARA38Drh_37</t>
  </si>
  <si>
    <t>U1</t>
  </si>
  <si>
    <t>MARA19rh_73</t>
  </si>
  <si>
    <t>B20</t>
  </si>
  <si>
    <t>L</t>
  </si>
  <si>
    <t xml:space="preserve">PAGAN5-2_31 </t>
  </si>
  <si>
    <t>H</t>
  </si>
  <si>
    <t>MARA34-1rh_44</t>
  </si>
  <si>
    <t>ALV1846-9_56</t>
  </si>
  <si>
    <t>M12</t>
  </si>
  <si>
    <t>VAGGELI (G1)</t>
  </si>
  <si>
    <t>I</t>
  </si>
  <si>
    <t>LC-19-3</t>
  </si>
  <si>
    <t>plag16_mia</t>
  </si>
  <si>
    <t>CSM-A_14</t>
  </si>
  <si>
    <t>MARA34-1rh_50</t>
  </si>
  <si>
    <t>1-H</t>
  </si>
  <si>
    <t>AA4</t>
  </si>
  <si>
    <t>RESC5-O17-MB</t>
  </si>
  <si>
    <t>PB14H</t>
  </si>
  <si>
    <t xml:space="preserve">668-R02mi42 </t>
  </si>
  <si>
    <t>oliv2mi1</t>
  </si>
  <si>
    <t>ol2mi2</t>
  </si>
  <si>
    <t xml:space="preserve">616-R08mi44 </t>
  </si>
  <si>
    <t>2-5A</t>
  </si>
  <si>
    <t xml:space="preserve"> FS-00</t>
  </si>
  <si>
    <t>ALV1846-9_56C</t>
  </si>
  <si>
    <t>P2-58-27a</t>
  </si>
  <si>
    <t>GU-19d-s1</t>
  </si>
  <si>
    <t>oliv17_mia</t>
  </si>
  <si>
    <t>oliv1mi2</t>
  </si>
  <si>
    <t>1-F</t>
  </si>
  <si>
    <t xml:space="preserve">673-R28mi30a </t>
  </si>
  <si>
    <t xml:space="preserve">616-R08mi45a </t>
  </si>
  <si>
    <t xml:space="preserve"> 2006-4</t>
  </si>
  <si>
    <t>1-G</t>
  </si>
  <si>
    <t xml:space="preserve"> 2013-6a</t>
  </si>
  <si>
    <t>RESC5-O10-MA</t>
  </si>
  <si>
    <t>72</t>
  </si>
  <si>
    <t xml:space="preserve"> 2008/9-7b</t>
  </si>
  <si>
    <t xml:space="preserve"> 2006-B8a</t>
  </si>
  <si>
    <t>D46-1-4_20</t>
  </si>
  <si>
    <t>D46-1-2_12</t>
  </si>
  <si>
    <t>MARA38Drh_37B</t>
  </si>
  <si>
    <t>MARA34-1rh_54</t>
  </si>
  <si>
    <t>KVG-71694B</t>
  </si>
  <si>
    <t>Spa-U2</t>
  </si>
  <si>
    <t>HAC-09_20</t>
  </si>
  <si>
    <t>RESC5-O21-MC</t>
  </si>
  <si>
    <t>RESC5-O12-MA</t>
  </si>
  <si>
    <t>RESC5-O18-MC</t>
  </si>
  <si>
    <t>SA93</t>
  </si>
  <si>
    <t>SA93B</t>
  </si>
  <si>
    <t>RESC5-O18-MB</t>
  </si>
  <si>
    <t>P2-3d-2-1a</t>
  </si>
  <si>
    <t>27820</t>
  </si>
  <si>
    <t>SC02B</t>
  </si>
  <si>
    <t>SC02Br5a</t>
  </si>
  <si>
    <t>B23</t>
  </si>
  <si>
    <t>A28</t>
  </si>
  <si>
    <t>PB64G</t>
  </si>
  <si>
    <t>MI119</t>
  </si>
  <si>
    <t>VAVILOV BASIN</t>
  </si>
  <si>
    <t>48A1</t>
  </si>
  <si>
    <t>SA93A</t>
  </si>
  <si>
    <t xml:space="preserve">666-R27mi82 </t>
  </si>
  <si>
    <t xml:space="preserve">664-R26mi33 </t>
  </si>
  <si>
    <t>A1A</t>
  </si>
  <si>
    <t>PB14Ka</t>
  </si>
  <si>
    <t>plag7mi1</t>
  </si>
  <si>
    <t>D46-1-2_10</t>
  </si>
  <si>
    <t xml:space="preserve">PAGAN5-2_30 </t>
  </si>
  <si>
    <t>Ribeiro, J.M., Stern, R.J., Kelley, K.A., Shaw, A.M., Martinez, F. and Ohara, Y., 2015. Composition of the slab-derived fluids released beneath the Mariana forearc: Evidence for shallow dehydration of the subducting plate. Earth and Planetary Science Letters, 418, pp.136-148.</t>
  </si>
  <si>
    <t>S. END OF MARIANAS</t>
  </si>
  <si>
    <t>N/A</t>
  </si>
  <si>
    <t>YKDT88-R2</t>
  </si>
  <si>
    <t>MI-2</t>
  </si>
  <si>
    <t>pillow (rind)</t>
  </si>
  <si>
    <t>Kelley and Cottrell (2009)</t>
  </si>
  <si>
    <t xml:space="preserve">673-R28mi31b </t>
  </si>
  <si>
    <t>WOK-20D</t>
  </si>
  <si>
    <t>WOKD20-1_64B</t>
  </si>
  <si>
    <t>B7</t>
  </si>
  <si>
    <t>HAC-09_11</t>
  </si>
  <si>
    <t xml:space="preserve">PAGAN5-2_73 </t>
  </si>
  <si>
    <t>MNB000033</t>
  </si>
  <si>
    <t>ALV1846-9_62</t>
  </si>
  <si>
    <t>MARA34-1rh_57</t>
  </si>
  <si>
    <t>RESC4-O6-MA</t>
  </si>
  <si>
    <t>MARA34-1rh_48</t>
  </si>
  <si>
    <t xml:space="preserve">668-R02mi50b </t>
  </si>
  <si>
    <t>1-B1</t>
  </si>
  <si>
    <t>Spa-U1</t>
  </si>
  <si>
    <t>MARA34-1rh_62</t>
  </si>
  <si>
    <t xml:space="preserve">616-R08mi39 </t>
  </si>
  <si>
    <t xml:space="preserve">LE-03-10 </t>
  </si>
  <si>
    <t>ol8mi2</t>
  </si>
  <si>
    <t>59A</t>
  </si>
  <si>
    <t>A24</t>
  </si>
  <si>
    <t>MAUG05rh_86</t>
  </si>
  <si>
    <t>URAC6Brh_77B</t>
  </si>
  <si>
    <t>J1D-29_1</t>
  </si>
  <si>
    <t>HIGH CASCADES, TWIN CRATER</t>
  </si>
  <si>
    <t>TC063A</t>
  </si>
  <si>
    <t>1-E</t>
  </si>
  <si>
    <t xml:space="preserve">616-R08mi51b </t>
  </si>
  <si>
    <t>ALV1846-9_55</t>
  </si>
  <si>
    <t>RESC4-O5-MA</t>
  </si>
  <si>
    <t>plag12mi3</t>
  </si>
  <si>
    <t>134D-10</t>
  </si>
  <si>
    <t>MARA38Drh_39</t>
  </si>
  <si>
    <t>HD664-R27 Izx</t>
  </si>
  <si>
    <t xml:space="preserve">HD664-R27mi55 </t>
  </si>
  <si>
    <t>B1</t>
  </si>
  <si>
    <t>673-R22 Izx</t>
  </si>
  <si>
    <t xml:space="preserve">673-R22mi37a </t>
  </si>
  <si>
    <t>oliv42_mia</t>
  </si>
  <si>
    <t>VF-74-127</t>
  </si>
  <si>
    <t>127-1</t>
  </si>
  <si>
    <t>RESC4-O11-MC</t>
  </si>
  <si>
    <t>B18</t>
  </si>
  <si>
    <t xml:space="preserve">666-R27mi79a </t>
  </si>
  <si>
    <t>NIJ-04_12</t>
  </si>
  <si>
    <t xml:space="preserve">343-R05mi25a </t>
  </si>
  <si>
    <t>MI120</t>
  </si>
  <si>
    <t xml:space="preserve">673-R28mi22 </t>
  </si>
  <si>
    <t>MI118</t>
  </si>
  <si>
    <t xml:space="preserve">662-R04mi34 </t>
  </si>
  <si>
    <t>OL1MIB0</t>
  </si>
  <si>
    <t>13D-MI1</t>
  </si>
  <si>
    <t xml:space="preserve">GUG-3_40 </t>
  </si>
  <si>
    <t>MI11</t>
  </si>
  <si>
    <t>Wade, J.A., Plank, T., Melson, W.G., Soto, G.J. and Hauri, E.H., 2006. The volatile content of magmas from Arenal volcano, Costa Rica. Journal of Volcanology and Geothermal Research, 157(1-3), pp.94-120.</t>
  </si>
  <si>
    <t>ARENAL-ET3</t>
  </si>
  <si>
    <t>1020</t>
  </si>
  <si>
    <t>AR0302-1a</t>
  </si>
  <si>
    <t>ol8mi1 rep</t>
  </si>
  <si>
    <t xml:space="preserve">666-R27mi84a </t>
  </si>
  <si>
    <t>SH15CK01</t>
  </si>
  <si>
    <t>SH01MI14</t>
  </si>
  <si>
    <t>TAP00006G</t>
  </si>
  <si>
    <t>ALV1846-9_48</t>
  </si>
  <si>
    <t>HAC-09_13</t>
  </si>
  <si>
    <t>NK-13-3</t>
  </si>
  <si>
    <t>1-5-1</t>
  </si>
  <si>
    <t>oliv24_mia</t>
  </si>
  <si>
    <t>D50-2-2_9</t>
  </si>
  <si>
    <t xml:space="preserve">616-R05mi31 </t>
  </si>
  <si>
    <t>WOKD20-1_64</t>
  </si>
  <si>
    <t>oliv4mi2</t>
  </si>
  <si>
    <t>cpx2mi2</t>
  </si>
  <si>
    <t>&lt; 100 ybp</t>
  </si>
  <si>
    <t>97SPS31A</t>
  </si>
  <si>
    <t>ol22mi1</t>
  </si>
  <si>
    <t xml:space="preserve">668-R02mi51 </t>
  </si>
  <si>
    <t xml:space="preserve">AP-03-02 </t>
  </si>
  <si>
    <t>ALV1846-9_49</t>
  </si>
  <si>
    <t xml:space="preserve">664-R26mi30a </t>
  </si>
  <si>
    <t>MARA34-1rh_49</t>
  </si>
  <si>
    <t>ol10mi1</t>
  </si>
  <si>
    <t>AOGASHIMA</t>
  </si>
  <si>
    <t>Aog-06</t>
  </si>
  <si>
    <t>AOG-06_44</t>
  </si>
  <si>
    <t>RESC3-O21-MB-av</t>
  </si>
  <si>
    <t>66</t>
  </si>
  <si>
    <t>36A</t>
  </si>
  <si>
    <t xml:space="preserve">666-R27mi84b </t>
  </si>
  <si>
    <t>RESC4-O15-MA</t>
  </si>
  <si>
    <t>RESC5-O2-MA</t>
  </si>
  <si>
    <t>oliv9mi2</t>
  </si>
  <si>
    <t>A23</t>
  </si>
  <si>
    <t xml:space="preserve">673-R28mi29 </t>
  </si>
  <si>
    <t xml:space="preserve">PAGAN5-2_71 </t>
  </si>
  <si>
    <t xml:space="preserve">PAGAN5-2_103 </t>
  </si>
  <si>
    <t>4-1</t>
  </si>
  <si>
    <t>SH01MI26</t>
  </si>
  <si>
    <t>PB14G</t>
  </si>
  <si>
    <t>MARA19rh_72</t>
  </si>
  <si>
    <t>B6-2</t>
  </si>
  <si>
    <t>480-R06_24</t>
  </si>
  <si>
    <t xml:space="preserve">PAGAN5-2_7 </t>
  </si>
  <si>
    <t xml:space="preserve">PAGAN5-2_19 </t>
  </si>
  <si>
    <t xml:space="preserve">343-R18mi5b </t>
  </si>
  <si>
    <t>MARA34-1rh_58B</t>
  </si>
  <si>
    <t>2016</t>
  </si>
  <si>
    <t>16IPE1B</t>
  </si>
  <si>
    <t>16IPE1BextOLVMI06</t>
  </si>
  <si>
    <t>TAP000044</t>
  </si>
  <si>
    <t>MARA34-1rh_60</t>
  </si>
  <si>
    <t>08WR-20-2</t>
  </si>
  <si>
    <t>J</t>
  </si>
  <si>
    <t>HIGH CASCADES, ISLAND FISSURE</t>
  </si>
  <si>
    <t>PT05</t>
  </si>
  <si>
    <t>17A</t>
  </si>
  <si>
    <t>70</t>
  </si>
  <si>
    <t>MNB000078</t>
  </si>
  <si>
    <t>ALV1846-9_60</t>
  </si>
  <si>
    <t xml:space="preserve">673-R22mi48 </t>
  </si>
  <si>
    <t>S2</t>
  </si>
  <si>
    <t>CC</t>
  </si>
  <si>
    <t xml:space="preserve">616-R05mi11 </t>
  </si>
  <si>
    <t>J1D-20</t>
  </si>
  <si>
    <t xml:space="preserve">668-R02mi47 </t>
  </si>
  <si>
    <t>RESC4-O5-MB</t>
  </si>
  <si>
    <t xml:space="preserve">PAGAN5-2_110 </t>
  </si>
  <si>
    <t>oliv2mi2</t>
  </si>
  <si>
    <t>RESC3-O3-MA</t>
  </si>
  <si>
    <t>ALV1846-9_56B</t>
  </si>
  <si>
    <t>1-F2</t>
  </si>
  <si>
    <t>A24-2</t>
  </si>
  <si>
    <t xml:space="preserve">673-R28mi21 </t>
  </si>
  <si>
    <t>RESC5-O1-Ma-av</t>
  </si>
  <si>
    <t>MARA19rh_70</t>
  </si>
  <si>
    <t xml:space="preserve">616-R08mi53 </t>
  </si>
  <si>
    <t xml:space="preserve"> 2013-1</t>
  </si>
  <si>
    <t>MARA19rh_71</t>
  </si>
  <si>
    <t>WOKD20-1_61</t>
  </si>
  <si>
    <t>MARA19rh_47</t>
  </si>
  <si>
    <t>A2</t>
  </si>
  <si>
    <t>RESC2-O52.MIA</t>
  </si>
  <si>
    <t xml:space="preserve">PAGAN5-2_15 </t>
  </si>
  <si>
    <t>488-R16_20</t>
  </si>
  <si>
    <t>NIJ-04_20</t>
  </si>
  <si>
    <t xml:space="preserve"> 2013-6b</t>
  </si>
  <si>
    <t xml:space="preserve">PAGAN5-2_114 </t>
  </si>
  <si>
    <t xml:space="preserve">PAGAN5-2_113 </t>
  </si>
  <si>
    <t>08WR-20-13B</t>
  </si>
  <si>
    <t xml:space="preserve">PAGAN5-2_6 </t>
  </si>
  <si>
    <t>CR-61C-53</t>
  </si>
  <si>
    <t xml:space="preserve">668-R02mi50a </t>
  </si>
  <si>
    <t>A10</t>
  </si>
  <si>
    <t>ALV-1841-8</t>
  </si>
  <si>
    <t>ALV1841-8_11</t>
  </si>
  <si>
    <t xml:space="preserve">PAGAN5-2_9 </t>
  </si>
  <si>
    <t xml:space="preserve">343-R05mi24 </t>
  </si>
  <si>
    <t>1963</t>
  </si>
  <si>
    <t>P2-72</t>
  </si>
  <si>
    <t>P2-72-3-1</t>
  </si>
  <si>
    <t>1.6 ka</t>
  </si>
  <si>
    <t>300/63</t>
  </si>
  <si>
    <t>5B</t>
  </si>
  <si>
    <t>MARA19rh_74</t>
  </si>
  <si>
    <t xml:space="preserve">PAGAN5-2_90 </t>
  </si>
  <si>
    <t>ALV1846-9_61</t>
  </si>
  <si>
    <t>MARA19rh_69</t>
  </si>
  <si>
    <t>URAC6Brh_76</t>
  </si>
  <si>
    <t>10-13B</t>
  </si>
  <si>
    <t>BUL3-1-2010</t>
  </si>
  <si>
    <t>J1D-29_3</t>
  </si>
  <si>
    <t xml:space="preserve">GUG-4_3 </t>
  </si>
  <si>
    <t>MARA34-1_28</t>
  </si>
  <si>
    <t xml:space="preserve">PAGAN5-2_59 </t>
  </si>
  <si>
    <t>MARA34-1_20</t>
  </si>
  <si>
    <t>NK-13-2</t>
  </si>
  <si>
    <t>2-5-2-B</t>
  </si>
  <si>
    <t>ol26mi1</t>
  </si>
  <si>
    <t>10B</t>
  </si>
  <si>
    <t>16B</t>
  </si>
  <si>
    <t>MARA38Drh_36B</t>
  </si>
  <si>
    <t>MARA34-1_34</t>
  </si>
  <si>
    <t>VF-74-136</t>
  </si>
  <si>
    <t>136-2A</t>
  </si>
  <si>
    <t xml:space="preserve">PAGAN5-2_77 </t>
  </si>
  <si>
    <t>PB62H</t>
  </si>
  <si>
    <t xml:space="preserve"> 2006-E2a</t>
  </si>
  <si>
    <t xml:space="preserve">GUG-3_38 </t>
  </si>
  <si>
    <t>MAUG05rh_81</t>
  </si>
  <si>
    <t>bk1-2-1-2012</t>
  </si>
  <si>
    <t>ALV1846-9_50</t>
  </si>
  <si>
    <t xml:space="preserve">GUG-4_30 </t>
  </si>
  <si>
    <t>1-9-10</t>
  </si>
  <si>
    <t>P2-72-3-2</t>
  </si>
  <si>
    <t xml:space="preserve">343-R05mi26 </t>
  </si>
  <si>
    <t>RESC5-O10-MD</t>
  </si>
  <si>
    <t>B6</t>
  </si>
  <si>
    <t>8LM-338_A3b</t>
  </si>
  <si>
    <t>MARA34-1rh_58</t>
  </si>
  <si>
    <t>Gug#3</t>
  </si>
  <si>
    <t>08WR-20-21B</t>
  </si>
  <si>
    <t xml:space="preserve">673-R28mi23b </t>
  </si>
  <si>
    <t>OSH-02_23</t>
  </si>
  <si>
    <t>P2-32d-1</t>
  </si>
  <si>
    <t>MARA34-1rh_55</t>
  </si>
  <si>
    <t>oliv11mi1</t>
  </si>
  <si>
    <t>MARA38Drh_38</t>
  </si>
  <si>
    <t>MARA34-1rh_43</t>
  </si>
  <si>
    <t>ALV1846-9_53</t>
  </si>
  <si>
    <t>ALV1846-9_46</t>
  </si>
  <si>
    <t>CV15DJR09E</t>
  </si>
  <si>
    <t>CV09EMI03</t>
  </si>
  <si>
    <t>TAP00003A</t>
  </si>
  <si>
    <t>MARA19rh_65</t>
  </si>
  <si>
    <t>MARA19rh_64</t>
  </si>
  <si>
    <t>8-1</t>
  </si>
  <si>
    <t>br1-4-2-2012</t>
  </si>
  <si>
    <t>LA LOMA</t>
  </si>
  <si>
    <t>CLL-1 10</t>
  </si>
  <si>
    <t>WOKD-12_46</t>
  </si>
  <si>
    <t>ASUN-20-2_3B</t>
  </si>
  <si>
    <t xml:space="preserve"> 2002/3S-10 </t>
  </si>
  <si>
    <t>39B</t>
  </si>
  <si>
    <t>Sari-15-02_8</t>
  </si>
  <si>
    <t>oliv22_mia</t>
  </si>
  <si>
    <t>08WR-20-15E</t>
  </si>
  <si>
    <t>2-8-7</t>
  </si>
  <si>
    <t>ASTILLERO</t>
  </si>
  <si>
    <t>CA-A_15</t>
  </si>
  <si>
    <t xml:space="preserve">666-R27mi79b </t>
  </si>
  <si>
    <t xml:space="preserve">666-R24mi7 </t>
  </si>
  <si>
    <t xml:space="preserve">oliv1mi1 </t>
  </si>
  <si>
    <t>B25</t>
  </si>
  <si>
    <t>CR-61C-59</t>
  </si>
  <si>
    <t>MARA38Drh_41</t>
  </si>
  <si>
    <t>MARA34-1rh_53</t>
  </si>
  <si>
    <t>MARA19rh_63</t>
  </si>
  <si>
    <t>WOKD-12_49</t>
  </si>
  <si>
    <t>WOKD20-1_62</t>
  </si>
  <si>
    <t>48A2</t>
  </si>
  <si>
    <t xml:space="preserve">673-R22mi47 </t>
  </si>
  <si>
    <t xml:space="preserve">616-R08mi45b </t>
  </si>
  <si>
    <t>1-F1</t>
  </si>
  <si>
    <t>MARA34-1rh_61B</t>
  </si>
  <si>
    <t>MARA34-1rh_51</t>
  </si>
  <si>
    <t>ALV1846-9_57</t>
  </si>
  <si>
    <t xml:space="preserve">GUG-3_7 </t>
  </si>
  <si>
    <t>ALV1846-9_52</t>
  </si>
  <si>
    <t>MI-12</t>
  </si>
  <si>
    <t xml:space="preserve">PAGAN5-2_11 </t>
  </si>
  <si>
    <t>6D-MI</t>
  </si>
  <si>
    <t>HPD-489-R14</t>
  </si>
  <si>
    <t>489-R14_34</t>
  </si>
  <si>
    <t>MARA19rh_66</t>
  </si>
  <si>
    <t>MARA34-1rh_56</t>
  </si>
  <si>
    <t>ALV1841-8_3</t>
  </si>
  <si>
    <t>CA-A_12</t>
  </si>
  <si>
    <t>ALV1846-9_59</t>
  </si>
  <si>
    <t>bk1-2-3-2012</t>
  </si>
  <si>
    <t xml:space="preserve">666-R24mi2 </t>
  </si>
  <si>
    <t>RESC3-O18-MA</t>
  </si>
  <si>
    <t xml:space="preserve">CN-19 </t>
  </si>
  <si>
    <t xml:space="preserve"> 2013-17a</t>
  </si>
  <si>
    <t xml:space="preserve">673-R28mi24 </t>
  </si>
  <si>
    <t>WOKD-12_40</t>
  </si>
  <si>
    <t xml:space="preserve">616-R08mi47 </t>
  </si>
  <si>
    <t>D46-1-1_26</t>
  </si>
  <si>
    <t>Roggensack, K., 2001. Unraveling the 1974 eruption of Fuego volcano (Guatemala) with small crystals and their young melt inclusions. Geology, 29(10), pp.911-914.</t>
  </si>
  <si>
    <t>19-38A</t>
  </si>
  <si>
    <t>MARA34-1_14</t>
  </si>
  <si>
    <t xml:space="preserve">673-R22mi42 </t>
  </si>
  <si>
    <t>A18</t>
  </si>
  <si>
    <t xml:space="preserve">PAGAN5-2_105 </t>
  </si>
  <si>
    <t>ALV1846-9_45</t>
  </si>
  <si>
    <t>brn2-MI-1-2011</t>
  </si>
  <si>
    <t>3A</t>
  </si>
  <si>
    <t xml:space="preserve">PAGAN5-2_108 </t>
  </si>
  <si>
    <t>J1D-17_2</t>
  </si>
  <si>
    <t>SH63MI30</t>
  </si>
  <si>
    <t>LAS TETILLAS</t>
  </si>
  <si>
    <t>TE-6</t>
  </si>
  <si>
    <t xml:space="preserve">GUG-4_37 </t>
  </si>
  <si>
    <t xml:space="preserve"> 2006-B5c</t>
  </si>
  <si>
    <t>41B</t>
  </si>
  <si>
    <t>6K-1096-R14</t>
  </si>
  <si>
    <t>MI-B</t>
  </si>
  <si>
    <t xml:space="preserve">PAGAN5-2_13 </t>
  </si>
  <si>
    <t>GugR</t>
  </si>
  <si>
    <t>ALV1841-8_14</t>
  </si>
  <si>
    <t>08WR-20-15C</t>
  </si>
  <si>
    <t>AOG-06_45</t>
  </si>
  <si>
    <t>ALV1841-8_5</t>
  </si>
  <si>
    <t>MARA34-1rh_42</t>
  </si>
  <si>
    <t>3B</t>
  </si>
  <si>
    <t>CLL-1_4</t>
  </si>
  <si>
    <t>bk3-5-1-2012</t>
  </si>
  <si>
    <t>oliv18_mia</t>
  </si>
  <si>
    <t>VF-74-131</t>
  </si>
  <si>
    <t>131-3</t>
  </si>
  <si>
    <t>1-D1</t>
  </si>
  <si>
    <t xml:space="preserve">666-R27mi76 </t>
  </si>
  <si>
    <t>GugZb</t>
  </si>
  <si>
    <t>03OK33-1-JEB</t>
  </si>
  <si>
    <t>J1D-12_1</t>
  </si>
  <si>
    <t>105</t>
  </si>
  <si>
    <t>OL3MI</t>
  </si>
  <si>
    <t>ALV1846-9_50B</t>
  </si>
  <si>
    <t xml:space="preserve">PAGAN5-2_95 </t>
  </si>
  <si>
    <t>5-2</t>
  </si>
  <si>
    <t xml:space="preserve">GUG-3_22 </t>
  </si>
  <si>
    <t>ALV1841-8_6</t>
  </si>
  <si>
    <t xml:space="preserve">343-R18mi19 </t>
  </si>
  <si>
    <t xml:space="preserve">GUG-3_6B </t>
  </si>
  <si>
    <t>Berlo, K., Stix, J., Roggensack, K. and Ghaleb, B., 2012. A tale of two magmas, Fuego, Guatemala. Bulletin of volcanology, 74(2), pp.377-390.</t>
  </si>
  <si>
    <t>27160</t>
  </si>
  <si>
    <t>5-11 DUP</t>
  </si>
  <si>
    <t>SUIYO VOLCANIC RIDGE</t>
  </si>
  <si>
    <t>666-R16 Izx</t>
  </si>
  <si>
    <t xml:space="preserve">666-R16mi38 </t>
  </si>
  <si>
    <t>RESC4-O10-MA-av</t>
  </si>
  <si>
    <t>MARA34-1rh_46</t>
  </si>
  <si>
    <t>SH63MI59</t>
  </si>
  <si>
    <t xml:space="preserve">PAGAN5-2_97 </t>
  </si>
  <si>
    <t xml:space="preserve">673-R22mi35 </t>
  </si>
  <si>
    <t>CA-A_14</t>
  </si>
  <si>
    <t>GugW</t>
  </si>
  <si>
    <t>OSH-02_29</t>
  </si>
  <si>
    <t>97SPS31B</t>
  </si>
  <si>
    <t>ol14mi1</t>
  </si>
  <si>
    <t>MARA34-1rh_52</t>
  </si>
  <si>
    <t xml:space="preserve">673-R28mi27 </t>
  </si>
  <si>
    <t>ol21mi1</t>
  </si>
  <si>
    <t>Cooper, L.B. (2009) Volatiles in Tonga arc magmas and their role in unraveling subduction zone processes. Ph.D. Dissertation, Boston University and Caulfield, J. T., Turner, S. P., Smith, I. E. M., Cooper, L. B. &amp; Jenner, G. A. (2012). Magma evolution in the primitive, intra-oceanic Tonga Arc: petrogenesis of basaltic andesites at Tofua volcano. Journal of Petrology 53, 1197–1230.</t>
  </si>
  <si>
    <t>TOFUA</t>
  </si>
  <si>
    <t>&lt; 900 ybp</t>
  </si>
  <si>
    <t>TF1170</t>
  </si>
  <si>
    <t>cpx11_mia</t>
  </si>
  <si>
    <t>CA-A_11</t>
  </si>
  <si>
    <t>AR0302-1b</t>
  </si>
  <si>
    <t>CA-A_6-1</t>
  </si>
  <si>
    <t>MARA19rh_67</t>
  </si>
  <si>
    <t xml:space="preserve">ol1mi3 </t>
  </si>
  <si>
    <t>FI15DJR45</t>
  </si>
  <si>
    <t>FI45MI10</t>
  </si>
  <si>
    <t>TAP00004D</t>
  </si>
  <si>
    <t>HAC-09_12</t>
  </si>
  <si>
    <t xml:space="preserve">GUG-3_1 </t>
  </si>
  <si>
    <t>1400-1977</t>
  </si>
  <si>
    <t>SC5K</t>
  </si>
  <si>
    <t>SC5k2aI</t>
  </si>
  <si>
    <t>2-A1</t>
  </si>
  <si>
    <t>1-G2</t>
  </si>
  <si>
    <t>MI-D2</t>
  </si>
  <si>
    <t>EJ-C1</t>
  </si>
  <si>
    <t>OSH-02_22</t>
  </si>
  <si>
    <t>NIJ-04_14</t>
  </si>
  <si>
    <t xml:space="preserve">PAGAN5-2_49 </t>
  </si>
  <si>
    <t>A6 C</t>
  </si>
  <si>
    <t>MARA34-1_35</t>
  </si>
  <si>
    <t>MARA19rh_68</t>
  </si>
  <si>
    <t>MARA38Drh_35</t>
  </si>
  <si>
    <t>ALV-1833-1</t>
  </si>
  <si>
    <t>ALV1833-1_16</t>
  </si>
  <si>
    <t>bk1-2-2-2012</t>
  </si>
  <si>
    <t>WOKD20-1_66</t>
  </si>
  <si>
    <t>ALV1833-1_22</t>
  </si>
  <si>
    <t>2-H1</t>
  </si>
  <si>
    <t>HAC-09_10</t>
  </si>
  <si>
    <t xml:space="preserve">PAGAN5-2_109 </t>
  </si>
  <si>
    <t xml:space="preserve">673-R28mi26 </t>
  </si>
  <si>
    <t xml:space="preserve">PAGAN5-2_17 </t>
  </si>
  <si>
    <t xml:space="preserve">GUG-3_24 </t>
  </si>
  <si>
    <t>ALV1846-9_54</t>
  </si>
  <si>
    <t>2-3-4</t>
  </si>
  <si>
    <t xml:space="preserve"> 2013-17d</t>
  </si>
  <si>
    <t xml:space="preserve">PAGAN5-2_112 </t>
  </si>
  <si>
    <t xml:space="preserve">ol4mi2 </t>
  </si>
  <si>
    <t>CSM-A_6</t>
  </si>
  <si>
    <t>3-5-4A</t>
  </si>
  <si>
    <t>MARA34-1_33</t>
  </si>
  <si>
    <t>MARA8-5</t>
  </si>
  <si>
    <t>MARA8_1</t>
  </si>
  <si>
    <t>br1-4-1-2012</t>
  </si>
  <si>
    <t>17B</t>
  </si>
  <si>
    <t>MARA34-1_23</t>
  </si>
  <si>
    <t>OSH-02_21</t>
  </si>
  <si>
    <t xml:space="preserve">AGRI2-44 </t>
  </si>
  <si>
    <t xml:space="preserve">PAGAN5-2_62 </t>
  </si>
  <si>
    <t xml:space="preserve">GUG-3_6 </t>
  </si>
  <si>
    <t>AOG-06_44B</t>
  </si>
  <si>
    <t>03TGMC-51j</t>
  </si>
  <si>
    <t xml:space="preserve">cpx1mi1 </t>
  </si>
  <si>
    <t>Plate4-2010</t>
  </si>
  <si>
    <t>VOLCANO 7</t>
  </si>
  <si>
    <t>LC-7-58-1</t>
  </si>
  <si>
    <t>PARICUTIN</t>
  </si>
  <si>
    <t>1943-1959</t>
  </si>
  <si>
    <t>P506-7</t>
  </si>
  <si>
    <t xml:space="preserve">673-R28mi32 </t>
  </si>
  <si>
    <t xml:space="preserve"> 2013-19a</t>
  </si>
  <si>
    <t>HAC-09_6</t>
  </si>
  <si>
    <t>oliv20_mia</t>
  </si>
  <si>
    <t>1-H2</t>
  </si>
  <si>
    <t>HAC-09_4</t>
  </si>
  <si>
    <t>AA5</t>
  </si>
  <si>
    <t xml:space="preserve">GUG-3_35B </t>
  </si>
  <si>
    <t xml:space="preserve">343-R05mi25b </t>
  </si>
  <si>
    <t>J1D-12_3</t>
  </si>
  <si>
    <t>ALA-03_18</t>
  </si>
  <si>
    <t xml:space="preserve">GUG-4_19 </t>
  </si>
  <si>
    <t xml:space="preserve">PAGAN5-2_56 </t>
  </si>
  <si>
    <t xml:space="preserve">PAGAN5-2_84 </t>
  </si>
  <si>
    <t>2-5-3</t>
  </si>
  <si>
    <t>3-5-3</t>
  </si>
  <si>
    <t>J1D-14</t>
  </si>
  <si>
    <t>CLL-1 5_2</t>
  </si>
  <si>
    <t>AA1 C</t>
  </si>
  <si>
    <t>MARA34-1_32</t>
  </si>
  <si>
    <t>WOKD20-1_63</t>
  </si>
  <si>
    <t>RESC5-O18-MA</t>
  </si>
  <si>
    <t>19-41</t>
  </si>
  <si>
    <t>GugP</t>
  </si>
  <si>
    <t>MARA-18-6</t>
  </si>
  <si>
    <t>MARA18-6_37</t>
  </si>
  <si>
    <t>MARA38Drh_40</t>
  </si>
  <si>
    <t xml:space="preserve"> 2002/3S-29b</t>
  </si>
  <si>
    <t>CLL-1_3</t>
  </si>
  <si>
    <t xml:space="preserve">PAGAN5-2_28 </t>
  </si>
  <si>
    <t>MARA34-1_24</t>
  </si>
  <si>
    <t>480-R06_23</t>
  </si>
  <si>
    <t>oliv9_mia</t>
  </si>
  <si>
    <t>4A</t>
  </si>
  <si>
    <t>Kermadec</t>
  </si>
  <si>
    <t>Wysoczanski, R.J., Handler, M.R., Schipper, C.I., Leybourne, M.I., Creech, J., Rotella, M.D., Nichols, A.R.L., Wilson, C.J.N. and Stewart, R.B., 2012. The tectonomagmatic source of ore metals and volatile elements in the southern Kermadec arc. Economic Geology, 107(8), pp.1539-1556.</t>
  </si>
  <si>
    <t>NGATOROIRANGI RIFT</t>
  </si>
  <si>
    <t>986-6</t>
  </si>
  <si>
    <t>pillow</t>
  </si>
  <si>
    <t>OL5MI</t>
  </si>
  <si>
    <t>RESC5-O22-MA</t>
  </si>
  <si>
    <t>ASUN-20-2_3</t>
  </si>
  <si>
    <t xml:space="preserve">GUG-4_12 </t>
  </si>
  <si>
    <t xml:space="preserve">GUG-3_24B </t>
  </si>
  <si>
    <t>TN273-30D-02-08</t>
  </si>
  <si>
    <t>MI-D</t>
  </si>
  <si>
    <t>27164</t>
  </si>
  <si>
    <t>5-15 DUP</t>
  </si>
  <si>
    <t xml:space="preserve">GUG-3_17 </t>
  </si>
  <si>
    <t xml:space="preserve">668-R02mi41 </t>
  </si>
  <si>
    <t>ANATAHAN</t>
  </si>
  <si>
    <t>AS03-Anat-4</t>
  </si>
  <si>
    <t>ANAT04rh_92</t>
  </si>
  <si>
    <t xml:space="preserve">GUG-4_23 </t>
  </si>
  <si>
    <t xml:space="preserve">PAGAN5-2_74 </t>
  </si>
  <si>
    <t xml:space="preserve"> 2013-3a</t>
  </si>
  <si>
    <t>&lt;9 ka</t>
  </si>
  <si>
    <t>SEG0707</t>
  </si>
  <si>
    <t>MARA38Drh_36</t>
  </si>
  <si>
    <t>ALV1846-9_51</t>
  </si>
  <si>
    <t xml:space="preserve">GUG-4_5 </t>
  </si>
  <si>
    <t>WOK22D-1_52</t>
  </si>
  <si>
    <t xml:space="preserve">GUG-3_23 </t>
  </si>
  <si>
    <t xml:space="preserve">GUG-3_22B </t>
  </si>
  <si>
    <t>2-3-3</t>
  </si>
  <si>
    <t>HAC-09_2</t>
  </si>
  <si>
    <t>Roberge, J., Delgado-Granados, H. and Wallace, P.J., 2009. Mafic magma recharge supplies high CO2 and SO2 gas fluxes from Popocatépetl volcano, Mexico. Geology, 37(2), pp.107-110.</t>
  </si>
  <si>
    <t>POPOCATEPETL</t>
  </si>
  <si>
    <t>5/11/1997</t>
  </si>
  <si>
    <t>M28-2 GR7</t>
  </si>
  <si>
    <t>Witter et al. (2005)</t>
  </si>
  <si>
    <t xml:space="preserve">PAGAN5-2_58 </t>
  </si>
  <si>
    <t xml:space="preserve">GUG-4_45 </t>
  </si>
  <si>
    <t>1-5-4</t>
  </si>
  <si>
    <t>MARA18-6_41</t>
  </si>
  <si>
    <t>Gug#5-1</t>
  </si>
  <si>
    <t xml:space="preserve">PAGAN5-2_65 </t>
  </si>
  <si>
    <t>HAC-09_5</t>
  </si>
  <si>
    <t xml:space="preserve">673-R22mi49 </t>
  </si>
  <si>
    <t>P1-1</t>
  </si>
  <si>
    <t>1943-1952</t>
  </si>
  <si>
    <t>P506-1</t>
  </si>
  <si>
    <t>RESC5-O27-MB</t>
  </si>
  <si>
    <t>LP53</t>
  </si>
  <si>
    <t>ALA-03_2</t>
  </si>
  <si>
    <t>oliv11_mia</t>
  </si>
  <si>
    <t>MI-9B</t>
  </si>
  <si>
    <t>P1-2</t>
  </si>
  <si>
    <t>MARA34-1_19</t>
  </si>
  <si>
    <t>WOK22D-1_59</t>
  </si>
  <si>
    <t xml:space="preserve">GUG-4_14 </t>
  </si>
  <si>
    <t xml:space="preserve">PAGAN5-2_99 </t>
  </si>
  <si>
    <t>br3-5-1-2012</t>
  </si>
  <si>
    <t>2-4-6</t>
  </si>
  <si>
    <t xml:space="preserve">GUG-3_32 </t>
  </si>
  <si>
    <t>oliv25_mia</t>
  </si>
  <si>
    <t>1-6-12b</t>
  </si>
  <si>
    <t>HAC-09_16</t>
  </si>
  <si>
    <t>ASUN-20-2_7</t>
  </si>
  <si>
    <t>WOKD20-1_65</t>
  </si>
  <si>
    <t>AR0302-5</t>
  </si>
  <si>
    <t>AR0302-5a</t>
  </si>
  <si>
    <t>06TF70</t>
  </si>
  <si>
    <t>oliv4mi1</t>
  </si>
  <si>
    <t>2-2-12B</t>
  </si>
  <si>
    <t>OSH-02_25</t>
  </si>
  <si>
    <t>ALV1841-8_9</t>
  </si>
  <si>
    <t>480-S1_41</t>
  </si>
  <si>
    <t>08WR-20-20</t>
  </si>
  <si>
    <t>84</t>
  </si>
  <si>
    <t>MARA34-1_17</t>
  </si>
  <si>
    <t>SC5k2aII</t>
  </si>
  <si>
    <t xml:space="preserve">PAGAN5-2_50 </t>
  </si>
  <si>
    <t>D46-1-4_17</t>
  </si>
  <si>
    <t>HAC-09_9</t>
  </si>
  <si>
    <t>SC01A</t>
  </si>
  <si>
    <t xml:space="preserve">sc2012a1a2 </t>
  </si>
  <si>
    <t xml:space="preserve">GUG-3_16 </t>
  </si>
  <si>
    <t>plag3_mia</t>
  </si>
  <si>
    <t>1-2-8</t>
  </si>
  <si>
    <t>19-5</t>
  </si>
  <si>
    <t>oliv43_mia</t>
  </si>
  <si>
    <t>MARA34-1_18</t>
  </si>
  <si>
    <t xml:space="preserve">PAGAN5-2_45 </t>
  </si>
  <si>
    <t>oliv12_mia</t>
  </si>
  <si>
    <t>oliv15mi2</t>
  </si>
  <si>
    <t>1-G3</t>
  </si>
  <si>
    <t>PB14E</t>
  </si>
  <si>
    <t>SA93D</t>
  </si>
  <si>
    <t xml:space="preserve">PAGAN5-2_117 </t>
  </si>
  <si>
    <t>cpx5_mia</t>
  </si>
  <si>
    <t>2-C1</t>
  </si>
  <si>
    <t xml:space="preserve">673-R22mi49b </t>
  </si>
  <si>
    <t>D48-4-1_6rh</t>
  </si>
  <si>
    <t>MI-4</t>
  </si>
  <si>
    <t>KAM 10 (PK-13/6)</t>
  </si>
  <si>
    <t>13-7</t>
  </si>
  <si>
    <t>2-F</t>
  </si>
  <si>
    <t>1974-5-18C</t>
  </si>
  <si>
    <t>5-18C</t>
  </si>
  <si>
    <t>27165</t>
  </si>
  <si>
    <t>5-16 DUP_2</t>
  </si>
  <si>
    <t>CLL-1 5_1</t>
  </si>
  <si>
    <t>LP51</t>
  </si>
  <si>
    <t>MI1B</t>
  </si>
  <si>
    <t>LP55</t>
  </si>
  <si>
    <t xml:space="preserve">GUG-3_14 </t>
  </si>
  <si>
    <t>1-H1</t>
  </si>
  <si>
    <t xml:space="preserve">673-R28mi23a </t>
  </si>
  <si>
    <t xml:space="preserve">PAGAN5-2_37 </t>
  </si>
  <si>
    <t xml:space="preserve">GUG-3_3 </t>
  </si>
  <si>
    <t>GugY</t>
  </si>
  <si>
    <t>br3-5-2-2012</t>
  </si>
  <si>
    <t xml:space="preserve">PAGAN5-2_64 </t>
  </si>
  <si>
    <t>2-1</t>
  </si>
  <si>
    <t>2-D</t>
  </si>
  <si>
    <t>4B</t>
  </si>
  <si>
    <t xml:space="preserve">GUG-4_33 </t>
  </si>
  <si>
    <t>480-S1_39</t>
  </si>
  <si>
    <t>1-13-4</t>
  </si>
  <si>
    <t>OL2MIB1</t>
  </si>
  <si>
    <t xml:space="preserve">673-R22mi46b </t>
  </si>
  <si>
    <t>SH63MI06</t>
  </si>
  <si>
    <t>1943-1954</t>
  </si>
  <si>
    <t>P506-3_1</t>
  </si>
  <si>
    <t>CERRO SAN JUAN</t>
  </si>
  <si>
    <t>CSJ-41</t>
  </si>
  <si>
    <t>cpx4_mia</t>
  </si>
  <si>
    <t>127-5</t>
  </si>
  <si>
    <t>1-5-6</t>
  </si>
  <si>
    <t>5-16 DUP_1</t>
  </si>
  <si>
    <t>ASUN-20-01_15</t>
  </si>
  <si>
    <t xml:space="preserve">PAGAN5-2_51 </t>
  </si>
  <si>
    <t xml:space="preserve"> 2008/9-23</t>
  </si>
  <si>
    <t xml:space="preserve">GUG-4_6 </t>
  </si>
  <si>
    <t xml:space="preserve">GUG-3_25 </t>
  </si>
  <si>
    <t xml:space="preserve">PAGAN5-2_47 </t>
  </si>
  <si>
    <t>br3-1-1-2012</t>
  </si>
  <si>
    <t>MARA34-1_29</t>
  </si>
  <si>
    <t>cpx3mi1</t>
  </si>
  <si>
    <t xml:space="preserve">PAGAN5-2_25B </t>
  </si>
  <si>
    <t>PB14L</t>
  </si>
  <si>
    <t>Gug#2</t>
  </si>
  <si>
    <t>br5-1-3-2012</t>
  </si>
  <si>
    <t>HAC-09_8</t>
  </si>
  <si>
    <t>ALV1846-9_58</t>
  </si>
  <si>
    <t>WOKD20-1_60</t>
  </si>
  <si>
    <t xml:space="preserve">PAGAN5-2_53 </t>
  </si>
  <si>
    <t>LE-02</t>
  </si>
  <si>
    <t xml:space="preserve">LE-02-04 </t>
  </si>
  <si>
    <t>HAC-09_18</t>
  </si>
  <si>
    <t xml:space="preserve">PAGAN5-2_21 </t>
  </si>
  <si>
    <t>2-B</t>
  </si>
  <si>
    <t>ALV1841-8_10</t>
  </si>
  <si>
    <t>RESC5-O14-MB</t>
  </si>
  <si>
    <t>1-2</t>
  </si>
  <si>
    <t xml:space="preserve">PAGAN5-2_55 </t>
  </si>
  <si>
    <t xml:space="preserve">PAGAN5-2_115 </t>
  </si>
  <si>
    <t xml:space="preserve">ol2mi2 </t>
  </si>
  <si>
    <t>GugT</t>
  </si>
  <si>
    <t xml:space="preserve">616-R08mi51a </t>
  </si>
  <si>
    <t>137B-17</t>
  </si>
  <si>
    <t>9B</t>
  </si>
  <si>
    <t>MARA8_2</t>
  </si>
  <si>
    <t>2-6-12</t>
  </si>
  <si>
    <t>MARA18-6_37B</t>
  </si>
  <si>
    <t>MI-E1</t>
  </si>
  <si>
    <t xml:space="preserve"> 2013-3b</t>
  </si>
  <si>
    <t>br3-4-1-2012</t>
  </si>
  <si>
    <t>1-6-6B</t>
  </si>
  <si>
    <t>CLL-1 7</t>
  </si>
  <si>
    <t xml:space="preserve">GUG-3_2 </t>
  </si>
  <si>
    <t xml:space="preserve">GUG-3_18 </t>
  </si>
  <si>
    <t>WOK22D-1_55</t>
  </si>
  <si>
    <t xml:space="preserve">PAGAN5-2_91 </t>
  </si>
  <si>
    <t>2-2-12A</t>
  </si>
  <si>
    <t>127-7</t>
  </si>
  <si>
    <t xml:space="preserve">GUG-3_26 </t>
  </si>
  <si>
    <t>134D-R4</t>
  </si>
  <si>
    <t>bk4-2-2-2012</t>
  </si>
  <si>
    <t>ALV1841-8_8</t>
  </si>
  <si>
    <t>D46-1-1_25</t>
  </si>
  <si>
    <t>M28-2 GR6</t>
  </si>
  <si>
    <t xml:space="preserve">PAGAN5-2_83 </t>
  </si>
  <si>
    <t>WOK-17D</t>
  </si>
  <si>
    <t>WOK17D_37</t>
  </si>
  <si>
    <t>13-6</t>
  </si>
  <si>
    <t>bk4-2-3-2012</t>
  </si>
  <si>
    <t xml:space="preserve">GUG-3_11 </t>
  </si>
  <si>
    <t>GU-11d-s2a</t>
  </si>
  <si>
    <t>ALV1833-1_21</t>
  </si>
  <si>
    <t>bk4-2-4-2012</t>
  </si>
  <si>
    <t xml:space="preserve">668-R02mi53a </t>
  </si>
  <si>
    <t>ALV1833-1_26</t>
  </si>
  <si>
    <t>MARA34-1_15</t>
  </si>
  <si>
    <t xml:space="preserve">PAGAN5-2_26 </t>
  </si>
  <si>
    <t>GugS</t>
  </si>
  <si>
    <t>bk2-8-1-2012</t>
  </si>
  <si>
    <t xml:space="preserve">PAGAN5-2_82 </t>
  </si>
  <si>
    <t>&lt; 1.611 ka</t>
  </si>
  <si>
    <t>05AKTAP-18A</t>
  </si>
  <si>
    <t>oliv13_mia</t>
  </si>
  <si>
    <t>cpx9mi1</t>
  </si>
  <si>
    <t>P-5A</t>
  </si>
  <si>
    <t>MI-G</t>
  </si>
  <si>
    <t>1-8-12</t>
  </si>
  <si>
    <t>131-6</t>
  </si>
  <si>
    <t>1943-1957</t>
  </si>
  <si>
    <t>P506-5</t>
  </si>
  <si>
    <t>ALV1841-8_13</t>
  </si>
  <si>
    <t>HIGH CASCADES, YAPOAH CRATER</t>
  </si>
  <si>
    <t>YO061E</t>
  </si>
  <si>
    <t>1E-I</t>
  </si>
  <si>
    <t>H-1</t>
  </si>
  <si>
    <t>oliv3mi2</t>
  </si>
  <si>
    <t>J1D-17_1</t>
  </si>
  <si>
    <t>MARA34-1_16</t>
  </si>
  <si>
    <t>HAC-09_15</t>
  </si>
  <si>
    <t>WOK17D_38</t>
  </si>
  <si>
    <t>MARA34-1_22</t>
  </si>
  <si>
    <t>14A</t>
  </si>
  <si>
    <t>MARA18-6_40</t>
  </si>
  <si>
    <t>cpx5mi2</t>
  </si>
  <si>
    <t>bk3-3-1-2012</t>
  </si>
  <si>
    <t>LP56</t>
  </si>
  <si>
    <t>13-3</t>
  </si>
  <si>
    <t xml:space="preserve">PAGAN5-2_5 </t>
  </si>
  <si>
    <t>br5-1-1-2012</t>
  </si>
  <si>
    <t xml:space="preserve">plag7mi1 </t>
  </si>
  <si>
    <t>bk1-3-1-2012</t>
  </si>
  <si>
    <t>1974-5-17B</t>
  </si>
  <si>
    <t>5-17B</t>
  </si>
  <si>
    <t xml:space="preserve">GUG-3_15 </t>
  </si>
  <si>
    <t>Cooper, L.B. (2009) Volatiles in Tonga arc magmas and their role in unraveling subduction zone processes. Ph.D. Dissertation, Boston University and Caulfield, J. T., Cronin, S. J., Turner, S. P. &amp; Cooper, L. B. (2011). Mafic Plinian volcanism and ignimbrite emplacement at Tofua volcano, Tonga. Bulletin of Volcanology 73, 1259-1277</t>
  </si>
  <si>
    <t>TOFUA/FOA</t>
  </si>
  <si>
    <t>1050</t>
  </si>
  <si>
    <t>Ha3-3/06F27</t>
  </si>
  <si>
    <t>cpx2_mib</t>
  </si>
  <si>
    <t>AOG-06_46</t>
  </si>
  <si>
    <t xml:space="preserve">673-R22mi50 </t>
  </si>
  <si>
    <t xml:space="preserve">GUG-3_30 </t>
  </si>
  <si>
    <t>MI-3</t>
  </si>
  <si>
    <t>CERRO PELON</t>
  </si>
  <si>
    <t>CEP-11</t>
  </si>
  <si>
    <t>PB14B</t>
  </si>
  <si>
    <t>MARA34-1_25</t>
  </si>
  <si>
    <t>X2-4</t>
  </si>
  <si>
    <t>M29-6</t>
  </si>
  <si>
    <t>MARA34-1_21</t>
  </si>
  <si>
    <t xml:space="preserve">PAGAN5-2_92 </t>
  </si>
  <si>
    <t>SH15DJR54</t>
  </si>
  <si>
    <t>SH54MI06</t>
  </si>
  <si>
    <t>TAP00006K</t>
  </si>
  <si>
    <t>WOK22D-1_57</t>
  </si>
  <si>
    <t xml:space="preserve">GUG-3_39 </t>
  </si>
  <si>
    <t xml:space="preserve">PAGAN5-2_75 </t>
  </si>
  <si>
    <t>132-2</t>
  </si>
  <si>
    <t xml:space="preserve">PAGAN5-2_12 </t>
  </si>
  <si>
    <t>RUMBLE IV</t>
  </si>
  <si>
    <t>X355</t>
  </si>
  <si>
    <t>4.1</t>
  </si>
  <si>
    <t>1943-1960</t>
  </si>
  <si>
    <t>P506-8</t>
  </si>
  <si>
    <t>br5-1-4-2012</t>
  </si>
  <si>
    <t>MARA34-1_27</t>
  </si>
  <si>
    <t>ALV1841-8_12</t>
  </si>
  <si>
    <t>MARA34-1_13</t>
  </si>
  <si>
    <t>WOKD-12_45</t>
  </si>
  <si>
    <t>ASUN-20-2_7B</t>
  </si>
  <si>
    <t>PB62O</t>
  </si>
  <si>
    <t>AC2</t>
  </si>
  <si>
    <t>J1D-12_2</t>
  </si>
  <si>
    <t>TP-3</t>
  </si>
  <si>
    <t>480-R06_32</t>
  </si>
  <si>
    <t>663-R02 Izx</t>
  </si>
  <si>
    <t xml:space="preserve">663-R02mi60a </t>
  </si>
  <si>
    <t>480-S1_37</t>
  </si>
  <si>
    <t>CSM-A_4</t>
  </si>
  <si>
    <t>cpx6_mia</t>
  </si>
  <si>
    <t>131-5</t>
  </si>
  <si>
    <t>YO065D</t>
  </si>
  <si>
    <t>5D-A</t>
  </si>
  <si>
    <t xml:space="preserve">PAGAN5-2_104 </t>
  </si>
  <si>
    <t>480-R06_26</t>
  </si>
  <si>
    <t>LP34</t>
  </si>
  <si>
    <t xml:space="preserve">GUG-4_29 </t>
  </si>
  <si>
    <t>MARA8_4</t>
  </si>
  <si>
    <t>MARA8_11</t>
  </si>
  <si>
    <t>MI-10</t>
  </si>
  <si>
    <t>WOK22D-1_54</t>
  </si>
  <si>
    <t xml:space="preserve">PAGAN5-2_23 </t>
  </si>
  <si>
    <t>MARA8_9</t>
  </si>
  <si>
    <t>MARA34-1_31</t>
  </si>
  <si>
    <t>ATITLAN</t>
  </si>
  <si>
    <t>GU-25b</t>
  </si>
  <si>
    <t>GU-25b-s1</t>
  </si>
  <si>
    <t>PB14Oc</t>
  </si>
  <si>
    <t xml:space="preserve">GUG-3_36 </t>
  </si>
  <si>
    <t xml:space="preserve">PAGAN5-2_25 </t>
  </si>
  <si>
    <t xml:space="preserve">673-R22mi43a </t>
  </si>
  <si>
    <t>Sari-15-02_18</t>
  </si>
  <si>
    <t>ol19mi1</t>
  </si>
  <si>
    <t>VF-74-129</t>
  </si>
  <si>
    <t>129-5</t>
  </si>
  <si>
    <t>CLL-1 9</t>
  </si>
  <si>
    <t>M28-2 GR5</t>
  </si>
  <si>
    <t>480-S1_41B</t>
  </si>
  <si>
    <t xml:space="preserve">PAGAN5-2_32 </t>
  </si>
  <si>
    <t>CLL-3</t>
  </si>
  <si>
    <t xml:space="preserve">GUG-4_38 </t>
  </si>
  <si>
    <t xml:space="preserve">343-R05mi23 </t>
  </si>
  <si>
    <t>HIGH CASCADES, BLUE LAKE MAAR</t>
  </si>
  <si>
    <t>BL3</t>
  </si>
  <si>
    <t>BL3-5</t>
  </si>
  <si>
    <t>CSJ-33</t>
  </si>
  <si>
    <t>bk4-4-2-2012</t>
  </si>
  <si>
    <t xml:space="preserve">PAGAN5-2_46 </t>
  </si>
  <si>
    <t>EJ-A</t>
  </si>
  <si>
    <t>ALV1833-1_18</t>
  </si>
  <si>
    <t>MI-F</t>
  </si>
  <si>
    <t xml:space="preserve">GUG-3_4 </t>
  </si>
  <si>
    <t xml:space="preserve">PAGAN5-2_38 </t>
  </si>
  <si>
    <t>14B</t>
  </si>
  <si>
    <t>AK15Terry3</t>
  </si>
  <si>
    <t>Terry3MI04B</t>
  </si>
  <si>
    <t>TAP00002I</t>
  </si>
  <si>
    <t>bk4-1-1-2012</t>
  </si>
  <si>
    <t>HPD-481-R01</t>
  </si>
  <si>
    <t>481-R01_42</t>
  </si>
  <si>
    <t>J1D-1</t>
  </si>
  <si>
    <t>H343-R09 Izx</t>
  </si>
  <si>
    <t xml:space="preserve">343-R09mi75 </t>
  </si>
  <si>
    <t>ASUN-20-01_18</t>
  </si>
  <si>
    <t xml:space="preserve">GUG-3_35 </t>
  </si>
  <si>
    <t>136-9</t>
  </si>
  <si>
    <t>TP-6</t>
  </si>
  <si>
    <t>MARA8_6</t>
  </si>
  <si>
    <t>PB14J</t>
  </si>
  <si>
    <t xml:space="preserve">PAGAN5-2_111 </t>
  </si>
  <si>
    <t xml:space="preserve">ol3mi3 </t>
  </si>
  <si>
    <t>1943-1956</t>
  </si>
  <si>
    <t>P506-4</t>
  </si>
  <si>
    <t xml:space="preserve">343-R15mi14 </t>
  </si>
  <si>
    <t>MD19</t>
  </si>
  <si>
    <t xml:space="preserve">673-R22mi43b </t>
  </si>
  <si>
    <t>HAC-09_7</t>
  </si>
  <si>
    <t xml:space="preserve">PAGAN5-2_44 </t>
  </si>
  <si>
    <t>1974-5-2A</t>
  </si>
  <si>
    <t>5-2A</t>
  </si>
  <si>
    <t>bk4-2-1-2012</t>
  </si>
  <si>
    <t>MARA18-6_39</t>
  </si>
  <si>
    <t>6-17A</t>
  </si>
  <si>
    <t>WOK22D-1_56</t>
  </si>
  <si>
    <t>oliv1_mia</t>
  </si>
  <si>
    <t xml:space="preserve">GUG-3_10 </t>
  </si>
  <si>
    <t>MARA8_1B</t>
  </si>
  <si>
    <t>AOG-05_25</t>
  </si>
  <si>
    <t>oliv22_mib</t>
  </si>
  <si>
    <t>MARA34-1_26</t>
  </si>
  <si>
    <t>oliv32_mia</t>
  </si>
  <si>
    <t xml:space="preserve">GUG-4_34 </t>
  </si>
  <si>
    <t>MASAYA</t>
  </si>
  <si>
    <t>60 ka</t>
  </si>
  <si>
    <t>P2-47</t>
  </si>
  <si>
    <t>P2-47-1</t>
  </si>
  <si>
    <t xml:space="preserve"> 2013-7b</t>
  </si>
  <si>
    <t>olivmi14</t>
  </si>
  <si>
    <t xml:space="preserve">673-R22mi46a </t>
  </si>
  <si>
    <t xml:space="preserve">PAGAN5-2_43 </t>
  </si>
  <si>
    <t>10A</t>
  </si>
  <si>
    <t>MARA34-1_22B</t>
  </si>
  <si>
    <t>bk4-4-1-2012</t>
  </si>
  <si>
    <t xml:space="preserve">GUG-4_25 </t>
  </si>
  <si>
    <t>MARA8_11B</t>
  </si>
  <si>
    <t>PB62N</t>
  </si>
  <si>
    <t>CEP-8</t>
  </si>
  <si>
    <t xml:space="preserve">663-R02mi69 </t>
  </si>
  <si>
    <t>SH01MI24</t>
  </si>
  <si>
    <t>cpx4mi1</t>
  </si>
  <si>
    <t>3-9-7</t>
  </si>
  <si>
    <t>CEP-17_1</t>
  </si>
  <si>
    <t>CEP-10</t>
  </si>
  <si>
    <t xml:space="preserve">oliv2mi1 </t>
  </si>
  <si>
    <t>WOK17D_35</t>
  </si>
  <si>
    <t>6/30/1997</t>
  </si>
  <si>
    <t>M53-51 GR1-1</t>
  </si>
  <si>
    <t>8LM-338_A22</t>
  </si>
  <si>
    <t>MARA34-1_30</t>
  </si>
  <si>
    <t xml:space="preserve">GUG-4_35 </t>
  </si>
  <si>
    <t>CLL-1 6</t>
  </si>
  <si>
    <t xml:space="preserve">GUG-4_26 </t>
  </si>
  <si>
    <t>MARA8_3</t>
  </si>
  <si>
    <t>PB62Q</t>
  </si>
  <si>
    <t>CEP-9_1</t>
  </si>
  <si>
    <t xml:space="preserve"> 2013-27</t>
  </si>
  <si>
    <t xml:space="preserve">PAGAN5-2_48 </t>
  </si>
  <si>
    <t>1943-1953</t>
  </si>
  <si>
    <t>P506-2_1</t>
  </si>
  <si>
    <t xml:space="preserve">663-R02mi60b </t>
  </si>
  <si>
    <t>CLL-1_2</t>
  </si>
  <si>
    <t>LF3 (lower tephra layer of Fissural 3)</t>
  </si>
  <si>
    <t>8LM-339</t>
  </si>
  <si>
    <t>8LM-339_C1</t>
  </si>
  <si>
    <t>1957</t>
  </si>
  <si>
    <t>TGL9-14B</t>
  </si>
  <si>
    <t>TGL9-14B_A4</t>
  </si>
  <si>
    <t>4.2</t>
  </si>
  <si>
    <t xml:space="preserve"> 2002/3S-29a</t>
  </si>
  <si>
    <t>GugOa</t>
  </si>
  <si>
    <t>ALV1833-1_23</t>
  </si>
  <si>
    <t>5D-E</t>
  </si>
  <si>
    <t>WOKD-12_48</t>
  </si>
  <si>
    <t>MI-A</t>
  </si>
  <si>
    <t>WOK22D-1_51</t>
  </si>
  <si>
    <t>MARA8_12</t>
  </si>
  <si>
    <t>13-1</t>
  </si>
  <si>
    <t>1974-5-7A</t>
  </si>
  <si>
    <t>5-7A</t>
  </si>
  <si>
    <t xml:space="preserve">616-R05mi16 </t>
  </si>
  <si>
    <t xml:space="preserve">663-R02mi68 </t>
  </si>
  <si>
    <t xml:space="preserve"> 2013-36</t>
  </si>
  <si>
    <t>bk3-4-2-2012</t>
  </si>
  <si>
    <t>480-R06_25</t>
  </si>
  <si>
    <t>cpx8_mia</t>
  </si>
  <si>
    <t>CERRO JUMILTEPEC</t>
  </si>
  <si>
    <t>J1-8</t>
  </si>
  <si>
    <t>M48-5 GR5</t>
  </si>
  <si>
    <t>SH01MI25</t>
  </si>
  <si>
    <t xml:space="preserve">666-R24mi1 </t>
  </si>
  <si>
    <t>HD664-R28 Izx</t>
  </si>
  <si>
    <t xml:space="preserve">HD664-R28mi61 </t>
  </si>
  <si>
    <t>ANAT04rh_94</t>
  </si>
  <si>
    <t>CU-02</t>
  </si>
  <si>
    <t xml:space="preserve">CU-02-02 </t>
  </si>
  <si>
    <t>bk3-4-3-2012</t>
  </si>
  <si>
    <t>RUMBLE III</t>
  </si>
  <si>
    <t>X314</t>
  </si>
  <si>
    <t>oliv15_mia</t>
  </si>
  <si>
    <t>ASUN-20-01_18B</t>
  </si>
  <si>
    <t xml:space="preserve"> 2013-3c</t>
  </si>
  <si>
    <t>Spa-7n</t>
  </si>
  <si>
    <t>TGL9-14B_B5</t>
  </si>
  <si>
    <t>M48-5 GR2-1</t>
  </si>
  <si>
    <t>WOK17D_33</t>
  </si>
  <si>
    <t>olivmi13</t>
  </si>
  <si>
    <t xml:space="preserve">ol6mi1 </t>
  </si>
  <si>
    <t>oliv31_mia</t>
  </si>
  <si>
    <t>cpx12_mia</t>
  </si>
  <si>
    <t>CSJ-1</t>
  </si>
  <si>
    <t>ALV1841-8_4</t>
  </si>
  <si>
    <t>WOK22D-1_58</t>
  </si>
  <si>
    <t>MI-5</t>
  </si>
  <si>
    <t>PB14P</t>
  </si>
  <si>
    <t>WOK17D_32</t>
  </si>
  <si>
    <t>MARA18-6_38</t>
  </si>
  <si>
    <t>bk3-4-1-2012</t>
  </si>
  <si>
    <t>8LM-331A</t>
  </si>
  <si>
    <t>8LM-331A_A18c</t>
  </si>
  <si>
    <t>8LM-338_B17</t>
  </si>
  <si>
    <t>cpx10_mia</t>
  </si>
  <si>
    <t>97SPS31C</t>
  </si>
  <si>
    <t>ol16mi1</t>
  </si>
  <si>
    <t>481-R01_41</t>
  </si>
  <si>
    <t>CERRO EL HUNGARO</t>
  </si>
  <si>
    <t>CEH-24</t>
  </si>
  <si>
    <t>BL3-2</t>
  </si>
  <si>
    <t>TGL9-14B_A6c</t>
  </si>
  <si>
    <t>EJ-I</t>
  </si>
  <si>
    <t>CA-A_7</t>
  </si>
  <si>
    <t>PB14Og</t>
  </si>
  <si>
    <t xml:space="preserve">GUG-4_40 </t>
  </si>
  <si>
    <t>BL1</t>
  </si>
  <si>
    <t>BL1-5</t>
  </si>
  <si>
    <t xml:space="preserve">oliv5mi1* </t>
  </si>
  <si>
    <t xml:space="preserve">PAGAN5-2_36-2 </t>
  </si>
  <si>
    <t>bk3-5-2-2012</t>
  </si>
  <si>
    <t>WOK17D_36</t>
  </si>
  <si>
    <t>1974-5-11A</t>
  </si>
  <si>
    <t>5-11A</t>
  </si>
  <si>
    <t xml:space="preserve">GUG-3_5 </t>
  </si>
  <si>
    <t>127-6</t>
  </si>
  <si>
    <t>CEP-12</t>
  </si>
  <si>
    <t>ASUN-20-01_3</t>
  </si>
  <si>
    <t>opx5_mia</t>
  </si>
  <si>
    <t>PB62G</t>
  </si>
  <si>
    <t>oliv6_mia</t>
  </si>
  <si>
    <t>WOK17D_31</t>
  </si>
  <si>
    <t xml:space="preserve">343-R05mi21 </t>
  </si>
  <si>
    <t>GU-25b-s3</t>
  </si>
  <si>
    <t>PB14N</t>
  </si>
  <si>
    <t>Plate1-2010</t>
  </si>
  <si>
    <t>136-8</t>
  </si>
  <si>
    <t>ALA-03_1</t>
  </si>
  <si>
    <t>CEP-17_2</t>
  </si>
  <si>
    <t>ALV1833-1_17</t>
  </si>
  <si>
    <t>488-R16_22</t>
  </si>
  <si>
    <t>NIJ-04_22</t>
  </si>
  <si>
    <t xml:space="preserve">343-R18mi4a </t>
  </si>
  <si>
    <t>VOLCANO A</t>
  </si>
  <si>
    <t>LC-A-4</t>
  </si>
  <si>
    <t>12-14</t>
  </si>
  <si>
    <t>ALV1833-1_15</t>
  </si>
  <si>
    <t>PB14Oa</t>
  </si>
  <si>
    <t>WOKD-12_39</t>
  </si>
  <si>
    <t>MARA8_8</t>
  </si>
  <si>
    <t>MARA8_10</t>
  </si>
  <si>
    <t>CSJ-51</t>
  </si>
  <si>
    <t>480-S1_39B</t>
  </si>
  <si>
    <t>480-S1_34</t>
  </si>
  <si>
    <t>oliv33_mia</t>
  </si>
  <si>
    <t xml:space="preserve"> 2013-16</t>
  </si>
  <si>
    <t>Caulfield, J.T., Cronin, S.J., Turner, S.P. and Cooper, L.B., 2011. Mafic Plinian volcanism and ignimbrite emplacement at Tofua volcano, Tonga. Bulletin of volcanology, 73(9), pp.1259-1277.</t>
  </si>
  <si>
    <t>TOFUA (LOFIA)</t>
  </si>
  <si>
    <t>CPX4-MIA</t>
  </si>
  <si>
    <t>oliv28_mia</t>
  </si>
  <si>
    <t>480-S1_32</t>
  </si>
  <si>
    <t>br2-4-1-2012</t>
  </si>
  <si>
    <t>8LM-338_D16</t>
  </si>
  <si>
    <t>PB62R</t>
  </si>
  <si>
    <t>8LM-339_B31b</t>
  </si>
  <si>
    <t xml:space="preserve">343-R05mi18 </t>
  </si>
  <si>
    <t>8-22</t>
  </si>
  <si>
    <t>oliv26_mia</t>
  </si>
  <si>
    <t>OL-4-MI</t>
  </si>
  <si>
    <t xml:space="preserve">GUG-4_22 </t>
  </si>
  <si>
    <t xml:space="preserve">GUG-3_16B </t>
  </si>
  <si>
    <t>481-R01_40</t>
  </si>
  <si>
    <t xml:space="preserve">668-R02mi46 </t>
  </si>
  <si>
    <t>PB14Oe</t>
  </si>
  <si>
    <t>LP30</t>
  </si>
  <si>
    <t>RUMBLE II</t>
  </si>
  <si>
    <t>X654</t>
  </si>
  <si>
    <t>cpx5mi1</t>
  </si>
  <si>
    <t>CEP-1</t>
  </si>
  <si>
    <t>BL1-2</t>
  </si>
  <si>
    <t>ASUN-20-01_19</t>
  </si>
  <si>
    <t>ALV1841-8_7</t>
  </si>
  <si>
    <t>ASUN-20-01_9</t>
  </si>
  <si>
    <t xml:space="preserve">343-R09mi70 </t>
  </si>
  <si>
    <t xml:space="preserve">343-R05mi19 </t>
  </si>
  <si>
    <t>CEP-15</t>
  </si>
  <si>
    <t>8LM-331A_C15</t>
  </si>
  <si>
    <t>WOK17D_29</t>
  </si>
  <si>
    <t>8LM-331A_A26b</t>
  </si>
  <si>
    <t>ALA-03_17</t>
  </si>
  <si>
    <t>Ruscitto, D.M., Wallace, P.J. and Kent, A.J.R., 2011. Revisiting the compositions and volatile contents of olivine-hosted melt inclusions from the Mount Shasta region: implications for the formation of high-Mg andesites. Contributions to Mineralogy and Petrology, 162(1), pp.109-132.</t>
  </si>
  <si>
    <t>MT. SHASTA-WHALEBACK</t>
  </si>
  <si>
    <t>MS-1304</t>
  </si>
  <si>
    <t>2MS-1304A</t>
  </si>
  <si>
    <t>132-10</t>
  </si>
  <si>
    <t>WOK17D_34</t>
  </si>
  <si>
    <t>br2-1-1-2012</t>
  </si>
  <si>
    <t>8LM-339_B29</t>
  </si>
  <si>
    <t>MS-1404</t>
  </si>
  <si>
    <t>MS-1404J</t>
  </si>
  <si>
    <t>CEP-2</t>
  </si>
  <si>
    <t>TGL9-14B_A7</t>
  </si>
  <si>
    <t>8LM-338_B14</t>
  </si>
  <si>
    <t>ol25mi1</t>
  </si>
  <si>
    <t>BL3-3</t>
  </si>
  <si>
    <t>8LM-339_B34</t>
  </si>
  <si>
    <t>27154</t>
  </si>
  <si>
    <t>5-5 DUP</t>
  </si>
  <si>
    <t>137B-3</t>
  </si>
  <si>
    <t>ASUN-20-01_14</t>
  </si>
  <si>
    <t>HAC-09_14</t>
  </si>
  <si>
    <t xml:space="preserve"> 2013-14a</t>
  </si>
  <si>
    <t>ASUN-20-01_10</t>
  </si>
  <si>
    <t>PB14Ob</t>
  </si>
  <si>
    <t>EJ-G2</t>
  </si>
  <si>
    <t>BLK8-1-2010</t>
  </si>
  <si>
    <t>Sari-15-03_8</t>
  </si>
  <si>
    <t>ASUN-20-01_4</t>
  </si>
  <si>
    <t>ASUN-20-01_13</t>
  </si>
  <si>
    <t>ASUN-20-01_12</t>
  </si>
  <si>
    <t>ASUN-20-01_20</t>
  </si>
  <si>
    <t>AK96MI05</t>
  </si>
  <si>
    <t xml:space="preserve">668-R02mi52 </t>
  </si>
  <si>
    <t xml:space="preserve">plag1mi1 </t>
  </si>
  <si>
    <t>8LM-338_B25b</t>
  </si>
  <si>
    <t>WOK17D_30</t>
  </si>
  <si>
    <t>ASUN-20-01_11</t>
  </si>
  <si>
    <t>br1-2-1-2012</t>
  </si>
  <si>
    <t>TGL9-14B_B1</t>
  </si>
  <si>
    <t>ASUN-20-01_17</t>
  </si>
  <si>
    <t>8LM-338_C1</t>
  </si>
  <si>
    <t>PB640-3</t>
  </si>
  <si>
    <t>oliv44_mia</t>
  </si>
  <si>
    <t>129-8</t>
  </si>
  <si>
    <t>8LM-331A_A33</t>
  </si>
  <si>
    <t>TGL9-14B_B4</t>
  </si>
  <si>
    <t>AR0301-2</t>
  </si>
  <si>
    <t>AR0301-2a</t>
  </si>
  <si>
    <t>137B-8A</t>
  </si>
  <si>
    <t>LP54</t>
  </si>
  <si>
    <t>BL1-3_1</t>
  </si>
  <si>
    <t>TGL9-14B_B3</t>
  </si>
  <si>
    <t>134D-R2</t>
  </si>
  <si>
    <t>BL3-1_1</t>
  </si>
  <si>
    <t>WOK17D_28</t>
  </si>
  <si>
    <t>8LM-331A_C4</t>
  </si>
  <si>
    <t xml:space="preserve"> 2008/9-7a</t>
  </si>
  <si>
    <t>MARA8_5</t>
  </si>
  <si>
    <t>481-R01_44</t>
  </si>
  <si>
    <t xml:space="preserve">662-R04mi40a </t>
  </si>
  <si>
    <t>2.05-12 ka</t>
  </si>
  <si>
    <t xml:space="preserve">03JLOK-gates2d </t>
  </si>
  <si>
    <t>BL3-1_2</t>
  </si>
  <si>
    <t>ASUN-20-01_21</t>
  </si>
  <si>
    <t xml:space="preserve"> 2013-12c</t>
  </si>
  <si>
    <t>PB14Of</t>
  </si>
  <si>
    <t>ASUN-20-01_16</t>
  </si>
  <si>
    <t>ASUN-20-01_8</t>
  </si>
  <si>
    <t>ol18mi1</t>
  </si>
  <si>
    <t>8LM-339_B9</t>
  </si>
  <si>
    <t>ALV1833-1_20</t>
  </si>
  <si>
    <t>BL3-4</t>
  </si>
  <si>
    <t>TGL9-14B_A10</t>
  </si>
  <si>
    <t>8LM-339_A22</t>
  </si>
  <si>
    <t>BL1-4</t>
  </si>
  <si>
    <t>TGL9-14B_B6</t>
  </si>
  <si>
    <t>8LM-338_C7</t>
  </si>
  <si>
    <t>SC2012A</t>
  </si>
  <si>
    <t>480-S1_36</t>
  </si>
  <si>
    <t>8LM-331A_D8c</t>
  </si>
  <si>
    <t>oliv27_mia</t>
  </si>
  <si>
    <t>1E-H</t>
  </si>
  <si>
    <t>ASUN-20-01_20B</t>
  </si>
  <si>
    <t>br5-1-2-2012</t>
  </si>
  <si>
    <t>8LM-338_C13c</t>
  </si>
  <si>
    <t>8LM-331A_A19</t>
  </si>
  <si>
    <t>opx5mi1</t>
  </si>
  <si>
    <t xml:space="preserve">662-R04mi40b </t>
  </si>
  <si>
    <t>cpx7_mia</t>
  </si>
  <si>
    <t>8LM-331A_B22</t>
  </si>
  <si>
    <t>ASUN-20-01_1</t>
  </si>
  <si>
    <t>8LM-339_B20</t>
  </si>
  <si>
    <t>480-S1_42</t>
  </si>
  <si>
    <t>HD664-R28mi58</t>
  </si>
  <si>
    <t>8LM-331A_A24</t>
  </si>
  <si>
    <t>ALV1833-1_19</t>
  </si>
  <si>
    <t>bk3-1-1-2012</t>
  </si>
  <si>
    <t>ALV1833-1_24</t>
  </si>
  <si>
    <t>opx2_mib</t>
  </si>
  <si>
    <t xml:space="preserve">ol3gmgls </t>
  </si>
  <si>
    <t>EJ-G1</t>
  </si>
  <si>
    <t>8LM-331A_A24c</t>
  </si>
  <si>
    <t>plag6mi4</t>
  </si>
  <si>
    <t>ASUN-20-01_5</t>
  </si>
  <si>
    <t>481-R01_43</t>
  </si>
  <si>
    <t>oliv4_mia</t>
  </si>
  <si>
    <t>OL-6-MI</t>
  </si>
  <si>
    <t>blk1-MI-1-2011</t>
  </si>
  <si>
    <t>8LM-331A_A20</t>
  </si>
  <si>
    <t>2MS-1404C</t>
  </si>
  <si>
    <t>S173</t>
  </si>
  <si>
    <t>2S173-E2</t>
  </si>
  <si>
    <t>480-S1_38</t>
  </si>
  <si>
    <t>480-R10_33</t>
  </si>
  <si>
    <t>oliv9mi1</t>
  </si>
  <si>
    <t>488-R20_24</t>
  </si>
  <si>
    <t>1974-5-15C</t>
  </si>
  <si>
    <t>5-15C</t>
  </si>
  <si>
    <t>plag1_mia</t>
  </si>
  <si>
    <t>TGL9-14B_B5c</t>
  </si>
  <si>
    <t>8LM-338_C10b</t>
  </si>
  <si>
    <t>NIJ-04_13</t>
  </si>
  <si>
    <t>CLL-1 8</t>
  </si>
  <si>
    <t>8LM-338_E7</t>
  </si>
  <si>
    <t>488-R16_21</t>
  </si>
  <si>
    <t>NIJ-04_21</t>
  </si>
  <si>
    <t>BL1-6_1</t>
  </si>
  <si>
    <t>8LM-338_B14b</t>
  </si>
  <si>
    <t>opx1_mia</t>
  </si>
  <si>
    <t>VOLCANO F</t>
  </si>
  <si>
    <t>LC-F-29</t>
  </si>
  <si>
    <t>plag13_mia</t>
  </si>
  <si>
    <t>2S173-D2</t>
  </si>
  <si>
    <t>GU-19d-s3a</t>
  </si>
  <si>
    <t>oliv45_mia</t>
  </si>
  <si>
    <t>8LM-338_D14</t>
  </si>
  <si>
    <t>2MS-1404A</t>
  </si>
  <si>
    <t>CSM-A_7</t>
  </si>
  <si>
    <t>5D-B2</t>
  </si>
  <si>
    <t>8LM-339_B36</t>
  </si>
  <si>
    <t>opx2_mia</t>
  </si>
  <si>
    <t>opx4_mia</t>
  </si>
  <si>
    <t>plag7_mia</t>
  </si>
  <si>
    <t>134D-R7</t>
  </si>
  <si>
    <t>oliv21_mia</t>
  </si>
  <si>
    <t>2S173-E1</t>
  </si>
  <si>
    <t>480-R06_31</t>
  </si>
  <si>
    <t>BL1-6_2</t>
  </si>
  <si>
    <t>06TF47</t>
  </si>
  <si>
    <t>br5-3-1-2012</t>
  </si>
  <si>
    <t>8LM-339_C7</t>
  </si>
  <si>
    <t>TF1062</t>
  </si>
  <si>
    <t>plag9_mia</t>
  </si>
  <si>
    <t xml:space="preserve">668-R02mi49b </t>
  </si>
  <si>
    <t>8LM-339_B19</t>
  </si>
  <si>
    <t>oliv18mi1</t>
  </si>
  <si>
    <t>plag5_mia</t>
  </si>
  <si>
    <t>ol6mi3</t>
  </si>
  <si>
    <t>plag2_mia</t>
  </si>
  <si>
    <t>8LM-331A_D6b</t>
  </si>
  <si>
    <t>br1-5-1-2012</t>
  </si>
  <si>
    <t>SEMISOPOCHNOI</t>
  </si>
  <si>
    <t>05SMCN-06A</t>
  </si>
  <si>
    <t>plag4_mib</t>
  </si>
  <si>
    <t>2S173-D</t>
  </si>
  <si>
    <t>137B-R2</t>
  </si>
  <si>
    <t>plag8_mia</t>
  </si>
  <si>
    <t>WOK22D-1_53</t>
  </si>
  <si>
    <t>ANAT04rh_96</t>
  </si>
  <si>
    <t>8LM-338_A15</t>
  </si>
  <si>
    <t>cpx1_mia</t>
  </si>
  <si>
    <t>ALA-02_7</t>
  </si>
  <si>
    <t>8LM-338_C10</t>
  </si>
  <si>
    <t>bk2-4-1-2012</t>
  </si>
  <si>
    <t>ol20mi1</t>
  </si>
  <si>
    <t>8LM-339_A26</t>
  </si>
  <si>
    <t>8LM-339_B7</t>
  </si>
  <si>
    <t>cpx9_mia</t>
  </si>
  <si>
    <t>plag12_mia</t>
  </si>
  <si>
    <t>SA93E</t>
  </si>
  <si>
    <t>8LM-331A_D8</t>
  </si>
  <si>
    <t>8LM-331A_D6</t>
  </si>
  <si>
    <t>CU-01</t>
  </si>
  <si>
    <t xml:space="preserve">CU-01-06 </t>
  </si>
  <si>
    <t>27161</t>
  </si>
  <si>
    <t>5-12 DUP</t>
  </si>
  <si>
    <t xml:space="preserve">343-R18mi6 </t>
  </si>
  <si>
    <t>480-S1_35</t>
  </si>
  <si>
    <t>2S173-A</t>
  </si>
  <si>
    <t xml:space="preserve">664-R26mi27 </t>
  </si>
  <si>
    <t>plag4_mia</t>
  </si>
  <si>
    <t>ASUN-20-2_1</t>
  </si>
  <si>
    <t>132-7</t>
  </si>
  <si>
    <t>2MS-1404D3</t>
  </si>
  <si>
    <t>CSM-A_8</t>
  </si>
  <si>
    <t>8LM-338_E3</t>
  </si>
  <si>
    <t>127-10</t>
  </si>
  <si>
    <t>opx3_mia</t>
  </si>
  <si>
    <t>ANAT04rh_93</t>
  </si>
  <si>
    <t xml:space="preserve">343-R05mi17 </t>
  </si>
  <si>
    <t>GU-19d-s3b</t>
  </si>
  <si>
    <t>129-6</t>
  </si>
  <si>
    <t xml:space="preserve"> 2013-7n</t>
  </si>
  <si>
    <t>8LM-331A_C15b</t>
  </si>
  <si>
    <t>ALA-03_16</t>
  </si>
  <si>
    <t>129-15</t>
  </si>
  <si>
    <t xml:space="preserve">343-R15mi13 </t>
  </si>
  <si>
    <t>SH63MI18</t>
  </si>
  <si>
    <t>339</t>
  </si>
  <si>
    <t>05AKTAP-14</t>
  </si>
  <si>
    <t>8LM-331A_A21</t>
  </si>
  <si>
    <t>8LM-331A_A15</t>
  </si>
  <si>
    <t>12-1</t>
  </si>
  <si>
    <t>plag27_mia</t>
  </si>
  <si>
    <t>2MS-1304C</t>
  </si>
  <si>
    <t>2003</t>
  </si>
  <si>
    <t>37795</t>
  </si>
  <si>
    <t>6-23 DUP</t>
  </si>
  <si>
    <t>8LM-338_D12</t>
  </si>
  <si>
    <t>Ecuador</t>
  </si>
  <si>
    <t>Myers, M.L., Geist, D.J., Rowe, M.C., Harpp, K.S., Wallace, P.J. and Dufek, J., 2014. Replenishment of volatile-rich mafic magma into a degassed chamber drives mixing and eruption of Tungurahua volcano. Bulletin of Volcanology, 76(11), pp.1-17.</t>
  </si>
  <si>
    <t>TUNGURAHUA</t>
  </si>
  <si>
    <t>TU10-02 #5</t>
  </si>
  <si>
    <t>oliv16mi1</t>
  </si>
  <si>
    <t>8LM-338_D10</t>
  </si>
  <si>
    <t xml:space="preserve">CU-01-02 </t>
  </si>
  <si>
    <t>480-S1_43</t>
  </si>
  <si>
    <t>134D-9</t>
  </si>
  <si>
    <t>S173-F</t>
  </si>
  <si>
    <t>1999-9-31</t>
  </si>
  <si>
    <t>9-31</t>
  </si>
  <si>
    <t>8LM-331A_A28</t>
  </si>
  <si>
    <t>plag25_mia</t>
  </si>
  <si>
    <t>1999-9-38</t>
  </si>
  <si>
    <t>9-38</t>
  </si>
  <si>
    <t>8LM-339_C17</t>
  </si>
  <si>
    <t xml:space="preserve">663-R02mi67 </t>
  </si>
  <si>
    <t>8LM-339_C13</t>
  </si>
  <si>
    <t>TGL9-14B_B6b</t>
  </si>
  <si>
    <t>8LM-331A_B14b</t>
  </si>
  <si>
    <t>37797</t>
  </si>
  <si>
    <t>6-25</t>
  </si>
  <si>
    <t>1974-5-8D</t>
  </si>
  <si>
    <t>5-8DUP</t>
  </si>
  <si>
    <t>8LM-331A_A6</t>
  </si>
  <si>
    <t xml:space="preserve">663-R02mi64 </t>
  </si>
  <si>
    <t>8LM-338_B20</t>
  </si>
  <si>
    <t>8LM-331A_D5</t>
  </si>
  <si>
    <t>TGL9-14B_A11</t>
  </si>
  <si>
    <t xml:space="preserve">664-R26mi29 </t>
  </si>
  <si>
    <t>plag11_mia</t>
  </si>
  <si>
    <t>134D-7</t>
  </si>
  <si>
    <t>134D-R6</t>
  </si>
  <si>
    <t>2MS-1404D</t>
  </si>
  <si>
    <t>TGL9-14B_A6</t>
  </si>
  <si>
    <t>05SMJL-007g</t>
  </si>
  <si>
    <t>oliv4mi2*</t>
  </si>
  <si>
    <t>8LM-339_B2</t>
  </si>
  <si>
    <t>CSM-A_3</t>
  </si>
  <si>
    <t xml:space="preserve">668-R02mi49a </t>
  </si>
  <si>
    <t>OL-5-MI</t>
  </si>
  <si>
    <t>OL-5-MI (rep)</t>
  </si>
  <si>
    <t>8LM-331A_B14</t>
  </si>
  <si>
    <t>8LM-331A_D7</t>
  </si>
  <si>
    <t>ANAT-04_44B</t>
  </si>
  <si>
    <t xml:space="preserve">663-R02mi72 </t>
  </si>
  <si>
    <t>SEG0710</t>
  </si>
  <si>
    <t>M48-5 GR3OLD</t>
  </si>
  <si>
    <t>11-1</t>
  </si>
  <si>
    <t>ANAT-04_44</t>
  </si>
  <si>
    <t>ARENAL-ET6</t>
  </si>
  <si>
    <t>700</t>
  </si>
  <si>
    <t>NMNH ET6d</t>
  </si>
  <si>
    <t>plag21_mia</t>
  </si>
  <si>
    <t>ANAT-04_43</t>
  </si>
  <si>
    <t>plag15_mia</t>
  </si>
  <si>
    <t>plag16mi1</t>
  </si>
  <si>
    <t>ANAT-04_42</t>
  </si>
  <si>
    <t>plag22_mia</t>
  </si>
  <si>
    <t>plag26_mia</t>
  </si>
  <si>
    <t>plag28_mia</t>
  </si>
  <si>
    <t>1974-5-17A</t>
  </si>
  <si>
    <t>5-17A</t>
  </si>
  <si>
    <t>8LM-339_B10b</t>
  </si>
  <si>
    <t>S173-A</t>
  </si>
  <si>
    <t>P4-4</t>
  </si>
  <si>
    <t>opx2mi2</t>
  </si>
  <si>
    <t>2003-6-21B</t>
  </si>
  <si>
    <t>6-21B</t>
  </si>
  <si>
    <t>OL-2-MI</t>
  </si>
  <si>
    <t>1999-9-32</t>
  </si>
  <si>
    <t>9-32</t>
  </si>
  <si>
    <t>P2-72-40b</t>
  </si>
  <si>
    <t>27153</t>
  </si>
  <si>
    <t>5-4 DUP</t>
  </si>
  <si>
    <t>RKAK-1</t>
  </si>
  <si>
    <t>cpx7mi1</t>
  </si>
  <si>
    <t>ol11mi1</t>
  </si>
  <si>
    <t xml:space="preserve">05SMCN-06B </t>
  </si>
  <si>
    <t>136-5</t>
  </si>
  <si>
    <t>134D-2</t>
  </si>
  <si>
    <t>134D-R3</t>
  </si>
  <si>
    <t xml:space="preserve">666-R24mi5 </t>
  </si>
  <si>
    <t>AR0301-1</t>
  </si>
  <si>
    <t>AR0301-1a</t>
  </si>
  <si>
    <t>CU-01-05</t>
  </si>
  <si>
    <t>137B-R5</t>
  </si>
  <si>
    <t>SEG0701</t>
  </si>
  <si>
    <t xml:space="preserve">plag1mi2 </t>
  </si>
  <si>
    <t>05AKTAP-09a</t>
  </si>
  <si>
    <t>opx4mi2</t>
  </si>
  <si>
    <t>NMNH ET3a</t>
  </si>
  <si>
    <t>19-33</t>
  </si>
  <si>
    <t>NMNH ET3b</t>
  </si>
  <si>
    <t>137B-R4</t>
  </si>
  <si>
    <t>Antilles</t>
  </si>
  <si>
    <t>Cassidy, M., Edmonds, M., Watt, S.F., Palmer, M.R. and Gernon, T.M., 2015. Origin of basalts by hybridization in andesite-dominated arcs. Journal of Petrology, 56(2), pp.325-346.</t>
  </si>
  <si>
    <t>MONTSERRAT/SOUTH SOUFRIERE HILLS</t>
  </si>
  <si>
    <t>SSH10</t>
  </si>
  <si>
    <t>37793</t>
  </si>
  <si>
    <t>6-21</t>
  </si>
  <si>
    <t>AR0302-4a</t>
  </si>
  <si>
    <t>1982</t>
  </si>
  <si>
    <t>TEL01</t>
  </si>
  <si>
    <t>opx1mi2</t>
  </si>
  <si>
    <t>cpx2mi1</t>
  </si>
  <si>
    <t>27158</t>
  </si>
  <si>
    <t>5-9DUP</t>
  </si>
  <si>
    <t>cpx6mi1</t>
  </si>
  <si>
    <t>P2-72-40a</t>
  </si>
  <si>
    <t>P4-3</t>
  </si>
  <si>
    <t>F(SW)-1</t>
  </si>
  <si>
    <t>opx4mi1</t>
  </si>
  <si>
    <t>2003-FG6</t>
  </si>
  <si>
    <t>FG6_M14</t>
  </si>
  <si>
    <t>A</t>
  </si>
  <si>
    <t>mt1mi2</t>
  </si>
  <si>
    <t>magnetite</t>
  </si>
  <si>
    <t>cpx6mi2</t>
  </si>
  <si>
    <t>SPURR</t>
  </si>
  <si>
    <t>AT-252</t>
  </si>
  <si>
    <t xml:space="preserve">cpx2mi1 </t>
  </si>
  <si>
    <t>plag3mi1</t>
  </si>
  <si>
    <t>SEG0708</t>
  </si>
  <si>
    <t xml:space="preserve">cpx2mi2 </t>
  </si>
  <si>
    <t>IZ03-19B</t>
  </si>
  <si>
    <t>CPX-MI-1a</t>
  </si>
  <si>
    <t>P7-2B</t>
  </si>
  <si>
    <t>opx1mi6*</t>
  </si>
  <si>
    <t>cpx7mi2</t>
  </si>
  <si>
    <t>CPX-MI-1b</t>
  </si>
  <si>
    <t>opx3mi1</t>
  </si>
  <si>
    <t>1999-9-39</t>
  </si>
  <si>
    <t>9-39</t>
  </si>
  <si>
    <t>FG6_M6</t>
  </si>
  <si>
    <t>M10a-BP</t>
  </si>
  <si>
    <t>S12-41</t>
  </si>
  <si>
    <t xml:space="preserve">ol1gmgls </t>
  </si>
  <si>
    <t>SSH4</t>
  </si>
  <si>
    <t>pyroxene</t>
  </si>
  <si>
    <t>CPX-MI-2b</t>
  </si>
  <si>
    <t>P7-2</t>
  </si>
  <si>
    <t>opx1mi2*</t>
  </si>
  <si>
    <t>cpx8mi1</t>
  </si>
  <si>
    <t>M7a</t>
  </si>
  <si>
    <t>S12-46</t>
  </si>
  <si>
    <t>FENTALE</t>
  </si>
  <si>
    <t>F42</t>
  </si>
  <si>
    <t>MI32</t>
  </si>
  <si>
    <t>quartz</t>
  </si>
  <si>
    <t>P7-2D</t>
  </si>
  <si>
    <t xml:space="preserve">cpx1mi2* </t>
  </si>
  <si>
    <t>P7-2A</t>
  </si>
  <si>
    <t xml:space="preserve">opx1mi4* </t>
  </si>
  <si>
    <t>P4-2</t>
  </si>
  <si>
    <t xml:space="preserve">663-R02mi59a </t>
  </si>
  <si>
    <t>opx2mi1</t>
  </si>
  <si>
    <t>opx1mi4*</t>
  </si>
  <si>
    <t>Vourvoulos</t>
  </si>
  <si>
    <t>S12-67</t>
  </si>
  <si>
    <t>726</t>
  </si>
  <si>
    <t>Kameni</t>
  </si>
  <si>
    <t>PKB3</t>
  </si>
  <si>
    <t>P7-2C</t>
  </si>
  <si>
    <t xml:space="preserve">cpx1mi1* </t>
  </si>
  <si>
    <t>7-2</t>
  </si>
  <si>
    <t xml:space="preserve">663-R02mi59c </t>
  </si>
  <si>
    <t xml:space="preserve">663-R02mi59d </t>
  </si>
  <si>
    <t xml:space="preserve">663-R02mi59b </t>
  </si>
  <si>
    <t>cpx1mi1</t>
  </si>
  <si>
    <t>SSH5B</t>
  </si>
  <si>
    <t>plag8mi1</t>
  </si>
  <si>
    <t>Kone06</t>
  </si>
  <si>
    <t>MI39</t>
  </si>
  <si>
    <t>Cape Riva</t>
  </si>
  <si>
    <t>S09-39</t>
  </si>
  <si>
    <t>Minoan-1</t>
  </si>
  <si>
    <t>S82-34A</t>
  </si>
  <si>
    <t>Minoan-2</t>
  </si>
  <si>
    <t>S82-34B</t>
  </si>
  <si>
    <t>S82-30</t>
  </si>
  <si>
    <t>Field, L., Blundy, J., Brooker, R.A., Wright, T. and Yirgu, G., 2012. Magma storage conditions beneath Dabbahu Volcano (Ethiopia) constrained by petrology, seismicity and satellite geodesy. Bulletin of Volcanology, 74(5), pp.981-1004.</t>
  </si>
  <si>
    <t>DABBAHU</t>
  </si>
  <si>
    <t>5.4 ka</t>
  </si>
  <si>
    <t>55</t>
  </si>
  <si>
    <t>055 af</t>
  </si>
  <si>
    <t>alkali feldspar</t>
  </si>
  <si>
    <t>7.8 ka</t>
  </si>
  <si>
    <t>021 f</t>
  </si>
  <si>
    <t>1-16-B</t>
  </si>
  <si>
    <t>021 e</t>
  </si>
  <si>
    <t>Minoan-4</t>
  </si>
  <si>
    <t>S82-2</t>
  </si>
  <si>
    <t>1-66-A</t>
  </si>
  <si>
    <t>S82-11</t>
  </si>
  <si>
    <t>3-10-B</t>
  </si>
  <si>
    <t>Kone3)41</t>
  </si>
  <si>
    <t>MI53</t>
  </si>
  <si>
    <t>S82-28</t>
  </si>
  <si>
    <t>1-3-A</t>
  </si>
  <si>
    <t>3-57-A</t>
  </si>
  <si>
    <t>2-30-A</t>
  </si>
  <si>
    <t>3-46-A</t>
  </si>
  <si>
    <t>021 d</t>
  </si>
  <si>
    <t>055 r</t>
  </si>
  <si>
    <t>3-16-B</t>
  </si>
  <si>
    <t>1-0-A</t>
  </si>
  <si>
    <t>055 m</t>
  </si>
  <si>
    <t>3-50-A</t>
  </si>
  <si>
    <t>Minoan-3</t>
  </si>
  <si>
    <t>R2</t>
  </si>
  <si>
    <t>055 ae</t>
  </si>
  <si>
    <t>055 aa</t>
  </si>
  <si>
    <t>055 w</t>
  </si>
  <si>
    <t>3-10-A</t>
  </si>
  <si>
    <t>4-20-A</t>
  </si>
  <si>
    <t>3-16-A</t>
  </si>
  <si>
    <t>2-8-A</t>
  </si>
  <si>
    <t>3-61-A</t>
  </si>
  <si>
    <t>1-24-A</t>
  </si>
  <si>
    <t>MI38</t>
  </si>
  <si>
    <t>055 v</t>
  </si>
  <si>
    <t>055 y</t>
  </si>
  <si>
    <t>1-38-A</t>
  </si>
  <si>
    <t>021 b</t>
  </si>
  <si>
    <t>1-18-B</t>
  </si>
  <si>
    <t>MI40</t>
  </si>
  <si>
    <t>021 a</t>
  </si>
  <si>
    <t>055 s</t>
  </si>
  <si>
    <t>055 u</t>
  </si>
  <si>
    <t>5-43-A</t>
  </si>
  <si>
    <t>5-54-A</t>
  </si>
  <si>
    <t>055 ag</t>
  </si>
  <si>
    <t>055 ao1</t>
  </si>
  <si>
    <t>055 ao2</t>
  </si>
  <si>
    <t>055 aj</t>
  </si>
  <si>
    <t>055 g</t>
  </si>
  <si>
    <t>021 c</t>
  </si>
  <si>
    <t>1-75-A</t>
  </si>
  <si>
    <t>055 c2</t>
  </si>
  <si>
    <t>055 c</t>
  </si>
  <si>
    <t>MI33</t>
  </si>
  <si>
    <t>055 q</t>
  </si>
  <si>
    <t>1-30-A</t>
  </si>
  <si>
    <t>1-18-A</t>
  </si>
  <si>
    <t>4-13-A</t>
  </si>
  <si>
    <t>055 b</t>
  </si>
  <si>
    <t>055 d</t>
  </si>
  <si>
    <t>MI30</t>
  </si>
  <si>
    <t>055 ac</t>
  </si>
  <si>
    <t>055 ab</t>
  </si>
  <si>
    <t>055 o</t>
  </si>
  <si>
    <t>055 x</t>
  </si>
  <si>
    <t>2-34-A</t>
  </si>
  <si>
    <t>5-54-B</t>
  </si>
  <si>
    <t>MI51</t>
  </si>
  <si>
    <t>4-2-A</t>
  </si>
  <si>
    <t>MI55</t>
  </si>
  <si>
    <t>055 z</t>
  </si>
  <si>
    <t>055 a</t>
  </si>
  <si>
    <t>F17</t>
  </si>
  <si>
    <t>MI25</t>
  </si>
  <si>
    <t>MI37</t>
  </si>
  <si>
    <t>2-10-A</t>
  </si>
  <si>
    <t>055 p</t>
  </si>
  <si>
    <t>ALUTO</t>
  </si>
  <si>
    <t>MER055A</t>
  </si>
  <si>
    <t>MI76</t>
  </si>
  <si>
    <t>MI58</t>
  </si>
  <si>
    <t>2-63-A</t>
  </si>
  <si>
    <t>055 k</t>
  </si>
  <si>
    <t>2-34-B</t>
  </si>
  <si>
    <t>1-23-A</t>
  </si>
  <si>
    <t>MER057A</t>
  </si>
  <si>
    <t>MI98</t>
  </si>
  <si>
    <t>1-64-A</t>
  </si>
  <si>
    <t>1-49-A</t>
  </si>
  <si>
    <t>1-75-B</t>
  </si>
  <si>
    <t>Kone3)9</t>
  </si>
  <si>
    <t>MI69</t>
  </si>
  <si>
    <t>MI104</t>
  </si>
  <si>
    <t>3-19-A</t>
  </si>
  <si>
    <t>055 h</t>
  </si>
  <si>
    <t>1-39-A</t>
  </si>
  <si>
    <t>055 e</t>
  </si>
  <si>
    <t>MI52</t>
  </si>
  <si>
    <t>055 t</t>
  </si>
  <si>
    <t>055 an2</t>
  </si>
  <si>
    <t>055 an1</t>
  </si>
  <si>
    <t>055 l</t>
  </si>
  <si>
    <t>3-7-A</t>
  </si>
  <si>
    <t>MI23</t>
  </si>
  <si>
    <t>6.4 ka</t>
  </si>
  <si>
    <t>019 a</t>
  </si>
  <si>
    <t>3-9-A</t>
  </si>
  <si>
    <t>MI27</t>
  </si>
  <si>
    <t>4-2-B</t>
  </si>
  <si>
    <t>4-22-A</t>
  </si>
  <si>
    <t>MI26</t>
  </si>
  <si>
    <t>S12-10</t>
  </si>
  <si>
    <t>023 d</t>
  </si>
  <si>
    <t>055 f</t>
  </si>
  <si>
    <t>055 n</t>
  </si>
  <si>
    <t>055 ad</t>
  </si>
  <si>
    <t>1-41-A</t>
  </si>
  <si>
    <t>MI24</t>
  </si>
  <si>
    <t>MI105</t>
  </si>
  <si>
    <t>Kone3)18</t>
  </si>
  <si>
    <t>MI49</t>
  </si>
  <si>
    <t>023 e</t>
  </si>
  <si>
    <t>023 c</t>
  </si>
  <si>
    <t>Aktn SummitA</t>
  </si>
  <si>
    <t>055 am2</t>
  </si>
  <si>
    <t>055 am1</t>
  </si>
  <si>
    <t>055 i</t>
  </si>
  <si>
    <t>MI85</t>
  </si>
  <si>
    <t>MI28</t>
  </si>
  <si>
    <t>055 ai</t>
  </si>
  <si>
    <t>MI88</t>
  </si>
  <si>
    <t>055 ak</t>
  </si>
  <si>
    <t>MI31</t>
  </si>
  <si>
    <t>019 d</t>
  </si>
  <si>
    <t>MER128A</t>
  </si>
  <si>
    <t>MI112</t>
  </si>
  <si>
    <t>MI56</t>
  </si>
  <si>
    <t>MI59</t>
  </si>
  <si>
    <t>MI68</t>
  </si>
  <si>
    <t>MI111</t>
  </si>
  <si>
    <t>019 b</t>
  </si>
  <si>
    <t>MI61</t>
  </si>
  <si>
    <t>055 j</t>
  </si>
  <si>
    <t>019 e</t>
  </si>
  <si>
    <t xml:space="preserve">055 al </t>
  </si>
  <si>
    <t>MI29</t>
  </si>
  <si>
    <t>MER056B</t>
  </si>
  <si>
    <t>MI79</t>
  </si>
  <si>
    <t>SSH3</t>
  </si>
  <si>
    <t>MI74</t>
  </si>
  <si>
    <t>3-3-A</t>
  </si>
  <si>
    <t>MI63</t>
  </si>
  <si>
    <t>MI54</t>
  </si>
  <si>
    <t>cpx1mi2</t>
  </si>
  <si>
    <t>MI102</t>
  </si>
  <si>
    <t>MI93</t>
  </si>
  <si>
    <t>023 b</t>
  </si>
  <si>
    <t>MI110</t>
  </si>
  <si>
    <t>019 c</t>
  </si>
  <si>
    <t>MER139A</t>
  </si>
  <si>
    <t>MI128</t>
  </si>
  <si>
    <t>MI35</t>
  </si>
  <si>
    <t>MI108</t>
  </si>
  <si>
    <t>MI82</t>
  </si>
  <si>
    <t>MI109</t>
  </si>
  <si>
    <t>MI77</t>
  </si>
  <si>
    <t>MI71</t>
  </si>
  <si>
    <t>MI80</t>
  </si>
  <si>
    <t>MI78</t>
  </si>
  <si>
    <t>MI75</t>
  </si>
  <si>
    <t>MI50</t>
  </si>
  <si>
    <t>MI57</t>
  </si>
  <si>
    <t>MI34</t>
  </si>
  <si>
    <t>MI87</t>
  </si>
  <si>
    <t>MI66</t>
  </si>
  <si>
    <t>MI81</t>
  </si>
  <si>
    <t>MI92</t>
  </si>
  <si>
    <t>MI60</t>
  </si>
  <si>
    <t>MI99</t>
  </si>
  <si>
    <t>MI84</t>
  </si>
  <si>
    <t>055 ap</t>
  </si>
  <si>
    <t>MI36</t>
  </si>
  <si>
    <t>MI70</t>
  </si>
  <si>
    <t>MI94</t>
  </si>
  <si>
    <t>MI89</t>
  </si>
  <si>
    <t>MI73</t>
  </si>
  <si>
    <t>MI96</t>
  </si>
  <si>
    <t>MI72</t>
  </si>
  <si>
    <t>MI91</t>
  </si>
  <si>
    <t>MI100</t>
  </si>
  <si>
    <t>MI90</t>
  </si>
  <si>
    <t>CORBETTI</t>
  </si>
  <si>
    <t>Co27</t>
  </si>
  <si>
    <t>MI22</t>
  </si>
  <si>
    <t>MI18</t>
  </si>
  <si>
    <t>MI86</t>
  </si>
  <si>
    <t>MI65</t>
  </si>
  <si>
    <t>MI95</t>
  </si>
  <si>
    <t>MI17</t>
  </si>
  <si>
    <t>MI20</t>
  </si>
  <si>
    <t>MI62</t>
  </si>
  <si>
    <t>MI19</t>
  </si>
  <si>
    <t>MI97</t>
  </si>
  <si>
    <t>MI21</t>
  </si>
  <si>
    <t>023 a</t>
  </si>
  <si>
    <r>
      <t>TiO</t>
    </r>
    <r>
      <rPr>
        <b/>
        <vertAlign val="subscript"/>
        <sz val="11"/>
        <rFont val="Calibri"/>
        <family val="2"/>
        <scheme val="minor"/>
      </rPr>
      <t>2</t>
    </r>
    <r>
      <rPr>
        <b/>
        <sz val="11"/>
        <rFont val="Calibri"/>
        <family val="2"/>
        <scheme val="minor"/>
      </rPr>
      <t>_Liq</t>
    </r>
  </si>
  <si>
    <r>
      <t>Al</t>
    </r>
    <r>
      <rPr>
        <b/>
        <vertAlign val="subscript"/>
        <sz val="11"/>
        <rFont val="Calibri"/>
        <family val="2"/>
        <scheme val="minor"/>
      </rPr>
      <t>2</t>
    </r>
    <r>
      <rPr>
        <b/>
        <sz val="11"/>
        <rFont val="Calibri"/>
        <family val="2"/>
        <scheme val="minor"/>
      </rPr>
      <t>O</t>
    </r>
    <r>
      <rPr>
        <b/>
        <vertAlign val="subscript"/>
        <sz val="11"/>
        <rFont val="Calibri"/>
        <family val="2"/>
        <scheme val="minor"/>
      </rPr>
      <t>3</t>
    </r>
    <r>
      <rPr>
        <b/>
        <sz val="11"/>
        <rFont val="Calibri"/>
        <family val="2"/>
        <scheme val="minor"/>
      </rPr>
      <t>_Liq</t>
    </r>
  </si>
  <si>
    <r>
      <t>Cr</t>
    </r>
    <r>
      <rPr>
        <b/>
        <vertAlign val="subscript"/>
        <sz val="11"/>
        <rFont val="Calibri"/>
        <family val="2"/>
        <scheme val="minor"/>
      </rPr>
      <t>2</t>
    </r>
    <r>
      <rPr>
        <b/>
        <sz val="11"/>
        <rFont val="Calibri"/>
        <family val="2"/>
        <scheme val="minor"/>
      </rPr>
      <t>O</t>
    </r>
    <r>
      <rPr>
        <b/>
        <vertAlign val="subscript"/>
        <sz val="11"/>
        <rFont val="Calibri"/>
        <family val="2"/>
        <scheme val="minor"/>
      </rPr>
      <t>3</t>
    </r>
    <r>
      <rPr>
        <b/>
        <sz val="11"/>
        <rFont val="Calibri"/>
        <family val="2"/>
        <scheme val="minor"/>
      </rPr>
      <t>_Liq</t>
    </r>
  </si>
  <si>
    <r>
      <t>Fe</t>
    </r>
    <r>
      <rPr>
        <b/>
        <vertAlign val="subscript"/>
        <sz val="11"/>
        <rFont val="Calibri"/>
        <family val="2"/>
        <scheme val="minor"/>
      </rPr>
      <t>2</t>
    </r>
    <r>
      <rPr>
        <b/>
        <sz val="11"/>
        <rFont val="Calibri"/>
        <family val="2"/>
        <scheme val="minor"/>
      </rPr>
      <t>O</t>
    </r>
    <r>
      <rPr>
        <b/>
        <vertAlign val="subscript"/>
        <sz val="11"/>
        <rFont val="Calibri"/>
        <family val="2"/>
        <scheme val="minor"/>
      </rPr>
      <t>3</t>
    </r>
    <r>
      <rPr>
        <b/>
        <sz val="11"/>
        <rFont val="Calibri"/>
        <family val="2"/>
        <scheme val="minor"/>
      </rPr>
      <t>_Liq</t>
    </r>
  </si>
  <si>
    <r>
      <t>Na</t>
    </r>
    <r>
      <rPr>
        <b/>
        <vertAlign val="subscript"/>
        <sz val="11"/>
        <rFont val="Calibri"/>
        <family val="2"/>
        <scheme val="minor"/>
      </rPr>
      <t>2</t>
    </r>
    <r>
      <rPr>
        <b/>
        <sz val="11"/>
        <rFont val="Calibri"/>
        <family val="2"/>
        <scheme val="minor"/>
      </rPr>
      <t>O_Liq</t>
    </r>
  </si>
  <si>
    <r>
      <t>K</t>
    </r>
    <r>
      <rPr>
        <b/>
        <vertAlign val="subscript"/>
        <sz val="11"/>
        <rFont val="Calibri"/>
        <family val="2"/>
        <scheme val="minor"/>
      </rPr>
      <t>2</t>
    </r>
    <r>
      <rPr>
        <b/>
        <sz val="11"/>
        <rFont val="Calibri"/>
        <family val="2"/>
        <scheme val="minor"/>
      </rPr>
      <t>O_Liq</t>
    </r>
  </si>
  <si>
    <r>
      <t>P</t>
    </r>
    <r>
      <rPr>
        <b/>
        <vertAlign val="subscript"/>
        <sz val="11"/>
        <rFont val="Calibri"/>
        <family val="2"/>
        <scheme val="minor"/>
      </rPr>
      <t>2</t>
    </r>
    <r>
      <rPr>
        <b/>
        <sz val="11"/>
        <rFont val="Calibri"/>
        <family val="2"/>
        <scheme val="minor"/>
      </rPr>
      <t>O</t>
    </r>
    <r>
      <rPr>
        <b/>
        <vertAlign val="subscript"/>
        <sz val="11"/>
        <rFont val="Calibri"/>
        <family val="2"/>
        <scheme val="minor"/>
      </rPr>
      <t>5</t>
    </r>
    <r>
      <rPr>
        <b/>
        <sz val="11"/>
        <rFont val="Calibri"/>
        <family val="2"/>
        <scheme val="minor"/>
      </rPr>
      <t>_Liq</t>
    </r>
  </si>
  <si>
    <r>
      <t>H</t>
    </r>
    <r>
      <rPr>
        <b/>
        <vertAlign val="subscript"/>
        <sz val="11"/>
        <rFont val="Calibri"/>
        <family val="2"/>
        <scheme val="minor"/>
      </rPr>
      <t>2</t>
    </r>
    <r>
      <rPr>
        <b/>
        <sz val="11"/>
        <rFont val="Calibri"/>
        <family val="2"/>
        <scheme val="minor"/>
      </rPr>
      <t>O_Liq</t>
    </r>
  </si>
  <si>
    <r>
      <t>CO</t>
    </r>
    <r>
      <rPr>
        <b/>
        <vertAlign val="subscript"/>
        <sz val="11"/>
        <rFont val="Calibri"/>
        <family val="2"/>
        <scheme val="minor"/>
      </rPr>
      <t>2</t>
    </r>
    <r>
      <rPr>
        <b/>
        <sz val="11"/>
        <rFont val="Calibri"/>
        <family val="2"/>
        <scheme val="minor"/>
      </rPr>
      <t>_Liq</t>
    </r>
  </si>
  <si>
    <t>F_Liq</t>
  </si>
  <si>
    <t>S_Liq</t>
  </si>
  <si>
    <t>CoO</t>
  </si>
  <si>
    <t>Fe2O3</t>
  </si>
  <si>
    <t>SaturationP_bars_VESIcal</t>
  </si>
  <si>
    <t>XH2O_fl_VESIcal</t>
  </si>
  <si>
    <t>XCO2_fl_VESIcal</t>
  </si>
  <si>
    <t>FluidMass_grams_VESIcal</t>
  </si>
  <si>
    <t>FluidSystem_wt_VESIcal</t>
  </si>
  <si>
    <t>Model</t>
  </si>
  <si>
    <t>Warnings</t>
  </si>
  <si>
    <t>MagmaSat</t>
  </si>
  <si>
    <t>Hartley_Laki1783-84_2014_1</t>
  </si>
  <si>
    <t>Hartley_Laki1783-84_2014_3</t>
  </si>
  <si>
    <t>Hartley_Laki1783-84_2014_4</t>
  </si>
  <si>
    <t>Hartley_Laki1783-84_2014_5</t>
  </si>
  <si>
    <t>Hartley_Laki1783-84_2014_6</t>
  </si>
  <si>
    <t>Hartley_Laki1783-84_2014_7</t>
  </si>
  <si>
    <t>Hartley_Laki1783-84_2014_8</t>
  </si>
  <si>
    <t>Hartley_Laki1783-84_2014_9</t>
  </si>
  <si>
    <t>Hartley_Laki1783-84_2014_10</t>
  </si>
  <si>
    <t>Hartley_Laki1783-84_2014_11</t>
  </si>
  <si>
    <t>Hartley_Laki1783-84_2014_12</t>
  </si>
  <si>
    <t>Hartley_Laki1783-84_2014_13</t>
  </si>
  <si>
    <t>Hartley_Laki1783-84_2014_14</t>
  </si>
  <si>
    <t>Hartley_Laki1783-84_2014_15</t>
  </si>
  <si>
    <t>Hartley_Laki1783-84_2014_16</t>
  </si>
  <si>
    <t>Hartley_Laki1783-84_2014_17</t>
  </si>
  <si>
    <t>Hartley_Laki1783-84_2014_18</t>
  </si>
  <si>
    <t>Hartley_Laki1783-84_2014_19</t>
  </si>
  <si>
    <t>Hartley_Laki1783-84_2014_20</t>
  </si>
  <si>
    <t>Hartley_Laki1783-84_2014_21</t>
  </si>
  <si>
    <t>Miller_2019_Midfell_1-duplicate-0.0</t>
  </si>
  <si>
    <t>Miller_2019_Midfell_2-duplicate-0.0</t>
  </si>
  <si>
    <t>Miller_2019_Midfell_3-duplicate-0.0</t>
  </si>
  <si>
    <t>Miller_2019_Midfell_4-duplicate-0.0</t>
  </si>
  <si>
    <t>Miller_2019_Midfell_5-duplicate-0.0</t>
  </si>
  <si>
    <t>Miller_2019_Midfell_6-duplicate-0.0</t>
  </si>
  <si>
    <t>Miller_2019_Midfell_7-duplicate-0.0</t>
  </si>
  <si>
    <t>Miller_2019_Midfell_8-duplicate-0.0</t>
  </si>
  <si>
    <t>Miller_2019_Midfell_9-duplicate-0.0</t>
  </si>
  <si>
    <t>Miller_2019_Midfell_10-duplicate-0.0</t>
  </si>
  <si>
    <t>Miller_2019_Midfell_11-duplicate-0.0</t>
  </si>
  <si>
    <t>Miller_2019_Midfell_12-duplicate-0.0</t>
  </si>
  <si>
    <t>Miller_2019_Midfell_13-duplicate-0.0</t>
  </si>
  <si>
    <t>Miller_2019_Midfell_14-duplicate-0.0</t>
  </si>
  <si>
    <t>Miller_2019_Midfell_15-duplicate-0.0</t>
  </si>
  <si>
    <t>Miller_2019_Midfell_16-duplicate-0.0</t>
  </si>
  <si>
    <t>Miller_2019_Midfell_17-duplicate-0.0</t>
  </si>
  <si>
    <t>Miller_2019_Midfell_18-duplicate-0.0</t>
  </si>
  <si>
    <t>Miller_2019_Midfell_19-duplicate-0.0</t>
  </si>
  <si>
    <t>Miller_2019_Midfell_20-duplicate-0.0</t>
  </si>
  <si>
    <t>Miller_2019_Midfell_21-duplicate-0.0</t>
  </si>
  <si>
    <t>Miller_2019_Midfell_22-duplicate-0.0</t>
  </si>
  <si>
    <t>Miller_2019_Midfell_23-duplicate-0.0</t>
  </si>
  <si>
    <t>Miller_2019_Midfell_24-duplicate-0.0</t>
  </si>
  <si>
    <t>Miller_2019_Midfell_25-duplicate-0.0</t>
  </si>
  <si>
    <t>Miller_2019_Midfell_26-duplicate-0.0</t>
  </si>
  <si>
    <t>Miller_2019_Midfell_27-duplicate-0.0</t>
  </si>
  <si>
    <t>Miller_2019_Midfell_28-duplicate-0.0</t>
  </si>
  <si>
    <t>Miller_2019_Midfell_29-duplicate-0.0</t>
  </si>
  <si>
    <t>Miller_2019_Midfell_30-duplicate-0.0</t>
  </si>
  <si>
    <t>Miller_2019_Midfell_31-duplicate-0.0</t>
  </si>
  <si>
    <t>Miller_2019_Midfell_32-duplicate-0.0</t>
  </si>
  <si>
    <t>Miller_2019_Midfell_33-duplicate-0.0</t>
  </si>
  <si>
    <t>Miller_2019_Midfell_34-duplicate-0.0</t>
  </si>
  <si>
    <t>Miller_2019_Midfell_35-duplicate-0.0</t>
  </si>
  <si>
    <t>Miller_2019_Midfell_36-duplicate-0.0</t>
  </si>
  <si>
    <t>Miller_2019_Midfell_37-duplicate-0.0</t>
  </si>
  <si>
    <t>Miller_2019_Midfell_38-duplicate-0.0</t>
  </si>
  <si>
    <t>Miller_2019_Midfell_39-duplicate-0.0</t>
  </si>
  <si>
    <t>Miller_2019_Midfell_40-duplicate-0.0</t>
  </si>
  <si>
    <t>Miller_2019_Midfell_41-duplicate-0.0</t>
  </si>
  <si>
    <t>Miller_2019_Midfell_42-duplicate-0.0</t>
  </si>
  <si>
    <t>Miller_2019_Midfell_43-duplicate-0.0</t>
  </si>
  <si>
    <t>Miller_2019_Midfell_44-duplicate-0.0</t>
  </si>
  <si>
    <t>Miller_2019_Midfell_45-duplicate-0.0</t>
  </si>
  <si>
    <t>Miller_2019_Midfell_46-duplicate-0.0</t>
  </si>
  <si>
    <t>Miller_2019_Midfell_47-duplicate-0.0</t>
  </si>
  <si>
    <t>Miller_2019_Midfell_48-duplicate-0.0</t>
  </si>
  <si>
    <t>Miller_2019_Midfell_49-duplicate-0.0</t>
  </si>
  <si>
    <t>Miller_2019_Midfell_50-duplicate-0.0</t>
  </si>
  <si>
    <t>Miller_2019_Midfell_51-duplicate-0.0</t>
  </si>
  <si>
    <t>Miller_2019_Midfell_52-duplicate-0.0</t>
  </si>
  <si>
    <t>Miller_2019_Midfell_53-duplicate-0.0</t>
  </si>
  <si>
    <t>Miller_2019_Midfell_54-duplicate-0.0</t>
  </si>
  <si>
    <t>Miller_2019_Midfell_55-duplicate-0.0</t>
  </si>
  <si>
    <t>Miller_2019_Midfell_56-duplicate-0.0</t>
  </si>
  <si>
    <t>Miller_2019_Midfell_57-duplicate-0.0</t>
  </si>
  <si>
    <t>Miller_2019_Midfell_58-duplicate-0.0</t>
  </si>
  <si>
    <t>Miller_2019_Midfell_59-duplicate-0.0</t>
  </si>
  <si>
    <t>Miller_2019_Midfell_60-duplicate-0.0</t>
  </si>
  <si>
    <t>Miller_2019_Midfell_61-duplicate-0.0</t>
  </si>
  <si>
    <t>Miller_2019_Midfell_62-duplicate-0.0</t>
  </si>
  <si>
    <t>Miller_2019_Midfell_63-duplicate-0.0</t>
  </si>
  <si>
    <t>Miller_2019_Midfell_64-duplicate-0.0</t>
  </si>
  <si>
    <t>Miller_2019_Midfell_65-duplicate-0.0</t>
  </si>
  <si>
    <t>Miller_2019_Midfell_66-duplicate-0.0</t>
  </si>
  <si>
    <t>Miller_2019_Midfell_67-duplicate-0.0</t>
  </si>
  <si>
    <t>Miller_2019_Midfell_68-duplicate-0.0</t>
  </si>
  <si>
    <t>Miller_2019_Midfell_69-duplicate-0.0</t>
  </si>
  <si>
    <t>Miller_2019_Midfell_70-duplicate-0.0</t>
  </si>
  <si>
    <t>Miller_2019_Midfell_71-duplicate-0.0</t>
  </si>
  <si>
    <t>Miller_2019_Midfell_72-duplicate-0.0</t>
  </si>
  <si>
    <t>Miller_2019_Midfell_73-duplicate-0.0</t>
  </si>
  <si>
    <t>Miller_2019_Midfell_74-duplicate-0.0</t>
  </si>
  <si>
    <t>Miller_2019_Midfell_75-duplicate-0.0</t>
  </si>
  <si>
    <t>Miller_2019_Midfell_76-duplicate-0.0</t>
  </si>
  <si>
    <t>Miller_2019_Midfell_77-duplicate-0.0</t>
  </si>
  <si>
    <t>DeVitre_2023_1-duplicate-1</t>
  </si>
  <si>
    <t>DeVitre_2023_2-duplicate-1</t>
  </si>
  <si>
    <t>DeVitre_2023_3-duplicate-1</t>
  </si>
  <si>
    <t>DeVitre_2023_4-duplicate-1</t>
  </si>
  <si>
    <t>DeVitre_2023_5-duplicate-1</t>
  </si>
  <si>
    <t>DeVitre_2023_6-duplicate-1</t>
  </si>
  <si>
    <t>DeVitre_2023_7-duplicate-1</t>
  </si>
  <si>
    <t>DeVitre_2023_8-duplicate-1</t>
  </si>
  <si>
    <t>DeVitre_2023_9-duplicate-1</t>
  </si>
  <si>
    <t>DeVitre_2023_10-duplicate-1</t>
  </si>
  <si>
    <t>DeVitre_2023_11-duplicate-1</t>
  </si>
  <si>
    <t>DeVitre_2023_12-duplicate-1</t>
  </si>
  <si>
    <t>DeVitre_2023_13-duplicate-1</t>
  </si>
  <si>
    <t>DeVitre_2023_14-duplicate-1</t>
  </si>
  <si>
    <t>DeVitre_2023_15-duplicate-1</t>
  </si>
  <si>
    <t>DeVitre_2023_16-duplicate-1</t>
  </si>
  <si>
    <t>DeVitre_2023_17-duplicate-1</t>
  </si>
  <si>
    <t>DeVitre_2023_18-duplicate-1</t>
  </si>
  <si>
    <t>DeVitre_2023_19-duplicate-1</t>
  </si>
  <si>
    <t>DeVitre_2023_20-duplicate-1</t>
  </si>
  <si>
    <t>DeVitre_2023_21-duplicate-1</t>
  </si>
  <si>
    <t>DeVitre_2023_22-duplicate-1</t>
  </si>
  <si>
    <t>DeVitre_2023_23-duplicate-1</t>
  </si>
  <si>
    <t>DeVitre_2023_24-duplicate-1</t>
  </si>
  <si>
    <t>DeVitre_2023_25-duplicate-1</t>
  </si>
  <si>
    <t>DeVitre_2023_26-duplicate-1</t>
  </si>
  <si>
    <t>DeVitre_2023_27-duplicate-1</t>
  </si>
  <si>
    <t>DeVitre_2023_28-duplicate-1</t>
  </si>
  <si>
    <t>DeVitre_2023_29-duplicate-1</t>
  </si>
  <si>
    <t>DeVitre_2023_30-duplicate-1</t>
  </si>
  <si>
    <t>Oldoinyo Lengai</t>
  </si>
  <si>
    <t>Galapagos</t>
  </si>
  <si>
    <t>Laki</t>
  </si>
  <si>
    <t>Iceland</t>
  </si>
  <si>
    <t>Hawaii</t>
  </si>
  <si>
    <t>Cabo Verde</t>
  </si>
  <si>
    <t>Antarctica</t>
  </si>
  <si>
    <t>Canary Islands</t>
  </si>
  <si>
    <t>Azores</t>
  </si>
  <si>
    <t>Location</t>
  </si>
  <si>
    <t>AGRIGAN-duplicate-1</t>
  </si>
  <si>
    <t>AGRIGAN-duplicate-2</t>
  </si>
  <si>
    <t>AGRIGAN-duplicate-3</t>
  </si>
  <si>
    <t>AGRIGAN-duplicate-4</t>
  </si>
  <si>
    <t>AGRIGAN-duplicate-5</t>
  </si>
  <si>
    <t>AGRIGAN-duplicate-6</t>
  </si>
  <si>
    <t>AGRIGAN-duplicate-7</t>
  </si>
  <si>
    <t>AGRIGAN-duplicate-8</t>
  </si>
  <si>
    <t>AGRIGAN-duplicate-9</t>
  </si>
  <si>
    <t>AGRIGAN-duplicate-10</t>
  </si>
  <si>
    <t>AGRIGAN-duplicate-11</t>
  </si>
  <si>
    <t>AGRIGAN-duplicate-12</t>
  </si>
  <si>
    <t>GUGUAN-duplicate-1</t>
  </si>
  <si>
    <t>GUGUAN-duplicate-2</t>
  </si>
  <si>
    <t>GUGUAN-duplicate-3</t>
  </si>
  <si>
    <t>GUGUAN-duplicate-4</t>
  </si>
  <si>
    <t>GUGUAN-duplicate-5</t>
  </si>
  <si>
    <t>GUGUAN-duplicate-6</t>
  </si>
  <si>
    <t>GUGUAN-duplicate-7</t>
  </si>
  <si>
    <t>GUGUAN-duplicate-8</t>
  </si>
  <si>
    <t>GUGUAN-duplicate-9</t>
  </si>
  <si>
    <t>GUGUAN-duplicate-10</t>
  </si>
  <si>
    <t>GUGUAN-duplicate-11</t>
  </si>
  <si>
    <t>GUGUAN-duplicate-12</t>
  </si>
  <si>
    <t>GUGUAN-duplicate-13</t>
  </si>
  <si>
    <t>GUGUAN-duplicate-14</t>
  </si>
  <si>
    <t>GUGUAN-duplicate-15</t>
  </si>
  <si>
    <t>GUGUAN-duplicate-16</t>
  </si>
  <si>
    <t>GUGUAN-duplicate-17</t>
  </si>
  <si>
    <t>GUGUAN-duplicate-18</t>
  </si>
  <si>
    <t>PAGAN-duplicate-1</t>
  </si>
  <si>
    <t>PAGAN-duplicate-2</t>
  </si>
  <si>
    <t>PAGAN-duplicate-3</t>
  </si>
  <si>
    <t>PAGAN-duplicate-4</t>
  </si>
  <si>
    <t>PAGAN-duplicate-5</t>
  </si>
  <si>
    <t>PAGAN-duplicate-6</t>
  </si>
  <si>
    <t>PAGAN-duplicate-7</t>
  </si>
  <si>
    <t>PAGAN-duplicate-8</t>
  </si>
  <si>
    <t>PAGAN-duplicate-9</t>
  </si>
  <si>
    <t>PAGAN-duplicate-10</t>
  </si>
  <si>
    <t>PAGAN-duplicate-11</t>
  </si>
  <si>
    <t>PAGAN-duplicate-12</t>
  </si>
  <si>
    <t>PAGAN-duplicate-13</t>
  </si>
  <si>
    <t>PAGAN-duplicate-14</t>
  </si>
  <si>
    <t>PAGAN-duplicate-15</t>
  </si>
  <si>
    <t>PAGAN-duplicate-16</t>
  </si>
  <si>
    <t>PAGAN-duplicate-17</t>
  </si>
  <si>
    <t>CAMPI FLEGREI-duplicate-21</t>
  </si>
  <si>
    <t>CAMPI FLEGREI-duplicate-22</t>
  </si>
  <si>
    <t>CAMPI FLEGREI-duplicate-23</t>
  </si>
  <si>
    <t>CAMPI FLEGREI-duplicate-24</t>
  </si>
  <si>
    <t>CAMPI FLEGREI-duplicate-25</t>
  </si>
  <si>
    <t>CAMPI FLEGREI-duplicate-26</t>
  </si>
  <si>
    <t>CAMPI FLEGREI-duplicate-27</t>
  </si>
  <si>
    <t>CAMPI FLEGREI-duplicate-28</t>
  </si>
  <si>
    <t>CAMPI FLEGREI-duplicate-29</t>
  </si>
  <si>
    <t>CAMPI FLEGREI-duplicate-30</t>
  </si>
  <si>
    <t>CAMPI FLEGREI-duplicate-31</t>
  </si>
  <si>
    <t>CAMPI FLEGREI-duplicate-32</t>
  </si>
  <si>
    <t>CAMPI FLEGREI-duplicate-33</t>
  </si>
  <si>
    <t>CAMPI FLEGREI-duplicate-34</t>
  </si>
  <si>
    <t>CAMPI FLEGREI-duplicate-35</t>
  </si>
  <si>
    <t>CAMPI FLEGREI-duplicate-36</t>
  </si>
  <si>
    <t>CAMPI FLEGREI-duplicate-37</t>
  </si>
  <si>
    <t>CAMPI FLEGREI-duplicate-38</t>
  </si>
  <si>
    <t>CAMPI FLEGREI-duplicate-39</t>
  </si>
  <si>
    <t>CAMPI FLEGREI-duplicate-40</t>
  </si>
  <si>
    <t>CAMPI FLEGREI-duplicate-41</t>
  </si>
  <si>
    <t>CAMPI FLEGREI-duplicate-42</t>
  </si>
  <si>
    <t>CAMPI FLEGREI-duplicate-43</t>
  </si>
  <si>
    <t>CAMPI FLEGREI-duplicate-44</t>
  </si>
  <si>
    <t>CAMPI FLEGREI-duplicate-45</t>
  </si>
  <si>
    <t>CAMPI FLEGREI-duplicate-46</t>
  </si>
  <si>
    <t>CAMPI FLEGREI-duplicate-47</t>
  </si>
  <si>
    <t>CAMPI FLEGREI-duplicate-48</t>
  </si>
  <si>
    <t>CAMPI FLEGREI-duplicate-49</t>
  </si>
  <si>
    <t>CAMPI FLEGREI-duplicate-50</t>
  </si>
  <si>
    <t>CAMPI FLEGREI-duplicate-51</t>
  </si>
  <si>
    <t>CAMPI FLEGREI-duplicate-52</t>
  </si>
  <si>
    <t>CAMPI FLEGREI-duplicate-53</t>
  </si>
  <si>
    <t>CAMPI FLEGREI-duplicate-54</t>
  </si>
  <si>
    <t>CAMPI FLEGREI-duplicate-55</t>
  </si>
  <si>
    <t>CAMPI FLEGREI-duplicate-56</t>
  </si>
  <si>
    <t>CAMPI FLEGREI-duplicate-57</t>
  </si>
  <si>
    <t>CAMPI FLEGREI-duplicate-58</t>
  </si>
  <si>
    <t>CAMPI FLEGREI-duplicate-59</t>
  </si>
  <si>
    <t>CAMPI FLEGREI-duplicate-60</t>
  </si>
  <si>
    <t>CAMPI FLEGREI-duplicate-61</t>
  </si>
  <si>
    <t>CAMPI FLEGREI-duplicate-62</t>
  </si>
  <si>
    <t>CAMPI FLEGREI-duplicate-63</t>
  </si>
  <si>
    <t>CAMPI FLEGREI-duplicate-64</t>
  </si>
  <si>
    <t>CAMPI FLEGREI-duplicate-65</t>
  </si>
  <si>
    <t>CAMPI FLEGREI-duplicate-66</t>
  </si>
  <si>
    <t>CAMPI FLEGREI-duplicate-67</t>
  </si>
  <si>
    <t>CAMPI FLEGREI-duplicate-68</t>
  </si>
  <si>
    <t>CAMPI FLEGREI-duplicate-69</t>
  </si>
  <si>
    <t>CAMPI FLEGREI-duplicate-70</t>
  </si>
  <si>
    <t>CAMPI FLEGREI-duplicate-71</t>
  </si>
  <si>
    <t>CAMPI FLEGREI-duplicate-72</t>
  </si>
  <si>
    <t>CAMPI FLEGREI-duplicate-73</t>
  </si>
  <si>
    <t>CAMPI FLEGREI-duplicate-74</t>
  </si>
  <si>
    <t>CAMPI FLEGREI-duplicate-75</t>
  </si>
  <si>
    <t>CAMPI FLEGREI-duplicate-76</t>
  </si>
  <si>
    <t>CAMPI FLEGREI-duplicate-77</t>
  </si>
  <si>
    <t>CAMPI FLEGREI-duplicate-78</t>
  </si>
  <si>
    <t>CAMPI FLEGREI-duplicate-79</t>
  </si>
  <si>
    <t>CAMPI FLEGREI-duplicate-80</t>
  </si>
  <si>
    <t>CAMPI FLEGREI-duplicate-81</t>
  </si>
  <si>
    <t>CAMPI FLEGREI-duplicate-82</t>
  </si>
  <si>
    <t>CAMPI FLEGREI-duplicate-83</t>
  </si>
  <si>
    <t>CAMPI FLEGREI-duplicate-84</t>
  </si>
  <si>
    <t>CAMPI FLEGREI-duplicate-85</t>
  </si>
  <si>
    <t>CAMPI FLEGREI-duplicate-86</t>
  </si>
  <si>
    <t>CAMPI FLEGREI-duplicate-87</t>
  </si>
  <si>
    <t>FUEGO-duplicate-1</t>
  </si>
  <si>
    <t>FUEGO-duplicate-2</t>
  </si>
  <si>
    <t>FUEGO-duplicate-3</t>
  </si>
  <si>
    <t>FUEGO-duplicate-4</t>
  </si>
  <si>
    <t>FUEGO-duplicate-5</t>
  </si>
  <si>
    <t>FUEGO-duplicate-6</t>
  </si>
  <si>
    <t>FUEGO-duplicate-7</t>
  </si>
  <si>
    <t>FUEGO-duplicate-8</t>
  </si>
  <si>
    <t>FUEGO-duplicate-9</t>
  </si>
  <si>
    <t>FUEGO-duplicate-10</t>
  </si>
  <si>
    <t>FUEGO-duplicate-11</t>
  </si>
  <si>
    <t>FUEGO-duplicate-12</t>
  </si>
  <si>
    <t>FUEGO-duplicate-13</t>
  </si>
  <si>
    <t>FUEGO-duplicate-14</t>
  </si>
  <si>
    <t>FUEGO-duplicate-15</t>
  </si>
  <si>
    <t>FUEGO-duplicate-16</t>
  </si>
  <si>
    <t>FUEGO-duplicate-17</t>
  </si>
  <si>
    <t>FUEGO-duplicate-18</t>
  </si>
  <si>
    <t>FUEGO-duplicate-19</t>
  </si>
  <si>
    <t>FUEGO-duplicate-20</t>
  </si>
  <si>
    <t>FUEGO-duplicate-21</t>
  </si>
  <si>
    <t>FUEGO-duplicate-22</t>
  </si>
  <si>
    <t>FUEGO-duplicate-23</t>
  </si>
  <si>
    <t>FUEGO-duplicate-24</t>
  </si>
  <si>
    <t>FUEGO-duplicate-25</t>
  </si>
  <si>
    <t>CERRO NEGRO-duplicate-1</t>
  </si>
  <si>
    <t>CERRO NEGRO-duplicate-2</t>
  </si>
  <si>
    <t>CERRO NEGRO-duplicate-3</t>
  </si>
  <si>
    <t>CERRO NEGRO-duplicate-4</t>
  </si>
  <si>
    <t>LAS PILAS (EL HOYO)-duplicate-1</t>
  </si>
  <si>
    <t>LAS PILAS (EL HOYO)-duplicate-2</t>
  </si>
  <si>
    <t>LAS PILAS (EL HOYO)-duplicate-3</t>
  </si>
  <si>
    <t>LAS PILAS (EL HOYO)-duplicate-4</t>
  </si>
  <si>
    <t>LAS PILAS (EL HOYO)-duplicate-5</t>
  </si>
  <si>
    <t>LAS PILAS (EL HOYO)-duplicate-6</t>
  </si>
  <si>
    <t>LAS PILAS (EL HOYO)-duplicate-7</t>
  </si>
  <si>
    <t>LAS PILAS (EL HOYO)-duplicate-8</t>
  </si>
  <si>
    <t>LAS PILAS (EL HOYO)-duplicate-9</t>
  </si>
  <si>
    <t>TELICA-duplicate-1</t>
  </si>
  <si>
    <t>TELICA-duplicate-2</t>
  </si>
  <si>
    <t>TELICA-duplicate-3</t>
  </si>
  <si>
    <t>TELICA-duplicate-4</t>
  </si>
  <si>
    <t>TELICA-duplicate-5</t>
  </si>
  <si>
    <t>TELICA-duplicate-6</t>
  </si>
  <si>
    <t>TELICA-duplicate-7</t>
  </si>
  <si>
    <t>TELICA-duplicate-8</t>
  </si>
  <si>
    <t>TELICA-duplicate-9</t>
  </si>
  <si>
    <t>POPOCATEPETL-duplicate-1</t>
  </si>
  <si>
    <t>POPOCATEPETL-duplicate-2</t>
  </si>
  <si>
    <t>POPOCATEPETL-duplicate-3</t>
  </si>
  <si>
    <t>POPOCATEPETL-duplicate-4</t>
  </si>
  <si>
    <t>POPOCATEPETL-duplicate-5</t>
  </si>
  <si>
    <t>POPOCATEPETL-duplicate-6</t>
  </si>
  <si>
    <t>POPOCATEPETL-duplicate-7</t>
  </si>
  <si>
    <t>SAN CRISTOBAL-duplicate-1</t>
  </si>
  <si>
    <t>SAN CRISTOBAL-duplicate-2</t>
  </si>
  <si>
    <t>SAN CRISTOBAL-duplicate-3</t>
  </si>
  <si>
    <t>SAN CRISTOBAL-duplicate-4</t>
  </si>
  <si>
    <t>SAN CRISTOBAL-duplicate-5</t>
  </si>
  <si>
    <t>SAN CRISTOBAL-duplicate-6</t>
  </si>
  <si>
    <t>SAN CRISTOBAL-duplicate-7</t>
  </si>
  <si>
    <t>SAN CRISTOBAL-duplicate-8</t>
  </si>
  <si>
    <t>CERRO SAN JUAN-duplicate-1</t>
  </si>
  <si>
    <t>CERRO SAN JUAN-duplicate-2</t>
  </si>
  <si>
    <t>CERRO SAN JUAN-duplicate-3</t>
  </si>
  <si>
    <t>JORULLO-duplicate-1</t>
  </si>
  <si>
    <t>JORULLO-duplicate-2</t>
  </si>
  <si>
    <t>JORULLO-duplicate-3</t>
  </si>
  <si>
    <t>JORULLO-duplicate-4</t>
  </si>
  <si>
    <t>JORULLO-duplicate-5</t>
  </si>
  <si>
    <t>JORULLO-duplicate-6</t>
  </si>
  <si>
    <t>JORULLO-duplicate-7</t>
  </si>
  <si>
    <t>JORULLO-duplicate-8</t>
  </si>
  <si>
    <t>PAGAN-duplicate-18</t>
  </si>
  <si>
    <t>PAGAN-duplicate-19</t>
  </si>
  <si>
    <t>PAGAN-duplicate-20</t>
  </si>
  <si>
    <t>PAGAN-duplicate-21</t>
  </si>
  <si>
    <t>PAGAN-duplicate-22</t>
  </si>
  <si>
    <t>PAGAN-duplicate-23</t>
  </si>
  <si>
    <t>PAGAN-duplicate-24</t>
  </si>
  <si>
    <t>PAGAN-duplicate-25</t>
  </si>
  <si>
    <t>PAGAN-duplicate-26</t>
  </si>
  <si>
    <t>PAGAN-duplicate-27</t>
  </si>
  <si>
    <t>PAGAN-duplicate-28</t>
  </si>
  <si>
    <t>PAGAN-duplicate-29</t>
  </si>
  <si>
    <t>PAGAN-duplicate-30</t>
  </si>
  <si>
    <t>PAGAN-duplicate-31</t>
  </si>
  <si>
    <t>PAGAN-duplicate-32</t>
  </si>
  <si>
    <t>PAGAN-duplicate-33</t>
  </si>
  <si>
    <t>PAGAN-duplicate-34</t>
  </si>
  <si>
    <t>PAGAN-duplicate-35</t>
  </si>
  <si>
    <t>PAGAN-duplicate-36</t>
  </si>
  <si>
    <t>PAGAN-duplicate-37</t>
  </si>
  <si>
    <t>SARIGAN-duplicate-1</t>
  </si>
  <si>
    <t>SARIGAN-duplicate-2</t>
  </si>
  <si>
    <t>SARIGAN-duplicate-3</t>
  </si>
  <si>
    <t>LLAIMA-duplicate-99</t>
  </si>
  <si>
    <t>LLAIMA-duplicate-100</t>
  </si>
  <si>
    <t>LLAIMA-duplicate-101</t>
  </si>
  <si>
    <t>LLAIMA-duplicate-102</t>
  </si>
  <si>
    <t>LLAIMA-duplicate-103</t>
  </si>
  <si>
    <t>LLAIMA-duplicate-104</t>
  </si>
  <si>
    <t>LLAIMA-duplicate-105</t>
  </si>
  <si>
    <t>LLAIMA-duplicate-106</t>
  </si>
  <si>
    <t>LLAIMA-duplicate-107</t>
  </si>
  <si>
    <t>LLAIMA-duplicate-108</t>
  </si>
  <si>
    <t>LLAIMA-duplicate-109</t>
  </si>
  <si>
    <t>LLAIMA-duplicate-110</t>
  </si>
  <si>
    <t>LLAIMA-duplicate-111</t>
  </si>
  <si>
    <t>LLAIMA-duplicate-112</t>
  </si>
  <si>
    <t>LLAIMA-duplicate-113</t>
  </si>
  <si>
    <t>LLAIMA-duplicate-114</t>
  </si>
  <si>
    <t>CERRO NEGRO-duplicate-5</t>
  </si>
  <si>
    <t>CERRO NEGRO-duplicate-6</t>
  </si>
  <si>
    <t>CERRO NEGRO-duplicate-7</t>
  </si>
  <si>
    <t>CERRO NEGRO-duplicate-8</t>
  </si>
  <si>
    <t>FUEGO-duplicate-26</t>
  </si>
  <si>
    <t>FUEGO-duplicate-27</t>
  </si>
  <si>
    <t>FUEGO-duplicate-28</t>
  </si>
  <si>
    <t>FUEGO-duplicate-29</t>
  </si>
  <si>
    <t>CERRO NEGRO-duplicate-9</t>
  </si>
  <si>
    <t>CERRO NEGRO-duplicate-10</t>
  </si>
  <si>
    <t>CERRO NEGRO-duplicate-11</t>
  </si>
  <si>
    <t>CERRO NEGRO-duplicate-12</t>
  </si>
  <si>
    <t>CERRO NEGRO-duplicate-13</t>
  </si>
  <si>
    <t>CERRO NEGRO-duplicate-14</t>
  </si>
  <si>
    <t>CERRO NEGRO-duplicate-15</t>
  </si>
  <si>
    <t>CERRO NEGRO-duplicate-16</t>
  </si>
  <si>
    <t>CERRO NEGRO-duplicate-17</t>
  </si>
  <si>
    <t>CERRO NEGRO-duplicate-18</t>
  </si>
  <si>
    <t>CERRO NEGRO-duplicate-19</t>
  </si>
  <si>
    <t>CERRO NEGRO-duplicate-20</t>
  </si>
  <si>
    <t>CERRO NEGRO-duplicate-21</t>
  </si>
  <si>
    <t>CERRO NEGRO-duplicate-22</t>
  </si>
  <si>
    <t>CERRO NEGRO-duplicate-23</t>
  </si>
  <si>
    <t>CERRO NEGRO-duplicate-24</t>
  </si>
  <si>
    <t>CERRO NEGRO-duplicate-25</t>
  </si>
  <si>
    <t>CERRO NEGRO-duplicate-26</t>
  </si>
  <si>
    <t>CERRO NEGRO-duplicate-27</t>
  </si>
  <si>
    <t>CERRO NEGRO-duplicate-28</t>
  </si>
  <si>
    <t>CERRO NEGRO-duplicate-29</t>
  </si>
  <si>
    <t>SARIGAN-duplicate-4</t>
  </si>
  <si>
    <t>SARIGAN-duplicate-5</t>
  </si>
  <si>
    <t>SARIGAN-duplicate-6</t>
  </si>
  <si>
    <t>SARIGAN-duplicate-7</t>
  </si>
  <si>
    <t>SARIGAN-duplicate-8</t>
  </si>
  <si>
    <t>S. END OF MARIANAS-duplicate-1</t>
  </si>
  <si>
    <t>S. END OF MARIANAS-duplicate-2</t>
  </si>
  <si>
    <t>S. END OF MARIANAS-duplicate-3</t>
  </si>
  <si>
    <t>S. END OF MARIANAS-duplicate-4</t>
  </si>
  <si>
    <t>S. END OF MARIANAS-duplicate-5</t>
  </si>
  <si>
    <t>S. END OF MARIANAS-duplicate-6</t>
  </si>
  <si>
    <t>S. END OF MARIANAS-duplicate-7</t>
  </si>
  <si>
    <t>S. END OF MARIANAS-duplicate-8</t>
  </si>
  <si>
    <t>S. END OF MARIANAS-duplicate-9</t>
  </si>
  <si>
    <t>S. END OF MARIANAS-duplicate-10</t>
  </si>
  <si>
    <t>S. END OF MARIANAS-duplicate-11</t>
  </si>
  <si>
    <t>S. END OF MARIANAS-duplicate-12</t>
  </si>
  <si>
    <t>S. END OF MARIANAS-duplicate-13</t>
  </si>
  <si>
    <t>BUFUMBIRA-duplicate-1</t>
  </si>
  <si>
    <t>BUFUMBIRA-duplicate-2</t>
  </si>
  <si>
    <t>BUFUMBIRA-duplicate-3</t>
  </si>
  <si>
    <t>BUFUMBIRA-duplicate-4</t>
  </si>
  <si>
    <t>BUFUMBIRA-duplicate-5</t>
  </si>
  <si>
    <t>BUFUMBIRA-duplicate-6</t>
  </si>
  <si>
    <t>BUFUMBIRA-duplicate-7</t>
  </si>
  <si>
    <t>BUFUMBIRA-duplicate-8</t>
  </si>
  <si>
    <t>BUFUMBIRA-duplicate-9</t>
  </si>
  <si>
    <t>BUFUMBIRA-duplicate-10</t>
  </si>
  <si>
    <t>BUFUMBIRA-duplicate-11</t>
  </si>
  <si>
    <t>SARIGAN-duplicate-9</t>
  </si>
  <si>
    <t>SARIGAN-duplicate-10</t>
  </si>
  <si>
    <t>SARIGAN-duplicate-11</t>
  </si>
  <si>
    <t>SARIGAN-duplicate-12</t>
  </si>
  <si>
    <t>SARIGAN-duplicate-13</t>
  </si>
  <si>
    <t>SARIGAN-duplicate-14</t>
  </si>
  <si>
    <t>SARIGAN-duplicate-15</t>
  </si>
  <si>
    <t>SARIGAN-duplicate-16</t>
  </si>
  <si>
    <t>SARIGAN-duplicate-17</t>
  </si>
  <si>
    <t>SARIGAN-duplicate-18</t>
  </si>
  <si>
    <t>SARIGAN-duplicate-19</t>
  </si>
  <si>
    <t>SARIGAN-duplicate-20</t>
  </si>
  <si>
    <t>SARIGAN-duplicate-21</t>
  </si>
  <si>
    <t>SARIGAN-duplicate-22</t>
  </si>
  <si>
    <t>SARIGAN-duplicate-23</t>
  </si>
  <si>
    <t>ALAMAGAN-duplicate-1</t>
  </si>
  <si>
    <t>ALAMAGAN-duplicate-2</t>
  </si>
  <si>
    <t>ALAMAGAN-duplicate-3</t>
  </si>
  <si>
    <t>ALAMAGAN-duplicate-4</t>
  </si>
  <si>
    <t>ALAMAGAN-duplicate-5</t>
  </si>
  <si>
    <t>ALAMAGAN-duplicate-6</t>
  </si>
  <si>
    <t>ALAMAGAN-duplicate-7</t>
  </si>
  <si>
    <t>ALAMAGAN-duplicate-8</t>
  </si>
  <si>
    <t>ALAMAGAN-duplicate-9</t>
  </si>
  <si>
    <t>BUFUMBIRA-duplicate-12</t>
  </si>
  <si>
    <t>BUFUMBIRA-duplicate-13</t>
  </si>
  <si>
    <t>BUFUMBIRA-duplicate-14</t>
  </si>
  <si>
    <t>BUFUMBIRA-duplicate-15</t>
  </si>
  <si>
    <t>BUFUMBIRA-duplicate-16</t>
  </si>
  <si>
    <t>BUFUMBIRA-duplicate-17</t>
  </si>
  <si>
    <t>BUFUMBIRA-duplicate-18</t>
  </si>
  <si>
    <t>BUFUMBIRA-duplicate-19</t>
  </si>
  <si>
    <t>BUFUMBIRA-duplicate-20</t>
  </si>
  <si>
    <t>BUFUMBIRA-duplicate-21</t>
  </si>
  <si>
    <t>BUFUMBIRA-duplicate-22</t>
  </si>
  <si>
    <t>BUFUMBIRA-duplicate-23</t>
  </si>
  <si>
    <t>BUFUMBIRA-duplicate-24</t>
  </si>
  <si>
    <t>BUFUMBIRA-duplicate-25</t>
  </si>
  <si>
    <t>BUFUMBIRA-duplicate-26</t>
  </si>
  <si>
    <t>BUFUMBIRA-duplicate-27</t>
  </si>
  <si>
    <t>BUFUMBIRA-duplicate-28</t>
  </si>
  <si>
    <t>BUFUMBIRA-duplicate-29</t>
  </si>
  <si>
    <t>BUFUMBIRA-duplicate-30</t>
  </si>
  <si>
    <t>BUFUMBIRA-duplicate-31</t>
  </si>
  <si>
    <t>BUFUMBIRA-duplicate-32</t>
  </si>
  <si>
    <t>BUFUMBIRA-duplicate-33</t>
  </si>
  <si>
    <t>BUFUMBIRA-duplicate-34</t>
  </si>
  <si>
    <t>BUFUMBIRA-duplicate-35</t>
  </si>
  <si>
    <t>BUFUMBIRA-duplicate-36</t>
  </si>
  <si>
    <t>SANTORINI-duplicate-1</t>
  </si>
  <si>
    <t>SANTORINI-duplicate-2</t>
  </si>
  <si>
    <t>SANTORINI-duplicate-3</t>
  </si>
  <si>
    <t>SANTORINI-duplicate-4</t>
  </si>
  <si>
    <t>SANTORINI-duplicate-5</t>
  </si>
  <si>
    <t>SANTORINI-duplicate-6</t>
  </si>
  <si>
    <t>SANTORINI-duplicate-7</t>
  </si>
  <si>
    <t>SANTORINI-duplicate-8</t>
  </si>
  <si>
    <t>SANTORINI-duplicate-9</t>
  </si>
  <si>
    <t>SANTORINI-duplicate-10</t>
  </si>
  <si>
    <t>SANTORINI-duplicate-11</t>
  </si>
  <si>
    <t>SANTORINI-duplicate-12</t>
  </si>
  <si>
    <t>SANTORINI-duplicate-13</t>
  </si>
  <si>
    <t>SANTORINI-duplicate-14</t>
  </si>
  <si>
    <t>SANTORINI-duplicate-15</t>
  </si>
  <si>
    <t>SANTORINI-duplicate-16</t>
  </si>
  <si>
    <t>SANTORINI-duplicate-17</t>
  </si>
  <si>
    <t>SANTORINI-duplicate-18</t>
  </si>
  <si>
    <t>SANTORINI-duplicate-19</t>
  </si>
  <si>
    <t>SANTORINI-duplicate-20</t>
  </si>
  <si>
    <t>SANTORINI-duplicate-21</t>
  </si>
  <si>
    <t>SANTORINI-duplicate-22</t>
  </si>
  <si>
    <t>SANTORINI-duplicate-23</t>
  </si>
  <si>
    <t>SANTORINI-duplicate-24</t>
  </si>
  <si>
    <t>SANTORINI-duplicate-25</t>
  </si>
  <si>
    <t>SANTORINI-duplicate-26</t>
  </si>
  <si>
    <t>SANTORINI-duplicate-27</t>
  </si>
  <si>
    <t>SANTORINI-duplicate-28</t>
  </si>
  <si>
    <t>SANTORINI-duplicate-29</t>
  </si>
  <si>
    <t>SANTORINI-duplicate-30</t>
  </si>
  <si>
    <t>SANTORINI-duplicate-31</t>
  </si>
  <si>
    <t>SANTORINI-duplicate-32</t>
  </si>
  <si>
    <t>SANTORINI-duplicate-33</t>
  </si>
  <si>
    <t>SANTORINI-duplicate-34</t>
  </si>
  <si>
    <t>SANTORINI-duplicate-35</t>
  </si>
  <si>
    <t>SANTORINI-duplicate-36</t>
  </si>
  <si>
    <t>SANTORINI-duplicate-37</t>
  </si>
  <si>
    <t>SANTORINI-duplicate-38</t>
  </si>
  <si>
    <t>SANTORINI-duplicate-39</t>
  </si>
  <si>
    <t>SANTORINI-duplicate-40</t>
  </si>
  <si>
    <t>SANTORINI-duplicate-41</t>
  </si>
  <si>
    <t>SANTORINI-duplicate-42</t>
  </si>
  <si>
    <t>SANTORINI-duplicate-43</t>
  </si>
  <si>
    <t>SANTORINI-duplicate-44</t>
  </si>
  <si>
    <t>SANTORINI-duplicate-45</t>
  </si>
  <si>
    <t>SANTORINI-duplicate-46</t>
  </si>
  <si>
    <t>SANTORINI-duplicate-47</t>
  </si>
  <si>
    <t>SANTORINI-duplicate-48</t>
  </si>
  <si>
    <t>SANTORINI-duplicate-49</t>
  </si>
  <si>
    <t>SANTORINI-duplicate-50</t>
  </si>
  <si>
    <t>SANTORINI-duplicate-51</t>
  </si>
  <si>
    <t>SANTORINI-duplicate-52</t>
  </si>
  <si>
    <t>SANTORINI-duplicate-53</t>
  </si>
  <si>
    <t>SANTORINI-duplicate-54</t>
  </si>
  <si>
    <t>SANTORINI-duplicate-55</t>
  </si>
  <si>
    <t>SANTORINI-duplicate-56</t>
  </si>
  <si>
    <t>SANTORINI-duplicate-57</t>
  </si>
  <si>
    <t>SANTORINI-duplicate-58</t>
  </si>
  <si>
    <t>SANTORINI-duplicate-59</t>
  </si>
  <si>
    <t>SANTORINI-duplicate-60</t>
  </si>
  <si>
    <t>SANTORINI-duplicate-61</t>
  </si>
  <si>
    <t>SANTORINI-duplicate-62</t>
  </si>
  <si>
    <t>SANTORINI-duplicate-63</t>
  </si>
  <si>
    <t>SANTORINI-duplicate-64</t>
  </si>
  <si>
    <t>SANTORINI-duplicate-65</t>
  </si>
  <si>
    <t>SANTORINI-duplicate-66</t>
  </si>
  <si>
    <t>SANTORINI-duplicate-67</t>
  </si>
  <si>
    <t>SANTORINI-duplicate-68</t>
  </si>
  <si>
    <t>SANTORINI-duplicate-69</t>
  </si>
  <si>
    <t>SANTORINI-duplicate-70</t>
  </si>
  <si>
    <t>SANTORINI-duplicate-71</t>
  </si>
  <si>
    <t>SANTORINI-duplicate-72</t>
  </si>
  <si>
    <t>SANTORINI-duplicate-73</t>
  </si>
  <si>
    <t>SANTORINI-duplicate-74</t>
  </si>
  <si>
    <t>Bárðarbunga</t>
  </si>
  <si>
    <t>Nabro</t>
  </si>
  <si>
    <t>Kamaʻehuakanaloa</t>
  </si>
  <si>
    <t>Kīlauea</t>
  </si>
  <si>
    <t>Mauna Loa</t>
  </si>
  <si>
    <t>Fogo</t>
  </si>
  <si>
    <t>Ross Sea Rift</t>
  </si>
  <si>
    <t>Floreana</t>
  </si>
  <si>
    <t>Pico</t>
  </si>
  <si>
    <t>Haleakalā</t>
  </si>
  <si>
    <t>Fuego</t>
  </si>
  <si>
    <t>Santiago</t>
  </si>
  <si>
    <t>Fernandina</t>
  </si>
  <si>
    <t>Piton de la Fournaise</t>
  </si>
  <si>
    <t>Reunion</t>
  </si>
  <si>
    <t>SANTORINI-duplicate-75</t>
  </si>
  <si>
    <t>SANTORINI-duplicate-76</t>
  </si>
  <si>
    <t>SANTORINI-duplicate-77</t>
  </si>
  <si>
    <t>SANTORINI-duplicate-78</t>
  </si>
  <si>
    <t>SANTORINI-duplicate-79</t>
  </si>
  <si>
    <t>SANTORINI-duplicate-80</t>
  </si>
  <si>
    <t>SANTORINI-duplicate-81</t>
  </si>
  <si>
    <t>SANTORINI-duplicate-82</t>
  </si>
  <si>
    <t>SANTORINI-duplicate-83</t>
  </si>
  <si>
    <t>SANTORINI-duplicate-84</t>
  </si>
  <si>
    <t>SANTORINI-duplicate-85</t>
  </si>
  <si>
    <t>SANTORINI-duplicate-86</t>
  </si>
  <si>
    <t>SANTORINI-duplicate-87</t>
  </si>
  <si>
    <t>SANTORINI-duplicate-88</t>
  </si>
  <si>
    <t>SANTORINI-duplicate-89</t>
  </si>
  <si>
    <t>SANTORINI-duplicate-90</t>
  </si>
  <si>
    <t>SANTORINI-duplicate-91</t>
  </si>
  <si>
    <t>SANTORINI-duplicate-92</t>
  </si>
  <si>
    <t>SANTORINI-duplicate-93</t>
  </si>
  <si>
    <t>SANTORINI-duplicate-94</t>
  </si>
  <si>
    <t>SANTORINI-duplicate-95</t>
  </si>
  <si>
    <t>SANTORINI-duplicate-96</t>
  </si>
  <si>
    <t>SANTORINI-duplicate-97</t>
  </si>
  <si>
    <t>SANTORINI-duplicate-98</t>
  </si>
  <si>
    <t>SANTORINI-duplicate-99</t>
  </si>
  <si>
    <t>SANTORINI-duplicate-100</t>
  </si>
  <si>
    <t>SANTORINI-duplicate-101</t>
  </si>
  <si>
    <t>SANTORINI-duplicate-102</t>
  </si>
  <si>
    <t>SANTORINI-duplicate-103</t>
  </si>
  <si>
    <t>SANTORINI-duplicate-104</t>
  </si>
  <si>
    <t>SANTORINI-duplicate-105</t>
  </si>
  <si>
    <t>ETNA-duplicate-1</t>
  </si>
  <si>
    <t>ETNA-duplicate-2</t>
  </si>
  <si>
    <t>ETNA-duplicate-3</t>
  </si>
  <si>
    <t>USTICA-duplicate-1</t>
  </si>
  <si>
    <t>MARSILI-duplicate-1</t>
  </si>
  <si>
    <t>VAVILOV BASIN-duplicate-1</t>
  </si>
  <si>
    <t>ALICUDI -duplicate-1</t>
  </si>
  <si>
    <t>ALICUDI -duplicate-2</t>
  </si>
  <si>
    <t>STROMBOLI-duplicate-1</t>
  </si>
  <si>
    <t>STROMBOLI-duplicate-2</t>
  </si>
  <si>
    <t>VULCANO-duplicate-1</t>
  </si>
  <si>
    <t>VULCANO-duplicate-2</t>
  </si>
  <si>
    <t>VULCANO-duplicate-3</t>
  </si>
  <si>
    <t>VULCANO-duplicate-4</t>
  </si>
  <si>
    <t>VULCANO-duplicate-5</t>
  </si>
  <si>
    <t>VULCANO-duplicate-6</t>
  </si>
  <si>
    <t>VULCANO-duplicate-7</t>
  </si>
  <si>
    <t>VULCANO-duplicate-8</t>
  </si>
  <si>
    <t>LLAIMA-duplicate-1</t>
  </si>
  <si>
    <t>LLAIMA-duplicate-2</t>
  </si>
  <si>
    <t>LLAIMA-duplicate-3</t>
  </si>
  <si>
    <t>LLAIMA-duplicate-4</t>
  </si>
  <si>
    <t>LLAIMA-duplicate-5</t>
  </si>
  <si>
    <t>LLAIMA-duplicate-6</t>
  </si>
  <si>
    <t>LLAIMA-duplicate-7</t>
  </si>
  <si>
    <t>LLAIMA-duplicate-8</t>
  </si>
  <si>
    <t>LLAIMA-duplicate-9</t>
  </si>
  <si>
    <t>LLAIMA-duplicate-10</t>
  </si>
  <si>
    <t>LLAIMA-duplicate-11</t>
  </si>
  <si>
    <t>LLAIMA-duplicate-12</t>
  </si>
  <si>
    <t>LLAIMA-duplicate-13</t>
  </si>
  <si>
    <t>LLAIMA-duplicate-14</t>
  </si>
  <si>
    <t>LLAIMA-duplicate-15</t>
  </si>
  <si>
    <t>LLAIMA-duplicate-16</t>
  </si>
  <si>
    <t>LLAIMA-duplicate-17</t>
  </si>
  <si>
    <t>LLAIMA-duplicate-18</t>
  </si>
  <si>
    <t>LLAIMA-duplicate-19</t>
  </si>
  <si>
    <t>LLAIMA-duplicate-20</t>
  </si>
  <si>
    <t>LLAIMA-duplicate-21</t>
  </si>
  <si>
    <t>LLAIMA-duplicate-22</t>
  </si>
  <si>
    <t>LLAIMA-duplicate-23</t>
  </si>
  <si>
    <t>LLAIMA-duplicate-24</t>
  </si>
  <si>
    <t>LLAIMA-duplicate-25</t>
  </si>
  <si>
    <t>LLAIMA-duplicate-26</t>
  </si>
  <si>
    <t>LLAIMA-duplicate-27</t>
  </si>
  <si>
    <t>LLAIMA-duplicate-28</t>
  </si>
  <si>
    <t>LLAIMA-duplicate-29</t>
  </si>
  <si>
    <t>LLAIMA-duplicate-30</t>
  </si>
  <si>
    <t>LLAIMA-duplicate-31</t>
  </si>
  <si>
    <t>LLAIMA-duplicate-32</t>
  </si>
  <si>
    <t>LLAIMA-duplicate-33</t>
  </si>
  <si>
    <t>LLAIMA-duplicate-34</t>
  </si>
  <si>
    <t>LLAIMA-duplicate-35</t>
  </si>
  <si>
    <t>LLAIMA-duplicate-36</t>
  </si>
  <si>
    <t>LLAIMA-duplicate-37</t>
  </si>
  <si>
    <t>LLAIMA-duplicate-38</t>
  </si>
  <si>
    <t>LLAIMA-duplicate-39</t>
  </si>
  <si>
    <t>LLAIMA-duplicate-40</t>
  </si>
  <si>
    <t>LLAIMA-duplicate-41</t>
  </si>
  <si>
    <t>LLAIMA-duplicate-42</t>
  </si>
  <si>
    <t>LLAIMA-duplicate-43</t>
  </si>
  <si>
    <t>LLAIMA-duplicate-44</t>
  </si>
  <si>
    <t>LLAIMA-duplicate-45</t>
  </si>
  <si>
    <t>LLAIMA-duplicate-46</t>
  </si>
  <si>
    <t>LLAIMA-duplicate-47</t>
  </si>
  <si>
    <t>LLAIMA-duplicate-48</t>
  </si>
  <si>
    <t>LLAIMA-duplicate-49</t>
  </si>
  <si>
    <t>LLAIMA-duplicate-50</t>
  </si>
  <si>
    <t>LLAIMA-duplicate-51</t>
  </si>
  <si>
    <t>LLAIMA-duplicate-52</t>
  </si>
  <si>
    <t>LLAIMA-duplicate-53</t>
  </si>
  <si>
    <t>LLAIMA-duplicate-54</t>
  </si>
  <si>
    <t>LLAIMA-duplicate-55</t>
  </si>
  <si>
    <t>LLAIMA-duplicate-56</t>
  </si>
  <si>
    <t>LLAIMA-duplicate-57</t>
  </si>
  <si>
    <t>LLAIMA-duplicate-58</t>
  </si>
  <si>
    <t>LLAIMA-duplicate-59</t>
  </si>
  <si>
    <t>LLAIMA-duplicate-60</t>
  </si>
  <si>
    <t>LLAIMA-duplicate-61</t>
  </si>
  <si>
    <t>LLAIMA-duplicate-62</t>
  </si>
  <si>
    <t>LLAIMA-duplicate-63</t>
  </si>
  <si>
    <t>LLAIMA-duplicate-64</t>
  </si>
  <si>
    <t>LLAIMA-duplicate-65</t>
  </si>
  <si>
    <t>LLAIMA-duplicate-66</t>
  </si>
  <si>
    <t>LLAIMA-duplicate-67</t>
  </si>
  <si>
    <t>LLAIMA-duplicate-68</t>
  </si>
  <si>
    <t>LLAIMA-duplicate-69</t>
  </si>
  <si>
    <t>LLAIMA-duplicate-70</t>
  </si>
  <si>
    <t>LLAIMA-duplicate-71</t>
  </si>
  <si>
    <t>CAMPI FLEGREI-duplicate-1</t>
  </si>
  <si>
    <t>CAMPI FLEGREI-duplicate-2</t>
  </si>
  <si>
    <t>CAMPI FLEGREI-duplicate-3</t>
  </si>
  <si>
    <t>CAMPI FLEGREI-duplicate-4</t>
  </si>
  <si>
    <t>CAMPI FLEGREI-duplicate-5</t>
  </si>
  <si>
    <t>CAMPI FLEGREI-duplicate-6</t>
  </si>
  <si>
    <t>CAMPI FLEGREI-duplicate-7</t>
  </si>
  <si>
    <t>CAMPI FLEGREI-duplicate-8</t>
  </si>
  <si>
    <t>CAMPI FLEGREI-duplicate-9</t>
  </si>
  <si>
    <t>CAMPI FLEGREI-duplicate-10</t>
  </si>
  <si>
    <t>CAMPI FLEGREI-duplicate-11</t>
  </si>
  <si>
    <t>CAMPI FLEGREI-duplicate-12</t>
  </si>
  <si>
    <t>CAMPI FLEGREI-duplicate-13</t>
  </si>
  <si>
    <t>CAMPI FLEGREI-duplicate-14</t>
  </si>
  <si>
    <t>CAMPI FLEGREI-duplicate-15</t>
  </si>
  <si>
    <t>CAMPI FLEGREI-duplicate-16</t>
  </si>
  <si>
    <t>CAMPI FLEGREI-duplicate-17</t>
  </si>
  <si>
    <t>CAMPI FLEGREI-duplicate-18</t>
  </si>
  <si>
    <t>CAMPI FLEGREI-duplicate-19</t>
  </si>
  <si>
    <t>CAMPI FLEGREI-duplicate-20</t>
  </si>
  <si>
    <t>JORULLO-duplicate-9</t>
  </si>
  <si>
    <t>JORULLO-duplicate-10</t>
  </si>
  <si>
    <t>ASTILLERO-duplicate-1</t>
  </si>
  <si>
    <t>ASTILLERO-duplicate-2</t>
  </si>
  <si>
    <t>ASTILLERO-duplicate-3</t>
  </si>
  <si>
    <t>ASTILLERO-duplicate-4</t>
  </si>
  <si>
    <t>ASTILLERO-duplicate-5</t>
  </si>
  <si>
    <t>PARICUTIN-duplicate-1</t>
  </si>
  <si>
    <t>PARICUTIN-duplicate-2</t>
  </si>
  <si>
    <t>PARICUTIN-duplicate-3</t>
  </si>
  <si>
    <t>PARICUTIN-duplicate-4</t>
  </si>
  <si>
    <t>PARICUTIN-duplicate-5</t>
  </si>
  <si>
    <t>PARICUTIN-duplicate-6</t>
  </si>
  <si>
    <t>SAN MIGUEL-duplicate-1</t>
  </si>
  <si>
    <t>SAN MIGUEL-duplicate-2</t>
  </si>
  <si>
    <t>SAN MIGUEL-duplicate-3</t>
  </si>
  <si>
    <t>SAN MIGUEL-duplicate-4</t>
  </si>
  <si>
    <t>SAN MIGUEL-duplicate-5</t>
  </si>
  <si>
    <t>SAN MIGUEL-duplicate-6</t>
  </si>
  <si>
    <t>SAN MIGUEL-duplicate-7</t>
  </si>
  <si>
    <t>CERRO PELON-duplicate-1</t>
  </si>
  <si>
    <t>CERRO PELON-duplicate-2</t>
  </si>
  <si>
    <t>CERRO PELON-duplicate-3</t>
  </si>
  <si>
    <t>CERRO PELON-duplicate-4</t>
  </si>
  <si>
    <t>CERRO PELON-duplicate-5</t>
  </si>
  <si>
    <t>CERRO PELON-duplicate-6</t>
  </si>
  <si>
    <t>CERRO PELON-duplicate-7</t>
  </si>
  <si>
    <t>CERRO PELON-duplicate-8</t>
  </si>
  <si>
    <t>CERRO PELON-duplicate-9</t>
  </si>
  <si>
    <t>LA LOMA-duplicate-1</t>
  </si>
  <si>
    <t>LA LOMA-duplicate-2</t>
  </si>
  <si>
    <t>LA LOMA-duplicate-3</t>
  </si>
  <si>
    <t>LA LOMA-duplicate-4</t>
  </si>
  <si>
    <t>LA LOMA-duplicate-5</t>
  </si>
  <si>
    <t>LA LOMA-duplicate-6</t>
  </si>
  <si>
    <t>LA LOMA-duplicate-7</t>
  </si>
  <si>
    <t>LA LOMA-duplicate-8</t>
  </si>
  <si>
    <t>LA LOMA-duplicate-9</t>
  </si>
  <si>
    <t>LA LOMA-duplicate-10</t>
  </si>
  <si>
    <t>HOYA ALVEREZ-duplicate-1</t>
  </si>
  <si>
    <t>HOYA ALVEREZ-duplicate-2</t>
  </si>
  <si>
    <t>HOYA ALVEREZ-duplicate-3</t>
  </si>
  <si>
    <t>HOYA ALVEREZ-duplicate-4</t>
  </si>
  <si>
    <t>HOYA ALVEREZ-duplicate-5</t>
  </si>
  <si>
    <t>HOYA ALVEREZ-duplicate-6</t>
  </si>
  <si>
    <t>HOYA ALVEREZ-duplicate-7</t>
  </si>
  <si>
    <t>HOYA ALVEREZ-duplicate-8</t>
  </si>
  <si>
    <t>HOYA ALVEREZ-duplicate-9</t>
  </si>
  <si>
    <t>HOYA ALVEREZ-duplicate-10</t>
  </si>
  <si>
    <t>HOYA ALVEREZ-duplicate-11</t>
  </si>
  <si>
    <t>CHICHINAUTZIN VOLCANIC FIELD-duplicate-1</t>
  </si>
  <si>
    <t>CHICHINAUTZIN VOLCANIC FIELD-duplicate-2</t>
  </si>
  <si>
    <t>CHICHINAUTZIN VOLCANIC FIELD-duplicate-3</t>
  </si>
  <si>
    <t>VOLCANO L-duplicate-1</t>
  </si>
  <si>
    <t>VOLCANO L-duplicate-2</t>
  </si>
  <si>
    <t>VOLCANO L-duplicate-3</t>
  </si>
  <si>
    <t>VOLCANO L-duplicate-4</t>
  </si>
  <si>
    <t>VOLCANO L-duplicate-5</t>
  </si>
  <si>
    <t>VOLCANO L-duplicate-6</t>
  </si>
  <si>
    <t>VOLCANO L-duplicate-7</t>
  </si>
  <si>
    <t>VOLCANO L-duplicate-8</t>
  </si>
  <si>
    <t>VOLCANO L-duplicate-9</t>
  </si>
  <si>
    <t>VOLCANO L-duplicate-10</t>
  </si>
  <si>
    <t>VOLCANO L-duplicate-11</t>
  </si>
  <si>
    <t>VOLCANO L-duplicate-12</t>
  </si>
  <si>
    <t>VOLCANO L-duplicate-13</t>
  </si>
  <si>
    <t>VOLCANO L-duplicate-14</t>
  </si>
  <si>
    <t>VOLCANO L-duplicate-15</t>
  </si>
  <si>
    <t>VOLCANO L-duplicate-16</t>
  </si>
  <si>
    <t>VOLCANO L-duplicate-17</t>
  </si>
  <si>
    <t>VOLCANO F-duplicate-1</t>
  </si>
  <si>
    <t>VOLCANO F-duplicate-2</t>
  </si>
  <si>
    <t>VOLCANO F-duplicate-3</t>
  </si>
  <si>
    <t>VOLCANO F-duplicate-4</t>
  </si>
  <si>
    <t>VOLCANO F-duplicate-5</t>
  </si>
  <si>
    <t>VOLCANO F-duplicate-6</t>
  </si>
  <si>
    <t>VOLCANO F-duplicate-7</t>
  </si>
  <si>
    <t>VOLCANO F-duplicate-8</t>
  </si>
  <si>
    <t>VOLCANO F-duplicate-9</t>
  </si>
  <si>
    <t>VOLCANO F-duplicate-10</t>
  </si>
  <si>
    <t>VOLCANO D-duplicate-1</t>
  </si>
  <si>
    <t>VOLCANO D-duplicate-2</t>
  </si>
  <si>
    <t>VOLCANO D-duplicate-3</t>
  </si>
  <si>
    <t>VOLCANO D-duplicate-4</t>
  </si>
  <si>
    <t>VOLCANO D-duplicate-5</t>
  </si>
  <si>
    <t>VOLCANO A-duplicate-1</t>
  </si>
  <si>
    <t>VOLCANO A-duplicate-2</t>
  </si>
  <si>
    <t>VOLCANO A-duplicate-3</t>
  </si>
  <si>
    <t>VOLCANO A-duplicate-4</t>
  </si>
  <si>
    <t>VOLCANO A-duplicate-5</t>
  </si>
  <si>
    <t>VOLCANO A-duplicate-6</t>
  </si>
  <si>
    <t>VOLCANO A-duplicate-7</t>
  </si>
  <si>
    <t>VOLCANO A-duplicate-8</t>
  </si>
  <si>
    <t>VOLCANO A-duplicate-9</t>
  </si>
  <si>
    <t>VOLCANO 7-duplicate-1</t>
  </si>
  <si>
    <t>VOLCANO 7-duplicate-2</t>
  </si>
  <si>
    <t>VOLCANO 7-duplicate-3</t>
  </si>
  <si>
    <t>VOLCANO 7-duplicate-4</t>
  </si>
  <si>
    <t>VOLCANO 7-duplicate-5</t>
  </si>
  <si>
    <t>VOLCANO 7-duplicate-6</t>
  </si>
  <si>
    <t>VOLCANO 7-duplicate-7</t>
  </si>
  <si>
    <t>VOLCANO 7-duplicate-8</t>
  </si>
  <si>
    <t>VOLCANO 7-duplicate-9</t>
  </si>
  <si>
    <t>VOLCANO 7-duplicate-10</t>
  </si>
  <si>
    <t>VOLCANO 7-duplicate-11</t>
  </si>
  <si>
    <t>VOLCANO 7-duplicate-12</t>
  </si>
  <si>
    <t>VOLCANO 7-duplicate-13</t>
  </si>
  <si>
    <t>VOLCANO 19-duplicate-1</t>
  </si>
  <si>
    <t>VOLCANO 19-duplicate-2</t>
  </si>
  <si>
    <t>VOLCANO 19-duplicate-3</t>
  </si>
  <si>
    <t>VOLCANO 19-duplicate-4</t>
  </si>
  <si>
    <t>VOLCANO 19-duplicate-5</t>
  </si>
  <si>
    <t>VOLCANO 19-duplicate-6</t>
  </si>
  <si>
    <t>VOLCANO 19-duplicate-7</t>
  </si>
  <si>
    <t>VOLCANO 19-duplicate-8</t>
  </si>
  <si>
    <t>VOLCANO 19-duplicate-9</t>
  </si>
  <si>
    <t>TOFUA-duplicate-1</t>
  </si>
  <si>
    <t>TOFUA-duplicate-2</t>
  </si>
  <si>
    <t>TOFUA-duplicate-3</t>
  </si>
  <si>
    <t>TOFUA-duplicate-4</t>
  </si>
  <si>
    <t>TOFUA-duplicate-5</t>
  </si>
  <si>
    <t>TOFUA-duplicate-6</t>
  </si>
  <si>
    <t>TOFUA-duplicate-7</t>
  </si>
  <si>
    <t>TOFUA-duplicate-8</t>
  </si>
  <si>
    <t>TOFUA-duplicate-9</t>
  </si>
  <si>
    <t>TOFUA-duplicate-10</t>
  </si>
  <si>
    <t>TOFUA-duplicate-11</t>
  </si>
  <si>
    <t>TOFUA-duplicate-12</t>
  </si>
  <si>
    <t>TOFUA-duplicate-13</t>
  </si>
  <si>
    <t>TOFUA-duplicate-14</t>
  </si>
  <si>
    <t>TOFUA-duplicate-15</t>
  </si>
  <si>
    <t>TOFUA-duplicate-16</t>
  </si>
  <si>
    <t>TOFUA-duplicate-17</t>
  </si>
  <si>
    <t>TOFUA-duplicate-18</t>
  </si>
  <si>
    <t>TOFUA-duplicate-19</t>
  </si>
  <si>
    <t>TOFUA-duplicate-20</t>
  </si>
  <si>
    <t>TOFUA-duplicate-21</t>
  </si>
  <si>
    <t>TOFUA-duplicate-22</t>
  </si>
  <si>
    <t>TOFUA-duplicate-23</t>
  </si>
  <si>
    <t>TOFUA-duplicate-24</t>
  </si>
  <si>
    <t>TOFUA-duplicate-25</t>
  </si>
  <si>
    <t>TOFUA-duplicate-26</t>
  </si>
  <si>
    <t>TOFUA/FOA-duplicate-1</t>
  </si>
  <si>
    <t>TOFUA/FOA-duplicate-2</t>
  </si>
  <si>
    <t>TOFUA/FOA-duplicate-3</t>
  </si>
  <si>
    <t>TOFUA/FOA-duplicate-4</t>
  </si>
  <si>
    <t>TOFUA/FOA-duplicate-5</t>
  </si>
  <si>
    <t>TOFUA/FOA-duplicate-6</t>
  </si>
  <si>
    <t>TOFUA/FOA-duplicate-7</t>
  </si>
  <si>
    <t>TOFUA/FOA-duplicate-8</t>
  </si>
  <si>
    <t>TOFUA/FOA-duplicate-9</t>
  </si>
  <si>
    <t>TOFUA/FOA-duplicate-10</t>
  </si>
  <si>
    <t>TOFUA/FOA-duplicate-11</t>
  </si>
  <si>
    <t>TOFUA/FOA-duplicate-12</t>
  </si>
  <si>
    <t>TOFUA/FOA-duplicate-13</t>
  </si>
  <si>
    <t>TOFUA/FOA-duplicate-14</t>
  </si>
  <si>
    <t>LLAIMA-duplicate-72</t>
  </si>
  <si>
    <t>LLAIMA-duplicate-73</t>
  </si>
  <si>
    <t>LLAIMA-duplicate-74</t>
  </si>
  <si>
    <t>LLAIMA-duplicate-75</t>
  </si>
  <si>
    <t>LLAIMA-duplicate-76</t>
  </si>
  <si>
    <t>LLAIMA-duplicate-77</t>
  </si>
  <si>
    <t>LLAIMA-duplicate-78</t>
  </si>
  <si>
    <t>LLAIMA-duplicate-79</t>
  </si>
  <si>
    <t>LLAIMA-duplicate-80</t>
  </si>
  <si>
    <t>LLAIMA-duplicate-81</t>
  </si>
  <si>
    <t>LLAIMA-duplicate-82</t>
  </si>
  <si>
    <t>LLAIMA-duplicate-83</t>
  </si>
  <si>
    <t>LLAIMA-duplicate-84</t>
  </si>
  <si>
    <t>LLAIMA-duplicate-85</t>
  </si>
  <si>
    <t>LLAIMA-duplicate-86</t>
  </si>
  <si>
    <t>LLAIMA-duplicate-87</t>
  </si>
  <si>
    <t>LLAIMA-duplicate-88</t>
  </si>
  <si>
    <t>LLAIMA-duplicate-89</t>
  </si>
  <si>
    <t>LLAIMA-duplicate-90</t>
  </si>
  <si>
    <t>LLAIMA-duplicate-91</t>
  </si>
  <si>
    <t>LLAIMA-duplicate-92</t>
  </si>
  <si>
    <t>LLAIMA-duplicate-93</t>
  </si>
  <si>
    <t>LLAIMA-duplicate-94</t>
  </si>
  <si>
    <t>LLAIMA-duplicate-95</t>
  </si>
  <si>
    <t>LLAIMA-duplicate-96</t>
  </si>
  <si>
    <t>LLAIMA-duplicate-97</t>
  </si>
  <si>
    <t>LLAIMA-duplicate-98</t>
  </si>
  <si>
    <t>ALAMAGAN-duplicate-10</t>
  </si>
  <si>
    <t>ALAMAGAN-duplicate-11</t>
  </si>
  <si>
    <t>ALAMAGAN-duplicate-12</t>
  </si>
  <si>
    <t>AGRIGAN-duplicate-13</t>
  </si>
  <si>
    <t>AGRIGAN-duplicate-14</t>
  </si>
  <si>
    <t>ETNA-duplicate-4</t>
  </si>
  <si>
    <t>ETNA-duplicate-5</t>
  </si>
  <si>
    <t>ETNA-duplicate-6</t>
  </si>
  <si>
    <t>ETNA-duplicate-7</t>
  </si>
  <si>
    <t>ETNA-duplicate-8</t>
  </si>
  <si>
    <t>ETNA-duplicate-9</t>
  </si>
  <si>
    <t>ETNA-duplicate-10</t>
  </si>
  <si>
    <t>ETNA-duplicate-11</t>
  </si>
  <si>
    <t>ETNA-duplicate-12</t>
  </si>
  <si>
    <t>ETNA-duplicate-13</t>
  </si>
  <si>
    <t>ETNA-duplicate-14</t>
  </si>
  <si>
    <t>ETNA-duplicate-15</t>
  </si>
  <si>
    <t>ETNA-duplicate-16</t>
  </si>
  <si>
    <t>ETNA-duplicate-17</t>
  </si>
  <si>
    <t>ETNA-duplicate-18</t>
  </si>
  <si>
    <t>ETNA-duplicate-19</t>
  </si>
  <si>
    <t>ETNA-duplicate-20</t>
  </si>
  <si>
    <t>ETNA-duplicate-21</t>
  </si>
  <si>
    <t>ETNA-duplicate-22</t>
  </si>
  <si>
    <t>ETNA-duplicate-23</t>
  </si>
  <si>
    <t>ETNA-duplicate-24</t>
  </si>
  <si>
    <t>ETNA-duplicate-25</t>
  </si>
  <si>
    <t>ETNA-duplicate-26</t>
  </si>
  <si>
    <t>ETNA-duplicate-27</t>
  </si>
  <si>
    <t>ETNA-duplicate-28</t>
  </si>
  <si>
    <t>ETNA-duplicate-29</t>
  </si>
  <si>
    <t>ETNA-duplicate-30</t>
  </si>
  <si>
    <t>ETNA-duplicate-31</t>
  </si>
  <si>
    <t>ETNA-duplicate-32</t>
  </si>
  <si>
    <t>ETNA-duplicate-33</t>
  </si>
  <si>
    <t>ETNA-duplicate-34</t>
  </si>
  <si>
    <t>ETNA-duplicate-35</t>
  </si>
  <si>
    <t>ETNA-duplicate-36</t>
  </si>
  <si>
    <t>ETNA-duplicate-37</t>
  </si>
  <si>
    <t>ETNA-duplicate-38</t>
  </si>
  <si>
    <t>ETNA-duplicate-39</t>
  </si>
  <si>
    <t>ETNA-duplicate-40</t>
  </si>
  <si>
    <t>ETNA-duplicate-41</t>
  </si>
  <si>
    <t>ETNA-duplicate-42</t>
  </si>
  <si>
    <t>ETNA-duplicate-43</t>
  </si>
  <si>
    <t>ETNA-duplicate-44</t>
  </si>
  <si>
    <t>ETNA-duplicate-45</t>
  </si>
  <si>
    <t>ETNA-duplicate-46</t>
  </si>
  <si>
    <t>ETNA-duplicate-47</t>
  </si>
  <si>
    <t>ETNA-duplicate-48</t>
  </si>
  <si>
    <t>ETNA-duplicate-49</t>
  </si>
  <si>
    <t>ETNA-duplicate-50</t>
  </si>
  <si>
    <t>ETNA-duplicate-51</t>
  </si>
  <si>
    <t>ETNA-duplicate-52</t>
  </si>
  <si>
    <t>ETNA-duplicate-53</t>
  </si>
  <si>
    <t>ETNA-duplicate-54</t>
  </si>
  <si>
    <t>ETNA-duplicate-55</t>
  </si>
  <si>
    <t>ETNA-duplicate-56</t>
  </si>
  <si>
    <t>ETNA-duplicate-57</t>
  </si>
  <si>
    <t>ETNA-duplicate-58</t>
  </si>
  <si>
    <t>ETNA-duplicate-59</t>
  </si>
  <si>
    <t>ETNA-duplicate-60</t>
  </si>
  <si>
    <t>ETNA-duplicate-61</t>
  </si>
  <si>
    <t>ETNA-duplicate-62</t>
  </si>
  <si>
    <t>ETNA-duplicate-63</t>
  </si>
  <si>
    <t>ETNA-duplicate-64</t>
  </si>
  <si>
    <t>ETNA-duplicate-65</t>
  </si>
  <si>
    <t>ETNA-duplicate-66</t>
  </si>
  <si>
    <t>ETNA-duplicate-67</t>
  </si>
  <si>
    <t>ETNA-duplicate-68</t>
  </si>
  <si>
    <t>ETNA-duplicate-69</t>
  </si>
  <si>
    <t>ETNA-duplicate-70</t>
  </si>
  <si>
    <t>ETNA-duplicate-71</t>
  </si>
  <si>
    <t>ETNA-duplicate-72</t>
  </si>
  <si>
    <t>ETNA-duplicate-73</t>
  </si>
  <si>
    <t>ETNA-duplicate-74</t>
  </si>
  <si>
    <t>ETNA-duplicate-75</t>
  </si>
  <si>
    <t>ETNA-duplicate-76</t>
  </si>
  <si>
    <t>ETNA-duplicate-77</t>
  </si>
  <si>
    <t>ETNA-duplicate-78</t>
  </si>
  <si>
    <t>ETNA-duplicate-79</t>
  </si>
  <si>
    <t>ETNA-duplicate-80</t>
  </si>
  <si>
    <t>ETNA-duplicate-81</t>
  </si>
  <si>
    <t>ETNA-duplicate-82</t>
  </si>
  <si>
    <t>ETNA-duplicate-83</t>
  </si>
  <si>
    <t>ETNA-duplicate-84</t>
  </si>
  <si>
    <t>ETNA-duplicate-85</t>
  </si>
  <si>
    <t>ETNA-duplicate-86</t>
  </si>
  <si>
    <t>ETNA-duplicate-87</t>
  </si>
  <si>
    <t>BVF-duplicate-1</t>
  </si>
  <si>
    <t>BVF-duplicate-2</t>
  </si>
  <si>
    <t>BVF-duplicate-3</t>
  </si>
  <si>
    <t>BVF-duplicate-4</t>
  </si>
  <si>
    <t>BVF-duplicate-5</t>
  </si>
  <si>
    <t>BVF-duplicate-6</t>
  </si>
  <si>
    <t>BVF-duplicate-7</t>
  </si>
  <si>
    <t>BVF-duplicate-8</t>
  </si>
  <si>
    <t>BVF-duplicate-9</t>
  </si>
  <si>
    <t>BVF-duplicate-10</t>
  </si>
  <si>
    <t>BVF-duplicate-11</t>
  </si>
  <si>
    <t>BVF-duplicate-12</t>
  </si>
  <si>
    <t>BVF-duplicate-13</t>
  </si>
  <si>
    <t>BVF-duplicate-14</t>
  </si>
  <si>
    <t>BVF-duplicate-15</t>
  </si>
  <si>
    <t>CORBETTI-duplicate-1</t>
  </si>
  <si>
    <t>CORBETTI-duplicate-2</t>
  </si>
  <si>
    <t>CORBETTI-duplicate-3</t>
  </si>
  <si>
    <t>CORBETTI-duplicate-4</t>
  </si>
  <si>
    <t>CORBETTI-duplicate-5</t>
  </si>
  <si>
    <t>FENTALE-duplicate-1</t>
  </si>
  <si>
    <t>FENTALE-duplicate-2</t>
  </si>
  <si>
    <t>FENTALE-duplicate-3</t>
  </si>
  <si>
    <t>FENTALE-duplicate-4</t>
  </si>
  <si>
    <t>FENTALE-duplicate-5</t>
  </si>
  <si>
    <t>FENTALE-duplicate-6</t>
  </si>
  <si>
    <t>FENTALE-duplicate-7</t>
  </si>
  <si>
    <t>FENTALE-duplicate-8</t>
  </si>
  <si>
    <t>FENTALE-duplicate-9</t>
  </si>
  <si>
    <t>FENTALE-duplicate-10</t>
  </si>
  <si>
    <t>FENTALE-duplicate-11</t>
  </si>
  <si>
    <t>FENTALE-duplicate-12</t>
  </si>
  <si>
    <t>FENTALE-duplicate-13</t>
  </si>
  <si>
    <t>KONE-duplicate-1</t>
  </si>
  <si>
    <t>KONE-duplicate-2</t>
  </si>
  <si>
    <t>KONE-duplicate-3</t>
  </si>
  <si>
    <t>KONE-duplicate-4</t>
  </si>
  <si>
    <t>KONE-duplicate-5</t>
  </si>
  <si>
    <t>KONE-duplicate-6</t>
  </si>
  <si>
    <t>KONE-duplicate-7</t>
  </si>
  <si>
    <t>KONE-duplicate-8</t>
  </si>
  <si>
    <t>KONE-duplicate-9</t>
  </si>
  <si>
    <t>KONE-duplicate-10</t>
  </si>
  <si>
    <t>KONE-duplicate-11</t>
  </si>
  <si>
    <t>KONE-duplicate-12</t>
  </si>
  <si>
    <t>KONE-duplicate-13</t>
  </si>
  <si>
    <t>KONE-duplicate-14</t>
  </si>
  <si>
    <t>KONE-duplicate-15</t>
  </si>
  <si>
    <t>KONE-duplicate-16</t>
  </si>
  <si>
    <t>KONE-duplicate-17</t>
  </si>
  <si>
    <t>KONE-duplicate-18</t>
  </si>
  <si>
    <t>KONE-duplicate-19</t>
  </si>
  <si>
    <t>KONE-duplicate-20</t>
  </si>
  <si>
    <t>KONE-duplicate-21</t>
  </si>
  <si>
    <t>KONE-duplicate-22</t>
  </si>
  <si>
    <t>KONE-duplicate-23</t>
  </si>
  <si>
    <t>KONE-duplicate-24</t>
  </si>
  <si>
    <t>KONE-duplicate-25</t>
  </si>
  <si>
    <t>KONE-duplicate-26</t>
  </si>
  <si>
    <t>KONE-duplicate-27</t>
  </si>
  <si>
    <t>KONE-duplicate-28</t>
  </si>
  <si>
    <t>ALUTO-duplicate-1</t>
  </si>
  <si>
    <t>ALUTO-duplicate-2</t>
  </si>
  <si>
    <t>ALUTO-duplicate-3</t>
  </si>
  <si>
    <t>ALUTO-duplicate-4</t>
  </si>
  <si>
    <t>ALUTO-duplicate-5</t>
  </si>
  <si>
    <t>ALUTO-duplicate-6</t>
  </si>
  <si>
    <t>ALUTO-duplicate-7</t>
  </si>
  <si>
    <t>ALUTO-duplicate-8</t>
  </si>
  <si>
    <t>ALUTO-duplicate-9</t>
  </si>
  <si>
    <t>ALUTO-duplicate-10</t>
  </si>
  <si>
    <t>ALUTO-duplicate-11</t>
  </si>
  <si>
    <t>ALUTO-duplicate-12</t>
  </si>
  <si>
    <t>ALUTO-duplicate-13</t>
  </si>
  <si>
    <t>ALUTO-duplicate-14</t>
  </si>
  <si>
    <t>ALUTO-duplicate-15</t>
  </si>
  <si>
    <t>ALUTO-duplicate-16</t>
  </si>
  <si>
    <t>ALUTO-duplicate-17</t>
  </si>
  <si>
    <t>ALUTO-duplicate-18</t>
  </si>
  <si>
    <t>ALUTO-duplicate-19</t>
  </si>
  <si>
    <t>ALUTO-duplicate-20</t>
  </si>
  <si>
    <t>ALUTO-duplicate-21</t>
  </si>
  <si>
    <t>ALUTO-duplicate-22</t>
  </si>
  <si>
    <t>ALUTO-duplicate-23</t>
  </si>
  <si>
    <t>ALUTO-duplicate-24</t>
  </si>
  <si>
    <t>ALUTO-duplicate-25</t>
  </si>
  <si>
    <t>ALUTO-duplicate-26</t>
  </si>
  <si>
    <t>ALUTO-duplicate-27</t>
  </si>
  <si>
    <t>ALUTO-duplicate-28</t>
  </si>
  <si>
    <t>ALUTO-duplicate-29</t>
  </si>
  <si>
    <t>ALUTO-duplicate-30</t>
  </si>
  <si>
    <t>ALUTO-duplicate-31</t>
  </si>
  <si>
    <t>ALUTO-duplicate-32</t>
  </si>
  <si>
    <t>KONE-duplicate-29</t>
  </si>
  <si>
    <t>KONE-duplicate-30</t>
  </si>
  <si>
    <t>KONE-duplicate-31</t>
  </si>
  <si>
    <t>KONE-duplicate-32</t>
  </si>
  <si>
    <t>KONE-duplicate-33</t>
  </si>
  <si>
    <t>KONE-duplicate-34</t>
  </si>
  <si>
    <t>KONE-duplicate-35</t>
  </si>
  <si>
    <t>KONE-duplicate-36</t>
  </si>
  <si>
    <t>KONE-duplicate-37</t>
  </si>
  <si>
    <t>KONE-duplicate-38</t>
  </si>
  <si>
    <t>KONE-duplicate-39</t>
  </si>
  <si>
    <t>KONE-duplicate-40</t>
  </si>
  <si>
    <t>KONE-duplicate-41</t>
  </si>
  <si>
    <t>KONE-duplicate-42</t>
  </si>
  <si>
    <t>KONE-duplicate-43</t>
  </si>
  <si>
    <t>KONE-duplicate-44</t>
  </si>
  <si>
    <t>KONE-duplicate-45</t>
  </si>
  <si>
    <t>KONE-duplicate-46</t>
  </si>
  <si>
    <t>KONE-duplicate-47</t>
  </si>
  <si>
    <t>KONE-duplicate-48</t>
  </si>
  <si>
    <t>AKUTAN-duplicate-1</t>
  </si>
  <si>
    <t>CLEVELAND-duplicate-1</t>
  </si>
  <si>
    <t>CLEVELAND-duplicate-2</t>
  </si>
  <si>
    <t>CLEVELAND-duplicate-3</t>
  </si>
  <si>
    <t>CLEVELAND-duplicate-4</t>
  </si>
  <si>
    <t>CLEVELAND-duplicate-5</t>
  </si>
  <si>
    <t>CLEVELAND-duplicate-6</t>
  </si>
  <si>
    <t>CLEVELAND-duplicate-7</t>
  </si>
  <si>
    <t>CLEVELAND-duplicate-8</t>
  </si>
  <si>
    <t>CLEVELAND-duplicate-9</t>
  </si>
  <si>
    <t>CLEVELAND-duplicate-10</t>
  </si>
  <si>
    <t>CLEVELAND-duplicate-11</t>
  </si>
  <si>
    <t>FISHER-duplicate-1</t>
  </si>
  <si>
    <t>FISHER-duplicate-2</t>
  </si>
  <si>
    <t>MAKUSHIN-duplicate-1</t>
  </si>
  <si>
    <t>MAKUSHIN-duplicate-2</t>
  </si>
  <si>
    <t>MAKUSHIN-duplicate-3</t>
  </si>
  <si>
    <t>SHISHALDIN-duplicate-1</t>
  </si>
  <si>
    <t>SHISHALDIN-duplicate-2</t>
  </si>
  <si>
    <t>SHISHALDIN-duplicate-3</t>
  </si>
  <si>
    <t>SHISHALDIN-duplicate-4</t>
  </si>
  <si>
    <t>SHISHALDIN-duplicate-5</t>
  </si>
  <si>
    <t>SHISHALDIN-duplicate-6</t>
  </si>
  <si>
    <t>SHISHALDIN-duplicate-7</t>
  </si>
  <si>
    <t>SHISHALDIN-duplicate-8</t>
  </si>
  <si>
    <t>SHISHALDIN-duplicate-9</t>
  </si>
  <si>
    <t>SHISHALDIN-duplicate-10</t>
  </si>
  <si>
    <t>SHISHALDIN-duplicate-11</t>
  </si>
  <si>
    <t>SHISHALDIN-duplicate-12</t>
  </si>
  <si>
    <t>SHISHALDIN-duplicate-13</t>
  </si>
  <si>
    <t>SHISHALDIN-duplicate-14</t>
  </si>
  <si>
    <t>SHISHALDIN-duplicate-15</t>
  </si>
  <si>
    <t>SHISHALDIN-duplicate-16</t>
  </si>
  <si>
    <t>WESTDAHL-duplicate-1</t>
  </si>
  <si>
    <t>WESTDAHL-duplicate-2</t>
  </si>
  <si>
    <t>WESTDAHL-duplicate-3</t>
  </si>
  <si>
    <t>WESTDAHL-duplicate-4</t>
  </si>
  <si>
    <t>WESTDAHL-duplicate-5</t>
  </si>
  <si>
    <t>WESTDAHL-duplicate-6</t>
  </si>
  <si>
    <t>WESTDAHL-duplicate-7</t>
  </si>
  <si>
    <t>WESTDAHL-duplicate-8</t>
  </si>
  <si>
    <t>CLEVELAND-duplicate-12</t>
  </si>
  <si>
    <t>CLEVELAND-duplicate-13</t>
  </si>
  <si>
    <t>CLEVELAND-duplicate-14</t>
  </si>
  <si>
    <t>SHISHALDIN-duplicate-17</t>
  </si>
  <si>
    <t>SHISHALDIN-duplicate-18</t>
  </si>
  <si>
    <t>SHISHALDIN-duplicate-19</t>
  </si>
  <si>
    <t>SHISHALDIN-duplicate-20</t>
  </si>
  <si>
    <t>SHISHALDIN-duplicate-21</t>
  </si>
  <si>
    <t>SHISHALDIN-duplicate-22</t>
  </si>
  <si>
    <t>FARALLON DE PÁJAROS (URACAS)-duplicate-1</t>
  </si>
  <si>
    <t>FARALLON DE PÁJAROS (URACAS)-duplicate-2</t>
  </si>
  <si>
    <t>MAUG-duplicate-1</t>
  </si>
  <si>
    <t>MAUG-duplicate-2</t>
  </si>
  <si>
    <t>MAUG-duplicate-3</t>
  </si>
  <si>
    <t>MAUG-duplicate-4</t>
  </si>
  <si>
    <t>MAUG-duplicate-5</t>
  </si>
  <si>
    <t>MAUG-duplicate-6</t>
  </si>
  <si>
    <t>MAUG-duplicate-7</t>
  </si>
  <si>
    <t>MAUG-duplicate-8</t>
  </si>
  <si>
    <t>ASUNCIÓN-duplicate-1</t>
  </si>
  <si>
    <t>ASUNCIÓN-duplicate-2</t>
  </si>
  <si>
    <t>ASUNCIÓN-duplicate-3</t>
  </si>
  <si>
    <t>ASUNCIÓN-duplicate-4</t>
  </si>
  <si>
    <t>ASUNCIÓN-duplicate-5</t>
  </si>
  <si>
    <t>ASUNCIÓN-duplicate-6</t>
  </si>
  <si>
    <t>ASUNCIÓN-duplicate-7</t>
  </si>
  <si>
    <t>ASUNCIÓN-duplicate-8</t>
  </si>
  <si>
    <t>ASUNCIÓN-duplicate-9</t>
  </si>
  <si>
    <t>ASUNCIÓN-duplicate-10</t>
  </si>
  <si>
    <t>ASUNCIÓN-duplicate-11</t>
  </si>
  <si>
    <t>ASUNCIÓN-duplicate-12</t>
  </si>
  <si>
    <t>ASUNCIÓN-duplicate-13</t>
  </si>
  <si>
    <t>ASUNCIÓN-duplicate-14</t>
  </si>
  <si>
    <t>ASUNCIÓN-duplicate-15</t>
  </si>
  <si>
    <t>ASUNCIÓN-duplicate-16</t>
  </si>
  <si>
    <t>ASUNCIÓN-duplicate-17</t>
  </si>
  <si>
    <t>ASUNCIÓN-duplicate-18</t>
  </si>
  <si>
    <t>ASUNCIÓN-duplicate-19</t>
  </si>
  <si>
    <t>ASUNCIÓN-duplicate-20</t>
  </si>
  <si>
    <t>ASUNCIÓN-duplicate-21</t>
  </si>
  <si>
    <t>ASUNCIÓN-duplicate-22</t>
  </si>
  <si>
    <t>ASUNCIÓN-duplicate-23</t>
  </si>
  <si>
    <t>ASUNCIÓN-duplicate-24</t>
  </si>
  <si>
    <t>ASUNCIÓN-duplicate-25</t>
  </si>
  <si>
    <t>ASUNCIÓN-duplicate-26</t>
  </si>
  <si>
    <t>ASUNCIÓN-duplicate-27</t>
  </si>
  <si>
    <t>ASUNCIÓN-duplicate-28</t>
  </si>
  <si>
    <t>ASUNCIÓN-duplicate-29</t>
  </si>
  <si>
    <t>AGRIGAN-duplicate-15</t>
  </si>
  <si>
    <t>AGRIGAN-duplicate-16</t>
  </si>
  <si>
    <t>AGRIGAN-duplicate-17</t>
  </si>
  <si>
    <t>AGRIGAN-duplicate-18</t>
  </si>
  <si>
    <t>AGRIGAN-duplicate-19</t>
  </si>
  <si>
    <t>AGRIGAN-duplicate-20</t>
  </si>
  <si>
    <t>AGRIGAN-duplicate-21</t>
  </si>
  <si>
    <t>AGRIGAN-duplicate-22</t>
  </si>
  <si>
    <t>AGRIGAN-duplicate-23</t>
  </si>
  <si>
    <t>AGRIGAN-duplicate-24</t>
  </si>
  <si>
    <t>AGRIGAN-duplicate-25</t>
  </si>
  <si>
    <t>AGRIGAN-duplicate-26</t>
  </si>
  <si>
    <t>AGRIGAN-duplicate-27</t>
  </si>
  <si>
    <t>AGRIGAN-duplicate-28</t>
  </si>
  <si>
    <t>AGRIGAN-duplicate-29</t>
  </si>
  <si>
    <t>AGRIGAN-duplicate-30</t>
  </si>
  <si>
    <t>AGRIGAN-duplicate-31</t>
  </si>
  <si>
    <t>AGRIGAN-duplicate-32</t>
  </si>
  <si>
    <t>AGRIGAN-duplicate-33</t>
  </si>
  <si>
    <t>AGRIGAN-duplicate-34</t>
  </si>
  <si>
    <t>AGRIGAN-duplicate-35</t>
  </si>
  <si>
    <t>AGRIGAN-duplicate-36</t>
  </si>
  <si>
    <t>AGRIGAN-duplicate-37</t>
  </si>
  <si>
    <t>AGRIGAN-duplicate-38</t>
  </si>
  <si>
    <t>AGRIGAN-duplicate-39</t>
  </si>
  <si>
    <t>AGRIGAN-duplicate-40</t>
  </si>
  <si>
    <t>AGRIGAN-duplicate-41</t>
  </si>
  <si>
    <t>AGRIGAN-duplicate-42</t>
  </si>
  <si>
    <t>AGRIGAN-duplicate-43</t>
  </si>
  <si>
    <t>AGRIGAN-duplicate-44</t>
  </si>
  <si>
    <t>AGRIGAN-duplicate-45</t>
  </si>
  <si>
    <t>AGRIGAN-duplicate-46</t>
  </si>
  <si>
    <t>AGRIGAN-duplicate-47</t>
  </si>
  <si>
    <t>AGRIGAN-duplicate-48</t>
  </si>
  <si>
    <t>AGRIGAN-duplicate-49</t>
  </si>
  <si>
    <t>AGRIGAN-duplicate-50</t>
  </si>
  <si>
    <t>AGRIGAN-duplicate-51</t>
  </si>
  <si>
    <t>AGRIGAN-duplicate-52</t>
  </si>
  <si>
    <t>AGRIGAN-duplicate-53</t>
  </si>
  <si>
    <t>AGRIGAN-duplicate-54</t>
  </si>
  <si>
    <t>AGRIGAN-duplicate-55</t>
  </si>
  <si>
    <t>AGRIGAN-duplicate-56</t>
  </si>
  <si>
    <t>AGRIGAN-duplicate-57</t>
  </si>
  <si>
    <t>AGRIGAN-duplicate-58</t>
  </si>
  <si>
    <t>AGRIGAN-duplicate-59</t>
  </si>
  <si>
    <t>PAGAN-duplicate-38</t>
  </si>
  <si>
    <t>PAGAN-duplicate-39</t>
  </si>
  <si>
    <t>PAGAN-duplicate-40</t>
  </si>
  <si>
    <t>PAGAN-duplicate-41</t>
  </si>
  <si>
    <t>PAGAN-duplicate-42</t>
  </si>
  <si>
    <t>PAGAN-duplicate-43</t>
  </si>
  <si>
    <t>PAGAN-duplicate-44</t>
  </si>
  <si>
    <t>PAGAN-duplicate-45</t>
  </si>
  <si>
    <t>PAGAN-duplicate-46</t>
  </si>
  <si>
    <t>PAGAN-duplicate-47</t>
  </si>
  <si>
    <t>PAGAN-duplicate-48</t>
  </si>
  <si>
    <t>PAGAN-duplicate-49</t>
  </si>
  <si>
    <t>PAGAN-duplicate-50</t>
  </si>
  <si>
    <t>PAGAN-duplicate-51</t>
  </si>
  <si>
    <t>PAGAN-duplicate-52</t>
  </si>
  <si>
    <t>PAGAN-duplicate-53</t>
  </si>
  <si>
    <t>PAGAN-duplicate-54</t>
  </si>
  <si>
    <t>PAGAN-duplicate-55</t>
  </si>
  <si>
    <t>PAGAN-duplicate-56</t>
  </si>
  <si>
    <t>PAGAN-duplicate-57</t>
  </si>
  <si>
    <t>PAGAN-duplicate-58</t>
  </si>
  <si>
    <t>PAGAN-duplicate-59</t>
  </si>
  <si>
    <t>PAGAN-duplicate-60</t>
  </si>
  <si>
    <t>PAGAN-duplicate-61</t>
  </si>
  <si>
    <t>PAGAN-duplicate-62</t>
  </si>
  <si>
    <t>PAGAN-duplicate-63</t>
  </si>
  <si>
    <t>PAGAN-duplicate-64</t>
  </si>
  <si>
    <t>PAGAN-duplicate-65</t>
  </si>
  <si>
    <t>PAGAN-duplicate-66</t>
  </si>
  <si>
    <t>PAGAN-duplicate-67</t>
  </si>
  <si>
    <t>PAGAN-duplicate-68</t>
  </si>
  <si>
    <t>PAGAN-duplicate-69</t>
  </si>
  <si>
    <t>PAGAN-duplicate-70</t>
  </si>
  <si>
    <t>PAGAN-duplicate-71</t>
  </si>
  <si>
    <t>PAGAN-duplicate-72</t>
  </si>
  <si>
    <t>PAGAN-duplicate-73</t>
  </si>
  <si>
    <t>PAGAN-duplicate-74</t>
  </si>
  <si>
    <t>PAGAN-duplicate-75</t>
  </si>
  <si>
    <t>PAGAN-duplicate-76</t>
  </si>
  <si>
    <t>PAGAN-duplicate-77</t>
  </si>
  <si>
    <t>PAGAN-duplicate-78</t>
  </si>
  <si>
    <t>PAGAN-duplicate-79</t>
  </si>
  <si>
    <t>PAGAN-duplicate-80</t>
  </si>
  <si>
    <t>PAGAN-duplicate-81</t>
  </si>
  <si>
    <t>PAGAN-duplicate-82</t>
  </si>
  <si>
    <t>PAGAN-duplicate-83</t>
  </si>
  <si>
    <t>PAGAN-duplicate-84</t>
  </si>
  <si>
    <t>PAGAN-duplicate-85</t>
  </si>
  <si>
    <t>PAGAN-duplicate-86</t>
  </si>
  <si>
    <t>PAGAN-duplicate-87</t>
  </si>
  <si>
    <t>PAGAN-duplicate-88</t>
  </si>
  <si>
    <t>PAGAN-duplicate-89</t>
  </si>
  <si>
    <t>PAGAN-duplicate-90</t>
  </si>
  <si>
    <t>PAGAN-duplicate-91</t>
  </si>
  <si>
    <t>PAGAN-duplicate-92</t>
  </si>
  <si>
    <t>PAGAN-duplicate-93</t>
  </si>
  <si>
    <t>PAGAN-duplicate-94</t>
  </si>
  <si>
    <t>PAGAN-duplicate-95</t>
  </si>
  <si>
    <t>PAGAN-duplicate-96</t>
  </si>
  <si>
    <t>PAGAN-duplicate-97</t>
  </si>
  <si>
    <t>PAGAN-duplicate-98</t>
  </si>
  <si>
    <t>PAGAN-duplicate-99</t>
  </si>
  <si>
    <t>PAGAN-duplicate-100</t>
  </si>
  <si>
    <t>PAGAN-duplicate-101</t>
  </si>
  <si>
    <t>PAGAN-duplicate-102</t>
  </si>
  <si>
    <t>PAGAN-duplicate-103</t>
  </si>
  <si>
    <t>PAGAN-duplicate-104</t>
  </si>
  <si>
    <t>PAGAN-duplicate-105</t>
  </si>
  <si>
    <t>PAGAN-duplicate-106</t>
  </si>
  <si>
    <t>PAGAN-duplicate-107</t>
  </si>
  <si>
    <t>PAGAN-duplicate-108</t>
  </si>
  <si>
    <t>PAGAN-duplicate-109</t>
  </si>
  <si>
    <t>PAGAN-duplicate-110</t>
  </si>
  <si>
    <t>PAGAN-duplicate-111</t>
  </si>
  <si>
    <t>PAGAN-duplicate-112</t>
  </si>
  <si>
    <t>PAGAN-duplicate-113</t>
  </si>
  <si>
    <t>PAGAN-duplicate-114</t>
  </si>
  <si>
    <t>PAGAN-duplicate-115</t>
  </si>
  <si>
    <t>PAGAN-duplicate-116</t>
  </si>
  <si>
    <t>PAGAN-duplicate-117</t>
  </si>
  <si>
    <t>PAGAN-duplicate-118</t>
  </si>
  <si>
    <t>PAGAN-duplicate-119</t>
  </si>
  <si>
    <t>PAGAN-duplicate-120</t>
  </si>
  <si>
    <t>PAGAN-duplicate-121</t>
  </si>
  <si>
    <t>PAGAN-duplicate-122</t>
  </si>
  <si>
    <t>PAGAN-duplicate-123</t>
  </si>
  <si>
    <t>ALAMAGAN-duplicate-13</t>
  </si>
  <si>
    <t>ALAMAGAN-duplicate-14</t>
  </si>
  <si>
    <t>ALAMAGAN-duplicate-15</t>
  </si>
  <si>
    <t>ALAMAGAN-duplicate-16</t>
  </si>
  <si>
    <t>ALAMAGAN-duplicate-17</t>
  </si>
  <si>
    <t>ALAMAGAN-duplicate-18</t>
  </si>
  <si>
    <t>ALAMAGAN-duplicate-19</t>
  </si>
  <si>
    <t>ALAMAGAN-duplicate-20</t>
  </si>
  <si>
    <t>ALAMAGAN-duplicate-21</t>
  </si>
  <si>
    <t>ALAMAGAN-duplicate-22</t>
  </si>
  <si>
    <t>ALAMAGAN-duplicate-23</t>
  </si>
  <si>
    <t>ALAMAGAN-duplicate-24</t>
  </si>
  <si>
    <t>ALAMAGAN-duplicate-25</t>
  </si>
  <si>
    <t>ALAMAGAN-duplicate-26</t>
  </si>
  <si>
    <t>ALAMAGAN-duplicate-27</t>
  </si>
  <si>
    <t>ALAMAGAN-duplicate-28</t>
  </si>
  <si>
    <t>ALAMAGAN-duplicate-29</t>
  </si>
  <si>
    <t>ALAMAGAN-duplicate-30</t>
  </si>
  <si>
    <t>ALAMAGAN-duplicate-31</t>
  </si>
  <si>
    <t>ALAMAGAN-duplicate-32</t>
  </si>
  <si>
    <t>ALAMAGAN-duplicate-33</t>
  </si>
  <si>
    <t>ALAMAGAN-duplicate-34</t>
  </si>
  <si>
    <t>ALAMAGAN-duplicate-35</t>
  </si>
  <si>
    <t>GUGUAN-duplicate-19</t>
  </si>
  <si>
    <t>GUGUAN-duplicate-20</t>
  </si>
  <si>
    <t>GUGUAN-duplicate-21</t>
  </si>
  <si>
    <t>GUGUAN-duplicate-22</t>
  </si>
  <si>
    <t>GUGUAN-duplicate-23</t>
  </si>
  <si>
    <t>GUGUAN-duplicate-24</t>
  </si>
  <si>
    <t>GUGUAN-duplicate-25</t>
  </si>
  <si>
    <t>GUGUAN-duplicate-26</t>
  </si>
  <si>
    <t>GUGUAN-duplicate-27</t>
  </si>
  <si>
    <t>GUGUAN-duplicate-28</t>
  </si>
  <si>
    <t>GUGUAN-duplicate-29</t>
  </si>
  <si>
    <t>GUGUAN-duplicate-30</t>
  </si>
  <si>
    <t>GUGUAN-duplicate-31</t>
  </si>
  <si>
    <t>GUGUAN-duplicate-32</t>
  </si>
  <si>
    <t>GUGUAN-duplicate-33</t>
  </si>
  <si>
    <t>GUGUAN-duplicate-34</t>
  </si>
  <si>
    <t>GUGUAN-duplicate-35</t>
  </si>
  <si>
    <t>GUGUAN-duplicate-36</t>
  </si>
  <si>
    <t>GUGUAN-duplicate-37</t>
  </si>
  <si>
    <t>GUGUAN-duplicate-38</t>
  </si>
  <si>
    <t>GUGUAN-duplicate-39</t>
  </si>
  <si>
    <t>GUGUAN-duplicate-40</t>
  </si>
  <si>
    <t>GUGUAN-duplicate-41</t>
  </si>
  <si>
    <t>GUGUAN-duplicate-42</t>
  </si>
  <si>
    <t>GUGUAN-duplicate-43</t>
  </si>
  <si>
    <t>GUGUAN-duplicate-44</t>
  </si>
  <si>
    <t>GUGUAN-duplicate-45</t>
  </si>
  <si>
    <t>GUGUAN-duplicate-46</t>
  </si>
  <si>
    <t>GUGUAN-duplicate-47</t>
  </si>
  <si>
    <t>GUGUAN-duplicate-48</t>
  </si>
  <si>
    <t>GUGUAN-duplicate-49</t>
  </si>
  <si>
    <t>GUGUAN-duplicate-50</t>
  </si>
  <si>
    <t>GUGUAN-duplicate-51</t>
  </si>
  <si>
    <t>GUGUAN-duplicate-52</t>
  </si>
  <si>
    <t>GUGUAN-duplicate-53</t>
  </si>
  <si>
    <t>GUGUAN-duplicate-54</t>
  </si>
  <si>
    <t>GUGUAN-duplicate-55</t>
  </si>
  <si>
    <t>GUGUAN-duplicate-56</t>
  </si>
  <si>
    <t>GUGUAN-duplicate-57</t>
  </si>
  <si>
    <t>GUGUAN-duplicate-58</t>
  </si>
  <si>
    <t>GUGUAN-duplicate-59</t>
  </si>
  <si>
    <t>GUGUAN-duplicate-60</t>
  </si>
  <si>
    <t>GUGUAN-duplicate-61</t>
  </si>
  <si>
    <t>GUGUAN-duplicate-62</t>
  </si>
  <si>
    <t>GUGUAN-duplicate-63</t>
  </si>
  <si>
    <t>GUGUAN-duplicate-64</t>
  </si>
  <si>
    <t>GUGUAN-duplicate-65</t>
  </si>
  <si>
    <t>GUGUAN-duplicate-66</t>
  </si>
  <si>
    <t>GUGUAN-duplicate-67</t>
  </si>
  <si>
    <t>GUGUAN-duplicate-68</t>
  </si>
  <si>
    <t>GUGUAN-duplicate-69</t>
  </si>
  <si>
    <t>GUGUAN-duplicate-70</t>
  </si>
  <si>
    <t>GUGUAN-duplicate-71</t>
  </si>
  <si>
    <t>GUGUAN-duplicate-72</t>
  </si>
  <si>
    <t>GUGUAN-duplicate-73</t>
  </si>
  <si>
    <t>GUGUAN-duplicate-74</t>
  </si>
  <si>
    <t>GUGUAN-duplicate-75</t>
  </si>
  <si>
    <t>GUGUAN-duplicate-76</t>
  </si>
  <si>
    <t>GUGUAN-duplicate-77</t>
  </si>
  <si>
    <t>GUGUAN-duplicate-78</t>
  </si>
  <si>
    <t>GUGUAN-duplicate-79</t>
  </si>
  <si>
    <t>GUGUAN-duplicate-80</t>
  </si>
  <si>
    <t>GUGUAN-duplicate-81</t>
  </si>
  <si>
    <t>GUGUAN-duplicate-82</t>
  </si>
  <si>
    <t>GUGUAN-duplicate-83</t>
  </si>
  <si>
    <t>GUGUAN-duplicate-84</t>
  </si>
  <si>
    <t>GUGUAN-duplicate-85</t>
  </si>
  <si>
    <t>GUGUAN-duplicate-86</t>
  </si>
  <si>
    <t>GUGUAN-duplicate-87</t>
  </si>
  <si>
    <t>GUGUAN-duplicate-88</t>
  </si>
  <si>
    <t>SARIGAN-duplicate-24</t>
  </si>
  <si>
    <t>SARIGAN-duplicate-25</t>
  </si>
  <si>
    <t>SARIGAN-duplicate-26</t>
  </si>
  <si>
    <t>SARIGAN-duplicate-27</t>
  </si>
  <si>
    <t>SARIGAN-duplicate-28</t>
  </si>
  <si>
    <t>SARIGAN-duplicate-29</t>
  </si>
  <si>
    <t>SARIGAN-duplicate-30</t>
  </si>
  <si>
    <t>SARIGAN-duplicate-31</t>
  </si>
  <si>
    <t>SARIGAN-duplicate-32</t>
  </si>
  <si>
    <t>SARIGAN-duplicate-33</t>
  </si>
  <si>
    <t>SARIGAN-duplicate-34</t>
  </si>
  <si>
    <t>SARIGAN-duplicate-35</t>
  </si>
  <si>
    <t>SARIGAN-duplicate-36</t>
  </si>
  <si>
    <t>SARIGAN-duplicate-37</t>
  </si>
  <si>
    <t>SARIGAN-duplicate-38</t>
  </si>
  <si>
    <t>SARIGAN-duplicate-39</t>
  </si>
  <si>
    <t>SARIGAN-duplicate-40</t>
  </si>
  <si>
    <t>SARIGAN-duplicate-41</t>
  </si>
  <si>
    <t>SARIGAN-duplicate-42</t>
  </si>
  <si>
    <t>SARIGAN-duplicate-43</t>
  </si>
  <si>
    <t>SARIGAN-duplicate-44</t>
  </si>
  <si>
    <t>SARIGAN-duplicate-45</t>
  </si>
  <si>
    <t>SARIGAN-duplicate-46</t>
  </si>
  <si>
    <t>SARIGAN-duplicate-47</t>
  </si>
  <si>
    <t>SARIGAN-duplicate-48</t>
  </si>
  <si>
    <t>SARIGAN-duplicate-49</t>
  </si>
  <si>
    <t>SARIGAN-duplicate-50</t>
  </si>
  <si>
    <t>SARIGAN-duplicate-51</t>
  </si>
  <si>
    <t>SARIGAN-duplicate-52</t>
  </si>
  <si>
    <t>SARIGAN-duplicate-53</t>
  </si>
  <si>
    <t>SARIGAN-duplicate-54</t>
  </si>
  <si>
    <t>SARIGAN-duplicate-55</t>
  </si>
  <si>
    <t>SARIGAN-duplicate-56</t>
  </si>
  <si>
    <t>SARIGAN-duplicate-57</t>
  </si>
  <si>
    <t>SARIGAN-duplicate-58</t>
  </si>
  <si>
    <t>SARIGAN-duplicate-59</t>
  </si>
  <si>
    <t>ANATAHAN-duplicate-1</t>
  </si>
  <si>
    <t>ANATAHAN-duplicate-2</t>
  </si>
  <si>
    <t>ANATAHAN-duplicate-3</t>
  </si>
  <si>
    <t>ANATAHAN-duplicate-4</t>
  </si>
  <si>
    <t>ANATAHAN-duplicate-5</t>
  </si>
  <si>
    <t>ANATAHAN-duplicate-6</t>
  </si>
  <si>
    <t>ANATAHAN-duplicate-7</t>
  </si>
  <si>
    <t>GUGUAN-duplicate-89</t>
  </si>
  <si>
    <t>GUGUAN-duplicate-90</t>
  </si>
  <si>
    <t>GUGUAN-duplicate-91</t>
  </si>
  <si>
    <t>GUGUAN-duplicate-92</t>
  </si>
  <si>
    <t>GUGUAN-duplicate-93</t>
  </si>
  <si>
    <t>GUGUAN-duplicate-94</t>
  </si>
  <si>
    <t>GUGUAN-duplicate-95</t>
  </si>
  <si>
    <t>GUGUAN-duplicate-96</t>
  </si>
  <si>
    <t>GUGUAN-duplicate-97</t>
  </si>
  <si>
    <t>GUGUAN-duplicate-98</t>
  </si>
  <si>
    <t>GUGUAN-duplicate-99</t>
  </si>
  <si>
    <t>GUGUAN-duplicate-100</t>
  </si>
  <si>
    <t>GUGUAN-duplicate-101</t>
  </si>
  <si>
    <t>GUGUAN-duplicate-102</t>
  </si>
  <si>
    <t>GUGUAN-duplicate-103</t>
  </si>
  <si>
    <t>GUGUAN-duplicate-104</t>
  </si>
  <si>
    <t>GUGUAN-duplicate-105</t>
  </si>
  <si>
    <t>GUGUAN-duplicate-106</t>
  </si>
  <si>
    <t>GUGUAN-duplicate-107</t>
  </si>
  <si>
    <t>GUGUAN-duplicate-108</t>
  </si>
  <si>
    <t>GUGUAN-duplicate-109</t>
  </si>
  <si>
    <t>GUGUAN-duplicate-110</t>
  </si>
  <si>
    <t>GUGUAN-duplicate-111</t>
  </si>
  <si>
    <t>GUGUAN-duplicate-112</t>
  </si>
  <si>
    <t>GUGUAN-duplicate-113</t>
  </si>
  <si>
    <t>GUGUAN-duplicate-114</t>
  </si>
  <si>
    <t>GUGUAN-duplicate-115</t>
  </si>
  <si>
    <t>GUGUAN-duplicate-116</t>
  </si>
  <si>
    <t>GUGUAN-duplicate-117</t>
  </si>
  <si>
    <t>GUGUAN-duplicate-118</t>
  </si>
  <si>
    <t>GUGUAN-duplicate-119</t>
  </si>
  <si>
    <t>GUGUAN-duplicate-120</t>
  </si>
  <si>
    <t>GUGUAN-duplicate-121</t>
  </si>
  <si>
    <t>GUGUAN-duplicate-122</t>
  </si>
  <si>
    <t>GUGUAN-duplicate-123</t>
  </si>
  <si>
    <t>GUGUAN-duplicate-124</t>
  </si>
  <si>
    <t>GUGUAN-duplicate-125</t>
  </si>
  <si>
    <t>GUGUAN-duplicate-126</t>
  </si>
  <si>
    <t>GUGUAN-duplicate-127</t>
  </si>
  <si>
    <t>GUGUAN-duplicate-128</t>
  </si>
  <si>
    <t>GUGUAN-duplicate-129</t>
  </si>
  <si>
    <t>GUGUAN-duplicate-130</t>
  </si>
  <si>
    <t>GUGUAN-duplicate-131</t>
  </si>
  <si>
    <t>GUGUAN-duplicate-132</t>
  </si>
  <si>
    <t>GUGUAN-duplicate-133</t>
  </si>
  <si>
    <t>GUGUAN-duplicate-134</t>
  </si>
  <si>
    <t>GUGUAN-duplicate-135</t>
  </si>
  <si>
    <t>GUGUAN-duplicate-136</t>
  </si>
  <si>
    <t>GUGUAN-duplicate-137</t>
  </si>
  <si>
    <t>GUGUAN-duplicate-138</t>
  </si>
  <si>
    <t>GUGUAN-duplicate-139</t>
  </si>
  <si>
    <t>GUGUAN-duplicate-140</t>
  </si>
  <si>
    <t>GUGUAN-duplicate-141</t>
  </si>
  <si>
    <t>GUGUAN-duplicate-142</t>
  </si>
  <si>
    <t>GUGUAN-duplicate-143</t>
  </si>
  <si>
    <t>GUGUAN-duplicate-144</t>
  </si>
  <si>
    <t>GUGUAN-duplicate-145</t>
  </si>
  <si>
    <t>GUGUAN-duplicate-146</t>
  </si>
  <si>
    <t>GUGUAN-duplicate-147</t>
  </si>
  <si>
    <t>GUGUAN-duplicate-148</t>
  </si>
  <si>
    <t>GUGUAN-duplicate-149</t>
  </si>
  <si>
    <t>GUGUAN-duplicate-150</t>
  </si>
  <si>
    <t>GUGUAN-duplicate-151</t>
  </si>
  <si>
    <t>GUGUAN-duplicate-152</t>
  </si>
  <si>
    <t>GUGUAN-duplicate-153</t>
  </si>
  <si>
    <t>GUGUAN-duplicate-154</t>
  </si>
  <si>
    <t>GUGUAN-duplicate-155</t>
  </si>
  <si>
    <t>GUGUAN-duplicate-156</t>
  </si>
  <si>
    <t>GUGUAN-duplicate-157</t>
  </si>
  <si>
    <t>GUGUAN-duplicate-158</t>
  </si>
  <si>
    <t>GUGUAN-duplicate-159</t>
  </si>
  <si>
    <t>GUGUAN-duplicate-160</t>
  </si>
  <si>
    <t>GUGUAN-duplicate-161</t>
  </si>
  <si>
    <t>GUGUAN-duplicate-162</t>
  </si>
  <si>
    <t>GUGUAN-duplicate-163</t>
  </si>
  <si>
    <t>GUGUAN-duplicate-164</t>
  </si>
  <si>
    <t>GUGUAN-duplicate-165</t>
  </si>
  <si>
    <t>GUGUAN-duplicate-166</t>
  </si>
  <si>
    <t>GUGUAN-duplicate-167</t>
  </si>
  <si>
    <t>GUGUAN-duplicate-168</t>
  </si>
  <si>
    <t>GUGUAN-duplicate-169</t>
  </si>
  <si>
    <t>GUGUAN-duplicate-170</t>
  </si>
  <si>
    <t>GUGUAN-duplicate-171</t>
  </si>
  <si>
    <t>GUGUAN-duplicate-172</t>
  </si>
  <si>
    <t>GUGUAN-duplicate-173</t>
  </si>
  <si>
    <t>GUGUAN-duplicate-174</t>
  </si>
  <si>
    <t>GUGUAN-duplicate-175</t>
  </si>
  <si>
    <t>GUGUAN-duplicate-176</t>
  </si>
  <si>
    <t>GUGUAN-duplicate-177</t>
  </si>
  <si>
    <t>GUGUAN-duplicate-178</t>
  </si>
  <si>
    <t>GUGUAN-duplicate-179</t>
  </si>
  <si>
    <t>GUGUAN-duplicate-180</t>
  </si>
  <si>
    <t>GUGUAN-duplicate-181</t>
  </si>
  <si>
    <t>GUGUAN-duplicate-182</t>
  </si>
  <si>
    <t>GUGUAN-duplicate-183</t>
  </si>
  <si>
    <t>GUGUAN-duplicate-184</t>
  </si>
  <si>
    <t>GUGUAN-duplicate-185</t>
  </si>
  <si>
    <t>GUGUAN-duplicate-186</t>
  </si>
  <si>
    <t>GUGUAN-duplicate-187</t>
  </si>
  <si>
    <t>GUGUAN-duplicate-188</t>
  </si>
  <si>
    <t>GUGUAN-duplicate-189</t>
  </si>
  <si>
    <t>GUGUAN-duplicate-190</t>
  </si>
  <si>
    <t>GUGUAN-duplicate-191</t>
  </si>
  <si>
    <t>GUGUAN-duplicate-192</t>
  </si>
  <si>
    <t>HACHIJOJIMA-duplicate-1</t>
  </si>
  <si>
    <t>HACHIJOJIMA-duplicate-2</t>
  </si>
  <si>
    <t>HACHIJOJIMA-duplicate-3</t>
  </si>
  <si>
    <t>HACHIJOJIMA-duplicate-4</t>
  </si>
  <si>
    <t>HACHIJOJIMA-duplicate-5</t>
  </si>
  <si>
    <t>HACHIJOJIMA-duplicate-6</t>
  </si>
  <si>
    <t>HACHIJOJIMA-duplicate-7</t>
  </si>
  <si>
    <t>HACHIJOJIMA-duplicate-8</t>
  </si>
  <si>
    <t>HACHIJOJIMA-duplicate-9</t>
  </si>
  <si>
    <t>HACHIJOJIMA-duplicate-10</t>
  </si>
  <si>
    <t>HACHIJOJIMA-duplicate-11</t>
  </si>
  <si>
    <t>HACHIJOJIMA-duplicate-12</t>
  </si>
  <si>
    <t>HACHIJOJIMA-duplicate-13</t>
  </si>
  <si>
    <t>HACHIJOJIMA-duplicate-14</t>
  </si>
  <si>
    <t>HACHIJOJIMA-duplicate-15</t>
  </si>
  <si>
    <t>HACHIJOJIMA-duplicate-16</t>
  </si>
  <si>
    <t>HACHIJOJIMA-duplicate-17</t>
  </si>
  <si>
    <t>HACHIJOJIMA-duplicate-18</t>
  </si>
  <si>
    <t>IZU-OSHIMA-duplicate-1</t>
  </si>
  <si>
    <t>IZU-OSHIMA-duplicate-2</t>
  </si>
  <si>
    <t>IZU-OSHIMA-duplicate-3</t>
  </si>
  <si>
    <t>IZU-OSHIMA-duplicate-4</t>
  </si>
  <si>
    <t>IZU-OSHIMA-duplicate-5</t>
  </si>
  <si>
    <t>IZU-OSHIMA-duplicate-6</t>
  </si>
  <si>
    <t>AOGASHIMA-duplicate-1</t>
  </si>
  <si>
    <t>AOGASHIMA-duplicate-2</t>
  </si>
  <si>
    <t>AOGASHIMA-duplicate-3</t>
  </si>
  <si>
    <t>AOGASHIMA-duplicate-4</t>
  </si>
  <si>
    <t>NIIJIMA-duplicate-1</t>
  </si>
  <si>
    <t>NIIJIMA-duplicate-2</t>
  </si>
  <si>
    <t>NIIJIMA-duplicate-3</t>
  </si>
  <si>
    <t>NIIJIMA-duplicate-4</t>
  </si>
  <si>
    <t>NIIJIMA-duplicate-5</t>
  </si>
  <si>
    <t>NIIJIMA-duplicate-6</t>
  </si>
  <si>
    <t>NIIJIMA-duplicate-7</t>
  </si>
  <si>
    <t>NIIJIMA-duplicate-8</t>
  </si>
  <si>
    <t>NIIJIMA-duplicate-9</t>
  </si>
  <si>
    <t>NIIJIMA-duplicate-10</t>
  </si>
  <si>
    <t>NW-ROTA-duplicate-1</t>
  </si>
  <si>
    <t>NW-ROTA-duplicate-2</t>
  </si>
  <si>
    <t>NW-ROTA-duplicate-3</t>
  </si>
  <si>
    <t>NW-ROTA-duplicate-4</t>
  </si>
  <si>
    <t>NW-ROTA-duplicate-5</t>
  </si>
  <si>
    <t>NW-ROTA-duplicate-6</t>
  </si>
  <si>
    <t>NW-ROTA-duplicate-7</t>
  </si>
  <si>
    <t>NW-ROTA-duplicate-8</t>
  </si>
  <si>
    <t>NW-ROTA-duplicate-9</t>
  </si>
  <si>
    <t>NW-ROTA-duplicate-10</t>
  </si>
  <si>
    <t>NW-ROTA-duplicate-11</t>
  </si>
  <si>
    <t>NW-ROTA-duplicate-12</t>
  </si>
  <si>
    <t>NW-ROTA-duplicate-13</t>
  </si>
  <si>
    <t>NW-ROTA-duplicate-14</t>
  </si>
  <si>
    <t>NW-ROTA-duplicate-15</t>
  </si>
  <si>
    <t>NW-ROTA-duplicate-16</t>
  </si>
  <si>
    <t>NW-ROTA-duplicate-17</t>
  </si>
  <si>
    <t>NW-ROTA-duplicate-18</t>
  </si>
  <si>
    <t>NW-ROTA-duplicate-19</t>
  </si>
  <si>
    <t>NW-ROTA-duplicate-20</t>
  </si>
  <si>
    <t>NW-ROTA-duplicate-21</t>
  </si>
  <si>
    <t>NW-ROTA-duplicate-22</t>
  </si>
  <si>
    <t>NW-ROTA-duplicate-23</t>
  </si>
  <si>
    <t>NW-ROTA-duplicate-24</t>
  </si>
  <si>
    <t>NW-ROTA-duplicate-25</t>
  </si>
  <si>
    <t>NW-ROTA-duplicate-26</t>
  </si>
  <si>
    <t>NW-ROTA-duplicate-27</t>
  </si>
  <si>
    <t>NW-ROTA-duplicate-28</t>
  </si>
  <si>
    <t>NW-ROTA-duplicate-29</t>
  </si>
  <si>
    <t>NW-ROTA-duplicate-30</t>
  </si>
  <si>
    <t>NW-ROTA-duplicate-31</t>
  </si>
  <si>
    <t>NW-ROTA-duplicate-32</t>
  </si>
  <si>
    <t>NW-ROTA-duplicate-33</t>
  </si>
  <si>
    <t>NW-ROTA-duplicate-34</t>
  </si>
  <si>
    <t>NW-ROTA-duplicate-35</t>
  </si>
  <si>
    <t>NW-ROTA-duplicate-36</t>
  </si>
  <si>
    <t>NW-ROTA-duplicate-37</t>
  </si>
  <si>
    <t>NW-ROTA-duplicate-38</t>
  </si>
  <si>
    <t>NW-ROTA-duplicate-39</t>
  </si>
  <si>
    <t>NW-ROTA-duplicate-40</t>
  </si>
  <si>
    <t>NW-ROTA-duplicate-41</t>
  </si>
  <si>
    <t>IZU-TORISHIMA-duplicate-1</t>
  </si>
  <si>
    <t>IZU-TORISHIMA-duplicate-2</t>
  </si>
  <si>
    <t>IZU-TORISHIMA-duplicate-3</t>
  </si>
  <si>
    <t>IZU-TORISHIMA-duplicate-4</t>
  </si>
  <si>
    <t>IZU-TORISHIMA-duplicate-5</t>
  </si>
  <si>
    <t>IZU-TORISHIMA-duplicate-6</t>
  </si>
  <si>
    <t>IZU-TORISHIMA-duplicate-7</t>
  </si>
  <si>
    <t>IZU-TORISHIMA-duplicate-8</t>
  </si>
  <si>
    <t>IZU-TORISHIMA-duplicate-9</t>
  </si>
  <si>
    <t>IZU-TORISHIMA-duplicate-10</t>
  </si>
  <si>
    <t>IZU-TORISHIMA-duplicate-11</t>
  </si>
  <si>
    <t>IZU-TORISHIMA-duplicate-12</t>
  </si>
  <si>
    <t>IZU-TORISHIMA-duplicate-13</t>
  </si>
  <si>
    <t>IZU-TORISHIMA-duplicate-14</t>
  </si>
  <si>
    <t>IZU-TORISHIMA-duplicate-15</t>
  </si>
  <si>
    <t>IZU-TORISHIMA-duplicate-16</t>
  </si>
  <si>
    <t>IZU-TORISHIMA-duplicate-17</t>
  </si>
  <si>
    <t>IZU-TORISHIMA-duplicate-18</t>
  </si>
  <si>
    <t>IZU-TORISHIMA-duplicate-19</t>
  </si>
  <si>
    <t>IZU-TORISHIMA-duplicate-20</t>
  </si>
  <si>
    <t>IZU-TORISHIMA-duplicate-21</t>
  </si>
  <si>
    <t>IZU-TORISHIMA-duplicate-22</t>
  </si>
  <si>
    <t>IZU-TORISHIMA-duplicate-23</t>
  </si>
  <si>
    <t>IZU-TORISHIMA-duplicate-24</t>
  </si>
  <si>
    <t>IZU-TORISHIMA-duplicate-25</t>
  </si>
  <si>
    <t>IZU-TORISHIMA-duplicate-26</t>
  </si>
  <si>
    <t>IZU-TORISHIMA-duplicate-27</t>
  </si>
  <si>
    <t>IZU-TORISHIMA-duplicate-28</t>
  </si>
  <si>
    <t>IZU-TORISHIMA-duplicate-29</t>
  </si>
  <si>
    <t>IZU-TORISHIMA-duplicate-30</t>
  </si>
  <si>
    <t>IZU-TORISHIMA-duplicate-31</t>
  </si>
  <si>
    <t>IZU-TORISHIMA-duplicate-32</t>
  </si>
  <si>
    <t>IZU-TORISHIMA-duplicate-33</t>
  </si>
  <si>
    <t>IZU-TORISHIMA-duplicate-34</t>
  </si>
  <si>
    <t>IZU-TORISHIMA-duplicate-35</t>
  </si>
  <si>
    <t>IZU-TORISHIMA-duplicate-36</t>
  </si>
  <si>
    <t>IZU-TORISHIMA-duplicate-37</t>
  </si>
  <si>
    <t>IZU-TORISHIMA-duplicate-38</t>
  </si>
  <si>
    <t>IZU-TORISHIMA-duplicate-39</t>
  </si>
  <si>
    <t>IZU-TORISHIMA-duplicate-40</t>
  </si>
  <si>
    <t>IZU-TORISHIMA-duplicate-41</t>
  </si>
  <si>
    <t>IZU-TORISHIMA-duplicate-42</t>
  </si>
  <si>
    <t>IZU-TORISHIMA-duplicate-43</t>
  </si>
  <si>
    <t>IZU-TORISHIMA-duplicate-44</t>
  </si>
  <si>
    <t>IZU-TORISHIMA-duplicate-45</t>
  </si>
  <si>
    <t>IZU-TORISHIMA-duplicate-46</t>
  </si>
  <si>
    <t>IZU-TORISHIMA-duplicate-47</t>
  </si>
  <si>
    <t>IZU-TORISHIMA-duplicate-48</t>
  </si>
  <si>
    <t>IZU-TORISHIMA-duplicate-49</t>
  </si>
  <si>
    <t>IZU-TORISHIMA-duplicate-50</t>
  </si>
  <si>
    <t>IZU-TORISHIMA-duplicate-51</t>
  </si>
  <si>
    <t>IZU-TORISHIMA-duplicate-52</t>
  </si>
  <si>
    <t>IZU-TORISHIMA-duplicate-53</t>
  </si>
  <si>
    <t>IZU-TORISHIMA-duplicate-54</t>
  </si>
  <si>
    <t>IZU-TORISHIMA-duplicate-55</t>
  </si>
  <si>
    <t>IZU-TORISHIMA-duplicate-56</t>
  </si>
  <si>
    <t>IZU-TORISHIMA-duplicate-57</t>
  </si>
  <si>
    <t>IZU-TORISHIMA-duplicate-58</t>
  </si>
  <si>
    <t>IZU-TORISHIMA-duplicate-59</t>
  </si>
  <si>
    <t>IZU-TORISHIMA-duplicate-60</t>
  </si>
  <si>
    <t>IZU-TORISHIMA-duplicate-61</t>
  </si>
  <si>
    <t>IZU-TORISHIMA-duplicate-62</t>
  </si>
  <si>
    <t>IZU-TORISHIMA-duplicate-63</t>
  </si>
  <si>
    <t>IZU-TORISHIMA-duplicate-64</t>
  </si>
  <si>
    <t>IZU-TORISHIMA-duplicate-65</t>
  </si>
  <si>
    <t>IZU-TORISHIMA-duplicate-66</t>
  </si>
  <si>
    <t>IZU-TORISHIMA-duplicate-67</t>
  </si>
  <si>
    <t>IZU-TORISHIMA-duplicate-68</t>
  </si>
  <si>
    <t>IZU-TORISHIMA-duplicate-69</t>
  </si>
  <si>
    <t>IZU-TORISHIMA-duplicate-70</t>
  </si>
  <si>
    <t>WEST SUIYO VOLCANIC CHAIN -duplicate-1</t>
  </si>
  <si>
    <t>WEST SUIYO VOLCANIC CHAIN -duplicate-2</t>
  </si>
  <si>
    <t>WEST SUIYO VOLCANIC CHAIN -duplicate-3</t>
  </si>
  <si>
    <t>WEST SUIYO VOLCANIC CHAIN -duplicate-4</t>
  </si>
  <si>
    <t>WEST SUIYO VOLCANIC CHAIN -duplicate-5</t>
  </si>
  <si>
    <t>WEST SUIYO VOLCANIC CHAIN -duplicate-6</t>
  </si>
  <si>
    <t>WEST SUIYO VOLCANIC CHAIN -duplicate-7</t>
  </si>
  <si>
    <t>WEST SUIYO VOLCANIC CHAIN -duplicate-8</t>
  </si>
  <si>
    <t>HOREKI SEAMOUNT-duplicate-1</t>
  </si>
  <si>
    <t>HOREKI SEAMOUNT-duplicate-2</t>
  </si>
  <si>
    <t>HOREKI SEAMOUNT-duplicate-3</t>
  </si>
  <si>
    <t>HOREKI SEAMOUNT-duplicate-4</t>
  </si>
  <si>
    <t>HOREKI SEAMOUNT-duplicate-5</t>
  </si>
  <si>
    <t>HOREKI SEAMOUNT-duplicate-6</t>
  </si>
  <si>
    <t>HOREKI SEAMOUNT-duplicate-7</t>
  </si>
  <si>
    <t>HOREKI SEAMOUNT-duplicate-8</t>
  </si>
  <si>
    <t>HOREKI SEAMOUNT-duplicate-9</t>
  </si>
  <si>
    <t>HOREKI SEAMOUNT-duplicate-10</t>
  </si>
  <si>
    <t>HOREKI SEAMOUNT-duplicate-11</t>
  </si>
  <si>
    <t>HOREKI SEAMOUNT-duplicate-12</t>
  </si>
  <si>
    <t xml:space="preserve"> WEST SUIYO VOLCANIC CHAIN-duplicate-1</t>
  </si>
  <si>
    <t xml:space="preserve"> WEST SUIYO VOLCANIC CHAIN-duplicate-2</t>
  </si>
  <si>
    <t xml:space="preserve"> WEST SUIYO VOLCANIC CHAIN-duplicate-3</t>
  </si>
  <si>
    <t xml:space="preserve"> WEST SUIYO VOLCANIC CHAIN-duplicate-4</t>
  </si>
  <si>
    <t xml:space="preserve"> WEST SUIYO VOLCANIC CHAIN-duplicate-5</t>
  </si>
  <si>
    <t xml:space="preserve"> WEST SUIYO VOLCANIC CHAIN-duplicate-6</t>
  </si>
  <si>
    <t xml:space="preserve"> WEST SUIYO VOLCANIC CHAIN-duplicate-7</t>
  </si>
  <si>
    <t xml:space="preserve"> WEST SUIYO VOLCANIC CHAIN-duplicate-8</t>
  </si>
  <si>
    <t xml:space="preserve"> WEST SUIYO VOLCANIC CHAIN-duplicate-9</t>
  </si>
  <si>
    <t xml:space="preserve"> WEST SUIYO VOLCANIC CHAIN-duplicate-10</t>
  </si>
  <si>
    <t xml:space="preserve"> WEST SUIYO VOLCANIC CHAIN-duplicate-11</t>
  </si>
  <si>
    <t xml:space="preserve"> WEST SUIYO VOLCANIC CHAIN-duplicate-12</t>
  </si>
  <si>
    <t xml:space="preserve"> WEST SUIYO VOLCANIC CHAIN-duplicate-13</t>
  </si>
  <si>
    <t xml:space="preserve"> WEST SUIYO VOLCANIC CHAIN-duplicate-14</t>
  </si>
  <si>
    <t xml:space="preserve"> WEST SUIYO VOLCANIC CHAIN-duplicate-15</t>
  </si>
  <si>
    <t xml:space="preserve"> WEST SUIYO VOLCANIC CHAIN-duplicate-16</t>
  </si>
  <si>
    <t xml:space="preserve"> WEST SUIYO VOLCANIC CHAIN-duplicate-17</t>
  </si>
  <si>
    <t xml:space="preserve"> WEST SUIYO VOLCANIC CHAIN-duplicate-18</t>
  </si>
  <si>
    <t xml:space="preserve"> WEST SUIYO VOLCANIC CHAIN-duplicate-19</t>
  </si>
  <si>
    <t xml:space="preserve"> WEST SUIYO VOLCANIC CHAIN-duplicate-20</t>
  </si>
  <si>
    <t xml:space="preserve"> WEST SUIYO VOLCANIC CHAIN-duplicate-21</t>
  </si>
  <si>
    <t xml:space="preserve"> WEST SUIYO VOLCANIC CHAIN-duplicate-22</t>
  </si>
  <si>
    <t xml:space="preserve"> WEST SUIYO VOLCANIC CHAIN-duplicate-23</t>
  </si>
  <si>
    <t xml:space="preserve"> WEST SUIYO VOLCANIC CHAIN-duplicate-24</t>
  </si>
  <si>
    <t xml:space="preserve"> WEST SUIYO VOLCANIC CHAIN-duplicate-25</t>
  </si>
  <si>
    <t xml:space="preserve"> WEST SUIYO VOLCANIC CHAIN-duplicate-26</t>
  </si>
  <si>
    <t xml:space="preserve"> WEST SUIYO VOLCANIC CHAIN-duplicate-27</t>
  </si>
  <si>
    <t xml:space="preserve"> WEST SUIYO VOLCANIC CHAIN-duplicate-28</t>
  </si>
  <si>
    <t xml:space="preserve"> WEST SUIYO VOLCANIC CHAIN-duplicate-29</t>
  </si>
  <si>
    <t xml:space="preserve"> WEST SUIYO VOLCANIC CHAIN-duplicate-30</t>
  </si>
  <si>
    <t xml:space="preserve"> WEST SUIYO VOLCANIC CHAIN-duplicate-31</t>
  </si>
  <si>
    <t xml:space="preserve"> WEST SUIYO VOLCANIC CHAIN-duplicate-32</t>
  </si>
  <si>
    <t xml:space="preserve"> WEST SUIYO VOLCANIC CHAIN-duplicate-33</t>
  </si>
  <si>
    <t xml:space="preserve"> WEST SUIYO VOLCANIC CHAIN-duplicate-34</t>
  </si>
  <si>
    <t xml:space="preserve"> WEST SUIYO VOLCANIC CHAIN-duplicate-35</t>
  </si>
  <si>
    <t xml:space="preserve"> WEST SUIYO VOLCANIC CHAIN-duplicate-36</t>
  </si>
  <si>
    <t xml:space="preserve"> WEST SUIYO VOLCANIC CHAIN-duplicate-37</t>
  </si>
  <si>
    <t xml:space="preserve"> WEST SUIYO VOLCANIC CHAIN-duplicate-38</t>
  </si>
  <si>
    <t xml:space="preserve"> WEST SUIYO VOLCANIC CHAIN-duplicate-39</t>
  </si>
  <si>
    <t>HOREKI SEAMOUNT-duplicate-13</t>
  </si>
  <si>
    <t>HOREKI SEAMOUNT-duplicate-14</t>
  </si>
  <si>
    <t>HOREKI SEAMOUNT-duplicate-15</t>
  </si>
  <si>
    <t>HOREKI SEAMOUNT-duplicate-16</t>
  </si>
  <si>
    <t>HOREKI SEAMOUNT-duplicate-17</t>
  </si>
  <si>
    <t>HOREKI SEAMOUNT-duplicate-18</t>
  </si>
  <si>
    <t>HOREKI SEAMOUNT-duplicate-19</t>
  </si>
  <si>
    <t>HOREKI SEAMOUNT-duplicate-20</t>
  </si>
  <si>
    <t>HOREKI SEAMOUNT-duplicate-21</t>
  </si>
  <si>
    <t>WEST SUIYO VOLCANIC CHAIN-duplicate-1</t>
  </si>
  <si>
    <t>WEST SUIYO VOLCANIC CHAIN-duplicate-2</t>
  </si>
  <si>
    <t>WEST SUIYO VOLCANIC CHAIN-duplicate-3</t>
  </si>
  <si>
    <t>WEST SUIYO VOLCANIC CHAIN-duplicate-4</t>
  </si>
  <si>
    <t>WEST SUIYO VOLCANIC CHAIN-duplicate-5</t>
  </si>
  <si>
    <t>WEST SUIYO VOLCANIC CHAIN-duplicate-6</t>
  </si>
  <si>
    <t>WEST SUIYO VOLCANIC CHAIN-duplicate-7</t>
  </si>
  <si>
    <t>WEST SUIYO VOLCANIC CHAIN-duplicate-8</t>
  </si>
  <si>
    <t>WEST SUIYO VOLCANIC CHAIN-duplicate-9</t>
  </si>
  <si>
    <t>WEST SUIYO VOLCANIC CHAIN-duplicate-10</t>
  </si>
  <si>
    <t>WEST SUIYO VOLCANIC CHAIN-duplicate-11</t>
  </si>
  <si>
    <t>WEST SUIYO VOLCANIC CHAIN-duplicate-12</t>
  </si>
  <si>
    <t>WEST SUIYO VOLCANIC CHAIN-duplicate-13</t>
  </si>
  <si>
    <t>WEST SUIYO VOLCANIC CHAIN-duplicate-14</t>
  </si>
  <si>
    <t>WEST SUIYO VOLCANIC CHAIN-duplicate-15</t>
  </si>
  <si>
    <t>WEST SUIYO VOLCANIC CHAIN-duplicate-16</t>
  </si>
  <si>
    <t>WEST SUIYO VOLCANIC CHAIN-duplicate-17</t>
  </si>
  <si>
    <t>WEST SUIYO VOLCANIC CHAIN-duplicate-18</t>
  </si>
  <si>
    <t>WEST SUIYO VOLCANIC CHAIN-duplicate-19</t>
  </si>
  <si>
    <t>WEST SUIYO VOLCANIC CHAIN-duplicate-20</t>
  </si>
  <si>
    <t>WEST SUIYO VOLCANIC CHAIN-duplicate-21</t>
  </si>
  <si>
    <t>WEST SUIYO VOLCANIC CHAIN-duplicate-22</t>
  </si>
  <si>
    <t>WEST SUIYO VOLCANIC CHAIN-duplicate-23</t>
  </si>
  <si>
    <t>WEST SUIYO VOLCANIC CHAIN-duplicate-24</t>
  </si>
  <si>
    <t>WEST SUIYO VOLCANIC CHAIN-duplicate-25</t>
  </si>
  <si>
    <t>WEST SUIYO VOLCANIC CHAIN-duplicate-26</t>
  </si>
  <si>
    <t>HOREKI SEAMOUNT-duplicate-22</t>
  </si>
  <si>
    <t>HOREKI SEAMOUNT-duplicate-23</t>
  </si>
  <si>
    <t>WEST SUIYO VOLCANIC CHAIN-duplicate-27</t>
  </si>
  <si>
    <t>WEST SUIYO VOLCANIC CHAIN-duplicate-28</t>
  </si>
  <si>
    <t>WEST SUIYO VOLCANIC CHAIN-duplicate-29</t>
  </si>
  <si>
    <t>WEST SUIYO VOLCANIC CHAIN-duplicate-30</t>
  </si>
  <si>
    <t>WEST SUIYO VOLCANIC CHAIN-duplicate-31</t>
  </si>
  <si>
    <t>WEST SUIYO VOLCANIC CHAIN-duplicate-32</t>
  </si>
  <si>
    <t>WEST SUIYO VOLCANIC CHAIN-duplicate-33</t>
  </si>
  <si>
    <t>WEST SUIYO VOLCANIC CHAIN-duplicate-34</t>
  </si>
  <si>
    <t>MARIANA TROUGH-duplicate-1</t>
  </si>
  <si>
    <t>MARIANA TROUGH-duplicate-2</t>
  </si>
  <si>
    <t>MARIANA TROUGH-duplicate-3</t>
  </si>
  <si>
    <t>MARIANA TROUGH-duplicate-4</t>
  </si>
  <si>
    <t>MARIANA TROUGH-duplicate-5</t>
  </si>
  <si>
    <t>MARIANA TROUGH-duplicate-6</t>
  </si>
  <si>
    <t>MARIANA TROUGH-duplicate-7</t>
  </si>
  <si>
    <t>MARIANA TROUGH-duplicate-8</t>
  </si>
  <si>
    <t>MARIANA TROUGH-duplicate-9</t>
  </si>
  <si>
    <t>MARIANA TROUGH-duplicate-10</t>
  </si>
  <si>
    <t>MARIANA TROUGH-duplicate-11</t>
  </si>
  <si>
    <t>MARIANA TROUGH-duplicate-12</t>
  </si>
  <si>
    <t>MARIANA TROUGH-duplicate-13</t>
  </si>
  <si>
    <t>MARIANA TROUGH-duplicate-14</t>
  </si>
  <si>
    <t>MARIANA TROUGH-duplicate-15</t>
  </si>
  <si>
    <t>MARIANA TROUGH-duplicate-16</t>
  </si>
  <si>
    <t>MARIANA TROUGH-duplicate-17</t>
  </si>
  <si>
    <t>MARIANA TROUGH-duplicate-18</t>
  </si>
  <si>
    <t>MARIANA TROUGH-duplicate-19</t>
  </si>
  <si>
    <t>MARIANA TROUGH-duplicate-20</t>
  </si>
  <si>
    <t>MARIANA TROUGH-duplicate-21</t>
  </si>
  <si>
    <t>MARIANA TROUGH-duplicate-22</t>
  </si>
  <si>
    <t>MARIANA TROUGH-duplicate-23</t>
  </si>
  <si>
    <t>MARIANA TROUGH-duplicate-24</t>
  </si>
  <si>
    <t>MARIANA TROUGH-duplicate-25</t>
  </si>
  <si>
    <t>MARIANA TROUGH-duplicate-26</t>
  </si>
  <si>
    <t>MARIANA TROUGH-duplicate-27</t>
  </si>
  <si>
    <t>MARIANA TROUGH-duplicate-28</t>
  </si>
  <si>
    <t>MARIANA TROUGH-duplicate-29</t>
  </si>
  <si>
    <t>MARIANA TROUGH-duplicate-30</t>
  </si>
  <si>
    <t>MARIANA TROUGH-duplicate-31</t>
  </si>
  <si>
    <t>MARIANA TROUGH-duplicate-32</t>
  </si>
  <si>
    <t>MARIANA TROUGH-duplicate-33</t>
  </si>
  <si>
    <t>MARIANA TROUGH-duplicate-34</t>
  </si>
  <si>
    <t>MARIANA TROUGH-duplicate-35</t>
  </si>
  <si>
    <t>MARIANA TROUGH-duplicate-36</t>
  </si>
  <si>
    <t>MARIANA TROUGH-duplicate-37</t>
  </si>
  <si>
    <t>MARIANA TROUGH-duplicate-38</t>
  </si>
  <si>
    <t>MARIANA TROUGH-duplicate-39</t>
  </si>
  <si>
    <t>MARIANA TROUGH-duplicate-40</t>
  </si>
  <si>
    <t>MARIANA TROUGH-duplicate-41</t>
  </si>
  <si>
    <t>MARIANA TROUGH-duplicate-42</t>
  </si>
  <si>
    <t>MARIANA TROUGH-duplicate-43</t>
  </si>
  <si>
    <t>MARIANA TROUGH-duplicate-44</t>
  </si>
  <si>
    <t>MARIANA TROUGH-duplicate-45</t>
  </si>
  <si>
    <t>MARIANA TROUGH-duplicate-46</t>
  </si>
  <si>
    <t>MARIANA TROUGH-duplicate-47</t>
  </si>
  <si>
    <t>MARIANA TROUGH-duplicate-48</t>
  </si>
  <si>
    <t>MARIANA TROUGH-duplicate-49</t>
  </si>
  <si>
    <t>MARIANA TROUGH-duplicate-50</t>
  </si>
  <si>
    <t>MARIANA TROUGH-duplicate-51</t>
  </si>
  <si>
    <t>MARIANA TROUGH-duplicate-52</t>
  </si>
  <si>
    <t>MARIANA TROUGH-duplicate-53</t>
  </si>
  <si>
    <t>MARIANA TROUGH-duplicate-54</t>
  </si>
  <si>
    <t>MARIANA TROUGH-duplicate-55</t>
  </si>
  <si>
    <t>MARIANA TROUGH-duplicate-56</t>
  </si>
  <si>
    <t>MARIANA TROUGH-duplicate-57</t>
  </si>
  <si>
    <t>MARIANA TROUGH-duplicate-58</t>
  </si>
  <si>
    <t>MARIANA TROUGH-duplicate-59</t>
  </si>
  <si>
    <t>MARIANA TROUGH-duplicate-60</t>
  </si>
  <si>
    <t>MARIANA TROUGH-duplicate-61</t>
  </si>
  <si>
    <t>MARIANA TROUGH-duplicate-62</t>
  </si>
  <si>
    <t>MARIANA TROUGH-duplicate-63</t>
  </si>
  <si>
    <t>MARIANA TROUGH-duplicate-64</t>
  </si>
  <si>
    <t>MARIANA TROUGH-duplicate-65</t>
  </si>
  <si>
    <t>MARIANA TROUGH-duplicate-66</t>
  </si>
  <si>
    <t>MARIANA TROUGH-duplicate-67</t>
  </si>
  <si>
    <t>MARIANA TROUGH-duplicate-68</t>
  </si>
  <si>
    <t>MARIANA TROUGH-duplicate-69</t>
  </si>
  <si>
    <t>MARIANA TROUGH-duplicate-70</t>
  </si>
  <si>
    <t>MARIANA TROUGH-duplicate-71</t>
  </si>
  <si>
    <t>MARIANA TROUGH-duplicate-72</t>
  </si>
  <si>
    <t>MARIANA TROUGH-duplicate-73</t>
  </si>
  <si>
    <t>MARIANA TROUGH-duplicate-74</t>
  </si>
  <si>
    <t>MARIANA TROUGH-duplicate-75</t>
  </si>
  <si>
    <t>MARIANA TROUGH-duplicate-76</t>
  </si>
  <si>
    <t>MARIANA TROUGH-duplicate-77</t>
  </si>
  <si>
    <t>MARIANA TROUGH-duplicate-78</t>
  </si>
  <si>
    <t>MARIANA TROUGH-duplicate-79</t>
  </si>
  <si>
    <t>MARIANA TROUGH-duplicate-80</t>
  </si>
  <si>
    <t>MARIANA TROUGH-duplicate-81</t>
  </si>
  <si>
    <t>MARIANA TROUGH-duplicate-82</t>
  </si>
  <si>
    <t>MARIANA TROUGH-duplicate-83</t>
  </si>
  <si>
    <t>MARIANA TROUGH-duplicate-84</t>
  </si>
  <si>
    <t>MARIANA TROUGH-duplicate-85</t>
  </si>
  <si>
    <t>MARIANA TROUGH-duplicate-86</t>
  </si>
  <si>
    <t>MARIANA TROUGH-duplicate-87</t>
  </si>
  <si>
    <t>MARIANA TROUGH-duplicate-88</t>
  </si>
  <si>
    <t>MARIANA TROUGH-duplicate-89</t>
  </si>
  <si>
    <t>MARIANA TROUGH-duplicate-90</t>
  </si>
  <si>
    <t>MARIANA TROUGH-duplicate-91</t>
  </si>
  <si>
    <t>MARIANA TROUGH-duplicate-92</t>
  </si>
  <si>
    <t>MARIANA TROUGH-duplicate-93</t>
  </si>
  <si>
    <t>MARIANA TROUGH-duplicate-94</t>
  </si>
  <si>
    <t>MARIANA TROUGH-duplicate-95</t>
  </si>
  <si>
    <t>MARIANA TROUGH-duplicate-96</t>
  </si>
  <si>
    <t>MARIANA TROUGH-duplicate-97</t>
  </si>
  <si>
    <t>MARIANA TROUGH-duplicate-98</t>
  </si>
  <si>
    <t>MARIANA TROUGH-duplicate-99</t>
  </si>
  <si>
    <t>MARIANA TROUGH-duplicate-100</t>
  </si>
  <si>
    <t>MARIANA TROUGH-duplicate-101</t>
  </si>
  <si>
    <t>MARIANA TROUGH-duplicate-102</t>
  </si>
  <si>
    <t>MARIANA TROUGH-duplicate-103</t>
  </si>
  <si>
    <t>MARIANA TROUGH-duplicate-104</t>
  </si>
  <si>
    <t>MARIANA TROUGH-duplicate-105</t>
  </si>
  <si>
    <t>MARIANA TROUGH-duplicate-106</t>
  </si>
  <si>
    <t>MARIANA TROUGH-duplicate-107</t>
  </si>
  <si>
    <t>MARIANA TROUGH-duplicate-108</t>
  </si>
  <si>
    <t>MARIANA TROUGH-duplicate-109</t>
  </si>
  <si>
    <t>MARIANA TROUGH-duplicate-110</t>
  </si>
  <si>
    <t>MARIANA TROUGH-duplicate-111</t>
  </si>
  <si>
    <t>MARIANA TROUGH-duplicate-112</t>
  </si>
  <si>
    <t>MARIANA TROUGH-duplicate-113</t>
  </si>
  <si>
    <t>MARIANA TROUGH-duplicate-114</t>
  </si>
  <si>
    <t>MARIANA TROUGH-duplicate-115</t>
  </si>
  <si>
    <t>MARIANA TROUGH-duplicate-116</t>
  </si>
  <si>
    <t>MARIANA TROUGH-duplicate-117</t>
  </si>
  <si>
    <t>MARIANA TROUGH-duplicate-118</t>
  </si>
  <si>
    <t>MARIANA TROUGH-duplicate-119</t>
  </si>
  <si>
    <t>MARIANA TROUGH-duplicate-120</t>
  </si>
  <si>
    <t>MARIANA TROUGH-duplicate-121</t>
  </si>
  <si>
    <t>MARIANA TROUGH-duplicate-122</t>
  </si>
  <si>
    <t>MARIANA TROUGH-duplicate-123</t>
  </si>
  <si>
    <t>MARIANA TROUGH-duplicate-124</t>
  </si>
  <si>
    <t>MARIANA TROUGH-duplicate-125</t>
  </si>
  <si>
    <t>MARIANA TROUGH-duplicate-126</t>
  </si>
  <si>
    <t>MARIANA TROUGH-duplicate-127</t>
  </si>
  <si>
    <t>MARIANA TROUGH-duplicate-128</t>
  </si>
  <si>
    <t>MARIANA TROUGH-duplicate-129</t>
  </si>
  <si>
    <t>MARIANA TROUGH-duplicate-130</t>
  </si>
  <si>
    <t>MARIANA TROUGH-duplicate-131</t>
  </si>
  <si>
    <t>MARIANA TROUGH-duplicate-132</t>
  </si>
  <si>
    <t>MARIANA TROUGH-duplicate-133</t>
  </si>
  <si>
    <t>MARIANA TROUGH-duplicate-134</t>
  </si>
  <si>
    <t>MARIANA TROUGH-duplicate-135</t>
  </si>
  <si>
    <t>MARIANA TROUGH-duplicate-136</t>
  </si>
  <si>
    <t>MARIANA TROUGH-duplicate-137</t>
  </si>
  <si>
    <t>MARIANA TROUGH-duplicate-138</t>
  </si>
  <si>
    <t>MARIANA TROUGH-duplicate-139</t>
  </si>
  <si>
    <t>MARIANA TROUGH-duplicate-140</t>
  </si>
  <si>
    <t>MARIANA TROUGH-duplicate-141</t>
  </si>
  <si>
    <t>MARIANA TROUGH-duplicate-142</t>
  </si>
  <si>
    <t>MARIANA TROUGH-duplicate-143</t>
  </si>
  <si>
    <t>MARIANA TROUGH-duplicate-144</t>
  </si>
  <si>
    <t>MARIANA TROUGH-duplicate-145</t>
  </si>
  <si>
    <t>MARIANA TROUGH-duplicate-146</t>
  </si>
  <si>
    <t>MARIANA TROUGH-duplicate-147</t>
  </si>
  <si>
    <t>MARIANA TROUGH-duplicate-148</t>
  </si>
  <si>
    <t>MARIANA TROUGH-duplicate-149</t>
  </si>
  <si>
    <t>MARIANA TROUGH-duplicate-150</t>
  </si>
  <si>
    <t>MARIANA TROUGH-duplicate-151</t>
  </si>
  <si>
    <t>MARIANA TROUGH-duplicate-152</t>
  </si>
  <si>
    <t>MARIANA TROUGH-duplicate-153</t>
  </si>
  <si>
    <t>MARIANA TROUGH-duplicate-154</t>
  </si>
  <si>
    <t>MARIANA TROUGH-duplicate-155</t>
  </si>
  <si>
    <t>MARIANA TROUGH-duplicate-156</t>
  </si>
  <si>
    <t>MARIANA TROUGH-duplicate-157</t>
  </si>
  <si>
    <t>MARIANA TROUGH-duplicate-158</t>
  </si>
  <si>
    <t>MARIANA TROUGH-duplicate-159</t>
  </si>
  <si>
    <t>MARIANA TROUGH-duplicate-160</t>
  </si>
  <si>
    <t>MARIANA TROUGH-duplicate-161</t>
  </si>
  <si>
    <t>MARIANA TROUGH-duplicate-162</t>
  </si>
  <si>
    <t>MARIANA TROUGH-duplicate-163</t>
  </si>
  <si>
    <t>MARIANA TROUGH-duplicate-164</t>
  </si>
  <si>
    <t>MARIANA TROUGH-duplicate-165</t>
  </si>
  <si>
    <t>MARIANA TROUGH-duplicate-166</t>
  </si>
  <si>
    <t>MARIANA TROUGH-duplicate-167</t>
  </si>
  <si>
    <t>TOLBACHIK-duplicate-1</t>
  </si>
  <si>
    <t>TOLBACHIK-duplicate-2</t>
  </si>
  <si>
    <t>TOLBACHIK-duplicate-3</t>
  </si>
  <si>
    <t>TOLBACHIK-duplicate-4</t>
  </si>
  <si>
    <t>TOLBACHIK-duplicate-5</t>
  </si>
  <si>
    <t>TOLBACHIK-duplicate-6</t>
  </si>
  <si>
    <t>TOLBACHIK-duplicate-7</t>
  </si>
  <si>
    <t>TOLBACHIK-duplicate-8</t>
  </si>
  <si>
    <t>TOLBACHIK-duplicate-9</t>
  </si>
  <si>
    <t>TOLBACHIK-duplicate-10</t>
  </si>
  <si>
    <t>TOLBACHIK-duplicate-11</t>
  </si>
  <si>
    <t>TOLBACHIK-duplicate-12</t>
  </si>
  <si>
    <t>TOLBACHIK-duplicate-13</t>
  </si>
  <si>
    <t>TOLBACHIK-duplicate-14</t>
  </si>
  <si>
    <t>AUGUSTINE-duplicate-2</t>
  </si>
  <si>
    <t>AUGUSTINE-duplicate-3</t>
  </si>
  <si>
    <t>AUGUSTINE-duplicate-4</t>
  </si>
  <si>
    <t>AUGUSTINE-duplicate-5</t>
  </si>
  <si>
    <t>AUGUSTINE-duplicate-6</t>
  </si>
  <si>
    <t>AUGUSTINE-duplicate-7</t>
  </si>
  <si>
    <t>AUGUSTINE-duplicate-8</t>
  </si>
  <si>
    <t>AUGUSTINE-duplicate-9</t>
  </si>
  <si>
    <t>AUGUSTINE-duplicate-10</t>
  </si>
  <si>
    <t>AUGUSTINE-duplicate-11</t>
  </si>
  <si>
    <t>AUGUSTINE-duplicate-12</t>
  </si>
  <si>
    <t>AUGUSTINE-duplicate-13</t>
  </si>
  <si>
    <t>AUGUSTINE-duplicate-14</t>
  </si>
  <si>
    <t>AUGUSTINE-duplicate-15</t>
  </si>
  <si>
    <t>AUGUSTINE-duplicate-16</t>
  </si>
  <si>
    <t>AUGUSTINE-duplicate-17</t>
  </si>
  <si>
    <t>AUGUSTINE-duplicate-18</t>
  </si>
  <si>
    <t>AUGUSTINE-duplicate-19</t>
  </si>
  <si>
    <t>AUGUSTINE-duplicate-20</t>
  </si>
  <si>
    <t>AUGUSTINE-duplicate-21</t>
  </si>
  <si>
    <t>AUGUSTINE-duplicate-22</t>
  </si>
  <si>
    <t>AUGUSTINE-duplicate-23</t>
  </si>
  <si>
    <t>AUGUSTINE-duplicate-24</t>
  </si>
  <si>
    <t>AUGUSTINE-duplicate-25</t>
  </si>
  <si>
    <t>AUGUSTINE-duplicate-26</t>
  </si>
  <si>
    <t>AUGUSTINE-duplicate-27</t>
  </si>
  <si>
    <t>AUGUSTINE-duplicate-28</t>
  </si>
  <si>
    <t>EMMONS-duplicate-1</t>
  </si>
  <si>
    <t>EMMONS-duplicate-2</t>
  </si>
  <si>
    <t>EMMONS-duplicate-3</t>
  </si>
  <si>
    <t>EMMONS-duplicate-4</t>
  </si>
  <si>
    <t>EMMONS-duplicate-5</t>
  </si>
  <si>
    <t>EMMONS-duplicate-6</t>
  </si>
  <si>
    <t>EMMONS-duplicate-7</t>
  </si>
  <si>
    <t>EMMONS-duplicate-8</t>
  </si>
  <si>
    <t>EMMONS-duplicate-9</t>
  </si>
  <si>
    <t>EMMONS-duplicate-10</t>
  </si>
  <si>
    <t>EMMONS-duplicate-11</t>
  </si>
  <si>
    <t>EMMONS-duplicate-12</t>
  </si>
  <si>
    <t>EMMONS-duplicate-13</t>
  </si>
  <si>
    <t>EMMONS-duplicate-14</t>
  </si>
  <si>
    <t>EMMONS-duplicate-15</t>
  </si>
  <si>
    <t>EMMONS-duplicate-16</t>
  </si>
  <si>
    <t>EMMONS-duplicate-17</t>
  </si>
  <si>
    <t>EMMONS-duplicate-18</t>
  </si>
  <si>
    <t>EMMONS-duplicate-19</t>
  </si>
  <si>
    <t>EMMONS-duplicate-20</t>
  </si>
  <si>
    <t>EMMONS-duplicate-21</t>
  </si>
  <si>
    <t>EMMONS-duplicate-22</t>
  </si>
  <si>
    <t>EMMONS-duplicate-23</t>
  </si>
  <si>
    <t>EMMONS-duplicate-24</t>
  </si>
  <si>
    <t>EMMONS-duplicate-25</t>
  </si>
  <si>
    <t>EMMONS-duplicate-26</t>
  </si>
  <si>
    <t>EMMONS-duplicate-27</t>
  </si>
  <si>
    <t>EMMONS-duplicate-28</t>
  </si>
  <si>
    <t>EMMONS-duplicate-29</t>
  </si>
  <si>
    <t>SHISHALDIN-duplicate-23</t>
  </si>
  <si>
    <t>SHISHALDIN-duplicate-24</t>
  </si>
  <si>
    <t>SHISHALDIN-duplicate-25</t>
  </si>
  <si>
    <t>SHISHALDIN-duplicate-26</t>
  </si>
  <si>
    <t>SHISHALDIN-duplicate-27</t>
  </si>
  <si>
    <t>SHISHALDIN-duplicate-28</t>
  </si>
  <si>
    <t>SHISHALDIN-duplicate-29</t>
  </si>
  <si>
    <t>SHISHALDIN-duplicate-30</t>
  </si>
  <si>
    <t>SHISHALDIN-duplicate-31</t>
  </si>
  <si>
    <t>SHISHALDIN-duplicate-32</t>
  </si>
  <si>
    <t>SHISHALDIN-duplicate-33</t>
  </si>
  <si>
    <t>SHISHALDIN-duplicate-34</t>
  </si>
  <si>
    <t>SHISHALDIN-duplicate-35</t>
  </si>
  <si>
    <t>SHISHALDIN-duplicate-36</t>
  </si>
  <si>
    <t>SHISHALDIN-duplicate-37</t>
  </si>
  <si>
    <t>SHISHALDIN-duplicate-38</t>
  </si>
  <si>
    <t>SHISHALDIN-duplicate-39</t>
  </si>
  <si>
    <t>SHISHALDIN-duplicate-40</t>
  </si>
  <si>
    <t>SHISHALDIN-duplicate-41</t>
  </si>
  <si>
    <t>SHISHALDIN-duplicate-42</t>
  </si>
  <si>
    <t>AKUTAN-duplicate-2</t>
  </si>
  <si>
    <t>AKUTAN-duplicate-3</t>
  </si>
  <si>
    <t>AKUTAN-duplicate-4</t>
  </si>
  <si>
    <t>AKUTAN-duplicate-5</t>
  </si>
  <si>
    <t>AKUTAN-duplicate-6</t>
  </si>
  <si>
    <t>AKUTAN-duplicate-7</t>
  </si>
  <si>
    <t>AKUTAN-duplicate-8</t>
  </si>
  <si>
    <t>AKUTAN-duplicate-9</t>
  </si>
  <si>
    <t>AKUTAN-duplicate-10</t>
  </si>
  <si>
    <t>AKUTAN-duplicate-11</t>
  </si>
  <si>
    <t>AKUTAN-duplicate-12</t>
  </si>
  <si>
    <t>AKUTAN-duplicate-13</t>
  </si>
  <si>
    <t>AKUTAN-duplicate-14</t>
  </si>
  <si>
    <t>AKUTAN-duplicate-15</t>
  </si>
  <si>
    <t>AKUTAN-duplicate-16</t>
  </si>
  <si>
    <t>AKUTAN-duplicate-17</t>
  </si>
  <si>
    <t>AKUTAN-duplicate-18</t>
  </si>
  <si>
    <t>AKUTAN-duplicate-19</t>
  </si>
  <si>
    <t>AKUTAN-duplicate-20</t>
  </si>
  <si>
    <t>AKUTAN-duplicate-21</t>
  </si>
  <si>
    <t>AKUTAN-duplicate-22</t>
  </si>
  <si>
    <t>PAKUSHIN-duplicate-1</t>
  </si>
  <si>
    <t>PAKUSHIN-duplicate-2</t>
  </si>
  <si>
    <t>PAKUSHIN-duplicate-3</t>
  </si>
  <si>
    <t>PAKUSHIN-duplicate-4</t>
  </si>
  <si>
    <t>PAKUSHIN-duplicate-5</t>
  </si>
  <si>
    <t>PAKUSHIN-duplicate-6</t>
  </si>
  <si>
    <t>PAKUSHIN-duplicate-7</t>
  </si>
  <si>
    <t>PAKUSHIN-duplicate-8</t>
  </si>
  <si>
    <t>PAKUSHIN-duplicate-9</t>
  </si>
  <si>
    <t>PAKUSHIN-duplicate-10</t>
  </si>
  <si>
    <t>PAKUSHIN-duplicate-11</t>
  </si>
  <si>
    <t>PAKUSHIN-duplicate-12</t>
  </si>
  <si>
    <t>PAKUSHIN-duplicate-13</t>
  </si>
  <si>
    <t>PAKUSHIN-duplicate-14</t>
  </si>
  <si>
    <t>PAKUSHIN-duplicate-15</t>
  </si>
  <si>
    <t>PAKUSHIN-duplicate-16</t>
  </si>
  <si>
    <t>PAKUSHIN-duplicate-17</t>
  </si>
  <si>
    <t>PAKUSHIN-duplicate-18</t>
  </si>
  <si>
    <t>PAKUSHIN-duplicate-19</t>
  </si>
  <si>
    <t>PAKUSHIN-duplicate-20</t>
  </si>
  <si>
    <t>OKMOK-duplicate-1</t>
  </si>
  <si>
    <t>OKMOK-duplicate-2</t>
  </si>
  <si>
    <t>OKMOK-duplicate-3</t>
  </si>
  <si>
    <t>OKMOK-duplicate-4</t>
  </si>
  <si>
    <t>OKMOK-duplicate-5</t>
  </si>
  <si>
    <t>OKMOK-duplicate-6</t>
  </si>
  <si>
    <t>OKMOK-duplicate-7</t>
  </si>
  <si>
    <t>OKMOK-duplicate-8</t>
  </si>
  <si>
    <t>OKMOK-duplicate-9</t>
  </si>
  <si>
    <t>OKMOK-duplicate-10</t>
  </si>
  <si>
    <t>OKMOK-duplicate-11</t>
  </si>
  <si>
    <t>OKMOK-duplicate-12</t>
  </si>
  <si>
    <t>OKMOK-duplicate-13</t>
  </si>
  <si>
    <t>OKMOK-duplicate-14</t>
  </si>
  <si>
    <t>OKMOK-duplicate-15</t>
  </si>
  <si>
    <t>OKMOK-duplicate-16</t>
  </si>
  <si>
    <t>OKMOK-duplicate-17</t>
  </si>
  <si>
    <t>OKMOK-duplicate-18</t>
  </si>
  <si>
    <t>OKMOK-duplicate-19</t>
  </si>
  <si>
    <t>OKMOK-duplicate-20</t>
  </si>
  <si>
    <t>SEGUAM-duplicate-1</t>
  </si>
  <si>
    <t>SEGUAM-duplicate-2</t>
  </si>
  <si>
    <t>SEGUAM-duplicate-3</t>
  </si>
  <si>
    <t>SEGUAM-duplicate-4</t>
  </si>
  <si>
    <t>SEGUAM-duplicate-5</t>
  </si>
  <si>
    <t>SEGUAM-duplicate-6</t>
  </si>
  <si>
    <t>SEGUAM-duplicate-7</t>
  </si>
  <si>
    <t>SEGUAM-duplicate-8</t>
  </si>
  <si>
    <t>SEGUAM-duplicate-9</t>
  </si>
  <si>
    <t>SEGUAM-duplicate-10</t>
  </si>
  <si>
    <t>SEGUAM-duplicate-11</t>
  </si>
  <si>
    <t>SEGUAM-duplicate-12</t>
  </si>
  <si>
    <t>SEGUAM-duplicate-13</t>
  </si>
  <si>
    <t>SEGUAM-duplicate-14</t>
  </si>
  <si>
    <t>SEGUAM-duplicate-15</t>
  </si>
  <si>
    <t>SEGUAM-duplicate-16</t>
  </si>
  <si>
    <t>SEGUAM-duplicate-17</t>
  </si>
  <si>
    <t>KOROVIN-duplicate-1</t>
  </si>
  <si>
    <t>KOROVIN-duplicate-2</t>
  </si>
  <si>
    <t>KOROVIN-duplicate-3</t>
  </si>
  <si>
    <t>KOROVIN-duplicate-4</t>
  </si>
  <si>
    <t>KOROVIN-duplicate-5</t>
  </si>
  <si>
    <t>KOROVIN-duplicate-6</t>
  </si>
  <si>
    <t>KOROVIN-duplicate-7</t>
  </si>
  <si>
    <t>KOROVIN-duplicate-8</t>
  </si>
  <si>
    <t>KOROVIN-duplicate-9</t>
  </si>
  <si>
    <t>TANAGA-duplicate-1</t>
  </si>
  <si>
    <t>TANAGA-duplicate-2</t>
  </si>
  <si>
    <t>TANAGA-duplicate-3</t>
  </si>
  <si>
    <t>TANAGA-duplicate-4</t>
  </si>
  <si>
    <t>TANAGA-duplicate-5</t>
  </si>
  <si>
    <t>TANAGA-duplicate-6</t>
  </si>
  <si>
    <t>TANAGA-duplicate-7</t>
  </si>
  <si>
    <t>TANAGA-duplicate-8</t>
  </si>
  <si>
    <t>TANAGA-duplicate-9</t>
  </si>
  <si>
    <t>SEMISOPOCHNOI-duplicate-1</t>
  </si>
  <si>
    <t>SEMISOPOCHNOI-duplicate-2</t>
  </si>
  <si>
    <t>SEMISOPOCHNOI-duplicate-3</t>
  </si>
  <si>
    <t>SEMISOPOCHNOI-duplicate-4</t>
  </si>
  <si>
    <t>SEMISOPOCHNOI-duplicate-5</t>
  </si>
  <si>
    <t>SEMISOPOCHNOI-duplicate-6</t>
  </si>
  <si>
    <t>SEMISOPOCHNOI-duplicate-7</t>
  </si>
  <si>
    <t>SEMISOPOCHNOI-duplicate-8</t>
  </si>
  <si>
    <t>KILLEAK-duplicate-1</t>
  </si>
  <si>
    <t>KILLEAK-duplicate-2</t>
  </si>
  <si>
    <t>KILLEAK-duplicate-3</t>
  </si>
  <si>
    <t>KILLEAK-duplicate-4</t>
  </si>
  <si>
    <t>KILLEAK-duplicate-5</t>
  </si>
  <si>
    <t>KILLEAK-duplicate-6</t>
  </si>
  <si>
    <t>KILLEAK-duplicate-7</t>
  </si>
  <si>
    <t>KILLEAK-duplicate-8</t>
  </si>
  <si>
    <t>KILLEAK-duplicate-9</t>
  </si>
  <si>
    <t>KILLEAK-duplicate-10</t>
  </si>
  <si>
    <t>KILLEAK-duplicate-11</t>
  </si>
  <si>
    <t>KILLEAK-duplicate-12</t>
  </si>
  <si>
    <t>KILLEAK-duplicate-13</t>
  </si>
  <si>
    <t>KILLEAK-duplicate-14</t>
  </si>
  <si>
    <t>KILLEAK-duplicate-15</t>
  </si>
  <si>
    <t>KILLEAK-duplicate-16</t>
  </si>
  <si>
    <t>KILLEAK-duplicate-17</t>
  </si>
  <si>
    <t>KILLEAK-duplicate-18</t>
  </si>
  <si>
    <t>KILLEAK-duplicate-19</t>
  </si>
  <si>
    <t>KILLEAK-duplicate-20</t>
  </si>
  <si>
    <t>KILLEAK-duplicate-21</t>
  </si>
  <si>
    <t>KILLEAK-duplicate-22</t>
  </si>
  <si>
    <t>KILLEAK-duplicate-23</t>
  </si>
  <si>
    <t>KILLEAK-duplicate-24</t>
  </si>
  <si>
    <t>KILLEAK-duplicate-25</t>
  </si>
  <si>
    <t>KILLEAK-duplicate-26</t>
  </si>
  <si>
    <t>KILLEAK-duplicate-27</t>
  </si>
  <si>
    <t>KILLEAK-duplicate-28</t>
  </si>
  <si>
    <t>KILLEAK-duplicate-29</t>
  </si>
  <si>
    <t>KILLEAK-duplicate-30</t>
  </si>
  <si>
    <t>KILLEAK-duplicate-31</t>
  </si>
  <si>
    <t>MONTSERRAT/SOUTH SOUFRIERE HILLS-duplicate-1</t>
  </si>
  <si>
    <t>MONTSERRAT/SOUTH SOUFRIERE HILLS-duplicate-2</t>
  </si>
  <si>
    <t>MONTSERRAT/SOUTH SOUFRIERE HILLS-duplicate-3</t>
  </si>
  <si>
    <t>MONTSERRAT/SOUTH SOUFRIERE HILLS-duplicate-4</t>
  </si>
  <si>
    <t>MONTSERRAT/SOUTH SOUFRIERE HILLS-duplicate-5</t>
  </si>
  <si>
    <t>MONTSERRAT/SOUTH SOUFRIERE HILLS-duplicate-6</t>
  </si>
  <si>
    <t>MONTSERRAT/SOUTH SOUFRIERE HILLS-duplicate-7</t>
  </si>
  <si>
    <t>MONTSERRAT/SOUTH SOUFRIERE HILLS-duplicate-8</t>
  </si>
  <si>
    <t>MT. SHASTA-WHALEBACK-duplicate-1</t>
  </si>
  <si>
    <t>MT. SHASTA-WHALEBACK-duplicate-2</t>
  </si>
  <si>
    <t>MT. SHASTA-WHALEBACK-duplicate-3</t>
  </si>
  <si>
    <t>MT. SHASTA-WHALEBACK-duplicate-4</t>
  </si>
  <si>
    <t>MT. SHASTA-WHALEBACK-duplicate-5</t>
  </si>
  <si>
    <t>MT. SHASTA-WHALEBACK-duplicate-6</t>
  </si>
  <si>
    <t>MT. SHASTA-WHALEBACK-duplicate-7</t>
  </si>
  <si>
    <t>MT. SHASTA-WHALEBACK-duplicate-8</t>
  </si>
  <si>
    <t>MT. SHASTA-WHALEBACK-duplicate-9</t>
  </si>
  <si>
    <t>MT. SHASTA-WHALEBACK-duplicate-10</t>
  </si>
  <si>
    <t>MT. SHASTA-WHALEBACK-duplicate-11</t>
  </si>
  <si>
    <t>MT. SHASTA-WHALEBACK-duplicate-12</t>
  </si>
  <si>
    <t>MT. SHASTA-WHALEBACK-duplicate-13</t>
  </si>
  <si>
    <t>DABBAHU-duplicate-1</t>
  </si>
  <si>
    <t>DABBAHU-duplicate-2</t>
  </si>
  <si>
    <t>DABBAHU-duplicate-3</t>
  </si>
  <si>
    <t>DABBAHU-duplicate-4</t>
  </si>
  <si>
    <t>DABBAHU-duplicate-5</t>
  </si>
  <si>
    <t>DABBAHU-duplicate-6</t>
  </si>
  <si>
    <t>DABBAHU-duplicate-7</t>
  </si>
  <si>
    <t>DABBAHU-duplicate-8</t>
  </si>
  <si>
    <t>DABBAHU-duplicate-9</t>
  </si>
  <si>
    <t>DABBAHU-duplicate-10</t>
  </si>
  <si>
    <t>DABBAHU-duplicate-11</t>
  </si>
  <si>
    <t>DABBAHU-duplicate-12</t>
  </si>
  <si>
    <t>DABBAHU-duplicate-13</t>
  </si>
  <si>
    <t>DABBAHU-duplicate-14</t>
  </si>
  <si>
    <t>DABBAHU-duplicate-15</t>
  </si>
  <si>
    <t>DABBAHU-duplicate-16</t>
  </si>
  <si>
    <t>DABBAHU-duplicate-17</t>
  </si>
  <si>
    <t>DABBAHU-duplicate-18</t>
  </si>
  <si>
    <t>DABBAHU-duplicate-19</t>
  </si>
  <si>
    <t>DABBAHU-duplicate-20</t>
  </si>
  <si>
    <t>DABBAHU-duplicate-21</t>
  </si>
  <si>
    <t>DABBAHU-duplicate-22</t>
  </si>
  <si>
    <t>DABBAHU-duplicate-23</t>
  </si>
  <si>
    <t>DABBAHU-duplicate-24</t>
  </si>
  <si>
    <t>DABBAHU-duplicate-25</t>
  </si>
  <si>
    <t>DABBAHU-duplicate-26</t>
  </si>
  <si>
    <t>DABBAHU-duplicate-27</t>
  </si>
  <si>
    <t>DABBAHU-duplicate-28</t>
  </si>
  <si>
    <t>DABBAHU-duplicate-29</t>
  </si>
  <si>
    <t>DABBAHU-duplicate-30</t>
  </si>
  <si>
    <t>DABBAHU-duplicate-31</t>
  </si>
  <si>
    <t>DABBAHU-duplicate-32</t>
  </si>
  <si>
    <t>DABBAHU-duplicate-33</t>
  </si>
  <si>
    <t>DABBAHU-duplicate-34</t>
  </si>
  <si>
    <t>DABBAHU-duplicate-35</t>
  </si>
  <si>
    <t>DABBAHU-duplicate-36</t>
  </si>
  <si>
    <t>DABBAHU-duplicate-37</t>
  </si>
  <si>
    <t>DABBAHU-duplicate-38</t>
  </si>
  <si>
    <t>DABBAHU-duplicate-39</t>
  </si>
  <si>
    <t>DABBAHU-duplicate-40</t>
  </si>
  <si>
    <t>DABBAHU-duplicate-41</t>
  </si>
  <si>
    <t>DABBAHU-duplicate-42</t>
  </si>
  <si>
    <t>DABBAHU-duplicate-43</t>
  </si>
  <si>
    <t>DABBAHU-duplicate-44</t>
  </si>
  <si>
    <t>DABBAHU-duplicate-45</t>
  </si>
  <si>
    <t>DABBAHU-duplicate-46</t>
  </si>
  <si>
    <t>DABBAHU-duplicate-47</t>
  </si>
  <si>
    <t>DABBAHU-duplicate-48</t>
  </si>
  <si>
    <t>DABBAHU-duplicate-49</t>
  </si>
  <si>
    <t>DABBAHU-duplicate-50</t>
  </si>
  <si>
    <t>DABBAHU-duplicate-51</t>
  </si>
  <si>
    <t>DABBAHU-duplicate-52</t>
  </si>
  <si>
    <t>DABBAHU-duplicate-53</t>
  </si>
  <si>
    <t>DABBAHU-duplicate-54</t>
  </si>
  <si>
    <t>DABBAHU-duplicate-55</t>
  </si>
  <si>
    <t>DABBAHU-duplicate-56</t>
  </si>
  <si>
    <t>DABBAHU-duplicate-57</t>
  </si>
  <si>
    <t>DABBAHU-duplicate-58</t>
  </si>
  <si>
    <t>DABBAHU-duplicate-59</t>
  </si>
  <si>
    <t>DABBAHU-duplicate-60</t>
  </si>
  <si>
    <t>DABBAHU-duplicate-61</t>
  </si>
  <si>
    <t>DABBAHU-duplicate-62</t>
  </si>
  <si>
    <t>DABBAHU-duplicate-63</t>
  </si>
  <si>
    <t>DABBAHU-duplicate-64</t>
  </si>
  <si>
    <t>DABBAHU-duplicate-65</t>
  </si>
  <si>
    <t>DABBAHU-duplicate-66</t>
  </si>
  <si>
    <t>DABBAHU-duplicate-67</t>
  </si>
  <si>
    <t>DABBAHU-duplicate-68</t>
  </si>
  <si>
    <t>ERTA ALE-duplicate-1</t>
  </si>
  <si>
    <t>ERTA ALE-duplicate-2</t>
  </si>
  <si>
    <t>ERTA ALE-duplicate-3</t>
  </si>
  <si>
    <t>ERTA ALE-duplicate-4</t>
  </si>
  <si>
    <t>NYAMURAGIRA-duplicate-1</t>
  </si>
  <si>
    <t>NYAMURAGIRA-duplicate-2</t>
  </si>
  <si>
    <t>NYAMURAGIRA-duplicate-3</t>
  </si>
  <si>
    <t>NYAMURAGIRA-duplicate-4</t>
  </si>
  <si>
    <t>NYAMURAGIRA-duplicate-5</t>
  </si>
  <si>
    <t>NYAMURAGIRA-duplicate-6</t>
  </si>
  <si>
    <t>NYAMURAGIRA-duplicate-7</t>
  </si>
  <si>
    <t>NYAMURAGIRA-duplicate-8</t>
  </si>
  <si>
    <t>NYAMURAGIRA-duplicate-9</t>
  </si>
  <si>
    <t>NYAMURAGIRA-duplicate-10</t>
  </si>
  <si>
    <t>NYAMURAGIRA-duplicate-11</t>
  </si>
  <si>
    <t>NYAMURAGIRA-duplicate-12</t>
  </si>
  <si>
    <t>NYAMURAGIRA-duplicate-13</t>
  </si>
  <si>
    <t>NYAMURAGIRA-duplicate-14</t>
  </si>
  <si>
    <t>NYAMURAGIRA-duplicate-15</t>
  </si>
  <si>
    <t>NYAMURAGIRA-duplicate-16</t>
  </si>
  <si>
    <t>NYAMURAGIRA-duplicate-17</t>
  </si>
  <si>
    <t>NYAMURAGIRA-duplicate-18</t>
  </si>
  <si>
    <t>NYAMURAGIRA-duplicate-19</t>
  </si>
  <si>
    <t>NYAMURAGIRA-duplicate-20</t>
  </si>
  <si>
    <t>NYAMURAGIRA-duplicate-21</t>
  </si>
  <si>
    <t>NYAMURAGIRA-duplicate-22</t>
  </si>
  <si>
    <t>NYAMURAGIRA-duplicate-23</t>
  </si>
  <si>
    <t>NYAMURAGIRA-duplicate-24</t>
  </si>
  <si>
    <t>NYAMURAGIRA-duplicate-25</t>
  </si>
  <si>
    <t>NYAMURAGIRA-duplicate-26</t>
  </si>
  <si>
    <t>NYAMURAGIRA-duplicate-27</t>
  </si>
  <si>
    <t>NYAMURAGIRA-duplicate-28</t>
  </si>
  <si>
    <t>NYAMURAGIRA-duplicate-29</t>
  </si>
  <si>
    <t>NYAMURAGIRA-duplicate-30</t>
  </si>
  <si>
    <t>NYAMURAGIRA-duplicate-31</t>
  </si>
  <si>
    <t>NYAMURAGIRA-duplicate-32</t>
  </si>
  <si>
    <t>CAMPI FLEGREI-SOLCHIARO-duplicate-1</t>
  </si>
  <si>
    <t>CAMPI FLEGREI-SOLCHIARO-duplicate-2</t>
  </si>
  <si>
    <t>CAMPI FLEGREI-SOLCHIARO-duplicate-3</t>
  </si>
  <si>
    <t>CAMPI FLEGREI-SOLCHIARO-duplicate-4</t>
  </si>
  <si>
    <t>CAMPI FLEGREI-SOLCHIARO-duplicate-5</t>
  </si>
  <si>
    <t>CAMPI FLEGREI-SOLCHIARO-duplicate-6</t>
  </si>
  <si>
    <t>CAMPI FLEGREI-SOLCHIARO-duplicate-7</t>
  </si>
  <si>
    <t>CAMPI FLEGREI-SOLCHIARO-duplicate-8</t>
  </si>
  <si>
    <t>CAMPI FLEGREI-SOLCHIARO-duplicate-9</t>
  </si>
  <si>
    <t>CAMPI FLEGREI-SOLCHIARO-duplicate-10</t>
  </si>
  <si>
    <t>CAMPI FLEGREI-SOLCHIARO-duplicate-11</t>
  </si>
  <si>
    <t>CAMPI FLEGREI-SOLCHIARO-duplicate-12</t>
  </si>
  <si>
    <t>CAMPI FLEGREI-SOLCHIARO-duplicate-13</t>
  </si>
  <si>
    <t>CAMPI FLEGREI-SOLCHIARO-duplicate-14</t>
  </si>
  <si>
    <t>CAMPI FLEGREI-SOLCHIARO-duplicate-15</t>
  </si>
  <si>
    <t>CAMPI FLEGREI-SOLCHIARO-duplicate-16</t>
  </si>
  <si>
    <t>CAMPI FLEGREI-SOLCHIARO-duplicate-17</t>
  </si>
  <si>
    <t>CAMPI FLEGREI-SOLCHIARO-duplicate-18</t>
  </si>
  <si>
    <t>CAMPI FLEGREI-SOLCHIARO-duplicate-19</t>
  </si>
  <si>
    <t>CAMPI FLEGREI-SOLCHIARO-duplicate-20</t>
  </si>
  <si>
    <t>CAMPI FLEGREI-SOLCHIARO-duplicate-21</t>
  </si>
  <si>
    <t>CAMPI FLEGREI-SOLCHIARO-duplicate-22</t>
  </si>
  <si>
    <t>KLYUCHEVSKOY-duplicate-1</t>
  </si>
  <si>
    <t>KLYUCHEVSKOY-duplicate-2</t>
  </si>
  <si>
    <t>KLYUCHEVSKOY-duplicate-3</t>
  </si>
  <si>
    <t>KLYUCHEVSKOY-duplicate-4</t>
  </si>
  <si>
    <t>KLYUCHEVSKOY-duplicate-5</t>
  </si>
  <si>
    <t>KLYUCHEVSKOY-duplicate-6</t>
  </si>
  <si>
    <t>KLYUCHEVSKOY-duplicate-7</t>
  </si>
  <si>
    <t>KLYUCHEVSKOY-duplicate-8</t>
  </si>
  <si>
    <t>KLYUCHEVSKOY-duplicate-9</t>
  </si>
  <si>
    <t>KLYUCHEVSKOY-duplicate-10</t>
  </si>
  <si>
    <t>KLYUCHEVSKOY-duplicate-11</t>
  </si>
  <si>
    <t>LASSEN REGION-duplicate-1</t>
  </si>
  <si>
    <t>LASSEN REGION-duplicate-2</t>
  </si>
  <si>
    <t>LASSEN REGION-duplicate-3</t>
  </si>
  <si>
    <t>LASSEN REGION-duplicate-4</t>
  </si>
  <si>
    <t>LASSEN REGION-duplicate-5</t>
  </si>
  <si>
    <t>LASSEN REGION-duplicate-6</t>
  </si>
  <si>
    <t>LASSEN REGION-duplicate-7</t>
  </si>
  <si>
    <t>LASSEN REGION-duplicate-8</t>
  </si>
  <si>
    <t>LASSEN REGION-duplicate-9</t>
  </si>
  <si>
    <t>LASSEN REGION-duplicate-10</t>
  </si>
  <si>
    <t>LASSEN REGION-duplicate-11</t>
  </si>
  <si>
    <t>LASSEN REGION-duplicate-12</t>
  </si>
  <si>
    <t>LASSEN REGION-duplicate-13</t>
  </si>
  <si>
    <t>LASSEN REGION-duplicate-14</t>
  </si>
  <si>
    <t>LASSEN REGION-duplicate-15</t>
  </si>
  <si>
    <t>LASSEN REGION-duplicate-16</t>
  </si>
  <si>
    <t>LASSEN REGION-duplicate-17</t>
  </si>
  <si>
    <t>LASSEN REGION-duplicate-18</t>
  </si>
  <si>
    <t>LASSEN REGION-duplicate-19</t>
  </si>
  <si>
    <t>LASSEN REGION-duplicate-20</t>
  </si>
  <si>
    <t>LASSEN REGION-duplicate-21</t>
  </si>
  <si>
    <t>LASSEN REGION-duplicate-22</t>
  </si>
  <si>
    <t>LASSEN REGION-duplicate-23</t>
  </si>
  <si>
    <t>LASSEN REGION-duplicate-24</t>
  </si>
  <si>
    <t>LASSEN REGION-duplicate-25</t>
  </si>
  <si>
    <t>LASSEN REGION-duplicate-26</t>
  </si>
  <si>
    <t>LASSEN REGION-duplicate-27</t>
  </si>
  <si>
    <t>LASSEN REGION-duplicate-28</t>
  </si>
  <si>
    <t>LASSEN REGION-duplicate-29</t>
  </si>
  <si>
    <t>LASSEN REGION-duplicate-30</t>
  </si>
  <si>
    <t>LASSEN REGION-duplicate-31</t>
  </si>
  <si>
    <t>LASSEN REGION-duplicate-32</t>
  </si>
  <si>
    <t>LASSEN REGION-duplicate-33</t>
  </si>
  <si>
    <t>LASSEN REGION-duplicate-34</t>
  </si>
  <si>
    <t>LASSEN REGION-duplicate-35</t>
  </si>
  <si>
    <t>LASSEN REGION-duplicate-36</t>
  </si>
  <si>
    <t>LASSEN REGION-duplicate-37</t>
  </si>
  <si>
    <t>LASSEN REGION-duplicate-38</t>
  </si>
  <si>
    <t>LASSEN REGION-duplicate-39</t>
  </si>
  <si>
    <t>LASSEN REGION-duplicate-40</t>
  </si>
  <si>
    <t>LASSEN REGION-duplicate-41</t>
  </si>
  <si>
    <t>LASSEN REGION-duplicate-42</t>
  </si>
  <si>
    <t>LASSEN REGION-duplicate-43</t>
  </si>
  <si>
    <t>LASSEN REGION-duplicate-44</t>
  </si>
  <si>
    <t>LASSEN REGION-duplicate-45</t>
  </si>
  <si>
    <t>LASSEN REGION-duplicate-46</t>
  </si>
  <si>
    <t>LASSEN REGION-duplicate-47</t>
  </si>
  <si>
    <t>LASSEN REGION-duplicate-48</t>
  </si>
  <si>
    <t>LASSEN REGION-duplicate-49</t>
  </si>
  <si>
    <t>LASSEN REGION-duplicate-50</t>
  </si>
  <si>
    <t>LASSEN REGION-duplicate-51</t>
  </si>
  <si>
    <t>LASSEN REGION-duplicate-52</t>
  </si>
  <si>
    <t>LASSEN REGION-duplicate-53</t>
  </si>
  <si>
    <t>LASSEN REGION-duplicate-54</t>
  </si>
  <si>
    <t>LASSEN REGION-duplicate-55</t>
  </si>
  <si>
    <t>LASSEN REGION-duplicate-56</t>
  </si>
  <si>
    <t>LASSEN REGION-duplicate-57</t>
  </si>
  <si>
    <t>LASSEN REGION-duplicate-58</t>
  </si>
  <si>
    <t>LASSEN REGION-duplicate-59</t>
  </si>
  <si>
    <t>LASSEN REGION-duplicate-60</t>
  </si>
  <si>
    <t>LASSEN REGION-duplicate-61</t>
  </si>
  <si>
    <t>LASSEN REGION-duplicate-62</t>
  </si>
  <si>
    <t>LASSEN REGION-duplicate-63</t>
  </si>
  <si>
    <t>LASSEN REGION-duplicate-64</t>
  </si>
  <si>
    <t>LASSEN REGION-duplicate-65</t>
  </si>
  <si>
    <t>LASSEN REGION-duplicate-66</t>
  </si>
  <si>
    <t>LASSEN REGION-duplicate-67</t>
  </si>
  <si>
    <t>LASSEN REGION-duplicate-68</t>
  </si>
  <si>
    <t>LASSEN REGION-duplicate-69</t>
  </si>
  <si>
    <t>LASSEN REGION-duplicate-70</t>
  </si>
  <si>
    <t>LASSEN REGION-duplicate-71</t>
  </si>
  <si>
    <t>LASSEN REGION-duplicate-72</t>
  </si>
  <si>
    <t>LASSEN REGION-duplicate-73</t>
  </si>
  <si>
    <t>LASSEN REGION-duplicate-74</t>
  </si>
  <si>
    <t>LASSEN REGION-duplicate-75</t>
  </si>
  <si>
    <t>LASSEN REGION-duplicate-76</t>
  </si>
  <si>
    <t>LASSEN REGION-duplicate-77</t>
  </si>
  <si>
    <t>LASSEN REGION-duplicate-78</t>
  </si>
  <si>
    <t>LASSEN REGION-duplicate-79</t>
  </si>
  <si>
    <t>LASSEN REGION-duplicate-80</t>
  </si>
  <si>
    <t>LASSEN REGION-duplicate-81</t>
  </si>
  <si>
    <t>LASSEN REGION-duplicate-82</t>
  </si>
  <si>
    <t>LASSEN REGION-duplicate-83</t>
  </si>
  <si>
    <t>LASSEN REGION-duplicate-84</t>
  </si>
  <si>
    <t>LASSEN REGION-duplicate-85</t>
  </si>
  <si>
    <t>LASSEN REGION-duplicate-86</t>
  </si>
  <si>
    <t>LASSEN REGION-duplicate-87</t>
  </si>
  <si>
    <t>LASSEN REGION-duplicate-88</t>
  </si>
  <si>
    <t>LASSEN REGION-duplicate-89</t>
  </si>
  <si>
    <t>LASSEN REGION-duplicate-90</t>
  </si>
  <si>
    <t>LASSEN REGION-duplicate-91</t>
  </si>
  <si>
    <t>LASSEN REGION-duplicate-92</t>
  </si>
  <si>
    <t>LASSEN REGION-duplicate-93</t>
  </si>
  <si>
    <t>LASSEN REGION-duplicate-94</t>
  </si>
  <si>
    <t>LASSEN REGION-duplicate-95</t>
  </si>
  <si>
    <t>LASSEN REGION-duplicate-96</t>
  </si>
  <si>
    <t>LASSEN REGION-duplicate-97</t>
  </si>
  <si>
    <t>LASSEN REGION-duplicate-98</t>
  </si>
  <si>
    <t>LASSEN REGION-duplicate-99</t>
  </si>
  <si>
    <t>LASSEN REGION-duplicate-100</t>
  </si>
  <si>
    <t>LASSEN REGION-duplicate-101</t>
  </si>
  <si>
    <t>LASSEN REGION-duplicate-102</t>
  </si>
  <si>
    <t>LASSEN REGION-duplicate-103</t>
  </si>
  <si>
    <t>LASSEN REGION-duplicate-104</t>
  </si>
  <si>
    <t>LASSEN REGION-duplicate-105</t>
  </si>
  <si>
    <t>LASSEN REGION-duplicate-106</t>
  </si>
  <si>
    <t>COLIMA-duplicate-1</t>
  </si>
  <si>
    <t>COLIMA-duplicate-2</t>
  </si>
  <si>
    <t>COLIMA-duplicate-3</t>
  </si>
  <si>
    <t>COLIMA-duplicate-4</t>
  </si>
  <si>
    <t>COLIMA-duplicate-5</t>
  </si>
  <si>
    <t>COLIMA-duplicate-6</t>
  </si>
  <si>
    <t>COLIMA-duplicate-7</t>
  </si>
  <si>
    <t>COLIMA-duplicate-8</t>
  </si>
  <si>
    <t>COLIMA-duplicate-9</t>
  </si>
  <si>
    <t>COLIMA-duplicate-10</t>
  </si>
  <si>
    <t>COLIMA-duplicate-11</t>
  </si>
  <si>
    <t>COLIMA-duplicate-12</t>
  </si>
  <si>
    <t>COLIMA-duplicate-13</t>
  </si>
  <si>
    <t>COLIMA-duplicate-14</t>
  </si>
  <si>
    <t>COLIMA-duplicate-15</t>
  </si>
  <si>
    <t>COLIMA-duplicate-16</t>
  </si>
  <si>
    <t>COLIMA-duplicate-17</t>
  </si>
  <si>
    <t>COLIMA-duplicate-18</t>
  </si>
  <si>
    <t>COLIMA-duplicate-19</t>
  </si>
  <si>
    <t>COLIMA-duplicate-20</t>
  </si>
  <si>
    <t>COLIMA-duplicate-21</t>
  </si>
  <si>
    <t>COLIMA-duplicate-22</t>
  </si>
  <si>
    <t>COLIMA-duplicate-23</t>
  </si>
  <si>
    <t>COLIMA-duplicate-24</t>
  </si>
  <si>
    <t>COLIMA-duplicate-25</t>
  </si>
  <si>
    <t>COLIMA-duplicate-26</t>
  </si>
  <si>
    <t>COLIMA-duplicate-27</t>
  </si>
  <si>
    <t>COLIMA-duplicate-28</t>
  </si>
  <si>
    <t>COLIMA-duplicate-29</t>
  </si>
  <si>
    <t>COLIMA-duplicate-30</t>
  </si>
  <si>
    <t>COLIMA-duplicate-31</t>
  </si>
  <si>
    <t>COLIMA-duplicate-32</t>
  </si>
  <si>
    <t>COLIMA-duplicate-33</t>
  </si>
  <si>
    <t>COLIMA-duplicate-34</t>
  </si>
  <si>
    <t>COLIMA-duplicate-35</t>
  </si>
  <si>
    <t>COLIMA-duplicate-36</t>
  </si>
  <si>
    <t>HIGH CASCADES, TWIN CRATER-duplicate-1</t>
  </si>
  <si>
    <t>HIGH CASCADES, TWIN CRATER-duplicate-2</t>
  </si>
  <si>
    <t>HIGH CASCADES, TWIN CRATER-duplicate-3</t>
  </si>
  <si>
    <t>HIGH CASCADES, TWIN CRATER-duplicate-4</t>
  </si>
  <si>
    <t>HIGH CASCADES, TWIN CRATER-duplicate-5</t>
  </si>
  <si>
    <t>HIGH CASCADES, TWIN CRATER-duplicate-6</t>
  </si>
  <si>
    <t>HIGH CASCADES, TWIN CRATER-duplicate-7</t>
  </si>
  <si>
    <t>HIGH CASCADES, TWIN CRATER-duplicate-8</t>
  </si>
  <si>
    <t>HIGH CASCADES, TWIN CRATER-duplicate-9</t>
  </si>
  <si>
    <t>HIGH CASCADES, SAND MOUNTAIN-duplicate-1</t>
  </si>
  <si>
    <t>HIGH CASCADES, SAND MOUNTAIN-duplicate-2</t>
  </si>
  <si>
    <t>HIGH CASCADES, SAND MOUNTAIN-duplicate-3</t>
  </si>
  <si>
    <t>HIGH CASCADES, SAND MOUNTAIN-duplicate-4</t>
  </si>
  <si>
    <t>HIGH CASCADES, ISLAND FISSURE-duplicate-1</t>
  </si>
  <si>
    <t>HIGH CASCADES, ISLAND FISSURE-duplicate-2</t>
  </si>
  <si>
    <t>HIGH CASCADES, ISLAND FISSURE-duplicate-3</t>
  </si>
  <si>
    <t>HIGH CASCADES, ISLAND FISSURE-duplicate-4</t>
  </si>
  <si>
    <t>HIGH CASCADES, ISLAND FISSURE-duplicate-5</t>
  </si>
  <si>
    <t>HIGH CASCADES, ISLAND FISSURE-duplicate-6</t>
  </si>
  <si>
    <t>HIGH CASCADES, ISLAND FISSURE-duplicate-7</t>
  </si>
  <si>
    <t>HIGH CASCADES, ISLAND FISSURE-duplicate-8</t>
  </si>
  <si>
    <t>HIGH CASCADES, ISLAND FISSURE-duplicate-9</t>
  </si>
  <si>
    <t>HIGH CASCADES, ISLAND FISSURE-duplicate-10</t>
  </si>
  <si>
    <t>HIGH CASCADES, ISLAND FISSURE-duplicate-11</t>
  </si>
  <si>
    <t>HIGH CASCADES, ISLAND FISSURE-duplicate-12</t>
  </si>
  <si>
    <t>HIGH CASCADES, YAPOAH CRATER-duplicate-1</t>
  </si>
  <si>
    <t>HIGH CASCADES, YAPOAH CRATER-duplicate-2</t>
  </si>
  <si>
    <t>HIGH CASCADES, YAPOAH CRATER-duplicate-3</t>
  </si>
  <si>
    <t>HIGH CASCADES, YAPOAH CRATER-duplicate-4</t>
  </si>
  <si>
    <t>HIGH CASCADES, COLLIER CONE-duplicate-1</t>
  </si>
  <si>
    <t>HIGH CASCADES, COLLIER CONE-duplicate-2</t>
  </si>
  <si>
    <t>HIGH CASCADES, COLLIER CONE-duplicate-3</t>
  </si>
  <si>
    <t>HIGH CASCADES, COLLIER CONE-duplicate-4</t>
  </si>
  <si>
    <t>HIGH CASCADES, COLLIER CONE-duplicate-5</t>
  </si>
  <si>
    <t>HIGH CASCADES, GARRISON BUTTE-duplicate-1</t>
  </si>
  <si>
    <t>HIGH CASCADES, GARRISON BUTTE-duplicate-2</t>
  </si>
  <si>
    <t>HIGH CASCADES, GARRISON BUTTE-duplicate-3</t>
  </si>
  <si>
    <t>HIGH CASCADES, GARRISON BUTTE-duplicate-4</t>
  </si>
  <si>
    <t>HIGH CASCADES, GARRISON BUTTE-duplicate-5</t>
  </si>
  <si>
    <t>HIGH CASCADES, GARRISON BUTTE-duplicate-6</t>
  </si>
  <si>
    <t>HIGH CASCADES, GARRISON BUTTE-duplicate-7</t>
  </si>
  <si>
    <t>HIGH CASCADES, GARRISON BUTTE-duplicate-8</t>
  </si>
  <si>
    <t>HIGH CASCADES, GARRISON BUTTE-duplicate-9</t>
  </si>
  <si>
    <t>HIGH CASCADES, BLUE LAKE MAAR-duplicate-1</t>
  </si>
  <si>
    <t>HIGH CASCADES, BLUE LAKE MAAR-duplicate-2</t>
  </si>
  <si>
    <t>HIGH CASCADES, BLUE LAKE MAAR-duplicate-3</t>
  </si>
  <si>
    <t>HIGH CASCADES, BLUE LAKE MAAR-duplicate-4</t>
  </si>
  <si>
    <t>HIGH CASCADES, BLUE LAKE MAAR-duplicate-5</t>
  </si>
  <si>
    <t>HIGH CASCADES, BLUE LAKE MAAR-duplicate-6</t>
  </si>
  <si>
    <t>HIGH CASCADES, BLUE LAKE MAAR-duplicate-7</t>
  </si>
  <si>
    <t>HIGH CASCADES, BLUE LAKE MAAR-duplicate-8</t>
  </si>
  <si>
    <t>HIGH CASCADES, BLUE LAKE MAAR-duplicate-9</t>
  </si>
  <si>
    <t>HIGH CASCADES, BLUE LAKE MAAR-duplicate-10</t>
  </si>
  <si>
    <t>HIGH CASCADES, BLUE LAKE MAAR-duplicate-11</t>
  </si>
  <si>
    <t>IRAZU-duplicate-1</t>
  </si>
  <si>
    <t>IRAZU-duplicate-2</t>
  </si>
  <si>
    <t>IRAZU-duplicate-3</t>
  </si>
  <si>
    <t>IRAZU-duplicate-4</t>
  </si>
  <si>
    <t>IRAZU-duplicate-5</t>
  </si>
  <si>
    <t>IRAZU-duplicate-6</t>
  </si>
  <si>
    <t>IRAZU-duplicate-7</t>
  </si>
  <si>
    <t>IRAZU-duplicate-8</t>
  </si>
  <si>
    <t>IRAZU-duplicate-9</t>
  </si>
  <si>
    <t>IRAZU-duplicate-10</t>
  </si>
  <si>
    <t>FUEGO-duplicate-30</t>
  </si>
  <si>
    <t>FUEGO-duplicate-31</t>
  </si>
  <si>
    <t>FUEGO-duplicate-32</t>
  </si>
  <si>
    <t>FUEGO-duplicate-33</t>
  </si>
  <si>
    <t>FUEGO-duplicate-34</t>
  </si>
  <si>
    <t>FUEGO-duplicate-35</t>
  </si>
  <si>
    <t>FUEGO-duplicate-36</t>
  </si>
  <si>
    <t>FUEGO-duplicate-37</t>
  </si>
  <si>
    <t>FUEGO-duplicate-38</t>
  </si>
  <si>
    <t>FUEGO-duplicate-39</t>
  </si>
  <si>
    <t>FUEGO-duplicate-40</t>
  </si>
  <si>
    <t>FUEGO-duplicate-41</t>
  </si>
  <si>
    <t>FUEGO-duplicate-42</t>
  </si>
  <si>
    <t>FUEGO-duplicate-43</t>
  </si>
  <si>
    <t>FUEGO-duplicate-44</t>
  </si>
  <si>
    <t>FUEGO-duplicate-45</t>
  </si>
  <si>
    <t>FUEGO-duplicate-46</t>
  </si>
  <si>
    <t>FUEGO-duplicate-47</t>
  </si>
  <si>
    <t>FUEGO-duplicate-48</t>
  </si>
  <si>
    <t>FUEGO-duplicate-49</t>
  </si>
  <si>
    <t>FUEGO-duplicate-50</t>
  </si>
  <si>
    <t>FUEGO-duplicate-51</t>
  </si>
  <si>
    <t>FUEGO-duplicate-52</t>
  </si>
  <si>
    <t>FUEGO-duplicate-53</t>
  </si>
  <si>
    <t>FUEGO-duplicate-54</t>
  </si>
  <si>
    <t>FUEGO-duplicate-55</t>
  </si>
  <si>
    <t>FUEGO-duplicate-56</t>
  </si>
  <si>
    <t>FUEGO-duplicate-57</t>
  </si>
  <si>
    <t>FUEGO-duplicate-58</t>
  </si>
  <si>
    <t>FUEGO-duplicate-59</t>
  </si>
  <si>
    <t>FUEGO-duplicate-60</t>
  </si>
  <si>
    <t>FUEGO-duplicate-61</t>
  </si>
  <si>
    <t>FUEGO-duplicate-62</t>
  </si>
  <si>
    <t>FUEGO-duplicate-63</t>
  </si>
  <si>
    <t>FUEGO-duplicate-64</t>
  </si>
  <si>
    <t>FUEGO-duplicate-65</t>
  </si>
  <si>
    <t>FUEGO-duplicate-66</t>
  </si>
  <si>
    <t>FUEGO-duplicate-67</t>
  </si>
  <si>
    <t>FUEGO-duplicate-68</t>
  </si>
  <si>
    <t>SANTA MARIA-duplicate-1</t>
  </si>
  <si>
    <t>SANTA MARIA-duplicate-2</t>
  </si>
  <si>
    <t>SANTA MARIA-duplicate-3</t>
  </si>
  <si>
    <t>ATITLAN-duplicate-1</t>
  </si>
  <si>
    <t>AGUA-duplicate-1</t>
  </si>
  <si>
    <t>CERRO NEGRO-duplicate-30</t>
  </si>
  <si>
    <t>CERRO NEGRO-duplicate-31</t>
  </si>
  <si>
    <t>CERRO NEGRO-duplicate-32</t>
  </si>
  <si>
    <t>CERRO NEGRO-duplicate-33</t>
  </si>
  <si>
    <t>NEJAPA-duplicate-1</t>
  </si>
  <si>
    <t>NEJAPA-duplicate-2</t>
  </si>
  <si>
    <t>NEJAPA-duplicate-3</t>
  </si>
  <si>
    <t>NEJAPA-duplicate-4</t>
  </si>
  <si>
    <t>GRANADA-duplicate-1</t>
  </si>
  <si>
    <t>GRANADA-duplicate-2</t>
  </si>
  <si>
    <t>GRANADA-duplicate-3</t>
  </si>
  <si>
    <t>GRANADA-duplicate-4</t>
  </si>
  <si>
    <t>ARENAL-duplicate-1</t>
  </si>
  <si>
    <t>ARENAL-duplicate-2</t>
  </si>
  <si>
    <t>IRAZU-duplicate-11</t>
  </si>
  <si>
    <t>IRAZU-duplicate-12</t>
  </si>
  <si>
    <t>IRAZU-duplicate-13</t>
  </si>
  <si>
    <t>IRAZU-duplicate-14</t>
  </si>
  <si>
    <t>ARENAL-ET3-duplicate-1</t>
  </si>
  <si>
    <t>ARENAL-ET3-duplicate-2</t>
  </si>
  <si>
    <t>ARENAL-ET3-duplicate-3</t>
  </si>
  <si>
    <t>ARENAL-ET3-duplicate-4</t>
  </si>
  <si>
    <t>ARENAL-ET3-duplicate-5</t>
  </si>
  <si>
    <t>ARENAL-ET3-duplicate-6</t>
  </si>
  <si>
    <t>ARENAL-ET3-duplicate-7</t>
  </si>
  <si>
    <t xml:space="preserve"> ISLAND FISSURE</t>
  </si>
  <si>
    <t xml:space="preserve"> TWIN CRATER</t>
  </si>
  <si>
    <t xml:space="preserve"> SAND MOUNTAIN</t>
  </si>
  <si>
    <t xml:space="preserve"> YAPOAH CRATER</t>
  </si>
  <si>
    <t xml:space="preserve"> COLLIER CONE</t>
  </si>
  <si>
    <t xml:space="preserve"> GARRISON BUTTE</t>
  </si>
  <si>
    <t xml:space="preserve"> BLUE LAKE MAAR</t>
  </si>
  <si>
    <t>Centroamerica</t>
  </si>
  <si>
    <t>Location type</t>
  </si>
  <si>
    <t>RIFT</t>
  </si>
  <si>
    <t>INTRAPLATE</t>
  </si>
  <si>
    <t>SUBDUCTION ZONE</t>
  </si>
  <si>
    <t>Raman</t>
  </si>
  <si>
    <t>Yes-uncal</t>
  </si>
  <si>
    <t>Kelley2012_Agrigan_1</t>
  </si>
  <si>
    <t>Kelley2012_Agrigan_2</t>
  </si>
  <si>
    <t>Kelley2012_Agrigan_3</t>
  </si>
  <si>
    <t>Kelley2012_Agrigan_4</t>
  </si>
  <si>
    <t>Kelley2012_Agrigan_5</t>
  </si>
  <si>
    <t>Kelley2012_Agrigan_6</t>
  </si>
  <si>
    <t>Kelley2012_Agrigan_7</t>
  </si>
  <si>
    <t>Kelley2012_Agrigan_8</t>
  </si>
  <si>
    <t>Kelley2012_Agrigan_9</t>
  </si>
  <si>
    <t>Kelley2012_Agrigan_10</t>
  </si>
  <si>
    <t>Kelley2010_Marianas_1</t>
  </si>
  <si>
    <t>Kelley2010_Marianas_2</t>
  </si>
  <si>
    <t>Kelley2010_Marianas_3</t>
  </si>
  <si>
    <t>Kelley2010_Marianas_4</t>
  </si>
  <si>
    <t>Kelley2010_Marianas_5</t>
  </si>
  <si>
    <t>Kelley2010_Marianas_6</t>
  </si>
  <si>
    <t>Kelley2010_Marianas_7</t>
  </si>
  <si>
    <t>Kelley2010_Marianas_8</t>
  </si>
  <si>
    <t>Kelley2010_Marianas_9</t>
  </si>
  <si>
    <t>Kelley2010_Marianas_10</t>
  </si>
  <si>
    <t>Kelley2010_Marianas_11</t>
  </si>
  <si>
    <t>Kelley2010_Marianas_12</t>
  </si>
  <si>
    <t>Kelley2010_Marianas_13</t>
  </si>
  <si>
    <t>Kelley2010_Marianas_14</t>
  </si>
  <si>
    <t>Kelley2010_Marianas_15</t>
  </si>
  <si>
    <t>Kelley2010_Marianas_16</t>
  </si>
  <si>
    <t>Kelley2010_Marianas_17</t>
  </si>
  <si>
    <t>Kelley2010_Marianas_18</t>
  </si>
  <si>
    <t>Kelley2010_Marianas_19</t>
  </si>
  <si>
    <t>Kelley2010_Marianas_20</t>
  </si>
  <si>
    <t>Kelley2010_Marianas_21</t>
  </si>
  <si>
    <t>Kelley2010_Marianas_22</t>
  </si>
  <si>
    <t>Kelley2010_Marianas_23</t>
  </si>
  <si>
    <t>Kelley2010_Marianas_24</t>
  </si>
  <si>
    <t>Kelley2010_Marianas_25</t>
  </si>
  <si>
    <t>Kelley2010_Marianas_26</t>
  </si>
  <si>
    <t>Kelley2010_Marianas_27</t>
  </si>
  <si>
    <t>Kelley2010_Marianas_28</t>
  </si>
  <si>
    <t>Kelley2010_Marianas_29</t>
  </si>
  <si>
    <t>Kelley2010_Marianas_30</t>
  </si>
  <si>
    <t>Kelley2010_Marianas_31</t>
  </si>
  <si>
    <t>Kelley2010_Marianas_32</t>
  </si>
  <si>
    <t>Kelley2010_Marianas_33</t>
  </si>
  <si>
    <t>Kelley2010_Marianas_34</t>
  </si>
  <si>
    <t>Kelley2010_Marianas_35</t>
  </si>
  <si>
    <t>Kelley2010_Marianas_36</t>
  </si>
  <si>
    <t>Kelley2010_Marianas_37</t>
  </si>
  <si>
    <t>Kelley2010_Marianas_38</t>
  </si>
  <si>
    <t>Kelley2010_Marianas_39</t>
  </si>
  <si>
    <t>Kelley2010_Marianas_40</t>
  </si>
  <si>
    <t>Kelley2010_Marianas_41</t>
  </si>
  <si>
    <t>Kelley2010_Marianas_42</t>
  </si>
  <si>
    <t>Kelley2010_Marianas_43</t>
  </si>
  <si>
    <t>Kelley2010_Marianas_44</t>
  </si>
  <si>
    <t>Kelley2010_Marianas_45</t>
  </si>
  <si>
    <t>Kelley2010_Marianas_46</t>
  </si>
  <si>
    <t>Kelley2010_Marianas_47</t>
  </si>
  <si>
    <t>Kelley2010_Marianas_48</t>
  </si>
  <si>
    <t>Kelley2010_Marianas_49</t>
  </si>
  <si>
    <t>Kelley2010_Marianas_50</t>
  </si>
  <si>
    <t>Kelley2010_Marianas_51</t>
  </si>
  <si>
    <t>Kelley2010_Marianas_52</t>
  </si>
  <si>
    <t>Kelley2010_Marianas_53</t>
  </si>
  <si>
    <t>Kelley2010_Marianas_54</t>
  </si>
  <si>
    <t>Kelley2010_Marianas_55</t>
  </si>
  <si>
    <t>Kelley2010_Marianas_56</t>
  </si>
  <si>
    <t>Kelley2010_Marianas_57</t>
  </si>
  <si>
    <t>Kelley2010_Marianas_58</t>
  </si>
  <si>
    <t>Kelley2010_Marianas_59</t>
  </si>
  <si>
    <t>Kelley2010_Marianas_60</t>
  </si>
  <si>
    <t>Kelley2010_Marianas_61</t>
  </si>
  <si>
    <t>Kelley2010_Marianas_62</t>
  </si>
  <si>
    <t>Kelley2010_Marianas_63</t>
  </si>
  <si>
    <t>Kelley2010_Marianas_64</t>
  </si>
  <si>
    <t>Ribeiro_2015_1</t>
  </si>
  <si>
    <t>Ribeiro_2015_2</t>
  </si>
  <si>
    <t>Ribeiro_2015_3</t>
  </si>
  <si>
    <t>Ribeiro_2015_4</t>
  </si>
  <si>
    <t>Ribeiro_2015_5</t>
  </si>
  <si>
    <t>Ribeiro_2015_6</t>
  </si>
  <si>
    <t>Ribeiro_2015_7</t>
  </si>
  <si>
    <t>Ribeiro_2015_8</t>
  </si>
  <si>
    <t>Ribeiro_2015_9</t>
  </si>
  <si>
    <t>Ribeiro_2015_10</t>
  </si>
  <si>
    <t>Ribeiro_2015_11</t>
  </si>
  <si>
    <t>Ribeiro_2015_12</t>
  </si>
  <si>
    <t>Ribeiro_2015_13</t>
  </si>
  <si>
    <t>Ribeiro_2015_14</t>
  </si>
  <si>
    <t>Hudgins_2015_1</t>
  </si>
  <si>
    <t>Hudgins_2015_2</t>
  </si>
  <si>
    <t>Hudgins_2015_3</t>
  </si>
  <si>
    <t>Hudgins_2015_4</t>
  </si>
  <si>
    <t>Hudgins_2015_5</t>
  </si>
  <si>
    <t>Hudgins_2015_6</t>
  </si>
  <si>
    <t>Hudgins_2015_7</t>
  </si>
  <si>
    <t>Hudgins_2015_8</t>
  </si>
  <si>
    <t>Hudgins_2015_9</t>
  </si>
  <si>
    <t>Hudgins_2015_10</t>
  </si>
  <si>
    <t>Hudgins_2015_11</t>
  </si>
  <si>
    <t>Hudgins_2015_12</t>
  </si>
  <si>
    <t>Hudgins_2015_13</t>
  </si>
  <si>
    <t>Hudgins_2015_14</t>
  </si>
  <si>
    <t>Hudgins_2015_15</t>
  </si>
  <si>
    <t>Hudgins_2015_16</t>
  </si>
  <si>
    <t>Hudgins_2015_17</t>
  </si>
  <si>
    <t>Hudgins_2015_18</t>
  </si>
  <si>
    <t>Hudgins_2015_19</t>
  </si>
  <si>
    <t>Hudgins_2015_20</t>
  </si>
  <si>
    <t>Hudgins_2015_21</t>
  </si>
  <si>
    <t>Hudgins_2015_22</t>
  </si>
  <si>
    <t>Hudgins_2015_23</t>
  </si>
  <si>
    <t>Hudgins_2015_24</t>
  </si>
  <si>
    <t>Hudgins_2015_25</t>
  </si>
  <si>
    <t>Hudgins_2015_26</t>
  </si>
  <si>
    <t>Hudgins_2015_27</t>
  </si>
  <si>
    <t>Hudgins_2015_28</t>
  </si>
  <si>
    <t>Hudgins_2015_29</t>
  </si>
  <si>
    <t>Hudgins_2015_30</t>
  </si>
  <si>
    <t>Hudgins_2015_31</t>
  </si>
  <si>
    <t>Hudgins_2015_32</t>
  </si>
  <si>
    <t>Hudgins_2015_33</t>
  </si>
  <si>
    <t>Hudgins_2015_34</t>
  </si>
  <si>
    <t>Hudgins_2015_35</t>
  </si>
  <si>
    <t>Hudgins_2015_36</t>
  </si>
  <si>
    <t>Hudgins_2015_37</t>
  </si>
  <si>
    <t>Druitt_2016_Santorini_1</t>
  </si>
  <si>
    <t>Druitt_2016_Santorini_2</t>
  </si>
  <si>
    <t>Druitt_2016_Santorini_3</t>
  </si>
  <si>
    <t>Druitt_2016_Santorini_4</t>
  </si>
  <si>
    <t>Druitt_2016_Santorini_5</t>
  </si>
  <si>
    <t>Druitt_2016_Santorini_6</t>
  </si>
  <si>
    <t>Druitt_2016_Santorini_7</t>
  </si>
  <si>
    <t>Druitt_2016_Santorini_8</t>
  </si>
  <si>
    <t>Druitt_2016_Santorini_9</t>
  </si>
  <si>
    <t>Druitt_2016_Santorini_10</t>
  </si>
  <si>
    <t>Druitt_2016_Santorini_11</t>
  </si>
  <si>
    <t>Druitt_2016_Santorini_12</t>
  </si>
  <si>
    <t>Druitt_2016_Santorini_13</t>
  </si>
  <si>
    <t>Druitt_2016_Santorini_14</t>
  </si>
  <si>
    <t>Druitt_2016_Santorini_15</t>
  </si>
  <si>
    <t>Druitt_2016_Santorini_16</t>
  </si>
  <si>
    <t>Druitt_2016_Santorini_17</t>
  </si>
  <si>
    <t>Druitt_2016_Santorini_18</t>
  </si>
  <si>
    <t>Druitt_2016_Santorini_19</t>
  </si>
  <si>
    <t>Druitt_2016_Santorini_20</t>
  </si>
  <si>
    <t>Druitt_2016_Santorini_21</t>
  </si>
  <si>
    <t>Druitt_2016_Santorini_22</t>
  </si>
  <si>
    <t>Druitt_2016_Santorini_23</t>
  </si>
  <si>
    <t>Druitt_2016_Santorini_24</t>
  </si>
  <si>
    <t>Druitt_2016_Santorini_25</t>
  </si>
  <si>
    <t>Druitt_2016_Santorini_26</t>
  </si>
  <si>
    <t>Druitt_2016_Santorini_27</t>
  </si>
  <si>
    <t>Druitt_2016_Santorini_28</t>
  </si>
  <si>
    <t>Druitt_2016_Santorini_29</t>
  </si>
  <si>
    <t>Druitt_2016_Santorini_30</t>
  </si>
  <si>
    <t>Druitt_2016_Santorini_31</t>
  </si>
  <si>
    <t>Druitt_2016_Santorini_32</t>
  </si>
  <si>
    <t>Druitt_2016_Santorini_33</t>
  </si>
  <si>
    <t>Druitt_2016_Santorini_34</t>
  </si>
  <si>
    <t>Druitt_2016_Santorini_35</t>
  </si>
  <si>
    <t>Druitt_2016_Santorini_36</t>
  </si>
  <si>
    <t>Druitt_2016_Santorini_37</t>
  </si>
  <si>
    <t>Druitt_2016_Santorini_38</t>
  </si>
  <si>
    <t>Druitt_2016_Santorini_39</t>
  </si>
  <si>
    <t>Druitt_2016_Santorini_40</t>
  </si>
  <si>
    <t>Druitt_2016_Santorini_41</t>
  </si>
  <si>
    <t>Druitt_2016_Santorini_42</t>
  </si>
  <si>
    <t>Druitt_2016_Santorini_43</t>
  </si>
  <si>
    <t>Druitt_2016_Santorini_44</t>
  </si>
  <si>
    <t>Druitt_2016_Santorini_45</t>
  </si>
  <si>
    <t>Druitt_2016_Santorini_46</t>
  </si>
  <si>
    <t>Druitt_2016_Santorini_47</t>
  </si>
  <si>
    <t>Druitt_2016_Santorini_48</t>
  </si>
  <si>
    <t>Druitt_2016_Santorini_49</t>
  </si>
  <si>
    <t>Druitt_2016_Santorini_50</t>
  </si>
  <si>
    <t>Druitt_2016_Santorini_51</t>
  </si>
  <si>
    <t>Druitt_2016_Santorini_52</t>
  </si>
  <si>
    <t>Druitt_2016_Santorini_53</t>
  </si>
  <si>
    <t>Druitt_2016_Santorini_54</t>
  </si>
  <si>
    <t>Druitt_2016_Santorini_55</t>
  </si>
  <si>
    <t>Druitt_2016_Santorini_56</t>
  </si>
  <si>
    <t>Druitt_2016_Santorini_57</t>
  </si>
  <si>
    <t>Druitt_2016_Santorini_58</t>
  </si>
  <si>
    <t>Druitt_2016_Santorini_59</t>
  </si>
  <si>
    <t>Druitt_2016_Santorini_60</t>
  </si>
  <si>
    <t>Druitt_2016_Santorini_61</t>
  </si>
  <si>
    <t>Druitt_2016_Santorini_62</t>
  </si>
  <si>
    <t>Druitt_2016_Santorini_63</t>
  </si>
  <si>
    <t>Druitt_2016_Santorini_64</t>
  </si>
  <si>
    <t>Druitt_2016_Santorini_65</t>
  </si>
  <si>
    <t>Druitt_2016_Santorini_66</t>
  </si>
  <si>
    <t>Druitt_2016_Santorini_67</t>
  </si>
  <si>
    <t>Druitt_2016_Santorini_68</t>
  </si>
  <si>
    <t>Druitt_2016_Santorini_69</t>
  </si>
  <si>
    <t>Druitt_2016_Santorini_70</t>
  </si>
  <si>
    <t>Druitt_2016_Santorini_71</t>
  </si>
  <si>
    <t>Druitt_2016_Santorini_72</t>
  </si>
  <si>
    <t>Druitt_2016_Santorini_73</t>
  </si>
  <si>
    <t>Druitt_2016_Santorini_74</t>
  </si>
  <si>
    <t>Druitt_2016_Santorini_75</t>
  </si>
  <si>
    <t>Druitt_2016_Santorini_76</t>
  </si>
  <si>
    <t>Druitt_2016_Santorini_77</t>
  </si>
  <si>
    <t>Druitt_2016_Santorini_78</t>
  </si>
  <si>
    <t>Druitt_2016_Santorini_79</t>
  </si>
  <si>
    <t>Druitt_2016_Santorini_80</t>
  </si>
  <si>
    <t>Druitt_2016_Santorini_81</t>
  </si>
  <si>
    <t>Druitt_2016_Santorini_82</t>
  </si>
  <si>
    <t>Druitt_2016_Santorini_83</t>
  </si>
  <si>
    <t>Druitt_2016_Santorini_84</t>
  </si>
  <si>
    <t>Druitt_2016_Santorini_85</t>
  </si>
  <si>
    <t>Druitt_2016_Santorini_86</t>
  </si>
  <si>
    <t>Druitt_2016_Santorini_87</t>
  </si>
  <si>
    <t>Druitt_2016_Santorini_88</t>
  </si>
  <si>
    <t>Druitt_2016_Santorini_89</t>
  </si>
  <si>
    <t>Druitt_2016_Santorini_90</t>
  </si>
  <si>
    <t>Druitt_2016_Santorini_91</t>
  </si>
  <si>
    <t>Druitt_2016_Santorini_92</t>
  </si>
  <si>
    <t>Druitt_2016_Santorini_93</t>
  </si>
  <si>
    <t>Druitt_2016_Santorini_94</t>
  </si>
  <si>
    <t>Druitt_2016_Santorini_95</t>
  </si>
  <si>
    <t>Druitt_2016_Santorini_96</t>
  </si>
  <si>
    <t>Druitt_2016_Santorini_97</t>
  </si>
  <si>
    <t>Druitt_2016_Santorini_98</t>
  </si>
  <si>
    <t>Druitt_2016_Santorini_99</t>
  </si>
  <si>
    <t>Druitt_2016_Santorini_100</t>
  </si>
  <si>
    <t>Druitt_2016_Santorini_101</t>
  </si>
  <si>
    <t>Druitt_2016_Santorini_102</t>
  </si>
  <si>
    <t>Druitt_2016_Santorini_103</t>
  </si>
  <si>
    <t>Druitt_2016_Santorini_104</t>
  </si>
  <si>
    <t>Druitt_2016_Santorini_105</t>
  </si>
  <si>
    <t>Rose-Koga2012_Italy_1</t>
  </si>
  <si>
    <t>Rose-Koga2012_Italy_2</t>
  </si>
  <si>
    <t>Rose-Koga2012_Italy_3</t>
  </si>
  <si>
    <t>Rose-Koga2012_Italy_4</t>
  </si>
  <si>
    <t>Rose-Koga2012_Italy_5</t>
  </si>
  <si>
    <t>Rose-Koga2012_Italy_6</t>
  </si>
  <si>
    <t>Rose-Koga2012_Italy_7</t>
  </si>
  <si>
    <t>Rose-Koga2012_Italy_8</t>
  </si>
  <si>
    <t>Rose-Koga2012_Italy_9</t>
  </si>
  <si>
    <t>Rose-Koga2012_Italy_10</t>
  </si>
  <si>
    <t>Rose-Koga2012_Italy_11</t>
  </si>
  <si>
    <t>Rose-Koga2012_Italy_12</t>
  </si>
  <si>
    <t>Rose-Koga2012_Italy_13</t>
  </si>
  <si>
    <t>Rose-Koga2012_Italy_14</t>
  </si>
  <si>
    <t>Rose-Koga2012_Italy_15</t>
  </si>
  <si>
    <t>Rose-Koga2012_Italy_16</t>
  </si>
  <si>
    <t>Rose-Koga2012_Italy_17</t>
  </si>
  <si>
    <t>Rose-Koga2012_Italy_18</t>
  </si>
  <si>
    <t>Rose-Koga2012_Italy_19</t>
  </si>
  <si>
    <t>Rose-Koga2012_Italy_20</t>
  </si>
  <si>
    <t>Rose-Koga2012_Italy_21</t>
  </si>
  <si>
    <t>Rose-Koga2012_Italy_22</t>
  </si>
  <si>
    <t>Rose-Koga2012_Italy_23</t>
  </si>
  <si>
    <t>Rose-Koga2012_Italy_24</t>
  </si>
  <si>
    <t>Rose-Koga2012_Italy_25</t>
  </si>
  <si>
    <t>Myers_2014_Tungurahua_1</t>
  </si>
  <si>
    <t>de Maisonneuve_2012_Llaima_1</t>
  </si>
  <si>
    <t>de Maisonneuve_2012_Llaima_2</t>
  </si>
  <si>
    <t>de Maisonneuve_2012_Llaima_3</t>
  </si>
  <si>
    <t>de Maisonneuve_2012_Llaima_4</t>
  </si>
  <si>
    <t>de Maisonneuve_2012_Llaima_5</t>
  </si>
  <si>
    <t>de Maisonneuve_2012_Llaima_6</t>
  </si>
  <si>
    <t>de Maisonneuve_2012_Llaima_7</t>
  </si>
  <si>
    <t>de Maisonneuve_2012_Llaima_8</t>
  </si>
  <si>
    <t>de Maisonneuve_2012_Llaima_9</t>
  </si>
  <si>
    <t>de Maisonneuve_2012_Llaima_10</t>
  </si>
  <si>
    <t>de Maisonneuve_2012_Llaima_11</t>
  </si>
  <si>
    <t>de Maisonneuve_2012_Llaima_12</t>
  </si>
  <si>
    <t>de Maisonneuve_2012_Llaima_13</t>
  </si>
  <si>
    <t>de Maisonneuve_2012_Llaima_14</t>
  </si>
  <si>
    <t>de Maisonneuve_2012_Llaima_15</t>
  </si>
  <si>
    <t>de Maisonneuve_2012_Llaima_16</t>
  </si>
  <si>
    <t>de Maisonneuve_2012_Llaima_17</t>
  </si>
  <si>
    <t>de Maisonneuve_2012_Llaima_18</t>
  </si>
  <si>
    <t>de Maisonneuve_2012_Llaima_19</t>
  </si>
  <si>
    <t>de Maisonneuve_2012_Llaima_20</t>
  </si>
  <si>
    <t>de Maisonneuve_2012_Llaima_21</t>
  </si>
  <si>
    <t>de Maisonneuve_2012_Llaima_22</t>
  </si>
  <si>
    <t>de Maisonneuve_2012_Llaima_23</t>
  </si>
  <si>
    <t>de Maisonneuve_2012_Llaima_24</t>
  </si>
  <si>
    <t>de Maisonneuve_2012_Llaima_25</t>
  </si>
  <si>
    <t>de Maisonneuve_2012_Llaima_26</t>
  </si>
  <si>
    <t>de Maisonneuve_2012_Llaima_27</t>
  </si>
  <si>
    <t>de Maisonneuve_2012_Llaima_28</t>
  </si>
  <si>
    <t>de Maisonneuve_2012_Llaima_29</t>
  </si>
  <si>
    <t>de Maisonneuve_2012_Llaima_30</t>
  </si>
  <si>
    <t>de Maisonneuve_2012_Llaima_31</t>
  </si>
  <si>
    <t>de Maisonneuve_2012_Llaima_32</t>
  </si>
  <si>
    <t>de Maisonneuve_2012_Llaima_33</t>
  </si>
  <si>
    <t>de Maisonneuve_2012_Llaima_34</t>
  </si>
  <si>
    <t>de Maisonneuve_2012_Llaima_35</t>
  </si>
  <si>
    <t>de Maisonneuve_2012_Llaima_36</t>
  </si>
  <si>
    <t>de Maisonneuve_2012_Llaima_37</t>
  </si>
  <si>
    <t>de Maisonneuve_2012_Llaima_38</t>
  </si>
  <si>
    <t>de Maisonneuve_2012_Llaima_39</t>
  </si>
  <si>
    <t>de Maisonneuve_2012_Llaima_40</t>
  </si>
  <si>
    <t>de Maisonneuve_2012_Llaima_41</t>
  </si>
  <si>
    <t>de Maisonneuve_2012_Llaima_42</t>
  </si>
  <si>
    <t>de Maisonneuve_2012_Llaima_43</t>
  </si>
  <si>
    <t>de Maisonneuve_2012_Llaima_44</t>
  </si>
  <si>
    <t>de Maisonneuve_2012_Llaima_45</t>
  </si>
  <si>
    <t>de Maisonneuve_2012_Llaima_46</t>
  </si>
  <si>
    <t>de Maisonneuve_2012_Llaima_47</t>
  </si>
  <si>
    <t>de Maisonneuve_2012_Llaima_48</t>
  </si>
  <si>
    <t>de Maisonneuve_2012_Llaima_49</t>
  </si>
  <si>
    <t>de Maisonneuve_2012_Llaima_50</t>
  </si>
  <si>
    <t>de Maisonneuve_2012_Llaima_51</t>
  </si>
  <si>
    <t>de Maisonneuve_2012_Llaima_52</t>
  </si>
  <si>
    <t>de Maisonneuve_2012_Llaima_53</t>
  </si>
  <si>
    <t>de Maisonneuve_2012_Llaima_54</t>
  </si>
  <si>
    <t>de Maisonneuve_2012_Llaima_55</t>
  </si>
  <si>
    <t>de Maisonneuve_2012_Llaima_56</t>
  </si>
  <si>
    <t>de Maisonneuve_2012_Llaima_57</t>
  </si>
  <si>
    <t>de Maisonneuve_2012_Llaima_58</t>
  </si>
  <si>
    <t>de Maisonneuve_2012_Llaima_59</t>
  </si>
  <si>
    <t>de Maisonneuve_2012_Llaima_60</t>
  </si>
  <si>
    <t>de Maisonneuve_2012_Llaima_61</t>
  </si>
  <si>
    <t>de Maisonneuve_2012_Llaima_62</t>
  </si>
  <si>
    <t>de Maisonneuve_2012_Llaima_63</t>
  </si>
  <si>
    <t>de Maisonneuve_2012_Llaima_64</t>
  </si>
  <si>
    <t>de Maisonneuve_2012_Llaima_65</t>
  </si>
  <si>
    <t>de Maisonneuve_2012_Llaima_66</t>
  </si>
  <si>
    <t>de Maisonneuve_2012_Llaima_67</t>
  </si>
  <si>
    <t>de Maisonneuve_2012_Llaima_68</t>
  </si>
  <si>
    <t>de Maisonneuve_2012_Llaima_69</t>
  </si>
  <si>
    <t>de Maisonneuve_2012_Llaima_70</t>
  </si>
  <si>
    <t>de Maisonneuve_2012_Llaima_71</t>
  </si>
  <si>
    <t>de Maisonneuve_2012_Llaima_72</t>
  </si>
  <si>
    <t>Esposito_2011_CampiFlegrei_1</t>
  </si>
  <si>
    <t>Esposito_2011_CampiFlegrei_2</t>
  </si>
  <si>
    <t>Esposito_2011_CampiFlegrei_3</t>
  </si>
  <si>
    <t>Esposito_2011_CampiFlegrei_4</t>
  </si>
  <si>
    <t>Esposito_2011_CampiFlegrei_5</t>
  </si>
  <si>
    <t>Esposito_2011_CampiFlegrei_6</t>
  </si>
  <si>
    <t>Esposito_2011_CampiFlegrei_7</t>
  </si>
  <si>
    <t>Esposito_2011_CampiFlegrei_8</t>
  </si>
  <si>
    <t>Esposito_2011_CampiFlegrei_9</t>
  </si>
  <si>
    <t>Esposito_2011_CampiFlegrei_10</t>
  </si>
  <si>
    <t>Esposito_2011_CampiFlegrei_11</t>
  </si>
  <si>
    <t>Esposito_2011_CampiFlegrei_12</t>
  </si>
  <si>
    <t>Esposito_2011_CampiFlegrei_13</t>
  </si>
  <si>
    <t>Esposito_2011_CampiFlegrei_14</t>
  </si>
  <si>
    <t>Esposito_2011_CampiFlegrei_15</t>
  </si>
  <si>
    <t>Esposito_2011_CampiFlegrei_16</t>
  </si>
  <si>
    <t>Esposito_2011_CampiFlegrei_17</t>
  </si>
  <si>
    <t>Esposito_2011_CampiFlegrei_18</t>
  </si>
  <si>
    <t>Esposito_2011_CampiFlegrei_19</t>
  </si>
  <si>
    <t>Esposito_2011_CampiFlegrei_20</t>
  </si>
  <si>
    <t>Esposito_2011_CampiFlegrei_21</t>
  </si>
  <si>
    <t>Esposito_2011_CampiFlegrei_22</t>
  </si>
  <si>
    <t>Esposito_2011_CampiFlegrei_23</t>
  </si>
  <si>
    <t>Esposito_2011_CampiFlegrei_24</t>
  </si>
  <si>
    <t>Esposito_2011_CampiFlegrei_25</t>
  </si>
  <si>
    <t>Esposito_2011_CampiFlegrei_26</t>
  </si>
  <si>
    <t>Esposito_2011_CampiFlegrei_27</t>
  </si>
  <si>
    <t>Esposito_2011_CampiFlegrei_28</t>
  </si>
  <si>
    <t>Esposito_2011_CampiFlegrei_29</t>
  </si>
  <si>
    <t>Esposito_2011_CampiFlegrei_30</t>
  </si>
  <si>
    <t>Esposito_2011_CampiFlegrei_31</t>
  </si>
  <si>
    <t>Esposito_2011_CampiFlegrei_32</t>
  </si>
  <si>
    <t>Esposito_2011_CampiFlegrei_33</t>
  </si>
  <si>
    <t>Esposito_2011_CampiFlegrei_34</t>
  </si>
  <si>
    <t>Esposito_2011_CampiFlegrei_35</t>
  </si>
  <si>
    <t>Esposito_2011_CampiFlegrei_36</t>
  </si>
  <si>
    <t>Esposito_2011_CampiFlegrei_37</t>
  </si>
  <si>
    <t>Esposito_2011_CampiFlegrei_38</t>
  </si>
  <si>
    <t>Esposito_2011_CampiFlegrei_39</t>
  </si>
  <si>
    <t>Esposito_2011_CampiFlegrei_40</t>
  </si>
  <si>
    <t>Esposito_2011_CampiFlegrei_41</t>
  </si>
  <si>
    <t>Esposito_2011_CampiFlegrei_42</t>
  </si>
  <si>
    <t>Esposito_2011_CampiFlegrei_43</t>
  </si>
  <si>
    <t>Esposito_2011_CampiFlegrei_44</t>
  </si>
  <si>
    <t>Esposito_2011_CampiFlegrei_45</t>
  </si>
  <si>
    <t>Esposito_2011_CampiFlegrei_46</t>
  </si>
  <si>
    <t>Esposito_2011_CampiFlegrei_47</t>
  </si>
  <si>
    <t>Esposito_2011_CampiFlegrei_48</t>
  </si>
  <si>
    <t>Esposito_2011_CampiFlegrei_49</t>
  </si>
  <si>
    <t>Esposito_2011_CampiFlegrei_50</t>
  </si>
  <si>
    <t>Esposito_2011_CampiFlegrei_51</t>
  </si>
  <si>
    <t>Esposito_2011_CampiFlegrei_52</t>
  </si>
  <si>
    <t>Esposito_2011_CampiFlegrei_53</t>
  </si>
  <si>
    <t>Esposito_2011_CampiFlegrei_54</t>
  </si>
  <si>
    <t>Esposito_2011_CampiFlegrei_55</t>
  </si>
  <si>
    <t>Esposito_2011_CampiFlegrei_56</t>
  </si>
  <si>
    <t>Esposito_2011_CampiFlegrei_57</t>
  </si>
  <si>
    <t>Esposito_2011_CampiFlegrei_58</t>
  </si>
  <si>
    <t>Esposito_2011_CampiFlegrei_59</t>
  </si>
  <si>
    <t>Esposito_2011_CampiFlegrei_60</t>
  </si>
  <si>
    <t>Esposito_2011_CampiFlegrei_61</t>
  </si>
  <si>
    <t>Esposito_2011_CampiFlegrei_62</t>
  </si>
  <si>
    <t>Esposito_2011_CampiFlegrei_63</t>
  </si>
  <si>
    <t>Esposito_2011_CampiFlegrei_64</t>
  </si>
  <si>
    <t>Esposito_2011_CampiFlegrei_65</t>
  </si>
  <si>
    <t>Esposito_2011_CampiFlegrei_66</t>
  </si>
  <si>
    <t>Esposito_2011_CampiFlegrei_67</t>
  </si>
  <si>
    <t>Esposito_2011_CampiFlegrei_68</t>
  </si>
  <si>
    <t>Esposito_2011_CampiFlegrei_69</t>
  </si>
  <si>
    <t>Esposito_2011_CampiFlegrei_70</t>
  </si>
  <si>
    <t>Esposito_2011_CampiFlegrei_71</t>
  </si>
  <si>
    <t>Esposito_2011_CampiFlegrei_72</t>
  </si>
  <si>
    <t>Esposito_2011_CampiFlegrei_73</t>
  </si>
  <si>
    <t>Esposito_2011_CampiFlegrei_74</t>
  </si>
  <si>
    <t>Esposito_2011_CampiFlegrei_75</t>
  </si>
  <si>
    <t>Esposito_2011_CampiFlegrei_76</t>
  </si>
  <si>
    <t>Esposito_2011_CampiFlegrei_77</t>
  </si>
  <si>
    <t>Esposito_2011_CampiFlegrei_78</t>
  </si>
  <si>
    <t>Esposito_2011_CampiFlegrei_79</t>
  </si>
  <si>
    <t>Esposito_2011_CampiFlegrei_80</t>
  </si>
  <si>
    <t>Esposito_2011_CampiFlegrei_81</t>
  </si>
  <si>
    <t>Esposito_2011_CampiFlegrei_82</t>
  </si>
  <si>
    <t>Esposito_2011_CampiFlegrei_83</t>
  </si>
  <si>
    <t>Esposito_2011_CampiFlegrei_84</t>
  </si>
  <si>
    <t>Esposito_2011_CampiFlegrei_85</t>
  </si>
  <si>
    <t>Esposito_2011_CampiFlegrei_86</t>
  </si>
  <si>
    <t>Esposito_2011_CampiFlegrei_87</t>
  </si>
  <si>
    <t>Esposito_2011_CampiFlegrei_88</t>
  </si>
  <si>
    <t>Berlo_2012_Fuego_1</t>
  </si>
  <si>
    <t>Berlo_2012_Fuego_2</t>
  </si>
  <si>
    <t>Berlo_2012_Fuego_3</t>
  </si>
  <si>
    <t>Berlo_2012_Fuego_4</t>
  </si>
  <si>
    <t>Berlo_2012_Fuego_5</t>
  </si>
  <si>
    <t>Berlo_2012_Fuego_6</t>
  </si>
  <si>
    <t>Berlo_2012_Fuego_7</t>
  </si>
  <si>
    <t>Berlo_2012_Fuego_8</t>
  </si>
  <si>
    <t>Berlo_2012_Fuego_9</t>
  </si>
  <si>
    <t>Berlo_2012_Fuego_10</t>
  </si>
  <si>
    <t>Berlo_2012_Fuego_11</t>
  </si>
  <si>
    <t>Berlo_2012_Fuego_12</t>
  </si>
  <si>
    <t>Berlo_2012_Fuego_13</t>
  </si>
  <si>
    <t>Berlo_2012_Fuego_14</t>
  </si>
  <si>
    <t>Berlo_2012_Fuego_15</t>
  </si>
  <si>
    <t>Berlo_2012_Fuego_16</t>
  </si>
  <si>
    <t>Berlo_2012_Fuego_17</t>
  </si>
  <si>
    <t>Berlo_2012_Fuego_18</t>
  </si>
  <si>
    <t>Berlo_2012_Fuego_19</t>
  </si>
  <si>
    <t>Berlo_2012_Fuego_20</t>
  </si>
  <si>
    <t>Berlo_2012_Fuego_21</t>
  </si>
  <si>
    <t>Berlo_2012_Fuego_22</t>
  </si>
  <si>
    <t>Berlo_2012_Fuego_23</t>
  </si>
  <si>
    <t>Berlo_2012_Fuego_24</t>
  </si>
  <si>
    <t>Berlo_2012_Fuego_25</t>
  </si>
  <si>
    <t>Berlo_2012_Fuego_26</t>
  </si>
  <si>
    <t>Venugopal_2016_CerroNegroLasPilas_1</t>
  </si>
  <si>
    <t>Venugopal_2016_CerroNegroLasPilas_2</t>
  </si>
  <si>
    <t>Venugopal_2016_CerroNegroLasPilas_3</t>
  </si>
  <si>
    <t>Venugopal_2016_CerroNegroLasPilas_4</t>
  </si>
  <si>
    <t>Venugopal_2016_CerroNegroLasPilas_5</t>
  </si>
  <si>
    <t>Venugopal_2016_CerroNegroLasPilas_6</t>
  </si>
  <si>
    <t>Venugopal_2016_CerroNegroLasPilas_7</t>
  </si>
  <si>
    <t>Venugopal_2016_CerroNegroLasPilas_8</t>
  </si>
  <si>
    <t>Venugopal_2016_CerroNegroLasPilas_9</t>
  </si>
  <si>
    <t>Venugopal_2016_CerroNegroLasPilas_10</t>
  </si>
  <si>
    <t>Venugopal_2016_CerroNegroLasPilas_11</t>
  </si>
  <si>
    <t>Venugopal_2016_CerroNegroLasPilas_12</t>
  </si>
  <si>
    <t>Venugopal_2016_CerroNegroLasPilas_13</t>
  </si>
  <si>
    <t>Venugopal_2016_CerroNegroLasPilas_14</t>
  </si>
  <si>
    <t>Venugopal_2016_CerroNegroLasPilas_15</t>
  </si>
  <si>
    <t>Robidoux_2017_Telica_1</t>
  </si>
  <si>
    <t>Robidoux_2017_Telica_2</t>
  </si>
  <si>
    <t>Robidoux_2017_Telica_3</t>
  </si>
  <si>
    <t>Robidoux_2017_Telica_4</t>
  </si>
  <si>
    <t>Robidoux_2017_Telica_5</t>
  </si>
  <si>
    <t>Robidoux_2017_Telica_6</t>
  </si>
  <si>
    <t>Robidoux_2017_Telica_7</t>
  </si>
  <si>
    <t>Robidoux_2017_Telica_8</t>
  </si>
  <si>
    <t>Robidoux_2017_Telica_9</t>
  </si>
  <si>
    <t>Robidoux_2017_Telica_10</t>
  </si>
  <si>
    <t>Caulfield_2011_Tofua_1</t>
  </si>
  <si>
    <t>Roberge_2009_Popocatepetl_1</t>
  </si>
  <si>
    <t>Roberge_2009_Popocatepetl_2</t>
  </si>
  <si>
    <t>Roberge_2009_Popocatepetl_3</t>
  </si>
  <si>
    <t>Roberge_2009_Popocatepetl_4</t>
  </si>
  <si>
    <t>Roberge_2009_Popocatepetl_5</t>
  </si>
  <si>
    <t>Roberge_2009_Popocatepetl_6</t>
  </si>
  <si>
    <t>Roberge_2009_Popocatepetl_7</t>
  </si>
  <si>
    <t>Roberge_2009_Popocatepetl_8</t>
  </si>
  <si>
    <t>Robidoux_2017_SanCristobal_1</t>
  </si>
  <si>
    <t>Robidoux_2017_SanCristobal_2</t>
  </si>
  <si>
    <t>Robidoux_2017_SanCristobal_3</t>
  </si>
  <si>
    <t>Robidoux_2017_SanCristobal_4</t>
  </si>
  <si>
    <t>Robidoux_2017_SanCristobal_5</t>
  </si>
  <si>
    <t>Robidoux_2017_SanCristobal_6</t>
  </si>
  <si>
    <t>Robidoux_2017_SanCristobal_7</t>
  </si>
  <si>
    <t>Robidoux_2017_SanCristobal_8</t>
  </si>
  <si>
    <t>Robidoux_2017_SanCristobal_9</t>
  </si>
  <si>
    <t>Johnson_2009_CentralMexico_1</t>
  </si>
  <si>
    <t>Johnson_2009_CentralMexico_2</t>
  </si>
  <si>
    <t>Johnson_2009_CentralMexico_3</t>
  </si>
  <si>
    <t>Johnson_2009_CentralMexico_4</t>
  </si>
  <si>
    <t>Johnson_2009_CentralMexico_5</t>
  </si>
  <si>
    <t>Johnson_2009_CentralMexico_6</t>
  </si>
  <si>
    <t>Johnson_2009_CentralMexico_7</t>
  </si>
  <si>
    <t>Johnson_2009_CentralMexico_8</t>
  </si>
  <si>
    <t>Johnson_2009_CentralMexico_9</t>
  </si>
  <si>
    <t>Johnson_2009_CentralMexico_10</t>
  </si>
  <si>
    <t>Johnson_2009_CentralMexico_11</t>
  </si>
  <si>
    <t>Johnson_2009_CentralMexico_12</t>
  </si>
  <si>
    <t>Johnson_2009_CentralMexico_13</t>
  </si>
  <si>
    <t>Johnson_2009_CentralMexico_14</t>
  </si>
  <si>
    <t>Johnson_2009_CentralMexico_15</t>
  </si>
  <si>
    <t>Johnson_2009_CentralMexico_16</t>
  </si>
  <si>
    <t>Johnson_2009_CentralMexico_17</t>
  </si>
  <si>
    <t>Johnson_2009_CentralMexico_18</t>
  </si>
  <si>
    <t>Johnson_2009_CentralMexico_19</t>
  </si>
  <si>
    <t>Johnson_2009_CentralMexico_20</t>
  </si>
  <si>
    <t>Johnson_2009_CentralMexico_21</t>
  </si>
  <si>
    <t>Johnson_2009_CentralMexico_22</t>
  </si>
  <si>
    <t>Johnson_2009_CentralMexico_23</t>
  </si>
  <si>
    <t>Johnson_2009_CentralMexico_24</t>
  </si>
  <si>
    <t>Johnson_2009_CentralMexico_25</t>
  </si>
  <si>
    <t>Johnson_2009_CentralMexico_26</t>
  </si>
  <si>
    <t>Johnson_2009_CentralMexico_27</t>
  </si>
  <si>
    <t>Johnson_2009_CentralMexico_28</t>
  </si>
  <si>
    <t>Johnson_2009_CentralMexico_29</t>
  </si>
  <si>
    <t>Johnson_2009_CentralMexico_30</t>
  </si>
  <si>
    <t>Johnson_2009_CentralMexico_31</t>
  </si>
  <si>
    <t>Johnson_2009_CentralMexico_32</t>
  </si>
  <si>
    <t>Johnson_2009_CentralMexico_33</t>
  </si>
  <si>
    <t>Johnson_2009_CentralMexico_34</t>
  </si>
  <si>
    <t>Johnson_2009_CentralMexico_35</t>
  </si>
  <si>
    <t>Johnson_2009_CentralMexico_36</t>
  </si>
  <si>
    <t>Johnson_2009_CentralMexico_37</t>
  </si>
  <si>
    <t>Johnson_2009_CentralMexico_38</t>
  </si>
  <si>
    <t>Johnson_2009_CentralMexico_39</t>
  </si>
  <si>
    <t>Johnson_2009_CentralMexico_40</t>
  </si>
  <si>
    <t>Johnson_2009_CentralMexico_41</t>
  </si>
  <si>
    <t>Johnson_2009_CentralMexico_42</t>
  </si>
  <si>
    <t>Johnson_2009_CentralMexico_43</t>
  </si>
  <si>
    <t>Johnson_2009_CentralMexico_44</t>
  </si>
  <si>
    <t>Johnson_2009_CentralMexico_45</t>
  </si>
  <si>
    <t>Johnson_2009_CentralMexico_46</t>
  </si>
  <si>
    <t>Johnson_2009_CentralMexico_47</t>
  </si>
  <si>
    <t>Johnson_2009_CentralMexico_48</t>
  </si>
  <si>
    <t>Johnson_2009_CentralMexico_49</t>
  </si>
  <si>
    <t>Johnson_2009_CentralMexico_50</t>
  </si>
  <si>
    <t>Johnson_2009_CentralMexico_51</t>
  </si>
  <si>
    <t>Johnson_2009_CentralMexico_52</t>
  </si>
  <si>
    <t>Johnson_2009_CentralMexico_53</t>
  </si>
  <si>
    <t>Johnson_2009_CentralMexico_54</t>
  </si>
  <si>
    <t>Johnson_2009_CentralMexico_55</t>
  </si>
  <si>
    <t>Johnson_2009_CentralMexico_56</t>
  </si>
  <si>
    <t>Johnson_2009_CentralMexico_57</t>
  </si>
  <si>
    <t>Johnson_2009_CentralMexico_58</t>
  </si>
  <si>
    <t>Johnson_2009_CentralMexico_59</t>
  </si>
  <si>
    <t>Johnson_2009_CentralMexico_60</t>
  </si>
  <si>
    <t>Johnson_2009_CentralMexico_61</t>
  </si>
  <si>
    <t>Johnson_2009_CentralMexico_62</t>
  </si>
  <si>
    <t>Johnson_2009_CentralMexico_63</t>
  </si>
  <si>
    <t>Johnson_2009_CentralMexico_64</t>
  </si>
  <si>
    <t>Johnson_2009_CentralMexico_65</t>
  </si>
  <si>
    <t>Johnson_2009_CentralMexico_66</t>
  </si>
  <si>
    <t>Johnson_2009_CentralMexico_67</t>
  </si>
  <si>
    <t>Johnson_2009_CentralMexico_68</t>
  </si>
  <si>
    <t>Johnson_2009_CentralMexico_69</t>
  </si>
  <si>
    <t>Johnson_2009_CentralMexico_70</t>
  </si>
  <si>
    <t>Cervantes_2003_CentralMexico_1</t>
  </si>
  <si>
    <t>Cervantes_2003_CentralMexico_2</t>
  </si>
  <si>
    <t>Cervantes_2003_CentralMexico_3</t>
  </si>
  <si>
    <t>Cervantes_2003_CentralMexico_4</t>
  </si>
  <si>
    <t>Cervantes_2003_CentralMexico_5</t>
  </si>
  <si>
    <t>Cervantes_2003_CentralMexico_6</t>
  </si>
  <si>
    <t>Cooper_2009+Plank2018_Tonga_1</t>
  </si>
  <si>
    <t>Cooper_2009+Plank2018_Tonga_2</t>
  </si>
  <si>
    <t>Cooper_2009+Plank2018_Tonga_3</t>
  </si>
  <si>
    <t>Cooper_2009+Plank2018_Tonga_4</t>
  </si>
  <si>
    <t>Cooper_2009+Plank2018_Tonga_5</t>
  </si>
  <si>
    <t>Cooper_2009+Plank2018_Tonga_6</t>
  </si>
  <si>
    <t>Cooper_2009+Plank2018_Tonga_7</t>
  </si>
  <si>
    <t>Cooper_2009+Plank2018_Tonga_8</t>
  </si>
  <si>
    <t>Cooper_2009+Plank2018_Tonga_9</t>
  </si>
  <si>
    <t>Cooper_2009+Plank2018_Tonga_10</t>
  </si>
  <si>
    <t>Cooper_2009+Plank2018_Tonga_11</t>
  </si>
  <si>
    <t>Cooper_2009+Plank2018_Tonga_12</t>
  </si>
  <si>
    <t>Cooper_2009+Plank2018_Tonga_13</t>
  </si>
  <si>
    <t>Cooper_2009+Plank2018_Tonga_14</t>
  </si>
  <si>
    <t>Cooper_2009+Plank2018_Tonga_15</t>
  </si>
  <si>
    <t>Cooper_2009+Plank2018_Tonga_16</t>
  </si>
  <si>
    <t>Cooper_2009+Plank2018_Tonga_17</t>
  </si>
  <si>
    <t>Cooper_2009+Plank2018_Tonga_18</t>
  </si>
  <si>
    <t>Cooper_2009+Plank2018_Tonga_19</t>
  </si>
  <si>
    <t>Cooper_2009+Plank2018_Tonga_20</t>
  </si>
  <si>
    <t>Cooper_2009+Plank2018_Tonga_21</t>
  </si>
  <si>
    <t>Cooper_2009+Plank2018_Tonga_22</t>
  </si>
  <si>
    <t>Cooper_2009+Plank2018_Tonga_23</t>
  </si>
  <si>
    <t>Cooper_2009+Plank2018_Tonga_24</t>
  </si>
  <si>
    <t>Cooper_2009+Plank2018_Tonga_25</t>
  </si>
  <si>
    <t>Cooper_2009+Plank2018_Tonga_26</t>
  </si>
  <si>
    <t>Cooper_2009+Plank2018_Tonga_27</t>
  </si>
  <si>
    <t>Cooper_2009+Plank2018_Tonga_28</t>
  </si>
  <si>
    <t>Cooper_2009+Plank2018_Tonga_29</t>
  </si>
  <si>
    <t>Cooper_2009+Plank2018_Tonga_30</t>
  </si>
  <si>
    <t>Cooper_2009+Plank2018_Tonga_31</t>
  </si>
  <si>
    <t>Cooper_2009+Plank2018_Tonga_32</t>
  </si>
  <si>
    <t>Cooper_2009+Plank2018_Tonga_33</t>
  </si>
  <si>
    <t>Cooper_2009+Plank2018_Tonga_34</t>
  </si>
  <si>
    <t>Cooper_2009+Plank2018_Tonga_35</t>
  </si>
  <si>
    <t>Cooper_2009+Plank2018_Tonga_36</t>
  </si>
  <si>
    <t>Cooper_2009+Plank2018_Tonga_37</t>
  </si>
  <si>
    <t>Cooper_2009+Plank2018_Tonga_38</t>
  </si>
  <si>
    <t>Cooper_2009+Plank2018_Tonga_39</t>
  </si>
  <si>
    <t>Cooper_2009+Plank2018_Tonga_40</t>
  </si>
  <si>
    <t>Cooper_2009+Plank2018_Tonga_41</t>
  </si>
  <si>
    <t>Cooper_2009+Plank2018_Tonga_42</t>
  </si>
  <si>
    <t>Cooper_2009+Plank2018_Tonga_43</t>
  </si>
  <si>
    <t>Cooper_2009+Plank2018_Tonga_44</t>
  </si>
  <si>
    <t>Cooper_2009+Plank2018_Tonga_45</t>
  </si>
  <si>
    <t>Cooper_2009+Plank2018_Tonga_46</t>
  </si>
  <si>
    <t>Cooper_2009+Plank2018_Tonga_47</t>
  </si>
  <si>
    <t>Cooper_2009+Plank2018_Tonga_48</t>
  </si>
  <si>
    <t>Cooper_2009+Plank2018_Tonga_49</t>
  </si>
  <si>
    <t>Cooper_2009+Plank2018_Tonga_50</t>
  </si>
  <si>
    <t>Cooper_2009+Plank2018_Tonga_51</t>
  </si>
  <si>
    <t>Cooper_2009+Plank2018_Tonga_52</t>
  </si>
  <si>
    <t>Cooper_2009+Plank2018_Tonga_53</t>
  </si>
  <si>
    <t>Cooper_2009+Plank2018_Tonga_54</t>
  </si>
  <si>
    <t>Cooper_2009+Plank2018_Tonga_55</t>
  </si>
  <si>
    <t>Cooper_2009+Plank2018_Tonga_56</t>
  </si>
  <si>
    <t>Cooper_2009+Plank2018_Tonga_57</t>
  </si>
  <si>
    <t>Cooper_2009+Plank2018_Tonga_58</t>
  </si>
  <si>
    <t>Cooper_2009+Plank2018_Tonga_59</t>
  </si>
  <si>
    <t>Cooper_2009+Plank2018_Tonga_60</t>
  </si>
  <si>
    <t>Cooper_2009+Plank2018_Tonga_61</t>
  </si>
  <si>
    <t>Cooper_2009+Plank2018_Tonga_62</t>
  </si>
  <si>
    <t>Cooper_2009+Plank2018_Tonga_63</t>
  </si>
  <si>
    <t>Cooper_2009+Plank2018_Tonga_64</t>
  </si>
  <si>
    <t>Cooper_2009+Plank2018_Tonga_65</t>
  </si>
  <si>
    <t>Cooper_2009+Plank2018_Tonga_66</t>
  </si>
  <si>
    <t>Cooper_2009+Plank2018_Tonga_67</t>
  </si>
  <si>
    <t>Cooper_2009+Plank2018_Tonga_68</t>
  </si>
  <si>
    <t>Cooper_2009+Plank2018_Tonga_69</t>
  </si>
  <si>
    <t>Cooper_2009+Plank2018_Tonga_70</t>
  </si>
  <si>
    <t>Cooper_2009+Plank2018_Tonga_71</t>
  </si>
  <si>
    <t>Cooper_2009+Plank2018_Tonga_72</t>
  </si>
  <si>
    <t>Cooper_2009+Plank2018_Tonga_73</t>
  </si>
  <si>
    <t>Cooper_2009+Plank2018_Tonga_74</t>
  </si>
  <si>
    <t>Cooper_2009+Plank2018_Tonga_75</t>
  </si>
  <si>
    <t>Cooper_2009+Plank2018_Tonga_76</t>
  </si>
  <si>
    <t>Cooper_2009+Plank2018_Tonga_77</t>
  </si>
  <si>
    <t>Cooper_2009+Plank2018_Tonga_78</t>
  </si>
  <si>
    <t>Cooper_2009+Plank2018_Tonga_79</t>
  </si>
  <si>
    <t>Cooper_2009+Plank2018_Tonga_80</t>
  </si>
  <si>
    <t>Cooper_2009+Plank2018_Tonga_81</t>
  </si>
  <si>
    <t>Cooper_2009+Plank2018_Tonga_82</t>
  </si>
  <si>
    <t>Cooper_2009+Plank2018_Tonga_83</t>
  </si>
  <si>
    <t>Cooper_2009+Plank2018_Tonga_84</t>
  </si>
  <si>
    <t>Cooper_2009+Plank2018_Tonga_85</t>
  </si>
  <si>
    <t>Cooper_2009+Plank2018_Tonga_86</t>
  </si>
  <si>
    <t>Cooper_2009+Plank2018_Tonga_87</t>
  </si>
  <si>
    <t>Cooper_2009+Plank2018_Tonga_88</t>
  </si>
  <si>
    <t>Cooper_2009+Plank2018_Tonga_89</t>
  </si>
  <si>
    <t>Cooper_2009+Plank2018_Tonga_90</t>
  </si>
  <si>
    <t>Cooper_2009+Plank2018_Tonga_91</t>
  </si>
  <si>
    <t>Cooper_2009+Plank2018_Tonga_92</t>
  </si>
  <si>
    <t>Cooper_2009+Plank2018_Tonga_93</t>
  </si>
  <si>
    <t>Cooper_2009+Plank2018_Tonga_94</t>
  </si>
  <si>
    <t>Cooper_2009+Plank2018_Tonga_95</t>
  </si>
  <si>
    <t>Cooper_2009+Plank2018_Tonga_96</t>
  </si>
  <si>
    <t>Cooper_2009+Plank2018_Tonga_97</t>
  </si>
  <si>
    <t>Cooper_2009+Plank2018_Tonga_98</t>
  </si>
  <si>
    <t>Cooper_2009+Plank2018_Tonga_99</t>
  </si>
  <si>
    <t>Cooper_2009+Plank2018_Tonga_100</t>
  </si>
  <si>
    <t>Cooper_2009+Plank2018_Tonga_101</t>
  </si>
  <si>
    <t>Cooper_2009+Plank2018_Tonga_102</t>
  </si>
  <si>
    <t>Cooper_2009+Plank2018_Tonga_103</t>
  </si>
  <si>
    <t>Cooper_2009+Plank2018_Tonga_104</t>
  </si>
  <si>
    <t>Cooper_2009+Plank2018_Tonga_105</t>
  </si>
  <si>
    <t>Cooper_2009+Plank2018_Tonga_106</t>
  </si>
  <si>
    <t>Cooper_2009+Plank2018_Tonga_107</t>
  </si>
  <si>
    <t>Cooper_2009+Plank2018_Tonga_108</t>
  </si>
  <si>
    <t>Cooper_2009+Plank2018_Tonga_109</t>
  </si>
  <si>
    <t>Cooper_2009+Plank2018_Tonga_110</t>
  </si>
  <si>
    <t>Cooper_2009+Plank2018_Tonga_111</t>
  </si>
  <si>
    <t>Ruth_2016_Llaima_1</t>
  </si>
  <si>
    <t>Ruth_2016_Llaima_6</t>
  </si>
  <si>
    <t>Ruth_2016_Llaima_3</t>
  </si>
  <si>
    <t>Ruth_2016_Llaima_5</t>
  </si>
  <si>
    <t>Ruth_2016_Llaima_4</t>
  </si>
  <si>
    <t>Ruth_2016_Llaima_9</t>
  </si>
  <si>
    <t>Ruth_2016_Llaima_2</t>
  </si>
  <si>
    <t>Ruth_2016_Llaima_7</t>
  </si>
  <si>
    <t>Ruth_2016_Llaima_8</t>
  </si>
  <si>
    <t>Ruth_2016_Llaima_10</t>
  </si>
  <si>
    <t>Ruth_2016_Llaima_11</t>
  </si>
  <si>
    <t>Ruth_2016_Llaima_12</t>
  </si>
  <si>
    <t>Ruth_2016_Llaima_13</t>
  </si>
  <si>
    <t>Ruth_2016_Llaima_14</t>
  </si>
  <si>
    <t>Ruth_2016_Llaima_15</t>
  </si>
  <si>
    <t>Ruth_2016_Llaima_16</t>
  </si>
  <si>
    <t>Ruth_2016_Llaima_17</t>
  </si>
  <si>
    <t>Ruth_2016_Llaima_18</t>
  </si>
  <si>
    <t>Ruth_2016_Llaima_19</t>
  </si>
  <si>
    <t>Ruth_2016_Llaima_20</t>
  </si>
  <si>
    <t>Ruth_2016_Llaima_21</t>
  </si>
  <si>
    <t>Ruth_2016_Llaima_22</t>
  </si>
  <si>
    <t>Ruth_2016_Llaima_23</t>
  </si>
  <si>
    <t>Ruth_2016_Llaima_24</t>
  </si>
  <si>
    <t>Ruth_2016_Llaima_25</t>
  </si>
  <si>
    <t>Ruth_2016_Llaima_26</t>
  </si>
  <si>
    <t>Ruth_2016_Llaima_27</t>
  </si>
  <si>
    <t>Ruth_2016_Llaima_28</t>
  </si>
  <si>
    <t>Ruth_2016_Llaima_29</t>
  </si>
  <si>
    <t>Ruth_2016_Llaima_30</t>
  </si>
  <si>
    <t>Ruth_2016_Llaima_31</t>
  </si>
  <si>
    <t>Ruth_2016_Llaima_32</t>
  </si>
  <si>
    <t>Ruth_2016_Llaima_33</t>
  </si>
  <si>
    <t>Ruth_2016_Llaima_34</t>
  </si>
  <si>
    <t>Ruth_2016_Llaima_35</t>
  </si>
  <si>
    <t>Ruth_2016_Llaima_36</t>
  </si>
  <si>
    <t>Ruth_2016_Llaima_37</t>
  </si>
  <si>
    <t>Ruth_2016_Llaima_38</t>
  </si>
  <si>
    <t>Ruth_2016_Llaima_39</t>
  </si>
  <si>
    <t>Ruth_2016_Llaima_40</t>
  </si>
  <si>
    <t>Ruth_2016_Llaima_41</t>
  </si>
  <si>
    <t>Ruth_2016_Llaima_42</t>
  </si>
  <si>
    <t>Ruth_2016_Llaima_43</t>
  </si>
  <si>
    <t>Roggensack_1997_CerroNegro_1</t>
  </si>
  <si>
    <t>Roggensack_1997_CerroNegro_2</t>
  </si>
  <si>
    <t>Roggensack_1997_CerroNegro_3</t>
  </si>
  <si>
    <t>Roggensack_1997_CerroNegro_4</t>
  </si>
  <si>
    <t>Roggensack_2001_Fuego_1</t>
  </si>
  <si>
    <t>Roggensack_2001_Fuego_2</t>
  </si>
  <si>
    <t>Roggensack_2001_Fuego_3</t>
  </si>
  <si>
    <t>Roggensack_2001_Fuego_4</t>
  </si>
  <si>
    <t>Roggensack_2001_CerroNegro_1</t>
  </si>
  <si>
    <t>Roggensack_2001_CerroNegro_2</t>
  </si>
  <si>
    <t>Roggensack_2001_CerroNegro_3</t>
  </si>
  <si>
    <t>Roggensack_2001_CerroNegro_4</t>
  </si>
  <si>
    <t>Roggensack_2001_CerroNegro_5</t>
  </si>
  <si>
    <t>Roggensack_2001_CerroNegro_6</t>
  </si>
  <si>
    <t>Roggensack_2001_CerroNegro_7</t>
  </si>
  <si>
    <t>Roggensack_2001_CerroNegro_8</t>
  </si>
  <si>
    <t>Roggensack_2001_CerroNegro_9</t>
  </si>
  <si>
    <t>Roggensack_2001_CerroNegro_10</t>
  </si>
  <si>
    <t>Roggensack_2001_CerroNegro_11</t>
  </si>
  <si>
    <t>Roggensack_2001_CerroNegro_12</t>
  </si>
  <si>
    <t>Roggensack_2001_CerroNegro_13</t>
  </si>
  <si>
    <t>Roggensack_2001_CerroNegro_14</t>
  </si>
  <si>
    <t>Roggensack_2001_CerroNegro_15</t>
  </si>
  <si>
    <t>Roggensack_2001_CerroNegro_16</t>
  </si>
  <si>
    <t>Roggensack_2001_CerroNegro_17</t>
  </si>
  <si>
    <t>Roggensack_2001_CerroNegro_18</t>
  </si>
  <si>
    <t>Roggensack_2001_CerroNegro_19</t>
  </si>
  <si>
    <t>Roggensack_2001_CerroNegro_20</t>
  </si>
  <si>
    <t>Roggensack_2001_CerroNegro_21</t>
  </si>
  <si>
    <t>Brounce_2014_Marianas_1</t>
  </si>
  <si>
    <t>Brounce_2014_Marianas_2</t>
  </si>
  <si>
    <t>Brounce_2014_Marianas_3</t>
  </si>
  <si>
    <t>Brounce_2014_Marianas_4</t>
  </si>
  <si>
    <t>Brounce_2014_Marianas_5</t>
  </si>
  <si>
    <t>Brounce_2014_Marianas_6</t>
  </si>
  <si>
    <t>Brounce_2014_Marianas_7</t>
  </si>
  <si>
    <t>Brounce_2014_Marianas_8</t>
  </si>
  <si>
    <t>Brounce_2014_Marianas_9</t>
  </si>
  <si>
    <t>Brounce_2014_Marianas_10</t>
  </si>
  <si>
    <t>Brounce_2014_Marianas_11</t>
  </si>
  <si>
    <t>Brounce_2014_Marianas_12</t>
  </si>
  <si>
    <t>Brounce_2014_Marianas_13</t>
  </si>
  <si>
    <t>Brounce_2014_Marianas_14</t>
  </si>
  <si>
    <t>Brounce_2014_Marianas_15</t>
  </si>
  <si>
    <t>Brounce_2014_Marianas_16</t>
  </si>
  <si>
    <t>Brounce_2014_Marianas_17</t>
  </si>
  <si>
    <t>Brounce_2014_Marianas_18</t>
  </si>
  <si>
    <t>Brounce_2014_Marianas_19</t>
  </si>
  <si>
    <t>Brounce_2014_Marianas_20</t>
  </si>
  <si>
    <t>Brounce_2014_Marianas_21</t>
  </si>
  <si>
    <t>Brounce_2014_Marianas_22</t>
  </si>
  <si>
    <t>Brounce_2014_Marianas_23</t>
  </si>
  <si>
    <t>Brounce_2014_Marianas_24</t>
  </si>
  <si>
    <t>Brounce_2014_Marianas_25</t>
  </si>
  <si>
    <t>Brounce_2014_Marianas_26</t>
  </si>
  <si>
    <t>Brounce_2014_Marianas_27</t>
  </si>
  <si>
    <t>Brounce_2014_Marianas_28</t>
  </si>
  <si>
    <t>Brounce_2014_Marianas_29</t>
  </si>
  <si>
    <t>Brounce_2014_Marianas_30</t>
  </si>
  <si>
    <t>Brounce_2014_Marianas_31</t>
  </si>
  <si>
    <t>Brounce_2014_Marianas_32</t>
  </si>
  <si>
    <t>Brounce_2014_Marianas_33</t>
  </si>
  <si>
    <t>Brounce_2014_Marianas_34</t>
  </si>
  <si>
    <t>Brounce_2014_Marianas_35</t>
  </si>
  <si>
    <t>Gennaro_2019_Etna_1</t>
  </si>
  <si>
    <t>Gennaro_2019_Etna_2</t>
  </si>
  <si>
    <t>Gennaro_2019_Etna_3</t>
  </si>
  <si>
    <t>Gennaro_2019_Etna_4</t>
  </si>
  <si>
    <t>Gennaro_2019_Etna_5</t>
  </si>
  <si>
    <t>Gennaro_2019_Etna_6</t>
  </si>
  <si>
    <t>Gennaro_2019_Etna_7</t>
  </si>
  <si>
    <t>Gennaro_2019_Etna_8</t>
  </si>
  <si>
    <t>Gennaro_2019_Etna_9</t>
  </si>
  <si>
    <t>Gennaro_2019_Etna_10</t>
  </si>
  <si>
    <t>Gennaro_2019_Etna_11</t>
  </si>
  <si>
    <t>Gennaro_2019_Etna_12</t>
  </si>
  <si>
    <t>Gennaro_2019_Etna_13</t>
  </si>
  <si>
    <t>Gennaro_2019_Etna_14</t>
  </si>
  <si>
    <t>Gennaro_2019_Etna_15</t>
  </si>
  <si>
    <t>Gennaro_2019_Etna_16</t>
  </si>
  <si>
    <t>Gennaro_2019_Etna_17</t>
  </si>
  <si>
    <t>Gennaro_2019_Etna_18</t>
  </si>
  <si>
    <t>Gennaro_2019_Etna_19</t>
  </si>
  <si>
    <t>Gennaro_2019_Etna_20</t>
  </si>
  <si>
    <t>Gennaro_2019_Etna_21</t>
  </si>
  <si>
    <t>Gennaro_2019_Etna_22</t>
  </si>
  <si>
    <t>Gennaro_2019_Etna_23</t>
  </si>
  <si>
    <t>Gennaro_2019_Etna_24</t>
  </si>
  <si>
    <t>Gennaro_2019_Etna_25</t>
  </si>
  <si>
    <t>Gennaro_2019_Etna_26</t>
  </si>
  <si>
    <t>Gennaro_2019_Etna_27</t>
  </si>
  <si>
    <t>Gennaro_2019_Etna_28</t>
  </si>
  <si>
    <t>Gennaro_2019_Etna_29</t>
  </si>
  <si>
    <t>Gennaro_2019_Etna_30</t>
  </si>
  <si>
    <t>Gennaro_2019_Etna_31</t>
  </si>
  <si>
    <t>Gennaro_2019_Etna_32</t>
  </si>
  <si>
    <t>Gennaro_2019_Etna_33</t>
  </si>
  <si>
    <t>Gennaro_2019_Etna_34</t>
  </si>
  <si>
    <t>Gennaro_2019_Etna_35</t>
  </si>
  <si>
    <t>Gennaro_2019_Etna_36</t>
  </si>
  <si>
    <t>Gennaro_2019_Etna_37</t>
  </si>
  <si>
    <t>Gennaro_2019_Etna_38</t>
  </si>
  <si>
    <t>Gennaro_2019_Etna_39</t>
  </si>
  <si>
    <t>Gennaro_2019_Etna_40</t>
  </si>
  <si>
    <t>Gennaro_2019_Etna_41</t>
  </si>
  <si>
    <t>Gennaro_2019_Etna_42</t>
  </si>
  <si>
    <t>Gennaro_2019_Etna_43</t>
  </si>
  <si>
    <t>Gennaro_2019_Etna_44</t>
  </si>
  <si>
    <t>Gennaro_2019_Etna_45</t>
  </si>
  <si>
    <t>Gennaro_2019_Etna_46</t>
  </si>
  <si>
    <t>Gennaro_2019_Etna_47</t>
  </si>
  <si>
    <t>Gennaro_2019_Etna_48</t>
  </si>
  <si>
    <t>Gennaro_2019_Etna_49</t>
  </si>
  <si>
    <t>Gennaro_2019_Etna_50</t>
  </si>
  <si>
    <t>Gennaro_2019_Etna_51</t>
  </si>
  <si>
    <t>Gennaro_2019_Etna_52</t>
  </si>
  <si>
    <t>Gennaro_2019_Etna_53</t>
  </si>
  <si>
    <t>Gennaro_2019_Etna_54</t>
  </si>
  <si>
    <t>Gennaro_2019_Etna_55</t>
  </si>
  <si>
    <t>Gennaro_2019_Etna_56</t>
  </si>
  <si>
    <t>Gennaro_2019_Etna_57</t>
  </si>
  <si>
    <t>Gennaro_2019_Etna_58</t>
  </si>
  <si>
    <t>Gennaro_2019_Etna_59</t>
  </si>
  <si>
    <t>Gennaro_2019_Etna_60</t>
  </si>
  <si>
    <t>Gennaro_2019_Etna_61</t>
  </si>
  <si>
    <t>Gennaro_2019_Etna_62</t>
  </si>
  <si>
    <t>Gennaro_2019_Etna_63</t>
  </si>
  <si>
    <t>Gennaro_2019_Etna_64</t>
  </si>
  <si>
    <t>Gennaro_2019_Etna_65</t>
  </si>
  <si>
    <t>Gennaro_2019_Etna_66</t>
  </si>
  <si>
    <t>Gennaro_2019_Etna_67</t>
  </si>
  <si>
    <t>Gennaro_2019_Etna_68</t>
  </si>
  <si>
    <t>Gennaro_2019_Etna_69</t>
  </si>
  <si>
    <t>Gennaro_2019_Etna_70</t>
  </si>
  <si>
    <t>Gennaro_2019_Etna_71</t>
  </si>
  <si>
    <t>Gennaro_2019_Etna_72</t>
  </si>
  <si>
    <t>Gennaro_2019_Etna_73</t>
  </si>
  <si>
    <t>Gennaro_2019_Etna_74</t>
  </si>
  <si>
    <t>Gennaro_2019_Etna_75</t>
  </si>
  <si>
    <t>Gennaro_2019_Etna_76</t>
  </si>
  <si>
    <t>Gennaro_2019_Etna_77</t>
  </si>
  <si>
    <t>Gennaro_2019_Etna_78</t>
  </si>
  <si>
    <t>Gennaro_2019_Etna_79</t>
  </si>
  <si>
    <t>Gennaro_2019_Etna_80</t>
  </si>
  <si>
    <t>Gennaro_2019_Etna_81</t>
  </si>
  <si>
    <t>Gennaro_2019_Etna_82</t>
  </si>
  <si>
    <t>Gennaro_2019_Etna_83</t>
  </si>
  <si>
    <t>Gennaro_2019_Etna_84</t>
  </si>
  <si>
    <t>Homog</t>
  </si>
  <si>
    <t>Iddon_2020_EAR_1</t>
  </si>
  <si>
    <t>Iddon_2020_EAR_2</t>
  </si>
  <si>
    <t>Iddon_2020_EAR_3</t>
  </si>
  <si>
    <t>Iddon_2020_EAR_4</t>
  </si>
  <si>
    <t>Iddon_2020_EAR_5</t>
  </si>
  <si>
    <t>Iddon_2020_EAR_6</t>
  </si>
  <si>
    <t>Iddon_2020_EAR_7</t>
  </si>
  <si>
    <t>Iddon_2020_EAR_8</t>
  </si>
  <si>
    <t>Iddon_2020_EAR_9</t>
  </si>
  <si>
    <t>Iddon_2020_EAR_10</t>
  </si>
  <si>
    <t>Iddon_2020_EAR_11</t>
  </si>
  <si>
    <t>Iddon_2020_EAR_12</t>
  </si>
  <si>
    <t>Iddon_2020_EAR_13</t>
  </si>
  <si>
    <t>Iddon_2020_EAR_14</t>
  </si>
  <si>
    <t>Iddon_2020_EAR_15</t>
  </si>
  <si>
    <t>Iddon_2020_EAR_16</t>
  </si>
  <si>
    <t>Iddon_2020_EAR_17</t>
  </si>
  <si>
    <t>Iddon_2020_EAR_18</t>
  </si>
  <si>
    <t>Iddon_2020_EAR_19</t>
  </si>
  <si>
    <t>Iddon_2020_EAR_20</t>
  </si>
  <si>
    <t>Iddon_2020_EAR_21</t>
  </si>
  <si>
    <t>Iddon_2020_EAR_22</t>
  </si>
  <si>
    <t>Iddon_2020_EAR_23</t>
  </si>
  <si>
    <t>Iddon_2020_EAR_24</t>
  </si>
  <si>
    <t>Iddon_2020_EAR_25</t>
  </si>
  <si>
    <t>Iddon_2020_EAR_26</t>
  </si>
  <si>
    <t>Iddon_2020_EAR_27</t>
  </si>
  <si>
    <t>Iddon_2020_EAR_28</t>
  </si>
  <si>
    <t>Iddon_2020_EAR_29</t>
  </si>
  <si>
    <t>Iddon_2020_EAR_30</t>
  </si>
  <si>
    <t>Iddon_2020_EAR_31</t>
  </si>
  <si>
    <t>Iddon_2020_EAR_32</t>
  </si>
  <si>
    <t>Iddon_2020_EAR_33</t>
  </si>
  <si>
    <t>Iddon_2020_EAR_34</t>
  </si>
  <si>
    <t>Iddon_2020_EAR_35</t>
  </si>
  <si>
    <t>Iddon_2020_EAR_36</t>
  </si>
  <si>
    <t>Iddon_2020_EAR_37</t>
  </si>
  <si>
    <t>Iddon_2020_EAR_38</t>
  </si>
  <si>
    <t>Iddon_2020_EAR_39</t>
  </si>
  <si>
    <t>Iddon_2020_EAR_40</t>
  </si>
  <si>
    <t>Iddon_2020_EAR_41</t>
  </si>
  <si>
    <t>Iddon_2020_EAR_42</t>
  </si>
  <si>
    <t>Iddon_2020_EAR_43</t>
  </si>
  <si>
    <t>Iddon_2020_EAR_44</t>
  </si>
  <si>
    <t>Iddon_2020_EAR_45</t>
  </si>
  <si>
    <t>Iddon_2020_EAR_46</t>
  </si>
  <si>
    <t>Iddon_2020_EAR_47</t>
  </si>
  <si>
    <t>Iddon_2020_EAR_48</t>
  </si>
  <si>
    <t>Iddon_2020_EAR_49</t>
  </si>
  <si>
    <t>Iddon_2020_EAR_50</t>
  </si>
  <si>
    <t>Iddon_2020_EAR_51</t>
  </si>
  <si>
    <t>Iddon_2020_EAR_52</t>
  </si>
  <si>
    <t>Iddon_2020_EAR_53</t>
  </si>
  <si>
    <t>Iddon_2020_EAR_54</t>
  </si>
  <si>
    <t>Iddon_2020_EAR_55</t>
  </si>
  <si>
    <t>Iddon_2020_EAR_56</t>
  </si>
  <si>
    <t>Iddon_2020_EAR_57</t>
  </si>
  <si>
    <t>Iddon_2020_EAR_58</t>
  </si>
  <si>
    <t>Iddon_2020_EAR_59</t>
  </si>
  <si>
    <t>Iddon_2020_EAR_60</t>
  </si>
  <si>
    <t>Iddon_2020_EAR_61</t>
  </si>
  <si>
    <t>Iddon_2020_EAR_62</t>
  </si>
  <si>
    <t>Iddon_2020_EAR_63</t>
  </si>
  <si>
    <t>Iddon_2020_EAR_64</t>
  </si>
  <si>
    <t>Iddon_2020_EAR_65</t>
  </si>
  <si>
    <t>Iddon_2020_EAR_66</t>
  </si>
  <si>
    <t>Iddon_2020_EAR_67</t>
  </si>
  <si>
    <t>Iddon_2020_EAR_68</t>
  </si>
  <si>
    <t>Iddon_2020_EAR_69</t>
  </si>
  <si>
    <t>Iddon_2020_EAR_70</t>
  </si>
  <si>
    <t>Iddon_2020_EAR_71</t>
  </si>
  <si>
    <t>Iddon_2020_EAR_72</t>
  </si>
  <si>
    <t>Iddon_2020_EAR_73</t>
  </si>
  <si>
    <t>Iddon_2020_EAR_74</t>
  </si>
  <si>
    <t>Iddon_2020_EAR_75</t>
  </si>
  <si>
    <t>Iddon_2020_EAR_76</t>
  </si>
  <si>
    <t>Iddon_2020_EAR_77</t>
  </si>
  <si>
    <t>Iddon_2020_EAR_78</t>
  </si>
  <si>
    <t>Iddon_2020_EAR_79</t>
  </si>
  <si>
    <t>Iddon_2020_EAR_80</t>
  </si>
  <si>
    <t>Iddon_2020_EAR_81</t>
  </si>
  <si>
    <t>Iddon_2020_EAR_82</t>
  </si>
  <si>
    <t>Iddon_2020_EAR_83</t>
  </si>
  <si>
    <t>Iddon_2020_EAR_84</t>
  </si>
  <si>
    <t>Iddon_2020_EAR_85</t>
  </si>
  <si>
    <t>Iddon_2020_EAR_86</t>
  </si>
  <si>
    <t>Iddon_2020_EAR_87</t>
  </si>
  <si>
    <t>Iddon_2020_EAR_88</t>
  </si>
  <si>
    <t>Iddon_2020_EAR_89</t>
  </si>
  <si>
    <t>Iddon_2020_EAR_90</t>
  </si>
  <si>
    <t>Iddon_2020_EAR_91</t>
  </si>
  <si>
    <t>Iddon_2020_EAR_92</t>
  </si>
  <si>
    <t>Iddon_2020_EAR_93</t>
  </si>
  <si>
    <t>Iddon_2020_EAR_94</t>
  </si>
  <si>
    <t>Iddon_2020_EAR_95</t>
  </si>
  <si>
    <t>Iddon_2020_EAR_96</t>
  </si>
  <si>
    <t>Iddon_2020_EAR_97</t>
  </si>
  <si>
    <t>Iddon_2020_EAR_98</t>
  </si>
  <si>
    <t>Iddon_2020_EAR_99</t>
  </si>
  <si>
    <t>Iddon_2020_EAR_100</t>
  </si>
  <si>
    <t>Iddon_2020_EAR_101</t>
  </si>
  <si>
    <t>Iddon_2020_EAR_102</t>
  </si>
  <si>
    <t>Iddon_2020_EAR_103</t>
  </si>
  <si>
    <t>Iddon_2020_EAR_104</t>
  </si>
  <si>
    <t>Iddon_2020_EAR_105</t>
  </si>
  <si>
    <t>Iddon_2020_EAR_106</t>
  </si>
  <si>
    <t>Iddon_2020_EAR_107</t>
  </si>
  <si>
    <t>Iddon_2020_EAR_108</t>
  </si>
  <si>
    <t>Iddon_2020_EAR_109</t>
  </si>
  <si>
    <t>Iddon_2020_EAR_110</t>
  </si>
  <si>
    <t>Iddon_2020_EAR_111</t>
  </si>
  <si>
    <t>Iddon_2020_EAR_112</t>
  </si>
  <si>
    <t>Iddon_2020_EAR_113</t>
  </si>
  <si>
    <t>Iddon_2020_EAR_114</t>
  </si>
  <si>
    <t>Iddon_2020_EAR_115</t>
  </si>
  <si>
    <t>Iddon_2020_EAR_116</t>
  </si>
  <si>
    <t>Iddon_2020_EAR_117</t>
  </si>
  <si>
    <t>Iddon_2020_EAR_118</t>
  </si>
  <si>
    <t>Rasmussen_2021_Aleutians_1</t>
  </si>
  <si>
    <t>Rasmussen_2021_Aleutians_2</t>
  </si>
  <si>
    <t>Rasmussen_2021_Aleutians_3</t>
  </si>
  <si>
    <t>Rasmussen_2021_Aleutians_4</t>
  </si>
  <si>
    <t>Rasmussen_2021_Aleutians_5</t>
  </si>
  <si>
    <t>Rasmussen_2021_Aleutians_6</t>
  </si>
  <si>
    <t>Rasmussen_2021_Aleutians_7</t>
  </si>
  <si>
    <t>Rasmussen_2021_Aleutians_8</t>
  </si>
  <si>
    <t>Rasmussen_2021_Aleutians_9</t>
  </si>
  <si>
    <t>Rasmussen_2021_Aleutians_10</t>
  </si>
  <si>
    <t>Rasmussen_2021_Aleutians_11</t>
  </si>
  <si>
    <t>Rasmussen_2021_Aleutians_12</t>
  </si>
  <si>
    <t>Rasmussen_2021_Aleutians_13</t>
  </si>
  <si>
    <t>Rasmussen_2021_Aleutians_14</t>
  </si>
  <si>
    <t>Rasmussen_2021_Aleutians_15</t>
  </si>
  <si>
    <t>Rasmussen_2021_Aleutians_16</t>
  </si>
  <si>
    <t>Rasmussen_2021_Aleutians_17</t>
  </si>
  <si>
    <t>Rasmussen_2021_Aleutians_18</t>
  </si>
  <si>
    <t>Rasmussen_2021_Aleutians_19</t>
  </si>
  <si>
    <t>Rasmussen_2021_Aleutians_20</t>
  </si>
  <si>
    <t>Rasmussen_2021_Aleutians_21</t>
  </si>
  <si>
    <t>Rasmussen_2021_Aleutians_22</t>
  </si>
  <si>
    <t>Rasmussen_2021_Aleutians_23</t>
  </si>
  <si>
    <t>Rasmussen_2021_Aleutians_24</t>
  </si>
  <si>
    <t>Rasmussen_2021_Aleutians_25</t>
  </si>
  <si>
    <t>Rasmussen_2021_Aleutians_26</t>
  </si>
  <si>
    <t>Rasmussen_2021_Aleutians_27</t>
  </si>
  <si>
    <t>Rasmussen_2021_Aleutians_28</t>
  </si>
  <si>
    <t>Rasmussen_2021_Aleutians_29</t>
  </si>
  <si>
    <t>Rasmussen_2021_Aleutians_30</t>
  </si>
  <si>
    <t>Rasmussen_2021_Aleutians_31</t>
  </si>
  <si>
    <t>Rasmussen_2021_Aleutians_32</t>
  </si>
  <si>
    <t>Rasmussen_2021_Aleutians_33</t>
  </si>
  <si>
    <t>Rasmussen_2021_Aleutians_34</t>
  </si>
  <si>
    <t>Rasmussen_2021_Aleutians_35</t>
  </si>
  <si>
    <t>Rasmussen_2021_Aleutians_36</t>
  </si>
  <si>
    <t>Rasmussen_2021_Aleutians_37</t>
  </si>
  <si>
    <t>Rasmussen_2021_Aleutians_38</t>
  </si>
  <si>
    <t>Rasmussen_2021_Aleutians_39</t>
  </si>
  <si>
    <t>Rasmussen_2021_Aleutians_40</t>
  </si>
  <si>
    <t>Rasmussen_2021_Aleutians_41</t>
  </si>
  <si>
    <t>Rasmussen_2021_Aleutians_42</t>
  </si>
  <si>
    <t>Rasmussen_2021_Aleutians_43</t>
  </si>
  <si>
    <t>Rasmussen_2021_Aleutians_44</t>
  </si>
  <si>
    <t>Rasmussen_2021_Aleutians_45</t>
  </si>
  <si>
    <t>Rasmussen_2021_Aleutians_46</t>
  </si>
  <si>
    <t>Rasmussen_2021_Aleutians_47</t>
  </si>
  <si>
    <t>Rasmussen_2021_Aleutians_48</t>
  </si>
  <si>
    <t>homog</t>
  </si>
  <si>
    <t>Werner_2020_MtCleveland_1</t>
  </si>
  <si>
    <t>Werner_2020_MtCleveland_2</t>
  </si>
  <si>
    <t>Werner_2020_MtCleveland_3</t>
  </si>
  <si>
    <t>Rasmussen_2018_Aleutians_1</t>
  </si>
  <si>
    <t>Rasmussen_2018_Aleutians_2</t>
  </si>
  <si>
    <t>Rasmussen_2018_Aleutians_3</t>
  </si>
  <si>
    <t>Rasmussen_2018_Aleutians_4</t>
  </si>
  <si>
    <t>Rasmussen_2018_Aleutians_5</t>
  </si>
  <si>
    <t>Rasmussen_2018_Aleutians_6</t>
  </si>
  <si>
    <t>Hauri_2021_IBM_1</t>
  </si>
  <si>
    <t>Hauri_2021_IBM_2</t>
  </si>
  <si>
    <t>Hauri_2021_IBM_3</t>
  </si>
  <si>
    <t>Hauri_2021_IBM_4</t>
  </si>
  <si>
    <t>Hauri_2021_IBM_5</t>
  </si>
  <si>
    <t>Hauri_2021_IBM_6</t>
  </si>
  <si>
    <t>Hauri_2021_IBM_7</t>
  </si>
  <si>
    <t>Hauri_2021_IBM_8</t>
  </si>
  <si>
    <t>Hauri_2021_IBM_9</t>
  </si>
  <si>
    <t>Hauri_2021_IBM_10</t>
  </si>
  <si>
    <t>Hauri_2021_IBM_11</t>
  </si>
  <si>
    <t>Hauri_2021_IBM_12</t>
  </si>
  <si>
    <t>Hauri_2021_IBM_13</t>
  </si>
  <si>
    <t>Hauri_2021_IBM_14</t>
  </si>
  <si>
    <t>Hauri_2021_IBM_15</t>
  </si>
  <si>
    <t>Hauri_2021_IBM_16</t>
  </si>
  <si>
    <t>Hauri_2021_IBM_17</t>
  </si>
  <si>
    <t>Hauri_2021_IBM_18</t>
  </si>
  <si>
    <t>Hauri_2021_IBM_19</t>
  </si>
  <si>
    <t>Hauri_2021_IBM_20</t>
  </si>
  <si>
    <t>Hauri_2021_IBM_21</t>
  </si>
  <si>
    <t>Hauri_2021_IBM_22</t>
  </si>
  <si>
    <t>Hauri_2021_IBM_23</t>
  </si>
  <si>
    <t>Hauri_2021_IBM_24</t>
  </si>
  <si>
    <t>Hauri_2021_IBM_25</t>
  </si>
  <si>
    <t>Hauri_2021_IBM_26</t>
  </si>
  <si>
    <t>Hauri_2021_IBM_27</t>
  </si>
  <si>
    <t>Hauri_2021_IBM_28</t>
  </si>
  <si>
    <t>Hauri_2021_IBM_29</t>
  </si>
  <si>
    <t>Hauri_2021_IBM_30</t>
  </si>
  <si>
    <t>Hauri_2021_IBM_31</t>
  </si>
  <si>
    <t>Hauri_2021_IBM_32</t>
  </si>
  <si>
    <t>Hauri_2021_IBM_33</t>
  </si>
  <si>
    <t>Hauri_2021_IBM_34</t>
  </si>
  <si>
    <t>Hauri_2021_IBM_35</t>
  </si>
  <si>
    <t>Hauri_2021_IBM_36</t>
  </si>
  <si>
    <t>Hauri_2021_IBM_37</t>
  </si>
  <si>
    <t>Hauri_2021_IBM_38</t>
  </si>
  <si>
    <t>Hauri_2021_IBM_39</t>
  </si>
  <si>
    <t>Hauri_2021_IBM_40</t>
  </si>
  <si>
    <t>Hauri_2021_IBM_41</t>
  </si>
  <si>
    <t>Hauri_2021_IBM_42</t>
  </si>
  <si>
    <t>Hauri_2021_IBM_43</t>
  </si>
  <si>
    <t>Hauri_2021_IBM_44</t>
  </si>
  <si>
    <t>Hauri_2021_IBM_45</t>
  </si>
  <si>
    <t>Hauri_2021_IBM_46</t>
  </si>
  <si>
    <t>Hauri_2021_IBM_47</t>
  </si>
  <si>
    <t>Hauri_2021_IBM_48</t>
  </si>
  <si>
    <t>Hauri_2021_IBM_49</t>
  </si>
  <si>
    <t>Hauri_2021_IBM_50</t>
  </si>
  <si>
    <t>Hauri_2021_IBM_51</t>
  </si>
  <si>
    <t>Hauri_2021_IBM_52</t>
  </si>
  <si>
    <t>Hauri_2021_IBM_53</t>
  </si>
  <si>
    <t>Hauri_2021_IBM_54</t>
  </si>
  <si>
    <t>Hauri_2021_IBM_55</t>
  </si>
  <si>
    <t>Hauri_2021_IBM_56</t>
  </si>
  <si>
    <t>Hauri_2021_IBM_57</t>
  </si>
  <si>
    <t>Hauri_2021_IBM_58</t>
  </si>
  <si>
    <t>Hauri_2021_IBM_59</t>
  </si>
  <si>
    <t>Hauri_2021_IBM_60</t>
  </si>
  <si>
    <t>Hauri_2021_IBM_61</t>
  </si>
  <si>
    <t>Hauri_2021_IBM_62</t>
  </si>
  <si>
    <t>Hauri_2021_IBM_63</t>
  </si>
  <si>
    <t>Hauri_2021_IBM_64</t>
  </si>
  <si>
    <t>Hauri_2021_IBM_65</t>
  </si>
  <si>
    <t>Hauri_2021_IBM_66</t>
  </si>
  <si>
    <t>Hauri_2021_IBM_67</t>
  </si>
  <si>
    <t>Hauri_2021_IBM_68</t>
  </si>
  <si>
    <t>Hauri_2021_IBM_69</t>
  </si>
  <si>
    <t>Hauri_2021_IBM_70</t>
  </si>
  <si>
    <t>Hauri_2021_IBM_71</t>
  </si>
  <si>
    <t>Hauri_2021_IBM_72</t>
  </si>
  <si>
    <t>Hauri_2021_IBM_73</t>
  </si>
  <si>
    <t>Hauri_2021_IBM_74</t>
  </si>
  <si>
    <t>Hauri_2021_IBM_75</t>
  </si>
  <si>
    <t>Hauri_2021_IBM_76</t>
  </si>
  <si>
    <t>Hauri_2021_IBM_77</t>
  </si>
  <si>
    <t>Hauri_2021_IBM_78</t>
  </si>
  <si>
    <t>Hauri_2021_IBM_79</t>
  </si>
  <si>
    <t>Hauri_2021_IBM_80</t>
  </si>
  <si>
    <t>Hauri_2021_IBM_81</t>
  </si>
  <si>
    <t>Hauri_2021_IBM_82</t>
  </si>
  <si>
    <t>Hauri_2021_IBM_83</t>
  </si>
  <si>
    <t>Hauri_2021_IBM_84</t>
  </si>
  <si>
    <t>Hauri_2021_IBM_85</t>
  </si>
  <si>
    <t>Hauri_2021_IBM_86</t>
  </si>
  <si>
    <t>Hauri_2021_IBM_87</t>
  </si>
  <si>
    <t>Hauri_2021_IBM_88</t>
  </si>
  <si>
    <t>Hauri_2021_IBM_89</t>
  </si>
  <si>
    <t>Hauri_2021_IBM_90</t>
  </si>
  <si>
    <t>Hauri_2021_IBM_91</t>
  </si>
  <si>
    <t>Hauri_2021_IBM_92</t>
  </si>
  <si>
    <t>Hauri_2021_IBM_93</t>
  </si>
  <si>
    <t>Hauri_2021_IBM_94</t>
  </si>
  <si>
    <t>Hauri_2021_IBM_95</t>
  </si>
  <si>
    <t>Hauri_2021_IBM_96</t>
  </si>
  <si>
    <t>Hauri_2021_IBM_97</t>
  </si>
  <si>
    <t>Hauri_2021_IBM_98</t>
  </si>
  <si>
    <t>Hauri_2021_IBM_99</t>
  </si>
  <si>
    <t>Hauri_2021_IBM_100</t>
  </si>
  <si>
    <t>Hauri_2021_IBM_101</t>
  </si>
  <si>
    <t>Hauri_2021_IBM_102</t>
  </si>
  <si>
    <t>Hauri_2021_IBM_103</t>
  </si>
  <si>
    <t>Hauri_2021_IBM_104</t>
  </si>
  <si>
    <t>Hauri_2021_IBM_105</t>
  </si>
  <si>
    <t>Hauri_2021_IBM_106</t>
  </si>
  <si>
    <t>Hauri_2021_IBM_107</t>
  </si>
  <si>
    <t>Hauri_2021_IBM_108</t>
  </si>
  <si>
    <t>Hauri_2021_IBM_109</t>
  </si>
  <si>
    <t>Hauri_2021_IBM_110</t>
  </si>
  <si>
    <t>Hauri_2021_IBM_111</t>
  </si>
  <si>
    <t>Hauri_2021_IBM_112</t>
  </si>
  <si>
    <t>Hauri_2021_IBM_113</t>
  </si>
  <si>
    <t>Hauri_2021_IBM_114</t>
  </si>
  <si>
    <t>Hauri_2021_IBM_115</t>
  </si>
  <si>
    <t>Hauri_2021_IBM_116</t>
  </si>
  <si>
    <t>Hauri_2021_IBM_117</t>
  </si>
  <si>
    <t>Hauri_2021_IBM_118</t>
  </si>
  <si>
    <t>Hauri_2021_IBM_119</t>
  </si>
  <si>
    <t>Hauri_2021_IBM_120</t>
  </si>
  <si>
    <t>Hauri_2021_IBM_121</t>
  </si>
  <si>
    <t>Hauri_2021_IBM_122</t>
  </si>
  <si>
    <t>Hauri_2021_IBM_123</t>
  </si>
  <si>
    <t>Hauri_2021_IBM_124</t>
  </si>
  <si>
    <t>Hauri_2021_IBM_125</t>
  </si>
  <si>
    <t>Hauri_2021_IBM_126</t>
  </si>
  <si>
    <t>Hauri_2021_IBM_127</t>
  </si>
  <si>
    <t>Hauri_2021_IBM_128</t>
  </si>
  <si>
    <t>Hauri_2021_IBM_129</t>
  </si>
  <si>
    <t>Hauri_2021_IBM_130</t>
  </si>
  <si>
    <t>Hauri_2021_IBM_131</t>
  </si>
  <si>
    <t>Hauri_2021_IBM_132</t>
  </si>
  <si>
    <t>Hauri_2021_IBM_133</t>
  </si>
  <si>
    <t>Hauri_2021_IBM_134</t>
  </si>
  <si>
    <t>Hauri_2021_IBM_135</t>
  </si>
  <si>
    <t>Hauri_2021_IBM_136</t>
  </si>
  <si>
    <t>Hauri_2021_IBM_137</t>
  </si>
  <si>
    <t>Hauri_2021_IBM_138</t>
  </si>
  <si>
    <t>Hauri_2021_IBM_139</t>
  </si>
  <si>
    <t>Hauri_2021_IBM_140</t>
  </si>
  <si>
    <t>Hauri_2021_IBM_141</t>
  </si>
  <si>
    <t>Hauri_2021_IBM_142</t>
  </si>
  <si>
    <t>Hauri_2021_IBM_143</t>
  </si>
  <si>
    <t>Hauri_2021_IBM_144</t>
  </si>
  <si>
    <t>Hauri_2021_IBM_145</t>
  </si>
  <si>
    <t>Hauri_2021_IBM_146</t>
  </si>
  <si>
    <t>Hauri_2021_IBM_147</t>
  </si>
  <si>
    <t>Hauri_2021_IBM_148</t>
  </si>
  <si>
    <t>Hauri_2021_IBM_149</t>
  </si>
  <si>
    <t>Hauri_2021_IBM_150</t>
  </si>
  <si>
    <t>Hauri_2021_IBM_151</t>
  </si>
  <si>
    <t>Hauri_2021_IBM_152</t>
  </si>
  <si>
    <t>Hauri_2021_IBM_153</t>
  </si>
  <si>
    <t>Hauri_2021_IBM_154</t>
  </si>
  <si>
    <t>Hauri_2021_IBM_155</t>
  </si>
  <si>
    <t>Hauri_2021_IBM_156</t>
  </si>
  <si>
    <t>Hauri_2021_IBM_157</t>
  </si>
  <si>
    <t>Hauri_2021_IBM_158</t>
  </si>
  <si>
    <t>Hauri_2021_IBM_159</t>
  </si>
  <si>
    <t>Hauri_2021_IBM_160</t>
  </si>
  <si>
    <t>Hauri_2021_IBM_161</t>
  </si>
  <si>
    <t>Hauri_2021_IBM_162</t>
  </si>
  <si>
    <t>Hauri_2021_IBM_163</t>
  </si>
  <si>
    <t>Hauri_2021_IBM_164</t>
  </si>
  <si>
    <t>Hauri_2021_IBM_165</t>
  </si>
  <si>
    <t>Hauri_2021_IBM_166</t>
  </si>
  <si>
    <t>Hauri_2021_IBM_167</t>
  </si>
  <si>
    <t>Hauri_2021_IBM_168</t>
  </si>
  <si>
    <t>Hauri_2021_IBM_169</t>
  </si>
  <si>
    <t>Hauri_2021_IBM_170</t>
  </si>
  <si>
    <t>Hauri_2021_IBM_171</t>
  </si>
  <si>
    <t>Hauri_2021_IBM_172</t>
  </si>
  <si>
    <t>Hauri_2021_IBM_173</t>
  </si>
  <si>
    <t>Hauri_2021_IBM_174</t>
  </si>
  <si>
    <t>Hauri_2021_IBM_175</t>
  </si>
  <si>
    <t>Hauri_2021_IBM_176</t>
  </si>
  <si>
    <t>Hauri_2021_IBM_177</t>
  </si>
  <si>
    <t>Hauri_2021_IBM_178</t>
  </si>
  <si>
    <t>Hauri_2021_IBM_179</t>
  </si>
  <si>
    <t>Hauri_2021_IBM_180</t>
  </si>
  <si>
    <t>Hauri_2021_IBM_181</t>
  </si>
  <si>
    <t>Hauri_2021_IBM_182</t>
  </si>
  <si>
    <t>Hauri_2021_IBM_183</t>
  </si>
  <si>
    <t>Hauri_2021_IBM_184</t>
  </si>
  <si>
    <t>Hauri_2021_IBM_185</t>
  </si>
  <si>
    <t>Hauri_2021_IBM_186</t>
  </si>
  <si>
    <t>Hauri_2021_IBM_187</t>
  </si>
  <si>
    <t>Hauri_2021_IBM_188</t>
  </si>
  <si>
    <t>Hauri_2021_IBM_189</t>
  </si>
  <si>
    <t>Hauri_2021_IBM_190</t>
  </si>
  <si>
    <t>Hauri_2021_IBM_191</t>
  </si>
  <si>
    <t>Hauri_2021_IBM_192</t>
  </si>
  <si>
    <t>Hauri_2021_IBM_193</t>
  </si>
  <si>
    <t>Hauri_2021_IBM_194</t>
  </si>
  <si>
    <t>Hauri_2021_IBM_195</t>
  </si>
  <si>
    <t>Hauri_2021_IBM_196</t>
  </si>
  <si>
    <t>Hauri_2021_IBM_197</t>
  </si>
  <si>
    <t>Hauri_2021_IBM_198</t>
  </si>
  <si>
    <t>Hauri_2021_IBM_199</t>
  </si>
  <si>
    <t>Hauri_2021_IBM_200</t>
  </si>
  <si>
    <t>Hauri_2021_IBM_201</t>
  </si>
  <si>
    <t>Hauri_2021_IBM_202</t>
  </si>
  <si>
    <t>Hauri_2021_IBM_203</t>
  </si>
  <si>
    <t>Hauri_2021_IBM_204</t>
  </si>
  <si>
    <t>Hauri_2021_IBM_205</t>
  </si>
  <si>
    <t>Hauri_2021_IBM_206</t>
  </si>
  <si>
    <t>Hauri_2021_IBM_207</t>
  </si>
  <si>
    <t>Hauri_2021_IBM_208</t>
  </si>
  <si>
    <t>Hauri_2021_IBM_209</t>
  </si>
  <si>
    <t>Hauri_2021_IBM_210</t>
  </si>
  <si>
    <t>Hauri_2021_IBM_211</t>
  </si>
  <si>
    <t>Hauri_2021_IBM_212</t>
  </si>
  <si>
    <t>Hauri_2021_IBM_213</t>
  </si>
  <si>
    <t>Hauri_2021_IBM_214</t>
  </si>
  <si>
    <t>Hauri_2021_IBM_215</t>
  </si>
  <si>
    <t>Hauri_2021_IBM_216</t>
  </si>
  <si>
    <t>Hauri_2021_IBM_217</t>
  </si>
  <si>
    <t>Hauri_2021_IBM_218</t>
  </si>
  <si>
    <t>Hauri_2021_IBM_219</t>
  </si>
  <si>
    <t>Hauri_2021_IBM_220</t>
  </si>
  <si>
    <t>Hauri_2021_IBM_221</t>
  </si>
  <si>
    <t>Hauri_2021_IBM_222</t>
  </si>
  <si>
    <t>Hauri_2021_IBM_223</t>
  </si>
  <si>
    <t>Hauri_2021_IBM_224</t>
  </si>
  <si>
    <t>Hauri_2021_IBM_225</t>
  </si>
  <si>
    <t>Hauri_2021_IBM_226</t>
  </si>
  <si>
    <t>Hauri_2021_IBM_227</t>
  </si>
  <si>
    <t>Hauri_2021_IBM_228</t>
  </si>
  <si>
    <t>Hauri_2021_IBM_229</t>
  </si>
  <si>
    <t>Hauri_2021_IBM_230</t>
  </si>
  <si>
    <t>Hauri_2021_IBM_231</t>
  </si>
  <si>
    <t>Hauri_2021_IBM_232</t>
  </si>
  <si>
    <t>Hauri_2021_IBM_233</t>
  </si>
  <si>
    <t>Hauri_2021_IBM_234</t>
  </si>
  <si>
    <t>Hauri_2021_IBM_235</t>
  </si>
  <si>
    <t>Hauri_2021_IBM_236</t>
  </si>
  <si>
    <t>Hauri_2021_IBM_237</t>
  </si>
  <si>
    <t>Hauri_2021_IBM_238</t>
  </si>
  <si>
    <t>Hauri_2021_IBM_239</t>
  </si>
  <si>
    <t>Hauri_2021_IBM_240</t>
  </si>
  <si>
    <t>Hauri_2021_IBM_241</t>
  </si>
  <si>
    <t>Hauri_2021_IBM_242</t>
  </si>
  <si>
    <t>Hauri_2021_IBM_243</t>
  </si>
  <si>
    <t>Hauri_2021_IBM_244</t>
  </si>
  <si>
    <t>Hauri_2021_IBM_245</t>
  </si>
  <si>
    <t>Hauri_2021_IBM_246</t>
  </si>
  <si>
    <t>Hauri_2021_IBM_247</t>
  </si>
  <si>
    <t>Hauri_2021_IBM_248</t>
  </si>
  <si>
    <t>Hauri_2021_IBM_249</t>
  </si>
  <si>
    <t>Hauri_2021_IBM_250</t>
  </si>
  <si>
    <t>Hauri_2021_IBM_251</t>
  </si>
  <si>
    <t>Hauri_2021_IBM_252</t>
  </si>
  <si>
    <t>Hauri_2021_IBM_253</t>
  </si>
  <si>
    <t>Hauri_2021_IBM_254</t>
  </si>
  <si>
    <t>Hauri_2021_IBM_255</t>
  </si>
  <si>
    <t>Hauri_2021_IBM_256</t>
  </si>
  <si>
    <t>Hauri_2021_IBM_257</t>
  </si>
  <si>
    <t>Hauri_2021_IBM_258</t>
  </si>
  <si>
    <t>Hauri_2021_IBM_259</t>
  </si>
  <si>
    <t>Hauri_2021_IBM_260</t>
  </si>
  <si>
    <t>Hauri_2021_IBM_261</t>
  </si>
  <si>
    <t>Hauri_2021_IBM_262</t>
  </si>
  <si>
    <t>Hauri_2021_IBM_263</t>
  </si>
  <si>
    <t>Hauri_2021_IBM_264</t>
  </si>
  <si>
    <t>Hauri_2021_IBM_265</t>
  </si>
  <si>
    <t>Hauri_2021_IBM_266</t>
  </si>
  <si>
    <t>Hauri_2021_IBM_267</t>
  </si>
  <si>
    <t>Hauri_2021_IBM_268</t>
  </si>
  <si>
    <t>Hauri_2021_IBM_269</t>
  </si>
  <si>
    <t>Hauri_2021_IBM_270</t>
  </si>
  <si>
    <t>Hauri_2021_IBM_271</t>
  </si>
  <si>
    <t>Hauri_2021_IBM_272</t>
  </si>
  <si>
    <t>Hauri_2021_IBM_273</t>
  </si>
  <si>
    <t>Hauri_2021_IBM_274</t>
  </si>
  <si>
    <t>Hauri_2021_IBM_275</t>
  </si>
  <si>
    <t>Hauri_2021_IBM_276</t>
  </si>
  <si>
    <t>Hauri_2021_IBM_277</t>
  </si>
  <si>
    <t>Hauri_2021_IBM_278</t>
  </si>
  <si>
    <t>Hauri_2021_IBM_279</t>
  </si>
  <si>
    <t>Hauri_2021_IBM_280</t>
  </si>
  <si>
    <t>Hauri_2021_IBM_281</t>
  </si>
  <si>
    <t>Hauri_2021_IBM_282</t>
  </si>
  <si>
    <t>Hauri_2021_IBM_283</t>
  </si>
  <si>
    <t>Hauri_2021_IBM_284</t>
  </si>
  <si>
    <t>Hauri_2021_IBM_285</t>
  </si>
  <si>
    <t>Hauri_2021_IBM_286</t>
  </si>
  <si>
    <t>Hauri_2021_IBM_287</t>
  </si>
  <si>
    <t>Hauri_2021_IBM_288</t>
  </si>
  <si>
    <t>Hauri_2021_IBM_289</t>
  </si>
  <si>
    <t>Hauri_2021_IBM_290</t>
  </si>
  <si>
    <t>Hauri_2021_IBM_291</t>
  </si>
  <si>
    <t>Hauri_2021_IBM_292</t>
  </si>
  <si>
    <t>Hauri_2021_IBM_293</t>
  </si>
  <si>
    <t>Hauri_2021_IBM_294</t>
  </si>
  <si>
    <t>Hauri_2021_IBM_295</t>
  </si>
  <si>
    <t>Hauri_2021_IBM_296</t>
  </si>
  <si>
    <t>Hauri_2021_IBM_297</t>
  </si>
  <si>
    <t>Hauri_2021_IBM_298</t>
  </si>
  <si>
    <t>Hauri_2021_IBM_299</t>
  </si>
  <si>
    <t>Hauri_2021_IBM_300</t>
  </si>
  <si>
    <t>Hauri_2021_IBM_301</t>
  </si>
  <si>
    <t>Hauri_2021_IBM_302</t>
  </si>
  <si>
    <t>Hauri_2021_IBM_303</t>
  </si>
  <si>
    <t>Hauri_2021_IBM_304</t>
  </si>
  <si>
    <t>Hauri_2021_IBM_305</t>
  </si>
  <si>
    <t>Hauri_2021_IBM_306</t>
  </si>
  <si>
    <t>Hauri_2021_IBM_307</t>
  </si>
  <si>
    <t>Hauri_2021_IBM_308</t>
  </si>
  <si>
    <t>Hauri_2021_IBM_309</t>
  </si>
  <si>
    <t>Hauri_2021_IBM_310</t>
  </si>
  <si>
    <t>Hauri_2021_IBM_311</t>
  </si>
  <si>
    <t>Hauri_2021_IBM_312</t>
  </si>
  <si>
    <t>Hauri_2021_IBM_313</t>
  </si>
  <si>
    <t>Hauri_2021_IBM_314</t>
  </si>
  <si>
    <t>Hauri_2021_IBM_315</t>
  </si>
  <si>
    <t>Hauri_2021_IBM_316</t>
  </si>
  <si>
    <t>Hauri_2021_IBM_317</t>
  </si>
  <si>
    <t>Hauri_2021_IBM_318</t>
  </si>
  <si>
    <t>Hauri_2021_IBM_319</t>
  </si>
  <si>
    <t>Hauri_2021_IBM_320</t>
  </si>
  <si>
    <t>Hauri_2021_IBM_321</t>
  </si>
  <si>
    <t>Hauri_2021_IBM_322</t>
  </si>
  <si>
    <t>Hauri_2021_IBM_323</t>
  </si>
  <si>
    <t>Hauri_2021_IBM_324</t>
  </si>
  <si>
    <t>Hauri_2021_IBM_325</t>
  </si>
  <si>
    <t>Hauri_2021_IBM_326</t>
  </si>
  <si>
    <t>Hauri_2021_IBM_327</t>
  </si>
  <si>
    <t>Hauri_2021_IBM_328</t>
  </si>
  <si>
    <t>Hauri_2021_IBM_329</t>
  </si>
  <si>
    <t>Hauri_2021_IBM_330</t>
  </si>
  <si>
    <t>Hauri_2021_IBM_331</t>
  </si>
  <si>
    <t>Hauri_2021_IBM_332</t>
  </si>
  <si>
    <t>Hauri_2021_IBM_333</t>
  </si>
  <si>
    <t>Hauri_2021_IBM_334</t>
  </si>
  <si>
    <t>Hauri_2021_IBM_335</t>
  </si>
  <si>
    <t>Hauri_2021_IBM_336</t>
  </si>
  <si>
    <t>Hauri_2021_IBM_337</t>
  </si>
  <si>
    <t>Hauri_2021_IBM_338</t>
  </si>
  <si>
    <t>Hauri_2021_IBM_339</t>
  </si>
  <si>
    <t>Hauri_2021_IBM_340</t>
  </si>
  <si>
    <t>Hauri_2021_IBM_341</t>
  </si>
  <si>
    <t>Hauri_2021_IBM_342</t>
  </si>
  <si>
    <t>Hauri_2021_IBM_343</t>
  </si>
  <si>
    <t>Hauri_2021_IBM_344</t>
  </si>
  <si>
    <t>Hauri_2021_IBM_345</t>
  </si>
  <si>
    <t>Hauri_2021_IBM_346</t>
  </si>
  <si>
    <t>Hauri_2021_IBM_347</t>
  </si>
  <si>
    <t>Hauri_2021_IBM_348</t>
  </si>
  <si>
    <t>Hauri_2021_IBM_349</t>
  </si>
  <si>
    <t>Hauri_2021_IBM_350</t>
  </si>
  <si>
    <t>Hauri_2021_IBM_351</t>
  </si>
  <si>
    <t>Hauri_2021_IBM_352</t>
  </si>
  <si>
    <t>Hauri_2021_IBM_353</t>
  </si>
  <si>
    <t>Hauri_2021_IBM_354</t>
  </si>
  <si>
    <t>Hauri_2021_IBM_355</t>
  </si>
  <si>
    <t>Hauri_2021_IBM_356</t>
  </si>
  <si>
    <t>Hauri_2021_IBM_357</t>
  </si>
  <si>
    <t>Hauri_2021_IBM_358</t>
  </si>
  <si>
    <t>Hauri_2021_IBM_359</t>
  </si>
  <si>
    <t>Hauri_2021_IBM_360</t>
  </si>
  <si>
    <t>Hauri_2021_IBM_361</t>
  </si>
  <si>
    <t>Hauri_2021_IBM_362</t>
  </si>
  <si>
    <t>Hauri_2021_IBM_363</t>
  </si>
  <si>
    <t>Hauri_2021_IBM_364</t>
  </si>
  <si>
    <t>Hauri_2021_IBM_365</t>
  </si>
  <si>
    <t>Hauri_2021_IBM_366</t>
  </si>
  <si>
    <t>Hauri_2021_IBM_367</t>
  </si>
  <si>
    <t>Hauri_2021_IBM_368</t>
  </si>
  <si>
    <t>Hauri_2021_IBM_369</t>
  </si>
  <si>
    <t>Hauri_2021_IBM_370</t>
  </si>
  <si>
    <t>Hauri_2021_IBM_371</t>
  </si>
  <si>
    <t>Hauri_2021_IBM_372</t>
  </si>
  <si>
    <t>Hauri_2021_IBM_373</t>
  </si>
  <si>
    <t>Hauri_2021_IBM_374</t>
  </si>
  <si>
    <t>Hauri_2021_IBM_375</t>
  </si>
  <si>
    <t>Hauri_2021_IBM_376</t>
  </si>
  <si>
    <t>Hauri_2021_IBM_377</t>
  </si>
  <si>
    <t>Hauri_2021_IBM_378</t>
  </si>
  <si>
    <t>Hauri_2021_IBM_379</t>
  </si>
  <si>
    <t>Hauri_2021_IBM_380</t>
  </si>
  <si>
    <t>Hauri_2021_IBM_381</t>
  </si>
  <si>
    <t>Hauri_2021_IBM_382</t>
  </si>
  <si>
    <t>Hauri_2021_IBM_383</t>
  </si>
  <si>
    <t>Hauri_2021_IBM_384</t>
  </si>
  <si>
    <t>Hauri_2021_IBM_385</t>
  </si>
  <si>
    <t>Hauri_2021_IBM_386</t>
  </si>
  <si>
    <t>Hauri_2021_IBM_387</t>
  </si>
  <si>
    <t>Hauri_2021_IBM_388</t>
  </si>
  <si>
    <t>Hauri_2021_IBM_389</t>
  </si>
  <si>
    <t>Hauri_2021_IBM_390</t>
  </si>
  <si>
    <t>Hauri_2021_IBM_391</t>
  </si>
  <si>
    <t>Hauri_2021_IBM_392</t>
  </si>
  <si>
    <t>Hauri_2021_IBM_393</t>
  </si>
  <si>
    <t>Hauri_2021_IBM_394</t>
  </si>
  <si>
    <t>Hauri_2021_IBM_395</t>
  </si>
  <si>
    <t>Hauri_2021_IBM_396</t>
  </si>
  <si>
    <t>Hauri_2021_IBM_397</t>
  </si>
  <si>
    <t>Hauri_2021_IBM_398</t>
  </si>
  <si>
    <t>Hauri_2021_IBM_399</t>
  </si>
  <si>
    <t>Hauri_2021_IBM_400</t>
  </si>
  <si>
    <t>Hauri_2021_IBM_401</t>
  </si>
  <si>
    <t>Hauri_2021_IBM_402</t>
  </si>
  <si>
    <t>Hauri_2021_IBM_403</t>
  </si>
  <si>
    <t>Hauri_2021_IBM_404</t>
  </si>
  <si>
    <t>Hauri_2021_IBM_405</t>
  </si>
  <si>
    <t>Hauri_2021_IBM_406</t>
  </si>
  <si>
    <t>Hauri_2021_IBM_407</t>
  </si>
  <si>
    <t>Hauri_2021_IBM_408</t>
  </si>
  <si>
    <t>Hauri_2021_IBM_409</t>
  </si>
  <si>
    <t>Hauri_2021_IBM_410</t>
  </si>
  <si>
    <t>Hauri_2021_IBM_411</t>
  </si>
  <si>
    <t>Hauri_2021_IBM_412</t>
  </si>
  <si>
    <t>Hauri_2021_IBM_413</t>
  </si>
  <si>
    <t>Hauri_2021_IBM_414</t>
  </si>
  <si>
    <t>Hauri_2021_IBM_415</t>
  </si>
  <si>
    <t>Hauri_2021_IBM_416</t>
  </si>
  <si>
    <t>Hauri_2021_IBM_417</t>
  </si>
  <si>
    <t>Hauri_2021_IBM_418</t>
  </si>
  <si>
    <t>Hauri_2021_IBM_419</t>
  </si>
  <si>
    <t>Hauri_2021_IBM_420</t>
  </si>
  <si>
    <t>Hauri_2021_IBM_421</t>
  </si>
  <si>
    <t>Hauri_2021_IBM_422</t>
  </si>
  <si>
    <t>Hauri_2021_IBM_423</t>
  </si>
  <si>
    <t>Hauri_2021_IBM_424</t>
  </si>
  <si>
    <t>Hauri_2021_IBM_425</t>
  </si>
  <si>
    <t>Hauri_2021_IBM_426</t>
  </si>
  <si>
    <t>Hauri_2021_IBM_427</t>
  </si>
  <si>
    <t>Hauri_2021_IBM_428</t>
  </si>
  <si>
    <t>Hauri_2021_IBM_429</t>
  </si>
  <si>
    <t>Hauri_2021_IBM_430</t>
  </si>
  <si>
    <t>Hauri_2021_IBM_431</t>
  </si>
  <si>
    <t>Hauri_2021_IBM_432</t>
  </si>
  <si>
    <t>Hauri_2021_IBM_433</t>
  </si>
  <si>
    <t>Hauri_2021_IBM_434</t>
  </si>
  <si>
    <t>Hauri_2021_IBM_435</t>
  </si>
  <si>
    <t>Hauri_2021_IBM_436</t>
  </si>
  <si>
    <t>Hauri_2021_IBM_437</t>
  </si>
  <si>
    <t>Hauri_2021_IBM_438</t>
  </si>
  <si>
    <t>Hauri_2021_IBM_439</t>
  </si>
  <si>
    <t>Hauri_2021_IBM_440</t>
  </si>
  <si>
    <t>Hauri_2021_IBM_441</t>
  </si>
  <si>
    <t>Hauri_2021_IBM_442</t>
  </si>
  <si>
    <t>Hauri_2021_IBM_443</t>
  </si>
  <si>
    <t>Hauri_2021_IBM_444</t>
  </si>
  <si>
    <t>Hauri_2021_IBM_445</t>
  </si>
  <si>
    <t>Hauri_2021_IBM_446</t>
  </si>
  <si>
    <t>Hauri_2021_IBM_447</t>
  </si>
  <si>
    <t>Hauri_2021_IBM_448</t>
  </si>
  <si>
    <t>Hauri_2021_IBM_449</t>
  </si>
  <si>
    <t>Hauri_2021_IBM_450</t>
  </si>
  <si>
    <t>Hauri_2021_IBM_451</t>
  </si>
  <si>
    <t>Hauri_2021_IBM_452</t>
  </si>
  <si>
    <t>Hauri_2021_IBM_453</t>
  </si>
  <si>
    <t>Hauri_2021_IBM_454</t>
  </si>
  <si>
    <t>Hauri_2021_IBM_455</t>
  </si>
  <si>
    <t>Hauri_2021_IBM_456</t>
  </si>
  <si>
    <t>Hauri_2021_IBM_457</t>
  </si>
  <si>
    <t>Hauri_2021_IBM_458</t>
  </si>
  <si>
    <t>Hauri_2021_IBM_459</t>
  </si>
  <si>
    <t>Hauri_2021_IBM_460</t>
  </si>
  <si>
    <t>Hauri_2021_IBM_461</t>
  </si>
  <si>
    <t>Hauri_2021_IBM_462</t>
  </si>
  <si>
    <t>Hauri_2021_IBM_463</t>
  </si>
  <si>
    <t>Hauri_2021_IBM_464</t>
  </si>
  <si>
    <t>Hauri_2021_IBM_465</t>
  </si>
  <si>
    <t>Hauri_2021_IBM_466</t>
  </si>
  <si>
    <t>Hauri_2021_IBM_467</t>
  </si>
  <si>
    <t>Hauri_2021_IBM_468</t>
  </si>
  <si>
    <t>Hauri_2021_IBM_469</t>
  </si>
  <si>
    <t>Hauri_2021_IBM_470</t>
  </si>
  <si>
    <t>Hauri_2021_IBM_471</t>
  </si>
  <si>
    <t>Hauri_2021_IBM_472</t>
  </si>
  <si>
    <t>Hauri_2021_IBM_473</t>
  </si>
  <si>
    <t>Hauri_2021_IBM_474</t>
  </si>
  <si>
    <t>Hauri_2021_IBM_475</t>
  </si>
  <si>
    <t>Hauri_2021_IBM_476</t>
  </si>
  <si>
    <t>Hauri_2021_IBM_477</t>
  </si>
  <si>
    <t>Hauri_2021_IBM_478</t>
  </si>
  <si>
    <t>Hauri_2021_IBM_479</t>
  </si>
  <si>
    <t>Hauri_2021_IBM_480</t>
  </si>
  <si>
    <t>Hauri_2021_IBM_481</t>
  </si>
  <si>
    <t>Hauri_2021_IBM_482</t>
  </si>
  <si>
    <t>Hauri_2021_IBM_483</t>
  </si>
  <si>
    <t>Hauri_2021_IBM_484</t>
  </si>
  <si>
    <t>Hauri_2021_IBM_485</t>
  </si>
  <si>
    <t>Hauri_2021_IBM_486</t>
  </si>
  <si>
    <t>Hauri_2021_IBM_487</t>
  </si>
  <si>
    <t>Hauri_2021_IBM_488</t>
  </si>
  <si>
    <t>Hauri_2021_IBM_489</t>
  </si>
  <si>
    <t>Hauri_2021_IBM_490</t>
  </si>
  <si>
    <t>Hauri_2021_IBM_491</t>
  </si>
  <si>
    <t>Hauri_2021_IBM_492</t>
  </si>
  <si>
    <t>Hauri_2021_IBM_493</t>
  </si>
  <si>
    <t>Hauri_2021_IBM_494</t>
  </si>
  <si>
    <t>Hauri_2021_IBM_495</t>
  </si>
  <si>
    <t>Hauri_2021_IBM_496</t>
  </si>
  <si>
    <t>Hauri_2021_IBM_497</t>
  </si>
  <si>
    <t>Hauri_2021_IBM_498</t>
  </si>
  <si>
    <t>Hauri_2021_IBM_499</t>
  </si>
  <si>
    <t>Hauri_2021_IBM_500</t>
  </si>
  <si>
    <t>Hauri_2021_IBM_501</t>
  </si>
  <si>
    <t>Hauri_2021_IBM_502</t>
  </si>
  <si>
    <t>Hauri_2021_IBM_503</t>
  </si>
  <si>
    <t>Hauri_2021_IBM_504</t>
  </si>
  <si>
    <t>Hauri_2021_IBM_505</t>
  </si>
  <si>
    <t>Hauri_2021_IBM_506</t>
  </si>
  <si>
    <t>Hauri_2021_IBM_507</t>
  </si>
  <si>
    <t>Hauri_2021_IBM_508</t>
  </si>
  <si>
    <t>Hauri_2021_IBM_509</t>
  </si>
  <si>
    <t>Hauri_2021_IBM_510</t>
  </si>
  <si>
    <t>Hauri_2021_IBM_511</t>
  </si>
  <si>
    <t>Hauri_2021_IBM_512</t>
  </si>
  <si>
    <t>Hauri_2021_IBM_513</t>
  </si>
  <si>
    <t>Hauri_2021_IBM_514</t>
  </si>
  <si>
    <t>Hauri_2021_IBM_515</t>
  </si>
  <si>
    <t>Hauri_2021_IBM_516</t>
  </si>
  <si>
    <t>Hauri_2021_IBM_517</t>
  </si>
  <si>
    <t>Hauri_2021_IBM_518</t>
  </si>
  <si>
    <t>Hauri_2021_IBM_519</t>
  </si>
  <si>
    <t>Hauri_2021_IBM_520</t>
  </si>
  <si>
    <t>Hauri_2021_IBM_521</t>
  </si>
  <si>
    <t>Hauri_2021_IBM_522</t>
  </si>
  <si>
    <t>Hauri_2021_IBM_523</t>
  </si>
  <si>
    <t>Hauri_2021_IBM_524</t>
  </si>
  <si>
    <t>Hauri_2021_IBM_525</t>
  </si>
  <si>
    <t>Hauri_2021_IBM_526</t>
  </si>
  <si>
    <t>Hauri_2021_IBM_527</t>
  </si>
  <si>
    <t>Hauri_2021_IBM_528</t>
  </si>
  <si>
    <t>Hauri_2021_IBM_529</t>
  </si>
  <si>
    <t>Hauri_2021_IBM_530</t>
  </si>
  <si>
    <t>Hauri_2021_IBM_531</t>
  </si>
  <si>
    <t>Hauri_2021_IBM_532</t>
  </si>
  <si>
    <t>Hauri_2021_IBM_533</t>
  </si>
  <si>
    <t>Hauri_2021_IBM_534</t>
  </si>
  <si>
    <t>Hauri_2021_IBM_535</t>
  </si>
  <si>
    <t>Hauri_2021_IBM_536</t>
  </si>
  <si>
    <t>Hauri_2021_IBM_537</t>
  </si>
  <si>
    <t>Hauri_2021_IBM_538</t>
  </si>
  <si>
    <t>Hauri_2021_IBM_539</t>
  </si>
  <si>
    <t>Hauri_2021_IBM_540</t>
  </si>
  <si>
    <t>Hauri_2021_IBM_541</t>
  </si>
  <si>
    <t>Hauri_2021_IBM_542</t>
  </si>
  <si>
    <t>Hauri_2021_IBM_543</t>
  </si>
  <si>
    <t>Hauri_2021_IBM_544</t>
  </si>
  <si>
    <t>Hauri_2021_IBM_545</t>
  </si>
  <si>
    <t>Hauri_2021_IBM_546</t>
  </si>
  <si>
    <t>Hauri_2021_IBM_547</t>
  </si>
  <si>
    <t>Hauri_2021_IBM_548</t>
  </si>
  <si>
    <t>Hauri_2021_IBM_549</t>
  </si>
  <si>
    <t>Hauri_2021_IBM_550</t>
  </si>
  <si>
    <t>Hauri_2021_IBM_551</t>
  </si>
  <si>
    <t>Hauri_2021_IBM_552</t>
  </si>
  <si>
    <t>Hauri_2021_IBM_553</t>
  </si>
  <si>
    <t>Hauri_2021_IBM_554</t>
  </si>
  <si>
    <t>Hauri_2021_IBM_555</t>
  </si>
  <si>
    <t>Hauri_2021_IBM_556</t>
  </si>
  <si>
    <t>Hauri_2021_IBM_557</t>
  </si>
  <si>
    <t>Hauri_2021_IBM_558</t>
  </si>
  <si>
    <t>Hauri_2021_IBM_559</t>
  </si>
  <si>
    <t>Hauri_2021_IBM_560</t>
  </si>
  <si>
    <t>Hauri_2021_IBM_561</t>
  </si>
  <si>
    <t>Hauri_2021_IBM_562</t>
  </si>
  <si>
    <t>Hauri_2021_IBM_563</t>
  </si>
  <si>
    <t>Hauri_2021_IBM_564</t>
  </si>
  <si>
    <t>Hauri_2021_IBM_565</t>
  </si>
  <si>
    <t>Hauri_2021_IBM_566</t>
  </si>
  <si>
    <t>Hauri_2021_IBM_567</t>
  </si>
  <si>
    <t>Hauri_2021_IBM_568</t>
  </si>
  <si>
    <t>Hauri_2021_IBM_569</t>
  </si>
  <si>
    <t>Hauri_2021_IBM_570</t>
  </si>
  <si>
    <t>Hauri_2021_IBM_571</t>
  </si>
  <si>
    <t>Hauri_2021_IBM_572</t>
  </si>
  <si>
    <t>Hauri_2021_IBM_573</t>
  </si>
  <si>
    <t>Hauri_2021_IBM_574</t>
  </si>
  <si>
    <t>Hauri_2021_IBM_575</t>
  </si>
  <si>
    <t>Hauri_2021_IBM_576</t>
  </si>
  <si>
    <t>Hauri_2021_IBM_577</t>
  </si>
  <si>
    <t>Hauri_2021_IBM_578</t>
  </si>
  <si>
    <t>Hauri_2021_IBM_579</t>
  </si>
  <si>
    <t>Hauri_2021_IBM_580</t>
  </si>
  <si>
    <t>Hauri_2021_IBM_581</t>
  </si>
  <si>
    <t>Hauri_2021_IBM_582</t>
  </si>
  <si>
    <t>Hauri_2021_IBM_583</t>
  </si>
  <si>
    <t>Hauri_2021_IBM_584</t>
  </si>
  <si>
    <t>Hauri_2021_IBM_585</t>
  </si>
  <si>
    <t>Hauri_2021_IBM_586</t>
  </si>
  <si>
    <t>Hauri_2021_IBM_587</t>
  </si>
  <si>
    <t>Hauri_2021_IBM_588</t>
  </si>
  <si>
    <t>Hauri_2021_IBM_589</t>
  </si>
  <si>
    <t>Hauri_2021_IBM_590</t>
  </si>
  <si>
    <t>Hauri_2021_IBM_591</t>
  </si>
  <si>
    <t>Hauri_2021_IBM_592</t>
  </si>
  <si>
    <t>Hauri_2021_IBM_593</t>
  </si>
  <si>
    <t>Hauri_2021_IBM_594</t>
  </si>
  <si>
    <t>Hauri_2021_IBM_595</t>
  </si>
  <si>
    <t>Hauri_2021_IBM_596</t>
  </si>
  <si>
    <t>Hauri_2021_IBM_597</t>
  </si>
  <si>
    <t>Hauri_2021_IBM_598</t>
  </si>
  <si>
    <t>Hauri_2021_IBM_599</t>
  </si>
  <si>
    <t>Hauri_2021_IBM_600</t>
  </si>
  <si>
    <t>Hauri_2021_IBM_601</t>
  </si>
  <si>
    <t>Hauri_2021_IBM_602</t>
  </si>
  <si>
    <t>Hauri_2021_IBM_603</t>
  </si>
  <si>
    <t>Hauri_2021_IBM_604</t>
  </si>
  <si>
    <t>Hauri_2021_IBM_605</t>
  </si>
  <si>
    <t>Hauri_2021_IBM_606</t>
  </si>
  <si>
    <t>Hauri_2021_IBM_607</t>
  </si>
  <si>
    <t>Hauri_2021_IBM_608</t>
  </si>
  <si>
    <t>Hauri_2021_IBM_609</t>
  </si>
  <si>
    <t>Hauri_2021_IBM_610</t>
  </si>
  <si>
    <t>Hauri_2021_IBM_611</t>
  </si>
  <si>
    <t>Hauri_2021_IBM_612</t>
  </si>
  <si>
    <t>Hauri_2021_IBM_613</t>
  </si>
  <si>
    <t>Hauri_2021_IBM_614</t>
  </si>
  <si>
    <t>Hauri_2021_IBM_615</t>
  </si>
  <si>
    <t>Hauri_2021_IBM_616</t>
  </si>
  <si>
    <t>Hauri_2021_IBM_617</t>
  </si>
  <si>
    <t>Hauri_2021_IBM_618</t>
  </si>
  <si>
    <t>Hauri_2021_IBM_619</t>
  </si>
  <si>
    <t>Hauri_2021_IBM_620</t>
  </si>
  <si>
    <t>Hauri_2021_IBM_621</t>
  </si>
  <si>
    <t>Hauri_2021_IBM_622</t>
  </si>
  <si>
    <t>Hauri_2021_IBM_623</t>
  </si>
  <si>
    <t>Hauri_2021_IBM_624</t>
  </si>
  <si>
    <t>Hauri_2021_IBM_625</t>
  </si>
  <si>
    <t>Hauri_2021_IBM_626</t>
  </si>
  <si>
    <t>Hauri_2021_IBM_627</t>
  </si>
  <si>
    <t>Hauri_2021_IBM_628</t>
  </si>
  <si>
    <t>Hauri_2021_IBM_629</t>
  </si>
  <si>
    <t>Hauri_2021_IBM_630</t>
  </si>
  <si>
    <t>Hauri_2021_IBM_631</t>
  </si>
  <si>
    <t>Hauri_2021_IBM_632</t>
  </si>
  <si>
    <t>Hauri_2021_IBM_633</t>
  </si>
  <si>
    <t>Hauri_2021_IBM_634</t>
  </si>
  <si>
    <t>Hauri_2021_IBM_635</t>
  </si>
  <si>
    <t>Hauri_2021_IBM_636</t>
  </si>
  <si>
    <t>Hauri_2021_IBM_637</t>
  </si>
  <si>
    <t>Hauri_2021_IBM_638</t>
  </si>
  <si>
    <t>Hauri_2021_IBM_639</t>
  </si>
  <si>
    <t>Hauri_2021_IBM_640</t>
  </si>
  <si>
    <t>Hauri_2021_IBM_641</t>
  </si>
  <si>
    <t>Hauri_2021_IBM_642</t>
  </si>
  <si>
    <t>Hauri_2021_IBM_643</t>
  </si>
  <si>
    <t>Hauri_2021_IBM_644</t>
  </si>
  <si>
    <t>Hauri_2021_IBM_645</t>
  </si>
  <si>
    <t>Hauri_2021_IBM_646</t>
  </si>
  <si>
    <t>Hauri_2021_IBM_647</t>
  </si>
  <si>
    <t>Hauri_2021_IBM_648</t>
  </si>
  <si>
    <t>Hauri_2021_IBM_649</t>
  </si>
  <si>
    <t>Hauri_2021_IBM_650</t>
  </si>
  <si>
    <t>Hauri_2021_IBM_651</t>
  </si>
  <si>
    <t>Hauri_2021_IBM_652</t>
  </si>
  <si>
    <t>Hauri_2021_IBM_653</t>
  </si>
  <si>
    <t>Hauri_2021_IBM_654</t>
  </si>
  <si>
    <t>Hauri_2021_IBM_655</t>
  </si>
  <si>
    <t>Hauri_2021_IBM_656</t>
  </si>
  <si>
    <t>Hauri_2021_IBM_657</t>
  </si>
  <si>
    <t>Hauri_2021_IBM_658</t>
  </si>
  <si>
    <t>Hauri_2021_IBM_659</t>
  </si>
  <si>
    <t>Hauri_2021_IBM_660</t>
  </si>
  <si>
    <t>Hauri_2021_IBM_661</t>
  </si>
  <si>
    <t>Hauri_2021_IBM_662</t>
  </si>
  <si>
    <t>Hauri_2021_IBM_663</t>
  </si>
  <si>
    <t>Hauri_2021_IBM_664</t>
  </si>
  <si>
    <t>Hauri_2021_IBM_665</t>
  </si>
  <si>
    <t>Hauri_2021_IBM_666</t>
  </si>
  <si>
    <t>Hauri_2021_IBM_667</t>
  </si>
  <si>
    <t>Hauri_2021_IBM_668</t>
  </si>
  <si>
    <t>Hauri_2021_IBM_669</t>
  </si>
  <si>
    <t>Hauri_2021_IBM_670</t>
  </si>
  <si>
    <t>Hauri_2021_IBM_671</t>
  </si>
  <si>
    <t>Hauri_2021_IBM_672</t>
  </si>
  <si>
    <t>Hauri_2021_IBM_673</t>
  </si>
  <si>
    <t>Hauri_2021_IBM_674</t>
  </si>
  <si>
    <t>Hauri_2021_IBM_675</t>
  </si>
  <si>
    <t>Hauri_2021_IBM_676</t>
  </si>
  <si>
    <t>Hauri_2021_IBM_677</t>
  </si>
  <si>
    <t>Hauri_2021_IBM_678</t>
  </si>
  <si>
    <t>Hauri_2021_IBM_679</t>
  </si>
  <si>
    <t>Hauri_2021_IBM_680</t>
  </si>
  <si>
    <t>Hauri_2021_IBM_681</t>
  </si>
  <si>
    <t>Hauri_2021_IBM_682</t>
  </si>
  <si>
    <t>Hauri_2021_IBM_683</t>
  </si>
  <si>
    <t>Hauri_2021_IBM_684</t>
  </si>
  <si>
    <t>Hauri_2021_IBM_685</t>
  </si>
  <si>
    <t>Hauri_2021_IBM_686</t>
  </si>
  <si>
    <t>Hauri_2021_IBM_687</t>
  </si>
  <si>
    <t>Hauri_2021_IBM_688</t>
  </si>
  <si>
    <t>Hauri_2021_IBM_689</t>
  </si>
  <si>
    <t>Hauri_2021_IBM_690</t>
  </si>
  <si>
    <t>Hauri_2021_IBM_691</t>
  </si>
  <si>
    <t>Hauri_2021_IBM_692</t>
  </si>
  <si>
    <t>Hauri_2021_IBM_693</t>
  </si>
  <si>
    <t>Hauri_2021_IBM_694</t>
  </si>
  <si>
    <t>Hauri_2021_IBM_695</t>
  </si>
  <si>
    <t>Hauri_2021_IBM_696</t>
  </si>
  <si>
    <t>Hauri_2021_IBM_697</t>
  </si>
  <si>
    <t>Hauri_2021_IBM_698</t>
  </si>
  <si>
    <t>Hauri_2021_IBM_699</t>
  </si>
  <si>
    <t>Hauri_2021_IBM_700</t>
  </si>
  <si>
    <t>Hauri_2021_IBM_701</t>
  </si>
  <si>
    <t>Hauri_2021_IBM_702</t>
  </si>
  <si>
    <t>Hauri_2021_IBM_703</t>
  </si>
  <si>
    <t>Hauri_2021_IBM_704</t>
  </si>
  <si>
    <t>Hauri_2021_IBM_705</t>
  </si>
  <si>
    <t>Hauri_2021_IBM_706</t>
  </si>
  <si>
    <t>Hauri_2021_IBM_707</t>
  </si>
  <si>
    <t>Hauri_2021_IBM_708</t>
  </si>
  <si>
    <t>Hauri_2021_IBM_709</t>
  </si>
  <si>
    <t>Hauri_2021_IBM_710</t>
  </si>
  <si>
    <t>Hauri_2021_IBM_711</t>
  </si>
  <si>
    <t>Hauri_2021_IBM_712</t>
  </si>
  <si>
    <t>Hauri_2021_IBM_713</t>
  </si>
  <si>
    <t>Hauri_2021_IBM_714</t>
  </si>
  <si>
    <t>Hauri_2021_IBM_715</t>
  </si>
  <si>
    <t>Hauri_2021_IBM_716</t>
  </si>
  <si>
    <t>Hauri_2021_IBM_717</t>
  </si>
  <si>
    <t>Hauri_2021_IBM_718</t>
  </si>
  <si>
    <t>Hauri_2021_IBM_719</t>
  </si>
  <si>
    <t>Hauri_2021_IBM_720</t>
  </si>
  <si>
    <t>Hauri_2021_IBM_721</t>
  </si>
  <si>
    <t>Hauri_2021_IBM_722</t>
  </si>
  <si>
    <t>Hauri_2021_IBM_723</t>
  </si>
  <si>
    <t>Hauri_2021_IBM_724</t>
  </si>
  <si>
    <t>Hauri_2021_IBM_725</t>
  </si>
  <si>
    <t>Hauri_2021_IBM_726</t>
  </si>
  <si>
    <t>Hauri_2021_IBM_727</t>
  </si>
  <si>
    <t>Hauri_2021_IBM_728</t>
  </si>
  <si>
    <t>Hauri_2021_IBM_729</t>
  </si>
  <si>
    <t>Hauri_2021_IBM_730</t>
  </si>
  <si>
    <t>Hauri_2021_IBM_731</t>
  </si>
  <si>
    <t>Hauri_2021_IBM_732</t>
  </si>
  <si>
    <t>Hauri_2021_IBM_733</t>
  </si>
  <si>
    <t>Hauri_2021_IBM_734</t>
  </si>
  <si>
    <t>Hauri_2021_IBM_735</t>
  </si>
  <si>
    <t>Hauri_2021_IBM_736</t>
  </si>
  <si>
    <t>Hauri_2021_IBM_737</t>
  </si>
  <si>
    <t>Hauri_2021_IBM_738</t>
  </si>
  <si>
    <t>Hauri_2021_IBM_739</t>
  </si>
  <si>
    <t>Hauri_2021_IBM_740</t>
  </si>
  <si>
    <t>Hauri_2021_IBM_741</t>
  </si>
  <si>
    <t>Hauri_2021_IBM_742</t>
  </si>
  <si>
    <t>Hauri_2021_IBM_743</t>
  </si>
  <si>
    <t>Hauri_2021_IBM_744</t>
  </si>
  <si>
    <t>Hauri_2021_IBM_745</t>
  </si>
  <si>
    <t>Hauri_2021_IBM_746</t>
  </si>
  <si>
    <t>Hauri_2021_IBM_747</t>
  </si>
  <si>
    <t>Hauri_2021_IBM_748</t>
  </si>
  <si>
    <t>Hauri_2021_IBM_749</t>
  </si>
  <si>
    <t>Hauri_2021_IBM_750</t>
  </si>
  <si>
    <t>Hauri_2021_IBM_751</t>
  </si>
  <si>
    <t>Hauri_2021_IBM_752</t>
  </si>
  <si>
    <t>Hauri_2021_IBM_753</t>
  </si>
  <si>
    <t>Hauri_2021_IBM_754</t>
  </si>
  <si>
    <t>Hauri_2021_IBM_755</t>
  </si>
  <si>
    <t>Hauri_2021_IBM_756</t>
  </si>
  <si>
    <t>Hauri_2021_IBM_757</t>
  </si>
  <si>
    <t>Hauri_2021_IBM_758</t>
  </si>
  <si>
    <t>Hauri_2021_IBM_759</t>
  </si>
  <si>
    <t>Hauri_2021_IBM_760</t>
  </si>
  <si>
    <t>Hauri_2021_IBM_761</t>
  </si>
  <si>
    <t>Hauri_2021_IBM_762</t>
  </si>
  <si>
    <t>Hauri_2021_IBM_763</t>
  </si>
  <si>
    <t>Hauri_2021_IBM_764</t>
  </si>
  <si>
    <t>Hauri_2021_IBM_765</t>
  </si>
  <si>
    <t>Hauri_2021_IBM_766</t>
  </si>
  <si>
    <t>Hauri_2021_IBM_767</t>
  </si>
  <si>
    <t>Hauri_2021_IBM_768</t>
  </si>
  <si>
    <t>Hauri_2021_IBM_769</t>
  </si>
  <si>
    <t>Hauri_2021_IBM_770</t>
  </si>
  <si>
    <t>Hauri_2021_IBM_771</t>
  </si>
  <si>
    <t>Hauri_2021_IBM_772</t>
  </si>
  <si>
    <t>Hauri_2021_IBM_773</t>
  </si>
  <si>
    <t>Hauri_2021_IBM_774</t>
  </si>
  <si>
    <t>Hauri_2021_IBM_775</t>
  </si>
  <si>
    <t>Hauri_2021_IBM_776</t>
  </si>
  <si>
    <t>Hauri_2021_IBM_777</t>
  </si>
  <si>
    <t>Hauri_2021_IBM_778</t>
  </si>
  <si>
    <t>Hauri_2021_IBM_779</t>
  </si>
  <si>
    <t>Hauri_2021_IBM_780</t>
  </si>
  <si>
    <t>Hauri_2021_IBM_781</t>
  </si>
  <si>
    <t>Hauri_2021_IBM_782</t>
  </si>
  <si>
    <t>Hauri_2021_IBM_783</t>
  </si>
  <si>
    <t>Hauri_2021_IBM_784</t>
  </si>
  <si>
    <t>Hauri_2021_IBM_785</t>
  </si>
  <si>
    <t>Hauri_2021_IBM_786</t>
  </si>
  <si>
    <t>Hauri_2021_IBM_787</t>
  </si>
  <si>
    <t>Hauri_2021_IBM_788</t>
  </si>
  <si>
    <t>Hauri_2021_IBM_789</t>
  </si>
  <si>
    <t>Hauri_2021_IBM_790</t>
  </si>
  <si>
    <t>Hauri_2021_IBM_791</t>
  </si>
  <si>
    <t>Hauri_2021_IBM_792</t>
  </si>
  <si>
    <t>Hauri_2021_IBM_793</t>
  </si>
  <si>
    <t>Hauri_2021_IBM_794</t>
  </si>
  <si>
    <t>Hauri_2021_IBM_795</t>
  </si>
  <si>
    <t>Hauri_2021_IBM_796</t>
  </si>
  <si>
    <t>Hauri_2021_IBM_797</t>
  </si>
  <si>
    <t>Hauri_2021_IBM_798</t>
  </si>
  <si>
    <t>Hauri_2021_IBM_799</t>
  </si>
  <si>
    <t>Hauri_2021_IBM_800</t>
  </si>
  <si>
    <t>Hauri_2021_IBM_801</t>
  </si>
  <si>
    <t>Hauri_2021_IBM_802</t>
  </si>
  <si>
    <t>Hauri_2021_IBM_803</t>
  </si>
  <si>
    <t>Hauri_2021_IBM_804</t>
  </si>
  <si>
    <t>Hauri_2021_IBM_805</t>
  </si>
  <si>
    <t>Hauri_2021_IBM_806</t>
  </si>
  <si>
    <t>Hauri_2021_IBM_807</t>
  </si>
  <si>
    <t>Hauri_2021_IBM_808</t>
  </si>
  <si>
    <t>Hauri_2021_IBM_809</t>
  </si>
  <si>
    <t>Hauri_2021_IBM_810</t>
  </si>
  <si>
    <t>Hauri_2021_IBM_811</t>
  </si>
  <si>
    <t>Hauri_2021_IBM_812</t>
  </si>
  <si>
    <t>Hauri_2021_IBM_813</t>
  </si>
  <si>
    <t>Hauri_2021_IBM_814</t>
  </si>
  <si>
    <t>Hauri_2021_IBM_815</t>
  </si>
  <si>
    <t>Hauri_2021_IBM_816</t>
  </si>
  <si>
    <t>Hauri_2021_IBM_817</t>
  </si>
  <si>
    <t>Hauri_2021_IBM_818</t>
  </si>
  <si>
    <t>Hauri_2021_IBM_819</t>
  </si>
  <si>
    <t>Hauri_2021_IBM_820</t>
  </si>
  <si>
    <t>Hauri_2021_IBM_821</t>
  </si>
  <si>
    <t>Hauri_2021_IBM_822</t>
  </si>
  <si>
    <t>Hauri_2021_IBM_823</t>
  </si>
  <si>
    <t>Hauri_2021_IBM_824</t>
  </si>
  <si>
    <t>Hauri_2021_IBM_825</t>
  </si>
  <si>
    <t>Hauri_2021_IBM_826</t>
  </si>
  <si>
    <t>Hauri_2021_IBM_827</t>
  </si>
  <si>
    <t>Hauri_2021_IBM_828</t>
  </si>
  <si>
    <t>Hauri_2021_IBM_829</t>
  </si>
  <si>
    <t>Hauri_2021_IBM_830</t>
  </si>
  <si>
    <t>Hauri_2021_IBM_831</t>
  </si>
  <si>
    <t>Hauri_2021_IBM_832</t>
  </si>
  <si>
    <t>Hauri_2021_IBM_833</t>
  </si>
  <si>
    <t>Hauri_2021_IBM_834</t>
  </si>
  <si>
    <t>Hauri_2021_IBM_835</t>
  </si>
  <si>
    <t>Hauri_2021_IBM_836</t>
  </si>
  <si>
    <t>Hauri_2021_IBM_837</t>
  </si>
  <si>
    <t>Hauri_2021_IBM_838</t>
  </si>
  <si>
    <t>Hauri_2021_IBM_839</t>
  </si>
  <si>
    <t>Hauri_2021_IBM_840</t>
  </si>
  <si>
    <t>Hauri_2021_IBM_841</t>
  </si>
  <si>
    <t>Hauri_2021_IBM_842</t>
  </si>
  <si>
    <t>Hauri_2021_IBM_843</t>
  </si>
  <si>
    <t>Hauri_2021_IBM_844</t>
  </si>
  <si>
    <t>Hauri_2021_IBM_845</t>
  </si>
  <si>
    <t>Hauri_2021_IBM_846</t>
  </si>
  <si>
    <t>Plechov_2015_Kamchatka_1</t>
  </si>
  <si>
    <t>Plechov_2015_Kamchatka_2</t>
  </si>
  <si>
    <t>Plechov_2015_Kamchatka_3</t>
  </si>
  <si>
    <t>Plechov_2015_Kamchatka_4</t>
  </si>
  <si>
    <t>Plechov_2015_Kamchatka_5</t>
  </si>
  <si>
    <t>Plechov_2015_Kamchatka_6</t>
  </si>
  <si>
    <t>Plechov_2015_Kamchatka_7</t>
  </si>
  <si>
    <t>Plechov_2015_Kamchatka_8</t>
  </si>
  <si>
    <t>Plechov_2015_Kamchatka_9</t>
  </si>
  <si>
    <t>Plechov_2015_Kamchatka_10</t>
  </si>
  <si>
    <t>Plechov_2015_Kamchatka_11</t>
  </si>
  <si>
    <t>Plechov_2015_Kamchatka_12</t>
  </si>
  <si>
    <t>Plechov_2015_Kamchatka_13</t>
  </si>
  <si>
    <t>Plechov_2015_Kamchatka_14</t>
  </si>
  <si>
    <t>Plechov_2015_Kamchatka_15</t>
  </si>
  <si>
    <t>Plechov_2015_Kamchatka_16</t>
  </si>
  <si>
    <t>Plechov_2015_Kamchatka_17</t>
  </si>
  <si>
    <t>Plechov_2015_Kamchatka_18</t>
  </si>
  <si>
    <t>Plechov_2015_Kamchatka_19</t>
  </si>
  <si>
    <t>Plechov_2015_Kamchatka_20</t>
  </si>
  <si>
    <t>Plechov_2015_Kamchatka_21</t>
  </si>
  <si>
    <t>Plechov_2015_Kamchatka_22</t>
  </si>
  <si>
    <t>Plechov_2015_Kamchatka_23</t>
  </si>
  <si>
    <t>Plechov_2015_Kamchatka_24</t>
  </si>
  <si>
    <t>Plechov_2015_Kamchatka_25</t>
  </si>
  <si>
    <t>Plechov_2015_Kamchatka_26</t>
  </si>
  <si>
    <t>Plechov_2015_Kamchatka_27</t>
  </si>
  <si>
    <t>Plechov_2015_Kamchatka_28</t>
  </si>
  <si>
    <t>Plechov_2015_Kamchatka_29</t>
  </si>
  <si>
    <t>Plechov_2015_Kamchatka_30</t>
  </si>
  <si>
    <t>Wysoczanski_2012_Kermadec_1</t>
  </si>
  <si>
    <t>Wysoczanski_2012_Kermadec_2</t>
  </si>
  <si>
    <t>Wysoczanski_2012_Kermadec_3</t>
  </si>
  <si>
    <t>Wysoczanski_2012_Kermadec_4</t>
  </si>
  <si>
    <t>Wysoczanski_2012_Kermadec_5</t>
  </si>
  <si>
    <t>Wysoczanski_2012_Kermadec_6</t>
  </si>
  <si>
    <t>Wysoczanski_2012_Kermadec_7</t>
  </si>
  <si>
    <t>Wysoczanski_2012_Kermadec_8</t>
  </si>
  <si>
    <t>Zimmer_2010_Alaska_1</t>
  </si>
  <si>
    <t>Zimmer_2010_Alaska_2</t>
  </si>
  <si>
    <t>Zimmer_2010_Alaska_3</t>
  </si>
  <si>
    <t>Zimmer_2010_Alaska_4</t>
  </si>
  <si>
    <t>Zimmer_2010_Alaska_5</t>
  </si>
  <si>
    <t>Zimmer_2010_Alaska_6</t>
  </si>
  <si>
    <t>Zimmer_2010_Alaska_7</t>
  </si>
  <si>
    <t>Zimmer_2010_Alaska_8</t>
  </si>
  <si>
    <t>Zimmer_2010_Alaska_9</t>
  </si>
  <si>
    <t>Zimmer_2010_Alaska_10</t>
  </si>
  <si>
    <t>Zimmer_2010_Alaska_11</t>
  </si>
  <si>
    <t>Zimmer_2010_Alaska_12</t>
  </si>
  <si>
    <t>Zimmer_2010_Alaska_13</t>
  </si>
  <si>
    <t>Zimmer_2010_Alaska_14</t>
  </si>
  <si>
    <t>Zimmer_2010_Alaska_15</t>
  </si>
  <si>
    <t>Zimmer_2010_Alaska_16</t>
  </si>
  <si>
    <t>Zimmer_2010_Alaska_17</t>
  </si>
  <si>
    <t>Zimmer_2010_Alaska_18</t>
  </si>
  <si>
    <t>Zimmer_2010_Alaska_19</t>
  </si>
  <si>
    <t>Zimmer_2010_Alaska_20</t>
  </si>
  <si>
    <t>Zimmer_2010_Alaska_21</t>
  </si>
  <si>
    <t>Zimmer_2010_Alaska_22</t>
  </si>
  <si>
    <t>Zimmer_2010_Alaska_23</t>
  </si>
  <si>
    <t>Zimmer_2010_Alaska_24</t>
  </si>
  <si>
    <t>Zimmer_2010_Alaska_25</t>
  </si>
  <si>
    <t>Zimmer_2010_Alaska_26</t>
  </si>
  <si>
    <t>Zimmer_2010_Alaska_27</t>
  </si>
  <si>
    <t>Zimmer_2010_Alaska_28</t>
  </si>
  <si>
    <t>Zimmer_2010_Alaska_29</t>
  </si>
  <si>
    <t>Zimmer_2010_Alaska_30</t>
  </si>
  <si>
    <t>Zimmer_2010_Alaska_31</t>
  </si>
  <si>
    <t>Zimmer_2010_Alaska_32</t>
  </si>
  <si>
    <t>Zimmer_2010_Alaska_33</t>
  </si>
  <si>
    <t>Zimmer_2010_Alaska_34</t>
  </si>
  <si>
    <t>Zimmer_2010_Alaska_35</t>
  </si>
  <si>
    <t>Zimmer_2010_Alaska_36</t>
  </si>
  <si>
    <t>Zimmer_2010_Alaska_37</t>
  </si>
  <si>
    <t>Zimmer_2010_Alaska_38</t>
  </si>
  <si>
    <t>Zimmer_2010_Alaska_39</t>
  </si>
  <si>
    <t>Zimmer_2010_Alaska_40</t>
  </si>
  <si>
    <t>Zimmer_2010_Alaska_41</t>
  </si>
  <si>
    <t>Zimmer_2010_Alaska_42</t>
  </si>
  <si>
    <t>Zimmer_2010_Alaska_43</t>
  </si>
  <si>
    <t>Zimmer_2010_Alaska_44</t>
  </si>
  <si>
    <t>Zimmer_2010_Alaska_45</t>
  </si>
  <si>
    <t>Zimmer_2010_Alaska_46</t>
  </si>
  <si>
    <t>Zimmer_2010_Alaska_47</t>
  </si>
  <si>
    <t>Zimmer_2010_Alaska_48</t>
  </si>
  <si>
    <t>Zimmer_2010_Alaska_49</t>
  </si>
  <si>
    <t>Zimmer_2010_Alaska_50</t>
  </si>
  <si>
    <t>Zimmer_2010_Alaska_51</t>
  </si>
  <si>
    <t>Zimmer_2010_Alaska_52</t>
  </si>
  <si>
    <t>Zimmer_2010_Alaska_53</t>
  </si>
  <si>
    <t>Zimmer_2010_Alaska_54</t>
  </si>
  <si>
    <t>Zimmer_2010_Alaska_55</t>
  </si>
  <si>
    <t>Zimmer_2010_Alaska_56</t>
  </si>
  <si>
    <t>Zimmer_2010_Alaska_57</t>
  </si>
  <si>
    <t>Zimmer_2010_Alaska_58</t>
  </si>
  <si>
    <t>Zimmer_2010_Alaska_59</t>
  </si>
  <si>
    <t>Zimmer_2010_Alaska_60</t>
  </si>
  <si>
    <t>Zimmer_2010_Alaska_61</t>
  </si>
  <si>
    <t>Zimmer_2010_Alaska_62</t>
  </si>
  <si>
    <t>Zimmer_2010_Alaska_63</t>
  </si>
  <si>
    <t>Zimmer_2010_Alaska_64</t>
  </si>
  <si>
    <t>Zimmer_2010_Alaska_65</t>
  </si>
  <si>
    <t>Zimmer_2010_Alaska_66</t>
  </si>
  <si>
    <t>Zimmer_2010_Alaska_67</t>
  </si>
  <si>
    <t>Zimmer_2010_Alaska_68</t>
  </si>
  <si>
    <t>Zimmer_2010_Alaska_69</t>
  </si>
  <si>
    <t>Zimmer_2010_Alaska_70</t>
  </si>
  <si>
    <t>Zimmer_2010_Alaska_71</t>
  </si>
  <si>
    <t>Zimmer_2010_Alaska_72</t>
  </si>
  <si>
    <t>Zimmer_2010_Alaska_73</t>
  </si>
  <si>
    <t>Zimmer_2010_Alaska_74</t>
  </si>
  <si>
    <t>Zimmer_2010_Alaska_75</t>
  </si>
  <si>
    <t>Zimmer_2010_Alaska_76</t>
  </si>
  <si>
    <t>Zimmer_2010_Alaska_77</t>
  </si>
  <si>
    <t>Zimmer_2010_Alaska_78</t>
  </si>
  <si>
    <t>Zimmer_2010_Alaska_79</t>
  </si>
  <si>
    <t>Zimmer_2010_Alaska_80</t>
  </si>
  <si>
    <t>Zimmer_2010_Alaska_81</t>
  </si>
  <si>
    <t>Zimmer_2010_Alaska_82</t>
  </si>
  <si>
    <t>Zimmer_2010_Alaska_83</t>
  </si>
  <si>
    <t>Zimmer_2010_Alaska_84</t>
  </si>
  <si>
    <t>Zimmer_2010_Alaska_85</t>
  </si>
  <si>
    <t>Zimmer_2010_Alaska_86</t>
  </si>
  <si>
    <t>Zimmer_2010_Alaska_87</t>
  </si>
  <si>
    <t>Zimmer_2010_Alaska_88</t>
  </si>
  <si>
    <t>Zimmer_2010_Alaska_89</t>
  </si>
  <si>
    <t>Zimmer_2010_Alaska_90</t>
  </si>
  <si>
    <t>Zimmer_2010_Alaska_91</t>
  </si>
  <si>
    <t>Zimmer_2010_Alaska_92</t>
  </si>
  <si>
    <t>Zimmer_2010_Alaska_93</t>
  </si>
  <si>
    <t>Zimmer_2010_Alaska_94</t>
  </si>
  <si>
    <t>Zimmer_2010_Alaska_95</t>
  </si>
  <si>
    <t>Zimmer_2010_Alaska_96</t>
  </si>
  <si>
    <t>Zimmer_2010_Alaska_97</t>
  </si>
  <si>
    <t>Zimmer_2010_Alaska_98</t>
  </si>
  <si>
    <t>Zimmer_2010_Alaska_99</t>
  </si>
  <si>
    <t>Zimmer_2010_Alaska_100</t>
  </si>
  <si>
    <t>Zimmer_2010_Alaska_101</t>
  </si>
  <si>
    <t>Zimmer_2010_Alaska_102</t>
  </si>
  <si>
    <t>Zimmer_2010_Alaska_103</t>
  </si>
  <si>
    <t>Zimmer_2010_Alaska_104</t>
  </si>
  <si>
    <t>Zimmer_2010_Alaska_105</t>
  </si>
  <si>
    <t>Zimmer_2010_Alaska_106</t>
  </si>
  <si>
    <t>Zimmer_2010_Alaska_107</t>
  </si>
  <si>
    <t>Zimmer_2010_Alaska_108</t>
  </si>
  <si>
    <t>Zimmer_2010_Alaska_109</t>
  </si>
  <si>
    <t>Zimmer_2010_Alaska_110</t>
  </si>
  <si>
    <t>Zimmer_2010_Alaska_111</t>
  </si>
  <si>
    <t>Zimmer_2010_Alaska_112</t>
  </si>
  <si>
    <t>Zimmer_2010_Alaska_113</t>
  </si>
  <si>
    <t>Zimmer_2010_Alaska_114</t>
  </si>
  <si>
    <t>Zimmer_2010_Alaska_115</t>
  </si>
  <si>
    <t>Zimmer_2010_Alaska_116</t>
  </si>
  <si>
    <t>Zimmer_2010_Alaska_117</t>
  </si>
  <si>
    <t>Zimmer_2010_Alaska_118</t>
  </si>
  <si>
    <t>Zimmer_2010_Alaska_119</t>
  </si>
  <si>
    <t>Zimmer_2010_Alaska_120</t>
  </si>
  <si>
    <t>Zimmer_2010_Alaska_121</t>
  </si>
  <si>
    <t>Zimmer_2010_Alaska_122</t>
  </si>
  <si>
    <t>Zimmer_2010_Alaska_123</t>
  </si>
  <si>
    <t>Zimmer_2010_Alaska_124</t>
  </si>
  <si>
    <t>Zimmer_2010_Alaska_125</t>
  </si>
  <si>
    <t>Zimmer_2010_Alaska_126</t>
  </si>
  <si>
    <t>Zimmer_2010_Alaska_127</t>
  </si>
  <si>
    <t>Zimmer_2010_Alaska_128</t>
  </si>
  <si>
    <t>Zimmer_2010_Alaska_129</t>
  </si>
  <si>
    <t>Zimmer_2010_Alaska_130</t>
  </si>
  <si>
    <t>Zimmer_2010_Alaska_131</t>
  </si>
  <si>
    <t>Zimmer_2010_Alaska_132</t>
  </si>
  <si>
    <t>Zimmer_2010_Alaska_133</t>
  </si>
  <si>
    <t>Zimmer_2010_Alaska_134</t>
  </si>
  <si>
    <t>Zimmer_2010_Alaska_135</t>
  </si>
  <si>
    <t>Zimmer_2010_Alaska_136</t>
  </si>
  <si>
    <t>Zimmer_2010_Alaska_137</t>
  </si>
  <si>
    <t>Zimmer_2010_Alaska_138</t>
  </si>
  <si>
    <t>Zimmer_2010_Alaska_139</t>
  </si>
  <si>
    <t>Zimmer_2010_Alaska_140</t>
  </si>
  <si>
    <t>Zimmer_2010_Alaska_141</t>
  </si>
  <si>
    <t>Zimmer_2010_Alaska_142</t>
  </si>
  <si>
    <t>Zimmer_2010_Alaska_143</t>
  </si>
  <si>
    <t>Zimmer_2010_Alaska_144</t>
  </si>
  <si>
    <t>Zimmer_2010_Alaska_145</t>
  </si>
  <si>
    <t>Zimmer_2010_Alaska_146</t>
  </si>
  <si>
    <t>Zimmer_2010_Alaska_147</t>
  </si>
  <si>
    <t>Zimmer_2010_Alaska_148</t>
  </si>
  <si>
    <t>Zimmer_2010_Alaska_149</t>
  </si>
  <si>
    <t>Zimmer_2010_Alaska_150</t>
  </si>
  <si>
    <t>Zimmer_2010_Alaska_151</t>
  </si>
  <si>
    <t>Zimmer_2010_Alaska_152</t>
  </si>
  <si>
    <t>Zimmer_2010_Alaska_153</t>
  </si>
  <si>
    <t>Zimmer_2010_Alaska_154</t>
  </si>
  <si>
    <t>Zimmer_2010_Alaska_155</t>
  </si>
  <si>
    <t>Zimmer_2010_Alaska_156</t>
  </si>
  <si>
    <t>Zimmer_2010_Alaska_157</t>
  </si>
  <si>
    <t>Zimmer_2010_Alaska_158</t>
  </si>
  <si>
    <t>Zimmer_2010_Alaska_159</t>
  </si>
  <si>
    <t>Zimmer_2010_Alaska_160</t>
  </si>
  <si>
    <t>Zimmer_2010_Alaska_161</t>
  </si>
  <si>
    <t>Zimmer_2010_Alaska_162</t>
  </si>
  <si>
    <t>Zimmer_2010_Alaska_163</t>
  </si>
  <si>
    <t>Zimmer_2010_Alaska_164</t>
  </si>
  <si>
    <t>Zimmer_2010_Alaska_165</t>
  </si>
  <si>
    <t>Zimmer_2010_Alaska_166</t>
  </si>
  <si>
    <t>Zimmer_2010_Alaska_167</t>
  </si>
  <si>
    <t>Zimmer_2010_Alaska_168</t>
  </si>
  <si>
    <t>Zimmer_2010_Alaska_169</t>
  </si>
  <si>
    <t>Zimmer_2009_Alaska_1</t>
  </si>
  <si>
    <t>Zimmer_2009_Alaska_2</t>
  </si>
  <si>
    <t>Zimmer_2009_Alaska_3</t>
  </si>
  <si>
    <t>Zimmer_2009_Alaska_4</t>
  </si>
  <si>
    <t>Zimmer_2009_Alaska_5</t>
  </si>
  <si>
    <t>Zimmer_2009_Alaska_6</t>
  </si>
  <si>
    <t>Zimmer_2009_Alaska_7</t>
  </si>
  <si>
    <t>Zimmer_2009_Alaska_8</t>
  </si>
  <si>
    <t>Zimmer_2009_Alaska_9</t>
  </si>
  <si>
    <t>Zimmer_2009_Alaska_10</t>
  </si>
  <si>
    <t>Zimmer_2009_Alaska_11</t>
  </si>
  <si>
    <t>Zimmer_2009_Alaska_12</t>
  </si>
  <si>
    <t>Zimmer_2009_Alaska_13</t>
  </si>
  <si>
    <t>Zimmer_2009_Alaska_14</t>
  </si>
  <si>
    <t>Zimmer_2009_Alaska_15</t>
  </si>
  <si>
    <t>Zimmer_2009_Alaska_16</t>
  </si>
  <si>
    <t>Zimmer_2009_Alaska_17</t>
  </si>
  <si>
    <t>Zimmer_2009_Alaska_18</t>
  </si>
  <si>
    <t>Zimmer_2009_Alaska_19</t>
  </si>
  <si>
    <t>Zimmer_2009_Alaska_20</t>
  </si>
  <si>
    <t>Zimmer_2009_Alaska_21</t>
  </si>
  <si>
    <t>Zimmer_2009_Alaska_22</t>
  </si>
  <si>
    <t>Zimmer_2009_Alaska_23</t>
  </si>
  <si>
    <t>Zimmer_2009_Alaska_24</t>
  </si>
  <si>
    <t>Zimmer_2009_Alaska_25</t>
  </si>
  <si>
    <t>Zimmer_2009_Alaska_26</t>
  </si>
  <si>
    <t>Zimmer_2009_Alaska_27</t>
  </si>
  <si>
    <t>Zimmer_2009_Alaska_28</t>
  </si>
  <si>
    <t>Zimmer_2009_Alaska_29</t>
  </si>
  <si>
    <t>Zimmer_2009_Alaska_30</t>
  </si>
  <si>
    <t>Zimmer_2009_Alaska_31</t>
  </si>
  <si>
    <t>Zimmer_2009_Alaska_32</t>
  </si>
  <si>
    <t>Zimmer_2009_Alaska_33</t>
  </si>
  <si>
    <t>Zimmer_2009_Alaska_34</t>
  </si>
  <si>
    <t>Zimmer_2009_Alaska_35</t>
  </si>
  <si>
    <t>Zimmer_2009_Alaska_36</t>
  </si>
  <si>
    <t>Zimmer_2009_Alaska_37</t>
  </si>
  <si>
    <t>Zimmer_2009_Alaska_38</t>
  </si>
  <si>
    <t>Zimmer_2009_Alaska_39</t>
  </si>
  <si>
    <t>Zimmer_2009_Alaska_40</t>
  </si>
  <si>
    <t>Zimmer_2009_Alaska_41</t>
  </si>
  <si>
    <t>Zimmer_2009_Alaska_42</t>
  </si>
  <si>
    <t>Zimmer_2009_Alaska_43</t>
  </si>
  <si>
    <t>Zimmer_2009_Alaska_44</t>
  </si>
  <si>
    <t>Zimmer_2009_Alaska_45</t>
  </si>
  <si>
    <t>Zimmer_2009_Alaska_46</t>
  </si>
  <si>
    <t>Zimmer_2009_Alaska_47</t>
  </si>
  <si>
    <t>Zimmer_2009_Alaska_48</t>
  </si>
  <si>
    <t>Zimmer_2009_Alaska_49</t>
  </si>
  <si>
    <t>Zimmer_2009_Alaska_50</t>
  </si>
  <si>
    <t>Zimmer_2009_Alaska_51</t>
  </si>
  <si>
    <t>Zimmer_2009_Alaska_52</t>
  </si>
  <si>
    <t>Cassidy_2015_Antilles_1</t>
  </si>
  <si>
    <t>Cassidy_2015_Antilles_2</t>
  </si>
  <si>
    <t>Cassidy_2015_Antilles_3</t>
  </si>
  <si>
    <t>Cassidy_2015_Antilles_4</t>
  </si>
  <si>
    <t>Cassidy_2015_Antilles_5</t>
  </si>
  <si>
    <t>Cassidy_2015_Antilles_6</t>
  </si>
  <si>
    <t>Cassidy_2015_Antilles_7</t>
  </si>
  <si>
    <t>Cassidy_2015_Antilles_8</t>
  </si>
  <si>
    <t>Cassidy_2015_Antilles_9</t>
  </si>
  <si>
    <t>Ruscitto_2011_Cascades_1</t>
  </si>
  <si>
    <t>Ruscitto_2011_Cascades_2</t>
  </si>
  <si>
    <t>Ruscitto_2011_Cascades_3</t>
  </si>
  <si>
    <t>Ruscitto_2011_Cascades_4</t>
  </si>
  <si>
    <t>Ruscitto_2011_Cascades_5</t>
  </si>
  <si>
    <t>Ruscitto_2011_Cascades_6</t>
  </si>
  <si>
    <t>Ruscitto_2011_Cascades_7</t>
  </si>
  <si>
    <t>Ruscitto_2011_Cascades_8</t>
  </si>
  <si>
    <t>Ruscitto_2011_Cascades_9</t>
  </si>
  <si>
    <t>Ruscitto_2011_Cascades_10</t>
  </si>
  <si>
    <t>Ruscitto_2011_Cascades_11</t>
  </si>
  <si>
    <t>Ruscitto_2011_Cascades_12</t>
  </si>
  <si>
    <t>Ruscitto_2011_Cascades_13</t>
  </si>
  <si>
    <t>Ruscitto_2011_Cascades_14</t>
  </si>
  <si>
    <t>Field_2012_EAR_1</t>
  </si>
  <si>
    <t>Field_2012_EAR_2</t>
  </si>
  <si>
    <t>Field_2012_EAR_3</t>
  </si>
  <si>
    <t>Field_2012_EAR_4</t>
  </si>
  <si>
    <t>Field_2012_EAR_5</t>
  </si>
  <si>
    <t>Field_2012_EAR_6</t>
  </si>
  <si>
    <t>Field_2012_EAR_7</t>
  </si>
  <si>
    <t>Field_2012_EAR_8</t>
  </si>
  <si>
    <t>Field_2012_EAR_9</t>
  </si>
  <si>
    <t>Field_2012_EAR_10</t>
  </si>
  <si>
    <t>Field_2012_EAR_11</t>
  </si>
  <si>
    <t>Field_2012_EAR_12</t>
  </si>
  <si>
    <t>Field_2012_EAR_13</t>
  </si>
  <si>
    <t>Field_2012_EAR_14</t>
  </si>
  <si>
    <t>Field_2012_EAR_15</t>
  </si>
  <si>
    <t>Field_2012_EAR_16</t>
  </si>
  <si>
    <t>Field_2012_EAR_17</t>
  </si>
  <si>
    <t>Field_2012_EAR_18</t>
  </si>
  <si>
    <t>Field_2012_EAR_19</t>
  </si>
  <si>
    <t>Field_2012_EAR_20</t>
  </si>
  <si>
    <t>Field_2012_EAR_21</t>
  </si>
  <si>
    <t>Field_2012_EAR_22</t>
  </si>
  <si>
    <t>Field_2012_EAR_23</t>
  </si>
  <si>
    <t>Field_2012_EAR_24</t>
  </si>
  <si>
    <t>Field_2012_EAR_25</t>
  </si>
  <si>
    <t>Field_2012_EAR_26</t>
  </si>
  <si>
    <t>Field_2012_EAR_27</t>
  </si>
  <si>
    <t>Field_2012_EAR_28</t>
  </si>
  <si>
    <t>Field_2012_EAR_29</t>
  </si>
  <si>
    <t>Field_2012_EAR_30</t>
  </si>
  <si>
    <t>Field_2012_EAR_31</t>
  </si>
  <si>
    <t>Field_2012_EAR_32</t>
  </si>
  <si>
    <t>Field_2012_EAR_33</t>
  </si>
  <si>
    <t>Field_2012_EAR_34</t>
  </si>
  <si>
    <t>Field_2012_EAR_35</t>
  </si>
  <si>
    <t>Field_2012_EAR_36</t>
  </si>
  <si>
    <t>Field_2012_EAR_37</t>
  </si>
  <si>
    <t>Field_2012_EAR_38</t>
  </si>
  <si>
    <t>Field_2012_EAR_39</t>
  </si>
  <si>
    <t>Field_2012_EAR_40</t>
  </si>
  <si>
    <t>Field_2012_EAR_41</t>
  </si>
  <si>
    <t>Field_2012_EAR_42</t>
  </si>
  <si>
    <t>Field_2012_EAR_43</t>
  </si>
  <si>
    <t>Field_2012_EAR_44</t>
  </si>
  <si>
    <t>Field_2012_EAR_45</t>
  </si>
  <si>
    <t>Field_2012_EAR_46</t>
  </si>
  <si>
    <t>Field_2012_EAR_47</t>
  </si>
  <si>
    <t>Field_2012_EAR_48</t>
  </si>
  <si>
    <t>Field_2012_EAR_49</t>
  </si>
  <si>
    <t>Field_2012_EAR_50</t>
  </si>
  <si>
    <t>Field_2012_EAR_51</t>
  </si>
  <si>
    <t>Field_2012_EAR_52</t>
  </si>
  <si>
    <t>Field_2012_EAR_53</t>
  </si>
  <si>
    <t>Field_2012_EAR_54</t>
  </si>
  <si>
    <t>Field_2012_EAR_55</t>
  </si>
  <si>
    <t>Field_2012_EAR_56</t>
  </si>
  <si>
    <t>Field_2012_EAR_57</t>
  </si>
  <si>
    <t>Field_2012_EAR_58</t>
  </si>
  <si>
    <t>Field_2012_EAR_59</t>
  </si>
  <si>
    <t>Field_2012_EAR_60</t>
  </si>
  <si>
    <t>Field_2012_EAR_61</t>
  </si>
  <si>
    <t>Field_2012_EAR_62</t>
  </si>
  <si>
    <t>Field_2012_EAR_63</t>
  </si>
  <si>
    <t>Field_2012_EAR_64</t>
  </si>
  <si>
    <t>Field_2012_EAR_65</t>
  </si>
  <si>
    <t>Field_2012_EAR_66</t>
  </si>
  <si>
    <t>Field_2012_EAR_67</t>
  </si>
  <si>
    <t>Field_2012_EAR_68</t>
  </si>
  <si>
    <t>Field_2012_EAR_69</t>
  </si>
  <si>
    <t>Field_2012_EAR_70</t>
  </si>
  <si>
    <t>Field_2012_EAR_71</t>
  </si>
  <si>
    <t>Field_2012_EAR_72</t>
  </si>
  <si>
    <t>Field_2012_EAR_73</t>
  </si>
  <si>
    <t>Field_2012_EAR_74</t>
  </si>
  <si>
    <t>Head_2011_EAR_1</t>
  </si>
  <si>
    <t>Head_2011_EAR_2</t>
  </si>
  <si>
    <t>Head_2011_EAR_3</t>
  </si>
  <si>
    <t>Head_2011_EAR_4</t>
  </si>
  <si>
    <t>Head_2011_EAR_5</t>
  </si>
  <si>
    <t>Head_2011_EAR_6</t>
  </si>
  <si>
    <t>Head_2011_EAR_7</t>
  </si>
  <si>
    <t>Head_2011_EAR_8</t>
  </si>
  <si>
    <t>Head_2011_EAR_9</t>
  </si>
  <si>
    <t>Head_2011_EAR_10</t>
  </si>
  <si>
    <t>Head_2011_EAR_11</t>
  </si>
  <si>
    <t>Head_2011_EAR_12</t>
  </si>
  <si>
    <t>Head_2011_EAR_13</t>
  </si>
  <si>
    <t>Head_2011_EAR_14</t>
  </si>
  <si>
    <t>Head_2011_EAR_15</t>
  </si>
  <si>
    <t>Head_2011_EAR_16</t>
  </si>
  <si>
    <t>Head_2011_EAR_17</t>
  </si>
  <si>
    <t>Head_2011_EAR_18</t>
  </si>
  <si>
    <t>Head_2011_EAR_19</t>
  </si>
  <si>
    <t>Head_2011_EAR_20</t>
  </si>
  <si>
    <t>Head_2011_EAR_21</t>
  </si>
  <si>
    <t>Head_2011_EAR_22</t>
  </si>
  <si>
    <t>Head_2011_EAR_23</t>
  </si>
  <si>
    <t>Head_2011_EAR_24</t>
  </si>
  <si>
    <t>Head_2011_EAR_25</t>
  </si>
  <si>
    <t>Head_2011_EAR_26</t>
  </si>
  <si>
    <t>Head_2011_EAR_27</t>
  </si>
  <si>
    <t>Head_2011_EAR_28</t>
  </si>
  <si>
    <t>Head_2011_EAR_29</t>
  </si>
  <si>
    <t>Head_2011_EAR_30</t>
  </si>
  <si>
    <t>Head_2011_EAR_31</t>
  </si>
  <si>
    <t>Head_2011_EAR_32</t>
  </si>
  <si>
    <t>Head_2011_EAR_33</t>
  </si>
  <si>
    <t>Mormone_2011_Italy_1</t>
  </si>
  <si>
    <t>Mormone_2011_Italy_2</t>
  </si>
  <si>
    <t>Mormone_2011_Italy_3</t>
  </si>
  <si>
    <t>Mormone_2011_Italy_4</t>
  </si>
  <si>
    <t>Mormone_2011_Italy_5</t>
  </si>
  <si>
    <t>Mormone_2011_Italy_6</t>
  </si>
  <si>
    <t>Mormone_2011_Italy_7</t>
  </si>
  <si>
    <t>Mormone_2011_Italy_8</t>
  </si>
  <si>
    <t>Mormone_2011_Italy_9</t>
  </si>
  <si>
    <t>Mormone_2011_Italy_10</t>
  </si>
  <si>
    <t>Mormone_2011_Italy_11</t>
  </si>
  <si>
    <t>Mormone_2011_Italy_12</t>
  </si>
  <si>
    <t>Mormone_2011_Italy_13</t>
  </si>
  <si>
    <t>Mormone_2011_Italy_14</t>
  </si>
  <si>
    <t>Mormone_2011_Italy_15</t>
  </si>
  <si>
    <t>Mormone_2011_Italy_16</t>
  </si>
  <si>
    <t>Mormone_2011_Italy_17</t>
  </si>
  <si>
    <t>Mormone_2011_Italy_18</t>
  </si>
  <si>
    <t>Mormone_2011_Italy_19</t>
  </si>
  <si>
    <t>Mormone_2011_Italy_20</t>
  </si>
  <si>
    <t>Mormone_2011_Italy_21</t>
  </si>
  <si>
    <t>Mormone_2011_Italy_22</t>
  </si>
  <si>
    <t>Mormone_2011_Italy_23</t>
  </si>
  <si>
    <t>Auer_2009_Kamchatka_1</t>
  </si>
  <si>
    <t>Auer_2009_Kamchatka_2</t>
  </si>
  <si>
    <t>Auer_2009_Kamchatka_3</t>
  </si>
  <si>
    <t>Auer_2009_Kamchatka_4</t>
  </si>
  <si>
    <t>Auer_2009_Kamchatka_5</t>
  </si>
  <si>
    <t>Auer_2009_Kamchatka_6</t>
  </si>
  <si>
    <t>Auer_2009_Kamchatka_7</t>
  </si>
  <si>
    <t>Auer_2009_Kamchatka_8</t>
  </si>
  <si>
    <t>Auer_2009_Kamchatka_9</t>
  </si>
  <si>
    <t>Auer_2009_Kamchatka_10</t>
  </si>
  <si>
    <t>Auer_2009_Kamchatka_11</t>
  </si>
  <si>
    <t>Auer_2009_Kamchatka_12</t>
  </si>
  <si>
    <t>Walowski_2016_Cascades_1</t>
  </si>
  <si>
    <t>Walowski_2016_Cascades_3</t>
  </si>
  <si>
    <t>Walowski_2016_Cascades_4</t>
  </si>
  <si>
    <t>Walowski_2016_Cascades_6</t>
  </si>
  <si>
    <t>Walowski_2016_Cascades_8</t>
  </si>
  <si>
    <t>Walowski_2016_Cascades_9</t>
  </si>
  <si>
    <t>Walowski_2016_Cascades_13</t>
  </si>
  <si>
    <t>Walowski_2016_Cascades_15</t>
  </si>
  <si>
    <t>Walowski_2016_Cascades_18</t>
  </si>
  <si>
    <t>Walowski_2016_Cascades_20</t>
  </si>
  <si>
    <t>Walowski_2016_Cascades_21</t>
  </si>
  <si>
    <t>Walowski_2016_Cascades_2</t>
  </si>
  <si>
    <t>Walowski_2016_Cascades_5</t>
  </si>
  <si>
    <t>Walowski_2016_Cascades_7</t>
  </si>
  <si>
    <t>Walowski_2016_Cascades_10</t>
  </si>
  <si>
    <t>Walowski_2016_Cascades_11</t>
  </si>
  <si>
    <t>Walowski_2016_Cascades_12</t>
  </si>
  <si>
    <t>Walowski_2016_Cascades_14</t>
  </si>
  <si>
    <t>Walowski_2016_Cascades_16</t>
  </si>
  <si>
    <t>Walowski_2016_Cascades_17</t>
  </si>
  <si>
    <t>Walowski_2016_Cascades_19</t>
  </si>
  <si>
    <t>Walowski_2016_Cascades_22</t>
  </si>
  <si>
    <t>Walowski_2016_Cascades_23</t>
  </si>
  <si>
    <t>Walowski_2016_Cascades_24</t>
  </si>
  <si>
    <t>Walowski_2016_Cascades_25</t>
  </si>
  <si>
    <t>Walowski_2016_Cascades_26</t>
  </si>
  <si>
    <t>Walowski_2016_Cascades_27</t>
  </si>
  <si>
    <t>Walowski_2016_Cascades_28</t>
  </si>
  <si>
    <t>Walowski_2016_Cascades_29</t>
  </si>
  <si>
    <t>Walowski_2016_Cascades_30</t>
  </si>
  <si>
    <t>Walowski_2016_Cascades_31</t>
  </si>
  <si>
    <t>Walowski_2016_Cascades_32</t>
  </si>
  <si>
    <t>Walowski_2016_Cascades_33</t>
  </si>
  <si>
    <t>Walowski_2016_Cascades_34</t>
  </si>
  <si>
    <t>Walowski_2016_Cascades_35</t>
  </si>
  <si>
    <t>Walowski_2016_Cascades_36</t>
  </si>
  <si>
    <t>Walowski_2016_Cascades_37</t>
  </si>
  <si>
    <t>Walowski_2016_Cascades_38</t>
  </si>
  <si>
    <t>Walowski_2016_Cascades_39</t>
  </si>
  <si>
    <t>Walowski_2016_Cascades_40</t>
  </si>
  <si>
    <t>Walowski_2016_Cascades_41</t>
  </si>
  <si>
    <t>Walowski_2016_Cascades_42</t>
  </si>
  <si>
    <t>Walowski_2016_Cascades_43</t>
  </si>
  <si>
    <t>Walowski_2016_Cascades_44</t>
  </si>
  <si>
    <t>Walowski_2016_Cascades_45</t>
  </si>
  <si>
    <t>Walowski_2016_Cascades_46</t>
  </si>
  <si>
    <t>Walowski_2016_Cascades_47</t>
  </si>
  <si>
    <t>Walowski_2016_Cascades_48</t>
  </si>
  <si>
    <t>Walowski_2016_Cascades_49</t>
  </si>
  <si>
    <t>Walowski_2016_Cascades_50</t>
  </si>
  <si>
    <t>Walowski_2016_Cascades_51</t>
  </si>
  <si>
    <t>Walowski_2016_Cascades_52</t>
  </si>
  <si>
    <t>Walowski_2016_Cascades_53</t>
  </si>
  <si>
    <t>Walowski_2016_Cascades_54</t>
  </si>
  <si>
    <t>Walowski_2016_Cascades_55</t>
  </si>
  <si>
    <t>Walowski_2016_Cascades_56</t>
  </si>
  <si>
    <t>Walowski_2016_Cascades_57</t>
  </si>
  <si>
    <t>Walowski_2016_Cascades_58</t>
  </si>
  <si>
    <t>Walowski_2016_Cascades_59</t>
  </si>
  <si>
    <t>Walowski_2016_Cascades_60</t>
  </si>
  <si>
    <t>Walowski_2016_Cascades_61</t>
  </si>
  <si>
    <t>Walowski_2016_Cascades_62</t>
  </si>
  <si>
    <t>Walowski_2016_Cascades_63</t>
  </si>
  <si>
    <t>Walowski_2016_Cascades_64</t>
  </si>
  <si>
    <t>Walowski_2016_Cascades_65</t>
  </si>
  <si>
    <t>Walowski_2016_Cascades_66</t>
  </si>
  <si>
    <t>Walowski_2016_Cascades_67</t>
  </si>
  <si>
    <t>Walowski_2016_Cascades_68</t>
  </si>
  <si>
    <t>Walowski_2016_Cascades_69</t>
  </si>
  <si>
    <t>Walowski_2016_Cascades_70</t>
  </si>
  <si>
    <t>Walowski_2016_Cascades_71</t>
  </si>
  <si>
    <t>Walowski_2016_Cascades_72</t>
  </si>
  <si>
    <t>Walowski_2016_Cascades_73</t>
  </si>
  <si>
    <t>Walowski_2016_Cascades_74</t>
  </si>
  <si>
    <t>Walowski_2016_Cascades_75</t>
  </si>
  <si>
    <t>Walowski_2016_Cascades_76</t>
  </si>
  <si>
    <t>Walowski_2016_Cascades_77</t>
  </si>
  <si>
    <t>Walowski_2016_Cascades_78</t>
  </si>
  <si>
    <t>Walowski_2016_Cascades_79</t>
  </si>
  <si>
    <t>Walowski_2016_Cascades_80</t>
  </si>
  <si>
    <t>Walowski_2016_Cascades_81</t>
  </si>
  <si>
    <t>Walowski_2016_Cascades_82</t>
  </si>
  <si>
    <t>Walowski_2016_Cascades_83</t>
  </si>
  <si>
    <t>Walowski_2016_Cascades_84</t>
  </si>
  <si>
    <t>Walowski_2016_Cascades_85</t>
  </si>
  <si>
    <t>Walowski_2016_Cascades_86</t>
  </si>
  <si>
    <t>Walowski_2016_Cascades_87</t>
  </si>
  <si>
    <t>Walowski_2016_Cascades_88</t>
  </si>
  <si>
    <t>Walowski_2016_Cascades_89</t>
  </si>
  <si>
    <t>Walowski_2016_Cascades_90</t>
  </si>
  <si>
    <t>Walowski_2016_Cascades_91</t>
  </si>
  <si>
    <t>Walowski_2016_Cascades_92</t>
  </si>
  <si>
    <t>Walowski_2016_Cascades_93</t>
  </si>
  <si>
    <t>Walowski_2016_Cascades_94</t>
  </si>
  <si>
    <t>Walowski_2016_Cascades_95</t>
  </si>
  <si>
    <t>Walowski_2016_Cascades_96</t>
  </si>
  <si>
    <t>Walowski_2016_Cascades_97</t>
  </si>
  <si>
    <t>Walowski_2016_Cascades_98</t>
  </si>
  <si>
    <t>Walowski_2016_Cascades_99</t>
  </si>
  <si>
    <t>Walowski_2016_Cascades_100</t>
  </si>
  <si>
    <t>Walowski_2016_Cascades_101</t>
  </si>
  <si>
    <t>Walowski_2016_Cascades_102</t>
  </si>
  <si>
    <t>Walowski_2016_Cascades_103</t>
  </si>
  <si>
    <t>Walowski_2016_Cascades_104</t>
  </si>
  <si>
    <t>Walowski_2016_Cascades_105</t>
  </si>
  <si>
    <t>Walowski_2016_Cascades_106</t>
  </si>
  <si>
    <t>Walowski_2016_Cascades_107</t>
  </si>
  <si>
    <t>Vigouroux_2008_Mexico_1</t>
  </si>
  <si>
    <t>Vigouroux_2008_Mexico_2</t>
  </si>
  <si>
    <t>Vigouroux_2008_Mexico_3</t>
  </si>
  <si>
    <t>Vigouroux_2008_Mexico_4</t>
  </si>
  <si>
    <t>Vigouroux_2008_Mexico_5</t>
  </si>
  <si>
    <t>Vigouroux_2008_Mexico_6</t>
  </si>
  <si>
    <t>Vigouroux_2008_Mexico_7</t>
  </si>
  <si>
    <t>Vigouroux_2008_Mexico_8</t>
  </si>
  <si>
    <t>Vigouroux_2008_Mexico_9</t>
  </si>
  <si>
    <t>Vigouroux_2008_Mexico_10</t>
  </si>
  <si>
    <t>Vigouroux_2008_Mexico_11</t>
  </si>
  <si>
    <t>Vigouroux_2008_Mexico_12</t>
  </si>
  <si>
    <t>Vigouroux_2008_Mexico_13</t>
  </si>
  <si>
    <t>Vigouroux_2008_Mexico_14</t>
  </si>
  <si>
    <t>Vigouroux_2008_Mexico_15</t>
  </si>
  <si>
    <t>Vigouroux_2008_Mexico_16</t>
  </si>
  <si>
    <t>Vigouroux_2008_Mexico_17</t>
  </si>
  <si>
    <t>Vigouroux_2008_Mexico_18</t>
  </si>
  <si>
    <t>Vigouroux_2008_Mexico_19</t>
  </si>
  <si>
    <t>Vigouroux_2008_Mexico_20</t>
  </si>
  <si>
    <t>Vigouroux_2008_Mexico_21</t>
  </si>
  <si>
    <t>Vigouroux_2008_Mexico_22</t>
  </si>
  <si>
    <t>Vigouroux_2008_Mexico_23</t>
  </si>
  <si>
    <t>Vigouroux_2008_Mexico_24</t>
  </si>
  <si>
    <t>Vigouroux_2008_Mexico_25</t>
  </si>
  <si>
    <t>Vigouroux_2008_Mexico_26</t>
  </si>
  <si>
    <t>Vigouroux_2008_Mexico_27</t>
  </si>
  <si>
    <t>Vigouroux_2008_Mexico_28</t>
  </si>
  <si>
    <t>Vigouroux_2008_Mexico_29</t>
  </si>
  <si>
    <t>Vigouroux_2008_Mexico_30</t>
  </si>
  <si>
    <t>Vigouroux_2008_Mexico_31</t>
  </si>
  <si>
    <t>Vigouroux_2008_Mexico_32</t>
  </si>
  <si>
    <t>Vigouroux_2008_Mexico_33</t>
  </si>
  <si>
    <t>Vigouroux_2008_Mexico_34</t>
  </si>
  <si>
    <t>Vigouroux_2008_Mexico_35</t>
  </si>
  <si>
    <t>Vigouroux_2008_Mexico_36</t>
  </si>
  <si>
    <t>Vigouroux_2008_Mexico_37</t>
  </si>
  <si>
    <t>Ruscitto_2010_Cascades_1</t>
  </si>
  <si>
    <t>Ruscitto_2010_Cascades_2</t>
  </si>
  <si>
    <t>Ruscitto_2010_Cascades_3</t>
  </si>
  <si>
    <t>Ruscitto_2010_Cascades_4</t>
  </si>
  <si>
    <t>Ruscitto_2010_Cascades_5</t>
  </si>
  <si>
    <t>Ruscitto_2010_Cascades_6</t>
  </si>
  <si>
    <t>Ruscitto_2010_Cascades_7</t>
  </si>
  <si>
    <t>Ruscitto_2010_Cascades_8</t>
  </si>
  <si>
    <t>Ruscitto_2010_Cascades_9</t>
  </si>
  <si>
    <t>Ruscitto_2010_Cascades_10</t>
  </si>
  <si>
    <t>Ruscitto_2010_Cascades_11</t>
  </si>
  <si>
    <t>Ruscitto_2010_Cascades_12</t>
  </si>
  <si>
    <t>Ruscitto_2010_Cascades_13</t>
  </si>
  <si>
    <t>Ruscitto_2010_Cascades_14</t>
  </si>
  <si>
    <t>Ruscitto_2010_Cascades_15</t>
  </si>
  <si>
    <t>Ruscitto_2010_Cascades_16</t>
  </si>
  <si>
    <t>Ruscitto_2010_Cascades_17</t>
  </si>
  <si>
    <t>Ruscitto_2010_Cascades_18</t>
  </si>
  <si>
    <t>Ruscitto_2010_Cascades_19</t>
  </si>
  <si>
    <t>Ruscitto_2010_Cascades_20</t>
  </si>
  <si>
    <t>Ruscitto_2010_Cascades_21</t>
  </si>
  <si>
    <t>Ruscitto_2010_Cascades_22</t>
  </si>
  <si>
    <t>Ruscitto_2010_Cascades_23</t>
  </si>
  <si>
    <t>Ruscitto_2010_Cascades_24</t>
  </si>
  <si>
    <t>Ruscitto_2010_Cascades_25</t>
  </si>
  <si>
    <t>Ruscitto_2010_Cascades_26</t>
  </si>
  <si>
    <t>Ruscitto_2010_Cascades_27</t>
  </si>
  <si>
    <t>Ruscitto_2010_Cascades_28</t>
  </si>
  <si>
    <t>Ruscitto_2010_Cascades_29</t>
  </si>
  <si>
    <t>Ruscitto_2010_Cascades_30</t>
  </si>
  <si>
    <t>Ruscitto_2010_Cascades_31</t>
  </si>
  <si>
    <t>Ruscitto_2010_Cascades_32</t>
  </si>
  <si>
    <t>Ruscitto_2010_Cascades_33</t>
  </si>
  <si>
    <t>Ruscitto_2010_Cascades_34</t>
  </si>
  <si>
    <t>Ruscitto_2010_Cascades_35</t>
  </si>
  <si>
    <t>Ruscitto_2010_Cascades_36</t>
  </si>
  <si>
    <t>Ruscitto_2010_Cascades_37</t>
  </si>
  <si>
    <t>Ruscitto_2010_Cascades_38</t>
  </si>
  <si>
    <t>Ruscitto_2010_Cascades_39</t>
  </si>
  <si>
    <t>Ruscitto_2010_Cascades_40</t>
  </si>
  <si>
    <t>Ruscitto_2010_Cascades_41</t>
  </si>
  <si>
    <t>Ruscitto_2010_Cascades_42</t>
  </si>
  <si>
    <t>Ruscitto_2010_Cascades_43</t>
  </si>
  <si>
    <t>Ruscitto_2010_Cascades_44</t>
  </si>
  <si>
    <t>Ruscitto_2010_Cascades_45</t>
  </si>
  <si>
    <t>Ruscitto_2010_Cascades_46</t>
  </si>
  <si>
    <t>Ruscitto_2010_Cascades_47</t>
  </si>
  <si>
    <t>Ruscitto_2010_Cascades_48</t>
  </si>
  <si>
    <t>Ruscitto_2010_Cascades_49</t>
  </si>
  <si>
    <t>Ruscitto_2010_Cascades_50</t>
  </si>
  <si>
    <t>Ruscitto_2010_Cascades_51</t>
  </si>
  <si>
    <t>Ruscitto_2010_Cascades_52</t>
  </si>
  <si>
    <t>Ruscitto_2010_Cascades_53</t>
  </si>
  <si>
    <t>Ruscitto_2010_Cascades_54</t>
  </si>
  <si>
    <t>Ruscitto_2010_Cascades_55</t>
  </si>
  <si>
    <t>Ruscitto_2010_Cascades_56</t>
  </si>
  <si>
    <t>Ruscitto_2010_Cascades_57</t>
  </si>
  <si>
    <t>Ruscitto_2010_Cascades_58</t>
  </si>
  <si>
    <t>Ruscitto_2010_Cascades_59</t>
  </si>
  <si>
    <t>Ruscitto_2010_Cascades_60</t>
  </si>
  <si>
    <t>Ruscitto_2010_Cascades_61</t>
  </si>
  <si>
    <t>Benjamin_2007_Irazu_1</t>
  </si>
  <si>
    <t>Benjamin_2007_Irazu_2</t>
  </si>
  <si>
    <t>Benjamin_2007_Irazu_3</t>
  </si>
  <si>
    <t>Benjamin_2007_Irazu_4</t>
  </si>
  <si>
    <t>Benjamin_2007_Irazu_5</t>
  </si>
  <si>
    <t>Benjamin_2007_Irazu_6</t>
  </si>
  <si>
    <t>Benjamin_2007_Irazu_7</t>
  </si>
  <si>
    <t>Benjamin_2007_Irazu_8</t>
  </si>
  <si>
    <t>Benjamin_2007_Irazu_9</t>
  </si>
  <si>
    <t>Benjamin_2007_Irazu_10</t>
  </si>
  <si>
    <t>Benjamin_2007_Irazu_11</t>
  </si>
  <si>
    <t>Lloyd_2013_Fuego_1</t>
  </si>
  <si>
    <t>Lloyd_2013_Fuego_2</t>
  </si>
  <si>
    <t>Lloyd_2013_Fuego_3</t>
  </si>
  <si>
    <t>Lloyd_2013_Fuego_4</t>
  </si>
  <si>
    <t>Lloyd_2013_Fuego_5</t>
  </si>
  <si>
    <t>Lloyd_2013_Fuego_6</t>
  </si>
  <si>
    <t>Lloyd_2013_Fuego_7</t>
  </si>
  <si>
    <t>Lloyd_2013_Fuego_8</t>
  </si>
  <si>
    <t>Lloyd_2013_Fuego_9</t>
  </si>
  <si>
    <t>Lloyd_2013_Fuego_10</t>
  </si>
  <si>
    <t>Lloyd_2013_Fuego_11</t>
  </si>
  <si>
    <t>Lloyd_2013_Fuego_12</t>
  </si>
  <si>
    <t>Lloyd_2013_Fuego_13</t>
  </si>
  <si>
    <t>Lloyd_2013_Fuego_14</t>
  </si>
  <si>
    <t>Lloyd_2013_Fuego_15</t>
  </si>
  <si>
    <t>Lloyd_2013_Fuego_16</t>
  </si>
  <si>
    <t>Lloyd_2013_Fuego_17</t>
  </si>
  <si>
    <t>Lloyd_2013_Fuego_18</t>
  </si>
  <si>
    <t>Lloyd_2013_Fuego_19</t>
  </si>
  <si>
    <t>Lloyd_2013_Fuego_20</t>
  </si>
  <si>
    <t>Lloyd_2013_Fuego_21</t>
  </si>
  <si>
    <t>Lloyd_2013_Fuego_22</t>
  </si>
  <si>
    <t>Lloyd_2013_Fuego_23</t>
  </si>
  <si>
    <t>Lloyd_2013_Fuego_24</t>
  </si>
  <si>
    <t>Lloyd_2013_Fuego_25</t>
  </si>
  <si>
    <t>Lloyd_2013_Fuego_26</t>
  </si>
  <si>
    <t>Lloyd_2013_Fuego_27</t>
  </si>
  <si>
    <t>Lloyd_2013_Fuego_28</t>
  </si>
  <si>
    <t>Lloyd_2013_Fuego_29</t>
  </si>
  <si>
    <t>Lloyd_2013_Fuego_30</t>
  </si>
  <si>
    <t>Lloyd_2013_Fuego_31</t>
  </si>
  <si>
    <t>Lloyd_2013_Fuego_32</t>
  </si>
  <si>
    <t>Lloyd_2013_Fuego_33</t>
  </si>
  <si>
    <t>Lloyd_2013_Fuego_34</t>
  </si>
  <si>
    <t>Lloyd_2013_Fuego_35</t>
  </si>
  <si>
    <t>Lloyd_2013_Fuego_36</t>
  </si>
  <si>
    <t>Lloyd_2013_Fuego_37</t>
  </si>
  <si>
    <t>Lloyd_2013_Fuego_38</t>
  </si>
  <si>
    <t>Lloyd_2013_Fuego_39</t>
  </si>
  <si>
    <t>Sadofsky_2008_CentralAmerica_1</t>
  </si>
  <si>
    <t>Sadofsky_2008_CentralAmerica_2</t>
  </si>
  <si>
    <t>Sadofsky_2008_CentralAmerica_3</t>
  </si>
  <si>
    <t>Sadofsky_2008_CentralAmerica_4</t>
  </si>
  <si>
    <t>Sadofsky_2008_CentralAmerica_5</t>
  </si>
  <si>
    <t>Sadofsky_2008_CentralAmerica_6</t>
  </si>
  <si>
    <t>Sadofsky_2008_CentralAmerica_7</t>
  </si>
  <si>
    <t>Sadofsky_2008_CentralAmerica_8</t>
  </si>
  <si>
    <t>Sadofsky_2008_CentralAmerica_9</t>
  </si>
  <si>
    <t>Sadofsky_2008_CentralAmerica_10</t>
  </si>
  <si>
    <t>Sadofsky_2008_CentralAmerica_11</t>
  </si>
  <si>
    <t>Sadofsky_2008_CentralAmerica_12</t>
  </si>
  <si>
    <t>Sadofsky_2008_CentralAmerica_13</t>
  </si>
  <si>
    <t>Sadofsky_2008_CentralAmerica_14</t>
  </si>
  <si>
    <t>Sadofsky_2008_CentralAmerica_15</t>
  </si>
  <si>
    <t>Sadofsky_2008_CentralAmerica_16</t>
  </si>
  <si>
    <t>Sadofsky_2008_CentralAmerica_17</t>
  </si>
  <si>
    <t>Sadofsky_2008_CentralAmerica_18</t>
  </si>
  <si>
    <t>Sadofsky_2008_CentralAmerica_19</t>
  </si>
  <si>
    <t>Sadofsky_2008_CentralAmerica_20</t>
  </si>
  <si>
    <t>Sadofsky_2008_CentralAmerica_21</t>
  </si>
  <si>
    <t>Sadofsky_2008_CentralAmerica_22</t>
  </si>
  <si>
    <t>Sadofsky_2008_CentralAmerica_23</t>
  </si>
  <si>
    <t>Sadofsky_2008_CentralAmerica_24</t>
  </si>
  <si>
    <t>Sadofsky_2008_CentralAmerica_25</t>
  </si>
  <si>
    <t>Sadofsky_2008_CentralAmerica_26</t>
  </si>
  <si>
    <t>Sadofsky_2008_CentralAmerica_27</t>
  </si>
  <si>
    <t>Sadofsky_2008_CentralAmerica_28</t>
  </si>
  <si>
    <t>Sadofsky_2008_CentralAmerica_29</t>
  </si>
  <si>
    <t>Sadofsky_2008_CentralAmerica_30</t>
  </si>
  <si>
    <t>Wade_2006_Arenal_1</t>
  </si>
  <si>
    <t>Wade_2006_Arenal_2</t>
  </si>
  <si>
    <t>Wade_2006_Arenal_3</t>
  </si>
  <si>
    <t>Wade_2006_Arenal_4</t>
  </si>
  <si>
    <t>Wade_2006_Arenal_5</t>
  </si>
  <si>
    <t>Wade_2006_Arenal_6</t>
  </si>
  <si>
    <t>Wade_2006_Arenal_7</t>
  </si>
  <si>
    <t>Wade_2006_Arenal_8</t>
  </si>
  <si>
    <t>Wade_2006_Arenal_9</t>
  </si>
  <si>
    <t>Yes-cal</t>
  </si>
  <si>
    <t>Homog/Raman (calib-uncalib)</t>
  </si>
  <si>
    <t>Cone</t>
  </si>
  <si>
    <t>Total (EPMA)</t>
  </si>
  <si>
    <t>Host olivine Fo</t>
  </si>
  <si>
    <t>Olivine PEC %</t>
  </si>
  <si>
    <t>PEC correction coefficient</t>
  </si>
  <si>
    <t xml:space="preserve">Y </t>
  </si>
  <si>
    <t>C SIMS</t>
  </si>
  <si>
    <t>CO2 Raman (no PEC)</t>
  </si>
  <si>
    <t>CO2 Raman (PEC)</t>
  </si>
  <si>
    <t>C error</t>
  </si>
  <si>
    <t>H2O error</t>
  </si>
  <si>
    <t>Ba error</t>
  </si>
  <si>
    <t>Ce error</t>
  </si>
  <si>
    <t>Dy error</t>
  </si>
  <si>
    <t>La error</t>
  </si>
  <si>
    <t>Lu error</t>
  </si>
  <si>
    <t>Nb error</t>
  </si>
  <si>
    <t>Nd error</t>
  </si>
  <si>
    <t>Rb error</t>
  </si>
  <si>
    <t>Sm error</t>
  </si>
  <si>
    <t>Sr error</t>
  </si>
  <si>
    <t>Y error</t>
  </si>
  <si>
    <t>Yb error</t>
  </si>
  <si>
    <t>F error</t>
  </si>
  <si>
    <t>SiO2 pre</t>
  </si>
  <si>
    <t>TiO2 pre</t>
  </si>
  <si>
    <t>Al2O3 pre</t>
  </si>
  <si>
    <t>FeOt pre</t>
  </si>
  <si>
    <t>MnO pre</t>
  </si>
  <si>
    <t>MgO pre</t>
  </si>
  <si>
    <t>CaO pre</t>
  </si>
  <si>
    <t>Na2O pre</t>
  </si>
  <si>
    <t>K2O pre</t>
  </si>
  <si>
    <t>P2O5 pre</t>
  </si>
  <si>
    <t>Total (EPMA, pre)</t>
  </si>
  <si>
    <t>H2O pre</t>
  </si>
  <si>
    <t>Rb pre</t>
  </si>
  <si>
    <t>Ba pre</t>
  </si>
  <si>
    <t>Nb pre</t>
  </si>
  <si>
    <t>La pre</t>
  </si>
  <si>
    <t>Ce pre</t>
  </si>
  <si>
    <t>Sr pre</t>
  </si>
  <si>
    <t>Nd pre</t>
  </si>
  <si>
    <t>Sm pre</t>
  </si>
  <si>
    <t>Dy pre</t>
  </si>
  <si>
    <t>Y pre</t>
  </si>
  <si>
    <t>Yb pre</t>
  </si>
  <si>
    <t>Lu pre</t>
  </si>
  <si>
    <t>C SIMS pre</t>
  </si>
  <si>
    <t>F pre</t>
  </si>
  <si>
    <t>MagmaSat pressure (bar)</t>
  </si>
  <si>
    <t>MagmaSat pressure (glass only; bar)</t>
  </si>
  <si>
    <t>MagmaSat pressure (min; bar)</t>
  </si>
  <si>
    <t>MagmaSat pressure (max; bar)</t>
  </si>
  <si>
    <t>Dixon, 1997 (bar)</t>
  </si>
  <si>
    <t>Shishkina et al., 2010 (bar)</t>
  </si>
  <si>
    <t>Iacono-Marziano et al., 2012 (bar)</t>
  </si>
  <si>
    <t>Allison et al., 2019; Sunset crater</t>
  </si>
  <si>
    <t>Allison et al., 2019; Etna</t>
  </si>
  <si>
    <t>Bubble?</t>
  </si>
  <si>
    <t>Volume bubble</t>
  </si>
  <si>
    <t>Fluid XH2O</t>
  </si>
  <si>
    <t>Fluid XCO2</t>
  </si>
  <si>
    <t>Mass fluid (g)</t>
  </si>
  <si>
    <t>wt% fluid</t>
  </si>
  <si>
    <t>Density (gcm-3)</t>
  </si>
  <si>
    <t>Uncertainty</t>
  </si>
  <si>
    <t>A81</t>
  </si>
  <si>
    <t>A_A1b</t>
  </si>
  <si>
    <t>A_A3</t>
  </si>
  <si>
    <t>A_A4</t>
  </si>
  <si>
    <t>A_A5</t>
  </si>
  <si>
    <t>A_B4a</t>
  </si>
  <si>
    <t>A_B4b</t>
  </si>
  <si>
    <t>A_C2a</t>
  </si>
  <si>
    <t>A_C4</t>
  </si>
  <si>
    <t>A_C5</t>
  </si>
  <si>
    <t>A_D2</t>
  </si>
  <si>
    <t>B_A1</t>
  </si>
  <si>
    <t>B_A3a</t>
  </si>
  <si>
    <t>B_A3b</t>
  </si>
  <si>
    <t>B_B3a</t>
  </si>
  <si>
    <t>B_B3b</t>
  </si>
  <si>
    <t>B_B3c</t>
  </si>
  <si>
    <t>B_B4a</t>
  </si>
  <si>
    <t>B_B4b</t>
  </si>
  <si>
    <t>B_B4e</t>
  </si>
  <si>
    <t>B_B5</t>
  </si>
  <si>
    <t>B_C4</t>
  </si>
  <si>
    <t>B_C5</t>
  </si>
  <si>
    <t>B_D1</t>
  </si>
  <si>
    <t>B_D2</t>
  </si>
  <si>
    <t>B_D3</t>
  </si>
  <si>
    <t>B_D4</t>
  </si>
  <si>
    <t>C_A1b</t>
  </si>
  <si>
    <t>C_A4e</t>
  </si>
  <si>
    <t>C_B1</t>
  </si>
  <si>
    <t>C_B2a</t>
  </si>
  <si>
    <t>C_B2b</t>
  </si>
  <si>
    <t>C_B3</t>
  </si>
  <si>
    <t>A76</t>
  </si>
  <si>
    <t>C_B4</t>
  </si>
  <si>
    <t>C_B5</t>
  </si>
  <si>
    <t>C_C2be</t>
  </si>
  <si>
    <t>C_C2ce</t>
  </si>
  <si>
    <t>C_C3</t>
  </si>
  <si>
    <t>C_C4</t>
  </si>
  <si>
    <t>C_D3a</t>
  </si>
  <si>
    <t>C_D3b</t>
  </si>
  <si>
    <t>Wong_2023_Ethiopia_1</t>
  </si>
  <si>
    <t>Wong_2023_Ethiopia_2</t>
  </si>
  <si>
    <t>Wong_2023_Ethiopia_3</t>
  </si>
  <si>
    <t>Wong_2023_Ethiopia_4</t>
  </si>
  <si>
    <t>Wong_2023_Ethiopia_5</t>
  </si>
  <si>
    <t>Wong_2023_Ethiopia_6</t>
  </si>
  <si>
    <t>Wong_2023_Ethiopia_7</t>
  </si>
  <si>
    <t>Wong_2023_Ethiopia_8</t>
  </si>
  <si>
    <t>Wong_2023_Ethiopia_9</t>
  </si>
  <si>
    <t>Wong_2023_Ethiopia_10</t>
  </si>
  <si>
    <t>Wong_2023_Ethiopia_11</t>
  </si>
  <si>
    <t>Wong_2023_Ethiopia_12</t>
  </si>
  <si>
    <t>Wong_2023_Ethiopia_13</t>
  </si>
  <si>
    <t>Wong_2023_Ethiopia_14</t>
  </si>
  <si>
    <t>Wong_2023_Ethiopia_15</t>
  </si>
  <si>
    <t>Wong_2023_Ethiopia_16</t>
  </si>
  <si>
    <t>Wong_2023_Ethiopia_17</t>
  </si>
  <si>
    <t>Wong_2023_Ethiopia_18</t>
  </si>
  <si>
    <t>Wong_2023_Ethiopia_19</t>
  </si>
  <si>
    <t>Wong_2023_Ethiopia_20</t>
  </si>
  <si>
    <t>Wong_2023_Ethiopia_21</t>
  </si>
  <si>
    <t>Wong_2023_Ethiopia_22</t>
  </si>
  <si>
    <t>Wong_2023_Ethiopia_23</t>
  </si>
  <si>
    <t>Wong_2023_Ethiopia_24</t>
  </si>
  <si>
    <t>Wong_2023_Ethiopia_25</t>
  </si>
  <si>
    <t>Wong_2023_Ethiopia_26</t>
  </si>
  <si>
    <t>Wong_2023_Ethiopia_27</t>
  </si>
  <si>
    <t>Wong_2023_Ethiopia_28</t>
  </si>
  <si>
    <t>Wong_2023_Ethiopia_29</t>
  </si>
  <si>
    <t>Wong_2023_Ethiopia_30</t>
  </si>
  <si>
    <t>Wong_2023_Ethiopia_31</t>
  </si>
  <si>
    <t>Wong_2023_Ethiopia_32</t>
  </si>
  <si>
    <t>Wong_2023_Ethiopia_33</t>
  </si>
  <si>
    <t>Wong_2023_Ethiopia_34</t>
  </si>
  <si>
    <t>Wong_2023_Ethiopia_35</t>
  </si>
  <si>
    <t>Wong_2023_Ethiopia_36</t>
  </si>
  <si>
    <t>Wong_2023_Ethiopia_37</t>
  </si>
  <si>
    <t>Wong_2023_Ethiopia_38</t>
  </si>
  <si>
    <t>Wong_2023_Ethiopia_39</t>
  </si>
  <si>
    <t>Wong_2023_Ethiopia_40</t>
  </si>
  <si>
    <t>Number</t>
  </si>
  <si>
    <t>Fo #</t>
  </si>
  <si>
    <t>H2O wt%</t>
  </si>
  <si>
    <t>%PEC</t>
  </si>
  <si>
    <t>5.3*</t>
  </si>
  <si>
    <t>9.2*</t>
  </si>
  <si>
    <t>11.1*</t>
  </si>
  <si>
    <t>19.1*</t>
  </si>
  <si>
    <t>Seguam</t>
  </si>
  <si>
    <t>2.1*</t>
  </si>
  <si>
    <t>5.2*</t>
  </si>
  <si>
    <t>6.1*</t>
  </si>
  <si>
    <t>7.5*</t>
  </si>
  <si>
    <t>8.3*</t>
  </si>
  <si>
    <t>10.1*</t>
  </si>
  <si>
    <t>13.1*</t>
  </si>
  <si>
    <t>15.1*</t>
  </si>
  <si>
    <t>16.1*</t>
  </si>
  <si>
    <t>22.1*</t>
  </si>
  <si>
    <t>23.1*</t>
  </si>
  <si>
    <t>24.9*</t>
  </si>
  <si>
    <t>Moore_2015_1</t>
  </si>
  <si>
    <t>Moore_2015_2</t>
  </si>
  <si>
    <t>Moore_2015_3</t>
  </si>
  <si>
    <t>Moore_2015_4</t>
  </si>
  <si>
    <t>Moore_2015_5</t>
  </si>
  <si>
    <t>Moore_2015_6</t>
  </si>
  <si>
    <t>Moore_2015_7</t>
  </si>
  <si>
    <t>Moore_2015_8</t>
  </si>
  <si>
    <t>Moore_2015_9</t>
  </si>
  <si>
    <t>Moore_2015_10</t>
  </si>
  <si>
    <t>Moore_2015_11</t>
  </si>
  <si>
    <t>Moore_2015_12</t>
  </si>
  <si>
    <t>Moore_2015_13</t>
  </si>
  <si>
    <t>Moore_2015_14</t>
  </si>
  <si>
    <t>Moore_2015_15</t>
  </si>
  <si>
    <t>Moore_2015_16</t>
  </si>
  <si>
    <t>Moore_2015_17</t>
  </si>
  <si>
    <t>Moore_2015_18</t>
  </si>
  <si>
    <t>Moore_2015_19</t>
  </si>
  <si>
    <t>Moore_2015_20</t>
  </si>
  <si>
    <t>Moore_2015_21</t>
  </si>
  <si>
    <t>Comment</t>
  </si>
  <si>
    <t>Sample/Inclusion</t>
  </si>
  <si>
    <t>CO2 in bubble (Raman), ppm</t>
  </si>
  <si>
    <r>
      <t xml:space="preserve">Bubble diameter, </t>
    </r>
    <r>
      <rPr>
        <sz val="11"/>
        <color theme="1"/>
        <rFont val="Calibri"/>
        <family val="2"/>
      </rPr>
      <t>µm</t>
    </r>
  </si>
  <si>
    <t>Inclusion length, µm</t>
  </si>
  <si>
    <t>Inclusion width, µm</t>
  </si>
  <si>
    <t>bubble volume percent</t>
  </si>
  <si>
    <t>bubble density, g/cc</t>
  </si>
  <si>
    <t>CO2 in bubble (model), ppm</t>
  </si>
  <si>
    <t>Unheated</t>
  </si>
  <si>
    <t>Kly-14b</t>
  </si>
  <si>
    <t>Kly-14c</t>
  </si>
  <si>
    <t>Kly-16</t>
  </si>
  <si>
    <t>Kly-17</t>
  </si>
  <si>
    <t>Kly-18a</t>
  </si>
  <si>
    <t>Kly-18b</t>
  </si>
  <si>
    <t>Kly-19b</t>
  </si>
  <si>
    <t>Kly-20</t>
  </si>
  <si>
    <t>Kly-22</t>
  </si>
  <si>
    <t>Kly-24</t>
  </si>
  <si>
    <t>Kly-25</t>
  </si>
  <si>
    <t>Kly-26a</t>
  </si>
  <si>
    <t>Kly-28</t>
  </si>
  <si>
    <t>Kly-29</t>
  </si>
  <si>
    <t>Kly-3</t>
  </si>
  <si>
    <t>Kly-30</t>
  </si>
  <si>
    <t>Kly-4</t>
  </si>
  <si>
    <t>Kly-5</t>
  </si>
  <si>
    <t>Kly-9b</t>
  </si>
  <si>
    <t>Kly-19c</t>
  </si>
  <si>
    <t>Kly-23</t>
  </si>
  <si>
    <t>Kly-8</t>
  </si>
  <si>
    <t>Moore_2018_Klyuchevskoy_1</t>
  </si>
  <si>
    <t>Moore_2018_Klyuchevskoy_2</t>
  </si>
  <si>
    <t>Moore_2018_Klyuchevskoy_3</t>
  </si>
  <si>
    <t>Moore_2018_Klyuchevskoy_4</t>
  </si>
  <si>
    <t>Moore_2018_Klyuchevskoy_5</t>
  </si>
  <si>
    <t>Moore_2018_Klyuchevskoy_6</t>
  </si>
  <si>
    <t>Moore_2018_Klyuchevskoy_7</t>
  </si>
  <si>
    <t>Moore_2018_Klyuchevskoy_8</t>
  </si>
  <si>
    <t>Moore_2018_Klyuchevskoy_9</t>
  </si>
  <si>
    <t>Moore_2018_Klyuchevskoy_10</t>
  </si>
  <si>
    <t>Moore_2018_Klyuchevskoy_11</t>
  </si>
  <si>
    <t>Moore_2018_Klyuchevskoy_12</t>
  </si>
  <si>
    <t>Moore_2018_Klyuchevskoy_13</t>
  </si>
  <si>
    <t>Moore_2018_Klyuchevskoy_14</t>
  </si>
  <si>
    <t>Moore_2018_Klyuchevskoy_15</t>
  </si>
  <si>
    <t>Moore_2018_Klyuchevskoy_16</t>
  </si>
  <si>
    <t>Moore_2018_Klyuchevskoy_17</t>
  </si>
  <si>
    <t>Moore_2018_Klyuchevskoy_18</t>
  </si>
  <si>
    <t>Moore_2018_Klyuchevskoy_19</t>
  </si>
  <si>
    <t>Moore_2018_Klyuchevskoy_20</t>
  </si>
  <si>
    <t>Moore_2018_Klyuchevskoy_21</t>
  </si>
  <si>
    <t>Moore_2018_Klyuchevskoy_22</t>
  </si>
  <si>
    <t># total number of data points from B4, B5, BOR14-1</t>
  </si>
  <si>
    <t xml:space="preserve">Sample No. </t>
  </si>
  <si>
    <t>Grain No.</t>
  </si>
  <si>
    <t xml:space="preserve">MI No. </t>
  </si>
  <si>
    <t>Microprobe spot diameter (microns)</t>
  </si>
  <si>
    <t>FO_Host</t>
  </si>
  <si>
    <t>FEO*</t>
  </si>
  <si>
    <t>FEO_Final</t>
  </si>
  <si>
    <t>CORR_COEF</t>
  </si>
  <si>
    <t>MI Mg#</t>
  </si>
  <si>
    <t>NaO+K2O</t>
  </si>
  <si>
    <t xml:space="preserve">MgO </t>
  </si>
  <si>
    <t xml:space="preserve">Al2O3 </t>
  </si>
  <si>
    <t xml:space="preserve">SiO2 </t>
  </si>
  <si>
    <t xml:space="preserve">MnO </t>
  </si>
  <si>
    <t xml:space="preserve">FeO </t>
  </si>
  <si>
    <t>Exposed (E); Not exposed (N.E.); No Trace Element Data (NTED)</t>
  </si>
  <si>
    <t xml:space="preserve">Nb Concentration (ppm) </t>
  </si>
  <si>
    <t>Ba Concentration (ppm)</t>
  </si>
  <si>
    <t xml:space="preserve"> Th concentration (ppm)</t>
  </si>
  <si>
    <t>CO2 concentration (ppm) based on Nb</t>
  </si>
  <si>
    <t>CO2 concentration (ppm) based on Ba</t>
  </si>
  <si>
    <t>CO2 concentration (ppm) based on Th</t>
  </si>
  <si>
    <t>Nb (ppm) PEC corrected</t>
  </si>
  <si>
    <t>Ba (ppm) PEC corrected</t>
  </si>
  <si>
    <t>Th (ppm) PEC corrected</t>
  </si>
  <si>
    <t>CO2 (ppm) based on Nb corrected for PEC</t>
  </si>
  <si>
    <t>CO2 (ppm) based on Ba corrected for PEC</t>
  </si>
  <si>
    <t>CO2 (ppm) based on Th corrected for PEC</t>
  </si>
  <si>
    <t>CO2 (ppm)</t>
  </si>
  <si>
    <t>CO2 (ppm) Uncertainty (±)</t>
  </si>
  <si>
    <t>CO2 (ppm) PEC corrected</t>
  </si>
  <si>
    <t>H2O (ppm)</t>
  </si>
  <si>
    <t>H2O (ppm) Uncertainty (±)</t>
  </si>
  <si>
    <t>H2O (ppm) PEC corrected</t>
  </si>
  <si>
    <t>Length of Melt Inclusion (μm)</t>
  </si>
  <si>
    <t>Width of Melt Inclusion (μm)</t>
  </si>
  <si>
    <t>Height of melt inclusion (μm)</t>
  </si>
  <si>
    <t>Volume of inclusion (μm)^3</t>
  </si>
  <si>
    <t>Standard dev of MI volume</t>
  </si>
  <si>
    <t>Diameter of bubble (1) (μm)</t>
  </si>
  <si>
    <t>Diameter of bubble (2) (μm)</t>
  </si>
  <si>
    <t>Average of the two bubble diameters (μm)</t>
  </si>
  <si>
    <t>Volume of bubble (μm)^3</t>
  </si>
  <si>
    <t>Standard dev of Bubble Volume</t>
  </si>
  <si>
    <t>Percent volume of the bubble in the melt inclusion</t>
  </si>
  <si>
    <t>Standard dev of Bubble/MI volume</t>
  </si>
  <si>
    <t>Neon Peak 1 (cm-1)</t>
  </si>
  <si>
    <t>Neon Peak 2 (cm-1)</t>
  </si>
  <si>
    <t>Neon Peak 3 (cm-1)</t>
  </si>
  <si>
    <t>Neon known 1 (cm-1)</t>
  </si>
  <si>
    <t>Ne known 2 (cm-1)</t>
  </si>
  <si>
    <t>Ne known 3 (cm-1)</t>
  </si>
  <si>
    <t>Raman Peak CO2 measured 1 (cm-1)</t>
  </si>
  <si>
    <t>Raman Peak CO2 measured 2 (cm-1)</t>
  </si>
  <si>
    <t xml:space="preserve">Delta Ne Measured </t>
  </si>
  <si>
    <t>delta Ne known</t>
  </si>
  <si>
    <t>delta CO2 measured</t>
  </si>
  <si>
    <t>delta CO2 corrected</t>
  </si>
  <si>
    <t>density (g/cm3)</t>
  </si>
  <si>
    <t>CO2 bubble (ppm)</t>
  </si>
  <si>
    <t>Standard dev of CO2 in bubble</t>
  </si>
  <si>
    <t>CO2 in glass (ppm)</t>
  </si>
  <si>
    <t>Minimum total reconstructed CO2 concentration (ppm)</t>
  </si>
  <si>
    <t>Fraction of CO2 in bubble</t>
  </si>
  <si>
    <t>Notes</t>
  </si>
  <si>
    <t>g1</t>
  </si>
  <si>
    <t>E</t>
  </si>
  <si>
    <t>B4</t>
  </si>
  <si>
    <t>g11</t>
  </si>
  <si>
    <t>NTED</t>
  </si>
  <si>
    <t>g25</t>
  </si>
  <si>
    <t>g29</t>
  </si>
  <si>
    <t>g32</t>
  </si>
  <si>
    <t>1a</t>
  </si>
  <si>
    <t>g38</t>
  </si>
  <si>
    <t>g52</t>
  </si>
  <si>
    <t>g63</t>
  </si>
  <si>
    <t>B4_SB</t>
  </si>
  <si>
    <t>g5</t>
  </si>
  <si>
    <t>g7</t>
  </si>
  <si>
    <t>g9</t>
  </si>
  <si>
    <t>BOR14-1</t>
  </si>
  <si>
    <t>mag g11</t>
  </si>
  <si>
    <t>Analysis Name</t>
  </si>
  <si>
    <t>Fissure
#</t>
  </si>
  <si>
    <t>Sample
Name</t>
  </si>
  <si>
    <t>Eruption
Date</t>
  </si>
  <si>
    <t>Days since eruption start</t>
  </si>
  <si>
    <t>Distance traveled before quench (km)</t>
  </si>
  <si>
    <t>Glass Type</t>
  </si>
  <si>
    <t>Host mineral</t>
  </si>
  <si>
    <r>
      <t>Melt inclusion length (</t>
    </r>
    <r>
      <rPr>
        <sz val="9"/>
        <rFont val="Calibri"/>
        <family val="2"/>
      </rPr>
      <t>μm)</t>
    </r>
  </si>
  <si>
    <t>Melt inclusion width (μm)</t>
  </si>
  <si>
    <t>vapor bubble volume (%)</t>
  </si>
  <si>
    <r>
      <t>Sulfide diameter if present in MI (</t>
    </r>
    <r>
      <rPr>
        <sz val="9"/>
        <rFont val="Calibri"/>
        <family val="2"/>
      </rPr>
      <t>μ</t>
    </r>
    <r>
      <rPr>
        <sz val="9"/>
        <rFont val="Calibri"/>
        <family val="2"/>
        <scheme val="minor"/>
      </rPr>
      <t>m)</t>
    </r>
  </si>
  <si>
    <t>Host 
An#</t>
  </si>
  <si>
    <t>Host 
Mg#</t>
  </si>
  <si>
    <r>
      <t xml:space="preserve">Fo equilibrium olivine (assume Kd=0.32, xFeO / </t>
    </r>
    <r>
      <rPr>
        <sz val="9"/>
        <rFont val="Times New Roman"/>
        <family val="1"/>
      </rPr>
      <t>ΣxF</t>
    </r>
    <r>
      <rPr>
        <sz val="9"/>
        <rFont val="Calibri"/>
        <family val="2"/>
      </rPr>
      <t>e =0.82)</t>
    </r>
  </si>
  <si>
    <r>
      <t>SiO</t>
    </r>
    <r>
      <rPr>
        <vertAlign val="subscript"/>
        <sz val="9"/>
        <rFont val="Calibri"/>
        <family val="2"/>
        <scheme val="minor"/>
      </rPr>
      <t>2</t>
    </r>
    <r>
      <rPr>
        <sz val="9"/>
        <rFont val="Calibri"/>
        <family val="2"/>
        <scheme val="minor"/>
      </rPr>
      <t xml:space="preserve"> wt%</t>
    </r>
  </si>
  <si>
    <r>
      <t>SiO</t>
    </r>
    <r>
      <rPr>
        <i/>
        <vertAlign val="subscript"/>
        <sz val="8"/>
        <rFont val="Calibri"/>
        <family val="2"/>
        <scheme val="minor"/>
      </rPr>
      <t>2</t>
    </r>
    <r>
      <rPr>
        <i/>
        <sz val="8"/>
        <rFont val="Calibri"/>
        <family val="2"/>
        <scheme val="minor"/>
      </rPr>
      <t xml:space="preserve"> (1SE)</t>
    </r>
  </si>
  <si>
    <r>
      <t>TiO</t>
    </r>
    <r>
      <rPr>
        <vertAlign val="subscript"/>
        <sz val="9"/>
        <rFont val="Calibri"/>
        <family val="2"/>
        <scheme val="minor"/>
      </rPr>
      <t>2</t>
    </r>
    <r>
      <rPr>
        <sz val="9"/>
        <rFont val="Calibri"/>
        <family val="2"/>
        <scheme val="minor"/>
      </rPr>
      <t xml:space="preserve"> wt%</t>
    </r>
  </si>
  <si>
    <r>
      <t>TiO</t>
    </r>
    <r>
      <rPr>
        <i/>
        <vertAlign val="subscript"/>
        <sz val="8"/>
        <rFont val="Calibri"/>
        <family val="2"/>
        <scheme val="minor"/>
      </rPr>
      <t>2</t>
    </r>
    <r>
      <rPr>
        <i/>
        <sz val="8"/>
        <rFont val="Calibri"/>
        <family val="2"/>
        <scheme val="minor"/>
      </rPr>
      <t xml:space="preserve"> (1SE)</t>
    </r>
  </si>
  <si>
    <r>
      <t>Al</t>
    </r>
    <r>
      <rPr>
        <vertAlign val="subscript"/>
        <sz val="9"/>
        <rFont val="Calibri"/>
        <family val="2"/>
        <scheme val="minor"/>
      </rPr>
      <t>2</t>
    </r>
    <r>
      <rPr>
        <sz val="9"/>
        <rFont val="Calibri"/>
        <family val="2"/>
        <scheme val="minor"/>
      </rPr>
      <t>O</t>
    </r>
    <r>
      <rPr>
        <vertAlign val="subscript"/>
        <sz val="9"/>
        <rFont val="Calibri"/>
        <family val="2"/>
        <scheme val="minor"/>
      </rPr>
      <t>3</t>
    </r>
    <r>
      <rPr>
        <sz val="9"/>
        <rFont val="Calibri"/>
        <family val="2"/>
        <scheme val="minor"/>
      </rPr>
      <t xml:space="preserve">  wt%</t>
    </r>
  </si>
  <si>
    <r>
      <t>Al</t>
    </r>
    <r>
      <rPr>
        <i/>
        <vertAlign val="subscript"/>
        <sz val="8"/>
        <rFont val="Calibri"/>
        <family val="2"/>
        <scheme val="minor"/>
      </rPr>
      <t>2</t>
    </r>
    <r>
      <rPr>
        <i/>
        <sz val="8"/>
        <rFont val="Calibri"/>
        <family val="2"/>
        <scheme val="minor"/>
      </rPr>
      <t>O</t>
    </r>
    <r>
      <rPr>
        <i/>
        <vertAlign val="subscript"/>
        <sz val="8"/>
        <rFont val="Calibri"/>
        <family val="2"/>
        <scheme val="minor"/>
      </rPr>
      <t>3</t>
    </r>
    <r>
      <rPr>
        <i/>
        <sz val="8"/>
        <rFont val="Calibri"/>
        <family val="2"/>
        <scheme val="minor"/>
      </rPr>
      <t xml:space="preserve"> (1SE)</t>
    </r>
  </si>
  <si>
    <r>
      <t>FeO</t>
    </r>
    <r>
      <rPr>
        <vertAlign val="superscript"/>
        <sz val="9"/>
        <rFont val="Calibri"/>
        <family val="2"/>
        <scheme val="minor"/>
      </rPr>
      <t>T</t>
    </r>
    <r>
      <rPr>
        <sz val="9"/>
        <rFont val="Calibri"/>
        <family val="2"/>
        <scheme val="minor"/>
      </rPr>
      <t xml:space="preserve"> wt%</t>
    </r>
  </si>
  <si>
    <r>
      <t>FeO</t>
    </r>
    <r>
      <rPr>
        <i/>
        <vertAlign val="superscript"/>
        <sz val="8"/>
        <rFont val="Calibri"/>
        <family val="2"/>
        <scheme val="minor"/>
      </rPr>
      <t>T</t>
    </r>
    <r>
      <rPr>
        <i/>
        <sz val="8"/>
        <rFont val="Calibri"/>
        <family val="2"/>
        <scheme val="minor"/>
      </rPr>
      <t xml:space="preserve"> (1SE)</t>
    </r>
  </si>
  <si>
    <t>MgO wt%</t>
  </si>
  <si>
    <t>MgO (1SE)</t>
  </si>
  <si>
    <t>MnO wt%</t>
  </si>
  <si>
    <t>MnO (1SE)</t>
  </si>
  <si>
    <t>CaO wt%</t>
  </si>
  <si>
    <t>CaO (1SE)</t>
  </si>
  <si>
    <r>
      <t>Na</t>
    </r>
    <r>
      <rPr>
        <vertAlign val="subscript"/>
        <sz val="9"/>
        <rFont val="Calibri"/>
        <family val="2"/>
        <scheme val="minor"/>
      </rPr>
      <t>2</t>
    </r>
    <r>
      <rPr>
        <sz val="9"/>
        <rFont val="Calibri"/>
        <family val="2"/>
        <scheme val="minor"/>
      </rPr>
      <t>O wt%</t>
    </r>
  </si>
  <si>
    <r>
      <t>Na</t>
    </r>
    <r>
      <rPr>
        <i/>
        <vertAlign val="subscript"/>
        <sz val="8"/>
        <rFont val="Calibri"/>
        <family val="2"/>
        <scheme val="minor"/>
      </rPr>
      <t>2</t>
    </r>
    <r>
      <rPr>
        <i/>
        <sz val="8"/>
        <rFont val="Calibri"/>
        <family val="2"/>
        <scheme val="minor"/>
      </rPr>
      <t>O (1SE)</t>
    </r>
  </si>
  <si>
    <r>
      <t>K</t>
    </r>
    <r>
      <rPr>
        <vertAlign val="subscript"/>
        <sz val="9"/>
        <rFont val="Calibri"/>
        <family val="2"/>
        <scheme val="minor"/>
      </rPr>
      <t>2</t>
    </r>
    <r>
      <rPr>
        <sz val="9"/>
        <rFont val="Calibri"/>
        <family val="2"/>
        <scheme val="minor"/>
      </rPr>
      <t>O wt%</t>
    </r>
  </si>
  <si>
    <r>
      <t>K</t>
    </r>
    <r>
      <rPr>
        <i/>
        <vertAlign val="subscript"/>
        <sz val="8"/>
        <rFont val="Calibri"/>
        <family val="2"/>
        <scheme val="minor"/>
      </rPr>
      <t>2</t>
    </r>
    <r>
      <rPr>
        <i/>
        <sz val="8"/>
        <rFont val="Calibri"/>
        <family val="2"/>
        <scheme val="minor"/>
      </rPr>
      <t>O (1SE)</t>
    </r>
  </si>
  <si>
    <r>
      <t>P</t>
    </r>
    <r>
      <rPr>
        <vertAlign val="subscript"/>
        <sz val="9"/>
        <rFont val="Calibri"/>
        <family val="2"/>
        <scheme val="minor"/>
      </rPr>
      <t>2</t>
    </r>
    <r>
      <rPr>
        <sz val="9"/>
        <rFont val="Calibri"/>
        <family val="2"/>
        <scheme val="minor"/>
      </rPr>
      <t>O</t>
    </r>
    <r>
      <rPr>
        <vertAlign val="subscript"/>
        <sz val="9"/>
        <rFont val="Calibri"/>
        <family val="2"/>
        <scheme val="minor"/>
      </rPr>
      <t>5</t>
    </r>
    <r>
      <rPr>
        <sz val="9"/>
        <rFont val="Calibri"/>
        <family val="2"/>
        <scheme val="minor"/>
      </rPr>
      <t xml:space="preserve"> wt%</t>
    </r>
  </si>
  <si>
    <r>
      <t>P</t>
    </r>
    <r>
      <rPr>
        <i/>
        <vertAlign val="subscript"/>
        <sz val="8"/>
        <rFont val="Calibri"/>
        <family val="2"/>
        <scheme val="minor"/>
      </rPr>
      <t>2</t>
    </r>
    <r>
      <rPr>
        <i/>
        <sz val="8"/>
        <rFont val="Calibri"/>
        <family val="2"/>
        <scheme val="minor"/>
      </rPr>
      <t>O</t>
    </r>
    <r>
      <rPr>
        <i/>
        <vertAlign val="subscript"/>
        <sz val="8"/>
        <rFont val="Calibri"/>
        <family val="2"/>
        <scheme val="minor"/>
      </rPr>
      <t>5</t>
    </r>
    <r>
      <rPr>
        <i/>
        <sz val="8"/>
        <rFont val="Calibri"/>
        <family val="2"/>
        <scheme val="minor"/>
      </rPr>
      <t xml:space="preserve"> (1SE)</t>
    </r>
  </si>
  <si>
    <t>Cl
(1SE)</t>
  </si>
  <si>
    <t>S ppm (with sulfide restored, if applicable)</t>
  </si>
  <si>
    <t>S (1SE) from glass EPMA analysis</t>
  </si>
  <si>
    <r>
      <t>S (1</t>
    </r>
    <r>
      <rPr>
        <sz val="8"/>
        <rFont val="Calibri"/>
        <family val="2"/>
      </rPr>
      <t>σ</t>
    </r>
    <r>
      <rPr>
        <i/>
        <sz val="8"/>
        <rFont val="Calibri"/>
        <family val="2"/>
        <scheme val="minor"/>
      </rPr>
      <t>) from sulfide restoration (±1 μm sulfide diameter)</t>
    </r>
  </si>
  <si>
    <t>non-sulfide corrected S ppm</t>
  </si>
  <si>
    <t>F ppm (not measured for all)</t>
  </si>
  <si>
    <t>F
(1SE)</t>
  </si>
  <si>
    <t>un-normalized total wt%</t>
  </si>
  <si>
    <t>S/Cl (mass ratio)</t>
  </si>
  <si>
    <t>F8 matrix glass S (ppm) restored from basaltic pumice S/Cl mass ratio of 7.0</t>
  </si>
  <si>
    <r>
      <t>H</t>
    </r>
    <r>
      <rPr>
        <vertAlign val="subscript"/>
        <sz val="9"/>
        <rFont val="Calibri"/>
        <family val="2"/>
        <scheme val="minor"/>
      </rPr>
      <t>2</t>
    </r>
    <r>
      <rPr>
        <sz val="9"/>
        <rFont val="Calibri"/>
        <family val="2"/>
        <scheme val="minor"/>
      </rPr>
      <t>O in melt (wt%) (FTIR)</t>
    </r>
  </si>
  <si>
    <t>H2O in melt (1σ) (FTIR)</t>
  </si>
  <si>
    <r>
      <t>CO</t>
    </r>
    <r>
      <rPr>
        <vertAlign val="subscript"/>
        <sz val="9"/>
        <rFont val="Calibri"/>
        <family val="2"/>
        <scheme val="minor"/>
      </rPr>
      <t>2</t>
    </r>
    <r>
      <rPr>
        <sz val="9"/>
        <rFont val="Calibri"/>
        <family val="2"/>
        <scheme val="minor"/>
      </rPr>
      <t xml:space="preserve"> in melt (ppm) (FTIR)  </t>
    </r>
    <r>
      <rPr>
        <i/>
        <sz val="9"/>
        <rFont val="Calibri"/>
        <family val="2"/>
        <scheme val="minor"/>
      </rPr>
      <t>Note: detection limit is ~30 ppm. Due to use of white light or measurements through crystal hosts, CO2 was not measured in some FTIR measurements where H2O was resolved</t>
    </r>
  </si>
  <si>
    <r>
      <t>CO</t>
    </r>
    <r>
      <rPr>
        <vertAlign val="subscript"/>
        <sz val="9"/>
        <rFont val="Calibri"/>
        <family val="2"/>
        <scheme val="minor"/>
      </rPr>
      <t>2</t>
    </r>
    <r>
      <rPr>
        <sz val="9"/>
        <rFont val="Calibri"/>
        <family val="2"/>
        <scheme val="minor"/>
      </rPr>
      <t xml:space="preserve"> in melt + bubble (ppm) (Raman + FTIR; assume 30 ppm CO2 if bdl by FTIR)</t>
    </r>
  </si>
  <si>
    <r>
      <t>CO</t>
    </r>
    <r>
      <rPr>
        <i/>
        <vertAlign val="subscript"/>
        <sz val="8"/>
        <rFont val="Calibri"/>
        <family val="2"/>
        <scheme val="minor"/>
      </rPr>
      <t>2</t>
    </r>
    <r>
      <rPr>
        <i/>
        <sz val="8"/>
        <rFont val="Calibri"/>
        <family val="2"/>
        <scheme val="minor"/>
      </rPr>
      <t xml:space="preserve"> in melt + bubble (1σ) (Raman + FTIR)</t>
    </r>
  </si>
  <si>
    <t>Saturation pressure (MPa) (via Iacono-Marziano 2012) Assumes 30 ppm CO2 if bdl in glass FTIR</t>
  </si>
  <si>
    <r>
      <t>Saturation pressure (1</t>
    </r>
    <r>
      <rPr>
        <sz val="8"/>
        <rFont val="Calibri"/>
        <family val="2"/>
      </rPr>
      <t>σ)</t>
    </r>
    <r>
      <rPr>
        <i/>
        <sz val="8"/>
        <rFont val="Calibri"/>
        <family val="2"/>
        <scheme val="minor"/>
      </rPr>
      <t xml:space="preserve"> (MPa)</t>
    </r>
  </si>
  <si>
    <t>Saturation depth (km) (Ryan 1987 parameterization)</t>
  </si>
  <si>
    <r>
      <t>Saturation depth (1</t>
    </r>
    <r>
      <rPr>
        <i/>
        <sz val="8"/>
        <rFont val="Calibri"/>
        <family val="2"/>
      </rPr>
      <t>σ)</t>
    </r>
    <r>
      <rPr>
        <i/>
        <sz val="8"/>
        <rFont val="Calibri"/>
        <family val="2"/>
        <scheme val="minor"/>
      </rPr>
      <t xml:space="preserve"> (km)</t>
    </r>
  </si>
  <si>
    <t>melt 
Mg#</t>
  </si>
  <si>
    <r>
      <t>Temperature of matrix glass quenching or MI entrapment (</t>
    </r>
    <r>
      <rPr>
        <sz val="9"/>
        <rFont val="Calibri"/>
        <family val="2"/>
      </rPr>
      <t>°</t>
    </r>
    <r>
      <rPr>
        <sz val="9"/>
        <rFont val="Calibri"/>
        <family val="2"/>
        <scheme val="minor"/>
      </rPr>
      <t>C) (Helz and Thornber 1987)</t>
    </r>
  </si>
  <si>
    <r>
      <rPr>
        <sz val="9"/>
        <rFont val="Calibri"/>
        <family val="2"/>
      </rPr>
      <t xml:space="preserve">Entrapment </t>
    </r>
    <r>
      <rPr>
        <sz val="9"/>
        <rFont val="Calibri"/>
        <family val="2"/>
        <scheme val="minor"/>
      </rPr>
      <t>Temperature - Quench Temperature (°C)</t>
    </r>
  </si>
  <si>
    <t>% Incompatible enrichment due to PEC</t>
  </si>
  <si>
    <r>
      <t>δ</t>
    </r>
    <r>
      <rPr>
        <vertAlign val="superscript"/>
        <sz val="9"/>
        <rFont val="Times New Roman"/>
        <family val="1"/>
      </rPr>
      <t>34</t>
    </r>
    <r>
      <rPr>
        <sz val="9"/>
        <rFont val="Times New Roman"/>
        <family val="1"/>
      </rPr>
      <t>S
(‰)</t>
    </r>
  </si>
  <si>
    <r>
      <t>δ</t>
    </r>
    <r>
      <rPr>
        <i/>
        <vertAlign val="superscript"/>
        <sz val="8"/>
        <rFont val="Times New Roman"/>
        <family val="1"/>
      </rPr>
      <t>34</t>
    </r>
    <r>
      <rPr>
        <i/>
        <sz val="8"/>
        <rFont val="Times New Roman"/>
        <family val="1"/>
      </rPr>
      <t>S (1SE)
(‰)</t>
    </r>
  </si>
  <si>
    <r>
      <rPr>
        <vertAlign val="superscript"/>
        <sz val="9"/>
        <rFont val="Calibri"/>
        <family val="2"/>
        <scheme val="minor"/>
      </rPr>
      <t>34</t>
    </r>
    <r>
      <rPr>
        <sz val="9"/>
        <rFont val="Calibri"/>
        <family val="2"/>
        <scheme val="minor"/>
      </rPr>
      <t>S/</t>
    </r>
    <r>
      <rPr>
        <vertAlign val="superscript"/>
        <sz val="9"/>
        <rFont val="Calibri"/>
        <family val="2"/>
        <scheme val="minor"/>
      </rPr>
      <t>32</t>
    </r>
    <r>
      <rPr>
        <sz val="9"/>
        <rFont val="Calibri"/>
        <family val="2"/>
        <scheme val="minor"/>
      </rPr>
      <t>S ratio raw measured</t>
    </r>
  </si>
  <si>
    <r>
      <rPr>
        <i/>
        <vertAlign val="superscript"/>
        <sz val="8"/>
        <rFont val="Calibri"/>
        <family val="2"/>
        <scheme val="minor"/>
      </rPr>
      <t>34</t>
    </r>
    <r>
      <rPr>
        <i/>
        <sz val="8"/>
        <rFont val="Calibri"/>
        <family val="2"/>
        <scheme val="minor"/>
      </rPr>
      <t>S/</t>
    </r>
    <r>
      <rPr>
        <i/>
        <vertAlign val="superscript"/>
        <sz val="8"/>
        <rFont val="Calibri"/>
        <family val="2"/>
        <scheme val="minor"/>
      </rPr>
      <t>32</t>
    </r>
    <r>
      <rPr>
        <i/>
        <sz val="8"/>
        <rFont val="Calibri"/>
        <family val="2"/>
        <scheme val="minor"/>
      </rPr>
      <t>S ratio (</t>
    </r>
    <r>
      <rPr>
        <i/>
        <sz val="8"/>
        <rFont val="Calibri"/>
        <family val="2"/>
      </rPr>
      <t xml:space="preserve">1SE) </t>
    </r>
    <r>
      <rPr>
        <i/>
        <sz val="8"/>
        <rFont val="Calibri"/>
        <family val="2"/>
        <scheme val="minor"/>
      </rPr>
      <t>raw measured</t>
    </r>
  </si>
  <si>
    <r>
      <rPr>
        <vertAlign val="superscript"/>
        <sz val="9"/>
        <rFont val="Calibri"/>
        <family val="2"/>
        <scheme val="minor"/>
      </rPr>
      <t>34</t>
    </r>
    <r>
      <rPr>
        <sz val="9"/>
        <rFont val="Calibri"/>
        <family val="2"/>
        <scheme val="minor"/>
      </rPr>
      <t>S/</t>
    </r>
    <r>
      <rPr>
        <vertAlign val="superscript"/>
        <sz val="9"/>
        <rFont val="Calibri"/>
        <family val="2"/>
        <scheme val="minor"/>
      </rPr>
      <t>32</t>
    </r>
    <r>
      <rPr>
        <sz val="9"/>
        <rFont val="Calibri"/>
        <family val="2"/>
        <scheme val="minor"/>
      </rPr>
      <t>S ratio scaled to instrument mass fractionation (</t>
    </r>
    <r>
      <rPr>
        <sz val="9"/>
        <rFont val="Calibri"/>
        <family val="2"/>
      </rPr>
      <t>α</t>
    </r>
    <r>
      <rPr>
        <sz val="8.1"/>
        <rFont val="Calibri"/>
        <family val="2"/>
      </rPr>
      <t>=</t>
    </r>
    <r>
      <rPr>
        <sz val="9"/>
        <rFont val="Calibri"/>
        <family val="2"/>
        <scheme val="minor"/>
      </rPr>
      <t>1.0041)</t>
    </r>
  </si>
  <si>
    <r>
      <rPr>
        <i/>
        <vertAlign val="superscript"/>
        <sz val="8"/>
        <rFont val="Calibri"/>
        <family val="2"/>
        <scheme val="minor"/>
      </rPr>
      <t>34</t>
    </r>
    <r>
      <rPr>
        <i/>
        <sz val="8"/>
        <rFont val="Calibri"/>
        <family val="2"/>
        <scheme val="minor"/>
      </rPr>
      <t>S/</t>
    </r>
    <r>
      <rPr>
        <i/>
        <vertAlign val="superscript"/>
        <sz val="8"/>
        <rFont val="Calibri"/>
        <family val="2"/>
        <scheme val="minor"/>
      </rPr>
      <t>32</t>
    </r>
    <r>
      <rPr>
        <i/>
        <sz val="8"/>
        <rFont val="Calibri"/>
        <family val="2"/>
        <scheme val="minor"/>
      </rPr>
      <t>S ratio (1SE) scaled to instrument mass fractionation (</t>
    </r>
    <r>
      <rPr>
        <i/>
        <sz val="8"/>
        <rFont val="Calibri"/>
        <family val="2"/>
      </rPr>
      <t>α=</t>
    </r>
    <r>
      <rPr>
        <i/>
        <sz val="8"/>
        <rFont val="Calibri"/>
        <family val="2"/>
        <scheme val="minor"/>
      </rPr>
      <t>1.0041)</t>
    </r>
  </si>
  <si>
    <t>Melt density (1atm, Melt Temp, non-PEC-corrected composition; DensityX calcs)</t>
  </si>
  <si>
    <r>
      <t>Melt density (1atm, 25</t>
    </r>
    <r>
      <rPr>
        <sz val="9"/>
        <rFont val="Calibri"/>
        <family val="2"/>
      </rPr>
      <t>°</t>
    </r>
    <r>
      <rPr>
        <sz val="9"/>
        <rFont val="Calibri"/>
        <family val="2"/>
        <scheme val="minor"/>
      </rPr>
      <t>C, non-PEC-corrected composition; DensityX calcs)</t>
    </r>
  </si>
  <si>
    <t>1 = July 2018; 2= Nov 2018; 3 = Nov 2019; 4 = Jan 2020</t>
  </si>
  <si>
    <t>melt inclusion</t>
  </si>
  <si>
    <t>KE62-3293S</t>
  </si>
  <si>
    <t>no sulfide present</t>
  </si>
  <si>
    <t>KE62-3293s_1a_MI_263</t>
  </si>
  <si>
    <t>KE62-3293s_1b_MI_264</t>
  </si>
  <si>
    <t>KE62-3293s_4a_MI_266, 267 avg</t>
  </si>
  <si>
    <t>KE62-3293s_4b_MI_268</t>
  </si>
  <si>
    <t>HernandezNava_2021_Deccan_1</t>
  </si>
  <si>
    <t>HernandezNava_2021_Deccan_2</t>
  </si>
  <si>
    <t>HernandezNava_2021_Deccan_3</t>
  </si>
  <si>
    <t>HernandezNava_2021_Deccan_4</t>
  </si>
  <si>
    <t>HernandezNava_2021_Deccan_5</t>
  </si>
  <si>
    <t>HernandezNava_2021_Deccan_6</t>
  </si>
  <si>
    <t>HernandezNava_2021_Deccan_7</t>
  </si>
  <si>
    <t>HernandezNava_2021_Deccan_8</t>
  </si>
  <si>
    <t>HernandezNava_2021_Deccan_9</t>
  </si>
  <si>
    <t>HernandezNava_2021_Deccan_10</t>
  </si>
  <si>
    <t>HernandezNava_2021_Deccan_11</t>
  </si>
  <si>
    <t>HernandezNava_2021_Deccan_12</t>
  </si>
  <si>
    <t>HernandezNava_2021_Deccan_13</t>
  </si>
  <si>
    <t>Lerner_2021_Kil_1</t>
  </si>
  <si>
    <t>Lerner_2021_Kil_2</t>
  </si>
  <si>
    <t>Lerner_2021_Kil_3</t>
  </si>
  <si>
    <t>Lerner_2021_Kil_4</t>
  </si>
  <si>
    <t>T_CALC</t>
  </si>
  <si>
    <t>T_RUN</t>
  </si>
  <si>
    <t>FO_CALC</t>
  </si>
  <si>
    <t>OL_PER</t>
  </si>
  <si>
    <t>MELT_PER</t>
  </si>
  <si>
    <t>SiO2_NotPEC</t>
  </si>
  <si>
    <t>TiO2_NotPEC</t>
  </si>
  <si>
    <t>Al2O3_NotPEC</t>
  </si>
  <si>
    <t>FeO_NotPEC</t>
  </si>
  <si>
    <t>MnO_NotPEC</t>
  </si>
  <si>
    <t>MgO_NotPEC</t>
  </si>
  <si>
    <t>CaO_NotPEC</t>
  </si>
  <si>
    <t>Na2O_NotPEC</t>
  </si>
  <si>
    <t>K2O_NotPEC</t>
  </si>
  <si>
    <t>P2O5_NotPEC</t>
  </si>
  <si>
    <t>H2O_PEC</t>
  </si>
  <si>
    <t>H2O_NotPEC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</si>
</sst>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
    <numFmt numFmtId="167" formatCode="0.00000"/>
    <numFmt numFmtId="168" formatCode="dd/mm/yy"/>
    <numFmt numFmtId="169" formatCode="m/d/yy;@"/>
    <numFmt numFmtId="170" formatCode="0.0%"/>
    <numFmt numFmtId="171" formatCode="0.000E+00"/>
  </numFmts>
  <fonts count="6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rgb="FF000000"/>
      <name val="Calibri"/>
      <family val="2"/>
      <scheme val="minor"/>
    </font>
    <font>
      <sz val="8"/>
      <name val="Calibri"/>
      <family val="2"/>
      <scheme val="minor"/>
    </font>
    <font>
      <sz val="12"/>
      <name val="Calibri"/>
      <family val="2"/>
    </font>
    <font>
      <sz val="10"/>
      <name val="Arial"/>
      <family val="2"/>
    </font>
    <font>
      <sz val="11"/>
      <name val="Calibri"/>
      <family val="2"/>
      <scheme val="minor"/>
    </font>
    <font>
      <sz val="10"/>
      <color theme="1"/>
      <name val="Arial"/>
      <family val="2"/>
    </font>
    <font>
      <b/>
      <sz val="12"/>
      <name val="Calibri"/>
      <family val="2"/>
      <scheme val="minor"/>
    </font>
    <font>
      <sz val="12"/>
      <name val="Calibri"/>
      <family val="2"/>
      <scheme val="minor"/>
    </font>
    <font>
      <vertAlign val="superscript"/>
      <sz val="12"/>
      <name val="Calibri"/>
      <family val="2"/>
      <scheme val="minor"/>
    </font>
    <font>
      <i/>
      <sz val="12"/>
      <name val="Calibri"/>
      <family val="2"/>
      <scheme val="minor"/>
    </font>
    <font>
      <sz val="10"/>
      <name val="Arial"/>
      <family val="2"/>
      <charset val="1"/>
    </font>
    <font>
      <b/>
      <sz val="10"/>
      <name val="Arial"/>
      <family val="2"/>
      <charset val="1"/>
    </font>
    <font>
      <b/>
      <sz val="11"/>
      <name val="Calibri"/>
      <family val="2"/>
      <scheme val="minor"/>
    </font>
    <font>
      <b/>
      <sz val="10"/>
      <name val="Symbol"/>
      <family val="1"/>
      <charset val="2"/>
    </font>
    <font>
      <i/>
      <sz val="10"/>
      <color theme="5"/>
      <name val="Arial"/>
      <family val="2"/>
      <charset val="1"/>
    </font>
    <font>
      <i/>
      <sz val="11"/>
      <color theme="5"/>
      <name val="Calibri"/>
      <family val="2"/>
      <scheme val="minor"/>
    </font>
    <font>
      <i/>
      <sz val="10"/>
      <color theme="5" tint="-0.249977111117893"/>
      <name val="Arial"/>
      <family val="2"/>
      <charset val="1"/>
    </font>
    <font>
      <i/>
      <sz val="11"/>
      <color theme="5" tint="-0.249977111117893"/>
      <name val="Calibri"/>
      <family val="2"/>
      <scheme val="minor"/>
    </font>
    <font>
      <sz val="10"/>
      <color rgb="FFFF0000"/>
      <name val="Arial"/>
      <family val="2"/>
      <charset val="1"/>
    </font>
    <font>
      <b/>
      <sz val="9"/>
      <name val="Geneva"/>
    </font>
    <font>
      <sz val="10"/>
      <name val="Arial"/>
    </font>
    <font>
      <i/>
      <sz val="9"/>
      <color rgb="FF0000FF"/>
      <name val="Geneva"/>
    </font>
    <font>
      <b/>
      <sz val="10"/>
      <color indexed="8"/>
      <name val="Arial"/>
      <family val="2"/>
    </font>
    <font>
      <b/>
      <sz val="10"/>
      <name val="Arial"/>
      <family val="2"/>
    </font>
    <font>
      <b/>
      <sz val="11"/>
      <color theme="1"/>
      <name val="Calibri"/>
      <family val="2"/>
      <scheme val="minor"/>
    </font>
    <font>
      <b/>
      <i/>
      <sz val="16"/>
      <color theme="1"/>
      <name val="Calibri"/>
      <family val="2"/>
      <scheme val="minor"/>
    </font>
    <font>
      <b/>
      <i/>
      <sz val="11"/>
      <color theme="1"/>
      <name val="Arial"/>
      <family val="2"/>
    </font>
    <font>
      <b/>
      <i/>
      <sz val="12"/>
      <color theme="1"/>
      <name val="Calibri"/>
      <family val="2"/>
      <scheme val="minor"/>
    </font>
    <font>
      <i/>
      <sz val="12"/>
      <color theme="1"/>
      <name val="Calibri"/>
      <family val="2"/>
      <scheme val="minor"/>
    </font>
    <font>
      <b/>
      <u/>
      <sz val="10"/>
      <color rgb="FF000000"/>
      <name val="Tahoma"/>
      <family val="2"/>
    </font>
    <font>
      <b/>
      <sz val="10"/>
      <color rgb="FF000000"/>
      <name val="Tahoma"/>
      <family val="2"/>
    </font>
    <font>
      <b/>
      <vertAlign val="subscript"/>
      <sz val="11"/>
      <name val="Calibri"/>
      <family val="2"/>
      <scheme val="minor"/>
    </font>
    <font>
      <b/>
      <vertAlign val="superscript"/>
      <sz val="11"/>
      <name val="Calibri"/>
      <family val="2"/>
      <scheme val="minor"/>
    </font>
    <font>
      <b/>
      <sz val="11"/>
      <name val="Calibri"/>
    </font>
    <font>
      <sz val="12"/>
      <color theme="1"/>
      <name val="Calibri"/>
      <family val="2"/>
      <scheme val="minor"/>
    </font>
    <font>
      <sz val="11"/>
      <name val="Calibri"/>
      <family val="2"/>
    </font>
    <font>
      <b/>
      <sz val="11"/>
      <color theme="1"/>
      <name val="Calibri"/>
    </font>
    <font>
      <b/>
      <sz val="11"/>
      <color theme="1"/>
      <name val="Calibri"/>
      <family val="2"/>
    </font>
    <font>
      <sz val="11"/>
      <color theme="1"/>
      <name val="Calibri"/>
      <scheme val="minor"/>
    </font>
    <font>
      <sz val="11"/>
      <color theme="1"/>
      <name val="Calibri"/>
    </font>
    <font>
      <sz val="11"/>
      <color theme="1"/>
      <name val="Calibri"/>
      <family val="2"/>
    </font>
    <font>
      <b/>
      <sz val="12"/>
      <color theme="1"/>
      <name val="Helvetica"/>
      <family val="2"/>
    </font>
    <font>
      <sz val="12"/>
      <color theme="1"/>
      <name val="Helvetica"/>
      <family val="2"/>
    </font>
    <font>
      <sz val="12"/>
      <name val="Helvetica"/>
      <family val="2"/>
    </font>
    <font>
      <sz val="12"/>
      <color rgb="FF000000"/>
      <name val="Helvetica"/>
      <family val="2"/>
    </font>
    <font>
      <sz val="12"/>
      <color indexed="8"/>
      <name val="Helvetica"/>
      <family val="2"/>
    </font>
    <font>
      <sz val="9"/>
      <name val="Calibri"/>
      <family val="2"/>
      <scheme val="minor"/>
    </font>
    <font>
      <sz val="9"/>
      <name val="Calibri"/>
      <family val="2"/>
    </font>
    <font>
      <sz val="9"/>
      <name val="Times New Roman"/>
      <family val="1"/>
    </font>
    <font>
      <vertAlign val="subscript"/>
      <sz val="9"/>
      <name val="Calibri"/>
      <family val="2"/>
      <scheme val="minor"/>
    </font>
    <font>
      <i/>
      <sz val="8"/>
      <name val="Calibri"/>
      <family val="2"/>
      <scheme val="minor"/>
    </font>
    <font>
      <i/>
      <vertAlign val="subscript"/>
      <sz val="8"/>
      <name val="Calibri"/>
      <family val="2"/>
      <scheme val="minor"/>
    </font>
    <font>
      <vertAlign val="superscript"/>
      <sz val="9"/>
      <name val="Calibri"/>
      <family val="2"/>
      <scheme val="minor"/>
    </font>
    <font>
      <i/>
      <vertAlign val="superscript"/>
      <sz val="8"/>
      <name val="Calibri"/>
      <family val="2"/>
      <scheme val="minor"/>
    </font>
    <font>
      <sz val="8"/>
      <name val="Calibri"/>
      <family val="2"/>
    </font>
    <font>
      <i/>
      <sz val="9"/>
      <name val="Calibri"/>
      <family val="2"/>
      <scheme val="minor"/>
    </font>
    <font>
      <i/>
      <sz val="8"/>
      <name val="Calibri"/>
      <family val="2"/>
    </font>
    <font>
      <vertAlign val="superscript"/>
      <sz val="9"/>
      <name val="Times New Roman"/>
      <family val="1"/>
    </font>
    <font>
      <i/>
      <sz val="8"/>
      <name val="Times New Roman"/>
      <family val="1"/>
    </font>
    <font>
      <i/>
      <vertAlign val="superscript"/>
      <sz val="8"/>
      <name val="Times New Roman"/>
      <family val="1"/>
    </font>
    <font>
      <sz val="8.1"/>
      <name val="Calibri"/>
      <family val="2"/>
    </font>
  </fonts>
  <fills count="11">
    <fill>
      <patternFill patternType="none"/>
    </fill>
    <fill>
      <patternFill patternType="gray125"/>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EEE1F7"/>
        <bgColor indexed="64"/>
      </patternFill>
    </fill>
    <fill>
      <patternFill patternType="solid">
        <fgColor theme="0" tint="-4.9989318521683403E-2"/>
        <bgColor indexed="64"/>
      </patternFill>
    </fill>
  </fills>
  <borders count="30">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top/>
      <bottom style="medium">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s>
  <cellStyleXfs count="9">
    <xf numFmtId="0" fontId="0" fillId="0" borderId="0"/>
    <xf numFmtId="0" fontId="7" fillId="0" borderId="0"/>
    <xf numFmtId="0" fontId="8" fillId="0" borderId="0"/>
    <xf numFmtId="0" fontId="8" fillId="0" borderId="0"/>
    <xf numFmtId="0" fontId="25" fillId="0" borderId="0"/>
    <xf numFmtId="0" fontId="8" fillId="0" borderId="0"/>
    <xf numFmtId="0" fontId="3" fillId="0" borderId="0"/>
    <xf numFmtId="0" fontId="2" fillId="0" borderId="0"/>
    <xf numFmtId="9" fontId="39" fillId="0" borderId="0" applyFont="0" applyFill="0" applyBorder="0" applyAlignment="0" applyProtection="0"/>
  </cellStyleXfs>
  <cellXfs count="322">
    <xf numFmtId="0" fontId="0" fillId="0" borderId="0" xfId="0"/>
    <xf numFmtId="164" fontId="0" fillId="0" borderId="0" xfId="0" applyNumberFormat="1"/>
    <xf numFmtId="2" fontId="0" fillId="0" borderId="0" xfId="0" applyNumberFormat="1"/>
    <xf numFmtId="1" fontId="0" fillId="0" borderId="0" xfId="0" applyNumberFormat="1"/>
    <xf numFmtId="166" fontId="0" fillId="0" borderId="0" xfId="0" applyNumberFormat="1"/>
    <xf numFmtId="2" fontId="0" fillId="0" borderId="0" xfId="0" applyNumberFormat="1" applyAlignment="1">
      <alignment horizontal="center"/>
    </xf>
    <xf numFmtId="0" fontId="10" fillId="0" borderId="0" xfId="0" applyFont="1" applyAlignment="1">
      <alignment horizontal="center"/>
    </xf>
    <xf numFmtId="0" fontId="10" fillId="0" borderId="2" xfId="0" applyFont="1" applyBorder="1" applyAlignment="1">
      <alignment horizontal="center"/>
    </xf>
    <xf numFmtId="2" fontId="4" fillId="0" borderId="0" xfId="0" applyNumberFormat="1" applyFont="1" applyAlignment="1">
      <alignment horizontal="center"/>
    </xf>
    <xf numFmtId="2" fontId="0" fillId="0" borderId="0" xfId="0" applyNumberFormat="1" applyAlignment="1">
      <alignment horizontal="center" vertical="center"/>
    </xf>
    <xf numFmtId="2" fontId="0" fillId="2" borderId="0" xfId="0" applyNumberFormat="1" applyFill="1" applyAlignment="1">
      <alignment horizontal="center"/>
    </xf>
    <xf numFmtId="2" fontId="0" fillId="5" borderId="0" xfId="0" applyNumberFormat="1" applyFill="1" applyAlignment="1">
      <alignment horizontal="center"/>
    </xf>
    <xf numFmtId="2" fontId="0" fillId="4" borderId="0" xfId="0" applyNumberFormat="1" applyFill="1" applyAlignment="1">
      <alignment horizontal="center"/>
    </xf>
    <xf numFmtId="2" fontId="5" fillId="0" borderId="0" xfId="0" applyNumberFormat="1" applyFont="1" applyAlignment="1">
      <alignment horizontal="center" vertical="center" wrapText="1"/>
    </xf>
    <xf numFmtId="2" fontId="0" fillId="0" borderId="0" xfId="0" applyNumberFormat="1" applyAlignment="1">
      <alignment horizontal="center" vertical="center" wrapText="1"/>
    </xf>
    <xf numFmtId="2" fontId="0" fillId="6" borderId="0" xfId="0" applyNumberFormat="1" applyFill="1" applyAlignment="1">
      <alignment horizontal="center"/>
    </xf>
    <xf numFmtId="2" fontId="0" fillId="3" borderId="0" xfId="0" applyNumberFormat="1" applyFill="1" applyAlignment="1">
      <alignment horizontal="center"/>
    </xf>
    <xf numFmtId="2" fontId="11" fillId="0" borderId="2" xfId="3" applyNumberFormat="1" applyFont="1" applyBorder="1" applyAlignment="1">
      <alignment horizontal="center"/>
    </xf>
    <xf numFmtId="2" fontId="11" fillId="0" borderId="0" xfId="3" applyNumberFormat="1" applyFont="1" applyAlignment="1">
      <alignment horizontal="center"/>
    </xf>
    <xf numFmtId="2" fontId="12" fillId="0" borderId="0" xfId="0" applyNumberFormat="1" applyFont="1" applyAlignment="1">
      <alignment horizontal="center"/>
    </xf>
    <xf numFmtId="2" fontId="0" fillId="0" borderId="0" xfId="0" quotePrefix="1" applyNumberFormat="1" applyAlignment="1">
      <alignment horizontal="center" vertical="center" wrapText="1"/>
    </xf>
    <xf numFmtId="2" fontId="12" fillId="0" borderId="0" xfId="3" applyNumberFormat="1" applyFont="1" applyAlignment="1">
      <alignment horizontal="center"/>
    </xf>
    <xf numFmtId="2" fontId="0" fillId="0" borderId="2" xfId="0" applyNumberFormat="1" applyBorder="1" applyAlignment="1">
      <alignment horizontal="center"/>
    </xf>
    <xf numFmtId="2" fontId="12" fillId="0" borderId="1" xfId="0" applyNumberFormat="1" applyFont="1" applyBorder="1" applyAlignment="1">
      <alignment horizontal="center"/>
    </xf>
    <xf numFmtId="2" fontId="12" fillId="0" borderId="0" xfId="0" applyNumberFormat="1" applyFont="1" applyAlignment="1">
      <alignment horizontal="center" vertical="center"/>
    </xf>
    <xf numFmtId="2" fontId="12" fillId="0" borderId="3" xfId="0" applyNumberFormat="1" applyFont="1" applyBorder="1" applyAlignment="1">
      <alignment horizontal="center"/>
    </xf>
    <xf numFmtId="2" fontId="14" fillId="0" borderId="0" xfId="0" applyNumberFormat="1" applyFont="1" applyAlignment="1">
      <alignment horizontal="center"/>
    </xf>
    <xf numFmtId="2" fontId="12" fillId="0" borderId="0" xfId="2" applyNumberFormat="1" applyFont="1" applyAlignment="1">
      <alignment horizontal="center"/>
    </xf>
    <xf numFmtId="2" fontId="0" fillId="5" borderId="0" xfId="0" applyNumberFormat="1" applyFill="1" applyAlignment="1">
      <alignment horizontal="center" wrapText="1"/>
    </xf>
    <xf numFmtId="167" fontId="0" fillId="0" borderId="0" xfId="0" applyNumberFormat="1"/>
    <xf numFmtId="0" fontId="15" fillId="0" borderId="0" xfId="0" applyFont="1" applyAlignment="1">
      <alignment horizontal="center"/>
    </xf>
    <xf numFmtId="0" fontId="9"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168" fontId="15" fillId="0" borderId="0" xfId="0" applyNumberFormat="1" applyFont="1" applyAlignment="1">
      <alignment horizontal="center"/>
    </xf>
    <xf numFmtId="2" fontId="15" fillId="0" borderId="0" xfId="0" applyNumberFormat="1" applyFont="1" applyAlignment="1">
      <alignment horizontal="center"/>
    </xf>
    <xf numFmtId="1" fontId="15" fillId="0" borderId="0" xfId="0" applyNumberFormat="1" applyFont="1" applyAlignment="1">
      <alignment horizontal="center"/>
    </xf>
    <xf numFmtId="164" fontId="15" fillId="0" borderId="0" xfId="0" applyNumberFormat="1" applyFont="1" applyAlignment="1">
      <alignment horizontal="center"/>
    </xf>
    <xf numFmtId="1" fontId="9" fillId="0" borderId="0" xfId="0" applyNumberFormat="1" applyFont="1" applyAlignment="1">
      <alignment horizontal="center"/>
    </xf>
    <xf numFmtId="2" fontId="9" fillId="0" borderId="0" xfId="0" applyNumberFormat="1" applyFont="1" applyAlignment="1">
      <alignment horizontal="center"/>
    </xf>
    <xf numFmtId="0" fontId="19" fillId="0" borderId="0" xfId="0" applyFont="1" applyAlignment="1">
      <alignment horizontal="center"/>
    </xf>
    <xf numFmtId="168" fontId="19" fillId="0" borderId="0" xfId="0" applyNumberFormat="1" applyFont="1" applyAlignment="1">
      <alignment horizontal="center"/>
    </xf>
    <xf numFmtId="2" fontId="19" fillId="0" borderId="0" xfId="0" applyNumberFormat="1" applyFont="1" applyAlignment="1">
      <alignment horizontal="center"/>
    </xf>
    <xf numFmtId="1" fontId="19" fillId="0" borderId="0" xfId="0" applyNumberFormat="1" applyFont="1" applyAlignment="1">
      <alignment horizontal="center"/>
    </xf>
    <xf numFmtId="164" fontId="19" fillId="0" borderId="0" xfId="0" applyNumberFormat="1" applyFont="1" applyAlignment="1">
      <alignment horizontal="center"/>
    </xf>
    <xf numFmtId="0" fontId="20" fillId="0" borderId="0" xfId="0" applyFont="1" applyAlignment="1">
      <alignment horizontal="center"/>
    </xf>
    <xf numFmtId="1" fontId="20" fillId="0" borderId="0" xfId="0" applyNumberFormat="1" applyFont="1" applyAlignment="1">
      <alignment horizontal="center"/>
    </xf>
    <xf numFmtId="0" fontId="21" fillId="0" borderId="0" xfId="0" applyFont="1" applyAlignment="1">
      <alignment horizontal="center"/>
    </xf>
    <xf numFmtId="168" fontId="21" fillId="0" borderId="0" xfId="0" applyNumberFormat="1" applyFont="1" applyAlignment="1">
      <alignment horizontal="center"/>
    </xf>
    <xf numFmtId="2" fontId="21" fillId="0" borderId="0" xfId="0" applyNumberFormat="1" applyFont="1" applyAlignment="1">
      <alignment horizontal="center"/>
    </xf>
    <xf numFmtId="1" fontId="21" fillId="0" borderId="0" xfId="0" applyNumberFormat="1" applyFont="1" applyAlignment="1">
      <alignment horizontal="center"/>
    </xf>
    <xf numFmtId="164" fontId="21" fillId="0" borderId="0" xfId="0" applyNumberFormat="1" applyFont="1" applyAlignment="1">
      <alignment horizontal="center"/>
    </xf>
    <xf numFmtId="0" fontId="22" fillId="0" borderId="0" xfId="0" applyFont="1" applyAlignment="1">
      <alignment horizontal="center"/>
    </xf>
    <xf numFmtId="1" fontId="22" fillId="0" borderId="0" xfId="0" applyNumberFormat="1" applyFont="1" applyAlignment="1">
      <alignment horizontal="center"/>
    </xf>
    <xf numFmtId="2" fontId="8" fillId="0" borderId="0" xfId="0" applyNumberFormat="1" applyFont="1" applyAlignment="1">
      <alignment horizontal="center"/>
    </xf>
    <xf numFmtId="1" fontId="23" fillId="0" borderId="0" xfId="0" applyNumberFormat="1" applyFont="1" applyAlignment="1">
      <alignment horizontal="center"/>
    </xf>
    <xf numFmtId="2" fontId="23" fillId="0" borderId="0" xfId="0" applyNumberFormat="1" applyFont="1" applyAlignment="1">
      <alignment horizontal="center"/>
    </xf>
    <xf numFmtId="0" fontId="8" fillId="0" borderId="0" xfId="0" applyFont="1" applyAlignment="1">
      <alignment horizontal="center"/>
    </xf>
    <xf numFmtId="168" fontId="8" fillId="0" borderId="0" xfId="0" applyNumberFormat="1" applyFont="1" applyAlignment="1">
      <alignment horizontal="center"/>
    </xf>
    <xf numFmtId="1" fontId="8" fillId="0" borderId="0" xfId="0" applyNumberFormat="1" applyFont="1" applyAlignment="1">
      <alignment horizontal="center"/>
    </xf>
    <xf numFmtId="164" fontId="8" fillId="0" borderId="0" xfId="0" applyNumberFormat="1" applyFont="1" applyAlignment="1">
      <alignment horizontal="center"/>
    </xf>
    <xf numFmtId="2" fontId="0" fillId="6" borderId="3" xfId="0" applyNumberFormat="1" applyFill="1" applyBorder="1" applyAlignment="1">
      <alignment horizontal="center"/>
    </xf>
    <xf numFmtId="2" fontId="0" fillId="0" borderId="1" xfId="0" applyNumberFormat="1" applyBorder="1" applyAlignment="1">
      <alignment horizontal="center"/>
    </xf>
    <xf numFmtId="2" fontId="0" fillId="0" borderId="3" xfId="0" applyNumberFormat="1" applyBorder="1" applyAlignment="1">
      <alignment horizontal="center"/>
    </xf>
    <xf numFmtId="2" fontId="0" fillId="6" borderId="1" xfId="0" applyNumberFormat="1" applyFill="1" applyBorder="1" applyAlignment="1">
      <alignment horizontal="center"/>
    </xf>
    <xf numFmtId="2" fontId="0" fillId="2" borderId="2" xfId="0" applyNumberFormat="1" applyFill="1" applyBorder="1" applyAlignment="1">
      <alignment horizontal="center"/>
    </xf>
    <xf numFmtId="2" fontId="0" fillId="5" borderId="2" xfId="0" applyNumberFormat="1" applyFill="1" applyBorder="1" applyAlignment="1">
      <alignment horizontal="center"/>
    </xf>
    <xf numFmtId="2" fontId="12" fillId="0" borderId="3" xfId="2" applyNumberFormat="1" applyFont="1" applyBorder="1" applyAlignment="1">
      <alignment horizontal="center"/>
    </xf>
    <xf numFmtId="2" fontId="12" fillId="0" borderId="1" xfId="2" applyNumberFormat="1" applyFont="1" applyBorder="1" applyAlignment="1">
      <alignment horizontal="center"/>
    </xf>
    <xf numFmtId="2" fontId="0" fillId="4" borderId="2" xfId="0" applyNumberFormat="1" applyFill="1" applyBorder="1" applyAlignment="1">
      <alignment horizontal="center"/>
    </xf>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165" fontId="0" fillId="5" borderId="0" xfId="0" applyNumberFormat="1" applyFill="1" applyAlignment="1">
      <alignment horizontal="center"/>
    </xf>
    <xf numFmtId="165" fontId="15" fillId="0" borderId="0" xfId="0" applyNumberFormat="1" applyFont="1" applyAlignment="1">
      <alignment horizontal="center"/>
    </xf>
    <xf numFmtId="165" fontId="0" fillId="0" borderId="0" xfId="0" applyNumberFormat="1"/>
    <xf numFmtId="0" fontId="24" fillId="0" borderId="0" xfId="0" applyFont="1"/>
    <xf numFmtId="2" fontId="24" fillId="0" borderId="0" xfId="0" applyNumberFormat="1" applyFont="1"/>
    <xf numFmtId="167" fontId="24" fillId="0" borderId="0" xfId="0" applyNumberFormat="1" applyFont="1"/>
    <xf numFmtId="166" fontId="24" fillId="0" borderId="0" xfId="0" applyNumberFormat="1" applyFont="1"/>
    <xf numFmtId="1" fontId="24" fillId="0" borderId="0" xfId="0" applyNumberFormat="1" applyFont="1"/>
    <xf numFmtId="164" fontId="24" fillId="0" borderId="0" xfId="0" applyNumberFormat="1" applyFont="1"/>
    <xf numFmtId="165" fontId="24" fillId="0" borderId="0" xfId="0" applyNumberFormat="1" applyFont="1" applyAlignment="1">
      <alignment horizontal="center"/>
    </xf>
    <xf numFmtId="165" fontId="24" fillId="0" borderId="0" xfId="0" applyNumberFormat="1" applyFont="1"/>
    <xf numFmtId="165" fontId="0" fillId="0" borderId="0" xfId="0" applyNumberFormat="1" applyAlignment="1">
      <alignment horizontal="right"/>
    </xf>
    <xf numFmtId="2" fontId="26" fillId="0" borderId="0" xfId="0" applyNumberFormat="1" applyFont="1"/>
    <xf numFmtId="0" fontId="0" fillId="0" borderId="4" xfId="0" applyBorder="1"/>
    <xf numFmtId="2" fontId="0" fillId="0" borderId="4" xfId="0" applyNumberFormat="1" applyBorder="1"/>
    <xf numFmtId="167" fontId="0" fillId="0" borderId="4" xfId="0" applyNumberFormat="1" applyBorder="1"/>
    <xf numFmtId="166" fontId="0" fillId="0" borderId="4" xfId="0" applyNumberFormat="1" applyBorder="1"/>
    <xf numFmtId="1" fontId="0" fillId="0" borderId="4" xfId="0" applyNumberFormat="1" applyBorder="1"/>
    <xf numFmtId="164" fontId="0" fillId="0" borderId="4" xfId="0" applyNumberFormat="1" applyBorder="1"/>
    <xf numFmtId="165" fontId="0" fillId="0" borderId="4" xfId="0" applyNumberFormat="1" applyBorder="1" applyAlignment="1">
      <alignment horizontal="right"/>
    </xf>
    <xf numFmtId="165" fontId="0" fillId="0" borderId="4" xfId="0" applyNumberFormat="1" applyBorder="1"/>
    <xf numFmtId="0" fontId="0" fillId="0" borderId="0" xfId="0" applyAlignment="1">
      <alignment horizontal="left"/>
    </xf>
    <xf numFmtId="0" fontId="0" fillId="0" borderId="0" xfId="0" applyAlignment="1">
      <alignment horizontal="right"/>
    </xf>
    <xf numFmtId="2" fontId="0" fillId="0" borderId="0" xfId="0" applyNumberFormat="1" applyAlignment="1">
      <alignment horizontal="right"/>
    </xf>
    <xf numFmtId="167" fontId="0" fillId="0" borderId="0" xfId="0" applyNumberFormat="1" applyAlignment="1">
      <alignment horizontal="right"/>
    </xf>
    <xf numFmtId="166" fontId="0" fillId="0" borderId="0" xfId="0" applyNumberFormat="1" applyAlignment="1">
      <alignment horizontal="right"/>
    </xf>
    <xf numFmtId="1" fontId="0" fillId="0" borderId="0" xfId="0" applyNumberFormat="1" applyAlignment="1">
      <alignment horizontal="right"/>
    </xf>
    <xf numFmtId="164" fontId="0" fillId="0" borderId="0" xfId="0" applyNumberFormat="1" applyAlignment="1">
      <alignment horizontal="right"/>
    </xf>
    <xf numFmtId="2" fontId="26" fillId="0" borderId="0" xfId="0" applyNumberFormat="1" applyFont="1" applyAlignment="1">
      <alignment horizontal="right"/>
    </xf>
    <xf numFmtId="165" fontId="26" fillId="0" borderId="0" xfId="0" applyNumberFormat="1" applyFont="1"/>
    <xf numFmtId="49" fontId="27" fillId="0" borderId="0" xfId="0" applyNumberFormat="1" applyFont="1" applyAlignment="1">
      <alignment horizontal="center" vertical="center" wrapText="1"/>
    </xf>
    <xf numFmtId="1" fontId="27" fillId="0" borderId="0" xfId="0" applyNumberFormat="1" applyFont="1" applyAlignment="1">
      <alignment horizontal="center" vertical="center" wrapText="1"/>
    </xf>
    <xf numFmtId="0" fontId="28" fillId="0" borderId="0" xfId="5" applyFont="1" applyAlignment="1">
      <alignment horizontal="center" wrapText="1"/>
    </xf>
    <xf numFmtId="0" fontId="28" fillId="0" borderId="0" xfId="0" applyFont="1" applyAlignment="1">
      <alignment horizontal="center" wrapText="1"/>
    </xf>
    <xf numFmtId="49" fontId="28" fillId="0" borderId="0" xfId="0" applyNumberFormat="1" applyFont="1" applyAlignment="1">
      <alignment horizontal="center" wrapText="1"/>
    </xf>
    <xf numFmtId="49" fontId="0" fillId="0" borderId="0" xfId="0" applyNumberFormat="1" applyAlignment="1">
      <alignment horizontal="center" vertical="center"/>
    </xf>
    <xf numFmtId="1" fontId="0" fillId="0" borderId="0" xfId="0" applyNumberFormat="1" applyAlignment="1">
      <alignment horizontal="center" vertical="center"/>
    </xf>
    <xf numFmtId="49"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2" fontId="26" fillId="0" borderId="4" xfId="0" applyNumberFormat="1" applyFont="1" applyBorder="1"/>
    <xf numFmtId="0" fontId="0" fillId="0" borderId="5" xfId="0" applyBorder="1"/>
    <xf numFmtId="0" fontId="31" fillId="6" borderId="1" xfId="0" applyFont="1" applyFill="1" applyBorder="1" applyAlignment="1">
      <alignment horizontal="left" vertical="center" wrapText="1"/>
    </xf>
    <xf numFmtId="0" fontId="0" fillId="6" borderId="5" xfId="0" applyFill="1"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6" borderId="1" xfId="0" applyFill="1" applyBorder="1" applyAlignment="1">
      <alignment horizontal="center"/>
    </xf>
    <xf numFmtId="0" fontId="0" fillId="6" borderId="0" xfId="0" applyFill="1" applyAlignment="1">
      <alignment horizontal="center"/>
    </xf>
    <xf numFmtId="0" fontId="0" fillId="6" borderId="3" xfId="0" applyFill="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2" fontId="32" fillId="6" borderId="3" xfId="0" applyNumberFormat="1" applyFont="1" applyFill="1" applyBorder="1" applyAlignment="1">
      <alignment horizontal="center"/>
    </xf>
    <xf numFmtId="0" fontId="33" fillId="6" borderId="1" xfId="0" applyFont="1" applyFill="1" applyBorder="1" applyAlignment="1">
      <alignment horizontal="center" vertical="center"/>
    </xf>
    <xf numFmtId="0" fontId="33" fillId="6" borderId="0" xfId="0" applyFont="1" applyFill="1" applyAlignment="1">
      <alignment horizontal="center" vertical="center"/>
    </xf>
    <xf numFmtId="0" fontId="33" fillId="6" borderId="3" xfId="0" applyFont="1" applyFill="1" applyBorder="1" applyAlignment="1">
      <alignment horizontal="center" vertical="center"/>
    </xf>
    <xf numFmtId="2" fontId="31" fillId="6" borderId="1" xfId="0" applyNumberFormat="1" applyFont="1" applyFill="1" applyBorder="1" applyAlignment="1">
      <alignment horizontal="left" vertical="center" wrapText="1"/>
    </xf>
    <xf numFmtId="2" fontId="0" fillId="6" borderId="8" xfId="0" applyNumberFormat="1" applyFill="1" applyBorder="1" applyAlignment="1">
      <alignment horizontal="center"/>
    </xf>
    <xf numFmtId="2" fontId="0" fillId="6" borderId="2" xfId="0" applyNumberFormat="1" applyFill="1" applyBorder="1" applyAlignment="1">
      <alignment horizontal="center"/>
    </xf>
    <xf numFmtId="2" fontId="0" fillId="6" borderId="9" xfId="0" applyNumberFormat="1" applyFill="1" applyBorder="1" applyAlignment="1">
      <alignment horizontal="center"/>
    </xf>
    <xf numFmtId="0" fontId="31" fillId="6" borderId="10" xfId="0" applyFont="1" applyFill="1" applyBorder="1" applyAlignment="1">
      <alignment horizontal="left" vertical="center" wrapText="1"/>
    </xf>
    <xf numFmtId="2" fontId="0" fillId="6" borderId="10" xfId="0" applyNumberFormat="1" applyFill="1" applyBorder="1" applyAlignment="1">
      <alignment horizontal="center"/>
    </xf>
    <xf numFmtId="2" fontId="0" fillId="6" borderId="4" xfId="0" applyNumberFormat="1" applyFill="1" applyBorder="1" applyAlignment="1">
      <alignment horizontal="center"/>
    </xf>
    <xf numFmtId="2" fontId="0" fillId="6" borderId="11" xfId="0" applyNumberFormat="1" applyFill="1" applyBorder="1" applyAlignment="1">
      <alignment horizontal="center"/>
    </xf>
    <xf numFmtId="0" fontId="32" fillId="6" borderId="4" xfId="0" applyFont="1" applyFill="1" applyBorder="1"/>
    <xf numFmtId="0" fontId="4" fillId="6" borderId="4" xfId="0" applyFont="1" applyFill="1" applyBorder="1" applyAlignment="1">
      <alignment horizontal="center"/>
    </xf>
    <xf numFmtId="0" fontId="33" fillId="6" borderId="0" xfId="0" applyFont="1" applyFill="1"/>
    <xf numFmtId="1" fontId="17" fillId="7" borderId="0" xfId="6" applyNumberFormat="1" applyFont="1" applyFill="1" applyAlignment="1">
      <alignment horizontal="left"/>
    </xf>
    <xf numFmtId="2" fontId="17" fillId="7" borderId="0" xfId="6" applyNumberFormat="1" applyFont="1" applyFill="1" applyAlignment="1">
      <alignment horizontal="left"/>
    </xf>
    <xf numFmtId="49" fontId="17" fillId="7" borderId="0" xfId="6" applyNumberFormat="1" applyFont="1" applyFill="1" applyAlignment="1">
      <alignment horizontal="left"/>
    </xf>
    <xf numFmtId="2" fontId="17" fillId="8" borderId="0" xfId="6" applyNumberFormat="1" applyFont="1" applyFill="1" applyAlignment="1">
      <alignment horizontal="left"/>
    </xf>
    <xf numFmtId="2" fontId="17" fillId="4" borderId="0" xfId="6" applyNumberFormat="1" applyFont="1" applyFill="1" applyAlignment="1">
      <alignment horizontal="left"/>
    </xf>
    <xf numFmtId="1" fontId="17" fillId="4" borderId="0" xfId="6" applyNumberFormat="1" applyFont="1" applyFill="1" applyAlignment="1">
      <alignment horizontal="left"/>
    </xf>
    <xf numFmtId="2" fontId="17" fillId="4" borderId="12" xfId="6" applyNumberFormat="1" applyFont="1" applyFill="1" applyBorder="1" applyAlignment="1">
      <alignment horizontal="left"/>
    </xf>
    <xf numFmtId="2" fontId="17" fillId="5" borderId="0" xfId="6" applyNumberFormat="1" applyFont="1" applyFill="1" applyAlignment="1">
      <alignment horizontal="left"/>
    </xf>
    <xf numFmtId="164" fontId="17" fillId="5" borderId="0" xfId="6" applyNumberFormat="1" applyFont="1" applyFill="1" applyAlignment="1">
      <alignment horizontal="left"/>
    </xf>
    <xf numFmtId="2" fontId="17" fillId="5" borderId="12" xfId="6" applyNumberFormat="1" applyFont="1" applyFill="1" applyBorder="1" applyAlignment="1">
      <alignment horizontal="left"/>
    </xf>
    <xf numFmtId="2" fontId="17" fillId="9" borderId="0" xfId="6" applyNumberFormat="1" applyFont="1" applyFill="1" applyAlignment="1">
      <alignment horizontal="left"/>
    </xf>
    <xf numFmtId="1" fontId="17" fillId="9" borderId="0" xfId="6" applyNumberFormat="1" applyFont="1" applyFill="1" applyAlignment="1">
      <alignment horizontal="left"/>
    </xf>
    <xf numFmtId="0" fontId="29" fillId="0" borderId="0" xfId="6" applyFont="1"/>
    <xf numFmtId="1" fontId="9" fillId="0" borderId="0" xfId="6" applyNumberFormat="1" applyFont="1" applyAlignment="1">
      <alignment horizontal="left"/>
    </xf>
    <xf numFmtId="2" fontId="9" fillId="0" borderId="0" xfId="6" applyNumberFormat="1" applyFont="1" applyAlignment="1">
      <alignment horizontal="left"/>
    </xf>
    <xf numFmtId="49" fontId="9" fillId="0" borderId="0" xfId="6" applyNumberFormat="1" applyFont="1" applyAlignment="1">
      <alignment horizontal="left"/>
    </xf>
    <xf numFmtId="164" fontId="9" fillId="0" borderId="0" xfId="6" applyNumberFormat="1" applyFont="1" applyAlignment="1">
      <alignment horizontal="left"/>
    </xf>
    <xf numFmtId="0" fontId="3" fillId="0" borderId="0" xfId="6"/>
    <xf numFmtId="165" fontId="9" fillId="0" borderId="0" xfId="6" applyNumberFormat="1" applyFont="1" applyAlignment="1">
      <alignment horizontal="left"/>
    </xf>
    <xf numFmtId="0" fontId="38" fillId="0" borderId="13" xfId="0" applyFont="1" applyBorder="1" applyAlignment="1">
      <alignment horizontal="center" vertical="top"/>
    </xf>
    <xf numFmtId="0" fontId="2" fillId="0" borderId="0" xfId="7"/>
    <xf numFmtId="0" fontId="0" fillId="0" borderId="0" xfId="0" applyAlignment="1">
      <alignment vertical="center" wrapText="1"/>
    </xf>
    <xf numFmtId="11" fontId="0" fillId="0" borderId="0" xfId="0" applyNumberFormat="1"/>
    <xf numFmtId="166" fontId="0" fillId="0" borderId="0" xfId="0" applyNumberFormat="1" applyAlignment="1">
      <alignment horizontal="center"/>
    </xf>
    <xf numFmtId="165" fontId="38" fillId="0" borderId="13" xfId="0" applyNumberFormat="1" applyFont="1" applyBorder="1" applyAlignment="1">
      <alignment horizontal="center" vertical="top"/>
    </xf>
    <xf numFmtId="165" fontId="2" fillId="0" borderId="0" xfId="7" applyNumberFormat="1"/>
    <xf numFmtId="0" fontId="40" fillId="0" borderId="0" xfId="0" applyFont="1" applyAlignment="1">
      <alignment horizontal="center" vertical="center"/>
    </xf>
    <xf numFmtId="0" fontId="0" fillId="0" borderId="0" xfId="0" applyAlignment="1">
      <alignment horizontal="center" vertical="center"/>
    </xf>
    <xf numFmtId="0" fontId="1" fillId="0" borderId="0" xfId="7" applyFont="1" applyAlignment="1">
      <alignment horizontal="center" vertical="center"/>
    </xf>
    <xf numFmtId="0" fontId="40" fillId="0" borderId="0" xfId="7" applyFont="1" applyAlignment="1">
      <alignment horizontal="center" vertical="center"/>
    </xf>
    <xf numFmtId="0" fontId="12" fillId="0" borderId="0" xfId="0" applyFont="1" applyAlignment="1">
      <alignment horizontal="center" vertical="center"/>
    </xf>
    <xf numFmtId="0" fontId="9" fillId="0" borderId="0" xfId="6" applyFont="1" applyAlignment="1">
      <alignment horizontal="center" vertical="center"/>
    </xf>
    <xf numFmtId="165" fontId="38" fillId="0" borderId="14" xfId="0" applyNumberFormat="1" applyFont="1" applyBorder="1" applyAlignment="1">
      <alignment horizontal="center" vertical="center"/>
    </xf>
    <xf numFmtId="165" fontId="38" fillId="0" borderId="13" xfId="0" applyNumberFormat="1" applyFont="1" applyBorder="1" applyAlignment="1">
      <alignment horizontal="center" vertical="center"/>
    </xf>
    <xf numFmtId="165" fontId="0" fillId="0" borderId="0" xfId="0" applyNumberFormat="1" applyAlignment="1">
      <alignment horizontal="center" vertical="center"/>
    </xf>
    <xf numFmtId="165" fontId="0" fillId="0" borderId="0" xfId="0" applyNumberFormat="1" applyAlignment="1">
      <alignment horizontal="center" vertical="center" wrapText="1"/>
    </xf>
    <xf numFmtId="165" fontId="9" fillId="0" borderId="0" xfId="6" applyNumberFormat="1" applyFont="1" applyAlignment="1">
      <alignment horizontal="center" vertical="center"/>
    </xf>
    <xf numFmtId="0" fontId="41" fillId="0" borderId="15" xfId="0" applyFont="1" applyBorder="1"/>
    <xf numFmtId="0" fontId="41" fillId="0" borderId="15" xfId="0" applyFont="1" applyBorder="1" applyAlignment="1">
      <alignment horizontal="center"/>
    </xf>
    <xf numFmtId="0" fontId="41" fillId="0" borderId="16" xfId="0" applyFont="1" applyBorder="1" applyAlignment="1">
      <alignment horizontal="center"/>
    </xf>
    <xf numFmtId="0" fontId="41" fillId="0" borderId="17" xfId="0" applyFont="1" applyBorder="1" applyAlignment="1">
      <alignment horizontal="center"/>
    </xf>
    <xf numFmtId="0" fontId="41" fillId="0" borderId="8" xfId="0" applyFont="1" applyBorder="1" applyAlignment="1">
      <alignment horizontal="center"/>
    </xf>
    <xf numFmtId="0" fontId="41" fillId="0" borderId="2" xfId="0" applyFont="1" applyBorder="1" applyAlignment="1">
      <alignment horizontal="center"/>
    </xf>
    <xf numFmtId="0" fontId="41" fillId="0" borderId="9" xfId="0" applyFont="1" applyBorder="1" applyAlignment="1">
      <alignment horizontal="center"/>
    </xf>
    <xf numFmtId="0" fontId="42" fillId="0" borderId="2" xfId="0" applyFont="1" applyBorder="1" applyAlignment="1">
      <alignment horizontal="center"/>
    </xf>
    <xf numFmtId="0" fontId="43" fillId="0" borderId="0" xfId="0" applyFont="1"/>
    <xf numFmtId="0" fontId="44" fillId="0" borderId="0" xfId="0" applyFont="1" applyAlignment="1">
      <alignment horizontal="center"/>
    </xf>
    <xf numFmtId="2" fontId="44" fillId="0" borderId="0" xfId="0" applyNumberFormat="1" applyFont="1" applyAlignment="1">
      <alignment horizontal="center"/>
    </xf>
    <xf numFmtId="2" fontId="44" fillId="0" borderId="18" xfId="0" applyNumberFormat="1" applyFont="1" applyBorder="1" applyAlignment="1">
      <alignment horizontal="center"/>
    </xf>
    <xf numFmtId="2" fontId="44" fillId="0" borderId="19" xfId="0" applyNumberFormat="1" applyFont="1" applyBorder="1" applyAlignment="1">
      <alignment horizontal="center"/>
    </xf>
    <xf numFmtId="0" fontId="45" fillId="0" borderId="0" xfId="0" applyFont="1" applyAlignment="1">
      <alignment horizontal="center"/>
    </xf>
    <xf numFmtId="11" fontId="0" fillId="0" borderId="0" xfId="0" applyNumberFormat="1" applyAlignment="1">
      <alignment horizontal="center"/>
    </xf>
    <xf numFmtId="11" fontId="0" fillId="0" borderId="3" xfId="0" applyNumberFormat="1" applyBorder="1" applyAlignment="1">
      <alignment horizontal="center"/>
    </xf>
    <xf numFmtId="2" fontId="8" fillId="0" borderId="0" xfId="2" applyNumberFormat="1" applyAlignment="1">
      <alignment horizontal="center"/>
    </xf>
    <xf numFmtId="11" fontId="8" fillId="0" borderId="0" xfId="2" applyNumberFormat="1" applyAlignment="1">
      <alignment horizontal="center"/>
    </xf>
    <xf numFmtId="11" fontId="8" fillId="0" borderId="7" xfId="2" applyNumberFormat="1" applyBorder="1" applyAlignment="1">
      <alignment horizontal="center"/>
    </xf>
    <xf numFmtId="11" fontId="8" fillId="0" borderId="3" xfId="2" applyNumberFormat="1" applyBorder="1" applyAlignment="1">
      <alignment horizontal="center"/>
    </xf>
    <xf numFmtId="9" fontId="0" fillId="0" borderId="0" xfId="8" applyFont="1" applyFill="1"/>
    <xf numFmtId="0" fontId="46" fillId="0" borderId="0" xfId="0" applyFont="1" applyAlignment="1">
      <alignment horizontal="center" vertical="center" wrapText="1"/>
    </xf>
    <xf numFmtId="0" fontId="47" fillId="0" borderId="0" xfId="0" applyFont="1" applyAlignment="1">
      <alignment horizontal="center" vertical="center" wrapText="1"/>
    </xf>
    <xf numFmtId="0" fontId="49" fillId="0" borderId="0" xfId="0" applyFont="1" applyAlignment="1">
      <alignment horizontal="center" vertical="center" wrapText="1"/>
    </xf>
    <xf numFmtId="1" fontId="48" fillId="0" borderId="0" xfId="0" applyNumberFormat="1" applyFont="1" applyAlignment="1">
      <alignment horizontal="center" vertical="center" wrapText="1"/>
    </xf>
    <xf numFmtId="0" fontId="0" fillId="0" borderId="0" xfId="0" applyAlignment="1">
      <alignment horizontal="left" vertical="center" wrapText="1"/>
    </xf>
    <xf numFmtId="0" fontId="46" fillId="0" borderId="0" xfId="0" applyFont="1" applyAlignment="1">
      <alignment horizontal="left" vertical="top"/>
    </xf>
    <xf numFmtId="0" fontId="47" fillId="0" borderId="0" xfId="0" applyFont="1" applyAlignment="1">
      <alignment horizontal="left" vertical="top"/>
    </xf>
    <xf numFmtId="2" fontId="47" fillId="0" borderId="0" xfId="0" applyNumberFormat="1" applyFont="1" applyAlignment="1">
      <alignment horizontal="left" vertical="top"/>
    </xf>
    <xf numFmtId="1" fontId="50" fillId="0" borderId="0" xfId="0" applyNumberFormat="1" applyFont="1" applyAlignment="1">
      <alignment horizontal="left" vertical="top" wrapText="1"/>
    </xf>
    <xf numFmtId="2" fontId="50" fillId="0" borderId="0" xfId="0" applyNumberFormat="1" applyFont="1" applyAlignment="1">
      <alignment horizontal="left" vertical="top" wrapText="1"/>
    </xf>
    <xf numFmtId="1" fontId="47" fillId="0" borderId="0" xfId="0" applyNumberFormat="1" applyFont="1" applyAlignment="1">
      <alignment horizontal="left" vertical="top"/>
    </xf>
    <xf numFmtId="1" fontId="48" fillId="0" borderId="0" xfId="0" applyNumberFormat="1" applyFont="1" applyAlignment="1">
      <alignment horizontal="left" vertical="top"/>
    </xf>
    <xf numFmtId="2" fontId="49" fillId="0" borderId="0" xfId="0" applyNumberFormat="1" applyFont="1" applyAlignment="1">
      <alignment horizontal="left" vertical="top"/>
    </xf>
    <xf numFmtId="1" fontId="49" fillId="0" borderId="0" xfId="0" applyNumberFormat="1" applyFont="1" applyAlignment="1">
      <alignment horizontal="left" vertical="top"/>
    </xf>
    <xf numFmtId="2" fontId="0" fillId="0" borderId="0" xfId="0" applyNumberFormat="1" applyAlignment="1">
      <alignment horizontal="left" vertical="top"/>
    </xf>
    <xf numFmtId="0" fontId="47" fillId="0" borderId="0" xfId="0" applyFont="1"/>
    <xf numFmtId="165" fontId="49" fillId="0" borderId="0" xfId="0" applyNumberFormat="1" applyFont="1" applyAlignment="1">
      <alignment horizontal="left" vertical="top"/>
    </xf>
    <xf numFmtId="0" fontId="51" fillId="0" borderId="0" xfId="0" applyFont="1" applyAlignment="1">
      <alignment horizontal="center" vertical="center"/>
    </xf>
    <xf numFmtId="169" fontId="51" fillId="0" borderId="0" xfId="0" applyNumberFormat="1" applyFont="1" applyAlignment="1">
      <alignment horizontal="center" vertical="center"/>
    </xf>
    <xf numFmtId="2" fontId="51" fillId="0" borderId="0" xfId="0" applyNumberFormat="1" applyFont="1" applyAlignment="1">
      <alignment horizontal="center" vertical="center"/>
    </xf>
    <xf numFmtId="1" fontId="51" fillId="0" borderId="0" xfId="0" applyNumberFormat="1" applyFont="1" applyAlignment="1">
      <alignment horizontal="center" vertical="center"/>
    </xf>
    <xf numFmtId="164" fontId="51" fillId="0" borderId="1" xfId="0" applyNumberFormat="1" applyFont="1" applyBorder="1" applyAlignment="1">
      <alignment horizontal="center" vertical="center"/>
    </xf>
    <xf numFmtId="2" fontId="51" fillId="0" borderId="1" xfId="0" applyNumberFormat="1" applyFont="1" applyBorder="1" applyAlignment="1">
      <alignment horizontal="center" vertical="center"/>
    </xf>
    <xf numFmtId="2" fontId="55" fillId="0" borderId="0" xfId="0" applyNumberFormat="1" applyFont="1" applyAlignment="1">
      <alignment horizontal="center" vertical="center"/>
    </xf>
    <xf numFmtId="1" fontId="55" fillId="0" borderId="0" xfId="0" applyNumberFormat="1" applyFont="1" applyAlignment="1">
      <alignment horizontal="center" vertical="center"/>
    </xf>
    <xf numFmtId="2" fontId="51" fillId="10" borderId="25" xfId="0" applyNumberFormat="1" applyFont="1" applyFill="1" applyBorder="1" applyAlignment="1">
      <alignment horizontal="center" vertical="center"/>
    </xf>
    <xf numFmtId="2" fontId="51" fillId="10" borderId="0" xfId="0" applyNumberFormat="1" applyFont="1" applyFill="1" applyAlignment="1">
      <alignment horizontal="center" vertical="center"/>
    </xf>
    <xf numFmtId="1" fontId="51" fillId="10" borderId="0" xfId="0" applyNumberFormat="1" applyFont="1" applyFill="1" applyAlignment="1">
      <alignment horizontal="center" vertical="center"/>
    </xf>
    <xf numFmtId="2" fontId="51" fillId="10" borderId="12" xfId="0" applyNumberFormat="1" applyFont="1" applyFill="1" applyBorder="1" applyAlignment="1">
      <alignment horizontal="center" vertical="center"/>
    </xf>
    <xf numFmtId="0" fontId="51" fillId="0" borderId="0" xfId="0" applyFont="1" applyAlignment="1">
      <alignment vertical="center"/>
    </xf>
    <xf numFmtId="0" fontId="51" fillId="0" borderId="0" xfId="0" quotePrefix="1" applyFont="1" applyAlignment="1">
      <alignment horizontal="center" vertical="center"/>
    </xf>
    <xf numFmtId="1" fontId="51" fillId="0" borderId="1" xfId="0" quotePrefix="1" applyNumberFormat="1" applyFont="1" applyBorder="1" applyAlignment="1">
      <alignment horizontal="center" vertical="center"/>
    </xf>
    <xf numFmtId="1" fontId="51" fillId="0" borderId="0" xfId="0" quotePrefix="1" applyNumberFormat="1" applyFont="1" applyAlignment="1">
      <alignment horizontal="center" vertical="center"/>
    </xf>
    <xf numFmtId="170" fontId="51" fillId="0" borderId="0" xfId="8" quotePrefix="1" applyNumberFormat="1" applyFont="1" applyBorder="1" applyAlignment="1">
      <alignment horizontal="center" vertical="center"/>
    </xf>
    <xf numFmtId="164" fontId="51" fillId="0" borderId="1" xfId="0" quotePrefix="1" applyNumberFormat="1" applyFont="1" applyBorder="1" applyAlignment="1">
      <alignment horizontal="center" vertical="center"/>
    </xf>
    <xf numFmtId="164" fontId="51" fillId="0" borderId="0" xfId="0" quotePrefix="1" applyNumberFormat="1" applyFont="1" applyAlignment="1">
      <alignment horizontal="center" vertical="center"/>
    </xf>
    <xf numFmtId="2" fontId="51" fillId="0" borderId="1" xfId="0" quotePrefix="1" applyNumberFormat="1" applyFont="1" applyBorder="1" applyAlignment="1">
      <alignment horizontal="center" vertical="center"/>
    </xf>
    <xf numFmtId="2" fontId="55" fillId="0" borderId="0" xfId="0" quotePrefix="1" applyNumberFormat="1" applyFont="1" applyAlignment="1">
      <alignment horizontal="center" vertical="center"/>
    </xf>
    <xf numFmtId="1" fontId="55" fillId="0" borderId="0" xfId="0" quotePrefix="1" applyNumberFormat="1" applyFont="1" applyAlignment="1">
      <alignment horizontal="center" vertical="center"/>
    </xf>
    <xf numFmtId="164" fontId="55" fillId="0" borderId="0" xfId="0" quotePrefix="1" applyNumberFormat="1" applyFont="1" applyAlignment="1">
      <alignment horizontal="center" vertical="center"/>
    </xf>
    <xf numFmtId="9" fontId="51" fillId="0" borderId="0" xfId="8" quotePrefix="1" applyFont="1" applyFill="1" applyBorder="1" applyAlignment="1">
      <alignment horizontal="center" vertical="center"/>
    </xf>
    <xf numFmtId="171" fontId="51" fillId="0" borderId="0" xfId="0" quotePrefix="1" applyNumberFormat="1" applyFont="1" applyAlignment="1">
      <alignment horizontal="center" vertical="center"/>
    </xf>
    <xf numFmtId="171" fontId="55" fillId="0" borderId="0" xfId="0" quotePrefix="1" applyNumberFormat="1" applyFont="1" applyAlignment="1">
      <alignment horizontal="center" vertical="center"/>
    </xf>
    <xf numFmtId="2" fontId="51" fillId="0" borderId="0" xfId="0" quotePrefix="1" applyNumberFormat="1" applyFont="1" applyAlignment="1">
      <alignment horizontal="center" vertical="center"/>
    </xf>
    <xf numFmtId="0" fontId="51" fillId="0" borderId="26" xfId="0" applyFont="1" applyBorder="1" applyAlignment="1">
      <alignment horizontal="center" vertical="center"/>
    </xf>
    <xf numFmtId="0" fontId="51" fillId="0" borderId="25" xfId="0" applyFont="1" applyBorder="1" applyAlignment="1">
      <alignment horizontal="left" vertical="center"/>
    </xf>
    <xf numFmtId="0" fontId="30" fillId="0" borderId="5" xfId="0" applyFont="1" applyBorder="1" applyAlignment="1">
      <alignment horizontal="center"/>
    </xf>
    <xf numFmtId="0" fontId="30" fillId="0" borderId="6" xfId="0" applyFont="1" applyBorder="1" applyAlignment="1">
      <alignment horizontal="center"/>
    </xf>
    <xf numFmtId="0" fontId="30" fillId="0" borderId="7" xfId="0" applyFont="1" applyBorder="1" applyAlignment="1">
      <alignment horizontal="center"/>
    </xf>
    <xf numFmtId="0" fontId="51" fillId="0" borderId="2" xfId="0" applyFont="1" applyBorder="1" applyAlignment="1">
      <alignment horizontal="center" vertical="center"/>
    </xf>
    <xf numFmtId="169" fontId="51" fillId="0" borderId="2" xfId="0" applyNumberFormat="1" applyFont="1" applyBorder="1" applyAlignment="1">
      <alignment horizontal="center" vertical="center"/>
    </xf>
    <xf numFmtId="1" fontId="51" fillId="0" borderId="2" xfId="0" applyNumberFormat="1" applyFont="1" applyBorder="1" applyAlignment="1">
      <alignment horizontal="center" vertical="center"/>
    </xf>
    <xf numFmtId="2" fontId="51" fillId="0" borderId="2" xfId="0" applyNumberFormat="1" applyFont="1" applyBorder="1" applyAlignment="1">
      <alignment horizontal="center" vertical="center"/>
    </xf>
    <xf numFmtId="0" fontId="51" fillId="0" borderId="2" xfId="0" quotePrefix="1" applyFont="1" applyBorder="1" applyAlignment="1">
      <alignment horizontal="center" vertical="center"/>
    </xf>
    <xf numFmtId="1" fontId="51" fillId="0" borderId="8" xfId="0" quotePrefix="1" applyNumberFormat="1" applyFont="1" applyBorder="1" applyAlignment="1">
      <alignment horizontal="center" vertical="center"/>
    </xf>
    <xf numFmtId="1" fontId="51" fillId="0" borderId="2" xfId="0" quotePrefix="1" applyNumberFormat="1" applyFont="1" applyBorder="1" applyAlignment="1">
      <alignment horizontal="center" vertical="center"/>
    </xf>
    <xf numFmtId="170" fontId="51" fillId="0" borderId="2" xfId="8" quotePrefix="1" applyNumberFormat="1" applyFont="1" applyBorder="1" applyAlignment="1">
      <alignment horizontal="center" vertical="center"/>
    </xf>
    <xf numFmtId="164" fontId="51" fillId="0" borderId="8" xfId="0" quotePrefix="1" applyNumberFormat="1" applyFont="1" applyBorder="1" applyAlignment="1">
      <alignment horizontal="center" vertical="center"/>
    </xf>
    <xf numFmtId="164" fontId="51" fillId="0" borderId="2" xfId="0" quotePrefix="1" applyNumberFormat="1" applyFont="1" applyBorder="1" applyAlignment="1">
      <alignment horizontal="center" vertical="center"/>
    </xf>
    <xf numFmtId="2" fontId="51" fillId="0" borderId="8" xfId="0" applyNumberFormat="1" applyFont="1" applyBorder="1" applyAlignment="1">
      <alignment horizontal="center" vertical="center"/>
    </xf>
    <xf numFmtId="2" fontId="55" fillId="0" borderId="2" xfId="0" applyNumberFormat="1" applyFont="1" applyBorder="1" applyAlignment="1">
      <alignment horizontal="center" vertical="center"/>
    </xf>
    <xf numFmtId="1" fontId="55" fillId="0" borderId="2" xfId="0" applyNumberFormat="1" applyFont="1" applyBorder="1" applyAlignment="1">
      <alignment horizontal="center" vertical="center"/>
    </xf>
    <xf numFmtId="2" fontId="51" fillId="0" borderId="8" xfId="0" quotePrefix="1" applyNumberFormat="1" applyFont="1" applyBorder="1" applyAlignment="1">
      <alignment horizontal="center" vertical="center"/>
    </xf>
    <xf numFmtId="2" fontId="55" fillId="0" borderId="2" xfId="0" quotePrefix="1" applyNumberFormat="1" applyFont="1" applyBorder="1" applyAlignment="1">
      <alignment horizontal="center" vertical="center"/>
    </xf>
    <xf numFmtId="1" fontId="55" fillId="0" borderId="2" xfId="0" quotePrefix="1" applyNumberFormat="1" applyFont="1" applyBorder="1" applyAlignment="1">
      <alignment horizontal="center" vertical="center"/>
    </xf>
    <xf numFmtId="164" fontId="55" fillId="0" borderId="2" xfId="0" quotePrefix="1" applyNumberFormat="1" applyFont="1" applyBorder="1" applyAlignment="1">
      <alignment horizontal="center" vertical="center"/>
    </xf>
    <xf numFmtId="164" fontId="51" fillId="0" borderId="8" xfId="0" applyNumberFormat="1" applyFont="1" applyBorder="1" applyAlignment="1">
      <alignment horizontal="center" vertical="center"/>
    </xf>
    <xf numFmtId="9" fontId="51" fillId="0" borderId="2" xfId="8" quotePrefix="1" applyFont="1" applyFill="1" applyBorder="1" applyAlignment="1">
      <alignment horizontal="center" vertical="center"/>
    </xf>
    <xf numFmtId="171" fontId="51" fillId="0" borderId="2" xfId="0" quotePrefix="1" applyNumberFormat="1" applyFont="1" applyBorder="1" applyAlignment="1">
      <alignment horizontal="center" vertical="center"/>
    </xf>
    <xf numFmtId="171" fontId="55" fillId="0" borderId="2" xfId="0" quotePrefix="1" applyNumberFormat="1" applyFont="1" applyBorder="1" applyAlignment="1">
      <alignment horizontal="center" vertical="center"/>
    </xf>
    <xf numFmtId="2" fontId="51" fillId="0" borderId="2" xfId="0" quotePrefix="1" applyNumberFormat="1" applyFont="1" applyBorder="1" applyAlignment="1">
      <alignment horizontal="center" vertical="center"/>
    </xf>
    <xf numFmtId="2" fontId="51" fillId="10" borderId="27" xfId="0" applyNumberFormat="1" applyFont="1" applyFill="1" applyBorder="1" applyAlignment="1">
      <alignment horizontal="center" vertical="center"/>
    </xf>
    <xf numFmtId="2" fontId="51" fillId="10" borderId="2" xfId="0" applyNumberFormat="1" applyFont="1" applyFill="1" applyBorder="1" applyAlignment="1">
      <alignment horizontal="center" vertical="center"/>
    </xf>
    <xf numFmtId="1" fontId="51" fillId="10" borderId="2" xfId="0" applyNumberFormat="1" applyFont="1" applyFill="1" applyBorder="1" applyAlignment="1">
      <alignment horizontal="center" vertical="center"/>
    </xf>
    <xf numFmtId="2" fontId="51" fillId="10" borderId="28" xfId="0" applyNumberFormat="1" applyFont="1" applyFill="1" applyBorder="1" applyAlignment="1">
      <alignment horizontal="center" vertical="center"/>
    </xf>
    <xf numFmtId="0" fontId="51" fillId="0" borderId="29" xfId="0" applyFont="1" applyBorder="1" applyAlignment="1">
      <alignment horizontal="center" vertical="center"/>
    </xf>
    <xf numFmtId="0" fontId="53" fillId="0" borderId="0" xfId="0" applyFont="1" applyAlignment="1">
      <alignment vertical="center"/>
    </xf>
    <xf numFmtId="2" fontId="51" fillId="10" borderId="0" xfId="0" applyNumberFormat="1" applyFont="1" applyFill="1" applyBorder="1" applyAlignment="1">
      <alignment horizontal="center" vertical="center"/>
    </xf>
    <xf numFmtId="0" fontId="51" fillId="0" borderId="0" xfId="0" applyFont="1" applyBorder="1" applyAlignment="1">
      <alignment horizontal="center" vertical="center"/>
    </xf>
    <xf numFmtId="169" fontId="51" fillId="0" borderId="0" xfId="0" applyNumberFormat="1" applyFont="1" applyBorder="1" applyAlignment="1">
      <alignment horizontal="center" vertical="center"/>
    </xf>
    <xf numFmtId="1" fontId="51" fillId="0" borderId="0" xfId="0" applyNumberFormat="1" applyFont="1" applyBorder="1" applyAlignment="1">
      <alignment horizontal="center" vertical="center"/>
    </xf>
    <xf numFmtId="2" fontId="51" fillId="0" borderId="0" xfId="0" applyNumberFormat="1" applyFont="1" applyBorder="1" applyAlignment="1">
      <alignment horizontal="center" vertical="center"/>
    </xf>
    <xf numFmtId="0" fontId="51" fillId="0" borderId="0" xfId="0" quotePrefix="1" applyFont="1" applyBorder="1" applyAlignment="1">
      <alignment horizontal="center" vertical="center"/>
    </xf>
    <xf numFmtId="1" fontId="51" fillId="0" borderId="0" xfId="0" quotePrefix="1" applyNumberFormat="1" applyFont="1" applyBorder="1" applyAlignment="1">
      <alignment horizontal="center" vertical="center"/>
    </xf>
    <xf numFmtId="164" fontId="51" fillId="0" borderId="0" xfId="0" quotePrefix="1" applyNumberFormat="1" applyFont="1" applyBorder="1" applyAlignment="1">
      <alignment horizontal="center" vertical="center"/>
    </xf>
    <xf numFmtId="2" fontId="55" fillId="0" borderId="0" xfId="0" applyNumberFormat="1" applyFont="1" applyBorder="1" applyAlignment="1">
      <alignment horizontal="center" vertical="center"/>
    </xf>
    <xf numFmtId="1" fontId="55" fillId="0" borderId="0" xfId="0" applyNumberFormat="1" applyFont="1" applyBorder="1" applyAlignment="1">
      <alignment horizontal="center" vertical="center"/>
    </xf>
    <xf numFmtId="2" fontId="55" fillId="0" borderId="0" xfId="0" quotePrefix="1" applyNumberFormat="1" applyFont="1" applyBorder="1" applyAlignment="1">
      <alignment horizontal="center" vertical="center"/>
    </xf>
    <xf numFmtId="1" fontId="55" fillId="0" borderId="0" xfId="0" quotePrefix="1" applyNumberFormat="1" applyFont="1" applyBorder="1" applyAlignment="1">
      <alignment horizontal="center" vertical="center"/>
    </xf>
    <xf numFmtId="164" fontId="55" fillId="0" borderId="0" xfId="0" quotePrefix="1" applyNumberFormat="1" applyFont="1" applyBorder="1" applyAlignment="1">
      <alignment horizontal="center" vertical="center"/>
    </xf>
    <xf numFmtId="171" fontId="51" fillId="0" borderId="0" xfId="0" quotePrefix="1" applyNumberFormat="1" applyFont="1" applyBorder="1" applyAlignment="1">
      <alignment horizontal="center" vertical="center"/>
    </xf>
    <xf numFmtId="171" fontId="55" fillId="0" borderId="0" xfId="0" quotePrefix="1" applyNumberFormat="1" applyFont="1" applyBorder="1" applyAlignment="1">
      <alignment horizontal="center" vertical="center"/>
    </xf>
    <xf numFmtId="2" fontId="51" fillId="0" borderId="0" xfId="0" quotePrefix="1" applyNumberFormat="1" applyFont="1" applyBorder="1" applyAlignment="1">
      <alignment horizontal="center" vertical="center"/>
    </xf>
    <xf numFmtId="1" fontId="51" fillId="10" borderId="0" xfId="0" applyNumberFormat="1" applyFont="1" applyFill="1" applyBorder="1" applyAlignment="1">
      <alignment horizontal="center" vertical="center"/>
    </xf>
    <xf numFmtId="0" fontId="12" fillId="0" borderId="0" xfId="0" applyFont="1" applyFill="1" applyBorder="1"/>
    <xf numFmtId="165" fontId="51" fillId="0" borderId="0" xfId="0" quotePrefix="1" applyNumberFormat="1" applyFont="1" applyAlignment="1">
      <alignment horizontal="center" vertical="center"/>
    </xf>
    <xf numFmtId="0" fontId="51" fillId="0" borderId="20" xfId="0" applyFont="1" applyBorder="1" applyAlignment="1">
      <alignment horizontal="center" vertical="center"/>
    </xf>
    <xf numFmtId="0" fontId="51" fillId="0" borderId="21" xfId="0" applyFont="1" applyBorder="1" applyAlignment="1">
      <alignment horizontal="center" vertical="center"/>
    </xf>
    <xf numFmtId="169" fontId="51" fillId="0" borderId="21" xfId="0" applyNumberFormat="1" applyFont="1" applyBorder="1" applyAlignment="1">
      <alignment horizontal="center" vertical="center"/>
    </xf>
    <xf numFmtId="1" fontId="51" fillId="0" borderId="22" xfId="0" applyNumberFormat="1" applyFont="1" applyBorder="1" applyAlignment="1">
      <alignment horizontal="center" vertical="center"/>
    </xf>
    <xf numFmtId="1" fontId="51" fillId="0" borderId="21" xfId="0" applyNumberFormat="1" applyFont="1" applyBorder="1" applyAlignment="1">
      <alignment horizontal="center" vertical="center"/>
    </xf>
    <xf numFmtId="170" fontId="51" fillId="0" borderId="21" xfId="8" applyNumberFormat="1" applyFont="1" applyBorder="1" applyAlignment="1">
      <alignment horizontal="center" vertical="center"/>
    </xf>
    <xf numFmtId="164" fontId="51" fillId="0" borderId="22" xfId="0" applyNumberFormat="1" applyFont="1" applyBorder="1" applyAlignment="1">
      <alignment horizontal="center" vertical="center"/>
    </xf>
    <xf numFmtId="164" fontId="51" fillId="0" borderId="21" xfId="0" applyNumberFormat="1" applyFont="1" applyBorder="1" applyAlignment="1">
      <alignment horizontal="center" vertical="center"/>
    </xf>
    <xf numFmtId="2" fontId="51" fillId="0" borderId="22" xfId="0" applyNumberFormat="1" applyFont="1" applyBorder="1" applyAlignment="1">
      <alignment horizontal="center" vertical="center"/>
    </xf>
    <xf numFmtId="2" fontId="55" fillId="0" borderId="21" xfId="0" applyNumberFormat="1" applyFont="1" applyBorder="1" applyAlignment="1">
      <alignment horizontal="center" vertical="center"/>
    </xf>
    <xf numFmtId="2" fontId="51" fillId="0" borderId="21" xfId="0" applyNumberFormat="1" applyFont="1" applyBorder="1" applyAlignment="1">
      <alignment horizontal="center" vertical="center"/>
    </xf>
    <xf numFmtId="1" fontId="55" fillId="0" borderId="21" xfId="0" applyNumberFormat="1" applyFont="1" applyBorder="1" applyAlignment="1">
      <alignment horizontal="center" vertical="center"/>
    </xf>
    <xf numFmtId="1" fontId="55" fillId="0" borderId="21" xfId="0" applyNumberFormat="1" applyFont="1" applyBorder="1" applyAlignment="1">
      <alignment horizontal="center" vertical="top"/>
    </xf>
    <xf numFmtId="1" fontId="51" fillId="0" borderId="21" xfId="0" applyNumberFormat="1" applyFont="1" applyBorder="1" applyAlignment="1">
      <alignment horizontal="center" vertical="top"/>
    </xf>
    <xf numFmtId="164" fontId="55" fillId="0" borderId="21" xfId="0" applyNumberFormat="1" applyFont="1" applyBorder="1" applyAlignment="1">
      <alignment horizontal="center" vertical="center"/>
    </xf>
    <xf numFmtId="9" fontId="51" fillId="0" borderId="21" xfId="8" applyFont="1" applyFill="1" applyBorder="1" applyAlignment="1">
      <alignment horizontal="center" vertical="center"/>
    </xf>
    <xf numFmtId="2" fontId="63" fillId="0" borderId="21" xfId="0" applyNumberFormat="1" applyFont="1" applyBorder="1" applyAlignment="1">
      <alignment horizontal="center" vertical="center"/>
    </xf>
    <xf numFmtId="171" fontId="51" fillId="0" borderId="21" xfId="0" applyNumberFormat="1" applyFont="1" applyBorder="1" applyAlignment="1">
      <alignment horizontal="center" vertical="center"/>
    </xf>
    <xf numFmtId="171" fontId="55" fillId="0" borderId="21" xfId="0" applyNumberFormat="1" applyFont="1" applyBorder="1" applyAlignment="1">
      <alignment horizontal="center" vertical="center"/>
    </xf>
    <xf numFmtId="2" fontId="51" fillId="0" borderId="22" xfId="0" applyNumberFormat="1" applyFont="1" applyBorder="1" applyAlignment="1">
      <alignment horizontal="center" vertical="top"/>
    </xf>
    <xf numFmtId="2" fontId="51" fillId="0" borderId="21" xfId="0" applyNumberFormat="1" applyFont="1" applyBorder="1" applyAlignment="1">
      <alignment horizontal="center" vertical="top"/>
    </xf>
    <xf numFmtId="2" fontId="51" fillId="10" borderId="20" xfId="0" applyNumberFormat="1" applyFont="1" applyFill="1" applyBorder="1" applyAlignment="1">
      <alignment horizontal="center" vertical="center"/>
    </xf>
    <xf numFmtId="2" fontId="51" fillId="10" borderId="21" xfId="0" applyNumberFormat="1" applyFont="1" applyFill="1" applyBorder="1" applyAlignment="1">
      <alignment horizontal="center" vertical="center"/>
    </xf>
    <xf numFmtId="1" fontId="51" fillId="10" borderId="21" xfId="0" applyNumberFormat="1" applyFont="1" applyFill="1" applyBorder="1" applyAlignment="1">
      <alignment horizontal="center" vertical="center"/>
    </xf>
    <xf numFmtId="2" fontId="51" fillId="10" borderId="23" xfId="0" applyNumberFormat="1" applyFont="1" applyFill="1" applyBorder="1" applyAlignment="1">
      <alignment horizontal="center" vertical="center"/>
    </xf>
    <xf numFmtId="0" fontId="51" fillId="0" borderId="24" xfId="0" applyFont="1" applyBorder="1" applyAlignment="1">
      <alignment horizontal="center" vertical="center"/>
    </xf>
    <xf numFmtId="0" fontId="51" fillId="0" borderId="27" xfId="0" applyFont="1" applyBorder="1" applyAlignment="1">
      <alignment horizontal="left" vertical="center"/>
    </xf>
    <xf numFmtId="165" fontId="47" fillId="0" borderId="0" xfId="0" applyNumberFormat="1" applyFont="1" applyAlignment="1">
      <alignment horizontal="center" vertical="center" wrapText="1"/>
    </xf>
    <xf numFmtId="165" fontId="48" fillId="0" borderId="0" xfId="0" applyNumberFormat="1" applyFont="1" applyAlignment="1">
      <alignment horizontal="left" vertical="top"/>
    </xf>
    <xf numFmtId="0" fontId="46" fillId="0" borderId="0" xfId="0" applyFont="1" applyAlignment="1">
      <alignment vertical="center"/>
    </xf>
  </cellXfs>
  <cellStyles count="9">
    <cellStyle name="Normal" xfId="0" builtinId="0"/>
    <cellStyle name="Normal 2" xfId="2" xr:uid="{8DBF7E23-53EB-7B4B-9B22-7567AB91C792}"/>
    <cellStyle name="Normal 2 3" xfId="4" xr:uid="{73CB6B50-A125-4CE6-BCA9-C4164B82778E}"/>
    <cellStyle name="Normal 3" xfId="6" xr:uid="{A25B897F-15F3-48D8-88A1-1D7803CD43E7}"/>
    <cellStyle name="Normal 4" xfId="1" xr:uid="{3DF9657A-CF4B-464D-9AAB-48D8F809BF1B}"/>
    <cellStyle name="Normal 5" xfId="7" xr:uid="{8CDFB7F5-A7A2-4ABC-BF9F-D9B3B5A21AF1}"/>
    <cellStyle name="Normal_TE1-variable-offset" xfId="5" xr:uid="{0A4AD7B6-393F-41D8-BF79-54C581A61A40}"/>
    <cellStyle name="Percent" xfId="8" builtinId="5"/>
    <cellStyle name="Standard_fO2_KressCarmichael_Kilinc.xls" xfId="3" xr:uid="{4865F6EC-8FC5-864D-AE93-E5FC03082D7F}"/>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jd/pCloud%20Drive/WORK-ACAD/CORNELL/PROJECTS/ATLANTIC%20INTRAPLATES/PORTUGUESE%20ISLANDS/CAPE%20VERDE/FOGO/RAW%20INSTRUMENT%20DATA/LA-ICPMS/FG/GLASS%20TE%20/LS_FG_JAN1722_WORKS_CALIB_DATOUT_CA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VO2G-1"/>
      <sheetName val="BIR1G-1"/>
      <sheetName val="BCR2G-1"/>
      <sheetName val="GSC-1"/>
      <sheetName val="GSD-1"/>
      <sheetName val="BIR1G-2"/>
      <sheetName val="BCR2G-2"/>
      <sheetName val="GSC-2"/>
      <sheetName val="GSD-2"/>
      <sheetName val="BHVO2G-3"/>
      <sheetName val="BIR1G-3"/>
      <sheetName val="BCR2G-3"/>
      <sheetName val="GSC-3"/>
      <sheetName val="GSD-3"/>
      <sheetName val="BHVO2G_unk-1"/>
      <sheetName val="BHVO2G_unk-2"/>
      <sheetName val="BHVO2G_unk-3"/>
      <sheetName val="BHVO2G_unk-4"/>
      <sheetName val="BHVO2G_unk-5"/>
      <sheetName val="BHVO2G-4"/>
      <sheetName val="BIR1G-4"/>
      <sheetName val="BCR2G-4"/>
      <sheetName val="GSC-4"/>
      <sheetName val="GSD-4"/>
      <sheetName val="GSD-5"/>
      <sheetName val="GSC-5"/>
      <sheetName val="BCR2G-5"/>
      <sheetName val="BIR1G-5"/>
      <sheetName val="BHVO2G-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idfell_final" connectionId="1" xr16:uid="{7F168FB2-A0FE-4A00-BE1B-3C8FA1A0D1E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C6CF-BC6C-DD4D-A1ED-7DDF1C7BD975}">
  <dimension ref="A1:BP665"/>
  <sheetViews>
    <sheetView workbookViewId="0">
      <pane xSplit="6" ySplit="1" topLeftCell="G639" activePane="bottomRight" state="frozen"/>
      <selection pane="topRight" activeCell="E1" sqref="E1"/>
      <selection pane="bottomLeft" activeCell="A2" sqref="A2"/>
      <selection pane="bottomRight" activeCell="F2" sqref="F2:F665"/>
    </sheetView>
  </sheetViews>
  <sheetFormatPr defaultColWidth="11.19921875" defaultRowHeight="15.6"/>
  <cols>
    <col min="1" max="3" width="31.296875" style="5" customWidth="1"/>
    <col min="4" max="4" width="27.5" style="5" customWidth="1"/>
    <col min="5" max="5" width="30.5" style="5" customWidth="1"/>
    <col min="6" max="6" width="62.296875" style="5" customWidth="1"/>
    <col min="7" max="7" width="26.796875" style="5" customWidth="1"/>
    <col min="8" max="8" width="10.796875" style="9"/>
    <col min="9" max="20" width="10.796875" style="5"/>
    <col min="21" max="21" width="10.796875" style="10"/>
    <col min="22" max="23" width="26.296875" style="11" customWidth="1"/>
    <col min="24" max="26" width="10.796875" style="12"/>
    <col min="27" max="68" width="10.796875" style="5"/>
  </cols>
  <sheetData>
    <row r="1" spans="1:68" ht="62.4">
      <c r="A1" s="5" t="s">
        <v>71</v>
      </c>
      <c r="B1" s="5" t="s">
        <v>2020</v>
      </c>
      <c r="C1" s="5" t="s">
        <v>2021</v>
      </c>
      <c r="D1" s="5" t="s">
        <v>0</v>
      </c>
      <c r="E1" s="5" t="s">
        <v>72</v>
      </c>
      <c r="F1" s="5" t="s">
        <v>73</v>
      </c>
      <c r="G1" s="5" t="s">
        <v>484</v>
      </c>
      <c r="H1" s="5" t="s">
        <v>3</v>
      </c>
      <c r="I1" s="5" t="s">
        <v>4</v>
      </c>
      <c r="J1" s="5" t="s">
        <v>5</v>
      </c>
      <c r="K1" s="5" t="s">
        <v>621</v>
      </c>
      <c r="L1" s="5" t="s">
        <v>622</v>
      </c>
      <c r="M1" s="5" t="s">
        <v>8</v>
      </c>
      <c r="N1" s="5" t="s">
        <v>9</v>
      </c>
      <c r="O1" s="5" t="s">
        <v>10</v>
      </c>
      <c r="P1" s="5" t="s">
        <v>11</v>
      </c>
      <c r="Q1" s="5" t="s">
        <v>12</v>
      </c>
      <c r="R1" s="5" t="s">
        <v>13</v>
      </c>
      <c r="S1" s="5" t="s">
        <v>14</v>
      </c>
      <c r="T1" s="5" t="s">
        <v>74</v>
      </c>
      <c r="U1" s="10" t="s">
        <v>15</v>
      </c>
      <c r="V1" s="28" t="s">
        <v>483</v>
      </c>
      <c r="W1" s="28" t="s">
        <v>16</v>
      </c>
      <c r="X1" s="12" t="s">
        <v>63</v>
      </c>
      <c r="Y1" s="12" t="s">
        <v>75</v>
      </c>
      <c r="Z1" s="12" t="s">
        <v>76</v>
      </c>
      <c r="AA1" s="17" t="s">
        <v>77</v>
      </c>
      <c r="AB1" s="18" t="s">
        <v>139</v>
      </c>
      <c r="AC1" s="18" t="s">
        <v>138</v>
      </c>
      <c r="AD1" s="18" t="s">
        <v>247</v>
      </c>
      <c r="AE1" s="18" t="s">
        <v>137</v>
      </c>
      <c r="AF1" s="5" t="s">
        <v>64</v>
      </c>
      <c r="AG1" s="5" t="s">
        <v>70</v>
      </c>
      <c r="AH1" s="5" t="s">
        <v>65</v>
      </c>
      <c r="AI1" s="5" t="s">
        <v>67</v>
      </c>
      <c r="AJ1" s="5" t="s">
        <v>66</v>
      </c>
      <c r="AK1" s="5" t="s">
        <v>22</v>
      </c>
      <c r="AL1" s="5" t="s">
        <v>23</v>
      </c>
      <c r="AM1" s="5" t="s">
        <v>24</v>
      </c>
      <c r="AN1" s="5" t="s">
        <v>25</v>
      </c>
      <c r="AO1" s="5" t="s">
        <v>26</v>
      </c>
      <c r="AP1" s="5" t="s">
        <v>27</v>
      </c>
      <c r="AQ1" s="5" t="s">
        <v>28</v>
      </c>
      <c r="AR1" s="5" t="s">
        <v>29</v>
      </c>
      <c r="AS1" s="5" t="s">
        <v>30</v>
      </c>
      <c r="AT1" s="5" t="s">
        <v>18</v>
      </c>
      <c r="AU1" s="5" t="s">
        <v>31</v>
      </c>
      <c r="AV1" s="5" t="s">
        <v>32</v>
      </c>
      <c r="AW1" s="5" t="s">
        <v>33</v>
      </c>
      <c r="AX1" s="5" t="s">
        <v>34</v>
      </c>
      <c r="AY1" s="5" t="s">
        <v>35</v>
      </c>
      <c r="AZ1" s="5" t="s">
        <v>36</v>
      </c>
      <c r="BA1" s="5" t="s">
        <v>37</v>
      </c>
      <c r="BB1" s="5" t="s">
        <v>38</v>
      </c>
      <c r="BC1" s="5" t="s">
        <v>39</v>
      </c>
      <c r="BD1" s="5" t="s">
        <v>40</v>
      </c>
      <c r="BE1" s="5" t="s">
        <v>41</v>
      </c>
      <c r="BF1" s="5" t="s">
        <v>42</v>
      </c>
      <c r="BG1" s="5" t="s">
        <v>43</v>
      </c>
      <c r="BH1" s="5" t="s">
        <v>44</v>
      </c>
      <c r="BI1" s="19" t="s">
        <v>45</v>
      </c>
      <c r="BJ1" s="19" t="s">
        <v>46</v>
      </c>
      <c r="BK1" s="5" t="s">
        <v>47</v>
      </c>
      <c r="BL1" s="5" t="s">
        <v>48</v>
      </c>
      <c r="BM1" s="5" t="s">
        <v>49</v>
      </c>
      <c r="BN1" s="5" t="s">
        <v>50</v>
      </c>
      <c r="BO1" s="5" t="s">
        <v>51</v>
      </c>
      <c r="BP1" s="5" t="s">
        <v>52</v>
      </c>
    </row>
    <row r="2" spans="1:68">
      <c r="A2" s="5" t="s">
        <v>98</v>
      </c>
      <c r="B2" s="5" t="s">
        <v>1141</v>
      </c>
      <c r="C2" s="5" t="s">
        <v>1141</v>
      </c>
      <c r="D2" s="5" t="s">
        <v>1141</v>
      </c>
      <c r="E2" s="5" t="s">
        <v>490</v>
      </c>
      <c r="F2" s="5" t="s">
        <v>99</v>
      </c>
      <c r="G2" s="5" t="s">
        <v>69</v>
      </c>
      <c r="H2" s="5">
        <v>51.8</v>
      </c>
      <c r="I2" s="5">
        <v>2.4</v>
      </c>
      <c r="J2" s="5">
        <v>14</v>
      </c>
      <c r="M2" s="5">
        <v>8.4</v>
      </c>
      <c r="O2" s="5">
        <v>9.4</v>
      </c>
      <c r="P2" s="5">
        <v>11.4</v>
      </c>
      <c r="Q2" s="5">
        <v>2.12</v>
      </c>
      <c r="R2" s="5">
        <v>0.45</v>
      </c>
      <c r="T2" s="5">
        <v>73.246435474109589</v>
      </c>
      <c r="U2" s="10">
        <v>0.46</v>
      </c>
      <c r="V2" s="11">
        <v>3100</v>
      </c>
      <c r="W2" s="72">
        <f t="shared" ref="W2:W65" si="0">V2/10000</f>
        <v>0.31</v>
      </c>
      <c r="X2" s="12" t="s">
        <v>20</v>
      </c>
      <c r="Y2" s="12" t="s">
        <v>20</v>
      </c>
      <c r="Z2" s="12" t="e">
        <v>#VALUE!</v>
      </c>
      <c r="AB2" s="5" t="s">
        <v>20</v>
      </c>
      <c r="AC2" s="5" t="s">
        <v>20</v>
      </c>
      <c r="AD2" s="5" t="s">
        <v>20</v>
      </c>
      <c r="AE2" s="5" t="s">
        <v>20</v>
      </c>
    </row>
    <row r="3" spans="1:68">
      <c r="A3" s="5" t="s">
        <v>105</v>
      </c>
      <c r="B3" s="5" t="s">
        <v>943</v>
      </c>
      <c r="C3" s="5" t="s">
        <v>943</v>
      </c>
      <c r="D3" s="5" t="s">
        <v>943</v>
      </c>
      <c r="E3" s="5" t="s">
        <v>490</v>
      </c>
      <c r="F3" s="5" t="s">
        <v>104</v>
      </c>
      <c r="G3" s="5" t="s">
        <v>69</v>
      </c>
      <c r="H3" s="5">
        <v>53.3</v>
      </c>
      <c r="I3" s="5">
        <v>2.82</v>
      </c>
      <c r="J3" s="5">
        <v>14.2</v>
      </c>
      <c r="M3" s="5">
        <v>7.86</v>
      </c>
      <c r="O3" s="5">
        <v>3.57</v>
      </c>
      <c r="P3" s="5">
        <v>13.9</v>
      </c>
      <c r="Q3" s="5">
        <v>2.36</v>
      </c>
      <c r="R3" s="5">
        <v>0.63</v>
      </c>
      <c r="S3" s="5">
        <v>0.11</v>
      </c>
      <c r="T3" s="5">
        <v>39.331189858298451</v>
      </c>
      <c r="U3" s="10">
        <v>0.73</v>
      </c>
      <c r="V3" s="11">
        <v>191.99999999999997</v>
      </c>
      <c r="W3" s="72">
        <f t="shared" si="0"/>
        <v>1.9199999999999998E-2</v>
      </c>
      <c r="X3" s="12" t="s">
        <v>20</v>
      </c>
      <c r="Y3" s="12" t="s">
        <v>20</v>
      </c>
      <c r="Z3" s="12" t="s">
        <v>20</v>
      </c>
      <c r="AB3" s="5" t="s">
        <v>20</v>
      </c>
      <c r="AC3" s="5" t="s">
        <v>20</v>
      </c>
      <c r="AD3" s="5" t="s">
        <v>20</v>
      </c>
      <c r="AE3" s="5" t="s">
        <v>20</v>
      </c>
    </row>
    <row r="4" spans="1:68">
      <c r="A4" s="5" t="s">
        <v>105</v>
      </c>
      <c r="B4" s="5" t="s">
        <v>944</v>
      </c>
      <c r="C4" s="5" t="s">
        <v>944</v>
      </c>
      <c r="D4" s="5" t="s">
        <v>944</v>
      </c>
      <c r="E4" s="5" t="s">
        <v>490</v>
      </c>
      <c r="F4" s="5" t="s">
        <v>104</v>
      </c>
      <c r="G4" s="5" t="s">
        <v>69</v>
      </c>
      <c r="H4" s="5">
        <v>49.5</v>
      </c>
      <c r="I4" s="5">
        <v>2.84</v>
      </c>
      <c r="J4" s="5">
        <v>13.3</v>
      </c>
      <c r="M4" s="5">
        <v>9.1199999999999992</v>
      </c>
      <c r="O4" s="5">
        <v>4.59</v>
      </c>
      <c r="P4" s="5">
        <v>14.1</v>
      </c>
      <c r="Q4" s="5">
        <v>2.38</v>
      </c>
      <c r="R4" s="5">
        <v>0.44</v>
      </c>
      <c r="S4" s="5">
        <v>0.26</v>
      </c>
      <c r="T4" s="5">
        <v>42.567064278236927</v>
      </c>
      <c r="U4" s="10">
        <v>0.75</v>
      </c>
      <c r="V4" s="11">
        <v>480.99999999999994</v>
      </c>
      <c r="W4" s="72">
        <f t="shared" si="0"/>
        <v>4.8099999999999997E-2</v>
      </c>
      <c r="X4" s="12" t="s">
        <v>20</v>
      </c>
      <c r="Y4" s="12" t="s">
        <v>20</v>
      </c>
      <c r="Z4" s="12" t="s">
        <v>20</v>
      </c>
      <c r="AB4" s="5" t="s">
        <v>20</v>
      </c>
      <c r="AC4" s="5" t="s">
        <v>20</v>
      </c>
      <c r="AD4" s="5" t="s">
        <v>20</v>
      </c>
      <c r="AE4" s="5" t="s">
        <v>20</v>
      </c>
    </row>
    <row r="5" spans="1:68">
      <c r="A5" s="5" t="s">
        <v>105</v>
      </c>
      <c r="B5" s="5" t="s">
        <v>945</v>
      </c>
      <c r="C5" s="5" t="s">
        <v>945</v>
      </c>
      <c r="D5" s="5" t="s">
        <v>945</v>
      </c>
      <c r="E5" s="5" t="s">
        <v>490</v>
      </c>
      <c r="F5" s="5" t="s">
        <v>104</v>
      </c>
      <c r="G5" s="5" t="s">
        <v>69</v>
      </c>
      <c r="H5" s="5">
        <v>51.9</v>
      </c>
      <c r="I5" s="5">
        <v>2.48</v>
      </c>
      <c r="J5" s="5">
        <v>13.8</v>
      </c>
      <c r="M5" s="5">
        <v>9.08</v>
      </c>
      <c r="O5" s="5">
        <v>4.92</v>
      </c>
      <c r="P5" s="5">
        <v>14.2</v>
      </c>
      <c r="Q5" s="5">
        <v>1.67</v>
      </c>
      <c r="R5" s="5">
        <v>0.61</v>
      </c>
      <c r="S5" s="5">
        <v>0.06</v>
      </c>
      <c r="T5" s="5">
        <v>45.005018138268866</v>
      </c>
      <c r="U5" s="10">
        <v>0.59</v>
      </c>
      <c r="V5" s="11">
        <v>140</v>
      </c>
      <c r="W5" s="72">
        <f t="shared" si="0"/>
        <v>1.4E-2</v>
      </c>
      <c r="X5" s="12" t="s">
        <v>20</v>
      </c>
      <c r="Y5" s="12" t="s">
        <v>20</v>
      </c>
      <c r="Z5" s="12" t="s">
        <v>20</v>
      </c>
      <c r="AB5" s="5" t="s">
        <v>20</v>
      </c>
      <c r="AC5" s="5" t="s">
        <v>20</v>
      </c>
      <c r="AD5" s="5" t="s">
        <v>20</v>
      </c>
      <c r="AE5" s="5" t="s">
        <v>20</v>
      </c>
    </row>
    <row r="6" spans="1:68">
      <c r="A6" s="5" t="s">
        <v>105</v>
      </c>
      <c r="B6" s="5" t="s">
        <v>946</v>
      </c>
      <c r="C6" s="5" t="s">
        <v>946</v>
      </c>
      <c r="D6" s="5" t="s">
        <v>946</v>
      </c>
      <c r="E6" s="5" t="s">
        <v>490</v>
      </c>
      <c r="F6" s="5" t="s">
        <v>104</v>
      </c>
      <c r="G6" s="5" t="s">
        <v>69</v>
      </c>
      <c r="H6" s="5">
        <v>50.2</v>
      </c>
      <c r="I6" s="5">
        <v>2.82</v>
      </c>
      <c r="J6" s="5">
        <v>13.6</v>
      </c>
      <c r="M6" s="5">
        <v>10.74</v>
      </c>
      <c r="O6" s="5">
        <v>5.4</v>
      </c>
      <c r="P6" s="5">
        <v>11.4</v>
      </c>
      <c r="Q6" s="5">
        <v>2.42</v>
      </c>
      <c r="R6" s="5">
        <v>0.46</v>
      </c>
      <c r="S6" s="5">
        <v>0.12</v>
      </c>
      <c r="T6" s="5">
        <v>42.535112604019915</v>
      </c>
      <c r="U6" s="10">
        <v>0.77</v>
      </c>
      <c r="V6" s="11">
        <v>187</v>
      </c>
      <c r="W6" s="72">
        <f t="shared" si="0"/>
        <v>1.8700000000000001E-2</v>
      </c>
      <c r="X6" s="12" t="s">
        <v>20</v>
      </c>
      <c r="Y6" s="12" t="s">
        <v>20</v>
      </c>
      <c r="Z6" s="12" t="s">
        <v>20</v>
      </c>
      <c r="AB6" s="5" t="s">
        <v>20</v>
      </c>
      <c r="AC6" s="5" t="s">
        <v>20</v>
      </c>
      <c r="AD6" s="5" t="s">
        <v>20</v>
      </c>
      <c r="AE6" s="5" t="s">
        <v>20</v>
      </c>
    </row>
    <row r="7" spans="1:68">
      <c r="A7" s="5" t="s">
        <v>105</v>
      </c>
      <c r="B7" s="5" t="s">
        <v>947</v>
      </c>
      <c r="C7" s="5" t="s">
        <v>947</v>
      </c>
      <c r="D7" s="5" t="s">
        <v>947</v>
      </c>
      <c r="E7" s="5" t="s">
        <v>490</v>
      </c>
      <c r="F7" s="5" t="s">
        <v>104</v>
      </c>
      <c r="G7" s="5" t="s">
        <v>69</v>
      </c>
      <c r="H7" s="5">
        <v>50.3</v>
      </c>
      <c r="I7" s="5">
        <v>3.04</v>
      </c>
      <c r="J7" s="5">
        <v>13.4</v>
      </c>
      <c r="M7" s="5">
        <v>7.9</v>
      </c>
      <c r="O7" s="5">
        <v>5.9</v>
      </c>
      <c r="P7" s="5">
        <v>14.1</v>
      </c>
      <c r="Q7" s="5">
        <v>2.2000000000000002</v>
      </c>
      <c r="R7" s="5">
        <v>0.38</v>
      </c>
      <c r="S7" s="5">
        <v>0.34</v>
      </c>
      <c r="T7" s="5">
        <v>56.62246188519795</v>
      </c>
      <c r="U7" s="10">
        <v>0.73</v>
      </c>
      <c r="V7" s="11">
        <v>143</v>
      </c>
      <c r="W7" s="72">
        <f t="shared" si="0"/>
        <v>1.43E-2</v>
      </c>
      <c r="X7" s="12" t="s">
        <v>20</v>
      </c>
      <c r="Y7" s="12" t="s">
        <v>20</v>
      </c>
      <c r="Z7" s="12" t="s">
        <v>20</v>
      </c>
      <c r="AB7" s="5" t="s">
        <v>20</v>
      </c>
      <c r="AC7" s="5" t="s">
        <v>20</v>
      </c>
      <c r="AD7" s="5" t="s">
        <v>20</v>
      </c>
      <c r="AE7" s="5" t="s">
        <v>20</v>
      </c>
    </row>
    <row r="8" spans="1:68">
      <c r="A8" s="5" t="s">
        <v>105</v>
      </c>
      <c r="B8" s="5" t="s">
        <v>948</v>
      </c>
      <c r="C8" s="5" t="s">
        <v>948</v>
      </c>
      <c r="D8" s="5" t="s">
        <v>948</v>
      </c>
      <c r="E8" s="5" t="s">
        <v>490</v>
      </c>
      <c r="F8" s="5" t="s">
        <v>104</v>
      </c>
      <c r="G8" s="5" t="s">
        <v>69</v>
      </c>
      <c r="H8" s="5">
        <v>51.8</v>
      </c>
      <c r="I8" s="5">
        <v>2.72</v>
      </c>
      <c r="J8" s="5">
        <v>13.7</v>
      </c>
      <c r="M8" s="5">
        <v>8.26</v>
      </c>
      <c r="O8" s="5">
        <v>5.97</v>
      </c>
      <c r="P8" s="5">
        <v>13.7</v>
      </c>
      <c r="Q8" s="5">
        <v>2.25</v>
      </c>
      <c r="R8" s="5">
        <v>0.53</v>
      </c>
      <c r="S8" s="5">
        <v>7.0000000000000007E-2</v>
      </c>
      <c r="T8" s="5">
        <v>55.364089265789744</v>
      </c>
      <c r="U8" s="10">
        <v>0.59</v>
      </c>
      <c r="V8" s="11">
        <v>210</v>
      </c>
      <c r="W8" s="72">
        <f t="shared" si="0"/>
        <v>2.1000000000000001E-2</v>
      </c>
      <c r="X8" s="12" t="s">
        <v>20</v>
      </c>
      <c r="Y8" s="12" t="s">
        <v>20</v>
      </c>
      <c r="Z8" s="12" t="s">
        <v>20</v>
      </c>
      <c r="AB8" s="5" t="s">
        <v>20</v>
      </c>
      <c r="AC8" s="5" t="s">
        <v>20</v>
      </c>
      <c r="AD8" s="5" t="s">
        <v>20</v>
      </c>
      <c r="AE8" s="5" t="s">
        <v>20</v>
      </c>
    </row>
    <row r="9" spans="1:68">
      <c r="A9" s="5" t="s">
        <v>105</v>
      </c>
      <c r="B9" s="5" t="s">
        <v>949</v>
      </c>
      <c r="C9" s="5" t="s">
        <v>949</v>
      </c>
      <c r="D9" s="5" t="s">
        <v>949</v>
      </c>
      <c r="E9" s="5" t="s">
        <v>490</v>
      </c>
      <c r="F9" s="5" t="s">
        <v>104</v>
      </c>
      <c r="G9" s="5" t="s">
        <v>69</v>
      </c>
      <c r="H9" s="5">
        <v>50.4</v>
      </c>
      <c r="I9" s="5">
        <v>2.96</v>
      </c>
      <c r="J9" s="5">
        <v>12.7</v>
      </c>
      <c r="M9" s="5">
        <v>8.4700000000000006</v>
      </c>
      <c r="O9" s="5">
        <v>6.56</v>
      </c>
      <c r="P9" s="5">
        <v>13.8</v>
      </c>
      <c r="Q9" s="5">
        <v>2.21</v>
      </c>
      <c r="R9" s="5">
        <v>0.35</v>
      </c>
      <c r="S9" s="5">
        <v>0.34</v>
      </c>
      <c r="T9" s="5">
        <v>58.036906948168919</v>
      </c>
      <c r="U9" s="10">
        <v>0.74</v>
      </c>
      <c r="V9" s="11">
        <v>98</v>
      </c>
      <c r="W9" s="72">
        <f t="shared" si="0"/>
        <v>9.7999999999999997E-3</v>
      </c>
      <c r="X9" s="12" t="s">
        <v>20</v>
      </c>
      <c r="Y9" s="12" t="s">
        <v>20</v>
      </c>
      <c r="Z9" s="12" t="s">
        <v>20</v>
      </c>
      <c r="AB9" s="5" t="s">
        <v>20</v>
      </c>
      <c r="AC9" s="5" t="s">
        <v>20</v>
      </c>
      <c r="AD9" s="5" t="s">
        <v>20</v>
      </c>
      <c r="AE9" s="5" t="s">
        <v>20</v>
      </c>
    </row>
    <row r="10" spans="1:68">
      <c r="A10" s="5" t="s">
        <v>105</v>
      </c>
      <c r="B10" s="5" t="s">
        <v>950</v>
      </c>
      <c r="C10" s="5" t="s">
        <v>950</v>
      </c>
      <c r="D10" s="5" t="s">
        <v>950</v>
      </c>
      <c r="E10" s="5" t="s">
        <v>490</v>
      </c>
      <c r="F10" s="5" t="s">
        <v>104</v>
      </c>
      <c r="G10" s="5" t="s">
        <v>69</v>
      </c>
      <c r="H10" s="5">
        <v>50.4</v>
      </c>
      <c r="I10" s="5">
        <v>3.15</v>
      </c>
      <c r="J10" s="5">
        <v>12.7</v>
      </c>
      <c r="M10" s="5">
        <v>8.93</v>
      </c>
      <c r="O10" s="5">
        <v>6.78</v>
      </c>
      <c r="P10" s="5">
        <v>13.5</v>
      </c>
      <c r="Q10" s="5">
        <v>2.21</v>
      </c>
      <c r="R10" s="5">
        <v>0.31</v>
      </c>
      <c r="S10" s="5">
        <v>0.28000000000000003</v>
      </c>
      <c r="T10" s="5">
        <v>57.260746848211163</v>
      </c>
      <c r="U10" s="10">
        <v>0.85</v>
      </c>
      <c r="V10" s="11">
        <v>39</v>
      </c>
      <c r="W10" s="72">
        <f t="shared" si="0"/>
        <v>3.8999999999999998E-3</v>
      </c>
      <c r="X10" s="12" t="s">
        <v>20</v>
      </c>
      <c r="Y10" s="12" t="s">
        <v>20</v>
      </c>
      <c r="Z10" s="12" t="s">
        <v>20</v>
      </c>
      <c r="AB10" s="5" t="s">
        <v>20</v>
      </c>
      <c r="AC10" s="5" t="s">
        <v>20</v>
      </c>
      <c r="AD10" s="5" t="s">
        <v>20</v>
      </c>
      <c r="AE10" s="5" t="s">
        <v>20</v>
      </c>
    </row>
    <row r="11" spans="1:68">
      <c r="A11" s="5" t="s">
        <v>105</v>
      </c>
      <c r="B11" s="5" t="s">
        <v>951</v>
      </c>
      <c r="C11" s="5" t="s">
        <v>951</v>
      </c>
      <c r="D11" s="5" t="s">
        <v>951</v>
      </c>
      <c r="E11" s="5" t="s">
        <v>490</v>
      </c>
      <c r="F11" s="5" t="s">
        <v>104</v>
      </c>
      <c r="G11" s="5" t="s">
        <v>69</v>
      </c>
      <c r="H11" s="5">
        <v>51</v>
      </c>
      <c r="I11" s="5">
        <v>2.56</v>
      </c>
      <c r="J11" s="5">
        <v>12.9</v>
      </c>
      <c r="M11" s="5">
        <v>9.91</v>
      </c>
      <c r="O11" s="5">
        <v>6.91</v>
      </c>
      <c r="P11" s="5">
        <v>11.9</v>
      </c>
      <c r="Q11" s="5">
        <v>2.2400000000000002</v>
      </c>
      <c r="R11" s="5">
        <v>0.3</v>
      </c>
      <c r="S11" s="5">
        <v>0.32</v>
      </c>
      <c r="T11" s="5">
        <v>54.003352449597408</v>
      </c>
      <c r="U11" s="10">
        <v>0.66</v>
      </c>
      <c r="V11" s="11">
        <v>219</v>
      </c>
      <c r="W11" s="72">
        <f t="shared" si="0"/>
        <v>2.1899999999999999E-2</v>
      </c>
      <c r="X11" s="12" t="s">
        <v>20</v>
      </c>
      <c r="Y11" s="12" t="s">
        <v>20</v>
      </c>
      <c r="Z11" s="12" t="s">
        <v>20</v>
      </c>
      <c r="AB11" s="5" t="s">
        <v>20</v>
      </c>
      <c r="AC11" s="5" t="s">
        <v>20</v>
      </c>
      <c r="AD11" s="5" t="s">
        <v>20</v>
      </c>
      <c r="AE11" s="5" t="s">
        <v>20</v>
      </c>
    </row>
    <row r="12" spans="1:68">
      <c r="A12" s="5" t="s">
        <v>105</v>
      </c>
      <c r="B12" s="5" t="s">
        <v>952</v>
      </c>
      <c r="C12" s="5" t="s">
        <v>952</v>
      </c>
      <c r="D12" s="5" t="s">
        <v>952</v>
      </c>
      <c r="E12" s="5" t="s">
        <v>490</v>
      </c>
      <c r="F12" s="5" t="s">
        <v>104</v>
      </c>
      <c r="G12" s="5" t="s">
        <v>69</v>
      </c>
      <c r="H12" s="5">
        <v>48.2</v>
      </c>
      <c r="I12" s="5">
        <v>2.81</v>
      </c>
      <c r="J12" s="5">
        <v>12.4</v>
      </c>
      <c r="M12" s="5">
        <v>11.7</v>
      </c>
      <c r="O12" s="5">
        <v>7.01</v>
      </c>
      <c r="P12" s="5">
        <v>12.2</v>
      </c>
      <c r="Q12" s="5">
        <v>2.2799999999999998</v>
      </c>
      <c r="R12" s="5">
        <v>0.47</v>
      </c>
      <c r="S12" s="5">
        <v>0.14000000000000001</v>
      </c>
      <c r="T12" s="5">
        <v>48.469840316737276</v>
      </c>
      <c r="U12" s="10">
        <v>0.66</v>
      </c>
      <c r="V12" s="11">
        <v>28.999999999999996</v>
      </c>
      <c r="W12" s="72">
        <f t="shared" si="0"/>
        <v>2.8999999999999998E-3</v>
      </c>
      <c r="X12" s="12" t="s">
        <v>20</v>
      </c>
      <c r="Y12" s="12" t="s">
        <v>20</v>
      </c>
      <c r="Z12" s="12" t="s">
        <v>20</v>
      </c>
      <c r="AB12" s="5" t="s">
        <v>20</v>
      </c>
      <c r="AC12" s="5" t="s">
        <v>20</v>
      </c>
      <c r="AD12" s="5" t="s">
        <v>20</v>
      </c>
      <c r="AE12" s="5" t="s">
        <v>20</v>
      </c>
    </row>
    <row r="13" spans="1:68">
      <c r="A13" s="5" t="s">
        <v>105</v>
      </c>
      <c r="B13" s="5" t="s">
        <v>953</v>
      </c>
      <c r="C13" s="5" t="s">
        <v>953</v>
      </c>
      <c r="D13" s="5" t="s">
        <v>953</v>
      </c>
      <c r="E13" s="5" t="s">
        <v>490</v>
      </c>
      <c r="F13" s="5" t="s">
        <v>104</v>
      </c>
      <c r="G13" s="5" t="s">
        <v>69</v>
      </c>
      <c r="H13" s="5">
        <v>49.3</v>
      </c>
      <c r="I13" s="5">
        <v>3.23</v>
      </c>
      <c r="J13" s="5">
        <v>12.6</v>
      </c>
      <c r="M13" s="5">
        <v>9.85</v>
      </c>
      <c r="O13" s="5">
        <v>7.05</v>
      </c>
      <c r="P13" s="5">
        <v>13.3</v>
      </c>
      <c r="Q13" s="5">
        <v>1.99</v>
      </c>
      <c r="R13" s="5">
        <v>0.45</v>
      </c>
      <c r="S13" s="5">
        <v>0.69</v>
      </c>
      <c r="T13" s="5">
        <v>54.992020568679585</v>
      </c>
      <c r="U13" s="10">
        <v>0.72</v>
      </c>
      <c r="V13" s="11">
        <v>190</v>
      </c>
      <c r="W13" s="72">
        <f t="shared" si="0"/>
        <v>1.9E-2</v>
      </c>
      <c r="X13" s="12" t="s">
        <v>20</v>
      </c>
      <c r="Y13" s="12" t="s">
        <v>20</v>
      </c>
      <c r="Z13" s="12" t="s">
        <v>20</v>
      </c>
      <c r="AB13" s="5" t="s">
        <v>20</v>
      </c>
      <c r="AC13" s="5" t="s">
        <v>20</v>
      </c>
      <c r="AD13" s="5" t="s">
        <v>20</v>
      </c>
      <c r="AE13" s="5" t="s">
        <v>20</v>
      </c>
    </row>
    <row r="14" spans="1:68">
      <c r="A14" s="5" t="s">
        <v>105</v>
      </c>
      <c r="B14" s="5" t="s">
        <v>954</v>
      </c>
      <c r="C14" s="5" t="s">
        <v>954</v>
      </c>
      <c r="D14" s="5" t="s">
        <v>954</v>
      </c>
      <c r="E14" s="5" t="s">
        <v>490</v>
      </c>
      <c r="F14" s="5" t="s">
        <v>104</v>
      </c>
      <c r="G14" s="5" t="s">
        <v>69</v>
      </c>
      <c r="H14" s="5">
        <v>50.8</v>
      </c>
      <c r="I14" s="5">
        <v>2.68</v>
      </c>
      <c r="J14" s="5">
        <v>13.2</v>
      </c>
      <c r="M14" s="5">
        <v>7.51</v>
      </c>
      <c r="O14" s="5">
        <v>7.05</v>
      </c>
      <c r="P14" s="5">
        <v>12.9</v>
      </c>
      <c r="Q14" s="5">
        <v>2.41</v>
      </c>
      <c r="R14" s="5">
        <v>0.64</v>
      </c>
      <c r="S14" s="5">
        <v>0.04</v>
      </c>
      <c r="T14" s="5">
        <v>65.801498256262278</v>
      </c>
      <c r="U14" s="10">
        <v>0.94</v>
      </c>
      <c r="V14" s="11">
        <v>396.00000000000006</v>
      </c>
      <c r="W14" s="72">
        <f t="shared" si="0"/>
        <v>3.9600000000000003E-2</v>
      </c>
      <c r="X14" s="12" t="s">
        <v>20</v>
      </c>
      <c r="Y14" s="12" t="s">
        <v>20</v>
      </c>
      <c r="Z14" s="12" t="s">
        <v>20</v>
      </c>
      <c r="AB14" s="5" t="s">
        <v>20</v>
      </c>
      <c r="AC14" s="5" t="s">
        <v>20</v>
      </c>
      <c r="AD14" s="5" t="s">
        <v>20</v>
      </c>
      <c r="AE14" s="5" t="s">
        <v>20</v>
      </c>
    </row>
    <row r="15" spans="1:68">
      <c r="A15" s="5" t="s">
        <v>105</v>
      </c>
      <c r="B15" s="5" t="s">
        <v>955</v>
      </c>
      <c r="C15" s="5" t="s">
        <v>955</v>
      </c>
      <c r="D15" s="5" t="s">
        <v>955</v>
      </c>
      <c r="E15" s="5" t="s">
        <v>490</v>
      </c>
      <c r="F15" s="5" t="s">
        <v>104</v>
      </c>
      <c r="G15" s="5" t="s">
        <v>69</v>
      </c>
      <c r="H15" s="5">
        <v>47.8</v>
      </c>
      <c r="I15" s="5">
        <v>3.06</v>
      </c>
      <c r="J15" s="5">
        <v>12.3</v>
      </c>
      <c r="M15" s="5">
        <v>10.8</v>
      </c>
      <c r="O15" s="5">
        <v>7.06</v>
      </c>
      <c r="P15" s="5">
        <v>13.8</v>
      </c>
      <c r="Q15" s="5">
        <v>1.82</v>
      </c>
      <c r="R15" s="5">
        <v>0.86</v>
      </c>
      <c r="S15" s="5">
        <v>0.04</v>
      </c>
      <c r="T15" s="5">
        <v>51.605728523488267</v>
      </c>
      <c r="U15" s="10">
        <v>0.55000000000000004</v>
      </c>
      <c r="V15" s="11">
        <v>253</v>
      </c>
      <c r="W15" s="72">
        <f t="shared" si="0"/>
        <v>2.53E-2</v>
      </c>
      <c r="X15" s="12" t="s">
        <v>20</v>
      </c>
      <c r="Y15" s="12" t="s">
        <v>20</v>
      </c>
      <c r="Z15" s="12" t="s">
        <v>20</v>
      </c>
      <c r="AB15" s="5" t="s">
        <v>20</v>
      </c>
      <c r="AC15" s="5" t="s">
        <v>20</v>
      </c>
      <c r="AD15" s="5" t="s">
        <v>20</v>
      </c>
      <c r="AE15" s="5" t="s">
        <v>20</v>
      </c>
    </row>
    <row r="16" spans="1:68">
      <c r="A16" s="5" t="s">
        <v>105</v>
      </c>
      <c r="B16" s="5" t="s">
        <v>956</v>
      </c>
      <c r="C16" s="5" t="s">
        <v>956</v>
      </c>
      <c r="D16" s="5" t="s">
        <v>956</v>
      </c>
      <c r="E16" s="5" t="s">
        <v>490</v>
      </c>
      <c r="F16" s="5" t="s">
        <v>104</v>
      </c>
      <c r="G16" s="5" t="s">
        <v>69</v>
      </c>
      <c r="H16" s="5">
        <v>51.3</v>
      </c>
      <c r="I16" s="5">
        <v>2.5099999999999998</v>
      </c>
      <c r="J16" s="5">
        <v>13.2</v>
      </c>
      <c r="M16" s="5">
        <v>8.67</v>
      </c>
      <c r="O16" s="5">
        <v>7.1</v>
      </c>
      <c r="P16" s="5">
        <v>13.1</v>
      </c>
      <c r="Q16" s="5">
        <v>2.36</v>
      </c>
      <c r="R16" s="5">
        <v>0.5</v>
      </c>
      <c r="S16" s="5">
        <v>0.02</v>
      </c>
      <c r="T16" s="5">
        <v>60.240495165966585</v>
      </c>
      <c r="U16" s="10">
        <v>0.62</v>
      </c>
      <c r="V16" s="11">
        <v>156</v>
      </c>
      <c r="W16" s="72">
        <f t="shared" si="0"/>
        <v>1.5599999999999999E-2</v>
      </c>
      <c r="X16" s="12" t="s">
        <v>20</v>
      </c>
      <c r="Y16" s="12" t="s">
        <v>20</v>
      </c>
      <c r="Z16" s="12" t="s">
        <v>20</v>
      </c>
      <c r="AB16" s="5" t="s">
        <v>20</v>
      </c>
      <c r="AC16" s="5" t="s">
        <v>20</v>
      </c>
      <c r="AD16" s="5" t="s">
        <v>20</v>
      </c>
      <c r="AE16" s="5" t="s">
        <v>20</v>
      </c>
    </row>
    <row r="17" spans="1:31">
      <c r="A17" s="5" t="s">
        <v>105</v>
      </c>
      <c r="B17" s="5" t="s">
        <v>957</v>
      </c>
      <c r="C17" s="5" t="s">
        <v>957</v>
      </c>
      <c r="D17" s="5" t="s">
        <v>957</v>
      </c>
      <c r="E17" s="5" t="s">
        <v>490</v>
      </c>
      <c r="F17" s="5" t="s">
        <v>104</v>
      </c>
      <c r="G17" s="5" t="s">
        <v>69</v>
      </c>
      <c r="H17" s="5">
        <v>48.7</v>
      </c>
      <c r="I17" s="5">
        <v>2.85</v>
      </c>
      <c r="J17" s="5">
        <v>12.6</v>
      </c>
      <c r="M17" s="5">
        <v>10.9</v>
      </c>
      <c r="O17" s="5">
        <v>7.15</v>
      </c>
      <c r="P17" s="5">
        <v>13.6</v>
      </c>
      <c r="Q17" s="5">
        <v>1.93</v>
      </c>
      <c r="R17" s="5">
        <v>0.4</v>
      </c>
      <c r="S17" s="5">
        <v>0.02</v>
      </c>
      <c r="T17" s="5">
        <v>51.732340107079175</v>
      </c>
      <c r="U17" s="10">
        <v>0.79</v>
      </c>
      <c r="V17" s="11">
        <v>126</v>
      </c>
      <c r="W17" s="72">
        <f t="shared" si="0"/>
        <v>1.26E-2</v>
      </c>
      <c r="X17" s="12" t="s">
        <v>20</v>
      </c>
      <c r="Y17" s="12" t="s">
        <v>20</v>
      </c>
      <c r="Z17" s="12" t="s">
        <v>20</v>
      </c>
      <c r="AB17" s="5" t="s">
        <v>20</v>
      </c>
      <c r="AC17" s="5" t="s">
        <v>20</v>
      </c>
      <c r="AD17" s="5" t="s">
        <v>20</v>
      </c>
      <c r="AE17" s="5" t="s">
        <v>20</v>
      </c>
    </row>
    <row r="18" spans="1:31">
      <c r="A18" s="5" t="s">
        <v>105</v>
      </c>
      <c r="B18" s="5" t="s">
        <v>958</v>
      </c>
      <c r="C18" s="5" t="s">
        <v>958</v>
      </c>
      <c r="D18" s="5" t="s">
        <v>958</v>
      </c>
      <c r="E18" s="5" t="s">
        <v>490</v>
      </c>
      <c r="F18" s="5" t="s">
        <v>104</v>
      </c>
      <c r="G18" s="5" t="s">
        <v>69</v>
      </c>
      <c r="H18" s="5">
        <v>50.5</v>
      </c>
      <c r="I18" s="5">
        <v>2.72</v>
      </c>
      <c r="J18" s="5">
        <v>12.8</v>
      </c>
      <c r="M18" s="5">
        <v>8.69</v>
      </c>
      <c r="O18" s="5">
        <v>7.37</v>
      </c>
      <c r="P18" s="5">
        <v>13</v>
      </c>
      <c r="Q18" s="5">
        <v>2.1800000000000002</v>
      </c>
      <c r="R18" s="5">
        <v>0.42</v>
      </c>
      <c r="S18" s="5">
        <v>0.97</v>
      </c>
      <c r="T18" s="5">
        <v>61.644951365326975</v>
      </c>
      <c r="U18" s="10">
        <v>0.68</v>
      </c>
      <c r="V18" s="11">
        <v>80</v>
      </c>
      <c r="W18" s="72">
        <f t="shared" si="0"/>
        <v>8.0000000000000002E-3</v>
      </c>
      <c r="X18" s="12" t="s">
        <v>20</v>
      </c>
      <c r="Y18" s="12" t="s">
        <v>20</v>
      </c>
      <c r="Z18" s="12" t="s">
        <v>20</v>
      </c>
      <c r="AB18" s="5" t="s">
        <v>20</v>
      </c>
      <c r="AC18" s="5" t="s">
        <v>20</v>
      </c>
      <c r="AD18" s="5" t="s">
        <v>20</v>
      </c>
      <c r="AE18" s="5" t="s">
        <v>20</v>
      </c>
    </row>
    <row r="19" spans="1:31">
      <c r="A19" s="5" t="s">
        <v>105</v>
      </c>
      <c r="B19" s="5" t="s">
        <v>959</v>
      </c>
      <c r="C19" s="5" t="s">
        <v>959</v>
      </c>
      <c r="D19" s="5" t="s">
        <v>959</v>
      </c>
      <c r="E19" s="5" t="s">
        <v>490</v>
      </c>
      <c r="F19" s="5" t="s">
        <v>104</v>
      </c>
      <c r="G19" s="5" t="s">
        <v>69</v>
      </c>
      <c r="H19" s="5">
        <v>48</v>
      </c>
      <c r="I19" s="5">
        <v>2.09</v>
      </c>
      <c r="J19" s="5">
        <v>12.7</v>
      </c>
      <c r="M19" s="5">
        <v>10.1</v>
      </c>
      <c r="O19" s="5">
        <v>7.5</v>
      </c>
      <c r="P19" s="5">
        <v>14.4</v>
      </c>
      <c r="Q19" s="5">
        <v>2.23</v>
      </c>
      <c r="R19" s="5">
        <v>0.27</v>
      </c>
      <c r="S19" s="5">
        <v>0.43</v>
      </c>
      <c r="T19" s="5">
        <v>56.401616438108384</v>
      </c>
      <c r="U19" s="10">
        <v>0.98</v>
      </c>
      <c r="V19" s="11">
        <v>114</v>
      </c>
      <c r="W19" s="72">
        <f t="shared" si="0"/>
        <v>1.14E-2</v>
      </c>
      <c r="X19" s="12" t="s">
        <v>20</v>
      </c>
      <c r="Y19" s="12" t="s">
        <v>20</v>
      </c>
      <c r="Z19" s="12" t="s">
        <v>20</v>
      </c>
      <c r="AB19" s="5" t="s">
        <v>20</v>
      </c>
      <c r="AC19" s="5" t="s">
        <v>20</v>
      </c>
      <c r="AD19" s="5" t="s">
        <v>20</v>
      </c>
      <c r="AE19" s="5" t="s">
        <v>20</v>
      </c>
    </row>
    <row r="20" spans="1:31">
      <c r="A20" s="5" t="s">
        <v>105</v>
      </c>
      <c r="B20" s="5" t="s">
        <v>960</v>
      </c>
      <c r="C20" s="5" t="s">
        <v>960</v>
      </c>
      <c r="D20" s="5" t="s">
        <v>960</v>
      </c>
      <c r="E20" s="5" t="s">
        <v>490</v>
      </c>
      <c r="F20" s="5" t="s">
        <v>104</v>
      </c>
      <c r="G20" s="5" t="s">
        <v>69</v>
      </c>
      <c r="H20" s="5">
        <v>50.4</v>
      </c>
      <c r="I20" s="5">
        <v>2.66</v>
      </c>
      <c r="J20" s="5">
        <v>13.6</v>
      </c>
      <c r="M20" s="5">
        <v>8.68</v>
      </c>
      <c r="O20" s="5">
        <v>7.51</v>
      </c>
      <c r="P20" s="5">
        <v>12.1</v>
      </c>
      <c r="Q20" s="5">
        <v>2.2799999999999998</v>
      </c>
      <c r="R20" s="5">
        <v>0.74</v>
      </c>
      <c r="S20" s="5">
        <v>0.43</v>
      </c>
      <c r="T20" s="5">
        <v>62.452696763510971</v>
      </c>
      <c r="U20" s="10">
        <v>0.64</v>
      </c>
      <c r="V20" s="11">
        <v>236</v>
      </c>
      <c r="W20" s="72">
        <f t="shared" si="0"/>
        <v>2.3599999999999999E-2</v>
      </c>
      <c r="X20" s="12" t="s">
        <v>20</v>
      </c>
      <c r="Y20" s="12" t="s">
        <v>20</v>
      </c>
      <c r="Z20" s="12" t="s">
        <v>20</v>
      </c>
      <c r="AB20" s="5" t="s">
        <v>20</v>
      </c>
      <c r="AC20" s="5" t="s">
        <v>20</v>
      </c>
      <c r="AD20" s="5" t="s">
        <v>20</v>
      </c>
      <c r="AE20" s="5" t="s">
        <v>20</v>
      </c>
    </row>
    <row r="21" spans="1:31">
      <c r="A21" s="5" t="s">
        <v>105</v>
      </c>
      <c r="B21" s="5" t="s">
        <v>961</v>
      </c>
      <c r="C21" s="5" t="s">
        <v>961</v>
      </c>
      <c r="D21" s="5" t="s">
        <v>961</v>
      </c>
      <c r="E21" s="5" t="s">
        <v>490</v>
      </c>
      <c r="F21" s="5" t="s">
        <v>104</v>
      </c>
      <c r="G21" s="5" t="s">
        <v>69</v>
      </c>
      <c r="H21" s="5">
        <v>48.6</v>
      </c>
      <c r="I21" s="5">
        <v>2.85</v>
      </c>
      <c r="J21" s="5">
        <v>12.5</v>
      </c>
      <c r="M21" s="5">
        <v>12</v>
      </c>
      <c r="O21" s="5">
        <v>7.55</v>
      </c>
      <c r="P21" s="5">
        <v>12</v>
      </c>
      <c r="Q21" s="5">
        <v>2.15</v>
      </c>
      <c r="R21" s="5">
        <v>0.59</v>
      </c>
      <c r="S21" s="5">
        <v>0.48</v>
      </c>
      <c r="T21" s="5">
        <v>50.2143548633195</v>
      </c>
      <c r="U21" s="10">
        <v>0.73</v>
      </c>
      <c r="V21" s="11">
        <v>199</v>
      </c>
      <c r="W21" s="72">
        <f t="shared" si="0"/>
        <v>1.9900000000000001E-2</v>
      </c>
      <c r="X21" s="12" t="s">
        <v>20</v>
      </c>
      <c r="Y21" s="12" t="s">
        <v>20</v>
      </c>
      <c r="Z21" s="12" t="s">
        <v>20</v>
      </c>
      <c r="AB21" s="5" t="s">
        <v>20</v>
      </c>
      <c r="AC21" s="5" t="s">
        <v>20</v>
      </c>
      <c r="AD21" s="5" t="s">
        <v>20</v>
      </c>
      <c r="AE21" s="5" t="s">
        <v>20</v>
      </c>
    </row>
    <row r="22" spans="1:31">
      <c r="A22" s="5" t="s">
        <v>105</v>
      </c>
      <c r="B22" s="5" t="s">
        <v>962</v>
      </c>
      <c r="C22" s="5" t="s">
        <v>962</v>
      </c>
      <c r="D22" s="5" t="s">
        <v>962</v>
      </c>
      <c r="E22" s="5" t="s">
        <v>490</v>
      </c>
      <c r="F22" s="5" t="s">
        <v>104</v>
      </c>
      <c r="G22" s="5" t="s">
        <v>69</v>
      </c>
      <c r="H22" s="5">
        <v>51</v>
      </c>
      <c r="I22" s="5">
        <v>2.31</v>
      </c>
      <c r="J22" s="5">
        <v>12.1</v>
      </c>
      <c r="M22" s="5">
        <v>9.51</v>
      </c>
      <c r="O22" s="5">
        <v>7.6</v>
      </c>
      <c r="P22" s="5">
        <v>12.7</v>
      </c>
      <c r="Q22" s="5">
        <v>2.2200000000000002</v>
      </c>
      <c r="R22" s="5">
        <v>0.43</v>
      </c>
      <c r="S22" s="5">
        <v>0.23</v>
      </c>
      <c r="T22" s="5">
        <v>59.270391860615661</v>
      </c>
      <c r="U22" s="10">
        <v>0.7</v>
      </c>
      <c r="V22" s="11">
        <v>56</v>
      </c>
      <c r="W22" s="72">
        <f t="shared" si="0"/>
        <v>5.5999999999999999E-3</v>
      </c>
      <c r="X22" s="12" t="s">
        <v>20</v>
      </c>
      <c r="Y22" s="12" t="s">
        <v>20</v>
      </c>
      <c r="Z22" s="12" t="s">
        <v>20</v>
      </c>
      <c r="AB22" s="5" t="s">
        <v>20</v>
      </c>
      <c r="AC22" s="5" t="s">
        <v>20</v>
      </c>
      <c r="AD22" s="5" t="s">
        <v>20</v>
      </c>
      <c r="AE22" s="5" t="s">
        <v>20</v>
      </c>
    </row>
    <row r="23" spans="1:31">
      <c r="A23" s="5" t="s">
        <v>105</v>
      </c>
      <c r="B23" s="5" t="s">
        <v>963</v>
      </c>
      <c r="C23" s="5" t="s">
        <v>963</v>
      </c>
      <c r="D23" s="5" t="s">
        <v>963</v>
      </c>
      <c r="E23" s="5" t="s">
        <v>490</v>
      </c>
      <c r="F23" s="5" t="s">
        <v>104</v>
      </c>
      <c r="G23" s="5" t="s">
        <v>69</v>
      </c>
      <c r="H23" s="5">
        <v>48.3</v>
      </c>
      <c r="I23" s="5">
        <v>2.68</v>
      </c>
      <c r="J23" s="5">
        <v>12</v>
      </c>
      <c r="M23" s="5">
        <v>9.11</v>
      </c>
      <c r="O23" s="5">
        <v>7.74</v>
      </c>
      <c r="P23" s="5">
        <v>13.8</v>
      </c>
      <c r="Q23" s="5">
        <v>2.14</v>
      </c>
      <c r="R23" s="5">
        <v>0.12</v>
      </c>
      <c r="S23" s="5">
        <v>1.85</v>
      </c>
      <c r="T23" s="5">
        <v>61.716921947599545</v>
      </c>
      <c r="U23" s="10">
        <v>0.56999999999999995</v>
      </c>
      <c r="V23" s="11">
        <v>105</v>
      </c>
      <c r="W23" s="72">
        <f t="shared" si="0"/>
        <v>1.0500000000000001E-2</v>
      </c>
      <c r="X23" s="12" t="s">
        <v>20</v>
      </c>
      <c r="Y23" s="12" t="s">
        <v>20</v>
      </c>
      <c r="Z23" s="12" t="s">
        <v>20</v>
      </c>
      <c r="AB23" s="5" t="s">
        <v>20</v>
      </c>
      <c r="AC23" s="5" t="s">
        <v>20</v>
      </c>
      <c r="AD23" s="5" t="s">
        <v>20</v>
      </c>
      <c r="AE23" s="5" t="s">
        <v>20</v>
      </c>
    </row>
    <row r="24" spans="1:31">
      <c r="A24" s="5" t="s">
        <v>105</v>
      </c>
      <c r="B24" s="5" t="s">
        <v>964</v>
      </c>
      <c r="C24" s="5" t="s">
        <v>964</v>
      </c>
      <c r="D24" s="5" t="s">
        <v>964</v>
      </c>
      <c r="E24" s="5" t="s">
        <v>490</v>
      </c>
      <c r="F24" s="5" t="s">
        <v>104</v>
      </c>
      <c r="G24" s="5" t="s">
        <v>69</v>
      </c>
      <c r="H24" s="5">
        <v>50.9</v>
      </c>
      <c r="I24" s="5">
        <v>2.37</v>
      </c>
      <c r="J24" s="5">
        <v>13.4</v>
      </c>
      <c r="M24" s="5">
        <v>8.98</v>
      </c>
      <c r="O24" s="5">
        <v>7.9</v>
      </c>
      <c r="P24" s="5">
        <v>12</v>
      </c>
      <c r="Q24" s="5">
        <v>2.4700000000000002</v>
      </c>
      <c r="R24" s="5">
        <v>0.89</v>
      </c>
      <c r="S24" s="5">
        <v>0.11</v>
      </c>
      <c r="T24" s="5">
        <v>63.12984625977154</v>
      </c>
      <c r="U24" s="10">
        <v>0.72</v>
      </c>
      <c r="V24" s="11">
        <v>185</v>
      </c>
      <c r="W24" s="72">
        <f t="shared" si="0"/>
        <v>1.8499999999999999E-2</v>
      </c>
      <c r="X24" s="12" t="s">
        <v>20</v>
      </c>
      <c r="Y24" s="12" t="s">
        <v>20</v>
      </c>
      <c r="Z24" s="12" t="s">
        <v>20</v>
      </c>
      <c r="AB24" s="5" t="s">
        <v>20</v>
      </c>
      <c r="AC24" s="5" t="s">
        <v>20</v>
      </c>
      <c r="AD24" s="5" t="s">
        <v>20</v>
      </c>
      <c r="AE24" s="5" t="s">
        <v>20</v>
      </c>
    </row>
    <row r="25" spans="1:31">
      <c r="A25" s="5" t="s">
        <v>105</v>
      </c>
      <c r="B25" s="5" t="s">
        <v>965</v>
      </c>
      <c r="C25" s="5" t="s">
        <v>965</v>
      </c>
      <c r="D25" s="5" t="s">
        <v>965</v>
      </c>
      <c r="E25" s="5" t="s">
        <v>490</v>
      </c>
      <c r="F25" s="5" t="s">
        <v>104</v>
      </c>
      <c r="G25" s="5" t="s">
        <v>69</v>
      </c>
      <c r="H25" s="5">
        <v>48.9</v>
      </c>
      <c r="I25" s="5">
        <v>2.74</v>
      </c>
      <c r="J25" s="5">
        <v>12.5</v>
      </c>
      <c r="M25" s="5">
        <v>11.8</v>
      </c>
      <c r="O25" s="5">
        <v>7.99</v>
      </c>
      <c r="P25" s="5">
        <v>11.8</v>
      </c>
      <c r="Q25" s="5">
        <v>2.27</v>
      </c>
      <c r="R25" s="5">
        <v>0.45</v>
      </c>
      <c r="S25" s="5">
        <v>0.23</v>
      </c>
      <c r="T25" s="5">
        <v>52.905566220903054</v>
      </c>
      <c r="U25" s="10">
        <v>0.78</v>
      </c>
      <c r="V25" s="11">
        <v>180</v>
      </c>
      <c r="W25" s="72">
        <f t="shared" si="0"/>
        <v>1.7999999999999999E-2</v>
      </c>
      <c r="X25" s="12" t="s">
        <v>20</v>
      </c>
      <c r="Y25" s="12" t="s">
        <v>20</v>
      </c>
      <c r="Z25" s="12" t="s">
        <v>20</v>
      </c>
      <c r="AB25" s="5" t="s">
        <v>20</v>
      </c>
      <c r="AC25" s="5" t="s">
        <v>20</v>
      </c>
      <c r="AD25" s="5" t="s">
        <v>20</v>
      </c>
      <c r="AE25" s="5" t="s">
        <v>20</v>
      </c>
    </row>
    <row r="26" spans="1:31">
      <c r="A26" s="5" t="s">
        <v>105</v>
      </c>
      <c r="B26" s="5" t="s">
        <v>966</v>
      </c>
      <c r="C26" s="5" t="s">
        <v>966</v>
      </c>
      <c r="D26" s="5" t="s">
        <v>966</v>
      </c>
      <c r="E26" s="5" t="s">
        <v>490</v>
      </c>
      <c r="F26" s="5" t="s">
        <v>104</v>
      </c>
      <c r="G26" s="5" t="s">
        <v>69</v>
      </c>
      <c r="H26" s="5">
        <v>51.8</v>
      </c>
      <c r="I26" s="5">
        <v>2.42</v>
      </c>
      <c r="J26" s="5">
        <v>12.5</v>
      </c>
      <c r="M26" s="5">
        <v>8.5399999999999991</v>
      </c>
      <c r="O26" s="5">
        <v>8.06</v>
      </c>
      <c r="P26" s="5">
        <v>12.3</v>
      </c>
      <c r="Q26" s="5">
        <v>2.4500000000000002</v>
      </c>
      <c r="R26" s="5">
        <v>0.48</v>
      </c>
      <c r="S26" s="5">
        <v>0.05</v>
      </c>
      <c r="T26" s="5">
        <v>66.024170250102884</v>
      </c>
      <c r="U26" s="10">
        <v>0.61</v>
      </c>
      <c r="V26" s="11">
        <v>131</v>
      </c>
      <c r="W26" s="72">
        <f t="shared" si="0"/>
        <v>1.3100000000000001E-2</v>
      </c>
      <c r="X26" s="12" t="s">
        <v>20</v>
      </c>
      <c r="Y26" s="12" t="s">
        <v>20</v>
      </c>
      <c r="Z26" s="12" t="s">
        <v>20</v>
      </c>
      <c r="AB26" s="5" t="s">
        <v>20</v>
      </c>
      <c r="AC26" s="5" t="s">
        <v>20</v>
      </c>
      <c r="AD26" s="5" t="s">
        <v>20</v>
      </c>
      <c r="AE26" s="5" t="s">
        <v>20</v>
      </c>
    </row>
    <row r="27" spans="1:31">
      <c r="A27" s="5" t="s">
        <v>105</v>
      </c>
      <c r="B27" s="5" t="s">
        <v>967</v>
      </c>
      <c r="C27" s="5" t="s">
        <v>967</v>
      </c>
      <c r="D27" s="5" t="s">
        <v>967</v>
      </c>
      <c r="E27" s="5" t="s">
        <v>490</v>
      </c>
      <c r="F27" s="5" t="s">
        <v>104</v>
      </c>
      <c r="G27" s="5" t="s">
        <v>69</v>
      </c>
      <c r="H27" s="5">
        <v>48.9</v>
      </c>
      <c r="I27" s="5">
        <v>2.48</v>
      </c>
      <c r="J27" s="5">
        <v>12.7</v>
      </c>
      <c r="M27" s="5">
        <v>11.5</v>
      </c>
      <c r="O27" s="5">
        <v>8.09</v>
      </c>
      <c r="P27" s="5">
        <v>11.7</v>
      </c>
      <c r="Q27" s="5">
        <v>2.13</v>
      </c>
      <c r="R27" s="5">
        <v>0.36</v>
      </c>
      <c r="S27" s="5">
        <v>0.14000000000000001</v>
      </c>
      <c r="T27" s="5">
        <v>54.337311169047425</v>
      </c>
      <c r="U27" s="10">
        <v>0.88</v>
      </c>
      <c r="V27" s="11">
        <v>156</v>
      </c>
      <c r="W27" s="72">
        <f t="shared" si="0"/>
        <v>1.5599999999999999E-2</v>
      </c>
      <c r="X27" s="12" t="s">
        <v>20</v>
      </c>
      <c r="Y27" s="12" t="s">
        <v>20</v>
      </c>
      <c r="Z27" s="12" t="s">
        <v>20</v>
      </c>
      <c r="AB27" s="5" t="s">
        <v>20</v>
      </c>
      <c r="AC27" s="5" t="s">
        <v>20</v>
      </c>
      <c r="AD27" s="5" t="s">
        <v>20</v>
      </c>
      <c r="AE27" s="5" t="s">
        <v>20</v>
      </c>
    </row>
    <row r="28" spans="1:31">
      <c r="A28" s="5" t="s">
        <v>105</v>
      </c>
      <c r="B28" s="5" t="s">
        <v>968</v>
      </c>
      <c r="C28" s="5" t="s">
        <v>968</v>
      </c>
      <c r="D28" s="5" t="s">
        <v>968</v>
      </c>
      <c r="E28" s="5" t="s">
        <v>490</v>
      </c>
      <c r="F28" s="5" t="s">
        <v>104</v>
      </c>
      <c r="G28" s="5" t="s">
        <v>69</v>
      </c>
      <c r="H28" s="5">
        <v>49.7</v>
      </c>
      <c r="I28" s="5">
        <v>2.68</v>
      </c>
      <c r="J28" s="5">
        <v>12.7</v>
      </c>
      <c r="M28" s="5">
        <v>10.199999999999999</v>
      </c>
      <c r="O28" s="5">
        <v>8.2100000000000009</v>
      </c>
      <c r="P28" s="5">
        <v>11.9</v>
      </c>
      <c r="Q28" s="5">
        <v>2.4</v>
      </c>
      <c r="R28" s="5">
        <v>0.38</v>
      </c>
      <c r="S28" s="5">
        <v>0.33</v>
      </c>
      <c r="T28" s="5">
        <v>59.554032129195384</v>
      </c>
      <c r="U28" s="10">
        <v>0.68</v>
      </c>
      <c r="V28" s="11">
        <v>87</v>
      </c>
      <c r="W28" s="72">
        <f t="shared" si="0"/>
        <v>8.6999999999999994E-3</v>
      </c>
      <c r="X28" s="12" t="s">
        <v>20</v>
      </c>
      <c r="Y28" s="12" t="s">
        <v>20</v>
      </c>
      <c r="Z28" s="12" t="s">
        <v>20</v>
      </c>
      <c r="AB28" s="5" t="s">
        <v>20</v>
      </c>
      <c r="AC28" s="5" t="s">
        <v>20</v>
      </c>
      <c r="AD28" s="5" t="s">
        <v>20</v>
      </c>
      <c r="AE28" s="5" t="s">
        <v>20</v>
      </c>
    </row>
    <row r="29" spans="1:31">
      <c r="A29" s="5" t="s">
        <v>105</v>
      </c>
      <c r="B29" s="5" t="s">
        <v>969</v>
      </c>
      <c r="C29" s="5" t="s">
        <v>969</v>
      </c>
      <c r="D29" s="5" t="s">
        <v>969</v>
      </c>
      <c r="E29" s="5" t="s">
        <v>490</v>
      </c>
      <c r="F29" s="5" t="s">
        <v>104</v>
      </c>
      <c r="G29" s="5" t="s">
        <v>69</v>
      </c>
      <c r="H29" s="5">
        <v>49.2</v>
      </c>
      <c r="I29" s="5">
        <v>3.22</v>
      </c>
      <c r="J29" s="5">
        <v>12.8</v>
      </c>
      <c r="M29" s="5">
        <v>8.9499999999999993</v>
      </c>
      <c r="O29" s="5">
        <v>8.27</v>
      </c>
      <c r="P29" s="5">
        <v>11.8</v>
      </c>
      <c r="Q29" s="5">
        <v>2.4300000000000002</v>
      </c>
      <c r="R29" s="5">
        <v>0.48</v>
      </c>
      <c r="S29" s="5">
        <v>0.64</v>
      </c>
      <c r="T29" s="5">
        <v>65.146526788454594</v>
      </c>
      <c r="U29" s="10">
        <v>0.89</v>
      </c>
      <c r="V29" s="11">
        <v>331</v>
      </c>
      <c r="W29" s="72">
        <f t="shared" si="0"/>
        <v>3.3099999999999997E-2</v>
      </c>
      <c r="X29" s="12" t="s">
        <v>20</v>
      </c>
      <c r="Y29" s="12" t="s">
        <v>20</v>
      </c>
      <c r="Z29" s="12" t="s">
        <v>20</v>
      </c>
      <c r="AB29" s="5" t="s">
        <v>20</v>
      </c>
      <c r="AC29" s="5" t="s">
        <v>20</v>
      </c>
      <c r="AD29" s="5" t="s">
        <v>20</v>
      </c>
      <c r="AE29" s="5" t="s">
        <v>20</v>
      </c>
    </row>
    <row r="30" spans="1:31">
      <c r="A30" s="5" t="s">
        <v>105</v>
      </c>
      <c r="B30" s="5" t="s">
        <v>970</v>
      </c>
      <c r="C30" s="5" t="s">
        <v>970</v>
      </c>
      <c r="D30" s="5" t="s">
        <v>970</v>
      </c>
      <c r="E30" s="5" t="s">
        <v>490</v>
      </c>
      <c r="F30" s="5" t="s">
        <v>104</v>
      </c>
      <c r="G30" s="5" t="s">
        <v>69</v>
      </c>
      <c r="H30" s="5">
        <v>51.3</v>
      </c>
      <c r="I30" s="5">
        <v>2.3199999999999998</v>
      </c>
      <c r="J30" s="5">
        <v>12.4</v>
      </c>
      <c r="M30" s="5">
        <v>9.68</v>
      </c>
      <c r="O30" s="5">
        <v>8.27</v>
      </c>
      <c r="P30" s="5">
        <v>12</v>
      </c>
      <c r="Q30" s="5">
        <v>2.34</v>
      </c>
      <c r="R30" s="5">
        <v>0.46</v>
      </c>
      <c r="S30" s="5">
        <v>0.05</v>
      </c>
      <c r="T30" s="5">
        <v>61.940789959686462</v>
      </c>
      <c r="U30" s="10">
        <v>0.71</v>
      </c>
      <c r="V30" s="11">
        <v>97</v>
      </c>
      <c r="W30" s="72">
        <f t="shared" si="0"/>
        <v>9.7000000000000003E-3</v>
      </c>
      <c r="X30" s="12" t="s">
        <v>20</v>
      </c>
      <c r="Y30" s="12" t="s">
        <v>20</v>
      </c>
      <c r="Z30" s="12" t="s">
        <v>20</v>
      </c>
      <c r="AB30" s="5" t="s">
        <v>20</v>
      </c>
      <c r="AC30" s="5" t="s">
        <v>20</v>
      </c>
      <c r="AD30" s="5" t="s">
        <v>20</v>
      </c>
      <c r="AE30" s="5" t="s">
        <v>20</v>
      </c>
    </row>
    <row r="31" spans="1:31">
      <c r="A31" s="5" t="s">
        <v>105</v>
      </c>
      <c r="B31" s="5" t="s">
        <v>971</v>
      </c>
      <c r="C31" s="5" t="s">
        <v>971</v>
      </c>
      <c r="D31" s="5" t="s">
        <v>971</v>
      </c>
      <c r="E31" s="5" t="s">
        <v>490</v>
      </c>
      <c r="F31" s="5" t="s">
        <v>104</v>
      </c>
      <c r="G31" s="5" t="s">
        <v>69</v>
      </c>
      <c r="H31" s="5">
        <v>51.9</v>
      </c>
      <c r="I31" s="5">
        <v>2.88</v>
      </c>
      <c r="J31" s="5">
        <v>12.8</v>
      </c>
      <c r="M31" s="5">
        <v>8.23</v>
      </c>
      <c r="O31" s="5">
        <v>8.27</v>
      </c>
      <c r="P31" s="5">
        <v>13.2</v>
      </c>
      <c r="Q31" s="5">
        <v>2.2599999999999998</v>
      </c>
      <c r="R31" s="5">
        <v>0.21</v>
      </c>
      <c r="S31" s="5">
        <v>0</v>
      </c>
      <c r="T31" s="5">
        <v>68.650871483906499</v>
      </c>
      <c r="U31" s="10">
        <v>0.52</v>
      </c>
      <c r="V31" s="11">
        <v>300</v>
      </c>
      <c r="W31" s="72">
        <f t="shared" si="0"/>
        <v>0.03</v>
      </c>
      <c r="X31" s="12" t="s">
        <v>20</v>
      </c>
      <c r="Y31" s="12" t="s">
        <v>20</v>
      </c>
      <c r="Z31" s="12" t="s">
        <v>20</v>
      </c>
      <c r="AB31" s="5" t="s">
        <v>20</v>
      </c>
      <c r="AC31" s="5" t="s">
        <v>20</v>
      </c>
      <c r="AD31" s="5" t="s">
        <v>20</v>
      </c>
      <c r="AE31" s="5" t="s">
        <v>20</v>
      </c>
    </row>
    <row r="32" spans="1:31">
      <c r="A32" s="5" t="s">
        <v>105</v>
      </c>
      <c r="B32" s="5" t="s">
        <v>972</v>
      </c>
      <c r="C32" s="5" t="s">
        <v>972</v>
      </c>
      <c r="D32" s="5" t="s">
        <v>972</v>
      </c>
      <c r="E32" s="5" t="s">
        <v>490</v>
      </c>
      <c r="F32" s="5" t="s">
        <v>104</v>
      </c>
      <c r="G32" s="5" t="s">
        <v>69</v>
      </c>
      <c r="H32" s="5">
        <v>52.5</v>
      </c>
      <c r="I32" s="5">
        <v>2.0099999999999998</v>
      </c>
      <c r="J32" s="5">
        <v>12.6</v>
      </c>
      <c r="M32" s="5">
        <v>8.39</v>
      </c>
      <c r="O32" s="5">
        <v>8.2899999999999991</v>
      </c>
      <c r="P32" s="5">
        <v>12.1</v>
      </c>
      <c r="Q32" s="5">
        <v>2.48</v>
      </c>
      <c r="R32" s="5">
        <v>0.33</v>
      </c>
      <c r="S32" s="5">
        <v>0</v>
      </c>
      <c r="T32" s="5">
        <v>67.941462087136912</v>
      </c>
      <c r="U32" s="10">
        <v>0.89</v>
      </c>
      <c r="V32" s="11">
        <v>71</v>
      </c>
      <c r="W32" s="72">
        <f t="shared" si="0"/>
        <v>7.1000000000000004E-3</v>
      </c>
      <c r="X32" s="12" t="s">
        <v>20</v>
      </c>
      <c r="Y32" s="12" t="s">
        <v>20</v>
      </c>
      <c r="Z32" s="12" t="s">
        <v>20</v>
      </c>
      <c r="AB32" s="5" t="s">
        <v>20</v>
      </c>
      <c r="AC32" s="5" t="s">
        <v>20</v>
      </c>
      <c r="AD32" s="5" t="s">
        <v>20</v>
      </c>
      <c r="AE32" s="5" t="s">
        <v>20</v>
      </c>
    </row>
    <row r="33" spans="1:68">
      <c r="A33" s="5" t="s">
        <v>105</v>
      </c>
      <c r="B33" s="5" t="s">
        <v>973</v>
      </c>
      <c r="C33" s="5" t="s">
        <v>973</v>
      </c>
      <c r="D33" s="5" t="s">
        <v>973</v>
      </c>
      <c r="E33" s="5" t="s">
        <v>490</v>
      </c>
      <c r="F33" s="5" t="s">
        <v>104</v>
      </c>
      <c r="G33" s="5" t="s">
        <v>69</v>
      </c>
      <c r="H33" s="5">
        <v>50.2</v>
      </c>
      <c r="I33" s="5">
        <v>2.64</v>
      </c>
      <c r="J33" s="5">
        <v>12.7</v>
      </c>
      <c r="M33" s="5">
        <v>8.6999999999999993</v>
      </c>
      <c r="O33" s="5">
        <v>8.3699999999999992</v>
      </c>
      <c r="P33" s="5">
        <v>11.6</v>
      </c>
      <c r="Q33" s="5">
        <v>2.5099999999999998</v>
      </c>
      <c r="R33" s="5">
        <v>0.33</v>
      </c>
      <c r="S33" s="5">
        <v>0.32</v>
      </c>
      <c r="T33" s="5">
        <v>66.823358453705538</v>
      </c>
      <c r="U33" s="10">
        <v>0.89</v>
      </c>
      <c r="V33" s="11">
        <v>157</v>
      </c>
      <c r="W33" s="72">
        <f t="shared" si="0"/>
        <v>1.5699999999999999E-2</v>
      </c>
      <c r="X33" s="12" t="s">
        <v>20</v>
      </c>
      <c r="Y33" s="12" t="s">
        <v>20</v>
      </c>
      <c r="Z33" s="12" t="s">
        <v>20</v>
      </c>
      <c r="AB33" s="5" t="s">
        <v>20</v>
      </c>
      <c r="AC33" s="5" t="s">
        <v>20</v>
      </c>
      <c r="AD33" s="5" t="s">
        <v>20</v>
      </c>
      <c r="AE33" s="5" t="s">
        <v>20</v>
      </c>
    </row>
    <row r="34" spans="1:68" s="2" customFormat="1">
      <c r="A34" s="5" t="s">
        <v>105</v>
      </c>
      <c r="B34" s="5" t="s">
        <v>974</v>
      </c>
      <c r="C34" s="5" t="s">
        <v>974</v>
      </c>
      <c r="D34" s="5" t="s">
        <v>974</v>
      </c>
      <c r="E34" s="5" t="s">
        <v>490</v>
      </c>
      <c r="F34" s="5" t="s">
        <v>104</v>
      </c>
      <c r="G34" s="5" t="s">
        <v>69</v>
      </c>
      <c r="H34" s="5">
        <v>50</v>
      </c>
      <c r="I34" s="5">
        <v>2.9</v>
      </c>
      <c r="J34" s="5">
        <v>12.8</v>
      </c>
      <c r="K34" s="5"/>
      <c r="L34" s="5"/>
      <c r="M34" s="5">
        <v>8.9499999999999993</v>
      </c>
      <c r="N34" s="5"/>
      <c r="O34" s="5">
        <v>8.48</v>
      </c>
      <c r="P34" s="5">
        <v>11.8</v>
      </c>
      <c r="Q34" s="5">
        <v>2.4500000000000002</v>
      </c>
      <c r="R34" s="5">
        <v>0.52</v>
      </c>
      <c r="S34" s="5">
        <v>0.56000000000000005</v>
      </c>
      <c r="T34" s="5">
        <v>66.186553542965228</v>
      </c>
      <c r="U34" s="10">
        <v>0.6</v>
      </c>
      <c r="V34" s="11">
        <v>225</v>
      </c>
      <c r="W34" s="72">
        <f t="shared" si="0"/>
        <v>2.2499999999999999E-2</v>
      </c>
      <c r="X34" s="12" t="s">
        <v>20</v>
      </c>
      <c r="Y34" s="12" t="s">
        <v>20</v>
      </c>
      <c r="Z34" s="12" t="s">
        <v>20</v>
      </c>
      <c r="AA34" s="5"/>
      <c r="AB34" s="5" t="s">
        <v>20</v>
      </c>
      <c r="AC34" s="5" t="s">
        <v>20</v>
      </c>
      <c r="AD34" s="5" t="s">
        <v>20</v>
      </c>
      <c r="AE34" s="5" t="s">
        <v>20</v>
      </c>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row>
    <row r="35" spans="1:68" s="2" customFormat="1">
      <c r="A35" s="5" t="s">
        <v>105</v>
      </c>
      <c r="B35" s="5" t="s">
        <v>975</v>
      </c>
      <c r="C35" s="5" t="s">
        <v>975</v>
      </c>
      <c r="D35" s="5" t="s">
        <v>975</v>
      </c>
      <c r="E35" s="5" t="s">
        <v>490</v>
      </c>
      <c r="F35" s="5" t="s">
        <v>104</v>
      </c>
      <c r="G35" s="5" t="s">
        <v>69</v>
      </c>
      <c r="H35" s="5">
        <v>49.2</v>
      </c>
      <c r="I35" s="5">
        <v>2.86</v>
      </c>
      <c r="J35" s="5">
        <v>12.3</v>
      </c>
      <c r="K35" s="5"/>
      <c r="L35" s="5"/>
      <c r="M35" s="5">
        <v>10.8</v>
      </c>
      <c r="N35" s="5"/>
      <c r="O35" s="5">
        <v>8.52</v>
      </c>
      <c r="P35" s="5">
        <v>11.8</v>
      </c>
      <c r="Q35" s="5">
        <v>2.2599999999999998</v>
      </c>
      <c r="R35" s="5">
        <v>0.54</v>
      </c>
      <c r="S35" s="5">
        <v>0.24</v>
      </c>
      <c r="T35" s="5">
        <v>58.75979572989047</v>
      </c>
      <c r="U35" s="10">
        <v>0.91</v>
      </c>
      <c r="V35" s="11">
        <v>54</v>
      </c>
      <c r="W35" s="72">
        <f t="shared" si="0"/>
        <v>5.4000000000000003E-3</v>
      </c>
      <c r="X35" s="12" t="s">
        <v>20</v>
      </c>
      <c r="Y35" s="12" t="s">
        <v>20</v>
      </c>
      <c r="Z35" s="12" t="s">
        <v>20</v>
      </c>
      <c r="AA35" s="5"/>
      <c r="AB35" s="5" t="s">
        <v>20</v>
      </c>
      <c r="AC35" s="5" t="s">
        <v>20</v>
      </c>
      <c r="AD35" s="5" t="s">
        <v>20</v>
      </c>
      <c r="AE35" s="5" t="s">
        <v>20</v>
      </c>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row>
    <row r="36" spans="1:68" s="2" customFormat="1">
      <c r="A36" s="5" t="s">
        <v>100</v>
      </c>
      <c r="B36" s="5" t="s">
        <v>976</v>
      </c>
      <c r="C36" s="5" t="s">
        <v>976</v>
      </c>
      <c r="D36" s="5" t="s">
        <v>976</v>
      </c>
      <c r="E36" s="5" t="s">
        <v>490</v>
      </c>
      <c r="F36" s="5" t="s">
        <v>101</v>
      </c>
      <c r="G36" s="5" t="s">
        <v>69</v>
      </c>
      <c r="H36" s="5">
        <v>51.81</v>
      </c>
      <c r="I36" s="5">
        <v>2.76</v>
      </c>
      <c r="J36" s="5">
        <v>14.28</v>
      </c>
      <c r="K36" s="5"/>
      <c r="L36" s="5"/>
      <c r="M36" s="5">
        <v>10.3</v>
      </c>
      <c r="N36" s="5"/>
      <c r="O36" s="5">
        <v>5.6</v>
      </c>
      <c r="P36" s="5">
        <v>11.77</v>
      </c>
      <c r="Q36" s="5">
        <v>2.48</v>
      </c>
      <c r="R36" s="5">
        <v>0.56999999999999995</v>
      </c>
      <c r="S36" s="5">
        <v>0.3</v>
      </c>
      <c r="T36" s="5">
        <v>45.119105950742181</v>
      </c>
      <c r="U36" s="10">
        <v>0.31</v>
      </c>
      <c r="V36" s="11">
        <v>125</v>
      </c>
      <c r="W36" s="72">
        <f t="shared" si="0"/>
        <v>1.2500000000000001E-2</v>
      </c>
      <c r="X36" s="12" t="s">
        <v>20</v>
      </c>
      <c r="Y36" s="12" t="s">
        <v>20</v>
      </c>
      <c r="Z36" s="12">
        <v>1300</v>
      </c>
      <c r="AA36" s="5"/>
      <c r="AB36" s="5" t="s">
        <v>20</v>
      </c>
      <c r="AC36" s="5" t="s">
        <v>20</v>
      </c>
      <c r="AD36" s="5" t="s">
        <v>20</v>
      </c>
      <c r="AE36" s="5" t="s">
        <v>20</v>
      </c>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row>
    <row r="37" spans="1:68" s="2" customFormat="1">
      <c r="A37" s="5" t="s">
        <v>100</v>
      </c>
      <c r="B37" s="5" t="s">
        <v>977</v>
      </c>
      <c r="C37" s="5" t="s">
        <v>977</v>
      </c>
      <c r="D37" s="5" t="s">
        <v>977</v>
      </c>
      <c r="E37" s="5" t="s">
        <v>490</v>
      </c>
      <c r="F37" s="5" t="s">
        <v>101</v>
      </c>
      <c r="G37" s="5" t="s">
        <v>69</v>
      </c>
      <c r="H37" s="5">
        <v>51.68</v>
      </c>
      <c r="I37" s="5">
        <v>2.96</v>
      </c>
      <c r="J37" s="5">
        <v>13.18</v>
      </c>
      <c r="K37" s="5"/>
      <c r="L37" s="5"/>
      <c r="M37" s="5">
        <v>9.94</v>
      </c>
      <c r="N37" s="5"/>
      <c r="O37" s="5">
        <v>6.58</v>
      </c>
      <c r="P37" s="5">
        <v>12.42</v>
      </c>
      <c r="Q37" s="5">
        <v>2.23</v>
      </c>
      <c r="R37" s="5">
        <v>0.55000000000000004</v>
      </c>
      <c r="S37" s="5">
        <v>0.31</v>
      </c>
      <c r="T37" s="5">
        <v>52.067786248015928</v>
      </c>
      <c r="U37" s="10">
        <v>0.24</v>
      </c>
      <c r="V37" s="11">
        <v>346</v>
      </c>
      <c r="W37" s="72">
        <f t="shared" si="0"/>
        <v>3.4599999999999999E-2</v>
      </c>
      <c r="X37" s="12" t="s">
        <v>20</v>
      </c>
      <c r="Y37" s="12" t="s">
        <v>20</v>
      </c>
      <c r="Z37" s="12">
        <v>1500</v>
      </c>
      <c r="AA37" s="5"/>
      <c r="AB37" s="5" t="s">
        <v>20</v>
      </c>
      <c r="AC37" s="5" t="s">
        <v>20</v>
      </c>
      <c r="AD37" s="5" t="s">
        <v>20</v>
      </c>
      <c r="AE37" s="5" t="s">
        <v>20</v>
      </c>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row>
    <row r="38" spans="1:68" s="2" customFormat="1">
      <c r="A38" s="5" t="s">
        <v>100</v>
      </c>
      <c r="B38" s="5" t="s">
        <v>978</v>
      </c>
      <c r="C38" s="5" t="s">
        <v>978</v>
      </c>
      <c r="D38" s="5" t="s">
        <v>978</v>
      </c>
      <c r="E38" s="5" t="s">
        <v>490</v>
      </c>
      <c r="F38" s="5" t="s">
        <v>101</v>
      </c>
      <c r="G38" s="5" t="s">
        <v>69</v>
      </c>
      <c r="H38" s="5">
        <v>51.96</v>
      </c>
      <c r="I38" s="5">
        <v>2.95</v>
      </c>
      <c r="J38" s="5">
        <v>12.88</v>
      </c>
      <c r="K38" s="5"/>
      <c r="L38" s="5"/>
      <c r="M38" s="5">
        <v>10.039999999999999</v>
      </c>
      <c r="N38" s="5"/>
      <c r="O38" s="5">
        <v>6.69</v>
      </c>
      <c r="P38" s="5">
        <v>12.32</v>
      </c>
      <c r="Q38" s="5">
        <v>2.08</v>
      </c>
      <c r="R38" s="5">
        <v>0.6</v>
      </c>
      <c r="S38" s="5">
        <v>0.32</v>
      </c>
      <c r="T38" s="5">
        <v>52.310243275164964</v>
      </c>
      <c r="U38" s="10">
        <v>0.27</v>
      </c>
      <c r="V38" s="11">
        <v>53</v>
      </c>
      <c r="W38" s="72">
        <f t="shared" si="0"/>
        <v>5.3E-3</v>
      </c>
      <c r="X38" s="12" t="s">
        <v>20</v>
      </c>
      <c r="Y38" s="12" t="s">
        <v>20</v>
      </c>
      <c r="Z38" s="12">
        <v>1600</v>
      </c>
      <c r="AA38" s="5"/>
      <c r="AB38" s="5" t="s">
        <v>20</v>
      </c>
      <c r="AC38" s="5" t="s">
        <v>20</v>
      </c>
      <c r="AD38" s="5" t="s">
        <v>20</v>
      </c>
      <c r="AE38" s="5" t="s">
        <v>20</v>
      </c>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row>
    <row r="39" spans="1:68" s="2" customFormat="1">
      <c r="A39" s="5" t="s">
        <v>100</v>
      </c>
      <c r="B39" s="5" t="s">
        <v>979</v>
      </c>
      <c r="C39" s="5" t="s">
        <v>979</v>
      </c>
      <c r="D39" s="5" t="s">
        <v>979</v>
      </c>
      <c r="E39" s="5" t="s">
        <v>490</v>
      </c>
      <c r="F39" s="5" t="s">
        <v>101</v>
      </c>
      <c r="G39" s="5" t="s">
        <v>69</v>
      </c>
      <c r="H39" s="5">
        <v>50.6</v>
      </c>
      <c r="I39" s="5">
        <v>3.1</v>
      </c>
      <c r="J39" s="5">
        <v>14.05</v>
      </c>
      <c r="K39" s="5"/>
      <c r="L39" s="5"/>
      <c r="M39" s="5">
        <v>9.56</v>
      </c>
      <c r="N39" s="5"/>
      <c r="O39" s="5">
        <v>6.98</v>
      </c>
      <c r="P39" s="5">
        <v>12.37</v>
      </c>
      <c r="Q39" s="5">
        <v>2.35</v>
      </c>
      <c r="R39" s="5">
        <v>0.56999999999999995</v>
      </c>
      <c r="S39" s="5">
        <v>0.33</v>
      </c>
      <c r="T39" s="5">
        <v>55.751814727688981</v>
      </c>
      <c r="U39" s="10">
        <v>0.32</v>
      </c>
      <c r="V39" s="11">
        <v>66</v>
      </c>
      <c r="W39" s="72">
        <f t="shared" si="0"/>
        <v>6.6E-3</v>
      </c>
      <c r="X39" s="12" t="s">
        <v>20</v>
      </c>
      <c r="Y39" s="12" t="s">
        <v>20</v>
      </c>
      <c r="Z39" s="12">
        <v>900</v>
      </c>
      <c r="AA39" s="5"/>
      <c r="AB39" s="5" t="s">
        <v>20</v>
      </c>
      <c r="AC39" s="5" t="s">
        <v>20</v>
      </c>
      <c r="AD39" s="5" t="s">
        <v>20</v>
      </c>
      <c r="AE39" s="5" t="s">
        <v>20</v>
      </c>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row>
    <row r="40" spans="1:68" s="2" customFormat="1">
      <c r="A40" s="5" t="s">
        <v>100</v>
      </c>
      <c r="B40" s="5" t="s">
        <v>980</v>
      </c>
      <c r="C40" s="5" t="s">
        <v>980</v>
      </c>
      <c r="D40" s="5" t="s">
        <v>980</v>
      </c>
      <c r="E40" s="5" t="s">
        <v>490</v>
      </c>
      <c r="F40" s="5" t="s">
        <v>101</v>
      </c>
      <c r="G40" s="5" t="s">
        <v>69</v>
      </c>
      <c r="H40" s="5">
        <v>52.34</v>
      </c>
      <c r="I40" s="5">
        <v>2.83</v>
      </c>
      <c r="J40" s="5">
        <v>14.57</v>
      </c>
      <c r="K40" s="5"/>
      <c r="L40" s="5"/>
      <c r="M40" s="5">
        <v>8.2799999999999994</v>
      </c>
      <c r="N40" s="5"/>
      <c r="O40" s="5">
        <v>7.13</v>
      </c>
      <c r="P40" s="5">
        <v>10.92</v>
      </c>
      <c r="Q40" s="5">
        <v>2.77</v>
      </c>
      <c r="R40" s="5">
        <v>0.62</v>
      </c>
      <c r="S40" s="5">
        <v>0.4</v>
      </c>
      <c r="T40" s="5">
        <v>62.260293158133976</v>
      </c>
      <c r="U40" s="10">
        <v>0.48</v>
      </c>
      <c r="V40" s="11">
        <v>132</v>
      </c>
      <c r="W40" s="72">
        <f t="shared" si="0"/>
        <v>1.32E-2</v>
      </c>
      <c r="X40" s="12" t="s">
        <v>20</v>
      </c>
      <c r="Y40" s="12" t="s">
        <v>20</v>
      </c>
      <c r="Z40" s="12">
        <v>1400.0000000000002</v>
      </c>
      <c r="AA40" s="5"/>
      <c r="AB40" s="5" t="s">
        <v>20</v>
      </c>
      <c r="AC40" s="5" t="s">
        <v>20</v>
      </c>
      <c r="AD40" s="5" t="s">
        <v>20</v>
      </c>
      <c r="AE40" s="5" t="s">
        <v>20</v>
      </c>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row>
    <row r="41" spans="1:68" s="2" customFormat="1">
      <c r="A41" s="5" t="s">
        <v>100</v>
      </c>
      <c r="B41" s="5" t="s">
        <v>981</v>
      </c>
      <c r="C41" s="5" t="s">
        <v>981</v>
      </c>
      <c r="D41" s="5" t="s">
        <v>981</v>
      </c>
      <c r="E41" s="5" t="s">
        <v>490</v>
      </c>
      <c r="F41" s="5" t="s">
        <v>101</v>
      </c>
      <c r="G41" s="5" t="s">
        <v>69</v>
      </c>
      <c r="H41" s="5">
        <v>52.75</v>
      </c>
      <c r="I41" s="5">
        <v>2.79</v>
      </c>
      <c r="J41" s="5">
        <v>13.2</v>
      </c>
      <c r="K41" s="5"/>
      <c r="L41" s="5"/>
      <c r="M41" s="5">
        <v>8.24</v>
      </c>
      <c r="N41" s="5"/>
      <c r="O41" s="5">
        <v>7.13</v>
      </c>
      <c r="P41" s="5">
        <v>12.74</v>
      </c>
      <c r="Q41" s="5">
        <v>2.19</v>
      </c>
      <c r="R41" s="5">
        <v>0.54</v>
      </c>
      <c r="S41" s="5">
        <v>0.3</v>
      </c>
      <c r="T41" s="5">
        <v>62.456630398327079</v>
      </c>
      <c r="U41" s="10">
        <v>0.96</v>
      </c>
      <c r="V41" s="11">
        <v>67</v>
      </c>
      <c r="W41" s="72">
        <f t="shared" si="0"/>
        <v>6.7000000000000002E-3</v>
      </c>
      <c r="X41" s="12" t="s">
        <v>20</v>
      </c>
      <c r="Y41" s="12" t="s">
        <v>20</v>
      </c>
      <c r="Z41" s="12">
        <v>1200</v>
      </c>
      <c r="AA41" s="5"/>
      <c r="AB41" s="5" t="s">
        <v>20</v>
      </c>
      <c r="AC41" s="5" t="s">
        <v>20</v>
      </c>
      <c r="AD41" s="5" t="s">
        <v>20</v>
      </c>
      <c r="AE41" s="5" t="s">
        <v>20</v>
      </c>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row>
    <row r="42" spans="1:68" s="2" customFormat="1">
      <c r="A42" s="5" t="s">
        <v>100</v>
      </c>
      <c r="B42" s="5" t="s">
        <v>982</v>
      </c>
      <c r="C42" s="5" t="s">
        <v>982</v>
      </c>
      <c r="D42" s="5" t="s">
        <v>982</v>
      </c>
      <c r="E42" s="5" t="s">
        <v>490</v>
      </c>
      <c r="F42" s="5" t="s">
        <v>101</v>
      </c>
      <c r="G42" s="5" t="s">
        <v>69</v>
      </c>
      <c r="H42" s="5">
        <v>51.85</v>
      </c>
      <c r="I42" s="5">
        <v>2.74</v>
      </c>
      <c r="J42" s="5">
        <v>13.52</v>
      </c>
      <c r="K42" s="5"/>
      <c r="L42" s="5"/>
      <c r="M42" s="5">
        <v>8.92</v>
      </c>
      <c r="N42" s="5"/>
      <c r="O42" s="5">
        <v>7.16</v>
      </c>
      <c r="P42" s="5">
        <v>12.67</v>
      </c>
      <c r="Q42" s="5">
        <v>2.19</v>
      </c>
      <c r="R42" s="5">
        <v>0.59</v>
      </c>
      <c r="S42" s="5">
        <v>0.25</v>
      </c>
      <c r="T42" s="5">
        <v>59.444978367517777</v>
      </c>
      <c r="U42" s="10">
        <v>0.41</v>
      </c>
      <c r="V42" s="11">
        <v>45</v>
      </c>
      <c r="W42" s="72">
        <f t="shared" si="0"/>
        <v>4.4999999999999997E-3</v>
      </c>
      <c r="X42" s="12" t="s">
        <v>20</v>
      </c>
      <c r="Y42" s="12" t="s">
        <v>20</v>
      </c>
      <c r="Z42" s="12">
        <v>1100</v>
      </c>
      <c r="AA42" s="5"/>
      <c r="AB42" s="5" t="s">
        <v>20</v>
      </c>
      <c r="AC42" s="5" t="s">
        <v>20</v>
      </c>
      <c r="AD42" s="5" t="s">
        <v>20</v>
      </c>
      <c r="AE42" s="5" t="s">
        <v>20</v>
      </c>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row>
    <row r="43" spans="1:68" s="2" customFormat="1">
      <c r="A43" s="5" t="s">
        <v>100</v>
      </c>
      <c r="B43" s="5" t="s">
        <v>983</v>
      </c>
      <c r="C43" s="5" t="s">
        <v>983</v>
      </c>
      <c r="D43" s="5" t="s">
        <v>983</v>
      </c>
      <c r="E43" s="5" t="s">
        <v>490</v>
      </c>
      <c r="F43" s="5" t="s">
        <v>101</v>
      </c>
      <c r="G43" s="5" t="s">
        <v>69</v>
      </c>
      <c r="H43" s="5">
        <v>51.69</v>
      </c>
      <c r="I43" s="5">
        <v>2.77</v>
      </c>
      <c r="J43" s="5">
        <v>12.95</v>
      </c>
      <c r="K43" s="5"/>
      <c r="L43" s="5"/>
      <c r="M43" s="5">
        <v>10.58</v>
      </c>
      <c r="N43" s="5"/>
      <c r="O43" s="5">
        <v>7.32</v>
      </c>
      <c r="P43" s="5">
        <v>11.68</v>
      </c>
      <c r="Q43" s="5">
        <v>2.11</v>
      </c>
      <c r="R43" s="5">
        <v>0.53</v>
      </c>
      <c r="S43" s="5">
        <v>0.27</v>
      </c>
      <c r="T43" s="5">
        <v>53.710928236324726</v>
      </c>
      <c r="U43" s="10">
        <v>0.63</v>
      </c>
      <c r="V43" s="11">
        <v>51.000000000000007</v>
      </c>
      <c r="W43" s="72">
        <f t="shared" si="0"/>
        <v>5.1000000000000004E-3</v>
      </c>
      <c r="X43" s="12" t="s">
        <v>20</v>
      </c>
      <c r="Y43" s="12" t="s">
        <v>20</v>
      </c>
      <c r="Z43" s="12">
        <v>1000</v>
      </c>
      <c r="AA43" s="5"/>
      <c r="AB43" s="5" t="s">
        <v>20</v>
      </c>
      <c r="AC43" s="5" t="s">
        <v>20</v>
      </c>
      <c r="AD43" s="5" t="s">
        <v>20</v>
      </c>
      <c r="AE43" s="5" t="s">
        <v>20</v>
      </c>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row>
    <row r="44" spans="1:68" s="2" customFormat="1">
      <c r="A44" s="5" t="s">
        <v>100</v>
      </c>
      <c r="B44" s="5" t="s">
        <v>984</v>
      </c>
      <c r="C44" s="5" t="s">
        <v>984</v>
      </c>
      <c r="D44" s="5" t="s">
        <v>984</v>
      </c>
      <c r="E44" s="5" t="s">
        <v>490</v>
      </c>
      <c r="F44" s="5" t="s">
        <v>101</v>
      </c>
      <c r="G44" s="5" t="s">
        <v>69</v>
      </c>
      <c r="H44" s="5">
        <v>50.64</v>
      </c>
      <c r="I44" s="5">
        <v>2.75</v>
      </c>
      <c r="J44" s="5">
        <v>12.51</v>
      </c>
      <c r="K44" s="5"/>
      <c r="L44" s="5"/>
      <c r="M44" s="5">
        <v>11.05</v>
      </c>
      <c r="N44" s="5"/>
      <c r="O44" s="5">
        <v>7.67</v>
      </c>
      <c r="P44" s="5">
        <v>12.07</v>
      </c>
      <c r="Q44" s="5">
        <v>2.2799999999999998</v>
      </c>
      <c r="R44" s="5">
        <v>0.54</v>
      </c>
      <c r="S44" s="5">
        <v>0.27</v>
      </c>
      <c r="T44" s="5">
        <v>53.832641844598527</v>
      </c>
      <c r="U44" s="10">
        <v>0.69</v>
      </c>
      <c r="V44" s="11">
        <v>94</v>
      </c>
      <c r="W44" s="72">
        <f t="shared" si="0"/>
        <v>9.4000000000000004E-3</v>
      </c>
      <c r="X44" s="12" t="s">
        <v>20</v>
      </c>
      <c r="Y44" s="12" t="s">
        <v>20</v>
      </c>
      <c r="Z44" s="12">
        <v>1800</v>
      </c>
      <c r="AA44" s="5"/>
      <c r="AB44" s="5" t="s">
        <v>20</v>
      </c>
      <c r="AC44" s="5" t="s">
        <v>20</v>
      </c>
      <c r="AD44" s="5" t="s">
        <v>20</v>
      </c>
      <c r="AE44" s="5" t="s">
        <v>20</v>
      </c>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row>
    <row r="45" spans="1:68" s="2" customFormat="1">
      <c r="A45" s="5" t="s">
        <v>100</v>
      </c>
      <c r="B45" s="5" t="s">
        <v>985</v>
      </c>
      <c r="C45" s="5" t="s">
        <v>985</v>
      </c>
      <c r="D45" s="5" t="s">
        <v>985</v>
      </c>
      <c r="E45" s="5" t="s">
        <v>490</v>
      </c>
      <c r="F45" s="5" t="s">
        <v>101</v>
      </c>
      <c r="G45" s="5" t="s">
        <v>69</v>
      </c>
      <c r="H45" s="5">
        <v>50.34</v>
      </c>
      <c r="I45" s="5">
        <v>2.85</v>
      </c>
      <c r="J45" s="5">
        <v>14.16</v>
      </c>
      <c r="K45" s="5"/>
      <c r="L45" s="5"/>
      <c r="M45" s="5">
        <v>8.2799999999999994</v>
      </c>
      <c r="N45" s="5"/>
      <c r="O45" s="5">
        <v>7.83</v>
      </c>
      <c r="P45" s="5">
        <v>12.99</v>
      </c>
      <c r="Q45" s="5">
        <v>2.6</v>
      </c>
      <c r="R45" s="5">
        <v>0.41</v>
      </c>
      <c r="S45" s="5">
        <v>0.39</v>
      </c>
      <c r="T45" s="5">
        <v>66.105957314763174</v>
      </c>
      <c r="U45" s="10">
        <v>0.56999999999999995</v>
      </c>
      <c r="V45" s="11">
        <v>212</v>
      </c>
      <c r="W45" s="72">
        <f t="shared" si="0"/>
        <v>2.12E-2</v>
      </c>
      <c r="X45" s="12" t="s">
        <v>20</v>
      </c>
      <c r="Y45" s="12" t="s">
        <v>20</v>
      </c>
      <c r="Z45" s="12">
        <v>1500</v>
      </c>
      <c r="AA45" s="5"/>
      <c r="AB45" s="5" t="s">
        <v>20</v>
      </c>
      <c r="AC45" s="5" t="s">
        <v>20</v>
      </c>
      <c r="AD45" s="5" t="s">
        <v>20</v>
      </c>
      <c r="AE45" s="5" t="s">
        <v>20</v>
      </c>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row>
    <row r="46" spans="1:68" s="2" customFormat="1">
      <c r="A46" s="5" t="s">
        <v>100</v>
      </c>
      <c r="B46" s="5" t="s">
        <v>986</v>
      </c>
      <c r="C46" s="5" t="s">
        <v>986</v>
      </c>
      <c r="D46" s="5" t="s">
        <v>986</v>
      </c>
      <c r="E46" s="5" t="s">
        <v>490</v>
      </c>
      <c r="F46" s="5" t="s">
        <v>101</v>
      </c>
      <c r="G46" s="5" t="s">
        <v>69</v>
      </c>
      <c r="H46" s="5">
        <v>51.83</v>
      </c>
      <c r="I46" s="5">
        <v>2.72</v>
      </c>
      <c r="J46" s="5">
        <v>13.88</v>
      </c>
      <c r="K46" s="5"/>
      <c r="L46" s="5"/>
      <c r="M46" s="5">
        <v>7.85</v>
      </c>
      <c r="N46" s="5"/>
      <c r="O46" s="5">
        <v>8.06</v>
      </c>
      <c r="P46" s="5">
        <v>12.14</v>
      </c>
      <c r="Q46" s="5">
        <v>2.5299999999999998</v>
      </c>
      <c r="R46" s="5">
        <v>0.52</v>
      </c>
      <c r="S46" s="5">
        <v>0.32</v>
      </c>
      <c r="T46" s="5">
        <v>69.562812367209773</v>
      </c>
      <c r="U46" s="10">
        <v>0.72</v>
      </c>
      <c r="V46" s="11">
        <v>34</v>
      </c>
      <c r="W46" s="72">
        <f t="shared" si="0"/>
        <v>3.3999999999999998E-3</v>
      </c>
      <c r="X46" s="12" t="s">
        <v>20</v>
      </c>
      <c r="Y46" s="12" t="s">
        <v>20</v>
      </c>
      <c r="Z46" s="12">
        <v>1500</v>
      </c>
      <c r="AA46" s="5"/>
      <c r="AB46" s="5" t="s">
        <v>20</v>
      </c>
      <c r="AC46" s="5" t="s">
        <v>20</v>
      </c>
      <c r="AD46" s="5" t="s">
        <v>20</v>
      </c>
      <c r="AE46" s="5" t="s">
        <v>20</v>
      </c>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row>
    <row r="47" spans="1:68" s="2" customFormat="1">
      <c r="A47" s="5" t="s">
        <v>100</v>
      </c>
      <c r="B47" s="5" t="s">
        <v>987</v>
      </c>
      <c r="C47" s="5" t="s">
        <v>987</v>
      </c>
      <c r="D47" s="5" t="s">
        <v>987</v>
      </c>
      <c r="E47" s="5" t="s">
        <v>490</v>
      </c>
      <c r="F47" s="5" t="s">
        <v>101</v>
      </c>
      <c r="G47" s="5" t="s">
        <v>69</v>
      </c>
      <c r="H47" s="5">
        <v>50.29</v>
      </c>
      <c r="I47" s="5">
        <v>2.8</v>
      </c>
      <c r="J47" s="5">
        <v>12.09</v>
      </c>
      <c r="K47" s="5"/>
      <c r="L47" s="5"/>
      <c r="M47" s="5">
        <v>11.83</v>
      </c>
      <c r="N47" s="5"/>
      <c r="O47" s="5">
        <v>8.5</v>
      </c>
      <c r="P47" s="5">
        <v>11.69</v>
      </c>
      <c r="Q47" s="5">
        <v>1.9</v>
      </c>
      <c r="R47" s="5">
        <v>0.5</v>
      </c>
      <c r="S47" s="5">
        <v>0.27</v>
      </c>
      <c r="T47" s="5">
        <v>55.13934338722656</v>
      </c>
      <c r="U47" s="10">
        <v>0.7</v>
      </c>
      <c r="V47" s="11">
        <v>758.00000000000011</v>
      </c>
      <c r="W47" s="72">
        <f t="shared" si="0"/>
        <v>7.5800000000000006E-2</v>
      </c>
      <c r="X47" s="12" t="s">
        <v>20</v>
      </c>
      <c r="Y47" s="12" t="s">
        <v>20</v>
      </c>
      <c r="Z47" s="12">
        <v>1300</v>
      </c>
      <c r="AA47" s="5"/>
      <c r="AB47" s="5" t="s">
        <v>20</v>
      </c>
      <c r="AC47" s="5" t="s">
        <v>20</v>
      </c>
      <c r="AD47" s="5" t="s">
        <v>20</v>
      </c>
      <c r="AE47" s="5" t="s">
        <v>20</v>
      </c>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row>
    <row r="48" spans="1:68" s="2" customFormat="1">
      <c r="A48" s="5" t="s">
        <v>100</v>
      </c>
      <c r="B48" s="5" t="s">
        <v>988</v>
      </c>
      <c r="C48" s="5" t="s">
        <v>988</v>
      </c>
      <c r="D48" s="5" t="s">
        <v>988</v>
      </c>
      <c r="E48" s="5" t="s">
        <v>490</v>
      </c>
      <c r="F48" s="5" t="s">
        <v>101</v>
      </c>
      <c r="G48" s="5" t="s">
        <v>69</v>
      </c>
      <c r="H48" s="5">
        <v>50.88</v>
      </c>
      <c r="I48" s="5">
        <v>2.2200000000000002</v>
      </c>
      <c r="J48" s="5">
        <v>12.26</v>
      </c>
      <c r="K48" s="5"/>
      <c r="L48" s="5"/>
      <c r="M48" s="5">
        <v>13.08</v>
      </c>
      <c r="N48" s="5"/>
      <c r="O48" s="5">
        <v>8.68</v>
      </c>
      <c r="P48" s="5">
        <v>10.67</v>
      </c>
      <c r="Q48" s="5">
        <v>2.04</v>
      </c>
      <c r="R48" s="5">
        <v>0.42</v>
      </c>
      <c r="S48" s="5">
        <v>0.26</v>
      </c>
      <c r="T48" s="5">
        <v>52.158854221033138</v>
      </c>
      <c r="U48" s="10">
        <v>0.36</v>
      </c>
      <c r="V48" s="11">
        <v>247</v>
      </c>
      <c r="W48" s="72">
        <f t="shared" si="0"/>
        <v>2.47E-2</v>
      </c>
      <c r="X48" s="12" t="s">
        <v>20</v>
      </c>
      <c r="Y48" s="12" t="s">
        <v>20</v>
      </c>
      <c r="Z48" s="12">
        <v>1900</v>
      </c>
      <c r="AA48" s="5"/>
      <c r="AB48" s="5" t="s">
        <v>20</v>
      </c>
      <c r="AC48" s="5" t="s">
        <v>20</v>
      </c>
      <c r="AD48" s="5" t="s">
        <v>20</v>
      </c>
      <c r="AE48" s="5" t="s">
        <v>20</v>
      </c>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row>
    <row r="49" spans="1:68" s="2" customFormat="1">
      <c r="A49" s="5" t="s">
        <v>100</v>
      </c>
      <c r="B49" s="5" t="s">
        <v>989</v>
      </c>
      <c r="C49" s="5" t="s">
        <v>989</v>
      </c>
      <c r="D49" s="5" t="s">
        <v>989</v>
      </c>
      <c r="E49" s="5" t="s">
        <v>490</v>
      </c>
      <c r="F49" s="5" t="s">
        <v>101</v>
      </c>
      <c r="G49" s="5" t="s">
        <v>69</v>
      </c>
      <c r="H49" s="5">
        <v>49.55</v>
      </c>
      <c r="I49" s="5">
        <v>2.61</v>
      </c>
      <c r="J49" s="5">
        <v>11.58</v>
      </c>
      <c r="K49" s="5"/>
      <c r="L49" s="5"/>
      <c r="M49" s="5">
        <v>12.02</v>
      </c>
      <c r="N49" s="5"/>
      <c r="O49" s="5">
        <v>8.81</v>
      </c>
      <c r="P49" s="5">
        <v>12.59</v>
      </c>
      <c r="Q49" s="5">
        <v>1.92</v>
      </c>
      <c r="R49" s="5">
        <v>0.51</v>
      </c>
      <c r="S49" s="5">
        <v>0.24</v>
      </c>
      <c r="T49" s="5">
        <v>55.899597523304806</v>
      </c>
      <c r="U49" s="10">
        <v>0.35</v>
      </c>
      <c r="V49" s="11">
        <v>153</v>
      </c>
      <c r="W49" s="72">
        <f t="shared" si="0"/>
        <v>1.5299999999999999E-2</v>
      </c>
      <c r="X49" s="12" t="s">
        <v>20</v>
      </c>
      <c r="Y49" s="12" t="s">
        <v>20</v>
      </c>
      <c r="Z49" s="12">
        <v>1700.0000000000002</v>
      </c>
      <c r="AA49" s="5"/>
      <c r="AB49" s="5" t="s">
        <v>20</v>
      </c>
      <c r="AC49" s="5" t="s">
        <v>20</v>
      </c>
      <c r="AD49" s="5" t="s">
        <v>20</v>
      </c>
      <c r="AE49" s="5" t="s">
        <v>20</v>
      </c>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row>
    <row r="50" spans="1:68" s="2" customFormat="1">
      <c r="A50" s="5" t="s">
        <v>100</v>
      </c>
      <c r="B50" s="5" t="s">
        <v>990</v>
      </c>
      <c r="C50" s="5" t="s">
        <v>990</v>
      </c>
      <c r="D50" s="5" t="s">
        <v>990</v>
      </c>
      <c r="E50" s="5" t="s">
        <v>490</v>
      </c>
      <c r="F50" s="5" t="s">
        <v>101</v>
      </c>
      <c r="G50" s="5" t="s">
        <v>69</v>
      </c>
      <c r="H50" s="5">
        <v>49.82</v>
      </c>
      <c r="I50" s="5">
        <v>2.39</v>
      </c>
      <c r="J50" s="5">
        <v>12.09</v>
      </c>
      <c r="K50" s="5"/>
      <c r="L50" s="5"/>
      <c r="M50" s="5">
        <v>13.38</v>
      </c>
      <c r="N50" s="5"/>
      <c r="O50" s="5">
        <v>8.83</v>
      </c>
      <c r="P50" s="5">
        <v>10.6</v>
      </c>
      <c r="Q50" s="5">
        <v>2.04</v>
      </c>
      <c r="R50" s="5">
        <v>0.47</v>
      </c>
      <c r="S50" s="5">
        <v>0.21</v>
      </c>
      <c r="T50" s="5">
        <v>51.954563401342121</v>
      </c>
      <c r="U50" s="10">
        <v>0.36</v>
      </c>
      <c r="V50" s="11">
        <v>222</v>
      </c>
      <c r="W50" s="72">
        <f t="shared" si="0"/>
        <v>2.2200000000000001E-2</v>
      </c>
      <c r="X50" s="12" t="s">
        <v>20</v>
      </c>
      <c r="Y50" s="12" t="s">
        <v>20</v>
      </c>
      <c r="Z50" s="12">
        <v>1700.0000000000002</v>
      </c>
      <c r="AA50" s="5"/>
      <c r="AB50" s="5" t="s">
        <v>20</v>
      </c>
      <c r="AC50" s="5" t="s">
        <v>20</v>
      </c>
      <c r="AD50" s="5" t="s">
        <v>20</v>
      </c>
      <c r="AE50" s="5" t="s">
        <v>20</v>
      </c>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row>
    <row r="51" spans="1:68" s="2" customFormat="1">
      <c r="A51" s="5" t="s">
        <v>100</v>
      </c>
      <c r="B51" s="5" t="s">
        <v>991</v>
      </c>
      <c r="C51" s="5" t="s">
        <v>991</v>
      </c>
      <c r="D51" s="5" t="s">
        <v>991</v>
      </c>
      <c r="E51" s="5" t="s">
        <v>490</v>
      </c>
      <c r="F51" s="5" t="s">
        <v>101</v>
      </c>
      <c r="G51" s="5" t="s">
        <v>69</v>
      </c>
      <c r="H51" s="5">
        <v>49.69</v>
      </c>
      <c r="I51" s="5">
        <v>2.58</v>
      </c>
      <c r="J51" s="5">
        <v>12.47</v>
      </c>
      <c r="K51" s="5"/>
      <c r="L51" s="5"/>
      <c r="M51" s="5">
        <v>11.87</v>
      </c>
      <c r="N51" s="5"/>
      <c r="O51" s="5">
        <v>8.85</v>
      </c>
      <c r="P51" s="5">
        <v>11.58</v>
      </c>
      <c r="Q51" s="5">
        <v>2.1</v>
      </c>
      <c r="R51" s="5">
        <v>0.46</v>
      </c>
      <c r="S51" s="5">
        <v>0.28999999999999998</v>
      </c>
      <c r="T51" s="5">
        <v>56.557328017740041</v>
      </c>
      <c r="U51" s="10">
        <v>0.38</v>
      </c>
      <c r="V51" s="11">
        <v>157</v>
      </c>
      <c r="W51" s="72">
        <f t="shared" si="0"/>
        <v>1.5699999999999999E-2</v>
      </c>
      <c r="X51" s="12" t="s">
        <v>20</v>
      </c>
      <c r="Y51" s="12" t="s">
        <v>20</v>
      </c>
      <c r="Z51" s="12">
        <v>1100</v>
      </c>
      <c r="AA51" s="5"/>
      <c r="AB51" s="5" t="s">
        <v>20</v>
      </c>
      <c r="AC51" s="5" t="s">
        <v>20</v>
      </c>
      <c r="AD51" s="5" t="s">
        <v>20</v>
      </c>
      <c r="AE51" s="5" t="s">
        <v>20</v>
      </c>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row>
    <row r="52" spans="1:68" s="2" customFormat="1">
      <c r="A52" s="5" t="s">
        <v>100</v>
      </c>
      <c r="B52" s="5" t="s">
        <v>992</v>
      </c>
      <c r="C52" s="5" t="s">
        <v>992</v>
      </c>
      <c r="D52" s="5" t="s">
        <v>992</v>
      </c>
      <c r="E52" s="5" t="s">
        <v>490</v>
      </c>
      <c r="F52" s="5" t="s">
        <v>101</v>
      </c>
      <c r="G52" s="5" t="s">
        <v>69</v>
      </c>
      <c r="H52" s="5">
        <v>48.44</v>
      </c>
      <c r="I52" s="5">
        <v>2.5499999999999998</v>
      </c>
      <c r="J52" s="5">
        <v>12.3</v>
      </c>
      <c r="K52" s="5"/>
      <c r="L52" s="5"/>
      <c r="M52" s="5">
        <v>12.65</v>
      </c>
      <c r="N52" s="5"/>
      <c r="O52" s="5">
        <v>8.8800000000000008</v>
      </c>
      <c r="P52" s="5">
        <v>12.37</v>
      </c>
      <c r="Q52" s="5">
        <v>1.9</v>
      </c>
      <c r="R52" s="5">
        <v>0.48</v>
      </c>
      <c r="S52" s="5">
        <v>0.28000000000000003</v>
      </c>
      <c r="T52" s="5">
        <v>54.256609362375123</v>
      </c>
      <c r="U52" s="10">
        <v>0.76</v>
      </c>
      <c r="V52" s="11">
        <v>227.00000000000003</v>
      </c>
      <c r="W52" s="72">
        <f t="shared" si="0"/>
        <v>2.2700000000000001E-2</v>
      </c>
      <c r="X52" s="12" t="s">
        <v>20</v>
      </c>
      <c r="Y52" s="12" t="s">
        <v>20</v>
      </c>
      <c r="Z52" s="12">
        <v>1500</v>
      </c>
      <c r="AA52" s="5"/>
      <c r="AB52" s="5" t="s">
        <v>20</v>
      </c>
      <c r="AC52" s="5" t="s">
        <v>20</v>
      </c>
      <c r="AD52" s="5" t="s">
        <v>20</v>
      </c>
      <c r="AE52" s="5" t="s">
        <v>20</v>
      </c>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row>
    <row r="53" spans="1:68" s="2" customFormat="1">
      <c r="A53" s="5" t="s">
        <v>100</v>
      </c>
      <c r="B53" s="5" t="s">
        <v>993</v>
      </c>
      <c r="C53" s="5" t="s">
        <v>993</v>
      </c>
      <c r="D53" s="5" t="s">
        <v>993</v>
      </c>
      <c r="E53" s="5" t="s">
        <v>490</v>
      </c>
      <c r="F53" s="5" t="s">
        <v>101</v>
      </c>
      <c r="G53" s="5" t="s">
        <v>69</v>
      </c>
      <c r="H53" s="5">
        <v>50.32</v>
      </c>
      <c r="I53" s="5">
        <v>2.66</v>
      </c>
      <c r="J53" s="5">
        <v>12.6</v>
      </c>
      <c r="K53" s="5"/>
      <c r="L53" s="5"/>
      <c r="M53" s="5">
        <v>10.9</v>
      </c>
      <c r="N53" s="5"/>
      <c r="O53" s="5">
        <v>8.94</v>
      </c>
      <c r="P53" s="5">
        <v>11.6</v>
      </c>
      <c r="Q53" s="5">
        <v>2.0299999999999998</v>
      </c>
      <c r="R53" s="5">
        <v>0.54</v>
      </c>
      <c r="S53" s="5">
        <v>0.26</v>
      </c>
      <c r="T53" s="5">
        <v>60.302200847848546</v>
      </c>
      <c r="U53" s="10">
        <v>0.31</v>
      </c>
      <c r="V53" s="11">
        <v>51.000000000000007</v>
      </c>
      <c r="W53" s="72">
        <f t="shared" si="0"/>
        <v>5.1000000000000004E-3</v>
      </c>
      <c r="X53" s="12" t="s">
        <v>20</v>
      </c>
      <c r="Y53" s="12" t="s">
        <v>20</v>
      </c>
      <c r="Z53" s="12">
        <v>1500</v>
      </c>
      <c r="AA53" s="5"/>
      <c r="AB53" s="5" t="s">
        <v>20</v>
      </c>
      <c r="AC53" s="5" t="s">
        <v>20</v>
      </c>
      <c r="AD53" s="5" t="s">
        <v>20</v>
      </c>
      <c r="AE53" s="5" t="s">
        <v>20</v>
      </c>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row>
    <row r="54" spans="1:68" s="2" customFormat="1">
      <c r="A54" s="5" t="s">
        <v>100</v>
      </c>
      <c r="B54" s="5" t="s">
        <v>994</v>
      </c>
      <c r="C54" s="5" t="s">
        <v>994</v>
      </c>
      <c r="D54" s="5" t="s">
        <v>994</v>
      </c>
      <c r="E54" s="5" t="s">
        <v>490</v>
      </c>
      <c r="F54" s="5" t="s">
        <v>101</v>
      </c>
      <c r="G54" s="5" t="s">
        <v>69</v>
      </c>
      <c r="H54" s="5">
        <v>50.39</v>
      </c>
      <c r="I54" s="5">
        <v>2.5099999999999998</v>
      </c>
      <c r="J54" s="5">
        <v>12.91</v>
      </c>
      <c r="K54" s="5"/>
      <c r="L54" s="5"/>
      <c r="M54" s="5">
        <v>10.35</v>
      </c>
      <c r="N54" s="5"/>
      <c r="O54" s="5">
        <v>9.07</v>
      </c>
      <c r="P54" s="5">
        <v>11.78</v>
      </c>
      <c r="Q54" s="5">
        <v>2.2000000000000002</v>
      </c>
      <c r="R54" s="5">
        <v>0.41</v>
      </c>
      <c r="S54" s="5">
        <v>0.23</v>
      </c>
      <c r="T54" s="5">
        <v>62.971857626364979</v>
      </c>
      <c r="U54" s="10">
        <v>0.35</v>
      </c>
      <c r="V54" s="11">
        <v>110</v>
      </c>
      <c r="W54" s="72">
        <f t="shared" si="0"/>
        <v>1.0999999999999999E-2</v>
      </c>
      <c r="X54" s="12" t="s">
        <v>20</v>
      </c>
      <c r="Y54" s="12" t="s">
        <v>20</v>
      </c>
      <c r="Z54" s="12">
        <v>1500</v>
      </c>
      <c r="AA54" s="5"/>
      <c r="AB54" s="5" t="s">
        <v>20</v>
      </c>
      <c r="AC54" s="5" t="s">
        <v>20</v>
      </c>
      <c r="AD54" s="5" t="s">
        <v>20</v>
      </c>
      <c r="AE54" s="5" t="s">
        <v>20</v>
      </c>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row>
    <row r="55" spans="1:68" s="2" customFormat="1">
      <c r="A55" s="5" t="s">
        <v>100</v>
      </c>
      <c r="B55" s="5" t="s">
        <v>995</v>
      </c>
      <c r="C55" s="5" t="s">
        <v>995</v>
      </c>
      <c r="D55" s="5" t="s">
        <v>995</v>
      </c>
      <c r="E55" s="5" t="s">
        <v>490</v>
      </c>
      <c r="F55" s="5" t="s">
        <v>101</v>
      </c>
      <c r="G55" s="5" t="s">
        <v>69</v>
      </c>
      <c r="H55" s="5">
        <v>49.37</v>
      </c>
      <c r="I55" s="5">
        <v>2.4</v>
      </c>
      <c r="J55" s="5">
        <v>11.79</v>
      </c>
      <c r="K55" s="5"/>
      <c r="L55" s="5"/>
      <c r="M55" s="5">
        <v>12.37</v>
      </c>
      <c r="N55" s="5"/>
      <c r="O55" s="5">
        <v>9.15</v>
      </c>
      <c r="P55" s="5">
        <v>12.19</v>
      </c>
      <c r="Q55" s="5">
        <v>1.98</v>
      </c>
      <c r="R55" s="5">
        <v>0.36</v>
      </c>
      <c r="S55" s="5">
        <v>0.25</v>
      </c>
      <c r="T55" s="5">
        <v>56.251823682438726</v>
      </c>
      <c r="U55" s="10">
        <v>0.63</v>
      </c>
      <c r="V55" s="11">
        <v>223</v>
      </c>
      <c r="W55" s="72">
        <f t="shared" si="0"/>
        <v>2.23E-2</v>
      </c>
      <c r="X55" s="12" t="s">
        <v>20</v>
      </c>
      <c r="Y55" s="12" t="s">
        <v>20</v>
      </c>
      <c r="Z55" s="12">
        <v>1400.0000000000002</v>
      </c>
      <c r="AA55" s="5"/>
      <c r="AB55" s="5" t="s">
        <v>20</v>
      </c>
      <c r="AC55" s="5" t="s">
        <v>20</v>
      </c>
      <c r="AD55" s="5" t="s">
        <v>20</v>
      </c>
      <c r="AE55" s="5" t="s">
        <v>20</v>
      </c>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row>
    <row r="56" spans="1:68" s="2" customFormat="1">
      <c r="A56" s="5" t="s">
        <v>100</v>
      </c>
      <c r="B56" s="5" t="s">
        <v>996</v>
      </c>
      <c r="C56" s="5" t="s">
        <v>996</v>
      </c>
      <c r="D56" s="5" t="s">
        <v>996</v>
      </c>
      <c r="E56" s="5" t="s">
        <v>490</v>
      </c>
      <c r="F56" s="5" t="s">
        <v>101</v>
      </c>
      <c r="G56" s="5" t="s">
        <v>69</v>
      </c>
      <c r="H56" s="5">
        <v>50.98</v>
      </c>
      <c r="I56" s="5">
        <v>2.38</v>
      </c>
      <c r="J56" s="5">
        <v>12.77</v>
      </c>
      <c r="K56" s="5"/>
      <c r="L56" s="5"/>
      <c r="M56" s="5">
        <v>10.55</v>
      </c>
      <c r="N56" s="5"/>
      <c r="O56" s="5">
        <v>9.16</v>
      </c>
      <c r="P56" s="5">
        <v>11.23</v>
      </c>
      <c r="Q56" s="5">
        <v>2.19</v>
      </c>
      <c r="R56" s="5">
        <v>0.4</v>
      </c>
      <c r="S56" s="5">
        <v>0.24</v>
      </c>
      <c r="T56" s="5">
        <v>62.595031651792731</v>
      </c>
      <c r="U56" s="10">
        <v>0.31</v>
      </c>
      <c r="V56" s="11">
        <v>104</v>
      </c>
      <c r="W56" s="72">
        <f t="shared" si="0"/>
        <v>1.04E-2</v>
      </c>
      <c r="X56" s="12" t="s">
        <v>20</v>
      </c>
      <c r="Y56" s="12" t="s">
        <v>20</v>
      </c>
      <c r="Z56" s="12">
        <v>1000</v>
      </c>
      <c r="AA56" s="5"/>
      <c r="AB56" s="5" t="s">
        <v>20</v>
      </c>
      <c r="AC56" s="5" t="s">
        <v>20</v>
      </c>
      <c r="AD56" s="5" t="s">
        <v>20</v>
      </c>
      <c r="AE56" s="5" t="s">
        <v>20</v>
      </c>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row>
    <row r="57" spans="1:68" s="2" customFormat="1">
      <c r="A57" s="5" t="s">
        <v>100</v>
      </c>
      <c r="B57" s="5" t="s">
        <v>997</v>
      </c>
      <c r="C57" s="5" t="s">
        <v>997</v>
      </c>
      <c r="D57" s="5" t="s">
        <v>997</v>
      </c>
      <c r="E57" s="5" t="s">
        <v>490</v>
      </c>
      <c r="F57" s="5" t="s">
        <v>101</v>
      </c>
      <c r="G57" s="5" t="s">
        <v>69</v>
      </c>
      <c r="H57" s="5">
        <v>50.03</v>
      </c>
      <c r="I57" s="5">
        <v>2.57</v>
      </c>
      <c r="J57" s="5">
        <v>12.56</v>
      </c>
      <c r="K57" s="5"/>
      <c r="L57" s="5"/>
      <c r="M57" s="5">
        <v>11.42</v>
      </c>
      <c r="N57" s="5"/>
      <c r="O57" s="5">
        <v>9.24</v>
      </c>
      <c r="P57" s="5">
        <v>11.12</v>
      </c>
      <c r="Q57" s="5">
        <v>2.17</v>
      </c>
      <c r="R57" s="5">
        <v>0.54</v>
      </c>
      <c r="S57" s="5">
        <v>0.28000000000000003</v>
      </c>
      <c r="T57" s="5">
        <v>59.760843327146148</v>
      </c>
      <c r="U57" s="10">
        <v>0.57999999999999996</v>
      </c>
      <c r="V57" s="11">
        <v>320</v>
      </c>
      <c r="W57" s="72">
        <f t="shared" si="0"/>
        <v>3.2000000000000001E-2</v>
      </c>
      <c r="X57" s="12" t="s">
        <v>20</v>
      </c>
      <c r="Y57" s="12" t="s">
        <v>20</v>
      </c>
      <c r="Z57" s="12">
        <v>700.00000000000011</v>
      </c>
      <c r="AA57" s="5"/>
      <c r="AB57" s="5" t="s">
        <v>20</v>
      </c>
      <c r="AC57" s="5" t="s">
        <v>20</v>
      </c>
      <c r="AD57" s="5" t="s">
        <v>20</v>
      </c>
      <c r="AE57" s="5" t="s">
        <v>20</v>
      </c>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row>
    <row r="58" spans="1:68" s="2" customFormat="1">
      <c r="A58" s="5" t="s">
        <v>100</v>
      </c>
      <c r="B58" s="5" t="s">
        <v>998</v>
      </c>
      <c r="C58" s="5" t="s">
        <v>998</v>
      </c>
      <c r="D58" s="5" t="s">
        <v>998</v>
      </c>
      <c r="E58" s="5" t="s">
        <v>490</v>
      </c>
      <c r="F58" s="5" t="s">
        <v>101</v>
      </c>
      <c r="G58" s="5" t="s">
        <v>69</v>
      </c>
      <c r="H58" s="5">
        <v>48.16</v>
      </c>
      <c r="I58" s="5">
        <v>2.4</v>
      </c>
      <c r="J58" s="5">
        <v>12.04</v>
      </c>
      <c r="K58" s="5"/>
      <c r="L58" s="5"/>
      <c r="M58" s="5">
        <v>13.11</v>
      </c>
      <c r="N58" s="5"/>
      <c r="O58" s="5">
        <v>9.7100000000000009</v>
      </c>
      <c r="P58" s="5">
        <v>11.56</v>
      </c>
      <c r="Q58" s="5">
        <v>2.06</v>
      </c>
      <c r="R58" s="5">
        <v>0.46</v>
      </c>
      <c r="S58" s="5">
        <v>0.41</v>
      </c>
      <c r="T58" s="5">
        <v>56.30193584552363</v>
      </c>
      <c r="U58" s="10">
        <v>0.73</v>
      </c>
      <c r="V58" s="11">
        <v>174</v>
      </c>
      <c r="W58" s="72">
        <f t="shared" si="0"/>
        <v>1.7399999999999999E-2</v>
      </c>
      <c r="X58" s="12" t="s">
        <v>20</v>
      </c>
      <c r="Y58" s="12" t="s">
        <v>20</v>
      </c>
      <c r="Z58" s="12">
        <v>900</v>
      </c>
      <c r="AA58" s="5"/>
      <c r="AB58" s="5" t="s">
        <v>20</v>
      </c>
      <c r="AC58" s="5" t="s">
        <v>20</v>
      </c>
      <c r="AD58" s="5" t="s">
        <v>20</v>
      </c>
      <c r="AE58" s="5" t="s">
        <v>20</v>
      </c>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row>
    <row r="59" spans="1:68" s="2" customFormat="1">
      <c r="A59" s="5" t="s">
        <v>100</v>
      </c>
      <c r="B59" s="5" t="s">
        <v>999</v>
      </c>
      <c r="C59" s="5" t="s">
        <v>999</v>
      </c>
      <c r="D59" s="5" t="s">
        <v>999</v>
      </c>
      <c r="E59" s="5" t="s">
        <v>490</v>
      </c>
      <c r="F59" s="5" t="s">
        <v>101</v>
      </c>
      <c r="G59" s="5" t="s">
        <v>69</v>
      </c>
      <c r="H59" s="5">
        <v>51.04</v>
      </c>
      <c r="I59" s="5">
        <v>1.81</v>
      </c>
      <c r="J59" s="5">
        <v>11.55</v>
      </c>
      <c r="K59" s="5"/>
      <c r="L59" s="5"/>
      <c r="M59" s="5">
        <v>11.97</v>
      </c>
      <c r="N59" s="5"/>
      <c r="O59" s="5">
        <v>9.9499999999999993</v>
      </c>
      <c r="P59" s="5">
        <v>11.3</v>
      </c>
      <c r="Q59" s="5">
        <v>1.99</v>
      </c>
      <c r="R59" s="5">
        <v>0.17</v>
      </c>
      <c r="S59" s="5">
        <v>0.1</v>
      </c>
      <c r="T59" s="5">
        <v>60.837893589404295</v>
      </c>
      <c r="U59" s="10">
        <v>0.62</v>
      </c>
      <c r="V59" s="11">
        <v>157</v>
      </c>
      <c r="W59" s="72">
        <f t="shared" si="0"/>
        <v>1.5699999999999999E-2</v>
      </c>
      <c r="X59" s="12" t="s">
        <v>20</v>
      </c>
      <c r="Y59" s="12" t="s">
        <v>20</v>
      </c>
      <c r="Z59" s="12">
        <v>1200</v>
      </c>
      <c r="AA59" s="5"/>
      <c r="AB59" s="5" t="s">
        <v>20</v>
      </c>
      <c r="AC59" s="5" t="s">
        <v>20</v>
      </c>
      <c r="AD59" s="5" t="s">
        <v>20</v>
      </c>
      <c r="AE59" s="5" t="s">
        <v>20</v>
      </c>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row>
    <row r="60" spans="1:68" s="2" customFormat="1">
      <c r="A60" s="5" t="s">
        <v>100</v>
      </c>
      <c r="B60" s="5" t="s">
        <v>1000</v>
      </c>
      <c r="C60" s="5" t="s">
        <v>1000</v>
      </c>
      <c r="D60" s="5" t="s">
        <v>1000</v>
      </c>
      <c r="E60" s="5" t="s">
        <v>490</v>
      </c>
      <c r="F60" s="5" t="s">
        <v>101</v>
      </c>
      <c r="G60" s="5" t="s">
        <v>69</v>
      </c>
      <c r="H60" s="5">
        <v>49.15</v>
      </c>
      <c r="I60" s="5">
        <v>2.36</v>
      </c>
      <c r="J60" s="5">
        <v>12</v>
      </c>
      <c r="K60" s="5"/>
      <c r="L60" s="5"/>
      <c r="M60" s="5">
        <v>12.84</v>
      </c>
      <c r="N60" s="5"/>
      <c r="O60" s="5">
        <v>10.02</v>
      </c>
      <c r="P60" s="5">
        <v>10.69</v>
      </c>
      <c r="Q60" s="5">
        <v>2.0299999999999998</v>
      </c>
      <c r="R60" s="5">
        <v>0.5</v>
      </c>
      <c r="S60" s="5">
        <v>0.27</v>
      </c>
      <c r="T60" s="5">
        <v>58.333111143407244</v>
      </c>
      <c r="U60" s="10">
        <v>0.71</v>
      </c>
      <c r="V60" s="11">
        <v>239</v>
      </c>
      <c r="W60" s="72">
        <f t="shared" si="0"/>
        <v>2.3900000000000001E-2</v>
      </c>
      <c r="X60" s="12" t="s">
        <v>20</v>
      </c>
      <c r="Y60" s="12" t="s">
        <v>20</v>
      </c>
      <c r="Z60" s="12">
        <v>1400.0000000000002</v>
      </c>
      <c r="AA60" s="5"/>
      <c r="AB60" s="5" t="s">
        <v>20</v>
      </c>
      <c r="AC60" s="5" t="s">
        <v>20</v>
      </c>
      <c r="AD60" s="5" t="s">
        <v>20</v>
      </c>
      <c r="AE60" s="5" t="s">
        <v>20</v>
      </c>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row>
    <row r="61" spans="1:68" s="2" customFormat="1">
      <c r="A61" s="5" t="s">
        <v>100</v>
      </c>
      <c r="B61" s="5" t="s">
        <v>1001</v>
      </c>
      <c r="C61" s="5" t="s">
        <v>1001</v>
      </c>
      <c r="D61" s="5" t="s">
        <v>1001</v>
      </c>
      <c r="E61" s="5" t="s">
        <v>490</v>
      </c>
      <c r="F61" s="5" t="s">
        <v>101</v>
      </c>
      <c r="G61" s="5" t="s">
        <v>69</v>
      </c>
      <c r="H61" s="5">
        <v>49.19</v>
      </c>
      <c r="I61" s="5">
        <v>2.65</v>
      </c>
      <c r="J61" s="5">
        <v>11.54</v>
      </c>
      <c r="K61" s="5"/>
      <c r="L61" s="5"/>
      <c r="M61" s="5">
        <v>12.21</v>
      </c>
      <c r="N61" s="5"/>
      <c r="O61" s="5">
        <v>10.08</v>
      </c>
      <c r="P61" s="5">
        <v>11.46</v>
      </c>
      <c r="Q61" s="5">
        <v>1.96</v>
      </c>
      <c r="R61" s="5">
        <v>0.51</v>
      </c>
      <c r="S61" s="5">
        <v>0.26</v>
      </c>
      <c r="T61" s="5">
        <v>60.562844346723338</v>
      </c>
      <c r="U61" s="10">
        <v>0.63</v>
      </c>
      <c r="V61" s="11">
        <v>349</v>
      </c>
      <c r="W61" s="72">
        <f t="shared" si="0"/>
        <v>3.49E-2</v>
      </c>
      <c r="X61" s="12" t="s">
        <v>20</v>
      </c>
      <c r="Y61" s="12" t="s">
        <v>20</v>
      </c>
      <c r="Z61" s="12">
        <v>1400.0000000000002</v>
      </c>
      <c r="AA61" s="5"/>
      <c r="AB61" s="5" t="s">
        <v>20</v>
      </c>
      <c r="AC61" s="5" t="s">
        <v>20</v>
      </c>
      <c r="AD61" s="5" t="s">
        <v>20</v>
      </c>
      <c r="AE61" s="5" t="s">
        <v>20</v>
      </c>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row>
    <row r="62" spans="1:68" s="2" customFormat="1">
      <c r="A62" s="5" t="s">
        <v>100</v>
      </c>
      <c r="B62" s="5" t="s">
        <v>1002</v>
      </c>
      <c r="C62" s="5" t="s">
        <v>1002</v>
      </c>
      <c r="D62" s="5" t="s">
        <v>1002</v>
      </c>
      <c r="E62" s="5" t="s">
        <v>490</v>
      </c>
      <c r="F62" s="5" t="s">
        <v>101</v>
      </c>
      <c r="G62" s="5" t="s">
        <v>69</v>
      </c>
      <c r="H62" s="5">
        <v>48.84</v>
      </c>
      <c r="I62" s="5">
        <v>2.58</v>
      </c>
      <c r="J62" s="5">
        <v>12.2</v>
      </c>
      <c r="K62" s="5"/>
      <c r="L62" s="5"/>
      <c r="M62" s="5">
        <v>12.23</v>
      </c>
      <c r="N62" s="5"/>
      <c r="O62" s="5">
        <v>10.16</v>
      </c>
      <c r="P62" s="5">
        <v>10.97</v>
      </c>
      <c r="Q62" s="5">
        <v>2.09</v>
      </c>
      <c r="R62" s="5">
        <v>0.51</v>
      </c>
      <c r="S62" s="5">
        <v>0.27</v>
      </c>
      <c r="T62" s="5">
        <v>60.813749788161857</v>
      </c>
      <c r="U62" s="10">
        <v>0.6</v>
      </c>
      <c r="V62" s="11">
        <v>210</v>
      </c>
      <c r="W62" s="72">
        <f t="shared" si="0"/>
        <v>2.1000000000000001E-2</v>
      </c>
      <c r="X62" s="12" t="s">
        <v>20</v>
      </c>
      <c r="Y62" s="12" t="s">
        <v>20</v>
      </c>
      <c r="Z62" s="12">
        <v>1500</v>
      </c>
      <c r="AA62" s="5"/>
      <c r="AB62" s="5" t="s">
        <v>20</v>
      </c>
      <c r="AC62" s="5" t="s">
        <v>20</v>
      </c>
      <c r="AD62" s="5" t="s">
        <v>20</v>
      </c>
      <c r="AE62" s="5" t="s">
        <v>20</v>
      </c>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row>
    <row r="63" spans="1:68" s="2" customFormat="1">
      <c r="A63" s="5" t="s">
        <v>100</v>
      </c>
      <c r="B63" s="5" t="s">
        <v>1003</v>
      </c>
      <c r="C63" s="5" t="s">
        <v>1003</v>
      </c>
      <c r="D63" s="5" t="s">
        <v>1003</v>
      </c>
      <c r="E63" s="5" t="s">
        <v>490</v>
      </c>
      <c r="F63" s="5" t="s">
        <v>101</v>
      </c>
      <c r="G63" s="5" t="s">
        <v>69</v>
      </c>
      <c r="H63" s="5">
        <v>48.91</v>
      </c>
      <c r="I63" s="5">
        <v>2.4700000000000002</v>
      </c>
      <c r="J63" s="5">
        <v>12.6</v>
      </c>
      <c r="K63" s="5"/>
      <c r="L63" s="5"/>
      <c r="M63" s="5">
        <v>11.99</v>
      </c>
      <c r="N63" s="5"/>
      <c r="O63" s="5">
        <v>10.43</v>
      </c>
      <c r="P63" s="5">
        <v>10.45</v>
      </c>
      <c r="Q63" s="5">
        <v>2.23</v>
      </c>
      <c r="R63" s="5">
        <v>0.48</v>
      </c>
      <c r="S63" s="5">
        <v>0.33</v>
      </c>
      <c r="T63" s="5">
        <v>62.671935447888721</v>
      </c>
      <c r="U63" s="10">
        <v>0.6</v>
      </c>
      <c r="V63" s="11">
        <v>229</v>
      </c>
      <c r="W63" s="72">
        <f t="shared" si="0"/>
        <v>2.29E-2</v>
      </c>
      <c r="X63" s="12" t="s">
        <v>20</v>
      </c>
      <c r="Y63" s="12" t="s">
        <v>20</v>
      </c>
      <c r="Z63" s="12">
        <v>1100</v>
      </c>
      <c r="AA63" s="5"/>
      <c r="AB63" s="5" t="s">
        <v>20</v>
      </c>
      <c r="AC63" s="5" t="s">
        <v>20</v>
      </c>
      <c r="AD63" s="5" t="s">
        <v>20</v>
      </c>
      <c r="AE63" s="5" t="s">
        <v>20</v>
      </c>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row>
    <row r="64" spans="1:68" s="5" customFormat="1">
      <c r="A64" s="5" t="s">
        <v>96</v>
      </c>
      <c r="B64" s="5" t="s">
        <v>1004</v>
      </c>
      <c r="C64" s="5" t="s">
        <v>1004</v>
      </c>
      <c r="D64" s="5" t="s">
        <v>1004</v>
      </c>
      <c r="E64" s="5" t="s">
        <v>490</v>
      </c>
      <c r="F64" s="5" t="s">
        <v>97</v>
      </c>
      <c r="G64" s="5" t="s">
        <v>69</v>
      </c>
      <c r="H64" s="5">
        <v>49.34</v>
      </c>
      <c r="I64" s="5">
        <v>3.0078999999999998</v>
      </c>
      <c r="J64" s="5">
        <v>13.8592</v>
      </c>
      <c r="M64" s="5">
        <v>12.113799999999999</v>
      </c>
      <c r="O64" s="5">
        <v>5.5164</v>
      </c>
      <c r="P64" s="5">
        <v>11.7216</v>
      </c>
      <c r="Q64" s="5">
        <v>2.6194999999999999</v>
      </c>
      <c r="R64" s="5">
        <v>0.61509999999999998</v>
      </c>
      <c r="S64" s="5">
        <v>0.30880000000000002</v>
      </c>
      <c r="T64" s="5">
        <v>39.410981575320626</v>
      </c>
      <c r="U64" s="10">
        <v>0.60750283194513799</v>
      </c>
      <c r="V64" s="11">
        <v>257.49583004695603</v>
      </c>
      <c r="W64" s="72">
        <f t="shared" si="0"/>
        <v>2.5749583004695605E-2</v>
      </c>
      <c r="X64" s="12">
        <v>804</v>
      </c>
      <c r="Y64" s="12">
        <v>290</v>
      </c>
      <c r="Z64" s="12" t="s">
        <v>20</v>
      </c>
      <c r="AB64" s="5" t="s">
        <v>20</v>
      </c>
      <c r="AC64" s="5">
        <v>5.6793630021072579E-2</v>
      </c>
      <c r="AD64" s="5" t="s">
        <v>20</v>
      </c>
      <c r="AE64" s="5" t="s">
        <v>20</v>
      </c>
    </row>
    <row r="65" spans="1:31" s="5" customFormat="1">
      <c r="A65" s="5" t="s">
        <v>96</v>
      </c>
      <c r="B65" s="5" t="s">
        <v>1005</v>
      </c>
      <c r="C65" s="5" t="s">
        <v>1005</v>
      </c>
      <c r="D65" s="5" t="s">
        <v>1005</v>
      </c>
      <c r="E65" s="5" t="s">
        <v>490</v>
      </c>
      <c r="F65" s="5" t="s">
        <v>97</v>
      </c>
      <c r="G65" s="5" t="s">
        <v>69</v>
      </c>
      <c r="H65" s="5">
        <v>50.925199999999997</v>
      </c>
      <c r="I65" s="5">
        <v>2.6722000000000001</v>
      </c>
      <c r="J65" s="5">
        <v>13.7364</v>
      </c>
      <c r="M65" s="5">
        <v>10.456200000000001</v>
      </c>
      <c r="O65" s="5">
        <v>5.7003000000000004</v>
      </c>
      <c r="P65" s="5">
        <v>13.3468</v>
      </c>
      <c r="Q65" s="5">
        <v>2.0066000000000002</v>
      </c>
      <c r="R65" s="5">
        <v>0.51949999999999996</v>
      </c>
      <c r="S65" s="5">
        <v>0.3695</v>
      </c>
      <c r="T65" s="5">
        <v>45.210186674312425</v>
      </c>
      <c r="U65" s="10">
        <v>0.470621512105245</v>
      </c>
      <c r="V65" s="11">
        <v>62.063697768601699</v>
      </c>
      <c r="W65" s="72">
        <f t="shared" si="0"/>
        <v>6.2063697768601697E-3</v>
      </c>
      <c r="X65" s="12">
        <v>653</v>
      </c>
      <c r="Y65" s="12">
        <v>160</v>
      </c>
      <c r="Z65" s="12" t="s">
        <v>20</v>
      </c>
      <c r="AB65" s="5" t="s">
        <v>20</v>
      </c>
      <c r="AC65" s="5">
        <v>3.7100673008887051E-2</v>
      </c>
      <c r="AD65" s="5" t="s">
        <v>20</v>
      </c>
      <c r="AE65" s="5" t="s">
        <v>20</v>
      </c>
    </row>
    <row r="66" spans="1:31" s="5" customFormat="1">
      <c r="A66" s="5" t="s">
        <v>96</v>
      </c>
      <c r="B66" s="5" t="s">
        <v>1006</v>
      </c>
      <c r="C66" s="5" t="s">
        <v>1006</v>
      </c>
      <c r="D66" s="5" t="s">
        <v>1006</v>
      </c>
      <c r="E66" s="5" t="s">
        <v>490</v>
      </c>
      <c r="F66" s="5" t="s">
        <v>99</v>
      </c>
      <c r="G66" s="5" t="s">
        <v>69</v>
      </c>
      <c r="H66" s="5">
        <v>52.227499999999999</v>
      </c>
      <c r="I66" s="5">
        <v>2.5834000000000001</v>
      </c>
      <c r="J66" s="5">
        <v>14.146800000000001</v>
      </c>
      <c r="M66" s="5">
        <v>8.91</v>
      </c>
      <c r="O66" s="5">
        <v>5.9518000000000004</v>
      </c>
      <c r="P66" s="5">
        <v>12.7803</v>
      </c>
      <c r="Q66" s="5">
        <v>2.5224000000000002</v>
      </c>
      <c r="R66" s="5">
        <v>0.41</v>
      </c>
      <c r="S66" s="5">
        <v>0.29220000000000002</v>
      </c>
      <c r="T66" s="5">
        <v>52.402048883611293</v>
      </c>
      <c r="U66" s="10">
        <v>0.52412386068218797</v>
      </c>
      <c r="V66" s="11">
        <v>157.59818446625201</v>
      </c>
      <c r="W66" s="72">
        <f t="shared" ref="W66:W129" si="1">V66/10000</f>
        <v>1.57598184466252E-2</v>
      </c>
      <c r="X66" s="12">
        <v>646</v>
      </c>
      <c r="Y66" s="12">
        <v>125</v>
      </c>
      <c r="Z66" s="12" t="s">
        <v>20</v>
      </c>
      <c r="AB66" s="5" t="s">
        <v>20</v>
      </c>
      <c r="AC66" s="5">
        <v>3.6725990145039682E-2</v>
      </c>
      <c r="AD66" s="5" t="s">
        <v>20</v>
      </c>
      <c r="AE66" s="5" t="s">
        <v>20</v>
      </c>
    </row>
    <row r="67" spans="1:31" s="5" customFormat="1">
      <c r="A67" s="5" t="s">
        <v>96</v>
      </c>
      <c r="B67" s="5" t="s">
        <v>1007</v>
      </c>
      <c r="C67" s="5" t="s">
        <v>1007</v>
      </c>
      <c r="D67" s="5" t="s">
        <v>1007</v>
      </c>
      <c r="E67" s="5" t="s">
        <v>490</v>
      </c>
      <c r="F67" s="5" t="s">
        <v>97</v>
      </c>
      <c r="G67" s="5" t="s">
        <v>69</v>
      </c>
      <c r="H67" s="5">
        <v>48.358699999999999</v>
      </c>
      <c r="I67" s="5">
        <v>2.7725</v>
      </c>
      <c r="J67" s="5">
        <v>12.6297</v>
      </c>
      <c r="M67" s="5">
        <v>11.9322</v>
      </c>
      <c r="O67" s="5">
        <v>5.9657</v>
      </c>
      <c r="P67" s="5">
        <v>12.5947</v>
      </c>
      <c r="Q67" s="5">
        <v>2.2301000000000002</v>
      </c>
      <c r="R67" s="5">
        <v>0.4728</v>
      </c>
      <c r="S67" s="5">
        <v>0.26469999999999999</v>
      </c>
      <c r="T67" s="5">
        <v>42.352790327394793</v>
      </c>
      <c r="U67" s="10">
        <v>0.51361085047053301</v>
      </c>
      <c r="V67" s="11">
        <v>330.05721177406798</v>
      </c>
      <c r="W67" s="72">
        <f t="shared" si="1"/>
        <v>3.3005721177406799E-2</v>
      </c>
      <c r="X67" s="12">
        <v>745</v>
      </c>
      <c r="Y67" s="12">
        <v>189</v>
      </c>
      <c r="Z67" s="12" t="s">
        <v>20</v>
      </c>
      <c r="AB67" s="5" t="s">
        <v>20</v>
      </c>
      <c r="AC67" s="5">
        <v>4.8153925149562182E-2</v>
      </c>
      <c r="AD67" s="5" t="s">
        <v>20</v>
      </c>
      <c r="AE67" s="5" t="s">
        <v>20</v>
      </c>
    </row>
    <row r="68" spans="1:31" s="5" customFormat="1">
      <c r="A68" s="5" t="s">
        <v>96</v>
      </c>
      <c r="B68" s="5" t="s">
        <v>1008</v>
      </c>
      <c r="C68" s="5" t="s">
        <v>1008</v>
      </c>
      <c r="D68" s="5" t="s">
        <v>1008</v>
      </c>
      <c r="E68" s="5" t="s">
        <v>490</v>
      </c>
      <c r="F68" s="5" t="s">
        <v>97</v>
      </c>
      <c r="G68" s="5" t="s">
        <v>69</v>
      </c>
      <c r="H68" s="5">
        <v>50.352600000000002</v>
      </c>
      <c r="I68" s="5">
        <v>2.8129</v>
      </c>
      <c r="J68" s="5">
        <v>14.337199999999999</v>
      </c>
      <c r="M68" s="5">
        <v>9.9251000000000005</v>
      </c>
      <c r="O68" s="5">
        <v>6.0162000000000004</v>
      </c>
      <c r="P68" s="5">
        <v>12.765599999999999</v>
      </c>
      <c r="Q68" s="5">
        <v>2.5011999999999999</v>
      </c>
      <c r="R68" s="5">
        <v>0.62029999999999996</v>
      </c>
      <c r="S68" s="5">
        <v>0.27550000000000002</v>
      </c>
      <c r="T68" s="5">
        <v>48.88170896772516</v>
      </c>
      <c r="U68" s="10">
        <v>0.52338394368829799</v>
      </c>
      <c r="V68" s="11">
        <v>100.95566214127599</v>
      </c>
      <c r="W68" s="72">
        <f t="shared" si="1"/>
        <v>1.00955662141276E-2</v>
      </c>
      <c r="X68" s="12">
        <v>697</v>
      </c>
      <c r="Y68" s="12">
        <v>187</v>
      </c>
      <c r="Z68" s="12" t="s">
        <v>20</v>
      </c>
      <c r="AB68" s="5" t="s">
        <v>20</v>
      </c>
      <c r="AC68" s="5">
        <v>3.6315094817606863E-2</v>
      </c>
      <c r="AD68" s="5" t="s">
        <v>20</v>
      </c>
      <c r="AE68" s="5" t="s">
        <v>20</v>
      </c>
    </row>
    <row r="69" spans="1:31" s="5" customFormat="1">
      <c r="A69" s="5" t="s">
        <v>96</v>
      </c>
      <c r="B69" s="5" t="s">
        <v>1009</v>
      </c>
      <c r="C69" s="5" t="s">
        <v>1009</v>
      </c>
      <c r="D69" s="5" t="s">
        <v>1009</v>
      </c>
      <c r="E69" s="5" t="s">
        <v>490</v>
      </c>
      <c r="F69" s="5" t="s">
        <v>97</v>
      </c>
      <c r="G69" s="5" t="s">
        <v>69</v>
      </c>
      <c r="H69" s="5">
        <v>50.431199999999997</v>
      </c>
      <c r="I69" s="5">
        <v>3.2113</v>
      </c>
      <c r="J69" s="5">
        <v>14.492699999999999</v>
      </c>
      <c r="M69" s="5">
        <v>8.65</v>
      </c>
      <c r="O69" s="5">
        <v>6.0519999999999996</v>
      </c>
      <c r="P69" s="5">
        <v>13.089600000000001</v>
      </c>
      <c r="Q69" s="5">
        <v>2.6804000000000001</v>
      </c>
      <c r="R69" s="5">
        <v>0.51880000000000004</v>
      </c>
      <c r="S69" s="5">
        <v>0.3175</v>
      </c>
      <c r="T69" s="5">
        <v>54.131580715838403</v>
      </c>
      <c r="U69" s="10">
        <v>0.60942028842270202</v>
      </c>
      <c r="V69" s="11">
        <v>96.578251091985393</v>
      </c>
      <c r="W69" s="72">
        <f t="shared" si="1"/>
        <v>9.6578251091985392E-3</v>
      </c>
      <c r="X69" s="12">
        <v>781</v>
      </c>
      <c r="Y69" s="12">
        <v>201</v>
      </c>
      <c r="Z69" s="12" t="s">
        <v>20</v>
      </c>
      <c r="AB69" s="5" t="s">
        <v>20</v>
      </c>
      <c r="AC69" s="5">
        <v>4.6670606751776721E-2</v>
      </c>
      <c r="AD69" s="5" t="s">
        <v>20</v>
      </c>
      <c r="AE69" s="5" t="s">
        <v>20</v>
      </c>
    </row>
    <row r="70" spans="1:31" s="5" customFormat="1">
      <c r="A70" s="5" t="s">
        <v>96</v>
      </c>
      <c r="B70" s="5" t="s">
        <v>1010</v>
      </c>
      <c r="C70" s="5" t="s">
        <v>1010</v>
      </c>
      <c r="D70" s="5" t="s">
        <v>1010</v>
      </c>
      <c r="E70" s="5" t="s">
        <v>490</v>
      </c>
      <c r="F70" s="5" t="s">
        <v>99</v>
      </c>
      <c r="G70" s="5" t="s">
        <v>69</v>
      </c>
      <c r="H70" s="5">
        <v>50.477899999999998</v>
      </c>
      <c r="I70" s="5">
        <v>2.4971999999999999</v>
      </c>
      <c r="J70" s="5">
        <v>12.8164</v>
      </c>
      <c r="M70" s="5">
        <v>12.518700000000001</v>
      </c>
      <c r="O70" s="5">
        <v>6.0755999999999997</v>
      </c>
      <c r="P70" s="5">
        <v>11.9495</v>
      </c>
      <c r="Q70" s="5">
        <v>2.1299000000000001</v>
      </c>
      <c r="R70" s="5">
        <v>0.438</v>
      </c>
      <c r="S70" s="5">
        <v>0.2586</v>
      </c>
      <c r="T70" s="5">
        <v>41.40036059721384</v>
      </c>
      <c r="U70" s="10">
        <v>0.50602134690461298</v>
      </c>
      <c r="V70" s="11">
        <v>286.49603906494798</v>
      </c>
      <c r="W70" s="72">
        <f t="shared" si="1"/>
        <v>2.8649603906494799E-2</v>
      </c>
      <c r="X70" s="12">
        <v>740</v>
      </c>
      <c r="Y70" s="12">
        <v>189</v>
      </c>
      <c r="Z70" s="12" t="s">
        <v>20</v>
      </c>
      <c r="AB70" s="5" t="s">
        <v>20</v>
      </c>
      <c r="AC70" s="5">
        <v>5.1979853449116431E-2</v>
      </c>
      <c r="AD70" s="5" t="s">
        <v>20</v>
      </c>
      <c r="AE70" s="5" t="s">
        <v>20</v>
      </c>
    </row>
    <row r="71" spans="1:31" s="5" customFormat="1">
      <c r="A71" s="5" t="s">
        <v>96</v>
      </c>
      <c r="B71" s="5" t="s">
        <v>1011</v>
      </c>
      <c r="C71" s="5" t="s">
        <v>1011</v>
      </c>
      <c r="D71" s="5" t="s">
        <v>1011</v>
      </c>
      <c r="E71" s="5" t="s">
        <v>490</v>
      </c>
      <c r="F71" s="5" t="s">
        <v>97</v>
      </c>
      <c r="G71" s="5" t="s">
        <v>69</v>
      </c>
      <c r="H71" s="5">
        <v>49.709400000000002</v>
      </c>
      <c r="I71" s="5">
        <v>2.8466999999999998</v>
      </c>
      <c r="J71" s="5">
        <v>12.6721</v>
      </c>
      <c r="M71" s="5">
        <v>12.0976</v>
      </c>
      <c r="O71" s="5">
        <v>6.1361999999999997</v>
      </c>
      <c r="P71" s="5">
        <v>12.951000000000001</v>
      </c>
      <c r="Q71" s="5">
        <v>2.3264</v>
      </c>
      <c r="R71" s="5">
        <v>0.47960000000000003</v>
      </c>
      <c r="S71" s="5">
        <v>0.27889999999999998</v>
      </c>
      <c r="T71" s="5">
        <v>42.819935750258537</v>
      </c>
      <c r="U71" s="10">
        <v>0.55898266315334499</v>
      </c>
      <c r="V71" s="11">
        <v>362.29781647399</v>
      </c>
      <c r="W71" s="72">
        <f t="shared" si="1"/>
        <v>3.6229781647398998E-2</v>
      </c>
      <c r="X71" s="12">
        <v>808</v>
      </c>
      <c r="Y71" s="12">
        <v>236</v>
      </c>
      <c r="Z71" s="12" t="s">
        <v>20</v>
      </c>
      <c r="AB71" s="5" t="s">
        <v>20</v>
      </c>
      <c r="AC71" s="5">
        <v>5.9276176921335098E-2</v>
      </c>
      <c r="AD71" s="5" t="s">
        <v>20</v>
      </c>
      <c r="AE71" s="5" t="s">
        <v>20</v>
      </c>
    </row>
    <row r="72" spans="1:31" s="5" customFormat="1">
      <c r="A72" s="5" t="s">
        <v>96</v>
      </c>
      <c r="B72" s="5" t="s">
        <v>1012</v>
      </c>
      <c r="C72" s="5" t="s">
        <v>1012</v>
      </c>
      <c r="D72" s="5" t="s">
        <v>1012</v>
      </c>
      <c r="E72" s="5" t="s">
        <v>490</v>
      </c>
      <c r="F72" s="5" t="s">
        <v>99</v>
      </c>
      <c r="G72" s="5" t="s">
        <v>69</v>
      </c>
      <c r="H72" s="5">
        <v>51.119900000000001</v>
      </c>
      <c r="I72" s="5">
        <v>2.3386999999999998</v>
      </c>
      <c r="J72" s="5">
        <v>12.943099999999999</v>
      </c>
      <c r="M72" s="5">
        <v>12.076599999999999</v>
      </c>
      <c r="O72" s="5">
        <v>6.1614000000000004</v>
      </c>
      <c r="P72" s="5">
        <v>11.310600000000001</v>
      </c>
      <c r="Q72" s="5">
        <v>1.9544999999999999</v>
      </c>
      <c r="R72" s="5">
        <v>0.45910000000000001</v>
      </c>
      <c r="S72" s="5">
        <v>0.25950000000000001</v>
      </c>
      <c r="T72" s="5">
        <v>43.010082565209139</v>
      </c>
      <c r="U72" s="10">
        <v>0.53983777871467897</v>
      </c>
      <c r="V72" s="11">
        <v>256.56456506695497</v>
      </c>
      <c r="W72" s="72">
        <f t="shared" si="1"/>
        <v>2.5656456506695496E-2</v>
      </c>
      <c r="X72" s="12">
        <v>764</v>
      </c>
      <c r="Y72" s="12">
        <v>200</v>
      </c>
      <c r="Z72" s="12" t="s">
        <v>20</v>
      </c>
      <c r="AB72" s="5" t="s">
        <v>20</v>
      </c>
      <c r="AC72" s="5">
        <v>5.2477128153225944E-2</v>
      </c>
      <c r="AD72" s="5" t="s">
        <v>20</v>
      </c>
      <c r="AE72" s="5" t="s">
        <v>20</v>
      </c>
    </row>
    <row r="73" spans="1:31">
      <c r="A73" s="5" t="s">
        <v>96</v>
      </c>
      <c r="B73" s="5" t="s">
        <v>1013</v>
      </c>
      <c r="C73" s="5" t="s">
        <v>1013</v>
      </c>
      <c r="D73" s="5" t="s">
        <v>1013</v>
      </c>
      <c r="E73" s="5" t="s">
        <v>490</v>
      </c>
      <c r="F73" s="5" t="s">
        <v>97</v>
      </c>
      <c r="G73" s="5" t="s">
        <v>69</v>
      </c>
      <c r="H73" s="5">
        <v>50.744100000000003</v>
      </c>
      <c r="I73" s="5">
        <v>2.6070000000000002</v>
      </c>
      <c r="J73" s="5">
        <v>13.173400000000001</v>
      </c>
      <c r="M73" s="5">
        <v>9.4359999999999999</v>
      </c>
      <c r="O73" s="5">
        <v>6.2473000000000001</v>
      </c>
      <c r="P73" s="5">
        <v>14.4093</v>
      </c>
      <c r="Q73" s="5">
        <v>1.9741</v>
      </c>
      <c r="R73" s="5">
        <v>0.28849999999999998</v>
      </c>
      <c r="S73" s="5">
        <v>0.1244</v>
      </c>
      <c r="T73" s="5">
        <v>52.073296227742254</v>
      </c>
      <c r="U73" s="10">
        <v>0.57215937716036902</v>
      </c>
      <c r="V73" s="11">
        <v>39.599697092909999</v>
      </c>
      <c r="W73" s="72">
        <f t="shared" si="1"/>
        <v>3.9599697092909999E-3</v>
      </c>
      <c r="X73" s="12">
        <v>211</v>
      </c>
      <c r="Y73" s="12">
        <v>191.99999999999997</v>
      </c>
      <c r="Z73" s="12" t="s">
        <v>20</v>
      </c>
      <c r="AB73" s="5" t="s">
        <v>20</v>
      </c>
      <c r="AC73" s="5">
        <v>8.0168317343986772E-2</v>
      </c>
      <c r="AD73" s="5" t="s">
        <v>20</v>
      </c>
      <c r="AE73" s="5" t="s">
        <v>20</v>
      </c>
    </row>
    <row r="74" spans="1:31">
      <c r="A74" s="5" t="s">
        <v>96</v>
      </c>
      <c r="B74" s="5" t="s">
        <v>1014</v>
      </c>
      <c r="C74" s="5" t="s">
        <v>1014</v>
      </c>
      <c r="D74" s="5" t="s">
        <v>1014</v>
      </c>
      <c r="E74" s="5" t="s">
        <v>490</v>
      </c>
      <c r="F74" s="5" t="s">
        <v>97</v>
      </c>
      <c r="G74" s="5" t="s">
        <v>69</v>
      </c>
      <c r="H74" s="5">
        <v>49.623800000000003</v>
      </c>
      <c r="I74" s="5">
        <v>2.9003000000000001</v>
      </c>
      <c r="J74" s="5">
        <v>13.176299999999999</v>
      </c>
      <c r="M74" s="5">
        <v>12.270899999999999</v>
      </c>
      <c r="O74" s="5">
        <v>6.2774000000000001</v>
      </c>
      <c r="P74" s="5">
        <v>11.878500000000001</v>
      </c>
      <c r="Q74" s="5">
        <v>2.2473999999999998</v>
      </c>
      <c r="R74" s="5">
        <v>0.5645</v>
      </c>
      <c r="S74" s="5">
        <v>0.32479999999999998</v>
      </c>
      <c r="T74" s="5">
        <v>43.097955637550314</v>
      </c>
      <c r="U74" s="10">
        <v>0.52655458530865995</v>
      </c>
      <c r="V74" s="11">
        <v>528.74342442951502</v>
      </c>
      <c r="W74" s="72">
        <f t="shared" si="1"/>
        <v>5.28743424429515E-2</v>
      </c>
      <c r="X74" s="12">
        <v>627.00000000000011</v>
      </c>
      <c r="Y74" s="12">
        <v>173</v>
      </c>
      <c r="Z74" s="12" t="s">
        <v>20</v>
      </c>
      <c r="AB74" s="5" t="s">
        <v>20</v>
      </c>
      <c r="AC74" s="5">
        <v>3.6917264566698527E-2</v>
      </c>
      <c r="AD74" s="5" t="s">
        <v>20</v>
      </c>
      <c r="AE74" s="5" t="s">
        <v>20</v>
      </c>
    </row>
    <row r="75" spans="1:31">
      <c r="A75" s="5" t="s">
        <v>96</v>
      </c>
      <c r="B75" s="5" t="s">
        <v>1015</v>
      </c>
      <c r="C75" s="5" t="s">
        <v>1015</v>
      </c>
      <c r="D75" s="5" t="s">
        <v>1015</v>
      </c>
      <c r="E75" s="5" t="s">
        <v>490</v>
      </c>
      <c r="F75" s="5" t="s">
        <v>97</v>
      </c>
      <c r="G75" s="5" t="s">
        <v>69</v>
      </c>
      <c r="H75" s="5">
        <v>51.002800000000001</v>
      </c>
      <c r="I75" s="5">
        <v>2.7686999999999999</v>
      </c>
      <c r="J75" s="5">
        <v>13.765499999999999</v>
      </c>
      <c r="M75" s="5">
        <v>9.6691000000000003</v>
      </c>
      <c r="O75" s="5">
        <v>6.3777999999999997</v>
      </c>
      <c r="P75" s="5">
        <v>12.6547</v>
      </c>
      <c r="Q75" s="5">
        <v>2.3879999999999999</v>
      </c>
      <c r="R75" s="5">
        <v>0.41220000000000001</v>
      </c>
      <c r="S75" s="5">
        <v>0.29980000000000001</v>
      </c>
      <c r="T75" s="5">
        <v>51.93593928190252</v>
      </c>
      <c r="U75" s="10">
        <v>0.44543449759538201</v>
      </c>
      <c r="V75" s="11">
        <v>202.24476461897402</v>
      </c>
      <c r="W75" s="72">
        <f t="shared" si="1"/>
        <v>2.02244764618974E-2</v>
      </c>
      <c r="X75" s="12">
        <v>776</v>
      </c>
      <c r="Y75" s="12">
        <v>205</v>
      </c>
      <c r="Z75" s="12" t="s">
        <v>20</v>
      </c>
      <c r="AB75" s="5" t="s">
        <v>20</v>
      </c>
      <c r="AC75" s="5">
        <v>5.9909160052219024E-2</v>
      </c>
      <c r="AD75" s="5" t="s">
        <v>20</v>
      </c>
      <c r="AE75" s="5" t="s">
        <v>20</v>
      </c>
    </row>
    <row r="76" spans="1:31">
      <c r="A76" s="5" t="s">
        <v>96</v>
      </c>
      <c r="B76" s="5" t="s">
        <v>1016</v>
      </c>
      <c r="C76" s="5" t="s">
        <v>1016</v>
      </c>
      <c r="D76" s="5" t="s">
        <v>1016</v>
      </c>
      <c r="E76" s="5" t="s">
        <v>490</v>
      </c>
      <c r="F76" s="5" t="s">
        <v>99</v>
      </c>
      <c r="G76" s="5" t="s">
        <v>69</v>
      </c>
      <c r="H76" s="5">
        <v>52.526449999999997</v>
      </c>
      <c r="I76" s="5">
        <v>2.5021499999999999</v>
      </c>
      <c r="J76" s="5">
        <v>13.5032</v>
      </c>
      <c r="M76" s="5">
        <v>9.3130000000000006</v>
      </c>
      <c r="O76" s="5">
        <v>6.4325000000000001</v>
      </c>
      <c r="P76" s="5">
        <v>12.002000000000001</v>
      </c>
      <c r="Q76" s="5">
        <v>2.3677999999999999</v>
      </c>
      <c r="R76" s="5">
        <v>0.4985</v>
      </c>
      <c r="S76" s="5">
        <v>0.29749999999999999</v>
      </c>
      <c r="T76" s="5">
        <v>53.647419992375639</v>
      </c>
      <c r="U76" s="10">
        <v>0.51695615868204403</v>
      </c>
      <c r="V76" s="11">
        <v>123.666756404013</v>
      </c>
      <c r="W76" s="72">
        <f t="shared" si="1"/>
        <v>1.23666756404013E-2</v>
      </c>
      <c r="X76" s="12">
        <v>470</v>
      </c>
      <c r="Y76" s="12">
        <v>197.5</v>
      </c>
      <c r="Z76" s="12" t="s">
        <v>20</v>
      </c>
      <c r="AB76" s="5" t="s">
        <v>20</v>
      </c>
      <c r="AC76" s="5">
        <v>4.7725368938729598E-2</v>
      </c>
      <c r="AD76" s="5" t="s">
        <v>20</v>
      </c>
      <c r="AE76" s="5" t="s">
        <v>20</v>
      </c>
    </row>
    <row r="77" spans="1:31">
      <c r="A77" s="5" t="s">
        <v>96</v>
      </c>
      <c r="B77" s="5" t="s">
        <v>1017</v>
      </c>
      <c r="C77" s="5" t="s">
        <v>1017</v>
      </c>
      <c r="D77" s="5" t="s">
        <v>1017</v>
      </c>
      <c r="E77" s="5" t="s">
        <v>490</v>
      </c>
      <c r="F77" s="5" t="s">
        <v>97</v>
      </c>
      <c r="G77" s="5" t="s">
        <v>69</v>
      </c>
      <c r="H77" s="5">
        <v>50.084850000000003</v>
      </c>
      <c r="I77" s="5">
        <v>2.8322500000000002</v>
      </c>
      <c r="J77" s="5">
        <v>13.295450000000001</v>
      </c>
      <c r="M77" s="5">
        <v>10.64335</v>
      </c>
      <c r="O77" s="5">
        <v>6.4394999999999998</v>
      </c>
      <c r="P77" s="5">
        <v>12.92755</v>
      </c>
      <c r="Q77" s="5">
        <v>2.3848500000000001</v>
      </c>
      <c r="R77" s="5">
        <v>0.50349999999999995</v>
      </c>
      <c r="S77" s="5">
        <v>0.28525</v>
      </c>
      <c r="T77" s="5">
        <v>48.815277322149591</v>
      </c>
      <c r="U77" s="10">
        <v>0.63434569380346095</v>
      </c>
      <c r="V77" s="11">
        <v>104.44367177026801</v>
      </c>
      <c r="W77" s="72">
        <f t="shared" si="1"/>
        <v>1.0444367177026801E-2</v>
      </c>
      <c r="X77" s="12">
        <v>779</v>
      </c>
      <c r="Y77" s="12">
        <v>186.5</v>
      </c>
      <c r="Z77" s="12" t="s">
        <v>20</v>
      </c>
      <c r="AB77" s="5" t="s">
        <v>20</v>
      </c>
      <c r="AC77" s="5">
        <v>4.4619707431030144E-2</v>
      </c>
      <c r="AD77" s="5" t="s">
        <v>20</v>
      </c>
      <c r="AE77" s="5" t="s">
        <v>20</v>
      </c>
    </row>
    <row r="78" spans="1:31">
      <c r="A78" s="5" t="s">
        <v>96</v>
      </c>
      <c r="B78" s="5" t="s">
        <v>1018</v>
      </c>
      <c r="C78" s="5" t="s">
        <v>1018</v>
      </c>
      <c r="D78" s="5" t="s">
        <v>1018</v>
      </c>
      <c r="E78" s="5" t="s">
        <v>490</v>
      </c>
      <c r="F78" s="5" t="s">
        <v>97</v>
      </c>
      <c r="G78" s="5" t="s">
        <v>69</v>
      </c>
      <c r="H78" s="5">
        <v>49.886450000000004</v>
      </c>
      <c r="I78" s="5">
        <v>2.8256999999999999</v>
      </c>
      <c r="J78" s="5">
        <v>12.9475</v>
      </c>
      <c r="M78" s="5">
        <v>10.895149999999999</v>
      </c>
      <c r="O78" s="5">
        <v>6.4645999999999999</v>
      </c>
      <c r="P78" s="5">
        <v>12.4621</v>
      </c>
      <c r="Q78" s="5">
        <v>2.4424000000000001</v>
      </c>
      <c r="R78" s="5">
        <v>0.54069999999999996</v>
      </c>
      <c r="S78" s="5">
        <v>0.26860000000000001</v>
      </c>
      <c r="T78" s="5">
        <v>48.127389804787732</v>
      </c>
      <c r="U78" s="10">
        <v>0.61609577359400203</v>
      </c>
      <c r="V78" s="11">
        <v>119.83107238641701</v>
      </c>
      <c r="W78" s="72">
        <f t="shared" si="1"/>
        <v>1.19831072386417E-2</v>
      </c>
      <c r="X78" s="12">
        <v>782.5</v>
      </c>
      <c r="Y78" s="12">
        <v>326.5</v>
      </c>
      <c r="Z78" s="12" t="s">
        <v>20</v>
      </c>
      <c r="AB78" s="5" t="s">
        <v>20</v>
      </c>
      <c r="AC78" s="5">
        <v>7.2740146784031609E-2</v>
      </c>
      <c r="AD78" s="5" t="s">
        <v>20</v>
      </c>
      <c r="AE78" s="5" t="s">
        <v>20</v>
      </c>
    </row>
    <row r="79" spans="1:31">
      <c r="A79" s="5" t="s">
        <v>96</v>
      </c>
      <c r="B79" s="5" t="s">
        <v>1019</v>
      </c>
      <c r="C79" s="5" t="s">
        <v>1019</v>
      </c>
      <c r="D79" s="5" t="s">
        <v>1019</v>
      </c>
      <c r="E79" s="5" t="s">
        <v>490</v>
      </c>
      <c r="F79" s="5" t="s">
        <v>97</v>
      </c>
      <c r="G79" s="5" t="s">
        <v>69</v>
      </c>
      <c r="H79" s="5">
        <v>50.342300000000002</v>
      </c>
      <c r="I79" s="5">
        <v>2.74715</v>
      </c>
      <c r="J79" s="5">
        <v>13.243600000000001</v>
      </c>
      <c r="M79" s="5">
        <v>10.43055</v>
      </c>
      <c r="O79" s="5">
        <v>6.5106000000000002</v>
      </c>
      <c r="P79" s="5">
        <v>12.5451</v>
      </c>
      <c r="Q79" s="5">
        <v>2.3668</v>
      </c>
      <c r="R79" s="5">
        <v>0.51595000000000002</v>
      </c>
      <c r="S79" s="5">
        <v>0.28194999999999998</v>
      </c>
      <c r="T79" s="5">
        <v>49.928166861026924</v>
      </c>
      <c r="U79" s="10">
        <v>0.58954914012427695</v>
      </c>
      <c r="V79" s="11">
        <v>119.33676642079199</v>
      </c>
      <c r="W79" s="72">
        <f t="shared" si="1"/>
        <v>1.19336766420792E-2</v>
      </c>
      <c r="X79" s="12">
        <v>789.50000000000011</v>
      </c>
      <c r="Y79" s="12">
        <v>272.5</v>
      </c>
      <c r="Z79" s="12" t="s">
        <v>20</v>
      </c>
      <c r="AB79" s="5" t="s">
        <v>20</v>
      </c>
      <c r="AC79" s="5">
        <v>6.3621843185650673E-2</v>
      </c>
      <c r="AD79" s="5" t="s">
        <v>20</v>
      </c>
      <c r="AE79" s="5" t="s">
        <v>20</v>
      </c>
    </row>
    <row r="80" spans="1:31">
      <c r="A80" s="5" t="s">
        <v>96</v>
      </c>
      <c r="B80" s="5" t="s">
        <v>1020</v>
      </c>
      <c r="C80" s="5" t="s">
        <v>1020</v>
      </c>
      <c r="D80" s="5" t="s">
        <v>1020</v>
      </c>
      <c r="E80" s="5" t="s">
        <v>490</v>
      </c>
      <c r="F80" s="5" t="s">
        <v>99</v>
      </c>
      <c r="G80" s="5" t="s">
        <v>69</v>
      </c>
      <c r="H80" s="5">
        <v>52.362299999999998</v>
      </c>
      <c r="I80" s="5">
        <v>2.6987000000000001</v>
      </c>
      <c r="J80" s="5">
        <v>14.7043</v>
      </c>
      <c r="M80" s="5">
        <v>7.6985000000000001</v>
      </c>
      <c r="O80" s="5">
        <v>6.5495000000000001</v>
      </c>
      <c r="P80" s="5">
        <v>12.5931</v>
      </c>
      <c r="Q80" s="5">
        <v>2.4403999999999999</v>
      </c>
      <c r="R80" s="5">
        <v>0.49709999999999999</v>
      </c>
      <c r="S80" s="5">
        <v>0.3468</v>
      </c>
      <c r="T80" s="5">
        <v>61.770767289184647</v>
      </c>
      <c r="U80" s="10">
        <v>0.64588755886814797</v>
      </c>
      <c r="V80" s="11">
        <v>150.17460035684002</v>
      </c>
      <c r="W80" s="72">
        <f t="shared" si="1"/>
        <v>1.5017460035684002E-2</v>
      </c>
      <c r="X80" s="12">
        <v>594</v>
      </c>
      <c r="Y80" s="12">
        <v>218</v>
      </c>
      <c r="Z80" s="12" t="s">
        <v>20</v>
      </c>
      <c r="AB80" s="5" t="s">
        <v>20</v>
      </c>
      <c r="AC80" s="5">
        <v>5.2827503506958709E-2</v>
      </c>
      <c r="AD80" s="5" t="s">
        <v>20</v>
      </c>
      <c r="AE80" s="5" t="s">
        <v>20</v>
      </c>
    </row>
    <row r="81" spans="1:31">
      <c r="A81" s="5" t="s">
        <v>96</v>
      </c>
      <c r="B81" s="5" t="s">
        <v>1021</v>
      </c>
      <c r="C81" s="5" t="s">
        <v>1021</v>
      </c>
      <c r="D81" s="5" t="s">
        <v>1021</v>
      </c>
      <c r="E81" s="5" t="s">
        <v>490</v>
      </c>
      <c r="F81" s="5" t="s">
        <v>99</v>
      </c>
      <c r="G81" s="5" t="s">
        <v>69</v>
      </c>
      <c r="H81" s="5">
        <v>51.863100000000003</v>
      </c>
      <c r="I81" s="5">
        <v>2.7298499999999999</v>
      </c>
      <c r="J81" s="5">
        <v>13.8346</v>
      </c>
      <c r="M81" s="5">
        <v>8.7937499999999993</v>
      </c>
      <c r="O81" s="5">
        <v>6.5633999999999997</v>
      </c>
      <c r="P81" s="5">
        <v>12.3797</v>
      </c>
      <c r="Q81" s="5">
        <v>2.5192999999999999</v>
      </c>
      <c r="R81" s="5">
        <v>0.49564999999999998</v>
      </c>
      <c r="S81" s="5">
        <v>0.31619999999999998</v>
      </c>
      <c r="T81" s="5">
        <v>56.598430078194646</v>
      </c>
      <c r="U81" s="10">
        <v>0.58013128760342403</v>
      </c>
      <c r="V81" s="11">
        <v>69.509160547597403</v>
      </c>
      <c r="W81" s="72">
        <f t="shared" si="1"/>
        <v>6.9509160547597407E-3</v>
      </c>
      <c r="X81" s="12">
        <v>688</v>
      </c>
      <c r="Y81" s="12">
        <v>143</v>
      </c>
      <c r="Z81" s="12" t="s">
        <v>20</v>
      </c>
      <c r="AB81" s="5" t="s">
        <v>20</v>
      </c>
      <c r="AC81" s="5">
        <v>3.4754279063107865E-2</v>
      </c>
      <c r="AD81" s="5" t="s">
        <v>20</v>
      </c>
      <c r="AE81" s="5" t="s">
        <v>20</v>
      </c>
    </row>
    <row r="82" spans="1:31">
      <c r="A82" s="5" t="s">
        <v>96</v>
      </c>
      <c r="B82" s="5" t="s">
        <v>1022</v>
      </c>
      <c r="C82" s="5" t="s">
        <v>1022</v>
      </c>
      <c r="D82" s="5" t="s">
        <v>1022</v>
      </c>
      <c r="E82" s="5" t="s">
        <v>490</v>
      </c>
      <c r="F82" s="5" t="s">
        <v>99</v>
      </c>
      <c r="G82" s="5" t="s">
        <v>69</v>
      </c>
      <c r="H82" s="5">
        <v>50.852849999999997</v>
      </c>
      <c r="I82" s="5">
        <v>2.7869999999999999</v>
      </c>
      <c r="J82" s="5">
        <v>13.82375</v>
      </c>
      <c r="M82" s="5">
        <v>9.3555499999999991</v>
      </c>
      <c r="O82" s="5">
        <v>6.5808999999999997</v>
      </c>
      <c r="P82" s="5">
        <v>12.795299999999999</v>
      </c>
      <c r="Q82" s="5">
        <v>2.4129999999999998</v>
      </c>
      <c r="R82" s="5">
        <v>0.46634999999999999</v>
      </c>
      <c r="S82" s="5">
        <v>0.43964999999999999</v>
      </c>
      <c r="T82" s="5">
        <v>54.33429191030163</v>
      </c>
      <c r="U82" s="10">
        <v>0.51061214364139695</v>
      </c>
      <c r="V82" s="11">
        <v>146.443351383498</v>
      </c>
      <c r="W82" s="72">
        <f t="shared" si="1"/>
        <v>1.46443351383498E-2</v>
      </c>
      <c r="X82" s="12">
        <v>724.5</v>
      </c>
      <c r="Y82" s="12">
        <v>214.5</v>
      </c>
      <c r="Z82" s="12" t="s">
        <v>20</v>
      </c>
      <c r="AB82" s="5" t="s">
        <v>20</v>
      </c>
      <c r="AC82" s="5">
        <v>5.5406749493822488E-2</v>
      </c>
      <c r="AD82" s="5" t="s">
        <v>20</v>
      </c>
      <c r="AE82" s="5" t="s">
        <v>20</v>
      </c>
    </row>
    <row r="83" spans="1:31">
      <c r="A83" s="5" t="s">
        <v>96</v>
      </c>
      <c r="B83" s="5" t="s">
        <v>1023</v>
      </c>
      <c r="C83" s="5" t="s">
        <v>1023</v>
      </c>
      <c r="D83" s="5" t="s">
        <v>1023</v>
      </c>
      <c r="E83" s="5" t="s">
        <v>490</v>
      </c>
      <c r="F83" s="5" t="s">
        <v>97</v>
      </c>
      <c r="G83" s="5" t="s">
        <v>69</v>
      </c>
      <c r="H83" s="5">
        <v>50.8354</v>
      </c>
      <c r="I83" s="5">
        <v>3.1564000000000001</v>
      </c>
      <c r="J83" s="5">
        <v>14.2554</v>
      </c>
      <c r="M83" s="5">
        <v>8.8051999999999992</v>
      </c>
      <c r="O83" s="5">
        <v>6.6082000000000001</v>
      </c>
      <c r="P83" s="5">
        <v>13.313700000000001</v>
      </c>
      <c r="Q83" s="5">
        <v>2.5344000000000002</v>
      </c>
      <c r="R83" s="5">
        <v>0.61780000000000002</v>
      </c>
      <c r="S83" s="5">
        <v>0.33079999999999998</v>
      </c>
      <c r="T83" s="5">
        <v>56.811145539510584</v>
      </c>
      <c r="U83" s="10">
        <v>0.24569265608854199</v>
      </c>
      <c r="V83" s="11">
        <v>77.671300586899591</v>
      </c>
      <c r="W83" s="72">
        <f t="shared" si="1"/>
        <v>7.7671300586899588E-3</v>
      </c>
      <c r="X83" s="12">
        <v>772.99999999999989</v>
      </c>
      <c r="Y83" s="12">
        <v>193</v>
      </c>
      <c r="Z83" s="12" t="s">
        <v>20</v>
      </c>
      <c r="AB83" s="5" t="s">
        <v>20</v>
      </c>
      <c r="AC83" s="5">
        <v>3.7631953385263713E-2</v>
      </c>
      <c r="AD83" s="5" t="s">
        <v>20</v>
      </c>
      <c r="AE83" s="5" t="s">
        <v>20</v>
      </c>
    </row>
    <row r="84" spans="1:31">
      <c r="A84" s="5" t="s">
        <v>96</v>
      </c>
      <c r="B84" s="5" t="s">
        <v>1024</v>
      </c>
      <c r="C84" s="5" t="s">
        <v>1024</v>
      </c>
      <c r="D84" s="5" t="s">
        <v>1024</v>
      </c>
      <c r="E84" s="5" t="s">
        <v>490</v>
      </c>
      <c r="F84" s="5" t="s">
        <v>99</v>
      </c>
      <c r="G84" s="5" t="s">
        <v>69</v>
      </c>
      <c r="H84" s="5">
        <v>50.968499999999999</v>
      </c>
      <c r="I84" s="5">
        <v>3.0779000000000001</v>
      </c>
      <c r="J84" s="5">
        <v>13.9085</v>
      </c>
      <c r="M84" s="5">
        <v>9.1786999999999992</v>
      </c>
      <c r="O84" s="5">
        <v>6.6154000000000002</v>
      </c>
      <c r="P84" s="5">
        <v>12.624499999999999</v>
      </c>
      <c r="Q84" s="5">
        <v>2.4712000000000001</v>
      </c>
      <c r="R84" s="5">
        <v>0.55489999999999995</v>
      </c>
      <c r="S84" s="5">
        <v>0.32779999999999998</v>
      </c>
      <c r="T84" s="5">
        <v>55.25698233904123</v>
      </c>
      <c r="U84" s="10">
        <v>0.522795100864899</v>
      </c>
      <c r="V84" s="11">
        <v>165.12727450096099</v>
      </c>
      <c r="W84" s="72">
        <f t="shared" si="1"/>
        <v>1.6512727450096101E-2</v>
      </c>
      <c r="X84" s="12">
        <v>777</v>
      </c>
      <c r="Y84" s="12">
        <v>204.00000000000003</v>
      </c>
      <c r="Z84" s="12" t="s">
        <v>20</v>
      </c>
      <c r="AB84" s="5" t="s">
        <v>20</v>
      </c>
      <c r="AC84" s="5">
        <v>4.4285627186608327E-2</v>
      </c>
      <c r="AD84" s="5" t="s">
        <v>20</v>
      </c>
      <c r="AE84" s="5" t="s">
        <v>20</v>
      </c>
    </row>
    <row r="85" spans="1:31">
      <c r="A85" s="5" t="s">
        <v>96</v>
      </c>
      <c r="B85" s="5" t="s">
        <v>1025</v>
      </c>
      <c r="C85" s="5" t="s">
        <v>1025</v>
      </c>
      <c r="D85" s="5" t="s">
        <v>1025</v>
      </c>
      <c r="E85" s="5" t="s">
        <v>490</v>
      </c>
      <c r="F85" s="5" t="s">
        <v>99</v>
      </c>
      <c r="G85" s="5" t="s">
        <v>69</v>
      </c>
      <c r="H85" s="5">
        <v>51.183199999999999</v>
      </c>
      <c r="I85" s="5">
        <v>2.6987000000000001</v>
      </c>
      <c r="J85" s="5">
        <v>14.158200000000001</v>
      </c>
      <c r="M85" s="5">
        <v>8.5996000000000006</v>
      </c>
      <c r="O85" s="5">
        <v>6.6337000000000002</v>
      </c>
      <c r="P85" s="5">
        <v>13.125400000000001</v>
      </c>
      <c r="Q85" s="5">
        <v>2.3582999999999998</v>
      </c>
      <c r="R85" s="5">
        <v>0.51470000000000005</v>
      </c>
      <c r="S85" s="5">
        <v>0.308</v>
      </c>
      <c r="T85" s="5">
        <v>57.879942048365066</v>
      </c>
      <c r="U85" s="10">
        <v>0.52468410746257399</v>
      </c>
      <c r="V85" s="11">
        <v>122.54148522242501</v>
      </c>
      <c r="W85" s="72">
        <f t="shared" si="1"/>
        <v>1.22541485222425E-2</v>
      </c>
      <c r="X85" s="12">
        <v>718</v>
      </c>
      <c r="Y85" s="12">
        <v>172</v>
      </c>
      <c r="Z85" s="12" t="s">
        <v>20</v>
      </c>
      <c r="AB85" s="5" t="s">
        <v>20</v>
      </c>
      <c r="AC85" s="5">
        <v>4.0255167282350075E-2</v>
      </c>
      <c r="AD85" s="5" t="s">
        <v>20</v>
      </c>
      <c r="AE85" s="5" t="s">
        <v>20</v>
      </c>
    </row>
    <row r="86" spans="1:31">
      <c r="A86" s="5" t="s">
        <v>96</v>
      </c>
      <c r="B86" s="5" t="s">
        <v>1026</v>
      </c>
      <c r="C86" s="5" t="s">
        <v>1026</v>
      </c>
      <c r="D86" s="5" t="s">
        <v>1026</v>
      </c>
      <c r="E86" s="5" t="s">
        <v>490</v>
      </c>
      <c r="F86" s="5" t="s">
        <v>97</v>
      </c>
      <c r="G86" s="5" t="s">
        <v>69</v>
      </c>
      <c r="H86" s="5">
        <v>49.5839</v>
      </c>
      <c r="I86" s="5">
        <v>2.8795999999999999</v>
      </c>
      <c r="J86" s="5">
        <v>13.546099999999999</v>
      </c>
      <c r="M86" s="5">
        <v>9.0919000000000008</v>
      </c>
      <c r="O86" s="5">
        <v>6.6616999999999997</v>
      </c>
      <c r="P86" s="5">
        <v>13.340199999999999</v>
      </c>
      <c r="Q86" s="5">
        <v>2.1844000000000001</v>
      </c>
      <c r="R86" s="5">
        <v>0.49830000000000002</v>
      </c>
      <c r="S86" s="5">
        <v>0.30630000000000002</v>
      </c>
      <c r="T86" s="5">
        <v>55.887139218605753</v>
      </c>
      <c r="U86" s="10">
        <v>0.62074883969688999</v>
      </c>
      <c r="V86" s="11">
        <v>306.882257858934</v>
      </c>
      <c r="W86" s="72">
        <f t="shared" si="1"/>
        <v>3.0688225785893399E-2</v>
      </c>
      <c r="X86" s="12">
        <v>702</v>
      </c>
      <c r="Y86" s="12">
        <v>461</v>
      </c>
      <c r="Z86" s="12" t="s">
        <v>20</v>
      </c>
      <c r="AB86" s="5" t="s">
        <v>20</v>
      </c>
      <c r="AC86" s="5">
        <v>0.11144418057096447</v>
      </c>
      <c r="AD86" s="5" t="s">
        <v>20</v>
      </c>
      <c r="AE86" s="5" t="s">
        <v>20</v>
      </c>
    </row>
    <row r="87" spans="1:31">
      <c r="A87" s="5" t="s">
        <v>96</v>
      </c>
      <c r="B87" s="5" t="s">
        <v>1027</v>
      </c>
      <c r="C87" s="5" t="s">
        <v>1027</v>
      </c>
      <c r="D87" s="5" t="s">
        <v>1027</v>
      </c>
      <c r="E87" s="5" t="s">
        <v>490</v>
      </c>
      <c r="F87" s="5" t="s">
        <v>97</v>
      </c>
      <c r="G87" s="5" t="s">
        <v>69</v>
      </c>
      <c r="H87" s="5">
        <v>49.837649999999996</v>
      </c>
      <c r="I87" s="5">
        <v>2.8769</v>
      </c>
      <c r="J87" s="5">
        <v>13.343450000000001</v>
      </c>
      <c r="M87" s="5">
        <v>11.015000000000001</v>
      </c>
      <c r="O87" s="5">
        <v>6.6624999999999996</v>
      </c>
      <c r="P87" s="5">
        <v>12.174950000000001</v>
      </c>
      <c r="Q87" s="5">
        <v>2.0857000000000001</v>
      </c>
      <c r="R87" s="5">
        <v>0.64170000000000005</v>
      </c>
      <c r="S87" s="5">
        <v>0.31430000000000002</v>
      </c>
      <c r="T87" s="5">
        <v>48.805395158397779</v>
      </c>
      <c r="U87" s="10">
        <v>0.665884060568537</v>
      </c>
      <c r="V87" s="11">
        <v>322.76782636343802</v>
      </c>
      <c r="W87" s="72">
        <f t="shared" si="1"/>
        <v>3.2276782636343801E-2</v>
      </c>
      <c r="X87" s="12">
        <v>738.99999999999989</v>
      </c>
      <c r="Y87" s="12">
        <v>141.5</v>
      </c>
      <c r="Z87" s="12" t="s">
        <v>20</v>
      </c>
      <c r="AB87" s="5" t="s">
        <v>20</v>
      </c>
      <c r="AC87" s="5">
        <v>2.6562671881121731E-2</v>
      </c>
      <c r="AD87" s="5" t="s">
        <v>20</v>
      </c>
      <c r="AE87" s="5" t="s">
        <v>20</v>
      </c>
    </row>
    <row r="88" spans="1:31">
      <c r="A88" s="5" t="s">
        <v>96</v>
      </c>
      <c r="B88" s="5" t="s">
        <v>1028</v>
      </c>
      <c r="C88" s="5" t="s">
        <v>1028</v>
      </c>
      <c r="D88" s="5" t="s">
        <v>1028</v>
      </c>
      <c r="E88" s="5" t="s">
        <v>490</v>
      </c>
      <c r="F88" s="5" t="s">
        <v>99</v>
      </c>
      <c r="G88" s="5" t="s">
        <v>69</v>
      </c>
      <c r="H88" s="5">
        <v>51.310499999999998</v>
      </c>
      <c r="I88" s="5">
        <v>2.6880000000000002</v>
      </c>
      <c r="J88" s="5">
        <v>13.927199999999999</v>
      </c>
      <c r="M88" s="5">
        <v>8.7690999999999999</v>
      </c>
      <c r="O88" s="5">
        <v>6.6726000000000001</v>
      </c>
      <c r="P88" s="5">
        <v>12.743600000000001</v>
      </c>
      <c r="Q88" s="5">
        <v>2.5804</v>
      </c>
      <c r="R88" s="5">
        <v>0.53420000000000001</v>
      </c>
      <c r="S88" s="5">
        <v>0.34239999999999998</v>
      </c>
      <c r="T88" s="5">
        <v>57.346859245058177</v>
      </c>
      <c r="U88" s="10">
        <v>0.50850958534159096</v>
      </c>
      <c r="V88" s="11">
        <v>28.797551834950298</v>
      </c>
      <c r="W88" s="72">
        <f t="shared" si="1"/>
        <v>2.8797551834950298E-3</v>
      </c>
      <c r="X88" s="12">
        <v>632.00000000000011</v>
      </c>
      <c r="Y88" s="12">
        <v>122.00000000000001</v>
      </c>
      <c r="Z88" s="12" t="s">
        <v>20</v>
      </c>
      <c r="AB88" s="5" t="s">
        <v>20</v>
      </c>
      <c r="AC88" s="5">
        <v>2.7510805347134182E-2</v>
      </c>
      <c r="AD88" s="5" t="s">
        <v>20</v>
      </c>
      <c r="AE88" s="5" t="s">
        <v>20</v>
      </c>
    </row>
    <row r="89" spans="1:31">
      <c r="A89" s="5" t="s">
        <v>96</v>
      </c>
      <c r="B89" s="5" t="s">
        <v>1029</v>
      </c>
      <c r="C89" s="5" t="s">
        <v>1029</v>
      </c>
      <c r="D89" s="5" t="s">
        <v>1029</v>
      </c>
      <c r="E89" s="5" t="s">
        <v>490</v>
      </c>
      <c r="F89" s="5" t="s">
        <v>99</v>
      </c>
      <c r="G89" s="5" t="s">
        <v>69</v>
      </c>
      <c r="H89" s="5">
        <v>51.403599999999997</v>
      </c>
      <c r="I89" s="5">
        <v>2.6406499999999999</v>
      </c>
      <c r="J89" s="5">
        <v>13.606199999999999</v>
      </c>
      <c r="M89" s="5">
        <v>9.0845000000000002</v>
      </c>
      <c r="O89" s="5">
        <v>6.6914999999999996</v>
      </c>
      <c r="P89" s="5">
        <v>12.722899999999999</v>
      </c>
      <c r="Q89" s="5">
        <v>2.4768500000000002</v>
      </c>
      <c r="R89" s="5">
        <v>0.42359999999999998</v>
      </c>
      <c r="S89" s="5">
        <v>0.34050000000000002</v>
      </c>
      <c r="T89" s="5">
        <v>56.089813620410951</v>
      </c>
      <c r="U89" s="10">
        <v>0.52080407393822903</v>
      </c>
      <c r="V89" s="11">
        <v>159.72754524277403</v>
      </c>
      <c r="W89" s="72">
        <f t="shared" si="1"/>
        <v>1.5972754524277401E-2</v>
      </c>
      <c r="X89" s="12">
        <v>762.5</v>
      </c>
      <c r="Y89" s="12">
        <v>164</v>
      </c>
      <c r="Z89" s="12" t="s">
        <v>20</v>
      </c>
      <c r="AB89" s="5" t="s">
        <v>20</v>
      </c>
      <c r="AC89" s="5">
        <v>4.663749910014104E-2</v>
      </c>
      <c r="AD89" s="5" t="s">
        <v>20</v>
      </c>
      <c r="AE89" s="5" t="s">
        <v>20</v>
      </c>
    </row>
    <row r="90" spans="1:31">
      <c r="A90" s="5" t="s">
        <v>96</v>
      </c>
      <c r="B90" s="5" t="s">
        <v>1030</v>
      </c>
      <c r="C90" s="5" t="s">
        <v>1030</v>
      </c>
      <c r="D90" s="5" t="s">
        <v>1030</v>
      </c>
      <c r="E90" s="5" t="s">
        <v>490</v>
      </c>
      <c r="F90" s="5" t="s">
        <v>99</v>
      </c>
      <c r="G90" s="5" t="s">
        <v>69</v>
      </c>
      <c r="H90" s="5">
        <v>50.7532</v>
      </c>
      <c r="I90" s="5">
        <v>2.2723</v>
      </c>
      <c r="J90" s="5">
        <v>13.276899999999999</v>
      </c>
      <c r="M90" s="5">
        <v>9.8093000000000004</v>
      </c>
      <c r="O90" s="5">
        <v>6.7366000000000001</v>
      </c>
      <c r="P90" s="5">
        <v>13.0343</v>
      </c>
      <c r="Q90" s="5">
        <v>2.0878000000000001</v>
      </c>
      <c r="R90" s="5">
        <v>0.72950000000000004</v>
      </c>
      <c r="S90" s="5">
        <v>0.40129999999999999</v>
      </c>
      <c r="T90" s="5">
        <v>53.432872389267757</v>
      </c>
      <c r="U90" s="10">
        <v>0.49129295916804899</v>
      </c>
      <c r="V90" s="11">
        <v>78.526407987203598</v>
      </c>
      <c r="W90" s="72">
        <f t="shared" si="1"/>
        <v>7.85264079872036E-3</v>
      </c>
      <c r="X90" s="12">
        <v>594</v>
      </c>
      <c r="Y90" s="12">
        <v>237</v>
      </c>
      <c r="Z90" s="12" t="s">
        <v>20</v>
      </c>
      <c r="AB90" s="5" t="s">
        <v>20</v>
      </c>
      <c r="AC90" s="5">
        <v>3.9135456750031591E-2</v>
      </c>
      <c r="AD90" s="5" t="s">
        <v>20</v>
      </c>
      <c r="AE90" s="5" t="s">
        <v>20</v>
      </c>
    </row>
    <row r="91" spans="1:31">
      <c r="A91" s="5" t="s">
        <v>96</v>
      </c>
      <c r="B91" s="5" t="s">
        <v>1031</v>
      </c>
      <c r="C91" s="5" t="s">
        <v>1031</v>
      </c>
      <c r="D91" s="5" t="s">
        <v>1031</v>
      </c>
      <c r="E91" s="5" t="s">
        <v>490</v>
      </c>
      <c r="F91" s="5" t="s">
        <v>97</v>
      </c>
      <c r="G91" s="5" t="s">
        <v>69</v>
      </c>
      <c r="H91" s="5">
        <v>51.193100000000001</v>
      </c>
      <c r="I91" s="5">
        <v>3.0341999999999998</v>
      </c>
      <c r="J91" s="5">
        <v>13.1126</v>
      </c>
      <c r="M91" s="5">
        <v>8.1018000000000008</v>
      </c>
      <c r="O91" s="5">
        <v>6.7568999999999999</v>
      </c>
      <c r="P91" s="5">
        <v>13.544499999999999</v>
      </c>
      <c r="Q91" s="5">
        <v>2.5205000000000002</v>
      </c>
      <c r="R91" s="5">
        <v>0.62849999999999995</v>
      </c>
      <c r="S91" s="5">
        <v>0.36209999999999998</v>
      </c>
      <c r="T91" s="5">
        <v>60.970564326718609</v>
      </c>
      <c r="U91" s="10">
        <v>0.17048215754625901</v>
      </c>
      <c r="V91" s="11">
        <v>126.903829674056</v>
      </c>
      <c r="W91" s="72">
        <f t="shared" si="1"/>
        <v>1.26903829674056E-2</v>
      </c>
      <c r="X91" s="12">
        <v>619</v>
      </c>
      <c r="Y91" s="12">
        <v>266</v>
      </c>
      <c r="Z91" s="12" t="s">
        <v>20</v>
      </c>
      <c r="AB91" s="5" t="s">
        <v>20</v>
      </c>
      <c r="AC91" s="5">
        <v>5.0982803312242204E-2</v>
      </c>
      <c r="AD91" s="5" t="s">
        <v>20</v>
      </c>
      <c r="AE91" s="5" t="s">
        <v>20</v>
      </c>
    </row>
    <row r="92" spans="1:31">
      <c r="A92" s="5" t="s">
        <v>96</v>
      </c>
      <c r="B92" s="5" t="s">
        <v>1032</v>
      </c>
      <c r="C92" s="5" t="s">
        <v>1032</v>
      </c>
      <c r="D92" s="5" t="s">
        <v>1032</v>
      </c>
      <c r="E92" s="5" t="s">
        <v>490</v>
      </c>
      <c r="F92" s="5" t="s">
        <v>99</v>
      </c>
      <c r="G92" s="5" t="s">
        <v>69</v>
      </c>
      <c r="H92" s="5">
        <v>51.484400000000001</v>
      </c>
      <c r="I92" s="5">
        <v>2.7085499999999998</v>
      </c>
      <c r="J92" s="5">
        <v>13.951750000000001</v>
      </c>
      <c r="M92" s="5">
        <v>8.50535</v>
      </c>
      <c r="O92" s="5">
        <v>6.7625999999999999</v>
      </c>
      <c r="P92" s="5">
        <v>12.521100000000001</v>
      </c>
      <c r="Q92" s="5">
        <v>2.5079500000000001</v>
      </c>
      <c r="R92" s="5">
        <v>0.58630000000000004</v>
      </c>
      <c r="S92" s="5">
        <v>0.29635</v>
      </c>
      <c r="T92" s="5">
        <v>59.069098608362111</v>
      </c>
      <c r="U92" s="10">
        <v>0.50121402663792303</v>
      </c>
      <c r="V92" s="11">
        <v>140.00472044557799</v>
      </c>
      <c r="W92" s="72">
        <f t="shared" si="1"/>
        <v>1.4000472044557798E-2</v>
      </c>
      <c r="X92" s="12">
        <v>636</v>
      </c>
      <c r="Y92" s="12">
        <v>206.50000000000003</v>
      </c>
      <c r="Z92" s="12" t="s">
        <v>20</v>
      </c>
      <c r="AB92" s="5" t="s">
        <v>20</v>
      </c>
      <c r="AC92" s="5">
        <v>4.2427507496227666E-2</v>
      </c>
      <c r="AD92" s="5" t="s">
        <v>20</v>
      </c>
      <c r="AE92" s="5" t="s">
        <v>20</v>
      </c>
    </row>
    <row r="93" spans="1:31">
      <c r="A93" s="5" t="s">
        <v>96</v>
      </c>
      <c r="B93" s="5" t="s">
        <v>1033</v>
      </c>
      <c r="C93" s="5" t="s">
        <v>1033</v>
      </c>
      <c r="D93" s="5" t="s">
        <v>1033</v>
      </c>
      <c r="E93" s="5" t="s">
        <v>490</v>
      </c>
      <c r="F93" s="5" t="s">
        <v>97</v>
      </c>
      <c r="G93" s="5" t="s">
        <v>69</v>
      </c>
      <c r="H93" s="5">
        <v>49.908850000000001</v>
      </c>
      <c r="I93" s="5">
        <v>2.9226000000000001</v>
      </c>
      <c r="J93" s="5">
        <v>14.1656</v>
      </c>
      <c r="M93" s="5">
        <v>10.321949999999999</v>
      </c>
      <c r="O93" s="5">
        <v>6.7997500000000004</v>
      </c>
      <c r="P93" s="5">
        <v>11.9711</v>
      </c>
      <c r="Q93" s="5">
        <v>2.4689999999999999</v>
      </c>
      <c r="R93" s="5">
        <v>0.56000000000000005</v>
      </c>
      <c r="S93" s="5">
        <v>0.29025000000000001</v>
      </c>
      <c r="T93" s="5">
        <v>51.889033238335294</v>
      </c>
      <c r="U93" s="10">
        <v>0.30183373154869902</v>
      </c>
      <c r="V93" s="11">
        <v>254.97648270207299</v>
      </c>
      <c r="W93" s="72">
        <f t="shared" si="1"/>
        <v>2.5497648270207299E-2</v>
      </c>
      <c r="X93" s="12">
        <v>666.5</v>
      </c>
      <c r="Y93" s="12">
        <v>187</v>
      </c>
      <c r="Z93" s="12" t="s">
        <v>20</v>
      </c>
      <c r="AB93" s="5" t="s">
        <v>20</v>
      </c>
      <c r="AC93" s="5">
        <v>4.0225452348859887E-2</v>
      </c>
      <c r="AD93" s="5" t="s">
        <v>20</v>
      </c>
      <c r="AE93" s="5" t="s">
        <v>20</v>
      </c>
    </row>
    <row r="94" spans="1:31">
      <c r="A94" s="5" t="s">
        <v>96</v>
      </c>
      <c r="B94" s="5" t="s">
        <v>1034</v>
      </c>
      <c r="C94" s="5" t="s">
        <v>1034</v>
      </c>
      <c r="D94" s="5" t="s">
        <v>1034</v>
      </c>
      <c r="E94" s="5" t="s">
        <v>490</v>
      </c>
      <c r="F94" s="5" t="s">
        <v>97</v>
      </c>
      <c r="G94" s="5" t="s">
        <v>69</v>
      </c>
      <c r="H94" s="5">
        <v>50.764699999999998</v>
      </c>
      <c r="I94" s="5">
        <v>2.6808000000000001</v>
      </c>
      <c r="J94" s="5">
        <v>13.642099999999999</v>
      </c>
      <c r="M94" s="5">
        <v>9.5747</v>
      </c>
      <c r="O94" s="5">
        <v>6.8655999999999997</v>
      </c>
      <c r="P94" s="5">
        <v>12.1858</v>
      </c>
      <c r="Q94" s="5">
        <v>2.2839</v>
      </c>
      <c r="R94" s="5">
        <v>0.50049999999999994</v>
      </c>
      <c r="S94" s="5">
        <v>0.4163</v>
      </c>
      <c r="T94" s="5">
        <v>55.062131242352471</v>
      </c>
      <c r="U94" s="10">
        <v>0.62321389702117502</v>
      </c>
      <c r="V94" s="11">
        <v>79.872000638342499</v>
      </c>
      <c r="W94" s="72">
        <f t="shared" si="1"/>
        <v>7.9872000638342502E-3</v>
      </c>
      <c r="X94" s="12">
        <v>633</v>
      </c>
      <c r="Y94" s="12">
        <v>185.99999999999997</v>
      </c>
      <c r="Z94" s="12" t="s">
        <v>20</v>
      </c>
      <c r="AB94" s="5" t="s">
        <v>20</v>
      </c>
      <c r="AC94" s="5">
        <v>4.4766817318053563E-2</v>
      </c>
      <c r="AD94" s="5" t="s">
        <v>20</v>
      </c>
      <c r="AE94" s="5" t="s">
        <v>20</v>
      </c>
    </row>
    <row r="95" spans="1:31">
      <c r="A95" s="5" t="s">
        <v>96</v>
      </c>
      <c r="B95" s="5" t="s">
        <v>1035</v>
      </c>
      <c r="C95" s="5" t="s">
        <v>1035</v>
      </c>
      <c r="D95" s="5" t="s">
        <v>1035</v>
      </c>
      <c r="E95" s="5" t="s">
        <v>490</v>
      </c>
      <c r="F95" s="5" t="s">
        <v>99</v>
      </c>
      <c r="G95" s="5" t="s">
        <v>69</v>
      </c>
      <c r="H95" s="5">
        <v>52.297550000000001</v>
      </c>
      <c r="I95" s="5">
        <v>2.6539999999999999</v>
      </c>
      <c r="J95" s="5">
        <v>14.276450000000001</v>
      </c>
      <c r="M95" s="5">
        <v>8.0745000000000005</v>
      </c>
      <c r="O95" s="5">
        <v>6.8673000000000002</v>
      </c>
      <c r="P95" s="5">
        <v>12.462949999999999</v>
      </c>
      <c r="Q95" s="5">
        <v>2.56</v>
      </c>
      <c r="R95" s="5">
        <v>0.37740000000000001</v>
      </c>
      <c r="S95" s="5">
        <v>0.35875000000000001</v>
      </c>
      <c r="T95" s="5">
        <v>61.758531651702292</v>
      </c>
      <c r="U95" s="10">
        <v>0.56948616666867902</v>
      </c>
      <c r="V95" s="11">
        <v>183.15856786080502</v>
      </c>
      <c r="W95" s="72">
        <f t="shared" si="1"/>
        <v>1.8315856786080501E-2</v>
      </c>
      <c r="X95" s="12">
        <v>700.00000000000011</v>
      </c>
      <c r="Y95" s="12">
        <v>511.5</v>
      </c>
      <c r="Z95" s="12" t="s">
        <v>20</v>
      </c>
      <c r="AB95" s="5" t="s">
        <v>20</v>
      </c>
      <c r="AC95" s="5">
        <v>0.1632642506256915</v>
      </c>
      <c r="AD95" s="5" t="s">
        <v>20</v>
      </c>
      <c r="AE95" s="5" t="s">
        <v>20</v>
      </c>
    </row>
    <row r="96" spans="1:31">
      <c r="A96" s="5" t="s">
        <v>96</v>
      </c>
      <c r="B96" s="5" t="s">
        <v>1036</v>
      </c>
      <c r="C96" s="5" t="s">
        <v>1036</v>
      </c>
      <c r="D96" s="5" t="s">
        <v>1036</v>
      </c>
      <c r="E96" s="5" t="s">
        <v>490</v>
      </c>
      <c r="F96" s="5" t="s">
        <v>99</v>
      </c>
      <c r="G96" s="5" t="s">
        <v>69</v>
      </c>
      <c r="H96" s="5">
        <v>50.98265</v>
      </c>
      <c r="I96" s="5">
        <v>3.0406</v>
      </c>
      <c r="J96" s="5">
        <v>13.83475</v>
      </c>
      <c r="M96" s="5">
        <v>8.0973500000000005</v>
      </c>
      <c r="O96" s="5">
        <v>6.9078499999999998</v>
      </c>
      <c r="P96" s="5">
        <v>13.34225</v>
      </c>
      <c r="Q96" s="5">
        <v>2.55775</v>
      </c>
      <c r="R96" s="5">
        <v>0.42685000000000001</v>
      </c>
      <c r="S96" s="5">
        <v>0.34725</v>
      </c>
      <c r="T96" s="5">
        <v>61.882157264003176</v>
      </c>
      <c r="U96" s="10">
        <v>0.53313685449526804</v>
      </c>
      <c r="V96" s="11">
        <v>193.030993848805</v>
      </c>
      <c r="W96" s="72">
        <f t="shared" si="1"/>
        <v>1.93030993848805E-2</v>
      </c>
      <c r="X96" s="12">
        <v>802.5</v>
      </c>
      <c r="Y96" s="12">
        <v>128</v>
      </c>
      <c r="Z96" s="12" t="s">
        <v>20</v>
      </c>
      <c r="AB96" s="5" t="s">
        <v>20</v>
      </c>
      <c r="AC96" s="5">
        <v>3.6122852764421835E-2</v>
      </c>
      <c r="AD96" s="5" t="s">
        <v>20</v>
      </c>
      <c r="AE96" s="5" t="s">
        <v>20</v>
      </c>
    </row>
    <row r="97" spans="1:31">
      <c r="A97" s="5" t="s">
        <v>96</v>
      </c>
      <c r="B97" s="5" t="s">
        <v>1037</v>
      </c>
      <c r="C97" s="5" t="s">
        <v>1037</v>
      </c>
      <c r="D97" s="5" t="s">
        <v>1037</v>
      </c>
      <c r="E97" s="5" t="s">
        <v>490</v>
      </c>
      <c r="F97" s="5" t="s">
        <v>99</v>
      </c>
      <c r="G97" s="5" t="s">
        <v>69</v>
      </c>
      <c r="H97" s="5">
        <v>51.421300000000002</v>
      </c>
      <c r="I97" s="5">
        <v>2.9681000000000002</v>
      </c>
      <c r="J97" s="5">
        <v>14.008800000000001</v>
      </c>
      <c r="M97" s="5">
        <v>7.7485999999999997</v>
      </c>
      <c r="O97" s="5">
        <v>6.9100999999999999</v>
      </c>
      <c r="P97" s="5">
        <v>13.3437</v>
      </c>
      <c r="Q97" s="5">
        <v>2.5173000000000001</v>
      </c>
      <c r="R97" s="5">
        <v>0.46479999999999999</v>
      </c>
      <c r="S97" s="5">
        <v>0.60040000000000004</v>
      </c>
      <c r="T97" s="5">
        <v>63.685808323510436</v>
      </c>
      <c r="U97" s="10">
        <v>0.52500467070526502</v>
      </c>
      <c r="V97" s="11">
        <v>34.196449162542002</v>
      </c>
      <c r="W97" s="72">
        <f t="shared" si="1"/>
        <v>3.4196449162542004E-3</v>
      </c>
      <c r="X97" s="12">
        <v>792.00000000000011</v>
      </c>
      <c r="Y97" s="12">
        <v>125</v>
      </c>
      <c r="Z97" s="12" t="s">
        <v>20</v>
      </c>
      <c r="AB97" s="5" t="s">
        <v>20</v>
      </c>
      <c r="AC97" s="5">
        <v>3.23959895857708E-2</v>
      </c>
      <c r="AD97" s="5" t="s">
        <v>20</v>
      </c>
      <c r="AE97" s="5" t="s">
        <v>20</v>
      </c>
    </row>
    <row r="98" spans="1:31">
      <c r="A98" s="5" t="s">
        <v>96</v>
      </c>
      <c r="B98" s="5" t="s">
        <v>1038</v>
      </c>
      <c r="C98" s="5" t="s">
        <v>1038</v>
      </c>
      <c r="D98" s="5" t="s">
        <v>1038</v>
      </c>
      <c r="E98" s="5" t="s">
        <v>490</v>
      </c>
      <c r="F98" s="5" t="s">
        <v>99</v>
      </c>
      <c r="G98" s="5" t="s">
        <v>69</v>
      </c>
      <c r="H98" s="5">
        <v>51.565600000000003</v>
      </c>
      <c r="I98" s="5">
        <v>2.6993999999999998</v>
      </c>
      <c r="J98" s="5">
        <v>13.954700000000001</v>
      </c>
      <c r="M98" s="5">
        <v>8.2629000000000001</v>
      </c>
      <c r="O98" s="5">
        <v>6.9153000000000002</v>
      </c>
      <c r="P98" s="5">
        <v>12.413399999999999</v>
      </c>
      <c r="Q98" s="5">
        <v>2.5451000000000001</v>
      </c>
      <c r="R98" s="5">
        <v>0.51480000000000004</v>
      </c>
      <c r="S98" s="5">
        <v>0.313</v>
      </c>
      <c r="T98" s="5">
        <v>61.110356354143697</v>
      </c>
      <c r="U98" s="10">
        <v>0.58013128760342403</v>
      </c>
      <c r="V98" s="11">
        <v>76.9052748835812</v>
      </c>
      <c r="W98" s="72">
        <f t="shared" si="1"/>
        <v>7.6905274883581204E-3</v>
      </c>
      <c r="X98" s="12">
        <v>689</v>
      </c>
      <c r="Y98" s="12">
        <v>137</v>
      </c>
      <c r="Z98" s="12" t="s">
        <v>20</v>
      </c>
      <c r="AB98" s="5" t="s">
        <v>20</v>
      </c>
      <c r="AC98" s="5">
        <v>3.205748044206494E-2</v>
      </c>
      <c r="AD98" s="5" t="s">
        <v>20</v>
      </c>
      <c r="AE98" s="5" t="s">
        <v>20</v>
      </c>
    </row>
    <row r="99" spans="1:31">
      <c r="A99" s="5" t="s">
        <v>96</v>
      </c>
      <c r="B99" s="5" t="s">
        <v>1039</v>
      </c>
      <c r="C99" s="5" t="s">
        <v>1039</v>
      </c>
      <c r="D99" s="5" t="s">
        <v>1039</v>
      </c>
      <c r="E99" s="5" t="s">
        <v>490</v>
      </c>
      <c r="F99" s="5" t="s">
        <v>97</v>
      </c>
      <c r="G99" s="5" t="s">
        <v>69</v>
      </c>
      <c r="H99" s="5">
        <v>48.999000000000002</v>
      </c>
      <c r="I99" s="5">
        <v>2.8763000000000001</v>
      </c>
      <c r="J99" s="5">
        <v>12.824199999999999</v>
      </c>
      <c r="M99" s="5">
        <v>11.611000000000001</v>
      </c>
      <c r="O99" s="5">
        <v>6.9657999999999998</v>
      </c>
      <c r="P99" s="5">
        <v>12.766400000000001</v>
      </c>
      <c r="Q99" s="5">
        <v>2.1859000000000002</v>
      </c>
      <c r="R99" s="5">
        <v>0.39900000000000002</v>
      </c>
      <c r="S99" s="5">
        <v>0.23860000000000001</v>
      </c>
      <c r="T99" s="5">
        <v>48.516108124067536</v>
      </c>
      <c r="U99" s="10">
        <v>0.49623642720378403</v>
      </c>
      <c r="V99" s="11">
        <v>215.92522332058201</v>
      </c>
      <c r="W99" s="72">
        <f t="shared" si="1"/>
        <v>2.15925223320582E-2</v>
      </c>
      <c r="X99" s="12">
        <v>692</v>
      </c>
      <c r="Y99" s="12">
        <v>180</v>
      </c>
      <c r="Z99" s="12" t="s">
        <v>20</v>
      </c>
      <c r="AB99" s="5" t="s">
        <v>20</v>
      </c>
      <c r="AC99" s="5">
        <v>5.4343420004088788E-2</v>
      </c>
      <c r="AD99" s="5" t="s">
        <v>20</v>
      </c>
      <c r="AE99" s="5" t="s">
        <v>20</v>
      </c>
    </row>
    <row r="100" spans="1:31">
      <c r="A100" s="5" t="s">
        <v>96</v>
      </c>
      <c r="B100" s="5" t="s">
        <v>1040</v>
      </c>
      <c r="C100" s="5" t="s">
        <v>1040</v>
      </c>
      <c r="D100" s="5" t="s">
        <v>1040</v>
      </c>
      <c r="E100" s="5" t="s">
        <v>490</v>
      </c>
      <c r="F100" s="5" t="s">
        <v>97</v>
      </c>
      <c r="G100" s="5" t="s">
        <v>69</v>
      </c>
      <c r="H100" s="5">
        <v>51.998800000000003</v>
      </c>
      <c r="I100" s="5">
        <v>2.77</v>
      </c>
      <c r="J100" s="5">
        <v>14.0749</v>
      </c>
      <c r="M100" s="5">
        <v>9.0167999999999999</v>
      </c>
      <c r="O100" s="5">
        <v>6.9679000000000002</v>
      </c>
      <c r="P100" s="5">
        <v>12.6166</v>
      </c>
      <c r="Q100" s="5">
        <v>2.6263999999999998</v>
      </c>
      <c r="R100" s="5">
        <v>0.38850000000000001</v>
      </c>
      <c r="S100" s="5">
        <v>0.24709999999999999</v>
      </c>
      <c r="T100" s="5">
        <v>57.94943343020595</v>
      </c>
      <c r="U100" s="10">
        <v>0.17944447103069</v>
      </c>
      <c r="V100" s="11">
        <v>41.724635761269901</v>
      </c>
      <c r="W100" s="72">
        <f t="shared" si="1"/>
        <v>4.1724635761269903E-3</v>
      </c>
      <c r="X100" s="12">
        <v>733</v>
      </c>
      <c r="Y100" s="12">
        <v>266</v>
      </c>
      <c r="Z100" s="12" t="s">
        <v>20</v>
      </c>
      <c r="AB100" s="5" t="s">
        <v>20</v>
      </c>
      <c r="AC100" s="5">
        <v>8.2477971381581E-2</v>
      </c>
      <c r="AD100" s="5" t="s">
        <v>20</v>
      </c>
      <c r="AE100" s="5" t="s">
        <v>20</v>
      </c>
    </row>
    <row r="101" spans="1:31">
      <c r="A101" s="5" t="s">
        <v>96</v>
      </c>
      <c r="B101" s="5" t="s">
        <v>1041</v>
      </c>
      <c r="C101" s="5" t="s">
        <v>1041</v>
      </c>
      <c r="D101" s="5" t="s">
        <v>1041</v>
      </c>
      <c r="E101" s="5" t="s">
        <v>490</v>
      </c>
      <c r="F101" s="5" t="s">
        <v>97</v>
      </c>
      <c r="G101" s="5" t="s">
        <v>69</v>
      </c>
      <c r="H101" s="5">
        <v>49.625999999999998</v>
      </c>
      <c r="I101" s="5">
        <v>2.7801</v>
      </c>
      <c r="J101" s="5">
        <v>13.6706</v>
      </c>
      <c r="M101" s="5">
        <v>11.468500000000001</v>
      </c>
      <c r="O101" s="5">
        <v>6.9836</v>
      </c>
      <c r="P101" s="5">
        <v>11.787699999999999</v>
      </c>
      <c r="Q101" s="5">
        <v>2.4306000000000001</v>
      </c>
      <c r="R101" s="5">
        <v>0.62880000000000003</v>
      </c>
      <c r="S101" s="5">
        <v>0.28810000000000002</v>
      </c>
      <c r="T101" s="5">
        <v>49.044058588876652</v>
      </c>
      <c r="U101" s="10">
        <v>0.58957311509778298</v>
      </c>
      <c r="V101" s="11">
        <v>412.66765368510301</v>
      </c>
      <c r="W101" s="72">
        <f t="shared" si="1"/>
        <v>4.1266765368510303E-2</v>
      </c>
      <c r="X101" s="12">
        <v>765</v>
      </c>
      <c r="Y101" s="12">
        <v>315</v>
      </c>
      <c r="Z101" s="12" t="s">
        <v>20</v>
      </c>
      <c r="AB101" s="5" t="s">
        <v>20</v>
      </c>
      <c r="AC101" s="5">
        <v>6.0345567776486954E-2</v>
      </c>
      <c r="AD101" s="5" t="s">
        <v>20</v>
      </c>
      <c r="AE101" s="5" t="s">
        <v>20</v>
      </c>
    </row>
    <row r="102" spans="1:31">
      <c r="A102" s="5" t="s">
        <v>96</v>
      </c>
      <c r="B102" s="5" t="s">
        <v>1042</v>
      </c>
      <c r="C102" s="5" t="s">
        <v>1042</v>
      </c>
      <c r="D102" s="5" t="s">
        <v>1042</v>
      </c>
      <c r="E102" s="5" t="s">
        <v>490</v>
      </c>
      <c r="F102" s="5" t="s">
        <v>97</v>
      </c>
      <c r="G102" s="5" t="s">
        <v>69</v>
      </c>
      <c r="H102" s="5">
        <v>52.989699999999999</v>
      </c>
      <c r="I102" s="5">
        <v>2.4617</v>
      </c>
      <c r="J102" s="5">
        <v>15.0421</v>
      </c>
      <c r="M102" s="5">
        <v>8.1372</v>
      </c>
      <c r="O102" s="5">
        <v>6.9929500000000004</v>
      </c>
      <c r="P102" s="5">
        <v>11.683450000000001</v>
      </c>
      <c r="Q102" s="5">
        <v>2.6890999999999998</v>
      </c>
      <c r="R102" s="5">
        <v>0.50205</v>
      </c>
      <c r="S102" s="5">
        <v>0.30275000000000002</v>
      </c>
      <c r="T102" s="5">
        <v>62.178807364284623</v>
      </c>
      <c r="U102" s="10">
        <v>0.105762927474258</v>
      </c>
      <c r="V102" s="11">
        <v>127.68047734351501</v>
      </c>
      <c r="W102" s="72">
        <f t="shared" si="1"/>
        <v>1.2768047734351501E-2</v>
      </c>
      <c r="X102" s="12">
        <v>686.5</v>
      </c>
      <c r="Y102" s="12">
        <v>183</v>
      </c>
      <c r="Z102" s="12" t="s">
        <v>20</v>
      </c>
      <c r="AB102" s="5" t="s">
        <v>20</v>
      </c>
      <c r="AC102" s="5">
        <v>4.3908790607825154E-2</v>
      </c>
      <c r="AD102" s="5" t="s">
        <v>20</v>
      </c>
      <c r="AE102" s="5" t="s">
        <v>20</v>
      </c>
    </row>
    <row r="103" spans="1:31">
      <c r="A103" s="5" t="s">
        <v>96</v>
      </c>
      <c r="B103" s="5" t="s">
        <v>1043</v>
      </c>
      <c r="C103" s="5" t="s">
        <v>1043</v>
      </c>
      <c r="D103" s="5" t="s">
        <v>1043</v>
      </c>
      <c r="E103" s="5" t="s">
        <v>490</v>
      </c>
      <c r="F103" s="5" t="s">
        <v>97</v>
      </c>
      <c r="G103" s="5" t="s">
        <v>69</v>
      </c>
      <c r="H103" s="5">
        <v>49.775350000000003</v>
      </c>
      <c r="I103" s="5">
        <v>2.7774000000000001</v>
      </c>
      <c r="J103" s="5">
        <v>13.56325</v>
      </c>
      <c r="M103" s="5">
        <v>9.3210999999999995</v>
      </c>
      <c r="O103" s="5">
        <v>7.0316999999999998</v>
      </c>
      <c r="P103" s="5">
        <v>12.955249999999999</v>
      </c>
      <c r="Q103" s="5">
        <v>2.3428499999999999</v>
      </c>
      <c r="R103" s="5">
        <v>0.50060000000000004</v>
      </c>
      <c r="S103" s="5">
        <v>0.29599999999999999</v>
      </c>
      <c r="T103" s="5">
        <v>57.011786159194749</v>
      </c>
      <c r="U103" s="10">
        <v>0.63157400860253499</v>
      </c>
      <c r="V103" s="11">
        <v>267.44354931709802</v>
      </c>
      <c r="W103" s="72">
        <f t="shared" si="1"/>
        <v>2.6744354931709801E-2</v>
      </c>
      <c r="X103" s="12">
        <v>797.5</v>
      </c>
      <c r="Y103" s="12">
        <v>386.49999999999994</v>
      </c>
      <c r="Z103" s="12" t="s">
        <v>20</v>
      </c>
      <c r="AB103" s="5" t="s">
        <v>20</v>
      </c>
      <c r="AC103" s="5">
        <v>9.3004938527106867E-2</v>
      </c>
      <c r="AD103" s="5" t="s">
        <v>20</v>
      </c>
      <c r="AE103" s="5" t="s">
        <v>20</v>
      </c>
    </row>
    <row r="104" spans="1:31">
      <c r="A104" s="5" t="s">
        <v>96</v>
      </c>
      <c r="B104" s="5" t="s">
        <v>1044</v>
      </c>
      <c r="C104" s="5" t="s">
        <v>1044</v>
      </c>
      <c r="D104" s="5" t="s">
        <v>1044</v>
      </c>
      <c r="E104" s="5" t="s">
        <v>490</v>
      </c>
      <c r="F104" s="5" t="s">
        <v>97</v>
      </c>
      <c r="G104" s="5" t="s">
        <v>69</v>
      </c>
      <c r="H104" s="5">
        <v>50.148499999999999</v>
      </c>
      <c r="I104" s="5">
        <v>2.8370000000000002</v>
      </c>
      <c r="J104" s="5">
        <v>13.751899999999999</v>
      </c>
      <c r="M104" s="5">
        <v>10.245799999999999</v>
      </c>
      <c r="O104" s="5">
        <v>7.0910000000000002</v>
      </c>
      <c r="P104" s="5">
        <v>12.0274</v>
      </c>
      <c r="Q104" s="5">
        <v>2.4761000000000002</v>
      </c>
      <c r="R104" s="5">
        <v>0.57840000000000003</v>
      </c>
      <c r="S104" s="5">
        <v>0.30499999999999999</v>
      </c>
      <c r="T104" s="5">
        <v>53.722697670497567</v>
      </c>
      <c r="U104" s="10">
        <v>0.21757557880563899</v>
      </c>
      <c r="V104" s="11">
        <v>213.80344643553599</v>
      </c>
      <c r="W104" s="72">
        <f t="shared" si="1"/>
        <v>2.1380344643553598E-2</v>
      </c>
      <c r="X104" s="12">
        <v>718</v>
      </c>
      <c r="Y104" s="12">
        <v>243</v>
      </c>
      <c r="Z104" s="12" t="s">
        <v>20</v>
      </c>
      <c r="AB104" s="5" t="s">
        <v>20</v>
      </c>
      <c r="AC104" s="5">
        <v>5.0608719199865884E-2</v>
      </c>
      <c r="AD104" s="5" t="s">
        <v>20</v>
      </c>
      <c r="AE104" s="5" t="s">
        <v>20</v>
      </c>
    </row>
    <row r="105" spans="1:31">
      <c r="A105" s="5" t="s">
        <v>96</v>
      </c>
      <c r="B105" s="5" t="s">
        <v>1045</v>
      </c>
      <c r="C105" s="5" t="s">
        <v>1045</v>
      </c>
      <c r="D105" s="5" t="s">
        <v>1045</v>
      </c>
      <c r="E105" s="5" t="s">
        <v>490</v>
      </c>
      <c r="F105" s="5" t="s">
        <v>97</v>
      </c>
      <c r="G105" s="5" t="s">
        <v>69</v>
      </c>
      <c r="H105" s="5">
        <v>49.339700000000001</v>
      </c>
      <c r="I105" s="5">
        <v>2.6524999999999999</v>
      </c>
      <c r="J105" s="5">
        <v>12.9099</v>
      </c>
      <c r="M105" s="5">
        <v>11.752700000000001</v>
      </c>
      <c r="O105" s="5">
        <v>7.1509999999999998</v>
      </c>
      <c r="P105" s="5">
        <v>12.8147</v>
      </c>
      <c r="Q105" s="5">
        <v>2.2374999999999998</v>
      </c>
      <c r="R105" s="5">
        <v>0.438</v>
      </c>
      <c r="S105" s="5">
        <v>0.27639999999999998</v>
      </c>
      <c r="T105" s="5">
        <v>49.015936566774705</v>
      </c>
      <c r="U105" s="10">
        <v>0.48133953935149199</v>
      </c>
      <c r="V105" s="11">
        <v>265.49834384519801</v>
      </c>
      <c r="W105" s="72">
        <f t="shared" si="1"/>
        <v>2.6549834384519799E-2</v>
      </c>
      <c r="X105" s="12">
        <v>623</v>
      </c>
      <c r="Y105" s="12">
        <v>175.00000000000003</v>
      </c>
      <c r="Z105" s="12" t="s">
        <v>20</v>
      </c>
      <c r="AB105" s="5" t="s">
        <v>20</v>
      </c>
      <c r="AC105" s="5">
        <v>4.8129493934367079E-2</v>
      </c>
      <c r="AD105" s="5" t="s">
        <v>20</v>
      </c>
      <c r="AE105" s="5" t="s">
        <v>20</v>
      </c>
    </row>
    <row r="106" spans="1:31">
      <c r="A106" s="5" t="s">
        <v>96</v>
      </c>
      <c r="B106" s="5" t="s">
        <v>1046</v>
      </c>
      <c r="C106" s="5" t="s">
        <v>1046</v>
      </c>
      <c r="D106" s="5" t="s">
        <v>1046</v>
      </c>
      <c r="E106" s="5" t="s">
        <v>490</v>
      </c>
      <c r="F106" s="5" t="s">
        <v>97</v>
      </c>
      <c r="G106" s="5" t="s">
        <v>69</v>
      </c>
      <c r="H106" s="5">
        <v>49.8947</v>
      </c>
      <c r="I106" s="5">
        <v>2.359</v>
      </c>
      <c r="J106" s="5">
        <v>12.7081</v>
      </c>
      <c r="M106" s="5">
        <v>11.210900000000001</v>
      </c>
      <c r="O106" s="5">
        <v>7.2055999999999996</v>
      </c>
      <c r="P106" s="5">
        <v>12.794</v>
      </c>
      <c r="Q106" s="5">
        <v>2.0505</v>
      </c>
      <c r="R106" s="5">
        <v>0.4209</v>
      </c>
      <c r="S106" s="5">
        <v>0.28000000000000003</v>
      </c>
      <c r="T106" s="5">
        <v>50.987312473866275</v>
      </c>
      <c r="U106" s="10">
        <v>0.56704743941164504</v>
      </c>
      <c r="V106" s="11">
        <v>149.96103645311101</v>
      </c>
      <c r="W106" s="72">
        <f t="shared" si="1"/>
        <v>1.49961036453111E-2</v>
      </c>
      <c r="X106" s="12">
        <v>650</v>
      </c>
      <c r="Y106" s="12">
        <v>137</v>
      </c>
      <c r="Z106" s="12" t="s">
        <v>20</v>
      </c>
      <c r="AB106" s="5" t="s">
        <v>20</v>
      </c>
      <c r="AC106" s="5">
        <v>3.9209291830779355E-2</v>
      </c>
      <c r="AD106" s="5" t="s">
        <v>20</v>
      </c>
      <c r="AE106" s="5" t="s">
        <v>20</v>
      </c>
    </row>
    <row r="107" spans="1:31">
      <c r="A107" s="5" t="s">
        <v>96</v>
      </c>
      <c r="B107" s="5" t="s">
        <v>1047</v>
      </c>
      <c r="C107" s="5" t="s">
        <v>1047</v>
      </c>
      <c r="D107" s="5" t="s">
        <v>1047</v>
      </c>
      <c r="E107" s="5" t="s">
        <v>490</v>
      </c>
      <c r="F107" s="5" t="s">
        <v>97</v>
      </c>
      <c r="G107" s="5" t="s">
        <v>69</v>
      </c>
      <c r="H107" s="5">
        <v>50.300249999999998</v>
      </c>
      <c r="I107" s="5">
        <v>2.9174500000000001</v>
      </c>
      <c r="J107" s="5">
        <v>13.7384</v>
      </c>
      <c r="M107" s="5">
        <v>10.3462</v>
      </c>
      <c r="O107" s="5">
        <v>7.2107999999999999</v>
      </c>
      <c r="P107" s="5">
        <v>12.23095</v>
      </c>
      <c r="Q107" s="5">
        <v>2.4922499999999999</v>
      </c>
      <c r="R107" s="5">
        <v>0.62090000000000001</v>
      </c>
      <c r="S107" s="5">
        <v>0.3246</v>
      </c>
      <c r="T107" s="5">
        <v>53.98586192023334</v>
      </c>
      <c r="U107" s="10">
        <v>0.18655857736003001</v>
      </c>
      <c r="V107" s="11">
        <v>145.450808542018</v>
      </c>
      <c r="W107" s="72">
        <f t="shared" si="1"/>
        <v>1.45450808542018E-2</v>
      </c>
      <c r="X107" s="12">
        <v>698.5</v>
      </c>
      <c r="Y107" s="12">
        <v>265.5</v>
      </c>
      <c r="Z107" s="12" t="s">
        <v>20</v>
      </c>
      <c r="AB107" s="5" t="s">
        <v>20</v>
      </c>
      <c r="AC107" s="5">
        <v>5.1509842579974797E-2</v>
      </c>
      <c r="AD107" s="5" t="s">
        <v>20</v>
      </c>
      <c r="AE107" s="5" t="s">
        <v>20</v>
      </c>
    </row>
    <row r="108" spans="1:31">
      <c r="A108" s="5" t="s">
        <v>96</v>
      </c>
      <c r="B108" s="5" t="s">
        <v>1048</v>
      </c>
      <c r="C108" s="5" t="s">
        <v>1048</v>
      </c>
      <c r="D108" s="5" t="s">
        <v>1048</v>
      </c>
      <c r="E108" s="5" t="s">
        <v>490</v>
      </c>
      <c r="F108" s="5" t="s">
        <v>97</v>
      </c>
      <c r="G108" s="5" t="s">
        <v>69</v>
      </c>
      <c r="H108" s="5">
        <v>50.329650000000001</v>
      </c>
      <c r="I108" s="5">
        <v>2.4799000000000002</v>
      </c>
      <c r="J108" s="5">
        <v>12.758699999999999</v>
      </c>
      <c r="M108" s="5">
        <v>11.5428</v>
      </c>
      <c r="O108" s="5">
        <v>7.2323000000000004</v>
      </c>
      <c r="P108" s="5">
        <v>12.306050000000001</v>
      </c>
      <c r="Q108" s="5">
        <v>2.1829499999999999</v>
      </c>
      <c r="R108" s="5">
        <v>0.41449999999999998</v>
      </c>
      <c r="S108" s="5">
        <v>0.41184999999999999</v>
      </c>
      <c r="T108" s="5">
        <v>50.064960454362755</v>
      </c>
      <c r="U108" s="10">
        <v>0.46447312380933797</v>
      </c>
      <c r="V108" s="11">
        <v>125.64589860420699</v>
      </c>
      <c r="W108" s="72">
        <f t="shared" si="1"/>
        <v>1.2564589860420699E-2</v>
      </c>
      <c r="X108" s="12">
        <v>712.49999999999989</v>
      </c>
      <c r="Y108" s="12">
        <v>112.5</v>
      </c>
      <c r="Z108" s="12" t="s">
        <v>20</v>
      </c>
      <c r="AB108" s="5" t="s">
        <v>20</v>
      </c>
      <c r="AC108" s="5">
        <v>3.2694548524775977E-2</v>
      </c>
      <c r="AD108" s="5" t="s">
        <v>20</v>
      </c>
      <c r="AE108" s="5" t="s">
        <v>20</v>
      </c>
    </row>
    <row r="109" spans="1:31">
      <c r="A109" s="5" t="s">
        <v>96</v>
      </c>
      <c r="B109" s="5" t="s">
        <v>1049</v>
      </c>
      <c r="C109" s="5" t="s">
        <v>1049</v>
      </c>
      <c r="D109" s="5" t="s">
        <v>1049</v>
      </c>
      <c r="E109" s="5" t="s">
        <v>490</v>
      </c>
      <c r="F109" s="5" t="s">
        <v>97</v>
      </c>
      <c r="G109" s="5" t="s">
        <v>69</v>
      </c>
      <c r="H109" s="5">
        <v>48.204700000000003</v>
      </c>
      <c r="I109" s="5">
        <v>2.7324999999999999</v>
      </c>
      <c r="J109" s="5">
        <v>12.7074</v>
      </c>
      <c r="M109" s="5">
        <v>11.863799999999999</v>
      </c>
      <c r="O109" s="5">
        <v>7.2683</v>
      </c>
      <c r="P109" s="5">
        <v>12.750400000000001</v>
      </c>
      <c r="Q109" s="5">
        <v>2.0941999999999998</v>
      </c>
      <c r="R109" s="5">
        <v>0.40620000000000001</v>
      </c>
      <c r="S109" s="5">
        <v>0.28739999999999999</v>
      </c>
      <c r="T109" s="5">
        <v>49.260152930480778</v>
      </c>
      <c r="U109" s="10">
        <v>0.46932968466267799</v>
      </c>
      <c r="V109" s="11">
        <v>209.36785499973101</v>
      </c>
      <c r="W109" s="72">
        <f t="shared" si="1"/>
        <v>2.0936785499973101E-2</v>
      </c>
      <c r="X109" s="12">
        <v>769</v>
      </c>
      <c r="Y109" s="12">
        <v>170</v>
      </c>
      <c r="Z109" s="12" t="s">
        <v>20</v>
      </c>
      <c r="AB109" s="5" t="s">
        <v>20</v>
      </c>
      <c r="AC109" s="5">
        <v>5.0414603901708828E-2</v>
      </c>
      <c r="AD109" s="5" t="s">
        <v>20</v>
      </c>
      <c r="AE109" s="5" t="s">
        <v>20</v>
      </c>
    </row>
    <row r="110" spans="1:31">
      <c r="A110" s="5" t="s">
        <v>96</v>
      </c>
      <c r="B110" s="5" t="s">
        <v>1050</v>
      </c>
      <c r="C110" s="5" t="s">
        <v>1050</v>
      </c>
      <c r="D110" s="5" t="s">
        <v>1050</v>
      </c>
      <c r="E110" s="5" t="s">
        <v>490</v>
      </c>
      <c r="F110" s="5" t="s">
        <v>97</v>
      </c>
      <c r="G110" s="5" t="s">
        <v>69</v>
      </c>
      <c r="H110" s="5">
        <v>49.823399999999999</v>
      </c>
      <c r="I110" s="5">
        <v>2.8751000000000002</v>
      </c>
      <c r="J110" s="5">
        <v>13.4613</v>
      </c>
      <c r="M110" s="5">
        <v>9.51</v>
      </c>
      <c r="O110" s="5">
        <v>7.2781000000000002</v>
      </c>
      <c r="P110" s="5">
        <v>12.536099999999999</v>
      </c>
      <c r="Q110" s="5">
        <v>2.3481000000000001</v>
      </c>
      <c r="R110" s="5">
        <v>0.60009999999999997</v>
      </c>
      <c r="S110" s="5">
        <v>0.313</v>
      </c>
      <c r="T110" s="5">
        <v>57.570770301670578</v>
      </c>
      <c r="U110" s="10">
        <v>0.58635674988888997</v>
      </c>
      <c r="V110" s="11">
        <v>93.440763426667502</v>
      </c>
      <c r="W110" s="72">
        <f t="shared" si="1"/>
        <v>9.3440763426667506E-3</v>
      </c>
      <c r="X110" s="12">
        <v>565</v>
      </c>
      <c r="Y110" s="12">
        <v>190</v>
      </c>
      <c r="Z110" s="12" t="s">
        <v>20</v>
      </c>
      <c r="AB110" s="5" t="s">
        <v>20</v>
      </c>
      <c r="AC110" s="5">
        <v>3.8139705146456808E-2</v>
      </c>
      <c r="AD110" s="5" t="s">
        <v>20</v>
      </c>
      <c r="AE110" s="5" t="s">
        <v>20</v>
      </c>
    </row>
    <row r="111" spans="1:31">
      <c r="A111" s="5" t="s">
        <v>96</v>
      </c>
      <c r="B111" s="5" t="s">
        <v>1051</v>
      </c>
      <c r="C111" s="5" t="s">
        <v>1051</v>
      </c>
      <c r="D111" s="5" t="s">
        <v>1051</v>
      </c>
      <c r="E111" s="5" t="s">
        <v>490</v>
      </c>
      <c r="F111" s="5" t="s">
        <v>97</v>
      </c>
      <c r="G111" s="5" t="s">
        <v>69</v>
      </c>
      <c r="H111" s="5">
        <v>51.005899999999997</v>
      </c>
      <c r="I111" s="5">
        <v>3.0195500000000002</v>
      </c>
      <c r="J111" s="5">
        <v>14.20885</v>
      </c>
      <c r="M111" s="5">
        <v>8.0168499999999998</v>
      </c>
      <c r="O111" s="5">
        <v>7.3303000000000003</v>
      </c>
      <c r="P111" s="5">
        <v>12.932600000000001</v>
      </c>
      <c r="Q111" s="5">
        <v>2.6297999999999999</v>
      </c>
      <c r="R111" s="5">
        <v>0.6038</v>
      </c>
      <c r="S111" s="5">
        <v>0.31595000000000001</v>
      </c>
      <c r="T111" s="5">
        <v>64.712684138702272</v>
      </c>
      <c r="U111" s="10">
        <v>0.126315830730378</v>
      </c>
      <c r="V111" s="11">
        <v>68.016880257236892</v>
      </c>
      <c r="W111" s="72">
        <f t="shared" si="1"/>
        <v>6.801688025723689E-3</v>
      </c>
      <c r="X111" s="12">
        <v>773.5</v>
      </c>
      <c r="Y111" s="12">
        <v>181.00000000000003</v>
      </c>
      <c r="Z111" s="12" t="s">
        <v>20</v>
      </c>
      <c r="AB111" s="5" t="s">
        <v>20</v>
      </c>
      <c r="AC111" s="5">
        <v>3.611044357288367E-2</v>
      </c>
      <c r="AD111" s="5" t="s">
        <v>20</v>
      </c>
      <c r="AE111" s="5" t="s">
        <v>20</v>
      </c>
    </row>
    <row r="112" spans="1:31">
      <c r="A112" s="5" t="s">
        <v>96</v>
      </c>
      <c r="B112" s="5" t="s">
        <v>1052</v>
      </c>
      <c r="C112" s="5" t="s">
        <v>1052</v>
      </c>
      <c r="D112" s="5" t="s">
        <v>1052</v>
      </c>
      <c r="E112" s="5" t="s">
        <v>490</v>
      </c>
      <c r="F112" s="5" t="s">
        <v>97</v>
      </c>
      <c r="G112" s="5" t="s">
        <v>69</v>
      </c>
      <c r="H112" s="5">
        <v>50.894150000000003</v>
      </c>
      <c r="I112" s="5">
        <v>3.03545</v>
      </c>
      <c r="J112" s="5">
        <v>14.3283</v>
      </c>
      <c r="M112" s="5">
        <v>8.2528000000000006</v>
      </c>
      <c r="O112" s="5">
        <v>7.3523500000000004</v>
      </c>
      <c r="P112" s="5">
        <v>12.88945</v>
      </c>
      <c r="Q112" s="5">
        <v>2.6655000000000002</v>
      </c>
      <c r="R112" s="5">
        <v>0.60950000000000004</v>
      </c>
      <c r="S112" s="5">
        <v>0.31535000000000002</v>
      </c>
      <c r="T112" s="5">
        <v>63.644698721796388</v>
      </c>
      <c r="U112" s="10">
        <v>0.13120928473119101</v>
      </c>
      <c r="V112" s="11">
        <v>81.3598016409655</v>
      </c>
      <c r="W112" s="72">
        <f t="shared" si="1"/>
        <v>8.1359801640965498E-3</v>
      </c>
      <c r="X112" s="12">
        <v>794.50000000000011</v>
      </c>
      <c r="Y112" s="12">
        <v>225</v>
      </c>
      <c r="Z112" s="12" t="s">
        <v>20</v>
      </c>
      <c r="AB112" s="5" t="s">
        <v>20</v>
      </c>
      <c r="AC112" s="5">
        <v>4.4468877320819167E-2</v>
      </c>
      <c r="AD112" s="5" t="s">
        <v>20</v>
      </c>
      <c r="AE112" s="5" t="s">
        <v>20</v>
      </c>
    </row>
    <row r="113" spans="1:31">
      <c r="A113" s="5" t="s">
        <v>96</v>
      </c>
      <c r="B113" s="5" t="s">
        <v>1053</v>
      </c>
      <c r="C113" s="5" t="s">
        <v>1053</v>
      </c>
      <c r="D113" s="5" t="s">
        <v>1053</v>
      </c>
      <c r="E113" s="5" t="s">
        <v>490</v>
      </c>
      <c r="F113" s="5" t="s">
        <v>97</v>
      </c>
      <c r="G113" s="5" t="s">
        <v>69</v>
      </c>
      <c r="H113" s="5">
        <v>49.76</v>
      </c>
      <c r="I113" s="5">
        <v>2.5362</v>
      </c>
      <c r="J113" s="5">
        <v>13.15995</v>
      </c>
      <c r="M113" s="5">
        <v>10.17315</v>
      </c>
      <c r="O113" s="5">
        <v>7.3644499999999997</v>
      </c>
      <c r="P113" s="5">
        <v>12.1076</v>
      </c>
      <c r="Q113" s="5">
        <v>2.3942000000000001</v>
      </c>
      <c r="R113" s="5">
        <v>0.40300000000000002</v>
      </c>
      <c r="S113" s="5">
        <v>0.33</v>
      </c>
      <c r="T113" s="5">
        <v>55.424800457435971</v>
      </c>
      <c r="U113" s="10">
        <v>0.56432566398281903</v>
      </c>
      <c r="V113" s="11">
        <v>290.12054973616802</v>
      </c>
      <c r="W113" s="72">
        <f t="shared" si="1"/>
        <v>2.9012054973616801E-2</v>
      </c>
      <c r="X113" s="12">
        <v>598</v>
      </c>
      <c r="Y113" s="12">
        <v>187</v>
      </c>
      <c r="Z113" s="12" t="s">
        <v>20</v>
      </c>
      <c r="AB113" s="5" t="s">
        <v>20</v>
      </c>
      <c r="AC113" s="5">
        <v>5.5896410211815226E-2</v>
      </c>
      <c r="AD113" s="5" t="s">
        <v>20</v>
      </c>
      <c r="AE113" s="5" t="s">
        <v>20</v>
      </c>
    </row>
    <row r="114" spans="1:31">
      <c r="A114" s="5" t="s">
        <v>96</v>
      </c>
      <c r="B114" s="5" t="s">
        <v>1054</v>
      </c>
      <c r="C114" s="5" t="s">
        <v>1054</v>
      </c>
      <c r="D114" s="5" t="s">
        <v>1054</v>
      </c>
      <c r="E114" s="5" t="s">
        <v>490</v>
      </c>
      <c r="F114" s="5" t="s">
        <v>97</v>
      </c>
      <c r="G114" s="5" t="s">
        <v>69</v>
      </c>
      <c r="H114" s="5">
        <v>50.877000000000002</v>
      </c>
      <c r="I114" s="5">
        <v>2.8595999999999999</v>
      </c>
      <c r="J114" s="5">
        <v>14.1715</v>
      </c>
      <c r="M114" s="5">
        <v>8.8865999999999996</v>
      </c>
      <c r="O114" s="5">
        <v>7.3727</v>
      </c>
      <c r="P114" s="5">
        <v>12.486599999999999</v>
      </c>
      <c r="Q114" s="5">
        <v>2.6652999999999998</v>
      </c>
      <c r="R114" s="5">
        <v>0.55900000000000005</v>
      </c>
      <c r="S114" s="5">
        <v>0.27960000000000002</v>
      </c>
      <c r="T114" s="5">
        <v>60.760591971272774</v>
      </c>
      <c r="U114" s="10">
        <v>0.32915012801710403</v>
      </c>
      <c r="V114" s="11">
        <v>143.04803186228099</v>
      </c>
      <c r="W114" s="72">
        <f t="shared" si="1"/>
        <v>1.4304803186228099E-2</v>
      </c>
      <c r="X114" s="12">
        <v>972</v>
      </c>
      <c r="Y114" s="12">
        <v>211</v>
      </c>
      <c r="Z114" s="12" t="s">
        <v>20</v>
      </c>
      <c r="AB114" s="5" t="s">
        <v>20</v>
      </c>
      <c r="AC114" s="5">
        <v>4.5469272378495636E-2</v>
      </c>
      <c r="AD114" s="5" t="s">
        <v>20</v>
      </c>
      <c r="AE114" s="5" t="s">
        <v>20</v>
      </c>
    </row>
    <row r="115" spans="1:31">
      <c r="A115" s="5" t="s">
        <v>96</v>
      </c>
      <c r="B115" s="5" t="s">
        <v>1055</v>
      </c>
      <c r="C115" s="5" t="s">
        <v>1055</v>
      </c>
      <c r="D115" s="5" t="s">
        <v>1055</v>
      </c>
      <c r="E115" s="5" t="s">
        <v>490</v>
      </c>
      <c r="F115" s="5" t="s">
        <v>97</v>
      </c>
      <c r="G115" s="5" t="s">
        <v>69</v>
      </c>
      <c r="H115" s="5">
        <v>50.1066</v>
      </c>
      <c r="I115" s="5">
        <v>2.7193000000000001</v>
      </c>
      <c r="J115" s="5">
        <v>13.6282</v>
      </c>
      <c r="M115" s="5">
        <v>9.2362000000000002</v>
      </c>
      <c r="O115" s="5">
        <v>7.3761999999999999</v>
      </c>
      <c r="P115" s="5">
        <v>11.860099999999999</v>
      </c>
      <c r="Q115" s="5">
        <v>2.4531000000000001</v>
      </c>
      <c r="R115" s="5">
        <v>0.51649999999999996</v>
      </c>
      <c r="S115" s="5">
        <v>0.31330000000000002</v>
      </c>
      <c r="T115" s="5">
        <v>59.243638078606878</v>
      </c>
      <c r="U115" s="10">
        <v>0.55029586104250705</v>
      </c>
      <c r="V115" s="11">
        <v>73.170926292800601</v>
      </c>
      <c r="W115" s="72">
        <f t="shared" si="1"/>
        <v>7.3170926292800602E-3</v>
      </c>
      <c r="X115" s="12">
        <v>709.99999999999989</v>
      </c>
      <c r="Y115" s="12">
        <v>185</v>
      </c>
      <c r="Z115" s="12" t="s">
        <v>20</v>
      </c>
      <c r="AB115" s="5" t="s">
        <v>20</v>
      </c>
      <c r="AC115" s="5">
        <v>4.3146816689274108E-2</v>
      </c>
      <c r="AD115" s="5" t="s">
        <v>20</v>
      </c>
      <c r="AE115" s="5" t="s">
        <v>20</v>
      </c>
    </row>
    <row r="116" spans="1:31">
      <c r="A116" s="5" t="s">
        <v>96</v>
      </c>
      <c r="B116" s="5" t="s">
        <v>1056</v>
      </c>
      <c r="C116" s="5" t="s">
        <v>1056</v>
      </c>
      <c r="D116" s="5" t="s">
        <v>1056</v>
      </c>
      <c r="E116" s="5" t="s">
        <v>490</v>
      </c>
      <c r="F116" s="5" t="s">
        <v>97</v>
      </c>
      <c r="G116" s="5" t="s">
        <v>69</v>
      </c>
      <c r="H116" s="5">
        <v>50.803699999999999</v>
      </c>
      <c r="I116" s="5">
        <v>2.7770999999999999</v>
      </c>
      <c r="J116" s="5">
        <v>13.3568</v>
      </c>
      <c r="M116" s="5">
        <v>9.8733500000000003</v>
      </c>
      <c r="O116" s="5">
        <v>7.3808499999999997</v>
      </c>
      <c r="P116" s="5">
        <v>11.972849999999999</v>
      </c>
      <c r="Q116" s="5">
        <v>2.4641500000000001</v>
      </c>
      <c r="R116" s="5">
        <v>0.58909999999999996</v>
      </c>
      <c r="S116" s="5">
        <v>0.27434999999999998</v>
      </c>
      <c r="T116" s="5">
        <v>56.659559513997891</v>
      </c>
      <c r="U116" s="10">
        <v>0.56214604790033995</v>
      </c>
      <c r="V116" s="11">
        <v>508.74449859624104</v>
      </c>
      <c r="W116" s="72">
        <f t="shared" si="1"/>
        <v>5.0874449859624103E-2</v>
      </c>
      <c r="X116" s="12">
        <v>601.5</v>
      </c>
      <c r="Y116" s="12">
        <v>189</v>
      </c>
      <c r="Z116" s="12" t="s">
        <v>20</v>
      </c>
      <c r="AB116" s="5" t="s">
        <v>20</v>
      </c>
      <c r="AC116" s="5">
        <v>3.8647387219000164E-2</v>
      </c>
      <c r="AD116" s="5" t="s">
        <v>20</v>
      </c>
      <c r="AE116" s="5" t="s">
        <v>20</v>
      </c>
    </row>
    <row r="117" spans="1:31">
      <c r="A117" s="5" t="s">
        <v>96</v>
      </c>
      <c r="B117" s="5" t="s">
        <v>1057</v>
      </c>
      <c r="C117" s="5" t="s">
        <v>1057</v>
      </c>
      <c r="D117" s="5" t="s">
        <v>1057</v>
      </c>
      <c r="E117" s="5" t="s">
        <v>490</v>
      </c>
      <c r="F117" s="5" t="s">
        <v>97</v>
      </c>
      <c r="G117" s="5" t="s">
        <v>69</v>
      </c>
      <c r="H117" s="5">
        <v>49.721600000000002</v>
      </c>
      <c r="I117" s="5">
        <v>3.0038</v>
      </c>
      <c r="J117" s="5">
        <v>13.514099999999999</v>
      </c>
      <c r="M117" s="5">
        <v>9.8963000000000001</v>
      </c>
      <c r="O117" s="5">
        <v>7.3903999999999996</v>
      </c>
      <c r="P117" s="5">
        <v>12.6142</v>
      </c>
      <c r="Q117" s="5">
        <v>2.2898999999999998</v>
      </c>
      <c r="R117" s="5">
        <v>0.50560000000000005</v>
      </c>
      <c r="S117" s="5">
        <v>0.28310000000000002</v>
      </c>
      <c r="T117" s="5">
        <v>56.619808354790585</v>
      </c>
      <c r="U117" s="10">
        <v>0.534849375083711</v>
      </c>
      <c r="V117" s="11">
        <v>166.07779344165698</v>
      </c>
      <c r="W117" s="72">
        <f t="shared" si="1"/>
        <v>1.6607779344165699E-2</v>
      </c>
      <c r="X117" s="12">
        <v>678</v>
      </c>
      <c r="Y117" s="12">
        <v>164</v>
      </c>
      <c r="Z117" s="12" t="s">
        <v>20</v>
      </c>
      <c r="AB117" s="5" t="s">
        <v>20</v>
      </c>
      <c r="AC117" s="5">
        <v>3.9073664198614994E-2</v>
      </c>
      <c r="AD117" s="5" t="s">
        <v>20</v>
      </c>
      <c r="AE117" s="5" t="s">
        <v>20</v>
      </c>
    </row>
    <row r="118" spans="1:31">
      <c r="A118" s="5" t="s">
        <v>96</v>
      </c>
      <c r="B118" s="5" t="s">
        <v>1058</v>
      </c>
      <c r="C118" s="5" t="s">
        <v>1058</v>
      </c>
      <c r="D118" s="5" t="s">
        <v>1058</v>
      </c>
      <c r="E118" s="5" t="s">
        <v>490</v>
      </c>
      <c r="F118" s="5" t="s">
        <v>97</v>
      </c>
      <c r="G118" s="5" t="s">
        <v>69</v>
      </c>
      <c r="H118" s="5">
        <v>50.6691</v>
      </c>
      <c r="I118" s="5">
        <v>2.5061</v>
      </c>
      <c r="J118" s="5">
        <v>13.12</v>
      </c>
      <c r="M118" s="5">
        <v>10.1408</v>
      </c>
      <c r="O118" s="5">
        <v>7.4242999999999997</v>
      </c>
      <c r="P118" s="5">
        <v>12.37</v>
      </c>
      <c r="Q118" s="5">
        <v>2.3010999999999999</v>
      </c>
      <c r="R118" s="5">
        <v>0.3871</v>
      </c>
      <c r="S118" s="5">
        <v>0.27800000000000002</v>
      </c>
      <c r="T118" s="5">
        <v>55.856479123649315</v>
      </c>
      <c r="U118" s="10">
        <v>0.58416005544157001</v>
      </c>
      <c r="V118" s="11">
        <v>164.33286238375899</v>
      </c>
      <c r="W118" s="72">
        <f t="shared" si="1"/>
        <v>1.6433286238375901E-2</v>
      </c>
      <c r="X118" s="12">
        <v>603</v>
      </c>
      <c r="Y118" s="12">
        <v>142</v>
      </c>
      <c r="Z118" s="12" t="s">
        <v>20</v>
      </c>
      <c r="AB118" s="5" t="s">
        <v>20</v>
      </c>
      <c r="AC118" s="5">
        <v>4.4188832782107161E-2</v>
      </c>
      <c r="AD118" s="5" t="s">
        <v>20</v>
      </c>
      <c r="AE118" s="5" t="s">
        <v>20</v>
      </c>
    </row>
    <row r="119" spans="1:31">
      <c r="A119" s="5" t="s">
        <v>96</v>
      </c>
      <c r="B119" s="5" t="s">
        <v>1059</v>
      </c>
      <c r="C119" s="5" t="s">
        <v>1059</v>
      </c>
      <c r="D119" s="5" t="s">
        <v>1059</v>
      </c>
      <c r="E119" s="5" t="s">
        <v>490</v>
      </c>
      <c r="F119" s="5" t="s">
        <v>97</v>
      </c>
      <c r="G119" s="5" t="s">
        <v>69</v>
      </c>
      <c r="H119" s="5">
        <v>50.839700000000001</v>
      </c>
      <c r="I119" s="5">
        <v>2.9649000000000001</v>
      </c>
      <c r="J119" s="5">
        <v>13.9694</v>
      </c>
      <c r="M119" s="5">
        <v>8.4420999999999999</v>
      </c>
      <c r="O119" s="5">
        <v>7.4255000000000004</v>
      </c>
      <c r="P119" s="5">
        <v>12.807399999999999</v>
      </c>
      <c r="Q119" s="5">
        <v>2.4516</v>
      </c>
      <c r="R119" s="5">
        <v>0.53659999999999997</v>
      </c>
      <c r="S119" s="5">
        <v>0.34870000000000001</v>
      </c>
      <c r="T119" s="5">
        <v>63.122754265485256</v>
      </c>
      <c r="U119" s="10">
        <v>0.25558995942554402</v>
      </c>
      <c r="V119" s="11">
        <v>36.832131509469299</v>
      </c>
      <c r="W119" s="72">
        <f t="shared" si="1"/>
        <v>3.6832131509469297E-3</v>
      </c>
      <c r="X119" s="12">
        <v>809</v>
      </c>
      <c r="Y119" s="12">
        <v>149</v>
      </c>
      <c r="Z119" s="12" t="s">
        <v>20</v>
      </c>
      <c r="AB119" s="5" t="s">
        <v>20</v>
      </c>
      <c r="AC119" s="5">
        <v>3.3448986029973524E-2</v>
      </c>
      <c r="AD119" s="5" t="s">
        <v>20</v>
      </c>
      <c r="AE119" s="5" t="s">
        <v>20</v>
      </c>
    </row>
    <row r="120" spans="1:31">
      <c r="A120" s="5" t="s">
        <v>96</v>
      </c>
      <c r="B120" s="5" t="s">
        <v>1060</v>
      </c>
      <c r="C120" s="5" t="s">
        <v>1060</v>
      </c>
      <c r="D120" s="5" t="s">
        <v>1060</v>
      </c>
      <c r="E120" s="5" t="s">
        <v>490</v>
      </c>
      <c r="F120" s="5" t="s">
        <v>97</v>
      </c>
      <c r="G120" s="5" t="s">
        <v>69</v>
      </c>
      <c r="H120" s="5">
        <v>50.168700000000001</v>
      </c>
      <c r="I120" s="5">
        <v>2.6244999999999998</v>
      </c>
      <c r="J120" s="5">
        <v>12.4374</v>
      </c>
      <c r="M120" s="5">
        <v>10.271800000000001</v>
      </c>
      <c r="O120" s="5">
        <v>7.4494999999999996</v>
      </c>
      <c r="P120" s="5">
        <v>13.1913</v>
      </c>
      <c r="Q120" s="5">
        <v>1.9801</v>
      </c>
      <c r="R120" s="5">
        <v>0.48909999999999998</v>
      </c>
      <c r="S120" s="5">
        <v>0.37559999999999999</v>
      </c>
      <c r="T120" s="5">
        <v>55.494797751200259</v>
      </c>
      <c r="U120" s="10">
        <v>0.576120949051112</v>
      </c>
      <c r="V120" s="11">
        <v>109.024560663244</v>
      </c>
      <c r="W120" s="72">
        <f t="shared" si="1"/>
        <v>1.09024560663244E-2</v>
      </c>
      <c r="X120" s="12">
        <v>666.00000000000011</v>
      </c>
      <c r="Y120" s="12">
        <v>149</v>
      </c>
      <c r="Z120" s="12" t="s">
        <v>20</v>
      </c>
      <c r="AB120" s="5" t="s">
        <v>20</v>
      </c>
      <c r="AC120" s="5">
        <v>3.6697456355926791E-2</v>
      </c>
      <c r="AD120" s="5" t="s">
        <v>20</v>
      </c>
      <c r="AE120" s="5" t="s">
        <v>20</v>
      </c>
    </row>
    <row r="121" spans="1:31">
      <c r="A121" s="5" t="s">
        <v>96</v>
      </c>
      <c r="B121" s="5" t="s">
        <v>1061</v>
      </c>
      <c r="C121" s="5" t="s">
        <v>1061</v>
      </c>
      <c r="D121" s="5" t="s">
        <v>1061</v>
      </c>
      <c r="E121" s="5" t="s">
        <v>490</v>
      </c>
      <c r="F121" s="5" t="s">
        <v>97</v>
      </c>
      <c r="G121" s="5" t="s">
        <v>69</v>
      </c>
      <c r="H121" s="5">
        <v>50.040999999999997</v>
      </c>
      <c r="I121" s="5">
        <v>2.8736999999999999</v>
      </c>
      <c r="J121" s="5">
        <v>12.9758</v>
      </c>
      <c r="M121" s="5">
        <v>9.7578999999999994</v>
      </c>
      <c r="O121" s="5">
        <v>7.4587000000000003</v>
      </c>
      <c r="P121" s="5">
        <v>12.4017</v>
      </c>
      <c r="Q121" s="5">
        <v>2.1879</v>
      </c>
      <c r="R121" s="5">
        <v>0.55010000000000003</v>
      </c>
      <c r="S121" s="5">
        <v>0.30559999999999998</v>
      </c>
      <c r="T121" s="5">
        <v>57.523149096944564</v>
      </c>
      <c r="U121" s="10">
        <v>0.56803787575956</v>
      </c>
      <c r="V121" s="11">
        <v>130.31380895967999</v>
      </c>
      <c r="W121" s="72">
        <f t="shared" si="1"/>
        <v>1.3031380895967998E-2</v>
      </c>
      <c r="X121" s="12">
        <v>587</v>
      </c>
      <c r="Y121" s="12">
        <v>256</v>
      </c>
      <c r="Z121" s="12" t="s">
        <v>20</v>
      </c>
      <c r="AB121" s="5" t="s">
        <v>20</v>
      </c>
      <c r="AC121" s="5">
        <v>5.6059042728571019E-2</v>
      </c>
      <c r="AD121" s="5" t="s">
        <v>20</v>
      </c>
      <c r="AE121" s="5" t="s">
        <v>20</v>
      </c>
    </row>
    <row r="122" spans="1:31">
      <c r="A122" s="5" t="s">
        <v>96</v>
      </c>
      <c r="B122" s="5" t="s">
        <v>1062</v>
      </c>
      <c r="C122" s="5" t="s">
        <v>1062</v>
      </c>
      <c r="D122" s="5" t="s">
        <v>1062</v>
      </c>
      <c r="E122" s="5" t="s">
        <v>490</v>
      </c>
      <c r="F122" s="5" t="s">
        <v>97</v>
      </c>
      <c r="G122" s="5" t="s">
        <v>69</v>
      </c>
      <c r="H122" s="5">
        <v>48.874899999999997</v>
      </c>
      <c r="I122" s="5">
        <v>2.7774999999999999</v>
      </c>
      <c r="J122" s="5">
        <v>12.647</v>
      </c>
      <c r="M122" s="5">
        <v>11.2201</v>
      </c>
      <c r="O122" s="5">
        <v>7.4805000000000001</v>
      </c>
      <c r="P122" s="5">
        <v>12.565200000000001</v>
      </c>
      <c r="Q122" s="5">
        <v>2.1876000000000002</v>
      </c>
      <c r="R122" s="5">
        <v>0.45660000000000001</v>
      </c>
      <c r="S122" s="5">
        <v>0.25850000000000001</v>
      </c>
      <c r="T122" s="5">
        <v>52.330797293408779</v>
      </c>
      <c r="U122" s="10">
        <v>0.50407419857335201</v>
      </c>
      <c r="V122" s="11">
        <v>244.74895843892301</v>
      </c>
      <c r="W122" s="72">
        <f t="shared" si="1"/>
        <v>2.44748958438923E-2</v>
      </c>
      <c r="X122" s="12">
        <v>656</v>
      </c>
      <c r="Y122" s="12">
        <v>150</v>
      </c>
      <c r="Z122" s="12" t="s">
        <v>20</v>
      </c>
      <c r="AB122" s="5" t="s">
        <v>20</v>
      </c>
      <c r="AC122" s="5">
        <v>3.9573340235128172E-2</v>
      </c>
      <c r="AD122" s="5" t="s">
        <v>20</v>
      </c>
      <c r="AE122" s="5" t="s">
        <v>20</v>
      </c>
    </row>
    <row r="123" spans="1:31">
      <c r="A123" s="5" t="s">
        <v>96</v>
      </c>
      <c r="B123" s="5" t="s">
        <v>1063</v>
      </c>
      <c r="C123" s="5" t="s">
        <v>1063</v>
      </c>
      <c r="D123" s="5" t="s">
        <v>1063</v>
      </c>
      <c r="E123" s="5" t="s">
        <v>490</v>
      </c>
      <c r="F123" s="5" t="s">
        <v>97</v>
      </c>
      <c r="G123" s="5" t="s">
        <v>69</v>
      </c>
      <c r="H123" s="5">
        <v>50.699100000000001</v>
      </c>
      <c r="I123" s="5">
        <v>2.7519999999999998</v>
      </c>
      <c r="J123" s="5">
        <v>13.995200000000001</v>
      </c>
      <c r="M123" s="5">
        <v>9.0790000000000006</v>
      </c>
      <c r="O123" s="5">
        <v>7.4927999999999999</v>
      </c>
      <c r="P123" s="5">
        <v>12.430199999999999</v>
      </c>
      <c r="Q123" s="5">
        <v>2.4969999999999999</v>
      </c>
      <c r="R123" s="5">
        <v>0.4254</v>
      </c>
      <c r="S123" s="5">
        <v>0.69179999999999997</v>
      </c>
      <c r="T123" s="5">
        <v>60.550070629885617</v>
      </c>
      <c r="U123" s="10">
        <v>0.244470180274583</v>
      </c>
      <c r="V123" s="11">
        <v>35.874769245246796</v>
      </c>
      <c r="W123" s="72">
        <f t="shared" si="1"/>
        <v>3.5874769245246795E-3</v>
      </c>
      <c r="X123" s="12">
        <v>845</v>
      </c>
      <c r="Y123" s="12">
        <v>151</v>
      </c>
      <c r="Z123" s="12" t="s">
        <v>20</v>
      </c>
      <c r="AB123" s="5" t="s">
        <v>20</v>
      </c>
      <c r="AC123" s="5">
        <v>4.2758929005724616E-2</v>
      </c>
      <c r="AD123" s="5" t="s">
        <v>20</v>
      </c>
      <c r="AE123" s="5" t="s">
        <v>20</v>
      </c>
    </row>
    <row r="124" spans="1:31">
      <c r="A124" s="5" t="s">
        <v>96</v>
      </c>
      <c r="B124" s="5" t="s">
        <v>1064</v>
      </c>
      <c r="C124" s="5" t="s">
        <v>1064</v>
      </c>
      <c r="D124" s="5" t="s">
        <v>1064</v>
      </c>
      <c r="E124" s="5" t="s">
        <v>490</v>
      </c>
      <c r="F124" s="5" t="s">
        <v>97</v>
      </c>
      <c r="G124" s="5" t="s">
        <v>69</v>
      </c>
      <c r="H124" s="5">
        <v>50.419249999999998</v>
      </c>
      <c r="I124" s="5">
        <v>2.9342000000000001</v>
      </c>
      <c r="J124" s="5">
        <v>13.9703</v>
      </c>
      <c r="M124" s="5">
        <v>8.5104000000000006</v>
      </c>
      <c r="O124" s="5">
        <v>7.50345</v>
      </c>
      <c r="P124" s="5">
        <v>12.479649999999999</v>
      </c>
      <c r="Q124" s="5">
        <v>2.4139499999999998</v>
      </c>
      <c r="R124" s="5">
        <v>0.60929999999999995</v>
      </c>
      <c r="S124" s="5">
        <v>0.29794999999999999</v>
      </c>
      <c r="T124" s="5">
        <v>63.220025805684237</v>
      </c>
      <c r="U124" s="10">
        <v>0.58536187662844097</v>
      </c>
      <c r="V124" s="11">
        <v>211.60200497531301</v>
      </c>
      <c r="W124" s="72">
        <f t="shared" si="1"/>
        <v>2.1160200497531301E-2</v>
      </c>
      <c r="X124" s="12">
        <v>570.5</v>
      </c>
      <c r="Y124" s="12">
        <v>205.5</v>
      </c>
      <c r="Z124" s="12" t="s">
        <v>20</v>
      </c>
      <c r="AB124" s="5" t="s">
        <v>20</v>
      </c>
      <c r="AC124" s="5">
        <v>4.0628239614906532E-2</v>
      </c>
      <c r="AD124" s="5" t="s">
        <v>20</v>
      </c>
      <c r="AE124" s="5" t="s">
        <v>20</v>
      </c>
    </row>
    <row r="125" spans="1:31">
      <c r="A125" s="5" t="s">
        <v>96</v>
      </c>
      <c r="B125" s="5" t="s">
        <v>1065</v>
      </c>
      <c r="C125" s="5" t="s">
        <v>1065</v>
      </c>
      <c r="D125" s="5" t="s">
        <v>1065</v>
      </c>
      <c r="E125" s="5" t="s">
        <v>490</v>
      </c>
      <c r="F125" s="5" t="s">
        <v>97</v>
      </c>
      <c r="G125" s="5" t="s">
        <v>69</v>
      </c>
      <c r="H125" s="5">
        <v>49.5229</v>
      </c>
      <c r="I125" s="5">
        <v>2.7749000000000001</v>
      </c>
      <c r="J125" s="5">
        <v>13.198700000000001</v>
      </c>
      <c r="M125" s="5">
        <v>10.587899999999999</v>
      </c>
      <c r="O125" s="5">
        <v>7.5084</v>
      </c>
      <c r="P125" s="5">
        <v>12.558400000000001</v>
      </c>
      <c r="Q125" s="5">
        <v>2.3557999999999999</v>
      </c>
      <c r="R125" s="5">
        <v>0.5504</v>
      </c>
      <c r="S125" s="5">
        <v>0.2772</v>
      </c>
      <c r="T125" s="5">
        <v>54.641064216942453</v>
      </c>
      <c r="U125" s="10">
        <v>0.53980761620374296</v>
      </c>
      <c r="V125" s="11">
        <v>150.87229254636901</v>
      </c>
      <c r="W125" s="72">
        <f t="shared" si="1"/>
        <v>1.5087229254636901E-2</v>
      </c>
      <c r="X125" s="12">
        <v>611</v>
      </c>
      <c r="Y125" s="12">
        <v>205</v>
      </c>
      <c r="Z125" s="12" t="s">
        <v>20</v>
      </c>
      <c r="AB125" s="5" t="s">
        <v>20</v>
      </c>
      <c r="AC125" s="5">
        <v>4.4866562088525949E-2</v>
      </c>
      <c r="AD125" s="5" t="s">
        <v>20</v>
      </c>
      <c r="AE125" s="5" t="s">
        <v>20</v>
      </c>
    </row>
    <row r="126" spans="1:31">
      <c r="A126" s="5" t="s">
        <v>96</v>
      </c>
      <c r="B126" s="5" t="s">
        <v>1066</v>
      </c>
      <c r="C126" s="5" t="s">
        <v>1066</v>
      </c>
      <c r="D126" s="5" t="s">
        <v>1066</v>
      </c>
      <c r="E126" s="5" t="s">
        <v>490</v>
      </c>
      <c r="F126" s="5" t="s">
        <v>97</v>
      </c>
      <c r="G126" s="5" t="s">
        <v>69</v>
      </c>
      <c r="H126" s="5">
        <v>50.533200000000001</v>
      </c>
      <c r="I126" s="5">
        <v>2.6492</v>
      </c>
      <c r="J126" s="5">
        <v>13.6191</v>
      </c>
      <c r="M126" s="5">
        <v>9.6134500000000003</v>
      </c>
      <c r="O126" s="5">
        <v>7.5087999999999999</v>
      </c>
      <c r="P126" s="5">
        <v>12.8164</v>
      </c>
      <c r="Q126" s="5">
        <v>2.4307500000000002</v>
      </c>
      <c r="R126" s="5">
        <v>0.45034999999999997</v>
      </c>
      <c r="S126" s="5">
        <v>0.2606</v>
      </c>
      <c r="T126" s="5">
        <v>58.368228274676106</v>
      </c>
      <c r="U126" s="10">
        <v>0.635974212099646</v>
      </c>
      <c r="V126" s="11">
        <v>139.06092873680001</v>
      </c>
      <c r="W126" s="72">
        <f t="shared" si="1"/>
        <v>1.390609287368E-2</v>
      </c>
      <c r="X126" s="12">
        <v>759.5</v>
      </c>
      <c r="Y126" s="12">
        <v>335</v>
      </c>
      <c r="Z126" s="12" t="s">
        <v>20</v>
      </c>
      <c r="AB126" s="5" t="s">
        <v>20</v>
      </c>
      <c r="AC126" s="5">
        <v>8.9607012260174534E-2</v>
      </c>
      <c r="AD126" s="5" t="s">
        <v>20</v>
      </c>
      <c r="AE126" s="5" t="s">
        <v>20</v>
      </c>
    </row>
    <row r="127" spans="1:31">
      <c r="A127" s="5" t="s">
        <v>96</v>
      </c>
      <c r="B127" s="5" t="s">
        <v>1067</v>
      </c>
      <c r="C127" s="5" t="s">
        <v>1067</v>
      </c>
      <c r="D127" s="5" t="s">
        <v>1067</v>
      </c>
      <c r="E127" s="5" t="s">
        <v>490</v>
      </c>
      <c r="F127" s="5" t="s">
        <v>97</v>
      </c>
      <c r="G127" s="5" t="s">
        <v>69</v>
      </c>
      <c r="H127" s="5">
        <v>50.199100000000001</v>
      </c>
      <c r="I127" s="5">
        <v>2.3597000000000001</v>
      </c>
      <c r="J127" s="5">
        <v>12.647399999999999</v>
      </c>
      <c r="M127" s="5">
        <v>9.4331999999999994</v>
      </c>
      <c r="O127" s="5">
        <v>7.5171000000000001</v>
      </c>
      <c r="P127" s="5">
        <v>13.900600000000001</v>
      </c>
      <c r="Q127" s="5">
        <v>1.6907000000000001</v>
      </c>
      <c r="R127" s="5">
        <v>0.48620000000000002</v>
      </c>
      <c r="S127" s="5">
        <v>0.27950000000000003</v>
      </c>
      <c r="T127" s="5">
        <v>59.157323622042803</v>
      </c>
      <c r="U127" s="10">
        <v>0.55973655214739004</v>
      </c>
      <c r="V127" s="11">
        <v>94.442561355042898</v>
      </c>
      <c r="W127" s="72">
        <f t="shared" si="1"/>
        <v>9.4442561355042899E-3</v>
      </c>
      <c r="X127" s="12">
        <v>492</v>
      </c>
      <c r="Y127" s="12">
        <v>122.00000000000001</v>
      </c>
      <c r="Z127" s="12" t="s">
        <v>20</v>
      </c>
      <c r="AB127" s="5" t="s">
        <v>20</v>
      </c>
      <c r="AC127" s="5">
        <v>3.0226804229615552E-2</v>
      </c>
      <c r="AD127" s="5" t="s">
        <v>20</v>
      </c>
      <c r="AE127" s="5" t="s">
        <v>20</v>
      </c>
    </row>
    <row r="128" spans="1:31">
      <c r="A128" s="5" t="s">
        <v>96</v>
      </c>
      <c r="B128" s="5" t="s">
        <v>1068</v>
      </c>
      <c r="C128" s="5" t="s">
        <v>1068</v>
      </c>
      <c r="D128" s="5" t="s">
        <v>1068</v>
      </c>
      <c r="E128" s="5" t="s">
        <v>490</v>
      </c>
      <c r="F128" s="5" t="s">
        <v>97</v>
      </c>
      <c r="G128" s="5" t="s">
        <v>69</v>
      </c>
      <c r="H128" s="5">
        <v>49.723033333333298</v>
      </c>
      <c r="I128" s="5">
        <v>2.9733666666666698</v>
      </c>
      <c r="J128" s="5">
        <v>13.262600000000001</v>
      </c>
      <c r="M128" s="5">
        <v>10.4227333333333</v>
      </c>
      <c r="O128" s="5">
        <v>7.5194999999999999</v>
      </c>
      <c r="P128" s="5">
        <v>11.835599999999999</v>
      </c>
      <c r="Q128" s="5">
        <v>2.5194666666666699</v>
      </c>
      <c r="R128" s="5">
        <v>0.64086666666666703</v>
      </c>
      <c r="S128" s="5">
        <v>0.33606666666666701</v>
      </c>
      <c r="T128" s="5">
        <v>55.294951340885632</v>
      </c>
      <c r="U128" s="10">
        <v>0.607431582502169</v>
      </c>
      <c r="V128" s="11">
        <v>118.562278452809</v>
      </c>
      <c r="W128" s="72">
        <f t="shared" si="1"/>
        <v>1.18562278452809E-2</v>
      </c>
      <c r="X128" s="12">
        <v>752</v>
      </c>
      <c r="Y128" s="12">
        <v>226.333333333333</v>
      </c>
      <c r="Z128" s="12" t="s">
        <v>20</v>
      </c>
      <c r="AB128" s="5" t="s">
        <v>20</v>
      </c>
      <c r="AC128" s="5">
        <v>4.2543007995329556E-2</v>
      </c>
      <c r="AD128" s="5" t="s">
        <v>20</v>
      </c>
      <c r="AE128" s="5" t="s">
        <v>20</v>
      </c>
    </row>
    <row r="129" spans="1:31">
      <c r="A129" s="5" t="s">
        <v>96</v>
      </c>
      <c r="B129" s="5" t="s">
        <v>1069</v>
      </c>
      <c r="C129" s="5" t="s">
        <v>1069</v>
      </c>
      <c r="D129" s="5" t="s">
        <v>1069</v>
      </c>
      <c r="E129" s="5" t="s">
        <v>490</v>
      </c>
      <c r="F129" s="5" t="s">
        <v>97</v>
      </c>
      <c r="G129" s="5" t="s">
        <v>69</v>
      </c>
      <c r="H129" s="5">
        <v>50.598999999999997</v>
      </c>
      <c r="I129" s="5">
        <v>2.6804999999999999</v>
      </c>
      <c r="J129" s="5">
        <v>12.537800000000001</v>
      </c>
      <c r="M129" s="5">
        <v>9.5120000000000005</v>
      </c>
      <c r="O129" s="5">
        <v>7.5391000000000004</v>
      </c>
      <c r="P129" s="5">
        <v>13.153</v>
      </c>
      <c r="Q129" s="5">
        <v>2.1983999999999999</v>
      </c>
      <c r="R129" s="5">
        <v>0.54749999999999999</v>
      </c>
      <c r="S129" s="5">
        <v>0.28310000000000002</v>
      </c>
      <c r="T129" s="5">
        <v>58.944226879502274</v>
      </c>
      <c r="U129" s="10">
        <v>0.32008795046822203</v>
      </c>
      <c r="V129" s="11">
        <v>103.371625790858</v>
      </c>
      <c r="W129" s="72">
        <f t="shared" si="1"/>
        <v>1.0337162579085801E-2</v>
      </c>
      <c r="X129" s="12">
        <v>675</v>
      </c>
      <c r="Y129" s="12">
        <v>228</v>
      </c>
      <c r="Z129" s="12" t="s">
        <v>20</v>
      </c>
      <c r="AB129" s="5" t="s">
        <v>20</v>
      </c>
      <c r="AC129" s="5">
        <v>5.0164683963591736E-2</v>
      </c>
      <c r="AD129" s="5" t="s">
        <v>20</v>
      </c>
      <c r="AE129" s="5" t="s">
        <v>20</v>
      </c>
    </row>
    <row r="130" spans="1:31">
      <c r="A130" s="5" t="s">
        <v>96</v>
      </c>
      <c r="B130" s="5" t="s">
        <v>1070</v>
      </c>
      <c r="C130" s="5" t="s">
        <v>1070</v>
      </c>
      <c r="D130" s="5" t="s">
        <v>1070</v>
      </c>
      <c r="E130" s="5" t="s">
        <v>490</v>
      </c>
      <c r="F130" s="5" t="s">
        <v>97</v>
      </c>
      <c r="G130" s="5" t="s">
        <v>69</v>
      </c>
      <c r="H130" s="5">
        <v>49.899933333333301</v>
      </c>
      <c r="I130" s="5">
        <v>2.85693333333333</v>
      </c>
      <c r="J130" s="5">
        <v>13.0949666666667</v>
      </c>
      <c r="M130" s="5">
        <v>10.4540666666667</v>
      </c>
      <c r="O130" s="5">
        <v>7.5572999999999997</v>
      </c>
      <c r="P130" s="5">
        <v>12.144299999999999</v>
      </c>
      <c r="Q130" s="5">
        <v>2.3538000000000001</v>
      </c>
      <c r="R130" s="5">
        <v>0.55630000000000002</v>
      </c>
      <c r="S130" s="5">
        <v>0.28670000000000001</v>
      </c>
      <c r="T130" s="5">
        <v>55.371745623571783</v>
      </c>
      <c r="U130" s="10">
        <v>0.62835954024460206</v>
      </c>
      <c r="V130" s="11">
        <v>88.938370938788296</v>
      </c>
      <c r="W130" s="72">
        <f t="shared" ref="W130:W193" si="2">V130/10000</f>
        <v>8.89383709387883E-3</v>
      </c>
      <c r="X130" s="12">
        <v>700.66666666666697</v>
      </c>
      <c r="Y130" s="12">
        <v>161</v>
      </c>
      <c r="Z130" s="12" t="s">
        <v>20</v>
      </c>
      <c r="AB130" s="5" t="s">
        <v>20</v>
      </c>
      <c r="AC130" s="5">
        <v>3.4862953219112987E-2</v>
      </c>
      <c r="AD130" s="5" t="s">
        <v>20</v>
      </c>
      <c r="AE130" s="5" t="s">
        <v>20</v>
      </c>
    </row>
    <row r="131" spans="1:31">
      <c r="A131" s="5" t="s">
        <v>96</v>
      </c>
      <c r="B131" s="5" t="s">
        <v>1071</v>
      </c>
      <c r="C131" s="5" t="s">
        <v>1071</v>
      </c>
      <c r="D131" s="5" t="s">
        <v>1071</v>
      </c>
      <c r="E131" s="5" t="s">
        <v>490</v>
      </c>
      <c r="F131" s="5" t="s">
        <v>97</v>
      </c>
      <c r="G131" s="5" t="s">
        <v>69</v>
      </c>
      <c r="H131" s="5">
        <v>49.6828</v>
      </c>
      <c r="I131" s="5">
        <v>2.8685</v>
      </c>
      <c r="J131" s="5">
        <v>13.36415</v>
      </c>
      <c r="M131" s="5">
        <v>10.77045</v>
      </c>
      <c r="O131" s="5">
        <v>7.5835499999999998</v>
      </c>
      <c r="P131" s="5">
        <v>12.07155</v>
      </c>
      <c r="Q131" s="5">
        <v>2.45825</v>
      </c>
      <c r="R131" s="5">
        <v>0.58514999999999995</v>
      </c>
      <c r="S131" s="5">
        <v>0.3009</v>
      </c>
      <c r="T131" s="5">
        <v>54.371066196294905</v>
      </c>
      <c r="U131" s="10">
        <v>0.325440532742239</v>
      </c>
      <c r="V131" s="11">
        <v>103.683944231403</v>
      </c>
      <c r="W131" s="72">
        <f t="shared" si="2"/>
        <v>1.03683944231403E-2</v>
      </c>
      <c r="X131" s="12">
        <v>644.49999999999989</v>
      </c>
      <c r="Y131" s="12">
        <v>322</v>
      </c>
      <c r="Z131" s="12" t="s">
        <v>20</v>
      </c>
      <c r="AB131" s="5" t="s">
        <v>20</v>
      </c>
      <c r="AC131" s="5">
        <v>6.6288168421063165E-2</v>
      </c>
      <c r="AD131" s="5" t="s">
        <v>20</v>
      </c>
      <c r="AE131" s="5" t="s">
        <v>20</v>
      </c>
    </row>
    <row r="132" spans="1:31">
      <c r="A132" s="5" t="s">
        <v>96</v>
      </c>
      <c r="B132" s="5" t="s">
        <v>1072</v>
      </c>
      <c r="C132" s="5" t="s">
        <v>1072</v>
      </c>
      <c r="D132" s="5" t="s">
        <v>1072</v>
      </c>
      <c r="E132" s="5" t="s">
        <v>490</v>
      </c>
      <c r="F132" s="5" t="s">
        <v>97</v>
      </c>
      <c r="G132" s="5" t="s">
        <v>69</v>
      </c>
      <c r="H132" s="5">
        <v>48.530999999999999</v>
      </c>
      <c r="I132" s="5">
        <v>2.4662000000000002</v>
      </c>
      <c r="J132" s="5">
        <v>12.479749999999999</v>
      </c>
      <c r="M132" s="5">
        <v>13.66685</v>
      </c>
      <c r="O132" s="5">
        <v>7.5849500000000001</v>
      </c>
      <c r="P132" s="5">
        <v>12.25705</v>
      </c>
      <c r="Q132" s="5">
        <v>1.9772000000000001</v>
      </c>
      <c r="R132" s="5">
        <v>0.48185</v>
      </c>
      <c r="S132" s="5">
        <v>0.27815000000000001</v>
      </c>
      <c r="T132" s="5">
        <v>45.815805249825473</v>
      </c>
      <c r="U132" s="10">
        <v>0.57080092961580797</v>
      </c>
      <c r="V132" s="11">
        <v>228.19757689484601</v>
      </c>
      <c r="W132" s="72">
        <f t="shared" si="2"/>
        <v>2.2819757689484601E-2</v>
      </c>
      <c r="X132" s="12">
        <v>609</v>
      </c>
      <c r="Y132" s="12">
        <v>130.5</v>
      </c>
      <c r="Z132" s="12" t="s">
        <v>20</v>
      </c>
      <c r="AB132" s="5" t="s">
        <v>20</v>
      </c>
      <c r="AC132" s="5">
        <v>3.262466083155087E-2</v>
      </c>
      <c r="AD132" s="5" t="s">
        <v>20</v>
      </c>
      <c r="AE132" s="5" t="s">
        <v>20</v>
      </c>
    </row>
    <row r="133" spans="1:31">
      <c r="A133" s="5" t="s">
        <v>96</v>
      </c>
      <c r="B133" s="5" t="s">
        <v>1073</v>
      </c>
      <c r="C133" s="5" t="s">
        <v>1073</v>
      </c>
      <c r="D133" s="5" t="s">
        <v>1073</v>
      </c>
      <c r="E133" s="5" t="s">
        <v>490</v>
      </c>
      <c r="F133" s="5" t="s">
        <v>97</v>
      </c>
      <c r="G133" s="5" t="s">
        <v>69</v>
      </c>
      <c r="H133" s="5">
        <v>50.276350000000001</v>
      </c>
      <c r="I133" s="5">
        <v>2.4996499999999999</v>
      </c>
      <c r="J133" s="5">
        <v>13.338050000000001</v>
      </c>
      <c r="M133" s="5">
        <v>10.292299999999999</v>
      </c>
      <c r="O133" s="5">
        <v>7.6052</v>
      </c>
      <c r="P133" s="5">
        <v>12.178850000000001</v>
      </c>
      <c r="Q133" s="5">
        <v>2.4417499999999999</v>
      </c>
      <c r="R133" s="5">
        <v>0.48265000000000002</v>
      </c>
      <c r="S133" s="5">
        <v>0.26229999999999998</v>
      </c>
      <c r="T133" s="5">
        <v>56.211655876241849</v>
      </c>
      <c r="U133" s="10">
        <v>0.58313658825185599</v>
      </c>
      <c r="V133" s="11">
        <v>243.735292298199</v>
      </c>
      <c r="W133" s="72">
        <f t="shared" si="2"/>
        <v>2.4373529229819901E-2</v>
      </c>
      <c r="X133" s="12">
        <v>657</v>
      </c>
      <c r="Y133" s="12">
        <v>147.5</v>
      </c>
      <c r="Z133" s="12" t="s">
        <v>20</v>
      </c>
      <c r="AB133" s="5" t="s">
        <v>20</v>
      </c>
      <c r="AC133" s="5">
        <v>3.6813496389040086E-2</v>
      </c>
      <c r="AD133" s="5" t="s">
        <v>20</v>
      </c>
      <c r="AE133" s="5" t="s">
        <v>20</v>
      </c>
    </row>
    <row r="134" spans="1:31">
      <c r="A134" s="5" t="s">
        <v>96</v>
      </c>
      <c r="B134" s="5" t="s">
        <v>1074</v>
      </c>
      <c r="C134" s="5" t="s">
        <v>1074</v>
      </c>
      <c r="D134" s="5" t="s">
        <v>1074</v>
      </c>
      <c r="E134" s="5" t="s">
        <v>490</v>
      </c>
      <c r="F134" s="5" t="s">
        <v>97</v>
      </c>
      <c r="G134" s="5" t="s">
        <v>69</v>
      </c>
      <c r="H134" s="5">
        <v>50.829599999999999</v>
      </c>
      <c r="I134" s="5">
        <v>2.8256999999999999</v>
      </c>
      <c r="J134" s="5">
        <v>13.6089</v>
      </c>
      <c r="M134" s="5">
        <v>8.4951000000000008</v>
      </c>
      <c r="O134" s="5">
        <v>7.6597999999999997</v>
      </c>
      <c r="P134" s="5">
        <v>12.9536</v>
      </c>
      <c r="Q134" s="5">
        <v>2.3944000000000001</v>
      </c>
      <c r="R134" s="5">
        <v>0.6119</v>
      </c>
      <c r="S134" s="5">
        <v>0.30690000000000001</v>
      </c>
      <c r="T134" s="5">
        <v>64.137770353415803</v>
      </c>
      <c r="U134" s="10">
        <v>0.56220758393436199</v>
      </c>
      <c r="V134" s="11">
        <v>113.35678617355801</v>
      </c>
      <c r="W134" s="72">
        <f t="shared" si="2"/>
        <v>1.13356786173558E-2</v>
      </c>
      <c r="X134" s="12">
        <v>637.00000000000011</v>
      </c>
      <c r="Y134" s="12">
        <v>235</v>
      </c>
      <c r="Z134" s="12" t="s">
        <v>20</v>
      </c>
      <c r="AB134" s="5" t="s">
        <v>20</v>
      </c>
      <c r="AC134" s="5">
        <v>4.6263103781331243E-2</v>
      </c>
      <c r="AD134" s="5" t="s">
        <v>20</v>
      </c>
      <c r="AE134" s="5" t="s">
        <v>20</v>
      </c>
    </row>
    <row r="135" spans="1:31">
      <c r="A135" s="5" t="s">
        <v>96</v>
      </c>
      <c r="B135" s="5" t="s">
        <v>1075</v>
      </c>
      <c r="C135" s="5" t="s">
        <v>1075</v>
      </c>
      <c r="D135" s="5" t="s">
        <v>1075</v>
      </c>
      <c r="E135" s="5" t="s">
        <v>490</v>
      </c>
      <c r="F135" s="5" t="s">
        <v>97</v>
      </c>
      <c r="G135" s="5" t="s">
        <v>69</v>
      </c>
      <c r="H135" s="5">
        <v>49.987900000000003</v>
      </c>
      <c r="I135" s="5">
        <v>2.8489</v>
      </c>
      <c r="J135" s="5">
        <v>13.4754</v>
      </c>
      <c r="M135" s="5">
        <v>9.7965</v>
      </c>
      <c r="O135" s="5">
        <v>7.673</v>
      </c>
      <c r="P135" s="5">
        <v>12.256600000000001</v>
      </c>
      <c r="Q135" s="5">
        <v>2.5630000000000002</v>
      </c>
      <c r="R135" s="5">
        <v>0.39369999999999999</v>
      </c>
      <c r="S135" s="5">
        <v>0.309</v>
      </c>
      <c r="T135" s="5">
        <v>58.477018396065148</v>
      </c>
      <c r="U135" s="10">
        <v>0.51533779459614903</v>
      </c>
      <c r="V135" s="11">
        <v>405.39522305886902</v>
      </c>
      <c r="W135" s="72">
        <f t="shared" si="2"/>
        <v>4.0539522305886901E-2</v>
      </c>
      <c r="X135" s="12">
        <v>675</v>
      </c>
      <c r="Y135" s="12">
        <v>137</v>
      </c>
      <c r="Z135" s="12" t="s">
        <v>20</v>
      </c>
      <c r="AB135" s="5" t="s">
        <v>20</v>
      </c>
      <c r="AC135" s="5">
        <v>4.191818880257818E-2</v>
      </c>
      <c r="AD135" s="5" t="s">
        <v>20</v>
      </c>
      <c r="AE135" s="5" t="s">
        <v>20</v>
      </c>
    </row>
    <row r="136" spans="1:31">
      <c r="A136" s="5" t="s">
        <v>96</v>
      </c>
      <c r="B136" s="5" t="s">
        <v>1076</v>
      </c>
      <c r="C136" s="5" t="s">
        <v>1076</v>
      </c>
      <c r="D136" s="5" t="s">
        <v>1076</v>
      </c>
      <c r="E136" s="5" t="s">
        <v>490</v>
      </c>
      <c r="F136" s="5" t="s">
        <v>97</v>
      </c>
      <c r="G136" s="5" t="s">
        <v>69</v>
      </c>
      <c r="H136" s="5">
        <v>50.233449999999998</v>
      </c>
      <c r="I136" s="5">
        <v>2.5164</v>
      </c>
      <c r="J136" s="5">
        <v>13.543100000000001</v>
      </c>
      <c r="M136" s="5">
        <v>9.7512000000000008</v>
      </c>
      <c r="O136" s="5">
        <v>7.6951999999999998</v>
      </c>
      <c r="P136" s="5">
        <v>12.121700000000001</v>
      </c>
      <c r="Q136" s="5">
        <v>2.4598</v>
      </c>
      <c r="R136" s="5">
        <v>0.51229999999999998</v>
      </c>
      <c r="S136" s="5">
        <v>0.2676</v>
      </c>
      <c r="T136" s="5">
        <v>58.773039317602297</v>
      </c>
      <c r="U136" s="10">
        <v>0.584254311906796</v>
      </c>
      <c r="V136" s="11">
        <v>125.83264186902299</v>
      </c>
      <c r="W136" s="72">
        <f t="shared" si="2"/>
        <v>1.2583264186902299E-2</v>
      </c>
      <c r="X136" s="12">
        <v>611.5</v>
      </c>
      <c r="Y136" s="12">
        <v>126</v>
      </c>
      <c r="Z136" s="12" t="s">
        <v>20</v>
      </c>
      <c r="AB136" s="5" t="s">
        <v>20</v>
      </c>
      <c r="AC136" s="5">
        <v>2.9627400365297676E-2</v>
      </c>
      <c r="AD136" s="5" t="s">
        <v>20</v>
      </c>
      <c r="AE136" s="5" t="s">
        <v>20</v>
      </c>
    </row>
    <row r="137" spans="1:31">
      <c r="A137" s="5" t="s">
        <v>96</v>
      </c>
      <c r="B137" s="5" t="s">
        <v>1077</v>
      </c>
      <c r="C137" s="5" t="s">
        <v>1077</v>
      </c>
      <c r="D137" s="5" t="s">
        <v>1077</v>
      </c>
      <c r="E137" s="5" t="s">
        <v>490</v>
      </c>
      <c r="F137" s="5" t="s">
        <v>97</v>
      </c>
      <c r="G137" s="5" t="s">
        <v>69</v>
      </c>
      <c r="H137" s="5">
        <v>50.716900000000003</v>
      </c>
      <c r="I137" s="5">
        <v>2.4668999999999999</v>
      </c>
      <c r="J137" s="5">
        <v>13.103199999999999</v>
      </c>
      <c r="M137" s="5">
        <v>11.102499999999999</v>
      </c>
      <c r="O137" s="5">
        <v>7.7</v>
      </c>
      <c r="P137" s="5">
        <v>11.7049</v>
      </c>
      <c r="Q137" s="5">
        <v>2.3944999999999999</v>
      </c>
      <c r="R137" s="5">
        <v>0.4148</v>
      </c>
      <c r="S137" s="5">
        <v>0.23780000000000001</v>
      </c>
      <c r="T137" s="5">
        <v>53.80122795033656</v>
      </c>
      <c r="U137" s="10">
        <v>0.290958698975463</v>
      </c>
      <c r="V137" s="11">
        <v>208.367541225156</v>
      </c>
      <c r="W137" s="72">
        <f t="shared" si="2"/>
        <v>2.0836754122515601E-2</v>
      </c>
      <c r="X137" s="12">
        <v>548</v>
      </c>
      <c r="Y137" s="12">
        <v>219</v>
      </c>
      <c r="Z137" s="12" t="s">
        <v>20</v>
      </c>
      <c r="AB137" s="5" t="s">
        <v>20</v>
      </c>
      <c r="AC137" s="5">
        <v>6.3599356897263509E-2</v>
      </c>
      <c r="AD137" s="5" t="s">
        <v>20</v>
      </c>
      <c r="AE137" s="5" t="s">
        <v>20</v>
      </c>
    </row>
    <row r="138" spans="1:31">
      <c r="A138" s="5" t="s">
        <v>96</v>
      </c>
      <c r="B138" s="5" t="s">
        <v>1078</v>
      </c>
      <c r="C138" s="5" t="s">
        <v>1078</v>
      </c>
      <c r="D138" s="5" t="s">
        <v>1078</v>
      </c>
      <c r="E138" s="5" t="s">
        <v>490</v>
      </c>
      <c r="F138" s="5" t="s">
        <v>97</v>
      </c>
      <c r="G138" s="5" t="s">
        <v>69</v>
      </c>
      <c r="H138" s="5">
        <v>48.723500000000001</v>
      </c>
      <c r="I138" s="5">
        <v>2.7976000000000001</v>
      </c>
      <c r="J138" s="5">
        <v>12.457599999999999</v>
      </c>
      <c r="M138" s="5">
        <v>11.6318</v>
      </c>
      <c r="O138" s="5">
        <v>7.7016</v>
      </c>
      <c r="P138" s="5">
        <v>12.4909</v>
      </c>
      <c r="Q138" s="5">
        <v>2.1718999999999999</v>
      </c>
      <c r="R138" s="5">
        <v>0.4708</v>
      </c>
      <c r="S138" s="5">
        <v>0.2742</v>
      </c>
      <c r="T138" s="5">
        <v>52.075808860068939</v>
      </c>
      <c r="U138" s="10">
        <v>0.48386985375770297</v>
      </c>
      <c r="V138" s="11">
        <v>253.40024502515399</v>
      </c>
      <c r="W138" s="72">
        <f t="shared" si="2"/>
        <v>2.53400245025154E-2</v>
      </c>
      <c r="X138" s="12">
        <v>645</v>
      </c>
      <c r="Y138" s="12">
        <v>171</v>
      </c>
      <c r="Z138" s="12" t="s">
        <v>20</v>
      </c>
      <c r="AB138" s="5" t="s">
        <v>20</v>
      </c>
      <c r="AC138" s="5">
        <v>4.3752917061490773E-2</v>
      </c>
      <c r="AD138" s="5" t="s">
        <v>20</v>
      </c>
      <c r="AE138" s="5" t="s">
        <v>20</v>
      </c>
    </row>
    <row r="139" spans="1:31">
      <c r="A139" s="5" t="s">
        <v>96</v>
      </c>
      <c r="B139" s="5" t="s">
        <v>1079</v>
      </c>
      <c r="C139" s="5" t="s">
        <v>1079</v>
      </c>
      <c r="D139" s="5" t="s">
        <v>1079</v>
      </c>
      <c r="E139" s="5" t="s">
        <v>490</v>
      </c>
      <c r="F139" s="5" t="s">
        <v>97</v>
      </c>
      <c r="G139" s="5" t="s">
        <v>69</v>
      </c>
      <c r="H139" s="5">
        <v>49.678800000000003</v>
      </c>
      <c r="I139" s="5">
        <v>2.9405000000000001</v>
      </c>
      <c r="J139" s="5">
        <v>13.106299999999999</v>
      </c>
      <c r="M139" s="5">
        <v>10.593299999999999</v>
      </c>
      <c r="O139" s="5">
        <v>7.7157</v>
      </c>
      <c r="P139" s="5">
        <v>12.2296</v>
      </c>
      <c r="Q139" s="5">
        <v>2.3001</v>
      </c>
      <c r="R139" s="5">
        <v>0.5837</v>
      </c>
      <c r="S139" s="5">
        <v>0.28170000000000001</v>
      </c>
      <c r="T139" s="5">
        <v>55.658917461053825</v>
      </c>
      <c r="U139" s="10">
        <v>0.53455011115764495</v>
      </c>
      <c r="V139" s="11">
        <v>117.902353570816</v>
      </c>
      <c r="W139" s="72">
        <f t="shared" si="2"/>
        <v>1.17902353570816E-2</v>
      </c>
      <c r="X139" s="12">
        <v>727</v>
      </c>
      <c r="Y139" s="12">
        <v>179</v>
      </c>
      <c r="Z139" s="12" t="s">
        <v>20</v>
      </c>
      <c r="AB139" s="5" t="s">
        <v>20</v>
      </c>
      <c r="AC139" s="5">
        <v>3.6941174120191364E-2</v>
      </c>
      <c r="AD139" s="5" t="s">
        <v>20</v>
      </c>
      <c r="AE139" s="5" t="s">
        <v>20</v>
      </c>
    </row>
    <row r="140" spans="1:31">
      <c r="A140" s="5" t="s">
        <v>96</v>
      </c>
      <c r="B140" s="5" t="s">
        <v>1080</v>
      </c>
      <c r="C140" s="5" t="s">
        <v>1080</v>
      </c>
      <c r="D140" s="5" t="s">
        <v>1080</v>
      </c>
      <c r="E140" s="5" t="s">
        <v>490</v>
      </c>
      <c r="F140" s="5" t="s">
        <v>97</v>
      </c>
      <c r="G140" s="5" t="s">
        <v>69</v>
      </c>
      <c r="H140" s="5">
        <v>49.372799999999998</v>
      </c>
      <c r="I140" s="5">
        <v>2.7397999999999998</v>
      </c>
      <c r="J140" s="5">
        <v>13.03885</v>
      </c>
      <c r="M140" s="5">
        <v>10.580500000000001</v>
      </c>
      <c r="O140" s="5">
        <v>7.83</v>
      </c>
      <c r="P140" s="5">
        <v>12.431150000000001</v>
      </c>
      <c r="Q140" s="5">
        <v>2.2603</v>
      </c>
      <c r="R140" s="5">
        <v>0.33415</v>
      </c>
      <c r="S140" s="5">
        <v>0.3745</v>
      </c>
      <c r="T140" s="5">
        <v>56.269925515477475</v>
      </c>
      <c r="U140" s="10">
        <v>0.48914694127929997</v>
      </c>
      <c r="V140" s="11">
        <v>360.42648086695499</v>
      </c>
      <c r="W140" s="72">
        <f t="shared" si="2"/>
        <v>3.6042648086695502E-2</v>
      </c>
      <c r="X140" s="12">
        <v>641.5</v>
      </c>
      <c r="Y140" s="12">
        <v>97</v>
      </c>
      <c r="Z140" s="12" t="s">
        <v>20</v>
      </c>
      <c r="AB140" s="5" t="s">
        <v>20</v>
      </c>
      <c r="AC140" s="5">
        <v>3.4968550125829188E-2</v>
      </c>
      <c r="AD140" s="5" t="s">
        <v>20</v>
      </c>
      <c r="AE140" s="5" t="s">
        <v>20</v>
      </c>
    </row>
    <row r="141" spans="1:31">
      <c r="A141" s="5" t="s">
        <v>96</v>
      </c>
      <c r="B141" s="5" t="s">
        <v>1081</v>
      </c>
      <c r="C141" s="5" t="s">
        <v>1081</v>
      </c>
      <c r="D141" s="5" t="s">
        <v>1081</v>
      </c>
      <c r="E141" s="5" t="s">
        <v>490</v>
      </c>
      <c r="F141" s="5" t="s">
        <v>97</v>
      </c>
      <c r="G141" s="5" t="s">
        <v>69</v>
      </c>
      <c r="H141" s="5">
        <v>49.171500000000002</v>
      </c>
      <c r="I141" s="5">
        <v>2.7623000000000002</v>
      </c>
      <c r="J141" s="5">
        <v>12.2842</v>
      </c>
      <c r="M141" s="5">
        <v>10.708299999999999</v>
      </c>
      <c r="O141" s="5">
        <v>7.8390000000000004</v>
      </c>
      <c r="P141" s="5">
        <v>12.361000000000001</v>
      </c>
      <c r="Q141" s="5">
        <v>2.1113</v>
      </c>
      <c r="R141" s="5">
        <v>0.4526</v>
      </c>
      <c r="S141" s="5">
        <v>0.31090000000000001</v>
      </c>
      <c r="T141" s="5">
        <v>55.852667606856848</v>
      </c>
      <c r="U141" s="10">
        <v>0.44310695954039703</v>
      </c>
      <c r="V141" s="11">
        <v>366.12771368641705</v>
      </c>
      <c r="W141" s="72">
        <f t="shared" si="2"/>
        <v>3.6612771368641703E-2</v>
      </c>
      <c r="X141" s="12">
        <v>808</v>
      </c>
      <c r="Y141" s="12">
        <v>185</v>
      </c>
      <c r="Z141" s="12" t="s">
        <v>20</v>
      </c>
      <c r="AB141" s="5" t="s">
        <v>20</v>
      </c>
      <c r="AC141" s="5">
        <v>4.9238468448983823E-2</v>
      </c>
      <c r="AD141" s="5" t="s">
        <v>20</v>
      </c>
      <c r="AE141" s="5" t="s">
        <v>20</v>
      </c>
    </row>
    <row r="142" spans="1:31">
      <c r="A142" s="5" t="s">
        <v>96</v>
      </c>
      <c r="B142" s="5" t="s">
        <v>1082</v>
      </c>
      <c r="C142" s="5" t="s">
        <v>1082</v>
      </c>
      <c r="D142" s="5" t="s">
        <v>1082</v>
      </c>
      <c r="E142" s="5" t="s">
        <v>490</v>
      </c>
      <c r="F142" s="5" t="s">
        <v>97</v>
      </c>
      <c r="G142" s="5" t="s">
        <v>69</v>
      </c>
      <c r="H142" s="5">
        <v>50.6387</v>
      </c>
      <c r="I142" s="5">
        <v>2.6735000000000002</v>
      </c>
      <c r="J142" s="5">
        <v>12.6256</v>
      </c>
      <c r="M142" s="5">
        <v>9.6561000000000003</v>
      </c>
      <c r="O142" s="5">
        <v>7.8737000000000004</v>
      </c>
      <c r="P142" s="5">
        <v>13.4437</v>
      </c>
      <c r="Q142" s="5">
        <v>2.2606999999999999</v>
      </c>
      <c r="R142" s="5">
        <v>0.54059999999999997</v>
      </c>
      <c r="S142" s="5">
        <v>0.2898</v>
      </c>
      <c r="T142" s="5">
        <v>60.069609120780449</v>
      </c>
      <c r="U142" s="10">
        <v>0.33116041228207099</v>
      </c>
      <c r="V142" s="11">
        <v>103.522804187053</v>
      </c>
      <c r="W142" s="72">
        <f t="shared" si="2"/>
        <v>1.03522804187053E-2</v>
      </c>
      <c r="X142" s="12">
        <v>638</v>
      </c>
      <c r="Y142" s="12">
        <v>270</v>
      </c>
      <c r="Z142" s="12" t="s">
        <v>20</v>
      </c>
      <c r="AB142" s="5" t="s">
        <v>20</v>
      </c>
      <c r="AC142" s="5">
        <v>6.0163775198755348E-2</v>
      </c>
      <c r="AD142" s="5" t="s">
        <v>20</v>
      </c>
      <c r="AE142" s="5" t="s">
        <v>20</v>
      </c>
    </row>
    <row r="143" spans="1:31">
      <c r="A143" s="5" t="s">
        <v>96</v>
      </c>
      <c r="B143" s="5" t="s">
        <v>1083</v>
      </c>
      <c r="C143" s="5" t="s">
        <v>1083</v>
      </c>
      <c r="D143" s="5" t="s">
        <v>1083</v>
      </c>
      <c r="E143" s="5" t="s">
        <v>490</v>
      </c>
      <c r="F143" s="5" t="s">
        <v>97</v>
      </c>
      <c r="G143" s="5" t="s">
        <v>69</v>
      </c>
      <c r="H143" s="5">
        <v>51.293500000000002</v>
      </c>
      <c r="I143" s="5">
        <v>2.4346000000000001</v>
      </c>
      <c r="J143" s="5">
        <v>13.3323</v>
      </c>
      <c r="M143" s="5">
        <v>9.8023000000000007</v>
      </c>
      <c r="O143" s="5">
        <v>7.9032999999999998</v>
      </c>
      <c r="P143" s="5">
        <v>12.2456</v>
      </c>
      <c r="Q143" s="5">
        <v>2.4024000000000001</v>
      </c>
      <c r="R143" s="5">
        <v>0.4284</v>
      </c>
      <c r="S143" s="5">
        <v>0.2429</v>
      </c>
      <c r="T143" s="5">
        <v>59.621394483776818</v>
      </c>
      <c r="U143" s="10">
        <v>0.328908213859822</v>
      </c>
      <c r="V143" s="11">
        <v>108.399927032405</v>
      </c>
      <c r="W143" s="72">
        <f t="shared" si="2"/>
        <v>1.08399927032405E-2</v>
      </c>
      <c r="X143" s="12">
        <v>754</v>
      </c>
      <c r="Y143" s="12">
        <v>178</v>
      </c>
      <c r="Z143" s="12" t="s">
        <v>20</v>
      </c>
      <c r="AB143" s="5" t="s">
        <v>20</v>
      </c>
      <c r="AC143" s="5">
        <v>5.0051592171521865E-2</v>
      </c>
      <c r="AD143" s="5" t="s">
        <v>20</v>
      </c>
      <c r="AE143" s="5" t="s">
        <v>20</v>
      </c>
    </row>
    <row r="144" spans="1:31">
      <c r="A144" s="5" t="s">
        <v>96</v>
      </c>
      <c r="B144" s="5" t="s">
        <v>1084</v>
      </c>
      <c r="C144" s="5" t="s">
        <v>1084</v>
      </c>
      <c r="D144" s="5" t="s">
        <v>1084</v>
      </c>
      <c r="E144" s="5" t="s">
        <v>490</v>
      </c>
      <c r="F144" s="5" t="s">
        <v>97</v>
      </c>
      <c r="G144" s="5" t="s">
        <v>69</v>
      </c>
      <c r="H144" s="5">
        <v>48.368699999999997</v>
      </c>
      <c r="I144" s="5">
        <v>2.7776000000000001</v>
      </c>
      <c r="J144" s="5">
        <v>12.0848</v>
      </c>
      <c r="M144" s="5">
        <v>13.5144</v>
      </c>
      <c r="O144" s="5">
        <v>7.9337</v>
      </c>
      <c r="P144" s="5">
        <v>12.133599999999999</v>
      </c>
      <c r="Q144" s="5">
        <v>2.0038</v>
      </c>
      <c r="R144" s="5">
        <v>0.52939999999999998</v>
      </c>
      <c r="S144" s="5">
        <v>0.25769999999999998</v>
      </c>
      <c r="T144" s="5">
        <v>47.753799908719095</v>
      </c>
      <c r="U144" s="10">
        <v>0.61904762571941496</v>
      </c>
      <c r="V144" s="11">
        <v>288.77961495564199</v>
      </c>
      <c r="W144" s="72">
        <f t="shared" si="2"/>
        <v>2.8877961495564198E-2</v>
      </c>
      <c r="X144" s="12">
        <v>709</v>
      </c>
      <c r="Y144" s="12">
        <v>204.00000000000003</v>
      </c>
      <c r="Z144" s="12" t="s">
        <v>20</v>
      </c>
      <c r="AB144" s="5" t="s">
        <v>20</v>
      </c>
      <c r="AC144" s="5">
        <v>4.6418765632506527E-2</v>
      </c>
      <c r="AD144" s="5" t="s">
        <v>20</v>
      </c>
      <c r="AE144" s="5" t="s">
        <v>20</v>
      </c>
    </row>
    <row r="145" spans="1:68">
      <c r="A145" s="5" t="s">
        <v>96</v>
      </c>
      <c r="B145" s="5" t="s">
        <v>1085</v>
      </c>
      <c r="C145" s="5" t="s">
        <v>1085</v>
      </c>
      <c r="D145" s="5" t="s">
        <v>1085</v>
      </c>
      <c r="E145" s="5" t="s">
        <v>490</v>
      </c>
      <c r="F145" s="5" t="s">
        <v>97</v>
      </c>
      <c r="G145" s="5" t="s">
        <v>69</v>
      </c>
      <c r="H145" s="5">
        <v>49.478850000000001</v>
      </c>
      <c r="I145" s="5">
        <v>2.6441499999999998</v>
      </c>
      <c r="J145" s="5">
        <v>12.90225</v>
      </c>
      <c r="M145" s="5">
        <v>10.9603</v>
      </c>
      <c r="O145" s="5">
        <v>7.9901999999999997</v>
      </c>
      <c r="P145" s="5">
        <v>11.76235</v>
      </c>
      <c r="Q145" s="5">
        <v>2.3071999999999999</v>
      </c>
      <c r="R145" s="5">
        <v>0.51715</v>
      </c>
      <c r="S145" s="5">
        <v>0.27929999999999999</v>
      </c>
      <c r="T145" s="5">
        <v>55.693399822408196</v>
      </c>
      <c r="U145" s="10">
        <v>0.413042931635203</v>
      </c>
      <c r="V145" s="11">
        <v>137.01005094480502</v>
      </c>
      <c r="W145" s="72">
        <f t="shared" si="2"/>
        <v>1.3701005094480502E-2</v>
      </c>
      <c r="X145" s="12">
        <v>723</v>
      </c>
      <c r="Y145" s="12">
        <v>159</v>
      </c>
      <c r="Z145" s="12" t="s">
        <v>20</v>
      </c>
      <c r="AB145" s="5" t="s">
        <v>20</v>
      </c>
      <c r="AC145" s="5">
        <v>3.7036330620595755E-2</v>
      </c>
      <c r="AD145" s="5" t="s">
        <v>20</v>
      </c>
      <c r="AE145" s="5" t="s">
        <v>20</v>
      </c>
    </row>
    <row r="146" spans="1:68">
      <c r="A146" s="5" t="s">
        <v>96</v>
      </c>
      <c r="B146" s="5" t="s">
        <v>1086</v>
      </c>
      <c r="C146" s="5" t="s">
        <v>1086</v>
      </c>
      <c r="D146" s="5" t="s">
        <v>1086</v>
      </c>
      <c r="E146" s="5" t="s">
        <v>490</v>
      </c>
      <c r="F146" s="5" t="s">
        <v>97</v>
      </c>
      <c r="G146" s="5" t="s">
        <v>69</v>
      </c>
      <c r="H146" s="5">
        <v>48.8123</v>
      </c>
      <c r="I146" s="5">
        <v>2.6789000000000001</v>
      </c>
      <c r="J146" s="5">
        <v>12.510300000000001</v>
      </c>
      <c r="M146" s="5">
        <v>11.007300000000001</v>
      </c>
      <c r="O146" s="5">
        <v>7.9908999999999999</v>
      </c>
      <c r="P146" s="5">
        <v>12.4291</v>
      </c>
      <c r="Q146" s="5">
        <v>2.1926999999999999</v>
      </c>
      <c r="R146" s="5">
        <v>0.46899999999999997</v>
      </c>
      <c r="S146" s="5">
        <v>0.30170000000000002</v>
      </c>
      <c r="T146" s="5">
        <v>55.533025334584913</v>
      </c>
      <c r="U146" s="10">
        <v>0.44310695954039703</v>
      </c>
      <c r="V146" s="11">
        <v>366.12771368641705</v>
      </c>
      <c r="W146" s="72">
        <f t="shared" si="2"/>
        <v>3.6612771368641703E-2</v>
      </c>
      <c r="X146" s="12">
        <v>675</v>
      </c>
      <c r="Y146" s="12">
        <v>156</v>
      </c>
      <c r="Z146" s="12" t="s">
        <v>20</v>
      </c>
      <c r="AB146" s="5" t="s">
        <v>20</v>
      </c>
      <c r="AC146" s="5">
        <v>4.0068133555253523E-2</v>
      </c>
      <c r="AD146" s="5" t="s">
        <v>20</v>
      </c>
      <c r="AE146" s="5" t="s">
        <v>20</v>
      </c>
    </row>
    <row r="147" spans="1:68">
      <c r="A147" s="5" t="s">
        <v>96</v>
      </c>
      <c r="B147" s="5" t="s">
        <v>1087</v>
      </c>
      <c r="C147" s="5" t="s">
        <v>1087</v>
      </c>
      <c r="D147" s="5" t="s">
        <v>1087</v>
      </c>
      <c r="E147" s="5" t="s">
        <v>490</v>
      </c>
      <c r="F147" s="5" t="s">
        <v>97</v>
      </c>
      <c r="G147" s="5" t="s">
        <v>69</v>
      </c>
      <c r="H147" s="5">
        <v>49.1999</v>
      </c>
      <c r="I147" s="5">
        <v>2.9676999999999998</v>
      </c>
      <c r="J147" s="5">
        <v>13.2059</v>
      </c>
      <c r="M147" s="5">
        <v>11.2174</v>
      </c>
      <c r="O147" s="5">
        <v>8.0043000000000006</v>
      </c>
      <c r="P147" s="5">
        <v>11.605700000000001</v>
      </c>
      <c r="Q147" s="5">
        <v>2.4438</v>
      </c>
      <c r="R147" s="5">
        <v>0.4919</v>
      </c>
      <c r="S147" s="5">
        <v>0.26440000000000002</v>
      </c>
      <c r="T147" s="5">
        <v>54.876357192289497</v>
      </c>
      <c r="U147" s="10">
        <v>0.50710877238381302</v>
      </c>
      <c r="V147" s="11">
        <v>361.94450639073403</v>
      </c>
      <c r="W147" s="72">
        <f t="shared" si="2"/>
        <v>3.6194450639073401E-2</v>
      </c>
      <c r="X147" s="12">
        <v>782</v>
      </c>
      <c r="Y147" s="12">
        <v>151</v>
      </c>
      <c r="Z147" s="12" t="s">
        <v>20</v>
      </c>
      <c r="AB147" s="5" t="s">
        <v>20</v>
      </c>
      <c r="AC147" s="5">
        <v>3.6978346003324364E-2</v>
      </c>
      <c r="AD147" s="5" t="s">
        <v>20</v>
      </c>
      <c r="AE147" s="5" t="s">
        <v>20</v>
      </c>
    </row>
    <row r="148" spans="1:68">
      <c r="A148" s="5" t="s">
        <v>96</v>
      </c>
      <c r="B148" s="5" t="s">
        <v>1088</v>
      </c>
      <c r="C148" s="5" t="s">
        <v>1088</v>
      </c>
      <c r="D148" s="5" t="s">
        <v>1088</v>
      </c>
      <c r="E148" s="5" t="s">
        <v>490</v>
      </c>
      <c r="F148" s="5" t="s">
        <v>97</v>
      </c>
      <c r="G148" s="5" t="s">
        <v>69</v>
      </c>
      <c r="H148" s="5">
        <v>50.063499999999998</v>
      </c>
      <c r="I148" s="5">
        <v>2.5803500000000001</v>
      </c>
      <c r="J148" s="5">
        <v>13.204499999999999</v>
      </c>
      <c r="M148" s="5">
        <v>9.9283999999999999</v>
      </c>
      <c r="O148" s="5">
        <v>8.0877499999999998</v>
      </c>
      <c r="P148" s="5">
        <v>12.14385</v>
      </c>
      <c r="Q148" s="5">
        <v>2.3016999999999999</v>
      </c>
      <c r="R148" s="5">
        <v>0.51134999999999997</v>
      </c>
      <c r="S148" s="5">
        <v>0.30464999999999998</v>
      </c>
      <c r="T148" s="5">
        <v>60.030305729293673</v>
      </c>
      <c r="U148" s="10">
        <v>0.120154251870945</v>
      </c>
      <c r="V148" s="11">
        <v>134.91904705314002</v>
      </c>
      <c r="W148" s="72">
        <f t="shared" si="2"/>
        <v>1.3491904705314002E-2</v>
      </c>
      <c r="X148" s="12">
        <v>617.5</v>
      </c>
      <c r="Y148" s="12">
        <v>162</v>
      </c>
      <c r="Z148" s="12" t="s">
        <v>20</v>
      </c>
      <c r="AB148" s="5" t="s">
        <v>20</v>
      </c>
      <c r="AC148" s="5">
        <v>3.816314094742991E-2</v>
      </c>
      <c r="AD148" s="5" t="s">
        <v>20</v>
      </c>
      <c r="AE148" s="5" t="s">
        <v>20</v>
      </c>
    </row>
    <row r="149" spans="1:68">
      <c r="A149" s="5" t="s">
        <v>96</v>
      </c>
      <c r="B149" s="5" t="s">
        <v>1089</v>
      </c>
      <c r="C149" s="5" t="s">
        <v>1089</v>
      </c>
      <c r="D149" s="5" t="s">
        <v>1089</v>
      </c>
      <c r="E149" s="5" t="s">
        <v>490</v>
      </c>
      <c r="F149" s="5" t="s">
        <v>97</v>
      </c>
      <c r="G149" s="5" t="s">
        <v>69</v>
      </c>
      <c r="H149" s="5">
        <v>49.450899999999997</v>
      </c>
      <c r="I149" s="5">
        <v>2.4634999999999998</v>
      </c>
      <c r="J149" s="5">
        <v>12.5212</v>
      </c>
      <c r="M149" s="5">
        <v>11.7874</v>
      </c>
      <c r="O149" s="5">
        <v>8.1783000000000001</v>
      </c>
      <c r="P149" s="5">
        <v>11.823499999999999</v>
      </c>
      <c r="Q149" s="5">
        <v>2.3012999999999999</v>
      </c>
      <c r="R149" s="5">
        <v>0.44130000000000003</v>
      </c>
      <c r="S149" s="5">
        <v>0.2419</v>
      </c>
      <c r="T149" s="5">
        <v>53.816371441173544</v>
      </c>
      <c r="U149" s="10">
        <v>0.49095676538531302</v>
      </c>
      <c r="V149" s="11">
        <v>226.04698451456298</v>
      </c>
      <c r="W149" s="72">
        <f t="shared" si="2"/>
        <v>2.2604698451456299E-2</v>
      </c>
      <c r="X149" s="12">
        <v>654</v>
      </c>
      <c r="Y149" s="12">
        <v>225.99999999999997</v>
      </c>
      <c r="Z149" s="12" t="s">
        <v>20</v>
      </c>
      <c r="AB149" s="5" t="s">
        <v>20</v>
      </c>
      <c r="AC149" s="5">
        <v>6.1691008327022456E-2</v>
      </c>
      <c r="AD149" s="5" t="s">
        <v>20</v>
      </c>
      <c r="AE149" s="5" t="s">
        <v>20</v>
      </c>
    </row>
    <row r="150" spans="1:68" s="6" customFormat="1">
      <c r="A150" s="5" t="s">
        <v>96</v>
      </c>
      <c r="B150" s="5" t="s">
        <v>1090</v>
      </c>
      <c r="C150" s="5" t="s">
        <v>1090</v>
      </c>
      <c r="D150" s="5" t="s">
        <v>1090</v>
      </c>
      <c r="E150" s="5" t="s">
        <v>490</v>
      </c>
      <c r="F150" s="5" t="s">
        <v>97</v>
      </c>
      <c r="G150" s="5" t="s">
        <v>69</v>
      </c>
      <c r="H150" s="5">
        <v>49.422199999999997</v>
      </c>
      <c r="I150" s="5">
        <v>2.6619999999999999</v>
      </c>
      <c r="J150" s="5">
        <v>12.7927</v>
      </c>
      <c r="K150" s="5"/>
      <c r="L150" s="5"/>
      <c r="M150" s="5">
        <v>11.367100000000001</v>
      </c>
      <c r="N150" s="5"/>
      <c r="O150" s="5">
        <v>8.2550500000000007</v>
      </c>
      <c r="P150" s="5">
        <v>12.10445</v>
      </c>
      <c r="Q150" s="5">
        <v>2.2200000000000002</v>
      </c>
      <c r="R150" s="5">
        <v>0.46755000000000002</v>
      </c>
      <c r="S150" s="5">
        <v>0.27600000000000002</v>
      </c>
      <c r="T150" s="5">
        <v>55.54668324925531</v>
      </c>
      <c r="U150" s="10">
        <v>0.34698812524781902</v>
      </c>
      <c r="V150" s="11">
        <v>198.28594495290301</v>
      </c>
      <c r="W150" s="72">
        <f t="shared" si="2"/>
        <v>1.98285944952903E-2</v>
      </c>
      <c r="X150" s="12">
        <v>719.5</v>
      </c>
      <c r="Y150" s="12">
        <v>231</v>
      </c>
      <c r="Z150" s="12" t="s">
        <v>20</v>
      </c>
      <c r="AA150" s="5"/>
      <c r="AB150" s="5" t="s">
        <v>20</v>
      </c>
      <c r="AC150" s="5">
        <v>5.9515662951756317E-2</v>
      </c>
      <c r="AD150" s="5" t="s">
        <v>20</v>
      </c>
      <c r="AE150" s="5" t="s">
        <v>20</v>
      </c>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row>
    <row r="151" spans="1:68" s="6" customFormat="1">
      <c r="A151" s="5" t="s">
        <v>96</v>
      </c>
      <c r="B151" s="5" t="s">
        <v>1091</v>
      </c>
      <c r="C151" s="5" t="s">
        <v>1091</v>
      </c>
      <c r="D151" s="5" t="s">
        <v>1091</v>
      </c>
      <c r="E151" s="5" t="s">
        <v>490</v>
      </c>
      <c r="F151" s="5" t="s">
        <v>97</v>
      </c>
      <c r="G151" s="5" t="s">
        <v>69</v>
      </c>
      <c r="H151" s="5">
        <v>49.663699999999999</v>
      </c>
      <c r="I151" s="5">
        <v>2.5265</v>
      </c>
      <c r="J151" s="5">
        <v>13.006500000000001</v>
      </c>
      <c r="K151" s="5"/>
      <c r="L151" s="5"/>
      <c r="M151" s="5">
        <v>10.255599999999999</v>
      </c>
      <c r="N151" s="5"/>
      <c r="O151" s="5">
        <v>8.2565000000000008</v>
      </c>
      <c r="P151" s="5">
        <v>12.1455</v>
      </c>
      <c r="Q151" s="5">
        <v>2.3325</v>
      </c>
      <c r="R151" s="5">
        <v>0.54869999999999997</v>
      </c>
      <c r="S151" s="5">
        <v>0.3211</v>
      </c>
      <c r="T151" s="5">
        <v>59.562426576246416</v>
      </c>
      <c r="U151" s="10">
        <v>0.407316794699423</v>
      </c>
      <c r="V151" s="11">
        <v>334.00205784975697</v>
      </c>
      <c r="W151" s="72">
        <f t="shared" si="2"/>
        <v>3.3400205784975698E-2</v>
      </c>
      <c r="X151" s="12">
        <v>703</v>
      </c>
      <c r="Y151" s="12">
        <v>221.00000000000003</v>
      </c>
      <c r="Z151" s="12" t="s">
        <v>20</v>
      </c>
      <c r="AA151" s="5"/>
      <c r="AB151" s="5" t="s">
        <v>20</v>
      </c>
      <c r="AC151" s="5">
        <v>4.8518198899829355E-2</v>
      </c>
      <c r="AD151" s="5" t="s">
        <v>20</v>
      </c>
      <c r="AE151" s="5" t="s">
        <v>20</v>
      </c>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row>
    <row r="152" spans="1:68" s="6" customFormat="1">
      <c r="A152" s="5" t="s">
        <v>96</v>
      </c>
      <c r="B152" s="5" t="s">
        <v>1092</v>
      </c>
      <c r="C152" s="5" t="s">
        <v>1092</v>
      </c>
      <c r="D152" s="5" t="s">
        <v>1092</v>
      </c>
      <c r="E152" s="5" t="s">
        <v>490</v>
      </c>
      <c r="F152" s="5" t="s">
        <v>97</v>
      </c>
      <c r="G152" s="5" t="s">
        <v>69</v>
      </c>
      <c r="H152" s="5">
        <v>50.215249999999997</v>
      </c>
      <c r="I152" s="5">
        <v>2.4906000000000001</v>
      </c>
      <c r="J152" s="5">
        <v>12.81405</v>
      </c>
      <c r="K152" s="5"/>
      <c r="L152" s="5"/>
      <c r="M152" s="5">
        <v>10.865349999999999</v>
      </c>
      <c r="N152" s="5"/>
      <c r="O152" s="5">
        <v>8.2873000000000001</v>
      </c>
      <c r="P152" s="5">
        <v>10.94975</v>
      </c>
      <c r="Q152" s="5">
        <v>2.4478</v>
      </c>
      <c r="R152" s="5">
        <v>0.62434999999999996</v>
      </c>
      <c r="S152" s="5">
        <v>0.24729999999999999</v>
      </c>
      <c r="T152" s="5">
        <v>57.439084676721762</v>
      </c>
      <c r="U152" s="10">
        <v>0.48862326931340899</v>
      </c>
      <c r="V152" s="11">
        <v>319.33665376698997</v>
      </c>
      <c r="W152" s="72">
        <f t="shared" si="2"/>
        <v>3.1933665376698998E-2</v>
      </c>
      <c r="X152" s="12">
        <v>626</v>
      </c>
      <c r="Y152" s="12">
        <v>189</v>
      </c>
      <c r="Z152" s="12" t="s">
        <v>20</v>
      </c>
      <c r="AA152" s="5"/>
      <c r="AB152" s="5" t="s">
        <v>20</v>
      </c>
      <c r="AC152" s="5">
        <v>3.6465405318672213E-2</v>
      </c>
      <c r="AD152" s="5" t="s">
        <v>20</v>
      </c>
      <c r="AE152" s="5" t="s">
        <v>20</v>
      </c>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row>
    <row r="153" spans="1:68" s="6" customFormat="1">
      <c r="A153" s="5" t="s">
        <v>96</v>
      </c>
      <c r="B153" s="5" t="s">
        <v>1093</v>
      </c>
      <c r="C153" s="5" t="s">
        <v>1093</v>
      </c>
      <c r="D153" s="5" t="s">
        <v>1093</v>
      </c>
      <c r="E153" s="5" t="s">
        <v>490</v>
      </c>
      <c r="F153" s="5" t="s">
        <v>97</v>
      </c>
      <c r="G153" s="5" t="s">
        <v>69</v>
      </c>
      <c r="H153" s="5">
        <v>48.77</v>
      </c>
      <c r="I153" s="5">
        <v>2.3113000000000001</v>
      </c>
      <c r="J153" s="5">
        <v>12.3508</v>
      </c>
      <c r="K153" s="5"/>
      <c r="L153" s="5"/>
      <c r="M153" s="5">
        <v>12.741899999999999</v>
      </c>
      <c r="N153" s="5"/>
      <c r="O153" s="5">
        <v>8.3047000000000004</v>
      </c>
      <c r="P153" s="5">
        <v>12.223699999999999</v>
      </c>
      <c r="Q153" s="5">
        <v>1.9159999999999999</v>
      </c>
      <c r="R153" s="5">
        <v>0.5222</v>
      </c>
      <c r="S153" s="5">
        <v>0.51980000000000004</v>
      </c>
      <c r="T153" s="5">
        <v>51.49678761340536</v>
      </c>
      <c r="U153" s="10">
        <v>0.45518142188363497</v>
      </c>
      <c r="V153" s="11">
        <v>124.99854795542299</v>
      </c>
      <c r="W153" s="72">
        <f t="shared" si="2"/>
        <v>1.24998547955423E-2</v>
      </c>
      <c r="X153" s="12">
        <v>491</v>
      </c>
      <c r="Y153" s="12">
        <v>118</v>
      </c>
      <c r="Z153" s="12" t="s">
        <v>20</v>
      </c>
      <c r="AA153" s="5"/>
      <c r="AB153" s="5" t="s">
        <v>20</v>
      </c>
      <c r="AC153" s="5">
        <v>2.7220274273719182E-2</v>
      </c>
      <c r="AD153" s="5" t="s">
        <v>20</v>
      </c>
      <c r="AE153" s="5" t="s">
        <v>20</v>
      </c>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row>
    <row r="154" spans="1:68" s="6" customFormat="1">
      <c r="A154" s="5" t="s">
        <v>96</v>
      </c>
      <c r="B154" s="5" t="s">
        <v>1094</v>
      </c>
      <c r="C154" s="5" t="s">
        <v>1094</v>
      </c>
      <c r="D154" s="5" t="s">
        <v>1094</v>
      </c>
      <c r="E154" s="5" t="s">
        <v>490</v>
      </c>
      <c r="F154" s="5" t="s">
        <v>97</v>
      </c>
      <c r="G154" s="5" t="s">
        <v>69</v>
      </c>
      <c r="H154" s="5">
        <v>49.026000000000003</v>
      </c>
      <c r="I154" s="5">
        <v>2.6669</v>
      </c>
      <c r="J154" s="5">
        <v>12.7043</v>
      </c>
      <c r="K154" s="5"/>
      <c r="L154" s="5"/>
      <c r="M154" s="5">
        <v>11.728999999999999</v>
      </c>
      <c r="N154" s="5"/>
      <c r="O154" s="5">
        <v>8.3317999999999994</v>
      </c>
      <c r="P154" s="5">
        <v>11.6408</v>
      </c>
      <c r="Q154" s="5">
        <v>2.2707999999999999</v>
      </c>
      <c r="R154" s="5">
        <v>0.49690000000000001</v>
      </c>
      <c r="S154" s="5">
        <v>0.26379999999999998</v>
      </c>
      <c r="T154" s="5">
        <v>54.705673965652942</v>
      </c>
      <c r="U154" s="10">
        <v>0.63624772861160195</v>
      </c>
      <c r="V154" s="11">
        <v>721.53516765394102</v>
      </c>
      <c r="W154" s="72">
        <f t="shared" si="2"/>
        <v>7.2153516765394096E-2</v>
      </c>
      <c r="X154" s="12">
        <v>697</v>
      </c>
      <c r="Y154" s="12">
        <v>221.00000000000003</v>
      </c>
      <c r="Z154" s="12" t="s">
        <v>20</v>
      </c>
      <c r="AA154" s="5"/>
      <c r="AB154" s="5" t="s">
        <v>20</v>
      </c>
      <c r="AC154" s="5">
        <v>5.3576042938893877E-2</v>
      </c>
      <c r="AD154" s="5" t="s">
        <v>20</v>
      </c>
      <c r="AE154" s="5" t="s">
        <v>20</v>
      </c>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row>
    <row r="155" spans="1:68" s="6" customFormat="1">
      <c r="A155" s="5" t="s">
        <v>96</v>
      </c>
      <c r="B155" s="5" t="s">
        <v>1095</v>
      </c>
      <c r="C155" s="5" t="s">
        <v>1095</v>
      </c>
      <c r="D155" s="5" t="s">
        <v>1095</v>
      </c>
      <c r="E155" s="5" t="s">
        <v>490</v>
      </c>
      <c r="F155" s="5" t="s">
        <v>97</v>
      </c>
      <c r="G155" s="5" t="s">
        <v>69</v>
      </c>
      <c r="H155" s="5">
        <v>49.472900000000003</v>
      </c>
      <c r="I155" s="5">
        <v>2.6842000000000001</v>
      </c>
      <c r="J155" s="5">
        <v>12.5754</v>
      </c>
      <c r="K155" s="5"/>
      <c r="L155" s="5"/>
      <c r="M155" s="5">
        <v>11.441800000000001</v>
      </c>
      <c r="N155" s="5"/>
      <c r="O155" s="5">
        <v>8.3937000000000008</v>
      </c>
      <c r="P155" s="5">
        <v>11.632899999999999</v>
      </c>
      <c r="Q155" s="5">
        <v>2.1724999999999999</v>
      </c>
      <c r="R155" s="5">
        <v>0.54500000000000004</v>
      </c>
      <c r="S155" s="5">
        <v>0.27010000000000001</v>
      </c>
      <c r="T155" s="5">
        <v>55.933851916440588</v>
      </c>
      <c r="U155" s="10">
        <v>0.42960684549832001</v>
      </c>
      <c r="V155" s="11">
        <v>434.16126146604103</v>
      </c>
      <c r="W155" s="72">
        <f t="shared" si="2"/>
        <v>4.3416126146604103E-2</v>
      </c>
      <c r="X155" s="12">
        <v>718</v>
      </c>
      <c r="Y155" s="12">
        <v>224</v>
      </c>
      <c r="Z155" s="12" t="s">
        <v>20</v>
      </c>
      <c r="AA155" s="5"/>
      <c r="AB155" s="5" t="s">
        <v>20</v>
      </c>
      <c r="AC155" s="5">
        <v>4.9510677943786344E-2</v>
      </c>
      <c r="AD155" s="5" t="s">
        <v>20</v>
      </c>
      <c r="AE155" s="5" t="s">
        <v>20</v>
      </c>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row>
    <row r="156" spans="1:68" s="6" customFormat="1">
      <c r="A156" s="5" t="s">
        <v>96</v>
      </c>
      <c r="B156" s="5" t="s">
        <v>1096</v>
      </c>
      <c r="C156" s="5" t="s">
        <v>1096</v>
      </c>
      <c r="D156" s="5" t="s">
        <v>1096</v>
      </c>
      <c r="E156" s="5" t="s">
        <v>490</v>
      </c>
      <c r="F156" s="5" t="s">
        <v>97</v>
      </c>
      <c r="G156" s="5" t="s">
        <v>69</v>
      </c>
      <c r="H156" s="5">
        <v>49.133099999999999</v>
      </c>
      <c r="I156" s="5">
        <v>2.6760999999999999</v>
      </c>
      <c r="J156" s="5">
        <v>12.6717</v>
      </c>
      <c r="K156" s="5"/>
      <c r="L156" s="5"/>
      <c r="M156" s="5">
        <v>11.751899999999999</v>
      </c>
      <c r="N156" s="5"/>
      <c r="O156" s="5">
        <v>8.4268999999999998</v>
      </c>
      <c r="P156" s="5">
        <v>11.6815</v>
      </c>
      <c r="Q156" s="5">
        <v>2.2625999999999999</v>
      </c>
      <c r="R156" s="5">
        <v>0.54620000000000002</v>
      </c>
      <c r="S156" s="5">
        <v>0.26950000000000002</v>
      </c>
      <c r="T156" s="5">
        <v>55.062694747944327</v>
      </c>
      <c r="U156" s="10">
        <v>0.40666988826390599</v>
      </c>
      <c r="V156" s="11">
        <v>436.03639618923199</v>
      </c>
      <c r="W156" s="72">
        <f t="shared" si="2"/>
        <v>4.3603639618923197E-2</v>
      </c>
      <c r="X156" s="12">
        <v>655</v>
      </c>
      <c r="Y156" s="12">
        <v>219</v>
      </c>
      <c r="Z156" s="12" t="s">
        <v>20</v>
      </c>
      <c r="AA156" s="5"/>
      <c r="AB156" s="5" t="s">
        <v>20</v>
      </c>
      <c r="AC156" s="5">
        <v>4.8299182059657463E-2</v>
      </c>
      <c r="AD156" s="5" t="s">
        <v>20</v>
      </c>
      <c r="AE156" s="5" t="s">
        <v>20</v>
      </c>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row>
    <row r="157" spans="1:68" s="6" customFormat="1">
      <c r="A157" s="5" t="s">
        <v>96</v>
      </c>
      <c r="B157" s="5" t="s">
        <v>1097</v>
      </c>
      <c r="C157" s="5" t="s">
        <v>1097</v>
      </c>
      <c r="D157" s="5" t="s">
        <v>1097</v>
      </c>
      <c r="E157" s="5" t="s">
        <v>490</v>
      </c>
      <c r="F157" s="5" t="s">
        <v>97</v>
      </c>
      <c r="G157" s="5" t="s">
        <v>69</v>
      </c>
      <c r="H157" s="5">
        <v>50.235300000000002</v>
      </c>
      <c r="I157" s="5">
        <v>2.4401999999999999</v>
      </c>
      <c r="J157" s="5">
        <v>12.9671</v>
      </c>
      <c r="K157" s="5"/>
      <c r="L157" s="5"/>
      <c r="M157" s="5">
        <v>10.226900000000001</v>
      </c>
      <c r="N157" s="5"/>
      <c r="O157" s="5">
        <v>8.4521999999999995</v>
      </c>
      <c r="P157" s="5">
        <v>11.245900000000001</v>
      </c>
      <c r="Q157" s="5">
        <v>2.2833999999999999</v>
      </c>
      <c r="R157" s="5">
        <v>0.40250000000000002</v>
      </c>
      <c r="S157" s="5">
        <v>0.33929999999999999</v>
      </c>
      <c r="T157" s="5">
        <v>60.607128292894366</v>
      </c>
      <c r="U157" s="10">
        <v>0.55225302477801197</v>
      </c>
      <c r="V157" s="11">
        <v>301.17155077414299</v>
      </c>
      <c r="W157" s="72">
        <f t="shared" si="2"/>
        <v>3.01171550774143E-2</v>
      </c>
      <c r="X157" s="12">
        <v>630</v>
      </c>
      <c r="Y157" s="12">
        <v>128</v>
      </c>
      <c r="Z157" s="12" t="s">
        <v>20</v>
      </c>
      <c r="AA157" s="5"/>
      <c r="AB157" s="5" t="s">
        <v>20</v>
      </c>
      <c r="AC157" s="5">
        <v>3.8308173173896794E-2</v>
      </c>
      <c r="AD157" s="5" t="s">
        <v>20</v>
      </c>
      <c r="AE157" s="5" t="s">
        <v>20</v>
      </c>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row>
    <row r="158" spans="1:68" s="6" customFormat="1">
      <c r="A158" s="5" t="s">
        <v>96</v>
      </c>
      <c r="B158" s="5" t="s">
        <v>1098</v>
      </c>
      <c r="C158" s="5" t="s">
        <v>1098</v>
      </c>
      <c r="D158" s="5" t="s">
        <v>1098</v>
      </c>
      <c r="E158" s="5" t="s">
        <v>490</v>
      </c>
      <c r="F158" s="5" t="s">
        <v>97</v>
      </c>
      <c r="G158" s="5" t="s">
        <v>69</v>
      </c>
      <c r="H158" s="5">
        <v>49.950200000000002</v>
      </c>
      <c r="I158" s="5">
        <v>2.7911000000000001</v>
      </c>
      <c r="J158" s="5">
        <v>12.63345</v>
      </c>
      <c r="K158" s="5"/>
      <c r="L158" s="5"/>
      <c r="M158" s="5">
        <v>11.189</v>
      </c>
      <c r="N158" s="5"/>
      <c r="O158" s="5">
        <v>8.4987999999999992</v>
      </c>
      <c r="P158" s="5">
        <v>11.5169</v>
      </c>
      <c r="Q158" s="5">
        <v>2.3569</v>
      </c>
      <c r="R158" s="5">
        <v>0.56620000000000004</v>
      </c>
      <c r="S158" s="5">
        <v>0.27034999999999998</v>
      </c>
      <c r="T158" s="5">
        <v>57.277582010693713</v>
      </c>
      <c r="U158" s="10">
        <v>0.31250010492942298</v>
      </c>
      <c r="V158" s="11">
        <v>409.390786281668</v>
      </c>
      <c r="W158" s="72">
        <f t="shared" si="2"/>
        <v>4.09390786281668E-2</v>
      </c>
      <c r="X158" s="12">
        <v>632.5</v>
      </c>
      <c r="Y158" s="12">
        <v>172</v>
      </c>
      <c r="Z158" s="12" t="s">
        <v>20</v>
      </c>
      <c r="AA158" s="5"/>
      <c r="AB158" s="5" t="s">
        <v>20</v>
      </c>
      <c r="AC158" s="5">
        <v>3.6593667609017284E-2</v>
      </c>
      <c r="AD158" s="5" t="s">
        <v>20</v>
      </c>
      <c r="AE158" s="5" t="s">
        <v>20</v>
      </c>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row>
    <row r="159" spans="1:68" s="6" customFormat="1">
      <c r="A159" s="5" t="s">
        <v>96</v>
      </c>
      <c r="B159" s="5" t="s">
        <v>1099</v>
      </c>
      <c r="C159" s="5" t="s">
        <v>1099</v>
      </c>
      <c r="D159" s="5" t="s">
        <v>1099</v>
      </c>
      <c r="E159" s="5" t="s">
        <v>490</v>
      </c>
      <c r="F159" s="5" t="s">
        <v>97</v>
      </c>
      <c r="G159" s="5" t="s">
        <v>69</v>
      </c>
      <c r="H159" s="5">
        <v>49.614199999999997</v>
      </c>
      <c r="I159" s="5">
        <v>2.3927999999999998</v>
      </c>
      <c r="J159" s="5">
        <v>12.575749999999999</v>
      </c>
      <c r="K159" s="5"/>
      <c r="L159" s="5"/>
      <c r="M159" s="5">
        <v>10.6449</v>
      </c>
      <c r="N159" s="5"/>
      <c r="O159" s="5">
        <v>8.5340500000000006</v>
      </c>
      <c r="P159" s="5">
        <v>11.15535</v>
      </c>
      <c r="Q159" s="5">
        <v>2.1657500000000001</v>
      </c>
      <c r="R159" s="5">
        <v>0.43545</v>
      </c>
      <c r="S159" s="5">
        <v>0.32824999999999999</v>
      </c>
      <c r="T159" s="5">
        <v>59.396219162838868</v>
      </c>
      <c r="U159" s="10">
        <v>0.47430045246194402</v>
      </c>
      <c r="V159" s="11">
        <v>306.55453583675398</v>
      </c>
      <c r="W159" s="72">
        <f t="shared" si="2"/>
        <v>3.0655453583675399E-2</v>
      </c>
      <c r="X159" s="12">
        <v>532</v>
      </c>
      <c r="Y159" s="12">
        <v>124</v>
      </c>
      <c r="Z159" s="12" t="s">
        <v>20</v>
      </c>
      <c r="AA159" s="5"/>
      <c r="AB159" s="5" t="s">
        <v>20</v>
      </c>
      <c r="AC159" s="5">
        <v>3.430289289652208E-2</v>
      </c>
      <c r="AD159" s="5" t="s">
        <v>20</v>
      </c>
      <c r="AE159" s="5" t="s">
        <v>20</v>
      </c>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row>
    <row r="160" spans="1:68" s="6" customFormat="1">
      <c r="A160" s="5" t="s">
        <v>96</v>
      </c>
      <c r="B160" s="5" t="s">
        <v>1100</v>
      </c>
      <c r="C160" s="5" t="s">
        <v>1100</v>
      </c>
      <c r="D160" s="5" t="s">
        <v>1100</v>
      </c>
      <c r="E160" s="5" t="s">
        <v>490</v>
      </c>
      <c r="F160" s="5" t="s">
        <v>97</v>
      </c>
      <c r="G160" s="5" t="s">
        <v>69</v>
      </c>
      <c r="H160" s="5">
        <v>49.420299999999997</v>
      </c>
      <c r="I160" s="5">
        <v>2.2155</v>
      </c>
      <c r="J160" s="5">
        <v>12.281650000000001</v>
      </c>
      <c r="K160" s="5"/>
      <c r="L160" s="5"/>
      <c r="M160" s="5">
        <v>12.3317</v>
      </c>
      <c r="N160" s="5"/>
      <c r="O160" s="5">
        <v>8.5513499999999993</v>
      </c>
      <c r="P160" s="5">
        <v>11.9329</v>
      </c>
      <c r="Q160" s="5">
        <v>1.9683999999999999</v>
      </c>
      <c r="R160" s="5">
        <v>0.40294999999999997</v>
      </c>
      <c r="S160" s="5">
        <v>0.2152</v>
      </c>
      <c r="T160" s="5">
        <v>53.79619324471355</v>
      </c>
      <c r="U160" s="10">
        <v>0.392693627486284</v>
      </c>
      <c r="V160" s="11">
        <v>312.74251963941703</v>
      </c>
      <c r="W160" s="72">
        <f t="shared" si="2"/>
        <v>3.12742519639417E-2</v>
      </c>
      <c r="X160" s="12">
        <v>476.5</v>
      </c>
      <c r="Y160" s="12">
        <v>114.5</v>
      </c>
      <c r="Z160" s="12" t="s">
        <v>20</v>
      </c>
      <c r="AA160" s="5"/>
      <c r="AB160" s="5" t="s">
        <v>20</v>
      </c>
      <c r="AC160" s="5">
        <v>3.4229588928827659E-2</v>
      </c>
      <c r="AD160" s="5" t="s">
        <v>20</v>
      </c>
      <c r="AE160" s="5" t="s">
        <v>20</v>
      </c>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row>
    <row r="161" spans="1:68" s="6" customFormat="1">
      <c r="A161" s="5" t="s">
        <v>96</v>
      </c>
      <c r="B161" s="5" t="s">
        <v>1101</v>
      </c>
      <c r="C161" s="5" t="s">
        <v>1101</v>
      </c>
      <c r="D161" s="5" t="s">
        <v>1101</v>
      </c>
      <c r="E161" s="5" t="s">
        <v>490</v>
      </c>
      <c r="F161" s="5" t="s">
        <v>97</v>
      </c>
      <c r="G161" s="5" t="s">
        <v>69</v>
      </c>
      <c r="H161" s="5">
        <v>50.138366666666698</v>
      </c>
      <c r="I161" s="5">
        <v>2.5752999999999999</v>
      </c>
      <c r="J161" s="5">
        <v>13.126300000000001</v>
      </c>
      <c r="K161" s="5"/>
      <c r="L161" s="5"/>
      <c r="M161" s="5">
        <v>8.5320666666666707</v>
      </c>
      <c r="N161" s="5"/>
      <c r="O161" s="5">
        <v>8.5773333333333301</v>
      </c>
      <c r="P161" s="5">
        <v>11.953200000000001</v>
      </c>
      <c r="Q161" s="5">
        <v>2.3618000000000001</v>
      </c>
      <c r="R161" s="5">
        <v>0.393166666666667</v>
      </c>
      <c r="S161" s="5">
        <v>0.33456666666666701</v>
      </c>
      <c r="T161" s="5">
        <v>68.669570202879072</v>
      </c>
      <c r="U161" s="10">
        <v>0.40521254364681403</v>
      </c>
      <c r="V161" s="11">
        <v>68.699999496149104</v>
      </c>
      <c r="W161" s="72">
        <f t="shared" si="2"/>
        <v>6.86999994961491E-3</v>
      </c>
      <c r="X161" s="12">
        <v>600.66666666666697</v>
      </c>
      <c r="Y161" s="12">
        <v>96.3333333333333</v>
      </c>
      <c r="Z161" s="12" t="s">
        <v>20</v>
      </c>
      <c r="AA161" s="5"/>
      <c r="AB161" s="5" t="s">
        <v>20</v>
      </c>
      <c r="AC161" s="5">
        <v>2.9515303584812184E-2</v>
      </c>
      <c r="AD161" s="5" t="s">
        <v>20</v>
      </c>
      <c r="AE161" s="5" t="s">
        <v>20</v>
      </c>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row>
    <row r="162" spans="1:68" s="6" customFormat="1">
      <c r="A162" s="5" t="s">
        <v>96</v>
      </c>
      <c r="B162" s="5" t="s">
        <v>1102</v>
      </c>
      <c r="C162" s="5" t="s">
        <v>1102</v>
      </c>
      <c r="D162" s="5" t="s">
        <v>1102</v>
      </c>
      <c r="E162" s="5" t="s">
        <v>490</v>
      </c>
      <c r="F162" s="5" t="s">
        <v>97</v>
      </c>
      <c r="G162" s="5" t="s">
        <v>69</v>
      </c>
      <c r="H162" s="5">
        <v>49.744700000000002</v>
      </c>
      <c r="I162" s="5">
        <v>2.6877</v>
      </c>
      <c r="J162" s="5">
        <v>12.967700000000001</v>
      </c>
      <c r="K162" s="5"/>
      <c r="L162" s="5"/>
      <c r="M162" s="5">
        <v>10.321099999999999</v>
      </c>
      <c r="N162" s="5"/>
      <c r="O162" s="5">
        <v>8.6248000000000005</v>
      </c>
      <c r="P162" s="5">
        <v>12.069000000000001</v>
      </c>
      <c r="Q162" s="5">
        <v>1.9291</v>
      </c>
      <c r="R162" s="5">
        <v>0.45190000000000002</v>
      </c>
      <c r="S162" s="5">
        <v>0.34289999999999998</v>
      </c>
      <c r="T162" s="5">
        <v>61.049757189416937</v>
      </c>
      <c r="U162" s="10">
        <v>0.40884644948152798</v>
      </c>
      <c r="V162" s="11">
        <v>143.79062098583</v>
      </c>
      <c r="W162" s="72">
        <f t="shared" si="2"/>
        <v>1.4379062098583001E-2</v>
      </c>
      <c r="X162" s="12">
        <v>690.00000000000011</v>
      </c>
      <c r="Y162" s="12">
        <v>216</v>
      </c>
      <c r="Z162" s="12" t="s">
        <v>20</v>
      </c>
      <c r="AA162" s="5"/>
      <c r="AB162" s="5" t="s">
        <v>20</v>
      </c>
      <c r="AC162" s="5">
        <v>5.7578290546487526E-2</v>
      </c>
      <c r="AD162" s="5" t="s">
        <v>20</v>
      </c>
      <c r="AE162" s="5" t="s">
        <v>20</v>
      </c>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row>
    <row r="163" spans="1:68" s="6" customFormat="1">
      <c r="A163" s="5" t="s">
        <v>96</v>
      </c>
      <c r="B163" s="5" t="s">
        <v>1103</v>
      </c>
      <c r="C163" s="5" t="s">
        <v>1103</v>
      </c>
      <c r="D163" s="5" t="s">
        <v>1103</v>
      </c>
      <c r="E163" s="5" t="s">
        <v>490</v>
      </c>
      <c r="F163" s="5" t="s">
        <v>97</v>
      </c>
      <c r="G163" s="5" t="s">
        <v>69</v>
      </c>
      <c r="H163" s="5">
        <v>49.732599999999998</v>
      </c>
      <c r="I163" s="5">
        <v>2.6511999999999998</v>
      </c>
      <c r="J163" s="5">
        <v>12.3573</v>
      </c>
      <c r="K163" s="5"/>
      <c r="L163" s="5"/>
      <c r="M163" s="5">
        <v>10.8813</v>
      </c>
      <c r="N163" s="5"/>
      <c r="O163" s="5">
        <v>8.6321999999999992</v>
      </c>
      <c r="P163" s="5">
        <v>11.4476</v>
      </c>
      <c r="Q163" s="5">
        <v>2.2063999999999999</v>
      </c>
      <c r="R163" s="5">
        <v>0.52275000000000005</v>
      </c>
      <c r="S163" s="5">
        <v>0.31340000000000001</v>
      </c>
      <c r="T163" s="5">
        <v>58.979938107717288</v>
      </c>
      <c r="U163" s="10">
        <v>0.44407725423194799</v>
      </c>
      <c r="V163" s="11">
        <v>216.47940093990002</v>
      </c>
      <c r="W163" s="72">
        <f t="shared" si="2"/>
        <v>2.1647940093990001E-2</v>
      </c>
      <c r="X163" s="12">
        <v>636.5</v>
      </c>
      <c r="Y163" s="12">
        <v>166.50000000000003</v>
      </c>
      <c r="Z163" s="12" t="s">
        <v>20</v>
      </c>
      <c r="AA163" s="5"/>
      <c r="AB163" s="5" t="s">
        <v>20</v>
      </c>
      <c r="AC163" s="5">
        <v>3.8367857939759102E-2</v>
      </c>
      <c r="AD163" s="5" t="s">
        <v>20</v>
      </c>
      <c r="AE163" s="5" t="s">
        <v>20</v>
      </c>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row>
    <row r="164" spans="1:68" s="6" customFormat="1">
      <c r="A164" s="5" t="s">
        <v>96</v>
      </c>
      <c r="B164" s="5" t="s">
        <v>1104</v>
      </c>
      <c r="C164" s="5" t="s">
        <v>1104</v>
      </c>
      <c r="D164" s="5" t="s">
        <v>1104</v>
      </c>
      <c r="E164" s="5" t="s">
        <v>490</v>
      </c>
      <c r="F164" s="5" t="s">
        <v>97</v>
      </c>
      <c r="G164" s="5" t="s">
        <v>69</v>
      </c>
      <c r="H164" s="5">
        <v>48.887300000000003</v>
      </c>
      <c r="I164" s="5">
        <v>3.0853000000000002</v>
      </c>
      <c r="J164" s="5">
        <v>13.1112</v>
      </c>
      <c r="K164" s="5"/>
      <c r="L164" s="5"/>
      <c r="M164" s="5">
        <v>8.7836999999999996</v>
      </c>
      <c r="N164" s="5"/>
      <c r="O164" s="5">
        <v>8.6334999999999997</v>
      </c>
      <c r="P164" s="5">
        <v>12.391299999999999</v>
      </c>
      <c r="Q164" s="5">
        <v>2.3239999999999998</v>
      </c>
      <c r="R164" s="5">
        <v>0.54820000000000002</v>
      </c>
      <c r="S164" s="5">
        <v>0.29609999999999997</v>
      </c>
      <c r="T164" s="5">
        <v>67.720559128198332</v>
      </c>
      <c r="U164" s="10">
        <v>0.55863629479666999</v>
      </c>
      <c r="V164" s="11">
        <v>186.65700174583603</v>
      </c>
      <c r="W164" s="72">
        <f t="shared" si="2"/>
        <v>1.8665700174583601E-2</v>
      </c>
      <c r="X164" s="12">
        <v>576</v>
      </c>
      <c r="Y164" s="12">
        <v>141</v>
      </c>
      <c r="Z164" s="12" t="s">
        <v>20</v>
      </c>
      <c r="AA164" s="5"/>
      <c r="AB164" s="5" t="s">
        <v>20</v>
      </c>
      <c r="AC164" s="5">
        <v>3.0983283331408158E-2</v>
      </c>
      <c r="AD164" s="5" t="s">
        <v>20</v>
      </c>
      <c r="AE164" s="5" t="s">
        <v>20</v>
      </c>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row>
    <row r="165" spans="1:68" s="6" customFormat="1">
      <c r="A165" s="5" t="s">
        <v>96</v>
      </c>
      <c r="B165" s="5" t="s">
        <v>1105</v>
      </c>
      <c r="C165" s="5" t="s">
        <v>1105</v>
      </c>
      <c r="D165" s="5" t="s">
        <v>1105</v>
      </c>
      <c r="E165" s="5" t="s">
        <v>490</v>
      </c>
      <c r="F165" s="5" t="s">
        <v>97</v>
      </c>
      <c r="G165" s="5" t="s">
        <v>69</v>
      </c>
      <c r="H165" s="5">
        <v>48.695999999999998</v>
      </c>
      <c r="I165" s="5">
        <v>2.6976</v>
      </c>
      <c r="J165" s="5">
        <v>12.860099999999999</v>
      </c>
      <c r="K165" s="5"/>
      <c r="L165" s="5"/>
      <c r="M165" s="5">
        <v>11.542999999999999</v>
      </c>
      <c r="N165" s="5"/>
      <c r="O165" s="5">
        <v>8.7423999999999999</v>
      </c>
      <c r="P165" s="5">
        <v>11.6058</v>
      </c>
      <c r="Q165" s="5">
        <v>2.1474000000000002</v>
      </c>
      <c r="R165" s="5">
        <v>0.4476</v>
      </c>
      <c r="S165" s="5">
        <v>0.34620000000000001</v>
      </c>
      <c r="T165" s="5">
        <v>57.165365114641347</v>
      </c>
      <c r="U165" s="10">
        <v>0.49579610156714399</v>
      </c>
      <c r="V165" s="11">
        <v>362.74942476424701</v>
      </c>
      <c r="W165" s="72">
        <f t="shared" si="2"/>
        <v>3.6274942476424703E-2</v>
      </c>
      <c r="X165" s="12">
        <v>764</v>
      </c>
      <c r="Y165" s="12">
        <v>160</v>
      </c>
      <c r="Z165" s="12" t="s">
        <v>20</v>
      </c>
      <c r="AA165" s="5"/>
      <c r="AB165" s="5" t="s">
        <v>20</v>
      </c>
      <c r="AC165" s="5">
        <v>4.3060320884979499E-2</v>
      </c>
      <c r="AD165" s="5" t="s">
        <v>20</v>
      </c>
      <c r="AE165" s="5" t="s">
        <v>20</v>
      </c>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row>
    <row r="166" spans="1:68" s="6" customFormat="1">
      <c r="A166" s="5" t="s">
        <v>96</v>
      </c>
      <c r="B166" s="5" t="s">
        <v>1106</v>
      </c>
      <c r="C166" s="5" t="s">
        <v>1106</v>
      </c>
      <c r="D166" s="5" t="s">
        <v>1106</v>
      </c>
      <c r="E166" s="5" t="s">
        <v>490</v>
      </c>
      <c r="F166" s="5" t="s">
        <v>97</v>
      </c>
      <c r="G166" s="5" t="s">
        <v>69</v>
      </c>
      <c r="H166" s="5">
        <v>51.4114</v>
      </c>
      <c r="I166" s="5">
        <v>2.5112000000000001</v>
      </c>
      <c r="J166" s="5">
        <v>13.0762</v>
      </c>
      <c r="K166" s="5"/>
      <c r="L166" s="5"/>
      <c r="M166" s="5">
        <v>8.7053999999999991</v>
      </c>
      <c r="N166" s="5"/>
      <c r="O166" s="5">
        <v>8.7789000000000001</v>
      </c>
      <c r="P166" s="5">
        <v>12.107900000000001</v>
      </c>
      <c r="Q166" s="5">
        <v>2.3092999999999999</v>
      </c>
      <c r="R166" s="5">
        <v>0.41020000000000001</v>
      </c>
      <c r="S166" s="5">
        <v>0.2722</v>
      </c>
      <c r="T166" s="5">
        <v>68.801166997002895</v>
      </c>
      <c r="U166" s="10">
        <v>0.35553018568782702</v>
      </c>
      <c r="V166" s="11">
        <v>141.20693802223701</v>
      </c>
      <c r="W166" s="72">
        <f t="shared" si="2"/>
        <v>1.4120693802223701E-2</v>
      </c>
      <c r="X166" s="12">
        <v>592</v>
      </c>
      <c r="Y166" s="12">
        <v>123</v>
      </c>
      <c r="Z166" s="12" t="s">
        <v>20</v>
      </c>
      <c r="AA166" s="5"/>
      <c r="AB166" s="5" t="s">
        <v>20</v>
      </c>
      <c r="AC166" s="5">
        <v>3.6120754422512939E-2</v>
      </c>
      <c r="AD166" s="5" t="s">
        <v>20</v>
      </c>
      <c r="AE166" s="5" t="s">
        <v>20</v>
      </c>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row>
    <row r="167" spans="1:68" s="6" customFormat="1">
      <c r="A167" s="5" t="s">
        <v>96</v>
      </c>
      <c r="B167" s="5" t="s">
        <v>1107</v>
      </c>
      <c r="C167" s="5" t="s">
        <v>1107</v>
      </c>
      <c r="D167" s="5" t="s">
        <v>1107</v>
      </c>
      <c r="E167" s="5" t="s">
        <v>490</v>
      </c>
      <c r="F167" s="5" t="s">
        <v>97</v>
      </c>
      <c r="G167" s="5" t="s">
        <v>69</v>
      </c>
      <c r="H167" s="5">
        <v>49.82705</v>
      </c>
      <c r="I167" s="5">
        <v>2.5083500000000001</v>
      </c>
      <c r="J167" s="5">
        <v>12.504049999999999</v>
      </c>
      <c r="K167" s="5"/>
      <c r="L167" s="5"/>
      <c r="M167" s="5">
        <v>11.5623</v>
      </c>
      <c r="N167" s="5"/>
      <c r="O167" s="5">
        <v>8.7843999999999998</v>
      </c>
      <c r="P167" s="5">
        <v>11.45725</v>
      </c>
      <c r="Q167" s="5">
        <v>2.2919999999999998</v>
      </c>
      <c r="R167" s="5">
        <v>0.49385000000000001</v>
      </c>
      <c r="S167" s="5">
        <v>0.32550000000000001</v>
      </c>
      <c r="T167" s="5">
        <v>57.286670512166275</v>
      </c>
      <c r="U167" s="10">
        <v>0.53066786589798998</v>
      </c>
      <c r="V167" s="11">
        <v>493.84000764517396</v>
      </c>
      <c r="W167" s="72">
        <f t="shared" si="2"/>
        <v>4.9384000764517398E-2</v>
      </c>
      <c r="X167" s="12">
        <v>676.5</v>
      </c>
      <c r="Y167" s="12">
        <v>134</v>
      </c>
      <c r="Z167" s="12" t="s">
        <v>20</v>
      </c>
      <c r="AA167" s="5"/>
      <c r="AB167" s="5" t="s">
        <v>20</v>
      </c>
      <c r="AC167" s="5">
        <v>3.2685647845596515E-2</v>
      </c>
      <c r="AD167" s="5" t="s">
        <v>20</v>
      </c>
      <c r="AE167" s="5" t="s">
        <v>20</v>
      </c>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row>
    <row r="168" spans="1:68" s="6" customFormat="1">
      <c r="A168" s="5" t="s">
        <v>96</v>
      </c>
      <c r="B168" s="5" t="s">
        <v>1108</v>
      </c>
      <c r="C168" s="5" t="s">
        <v>1108</v>
      </c>
      <c r="D168" s="5" t="s">
        <v>1108</v>
      </c>
      <c r="E168" s="5" t="s">
        <v>490</v>
      </c>
      <c r="F168" s="5" t="s">
        <v>97</v>
      </c>
      <c r="G168" s="5" t="s">
        <v>69</v>
      </c>
      <c r="H168" s="5">
        <v>48.814100000000003</v>
      </c>
      <c r="I168" s="5">
        <v>2.5196999999999998</v>
      </c>
      <c r="J168" s="5">
        <v>13.1911</v>
      </c>
      <c r="K168" s="5"/>
      <c r="L168" s="5"/>
      <c r="M168" s="5">
        <v>11.185</v>
      </c>
      <c r="N168" s="5"/>
      <c r="O168" s="5">
        <v>8.8007000000000009</v>
      </c>
      <c r="P168" s="5">
        <v>11.999599999999999</v>
      </c>
      <c r="Q168" s="5">
        <v>2.1901999999999999</v>
      </c>
      <c r="R168" s="5">
        <v>0.46810000000000002</v>
      </c>
      <c r="S168" s="5">
        <v>0.24160000000000001</v>
      </c>
      <c r="T168" s="5">
        <v>58.656933407254748</v>
      </c>
      <c r="U168" s="10">
        <v>0.660370084909079</v>
      </c>
      <c r="V168" s="11">
        <v>664.31950471411403</v>
      </c>
      <c r="W168" s="72">
        <f t="shared" si="2"/>
        <v>6.64319504714114E-2</v>
      </c>
      <c r="X168" s="12">
        <v>704.99999999999989</v>
      </c>
      <c r="Y168" s="12">
        <v>197</v>
      </c>
      <c r="Z168" s="12" t="s">
        <v>20</v>
      </c>
      <c r="AA168" s="5"/>
      <c r="AB168" s="5" t="s">
        <v>20</v>
      </c>
      <c r="AC168" s="5">
        <v>5.0696145678527753E-2</v>
      </c>
      <c r="AD168" s="5" t="s">
        <v>20</v>
      </c>
      <c r="AE168" s="5" t="s">
        <v>20</v>
      </c>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row>
    <row r="169" spans="1:68" s="6" customFormat="1">
      <c r="A169" s="5" t="s">
        <v>96</v>
      </c>
      <c r="B169" s="5" t="s">
        <v>1109</v>
      </c>
      <c r="C169" s="5" t="s">
        <v>1109</v>
      </c>
      <c r="D169" s="5" t="s">
        <v>1109</v>
      </c>
      <c r="E169" s="5" t="s">
        <v>490</v>
      </c>
      <c r="F169" s="5" t="s">
        <v>97</v>
      </c>
      <c r="G169" s="5" t="s">
        <v>69</v>
      </c>
      <c r="H169" s="5">
        <v>49.650199999999998</v>
      </c>
      <c r="I169" s="5">
        <v>2.6789999999999998</v>
      </c>
      <c r="J169" s="5">
        <v>12.848649999999999</v>
      </c>
      <c r="K169" s="5"/>
      <c r="L169" s="5"/>
      <c r="M169" s="5">
        <v>11.41675</v>
      </c>
      <c r="N169" s="5"/>
      <c r="O169" s="5">
        <v>8.8718500000000002</v>
      </c>
      <c r="P169" s="5">
        <v>11.09765</v>
      </c>
      <c r="Q169" s="5">
        <v>2.2974999999999999</v>
      </c>
      <c r="R169" s="5">
        <v>0.53539999999999999</v>
      </c>
      <c r="S169" s="5">
        <v>0.24560000000000001</v>
      </c>
      <c r="T169" s="5">
        <v>58.167779136769276</v>
      </c>
      <c r="U169" s="10">
        <v>0.417432125619707</v>
      </c>
      <c r="V169" s="11">
        <v>553.59240274850004</v>
      </c>
      <c r="W169" s="72">
        <f t="shared" si="2"/>
        <v>5.5359240274850001E-2</v>
      </c>
      <c r="X169" s="12">
        <v>539.5</v>
      </c>
      <c r="Y169" s="12">
        <v>137</v>
      </c>
      <c r="Z169" s="12" t="s">
        <v>20</v>
      </c>
      <c r="AA169" s="5"/>
      <c r="AB169" s="5" t="s">
        <v>20</v>
      </c>
      <c r="AC169" s="5">
        <v>3.0824039842314216E-2</v>
      </c>
      <c r="AD169" s="5" t="s">
        <v>20</v>
      </c>
      <c r="AE169" s="5" t="s">
        <v>20</v>
      </c>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row>
    <row r="170" spans="1:68" s="6" customFormat="1">
      <c r="A170" s="5" t="s">
        <v>96</v>
      </c>
      <c r="B170" s="5" t="s">
        <v>1110</v>
      </c>
      <c r="C170" s="5" t="s">
        <v>1110</v>
      </c>
      <c r="D170" s="5" t="s">
        <v>1110</v>
      </c>
      <c r="E170" s="5" t="s">
        <v>490</v>
      </c>
      <c r="F170" s="5" t="s">
        <v>97</v>
      </c>
      <c r="G170" s="5" t="s">
        <v>69</v>
      </c>
      <c r="H170" s="5">
        <v>50.243400000000001</v>
      </c>
      <c r="I170" s="5">
        <v>2.5207999999999999</v>
      </c>
      <c r="J170" s="5">
        <v>13.1335</v>
      </c>
      <c r="K170" s="5"/>
      <c r="L170" s="5"/>
      <c r="M170" s="5">
        <v>9.6217500000000005</v>
      </c>
      <c r="N170" s="5"/>
      <c r="O170" s="5">
        <v>8.8817000000000004</v>
      </c>
      <c r="P170" s="5">
        <v>11.31785</v>
      </c>
      <c r="Q170" s="5">
        <v>2.3540999999999999</v>
      </c>
      <c r="R170" s="5">
        <v>0.44505</v>
      </c>
      <c r="S170" s="5">
        <v>0.26545000000000002</v>
      </c>
      <c r="T170" s="5">
        <v>65.104609935905629</v>
      </c>
      <c r="U170" s="10">
        <v>0.44499942705309897</v>
      </c>
      <c r="V170" s="11">
        <v>251.91081550056899</v>
      </c>
      <c r="W170" s="72">
        <f t="shared" si="2"/>
        <v>2.51910815500569E-2</v>
      </c>
      <c r="X170" s="12">
        <v>635</v>
      </c>
      <c r="Y170" s="12">
        <v>214.5</v>
      </c>
      <c r="Z170" s="12" t="s">
        <v>20</v>
      </c>
      <c r="AA170" s="5"/>
      <c r="AB170" s="5" t="s">
        <v>20</v>
      </c>
      <c r="AC170" s="5">
        <v>5.8058504946509645E-2</v>
      </c>
      <c r="AD170" s="5" t="s">
        <v>20</v>
      </c>
      <c r="AE170" s="5" t="s">
        <v>20</v>
      </c>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row>
    <row r="171" spans="1:68" s="6" customFormat="1">
      <c r="A171" s="5" t="s">
        <v>96</v>
      </c>
      <c r="B171" s="5" t="s">
        <v>1111</v>
      </c>
      <c r="C171" s="5" t="s">
        <v>1111</v>
      </c>
      <c r="D171" s="5" t="s">
        <v>1111</v>
      </c>
      <c r="E171" s="5" t="s">
        <v>490</v>
      </c>
      <c r="F171" s="5" t="s">
        <v>97</v>
      </c>
      <c r="G171" s="5" t="s">
        <v>69</v>
      </c>
      <c r="H171" s="5">
        <v>49.929600000000001</v>
      </c>
      <c r="I171" s="5">
        <v>2.3332000000000002</v>
      </c>
      <c r="J171" s="5">
        <v>12.520300000000001</v>
      </c>
      <c r="K171" s="5"/>
      <c r="L171" s="5"/>
      <c r="M171" s="5">
        <v>10.7186</v>
      </c>
      <c r="N171" s="5"/>
      <c r="O171" s="5">
        <v>8.9781999999999993</v>
      </c>
      <c r="P171" s="5">
        <v>11.7386</v>
      </c>
      <c r="Q171" s="5">
        <v>2.1402000000000001</v>
      </c>
      <c r="R171" s="5">
        <v>0.40239999999999998</v>
      </c>
      <c r="S171" s="5">
        <v>0.23949999999999999</v>
      </c>
      <c r="T171" s="5">
        <v>61.144823657780414</v>
      </c>
      <c r="U171" s="10">
        <v>0.48226067843196802</v>
      </c>
      <c r="V171" s="11">
        <v>260.02154332839302</v>
      </c>
      <c r="W171" s="72">
        <f t="shared" si="2"/>
        <v>2.6002154332839301E-2</v>
      </c>
      <c r="X171" s="12">
        <v>780</v>
      </c>
      <c r="Y171" s="12">
        <v>103</v>
      </c>
      <c r="Z171" s="12" t="s">
        <v>20</v>
      </c>
      <c r="AA171" s="5"/>
      <c r="AB171" s="5" t="s">
        <v>20</v>
      </c>
      <c r="AC171" s="5">
        <v>3.0833768664513435E-2</v>
      </c>
      <c r="AD171" s="5" t="s">
        <v>20</v>
      </c>
      <c r="AE171" s="5" t="s">
        <v>20</v>
      </c>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row>
    <row r="172" spans="1:68" s="6" customFormat="1">
      <c r="A172" s="5" t="s">
        <v>96</v>
      </c>
      <c r="B172" s="5" t="s">
        <v>1112</v>
      </c>
      <c r="C172" s="5" t="s">
        <v>1112</v>
      </c>
      <c r="D172" s="5" t="s">
        <v>1112</v>
      </c>
      <c r="E172" s="5" t="s">
        <v>490</v>
      </c>
      <c r="F172" s="5" t="s">
        <v>97</v>
      </c>
      <c r="G172" s="5" t="s">
        <v>69</v>
      </c>
      <c r="H172" s="5">
        <v>48.875</v>
      </c>
      <c r="I172" s="5">
        <v>2.5908500000000001</v>
      </c>
      <c r="J172" s="5">
        <v>12.05035</v>
      </c>
      <c r="K172" s="5"/>
      <c r="L172" s="5"/>
      <c r="M172" s="5">
        <v>11.96815</v>
      </c>
      <c r="N172" s="5"/>
      <c r="O172" s="5">
        <v>9.0036500000000004</v>
      </c>
      <c r="P172" s="5">
        <v>11.363899999999999</v>
      </c>
      <c r="Q172" s="5">
        <v>2.1340499999999998</v>
      </c>
      <c r="R172" s="5">
        <v>0.50480000000000003</v>
      </c>
      <c r="S172" s="5">
        <v>0.26255000000000001</v>
      </c>
      <c r="T172" s="5">
        <v>56.904552174892075</v>
      </c>
      <c r="U172" s="10">
        <v>0.65767457864102497</v>
      </c>
      <c r="V172" s="11">
        <v>372.29732777876598</v>
      </c>
      <c r="W172" s="72">
        <f t="shared" si="2"/>
        <v>3.7229732777876598E-2</v>
      </c>
      <c r="X172" s="12">
        <v>607.5</v>
      </c>
      <c r="Y172" s="12">
        <v>147</v>
      </c>
      <c r="Z172" s="12" t="s">
        <v>20</v>
      </c>
      <c r="AA172" s="5"/>
      <c r="AB172" s="5" t="s">
        <v>20</v>
      </c>
      <c r="AC172" s="5">
        <v>3.5078849858027603E-2</v>
      </c>
      <c r="AD172" s="5" t="s">
        <v>20</v>
      </c>
      <c r="AE172" s="5" t="s">
        <v>20</v>
      </c>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row>
    <row r="173" spans="1:68" s="6" customFormat="1">
      <c r="A173" s="5" t="s">
        <v>96</v>
      </c>
      <c r="B173" s="5" t="s">
        <v>1113</v>
      </c>
      <c r="C173" s="5" t="s">
        <v>1113</v>
      </c>
      <c r="D173" s="5" t="s">
        <v>1113</v>
      </c>
      <c r="E173" s="5" t="s">
        <v>490</v>
      </c>
      <c r="F173" s="5" t="s">
        <v>97</v>
      </c>
      <c r="G173" s="5" t="s">
        <v>69</v>
      </c>
      <c r="H173" s="5">
        <v>50.220500000000001</v>
      </c>
      <c r="I173" s="5">
        <v>2.5113500000000002</v>
      </c>
      <c r="J173" s="5">
        <v>12.60965</v>
      </c>
      <c r="K173" s="5"/>
      <c r="L173" s="5"/>
      <c r="M173" s="5">
        <v>10.98105</v>
      </c>
      <c r="N173" s="5"/>
      <c r="O173" s="5">
        <v>9.0358000000000001</v>
      </c>
      <c r="P173" s="5">
        <v>10.5641</v>
      </c>
      <c r="Q173" s="5">
        <v>2.2985500000000001</v>
      </c>
      <c r="R173" s="5">
        <v>0.44600000000000001</v>
      </c>
      <c r="S173" s="5">
        <v>0.26490000000000002</v>
      </c>
      <c r="T173" s="5">
        <v>60.431975521815374</v>
      </c>
      <c r="U173" s="10">
        <v>0.57405902828206501</v>
      </c>
      <c r="V173" s="11">
        <v>548.38248738002403</v>
      </c>
      <c r="W173" s="72">
        <f t="shared" si="2"/>
        <v>5.4838248738002401E-2</v>
      </c>
      <c r="X173" s="12">
        <v>566.5</v>
      </c>
      <c r="Y173" s="12">
        <v>157.5</v>
      </c>
      <c r="Z173" s="12" t="s">
        <v>20</v>
      </c>
      <c r="AA173" s="5"/>
      <c r="AB173" s="5" t="s">
        <v>20</v>
      </c>
      <c r="AC173" s="5">
        <v>4.2539566163514571E-2</v>
      </c>
      <c r="AD173" s="5" t="s">
        <v>20</v>
      </c>
      <c r="AE173" s="5" t="s">
        <v>20</v>
      </c>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row>
    <row r="174" spans="1:68" s="6" customFormat="1">
      <c r="A174" s="5" t="s">
        <v>96</v>
      </c>
      <c r="B174" s="5" t="s">
        <v>1114</v>
      </c>
      <c r="C174" s="5" t="s">
        <v>1114</v>
      </c>
      <c r="D174" s="5" t="s">
        <v>1114</v>
      </c>
      <c r="E174" s="5" t="s">
        <v>490</v>
      </c>
      <c r="F174" s="5" t="s">
        <v>97</v>
      </c>
      <c r="G174" s="5" t="s">
        <v>69</v>
      </c>
      <c r="H174" s="5">
        <v>49.908499999999997</v>
      </c>
      <c r="I174" s="5">
        <v>2.3313999999999999</v>
      </c>
      <c r="J174" s="5">
        <v>12.0707</v>
      </c>
      <c r="K174" s="5"/>
      <c r="L174" s="5"/>
      <c r="M174" s="5">
        <v>11.12495</v>
      </c>
      <c r="N174" s="5"/>
      <c r="O174" s="5">
        <v>9.0402500000000003</v>
      </c>
      <c r="P174" s="5">
        <v>11.2593</v>
      </c>
      <c r="Q174" s="5">
        <v>2.23935</v>
      </c>
      <c r="R174" s="5">
        <v>0.45174999999999998</v>
      </c>
      <c r="S174" s="5">
        <v>0.23830000000000001</v>
      </c>
      <c r="T174" s="5">
        <v>59.932612095911203</v>
      </c>
      <c r="U174" s="10">
        <v>0.45318422871436398</v>
      </c>
      <c r="V174" s="11">
        <v>493.236580547931</v>
      </c>
      <c r="W174" s="72">
        <f t="shared" si="2"/>
        <v>4.93236580547931E-2</v>
      </c>
      <c r="X174" s="12">
        <v>535</v>
      </c>
      <c r="Y174" s="12">
        <v>148.5</v>
      </c>
      <c r="Z174" s="12" t="s">
        <v>20</v>
      </c>
      <c r="AA174" s="5"/>
      <c r="AB174" s="5" t="s">
        <v>20</v>
      </c>
      <c r="AC174" s="5">
        <v>3.9598218660422645E-2</v>
      </c>
      <c r="AD174" s="5" t="s">
        <v>20</v>
      </c>
      <c r="AE174" s="5" t="s">
        <v>20</v>
      </c>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row>
    <row r="175" spans="1:68" s="6" customFormat="1">
      <c r="A175" s="5" t="s">
        <v>96</v>
      </c>
      <c r="B175" s="5" t="s">
        <v>1115</v>
      </c>
      <c r="C175" s="5" t="s">
        <v>1115</v>
      </c>
      <c r="D175" s="5" t="s">
        <v>1115</v>
      </c>
      <c r="E175" s="5" t="s">
        <v>490</v>
      </c>
      <c r="F175" s="5" t="s">
        <v>97</v>
      </c>
      <c r="G175" s="5" t="s">
        <v>69</v>
      </c>
      <c r="H175" s="5">
        <v>50.344650000000001</v>
      </c>
      <c r="I175" s="5">
        <v>2.5983000000000001</v>
      </c>
      <c r="J175" s="5">
        <v>12.9841</v>
      </c>
      <c r="K175" s="5"/>
      <c r="L175" s="5"/>
      <c r="M175" s="5">
        <v>8.6450499999999995</v>
      </c>
      <c r="N175" s="5"/>
      <c r="O175" s="5">
        <v>9.1366499999999995</v>
      </c>
      <c r="P175" s="5">
        <v>12.080450000000001</v>
      </c>
      <c r="Q175" s="5">
        <v>2.3252999999999999</v>
      </c>
      <c r="R175" s="5">
        <v>0.42614999999999997</v>
      </c>
      <c r="S175" s="5">
        <v>0.2828</v>
      </c>
      <c r="T175" s="5">
        <v>70.792747382614323</v>
      </c>
      <c r="U175" s="10">
        <v>0.57600919233145598</v>
      </c>
      <c r="V175" s="11">
        <v>198.20178167240499</v>
      </c>
      <c r="W175" s="72">
        <f t="shared" si="2"/>
        <v>1.98201781672405E-2</v>
      </c>
      <c r="X175" s="12">
        <v>596.5</v>
      </c>
      <c r="Y175" s="12">
        <v>112.5</v>
      </c>
      <c r="Z175" s="12" t="s">
        <v>20</v>
      </c>
      <c r="AA175" s="5"/>
      <c r="AB175" s="5" t="s">
        <v>20</v>
      </c>
      <c r="AC175" s="5">
        <v>3.1800751762336363E-2</v>
      </c>
      <c r="AD175" s="5" t="s">
        <v>20</v>
      </c>
      <c r="AE175" s="5" t="s">
        <v>20</v>
      </c>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row>
    <row r="176" spans="1:68" s="6" customFormat="1">
      <c r="A176" s="5" t="s">
        <v>96</v>
      </c>
      <c r="B176" s="5" t="s">
        <v>1116</v>
      </c>
      <c r="C176" s="5" t="s">
        <v>1116</v>
      </c>
      <c r="D176" s="5" t="s">
        <v>1116</v>
      </c>
      <c r="E176" s="5" t="s">
        <v>490</v>
      </c>
      <c r="F176" s="5" t="s">
        <v>97</v>
      </c>
      <c r="G176" s="5" t="s">
        <v>69</v>
      </c>
      <c r="H176" s="5">
        <v>48.418550000000003</v>
      </c>
      <c r="I176" s="5">
        <v>2.5419499999999999</v>
      </c>
      <c r="J176" s="5">
        <v>12.10885</v>
      </c>
      <c r="K176" s="5"/>
      <c r="L176" s="5"/>
      <c r="M176" s="5">
        <v>11.7195</v>
      </c>
      <c r="N176" s="5"/>
      <c r="O176" s="5">
        <v>9.1810500000000008</v>
      </c>
      <c r="P176" s="5">
        <v>11.075150000000001</v>
      </c>
      <c r="Q176" s="5">
        <v>2.2597</v>
      </c>
      <c r="R176" s="5">
        <v>0.52800000000000002</v>
      </c>
      <c r="S176" s="5">
        <v>0.26984999999999998</v>
      </c>
      <c r="T176" s="5">
        <v>58.485072312342865</v>
      </c>
      <c r="U176" s="10">
        <v>0.42419283083033599</v>
      </c>
      <c r="V176" s="11">
        <v>340.43566442322299</v>
      </c>
      <c r="W176" s="72">
        <f t="shared" si="2"/>
        <v>3.4043566442322301E-2</v>
      </c>
      <c r="X176" s="12">
        <v>580.5</v>
      </c>
      <c r="Y176" s="12">
        <v>195</v>
      </c>
      <c r="Z176" s="12" t="s">
        <v>20</v>
      </c>
      <c r="AA176" s="5"/>
      <c r="AB176" s="5" t="s">
        <v>20</v>
      </c>
      <c r="AC176" s="5">
        <v>4.448852897115034E-2</v>
      </c>
      <c r="AD176" s="5" t="s">
        <v>20</v>
      </c>
      <c r="AE176" s="5" t="s">
        <v>20</v>
      </c>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row>
    <row r="177" spans="1:68" s="6" customFormat="1">
      <c r="A177" s="5" t="s">
        <v>96</v>
      </c>
      <c r="B177" s="5" t="s">
        <v>1117</v>
      </c>
      <c r="C177" s="5" t="s">
        <v>1117</v>
      </c>
      <c r="D177" s="5" t="s">
        <v>1117</v>
      </c>
      <c r="E177" s="5" t="s">
        <v>490</v>
      </c>
      <c r="F177" s="5" t="s">
        <v>97</v>
      </c>
      <c r="G177" s="5" t="s">
        <v>69</v>
      </c>
      <c r="H177" s="5">
        <v>49.072749999999999</v>
      </c>
      <c r="I177" s="5">
        <v>2.6110500000000001</v>
      </c>
      <c r="J177" s="5">
        <v>12.5092</v>
      </c>
      <c r="K177" s="5"/>
      <c r="L177" s="5"/>
      <c r="M177" s="5">
        <v>11.79585</v>
      </c>
      <c r="N177" s="5"/>
      <c r="O177" s="5">
        <v>9.4820499999999992</v>
      </c>
      <c r="P177" s="5">
        <v>11.34825</v>
      </c>
      <c r="Q177" s="5">
        <v>2.2353999999999998</v>
      </c>
      <c r="R177" s="5">
        <v>0.56459999999999999</v>
      </c>
      <c r="S177" s="5">
        <v>0.26734999999999998</v>
      </c>
      <c r="T177" s="5">
        <v>59.501995782961053</v>
      </c>
      <c r="U177" s="10">
        <v>0.49638207300477</v>
      </c>
      <c r="V177" s="11">
        <v>547.79754682471696</v>
      </c>
      <c r="W177" s="72">
        <f t="shared" si="2"/>
        <v>5.4779754682471697E-2</v>
      </c>
      <c r="X177" s="12">
        <v>545</v>
      </c>
      <c r="Y177" s="12">
        <v>193</v>
      </c>
      <c r="Z177" s="12" t="s">
        <v>20</v>
      </c>
      <c r="AA177" s="5"/>
      <c r="AB177" s="5" t="s">
        <v>20</v>
      </c>
      <c r="AC177" s="5">
        <v>4.1177861851604533E-2</v>
      </c>
      <c r="AD177" s="5" t="s">
        <v>20</v>
      </c>
      <c r="AE177" s="5" t="s">
        <v>20</v>
      </c>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row>
    <row r="178" spans="1:68" s="6" customFormat="1">
      <c r="A178" s="5" t="s">
        <v>96</v>
      </c>
      <c r="B178" s="5" t="s">
        <v>1118</v>
      </c>
      <c r="C178" s="5" t="s">
        <v>1118</v>
      </c>
      <c r="D178" s="5" t="s">
        <v>1118</v>
      </c>
      <c r="E178" s="5" t="s">
        <v>490</v>
      </c>
      <c r="F178" s="5" t="s">
        <v>97</v>
      </c>
      <c r="G178" s="5" t="s">
        <v>69</v>
      </c>
      <c r="H178" s="5">
        <v>49.247399999999999</v>
      </c>
      <c r="I178" s="5">
        <v>2.4467333333333299</v>
      </c>
      <c r="J178" s="5">
        <v>12.0681333333333</v>
      </c>
      <c r="K178" s="5"/>
      <c r="L178" s="5"/>
      <c r="M178" s="5">
        <v>11.880366666666699</v>
      </c>
      <c r="N178" s="5"/>
      <c r="O178" s="5">
        <v>9.6617333333333306</v>
      </c>
      <c r="P178" s="5">
        <v>11.455066666666699</v>
      </c>
      <c r="Q178" s="5">
        <v>2.0952333333333302</v>
      </c>
      <c r="R178" s="5">
        <v>0.37476666666666703</v>
      </c>
      <c r="S178" s="5">
        <v>0.238633333333333</v>
      </c>
      <c r="T178" s="5">
        <v>59.964019795930099</v>
      </c>
      <c r="U178" s="10">
        <v>0.69678246550092304</v>
      </c>
      <c r="V178" s="11">
        <v>414.331915340526</v>
      </c>
      <c r="W178" s="72">
        <f t="shared" si="2"/>
        <v>4.1433191534052602E-2</v>
      </c>
      <c r="X178" s="12">
        <v>708.66666666666708</v>
      </c>
      <c r="Y178" s="12">
        <v>153</v>
      </c>
      <c r="Z178" s="12" t="s">
        <v>20</v>
      </c>
      <c r="AA178" s="5"/>
      <c r="AB178" s="5" t="s">
        <v>20</v>
      </c>
      <c r="AC178" s="5">
        <v>4.917878918719211E-2</v>
      </c>
      <c r="AD178" s="5" t="s">
        <v>20</v>
      </c>
      <c r="AE178" s="5" t="s">
        <v>20</v>
      </c>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row>
    <row r="179" spans="1:68" s="6" customFormat="1">
      <c r="A179" s="5" t="s">
        <v>96</v>
      </c>
      <c r="B179" s="5" t="s">
        <v>1119</v>
      </c>
      <c r="C179" s="5" t="s">
        <v>1119</v>
      </c>
      <c r="D179" s="5" t="s">
        <v>1119</v>
      </c>
      <c r="E179" s="5" t="s">
        <v>490</v>
      </c>
      <c r="F179" s="5" t="s">
        <v>97</v>
      </c>
      <c r="G179" s="5" t="s">
        <v>69</v>
      </c>
      <c r="H179" s="5">
        <v>49.089849999999998</v>
      </c>
      <c r="I179" s="5">
        <v>2.39785</v>
      </c>
      <c r="J179" s="5">
        <v>12.1736</v>
      </c>
      <c r="K179" s="5"/>
      <c r="L179" s="5"/>
      <c r="M179" s="5">
        <v>11.493650000000001</v>
      </c>
      <c r="N179" s="5"/>
      <c r="O179" s="5">
        <v>10.08325</v>
      </c>
      <c r="P179" s="5">
        <v>11.1465</v>
      </c>
      <c r="Q179" s="5">
        <v>2.1534</v>
      </c>
      <c r="R179" s="5">
        <v>0.41365000000000002</v>
      </c>
      <c r="S179" s="5">
        <v>0.40250000000000002</v>
      </c>
      <c r="T179" s="5">
        <v>63.016466681190799</v>
      </c>
      <c r="U179" s="10">
        <v>0.67824106450178601</v>
      </c>
      <c r="V179" s="11">
        <v>392.20282973407399</v>
      </c>
      <c r="W179" s="72">
        <f t="shared" si="2"/>
        <v>3.9220282973407398E-2</v>
      </c>
      <c r="X179" s="12">
        <v>779</v>
      </c>
      <c r="Y179" s="12">
        <v>143.5</v>
      </c>
      <c r="Z179" s="12" t="s">
        <v>20</v>
      </c>
      <c r="AA179" s="5"/>
      <c r="AB179" s="5" t="s">
        <v>20</v>
      </c>
      <c r="AC179" s="5">
        <v>4.1789409020832294E-2</v>
      </c>
      <c r="AD179" s="5" t="s">
        <v>20</v>
      </c>
      <c r="AE179" s="5" t="s">
        <v>20</v>
      </c>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row>
    <row r="180" spans="1:68" s="6" customFormat="1">
      <c r="A180" s="5" t="s">
        <v>96</v>
      </c>
      <c r="B180" s="5" t="s">
        <v>1120</v>
      </c>
      <c r="C180" s="5" t="s">
        <v>1120</v>
      </c>
      <c r="D180" s="5" t="s">
        <v>1120</v>
      </c>
      <c r="E180" s="5" t="s">
        <v>490</v>
      </c>
      <c r="F180" s="5" t="s">
        <v>97</v>
      </c>
      <c r="G180" s="5" t="s">
        <v>69</v>
      </c>
      <c r="H180" s="5">
        <v>49.4482</v>
      </c>
      <c r="I180" s="5">
        <v>2.3264999999999998</v>
      </c>
      <c r="J180" s="5">
        <v>12.357100000000001</v>
      </c>
      <c r="K180" s="5"/>
      <c r="L180" s="5"/>
      <c r="M180" s="5">
        <v>11.385300000000001</v>
      </c>
      <c r="N180" s="5"/>
      <c r="O180" s="5">
        <v>10.155200000000001</v>
      </c>
      <c r="P180" s="5">
        <v>11.389799999999999</v>
      </c>
      <c r="Q180" s="5">
        <v>2.3412999999999999</v>
      </c>
      <c r="R180" s="5">
        <v>0.4178</v>
      </c>
      <c r="S180" s="5">
        <v>0.36709999999999998</v>
      </c>
      <c r="T180" s="5">
        <v>63.693623029695253</v>
      </c>
      <c r="U180" s="10">
        <v>0.67689826486480198</v>
      </c>
      <c r="V180" s="11">
        <v>327.81722790799802</v>
      </c>
      <c r="W180" s="72">
        <f t="shared" si="2"/>
        <v>3.27817227907998E-2</v>
      </c>
      <c r="X180" s="12">
        <v>728</v>
      </c>
      <c r="Y180" s="12">
        <v>177</v>
      </c>
      <c r="Z180" s="12" t="s">
        <v>20</v>
      </c>
      <c r="AA180" s="5"/>
      <c r="AB180" s="5" t="s">
        <v>20</v>
      </c>
      <c r="AC180" s="5">
        <v>5.1033127904749245E-2</v>
      </c>
      <c r="AD180" s="5" t="s">
        <v>20</v>
      </c>
      <c r="AE180" s="5" t="s">
        <v>20</v>
      </c>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22"/>
      <c r="BM180" s="5"/>
      <c r="BN180" s="22"/>
      <c r="BO180" s="22"/>
      <c r="BP180" s="22"/>
    </row>
    <row r="181" spans="1:68" s="7" customFormat="1">
      <c r="A181" s="22" t="s">
        <v>96</v>
      </c>
      <c r="B181" s="5" t="s">
        <v>1121</v>
      </c>
      <c r="C181" s="5" t="s">
        <v>1121</v>
      </c>
      <c r="D181" s="5" t="s">
        <v>1121</v>
      </c>
      <c r="E181" s="5" t="s">
        <v>490</v>
      </c>
      <c r="F181" s="22" t="s">
        <v>97</v>
      </c>
      <c r="G181" s="5" t="s">
        <v>69</v>
      </c>
      <c r="H181" s="5">
        <v>49.24</v>
      </c>
      <c r="I181" s="5">
        <v>2.3974000000000002</v>
      </c>
      <c r="J181" s="5">
        <v>12.1945</v>
      </c>
      <c r="K181" s="5"/>
      <c r="L181" s="5"/>
      <c r="M181" s="5">
        <v>10.7722</v>
      </c>
      <c r="N181" s="5"/>
      <c r="O181" s="5">
        <v>12.604200000000001</v>
      </c>
      <c r="P181" s="5">
        <v>9.1917000000000009</v>
      </c>
      <c r="Q181" s="5">
        <v>2.4940000000000002</v>
      </c>
      <c r="R181" s="5">
        <v>0.63519999999999999</v>
      </c>
      <c r="S181" s="5">
        <v>0.26529999999999998</v>
      </c>
      <c r="T181" s="5">
        <v>75.17749637374672</v>
      </c>
      <c r="U181" s="65">
        <v>0.476090896660255</v>
      </c>
      <c r="V181" s="66">
        <v>652.26331231648999</v>
      </c>
      <c r="W181" s="72">
        <f t="shared" si="2"/>
        <v>6.5226331231649004E-2</v>
      </c>
      <c r="X181" s="69">
        <v>538</v>
      </c>
      <c r="Y181" s="69">
        <v>162</v>
      </c>
      <c r="Z181" s="69" t="s">
        <v>20</v>
      </c>
      <c r="AA181" s="22"/>
      <c r="AB181" s="5" t="s">
        <v>20</v>
      </c>
      <c r="AC181" s="5">
        <v>3.0722169589843015E-2</v>
      </c>
      <c r="AD181" s="5" t="s">
        <v>20</v>
      </c>
      <c r="AE181" s="5" t="s">
        <v>20</v>
      </c>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row>
    <row r="182" spans="1:68" s="6" customFormat="1">
      <c r="A182" s="5" t="s">
        <v>102</v>
      </c>
      <c r="B182" s="5" t="s">
        <v>1122</v>
      </c>
      <c r="C182" s="5" t="s">
        <v>1122</v>
      </c>
      <c r="D182" s="5" t="s">
        <v>1122</v>
      </c>
      <c r="E182" s="5" t="s">
        <v>490</v>
      </c>
      <c r="F182" s="5" t="s">
        <v>103</v>
      </c>
      <c r="G182" s="5" t="s">
        <v>69</v>
      </c>
      <c r="H182" s="5">
        <v>52.81</v>
      </c>
      <c r="I182" s="5">
        <v>2.12</v>
      </c>
      <c r="J182" s="5">
        <v>13.81</v>
      </c>
      <c r="K182" s="5"/>
      <c r="L182" s="5"/>
      <c r="M182" s="5">
        <v>8.7200000000000006</v>
      </c>
      <c r="N182" s="5"/>
      <c r="O182" s="5">
        <v>8.06</v>
      </c>
      <c r="P182" s="5">
        <v>10.56</v>
      </c>
      <c r="Q182" s="5">
        <v>2.29</v>
      </c>
      <c r="R182" s="5">
        <v>0.46</v>
      </c>
      <c r="S182" s="5">
        <v>0.28999999999999998</v>
      </c>
      <c r="T182" s="5">
        <v>65.159480054160369</v>
      </c>
      <c r="U182" s="10">
        <v>0.36</v>
      </c>
      <c r="V182" s="11">
        <v>60</v>
      </c>
      <c r="W182" s="72">
        <f t="shared" si="2"/>
        <v>6.0000000000000001E-3</v>
      </c>
      <c r="X182" s="12" t="s">
        <v>20</v>
      </c>
      <c r="Y182" s="12" t="s">
        <v>20</v>
      </c>
      <c r="Z182" s="12">
        <v>1250</v>
      </c>
      <c r="AA182" s="5"/>
      <c r="AB182" s="5" t="s">
        <v>20</v>
      </c>
      <c r="AC182" s="5" t="s">
        <v>20</v>
      </c>
      <c r="AD182" s="5" t="s">
        <v>20</v>
      </c>
      <c r="AE182" s="5" t="s">
        <v>20</v>
      </c>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row>
    <row r="183" spans="1:68" s="6" customFormat="1">
      <c r="A183" s="5" t="s">
        <v>102</v>
      </c>
      <c r="B183" s="5" t="s">
        <v>1123</v>
      </c>
      <c r="C183" s="5" t="s">
        <v>1123</v>
      </c>
      <c r="D183" s="5" t="s">
        <v>1123</v>
      </c>
      <c r="E183" s="5" t="s">
        <v>490</v>
      </c>
      <c r="F183" s="5" t="s">
        <v>103</v>
      </c>
      <c r="G183" s="5" t="s">
        <v>69</v>
      </c>
      <c r="H183" s="5">
        <v>53.08</v>
      </c>
      <c r="I183" s="5">
        <v>2.0699999999999998</v>
      </c>
      <c r="J183" s="5">
        <v>14.01</v>
      </c>
      <c r="K183" s="5"/>
      <c r="L183" s="5"/>
      <c r="M183" s="5">
        <v>9.0500000000000007</v>
      </c>
      <c r="N183" s="5"/>
      <c r="O183" s="5">
        <v>8.19</v>
      </c>
      <c r="P183" s="5">
        <v>10.65</v>
      </c>
      <c r="Q183" s="5">
        <v>2.33</v>
      </c>
      <c r="R183" s="5">
        <v>0.28999999999999998</v>
      </c>
      <c r="S183" s="5">
        <v>0.19</v>
      </c>
      <c r="T183" s="5">
        <v>64.287831523937484</v>
      </c>
      <c r="U183" s="10">
        <v>0.36</v>
      </c>
      <c r="V183" s="11">
        <v>89</v>
      </c>
      <c r="W183" s="72">
        <f t="shared" si="2"/>
        <v>8.8999999999999999E-3</v>
      </c>
      <c r="X183" s="12" t="s">
        <v>20</v>
      </c>
      <c r="Y183" s="12" t="s">
        <v>20</v>
      </c>
      <c r="Z183" s="12">
        <v>960</v>
      </c>
      <c r="AA183" s="5"/>
      <c r="AB183" s="5" t="s">
        <v>20</v>
      </c>
      <c r="AC183" s="5" t="s">
        <v>20</v>
      </c>
      <c r="AD183" s="5" t="s">
        <v>20</v>
      </c>
      <c r="AE183" s="5" t="s">
        <v>20</v>
      </c>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row>
    <row r="184" spans="1:68" s="6" customFormat="1">
      <c r="A184" s="5" t="s">
        <v>102</v>
      </c>
      <c r="B184" s="5" t="s">
        <v>1124</v>
      </c>
      <c r="C184" s="5" t="s">
        <v>1124</v>
      </c>
      <c r="D184" s="5" t="s">
        <v>1124</v>
      </c>
      <c r="E184" s="5" t="s">
        <v>490</v>
      </c>
      <c r="F184" s="5" t="s">
        <v>103</v>
      </c>
      <c r="G184" s="5" t="s">
        <v>69</v>
      </c>
      <c r="H184" s="5">
        <v>51.71</v>
      </c>
      <c r="I184" s="5">
        <v>2.2000000000000002</v>
      </c>
      <c r="J184" s="5">
        <v>13.44</v>
      </c>
      <c r="K184" s="5"/>
      <c r="L184" s="5"/>
      <c r="M184" s="5">
        <v>9.56</v>
      </c>
      <c r="N184" s="5"/>
      <c r="O184" s="5">
        <v>8.2200000000000006</v>
      </c>
      <c r="P184" s="5">
        <v>10.49</v>
      </c>
      <c r="Q184" s="5">
        <v>2.1800000000000002</v>
      </c>
      <c r="R184" s="5">
        <v>0.49</v>
      </c>
      <c r="S184" s="5">
        <v>0.3</v>
      </c>
      <c r="T184" s="5">
        <v>62.200111520806033</v>
      </c>
      <c r="U184" s="10">
        <v>0.38</v>
      </c>
      <c r="V184" s="11">
        <v>162.99999999999997</v>
      </c>
      <c r="W184" s="72">
        <f t="shared" si="2"/>
        <v>1.6299999999999999E-2</v>
      </c>
      <c r="X184" s="12" t="s">
        <v>20</v>
      </c>
      <c r="Y184" s="12" t="s">
        <v>20</v>
      </c>
      <c r="Z184" s="12">
        <v>1240</v>
      </c>
      <c r="AA184" s="5"/>
      <c r="AB184" s="5" t="s">
        <v>20</v>
      </c>
      <c r="AC184" s="5" t="s">
        <v>20</v>
      </c>
      <c r="AD184" s="5" t="s">
        <v>20</v>
      </c>
      <c r="AE184" s="5" t="s">
        <v>20</v>
      </c>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row>
    <row r="185" spans="1:68" s="6" customFormat="1">
      <c r="A185" s="5" t="s">
        <v>102</v>
      </c>
      <c r="B185" s="5" t="s">
        <v>1125</v>
      </c>
      <c r="C185" s="5" t="s">
        <v>1125</v>
      </c>
      <c r="D185" s="5" t="s">
        <v>1125</v>
      </c>
      <c r="E185" s="5" t="s">
        <v>490</v>
      </c>
      <c r="F185" s="5" t="s">
        <v>103</v>
      </c>
      <c r="G185" s="5" t="s">
        <v>69</v>
      </c>
      <c r="H185" s="5">
        <v>52.39</v>
      </c>
      <c r="I185" s="5">
        <v>2.63</v>
      </c>
      <c r="J185" s="5">
        <v>14.02</v>
      </c>
      <c r="K185" s="5"/>
      <c r="L185" s="5"/>
      <c r="M185" s="5">
        <v>9.06</v>
      </c>
      <c r="N185" s="5"/>
      <c r="O185" s="5">
        <v>8.25</v>
      </c>
      <c r="P185" s="5">
        <v>10.039999999999999</v>
      </c>
      <c r="Q185" s="5">
        <v>2.4900000000000002</v>
      </c>
      <c r="R185" s="5">
        <v>0.68</v>
      </c>
      <c r="S185" s="5">
        <v>0.28999999999999998</v>
      </c>
      <c r="T185" s="5">
        <v>64.54267617768113</v>
      </c>
      <c r="U185" s="10">
        <v>0.38</v>
      </c>
      <c r="V185" s="11">
        <v>57.999999999999993</v>
      </c>
      <c r="W185" s="72">
        <f t="shared" si="2"/>
        <v>5.7999999999999996E-3</v>
      </c>
      <c r="X185" s="12" t="s">
        <v>20</v>
      </c>
      <c r="Y185" s="12" t="s">
        <v>20</v>
      </c>
      <c r="Z185" s="12">
        <v>1310</v>
      </c>
      <c r="AA185" s="5"/>
      <c r="AB185" s="5" t="s">
        <v>20</v>
      </c>
      <c r="AC185" s="5" t="s">
        <v>20</v>
      </c>
      <c r="AD185" s="5" t="s">
        <v>20</v>
      </c>
      <c r="AE185" s="5" t="s">
        <v>20</v>
      </c>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row>
    <row r="186" spans="1:68" s="6" customFormat="1">
      <c r="A186" s="5" t="s">
        <v>102</v>
      </c>
      <c r="B186" s="5" t="s">
        <v>1126</v>
      </c>
      <c r="C186" s="5" t="s">
        <v>1126</v>
      </c>
      <c r="D186" s="5" t="s">
        <v>1126</v>
      </c>
      <c r="E186" s="5" t="s">
        <v>490</v>
      </c>
      <c r="F186" s="5" t="s">
        <v>103</v>
      </c>
      <c r="G186" s="5" t="s">
        <v>69</v>
      </c>
      <c r="H186" s="5">
        <v>52.59</v>
      </c>
      <c r="I186" s="5">
        <v>2.5099999999999998</v>
      </c>
      <c r="J186" s="5">
        <v>13.77</v>
      </c>
      <c r="K186" s="5"/>
      <c r="L186" s="5"/>
      <c r="M186" s="5">
        <v>9.44</v>
      </c>
      <c r="N186" s="5"/>
      <c r="O186" s="5">
        <v>8.33</v>
      </c>
      <c r="P186" s="5">
        <v>10.19</v>
      </c>
      <c r="Q186" s="5">
        <v>2.4500000000000002</v>
      </c>
      <c r="R186" s="5">
        <v>0.46</v>
      </c>
      <c r="S186" s="5">
        <v>0.28000000000000003</v>
      </c>
      <c r="T186" s="5">
        <v>63.254035464650656</v>
      </c>
      <c r="U186" s="10">
        <v>0.36</v>
      </c>
      <c r="V186" s="11">
        <v>78</v>
      </c>
      <c r="W186" s="72">
        <f t="shared" si="2"/>
        <v>7.7999999999999996E-3</v>
      </c>
      <c r="X186" s="12" t="s">
        <v>20</v>
      </c>
      <c r="Y186" s="12" t="s">
        <v>20</v>
      </c>
      <c r="Z186" s="12">
        <v>640</v>
      </c>
      <c r="AA186" s="5"/>
      <c r="AB186" s="5" t="s">
        <v>20</v>
      </c>
      <c r="AC186" s="5" t="s">
        <v>20</v>
      </c>
      <c r="AD186" s="5" t="s">
        <v>20</v>
      </c>
      <c r="AE186" s="5" t="s">
        <v>20</v>
      </c>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row>
    <row r="187" spans="1:68" s="6" customFormat="1">
      <c r="A187" s="5" t="s">
        <v>102</v>
      </c>
      <c r="B187" s="5" t="s">
        <v>1127</v>
      </c>
      <c r="C187" s="5" t="s">
        <v>1127</v>
      </c>
      <c r="D187" s="5" t="s">
        <v>1127</v>
      </c>
      <c r="E187" s="5" t="s">
        <v>490</v>
      </c>
      <c r="F187" s="5" t="s">
        <v>103</v>
      </c>
      <c r="G187" s="5" t="s">
        <v>69</v>
      </c>
      <c r="H187" s="5">
        <v>52.4</v>
      </c>
      <c r="I187" s="5">
        <v>2.23</v>
      </c>
      <c r="J187" s="5">
        <v>13.98</v>
      </c>
      <c r="K187" s="5"/>
      <c r="L187" s="5"/>
      <c r="M187" s="5">
        <v>8.8699999999999992</v>
      </c>
      <c r="N187" s="5"/>
      <c r="O187" s="5">
        <v>8.39</v>
      </c>
      <c r="P187" s="5">
        <v>10.69</v>
      </c>
      <c r="Q187" s="5">
        <v>2.29</v>
      </c>
      <c r="R187" s="5">
        <v>0.44</v>
      </c>
      <c r="S187" s="5">
        <v>0.26</v>
      </c>
      <c r="T187" s="5">
        <v>66.116196451841233</v>
      </c>
      <c r="U187" s="10">
        <v>0.35</v>
      </c>
      <c r="V187" s="11">
        <v>175.00000000000003</v>
      </c>
      <c r="W187" s="72">
        <f t="shared" si="2"/>
        <v>1.7500000000000002E-2</v>
      </c>
      <c r="X187" s="12" t="s">
        <v>20</v>
      </c>
      <c r="Y187" s="12" t="s">
        <v>20</v>
      </c>
      <c r="Z187" s="12">
        <v>1370</v>
      </c>
      <c r="AA187" s="5"/>
      <c r="AB187" s="5" t="s">
        <v>20</v>
      </c>
      <c r="AC187" s="5" t="s">
        <v>20</v>
      </c>
      <c r="AD187" s="5" t="s">
        <v>20</v>
      </c>
      <c r="AE187" s="5" t="s">
        <v>20</v>
      </c>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row>
    <row r="188" spans="1:68" s="6" customFormat="1">
      <c r="A188" s="5" t="s">
        <v>102</v>
      </c>
      <c r="B188" s="5" t="s">
        <v>1128</v>
      </c>
      <c r="C188" s="5" t="s">
        <v>1128</v>
      </c>
      <c r="D188" s="5" t="s">
        <v>1128</v>
      </c>
      <c r="E188" s="5" t="s">
        <v>490</v>
      </c>
      <c r="F188" s="5" t="s">
        <v>103</v>
      </c>
      <c r="G188" s="5" t="s">
        <v>69</v>
      </c>
      <c r="H188" s="5">
        <v>52.35</v>
      </c>
      <c r="I188" s="5">
        <v>2.04</v>
      </c>
      <c r="J188" s="5">
        <v>13.79</v>
      </c>
      <c r="K188" s="5"/>
      <c r="L188" s="5"/>
      <c r="M188" s="5">
        <v>9.44</v>
      </c>
      <c r="N188" s="5"/>
      <c r="O188" s="5">
        <v>8.42</v>
      </c>
      <c r="P188" s="5">
        <v>10.23</v>
      </c>
      <c r="Q188" s="5">
        <v>2.35</v>
      </c>
      <c r="R188" s="5">
        <v>0.42</v>
      </c>
      <c r="S188" s="5">
        <v>0.27</v>
      </c>
      <c r="T188" s="5">
        <v>63.693254952764008</v>
      </c>
      <c r="U188" s="10">
        <v>0.32</v>
      </c>
      <c r="V188" s="11">
        <v>112.99999999999999</v>
      </c>
      <c r="W188" s="72">
        <f t="shared" si="2"/>
        <v>1.1299999999999999E-2</v>
      </c>
      <c r="X188" s="12" t="s">
        <v>20</v>
      </c>
      <c r="Y188" s="12" t="s">
        <v>20</v>
      </c>
      <c r="Z188" s="12">
        <v>1400.0000000000002</v>
      </c>
      <c r="AA188" s="5"/>
      <c r="AB188" s="5" t="s">
        <v>20</v>
      </c>
      <c r="AC188" s="5" t="s">
        <v>20</v>
      </c>
      <c r="AD188" s="5" t="s">
        <v>20</v>
      </c>
      <c r="AE188" s="5" t="s">
        <v>20</v>
      </c>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row>
    <row r="189" spans="1:68" s="6" customFormat="1">
      <c r="A189" s="5" t="s">
        <v>102</v>
      </c>
      <c r="B189" s="5" t="s">
        <v>1129</v>
      </c>
      <c r="C189" s="5" t="s">
        <v>1129</v>
      </c>
      <c r="D189" s="5" t="s">
        <v>1129</v>
      </c>
      <c r="E189" s="5" t="s">
        <v>490</v>
      </c>
      <c r="F189" s="5" t="s">
        <v>103</v>
      </c>
      <c r="G189" s="5" t="s">
        <v>69</v>
      </c>
      <c r="H189" s="5">
        <v>52.48</v>
      </c>
      <c r="I189" s="5">
        <v>2.1800000000000002</v>
      </c>
      <c r="J189" s="5">
        <v>13.73</v>
      </c>
      <c r="K189" s="5"/>
      <c r="L189" s="5"/>
      <c r="M189" s="5">
        <v>9.06</v>
      </c>
      <c r="N189" s="5"/>
      <c r="O189" s="5">
        <v>8.5</v>
      </c>
      <c r="P189" s="5">
        <v>10.6</v>
      </c>
      <c r="Q189" s="5">
        <v>2.2799999999999998</v>
      </c>
      <c r="R189" s="5">
        <v>0.39</v>
      </c>
      <c r="S189" s="5">
        <v>0.28999999999999998</v>
      </c>
      <c r="T189" s="5">
        <v>65.776796572096899</v>
      </c>
      <c r="U189" s="10">
        <v>0.35</v>
      </c>
      <c r="V189" s="11">
        <v>42</v>
      </c>
      <c r="W189" s="72">
        <f t="shared" si="2"/>
        <v>4.1999999999999997E-3</v>
      </c>
      <c r="X189" s="12" t="s">
        <v>20</v>
      </c>
      <c r="Y189" s="12" t="s">
        <v>20</v>
      </c>
      <c r="Z189" s="12">
        <v>1070</v>
      </c>
      <c r="AA189" s="5"/>
      <c r="AB189" s="5" t="s">
        <v>20</v>
      </c>
      <c r="AC189" s="5" t="s">
        <v>20</v>
      </c>
      <c r="AD189" s="5" t="s">
        <v>20</v>
      </c>
      <c r="AE189" s="5" t="s">
        <v>20</v>
      </c>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row>
    <row r="190" spans="1:68" s="6" customFormat="1">
      <c r="A190" s="5" t="s">
        <v>102</v>
      </c>
      <c r="B190" s="5" t="s">
        <v>1130</v>
      </c>
      <c r="C190" s="5" t="s">
        <v>1130</v>
      </c>
      <c r="D190" s="5" t="s">
        <v>1130</v>
      </c>
      <c r="E190" s="5" t="s">
        <v>490</v>
      </c>
      <c r="F190" s="5" t="s">
        <v>103</v>
      </c>
      <c r="G190" s="5" t="s">
        <v>69</v>
      </c>
      <c r="H190" s="5">
        <v>51.01</v>
      </c>
      <c r="I190" s="5">
        <v>1.35</v>
      </c>
      <c r="J190" s="5">
        <v>10.4</v>
      </c>
      <c r="K190" s="5"/>
      <c r="L190" s="5"/>
      <c r="M190" s="5">
        <v>10.95</v>
      </c>
      <c r="N190" s="5"/>
      <c r="O190" s="5">
        <v>17</v>
      </c>
      <c r="P190" s="5">
        <v>8.14</v>
      </c>
      <c r="Q190" s="5">
        <v>1.36</v>
      </c>
      <c r="R190" s="5">
        <v>0.24</v>
      </c>
      <c r="S190" s="5">
        <v>0.2</v>
      </c>
      <c r="T190" s="5">
        <v>87.66510635657076</v>
      </c>
      <c r="U190" s="10">
        <v>0.22</v>
      </c>
      <c r="V190" s="11">
        <v>207</v>
      </c>
      <c r="W190" s="72">
        <f t="shared" si="2"/>
        <v>2.07E-2</v>
      </c>
      <c r="X190" s="12" t="s">
        <v>20</v>
      </c>
      <c r="Y190" s="12" t="s">
        <v>20</v>
      </c>
      <c r="Z190" s="12">
        <v>700.00000000000011</v>
      </c>
      <c r="AA190" s="5"/>
      <c r="AB190" s="5" t="s">
        <v>20</v>
      </c>
      <c r="AC190" s="5" t="s">
        <v>20</v>
      </c>
      <c r="AD190" s="5" t="s">
        <v>20</v>
      </c>
      <c r="AE190" s="5" t="s">
        <v>20</v>
      </c>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row>
    <row r="191" spans="1:68" s="6" customFormat="1">
      <c r="A191" s="5" t="s">
        <v>102</v>
      </c>
      <c r="B191" s="5" t="s">
        <v>1131</v>
      </c>
      <c r="C191" s="5" t="s">
        <v>1131</v>
      </c>
      <c r="D191" s="5" t="s">
        <v>1131</v>
      </c>
      <c r="E191" s="5" t="s">
        <v>490</v>
      </c>
      <c r="F191" s="5" t="s">
        <v>103</v>
      </c>
      <c r="G191" s="5" t="s">
        <v>69</v>
      </c>
      <c r="H191" s="5">
        <v>51.16</v>
      </c>
      <c r="I191" s="5">
        <v>1.63</v>
      </c>
      <c r="J191" s="5">
        <v>10.61</v>
      </c>
      <c r="K191" s="5"/>
      <c r="L191" s="5"/>
      <c r="M191" s="5">
        <v>9.9700000000000006</v>
      </c>
      <c r="N191" s="5"/>
      <c r="O191" s="5">
        <v>17.87</v>
      </c>
      <c r="P191" s="5">
        <v>8.24</v>
      </c>
      <c r="Q191" s="5">
        <v>1.6</v>
      </c>
      <c r="R191" s="5">
        <v>0.25</v>
      </c>
      <c r="S191" s="5">
        <v>0.2</v>
      </c>
      <c r="T191" s="5">
        <v>94.062289764177166</v>
      </c>
      <c r="U191" s="10">
        <v>0.22</v>
      </c>
      <c r="V191" s="11">
        <v>230</v>
      </c>
      <c r="W191" s="72">
        <f t="shared" si="2"/>
        <v>2.3E-2</v>
      </c>
      <c r="X191" s="12" t="s">
        <v>20</v>
      </c>
      <c r="Y191" s="12" t="s">
        <v>20</v>
      </c>
      <c r="Z191" s="12">
        <v>790</v>
      </c>
      <c r="AA191" s="5"/>
      <c r="AB191" s="5" t="s">
        <v>20</v>
      </c>
      <c r="AC191" s="5" t="s">
        <v>20</v>
      </c>
      <c r="AD191" s="5" t="s">
        <v>20</v>
      </c>
      <c r="AE191" s="5" t="s">
        <v>20</v>
      </c>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row>
    <row r="192" spans="1:68" s="6" customFormat="1">
      <c r="A192" s="5" t="s">
        <v>102</v>
      </c>
      <c r="B192" s="5" t="s">
        <v>1132</v>
      </c>
      <c r="C192" s="5" t="s">
        <v>1132</v>
      </c>
      <c r="D192" s="5" t="s">
        <v>1132</v>
      </c>
      <c r="E192" s="5" t="s">
        <v>490</v>
      </c>
      <c r="F192" s="5" t="s">
        <v>103</v>
      </c>
      <c r="G192" s="5" t="s">
        <v>69</v>
      </c>
      <c r="H192" s="5">
        <v>50.08</v>
      </c>
      <c r="I192" s="5">
        <v>1.56</v>
      </c>
      <c r="J192" s="5">
        <v>10.46</v>
      </c>
      <c r="K192" s="5"/>
      <c r="L192" s="5"/>
      <c r="M192" s="5">
        <v>9.4600000000000009</v>
      </c>
      <c r="N192" s="5"/>
      <c r="O192" s="5">
        <v>18.11</v>
      </c>
      <c r="P192" s="5">
        <v>7.99</v>
      </c>
      <c r="Q192" s="5">
        <v>1.71</v>
      </c>
      <c r="R192" s="5">
        <v>0.26</v>
      </c>
      <c r="S192" s="5">
        <v>0.2</v>
      </c>
      <c r="T192" s="5">
        <v>96.981374001419937</v>
      </c>
      <c r="U192" s="10">
        <v>0.23</v>
      </c>
      <c r="V192" s="11">
        <v>201</v>
      </c>
      <c r="W192" s="72">
        <f t="shared" si="2"/>
        <v>2.01E-2</v>
      </c>
      <c r="X192" s="12" t="s">
        <v>20</v>
      </c>
      <c r="Y192" s="12" t="s">
        <v>20</v>
      </c>
      <c r="Z192" s="12">
        <v>490</v>
      </c>
      <c r="AA192" s="5"/>
      <c r="AB192" s="5" t="s">
        <v>20</v>
      </c>
      <c r="AC192" s="5" t="s">
        <v>20</v>
      </c>
      <c r="AD192" s="5" t="s">
        <v>20</v>
      </c>
      <c r="AE192" s="5" t="s">
        <v>20</v>
      </c>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row>
    <row r="193" spans="1:68" s="6" customFormat="1">
      <c r="A193" s="5" t="s">
        <v>102</v>
      </c>
      <c r="B193" s="5" t="s">
        <v>1133</v>
      </c>
      <c r="C193" s="5" t="s">
        <v>1133</v>
      </c>
      <c r="D193" s="5" t="s">
        <v>1133</v>
      </c>
      <c r="E193" s="5" t="s">
        <v>490</v>
      </c>
      <c r="F193" s="5" t="s">
        <v>103</v>
      </c>
      <c r="G193" s="5" t="s">
        <v>69</v>
      </c>
      <c r="H193" s="5">
        <v>50.04</v>
      </c>
      <c r="I193" s="5">
        <v>1.59</v>
      </c>
      <c r="J193" s="5">
        <v>10.14</v>
      </c>
      <c r="K193" s="5"/>
      <c r="L193" s="5"/>
      <c r="M193" s="5">
        <v>9.7100000000000009</v>
      </c>
      <c r="N193" s="5"/>
      <c r="O193" s="5">
        <v>18.34</v>
      </c>
      <c r="P193" s="5">
        <v>7.8</v>
      </c>
      <c r="Q193" s="5">
        <v>1.71</v>
      </c>
      <c r="R193" s="5">
        <v>0.25</v>
      </c>
      <c r="S193" s="5">
        <v>0.21</v>
      </c>
      <c r="T193" s="5">
        <v>96.385701444880738</v>
      </c>
      <c r="U193" s="10">
        <v>0.22</v>
      </c>
      <c r="V193" s="11">
        <v>210</v>
      </c>
      <c r="W193" s="72">
        <f t="shared" si="2"/>
        <v>2.1000000000000001E-2</v>
      </c>
      <c r="X193" s="12" t="s">
        <v>20</v>
      </c>
      <c r="Y193" s="12" t="s">
        <v>20</v>
      </c>
      <c r="Z193" s="12">
        <v>450</v>
      </c>
      <c r="AA193" s="5"/>
      <c r="AB193" s="5" t="s">
        <v>20</v>
      </c>
      <c r="AC193" s="5" t="s">
        <v>20</v>
      </c>
      <c r="AD193" s="5" t="s">
        <v>20</v>
      </c>
      <c r="AE193" s="5" t="s">
        <v>20</v>
      </c>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row>
    <row r="194" spans="1:68" s="6" customFormat="1">
      <c r="A194" s="5" t="s">
        <v>102</v>
      </c>
      <c r="B194" s="5" t="s">
        <v>1134</v>
      </c>
      <c r="C194" s="5" t="s">
        <v>1134</v>
      </c>
      <c r="D194" s="5" t="s">
        <v>1134</v>
      </c>
      <c r="E194" s="5" t="s">
        <v>490</v>
      </c>
      <c r="F194" s="5" t="s">
        <v>103</v>
      </c>
      <c r="G194" s="5" t="s">
        <v>69</v>
      </c>
      <c r="H194" s="5">
        <v>48.29</v>
      </c>
      <c r="I194" s="5">
        <v>1.5</v>
      </c>
      <c r="J194" s="5">
        <v>10.220000000000001</v>
      </c>
      <c r="K194" s="5"/>
      <c r="L194" s="5"/>
      <c r="M194" s="5">
        <v>10.71</v>
      </c>
      <c r="N194" s="5"/>
      <c r="O194" s="5">
        <v>18.73</v>
      </c>
      <c r="P194" s="5">
        <v>8.64</v>
      </c>
      <c r="Q194" s="5">
        <v>1.39</v>
      </c>
      <c r="R194" s="5">
        <v>0.2</v>
      </c>
      <c r="S194" s="5">
        <v>0.17</v>
      </c>
      <c r="T194" s="5">
        <v>92.96896467719381</v>
      </c>
      <c r="U194" s="10">
        <v>0.22</v>
      </c>
      <c r="V194" s="11">
        <v>282</v>
      </c>
      <c r="W194" s="72">
        <f t="shared" ref="W194:W257" si="3">V194/10000</f>
        <v>2.8199999999999999E-2</v>
      </c>
      <c r="X194" s="12" t="s">
        <v>20</v>
      </c>
      <c r="Y194" s="12" t="s">
        <v>20</v>
      </c>
      <c r="Z194" s="12">
        <v>1130</v>
      </c>
      <c r="AA194" s="5"/>
      <c r="AB194" s="5" t="s">
        <v>20</v>
      </c>
      <c r="AC194" s="5" t="s">
        <v>20</v>
      </c>
      <c r="AD194" s="5" t="s">
        <v>20</v>
      </c>
      <c r="AE194" s="5" t="s">
        <v>20</v>
      </c>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row>
    <row r="195" spans="1:68" s="6" customFormat="1">
      <c r="A195" s="5" t="s">
        <v>102</v>
      </c>
      <c r="B195" s="5" t="s">
        <v>1135</v>
      </c>
      <c r="C195" s="5" t="s">
        <v>1135</v>
      </c>
      <c r="D195" s="5" t="s">
        <v>1135</v>
      </c>
      <c r="E195" s="5" t="s">
        <v>490</v>
      </c>
      <c r="F195" s="5" t="s">
        <v>103</v>
      </c>
      <c r="G195" s="5" t="s">
        <v>69</v>
      </c>
      <c r="H195" s="5">
        <v>49.12</v>
      </c>
      <c r="I195" s="5">
        <v>1.62</v>
      </c>
      <c r="J195" s="5">
        <v>10.220000000000001</v>
      </c>
      <c r="K195" s="5"/>
      <c r="L195" s="5"/>
      <c r="M195" s="5">
        <v>9.77</v>
      </c>
      <c r="N195" s="5"/>
      <c r="O195" s="5">
        <v>18.78</v>
      </c>
      <c r="P195" s="5">
        <v>7.86</v>
      </c>
      <c r="Q195" s="5">
        <v>1.62</v>
      </c>
      <c r="R195" s="5">
        <v>0.25</v>
      </c>
      <c r="S195" s="5">
        <v>0.2</v>
      </c>
      <c r="T195" s="5">
        <v>97.161929817934706</v>
      </c>
      <c r="U195" s="10">
        <v>0.22</v>
      </c>
      <c r="V195" s="11">
        <v>294</v>
      </c>
      <c r="W195" s="72">
        <f t="shared" si="3"/>
        <v>2.9399999999999999E-2</v>
      </c>
      <c r="X195" s="12" t="s">
        <v>20</v>
      </c>
      <c r="Y195" s="12" t="s">
        <v>20</v>
      </c>
      <c r="Z195" s="12">
        <v>859.99999999999989</v>
      </c>
      <c r="AA195" s="5"/>
      <c r="AB195" s="5" t="s">
        <v>20</v>
      </c>
      <c r="AC195" s="5" t="s">
        <v>20</v>
      </c>
      <c r="AD195" s="5" t="s">
        <v>20</v>
      </c>
      <c r="AE195" s="5" t="s">
        <v>20</v>
      </c>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row>
    <row r="196" spans="1:68" s="6" customFormat="1">
      <c r="A196" s="5" t="s">
        <v>102</v>
      </c>
      <c r="B196" s="5" t="s">
        <v>1136</v>
      </c>
      <c r="C196" s="5" t="s">
        <v>1136</v>
      </c>
      <c r="D196" s="5" t="s">
        <v>1136</v>
      </c>
      <c r="E196" s="5" t="s">
        <v>490</v>
      </c>
      <c r="F196" s="5" t="s">
        <v>103</v>
      </c>
      <c r="G196" s="5" t="s">
        <v>69</v>
      </c>
      <c r="H196" s="5">
        <v>49.74</v>
      </c>
      <c r="I196" s="5">
        <v>1.43</v>
      </c>
      <c r="J196" s="5">
        <v>9.98</v>
      </c>
      <c r="K196" s="5"/>
      <c r="L196" s="5"/>
      <c r="M196" s="5">
        <v>9.8000000000000007</v>
      </c>
      <c r="N196" s="5"/>
      <c r="O196" s="5">
        <v>19.04</v>
      </c>
      <c r="P196" s="5">
        <v>7.73</v>
      </c>
      <c r="Q196" s="5">
        <v>1.6</v>
      </c>
      <c r="R196" s="5">
        <v>0.24</v>
      </c>
      <c r="S196" s="5">
        <v>0.16</v>
      </c>
      <c r="T196" s="5">
        <v>97.633927211743611</v>
      </c>
      <c r="U196" s="10">
        <v>0.21</v>
      </c>
      <c r="V196" s="11">
        <v>162</v>
      </c>
      <c r="W196" s="72">
        <f t="shared" si="3"/>
        <v>1.6199999999999999E-2</v>
      </c>
      <c r="X196" s="12" t="s">
        <v>20</v>
      </c>
      <c r="Y196" s="12" t="s">
        <v>20</v>
      </c>
      <c r="Z196" s="12">
        <v>240</v>
      </c>
      <c r="AA196" s="5"/>
      <c r="AB196" s="5" t="s">
        <v>20</v>
      </c>
      <c r="AC196" s="5" t="s">
        <v>20</v>
      </c>
      <c r="AD196" s="5" t="s">
        <v>20</v>
      </c>
      <c r="AE196" s="5" t="s">
        <v>20</v>
      </c>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row>
    <row r="197" spans="1:68" s="6" customFormat="1">
      <c r="A197" s="5" t="s">
        <v>102</v>
      </c>
      <c r="B197" s="5" t="s">
        <v>1137</v>
      </c>
      <c r="C197" s="5" t="s">
        <v>1137</v>
      </c>
      <c r="D197" s="5" t="s">
        <v>1137</v>
      </c>
      <c r="E197" s="5" t="s">
        <v>490</v>
      </c>
      <c r="F197" s="5" t="s">
        <v>103</v>
      </c>
      <c r="G197" s="5" t="s">
        <v>69</v>
      </c>
      <c r="H197" s="5">
        <v>49.61</v>
      </c>
      <c r="I197" s="5">
        <v>1.45</v>
      </c>
      <c r="J197" s="5">
        <v>9.52</v>
      </c>
      <c r="K197" s="5"/>
      <c r="L197" s="5"/>
      <c r="M197" s="5">
        <v>11.27</v>
      </c>
      <c r="N197" s="5"/>
      <c r="O197" s="5">
        <v>19.14</v>
      </c>
      <c r="P197" s="5">
        <v>7.62</v>
      </c>
      <c r="Q197" s="5">
        <v>1.42</v>
      </c>
      <c r="R197" s="5">
        <v>0.27</v>
      </c>
      <c r="S197" s="5">
        <v>0.25</v>
      </c>
      <c r="T197" s="5">
        <v>91.664394278616854</v>
      </c>
      <c r="U197" s="10">
        <v>0.17</v>
      </c>
      <c r="V197" s="11">
        <v>278</v>
      </c>
      <c r="W197" s="72">
        <f t="shared" si="3"/>
        <v>2.7799999999999998E-2</v>
      </c>
      <c r="X197" s="12" t="s">
        <v>20</v>
      </c>
      <c r="Y197" s="12" t="s">
        <v>20</v>
      </c>
      <c r="Z197" s="12">
        <v>990</v>
      </c>
      <c r="AA197" s="5"/>
      <c r="AB197" s="5" t="s">
        <v>20</v>
      </c>
      <c r="AC197" s="5" t="s">
        <v>20</v>
      </c>
      <c r="AD197" s="5" t="s">
        <v>20</v>
      </c>
      <c r="AE197" s="5" t="s">
        <v>20</v>
      </c>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row>
    <row r="198" spans="1:68" s="6" customFormat="1">
      <c r="A198" s="5" t="s">
        <v>102</v>
      </c>
      <c r="B198" s="5" t="s">
        <v>1138</v>
      </c>
      <c r="C198" s="5" t="s">
        <v>1138</v>
      </c>
      <c r="D198" s="5" t="s">
        <v>1138</v>
      </c>
      <c r="E198" s="5" t="s">
        <v>490</v>
      </c>
      <c r="F198" s="5" t="s">
        <v>103</v>
      </c>
      <c r="G198" s="5" t="s">
        <v>69</v>
      </c>
      <c r="H198" s="5">
        <v>49.13</v>
      </c>
      <c r="I198" s="5">
        <v>1.4</v>
      </c>
      <c r="J198" s="5">
        <v>9.49</v>
      </c>
      <c r="K198" s="5"/>
      <c r="L198" s="5"/>
      <c r="M198" s="5">
        <v>11</v>
      </c>
      <c r="N198" s="5"/>
      <c r="O198" s="5">
        <v>19.89</v>
      </c>
      <c r="P198" s="5">
        <v>7.53</v>
      </c>
      <c r="Q198" s="5">
        <v>1.55</v>
      </c>
      <c r="R198" s="5">
        <v>0.28000000000000003</v>
      </c>
      <c r="S198" s="5">
        <v>0.19</v>
      </c>
      <c r="T198" s="5">
        <v>94.452217939958558</v>
      </c>
      <c r="U198" s="10">
        <v>0.2</v>
      </c>
      <c r="V198" s="11">
        <v>370</v>
      </c>
      <c r="W198" s="72">
        <f t="shared" si="3"/>
        <v>3.6999999999999998E-2</v>
      </c>
      <c r="X198" s="12" t="s">
        <v>20</v>
      </c>
      <c r="Y198" s="12" t="s">
        <v>20</v>
      </c>
      <c r="Z198" s="12">
        <v>940</v>
      </c>
      <c r="AA198" s="5"/>
      <c r="AB198" s="5" t="s">
        <v>20</v>
      </c>
      <c r="AC198" s="5" t="s">
        <v>20</v>
      </c>
      <c r="AD198" s="5" t="s">
        <v>20</v>
      </c>
      <c r="AE198" s="5" t="s">
        <v>20</v>
      </c>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row>
    <row r="199" spans="1:68" s="6" customFormat="1">
      <c r="A199" s="5" t="s">
        <v>102</v>
      </c>
      <c r="B199" s="5" t="s">
        <v>1139</v>
      </c>
      <c r="C199" s="5" t="s">
        <v>1139</v>
      </c>
      <c r="D199" s="5" t="s">
        <v>1139</v>
      </c>
      <c r="E199" s="5" t="s">
        <v>490</v>
      </c>
      <c r="F199" s="5" t="s">
        <v>103</v>
      </c>
      <c r="G199" s="5" t="s">
        <v>69</v>
      </c>
      <c r="H199" s="5">
        <v>49.55</v>
      </c>
      <c r="I199" s="5">
        <v>1.51</v>
      </c>
      <c r="J199" s="5">
        <v>10.34</v>
      </c>
      <c r="K199" s="5"/>
      <c r="L199" s="5"/>
      <c r="M199" s="5">
        <v>9.9600000000000009</v>
      </c>
      <c r="N199" s="5"/>
      <c r="O199" s="5">
        <v>20.12</v>
      </c>
      <c r="P199" s="5">
        <v>7.6</v>
      </c>
      <c r="Q199" s="5">
        <v>1.67</v>
      </c>
      <c r="R199" s="5">
        <v>0.3</v>
      </c>
      <c r="S199" s="5">
        <v>0.25</v>
      </c>
      <c r="T199" s="5">
        <v>99.351663850979079</v>
      </c>
      <c r="U199" s="10">
        <v>0.24</v>
      </c>
      <c r="V199" s="11">
        <v>340</v>
      </c>
      <c r="W199" s="72">
        <f t="shared" si="3"/>
        <v>3.4000000000000002E-2</v>
      </c>
      <c r="X199" s="12" t="s">
        <v>20</v>
      </c>
      <c r="Y199" s="12" t="s">
        <v>20</v>
      </c>
      <c r="Z199" s="12">
        <v>1320</v>
      </c>
      <c r="AA199" s="5"/>
      <c r="AB199" s="5" t="s">
        <v>20</v>
      </c>
      <c r="AC199" s="5" t="s">
        <v>20</v>
      </c>
      <c r="AD199" s="5" t="s">
        <v>20</v>
      </c>
      <c r="AE199" s="5" t="s">
        <v>20</v>
      </c>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row>
    <row r="200" spans="1:68" s="6" customFormat="1">
      <c r="A200" s="5" t="s">
        <v>102</v>
      </c>
      <c r="B200" s="5" t="s">
        <v>1140</v>
      </c>
      <c r="C200" s="5" t="s">
        <v>1140</v>
      </c>
      <c r="D200" s="5" t="s">
        <v>1140</v>
      </c>
      <c r="E200" s="5" t="s">
        <v>490</v>
      </c>
      <c r="F200" s="5" t="s">
        <v>103</v>
      </c>
      <c r="G200" s="5" t="s">
        <v>69</v>
      </c>
      <c r="H200" s="5">
        <v>49.01</v>
      </c>
      <c r="I200" s="5">
        <v>1.23</v>
      </c>
      <c r="J200" s="5">
        <v>9.14</v>
      </c>
      <c r="K200" s="5"/>
      <c r="L200" s="5"/>
      <c r="M200" s="5">
        <v>10.47</v>
      </c>
      <c r="N200" s="5"/>
      <c r="O200" s="5">
        <v>21.33</v>
      </c>
      <c r="P200" s="5">
        <v>7.1</v>
      </c>
      <c r="Q200" s="5">
        <v>1.47</v>
      </c>
      <c r="R200" s="5">
        <v>0.28999999999999998</v>
      </c>
      <c r="S200" s="5">
        <v>0.2</v>
      </c>
      <c r="T200" s="5">
        <v>99.723667442854847</v>
      </c>
      <c r="U200" s="10">
        <v>0.21</v>
      </c>
      <c r="V200" s="11">
        <v>159</v>
      </c>
      <c r="W200" s="72">
        <f t="shared" si="3"/>
        <v>1.5900000000000001E-2</v>
      </c>
      <c r="X200" s="12" t="s">
        <v>20</v>
      </c>
      <c r="Y200" s="12" t="s">
        <v>20</v>
      </c>
      <c r="Z200" s="12">
        <v>750</v>
      </c>
      <c r="AA200" s="5"/>
      <c r="AB200" s="5" t="s">
        <v>20</v>
      </c>
      <c r="AC200" s="5" t="s">
        <v>20</v>
      </c>
      <c r="AD200" s="5" t="s">
        <v>20</v>
      </c>
      <c r="AE200" s="5" t="s">
        <v>20</v>
      </c>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row>
    <row r="201" spans="1:68" s="6" customFormat="1">
      <c r="A201" s="5" t="s">
        <v>489</v>
      </c>
      <c r="B201" s="5" t="s">
        <v>1142</v>
      </c>
      <c r="C201" s="5" t="s">
        <v>1142</v>
      </c>
      <c r="D201" s="20" t="s">
        <v>480</v>
      </c>
      <c r="E201" s="19" t="s">
        <v>82</v>
      </c>
      <c r="F201" s="19" t="s">
        <v>82</v>
      </c>
      <c r="G201" s="19" t="s">
        <v>69</v>
      </c>
      <c r="H201" s="13">
        <v>47.02</v>
      </c>
      <c r="I201" s="13">
        <v>2.15</v>
      </c>
      <c r="J201" s="13">
        <v>17.16</v>
      </c>
      <c r="K201" s="13">
        <v>2.41</v>
      </c>
      <c r="L201" s="13">
        <v>8.84</v>
      </c>
      <c r="M201" s="5">
        <f t="shared" ref="M201:M209" si="4">L201+K201*0.9</f>
        <v>11.009</v>
      </c>
      <c r="N201" s="13">
        <v>0.16</v>
      </c>
      <c r="O201" s="13">
        <v>6.83</v>
      </c>
      <c r="P201" s="13">
        <v>10.16</v>
      </c>
      <c r="Q201" s="13">
        <v>3.72</v>
      </c>
      <c r="R201" s="13">
        <v>1.04</v>
      </c>
      <c r="S201" s="13">
        <v>0.5</v>
      </c>
      <c r="T201" s="13"/>
      <c r="U201" s="13">
        <v>1.05</v>
      </c>
      <c r="V201" s="13">
        <v>3267</v>
      </c>
      <c r="W201" s="72">
        <f t="shared" si="3"/>
        <v>0.32669999999999999</v>
      </c>
      <c r="X201" s="5"/>
      <c r="Y201" s="13">
        <v>433</v>
      </c>
      <c r="Z201" s="13">
        <v>1853</v>
      </c>
      <c r="AA201" s="13">
        <v>82.46</v>
      </c>
      <c r="AB201" s="5" t="s">
        <v>20</v>
      </c>
      <c r="AC201" s="5">
        <v>5.0153577157299185E-2</v>
      </c>
      <c r="AD201" s="5" t="s">
        <v>20</v>
      </c>
      <c r="AE201" s="5" t="s">
        <v>20</v>
      </c>
      <c r="AF201" s="5"/>
      <c r="AG201" s="5"/>
      <c r="AH201" s="5"/>
      <c r="AI201" s="5"/>
      <c r="AJ201" s="5"/>
      <c r="AK201" s="5"/>
      <c r="AL201" s="5"/>
      <c r="AM201" s="5"/>
      <c r="AN201" s="5"/>
      <c r="AO201" s="5"/>
      <c r="AP201" s="5"/>
      <c r="AQ201" s="5"/>
      <c r="AR201" s="5"/>
      <c r="AS201" s="5"/>
      <c r="AT201" s="5"/>
      <c r="AU201" s="5"/>
      <c r="AV201" s="5"/>
      <c r="AW201" s="21"/>
      <c r="AX201" s="5"/>
      <c r="AY201" s="5"/>
      <c r="AZ201" s="5"/>
      <c r="BA201" s="5"/>
      <c r="BB201" s="5"/>
      <c r="BC201" s="5"/>
      <c r="BD201" s="5"/>
      <c r="BE201" s="5"/>
      <c r="BF201" s="5"/>
      <c r="BG201" s="5"/>
      <c r="BH201" s="5"/>
      <c r="BI201" s="5"/>
      <c r="BJ201" s="5"/>
      <c r="BK201" s="5"/>
      <c r="BL201" s="5"/>
      <c r="BM201" s="5"/>
      <c r="BN201" s="5"/>
      <c r="BO201" s="5"/>
      <c r="BP201" s="5"/>
    </row>
    <row r="202" spans="1:68" s="6" customFormat="1">
      <c r="A202" s="5" t="s">
        <v>489</v>
      </c>
      <c r="B202" s="5" t="s">
        <v>1143</v>
      </c>
      <c r="C202" s="5" t="s">
        <v>1143</v>
      </c>
      <c r="D202" s="20" t="s">
        <v>481</v>
      </c>
      <c r="E202" s="19" t="s">
        <v>82</v>
      </c>
      <c r="F202" s="19" t="s">
        <v>82</v>
      </c>
      <c r="G202" s="19" t="s">
        <v>69</v>
      </c>
      <c r="H202" s="13">
        <v>46.67</v>
      </c>
      <c r="I202" s="13">
        <v>2.0299999999999998</v>
      </c>
      <c r="J202" s="13">
        <v>17.440000000000001</v>
      </c>
      <c r="K202" s="13">
        <v>2.38</v>
      </c>
      <c r="L202" s="13">
        <v>8.86</v>
      </c>
      <c r="M202" s="5">
        <f t="shared" si="4"/>
        <v>11.001999999999999</v>
      </c>
      <c r="N202" s="13">
        <v>0.12</v>
      </c>
      <c r="O202" s="13">
        <v>7</v>
      </c>
      <c r="P202" s="13">
        <v>10.44</v>
      </c>
      <c r="Q202" s="13">
        <v>3.55</v>
      </c>
      <c r="R202" s="13">
        <v>0.97</v>
      </c>
      <c r="S202" s="13">
        <v>0.51</v>
      </c>
      <c r="T202" s="13"/>
      <c r="U202" s="13">
        <v>1.26</v>
      </c>
      <c r="V202" s="13">
        <v>3085</v>
      </c>
      <c r="W202" s="72">
        <f t="shared" si="3"/>
        <v>0.3085</v>
      </c>
      <c r="X202" s="5"/>
      <c r="Y202" s="13">
        <v>390</v>
      </c>
      <c r="Z202" s="13">
        <v>1874</v>
      </c>
      <c r="AA202" s="13">
        <v>82.73</v>
      </c>
      <c r="AB202" s="5" t="s">
        <v>20</v>
      </c>
      <c r="AC202" s="5">
        <v>4.8432872776839955E-2</v>
      </c>
      <c r="AD202" s="5" t="s">
        <v>20</v>
      </c>
      <c r="AE202" s="5" t="s">
        <v>20</v>
      </c>
      <c r="AF202" s="5"/>
      <c r="AG202" s="5"/>
      <c r="AH202" s="5"/>
      <c r="AI202" s="5"/>
      <c r="AJ202" s="5"/>
      <c r="AK202" s="5"/>
      <c r="AL202" s="5"/>
      <c r="AM202" s="5"/>
      <c r="AN202" s="5"/>
      <c r="AO202" s="5"/>
      <c r="AP202" s="5"/>
      <c r="AQ202" s="5"/>
      <c r="AR202" s="5"/>
      <c r="AS202" s="5"/>
      <c r="AT202" s="5"/>
      <c r="AU202" s="5"/>
      <c r="AV202" s="5"/>
      <c r="AW202" s="21"/>
      <c r="AX202" s="5"/>
      <c r="AY202" s="5"/>
      <c r="AZ202" s="5"/>
      <c r="BA202" s="5"/>
      <c r="BB202" s="5"/>
      <c r="BC202" s="5"/>
      <c r="BD202" s="5"/>
      <c r="BE202" s="5"/>
      <c r="BF202" s="5"/>
      <c r="BG202" s="5"/>
      <c r="BH202" s="5"/>
      <c r="BI202" s="5"/>
      <c r="BJ202" s="5"/>
      <c r="BK202" s="5"/>
      <c r="BL202" s="5"/>
      <c r="BM202" s="5"/>
      <c r="BN202" s="5"/>
      <c r="BO202" s="5"/>
      <c r="BP202" s="5"/>
    </row>
    <row r="203" spans="1:68" s="6" customFormat="1">
      <c r="A203" s="5" t="s">
        <v>489</v>
      </c>
      <c r="B203" s="5" t="s">
        <v>1144</v>
      </c>
      <c r="C203" s="5" t="s">
        <v>1144</v>
      </c>
      <c r="D203" s="20" t="s">
        <v>479</v>
      </c>
      <c r="E203" s="19" t="s">
        <v>82</v>
      </c>
      <c r="F203" s="19" t="s">
        <v>82</v>
      </c>
      <c r="G203" s="19" t="s">
        <v>69</v>
      </c>
      <c r="H203" s="13">
        <v>46.83</v>
      </c>
      <c r="I203" s="13">
        <v>2.08</v>
      </c>
      <c r="J203" s="13">
        <v>17</v>
      </c>
      <c r="K203" s="13">
        <v>2.41</v>
      </c>
      <c r="L203" s="13">
        <v>8.84</v>
      </c>
      <c r="M203" s="5">
        <f t="shared" si="4"/>
        <v>11.009</v>
      </c>
      <c r="N203" s="13">
        <v>0.13</v>
      </c>
      <c r="O203" s="13">
        <v>7.12</v>
      </c>
      <c r="P203" s="13">
        <v>10.51</v>
      </c>
      <c r="Q203" s="13">
        <v>3.61</v>
      </c>
      <c r="R203" s="13">
        <v>0.98</v>
      </c>
      <c r="S203" s="13">
        <v>0.47</v>
      </c>
      <c r="T203" s="13"/>
      <c r="U203" s="13">
        <v>1.29</v>
      </c>
      <c r="V203" s="13">
        <v>2942</v>
      </c>
      <c r="W203" s="72">
        <f t="shared" si="3"/>
        <v>0.29420000000000002</v>
      </c>
      <c r="X203" s="5"/>
      <c r="Y203" s="13">
        <v>468</v>
      </c>
      <c r="Z203" s="13">
        <v>1934</v>
      </c>
      <c r="AA203" s="13">
        <v>82.98</v>
      </c>
      <c r="AB203" s="5" t="s">
        <v>20</v>
      </c>
      <c r="AC203" s="5">
        <v>5.7526391747185421E-2</v>
      </c>
      <c r="AD203" s="5" t="s">
        <v>20</v>
      </c>
      <c r="AE203" s="5" t="s">
        <v>20</v>
      </c>
      <c r="AF203" s="5"/>
      <c r="AG203" s="5"/>
      <c r="AH203" s="5"/>
      <c r="AI203" s="5"/>
      <c r="AJ203" s="5"/>
      <c r="AK203" s="5"/>
      <c r="AL203" s="5"/>
      <c r="AM203" s="5"/>
      <c r="AN203" s="5"/>
      <c r="AO203" s="5"/>
      <c r="AP203" s="5"/>
      <c r="AQ203" s="5"/>
      <c r="AR203" s="5"/>
      <c r="AS203" s="5"/>
      <c r="AT203" s="5"/>
      <c r="AU203" s="5"/>
      <c r="AV203" s="5"/>
      <c r="AW203" s="21"/>
      <c r="AX203" s="5"/>
      <c r="AY203" s="5"/>
      <c r="AZ203" s="5"/>
      <c r="BA203" s="5"/>
      <c r="BB203" s="5"/>
      <c r="BC203" s="5"/>
      <c r="BD203" s="5"/>
      <c r="BE203" s="5"/>
      <c r="BF203" s="5"/>
      <c r="BG203" s="5"/>
      <c r="BH203" s="5"/>
      <c r="BI203" s="5"/>
      <c r="BJ203" s="5"/>
      <c r="BK203" s="5"/>
      <c r="BL203" s="5"/>
      <c r="BM203" s="5"/>
      <c r="BN203" s="5"/>
      <c r="BO203" s="5"/>
      <c r="BP203" s="5"/>
    </row>
    <row r="204" spans="1:68" s="6" customFormat="1">
      <c r="A204" s="5" t="s">
        <v>489</v>
      </c>
      <c r="B204" s="5" t="s">
        <v>1145</v>
      </c>
      <c r="C204" s="5" t="s">
        <v>1145</v>
      </c>
      <c r="D204" s="14">
        <v>13</v>
      </c>
      <c r="E204" s="19" t="s">
        <v>82</v>
      </c>
      <c r="F204" s="19" t="s">
        <v>82</v>
      </c>
      <c r="G204" s="19" t="s">
        <v>69</v>
      </c>
      <c r="H204" s="13">
        <v>46.73</v>
      </c>
      <c r="I204" s="13">
        <v>2.09</v>
      </c>
      <c r="J204" s="13">
        <v>16.940000000000001</v>
      </c>
      <c r="K204" s="13">
        <v>2.39</v>
      </c>
      <c r="L204" s="13">
        <v>8.86</v>
      </c>
      <c r="M204" s="5">
        <f t="shared" si="4"/>
        <v>11.010999999999999</v>
      </c>
      <c r="N204" s="13">
        <v>0.13</v>
      </c>
      <c r="O204" s="13">
        <v>7.23</v>
      </c>
      <c r="P204" s="13">
        <v>10.82</v>
      </c>
      <c r="Q204" s="13">
        <v>3.33</v>
      </c>
      <c r="R204" s="13">
        <v>1.04</v>
      </c>
      <c r="S204" s="13">
        <v>0.45</v>
      </c>
      <c r="T204" s="13"/>
      <c r="U204" s="13">
        <v>1.2</v>
      </c>
      <c r="V204" s="13">
        <v>3947</v>
      </c>
      <c r="W204" s="72">
        <f t="shared" si="3"/>
        <v>0.3947</v>
      </c>
      <c r="X204" s="5"/>
      <c r="Y204" s="13">
        <v>444</v>
      </c>
      <c r="Z204" s="13">
        <v>1776</v>
      </c>
      <c r="AA204" s="13">
        <v>83.12</v>
      </c>
      <c r="AB204" s="5" t="s">
        <v>20</v>
      </c>
      <c r="AC204" s="5">
        <v>5.1427686507715557E-2</v>
      </c>
      <c r="AD204" s="5" t="s">
        <v>20</v>
      </c>
      <c r="AE204" s="5" t="s">
        <v>20</v>
      </c>
      <c r="AF204" s="5"/>
      <c r="AG204" s="5"/>
      <c r="AH204" s="5"/>
      <c r="AI204" s="5"/>
      <c r="AJ204" s="5"/>
      <c r="AK204" s="5"/>
      <c r="AL204" s="5"/>
      <c r="AM204" s="5"/>
      <c r="AN204" s="5"/>
      <c r="AO204" s="5"/>
      <c r="AP204" s="5"/>
      <c r="AQ204" s="5"/>
      <c r="AR204" s="5"/>
      <c r="AS204" s="5"/>
      <c r="AT204" s="5"/>
      <c r="AU204" s="5"/>
      <c r="AV204" s="5"/>
      <c r="AW204" s="21"/>
      <c r="AX204" s="5"/>
      <c r="AY204" s="5"/>
      <c r="AZ204" s="5"/>
      <c r="BA204" s="5"/>
      <c r="BB204" s="5"/>
      <c r="BC204" s="5"/>
      <c r="BD204" s="5"/>
      <c r="BE204" s="5"/>
      <c r="BF204" s="5"/>
      <c r="BG204" s="5"/>
      <c r="BH204" s="5"/>
      <c r="BI204" s="5"/>
      <c r="BJ204" s="5"/>
      <c r="BK204" s="5"/>
      <c r="BL204" s="5"/>
      <c r="BM204" s="5"/>
      <c r="BN204" s="5"/>
      <c r="BO204" s="5"/>
      <c r="BP204" s="5"/>
    </row>
    <row r="205" spans="1:68" s="6" customFormat="1">
      <c r="A205" s="5" t="s">
        <v>489</v>
      </c>
      <c r="B205" s="5" t="s">
        <v>1146</v>
      </c>
      <c r="C205" s="5" t="s">
        <v>1146</v>
      </c>
      <c r="D205" s="14">
        <v>11</v>
      </c>
      <c r="E205" s="19" t="s">
        <v>82</v>
      </c>
      <c r="F205" s="19" t="s">
        <v>82</v>
      </c>
      <c r="G205" s="19" t="s">
        <v>69</v>
      </c>
      <c r="H205" s="13">
        <v>46.82</v>
      </c>
      <c r="I205" s="13">
        <v>2.04</v>
      </c>
      <c r="J205" s="13">
        <v>17.07</v>
      </c>
      <c r="K205" s="13">
        <v>2.38</v>
      </c>
      <c r="L205" s="13">
        <v>8.8699999999999992</v>
      </c>
      <c r="M205" s="5">
        <f t="shared" si="4"/>
        <v>11.011999999999999</v>
      </c>
      <c r="N205" s="13">
        <v>0.12</v>
      </c>
      <c r="O205" s="13">
        <v>7.3</v>
      </c>
      <c r="P205" s="13">
        <v>10.46</v>
      </c>
      <c r="Q205" s="13">
        <v>3.45</v>
      </c>
      <c r="R205" s="13">
        <v>1.01</v>
      </c>
      <c r="S205" s="13">
        <v>0.47</v>
      </c>
      <c r="T205" s="13"/>
      <c r="U205" s="13">
        <v>1.1000000000000001</v>
      </c>
      <c r="V205" s="13">
        <v>4511</v>
      </c>
      <c r="W205" s="72">
        <f t="shared" si="3"/>
        <v>0.4511</v>
      </c>
      <c r="X205" s="5"/>
      <c r="Y205" s="13">
        <v>512</v>
      </c>
      <c r="Z205" s="13">
        <v>1747</v>
      </c>
      <c r="AA205" s="13">
        <v>83.23</v>
      </c>
      <c r="AB205" s="5" t="s">
        <v>20</v>
      </c>
      <c r="AC205" s="5">
        <v>6.1065503772251332E-2</v>
      </c>
      <c r="AD205" s="5" t="s">
        <v>20</v>
      </c>
      <c r="AE205" s="5" t="s">
        <v>20</v>
      </c>
      <c r="AF205" s="5"/>
      <c r="AG205" s="5"/>
      <c r="AH205" s="5"/>
      <c r="AI205" s="5"/>
      <c r="AJ205" s="5"/>
      <c r="AK205" s="5"/>
      <c r="AL205" s="5"/>
      <c r="AM205" s="5"/>
      <c r="AN205" s="5"/>
      <c r="AO205" s="5"/>
      <c r="AP205" s="5"/>
      <c r="AQ205" s="5"/>
      <c r="AR205" s="5"/>
      <c r="AS205" s="5"/>
      <c r="AT205" s="5"/>
      <c r="AU205" s="5"/>
      <c r="AV205" s="5"/>
      <c r="AW205" s="21"/>
      <c r="AX205" s="5"/>
      <c r="AY205" s="5"/>
      <c r="AZ205" s="5"/>
      <c r="BA205" s="5"/>
      <c r="BB205" s="5"/>
      <c r="BC205" s="5"/>
      <c r="BD205" s="5"/>
      <c r="BE205" s="5"/>
      <c r="BF205" s="5"/>
      <c r="BG205" s="5"/>
      <c r="BH205" s="5"/>
      <c r="BI205" s="5"/>
      <c r="BJ205" s="5"/>
      <c r="BK205" s="5"/>
      <c r="BL205" s="5"/>
      <c r="BM205" s="5"/>
      <c r="BN205" s="5"/>
      <c r="BO205" s="5"/>
      <c r="BP205" s="5"/>
    </row>
    <row r="206" spans="1:68" s="6" customFormat="1">
      <c r="A206" s="5" t="s">
        <v>489</v>
      </c>
      <c r="B206" s="5" t="s">
        <v>1147</v>
      </c>
      <c r="C206" s="5" t="s">
        <v>1147</v>
      </c>
      <c r="D206" s="14">
        <v>31</v>
      </c>
      <c r="E206" s="19" t="s">
        <v>82</v>
      </c>
      <c r="F206" s="19" t="s">
        <v>82</v>
      </c>
      <c r="G206" s="19" t="s">
        <v>69</v>
      </c>
      <c r="H206" s="13">
        <v>46.84</v>
      </c>
      <c r="I206" s="13">
        <v>2.11</v>
      </c>
      <c r="J206" s="13">
        <v>16.7</v>
      </c>
      <c r="K206" s="13">
        <v>2.42</v>
      </c>
      <c r="L206" s="13">
        <v>8.83</v>
      </c>
      <c r="M206" s="5">
        <f t="shared" si="4"/>
        <v>11.007999999999999</v>
      </c>
      <c r="N206" s="13">
        <v>0.14000000000000001</v>
      </c>
      <c r="O206" s="13">
        <v>7.36</v>
      </c>
      <c r="P206" s="13">
        <v>10.39</v>
      </c>
      <c r="Q206" s="13">
        <v>3.67</v>
      </c>
      <c r="R206" s="13">
        <v>1.02</v>
      </c>
      <c r="S206" s="13">
        <v>0.5</v>
      </c>
      <c r="T206" s="13"/>
      <c r="U206" s="13">
        <v>1.35</v>
      </c>
      <c r="V206" s="14">
        <v>4705</v>
      </c>
      <c r="W206" s="72">
        <f t="shared" si="3"/>
        <v>0.47049999999999997</v>
      </c>
      <c r="X206" s="5"/>
      <c r="Y206" s="13">
        <v>446</v>
      </c>
      <c r="Z206" s="13">
        <v>2080</v>
      </c>
      <c r="AA206" s="13">
        <v>83.4</v>
      </c>
      <c r="AB206" s="5" t="s">
        <v>20</v>
      </c>
      <c r="AC206" s="5">
        <v>5.267227104252515E-2</v>
      </c>
      <c r="AD206" s="5" t="s">
        <v>20</v>
      </c>
      <c r="AE206" s="5" t="s">
        <v>20</v>
      </c>
      <c r="AF206" s="5"/>
      <c r="AG206" s="5"/>
      <c r="AH206" s="5"/>
      <c r="AI206" s="5"/>
      <c r="AJ206" s="5"/>
      <c r="AK206" s="5"/>
      <c r="AL206" s="5"/>
      <c r="AM206" s="5"/>
      <c r="AN206" s="5"/>
      <c r="AO206" s="5"/>
      <c r="AP206" s="5"/>
      <c r="AQ206" s="5"/>
      <c r="AR206" s="5"/>
      <c r="AS206" s="5"/>
      <c r="AT206" s="5"/>
      <c r="AU206" s="5"/>
      <c r="AV206" s="5"/>
      <c r="AW206" s="21"/>
      <c r="AX206" s="5"/>
      <c r="AY206" s="5"/>
      <c r="AZ206" s="5"/>
      <c r="BA206" s="5"/>
      <c r="BB206" s="5"/>
      <c r="BC206" s="5"/>
      <c r="BD206" s="5"/>
      <c r="BE206" s="5"/>
      <c r="BF206" s="5"/>
      <c r="BG206" s="5"/>
      <c r="BH206" s="5"/>
      <c r="BI206" s="5"/>
      <c r="BJ206" s="5"/>
      <c r="BK206" s="5"/>
      <c r="BL206" s="5"/>
      <c r="BM206" s="5"/>
      <c r="BN206" s="5"/>
      <c r="BO206" s="5"/>
      <c r="BP206" s="5"/>
    </row>
    <row r="207" spans="1:68" s="6" customFormat="1">
      <c r="A207" s="5" t="s">
        <v>489</v>
      </c>
      <c r="B207" s="5" t="s">
        <v>1148</v>
      </c>
      <c r="C207" s="5" t="s">
        <v>1148</v>
      </c>
      <c r="D207" s="14">
        <v>17</v>
      </c>
      <c r="E207" s="19" t="s">
        <v>82</v>
      </c>
      <c r="F207" s="19" t="s">
        <v>82</v>
      </c>
      <c r="G207" s="19" t="s">
        <v>69</v>
      </c>
      <c r="H207" s="13">
        <v>46.99</v>
      </c>
      <c r="I207" s="13">
        <v>2.04</v>
      </c>
      <c r="J207" s="13">
        <v>16.68</v>
      </c>
      <c r="K207" s="13">
        <v>2.38</v>
      </c>
      <c r="L207" s="13">
        <v>8.8699999999999992</v>
      </c>
      <c r="M207" s="5">
        <f t="shared" si="4"/>
        <v>11.011999999999999</v>
      </c>
      <c r="N207" s="13">
        <v>0.13</v>
      </c>
      <c r="O207" s="13">
        <v>7.48</v>
      </c>
      <c r="P207" s="13">
        <v>10.49</v>
      </c>
      <c r="Q207" s="13">
        <v>3.47</v>
      </c>
      <c r="R207" s="13">
        <v>0.96</v>
      </c>
      <c r="S207" s="13">
        <v>0.47</v>
      </c>
      <c r="T207" s="13"/>
      <c r="U207" s="13">
        <v>1.23</v>
      </c>
      <c r="V207" s="13">
        <v>4569</v>
      </c>
      <c r="W207" s="72">
        <f t="shared" si="3"/>
        <v>0.45689999999999997</v>
      </c>
      <c r="X207" s="5"/>
      <c r="Y207" s="13">
        <v>392</v>
      </c>
      <c r="Z207" s="13">
        <v>2000</v>
      </c>
      <c r="AA207" s="13">
        <v>83.54</v>
      </c>
      <c r="AB207" s="5" t="s">
        <v>20</v>
      </c>
      <c r="AC207" s="5">
        <v>4.918834280092315E-2</v>
      </c>
      <c r="AD207" s="5" t="s">
        <v>20</v>
      </c>
      <c r="AE207" s="5" t="s">
        <v>20</v>
      </c>
      <c r="AF207" s="5"/>
      <c r="AG207" s="5"/>
      <c r="AH207" s="5"/>
      <c r="AI207" s="5"/>
      <c r="AJ207" s="5"/>
      <c r="AK207" s="5"/>
      <c r="AL207" s="5"/>
      <c r="AM207" s="5"/>
      <c r="AN207" s="5"/>
      <c r="AO207" s="5"/>
      <c r="AP207" s="5"/>
      <c r="AQ207" s="5"/>
      <c r="AR207" s="5"/>
      <c r="AS207" s="5"/>
      <c r="AT207" s="5"/>
      <c r="AU207" s="5"/>
      <c r="AV207" s="5"/>
      <c r="AW207" s="21"/>
      <c r="AX207" s="5"/>
      <c r="AY207" s="5"/>
      <c r="AZ207" s="5"/>
      <c r="BA207" s="5"/>
      <c r="BB207" s="5"/>
      <c r="BC207" s="5"/>
      <c r="BD207" s="5"/>
      <c r="BE207" s="5"/>
      <c r="BF207" s="5"/>
      <c r="BG207" s="5"/>
      <c r="BH207" s="5"/>
      <c r="BI207" s="5"/>
      <c r="BJ207" s="5"/>
      <c r="BK207" s="5"/>
      <c r="BL207" s="5"/>
      <c r="BM207" s="5"/>
      <c r="BN207" s="5"/>
      <c r="BO207" s="5"/>
      <c r="BP207" s="5"/>
    </row>
    <row r="208" spans="1:68" s="6" customFormat="1">
      <c r="A208" s="5" t="s">
        <v>489</v>
      </c>
      <c r="B208" s="5" t="s">
        <v>1149</v>
      </c>
      <c r="C208" s="5" t="s">
        <v>1149</v>
      </c>
      <c r="D208" s="14">
        <v>39</v>
      </c>
      <c r="E208" s="19" t="s">
        <v>82</v>
      </c>
      <c r="F208" s="19" t="s">
        <v>82</v>
      </c>
      <c r="G208" s="19" t="s">
        <v>69</v>
      </c>
      <c r="H208" s="13">
        <v>46.76</v>
      </c>
      <c r="I208" s="13">
        <v>2.1</v>
      </c>
      <c r="J208" s="13">
        <v>16.91</v>
      </c>
      <c r="K208" s="13">
        <v>2.38</v>
      </c>
      <c r="L208" s="13">
        <v>8.8699999999999992</v>
      </c>
      <c r="M208" s="5">
        <f t="shared" si="4"/>
        <v>11.011999999999999</v>
      </c>
      <c r="N208" s="13">
        <v>0.12</v>
      </c>
      <c r="O208" s="13">
        <v>7.49</v>
      </c>
      <c r="P208" s="13">
        <v>10.49</v>
      </c>
      <c r="Q208" s="13">
        <v>3.44</v>
      </c>
      <c r="R208" s="13">
        <v>0.98</v>
      </c>
      <c r="S208" s="13">
        <v>0.45</v>
      </c>
      <c r="T208" s="13"/>
      <c r="U208" s="13">
        <v>1.38</v>
      </c>
      <c r="V208" s="14">
        <v>4751</v>
      </c>
      <c r="W208" s="72">
        <f t="shared" si="3"/>
        <v>0.47510000000000002</v>
      </c>
      <c r="X208" s="5"/>
      <c r="Y208" s="13">
        <v>390</v>
      </c>
      <c r="Z208" s="13">
        <v>1951</v>
      </c>
      <c r="AA208" s="13">
        <v>83.55</v>
      </c>
      <c r="AB208" s="5" t="s">
        <v>20</v>
      </c>
      <c r="AC208" s="5">
        <v>4.7938659789321186E-2</v>
      </c>
      <c r="AD208" s="5" t="s">
        <v>20</v>
      </c>
      <c r="AE208" s="5" t="s">
        <v>20</v>
      </c>
      <c r="AF208" s="5"/>
      <c r="AG208" s="5"/>
      <c r="AH208" s="5"/>
      <c r="AI208" s="5"/>
      <c r="AJ208" s="5"/>
      <c r="AK208" s="5"/>
      <c r="AL208" s="5"/>
      <c r="AM208" s="5"/>
      <c r="AN208" s="5"/>
      <c r="AO208" s="5"/>
      <c r="AP208" s="5"/>
      <c r="AQ208" s="5"/>
      <c r="AR208" s="5"/>
      <c r="AS208" s="5"/>
      <c r="AT208" s="5"/>
      <c r="AU208" s="5"/>
      <c r="AV208" s="5"/>
      <c r="AW208" s="21"/>
      <c r="AX208" s="5"/>
      <c r="AY208" s="5"/>
      <c r="AZ208" s="5"/>
      <c r="BA208" s="5"/>
      <c r="BB208" s="5"/>
      <c r="BC208" s="5"/>
      <c r="BD208" s="5"/>
      <c r="BE208" s="5"/>
      <c r="BF208" s="5"/>
      <c r="BG208" s="5"/>
      <c r="BH208" s="5"/>
      <c r="BI208" s="5"/>
      <c r="BJ208" s="5"/>
      <c r="BK208" s="5"/>
      <c r="BL208" s="5"/>
      <c r="BM208" s="5"/>
      <c r="BN208" s="5"/>
      <c r="BO208" s="5"/>
      <c r="BP208" s="5"/>
    </row>
    <row r="209" spans="1:68" s="6" customFormat="1">
      <c r="A209" s="5" t="s">
        <v>489</v>
      </c>
      <c r="B209" s="5" t="s">
        <v>1150</v>
      </c>
      <c r="C209" s="5" t="s">
        <v>1150</v>
      </c>
      <c r="D209" s="14">
        <v>27</v>
      </c>
      <c r="E209" s="19" t="s">
        <v>82</v>
      </c>
      <c r="F209" s="19" t="s">
        <v>82</v>
      </c>
      <c r="G209" s="19" t="s">
        <v>69</v>
      </c>
      <c r="H209" s="13">
        <v>46.7</v>
      </c>
      <c r="I209" s="13">
        <v>2.06</v>
      </c>
      <c r="J209" s="13">
        <v>16.329999999999998</v>
      </c>
      <c r="K209" s="13">
        <v>2.4500000000000002</v>
      </c>
      <c r="L209" s="13">
        <v>8.8000000000000007</v>
      </c>
      <c r="M209" s="5">
        <f t="shared" si="4"/>
        <v>11.005000000000001</v>
      </c>
      <c r="N209" s="13">
        <v>0.14000000000000001</v>
      </c>
      <c r="O209" s="13">
        <v>7.64</v>
      </c>
      <c r="P209" s="13">
        <v>10.68</v>
      </c>
      <c r="Q209" s="13">
        <v>3.69</v>
      </c>
      <c r="R209" s="13">
        <v>1.04</v>
      </c>
      <c r="S209" s="13">
        <v>0.47</v>
      </c>
      <c r="T209" s="13"/>
      <c r="U209" s="13">
        <v>1</v>
      </c>
      <c r="V209" s="13">
        <v>3107</v>
      </c>
      <c r="W209" s="72">
        <f t="shared" si="3"/>
        <v>0.31069999999999998</v>
      </c>
      <c r="X209" s="5"/>
      <c r="Y209" s="13">
        <v>441</v>
      </c>
      <c r="Z209" s="13">
        <v>2150</v>
      </c>
      <c r="AA209" s="13">
        <v>83.89</v>
      </c>
      <c r="AB209" s="5" t="s">
        <v>20</v>
      </c>
      <c r="AC209" s="5">
        <v>5.1080202139420182E-2</v>
      </c>
      <c r="AD209" s="5" t="s">
        <v>20</v>
      </c>
      <c r="AE209" s="5" t="s">
        <v>20</v>
      </c>
      <c r="AF209" s="5"/>
      <c r="AG209" s="5"/>
      <c r="AH209" s="5"/>
      <c r="AI209" s="5"/>
      <c r="AJ209" s="5"/>
      <c r="AK209" s="5"/>
      <c r="AL209" s="5"/>
      <c r="AM209" s="5"/>
      <c r="AN209" s="5"/>
      <c r="AO209" s="5"/>
      <c r="AP209" s="5"/>
      <c r="AQ209" s="5"/>
      <c r="AR209" s="5"/>
      <c r="AS209" s="5"/>
      <c r="AT209" s="5"/>
      <c r="AU209" s="5"/>
      <c r="AV209" s="5"/>
      <c r="AW209" s="21"/>
      <c r="AX209" s="5"/>
      <c r="AY209" s="5"/>
      <c r="AZ209" s="5"/>
      <c r="BA209" s="5"/>
      <c r="BB209" s="5"/>
      <c r="BC209" s="5"/>
      <c r="BD209" s="5"/>
      <c r="BE209" s="5"/>
      <c r="BF209" s="5"/>
      <c r="BG209" s="5"/>
      <c r="BH209" s="5"/>
      <c r="BI209" s="5"/>
      <c r="BJ209" s="5"/>
      <c r="BK209" s="5"/>
      <c r="BL209" s="5"/>
      <c r="BM209" s="5"/>
      <c r="BN209" s="5"/>
      <c r="BO209" s="5"/>
      <c r="BP209" s="5"/>
    </row>
    <row r="210" spans="1:68" s="6" customFormat="1">
      <c r="A210" s="5" t="s">
        <v>938</v>
      </c>
      <c r="B210" s="5" t="s">
        <v>1151</v>
      </c>
      <c r="C210" s="5" t="s">
        <v>1151</v>
      </c>
      <c r="D210" s="5">
        <v>458.1</v>
      </c>
      <c r="E210" s="5" t="s">
        <v>939</v>
      </c>
      <c r="F210" s="5" t="s">
        <v>78</v>
      </c>
      <c r="G210" s="5" t="s">
        <v>69</v>
      </c>
      <c r="H210" s="5">
        <v>41.914999999999999</v>
      </c>
      <c r="I210" s="5">
        <v>3.8450000000000002</v>
      </c>
      <c r="J210" s="5">
        <v>14.465999999999999</v>
      </c>
      <c r="K210" s="5">
        <v>4.9400000000000004</v>
      </c>
      <c r="L210" s="5">
        <v>8.43</v>
      </c>
      <c r="M210" s="5">
        <v>12.875999999999999</v>
      </c>
      <c r="N210" s="5">
        <v>0.17599999999999999</v>
      </c>
      <c r="O210" s="5">
        <v>4.984</v>
      </c>
      <c r="P210" s="5">
        <v>12.446999999999999</v>
      </c>
      <c r="Q210" s="5">
        <v>3.923</v>
      </c>
      <c r="R210" s="5">
        <v>2.226</v>
      </c>
      <c r="S210" s="5">
        <v>0.86099999999999999</v>
      </c>
      <c r="T210" s="5">
        <v>44.396863815141501</v>
      </c>
      <c r="U210" s="5">
        <v>1.8759999999999999</v>
      </c>
      <c r="V210" s="5">
        <v>7402.8350560464296</v>
      </c>
      <c r="W210" s="72">
        <f t="shared" si="3"/>
        <v>0.74028350560464296</v>
      </c>
      <c r="X210" s="5">
        <v>2059.521586310429</v>
      </c>
      <c r="Y210" s="5">
        <v>837.25392661605952</v>
      </c>
      <c r="Z210" s="5">
        <v>4387.1485178809799</v>
      </c>
      <c r="AA210" s="5">
        <v>77.410073657892369</v>
      </c>
      <c r="AB210" s="5" t="s">
        <v>20</v>
      </c>
      <c r="AC210" s="5">
        <v>4.5308469281929352E-2</v>
      </c>
      <c r="AD210" s="5" t="s">
        <v>20</v>
      </c>
      <c r="AE210" s="5" t="s">
        <v>20</v>
      </c>
      <c r="AF210" s="5">
        <v>5.3084124984974924E-2</v>
      </c>
      <c r="AG210" s="5">
        <v>641.24919949083403</v>
      </c>
      <c r="AH210" s="5">
        <v>44.94037617385645</v>
      </c>
      <c r="AI210" s="5">
        <v>65.854108615942749</v>
      </c>
      <c r="AJ210" s="5">
        <v>114.1245214750367</v>
      </c>
      <c r="AK210" s="5" t="s">
        <v>20</v>
      </c>
      <c r="AL210" s="5" t="s">
        <v>20</v>
      </c>
      <c r="AM210" s="5" t="s">
        <v>20</v>
      </c>
      <c r="AN210" s="5" t="s">
        <v>20</v>
      </c>
      <c r="AO210" s="5" t="s">
        <v>20</v>
      </c>
      <c r="AP210" s="5" t="s">
        <v>20</v>
      </c>
      <c r="AQ210" s="5" t="s">
        <v>20</v>
      </c>
      <c r="AR210" s="5" t="s">
        <v>20</v>
      </c>
      <c r="AS210" s="5" t="s">
        <v>20</v>
      </c>
      <c r="AT210" s="5" t="s">
        <v>20</v>
      </c>
      <c r="AU210" s="5" t="s">
        <v>20</v>
      </c>
      <c r="AV210" s="5" t="s">
        <v>20</v>
      </c>
      <c r="AW210" s="5"/>
      <c r="AX210" s="5" t="s">
        <v>20</v>
      </c>
      <c r="AY210" s="5" t="s">
        <v>20</v>
      </c>
      <c r="AZ210" s="5" t="s">
        <v>20</v>
      </c>
      <c r="BA210" s="5" t="s">
        <v>20</v>
      </c>
      <c r="BB210" s="5" t="s">
        <v>20</v>
      </c>
      <c r="BC210" s="5" t="s">
        <v>20</v>
      </c>
      <c r="BD210" s="5" t="s">
        <v>20</v>
      </c>
      <c r="BE210" s="5" t="s">
        <v>20</v>
      </c>
      <c r="BF210" s="5" t="s">
        <v>20</v>
      </c>
      <c r="BG210" s="5" t="s">
        <v>20</v>
      </c>
      <c r="BH210" s="5" t="s">
        <v>20</v>
      </c>
      <c r="BI210" s="5" t="s">
        <v>20</v>
      </c>
      <c r="BJ210" s="5" t="s">
        <v>20</v>
      </c>
      <c r="BK210" s="5" t="s">
        <v>20</v>
      </c>
      <c r="BL210" s="5" t="s">
        <v>20</v>
      </c>
      <c r="BM210" s="5" t="s">
        <v>20</v>
      </c>
      <c r="BN210" s="5" t="s">
        <v>20</v>
      </c>
      <c r="BO210" s="5" t="s">
        <v>20</v>
      </c>
      <c r="BP210" s="5" t="s">
        <v>20</v>
      </c>
    </row>
    <row r="211" spans="1:68" s="6" customFormat="1">
      <c r="A211" s="5" t="s">
        <v>938</v>
      </c>
      <c r="B211" s="5" t="s">
        <v>1152</v>
      </c>
      <c r="C211" s="5" t="s">
        <v>1152</v>
      </c>
      <c r="D211" s="5">
        <v>427.2</v>
      </c>
      <c r="E211" s="5" t="s">
        <v>939</v>
      </c>
      <c r="F211" s="5" t="s">
        <v>78</v>
      </c>
      <c r="G211" s="5" t="s">
        <v>69</v>
      </c>
      <c r="H211" s="5">
        <v>46.323999999999998</v>
      </c>
      <c r="I211" s="5">
        <v>2.8530000000000002</v>
      </c>
      <c r="J211" s="5">
        <v>14.930999999999999</v>
      </c>
      <c r="K211" s="5">
        <v>4.4370000000000003</v>
      </c>
      <c r="L211" s="5">
        <v>8.8810000000000002</v>
      </c>
      <c r="M211" s="5">
        <v>12.874000000000001</v>
      </c>
      <c r="N211" s="5">
        <v>0.24099999999999999</v>
      </c>
      <c r="O211" s="5">
        <v>5.1550000000000002</v>
      </c>
      <c r="P211" s="5">
        <v>7.9539999999999997</v>
      </c>
      <c r="Q211" s="5">
        <v>4.37</v>
      </c>
      <c r="R211" s="5">
        <v>2.6859999999999999</v>
      </c>
      <c r="S211" s="5">
        <v>1.1639999999999999</v>
      </c>
      <c r="T211" s="5">
        <v>43.786820208948903</v>
      </c>
      <c r="U211" s="5">
        <v>1.0720000000000001</v>
      </c>
      <c r="V211" s="5">
        <v>4377.3397654153596</v>
      </c>
      <c r="W211" s="72">
        <f t="shared" si="3"/>
        <v>0.43773397654153595</v>
      </c>
      <c r="X211" s="5">
        <v>1777.1748714023572</v>
      </c>
      <c r="Y211" s="5">
        <v>971.62166418379252</v>
      </c>
      <c r="Z211" s="5">
        <v>4535.5998291285287</v>
      </c>
      <c r="AA211" s="5">
        <v>77.180976231231611</v>
      </c>
      <c r="AB211" s="5" t="s">
        <v>20</v>
      </c>
      <c r="AC211" s="5">
        <v>4.3575114644954928E-2</v>
      </c>
      <c r="AD211" s="5" t="s">
        <v>20</v>
      </c>
      <c r="AE211" s="5" t="s">
        <v>20</v>
      </c>
      <c r="AF211" s="5">
        <v>5.4668836573917759E-2</v>
      </c>
      <c r="AG211" s="5">
        <v>564.05325047833503</v>
      </c>
      <c r="AH211" s="5">
        <v>84.654227121635927</v>
      </c>
      <c r="AI211" s="5">
        <v>90.696385091747231</v>
      </c>
      <c r="AJ211" s="5">
        <v>169.55685391546584</v>
      </c>
      <c r="AK211" s="5" t="s">
        <v>20</v>
      </c>
      <c r="AL211" s="5" t="s">
        <v>20</v>
      </c>
      <c r="AM211" s="5" t="s">
        <v>20</v>
      </c>
      <c r="AN211" s="5" t="s">
        <v>20</v>
      </c>
      <c r="AO211" s="5" t="s">
        <v>20</v>
      </c>
      <c r="AP211" s="5" t="s">
        <v>20</v>
      </c>
      <c r="AQ211" s="5" t="s">
        <v>20</v>
      </c>
      <c r="AR211" s="5" t="s">
        <v>20</v>
      </c>
      <c r="AS211" s="5" t="s">
        <v>20</v>
      </c>
      <c r="AT211" s="5" t="s">
        <v>20</v>
      </c>
      <c r="AU211" s="5" t="s">
        <v>20</v>
      </c>
      <c r="AV211" s="5" t="s">
        <v>20</v>
      </c>
      <c r="AW211" s="5"/>
      <c r="AX211" s="5" t="s">
        <v>20</v>
      </c>
      <c r="AY211" s="5" t="s">
        <v>20</v>
      </c>
      <c r="AZ211" s="5" t="s">
        <v>20</v>
      </c>
      <c r="BA211" s="5" t="s">
        <v>20</v>
      </c>
      <c r="BB211" s="5" t="s">
        <v>20</v>
      </c>
      <c r="BC211" s="5" t="s">
        <v>20</v>
      </c>
      <c r="BD211" s="5" t="s">
        <v>20</v>
      </c>
      <c r="BE211" s="5" t="s">
        <v>20</v>
      </c>
      <c r="BF211" s="5" t="s">
        <v>20</v>
      </c>
      <c r="BG211" s="5" t="s">
        <v>20</v>
      </c>
      <c r="BH211" s="5" t="s">
        <v>20</v>
      </c>
      <c r="BI211" s="5" t="s">
        <v>20</v>
      </c>
      <c r="BJ211" s="5" t="s">
        <v>20</v>
      </c>
      <c r="BK211" s="5" t="s">
        <v>20</v>
      </c>
      <c r="BL211" s="5" t="s">
        <v>20</v>
      </c>
      <c r="BM211" s="5" t="s">
        <v>20</v>
      </c>
      <c r="BN211" s="5" t="s">
        <v>20</v>
      </c>
      <c r="BO211" s="5" t="s">
        <v>20</v>
      </c>
      <c r="BP211" s="5" t="s">
        <v>20</v>
      </c>
    </row>
    <row r="212" spans="1:68" s="6" customFormat="1">
      <c r="A212" s="5" t="s">
        <v>938</v>
      </c>
      <c r="B212" s="5" t="s">
        <v>1153</v>
      </c>
      <c r="C212" s="5" t="s">
        <v>1153</v>
      </c>
      <c r="D212" s="5">
        <v>438.3</v>
      </c>
      <c r="E212" s="5" t="s">
        <v>939</v>
      </c>
      <c r="F212" s="5" t="s">
        <v>78</v>
      </c>
      <c r="G212" s="5" t="s">
        <v>69</v>
      </c>
      <c r="H212" s="5">
        <v>46.872</v>
      </c>
      <c r="I212" s="5">
        <v>2.899</v>
      </c>
      <c r="J212" s="5">
        <v>14.243</v>
      </c>
      <c r="K212" s="5">
        <v>4.5359999999999996</v>
      </c>
      <c r="L212" s="5">
        <v>8.7949999999999999</v>
      </c>
      <c r="M212" s="5">
        <v>12.878</v>
      </c>
      <c r="N212" s="5">
        <v>0.27100000000000002</v>
      </c>
      <c r="O212" s="5">
        <v>5.3330000000000002</v>
      </c>
      <c r="P212" s="5">
        <v>7.4550000000000001</v>
      </c>
      <c r="Q212" s="5">
        <v>4.7430000000000003</v>
      </c>
      <c r="R212" s="5">
        <v>2.7</v>
      </c>
      <c r="S212" s="5">
        <v>1.167</v>
      </c>
      <c r="T212" s="5">
        <v>45.245502929523099</v>
      </c>
      <c r="U212" s="5">
        <v>1.0660000000000001</v>
      </c>
      <c r="V212" s="5">
        <v>8370.1593380330196</v>
      </c>
      <c r="W212" s="72">
        <f t="shared" si="3"/>
        <v>0.83701593380330197</v>
      </c>
      <c r="X212" s="5">
        <v>2036.9306874285564</v>
      </c>
      <c r="Y212" s="5">
        <v>1135.2443548777924</v>
      </c>
      <c r="Z212" s="5">
        <v>4751.4731981603363</v>
      </c>
      <c r="AA212" s="5">
        <v>77.855683092965094</v>
      </c>
      <c r="AB212" s="5" t="s">
        <v>20</v>
      </c>
      <c r="AC212" s="5">
        <v>5.0649241261262315E-2</v>
      </c>
      <c r="AD212" s="5" t="s">
        <v>20</v>
      </c>
      <c r="AE212" s="5" t="s">
        <v>20</v>
      </c>
      <c r="AF212" s="5">
        <v>3.2480152935863017E-2</v>
      </c>
      <c r="AG212" s="5">
        <v>1465.3207126433999</v>
      </c>
      <c r="AH212" s="5">
        <v>41.402486887418405</v>
      </c>
      <c r="AI212" s="5">
        <v>94.999240372001225</v>
      </c>
      <c r="AJ212" s="5">
        <v>116.18133828172566</v>
      </c>
      <c r="AK212" s="5" t="s">
        <v>20</v>
      </c>
      <c r="AL212" s="5" t="s">
        <v>20</v>
      </c>
      <c r="AM212" s="5" t="s">
        <v>20</v>
      </c>
      <c r="AN212" s="5" t="s">
        <v>20</v>
      </c>
      <c r="AO212" s="5" t="s">
        <v>20</v>
      </c>
      <c r="AP212" s="5" t="s">
        <v>20</v>
      </c>
      <c r="AQ212" s="5" t="s">
        <v>20</v>
      </c>
      <c r="AR212" s="5" t="s">
        <v>20</v>
      </c>
      <c r="AS212" s="5" t="s">
        <v>20</v>
      </c>
      <c r="AT212" s="5" t="s">
        <v>20</v>
      </c>
      <c r="AU212" s="5" t="s">
        <v>20</v>
      </c>
      <c r="AV212" s="5" t="s">
        <v>20</v>
      </c>
      <c r="AW212" s="5"/>
      <c r="AX212" s="5" t="s">
        <v>20</v>
      </c>
      <c r="AY212" s="5" t="s">
        <v>20</v>
      </c>
      <c r="AZ212" s="5" t="s">
        <v>20</v>
      </c>
      <c r="BA212" s="5" t="s">
        <v>20</v>
      </c>
      <c r="BB212" s="5" t="s">
        <v>20</v>
      </c>
      <c r="BC212" s="5" t="s">
        <v>20</v>
      </c>
      <c r="BD212" s="5" t="s">
        <v>20</v>
      </c>
      <c r="BE212" s="5" t="s">
        <v>20</v>
      </c>
      <c r="BF212" s="5" t="s">
        <v>20</v>
      </c>
      <c r="BG212" s="5" t="s">
        <v>20</v>
      </c>
      <c r="BH212" s="5" t="s">
        <v>20</v>
      </c>
      <c r="BI212" s="5" t="s">
        <v>20</v>
      </c>
      <c r="BJ212" s="5" t="s">
        <v>20</v>
      </c>
      <c r="BK212" s="5" t="s">
        <v>20</v>
      </c>
      <c r="BL212" s="5" t="s">
        <v>20</v>
      </c>
      <c r="BM212" s="5" t="s">
        <v>20</v>
      </c>
      <c r="BN212" s="5" t="s">
        <v>20</v>
      </c>
      <c r="BO212" s="5" t="s">
        <v>20</v>
      </c>
      <c r="BP212" s="5" t="s">
        <v>20</v>
      </c>
    </row>
    <row r="213" spans="1:68" s="6" customFormat="1">
      <c r="A213" s="5" t="s">
        <v>938</v>
      </c>
      <c r="B213" s="5" t="s">
        <v>1154</v>
      </c>
      <c r="C213" s="5" t="s">
        <v>1154</v>
      </c>
      <c r="D213" s="5">
        <v>426.1</v>
      </c>
      <c r="E213" s="5" t="s">
        <v>939</v>
      </c>
      <c r="F213" s="5" t="s">
        <v>78</v>
      </c>
      <c r="G213" s="5" t="s">
        <v>69</v>
      </c>
      <c r="H213" s="5">
        <v>47.698999999999998</v>
      </c>
      <c r="I213" s="5">
        <v>2.3159999999999998</v>
      </c>
      <c r="J213" s="5">
        <v>15.164</v>
      </c>
      <c r="K213" s="5">
        <v>4.3239999999999998</v>
      </c>
      <c r="L213" s="5">
        <v>8.9909999999999997</v>
      </c>
      <c r="M213" s="5">
        <v>12.882</v>
      </c>
      <c r="N213" s="5">
        <v>0.24399999999999999</v>
      </c>
      <c r="O213" s="5">
        <v>5.3879999999999999</v>
      </c>
      <c r="P213" s="5">
        <v>6.5369999999999999</v>
      </c>
      <c r="Q213" s="5">
        <v>4.681</v>
      </c>
      <c r="R213" s="5">
        <v>2.7549999999999999</v>
      </c>
      <c r="S213" s="5">
        <v>1.0329999999999999</v>
      </c>
      <c r="T213" s="5">
        <v>44.848940601038301</v>
      </c>
      <c r="U213" s="5">
        <v>0.95399999999999996</v>
      </c>
      <c r="V213" s="5">
        <v>6617.1195733255499</v>
      </c>
      <c r="W213" s="72">
        <f t="shared" si="3"/>
        <v>0.66171195733255495</v>
      </c>
      <c r="X213" s="5">
        <v>1864.3137087038597</v>
      </c>
      <c r="Y213" s="5">
        <v>883.07714959117868</v>
      </c>
      <c r="Z213" s="5">
        <v>3394.7500257200068</v>
      </c>
      <c r="AA213" s="5">
        <v>77.720567935373026</v>
      </c>
      <c r="AB213" s="5" t="s">
        <v>20</v>
      </c>
      <c r="AC213" s="5">
        <v>3.8612187017669976E-2</v>
      </c>
      <c r="AD213" s="5" t="s">
        <v>20</v>
      </c>
      <c r="AE213" s="5" t="s">
        <v>20</v>
      </c>
      <c r="AF213" s="5">
        <v>4.744819586677123E-2</v>
      </c>
      <c r="AG213" s="5">
        <v>1058.2083002537599</v>
      </c>
      <c r="AH213" s="5">
        <v>80.227191809618958</v>
      </c>
      <c r="AI213" s="5">
        <v>78.905427926059986</v>
      </c>
      <c r="AJ213" s="5">
        <v>129.58918497935488</v>
      </c>
      <c r="AK213" s="5" t="s">
        <v>20</v>
      </c>
      <c r="AL213" s="5" t="s">
        <v>20</v>
      </c>
      <c r="AM213" s="5" t="s">
        <v>20</v>
      </c>
      <c r="AN213" s="5" t="s">
        <v>20</v>
      </c>
      <c r="AO213" s="5" t="s">
        <v>20</v>
      </c>
      <c r="AP213" s="5" t="s">
        <v>20</v>
      </c>
      <c r="AQ213" s="5" t="s">
        <v>20</v>
      </c>
      <c r="AR213" s="5" t="s">
        <v>20</v>
      </c>
      <c r="AS213" s="5" t="s">
        <v>20</v>
      </c>
      <c r="AT213" s="5" t="s">
        <v>20</v>
      </c>
      <c r="AU213" s="5" t="s">
        <v>20</v>
      </c>
      <c r="AV213" s="5" t="s">
        <v>20</v>
      </c>
      <c r="AW213" s="5"/>
      <c r="AX213" s="5" t="s">
        <v>20</v>
      </c>
      <c r="AY213" s="5" t="s">
        <v>20</v>
      </c>
      <c r="AZ213" s="5" t="s">
        <v>20</v>
      </c>
      <c r="BA213" s="5" t="s">
        <v>20</v>
      </c>
      <c r="BB213" s="5" t="s">
        <v>20</v>
      </c>
      <c r="BC213" s="5" t="s">
        <v>20</v>
      </c>
      <c r="BD213" s="5" t="s">
        <v>20</v>
      </c>
      <c r="BE213" s="5" t="s">
        <v>20</v>
      </c>
      <c r="BF213" s="5" t="s">
        <v>20</v>
      </c>
      <c r="BG213" s="5" t="s">
        <v>20</v>
      </c>
      <c r="BH213" s="5" t="s">
        <v>20</v>
      </c>
      <c r="BI213" s="5" t="s">
        <v>20</v>
      </c>
      <c r="BJ213" s="5" t="s">
        <v>20</v>
      </c>
      <c r="BK213" s="5" t="s">
        <v>20</v>
      </c>
      <c r="BL213" s="22" t="s">
        <v>20</v>
      </c>
      <c r="BM213" s="5" t="s">
        <v>20</v>
      </c>
      <c r="BN213" s="22" t="s">
        <v>20</v>
      </c>
      <c r="BO213" s="22" t="s">
        <v>20</v>
      </c>
      <c r="BP213" s="22" t="s">
        <v>20</v>
      </c>
    </row>
    <row r="214" spans="1:68" s="7" customFormat="1">
      <c r="A214" s="5" t="s">
        <v>938</v>
      </c>
      <c r="B214" s="5" t="s">
        <v>1155</v>
      </c>
      <c r="C214" s="5" t="s">
        <v>1155</v>
      </c>
      <c r="D214" s="5">
        <v>415.2</v>
      </c>
      <c r="E214" s="5" t="s">
        <v>939</v>
      </c>
      <c r="F214" s="22" t="s">
        <v>78</v>
      </c>
      <c r="G214" s="5" t="s">
        <v>69</v>
      </c>
      <c r="H214" s="5">
        <v>44.003</v>
      </c>
      <c r="I214" s="5">
        <v>2.8490000000000002</v>
      </c>
      <c r="J214" s="5">
        <v>13.766999999999999</v>
      </c>
      <c r="K214" s="5">
        <v>4.8360000000000003</v>
      </c>
      <c r="L214" s="5">
        <v>8.5340000000000007</v>
      </c>
      <c r="M214" s="5">
        <v>12.885</v>
      </c>
      <c r="N214" s="5">
        <v>0.188</v>
      </c>
      <c r="O214" s="5">
        <v>5.4619999999999997</v>
      </c>
      <c r="P214" s="5">
        <v>12.789</v>
      </c>
      <c r="Q214" s="5">
        <v>3.2389999999999999</v>
      </c>
      <c r="R214" s="5">
        <v>2.2210000000000001</v>
      </c>
      <c r="S214" s="5">
        <v>0.99199999999999999</v>
      </c>
      <c r="T214" s="22">
        <v>47.093613529070637</v>
      </c>
      <c r="U214" s="22">
        <v>1.224</v>
      </c>
      <c r="V214" s="22">
        <v>10015.6043459907</v>
      </c>
      <c r="W214" s="72">
        <f t="shared" si="3"/>
        <v>1.0015604345990698</v>
      </c>
      <c r="X214" s="22">
        <v>1676.5444753677523</v>
      </c>
      <c r="Y214" s="22">
        <v>845.99433363300489</v>
      </c>
      <c r="Z214" s="22">
        <v>2213.6960617227483</v>
      </c>
      <c r="AA214" s="22">
        <v>78.637410444172431</v>
      </c>
      <c r="AB214" s="5" t="s">
        <v>20</v>
      </c>
      <c r="AC214" s="5">
        <v>4.5884526319689187E-2</v>
      </c>
      <c r="AD214" s="5" t="s">
        <v>20</v>
      </c>
      <c r="AE214" s="5" t="s">
        <v>20</v>
      </c>
      <c r="AF214" s="5">
        <v>4.8501946090067694E-2</v>
      </c>
      <c r="AG214" s="5">
        <v>1363.9996633005501</v>
      </c>
      <c r="AH214" s="5">
        <v>66.117502834982488</v>
      </c>
      <c r="AI214" s="5">
        <v>69.110209793147817</v>
      </c>
      <c r="AJ214" s="5">
        <v>68.956127099933042</v>
      </c>
      <c r="AK214" s="5" t="s">
        <v>20</v>
      </c>
      <c r="AL214" s="5" t="s">
        <v>20</v>
      </c>
      <c r="AM214" s="5" t="s">
        <v>20</v>
      </c>
      <c r="AN214" s="5" t="s">
        <v>20</v>
      </c>
      <c r="AO214" s="5" t="s">
        <v>20</v>
      </c>
      <c r="AP214" s="5" t="s">
        <v>20</v>
      </c>
      <c r="AQ214" s="5" t="s">
        <v>20</v>
      </c>
      <c r="AR214" s="5" t="s">
        <v>20</v>
      </c>
      <c r="AS214" s="5" t="s">
        <v>20</v>
      </c>
      <c r="AT214" s="5" t="s">
        <v>20</v>
      </c>
      <c r="AU214" s="5" t="s">
        <v>20</v>
      </c>
      <c r="AV214" s="5" t="s">
        <v>20</v>
      </c>
      <c r="AW214" s="5"/>
      <c r="AX214" s="5" t="s">
        <v>20</v>
      </c>
      <c r="AY214" s="5" t="s">
        <v>20</v>
      </c>
      <c r="AZ214" s="5" t="s">
        <v>20</v>
      </c>
      <c r="BA214" s="5" t="s">
        <v>20</v>
      </c>
      <c r="BB214" s="5" t="s">
        <v>20</v>
      </c>
      <c r="BC214" s="5" t="s">
        <v>20</v>
      </c>
      <c r="BD214" s="5" t="s">
        <v>20</v>
      </c>
      <c r="BE214" s="5" t="s">
        <v>20</v>
      </c>
      <c r="BF214" s="5" t="s">
        <v>20</v>
      </c>
      <c r="BG214" s="5" t="s">
        <v>20</v>
      </c>
      <c r="BH214" s="5" t="s">
        <v>20</v>
      </c>
      <c r="BI214" s="5" t="s">
        <v>20</v>
      </c>
      <c r="BJ214" s="5" t="s">
        <v>20</v>
      </c>
      <c r="BK214" s="5" t="s">
        <v>20</v>
      </c>
      <c r="BL214" s="5" t="s">
        <v>20</v>
      </c>
      <c r="BM214" s="5" t="s">
        <v>20</v>
      </c>
      <c r="BN214" s="5" t="s">
        <v>20</v>
      </c>
      <c r="BO214" s="5" t="s">
        <v>20</v>
      </c>
      <c r="BP214" s="5" t="s">
        <v>20</v>
      </c>
    </row>
    <row r="215" spans="1:68" s="6" customFormat="1">
      <c r="A215" s="5" t="s">
        <v>938</v>
      </c>
      <c r="B215" s="5" t="s">
        <v>1156</v>
      </c>
      <c r="C215" s="5" t="s">
        <v>1156</v>
      </c>
      <c r="D215" s="5">
        <v>448.2</v>
      </c>
      <c r="E215" s="5" t="s">
        <v>939</v>
      </c>
      <c r="F215" s="5" t="s">
        <v>78</v>
      </c>
      <c r="G215" s="5" t="s">
        <v>69</v>
      </c>
      <c r="H215" s="5">
        <v>44.854999999999997</v>
      </c>
      <c r="I215" s="5">
        <v>3.1829999999999998</v>
      </c>
      <c r="J215" s="5">
        <v>14.265000000000001</v>
      </c>
      <c r="K215" s="5">
        <v>4.6479999999999997</v>
      </c>
      <c r="L215" s="5">
        <v>8.6999999999999993</v>
      </c>
      <c r="M215" s="5">
        <v>12.882</v>
      </c>
      <c r="N215" s="5">
        <v>0.221</v>
      </c>
      <c r="O215" s="5">
        <v>5.585</v>
      </c>
      <c r="P215" s="5">
        <v>9.5340000000000007</v>
      </c>
      <c r="Q215" s="5">
        <v>4.3769999999999998</v>
      </c>
      <c r="R215" s="5">
        <v>2.1139999999999999</v>
      </c>
      <c r="S215" s="5">
        <v>0.71799999999999997</v>
      </c>
      <c r="T215" s="5">
        <v>47.197800778131324</v>
      </c>
      <c r="U215" s="5">
        <v>1.766</v>
      </c>
      <c r="V215" s="5">
        <v>8446.6755850934696</v>
      </c>
      <c r="W215" s="72">
        <f t="shared" si="3"/>
        <v>0.84466755850934694</v>
      </c>
      <c r="X215" s="5">
        <v>2366.099213162564</v>
      </c>
      <c r="Y215" s="5">
        <v>775.49162968381745</v>
      </c>
      <c r="Z215" s="5">
        <v>3478.3644605341469</v>
      </c>
      <c r="AA215" s="5">
        <v>78.503290149966801</v>
      </c>
      <c r="AB215" s="5" t="s">
        <v>20</v>
      </c>
      <c r="AC215" s="5">
        <v>4.4189540810689661E-2</v>
      </c>
      <c r="AD215" s="5" t="s">
        <v>20</v>
      </c>
      <c r="AE215" s="5" t="s">
        <v>20</v>
      </c>
      <c r="AF215" s="5">
        <v>8.3326950548757106E-2</v>
      </c>
      <c r="AG215" s="5">
        <v>1318.34633850299</v>
      </c>
      <c r="AH215" s="5">
        <v>67.186154039003114</v>
      </c>
      <c r="AI215" s="5">
        <v>63.531695181191871</v>
      </c>
      <c r="AJ215" s="5">
        <v>98.738106647229273</v>
      </c>
      <c r="AK215" s="5" t="s">
        <v>20</v>
      </c>
      <c r="AL215" s="5" t="s">
        <v>20</v>
      </c>
      <c r="AM215" s="5" t="s">
        <v>20</v>
      </c>
      <c r="AN215" s="5" t="s">
        <v>20</v>
      </c>
      <c r="AO215" s="5" t="s">
        <v>20</v>
      </c>
      <c r="AP215" s="5" t="s">
        <v>20</v>
      </c>
      <c r="AQ215" s="5" t="s">
        <v>20</v>
      </c>
      <c r="AR215" s="5" t="s">
        <v>20</v>
      </c>
      <c r="AS215" s="5" t="s">
        <v>20</v>
      </c>
      <c r="AT215" s="5" t="s">
        <v>20</v>
      </c>
      <c r="AU215" s="5" t="s">
        <v>20</v>
      </c>
      <c r="AV215" s="5" t="s">
        <v>20</v>
      </c>
      <c r="AW215" s="5"/>
      <c r="AX215" s="5" t="s">
        <v>20</v>
      </c>
      <c r="AY215" s="5" t="s">
        <v>20</v>
      </c>
      <c r="AZ215" s="5" t="s">
        <v>20</v>
      </c>
      <c r="BA215" s="5" t="s">
        <v>20</v>
      </c>
      <c r="BB215" s="5" t="s">
        <v>20</v>
      </c>
      <c r="BC215" s="5" t="s">
        <v>20</v>
      </c>
      <c r="BD215" s="5" t="s">
        <v>20</v>
      </c>
      <c r="BE215" s="5" t="s">
        <v>20</v>
      </c>
      <c r="BF215" s="5" t="s">
        <v>20</v>
      </c>
      <c r="BG215" s="5" t="s">
        <v>20</v>
      </c>
      <c r="BH215" s="5" t="s">
        <v>20</v>
      </c>
      <c r="BI215" s="5" t="s">
        <v>20</v>
      </c>
      <c r="BJ215" s="5" t="s">
        <v>20</v>
      </c>
      <c r="BK215" s="5" t="s">
        <v>20</v>
      </c>
      <c r="BL215" s="5" t="s">
        <v>20</v>
      </c>
      <c r="BM215" s="5" t="s">
        <v>20</v>
      </c>
      <c r="BN215" s="5" t="s">
        <v>20</v>
      </c>
      <c r="BO215" s="5" t="s">
        <v>20</v>
      </c>
      <c r="BP215" s="5" t="s">
        <v>20</v>
      </c>
    </row>
    <row r="216" spans="1:68" s="6" customFormat="1">
      <c r="A216" s="5" t="s">
        <v>938</v>
      </c>
      <c r="B216" s="5" t="s">
        <v>1157</v>
      </c>
      <c r="C216" s="5" t="s">
        <v>1157</v>
      </c>
      <c r="D216" s="5">
        <v>429.1</v>
      </c>
      <c r="E216" s="5" t="s">
        <v>939</v>
      </c>
      <c r="F216" s="5" t="s">
        <v>78</v>
      </c>
      <c r="G216" s="5" t="s">
        <v>69</v>
      </c>
      <c r="H216" s="5">
        <v>46.59</v>
      </c>
      <c r="I216" s="5">
        <v>2.7639999999999998</v>
      </c>
      <c r="J216" s="5">
        <v>13.757</v>
      </c>
      <c r="K216" s="5">
        <v>4.6660000000000004</v>
      </c>
      <c r="L216" s="5">
        <v>8.6750000000000007</v>
      </c>
      <c r="M216" s="5">
        <v>12.874000000000001</v>
      </c>
      <c r="N216" s="5">
        <v>0.19700000000000001</v>
      </c>
      <c r="O216" s="5">
        <v>5.6609999999999996</v>
      </c>
      <c r="P216" s="5">
        <v>10.1</v>
      </c>
      <c r="Q216" s="5">
        <v>3.8540000000000001</v>
      </c>
      <c r="R216" s="5">
        <v>2.5369999999999999</v>
      </c>
      <c r="S216" s="5">
        <v>0.68300000000000005</v>
      </c>
      <c r="T216" s="5">
        <v>47.768869023887902</v>
      </c>
      <c r="U216" s="5">
        <v>0.61</v>
      </c>
      <c r="V216" s="5">
        <v>10518.518311207899</v>
      </c>
      <c r="W216" s="72">
        <f t="shared" si="3"/>
        <v>1.0518518311207898</v>
      </c>
      <c r="X216" s="5">
        <v>1855.5664880578829</v>
      </c>
      <c r="Y216" s="5">
        <v>950.06994735763897</v>
      </c>
      <c r="Z216" s="5">
        <v>3991.8125982168485</v>
      </c>
      <c r="AA216" s="5">
        <v>78.961125752810347</v>
      </c>
      <c r="AB216" s="5" t="s">
        <v>20</v>
      </c>
      <c r="AC216" s="5">
        <v>4.5111001670444011E-2</v>
      </c>
      <c r="AD216" s="5" t="s">
        <v>20</v>
      </c>
      <c r="AE216" s="5" t="s">
        <v>20</v>
      </c>
      <c r="AF216" s="5">
        <v>3.2134794650861415E-2</v>
      </c>
      <c r="AG216" s="5">
        <v>1842.0084607175399</v>
      </c>
      <c r="AH216" s="5">
        <v>80.522729586990124</v>
      </c>
      <c r="AI216" s="5">
        <v>91.415833403549968</v>
      </c>
      <c r="AJ216" s="5">
        <v>130.96142590930086</v>
      </c>
      <c r="AK216" s="5" t="s">
        <v>20</v>
      </c>
      <c r="AL216" s="5" t="s">
        <v>20</v>
      </c>
      <c r="AM216" s="5" t="s">
        <v>20</v>
      </c>
      <c r="AN216" s="5" t="s">
        <v>20</v>
      </c>
      <c r="AO216" s="5" t="s">
        <v>20</v>
      </c>
      <c r="AP216" s="5" t="s">
        <v>20</v>
      </c>
      <c r="AQ216" s="5" t="s">
        <v>20</v>
      </c>
      <c r="AR216" s="5" t="s">
        <v>20</v>
      </c>
      <c r="AS216" s="5" t="s">
        <v>20</v>
      </c>
      <c r="AT216" s="5" t="s">
        <v>20</v>
      </c>
      <c r="AU216" s="5" t="s">
        <v>20</v>
      </c>
      <c r="AV216" s="5" t="s">
        <v>20</v>
      </c>
      <c r="AW216" s="5"/>
      <c r="AX216" s="5" t="s">
        <v>20</v>
      </c>
      <c r="AY216" s="5" t="s">
        <v>20</v>
      </c>
      <c r="AZ216" s="5" t="s">
        <v>20</v>
      </c>
      <c r="BA216" s="5" t="s">
        <v>20</v>
      </c>
      <c r="BB216" s="5" t="s">
        <v>20</v>
      </c>
      <c r="BC216" s="5" t="s">
        <v>20</v>
      </c>
      <c r="BD216" s="5" t="s">
        <v>20</v>
      </c>
      <c r="BE216" s="5" t="s">
        <v>20</v>
      </c>
      <c r="BF216" s="5" t="s">
        <v>20</v>
      </c>
      <c r="BG216" s="5" t="s">
        <v>20</v>
      </c>
      <c r="BH216" s="5" t="s">
        <v>20</v>
      </c>
      <c r="BI216" s="5" t="s">
        <v>20</v>
      </c>
      <c r="BJ216" s="5" t="s">
        <v>20</v>
      </c>
      <c r="BK216" s="5" t="s">
        <v>20</v>
      </c>
      <c r="BL216" s="5" t="s">
        <v>20</v>
      </c>
      <c r="BM216" s="5" t="s">
        <v>20</v>
      </c>
      <c r="BN216" s="5" t="s">
        <v>20</v>
      </c>
      <c r="BO216" s="5" t="s">
        <v>20</v>
      </c>
      <c r="BP216" s="5" t="s">
        <v>20</v>
      </c>
    </row>
    <row r="217" spans="1:68" s="6" customFormat="1">
      <c r="A217" s="5" t="s">
        <v>938</v>
      </c>
      <c r="B217" s="5" t="s">
        <v>1158</v>
      </c>
      <c r="C217" s="5" t="s">
        <v>1158</v>
      </c>
      <c r="D217" s="5">
        <v>447.3</v>
      </c>
      <c r="E217" s="5" t="s">
        <v>939</v>
      </c>
      <c r="F217" s="5" t="s">
        <v>78</v>
      </c>
      <c r="G217" s="5" t="s">
        <v>69</v>
      </c>
      <c r="H217" s="5">
        <v>41.784999999999997</v>
      </c>
      <c r="I217" s="5">
        <v>3.762</v>
      </c>
      <c r="J217" s="5">
        <v>13.917999999999999</v>
      </c>
      <c r="K217" s="5">
        <v>5.0940000000000003</v>
      </c>
      <c r="L217" s="5">
        <v>8.4489999999999998</v>
      </c>
      <c r="M217" s="5">
        <v>13.032999999999999</v>
      </c>
      <c r="N217" s="5">
        <v>0.14399999999999999</v>
      </c>
      <c r="O217" s="5">
        <v>5.6790000000000003</v>
      </c>
      <c r="P217" s="5">
        <v>12.734999999999999</v>
      </c>
      <c r="Q217" s="5">
        <v>3.8439999999999999</v>
      </c>
      <c r="R217" s="5">
        <v>2.3130000000000002</v>
      </c>
      <c r="S217" s="5">
        <v>0.93700000000000006</v>
      </c>
      <c r="T217" s="5">
        <v>48.809993786189224</v>
      </c>
      <c r="U217" s="5">
        <v>1.57</v>
      </c>
      <c r="V217" s="5">
        <v>7016.6565058126698</v>
      </c>
      <c r="W217" s="72">
        <f t="shared" si="3"/>
        <v>0.70166565058126695</v>
      </c>
      <c r="X217" s="5">
        <v>1834.0379567581165</v>
      </c>
      <c r="Y217" s="5">
        <v>726.40211509973335</v>
      </c>
      <c r="Z217" s="5">
        <v>3969.146964282239</v>
      </c>
      <c r="AA217" s="5">
        <v>79.478484349922127</v>
      </c>
      <c r="AB217" s="5" t="s">
        <v>20</v>
      </c>
      <c r="AC217" s="5">
        <v>3.783108737535807E-2</v>
      </c>
      <c r="AD217" s="5" t="s">
        <v>20</v>
      </c>
      <c r="AE217" s="5" t="s">
        <v>20</v>
      </c>
      <c r="AF217" s="5">
        <v>5.8281645760283017E-2</v>
      </c>
      <c r="AG217" s="5">
        <v>588.35175791847803</v>
      </c>
      <c r="AH217" s="5">
        <v>57.682200180896835</v>
      </c>
      <c r="AI217" s="5">
        <v>60.154239675836664</v>
      </c>
      <c r="AJ217" s="5">
        <v>156.43160162157997</v>
      </c>
      <c r="AK217" s="5" t="s">
        <v>20</v>
      </c>
      <c r="AL217" s="5" t="s">
        <v>20</v>
      </c>
      <c r="AM217" s="5" t="s">
        <v>20</v>
      </c>
      <c r="AN217" s="5" t="s">
        <v>20</v>
      </c>
      <c r="AO217" s="5" t="s">
        <v>20</v>
      </c>
      <c r="AP217" s="5" t="s">
        <v>20</v>
      </c>
      <c r="AQ217" s="5" t="s">
        <v>20</v>
      </c>
      <c r="AR217" s="5" t="s">
        <v>20</v>
      </c>
      <c r="AS217" s="5" t="s">
        <v>20</v>
      </c>
      <c r="AT217" s="5" t="s">
        <v>20</v>
      </c>
      <c r="AU217" s="5" t="s">
        <v>20</v>
      </c>
      <c r="AV217" s="5" t="s">
        <v>20</v>
      </c>
      <c r="AW217" s="5"/>
      <c r="AX217" s="5" t="s">
        <v>20</v>
      </c>
      <c r="AY217" s="5" t="s">
        <v>20</v>
      </c>
      <c r="AZ217" s="5" t="s">
        <v>20</v>
      </c>
      <c r="BA217" s="5" t="s">
        <v>20</v>
      </c>
      <c r="BB217" s="5" t="s">
        <v>20</v>
      </c>
      <c r="BC217" s="5" t="s">
        <v>20</v>
      </c>
      <c r="BD217" s="5" t="s">
        <v>20</v>
      </c>
      <c r="BE217" s="5" t="s">
        <v>20</v>
      </c>
      <c r="BF217" s="5" t="s">
        <v>20</v>
      </c>
      <c r="BG217" s="5" t="s">
        <v>20</v>
      </c>
      <c r="BH217" s="5" t="s">
        <v>20</v>
      </c>
      <c r="BI217" s="5" t="s">
        <v>20</v>
      </c>
      <c r="BJ217" s="5" t="s">
        <v>20</v>
      </c>
      <c r="BK217" s="5" t="s">
        <v>20</v>
      </c>
      <c r="BL217" s="5" t="s">
        <v>20</v>
      </c>
      <c r="BM217" s="5" t="s">
        <v>20</v>
      </c>
      <c r="BN217" s="5" t="s">
        <v>20</v>
      </c>
      <c r="BO217" s="5" t="s">
        <v>20</v>
      </c>
      <c r="BP217" s="5" t="s">
        <v>20</v>
      </c>
    </row>
    <row r="218" spans="1:68" s="6" customFormat="1">
      <c r="A218" s="5" t="s">
        <v>938</v>
      </c>
      <c r="B218" s="5" t="s">
        <v>1159</v>
      </c>
      <c r="C218" s="5" t="s">
        <v>1159</v>
      </c>
      <c r="D218" s="5">
        <v>436.1</v>
      </c>
      <c r="E218" s="5" t="s">
        <v>939</v>
      </c>
      <c r="F218" s="5" t="s">
        <v>78</v>
      </c>
      <c r="G218" s="5" t="s">
        <v>69</v>
      </c>
      <c r="H218" s="5">
        <v>43.648000000000003</v>
      </c>
      <c r="I218" s="5">
        <v>3.4940000000000002</v>
      </c>
      <c r="J218" s="5">
        <v>13.506</v>
      </c>
      <c r="K218" s="5">
        <v>4.7329999999999997</v>
      </c>
      <c r="L218" s="5">
        <v>8.6219999999999999</v>
      </c>
      <c r="M218" s="5">
        <v>12.881</v>
      </c>
      <c r="N218" s="5">
        <v>0.21299999999999999</v>
      </c>
      <c r="O218" s="5">
        <v>5.7489999999999997</v>
      </c>
      <c r="P218" s="5">
        <v>11.236000000000001</v>
      </c>
      <c r="Q218" s="5">
        <v>3.44</v>
      </c>
      <c r="R218" s="5">
        <v>2.2589999999999999</v>
      </c>
      <c r="S218" s="5">
        <v>0.91</v>
      </c>
      <c r="T218" s="5">
        <v>48.526306635333597</v>
      </c>
      <c r="U218" s="5">
        <v>2.298</v>
      </c>
      <c r="V218" s="5">
        <v>9022.5192910217193</v>
      </c>
      <c r="W218" s="72">
        <f t="shared" si="3"/>
        <v>0.90225192910217189</v>
      </c>
      <c r="X218" s="5">
        <v>2020.591781272276</v>
      </c>
      <c r="Y218" s="5">
        <v>834.27958364054473</v>
      </c>
      <c r="Z218" s="5">
        <v>4685.9572126690109</v>
      </c>
      <c r="AA218" s="5">
        <v>79.200972962897552</v>
      </c>
      <c r="AB218" s="5">
        <v>36.904148152049586</v>
      </c>
      <c r="AC218" s="5">
        <v>4.4487985637772773E-2</v>
      </c>
      <c r="AD218" s="5">
        <v>781.17033591786003</v>
      </c>
      <c r="AE218" s="5">
        <v>214.44353370035412</v>
      </c>
      <c r="AF218" s="5">
        <v>6.3480064390362967E-2</v>
      </c>
      <c r="AG218" s="5">
        <v>1207.8416941722201</v>
      </c>
      <c r="AH218" s="5">
        <v>40.046953246896877</v>
      </c>
      <c r="AI218" s="5">
        <v>63.889791627241586</v>
      </c>
      <c r="AJ218" s="5">
        <v>106.01914240878601</v>
      </c>
      <c r="AK218" s="5">
        <v>21.592523971791362</v>
      </c>
      <c r="AL218" s="5">
        <v>366.07202510617469</v>
      </c>
      <c r="AM218" s="5">
        <v>0</v>
      </c>
      <c r="AN218" s="5">
        <v>38.718712308594242</v>
      </c>
      <c r="AO218" s="5">
        <v>36.086136816472361</v>
      </c>
      <c r="AP218" s="5">
        <v>91.004343235682811</v>
      </c>
      <c r="AQ218" s="5">
        <v>91.797939702179278</v>
      </c>
      <c r="AR218" s="5">
        <v>52.038807828444831</v>
      </c>
      <c r="AS218" s="5">
        <v>966.85188114422203</v>
      </c>
      <c r="AT218" s="5">
        <v>27.483235101162268</v>
      </c>
      <c r="AU218" s="5">
        <v>400.52067600042318</v>
      </c>
      <c r="AV218" s="5">
        <v>87.908529218514374</v>
      </c>
      <c r="AW218" s="5">
        <v>722.28557217865682</v>
      </c>
      <c r="AX218" s="5">
        <v>48.486301562150956</v>
      </c>
      <c r="AY218" s="5">
        <v>107.16107687401932</v>
      </c>
      <c r="AZ218" s="5">
        <v>13.293736438769464</v>
      </c>
      <c r="BA218" s="5">
        <v>54.752429806730447</v>
      </c>
      <c r="BB218" s="5">
        <v>10.674037658216779</v>
      </c>
      <c r="BC218" s="5">
        <v>3.2166715451476677</v>
      </c>
      <c r="BD218" s="5">
        <v>8.7529632755062501</v>
      </c>
      <c r="BE218" s="5">
        <v>1.0904910974556123</v>
      </c>
      <c r="BF218" s="5">
        <v>5.9986369133731916</v>
      </c>
      <c r="BG218" s="5">
        <v>0.98889479083612675</v>
      </c>
      <c r="BH218" s="5">
        <v>2.3342438787914479</v>
      </c>
      <c r="BI218" s="5">
        <v>0.31476391489549704</v>
      </c>
      <c r="BJ218" s="5">
        <v>1.9011338060816416</v>
      </c>
      <c r="BK218" s="5">
        <v>0.26164580739594406</v>
      </c>
      <c r="BL218" s="5">
        <v>7.2743382405234636</v>
      </c>
      <c r="BM218" s="5">
        <v>5.476445558578706</v>
      </c>
      <c r="BN218" s="5">
        <v>3.5398254087948011</v>
      </c>
      <c r="BO218" s="5">
        <v>4.2253740199330734</v>
      </c>
      <c r="BP218" s="5">
        <v>1.0803911628069116</v>
      </c>
    </row>
    <row r="219" spans="1:68" s="6" customFormat="1">
      <c r="A219" s="5" t="s">
        <v>938</v>
      </c>
      <c r="B219" s="5" t="s">
        <v>1160</v>
      </c>
      <c r="C219" s="5" t="s">
        <v>1160</v>
      </c>
      <c r="D219" s="5">
        <v>431.3</v>
      </c>
      <c r="E219" s="5" t="s">
        <v>939</v>
      </c>
      <c r="F219" s="5" t="s">
        <v>78</v>
      </c>
      <c r="G219" s="5" t="s">
        <v>69</v>
      </c>
      <c r="H219" s="5">
        <v>49.241999999999997</v>
      </c>
      <c r="I219" s="5">
        <v>2.5830000000000002</v>
      </c>
      <c r="J219" s="5">
        <v>14.433</v>
      </c>
      <c r="K219" s="5">
        <v>4.202</v>
      </c>
      <c r="L219" s="5">
        <v>9.1080000000000005</v>
      </c>
      <c r="M219" s="5">
        <v>12.89</v>
      </c>
      <c r="N219" s="5">
        <v>0.214</v>
      </c>
      <c r="O219" s="5">
        <v>5.7619999999999996</v>
      </c>
      <c r="P219" s="5">
        <v>5.2949999999999999</v>
      </c>
      <c r="Q219" s="5">
        <v>4.4880000000000004</v>
      </c>
      <c r="R219" s="5">
        <v>2.9119999999999999</v>
      </c>
      <c r="S219" s="5">
        <v>0.82599999999999996</v>
      </c>
      <c r="T219" s="5">
        <v>46.691880800112436</v>
      </c>
      <c r="U219" s="5">
        <v>1.0089999999999999</v>
      </c>
      <c r="V219" s="5">
        <v>9771.0484283059304</v>
      </c>
      <c r="W219" s="72">
        <f t="shared" si="3"/>
        <v>0.97710484283059307</v>
      </c>
      <c r="X219" s="5">
        <v>1655.3378991391924</v>
      </c>
      <c r="Y219" s="5">
        <v>999.03151668256498</v>
      </c>
      <c r="Z219" s="5">
        <v>3125.2447723621494</v>
      </c>
      <c r="AA219" s="5">
        <v>78.514821049855044</v>
      </c>
      <c r="AB219" s="5" t="s">
        <v>20</v>
      </c>
      <c r="AC219" s="5">
        <v>4.1327123271620463E-2</v>
      </c>
      <c r="AD219" s="5" t="s">
        <v>20</v>
      </c>
      <c r="AE219" s="5" t="s">
        <v>20</v>
      </c>
      <c r="AF219" s="5">
        <v>3.2100724368257526E-2</v>
      </c>
      <c r="AG219" s="5">
        <v>1715.22168181596</v>
      </c>
      <c r="AH219" s="5">
        <v>52.34372529895446</v>
      </c>
      <c r="AI219" s="5">
        <v>81.88057708370809</v>
      </c>
      <c r="AJ219" s="5">
        <v>90.815953123676735</v>
      </c>
      <c r="AK219" s="5" t="s">
        <v>20</v>
      </c>
      <c r="AL219" s="5" t="s">
        <v>20</v>
      </c>
      <c r="AM219" s="5" t="s">
        <v>20</v>
      </c>
      <c r="AN219" s="5" t="s">
        <v>20</v>
      </c>
      <c r="AO219" s="5" t="s">
        <v>20</v>
      </c>
      <c r="AP219" s="5" t="s">
        <v>20</v>
      </c>
      <c r="AQ219" s="5" t="s">
        <v>20</v>
      </c>
      <c r="AR219" s="5" t="s">
        <v>20</v>
      </c>
      <c r="AS219" s="5" t="s">
        <v>20</v>
      </c>
      <c r="AT219" s="5" t="s">
        <v>20</v>
      </c>
      <c r="AU219" s="5" t="s">
        <v>20</v>
      </c>
      <c r="AV219" s="5" t="s">
        <v>20</v>
      </c>
      <c r="AW219" s="5"/>
      <c r="AX219" s="5" t="s">
        <v>20</v>
      </c>
      <c r="AY219" s="5" t="s">
        <v>20</v>
      </c>
      <c r="AZ219" s="5" t="s">
        <v>20</v>
      </c>
      <c r="BA219" s="5" t="s">
        <v>20</v>
      </c>
      <c r="BB219" s="5" t="s">
        <v>20</v>
      </c>
      <c r="BC219" s="5" t="s">
        <v>20</v>
      </c>
      <c r="BD219" s="5" t="s">
        <v>20</v>
      </c>
      <c r="BE219" s="5" t="s">
        <v>20</v>
      </c>
      <c r="BF219" s="5" t="s">
        <v>20</v>
      </c>
      <c r="BG219" s="5" t="s">
        <v>20</v>
      </c>
      <c r="BH219" s="5" t="s">
        <v>20</v>
      </c>
      <c r="BI219" s="5" t="s">
        <v>20</v>
      </c>
      <c r="BJ219" s="5" t="s">
        <v>20</v>
      </c>
      <c r="BK219" s="5" t="s">
        <v>20</v>
      </c>
      <c r="BL219" s="5" t="s">
        <v>20</v>
      </c>
      <c r="BM219" s="5" t="s">
        <v>20</v>
      </c>
      <c r="BN219" s="5" t="s">
        <v>20</v>
      </c>
      <c r="BO219" s="5" t="s">
        <v>20</v>
      </c>
      <c r="BP219" s="5" t="s">
        <v>20</v>
      </c>
    </row>
    <row r="220" spans="1:68" s="6" customFormat="1">
      <c r="A220" s="5" t="s">
        <v>938</v>
      </c>
      <c r="B220" s="5" t="s">
        <v>1161</v>
      </c>
      <c r="C220" s="5" t="s">
        <v>1161</v>
      </c>
      <c r="D220" s="5">
        <v>435.4</v>
      </c>
      <c r="E220" s="5" t="s">
        <v>939</v>
      </c>
      <c r="F220" s="5" t="s">
        <v>78</v>
      </c>
      <c r="G220" s="5" t="s">
        <v>69</v>
      </c>
      <c r="H220" s="5">
        <v>44.475000000000001</v>
      </c>
      <c r="I220" s="5">
        <v>3.1629999999999998</v>
      </c>
      <c r="J220" s="5">
        <v>13.055</v>
      </c>
      <c r="K220" s="5">
        <v>4.82</v>
      </c>
      <c r="L220" s="5">
        <v>8.516</v>
      </c>
      <c r="M220" s="5">
        <v>12.853</v>
      </c>
      <c r="N220" s="5">
        <v>0.221</v>
      </c>
      <c r="O220" s="5">
        <v>5.774</v>
      </c>
      <c r="P220" s="5">
        <v>10.813000000000001</v>
      </c>
      <c r="Q220" s="5">
        <v>3.8330000000000002</v>
      </c>
      <c r="R220" s="5">
        <v>2.33</v>
      </c>
      <c r="S220" s="5">
        <v>1.0249999999999999</v>
      </c>
      <c r="T220" s="5">
        <v>49.118657609985931</v>
      </c>
      <c r="U220" s="5">
        <v>2.0539999999999998</v>
      </c>
      <c r="V220" s="5">
        <v>3238.3813939808001</v>
      </c>
      <c r="W220" s="72">
        <f t="shared" si="3"/>
        <v>0.32383813939808004</v>
      </c>
      <c r="X220" s="5">
        <v>2230.6316154150763</v>
      </c>
      <c r="Y220" s="5">
        <v>943.19786518068327</v>
      </c>
      <c r="Z220" s="5">
        <v>6044.0416221387186</v>
      </c>
      <c r="AA220" s="5">
        <v>79.419490812259696</v>
      </c>
      <c r="AB220" s="5">
        <v>47.769223822341353</v>
      </c>
      <c r="AC220" s="5">
        <v>4.8763429890450745E-2</v>
      </c>
      <c r="AD220" s="5">
        <v>1254.3397522081489</v>
      </c>
      <c r="AE220" s="5">
        <v>224.70888619406222</v>
      </c>
      <c r="AF220" s="5">
        <v>5.5328809072927233E-2</v>
      </c>
      <c r="AG220" s="5">
        <v>291.45506406368099</v>
      </c>
      <c r="AH220" s="5">
        <v>41.398404547413648</v>
      </c>
      <c r="AI220" s="5">
        <v>74.236472718962887</v>
      </c>
      <c r="AJ220" s="5">
        <v>146.62486075908043</v>
      </c>
      <c r="AK220" s="5">
        <v>15.268211148997135</v>
      </c>
      <c r="AL220" s="5">
        <v>288.65737993230124</v>
      </c>
      <c r="AM220" s="5">
        <v>0</v>
      </c>
      <c r="AN220" s="5">
        <v>32.068337178913836</v>
      </c>
      <c r="AO220" s="5">
        <v>24.573337252005562</v>
      </c>
      <c r="AP220" s="5">
        <v>207.43024948676998</v>
      </c>
      <c r="AQ220" s="5">
        <v>72.105095892809416</v>
      </c>
      <c r="AR220" s="5">
        <v>45.007433764919668</v>
      </c>
      <c r="AS220" s="5">
        <v>985.37540182901353</v>
      </c>
      <c r="AT220" s="5">
        <v>22.541644826271042</v>
      </c>
      <c r="AU220" s="5">
        <v>321.85906380691966</v>
      </c>
      <c r="AV220" s="5">
        <v>74.519801874640848</v>
      </c>
      <c r="AW220" s="5">
        <v>605.52692181871555</v>
      </c>
      <c r="AX220" s="5">
        <v>40.458003339653857</v>
      </c>
      <c r="AY220" s="5">
        <v>91.407155043531858</v>
      </c>
      <c r="AZ220" s="5">
        <v>11.081750828293035</v>
      </c>
      <c r="BA220" s="5">
        <v>46.695998739921428</v>
      </c>
      <c r="BB220" s="5">
        <v>8.2283961699061994</v>
      </c>
      <c r="BC220" s="5">
        <v>2.2350688764367943</v>
      </c>
      <c r="BD220" s="5">
        <v>7.3471358215509222</v>
      </c>
      <c r="BE220" s="5">
        <v>0.83690638533517248</v>
      </c>
      <c r="BF220" s="5">
        <v>4.8185044056036199</v>
      </c>
      <c r="BG220" s="5">
        <v>0.86309959860294916</v>
      </c>
      <c r="BH220" s="5">
        <v>1.9049207426278245</v>
      </c>
      <c r="BI220" s="5">
        <v>0</v>
      </c>
      <c r="BJ220" s="5">
        <v>1.55</v>
      </c>
      <c r="BK220" s="5">
        <v>0</v>
      </c>
      <c r="BL220" s="5">
        <v>6.0699294546495564</v>
      </c>
      <c r="BM220" s="5">
        <v>4.5122093174970566</v>
      </c>
      <c r="BN220" s="5">
        <v>3.5391378957996462</v>
      </c>
      <c r="BO220" s="5">
        <v>3.3529720028997452</v>
      </c>
      <c r="BP220" s="5">
        <v>0.77724637197345248</v>
      </c>
    </row>
    <row r="221" spans="1:68" s="6" customFormat="1">
      <c r="A221" s="5" t="s">
        <v>938</v>
      </c>
      <c r="B221" s="5" t="s">
        <v>1162</v>
      </c>
      <c r="C221" s="5" t="s">
        <v>1162</v>
      </c>
      <c r="D221" s="5">
        <v>425.1</v>
      </c>
      <c r="E221" s="5" t="s">
        <v>939</v>
      </c>
      <c r="F221" s="5" t="s">
        <v>78</v>
      </c>
      <c r="G221" s="5" t="s">
        <v>69</v>
      </c>
      <c r="H221" s="5">
        <v>45.643000000000001</v>
      </c>
      <c r="I221" s="5">
        <v>2.9660000000000002</v>
      </c>
      <c r="J221" s="5">
        <v>15.09</v>
      </c>
      <c r="K221" s="5">
        <v>4.423</v>
      </c>
      <c r="L221" s="5">
        <v>8.9060000000000006</v>
      </c>
      <c r="M221" s="5">
        <v>12.887</v>
      </c>
      <c r="N221" s="5">
        <v>0.255</v>
      </c>
      <c r="O221" s="5">
        <v>5.7869999999999999</v>
      </c>
      <c r="P221" s="5">
        <v>8.4949999999999992</v>
      </c>
      <c r="Q221" s="5">
        <v>4.2149999999999999</v>
      </c>
      <c r="R221" s="5">
        <v>2.3279999999999998</v>
      </c>
      <c r="S221" s="5">
        <v>0.73099999999999998</v>
      </c>
      <c r="T221" s="5">
        <v>47.619830394122978</v>
      </c>
      <c r="U221" s="5">
        <v>1.246</v>
      </c>
      <c r="V221" s="5">
        <v>2885.06824646021</v>
      </c>
      <c r="W221" s="72">
        <f t="shared" si="3"/>
        <v>0.28850682464602101</v>
      </c>
      <c r="X221" s="5">
        <v>1960.8438838716775</v>
      </c>
      <c r="Y221" s="5">
        <v>642.87634464212886</v>
      </c>
      <c r="Z221" s="5">
        <v>4018.4090317614277</v>
      </c>
      <c r="AA221" s="5">
        <v>78.891227106931211</v>
      </c>
      <c r="AB221" s="5" t="s">
        <v>20</v>
      </c>
      <c r="AC221" s="5">
        <v>3.326532928556853E-2</v>
      </c>
      <c r="AD221" s="5" t="s">
        <v>20</v>
      </c>
      <c r="AE221" s="5" t="s">
        <v>20</v>
      </c>
      <c r="AF221" s="5">
        <v>3.3737599952930027E-2</v>
      </c>
      <c r="AG221" s="5">
        <v>187.14646488842101</v>
      </c>
      <c r="AH221" s="5">
        <v>38.046448174371605</v>
      </c>
      <c r="AI221" s="5">
        <v>49.011524194841606</v>
      </c>
      <c r="AJ221" s="5">
        <v>93.803048669424598</v>
      </c>
      <c r="AK221" s="5" t="s">
        <v>20</v>
      </c>
      <c r="AL221" s="5" t="s">
        <v>20</v>
      </c>
      <c r="AM221" s="5" t="s">
        <v>20</v>
      </c>
      <c r="AN221" s="5" t="s">
        <v>20</v>
      </c>
      <c r="AO221" s="5" t="s">
        <v>20</v>
      </c>
      <c r="AP221" s="5" t="s">
        <v>20</v>
      </c>
      <c r="AQ221" s="5" t="s">
        <v>20</v>
      </c>
      <c r="AR221" s="5" t="s">
        <v>20</v>
      </c>
      <c r="AS221" s="5" t="s">
        <v>20</v>
      </c>
      <c r="AT221" s="5" t="s">
        <v>20</v>
      </c>
      <c r="AU221" s="5" t="s">
        <v>20</v>
      </c>
      <c r="AV221" s="5" t="s">
        <v>20</v>
      </c>
      <c r="AW221" s="5"/>
      <c r="AX221" s="5" t="s">
        <v>20</v>
      </c>
      <c r="AY221" s="5" t="s">
        <v>20</v>
      </c>
      <c r="AZ221" s="5" t="s">
        <v>20</v>
      </c>
      <c r="BA221" s="5" t="s">
        <v>20</v>
      </c>
      <c r="BB221" s="5" t="s">
        <v>20</v>
      </c>
      <c r="BC221" s="5" t="s">
        <v>20</v>
      </c>
      <c r="BD221" s="5" t="s">
        <v>20</v>
      </c>
      <c r="BE221" s="5" t="s">
        <v>20</v>
      </c>
      <c r="BF221" s="5" t="s">
        <v>20</v>
      </c>
      <c r="BG221" s="5" t="s">
        <v>20</v>
      </c>
      <c r="BH221" s="5" t="s">
        <v>20</v>
      </c>
      <c r="BI221" s="5" t="s">
        <v>20</v>
      </c>
      <c r="BJ221" s="5" t="s">
        <v>20</v>
      </c>
      <c r="BK221" s="5" t="s">
        <v>20</v>
      </c>
      <c r="BL221" s="5" t="s">
        <v>20</v>
      </c>
      <c r="BM221" s="5" t="s">
        <v>20</v>
      </c>
      <c r="BN221" s="5" t="s">
        <v>20</v>
      </c>
      <c r="BO221" s="5" t="s">
        <v>20</v>
      </c>
      <c r="BP221" s="5" t="s">
        <v>20</v>
      </c>
    </row>
    <row r="222" spans="1:68" s="6" customFormat="1">
      <c r="A222" s="5" t="s">
        <v>938</v>
      </c>
      <c r="B222" s="5" t="s">
        <v>1163</v>
      </c>
      <c r="C222" s="5" t="s">
        <v>1163</v>
      </c>
      <c r="D222" s="5">
        <v>435.3</v>
      </c>
      <c r="E222" s="5" t="s">
        <v>939</v>
      </c>
      <c r="F222" s="5" t="s">
        <v>78</v>
      </c>
      <c r="G222" s="5" t="s">
        <v>69</v>
      </c>
      <c r="H222" s="5">
        <v>44.892000000000003</v>
      </c>
      <c r="I222" s="5">
        <v>3.06</v>
      </c>
      <c r="J222" s="5">
        <v>13.391999999999999</v>
      </c>
      <c r="K222" s="5">
        <v>4.7869999999999999</v>
      </c>
      <c r="L222" s="5">
        <v>8.5730000000000004</v>
      </c>
      <c r="M222" s="5">
        <v>12.881</v>
      </c>
      <c r="N222" s="5">
        <v>0.23400000000000001</v>
      </c>
      <c r="O222" s="5">
        <v>5.7930000000000001</v>
      </c>
      <c r="P222" s="5">
        <v>10.731</v>
      </c>
      <c r="Q222" s="5">
        <v>3.9569999999999999</v>
      </c>
      <c r="R222" s="5">
        <v>2.2069999999999999</v>
      </c>
      <c r="S222" s="5">
        <v>0.91800000000000004</v>
      </c>
      <c r="T222" s="5">
        <v>48.998270714222571</v>
      </c>
      <c r="U222" s="5">
        <v>1.5529999999999999</v>
      </c>
      <c r="V222" s="5">
        <v>3795.8034003222401</v>
      </c>
      <c r="W222" s="72">
        <f t="shared" si="3"/>
        <v>0.37958034003222402</v>
      </c>
      <c r="X222" s="5">
        <v>2061.7025977696517</v>
      </c>
      <c r="Y222" s="5">
        <v>861.15856138283675</v>
      </c>
      <c r="Z222" s="5">
        <v>4403.2886360256607</v>
      </c>
      <c r="AA222" s="5">
        <v>79.419490812259696</v>
      </c>
      <c r="AB222" s="5" t="s">
        <v>20</v>
      </c>
      <c r="AC222" s="5">
        <v>4.7003278092801706E-2</v>
      </c>
      <c r="AD222" s="5" t="s">
        <v>20</v>
      </c>
      <c r="AE222" s="5" t="s">
        <v>20</v>
      </c>
      <c r="AF222" s="5">
        <v>4.2770263067075716E-2</v>
      </c>
      <c r="AG222" s="5">
        <v>448.09186650530398</v>
      </c>
      <c r="AH222" s="5">
        <v>44.25148355783665</v>
      </c>
      <c r="AI222" s="5">
        <v>65.394383128781413</v>
      </c>
      <c r="AJ222" s="5">
        <v>105.61321767103355</v>
      </c>
      <c r="AK222" s="5" t="s">
        <v>20</v>
      </c>
      <c r="AL222" s="5" t="s">
        <v>20</v>
      </c>
      <c r="AM222" s="5" t="s">
        <v>20</v>
      </c>
      <c r="AN222" s="5" t="s">
        <v>20</v>
      </c>
      <c r="AO222" s="5" t="s">
        <v>20</v>
      </c>
      <c r="AP222" s="5" t="s">
        <v>20</v>
      </c>
      <c r="AQ222" s="5" t="s">
        <v>20</v>
      </c>
      <c r="AR222" s="5" t="s">
        <v>20</v>
      </c>
      <c r="AS222" s="5" t="s">
        <v>20</v>
      </c>
      <c r="AT222" s="5" t="s">
        <v>20</v>
      </c>
      <c r="AU222" s="5" t="s">
        <v>20</v>
      </c>
      <c r="AV222" s="5" t="s">
        <v>20</v>
      </c>
      <c r="AW222" s="5"/>
      <c r="AX222" s="5" t="s">
        <v>20</v>
      </c>
      <c r="AY222" s="5" t="s">
        <v>20</v>
      </c>
      <c r="AZ222" s="5" t="s">
        <v>20</v>
      </c>
      <c r="BA222" s="5" t="s">
        <v>20</v>
      </c>
      <c r="BB222" s="5" t="s">
        <v>20</v>
      </c>
      <c r="BC222" s="5" t="s">
        <v>20</v>
      </c>
      <c r="BD222" s="5" t="s">
        <v>20</v>
      </c>
      <c r="BE222" s="5" t="s">
        <v>20</v>
      </c>
      <c r="BF222" s="5" t="s">
        <v>20</v>
      </c>
      <c r="BG222" s="5" t="s">
        <v>20</v>
      </c>
      <c r="BH222" s="5" t="s">
        <v>20</v>
      </c>
      <c r="BI222" s="5" t="s">
        <v>20</v>
      </c>
      <c r="BJ222" s="5" t="s">
        <v>20</v>
      </c>
      <c r="BK222" s="5" t="s">
        <v>20</v>
      </c>
      <c r="BL222" s="5" t="s">
        <v>20</v>
      </c>
      <c r="BM222" s="5" t="s">
        <v>20</v>
      </c>
      <c r="BN222" s="5" t="s">
        <v>20</v>
      </c>
      <c r="BO222" s="5" t="s">
        <v>20</v>
      </c>
      <c r="BP222" s="5" t="s">
        <v>20</v>
      </c>
    </row>
    <row r="223" spans="1:68" s="6" customFormat="1">
      <c r="A223" s="5" t="s">
        <v>938</v>
      </c>
      <c r="B223" s="5" t="s">
        <v>1164</v>
      </c>
      <c r="C223" s="5" t="s">
        <v>1164</v>
      </c>
      <c r="D223" s="5">
        <v>453.1</v>
      </c>
      <c r="E223" s="5" t="s">
        <v>939</v>
      </c>
      <c r="F223" s="5" t="s">
        <v>78</v>
      </c>
      <c r="G223" s="5" t="s">
        <v>69</v>
      </c>
      <c r="H223" s="5">
        <v>42.043999999999997</v>
      </c>
      <c r="I223" s="5">
        <v>3.4729999999999999</v>
      </c>
      <c r="J223" s="5">
        <v>14.259</v>
      </c>
      <c r="K223" s="5">
        <v>4.9189999999999996</v>
      </c>
      <c r="L223" s="5">
        <v>8.4789999999999992</v>
      </c>
      <c r="M223" s="5">
        <v>12.904999999999999</v>
      </c>
      <c r="N223" s="5">
        <v>0.17599999999999999</v>
      </c>
      <c r="O223" s="5">
        <v>5.8440000000000003</v>
      </c>
      <c r="P223" s="5">
        <v>11.755000000000001</v>
      </c>
      <c r="Q223" s="5">
        <v>3.8719999999999999</v>
      </c>
      <c r="R223" s="5">
        <v>2.407</v>
      </c>
      <c r="S223" s="5">
        <v>0.96099999999999997</v>
      </c>
      <c r="T223" s="5">
        <v>49.704540497048811</v>
      </c>
      <c r="U223" s="5">
        <v>1.921</v>
      </c>
      <c r="V223" s="5">
        <v>6258.2430387079803</v>
      </c>
      <c r="W223" s="72">
        <f t="shared" si="3"/>
        <v>0.62582430387079802</v>
      </c>
      <c r="X223" s="5">
        <v>1859.2481048043217</v>
      </c>
      <c r="Y223" s="5">
        <v>807.55418329456495</v>
      </c>
      <c r="Z223" s="5">
        <v>4219.149837560286</v>
      </c>
      <c r="AA223" s="5">
        <v>79.691722983910992</v>
      </c>
      <c r="AB223" s="5" t="s">
        <v>20</v>
      </c>
      <c r="AC223" s="5">
        <v>4.0415033022608467E-2</v>
      </c>
      <c r="AD223" s="5" t="s">
        <v>20</v>
      </c>
      <c r="AE223" s="5" t="s">
        <v>20</v>
      </c>
      <c r="AF223" s="5">
        <v>5.600761370463888E-2</v>
      </c>
      <c r="AG223" s="5">
        <v>481.59983183862602</v>
      </c>
      <c r="AH223" s="5">
        <v>35.830176292227641</v>
      </c>
      <c r="AI223" s="5">
        <v>65.349396194733416</v>
      </c>
      <c r="AJ223" s="5">
        <v>111.15466620459253</v>
      </c>
      <c r="AK223" s="5" t="s">
        <v>20</v>
      </c>
      <c r="AL223" s="5" t="s">
        <v>20</v>
      </c>
      <c r="AM223" s="5" t="s">
        <v>20</v>
      </c>
      <c r="AN223" s="5" t="s">
        <v>20</v>
      </c>
      <c r="AO223" s="5" t="s">
        <v>20</v>
      </c>
      <c r="AP223" s="5" t="s">
        <v>20</v>
      </c>
      <c r="AQ223" s="5" t="s">
        <v>20</v>
      </c>
      <c r="AR223" s="5" t="s">
        <v>20</v>
      </c>
      <c r="AS223" s="5" t="s">
        <v>20</v>
      </c>
      <c r="AT223" s="5" t="s">
        <v>20</v>
      </c>
      <c r="AU223" s="5" t="s">
        <v>20</v>
      </c>
      <c r="AV223" s="5" t="s">
        <v>20</v>
      </c>
      <c r="AW223" s="5"/>
      <c r="AX223" s="5" t="s">
        <v>20</v>
      </c>
      <c r="AY223" s="5" t="s">
        <v>20</v>
      </c>
      <c r="AZ223" s="5" t="s">
        <v>20</v>
      </c>
      <c r="BA223" s="5" t="s">
        <v>20</v>
      </c>
      <c r="BB223" s="5" t="s">
        <v>20</v>
      </c>
      <c r="BC223" s="5" t="s">
        <v>20</v>
      </c>
      <c r="BD223" s="5" t="s">
        <v>20</v>
      </c>
      <c r="BE223" s="5" t="s">
        <v>20</v>
      </c>
      <c r="BF223" s="5" t="s">
        <v>20</v>
      </c>
      <c r="BG223" s="5" t="s">
        <v>20</v>
      </c>
      <c r="BH223" s="5" t="s">
        <v>20</v>
      </c>
      <c r="BI223" s="5" t="s">
        <v>20</v>
      </c>
      <c r="BJ223" s="5" t="s">
        <v>20</v>
      </c>
      <c r="BK223" s="5" t="s">
        <v>20</v>
      </c>
      <c r="BL223" s="5" t="s">
        <v>20</v>
      </c>
      <c r="BM223" s="5" t="s">
        <v>20</v>
      </c>
      <c r="BN223" s="5" t="s">
        <v>20</v>
      </c>
      <c r="BO223" s="5" t="s">
        <v>20</v>
      </c>
      <c r="BP223" s="5" t="s">
        <v>20</v>
      </c>
    </row>
    <row r="224" spans="1:68" s="6" customFormat="1">
      <c r="A224" s="5" t="s">
        <v>938</v>
      </c>
      <c r="B224" s="5" t="s">
        <v>1165</v>
      </c>
      <c r="C224" s="5" t="s">
        <v>1165</v>
      </c>
      <c r="D224" s="5">
        <v>401.1</v>
      </c>
      <c r="E224" s="5" t="s">
        <v>939</v>
      </c>
      <c r="F224" s="5" t="s">
        <v>78</v>
      </c>
      <c r="G224" s="5" t="s">
        <v>69</v>
      </c>
      <c r="H224" s="5">
        <v>44.927</v>
      </c>
      <c r="I224" s="5">
        <v>3.7770000000000001</v>
      </c>
      <c r="J224" s="5">
        <v>14.247999999999999</v>
      </c>
      <c r="K224" s="5">
        <v>4.484</v>
      </c>
      <c r="L224" s="5">
        <v>8.8450000000000006</v>
      </c>
      <c r="M224" s="5">
        <v>12.88</v>
      </c>
      <c r="N224" s="5">
        <v>0.313</v>
      </c>
      <c r="O224" s="5">
        <v>5.8819999999999997</v>
      </c>
      <c r="P224" s="5">
        <v>7.9269999999999996</v>
      </c>
      <c r="Q224" s="5">
        <v>4.24</v>
      </c>
      <c r="R224" s="5">
        <v>2.5760000000000001</v>
      </c>
      <c r="S224" s="5">
        <v>1.2330000000000001</v>
      </c>
      <c r="T224" s="5">
        <v>48.432270289796101</v>
      </c>
      <c r="U224" s="5">
        <v>1.637</v>
      </c>
      <c r="V224" s="5">
        <v>2280.4203477678702</v>
      </c>
      <c r="W224" s="72">
        <f t="shared" si="3"/>
        <v>0.22804203477678703</v>
      </c>
      <c r="X224" s="5">
        <v>1733.3843985834965</v>
      </c>
      <c r="Y224" s="5">
        <v>1006.2027197991085</v>
      </c>
      <c r="Z224" s="5">
        <v>5367.2858622525309</v>
      </c>
      <c r="AA224" s="5">
        <v>79.197254641794231</v>
      </c>
      <c r="AB224" s="5">
        <v>29.013824950456314</v>
      </c>
      <c r="AC224" s="5">
        <v>4.7052963913708744E-2</v>
      </c>
      <c r="AD224" s="5">
        <v>1108.4729402976177</v>
      </c>
      <c r="AE224" s="5">
        <v>142.99928445292022</v>
      </c>
      <c r="AF224" s="5">
        <v>4.5817577504308662E-2</v>
      </c>
      <c r="AG224" s="5">
        <v>127.44311498693064</v>
      </c>
      <c r="AH224" s="5">
        <v>31.921463859356262</v>
      </c>
      <c r="AI224" s="5">
        <v>72.539675430822228</v>
      </c>
      <c r="AJ224" s="5">
        <v>114.46132048771004</v>
      </c>
      <c r="AK224" s="5">
        <v>6.9489053801770826</v>
      </c>
      <c r="AL224" s="5">
        <v>312.79243568833198</v>
      </c>
      <c r="AM224" s="5">
        <v>327.42843019800694</v>
      </c>
      <c r="AN224" s="5">
        <v>51.04200661057267</v>
      </c>
      <c r="AO224" s="5">
        <v>80.479481580410848</v>
      </c>
      <c r="AP224" s="5">
        <v>519.23292994294741</v>
      </c>
      <c r="AQ224" s="5">
        <v>139.7330007201833</v>
      </c>
      <c r="AR224" s="5">
        <v>53.686352427600191</v>
      </c>
      <c r="AS224" s="5">
        <v>1107.6762365971429</v>
      </c>
      <c r="AT224" s="5">
        <v>22.626169150342815</v>
      </c>
      <c r="AU224" s="5">
        <v>407.50058576402995</v>
      </c>
      <c r="AV224" s="5">
        <v>91.940487559658962</v>
      </c>
      <c r="AW224" s="5">
        <v>738.59463945332368</v>
      </c>
      <c r="AX224" s="5">
        <v>50.745690688712941</v>
      </c>
      <c r="AY224" s="5">
        <v>114.47609729396591</v>
      </c>
      <c r="AZ224" s="5">
        <v>14.278020110107464</v>
      </c>
      <c r="BA224" s="5">
        <v>59.743394796908177</v>
      </c>
      <c r="BB224" s="5">
        <v>10.661857519389317</v>
      </c>
      <c r="BC224" s="5">
        <v>3.1776629711644717</v>
      </c>
      <c r="BD224" s="5">
        <v>8.1902071357815842</v>
      </c>
      <c r="BE224" s="5">
        <v>0.99271330409572722</v>
      </c>
      <c r="BF224" s="5">
        <v>4.8420540250729527</v>
      </c>
      <c r="BG224" s="5">
        <v>0.84393963137993966</v>
      </c>
      <c r="BH224" s="5">
        <v>2.0889545748717349</v>
      </c>
      <c r="BI224" s="5">
        <v>0.2845715746131508</v>
      </c>
      <c r="BJ224" s="5">
        <v>1.7195486141266618</v>
      </c>
      <c r="BK224" s="5">
        <v>0.23582085715985693</v>
      </c>
      <c r="BL224" s="5">
        <v>7.5993626104566205</v>
      </c>
      <c r="BM224" s="5">
        <v>5.799861576796042</v>
      </c>
      <c r="BN224" s="5">
        <v>3.2412992713837068</v>
      </c>
      <c r="BO224" s="5">
        <v>4.044935305119612</v>
      </c>
      <c r="BP224" s="5">
        <v>1.0710470766102695</v>
      </c>
    </row>
    <row r="225" spans="1:68" s="6" customFormat="1">
      <c r="A225" s="5" t="s">
        <v>938</v>
      </c>
      <c r="B225" s="5" t="s">
        <v>1166</v>
      </c>
      <c r="C225" s="5" t="s">
        <v>1166</v>
      </c>
      <c r="D225" s="5">
        <v>413.6</v>
      </c>
      <c r="E225" s="5" t="s">
        <v>939</v>
      </c>
      <c r="F225" s="5" t="s">
        <v>78</v>
      </c>
      <c r="G225" s="5" t="s">
        <v>69</v>
      </c>
      <c r="H225" s="5">
        <v>42.320999999999998</v>
      </c>
      <c r="I225" s="5">
        <v>3.6909999999999998</v>
      </c>
      <c r="J225" s="5">
        <v>14.615</v>
      </c>
      <c r="K225" s="5">
        <v>4.6539999999999999</v>
      </c>
      <c r="L225" s="5">
        <v>8.7119999999999997</v>
      </c>
      <c r="M225" s="5">
        <v>12.9</v>
      </c>
      <c r="N225" s="5">
        <v>0.19500000000000001</v>
      </c>
      <c r="O225" s="5">
        <v>6.08</v>
      </c>
      <c r="P225" s="5">
        <v>11.167</v>
      </c>
      <c r="Q225" s="5">
        <v>3.3639999999999999</v>
      </c>
      <c r="R225" s="5">
        <v>2.359</v>
      </c>
      <c r="S225" s="5">
        <v>1.006</v>
      </c>
      <c r="T225" s="5">
        <v>50.153128342879626</v>
      </c>
      <c r="U225" s="5">
        <v>1.946</v>
      </c>
      <c r="V225" s="5">
        <v>3507.6050211123002</v>
      </c>
      <c r="W225" s="72">
        <f t="shared" si="3"/>
        <v>0.35076050211123</v>
      </c>
      <c r="X225" s="5">
        <v>2074.1494656491482</v>
      </c>
      <c r="Y225" s="5">
        <v>728.797896271431</v>
      </c>
      <c r="Z225" s="5">
        <v>4089.4661624672162</v>
      </c>
      <c r="AA225" s="5">
        <v>79.869985835755614</v>
      </c>
      <c r="AB225" s="5">
        <v>41.681112384086795</v>
      </c>
      <c r="AC225" s="5">
        <v>3.7215728651252201E-2</v>
      </c>
      <c r="AD225" s="5">
        <v>748.63925320894793</v>
      </c>
      <c r="AE225" s="5">
        <v>194.28854976996936</v>
      </c>
      <c r="AF225" s="5">
        <v>6.6257790502976241E-2</v>
      </c>
      <c r="AG225" s="5">
        <v>146.993263390555</v>
      </c>
      <c r="AH225" s="5">
        <v>58.817210077561093</v>
      </c>
      <c r="AI225" s="5">
        <v>58.39767534207239</v>
      </c>
      <c r="AJ225" s="5">
        <v>105.18609972342608</v>
      </c>
      <c r="AK225" s="5">
        <v>13.798677265384582</v>
      </c>
      <c r="AL225" s="5">
        <v>288.50637121582588</v>
      </c>
      <c r="AM225" s="5">
        <v>0</v>
      </c>
      <c r="AN225" s="5">
        <v>37.922861700364741</v>
      </c>
      <c r="AO225" s="5">
        <v>26.224403262994485</v>
      </c>
      <c r="AP225" s="5">
        <v>35.611409632213451</v>
      </c>
      <c r="AQ225" s="5">
        <v>97.074987852197737</v>
      </c>
      <c r="AR225" s="5">
        <v>48.14399578385828</v>
      </c>
      <c r="AS225" s="5">
        <v>1068.1284774090482</v>
      </c>
      <c r="AT225" s="5">
        <v>25.540349860293482</v>
      </c>
      <c r="AU225" s="5">
        <v>352.56894940165972</v>
      </c>
      <c r="AV225" s="5">
        <v>81.732651484473308</v>
      </c>
      <c r="AW225" s="5">
        <v>649.00981738589815</v>
      </c>
      <c r="AX225" s="5">
        <v>43.749857727793412</v>
      </c>
      <c r="AY225" s="5">
        <v>100.16030292593123</v>
      </c>
      <c r="AZ225" s="5">
        <v>12.301448344169089</v>
      </c>
      <c r="BA225" s="5">
        <v>49.762334712569391</v>
      </c>
      <c r="BB225" s="5">
        <v>8.7575155962795765</v>
      </c>
      <c r="BC225" s="5">
        <v>2.9340889734551618</v>
      </c>
      <c r="BD225" s="5">
        <v>7.6188561593281792</v>
      </c>
      <c r="BE225" s="5">
        <v>1.0242664406139248</v>
      </c>
      <c r="BF225" s="5">
        <v>5.4625323811678781</v>
      </c>
      <c r="BG225" s="5">
        <v>0.9220540514098966</v>
      </c>
      <c r="BH225" s="5">
        <v>2.5407818676382141</v>
      </c>
      <c r="BI225" s="5">
        <v>0.2861998257536294</v>
      </c>
      <c r="BJ225" s="5">
        <v>1.962288645248649</v>
      </c>
      <c r="BK225" s="5">
        <v>0.28092462911295452</v>
      </c>
      <c r="BL225" s="5">
        <v>6.5143379583977286</v>
      </c>
      <c r="BM225" s="5">
        <v>5.1169797774210242</v>
      </c>
      <c r="BN225" s="5">
        <v>2.796313354931268</v>
      </c>
      <c r="BO225" s="5">
        <v>3.6734174528715031</v>
      </c>
      <c r="BP225" s="5">
        <v>0.97368921947285447</v>
      </c>
    </row>
    <row r="226" spans="1:68" s="6" customFormat="1">
      <c r="A226" s="5" t="s">
        <v>938</v>
      </c>
      <c r="B226" s="5" t="s">
        <v>1167</v>
      </c>
      <c r="C226" s="5" t="s">
        <v>1167</v>
      </c>
      <c r="D226" s="5">
        <v>441.1</v>
      </c>
      <c r="E226" s="5" t="s">
        <v>939</v>
      </c>
      <c r="F226" s="5" t="s">
        <v>78</v>
      </c>
      <c r="G226" s="5" t="s">
        <v>69</v>
      </c>
      <c r="H226" s="5">
        <v>45.176000000000002</v>
      </c>
      <c r="I226" s="5">
        <v>2.4700000000000002</v>
      </c>
      <c r="J226" s="5">
        <v>15.523</v>
      </c>
      <c r="K226" s="5">
        <v>4.5369999999999999</v>
      </c>
      <c r="L226" s="5">
        <v>8.8140000000000001</v>
      </c>
      <c r="M226" s="5">
        <v>12.896000000000001</v>
      </c>
      <c r="N226" s="5">
        <v>0.19700000000000001</v>
      </c>
      <c r="O226" s="5">
        <v>6.0919999999999996</v>
      </c>
      <c r="P226" s="5">
        <v>6.5119999999999996</v>
      </c>
      <c r="Q226" s="5">
        <v>5.1479999999999997</v>
      </c>
      <c r="R226" s="5">
        <v>3.02</v>
      </c>
      <c r="S226" s="5">
        <v>1.2430000000000001</v>
      </c>
      <c r="T226" s="5">
        <v>49.805402162219067</v>
      </c>
      <c r="U226" s="5">
        <v>1.25</v>
      </c>
      <c r="V226" s="5">
        <v>1707.70532371486</v>
      </c>
      <c r="W226" s="72">
        <f t="shared" si="3"/>
        <v>0.17077053237148601</v>
      </c>
      <c r="X226" s="5">
        <v>2791.9528023911089</v>
      </c>
      <c r="Y226" s="5">
        <v>1050.5095491777709</v>
      </c>
      <c r="Z226" s="5">
        <v>2884.7116719659944</v>
      </c>
      <c r="AA226" s="5">
        <v>79.648659030394271</v>
      </c>
      <c r="AB226" s="5" t="s">
        <v>20</v>
      </c>
      <c r="AC226" s="5">
        <v>4.1902546685173209E-2</v>
      </c>
      <c r="AD226" s="5" t="s">
        <v>20</v>
      </c>
      <c r="AE226" s="5" t="s">
        <v>20</v>
      </c>
      <c r="AF226" s="5">
        <v>5.4902379747255009E-2</v>
      </c>
      <c r="AG226" s="5">
        <v>27.294489811784999</v>
      </c>
      <c r="AH226" s="5">
        <v>115.04696716629739</v>
      </c>
      <c r="AI226" s="5">
        <v>94.41174996433908</v>
      </c>
      <c r="AJ226" s="5">
        <v>98.45808430170905</v>
      </c>
      <c r="AK226" s="5" t="s">
        <v>20</v>
      </c>
      <c r="AL226" s="5" t="s">
        <v>20</v>
      </c>
      <c r="AM226" s="5" t="s">
        <v>20</v>
      </c>
      <c r="AN226" s="5" t="s">
        <v>20</v>
      </c>
      <c r="AO226" s="5" t="s">
        <v>20</v>
      </c>
      <c r="AP226" s="5" t="s">
        <v>20</v>
      </c>
      <c r="AQ226" s="5" t="s">
        <v>20</v>
      </c>
      <c r="AR226" s="5" t="s">
        <v>20</v>
      </c>
      <c r="AS226" s="5" t="s">
        <v>20</v>
      </c>
      <c r="AT226" s="5" t="s">
        <v>20</v>
      </c>
      <c r="AU226" s="5" t="s">
        <v>20</v>
      </c>
      <c r="AV226" s="5" t="s">
        <v>20</v>
      </c>
      <c r="AW226" s="5"/>
      <c r="AX226" s="5" t="s">
        <v>20</v>
      </c>
      <c r="AY226" s="5" t="s">
        <v>20</v>
      </c>
      <c r="AZ226" s="5" t="s">
        <v>20</v>
      </c>
      <c r="BA226" s="5" t="s">
        <v>20</v>
      </c>
      <c r="BB226" s="5" t="s">
        <v>20</v>
      </c>
      <c r="BC226" s="5" t="s">
        <v>20</v>
      </c>
      <c r="BD226" s="5" t="s">
        <v>20</v>
      </c>
      <c r="BE226" s="5" t="s">
        <v>20</v>
      </c>
      <c r="BF226" s="5" t="s">
        <v>20</v>
      </c>
      <c r="BG226" s="5" t="s">
        <v>20</v>
      </c>
      <c r="BH226" s="5" t="s">
        <v>20</v>
      </c>
      <c r="BI226" s="5" t="s">
        <v>20</v>
      </c>
      <c r="BJ226" s="5" t="s">
        <v>20</v>
      </c>
      <c r="BK226" s="5" t="s">
        <v>20</v>
      </c>
      <c r="BL226" s="5" t="s">
        <v>20</v>
      </c>
      <c r="BM226" s="5" t="s">
        <v>20</v>
      </c>
      <c r="BN226" s="5" t="s">
        <v>20</v>
      </c>
      <c r="BO226" s="5" t="s">
        <v>20</v>
      </c>
      <c r="BP226" s="5" t="s">
        <v>20</v>
      </c>
    </row>
    <row r="227" spans="1:68" s="6" customFormat="1">
      <c r="A227" s="5" t="s">
        <v>938</v>
      </c>
      <c r="B227" s="5" t="s">
        <v>1168</v>
      </c>
      <c r="C227" s="5" t="s">
        <v>1168</v>
      </c>
      <c r="D227" s="5">
        <v>404.2</v>
      </c>
      <c r="E227" s="5" t="s">
        <v>939</v>
      </c>
      <c r="F227" s="5" t="s">
        <v>78</v>
      </c>
      <c r="G227" s="5" t="s">
        <v>69</v>
      </c>
      <c r="H227" s="5">
        <v>41.34</v>
      </c>
      <c r="I227" s="5">
        <v>4.1509999999999998</v>
      </c>
      <c r="J227" s="5">
        <v>13.914999999999999</v>
      </c>
      <c r="K227" s="5">
        <v>4.8310000000000004</v>
      </c>
      <c r="L227" s="5">
        <v>8.5280000000000005</v>
      </c>
      <c r="M227" s="5">
        <v>12.875</v>
      </c>
      <c r="N227" s="5">
        <v>0.26500000000000001</v>
      </c>
      <c r="O227" s="5">
        <v>6.1070000000000002</v>
      </c>
      <c r="P227" s="5">
        <v>12.208</v>
      </c>
      <c r="Q227" s="5">
        <v>3.669</v>
      </c>
      <c r="R227" s="5">
        <v>1.756</v>
      </c>
      <c r="S227" s="5">
        <v>0.92200000000000004</v>
      </c>
      <c r="T227" s="5">
        <v>51.08741721761956</v>
      </c>
      <c r="U227" s="5">
        <v>2.41</v>
      </c>
      <c r="V227" s="5">
        <v>4057.8109440972198</v>
      </c>
      <c r="W227" s="72">
        <f t="shared" si="3"/>
        <v>0.40578109440972199</v>
      </c>
      <c r="X227" s="5">
        <v>2682.3022767090888</v>
      </c>
      <c r="Y227" s="5">
        <v>767.36319364749477</v>
      </c>
      <c r="Z227" s="5">
        <v>6447.5970739978375</v>
      </c>
      <c r="AA227" s="5">
        <v>80.185550065371601</v>
      </c>
      <c r="AB227" s="5">
        <v>48.076018135965342</v>
      </c>
      <c r="AC227" s="5">
        <v>5.2640961120279127E-2</v>
      </c>
      <c r="AD227" s="5">
        <v>1001.4061830610918</v>
      </c>
      <c r="AE227" s="5">
        <v>241.52324803624978</v>
      </c>
      <c r="AF227" s="5">
        <v>7.2188494720586444E-2</v>
      </c>
      <c r="AG227" s="5">
        <v>201.63208676681799</v>
      </c>
      <c r="AH227" s="5">
        <v>68.082137744692503</v>
      </c>
      <c r="AI227" s="5">
        <v>64.309006075182225</v>
      </c>
      <c r="AJ227" s="5">
        <v>184.93739099017893</v>
      </c>
      <c r="AK227" s="5">
        <v>17.414077186381956</v>
      </c>
      <c r="AL227" s="5">
        <v>325.35508527965226</v>
      </c>
      <c r="AM227" s="5">
        <v>0</v>
      </c>
      <c r="AN227" s="5">
        <v>39.012500330623546</v>
      </c>
      <c r="AO227" s="5">
        <v>22.501443995519967</v>
      </c>
      <c r="AP227" s="5">
        <v>52.071390523640304</v>
      </c>
      <c r="AQ227" s="5">
        <v>102.15227850255356</v>
      </c>
      <c r="AR227" s="5">
        <v>35.404776926967713</v>
      </c>
      <c r="AS227" s="5">
        <v>998.33763115837348</v>
      </c>
      <c r="AT227" s="5">
        <v>31.748798789034016</v>
      </c>
      <c r="AU227" s="5">
        <v>387.42062629373066</v>
      </c>
      <c r="AV227" s="5">
        <v>64.843949004070652</v>
      </c>
      <c r="AW227" s="5">
        <v>543.54838109684522</v>
      </c>
      <c r="AX227" s="5">
        <v>41.461359548532286</v>
      </c>
      <c r="AY227" s="5">
        <v>99.783355001845933</v>
      </c>
      <c r="AZ227" s="5">
        <v>13.329480365878192</v>
      </c>
      <c r="BA227" s="5">
        <v>55.792937533287031</v>
      </c>
      <c r="BB227" s="5">
        <v>11.617477465002123</v>
      </c>
      <c r="BC227" s="5">
        <v>3.527107043247828</v>
      </c>
      <c r="BD227" s="5">
        <v>9.7697468575944253</v>
      </c>
      <c r="BE227" s="5">
        <v>1.3747841532243892</v>
      </c>
      <c r="BF227" s="5">
        <v>6.438543303466397</v>
      </c>
      <c r="BG227" s="5">
        <v>1.4127401320777306</v>
      </c>
      <c r="BH227" s="5">
        <v>3.1600529817337417</v>
      </c>
      <c r="BI227" s="5">
        <v>0</v>
      </c>
      <c r="BJ227" s="5">
        <v>2.12</v>
      </c>
      <c r="BK227" s="5">
        <v>0</v>
      </c>
      <c r="BL227" s="5">
        <v>7.3332613677588627</v>
      </c>
      <c r="BM227" s="5">
        <v>4.174727451534503</v>
      </c>
      <c r="BN227" s="5">
        <v>2.7606751006687382</v>
      </c>
      <c r="BO227" s="5">
        <v>3.2895670188000712</v>
      </c>
      <c r="BP227" s="5">
        <v>0</v>
      </c>
    </row>
    <row r="228" spans="1:68" s="6" customFormat="1">
      <c r="A228" s="5" t="s">
        <v>938</v>
      </c>
      <c r="B228" s="5" t="s">
        <v>1169</v>
      </c>
      <c r="C228" s="5" t="s">
        <v>1169</v>
      </c>
      <c r="D228" s="5">
        <v>405.1</v>
      </c>
      <c r="E228" s="5" t="s">
        <v>939</v>
      </c>
      <c r="F228" s="5" t="s">
        <v>78</v>
      </c>
      <c r="G228" s="5" t="s">
        <v>69</v>
      </c>
      <c r="H228" s="5">
        <v>44.719000000000001</v>
      </c>
      <c r="I228" s="5">
        <v>2.7989999999999999</v>
      </c>
      <c r="J228" s="5">
        <v>14.746</v>
      </c>
      <c r="K228" s="5">
        <v>4.5609999999999999</v>
      </c>
      <c r="L228" s="5">
        <v>8.8800000000000008</v>
      </c>
      <c r="M228" s="5">
        <v>12.984</v>
      </c>
      <c r="N228" s="5">
        <v>0.17899999999999999</v>
      </c>
      <c r="O228" s="5">
        <v>6.1989999999999998</v>
      </c>
      <c r="P228" s="5">
        <v>8.8320000000000007</v>
      </c>
      <c r="Q228" s="5">
        <v>4.1609999999999996</v>
      </c>
      <c r="R228" s="5">
        <v>2.3919999999999999</v>
      </c>
      <c r="S228" s="5">
        <v>0.91400000000000003</v>
      </c>
      <c r="T228" s="5">
        <v>50.163333269189813</v>
      </c>
      <c r="U228" s="5">
        <v>1.7969999999999999</v>
      </c>
      <c r="V228" s="5">
        <v>7796.8567090193101</v>
      </c>
      <c r="W228" s="72">
        <f t="shared" si="3"/>
        <v>0.77968567090193097</v>
      </c>
      <c r="X228" s="5">
        <v>1880.9810547198933</v>
      </c>
      <c r="Y228" s="5">
        <v>849.70186286895148</v>
      </c>
      <c r="Z228" s="5">
        <v>3465.7906990103543</v>
      </c>
      <c r="AA228" s="5">
        <v>79.993358543147963</v>
      </c>
      <c r="AB228" s="5" t="s">
        <v>20</v>
      </c>
      <c r="AC228" s="5">
        <v>4.2791031167887156E-2</v>
      </c>
      <c r="AD228" s="5" t="s">
        <v>20</v>
      </c>
      <c r="AE228" s="5" t="s">
        <v>20</v>
      </c>
      <c r="AF228" s="5">
        <v>9.4557024203597601E-2</v>
      </c>
      <c r="AG228" s="5">
        <v>1204.8606695653</v>
      </c>
      <c r="AH228" s="5">
        <v>51.224576459978017</v>
      </c>
      <c r="AI228" s="5">
        <v>72.28636604034665</v>
      </c>
      <c r="AJ228" s="5">
        <v>94.415457362507325</v>
      </c>
      <c r="AK228" s="5" t="s">
        <v>20</v>
      </c>
      <c r="AL228" s="5" t="s">
        <v>20</v>
      </c>
      <c r="AM228" s="5" t="s">
        <v>20</v>
      </c>
      <c r="AN228" s="5" t="s">
        <v>20</v>
      </c>
      <c r="AO228" s="5" t="s">
        <v>20</v>
      </c>
      <c r="AP228" s="5" t="s">
        <v>20</v>
      </c>
      <c r="AQ228" s="5" t="s">
        <v>20</v>
      </c>
      <c r="AR228" s="5" t="s">
        <v>20</v>
      </c>
      <c r="AS228" s="5" t="s">
        <v>20</v>
      </c>
      <c r="AT228" s="5" t="s">
        <v>20</v>
      </c>
      <c r="AU228" s="5" t="s">
        <v>20</v>
      </c>
      <c r="AV228" s="5" t="s">
        <v>20</v>
      </c>
      <c r="AW228" s="5"/>
      <c r="AX228" s="5" t="s">
        <v>20</v>
      </c>
      <c r="AY228" s="5" t="s">
        <v>20</v>
      </c>
      <c r="AZ228" s="5" t="s">
        <v>20</v>
      </c>
      <c r="BA228" s="5" t="s">
        <v>20</v>
      </c>
      <c r="BB228" s="5" t="s">
        <v>20</v>
      </c>
      <c r="BC228" s="5" t="s">
        <v>20</v>
      </c>
      <c r="BD228" s="5" t="s">
        <v>20</v>
      </c>
      <c r="BE228" s="5" t="s">
        <v>20</v>
      </c>
      <c r="BF228" s="5" t="s">
        <v>20</v>
      </c>
      <c r="BG228" s="5" t="s">
        <v>20</v>
      </c>
      <c r="BH228" s="5" t="s">
        <v>20</v>
      </c>
      <c r="BI228" s="5" t="s">
        <v>20</v>
      </c>
      <c r="BJ228" s="5" t="s">
        <v>20</v>
      </c>
      <c r="BK228" s="5" t="s">
        <v>20</v>
      </c>
      <c r="BL228" s="5" t="s">
        <v>20</v>
      </c>
      <c r="BM228" s="5" t="s">
        <v>20</v>
      </c>
      <c r="BN228" s="5" t="s">
        <v>20</v>
      </c>
      <c r="BO228" s="5" t="s">
        <v>20</v>
      </c>
      <c r="BP228" s="5" t="s">
        <v>20</v>
      </c>
    </row>
    <row r="229" spans="1:68" s="6" customFormat="1">
      <c r="A229" s="5" t="s">
        <v>938</v>
      </c>
      <c r="B229" s="5" t="s">
        <v>1170</v>
      </c>
      <c r="C229" s="5" t="s">
        <v>1170</v>
      </c>
      <c r="D229" s="5">
        <v>417.1</v>
      </c>
      <c r="E229" s="5" t="s">
        <v>939</v>
      </c>
      <c r="F229" s="5" t="s">
        <v>78</v>
      </c>
      <c r="G229" s="5" t="s">
        <v>69</v>
      </c>
      <c r="H229" s="5">
        <v>42.423999999999999</v>
      </c>
      <c r="I229" s="5">
        <v>3.6080000000000001</v>
      </c>
      <c r="J229" s="5">
        <v>14.141999999999999</v>
      </c>
      <c r="K229" s="5">
        <v>4.6840000000000002</v>
      </c>
      <c r="L229" s="5">
        <v>8.6630000000000003</v>
      </c>
      <c r="M229" s="5">
        <v>12.877000000000001</v>
      </c>
      <c r="N229" s="5">
        <v>0.23</v>
      </c>
      <c r="O229" s="5">
        <v>6.24</v>
      </c>
      <c r="P229" s="5">
        <v>11.474</v>
      </c>
      <c r="Q229" s="5">
        <v>3.4279999999999999</v>
      </c>
      <c r="R229" s="5">
        <v>1.984</v>
      </c>
      <c r="S229" s="5">
        <v>0.75</v>
      </c>
      <c r="T229" s="5">
        <v>51.300463864296653</v>
      </c>
      <c r="U229" s="5">
        <v>2.4750000000000001</v>
      </c>
      <c r="V229" s="5">
        <v>9455.6781585996705</v>
      </c>
      <c r="W229" s="72">
        <f t="shared" si="3"/>
        <v>0.94556781585996708</v>
      </c>
      <c r="X229" s="5">
        <v>2323.2347891901786</v>
      </c>
      <c r="Y229" s="5">
        <v>680.25142359988115</v>
      </c>
      <c r="Z229" s="5">
        <v>4373.1495255757636</v>
      </c>
      <c r="AA229" s="5">
        <v>80.276715297433597</v>
      </c>
      <c r="AB229" s="5">
        <v>47.985203823801491</v>
      </c>
      <c r="AC229" s="5">
        <v>4.1302386703645819E-2</v>
      </c>
      <c r="AD229" s="5">
        <v>707.69567387592849</v>
      </c>
      <c r="AE229" s="5">
        <v>274.07282953236421</v>
      </c>
      <c r="AF229" s="5">
        <v>6.6907464710619355E-2</v>
      </c>
      <c r="AG229" s="5">
        <v>1295.9960605859901</v>
      </c>
      <c r="AH229" s="5">
        <v>41.123148137815654</v>
      </c>
      <c r="AI229" s="5">
        <v>50.969557597752811</v>
      </c>
      <c r="AJ229" s="5">
        <v>103.2629850629809</v>
      </c>
      <c r="AK229" s="5">
        <v>16.435245229235811</v>
      </c>
      <c r="AL229" s="5">
        <v>301.79574939407377</v>
      </c>
      <c r="AM229" s="5">
        <v>0</v>
      </c>
      <c r="AN229" s="5">
        <v>47.405811187856614</v>
      </c>
      <c r="AO229" s="5">
        <v>37.375970178796642</v>
      </c>
      <c r="AP229" s="5">
        <v>44.930267245057124</v>
      </c>
      <c r="AQ229" s="5">
        <v>122.67794691045536</v>
      </c>
      <c r="AR229" s="5">
        <v>45.863588867387577</v>
      </c>
      <c r="AS229" s="5">
        <v>835.01456037112473</v>
      </c>
      <c r="AT229" s="5">
        <v>29.396045795083541</v>
      </c>
      <c r="AU229" s="5">
        <v>338.73935527387431</v>
      </c>
      <c r="AV229" s="5">
        <v>67.466423126263081</v>
      </c>
      <c r="AW229" s="5">
        <v>613.18444959783517</v>
      </c>
      <c r="AX229" s="5">
        <v>39.922424486401795</v>
      </c>
      <c r="AY229" s="5">
        <v>90.304464117182278</v>
      </c>
      <c r="AZ229" s="5">
        <v>11.469763476071417</v>
      </c>
      <c r="BA229" s="5">
        <v>48.415649076347449</v>
      </c>
      <c r="BB229" s="5">
        <v>9.1864907886063669</v>
      </c>
      <c r="BC229" s="5">
        <v>2.988872429248524</v>
      </c>
      <c r="BD229" s="5">
        <v>8.0689998792698709</v>
      </c>
      <c r="BE229" s="5">
        <v>1.141271595921951</v>
      </c>
      <c r="BF229" s="5">
        <v>6.1794210237640277</v>
      </c>
      <c r="BG229" s="5">
        <v>1.0590461925634469</v>
      </c>
      <c r="BH229" s="5">
        <v>2.777380604090697</v>
      </c>
      <c r="BI229" s="5">
        <v>0.31704559181058756</v>
      </c>
      <c r="BJ229" s="5">
        <v>2.2759400531811327</v>
      </c>
      <c r="BK229" s="5">
        <v>0.30004114742268523</v>
      </c>
      <c r="BL229" s="5">
        <v>6.6336821091371583</v>
      </c>
      <c r="BM229" s="5">
        <v>4.2720825171684149</v>
      </c>
      <c r="BN229" s="5">
        <v>3.0883149811013242</v>
      </c>
      <c r="BO229" s="5">
        <v>3.4325182549258373</v>
      </c>
      <c r="BP229" s="5">
        <v>0.80187244071024755</v>
      </c>
    </row>
    <row r="230" spans="1:68" s="6" customFormat="1">
      <c r="A230" s="5" t="s">
        <v>938</v>
      </c>
      <c r="B230" s="5" t="s">
        <v>1171</v>
      </c>
      <c r="C230" s="5" t="s">
        <v>1171</v>
      </c>
      <c r="D230" s="5">
        <v>412.1</v>
      </c>
      <c r="E230" s="5" t="s">
        <v>939</v>
      </c>
      <c r="F230" s="5" t="s">
        <v>78</v>
      </c>
      <c r="G230" s="5" t="s">
        <v>69</v>
      </c>
      <c r="H230" s="5">
        <v>42.357999999999997</v>
      </c>
      <c r="I230" s="5">
        <v>3.3519999999999999</v>
      </c>
      <c r="J230" s="5">
        <v>13.815</v>
      </c>
      <c r="K230" s="5">
        <v>4.8239999999999998</v>
      </c>
      <c r="L230" s="5">
        <v>8.5559999999999992</v>
      </c>
      <c r="M230" s="5">
        <v>12.897</v>
      </c>
      <c r="N230" s="5">
        <v>0.20799999999999999</v>
      </c>
      <c r="O230" s="5">
        <v>6.2489999999999997</v>
      </c>
      <c r="P230" s="5">
        <v>11.045999999999999</v>
      </c>
      <c r="Q230" s="5">
        <v>3.8980000000000001</v>
      </c>
      <c r="R230" s="5">
        <v>2.097</v>
      </c>
      <c r="S230" s="5">
        <v>0.92200000000000004</v>
      </c>
      <c r="T230" s="5">
        <v>51.80869599037495</v>
      </c>
      <c r="U230" s="5">
        <v>2.7309999999999999</v>
      </c>
      <c r="V230" s="5">
        <v>4670.5674902934697</v>
      </c>
      <c r="W230" s="72">
        <f t="shared" si="3"/>
        <v>0.46705674902934696</v>
      </c>
      <c r="X230" s="5">
        <v>2553.3519361212279</v>
      </c>
      <c r="Y230" s="5">
        <v>1038.237799487023</v>
      </c>
      <c r="Z230" s="5">
        <v>4426.8833579765187</v>
      </c>
      <c r="AA230" s="5">
        <v>80.391991058364738</v>
      </c>
      <c r="AB230" s="5">
        <v>40.477709825537815</v>
      </c>
      <c r="AC230" s="5">
        <v>5.9641116218555723E-2</v>
      </c>
      <c r="AD230" s="5">
        <v>521.38517515917931</v>
      </c>
      <c r="AE230" s="5">
        <v>216.12461832773417</v>
      </c>
      <c r="AF230" s="5">
        <v>9.0441362236804393E-2</v>
      </c>
      <c r="AG230" s="5">
        <v>263.83545172142402</v>
      </c>
      <c r="AH230" s="5">
        <v>59.124315647539426</v>
      </c>
      <c r="AI230" s="5">
        <v>85.438479214140457</v>
      </c>
      <c r="AJ230" s="5">
        <v>111.44833334797684</v>
      </c>
      <c r="AK230" s="5">
        <v>16.156661051639325</v>
      </c>
      <c r="AL230" s="5">
        <v>289.87068476834617</v>
      </c>
      <c r="AM230" s="5">
        <v>0</v>
      </c>
      <c r="AN230" s="5">
        <v>31.318308880243308</v>
      </c>
      <c r="AO230" s="5">
        <v>15.908914484346177</v>
      </c>
      <c r="AP230" s="5">
        <v>40.337331317913083</v>
      </c>
      <c r="AQ230" s="5">
        <v>93.776763165814856</v>
      </c>
      <c r="AR230" s="5">
        <v>45.35444881912106</v>
      </c>
      <c r="AS230" s="5">
        <v>1087.543998994995</v>
      </c>
      <c r="AT230" s="5">
        <v>35.369903398365203</v>
      </c>
      <c r="AU230" s="5">
        <v>467.76800658202939</v>
      </c>
      <c r="AV230" s="5">
        <v>91.008174951476505</v>
      </c>
      <c r="AW230" s="5">
        <v>815.43357910116538</v>
      </c>
      <c r="AX230" s="5">
        <v>56.198806831481555</v>
      </c>
      <c r="AY230" s="5">
        <v>126.36228214680645</v>
      </c>
      <c r="AZ230" s="5">
        <v>16.038769372402363</v>
      </c>
      <c r="BA230" s="5">
        <v>63.080444697251409</v>
      </c>
      <c r="BB230" s="5">
        <v>13.245497971390007</v>
      </c>
      <c r="BC230" s="5">
        <v>4.1145227040374541</v>
      </c>
      <c r="BD230" s="5">
        <v>12.049762505632925</v>
      </c>
      <c r="BE230" s="5">
        <v>1.6186500037810956</v>
      </c>
      <c r="BF230" s="5">
        <v>8.4906199272447438</v>
      </c>
      <c r="BG230" s="5">
        <v>1.3854390153371918</v>
      </c>
      <c r="BH230" s="5">
        <v>3.7052940762988378</v>
      </c>
      <c r="BI230" s="5">
        <v>0</v>
      </c>
      <c r="BJ230" s="5">
        <v>0</v>
      </c>
      <c r="BK230" s="5">
        <v>0</v>
      </c>
      <c r="BL230" s="5">
        <v>8.6474317844586768</v>
      </c>
      <c r="BM230" s="5">
        <v>6.791812863070283</v>
      </c>
      <c r="BN230" s="5">
        <v>3.0710624726354316</v>
      </c>
      <c r="BO230" s="5">
        <v>4.9935422111621222</v>
      </c>
      <c r="BP230" s="5">
        <v>0</v>
      </c>
    </row>
    <row r="231" spans="1:68" s="6" customFormat="1">
      <c r="A231" s="5" t="s">
        <v>938</v>
      </c>
      <c r="B231" s="5" t="s">
        <v>1172</v>
      </c>
      <c r="C231" s="5" t="s">
        <v>1172</v>
      </c>
      <c r="D231" s="5">
        <v>406.5</v>
      </c>
      <c r="E231" s="5" t="s">
        <v>939</v>
      </c>
      <c r="F231" s="5" t="s">
        <v>78</v>
      </c>
      <c r="G231" s="5" t="s">
        <v>69</v>
      </c>
      <c r="H231" s="5">
        <v>44.177</v>
      </c>
      <c r="I231" s="5">
        <v>2.9449999999999998</v>
      </c>
      <c r="J231" s="5">
        <v>14.930999999999999</v>
      </c>
      <c r="K231" s="5">
        <v>4.5529999999999999</v>
      </c>
      <c r="L231" s="5">
        <v>8.8670000000000009</v>
      </c>
      <c r="M231" s="5">
        <v>12.964</v>
      </c>
      <c r="N231" s="5">
        <v>0.21299999999999999</v>
      </c>
      <c r="O231" s="5">
        <v>6.2990000000000004</v>
      </c>
      <c r="P231" s="5">
        <v>8.8249999999999993</v>
      </c>
      <c r="Q231" s="5">
        <v>4.0010000000000003</v>
      </c>
      <c r="R231" s="5">
        <v>2.6669999999999998</v>
      </c>
      <c r="S231" s="5">
        <v>1.129</v>
      </c>
      <c r="T231" s="5">
        <v>50.795390024529972</v>
      </c>
      <c r="U231" s="5">
        <v>1.5449999999999999</v>
      </c>
      <c r="V231" s="5">
        <v>7847.24843507081</v>
      </c>
      <c r="W231" s="72">
        <f t="shared" si="3"/>
        <v>0.78472484350708105</v>
      </c>
      <c r="X231" s="5">
        <v>2228.0633661519787</v>
      </c>
      <c r="Y231" s="5">
        <v>1093.0032060155904</v>
      </c>
      <c r="Z231" s="5">
        <v>2764.1503215366729</v>
      </c>
      <c r="AA231" s="5">
        <v>80.205575229534588</v>
      </c>
      <c r="AB231" s="5">
        <v>37.409419953893106</v>
      </c>
      <c r="AC231" s="5">
        <v>4.9368027712865081E-2</v>
      </c>
      <c r="AD231" s="5">
        <v>533.09601707436684</v>
      </c>
      <c r="AE231" s="5">
        <v>133.09390396478813</v>
      </c>
      <c r="AF231" s="5">
        <v>6.9387066372125814E-2</v>
      </c>
      <c r="AG231" s="5">
        <v>1116.01084272854</v>
      </c>
      <c r="AH231" s="5">
        <v>74.694528774408795</v>
      </c>
      <c r="AI231" s="5">
        <v>105.41540048659157</v>
      </c>
      <c r="AJ231" s="5">
        <v>99.606056925044015</v>
      </c>
      <c r="AK231" s="5">
        <v>10.982682408503321</v>
      </c>
      <c r="AL231" s="5">
        <v>192.68539309966846</v>
      </c>
      <c r="AM231" s="5">
        <v>25.564039874410515</v>
      </c>
      <c r="AN231" s="5">
        <v>33.893272295202472</v>
      </c>
      <c r="AO231" s="5">
        <v>42.49596244844377</v>
      </c>
      <c r="AP231" s="5">
        <v>50.394632218953397</v>
      </c>
      <c r="AQ231" s="5">
        <v>107.83235608598022</v>
      </c>
      <c r="AR231" s="5">
        <v>60.912146209096491</v>
      </c>
      <c r="AS231" s="5">
        <v>1161.0673191024771</v>
      </c>
      <c r="AT231" s="5">
        <v>22.922009528236707</v>
      </c>
      <c r="AU231" s="5">
        <v>404.87212621273136</v>
      </c>
      <c r="AV231" s="5">
        <v>94.001772395133585</v>
      </c>
      <c r="AW231" s="5">
        <v>834.75077496270569</v>
      </c>
      <c r="AX231" s="5">
        <v>52.647634645116781</v>
      </c>
      <c r="AY231" s="5">
        <v>116.08345340961307</v>
      </c>
      <c r="AZ231" s="5">
        <v>14.478953800439591</v>
      </c>
      <c r="BA231" s="5">
        <v>59.558885673663319</v>
      </c>
      <c r="BB231" s="5">
        <v>10.635344244364688</v>
      </c>
      <c r="BC231" s="5">
        <v>3.1488153906710283</v>
      </c>
      <c r="BD231" s="5">
        <v>8.4005806962360072</v>
      </c>
      <c r="BE231" s="5">
        <v>0.90906528492878125</v>
      </c>
      <c r="BF231" s="5">
        <v>5.1850890515114729</v>
      </c>
      <c r="BG231" s="5">
        <v>0.83200295512554645</v>
      </c>
      <c r="BH231" s="5">
        <v>1.8670322484016002</v>
      </c>
      <c r="BI231" s="5">
        <v>0.23840879449080452</v>
      </c>
      <c r="BJ231" s="5">
        <v>1.5616995581401136</v>
      </c>
      <c r="BK231" s="5">
        <v>0.18434029637229529</v>
      </c>
      <c r="BL231" s="5">
        <v>7.4518810667955773</v>
      </c>
      <c r="BM231" s="5">
        <v>5.7352509200018362</v>
      </c>
      <c r="BN231" s="5">
        <v>2.9130363462579867</v>
      </c>
      <c r="BO231" s="5">
        <v>4.3884576394538666</v>
      </c>
      <c r="BP231" s="5">
        <v>1.1006210881300682</v>
      </c>
    </row>
    <row r="232" spans="1:68" s="6" customFormat="1">
      <c r="A232" s="5" t="s">
        <v>938</v>
      </c>
      <c r="B232" s="5" t="s">
        <v>1173</v>
      </c>
      <c r="C232" s="5" t="s">
        <v>1173</v>
      </c>
      <c r="D232" s="5">
        <v>448.3</v>
      </c>
      <c r="E232" s="5" t="s">
        <v>939</v>
      </c>
      <c r="F232" s="5" t="s">
        <v>78</v>
      </c>
      <c r="G232" s="5" t="s">
        <v>69</v>
      </c>
      <c r="H232" s="5">
        <v>45.466999999999999</v>
      </c>
      <c r="I232" s="5">
        <v>2.4329999999999998</v>
      </c>
      <c r="J232" s="5">
        <v>15.08</v>
      </c>
      <c r="K232" s="5">
        <v>4.5030000000000001</v>
      </c>
      <c r="L232" s="5">
        <v>8.8439999999999994</v>
      </c>
      <c r="M232" s="5">
        <v>12.896000000000001</v>
      </c>
      <c r="N232" s="5">
        <v>0.23100000000000001</v>
      </c>
      <c r="O232" s="5">
        <v>6.31</v>
      </c>
      <c r="P232" s="5">
        <v>7.4560000000000004</v>
      </c>
      <c r="Q232" s="5">
        <v>4.6130000000000004</v>
      </c>
      <c r="R232" s="5">
        <v>2.7410000000000001</v>
      </c>
      <c r="S232" s="5">
        <v>1.1859999999999999</v>
      </c>
      <c r="T232" s="5">
        <v>50.953243031907839</v>
      </c>
      <c r="U232" s="5">
        <v>1.135</v>
      </c>
      <c r="V232" s="5">
        <v>6855.9943340316304</v>
      </c>
      <c r="W232" s="72">
        <f t="shared" si="3"/>
        <v>0.68559943340316298</v>
      </c>
      <c r="X232" s="5">
        <v>1666.419718492667</v>
      </c>
      <c r="Y232" s="5">
        <v>916.73494479213218</v>
      </c>
      <c r="Z232" s="5">
        <v>3985.9102170551109</v>
      </c>
      <c r="AA232" s="5">
        <v>80.106363079850937</v>
      </c>
      <c r="AB232" s="5" t="s">
        <v>20</v>
      </c>
      <c r="AC232" s="5">
        <v>4.0288593665670135E-2</v>
      </c>
      <c r="AD232" s="5" t="s">
        <v>20</v>
      </c>
      <c r="AE232" s="5" t="s">
        <v>20</v>
      </c>
      <c r="AF232" s="5">
        <v>4.4102851238806008E-2</v>
      </c>
      <c r="AG232" s="5">
        <v>1037.3216587749</v>
      </c>
      <c r="AH232" s="5">
        <v>56.097174944486021</v>
      </c>
      <c r="AI232" s="5">
        <v>80.36550106908652</v>
      </c>
      <c r="AJ232" s="5">
        <v>119.18034898847282</v>
      </c>
      <c r="AK232" s="5" t="s">
        <v>20</v>
      </c>
      <c r="AL232" s="5" t="s">
        <v>20</v>
      </c>
      <c r="AM232" s="5" t="s">
        <v>20</v>
      </c>
      <c r="AN232" s="5" t="s">
        <v>20</v>
      </c>
      <c r="AO232" s="5" t="s">
        <v>20</v>
      </c>
      <c r="AP232" s="5" t="s">
        <v>20</v>
      </c>
      <c r="AQ232" s="5" t="s">
        <v>20</v>
      </c>
      <c r="AR232" s="5" t="s">
        <v>20</v>
      </c>
      <c r="AS232" s="5" t="s">
        <v>20</v>
      </c>
      <c r="AT232" s="5" t="s">
        <v>20</v>
      </c>
      <c r="AU232" s="5" t="s">
        <v>20</v>
      </c>
      <c r="AV232" s="5" t="s">
        <v>20</v>
      </c>
      <c r="AW232" s="5"/>
      <c r="AX232" s="5" t="s">
        <v>20</v>
      </c>
      <c r="AY232" s="5" t="s">
        <v>20</v>
      </c>
      <c r="AZ232" s="5" t="s">
        <v>20</v>
      </c>
      <c r="BA232" s="5" t="s">
        <v>20</v>
      </c>
      <c r="BB232" s="5" t="s">
        <v>20</v>
      </c>
      <c r="BC232" s="5" t="s">
        <v>20</v>
      </c>
      <c r="BD232" s="5" t="s">
        <v>20</v>
      </c>
      <c r="BE232" s="5" t="s">
        <v>20</v>
      </c>
      <c r="BF232" s="5" t="s">
        <v>20</v>
      </c>
      <c r="BG232" s="5" t="s">
        <v>20</v>
      </c>
      <c r="BH232" s="5" t="s">
        <v>20</v>
      </c>
      <c r="BI232" s="5" t="s">
        <v>20</v>
      </c>
      <c r="BJ232" s="5" t="s">
        <v>20</v>
      </c>
      <c r="BK232" s="5" t="s">
        <v>20</v>
      </c>
      <c r="BL232" s="5" t="s">
        <v>20</v>
      </c>
      <c r="BM232" s="5" t="s">
        <v>20</v>
      </c>
      <c r="BN232" s="5" t="s">
        <v>20</v>
      </c>
      <c r="BO232" s="5" t="s">
        <v>20</v>
      </c>
      <c r="BP232" s="5" t="s">
        <v>20</v>
      </c>
    </row>
    <row r="233" spans="1:68" s="6" customFormat="1">
      <c r="A233" s="5" t="s">
        <v>938</v>
      </c>
      <c r="B233" s="5" t="s">
        <v>1174</v>
      </c>
      <c r="C233" s="5" t="s">
        <v>1174</v>
      </c>
      <c r="D233" s="5">
        <v>403.1</v>
      </c>
      <c r="E233" s="5" t="s">
        <v>939</v>
      </c>
      <c r="F233" s="5" t="s">
        <v>78</v>
      </c>
      <c r="G233" s="5" t="s">
        <v>69</v>
      </c>
      <c r="H233" s="5">
        <v>42.514000000000003</v>
      </c>
      <c r="I233" s="5">
        <v>3.1760000000000002</v>
      </c>
      <c r="J233" s="5">
        <v>14.497</v>
      </c>
      <c r="K233" s="5">
        <v>4.6890000000000001</v>
      </c>
      <c r="L233" s="5">
        <v>8.6720000000000006</v>
      </c>
      <c r="M233" s="5">
        <v>12.891</v>
      </c>
      <c r="N233" s="5">
        <v>0.19900000000000001</v>
      </c>
      <c r="O233" s="5">
        <v>6.43</v>
      </c>
      <c r="P233" s="5">
        <v>10.951000000000001</v>
      </c>
      <c r="Q233" s="5">
        <v>3.577</v>
      </c>
      <c r="R233" s="5">
        <v>2.2629999999999999</v>
      </c>
      <c r="S233" s="5">
        <v>0.876</v>
      </c>
      <c r="T233" s="5">
        <v>52.364879041831941</v>
      </c>
      <c r="U233" s="5">
        <v>2.23</v>
      </c>
      <c r="V233" s="5">
        <v>7888.7011035987998</v>
      </c>
      <c r="W233" s="72">
        <f t="shared" si="3"/>
        <v>0.78887011035987997</v>
      </c>
      <c r="X233" s="5">
        <v>2280.8322222125089</v>
      </c>
      <c r="Y233" s="5">
        <v>849.59600908016409</v>
      </c>
      <c r="Z233" s="5">
        <v>4923.5487377582849</v>
      </c>
      <c r="AA233" s="5">
        <v>80.645276537383481</v>
      </c>
      <c r="AB233" s="5">
        <v>44.765784230844467</v>
      </c>
      <c r="AC233" s="5">
        <v>4.5224655445920255E-2</v>
      </c>
      <c r="AD233" s="5">
        <v>855.62678278555313</v>
      </c>
      <c r="AE233" s="5">
        <v>224.88983597752696</v>
      </c>
      <c r="AF233" s="5">
        <v>9.0011793914723082E-2</v>
      </c>
      <c r="AG233" s="5">
        <v>940.46986182707406</v>
      </c>
      <c r="AH233" s="5">
        <v>78.948534510251591</v>
      </c>
      <c r="AI233" s="5">
        <v>73.960452986051465</v>
      </c>
      <c r="AJ233" s="5">
        <v>163.09121621556451</v>
      </c>
      <c r="AK233" s="5">
        <v>15.6183509451168</v>
      </c>
      <c r="AL233" s="5">
        <v>290.27887030923569</v>
      </c>
      <c r="AM233" s="5">
        <v>0</v>
      </c>
      <c r="AN233" s="5">
        <v>35.77317940214008</v>
      </c>
      <c r="AO233" s="5">
        <v>49.568577198770534</v>
      </c>
      <c r="AP233" s="5">
        <v>36.972486524614872</v>
      </c>
      <c r="AQ233" s="5">
        <v>91.053872021441762</v>
      </c>
      <c r="AR233" s="5">
        <v>45.523806678983917</v>
      </c>
      <c r="AS233" s="5">
        <v>1009.2494852841972</v>
      </c>
      <c r="AT233" s="5">
        <v>27.549739833591463</v>
      </c>
      <c r="AU233" s="5">
        <v>344.21051295386491</v>
      </c>
      <c r="AV233" s="5">
        <v>75.426590837077299</v>
      </c>
      <c r="AW233" s="5">
        <v>661.34780487235366</v>
      </c>
      <c r="AX233" s="5">
        <v>44.289497253419036</v>
      </c>
      <c r="AY233" s="5">
        <v>99.159661454101553</v>
      </c>
      <c r="AZ233" s="5">
        <v>12.465461663087805</v>
      </c>
      <c r="BA233" s="5">
        <v>50.950346596206231</v>
      </c>
      <c r="BB233" s="5">
        <v>9.118331750438939</v>
      </c>
      <c r="BC233" s="5">
        <v>3.1426597035005774</v>
      </c>
      <c r="BD233" s="5">
        <v>7.6887451796939938</v>
      </c>
      <c r="BE233" s="5">
        <v>1.1208362461034773</v>
      </c>
      <c r="BF233" s="5">
        <v>5.7543181639655154</v>
      </c>
      <c r="BG233" s="5">
        <v>0.90065042888334979</v>
      </c>
      <c r="BH233" s="5">
        <v>2.5674030961122849</v>
      </c>
      <c r="BI233" s="5">
        <v>0.33465734039795009</v>
      </c>
      <c r="BJ233" s="5">
        <v>1.9430267810936146</v>
      </c>
      <c r="BK233" s="5">
        <v>0.26338650098493199</v>
      </c>
      <c r="BL233" s="5">
        <v>6.7385901874031156</v>
      </c>
      <c r="BM233" s="5">
        <v>4.587707938308605</v>
      </c>
      <c r="BN233" s="5">
        <v>3.1601570721192087</v>
      </c>
      <c r="BO233" s="5">
        <v>3.8642964451808219</v>
      </c>
      <c r="BP233" s="5">
        <v>0.93557717790685746</v>
      </c>
    </row>
    <row r="234" spans="1:68" s="6" customFormat="1">
      <c r="A234" s="5" t="s">
        <v>938</v>
      </c>
      <c r="B234" s="5" t="s">
        <v>1175</v>
      </c>
      <c r="C234" s="5" t="s">
        <v>1175</v>
      </c>
      <c r="D234" s="5">
        <v>452.1</v>
      </c>
      <c r="E234" s="5" t="s">
        <v>939</v>
      </c>
      <c r="F234" s="5" t="s">
        <v>78</v>
      </c>
      <c r="G234" s="5" t="s">
        <v>69</v>
      </c>
      <c r="H234" s="5">
        <v>42.658000000000001</v>
      </c>
      <c r="I234" s="5">
        <v>3.544</v>
      </c>
      <c r="J234" s="5">
        <v>14.039</v>
      </c>
      <c r="K234" s="5">
        <v>4.819</v>
      </c>
      <c r="L234" s="5">
        <v>8.5579999999999998</v>
      </c>
      <c r="M234" s="5">
        <v>12.895</v>
      </c>
      <c r="N234" s="5">
        <v>0.153</v>
      </c>
      <c r="O234" s="5">
        <v>6.5419999999999998</v>
      </c>
      <c r="P234" s="5">
        <v>11.677</v>
      </c>
      <c r="Q234" s="5">
        <v>3.548</v>
      </c>
      <c r="R234" s="5">
        <v>2.3180000000000001</v>
      </c>
      <c r="S234" s="5">
        <v>0.84199999999999997</v>
      </c>
      <c r="T234" s="5">
        <v>53.499925762226361</v>
      </c>
      <c r="U234" s="5">
        <v>1.345</v>
      </c>
      <c r="V234" s="5">
        <v>5784.9033734404002</v>
      </c>
      <c r="W234" s="72">
        <f t="shared" si="3"/>
        <v>0.57849033734403998</v>
      </c>
      <c r="X234" s="5">
        <v>1434.6929951297161</v>
      </c>
      <c r="Y234" s="5">
        <v>608.25971832767414</v>
      </c>
      <c r="Z234" s="5">
        <v>3176.0654735947492</v>
      </c>
      <c r="AA234" s="5">
        <v>81.049001292872902</v>
      </c>
      <c r="AB234" s="5">
        <v>29.658053432365254</v>
      </c>
      <c r="AC234" s="5">
        <v>3.160988981045721E-2</v>
      </c>
      <c r="AD234" s="5">
        <v>575.08821727711006</v>
      </c>
      <c r="AE234" s="5">
        <v>146.39296149560724</v>
      </c>
      <c r="AF234" s="5">
        <v>4.3935881459777039E-2</v>
      </c>
      <c r="AG234" s="5">
        <v>555.076469973754</v>
      </c>
      <c r="AH234" s="5">
        <v>48.125186312804836</v>
      </c>
      <c r="AI234" s="5">
        <v>50.040161466652698</v>
      </c>
      <c r="AJ234" s="5">
        <v>86.826815722569265</v>
      </c>
      <c r="AK234" s="5">
        <v>22.745792519313188</v>
      </c>
      <c r="AL234" s="5">
        <v>311.82089258023029</v>
      </c>
      <c r="AM234" s="5">
        <v>0</v>
      </c>
      <c r="AN234" s="5">
        <v>28.072846656482547</v>
      </c>
      <c r="AO234" s="5">
        <v>25.985435046941831</v>
      </c>
      <c r="AP234" s="5">
        <v>72.797726941613959</v>
      </c>
      <c r="AQ234" s="5">
        <v>79.891131610918933</v>
      </c>
      <c r="AR234" s="5">
        <v>48.295549649074182</v>
      </c>
      <c r="AS234" s="5">
        <v>1037.574915233808</v>
      </c>
      <c r="AT234" s="5">
        <v>24.356187657991942</v>
      </c>
      <c r="AU234" s="5">
        <v>353.68299028522063</v>
      </c>
      <c r="AV234" s="5">
        <v>77.90869856757142</v>
      </c>
      <c r="AW234" s="5">
        <v>627.72903842089909</v>
      </c>
      <c r="AX234" s="5">
        <v>42.07724383166731</v>
      </c>
      <c r="AY234" s="5">
        <v>91.876001841820724</v>
      </c>
      <c r="AZ234" s="5">
        <v>11.28263523419993</v>
      </c>
      <c r="BA234" s="5">
        <v>48.374482782611203</v>
      </c>
      <c r="BB234" s="5">
        <v>9.3708658221574428</v>
      </c>
      <c r="BC234" s="5">
        <v>2.789781287558287</v>
      </c>
      <c r="BD234" s="5">
        <v>7.2867128091150617</v>
      </c>
      <c r="BE234" s="5">
        <v>1.0388878878901402</v>
      </c>
      <c r="BF234" s="5">
        <v>5.5227448210164614</v>
      </c>
      <c r="BG234" s="5">
        <v>0.89874171641527656</v>
      </c>
      <c r="BH234" s="5">
        <v>2.2214730433969412</v>
      </c>
      <c r="BI234" s="5">
        <v>0.25982683323322592</v>
      </c>
      <c r="BJ234" s="5">
        <v>1.61</v>
      </c>
      <c r="BK234" s="5">
        <v>0</v>
      </c>
      <c r="BL234" s="5">
        <v>6.663182785653313</v>
      </c>
      <c r="BM234" s="5">
        <v>4.8670283784028276</v>
      </c>
      <c r="BN234" s="5">
        <v>2.9637088718510989</v>
      </c>
      <c r="BO234" s="5">
        <v>3.5650266642126431</v>
      </c>
      <c r="BP234" s="5">
        <v>0.88583769462523854</v>
      </c>
    </row>
    <row r="235" spans="1:68" s="6" customFormat="1">
      <c r="A235" s="5" t="s">
        <v>938</v>
      </c>
      <c r="B235" s="5" t="s">
        <v>1176</v>
      </c>
      <c r="C235" s="5" t="s">
        <v>1176</v>
      </c>
      <c r="D235" s="5">
        <v>459.1</v>
      </c>
      <c r="E235" s="5" t="s">
        <v>939</v>
      </c>
      <c r="F235" s="5" t="s">
        <v>78</v>
      </c>
      <c r="G235" s="5" t="s">
        <v>69</v>
      </c>
      <c r="H235" s="5">
        <v>42.267000000000003</v>
      </c>
      <c r="I235" s="5">
        <v>3.6280000000000001</v>
      </c>
      <c r="J235" s="5">
        <v>13.509</v>
      </c>
      <c r="K235" s="5">
        <v>4.8479999999999999</v>
      </c>
      <c r="L235" s="5">
        <v>8.5150000000000006</v>
      </c>
      <c r="M235" s="5">
        <v>12.877000000000001</v>
      </c>
      <c r="N235" s="5">
        <v>0.17499999999999999</v>
      </c>
      <c r="O235" s="5">
        <v>6.5629999999999997</v>
      </c>
      <c r="P235" s="5">
        <v>11.861000000000001</v>
      </c>
      <c r="Q235" s="5">
        <v>3.4969999999999999</v>
      </c>
      <c r="R235" s="5">
        <v>2.129</v>
      </c>
      <c r="S235" s="5">
        <v>0.86299999999999999</v>
      </c>
      <c r="T235" s="5">
        <v>53.809040003341096</v>
      </c>
      <c r="U235" s="5">
        <v>2.2309999999999999</v>
      </c>
      <c r="V235" s="5">
        <v>7550.6406809269902</v>
      </c>
      <c r="W235" s="72">
        <f t="shared" si="3"/>
        <v>0.75506406809269899</v>
      </c>
      <c r="X235" s="5">
        <v>1898.3113421342944</v>
      </c>
      <c r="Y235" s="5">
        <v>750.3931766111117</v>
      </c>
      <c r="Z235" s="5">
        <v>4158.3027909891334</v>
      </c>
      <c r="AA235" s="5">
        <v>81.167331336797787</v>
      </c>
      <c r="AB235" s="5">
        <v>35.515380407445804</v>
      </c>
      <c r="AC235" s="5">
        <v>4.2458101597899971E-2</v>
      </c>
      <c r="AD235" s="5">
        <v>721.75605419146177</v>
      </c>
      <c r="AE235" s="5">
        <v>222.95424039246228</v>
      </c>
      <c r="AF235" s="5">
        <v>6.2765688869315592E-2</v>
      </c>
      <c r="AG235" s="5">
        <v>594.74664513971504</v>
      </c>
      <c r="AH235" s="5">
        <v>34.704370820988174</v>
      </c>
      <c r="AI235" s="5">
        <v>58.244269078937847</v>
      </c>
      <c r="AJ235" s="5">
        <v>100.73856582965207</v>
      </c>
      <c r="AK235" s="5">
        <v>27.447071075315861</v>
      </c>
      <c r="AL235" s="5">
        <v>365.73898774777263</v>
      </c>
      <c r="AM235" s="5">
        <v>29.356515560903965</v>
      </c>
      <c r="AN235" s="5">
        <v>40.563623856691223</v>
      </c>
      <c r="AO235" s="5">
        <v>57.56337162089465</v>
      </c>
      <c r="AP235" s="5">
        <v>92.415885530665975</v>
      </c>
      <c r="AQ235" s="5">
        <v>104.94379719003194</v>
      </c>
      <c r="AR235" s="5">
        <v>51.564415659802393</v>
      </c>
      <c r="AS235" s="5">
        <v>920.89397772825623</v>
      </c>
      <c r="AT235" s="5">
        <v>27.536915796205072</v>
      </c>
      <c r="AU235" s="5">
        <v>377.85948320747673</v>
      </c>
      <c r="AV235" s="5">
        <v>80.161130602383565</v>
      </c>
      <c r="AW235" s="5">
        <v>671.80670928697123</v>
      </c>
      <c r="AX235" s="5">
        <v>45.817637250196057</v>
      </c>
      <c r="AY235" s="5">
        <v>100.06537646796093</v>
      </c>
      <c r="AZ235" s="5">
        <v>12.41075951591259</v>
      </c>
      <c r="BA235" s="5">
        <v>53.450401498059506</v>
      </c>
      <c r="BB235" s="5">
        <v>10.229074101628116</v>
      </c>
      <c r="BC235" s="5">
        <v>3.1097500795662825</v>
      </c>
      <c r="BD235" s="5">
        <v>8.46722718761111</v>
      </c>
      <c r="BE235" s="5">
        <v>1.1072719778263063</v>
      </c>
      <c r="BF235" s="5">
        <v>5.761368771125059</v>
      </c>
      <c r="BG235" s="5">
        <v>1.0255404106209987</v>
      </c>
      <c r="BH235" s="5">
        <v>2.5540370644697594</v>
      </c>
      <c r="BI235" s="5">
        <v>0.31975367413019951</v>
      </c>
      <c r="BJ235" s="5">
        <v>1.9148135994395985</v>
      </c>
      <c r="BK235" s="5">
        <v>0.27017991671300806</v>
      </c>
      <c r="BL235" s="5">
        <v>7.538500028952221</v>
      </c>
      <c r="BM235" s="5">
        <v>4.990524498607372</v>
      </c>
      <c r="BN235" s="5">
        <v>3.1990569752430522</v>
      </c>
      <c r="BO235" s="5">
        <v>3.9057905823534087</v>
      </c>
      <c r="BP235" s="5">
        <v>0.9545997298680301</v>
      </c>
    </row>
    <row r="236" spans="1:68" s="6" customFormat="1">
      <c r="A236" s="5" t="s">
        <v>938</v>
      </c>
      <c r="B236" s="5" t="s">
        <v>1177</v>
      </c>
      <c r="C236" s="5" t="s">
        <v>1177</v>
      </c>
      <c r="D236" s="5">
        <v>461.1</v>
      </c>
      <c r="E236" s="5" t="s">
        <v>939</v>
      </c>
      <c r="F236" s="5" t="s">
        <v>78</v>
      </c>
      <c r="G236" s="5" t="s">
        <v>69</v>
      </c>
      <c r="H236" s="5">
        <v>42.694000000000003</v>
      </c>
      <c r="I236" s="5">
        <v>3.3860000000000001</v>
      </c>
      <c r="J236" s="5">
        <v>14.097</v>
      </c>
      <c r="K236" s="5">
        <v>4.7300000000000004</v>
      </c>
      <c r="L236" s="5">
        <v>8.6479999999999997</v>
      </c>
      <c r="M236" s="5">
        <v>12.904</v>
      </c>
      <c r="N236" s="5">
        <v>0.16400000000000001</v>
      </c>
      <c r="O236" s="5">
        <v>6.5970000000000004</v>
      </c>
      <c r="P236" s="5">
        <v>11.458</v>
      </c>
      <c r="Q236" s="5">
        <v>3.4279999999999999</v>
      </c>
      <c r="R236" s="5">
        <v>2.1539999999999999</v>
      </c>
      <c r="S236" s="5">
        <v>0.86299999999999999</v>
      </c>
      <c r="T236" s="5">
        <v>53.421722087294434</v>
      </c>
      <c r="U236" s="5">
        <v>1.887</v>
      </c>
      <c r="V236" s="5">
        <v>6173.2920364561596</v>
      </c>
      <c r="W236" s="72">
        <f t="shared" si="3"/>
        <v>0.61732920364561594</v>
      </c>
      <c r="X236" s="5">
        <v>1823.6444285824025</v>
      </c>
      <c r="Y236" s="5">
        <v>674.99743476281276</v>
      </c>
      <c r="Z236" s="5">
        <v>3834.4317625578738</v>
      </c>
      <c r="AA236" s="5">
        <v>81.083812801826539</v>
      </c>
      <c r="AB236" s="5">
        <v>33.8908996473968</v>
      </c>
      <c r="AC236" s="5">
        <v>3.7748854767616385E-2</v>
      </c>
      <c r="AD236" s="5">
        <v>667.76473575535215</v>
      </c>
      <c r="AE236" s="5">
        <v>177.70646535598505</v>
      </c>
      <c r="AF236" s="5">
        <v>6.5610241964397756E-2</v>
      </c>
      <c r="AG236" s="5">
        <v>518.64802788634495</v>
      </c>
      <c r="AH236" s="5">
        <v>40.6043805878477</v>
      </c>
      <c r="AI236" s="5">
        <v>56.560924717344378</v>
      </c>
      <c r="AJ236" s="5">
        <v>101.88180791513663</v>
      </c>
      <c r="AK236" s="5">
        <v>25.562763751549603</v>
      </c>
      <c r="AL236" s="5">
        <v>345.21864997521584</v>
      </c>
      <c r="AM236" s="5">
        <v>0</v>
      </c>
      <c r="AN236" s="5">
        <v>31.757226842469144</v>
      </c>
      <c r="AO236" s="5">
        <v>31.645904856446567</v>
      </c>
      <c r="AP236" s="5">
        <v>86.409638884687524</v>
      </c>
      <c r="AQ236" s="5">
        <v>97.259198956768046</v>
      </c>
      <c r="AR236" s="5">
        <v>53.955407915850152</v>
      </c>
      <c r="AS236" s="5">
        <v>988.41463267828431</v>
      </c>
      <c r="AT236" s="5">
        <v>29.767656136815262</v>
      </c>
      <c r="AU236" s="5">
        <v>390.72131975316432</v>
      </c>
      <c r="AV236" s="5">
        <v>83.837021084883744</v>
      </c>
      <c r="AW236" s="5">
        <v>724.0630352008327</v>
      </c>
      <c r="AX236" s="5">
        <v>47.888603996891838</v>
      </c>
      <c r="AY236" s="5">
        <v>106.18634478041781</v>
      </c>
      <c r="AZ236" s="5">
        <v>13.537121771113982</v>
      </c>
      <c r="BA236" s="5">
        <v>53.809265837015893</v>
      </c>
      <c r="BB236" s="5">
        <v>10.311340875036928</v>
      </c>
      <c r="BC236" s="5">
        <v>3.3289491833231217</v>
      </c>
      <c r="BD236" s="5">
        <v>9.1465320854599277</v>
      </c>
      <c r="BE236" s="5">
        <v>1.1144020252148719</v>
      </c>
      <c r="BF236" s="5">
        <v>5.7421896623823638</v>
      </c>
      <c r="BG236" s="5">
        <v>1.111957246304498</v>
      </c>
      <c r="BH236" s="5">
        <v>2.7315982051696213</v>
      </c>
      <c r="BI236" s="5">
        <v>0.36112372083050764</v>
      </c>
      <c r="BJ236" s="5">
        <v>2.1958130330700345</v>
      </c>
      <c r="BK236" s="5">
        <v>0.26729967918611003</v>
      </c>
      <c r="BL236" s="5">
        <v>7.5966596712663836</v>
      </c>
      <c r="BM236" s="5">
        <v>5.2823640506420579</v>
      </c>
      <c r="BN236" s="5">
        <v>3.4178893122094247</v>
      </c>
      <c r="BO236" s="5">
        <v>4.0897613033315183</v>
      </c>
      <c r="BP236" s="5">
        <v>0.96019312913169697</v>
      </c>
    </row>
    <row r="237" spans="1:68" s="6" customFormat="1">
      <c r="A237" s="5" t="s">
        <v>938</v>
      </c>
      <c r="B237" s="5" t="s">
        <v>1178</v>
      </c>
      <c r="C237" s="5" t="s">
        <v>1178</v>
      </c>
      <c r="D237" s="5">
        <v>444.2</v>
      </c>
      <c r="E237" s="5" t="s">
        <v>939</v>
      </c>
      <c r="F237" s="5" t="s">
        <v>78</v>
      </c>
      <c r="G237" s="5" t="s">
        <v>69</v>
      </c>
      <c r="H237" s="5">
        <v>41.697000000000003</v>
      </c>
      <c r="I237" s="5">
        <v>3.7309999999999999</v>
      </c>
      <c r="J237" s="5">
        <v>13.503</v>
      </c>
      <c r="K237" s="5">
        <v>4.8860000000000001</v>
      </c>
      <c r="L237" s="5">
        <v>8.4920000000000009</v>
      </c>
      <c r="M237" s="5">
        <v>12.888999999999999</v>
      </c>
      <c r="N237" s="5">
        <v>0.216</v>
      </c>
      <c r="O237" s="5">
        <v>6.6189999999999998</v>
      </c>
      <c r="P237" s="5">
        <v>11.901</v>
      </c>
      <c r="Q237" s="5">
        <v>3.4940000000000002</v>
      </c>
      <c r="R237" s="5">
        <v>2.214</v>
      </c>
      <c r="S237" s="5">
        <v>0.89600000000000002</v>
      </c>
      <c r="T237" s="5">
        <v>54.230755749489532</v>
      </c>
      <c r="U237" s="5">
        <v>2.4020000000000001</v>
      </c>
      <c r="V237" s="5">
        <v>8367.8417389260394</v>
      </c>
      <c r="W237" s="72">
        <f t="shared" si="3"/>
        <v>0.83678417389260396</v>
      </c>
      <c r="X237" s="5">
        <v>1940.3990461555986</v>
      </c>
      <c r="Y237" s="5">
        <v>790.74768177044575</v>
      </c>
      <c r="Z237" s="5">
        <v>4344.8350642642854</v>
      </c>
      <c r="AA237" s="5">
        <v>81.257521981253049</v>
      </c>
      <c r="AB237" s="5">
        <v>35.965708661715745</v>
      </c>
      <c r="AC237" s="5">
        <v>4.3023691211724981E-2</v>
      </c>
      <c r="AD237" s="5">
        <v>704.40002019135181</v>
      </c>
      <c r="AE237" s="5">
        <v>232.63948918832912</v>
      </c>
      <c r="AF237" s="5">
        <v>6.6520870930732626E-2</v>
      </c>
      <c r="AG237" s="5">
        <v>734.84481997312105</v>
      </c>
      <c r="AH237" s="5">
        <v>40.550454721832445</v>
      </c>
      <c r="AI237" s="5">
        <v>61.331558243346336</v>
      </c>
      <c r="AJ237" s="5">
        <v>100.03481883443644</v>
      </c>
      <c r="AK237" s="5">
        <v>26.628447721226959</v>
      </c>
      <c r="AL237" s="5">
        <v>366.78742527841985</v>
      </c>
      <c r="AM237" s="5">
        <v>24.693429780275711</v>
      </c>
      <c r="AN237" s="5">
        <v>39.145858114823426</v>
      </c>
      <c r="AO237" s="5">
        <v>53.112177442552877</v>
      </c>
      <c r="AP237" s="5">
        <v>77.304779821527248</v>
      </c>
      <c r="AQ237" s="5">
        <v>106.0920229291458</v>
      </c>
      <c r="AR237" s="5">
        <v>49.49074300139322</v>
      </c>
      <c r="AS237" s="5">
        <v>930.19623400208047</v>
      </c>
      <c r="AT237" s="5">
        <v>27.398220952068879</v>
      </c>
      <c r="AU237" s="5">
        <v>391.68621484477234</v>
      </c>
      <c r="AV237" s="5">
        <v>83.655083827406656</v>
      </c>
      <c r="AW237" s="5">
        <v>658.28108037208165</v>
      </c>
      <c r="AX237" s="5">
        <v>46.925183509487361</v>
      </c>
      <c r="AY237" s="5">
        <v>103.24988282859854</v>
      </c>
      <c r="AZ237" s="5">
        <v>12.845366648780558</v>
      </c>
      <c r="BA237" s="5">
        <v>53.951364184326124</v>
      </c>
      <c r="BB237" s="5">
        <v>10.466057527680087</v>
      </c>
      <c r="BC237" s="5">
        <v>3.2342899609971965</v>
      </c>
      <c r="BD237" s="5">
        <v>8.5691524552243745</v>
      </c>
      <c r="BE237" s="5">
        <v>1.0811247451941961</v>
      </c>
      <c r="BF237" s="5">
        <v>6.1681359166968814</v>
      </c>
      <c r="BG237" s="5">
        <v>0.99089363523588536</v>
      </c>
      <c r="BH237" s="5">
        <v>2.7223925810559657</v>
      </c>
      <c r="BI237" s="5">
        <v>0.34135250350172031</v>
      </c>
      <c r="BJ237" s="5">
        <v>1.7083029557182861</v>
      </c>
      <c r="BK237" s="5">
        <v>0.27487607580179357</v>
      </c>
      <c r="BL237" s="5">
        <v>7.7985788450689899</v>
      </c>
      <c r="BM237" s="5">
        <v>5.2933242725025353</v>
      </c>
      <c r="BN237" s="5">
        <v>3.2919247047669717</v>
      </c>
      <c r="BO237" s="5">
        <v>4.1176165602984316</v>
      </c>
      <c r="BP237" s="5">
        <v>1.0505220214461535</v>
      </c>
    </row>
    <row r="238" spans="1:68" s="6" customFormat="1">
      <c r="A238" s="5" t="s">
        <v>938</v>
      </c>
      <c r="B238" s="5" t="s">
        <v>1179</v>
      </c>
      <c r="C238" s="5" t="s">
        <v>1179</v>
      </c>
      <c r="D238" s="5">
        <v>430.1</v>
      </c>
      <c r="E238" s="5" t="s">
        <v>939</v>
      </c>
      <c r="F238" s="5" t="s">
        <v>78</v>
      </c>
      <c r="G238" s="5" t="s">
        <v>69</v>
      </c>
      <c r="H238" s="5">
        <v>44.308999999999997</v>
      </c>
      <c r="I238" s="5">
        <v>3.23</v>
      </c>
      <c r="J238" s="5">
        <v>13.553000000000001</v>
      </c>
      <c r="K238" s="5">
        <v>4.702</v>
      </c>
      <c r="L238" s="5">
        <v>8.6549999999999994</v>
      </c>
      <c r="M238" s="5">
        <v>12.885999999999999</v>
      </c>
      <c r="N238" s="5">
        <v>0.14599999999999999</v>
      </c>
      <c r="O238" s="5">
        <v>6.7229999999999999</v>
      </c>
      <c r="P238" s="5">
        <v>11.242000000000001</v>
      </c>
      <c r="Q238" s="5">
        <v>3.2839999999999998</v>
      </c>
      <c r="R238" s="5">
        <v>2.2869999999999999</v>
      </c>
      <c r="S238" s="5">
        <v>0.89500000000000002</v>
      </c>
      <c r="T238" s="5">
        <v>54.101706256178559</v>
      </c>
      <c r="U238" s="5">
        <v>1.0589999999999999</v>
      </c>
      <c r="V238" s="5">
        <v>6495.5541129351004</v>
      </c>
      <c r="W238" s="72">
        <f t="shared" si="3"/>
        <v>0.64955541129351002</v>
      </c>
      <c r="X238" s="5">
        <v>1984.4786731542563</v>
      </c>
      <c r="Y238" s="5">
        <v>844.71351424446857</v>
      </c>
      <c r="Z238" s="5">
        <v>4450.6647260323671</v>
      </c>
      <c r="AA238" s="5">
        <v>81.334342029022679</v>
      </c>
      <c r="AB238" s="5" t="s">
        <v>20</v>
      </c>
      <c r="AC238" s="5">
        <v>4.4492891934603998E-2</v>
      </c>
      <c r="AD238" s="5" t="s">
        <v>20</v>
      </c>
      <c r="AE238" s="5" t="s">
        <v>20</v>
      </c>
      <c r="AF238" s="5">
        <v>5.3166097157767905E-2</v>
      </c>
      <c r="AG238" s="5">
        <v>731.49405894242204</v>
      </c>
      <c r="AH238" s="5">
        <v>91.618443464621834</v>
      </c>
      <c r="AI238" s="5">
        <v>82.241258814731935</v>
      </c>
      <c r="AJ238" s="5">
        <v>185.55471630518204</v>
      </c>
      <c r="AK238" s="5" t="s">
        <v>20</v>
      </c>
      <c r="AL238" s="5" t="s">
        <v>20</v>
      </c>
      <c r="AM238" s="5" t="s">
        <v>20</v>
      </c>
      <c r="AN238" s="5" t="s">
        <v>20</v>
      </c>
      <c r="AO238" s="5" t="s">
        <v>20</v>
      </c>
      <c r="AP238" s="5" t="s">
        <v>20</v>
      </c>
      <c r="AQ238" s="5" t="s">
        <v>20</v>
      </c>
      <c r="AR238" s="5" t="s">
        <v>20</v>
      </c>
      <c r="AS238" s="5" t="s">
        <v>20</v>
      </c>
      <c r="AT238" s="5" t="s">
        <v>20</v>
      </c>
      <c r="AU238" s="5" t="s">
        <v>20</v>
      </c>
      <c r="AV238" s="5" t="s">
        <v>20</v>
      </c>
      <c r="AW238" s="5"/>
      <c r="AX238" s="5" t="s">
        <v>20</v>
      </c>
      <c r="AY238" s="5" t="s">
        <v>20</v>
      </c>
      <c r="AZ238" s="5" t="s">
        <v>20</v>
      </c>
      <c r="BA238" s="5" t="s">
        <v>20</v>
      </c>
      <c r="BB238" s="5" t="s">
        <v>20</v>
      </c>
      <c r="BC238" s="5" t="s">
        <v>20</v>
      </c>
      <c r="BD238" s="5" t="s">
        <v>20</v>
      </c>
      <c r="BE238" s="5" t="s">
        <v>20</v>
      </c>
      <c r="BF238" s="5" t="s">
        <v>20</v>
      </c>
      <c r="BG238" s="5" t="s">
        <v>20</v>
      </c>
      <c r="BH238" s="5" t="s">
        <v>20</v>
      </c>
      <c r="BI238" s="5" t="s">
        <v>20</v>
      </c>
      <c r="BJ238" s="5" t="s">
        <v>20</v>
      </c>
      <c r="BK238" s="5" t="s">
        <v>20</v>
      </c>
      <c r="BL238" s="5" t="s">
        <v>20</v>
      </c>
      <c r="BM238" s="5" t="s">
        <v>20</v>
      </c>
      <c r="BN238" s="5" t="s">
        <v>20</v>
      </c>
      <c r="BO238" s="5" t="s">
        <v>20</v>
      </c>
      <c r="BP238" s="5" t="s">
        <v>20</v>
      </c>
    </row>
    <row r="239" spans="1:68" s="6" customFormat="1">
      <c r="A239" s="5" t="s">
        <v>938</v>
      </c>
      <c r="B239" s="5" t="s">
        <v>1180</v>
      </c>
      <c r="C239" s="5" t="s">
        <v>1180</v>
      </c>
      <c r="D239" s="5">
        <v>445.5</v>
      </c>
      <c r="E239" s="5" t="s">
        <v>939</v>
      </c>
      <c r="F239" s="5" t="s">
        <v>78</v>
      </c>
      <c r="G239" s="5" t="s">
        <v>69</v>
      </c>
      <c r="H239" s="5">
        <v>43.046999999999997</v>
      </c>
      <c r="I239" s="5">
        <v>3.399</v>
      </c>
      <c r="J239" s="5">
        <v>13.644</v>
      </c>
      <c r="K239" s="5">
        <v>4.915</v>
      </c>
      <c r="L239" s="5">
        <v>8.4870000000000001</v>
      </c>
      <c r="M239" s="5">
        <v>12.909000000000001</v>
      </c>
      <c r="N239" s="5">
        <v>0.187</v>
      </c>
      <c r="O239" s="5">
        <v>6.766</v>
      </c>
      <c r="P239" s="5">
        <v>11.728</v>
      </c>
      <c r="Q239" s="5">
        <v>3.9889999999999999</v>
      </c>
      <c r="R239" s="5">
        <v>1.9179999999999999</v>
      </c>
      <c r="S239" s="5">
        <v>0.29199999999999998</v>
      </c>
      <c r="T239" s="5">
        <v>55.085527086654814</v>
      </c>
      <c r="U239" s="5">
        <v>1.6950000000000001</v>
      </c>
      <c r="V239" s="5">
        <v>12302.2151572943</v>
      </c>
      <c r="W239" s="72">
        <f t="shared" si="3"/>
        <v>1.2302215157294301</v>
      </c>
      <c r="X239" s="5">
        <v>1927.7727748491072</v>
      </c>
      <c r="Y239" s="5"/>
      <c r="Z239" s="5">
        <v>4132.9199997962887</v>
      </c>
      <c r="AA239" s="5">
        <v>81.615279817587947</v>
      </c>
      <c r="AB239" s="5" t="s">
        <v>20</v>
      </c>
      <c r="AC239" s="5">
        <v>0</v>
      </c>
      <c r="AD239" s="5" t="s">
        <v>20</v>
      </c>
      <c r="AE239" s="5" t="s">
        <v>20</v>
      </c>
      <c r="AF239" s="5">
        <v>0.15739019825038861</v>
      </c>
      <c r="AG239" s="5">
        <v>1168.5421261583499</v>
      </c>
      <c r="AH239" s="5">
        <v>177.62583706275873</v>
      </c>
      <c r="AI239" s="5"/>
      <c r="AJ239" s="5">
        <v>382.11279975478544</v>
      </c>
      <c r="AK239" s="5" t="s">
        <v>20</v>
      </c>
      <c r="AL239" s="5" t="s">
        <v>20</v>
      </c>
      <c r="AM239" s="5" t="s">
        <v>20</v>
      </c>
      <c r="AN239" s="5" t="s">
        <v>20</v>
      </c>
      <c r="AO239" s="5" t="s">
        <v>20</v>
      </c>
      <c r="AP239" s="5" t="s">
        <v>20</v>
      </c>
      <c r="AQ239" s="5" t="s">
        <v>20</v>
      </c>
      <c r="AR239" s="5" t="s">
        <v>20</v>
      </c>
      <c r="AS239" s="5" t="s">
        <v>20</v>
      </c>
      <c r="AT239" s="5" t="s">
        <v>20</v>
      </c>
      <c r="AU239" s="5" t="s">
        <v>20</v>
      </c>
      <c r="AV239" s="5" t="s">
        <v>20</v>
      </c>
      <c r="AW239" s="5"/>
      <c r="AX239" s="5" t="s">
        <v>20</v>
      </c>
      <c r="AY239" s="5" t="s">
        <v>20</v>
      </c>
      <c r="AZ239" s="5" t="s">
        <v>20</v>
      </c>
      <c r="BA239" s="5" t="s">
        <v>20</v>
      </c>
      <c r="BB239" s="5" t="s">
        <v>20</v>
      </c>
      <c r="BC239" s="5" t="s">
        <v>20</v>
      </c>
      <c r="BD239" s="5" t="s">
        <v>20</v>
      </c>
      <c r="BE239" s="5" t="s">
        <v>20</v>
      </c>
      <c r="BF239" s="5" t="s">
        <v>20</v>
      </c>
      <c r="BG239" s="5" t="s">
        <v>20</v>
      </c>
      <c r="BH239" s="5" t="s">
        <v>20</v>
      </c>
      <c r="BI239" s="5" t="s">
        <v>20</v>
      </c>
      <c r="BJ239" s="5" t="s">
        <v>20</v>
      </c>
      <c r="BK239" s="5" t="s">
        <v>20</v>
      </c>
      <c r="BL239" s="5" t="s">
        <v>20</v>
      </c>
      <c r="BM239" s="5" t="s">
        <v>20</v>
      </c>
      <c r="BN239" s="5" t="s">
        <v>20</v>
      </c>
      <c r="BO239" s="5" t="s">
        <v>20</v>
      </c>
      <c r="BP239" s="5" t="s">
        <v>20</v>
      </c>
    </row>
    <row r="240" spans="1:68" s="6" customFormat="1">
      <c r="A240" s="5" t="s">
        <v>938</v>
      </c>
      <c r="B240" s="5" t="s">
        <v>1181</v>
      </c>
      <c r="C240" s="5" t="s">
        <v>1181</v>
      </c>
      <c r="D240" s="5">
        <v>424.3</v>
      </c>
      <c r="E240" s="5" t="s">
        <v>939</v>
      </c>
      <c r="F240" s="5" t="s">
        <v>78</v>
      </c>
      <c r="G240" s="5" t="s">
        <v>69</v>
      </c>
      <c r="H240" s="5">
        <v>42.948</v>
      </c>
      <c r="I240" s="5">
        <v>2.8889999999999998</v>
      </c>
      <c r="J240" s="5">
        <v>15.018000000000001</v>
      </c>
      <c r="K240" s="5">
        <v>4.5949999999999998</v>
      </c>
      <c r="L240" s="5">
        <v>8.7530000000000001</v>
      </c>
      <c r="M240" s="5">
        <v>12.888</v>
      </c>
      <c r="N240" s="5">
        <v>0.23</v>
      </c>
      <c r="O240" s="5">
        <v>6.7670000000000003</v>
      </c>
      <c r="P240" s="5">
        <v>11.882</v>
      </c>
      <c r="Q240" s="5">
        <v>3.1480000000000001</v>
      </c>
      <c r="R240" s="5">
        <v>2.0139999999999998</v>
      </c>
      <c r="S240" s="5">
        <v>0.66400000000000003</v>
      </c>
      <c r="T240" s="5">
        <v>53.923416257893564</v>
      </c>
      <c r="U240" s="5">
        <v>1.18</v>
      </c>
      <c r="V240" s="5">
        <v>5119.6204688378002</v>
      </c>
      <c r="W240" s="72">
        <f t="shared" si="3"/>
        <v>0.51196204688378</v>
      </c>
      <c r="X240" s="5">
        <v>2367.0432209202563</v>
      </c>
      <c r="Y240" s="5">
        <v>837.51643696899464</v>
      </c>
      <c r="Z240" s="5">
        <v>4683.2886014575852</v>
      </c>
      <c r="AA240" s="5">
        <v>81.278358631144798</v>
      </c>
      <c r="AB240" s="5" t="s">
        <v>20</v>
      </c>
      <c r="AC240" s="5">
        <v>5.0093483091468279E-2</v>
      </c>
      <c r="AD240" s="5" t="s">
        <v>20</v>
      </c>
      <c r="AE240" s="5" t="s">
        <v>20</v>
      </c>
      <c r="AF240" s="5">
        <v>4.2146041642520241E-2</v>
      </c>
      <c r="AG240" s="5">
        <v>227.273467908301</v>
      </c>
      <c r="AH240" s="5">
        <v>78.403449371902383</v>
      </c>
      <c r="AI240" s="5">
        <v>66.69001219832974</v>
      </c>
      <c r="AJ240" s="5">
        <v>138.46286843810694</v>
      </c>
      <c r="AK240" s="5" t="s">
        <v>20</v>
      </c>
      <c r="AL240" s="5" t="s">
        <v>20</v>
      </c>
      <c r="AM240" s="5" t="s">
        <v>20</v>
      </c>
      <c r="AN240" s="5" t="s">
        <v>20</v>
      </c>
      <c r="AO240" s="5" t="s">
        <v>20</v>
      </c>
      <c r="AP240" s="5" t="s">
        <v>20</v>
      </c>
      <c r="AQ240" s="5" t="s">
        <v>20</v>
      </c>
      <c r="AR240" s="5" t="s">
        <v>20</v>
      </c>
      <c r="AS240" s="5" t="s">
        <v>20</v>
      </c>
      <c r="AT240" s="5" t="s">
        <v>20</v>
      </c>
      <c r="AU240" s="5" t="s">
        <v>20</v>
      </c>
      <c r="AV240" s="5" t="s">
        <v>20</v>
      </c>
      <c r="AW240" s="5"/>
      <c r="AX240" s="5" t="s">
        <v>20</v>
      </c>
      <c r="AY240" s="5" t="s">
        <v>20</v>
      </c>
      <c r="AZ240" s="5" t="s">
        <v>20</v>
      </c>
      <c r="BA240" s="5" t="s">
        <v>20</v>
      </c>
      <c r="BB240" s="5" t="s">
        <v>20</v>
      </c>
      <c r="BC240" s="5" t="s">
        <v>20</v>
      </c>
      <c r="BD240" s="5" t="s">
        <v>20</v>
      </c>
      <c r="BE240" s="5" t="s">
        <v>20</v>
      </c>
      <c r="BF240" s="5" t="s">
        <v>20</v>
      </c>
      <c r="BG240" s="5" t="s">
        <v>20</v>
      </c>
      <c r="BH240" s="5" t="s">
        <v>20</v>
      </c>
      <c r="BI240" s="5" t="s">
        <v>20</v>
      </c>
      <c r="BJ240" s="5" t="s">
        <v>20</v>
      </c>
      <c r="BK240" s="5" t="s">
        <v>20</v>
      </c>
      <c r="BL240" s="5" t="s">
        <v>20</v>
      </c>
      <c r="BM240" s="5" t="s">
        <v>20</v>
      </c>
      <c r="BN240" s="5" t="s">
        <v>20</v>
      </c>
      <c r="BO240" s="5" t="s">
        <v>20</v>
      </c>
      <c r="BP240" s="5" t="s">
        <v>20</v>
      </c>
    </row>
    <row r="241" spans="1:68" s="6" customFormat="1">
      <c r="A241" s="5" t="s">
        <v>938</v>
      </c>
      <c r="B241" s="5" t="s">
        <v>1182</v>
      </c>
      <c r="C241" s="5" t="s">
        <v>1182</v>
      </c>
      <c r="D241" s="5">
        <v>450.2</v>
      </c>
      <c r="E241" s="5" t="s">
        <v>939</v>
      </c>
      <c r="F241" s="5" t="s">
        <v>78</v>
      </c>
      <c r="G241" s="5" t="s">
        <v>69</v>
      </c>
      <c r="H241" s="5">
        <v>43.475000000000001</v>
      </c>
      <c r="I241" s="5">
        <v>3.4380000000000002</v>
      </c>
      <c r="J241" s="5">
        <v>14.151999999999999</v>
      </c>
      <c r="K241" s="5">
        <v>4.6040000000000001</v>
      </c>
      <c r="L241" s="5">
        <v>8.7390000000000008</v>
      </c>
      <c r="M241" s="5">
        <v>12.881</v>
      </c>
      <c r="N241" s="5">
        <v>0.222</v>
      </c>
      <c r="O241" s="5">
        <v>6.78</v>
      </c>
      <c r="P241" s="5">
        <v>10.189</v>
      </c>
      <c r="Q241" s="5">
        <v>3.3119999999999998</v>
      </c>
      <c r="R241" s="5">
        <v>2.6640000000000001</v>
      </c>
      <c r="S241" s="5">
        <v>1.1479999999999999</v>
      </c>
      <c r="T241" s="5">
        <v>54.055898268984116</v>
      </c>
      <c r="U241" s="5">
        <v>1.375</v>
      </c>
      <c r="V241" s="5">
        <v>3205.9261337338999</v>
      </c>
      <c r="W241" s="72">
        <f t="shared" si="3"/>
        <v>0.32059261337339001</v>
      </c>
      <c r="X241" s="5">
        <v>1462.6861033154391</v>
      </c>
      <c r="Y241" s="5">
        <v>355.13817764858453</v>
      </c>
      <c r="Z241" s="5">
        <v>4319.8362821172805</v>
      </c>
      <c r="AA241" s="5">
        <v>81.329033223806604</v>
      </c>
      <c r="AB241" s="5">
        <v>25.044766751538255</v>
      </c>
      <c r="AC241" s="5">
        <v>1.6058704195508106E-2</v>
      </c>
      <c r="AD241" s="5">
        <v>684.92845912308053</v>
      </c>
      <c r="AE241" s="5">
        <v>123.34476994313961</v>
      </c>
      <c r="AF241" s="5">
        <v>7.3618259237703876E-2</v>
      </c>
      <c r="AG241" s="5">
        <v>183.229151276388</v>
      </c>
      <c r="AH241" s="5">
        <v>81.448912965878051</v>
      </c>
      <c r="AI241" s="5">
        <v>30.926053895177809</v>
      </c>
      <c r="AJ241" s="5">
        <v>206.64992110835942</v>
      </c>
      <c r="AK241" s="5">
        <v>13.629298266885103</v>
      </c>
      <c r="AL241" s="5">
        <v>290.86836957956564</v>
      </c>
      <c r="AM241" s="5">
        <v>0</v>
      </c>
      <c r="AN241" s="5">
        <v>39.575656125167733</v>
      </c>
      <c r="AO241" s="5">
        <v>24.724411679558891</v>
      </c>
      <c r="AP241" s="5">
        <v>41.874960924160618</v>
      </c>
      <c r="AQ241" s="5">
        <v>102.75803205491172</v>
      </c>
      <c r="AR241" s="5">
        <v>62.78968216337752</v>
      </c>
      <c r="AS241" s="5">
        <v>1012.490830449278</v>
      </c>
      <c r="AT241" s="5">
        <v>28.207504290174825</v>
      </c>
      <c r="AU241" s="5">
        <v>366.68091906137778</v>
      </c>
      <c r="AV241" s="5">
        <v>101.97499757759394</v>
      </c>
      <c r="AW241" s="5">
        <v>756.72137882303309</v>
      </c>
      <c r="AX241" s="5">
        <v>50.611289986131901</v>
      </c>
      <c r="AY241" s="5">
        <v>111.4761493846766</v>
      </c>
      <c r="AZ241" s="5">
        <v>14.051691600700289</v>
      </c>
      <c r="BA241" s="5">
        <v>58.402863872772969</v>
      </c>
      <c r="BB241" s="5">
        <v>11.492824108221489</v>
      </c>
      <c r="BC241" s="5">
        <v>3.568042903551996</v>
      </c>
      <c r="BD241" s="5">
        <v>8.1769476990278029</v>
      </c>
      <c r="BE241" s="5">
        <v>1.2186589842249749</v>
      </c>
      <c r="BF241" s="5">
        <v>6.3069890359761107</v>
      </c>
      <c r="BG241" s="5">
        <v>1.1377619909224721</v>
      </c>
      <c r="BH241" s="5">
        <v>2.3974329953448694</v>
      </c>
      <c r="BI241" s="5">
        <v>0.31904390506062447</v>
      </c>
      <c r="BJ241" s="5">
        <v>1.8684332414273626</v>
      </c>
      <c r="BK241" s="5">
        <v>0</v>
      </c>
      <c r="BL241" s="5">
        <v>7.3668893726298448</v>
      </c>
      <c r="BM241" s="5">
        <v>5.3214918878391275</v>
      </c>
      <c r="BN241" s="5">
        <v>2.0919875164708515</v>
      </c>
      <c r="BO241" s="5">
        <v>4.0998964795441362</v>
      </c>
      <c r="BP241" s="5">
        <v>1.2014639417873363</v>
      </c>
    </row>
    <row r="242" spans="1:68" s="6" customFormat="1">
      <c r="A242" s="5" t="s">
        <v>938</v>
      </c>
      <c r="B242" s="5" t="s">
        <v>1183</v>
      </c>
      <c r="C242" s="5" t="s">
        <v>1183</v>
      </c>
      <c r="D242" s="5">
        <v>447.2</v>
      </c>
      <c r="E242" s="5" t="s">
        <v>939</v>
      </c>
      <c r="F242" s="5" t="s">
        <v>78</v>
      </c>
      <c r="G242" s="5" t="s">
        <v>69</v>
      </c>
      <c r="H242" s="5">
        <v>41.795000000000002</v>
      </c>
      <c r="I242" s="5">
        <v>3.4910000000000001</v>
      </c>
      <c r="J242" s="5">
        <v>14.23</v>
      </c>
      <c r="K242" s="5">
        <v>4.9089999999999998</v>
      </c>
      <c r="L242" s="5">
        <v>8.4760000000000009</v>
      </c>
      <c r="M242" s="5">
        <v>12.893000000000001</v>
      </c>
      <c r="N242" s="5">
        <v>0.16600000000000001</v>
      </c>
      <c r="O242" s="5">
        <v>6.7910000000000004</v>
      </c>
      <c r="P242" s="5">
        <v>11.63</v>
      </c>
      <c r="Q242" s="5">
        <v>3.9140000000000001</v>
      </c>
      <c r="R242" s="5">
        <v>2.2789999999999999</v>
      </c>
      <c r="S242" s="5">
        <v>0.876</v>
      </c>
      <c r="T242" s="5">
        <v>55.275451935263817</v>
      </c>
      <c r="U242" s="5">
        <v>1.522</v>
      </c>
      <c r="V242" s="5">
        <v>8575.3841592716399</v>
      </c>
      <c r="W242" s="72">
        <f t="shared" si="3"/>
        <v>0.85753841592716396</v>
      </c>
      <c r="X242" s="5">
        <v>1933.9712389007391</v>
      </c>
      <c r="Y242" s="5">
        <v>765.3013920466492</v>
      </c>
      <c r="Z242" s="5">
        <v>4279.7089219012623</v>
      </c>
      <c r="AA242" s="5">
        <v>81.708170858814043</v>
      </c>
      <c r="AB242" s="5" t="s">
        <v>20</v>
      </c>
      <c r="AC242" s="5">
        <v>4.0451584262357378E-2</v>
      </c>
      <c r="AD242" s="5" t="s">
        <v>20</v>
      </c>
      <c r="AE242" s="5" t="s">
        <v>20</v>
      </c>
      <c r="AF242" s="5">
        <v>4.8443067976668634E-2</v>
      </c>
      <c r="AG242" s="5">
        <v>831.12978574948397</v>
      </c>
      <c r="AH242" s="5">
        <v>43.590417513500675</v>
      </c>
      <c r="AI242" s="5">
        <v>62.201699013274194</v>
      </c>
      <c r="AJ242" s="5">
        <v>105.51505978475191</v>
      </c>
      <c r="AK242" s="5" t="s">
        <v>20</v>
      </c>
      <c r="AL242" s="5" t="s">
        <v>20</v>
      </c>
      <c r="AM242" s="5" t="s">
        <v>20</v>
      </c>
      <c r="AN242" s="5" t="s">
        <v>20</v>
      </c>
      <c r="AO242" s="5" t="s">
        <v>20</v>
      </c>
      <c r="AP242" s="5" t="s">
        <v>20</v>
      </c>
      <c r="AQ242" s="5" t="s">
        <v>20</v>
      </c>
      <c r="AR242" s="5" t="s">
        <v>20</v>
      </c>
      <c r="AS242" s="5" t="s">
        <v>20</v>
      </c>
      <c r="AT242" s="5" t="s">
        <v>20</v>
      </c>
      <c r="AU242" s="5" t="s">
        <v>20</v>
      </c>
      <c r="AV242" s="5" t="s">
        <v>20</v>
      </c>
      <c r="AW242" s="5"/>
      <c r="AX242" s="5" t="s">
        <v>20</v>
      </c>
      <c r="AY242" s="5" t="s">
        <v>20</v>
      </c>
      <c r="AZ242" s="5" t="s">
        <v>20</v>
      </c>
      <c r="BA242" s="5" t="s">
        <v>20</v>
      </c>
      <c r="BB242" s="5" t="s">
        <v>20</v>
      </c>
      <c r="BC242" s="5" t="s">
        <v>20</v>
      </c>
      <c r="BD242" s="5" t="s">
        <v>20</v>
      </c>
      <c r="BE242" s="5" t="s">
        <v>20</v>
      </c>
      <c r="BF242" s="5" t="s">
        <v>20</v>
      </c>
      <c r="BG242" s="5" t="s">
        <v>20</v>
      </c>
      <c r="BH242" s="5" t="s">
        <v>20</v>
      </c>
      <c r="BI242" s="5" t="s">
        <v>20</v>
      </c>
      <c r="BJ242" s="5" t="s">
        <v>20</v>
      </c>
      <c r="BK242" s="5" t="s">
        <v>20</v>
      </c>
      <c r="BL242" s="5" t="s">
        <v>20</v>
      </c>
      <c r="BM242" s="5" t="s">
        <v>20</v>
      </c>
      <c r="BN242" s="5" t="s">
        <v>20</v>
      </c>
      <c r="BO242" s="5" t="s">
        <v>20</v>
      </c>
      <c r="BP242" s="5" t="s">
        <v>20</v>
      </c>
    </row>
    <row r="243" spans="1:68" s="6" customFormat="1">
      <c r="A243" s="5" t="s">
        <v>938</v>
      </c>
      <c r="B243" s="5" t="s">
        <v>1184</v>
      </c>
      <c r="C243" s="5" t="s">
        <v>1184</v>
      </c>
      <c r="D243" s="5">
        <v>411.1</v>
      </c>
      <c r="E243" s="5" t="s">
        <v>939</v>
      </c>
      <c r="F243" s="5" t="s">
        <v>78</v>
      </c>
      <c r="G243" s="5" t="s">
        <v>69</v>
      </c>
      <c r="H243" s="5">
        <v>42.052</v>
      </c>
      <c r="I243" s="5">
        <v>3.3450000000000002</v>
      </c>
      <c r="J243" s="5">
        <v>13.593999999999999</v>
      </c>
      <c r="K243" s="5">
        <v>4.8259999999999996</v>
      </c>
      <c r="L243" s="5">
        <v>8.5419999999999998</v>
      </c>
      <c r="M243" s="5">
        <v>12.885999999999999</v>
      </c>
      <c r="N243" s="5">
        <v>0.19400000000000001</v>
      </c>
      <c r="O243" s="5">
        <v>6.7969999999999997</v>
      </c>
      <c r="P243" s="5">
        <v>11.923</v>
      </c>
      <c r="Q243" s="5">
        <v>3.3719999999999999</v>
      </c>
      <c r="R243" s="5">
        <v>2.11</v>
      </c>
      <c r="S243" s="5">
        <v>0.83199999999999996</v>
      </c>
      <c r="T243" s="5">
        <v>55.013678720854074</v>
      </c>
      <c r="U243" s="5">
        <v>2.5289999999999999</v>
      </c>
      <c r="V243" s="5">
        <v>6674.47752139147</v>
      </c>
      <c r="W243" s="72">
        <f t="shared" si="3"/>
        <v>0.66744775213914698</v>
      </c>
      <c r="X243" s="5">
        <v>2112.7812631069537</v>
      </c>
      <c r="Y243" s="5">
        <v>891.83146639639142</v>
      </c>
      <c r="Z243" s="5">
        <v>3924.046454709412</v>
      </c>
      <c r="AA243" s="5">
        <v>81.623415668923229</v>
      </c>
      <c r="AB243" s="5">
        <v>43.741389975863527</v>
      </c>
      <c r="AC243" s="5">
        <v>5.0915228037244228E-2</v>
      </c>
      <c r="AD243" s="5">
        <v>708.62947832671068</v>
      </c>
      <c r="AE243" s="5">
        <v>262.60187092019169</v>
      </c>
      <c r="AF243" s="5">
        <v>0.12666785836970429</v>
      </c>
      <c r="AG243" s="5">
        <v>405.77653624474402</v>
      </c>
      <c r="AH243" s="5">
        <v>75.733382589473152</v>
      </c>
      <c r="AI243" s="5">
        <v>73.786454399145029</v>
      </c>
      <c r="AJ243" s="5">
        <v>136.17376972127241</v>
      </c>
      <c r="AK243" s="5">
        <v>25.990126418863113</v>
      </c>
      <c r="AL243" s="5">
        <v>361.12858847481812</v>
      </c>
      <c r="AM243" s="5">
        <v>57.172272405497232</v>
      </c>
      <c r="AN243" s="5">
        <v>40.462704835570122</v>
      </c>
      <c r="AO243" s="5">
        <v>54.236893977207437</v>
      </c>
      <c r="AP243" s="5">
        <v>71.002004126227035</v>
      </c>
      <c r="AQ243" s="5">
        <v>95.979822998418953</v>
      </c>
      <c r="AR243" s="5">
        <v>46.869762088990271</v>
      </c>
      <c r="AS243" s="5">
        <v>899.89310159942863</v>
      </c>
      <c r="AT243" s="5">
        <v>25.502485131325155</v>
      </c>
      <c r="AU243" s="5">
        <v>346.42385786787111</v>
      </c>
      <c r="AV243" s="5">
        <v>76.689252263869932</v>
      </c>
      <c r="AW243" s="5">
        <v>668.52057401944273</v>
      </c>
      <c r="AX243" s="5">
        <v>43.926397306325867</v>
      </c>
      <c r="AY243" s="5">
        <v>96.305482940317575</v>
      </c>
      <c r="AZ243" s="5">
        <v>11.969326619992358</v>
      </c>
      <c r="BA243" s="5">
        <v>48.301648947890889</v>
      </c>
      <c r="BB243" s="5">
        <v>9.1493766404882919</v>
      </c>
      <c r="BC243" s="5">
        <v>2.8827293580281839</v>
      </c>
      <c r="BD243" s="5">
        <v>7.8193858027509009</v>
      </c>
      <c r="BE243" s="5">
        <v>1.0360780212090699</v>
      </c>
      <c r="BF243" s="5">
        <v>5.5375151256412263</v>
      </c>
      <c r="BG243" s="5">
        <v>0.99574327874760282</v>
      </c>
      <c r="BH243" s="5">
        <v>2.3230847839534672</v>
      </c>
      <c r="BI243" s="5">
        <v>0.28541340815701788</v>
      </c>
      <c r="BJ243" s="5">
        <v>1.8790561380067412</v>
      </c>
      <c r="BK243" s="5">
        <v>0.23222136771966095</v>
      </c>
      <c r="BL243" s="5">
        <v>6.6606373737130413</v>
      </c>
      <c r="BM243" s="5">
        <v>4.7860639208739686</v>
      </c>
      <c r="BN243" s="5">
        <v>3.0398703033652934</v>
      </c>
      <c r="BO243" s="5">
        <v>3.679490702090995</v>
      </c>
      <c r="BP243" s="5">
        <v>0.97677853564874206</v>
      </c>
    </row>
    <row r="244" spans="1:68" s="6" customFormat="1">
      <c r="A244" s="5" t="s">
        <v>938</v>
      </c>
      <c r="B244" s="5" t="s">
        <v>1185</v>
      </c>
      <c r="C244" s="5" t="s">
        <v>1185</v>
      </c>
      <c r="D244" s="5">
        <v>442.1</v>
      </c>
      <c r="E244" s="5" t="s">
        <v>939</v>
      </c>
      <c r="F244" s="5" t="s">
        <v>78</v>
      </c>
      <c r="G244" s="5" t="s">
        <v>69</v>
      </c>
      <c r="H244" s="5">
        <v>42.59</v>
      </c>
      <c r="I244" s="5">
        <v>3.5619999999999998</v>
      </c>
      <c r="J244" s="5">
        <v>13.211</v>
      </c>
      <c r="K244" s="5">
        <v>4.8680000000000003</v>
      </c>
      <c r="L244" s="5">
        <v>8.5090000000000003</v>
      </c>
      <c r="M244" s="5">
        <v>12.89</v>
      </c>
      <c r="N244" s="5">
        <v>0.18</v>
      </c>
      <c r="O244" s="5">
        <v>6.8040000000000003</v>
      </c>
      <c r="P244" s="5">
        <v>11.961</v>
      </c>
      <c r="Q244" s="5">
        <v>3.4129999999999998</v>
      </c>
      <c r="R244" s="5">
        <v>2.1339999999999999</v>
      </c>
      <c r="S244" s="5">
        <v>0.84799999999999998</v>
      </c>
      <c r="T244" s="5">
        <v>55.200227999418146</v>
      </c>
      <c r="U244" s="5">
        <v>2.0150000000000001</v>
      </c>
      <c r="V244" s="5">
        <v>10427.663300927101</v>
      </c>
      <c r="W244" s="72">
        <f t="shared" si="3"/>
        <v>1.0427663300927101</v>
      </c>
      <c r="X244" s="5">
        <v>2003.8182933472831</v>
      </c>
      <c r="Y244" s="5">
        <v>907.56141733685945</v>
      </c>
      <c r="Z244" s="5">
        <v>4648.4065346488514</v>
      </c>
      <c r="AA244" s="5">
        <v>81.668646938432673</v>
      </c>
      <c r="AB244" s="5" t="s">
        <v>20</v>
      </c>
      <c r="AC244" s="5">
        <v>5.1230543896322457E-2</v>
      </c>
      <c r="AD244" s="5" t="s">
        <v>20</v>
      </c>
      <c r="AE244" s="5" t="s">
        <v>20</v>
      </c>
      <c r="AF244" s="5">
        <v>7.1750983978144306E-2</v>
      </c>
      <c r="AG244" s="5">
        <v>1437.44191566062</v>
      </c>
      <c r="AH244" s="5">
        <v>52.996498127541869</v>
      </c>
      <c r="AI244" s="5">
        <v>74.957944741339659</v>
      </c>
      <c r="AJ244" s="5">
        <v>131.04550242384832</v>
      </c>
      <c r="AK244" s="5" t="s">
        <v>20</v>
      </c>
      <c r="AL244" s="5" t="s">
        <v>20</v>
      </c>
      <c r="AM244" s="5" t="s">
        <v>20</v>
      </c>
      <c r="AN244" s="5" t="s">
        <v>20</v>
      </c>
      <c r="AO244" s="5" t="s">
        <v>20</v>
      </c>
      <c r="AP244" s="5" t="s">
        <v>20</v>
      </c>
      <c r="AQ244" s="5" t="s">
        <v>20</v>
      </c>
      <c r="AR244" s="5" t="s">
        <v>20</v>
      </c>
      <c r="AS244" s="5" t="s">
        <v>20</v>
      </c>
      <c r="AT244" s="5" t="s">
        <v>20</v>
      </c>
      <c r="AU244" s="5" t="s">
        <v>20</v>
      </c>
      <c r="AV244" s="5" t="s">
        <v>20</v>
      </c>
      <c r="AW244" s="5"/>
      <c r="AX244" s="5" t="s">
        <v>20</v>
      </c>
      <c r="AY244" s="5" t="s">
        <v>20</v>
      </c>
      <c r="AZ244" s="5" t="s">
        <v>20</v>
      </c>
      <c r="BA244" s="5" t="s">
        <v>20</v>
      </c>
      <c r="BB244" s="5" t="s">
        <v>20</v>
      </c>
      <c r="BC244" s="5" t="s">
        <v>20</v>
      </c>
      <c r="BD244" s="5" t="s">
        <v>20</v>
      </c>
      <c r="BE244" s="5" t="s">
        <v>20</v>
      </c>
      <c r="BF244" s="5" t="s">
        <v>20</v>
      </c>
      <c r="BG244" s="5" t="s">
        <v>20</v>
      </c>
      <c r="BH244" s="5" t="s">
        <v>20</v>
      </c>
      <c r="BI244" s="5" t="s">
        <v>20</v>
      </c>
      <c r="BJ244" s="5" t="s">
        <v>20</v>
      </c>
      <c r="BK244" s="5" t="s">
        <v>20</v>
      </c>
      <c r="BL244" s="5" t="s">
        <v>20</v>
      </c>
      <c r="BM244" s="5" t="s">
        <v>20</v>
      </c>
      <c r="BN244" s="5" t="s">
        <v>20</v>
      </c>
      <c r="BO244" s="5" t="s">
        <v>20</v>
      </c>
      <c r="BP244" s="5" t="s">
        <v>20</v>
      </c>
    </row>
    <row r="245" spans="1:68" s="6" customFormat="1">
      <c r="A245" s="5" t="s">
        <v>938</v>
      </c>
      <c r="B245" s="5" t="s">
        <v>1186</v>
      </c>
      <c r="C245" s="5" t="s">
        <v>1186</v>
      </c>
      <c r="D245" s="5">
        <v>420.5</v>
      </c>
      <c r="E245" s="5" t="s">
        <v>939</v>
      </c>
      <c r="F245" s="5" t="s">
        <v>78</v>
      </c>
      <c r="G245" s="5" t="s">
        <v>69</v>
      </c>
      <c r="H245" s="5">
        <v>42.188000000000002</v>
      </c>
      <c r="I245" s="5">
        <v>3.6349999999999998</v>
      </c>
      <c r="J245" s="5">
        <v>14.243</v>
      </c>
      <c r="K245" s="5">
        <v>4.8140000000000001</v>
      </c>
      <c r="L245" s="5">
        <v>8.5429999999999993</v>
      </c>
      <c r="M245" s="5">
        <v>12.875</v>
      </c>
      <c r="N245" s="5">
        <v>0.157</v>
      </c>
      <c r="O245" s="5">
        <v>6.8449999999999998</v>
      </c>
      <c r="P245" s="5">
        <v>12.738</v>
      </c>
      <c r="Q245" s="5">
        <v>3.294</v>
      </c>
      <c r="R245" s="5">
        <v>2.028</v>
      </c>
      <c r="S245" s="5">
        <v>0.78100000000000003</v>
      </c>
      <c r="T245" s="5">
        <v>55.277231278193277</v>
      </c>
      <c r="U245" s="5">
        <v>0.80100000000000005</v>
      </c>
      <c r="V245" s="5">
        <v>7000.3913952959001</v>
      </c>
      <c r="W245" s="72">
        <f t="shared" si="3"/>
        <v>0.70003913952958996</v>
      </c>
      <c r="X245" s="5">
        <v>1618.1387104684804</v>
      </c>
      <c r="Y245" s="5">
        <v>715.53103147811157</v>
      </c>
      <c r="Z245" s="5">
        <v>3752.1446685744604</v>
      </c>
      <c r="AA245" s="5">
        <v>81.71743390430737</v>
      </c>
      <c r="AB245" s="5" t="s">
        <v>20</v>
      </c>
      <c r="AC245" s="5">
        <v>4.2501854439129919E-2</v>
      </c>
      <c r="AD245" s="5" t="s">
        <v>20</v>
      </c>
      <c r="AE245" s="5" t="s">
        <v>20</v>
      </c>
      <c r="AF245" s="5">
        <v>2.8554770654371793E-2</v>
      </c>
      <c r="AG245" s="5">
        <v>747.18607128263204</v>
      </c>
      <c r="AH245" s="5">
        <v>49.503457526746779</v>
      </c>
      <c r="AI245" s="5">
        <v>58.976717294256403</v>
      </c>
      <c r="AJ245" s="5">
        <v>673.12355169091541</v>
      </c>
      <c r="AK245" s="5" t="s">
        <v>20</v>
      </c>
      <c r="AL245" s="5" t="s">
        <v>20</v>
      </c>
      <c r="AM245" s="5" t="s">
        <v>20</v>
      </c>
      <c r="AN245" s="5" t="s">
        <v>20</v>
      </c>
      <c r="AO245" s="5" t="s">
        <v>20</v>
      </c>
      <c r="AP245" s="5" t="s">
        <v>20</v>
      </c>
      <c r="AQ245" s="5" t="s">
        <v>20</v>
      </c>
      <c r="AR245" s="5" t="s">
        <v>20</v>
      </c>
      <c r="AS245" s="5" t="s">
        <v>20</v>
      </c>
      <c r="AT245" s="5" t="s">
        <v>20</v>
      </c>
      <c r="AU245" s="5" t="s">
        <v>20</v>
      </c>
      <c r="AV245" s="5" t="s">
        <v>20</v>
      </c>
      <c r="AW245" s="5"/>
      <c r="AX245" s="5" t="s">
        <v>20</v>
      </c>
      <c r="AY245" s="5" t="s">
        <v>20</v>
      </c>
      <c r="AZ245" s="5" t="s">
        <v>20</v>
      </c>
      <c r="BA245" s="5" t="s">
        <v>20</v>
      </c>
      <c r="BB245" s="5" t="s">
        <v>20</v>
      </c>
      <c r="BC245" s="5" t="s">
        <v>20</v>
      </c>
      <c r="BD245" s="5" t="s">
        <v>20</v>
      </c>
      <c r="BE245" s="5" t="s">
        <v>20</v>
      </c>
      <c r="BF245" s="5" t="s">
        <v>20</v>
      </c>
      <c r="BG245" s="5" t="s">
        <v>20</v>
      </c>
      <c r="BH245" s="5" t="s">
        <v>20</v>
      </c>
      <c r="BI245" s="5" t="s">
        <v>20</v>
      </c>
      <c r="BJ245" s="5" t="s">
        <v>20</v>
      </c>
      <c r="BK245" s="5" t="s">
        <v>20</v>
      </c>
      <c r="BL245" s="5" t="s">
        <v>20</v>
      </c>
      <c r="BM245" s="5" t="s">
        <v>20</v>
      </c>
      <c r="BN245" s="5" t="s">
        <v>20</v>
      </c>
      <c r="BO245" s="5" t="s">
        <v>20</v>
      </c>
      <c r="BP245" s="5" t="s">
        <v>20</v>
      </c>
    </row>
    <row r="246" spans="1:68" s="6" customFormat="1">
      <c r="A246" s="5" t="s">
        <v>938</v>
      </c>
      <c r="B246" s="5" t="s">
        <v>1187</v>
      </c>
      <c r="C246" s="5" t="s">
        <v>1187</v>
      </c>
      <c r="D246" s="5">
        <v>454.1</v>
      </c>
      <c r="E246" s="5" t="s">
        <v>939</v>
      </c>
      <c r="F246" s="5" t="s">
        <v>78</v>
      </c>
      <c r="G246" s="5" t="s">
        <v>69</v>
      </c>
      <c r="H246" s="5">
        <v>42.595999999999997</v>
      </c>
      <c r="I246" s="5">
        <v>3.3769999999999998</v>
      </c>
      <c r="J246" s="5">
        <v>13.823</v>
      </c>
      <c r="K246" s="5">
        <v>4.8159999999999998</v>
      </c>
      <c r="L246" s="5">
        <v>8.5660000000000007</v>
      </c>
      <c r="M246" s="5">
        <v>12.9</v>
      </c>
      <c r="N246" s="5">
        <v>0.17</v>
      </c>
      <c r="O246" s="5">
        <v>6.8559999999999999</v>
      </c>
      <c r="P246" s="5">
        <v>11.686999999999999</v>
      </c>
      <c r="Q246" s="5">
        <v>3.4470000000000001</v>
      </c>
      <c r="R246" s="5">
        <v>2.2810000000000001</v>
      </c>
      <c r="S246" s="5">
        <v>0.90300000000000002</v>
      </c>
      <c r="T246" s="5">
        <v>55.23594197629415</v>
      </c>
      <c r="U246" s="5">
        <v>1.585</v>
      </c>
      <c r="V246" s="5">
        <v>6313.3559474673202</v>
      </c>
      <c r="W246" s="72">
        <f t="shared" si="3"/>
        <v>0.63133559474673207</v>
      </c>
      <c r="X246" s="5">
        <v>1843.9186111384804</v>
      </c>
      <c r="Y246" s="5">
        <v>721.6341755626446</v>
      </c>
      <c r="Z246" s="5">
        <v>4035.2678534845882</v>
      </c>
      <c r="AA246" s="5">
        <v>81.719093691155237</v>
      </c>
      <c r="AB246" s="5">
        <v>30.969896792598831</v>
      </c>
      <c r="AC246" s="5">
        <v>3.8110018918773809E-2</v>
      </c>
      <c r="AD246" s="5">
        <v>586.79552213433305</v>
      </c>
      <c r="AE246" s="5">
        <v>139.58349043204427</v>
      </c>
      <c r="AF246" s="5">
        <v>5.5131199321534673E-2</v>
      </c>
      <c r="AG246" s="5">
        <v>594.297009777364</v>
      </c>
      <c r="AH246" s="5">
        <v>46.36269059132411</v>
      </c>
      <c r="AI246" s="5">
        <v>61.437486681557814</v>
      </c>
      <c r="AJ246" s="5">
        <v>103.69485613789186</v>
      </c>
      <c r="AK246" s="5">
        <v>27.518026572570815</v>
      </c>
      <c r="AL246" s="5">
        <v>347.23484742057235</v>
      </c>
      <c r="AM246" s="5">
        <v>0</v>
      </c>
      <c r="AN246" s="5">
        <v>32.321185994157403</v>
      </c>
      <c r="AO246" s="5">
        <v>28.340318606901178</v>
      </c>
      <c r="AP246" s="5">
        <v>85.478552371841459</v>
      </c>
      <c r="AQ246" s="5">
        <v>98.118372442827919</v>
      </c>
      <c r="AR246" s="5">
        <v>56.562804303572861</v>
      </c>
      <c r="AS246" s="5">
        <v>1080.935918312304</v>
      </c>
      <c r="AT246" s="5">
        <v>30.284303010999373</v>
      </c>
      <c r="AU246" s="5">
        <v>409.51907276327921</v>
      </c>
      <c r="AV246" s="5">
        <v>91.065798354387397</v>
      </c>
      <c r="AW246" s="5">
        <v>764.38426422113753</v>
      </c>
      <c r="AX246" s="5">
        <v>50.656665391694844</v>
      </c>
      <c r="AY246" s="5">
        <v>113.55211100496527</v>
      </c>
      <c r="AZ246" s="5">
        <v>14.187618409159745</v>
      </c>
      <c r="BA246" s="5">
        <v>59.539062189549789</v>
      </c>
      <c r="BB246" s="5">
        <v>11.344778126498452</v>
      </c>
      <c r="BC246" s="5">
        <v>3.8587664122179346</v>
      </c>
      <c r="BD246" s="5">
        <v>9.9949892604136821</v>
      </c>
      <c r="BE246" s="5">
        <v>1.3649617869285817</v>
      </c>
      <c r="BF246" s="5">
        <v>6.8767870600089687</v>
      </c>
      <c r="BG246" s="5">
        <v>1.089833150892016</v>
      </c>
      <c r="BH246" s="5">
        <v>2.662278031281232</v>
      </c>
      <c r="BI246" s="5">
        <v>0.35325310399862897</v>
      </c>
      <c r="BJ246" s="5">
        <v>2.1339355083039249</v>
      </c>
      <c r="BK246" s="5">
        <v>0</v>
      </c>
      <c r="BL246" s="5">
        <v>7.7251756055010103</v>
      </c>
      <c r="BM246" s="5">
        <v>5.9874256419594882</v>
      </c>
      <c r="BN246" s="5">
        <v>3.7336277326278218</v>
      </c>
      <c r="BO246" s="5">
        <v>4.2693851768511974</v>
      </c>
      <c r="BP246" s="5">
        <v>1.0133521654849218</v>
      </c>
    </row>
    <row r="247" spans="1:68" s="6" customFormat="1">
      <c r="A247" s="5" t="s">
        <v>938</v>
      </c>
      <c r="B247" s="5" t="s">
        <v>1188</v>
      </c>
      <c r="C247" s="5" t="s">
        <v>1188</v>
      </c>
      <c r="D247" s="5">
        <v>421.1</v>
      </c>
      <c r="E247" s="5" t="s">
        <v>939</v>
      </c>
      <c r="F247" s="5" t="s">
        <v>78</v>
      </c>
      <c r="G247" s="5" t="s">
        <v>69</v>
      </c>
      <c r="H247" s="5">
        <v>42.481000000000002</v>
      </c>
      <c r="I247" s="5">
        <v>3.4279999999999999</v>
      </c>
      <c r="J247" s="5">
        <v>13.949</v>
      </c>
      <c r="K247" s="5">
        <v>4.6470000000000002</v>
      </c>
      <c r="L247" s="5">
        <v>8.6940000000000008</v>
      </c>
      <c r="M247" s="5">
        <v>12.875999999999999</v>
      </c>
      <c r="N247" s="5">
        <v>0.20899999999999999</v>
      </c>
      <c r="O247" s="5">
        <v>6.94</v>
      </c>
      <c r="P247" s="5">
        <v>11.545</v>
      </c>
      <c r="Q247" s="5">
        <v>3.0920000000000001</v>
      </c>
      <c r="R247" s="5">
        <v>2.0249999999999999</v>
      </c>
      <c r="S247" s="5">
        <v>0.628</v>
      </c>
      <c r="T247" s="5">
        <v>55.134797930094692</v>
      </c>
      <c r="U247" s="5">
        <v>2.4359999999999999</v>
      </c>
      <c r="V247" s="5">
        <v>5875.1941966555796</v>
      </c>
      <c r="W247" s="72">
        <f t="shared" si="3"/>
        <v>0.58751941966555798</v>
      </c>
      <c r="X247" s="5">
        <v>2085.5200714177217</v>
      </c>
      <c r="Y247" s="5">
        <v>686.32981415219592</v>
      </c>
      <c r="Z247" s="5">
        <v>4141.4988050896591</v>
      </c>
      <c r="AA247" s="5">
        <v>81.62154899279119</v>
      </c>
      <c r="AB247" s="5" t="s">
        <v>20</v>
      </c>
      <c r="AC247" s="5">
        <v>4.082772628633359E-2</v>
      </c>
      <c r="AD247" s="5" t="s">
        <v>20</v>
      </c>
      <c r="AE247" s="5" t="s">
        <v>20</v>
      </c>
      <c r="AF247" s="5">
        <v>0.10001981763433082</v>
      </c>
      <c r="AG247" s="5">
        <v>267.104087789289</v>
      </c>
      <c r="AH247" s="5">
        <v>72.673464813441512</v>
      </c>
      <c r="AI247" s="5">
        <v>61.968604895959352</v>
      </c>
      <c r="AJ247" s="5">
        <v>159.54135023459853</v>
      </c>
      <c r="AK247" s="5" t="s">
        <v>20</v>
      </c>
      <c r="AL247" s="5" t="s">
        <v>20</v>
      </c>
      <c r="AM247" s="5" t="s">
        <v>20</v>
      </c>
      <c r="AN247" s="5" t="s">
        <v>20</v>
      </c>
      <c r="AO247" s="5"/>
      <c r="AP247" s="5" t="s">
        <v>20</v>
      </c>
      <c r="AQ247" s="5"/>
      <c r="AR247" s="5" t="s">
        <v>20</v>
      </c>
      <c r="AS247" s="5" t="s">
        <v>20</v>
      </c>
      <c r="AT247" s="5" t="s">
        <v>20</v>
      </c>
      <c r="AU247" s="5" t="s">
        <v>20</v>
      </c>
      <c r="AV247" s="5" t="s">
        <v>20</v>
      </c>
      <c r="AW247" s="5"/>
      <c r="AX247" s="5" t="s">
        <v>20</v>
      </c>
      <c r="AY247" s="5" t="s">
        <v>20</v>
      </c>
      <c r="AZ247" s="5" t="s">
        <v>20</v>
      </c>
      <c r="BA247" s="5" t="s">
        <v>20</v>
      </c>
      <c r="BB247" s="5" t="s">
        <v>20</v>
      </c>
      <c r="BC247" s="5" t="s">
        <v>20</v>
      </c>
      <c r="BD247" s="5" t="s">
        <v>20</v>
      </c>
      <c r="BE247" s="5" t="s">
        <v>20</v>
      </c>
      <c r="BF247" s="5" t="s">
        <v>20</v>
      </c>
      <c r="BG247" s="5" t="s">
        <v>20</v>
      </c>
      <c r="BH247" s="5" t="s">
        <v>20</v>
      </c>
      <c r="BI247" s="5" t="s">
        <v>20</v>
      </c>
      <c r="BJ247" s="5" t="s">
        <v>20</v>
      </c>
      <c r="BK247" s="5" t="s">
        <v>20</v>
      </c>
      <c r="BL247" s="5" t="s">
        <v>20</v>
      </c>
      <c r="BM247" s="5" t="s">
        <v>20</v>
      </c>
      <c r="BN247" s="5" t="s">
        <v>20</v>
      </c>
      <c r="BO247" s="5" t="s">
        <v>20</v>
      </c>
      <c r="BP247" s="5" t="s">
        <v>20</v>
      </c>
    </row>
    <row r="248" spans="1:68" s="6" customFormat="1">
      <c r="A248" s="5" t="s">
        <v>938</v>
      </c>
      <c r="B248" s="5" t="s">
        <v>1189</v>
      </c>
      <c r="C248" s="5" t="s">
        <v>1189</v>
      </c>
      <c r="D248" s="5">
        <v>451.1</v>
      </c>
      <c r="E248" s="5" t="s">
        <v>939</v>
      </c>
      <c r="F248" s="5" t="s">
        <v>78</v>
      </c>
      <c r="G248" s="5" t="s">
        <v>69</v>
      </c>
      <c r="H248" s="5">
        <v>43.325000000000003</v>
      </c>
      <c r="I248" s="5">
        <v>3.331</v>
      </c>
      <c r="J248" s="5">
        <v>13.942</v>
      </c>
      <c r="K248" s="5">
        <v>4.718</v>
      </c>
      <c r="L248" s="5">
        <v>8.657</v>
      </c>
      <c r="M248" s="5">
        <v>12.901999999999999</v>
      </c>
      <c r="N248" s="5">
        <v>0.14299999999999999</v>
      </c>
      <c r="O248" s="5">
        <v>6.9989999999999997</v>
      </c>
      <c r="P248" s="5">
        <v>11.26</v>
      </c>
      <c r="Q248" s="5">
        <v>3.4039999999999999</v>
      </c>
      <c r="R248" s="5">
        <v>2.214</v>
      </c>
      <c r="S248" s="5">
        <v>0.78800000000000003</v>
      </c>
      <c r="T248" s="5">
        <v>55.620761157383114</v>
      </c>
      <c r="U248" s="5">
        <v>1.319</v>
      </c>
      <c r="V248" s="5">
        <v>6899.2166252100296</v>
      </c>
      <c r="W248" s="72">
        <f t="shared" si="3"/>
        <v>0.68992166252100295</v>
      </c>
      <c r="X248" s="5">
        <v>1327.1039637037554</v>
      </c>
      <c r="Y248" s="5">
        <v>524.45915327564467</v>
      </c>
      <c r="Z248" s="5">
        <v>2858.1626215439042</v>
      </c>
      <c r="AA248" s="5">
        <v>81.855117793271987</v>
      </c>
      <c r="AB248" s="5" t="s">
        <v>20</v>
      </c>
      <c r="AC248" s="5">
        <v>2.853523214026249E-2</v>
      </c>
      <c r="AD248" s="5" t="s">
        <v>20</v>
      </c>
      <c r="AE248" s="5" t="s">
        <v>20</v>
      </c>
      <c r="AF248" s="5">
        <v>4.7032011778384578E-2</v>
      </c>
      <c r="AG248" s="5">
        <v>808.80000431102906</v>
      </c>
      <c r="AH248" s="5">
        <v>47.893326271078934</v>
      </c>
      <c r="AI248" s="5">
        <v>44.666832801652546</v>
      </c>
      <c r="AJ248" s="5">
        <v>78.975274666869737</v>
      </c>
      <c r="AK248" s="5" t="s">
        <v>20</v>
      </c>
      <c r="AL248" s="5" t="s">
        <v>20</v>
      </c>
      <c r="AM248" s="5" t="s">
        <v>20</v>
      </c>
      <c r="AN248" s="5" t="s">
        <v>20</v>
      </c>
      <c r="AO248" s="5" t="s">
        <v>20</v>
      </c>
      <c r="AP248" s="5" t="s">
        <v>20</v>
      </c>
      <c r="AQ248" s="5" t="s">
        <v>20</v>
      </c>
      <c r="AR248" s="5" t="s">
        <v>20</v>
      </c>
      <c r="AS248" s="5" t="s">
        <v>20</v>
      </c>
      <c r="AT248" s="5" t="s">
        <v>20</v>
      </c>
      <c r="AU248" s="5" t="s">
        <v>20</v>
      </c>
      <c r="AV248" s="5" t="s">
        <v>20</v>
      </c>
      <c r="AW248" s="5"/>
      <c r="AX248" s="5" t="s">
        <v>20</v>
      </c>
      <c r="AY248" s="5" t="s">
        <v>20</v>
      </c>
      <c r="AZ248" s="5" t="s">
        <v>20</v>
      </c>
      <c r="BA248" s="5" t="s">
        <v>20</v>
      </c>
      <c r="BB248" s="5" t="s">
        <v>20</v>
      </c>
      <c r="BC248" s="5" t="s">
        <v>20</v>
      </c>
      <c r="BD248" s="5" t="s">
        <v>20</v>
      </c>
      <c r="BE248" s="5" t="s">
        <v>20</v>
      </c>
      <c r="BF248" s="5" t="s">
        <v>20</v>
      </c>
      <c r="BG248" s="5" t="s">
        <v>20</v>
      </c>
      <c r="BH248" s="5" t="s">
        <v>20</v>
      </c>
      <c r="BI248" s="5" t="s">
        <v>20</v>
      </c>
      <c r="BJ248" s="5" t="s">
        <v>20</v>
      </c>
      <c r="BK248" s="5" t="s">
        <v>20</v>
      </c>
      <c r="BL248" s="5" t="s">
        <v>20</v>
      </c>
      <c r="BM248" s="5" t="s">
        <v>20</v>
      </c>
      <c r="BN248" s="5" t="s">
        <v>20</v>
      </c>
      <c r="BO248" s="5" t="s">
        <v>20</v>
      </c>
      <c r="BP248" s="5" t="s">
        <v>20</v>
      </c>
    </row>
    <row r="249" spans="1:68" s="6" customFormat="1">
      <c r="A249" s="5" t="s">
        <v>938</v>
      </c>
      <c r="B249" s="5" t="s">
        <v>1190</v>
      </c>
      <c r="C249" s="5" t="s">
        <v>1190</v>
      </c>
      <c r="D249" s="5">
        <v>457.1</v>
      </c>
      <c r="E249" s="5" t="s">
        <v>939</v>
      </c>
      <c r="F249" s="5" t="s">
        <v>78</v>
      </c>
      <c r="G249" s="5" t="s">
        <v>69</v>
      </c>
      <c r="H249" s="5">
        <v>44.098999999999997</v>
      </c>
      <c r="I249" s="5">
        <v>3.3279999999999998</v>
      </c>
      <c r="J249" s="5">
        <v>13.43</v>
      </c>
      <c r="K249" s="5">
        <v>4.7439999999999998</v>
      </c>
      <c r="L249" s="5">
        <v>8.609</v>
      </c>
      <c r="M249" s="5">
        <v>12.878</v>
      </c>
      <c r="N249" s="5">
        <v>0.17199999999999999</v>
      </c>
      <c r="O249" s="5">
        <v>7.0060000000000002</v>
      </c>
      <c r="P249" s="5">
        <v>11.444000000000001</v>
      </c>
      <c r="Q249" s="5">
        <v>3.3450000000000002</v>
      </c>
      <c r="R249" s="5">
        <v>2.1920000000000002</v>
      </c>
      <c r="S249" s="5">
        <v>0.78500000000000003</v>
      </c>
      <c r="T249" s="5">
        <v>55.872079790268302</v>
      </c>
      <c r="U249" s="5">
        <v>0.85399999999999998</v>
      </c>
      <c r="V249" s="5">
        <v>6193.0432782910202</v>
      </c>
      <c r="W249" s="72">
        <f t="shared" si="3"/>
        <v>0.61930432782910205</v>
      </c>
      <c r="X249" s="5">
        <v>1055.6315808017853</v>
      </c>
      <c r="Y249" s="5">
        <v>421.26403015461051</v>
      </c>
      <c r="Z249" s="5">
        <v>2283.1207813334549</v>
      </c>
      <c r="AA249" s="5">
        <v>81.851331742356891</v>
      </c>
      <c r="AB249" s="5">
        <v>24.889111979476031</v>
      </c>
      <c r="AC249" s="5">
        <v>2.3150543190388135E-2</v>
      </c>
      <c r="AD249" s="5">
        <v>493.4199696476183</v>
      </c>
      <c r="AE249" s="5">
        <v>99.49216284278809</v>
      </c>
      <c r="AF249" s="5">
        <v>2.9860204688165005E-2</v>
      </c>
      <c r="AG249" s="5">
        <v>895.701833348778</v>
      </c>
      <c r="AH249" s="5">
        <v>33.808582415657007</v>
      </c>
      <c r="AI249" s="5">
        <v>35.352352733655032</v>
      </c>
      <c r="AJ249" s="5">
        <v>74.194659070531799</v>
      </c>
      <c r="AK249" s="5">
        <v>20.929596037527627</v>
      </c>
      <c r="AL249" s="5">
        <v>300.65031938528989</v>
      </c>
      <c r="AM249" s="5">
        <v>0</v>
      </c>
      <c r="AN249" s="5">
        <v>33.180418106051981</v>
      </c>
      <c r="AO249" s="5">
        <v>41.240408366507367</v>
      </c>
      <c r="AP249" s="5">
        <v>72.781228661366001</v>
      </c>
      <c r="AQ249" s="5">
        <v>75.551853368007187</v>
      </c>
      <c r="AR249" s="5">
        <v>44.923506714253442</v>
      </c>
      <c r="AS249" s="5">
        <v>959.59196847953149</v>
      </c>
      <c r="AT249" s="5">
        <v>22.860946723600019</v>
      </c>
      <c r="AU249" s="5">
        <v>312.55447873731896</v>
      </c>
      <c r="AV249" s="5">
        <v>66.060684560310591</v>
      </c>
      <c r="AW249" s="5">
        <v>574.39111551947371</v>
      </c>
      <c r="AX249" s="5">
        <v>37.986193488003678</v>
      </c>
      <c r="AY249" s="5">
        <v>85.835906628087145</v>
      </c>
      <c r="AZ249" s="5">
        <v>10.430312285932057</v>
      </c>
      <c r="BA249" s="5">
        <v>42.413388700740967</v>
      </c>
      <c r="BB249" s="5">
        <v>8.8325355952131499</v>
      </c>
      <c r="BC249" s="5">
        <v>2.5246301360440082</v>
      </c>
      <c r="BD249" s="5">
        <v>7.5444539174012109</v>
      </c>
      <c r="BE249" s="5">
        <v>0.91791743827118477</v>
      </c>
      <c r="BF249" s="5">
        <v>4.627134939357993</v>
      </c>
      <c r="BG249" s="5">
        <v>0.92504356876323257</v>
      </c>
      <c r="BH249" s="5">
        <v>2.104083420964121</v>
      </c>
      <c r="BI249" s="5">
        <v>0</v>
      </c>
      <c r="BJ249" s="5">
        <v>1.6522483010706559</v>
      </c>
      <c r="BK249" s="5">
        <v>0</v>
      </c>
      <c r="BL249" s="5">
        <v>6.2587015412980991</v>
      </c>
      <c r="BM249" s="5">
        <v>4.1311551516066487</v>
      </c>
      <c r="BN249" s="5">
        <v>3.0689408511999896</v>
      </c>
      <c r="BO249" s="5">
        <v>3.1214851711758889</v>
      </c>
      <c r="BP249" s="5">
        <v>0.94295096578107251</v>
      </c>
    </row>
    <row r="250" spans="1:68" s="6" customFormat="1">
      <c r="A250" s="5" t="s">
        <v>938</v>
      </c>
      <c r="B250" s="5" t="s">
        <v>1191</v>
      </c>
      <c r="C250" s="5" t="s">
        <v>1191</v>
      </c>
      <c r="D250" s="5">
        <v>420.4</v>
      </c>
      <c r="E250" s="5" t="s">
        <v>939</v>
      </c>
      <c r="F250" s="5" t="s">
        <v>78</v>
      </c>
      <c r="G250" s="5" t="s">
        <v>69</v>
      </c>
      <c r="H250" s="5">
        <v>42.43</v>
      </c>
      <c r="I250" s="5">
        <v>3.3530000000000002</v>
      </c>
      <c r="J250" s="5">
        <v>14.058999999999999</v>
      </c>
      <c r="K250" s="5">
        <v>4.7629999999999999</v>
      </c>
      <c r="L250" s="5">
        <v>8.59</v>
      </c>
      <c r="M250" s="5">
        <v>12.875999999999999</v>
      </c>
      <c r="N250" s="5">
        <v>0.183</v>
      </c>
      <c r="O250" s="5">
        <v>7.0519999999999996</v>
      </c>
      <c r="P250" s="5">
        <v>11.58</v>
      </c>
      <c r="Q250" s="5">
        <v>3.4689999999999999</v>
      </c>
      <c r="R250" s="5">
        <v>2.1440000000000001</v>
      </c>
      <c r="S250" s="5">
        <v>0.73</v>
      </c>
      <c r="T250" s="5">
        <v>56.208416674785006</v>
      </c>
      <c r="U250" s="5">
        <v>1.728</v>
      </c>
      <c r="V250" s="5">
        <v>6935.7589028757602</v>
      </c>
      <c r="W250" s="72">
        <f t="shared" si="3"/>
        <v>0.69357589028757605</v>
      </c>
      <c r="X250" s="5">
        <v>2125.8286659146738</v>
      </c>
      <c r="Y250" s="5">
        <v>923.28805236033202</v>
      </c>
      <c r="Z250" s="5">
        <v>4815.4520889539372</v>
      </c>
      <c r="AA250" s="5">
        <v>82.024076901697413</v>
      </c>
      <c r="AB250" s="5">
        <v>51.646984817519197</v>
      </c>
      <c r="AC250" s="5">
        <v>5.1875200910177451E-2</v>
      </c>
      <c r="AD250" s="5">
        <v>961.76616082260568</v>
      </c>
      <c r="AE250" s="5">
        <v>204.51769426131398</v>
      </c>
      <c r="AF250" s="5">
        <v>7.2592240888367007E-2</v>
      </c>
      <c r="AG250" s="5">
        <v>482.384758356357</v>
      </c>
      <c r="AH250" s="5">
        <v>68.446977830656181</v>
      </c>
      <c r="AI250" s="5">
        <v>77.09999714195537</v>
      </c>
      <c r="AJ250" s="5">
        <v>128.17532492270982</v>
      </c>
      <c r="AK250" s="5">
        <v>20.899497665205072</v>
      </c>
      <c r="AL250" s="5">
        <v>291.11054194242274</v>
      </c>
      <c r="AM250" s="5">
        <v>42.54444636394755</v>
      </c>
      <c r="AN250" s="5">
        <v>38.762815746412372</v>
      </c>
      <c r="AO250" s="5">
        <v>83.062870974045268</v>
      </c>
      <c r="AP250" s="5">
        <v>67.60237778769087</v>
      </c>
      <c r="AQ250" s="5">
        <v>80.882860232850234</v>
      </c>
      <c r="AR250" s="5">
        <v>37.091965871690206</v>
      </c>
      <c r="AS250" s="5">
        <v>722.22593432795281</v>
      </c>
      <c r="AT250" s="5">
        <v>21.515726599737423</v>
      </c>
      <c r="AU250" s="5">
        <v>272.0776152065319</v>
      </c>
      <c r="AV250" s="5">
        <v>57.089409137859533</v>
      </c>
      <c r="AW250" s="5">
        <v>534.46542986654526</v>
      </c>
      <c r="AX250" s="5">
        <v>40.649438736972407</v>
      </c>
      <c r="AY250" s="5">
        <v>84.491466923743033</v>
      </c>
      <c r="AZ250" s="5">
        <v>9.9601835377306962</v>
      </c>
      <c r="BA250" s="5">
        <v>41.160750689042558</v>
      </c>
      <c r="BB250" s="5">
        <v>8.0638182391779978</v>
      </c>
      <c r="BC250" s="5">
        <v>2.5048828918531751</v>
      </c>
      <c r="BD250" s="5">
        <v>6.5567474829272241</v>
      </c>
      <c r="BE250" s="5">
        <v>0.89253826944760062</v>
      </c>
      <c r="BF250" s="5">
        <v>5.0068845059335896</v>
      </c>
      <c r="BG250" s="5">
        <v>0.77733276467972312</v>
      </c>
      <c r="BH250" s="5">
        <v>2.0140764629229575</v>
      </c>
      <c r="BI250" s="5">
        <v>0.24926455093047389</v>
      </c>
      <c r="BJ250" s="5">
        <v>1.6080128667513289</v>
      </c>
      <c r="BK250" s="5">
        <v>0.22757854097394711</v>
      </c>
      <c r="BL250" s="5">
        <v>5.3822248110669069</v>
      </c>
      <c r="BM250" s="5">
        <v>3.5429188774991061</v>
      </c>
      <c r="BN250" s="5">
        <v>2.7639570598895364</v>
      </c>
      <c r="BO250" s="5">
        <v>3.9516229049662321</v>
      </c>
      <c r="BP250" s="5">
        <v>0.86735760032006415</v>
      </c>
    </row>
    <row r="251" spans="1:68" s="6" customFormat="1">
      <c r="A251" s="5" t="s">
        <v>938</v>
      </c>
      <c r="B251" s="5" t="s">
        <v>1192</v>
      </c>
      <c r="C251" s="5" t="s">
        <v>1192</v>
      </c>
      <c r="D251" s="5">
        <v>405.2</v>
      </c>
      <c r="E251" s="5" t="s">
        <v>939</v>
      </c>
      <c r="F251" s="5" t="s">
        <v>78</v>
      </c>
      <c r="G251" s="5" t="s">
        <v>69</v>
      </c>
      <c r="H251" s="5">
        <v>45.856000000000002</v>
      </c>
      <c r="I251" s="5">
        <v>2.827</v>
      </c>
      <c r="J251" s="5">
        <v>14.452999999999999</v>
      </c>
      <c r="K251" s="5">
        <v>4.3380000000000001</v>
      </c>
      <c r="L251" s="5">
        <v>9.0670000000000002</v>
      </c>
      <c r="M251" s="5">
        <v>12.97</v>
      </c>
      <c r="N251" s="5">
        <v>0.158</v>
      </c>
      <c r="O251" s="5">
        <v>7.0659999999999998</v>
      </c>
      <c r="P251" s="5">
        <v>8.9290000000000003</v>
      </c>
      <c r="Q251" s="5">
        <v>3.25</v>
      </c>
      <c r="R251" s="5">
        <v>2.25</v>
      </c>
      <c r="S251" s="5">
        <v>0.86099999999999999</v>
      </c>
      <c r="T251" s="5">
        <v>54.224467665021756</v>
      </c>
      <c r="U251" s="5">
        <v>1.111</v>
      </c>
      <c r="V251" s="5">
        <v>6541.0072525867499</v>
      </c>
      <c r="W251" s="72">
        <f t="shared" si="3"/>
        <v>0.65410072525867502</v>
      </c>
      <c r="X251" s="5">
        <v>1083.1027696184692</v>
      </c>
      <c r="Y251" s="5">
        <v>474.71642083401275</v>
      </c>
      <c r="Z251" s="5">
        <v>2268.9258687229467</v>
      </c>
      <c r="AA251" s="5">
        <v>81.493759112718095</v>
      </c>
      <c r="AB251" s="5" t="s">
        <v>20</v>
      </c>
      <c r="AC251" s="5">
        <v>2.5415525487032072E-2</v>
      </c>
      <c r="AD251" s="5" t="s">
        <v>20</v>
      </c>
      <c r="AE251" s="5" t="s">
        <v>20</v>
      </c>
      <c r="AF251" s="5">
        <v>7.3237378323138203E-2</v>
      </c>
      <c r="AG251" s="5">
        <v>1011.91897200825</v>
      </c>
      <c r="AH251" s="5">
        <v>83.370660193876958</v>
      </c>
      <c r="AI251" s="5">
        <v>47.255346695864723</v>
      </c>
      <c r="AJ251" s="5">
        <v>142.4549715505909</v>
      </c>
      <c r="AK251" s="5" t="s">
        <v>20</v>
      </c>
      <c r="AL251" s="5" t="s">
        <v>20</v>
      </c>
      <c r="AM251" s="5" t="s">
        <v>20</v>
      </c>
      <c r="AN251" s="5" t="s">
        <v>20</v>
      </c>
      <c r="AO251" s="5" t="s">
        <v>20</v>
      </c>
      <c r="AP251" s="5" t="s">
        <v>20</v>
      </c>
      <c r="AQ251" s="5"/>
      <c r="AR251" s="5" t="s">
        <v>20</v>
      </c>
      <c r="AS251" s="5" t="s">
        <v>20</v>
      </c>
      <c r="AT251" s="5" t="s">
        <v>20</v>
      </c>
      <c r="AU251" s="5" t="s">
        <v>20</v>
      </c>
      <c r="AV251" s="5" t="s">
        <v>20</v>
      </c>
      <c r="AW251" s="5"/>
      <c r="AX251" s="5" t="s">
        <v>20</v>
      </c>
      <c r="AY251" s="5" t="s">
        <v>20</v>
      </c>
      <c r="AZ251" s="5" t="s">
        <v>20</v>
      </c>
      <c r="BA251" s="5" t="s">
        <v>20</v>
      </c>
      <c r="BB251" s="5" t="s">
        <v>20</v>
      </c>
      <c r="BC251" s="5" t="s">
        <v>20</v>
      </c>
      <c r="BD251" s="5" t="s">
        <v>20</v>
      </c>
      <c r="BE251" s="5" t="s">
        <v>20</v>
      </c>
      <c r="BF251" s="5" t="s">
        <v>20</v>
      </c>
      <c r="BG251" s="5" t="s">
        <v>20</v>
      </c>
      <c r="BH251" s="5" t="s">
        <v>20</v>
      </c>
      <c r="BI251" s="5" t="s">
        <v>20</v>
      </c>
      <c r="BJ251" s="5" t="s">
        <v>20</v>
      </c>
      <c r="BK251" s="5" t="s">
        <v>20</v>
      </c>
      <c r="BL251" s="5" t="s">
        <v>20</v>
      </c>
      <c r="BM251" s="5" t="s">
        <v>20</v>
      </c>
      <c r="BN251" s="5" t="s">
        <v>20</v>
      </c>
      <c r="BO251" s="5" t="s">
        <v>20</v>
      </c>
      <c r="BP251" s="5" t="s">
        <v>20</v>
      </c>
    </row>
    <row r="252" spans="1:68" s="6" customFormat="1">
      <c r="A252" s="5" t="s">
        <v>938</v>
      </c>
      <c r="B252" s="5" t="s">
        <v>1193</v>
      </c>
      <c r="C252" s="5" t="s">
        <v>1193</v>
      </c>
      <c r="D252" s="5">
        <v>460.1</v>
      </c>
      <c r="E252" s="5" t="s">
        <v>939</v>
      </c>
      <c r="F252" s="5" t="s">
        <v>78</v>
      </c>
      <c r="G252" s="5" t="s">
        <v>69</v>
      </c>
      <c r="H252" s="5">
        <v>42.59</v>
      </c>
      <c r="I252" s="5">
        <v>3.2959999999999998</v>
      </c>
      <c r="J252" s="5">
        <v>11.701000000000001</v>
      </c>
      <c r="K252" s="5">
        <v>4.8129999999999997</v>
      </c>
      <c r="L252" s="5">
        <v>8.5679999999999996</v>
      </c>
      <c r="M252" s="5">
        <v>12.898999999999999</v>
      </c>
      <c r="N252" s="5">
        <v>0.192</v>
      </c>
      <c r="O252" s="5">
        <v>10.879</v>
      </c>
      <c r="P252" s="5">
        <v>11.244999999999999</v>
      </c>
      <c r="Q252" s="5">
        <v>2.786</v>
      </c>
      <c r="R252" s="5">
        <v>2.1309999999999998</v>
      </c>
      <c r="S252" s="5">
        <v>0.88600000000000001</v>
      </c>
      <c r="T252" s="5">
        <v>74.152553953122037</v>
      </c>
      <c r="U252" s="5">
        <v>1.0249999999999999</v>
      </c>
      <c r="V252" s="5">
        <v>5895.4163498149701</v>
      </c>
      <c r="W252" s="72">
        <f t="shared" si="3"/>
        <v>0.58954163498149703</v>
      </c>
      <c r="X252" s="5">
        <v>1088.2509655870977</v>
      </c>
      <c r="Y252" s="5">
        <v>436.84571582671612</v>
      </c>
      <c r="Z252" s="5">
        <v>2496.1820161865608</v>
      </c>
      <c r="AA252" s="5">
        <v>86.972335748720852</v>
      </c>
      <c r="AB252" s="5" t="s">
        <v>20</v>
      </c>
      <c r="AC252" s="5">
        <v>2.4694030957430169E-2</v>
      </c>
      <c r="AD252" s="5" t="s">
        <v>20</v>
      </c>
      <c r="AE252" s="5" t="s">
        <v>20</v>
      </c>
      <c r="AF252" s="5">
        <v>4.4112139530956135E-2</v>
      </c>
      <c r="AG252" s="5">
        <v>711.32223285278997</v>
      </c>
      <c r="AH252" s="5">
        <v>45.707684087090307</v>
      </c>
      <c r="AI252" s="5">
        <v>38.305017604861114</v>
      </c>
      <c r="AJ252" s="5">
        <v>74.283120993187822</v>
      </c>
      <c r="AK252" s="5" t="s">
        <v>20</v>
      </c>
      <c r="AL252" s="5" t="s">
        <v>20</v>
      </c>
      <c r="AM252" s="5" t="s">
        <v>20</v>
      </c>
      <c r="AN252" s="5" t="s">
        <v>20</v>
      </c>
      <c r="AO252" s="5" t="s">
        <v>20</v>
      </c>
      <c r="AP252" s="5" t="s">
        <v>20</v>
      </c>
      <c r="AQ252" s="5" t="s">
        <v>20</v>
      </c>
      <c r="AR252" s="5" t="s">
        <v>20</v>
      </c>
      <c r="AS252" s="5" t="s">
        <v>20</v>
      </c>
      <c r="AT252" s="5" t="s">
        <v>20</v>
      </c>
      <c r="AU252" s="5" t="s">
        <v>20</v>
      </c>
      <c r="AV252" s="5" t="s">
        <v>20</v>
      </c>
      <c r="AW252" s="5"/>
      <c r="AX252" s="5" t="s">
        <v>20</v>
      </c>
      <c r="AY252" s="5" t="s">
        <v>20</v>
      </c>
      <c r="AZ252" s="5" t="s">
        <v>20</v>
      </c>
      <c r="BA252" s="5" t="s">
        <v>20</v>
      </c>
      <c r="BB252" s="5" t="s">
        <v>20</v>
      </c>
      <c r="BC252" s="5" t="s">
        <v>20</v>
      </c>
      <c r="BD252" s="5" t="s">
        <v>20</v>
      </c>
      <c r="BE252" s="5" t="s">
        <v>20</v>
      </c>
      <c r="BF252" s="5" t="s">
        <v>20</v>
      </c>
      <c r="BG252" s="5" t="s">
        <v>20</v>
      </c>
      <c r="BH252" s="5" t="s">
        <v>20</v>
      </c>
      <c r="BI252" s="5" t="s">
        <v>20</v>
      </c>
      <c r="BJ252" s="5" t="s">
        <v>20</v>
      </c>
      <c r="BK252" s="5" t="s">
        <v>20</v>
      </c>
      <c r="BL252" s="5" t="s">
        <v>20</v>
      </c>
      <c r="BM252" s="5" t="s">
        <v>20</v>
      </c>
      <c r="BN252" s="5" t="s">
        <v>20</v>
      </c>
      <c r="BO252" s="5" t="s">
        <v>20</v>
      </c>
      <c r="BP252" s="5" t="s">
        <v>20</v>
      </c>
    </row>
    <row r="253" spans="1:68" s="6" customFormat="1">
      <c r="A253" s="5" t="s">
        <v>938</v>
      </c>
      <c r="B253" s="5" t="s">
        <v>1194</v>
      </c>
      <c r="C253" s="5" t="s">
        <v>1194</v>
      </c>
      <c r="D253" s="5">
        <v>409.1</v>
      </c>
      <c r="E253" s="5" t="s">
        <v>939</v>
      </c>
      <c r="F253" s="5" t="s">
        <v>78</v>
      </c>
      <c r="G253" s="5" t="s">
        <v>69</v>
      </c>
      <c r="H253" s="5">
        <v>45.798999999999999</v>
      </c>
      <c r="I253" s="5">
        <v>1.6879999999999999</v>
      </c>
      <c r="J253" s="5">
        <v>12.959</v>
      </c>
      <c r="K253" s="5">
        <v>4.43</v>
      </c>
      <c r="L253" s="5">
        <v>8.91</v>
      </c>
      <c r="M253" s="5">
        <v>12.896000000000001</v>
      </c>
      <c r="N253" s="5">
        <v>0.109</v>
      </c>
      <c r="O253" s="5">
        <v>11.654999999999999</v>
      </c>
      <c r="P253" s="5">
        <v>6.5570000000000004</v>
      </c>
      <c r="Q253" s="5">
        <v>3.2930000000000001</v>
      </c>
      <c r="R253" s="5">
        <v>2.9870000000000001</v>
      </c>
      <c r="S253" s="5">
        <v>8.6999999999999994E-2</v>
      </c>
      <c r="T253" s="5">
        <v>75.444504196967358</v>
      </c>
      <c r="U253" s="5">
        <v>1.6459999999999999</v>
      </c>
      <c r="V253" s="5">
        <v>1743.2314153920699</v>
      </c>
      <c r="W253" s="72">
        <f t="shared" si="3"/>
        <v>0.174323141539207</v>
      </c>
      <c r="X253" s="5">
        <v>1439.5718950724429</v>
      </c>
      <c r="Y253" s="5">
        <v>293.9935048188421</v>
      </c>
      <c r="Z253" s="5">
        <v>1007.1021005939942</v>
      </c>
      <c r="AA253" s="5">
        <v>87.285487805222601</v>
      </c>
      <c r="AB253" s="5" t="s">
        <v>20</v>
      </c>
      <c r="AC253" s="5">
        <v>1.1856318848020925E-2</v>
      </c>
      <c r="AD253" s="5" t="s">
        <v>20</v>
      </c>
      <c r="AE253" s="5" t="s">
        <v>20</v>
      </c>
      <c r="AF253" s="5">
        <v>8.8139625350311196E-2</v>
      </c>
      <c r="AG253" s="5">
        <v>128.623464516452</v>
      </c>
      <c r="AH253" s="5">
        <v>80.362994989251789</v>
      </c>
      <c r="AI253" s="5">
        <v>34.643113278092528</v>
      </c>
      <c r="AJ253" s="5">
        <v>46.590372139636557</v>
      </c>
      <c r="AK253" s="5" t="s">
        <v>20</v>
      </c>
      <c r="AL253" s="5" t="s">
        <v>20</v>
      </c>
      <c r="AM253" s="5" t="s">
        <v>20</v>
      </c>
      <c r="AN253" s="5" t="s">
        <v>20</v>
      </c>
      <c r="AO253" s="5" t="s">
        <v>20</v>
      </c>
      <c r="AP253" s="5" t="s">
        <v>20</v>
      </c>
      <c r="AQ253" s="5" t="s">
        <v>20</v>
      </c>
      <c r="AR253" s="5" t="s">
        <v>20</v>
      </c>
      <c r="AS253" s="5" t="s">
        <v>20</v>
      </c>
      <c r="AT253" s="5" t="s">
        <v>20</v>
      </c>
      <c r="AU253" s="5" t="s">
        <v>20</v>
      </c>
      <c r="AV253" s="5" t="s">
        <v>20</v>
      </c>
      <c r="AW253" s="5"/>
      <c r="AX253" s="5" t="s">
        <v>20</v>
      </c>
      <c r="AY253" s="5" t="s">
        <v>20</v>
      </c>
      <c r="AZ253" s="5" t="s">
        <v>20</v>
      </c>
      <c r="BA253" s="5" t="s">
        <v>20</v>
      </c>
      <c r="BB253" s="5" t="s">
        <v>20</v>
      </c>
      <c r="BC253" s="5" t="s">
        <v>20</v>
      </c>
      <c r="BD253" s="5" t="s">
        <v>20</v>
      </c>
      <c r="BE253" s="5" t="s">
        <v>20</v>
      </c>
      <c r="BF253" s="5" t="s">
        <v>20</v>
      </c>
      <c r="BG253" s="5" t="s">
        <v>20</v>
      </c>
      <c r="BH253" s="5" t="s">
        <v>20</v>
      </c>
      <c r="BI253" s="5" t="s">
        <v>20</v>
      </c>
      <c r="BJ253" s="5" t="s">
        <v>20</v>
      </c>
      <c r="BK253" s="5" t="s">
        <v>20</v>
      </c>
      <c r="BL253" s="5" t="s">
        <v>20</v>
      </c>
      <c r="BM253" s="5" t="s">
        <v>20</v>
      </c>
      <c r="BN253" s="5" t="s">
        <v>20</v>
      </c>
      <c r="BO253" s="5" t="s">
        <v>20</v>
      </c>
      <c r="BP253" s="5" t="s">
        <v>20</v>
      </c>
    </row>
    <row r="254" spans="1:68" s="6" customFormat="1">
      <c r="A254" s="5" t="s">
        <v>938</v>
      </c>
      <c r="B254" s="5" t="s">
        <v>1195</v>
      </c>
      <c r="C254" s="5" t="s">
        <v>1195</v>
      </c>
      <c r="D254" s="5">
        <v>1821.1</v>
      </c>
      <c r="E254" s="5" t="s">
        <v>939</v>
      </c>
      <c r="F254" s="5" t="s">
        <v>78</v>
      </c>
      <c r="G254" s="5" t="s">
        <v>69</v>
      </c>
      <c r="H254" s="5">
        <v>42.683</v>
      </c>
      <c r="I254" s="5">
        <v>3.5310000000000001</v>
      </c>
      <c r="J254" s="5">
        <v>11.773</v>
      </c>
      <c r="K254" s="5">
        <v>5.0199999999999996</v>
      </c>
      <c r="L254" s="5">
        <v>7.5250000000000004</v>
      </c>
      <c r="M254" s="5">
        <v>12.041</v>
      </c>
      <c r="N254" s="5">
        <v>0.156</v>
      </c>
      <c r="O254" s="5">
        <v>7.5730000000000004</v>
      </c>
      <c r="P254" s="5">
        <v>14.353</v>
      </c>
      <c r="Q254" s="5">
        <v>3.9470000000000001</v>
      </c>
      <c r="R254" s="5">
        <v>1.6639999999999999</v>
      </c>
      <c r="S254" s="5">
        <v>0.76200000000000001</v>
      </c>
      <c r="T254" s="5">
        <v>64.322724143544207</v>
      </c>
      <c r="U254" s="5">
        <v>1.083</v>
      </c>
      <c r="V254" s="5">
        <v>7738.9994829175203</v>
      </c>
      <c r="W254" s="72">
        <f t="shared" si="3"/>
        <v>0.77389994829175202</v>
      </c>
      <c r="X254" s="5">
        <v>988.24956256608391</v>
      </c>
      <c r="Y254" s="5">
        <v>497.72939959828102</v>
      </c>
      <c r="Z254" s="5">
        <v>2743.8856373818494</v>
      </c>
      <c r="AA254" s="5">
        <v>84.592002546147867</v>
      </c>
      <c r="AB254" s="5">
        <v>23.876821652286491</v>
      </c>
      <c r="AC254" s="5">
        <v>3.6031913750301077E-2</v>
      </c>
      <c r="AD254" s="5">
        <v>599.25337607490326</v>
      </c>
      <c r="AE254" s="5">
        <v>153.17767831009141</v>
      </c>
      <c r="AF254" s="5">
        <v>6.2995100064211676E-2</v>
      </c>
      <c r="AG254" s="5">
        <v>613.99861365145398</v>
      </c>
      <c r="AH254" s="5">
        <v>72.204367950275497</v>
      </c>
      <c r="AI254" s="5">
        <v>48.037928438932127</v>
      </c>
      <c r="AJ254" s="5">
        <v>137.40820098407016</v>
      </c>
      <c r="AK254" s="5">
        <v>32.027789155748067</v>
      </c>
      <c r="AL254" s="5">
        <v>375.42715072406298</v>
      </c>
      <c r="AM254" s="5">
        <v>87.510473422105278</v>
      </c>
      <c r="AN254" s="5">
        <v>28.10751323276439</v>
      </c>
      <c r="AO254" s="5">
        <v>30.760229027573288</v>
      </c>
      <c r="AP254" s="5">
        <v>94.984499838117188</v>
      </c>
      <c r="AQ254" s="5">
        <v>66.142123584518288</v>
      </c>
      <c r="AR254" s="5">
        <v>33.320325332430741</v>
      </c>
      <c r="AS254" s="5">
        <v>798.16312163211262</v>
      </c>
      <c r="AT254" s="5">
        <v>22.323678881488227</v>
      </c>
      <c r="AU254" s="5">
        <v>298.03216499219144</v>
      </c>
      <c r="AV254" s="5">
        <v>49.697929947141255</v>
      </c>
      <c r="AW254" s="5">
        <v>421.20996620583975</v>
      </c>
      <c r="AX254" s="5">
        <v>31.720561878876385</v>
      </c>
      <c r="AY254" s="5">
        <v>70.702207524492266</v>
      </c>
      <c r="AZ254" s="5">
        <v>9.5844568205728216</v>
      </c>
      <c r="BA254" s="5">
        <v>41.389493834555118</v>
      </c>
      <c r="BB254" s="5">
        <v>8.3410036763073876</v>
      </c>
      <c r="BC254" s="5">
        <v>2.5633214347877478</v>
      </c>
      <c r="BD254" s="5">
        <v>6.8314064268785994</v>
      </c>
      <c r="BE254" s="5">
        <v>0.97021728968528331</v>
      </c>
      <c r="BF254" s="5">
        <v>4.5788405154331233</v>
      </c>
      <c r="BG254" s="5">
        <v>0.78033047966647162</v>
      </c>
      <c r="BH254" s="5">
        <v>1.7138242685355733</v>
      </c>
      <c r="BI254" s="5">
        <v>0</v>
      </c>
      <c r="BJ254" s="5">
        <v>0</v>
      </c>
      <c r="BK254" s="5">
        <v>0</v>
      </c>
      <c r="BL254" s="5">
        <v>5.9987232485741604</v>
      </c>
      <c r="BM254" s="5">
        <v>3.2732714404938985</v>
      </c>
      <c r="BN254" s="5">
        <v>2.6734508352012005</v>
      </c>
      <c r="BO254" s="5">
        <v>2.8451972086937873</v>
      </c>
      <c r="BP254" s="5">
        <v>0</v>
      </c>
    </row>
    <row r="255" spans="1:68" s="6" customFormat="1">
      <c r="A255" s="5" t="s">
        <v>938</v>
      </c>
      <c r="B255" s="5" t="s">
        <v>1196</v>
      </c>
      <c r="C255" s="5" t="s">
        <v>1196</v>
      </c>
      <c r="D255" s="5">
        <v>1822.1</v>
      </c>
      <c r="E255" s="5" t="s">
        <v>939</v>
      </c>
      <c r="F255" s="5" t="s">
        <v>78</v>
      </c>
      <c r="G255" s="5" t="s">
        <v>69</v>
      </c>
      <c r="H255" s="5">
        <v>44.468000000000004</v>
      </c>
      <c r="I255" s="5">
        <v>2.714</v>
      </c>
      <c r="J255" s="5">
        <v>11.378</v>
      </c>
      <c r="K255" s="5">
        <v>4.7919999999999998</v>
      </c>
      <c r="L255" s="5">
        <v>7.7249999999999996</v>
      </c>
      <c r="M255" s="5">
        <v>12.037000000000001</v>
      </c>
      <c r="N255" s="5">
        <v>0.14299999999999999</v>
      </c>
      <c r="O255" s="5">
        <v>7.843</v>
      </c>
      <c r="P255" s="5">
        <v>13.79</v>
      </c>
      <c r="Q255" s="5">
        <v>3.37</v>
      </c>
      <c r="R255" s="5">
        <v>1.4950000000000001</v>
      </c>
      <c r="S255" s="5">
        <v>0.59699999999999998</v>
      </c>
      <c r="T255" s="5">
        <v>64.684995786256152</v>
      </c>
      <c r="U255" s="5">
        <v>1.7929999999999999</v>
      </c>
      <c r="V255" s="5">
        <v>16564.865150243801</v>
      </c>
      <c r="W255" s="72">
        <f t="shared" si="3"/>
        <v>1.6564865150243802</v>
      </c>
      <c r="X255" s="5">
        <v>1528.1078705041809</v>
      </c>
      <c r="Y255" s="5">
        <v>708.98904018718667</v>
      </c>
      <c r="Z255" s="5">
        <v>4207.2136341031264</v>
      </c>
      <c r="AA255" s="5">
        <v>84.716080333592473</v>
      </c>
      <c r="AB255" s="5">
        <v>43.946488766347869</v>
      </c>
      <c r="AC255" s="5">
        <v>5.7127561451081527E-2</v>
      </c>
      <c r="AD255" s="5">
        <v>973.58712154518753</v>
      </c>
      <c r="AE255" s="5">
        <v>277.85173879038979</v>
      </c>
      <c r="AF255" s="5">
        <v>0.14422437605671379</v>
      </c>
      <c r="AG255" s="5">
        <v>1792.62222198573</v>
      </c>
      <c r="AH255" s="5">
        <v>71.528447487685327</v>
      </c>
      <c r="AI255" s="5">
        <v>68.21032523311375</v>
      </c>
      <c r="AJ255" s="5">
        <v>154.94417385245592</v>
      </c>
      <c r="AK255" s="5">
        <v>30.768818662753077</v>
      </c>
      <c r="AL255" s="5">
        <v>319.58913283381708</v>
      </c>
      <c r="AM255" s="5">
        <v>172.59579999015747</v>
      </c>
      <c r="AN255" s="5">
        <v>24.76018556708922</v>
      </c>
      <c r="AO255" s="5">
        <v>37.344106486934663</v>
      </c>
      <c r="AP255" s="5">
        <v>86.754862527235474</v>
      </c>
      <c r="AQ255" s="5">
        <v>62.726790606452312</v>
      </c>
      <c r="AR255" s="5">
        <v>27.466956256612434</v>
      </c>
      <c r="AS255" s="5">
        <v>740.96258155171165</v>
      </c>
      <c r="AT255" s="5">
        <v>19.90658949082324</v>
      </c>
      <c r="AU255" s="5">
        <v>242.66079637805376</v>
      </c>
      <c r="AV255" s="5">
        <v>49.027399300293951</v>
      </c>
      <c r="AW255" s="5">
        <v>419.12409404195193</v>
      </c>
      <c r="AX255" s="5">
        <v>28.605568802946358</v>
      </c>
      <c r="AY255" s="5">
        <v>64.53081804726915</v>
      </c>
      <c r="AZ255" s="5">
        <v>8.3738798346564689</v>
      </c>
      <c r="BA255" s="5">
        <v>34.77201281378214</v>
      </c>
      <c r="BB255" s="5">
        <v>6.7479907496261706</v>
      </c>
      <c r="BC255" s="5">
        <v>1.9203758550289385</v>
      </c>
      <c r="BD255" s="5">
        <v>5.625638998804507</v>
      </c>
      <c r="BE255" s="5">
        <v>0.75564252494225093</v>
      </c>
      <c r="BF255" s="5">
        <v>4.3213530058058138</v>
      </c>
      <c r="BG255" s="5">
        <v>0.74824729214299435</v>
      </c>
      <c r="BH255" s="5">
        <v>2.022111028450412</v>
      </c>
      <c r="BI255" s="5">
        <v>0</v>
      </c>
      <c r="BJ255" s="5">
        <v>1.47</v>
      </c>
      <c r="BK255" s="5">
        <v>0</v>
      </c>
      <c r="BL255" s="5">
        <v>4.6748363194100371</v>
      </c>
      <c r="BM255" s="5">
        <v>2.8005514293914264</v>
      </c>
      <c r="BN255" s="5">
        <v>2.6758384412196081</v>
      </c>
      <c r="BO255" s="5">
        <v>2.4790168035226601</v>
      </c>
      <c r="BP255" s="5">
        <v>0</v>
      </c>
    </row>
    <row r="256" spans="1:68" s="6" customFormat="1">
      <c r="A256" s="5" t="s">
        <v>938</v>
      </c>
      <c r="B256" s="5" t="s">
        <v>1197</v>
      </c>
      <c r="C256" s="5" t="s">
        <v>1197</v>
      </c>
      <c r="D256" s="5">
        <v>1811.2</v>
      </c>
      <c r="E256" s="5" t="s">
        <v>939</v>
      </c>
      <c r="F256" s="5" t="s">
        <v>78</v>
      </c>
      <c r="G256" s="5" t="s">
        <v>69</v>
      </c>
      <c r="H256" s="5">
        <v>44.301000000000002</v>
      </c>
      <c r="I256" s="5">
        <v>3.5219999999999998</v>
      </c>
      <c r="J256" s="5">
        <v>10.909000000000001</v>
      </c>
      <c r="K256" s="5">
        <v>4.7380000000000004</v>
      </c>
      <c r="L256" s="5">
        <v>7.77</v>
      </c>
      <c r="M256" s="5">
        <v>12.032999999999999</v>
      </c>
      <c r="N256" s="5">
        <v>0.14699999999999999</v>
      </c>
      <c r="O256" s="5">
        <v>8.7859999999999996</v>
      </c>
      <c r="P256" s="5">
        <v>12.891</v>
      </c>
      <c r="Q256" s="5">
        <v>3.2989999999999999</v>
      </c>
      <c r="R256" s="5">
        <v>1.6779999999999999</v>
      </c>
      <c r="S256" s="5">
        <v>0.753</v>
      </c>
      <c r="T256" s="5">
        <v>69.186900293040267</v>
      </c>
      <c r="U256" s="5">
        <v>1.3120000000000001</v>
      </c>
      <c r="V256" s="5">
        <v>9805.1505338221104</v>
      </c>
      <c r="W256" s="72">
        <f t="shared" si="3"/>
        <v>0.98051505338221101</v>
      </c>
      <c r="X256" s="5">
        <v>694.12048631119228</v>
      </c>
      <c r="Y256" s="5">
        <v>233.47099511770026</v>
      </c>
      <c r="Z256" s="5">
        <v>1792.9027060847086</v>
      </c>
      <c r="AA256" s="5">
        <v>85.895010321301186</v>
      </c>
      <c r="AB256" s="5">
        <v>14.420955051932951</v>
      </c>
      <c r="AC256" s="5">
        <v>1.6760552662677279E-2</v>
      </c>
      <c r="AD256" s="5">
        <v>347.48337903018074</v>
      </c>
      <c r="AE256" s="5">
        <v>155.86160813638548</v>
      </c>
      <c r="AF256" s="5">
        <v>5.7807372466571291E-2</v>
      </c>
      <c r="AG256" s="5">
        <v>1589.4453361675601</v>
      </c>
      <c r="AH256" s="5">
        <v>24.924507320206764</v>
      </c>
      <c r="AI256" s="5">
        <v>20.836808216962769</v>
      </c>
      <c r="AJ256" s="5">
        <v>53.127228745021789</v>
      </c>
      <c r="AK256" s="5">
        <v>34.473626072199522</v>
      </c>
      <c r="AL256" s="5">
        <v>386.10668953115862</v>
      </c>
      <c r="AM256" s="5">
        <v>214.16850335450837</v>
      </c>
      <c r="AN256" s="5">
        <v>36.899543510921667</v>
      </c>
      <c r="AO256" s="5">
        <v>71.271118212818067</v>
      </c>
      <c r="AP256" s="5">
        <v>146.03198632097599</v>
      </c>
      <c r="AQ256" s="5">
        <v>80.119142660064682</v>
      </c>
      <c r="AR256" s="5">
        <v>42.714837229807998</v>
      </c>
      <c r="AS256" s="5">
        <v>772.1239785955014</v>
      </c>
      <c r="AT256" s="5">
        <v>23.42214549563688</v>
      </c>
      <c r="AU256" s="5">
        <v>357.4366688032103</v>
      </c>
      <c r="AV256" s="5">
        <v>62.386362962448409</v>
      </c>
      <c r="AW256" s="5">
        <v>601.76493572008985</v>
      </c>
      <c r="AX256" s="5">
        <v>37.047257496016236</v>
      </c>
      <c r="AY256" s="5">
        <v>84.17724003283378</v>
      </c>
      <c r="AZ256" s="5">
        <v>10.841115049832585</v>
      </c>
      <c r="BA256" s="5">
        <v>48.132768170451648</v>
      </c>
      <c r="BB256" s="5">
        <v>8.4758294706422763</v>
      </c>
      <c r="BC256" s="5">
        <v>2.7134738708549233</v>
      </c>
      <c r="BD256" s="5">
        <v>7.0892136035939526</v>
      </c>
      <c r="BE256" s="5">
        <v>0.90204542443454749</v>
      </c>
      <c r="BF256" s="5">
        <v>5.1596790358395408</v>
      </c>
      <c r="BG256" s="5">
        <v>0.86153045649459592</v>
      </c>
      <c r="BH256" s="5">
        <v>2.2642476544679795</v>
      </c>
      <c r="BI256" s="5">
        <v>0.26985026292326086</v>
      </c>
      <c r="BJ256" s="5">
        <v>1.8178789841168062</v>
      </c>
      <c r="BK256" s="5">
        <v>0.23235547122854394</v>
      </c>
      <c r="BL256" s="5">
        <v>7.1981424711069826</v>
      </c>
      <c r="BM256" s="5">
        <v>3.9837436693148547</v>
      </c>
      <c r="BN256" s="5">
        <v>2.6688083668600222</v>
      </c>
      <c r="BO256" s="5">
        <v>3.5160336261593454</v>
      </c>
      <c r="BP256" s="5">
        <v>0.84485584958259918</v>
      </c>
    </row>
    <row r="257" spans="1:68" s="6" customFormat="1">
      <c r="A257" s="5" t="s">
        <v>938</v>
      </c>
      <c r="B257" s="5" t="s">
        <v>1198</v>
      </c>
      <c r="C257" s="5" t="s">
        <v>1198</v>
      </c>
      <c r="D257" s="5">
        <v>1805.1</v>
      </c>
      <c r="E257" s="5" t="s">
        <v>939</v>
      </c>
      <c r="F257" s="5" t="s">
        <v>78</v>
      </c>
      <c r="G257" s="5" t="s">
        <v>69</v>
      </c>
      <c r="H257" s="5">
        <v>42.493000000000002</v>
      </c>
      <c r="I257" s="5">
        <v>3.2229999999999999</v>
      </c>
      <c r="J257" s="5">
        <v>11.375</v>
      </c>
      <c r="K257" s="5">
        <v>4.8220000000000001</v>
      </c>
      <c r="L257" s="5">
        <v>7.7</v>
      </c>
      <c r="M257" s="5">
        <v>12.039</v>
      </c>
      <c r="N257" s="5">
        <v>0.13300000000000001</v>
      </c>
      <c r="O257" s="5">
        <v>8.827</v>
      </c>
      <c r="P257" s="5">
        <v>14.384</v>
      </c>
      <c r="Q257" s="5">
        <v>3.1269999999999998</v>
      </c>
      <c r="R257" s="5">
        <v>1.4379999999999999</v>
      </c>
      <c r="S257" s="5">
        <v>1.391</v>
      </c>
      <c r="T257" s="5">
        <v>69.767974845478292</v>
      </c>
      <c r="U257" s="5">
        <v>1.194</v>
      </c>
      <c r="V257" s="5">
        <v>5341.90768544824</v>
      </c>
      <c r="W257" s="72">
        <f t="shared" si="3"/>
        <v>0.53419076854482406</v>
      </c>
      <c r="X257" s="5">
        <v>589.52696656993135</v>
      </c>
      <c r="Y257" s="5">
        <v>199.7743413354093</v>
      </c>
      <c r="Z257" s="5">
        <v>1641.8951403144933</v>
      </c>
      <c r="AA257" s="5">
        <v>86.03684121538835</v>
      </c>
      <c r="AB257" s="5" t="s">
        <v>20</v>
      </c>
      <c r="AC257" s="5">
        <v>1.6735094861516409E-2</v>
      </c>
      <c r="AD257" s="5" t="s">
        <v>20</v>
      </c>
      <c r="AE257" s="5" t="s">
        <v>20</v>
      </c>
      <c r="AF257" s="5">
        <v>4.748332296889151E-2</v>
      </c>
      <c r="AG257" s="5">
        <v>660.83714641188203</v>
      </c>
      <c r="AH257" s="5">
        <v>15.529576784782746</v>
      </c>
      <c r="AI257" s="5">
        <v>20.862539651006077</v>
      </c>
      <c r="AJ257" s="5">
        <v>71.266676471864074</v>
      </c>
      <c r="AK257" s="5" t="s">
        <v>20</v>
      </c>
      <c r="AL257" s="5" t="s">
        <v>20</v>
      </c>
      <c r="AM257" s="5" t="s">
        <v>20</v>
      </c>
      <c r="AN257" s="5" t="s">
        <v>20</v>
      </c>
      <c r="AO257" s="5" t="s">
        <v>20</v>
      </c>
      <c r="AP257" s="5" t="s">
        <v>20</v>
      </c>
      <c r="AQ257" s="5" t="s">
        <v>20</v>
      </c>
      <c r="AR257" s="5" t="s">
        <v>20</v>
      </c>
      <c r="AS257" s="5" t="s">
        <v>20</v>
      </c>
      <c r="AT257" s="5" t="s">
        <v>20</v>
      </c>
      <c r="AU257" s="5" t="s">
        <v>20</v>
      </c>
      <c r="AV257" s="5" t="s">
        <v>20</v>
      </c>
      <c r="AW257" s="5"/>
      <c r="AX257" s="5" t="s">
        <v>20</v>
      </c>
      <c r="AY257" s="5" t="s">
        <v>20</v>
      </c>
      <c r="AZ257" s="5" t="s">
        <v>20</v>
      </c>
      <c r="BA257" s="5" t="s">
        <v>20</v>
      </c>
      <c r="BB257" s="5" t="s">
        <v>20</v>
      </c>
      <c r="BC257" s="5" t="s">
        <v>20</v>
      </c>
      <c r="BD257" s="5" t="s">
        <v>20</v>
      </c>
      <c r="BE257" s="5" t="s">
        <v>20</v>
      </c>
      <c r="BF257" s="5" t="s">
        <v>20</v>
      </c>
      <c r="BG257" s="5" t="s">
        <v>20</v>
      </c>
      <c r="BH257" s="5" t="s">
        <v>20</v>
      </c>
      <c r="BI257" s="5" t="s">
        <v>20</v>
      </c>
      <c r="BJ257" s="5" t="s">
        <v>20</v>
      </c>
      <c r="BK257" s="5" t="s">
        <v>20</v>
      </c>
      <c r="BL257" s="5" t="s">
        <v>20</v>
      </c>
      <c r="BM257" s="5" t="s">
        <v>20</v>
      </c>
      <c r="BN257" s="5" t="s">
        <v>20</v>
      </c>
      <c r="BO257" s="5" t="s">
        <v>20</v>
      </c>
      <c r="BP257" s="5" t="s">
        <v>20</v>
      </c>
    </row>
    <row r="258" spans="1:68" s="6" customFormat="1">
      <c r="A258" s="5" t="s">
        <v>938</v>
      </c>
      <c r="B258" s="5" t="s">
        <v>1199</v>
      </c>
      <c r="C258" s="5" t="s">
        <v>1199</v>
      </c>
      <c r="D258" s="5">
        <v>1811.1</v>
      </c>
      <c r="E258" s="5" t="s">
        <v>939</v>
      </c>
      <c r="F258" s="5" t="s">
        <v>78</v>
      </c>
      <c r="G258" s="5" t="s">
        <v>69</v>
      </c>
      <c r="H258" s="5">
        <v>44.366</v>
      </c>
      <c r="I258" s="5">
        <v>3.4129999999999998</v>
      </c>
      <c r="J258" s="5">
        <v>11.1</v>
      </c>
      <c r="K258" s="5">
        <v>4.758</v>
      </c>
      <c r="L258" s="5">
        <v>7.7549999999999999</v>
      </c>
      <c r="M258" s="5">
        <v>12.037000000000001</v>
      </c>
      <c r="N258" s="5">
        <v>0.14499999999999999</v>
      </c>
      <c r="O258" s="5">
        <v>8.8550000000000004</v>
      </c>
      <c r="P258" s="5">
        <v>12.798999999999999</v>
      </c>
      <c r="Q258" s="5">
        <v>3.4470000000000001</v>
      </c>
      <c r="R258" s="5">
        <v>1.7450000000000001</v>
      </c>
      <c r="S258" s="5">
        <v>0.73499999999999999</v>
      </c>
      <c r="T258" s="5">
        <v>69.600309101400029</v>
      </c>
      <c r="U258" s="5">
        <v>0.98099999999999998</v>
      </c>
      <c r="V258" s="5">
        <v>7667.3338454224904</v>
      </c>
      <c r="W258" s="72">
        <f t="shared" ref="W258:W321" si="5">V258/10000</f>
        <v>0.76673338454224904</v>
      </c>
      <c r="X258" s="5">
        <v>665.35464725472855</v>
      </c>
      <c r="Y258" s="5">
        <v>287.01389194364452</v>
      </c>
      <c r="Z258" s="5">
        <v>1965.8129025720264</v>
      </c>
      <c r="AA258" s="5">
        <v>86.011798730757704</v>
      </c>
      <c r="AB258" s="5" t="s">
        <v>20</v>
      </c>
      <c r="AC258" s="5">
        <v>1.981321004229147E-2</v>
      </c>
      <c r="AD258" s="5" t="s">
        <v>20</v>
      </c>
      <c r="AE258" s="5" t="s">
        <v>20</v>
      </c>
      <c r="AF258" s="5">
        <v>3.5560153323459347E-2</v>
      </c>
      <c r="AG258" s="5">
        <v>1271.5154076589299</v>
      </c>
      <c r="AH258" s="5">
        <v>19.64180579950489</v>
      </c>
      <c r="AI258" s="5">
        <v>24.883585166945167</v>
      </c>
      <c r="AJ258" s="5">
        <v>58.550907338696923</v>
      </c>
      <c r="AK258" s="5" t="s">
        <v>20</v>
      </c>
      <c r="AL258" s="5" t="s">
        <v>20</v>
      </c>
      <c r="AM258" s="5" t="s">
        <v>20</v>
      </c>
      <c r="AN258" s="5" t="s">
        <v>20</v>
      </c>
      <c r="AO258" s="5" t="s">
        <v>20</v>
      </c>
      <c r="AP258" s="5" t="s">
        <v>20</v>
      </c>
      <c r="AQ258" s="5" t="s">
        <v>20</v>
      </c>
      <c r="AR258" s="5" t="s">
        <v>20</v>
      </c>
      <c r="AS258" s="5" t="s">
        <v>20</v>
      </c>
      <c r="AT258" s="5" t="s">
        <v>20</v>
      </c>
      <c r="AU258" s="5" t="s">
        <v>20</v>
      </c>
      <c r="AV258" s="5" t="s">
        <v>20</v>
      </c>
      <c r="AW258" s="5"/>
      <c r="AX258" s="5" t="s">
        <v>20</v>
      </c>
      <c r="AY258" s="5" t="s">
        <v>20</v>
      </c>
      <c r="AZ258" s="5" t="s">
        <v>20</v>
      </c>
      <c r="BA258" s="5" t="s">
        <v>20</v>
      </c>
      <c r="BB258" s="5" t="s">
        <v>20</v>
      </c>
      <c r="BC258" s="5" t="s">
        <v>20</v>
      </c>
      <c r="BD258" s="5" t="s">
        <v>20</v>
      </c>
      <c r="BE258" s="5" t="s">
        <v>20</v>
      </c>
      <c r="BF258" s="5" t="s">
        <v>20</v>
      </c>
      <c r="BG258" s="5" t="s">
        <v>20</v>
      </c>
      <c r="BH258" s="5" t="s">
        <v>20</v>
      </c>
      <c r="BI258" s="5" t="s">
        <v>20</v>
      </c>
      <c r="BJ258" s="5" t="s">
        <v>20</v>
      </c>
      <c r="BK258" s="5" t="s">
        <v>20</v>
      </c>
      <c r="BL258" s="5" t="s">
        <v>20</v>
      </c>
      <c r="BM258" s="5" t="s">
        <v>20</v>
      </c>
      <c r="BN258" s="5" t="s">
        <v>20</v>
      </c>
      <c r="BO258" s="5" t="s">
        <v>20</v>
      </c>
      <c r="BP258" s="5" t="s">
        <v>20</v>
      </c>
    </row>
    <row r="259" spans="1:68" s="6" customFormat="1">
      <c r="A259" s="5" t="s">
        <v>938</v>
      </c>
      <c r="B259" s="5" t="s">
        <v>1200</v>
      </c>
      <c r="C259" s="5" t="s">
        <v>1200</v>
      </c>
      <c r="D259" s="5">
        <v>1834.1</v>
      </c>
      <c r="E259" s="5" t="s">
        <v>939</v>
      </c>
      <c r="F259" s="5" t="s">
        <v>78</v>
      </c>
      <c r="G259" s="5" t="s">
        <v>69</v>
      </c>
      <c r="H259" s="5">
        <v>45.680999999999997</v>
      </c>
      <c r="I259" s="5">
        <v>2.855</v>
      </c>
      <c r="J259" s="5">
        <v>10.973000000000001</v>
      </c>
      <c r="K259" s="5">
        <v>4.7939999999999996</v>
      </c>
      <c r="L259" s="5">
        <v>7.7220000000000004</v>
      </c>
      <c r="M259" s="5">
        <v>12.036</v>
      </c>
      <c r="N259" s="5">
        <v>0.123</v>
      </c>
      <c r="O259" s="5">
        <v>9.0990000000000002</v>
      </c>
      <c r="P259" s="5">
        <v>11.81</v>
      </c>
      <c r="Q259" s="5">
        <v>4.2279999999999998</v>
      </c>
      <c r="R259" s="5">
        <v>1.5549999999999999</v>
      </c>
      <c r="S259" s="5">
        <v>0.80200000000000005</v>
      </c>
      <c r="T259" s="5">
        <v>70.938914596307185</v>
      </c>
      <c r="U259" s="5">
        <v>0.44500000000000001</v>
      </c>
      <c r="V259" s="5">
        <v>14608.694199105001</v>
      </c>
      <c r="W259" s="72">
        <f t="shared" si="5"/>
        <v>1.4608694199105001</v>
      </c>
      <c r="X259" s="5">
        <v>349.59070944280626</v>
      </c>
      <c r="Y259" s="5">
        <v>225.12937875772633</v>
      </c>
      <c r="Z259" s="5">
        <v>1190.2665244561008</v>
      </c>
      <c r="AA259" s="5">
        <v>86.346560881312612</v>
      </c>
      <c r="AB259" s="5" t="s">
        <v>20</v>
      </c>
      <c r="AC259" s="5">
        <v>1.744010665827507E-2</v>
      </c>
      <c r="AD259" s="5" t="s">
        <v>20</v>
      </c>
      <c r="AE259" s="5" t="s">
        <v>20</v>
      </c>
      <c r="AF259" s="5">
        <v>2.9725482623725721E-2</v>
      </c>
      <c r="AG259" s="5">
        <v>2449.1716436800598</v>
      </c>
      <c r="AH259" s="5">
        <v>21.784735402679772</v>
      </c>
      <c r="AI259" s="5">
        <v>30.624179406409553</v>
      </c>
      <c r="AJ259" s="5">
        <v>90.423822833209073</v>
      </c>
      <c r="AK259" s="5" t="s">
        <v>20</v>
      </c>
      <c r="AL259" s="5" t="s">
        <v>20</v>
      </c>
      <c r="AM259" s="5" t="s">
        <v>20</v>
      </c>
      <c r="AN259" s="5" t="s">
        <v>20</v>
      </c>
      <c r="AO259" s="5" t="s">
        <v>20</v>
      </c>
      <c r="AP259" s="5" t="s">
        <v>20</v>
      </c>
      <c r="AQ259" s="5" t="s">
        <v>20</v>
      </c>
      <c r="AR259" s="5" t="s">
        <v>20</v>
      </c>
      <c r="AS259" s="5" t="s">
        <v>20</v>
      </c>
      <c r="AT259" s="5" t="s">
        <v>20</v>
      </c>
      <c r="AU259" s="5" t="s">
        <v>20</v>
      </c>
      <c r="AV259" s="5" t="s">
        <v>20</v>
      </c>
      <c r="AW259" s="5"/>
      <c r="AX259" s="5" t="s">
        <v>20</v>
      </c>
      <c r="AY259" s="5" t="s">
        <v>20</v>
      </c>
      <c r="AZ259" s="5" t="s">
        <v>20</v>
      </c>
      <c r="BA259" s="5" t="s">
        <v>20</v>
      </c>
      <c r="BB259" s="5" t="s">
        <v>20</v>
      </c>
      <c r="BC259" s="5" t="s">
        <v>20</v>
      </c>
      <c r="BD259" s="5" t="s">
        <v>20</v>
      </c>
      <c r="BE259" s="5" t="s">
        <v>20</v>
      </c>
      <c r="BF259" s="5" t="s">
        <v>20</v>
      </c>
      <c r="BG259" s="5" t="s">
        <v>20</v>
      </c>
      <c r="BH259" s="5" t="s">
        <v>20</v>
      </c>
      <c r="BI259" s="5" t="s">
        <v>20</v>
      </c>
      <c r="BJ259" s="5" t="s">
        <v>20</v>
      </c>
      <c r="BK259" s="5" t="s">
        <v>20</v>
      </c>
      <c r="BL259" s="5" t="s">
        <v>20</v>
      </c>
      <c r="BM259" s="5" t="s">
        <v>20</v>
      </c>
      <c r="BN259" s="5" t="s">
        <v>20</v>
      </c>
      <c r="BO259" s="5" t="s">
        <v>20</v>
      </c>
      <c r="BP259" s="5" t="s">
        <v>20</v>
      </c>
    </row>
    <row r="260" spans="1:68" s="6" customFormat="1">
      <c r="A260" s="5" t="s">
        <v>938</v>
      </c>
      <c r="B260" s="5" t="s">
        <v>1201</v>
      </c>
      <c r="C260" s="5" t="s">
        <v>1201</v>
      </c>
      <c r="D260" s="5">
        <v>1807.2</v>
      </c>
      <c r="E260" s="5" t="s">
        <v>939</v>
      </c>
      <c r="F260" s="5" t="s">
        <v>78</v>
      </c>
      <c r="G260" s="5" t="s">
        <v>69</v>
      </c>
      <c r="H260" s="5">
        <v>42.91</v>
      </c>
      <c r="I260" s="5">
        <v>4.1360000000000001</v>
      </c>
      <c r="J260" s="5">
        <v>10.906000000000001</v>
      </c>
      <c r="K260" s="5">
        <v>4.8209999999999997</v>
      </c>
      <c r="L260" s="5">
        <v>7.6929999999999996</v>
      </c>
      <c r="M260" s="5">
        <v>12.031000000000001</v>
      </c>
      <c r="N260" s="5">
        <v>0.17499999999999999</v>
      </c>
      <c r="O260" s="5">
        <v>9.1329999999999991</v>
      </c>
      <c r="P260" s="5">
        <v>13.819000000000001</v>
      </c>
      <c r="Q260" s="5">
        <v>3.177</v>
      </c>
      <c r="R260" s="5">
        <v>1.615</v>
      </c>
      <c r="S260" s="5">
        <v>0.748</v>
      </c>
      <c r="T260" s="5">
        <v>71.259135383633591</v>
      </c>
      <c r="U260" s="5">
        <v>0.96</v>
      </c>
      <c r="V260" s="5">
        <v>8428.4595358702409</v>
      </c>
      <c r="W260" s="72">
        <f t="shared" si="5"/>
        <v>0.84284595358702408</v>
      </c>
      <c r="X260" s="5">
        <v>487.23356415177034</v>
      </c>
      <c r="Y260" s="5">
        <v>201.1755505057377</v>
      </c>
      <c r="Z260" s="5">
        <v>1536.7652406415045</v>
      </c>
      <c r="AA260" s="5">
        <v>86.392958640242185</v>
      </c>
      <c r="AB260" s="5">
        <v>9.8940520889868857</v>
      </c>
      <c r="AC260" s="5">
        <v>1.5005484715648935E-2</v>
      </c>
      <c r="AD260" s="5">
        <v>257.87475389108039</v>
      </c>
      <c r="AE260" s="5">
        <v>99.185579996586682</v>
      </c>
      <c r="AF260" s="5">
        <v>2.9010947890590902E-2</v>
      </c>
      <c r="AG260" s="5">
        <v>874.43245491997504</v>
      </c>
      <c r="AH260" s="5">
        <v>10.142929221409164</v>
      </c>
      <c r="AI260" s="5">
        <v>17.187996290254478</v>
      </c>
      <c r="AJ260" s="5">
        <v>47.670100570769044</v>
      </c>
      <c r="AK260" s="5">
        <v>40.220967373068774</v>
      </c>
      <c r="AL260" s="5">
        <v>479.58296198786985</v>
      </c>
      <c r="AM260" s="5">
        <v>164.61608404585886</v>
      </c>
      <c r="AN260" s="5">
        <v>45.992062966378178</v>
      </c>
      <c r="AO260" s="5">
        <v>115.72827265009653</v>
      </c>
      <c r="AP260" s="5">
        <v>105.16972570280151</v>
      </c>
      <c r="AQ260" s="5">
        <v>92.888808944472714</v>
      </c>
      <c r="AR260" s="5">
        <v>38.638970257751936</v>
      </c>
      <c r="AS260" s="5">
        <v>841.53994288067395</v>
      </c>
      <c r="AT260" s="5">
        <v>26.593416914977617</v>
      </c>
      <c r="AU260" s="5">
        <v>380.61621097718165</v>
      </c>
      <c r="AV260" s="5">
        <v>65.801240816026279</v>
      </c>
      <c r="AW260" s="5">
        <v>592.89413482552072</v>
      </c>
      <c r="AX260" s="5">
        <v>42.979620922994656</v>
      </c>
      <c r="AY260" s="5">
        <v>96.788262974621603</v>
      </c>
      <c r="AZ260" s="5">
        <v>11.98689620777</v>
      </c>
      <c r="BA260" s="5">
        <v>49.245097940621541</v>
      </c>
      <c r="BB260" s="5">
        <v>9.4391480078742784</v>
      </c>
      <c r="BC260" s="5">
        <v>2.7940541483991095</v>
      </c>
      <c r="BD260" s="5">
        <v>7.9751164542434836</v>
      </c>
      <c r="BE260" s="5">
        <v>1.0938475274368473</v>
      </c>
      <c r="BF260" s="5">
        <v>5.9593473864858995</v>
      </c>
      <c r="BG260" s="5">
        <v>1.0139476717417861</v>
      </c>
      <c r="BH260" s="5">
        <v>2.5408546317491041</v>
      </c>
      <c r="BI260" s="5">
        <v>0.33640282400878874</v>
      </c>
      <c r="BJ260" s="5">
        <v>2.188151625344716</v>
      </c>
      <c r="BK260" s="5">
        <v>0.27398562937726273</v>
      </c>
      <c r="BL260" s="5">
        <v>7.4324415040261105</v>
      </c>
      <c r="BM260" s="5">
        <v>3.957722616622251</v>
      </c>
      <c r="BN260" s="5">
        <v>2.7806895922807793</v>
      </c>
      <c r="BO260" s="5">
        <v>3.7067680336299009</v>
      </c>
      <c r="BP260" s="5">
        <v>1.1605211105317454</v>
      </c>
    </row>
    <row r="261" spans="1:68" s="6" customFormat="1">
      <c r="A261" s="5" t="s">
        <v>938</v>
      </c>
      <c r="B261" s="5" t="s">
        <v>1202</v>
      </c>
      <c r="C261" s="5" t="s">
        <v>1202</v>
      </c>
      <c r="D261" s="5" t="s">
        <v>2</v>
      </c>
      <c r="E261" s="5" t="s">
        <v>939</v>
      </c>
      <c r="F261" s="5" t="s">
        <v>78</v>
      </c>
      <c r="G261" s="5" t="s">
        <v>69</v>
      </c>
      <c r="H261" s="5">
        <v>43.154000000000003</v>
      </c>
      <c r="I261" s="5">
        <v>3.26</v>
      </c>
      <c r="J261" s="5">
        <v>10.65</v>
      </c>
      <c r="K261" s="5">
        <v>4.8739999999999997</v>
      </c>
      <c r="L261" s="5">
        <v>7.6459999999999999</v>
      </c>
      <c r="M261" s="5">
        <v>12.032</v>
      </c>
      <c r="N261" s="5">
        <v>0.114</v>
      </c>
      <c r="O261" s="5">
        <v>9.1769999999999996</v>
      </c>
      <c r="P261" s="5">
        <v>13.893000000000001</v>
      </c>
      <c r="Q261" s="5">
        <v>3.2959999999999998</v>
      </c>
      <c r="R261" s="5">
        <v>1.494</v>
      </c>
      <c r="S261" s="5">
        <v>0.58199999999999996</v>
      </c>
      <c r="T261" s="5">
        <v>71.727330514225656</v>
      </c>
      <c r="U261" s="5">
        <v>1.9830000000000001</v>
      </c>
      <c r="V261" s="5">
        <v>10540.7574359195</v>
      </c>
      <c r="W261" s="72">
        <f t="shared" si="5"/>
        <v>1.0540757435919501</v>
      </c>
      <c r="X261" s="5">
        <v>1654.8254564538906</v>
      </c>
      <c r="Y261" s="5">
        <v>887.40810916043677</v>
      </c>
      <c r="Z261" s="5">
        <v>4483.4419103529272</v>
      </c>
      <c r="AA261" s="5">
        <v>86.494136383882193</v>
      </c>
      <c r="AB261" s="5" t="s">
        <v>20</v>
      </c>
      <c r="AC261" s="5">
        <v>7.1551732280473054E-2</v>
      </c>
      <c r="AD261" s="5" t="s">
        <v>20</v>
      </c>
      <c r="AE261" s="5" t="s">
        <v>20</v>
      </c>
      <c r="AF261" s="5">
        <v>6.3067557310980155E-2</v>
      </c>
      <c r="AG261" s="5">
        <v>540.88746646942298</v>
      </c>
      <c r="AH261" s="5">
        <v>47.970334147620648</v>
      </c>
      <c r="AI261" s="5">
        <v>74.595587038817143</v>
      </c>
      <c r="AJ261" s="5">
        <v>117.22461448206853</v>
      </c>
      <c r="AK261" s="5" t="s">
        <v>20</v>
      </c>
      <c r="AL261" s="5" t="s">
        <v>20</v>
      </c>
      <c r="AM261" s="5" t="s">
        <v>20</v>
      </c>
      <c r="AN261" s="5" t="s">
        <v>20</v>
      </c>
      <c r="AO261" s="5" t="s">
        <v>20</v>
      </c>
      <c r="AP261" s="5" t="s">
        <v>20</v>
      </c>
      <c r="AQ261" s="5" t="s">
        <v>20</v>
      </c>
      <c r="AR261" s="5" t="s">
        <v>20</v>
      </c>
      <c r="AS261" s="5" t="s">
        <v>20</v>
      </c>
      <c r="AT261" s="5" t="s">
        <v>20</v>
      </c>
      <c r="AU261" s="5" t="s">
        <v>20</v>
      </c>
      <c r="AV261" s="5" t="s">
        <v>20</v>
      </c>
      <c r="AW261" s="5"/>
      <c r="AX261" s="5" t="s">
        <v>20</v>
      </c>
      <c r="AY261" s="5" t="s">
        <v>20</v>
      </c>
      <c r="AZ261" s="5" t="s">
        <v>20</v>
      </c>
      <c r="BA261" s="5" t="s">
        <v>20</v>
      </c>
      <c r="BB261" s="5" t="s">
        <v>20</v>
      </c>
      <c r="BC261" s="5" t="s">
        <v>20</v>
      </c>
      <c r="BD261" s="5" t="s">
        <v>20</v>
      </c>
      <c r="BE261" s="5" t="s">
        <v>20</v>
      </c>
      <c r="BF261" s="5" t="s">
        <v>20</v>
      </c>
      <c r="BG261" s="5" t="s">
        <v>20</v>
      </c>
      <c r="BH261" s="5" t="s">
        <v>20</v>
      </c>
      <c r="BI261" s="5" t="s">
        <v>20</v>
      </c>
      <c r="BJ261" s="5" t="s">
        <v>20</v>
      </c>
      <c r="BK261" s="5" t="s">
        <v>20</v>
      </c>
      <c r="BL261" s="5" t="s">
        <v>20</v>
      </c>
      <c r="BM261" s="5" t="s">
        <v>20</v>
      </c>
      <c r="BN261" s="5" t="s">
        <v>20</v>
      </c>
      <c r="BO261" s="5" t="s">
        <v>20</v>
      </c>
      <c r="BP261" s="5" t="s">
        <v>20</v>
      </c>
    </row>
    <row r="262" spans="1:68" s="6" customFormat="1">
      <c r="A262" s="5" t="s">
        <v>938</v>
      </c>
      <c r="B262" s="5" t="s">
        <v>1203</v>
      </c>
      <c r="C262" s="5" t="s">
        <v>1203</v>
      </c>
      <c r="D262" s="5">
        <v>1817.2</v>
      </c>
      <c r="E262" s="5" t="s">
        <v>939</v>
      </c>
      <c r="F262" s="5" t="s">
        <v>78</v>
      </c>
      <c r="G262" s="5" t="s">
        <v>69</v>
      </c>
      <c r="H262" s="5">
        <v>44.552999999999997</v>
      </c>
      <c r="I262" s="5">
        <v>3.286</v>
      </c>
      <c r="J262" s="5">
        <v>11.039</v>
      </c>
      <c r="K262" s="5">
        <v>4.78</v>
      </c>
      <c r="L262" s="5">
        <v>7.7329999999999997</v>
      </c>
      <c r="M262" s="5">
        <v>12.035</v>
      </c>
      <c r="N262" s="5">
        <v>0.121</v>
      </c>
      <c r="O262" s="5">
        <v>9.2050000000000001</v>
      </c>
      <c r="P262" s="5">
        <v>12.898999999999999</v>
      </c>
      <c r="Q262" s="5">
        <v>3.43</v>
      </c>
      <c r="R262" s="5">
        <v>1.802</v>
      </c>
      <c r="S262" s="5">
        <v>0.46800000000000003</v>
      </c>
      <c r="T262" s="5">
        <v>71.373219453139015</v>
      </c>
      <c r="U262" s="5">
        <v>0.78100000000000003</v>
      </c>
      <c r="V262" s="5">
        <v>9264.8889534933696</v>
      </c>
      <c r="W262" s="72">
        <f t="shared" si="5"/>
        <v>0.92648889534933698</v>
      </c>
      <c r="X262" s="5">
        <v>509.40412217664885</v>
      </c>
      <c r="Y262" s="5">
        <v>120.74052727709569</v>
      </c>
      <c r="Z262" s="5">
        <v>1836.6834087032578</v>
      </c>
      <c r="AA262" s="5">
        <v>86.443358901115289</v>
      </c>
      <c r="AB262" s="5" t="s">
        <v>20</v>
      </c>
      <c r="AC262" s="5">
        <v>8.0713399338648607E-3</v>
      </c>
      <c r="AD262" s="5" t="s">
        <v>20</v>
      </c>
      <c r="AE262" s="5" t="s">
        <v>20</v>
      </c>
      <c r="AF262" s="5">
        <v>2.4888017355834634E-2</v>
      </c>
      <c r="AG262" s="5">
        <v>1527.41215781246</v>
      </c>
      <c r="AH262" s="5">
        <v>11.370063841232065</v>
      </c>
      <c r="AI262" s="5">
        <v>10.421343052412235</v>
      </c>
      <c r="AJ262" s="5">
        <v>71.147560897647395</v>
      </c>
      <c r="AK262" s="5" t="s">
        <v>20</v>
      </c>
      <c r="AL262" s="5" t="s">
        <v>20</v>
      </c>
      <c r="AM262" s="5" t="s">
        <v>20</v>
      </c>
      <c r="AN262" s="5" t="s">
        <v>20</v>
      </c>
      <c r="AO262" s="5" t="s">
        <v>20</v>
      </c>
      <c r="AP262" s="5" t="s">
        <v>20</v>
      </c>
      <c r="AQ262" s="5" t="s">
        <v>20</v>
      </c>
      <c r="AR262" s="5" t="s">
        <v>20</v>
      </c>
      <c r="AS262" s="5" t="s">
        <v>20</v>
      </c>
      <c r="AT262" s="5" t="s">
        <v>20</v>
      </c>
      <c r="AU262" s="5" t="s">
        <v>20</v>
      </c>
      <c r="AV262" s="5" t="s">
        <v>20</v>
      </c>
      <c r="AW262" s="5"/>
      <c r="AX262" s="5" t="s">
        <v>20</v>
      </c>
      <c r="AY262" s="5" t="s">
        <v>20</v>
      </c>
      <c r="AZ262" s="5" t="s">
        <v>20</v>
      </c>
      <c r="BA262" s="5" t="s">
        <v>20</v>
      </c>
      <c r="BB262" s="5" t="s">
        <v>20</v>
      </c>
      <c r="BC262" s="5" t="s">
        <v>20</v>
      </c>
      <c r="BD262" s="5" t="s">
        <v>20</v>
      </c>
      <c r="BE262" s="5" t="s">
        <v>20</v>
      </c>
      <c r="BF262" s="5" t="s">
        <v>20</v>
      </c>
      <c r="BG262" s="5" t="s">
        <v>20</v>
      </c>
      <c r="BH262" s="5" t="s">
        <v>20</v>
      </c>
      <c r="BI262" s="5" t="s">
        <v>20</v>
      </c>
      <c r="BJ262" s="5" t="s">
        <v>20</v>
      </c>
      <c r="BK262" s="5" t="s">
        <v>20</v>
      </c>
      <c r="BL262" s="5" t="s">
        <v>20</v>
      </c>
      <c r="BM262" s="5" t="s">
        <v>20</v>
      </c>
      <c r="BN262" s="5" t="s">
        <v>20</v>
      </c>
      <c r="BO262" s="5" t="s">
        <v>20</v>
      </c>
      <c r="BP262" s="5" t="s">
        <v>20</v>
      </c>
    </row>
    <row r="263" spans="1:68">
      <c r="A263" s="5" t="s">
        <v>938</v>
      </c>
      <c r="B263" s="5" t="s">
        <v>1204</v>
      </c>
      <c r="C263" s="5" t="s">
        <v>1204</v>
      </c>
      <c r="D263" s="62">
        <v>1813.1</v>
      </c>
      <c r="E263" s="5" t="s">
        <v>939</v>
      </c>
      <c r="F263" s="62" t="s">
        <v>78</v>
      </c>
      <c r="G263" s="5" t="s">
        <v>69</v>
      </c>
      <c r="H263" s="62">
        <v>42.738999999999997</v>
      </c>
      <c r="I263" s="62">
        <v>3.105</v>
      </c>
      <c r="J263" s="62">
        <v>11.212</v>
      </c>
      <c r="K263" s="62">
        <v>4.79</v>
      </c>
      <c r="L263" s="62">
        <v>7.7279999999999998</v>
      </c>
      <c r="M263" s="62">
        <v>12.039</v>
      </c>
      <c r="N263" s="62">
        <v>0.14299999999999999</v>
      </c>
      <c r="O263" s="62">
        <v>9.2110000000000003</v>
      </c>
      <c r="P263" s="62">
        <v>13.616</v>
      </c>
      <c r="Q263" s="62">
        <v>3.1930000000000001</v>
      </c>
      <c r="R263" s="62">
        <v>1.534</v>
      </c>
      <c r="S263" s="62">
        <v>0.72499999999999998</v>
      </c>
      <c r="T263" s="62">
        <v>71.428791715446877</v>
      </c>
      <c r="U263" s="62">
        <v>2.133</v>
      </c>
      <c r="V263" s="62">
        <v>10633.2996733817</v>
      </c>
      <c r="W263" s="72">
        <f t="shared" si="5"/>
        <v>1.06332996733817</v>
      </c>
      <c r="X263" s="62">
        <v>1597.9984191840326</v>
      </c>
      <c r="Y263" s="62">
        <v>830.82437866907537</v>
      </c>
      <c r="Z263" s="62">
        <v>4506.2616545219553</v>
      </c>
      <c r="AA263" s="62">
        <v>86.426858957573856</v>
      </c>
      <c r="AB263" s="5">
        <v>35.246066370530791</v>
      </c>
      <c r="AC263" s="5">
        <v>6.5242595341518966E-2</v>
      </c>
      <c r="AD263" s="5">
        <v>909.37384748481031</v>
      </c>
      <c r="AE263" s="5">
        <v>253.61349917276365</v>
      </c>
      <c r="AF263" s="62">
        <v>9.7912450664894193E-2</v>
      </c>
      <c r="AG263" s="62">
        <v>564.22330197020494</v>
      </c>
      <c r="AH263" s="62">
        <v>65.192049417132509</v>
      </c>
      <c r="AI263" s="62">
        <v>77.061102992784356</v>
      </c>
      <c r="AJ263" s="62">
        <v>154.13627122385461</v>
      </c>
      <c r="AK263" s="62">
        <v>33.364883713708473</v>
      </c>
      <c r="AL263" s="62">
        <v>380.85478984269997</v>
      </c>
      <c r="AM263" s="62">
        <v>145.13073965096194</v>
      </c>
      <c r="AN263" s="62">
        <v>30.975013847123229</v>
      </c>
      <c r="AO263" s="62">
        <v>57.800259801435011</v>
      </c>
      <c r="AP263" s="62">
        <v>80.763642269075987</v>
      </c>
      <c r="AQ263" s="62">
        <v>82.970228550224121</v>
      </c>
      <c r="AR263" s="62">
        <v>30.737626350263181</v>
      </c>
      <c r="AS263" s="62">
        <v>860.32375317092715</v>
      </c>
      <c r="AT263" s="62">
        <v>25.001922561160839</v>
      </c>
      <c r="AU263" s="62">
        <v>347.34547916088701</v>
      </c>
      <c r="AV263" s="62">
        <v>53.102774073744136</v>
      </c>
      <c r="AW263" s="62">
        <v>468.8293060676894</v>
      </c>
      <c r="AX263" s="62">
        <v>37.175949589343624</v>
      </c>
      <c r="AY263" s="62">
        <v>84.104355917859976</v>
      </c>
      <c r="AZ263" s="62">
        <v>10.760082595776678</v>
      </c>
      <c r="BA263" s="62">
        <v>45.338347899160681</v>
      </c>
      <c r="BB263" s="62">
        <v>10.151950504235188</v>
      </c>
      <c r="BC263" s="62">
        <v>3.0531599432191645</v>
      </c>
      <c r="BD263" s="62">
        <v>7.5089720222935341</v>
      </c>
      <c r="BE263" s="62">
        <v>0.94880505191027908</v>
      </c>
      <c r="BF263" s="62">
        <v>4.9553455567098057</v>
      </c>
      <c r="BG263" s="62">
        <v>0.92278234861445763</v>
      </c>
      <c r="BH263" s="62">
        <v>2.053436168546368</v>
      </c>
      <c r="BI263" s="62">
        <v>0.31710695692902968</v>
      </c>
      <c r="BJ263" s="62">
        <v>2.11</v>
      </c>
      <c r="BK263" s="62">
        <v>0.30654640856875687</v>
      </c>
      <c r="BL263" s="62">
        <v>6.1309243836015845</v>
      </c>
      <c r="BM263" s="62">
        <v>3.5123446496802346</v>
      </c>
      <c r="BN263" s="62">
        <v>2.2491290778069764</v>
      </c>
      <c r="BO263" s="62">
        <v>2.7971181487181416</v>
      </c>
      <c r="BP263" s="62">
        <v>0.75952636182815758</v>
      </c>
    </row>
    <row r="264" spans="1:68">
      <c r="A264" s="5" t="s">
        <v>938</v>
      </c>
      <c r="B264" s="5" t="s">
        <v>1205</v>
      </c>
      <c r="C264" s="5" t="s">
        <v>1205</v>
      </c>
      <c r="D264" s="5">
        <v>1813.2</v>
      </c>
      <c r="E264" s="5" t="s">
        <v>939</v>
      </c>
      <c r="F264" s="62" t="s">
        <v>78</v>
      </c>
      <c r="G264" s="5" t="s">
        <v>69</v>
      </c>
      <c r="H264" s="5">
        <v>42.460999999999999</v>
      </c>
      <c r="I264" s="5">
        <v>3.097</v>
      </c>
      <c r="J264" s="5">
        <v>11.061</v>
      </c>
      <c r="K264" s="5">
        <v>4.8650000000000002</v>
      </c>
      <c r="L264" s="5">
        <v>7.6609999999999996</v>
      </c>
      <c r="M264" s="5">
        <v>12.039</v>
      </c>
      <c r="N264" s="5">
        <v>0.14799999999999999</v>
      </c>
      <c r="O264" s="5">
        <v>9.3789999999999996</v>
      </c>
      <c r="P264" s="5">
        <v>13.638</v>
      </c>
      <c r="Q264" s="5">
        <v>3.4159999999999999</v>
      </c>
      <c r="R264" s="5">
        <v>1.534</v>
      </c>
      <c r="S264" s="5">
        <v>0.72699999999999998</v>
      </c>
      <c r="T264" s="5">
        <v>72.578228599597082</v>
      </c>
      <c r="U264" s="5">
        <v>2.149</v>
      </c>
      <c r="V264" s="5">
        <v>11058.9727577167</v>
      </c>
      <c r="W264" s="72">
        <f t="shared" si="5"/>
        <v>1.1058972757716699</v>
      </c>
      <c r="X264" s="5">
        <v>1605.603197126341</v>
      </c>
      <c r="Y264" s="5">
        <v>844.68058631897645</v>
      </c>
      <c r="Z264" s="5">
        <v>4526.9891025850675</v>
      </c>
      <c r="AA264" s="5">
        <v>86.700792179960658</v>
      </c>
      <c r="AB264" s="5" t="s">
        <v>20</v>
      </c>
      <c r="AC264" s="5">
        <v>6.6330689253879513E-2</v>
      </c>
      <c r="AD264" s="5" t="s">
        <v>20</v>
      </c>
      <c r="AE264" s="5" t="s">
        <v>20</v>
      </c>
      <c r="AF264" s="5">
        <v>0.12499124578292993</v>
      </c>
      <c r="AG264" s="5">
        <v>567.99934308250101</v>
      </c>
      <c r="AH264" s="5">
        <v>80.054111363951293</v>
      </c>
      <c r="AI264" s="5">
        <v>77.117868045274321</v>
      </c>
      <c r="AJ264" s="5">
        <v>154.56613019631712</v>
      </c>
      <c r="AK264" s="5" t="s">
        <v>20</v>
      </c>
      <c r="AL264" s="5" t="s">
        <v>20</v>
      </c>
      <c r="AM264" s="5" t="s">
        <v>20</v>
      </c>
      <c r="AN264" s="5" t="s">
        <v>20</v>
      </c>
      <c r="AO264" s="5" t="s">
        <v>20</v>
      </c>
      <c r="AP264" s="5" t="s">
        <v>20</v>
      </c>
      <c r="AQ264" s="5" t="s">
        <v>20</v>
      </c>
      <c r="AR264" s="5" t="s">
        <v>20</v>
      </c>
      <c r="AS264" s="5" t="s">
        <v>20</v>
      </c>
      <c r="AT264" s="5" t="s">
        <v>20</v>
      </c>
      <c r="AU264" s="5" t="s">
        <v>20</v>
      </c>
      <c r="AV264" s="5" t="s">
        <v>20</v>
      </c>
      <c r="AX264" s="5" t="s">
        <v>20</v>
      </c>
      <c r="AY264" s="5" t="s">
        <v>20</v>
      </c>
      <c r="AZ264" s="5" t="s">
        <v>20</v>
      </c>
      <c r="BA264" s="5" t="s">
        <v>20</v>
      </c>
      <c r="BB264" s="5" t="s">
        <v>20</v>
      </c>
      <c r="BC264" s="5" t="s">
        <v>20</v>
      </c>
      <c r="BD264" s="5" t="s">
        <v>20</v>
      </c>
      <c r="BE264" s="5" t="s">
        <v>20</v>
      </c>
      <c r="BF264" s="5" t="s">
        <v>20</v>
      </c>
      <c r="BG264" s="5" t="s">
        <v>20</v>
      </c>
      <c r="BH264" s="5" t="s">
        <v>20</v>
      </c>
      <c r="BI264" s="5" t="s">
        <v>20</v>
      </c>
      <c r="BJ264" s="5" t="s">
        <v>20</v>
      </c>
      <c r="BK264" s="5" t="s">
        <v>20</v>
      </c>
      <c r="BL264" s="5" t="s">
        <v>20</v>
      </c>
      <c r="BM264" s="5" t="s">
        <v>20</v>
      </c>
      <c r="BN264" s="5" t="s">
        <v>20</v>
      </c>
      <c r="BO264" s="5" t="s">
        <v>20</v>
      </c>
      <c r="BP264" s="5" t="s">
        <v>20</v>
      </c>
    </row>
    <row r="265" spans="1:68">
      <c r="A265" s="5" t="s">
        <v>938</v>
      </c>
      <c r="B265" s="5" t="s">
        <v>1206</v>
      </c>
      <c r="C265" s="5" t="s">
        <v>1206</v>
      </c>
      <c r="D265" s="5">
        <v>1811.3</v>
      </c>
      <c r="E265" s="5" t="s">
        <v>939</v>
      </c>
      <c r="F265" s="62" t="s">
        <v>78</v>
      </c>
      <c r="G265" s="5" t="s">
        <v>69</v>
      </c>
      <c r="H265" s="5">
        <v>43.981000000000002</v>
      </c>
      <c r="I265" s="5">
        <v>3.8140000000000001</v>
      </c>
      <c r="J265" s="5">
        <v>11.061999999999999</v>
      </c>
      <c r="K265" s="5">
        <v>4.6769999999999996</v>
      </c>
      <c r="L265" s="5">
        <v>7.835</v>
      </c>
      <c r="M265" s="5">
        <v>12.042999999999999</v>
      </c>
      <c r="N265" s="5">
        <v>0.14599999999999999</v>
      </c>
      <c r="O265" s="5">
        <v>9.4730000000000008</v>
      </c>
      <c r="P265" s="5">
        <v>12.92</v>
      </c>
      <c r="Q265" s="5">
        <v>3.137</v>
      </c>
      <c r="R265" s="5">
        <v>1.542</v>
      </c>
      <c r="S265" s="5">
        <v>0.70399999999999996</v>
      </c>
      <c r="T265" s="5">
        <v>72.041628049752319</v>
      </c>
      <c r="U265" s="5">
        <v>0.80900000000000005</v>
      </c>
      <c r="V265" s="5">
        <v>5323.8669388471399</v>
      </c>
      <c r="W265" s="72">
        <f t="shared" si="5"/>
        <v>0.53238669388471394</v>
      </c>
      <c r="X265" s="5">
        <v>528.18195891625078</v>
      </c>
      <c r="Y265" s="5">
        <v>246.14200006121388</v>
      </c>
      <c r="Z265" s="5">
        <v>1611.2922569112359</v>
      </c>
      <c r="AA265" s="5">
        <v>86.600189870563781</v>
      </c>
      <c r="AB265" s="5" t="s">
        <v>20</v>
      </c>
      <c r="AC265" s="5">
        <v>1.9228646195054131E-2</v>
      </c>
      <c r="AD265" s="5" t="s">
        <v>20</v>
      </c>
      <c r="AE265" s="5" t="s">
        <v>20</v>
      </c>
      <c r="AF265" s="5">
        <v>3.11537295739692E-2</v>
      </c>
      <c r="AG265" s="5">
        <v>800.02928042418796</v>
      </c>
      <c r="AH265" s="5">
        <v>18.769143880610063</v>
      </c>
      <c r="AI265" s="5">
        <v>22.550440259763768</v>
      </c>
      <c r="AJ265" s="5">
        <v>51.841827768311553</v>
      </c>
      <c r="AK265" s="5" t="s">
        <v>20</v>
      </c>
      <c r="AL265" s="5" t="s">
        <v>20</v>
      </c>
      <c r="AM265" s="5" t="s">
        <v>20</v>
      </c>
      <c r="AN265" s="5" t="s">
        <v>20</v>
      </c>
      <c r="AO265" s="5" t="s">
        <v>20</v>
      </c>
      <c r="AP265" s="5" t="s">
        <v>20</v>
      </c>
      <c r="AQ265" s="5" t="s">
        <v>20</v>
      </c>
      <c r="AR265" s="5" t="s">
        <v>20</v>
      </c>
      <c r="AS265" s="5" t="s">
        <v>20</v>
      </c>
      <c r="AT265" s="5" t="s">
        <v>20</v>
      </c>
      <c r="AU265" s="5" t="s">
        <v>20</v>
      </c>
      <c r="AV265" s="5" t="s">
        <v>20</v>
      </c>
      <c r="AX265" s="5" t="s">
        <v>20</v>
      </c>
      <c r="AY265" s="5" t="s">
        <v>20</v>
      </c>
      <c r="AZ265" s="5" t="s">
        <v>20</v>
      </c>
      <c r="BA265" s="5" t="s">
        <v>20</v>
      </c>
      <c r="BB265" s="5" t="s">
        <v>20</v>
      </c>
      <c r="BC265" s="5" t="s">
        <v>20</v>
      </c>
      <c r="BD265" s="5" t="s">
        <v>20</v>
      </c>
      <c r="BE265" s="5" t="s">
        <v>20</v>
      </c>
      <c r="BF265" s="5" t="s">
        <v>20</v>
      </c>
      <c r="BG265" s="5" t="s">
        <v>20</v>
      </c>
      <c r="BH265" s="5" t="s">
        <v>20</v>
      </c>
      <c r="BI265" s="5" t="s">
        <v>20</v>
      </c>
      <c r="BJ265" s="5" t="s">
        <v>20</v>
      </c>
      <c r="BK265" s="5" t="s">
        <v>20</v>
      </c>
      <c r="BL265" s="5" t="s">
        <v>20</v>
      </c>
      <c r="BM265" s="5" t="s">
        <v>20</v>
      </c>
      <c r="BN265" s="5" t="s">
        <v>20</v>
      </c>
      <c r="BO265" s="5" t="s">
        <v>20</v>
      </c>
      <c r="BP265" s="5" t="s">
        <v>20</v>
      </c>
    </row>
    <row r="266" spans="1:68">
      <c r="A266" s="5" t="s">
        <v>938</v>
      </c>
      <c r="B266" s="5" t="s">
        <v>1207</v>
      </c>
      <c r="C266" s="5" t="s">
        <v>1207</v>
      </c>
      <c r="D266" s="5">
        <v>1814.2</v>
      </c>
      <c r="E266" s="5" t="s">
        <v>939</v>
      </c>
      <c r="F266" s="62" t="s">
        <v>78</v>
      </c>
      <c r="G266" s="5" t="s">
        <v>69</v>
      </c>
      <c r="H266" s="5">
        <v>44.372</v>
      </c>
      <c r="I266" s="5">
        <v>3.0409999999999999</v>
      </c>
      <c r="J266" s="5">
        <v>10.37</v>
      </c>
      <c r="K266" s="5">
        <v>4.79</v>
      </c>
      <c r="L266" s="5">
        <v>7.726</v>
      </c>
      <c r="M266" s="5">
        <v>12.036</v>
      </c>
      <c r="N266" s="5">
        <v>0.14000000000000001</v>
      </c>
      <c r="O266" s="5">
        <v>9.7149999999999999</v>
      </c>
      <c r="P266" s="5">
        <v>13.818</v>
      </c>
      <c r="Q266" s="5">
        <v>3.0579999999999998</v>
      </c>
      <c r="R266" s="5">
        <v>1.3660000000000001</v>
      </c>
      <c r="S266" s="5">
        <v>0.49299999999999999</v>
      </c>
      <c r="T266" s="5">
        <v>73.731964050477941</v>
      </c>
      <c r="U266" s="5">
        <v>1.2170000000000001</v>
      </c>
      <c r="V266" s="5">
        <v>9315.4293371880995</v>
      </c>
      <c r="W266" s="72">
        <f t="shared" si="5"/>
        <v>0.93154293371880992</v>
      </c>
      <c r="X266" s="5">
        <v>952.14497666640659</v>
      </c>
      <c r="Y266" s="5">
        <v>483.26682806121948</v>
      </c>
      <c r="Z266" s="5">
        <v>2494.3662611313948</v>
      </c>
      <c r="AA266" s="5">
        <v>86.969378317245074</v>
      </c>
      <c r="AB266" s="5" t="s">
        <v>20</v>
      </c>
      <c r="AC266" s="5">
        <v>4.2617075452816289E-2</v>
      </c>
      <c r="AD266" s="5" t="s">
        <v>20</v>
      </c>
      <c r="AE266" s="5" t="s">
        <v>20</v>
      </c>
      <c r="AF266" s="5">
        <v>4.4396287281314589E-2</v>
      </c>
      <c r="AG266" s="5">
        <v>792.80079991082596</v>
      </c>
      <c r="AH266" s="5">
        <v>20.974566632067614</v>
      </c>
      <c r="AI266" s="5">
        <v>49.929820172864048</v>
      </c>
      <c r="AJ266" s="5">
        <v>94.104741149524457</v>
      </c>
      <c r="AK266" s="5" t="s">
        <v>20</v>
      </c>
      <c r="AL266" s="5" t="s">
        <v>20</v>
      </c>
      <c r="AM266" s="5" t="s">
        <v>20</v>
      </c>
      <c r="AN266" s="5" t="s">
        <v>20</v>
      </c>
      <c r="AO266" s="5" t="s">
        <v>20</v>
      </c>
      <c r="AP266" s="5" t="s">
        <v>20</v>
      </c>
      <c r="AQ266" s="5" t="s">
        <v>20</v>
      </c>
      <c r="AR266" s="5" t="s">
        <v>20</v>
      </c>
      <c r="AS266" s="5" t="s">
        <v>20</v>
      </c>
      <c r="AT266" s="5" t="s">
        <v>20</v>
      </c>
      <c r="AU266" s="5" t="s">
        <v>20</v>
      </c>
      <c r="AV266" s="5" t="s">
        <v>20</v>
      </c>
      <c r="AX266" s="5" t="s">
        <v>20</v>
      </c>
      <c r="AY266" s="5" t="s">
        <v>20</v>
      </c>
      <c r="AZ266" s="5" t="s">
        <v>20</v>
      </c>
      <c r="BA266" s="5" t="s">
        <v>20</v>
      </c>
      <c r="BB266" s="5" t="s">
        <v>20</v>
      </c>
      <c r="BC266" s="5" t="s">
        <v>20</v>
      </c>
      <c r="BD266" s="5" t="s">
        <v>20</v>
      </c>
      <c r="BE266" s="5" t="s">
        <v>20</v>
      </c>
      <c r="BF266" s="5" t="s">
        <v>20</v>
      </c>
      <c r="BG266" s="5" t="s">
        <v>20</v>
      </c>
      <c r="BH266" s="5" t="s">
        <v>20</v>
      </c>
      <c r="BI266" s="5" t="s">
        <v>20</v>
      </c>
      <c r="BJ266" s="5" t="s">
        <v>20</v>
      </c>
      <c r="BK266" s="5" t="s">
        <v>20</v>
      </c>
      <c r="BL266" s="5" t="s">
        <v>20</v>
      </c>
      <c r="BM266" s="5" t="s">
        <v>20</v>
      </c>
      <c r="BN266" s="5" t="s">
        <v>20</v>
      </c>
      <c r="BO266" s="5" t="s">
        <v>20</v>
      </c>
      <c r="BP266" s="5" t="s">
        <v>20</v>
      </c>
    </row>
    <row r="267" spans="1:68">
      <c r="A267" s="5" t="s">
        <v>938</v>
      </c>
      <c r="B267" s="5" t="s">
        <v>1208</v>
      </c>
      <c r="C267" s="5" t="s">
        <v>1208</v>
      </c>
      <c r="D267" s="5">
        <v>1810.5</v>
      </c>
      <c r="E267" s="5" t="s">
        <v>939</v>
      </c>
      <c r="F267" s="62" t="s">
        <v>78</v>
      </c>
      <c r="G267" s="5" t="s">
        <v>69</v>
      </c>
      <c r="H267" s="5">
        <v>41.021999999999998</v>
      </c>
      <c r="I267" s="5">
        <v>4.0069999999999997</v>
      </c>
      <c r="J267" s="5">
        <v>12.198</v>
      </c>
      <c r="K267" s="5">
        <v>4.7009999999999996</v>
      </c>
      <c r="L267" s="5">
        <v>7.8010000000000002</v>
      </c>
      <c r="M267" s="5">
        <v>12.031000000000001</v>
      </c>
      <c r="N267" s="5">
        <v>0.16700000000000001</v>
      </c>
      <c r="O267" s="5">
        <v>9.8079999999999998</v>
      </c>
      <c r="P267" s="5">
        <v>11.946</v>
      </c>
      <c r="Q267" s="5">
        <v>3.629</v>
      </c>
      <c r="R267" s="5">
        <v>1.8620000000000001</v>
      </c>
      <c r="S267" s="5">
        <v>0.84199999999999997</v>
      </c>
      <c r="T267" s="5">
        <v>73.726198023836673</v>
      </c>
      <c r="U267" s="5">
        <v>2.145</v>
      </c>
      <c r="V267" s="5">
        <v>11195.492173468499</v>
      </c>
      <c r="W267" s="72">
        <f t="shared" si="5"/>
        <v>1.11954921734685</v>
      </c>
      <c r="X267" s="5">
        <v>1584.5210444943034</v>
      </c>
      <c r="Y267" s="5">
        <v>782.43223078171161</v>
      </c>
      <c r="Z267" s="5">
        <v>4843.2291117687428</v>
      </c>
      <c r="AA267" s="5">
        <v>86.965813585008775</v>
      </c>
      <c r="AB267" s="5" t="s">
        <v>20</v>
      </c>
      <c r="AC267" s="5">
        <v>5.0619099216793674E-2</v>
      </c>
      <c r="AD267" s="5" t="s">
        <v>20</v>
      </c>
      <c r="AE267" s="5" t="s">
        <v>20</v>
      </c>
      <c r="AF267" s="5">
        <v>7.3560019836413817E-2</v>
      </c>
      <c r="AG267" s="5">
        <v>812.11577576060802</v>
      </c>
      <c r="AH267" s="5">
        <v>40.436262050321318</v>
      </c>
      <c r="AI267" s="5">
        <v>87.643730656505753</v>
      </c>
      <c r="AJ267" s="5">
        <v>146.54551700216999</v>
      </c>
      <c r="AK267" s="5" t="s">
        <v>20</v>
      </c>
      <c r="AL267" s="5" t="s">
        <v>20</v>
      </c>
      <c r="AM267" s="5" t="s">
        <v>20</v>
      </c>
      <c r="AN267" s="5" t="s">
        <v>20</v>
      </c>
      <c r="AO267" s="5" t="s">
        <v>20</v>
      </c>
      <c r="AP267" s="5" t="s">
        <v>20</v>
      </c>
      <c r="AQ267" s="5" t="s">
        <v>20</v>
      </c>
      <c r="AR267" s="5" t="s">
        <v>20</v>
      </c>
      <c r="AS267" s="5" t="s">
        <v>20</v>
      </c>
      <c r="AT267" s="5" t="s">
        <v>20</v>
      </c>
      <c r="AU267" s="5" t="s">
        <v>20</v>
      </c>
      <c r="AV267" s="5" t="s">
        <v>20</v>
      </c>
      <c r="AX267" s="5" t="s">
        <v>20</v>
      </c>
      <c r="AY267" s="5" t="s">
        <v>20</v>
      </c>
      <c r="AZ267" s="5" t="s">
        <v>20</v>
      </c>
      <c r="BA267" s="5" t="s">
        <v>20</v>
      </c>
      <c r="BB267" s="5" t="s">
        <v>20</v>
      </c>
      <c r="BC267" s="5" t="s">
        <v>20</v>
      </c>
      <c r="BD267" s="5" t="s">
        <v>20</v>
      </c>
      <c r="BE267" s="5" t="s">
        <v>20</v>
      </c>
      <c r="BF267" s="5" t="s">
        <v>20</v>
      </c>
      <c r="BG267" s="5" t="s">
        <v>20</v>
      </c>
      <c r="BH267" s="5" t="s">
        <v>20</v>
      </c>
      <c r="BI267" s="5" t="s">
        <v>20</v>
      </c>
      <c r="BJ267" s="5" t="s">
        <v>20</v>
      </c>
      <c r="BK267" s="5" t="s">
        <v>20</v>
      </c>
      <c r="BL267" s="5" t="s">
        <v>20</v>
      </c>
      <c r="BM267" s="5" t="s">
        <v>20</v>
      </c>
      <c r="BN267" s="5" t="s">
        <v>20</v>
      </c>
      <c r="BO267" s="5" t="s">
        <v>20</v>
      </c>
      <c r="BP267" s="5" t="s">
        <v>20</v>
      </c>
    </row>
    <row r="268" spans="1:68">
      <c r="A268" s="5" t="s">
        <v>938</v>
      </c>
      <c r="B268" s="5" t="s">
        <v>1209</v>
      </c>
      <c r="C268" s="5" t="s">
        <v>1209</v>
      </c>
      <c r="D268" s="5">
        <v>1832.1</v>
      </c>
      <c r="E268" s="5" t="s">
        <v>939</v>
      </c>
      <c r="F268" s="62" t="s">
        <v>78</v>
      </c>
      <c r="G268" s="5" t="s">
        <v>69</v>
      </c>
      <c r="H268" s="5">
        <v>44.829000000000001</v>
      </c>
      <c r="I268" s="5">
        <v>2.9710000000000001</v>
      </c>
      <c r="J268" s="5">
        <v>11.057</v>
      </c>
      <c r="K268" s="5">
        <v>4.66</v>
      </c>
      <c r="L268" s="5">
        <v>7.8449999999999998</v>
      </c>
      <c r="M268" s="5">
        <v>12.039</v>
      </c>
      <c r="N268" s="5">
        <v>7.6999999999999999E-2</v>
      </c>
      <c r="O268" s="5">
        <v>9.84</v>
      </c>
      <c r="P268" s="5">
        <v>12.4</v>
      </c>
      <c r="Q268" s="5">
        <v>3.403</v>
      </c>
      <c r="R268" s="5">
        <v>1.403</v>
      </c>
      <c r="S268" s="5">
        <v>0.45100000000000001</v>
      </c>
      <c r="T268" s="5">
        <v>73.623881579186616</v>
      </c>
      <c r="U268" s="5">
        <v>1.1739999999999999</v>
      </c>
      <c r="V268" s="5">
        <v>10371.5131679162</v>
      </c>
      <c r="W268" s="72">
        <f t="shared" si="5"/>
        <v>1.03715131679162</v>
      </c>
      <c r="X268" s="5">
        <v>644.19965412109195</v>
      </c>
      <c r="Y268" s="5">
        <v>288.48748712884219</v>
      </c>
      <c r="Z268" s="5">
        <v>1877.3733902692297</v>
      </c>
      <c r="AA268" s="5">
        <v>86.969075928998905</v>
      </c>
      <c r="AB268" s="5" t="s">
        <v>20</v>
      </c>
      <c r="AC268" s="5">
        <v>2.4769467311743745E-2</v>
      </c>
      <c r="AD268" s="5" t="s">
        <v>20</v>
      </c>
      <c r="AE268" s="5" t="s">
        <v>20</v>
      </c>
      <c r="AF268" s="5">
        <v>4.3821133240349933E-2</v>
      </c>
      <c r="AG268" s="5">
        <v>1689.25060885669</v>
      </c>
      <c r="AH268" s="5">
        <v>17.086664681491108</v>
      </c>
      <c r="AI268" s="5">
        <v>26.516042931560666</v>
      </c>
      <c r="AJ268" s="5">
        <v>60.116696712214811</v>
      </c>
      <c r="AK268" s="5" t="s">
        <v>20</v>
      </c>
      <c r="AL268" s="5" t="s">
        <v>20</v>
      </c>
      <c r="AM268" s="5" t="s">
        <v>20</v>
      </c>
      <c r="AN268" s="5" t="s">
        <v>20</v>
      </c>
      <c r="AO268" s="5" t="s">
        <v>20</v>
      </c>
      <c r="AP268" s="5" t="s">
        <v>20</v>
      </c>
      <c r="AQ268" s="5" t="s">
        <v>20</v>
      </c>
      <c r="AR268" s="5" t="s">
        <v>20</v>
      </c>
      <c r="AS268" s="5" t="s">
        <v>20</v>
      </c>
      <c r="AT268" s="5" t="s">
        <v>20</v>
      </c>
      <c r="AU268" s="5" t="s">
        <v>20</v>
      </c>
      <c r="AV268" s="5" t="s">
        <v>20</v>
      </c>
      <c r="AX268" s="5" t="s">
        <v>20</v>
      </c>
      <c r="AY268" s="5" t="s">
        <v>20</v>
      </c>
      <c r="AZ268" s="5" t="s">
        <v>20</v>
      </c>
      <c r="BA268" s="5" t="s">
        <v>20</v>
      </c>
      <c r="BB268" s="5" t="s">
        <v>20</v>
      </c>
      <c r="BC268" s="5" t="s">
        <v>20</v>
      </c>
      <c r="BD268" s="5" t="s">
        <v>20</v>
      </c>
      <c r="BE268" s="5" t="s">
        <v>20</v>
      </c>
      <c r="BF268" s="5" t="s">
        <v>20</v>
      </c>
      <c r="BG268" s="5" t="s">
        <v>20</v>
      </c>
      <c r="BH268" s="5" t="s">
        <v>20</v>
      </c>
      <c r="BI268" s="5" t="s">
        <v>20</v>
      </c>
      <c r="BJ268" s="5" t="s">
        <v>20</v>
      </c>
      <c r="BK268" s="5" t="s">
        <v>20</v>
      </c>
      <c r="BL268" s="5" t="s">
        <v>20</v>
      </c>
      <c r="BM268" s="5" t="s">
        <v>20</v>
      </c>
      <c r="BN268" s="5" t="s">
        <v>20</v>
      </c>
      <c r="BO268" s="5" t="s">
        <v>20</v>
      </c>
      <c r="BP268" s="5" t="s">
        <v>20</v>
      </c>
    </row>
    <row r="269" spans="1:68">
      <c r="A269" s="5" t="s">
        <v>938</v>
      </c>
      <c r="B269" s="5" t="s">
        <v>1210</v>
      </c>
      <c r="C269" s="5" t="s">
        <v>1210</v>
      </c>
      <c r="D269" s="5">
        <v>1801.2</v>
      </c>
      <c r="E269" s="5" t="s">
        <v>939</v>
      </c>
      <c r="F269" s="62" t="s">
        <v>78</v>
      </c>
      <c r="G269" s="5" t="s">
        <v>69</v>
      </c>
      <c r="H269" s="5">
        <v>44.904000000000003</v>
      </c>
      <c r="I269" s="5">
        <v>3.0630000000000002</v>
      </c>
      <c r="J269" s="5">
        <v>11.058</v>
      </c>
      <c r="K269" s="5">
        <v>4.657</v>
      </c>
      <c r="L269" s="5">
        <v>7.8470000000000004</v>
      </c>
      <c r="M269" s="5">
        <v>12.037000000000001</v>
      </c>
      <c r="N269" s="5">
        <v>0.13100000000000001</v>
      </c>
      <c r="O269" s="5">
        <v>9.9770000000000003</v>
      </c>
      <c r="P269" s="5">
        <v>12.221</v>
      </c>
      <c r="Q269" s="5">
        <v>3.3860000000000001</v>
      </c>
      <c r="R269" s="5">
        <v>1.5720000000000001</v>
      </c>
      <c r="S269" s="5">
        <v>0.68799999999999994</v>
      </c>
      <c r="T269" s="5">
        <v>74.21107313344757</v>
      </c>
      <c r="U269" s="5">
        <v>0.59499999999999997</v>
      </c>
      <c r="V269" s="5">
        <v>5525.8330449363602</v>
      </c>
      <c r="W269" s="72">
        <f t="shared" si="5"/>
        <v>0.55258330449363602</v>
      </c>
      <c r="X269" s="5">
        <v>300.80062664563729</v>
      </c>
      <c r="Y269" s="5">
        <v>150.88359085448431</v>
      </c>
      <c r="Z269" s="5">
        <v>972.08536037388512</v>
      </c>
      <c r="AA269" s="5">
        <v>87.106709866301458</v>
      </c>
      <c r="AB269" s="5" t="s">
        <v>20</v>
      </c>
      <c r="AC269" s="5">
        <v>1.1562102804151124E-2</v>
      </c>
      <c r="AD269" s="5" t="s">
        <v>20</v>
      </c>
      <c r="AE269" s="5" t="s">
        <v>20</v>
      </c>
      <c r="AF269" s="5">
        <v>5.4049998807923952E-2</v>
      </c>
      <c r="AG269" s="5">
        <v>915.39752299703798</v>
      </c>
      <c r="AH269" s="5">
        <v>24.138036584226352</v>
      </c>
      <c r="AI269" s="5">
        <v>14.046694894627482</v>
      </c>
      <c r="AJ269" s="5">
        <v>77.591411025849311</v>
      </c>
      <c r="AK269" s="5" t="s">
        <v>20</v>
      </c>
      <c r="AL269" s="5" t="s">
        <v>20</v>
      </c>
      <c r="AM269" s="5" t="s">
        <v>20</v>
      </c>
      <c r="AN269" s="5" t="s">
        <v>20</v>
      </c>
      <c r="AO269" s="5" t="s">
        <v>20</v>
      </c>
      <c r="AP269" s="5" t="s">
        <v>20</v>
      </c>
      <c r="AQ269" s="5" t="s">
        <v>20</v>
      </c>
      <c r="AR269" s="5" t="s">
        <v>20</v>
      </c>
      <c r="AS269" s="5" t="s">
        <v>20</v>
      </c>
      <c r="AT269" s="5" t="s">
        <v>20</v>
      </c>
      <c r="AU269" s="5" t="s">
        <v>20</v>
      </c>
      <c r="AV269" s="5" t="s">
        <v>20</v>
      </c>
      <c r="AX269" s="5" t="s">
        <v>20</v>
      </c>
      <c r="AY269" s="5" t="s">
        <v>20</v>
      </c>
      <c r="AZ269" s="5" t="s">
        <v>20</v>
      </c>
      <c r="BA269" s="5" t="s">
        <v>20</v>
      </c>
      <c r="BB269" s="5" t="s">
        <v>20</v>
      </c>
      <c r="BC269" s="5" t="s">
        <v>20</v>
      </c>
      <c r="BD269" s="5" t="s">
        <v>20</v>
      </c>
      <c r="BE269" s="5" t="s">
        <v>20</v>
      </c>
      <c r="BF269" s="5" t="s">
        <v>20</v>
      </c>
      <c r="BG269" s="5" t="s">
        <v>20</v>
      </c>
      <c r="BH269" s="5" t="s">
        <v>20</v>
      </c>
      <c r="BI269" s="5" t="s">
        <v>20</v>
      </c>
      <c r="BJ269" s="5" t="s">
        <v>20</v>
      </c>
      <c r="BK269" s="5" t="s">
        <v>20</v>
      </c>
      <c r="BL269" s="5" t="s">
        <v>20</v>
      </c>
      <c r="BM269" s="5" t="s">
        <v>20</v>
      </c>
      <c r="BN269" s="5" t="s">
        <v>20</v>
      </c>
      <c r="BO269" s="5" t="s">
        <v>20</v>
      </c>
      <c r="BP269" s="5" t="s">
        <v>20</v>
      </c>
    </row>
    <row r="270" spans="1:68">
      <c r="A270" s="5" t="s">
        <v>938</v>
      </c>
      <c r="B270" s="5" t="s">
        <v>1211</v>
      </c>
      <c r="C270" s="5" t="s">
        <v>1211</v>
      </c>
      <c r="D270" s="5">
        <v>1816.1</v>
      </c>
      <c r="E270" s="5" t="s">
        <v>939</v>
      </c>
      <c r="F270" s="62" t="s">
        <v>78</v>
      </c>
      <c r="G270" s="5" t="s">
        <v>69</v>
      </c>
      <c r="H270" s="5">
        <v>42.15</v>
      </c>
      <c r="I270" s="5">
        <v>3.371</v>
      </c>
      <c r="J270" s="5">
        <v>12.327</v>
      </c>
      <c r="K270" s="5">
        <v>4.9269999999999996</v>
      </c>
      <c r="L270" s="5">
        <v>7.6050000000000004</v>
      </c>
      <c r="M270" s="5">
        <v>12.038</v>
      </c>
      <c r="N270" s="5">
        <v>0.182</v>
      </c>
      <c r="O270" s="5">
        <v>10.002000000000001</v>
      </c>
      <c r="P270" s="5">
        <v>11.916</v>
      </c>
      <c r="Q270" s="5">
        <v>4.66</v>
      </c>
      <c r="R270" s="5">
        <v>1.9530000000000001</v>
      </c>
      <c r="S270" s="5">
        <v>0.7</v>
      </c>
      <c r="T270" s="5">
        <v>75.680361079574027</v>
      </c>
      <c r="U270" s="5">
        <v>0.3</v>
      </c>
      <c r="V270" s="5">
        <v>4176.3061165366298</v>
      </c>
      <c r="W270" s="72">
        <f t="shared" si="5"/>
        <v>0.417630611653663</v>
      </c>
      <c r="X270" s="5">
        <v>676.69654247712083</v>
      </c>
      <c r="Y270" s="5">
        <v>353.67729596616624</v>
      </c>
      <c r="Z270" s="5">
        <v>958.93796008784147</v>
      </c>
      <c r="AA270" s="5">
        <v>87.440138160596518</v>
      </c>
      <c r="AB270" s="5" t="s">
        <v>20</v>
      </c>
      <c r="AC270" s="5">
        <v>2.1814853224097729E-2</v>
      </c>
      <c r="AD270" s="5" t="s">
        <v>20</v>
      </c>
      <c r="AE270" s="5" t="s">
        <v>20</v>
      </c>
      <c r="AF270" s="5">
        <v>0.17554228812069989</v>
      </c>
      <c r="AG270" s="5">
        <v>723.16776916716401</v>
      </c>
      <c r="AH270" s="5">
        <v>417.773873140989</v>
      </c>
      <c r="AI270" s="5">
        <v>226.21549798317119</v>
      </c>
      <c r="AJ270" s="5">
        <v>613.24595600348925</v>
      </c>
      <c r="AK270" s="5" t="s">
        <v>20</v>
      </c>
      <c r="AL270" s="5" t="s">
        <v>20</v>
      </c>
      <c r="AM270" s="5" t="s">
        <v>20</v>
      </c>
      <c r="AN270" s="5" t="s">
        <v>20</v>
      </c>
      <c r="AO270" s="5" t="s">
        <v>20</v>
      </c>
      <c r="AP270" s="5" t="s">
        <v>20</v>
      </c>
      <c r="AQ270" s="5" t="s">
        <v>20</v>
      </c>
      <c r="AR270" s="5" t="s">
        <v>20</v>
      </c>
      <c r="AS270" s="5" t="s">
        <v>20</v>
      </c>
      <c r="AT270" s="5" t="s">
        <v>20</v>
      </c>
      <c r="AU270" s="5" t="s">
        <v>20</v>
      </c>
      <c r="AV270" s="5" t="s">
        <v>20</v>
      </c>
      <c r="AX270" s="5" t="s">
        <v>20</v>
      </c>
      <c r="AY270" s="5" t="s">
        <v>20</v>
      </c>
      <c r="AZ270" s="5" t="s">
        <v>20</v>
      </c>
      <c r="BA270" s="5" t="s">
        <v>20</v>
      </c>
      <c r="BB270" s="5" t="s">
        <v>20</v>
      </c>
      <c r="BC270" s="5" t="s">
        <v>20</v>
      </c>
      <c r="BD270" s="5" t="s">
        <v>20</v>
      </c>
      <c r="BE270" s="5" t="s">
        <v>20</v>
      </c>
      <c r="BF270" s="5" t="s">
        <v>20</v>
      </c>
      <c r="BG270" s="5" t="s">
        <v>20</v>
      </c>
      <c r="BH270" s="5" t="s">
        <v>20</v>
      </c>
      <c r="BI270" s="5" t="s">
        <v>20</v>
      </c>
      <c r="BJ270" s="5" t="s">
        <v>20</v>
      </c>
      <c r="BK270" s="5" t="s">
        <v>20</v>
      </c>
      <c r="BL270" s="5" t="s">
        <v>20</v>
      </c>
      <c r="BM270" s="5" t="s">
        <v>20</v>
      </c>
      <c r="BN270" s="5" t="s">
        <v>20</v>
      </c>
      <c r="BO270" s="5" t="s">
        <v>20</v>
      </c>
      <c r="BP270" s="5" t="s">
        <v>20</v>
      </c>
    </row>
    <row r="271" spans="1:68">
      <c r="A271" s="5" t="s">
        <v>938</v>
      </c>
      <c r="B271" s="5" t="s">
        <v>1212</v>
      </c>
      <c r="C271" s="5" t="s">
        <v>1212</v>
      </c>
      <c r="D271" s="5">
        <v>1819.1</v>
      </c>
      <c r="E271" s="5" t="s">
        <v>939</v>
      </c>
      <c r="F271" s="62" t="s">
        <v>78</v>
      </c>
      <c r="G271" s="5" t="s">
        <v>69</v>
      </c>
      <c r="H271" s="5">
        <v>45.515000000000001</v>
      </c>
      <c r="I271" s="5">
        <v>2.8650000000000002</v>
      </c>
      <c r="J271" s="5">
        <v>10.827</v>
      </c>
      <c r="K271" s="5">
        <v>4.5869999999999997</v>
      </c>
      <c r="L271" s="5">
        <v>7.9029999999999996</v>
      </c>
      <c r="M271" s="5">
        <v>12.031000000000001</v>
      </c>
      <c r="N271" s="5">
        <v>0.113</v>
      </c>
      <c r="O271" s="5">
        <v>10.029</v>
      </c>
      <c r="P271" s="5">
        <v>11.395</v>
      </c>
      <c r="Q271" s="5">
        <v>3.4460000000000002</v>
      </c>
      <c r="R271" s="5">
        <v>1.5289999999999999</v>
      </c>
      <c r="S271" s="5">
        <v>0.61099999999999999</v>
      </c>
      <c r="T271" s="5">
        <v>74.128237765156243</v>
      </c>
      <c r="U271" s="5">
        <v>1.2849999999999999</v>
      </c>
      <c r="V271" s="5">
        <v>7770.5012584224696</v>
      </c>
      <c r="W271" s="72">
        <f t="shared" si="5"/>
        <v>0.77705012584224697</v>
      </c>
      <c r="X271" s="5">
        <v>1101.4196328666135</v>
      </c>
      <c r="Y271" s="5">
        <v>805.34481581211821</v>
      </c>
      <c r="Z271" s="5">
        <v>3270.9534188155658</v>
      </c>
      <c r="AA271" s="5">
        <v>87.082536685878125</v>
      </c>
      <c r="AB271" s="5" t="s">
        <v>20</v>
      </c>
      <c r="AC271" s="5">
        <v>6.3448555475414545E-2</v>
      </c>
      <c r="AD271" s="5" t="s">
        <v>20</v>
      </c>
      <c r="AE271" s="5" t="s">
        <v>20</v>
      </c>
      <c r="AF271" s="5">
        <v>4.4219712854119804E-2</v>
      </c>
      <c r="AG271" s="5">
        <v>355.36106615965423</v>
      </c>
      <c r="AH271" s="5">
        <v>24.987352682616841</v>
      </c>
      <c r="AI271" s="5">
        <v>75.81112904009693</v>
      </c>
      <c r="AJ271" s="5">
        <v>94.505911696180135</v>
      </c>
      <c r="AK271" s="5" t="s">
        <v>20</v>
      </c>
      <c r="AL271" s="5" t="s">
        <v>20</v>
      </c>
      <c r="AM271" s="5" t="s">
        <v>20</v>
      </c>
      <c r="AN271" s="5" t="s">
        <v>20</v>
      </c>
      <c r="AO271" s="5" t="s">
        <v>20</v>
      </c>
      <c r="AP271" s="5" t="s">
        <v>20</v>
      </c>
      <c r="AQ271" s="5" t="s">
        <v>20</v>
      </c>
      <c r="AR271" s="5" t="s">
        <v>20</v>
      </c>
      <c r="AS271" s="5" t="s">
        <v>20</v>
      </c>
      <c r="AT271" s="5" t="s">
        <v>20</v>
      </c>
      <c r="AU271" s="5" t="s">
        <v>20</v>
      </c>
      <c r="AV271" s="5" t="s">
        <v>20</v>
      </c>
      <c r="AX271" s="5" t="s">
        <v>20</v>
      </c>
      <c r="AY271" s="5" t="s">
        <v>20</v>
      </c>
      <c r="AZ271" s="5" t="s">
        <v>20</v>
      </c>
      <c r="BA271" s="5" t="s">
        <v>20</v>
      </c>
      <c r="BB271" s="5" t="s">
        <v>20</v>
      </c>
      <c r="BC271" s="5" t="s">
        <v>20</v>
      </c>
      <c r="BD271" s="5" t="s">
        <v>20</v>
      </c>
      <c r="BE271" s="5" t="s">
        <v>20</v>
      </c>
      <c r="BF271" s="5" t="s">
        <v>20</v>
      </c>
      <c r="BG271" s="5" t="s">
        <v>20</v>
      </c>
      <c r="BH271" s="5" t="s">
        <v>20</v>
      </c>
      <c r="BI271" s="5" t="s">
        <v>20</v>
      </c>
      <c r="BJ271" s="5" t="s">
        <v>20</v>
      </c>
      <c r="BK271" s="5" t="s">
        <v>20</v>
      </c>
      <c r="BL271" s="5" t="s">
        <v>20</v>
      </c>
      <c r="BM271" s="5" t="s">
        <v>20</v>
      </c>
      <c r="BN271" s="5" t="s">
        <v>20</v>
      </c>
      <c r="BO271" s="5" t="s">
        <v>20</v>
      </c>
      <c r="BP271" s="5" t="s">
        <v>20</v>
      </c>
    </row>
    <row r="272" spans="1:68">
      <c r="A272" s="5" t="s">
        <v>938</v>
      </c>
      <c r="B272" s="5" t="s">
        <v>1213</v>
      </c>
      <c r="C272" s="5" t="s">
        <v>1213</v>
      </c>
      <c r="D272" s="5">
        <v>1803.3</v>
      </c>
      <c r="E272" s="5" t="s">
        <v>939</v>
      </c>
      <c r="F272" s="62" t="s">
        <v>78</v>
      </c>
      <c r="G272" s="5" t="s">
        <v>69</v>
      </c>
      <c r="H272" s="5">
        <v>42.802999999999997</v>
      </c>
      <c r="I272" s="5">
        <v>2.5680000000000001</v>
      </c>
      <c r="J272" s="5">
        <v>10.862</v>
      </c>
      <c r="K272" s="5">
        <v>4.7729999999999997</v>
      </c>
      <c r="L272" s="5">
        <v>7.74</v>
      </c>
      <c r="M272" s="5">
        <v>12.035</v>
      </c>
      <c r="N272" s="5">
        <v>0.14499999999999999</v>
      </c>
      <c r="O272" s="5">
        <v>10.145</v>
      </c>
      <c r="P272" s="5">
        <v>12.499000000000001</v>
      </c>
      <c r="Q272" s="5">
        <v>3.0739999999999998</v>
      </c>
      <c r="R272" s="5">
        <v>2.0939999999999999</v>
      </c>
      <c r="S272" s="5">
        <v>0.77100000000000002</v>
      </c>
      <c r="T272" s="5">
        <v>75.532338416543453</v>
      </c>
      <c r="U272" s="5">
        <v>2.669</v>
      </c>
      <c r="V272" s="5">
        <v>13336.140201983701</v>
      </c>
      <c r="W272" s="72">
        <f t="shared" si="5"/>
        <v>1.3336140201983699</v>
      </c>
      <c r="X272" s="5">
        <v>1859.8415049198697</v>
      </c>
      <c r="Y272" s="5">
        <v>1001.3484930314173</v>
      </c>
      <c r="Z272" s="5">
        <v>5928.3141732913709</v>
      </c>
      <c r="AA272" s="5">
        <v>87.350971410134662</v>
      </c>
      <c r="AB272" s="5" t="s">
        <v>20</v>
      </c>
      <c r="AC272" s="5">
        <v>5.760443592587236E-2</v>
      </c>
      <c r="AD272" s="5" t="s">
        <v>20</v>
      </c>
      <c r="AE272" s="5" t="s">
        <v>20</v>
      </c>
      <c r="AF272" s="5">
        <v>0.22421383642988743</v>
      </c>
      <c r="AG272" s="5">
        <v>655.251215654014</v>
      </c>
      <c r="AH272" s="5">
        <v>134.21854139799225</v>
      </c>
      <c r="AI272" s="5">
        <v>107.17364640406549</v>
      </c>
      <c r="AJ272" s="5">
        <v>286.7925123643659</v>
      </c>
      <c r="AK272" s="5" t="s">
        <v>20</v>
      </c>
      <c r="AL272" s="5" t="s">
        <v>20</v>
      </c>
      <c r="AM272" s="5" t="s">
        <v>20</v>
      </c>
      <c r="AN272" s="5" t="s">
        <v>20</v>
      </c>
      <c r="AO272" s="5" t="s">
        <v>20</v>
      </c>
      <c r="AP272" s="5" t="s">
        <v>20</v>
      </c>
      <c r="AQ272" s="5" t="s">
        <v>20</v>
      </c>
      <c r="AR272" s="5" t="s">
        <v>20</v>
      </c>
      <c r="AS272" s="5" t="s">
        <v>20</v>
      </c>
      <c r="AT272" s="5" t="s">
        <v>20</v>
      </c>
      <c r="AU272" s="5" t="s">
        <v>20</v>
      </c>
      <c r="AV272" s="5" t="s">
        <v>20</v>
      </c>
      <c r="AX272" s="5" t="s">
        <v>20</v>
      </c>
      <c r="AY272" s="5" t="s">
        <v>20</v>
      </c>
      <c r="AZ272" s="5" t="s">
        <v>20</v>
      </c>
      <c r="BA272" s="5" t="s">
        <v>20</v>
      </c>
      <c r="BB272" s="5" t="s">
        <v>20</v>
      </c>
      <c r="BC272" s="5" t="s">
        <v>20</v>
      </c>
      <c r="BD272" s="5" t="s">
        <v>20</v>
      </c>
      <c r="BE272" s="5" t="s">
        <v>20</v>
      </c>
      <c r="BF272" s="5" t="s">
        <v>20</v>
      </c>
      <c r="BG272" s="5" t="s">
        <v>20</v>
      </c>
      <c r="BH272" s="5" t="s">
        <v>20</v>
      </c>
      <c r="BI272" s="5" t="s">
        <v>20</v>
      </c>
      <c r="BJ272" s="5" t="s">
        <v>20</v>
      </c>
      <c r="BK272" s="5" t="s">
        <v>20</v>
      </c>
      <c r="BL272" s="5" t="s">
        <v>20</v>
      </c>
      <c r="BM272" s="5" t="s">
        <v>20</v>
      </c>
      <c r="BN272" s="5" t="s">
        <v>20</v>
      </c>
      <c r="BO272" s="5" t="s">
        <v>20</v>
      </c>
      <c r="BP272" s="5" t="s">
        <v>20</v>
      </c>
    </row>
    <row r="273" spans="1:68">
      <c r="A273" s="5" t="s">
        <v>938</v>
      </c>
      <c r="B273" s="5" t="s">
        <v>1214</v>
      </c>
      <c r="C273" s="5" t="s">
        <v>1214</v>
      </c>
      <c r="D273" s="5">
        <v>1829.1</v>
      </c>
      <c r="E273" s="5" t="s">
        <v>939</v>
      </c>
      <c r="F273" s="62" t="s">
        <v>78</v>
      </c>
      <c r="G273" s="5" t="s">
        <v>69</v>
      </c>
      <c r="H273" s="5">
        <v>45.671999999999997</v>
      </c>
      <c r="I273" s="5">
        <v>2.7989999999999999</v>
      </c>
      <c r="J273" s="5">
        <v>11.695</v>
      </c>
      <c r="K273" s="5">
        <v>4.4909999999999997</v>
      </c>
      <c r="L273" s="5">
        <v>7.9989999999999997</v>
      </c>
      <c r="M273" s="5">
        <v>12.04</v>
      </c>
      <c r="N273" s="5">
        <v>0.08</v>
      </c>
      <c r="O273" s="5">
        <v>10.154999999999999</v>
      </c>
      <c r="P273" s="5">
        <v>9.9499999999999993</v>
      </c>
      <c r="Q273" s="5">
        <v>3.9140000000000001</v>
      </c>
      <c r="R273" s="5">
        <v>1.6559999999999999</v>
      </c>
      <c r="S273" s="5">
        <v>0.627</v>
      </c>
      <c r="T273" s="5">
        <v>74.146043875924377</v>
      </c>
      <c r="U273" s="5">
        <v>1.069</v>
      </c>
      <c r="V273" s="5">
        <v>16825.257973373598</v>
      </c>
      <c r="W273" s="72">
        <f t="shared" si="5"/>
        <v>1.6825257973373597</v>
      </c>
      <c r="X273" s="5">
        <v>959.7262487598922</v>
      </c>
      <c r="Y273" s="5">
        <v>917.50909564146264</v>
      </c>
      <c r="Z273" s="5">
        <v>3487.0273515769218</v>
      </c>
      <c r="AA273" s="5">
        <v>87.107023096268605</v>
      </c>
      <c r="AB273" s="5" t="s">
        <v>20</v>
      </c>
      <c r="AC273" s="5">
        <v>6.6741721264976697E-2</v>
      </c>
      <c r="AD273" s="5" t="s">
        <v>20</v>
      </c>
      <c r="AE273" s="5" t="s">
        <v>20</v>
      </c>
      <c r="AF273" s="5">
        <v>5.9225577260086384E-2</v>
      </c>
      <c r="AG273" s="5">
        <v>2569.48074568845</v>
      </c>
      <c r="AH273" s="5">
        <v>54.714441570566301</v>
      </c>
      <c r="AI273" s="5">
        <v>90.600916701906542</v>
      </c>
      <c r="AJ273" s="5">
        <v>185.83961886311465</v>
      </c>
      <c r="AK273" s="5" t="s">
        <v>20</v>
      </c>
      <c r="AL273" s="5" t="s">
        <v>20</v>
      </c>
      <c r="AM273" s="5" t="s">
        <v>20</v>
      </c>
      <c r="AN273" s="5" t="s">
        <v>20</v>
      </c>
      <c r="AO273" s="5" t="s">
        <v>20</v>
      </c>
      <c r="AP273" s="5" t="s">
        <v>20</v>
      </c>
      <c r="AQ273" s="5" t="s">
        <v>20</v>
      </c>
      <c r="AR273" s="5" t="s">
        <v>20</v>
      </c>
      <c r="AS273" s="5" t="s">
        <v>20</v>
      </c>
      <c r="AT273" s="5" t="s">
        <v>20</v>
      </c>
      <c r="AU273" s="5" t="s">
        <v>20</v>
      </c>
      <c r="AV273" s="5" t="s">
        <v>20</v>
      </c>
      <c r="AX273" s="5" t="s">
        <v>20</v>
      </c>
      <c r="AY273" s="5" t="s">
        <v>20</v>
      </c>
      <c r="AZ273" s="5" t="s">
        <v>20</v>
      </c>
      <c r="BA273" s="5" t="s">
        <v>20</v>
      </c>
      <c r="BB273" s="5" t="s">
        <v>20</v>
      </c>
      <c r="BC273" s="5" t="s">
        <v>20</v>
      </c>
      <c r="BD273" s="5" t="s">
        <v>20</v>
      </c>
      <c r="BE273" s="5" t="s">
        <v>20</v>
      </c>
      <c r="BF273" s="5" t="s">
        <v>20</v>
      </c>
      <c r="BG273" s="5" t="s">
        <v>20</v>
      </c>
      <c r="BH273" s="5" t="s">
        <v>20</v>
      </c>
      <c r="BI273" s="5" t="s">
        <v>20</v>
      </c>
      <c r="BJ273" s="5" t="s">
        <v>20</v>
      </c>
      <c r="BK273" s="5" t="s">
        <v>20</v>
      </c>
      <c r="BL273" s="5" t="s">
        <v>20</v>
      </c>
      <c r="BM273" s="5" t="s">
        <v>20</v>
      </c>
      <c r="BN273" s="5" t="s">
        <v>20</v>
      </c>
      <c r="BO273" s="5" t="s">
        <v>20</v>
      </c>
      <c r="BP273" s="5" t="s">
        <v>20</v>
      </c>
    </row>
    <row r="274" spans="1:68">
      <c r="A274" s="5" t="s">
        <v>938</v>
      </c>
      <c r="B274" s="5" t="s">
        <v>1215</v>
      </c>
      <c r="C274" s="5" t="s">
        <v>1215</v>
      </c>
      <c r="D274" s="5">
        <v>1809.1</v>
      </c>
      <c r="E274" s="5" t="s">
        <v>939</v>
      </c>
      <c r="F274" s="62" t="s">
        <v>78</v>
      </c>
      <c r="G274" s="5" t="s">
        <v>69</v>
      </c>
      <c r="H274" s="5">
        <v>42.637</v>
      </c>
      <c r="I274" s="5">
        <v>2.8010000000000002</v>
      </c>
      <c r="J274" s="5">
        <v>10.749000000000001</v>
      </c>
      <c r="K274" s="5">
        <v>4.8170000000000002</v>
      </c>
      <c r="L274" s="5">
        <v>7.7009999999999996</v>
      </c>
      <c r="M274" s="5">
        <v>12.035</v>
      </c>
      <c r="N274" s="5">
        <v>0.14000000000000001</v>
      </c>
      <c r="O274" s="5">
        <v>10.166</v>
      </c>
      <c r="P274" s="5">
        <v>13.459</v>
      </c>
      <c r="Q274" s="5">
        <v>3.2429999999999999</v>
      </c>
      <c r="R274" s="5">
        <v>1.4430000000000001</v>
      </c>
      <c r="S274" s="5">
        <v>0.86399999999999999</v>
      </c>
      <c r="T274" s="5">
        <v>75.84238625249904</v>
      </c>
      <c r="U274" s="5">
        <v>2.117</v>
      </c>
      <c r="V274" s="5">
        <v>14148.4653667233</v>
      </c>
      <c r="W274" s="72">
        <f t="shared" si="5"/>
        <v>1.41484653667233</v>
      </c>
      <c r="X274" s="5">
        <v>1673.7775034085839</v>
      </c>
      <c r="Y274" s="5">
        <v>1086.6448094500411</v>
      </c>
      <c r="Z274" s="5">
        <v>5106.8985717314254</v>
      </c>
      <c r="AA274" s="5">
        <v>87.430858543941483</v>
      </c>
      <c r="AB274" s="5" t="s">
        <v>20</v>
      </c>
      <c r="AC274" s="5">
        <v>9.0712813254821889E-2</v>
      </c>
      <c r="AD274" s="5" t="s">
        <v>20</v>
      </c>
      <c r="AE274" s="5" t="s">
        <v>20</v>
      </c>
      <c r="AF274" s="5">
        <v>6.757927933982967E-2</v>
      </c>
      <c r="AG274" s="5">
        <v>1016.02295729149</v>
      </c>
      <c r="AH274" s="5">
        <v>35.626512281144457</v>
      </c>
      <c r="AI274" s="5">
        <v>95.931289123756997</v>
      </c>
      <c r="AJ274" s="5">
        <v>134.44208360797654</v>
      </c>
      <c r="AK274" s="5" t="s">
        <v>20</v>
      </c>
      <c r="AL274" s="5" t="s">
        <v>20</v>
      </c>
      <c r="AM274" s="5" t="s">
        <v>20</v>
      </c>
      <c r="AN274" s="5" t="s">
        <v>20</v>
      </c>
      <c r="AO274" s="5" t="s">
        <v>20</v>
      </c>
      <c r="AP274" s="5" t="s">
        <v>20</v>
      </c>
      <c r="AQ274" s="5" t="s">
        <v>20</v>
      </c>
      <c r="AR274" s="5" t="s">
        <v>20</v>
      </c>
      <c r="AS274" s="5" t="s">
        <v>20</v>
      </c>
      <c r="AT274" s="5" t="s">
        <v>20</v>
      </c>
      <c r="AU274" s="5" t="s">
        <v>20</v>
      </c>
      <c r="AV274" s="5" t="s">
        <v>20</v>
      </c>
      <c r="AX274" s="5" t="s">
        <v>20</v>
      </c>
      <c r="AY274" s="5" t="s">
        <v>20</v>
      </c>
      <c r="AZ274" s="5" t="s">
        <v>20</v>
      </c>
      <c r="BA274" s="5" t="s">
        <v>20</v>
      </c>
      <c r="BB274" s="5" t="s">
        <v>20</v>
      </c>
      <c r="BC274" s="5" t="s">
        <v>20</v>
      </c>
      <c r="BD274" s="5" t="s">
        <v>20</v>
      </c>
      <c r="BE274" s="5" t="s">
        <v>20</v>
      </c>
      <c r="BF274" s="5" t="s">
        <v>20</v>
      </c>
      <c r="BG274" s="5" t="s">
        <v>20</v>
      </c>
      <c r="BH274" s="5" t="s">
        <v>20</v>
      </c>
      <c r="BI274" s="5" t="s">
        <v>20</v>
      </c>
      <c r="BJ274" s="5" t="s">
        <v>20</v>
      </c>
      <c r="BK274" s="5" t="s">
        <v>20</v>
      </c>
      <c r="BL274" s="5" t="s">
        <v>20</v>
      </c>
      <c r="BM274" s="5" t="s">
        <v>20</v>
      </c>
      <c r="BN274" s="5" t="s">
        <v>20</v>
      </c>
      <c r="BO274" s="5" t="s">
        <v>20</v>
      </c>
      <c r="BP274" s="5" t="s">
        <v>20</v>
      </c>
    </row>
    <row r="275" spans="1:68">
      <c r="A275" s="5" t="s">
        <v>938</v>
      </c>
      <c r="B275" s="5" t="s">
        <v>1216</v>
      </c>
      <c r="C275" s="5" t="s">
        <v>1216</v>
      </c>
      <c r="D275" s="5">
        <v>1808.1</v>
      </c>
      <c r="E275" s="5" t="s">
        <v>939</v>
      </c>
      <c r="F275" s="62" t="s">
        <v>78</v>
      </c>
      <c r="G275" s="5" t="s">
        <v>69</v>
      </c>
      <c r="H275" s="5">
        <v>43.759</v>
      </c>
      <c r="I275" s="5">
        <v>3.2639999999999998</v>
      </c>
      <c r="J275" s="5">
        <v>11.587</v>
      </c>
      <c r="K275" s="5">
        <v>4.5759999999999996</v>
      </c>
      <c r="L275" s="5">
        <v>7.9180000000000001</v>
      </c>
      <c r="M275" s="5">
        <v>12.035</v>
      </c>
      <c r="N275" s="5">
        <v>0.124</v>
      </c>
      <c r="O275" s="5">
        <v>10.272</v>
      </c>
      <c r="P275" s="5">
        <v>12.472</v>
      </c>
      <c r="Q275" s="5">
        <v>2.9660000000000002</v>
      </c>
      <c r="R275" s="5">
        <v>1.6419999999999999</v>
      </c>
      <c r="S275" s="5">
        <v>0.86</v>
      </c>
      <c r="T275" s="5">
        <v>75.084535944563441</v>
      </c>
      <c r="U275" s="5">
        <v>0.65600000000000003</v>
      </c>
      <c r="V275" s="5">
        <v>5386.2336017103398</v>
      </c>
      <c r="W275" s="72">
        <f t="shared" si="5"/>
        <v>0.53862336017103396</v>
      </c>
      <c r="X275" s="5">
        <v>524.04986438933258</v>
      </c>
      <c r="Y275" s="5">
        <v>231.48059629038201</v>
      </c>
      <c r="Z275" s="5">
        <v>1503.4767577746138</v>
      </c>
      <c r="AA275" s="5">
        <v>87.298402846247825</v>
      </c>
      <c r="AB275" s="5">
        <v>13.953112600402763</v>
      </c>
      <c r="AC275" s="5">
        <v>1.6981998442059325E-2</v>
      </c>
      <c r="AD275" s="5">
        <v>334.77786383085362</v>
      </c>
      <c r="AE275" s="5">
        <v>92.722438480283103</v>
      </c>
      <c r="AF275" s="5">
        <v>3.0573418687244776E-2</v>
      </c>
      <c r="AG275" s="5">
        <v>808.81330251928398</v>
      </c>
      <c r="AH275" s="5">
        <v>28.085608980958355</v>
      </c>
      <c r="AI275" s="5">
        <v>23.914771208444698</v>
      </c>
      <c r="AJ275" s="5">
        <v>66.443548959316558</v>
      </c>
      <c r="AK275" s="5">
        <v>31.531411774274865</v>
      </c>
      <c r="AL275" s="5">
        <v>386.87302278117386</v>
      </c>
      <c r="AM275" s="5">
        <v>182.87559931993826</v>
      </c>
      <c r="AN275" s="5">
        <v>32.907140939799504</v>
      </c>
      <c r="AO275" s="5">
        <v>60.632665542418152</v>
      </c>
      <c r="AP275" s="5">
        <v>130.8916190573548</v>
      </c>
      <c r="AQ275" s="5">
        <v>73.51414864036947</v>
      </c>
      <c r="AR275" s="5">
        <v>40.078746996675051</v>
      </c>
      <c r="AS275" s="5">
        <v>798.30630506103898</v>
      </c>
      <c r="AT275" s="5">
        <v>21.169064535403365</v>
      </c>
      <c r="AU275" s="5">
        <v>319.75576596437674</v>
      </c>
      <c r="AV275" s="5">
        <v>53.88995003373627</v>
      </c>
      <c r="AW275" s="5">
        <v>514.79954748503178</v>
      </c>
      <c r="AX275" s="5">
        <v>30.311858237943316</v>
      </c>
      <c r="AY275" s="5">
        <v>70.748786459007405</v>
      </c>
      <c r="AZ275" s="5">
        <v>8.9282014519487678</v>
      </c>
      <c r="BA275" s="5">
        <v>37.557918394079728</v>
      </c>
      <c r="BB275" s="5">
        <v>7.6354821585223469</v>
      </c>
      <c r="BC275" s="5">
        <v>2.4334924195887506</v>
      </c>
      <c r="BD275" s="5">
        <v>6.7343282121316133</v>
      </c>
      <c r="BE275" s="5">
        <v>0.7947028589662033</v>
      </c>
      <c r="BF275" s="5">
        <v>4.4909682515157119</v>
      </c>
      <c r="BG275" s="5">
        <v>0.88819376786210869</v>
      </c>
      <c r="BH275" s="5">
        <v>2.2606950672753161</v>
      </c>
      <c r="BI275" s="5">
        <v>0</v>
      </c>
      <c r="BJ275" s="5">
        <v>1.5944332611983059</v>
      </c>
      <c r="BK275" s="5">
        <v>0</v>
      </c>
      <c r="BL275" s="5">
        <v>6.3578212421457696</v>
      </c>
      <c r="BM275" s="5">
        <v>3.2692414788789232</v>
      </c>
      <c r="BN275" s="5">
        <v>2.1220221057731794</v>
      </c>
      <c r="BO275" s="5">
        <v>2.6236634143274</v>
      </c>
      <c r="BP275" s="5">
        <v>0.73789130159998861</v>
      </c>
    </row>
    <row r="276" spans="1:68">
      <c r="A276" s="5" t="s">
        <v>938</v>
      </c>
      <c r="B276" s="5" t="s">
        <v>1217</v>
      </c>
      <c r="C276" s="5" t="s">
        <v>1217</v>
      </c>
      <c r="D276" s="63">
        <v>1806.1</v>
      </c>
      <c r="E276" s="5" t="s">
        <v>939</v>
      </c>
      <c r="F276" s="62" t="s">
        <v>78</v>
      </c>
      <c r="G276" s="5" t="s">
        <v>69</v>
      </c>
      <c r="H276" s="63">
        <v>44.42</v>
      </c>
      <c r="I276" s="63">
        <v>3.4729999999999999</v>
      </c>
      <c r="J276" s="63">
        <v>11.215999999999999</v>
      </c>
      <c r="K276" s="63">
        <v>4.5449999999999999</v>
      </c>
      <c r="L276" s="63">
        <v>7.9420000000000002</v>
      </c>
      <c r="M276" s="63">
        <v>12.032</v>
      </c>
      <c r="N276" s="63">
        <v>9.0999999999999998E-2</v>
      </c>
      <c r="O276" s="63">
        <v>10.36</v>
      </c>
      <c r="P276" s="63">
        <v>11.253</v>
      </c>
      <c r="Q276" s="63">
        <v>3.395</v>
      </c>
      <c r="R276" s="63">
        <v>1.5049999999999999</v>
      </c>
      <c r="S276" s="63">
        <v>0.318</v>
      </c>
      <c r="T276" s="63">
        <v>75.323827638792281</v>
      </c>
      <c r="U276" s="63">
        <v>1.595</v>
      </c>
      <c r="V276" s="63">
        <v>9064.46791033521</v>
      </c>
      <c r="W276" s="72">
        <f t="shared" si="5"/>
        <v>0.90644679103352099</v>
      </c>
      <c r="X276" s="63">
        <v>1239.1024916225028</v>
      </c>
      <c r="Y276" s="63">
        <v>443.17084307032849</v>
      </c>
      <c r="Z276" s="63">
        <v>3609.1135816824253</v>
      </c>
      <c r="AA276" s="63">
        <v>87.336845625704555</v>
      </c>
      <c r="AB276" s="5" t="s">
        <v>20</v>
      </c>
      <c r="AC276" s="5">
        <v>3.5471702783891688E-2</v>
      </c>
      <c r="AD276" s="5" t="s">
        <v>20</v>
      </c>
      <c r="AE276" s="5" t="s">
        <v>20</v>
      </c>
      <c r="AF276" s="63">
        <v>5.6729594786417342E-2</v>
      </c>
      <c r="AG276" s="63">
        <v>1112.3404638704153</v>
      </c>
      <c r="AH276" s="63">
        <v>29.474797594477142</v>
      </c>
      <c r="AI276" s="63">
        <v>41.401352647602238</v>
      </c>
      <c r="AJ276" s="63">
        <v>103.34992071509583</v>
      </c>
      <c r="AK276" s="63" t="s">
        <v>20</v>
      </c>
      <c r="AL276" s="63" t="s">
        <v>20</v>
      </c>
      <c r="AM276" s="63" t="s">
        <v>20</v>
      </c>
      <c r="AN276" s="63" t="s">
        <v>20</v>
      </c>
      <c r="AO276" s="63" t="s">
        <v>20</v>
      </c>
      <c r="AP276" s="63" t="s">
        <v>20</v>
      </c>
      <c r="AQ276" s="63" t="s">
        <v>20</v>
      </c>
      <c r="AR276" s="63" t="s">
        <v>20</v>
      </c>
      <c r="AS276" s="63" t="s">
        <v>20</v>
      </c>
      <c r="AT276" s="63" t="s">
        <v>20</v>
      </c>
      <c r="AU276" s="63" t="s">
        <v>20</v>
      </c>
      <c r="AV276" s="63" t="s">
        <v>20</v>
      </c>
      <c r="AW276" s="63"/>
      <c r="AX276" s="63" t="s">
        <v>20</v>
      </c>
      <c r="AY276" s="63" t="s">
        <v>20</v>
      </c>
      <c r="AZ276" s="63" t="s">
        <v>20</v>
      </c>
      <c r="BA276" s="63" t="s">
        <v>20</v>
      </c>
      <c r="BB276" s="63" t="s">
        <v>20</v>
      </c>
      <c r="BC276" s="63" t="s">
        <v>20</v>
      </c>
      <c r="BD276" s="63" t="s">
        <v>20</v>
      </c>
      <c r="BE276" s="63" t="s">
        <v>20</v>
      </c>
      <c r="BF276" s="63" t="s">
        <v>20</v>
      </c>
      <c r="BG276" s="63" t="s">
        <v>20</v>
      </c>
      <c r="BH276" s="63" t="s">
        <v>20</v>
      </c>
      <c r="BI276" s="63" t="s">
        <v>20</v>
      </c>
      <c r="BJ276" s="63" t="s">
        <v>20</v>
      </c>
      <c r="BK276" s="63" t="s">
        <v>20</v>
      </c>
      <c r="BL276" s="63" t="s">
        <v>20</v>
      </c>
      <c r="BM276" s="63" t="s">
        <v>20</v>
      </c>
      <c r="BN276" s="63" t="s">
        <v>20</v>
      </c>
      <c r="BO276" s="63" t="s">
        <v>20</v>
      </c>
      <c r="BP276" s="63" t="s">
        <v>20</v>
      </c>
    </row>
    <row r="277" spans="1:68">
      <c r="A277" s="5" t="s">
        <v>938</v>
      </c>
      <c r="B277" s="5" t="s">
        <v>1218</v>
      </c>
      <c r="C277" s="5" t="s">
        <v>1218</v>
      </c>
      <c r="D277" s="5">
        <v>1802.1</v>
      </c>
      <c r="E277" s="5" t="s">
        <v>939</v>
      </c>
      <c r="F277" s="62" t="s">
        <v>78</v>
      </c>
      <c r="G277" s="5" t="s">
        <v>69</v>
      </c>
      <c r="H277" s="5">
        <v>44.404000000000003</v>
      </c>
      <c r="I277" s="5">
        <v>3.1469999999999998</v>
      </c>
      <c r="J277" s="5">
        <v>10.957000000000001</v>
      </c>
      <c r="K277" s="5">
        <v>4.6340000000000003</v>
      </c>
      <c r="L277" s="5">
        <v>7.8630000000000004</v>
      </c>
      <c r="M277" s="5">
        <v>12.032</v>
      </c>
      <c r="N277" s="5">
        <v>0.13300000000000001</v>
      </c>
      <c r="O277" s="5">
        <v>10.78</v>
      </c>
      <c r="P277" s="5">
        <v>11.691000000000001</v>
      </c>
      <c r="Q277" s="5">
        <v>3.3050000000000002</v>
      </c>
      <c r="R277" s="5">
        <v>1.75</v>
      </c>
      <c r="S277" s="5">
        <v>0.53800000000000003</v>
      </c>
      <c r="T277" s="5">
        <v>77.495041669404827</v>
      </c>
      <c r="U277" s="5">
        <v>0.89300000000000002</v>
      </c>
      <c r="V277" s="5">
        <v>7191.5834172986597</v>
      </c>
      <c r="W277" s="72">
        <f t="shared" si="5"/>
        <v>0.71915834172986592</v>
      </c>
      <c r="X277" s="5">
        <v>511.52889726596823</v>
      </c>
      <c r="Y277" s="5">
        <v>185.65412278015586</v>
      </c>
      <c r="Z277" s="5">
        <v>5604.6151773348738</v>
      </c>
      <c r="AA277" s="5">
        <v>87.809257327403728</v>
      </c>
      <c r="AB277" s="5">
        <v>12.381106424936798</v>
      </c>
      <c r="AC277" s="5">
        <v>1.2779501294994725E-2</v>
      </c>
      <c r="AD277" s="5">
        <v>1202.2040464533081</v>
      </c>
      <c r="AE277" s="5">
        <v>110.17228028947424</v>
      </c>
      <c r="AF277" s="5">
        <v>2.9185471133060397E-2</v>
      </c>
      <c r="AG277" s="5">
        <v>1207.8859076215699</v>
      </c>
      <c r="AH277" s="5">
        <v>11.358700615272781</v>
      </c>
      <c r="AI277" s="5">
        <v>16.925685569356855</v>
      </c>
      <c r="AJ277" s="5">
        <v>157.96621477800957</v>
      </c>
      <c r="AK277" s="5">
        <v>33.704988973399246</v>
      </c>
      <c r="AL277" s="5">
        <v>413.85413623288605</v>
      </c>
      <c r="AM277" s="5">
        <v>155.35703028800174</v>
      </c>
      <c r="AN277" s="5">
        <v>35.183100049246178</v>
      </c>
      <c r="AO277" s="5">
        <v>59.139976069708496</v>
      </c>
      <c r="AP277" s="5">
        <v>126.79458116729376</v>
      </c>
      <c r="AQ277" s="5">
        <v>83.701873032195607</v>
      </c>
      <c r="AR277" s="5">
        <v>47.215885180622472</v>
      </c>
      <c r="AS277" s="5">
        <v>764.59351958974321</v>
      </c>
      <c r="AT277" s="5">
        <v>23.108180646220013</v>
      </c>
      <c r="AU277" s="5">
        <v>336.30259314528422</v>
      </c>
      <c r="AV277" s="5">
        <v>65.149895836109096</v>
      </c>
      <c r="AW277" s="5">
        <v>634.43570145873127</v>
      </c>
      <c r="AX277" s="5">
        <v>37.234458215825818</v>
      </c>
      <c r="AY277" s="5">
        <v>81.05487130280595</v>
      </c>
      <c r="AZ277" s="5">
        <v>9.8397318954588879</v>
      </c>
      <c r="BA277" s="5">
        <v>41.315281503089047</v>
      </c>
      <c r="BB277" s="5">
        <v>7.5230912140276436</v>
      </c>
      <c r="BC277" s="5">
        <v>2.588502537626252</v>
      </c>
      <c r="BD277" s="5">
        <v>7.2353730686374869</v>
      </c>
      <c r="BE277" s="5">
        <v>0.94987410601774758</v>
      </c>
      <c r="BF277" s="5">
        <v>4.661950019108132</v>
      </c>
      <c r="BG277" s="5">
        <v>0.79419986553398925</v>
      </c>
      <c r="BH277" s="5">
        <v>2.2596955384620885</v>
      </c>
      <c r="BI277" s="5">
        <v>0.26350183334298061</v>
      </c>
      <c r="BJ277" s="5">
        <v>1.6321497661306672</v>
      </c>
      <c r="BK277" s="5">
        <v>0.23861004204137617</v>
      </c>
      <c r="BL277" s="5">
        <v>6.9168395045829101</v>
      </c>
      <c r="BM277" s="5">
        <v>4.321334668731339</v>
      </c>
      <c r="BN277" s="5">
        <v>2.7657302516106061</v>
      </c>
      <c r="BO277" s="5">
        <v>3.4485260999278022</v>
      </c>
      <c r="BP277" s="5">
        <v>0.83763905328876187</v>
      </c>
    </row>
    <row r="278" spans="1:68">
      <c r="A278" s="5" t="s">
        <v>938</v>
      </c>
      <c r="B278" s="5" t="s">
        <v>1219</v>
      </c>
      <c r="C278" s="5" t="s">
        <v>1219</v>
      </c>
      <c r="D278" s="5">
        <v>1804.2</v>
      </c>
      <c r="E278" s="5" t="s">
        <v>939</v>
      </c>
      <c r="F278" s="62" t="s">
        <v>78</v>
      </c>
      <c r="G278" s="5" t="s">
        <v>69</v>
      </c>
      <c r="H278" s="5">
        <v>42.174999999999997</v>
      </c>
      <c r="I278" s="5">
        <v>3.0419999999999998</v>
      </c>
      <c r="J278" s="5">
        <v>10.930999999999999</v>
      </c>
      <c r="K278" s="5">
        <v>4.8019999999999996</v>
      </c>
      <c r="L278" s="5">
        <v>7.71</v>
      </c>
      <c r="M278" s="5">
        <v>12.031000000000001</v>
      </c>
      <c r="N278" s="5">
        <v>0.128</v>
      </c>
      <c r="O278" s="5">
        <v>11.002000000000001</v>
      </c>
      <c r="P278" s="5">
        <v>13.189</v>
      </c>
      <c r="Q278" s="5">
        <v>3.1749999999999998</v>
      </c>
      <c r="R278" s="5">
        <v>1.679</v>
      </c>
      <c r="S278" s="5">
        <v>0.63600000000000001</v>
      </c>
      <c r="T278" s="5">
        <v>79.253086774130566</v>
      </c>
      <c r="U278" s="5">
        <v>1.653</v>
      </c>
      <c r="V278" s="5">
        <v>7201.0150573213896</v>
      </c>
      <c r="W278" s="72">
        <f t="shared" si="5"/>
        <v>0.72010150573213894</v>
      </c>
      <c r="X278" s="5">
        <v>1204.8412943396081</v>
      </c>
      <c r="Y278" s="5">
        <v>678.00919671781821</v>
      </c>
      <c r="Z278" s="5">
        <v>3597.8313664279326</v>
      </c>
      <c r="AA278" s="5">
        <v>88.151064404181881</v>
      </c>
      <c r="AB278" s="5" t="s">
        <v>20</v>
      </c>
      <c r="AC278" s="5">
        <v>4.8644332205031532E-2</v>
      </c>
      <c r="AD278" s="5" t="s">
        <v>20</v>
      </c>
      <c r="AE278" s="5" t="s">
        <v>20</v>
      </c>
      <c r="AF278" s="5">
        <v>7.0145055799093234E-2</v>
      </c>
      <c r="AG278" s="5">
        <v>462.86916925468029</v>
      </c>
      <c r="AH278" s="5">
        <v>44.683701642328685</v>
      </c>
      <c r="AI278" s="5">
        <v>70.245267132827749</v>
      </c>
      <c r="AJ278" s="5">
        <v>124.85544604928398</v>
      </c>
      <c r="AK278" s="5" t="s">
        <v>20</v>
      </c>
      <c r="AL278" s="5" t="s">
        <v>20</v>
      </c>
      <c r="AM278" s="5" t="s">
        <v>20</v>
      </c>
      <c r="AN278" s="5" t="s">
        <v>20</v>
      </c>
      <c r="AO278" s="5" t="s">
        <v>20</v>
      </c>
      <c r="AP278" s="5" t="s">
        <v>20</v>
      </c>
      <c r="AQ278" s="5" t="s">
        <v>20</v>
      </c>
      <c r="AR278" s="5" t="s">
        <v>20</v>
      </c>
      <c r="AS278" s="5" t="s">
        <v>20</v>
      </c>
      <c r="AT278" s="5" t="s">
        <v>20</v>
      </c>
      <c r="AU278" s="5" t="s">
        <v>20</v>
      </c>
      <c r="AV278" s="5" t="s">
        <v>20</v>
      </c>
      <c r="AX278" s="5" t="s">
        <v>20</v>
      </c>
      <c r="AY278" s="5" t="s">
        <v>20</v>
      </c>
      <c r="AZ278" s="5" t="s">
        <v>20</v>
      </c>
      <c r="BA278" s="5" t="s">
        <v>20</v>
      </c>
      <c r="BB278" s="5" t="s">
        <v>20</v>
      </c>
      <c r="BC278" s="5" t="s">
        <v>20</v>
      </c>
      <c r="BD278" s="5" t="s">
        <v>20</v>
      </c>
      <c r="BE278" s="5" t="s">
        <v>20</v>
      </c>
      <c r="BF278" s="5" t="s">
        <v>20</v>
      </c>
      <c r="BG278" s="5" t="s">
        <v>20</v>
      </c>
      <c r="BH278" s="5" t="s">
        <v>20</v>
      </c>
      <c r="BI278" s="5" t="s">
        <v>20</v>
      </c>
      <c r="BJ278" s="5" t="s">
        <v>20</v>
      </c>
      <c r="BK278" s="5" t="s">
        <v>20</v>
      </c>
      <c r="BL278" s="5" t="s">
        <v>20</v>
      </c>
      <c r="BM278" s="5" t="s">
        <v>20</v>
      </c>
      <c r="BN278" s="5" t="s">
        <v>20</v>
      </c>
      <c r="BO278" s="5" t="s">
        <v>20</v>
      </c>
      <c r="BP278" s="5" t="s">
        <v>20</v>
      </c>
    </row>
    <row r="279" spans="1:68">
      <c r="A279" s="5" t="s">
        <v>938</v>
      </c>
      <c r="B279" s="5" t="s">
        <v>1220</v>
      </c>
      <c r="C279" s="5" t="s">
        <v>1220</v>
      </c>
      <c r="D279" s="5">
        <v>1919.1</v>
      </c>
      <c r="E279" s="5" t="s">
        <v>939</v>
      </c>
      <c r="F279" s="62" t="s">
        <v>78</v>
      </c>
      <c r="G279" s="5" t="s">
        <v>69</v>
      </c>
      <c r="H279" s="5">
        <v>43.3</v>
      </c>
      <c r="I279" s="5">
        <v>4.0119999999999996</v>
      </c>
      <c r="J279" s="5">
        <v>13.122999999999999</v>
      </c>
      <c r="K279" s="5">
        <v>4.4180000000000001</v>
      </c>
      <c r="L279" s="5">
        <v>8.0449999999999999</v>
      </c>
      <c r="M279" s="5">
        <v>12.02</v>
      </c>
      <c r="N279" s="5">
        <v>0.113</v>
      </c>
      <c r="O279" s="5">
        <v>7.3860000000000001</v>
      </c>
      <c r="P279" s="5">
        <v>12.763</v>
      </c>
      <c r="Q279" s="5">
        <v>2.766</v>
      </c>
      <c r="R279" s="5">
        <v>1.772</v>
      </c>
      <c r="S279" s="5">
        <v>0.67900000000000005</v>
      </c>
      <c r="T279" s="5">
        <v>60.597919005769683</v>
      </c>
      <c r="U279" s="5">
        <v>1.7210000000000001</v>
      </c>
      <c r="V279" s="5">
        <v>7694.1639459858998</v>
      </c>
      <c r="W279" s="72">
        <f t="shared" si="5"/>
        <v>0.76941639459859001</v>
      </c>
      <c r="X279" s="5">
        <v>1624.4084598604597</v>
      </c>
      <c r="Y279" s="5">
        <v>1065.2200650672685</v>
      </c>
      <c r="Z279" s="5">
        <v>3714.6688139282664</v>
      </c>
      <c r="AA279" s="5">
        <v>83.567840689287962</v>
      </c>
      <c r="AB279" s="5" t="s">
        <v>20</v>
      </c>
      <c r="AC279" s="5">
        <v>7.2414073412655544E-2</v>
      </c>
      <c r="AD279" s="5" t="s">
        <v>20</v>
      </c>
      <c r="AE279" s="5" t="s">
        <v>20</v>
      </c>
      <c r="AF279" s="5">
        <v>7.8232594275799372E-2</v>
      </c>
      <c r="AG279" s="5">
        <v>409.44139500344789</v>
      </c>
      <c r="AH279" s="5">
        <v>37.236670529290727</v>
      </c>
      <c r="AI279" s="5">
        <v>93.622780515093424</v>
      </c>
      <c r="AJ279" s="5">
        <v>114.00090131567561</v>
      </c>
      <c r="AK279" s="5" t="s">
        <v>20</v>
      </c>
      <c r="AL279" s="5" t="s">
        <v>20</v>
      </c>
      <c r="AM279" s="5" t="s">
        <v>20</v>
      </c>
      <c r="AN279" s="5" t="s">
        <v>20</v>
      </c>
      <c r="AO279" s="5" t="s">
        <v>20</v>
      </c>
      <c r="AP279" s="5" t="s">
        <v>20</v>
      </c>
      <c r="AQ279" s="5" t="s">
        <v>20</v>
      </c>
      <c r="AR279" s="5" t="s">
        <v>20</v>
      </c>
      <c r="AS279" s="5" t="s">
        <v>20</v>
      </c>
      <c r="AT279" s="5" t="s">
        <v>20</v>
      </c>
      <c r="AU279" s="5" t="s">
        <v>20</v>
      </c>
      <c r="AV279" s="5" t="s">
        <v>20</v>
      </c>
      <c r="AX279" s="5" t="s">
        <v>20</v>
      </c>
      <c r="AY279" s="5" t="s">
        <v>20</v>
      </c>
      <c r="AZ279" s="5" t="s">
        <v>20</v>
      </c>
      <c r="BA279" s="5" t="s">
        <v>20</v>
      </c>
      <c r="BB279" s="5" t="s">
        <v>20</v>
      </c>
      <c r="BC279" s="5" t="s">
        <v>20</v>
      </c>
      <c r="BD279" s="5" t="s">
        <v>20</v>
      </c>
      <c r="BE279" s="5" t="s">
        <v>20</v>
      </c>
      <c r="BF279" s="5" t="s">
        <v>20</v>
      </c>
      <c r="BG279" s="5" t="s">
        <v>20</v>
      </c>
      <c r="BH279" s="5" t="s">
        <v>20</v>
      </c>
      <c r="BI279" s="5" t="s">
        <v>20</v>
      </c>
      <c r="BJ279" s="5" t="s">
        <v>20</v>
      </c>
      <c r="BK279" s="5" t="s">
        <v>20</v>
      </c>
      <c r="BL279" s="5" t="s">
        <v>20</v>
      </c>
      <c r="BM279" s="5" t="s">
        <v>20</v>
      </c>
      <c r="BN279" s="5" t="s">
        <v>20</v>
      </c>
      <c r="BO279" s="5" t="s">
        <v>20</v>
      </c>
      <c r="BP279" s="5" t="s">
        <v>20</v>
      </c>
    </row>
    <row r="280" spans="1:68">
      <c r="A280" s="5" t="s">
        <v>938</v>
      </c>
      <c r="B280" s="5" t="s">
        <v>1221</v>
      </c>
      <c r="C280" s="5" t="s">
        <v>1221</v>
      </c>
      <c r="D280" s="5">
        <v>1930.1</v>
      </c>
      <c r="E280" s="5" t="s">
        <v>939</v>
      </c>
      <c r="F280" s="62" t="s">
        <v>78</v>
      </c>
      <c r="G280" s="5" t="s">
        <v>69</v>
      </c>
      <c r="H280" s="5">
        <v>42.142000000000003</v>
      </c>
      <c r="I280" s="5">
        <v>3.5529999999999999</v>
      </c>
      <c r="J280" s="5">
        <v>13.212999999999999</v>
      </c>
      <c r="K280" s="5">
        <v>4.7089999999999996</v>
      </c>
      <c r="L280" s="5">
        <v>7.7809999999999997</v>
      </c>
      <c r="M280" s="5">
        <v>12.018000000000001</v>
      </c>
      <c r="N280" s="5">
        <v>0.16</v>
      </c>
      <c r="O280" s="5">
        <v>8.327</v>
      </c>
      <c r="P280" s="5">
        <v>13.17</v>
      </c>
      <c r="Q280" s="5">
        <v>3.641</v>
      </c>
      <c r="R280" s="5">
        <v>1.8029999999999999</v>
      </c>
      <c r="S280" s="5">
        <v>0.58399999999999996</v>
      </c>
      <c r="T280" s="5">
        <v>66.87044329888019</v>
      </c>
      <c r="U280" s="5">
        <v>1.02</v>
      </c>
      <c r="V280" s="5">
        <v>11903.0747397696</v>
      </c>
      <c r="W280" s="72">
        <f t="shared" si="5"/>
        <v>1.1903074739769599</v>
      </c>
      <c r="X280" s="5">
        <v>1021.7104560071635</v>
      </c>
      <c r="Y280" s="5">
        <v>635.5575209197425</v>
      </c>
      <c r="Z280" s="5">
        <v>2976.930164663172</v>
      </c>
      <c r="AA280" s="5">
        <v>85.336032880340312</v>
      </c>
      <c r="AB280" s="5" t="s">
        <v>20</v>
      </c>
      <c r="AC280" s="5">
        <v>4.2462591203375567E-2</v>
      </c>
      <c r="AD280" s="5" t="s">
        <v>20</v>
      </c>
      <c r="AE280" s="5" t="s">
        <v>20</v>
      </c>
      <c r="AF280" s="5">
        <v>6.5729931844452666E-2</v>
      </c>
      <c r="AG280" s="5">
        <v>1137.8481967535927</v>
      </c>
      <c r="AH280" s="5">
        <v>76.799709735539366</v>
      </c>
      <c r="AI280" s="5">
        <v>60.089355958891161</v>
      </c>
      <c r="AJ280" s="5">
        <v>225.4091828481412</v>
      </c>
      <c r="AK280" s="5" t="s">
        <v>20</v>
      </c>
      <c r="AL280" s="5" t="s">
        <v>20</v>
      </c>
      <c r="AM280" s="5" t="s">
        <v>20</v>
      </c>
      <c r="AN280" s="5" t="s">
        <v>20</v>
      </c>
      <c r="AO280" s="5" t="s">
        <v>20</v>
      </c>
      <c r="AP280" s="5" t="s">
        <v>20</v>
      </c>
      <c r="AQ280" s="5" t="s">
        <v>20</v>
      </c>
      <c r="AR280" s="5" t="s">
        <v>20</v>
      </c>
      <c r="AS280" s="5" t="s">
        <v>20</v>
      </c>
      <c r="AT280" s="5" t="s">
        <v>20</v>
      </c>
      <c r="AU280" s="5" t="s">
        <v>20</v>
      </c>
      <c r="AV280" s="5" t="s">
        <v>20</v>
      </c>
      <c r="AX280" s="5" t="s">
        <v>20</v>
      </c>
      <c r="AY280" s="5" t="s">
        <v>20</v>
      </c>
      <c r="AZ280" s="5" t="s">
        <v>20</v>
      </c>
      <c r="BA280" s="5" t="s">
        <v>20</v>
      </c>
      <c r="BB280" s="5" t="s">
        <v>20</v>
      </c>
      <c r="BC280" s="5" t="s">
        <v>20</v>
      </c>
      <c r="BD280" s="5" t="s">
        <v>20</v>
      </c>
      <c r="BE280" s="5" t="s">
        <v>20</v>
      </c>
      <c r="BF280" s="5" t="s">
        <v>20</v>
      </c>
      <c r="BG280" s="5" t="s">
        <v>20</v>
      </c>
      <c r="BH280" s="5" t="s">
        <v>20</v>
      </c>
      <c r="BI280" s="5" t="s">
        <v>20</v>
      </c>
      <c r="BJ280" s="5" t="s">
        <v>20</v>
      </c>
      <c r="BK280" s="5" t="s">
        <v>20</v>
      </c>
      <c r="BL280" s="5" t="s">
        <v>20</v>
      </c>
      <c r="BM280" s="5" t="s">
        <v>20</v>
      </c>
      <c r="BN280" s="5" t="s">
        <v>20</v>
      </c>
      <c r="BO280" s="5" t="s">
        <v>20</v>
      </c>
      <c r="BP280" s="5" t="s">
        <v>20</v>
      </c>
    </row>
    <row r="281" spans="1:68">
      <c r="A281" s="5" t="s">
        <v>938</v>
      </c>
      <c r="B281" s="5" t="s">
        <v>1222</v>
      </c>
      <c r="C281" s="5" t="s">
        <v>1222</v>
      </c>
      <c r="D281" s="5">
        <v>1908.2</v>
      </c>
      <c r="E281" s="5" t="s">
        <v>939</v>
      </c>
      <c r="F281" s="62" t="s">
        <v>78</v>
      </c>
      <c r="G281" s="5" t="s">
        <v>69</v>
      </c>
      <c r="H281" s="5">
        <v>41.798000000000002</v>
      </c>
      <c r="I281" s="5">
        <v>3.7549999999999999</v>
      </c>
      <c r="J281" s="5">
        <v>12.632</v>
      </c>
      <c r="K281" s="5">
        <v>4.4610000000000003</v>
      </c>
      <c r="L281" s="5">
        <v>8.0120000000000005</v>
      </c>
      <c r="M281" s="5">
        <v>12.026</v>
      </c>
      <c r="N281" s="5">
        <v>0.10299999999999999</v>
      </c>
      <c r="O281" s="5">
        <v>8.8130000000000006</v>
      </c>
      <c r="P281" s="5">
        <v>12.287000000000001</v>
      </c>
      <c r="Q281" s="5">
        <v>2.7829999999999999</v>
      </c>
      <c r="R281" s="5">
        <v>1.696</v>
      </c>
      <c r="S281" s="5">
        <v>0.42599999999999999</v>
      </c>
      <c r="T281" s="5">
        <v>68.022103647339691</v>
      </c>
      <c r="U281" s="5">
        <v>0.98995960995095988</v>
      </c>
      <c r="V281" s="5">
        <v>11848.0088984957</v>
      </c>
      <c r="W281" s="72">
        <f t="shared" si="5"/>
        <v>1.1848008898495701</v>
      </c>
      <c r="X281" s="5">
        <v>1373.65797</v>
      </c>
      <c r="Y281" s="5">
        <v>596.27133868068302</v>
      </c>
      <c r="Z281" s="5">
        <v>2203.1030433801302</v>
      </c>
      <c r="AA281" s="5">
        <v>85.583648586600418</v>
      </c>
      <c r="AB281" s="5" t="s">
        <v>20</v>
      </c>
      <c r="AC281" s="5">
        <v>4.2351173001623194E-2</v>
      </c>
      <c r="AD281" s="5" t="s">
        <v>20</v>
      </c>
      <c r="AE281" s="5" t="s">
        <v>20</v>
      </c>
      <c r="AF281" s="5">
        <v>2.9551041933049967E-2</v>
      </c>
      <c r="AG281" s="5">
        <v>489.45808825960069</v>
      </c>
      <c r="AH281" s="5">
        <v>37.95481652967716</v>
      </c>
      <c r="AI281" s="5">
        <v>47.618434757104446</v>
      </c>
      <c r="AJ281" s="5">
        <v>53.936740267493192</v>
      </c>
    </row>
    <row r="282" spans="1:68">
      <c r="A282" s="5" t="s">
        <v>938</v>
      </c>
      <c r="B282" s="5" t="s">
        <v>1223</v>
      </c>
      <c r="C282" s="5" t="s">
        <v>1223</v>
      </c>
      <c r="D282" s="5">
        <v>1915.1</v>
      </c>
      <c r="E282" s="5" t="s">
        <v>939</v>
      </c>
      <c r="F282" s="62" t="s">
        <v>78</v>
      </c>
      <c r="G282" s="5" t="s">
        <v>69</v>
      </c>
      <c r="H282" s="5">
        <v>44.847999999999999</v>
      </c>
      <c r="I282" s="5">
        <v>3.1960000000000002</v>
      </c>
      <c r="J282" s="5">
        <v>12.382</v>
      </c>
      <c r="K282" s="5">
        <v>4.4240000000000004</v>
      </c>
      <c r="L282" s="5">
        <v>8.0470000000000006</v>
      </c>
      <c r="M282" s="5">
        <v>12.026999999999999</v>
      </c>
      <c r="N282" s="5">
        <v>6.2E-2</v>
      </c>
      <c r="O282" s="5">
        <v>9.6630000000000003</v>
      </c>
      <c r="P282" s="5">
        <v>11.227</v>
      </c>
      <c r="Q282" s="5">
        <v>3.3540000000000001</v>
      </c>
      <c r="R282" s="5">
        <v>1.5109999999999999</v>
      </c>
      <c r="S282" s="5">
        <v>0.38</v>
      </c>
      <c r="T282" s="5">
        <v>71.748210592350546</v>
      </c>
      <c r="U282" s="5">
        <v>1.0009999999999999</v>
      </c>
      <c r="V282" s="5">
        <v>7410.9037375702401</v>
      </c>
      <c r="W282" s="72">
        <f t="shared" si="5"/>
        <v>0.74109037375702402</v>
      </c>
      <c r="X282" s="5">
        <v>1269.3220444931924</v>
      </c>
      <c r="Y282" s="5">
        <v>624.19001943873184</v>
      </c>
      <c r="Z282" s="5">
        <v>2289.7041687616675</v>
      </c>
      <c r="AA282" s="5">
        <v>86.546407867839548</v>
      </c>
      <c r="AB282" s="5" t="s">
        <v>20</v>
      </c>
      <c r="AC282" s="5">
        <v>4.9762216100812648E-2</v>
      </c>
      <c r="AD282" s="5" t="s">
        <v>20</v>
      </c>
      <c r="AE282" s="5" t="s">
        <v>20</v>
      </c>
      <c r="AF282" s="5">
        <v>6.2968994918836216E-2</v>
      </c>
      <c r="AG282" s="5">
        <v>321.93172739175554</v>
      </c>
      <c r="AH282" s="5">
        <v>66.907329611036502</v>
      </c>
      <c r="AI282" s="5">
        <v>66.494758226653218</v>
      </c>
      <c r="AJ282" s="5">
        <v>86.401080473942613</v>
      </c>
      <c r="AK282" s="5" t="s">
        <v>20</v>
      </c>
      <c r="AL282" s="5" t="s">
        <v>20</v>
      </c>
      <c r="AM282" s="5" t="s">
        <v>20</v>
      </c>
      <c r="AN282" s="5" t="s">
        <v>20</v>
      </c>
      <c r="AO282" s="5" t="s">
        <v>20</v>
      </c>
      <c r="AP282" s="5" t="s">
        <v>20</v>
      </c>
      <c r="AQ282" s="5" t="s">
        <v>20</v>
      </c>
      <c r="AR282" s="5" t="s">
        <v>20</v>
      </c>
      <c r="AS282" s="5" t="s">
        <v>20</v>
      </c>
      <c r="AT282" s="5" t="s">
        <v>20</v>
      </c>
      <c r="AU282" s="5" t="s">
        <v>20</v>
      </c>
      <c r="AV282" s="5" t="s">
        <v>20</v>
      </c>
      <c r="AX282" s="5" t="s">
        <v>20</v>
      </c>
      <c r="AY282" s="5" t="s">
        <v>20</v>
      </c>
      <c r="AZ282" s="5" t="s">
        <v>20</v>
      </c>
      <c r="BA282" s="5" t="s">
        <v>20</v>
      </c>
      <c r="BB282" s="5" t="s">
        <v>20</v>
      </c>
      <c r="BC282" s="5" t="s">
        <v>20</v>
      </c>
      <c r="BD282" s="5" t="s">
        <v>20</v>
      </c>
      <c r="BE282" s="5" t="s">
        <v>20</v>
      </c>
      <c r="BF282" s="5" t="s">
        <v>20</v>
      </c>
      <c r="BG282" s="5" t="s">
        <v>20</v>
      </c>
      <c r="BH282" s="5" t="s">
        <v>20</v>
      </c>
      <c r="BI282" s="5" t="s">
        <v>20</v>
      </c>
      <c r="BJ282" s="5" t="s">
        <v>20</v>
      </c>
      <c r="BK282" s="5" t="s">
        <v>20</v>
      </c>
      <c r="BL282" s="5" t="s">
        <v>20</v>
      </c>
      <c r="BM282" s="5" t="s">
        <v>20</v>
      </c>
      <c r="BN282" s="5" t="s">
        <v>20</v>
      </c>
      <c r="BO282" s="5" t="s">
        <v>20</v>
      </c>
      <c r="BP282" s="5" t="s">
        <v>20</v>
      </c>
    </row>
    <row r="283" spans="1:68">
      <c r="A283" s="5" t="s">
        <v>938</v>
      </c>
      <c r="B283" s="5" t="s">
        <v>1224</v>
      </c>
      <c r="C283" s="5" t="s">
        <v>1224</v>
      </c>
      <c r="D283" s="5">
        <v>1931.1</v>
      </c>
      <c r="E283" s="5" t="s">
        <v>939</v>
      </c>
      <c r="F283" s="62" t="s">
        <v>78</v>
      </c>
      <c r="G283" s="5" t="s">
        <v>69</v>
      </c>
      <c r="H283" s="5">
        <v>40.191000000000003</v>
      </c>
      <c r="I283" s="5">
        <v>4.1779999999999999</v>
      </c>
      <c r="J283" s="5">
        <v>13.199</v>
      </c>
      <c r="K283" s="5">
        <v>4.6689999999999996</v>
      </c>
      <c r="L283" s="5">
        <v>7.8179999999999996</v>
      </c>
      <c r="M283" s="5">
        <v>12.019</v>
      </c>
      <c r="N283" s="5">
        <v>0.14199999999999999</v>
      </c>
      <c r="O283" s="5">
        <v>10.326000000000001</v>
      </c>
      <c r="P283" s="5">
        <v>12.693</v>
      </c>
      <c r="Q283" s="5">
        <v>3.53</v>
      </c>
      <c r="R283" s="5">
        <v>1.768</v>
      </c>
      <c r="S283" s="5">
        <v>0.65600000000000003</v>
      </c>
      <c r="T283" s="5">
        <v>75.86581181709785</v>
      </c>
      <c r="U283" s="5">
        <v>0.93100000000000005</v>
      </c>
      <c r="V283" s="5">
        <v>15150.3666238145</v>
      </c>
      <c r="W283" s="72">
        <f t="shared" si="5"/>
        <v>1.51503666238145</v>
      </c>
      <c r="X283" s="5">
        <v>1120.8233708077353</v>
      </c>
      <c r="Y283" s="5">
        <v>783.22807945022532</v>
      </c>
      <c r="Z283" s="5">
        <v>3328.8339418599185</v>
      </c>
      <c r="AA283" s="5">
        <v>87.472164009664795</v>
      </c>
      <c r="AB283" s="5" t="s">
        <v>20</v>
      </c>
      <c r="AC283" s="5">
        <v>5.3364610670384643E-2</v>
      </c>
      <c r="AD283" s="5" t="s">
        <v>20</v>
      </c>
      <c r="AE283" s="5" t="s">
        <v>20</v>
      </c>
      <c r="AF283" s="5">
        <v>0.26408328998843972</v>
      </c>
      <c r="AG283" s="5">
        <v>1687.40976324398</v>
      </c>
      <c r="AH283" s="5">
        <v>368.66978080268467</v>
      </c>
      <c r="AI283" s="5">
        <v>242.97049242843013</v>
      </c>
      <c r="AJ283" s="5">
        <v>1014.4666833966087</v>
      </c>
      <c r="AK283" s="5" t="s">
        <v>20</v>
      </c>
      <c r="AL283" s="5" t="s">
        <v>20</v>
      </c>
      <c r="AM283" s="5" t="s">
        <v>20</v>
      </c>
      <c r="AN283" s="5" t="s">
        <v>20</v>
      </c>
      <c r="AO283" s="5" t="s">
        <v>20</v>
      </c>
      <c r="AP283" s="5" t="s">
        <v>20</v>
      </c>
      <c r="AQ283" s="5" t="s">
        <v>20</v>
      </c>
      <c r="AR283" s="5" t="s">
        <v>20</v>
      </c>
      <c r="AS283" s="5" t="s">
        <v>20</v>
      </c>
      <c r="AT283" s="5" t="s">
        <v>20</v>
      </c>
      <c r="AU283" s="5" t="s">
        <v>20</v>
      </c>
      <c r="AV283" s="5" t="s">
        <v>20</v>
      </c>
      <c r="AX283" s="5" t="s">
        <v>20</v>
      </c>
      <c r="AY283" s="5" t="s">
        <v>20</v>
      </c>
      <c r="AZ283" s="5" t="s">
        <v>20</v>
      </c>
      <c r="BA283" s="5" t="s">
        <v>20</v>
      </c>
      <c r="BB283" s="5" t="s">
        <v>20</v>
      </c>
      <c r="BC283" s="5" t="s">
        <v>20</v>
      </c>
      <c r="BD283" s="5" t="s">
        <v>20</v>
      </c>
      <c r="BE283" s="5" t="s">
        <v>20</v>
      </c>
      <c r="BF283" s="5" t="s">
        <v>20</v>
      </c>
      <c r="BG283" s="5" t="s">
        <v>20</v>
      </c>
      <c r="BH283" s="5" t="s">
        <v>20</v>
      </c>
      <c r="BI283" s="5" t="s">
        <v>20</v>
      </c>
      <c r="BJ283" s="5" t="s">
        <v>20</v>
      </c>
      <c r="BK283" s="5" t="s">
        <v>20</v>
      </c>
      <c r="BL283" s="5" t="s">
        <v>20</v>
      </c>
      <c r="BM283" s="5" t="s">
        <v>20</v>
      </c>
      <c r="BN283" s="5" t="s">
        <v>20</v>
      </c>
      <c r="BO283" s="5" t="s">
        <v>20</v>
      </c>
      <c r="BP283" s="5" t="s">
        <v>20</v>
      </c>
    </row>
    <row r="284" spans="1:68">
      <c r="A284" s="5" t="s">
        <v>938</v>
      </c>
      <c r="B284" s="5" t="s">
        <v>1225</v>
      </c>
      <c r="C284" s="5" t="s">
        <v>1225</v>
      </c>
      <c r="D284" s="5">
        <v>1925.2</v>
      </c>
      <c r="E284" s="5" t="s">
        <v>939</v>
      </c>
      <c r="F284" s="62" t="s">
        <v>78</v>
      </c>
      <c r="G284" s="5" t="s">
        <v>69</v>
      </c>
      <c r="H284" s="5">
        <v>43.341999999999999</v>
      </c>
      <c r="I284" s="5">
        <v>3.5089999999999999</v>
      </c>
      <c r="J284" s="5">
        <v>11.311</v>
      </c>
      <c r="K284" s="5">
        <v>4.5620000000000003</v>
      </c>
      <c r="L284" s="5">
        <v>7.9240000000000004</v>
      </c>
      <c r="M284" s="5">
        <v>12.029</v>
      </c>
      <c r="N284" s="5">
        <v>9.7000000000000003E-2</v>
      </c>
      <c r="O284" s="5">
        <v>10.645</v>
      </c>
      <c r="P284" s="5">
        <v>11.904</v>
      </c>
      <c r="Q284" s="5">
        <v>2.964</v>
      </c>
      <c r="R284" s="5">
        <v>1.724</v>
      </c>
      <c r="S284" s="5">
        <v>0.53900000000000003</v>
      </c>
      <c r="T284" s="5">
        <v>76.605701448510032</v>
      </c>
      <c r="U284" s="5">
        <v>1.6020000000000001</v>
      </c>
      <c r="V284" s="5">
        <v>18917.412986465799</v>
      </c>
      <c r="W284" s="72">
        <f t="shared" si="5"/>
        <v>1.8917412986465798</v>
      </c>
      <c r="X284" s="5">
        <v>1528.5428066232798</v>
      </c>
      <c r="Y284" s="5">
        <v>928.18437207849672</v>
      </c>
      <c r="Z284" s="5">
        <v>3540.7601217790279</v>
      </c>
      <c r="AA284" s="5">
        <v>87.623788183821674</v>
      </c>
      <c r="AB284" s="5" t="s">
        <v>20</v>
      </c>
      <c r="AC284" s="5">
        <v>6.4855131980098527E-2</v>
      </c>
      <c r="AD284" s="5" t="s">
        <v>20</v>
      </c>
      <c r="AE284" s="5" t="s">
        <v>20</v>
      </c>
      <c r="AF284" s="5">
        <v>0.11338924849564709</v>
      </c>
      <c r="AG284" s="5">
        <v>1429.7517210761853</v>
      </c>
      <c r="AH284" s="5">
        <v>90.598036022876357</v>
      </c>
      <c r="AI284" s="5">
        <v>87.660372073763241</v>
      </c>
      <c r="AJ284" s="5">
        <v>162.12143792992615</v>
      </c>
      <c r="AK284" s="5" t="s">
        <v>20</v>
      </c>
      <c r="AL284" s="5" t="s">
        <v>20</v>
      </c>
      <c r="AM284" s="5" t="s">
        <v>20</v>
      </c>
      <c r="AN284" s="5" t="s">
        <v>20</v>
      </c>
      <c r="AO284" s="5" t="s">
        <v>20</v>
      </c>
      <c r="AP284" s="5" t="s">
        <v>20</v>
      </c>
      <c r="AQ284" s="5" t="s">
        <v>20</v>
      </c>
      <c r="AR284" s="5" t="s">
        <v>20</v>
      </c>
      <c r="AS284" s="5" t="s">
        <v>20</v>
      </c>
      <c r="AT284" s="5" t="s">
        <v>20</v>
      </c>
      <c r="AU284" s="5" t="s">
        <v>20</v>
      </c>
      <c r="AV284" s="5" t="s">
        <v>20</v>
      </c>
      <c r="AX284" s="5" t="s">
        <v>20</v>
      </c>
      <c r="AY284" s="5" t="s">
        <v>20</v>
      </c>
      <c r="AZ284" s="5" t="s">
        <v>20</v>
      </c>
      <c r="BA284" s="5" t="s">
        <v>20</v>
      </c>
      <c r="BB284" s="5" t="s">
        <v>20</v>
      </c>
      <c r="BC284" s="5" t="s">
        <v>20</v>
      </c>
      <c r="BD284" s="5" t="s">
        <v>20</v>
      </c>
      <c r="BE284" s="5" t="s">
        <v>20</v>
      </c>
      <c r="BF284" s="5" t="s">
        <v>20</v>
      </c>
      <c r="BG284" s="5" t="s">
        <v>20</v>
      </c>
      <c r="BH284" s="5" t="s">
        <v>20</v>
      </c>
      <c r="BI284" s="5" t="s">
        <v>20</v>
      </c>
      <c r="BJ284" s="5" t="s">
        <v>20</v>
      </c>
      <c r="BK284" s="5" t="s">
        <v>20</v>
      </c>
      <c r="BL284" s="5" t="s">
        <v>20</v>
      </c>
      <c r="BM284" s="5" t="s">
        <v>20</v>
      </c>
      <c r="BN284" s="5" t="s">
        <v>20</v>
      </c>
      <c r="BO284" s="5" t="s">
        <v>20</v>
      </c>
      <c r="BP284" s="5" t="s">
        <v>20</v>
      </c>
    </row>
    <row r="285" spans="1:68">
      <c r="A285" s="5" t="s">
        <v>938</v>
      </c>
      <c r="B285" s="5" t="s">
        <v>1226</v>
      </c>
      <c r="C285" s="5" t="s">
        <v>1226</v>
      </c>
      <c r="D285" s="5">
        <v>1933.2</v>
      </c>
      <c r="E285" s="5" t="s">
        <v>939</v>
      </c>
      <c r="F285" s="62" t="s">
        <v>78</v>
      </c>
      <c r="G285" s="5" t="s">
        <v>69</v>
      </c>
      <c r="H285" s="5">
        <v>43.628</v>
      </c>
      <c r="I285" s="5">
        <v>3.6819999999999999</v>
      </c>
      <c r="J285" s="5">
        <v>12.497999999999999</v>
      </c>
      <c r="K285" s="5">
        <v>4.3250000000000002</v>
      </c>
      <c r="L285" s="5">
        <v>8.1319999999999997</v>
      </c>
      <c r="M285" s="5">
        <v>12.023</v>
      </c>
      <c r="N285" s="5">
        <v>8.4000000000000005E-2</v>
      </c>
      <c r="O285" s="5">
        <v>10.722</v>
      </c>
      <c r="P285" s="5">
        <v>10.574</v>
      </c>
      <c r="Q285" s="5">
        <v>3.0409999999999999</v>
      </c>
      <c r="R285" s="5">
        <v>1.6579999999999999</v>
      </c>
      <c r="S285" s="5">
        <v>0.66700000000000004</v>
      </c>
      <c r="T285" s="5">
        <v>75.789762277705378</v>
      </c>
      <c r="U285" s="5">
        <v>1.083</v>
      </c>
      <c r="V285" s="5">
        <v>5422.4672460085303</v>
      </c>
      <c r="W285" s="72">
        <f t="shared" si="5"/>
        <v>0.54224672460085299</v>
      </c>
      <c r="X285" s="5">
        <v>1008.3579481560646</v>
      </c>
      <c r="Y285" s="5">
        <v>684.70415551496717</v>
      </c>
      <c r="Z285" s="5">
        <v>2441.6929178295068</v>
      </c>
      <c r="AA285" s="5">
        <v>87.458205165000379</v>
      </c>
      <c r="AB285" s="5" t="s">
        <v>20</v>
      </c>
      <c r="AC285" s="5">
        <v>4.9746873861333002E-2</v>
      </c>
      <c r="AD285" s="5" t="s">
        <v>20</v>
      </c>
      <c r="AE285" s="5" t="s">
        <v>20</v>
      </c>
      <c r="AF285" s="5">
        <v>5.3651328337455249E-2</v>
      </c>
      <c r="AG285" s="5">
        <v>372.04897397782969</v>
      </c>
      <c r="AH285" s="5">
        <v>72.581749025382692</v>
      </c>
      <c r="AI285" s="5">
        <v>71.777254405675251</v>
      </c>
      <c r="AJ285" s="5">
        <v>169.04717729619014</v>
      </c>
      <c r="AK285" s="5" t="s">
        <v>20</v>
      </c>
      <c r="AL285" s="5" t="s">
        <v>20</v>
      </c>
      <c r="AM285" s="5" t="s">
        <v>20</v>
      </c>
      <c r="AN285" s="5" t="s">
        <v>20</v>
      </c>
      <c r="AO285" s="5" t="s">
        <v>20</v>
      </c>
      <c r="AP285" s="5" t="s">
        <v>20</v>
      </c>
      <c r="AQ285" s="5" t="s">
        <v>20</v>
      </c>
      <c r="AR285" s="5" t="s">
        <v>20</v>
      </c>
      <c r="AS285" s="5" t="s">
        <v>20</v>
      </c>
      <c r="AT285" s="5" t="s">
        <v>20</v>
      </c>
      <c r="AU285" s="5" t="s">
        <v>20</v>
      </c>
      <c r="AV285" s="5" t="s">
        <v>20</v>
      </c>
      <c r="AX285" s="5" t="s">
        <v>20</v>
      </c>
      <c r="AY285" s="5" t="s">
        <v>20</v>
      </c>
      <c r="AZ285" s="5" t="s">
        <v>20</v>
      </c>
      <c r="BA285" s="5" t="s">
        <v>20</v>
      </c>
      <c r="BB285" s="5" t="s">
        <v>20</v>
      </c>
      <c r="BC285" s="5" t="s">
        <v>20</v>
      </c>
      <c r="BD285" s="5" t="s">
        <v>20</v>
      </c>
      <c r="BE285" s="5" t="s">
        <v>20</v>
      </c>
      <c r="BF285" s="5" t="s">
        <v>20</v>
      </c>
      <c r="BG285" s="5" t="s">
        <v>20</v>
      </c>
      <c r="BH285" s="5" t="s">
        <v>20</v>
      </c>
      <c r="BI285" s="5" t="s">
        <v>20</v>
      </c>
      <c r="BJ285" s="5" t="s">
        <v>20</v>
      </c>
      <c r="BK285" s="5" t="s">
        <v>20</v>
      </c>
      <c r="BL285" s="5" t="s">
        <v>20</v>
      </c>
      <c r="BM285" s="5" t="s">
        <v>20</v>
      </c>
      <c r="BN285" s="5" t="s">
        <v>20</v>
      </c>
      <c r="BO285" s="5" t="s">
        <v>20</v>
      </c>
      <c r="BP285" s="5" t="s">
        <v>20</v>
      </c>
    </row>
    <row r="286" spans="1:68">
      <c r="A286" s="5" t="s">
        <v>938</v>
      </c>
      <c r="B286" s="5" t="s">
        <v>1227</v>
      </c>
      <c r="C286" s="5" t="s">
        <v>1227</v>
      </c>
      <c r="D286" s="5">
        <v>1918.3</v>
      </c>
      <c r="E286" s="5" t="s">
        <v>939</v>
      </c>
      <c r="F286" s="62" t="s">
        <v>78</v>
      </c>
      <c r="G286" s="5" t="s">
        <v>69</v>
      </c>
      <c r="H286" s="5">
        <v>42.695</v>
      </c>
      <c r="I286" s="5">
        <v>4.968</v>
      </c>
      <c r="J286" s="5">
        <v>12.135</v>
      </c>
      <c r="K286" s="5">
        <v>4.3280000000000003</v>
      </c>
      <c r="L286" s="5">
        <v>8.1270000000000007</v>
      </c>
      <c r="M286" s="5">
        <v>12.022</v>
      </c>
      <c r="N286" s="5">
        <v>0.115</v>
      </c>
      <c r="O286" s="5">
        <v>10.93</v>
      </c>
      <c r="P286" s="5">
        <v>10.464</v>
      </c>
      <c r="Q286" s="5">
        <v>2.6459999999999999</v>
      </c>
      <c r="R286" s="5">
        <v>2.1019999999999999</v>
      </c>
      <c r="S286" s="5">
        <v>0.29799999999999999</v>
      </c>
      <c r="T286" s="5">
        <v>76.65486194069976</v>
      </c>
      <c r="U286" s="5">
        <v>1.2969999999999999</v>
      </c>
      <c r="V286" s="5">
        <v>14629.163844114801</v>
      </c>
      <c r="W286" s="72">
        <f t="shared" si="5"/>
        <v>1.4629163844114801</v>
      </c>
      <c r="X286" s="5">
        <v>1189.7139583427449</v>
      </c>
      <c r="Y286" s="5">
        <v>541.33151154281381</v>
      </c>
      <c r="Z286" s="5">
        <v>3326.9367732811061</v>
      </c>
      <c r="AA286" s="5">
        <v>87.644298280097829</v>
      </c>
      <c r="AB286" s="5" t="s">
        <v>20</v>
      </c>
      <c r="AC286" s="5">
        <v>3.1022582914669968E-2</v>
      </c>
      <c r="AD286" s="5" t="s">
        <v>20</v>
      </c>
      <c r="AE286" s="5" t="s">
        <v>20</v>
      </c>
      <c r="AF286" s="5">
        <v>5.8535856216012087E-2</v>
      </c>
      <c r="AG286" s="5">
        <v>2001.30591221384</v>
      </c>
      <c r="AH286" s="5">
        <v>46.696949892363328</v>
      </c>
      <c r="AI286" s="5">
        <v>53.324610901273402</v>
      </c>
      <c r="AJ286" s="5">
        <v>125.9613969966823</v>
      </c>
      <c r="AK286" s="5" t="s">
        <v>20</v>
      </c>
      <c r="AL286" s="5" t="s">
        <v>20</v>
      </c>
      <c r="AM286" s="5" t="s">
        <v>20</v>
      </c>
      <c r="AN286" s="5" t="s">
        <v>20</v>
      </c>
      <c r="AO286" s="5" t="s">
        <v>20</v>
      </c>
      <c r="AP286" s="5" t="s">
        <v>20</v>
      </c>
      <c r="AQ286" s="5" t="s">
        <v>20</v>
      </c>
      <c r="AR286" s="5" t="s">
        <v>20</v>
      </c>
      <c r="AS286" s="5" t="s">
        <v>20</v>
      </c>
      <c r="AT286" s="5" t="s">
        <v>20</v>
      </c>
      <c r="AU286" s="5" t="s">
        <v>20</v>
      </c>
      <c r="AV286" s="5" t="s">
        <v>20</v>
      </c>
      <c r="AX286" s="5" t="s">
        <v>20</v>
      </c>
      <c r="AY286" s="5" t="s">
        <v>20</v>
      </c>
      <c r="AZ286" s="5" t="s">
        <v>20</v>
      </c>
      <c r="BA286" s="5" t="s">
        <v>20</v>
      </c>
      <c r="BB286" s="5" t="s">
        <v>20</v>
      </c>
      <c r="BC286" s="5" t="s">
        <v>20</v>
      </c>
      <c r="BD286" s="5" t="s">
        <v>20</v>
      </c>
      <c r="BE286" s="5" t="s">
        <v>20</v>
      </c>
      <c r="BF286" s="5" t="s">
        <v>20</v>
      </c>
      <c r="BG286" s="5" t="s">
        <v>20</v>
      </c>
      <c r="BH286" s="5" t="s">
        <v>20</v>
      </c>
      <c r="BI286" s="5" t="s">
        <v>20</v>
      </c>
      <c r="BJ286" s="5" t="s">
        <v>20</v>
      </c>
      <c r="BK286" s="5" t="s">
        <v>20</v>
      </c>
      <c r="BL286" s="5" t="s">
        <v>20</v>
      </c>
      <c r="BM286" s="5" t="s">
        <v>20</v>
      </c>
      <c r="BN286" s="5" t="s">
        <v>20</v>
      </c>
      <c r="BO286" s="5" t="s">
        <v>20</v>
      </c>
      <c r="BP286" s="5" t="s">
        <v>20</v>
      </c>
    </row>
    <row r="287" spans="1:68">
      <c r="A287" s="5" t="s">
        <v>477</v>
      </c>
      <c r="B287" s="5" t="s">
        <v>1228</v>
      </c>
      <c r="C287" s="5" t="s">
        <v>1228</v>
      </c>
      <c r="D287" s="8" t="s">
        <v>465</v>
      </c>
      <c r="E287" s="62" t="s">
        <v>90</v>
      </c>
      <c r="F287" s="62" t="s">
        <v>91</v>
      </c>
      <c r="G287" s="5" t="s">
        <v>69</v>
      </c>
      <c r="H287" s="5">
        <v>46.87</v>
      </c>
      <c r="I287" s="5">
        <v>3.37</v>
      </c>
      <c r="J287" s="5">
        <v>15.09</v>
      </c>
      <c r="M287" s="5">
        <v>9.7799999999999994</v>
      </c>
      <c r="N287" s="5">
        <v>0.13</v>
      </c>
      <c r="O287" s="5">
        <v>7.93</v>
      </c>
      <c r="P287" s="5">
        <v>12.43</v>
      </c>
      <c r="Q287" s="5">
        <v>2.89</v>
      </c>
      <c r="R287" s="5">
        <v>0.92</v>
      </c>
      <c r="S287" s="5">
        <v>0.5</v>
      </c>
      <c r="T287" s="5">
        <v>59</v>
      </c>
      <c r="U287" s="5">
        <v>1.19</v>
      </c>
      <c r="V287" s="5">
        <v>341</v>
      </c>
      <c r="W287" s="72">
        <f t="shared" si="5"/>
        <v>3.4099999999999998E-2</v>
      </c>
      <c r="X287" s="5">
        <v>999</v>
      </c>
      <c r="Y287" s="5">
        <v>510</v>
      </c>
      <c r="Z287" s="5"/>
      <c r="AB287" s="5">
        <v>38.275862068965516</v>
      </c>
      <c r="AC287" s="5">
        <v>6.6777430776763458E-2</v>
      </c>
      <c r="AE287" s="5">
        <v>198.99665551839465</v>
      </c>
      <c r="AK287" s="5">
        <v>32.5</v>
      </c>
      <c r="AL287" s="5">
        <v>231</v>
      </c>
      <c r="AM287" s="5">
        <v>554</v>
      </c>
      <c r="AN287" s="5">
        <v>107</v>
      </c>
      <c r="AO287" s="5">
        <v>356</v>
      </c>
      <c r="AQ287" s="5">
        <v>180</v>
      </c>
      <c r="AR287" s="5">
        <v>20.6</v>
      </c>
      <c r="AS287" s="5">
        <v>475</v>
      </c>
      <c r="AT287" s="5">
        <v>18.5</v>
      </c>
      <c r="AU287" s="5">
        <v>172</v>
      </c>
      <c r="AV287" s="5">
        <v>37</v>
      </c>
      <c r="AW287" s="5">
        <v>280</v>
      </c>
      <c r="AX287" s="5">
        <v>33.5</v>
      </c>
      <c r="AY287" s="5">
        <v>59.8</v>
      </c>
      <c r="AZ287" s="5">
        <v>5.7</v>
      </c>
      <c r="BA287" s="5">
        <v>26.1</v>
      </c>
      <c r="BB287" s="5">
        <v>7.3</v>
      </c>
      <c r="BC287" s="5">
        <v>1.8</v>
      </c>
      <c r="BD287" s="5">
        <v>5.96</v>
      </c>
      <c r="BF287" s="5">
        <v>3.01</v>
      </c>
      <c r="BG287" s="5">
        <v>0.6</v>
      </c>
      <c r="BH287" s="5">
        <v>1.4</v>
      </c>
      <c r="BJ287" s="5">
        <v>1.1000000000000001</v>
      </c>
      <c r="BK287" s="5">
        <v>0.15</v>
      </c>
      <c r="BL287" s="5">
        <v>2.99</v>
      </c>
      <c r="BM287" s="5">
        <v>1.57</v>
      </c>
      <c r="BN287" s="5">
        <v>4.05</v>
      </c>
      <c r="BO287" s="5">
        <v>2.96</v>
      </c>
      <c r="BP287" s="5">
        <v>0.53</v>
      </c>
    </row>
    <row r="288" spans="1:68">
      <c r="A288" s="5" t="s">
        <v>477</v>
      </c>
      <c r="B288" s="5" t="s">
        <v>1229</v>
      </c>
      <c r="C288" s="5" t="s">
        <v>1229</v>
      </c>
      <c r="D288" s="8" t="s">
        <v>466</v>
      </c>
      <c r="E288" s="62" t="s">
        <v>90</v>
      </c>
      <c r="F288" s="62" t="s">
        <v>91</v>
      </c>
      <c r="G288" s="5" t="s">
        <v>69</v>
      </c>
      <c r="H288" s="5">
        <v>44.8</v>
      </c>
      <c r="I288" s="5">
        <v>4.1900000000000004</v>
      </c>
      <c r="J288" s="5">
        <v>15.93</v>
      </c>
      <c r="M288" s="5">
        <v>8.51</v>
      </c>
      <c r="N288" s="5">
        <v>0.23</v>
      </c>
      <c r="O288" s="5">
        <v>8.1</v>
      </c>
      <c r="P288" s="5">
        <v>13.94</v>
      </c>
      <c r="Q288" s="5">
        <v>2.7</v>
      </c>
      <c r="R288" s="5">
        <v>0.99</v>
      </c>
      <c r="S288" s="5">
        <v>0.52</v>
      </c>
      <c r="T288" s="5">
        <v>62.82</v>
      </c>
      <c r="U288" s="5">
        <v>0.86</v>
      </c>
      <c r="V288" s="5">
        <v>1323</v>
      </c>
      <c r="W288" s="72">
        <f t="shared" si="5"/>
        <v>0.1323</v>
      </c>
      <c r="X288" s="5">
        <v>905</v>
      </c>
      <c r="Y288" s="5">
        <v>1001</v>
      </c>
      <c r="Z288" s="5"/>
      <c r="AB288" s="5">
        <v>32.321428571428569</v>
      </c>
      <c r="AC288" s="5">
        <v>0.12179970598323826</v>
      </c>
      <c r="AE288" s="5">
        <v>141.6803953871499</v>
      </c>
      <c r="AK288" s="5">
        <v>34.799999999999997</v>
      </c>
      <c r="AL288" s="5">
        <v>244</v>
      </c>
      <c r="AM288" s="5">
        <v>393</v>
      </c>
      <c r="AN288" s="5">
        <v>150</v>
      </c>
      <c r="AO288" s="5">
        <v>270</v>
      </c>
      <c r="AQ288" s="5">
        <v>226</v>
      </c>
      <c r="AR288" s="5">
        <v>10.7</v>
      </c>
      <c r="AS288" s="5">
        <v>564</v>
      </c>
      <c r="AT288" s="5">
        <v>21</v>
      </c>
      <c r="AU288" s="5">
        <v>143</v>
      </c>
      <c r="AV288" s="5">
        <v>29.1</v>
      </c>
      <c r="AW288" s="5">
        <v>372</v>
      </c>
      <c r="AX288" s="5">
        <v>32.799999999999997</v>
      </c>
      <c r="AY288" s="5">
        <v>60.7</v>
      </c>
      <c r="AZ288" s="5">
        <v>7.3</v>
      </c>
      <c r="BA288" s="5">
        <v>28</v>
      </c>
      <c r="BB288" s="5">
        <v>6.42</v>
      </c>
      <c r="BC288" s="5">
        <v>1.74</v>
      </c>
      <c r="BD288" s="5">
        <v>5.53</v>
      </c>
      <c r="BF288" s="5">
        <v>5.22</v>
      </c>
      <c r="BG288" s="5">
        <v>0.84</v>
      </c>
      <c r="BH288" s="5">
        <v>1.7</v>
      </c>
      <c r="BJ288" s="5">
        <v>1.3</v>
      </c>
      <c r="BK288" s="5">
        <v>0.18</v>
      </c>
      <c r="BL288" s="5">
        <v>2.48</v>
      </c>
      <c r="BM288" s="5">
        <v>1.41</v>
      </c>
      <c r="BN288" s="5">
        <v>0.95</v>
      </c>
      <c r="BO288" s="5">
        <v>2.64</v>
      </c>
      <c r="BP288" s="5">
        <v>0.94</v>
      </c>
    </row>
    <row r="289" spans="1:68">
      <c r="A289" s="5" t="s">
        <v>477</v>
      </c>
      <c r="B289" s="5" t="s">
        <v>1231</v>
      </c>
      <c r="C289" s="5" t="s">
        <v>1231</v>
      </c>
      <c r="D289" s="8" t="s">
        <v>462</v>
      </c>
      <c r="E289" s="62" t="s">
        <v>90</v>
      </c>
      <c r="F289" s="62" t="s">
        <v>91</v>
      </c>
      <c r="G289" s="5" t="s">
        <v>69</v>
      </c>
      <c r="H289" s="5">
        <v>46.62</v>
      </c>
      <c r="I289" s="5">
        <v>2.75</v>
      </c>
      <c r="J289" s="5">
        <v>15.77</v>
      </c>
      <c r="M289" s="5">
        <v>10.48</v>
      </c>
      <c r="N289" s="5">
        <v>0.16</v>
      </c>
      <c r="O289" s="5">
        <v>8.1999999999999993</v>
      </c>
      <c r="P289" s="5">
        <v>10.92</v>
      </c>
      <c r="Q289" s="5">
        <v>3.26</v>
      </c>
      <c r="R289" s="5">
        <v>1.3</v>
      </c>
      <c r="S289" s="5">
        <v>0.53</v>
      </c>
      <c r="T289" s="5">
        <v>58.14</v>
      </c>
      <c r="U289" s="5">
        <v>0.71</v>
      </c>
      <c r="V289" s="5">
        <v>26</v>
      </c>
      <c r="W289" s="72">
        <f t="shared" si="5"/>
        <v>2.5999999999999999E-3</v>
      </c>
      <c r="X289" s="5">
        <v>808</v>
      </c>
      <c r="Y289" s="5">
        <v>570</v>
      </c>
      <c r="Z289" s="5"/>
      <c r="AB289" s="5">
        <v>37.581395348837212</v>
      </c>
      <c r="AC289" s="5">
        <v>5.2817623980897066E-2</v>
      </c>
      <c r="AE289" s="5">
        <v>74.345549738219901</v>
      </c>
      <c r="AK289" s="5">
        <v>28.6</v>
      </c>
      <c r="AL289" s="5">
        <v>170</v>
      </c>
      <c r="AM289" s="5">
        <v>19.600000000000001</v>
      </c>
      <c r="AN289" s="5">
        <v>115</v>
      </c>
      <c r="AO289" s="5">
        <v>332</v>
      </c>
      <c r="AQ289" s="5">
        <v>138</v>
      </c>
      <c r="AR289" s="5">
        <v>28.7</v>
      </c>
      <c r="AS289" s="5">
        <v>303</v>
      </c>
      <c r="AT289" s="5">
        <v>14.8</v>
      </c>
      <c r="AU289" s="5">
        <v>116</v>
      </c>
      <c r="AV289" s="5">
        <v>44</v>
      </c>
      <c r="AW289" s="5">
        <v>296</v>
      </c>
      <c r="AX289" s="5">
        <v>75</v>
      </c>
      <c r="AY289" s="5">
        <v>95.5</v>
      </c>
      <c r="AZ289" s="5">
        <v>6.9</v>
      </c>
      <c r="BA289" s="5">
        <v>21.5</v>
      </c>
      <c r="BB289" s="5">
        <v>4.0999999999999996</v>
      </c>
      <c r="BC289" s="5">
        <v>1.61</v>
      </c>
      <c r="BD289" s="5">
        <v>3.54</v>
      </c>
      <c r="BF289" s="5">
        <v>4.3</v>
      </c>
      <c r="BG289" s="5">
        <v>0.8</v>
      </c>
      <c r="BH289" s="5">
        <v>2.5</v>
      </c>
      <c r="BJ289" s="5">
        <v>1.7</v>
      </c>
      <c r="BK289" s="5">
        <v>0.28000000000000003</v>
      </c>
      <c r="BL289" s="5">
        <v>1.38</v>
      </c>
      <c r="BM289" s="5">
        <v>2.48</v>
      </c>
      <c r="BN289" s="5">
        <v>1.43</v>
      </c>
      <c r="BO289" s="5">
        <v>6.78</v>
      </c>
      <c r="BP289" s="5">
        <v>1.25</v>
      </c>
    </row>
    <row r="290" spans="1:68">
      <c r="A290" s="5" t="s">
        <v>477</v>
      </c>
      <c r="B290" s="5" t="s">
        <v>1232</v>
      </c>
      <c r="C290" s="5" t="s">
        <v>1232</v>
      </c>
      <c r="D290" s="8" t="s">
        <v>469</v>
      </c>
      <c r="E290" s="62" t="s">
        <v>90</v>
      </c>
      <c r="F290" s="62" t="s">
        <v>91</v>
      </c>
      <c r="G290" s="5" t="s">
        <v>69</v>
      </c>
      <c r="H290" s="5">
        <v>45.18</v>
      </c>
      <c r="I290" s="5">
        <v>3.32</v>
      </c>
      <c r="J290" s="5">
        <v>14.51</v>
      </c>
      <c r="M290" s="5">
        <v>9.5299999999999994</v>
      </c>
      <c r="N290" s="5">
        <v>0.18</v>
      </c>
      <c r="O290" s="5">
        <v>9.44</v>
      </c>
      <c r="P290" s="5">
        <v>12.63</v>
      </c>
      <c r="Q290" s="5">
        <v>2.87</v>
      </c>
      <c r="R290" s="5">
        <v>1.07</v>
      </c>
      <c r="S290" s="5">
        <v>1.1299999999999999</v>
      </c>
      <c r="T290" s="5">
        <v>63.75</v>
      </c>
      <c r="U290" s="5">
        <v>1.02</v>
      </c>
      <c r="V290" s="5">
        <v>350</v>
      </c>
      <c r="W290" s="72">
        <f t="shared" si="5"/>
        <v>3.5000000000000003E-2</v>
      </c>
      <c r="X290" s="5">
        <v>835</v>
      </c>
      <c r="Y290" s="5">
        <v>1295</v>
      </c>
      <c r="Z290" s="5"/>
      <c r="AB290" s="5">
        <v>24.415204678362571</v>
      </c>
      <c r="AC290" s="5">
        <v>0.14579188386922481</v>
      </c>
      <c r="AE290" s="5">
        <v>83.606557377049185</v>
      </c>
      <c r="AK290" s="5">
        <v>27.9</v>
      </c>
      <c r="AL290" s="5">
        <v>304</v>
      </c>
      <c r="AM290" s="5">
        <v>279</v>
      </c>
      <c r="AN290" s="5">
        <v>72.599999999999994</v>
      </c>
      <c r="AO290" s="5">
        <v>322</v>
      </c>
      <c r="AQ290" s="5">
        <v>131</v>
      </c>
      <c r="AR290" s="5">
        <v>27.6</v>
      </c>
      <c r="AS290" s="5">
        <v>571</v>
      </c>
      <c r="AT290" s="5">
        <v>22.2</v>
      </c>
      <c r="AU290" s="5">
        <v>177</v>
      </c>
      <c r="AV290" s="5">
        <v>48.6</v>
      </c>
      <c r="AW290" s="5">
        <v>451</v>
      </c>
      <c r="AX290" s="5">
        <v>65.400000000000006</v>
      </c>
      <c r="AY290" s="5">
        <v>122</v>
      </c>
      <c r="AZ290" s="5">
        <v>12.6</v>
      </c>
      <c r="BA290" s="5">
        <v>34.200000000000003</v>
      </c>
      <c r="BB290" s="5">
        <v>6.37</v>
      </c>
      <c r="BC290" s="5">
        <v>2.09</v>
      </c>
      <c r="BD290" s="5">
        <v>5.05</v>
      </c>
      <c r="BF290" s="5">
        <v>4.9000000000000004</v>
      </c>
      <c r="BG290" s="5">
        <v>0.66</v>
      </c>
      <c r="BH290" s="5">
        <v>2.17</v>
      </c>
      <c r="BJ290" s="5">
        <v>1.6</v>
      </c>
      <c r="BK290" s="5">
        <v>0.24</v>
      </c>
      <c r="BL290" s="5">
        <v>3.83</v>
      </c>
      <c r="BM290" s="5">
        <v>2.87</v>
      </c>
      <c r="BN290" s="5">
        <v>2.17</v>
      </c>
      <c r="BO290" s="5">
        <v>4.2300000000000004</v>
      </c>
      <c r="BP290" s="5">
        <v>1.28</v>
      </c>
    </row>
    <row r="291" spans="1:68">
      <c r="A291" s="5" t="s">
        <v>477</v>
      </c>
      <c r="B291" s="5" t="s">
        <v>1233</v>
      </c>
      <c r="C291" s="5" t="s">
        <v>1233</v>
      </c>
      <c r="D291" s="8" t="s">
        <v>464</v>
      </c>
      <c r="E291" s="62" t="s">
        <v>90</v>
      </c>
      <c r="F291" s="62" t="s">
        <v>91</v>
      </c>
      <c r="G291" s="5" t="s">
        <v>69</v>
      </c>
      <c r="H291" s="5">
        <v>47.22</v>
      </c>
      <c r="I291" s="5">
        <v>3.1</v>
      </c>
      <c r="J291" s="5">
        <v>13.72</v>
      </c>
      <c r="M291" s="5">
        <v>10.82</v>
      </c>
      <c r="N291" s="5">
        <v>0.18</v>
      </c>
      <c r="O291" s="5">
        <v>9.7100000000000009</v>
      </c>
      <c r="P291" s="5">
        <v>11.81</v>
      </c>
      <c r="Q291" s="5">
        <v>2.04</v>
      </c>
      <c r="R291" s="5">
        <v>0.77</v>
      </c>
      <c r="S291" s="5">
        <v>0.52</v>
      </c>
      <c r="T291" s="5">
        <v>61.43</v>
      </c>
      <c r="U291" s="5">
        <v>1.04</v>
      </c>
      <c r="V291" s="5">
        <v>131</v>
      </c>
      <c r="W291" s="72">
        <f t="shared" si="5"/>
        <v>1.3100000000000001E-2</v>
      </c>
      <c r="X291" s="5">
        <v>909</v>
      </c>
      <c r="Y291" s="5">
        <v>443</v>
      </c>
      <c r="Z291" s="5"/>
      <c r="AB291" s="5">
        <v>38.354430379746837</v>
      </c>
      <c r="AC291" s="5">
        <v>6.9304328208244753E-2</v>
      </c>
      <c r="AE291" s="5">
        <v>201.55038759689921</v>
      </c>
      <c r="AK291" s="5">
        <v>24.7</v>
      </c>
      <c r="AL291" s="5">
        <v>239</v>
      </c>
      <c r="AM291" s="5">
        <v>499</v>
      </c>
      <c r="AN291" s="5">
        <v>47.3</v>
      </c>
      <c r="AO291" s="5">
        <v>302</v>
      </c>
      <c r="AQ291" s="5">
        <v>171</v>
      </c>
      <c r="AR291" s="5">
        <v>20.399999999999999</v>
      </c>
      <c r="AS291" s="5">
        <v>311</v>
      </c>
      <c r="AT291" s="5">
        <v>23.1</v>
      </c>
      <c r="AU291" s="5">
        <v>164</v>
      </c>
      <c r="AV291" s="5">
        <v>37</v>
      </c>
      <c r="AW291" s="5">
        <v>253</v>
      </c>
      <c r="AX291" s="5">
        <v>30</v>
      </c>
      <c r="AY291" s="5">
        <v>51.6</v>
      </c>
      <c r="AZ291" s="5">
        <v>6.5</v>
      </c>
      <c r="BA291" s="5">
        <v>23.7</v>
      </c>
      <c r="BB291" s="5">
        <v>7.39</v>
      </c>
      <c r="BC291" s="5">
        <v>1.97</v>
      </c>
      <c r="BD291" s="5">
        <v>5.01</v>
      </c>
      <c r="BF291" s="5">
        <v>4.3</v>
      </c>
      <c r="BG291" s="5">
        <v>0.8</v>
      </c>
      <c r="BH291" s="5">
        <v>2</v>
      </c>
      <c r="BJ291" s="5">
        <v>1.4</v>
      </c>
      <c r="BK291" s="5">
        <v>0.18</v>
      </c>
      <c r="BL291" s="5">
        <v>3.51</v>
      </c>
      <c r="BM291" s="5">
        <v>1.42</v>
      </c>
      <c r="BN291" s="5">
        <v>1.57</v>
      </c>
      <c r="BO291" s="5">
        <v>3.36</v>
      </c>
      <c r="BP291" s="5">
        <v>1.31</v>
      </c>
    </row>
    <row r="292" spans="1:68">
      <c r="A292" s="5" t="s">
        <v>477</v>
      </c>
      <c r="B292" s="5" t="s">
        <v>1234</v>
      </c>
      <c r="C292" s="5" t="s">
        <v>1234</v>
      </c>
      <c r="D292" s="8" t="s">
        <v>468</v>
      </c>
      <c r="E292" s="62" t="s">
        <v>90</v>
      </c>
      <c r="F292" s="62" t="s">
        <v>91</v>
      </c>
      <c r="G292" s="5" t="s">
        <v>69</v>
      </c>
      <c r="H292" s="8">
        <v>44.82</v>
      </c>
      <c r="I292" s="8">
        <v>3.24</v>
      </c>
      <c r="J292" s="8">
        <v>14.42</v>
      </c>
      <c r="K292" s="8"/>
      <c r="L292" s="8"/>
      <c r="M292" s="8">
        <v>9.92</v>
      </c>
      <c r="N292" s="8">
        <v>0.17</v>
      </c>
      <c r="O292" s="8">
        <v>9.82</v>
      </c>
      <c r="P292" s="8">
        <v>12.53</v>
      </c>
      <c r="Q292" s="8">
        <v>2.69</v>
      </c>
      <c r="R292" s="8">
        <v>1.19</v>
      </c>
      <c r="S292" s="8">
        <v>1.1499999999999999</v>
      </c>
      <c r="T292" s="8">
        <v>63.74</v>
      </c>
      <c r="U292" s="8">
        <v>1.19</v>
      </c>
      <c r="V292" s="8">
        <v>3900</v>
      </c>
      <c r="W292" s="72">
        <f t="shared" si="5"/>
        <v>0.39</v>
      </c>
      <c r="X292" s="8">
        <v>836</v>
      </c>
      <c r="Y292" s="8">
        <v>1135</v>
      </c>
      <c r="Z292" s="8"/>
      <c r="AB292" s="5">
        <v>21.546391752577321</v>
      </c>
      <c r="AC292" s="5">
        <v>0.1148937110184485</v>
      </c>
      <c r="AE292" s="5">
        <v>92.248062015503876</v>
      </c>
      <c r="AK292" s="8">
        <v>31.9</v>
      </c>
      <c r="AL292" s="8">
        <v>266</v>
      </c>
      <c r="AM292" s="8">
        <v>330</v>
      </c>
      <c r="AN292" s="8">
        <v>65.599999999999994</v>
      </c>
      <c r="AO292" s="8">
        <v>272</v>
      </c>
      <c r="AP292" s="8"/>
      <c r="AQ292" s="8">
        <v>147</v>
      </c>
      <c r="AR292" s="8">
        <v>27.3</v>
      </c>
      <c r="AS292" s="8">
        <v>550</v>
      </c>
      <c r="AT292" s="8">
        <v>23.6</v>
      </c>
      <c r="AU292" s="8">
        <v>169</v>
      </c>
      <c r="AV292" s="8">
        <v>50.2</v>
      </c>
      <c r="AW292" s="8">
        <v>472</v>
      </c>
      <c r="AX292" s="8">
        <v>79.099999999999994</v>
      </c>
      <c r="AY292" s="8">
        <v>129</v>
      </c>
      <c r="AZ292" s="8">
        <v>11.2</v>
      </c>
      <c r="BA292" s="8">
        <v>38.799999999999997</v>
      </c>
      <c r="BB292" s="8">
        <v>6.4</v>
      </c>
      <c r="BC292" s="8">
        <v>1.86</v>
      </c>
      <c r="BD292" s="8">
        <v>4.5999999999999996</v>
      </c>
      <c r="BF292" s="8">
        <v>4.3</v>
      </c>
      <c r="BG292" s="8">
        <v>0.7</v>
      </c>
      <c r="BH292" s="8">
        <v>1.6</v>
      </c>
      <c r="BJ292" s="8">
        <v>1.1100000000000001</v>
      </c>
      <c r="BK292" s="8">
        <v>0.18</v>
      </c>
      <c r="BL292" s="8">
        <v>3.46</v>
      </c>
      <c r="BM292" s="8">
        <v>2.62</v>
      </c>
      <c r="BN292" s="8">
        <v>2.96</v>
      </c>
      <c r="BO292" s="8">
        <v>5.52</v>
      </c>
      <c r="BP292" s="8">
        <v>1.24</v>
      </c>
    </row>
    <row r="293" spans="1:68">
      <c r="A293" s="5" t="s">
        <v>477</v>
      </c>
      <c r="B293" s="5" t="s">
        <v>1235</v>
      </c>
      <c r="C293" s="5" t="s">
        <v>1235</v>
      </c>
      <c r="D293" s="8" t="s">
        <v>463</v>
      </c>
      <c r="E293" s="62" t="s">
        <v>90</v>
      </c>
      <c r="F293" s="62" t="s">
        <v>91</v>
      </c>
      <c r="G293" s="5" t="s">
        <v>69</v>
      </c>
      <c r="H293" s="5">
        <v>46.9</v>
      </c>
      <c r="I293" s="5">
        <v>3.22</v>
      </c>
      <c r="J293" s="5">
        <v>13.32</v>
      </c>
      <c r="M293" s="5">
        <v>10.75</v>
      </c>
      <c r="N293" s="5">
        <v>0.2</v>
      </c>
      <c r="O293" s="5">
        <v>10.01</v>
      </c>
      <c r="P293" s="5">
        <v>12.08</v>
      </c>
      <c r="Q293" s="5">
        <v>2.08</v>
      </c>
      <c r="R293" s="5">
        <v>0.81</v>
      </c>
      <c r="S293" s="5">
        <v>0.52</v>
      </c>
      <c r="T293" s="5">
        <v>62.32</v>
      </c>
      <c r="U293" s="5">
        <v>0.78</v>
      </c>
      <c r="V293" s="5">
        <v>128</v>
      </c>
      <c r="W293" s="72">
        <f t="shared" si="5"/>
        <v>1.2800000000000001E-2</v>
      </c>
      <c r="X293" s="5">
        <v>818</v>
      </c>
      <c r="Y293" s="5">
        <v>492</v>
      </c>
      <c r="Z293" s="5"/>
      <c r="AB293" s="5">
        <v>29.424460431654676</v>
      </c>
      <c r="AC293" s="5">
        <v>7.3169054143776821E-2</v>
      </c>
      <c r="AE293" s="5">
        <v>148.00759013282732</v>
      </c>
      <c r="AK293" s="5">
        <v>26.7</v>
      </c>
      <c r="AL293" s="5">
        <v>223</v>
      </c>
      <c r="AM293" s="5">
        <v>452</v>
      </c>
      <c r="AN293" s="5">
        <v>50.8</v>
      </c>
      <c r="AO293" s="5">
        <v>312</v>
      </c>
      <c r="AQ293" s="5">
        <v>122</v>
      </c>
      <c r="AR293" s="5">
        <v>15.8</v>
      </c>
      <c r="AS293" s="5">
        <v>324</v>
      </c>
      <c r="AT293" s="5">
        <v>21</v>
      </c>
      <c r="AU293" s="5">
        <v>167</v>
      </c>
      <c r="AV293" s="5">
        <v>35.799999999999997</v>
      </c>
      <c r="AW293" s="5">
        <v>264</v>
      </c>
      <c r="AX293" s="5">
        <v>27.3</v>
      </c>
      <c r="AY293" s="5">
        <v>52.7</v>
      </c>
      <c r="AZ293" s="5">
        <v>6.7</v>
      </c>
      <c r="BA293" s="5">
        <v>27.8</v>
      </c>
      <c r="BB293" s="5">
        <v>7.22</v>
      </c>
      <c r="BC293" s="5">
        <v>2.06</v>
      </c>
      <c r="BD293" s="5">
        <v>5.0599999999999996</v>
      </c>
      <c r="BF293" s="5">
        <v>5</v>
      </c>
      <c r="BG293" s="5">
        <v>0.89</v>
      </c>
      <c r="BH293" s="5">
        <v>2.1800000000000002</v>
      </c>
      <c r="BJ293" s="5">
        <v>1.52</v>
      </c>
      <c r="BK293" s="5">
        <v>0.2</v>
      </c>
      <c r="BL293" s="5">
        <v>3.11</v>
      </c>
      <c r="BM293" s="5">
        <v>1.61</v>
      </c>
      <c r="BN293" s="5">
        <v>1.1200000000000001</v>
      </c>
      <c r="BO293" s="5">
        <v>2.1800000000000002</v>
      </c>
      <c r="BP293" s="5">
        <v>1.1599999999999999</v>
      </c>
    </row>
    <row r="294" spans="1:68">
      <c r="A294" s="5" t="s">
        <v>477</v>
      </c>
      <c r="B294" s="5" t="s">
        <v>1236</v>
      </c>
      <c r="C294" s="5" t="s">
        <v>1236</v>
      </c>
      <c r="D294" s="8" t="s">
        <v>473</v>
      </c>
      <c r="E294" s="62" t="s">
        <v>90</v>
      </c>
      <c r="F294" s="62" t="s">
        <v>91</v>
      </c>
      <c r="G294" s="5" t="s">
        <v>69</v>
      </c>
      <c r="H294" s="5">
        <v>45.79</v>
      </c>
      <c r="I294" s="5">
        <v>2.16</v>
      </c>
      <c r="J294" s="5">
        <v>14.92</v>
      </c>
      <c r="M294" s="5">
        <v>10.67</v>
      </c>
      <c r="N294" s="5">
        <v>0.2</v>
      </c>
      <c r="O294" s="5">
        <v>10.34</v>
      </c>
      <c r="P294" s="5">
        <v>11.81</v>
      </c>
      <c r="Q294" s="5">
        <v>3.11</v>
      </c>
      <c r="R294" s="5">
        <v>0.64</v>
      </c>
      <c r="S294" s="5">
        <v>0.28999999999999998</v>
      </c>
      <c r="T294" s="5">
        <v>63.24</v>
      </c>
      <c r="U294" s="5">
        <v>0.46</v>
      </c>
      <c r="V294" s="5">
        <v>120</v>
      </c>
      <c r="W294" s="72">
        <f t="shared" si="5"/>
        <v>1.2E-2</v>
      </c>
      <c r="X294" s="5">
        <v>623</v>
      </c>
      <c r="Y294" s="5">
        <v>682</v>
      </c>
      <c r="Z294" s="5"/>
      <c r="AB294" s="5">
        <v>28.190045248868778</v>
      </c>
      <c r="AC294" s="5">
        <v>0.12836651705444996</v>
      </c>
      <c r="AE294" s="5">
        <v>114.4278606965174</v>
      </c>
      <c r="AK294" s="5">
        <v>31.1</v>
      </c>
      <c r="AL294" s="5">
        <v>231</v>
      </c>
      <c r="AM294" s="5">
        <v>212</v>
      </c>
      <c r="AN294" s="5">
        <v>20.2</v>
      </c>
      <c r="AO294" s="5">
        <v>21</v>
      </c>
      <c r="AQ294" s="5">
        <v>229</v>
      </c>
      <c r="AR294" s="5">
        <v>12.5</v>
      </c>
      <c r="AS294" s="5">
        <v>382</v>
      </c>
      <c r="AT294" s="5">
        <v>21.2</v>
      </c>
      <c r="AU294" s="5">
        <v>181</v>
      </c>
      <c r="AV294" s="5">
        <v>23.6</v>
      </c>
      <c r="AW294" s="5">
        <v>236</v>
      </c>
      <c r="AX294" s="5">
        <v>19.3</v>
      </c>
      <c r="AY294" s="5">
        <v>40.200000000000003</v>
      </c>
      <c r="AZ294" s="5">
        <v>4.46</v>
      </c>
      <c r="BA294" s="5">
        <v>22.1</v>
      </c>
      <c r="BB294" s="5">
        <v>4.4800000000000004</v>
      </c>
      <c r="BC294" s="5">
        <v>1.4</v>
      </c>
      <c r="BD294" s="5">
        <v>5.66</v>
      </c>
      <c r="BF294" s="5">
        <v>3.4</v>
      </c>
      <c r="BG294" s="5">
        <v>0.6</v>
      </c>
      <c r="BH294" s="5">
        <v>1.7</v>
      </c>
      <c r="BJ294" s="5">
        <v>1.4</v>
      </c>
      <c r="BK294" s="5">
        <v>0.17</v>
      </c>
      <c r="BL294" s="5">
        <v>3.27</v>
      </c>
      <c r="BM294" s="5">
        <v>0.92</v>
      </c>
      <c r="BN294" s="5">
        <v>5.61</v>
      </c>
      <c r="BO294" s="5">
        <v>1.65</v>
      </c>
      <c r="BP294" s="5">
        <v>0.77</v>
      </c>
    </row>
    <row r="295" spans="1:68">
      <c r="A295" s="5" t="s">
        <v>477</v>
      </c>
      <c r="B295" s="5" t="s">
        <v>1237</v>
      </c>
      <c r="C295" s="5" t="s">
        <v>1237</v>
      </c>
      <c r="D295" s="8" t="s">
        <v>471</v>
      </c>
      <c r="E295" s="62" t="s">
        <v>90</v>
      </c>
      <c r="F295" s="62" t="s">
        <v>91</v>
      </c>
      <c r="G295" s="5" t="s">
        <v>69</v>
      </c>
      <c r="H295" s="5">
        <v>48.64</v>
      </c>
      <c r="I295" s="5">
        <v>1.48</v>
      </c>
      <c r="J295" s="5">
        <v>15.73</v>
      </c>
      <c r="M295" s="5">
        <v>10.130000000000001</v>
      </c>
      <c r="N295" s="5">
        <v>0.18</v>
      </c>
      <c r="O295" s="5">
        <v>10.84</v>
      </c>
      <c r="P295" s="5">
        <v>9.39</v>
      </c>
      <c r="Q295" s="5">
        <v>2.83</v>
      </c>
      <c r="R295" s="5">
        <v>0.49</v>
      </c>
      <c r="S295" s="5">
        <v>0.19</v>
      </c>
      <c r="T295" s="5">
        <v>65.52</v>
      </c>
      <c r="U295" s="5">
        <v>0.57999999999999996</v>
      </c>
      <c r="V295" s="5">
        <v>420</v>
      </c>
      <c r="W295" s="72">
        <f t="shared" si="5"/>
        <v>4.2000000000000003E-2</v>
      </c>
      <c r="X295" s="5">
        <v>739</v>
      </c>
      <c r="Y295" s="5">
        <v>501</v>
      </c>
      <c r="Z295" s="5"/>
      <c r="AB295" s="5">
        <v>32.991071428571431</v>
      </c>
      <c r="AC295" s="5">
        <v>0.12316547976640982</v>
      </c>
      <c r="AE295" s="5">
        <v>215.61338289962828</v>
      </c>
      <c r="AK295" s="5">
        <v>22.9</v>
      </c>
      <c r="AL295" s="5">
        <v>163</v>
      </c>
      <c r="AM295" s="5">
        <v>647</v>
      </c>
      <c r="AN295" s="5">
        <v>59.6</v>
      </c>
      <c r="AO295" s="5">
        <v>99</v>
      </c>
      <c r="AQ295" s="5">
        <v>105</v>
      </c>
      <c r="AR295" s="5">
        <v>3.31</v>
      </c>
      <c r="AS295" s="5">
        <v>389</v>
      </c>
      <c r="AT295" s="5">
        <v>13.9</v>
      </c>
      <c r="AU295" s="5">
        <v>107</v>
      </c>
      <c r="AV295" s="5">
        <v>25.1</v>
      </c>
      <c r="AW295" s="5">
        <v>149</v>
      </c>
      <c r="AX295" s="5">
        <v>17</v>
      </c>
      <c r="AY295" s="5">
        <v>26.9</v>
      </c>
      <c r="AZ295" s="5">
        <v>3.4</v>
      </c>
      <c r="BA295" s="5">
        <v>22.4</v>
      </c>
      <c r="BB295" s="5">
        <v>3.8</v>
      </c>
      <c r="BC295" s="5">
        <v>1.1399999999999999</v>
      </c>
      <c r="BD295" s="5">
        <v>4</v>
      </c>
      <c r="BF295" s="5">
        <v>3.3</v>
      </c>
      <c r="BG295" s="5">
        <v>0.57999999999999996</v>
      </c>
      <c r="BH295" s="5">
        <v>1.63</v>
      </c>
      <c r="BJ295" s="5">
        <v>1.1000000000000001</v>
      </c>
      <c r="BK295" s="5">
        <v>0.2</v>
      </c>
      <c r="BL295" s="5">
        <v>2.34</v>
      </c>
      <c r="BM295" s="5">
        <v>0.62</v>
      </c>
      <c r="BN295" s="5">
        <v>1.78</v>
      </c>
      <c r="BO295" s="5">
        <v>1.36</v>
      </c>
      <c r="BP295" s="5">
        <v>0.5</v>
      </c>
    </row>
    <row r="296" spans="1:68">
      <c r="A296" s="5" t="s">
        <v>477</v>
      </c>
      <c r="B296" s="5" t="s">
        <v>1238</v>
      </c>
      <c r="C296" s="5" t="s">
        <v>1238</v>
      </c>
      <c r="D296" s="8" t="s">
        <v>470</v>
      </c>
      <c r="E296" s="62" t="s">
        <v>90</v>
      </c>
      <c r="F296" s="62" t="s">
        <v>91</v>
      </c>
      <c r="G296" s="5" t="s">
        <v>69</v>
      </c>
      <c r="H296" s="5">
        <v>43.6</v>
      </c>
      <c r="I296" s="5">
        <v>3.35</v>
      </c>
      <c r="J296" s="5">
        <v>12.65</v>
      </c>
      <c r="M296" s="5">
        <v>14.11</v>
      </c>
      <c r="N296" s="5">
        <v>0.22</v>
      </c>
      <c r="O296" s="5">
        <v>11.39</v>
      </c>
      <c r="P296" s="5">
        <v>10.48</v>
      </c>
      <c r="Q296" s="5">
        <v>2.73</v>
      </c>
      <c r="R296" s="5">
        <v>0.91</v>
      </c>
      <c r="S296" s="5">
        <v>0.52</v>
      </c>
      <c r="T296" s="5">
        <v>58.9</v>
      </c>
      <c r="U296" s="5">
        <v>1.07</v>
      </c>
      <c r="V296" s="5">
        <v>300</v>
      </c>
      <c r="W296" s="72">
        <f t="shared" si="5"/>
        <v>0.03</v>
      </c>
      <c r="X296" s="5">
        <v>1294</v>
      </c>
      <c r="Y296" s="5">
        <v>1224</v>
      </c>
      <c r="Z296" s="5"/>
      <c r="AB296" s="5">
        <v>37.291066282420744</v>
      </c>
      <c r="AC296" s="5">
        <v>0.16202699687372935</v>
      </c>
      <c r="AE296" s="5">
        <v>164.36251920122891</v>
      </c>
      <c r="AK296" s="5">
        <v>29.2</v>
      </c>
      <c r="AL296" s="5">
        <v>235</v>
      </c>
      <c r="AM296" s="5">
        <v>106</v>
      </c>
      <c r="AN296" s="5">
        <v>70.7</v>
      </c>
      <c r="AO296" s="5">
        <v>316</v>
      </c>
      <c r="AQ296" s="5">
        <v>138</v>
      </c>
      <c r="AR296" s="5">
        <v>17</v>
      </c>
      <c r="AS296" s="5">
        <v>505</v>
      </c>
      <c r="AT296" s="5">
        <v>24.7</v>
      </c>
      <c r="AU296" s="5">
        <v>215</v>
      </c>
      <c r="AV296" s="5">
        <v>40.5</v>
      </c>
      <c r="AW296" s="5">
        <v>469</v>
      </c>
      <c r="AX296" s="5">
        <v>34</v>
      </c>
      <c r="AY296" s="5">
        <v>65.099999999999994</v>
      </c>
      <c r="AZ296" s="5">
        <v>7.9</v>
      </c>
      <c r="BA296" s="5">
        <v>34.700000000000003</v>
      </c>
      <c r="BB296" s="5">
        <v>4.51</v>
      </c>
      <c r="BC296" s="5">
        <v>3.16</v>
      </c>
      <c r="BD296" s="5">
        <v>5.35</v>
      </c>
      <c r="BF296" s="5">
        <v>6.5</v>
      </c>
      <c r="BG296" s="5">
        <v>1.04</v>
      </c>
      <c r="BH296" s="5">
        <v>2.65</v>
      </c>
      <c r="BJ296" s="5">
        <v>2.44</v>
      </c>
      <c r="BK296" s="5">
        <v>0.3</v>
      </c>
      <c r="BL296" s="5">
        <v>4.41</v>
      </c>
      <c r="BM296" s="5">
        <v>2.0099999999999998</v>
      </c>
      <c r="BN296" s="5">
        <v>3.03</v>
      </c>
      <c r="BO296" s="5">
        <v>3.47</v>
      </c>
      <c r="BP296" s="5">
        <v>0.65</v>
      </c>
    </row>
    <row r="297" spans="1:68">
      <c r="A297" s="5" t="s">
        <v>477</v>
      </c>
      <c r="B297" s="5" t="s">
        <v>1239</v>
      </c>
      <c r="C297" s="5" t="s">
        <v>1239</v>
      </c>
      <c r="D297" s="71" t="s">
        <v>474</v>
      </c>
      <c r="E297" s="62" t="s">
        <v>90</v>
      </c>
      <c r="F297" s="62" t="s">
        <v>91</v>
      </c>
      <c r="G297" s="5" t="s">
        <v>69</v>
      </c>
      <c r="H297" s="63">
        <v>46.35</v>
      </c>
      <c r="I297" s="63">
        <v>2.79</v>
      </c>
      <c r="J297" s="63">
        <v>12.31</v>
      </c>
      <c r="K297" s="63"/>
      <c r="L297" s="63"/>
      <c r="M297" s="63">
        <v>12.28</v>
      </c>
      <c r="N297" s="63">
        <v>0.21</v>
      </c>
      <c r="O297" s="63">
        <v>11.97</v>
      </c>
      <c r="P297" s="63">
        <v>10.4</v>
      </c>
      <c r="Q297" s="63">
        <v>2.5499999999999998</v>
      </c>
      <c r="R297" s="63">
        <v>0.66</v>
      </c>
      <c r="S297" s="63">
        <v>0.39</v>
      </c>
      <c r="T297" s="63">
        <v>63.37</v>
      </c>
      <c r="U297" s="63">
        <v>0.49</v>
      </c>
      <c r="V297" s="63">
        <v>76</v>
      </c>
      <c r="W297" s="72">
        <f t="shared" si="5"/>
        <v>7.6E-3</v>
      </c>
      <c r="X297" s="63">
        <v>599</v>
      </c>
      <c r="Y297" s="63">
        <v>482</v>
      </c>
      <c r="Z297" s="63"/>
      <c r="AA297" s="63"/>
      <c r="AB297" s="5">
        <v>24.448979591836736</v>
      </c>
      <c r="AC297" s="5">
        <v>8.7973214211669593E-2</v>
      </c>
      <c r="AE297" s="5">
        <v>108.64745011086474</v>
      </c>
      <c r="AF297" s="63"/>
      <c r="AG297" s="63"/>
      <c r="AH297" s="63"/>
      <c r="AI297" s="63"/>
      <c r="AJ297" s="63"/>
      <c r="AK297" s="63">
        <v>28</v>
      </c>
      <c r="AL297" s="63">
        <v>253</v>
      </c>
      <c r="AM297" s="63">
        <v>286</v>
      </c>
      <c r="AN297" s="63">
        <v>47.3</v>
      </c>
      <c r="AO297" s="63">
        <v>52</v>
      </c>
      <c r="AP297" s="63"/>
      <c r="AQ297" s="63">
        <v>130</v>
      </c>
      <c r="AR297" s="63">
        <v>12.1</v>
      </c>
      <c r="AS297" s="63">
        <v>423</v>
      </c>
      <c r="AT297" s="63">
        <v>20.8</v>
      </c>
      <c r="AU297" s="63">
        <v>151</v>
      </c>
      <c r="AV297" s="63">
        <v>29</v>
      </c>
      <c r="AW297" s="63">
        <v>221</v>
      </c>
      <c r="AX297" s="63">
        <v>22.3</v>
      </c>
      <c r="AY297" s="63">
        <v>45.1</v>
      </c>
      <c r="AZ297" s="63">
        <v>5.1100000000000003</v>
      </c>
      <c r="BA297" s="63">
        <v>24.5</v>
      </c>
      <c r="BB297" s="63">
        <v>5.47</v>
      </c>
      <c r="BC297" s="63">
        <v>1.95</v>
      </c>
      <c r="BD297" s="63">
        <v>4.34</v>
      </c>
      <c r="BE297" s="63"/>
      <c r="BF297" s="63">
        <v>4.3</v>
      </c>
      <c r="BG297" s="63">
        <v>0.77</v>
      </c>
      <c r="BH297" s="63">
        <v>2.06</v>
      </c>
      <c r="BI297" s="63"/>
      <c r="BJ297" s="63">
        <v>1.56</v>
      </c>
      <c r="BK297" s="63">
        <v>0.31</v>
      </c>
      <c r="BL297" s="63">
        <v>4.13</v>
      </c>
      <c r="BM297" s="63">
        <v>1.64</v>
      </c>
      <c r="BN297" s="63">
        <v>3.09</v>
      </c>
      <c r="BO297" s="63">
        <v>1.95</v>
      </c>
      <c r="BP297" s="63">
        <v>0.3</v>
      </c>
    </row>
    <row r="298" spans="1:68">
      <c r="A298" s="5" t="s">
        <v>477</v>
      </c>
      <c r="B298" s="5" t="s">
        <v>1240</v>
      </c>
      <c r="C298" s="5" t="s">
        <v>1240</v>
      </c>
      <c r="D298" s="70" t="s">
        <v>467</v>
      </c>
      <c r="E298" s="62" t="s">
        <v>90</v>
      </c>
      <c r="F298" s="62" t="s">
        <v>91</v>
      </c>
      <c r="G298" s="5" t="s">
        <v>69</v>
      </c>
      <c r="H298" s="62">
        <v>43.51</v>
      </c>
      <c r="I298" s="62">
        <v>3.39</v>
      </c>
      <c r="J298" s="62">
        <v>11.46</v>
      </c>
      <c r="K298" s="62"/>
      <c r="L298" s="62"/>
      <c r="M298" s="62">
        <v>15.23</v>
      </c>
      <c r="N298" s="62">
        <v>0.21</v>
      </c>
      <c r="O298" s="62">
        <v>12.35</v>
      </c>
      <c r="P298" s="62">
        <v>8.42</v>
      </c>
      <c r="Q298" s="62">
        <v>3.47</v>
      </c>
      <c r="R298" s="62">
        <v>1.26</v>
      </c>
      <c r="S298" s="62">
        <v>0.69</v>
      </c>
      <c r="T298" s="62">
        <v>59.01</v>
      </c>
      <c r="U298" s="62">
        <v>0.99</v>
      </c>
      <c r="V298" s="62">
        <v>120</v>
      </c>
      <c r="W298" s="72">
        <f t="shared" si="5"/>
        <v>1.2E-2</v>
      </c>
      <c r="X298" s="62">
        <v>1377</v>
      </c>
      <c r="Y298" s="62">
        <v>1068</v>
      </c>
      <c r="Z298" s="62"/>
      <c r="AA298" s="62"/>
      <c r="AB298" s="5">
        <v>38.679775280898873</v>
      </c>
      <c r="AC298" s="5">
        <v>0.1021052480299046</v>
      </c>
      <c r="AE298" s="5">
        <v>97.058823529411768</v>
      </c>
      <c r="AF298" s="62"/>
      <c r="AG298" s="62"/>
      <c r="AH298" s="62"/>
      <c r="AI298" s="62"/>
      <c r="AJ298" s="62"/>
      <c r="AK298" s="62">
        <v>18.5</v>
      </c>
      <c r="AL298" s="62">
        <v>179</v>
      </c>
      <c r="AM298" s="62">
        <v>39.9</v>
      </c>
      <c r="AN298" s="62">
        <v>73.5</v>
      </c>
      <c r="AO298" s="62">
        <v>406</v>
      </c>
      <c r="AP298" s="62"/>
      <c r="AQ298" s="62">
        <v>256</v>
      </c>
      <c r="AR298" s="62">
        <v>32.1</v>
      </c>
      <c r="AS298" s="62">
        <v>576</v>
      </c>
      <c r="AT298" s="62">
        <v>32.4</v>
      </c>
      <c r="AU298" s="62">
        <v>226</v>
      </c>
      <c r="AV298" s="62">
        <v>59.9</v>
      </c>
      <c r="AW298" s="62">
        <v>448</v>
      </c>
      <c r="AX298" s="62">
        <v>52.3</v>
      </c>
      <c r="AY298" s="62">
        <v>102</v>
      </c>
      <c r="AZ298" s="62">
        <v>12.1</v>
      </c>
      <c r="BA298" s="62">
        <v>35.6</v>
      </c>
      <c r="BB298" s="62">
        <v>9.7899999999999991</v>
      </c>
      <c r="BC298" s="62">
        <v>3.83</v>
      </c>
      <c r="BD298" s="62">
        <v>9.3699999999999992</v>
      </c>
      <c r="BE298" s="62"/>
      <c r="BF298" s="62">
        <v>6</v>
      </c>
      <c r="BG298" s="62">
        <v>1.26</v>
      </c>
      <c r="BH298" s="62">
        <v>3.27</v>
      </c>
      <c r="BI298" s="62"/>
      <c r="BJ298" s="62">
        <v>2.4300000000000002</v>
      </c>
      <c r="BK298" s="62">
        <v>0.38</v>
      </c>
      <c r="BL298" s="62">
        <v>5.18</v>
      </c>
      <c r="BM298" s="62">
        <v>3.15</v>
      </c>
      <c r="BN298" s="62">
        <v>3.26</v>
      </c>
      <c r="BO298" s="62">
        <v>4.4000000000000004</v>
      </c>
      <c r="BP298" s="62">
        <v>1.43</v>
      </c>
    </row>
    <row r="299" spans="1:68">
      <c r="A299" s="5" t="s">
        <v>477</v>
      </c>
      <c r="B299" s="5" t="s">
        <v>1241</v>
      </c>
      <c r="C299" s="5" t="s">
        <v>1241</v>
      </c>
      <c r="D299" s="71" t="s">
        <v>472</v>
      </c>
      <c r="E299" s="62" t="s">
        <v>90</v>
      </c>
      <c r="F299" s="62" t="s">
        <v>91</v>
      </c>
      <c r="G299" s="5" t="s">
        <v>69</v>
      </c>
      <c r="H299" s="71">
        <v>45.38</v>
      </c>
      <c r="I299" s="71">
        <v>2.39</v>
      </c>
      <c r="J299" s="71">
        <v>11.96</v>
      </c>
      <c r="K299" s="71"/>
      <c r="L299" s="71"/>
      <c r="M299" s="71">
        <v>13.66</v>
      </c>
      <c r="N299" s="71">
        <v>0.21</v>
      </c>
      <c r="O299" s="71">
        <v>13.24</v>
      </c>
      <c r="P299" s="71">
        <v>9.14</v>
      </c>
      <c r="Q299" s="71">
        <v>2.8</v>
      </c>
      <c r="R299" s="71">
        <v>0.77</v>
      </c>
      <c r="S299" s="71">
        <v>0.39</v>
      </c>
      <c r="T299" s="71">
        <v>63.25</v>
      </c>
      <c r="U299" s="71">
        <v>1.1399999999999999</v>
      </c>
      <c r="V299" s="71">
        <v>2320</v>
      </c>
      <c r="W299" s="72">
        <f t="shared" si="5"/>
        <v>0.23200000000000001</v>
      </c>
      <c r="X299" s="71">
        <v>471</v>
      </c>
      <c r="Y299" s="71">
        <v>474</v>
      </c>
      <c r="Z299" s="71"/>
      <c r="AA299" s="63"/>
      <c r="AB299" s="5">
        <v>19.543568464730289</v>
      </c>
      <c r="AC299" s="5">
        <v>7.4154066751033892E-2</v>
      </c>
      <c r="AE299" s="5">
        <v>242.03821656050951</v>
      </c>
      <c r="AF299" s="63"/>
      <c r="AG299" s="63"/>
      <c r="AH299" s="63"/>
      <c r="AI299" s="63"/>
      <c r="AJ299" s="63"/>
      <c r="AK299" s="71">
        <v>24.2</v>
      </c>
      <c r="AL299" s="71">
        <v>209</v>
      </c>
      <c r="AM299" s="71">
        <v>181</v>
      </c>
      <c r="AN299" s="71">
        <v>57.6</v>
      </c>
      <c r="AO299" s="71">
        <v>93</v>
      </c>
      <c r="AP299" s="71"/>
      <c r="AQ299" s="71">
        <v>137</v>
      </c>
      <c r="AR299" s="71">
        <v>10.8</v>
      </c>
      <c r="AS299" s="71">
        <v>398</v>
      </c>
      <c r="AT299" s="71">
        <v>18.600000000000001</v>
      </c>
      <c r="AU299" s="71">
        <v>135</v>
      </c>
      <c r="AV299" s="71">
        <v>26.1</v>
      </c>
      <c r="AW299" s="71">
        <v>224</v>
      </c>
      <c r="AX299" s="71">
        <v>24.5</v>
      </c>
      <c r="AY299" s="71">
        <v>47.1</v>
      </c>
      <c r="AZ299" s="71">
        <v>5.87</v>
      </c>
      <c r="BA299" s="71">
        <v>24.1</v>
      </c>
      <c r="BB299" s="71">
        <v>4.58</v>
      </c>
      <c r="BC299" s="71">
        <v>2.12</v>
      </c>
      <c r="BD299" s="71">
        <v>5.54</v>
      </c>
      <c r="BE299" s="63"/>
      <c r="BF299" s="71">
        <v>4.3099999999999996</v>
      </c>
      <c r="BG299" s="71">
        <v>0.79</v>
      </c>
      <c r="BH299" s="71">
        <v>1.82</v>
      </c>
      <c r="BI299" s="63"/>
      <c r="BJ299" s="71">
        <v>1.6</v>
      </c>
      <c r="BK299" s="71">
        <v>0.23</v>
      </c>
      <c r="BL299" s="71">
        <v>2.54</v>
      </c>
      <c r="BM299" s="71">
        <v>1.48</v>
      </c>
      <c r="BN299" s="71">
        <v>1.95</v>
      </c>
      <c r="BO299" s="71">
        <v>2.17</v>
      </c>
      <c r="BP299" s="71">
        <v>0.41</v>
      </c>
    </row>
    <row r="300" spans="1:68">
      <c r="A300" s="5" t="s">
        <v>477</v>
      </c>
      <c r="B300" s="5" t="s">
        <v>1242</v>
      </c>
      <c r="C300" s="5" t="s">
        <v>1242</v>
      </c>
      <c r="D300" s="8" t="s">
        <v>475</v>
      </c>
      <c r="E300" s="62" t="s">
        <v>90</v>
      </c>
      <c r="F300" s="62" t="s">
        <v>91</v>
      </c>
      <c r="G300" s="5" t="s">
        <v>69</v>
      </c>
      <c r="H300" s="5">
        <v>44.15</v>
      </c>
      <c r="I300" s="5">
        <v>1.44</v>
      </c>
      <c r="J300" s="5">
        <v>16.989999999999998</v>
      </c>
      <c r="M300" s="5">
        <v>12.6</v>
      </c>
      <c r="N300" s="5">
        <v>0.18</v>
      </c>
      <c r="O300" s="5">
        <v>13.35</v>
      </c>
      <c r="P300" s="5">
        <v>6.38</v>
      </c>
      <c r="Q300" s="5">
        <v>3.63</v>
      </c>
      <c r="R300" s="5">
        <v>0.96</v>
      </c>
      <c r="S300" s="5">
        <v>0.23</v>
      </c>
      <c r="T300" s="5">
        <v>65.290000000000006</v>
      </c>
      <c r="U300" s="5">
        <v>0.47</v>
      </c>
      <c r="V300" s="5">
        <v>210</v>
      </c>
      <c r="W300" s="72">
        <f t="shared" si="5"/>
        <v>2.1000000000000001E-2</v>
      </c>
      <c r="X300" s="5">
        <v>404</v>
      </c>
      <c r="Y300" s="5">
        <v>416</v>
      </c>
      <c r="Z300" s="5"/>
      <c r="AB300" s="5">
        <v>16.694214876033058</v>
      </c>
      <c r="AC300" s="5">
        <v>5.2199873992816399E-2</v>
      </c>
      <c r="AE300" s="5">
        <v>141.56626506024097</v>
      </c>
      <c r="AK300" s="5">
        <v>11</v>
      </c>
      <c r="AL300" s="5">
        <v>137</v>
      </c>
      <c r="AM300" s="5">
        <v>333</v>
      </c>
      <c r="AN300" s="5">
        <v>51.5</v>
      </c>
      <c r="AO300" s="5">
        <v>110</v>
      </c>
      <c r="AQ300" s="5">
        <v>167</v>
      </c>
      <c r="AR300" s="5">
        <v>20.3</v>
      </c>
      <c r="AS300" s="5">
        <v>357</v>
      </c>
      <c r="AT300" s="5">
        <v>14.4</v>
      </c>
      <c r="AU300" s="5">
        <v>95.9</v>
      </c>
      <c r="AV300" s="5">
        <v>25.7</v>
      </c>
      <c r="AW300" s="5">
        <v>168</v>
      </c>
      <c r="AX300" s="5">
        <v>18</v>
      </c>
      <c r="AY300" s="5">
        <v>33.200000000000003</v>
      </c>
      <c r="AZ300" s="5">
        <v>3.38</v>
      </c>
      <c r="BA300" s="5">
        <v>24.2</v>
      </c>
      <c r="BB300" s="5">
        <v>3.1</v>
      </c>
      <c r="BC300" s="5">
        <v>1.07</v>
      </c>
      <c r="BD300" s="5">
        <v>2.78</v>
      </c>
      <c r="BF300" s="5">
        <v>2.2999999999999998</v>
      </c>
      <c r="BG300" s="5">
        <v>0.5</v>
      </c>
      <c r="BH300" s="5">
        <v>1.3</v>
      </c>
      <c r="BJ300" s="5">
        <v>1.35</v>
      </c>
      <c r="BK300" s="5">
        <v>0.2</v>
      </c>
      <c r="BL300" s="5">
        <v>1.26</v>
      </c>
      <c r="BM300" s="5">
        <v>1.35</v>
      </c>
      <c r="BN300" s="5">
        <v>3.49</v>
      </c>
      <c r="BO300" s="5">
        <v>1.7</v>
      </c>
      <c r="BP300" s="5">
        <v>0.79</v>
      </c>
    </row>
    <row r="301" spans="1:68">
      <c r="A301" s="5" t="s">
        <v>477</v>
      </c>
      <c r="B301" s="5" t="s">
        <v>1243</v>
      </c>
      <c r="C301" s="5" t="s">
        <v>1243</v>
      </c>
      <c r="D301" s="71" t="s">
        <v>476</v>
      </c>
      <c r="E301" s="62" t="s">
        <v>90</v>
      </c>
      <c r="F301" s="62" t="s">
        <v>91</v>
      </c>
      <c r="G301" s="5" t="s">
        <v>69</v>
      </c>
      <c r="H301" s="63">
        <v>42.4</v>
      </c>
      <c r="I301" s="63">
        <v>3.18</v>
      </c>
      <c r="J301" s="63">
        <v>11.45</v>
      </c>
      <c r="K301" s="63"/>
      <c r="L301" s="63"/>
      <c r="M301" s="63">
        <v>12.7</v>
      </c>
      <c r="N301" s="63">
        <v>0.22</v>
      </c>
      <c r="O301" s="63">
        <v>15.63</v>
      </c>
      <c r="P301" s="63">
        <v>10.48</v>
      </c>
      <c r="Q301" s="63">
        <v>2.72</v>
      </c>
      <c r="R301" s="63">
        <v>0.72</v>
      </c>
      <c r="S301" s="63">
        <v>0.39</v>
      </c>
      <c r="T301" s="63">
        <v>68.599999999999994</v>
      </c>
      <c r="U301" s="63">
        <v>0.55000000000000004</v>
      </c>
      <c r="V301" s="63">
        <v>57</v>
      </c>
      <c r="W301" s="72">
        <f t="shared" si="5"/>
        <v>5.7000000000000002E-3</v>
      </c>
      <c r="X301" s="63">
        <v>967</v>
      </c>
      <c r="Y301" s="63">
        <v>940</v>
      </c>
      <c r="Z301" s="63"/>
      <c r="AA301" s="63"/>
      <c r="AB301" s="5">
        <v>23.643031784841078</v>
      </c>
      <c r="AC301" s="5">
        <v>0.15726885113220326</v>
      </c>
      <c r="AE301" s="5">
        <v>62.5</v>
      </c>
      <c r="AF301" s="63"/>
      <c r="AG301" s="63"/>
      <c r="AH301" s="63"/>
      <c r="AI301" s="63"/>
      <c r="AJ301" s="63"/>
      <c r="AK301" s="63">
        <v>27.5</v>
      </c>
      <c r="AL301" s="63">
        <v>285</v>
      </c>
      <c r="AM301" s="63">
        <v>604</v>
      </c>
      <c r="AN301" s="63">
        <v>49</v>
      </c>
      <c r="AO301" s="63">
        <v>253</v>
      </c>
      <c r="AP301" s="63"/>
      <c r="AQ301" s="63">
        <v>144</v>
      </c>
      <c r="AR301" s="63">
        <v>32.1</v>
      </c>
      <c r="AS301" s="63">
        <v>769</v>
      </c>
      <c r="AT301" s="63">
        <v>20.9</v>
      </c>
      <c r="AU301" s="63">
        <v>159</v>
      </c>
      <c r="AV301" s="63">
        <v>58</v>
      </c>
      <c r="AW301" s="63">
        <v>447</v>
      </c>
      <c r="AX301" s="63">
        <v>48.3</v>
      </c>
      <c r="AY301" s="63">
        <v>88</v>
      </c>
      <c r="AZ301" s="63">
        <v>10</v>
      </c>
      <c r="BA301" s="63">
        <v>40.9</v>
      </c>
      <c r="BB301" s="63">
        <v>8</v>
      </c>
      <c r="BC301" s="63">
        <v>2.5</v>
      </c>
      <c r="BD301" s="63">
        <v>6.49</v>
      </c>
      <c r="BE301" s="63"/>
      <c r="BF301" s="63">
        <v>4.37</v>
      </c>
      <c r="BG301" s="63">
        <v>0.83</v>
      </c>
      <c r="BH301" s="63">
        <v>1.65</v>
      </c>
      <c r="BI301" s="63"/>
      <c r="BJ301" s="63">
        <v>1.66</v>
      </c>
      <c r="BK301" s="63">
        <v>0.24</v>
      </c>
      <c r="BL301" s="63">
        <v>3.81</v>
      </c>
      <c r="BM301" s="63">
        <v>3.05</v>
      </c>
      <c r="BN301" s="63">
        <v>2.68</v>
      </c>
      <c r="BO301" s="63">
        <v>4.25</v>
      </c>
      <c r="BP301" s="63">
        <v>1.29</v>
      </c>
    </row>
    <row r="302" spans="1:68">
      <c r="A302" s="15" t="s">
        <v>422</v>
      </c>
      <c r="B302" s="15" t="s">
        <v>1244</v>
      </c>
      <c r="C302" s="15" t="s">
        <v>1244</v>
      </c>
      <c r="D302" s="64" t="s">
        <v>406</v>
      </c>
      <c r="E302" s="62" t="s">
        <v>93</v>
      </c>
      <c r="F302" s="62" t="s">
        <v>423</v>
      </c>
      <c r="G302" s="5" t="s">
        <v>69</v>
      </c>
      <c r="H302" s="62">
        <v>47.811</v>
      </c>
      <c r="I302" s="62">
        <v>2.4175</v>
      </c>
      <c r="J302" s="62">
        <v>16.939900000000002</v>
      </c>
      <c r="K302" s="62"/>
      <c r="L302" s="62">
        <v>10.6653</v>
      </c>
      <c r="M302" s="62">
        <f t="shared" ref="M302:M325" si="6">L302</f>
        <v>10.6653</v>
      </c>
      <c r="N302" s="62">
        <v>0.2384</v>
      </c>
      <c r="O302" s="62">
        <v>5.3814000000000002</v>
      </c>
      <c r="P302" s="62">
        <v>11.234</v>
      </c>
      <c r="Q302" s="62">
        <v>4.6867000000000001</v>
      </c>
      <c r="R302" s="62">
        <v>1.5416000000000001</v>
      </c>
      <c r="S302" s="62">
        <v>0.39319999999999999</v>
      </c>
      <c r="T302" s="62"/>
      <c r="U302" s="62">
        <v>0.32214555993452182</v>
      </c>
      <c r="V302" s="62">
        <v>64.160654064319019</v>
      </c>
      <c r="W302" s="72">
        <f t="shared" si="5"/>
        <v>6.4160654064319015E-3</v>
      </c>
      <c r="X302" s="68">
        <v>754.20556827221492</v>
      </c>
      <c r="Y302" s="68">
        <v>1144.4434198059082</v>
      </c>
      <c r="Z302" s="23">
        <v>615</v>
      </c>
      <c r="AA302" s="62"/>
      <c r="AB302" s="5">
        <v>38.119272426685136</v>
      </c>
      <c r="AC302" s="5">
        <v>8.9427271824143187E-2</v>
      </c>
      <c r="AD302" s="5">
        <v>126.60268315936315</v>
      </c>
      <c r="AE302" s="5">
        <v>79.351090097865068</v>
      </c>
      <c r="AF302" s="62"/>
      <c r="AG302" s="62"/>
      <c r="AH302" s="62"/>
      <c r="AI302" s="62"/>
      <c r="AJ302" s="62"/>
      <c r="AK302" s="62"/>
      <c r="AL302" s="62"/>
      <c r="AM302" s="62"/>
      <c r="AN302" s="62"/>
      <c r="AO302" s="62"/>
      <c r="AP302" s="62"/>
      <c r="AQ302" s="62"/>
      <c r="AR302" s="62">
        <v>25.864024283999999</v>
      </c>
      <c r="AS302" s="62">
        <v>461.66603370000001</v>
      </c>
      <c r="AT302" s="62">
        <v>28.529342346</v>
      </c>
      <c r="AU302" s="62">
        <v>131.28343512000001</v>
      </c>
      <c r="AV302" s="62">
        <v>28.113694469999999</v>
      </c>
      <c r="AW302" s="62">
        <v>331.20623261999998</v>
      </c>
      <c r="AX302" s="62">
        <v>20.503699026</v>
      </c>
      <c r="AY302" s="62">
        <v>40.597496460000002</v>
      </c>
      <c r="AZ302" s="62">
        <v>4.9645978331999991</v>
      </c>
      <c r="BA302" s="62">
        <v>19.785413525999999</v>
      </c>
      <c r="BB302" s="62">
        <v>4.3474469315999995</v>
      </c>
      <c r="BC302" s="62">
        <v>1.14446823</v>
      </c>
      <c r="BD302" s="62">
        <v>3.6350034870000001</v>
      </c>
      <c r="BE302" s="62">
        <v>0.83591193348000004</v>
      </c>
      <c r="BF302" s="62">
        <v>4.8577169507999995</v>
      </c>
      <c r="BG302" s="62">
        <v>1.3458754842</v>
      </c>
      <c r="BH302" s="62">
        <v>3.9976897787999999</v>
      </c>
      <c r="BI302" s="62">
        <v>0.58035552971999993</v>
      </c>
      <c r="BJ302" s="62">
        <v>3.2088207569999998</v>
      </c>
      <c r="BK302" s="62">
        <v>0.40430854223999996</v>
      </c>
      <c r="BL302" s="62"/>
      <c r="BM302" s="62"/>
      <c r="BN302" s="62"/>
      <c r="BO302" s="62"/>
      <c r="BP302" s="62"/>
    </row>
    <row r="303" spans="1:68">
      <c r="A303" s="15" t="s">
        <v>422</v>
      </c>
      <c r="B303" s="15" t="s">
        <v>1245</v>
      </c>
      <c r="C303" s="15" t="s">
        <v>1245</v>
      </c>
      <c r="D303" s="15" t="s">
        <v>415</v>
      </c>
      <c r="E303" s="62" t="s">
        <v>93</v>
      </c>
      <c r="F303" s="62" t="s">
        <v>423</v>
      </c>
      <c r="G303" s="5" t="s">
        <v>69</v>
      </c>
      <c r="H303" s="5">
        <v>47.6404</v>
      </c>
      <c r="I303" s="5">
        <v>2.2122000000000002</v>
      </c>
      <c r="J303" s="5">
        <v>17.018000000000001</v>
      </c>
      <c r="L303" s="5">
        <v>10.157299999999999</v>
      </c>
      <c r="M303" s="62">
        <f t="shared" si="6"/>
        <v>10.157299999999999</v>
      </c>
      <c r="N303" s="5">
        <v>0.24610000000000001</v>
      </c>
      <c r="O303" s="5">
        <v>5.7765000000000004</v>
      </c>
      <c r="P303" s="5">
        <v>12.9282</v>
      </c>
      <c r="Q303" s="5">
        <v>3.9068999999999998</v>
      </c>
      <c r="R303" s="5">
        <v>0.97689999999999999</v>
      </c>
      <c r="S303" s="5">
        <v>0.36159999999999998</v>
      </c>
      <c r="U303" s="5">
        <v>0.17950557094006314</v>
      </c>
      <c r="V303" s="5">
        <v>618.01199796151695</v>
      </c>
      <c r="W303" s="72">
        <f t="shared" si="5"/>
        <v>6.1801199796151694E-2</v>
      </c>
      <c r="X303" s="27">
        <v>661.41173878167479</v>
      </c>
      <c r="Y303" s="27">
        <v>861.58034885741336</v>
      </c>
      <c r="Z303" s="19">
        <v>702.50000000000011</v>
      </c>
      <c r="AB303" s="5">
        <v>35.450223513512491</v>
      </c>
      <c r="AC303" s="5">
        <v>0.10624121588315576</v>
      </c>
      <c r="AD303" s="5">
        <v>134.56677280965002</v>
      </c>
      <c r="AE303" s="5">
        <v>46.906914548328665</v>
      </c>
      <c r="AR303" s="5">
        <v>24.146668512000002</v>
      </c>
      <c r="AS303" s="5">
        <v>455.25168179999997</v>
      </c>
      <c r="AT303" s="5">
        <v>28.564000164000003</v>
      </c>
      <c r="AU303" s="5">
        <v>128.52693576000001</v>
      </c>
      <c r="AV303" s="5">
        <v>26.451070452</v>
      </c>
      <c r="AW303" s="5">
        <v>318.66174468000003</v>
      </c>
      <c r="AX303" s="5">
        <v>19.915998228000003</v>
      </c>
      <c r="AY303" s="5">
        <v>38.268466956000005</v>
      </c>
      <c r="AZ303" s="5">
        <v>4.3782674687999998</v>
      </c>
      <c r="BA303" s="5">
        <v>18.657477252</v>
      </c>
      <c r="BB303" s="5">
        <v>4.2715625939999997</v>
      </c>
      <c r="BC303" s="5">
        <v>1.0466507016000002</v>
      </c>
      <c r="BD303" s="5">
        <v>5.1874541208</v>
      </c>
      <c r="BE303" s="5">
        <v>0.79591830011999998</v>
      </c>
      <c r="BF303" s="5">
        <v>5.2204566204000002</v>
      </c>
      <c r="BG303" s="5">
        <v>1.2058901676</v>
      </c>
      <c r="BH303" s="5">
        <v>3.0194881703999998</v>
      </c>
      <c r="BI303" s="5">
        <v>0.43857724104000001</v>
      </c>
      <c r="BJ303" s="5">
        <v>2.9230785359999998</v>
      </c>
      <c r="BK303" s="5">
        <v>0.36779986871999998</v>
      </c>
    </row>
    <row r="304" spans="1:68">
      <c r="A304" s="15" t="s">
        <v>422</v>
      </c>
      <c r="B304" s="15" t="s">
        <v>1230</v>
      </c>
      <c r="C304" s="15" t="s">
        <v>1230</v>
      </c>
      <c r="D304" s="15" t="s">
        <v>421</v>
      </c>
      <c r="E304" s="62" t="s">
        <v>93</v>
      </c>
      <c r="F304" s="62" t="s">
        <v>423</v>
      </c>
      <c r="G304" s="5" t="s">
        <v>69</v>
      </c>
      <c r="H304" s="5">
        <v>48.077983539094646</v>
      </c>
      <c r="I304" s="5">
        <v>2.2544689800210307</v>
      </c>
      <c r="J304" s="5">
        <v>16.890673575129529</v>
      </c>
      <c r="L304" s="5">
        <v>10.115843621399176</v>
      </c>
      <c r="M304" s="62">
        <f t="shared" si="6"/>
        <v>10.115843621399176</v>
      </c>
      <c r="N304" s="5">
        <v>0.28499999999999998</v>
      </c>
      <c r="O304" s="5">
        <v>5.7982419855222336</v>
      </c>
      <c r="P304" s="5">
        <v>11.80030518819939</v>
      </c>
      <c r="Q304" s="5">
        <v>3.8479999999999999</v>
      </c>
      <c r="R304" s="5">
        <v>1.2292222222222224</v>
      </c>
      <c r="S304" s="5">
        <v>0.29859999999999998</v>
      </c>
      <c r="U304" s="5">
        <v>0.28523097760476612</v>
      </c>
      <c r="V304" s="5">
        <v>640.24263671379481</v>
      </c>
      <c r="W304" s="72">
        <f t="shared" si="5"/>
        <v>6.4024263671379478E-2</v>
      </c>
      <c r="X304" s="27">
        <v>763.40221419421539</v>
      </c>
      <c r="Y304" s="27">
        <v>790.8650276062715</v>
      </c>
      <c r="Z304" s="19">
        <v>431</v>
      </c>
      <c r="AB304" s="5" t="s">
        <v>20</v>
      </c>
      <c r="AD304" s="5" t="s">
        <v>20</v>
      </c>
      <c r="AE304" s="5" t="s">
        <v>20</v>
      </c>
    </row>
    <row r="305" spans="1:68">
      <c r="A305" s="15" t="s">
        <v>422</v>
      </c>
      <c r="B305" s="15" t="s">
        <v>1246</v>
      </c>
      <c r="C305" s="15" t="s">
        <v>1246</v>
      </c>
      <c r="D305" s="15" t="s">
        <v>411</v>
      </c>
      <c r="E305" s="62" t="s">
        <v>93</v>
      </c>
      <c r="F305" s="62" t="s">
        <v>423</v>
      </c>
      <c r="G305" s="5" t="s">
        <v>69</v>
      </c>
      <c r="H305" s="5">
        <v>48.500799999999998</v>
      </c>
      <c r="I305" s="5">
        <v>2.202</v>
      </c>
      <c r="J305" s="5">
        <v>16.792999999999999</v>
      </c>
      <c r="L305" s="5">
        <v>9.3963999999999999</v>
      </c>
      <c r="M305" s="62">
        <f t="shared" si="6"/>
        <v>9.3963999999999999</v>
      </c>
      <c r="N305" s="5">
        <v>0.1658</v>
      </c>
      <c r="O305" s="5">
        <v>5.8254000000000001</v>
      </c>
      <c r="P305" s="5">
        <v>11.8522</v>
      </c>
      <c r="Q305" s="5">
        <v>3.7743000000000002</v>
      </c>
      <c r="R305" s="5">
        <v>1.0853999999999999</v>
      </c>
      <c r="S305" s="5">
        <v>0.30620000000000003</v>
      </c>
      <c r="U305" s="5">
        <v>0.19015745917228247</v>
      </c>
      <c r="V305" s="5">
        <v>23.081789370019706</v>
      </c>
      <c r="W305" s="72">
        <f t="shared" si="5"/>
        <v>2.3081789370019705E-3</v>
      </c>
      <c r="X305" s="27">
        <v>662.52978347747649</v>
      </c>
      <c r="Y305" s="27">
        <v>849.33400005419094</v>
      </c>
      <c r="Z305" s="19">
        <v>230</v>
      </c>
      <c r="AB305" s="5">
        <v>33.542843414173596</v>
      </c>
      <c r="AC305" s="5">
        <v>9.4261869670118389E-2</v>
      </c>
      <c r="AD305" s="5">
        <v>43.351963842433427</v>
      </c>
      <c r="AE305" s="5">
        <v>47.809646645335313</v>
      </c>
      <c r="AR305" s="5">
        <v>25.184399064000001</v>
      </c>
      <c r="AS305" s="5">
        <v>444.26411832000002</v>
      </c>
      <c r="AT305" s="5">
        <v>28.689554189999999</v>
      </c>
      <c r="AU305" s="5">
        <v>134.26575690000001</v>
      </c>
      <c r="AV305" s="5">
        <v>27.511155341999999</v>
      </c>
      <c r="AW305" s="5">
        <v>347.02683180000002</v>
      </c>
      <c r="AX305" s="5">
        <v>21.134622102000002</v>
      </c>
      <c r="AY305" s="5">
        <v>39.773868354000001</v>
      </c>
      <c r="AZ305" s="5">
        <v>4.9374524099999997</v>
      </c>
      <c r="BA305" s="5">
        <v>19.751747796</v>
      </c>
      <c r="BB305" s="5">
        <v>4.7258057747999995</v>
      </c>
      <c r="BC305" s="5">
        <v>1.4761965174</v>
      </c>
      <c r="BD305" s="5">
        <v>4.7088469098000001</v>
      </c>
      <c r="BE305" s="5">
        <v>0.91332694266000003</v>
      </c>
      <c r="BF305" s="5">
        <v>5.3054113266000007</v>
      </c>
      <c r="BG305" s="5">
        <v>1.1910937698000001</v>
      </c>
      <c r="BH305" s="5">
        <v>2.9982304242</v>
      </c>
      <c r="BI305" s="5">
        <v>0.49395843815999996</v>
      </c>
      <c r="BJ305" s="5">
        <v>2.4620395668000001</v>
      </c>
      <c r="BK305" s="5">
        <v>0.46477949957999998</v>
      </c>
    </row>
    <row r="306" spans="1:68">
      <c r="A306" s="15" t="s">
        <v>422</v>
      </c>
      <c r="B306" s="15" t="s">
        <v>1247</v>
      </c>
      <c r="C306" s="15" t="s">
        <v>1247</v>
      </c>
      <c r="D306" s="15" t="s">
        <v>413</v>
      </c>
      <c r="E306" s="62" t="s">
        <v>93</v>
      </c>
      <c r="F306" s="62" t="s">
        <v>423</v>
      </c>
      <c r="G306" s="5" t="s">
        <v>69</v>
      </c>
      <c r="H306" s="5">
        <v>48.369100000000003</v>
      </c>
      <c r="I306" s="5">
        <v>2.2267999999999999</v>
      </c>
      <c r="J306" s="5">
        <v>17.340199999999999</v>
      </c>
      <c r="L306" s="5">
        <v>10.055199999999999</v>
      </c>
      <c r="M306" s="62">
        <f t="shared" si="6"/>
        <v>10.055199999999999</v>
      </c>
      <c r="N306" s="5">
        <v>0.1118</v>
      </c>
      <c r="O306" s="5">
        <v>5.9057000000000004</v>
      </c>
      <c r="P306" s="5">
        <v>12.584099999999999</v>
      </c>
      <c r="Q306" s="5">
        <v>3.9198</v>
      </c>
      <c r="R306" s="5">
        <v>0.96660000000000001</v>
      </c>
      <c r="S306" s="5">
        <v>0.32700000000000001</v>
      </c>
      <c r="U306" s="5">
        <v>0.20661694161152164</v>
      </c>
      <c r="V306" s="5">
        <v>119.27844825158706</v>
      </c>
      <c r="W306" s="72">
        <f t="shared" si="5"/>
        <v>1.1927844825158707E-2</v>
      </c>
      <c r="X306" s="27">
        <v>654.91711358635848</v>
      </c>
      <c r="Y306" s="27">
        <v>879.66642723477162</v>
      </c>
      <c r="Z306" s="19">
        <v>675</v>
      </c>
      <c r="AB306" s="5">
        <v>29.80142370515707</v>
      </c>
      <c r="AC306" s="5">
        <v>0.10962726604919561</v>
      </c>
      <c r="AD306" s="5">
        <v>118.97714394571508</v>
      </c>
      <c r="AE306" s="5">
        <v>50.670353442282057</v>
      </c>
      <c r="AR306" s="5">
        <v>26.957924419999998</v>
      </c>
      <c r="AS306" s="5">
        <v>475.65095895999997</v>
      </c>
      <c r="AT306" s="5">
        <v>28.937955771999999</v>
      </c>
      <c r="AU306" s="5">
        <v>134.84264143999999</v>
      </c>
      <c r="AV306" s="5">
        <v>28.800105488</v>
      </c>
      <c r="AW306" s="5">
        <v>337.14516312000001</v>
      </c>
      <c r="AX306" s="5">
        <v>20.850096451999999</v>
      </c>
      <c r="AY306" s="5">
        <v>40.776692399999995</v>
      </c>
      <c r="AZ306" s="5">
        <v>4.957501087599999</v>
      </c>
      <c r="BA306" s="5">
        <v>21.976034435999999</v>
      </c>
      <c r="BB306" s="5">
        <v>5.1951241295999999</v>
      </c>
      <c r="BC306" s="5">
        <v>1.3638502224</v>
      </c>
      <c r="BD306" s="5">
        <v>5.1715064235999995</v>
      </c>
      <c r="BE306" s="5">
        <v>0.72134258052</v>
      </c>
      <c r="BF306" s="5">
        <v>5.6733585764000001</v>
      </c>
      <c r="BG306" s="5">
        <v>1.0030295139999998</v>
      </c>
      <c r="BH306" s="5">
        <v>2.8865656672000002</v>
      </c>
      <c r="BI306" s="5">
        <v>0.52344548400000002</v>
      </c>
      <c r="BJ306" s="5">
        <v>2.6076839387999997</v>
      </c>
      <c r="BK306" s="5">
        <v>0.48994690099999993</v>
      </c>
    </row>
    <row r="307" spans="1:68">
      <c r="A307" s="15" t="s">
        <v>422</v>
      </c>
      <c r="B307" s="15" t="s">
        <v>1248</v>
      </c>
      <c r="C307" s="15" t="s">
        <v>1248</v>
      </c>
      <c r="D307" s="15" t="s">
        <v>420</v>
      </c>
      <c r="E307" s="62" t="s">
        <v>93</v>
      </c>
      <c r="F307" s="62" t="s">
        <v>423</v>
      </c>
      <c r="G307" s="5" t="s">
        <v>69</v>
      </c>
      <c r="H307" s="5">
        <v>48.296296296296298</v>
      </c>
      <c r="I307" s="5">
        <v>2.1065194532071505</v>
      </c>
      <c r="J307" s="5">
        <v>16.87647668393782</v>
      </c>
      <c r="L307" s="5">
        <v>9.6698559670781883</v>
      </c>
      <c r="M307" s="62">
        <f t="shared" si="6"/>
        <v>9.6698559670781883</v>
      </c>
      <c r="N307" s="5">
        <v>0.14760000000000001</v>
      </c>
      <c r="O307" s="5">
        <v>5.9189245087900719</v>
      </c>
      <c r="P307" s="5">
        <v>11.320142421159716</v>
      </c>
      <c r="Q307" s="5">
        <v>3.9058000000000002</v>
      </c>
      <c r="R307" s="5">
        <v>1.2737777777777779</v>
      </c>
      <c r="S307" s="5">
        <v>0.3019</v>
      </c>
      <c r="U307" s="5">
        <v>0.20391596647363155</v>
      </c>
      <c r="V307" s="5">
        <v>583.75436259148148</v>
      </c>
      <c r="W307" s="72">
        <f t="shared" si="5"/>
        <v>5.837543625914815E-2</v>
      </c>
      <c r="X307" s="27">
        <v>708.15826213106891</v>
      </c>
      <c r="Y307" s="27">
        <v>772.53800215132185</v>
      </c>
      <c r="Z307" s="19">
        <v>345</v>
      </c>
      <c r="AB307" s="5">
        <v>29.428119270739234</v>
      </c>
      <c r="AC307" s="5">
        <v>7.3058969342688157E-2</v>
      </c>
      <c r="AD307" s="5">
        <v>76.714400071155382</v>
      </c>
      <c r="AE307" s="5">
        <v>53.963154036633739</v>
      </c>
      <c r="AR307" s="5">
        <v>26.443000000000001</v>
      </c>
      <c r="AS307" s="5">
        <v>404.85</v>
      </c>
      <c r="AT307" s="5">
        <v>27.256</v>
      </c>
      <c r="AU307" s="5">
        <v>119.46</v>
      </c>
      <c r="AV307" s="5">
        <v>24.872</v>
      </c>
      <c r="AW307" s="5">
        <v>307.51</v>
      </c>
      <c r="AX307" s="5">
        <v>18.937000000000001</v>
      </c>
      <c r="AY307" s="5">
        <v>37.787999999999997</v>
      </c>
      <c r="AZ307" s="5">
        <v>4.1310000000000002</v>
      </c>
      <c r="BA307" s="5">
        <v>24.064</v>
      </c>
      <c r="BB307" s="5">
        <v>4.7881999999999998</v>
      </c>
      <c r="BC307" s="5">
        <v>1.5725</v>
      </c>
      <c r="BD307" s="5">
        <v>3.9136000000000002</v>
      </c>
      <c r="BE307" s="5">
        <v>0.51559999999999995</v>
      </c>
      <c r="BF307" s="5">
        <v>4.4972000000000003</v>
      </c>
      <c r="BG307" s="5">
        <v>1.0602</v>
      </c>
      <c r="BH307" s="5">
        <v>2.8963999999999999</v>
      </c>
      <c r="BI307" s="5">
        <v>0.43108000000000002</v>
      </c>
      <c r="BJ307" s="5">
        <v>3.7936999999999999</v>
      </c>
      <c r="BK307" s="5">
        <v>0.51600999999999997</v>
      </c>
    </row>
    <row r="308" spans="1:68">
      <c r="A308" s="15" t="s">
        <v>422</v>
      </c>
      <c r="B308" s="15" t="s">
        <v>1249</v>
      </c>
      <c r="C308" s="15" t="s">
        <v>1249</v>
      </c>
      <c r="D308" s="15" t="s">
        <v>407</v>
      </c>
      <c r="E308" s="62" t="s">
        <v>93</v>
      </c>
      <c r="F308" s="62" t="s">
        <v>423</v>
      </c>
      <c r="G308" s="5" t="s">
        <v>69</v>
      </c>
      <c r="H308" s="5">
        <v>47.8857</v>
      </c>
      <c r="I308" s="5">
        <v>2.2147000000000001</v>
      </c>
      <c r="J308" s="5">
        <v>17.5167</v>
      </c>
      <c r="L308" s="5">
        <v>10.331899999999999</v>
      </c>
      <c r="M308" s="62">
        <f t="shared" si="6"/>
        <v>10.331899999999999</v>
      </c>
      <c r="N308" s="5">
        <v>0.17249999999999999</v>
      </c>
      <c r="O308" s="5">
        <v>5.9992000000000001</v>
      </c>
      <c r="P308" s="5">
        <v>12.0517</v>
      </c>
      <c r="Q308" s="5">
        <v>4.1288999999999998</v>
      </c>
      <c r="R308" s="5">
        <v>1.127</v>
      </c>
      <c r="S308" s="5">
        <v>0.25990000000000002</v>
      </c>
      <c r="U308" s="5">
        <v>0.16075713097308209</v>
      </c>
      <c r="V308" s="5">
        <v>62.168682272688464</v>
      </c>
      <c r="W308" s="72">
        <f t="shared" si="5"/>
        <v>6.2168682272688465E-3</v>
      </c>
      <c r="X308" s="27">
        <v>687.78876826236808</v>
      </c>
      <c r="Y308" s="27">
        <v>896.73055126442</v>
      </c>
      <c r="Z308" s="19">
        <v>391.5</v>
      </c>
      <c r="AB308" s="5">
        <v>36.929971329463925</v>
      </c>
      <c r="AC308" s="5">
        <v>9.5848519107593025E-2</v>
      </c>
      <c r="AD308" s="5">
        <v>75.508836866876109</v>
      </c>
      <c r="AE308" s="5">
        <v>47.35133350309934</v>
      </c>
      <c r="AR308" s="5">
        <v>19.524983892000002</v>
      </c>
      <c r="AS308" s="5">
        <v>457.30558406</v>
      </c>
      <c r="AT308" s="5">
        <v>26.05590368</v>
      </c>
      <c r="AU308" s="5">
        <v>107.24527118</v>
      </c>
      <c r="AV308" s="5">
        <v>22.55417096</v>
      </c>
      <c r="AW308" s="5">
        <v>278.43481754000004</v>
      </c>
      <c r="AX308" s="5">
        <v>17.194260715999999</v>
      </c>
      <c r="AY308" s="5">
        <v>33.949863516000001</v>
      </c>
      <c r="AZ308" s="5">
        <v>3.9581816974000001</v>
      </c>
      <c r="BA308" s="5">
        <v>18.624134909999999</v>
      </c>
      <c r="BB308" s="5">
        <v>4.1587782679999998</v>
      </c>
      <c r="BC308" s="5">
        <v>1.1467233332</v>
      </c>
      <c r="BD308" s="5">
        <v>5.2211587915999997</v>
      </c>
      <c r="BE308" s="5">
        <v>0.81134770592000005</v>
      </c>
      <c r="BF308" s="5">
        <v>5.1848236080000003</v>
      </c>
      <c r="BG308" s="5">
        <v>1.1095409562</v>
      </c>
      <c r="BH308" s="5">
        <v>3.0614745497999998</v>
      </c>
      <c r="BI308" s="5">
        <v>0.41253611949999996</v>
      </c>
      <c r="BJ308" s="5">
        <v>2.8723621563999999</v>
      </c>
      <c r="BK308" s="5">
        <v>0.34584317240000001</v>
      </c>
    </row>
    <row r="309" spans="1:68">
      <c r="A309" s="15" t="s">
        <v>422</v>
      </c>
      <c r="B309" s="15" t="s">
        <v>1250</v>
      </c>
      <c r="C309" s="15" t="s">
        <v>1250</v>
      </c>
      <c r="D309" s="15" t="s">
        <v>414</v>
      </c>
      <c r="E309" s="62" t="s">
        <v>93</v>
      </c>
      <c r="F309" s="62" t="s">
        <v>423</v>
      </c>
      <c r="G309" s="5" t="s">
        <v>69</v>
      </c>
      <c r="H309" s="5">
        <v>48.199399999999997</v>
      </c>
      <c r="I309" s="5">
        <v>2.1791</v>
      </c>
      <c r="J309" s="5">
        <v>17.259</v>
      </c>
      <c r="L309" s="5">
        <v>9.9701000000000004</v>
      </c>
      <c r="M309" s="62">
        <f t="shared" si="6"/>
        <v>9.9701000000000004</v>
      </c>
      <c r="N309" s="5">
        <v>0.15620000000000001</v>
      </c>
      <c r="O309" s="5">
        <v>6.0057999999999998</v>
      </c>
      <c r="P309" s="5">
        <v>12.5306</v>
      </c>
      <c r="Q309" s="5">
        <v>3.8325999999999998</v>
      </c>
      <c r="R309" s="5">
        <v>0.9849</v>
      </c>
      <c r="S309" s="5">
        <v>0.32400000000000001</v>
      </c>
      <c r="U309" s="5">
        <v>0.13195236382670897</v>
      </c>
      <c r="V309" s="5">
        <v>1077.1064370541119</v>
      </c>
      <c r="W309" s="72">
        <f t="shared" si="5"/>
        <v>0.10771064370541118</v>
      </c>
      <c r="X309" s="27">
        <v>662.29361289980693</v>
      </c>
      <c r="Y309" s="27">
        <v>952.24199066342408</v>
      </c>
      <c r="Z309" s="19">
        <v>321.5</v>
      </c>
      <c r="AB309" s="5">
        <v>38.456244106438518</v>
      </c>
      <c r="AC309" s="5">
        <v>0.11646690860446447</v>
      </c>
      <c r="AD309" s="5">
        <v>58.94996404781228</v>
      </c>
      <c r="AE309" s="5">
        <v>34.551141173303733</v>
      </c>
      <c r="AR309" s="5">
        <v>23.372380240000002</v>
      </c>
      <c r="AS309" s="5">
        <v>453.22218136000004</v>
      </c>
      <c r="AT309" s="5">
        <v>26.804394655999999</v>
      </c>
      <c r="AU309" s="5">
        <v>122.35960335999998</v>
      </c>
      <c r="AV309" s="5">
        <v>26.457572544000001</v>
      </c>
      <c r="AW309" s="5">
        <v>316.53234567999999</v>
      </c>
      <c r="AX309" s="5">
        <v>19.627844800000002</v>
      </c>
      <c r="AY309" s="5">
        <v>38.190450255999998</v>
      </c>
      <c r="AZ309" s="5">
        <v>4.7581325903999998</v>
      </c>
      <c r="BA309" s="5">
        <v>17.222004599999998</v>
      </c>
      <c r="BB309" s="5">
        <v>4.3432799871999999</v>
      </c>
      <c r="BC309" s="5">
        <v>1.2149254807999998</v>
      </c>
      <c r="BD309" s="5">
        <v>4.3036431743999994</v>
      </c>
      <c r="BE309" s="5">
        <v>0.95280799999999999</v>
      </c>
      <c r="BF309" s="5">
        <v>5.4537777112000008</v>
      </c>
      <c r="BG309" s="5">
        <v>1.2196895208</v>
      </c>
      <c r="BH309" s="5">
        <v>3.2552685320000001</v>
      </c>
      <c r="BI309" s="5">
        <v>0.39197568311999997</v>
      </c>
      <c r="BJ309" s="5">
        <v>2.8209786455999999</v>
      </c>
      <c r="BK309" s="5">
        <v>0.32630815576</v>
      </c>
    </row>
    <row r="310" spans="1:68">
      <c r="A310" s="15" t="s">
        <v>422</v>
      </c>
      <c r="B310" s="15" t="s">
        <v>1251</v>
      </c>
      <c r="C310" s="15" t="s">
        <v>1251</v>
      </c>
      <c r="D310" s="15" t="s">
        <v>410</v>
      </c>
      <c r="E310" s="62" t="s">
        <v>93</v>
      </c>
      <c r="F310" s="62" t="s">
        <v>423</v>
      </c>
      <c r="G310" s="5" t="s">
        <v>69</v>
      </c>
      <c r="H310" s="5">
        <v>47.691600000000001</v>
      </c>
      <c r="I310" s="5">
        <v>2.1259999999999999</v>
      </c>
      <c r="J310" s="5">
        <v>17.0657</v>
      </c>
      <c r="L310" s="5">
        <v>10.0703</v>
      </c>
      <c r="M310" s="62">
        <f t="shared" si="6"/>
        <v>10.0703</v>
      </c>
      <c r="N310" s="5">
        <v>0.1167</v>
      </c>
      <c r="O310" s="5">
        <v>6.0148000000000001</v>
      </c>
      <c r="P310" s="5">
        <v>11.974299999999999</v>
      </c>
      <c r="Q310" s="5">
        <v>4.3648999999999996</v>
      </c>
      <c r="R310" s="5">
        <v>1.2338</v>
      </c>
      <c r="S310" s="5">
        <v>0.39269999999999999</v>
      </c>
      <c r="U310" s="5">
        <v>0.32124756179733016</v>
      </c>
      <c r="V310" s="5">
        <v>1352.2753869617407</v>
      </c>
      <c r="W310" s="72">
        <f t="shared" si="5"/>
        <v>0.13522753869617407</v>
      </c>
      <c r="X310" s="27">
        <v>691.90611400972864</v>
      </c>
      <c r="Y310" s="27">
        <v>1029.8240531836559</v>
      </c>
      <c r="Z310" s="19">
        <v>875.5</v>
      </c>
      <c r="AB310" s="5">
        <v>35.234810635689151</v>
      </c>
      <c r="AC310" s="5">
        <v>0.10054619090045443</v>
      </c>
      <c r="AD310" s="5">
        <v>157.01106950801704</v>
      </c>
      <c r="AE310" s="5">
        <v>83.855165512777702</v>
      </c>
      <c r="AR310" s="5">
        <v>28.925877119999999</v>
      </c>
      <c r="AS310" s="5">
        <v>450.90223743999996</v>
      </c>
      <c r="AT310" s="5">
        <v>27.284610048000001</v>
      </c>
      <c r="AU310" s="5">
        <v>132.3586832</v>
      </c>
      <c r="AV310" s="5">
        <v>27.071206528000001</v>
      </c>
      <c r="AW310" s="5">
        <v>350.79658624000001</v>
      </c>
      <c r="AX310" s="5">
        <v>20.929065216000001</v>
      </c>
      <c r="AY310" s="5">
        <v>38.309811904</v>
      </c>
      <c r="AZ310" s="5">
        <v>4.6408475488000001</v>
      </c>
      <c r="BA310" s="5">
        <v>19.637003904</v>
      </c>
      <c r="BB310" s="5">
        <v>4.0924005023999994</v>
      </c>
      <c r="BC310" s="5">
        <v>1.0507213311999999</v>
      </c>
      <c r="BD310" s="5">
        <v>5.7470537951999994</v>
      </c>
      <c r="BE310" s="5">
        <v>0.79883727648000002</v>
      </c>
      <c r="BF310" s="5">
        <v>5.5760399744000004</v>
      </c>
      <c r="BG310" s="5">
        <v>1.2195041152000001</v>
      </c>
      <c r="BH310" s="5">
        <v>3.29562936</v>
      </c>
      <c r="BI310" s="5">
        <v>0.48724873696000004</v>
      </c>
      <c r="BJ310" s="5">
        <v>3.0183017856000003</v>
      </c>
      <c r="BK310" s="5">
        <v>0.40820213312000003</v>
      </c>
    </row>
    <row r="311" spans="1:68">
      <c r="A311" s="15" t="s">
        <v>422</v>
      </c>
      <c r="B311" s="15" t="s">
        <v>1252</v>
      </c>
      <c r="C311" s="15" t="s">
        <v>1252</v>
      </c>
      <c r="D311" s="64" t="s">
        <v>412</v>
      </c>
      <c r="E311" s="62" t="s">
        <v>93</v>
      </c>
      <c r="F311" s="62" t="s">
        <v>423</v>
      </c>
      <c r="G311" s="5" t="s">
        <v>69</v>
      </c>
      <c r="H311" s="62">
        <v>48.453899999999997</v>
      </c>
      <c r="I311" s="62">
        <v>2.2608999999999999</v>
      </c>
      <c r="J311" s="62">
        <v>17.022099999999998</v>
      </c>
      <c r="K311" s="62"/>
      <c r="L311" s="62">
        <v>9.5024999999999995</v>
      </c>
      <c r="M311" s="62">
        <f t="shared" si="6"/>
        <v>9.5024999999999995</v>
      </c>
      <c r="N311" s="62">
        <v>5.3400000000000003E-2</v>
      </c>
      <c r="O311" s="62">
        <v>6.1403999999999996</v>
      </c>
      <c r="P311" s="62">
        <v>11.8391</v>
      </c>
      <c r="Q311" s="62">
        <v>4.0867000000000004</v>
      </c>
      <c r="R311" s="62">
        <v>1.2355</v>
      </c>
      <c r="S311" s="62">
        <v>0.32119999999999999</v>
      </c>
      <c r="T311" s="62"/>
      <c r="U311" s="62">
        <v>9.4110343068935315E-2</v>
      </c>
      <c r="V311" s="62">
        <v>12.606895681654624</v>
      </c>
      <c r="W311" s="72">
        <f t="shared" si="5"/>
        <v>1.2606895681654623E-3</v>
      </c>
      <c r="X311" s="68">
        <v>612.37064324683649</v>
      </c>
      <c r="Y311" s="68">
        <v>818.14122172352018</v>
      </c>
      <c r="Z311" s="23">
        <v>193</v>
      </c>
      <c r="AA311" s="62"/>
      <c r="AB311" s="5">
        <v>29.211741517290751</v>
      </c>
      <c r="AC311" s="5">
        <v>7.9768767578924676E-2</v>
      </c>
      <c r="AD311" s="5">
        <v>41.587463122284213</v>
      </c>
      <c r="AE311" s="5">
        <v>24.383061179744704</v>
      </c>
      <c r="AF311" s="62"/>
      <c r="AG311" s="62"/>
      <c r="AH311" s="62"/>
      <c r="AI311" s="62"/>
      <c r="AJ311" s="62"/>
      <c r="AK311" s="62"/>
      <c r="AL311" s="62"/>
      <c r="AM311" s="62"/>
      <c r="AN311" s="62"/>
      <c r="AO311" s="62"/>
      <c r="AP311" s="62"/>
      <c r="AQ311" s="62"/>
      <c r="AR311" s="62">
        <v>23.037234948000002</v>
      </c>
      <c r="AS311" s="62">
        <v>466.00725704000007</v>
      </c>
      <c r="AT311" s="62">
        <v>28.040534652000002</v>
      </c>
      <c r="AU311" s="62">
        <v>126.77541110000003</v>
      </c>
      <c r="AV311" s="62">
        <v>26.024510564000003</v>
      </c>
      <c r="AW311" s="62">
        <v>303.99011968000002</v>
      </c>
      <c r="AX311" s="62">
        <v>19.701701812</v>
      </c>
      <c r="AY311" s="62">
        <v>38.596607036000009</v>
      </c>
      <c r="AZ311" s="62">
        <v>4.3573787425999999</v>
      </c>
      <c r="BA311" s="62">
        <v>20.963167940000002</v>
      </c>
      <c r="BB311" s="62">
        <v>5.3036718150000004</v>
      </c>
      <c r="BC311" s="62">
        <v>1.4008658742</v>
      </c>
      <c r="BD311" s="62">
        <v>4.7224687094000011</v>
      </c>
      <c r="BE311" s="62">
        <v>0.84560795384000009</v>
      </c>
      <c r="BF311" s="62">
        <v>4.6408216686000001</v>
      </c>
      <c r="BG311" s="62">
        <v>1.0783407154000002</v>
      </c>
      <c r="BH311" s="62">
        <v>3.4726111654000005</v>
      </c>
      <c r="BI311" s="62">
        <v>0.39667498910000004</v>
      </c>
      <c r="BJ311" s="62">
        <v>2.5524374070000002</v>
      </c>
      <c r="BK311" s="62">
        <v>0.40155059438000007</v>
      </c>
      <c r="BL311" s="62"/>
      <c r="BM311" s="62"/>
      <c r="BN311" s="62"/>
      <c r="BO311" s="62"/>
      <c r="BP311" s="62"/>
    </row>
    <row r="312" spans="1:68">
      <c r="A312" s="15" t="s">
        <v>422</v>
      </c>
      <c r="B312" s="15" t="s">
        <v>1253</v>
      </c>
      <c r="C312" s="15" t="s">
        <v>1253</v>
      </c>
      <c r="D312" s="15" t="s">
        <v>409</v>
      </c>
      <c r="E312" s="62" t="s">
        <v>93</v>
      </c>
      <c r="F312" s="62" t="s">
        <v>423</v>
      </c>
      <c r="G312" s="5" t="s">
        <v>69</v>
      </c>
      <c r="H312" s="5">
        <v>48.687199999999997</v>
      </c>
      <c r="I312" s="5">
        <v>2.0078999999999998</v>
      </c>
      <c r="J312" s="5">
        <v>17.407900000000001</v>
      </c>
      <c r="L312" s="5">
        <v>9.4909999999999997</v>
      </c>
      <c r="M312" s="62">
        <f t="shared" si="6"/>
        <v>9.4909999999999997</v>
      </c>
      <c r="N312" s="5">
        <v>0.2041</v>
      </c>
      <c r="O312" s="5">
        <v>6.2449000000000003</v>
      </c>
      <c r="P312" s="5">
        <v>11.94</v>
      </c>
      <c r="Q312" s="5">
        <v>3.9405999999999999</v>
      </c>
      <c r="R312" s="5">
        <v>1.2054</v>
      </c>
      <c r="S312" s="5">
        <v>0.3543</v>
      </c>
      <c r="U312" s="5">
        <v>0.20949001530718686</v>
      </c>
      <c r="V312" s="5">
        <v>69.138580702777276</v>
      </c>
      <c r="W312" s="72">
        <f t="shared" si="5"/>
        <v>6.9138580702777274E-3</v>
      </c>
      <c r="X312" s="27">
        <v>684.10837666959537</v>
      </c>
      <c r="Y312" s="27">
        <v>980.55548610617802</v>
      </c>
      <c r="Z312" s="19">
        <v>618.5</v>
      </c>
      <c r="AB312" s="5">
        <v>36.527682074371981</v>
      </c>
      <c r="AC312" s="5">
        <v>9.7991486039183923E-2</v>
      </c>
      <c r="AD312" s="5">
        <v>128.36270514764411</v>
      </c>
      <c r="AE312" s="5">
        <v>50.8473139730581</v>
      </c>
      <c r="AR312" s="5">
        <v>26.584251672000001</v>
      </c>
      <c r="AS312" s="5">
        <v>487.11246408</v>
      </c>
      <c r="AT312" s="5">
        <v>28.256319168000001</v>
      </c>
      <c r="AU312" s="5">
        <v>136.16905631999998</v>
      </c>
      <c r="AV312" s="5">
        <v>28.064598935999999</v>
      </c>
      <c r="AW312" s="5">
        <v>360.51988104000003</v>
      </c>
      <c r="AX312" s="5">
        <v>21.741646608</v>
      </c>
      <c r="AY312" s="5">
        <v>41.199819408000003</v>
      </c>
      <c r="AZ312" s="5">
        <v>5.0373775584000002</v>
      </c>
      <c r="BA312" s="5">
        <v>18.728491320000003</v>
      </c>
      <c r="BB312" s="5">
        <v>4.8512849351999998</v>
      </c>
      <c r="BC312" s="5">
        <v>1.1417369040000001</v>
      </c>
      <c r="BD312" s="5">
        <v>6.078771336</v>
      </c>
      <c r="BE312" s="5">
        <v>0.93242800991999997</v>
      </c>
      <c r="BF312" s="5">
        <v>4.8183777312</v>
      </c>
      <c r="BG312" s="5">
        <v>1.1051097552</v>
      </c>
      <c r="BH312" s="5">
        <v>3.4733792280000002</v>
      </c>
      <c r="BI312" s="5">
        <v>0.48999303672</v>
      </c>
      <c r="BJ312" s="5">
        <v>3.3037878984</v>
      </c>
      <c r="BK312" s="5">
        <v>0.45066654336</v>
      </c>
    </row>
    <row r="313" spans="1:68">
      <c r="A313" s="15" t="s">
        <v>422</v>
      </c>
      <c r="B313" s="15" t="s">
        <v>1254</v>
      </c>
      <c r="C313" s="15" t="s">
        <v>1254</v>
      </c>
      <c r="D313" s="15" t="s">
        <v>418</v>
      </c>
      <c r="E313" s="62" t="s">
        <v>93</v>
      </c>
      <c r="F313" s="62" t="s">
        <v>423</v>
      </c>
      <c r="G313" s="5" t="s">
        <v>69</v>
      </c>
      <c r="H313" s="5">
        <v>48.055500000000002</v>
      </c>
      <c r="I313" s="5">
        <v>2.2206000000000001</v>
      </c>
      <c r="J313" s="5">
        <v>17.023700000000002</v>
      </c>
      <c r="L313" s="5">
        <v>10.0168</v>
      </c>
      <c r="M313" s="62">
        <f t="shared" si="6"/>
        <v>10.0168</v>
      </c>
      <c r="N313" s="5">
        <v>0.1769</v>
      </c>
      <c r="O313" s="5">
        <v>6.3738000000000001</v>
      </c>
      <c r="P313" s="5">
        <v>12.242900000000001</v>
      </c>
      <c r="Q313" s="5">
        <v>3.7646000000000002</v>
      </c>
      <c r="R313" s="5">
        <v>1.0185</v>
      </c>
      <c r="S313" s="5">
        <v>0.3417</v>
      </c>
      <c r="U313" s="5">
        <v>0.19857432985968856</v>
      </c>
      <c r="V313" s="5">
        <v>1790.9881618338463</v>
      </c>
      <c r="W313" s="72">
        <f t="shared" si="5"/>
        <v>0.17909881618338463</v>
      </c>
      <c r="X313" s="27">
        <v>737.01642073976575</v>
      </c>
      <c r="Y313" s="27">
        <v>762.94739113042567</v>
      </c>
      <c r="Z313" s="19">
        <v>484.5</v>
      </c>
      <c r="AB313" s="5">
        <v>57.493559520305872</v>
      </c>
      <c r="AC313" s="5">
        <v>9.0236224493386724E-2</v>
      </c>
      <c r="AD313" s="5">
        <v>103.4507248578044</v>
      </c>
      <c r="AE313" s="5">
        <v>63.422540710408022</v>
      </c>
      <c r="AR313" s="5">
        <v>19.598405320000001</v>
      </c>
      <c r="AS313" s="5">
        <v>367.77065952000004</v>
      </c>
      <c r="AT313" s="5">
        <v>22.56106591</v>
      </c>
      <c r="AU313" s="5">
        <v>100.37742160000001</v>
      </c>
      <c r="AV313" s="5">
        <v>21.654615810000003</v>
      </c>
      <c r="AW313" s="5">
        <v>262.19307682000004</v>
      </c>
      <c r="AX313" s="5">
        <v>16.375259595999999</v>
      </c>
      <c r="AY313" s="5">
        <v>31.309740612000002</v>
      </c>
      <c r="AZ313" s="5">
        <v>3.8571837150000006</v>
      </c>
      <c r="BA313" s="5">
        <v>12.819112730000001</v>
      </c>
      <c r="BB313" s="5">
        <v>3.5297166894000003</v>
      </c>
      <c r="BC313" s="5">
        <v>0.93452142836000007</v>
      </c>
      <c r="BD313" s="5">
        <v>3.3390759210000001</v>
      </c>
      <c r="BE313" s="5">
        <v>0.69627771733999999</v>
      </c>
      <c r="BF313" s="5">
        <v>4.6833891272000008</v>
      </c>
      <c r="BG313" s="5">
        <v>0.96369958000000011</v>
      </c>
      <c r="BH313" s="5">
        <v>2.6480746974000002</v>
      </c>
      <c r="BI313" s="5">
        <v>0.37499363558000004</v>
      </c>
      <c r="BJ313" s="5">
        <v>2.7034158613999999</v>
      </c>
      <c r="BK313" s="5">
        <v>0.31172341860000002</v>
      </c>
    </row>
    <row r="314" spans="1:68">
      <c r="A314" s="15" t="s">
        <v>422</v>
      </c>
      <c r="B314" s="15" t="s">
        <v>1255</v>
      </c>
      <c r="C314" s="15" t="s">
        <v>1255</v>
      </c>
      <c r="D314" s="15" t="s">
        <v>419</v>
      </c>
      <c r="E314" s="62" t="s">
        <v>93</v>
      </c>
      <c r="F314" s="62" t="s">
        <v>423</v>
      </c>
      <c r="G314" s="5" t="s">
        <v>69</v>
      </c>
      <c r="H314" s="5">
        <v>47.707900000000002</v>
      </c>
      <c r="I314" s="5">
        <v>2.1642000000000001</v>
      </c>
      <c r="J314" s="5">
        <v>16.801600000000001</v>
      </c>
      <c r="L314" s="5">
        <v>9.6058000000000003</v>
      </c>
      <c r="M314" s="62">
        <f t="shared" si="6"/>
        <v>9.6058000000000003</v>
      </c>
      <c r="N314" s="5">
        <v>0.2379</v>
      </c>
      <c r="O314" s="5">
        <v>6.4127000000000001</v>
      </c>
      <c r="P314" s="5">
        <v>12.724500000000001</v>
      </c>
      <c r="Q314" s="5">
        <v>3.8288000000000002</v>
      </c>
      <c r="R314" s="5">
        <v>0.97870000000000001</v>
      </c>
      <c r="S314" s="5">
        <v>0.35680000000000001</v>
      </c>
      <c r="U314" s="5">
        <v>0.18993448943712782</v>
      </c>
      <c r="V314" s="5">
        <v>1156.8271604499917</v>
      </c>
      <c r="W314" s="72">
        <f t="shared" si="5"/>
        <v>0.11568271604499916</v>
      </c>
      <c r="X314" s="27">
        <v>479.59702471137359</v>
      </c>
      <c r="Y314" s="27">
        <v>626.23387928482271</v>
      </c>
      <c r="Z314" s="19">
        <v>916.5</v>
      </c>
      <c r="AB314" s="5">
        <v>24.342555309682954</v>
      </c>
      <c r="AC314" s="5">
        <v>7.7078690544050601E-2</v>
      </c>
      <c r="AD314" s="5">
        <v>178.87464137244569</v>
      </c>
      <c r="AE314" s="5">
        <v>51.73916901038622</v>
      </c>
      <c r="AR314" s="5">
        <v>28.376999999999999</v>
      </c>
      <c r="AS314" s="5">
        <v>435.97</v>
      </c>
      <c r="AT314" s="5">
        <v>26.09</v>
      </c>
      <c r="AU314" s="5">
        <v>123.55</v>
      </c>
      <c r="AV314" s="5">
        <v>25.576000000000001</v>
      </c>
      <c r="AW314" s="5">
        <v>329.6</v>
      </c>
      <c r="AX314" s="5">
        <v>19.652999999999999</v>
      </c>
      <c r="AY314" s="5">
        <v>36.71</v>
      </c>
      <c r="AZ314" s="5">
        <v>4.6496000000000004</v>
      </c>
      <c r="BA314" s="5">
        <v>19.702000000000002</v>
      </c>
      <c r="BB314" s="5">
        <v>4.7003000000000004</v>
      </c>
      <c r="BC314" s="5">
        <v>1.3697999999999999</v>
      </c>
      <c r="BD314" s="5">
        <v>4.6839000000000004</v>
      </c>
      <c r="BE314" s="5">
        <v>0.84675</v>
      </c>
      <c r="BF314" s="5">
        <v>5.1237000000000004</v>
      </c>
      <c r="BG314" s="5">
        <v>1.0437000000000001</v>
      </c>
      <c r="BH314" s="5">
        <v>3.0550999999999999</v>
      </c>
      <c r="BI314" s="5">
        <v>0.35643000000000002</v>
      </c>
      <c r="BJ314" s="5">
        <v>3.6316999999999999</v>
      </c>
      <c r="BK314" s="5">
        <v>0.51173000000000002</v>
      </c>
    </row>
    <row r="315" spans="1:68">
      <c r="A315" s="15" t="s">
        <v>422</v>
      </c>
      <c r="B315" s="15" t="s">
        <v>1256</v>
      </c>
      <c r="C315" s="15" t="s">
        <v>1256</v>
      </c>
      <c r="D315" s="15" t="s">
        <v>416</v>
      </c>
      <c r="E315" s="62" t="s">
        <v>93</v>
      </c>
      <c r="F315" s="62" t="s">
        <v>423</v>
      </c>
      <c r="G315" s="5" t="s">
        <v>69</v>
      </c>
      <c r="H315" s="5">
        <v>48.108600000000003</v>
      </c>
      <c r="I315" s="5">
        <v>2.2509999999999999</v>
      </c>
      <c r="J315" s="5">
        <v>17.1143</v>
      </c>
      <c r="L315" s="5">
        <v>9.8939000000000004</v>
      </c>
      <c r="M315" s="62">
        <f t="shared" si="6"/>
        <v>9.8939000000000004</v>
      </c>
      <c r="N315" s="5">
        <v>0.1822</v>
      </c>
      <c r="O315" s="5">
        <v>6.4406999999999996</v>
      </c>
      <c r="P315" s="5">
        <v>11.9086</v>
      </c>
      <c r="Q315" s="5">
        <v>3.8475999999999999</v>
      </c>
      <c r="R315" s="5">
        <v>0.98050000000000004</v>
      </c>
      <c r="S315" s="5">
        <v>0.30380000000000001</v>
      </c>
      <c r="U315" s="5">
        <v>0.1275925734138991</v>
      </c>
      <c r="V315" s="5">
        <v>62.342452892447476</v>
      </c>
      <c r="W315" s="72">
        <f t="shared" si="5"/>
        <v>6.2342452892447473E-3</v>
      </c>
      <c r="X315" s="27">
        <v>588.08186544300577</v>
      </c>
      <c r="Y315" s="27">
        <v>752.18914255699065</v>
      </c>
      <c r="Z315" s="19">
        <v>115.99999999999999</v>
      </c>
      <c r="AB315" s="5">
        <v>29.326700329929857</v>
      </c>
      <c r="AC315" s="5">
        <v>9.2411670168845231E-2</v>
      </c>
      <c r="AD315" s="5">
        <v>19.523731715054407</v>
      </c>
      <c r="AE315" s="5">
        <v>31.937662419718645</v>
      </c>
      <c r="AR315" s="5">
        <v>24.653737367999998</v>
      </c>
      <c r="AS315" s="5">
        <v>439.78951674000001</v>
      </c>
      <c r="AT315" s="5">
        <v>26.519366502</v>
      </c>
      <c r="AU315" s="5">
        <v>133.30750104000001</v>
      </c>
      <c r="AV315" s="5">
        <v>27.423853722</v>
      </c>
      <c r="AW315" s="5">
        <v>345.49423920000004</v>
      </c>
      <c r="AX315" s="5">
        <v>20.687908788000001</v>
      </c>
      <c r="AY315" s="5">
        <v>39.950504748</v>
      </c>
      <c r="AZ315" s="5">
        <v>4.5842592923999996</v>
      </c>
      <c r="BA315" s="5">
        <v>20.05277985</v>
      </c>
      <c r="BB315" s="5">
        <v>5.5258205489999996</v>
      </c>
      <c r="BC315" s="5">
        <v>1.1596321314</v>
      </c>
      <c r="BD315" s="5">
        <v>3.7736001972</v>
      </c>
      <c r="BE315" s="5">
        <v>0.76700516256000006</v>
      </c>
      <c r="BF315" s="5">
        <v>5.9414870933999993</v>
      </c>
      <c r="BG315" s="5">
        <v>1.0529821547999998</v>
      </c>
      <c r="BH315" s="5">
        <v>2.9734768871999999</v>
      </c>
      <c r="BI315" s="5">
        <v>0.39457509516</v>
      </c>
      <c r="BJ315" s="5">
        <v>2.8551977892</v>
      </c>
      <c r="BK315" s="5">
        <v>0.48778697591999998</v>
      </c>
    </row>
    <row r="316" spans="1:68">
      <c r="A316" s="15" t="s">
        <v>422</v>
      </c>
      <c r="B316" s="15" t="s">
        <v>1257</v>
      </c>
      <c r="C316" s="15" t="s">
        <v>1257</v>
      </c>
      <c r="D316" s="15" t="s">
        <v>417</v>
      </c>
      <c r="E316" s="62" t="s">
        <v>93</v>
      </c>
      <c r="F316" s="62" t="s">
        <v>423</v>
      </c>
      <c r="G316" s="5" t="s">
        <v>69</v>
      </c>
      <c r="H316" s="5">
        <v>49.697099999999999</v>
      </c>
      <c r="I316" s="5">
        <v>2.0857000000000001</v>
      </c>
      <c r="J316" s="5">
        <v>17.214500000000001</v>
      </c>
      <c r="L316" s="5">
        <v>8.4618000000000002</v>
      </c>
      <c r="M316" s="62">
        <f t="shared" si="6"/>
        <v>8.4618000000000002</v>
      </c>
      <c r="N316" s="5">
        <v>0.18740000000000001</v>
      </c>
      <c r="O316" s="5">
        <v>6.4592000000000001</v>
      </c>
      <c r="P316" s="5">
        <v>11.7599</v>
      </c>
      <c r="Q316" s="5">
        <v>3.4014000000000002</v>
      </c>
      <c r="R316" s="5">
        <v>0.9839</v>
      </c>
      <c r="S316" s="5">
        <v>0.40789999999999998</v>
      </c>
      <c r="U316" s="5">
        <v>6.1061860118081297E-2</v>
      </c>
      <c r="V316" s="5">
        <v>5.5118283182408359</v>
      </c>
      <c r="W316" s="72">
        <f t="shared" si="5"/>
        <v>5.5118283182408357E-4</v>
      </c>
      <c r="X316" s="27">
        <v>532.88128658304367</v>
      </c>
      <c r="Y316" s="27">
        <v>706.35116565153294</v>
      </c>
      <c r="Z316" s="19">
        <v>109.5</v>
      </c>
      <c r="AB316" s="5">
        <v>27.795838878712832</v>
      </c>
      <c r="AC316" s="5">
        <v>8.6480275141365998E-2</v>
      </c>
      <c r="AD316" s="5">
        <v>18.61705108910899</v>
      </c>
      <c r="AE316" s="5">
        <v>15.348644618478771</v>
      </c>
      <c r="AR316" s="5">
        <v>28.04230647</v>
      </c>
      <c r="AS316" s="5">
        <v>476.1723384</v>
      </c>
      <c r="AT316" s="5">
        <v>27.672279120000002</v>
      </c>
      <c r="AU316" s="5">
        <v>131.0473485</v>
      </c>
      <c r="AV316" s="5">
        <v>29.414771550000001</v>
      </c>
      <c r="AW316" s="5">
        <v>347.04720989999998</v>
      </c>
      <c r="AX316" s="5">
        <v>20.500476299999999</v>
      </c>
      <c r="AY316" s="5">
        <v>39.783226230000004</v>
      </c>
      <c r="AZ316" s="5">
        <v>4.6438912980000007</v>
      </c>
      <c r="BA316" s="5">
        <v>19.171261170000001</v>
      </c>
      <c r="BB316" s="5">
        <v>4.7327939729999997</v>
      </c>
      <c r="BC316" s="5">
        <v>1.4953910490000002</v>
      </c>
      <c r="BD316" s="5">
        <v>4.258486188</v>
      </c>
      <c r="BE316" s="5">
        <v>0.78098837490000006</v>
      </c>
      <c r="BF316" s="5">
        <v>5.8817048669999998</v>
      </c>
      <c r="BG316" s="5">
        <v>1.2620335409999999</v>
      </c>
      <c r="BH316" s="5">
        <v>3.0371076000000001</v>
      </c>
      <c r="BI316" s="5">
        <v>0.43421988690000002</v>
      </c>
      <c r="BJ316" s="5">
        <v>2.3575067190000003</v>
      </c>
      <c r="BK316" s="5">
        <v>0.41156652420000001</v>
      </c>
    </row>
    <row r="317" spans="1:68">
      <c r="A317" s="15" t="s">
        <v>422</v>
      </c>
      <c r="B317" s="15" t="s">
        <v>1258</v>
      </c>
      <c r="C317" s="15" t="s">
        <v>1258</v>
      </c>
      <c r="D317" s="15" t="s">
        <v>408</v>
      </c>
      <c r="E317" s="62" t="s">
        <v>93</v>
      </c>
      <c r="F317" s="62" t="s">
        <v>423</v>
      </c>
      <c r="G317" s="5" t="s">
        <v>69</v>
      </c>
      <c r="H317" s="5">
        <v>47.066299999999998</v>
      </c>
      <c r="I317" s="5">
        <v>2.2671000000000001</v>
      </c>
      <c r="J317" s="5">
        <v>17.6538</v>
      </c>
      <c r="L317" s="5">
        <v>9.5279000000000007</v>
      </c>
      <c r="M317" s="62">
        <f t="shared" si="6"/>
        <v>9.5279000000000007</v>
      </c>
      <c r="N317" s="5">
        <v>0.2311</v>
      </c>
      <c r="O317" s="5">
        <v>6.6222000000000003</v>
      </c>
      <c r="P317" s="5">
        <v>12.6677</v>
      </c>
      <c r="Q317" s="5">
        <v>3.5112999999999999</v>
      </c>
      <c r="R317" s="5">
        <v>0.93889999999999996</v>
      </c>
      <c r="S317" s="5">
        <v>0.33900000000000002</v>
      </c>
      <c r="U317" s="5">
        <v>0.20752341458305718</v>
      </c>
      <c r="V317" s="5">
        <v>113.93023563883033</v>
      </c>
      <c r="W317" s="72">
        <f t="shared" si="5"/>
        <v>1.1393023563883033E-2</v>
      </c>
      <c r="X317" s="27">
        <v>656.67199445162089</v>
      </c>
      <c r="Y317" s="27">
        <v>758.66673090201823</v>
      </c>
      <c r="Z317" s="19">
        <v>572.5</v>
      </c>
      <c r="AB317" s="5">
        <v>34.355777642627565</v>
      </c>
      <c r="AC317" s="5">
        <v>9.7337246751011325E-2</v>
      </c>
      <c r="AD317" s="5">
        <v>97.528620444530063</v>
      </c>
      <c r="AE317" s="5">
        <v>55.218501196033912</v>
      </c>
      <c r="AR317" s="5">
        <v>24.192500220000003</v>
      </c>
      <c r="AS317" s="5">
        <v>445.25477599999999</v>
      </c>
      <c r="AT317" s="5">
        <v>28.099659488</v>
      </c>
      <c r="AU317" s="5">
        <v>126.8198374</v>
      </c>
      <c r="AV317" s="5">
        <v>25.654646908</v>
      </c>
      <c r="AW317" s="5">
        <v>313.51574828000003</v>
      </c>
      <c r="AX317" s="5">
        <v>20.043270124000003</v>
      </c>
      <c r="AY317" s="5">
        <v>37.582225176000001</v>
      </c>
      <c r="AZ317" s="5">
        <v>4.8303337992000008</v>
      </c>
      <c r="BA317" s="5">
        <v>19.113873692000002</v>
      </c>
      <c r="BB317" s="5">
        <v>3.8221914352000002</v>
      </c>
      <c r="BC317" s="5">
        <v>1.4251069348000001</v>
      </c>
      <c r="BD317" s="5">
        <v>4.7132842904000007</v>
      </c>
      <c r="BE317" s="5">
        <v>0.64409311516000001</v>
      </c>
      <c r="BF317" s="5">
        <v>5.8700717532000004</v>
      </c>
      <c r="BG317" s="5">
        <v>1.1494961727999999</v>
      </c>
      <c r="BH317" s="5">
        <v>4.1567158203999997</v>
      </c>
      <c r="BI317" s="5">
        <v>0.50975838819999997</v>
      </c>
      <c r="BJ317" s="5">
        <v>2.8136602024000004</v>
      </c>
      <c r="BK317" s="5">
        <v>0.39219362824000004</v>
      </c>
    </row>
    <row r="318" spans="1:68">
      <c r="A318" s="15" t="s">
        <v>422</v>
      </c>
      <c r="B318" s="15" t="s">
        <v>1259</v>
      </c>
      <c r="C318" s="15" t="s">
        <v>1259</v>
      </c>
      <c r="D318" s="15" t="s">
        <v>402</v>
      </c>
      <c r="E318" s="62" t="s">
        <v>93</v>
      </c>
      <c r="F318" s="62" t="s">
        <v>423</v>
      </c>
      <c r="G318" s="5" t="s">
        <v>69</v>
      </c>
      <c r="H318" s="5">
        <v>44.403773296296301</v>
      </c>
      <c r="I318" s="5">
        <v>2.14604858044164</v>
      </c>
      <c r="J318" s="5">
        <v>17.1489935775475</v>
      </c>
      <c r="L318" s="5">
        <v>8.5478021925925898</v>
      </c>
      <c r="M318" s="62">
        <f t="shared" si="6"/>
        <v>8.5478021925925898</v>
      </c>
      <c r="N318" s="19">
        <v>0.170852533333333</v>
      </c>
      <c r="O318" s="5">
        <v>7.9640682259220998</v>
      </c>
      <c r="P318" s="5">
        <v>12.479287080027101</v>
      </c>
      <c r="Q318" s="5">
        <v>2.6491625999999999</v>
      </c>
      <c r="R318" s="5">
        <v>1.1167100000000001</v>
      </c>
      <c r="S318" s="5">
        <v>0.26540279999999999</v>
      </c>
      <c r="U318" s="5">
        <v>0.66043297289151504</v>
      </c>
      <c r="V318" s="5">
        <v>4292.0557672288496</v>
      </c>
      <c r="W318" s="72">
        <f t="shared" si="5"/>
        <v>0.42920557672288495</v>
      </c>
      <c r="X318" s="27">
        <v>646.10337351290991</v>
      </c>
      <c r="Y318" s="27">
        <v>902.10627061526998</v>
      </c>
      <c r="Z318" s="19">
        <v>1186</v>
      </c>
      <c r="AB318" s="5">
        <v>40.740486380787559</v>
      </c>
      <c r="AC318" s="5">
        <v>9.7311609007186536E-2</v>
      </c>
      <c r="AD318" s="5">
        <v>296.13723189093361</v>
      </c>
      <c r="AE318" s="5">
        <v>265.74640789132263</v>
      </c>
      <c r="AR318" s="5">
        <v>11.829000000000001</v>
      </c>
      <c r="AS318" s="5">
        <v>261.79000000000002</v>
      </c>
      <c r="AT318" s="5">
        <v>22.116</v>
      </c>
      <c r="AU318" s="5">
        <v>79.445999999999998</v>
      </c>
      <c r="AV318" s="5">
        <v>18.306000000000001</v>
      </c>
      <c r="AW318" s="5">
        <v>159.59</v>
      </c>
      <c r="AX318" s="5">
        <v>12.956</v>
      </c>
      <c r="AY318" s="5">
        <v>24.852</v>
      </c>
      <c r="AZ318" s="5">
        <v>3.2780999999999998</v>
      </c>
      <c r="BA318" s="5">
        <v>15.859</v>
      </c>
      <c r="BB318" s="5">
        <v>3.1781000000000001</v>
      </c>
      <c r="BC318" s="5">
        <v>1.345</v>
      </c>
      <c r="BD318" s="5">
        <v>3.1682999999999999</v>
      </c>
      <c r="BE318" s="5">
        <v>0.52176999999999996</v>
      </c>
      <c r="BF318" s="5">
        <v>4.0049000000000001</v>
      </c>
      <c r="BG318" s="5">
        <v>0.82001999999999997</v>
      </c>
      <c r="BH318" s="5">
        <v>2.9432999999999998</v>
      </c>
      <c r="BI318" s="5">
        <v>0.41086</v>
      </c>
      <c r="BJ318" s="5">
        <v>2.2038000000000002</v>
      </c>
      <c r="BK318" s="5">
        <v>0.34887000000000001</v>
      </c>
    </row>
    <row r="319" spans="1:68">
      <c r="A319" s="15" t="s">
        <v>422</v>
      </c>
      <c r="B319" s="15" t="s">
        <v>1260</v>
      </c>
      <c r="C319" s="15" t="s">
        <v>1260</v>
      </c>
      <c r="D319" s="15" t="s">
        <v>401</v>
      </c>
      <c r="E319" s="62" t="s">
        <v>93</v>
      </c>
      <c r="F319" s="62" t="s">
        <v>423</v>
      </c>
      <c r="G319" s="5" t="s">
        <v>69</v>
      </c>
      <c r="H319" s="5">
        <v>47.346974750000001</v>
      </c>
      <c r="I319" s="5">
        <v>2.2901379999999998</v>
      </c>
      <c r="J319" s="5">
        <v>16.813486999999999</v>
      </c>
      <c r="L319" s="5">
        <v>8.1106719999999992</v>
      </c>
      <c r="M319" s="62">
        <f t="shared" si="6"/>
        <v>8.1106719999999992</v>
      </c>
      <c r="N319" s="19">
        <v>0.150009</v>
      </c>
      <c r="O319" s="5">
        <v>8.05223975</v>
      </c>
      <c r="P319" s="5">
        <v>13.232426999999999</v>
      </c>
      <c r="Q319" s="5">
        <v>3.2550414999999999</v>
      </c>
      <c r="R319" s="5">
        <v>0.68264100000000005</v>
      </c>
      <c r="S319" s="5">
        <v>0.2689455</v>
      </c>
      <c r="U319" s="5">
        <v>0.59449130931427696</v>
      </c>
      <c r="V319" s="5">
        <v>3876.2704192434999</v>
      </c>
      <c r="W319" s="72">
        <f t="shared" si="5"/>
        <v>0.38762704192434999</v>
      </c>
      <c r="X319" s="27">
        <v>544.00016335719806</v>
      </c>
      <c r="Y319" s="27">
        <v>564.30969612927049</v>
      </c>
      <c r="Z319" s="19"/>
      <c r="AB319" s="5">
        <v>29.438831287255699</v>
      </c>
      <c r="AC319" s="5">
        <v>9.9580086855673877E-2</v>
      </c>
      <c r="AE319" s="5">
        <v>182.39286657491471</v>
      </c>
      <c r="AR319" s="5">
        <v>26.850999999999999</v>
      </c>
      <c r="AS319" s="5">
        <v>351.97</v>
      </c>
      <c r="AT319" s="5">
        <v>24.856000000000002</v>
      </c>
      <c r="AU319" s="5">
        <v>88.596000000000004</v>
      </c>
      <c r="AV319" s="5">
        <v>16.515000000000001</v>
      </c>
      <c r="AW319" s="5">
        <v>337.25</v>
      </c>
      <c r="AX319" s="5">
        <v>15.180999999999999</v>
      </c>
      <c r="AY319" s="5">
        <v>32.594000000000001</v>
      </c>
      <c r="AZ319" s="5">
        <v>3.7029999999999998</v>
      </c>
      <c r="BA319" s="5">
        <v>18.478999999999999</v>
      </c>
      <c r="BB319" s="5">
        <v>4.5537000000000001</v>
      </c>
      <c r="BC319" s="5">
        <v>1.5067999999999999</v>
      </c>
      <c r="BD319" s="5">
        <v>4.6005000000000003</v>
      </c>
      <c r="BE319" s="5">
        <v>0.82762999999999998</v>
      </c>
      <c r="BF319" s="5">
        <v>5.9398999999999997</v>
      </c>
      <c r="BG319" s="5">
        <v>0.89078999999999997</v>
      </c>
      <c r="BH319" s="5">
        <v>3.0038</v>
      </c>
      <c r="BI319" s="5">
        <v>0.45268999999999998</v>
      </c>
      <c r="BJ319" s="5">
        <v>3.1316000000000002</v>
      </c>
      <c r="BK319" s="5">
        <v>0.57572000000000001</v>
      </c>
    </row>
    <row r="320" spans="1:68">
      <c r="A320" s="15" t="s">
        <v>422</v>
      </c>
      <c r="B320" s="15" t="s">
        <v>1261</v>
      </c>
      <c r="C320" s="15" t="s">
        <v>1261</v>
      </c>
      <c r="D320" s="15" t="s">
        <v>400</v>
      </c>
      <c r="E320" s="62" t="s">
        <v>93</v>
      </c>
      <c r="F320" s="62" t="s">
        <v>423</v>
      </c>
      <c r="G320" s="5" t="s">
        <v>69</v>
      </c>
      <c r="H320" s="5">
        <v>47.346974750000001</v>
      </c>
      <c r="I320" s="5">
        <v>2.2901379999999998</v>
      </c>
      <c r="J320" s="5">
        <v>16.813486999999999</v>
      </c>
      <c r="L320" s="5">
        <v>8.1106719999999992</v>
      </c>
      <c r="M320" s="62">
        <f t="shared" si="6"/>
        <v>8.1106719999999992</v>
      </c>
      <c r="N320" s="19">
        <v>0.150009</v>
      </c>
      <c r="O320" s="5">
        <v>8.05223975</v>
      </c>
      <c r="P320" s="5">
        <v>13.232426999999999</v>
      </c>
      <c r="Q320" s="5">
        <v>3.2550414999999999</v>
      </c>
      <c r="R320" s="5">
        <v>0.68264100000000005</v>
      </c>
      <c r="S320" s="5">
        <v>0.2689455</v>
      </c>
      <c r="U320" s="5">
        <v>0.72668225399726605</v>
      </c>
      <c r="V320" s="5">
        <v>4714.5222198462297</v>
      </c>
      <c r="W320" s="72">
        <f t="shared" si="5"/>
        <v>0.471452221984623</v>
      </c>
      <c r="X320" s="27">
        <v>623.17674247348305</v>
      </c>
      <c r="Y320" s="27">
        <v>667.88010300778501</v>
      </c>
      <c r="Z320" s="19">
        <v>1074</v>
      </c>
      <c r="AB320" s="5">
        <v>39.401665558515617</v>
      </c>
      <c r="AC320" s="5">
        <v>0.117856487533144</v>
      </c>
      <c r="AD320" s="5">
        <v>234.39034503830123</v>
      </c>
      <c r="AE320" s="5">
        <v>219.19710846925256</v>
      </c>
      <c r="AR320" s="5">
        <v>19.294</v>
      </c>
      <c r="AS320" s="5">
        <v>360.85</v>
      </c>
      <c r="AT320" s="5">
        <v>27.125</v>
      </c>
      <c r="AU320" s="5">
        <v>96.494</v>
      </c>
      <c r="AV320" s="5">
        <v>23.588999999999999</v>
      </c>
      <c r="AW320" s="5">
        <v>240.85</v>
      </c>
      <c r="AX320" s="5">
        <v>16.695</v>
      </c>
      <c r="AY320" s="5">
        <v>33.152000000000001</v>
      </c>
      <c r="AZ320" s="5">
        <v>3.8580000000000001</v>
      </c>
      <c r="BA320" s="5">
        <v>15.816000000000001</v>
      </c>
      <c r="BB320" s="5">
        <v>3.9045999999999998</v>
      </c>
      <c r="BC320" s="5">
        <v>0.82772000000000001</v>
      </c>
      <c r="BD320" s="5">
        <v>4.032</v>
      </c>
      <c r="BE320" s="5">
        <v>0.79317000000000004</v>
      </c>
      <c r="BF320" s="5">
        <v>4.5820999999999996</v>
      </c>
      <c r="BG320" s="5">
        <v>1.0665</v>
      </c>
      <c r="BH320" s="5">
        <v>3.4096000000000002</v>
      </c>
      <c r="BI320" s="5">
        <v>0.42538999999999999</v>
      </c>
      <c r="BJ320" s="5">
        <v>2.6576</v>
      </c>
      <c r="BK320" s="5">
        <v>0.41760000000000003</v>
      </c>
    </row>
    <row r="321" spans="1:68">
      <c r="A321" s="15" t="s">
        <v>422</v>
      </c>
      <c r="B321" s="15" t="s">
        <v>1262</v>
      </c>
      <c r="C321" s="15" t="s">
        <v>1262</v>
      </c>
      <c r="D321" s="61" t="s">
        <v>398</v>
      </c>
      <c r="E321" s="62" t="s">
        <v>93</v>
      </c>
      <c r="F321" s="62" t="s">
        <v>423</v>
      </c>
      <c r="G321" s="5" t="s">
        <v>69</v>
      </c>
      <c r="H321" s="63">
        <v>46.017863900000002</v>
      </c>
      <c r="I321" s="63">
        <v>2.3241963000000001</v>
      </c>
      <c r="J321" s="63">
        <v>17.528029100000001</v>
      </c>
      <c r="K321" s="63"/>
      <c r="L321" s="63">
        <v>8.9132814000000007</v>
      </c>
      <c r="M321" s="62">
        <f t="shared" si="6"/>
        <v>8.9132814000000007</v>
      </c>
      <c r="N321" s="63">
        <v>0.1622459</v>
      </c>
      <c r="O321" s="63">
        <v>8.4532854999999998</v>
      </c>
      <c r="P321" s="63">
        <v>12.184059</v>
      </c>
      <c r="Q321" s="63">
        <v>3.1273227000000001</v>
      </c>
      <c r="R321" s="63">
        <v>0.89540010000000003</v>
      </c>
      <c r="S321" s="63">
        <v>0.33140160000000002</v>
      </c>
      <c r="T321" s="63"/>
      <c r="U321" s="63">
        <v>0.72089485635558703</v>
      </c>
      <c r="V321" s="63">
        <v>675.63587021172896</v>
      </c>
      <c r="W321" s="72">
        <f t="shared" si="5"/>
        <v>6.7563587021172891E-2</v>
      </c>
      <c r="X321" s="67">
        <v>570.87693458103024</v>
      </c>
      <c r="Y321" s="67">
        <v>986.28466287039737</v>
      </c>
      <c r="Z321" s="25">
        <v>834.5</v>
      </c>
      <c r="AA321" s="63"/>
      <c r="AB321" s="5">
        <v>40.596293012673307</v>
      </c>
      <c r="AC321" s="5">
        <v>0.13268825975427628</v>
      </c>
      <c r="AD321" s="5">
        <v>179.99962889404253</v>
      </c>
      <c r="AE321" s="5">
        <v>281.76599549724403</v>
      </c>
      <c r="AF321" s="63"/>
      <c r="AG321" s="63"/>
      <c r="AH321" s="63"/>
      <c r="AI321" s="63"/>
      <c r="AJ321" s="63"/>
      <c r="AK321" s="63"/>
      <c r="AL321" s="63"/>
      <c r="AM321" s="63"/>
      <c r="AN321" s="63"/>
      <c r="AO321" s="63"/>
      <c r="AP321" s="63"/>
      <c r="AQ321" s="63"/>
      <c r="AR321" s="63">
        <v>14.521912085999999</v>
      </c>
      <c r="AS321" s="63">
        <v>293.78865361999999</v>
      </c>
      <c r="AT321" s="63">
        <v>22.594989097999996</v>
      </c>
      <c r="AU321" s="63">
        <v>75.690051821999987</v>
      </c>
      <c r="AV321" s="63">
        <v>17.498587897999997</v>
      </c>
      <c r="AW321" s="63">
        <v>191.83231627999996</v>
      </c>
      <c r="AX321" s="63">
        <v>13.554539635999999</v>
      </c>
      <c r="AY321" s="63">
        <v>25.584877801999998</v>
      </c>
      <c r="AZ321" s="63">
        <v>3.0734130569999998</v>
      </c>
      <c r="BA321" s="63">
        <v>14.062292199999998</v>
      </c>
      <c r="BB321" s="63">
        <v>3.6427943243999996</v>
      </c>
      <c r="BC321" s="63">
        <v>1.0352300881999998</v>
      </c>
      <c r="BD321" s="63">
        <v>3.6159910291999995</v>
      </c>
      <c r="BE321" s="63">
        <v>0.65483092751999994</v>
      </c>
      <c r="BF321" s="63">
        <v>4.6361206693999994</v>
      </c>
      <c r="BG321" s="63">
        <v>0.92912112765999988</v>
      </c>
      <c r="BH321" s="63">
        <v>2.3084809879999999</v>
      </c>
      <c r="BI321" s="63">
        <v>0.33153977361999998</v>
      </c>
      <c r="BJ321" s="63">
        <v>2.5985039673999997</v>
      </c>
      <c r="BK321" s="63">
        <v>0.36810173333999996</v>
      </c>
      <c r="BL321" s="63"/>
      <c r="BM321" s="63"/>
      <c r="BN321" s="63"/>
      <c r="BO321" s="63"/>
      <c r="BP321" s="63"/>
    </row>
    <row r="322" spans="1:68">
      <c r="A322" s="15" t="s">
        <v>422</v>
      </c>
      <c r="B322" s="15" t="s">
        <v>1263</v>
      </c>
      <c r="C322" s="15" t="s">
        <v>1263</v>
      </c>
      <c r="D322" s="15" t="s">
        <v>403</v>
      </c>
      <c r="E322" s="5" t="s">
        <v>93</v>
      </c>
      <c r="F322" s="5" t="s">
        <v>423</v>
      </c>
      <c r="G322" s="5" t="s">
        <v>69</v>
      </c>
      <c r="H322" s="5">
        <v>45.368190082716097</v>
      </c>
      <c r="I322" s="5">
        <v>2.5086321766561501</v>
      </c>
      <c r="J322" s="5">
        <v>17.153040564248698</v>
      </c>
      <c r="L322" s="5">
        <v>10.747122724691399</v>
      </c>
      <c r="M322" s="62">
        <f t="shared" si="6"/>
        <v>10.747122724691399</v>
      </c>
      <c r="N322" s="5">
        <v>0.23560049999999999</v>
      </c>
      <c r="O322" s="5">
        <v>9.06112462533609</v>
      </c>
      <c r="P322" s="5">
        <v>11.918995397762</v>
      </c>
      <c r="Q322" s="5">
        <v>2.9095553999999999</v>
      </c>
      <c r="R322" s="5">
        <v>0.664005333333333</v>
      </c>
      <c r="S322" s="5">
        <v>0.22023960000000001</v>
      </c>
      <c r="U322" s="5">
        <v>0.55210449253567495</v>
      </c>
      <c r="V322" s="5">
        <v>1884.06888144036</v>
      </c>
      <c r="W322" s="72">
        <f t="shared" ref="W322:W385" si="7">V322/10000</f>
        <v>0.188406888144036</v>
      </c>
      <c r="X322" s="27">
        <v>458.01947322939748</v>
      </c>
      <c r="Y322" s="27">
        <v>359.78781390303828</v>
      </c>
      <c r="Z322" s="19">
        <v>1279</v>
      </c>
      <c r="AB322" s="5">
        <v>22.677599308283284</v>
      </c>
      <c r="AC322" s="5">
        <v>6.5271296457383013E-2</v>
      </c>
      <c r="AD322" s="5">
        <v>197.13620740147044</v>
      </c>
      <c r="AE322" s="5">
        <v>161.02443857312537</v>
      </c>
      <c r="AR322" s="5">
        <v>20.346</v>
      </c>
      <c r="AS322" s="5">
        <v>445.46</v>
      </c>
      <c r="AT322" s="5">
        <v>27.268999999999998</v>
      </c>
      <c r="AU322" s="5">
        <v>90.757999999999996</v>
      </c>
      <c r="AV322" s="5">
        <v>21.623000000000001</v>
      </c>
      <c r="AW322" s="5">
        <v>266.25</v>
      </c>
      <c r="AX322" s="5">
        <v>17.89</v>
      </c>
      <c r="AY322" s="5">
        <v>34.286999999999999</v>
      </c>
      <c r="AZ322" s="5">
        <v>4.0589000000000004</v>
      </c>
      <c r="BA322" s="5">
        <v>20.196999999999999</v>
      </c>
      <c r="BB322" s="5">
        <v>4.4246999999999996</v>
      </c>
      <c r="BC322" s="5">
        <v>1.1302000000000001</v>
      </c>
      <c r="BD322" s="5">
        <v>4.4477000000000002</v>
      </c>
      <c r="BE322" s="5">
        <v>0.71028000000000002</v>
      </c>
      <c r="BF322" s="5">
        <v>6.4878999999999998</v>
      </c>
      <c r="BG322" s="5">
        <v>0.95957000000000003</v>
      </c>
      <c r="BH322" s="5">
        <v>2.9868000000000001</v>
      </c>
      <c r="BI322" s="5">
        <v>0.52278000000000002</v>
      </c>
      <c r="BJ322" s="5">
        <v>3.3311000000000002</v>
      </c>
      <c r="BK322" s="5">
        <v>0.45748</v>
      </c>
    </row>
    <row r="323" spans="1:68">
      <c r="A323" s="15" t="s">
        <v>422</v>
      </c>
      <c r="B323" s="15" t="s">
        <v>1264</v>
      </c>
      <c r="C323" s="15" t="s">
        <v>1264</v>
      </c>
      <c r="D323" s="15" t="s">
        <v>405</v>
      </c>
      <c r="E323" s="5" t="s">
        <v>93</v>
      </c>
      <c r="F323" s="5" t="s">
        <v>423</v>
      </c>
      <c r="G323" s="5" t="s">
        <v>69</v>
      </c>
      <c r="H323" s="5">
        <v>46.057564800000002</v>
      </c>
      <c r="I323" s="5">
        <v>1.927692</v>
      </c>
      <c r="J323" s="5">
        <v>14.6273696</v>
      </c>
      <c r="L323" s="5">
        <v>9.8785471999999999</v>
      </c>
      <c r="M323" s="62">
        <f t="shared" si="6"/>
        <v>9.8785471999999999</v>
      </c>
      <c r="N323" s="19">
        <v>0.20165040000000001</v>
      </c>
      <c r="O323" s="5">
        <v>9.5594927999999992</v>
      </c>
      <c r="P323" s="5">
        <v>11.6531024</v>
      </c>
      <c r="Q323" s="5">
        <v>3.2467967999999998</v>
      </c>
      <c r="R323" s="5">
        <v>0.87778080000000003</v>
      </c>
      <c r="S323" s="5">
        <v>0.23643359999999999</v>
      </c>
      <c r="U323" s="5">
        <v>0.54278398943518302</v>
      </c>
      <c r="V323" s="5">
        <v>8341.9577882246504</v>
      </c>
      <c r="W323" s="72">
        <f t="shared" si="7"/>
        <v>0.83419577882246498</v>
      </c>
      <c r="X323" s="27">
        <v>961.58427674457153</v>
      </c>
      <c r="Y323" s="27">
        <v>812.5468117920301</v>
      </c>
      <c r="Z323" s="19">
        <v>1250.5</v>
      </c>
      <c r="AB323" s="5">
        <v>39.49918995902982</v>
      </c>
      <c r="AC323" s="5">
        <v>0.11150893565159391</v>
      </c>
      <c r="AD323" s="5">
        <v>206.45587450227168</v>
      </c>
      <c r="AE323" s="5">
        <v>118.31646073292495</v>
      </c>
      <c r="AR323" s="5">
        <v>36.109735859999994</v>
      </c>
      <c r="AS323" s="5">
        <v>482.20262159999993</v>
      </c>
      <c r="AT323" s="5">
        <v>29.409502319999998</v>
      </c>
      <c r="AU323" s="5">
        <v>145.6418682</v>
      </c>
      <c r="AV323" s="5">
        <v>30.215595779999997</v>
      </c>
      <c r="AW323" s="5">
        <v>465.80344859999997</v>
      </c>
      <c r="AX323" s="5">
        <v>23.32794312</v>
      </c>
      <c r="AY323" s="5">
        <v>45.875610719999997</v>
      </c>
      <c r="AZ323" s="5">
        <v>5.461068042</v>
      </c>
      <c r="BA323" s="5">
        <v>24.34440498</v>
      </c>
      <c r="BB323" s="5">
        <v>5.842121712</v>
      </c>
      <c r="BC323" s="5">
        <v>1.262497266</v>
      </c>
      <c r="BD323" s="5">
        <v>4.8246080099999995</v>
      </c>
      <c r="BE323" s="5">
        <v>0.88601432759999987</v>
      </c>
      <c r="BF323" s="5">
        <v>6.0569843459999992</v>
      </c>
      <c r="BG323" s="5">
        <v>1.2930006839999999</v>
      </c>
      <c r="BH323" s="5">
        <v>3.29752467</v>
      </c>
      <c r="BI323" s="5">
        <v>0.46653973799999998</v>
      </c>
      <c r="BJ323" s="5">
        <v>3.1955916179999999</v>
      </c>
      <c r="BK323" s="5">
        <v>0.51782181659999993</v>
      </c>
    </row>
    <row r="324" spans="1:68">
      <c r="A324" s="15" t="s">
        <v>422</v>
      </c>
      <c r="B324" s="15" t="s">
        <v>1265</v>
      </c>
      <c r="C324" s="15" t="s">
        <v>1265</v>
      </c>
      <c r="D324" s="15" t="s">
        <v>404</v>
      </c>
      <c r="E324" s="5" t="s">
        <v>93</v>
      </c>
      <c r="F324" s="5" t="s">
        <v>423</v>
      </c>
      <c r="G324" s="5" t="s">
        <v>69</v>
      </c>
      <c r="H324" s="5">
        <v>44.773919200000002</v>
      </c>
      <c r="I324" s="5">
        <v>1.9066688000000001</v>
      </c>
      <c r="J324" s="5">
        <v>14.290721599999999</v>
      </c>
      <c r="L324" s="5">
        <v>10.079618</v>
      </c>
      <c r="M324" s="62">
        <f t="shared" si="6"/>
        <v>10.079618</v>
      </c>
      <c r="N324" s="5">
        <v>0.15219959999999999</v>
      </c>
      <c r="O324" s="5">
        <v>9.7358372000000006</v>
      </c>
      <c r="P324" s="5">
        <v>11.495530799999999</v>
      </c>
      <c r="Q324" s="5">
        <v>3.2855840000000001</v>
      </c>
      <c r="R324" s="5">
        <v>0.93124799999999996</v>
      </c>
      <c r="S324" s="5">
        <v>0.2317216</v>
      </c>
      <c r="U324" s="5">
        <v>0.50498473540889299</v>
      </c>
      <c r="V324" s="5">
        <v>8083.8927370087804</v>
      </c>
      <c r="W324" s="72">
        <f t="shared" si="7"/>
        <v>0.80838927370087799</v>
      </c>
      <c r="X324" s="27">
        <v>898.72176098201055</v>
      </c>
      <c r="Y324" s="27">
        <v>820.49257775797764</v>
      </c>
      <c r="Z324" s="19">
        <v>1223</v>
      </c>
      <c r="AB324" s="5">
        <v>44.403249060376019</v>
      </c>
      <c r="AC324" s="5">
        <v>0.10613452015510587</v>
      </c>
      <c r="AD324" s="5">
        <v>194.71421748129279</v>
      </c>
      <c r="AE324" s="5">
        <v>140.02848776000138</v>
      </c>
      <c r="AR324" s="5">
        <v>22.446999999999999</v>
      </c>
      <c r="AS324" s="5">
        <v>459.58</v>
      </c>
      <c r="AT324" s="5">
        <v>28.036000000000001</v>
      </c>
      <c r="AU324" s="5">
        <v>91.210999999999999</v>
      </c>
      <c r="AV324" s="5">
        <v>21.741</v>
      </c>
      <c r="AW324" s="5">
        <v>280.16000000000003</v>
      </c>
      <c r="AX324" s="5">
        <v>18.692</v>
      </c>
      <c r="AY324" s="5">
        <v>36.063000000000002</v>
      </c>
      <c r="AZ324" s="5">
        <v>4.3334000000000001</v>
      </c>
      <c r="BA324" s="5">
        <v>20.239999999999998</v>
      </c>
      <c r="BB324" s="5">
        <v>5.1939000000000002</v>
      </c>
      <c r="BC324" s="5">
        <v>1.2565</v>
      </c>
      <c r="BD324" s="5">
        <v>3.9359999999999999</v>
      </c>
      <c r="BE324" s="5">
        <v>0.78103</v>
      </c>
      <c r="BF324" s="5">
        <v>6.2809999999999997</v>
      </c>
      <c r="BG324" s="5">
        <v>1.1420999999999999</v>
      </c>
      <c r="BH324" s="5">
        <v>4.2378</v>
      </c>
      <c r="BI324" s="5">
        <v>0.49736000000000002</v>
      </c>
      <c r="BJ324" s="5">
        <v>2.8757999999999999</v>
      </c>
      <c r="BK324" s="5">
        <v>0.47971000000000003</v>
      </c>
    </row>
    <row r="325" spans="1:68">
      <c r="A325" s="15" t="s">
        <v>422</v>
      </c>
      <c r="B325" s="15" t="s">
        <v>1266</v>
      </c>
      <c r="C325" s="15" t="s">
        <v>1266</v>
      </c>
      <c r="D325" s="15" t="s">
        <v>399</v>
      </c>
      <c r="E325" s="5" t="s">
        <v>93</v>
      </c>
      <c r="F325" s="5" t="s">
        <v>423</v>
      </c>
      <c r="G325" s="5" t="s">
        <v>69</v>
      </c>
      <c r="H325" s="5">
        <v>46.532807200000001</v>
      </c>
      <c r="I325" s="5">
        <v>1.8280388999999999</v>
      </c>
      <c r="J325" s="5">
        <v>15.4409191</v>
      </c>
      <c r="L325" s="5">
        <v>8.3568610000000003</v>
      </c>
      <c r="M325" s="62">
        <f t="shared" si="6"/>
        <v>8.3568610000000003</v>
      </c>
      <c r="N325" s="19">
        <v>0.24922765</v>
      </c>
      <c r="O325" s="5">
        <v>9.9845187499999994</v>
      </c>
      <c r="P325" s="5">
        <v>13.8236232</v>
      </c>
      <c r="Q325" s="5">
        <v>2.5483883999999999</v>
      </c>
      <c r="R325" s="5">
        <v>0.58772230000000003</v>
      </c>
      <c r="S325" s="5">
        <v>0.13370840000000001</v>
      </c>
      <c r="U325" s="5">
        <v>0.67645291472370705</v>
      </c>
      <c r="V325" s="5">
        <v>1431.06333608161</v>
      </c>
      <c r="W325" s="72">
        <f t="shared" si="7"/>
        <v>0.143106333608161</v>
      </c>
      <c r="X325" s="27">
        <v>635.50150318434908</v>
      </c>
      <c r="Y325" s="27">
        <v>654.62987578179127</v>
      </c>
      <c r="Z325" s="19">
        <v>1159.5</v>
      </c>
      <c r="AB325" s="5">
        <v>39.181299634996456</v>
      </c>
      <c r="AC325" s="5">
        <v>0.13417481623971528</v>
      </c>
      <c r="AD325" s="5">
        <v>239.07012738086902</v>
      </c>
      <c r="AE325" s="5">
        <v>203.15003014076581</v>
      </c>
      <c r="AR325" s="5">
        <v>18.638911359999998</v>
      </c>
      <c r="AS325" s="5">
        <v>379.85545079999997</v>
      </c>
      <c r="AT325" s="5">
        <v>27.289697999999998</v>
      </c>
      <c r="AU325" s="5">
        <v>103.90088159999999</v>
      </c>
      <c r="AV325" s="5">
        <v>22.669023479999996</v>
      </c>
      <c r="AW325" s="5">
        <v>235.30101559999997</v>
      </c>
      <c r="AX325" s="5">
        <v>17.24632712</v>
      </c>
      <c r="AY325" s="5">
        <v>33.298194159999994</v>
      </c>
      <c r="AZ325" s="5">
        <v>3.7596916919999996</v>
      </c>
      <c r="BA325" s="5">
        <v>16.219510559999996</v>
      </c>
      <c r="BB325" s="5">
        <v>4.5065626239999999</v>
      </c>
      <c r="BC325" s="5">
        <v>1.335814048</v>
      </c>
      <c r="BD325" s="5">
        <v>5.9603938999999997</v>
      </c>
      <c r="BE325" s="5">
        <v>0.90829449639999993</v>
      </c>
      <c r="BF325" s="5">
        <v>4.8500413359999994</v>
      </c>
      <c r="BG325" s="5">
        <v>1.15445424</v>
      </c>
      <c r="BH325" s="5">
        <v>3.1369341159999995</v>
      </c>
      <c r="BI325" s="5">
        <v>0.35473749839999996</v>
      </c>
      <c r="BJ325" s="5">
        <v>2.2063220759999997</v>
      </c>
      <c r="BK325" s="5">
        <v>0.38618970879999998</v>
      </c>
    </row>
    <row r="326" spans="1:68">
      <c r="A326" s="5" t="s">
        <v>79</v>
      </c>
      <c r="B326" s="5" t="s">
        <v>1267</v>
      </c>
      <c r="C326" s="5" t="s">
        <v>1267</v>
      </c>
      <c r="D326" s="5">
        <v>1.1499999999999999</v>
      </c>
      <c r="E326" s="19" t="s">
        <v>80</v>
      </c>
      <c r="F326" s="19" t="s">
        <v>81</v>
      </c>
      <c r="G326" s="19" t="s">
        <v>69</v>
      </c>
      <c r="H326" s="5">
        <v>43.769301664040924</v>
      </c>
      <c r="I326" s="5">
        <v>4.1347559141046029</v>
      </c>
      <c r="J326" s="5">
        <v>14.497280582859828</v>
      </c>
      <c r="M326" s="5">
        <v>13.134940669596281</v>
      </c>
      <c r="N326" s="5">
        <v>0.13470879953562284</v>
      </c>
      <c r="O326" s="5">
        <v>5.214436889487132</v>
      </c>
      <c r="P326" s="5">
        <v>12.029294740621364</v>
      </c>
      <c r="Q326" s="5">
        <v>4.3860783012979292</v>
      </c>
      <c r="R326" s="5">
        <v>1.6004209616471015</v>
      </c>
      <c r="S326" s="5">
        <v>1.0987814768092221</v>
      </c>
      <c r="U326" s="5">
        <v>2.6703277194105599</v>
      </c>
      <c r="V326" s="5">
        <v>1735.2963646591586</v>
      </c>
      <c r="W326" s="72">
        <f t="shared" si="7"/>
        <v>0.17352963646591585</v>
      </c>
      <c r="X326" s="5">
        <v>1837.52755519168</v>
      </c>
      <c r="Y326" s="5">
        <v>892.64241293884788</v>
      </c>
      <c r="Z326" s="5">
        <v>3727.6483366966804</v>
      </c>
      <c r="AA326" s="21">
        <v>79</v>
      </c>
      <c r="AB326" s="5">
        <v>27.618678020902991</v>
      </c>
      <c r="AC326" s="5">
        <v>6.7187834555867576E-2</v>
      </c>
      <c r="AD326" s="5">
        <v>587.45283104203986</v>
      </c>
      <c r="AE326" s="5">
        <v>236.09370601285772</v>
      </c>
      <c r="AK326" s="5">
        <v>22.334464914589564</v>
      </c>
      <c r="AL326" s="5">
        <v>177.1429889782024</v>
      </c>
      <c r="AM326" s="5">
        <v>11.53265999350144</v>
      </c>
      <c r="AN326" s="5">
        <v>36.448956749203631</v>
      </c>
      <c r="AO326" s="5">
        <v>127.54256522459811</v>
      </c>
      <c r="AP326" s="5">
        <v>52.614164728594304</v>
      </c>
      <c r="AQ326" s="5">
        <v>118.09188892597497</v>
      </c>
      <c r="AR326" s="5">
        <v>29.229543720233512</v>
      </c>
      <c r="AS326" s="5">
        <v>976.66676271147719</v>
      </c>
      <c r="AT326" s="5">
        <v>39.067223789206317</v>
      </c>
      <c r="AU326" s="5">
        <v>445.43961757439479</v>
      </c>
      <c r="AV326" s="5">
        <v>81.235576315711299</v>
      </c>
      <c r="AW326" s="21" t="s">
        <v>245</v>
      </c>
      <c r="AX326" s="5">
        <v>57.814505380686306</v>
      </c>
      <c r="AY326" s="5">
        <v>113.10457040583424</v>
      </c>
      <c r="AZ326" s="5">
        <v>14.806769958583759</v>
      </c>
      <c r="BA326" s="5">
        <v>66.532060433919426</v>
      </c>
      <c r="BB326" s="5">
        <v>10.926234489903342</v>
      </c>
      <c r="BC326" s="5">
        <v>3.8152340060366279</v>
      </c>
      <c r="BD326" s="5">
        <v>14.136017664922401</v>
      </c>
      <c r="BE326" s="5">
        <v>1.4010746735191624</v>
      </c>
      <c r="BF326" s="5">
        <v>6.3454427993554416</v>
      </c>
      <c r="BG326" s="5">
        <v>1.4888987695166309</v>
      </c>
      <c r="BH326" s="5">
        <v>3.2812934956419264</v>
      </c>
      <c r="BI326" s="5">
        <v>0.57035911602335598</v>
      </c>
      <c r="BJ326" s="5">
        <v>3.1401270529576908</v>
      </c>
      <c r="BK326" s="5">
        <v>0.43615046951160336</v>
      </c>
      <c r="BL326" s="5">
        <v>8.4596376202785191</v>
      </c>
      <c r="BM326" s="5">
        <v>4.1675085176747491</v>
      </c>
      <c r="BN326" s="5">
        <v>3.3023710971151767</v>
      </c>
      <c r="BO326" s="5">
        <v>4.3215245299261325</v>
      </c>
      <c r="BP326" s="5">
        <v>1.0094805813804659</v>
      </c>
    </row>
    <row r="327" spans="1:68">
      <c r="A327" s="5" t="s">
        <v>79</v>
      </c>
      <c r="B327" s="5" t="s">
        <v>1272</v>
      </c>
      <c r="C327" s="5" t="s">
        <v>1272</v>
      </c>
      <c r="D327" s="5">
        <v>1.51</v>
      </c>
      <c r="E327" s="19" t="s">
        <v>80</v>
      </c>
      <c r="F327" s="19" t="s">
        <v>81</v>
      </c>
      <c r="G327" s="19" t="s">
        <v>69</v>
      </c>
      <c r="H327" s="5">
        <v>43.268526367325308</v>
      </c>
      <c r="I327" s="5">
        <v>4.6911017038813094</v>
      </c>
      <c r="J327" s="5">
        <v>14.428204147535507</v>
      </c>
      <c r="M327" s="5">
        <v>13.408656761275314</v>
      </c>
      <c r="N327" s="5">
        <v>0.23023195246224171</v>
      </c>
      <c r="O327" s="5">
        <v>5.5064646446973704</v>
      </c>
      <c r="P327" s="5">
        <v>11.578958063352129</v>
      </c>
      <c r="Q327" s="5">
        <v>4.2306377989568258</v>
      </c>
      <c r="R327" s="5">
        <v>1.6407796786828752</v>
      </c>
      <c r="S327" s="5">
        <v>1.0164388818311194</v>
      </c>
      <c r="U327" s="5">
        <v>2.609128089668832</v>
      </c>
      <c r="V327" s="5">
        <v>2781.9898548960177</v>
      </c>
      <c r="W327" s="72">
        <f t="shared" si="7"/>
        <v>0.27819898548960176</v>
      </c>
      <c r="X327" s="5">
        <v>1893.1890939201237</v>
      </c>
      <c r="Y327" s="5">
        <v>969.38508830396813</v>
      </c>
      <c r="Z327" s="5">
        <v>4152.8995227210935</v>
      </c>
      <c r="AA327" s="21">
        <v>79.7</v>
      </c>
      <c r="AB327" s="5" t="s">
        <v>20</v>
      </c>
      <c r="AC327" s="5">
        <v>7.1169419473236559E-2</v>
      </c>
      <c r="AD327" s="5" t="s">
        <v>20</v>
      </c>
      <c r="AE327" s="5" t="s">
        <v>20</v>
      </c>
      <c r="AW327" s="21"/>
    </row>
    <row r="328" spans="1:68">
      <c r="A328" s="5" t="s">
        <v>79</v>
      </c>
      <c r="B328" s="5" t="s">
        <v>1270</v>
      </c>
      <c r="C328" s="5" t="s">
        <v>1270</v>
      </c>
      <c r="D328" s="5">
        <v>8.4</v>
      </c>
      <c r="E328" s="19" t="s">
        <v>80</v>
      </c>
      <c r="F328" s="19" t="s">
        <v>81</v>
      </c>
      <c r="G328" s="19" t="s">
        <v>69</v>
      </c>
      <c r="H328" s="5">
        <v>42.826927864525651</v>
      </c>
      <c r="I328" s="5">
        <v>4.4325216723838707</v>
      </c>
      <c r="J328" s="5">
        <v>15.038194557736112</v>
      </c>
      <c r="M328" s="5">
        <v>13.815207010735746</v>
      </c>
      <c r="N328" s="5">
        <v>0.23329061433599321</v>
      </c>
      <c r="O328" s="5">
        <v>5.6019914330423193</v>
      </c>
      <c r="P328" s="5">
        <v>10.897286153272235</v>
      </c>
      <c r="Q328" s="5">
        <v>4.5401169126164191</v>
      </c>
      <c r="R328" s="5">
        <v>1.6621956271439515</v>
      </c>
      <c r="S328" s="5">
        <v>0.95226815420769628</v>
      </c>
      <c r="U328" s="5">
        <v>0.60577106527142399</v>
      </c>
      <c r="V328" s="5">
        <v>174.78422620115961</v>
      </c>
      <c r="W328" s="72">
        <f t="shared" si="7"/>
        <v>1.7478422620115962E-2</v>
      </c>
      <c r="X328" s="5">
        <v>2012.9541018090633</v>
      </c>
      <c r="Y328" s="5">
        <v>909.22764745294683</v>
      </c>
      <c r="Z328" s="5">
        <v>1634.0806965366994</v>
      </c>
      <c r="AA328" s="21">
        <v>79.7</v>
      </c>
      <c r="AB328" s="5">
        <v>29.966180125096269</v>
      </c>
      <c r="AC328" s="5">
        <v>6.5892783644031047E-2</v>
      </c>
      <c r="AD328" s="5">
        <v>209.2050335296793</v>
      </c>
      <c r="AE328" s="5">
        <v>50.977847863282364</v>
      </c>
      <c r="AK328" s="5">
        <v>18.469900404184216</v>
      </c>
      <c r="AL328" s="5">
        <v>188.2118991810103</v>
      </c>
      <c r="AM328" s="5">
        <v>3.9313275352413179</v>
      </c>
      <c r="AN328" s="5">
        <v>42.354533475288676</v>
      </c>
      <c r="AO328" s="5">
        <v>69.275464821767713</v>
      </c>
      <c r="AP328" s="5">
        <v>132.72705712991279</v>
      </c>
      <c r="AQ328" s="5">
        <v>123.89785300613494</v>
      </c>
      <c r="AR328" s="5">
        <v>33.452790097414137</v>
      </c>
      <c r="AS328" s="5">
        <v>1057.8483645981385</v>
      </c>
      <c r="AT328" s="5">
        <v>37.875914619557562</v>
      </c>
      <c r="AU328" s="5">
        <v>444.63871168111893</v>
      </c>
      <c r="AV328" s="5">
        <v>85.706691978576529</v>
      </c>
      <c r="AW328" s="21" t="s">
        <v>245</v>
      </c>
      <c r="AX328" s="5">
        <v>59.966254141402331</v>
      </c>
      <c r="AY328" s="5">
        <v>118.83025483854146</v>
      </c>
      <c r="AZ328" s="5">
        <v>15.592242344181107</v>
      </c>
      <c r="BA328" s="5">
        <v>67.174197492166897</v>
      </c>
      <c r="BB328" s="5">
        <v>13.710979868952316</v>
      </c>
      <c r="BC328" s="5">
        <v>4.1286955635233271</v>
      </c>
      <c r="BD328" s="5">
        <v>11.146513991461717</v>
      </c>
      <c r="BE328" s="5">
        <v>1.5831862394368599</v>
      </c>
      <c r="BF328" s="5">
        <v>7.8109052586675798</v>
      </c>
      <c r="BG328" s="5">
        <v>1.5818460385200848</v>
      </c>
      <c r="BH328" s="5">
        <v>3.2654919697378824</v>
      </c>
      <c r="BI328" s="5">
        <v>0.50036246907234494</v>
      </c>
      <c r="BJ328" s="5">
        <v>2.4111910331067881</v>
      </c>
      <c r="BK328" s="5">
        <v>0.33686551108460649</v>
      </c>
      <c r="BL328" s="5">
        <v>10.073961306099925</v>
      </c>
      <c r="BM328" s="5">
        <v>4.7717804927841652</v>
      </c>
      <c r="BN328" s="5">
        <v>3.5896522791841696</v>
      </c>
      <c r="BO328" s="5">
        <v>6.4178042823312911</v>
      </c>
      <c r="BP328" s="5">
        <v>1.3904743017004684</v>
      </c>
    </row>
    <row r="329" spans="1:68">
      <c r="A329" s="5" t="s">
        <v>79</v>
      </c>
      <c r="B329" s="5" t="s">
        <v>1269</v>
      </c>
      <c r="C329" s="5" t="s">
        <v>1269</v>
      </c>
      <c r="D329" s="5">
        <v>1.4</v>
      </c>
      <c r="E329" s="19" t="s">
        <v>80</v>
      </c>
      <c r="F329" s="19" t="s">
        <v>81</v>
      </c>
      <c r="G329" s="19" t="s">
        <v>69</v>
      </c>
      <c r="H329" s="5">
        <v>44.735901692944744</v>
      </c>
      <c r="I329" s="5">
        <v>4.504646298393169</v>
      </c>
      <c r="J329" s="5">
        <v>14.629547416200571</v>
      </c>
      <c r="M329" s="5">
        <v>12.595590062525233</v>
      </c>
      <c r="N329" s="5">
        <v>0.12362148476179378</v>
      </c>
      <c r="O329" s="5">
        <v>5.6594518755582177</v>
      </c>
      <c r="P329" s="5">
        <v>10.459583674113723</v>
      </c>
      <c r="Q329" s="5">
        <v>4.6574143120825404</v>
      </c>
      <c r="R329" s="5">
        <v>1.5749176148108199</v>
      </c>
      <c r="S329" s="5">
        <v>1.0593255686091922</v>
      </c>
      <c r="U329" s="5">
        <v>1.2979533236064402</v>
      </c>
      <c r="V329" s="5">
        <v>159.61678788001345</v>
      </c>
      <c r="W329" s="72">
        <f t="shared" si="7"/>
        <v>1.5961678788001345E-2</v>
      </c>
      <c r="X329" s="5">
        <v>1884.0366896297649</v>
      </c>
      <c r="Y329" s="5">
        <v>1019.0425398823127</v>
      </c>
      <c r="Z329" s="5">
        <v>1391.0550915304309</v>
      </c>
      <c r="AA329" s="21">
        <v>81.2</v>
      </c>
      <c r="AB329" s="5" t="s">
        <v>20</v>
      </c>
      <c r="AC329" s="5">
        <v>7.7943845845938942E-2</v>
      </c>
      <c r="AD329" s="5" t="s">
        <v>20</v>
      </c>
      <c r="AE329" s="5" t="s">
        <v>20</v>
      </c>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row>
    <row r="330" spans="1:68">
      <c r="A330" s="5" t="s">
        <v>79</v>
      </c>
      <c r="B330" s="5" t="s">
        <v>1268</v>
      </c>
      <c r="C330" s="5" t="s">
        <v>1268</v>
      </c>
      <c r="D330" s="5">
        <v>2.44</v>
      </c>
      <c r="E330" s="19" t="s">
        <v>80</v>
      </c>
      <c r="F330" s="19" t="s">
        <v>81</v>
      </c>
      <c r="G330" s="19" t="s">
        <v>69</v>
      </c>
      <c r="H330" s="5">
        <v>42.83623765617299</v>
      </c>
      <c r="I330" s="5">
        <v>4.7372359820237788</v>
      </c>
      <c r="J330" s="5">
        <v>14.608907736540322</v>
      </c>
      <c r="M330" s="5">
        <v>13.855912784540221</v>
      </c>
      <c r="N330" s="5">
        <v>0.20312495613857004</v>
      </c>
      <c r="O330" s="5">
        <v>5.6613539755452926</v>
      </c>
      <c r="P330" s="5">
        <v>10.985842306009294</v>
      </c>
      <c r="Q330" s="5">
        <v>4.5341110258852089</v>
      </c>
      <c r="R330" s="5">
        <v>1.5405318455657884</v>
      </c>
      <c r="S330" s="5">
        <v>1.036741731578543</v>
      </c>
      <c r="U330" s="5">
        <v>0.69149677836800005</v>
      </c>
      <c r="V330" s="5">
        <v>718.86207716995591</v>
      </c>
      <c r="W330" s="72">
        <f t="shared" si="7"/>
        <v>7.1886207716995595E-2</v>
      </c>
      <c r="X330" s="5">
        <v>1948.796225117632</v>
      </c>
      <c r="Y330" s="5">
        <v>930.46984331276792</v>
      </c>
      <c r="Z330" s="5">
        <v>2036.0645407950319</v>
      </c>
      <c r="AA330" s="21">
        <v>79.8</v>
      </c>
      <c r="AB330" s="5" t="s">
        <v>20</v>
      </c>
      <c r="AC330" s="5">
        <v>7.2757702849649109E-2</v>
      </c>
      <c r="AD330" s="5" t="s">
        <v>20</v>
      </c>
      <c r="AE330" s="5" t="s">
        <v>20</v>
      </c>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row>
    <row r="331" spans="1:68">
      <c r="A331" s="5" t="s">
        <v>79</v>
      </c>
      <c r="B331" s="5" t="s">
        <v>1273</v>
      </c>
      <c r="C331" s="5" t="s">
        <v>1273</v>
      </c>
      <c r="D331" s="5">
        <v>1.1299999999999999</v>
      </c>
      <c r="E331" s="19" t="s">
        <v>80</v>
      </c>
      <c r="F331" s="19" t="s">
        <v>81</v>
      </c>
      <c r="G331" s="19" t="s">
        <v>69</v>
      </c>
      <c r="H331" s="5">
        <v>42.896214458421092</v>
      </c>
      <c r="I331" s="5">
        <v>4.826804571250908</v>
      </c>
      <c r="J331" s="5">
        <v>14.480413713752723</v>
      </c>
      <c r="M331" s="5">
        <v>13.893828786026525</v>
      </c>
      <c r="N331" s="5">
        <v>0.18201075570758629</v>
      </c>
      <c r="O331" s="5">
        <v>5.6865791355049762</v>
      </c>
      <c r="P331" s="5">
        <v>11.243437898157582</v>
      </c>
      <c r="Q331" s="5">
        <v>4.2144037412734487</v>
      </c>
      <c r="R331" s="5">
        <v>1.6280409585115041</v>
      </c>
      <c r="S331" s="5">
        <v>0.94826598139366791</v>
      </c>
      <c r="U331" s="5">
        <v>2.5341216214081603</v>
      </c>
      <c r="V331" s="5">
        <v>1430.9510983343996</v>
      </c>
      <c r="W331" s="72">
        <f t="shared" si="7"/>
        <v>0.14309510983343995</v>
      </c>
      <c r="X331" s="5">
        <v>1921.6424283750528</v>
      </c>
      <c r="Y331" s="5">
        <v>1019.1077961230687</v>
      </c>
      <c r="Z331" s="5">
        <v>3467.0566641849241</v>
      </c>
      <c r="AA331" s="21">
        <v>79.7</v>
      </c>
      <c r="AB331" s="5">
        <v>27.706946098465956</v>
      </c>
      <c r="AC331" s="5">
        <v>7.5405348984149051E-2</v>
      </c>
      <c r="AD331" s="5">
        <v>328.43864845162386</v>
      </c>
      <c r="AE331" s="5">
        <v>202.49126212777543</v>
      </c>
      <c r="AK331" s="5">
        <v>25.017136872735552</v>
      </c>
      <c r="AL331" s="5">
        <v>194.61461115190369</v>
      </c>
      <c r="AM331" s="5">
        <v>11.862350867588788</v>
      </c>
      <c r="AN331" s="5">
        <v>38.809004862796563</v>
      </c>
      <c r="AO331" s="5">
        <v>64.211812953406053</v>
      </c>
      <c r="AP331" s="5">
        <v>59.461346995421373</v>
      </c>
      <c r="AQ331" s="5">
        <v>130.88859140535874</v>
      </c>
      <c r="AR331" s="5">
        <v>31.273251292151389</v>
      </c>
      <c r="AS331" s="5">
        <v>1012.550881522264</v>
      </c>
      <c r="AT331" s="5">
        <v>37.028848715114535</v>
      </c>
      <c r="AU331" s="5">
        <v>444.03281919376258</v>
      </c>
      <c r="AV331" s="5">
        <v>88.350642968291851</v>
      </c>
      <c r="AW331" s="21" t="s">
        <v>245</v>
      </c>
      <c r="AX331" s="5">
        <v>57.971932475967094</v>
      </c>
      <c r="AY331" s="5">
        <v>125.14720856493484</v>
      </c>
      <c r="AZ331" s="5">
        <v>15.912000365776803</v>
      </c>
      <c r="BA331" s="5">
        <v>69.355981043376261</v>
      </c>
      <c r="BB331" s="5">
        <v>9.2128006394515207</v>
      </c>
      <c r="BC331" s="5">
        <v>3.6589647342847909</v>
      </c>
      <c r="BD331" s="5">
        <v>11.716524655063706</v>
      </c>
      <c r="BE331" s="5">
        <v>1.3270966518158733</v>
      </c>
      <c r="BF331" s="5">
        <v>10.556177479507534</v>
      </c>
      <c r="BG331" s="5">
        <v>1.1422505512988506</v>
      </c>
      <c r="BH331" s="5">
        <v>3.4411877507482158</v>
      </c>
      <c r="BI331" s="5">
        <v>0.42073155572342458</v>
      </c>
      <c r="BJ331" s="5">
        <v>2.6924379543297925</v>
      </c>
      <c r="BK331" s="5">
        <v>0.31342438171166803</v>
      </c>
      <c r="BL331" s="5">
        <v>12.489802490414222</v>
      </c>
      <c r="BM331" s="5">
        <v>4.3126005827960645</v>
      </c>
      <c r="BN331" s="5">
        <v>3.53239099806488</v>
      </c>
      <c r="BO331" s="5">
        <v>6.7264698607208908</v>
      </c>
      <c r="BP331" s="5">
        <v>1.0218316116963406</v>
      </c>
    </row>
    <row r="332" spans="1:68">
      <c r="A332" s="5" t="s">
        <v>79</v>
      </c>
      <c r="B332" s="5" t="s">
        <v>1274</v>
      </c>
      <c r="C332" s="5" t="s">
        <v>1274</v>
      </c>
      <c r="D332" s="5">
        <v>1.1200000000000001</v>
      </c>
      <c r="E332" s="19" t="s">
        <v>80</v>
      </c>
      <c r="F332" s="19" t="s">
        <v>81</v>
      </c>
      <c r="G332" s="19" t="s">
        <v>69</v>
      </c>
      <c r="H332" s="5">
        <v>43.299247068298016</v>
      </c>
      <c r="I332" s="5">
        <v>4.7699151981238579</v>
      </c>
      <c r="J332" s="5">
        <v>14.446488525852358</v>
      </c>
      <c r="M332" s="5">
        <v>13.591538319652983</v>
      </c>
      <c r="N332" s="5">
        <v>0.17394505254541048</v>
      </c>
      <c r="O332" s="5">
        <v>5.7311375694152593</v>
      </c>
      <c r="P332" s="5">
        <v>11.165663633044993</v>
      </c>
      <c r="Q332" s="5">
        <v>4.3546590900241213</v>
      </c>
      <c r="R332" s="5">
        <v>1.5192541872607819</v>
      </c>
      <c r="S332" s="5">
        <v>0.94815135578220866</v>
      </c>
      <c r="U332" s="5">
        <v>1.113746750201664</v>
      </c>
      <c r="V332" s="5">
        <v>371.92205531457188</v>
      </c>
      <c r="W332" s="72">
        <f t="shared" si="7"/>
        <v>3.719220553145719E-2</v>
      </c>
      <c r="X332" s="5">
        <v>1767.358316720027</v>
      </c>
      <c r="Y332" s="5">
        <v>914.2203837017089</v>
      </c>
      <c r="Z332" s="5">
        <v>1975.6227374139421</v>
      </c>
      <c r="AA332" s="21">
        <v>80.2</v>
      </c>
      <c r="AB332" s="5" t="s">
        <v>20</v>
      </c>
      <c r="AC332" s="5">
        <v>7.2488283392428118E-2</v>
      </c>
      <c r="AD332" s="5" t="s">
        <v>20</v>
      </c>
      <c r="AE332" s="5" t="s">
        <v>20</v>
      </c>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row>
    <row r="333" spans="1:68">
      <c r="A333" s="5" t="s">
        <v>79</v>
      </c>
      <c r="B333" s="5" t="s">
        <v>1271</v>
      </c>
      <c r="C333" s="5" t="s">
        <v>1271</v>
      </c>
      <c r="D333" s="5" t="s">
        <v>242</v>
      </c>
      <c r="E333" s="19" t="s">
        <v>80</v>
      </c>
      <c r="F333" s="19" t="s">
        <v>81</v>
      </c>
      <c r="G333" s="19" t="s">
        <v>69</v>
      </c>
      <c r="H333" s="5">
        <v>42.611659612567827</v>
      </c>
      <c r="I333" s="5">
        <v>4.7042371186952439</v>
      </c>
      <c r="J333" s="5">
        <v>14.200199305920382</v>
      </c>
      <c r="M333" s="5">
        <v>13.979233140164641</v>
      </c>
      <c r="N333" s="5">
        <v>0.24335728574695359</v>
      </c>
      <c r="O333" s="5">
        <v>5.7460476477607152</v>
      </c>
      <c r="P333" s="5">
        <v>11.575560810880921</v>
      </c>
      <c r="Q333" s="5">
        <v>4.4226667054343052</v>
      </c>
      <c r="R333" s="5">
        <v>1.5255082747030106</v>
      </c>
      <c r="S333" s="5">
        <v>0.99153009812601756</v>
      </c>
      <c r="U333" s="5">
        <v>1.2373048386935119</v>
      </c>
      <c r="V333" s="5">
        <v>588.37788034256812</v>
      </c>
      <c r="W333" s="72">
        <f t="shared" si="7"/>
        <v>5.8837788034256815E-2</v>
      </c>
      <c r="X333" s="5">
        <v>1924.0682211499859</v>
      </c>
      <c r="Y333" s="5">
        <v>984.36443612715334</v>
      </c>
      <c r="Z333" s="5">
        <v>2893.6705414383464</v>
      </c>
      <c r="AA333" s="21">
        <v>79.900000000000006</v>
      </c>
      <c r="AB333" s="5">
        <v>28.810741673911135</v>
      </c>
      <c r="AC333" s="5">
        <v>7.7730006522959347E-2</v>
      </c>
      <c r="AD333" s="5">
        <v>360.69558325578254</v>
      </c>
      <c r="AE333" s="5">
        <v>93.726284974457258</v>
      </c>
      <c r="AK333" s="5">
        <v>24.711530350405098</v>
      </c>
      <c r="AL333" s="5">
        <v>245.12196954861034</v>
      </c>
      <c r="AM333" s="5">
        <v>11.048496601096344</v>
      </c>
      <c r="AN333" s="5">
        <v>48.415281589641232</v>
      </c>
      <c r="AO333" s="5">
        <v>128.00148701292022</v>
      </c>
      <c r="AP333" s="5">
        <v>114.79354669772772</v>
      </c>
      <c r="AQ333" s="5">
        <v>151.13983410647106</v>
      </c>
      <c r="AR333" s="5">
        <v>30.633442618145295</v>
      </c>
      <c r="AS333" s="5">
        <v>1069.1159790239185</v>
      </c>
      <c r="AT333" s="5">
        <v>36.615978321819661</v>
      </c>
      <c r="AU333" s="5">
        <v>424.31745911816307</v>
      </c>
      <c r="AV333" s="5">
        <v>87.180813675527602</v>
      </c>
      <c r="AW333" s="21" t="s">
        <v>245</v>
      </c>
      <c r="AX333" s="5">
        <v>62.854206749311345</v>
      </c>
      <c r="AY333" s="5">
        <v>132.01257673135217</v>
      </c>
      <c r="AZ333" s="5">
        <v>16.545758772963278</v>
      </c>
      <c r="BA333" s="5">
        <v>66.783015964225555</v>
      </c>
      <c r="BB333" s="5">
        <v>13.857617623267748</v>
      </c>
      <c r="BC333" s="5">
        <v>4.0746163757570786</v>
      </c>
      <c r="BD333" s="5">
        <v>12.301110742470508</v>
      </c>
      <c r="BE333" s="5">
        <v>1.6488057600390835</v>
      </c>
      <c r="BF333" s="5">
        <v>8.0224728989440877</v>
      </c>
      <c r="BG333" s="5">
        <v>1.4874359778845638</v>
      </c>
      <c r="BH333" s="5">
        <v>3.5046584461388628</v>
      </c>
      <c r="BI333" s="5">
        <v>0.37065628654429805</v>
      </c>
      <c r="BJ333" s="5">
        <v>2.2391575753294091</v>
      </c>
      <c r="BK333" s="5">
        <v>0.39973506477188936</v>
      </c>
      <c r="BL333" s="5">
        <v>9.2493579524880172</v>
      </c>
      <c r="BM333" s="5">
        <v>4.7747491477638091</v>
      </c>
      <c r="BN333" s="5">
        <v>3.9763470006158377</v>
      </c>
      <c r="BO333" s="5">
        <v>6.1470823183550438</v>
      </c>
      <c r="BP333" s="5">
        <v>1.6183098643571439</v>
      </c>
    </row>
    <row r="334" spans="1:68">
      <c r="A334" s="5" t="s">
        <v>79</v>
      </c>
      <c r="B334" s="5" t="s">
        <v>1275</v>
      </c>
      <c r="C334" s="5" t="s">
        <v>1275</v>
      </c>
      <c r="D334" s="5">
        <v>1.5</v>
      </c>
      <c r="E334" s="19" t="s">
        <v>80</v>
      </c>
      <c r="F334" s="19" t="s">
        <v>81</v>
      </c>
      <c r="G334" s="19" t="s">
        <v>69</v>
      </c>
      <c r="H334" s="5">
        <v>43.37334717343051</v>
      </c>
      <c r="I334" s="5">
        <v>4.4810043427824997</v>
      </c>
      <c r="J334" s="5">
        <v>14.308650169728635</v>
      </c>
      <c r="M334" s="5">
        <v>13.400091974441686</v>
      </c>
      <c r="N334" s="5">
        <v>0.15885095045089409</v>
      </c>
      <c r="O334" s="5">
        <v>5.7960489199329395</v>
      </c>
      <c r="P334" s="5">
        <v>11.626280955785692</v>
      </c>
      <c r="Q334" s="5">
        <v>4.3875034668841888</v>
      </c>
      <c r="R334" s="5">
        <v>1.4527824265920377</v>
      </c>
      <c r="S334" s="5">
        <v>1.0154396199709053</v>
      </c>
      <c r="U334" s="5">
        <v>0.59913189532891209</v>
      </c>
      <c r="V334" s="5">
        <v>480.65880217308916</v>
      </c>
      <c r="W334" s="72">
        <f t="shared" si="7"/>
        <v>4.8065880217308912E-2</v>
      </c>
      <c r="X334" s="5">
        <v>1281.9601450813168</v>
      </c>
      <c r="Y334" s="5">
        <v>698.87058631221566</v>
      </c>
      <c r="Z334" s="5">
        <v>1340.5944821563266</v>
      </c>
      <c r="AA334" s="21">
        <v>80.599999999999994</v>
      </c>
      <c r="AB334" s="5" t="s">
        <v>20</v>
      </c>
      <c r="AC334" s="5">
        <v>5.7948679203482296E-2</v>
      </c>
      <c r="AD334" s="5" t="s">
        <v>20</v>
      </c>
      <c r="AE334" s="5" t="s">
        <v>20</v>
      </c>
      <c r="AW334" s="21"/>
    </row>
    <row r="335" spans="1:68">
      <c r="A335" s="5" t="s">
        <v>79</v>
      </c>
      <c r="B335" s="5" t="s">
        <v>1276</v>
      </c>
      <c r="C335" s="5" t="s">
        <v>1276</v>
      </c>
      <c r="D335" s="5">
        <v>2.36</v>
      </c>
      <c r="E335" s="19" t="s">
        <v>80</v>
      </c>
      <c r="F335" s="19" t="s">
        <v>81</v>
      </c>
      <c r="G335" s="19" t="s">
        <v>69</v>
      </c>
      <c r="H335" s="5">
        <v>44.130610302896962</v>
      </c>
      <c r="I335" s="5">
        <v>4.256241549486691</v>
      </c>
      <c r="J335" s="5">
        <v>14.931024027993816</v>
      </c>
      <c r="M335" s="5">
        <v>13.019471820763947</v>
      </c>
      <c r="N335" s="5">
        <v>0.1628509992954284</v>
      </c>
      <c r="O335" s="5">
        <v>5.8013155366291196</v>
      </c>
      <c r="P335" s="5">
        <v>10.117872271040044</v>
      </c>
      <c r="Q335" s="5">
        <v>4.7749521398350927</v>
      </c>
      <c r="R335" s="5">
        <v>1.7099354926019983</v>
      </c>
      <c r="S335" s="5">
        <v>1.095725859456895</v>
      </c>
      <c r="U335" s="5">
        <v>0.51667895274873599</v>
      </c>
      <c r="V335" s="5">
        <v>177.94172610879497</v>
      </c>
      <c r="W335" s="72">
        <f t="shared" si="7"/>
        <v>1.7794172610879497E-2</v>
      </c>
      <c r="X335" s="5">
        <v>1679.5752468283426</v>
      </c>
      <c r="Y335" s="5">
        <v>852.09812153616144</v>
      </c>
      <c r="Z335" s="5">
        <v>1080.8610930764198</v>
      </c>
      <c r="AA335" s="21">
        <v>81.2</v>
      </c>
      <c r="AB335" s="5" t="s">
        <v>20</v>
      </c>
      <c r="AC335" s="5">
        <v>6.0028464995599329E-2</v>
      </c>
      <c r="AD335" s="5" t="s">
        <v>20</v>
      </c>
      <c r="AE335" s="5" t="s">
        <v>20</v>
      </c>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row>
    <row r="336" spans="1:68">
      <c r="A336" s="5" t="s">
        <v>79</v>
      </c>
      <c r="B336" s="5" t="s">
        <v>1277</v>
      </c>
      <c r="C336" s="5" t="s">
        <v>1277</v>
      </c>
      <c r="D336" s="5">
        <v>2.8</v>
      </c>
      <c r="E336" s="19" t="s">
        <v>80</v>
      </c>
      <c r="F336" s="19" t="s">
        <v>81</v>
      </c>
      <c r="G336" s="19" t="s">
        <v>69</v>
      </c>
      <c r="H336" s="5">
        <v>42.85050610502784</v>
      </c>
      <c r="I336" s="5">
        <v>5.2060986624516934</v>
      </c>
      <c r="J336" s="5">
        <v>14.638821369385612</v>
      </c>
      <c r="M336" s="5">
        <v>13.98422849279395</v>
      </c>
      <c r="N336" s="5">
        <v>0.19911291001843451</v>
      </c>
      <c r="O336" s="5">
        <v>5.8134936000836861</v>
      </c>
      <c r="P336" s="5">
        <v>10.27844976413343</v>
      </c>
      <c r="Q336" s="5">
        <v>4.4357931620773465</v>
      </c>
      <c r="R336" s="5">
        <v>1.5868695556014629</v>
      </c>
      <c r="S336" s="5">
        <v>1.0066263784265299</v>
      </c>
      <c r="U336" s="5">
        <v>0.6573821597414401</v>
      </c>
      <c r="V336" s="5">
        <v>77.086051192956276</v>
      </c>
      <c r="W336" s="72">
        <f t="shared" si="7"/>
        <v>7.7086051192956275E-3</v>
      </c>
      <c r="X336" s="5">
        <v>2120.338750964896</v>
      </c>
      <c r="Y336" s="5">
        <v>1048.2708946773839</v>
      </c>
      <c r="Z336" s="5">
        <v>1515.6089684476717</v>
      </c>
      <c r="AA336" s="21">
        <v>80.099999999999994</v>
      </c>
      <c r="AB336" s="5">
        <v>31.691032430105178</v>
      </c>
      <c r="AC336" s="5">
        <v>7.957555139252126E-2</v>
      </c>
      <c r="AD336" s="5">
        <v>198.39528270443648</v>
      </c>
      <c r="AE336" s="5">
        <v>51.539483091211686</v>
      </c>
      <c r="AK336" s="5">
        <v>16.735031967795564</v>
      </c>
      <c r="AL336" s="21">
        <v>175.17935025330823</v>
      </c>
      <c r="AM336" s="21">
        <v>8.941122411213172</v>
      </c>
      <c r="AN336" s="21">
        <v>33.950113350684532</v>
      </c>
      <c r="AO336" s="21">
        <v>64.199867322582648</v>
      </c>
      <c r="AP336" s="21">
        <v>120.85899946479852</v>
      </c>
      <c r="AQ336" s="21">
        <v>129.29855924076435</v>
      </c>
      <c r="AR336" s="21">
        <v>37.366174933327564</v>
      </c>
      <c r="AS336" s="21">
        <v>1092.7483546262661</v>
      </c>
      <c r="AT336" s="21">
        <v>34.746689143229105</v>
      </c>
      <c r="AU336" s="21">
        <v>397.33276827357491</v>
      </c>
      <c r="AV336" s="21">
        <v>95.142110540926524</v>
      </c>
      <c r="AW336" s="21" t="s">
        <v>245</v>
      </c>
      <c r="AX336" s="21">
        <v>61.528275187318037</v>
      </c>
      <c r="AY336" s="21">
        <v>127.54923416248512</v>
      </c>
      <c r="AZ336" s="21">
        <v>16.327754263336722</v>
      </c>
      <c r="BA336" s="21">
        <v>66.90658487196086</v>
      </c>
      <c r="BB336" s="21">
        <v>13.26355870373332</v>
      </c>
      <c r="BC336" s="21">
        <v>4.4065177328066856</v>
      </c>
      <c r="BD336" s="21">
        <v>10.937310240954762</v>
      </c>
      <c r="BE336" s="21">
        <v>1.4308720112753239</v>
      </c>
      <c r="BF336" s="21">
        <v>7.6393397453183489</v>
      </c>
      <c r="BG336" s="21">
        <v>1.2893817727382162</v>
      </c>
      <c r="BH336" s="21">
        <v>3.219288313247616</v>
      </c>
      <c r="BI336" s="21">
        <v>0.35987971498085386</v>
      </c>
      <c r="BJ336" s="21">
        <v>1.8653188686898492</v>
      </c>
      <c r="BK336" s="21">
        <v>0.38376864489533563</v>
      </c>
      <c r="BL336" s="21">
        <v>8.2655542307838079</v>
      </c>
      <c r="BM336" s="21">
        <v>5.3534195140434386</v>
      </c>
      <c r="BN336" s="21">
        <v>4.5378513519984764</v>
      </c>
      <c r="BO336" s="21">
        <v>5.625330320663398</v>
      </c>
      <c r="BP336" s="21">
        <v>1.4522703865156839</v>
      </c>
    </row>
    <row r="337" spans="1:68">
      <c r="A337" s="5" t="s">
        <v>79</v>
      </c>
      <c r="B337" s="5" t="s">
        <v>1278</v>
      </c>
      <c r="C337" s="5" t="s">
        <v>1278</v>
      </c>
      <c r="D337" s="5">
        <v>7.14</v>
      </c>
      <c r="E337" s="19" t="s">
        <v>80</v>
      </c>
      <c r="F337" s="19" t="s">
        <v>81</v>
      </c>
      <c r="G337" s="19" t="s">
        <v>69</v>
      </c>
      <c r="H337" s="5">
        <v>40.988517798033662</v>
      </c>
      <c r="I337" s="5">
        <v>4.7444931033183178</v>
      </c>
      <c r="J337" s="5">
        <v>14.616699974013525</v>
      </c>
      <c r="M337" s="5">
        <v>14.526704487219847</v>
      </c>
      <c r="N337" s="5">
        <v>9.5553708885995375E-2</v>
      </c>
      <c r="O337" s="5">
        <v>5.8579452689688116</v>
      </c>
      <c r="P337" s="5">
        <v>12.21377565265939</v>
      </c>
      <c r="Q337" s="5">
        <v>4.3964764372703771</v>
      </c>
      <c r="R337" s="5">
        <v>1.514777742971674</v>
      </c>
      <c r="S337" s="5">
        <v>1.0450558266584125</v>
      </c>
      <c r="U337" s="5">
        <v>0.78844447657516803</v>
      </c>
      <c r="V337" s="5">
        <v>2171.8350105244181</v>
      </c>
      <c r="W337" s="72">
        <f t="shared" si="7"/>
        <v>0.2171835010524418</v>
      </c>
      <c r="X337" s="5">
        <v>1790.2775062220358</v>
      </c>
      <c r="Y337" s="5">
        <v>980.89134848394349</v>
      </c>
      <c r="Z337" s="5">
        <v>2219.1123608127823</v>
      </c>
      <c r="AA337" s="21">
        <v>80</v>
      </c>
      <c r="AB337" s="5" t="s">
        <v>20</v>
      </c>
      <c r="AC337" s="5">
        <v>7.8004444032100356E-2</v>
      </c>
      <c r="AD337" s="5" t="s">
        <v>20</v>
      </c>
      <c r="AE337" s="5" t="s">
        <v>20</v>
      </c>
      <c r="AW337" s="21"/>
    </row>
    <row r="338" spans="1:68">
      <c r="A338" s="5" t="s">
        <v>79</v>
      </c>
      <c r="B338" s="5" t="s">
        <v>1279</v>
      </c>
      <c r="C338" s="5" t="s">
        <v>1279</v>
      </c>
      <c r="D338" s="5" t="s">
        <v>243</v>
      </c>
      <c r="E338" s="19" t="s">
        <v>80</v>
      </c>
      <c r="F338" s="19" t="s">
        <v>81</v>
      </c>
      <c r="G338" s="19" t="s">
        <v>69</v>
      </c>
      <c r="H338" s="5">
        <v>44.211891826308033</v>
      </c>
      <c r="I338" s="5">
        <v>4.3755539541633048</v>
      </c>
      <c r="J338" s="5">
        <v>14.467573641689057</v>
      </c>
      <c r="M338" s="5">
        <v>12.890993414244852</v>
      </c>
      <c r="N338" s="5">
        <v>0.23822795477525924</v>
      </c>
      <c r="O338" s="5">
        <v>5.9335848820183763</v>
      </c>
      <c r="P338" s="5">
        <v>10.891138776328834</v>
      </c>
      <c r="Q338" s="5">
        <v>4.4227974726208474</v>
      </c>
      <c r="R338" s="5">
        <v>1.5499894779048513</v>
      </c>
      <c r="S338" s="5">
        <v>1.018248599946572</v>
      </c>
      <c r="U338" s="5">
        <v>0.82962963446563198</v>
      </c>
      <c r="V338" s="5">
        <v>107.88311653220107</v>
      </c>
      <c r="W338" s="72">
        <f t="shared" si="7"/>
        <v>1.0788311653220107E-2</v>
      </c>
      <c r="X338" s="5">
        <v>1820.4428400456013</v>
      </c>
      <c r="Y338" s="5">
        <v>972.4896275315208</v>
      </c>
      <c r="Z338" s="5">
        <v>1152.5124905466589</v>
      </c>
      <c r="AA338" s="21">
        <v>81.5</v>
      </c>
      <c r="AB338" s="5" t="s">
        <v>20</v>
      </c>
      <c r="AC338" s="5">
        <v>7.5579425250359267E-2</v>
      </c>
      <c r="AD338" s="5" t="s">
        <v>20</v>
      </c>
      <c r="AE338" s="5" t="s">
        <v>20</v>
      </c>
      <c r="AW338" s="21"/>
    </row>
    <row r="339" spans="1:68">
      <c r="A339" s="5" t="s">
        <v>79</v>
      </c>
      <c r="B339" s="5" t="s">
        <v>1280</v>
      </c>
      <c r="C339" s="5" t="s">
        <v>1280</v>
      </c>
      <c r="D339" s="5" t="s">
        <v>241</v>
      </c>
      <c r="E339" s="19" t="s">
        <v>80</v>
      </c>
      <c r="F339" s="19" t="s">
        <v>81</v>
      </c>
      <c r="G339" s="19" t="s">
        <v>69</v>
      </c>
      <c r="H339" s="5">
        <v>42.373709022548773</v>
      </c>
      <c r="I339" s="5">
        <v>5.124870563163844</v>
      </c>
      <c r="J339" s="5">
        <v>14.040093785779126</v>
      </c>
      <c r="M339" s="5">
        <v>14.095061150702792</v>
      </c>
      <c r="N339" s="5">
        <v>0.24739367318255606</v>
      </c>
      <c r="O339" s="5">
        <v>6.0008050726841935</v>
      </c>
      <c r="P339" s="5">
        <v>11.564145723277285</v>
      </c>
      <c r="Q339" s="5">
        <v>4.1151825636708104</v>
      </c>
      <c r="R339" s="5">
        <v>1.571854923513557</v>
      </c>
      <c r="S339" s="5">
        <v>0.86688352147708658</v>
      </c>
      <c r="U339" s="5">
        <v>2.5922908142029679</v>
      </c>
      <c r="V339" s="5">
        <v>1283.5071341198973</v>
      </c>
      <c r="W339" s="72">
        <f t="shared" si="7"/>
        <v>0.12835071341198973</v>
      </c>
      <c r="X339" s="5">
        <v>1963.6472598430366</v>
      </c>
      <c r="Y339" s="5">
        <v>811.95337006029627</v>
      </c>
      <c r="Z339" s="5">
        <v>3244.9054491248103</v>
      </c>
      <c r="AA339" s="21">
        <v>80.5</v>
      </c>
      <c r="AB339" s="5">
        <v>34.550734824470766</v>
      </c>
      <c r="AC339" s="5">
        <v>6.2225154846571658E-2</v>
      </c>
      <c r="AD339" s="5">
        <v>490.46262820818322</v>
      </c>
      <c r="AE339" s="5">
        <v>248.50926262990146</v>
      </c>
      <c r="AK339" s="5">
        <v>28.97429859755076</v>
      </c>
      <c r="AL339" s="5">
        <v>251.17076668757403</v>
      </c>
      <c r="AM339" s="5">
        <v>7.0576983577361032</v>
      </c>
      <c r="AN339" s="5">
        <v>40.522523822777565</v>
      </c>
      <c r="AO339" s="5">
        <v>84.156268943477087</v>
      </c>
      <c r="AP339" s="5">
        <v>98.053323511909767</v>
      </c>
      <c r="AQ339" s="5">
        <v>108.5249196721051</v>
      </c>
      <c r="AR339" s="5">
        <v>31.999526450907972</v>
      </c>
      <c r="AS339" s="5">
        <v>825.69072788640369</v>
      </c>
      <c r="AT339" s="5">
        <v>30.910688913098856</v>
      </c>
      <c r="AU339" s="5">
        <v>357.70634736578916</v>
      </c>
      <c r="AV339" s="5">
        <v>77.019042580976674</v>
      </c>
      <c r="AW339" s="21" t="s">
        <v>245</v>
      </c>
      <c r="AX339" s="5">
        <v>47.555961734931103</v>
      </c>
      <c r="AY339" s="5">
        <v>104.31364959074386</v>
      </c>
      <c r="AZ339" s="5">
        <v>12.992019262747815</v>
      </c>
      <c r="BA339" s="5">
        <v>56.833733633134536</v>
      </c>
      <c r="BB339" s="5">
        <v>11.695730807175975</v>
      </c>
      <c r="BC339" s="5">
        <v>3.595020195896359</v>
      </c>
      <c r="BD339" s="5">
        <v>9.8420689129746073</v>
      </c>
      <c r="BE339" s="5">
        <v>1.3218005006374054</v>
      </c>
      <c r="BF339" s="5">
        <v>6.6160095846231695</v>
      </c>
      <c r="BG339" s="5">
        <v>1.0944641799478387</v>
      </c>
      <c r="BH339" s="5">
        <v>2.6760753008026512</v>
      </c>
      <c r="BI339" s="5">
        <v>0.30869202540544988</v>
      </c>
      <c r="BJ339" s="5">
        <v>1.820555325743795</v>
      </c>
      <c r="BK339" s="5">
        <v>0.2250115965363598</v>
      </c>
      <c r="BL339" s="5">
        <v>8.3759898265836057</v>
      </c>
      <c r="BM339" s="5">
        <v>4.6851013143386382</v>
      </c>
      <c r="BN339" s="5">
        <v>3.4902574176927272</v>
      </c>
      <c r="BO339" s="5">
        <v>4.6700040689604458</v>
      </c>
      <c r="BP339" s="5">
        <v>1.3735814418395957</v>
      </c>
    </row>
    <row r="340" spans="1:68">
      <c r="A340" s="5" t="s">
        <v>79</v>
      </c>
      <c r="B340" s="5" t="s">
        <v>1281</v>
      </c>
      <c r="C340" s="5" t="s">
        <v>1281</v>
      </c>
      <c r="D340" s="5">
        <v>7.3</v>
      </c>
      <c r="E340" s="19" t="s">
        <v>80</v>
      </c>
      <c r="F340" s="19" t="s">
        <v>81</v>
      </c>
      <c r="G340" s="19" t="s">
        <v>69</v>
      </c>
      <c r="H340" s="5">
        <v>42.059444285259886</v>
      </c>
      <c r="I340" s="5">
        <v>5.0042512257532676</v>
      </c>
      <c r="J340" s="5">
        <v>14.224302519504466</v>
      </c>
      <c r="M340" s="5">
        <v>14.126204196976323</v>
      </c>
      <c r="N340" s="5">
        <v>0.23733988932431091</v>
      </c>
      <c r="O340" s="5">
        <v>6.0873658901697203</v>
      </c>
      <c r="P340" s="5">
        <v>11.618592124422731</v>
      </c>
      <c r="Q340" s="5">
        <v>4.1695389031296317</v>
      </c>
      <c r="R340" s="5">
        <v>1.5728796055221284</v>
      </c>
      <c r="S340" s="5">
        <v>0.90008135993753513</v>
      </c>
      <c r="U340" s="5">
        <v>1.0108662849629759</v>
      </c>
      <c r="V340" s="5">
        <v>327.29267242178582</v>
      </c>
      <c r="W340" s="72">
        <f t="shared" si="7"/>
        <v>3.2729267242178582E-2</v>
      </c>
      <c r="X340" s="5">
        <v>1890.0071132338967</v>
      </c>
      <c r="Y340" s="5">
        <v>902.31937081751403</v>
      </c>
      <c r="Z340" s="5">
        <v>2191.9288550439692</v>
      </c>
      <c r="AA340" s="21">
        <v>80.8</v>
      </c>
      <c r="AB340" s="5">
        <v>30.749080067430722</v>
      </c>
      <c r="AC340" s="5">
        <v>6.9105427287027246E-2</v>
      </c>
      <c r="AD340" s="5">
        <v>258.94599959349478</v>
      </c>
      <c r="AE340" s="5">
        <v>100.94259718675522</v>
      </c>
      <c r="AK340" s="5">
        <v>28.005269078415012</v>
      </c>
      <c r="AL340" s="5">
        <v>200.10471472277118</v>
      </c>
      <c r="AM340" s="5">
        <v>19.080194679765835</v>
      </c>
      <c r="AN340" s="5">
        <v>34.428589154374073</v>
      </c>
      <c r="AO340" s="5">
        <v>79.552796669143845</v>
      </c>
      <c r="AP340" s="5">
        <v>35.518822403844382</v>
      </c>
      <c r="AQ340" s="5">
        <v>98.53172038882542</v>
      </c>
      <c r="AR340" s="5">
        <v>28.742953273593731</v>
      </c>
      <c r="AS340" s="5">
        <v>918.29347515157826</v>
      </c>
      <c r="AT340" s="5">
        <v>38.286732183235131</v>
      </c>
      <c r="AU340" s="5">
        <v>424.05666757159389</v>
      </c>
      <c r="AV340" s="5">
        <v>73.194095037407934</v>
      </c>
      <c r="AW340" s="21" t="s">
        <v>245</v>
      </c>
      <c r="AX340" s="5">
        <v>52.063645734550803</v>
      </c>
      <c r="AY340" s="5">
        <v>100.14268635200251</v>
      </c>
      <c r="AZ340" s="5">
        <v>13.279469855120682</v>
      </c>
      <c r="BA340" s="5">
        <v>61.465484791390011</v>
      </c>
      <c r="BB340" s="5">
        <v>11.701715665383224</v>
      </c>
      <c r="BC340" s="5">
        <v>3.6628903576321976</v>
      </c>
      <c r="BD340" s="5">
        <v>11.000898670507732</v>
      </c>
      <c r="BE340" s="5">
        <v>1.2962019069472706</v>
      </c>
      <c r="BF340" s="5">
        <v>8.4648106496526641</v>
      </c>
      <c r="BG340" s="5">
        <v>1.2946768844786354</v>
      </c>
      <c r="BH340" s="5">
        <v>3.7003039292520681</v>
      </c>
      <c r="BI340" s="5">
        <v>0.38897413269111186</v>
      </c>
      <c r="BJ340" s="5">
        <v>2.4517618023207834</v>
      </c>
      <c r="BK340" s="5">
        <v>0.22413833090354413</v>
      </c>
      <c r="BL340" s="5">
        <v>10.670792346240958</v>
      </c>
      <c r="BM340" s="5">
        <v>4.505184996618258</v>
      </c>
      <c r="BN340" s="5">
        <v>2.87359110106688</v>
      </c>
      <c r="BO340" s="5">
        <v>4.6904258283675784</v>
      </c>
      <c r="BP340" s="5">
        <v>1.3619365487011879</v>
      </c>
    </row>
    <row r="341" spans="1:68">
      <c r="A341" s="5" t="s">
        <v>79</v>
      </c>
      <c r="B341" s="5" t="s">
        <v>1282</v>
      </c>
      <c r="C341" s="5" t="s">
        <v>1282</v>
      </c>
      <c r="D341" s="5">
        <v>8.49</v>
      </c>
      <c r="E341" s="19" t="s">
        <v>80</v>
      </c>
      <c r="F341" s="19" t="s">
        <v>81</v>
      </c>
      <c r="G341" s="19" t="s">
        <v>69</v>
      </c>
      <c r="H341" s="5">
        <v>43.245260549995535</v>
      </c>
      <c r="I341" s="5">
        <v>4.3586106922468817</v>
      </c>
      <c r="J341" s="5">
        <v>14.360792737569138</v>
      </c>
      <c r="M341" s="5">
        <v>13.550702207594179</v>
      </c>
      <c r="N341" s="5">
        <v>0.15383331854988994</v>
      </c>
      <c r="O341" s="5">
        <v>6.0899896108279963</v>
      </c>
      <c r="P341" s="5">
        <v>10.680858450689417</v>
      </c>
      <c r="Q341" s="5">
        <v>4.8925027978023818</v>
      </c>
      <c r="R341" s="5">
        <v>1.6821120387840909</v>
      </c>
      <c r="S341" s="5">
        <v>0.98533759594047154</v>
      </c>
      <c r="U341" s="5">
        <v>0.38347878392373608</v>
      </c>
      <c r="V341" s="5">
        <v>73.877094393497316</v>
      </c>
      <c r="W341" s="72">
        <f t="shared" si="7"/>
        <v>7.3877094393497312E-3</v>
      </c>
      <c r="X341" s="5">
        <v>2078.2882638392753</v>
      </c>
      <c r="Y341" s="5">
        <v>917.56506972236184</v>
      </c>
      <c r="Z341" s="5">
        <v>779.37186758620612</v>
      </c>
      <c r="AA341" s="21">
        <v>81.599999999999994</v>
      </c>
      <c r="AB341" s="5">
        <v>31.891825550382016</v>
      </c>
      <c r="AC341" s="5">
        <v>6.5709673656649537E-2</v>
      </c>
      <c r="AD341" s="5">
        <v>108.71281671073464</v>
      </c>
      <c r="AE341" s="5">
        <v>31.959089895791756</v>
      </c>
      <c r="AK341" s="5">
        <v>15.954771007483778</v>
      </c>
      <c r="AL341" s="5">
        <v>150.58956127364618</v>
      </c>
      <c r="AM341" s="5">
        <v>4.1859565417347184</v>
      </c>
      <c r="AN341" s="5">
        <v>27.580384680901251</v>
      </c>
      <c r="AO341" s="5">
        <v>43.256323078144135</v>
      </c>
      <c r="AP341" s="5">
        <v>64.358695179222678</v>
      </c>
      <c r="AQ341" s="5">
        <v>121.13765895810668</v>
      </c>
      <c r="AR341" s="5">
        <v>35.367953619001142</v>
      </c>
      <c r="AS341" s="5">
        <v>1077.5724030587871</v>
      </c>
      <c r="AT341" s="5">
        <v>35.762622406609815</v>
      </c>
      <c r="AU341" s="5">
        <v>406.23752997857474</v>
      </c>
      <c r="AV341" s="5">
        <v>87.430720069240593</v>
      </c>
      <c r="AW341" s="21" t="s">
        <v>245</v>
      </c>
      <c r="AX341" s="5">
        <v>59.341263243153968</v>
      </c>
      <c r="AY341" s="5">
        <v>119.99052074828671</v>
      </c>
      <c r="AZ341" s="5">
        <v>15.656882241431179</v>
      </c>
      <c r="BA341" s="5">
        <v>65.166801460018036</v>
      </c>
      <c r="BB341" s="5">
        <v>13.934687391371295</v>
      </c>
      <c r="BC341" s="5">
        <v>3.7726561991657559</v>
      </c>
      <c r="BD341" s="5">
        <v>11.283275642072249</v>
      </c>
      <c r="BE341" s="5">
        <v>1.5498300866552277</v>
      </c>
      <c r="BF341" s="5">
        <v>7.1690890841323265</v>
      </c>
      <c r="BG341" s="5">
        <v>1.2879140266807618</v>
      </c>
      <c r="BH341" s="5">
        <v>2.8279909849819607</v>
      </c>
      <c r="BI341" s="5">
        <v>0.36153348716446798</v>
      </c>
      <c r="BJ341" s="5">
        <v>2.4280409626557717</v>
      </c>
      <c r="BK341" s="5">
        <v>0.28290069336190782</v>
      </c>
      <c r="BL341" s="5">
        <v>8.0674328625986824</v>
      </c>
      <c r="BM341" s="5">
        <v>4.6673715423458999</v>
      </c>
      <c r="BN341" s="5">
        <v>4.1659352827417253</v>
      </c>
      <c r="BO341" s="5">
        <v>5.8057938429123439</v>
      </c>
      <c r="BP341" s="5">
        <v>1.2377074086754487</v>
      </c>
    </row>
    <row r="342" spans="1:68">
      <c r="A342" s="5" t="s">
        <v>79</v>
      </c>
      <c r="B342" s="5" t="s">
        <v>1283</v>
      </c>
      <c r="C342" s="5" t="s">
        <v>1283</v>
      </c>
      <c r="D342" s="5">
        <v>2.7</v>
      </c>
      <c r="E342" s="19" t="s">
        <v>80</v>
      </c>
      <c r="F342" s="19" t="s">
        <v>81</v>
      </c>
      <c r="G342" s="19" t="s">
        <v>69</v>
      </c>
      <c r="H342" s="5">
        <v>43.0076798837501</v>
      </c>
      <c r="I342" s="5">
        <v>4.7511465116719087</v>
      </c>
      <c r="J342" s="5">
        <v>14.463596068547883</v>
      </c>
      <c r="M342" s="5">
        <v>13.792583304726371</v>
      </c>
      <c r="N342" s="5">
        <v>0.18099605758750129</v>
      </c>
      <c r="O342" s="5">
        <v>6.0965505397390016</v>
      </c>
      <c r="P342" s="5">
        <v>10.656645657290772</v>
      </c>
      <c r="Q342" s="5">
        <v>4.4364144782003097</v>
      </c>
      <c r="R342" s="5">
        <v>1.5837155038906363</v>
      </c>
      <c r="S342" s="5">
        <v>1.0306719945954934</v>
      </c>
      <c r="U342" s="5">
        <v>0.52913569473587208</v>
      </c>
      <c r="V342" s="5">
        <v>62.597847266594385</v>
      </c>
      <c r="W342" s="72">
        <f t="shared" si="7"/>
        <v>6.2597847266594384E-3</v>
      </c>
      <c r="X342" s="5">
        <v>2082.9911552559033</v>
      </c>
      <c r="Y342" s="5">
        <v>982.39737727948875</v>
      </c>
      <c r="Z342" s="5">
        <v>1514.8691639050674</v>
      </c>
      <c r="AA342" s="21">
        <v>81.068658098860922</v>
      </c>
      <c r="AB342" s="5">
        <v>44.325764950334573</v>
      </c>
      <c r="AC342" s="5">
        <v>7.4723530513990749E-2</v>
      </c>
      <c r="AD342" s="5">
        <v>210.93146392283231</v>
      </c>
      <c r="AE342" s="5">
        <v>47.3467666574738</v>
      </c>
      <c r="AK342" s="5">
        <v>21.62382419579269</v>
      </c>
      <c r="AL342" s="21">
        <v>166.67419691308245</v>
      </c>
      <c r="AM342" s="21">
        <v>13.485045764062829</v>
      </c>
      <c r="AN342" s="21">
        <v>35.514109606902501</v>
      </c>
      <c r="AO342" s="21">
        <v>75.927062905361183</v>
      </c>
      <c r="AP342" s="21">
        <v>101.59833515478122</v>
      </c>
      <c r="AQ342" s="21">
        <v>127.97915642951094</v>
      </c>
      <c r="AR342" s="21">
        <v>27.358524198655356</v>
      </c>
      <c r="AS342" s="21">
        <v>970.24241530062102</v>
      </c>
      <c r="AT342" s="21">
        <v>32.171157280525442</v>
      </c>
      <c r="AU342" s="21">
        <v>352.13959018706157</v>
      </c>
      <c r="AV342" s="21">
        <v>86.741887431371708</v>
      </c>
      <c r="AW342" s="21" t="s">
        <v>245</v>
      </c>
      <c r="AX342" s="21">
        <v>49.429255702356897</v>
      </c>
      <c r="AY342" s="21">
        <v>111.7575142065898</v>
      </c>
      <c r="AZ342" s="21">
        <v>14.014622798800835</v>
      </c>
      <c r="BA342" s="21">
        <v>46.992785292928843</v>
      </c>
      <c r="BB342" s="21">
        <v>10.737612492024589</v>
      </c>
      <c r="BC342" s="21">
        <v>3.5167267221472569</v>
      </c>
      <c r="BD342" s="21">
        <v>8.6210030510657312</v>
      </c>
      <c r="BE342" s="21">
        <v>1.5128206404272784</v>
      </c>
      <c r="BF342" s="21">
        <v>7.1818074730627712</v>
      </c>
      <c r="BG342" s="21">
        <v>0.91006052903537271</v>
      </c>
      <c r="BH342" s="21">
        <v>3.4660642557111818</v>
      </c>
      <c r="BI342" s="21">
        <v>0.14247401553795874</v>
      </c>
      <c r="BJ342" s="21">
        <v>2.3938842004042429</v>
      </c>
      <c r="BK342" s="21">
        <v>0.18228727512732307</v>
      </c>
      <c r="BL342" s="21">
        <v>6.3236954272313017</v>
      </c>
      <c r="BM342" s="21">
        <v>3.9690228026163714</v>
      </c>
      <c r="BN342" s="21">
        <v>3.4445256001728746</v>
      </c>
      <c r="BO342" s="21">
        <v>4.367238953509009</v>
      </c>
      <c r="BP342" s="21">
        <v>1.2735575087668789</v>
      </c>
    </row>
    <row r="343" spans="1:68">
      <c r="A343" s="5" t="s">
        <v>79</v>
      </c>
      <c r="B343" s="5" t="s">
        <v>1284</v>
      </c>
      <c r="C343" s="5" t="s">
        <v>1284</v>
      </c>
      <c r="D343" s="5" t="s">
        <v>238</v>
      </c>
      <c r="E343" s="19" t="s">
        <v>80</v>
      </c>
      <c r="F343" s="19" t="s">
        <v>81</v>
      </c>
      <c r="G343" s="19" t="s">
        <v>69</v>
      </c>
      <c r="H343" s="5">
        <v>44.496570820183194</v>
      </c>
      <c r="I343" s="5">
        <v>4.1892369085524059</v>
      </c>
      <c r="J343" s="5">
        <v>14.973908700483141</v>
      </c>
      <c r="M343" s="5">
        <v>12.701448913333072</v>
      </c>
      <c r="N343" s="5">
        <v>0.1608152364127603</v>
      </c>
      <c r="O343" s="5">
        <v>6.1361063643743847</v>
      </c>
      <c r="P343" s="5">
        <v>9.6810772320481693</v>
      </c>
      <c r="Q343" s="5">
        <v>4.7832481880520392</v>
      </c>
      <c r="R343" s="5">
        <v>1.8021357430504947</v>
      </c>
      <c r="S343" s="5">
        <v>1.0754518935103343</v>
      </c>
      <c r="U343" s="5">
        <v>0.39723205416048002</v>
      </c>
      <c r="V343" s="5">
        <v>130.26425157883705</v>
      </c>
      <c r="W343" s="72">
        <f t="shared" si="7"/>
        <v>1.3026425157883706E-2</v>
      </c>
      <c r="X343" s="5">
        <v>1581.0556939640539</v>
      </c>
      <c r="Y343" s="5">
        <v>768.0461462470272</v>
      </c>
      <c r="Z343" s="5">
        <v>523.50886784665443</v>
      </c>
      <c r="AA343" s="21">
        <v>82.5</v>
      </c>
      <c r="AB343" s="5" t="s">
        <v>20</v>
      </c>
      <c r="AC343" s="5">
        <v>5.1338972331154108E-2</v>
      </c>
      <c r="AD343" s="5" t="s">
        <v>20</v>
      </c>
      <c r="AE343" s="5" t="s">
        <v>20</v>
      </c>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row>
    <row r="344" spans="1:68">
      <c r="A344" s="5" t="s">
        <v>79</v>
      </c>
      <c r="B344" s="5" t="s">
        <v>1285</v>
      </c>
      <c r="C344" s="5" t="s">
        <v>1285</v>
      </c>
      <c r="D344" s="5">
        <v>7.9</v>
      </c>
      <c r="E344" s="19" t="s">
        <v>80</v>
      </c>
      <c r="F344" s="19" t="s">
        <v>81</v>
      </c>
      <c r="G344" s="19" t="s">
        <v>69</v>
      </c>
      <c r="H344" s="5">
        <v>42.595195740515905</v>
      </c>
      <c r="I344" s="5">
        <v>4.7531335489109967</v>
      </c>
      <c r="J344" s="5">
        <v>13.11812572013811</v>
      </c>
      <c r="M344" s="5">
        <v>13.754809049366404</v>
      </c>
      <c r="N344" s="5">
        <v>0.19205595681023913</v>
      </c>
      <c r="O344" s="5">
        <v>6.1467961464973389</v>
      </c>
      <c r="P344" s="5">
        <v>13.23677809136119</v>
      </c>
      <c r="Q344" s="5">
        <v>4.1508219356684135</v>
      </c>
      <c r="R344" s="5">
        <v>1.4871767545672443</v>
      </c>
      <c r="S344" s="5">
        <v>0.56510705616415902</v>
      </c>
      <c r="U344" s="5">
        <v>0.76403179093520013</v>
      </c>
      <c r="V344" s="5">
        <v>2610.5467854866756</v>
      </c>
      <c r="W344" s="72">
        <f t="shared" si="7"/>
        <v>0.26105467854866754</v>
      </c>
      <c r="X344" s="5">
        <v>1695.7652481500543</v>
      </c>
      <c r="Y344" s="5">
        <v>634.6649015877482</v>
      </c>
      <c r="Z344" s="5">
        <v>2258.0717710921822</v>
      </c>
      <c r="AA344" s="21">
        <v>81.5</v>
      </c>
      <c r="AB344" s="5" t="s">
        <v>20</v>
      </c>
      <c r="AC344" s="5">
        <v>5.1407827392717466E-2</v>
      </c>
      <c r="AD344" s="5" t="s">
        <v>20</v>
      </c>
      <c r="AE344" s="5" t="s">
        <v>20</v>
      </c>
      <c r="AW344" s="21"/>
    </row>
    <row r="345" spans="1:68">
      <c r="A345" s="5" t="s">
        <v>79</v>
      </c>
      <c r="B345" s="5" t="s">
        <v>1286</v>
      </c>
      <c r="C345" s="5" t="s">
        <v>1286</v>
      </c>
      <c r="D345" s="5" t="s">
        <v>240</v>
      </c>
      <c r="E345" s="19" t="s">
        <v>80</v>
      </c>
      <c r="F345" s="19" t="s">
        <v>81</v>
      </c>
      <c r="G345" s="19" t="s">
        <v>69</v>
      </c>
      <c r="H345" s="5">
        <v>42.298812953435068</v>
      </c>
      <c r="I345" s="5">
        <v>4.8861242901469426</v>
      </c>
      <c r="J345" s="5">
        <v>14.095246794605826</v>
      </c>
      <c r="M345" s="5">
        <v>13.91310673900192</v>
      </c>
      <c r="N345" s="5">
        <v>0.15083734174151914</v>
      </c>
      <c r="O345" s="5">
        <v>6.3683525683269382</v>
      </c>
      <c r="P345" s="5">
        <v>11.520956162217232</v>
      </c>
      <c r="Q345" s="5">
        <v>4.2475795434411792</v>
      </c>
      <c r="R345" s="5">
        <v>1.5697139363900758</v>
      </c>
      <c r="S345" s="5">
        <v>0.94926967069329371</v>
      </c>
      <c r="U345" s="5">
        <v>1.2112797023585602</v>
      </c>
      <c r="V345" s="5">
        <v>1832.7190594357892</v>
      </c>
      <c r="W345" s="72">
        <f t="shared" si="7"/>
        <v>0.18327190594357892</v>
      </c>
      <c r="X345" s="5">
        <v>1199.4490636841074</v>
      </c>
      <c r="Y345" s="5">
        <v>583.12440094207034</v>
      </c>
      <c r="Z345" s="5">
        <v>2668.0382465730736</v>
      </c>
      <c r="AA345" s="21">
        <v>81.8</v>
      </c>
      <c r="AB345" s="5" t="s">
        <v>20</v>
      </c>
      <c r="AC345" s="5">
        <v>4.4749486679838468E-2</v>
      </c>
      <c r="AD345" s="5" t="s">
        <v>20</v>
      </c>
      <c r="AE345" s="5" t="s">
        <v>20</v>
      </c>
      <c r="AW345" s="21"/>
    </row>
    <row r="346" spans="1:68">
      <c r="A346" s="5" t="s">
        <v>79</v>
      </c>
      <c r="B346" s="5" t="s">
        <v>1287</v>
      </c>
      <c r="C346" s="5" t="s">
        <v>1287</v>
      </c>
      <c r="D346" s="5">
        <v>7.27</v>
      </c>
      <c r="E346" s="19" t="s">
        <v>80</v>
      </c>
      <c r="F346" s="19" t="s">
        <v>81</v>
      </c>
      <c r="G346" s="19" t="s">
        <v>69</v>
      </c>
      <c r="H346" s="5">
        <v>41.33527179509408</v>
      </c>
      <c r="I346" s="5">
        <v>4.5102167837742266</v>
      </c>
      <c r="J346" s="5">
        <v>15.166157151148035</v>
      </c>
      <c r="M346" s="5">
        <v>14.54627847923574</v>
      </c>
      <c r="N346" s="5">
        <v>0.11366068166067966</v>
      </c>
      <c r="O346" s="5">
        <v>6.3690215599595001</v>
      </c>
      <c r="P346" s="5">
        <v>10.624759118422649</v>
      </c>
      <c r="Q346" s="5">
        <v>4.6238774654349069</v>
      </c>
      <c r="R346" s="5">
        <v>1.706921918390915</v>
      </c>
      <c r="S346" s="5">
        <v>1.0038350468792769</v>
      </c>
      <c r="U346" s="5">
        <v>0.76043232235814417</v>
      </c>
      <c r="V346" s="5">
        <v>1810.1060221782177</v>
      </c>
      <c r="W346" s="72">
        <f t="shared" si="7"/>
        <v>0.18101060221782178</v>
      </c>
      <c r="X346" s="5">
        <v>1424.8143045754905</v>
      </c>
      <c r="Y346" s="5">
        <v>769.38438553354956</v>
      </c>
      <c r="Z346" s="5">
        <v>1820.3489561739482</v>
      </c>
      <c r="AA346" s="21">
        <v>81.400000000000006</v>
      </c>
      <c r="AB346" s="5" t="s">
        <v>20</v>
      </c>
      <c r="AC346" s="5">
        <v>5.4297154442169857E-2</v>
      </c>
      <c r="AD346" s="5" t="s">
        <v>20</v>
      </c>
      <c r="AE346" s="5" t="s">
        <v>20</v>
      </c>
      <c r="AW346" s="21"/>
    </row>
    <row r="347" spans="1:68">
      <c r="A347" s="5" t="s">
        <v>79</v>
      </c>
      <c r="B347" s="5" t="s">
        <v>1288</v>
      </c>
      <c r="C347" s="5" t="s">
        <v>1288</v>
      </c>
      <c r="D347" s="5" t="s">
        <v>244</v>
      </c>
      <c r="E347" s="19" t="s">
        <v>80</v>
      </c>
      <c r="F347" s="19" t="s">
        <v>81</v>
      </c>
      <c r="G347" s="19" t="s">
        <v>69</v>
      </c>
      <c r="H347" s="5">
        <v>42.426199403531875</v>
      </c>
      <c r="I347" s="5">
        <v>4.5422882840899144</v>
      </c>
      <c r="J347" s="5">
        <v>14.37402451467373</v>
      </c>
      <c r="M347" s="5">
        <v>13.927810250142125</v>
      </c>
      <c r="N347" s="5">
        <v>0.14178938411704178</v>
      </c>
      <c r="O347" s="5">
        <v>6.4096846408654216</v>
      </c>
      <c r="P347" s="5">
        <v>11.402481039029341</v>
      </c>
      <c r="Q347" s="5">
        <v>4.2587095158558306</v>
      </c>
      <c r="R347" s="5">
        <v>1.5616944222252902</v>
      </c>
      <c r="S347" s="5">
        <v>0.95531854546943062</v>
      </c>
      <c r="U347" s="5">
        <v>1.7864033561694721</v>
      </c>
      <c r="V347" s="5">
        <v>2464.3796220467293</v>
      </c>
      <c r="W347" s="72">
        <f t="shared" si="7"/>
        <v>0.24643796220467293</v>
      </c>
      <c r="X347" s="5">
        <v>1512.3293787133621</v>
      </c>
      <c r="Y347" s="5">
        <v>721.56074182367047</v>
      </c>
      <c r="Z347" s="5">
        <v>3346.3854722901506</v>
      </c>
      <c r="AA347" s="21">
        <v>81.8</v>
      </c>
      <c r="AB347" s="5">
        <v>26.933121414736508</v>
      </c>
      <c r="AC347" s="5">
        <v>5.565756398748644E-2</v>
      </c>
      <c r="AD347" s="5">
        <v>507.04552868129258</v>
      </c>
      <c r="AE347" s="5">
        <v>180.21533963466877</v>
      </c>
      <c r="AK347" s="5">
        <v>27.421320673168655</v>
      </c>
      <c r="AL347" s="5">
        <v>200.73358951468947</v>
      </c>
      <c r="AM347" s="5">
        <v>15.364118015100928</v>
      </c>
      <c r="AN347" s="5">
        <v>32.221541921039723</v>
      </c>
      <c r="AO347" s="5">
        <v>94.135708884376854</v>
      </c>
      <c r="AP347" s="5">
        <v>84.423026585851019</v>
      </c>
      <c r="AQ347" s="5">
        <v>102.40939426672143</v>
      </c>
      <c r="AR347" s="5">
        <v>32.987401409466543</v>
      </c>
      <c r="AS347" s="5">
        <v>878.4780507404945</v>
      </c>
      <c r="AT347" s="5">
        <v>34.765612581421614</v>
      </c>
      <c r="AU347" s="5">
        <v>397.63165409858811</v>
      </c>
      <c r="AV347" s="5">
        <v>75.077211552798019</v>
      </c>
      <c r="AW347" s="21" t="s">
        <v>245</v>
      </c>
      <c r="AX347" s="5">
        <v>49.008185806561769</v>
      </c>
      <c r="AY347" s="5">
        <v>99.126043309679176</v>
      </c>
      <c r="AZ347" s="5">
        <v>12.67288469836889</v>
      </c>
      <c r="BA347" s="5">
        <v>56.151285082236633</v>
      </c>
      <c r="BB347" s="5">
        <v>11.414206031743886</v>
      </c>
      <c r="BC347" s="5">
        <v>3.5489903224686223</v>
      </c>
      <c r="BD347" s="5">
        <v>10.448165689175585</v>
      </c>
      <c r="BE347" s="5">
        <v>1.2994106114945156</v>
      </c>
      <c r="BF347" s="5">
        <v>6.5997731623693054</v>
      </c>
      <c r="BG347" s="5">
        <v>1.0777918962175475</v>
      </c>
      <c r="BH347" s="5">
        <v>2.9869563496962011</v>
      </c>
      <c r="BI347" s="5">
        <v>0.30804021432425477</v>
      </c>
      <c r="BJ347" s="5">
        <v>2.0386217594468348</v>
      </c>
      <c r="BK347" s="5">
        <v>0.25968630268163789</v>
      </c>
      <c r="BL347" s="5">
        <v>8.0191784590360058</v>
      </c>
      <c r="BM347" s="5">
        <v>3.7481562380801767</v>
      </c>
      <c r="BN347" s="5">
        <v>3.1459438972676588</v>
      </c>
      <c r="BO347" s="5">
        <v>4.3397822089727054</v>
      </c>
      <c r="BP347" s="5">
        <v>0.92191803991021737</v>
      </c>
    </row>
    <row r="348" spans="1:68">
      <c r="A348" s="5" t="s">
        <v>79</v>
      </c>
      <c r="B348" s="5" t="s">
        <v>1289</v>
      </c>
      <c r="C348" s="5" t="s">
        <v>1289</v>
      </c>
      <c r="D348" s="5">
        <v>2.31</v>
      </c>
      <c r="E348" s="19" t="s">
        <v>80</v>
      </c>
      <c r="F348" s="19" t="s">
        <v>81</v>
      </c>
      <c r="G348" s="19" t="s">
        <v>69</v>
      </c>
      <c r="H348" s="5">
        <v>43.855712395824355</v>
      </c>
      <c r="I348" s="5">
        <v>4.6615229427951288</v>
      </c>
      <c r="J348" s="5">
        <v>14.462080883125022</v>
      </c>
      <c r="M348" s="5">
        <v>13.133017578838224</v>
      </c>
      <c r="N348" s="5">
        <v>0.16788318556109263</v>
      </c>
      <c r="O348" s="5">
        <v>6.5585024107818466</v>
      </c>
      <c r="P348" s="5">
        <v>10.13632431145208</v>
      </c>
      <c r="Q348" s="5">
        <v>4.3438517653262352</v>
      </c>
      <c r="R348" s="5">
        <v>1.6999429148730998</v>
      </c>
      <c r="S348" s="5">
        <v>0.98116161142291269</v>
      </c>
      <c r="U348" s="5">
        <v>0.55424099001441618</v>
      </c>
      <c r="V348" s="5">
        <v>72.769800920811448</v>
      </c>
      <c r="W348" s="72">
        <f t="shared" si="7"/>
        <v>7.2769800920811445E-3</v>
      </c>
      <c r="X348" s="5">
        <v>2053.9546139366498</v>
      </c>
      <c r="Y348" s="5">
        <v>971.1660404142126</v>
      </c>
      <c r="Z348" s="5">
        <v>808.07894663325123</v>
      </c>
      <c r="AA348" s="21">
        <v>82.9</v>
      </c>
      <c r="AB348" s="5">
        <v>33.349418393137626</v>
      </c>
      <c r="AC348" s="5">
        <v>6.8818706737177548E-2</v>
      </c>
      <c r="AD348" s="5">
        <v>117.28848145290262</v>
      </c>
      <c r="AE348" s="5">
        <v>44.32368066831674</v>
      </c>
      <c r="AK348" s="5">
        <v>17.257104981502781</v>
      </c>
      <c r="AL348" s="5">
        <v>159.61544394459685</v>
      </c>
      <c r="AM348" s="5">
        <v>6.7036706424753696</v>
      </c>
      <c r="AN348" s="5">
        <v>28.08401783152167</v>
      </c>
      <c r="AO348" s="5">
        <v>49.970171095335175</v>
      </c>
      <c r="AP348" s="5">
        <v>92.413904604786126</v>
      </c>
      <c r="AQ348" s="5">
        <v>123.43036421515588</v>
      </c>
      <c r="AR348" s="5">
        <v>36.483807190904706</v>
      </c>
      <c r="AS348" s="5">
        <v>1040.0710519566364</v>
      </c>
      <c r="AT348" s="5">
        <v>32.526149347024301</v>
      </c>
      <c r="AU348" s="5">
        <v>385.64466895045933</v>
      </c>
      <c r="AV348" s="5">
        <v>88.550347817374188</v>
      </c>
      <c r="AW348" s="21" t="s">
        <v>245</v>
      </c>
      <c r="AX348" s="5">
        <v>58.37018736396238</v>
      </c>
      <c r="AY348" s="5">
        <v>125.04399040366616</v>
      </c>
      <c r="AZ348" s="5">
        <v>15.472702551120237</v>
      </c>
      <c r="BA348" s="5">
        <v>61.588918574942703</v>
      </c>
      <c r="BB348" s="5">
        <v>11.992420855403173</v>
      </c>
      <c r="BC348" s="5">
        <v>3.9051063245140978</v>
      </c>
      <c r="BD348" s="5">
        <v>10.908453832676759</v>
      </c>
      <c r="BE348" s="5">
        <v>1.3408938697476693</v>
      </c>
      <c r="BF348" s="5">
        <v>6.8896701246638328</v>
      </c>
      <c r="BG348" s="5">
        <v>1.1734409052657317</v>
      </c>
      <c r="BH348" s="5">
        <v>2.9860634979839138</v>
      </c>
      <c r="BI348" s="5">
        <v>0.30804761243865503</v>
      </c>
      <c r="BJ348" s="5">
        <v>2.0382551787557213</v>
      </c>
      <c r="BK348" s="5">
        <v>0.31138415295743344</v>
      </c>
      <c r="BL348" s="5">
        <v>7.7487236341538139</v>
      </c>
      <c r="BM348" s="5">
        <v>4.5637526786850087</v>
      </c>
      <c r="BN348" s="5">
        <v>4.2134983457123125</v>
      </c>
      <c r="BO348" s="5">
        <v>5.0019825523257593</v>
      </c>
      <c r="BP348" s="5">
        <v>1.538778427819925</v>
      </c>
    </row>
    <row r="349" spans="1:68">
      <c r="A349" s="5" t="s">
        <v>79</v>
      </c>
      <c r="B349" s="5" t="s">
        <v>1290</v>
      </c>
      <c r="C349" s="5" t="s">
        <v>1290</v>
      </c>
      <c r="D349" s="5">
        <v>7.2</v>
      </c>
      <c r="E349" s="19" t="s">
        <v>80</v>
      </c>
      <c r="F349" s="19" t="s">
        <v>81</v>
      </c>
      <c r="G349" s="19" t="s">
        <v>69</v>
      </c>
      <c r="H349" s="5">
        <v>43.197516635728881</v>
      </c>
      <c r="I349" s="5">
        <v>4.6604089569061804</v>
      </c>
      <c r="J349" s="5">
        <v>14.45179243529936</v>
      </c>
      <c r="M349" s="5">
        <v>13.638147633737059</v>
      </c>
      <c r="N349" s="5">
        <v>0.22120603463200858</v>
      </c>
      <c r="O349" s="5">
        <v>6.5969672419118561</v>
      </c>
      <c r="P349" s="5">
        <v>10.113137710585193</v>
      </c>
      <c r="Q349" s="5">
        <v>4.5598607593461766</v>
      </c>
      <c r="R349" s="5">
        <v>1.648990439984064</v>
      </c>
      <c r="S349" s="5">
        <v>0.91197215186923541</v>
      </c>
      <c r="U349" s="5">
        <v>0.64516942710064007</v>
      </c>
      <c r="V349" s="5">
        <v>3357.5306020375674</v>
      </c>
      <c r="W349" s="72">
        <f t="shared" si="7"/>
        <v>0.33575306020375673</v>
      </c>
      <c r="X349" s="5">
        <v>1653.5869333631931</v>
      </c>
      <c r="Y349" s="5">
        <v>821.44576386663437</v>
      </c>
      <c r="Z349" s="5">
        <v>1293.0680723492194</v>
      </c>
      <c r="AA349" s="21">
        <v>82.6</v>
      </c>
      <c r="AB349" s="5" t="s">
        <v>20</v>
      </c>
      <c r="AC349" s="5">
        <v>6.0007856452020586E-2</v>
      </c>
      <c r="AD349" s="5" t="s">
        <v>20</v>
      </c>
      <c r="AE349" s="5" t="s">
        <v>20</v>
      </c>
      <c r="AW349" s="21"/>
    </row>
    <row r="350" spans="1:68">
      <c r="A350" s="5" t="s">
        <v>79</v>
      </c>
      <c r="B350" s="5" t="s">
        <v>1291</v>
      </c>
      <c r="C350" s="5" t="s">
        <v>1291</v>
      </c>
      <c r="D350" s="5">
        <v>8.27</v>
      </c>
      <c r="E350" s="19" t="s">
        <v>80</v>
      </c>
      <c r="F350" s="19" t="s">
        <v>81</v>
      </c>
      <c r="G350" s="19" t="s">
        <v>69</v>
      </c>
      <c r="H350" s="5">
        <v>43.07736582862848</v>
      </c>
      <c r="I350" s="5">
        <v>4.5745697269350609</v>
      </c>
      <c r="J350" s="5">
        <v>14.183176953378657</v>
      </c>
      <c r="M350" s="5">
        <v>13.435065167228847</v>
      </c>
      <c r="N350" s="5">
        <v>0.15985859045773068</v>
      </c>
      <c r="O350" s="5">
        <v>6.6969690002449305</v>
      </c>
      <c r="P350" s="5">
        <v>11.416316318537937</v>
      </c>
      <c r="Q350" s="5">
        <v>4.074885956762154</v>
      </c>
      <c r="R350" s="5">
        <v>1.5342403084182203</v>
      </c>
      <c r="S350" s="5">
        <v>0.8475521494079683</v>
      </c>
      <c r="U350" s="5">
        <v>2.6379182243436476</v>
      </c>
      <c r="V350" s="5">
        <v>2903.9614280596916</v>
      </c>
      <c r="W350" s="72">
        <f t="shared" si="7"/>
        <v>0.29039614280596915</v>
      </c>
      <c r="X350" s="5">
        <v>2018.9038265382489</v>
      </c>
      <c r="Y350" s="5">
        <v>990.74044525447425</v>
      </c>
      <c r="Z350" s="5">
        <v>4413.244590149814</v>
      </c>
      <c r="AA350" s="21">
        <v>82.9</v>
      </c>
      <c r="AB350" s="5">
        <v>37.228556220636193</v>
      </c>
      <c r="AC350" s="5">
        <v>7.778822489757567E-2</v>
      </c>
      <c r="AD350" s="5">
        <v>751.03964182532661</v>
      </c>
      <c r="AE350" s="5">
        <v>282.59231306185382</v>
      </c>
      <c r="AK350" s="5">
        <v>28.650807885046508</v>
      </c>
      <c r="AL350" s="5">
        <v>191.01216105093465</v>
      </c>
      <c r="AM350" s="5">
        <v>25.35844112803451</v>
      </c>
      <c r="AN350" s="5">
        <v>52.922118415992031</v>
      </c>
      <c r="AO350" s="5" t="s">
        <v>246</v>
      </c>
      <c r="AP350" s="5">
        <v>70.534870069265182</v>
      </c>
      <c r="AQ350" s="5">
        <v>107.76485938530617</v>
      </c>
      <c r="AR350" s="5">
        <v>26.59521349233054</v>
      </c>
      <c r="AS350" s="5">
        <v>854.32435834499279</v>
      </c>
      <c r="AT350" s="5">
        <v>34.924268218938295</v>
      </c>
      <c r="AU350" s="5">
        <v>391.40389074793376</v>
      </c>
      <c r="AV350" s="5">
        <v>65.8947878059044</v>
      </c>
      <c r="AW350" s="21" t="s">
        <v>245</v>
      </c>
      <c r="AX350" s="5">
        <v>49.171415521248058</v>
      </c>
      <c r="AY350" s="5">
        <v>93.347133039894828</v>
      </c>
      <c r="AZ350" s="5">
        <v>11.410108119553504</v>
      </c>
      <c r="BA350" s="5">
        <v>54.229979120682323</v>
      </c>
      <c r="BB350" s="5">
        <v>11.59057499929286</v>
      </c>
      <c r="BC350" s="5">
        <v>3.5952892714260383</v>
      </c>
      <c r="BD350" s="5">
        <v>9.930278556365284</v>
      </c>
      <c r="BE350" s="5">
        <v>1.395174289236951</v>
      </c>
      <c r="BF350" s="5">
        <v>5.8761806226684188</v>
      </c>
      <c r="BG350" s="5">
        <v>1.2766155009523183</v>
      </c>
      <c r="BH350" s="5">
        <v>2.980227557205295</v>
      </c>
      <c r="BI350" s="5">
        <v>0.41220678202857192</v>
      </c>
      <c r="BJ350" s="5">
        <v>1.5918981742902805</v>
      </c>
      <c r="BK350" s="5">
        <v>0.33281728323675203</v>
      </c>
      <c r="BL350" s="5">
        <v>8.7897437204147941</v>
      </c>
      <c r="BM350" s="5">
        <v>4.0784880373138241</v>
      </c>
      <c r="BN350" s="5">
        <v>2.267858994160314</v>
      </c>
      <c r="BO350" s="5">
        <v>4.9211772146000481</v>
      </c>
      <c r="BP350" s="5">
        <v>1.0432261215257688</v>
      </c>
    </row>
    <row r="351" spans="1:68">
      <c r="A351" s="5" t="s">
        <v>79</v>
      </c>
      <c r="B351" s="5" t="s">
        <v>1292</v>
      </c>
      <c r="C351" s="5" t="s">
        <v>1292</v>
      </c>
      <c r="D351" s="5" t="s">
        <v>239</v>
      </c>
      <c r="E351" s="19" t="s">
        <v>80</v>
      </c>
      <c r="F351" s="19" t="s">
        <v>81</v>
      </c>
      <c r="G351" s="19" t="s">
        <v>69</v>
      </c>
      <c r="H351" s="5">
        <v>43.714666242845048</v>
      </c>
      <c r="I351" s="5">
        <v>4.3964946804213332</v>
      </c>
      <c r="J351" s="5">
        <v>14.517277702177713</v>
      </c>
      <c r="M351" s="5">
        <v>12.845071503279973</v>
      </c>
      <c r="N351" s="5">
        <v>9.9509138857272986E-2</v>
      </c>
      <c r="O351" s="5">
        <v>7.0772105726672629</v>
      </c>
      <c r="P351" s="5">
        <v>10.64647271491147</v>
      </c>
      <c r="Q351" s="5">
        <v>4.2246152587587709</v>
      </c>
      <c r="R351" s="5">
        <v>1.4926370828590947</v>
      </c>
      <c r="S351" s="5">
        <v>0.98604510322206851</v>
      </c>
      <c r="U351" s="5">
        <v>3.0465282161047842</v>
      </c>
      <c r="V351" s="5">
        <v>3419.0702737233796</v>
      </c>
      <c r="W351" s="72">
        <f t="shared" si="7"/>
        <v>0.34190702737233797</v>
      </c>
      <c r="X351" s="5">
        <v>2209.8253165121851</v>
      </c>
      <c r="Y351" s="5">
        <v>1210.8873430014335</v>
      </c>
      <c r="Z351" s="5">
        <v>5076.9349966140962</v>
      </c>
      <c r="AA351" s="21">
        <v>84.3</v>
      </c>
      <c r="AB351" s="5">
        <v>37.448910717476707</v>
      </c>
      <c r="AC351" s="5">
        <v>9.7723017743404264E-2</v>
      </c>
      <c r="AD351" s="5">
        <v>671.39044619168328</v>
      </c>
      <c r="AE351" s="5">
        <v>249.54354418056874</v>
      </c>
      <c r="AK351" s="5">
        <v>21.382746239227945</v>
      </c>
      <c r="AL351" s="21">
        <v>197.80571563353271</v>
      </c>
      <c r="AM351" s="21">
        <v>23.266792491320377</v>
      </c>
      <c r="AN351" s="21">
        <v>34.946651680887179</v>
      </c>
      <c r="AO351" s="21">
        <v>161.51022782024972</v>
      </c>
      <c r="AP351" s="21">
        <v>65.831537800434333</v>
      </c>
      <c r="AQ351" s="21">
        <v>98.032922485860709</v>
      </c>
      <c r="AR351" s="21">
        <v>36.58815622167554</v>
      </c>
      <c r="AS351" s="21">
        <v>972.82057916385429</v>
      </c>
      <c r="AT351" s="21">
        <v>31.64254709970665</v>
      </c>
      <c r="AU351" s="21">
        <v>370.09136687436717</v>
      </c>
      <c r="AV351" s="21">
        <v>83.91815771819482</v>
      </c>
      <c r="AW351" s="21" t="s">
        <v>245</v>
      </c>
      <c r="AX351" s="21">
        <v>54.087939058045571</v>
      </c>
      <c r="AY351" s="21">
        <v>122.08403251259139</v>
      </c>
      <c r="AZ351" s="21">
        <v>14.819176393689494</v>
      </c>
      <c r="BA351" s="21">
        <v>59.009067932138834</v>
      </c>
      <c r="BB351" s="21">
        <v>12.043334551122346</v>
      </c>
      <c r="BC351" s="21">
        <v>3.7501827310748981</v>
      </c>
      <c r="BD351" s="21">
        <v>11.524893006193908</v>
      </c>
      <c r="BE351" s="21">
        <v>1.1384553905691517</v>
      </c>
      <c r="BF351" s="21">
        <v>7.5618219255455736</v>
      </c>
      <c r="BG351" s="21">
        <v>1.2355408672142123</v>
      </c>
      <c r="BH351" s="21">
        <v>3.1239593437937998</v>
      </c>
      <c r="BI351" s="21">
        <v>0.31770656525959007</v>
      </c>
      <c r="BJ351" s="21">
        <v>2.4401286966236055</v>
      </c>
      <c r="BK351" s="21">
        <v>0.1648882064223432</v>
      </c>
      <c r="BL351" s="21">
        <v>6.4227831400450643</v>
      </c>
      <c r="BM351" s="21">
        <v>3.939015063536055</v>
      </c>
      <c r="BN351" s="21">
        <v>3.5258600870523944</v>
      </c>
      <c r="BO351" s="21">
        <v>4.3495889290297205</v>
      </c>
      <c r="BP351" s="21">
        <v>1.3991137447484447</v>
      </c>
    </row>
    <row r="352" spans="1:68">
      <c r="A352" s="5" t="s">
        <v>79</v>
      </c>
      <c r="B352" s="5" t="s">
        <v>1293</v>
      </c>
      <c r="C352" s="5" t="s">
        <v>1293</v>
      </c>
      <c r="D352" s="5" t="s">
        <v>237</v>
      </c>
      <c r="E352" s="19" t="s">
        <v>80</v>
      </c>
      <c r="F352" s="19" t="s">
        <v>81</v>
      </c>
      <c r="G352" s="19" t="s">
        <v>69</v>
      </c>
      <c r="H352" s="5">
        <v>42.714196840002842</v>
      </c>
      <c r="I352" s="5">
        <v>4.5819075137680185</v>
      </c>
      <c r="J352" s="5">
        <v>14.042334943446157</v>
      </c>
      <c r="M352" s="5">
        <v>13.599320920430191</v>
      </c>
      <c r="N352" s="5">
        <v>0.11060123469705553</v>
      </c>
      <c r="O352" s="5">
        <v>7.1197031171804568</v>
      </c>
      <c r="P352" s="5">
        <v>11.340648419528085</v>
      </c>
      <c r="Q352" s="5">
        <v>4.1214041911202788</v>
      </c>
      <c r="R352" s="5">
        <v>1.4569199006912132</v>
      </c>
      <c r="S352" s="5">
        <v>0.91296291913569472</v>
      </c>
      <c r="U352" s="5">
        <v>2.4391146619901285</v>
      </c>
      <c r="V352" s="5">
        <v>3080.9216215899587</v>
      </c>
      <c r="W352" s="72">
        <f t="shared" si="7"/>
        <v>0.30809216215899587</v>
      </c>
      <c r="X352" s="5">
        <v>1918.7911549745847</v>
      </c>
      <c r="Y352" s="5">
        <v>930.49260592559847</v>
      </c>
      <c r="Z352" s="5">
        <v>4205.330208000536</v>
      </c>
      <c r="AA352" s="21">
        <v>83.7</v>
      </c>
      <c r="AB352" s="5">
        <v>34.932774042162691</v>
      </c>
      <c r="AC352" s="5">
        <v>7.6935115108016927E-2</v>
      </c>
      <c r="AD352" s="5">
        <v>840.50895297237196</v>
      </c>
      <c r="AE352" s="5">
        <v>244.05151065970051</v>
      </c>
      <c r="AK352" s="5">
        <v>25.858067577860989</v>
      </c>
      <c r="AL352" s="21">
        <v>203.32475369401146</v>
      </c>
      <c r="AM352" s="21">
        <v>24.023338919652957</v>
      </c>
      <c r="AN352" s="21">
        <v>31.646603549837913</v>
      </c>
      <c r="AO352" s="21">
        <v>94.943411976542862</v>
      </c>
      <c r="AP352" s="21">
        <v>74.016166755090467</v>
      </c>
      <c r="AQ352" s="21">
        <v>98.429951684209101</v>
      </c>
      <c r="AR352" s="21">
        <v>30.873997622170489</v>
      </c>
      <c r="AS352" s="21">
        <v>862.48140594750134</v>
      </c>
      <c r="AT352" s="21">
        <v>27.760324826936984</v>
      </c>
      <c r="AU352" s="21">
        <v>345.52992304687865</v>
      </c>
      <c r="AV352" s="21">
        <v>73.409710591048238</v>
      </c>
      <c r="AW352" s="21" t="s">
        <v>245</v>
      </c>
      <c r="AX352" s="21">
        <v>45.93469847855485</v>
      </c>
      <c r="AY352" s="21">
        <v>99.942616843342179</v>
      </c>
      <c r="AZ352" s="21">
        <v>12.84086884339084</v>
      </c>
      <c r="BA352" s="21">
        <v>54.928107131104674</v>
      </c>
      <c r="BB352" s="21">
        <v>11.678957696578609</v>
      </c>
      <c r="BC352" s="21">
        <v>3.6578811565023033</v>
      </c>
      <c r="BD352" s="21">
        <v>8.6752646612982396</v>
      </c>
      <c r="BE352" s="21">
        <v>1.405511709849544</v>
      </c>
      <c r="BF352" s="21">
        <v>5.0033139957984094</v>
      </c>
      <c r="BG352" s="21">
        <v>1.0363929492316195</v>
      </c>
      <c r="BH352" s="21">
        <v>1.9354012663385949</v>
      </c>
      <c r="BI352" s="21">
        <v>0.29644300375752947</v>
      </c>
      <c r="BJ352" s="21">
        <v>1.4454935006266656</v>
      </c>
      <c r="BK352" s="21">
        <v>0.20644548032830398</v>
      </c>
      <c r="BL352" s="21">
        <v>7.7797644282559402</v>
      </c>
      <c r="BM352" s="21">
        <v>3.5502113789126746</v>
      </c>
      <c r="BN352" s="21">
        <v>3.4068511598179585</v>
      </c>
      <c r="BO352" s="21">
        <v>3.9411192178549128</v>
      </c>
      <c r="BP352" s="21">
        <v>1.162891806559224</v>
      </c>
    </row>
    <row r="353" spans="1:68">
      <c r="A353" s="5" t="s">
        <v>79</v>
      </c>
      <c r="B353" s="5" t="s">
        <v>1294</v>
      </c>
      <c r="C353" s="5" t="s">
        <v>1294</v>
      </c>
      <c r="D353" s="5">
        <v>4.0999999999999996</v>
      </c>
      <c r="E353" s="19" t="s">
        <v>80</v>
      </c>
      <c r="F353" s="19" t="s">
        <v>81</v>
      </c>
      <c r="G353" s="19" t="s">
        <v>69</v>
      </c>
      <c r="H353" s="5">
        <v>43.696233034092266</v>
      </c>
      <c r="I353" s="5">
        <v>4.7002274083277467</v>
      </c>
      <c r="J353" s="5">
        <v>13.639304042685884</v>
      </c>
      <c r="M353" s="5">
        <v>12.865865506652955</v>
      </c>
      <c r="N353" s="5">
        <v>9.9512941279821826E-2</v>
      </c>
      <c r="O353" s="5">
        <v>7.3307866742802084</v>
      </c>
      <c r="P353" s="5">
        <v>11.506309483132528</v>
      </c>
      <c r="Q353" s="5">
        <v>3.8478337294864442</v>
      </c>
      <c r="R353" s="5">
        <v>1.460528319995769</v>
      </c>
      <c r="S353" s="5">
        <v>0.8533988600663508</v>
      </c>
      <c r="U353" s="5">
        <v>2.2717102431677363</v>
      </c>
      <c r="V353" s="5">
        <v>835.47753432040122</v>
      </c>
      <c r="W353" s="72">
        <f t="shared" si="7"/>
        <v>8.3547753432040128E-2</v>
      </c>
      <c r="X353" s="5">
        <v>1832.8924849016626</v>
      </c>
      <c r="Y353" s="5">
        <v>777.89791202136371</v>
      </c>
      <c r="Z353" s="5">
        <v>3020.1060038375626</v>
      </c>
      <c r="AA353" s="21">
        <v>84.7</v>
      </c>
      <c r="AB353" s="5">
        <v>35.987503278761096</v>
      </c>
      <c r="AC353" s="5">
        <v>6.4159353682857925E-2</v>
      </c>
      <c r="AD353" s="5">
        <v>439.27943401259438</v>
      </c>
      <c r="AE353" s="5">
        <v>243.2288152415201</v>
      </c>
      <c r="AK353" s="5">
        <v>28.017024356595996</v>
      </c>
      <c r="AL353" s="21">
        <v>254.80448553387043</v>
      </c>
      <c r="AM353" s="21">
        <v>72.179205928445143</v>
      </c>
      <c r="AN353" s="21">
        <v>28.285777754074964</v>
      </c>
      <c r="AO353" s="21">
        <v>90.373609569151157</v>
      </c>
      <c r="AP353" s="21">
        <v>72.612992541202473</v>
      </c>
      <c r="AQ353" s="21">
        <v>89.136824359290273</v>
      </c>
      <c r="AR353" s="21">
        <v>28.588586228177466</v>
      </c>
      <c r="AS353" s="21">
        <v>793.1299250059501</v>
      </c>
      <c r="AT353" s="21">
        <v>29.359121574051493</v>
      </c>
      <c r="AU353" s="21">
        <v>351.52593914319482</v>
      </c>
      <c r="AV353" s="21">
        <v>65.581800759644608</v>
      </c>
      <c r="AW353" s="21" t="s">
        <v>245</v>
      </c>
      <c r="AX353" s="21">
        <v>44.657788316131267</v>
      </c>
      <c r="AY353" s="21">
        <v>93.398072136806036</v>
      </c>
      <c r="AZ353" s="21">
        <v>12.234502388191144</v>
      </c>
      <c r="BA353" s="21">
        <v>50.931359997496379</v>
      </c>
      <c r="BB353" s="21">
        <v>11.102146425221529</v>
      </c>
      <c r="BC353" s="21">
        <v>3.5372784370029846</v>
      </c>
      <c r="BD353" s="21">
        <v>9.6945870223688821</v>
      </c>
      <c r="BE353" s="21">
        <v>1.3180123459969442</v>
      </c>
      <c r="BF353" s="21">
        <v>6.8751363482929966</v>
      </c>
      <c r="BG353" s="21">
        <v>1.1622576334572259</v>
      </c>
      <c r="BH353" s="21">
        <v>2.6723464857053481</v>
      </c>
      <c r="BI353" s="21">
        <v>0.31765231326466714</v>
      </c>
      <c r="BJ353" s="21">
        <v>1.9286608953164208</v>
      </c>
      <c r="BK353" s="21">
        <v>0.23583034456050755</v>
      </c>
      <c r="BL353" s="21">
        <v>8.8342479928935997</v>
      </c>
      <c r="BM353" s="21">
        <v>4.0698624208232763</v>
      </c>
      <c r="BN353" s="21">
        <v>3.1552257071946888</v>
      </c>
      <c r="BO353" s="21">
        <v>4.2581729601129172</v>
      </c>
      <c r="BP353" s="21">
        <v>1.0667036526432365</v>
      </c>
    </row>
    <row r="354" spans="1:68">
      <c r="A354" s="5" t="s">
        <v>79</v>
      </c>
      <c r="B354" s="5" t="s">
        <v>1295</v>
      </c>
      <c r="C354" s="5" t="s">
        <v>1295</v>
      </c>
      <c r="D354" s="5">
        <v>8.4</v>
      </c>
      <c r="E354" s="19" t="s">
        <v>80</v>
      </c>
      <c r="F354" s="19" t="s">
        <v>81</v>
      </c>
      <c r="G354" s="19" t="s">
        <v>69</v>
      </c>
      <c r="H354" s="5">
        <v>42.861698673342126</v>
      </c>
      <c r="I354" s="5">
        <v>4.1015979591714951</v>
      </c>
      <c r="J354" s="5">
        <v>13.491040346098398</v>
      </c>
      <c r="M354" s="5">
        <v>13.170779674127354</v>
      </c>
      <c r="N354" s="5">
        <v>8.6455251100183469E-2</v>
      </c>
      <c r="O354" s="5">
        <v>7.9699677990959827</v>
      </c>
      <c r="P354" s="5">
        <v>11.881565264570565</v>
      </c>
      <c r="Q354" s="5">
        <v>3.9196398144141318</v>
      </c>
      <c r="R354" s="5">
        <v>1.6004274389708384</v>
      </c>
      <c r="S354" s="5">
        <v>0.91682777910892244</v>
      </c>
      <c r="U354" s="5">
        <v>0.65679379837139207</v>
      </c>
      <c r="V354" s="5">
        <v>2355.3015965975765</v>
      </c>
      <c r="W354" s="72">
        <f t="shared" si="7"/>
        <v>0.23553015965975765</v>
      </c>
      <c r="X354" s="5">
        <v>1505.2594568600159</v>
      </c>
      <c r="Y354" s="5">
        <v>728.67622062328724</v>
      </c>
      <c r="Z354" s="5">
        <v>1504.6148331091197</v>
      </c>
      <c r="AA354" s="21">
        <v>85.7</v>
      </c>
      <c r="AB354" s="5" t="s">
        <v>20</v>
      </c>
      <c r="AC354" s="5">
        <v>5.4846127072379063E-2</v>
      </c>
      <c r="AD354" s="5" t="s">
        <v>20</v>
      </c>
      <c r="AE354" s="5" t="s">
        <v>20</v>
      </c>
      <c r="AW354" s="21"/>
    </row>
    <row r="355" spans="1:68">
      <c r="A355" s="5" t="s">
        <v>460</v>
      </c>
      <c r="B355" s="5" t="s">
        <v>1296</v>
      </c>
      <c r="C355" s="5" t="s">
        <v>1296</v>
      </c>
      <c r="D355" s="19" t="s">
        <v>425</v>
      </c>
      <c r="E355" s="19" t="s">
        <v>92</v>
      </c>
      <c r="F355" s="19" t="s">
        <v>461</v>
      </c>
      <c r="G355" s="5" t="s">
        <v>69</v>
      </c>
      <c r="H355" s="24">
        <v>47.966666666666661</v>
      </c>
      <c r="I355" s="24">
        <v>3.0030000000000001</v>
      </c>
      <c r="J355" s="24">
        <v>17.046666666666667</v>
      </c>
      <c r="K355" s="24"/>
      <c r="L355" s="24">
        <v>8.1952364978333332</v>
      </c>
      <c r="M355" s="24">
        <v>9.8153333333333332</v>
      </c>
      <c r="N355" s="24">
        <v>0.14133333333333334</v>
      </c>
      <c r="O355" s="24">
        <v>4.1909999999999998</v>
      </c>
      <c r="P355" s="24">
        <v>7.7</v>
      </c>
      <c r="Q355" s="24">
        <v>4.0006666666666666</v>
      </c>
      <c r="R355" s="24">
        <v>1.655</v>
      </c>
      <c r="S355" s="24">
        <v>0.90052019999999999</v>
      </c>
      <c r="T355" s="24"/>
      <c r="U355" s="24">
        <v>0.92365892272007666</v>
      </c>
      <c r="V355" s="24">
        <v>697.10333645996423</v>
      </c>
      <c r="W355" s="72">
        <f t="shared" si="7"/>
        <v>6.9710333645996422E-2</v>
      </c>
      <c r="X355" s="19" t="s">
        <v>20</v>
      </c>
      <c r="Y355" s="24">
        <v>853.33333333333326</v>
      </c>
      <c r="Z355" s="24">
        <v>1326.6666666666667</v>
      </c>
      <c r="AA355" s="19">
        <v>75.094991083260751</v>
      </c>
      <c r="AB355" s="5" t="s">
        <v>20</v>
      </c>
      <c r="AC355" s="5">
        <v>6.2110935357476166E-2</v>
      </c>
      <c r="AD355" s="5">
        <v>173.19408181026981</v>
      </c>
      <c r="AE355" s="5">
        <v>88.118576867017424</v>
      </c>
      <c r="AF355" s="19"/>
      <c r="AG355" s="19"/>
      <c r="AH355" s="19"/>
      <c r="AI355" s="19"/>
      <c r="AJ355" s="19"/>
      <c r="AK355" s="19">
        <v>18.87</v>
      </c>
      <c r="AL355" s="19">
        <v>233.48</v>
      </c>
      <c r="AM355" s="19"/>
      <c r="AN355" s="19">
        <v>27.16</v>
      </c>
      <c r="AO355" s="19">
        <v>14.99</v>
      </c>
      <c r="AP355" s="19"/>
      <c r="AQ355" s="19"/>
      <c r="AR355" s="19">
        <v>43.4</v>
      </c>
      <c r="AS355" s="19">
        <v>694.75</v>
      </c>
      <c r="AT355" s="19">
        <v>3.43</v>
      </c>
      <c r="AU355" s="19">
        <v>327.16000000000003</v>
      </c>
      <c r="AV355" s="19">
        <v>62.36</v>
      </c>
      <c r="AW355" s="19">
        <v>440.39</v>
      </c>
      <c r="AX355" s="19">
        <v>46.57</v>
      </c>
      <c r="AY355" s="19">
        <v>104.82</v>
      </c>
      <c r="AZ355" s="19">
        <v>12.3</v>
      </c>
      <c r="BA355" s="19">
        <v>61.52</v>
      </c>
      <c r="BB355" s="19">
        <v>11.75</v>
      </c>
      <c r="BC355" s="19">
        <v>3.9</v>
      </c>
      <c r="BD355" s="19">
        <v>9.9600000000000009</v>
      </c>
      <c r="BE355" s="19">
        <v>1.2689999999999999</v>
      </c>
      <c r="BF355" s="19">
        <v>7.66</v>
      </c>
      <c r="BG355" s="19">
        <v>1.3779999999999999</v>
      </c>
      <c r="BH355" s="19">
        <v>3.85</v>
      </c>
      <c r="BI355" s="19">
        <v>0.53400000000000003</v>
      </c>
      <c r="BJ355" s="19">
        <v>36.590000000000003</v>
      </c>
      <c r="BK355" s="19">
        <v>0.432</v>
      </c>
      <c r="BL355" s="19">
        <v>7.07</v>
      </c>
      <c r="BM355" s="19">
        <v>4.28</v>
      </c>
      <c r="BN355" s="19" t="s">
        <v>426</v>
      </c>
      <c r="BO355" s="19">
        <v>5.12</v>
      </c>
      <c r="BP355" s="19">
        <v>1.73</v>
      </c>
    </row>
    <row r="356" spans="1:68">
      <c r="A356" s="5" t="s">
        <v>460</v>
      </c>
      <c r="B356" s="5" t="s">
        <v>1297</v>
      </c>
      <c r="C356" s="5" t="s">
        <v>1297</v>
      </c>
      <c r="D356" s="19" t="s">
        <v>439</v>
      </c>
      <c r="E356" s="19" t="s">
        <v>92</v>
      </c>
      <c r="F356" s="19" t="s">
        <v>461</v>
      </c>
      <c r="G356" s="5" t="s">
        <v>69</v>
      </c>
      <c r="H356" s="24">
        <v>48.089333333333336</v>
      </c>
      <c r="I356" s="24">
        <v>3.3356666666666666</v>
      </c>
      <c r="J356" s="24">
        <v>16.832999999999998</v>
      </c>
      <c r="K356" s="24"/>
      <c r="L356" s="24">
        <v>8.610481110166667</v>
      </c>
      <c r="M356" s="24">
        <v>10.312666666666667</v>
      </c>
      <c r="N356" s="24">
        <v>0.14033333333333334</v>
      </c>
      <c r="O356" s="24">
        <v>4.3536666666666664</v>
      </c>
      <c r="P356" s="24">
        <v>8.6303333333333345</v>
      </c>
      <c r="Q356" s="24">
        <v>4.0426666666666664</v>
      </c>
      <c r="R356" s="24">
        <v>1.4636666666666667</v>
      </c>
      <c r="S356" s="24">
        <v>0.66374219999999984</v>
      </c>
      <c r="T356" s="24"/>
      <c r="U356" s="24">
        <v>1.3</v>
      </c>
      <c r="V356" s="24">
        <v>1719.9999999999998</v>
      </c>
      <c r="W356" s="72">
        <f t="shared" si="7"/>
        <v>0.17199999999999999</v>
      </c>
      <c r="X356" s="19" t="s">
        <v>20</v>
      </c>
      <c r="Y356" s="24">
        <v>790</v>
      </c>
      <c r="Z356" s="24">
        <v>1533.3333333333333</v>
      </c>
      <c r="AA356" s="19">
        <v>75.174170962788807</v>
      </c>
      <c r="AB356" s="5" t="s">
        <v>20</v>
      </c>
      <c r="AC356" s="5">
        <v>6.5017799360391815E-2</v>
      </c>
      <c r="AD356" s="5">
        <v>210.04566210045661</v>
      </c>
      <c r="AE356" s="5">
        <v>156.51336383337346</v>
      </c>
      <c r="AF356" s="19"/>
      <c r="AG356" s="19"/>
      <c r="AH356" s="19"/>
      <c r="AI356" s="19"/>
      <c r="AJ356" s="19"/>
      <c r="AK356" s="19">
        <v>20.54</v>
      </c>
      <c r="AL356" s="19">
        <v>254.99</v>
      </c>
      <c r="AM356" s="19"/>
      <c r="AN356" s="19">
        <v>27.31</v>
      </c>
      <c r="AO356" s="19">
        <v>25.6</v>
      </c>
      <c r="AP356" s="19"/>
      <c r="AQ356" s="19"/>
      <c r="AR356" s="19">
        <v>33.35</v>
      </c>
      <c r="AS356" s="19">
        <v>766.65</v>
      </c>
      <c r="AT356" s="19">
        <v>2.82</v>
      </c>
      <c r="AU356" s="19">
        <v>293.87</v>
      </c>
      <c r="AV356" s="19">
        <v>53.17</v>
      </c>
      <c r="AW356" s="19">
        <v>369.08</v>
      </c>
      <c r="AX356" s="19">
        <v>39.35</v>
      </c>
      <c r="AY356" s="19">
        <v>83.06</v>
      </c>
      <c r="AZ356" s="19">
        <v>9.91</v>
      </c>
      <c r="BA356" s="19">
        <v>44.06</v>
      </c>
      <c r="BB356" s="19">
        <v>8.7799999999999994</v>
      </c>
      <c r="BC356" s="19">
        <v>2.73</v>
      </c>
      <c r="BD356" s="19">
        <v>8.14</v>
      </c>
      <c r="BE356" s="19">
        <v>1.1619999999999999</v>
      </c>
      <c r="BF356" s="19">
        <v>7.3</v>
      </c>
      <c r="BG356" s="19">
        <v>1.254</v>
      </c>
      <c r="BH356" s="19">
        <v>3.35</v>
      </c>
      <c r="BI356" s="19">
        <v>0.432</v>
      </c>
      <c r="BJ356" s="19">
        <v>34.17</v>
      </c>
      <c r="BK356" s="19">
        <v>0.36699999999999999</v>
      </c>
      <c r="BL356" s="19">
        <v>6.41</v>
      </c>
      <c r="BM356" s="19">
        <v>3.18</v>
      </c>
      <c r="BN356" s="19">
        <v>7.26</v>
      </c>
      <c r="BO356" s="19">
        <v>3.68</v>
      </c>
      <c r="BP356" s="19">
        <v>1.262</v>
      </c>
    </row>
    <row r="357" spans="1:68">
      <c r="A357" s="5" t="s">
        <v>460</v>
      </c>
      <c r="B357" s="5" t="s">
        <v>1298</v>
      </c>
      <c r="C357" s="5" t="s">
        <v>1298</v>
      </c>
      <c r="D357" s="19" t="s">
        <v>443</v>
      </c>
      <c r="E357" s="19" t="s">
        <v>92</v>
      </c>
      <c r="F357" s="19" t="s">
        <v>461</v>
      </c>
      <c r="G357" s="5" t="s">
        <v>69</v>
      </c>
      <c r="H357" s="19">
        <v>46.267166666666668</v>
      </c>
      <c r="I357" s="19">
        <v>3.4171666666666667</v>
      </c>
      <c r="J357" s="19">
        <v>16.8047</v>
      </c>
      <c r="K357" s="19"/>
      <c r="L357" s="19">
        <v>8.252151727874999</v>
      </c>
      <c r="M357" s="19">
        <v>9.8834999999999997</v>
      </c>
      <c r="N357" s="19">
        <v>0.17700000000000002</v>
      </c>
      <c r="O357" s="19">
        <v>4.4025333333333334</v>
      </c>
      <c r="P357" s="19">
        <v>8.8237666666666659</v>
      </c>
      <c r="Q357" s="19">
        <v>4.0525333333333329</v>
      </c>
      <c r="R357" s="19">
        <v>1.4348999999999998</v>
      </c>
      <c r="S357" s="19">
        <v>0.96941496000000005</v>
      </c>
      <c r="T357" s="19"/>
      <c r="U357" s="19">
        <v>1.9094214535045912</v>
      </c>
      <c r="V357" s="24">
        <v>1610.4622604147878</v>
      </c>
      <c r="W357" s="72">
        <f t="shared" si="7"/>
        <v>0.16104622604147878</v>
      </c>
      <c r="X357" s="19">
        <v>1018.6666666666666</v>
      </c>
      <c r="Y357" s="19">
        <v>771.99999999999989</v>
      </c>
      <c r="Z357" s="19">
        <v>1388</v>
      </c>
      <c r="AA357" s="19">
        <v>76.242748169247434</v>
      </c>
      <c r="AB357" s="5">
        <v>23.542099992296432</v>
      </c>
      <c r="AC357" s="5">
        <v>6.4810149282642462E-2</v>
      </c>
      <c r="AD357" s="5">
        <v>208.72180451127818</v>
      </c>
      <c r="AE357" s="5">
        <v>221.84517875038824</v>
      </c>
      <c r="AF357" s="19"/>
      <c r="AG357" s="19"/>
      <c r="AH357" s="19"/>
      <c r="AI357" s="19"/>
      <c r="AJ357" s="19"/>
      <c r="AK357" s="19">
        <v>23.33</v>
      </c>
      <c r="AL357" s="19">
        <v>346.91</v>
      </c>
      <c r="AM357" s="19"/>
      <c r="AN357" s="19">
        <v>48.98</v>
      </c>
      <c r="AO357" s="19">
        <v>99.26</v>
      </c>
      <c r="AP357" s="19"/>
      <c r="AQ357" s="19"/>
      <c r="AR357" s="19">
        <v>34.93</v>
      </c>
      <c r="AS357" s="19">
        <v>609.48</v>
      </c>
      <c r="AT357" s="19">
        <v>2.68</v>
      </c>
      <c r="AU357" s="19">
        <v>289.14999999999998</v>
      </c>
      <c r="AV357" s="19">
        <v>62.53</v>
      </c>
      <c r="AW357" s="19">
        <v>355.67</v>
      </c>
      <c r="AX357" s="19">
        <v>40.6</v>
      </c>
      <c r="AY357" s="19">
        <v>86.07</v>
      </c>
      <c r="AZ357" s="19">
        <v>10.18</v>
      </c>
      <c r="BA357" s="19">
        <v>43.27</v>
      </c>
      <c r="BB357" s="19">
        <v>8.41</v>
      </c>
      <c r="BC357" s="19">
        <v>2.64</v>
      </c>
      <c r="BD357" s="19">
        <v>7.53</v>
      </c>
      <c r="BE357" s="19">
        <v>1.069</v>
      </c>
      <c r="BF357" s="19">
        <v>6.65</v>
      </c>
      <c r="BG357" s="19">
        <v>1.21</v>
      </c>
      <c r="BH357" s="19">
        <v>3.18</v>
      </c>
      <c r="BI357" s="19">
        <v>0.40899999999999997</v>
      </c>
      <c r="BJ357" s="19">
        <v>30.32</v>
      </c>
      <c r="BK357" s="19">
        <v>0.34100000000000003</v>
      </c>
      <c r="BL357" s="19">
        <v>6.56</v>
      </c>
      <c r="BM357" s="19">
        <v>4.03</v>
      </c>
      <c r="BN357" s="19">
        <v>2.3199999999999998</v>
      </c>
      <c r="BO357" s="19">
        <v>4.1100000000000003</v>
      </c>
      <c r="BP357" s="19">
        <v>1.5069999999999999</v>
      </c>
    </row>
    <row r="358" spans="1:68">
      <c r="A358" s="5" t="s">
        <v>460</v>
      </c>
      <c r="B358" s="5" t="s">
        <v>1299</v>
      </c>
      <c r="C358" s="5" t="s">
        <v>1299</v>
      </c>
      <c r="D358" s="19" t="s">
        <v>442</v>
      </c>
      <c r="E358" s="19" t="s">
        <v>92</v>
      </c>
      <c r="F358" s="19" t="s">
        <v>461</v>
      </c>
      <c r="G358" s="5" t="s">
        <v>69</v>
      </c>
      <c r="H358" s="19">
        <v>46.300203799999998</v>
      </c>
      <c r="I358" s="19">
        <v>3.4180439000000002</v>
      </c>
      <c r="J358" s="19">
        <v>16.545536599999995</v>
      </c>
      <c r="K358" s="19"/>
      <c r="L358" s="19">
        <v>8.6432776997163749</v>
      </c>
      <c r="M358" s="19">
        <v>10.3299615</v>
      </c>
      <c r="N358" s="19">
        <v>0.1756374</v>
      </c>
      <c r="O358" s="19">
        <v>4.5333711000000001</v>
      </c>
      <c r="P358" s="19">
        <v>8.7627256000000013</v>
      </c>
      <c r="Q358" s="19">
        <v>4.1069023000000007</v>
      </c>
      <c r="R358" s="19">
        <v>1.3821147000000003</v>
      </c>
      <c r="S358" s="19">
        <v>0.61908052260000013</v>
      </c>
      <c r="T358" s="19"/>
      <c r="U358" s="19">
        <v>1.6907184349008149</v>
      </c>
      <c r="V358" s="24">
        <v>2179.1050457285473</v>
      </c>
      <c r="W358" s="72">
        <f t="shared" si="7"/>
        <v>0.21791050457285474</v>
      </c>
      <c r="X358" s="19">
        <v>992</v>
      </c>
      <c r="Y358" s="19">
        <v>774.44166666666661</v>
      </c>
      <c r="Z358" s="19">
        <v>1506.0983333333334</v>
      </c>
      <c r="AA358" s="19">
        <v>75.863650956795183</v>
      </c>
      <c r="AB358" s="5" t="s">
        <v>20</v>
      </c>
      <c r="AC358" s="5">
        <v>6.7498167423252611E-2</v>
      </c>
      <c r="AD358" s="5" t="s">
        <v>20</v>
      </c>
      <c r="AE358" s="5" t="s">
        <v>20</v>
      </c>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row>
    <row r="359" spans="1:68">
      <c r="A359" s="5" t="s">
        <v>460</v>
      </c>
      <c r="B359" s="5" t="s">
        <v>1300</v>
      </c>
      <c r="C359" s="5" t="s">
        <v>1300</v>
      </c>
      <c r="D359" s="19" t="s">
        <v>441</v>
      </c>
      <c r="E359" s="19" t="s">
        <v>92</v>
      </c>
      <c r="F359" s="19" t="s">
        <v>461</v>
      </c>
      <c r="G359" s="5" t="s">
        <v>69</v>
      </c>
      <c r="H359" s="19">
        <v>47.032053166666664</v>
      </c>
      <c r="I359" s="19">
        <v>3.3586225000000001</v>
      </c>
      <c r="J359" s="19">
        <v>16.742533333333331</v>
      </c>
      <c r="K359" s="19"/>
      <c r="L359" s="19">
        <v>8.7080007183137909</v>
      </c>
      <c r="M359" s="19">
        <v>10.407812166666668</v>
      </c>
      <c r="N359" s="19">
        <v>0.13522049999999999</v>
      </c>
      <c r="O359" s="19">
        <v>4.6098471666666665</v>
      </c>
      <c r="P359" s="19">
        <v>9.318797833333333</v>
      </c>
      <c r="Q359" s="19">
        <v>4.0844086666666666</v>
      </c>
      <c r="R359" s="19">
        <v>1.2534015000000001</v>
      </c>
      <c r="S359" s="19">
        <v>0.60144896339999987</v>
      </c>
      <c r="T359" s="19"/>
      <c r="U359" s="19">
        <v>1.4075805934577488</v>
      </c>
      <c r="V359" s="24">
        <v>1537.450721613928</v>
      </c>
      <c r="W359" s="72">
        <f t="shared" si="7"/>
        <v>0.1537450721613928</v>
      </c>
      <c r="X359" s="19">
        <v>940.66666666666674</v>
      </c>
      <c r="Y359" s="19">
        <v>695.17333333333329</v>
      </c>
      <c r="Z359" s="19">
        <v>1410.9100000000003</v>
      </c>
      <c r="AA359" s="19">
        <v>76.068484797024553</v>
      </c>
      <c r="AB359" s="5">
        <v>24.502908743596425</v>
      </c>
      <c r="AC359" s="5">
        <v>6.6811350620076301E-2</v>
      </c>
      <c r="AD359" s="5">
        <v>223.9539682539683</v>
      </c>
      <c r="AE359" s="5">
        <v>200.45294694641822</v>
      </c>
      <c r="AF359" s="19"/>
      <c r="AG359" s="19"/>
      <c r="AH359" s="19"/>
      <c r="AI359" s="19"/>
      <c r="AJ359" s="19"/>
      <c r="AK359" s="19">
        <v>21.3</v>
      </c>
      <c r="AL359" s="19">
        <v>266.20999999999998</v>
      </c>
      <c r="AM359" s="19"/>
      <c r="AN359" s="19">
        <v>31.73</v>
      </c>
      <c r="AO359" s="19">
        <v>37.43</v>
      </c>
      <c r="AP359" s="19"/>
      <c r="AQ359" s="19"/>
      <c r="AR359" s="19">
        <v>28.54</v>
      </c>
      <c r="AS359" s="19">
        <v>639.91</v>
      </c>
      <c r="AT359" s="19">
        <v>2.46</v>
      </c>
      <c r="AU359" s="19">
        <v>235.59</v>
      </c>
      <c r="AV359" s="19">
        <v>45.52</v>
      </c>
      <c r="AW359" s="19">
        <v>313.17</v>
      </c>
      <c r="AX359" s="19">
        <v>31.43</v>
      </c>
      <c r="AY359" s="19">
        <v>70.22</v>
      </c>
      <c r="AZ359" s="19">
        <v>8.39</v>
      </c>
      <c r="BA359" s="19">
        <v>38.39</v>
      </c>
      <c r="BB359" s="19">
        <v>8.4600000000000009</v>
      </c>
      <c r="BC359" s="19">
        <v>2.5499999999999998</v>
      </c>
      <c r="BD359" s="19">
        <v>7.74</v>
      </c>
      <c r="BE359" s="19">
        <v>1.0669999999999999</v>
      </c>
      <c r="BF359" s="19">
        <v>6.3</v>
      </c>
      <c r="BG359" s="19">
        <v>1.1459999999999999</v>
      </c>
      <c r="BH359" s="19">
        <v>3.02</v>
      </c>
      <c r="BI359" s="19">
        <v>0.40799999999999997</v>
      </c>
      <c r="BJ359" s="19">
        <v>28.88</v>
      </c>
      <c r="BK359" s="19">
        <v>0.34200000000000003</v>
      </c>
      <c r="BL359" s="19">
        <v>5.59</v>
      </c>
      <c r="BM359" s="19">
        <v>2.77</v>
      </c>
      <c r="BN359" s="19">
        <v>2.06</v>
      </c>
      <c r="BO359" s="19">
        <v>2.9</v>
      </c>
      <c r="BP359" s="19">
        <v>1.155</v>
      </c>
    </row>
    <row r="360" spans="1:68">
      <c r="A360" s="5" t="s">
        <v>460</v>
      </c>
      <c r="B360" s="5" t="s">
        <v>1301</v>
      </c>
      <c r="C360" s="5" t="s">
        <v>1301</v>
      </c>
      <c r="D360" s="19" t="s">
        <v>444</v>
      </c>
      <c r="E360" s="19" t="s">
        <v>92</v>
      </c>
      <c r="F360" s="19" t="s">
        <v>461</v>
      </c>
      <c r="G360" s="5" t="s">
        <v>69</v>
      </c>
      <c r="H360" s="24">
        <v>47.935572499999992</v>
      </c>
      <c r="I360" s="24">
        <v>3.0141</v>
      </c>
      <c r="J360" s="24">
        <v>16.667185</v>
      </c>
      <c r="K360" s="24"/>
      <c r="L360" s="24">
        <v>8.8097364962931248</v>
      </c>
      <c r="M360" s="24">
        <v>10.487012499999999</v>
      </c>
      <c r="N360" s="24">
        <v>0.20143250000000001</v>
      </c>
      <c r="O360" s="24">
        <v>4.743525</v>
      </c>
      <c r="P360" s="24">
        <v>8.9572600000000016</v>
      </c>
      <c r="Q360" s="24">
        <v>3.9498499999999996</v>
      </c>
      <c r="R360" s="24">
        <v>1.3829399999999998</v>
      </c>
      <c r="S360" s="24">
        <v>0.79673123699999993</v>
      </c>
      <c r="T360" s="24"/>
      <c r="U360" s="24">
        <v>1.97</v>
      </c>
      <c r="V360" s="24">
        <v>2286.1849999999999</v>
      </c>
      <c r="W360" s="72">
        <f t="shared" si="7"/>
        <v>0.2286185</v>
      </c>
      <c r="X360" s="19" t="s">
        <v>20</v>
      </c>
      <c r="Y360" s="24">
        <v>669.8</v>
      </c>
      <c r="Z360" s="24">
        <v>1576</v>
      </c>
      <c r="AA360" s="19">
        <v>76.423741419341894</v>
      </c>
      <c r="AB360" s="5" t="s">
        <v>20</v>
      </c>
      <c r="AC360" s="5">
        <v>5.8343054429840821E-2</v>
      </c>
      <c r="AD360" s="5">
        <v>240.2439024390244</v>
      </c>
      <c r="AE360" s="5">
        <v>207.6963626779125</v>
      </c>
      <c r="AF360" s="19"/>
      <c r="AG360" s="19"/>
      <c r="AH360" s="19"/>
      <c r="AI360" s="19"/>
      <c r="AJ360" s="19"/>
      <c r="AK360" s="19">
        <v>21.78</v>
      </c>
      <c r="AL360" s="19">
        <v>264.45</v>
      </c>
      <c r="AM360" s="19"/>
      <c r="AN360" s="19">
        <v>26.89</v>
      </c>
      <c r="AO360" s="19">
        <v>13.81</v>
      </c>
      <c r="AP360" s="19"/>
      <c r="AQ360" s="19"/>
      <c r="AR360" s="19">
        <v>33.53</v>
      </c>
      <c r="AS360" s="19">
        <v>687.86</v>
      </c>
      <c r="AT360" s="19">
        <v>2.69</v>
      </c>
      <c r="AU360" s="19">
        <v>294.86</v>
      </c>
      <c r="AV360" s="19">
        <v>63.26</v>
      </c>
      <c r="AW360" s="19">
        <v>359.6</v>
      </c>
      <c r="AX360" s="19">
        <v>42.75</v>
      </c>
      <c r="AY360" s="19">
        <v>94.85</v>
      </c>
      <c r="AZ360" s="19">
        <v>11.27</v>
      </c>
      <c r="BA360" s="19">
        <v>48.93</v>
      </c>
      <c r="BB360" s="19">
        <v>10.3</v>
      </c>
      <c r="BC360" s="19">
        <v>2.98</v>
      </c>
      <c r="BD360" s="19">
        <v>8.67</v>
      </c>
      <c r="BE360" s="19">
        <v>1.1539999999999999</v>
      </c>
      <c r="BF360" s="19">
        <v>6.56</v>
      </c>
      <c r="BG360" s="19">
        <v>1.173</v>
      </c>
      <c r="BH360" s="19">
        <v>3.17</v>
      </c>
      <c r="BI360" s="19">
        <v>0.41</v>
      </c>
      <c r="BJ360" s="19">
        <v>31.05</v>
      </c>
      <c r="BK360" s="19">
        <v>0.39900000000000002</v>
      </c>
      <c r="BL360" s="19">
        <v>6.44</v>
      </c>
      <c r="BM360" s="19">
        <v>3.8</v>
      </c>
      <c r="BN360" s="19">
        <v>2.33</v>
      </c>
      <c r="BO360" s="19">
        <v>3.82</v>
      </c>
      <c r="BP360" s="19">
        <v>1.3759999999999999</v>
      </c>
    </row>
    <row r="361" spans="1:68">
      <c r="A361" s="5" t="s">
        <v>460</v>
      </c>
      <c r="B361" s="5" t="s">
        <v>1302</v>
      </c>
      <c r="C361" s="5" t="s">
        <v>1302</v>
      </c>
      <c r="D361" s="19" t="s">
        <v>438</v>
      </c>
      <c r="E361" s="19" t="s">
        <v>92</v>
      </c>
      <c r="F361" s="19" t="s">
        <v>461</v>
      </c>
      <c r="G361" s="5" t="s">
        <v>69</v>
      </c>
      <c r="H361" s="24">
        <v>45.526666666666664</v>
      </c>
      <c r="I361" s="24">
        <v>3.8973333333333335</v>
      </c>
      <c r="J361" s="24">
        <v>16.698000000000004</v>
      </c>
      <c r="K361" s="24"/>
      <c r="L361" s="24">
        <v>8.5665074849999989</v>
      </c>
      <c r="M361" s="24">
        <v>10.26</v>
      </c>
      <c r="N361" s="24">
        <v>0.15733333333333333</v>
      </c>
      <c r="O361" s="24">
        <v>4.8276666666666666</v>
      </c>
      <c r="P361" s="24">
        <v>9.6333333333333329</v>
      </c>
      <c r="Q361" s="24">
        <v>3.7090000000000001</v>
      </c>
      <c r="R361" s="24">
        <v>1.2203333333333335</v>
      </c>
      <c r="S361" s="24">
        <v>0.93259980000000009</v>
      </c>
      <c r="T361" s="24"/>
      <c r="U361" s="24">
        <v>2.018629164083197</v>
      </c>
      <c r="V361" s="24">
        <v>2251.8193523214827</v>
      </c>
      <c r="W361" s="72">
        <f t="shared" si="7"/>
        <v>0.22518193523214827</v>
      </c>
      <c r="X361" s="19" t="s">
        <v>20</v>
      </c>
      <c r="Y361" s="24">
        <v>625</v>
      </c>
      <c r="Z361" s="24">
        <v>1505</v>
      </c>
      <c r="AA361" s="19">
        <v>77.252782197767047</v>
      </c>
      <c r="AB361" s="5" t="s">
        <v>20</v>
      </c>
      <c r="AC361" s="5">
        <v>6.1694848235999453E-2</v>
      </c>
      <c r="AD361" s="5">
        <v>234.42367601246107</v>
      </c>
      <c r="AE361" s="5">
        <v>244.74165422929156</v>
      </c>
      <c r="AF361" s="19"/>
      <c r="AG361" s="19"/>
      <c r="AH361" s="19"/>
      <c r="AI361" s="19"/>
      <c r="AJ361" s="19"/>
      <c r="AK361" s="19">
        <v>23.37</v>
      </c>
      <c r="AL361" s="19">
        <v>289.60000000000002</v>
      </c>
      <c r="AM361" s="19"/>
      <c r="AN361" s="19">
        <v>33.33</v>
      </c>
      <c r="AO361" s="19">
        <v>30.06</v>
      </c>
      <c r="AP361" s="19"/>
      <c r="AQ361" s="19"/>
      <c r="AR361" s="19">
        <v>30.14</v>
      </c>
      <c r="AS361" s="19">
        <v>737.66</v>
      </c>
      <c r="AT361" s="19">
        <v>2.57</v>
      </c>
      <c r="AU361" s="19">
        <v>294.04000000000002</v>
      </c>
      <c r="AV361" s="19">
        <v>56.55</v>
      </c>
      <c r="AW361" s="19">
        <v>325.27999999999997</v>
      </c>
      <c r="AX361" s="19">
        <v>37.68</v>
      </c>
      <c r="AY361" s="19">
        <v>82.48</v>
      </c>
      <c r="AZ361" s="19">
        <v>10.210000000000001</v>
      </c>
      <c r="BA361" s="19">
        <v>44.66</v>
      </c>
      <c r="BB361" s="19">
        <v>9.14</v>
      </c>
      <c r="BC361" s="19">
        <v>2.76</v>
      </c>
      <c r="BD361" s="19">
        <v>7.87</v>
      </c>
      <c r="BE361" s="19">
        <v>1.117</v>
      </c>
      <c r="BF361" s="19">
        <v>6.42</v>
      </c>
      <c r="BG361" s="19">
        <v>1.224</v>
      </c>
      <c r="BH361" s="19">
        <v>3.26</v>
      </c>
      <c r="BI361" s="19">
        <v>0.42499999999999999</v>
      </c>
      <c r="BJ361" s="19">
        <v>31.03</v>
      </c>
      <c r="BK361" s="19">
        <v>0.34100000000000003</v>
      </c>
      <c r="BL361" s="19">
        <v>6.66</v>
      </c>
      <c r="BM361" s="19">
        <v>3.65</v>
      </c>
      <c r="BN361" s="19">
        <v>4.33</v>
      </c>
      <c r="BO361" s="19">
        <v>3.42</v>
      </c>
      <c r="BP361" s="19">
        <v>1.3140000000000001</v>
      </c>
    </row>
    <row r="362" spans="1:68">
      <c r="A362" s="5" t="s">
        <v>460</v>
      </c>
      <c r="B362" s="5" t="s">
        <v>1303</v>
      </c>
      <c r="C362" s="5" t="s">
        <v>1303</v>
      </c>
      <c r="D362" s="19" t="s">
        <v>440</v>
      </c>
      <c r="E362" s="19" t="s">
        <v>92</v>
      </c>
      <c r="F362" s="19" t="s">
        <v>461</v>
      </c>
      <c r="G362" s="5" t="s">
        <v>69</v>
      </c>
      <c r="H362" s="24">
        <v>45.877649999999996</v>
      </c>
      <c r="I362" s="24">
        <v>3.5432100000000002</v>
      </c>
      <c r="J362" s="24">
        <v>16.243920000000003</v>
      </c>
      <c r="K362" s="24"/>
      <c r="L362" s="24">
        <v>8.9448294180324996</v>
      </c>
      <c r="M362" s="24">
        <v>10.66981</v>
      </c>
      <c r="N362" s="24">
        <v>0.21779999999999999</v>
      </c>
      <c r="O362" s="24">
        <v>4.8471999999999991</v>
      </c>
      <c r="P362" s="24">
        <v>9.4529399999999999</v>
      </c>
      <c r="Q362" s="24">
        <v>3.8062199999999997</v>
      </c>
      <c r="R362" s="24">
        <v>1.2774300000000001</v>
      </c>
      <c r="S362" s="24">
        <v>1.1807469629999998</v>
      </c>
      <c r="T362" s="24"/>
      <c r="U362" s="24">
        <v>1.76349700716502</v>
      </c>
      <c r="V362" s="24">
        <v>1888.4666143660966</v>
      </c>
      <c r="W362" s="72">
        <f t="shared" si="7"/>
        <v>0.18884666143660966</v>
      </c>
      <c r="X362" s="19" t="s">
        <v>20</v>
      </c>
      <c r="Y362" s="24">
        <v>663.3</v>
      </c>
      <c r="Z362" s="24">
        <v>1628.55</v>
      </c>
      <c r="AA362" s="19">
        <v>76.196290149026751</v>
      </c>
      <c r="AB362" s="5" t="s">
        <v>20</v>
      </c>
      <c r="AC362" s="5">
        <v>6.254898161410942E-2</v>
      </c>
      <c r="AD362" s="5">
        <v>240.90976331360946</v>
      </c>
      <c r="AE362" s="5">
        <v>186.51475485616288</v>
      </c>
      <c r="AF362" s="19"/>
      <c r="AG362" s="19"/>
      <c r="AH362" s="19"/>
      <c r="AI362" s="19"/>
      <c r="AJ362" s="19"/>
      <c r="AK362" s="19">
        <v>22.01</v>
      </c>
      <c r="AL362" s="19">
        <v>276.66000000000003</v>
      </c>
      <c r="AM362" s="19"/>
      <c r="AN362" s="19">
        <v>28.6</v>
      </c>
      <c r="AO362" s="19">
        <v>23.28</v>
      </c>
      <c r="AP362" s="19"/>
      <c r="AQ362" s="19"/>
      <c r="AR362" s="19">
        <v>28.61</v>
      </c>
      <c r="AS362" s="19">
        <v>658.59</v>
      </c>
      <c r="AT362" s="19">
        <v>2.85</v>
      </c>
      <c r="AU362" s="19">
        <v>283.13</v>
      </c>
      <c r="AV362" s="19">
        <v>64.599999999999994</v>
      </c>
      <c r="AW362" s="19">
        <v>378.52</v>
      </c>
      <c r="AX362" s="19">
        <v>44.27</v>
      </c>
      <c r="AY362" s="19">
        <v>94.55</v>
      </c>
      <c r="AZ362" s="19">
        <v>11.44</v>
      </c>
      <c r="BA362" s="19">
        <v>49.4</v>
      </c>
      <c r="BB362" s="19">
        <v>9.5299999999999994</v>
      </c>
      <c r="BC362" s="19">
        <v>2.847</v>
      </c>
      <c r="BD362" s="19">
        <v>8.27</v>
      </c>
      <c r="BE362" s="19">
        <v>1.1459999999999999</v>
      </c>
      <c r="BF362" s="19">
        <v>6.76</v>
      </c>
      <c r="BG362" s="19">
        <v>1.262</v>
      </c>
      <c r="BH362" s="19">
        <v>3.32</v>
      </c>
      <c r="BI362" s="19">
        <v>0.45900000000000002</v>
      </c>
      <c r="BJ362" s="19">
        <v>33.270000000000003</v>
      </c>
      <c r="BK362" s="19">
        <v>0.39100000000000001</v>
      </c>
      <c r="BL362" s="19">
        <v>5.97</v>
      </c>
      <c r="BM362" s="19">
        <v>3.78</v>
      </c>
      <c r="BN362" s="19">
        <v>2.0720000000000001</v>
      </c>
      <c r="BO362" s="19">
        <v>3.51</v>
      </c>
      <c r="BP362" s="19">
        <v>1.216</v>
      </c>
    </row>
    <row r="363" spans="1:68">
      <c r="A363" s="5" t="s">
        <v>460</v>
      </c>
      <c r="B363" s="5" t="s">
        <v>1304</v>
      </c>
      <c r="C363" s="5" t="s">
        <v>1304</v>
      </c>
      <c r="D363" s="24" t="s">
        <v>448</v>
      </c>
      <c r="E363" s="19" t="s">
        <v>92</v>
      </c>
      <c r="F363" s="19" t="s">
        <v>461</v>
      </c>
      <c r="G363" s="5" t="s">
        <v>69</v>
      </c>
      <c r="H363" s="24">
        <v>47.026440000000008</v>
      </c>
      <c r="I363" s="24">
        <v>3.5585550000000001</v>
      </c>
      <c r="J363" s="24">
        <v>16.869402000000001</v>
      </c>
      <c r="K363" s="24"/>
      <c r="L363" s="24">
        <v>8.8622250373825011</v>
      </c>
      <c r="M363" s="24">
        <v>10.696903000000001</v>
      </c>
      <c r="N363" s="24">
        <v>0.19889099999999998</v>
      </c>
      <c r="O363" s="24">
        <v>4.8494840000000003</v>
      </c>
      <c r="P363" s="24">
        <v>8.9474590000000003</v>
      </c>
      <c r="Q363" s="24">
        <v>4.0135589999999999</v>
      </c>
      <c r="R363" s="24">
        <v>1.4962529999999998</v>
      </c>
      <c r="S363" s="24">
        <v>0.82497274200000004</v>
      </c>
      <c r="T363" s="24"/>
      <c r="U363" s="24">
        <v>1.4199012776276692</v>
      </c>
      <c r="V363" s="24">
        <v>1346.0226121146782</v>
      </c>
      <c r="W363" s="72">
        <f t="shared" si="7"/>
        <v>0.13460226121146782</v>
      </c>
      <c r="X363" s="24">
        <v>1116</v>
      </c>
      <c r="Y363" s="24">
        <v>764.93999999999994</v>
      </c>
      <c r="Z363" s="24">
        <v>1579.05</v>
      </c>
      <c r="AA363" s="24">
        <v>76.541391879415301</v>
      </c>
      <c r="AB363" s="5">
        <v>27.33953944145027</v>
      </c>
      <c r="AC363" s="5">
        <v>6.1584255334541031E-2</v>
      </c>
      <c r="AD363" s="5">
        <v>269.00340715502551</v>
      </c>
      <c r="AE363" s="5">
        <v>164.46415447126532</v>
      </c>
      <c r="AF363" s="24"/>
      <c r="AG363" s="24"/>
      <c r="AH363" s="24"/>
      <c r="AI363" s="24"/>
      <c r="AJ363" s="24"/>
      <c r="AK363" s="19">
        <v>21.265000000000001</v>
      </c>
      <c r="AL363" s="19">
        <v>283</v>
      </c>
      <c r="AM363" s="19"/>
      <c r="AN363" s="19">
        <v>30.365000000000002</v>
      </c>
      <c r="AO363" s="19">
        <v>26.814999999999998</v>
      </c>
      <c r="AP363" s="19"/>
      <c r="AQ363" s="19"/>
      <c r="AR363" s="19">
        <v>33.755000000000003</v>
      </c>
      <c r="AS363" s="19">
        <v>611.55500000000006</v>
      </c>
      <c r="AT363" s="19">
        <v>2.3250000000000002</v>
      </c>
      <c r="AU363" s="19">
        <v>272.73</v>
      </c>
      <c r="AV363" s="19">
        <v>56.564999999999998</v>
      </c>
      <c r="AW363" s="19">
        <v>373.15999999999997</v>
      </c>
      <c r="AX363" s="19">
        <v>41.01</v>
      </c>
      <c r="AY363" s="19">
        <v>86.335000000000008</v>
      </c>
      <c r="AZ363" s="19">
        <v>9.875</v>
      </c>
      <c r="BA363" s="19">
        <v>40.82</v>
      </c>
      <c r="BB363" s="19">
        <v>7.91</v>
      </c>
      <c r="BC363" s="19">
        <v>2.34</v>
      </c>
      <c r="BD363" s="19">
        <v>6.9250000000000007</v>
      </c>
      <c r="BE363" s="19">
        <v>0.96950000000000003</v>
      </c>
      <c r="BF363" s="19">
        <v>5.87</v>
      </c>
      <c r="BG363" s="19">
        <v>1.0945</v>
      </c>
      <c r="BH363" s="19">
        <v>2.7450000000000001</v>
      </c>
      <c r="BI363" s="19">
        <v>0.35299999999999998</v>
      </c>
      <c r="BJ363" s="19">
        <v>27.884999999999998</v>
      </c>
      <c r="BK363" s="19">
        <v>0.31950000000000001</v>
      </c>
      <c r="BL363" s="19">
        <v>5.8849999999999998</v>
      </c>
      <c r="BM363" s="19">
        <v>3.3149999999999999</v>
      </c>
      <c r="BN363" s="19">
        <v>2.52</v>
      </c>
      <c r="BO363" s="19">
        <v>3.9950000000000001</v>
      </c>
      <c r="BP363" s="19">
        <v>1.395</v>
      </c>
    </row>
    <row r="364" spans="1:68">
      <c r="A364" s="5" t="s">
        <v>460</v>
      </c>
      <c r="B364" s="5" t="s">
        <v>1305</v>
      </c>
      <c r="C364" s="5" t="s">
        <v>1305</v>
      </c>
      <c r="D364" s="24" t="s">
        <v>457</v>
      </c>
      <c r="E364" s="19" t="s">
        <v>92</v>
      </c>
      <c r="F364" s="19" t="s">
        <v>461</v>
      </c>
      <c r="G364" s="5" t="s">
        <v>69</v>
      </c>
      <c r="H364" s="24">
        <v>47.365199999999994</v>
      </c>
      <c r="I364" s="24">
        <v>2.7745000000000002</v>
      </c>
      <c r="J364" s="24">
        <v>16.104299999999999</v>
      </c>
      <c r="K364" s="24"/>
      <c r="L364" s="24">
        <v>10.003619751875</v>
      </c>
      <c r="M364" s="24">
        <v>12.1265</v>
      </c>
      <c r="N364" s="24">
        <v>0.15176666666666669</v>
      </c>
      <c r="O364" s="24">
        <v>4.9497333333333335</v>
      </c>
      <c r="P364" s="24">
        <v>7.5117333333333329</v>
      </c>
      <c r="Q364" s="24">
        <v>4.4629666666666665</v>
      </c>
      <c r="R364" s="24">
        <v>1.7234333333333334</v>
      </c>
      <c r="S364" s="24">
        <v>1.0931505599999998</v>
      </c>
      <c r="T364" s="24"/>
      <c r="U364" s="24">
        <v>1.4431478528251802</v>
      </c>
      <c r="V364" s="24">
        <v>803.60529782029494</v>
      </c>
      <c r="W364" s="72">
        <f t="shared" si="7"/>
        <v>8.0360529782029497E-2</v>
      </c>
      <c r="X364" s="24">
        <v>1442.3333333333333</v>
      </c>
      <c r="Y364" s="24">
        <v>900.00000000000011</v>
      </c>
      <c r="Z364" s="24">
        <v>1195.3333333333335</v>
      </c>
      <c r="AA364" s="24">
        <v>72.864756086914483</v>
      </c>
      <c r="AB364" s="5" t="s">
        <v>20</v>
      </c>
      <c r="AC364" s="5">
        <v>6.2906479067843538E-2</v>
      </c>
      <c r="AD364" s="5" t="s">
        <v>20</v>
      </c>
      <c r="AE364" s="5" t="s">
        <v>20</v>
      </c>
      <c r="AF364" s="24"/>
      <c r="AG364" s="24"/>
      <c r="AH364" s="24"/>
      <c r="AI364" s="24"/>
      <c r="AJ364" s="24"/>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row>
    <row r="365" spans="1:68">
      <c r="A365" s="5" t="s">
        <v>460</v>
      </c>
      <c r="B365" s="5" t="s">
        <v>1306</v>
      </c>
      <c r="C365" s="5" t="s">
        <v>1306</v>
      </c>
      <c r="D365" s="24" t="s">
        <v>456</v>
      </c>
      <c r="E365" s="19" t="s">
        <v>92</v>
      </c>
      <c r="F365" s="19" t="s">
        <v>461</v>
      </c>
      <c r="G365" s="5" t="s">
        <v>69</v>
      </c>
      <c r="H365" s="24">
        <v>46.420700000000004</v>
      </c>
      <c r="I365" s="24">
        <v>3.8901333333333334</v>
      </c>
      <c r="J365" s="24">
        <v>15.4367</v>
      </c>
      <c r="K365" s="24"/>
      <c r="L365" s="24">
        <v>10.518051556374999</v>
      </c>
      <c r="M365" s="24">
        <v>12.750099999999998</v>
      </c>
      <c r="N365" s="24">
        <v>0.24833333333333332</v>
      </c>
      <c r="O365" s="24">
        <v>4.9995000000000003</v>
      </c>
      <c r="P365" s="24">
        <v>7.8557333333333332</v>
      </c>
      <c r="Q365" s="24">
        <v>4.1295000000000002</v>
      </c>
      <c r="R365" s="24">
        <v>1.4533666666666667</v>
      </c>
      <c r="S365" s="24">
        <v>0.85996241999999989</v>
      </c>
      <c r="T365" s="24"/>
      <c r="U365" s="24">
        <v>1.4087389979892357</v>
      </c>
      <c r="V365" s="24">
        <v>1473.5719746060297</v>
      </c>
      <c r="W365" s="72">
        <f t="shared" si="7"/>
        <v>0.14735719746060297</v>
      </c>
      <c r="X365" s="24">
        <v>1324.6666666666665</v>
      </c>
      <c r="Y365" s="24">
        <v>748.66666666666674</v>
      </c>
      <c r="Z365" s="24">
        <v>1556.3333333333333</v>
      </c>
      <c r="AA365" s="24">
        <v>72.790412396885969</v>
      </c>
      <c r="AB365" s="5">
        <v>23.412277601036877</v>
      </c>
      <c r="AC365" s="5">
        <v>6.2052696561934351E-2</v>
      </c>
      <c r="AD365" s="5">
        <v>167.88924847177273</v>
      </c>
      <c r="AE365" s="5">
        <v>131.67015590141469</v>
      </c>
      <c r="AF365" s="24"/>
      <c r="AG365" s="24"/>
      <c r="AH365" s="24"/>
      <c r="AI365" s="24"/>
      <c r="AJ365" s="24"/>
      <c r="AK365" s="19">
        <v>20.96</v>
      </c>
      <c r="AL365" s="19">
        <v>237.02</v>
      </c>
      <c r="AM365" s="19"/>
      <c r="AN365" s="19">
        <v>42.45</v>
      </c>
      <c r="AO365" s="19">
        <v>41.32</v>
      </c>
      <c r="AP365" s="19"/>
      <c r="AQ365" s="19"/>
      <c r="AR365" s="19">
        <v>43.71</v>
      </c>
      <c r="AS365" s="19">
        <v>715.94</v>
      </c>
      <c r="AT365" s="19">
        <v>3.55</v>
      </c>
      <c r="AU365" s="19">
        <v>362.36</v>
      </c>
      <c r="AV365" s="19">
        <v>77.7</v>
      </c>
      <c r="AW365" s="19">
        <v>446.68</v>
      </c>
      <c r="AX365" s="19">
        <v>48.93</v>
      </c>
      <c r="AY365" s="19">
        <v>106.99</v>
      </c>
      <c r="AZ365" s="19">
        <v>12.94</v>
      </c>
      <c r="BA365" s="19">
        <v>56.58</v>
      </c>
      <c r="BB365" s="19">
        <v>12.39</v>
      </c>
      <c r="BC365" s="19">
        <v>3.82</v>
      </c>
      <c r="BD365" s="19">
        <v>11.41</v>
      </c>
      <c r="BE365" s="19">
        <v>1.5780000000000001</v>
      </c>
      <c r="BF365" s="19">
        <v>9.27</v>
      </c>
      <c r="BG365" s="19">
        <v>1.62</v>
      </c>
      <c r="BH365" s="19">
        <v>4.29</v>
      </c>
      <c r="BI365" s="19">
        <v>0.54700000000000004</v>
      </c>
      <c r="BJ365" s="19">
        <v>43.72</v>
      </c>
      <c r="BK365" s="19">
        <v>0.48299999999999998</v>
      </c>
      <c r="BL365" s="19">
        <v>8.16</v>
      </c>
      <c r="BM365" s="19">
        <v>4.7300000000000004</v>
      </c>
      <c r="BN365" s="19">
        <v>3.11</v>
      </c>
      <c r="BO365" s="19">
        <v>5</v>
      </c>
      <c r="BP365" s="19">
        <v>1.863</v>
      </c>
    </row>
    <row r="366" spans="1:68">
      <c r="A366" s="5" t="s">
        <v>460</v>
      </c>
      <c r="B366" s="5" t="s">
        <v>1307</v>
      </c>
      <c r="C366" s="5" t="s">
        <v>1307</v>
      </c>
      <c r="D366" s="19" t="s">
        <v>436</v>
      </c>
      <c r="E366" s="19" t="s">
        <v>92</v>
      </c>
      <c r="F366" s="19" t="s">
        <v>461</v>
      </c>
      <c r="G366" s="5" t="s">
        <v>69</v>
      </c>
      <c r="H366" s="19">
        <v>45.435224166666671</v>
      </c>
      <c r="I366" s="19">
        <v>3.6089976666666663</v>
      </c>
      <c r="J366" s="19">
        <v>16.647544</v>
      </c>
      <c r="K366" s="19"/>
      <c r="L366" s="19">
        <v>8.0383439438544162</v>
      </c>
      <c r="M366" s="19">
        <v>9.608001166666666</v>
      </c>
      <c r="N366" s="19">
        <v>0.17299733333333336</v>
      </c>
      <c r="O366" s="19">
        <v>5.0080206666666669</v>
      </c>
      <c r="P366" s="19">
        <v>10.041142333333335</v>
      </c>
      <c r="Q366" s="19">
        <v>3.6499584999999999</v>
      </c>
      <c r="R366" s="19">
        <v>1.2969161666666669</v>
      </c>
      <c r="S366" s="19">
        <v>0.86820229439999996</v>
      </c>
      <c r="T366" s="19"/>
      <c r="U366" s="19">
        <v>2.0453416521052925</v>
      </c>
      <c r="V366" s="24">
        <v>2263.8895888764991</v>
      </c>
      <c r="W366" s="72">
        <f t="shared" si="7"/>
        <v>0.22638895888764993</v>
      </c>
      <c r="X366" s="19">
        <v>899.66666666666652</v>
      </c>
      <c r="Y366" s="19">
        <v>652.38833333333332</v>
      </c>
      <c r="Z366" s="19">
        <v>1467.9566666666665</v>
      </c>
      <c r="AA366" s="19">
        <v>78.940808319210419</v>
      </c>
      <c r="AB366" s="5">
        <v>21.158670429601752</v>
      </c>
      <c r="AC366" s="5">
        <v>6.059567659211855E-2</v>
      </c>
      <c r="AD366" s="5">
        <v>221.41126194067368</v>
      </c>
      <c r="AE366" s="5">
        <v>229.34981521700968</v>
      </c>
      <c r="AF366" s="19"/>
      <c r="AG366" s="19"/>
      <c r="AH366" s="19"/>
      <c r="AI366" s="19"/>
      <c r="AJ366" s="19"/>
      <c r="AK366" s="19">
        <v>28.31</v>
      </c>
      <c r="AL366" s="19">
        <v>338.07</v>
      </c>
      <c r="AM366" s="19"/>
      <c r="AN366" s="19">
        <v>38.049999999999997</v>
      </c>
      <c r="AO366" s="19">
        <v>41.6</v>
      </c>
      <c r="AP366" s="19"/>
      <c r="AQ366" s="19"/>
      <c r="AR366" s="19">
        <v>37.54</v>
      </c>
      <c r="AS366" s="19">
        <v>704.55</v>
      </c>
      <c r="AT366" s="19">
        <v>2.61</v>
      </c>
      <c r="AU366" s="19">
        <v>280.7</v>
      </c>
      <c r="AV366" s="19">
        <v>66.41</v>
      </c>
      <c r="AW366" s="19">
        <v>399.12</v>
      </c>
      <c r="AX366" s="19">
        <v>42.49</v>
      </c>
      <c r="AY366" s="19">
        <v>89.18</v>
      </c>
      <c r="AZ366" s="19">
        <v>10.210000000000001</v>
      </c>
      <c r="BA366" s="19">
        <v>42.52</v>
      </c>
      <c r="BB366" s="19">
        <v>8.9</v>
      </c>
      <c r="BC366" s="19">
        <v>2.8</v>
      </c>
      <c r="BD366" s="19">
        <v>7.92</v>
      </c>
      <c r="BE366" s="19">
        <v>1.1180000000000001</v>
      </c>
      <c r="BF366" s="19">
        <v>6.63</v>
      </c>
      <c r="BG366" s="19">
        <v>1.2110000000000001</v>
      </c>
      <c r="BH366" s="19">
        <v>3.15</v>
      </c>
      <c r="BI366" s="19">
        <v>0.45</v>
      </c>
      <c r="BJ366" s="19">
        <v>30.97</v>
      </c>
      <c r="BK366" s="19">
        <v>0.35899999999999999</v>
      </c>
      <c r="BL366" s="19">
        <v>6.26</v>
      </c>
      <c r="BM366" s="19">
        <v>3.97</v>
      </c>
      <c r="BN366" s="19">
        <v>3.48</v>
      </c>
      <c r="BO366" s="19">
        <v>4.04</v>
      </c>
      <c r="BP366" s="19">
        <v>1.528</v>
      </c>
    </row>
    <row r="367" spans="1:68">
      <c r="A367" s="5" t="s">
        <v>460</v>
      </c>
      <c r="B367" s="5" t="s">
        <v>1308</v>
      </c>
      <c r="C367" s="5" t="s">
        <v>1308</v>
      </c>
      <c r="D367" s="19" t="s">
        <v>437</v>
      </c>
      <c r="E367" s="19" t="s">
        <v>92</v>
      </c>
      <c r="F367" s="19" t="s">
        <v>461</v>
      </c>
      <c r="G367" s="5" t="s">
        <v>69</v>
      </c>
      <c r="H367" s="19">
        <v>46.295409750000005</v>
      </c>
      <c r="I367" s="19">
        <v>3.8064014999999998</v>
      </c>
      <c r="J367" s="19">
        <v>16.919050500000001</v>
      </c>
      <c r="K367" s="19"/>
      <c r="L367" s="19">
        <v>8.1878086057943111</v>
      </c>
      <c r="M367" s="19">
        <v>9.7672982499999996</v>
      </c>
      <c r="N367" s="19">
        <v>0.13288274999999999</v>
      </c>
      <c r="O367" s="19">
        <v>5.0118887500000007</v>
      </c>
      <c r="P367" s="19">
        <v>9.6784539999999986</v>
      </c>
      <c r="Q367" s="19">
        <v>3.8587725000000002</v>
      </c>
      <c r="R367" s="19">
        <v>1.1837182500000001</v>
      </c>
      <c r="S367" s="19">
        <v>0.60061947660000004</v>
      </c>
      <c r="T367" s="19"/>
      <c r="U367" s="19">
        <v>1.6934949864413196</v>
      </c>
      <c r="V367" s="24">
        <v>2367.4421055400649</v>
      </c>
      <c r="W367" s="72">
        <f t="shared" si="7"/>
        <v>0.23674421055400649</v>
      </c>
      <c r="X367" s="19">
        <v>955.66666666666674</v>
      </c>
      <c r="Y367" s="19">
        <v>595.98</v>
      </c>
      <c r="Z367" s="19">
        <v>1613.0399999999997</v>
      </c>
      <c r="AA367" s="19">
        <v>78.515765537664691</v>
      </c>
      <c r="AB367" s="5">
        <v>25.717617509867246</v>
      </c>
      <c r="AC367" s="5">
        <v>6.0649985239123967E-2</v>
      </c>
      <c r="AD367" s="5">
        <v>243.66163141993954</v>
      </c>
      <c r="AE367" s="5">
        <v>248.02211283557699</v>
      </c>
      <c r="AF367" s="19"/>
      <c r="AG367" s="19"/>
      <c r="AH367" s="19"/>
      <c r="AI367" s="19"/>
      <c r="AJ367" s="19"/>
      <c r="AK367" s="19">
        <v>23.2</v>
      </c>
      <c r="AL367" s="19">
        <v>283.69</v>
      </c>
      <c r="AM367" s="19"/>
      <c r="AN367" s="19">
        <v>33.65</v>
      </c>
      <c r="AO367" s="19">
        <v>35.74</v>
      </c>
      <c r="AP367" s="19"/>
      <c r="AQ367" s="19"/>
      <c r="AR367" s="19">
        <v>29.12</v>
      </c>
      <c r="AS367" s="19">
        <v>610.85</v>
      </c>
      <c r="AT367" s="19">
        <v>2.5</v>
      </c>
      <c r="AU367" s="19">
        <v>229.34</v>
      </c>
      <c r="AV367" s="19">
        <v>46.19</v>
      </c>
      <c r="AW367" s="19">
        <v>305.8</v>
      </c>
      <c r="AX367" s="19">
        <v>30.65</v>
      </c>
      <c r="AY367" s="19">
        <v>68.28</v>
      </c>
      <c r="AZ367" s="19">
        <v>8.3699999999999992</v>
      </c>
      <c r="BA367" s="19">
        <v>37.159999999999997</v>
      </c>
      <c r="BB367" s="19">
        <v>8.19</v>
      </c>
      <c r="BC367" s="19">
        <v>2.78</v>
      </c>
      <c r="BD367" s="19">
        <v>7.69</v>
      </c>
      <c r="BE367" s="19">
        <v>1.1000000000000001</v>
      </c>
      <c r="BF367" s="19">
        <v>6.62</v>
      </c>
      <c r="BG367" s="19">
        <v>1.2070000000000001</v>
      </c>
      <c r="BH367" s="19">
        <v>3.13</v>
      </c>
      <c r="BI367" s="19">
        <v>0.434</v>
      </c>
      <c r="BJ367" s="19">
        <v>30.37</v>
      </c>
      <c r="BK367" s="19">
        <v>0.36099999999999999</v>
      </c>
      <c r="BL367" s="19">
        <v>5.22</v>
      </c>
      <c r="BM367" s="19">
        <v>2.97</v>
      </c>
      <c r="BN367" s="19">
        <v>1.83</v>
      </c>
      <c r="BO367" s="19">
        <v>2.92</v>
      </c>
      <c r="BP367" s="19">
        <v>1.0589999999999999</v>
      </c>
    </row>
    <row r="368" spans="1:68">
      <c r="A368" s="5" t="s">
        <v>460</v>
      </c>
      <c r="B368" s="5" t="s">
        <v>1309</v>
      </c>
      <c r="C368" s="5" t="s">
        <v>1309</v>
      </c>
      <c r="D368" s="19" t="s">
        <v>429</v>
      </c>
      <c r="E368" s="19" t="s">
        <v>92</v>
      </c>
      <c r="F368" s="19" t="s">
        <v>461</v>
      </c>
      <c r="G368" s="5" t="s">
        <v>69</v>
      </c>
      <c r="H368" s="24">
        <v>48.97025</v>
      </c>
      <c r="I368" s="24">
        <v>2.8337500000000002</v>
      </c>
      <c r="J368" s="24">
        <v>16.627500000000001</v>
      </c>
      <c r="K368" s="24"/>
      <c r="L368" s="24">
        <v>6.8763756354374994</v>
      </c>
      <c r="M368" s="24">
        <v>8.2357499999999995</v>
      </c>
      <c r="N368" s="24">
        <v>0.12</v>
      </c>
      <c r="O368" s="24">
        <v>5.1100000000000003</v>
      </c>
      <c r="P368" s="24">
        <v>9.9742499999999996</v>
      </c>
      <c r="Q368" s="24">
        <v>3.383</v>
      </c>
      <c r="R368" s="24">
        <v>0.97475000000000001</v>
      </c>
      <c r="S368" s="24">
        <v>0.61485900000000016</v>
      </c>
      <c r="T368" s="24"/>
      <c r="U368" s="24">
        <v>1.6840325221481809</v>
      </c>
      <c r="V368" s="24">
        <v>3161.8614425270825</v>
      </c>
      <c r="W368" s="72">
        <f t="shared" si="7"/>
        <v>0.31618614425270825</v>
      </c>
      <c r="X368" s="19" t="s">
        <v>20</v>
      </c>
      <c r="Y368" s="24">
        <v>520</v>
      </c>
      <c r="Z368" s="24">
        <v>986.66666666666686</v>
      </c>
      <c r="AA368" s="19">
        <v>81.623290118101295</v>
      </c>
      <c r="AB368" s="5" t="s">
        <v>20</v>
      </c>
      <c r="AC368" s="5">
        <v>6.4262476318419776E-2</v>
      </c>
      <c r="AD368" s="5">
        <v>169.82214572576024</v>
      </c>
      <c r="AE368" s="5">
        <v>270.35359161152365</v>
      </c>
      <c r="AF368" s="19"/>
      <c r="AG368" s="19"/>
      <c r="AH368" s="19"/>
      <c r="AI368" s="19"/>
      <c r="AJ368" s="19"/>
      <c r="AK368" s="19">
        <v>23.62</v>
      </c>
      <c r="AL368" s="19">
        <v>211.48</v>
      </c>
      <c r="AM368" s="19"/>
      <c r="AN368" s="19">
        <v>27.96</v>
      </c>
      <c r="AO368" s="19">
        <v>54.23</v>
      </c>
      <c r="AP368" s="19"/>
      <c r="AQ368" s="19"/>
      <c r="AR368" s="19">
        <v>25.45</v>
      </c>
      <c r="AS368" s="19">
        <v>522</v>
      </c>
      <c r="AT368" s="19">
        <v>2.14</v>
      </c>
      <c r="AU368" s="19">
        <v>223.3</v>
      </c>
      <c r="AV368" s="19">
        <v>41.89</v>
      </c>
      <c r="AW368" s="19">
        <v>267</v>
      </c>
      <c r="AX368" s="19">
        <v>29.26</v>
      </c>
      <c r="AY368" s="19">
        <v>62.29</v>
      </c>
      <c r="AZ368" s="19">
        <v>7.88</v>
      </c>
      <c r="BA368" s="19">
        <v>35.49</v>
      </c>
      <c r="BB368" s="19">
        <v>7.72</v>
      </c>
      <c r="BC368" s="19">
        <v>2.5449999999999999</v>
      </c>
      <c r="BD368" s="19">
        <v>6.93</v>
      </c>
      <c r="BE368" s="19">
        <v>0.98599999999999999</v>
      </c>
      <c r="BF368" s="19">
        <v>5.81</v>
      </c>
      <c r="BG368" s="19">
        <v>1.016</v>
      </c>
      <c r="BH368" s="19">
        <v>2.79</v>
      </c>
      <c r="BI368" s="19">
        <v>0.34599999999999997</v>
      </c>
      <c r="BJ368" s="19">
        <v>26.71</v>
      </c>
      <c r="BK368" s="19">
        <v>0.33</v>
      </c>
      <c r="BL368" s="19">
        <v>5.08</v>
      </c>
      <c r="BM368" s="19">
        <v>2.69</v>
      </c>
      <c r="BN368" s="19">
        <v>1.75</v>
      </c>
      <c r="BO368" s="19">
        <v>2.94</v>
      </c>
      <c r="BP368" s="19">
        <v>1.08</v>
      </c>
    </row>
    <row r="369" spans="1:68">
      <c r="A369" s="5" t="s">
        <v>460</v>
      </c>
      <c r="B369" s="5" t="s">
        <v>1310</v>
      </c>
      <c r="C369" s="5" t="s">
        <v>1310</v>
      </c>
      <c r="D369" s="19" t="s">
        <v>435</v>
      </c>
      <c r="E369" s="19" t="s">
        <v>92</v>
      </c>
      <c r="F369" s="19" t="s">
        <v>461</v>
      </c>
      <c r="G369" s="5" t="s">
        <v>69</v>
      </c>
      <c r="H369" s="24">
        <v>45.186481666666658</v>
      </c>
      <c r="I369" s="24">
        <v>3.6625950000000005</v>
      </c>
      <c r="J369" s="24">
        <v>16.777358333333336</v>
      </c>
      <c r="K369" s="24"/>
      <c r="L369" s="24">
        <v>8.2626187582704169</v>
      </c>
      <c r="M369" s="24">
        <v>9.8764216666666673</v>
      </c>
      <c r="N369" s="24">
        <v>7.6946666666666663E-2</v>
      </c>
      <c r="O369" s="24">
        <v>5.1139166666666656</v>
      </c>
      <c r="P369" s="24">
        <v>9.7959099999999992</v>
      </c>
      <c r="Q369" s="24">
        <v>3.5431949999999999</v>
      </c>
      <c r="R369" s="24">
        <v>1.1551949999999997</v>
      </c>
      <c r="S369" s="24">
        <v>0.63838404000000004</v>
      </c>
      <c r="T369" s="24"/>
      <c r="U369" s="24">
        <v>1.7360366609909397</v>
      </c>
      <c r="V369" s="24">
        <v>2418.8448978596675</v>
      </c>
      <c r="W369" s="72">
        <f t="shared" si="7"/>
        <v>0.24188448978596674</v>
      </c>
      <c r="X369" s="19" t="s">
        <v>20</v>
      </c>
      <c r="Y369" s="24">
        <v>663.33333333333326</v>
      </c>
      <c r="Z369" s="24">
        <v>1631.8000000000002</v>
      </c>
      <c r="AA369" s="19">
        <v>78.820372337451772</v>
      </c>
      <c r="AB369" s="5" t="s">
        <v>20</v>
      </c>
      <c r="AC369" s="5">
        <v>6.9170971964243558E-2</v>
      </c>
      <c r="AD369" s="5">
        <v>259.42766295707474</v>
      </c>
      <c r="AE369" s="5">
        <v>244.96072541144906</v>
      </c>
      <c r="AF369" s="19"/>
      <c r="AG369" s="19"/>
      <c r="AH369" s="19"/>
      <c r="AI369" s="19"/>
      <c r="AJ369" s="19"/>
      <c r="AK369" s="19">
        <v>23.08</v>
      </c>
      <c r="AL369" s="19">
        <v>279.32</v>
      </c>
      <c r="AM369" s="19"/>
      <c r="AN369" s="19">
        <v>32.61</v>
      </c>
      <c r="AO369" s="19">
        <v>32.409999999999997</v>
      </c>
      <c r="AP369" s="19"/>
      <c r="AQ369" s="19"/>
      <c r="AR369" s="19">
        <v>30.59</v>
      </c>
      <c r="AS369" s="19">
        <v>610.62</v>
      </c>
      <c r="AT369" s="19">
        <v>2.4</v>
      </c>
      <c r="AU369" s="19">
        <v>262.08999999999997</v>
      </c>
      <c r="AV369" s="19">
        <v>50.86</v>
      </c>
      <c r="AW369" s="19">
        <v>329.03</v>
      </c>
      <c r="AX369" s="19">
        <v>33.51</v>
      </c>
      <c r="AY369" s="19">
        <v>70.87</v>
      </c>
      <c r="AZ369" s="19">
        <v>8.8699999999999992</v>
      </c>
      <c r="BA369" s="19">
        <v>40.090000000000003</v>
      </c>
      <c r="BB369" s="19">
        <v>8.4700000000000006</v>
      </c>
      <c r="BC369" s="19">
        <v>2.601</v>
      </c>
      <c r="BD369" s="19">
        <v>7.68</v>
      </c>
      <c r="BE369" s="19">
        <v>1.03</v>
      </c>
      <c r="BF369" s="19">
        <v>6.29</v>
      </c>
      <c r="BG369" s="19">
        <v>1.129</v>
      </c>
      <c r="BH369" s="19">
        <v>3.09</v>
      </c>
      <c r="BI369" s="19">
        <v>0.35299999999999998</v>
      </c>
      <c r="BJ369" s="19">
        <v>29.05</v>
      </c>
      <c r="BK369" s="19">
        <v>0.33600000000000002</v>
      </c>
      <c r="BL369" s="19">
        <v>5.92</v>
      </c>
      <c r="BM369" s="19">
        <v>3.27</v>
      </c>
      <c r="BN369" s="19">
        <v>2.2040000000000002</v>
      </c>
      <c r="BO369" s="19">
        <v>3.46</v>
      </c>
      <c r="BP369" s="19">
        <v>1.2470000000000001</v>
      </c>
    </row>
    <row r="370" spans="1:68">
      <c r="A370" s="5" t="s">
        <v>460</v>
      </c>
      <c r="B370" s="5" t="s">
        <v>1311</v>
      </c>
      <c r="C370" s="5" t="s">
        <v>1311</v>
      </c>
      <c r="D370" s="24" t="s">
        <v>459</v>
      </c>
      <c r="E370" s="19" t="s">
        <v>92</v>
      </c>
      <c r="F370" s="19" t="s">
        <v>461</v>
      </c>
      <c r="G370" s="5" t="s">
        <v>69</v>
      </c>
      <c r="H370" s="24">
        <v>46.726011999999997</v>
      </c>
      <c r="I370" s="24">
        <v>4.3155476666666672</v>
      </c>
      <c r="J370" s="24">
        <v>14.086419333333334</v>
      </c>
      <c r="K370" s="24"/>
      <c r="L370" s="24">
        <v>9.5612936464635432</v>
      </c>
      <c r="M370" s="24">
        <v>11.521739666666667</v>
      </c>
      <c r="N370" s="24">
        <v>0.21131533333333333</v>
      </c>
      <c r="O370" s="24">
        <v>5.2453826666666661</v>
      </c>
      <c r="P370" s="24">
        <v>9.4047746666666665</v>
      </c>
      <c r="Q370" s="24">
        <v>4.0520601666666671</v>
      </c>
      <c r="R370" s="24">
        <v>1.6469226666666665</v>
      </c>
      <c r="S370" s="24">
        <v>0.85548922529999993</v>
      </c>
      <c r="T370" s="24"/>
      <c r="U370" s="24">
        <v>1.0959815247062548</v>
      </c>
      <c r="V370" s="24">
        <v>1357.1701665427377</v>
      </c>
      <c r="W370" s="72">
        <f t="shared" si="7"/>
        <v>0.13571701665427377</v>
      </c>
      <c r="X370" s="24">
        <v>1099.3333333333333</v>
      </c>
      <c r="Y370" s="24">
        <v>764.03166666666675</v>
      </c>
      <c r="Z370" s="24">
        <v>486.91833333333329</v>
      </c>
      <c r="AA370" s="24">
        <v>76.757209615411909</v>
      </c>
      <c r="AB370" s="5">
        <v>32.592153374839413</v>
      </c>
      <c r="AC370" s="5">
        <v>5.5883745905758529E-2</v>
      </c>
      <c r="AD370" s="5">
        <v>81.972783389450044</v>
      </c>
      <c r="AE370" s="5">
        <v>173.44224160567413</v>
      </c>
      <c r="AF370" s="24"/>
      <c r="AG370" s="24"/>
      <c r="AH370" s="24"/>
      <c r="AI370" s="24"/>
      <c r="AJ370" s="24"/>
      <c r="AK370" s="19">
        <v>22.22</v>
      </c>
      <c r="AL370" s="19">
        <v>307.16000000000003</v>
      </c>
      <c r="AM370" s="19"/>
      <c r="AN370" s="19">
        <v>41.42</v>
      </c>
      <c r="AO370" s="19">
        <v>35.729999999999997</v>
      </c>
      <c r="AP370" s="19"/>
      <c r="AQ370" s="19"/>
      <c r="AR370" s="19">
        <v>27.54</v>
      </c>
      <c r="AS370" s="19">
        <v>642.80999999999995</v>
      </c>
      <c r="AT370" s="19">
        <v>2.59</v>
      </c>
      <c r="AU370" s="19">
        <v>218.43</v>
      </c>
      <c r="AV370" s="19">
        <v>47.89</v>
      </c>
      <c r="AW370" s="19">
        <v>294.58</v>
      </c>
      <c r="AX370" s="19">
        <v>28.99</v>
      </c>
      <c r="AY370" s="19">
        <v>63.19</v>
      </c>
      <c r="AZ370" s="19">
        <v>7.84</v>
      </c>
      <c r="BA370" s="19">
        <v>33.729999999999997</v>
      </c>
      <c r="BB370" s="19">
        <v>7.71</v>
      </c>
      <c r="BC370" s="19">
        <v>2.4249999999999998</v>
      </c>
      <c r="BD370" s="19">
        <v>6.72</v>
      </c>
      <c r="BE370" s="19">
        <v>0.97599999999999998</v>
      </c>
      <c r="BF370" s="19">
        <v>5.94</v>
      </c>
      <c r="BG370" s="19">
        <v>1.0960000000000001</v>
      </c>
      <c r="BH370" s="19">
        <v>3</v>
      </c>
      <c r="BI370" s="19">
        <v>0.42699999999999999</v>
      </c>
      <c r="BJ370" s="19">
        <v>29.06</v>
      </c>
      <c r="BK370" s="19">
        <v>0.35299999999999998</v>
      </c>
      <c r="BL370" s="19">
        <v>5.3</v>
      </c>
      <c r="BM370" s="19">
        <v>3.27</v>
      </c>
      <c r="BN370" s="19">
        <v>2.06</v>
      </c>
      <c r="BO370" s="19">
        <v>2.97</v>
      </c>
      <c r="BP370" s="19">
        <v>1.052</v>
      </c>
    </row>
    <row r="371" spans="1:68">
      <c r="A371" s="5" t="s">
        <v>460</v>
      </c>
      <c r="B371" s="5" t="s">
        <v>1312</v>
      </c>
      <c r="C371" s="5" t="s">
        <v>1312</v>
      </c>
      <c r="D371" s="24" t="s">
        <v>455</v>
      </c>
      <c r="E371" s="19" t="s">
        <v>92</v>
      </c>
      <c r="F371" s="19" t="s">
        <v>461</v>
      </c>
      <c r="G371" s="5" t="s">
        <v>69</v>
      </c>
      <c r="H371" s="24">
        <v>45.835785166666668</v>
      </c>
      <c r="I371" s="24">
        <v>3.6141291666666668</v>
      </c>
      <c r="J371" s="24">
        <v>17.209033500000004</v>
      </c>
      <c r="K371" s="24"/>
      <c r="L371" s="24">
        <v>8.9610174060991667</v>
      </c>
      <c r="M371" s="24">
        <v>10.797499666666667</v>
      </c>
      <c r="N371" s="24">
        <v>0.12644116666666666</v>
      </c>
      <c r="O371" s="24">
        <v>5.3076394999999996</v>
      </c>
      <c r="P371" s="24">
        <v>9.4797430000000009</v>
      </c>
      <c r="Q371" s="24">
        <v>3.7933335000000001</v>
      </c>
      <c r="R371" s="24">
        <v>1.3684276666666666</v>
      </c>
      <c r="S371" s="24">
        <v>0.88370208779999992</v>
      </c>
      <c r="T371" s="24"/>
      <c r="U371" s="24">
        <v>0.81025721844072929</v>
      </c>
      <c r="V371" s="24">
        <v>1108.6642939333831</v>
      </c>
      <c r="W371" s="72">
        <f t="shared" si="7"/>
        <v>0.11086642939333831</v>
      </c>
      <c r="X371" s="24">
        <v>872</v>
      </c>
      <c r="Y371" s="24">
        <v>669.1433333333332</v>
      </c>
      <c r="Z371" s="24">
        <v>1265.3966666666663</v>
      </c>
      <c r="AA371" s="24">
        <v>77.753716204628091</v>
      </c>
      <c r="AB371" s="5">
        <v>20.771796093377802</v>
      </c>
      <c r="AC371" s="5">
        <v>5.8903983579619464E-2</v>
      </c>
      <c r="AD371" s="5">
        <v>207.44207650273219</v>
      </c>
      <c r="AE371" s="5">
        <v>102.22775907654923</v>
      </c>
      <c r="AF371" s="24"/>
      <c r="AG371" s="24"/>
      <c r="AH371" s="24"/>
      <c r="AI371" s="24"/>
      <c r="AJ371" s="24"/>
      <c r="AK371" s="19">
        <v>21.78</v>
      </c>
      <c r="AL371" s="19">
        <v>263.95</v>
      </c>
      <c r="AM371" s="19"/>
      <c r="AN371" s="19">
        <v>37.22</v>
      </c>
      <c r="AO371" s="19">
        <v>40.69</v>
      </c>
      <c r="AP371" s="19"/>
      <c r="AQ371" s="19"/>
      <c r="AR371" s="19">
        <v>38.15</v>
      </c>
      <c r="AS371" s="19">
        <v>666.92</v>
      </c>
      <c r="AT371" s="19">
        <v>2.21</v>
      </c>
      <c r="AU371" s="19">
        <v>272.05</v>
      </c>
      <c r="AV371" s="19">
        <v>61.47</v>
      </c>
      <c r="AW371" s="19">
        <v>357.76</v>
      </c>
      <c r="AX371" s="19">
        <v>37.11</v>
      </c>
      <c r="AY371" s="19">
        <v>79.260000000000005</v>
      </c>
      <c r="AZ371" s="19">
        <v>9.52</v>
      </c>
      <c r="BA371" s="19">
        <v>41.98</v>
      </c>
      <c r="BB371" s="19">
        <v>8.66</v>
      </c>
      <c r="BC371" s="19">
        <v>2.79</v>
      </c>
      <c r="BD371" s="19">
        <v>7.97</v>
      </c>
      <c r="BE371" s="19">
        <v>1.0449999999999999</v>
      </c>
      <c r="BF371" s="19">
        <v>6.1</v>
      </c>
      <c r="BG371" s="19">
        <v>1.056</v>
      </c>
      <c r="BH371" s="19">
        <v>2.72</v>
      </c>
      <c r="BI371" s="19">
        <v>0.32600000000000001</v>
      </c>
      <c r="BJ371" s="19">
        <v>29.04</v>
      </c>
      <c r="BK371" s="19">
        <v>0.307</v>
      </c>
      <c r="BL371" s="19">
        <v>6.6</v>
      </c>
      <c r="BM371" s="19">
        <v>4.05</v>
      </c>
      <c r="BN371" s="19">
        <v>4.13</v>
      </c>
      <c r="BO371" s="19">
        <v>4.1500000000000004</v>
      </c>
      <c r="BP371" s="19">
        <v>1.472</v>
      </c>
    </row>
    <row r="372" spans="1:68">
      <c r="A372" s="5" t="s">
        <v>460</v>
      </c>
      <c r="B372" s="5" t="s">
        <v>1313</v>
      </c>
      <c r="C372" s="5" t="s">
        <v>1313</v>
      </c>
      <c r="D372" s="19" t="s">
        <v>434</v>
      </c>
      <c r="E372" s="19" t="s">
        <v>92</v>
      </c>
      <c r="F372" s="19" t="s">
        <v>461</v>
      </c>
      <c r="G372" s="5" t="s">
        <v>69</v>
      </c>
      <c r="H372" s="24">
        <v>46.159974999999989</v>
      </c>
      <c r="I372" s="24">
        <v>3.5853999999999999</v>
      </c>
      <c r="J372" s="24">
        <v>16.581175000000002</v>
      </c>
      <c r="K372" s="24"/>
      <c r="L372" s="24">
        <v>8.5360236942499981</v>
      </c>
      <c r="M372" s="24">
        <v>10.126025</v>
      </c>
      <c r="N372" s="24">
        <v>0.21515000000000001</v>
      </c>
      <c r="O372" s="24">
        <v>5.344125</v>
      </c>
      <c r="P372" s="24">
        <v>9.7213250000000002</v>
      </c>
      <c r="Q372" s="24">
        <v>3.4700249999999997</v>
      </c>
      <c r="R372" s="24">
        <v>1.110525</v>
      </c>
      <c r="S372" s="24">
        <v>0.6598086299999999</v>
      </c>
      <c r="T372" s="24"/>
      <c r="U372" s="24">
        <v>1.662712051459923</v>
      </c>
      <c r="V372" s="24">
        <v>1715.748613426385</v>
      </c>
      <c r="W372" s="72">
        <f t="shared" si="7"/>
        <v>0.1715748613426385</v>
      </c>
      <c r="X372" s="19" t="s">
        <v>20</v>
      </c>
      <c r="Y372" s="24">
        <v>565.5</v>
      </c>
      <c r="Z372" s="24">
        <v>1527.4999999999998</v>
      </c>
      <c r="AA372" s="19">
        <v>78.676709572043364</v>
      </c>
      <c r="AB372" s="5" t="s">
        <v>20</v>
      </c>
      <c r="AC372" s="5">
        <v>6.1341109439792346E-2</v>
      </c>
      <c r="AD372" s="5">
        <v>269.40035273368602</v>
      </c>
      <c r="AE372" s="5">
        <v>235.97957017597545</v>
      </c>
      <c r="AF372" s="19"/>
      <c r="AG372" s="19"/>
      <c r="AH372" s="19"/>
      <c r="AI372" s="19"/>
      <c r="AJ372" s="19"/>
      <c r="AK372" s="19">
        <v>23.39</v>
      </c>
      <c r="AL372" s="19">
        <v>267.11</v>
      </c>
      <c r="AM372" s="19"/>
      <c r="AN372" s="19">
        <v>29.87</v>
      </c>
      <c r="AO372" s="19">
        <v>21.59</v>
      </c>
      <c r="AP372" s="19"/>
      <c r="AQ372" s="19"/>
      <c r="AR372" s="19">
        <v>26.32</v>
      </c>
      <c r="AS372" s="19">
        <v>701.36</v>
      </c>
      <c r="AT372" s="19">
        <v>2.2400000000000002</v>
      </c>
      <c r="AU372" s="19">
        <v>238.01</v>
      </c>
      <c r="AV372" s="19">
        <v>47.17</v>
      </c>
      <c r="AW372" s="19">
        <v>300.75</v>
      </c>
      <c r="AX372" s="19">
        <v>31.9</v>
      </c>
      <c r="AY372" s="19">
        <v>70.459999999999994</v>
      </c>
      <c r="AZ372" s="19">
        <v>8.5399999999999991</v>
      </c>
      <c r="BA372" s="19">
        <v>36.78</v>
      </c>
      <c r="BB372" s="19">
        <v>7.85</v>
      </c>
      <c r="BC372" s="19">
        <v>2.41</v>
      </c>
      <c r="BD372" s="19">
        <v>7.09</v>
      </c>
      <c r="BE372" s="19">
        <v>0.93</v>
      </c>
      <c r="BF372" s="19">
        <v>5.67</v>
      </c>
      <c r="BG372" s="19">
        <v>1.0329999999999999</v>
      </c>
      <c r="BH372" s="19">
        <v>2.67</v>
      </c>
      <c r="BI372" s="19">
        <v>0.34599999999999997</v>
      </c>
      <c r="BJ372" s="19">
        <v>26.53</v>
      </c>
      <c r="BK372" s="19">
        <v>0.316</v>
      </c>
      <c r="BL372" s="19">
        <v>5.44</v>
      </c>
      <c r="BM372" s="19">
        <v>2.83</v>
      </c>
      <c r="BN372" s="19">
        <v>1.764</v>
      </c>
      <c r="BO372" s="19">
        <v>2.88</v>
      </c>
      <c r="BP372" s="19">
        <v>1.145</v>
      </c>
    </row>
    <row r="373" spans="1:68">
      <c r="A373" s="5" t="s">
        <v>460</v>
      </c>
      <c r="B373" s="5" t="s">
        <v>1314</v>
      </c>
      <c r="C373" s="5" t="s">
        <v>1314</v>
      </c>
      <c r="D373" s="24" t="s">
        <v>458</v>
      </c>
      <c r="E373" s="19" t="s">
        <v>92</v>
      </c>
      <c r="F373" s="19" t="s">
        <v>461</v>
      </c>
      <c r="G373" s="5" t="s">
        <v>69</v>
      </c>
      <c r="H373" s="24">
        <v>43.491726249999999</v>
      </c>
      <c r="I373" s="24">
        <v>4.4568951666666674</v>
      </c>
      <c r="J373" s="24">
        <v>15.501207666666664</v>
      </c>
      <c r="K373" s="24"/>
      <c r="L373" s="24">
        <v>10.867013095959376</v>
      </c>
      <c r="M373" s="24">
        <v>13.0984125</v>
      </c>
      <c r="N373" s="24">
        <v>0.194636</v>
      </c>
      <c r="O373" s="24">
        <v>5.3494666666666664</v>
      </c>
      <c r="P373" s="24">
        <v>8.091456916666667</v>
      </c>
      <c r="Q373" s="24">
        <v>4.2667573333333335</v>
      </c>
      <c r="R373" s="24">
        <v>1.1289085000000001</v>
      </c>
      <c r="S373" s="24">
        <v>0.57441388049999986</v>
      </c>
      <c r="T373" s="24"/>
      <c r="U373" s="24">
        <v>0.97469290263876252</v>
      </c>
      <c r="V373" s="24">
        <v>1322.0205038805138</v>
      </c>
      <c r="W373" s="72">
        <f t="shared" si="7"/>
        <v>0.13220205038805138</v>
      </c>
      <c r="X373" s="24">
        <v>1002.0000000000001</v>
      </c>
      <c r="Y373" s="24">
        <v>458.35333333333341</v>
      </c>
      <c r="Z373" s="24">
        <v>1352.0766666666666</v>
      </c>
      <c r="AA373" s="24">
        <v>74.672551280833517</v>
      </c>
      <c r="AB373" s="5">
        <v>23.772241992882567</v>
      </c>
      <c r="AC373" s="5">
        <v>4.890902531929131E-2</v>
      </c>
      <c r="AD373" s="5">
        <v>176.28118209474141</v>
      </c>
      <c r="AE373" s="5">
        <v>132.48510298202564</v>
      </c>
      <c r="AF373" s="24"/>
      <c r="AG373" s="24"/>
      <c r="AH373" s="24"/>
      <c r="AI373" s="24"/>
      <c r="AJ373" s="24"/>
      <c r="AK373" s="19">
        <v>19.14</v>
      </c>
      <c r="AL373" s="19">
        <v>244.84</v>
      </c>
      <c r="AM373" s="19"/>
      <c r="AN373" s="19">
        <v>38.35</v>
      </c>
      <c r="AO373" s="19">
        <v>33.909999999999997</v>
      </c>
      <c r="AP373" s="19"/>
      <c r="AQ373" s="19"/>
      <c r="AR373" s="19">
        <v>23.86</v>
      </c>
      <c r="AS373" s="19">
        <v>712.23</v>
      </c>
      <c r="AT373" s="19">
        <v>2.86</v>
      </c>
      <c r="AU373" s="19">
        <v>254.59</v>
      </c>
      <c r="AV373" s="19">
        <v>51.89</v>
      </c>
      <c r="AW373" s="19">
        <v>273.77</v>
      </c>
      <c r="AX373" s="19">
        <v>32.369999999999997</v>
      </c>
      <c r="AY373" s="19">
        <v>73.569999999999993</v>
      </c>
      <c r="AZ373" s="19">
        <v>9.17</v>
      </c>
      <c r="BA373" s="19">
        <v>42.15</v>
      </c>
      <c r="BB373" s="19">
        <v>9.57</v>
      </c>
      <c r="BC373" s="19">
        <v>3.01</v>
      </c>
      <c r="BD373" s="19">
        <v>8.83</v>
      </c>
      <c r="BE373" s="19">
        <v>1.2410000000000001</v>
      </c>
      <c r="BF373" s="19">
        <v>7.67</v>
      </c>
      <c r="BG373" s="19">
        <v>1.365</v>
      </c>
      <c r="BH373" s="19">
        <v>3.6</v>
      </c>
      <c r="BI373" s="19">
        <v>0.48</v>
      </c>
      <c r="BJ373" s="19">
        <v>35.229999999999997</v>
      </c>
      <c r="BK373" s="19">
        <v>0.39400000000000002</v>
      </c>
      <c r="BL373" s="19">
        <v>6</v>
      </c>
      <c r="BM373" s="19">
        <v>3.3</v>
      </c>
      <c r="BN373" s="19">
        <v>1.91</v>
      </c>
      <c r="BO373" s="19">
        <v>3.09</v>
      </c>
      <c r="BP373" s="19">
        <v>1.129</v>
      </c>
    </row>
    <row r="374" spans="1:68">
      <c r="A374" s="5" t="s">
        <v>460</v>
      </c>
      <c r="B374" s="5" t="s">
        <v>1315</v>
      </c>
      <c r="C374" s="5" t="s">
        <v>1315</v>
      </c>
      <c r="D374" s="24" t="s">
        <v>449</v>
      </c>
      <c r="E374" s="19" t="s">
        <v>92</v>
      </c>
      <c r="F374" s="19" t="s">
        <v>461</v>
      </c>
      <c r="G374" s="5" t="s">
        <v>69</v>
      </c>
      <c r="H374" s="24">
        <v>48.57819825</v>
      </c>
      <c r="I374" s="24">
        <v>2.4984629999999997</v>
      </c>
      <c r="J374" s="24">
        <v>16.765724250000002</v>
      </c>
      <c r="K374" s="24"/>
      <c r="L374" s="24">
        <v>6.717873333638126</v>
      </c>
      <c r="M374" s="24">
        <v>8.1089424999999995</v>
      </c>
      <c r="N374" s="24">
        <v>0.109593</v>
      </c>
      <c r="O374" s="24">
        <v>5.4073272499999998</v>
      </c>
      <c r="P374" s="24">
        <v>10.650710500000001</v>
      </c>
      <c r="Q374" s="24">
        <v>4.0167022499999998</v>
      </c>
      <c r="R374" s="24">
        <v>0.69993000000000005</v>
      </c>
      <c r="S374" s="24">
        <v>0.32015899079999999</v>
      </c>
      <c r="T374" s="24"/>
      <c r="U374" s="24">
        <v>0.75851564663528126</v>
      </c>
      <c r="V374" s="24">
        <v>661.97926311827189</v>
      </c>
      <c r="W374" s="72">
        <f t="shared" si="7"/>
        <v>6.6197926311827193E-2</v>
      </c>
      <c r="X374" s="24">
        <v>742</v>
      </c>
      <c r="Y374" s="24">
        <v>378.51000000000005</v>
      </c>
      <c r="Z374" s="24">
        <v>1567.8299999999997</v>
      </c>
      <c r="AA374" s="24">
        <v>82.582138747051786</v>
      </c>
      <c r="AB374" s="5">
        <v>30.077016619375758</v>
      </c>
      <c r="AC374" s="5">
        <v>6.5143352703471241E-2</v>
      </c>
      <c r="AD374" s="5">
        <v>282.49189189189184</v>
      </c>
      <c r="AE374" s="5">
        <v>199.87237065488304</v>
      </c>
      <c r="AF374" s="24"/>
      <c r="AG374" s="24"/>
      <c r="AH374" s="24"/>
      <c r="AI374" s="24"/>
      <c r="AJ374" s="24"/>
      <c r="AK374" s="19">
        <v>25.47</v>
      </c>
      <c r="AL374" s="19">
        <v>225.76</v>
      </c>
      <c r="AM374" s="19"/>
      <c r="AN374" s="19">
        <v>28.75</v>
      </c>
      <c r="AO374" s="19">
        <v>64.33</v>
      </c>
      <c r="AP374" s="19"/>
      <c r="AQ374" s="19"/>
      <c r="AR374" s="19">
        <v>17.25</v>
      </c>
      <c r="AS374" s="19">
        <v>402.19</v>
      </c>
      <c r="AT374" s="19">
        <v>2.27</v>
      </c>
      <c r="AU374" s="19">
        <v>153.13</v>
      </c>
      <c r="AV374" s="19">
        <v>24.36</v>
      </c>
      <c r="AW374" s="19">
        <v>185.45</v>
      </c>
      <c r="AX374" s="19">
        <v>16.96</v>
      </c>
      <c r="AY374" s="19">
        <v>37.950000000000003</v>
      </c>
      <c r="AZ374" s="19">
        <v>5.24</v>
      </c>
      <c r="BA374" s="19">
        <v>24.67</v>
      </c>
      <c r="BB374" s="19">
        <v>6.65</v>
      </c>
      <c r="BC374" s="19">
        <v>2.2200000000000002</v>
      </c>
      <c r="BD374" s="19">
        <v>6.56</v>
      </c>
      <c r="BE374" s="19">
        <v>0.91</v>
      </c>
      <c r="BF374" s="19">
        <v>5.55</v>
      </c>
      <c r="BG374" s="19">
        <v>1.006</v>
      </c>
      <c r="BH374" s="19">
        <v>2.67</v>
      </c>
      <c r="BI374" s="19">
        <v>0.35199999999999998</v>
      </c>
      <c r="BJ374" s="19">
        <v>26.76</v>
      </c>
      <c r="BK374" s="19">
        <v>0.29799999999999999</v>
      </c>
      <c r="BL374" s="19">
        <v>3.54</v>
      </c>
      <c r="BM374" s="19">
        <v>1.532</v>
      </c>
      <c r="BN374" s="19">
        <v>1.2290000000000001</v>
      </c>
      <c r="BO374" s="19">
        <v>1.5680000000000001</v>
      </c>
      <c r="BP374" s="19">
        <v>0.495</v>
      </c>
    </row>
    <row r="375" spans="1:68">
      <c r="A375" s="5" t="s">
        <v>460</v>
      </c>
      <c r="B375" s="5" t="s">
        <v>1316</v>
      </c>
      <c r="C375" s="5" t="s">
        <v>1316</v>
      </c>
      <c r="D375" s="19" t="s">
        <v>430</v>
      </c>
      <c r="E375" s="19" t="s">
        <v>92</v>
      </c>
      <c r="F375" s="19" t="s">
        <v>461</v>
      </c>
      <c r="G375" s="5" t="s">
        <v>69</v>
      </c>
      <c r="H375" s="24">
        <v>45.938960000000002</v>
      </c>
      <c r="I375" s="24">
        <v>3.8025899999999999</v>
      </c>
      <c r="J375" s="24">
        <v>16.133040000000001</v>
      </c>
      <c r="K375" s="24"/>
      <c r="L375" s="24">
        <v>7.1351643501699993</v>
      </c>
      <c r="M375" s="24">
        <v>8.5123599999999993</v>
      </c>
      <c r="N375" s="24">
        <v>0.14651999999999998</v>
      </c>
      <c r="O375" s="24">
        <v>5.4231999999999996</v>
      </c>
      <c r="P375" s="24">
        <v>10.291949999999998</v>
      </c>
      <c r="Q375" s="24">
        <v>3.3227700000000002</v>
      </c>
      <c r="R375" s="24">
        <v>1.3219800000000002</v>
      </c>
      <c r="S375" s="24">
        <v>1.150122402</v>
      </c>
      <c r="T375" s="24"/>
      <c r="U375" s="24">
        <v>1.8694396451687769</v>
      </c>
      <c r="V375" s="24">
        <v>2254.3133900189587</v>
      </c>
      <c r="W375" s="72">
        <f t="shared" si="7"/>
        <v>0.22543133900189588</v>
      </c>
      <c r="X375" s="19" t="s">
        <v>20</v>
      </c>
      <c r="Y375" s="24">
        <v>709.5</v>
      </c>
      <c r="Z375" s="24">
        <v>1125.3</v>
      </c>
      <c r="AA375" s="19">
        <v>82.026403591938049</v>
      </c>
      <c r="AB375" s="5" t="s">
        <v>20</v>
      </c>
      <c r="AC375" s="5">
        <v>6.4650944209390868E-2</v>
      </c>
      <c r="AD375" s="5">
        <v>204.22867513611615</v>
      </c>
      <c r="AE375" s="5">
        <v>258.28124415153036</v>
      </c>
      <c r="AF375" s="19"/>
      <c r="AG375" s="19"/>
      <c r="AH375" s="19"/>
      <c r="AI375" s="19"/>
      <c r="AJ375" s="19"/>
      <c r="AK375" s="19">
        <v>25.75</v>
      </c>
      <c r="AL375" s="19">
        <v>250.43</v>
      </c>
      <c r="AM375" s="19"/>
      <c r="AN375" s="19">
        <v>33.36</v>
      </c>
      <c r="AO375" s="19">
        <v>64.25</v>
      </c>
      <c r="AP375" s="19"/>
      <c r="AQ375" s="19"/>
      <c r="AR375" s="19">
        <v>41.52</v>
      </c>
      <c r="AS375" s="19">
        <v>507.87</v>
      </c>
      <c r="AT375" s="19">
        <v>2.13</v>
      </c>
      <c r="AU375" s="19">
        <v>223.6</v>
      </c>
      <c r="AV375" s="19">
        <v>51.78</v>
      </c>
      <c r="AW375" s="19">
        <v>364.65</v>
      </c>
      <c r="AX375" s="19">
        <v>33.83</v>
      </c>
      <c r="AY375" s="19">
        <v>72.38</v>
      </c>
      <c r="AZ375" s="19">
        <v>8.18</v>
      </c>
      <c r="BA375" s="19">
        <v>34.33</v>
      </c>
      <c r="BB375" s="19">
        <v>7.05</v>
      </c>
      <c r="BC375" s="19">
        <v>2.19</v>
      </c>
      <c r="BD375" s="19">
        <v>6.47</v>
      </c>
      <c r="BE375" s="19">
        <v>0.878</v>
      </c>
      <c r="BF375" s="19">
        <v>5.51</v>
      </c>
      <c r="BG375" s="19">
        <v>0.98699999999999999</v>
      </c>
      <c r="BH375" s="19">
        <v>2.56</v>
      </c>
      <c r="BI375" s="19">
        <v>0.33100000000000002</v>
      </c>
      <c r="BJ375" s="19">
        <v>25.56</v>
      </c>
      <c r="BK375" s="19">
        <v>0.28399999999999997</v>
      </c>
      <c r="BL375" s="19">
        <v>5.0999999999999996</v>
      </c>
      <c r="BM375" s="19">
        <v>3.09</v>
      </c>
      <c r="BN375" s="19" t="s">
        <v>426</v>
      </c>
      <c r="BO375" s="19">
        <v>3.29</v>
      </c>
      <c r="BP375" s="19">
        <v>1.2509999999999999</v>
      </c>
    </row>
    <row r="376" spans="1:68">
      <c r="A376" s="5" t="s">
        <v>460</v>
      </c>
      <c r="B376" s="5" t="s">
        <v>1317</v>
      </c>
      <c r="C376" s="5" t="s">
        <v>1317</v>
      </c>
      <c r="D376" s="24" t="s">
        <v>447</v>
      </c>
      <c r="E376" s="19" t="s">
        <v>92</v>
      </c>
      <c r="F376" s="19" t="s">
        <v>461</v>
      </c>
      <c r="G376" s="5" t="s">
        <v>69</v>
      </c>
      <c r="H376" s="24">
        <v>45.209807499999989</v>
      </c>
      <c r="I376" s="24">
        <v>4.1537599999999992</v>
      </c>
      <c r="J376" s="24">
        <v>16.204402499999997</v>
      </c>
      <c r="K376" s="24"/>
      <c r="L376" s="24">
        <v>8.9541236154812491</v>
      </c>
      <c r="M376" s="24">
        <v>10.748349999999999</v>
      </c>
      <c r="N376" s="24">
        <v>0.14287</v>
      </c>
      <c r="O376" s="24">
        <v>5.4705325</v>
      </c>
      <c r="P376" s="24">
        <v>10.055669999999999</v>
      </c>
      <c r="Q376" s="24">
        <v>3.5234874999999999</v>
      </c>
      <c r="R376" s="24">
        <v>1.2593750000000001</v>
      </c>
      <c r="S376" s="24">
        <v>0.69637364549999992</v>
      </c>
      <c r="T376" s="24"/>
      <c r="U376" s="24">
        <v>1.5263907158681802</v>
      </c>
      <c r="V376" s="24">
        <v>2231.279468131097</v>
      </c>
      <c r="W376" s="72">
        <f t="shared" si="7"/>
        <v>0.22312794681310971</v>
      </c>
      <c r="X376" s="24">
        <v>842.33333333333326</v>
      </c>
      <c r="Y376" s="24">
        <v>660.39999999999986</v>
      </c>
      <c r="Z376" s="24">
        <v>1598.675</v>
      </c>
      <c r="AA376" s="24">
        <v>78.62651207214374</v>
      </c>
      <c r="AB376" s="5">
        <v>22.207575358115825</v>
      </c>
      <c r="AC376" s="5">
        <v>6.3168323942473181E-2</v>
      </c>
      <c r="AD376" s="5">
        <v>271.88350340136054</v>
      </c>
      <c r="AE376" s="5">
        <v>207.87017783851016</v>
      </c>
      <c r="AF376" s="24"/>
      <c r="AG376" s="24"/>
      <c r="AH376" s="24"/>
      <c r="AI376" s="24"/>
      <c r="AJ376" s="24"/>
      <c r="AK376" s="19">
        <v>25.15</v>
      </c>
      <c r="AL376" s="19">
        <v>287.20999999999998</v>
      </c>
      <c r="AM376" s="19"/>
      <c r="AN376" s="19">
        <v>32.04</v>
      </c>
      <c r="AO376" s="19">
        <v>19.93</v>
      </c>
      <c r="AP376" s="19"/>
      <c r="AQ376" s="19"/>
      <c r="AR376" s="19">
        <v>29.82</v>
      </c>
      <c r="AS376" s="19">
        <v>628.15</v>
      </c>
      <c r="AT376" s="19">
        <v>2.31</v>
      </c>
      <c r="AU376" s="19">
        <v>241.68</v>
      </c>
      <c r="AV376" s="19">
        <v>51.91</v>
      </c>
      <c r="AW376" s="19">
        <v>320.73</v>
      </c>
      <c r="AX376" s="19">
        <v>33.840000000000003</v>
      </c>
      <c r="AY376" s="19">
        <v>73.430000000000007</v>
      </c>
      <c r="AZ376" s="19">
        <v>8.73</v>
      </c>
      <c r="BA376" s="19">
        <v>37.93</v>
      </c>
      <c r="BB376" s="19">
        <v>7.58</v>
      </c>
      <c r="BC376" s="19">
        <v>2.5499999999999998</v>
      </c>
      <c r="BD376" s="19">
        <v>7</v>
      </c>
      <c r="BE376" s="19">
        <v>0.96899999999999997</v>
      </c>
      <c r="BF376" s="19">
        <v>5.88</v>
      </c>
      <c r="BG376" s="19">
        <v>1.0880000000000001</v>
      </c>
      <c r="BH376" s="19">
        <v>2.7</v>
      </c>
      <c r="BI376" s="19">
        <v>0.379</v>
      </c>
      <c r="BJ376" s="19">
        <v>27.68</v>
      </c>
      <c r="BK376" s="19">
        <v>0.32600000000000001</v>
      </c>
      <c r="BL376" s="19">
        <v>5.45</v>
      </c>
      <c r="BM376" s="19">
        <v>3.41</v>
      </c>
      <c r="BN376" s="19">
        <v>2.33</v>
      </c>
      <c r="BO376" s="19">
        <v>3.14</v>
      </c>
      <c r="BP376" s="19">
        <v>1.2</v>
      </c>
    </row>
    <row r="377" spans="1:68">
      <c r="A377" s="5" t="s">
        <v>460</v>
      </c>
      <c r="B377" s="5" t="s">
        <v>1318</v>
      </c>
      <c r="C377" s="5" t="s">
        <v>1318</v>
      </c>
      <c r="D377" s="24" t="s">
        <v>450</v>
      </c>
      <c r="E377" s="19" t="s">
        <v>92</v>
      </c>
      <c r="F377" s="19" t="s">
        <v>461</v>
      </c>
      <c r="G377" s="5" t="s">
        <v>69</v>
      </c>
      <c r="H377" s="24">
        <v>47.911750750000003</v>
      </c>
      <c r="I377" s="24">
        <v>2.4667542500000001</v>
      </c>
      <c r="J377" s="24">
        <v>16.883533125000003</v>
      </c>
      <c r="K377" s="24"/>
      <c r="L377" s="24">
        <v>6.7493887795412499</v>
      </c>
      <c r="M377" s="24">
        <v>8.1643708750000012</v>
      </c>
      <c r="N377" s="24">
        <v>0.132658375</v>
      </c>
      <c r="O377" s="24">
        <v>5.5164601249999992</v>
      </c>
      <c r="P377" s="24">
        <v>10.894249125</v>
      </c>
      <c r="Q377" s="24">
        <v>4.3654630000000001</v>
      </c>
      <c r="R377" s="24">
        <v>0.68943550000000009</v>
      </c>
      <c r="S377" s="24">
        <v>0.31204819859999999</v>
      </c>
      <c r="T377" s="24"/>
      <c r="U377" s="24">
        <v>0.77153143173636141</v>
      </c>
      <c r="V377" s="24">
        <v>1260.9467028726067</v>
      </c>
      <c r="W377" s="72">
        <f t="shared" si="7"/>
        <v>0.12609467028726068</v>
      </c>
      <c r="X377" s="24">
        <v>837.33333333333326</v>
      </c>
      <c r="Y377" s="24">
        <v>373.12500000000006</v>
      </c>
      <c r="Z377" s="24">
        <v>1406.5983333333334</v>
      </c>
      <c r="AA377" s="24">
        <v>83.069726114189578</v>
      </c>
      <c r="AB377" s="5">
        <v>33.174854727945061</v>
      </c>
      <c r="AC377" s="5">
        <v>6.5194065346224295E-2</v>
      </c>
      <c r="AD377" s="5">
        <v>240.03384527872581</v>
      </c>
      <c r="AE377" s="5">
        <v>199.51679124291735</v>
      </c>
      <c r="AF377" s="24"/>
      <c r="AG377" s="24"/>
      <c r="AH377" s="24"/>
      <c r="AI377" s="24"/>
      <c r="AJ377" s="24"/>
      <c r="AK377" s="19">
        <v>26.54</v>
      </c>
      <c r="AL377" s="19">
        <v>236.42</v>
      </c>
      <c r="AM377" s="19"/>
      <c r="AN377" s="19">
        <v>33.130000000000003</v>
      </c>
      <c r="AO377" s="19"/>
      <c r="AP377" s="19"/>
      <c r="AQ377" s="19"/>
      <c r="AR377" s="19">
        <v>16.28</v>
      </c>
      <c r="AS377" s="19">
        <v>398.82</v>
      </c>
      <c r="AT377" s="19">
        <v>2.37</v>
      </c>
      <c r="AU377" s="19">
        <v>153.08000000000001</v>
      </c>
      <c r="AV377" s="19">
        <v>24.55</v>
      </c>
      <c r="AW377" s="19">
        <v>185.09</v>
      </c>
      <c r="AX377" s="19">
        <v>17.239999999999998</v>
      </c>
      <c r="AY377" s="19">
        <v>38.67</v>
      </c>
      <c r="AZ377" s="19">
        <v>5.19</v>
      </c>
      <c r="BA377" s="19">
        <v>25.24</v>
      </c>
      <c r="BB377" s="19">
        <v>6.91</v>
      </c>
      <c r="BC377" s="19">
        <v>2.2130000000000001</v>
      </c>
      <c r="BD377" s="19">
        <v>6.52</v>
      </c>
      <c r="BE377" s="19">
        <v>0.94799999999999995</v>
      </c>
      <c r="BF377" s="19">
        <v>5.86</v>
      </c>
      <c r="BG377" s="19">
        <v>1.0629999999999999</v>
      </c>
      <c r="BH377" s="19">
        <v>2.88</v>
      </c>
      <c r="BI377" s="19">
        <v>0.39900000000000002</v>
      </c>
      <c r="BJ377" s="19">
        <v>26.9</v>
      </c>
      <c r="BK377" s="19">
        <v>0.314</v>
      </c>
      <c r="BL377" s="19">
        <v>3.76</v>
      </c>
      <c r="BM377" s="19">
        <v>1.639</v>
      </c>
      <c r="BN377" s="19" t="s">
        <v>426</v>
      </c>
      <c r="BO377" s="19">
        <v>1.6060000000000001</v>
      </c>
      <c r="BP377" s="19">
        <v>0.53400000000000003</v>
      </c>
    </row>
    <row r="378" spans="1:68">
      <c r="A378" s="5" t="s">
        <v>460</v>
      </c>
      <c r="B378" s="5" t="s">
        <v>1319</v>
      </c>
      <c r="C378" s="5" t="s">
        <v>1319</v>
      </c>
      <c r="D378" s="24" t="s">
        <v>453</v>
      </c>
      <c r="E378" s="19" t="s">
        <v>92</v>
      </c>
      <c r="F378" s="19" t="s">
        <v>461</v>
      </c>
      <c r="G378" s="5" t="s">
        <v>69</v>
      </c>
      <c r="H378" s="24">
        <v>46.412549000000006</v>
      </c>
      <c r="I378" s="24">
        <v>3.6076589999999999</v>
      </c>
      <c r="J378" s="24">
        <v>16.841285999999997</v>
      </c>
      <c r="K378" s="24"/>
      <c r="L378" s="24">
        <v>7.71994017502875</v>
      </c>
      <c r="M378" s="24">
        <v>9.3206430000000005</v>
      </c>
      <c r="N378" s="24">
        <v>0.13893</v>
      </c>
      <c r="O378" s="24">
        <v>5.5471069999999996</v>
      </c>
      <c r="P378" s="24">
        <v>10.509854999999998</v>
      </c>
      <c r="Q378" s="24">
        <v>3.9650489999999996</v>
      </c>
      <c r="R378" s="24">
        <v>0.82777199999999995</v>
      </c>
      <c r="S378" s="24">
        <v>0.58330336679999983</v>
      </c>
      <c r="T378" s="24"/>
      <c r="U378" s="24">
        <v>0.71761977291608969</v>
      </c>
      <c r="V378" s="24">
        <v>867.57515504419189</v>
      </c>
      <c r="W378" s="72">
        <f t="shared" si="7"/>
        <v>8.6757515504419194E-2</v>
      </c>
      <c r="X378" s="24">
        <v>863.33333333333326</v>
      </c>
      <c r="Y378" s="24">
        <v>350.79000000000008</v>
      </c>
      <c r="Z378" s="24">
        <v>1255.6499999999999</v>
      </c>
      <c r="AA378" s="24">
        <v>81.235524349807932</v>
      </c>
      <c r="AB378" s="5">
        <v>24.189782385355375</v>
      </c>
      <c r="AC378" s="5">
        <v>5.1048599218346834E-2</v>
      </c>
      <c r="AD378" s="5">
        <v>216.4913793103448</v>
      </c>
      <c r="AE378" s="5">
        <v>140.65460072835941</v>
      </c>
      <c r="AF378" s="24"/>
      <c r="AG378" s="24"/>
      <c r="AH378" s="24"/>
      <c r="AI378" s="24"/>
      <c r="AJ378" s="24"/>
      <c r="AK378" s="19">
        <v>24.71</v>
      </c>
      <c r="AL378" s="19">
        <v>255.33</v>
      </c>
      <c r="AM378" s="19"/>
      <c r="AN378" s="19">
        <v>31.23</v>
      </c>
      <c r="AO378" s="19">
        <v>50.77</v>
      </c>
      <c r="AP378" s="19"/>
      <c r="AQ378" s="19"/>
      <c r="AR378" s="19">
        <v>16</v>
      </c>
      <c r="AS378" s="19"/>
      <c r="AT378" s="19">
        <v>2.34</v>
      </c>
      <c r="AU378" s="19">
        <v>208.89</v>
      </c>
      <c r="AV378" s="19">
        <v>27.13</v>
      </c>
      <c r="AW378" s="19">
        <v>240.73</v>
      </c>
      <c r="AX378" s="19">
        <v>22.07</v>
      </c>
      <c r="AY378" s="19">
        <v>51.02</v>
      </c>
      <c r="AZ378" s="19">
        <v>7.27</v>
      </c>
      <c r="BA378" s="19">
        <v>35.69</v>
      </c>
      <c r="BB378" s="19">
        <v>8.4</v>
      </c>
      <c r="BC378" s="19">
        <v>2.73</v>
      </c>
      <c r="BD378" s="19">
        <v>7.42</v>
      </c>
      <c r="BE378" s="19">
        <v>1.0489999999999999</v>
      </c>
      <c r="BF378" s="19">
        <v>5.8</v>
      </c>
      <c r="BG378" s="19">
        <v>1.036</v>
      </c>
      <c r="BH378" s="19">
        <v>2.8</v>
      </c>
      <c r="BI378" s="19">
        <v>0.38800000000000001</v>
      </c>
      <c r="BJ378" s="19">
        <v>28.13</v>
      </c>
      <c r="BK378" s="19">
        <v>0.32900000000000001</v>
      </c>
      <c r="BL378" s="19">
        <v>4.71</v>
      </c>
      <c r="BM378" s="19">
        <v>1.893</v>
      </c>
      <c r="BN378" s="19" t="s">
        <v>426</v>
      </c>
      <c r="BO378" s="19">
        <v>1.8109999999999999</v>
      </c>
      <c r="BP378" s="19">
        <v>0.63600000000000001</v>
      </c>
    </row>
    <row r="379" spans="1:68">
      <c r="A379" s="5" t="s">
        <v>460</v>
      </c>
      <c r="B379" s="5" t="s">
        <v>1320</v>
      </c>
      <c r="C379" s="5" t="s">
        <v>1320</v>
      </c>
      <c r="D379" s="24" t="s">
        <v>446</v>
      </c>
      <c r="E379" s="19" t="s">
        <v>92</v>
      </c>
      <c r="F379" s="19" t="s">
        <v>461</v>
      </c>
      <c r="G379" s="5" t="s">
        <v>69</v>
      </c>
      <c r="H379" s="24">
        <v>46.163902</v>
      </c>
      <c r="I379" s="24">
        <v>3.8238946666666669</v>
      </c>
      <c r="J379" s="24">
        <v>16.447764666666668</v>
      </c>
      <c r="K379" s="24"/>
      <c r="L379" s="24">
        <v>7.7042885167683339</v>
      </c>
      <c r="M379" s="24">
        <v>9.2636433333333326</v>
      </c>
      <c r="N379" s="24">
        <v>0.15862933333333334</v>
      </c>
      <c r="O379" s="24">
        <v>5.5530560000000015</v>
      </c>
      <c r="P379" s="24">
        <v>10.804452000000003</v>
      </c>
      <c r="Q379" s="24">
        <v>3.5103600000000004</v>
      </c>
      <c r="R379" s="24">
        <v>1.0675466666666666</v>
      </c>
      <c r="S379" s="24">
        <v>0.60735237359999994</v>
      </c>
      <c r="T379" s="24"/>
      <c r="U379" s="24">
        <v>1.2823317640542786</v>
      </c>
      <c r="V379" s="24">
        <v>1482.3458866016465</v>
      </c>
      <c r="W379" s="72">
        <f t="shared" si="7"/>
        <v>0.14823458866016465</v>
      </c>
      <c r="X379" s="24">
        <v>861.00000000000011</v>
      </c>
      <c r="Y379" s="24">
        <v>478.24000000000007</v>
      </c>
      <c r="Z379" s="24">
        <v>1739.8266666666664</v>
      </c>
      <c r="AA379" s="24">
        <v>81.02489569517796</v>
      </c>
      <c r="AB379" s="5">
        <v>21.886120996441282</v>
      </c>
      <c r="AC379" s="5">
        <v>5.3964279864525379E-2</v>
      </c>
      <c r="AD379" s="5">
        <v>287.10011001100105</v>
      </c>
      <c r="AE379" s="5">
        <v>181.78788829802644</v>
      </c>
      <c r="AF379" s="24"/>
      <c r="AG379" s="24"/>
      <c r="AH379" s="24"/>
      <c r="AI379" s="24"/>
      <c r="AJ379" s="24"/>
      <c r="AK379" s="19">
        <v>26.7</v>
      </c>
      <c r="AL379" s="19">
        <v>281.3</v>
      </c>
      <c r="AM379" s="19"/>
      <c r="AN379" s="19">
        <v>28.39</v>
      </c>
      <c r="AO379" s="19">
        <v>36.36</v>
      </c>
      <c r="AP379" s="19"/>
      <c r="AQ379" s="19"/>
      <c r="AR379" s="19">
        <v>22.42</v>
      </c>
      <c r="AS379" s="19">
        <v>603.79</v>
      </c>
      <c r="AT379" s="19">
        <v>2.5499999999999998</v>
      </c>
      <c r="AU379" s="19">
        <v>246.49</v>
      </c>
      <c r="AV379" s="19">
        <v>48.78</v>
      </c>
      <c r="AW379" s="19">
        <v>249.49</v>
      </c>
      <c r="AX379" s="19">
        <v>32.82</v>
      </c>
      <c r="AY379" s="19">
        <v>70.540000000000006</v>
      </c>
      <c r="AZ379" s="19">
        <v>8.82</v>
      </c>
      <c r="BA379" s="19">
        <v>39.340000000000003</v>
      </c>
      <c r="BB379" s="19">
        <v>8.48</v>
      </c>
      <c r="BC379" s="19">
        <v>2.407</v>
      </c>
      <c r="BD379" s="19">
        <v>7.12</v>
      </c>
      <c r="BE379" s="19">
        <v>1.028</v>
      </c>
      <c r="BF379" s="19">
        <v>6.06</v>
      </c>
      <c r="BG379" s="19">
        <v>1.1140000000000001</v>
      </c>
      <c r="BH379" s="19">
        <v>2.96</v>
      </c>
      <c r="BI379" s="19">
        <v>0.375</v>
      </c>
      <c r="BJ379" s="19">
        <v>28.85</v>
      </c>
      <c r="BK379" s="19">
        <v>0.33400000000000002</v>
      </c>
      <c r="BL379" s="19">
        <v>5.76</v>
      </c>
      <c r="BM379" s="19">
        <v>3.1</v>
      </c>
      <c r="BN379" s="19" t="s">
        <v>426</v>
      </c>
      <c r="BO379" s="19">
        <v>3.05</v>
      </c>
      <c r="BP379" s="19">
        <v>1.006</v>
      </c>
    </row>
    <row r="380" spans="1:68">
      <c r="A380" s="5" t="s">
        <v>460</v>
      </c>
      <c r="B380" s="5" t="s">
        <v>1321</v>
      </c>
      <c r="C380" s="5" t="s">
        <v>1321</v>
      </c>
      <c r="D380" s="19" t="s">
        <v>431</v>
      </c>
      <c r="E380" s="19" t="s">
        <v>92</v>
      </c>
      <c r="F380" s="19" t="s">
        <v>461</v>
      </c>
      <c r="G380" s="5" t="s">
        <v>69</v>
      </c>
      <c r="H380" s="24">
        <v>46.289126666666668</v>
      </c>
      <c r="I380" s="24">
        <v>3.87696</v>
      </c>
      <c r="J380" s="24">
        <v>15.886736666666664</v>
      </c>
      <c r="K380" s="24"/>
      <c r="L380" s="24">
        <v>7.0960756540137497</v>
      </c>
      <c r="M380" s="24">
        <v>8.4498949999999997</v>
      </c>
      <c r="N380" s="24">
        <v>0.16712166666666667</v>
      </c>
      <c r="O380" s="24">
        <v>5.604001666666667</v>
      </c>
      <c r="P380" s="24">
        <v>10.951531666666666</v>
      </c>
      <c r="Q380" s="24">
        <v>3.5194050000000003</v>
      </c>
      <c r="R380" s="24">
        <v>1.1895516666666666</v>
      </c>
      <c r="S380" s="24">
        <v>0.65228138099999988</v>
      </c>
      <c r="T380" s="24"/>
      <c r="U380" s="24">
        <v>1.2830871786313616</v>
      </c>
      <c r="V380" s="24">
        <v>1997.2159060860133</v>
      </c>
      <c r="W380" s="72">
        <f t="shared" si="7"/>
        <v>0.19972159060860134</v>
      </c>
      <c r="X380" s="19" t="s">
        <v>20</v>
      </c>
      <c r="Y380" s="24">
        <v>522.04999999999995</v>
      </c>
      <c r="Z380" s="24">
        <v>1689.2749999999999</v>
      </c>
      <c r="AA380" s="19">
        <v>82.347760864874246</v>
      </c>
      <c r="AB380" s="5" t="s">
        <v>20</v>
      </c>
      <c r="AC380" s="5">
        <v>5.2865962960091342E-2</v>
      </c>
      <c r="AD380" s="5">
        <v>247.33162518301609</v>
      </c>
      <c r="AE380" s="5">
        <v>173.48393437417005</v>
      </c>
      <c r="AF380" s="19"/>
      <c r="AG380" s="19"/>
      <c r="AH380" s="19"/>
      <c r="AI380" s="19"/>
      <c r="AJ380" s="19"/>
      <c r="AK380" s="19">
        <v>27.63</v>
      </c>
      <c r="AL380" s="19">
        <v>276.06</v>
      </c>
      <c r="AM380" s="19"/>
      <c r="AN380" s="19">
        <v>27.16</v>
      </c>
      <c r="AO380" s="19">
        <v>47.77</v>
      </c>
      <c r="AP380" s="19"/>
      <c r="AQ380" s="19"/>
      <c r="AR380" s="19">
        <v>28.2</v>
      </c>
      <c r="AS380" s="19">
        <v>686.23</v>
      </c>
      <c r="AT380" s="19">
        <v>2.4900000000000002</v>
      </c>
      <c r="AU380" s="19">
        <v>283.10000000000002</v>
      </c>
      <c r="AV380" s="19">
        <v>51.5</v>
      </c>
      <c r="AW380" s="19">
        <v>292.52</v>
      </c>
      <c r="AX380" s="19">
        <v>35.020000000000003</v>
      </c>
      <c r="AY380" s="19">
        <v>73.959999999999994</v>
      </c>
      <c r="AZ380" s="19">
        <v>9.68</v>
      </c>
      <c r="BA380" s="19">
        <v>43.06</v>
      </c>
      <c r="BB380" s="19">
        <v>9.3800000000000008</v>
      </c>
      <c r="BC380" s="19">
        <v>2.86</v>
      </c>
      <c r="BD380" s="19">
        <v>8.6999999999999993</v>
      </c>
      <c r="BE380" s="19">
        <v>1.127</v>
      </c>
      <c r="BF380" s="19">
        <v>6.83</v>
      </c>
      <c r="BG380" s="19">
        <v>1.2070000000000001</v>
      </c>
      <c r="BH380" s="19">
        <v>2.99</v>
      </c>
      <c r="BI380" s="19">
        <v>0.39200000000000002</v>
      </c>
      <c r="BJ380" s="19">
        <v>31.03</v>
      </c>
      <c r="BK380" s="19">
        <v>0.375</v>
      </c>
      <c r="BL380" s="19">
        <v>6.4</v>
      </c>
      <c r="BM380" s="19">
        <v>3.49</v>
      </c>
      <c r="BN380" s="19">
        <v>1.88</v>
      </c>
      <c r="BO380" s="19">
        <v>3.49</v>
      </c>
      <c r="BP380" s="19">
        <v>1.123</v>
      </c>
    </row>
    <row r="381" spans="1:68">
      <c r="A381" s="5" t="s">
        <v>460</v>
      </c>
      <c r="B381" s="5" t="s">
        <v>1322</v>
      </c>
      <c r="C381" s="5" t="s">
        <v>1322</v>
      </c>
      <c r="D381" s="24" t="s">
        <v>454</v>
      </c>
      <c r="E381" s="19" t="s">
        <v>92</v>
      </c>
      <c r="F381" s="19" t="s">
        <v>461</v>
      </c>
      <c r="G381" s="5" t="s">
        <v>69</v>
      </c>
      <c r="H381" s="24">
        <v>48.780203416666666</v>
      </c>
      <c r="I381" s="24">
        <v>2.598036</v>
      </c>
      <c r="J381" s="24">
        <v>16.657893166666668</v>
      </c>
      <c r="K381" s="24"/>
      <c r="L381" s="24">
        <v>7.0446249828004168</v>
      </c>
      <c r="M381" s="24">
        <v>8.4866786666666663</v>
      </c>
      <c r="N381" s="24">
        <v>0.12630983333333334</v>
      </c>
      <c r="O381" s="24">
        <v>5.6749135833333328</v>
      </c>
      <c r="P381" s="24">
        <v>10.431491166666669</v>
      </c>
      <c r="Q381" s="24">
        <v>4.2614711666666656</v>
      </c>
      <c r="R381" s="24">
        <v>0.58709283333333329</v>
      </c>
      <c r="S381" s="24">
        <v>0.6431027963999999</v>
      </c>
      <c r="T381" s="24"/>
      <c r="U381" s="24">
        <v>0.98</v>
      </c>
      <c r="V381" s="24">
        <v>1315.1600000000003</v>
      </c>
      <c r="W381" s="72">
        <f t="shared" si="7"/>
        <v>0.13151600000000002</v>
      </c>
      <c r="X381" s="24">
        <v>1179.6666666666667</v>
      </c>
      <c r="Y381" s="24">
        <v>515.15500000000009</v>
      </c>
      <c r="Z381" s="24">
        <v>1641.9949999999999</v>
      </c>
      <c r="AA381" s="24">
        <v>82.614786064493174</v>
      </c>
      <c r="AB381" s="5">
        <v>56.578737010391684</v>
      </c>
      <c r="AC381" s="5">
        <v>0.10570085431643679</v>
      </c>
      <c r="AD381" s="5">
        <v>325.14752475247525</v>
      </c>
      <c r="AE381" s="5">
        <v>304.3478260869565</v>
      </c>
      <c r="AF381" s="24"/>
      <c r="AG381" s="24"/>
      <c r="AH381" s="24"/>
      <c r="AI381" s="24"/>
      <c r="AJ381" s="24"/>
      <c r="AK381" s="19">
        <v>26.81</v>
      </c>
      <c r="AL381" s="19">
        <v>238.29</v>
      </c>
      <c r="AM381" s="19"/>
      <c r="AN381" s="19">
        <v>33.700000000000003</v>
      </c>
      <c r="AO381" s="19">
        <v>57.14</v>
      </c>
      <c r="AP381" s="19"/>
      <c r="AQ381" s="19"/>
      <c r="AR381" s="19">
        <v>15.04</v>
      </c>
      <c r="AS381" s="19">
        <v>358.18</v>
      </c>
      <c r="AT381" s="19">
        <v>1.98</v>
      </c>
      <c r="AU381" s="19">
        <v>130.65</v>
      </c>
      <c r="AV381" s="19">
        <v>21.27</v>
      </c>
      <c r="AW381" s="19">
        <v>145.19999999999999</v>
      </c>
      <c r="AX381" s="19">
        <v>14.02</v>
      </c>
      <c r="AY381" s="19">
        <v>32.200000000000003</v>
      </c>
      <c r="AZ381" s="19">
        <v>4.28</v>
      </c>
      <c r="BA381" s="19">
        <v>20.85</v>
      </c>
      <c r="BB381" s="19">
        <v>5.91</v>
      </c>
      <c r="BC381" s="19">
        <v>2.0990000000000002</v>
      </c>
      <c r="BD381" s="19">
        <v>6</v>
      </c>
      <c r="BE381" s="19">
        <v>0.873</v>
      </c>
      <c r="BF381" s="19">
        <v>5.05</v>
      </c>
      <c r="BG381" s="19">
        <v>0.93500000000000005</v>
      </c>
      <c r="BH381" s="19">
        <v>2.48</v>
      </c>
      <c r="BI381" s="19">
        <v>0.34399999999999997</v>
      </c>
      <c r="BJ381" s="19">
        <v>25.18</v>
      </c>
      <c r="BK381" s="19">
        <v>0.30099999999999999</v>
      </c>
      <c r="BL381" s="19">
        <v>2.94</v>
      </c>
      <c r="BM381" s="19">
        <v>1.3460000000000001</v>
      </c>
      <c r="BN381" s="26">
        <v>2.71</v>
      </c>
      <c r="BO381" s="19">
        <v>1.2989999999999999</v>
      </c>
      <c r="BP381" s="19">
        <v>0.45100000000000001</v>
      </c>
    </row>
    <row r="382" spans="1:68">
      <c r="A382" s="5" t="s">
        <v>460</v>
      </c>
      <c r="B382" s="5" t="s">
        <v>1323</v>
      </c>
      <c r="C382" s="5" t="s">
        <v>1323</v>
      </c>
      <c r="D382" s="19" t="s">
        <v>433</v>
      </c>
      <c r="E382" s="19" t="s">
        <v>92</v>
      </c>
      <c r="F382" s="19" t="s">
        <v>461</v>
      </c>
      <c r="G382" s="5" t="s">
        <v>69</v>
      </c>
      <c r="H382" s="24">
        <v>45.692779999999992</v>
      </c>
      <c r="I382" s="24">
        <v>4.0150600000000001</v>
      </c>
      <c r="J382" s="24">
        <v>16.195153333333337</v>
      </c>
      <c r="K382" s="24"/>
      <c r="L382" s="24">
        <v>7.7508443460266676</v>
      </c>
      <c r="M382" s="24">
        <v>9.213986666666667</v>
      </c>
      <c r="N382" s="24">
        <v>0.1666</v>
      </c>
      <c r="O382" s="24">
        <v>5.6752933333333333</v>
      </c>
      <c r="P382" s="24">
        <v>10.111213333333334</v>
      </c>
      <c r="Q382" s="24">
        <v>3.4123599999999996</v>
      </c>
      <c r="R382" s="24">
        <v>1.2560333333333331</v>
      </c>
      <c r="S382" s="24">
        <v>0.72981089999999993</v>
      </c>
      <c r="T382" s="24"/>
      <c r="U382" s="24">
        <v>1.5607380328449794</v>
      </c>
      <c r="V382" s="24">
        <v>2205.7535134725545</v>
      </c>
      <c r="W382" s="72">
        <f t="shared" si="7"/>
        <v>0.22057535134725545</v>
      </c>
      <c r="X382" s="19" t="s">
        <v>20</v>
      </c>
      <c r="Y382" s="24">
        <v>604.33333333333337</v>
      </c>
      <c r="Z382" s="24">
        <v>1532.0666666666666</v>
      </c>
      <c r="AA382" s="19">
        <v>81.371157416540086</v>
      </c>
      <c r="AB382" s="5" t="s">
        <v>20</v>
      </c>
      <c r="AC382" s="5">
        <v>5.7959247906398143E-2</v>
      </c>
      <c r="AD382" s="5">
        <v>251.57088122605364</v>
      </c>
      <c r="AE382" s="5">
        <v>204.60645422718659</v>
      </c>
      <c r="AF382" s="19"/>
      <c r="AG382" s="19"/>
      <c r="AH382" s="19"/>
      <c r="AI382" s="19"/>
      <c r="AJ382" s="19"/>
      <c r="AK382" s="19">
        <v>27.16</v>
      </c>
      <c r="AL382" s="19">
        <v>289.62</v>
      </c>
      <c r="AM382" s="19"/>
      <c r="AN382" s="19">
        <v>30.5</v>
      </c>
      <c r="AO382" s="19">
        <v>29.49</v>
      </c>
      <c r="AP382" s="19"/>
      <c r="AQ382" s="19"/>
      <c r="AR382" s="19">
        <v>29.53</v>
      </c>
      <c r="AS382" s="19">
        <v>663.44</v>
      </c>
      <c r="AT382" s="19">
        <v>2.37</v>
      </c>
      <c r="AU382" s="19">
        <v>286.10000000000002</v>
      </c>
      <c r="AV382" s="19">
        <v>55.66</v>
      </c>
      <c r="AW382" s="19">
        <v>336.55</v>
      </c>
      <c r="AX382" s="19">
        <v>35.380000000000003</v>
      </c>
      <c r="AY382" s="19">
        <v>76.28</v>
      </c>
      <c r="AZ382" s="19">
        <v>9.6199999999999992</v>
      </c>
      <c r="BA382" s="19">
        <v>42.87</v>
      </c>
      <c r="BB382" s="19">
        <v>8.5299999999999994</v>
      </c>
      <c r="BC382" s="19">
        <v>2.7090000000000001</v>
      </c>
      <c r="BD382" s="19">
        <v>7.25</v>
      </c>
      <c r="BE382" s="19">
        <v>1.0249999999999999</v>
      </c>
      <c r="BF382" s="19">
        <v>6.09</v>
      </c>
      <c r="BG382" s="19">
        <v>1.115</v>
      </c>
      <c r="BH382" s="19">
        <v>2.9</v>
      </c>
      <c r="BI382" s="19">
        <v>0.35</v>
      </c>
      <c r="BJ382" s="19">
        <v>28.62</v>
      </c>
      <c r="BK382" s="19">
        <v>0.33400000000000002</v>
      </c>
      <c r="BL382" s="19">
        <v>6.38</v>
      </c>
      <c r="BM382" s="19">
        <v>3.41</v>
      </c>
      <c r="BN382" s="19">
        <v>2.1030000000000002</v>
      </c>
      <c r="BO382" s="19">
        <v>3.41</v>
      </c>
      <c r="BP382" s="19">
        <v>1.2190000000000001</v>
      </c>
    </row>
    <row r="383" spans="1:68">
      <c r="A383" s="5" t="s">
        <v>460</v>
      </c>
      <c r="B383" s="5" t="s">
        <v>1324</v>
      </c>
      <c r="C383" s="5" t="s">
        <v>1324</v>
      </c>
      <c r="D383" s="19" t="s">
        <v>424</v>
      </c>
      <c r="E383" s="19" t="s">
        <v>92</v>
      </c>
      <c r="F383" s="19" t="s">
        <v>461</v>
      </c>
      <c r="G383" s="5" t="s">
        <v>69</v>
      </c>
      <c r="H383" s="24">
        <v>45.571933333333334</v>
      </c>
      <c r="I383" s="24">
        <v>3.9469499999999997</v>
      </c>
      <c r="J383" s="24">
        <v>16.413284999999998</v>
      </c>
      <c r="K383" s="24"/>
      <c r="L383" s="24">
        <v>7.5212904397262497</v>
      </c>
      <c r="M383" s="24">
        <v>8.9407449999999997</v>
      </c>
      <c r="N383" s="24">
        <v>0.159495</v>
      </c>
      <c r="O383" s="24">
        <v>5.7247500000000002</v>
      </c>
      <c r="P383" s="24">
        <v>10.145194999999999</v>
      </c>
      <c r="Q383" s="24">
        <v>3.4433933333333338</v>
      </c>
      <c r="R383" s="24">
        <v>1.2845349999999998</v>
      </c>
      <c r="S383" s="24">
        <v>0.699121416</v>
      </c>
      <c r="T383" s="24"/>
      <c r="U383" s="24">
        <v>0.97014460880931119</v>
      </c>
      <c r="V383" s="24">
        <v>1173.4269478217727</v>
      </c>
      <c r="W383" s="72">
        <f t="shared" si="7"/>
        <v>0.11734269478217728</v>
      </c>
      <c r="X383" s="19" t="s">
        <v>20</v>
      </c>
      <c r="Y383" s="24">
        <v>548.79999999999995</v>
      </c>
      <c r="Z383" s="24">
        <v>1515.7333333333331</v>
      </c>
      <c r="AA383" s="19">
        <v>81.903688772937613</v>
      </c>
      <c r="AB383" s="5" t="s">
        <v>20</v>
      </c>
      <c r="AC383" s="5">
        <v>5.1465419567735191E-2</v>
      </c>
      <c r="AD383" s="5">
        <v>244.47311827956986</v>
      </c>
      <c r="AE383" s="5">
        <v>131.13606499179659</v>
      </c>
      <c r="AF383" s="19"/>
      <c r="AG383" s="19"/>
      <c r="AH383" s="19"/>
      <c r="AI383" s="19"/>
      <c r="AJ383" s="19"/>
      <c r="AK383" s="19">
        <v>25.95</v>
      </c>
      <c r="AL383" s="19">
        <v>272.38</v>
      </c>
      <c r="AM383" s="19"/>
      <c r="AN383" s="19">
        <v>28.41</v>
      </c>
      <c r="AO383" s="19">
        <v>29.35</v>
      </c>
      <c r="AP383" s="19"/>
      <c r="AQ383" s="19"/>
      <c r="AR383" s="19">
        <v>25.53</v>
      </c>
      <c r="AS383" s="19">
        <v>679.25</v>
      </c>
      <c r="AT383" s="19">
        <v>2.38</v>
      </c>
      <c r="AU383" s="19">
        <v>251.96</v>
      </c>
      <c r="AV383" s="19">
        <v>50.68</v>
      </c>
      <c r="AW383" s="19">
        <v>363.76</v>
      </c>
      <c r="AX383" s="19">
        <v>33.67</v>
      </c>
      <c r="AY383" s="19">
        <v>73.98</v>
      </c>
      <c r="AZ383" s="19">
        <v>9.59</v>
      </c>
      <c r="BA383" s="19">
        <v>42.96</v>
      </c>
      <c r="BB383" s="19">
        <v>8.49</v>
      </c>
      <c r="BC383" s="19">
        <v>2.5</v>
      </c>
      <c r="BD383" s="19">
        <v>7.47</v>
      </c>
      <c r="BE383" s="19">
        <v>1.091</v>
      </c>
      <c r="BF383" s="19">
        <v>6.2</v>
      </c>
      <c r="BG383" s="19">
        <v>1.0940000000000001</v>
      </c>
      <c r="BH383" s="19">
        <v>3.06</v>
      </c>
      <c r="BI383" s="19">
        <v>0.36399999999999999</v>
      </c>
      <c r="BJ383" s="19">
        <v>27.96</v>
      </c>
      <c r="BK383" s="19">
        <v>0.33800000000000002</v>
      </c>
      <c r="BL383" s="19">
        <v>5.76</v>
      </c>
      <c r="BM383" s="19">
        <v>3.18</v>
      </c>
      <c r="BN383" s="19">
        <v>2.09</v>
      </c>
      <c r="BO383" s="19">
        <v>3.22</v>
      </c>
      <c r="BP383" s="19">
        <v>1.1950000000000001</v>
      </c>
    </row>
    <row r="384" spans="1:68">
      <c r="A384" s="5" t="s">
        <v>460</v>
      </c>
      <c r="B384" s="5" t="s">
        <v>1325</v>
      </c>
      <c r="C384" s="5" t="s">
        <v>1325</v>
      </c>
      <c r="D384" s="19" t="s">
        <v>427</v>
      </c>
      <c r="E384" s="19" t="s">
        <v>92</v>
      </c>
      <c r="F384" s="19" t="s">
        <v>461</v>
      </c>
      <c r="G384" s="5" t="s">
        <v>69</v>
      </c>
      <c r="H384" s="24">
        <v>47.091346666666666</v>
      </c>
      <c r="I384" s="24">
        <v>3.5375899999999998</v>
      </c>
      <c r="J384" s="24">
        <v>15.756033333333331</v>
      </c>
      <c r="K384" s="24"/>
      <c r="L384" s="24">
        <v>6.8006213318808335</v>
      </c>
      <c r="M384" s="24">
        <v>8.0520633333333329</v>
      </c>
      <c r="N384" s="24">
        <v>0.11931</v>
      </c>
      <c r="O384" s="24">
        <v>5.7541766666666669</v>
      </c>
      <c r="P384" s="24">
        <v>11.148239999999999</v>
      </c>
      <c r="Q384" s="24">
        <v>3.4991133333333333</v>
      </c>
      <c r="R384" s="24">
        <v>1.0194700000000001</v>
      </c>
      <c r="S384" s="24">
        <v>0.62827132799999996</v>
      </c>
      <c r="T384" s="24"/>
      <c r="U384" s="24">
        <v>1.4685619470718223</v>
      </c>
      <c r="V384" s="24">
        <v>2441.0623058136021</v>
      </c>
      <c r="W384" s="72">
        <f t="shared" si="7"/>
        <v>0.24410623058136022</v>
      </c>
      <c r="X384" s="19" t="s">
        <v>20</v>
      </c>
      <c r="Y384" s="24">
        <v>465.6</v>
      </c>
      <c r="Z384" s="24">
        <v>1506.7333333333333</v>
      </c>
      <c r="AA384" s="19">
        <v>83.252440213362803</v>
      </c>
      <c r="AB384" s="5" t="s">
        <v>20</v>
      </c>
      <c r="AC384" s="5">
        <v>5.5015603124976664E-2</v>
      </c>
      <c r="AD384" s="5">
        <v>238.40717299578057</v>
      </c>
      <c r="AE384" s="5">
        <v>224.44779872716217</v>
      </c>
      <c r="AF384" s="19"/>
      <c r="AG384" s="19"/>
      <c r="AH384" s="19"/>
      <c r="AI384" s="19"/>
      <c r="AJ384" s="19"/>
      <c r="AK384" s="19">
        <v>26.85</v>
      </c>
      <c r="AL384" s="19">
        <v>249.21</v>
      </c>
      <c r="AM384" s="19"/>
      <c r="AN384" s="19">
        <v>30.57</v>
      </c>
      <c r="AO384" s="19">
        <v>101.96</v>
      </c>
      <c r="AP384" s="19"/>
      <c r="AQ384" s="19"/>
      <c r="AR384" s="19">
        <v>20.68</v>
      </c>
      <c r="AS384" s="19">
        <v>617.74</v>
      </c>
      <c r="AT384" s="19">
        <v>2.38</v>
      </c>
      <c r="AU384" s="19">
        <v>237.64</v>
      </c>
      <c r="AV384" s="19">
        <v>43.74</v>
      </c>
      <c r="AW384" s="19">
        <v>244.74</v>
      </c>
      <c r="AX384" s="19">
        <v>30.02</v>
      </c>
      <c r="AY384" s="19">
        <v>65.430000000000007</v>
      </c>
      <c r="AZ384" s="19">
        <v>8.42</v>
      </c>
      <c r="BA384" s="19">
        <v>38.159999999999997</v>
      </c>
      <c r="BB384" s="19">
        <v>8.56</v>
      </c>
      <c r="BC384" s="19">
        <v>2.68</v>
      </c>
      <c r="BD384" s="19">
        <v>7.52</v>
      </c>
      <c r="BE384" s="19">
        <v>1.07</v>
      </c>
      <c r="BF384" s="19">
        <v>6.32</v>
      </c>
      <c r="BG384" s="19">
        <v>1.1559999999999999</v>
      </c>
      <c r="BH384" s="19">
        <v>2.88</v>
      </c>
      <c r="BI384" s="19">
        <v>0.39300000000000002</v>
      </c>
      <c r="BJ384" s="19">
        <v>28.54</v>
      </c>
      <c r="BK384" s="19">
        <v>0.29099999999999998</v>
      </c>
      <c r="BL384" s="19">
        <v>5.72</v>
      </c>
      <c r="BM384" s="19">
        <v>2.82</v>
      </c>
      <c r="BN384" s="19">
        <v>2.0499999999999998</v>
      </c>
      <c r="BO384" s="19">
        <v>2.89</v>
      </c>
      <c r="BP384" s="19">
        <v>0.93899999999999995</v>
      </c>
    </row>
    <row r="385" spans="1:68">
      <c r="A385" s="5" t="s">
        <v>460</v>
      </c>
      <c r="B385" s="5" t="s">
        <v>1326</v>
      </c>
      <c r="C385" s="5" t="s">
        <v>1326</v>
      </c>
      <c r="D385" s="19" t="s">
        <v>432</v>
      </c>
      <c r="E385" s="19" t="s">
        <v>92</v>
      </c>
      <c r="F385" s="19" t="s">
        <v>461</v>
      </c>
      <c r="G385" s="5" t="s">
        <v>69</v>
      </c>
      <c r="H385" s="24">
        <v>44.983993333333338</v>
      </c>
      <c r="I385" s="24">
        <v>4.1627133333333344</v>
      </c>
      <c r="J385" s="24">
        <v>16.857306666666666</v>
      </c>
      <c r="K385" s="24"/>
      <c r="L385" s="24">
        <v>8.0731513443233336</v>
      </c>
      <c r="M385" s="24">
        <v>9.5976533333333336</v>
      </c>
      <c r="N385" s="24">
        <v>0.11629333333333332</v>
      </c>
      <c r="O385" s="24">
        <v>5.7619266666666675</v>
      </c>
      <c r="P385" s="24">
        <v>10.70594</v>
      </c>
      <c r="Q385" s="24">
        <v>3.3813266666666664</v>
      </c>
      <c r="R385" s="24">
        <v>0.98195999999999994</v>
      </c>
      <c r="S385" s="24">
        <v>0.69725010599999993</v>
      </c>
      <c r="T385" s="24"/>
      <c r="U385" s="24">
        <v>1.6892644678480586</v>
      </c>
      <c r="V385" s="24">
        <v>2295.7753356087619</v>
      </c>
      <c r="W385" s="72">
        <f t="shared" si="7"/>
        <v>0.22957753356087618</v>
      </c>
      <c r="X385" s="19" t="s">
        <v>20</v>
      </c>
      <c r="Y385" s="24">
        <v>529.20000000000005</v>
      </c>
      <c r="Z385" s="24">
        <v>1710.1</v>
      </c>
      <c r="AA385" s="19">
        <v>80.870510690577945</v>
      </c>
      <c r="AB385" s="5" t="s">
        <v>20</v>
      </c>
      <c r="AC385" s="5">
        <v>6.4919235274345607E-2</v>
      </c>
      <c r="AD385" s="5">
        <v>248.20029027576197</v>
      </c>
      <c r="AE385" s="5">
        <v>226.07929173555388</v>
      </c>
      <c r="AF385" s="19"/>
      <c r="AG385" s="19"/>
      <c r="AH385" s="19"/>
      <c r="AI385" s="19"/>
      <c r="AJ385" s="19"/>
      <c r="AK385" s="19">
        <v>27.12</v>
      </c>
      <c r="AL385" s="19">
        <v>308.95</v>
      </c>
      <c r="AM385" s="19"/>
      <c r="AN385" s="19">
        <v>44.39</v>
      </c>
      <c r="AO385" s="19">
        <v>74.989999999999995</v>
      </c>
      <c r="AP385" s="19"/>
      <c r="AQ385" s="19"/>
      <c r="AR385" s="19">
        <v>26.33</v>
      </c>
      <c r="AS385" s="19">
        <v>669.52</v>
      </c>
      <c r="AT385" s="19">
        <v>2.5</v>
      </c>
      <c r="AU385" s="19">
        <v>274.5</v>
      </c>
      <c r="AV385" s="19">
        <v>53.51</v>
      </c>
      <c r="AW385" s="19">
        <v>285.85000000000002</v>
      </c>
      <c r="AX385" s="19">
        <v>35.119999999999997</v>
      </c>
      <c r="AY385" s="19">
        <v>74.72</v>
      </c>
      <c r="AZ385" s="19">
        <v>9.2899999999999991</v>
      </c>
      <c r="BA385" s="19">
        <v>40.96</v>
      </c>
      <c r="BB385" s="19">
        <v>9</v>
      </c>
      <c r="BC385" s="19">
        <v>2.74</v>
      </c>
      <c r="BD385" s="19">
        <v>8.58</v>
      </c>
      <c r="BE385" s="19">
        <v>1.1679999999999999</v>
      </c>
      <c r="BF385" s="19">
        <v>6.89</v>
      </c>
      <c r="BG385" s="19">
        <v>1.242</v>
      </c>
      <c r="BH385" s="19">
        <v>3.11</v>
      </c>
      <c r="BI385" s="19">
        <v>0.45200000000000001</v>
      </c>
      <c r="BJ385" s="19">
        <v>32.51</v>
      </c>
      <c r="BK385" s="19">
        <v>0.35399999999999998</v>
      </c>
      <c r="BL385" s="19">
        <v>6.14</v>
      </c>
      <c r="BM385" s="19">
        <v>3.46</v>
      </c>
      <c r="BN385" s="19">
        <v>0.91500000000000004</v>
      </c>
      <c r="BO385" s="19">
        <v>3.38</v>
      </c>
      <c r="BP385" s="19">
        <v>1.1879999999999999</v>
      </c>
    </row>
    <row r="386" spans="1:68">
      <c r="A386" s="5" t="s">
        <v>460</v>
      </c>
      <c r="B386" s="5" t="s">
        <v>1327</v>
      </c>
      <c r="C386" s="5" t="s">
        <v>1327</v>
      </c>
      <c r="D386" s="19" t="s">
        <v>428</v>
      </c>
      <c r="E386" s="19" t="s">
        <v>92</v>
      </c>
      <c r="F386" s="19" t="s">
        <v>461</v>
      </c>
      <c r="G386" s="5" t="s">
        <v>69</v>
      </c>
      <c r="H386" s="24">
        <v>46.822799999999994</v>
      </c>
      <c r="I386" s="24">
        <v>3.6390399999999996</v>
      </c>
      <c r="J386" s="24">
        <v>15.5648</v>
      </c>
      <c r="K386" s="24"/>
      <c r="L386" s="24">
        <v>6.8020592902400008</v>
      </c>
      <c r="M386" s="24">
        <v>8.0228000000000002</v>
      </c>
      <c r="N386" s="24">
        <v>0.10304000000000001</v>
      </c>
      <c r="O386" s="24">
        <v>5.7716000000000003</v>
      </c>
      <c r="P386" s="24">
        <v>11.55376</v>
      </c>
      <c r="Q386" s="24">
        <v>3.6108799999999994</v>
      </c>
      <c r="R386" s="24">
        <v>1.0003199999999999</v>
      </c>
      <c r="S386" s="24">
        <v>0.64892447999999991</v>
      </c>
      <c r="T386" s="24"/>
      <c r="U386" s="24">
        <v>1.9399131954230311</v>
      </c>
      <c r="V386" s="24">
        <v>2302.7265954985878</v>
      </c>
      <c r="W386" s="72">
        <f t="shared" ref="W386:W449" si="8">V386/10000</f>
        <v>0.23027265954985879</v>
      </c>
      <c r="X386" s="19" t="s">
        <v>20</v>
      </c>
      <c r="Y386" s="24">
        <v>494.40000000000003</v>
      </c>
      <c r="Z386" s="24">
        <v>1483.1999999999998</v>
      </c>
      <c r="AA386" s="19">
        <v>83.252440213362803</v>
      </c>
      <c r="AB386" s="5" t="s">
        <v>20</v>
      </c>
      <c r="AC386" s="5">
        <v>5.9536989014396392E-2</v>
      </c>
      <c r="AD386" s="5" t="s">
        <v>20</v>
      </c>
      <c r="AE386" s="5" t="s">
        <v>20</v>
      </c>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row>
    <row r="387" spans="1:68">
      <c r="A387" s="5" t="s">
        <v>460</v>
      </c>
      <c r="B387" s="5" t="s">
        <v>1328</v>
      </c>
      <c r="C387" s="5" t="s">
        <v>1328</v>
      </c>
      <c r="D387" s="24" t="s">
        <v>445</v>
      </c>
      <c r="E387" s="19" t="s">
        <v>92</v>
      </c>
      <c r="F387" s="19" t="s">
        <v>461</v>
      </c>
      <c r="G387" s="5" t="s">
        <v>69</v>
      </c>
      <c r="H387" s="24">
        <v>43.739525</v>
      </c>
      <c r="I387" s="24">
        <v>4.8076924999999999</v>
      </c>
      <c r="J387" s="24">
        <v>15.86806</v>
      </c>
      <c r="K387" s="24"/>
      <c r="L387" s="24">
        <v>8.2281538731718733</v>
      </c>
      <c r="M387" s="24">
        <v>9.8792724999999972</v>
      </c>
      <c r="N387" s="24">
        <v>0.13591499999999998</v>
      </c>
      <c r="O387" s="24">
        <v>5.8714424999999988</v>
      </c>
      <c r="P387" s="24">
        <v>11.208170000000001</v>
      </c>
      <c r="Q387" s="24">
        <v>3.2333275000000001</v>
      </c>
      <c r="R387" s="24">
        <v>1.209195</v>
      </c>
      <c r="S387" s="24">
        <v>0.74001335849999983</v>
      </c>
      <c r="T387" s="24"/>
      <c r="U387" s="24">
        <v>1.3053863195790638</v>
      </c>
      <c r="V387" s="24">
        <v>1270.183803632174</v>
      </c>
      <c r="W387" s="72">
        <f t="shared" si="8"/>
        <v>0.12701838036321739</v>
      </c>
      <c r="X387" s="24">
        <v>1027.3333333333335</v>
      </c>
      <c r="Y387" s="24">
        <v>596.05000000000007</v>
      </c>
      <c r="Z387" s="24">
        <v>1364.35</v>
      </c>
      <c r="AA387" s="24">
        <v>81.080096952876701</v>
      </c>
      <c r="AB387" s="5">
        <v>26.642461964038731</v>
      </c>
      <c r="AC387" s="5">
        <v>5.9379113110059965E-2</v>
      </c>
      <c r="AD387" s="5">
        <v>183.87466307277626</v>
      </c>
      <c r="AE387" s="5">
        <v>190.51172206349443</v>
      </c>
      <c r="AF387" s="24"/>
      <c r="AG387" s="24"/>
      <c r="AH387" s="24"/>
      <c r="AI387" s="24"/>
      <c r="AJ387" s="24"/>
      <c r="AK387" s="19">
        <v>27.8</v>
      </c>
      <c r="AL387" s="19">
        <v>324.13</v>
      </c>
      <c r="AM387" s="19"/>
      <c r="AN387" s="19">
        <v>33.1</v>
      </c>
      <c r="AO387" s="19">
        <v>42.84</v>
      </c>
      <c r="AP387" s="19"/>
      <c r="AQ387" s="19"/>
      <c r="AR387" s="19">
        <v>27.69</v>
      </c>
      <c r="AS387" s="19">
        <v>527.28</v>
      </c>
      <c r="AT387" s="19">
        <v>2.93</v>
      </c>
      <c r="AU387" s="19">
        <v>263.57</v>
      </c>
      <c r="AV387" s="19">
        <v>60.39</v>
      </c>
      <c r="AW387" s="19">
        <v>320.25</v>
      </c>
      <c r="AX387" s="19">
        <v>32.19</v>
      </c>
      <c r="AY387" s="19">
        <v>68.52</v>
      </c>
      <c r="AZ387" s="19">
        <v>8.59</v>
      </c>
      <c r="BA387" s="19">
        <v>38.56</v>
      </c>
      <c r="BB387" s="19">
        <v>8.5399999999999991</v>
      </c>
      <c r="BC387" s="19">
        <v>2.601</v>
      </c>
      <c r="BD387" s="19">
        <v>7.9</v>
      </c>
      <c r="BE387" s="19">
        <v>1.181</v>
      </c>
      <c r="BF387" s="19">
        <v>7.42</v>
      </c>
      <c r="BG387" s="19">
        <v>1.399</v>
      </c>
      <c r="BH387" s="19">
        <v>3.59</v>
      </c>
      <c r="BI387" s="19">
        <v>0.46899999999999997</v>
      </c>
      <c r="BJ387" s="19">
        <v>34.94</v>
      </c>
      <c r="BK387" s="19">
        <v>0.42199999999999999</v>
      </c>
      <c r="BL387" s="19">
        <v>5.61</v>
      </c>
      <c r="BM387" s="19">
        <v>3.86</v>
      </c>
      <c r="BN387" s="19">
        <v>2.6</v>
      </c>
      <c r="BO387" s="19">
        <v>3.06</v>
      </c>
      <c r="BP387" s="19">
        <v>1.0660000000000001</v>
      </c>
    </row>
    <row r="388" spans="1:68">
      <c r="A388" s="5" t="s">
        <v>460</v>
      </c>
      <c r="B388" s="5" t="s">
        <v>1329</v>
      </c>
      <c r="C388" s="5" t="s">
        <v>1329</v>
      </c>
      <c r="D388" s="24" t="s">
        <v>451</v>
      </c>
      <c r="E388" s="19" t="s">
        <v>92</v>
      </c>
      <c r="F388" s="19" t="s">
        <v>461</v>
      </c>
      <c r="G388" s="5" t="s">
        <v>69</v>
      </c>
      <c r="H388" s="24">
        <v>45.853979999999993</v>
      </c>
      <c r="I388" s="24">
        <v>3.4828624999999995</v>
      </c>
      <c r="J388" s="24">
        <v>16.114084999999999</v>
      </c>
      <c r="K388" s="24"/>
      <c r="L388" s="24">
        <v>7.924273535774998</v>
      </c>
      <c r="M388" s="24">
        <v>9.5190149999999978</v>
      </c>
      <c r="N388" s="24">
        <v>0.12109500000000002</v>
      </c>
      <c r="O388" s="24">
        <v>6.4379624999999994</v>
      </c>
      <c r="P388" s="24">
        <v>10.564505</v>
      </c>
      <c r="Q388" s="24">
        <v>3.4280025000000003</v>
      </c>
      <c r="R388" s="24">
        <v>1.18573</v>
      </c>
      <c r="S388" s="24">
        <v>0.87264531899999997</v>
      </c>
      <c r="T388" s="24"/>
      <c r="U388" s="24">
        <v>1.1299847687621158</v>
      </c>
      <c r="V388" s="24">
        <v>1688.2093486819399</v>
      </c>
      <c r="W388" s="72">
        <f t="shared" si="8"/>
        <v>0.16882093486819399</v>
      </c>
      <c r="X388" s="24">
        <v>754.00000000000011</v>
      </c>
      <c r="Y388" s="24">
        <v>593.44999999999993</v>
      </c>
      <c r="Z388" s="24">
        <v>1508.65</v>
      </c>
      <c r="AA388" s="24">
        <v>82.874567846732432</v>
      </c>
      <c r="AB388" s="5">
        <v>18.911462252320046</v>
      </c>
      <c r="AC388" s="5">
        <v>6.0290055436871846E-2</v>
      </c>
      <c r="AD388" s="5">
        <v>234.99221183800626</v>
      </c>
      <c r="AE388" s="5">
        <v>138.34289529408861</v>
      </c>
      <c r="AF388" s="24"/>
      <c r="AG388" s="24"/>
      <c r="AH388" s="24"/>
      <c r="AI388" s="24"/>
      <c r="AJ388" s="24"/>
      <c r="AK388" s="19">
        <v>26.18</v>
      </c>
      <c r="AL388" s="19">
        <v>272.89999999999998</v>
      </c>
      <c r="AM388" s="19"/>
      <c r="AN388" s="19">
        <v>27.93</v>
      </c>
      <c r="AO388" s="19">
        <v>44.83</v>
      </c>
      <c r="AP388" s="19"/>
      <c r="AQ388" s="19"/>
      <c r="AR388" s="19">
        <v>21.43</v>
      </c>
      <c r="AS388" s="19">
        <v>557.49</v>
      </c>
      <c r="AT388" s="19">
        <v>2.06</v>
      </c>
      <c r="AU388" s="19">
        <v>226.14</v>
      </c>
      <c r="AV388" s="19">
        <v>47.94</v>
      </c>
      <c r="AW388" s="19">
        <v>294.87</v>
      </c>
      <c r="AX388" s="19">
        <v>37.69</v>
      </c>
      <c r="AY388" s="19">
        <v>81.680000000000007</v>
      </c>
      <c r="AZ388" s="19">
        <v>8.8000000000000007</v>
      </c>
      <c r="BA388" s="19">
        <v>39.869999999999997</v>
      </c>
      <c r="BB388" s="19">
        <v>8.33</v>
      </c>
      <c r="BC388" s="19">
        <v>2.37</v>
      </c>
      <c r="BD388" s="19">
        <v>7.95</v>
      </c>
      <c r="BE388" s="19">
        <v>0.96299999999999997</v>
      </c>
      <c r="BF388" s="19">
        <v>6.42</v>
      </c>
      <c r="BG388" s="19">
        <v>1.1140000000000001</v>
      </c>
      <c r="BH388" s="19">
        <v>3.03</v>
      </c>
      <c r="BI388" s="19">
        <v>0.38500000000000001</v>
      </c>
      <c r="BJ388" s="19">
        <v>26.81</v>
      </c>
      <c r="BK388" s="19">
        <v>0.24</v>
      </c>
      <c r="BL388" s="19">
        <v>5.8</v>
      </c>
      <c r="BM388" s="19">
        <v>3.31</v>
      </c>
      <c r="BN388" s="19" t="s">
        <v>426</v>
      </c>
      <c r="BO388" s="19">
        <v>3.56</v>
      </c>
      <c r="BP388" s="19">
        <v>1.34</v>
      </c>
    </row>
    <row r="389" spans="1:68">
      <c r="A389" s="5" t="s">
        <v>460</v>
      </c>
      <c r="B389" s="5" t="s">
        <v>1330</v>
      </c>
      <c r="C389" s="5" t="s">
        <v>1330</v>
      </c>
      <c r="D389" s="24" t="s">
        <v>452</v>
      </c>
      <c r="E389" s="19" t="s">
        <v>92</v>
      </c>
      <c r="F389" s="19" t="s">
        <v>461</v>
      </c>
      <c r="G389" s="5" t="s">
        <v>69</v>
      </c>
      <c r="H389" s="24">
        <v>45.19116025000001</v>
      </c>
      <c r="I389" s="24">
        <v>3.414041333333333</v>
      </c>
      <c r="J389" s="24">
        <v>16.939095333333334</v>
      </c>
      <c r="K389" s="24"/>
      <c r="L389" s="24">
        <v>8.2791852545818756</v>
      </c>
      <c r="M389" s="24">
        <v>9.9130652499999989</v>
      </c>
      <c r="N389" s="24">
        <v>0.14468566666666666</v>
      </c>
      <c r="O389" s="24">
        <v>6.5121780000000005</v>
      </c>
      <c r="P389" s="24">
        <v>11.242045000000001</v>
      </c>
      <c r="Q389" s="24">
        <v>3.7769456666666672</v>
      </c>
      <c r="R389" s="24">
        <v>1.1322988333333333</v>
      </c>
      <c r="S389" s="24">
        <v>0.47725088249999997</v>
      </c>
      <c r="T389" s="24"/>
      <c r="U389" s="24">
        <v>1.8334999999999999</v>
      </c>
      <c r="V389" s="24">
        <v>4038.7827352995037</v>
      </c>
      <c r="W389" s="72">
        <f t="shared" si="8"/>
        <v>0.40387827352995037</v>
      </c>
      <c r="X389" s="24">
        <v>901.66666666666663</v>
      </c>
      <c r="Y389" s="24">
        <v>654.2700000000001</v>
      </c>
      <c r="Z389" s="24">
        <v>1954.4466666666669</v>
      </c>
      <c r="AA389" s="24">
        <v>82.548399058508494</v>
      </c>
      <c r="AB389" s="5">
        <v>29.151848259510722</v>
      </c>
      <c r="AC389" s="5">
        <v>6.9605459439344097E-2</v>
      </c>
      <c r="AD389" s="5">
        <v>322.51595159515961</v>
      </c>
      <c r="AE389" s="5">
        <v>329.05599425699927</v>
      </c>
      <c r="AF389" s="24"/>
      <c r="AG389" s="24"/>
      <c r="AH389" s="24"/>
      <c r="AI389" s="24"/>
      <c r="AJ389" s="24"/>
      <c r="AK389" s="19">
        <v>27.32</v>
      </c>
      <c r="AL389" s="19">
        <v>330.03</v>
      </c>
      <c r="AM389" s="19"/>
      <c r="AN389" s="19">
        <v>32.17</v>
      </c>
      <c r="AO389" s="19">
        <v>50.71</v>
      </c>
      <c r="AP389" s="19"/>
      <c r="AQ389" s="19"/>
      <c r="AR389" s="19">
        <v>23.59</v>
      </c>
      <c r="AS389" s="19">
        <v>569.65</v>
      </c>
      <c r="AT389" s="19">
        <v>2.4500000000000002</v>
      </c>
      <c r="AU389" s="19">
        <v>181.95</v>
      </c>
      <c r="AV389" s="19">
        <v>38.22</v>
      </c>
      <c r="AW389" s="19">
        <v>287.72000000000003</v>
      </c>
      <c r="AX389" s="19">
        <v>26.54</v>
      </c>
      <c r="AY389" s="19">
        <v>55.72</v>
      </c>
      <c r="AZ389" s="19">
        <v>6.92</v>
      </c>
      <c r="BA389" s="19">
        <v>30.93</v>
      </c>
      <c r="BB389" s="19">
        <v>6.91</v>
      </c>
      <c r="BC389" s="19">
        <v>2.2349999999999999</v>
      </c>
      <c r="BD389" s="19">
        <v>6.45</v>
      </c>
      <c r="BE389" s="19">
        <v>0.94899999999999995</v>
      </c>
      <c r="BF389" s="19">
        <v>6.06</v>
      </c>
      <c r="BG389" s="19">
        <v>1.1339999999999999</v>
      </c>
      <c r="BH389" s="19">
        <v>2.97</v>
      </c>
      <c r="BI389" s="19">
        <v>0.40200000000000002</v>
      </c>
      <c r="BJ389" s="19">
        <v>27.5</v>
      </c>
      <c r="BK389" s="19">
        <v>0.36699999999999999</v>
      </c>
      <c r="BL389" s="19">
        <v>4.3</v>
      </c>
      <c r="BM389" s="19">
        <v>2.4860000000000002</v>
      </c>
      <c r="BN389" s="19">
        <v>2.83</v>
      </c>
      <c r="BO389" s="19">
        <v>2.58</v>
      </c>
      <c r="BP389" s="19">
        <v>0.90400000000000003</v>
      </c>
    </row>
    <row r="390" spans="1:68" ht="17.399999999999999">
      <c r="A390" s="5" t="s">
        <v>460</v>
      </c>
      <c r="B390" s="5" t="s">
        <v>1331</v>
      </c>
      <c r="C390" s="5" t="s">
        <v>1331</v>
      </c>
      <c r="D390" s="19" t="s">
        <v>482</v>
      </c>
      <c r="E390" s="19" t="s">
        <v>92</v>
      </c>
      <c r="F390" s="19" t="s">
        <v>461</v>
      </c>
      <c r="G390" s="5" t="s">
        <v>69</v>
      </c>
      <c r="H390" s="24">
        <v>46.434380000000004</v>
      </c>
      <c r="I390" s="24">
        <v>3.3538449999999997</v>
      </c>
      <c r="J390" s="24">
        <v>15.298781666666667</v>
      </c>
      <c r="K390" s="24"/>
      <c r="L390" s="24">
        <v>9.6866335300962501</v>
      </c>
      <c r="M390" s="24">
        <v>11.377925000000001</v>
      </c>
      <c r="N390" s="24">
        <v>7.7293333333333339E-2</v>
      </c>
      <c r="O390" s="24">
        <v>7.2700666666666676</v>
      </c>
      <c r="P390" s="24">
        <v>9.0834266666666679</v>
      </c>
      <c r="Q390" s="24">
        <v>2.8283749999999999</v>
      </c>
      <c r="R390" s="24">
        <v>1.2793916666666667</v>
      </c>
      <c r="S390" s="24">
        <v>0.7184379179999999</v>
      </c>
      <c r="T390" s="24"/>
      <c r="U390" s="24">
        <v>0.38367019409198061</v>
      </c>
      <c r="V390" s="24">
        <v>870.32255394137587</v>
      </c>
      <c r="W390" s="72">
        <f t="shared" si="8"/>
        <v>8.7032255394137586E-2</v>
      </c>
      <c r="X390" s="19" t="s">
        <v>20</v>
      </c>
      <c r="Y390" s="24">
        <v>617.1</v>
      </c>
      <c r="Z390" s="24">
        <v>1047.2</v>
      </c>
      <c r="AA390" s="19">
        <v>81.623290118101295</v>
      </c>
      <c r="AB390" s="5" t="s">
        <v>20</v>
      </c>
      <c r="AC390" s="5">
        <v>5.8103110937380194E-2</v>
      </c>
      <c r="AD390" s="5" t="s">
        <v>20</v>
      </c>
      <c r="AE390" s="5" t="s">
        <v>20</v>
      </c>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row>
    <row r="391" spans="1:68">
      <c r="A391" s="5" t="s">
        <v>478</v>
      </c>
      <c r="B391" s="5" t="s">
        <v>1332</v>
      </c>
      <c r="C391" s="5" t="s">
        <v>1332</v>
      </c>
      <c r="D391" s="5" t="s">
        <v>162</v>
      </c>
      <c r="E391" s="5" t="s">
        <v>490</v>
      </c>
      <c r="F391" s="5" t="s">
        <v>167</v>
      </c>
      <c r="G391" s="5" t="s">
        <v>69</v>
      </c>
      <c r="H391" s="5">
        <v>46.103000000000002</v>
      </c>
      <c r="I391" s="5">
        <v>2.1360000000000001</v>
      </c>
      <c r="J391" s="5">
        <v>16.529</v>
      </c>
      <c r="K391" s="5">
        <v>2.4940000000000002</v>
      </c>
      <c r="L391" s="5">
        <v>11.692</v>
      </c>
      <c r="M391" s="5">
        <f t="shared" ref="M391:M417" si="9">L391+K391*0.9</f>
        <v>13.9366</v>
      </c>
      <c r="N391" s="5">
        <v>0.29399999999999998</v>
      </c>
      <c r="O391" s="5">
        <v>5.415</v>
      </c>
      <c r="P391" s="5">
        <v>7.6109999999999998</v>
      </c>
      <c r="Q391" s="5">
        <v>4.2990000000000004</v>
      </c>
      <c r="R391" s="5">
        <v>1.5960000000000001</v>
      </c>
      <c r="S391" s="5">
        <v>0.63400000000000001</v>
      </c>
      <c r="U391" s="5">
        <v>1.115566896864</v>
      </c>
      <c r="V391" s="5">
        <v>6032.4016844321886</v>
      </c>
      <c r="W391" s="72">
        <f t="shared" si="8"/>
        <v>0.60324016844321882</v>
      </c>
      <c r="X391" s="5">
        <v>1509.3804900719999</v>
      </c>
      <c r="Y391" s="5">
        <v>714.68371087260005</v>
      </c>
      <c r="Z391" s="5">
        <v>1789.8390654339998</v>
      </c>
      <c r="AA391" s="5">
        <v>73.13</v>
      </c>
      <c r="AB391" s="5" t="s">
        <v>20</v>
      </c>
      <c r="AC391" s="5">
        <v>5.3942162597264531E-2</v>
      </c>
      <c r="AD391" s="5" t="s">
        <v>20</v>
      </c>
      <c r="AE391" s="5" t="s">
        <v>20</v>
      </c>
    </row>
    <row r="392" spans="1:68">
      <c r="A392" s="5" t="s">
        <v>478</v>
      </c>
      <c r="B392" s="5" t="s">
        <v>1333</v>
      </c>
      <c r="C392" s="5" t="s">
        <v>1333</v>
      </c>
      <c r="D392" s="5" t="s">
        <v>163</v>
      </c>
      <c r="E392" s="5" t="s">
        <v>490</v>
      </c>
      <c r="F392" s="5" t="s">
        <v>167</v>
      </c>
      <c r="G392" s="5" t="s">
        <v>69</v>
      </c>
      <c r="H392" s="5">
        <v>45.478999999999999</v>
      </c>
      <c r="I392" s="5">
        <v>2.3719999999999999</v>
      </c>
      <c r="J392" s="5">
        <v>16.716999999999999</v>
      </c>
      <c r="K392" s="5">
        <v>2.5830000000000002</v>
      </c>
      <c r="L392" s="5">
        <v>11.678000000000001</v>
      </c>
      <c r="M392" s="5">
        <f t="shared" si="9"/>
        <v>14.002700000000001</v>
      </c>
      <c r="N392" s="5">
        <v>0.221</v>
      </c>
      <c r="O392" s="5">
        <v>5.5179999999999998</v>
      </c>
      <c r="P392" s="5">
        <v>7.5439999999999996</v>
      </c>
      <c r="Q392" s="5">
        <v>4.5309999999999997</v>
      </c>
      <c r="R392" s="5">
        <v>1.65</v>
      </c>
      <c r="S392" s="5">
        <v>0.63200000000000001</v>
      </c>
      <c r="U392" s="5">
        <v>1.061349671146</v>
      </c>
      <c r="V392" s="5">
        <v>10980.219099391181</v>
      </c>
      <c r="W392" s="72">
        <f t="shared" si="8"/>
        <v>1.0980219099391182</v>
      </c>
      <c r="X392" s="5">
        <v>1277.074692766</v>
      </c>
      <c r="Y392" s="5">
        <v>643.16192682919996</v>
      </c>
      <c r="Z392" s="5">
        <v>1679.0603162089999</v>
      </c>
      <c r="AA392" s="5">
        <v>73.989999999999995</v>
      </c>
      <c r="AB392" s="5">
        <v>25.851714428461538</v>
      </c>
      <c r="AC392" s="5">
        <v>4.695520494749824E-2</v>
      </c>
      <c r="AD392" s="5">
        <v>236.48736848014084</v>
      </c>
      <c r="AE392" s="5">
        <v>108.30098685163266</v>
      </c>
      <c r="AK392" s="5" t="s">
        <v>19</v>
      </c>
      <c r="AL392" s="5">
        <v>356.7</v>
      </c>
      <c r="AM392" s="5">
        <v>1148.8</v>
      </c>
      <c r="AN392" s="5" t="s">
        <v>19</v>
      </c>
      <c r="AO392" s="5" t="s">
        <v>19</v>
      </c>
      <c r="AP392" s="5" t="s">
        <v>19</v>
      </c>
      <c r="AQ392" s="5">
        <v>214.4</v>
      </c>
      <c r="AR392" s="5">
        <v>39.9</v>
      </c>
      <c r="AS392" s="5">
        <v>921.5</v>
      </c>
      <c r="AT392" s="5">
        <v>32.4</v>
      </c>
      <c r="AU392" s="5">
        <v>304.8</v>
      </c>
      <c r="AV392" s="5">
        <v>63.3</v>
      </c>
      <c r="AW392" s="5">
        <v>648.9</v>
      </c>
      <c r="AX392" s="5">
        <v>45.6</v>
      </c>
      <c r="AY392" s="5">
        <v>98</v>
      </c>
      <c r="AZ392" s="5">
        <v>11.8</v>
      </c>
      <c r="BA392" s="5">
        <v>49.4</v>
      </c>
      <c r="BB392" s="5">
        <v>9.8000000000000007</v>
      </c>
      <c r="BC392" s="5">
        <v>3.3</v>
      </c>
      <c r="BD392" s="5">
        <v>10.5</v>
      </c>
      <c r="BE392" s="5" t="s">
        <v>19</v>
      </c>
      <c r="BF392" s="5">
        <v>7.1</v>
      </c>
      <c r="BG392" s="5">
        <v>1.4</v>
      </c>
      <c r="BH392" s="5">
        <v>2.8</v>
      </c>
      <c r="BK392" s="5" t="s">
        <v>19</v>
      </c>
      <c r="BL392" s="5">
        <v>6.8</v>
      </c>
      <c r="BM392" s="5">
        <v>3.9</v>
      </c>
      <c r="BN392" s="5">
        <v>3.2</v>
      </c>
      <c r="BO392" s="5">
        <v>4.5999999999999996</v>
      </c>
      <c r="BP392" s="5">
        <v>1.2</v>
      </c>
    </row>
    <row r="393" spans="1:68">
      <c r="A393" s="5" t="s">
        <v>478</v>
      </c>
      <c r="B393" s="5" t="s">
        <v>1334</v>
      </c>
      <c r="C393" s="5" t="s">
        <v>1334</v>
      </c>
      <c r="D393" s="5" t="s">
        <v>164</v>
      </c>
      <c r="E393" s="5" t="s">
        <v>490</v>
      </c>
      <c r="F393" s="5" t="s">
        <v>167</v>
      </c>
      <c r="G393" s="5" t="s">
        <v>69</v>
      </c>
      <c r="H393" s="5">
        <v>45.658999999999999</v>
      </c>
      <c r="I393" s="5">
        <v>2.343</v>
      </c>
      <c r="J393" s="5">
        <v>16.379000000000001</v>
      </c>
      <c r="K393" s="5">
        <v>2.5710000000000002</v>
      </c>
      <c r="L393" s="5">
        <v>11.622999999999999</v>
      </c>
      <c r="M393" s="5">
        <f t="shared" si="9"/>
        <v>13.9369</v>
      </c>
      <c r="N393" s="5">
        <v>0.217</v>
      </c>
      <c r="O393" s="5">
        <v>5.5179999999999998</v>
      </c>
      <c r="P393" s="5">
        <v>7.8869999999999996</v>
      </c>
      <c r="Q393" s="5">
        <v>4.468</v>
      </c>
      <c r="R393" s="5">
        <v>1.534</v>
      </c>
      <c r="S393" s="5">
        <v>0.72699999999999998</v>
      </c>
      <c r="U393" s="5">
        <v>1.0298187206720002</v>
      </c>
      <c r="V393" s="5">
        <v>5581.2007593396247</v>
      </c>
      <c r="W393" s="72">
        <f t="shared" si="8"/>
        <v>0.55812007593396251</v>
      </c>
      <c r="X393" s="5">
        <v>1442.3097735040001</v>
      </c>
      <c r="Y393" s="5">
        <v>736.27434540479999</v>
      </c>
      <c r="Z393" s="5">
        <v>1676.503533024</v>
      </c>
      <c r="AA393" s="5">
        <v>73.89</v>
      </c>
      <c r="AB393" s="5" t="s">
        <v>20</v>
      </c>
      <c r="AC393" s="5">
        <v>5.7817813741260556E-2</v>
      </c>
      <c r="AD393" s="5" t="s">
        <v>20</v>
      </c>
      <c r="AE393" s="5" t="s">
        <v>20</v>
      </c>
    </row>
    <row r="394" spans="1:68">
      <c r="A394" s="5" t="s">
        <v>478</v>
      </c>
      <c r="B394" s="5" t="s">
        <v>1335</v>
      </c>
      <c r="C394" s="5" t="s">
        <v>1335</v>
      </c>
      <c r="D394" s="5" t="s">
        <v>160</v>
      </c>
      <c r="E394" s="5" t="s">
        <v>490</v>
      </c>
      <c r="F394" s="5" t="s">
        <v>167</v>
      </c>
      <c r="G394" s="5" t="s">
        <v>69</v>
      </c>
      <c r="H394" s="5">
        <v>46.017000000000003</v>
      </c>
      <c r="I394" s="5">
        <v>2.278</v>
      </c>
      <c r="J394" s="5">
        <v>16.510999999999999</v>
      </c>
      <c r="K394" s="5">
        <v>2.5129999999999999</v>
      </c>
      <c r="L394" s="5">
        <v>11.661</v>
      </c>
      <c r="M394" s="5">
        <f t="shared" si="9"/>
        <v>13.922699999999999</v>
      </c>
      <c r="N394" s="5">
        <v>0.22800000000000001</v>
      </c>
      <c r="O394" s="5">
        <v>5.5209999999999999</v>
      </c>
      <c r="P394" s="5">
        <v>7.1440000000000001</v>
      </c>
      <c r="Q394" s="5">
        <v>4.5309999999999997</v>
      </c>
      <c r="R394" s="5">
        <v>1.6910000000000001</v>
      </c>
      <c r="S394" s="5">
        <v>0.66100000000000003</v>
      </c>
      <c r="U394" s="5">
        <v>1.22119181733</v>
      </c>
      <c r="V394" s="5">
        <v>4401.2064258014743</v>
      </c>
      <c r="W394" s="72">
        <f t="shared" si="8"/>
        <v>0.44012064258014744</v>
      </c>
      <c r="X394" s="5">
        <v>1305.2150434800001</v>
      </c>
      <c r="Y394" s="5">
        <v>795.39502412399997</v>
      </c>
      <c r="Z394" s="5">
        <v>1765.4324319900002</v>
      </c>
      <c r="AA394" s="5">
        <v>73.88</v>
      </c>
      <c r="AB394" s="5" t="s">
        <v>20</v>
      </c>
      <c r="AC394" s="5">
        <v>5.6661311059162937E-2</v>
      </c>
      <c r="AD394" s="5" t="s">
        <v>20</v>
      </c>
      <c r="AE394" s="5" t="s">
        <v>20</v>
      </c>
    </row>
    <row r="395" spans="1:68">
      <c r="A395" s="5" t="s">
        <v>478</v>
      </c>
      <c r="B395" s="5" t="s">
        <v>1336</v>
      </c>
      <c r="C395" s="5" t="s">
        <v>1336</v>
      </c>
      <c r="D395" s="5" t="s">
        <v>157</v>
      </c>
      <c r="E395" s="5" t="s">
        <v>490</v>
      </c>
      <c r="F395" s="5" t="s">
        <v>167</v>
      </c>
      <c r="G395" s="5" t="s">
        <v>69</v>
      </c>
      <c r="H395" s="5">
        <v>45.499000000000002</v>
      </c>
      <c r="I395" s="5">
        <v>2.2509999999999999</v>
      </c>
      <c r="J395" s="5">
        <v>16.657</v>
      </c>
      <c r="K395" s="5">
        <v>2.5680000000000001</v>
      </c>
      <c r="L395" s="5">
        <v>11.62</v>
      </c>
      <c r="M395" s="5">
        <f t="shared" si="9"/>
        <v>13.931199999999999</v>
      </c>
      <c r="N395" s="5">
        <v>0.217</v>
      </c>
      <c r="O395" s="5">
        <v>5.61</v>
      </c>
      <c r="P395" s="5">
        <v>7.5339999999999998</v>
      </c>
      <c r="Q395" s="5">
        <v>4.8010000000000002</v>
      </c>
      <c r="R395" s="5">
        <v>1.913</v>
      </c>
      <c r="S395" s="5">
        <v>0.64600000000000002</v>
      </c>
      <c r="U395" s="5">
        <v>0.667018992468</v>
      </c>
      <c r="V395" s="5">
        <v>4566.587427616726</v>
      </c>
      <c r="W395" s="72">
        <f t="shared" si="8"/>
        <v>0.45665874276167262</v>
      </c>
      <c r="X395" s="5">
        <v>1447.25781448</v>
      </c>
      <c r="Y395" s="5">
        <v>698.00237095199998</v>
      </c>
      <c r="Z395" s="5">
        <v>1243.6338229360001</v>
      </c>
      <c r="AA395" s="5">
        <v>74.77</v>
      </c>
      <c r="AB395" s="5" t="s">
        <v>20</v>
      </c>
      <c r="AC395" s="5">
        <v>4.3953077096443145E-2</v>
      </c>
      <c r="AD395" s="5" t="s">
        <v>20</v>
      </c>
      <c r="AE395" s="5" t="s">
        <v>20</v>
      </c>
    </row>
    <row r="396" spans="1:68">
      <c r="A396" s="5" t="s">
        <v>478</v>
      </c>
      <c r="B396" s="5" t="s">
        <v>1337</v>
      </c>
      <c r="C396" s="5" t="s">
        <v>1337</v>
      </c>
      <c r="D396" s="5" t="s">
        <v>159</v>
      </c>
      <c r="E396" s="5" t="s">
        <v>490</v>
      </c>
      <c r="F396" s="5" t="s">
        <v>167</v>
      </c>
      <c r="G396" s="5" t="s">
        <v>69</v>
      </c>
      <c r="H396" s="5">
        <v>44.43</v>
      </c>
      <c r="I396" s="5">
        <v>3.1</v>
      </c>
      <c r="J396" s="5">
        <v>15.964</v>
      </c>
      <c r="K396" s="5">
        <v>2.7650000000000001</v>
      </c>
      <c r="L396" s="5">
        <v>11.444000000000001</v>
      </c>
      <c r="M396" s="5">
        <f t="shared" si="9"/>
        <v>13.932500000000001</v>
      </c>
      <c r="N396" s="5">
        <v>0.26500000000000001</v>
      </c>
      <c r="O396" s="5">
        <v>5.7569999999999997</v>
      </c>
      <c r="P396" s="5">
        <v>9.2910000000000004</v>
      </c>
      <c r="Q396" s="5">
        <v>3.952</v>
      </c>
      <c r="R396" s="5">
        <v>1.319</v>
      </c>
      <c r="S396" s="5">
        <v>0.46600000000000003</v>
      </c>
      <c r="U396" s="5">
        <v>1.2285195991470002</v>
      </c>
      <c r="V396" s="5">
        <v>5959.1803557491421</v>
      </c>
      <c r="W396" s="72">
        <f t="shared" si="8"/>
        <v>0.59591803557491418</v>
      </c>
      <c r="X396" s="5">
        <v>1859.4274654170001</v>
      </c>
      <c r="Y396" s="5">
        <v>578.27330304930013</v>
      </c>
      <c r="Z396" s="5">
        <v>2033.7856337700002</v>
      </c>
      <c r="AA396" s="5">
        <v>75.14</v>
      </c>
      <c r="AB396" s="5">
        <v>35.689586668272554</v>
      </c>
      <c r="AC396" s="5">
        <v>5.2812375726220093E-2</v>
      </c>
      <c r="AD396" s="5" t="s">
        <v>20</v>
      </c>
      <c r="AE396" s="5">
        <v>121.87694435982145</v>
      </c>
      <c r="AK396" s="5" t="s">
        <v>19</v>
      </c>
      <c r="AL396" s="5">
        <v>151.6</v>
      </c>
      <c r="AM396" s="5" t="s">
        <v>19</v>
      </c>
      <c r="AN396" s="5" t="s">
        <v>19</v>
      </c>
      <c r="AO396" s="5" t="s">
        <v>19</v>
      </c>
      <c r="AP396" s="5" t="s">
        <v>19</v>
      </c>
      <c r="AQ396" s="5">
        <v>148.5</v>
      </c>
      <c r="AR396" s="5">
        <v>45.7</v>
      </c>
      <c r="AS396" s="5">
        <v>993.1</v>
      </c>
      <c r="AT396" s="5">
        <v>28.7</v>
      </c>
      <c r="AU396" s="5">
        <v>324.8</v>
      </c>
      <c r="AV396" s="5">
        <v>68</v>
      </c>
      <c r="AW396" s="5">
        <v>762.9</v>
      </c>
      <c r="AX396" s="5">
        <v>47.7</v>
      </c>
      <c r="AY396" s="5">
        <v>100.8</v>
      </c>
      <c r="AZ396" s="5">
        <v>13.9</v>
      </c>
      <c r="BA396" s="5">
        <v>52.1</v>
      </c>
      <c r="BB396" s="5" t="s">
        <v>19</v>
      </c>
      <c r="BC396" s="5" t="s">
        <v>19</v>
      </c>
      <c r="BD396" s="5" t="s">
        <v>19</v>
      </c>
      <c r="BE396" s="5" t="s">
        <v>19</v>
      </c>
      <c r="BF396" s="5" t="s">
        <v>19</v>
      </c>
      <c r="BG396" s="5" t="s">
        <v>19</v>
      </c>
      <c r="BH396" s="5" t="s">
        <v>19</v>
      </c>
      <c r="BK396" s="5" t="s">
        <v>19</v>
      </c>
      <c r="BL396" s="5" t="s">
        <v>19</v>
      </c>
      <c r="BM396" s="5" t="s">
        <v>19</v>
      </c>
      <c r="BN396" s="5" t="s">
        <v>19</v>
      </c>
      <c r="BO396" s="5" t="s">
        <v>19</v>
      </c>
      <c r="BP396" s="5" t="s">
        <v>19</v>
      </c>
    </row>
    <row r="397" spans="1:68">
      <c r="A397" s="5" t="s">
        <v>478</v>
      </c>
      <c r="B397" s="5" t="s">
        <v>1338</v>
      </c>
      <c r="C397" s="5" t="s">
        <v>1338</v>
      </c>
      <c r="D397" s="5" t="s">
        <v>144</v>
      </c>
      <c r="E397" s="5" t="s">
        <v>490</v>
      </c>
      <c r="F397" s="5" t="s">
        <v>167</v>
      </c>
      <c r="G397" s="5" t="s">
        <v>69</v>
      </c>
      <c r="H397" s="5">
        <v>44.423000000000002</v>
      </c>
      <c r="I397" s="5">
        <v>3.1429999999999998</v>
      </c>
      <c r="J397" s="5">
        <v>15.523999999999999</v>
      </c>
      <c r="K397" s="5">
        <v>2.1309999999999998</v>
      </c>
      <c r="L397" s="5">
        <v>10.728999999999999</v>
      </c>
      <c r="M397" s="5">
        <f t="shared" si="9"/>
        <v>12.646899999999999</v>
      </c>
      <c r="N397" s="5">
        <v>0.191</v>
      </c>
      <c r="O397" s="5">
        <v>6.625</v>
      </c>
      <c r="P397" s="5">
        <v>10.926</v>
      </c>
      <c r="Q397" s="5">
        <v>3.504</v>
      </c>
      <c r="R397" s="5">
        <v>1.1679999999999999</v>
      </c>
      <c r="S397" s="5">
        <v>0.48299999999999998</v>
      </c>
      <c r="U397" s="5">
        <v>1.1188906106610002</v>
      </c>
      <c r="V397" s="5">
        <v>4671.4604739230217</v>
      </c>
      <c r="W397" s="72">
        <f t="shared" si="8"/>
        <v>0.46714604739230214</v>
      </c>
      <c r="X397" s="5">
        <v>1114.9719932790001</v>
      </c>
      <c r="Y397" s="5">
        <v>492.23457695250005</v>
      </c>
      <c r="Z397" s="5">
        <v>1839.2345584290001</v>
      </c>
      <c r="AA397" s="5">
        <v>79.150000000000006</v>
      </c>
      <c r="AB397" s="5" t="s">
        <v>20</v>
      </c>
      <c r="AC397" s="5">
        <v>5.0766430897973773E-2</v>
      </c>
      <c r="AD397" s="5" t="s">
        <v>20</v>
      </c>
      <c r="AE397" s="5" t="s">
        <v>20</v>
      </c>
    </row>
    <row r="398" spans="1:68">
      <c r="A398" s="5" t="s">
        <v>478</v>
      </c>
      <c r="B398" s="5" t="s">
        <v>1339</v>
      </c>
      <c r="C398" s="5" t="s">
        <v>1339</v>
      </c>
      <c r="D398" s="5" t="s">
        <v>161</v>
      </c>
      <c r="E398" s="5" t="s">
        <v>490</v>
      </c>
      <c r="F398" s="5" t="s">
        <v>167</v>
      </c>
      <c r="G398" s="5" t="s">
        <v>69</v>
      </c>
      <c r="H398" s="5">
        <v>42.896000000000001</v>
      </c>
      <c r="I398" s="5">
        <v>3.3759999999999999</v>
      </c>
      <c r="J398" s="5">
        <v>15.411</v>
      </c>
      <c r="K398" s="5">
        <v>2.6419999999999999</v>
      </c>
      <c r="L398" s="5">
        <v>11.592000000000001</v>
      </c>
      <c r="M398" s="5">
        <f t="shared" si="9"/>
        <v>13.969800000000001</v>
      </c>
      <c r="N398" s="5">
        <v>0.252</v>
      </c>
      <c r="O398" s="5">
        <v>6.6420000000000003</v>
      </c>
      <c r="P398" s="5">
        <v>10.256</v>
      </c>
      <c r="Q398" s="5">
        <v>3.7709999999999999</v>
      </c>
      <c r="R398" s="5">
        <v>1.3759999999999999</v>
      </c>
      <c r="S398" s="5">
        <v>0.58199999999999996</v>
      </c>
      <c r="U398" s="5">
        <v>1.1835023901050001</v>
      </c>
      <c r="V398" s="5">
        <v>6781.657719283131</v>
      </c>
      <c r="W398" s="72">
        <f t="shared" si="8"/>
        <v>0.67816577192831307</v>
      </c>
      <c r="X398" s="5">
        <v>1275.361703968</v>
      </c>
      <c r="Y398" s="5">
        <v>633.61394166970001</v>
      </c>
      <c r="Z398" s="5">
        <v>2419.537076565</v>
      </c>
      <c r="AA398" s="5">
        <v>78.150000000000006</v>
      </c>
      <c r="AB398" s="5" t="s">
        <v>20</v>
      </c>
      <c r="AC398" s="5">
        <v>5.5469422934788792E-2</v>
      </c>
      <c r="AD398" s="5" t="s">
        <v>20</v>
      </c>
      <c r="AE398" s="5" t="s">
        <v>20</v>
      </c>
    </row>
    <row r="399" spans="1:68">
      <c r="A399" s="5" t="s">
        <v>478</v>
      </c>
      <c r="B399" s="5" t="s">
        <v>1340</v>
      </c>
      <c r="C399" s="5" t="s">
        <v>1340</v>
      </c>
      <c r="D399" s="5" t="s">
        <v>153</v>
      </c>
      <c r="E399" s="5" t="s">
        <v>490</v>
      </c>
      <c r="F399" s="5" t="s">
        <v>167</v>
      </c>
      <c r="G399" s="5" t="s">
        <v>69</v>
      </c>
      <c r="H399" s="5">
        <v>44.692999999999998</v>
      </c>
      <c r="I399" s="5">
        <v>2.8340000000000001</v>
      </c>
      <c r="J399" s="5">
        <v>14.75</v>
      </c>
      <c r="K399" s="5">
        <v>1.796</v>
      </c>
      <c r="L399" s="5">
        <v>11.018000000000001</v>
      </c>
      <c r="M399" s="5">
        <f t="shared" si="9"/>
        <v>12.634400000000001</v>
      </c>
      <c r="N399" s="5">
        <v>0.17399999999999999</v>
      </c>
      <c r="O399" s="5">
        <v>7.6920000000000002</v>
      </c>
      <c r="P399" s="5">
        <v>11.656000000000001</v>
      </c>
      <c r="Q399" s="5">
        <v>3.0870000000000002</v>
      </c>
      <c r="R399" s="5">
        <v>0.874</v>
      </c>
      <c r="S399" s="5">
        <v>0.35699999999999998</v>
      </c>
      <c r="U399" s="5">
        <v>1.0591001019050001</v>
      </c>
      <c r="V399" s="5">
        <v>9250.0799815012433</v>
      </c>
      <c r="W399" s="72">
        <f t="shared" si="8"/>
        <v>0.92500799815012436</v>
      </c>
      <c r="X399" s="5">
        <v>817.92213501650008</v>
      </c>
      <c r="Y399" s="5">
        <v>343.67685031600001</v>
      </c>
      <c r="Z399" s="5">
        <v>1730.921146245</v>
      </c>
      <c r="AA399" s="5">
        <v>81.12</v>
      </c>
      <c r="AB399" s="5">
        <v>34.222683473493731</v>
      </c>
      <c r="AC399" s="5">
        <v>4.736812607131638E-2</v>
      </c>
      <c r="AD399" s="5" t="s">
        <v>20</v>
      </c>
      <c r="AE399" s="5">
        <v>192.21417457441018</v>
      </c>
      <c r="AK399" s="5">
        <v>21.5</v>
      </c>
      <c r="AL399" s="5">
        <v>288</v>
      </c>
      <c r="AM399" s="5">
        <v>97.6</v>
      </c>
      <c r="AN399" s="5" t="s">
        <v>19</v>
      </c>
      <c r="AO399" s="5" t="s">
        <v>19</v>
      </c>
      <c r="AP399" s="5" t="s">
        <v>19</v>
      </c>
      <c r="AQ399" s="5">
        <v>79.3</v>
      </c>
      <c r="AR399" s="5">
        <v>28.4</v>
      </c>
      <c r="AS399" s="5">
        <v>550.1</v>
      </c>
      <c r="AT399" s="5">
        <v>21.1</v>
      </c>
      <c r="AU399" s="5">
        <v>170.2</v>
      </c>
      <c r="AV399" s="5">
        <v>43.3</v>
      </c>
      <c r="AW399" s="5">
        <v>394.8</v>
      </c>
      <c r="AX399" s="5">
        <v>28.2</v>
      </c>
      <c r="AY399" s="5">
        <v>55.1</v>
      </c>
      <c r="AZ399" s="5">
        <v>6.8</v>
      </c>
      <c r="BA399" s="5">
        <v>23.9</v>
      </c>
      <c r="BB399" s="5" t="s">
        <v>19</v>
      </c>
      <c r="BC399" s="5" t="s">
        <v>19</v>
      </c>
      <c r="BD399" s="5" t="s">
        <v>19</v>
      </c>
      <c r="BE399" s="5" t="s">
        <v>19</v>
      </c>
      <c r="BF399" s="5" t="s">
        <v>19</v>
      </c>
      <c r="BG399" s="5" t="s">
        <v>19</v>
      </c>
      <c r="BH399" s="5" t="s">
        <v>19</v>
      </c>
      <c r="BK399" s="5" t="s">
        <v>19</v>
      </c>
      <c r="BL399" s="5" t="s">
        <v>19</v>
      </c>
      <c r="BM399" s="5" t="s">
        <v>19</v>
      </c>
      <c r="BN399" s="5" t="s">
        <v>19</v>
      </c>
      <c r="BO399" s="5">
        <v>2.9</v>
      </c>
      <c r="BP399" s="5" t="s">
        <v>19</v>
      </c>
    </row>
    <row r="400" spans="1:68">
      <c r="A400" s="5" t="s">
        <v>478</v>
      </c>
      <c r="B400" s="5" t="s">
        <v>1341</v>
      </c>
      <c r="C400" s="5" t="s">
        <v>1341</v>
      </c>
      <c r="D400" s="5" t="s">
        <v>146</v>
      </c>
      <c r="E400" s="5" t="s">
        <v>490</v>
      </c>
      <c r="F400" s="5" t="s">
        <v>167</v>
      </c>
      <c r="G400" s="5" t="s">
        <v>69</v>
      </c>
      <c r="H400" s="5">
        <v>44.143999999999998</v>
      </c>
      <c r="I400" s="5">
        <v>3.1840000000000002</v>
      </c>
      <c r="J400" s="5">
        <v>14.968</v>
      </c>
      <c r="K400" s="5">
        <v>1.8720000000000001</v>
      </c>
      <c r="L400" s="5">
        <v>10.951000000000001</v>
      </c>
      <c r="M400" s="5">
        <f t="shared" si="9"/>
        <v>12.6358</v>
      </c>
      <c r="N400" s="5">
        <v>0.20899999999999999</v>
      </c>
      <c r="O400" s="5">
        <v>7.72</v>
      </c>
      <c r="P400" s="5">
        <v>10.861000000000001</v>
      </c>
      <c r="Q400" s="5">
        <v>3.258</v>
      </c>
      <c r="R400" s="5">
        <v>1.137</v>
      </c>
      <c r="S400" s="5">
        <v>0.46600000000000003</v>
      </c>
      <c r="U400" s="5">
        <v>1.217372857502</v>
      </c>
      <c r="V400" s="5">
        <v>5128.757681738236</v>
      </c>
      <c r="W400" s="72">
        <f t="shared" si="8"/>
        <v>0.51287576817382363</v>
      </c>
      <c r="X400" s="5">
        <v>1121.6687405300002</v>
      </c>
      <c r="Y400" s="5">
        <v>491.55814319520005</v>
      </c>
      <c r="Z400" s="5">
        <v>1906.7187740720001</v>
      </c>
      <c r="AA400" s="5">
        <v>81.47</v>
      </c>
      <c r="AB400" s="5">
        <v>35.4958462193038</v>
      </c>
      <c r="AC400" s="5">
        <v>5.2078898183341264E-2</v>
      </c>
      <c r="AD400" s="5" t="s">
        <v>20</v>
      </c>
      <c r="AE400" s="5">
        <v>242.50455328725096</v>
      </c>
      <c r="AK400" s="5" t="s">
        <v>19</v>
      </c>
      <c r="AL400" s="5">
        <v>335.2</v>
      </c>
      <c r="AM400" s="5" t="s">
        <v>19</v>
      </c>
      <c r="AN400" s="5" t="s">
        <v>19</v>
      </c>
      <c r="AO400" s="5" t="s">
        <v>19</v>
      </c>
      <c r="AP400" s="5" t="s">
        <v>19</v>
      </c>
      <c r="AQ400" s="5">
        <v>84</v>
      </c>
      <c r="AR400" s="5">
        <v>23.9</v>
      </c>
      <c r="AS400" s="5">
        <v>552</v>
      </c>
      <c r="AT400" s="5">
        <v>30.8</v>
      </c>
      <c r="AU400" s="5">
        <v>185.5</v>
      </c>
      <c r="AV400" s="5">
        <v>33.4</v>
      </c>
      <c r="AW400" s="5">
        <v>358.9</v>
      </c>
      <c r="AX400" s="5">
        <v>25.3</v>
      </c>
      <c r="AY400" s="5">
        <v>50.2</v>
      </c>
      <c r="AZ400" s="5">
        <v>6.2</v>
      </c>
      <c r="BA400" s="5">
        <v>31.6</v>
      </c>
      <c r="BB400" s="5" t="s">
        <v>19</v>
      </c>
      <c r="BC400" s="5">
        <v>2.2999999999999998</v>
      </c>
      <c r="BD400" s="5" t="s">
        <v>19</v>
      </c>
      <c r="BE400" s="5" t="s">
        <v>19</v>
      </c>
      <c r="BF400" s="5" t="s">
        <v>19</v>
      </c>
      <c r="BG400" s="5" t="s">
        <v>19</v>
      </c>
      <c r="BH400" s="5" t="s">
        <v>19</v>
      </c>
      <c r="BK400" s="5" t="s">
        <v>19</v>
      </c>
      <c r="BL400" s="5" t="s">
        <v>19</v>
      </c>
      <c r="BM400" s="5">
        <v>2</v>
      </c>
      <c r="BN400" s="5" t="s">
        <v>19</v>
      </c>
      <c r="BO400" s="5">
        <v>2.7</v>
      </c>
      <c r="BP400" s="5" t="s">
        <v>19</v>
      </c>
    </row>
    <row r="401" spans="1:68">
      <c r="A401" s="5" t="s">
        <v>478</v>
      </c>
      <c r="B401" s="5" t="s">
        <v>1342</v>
      </c>
      <c r="C401" s="5" t="s">
        <v>1342</v>
      </c>
      <c r="D401" s="5" t="s">
        <v>150</v>
      </c>
      <c r="E401" s="5" t="s">
        <v>490</v>
      </c>
      <c r="F401" s="5" t="s">
        <v>167</v>
      </c>
      <c r="G401" s="5" t="s">
        <v>69</v>
      </c>
      <c r="H401" s="5">
        <v>44.387999999999998</v>
      </c>
      <c r="I401" s="5">
        <v>2.9409999999999998</v>
      </c>
      <c r="J401" s="5">
        <v>14.653</v>
      </c>
      <c r="K401" s="5">
        <v>1.794</v>
      </c>
      <c r="L401" s="5">
        <v>11.029</v>
      </c>
      <c r="M401" s="5">
        <f t="shared" si="9"/>
        <v>12.643599999999999</v>
      </c>
      <c r="N401" s="5">
        <v>0.155</v>
      </c>
      <c r="O401" s="5">
        <v>7.8040000000000003</v>
      </c>
      <c r="P401" s="5">
        <v>11.788</v>
      </c>
      <c r="Q401" s="5">
        <v>2.9540000000000002</v>
      </c>
      <c r="R401" s="5">
        <v>0.88500000000000001</v>
      </c>
      <c r="S401" s="5">
        <v>0.40500000000000003</v>
      </c>
      <c r="U401" s="5">
        <v>1.1720003187200001</v>
      </c>
      <c r="V401" s="5">
        <v>10661.912089070025</v>
      </c>
      <c r="W401" s="72">
        <f t="shared" si="8"/>
        <v>1.0661912089070025</v>
      </c>
      <c r="X401" s="5">
        <v>837.05299717599996</v>
      </c>
      <c r="Y401" s="5">
        <v>430.06957716800002</v>
      </c>
      <c r="Z401" s="5">
        <v>1766.1903934400002</v>
      </c>
      <c r="AA401" s="5">
        <v>81.349999999999994</v>
      </c>
      <c r="AB401" s="5" t="s">
        <v>20</v>
      </c>
      <c r="AC401" s="5">
        <v>5.8538664240712988E-2</v>
      </c>
      <c r="AD401" s="5" t="s">
        <v>20</v>
      </c>
      <c r="AE401" s="5" t="s">
        <v>20</v>
      </c>
    </row>
    <row r="402" spans="1:68">
      <c r="A402" s="5" t="s">
        <v>478</v>
      </c>
      <c r="B402" s="5" t="s">
        <v>1343</v>
      </c>
      <c r="C402" s="5" t="s">
        <v>1343</v>
      </c>
      <c r="D402" s="5" t="s">
        <v>151</v>
      </c>
      <c r="E402" s="5" t="s">
        <v>490</v>
      </c>
      <c r="F402" s="5" t="s">
        <v>167</v>
      </c>
      <c r="G402" s="5" t="s">
        <v>69</v>
      </c>
      <c r="H402" s="5">
        <v>44.33</v>
      </c>
      <c r="I402" s="5">
        <v>3.004</v>
      </c>
      <c r="J402" s="5">
        <v>14.61</v>
      </c>
      <c r="K402" s="5">
        <v>1.7809999999999999</v>
      </c>
      <c r="L402" s="5">
        <v>11.071</v>
      </c>
      <c r="M402" s="5">
        <f t="shared" si="9"/>
        <v>12.6739</v>
      </c>
      <c r="N402" s="5">
        <v>0.19500000000000001</v>
      </c>
      <c r="O402" s="5">
        <v>7.9580000000000002</v>
      </c>
      <c r="P402" s="5">
        <v>11.706</v>
      </c>
      <c r="Q402" s="5">
        <v>2.9350000000000001</v>
      </c>
      <c r="R402" s="5">
        <v>0.874</v>
      </c>
      <c r="S402" s="5">
        <v>0.39</v>
      </c>
      <c r="U402" s="5">
        <v>1.11517805382</v>
      </c>
      <c r="V402" s="5">
        <v>5929.0975016912053</v>
      </c>
      <c r="W402" s="72">
        <f t="shared" si="8"/>
        <v>0.59290975016912051</v>
      </c>
      <c r="X402" s="5">
        <v>813.32457383439998</v>
      </c>
      <c r="Y402" s="5">
        <v>419.65550880559999</v>
      </c>
      <c r="Z402" s="5">
        <v>1677.5510385939999</v>
      </c>
      <c r="AA402" s="5">
        <v>81.63</v>
      </c>
      <c r="AB402" s="5" t="s">
        <v>20</v>
      </c>
      <c r="AC402" s="5">
        <v>5.784007572621961E-2</v>
      </c>
      <c r="AD402" s="5" t="s">
        <v>20</v>
      </c>
      <c r="AE402" s="5" t="s">
        <v>20</v>
      </c>
    </row>
    <row r="403" spans="1:68">
      <c r="A403" s="5" t="s">
        <v>478</v>
      </c>
      <c r="B403" s="5" t="s">
        <v>1344</v>
      </c>
      <c r="C403" s="5" t="s">
        <v>1344</v>
      </c>
      <c r="D403" s="5" t="s">
        <v>148</v>
      </c>
      <c r="E403" s="5" t="s">
        <v>490</v>
      </c>
      <c r="F403" s="5" t="s">
        <v>167</v>
      </c>
      <c r="G403" s="5" t="s">
        <v>69</v>
      </c>
      <c r="H403" s="5">
        <v>44.604999999999997</v>
      </c>
      <c r="I403" s="5">
        <v>2.8730000000000002</v>
      </c>
      <c r="J403" s="5">
        <v>14.874000000000001</v>
      </c>
      <c r="K403" s="5">
        <v>1.7470000000000001</v>
      </c>
      <c r="L403" s="5">
        <v>11.068</v>
      </c>
      <c r="M403" s="5">
        <f t="shared" si="9"/>
        <v>12.6403</v>
      </c>
      <c r="N403" s="5">
        <v>0.19500000000000001</v>
      </c>
      <c r="O403" s="5">
        <v>7.9690000000000003</v>
      </c>
      <c r="P403" s="5">
        <v>10.861000000000001</v>
      </c>
      <c r="Q403" s="5">
        <v>2.8860000000000001</v>
      </c>
      <c r="R403" s="5">
        <v>1.3</v>
      </c>
      <c r="S403" s="5">
        <v>0.41699999999999998</v>
      </c>
      <c r="U403" s="5">
        <v>1.190601807208</v>
      </c>
      <c r="V403" s="5">
        <v>3958.9556861762376</v>
      </c>
      <c r="W403" s="72">
        <f t="shared" si="8"/>
        <v>0.39589556861762376</v>
      </c>
      <c r="X403" s="5">
        <v>790.31566304130001</v>
      </c>
      <c r="Y403" s="5">
        <v>510.01043872569994</v>
      </c>
      <c r="Z403" s="5">
        <v>1833.0019207610001</v>
      </c>
      <c r="AA403" s="5">
        <v>81.58</v>
      </c>
      <c r="AB403" s="5">
        <v>50.338577263777076</v>
      </c>
      <c r="AC403" s="5">
        <v>4.7258841366572567E-2</v>
      </c>
      <c r="AD403" s="5" t="s">
        <v>20</v>
      </c>
      <c r="AE403" s="5">
        <v>454.42817069007634</v>
      </c>
      <c r="AK403" s="5" t="s">
        <v>19</v>
      </c>
      <c r="AL403" s="5">
        <v>229.2</v>
      </c>
      <c r="AM403" s="5">
        <v>131.9</v>
      </c>
      <c r="AN403" s="5" t="s">
        <v>19</v>
      </c>
      <c r="AO403" s="5" t="s">
        <v>19</v>
      </c>
      <c r="AP403" s="5" t="s">
        <v>19</v>
      </c>
      <c r="AQ403" s="5">
        <v>47.8</v>
      </c>
      <c r="AR403" s="5" t="s">
        <v>19</v>
      </c>
      <c r="AS403" s="5">
        <v>284.3</v>
      </c>
      <c r="AT403" s="5">
        <v>20.3</v>
      </c>
      <c r="AU403" s="5">
        <v>96.8</v>
      </c>
      <c r="AV403" s="5">
        <v>16.2</v>
      </c>
      <c r="AW403" s="5">
        <v>189.5</v>
      </c>
      <c r="AX403" s="5">
        <v>12.7</v>
      </c>
      <c r="AY403" s="5">
        <v>26.2</v>
      </c>
      <c r="AZ403" s="5">
        <v>3.7</v>
      </c>
      <c r="BA403" s="5">
        <v>15.7</v>
      </c>
      <c r="BB403" s="5" t="s">
        <v>19</v>
      </c>
      <c r="BC403" s="5" t="s">
        <v>19</v>
      </c>
      <c r="BD403" s="5" t="s">
        <v>19</v>
      </c>
      <c r="BE403" s="5" t="s">
        <v>19</v>
      </c>
      <c r="BF403" s="5" t="s">
        <v>19</v>
      </c>
      <c r="BG403" s="5" t="s">
        <v>19</v>
      </c>
      <c r="BH403" s="5" t="s">
        <v>19</v>
      </c>
      <c r="BK403" s="5" t="s">
        <v>19</v>
      </c>
      <c r="BL403" s="5" t="s">
        <v>19</v>
      </c>
      <c r="BM403" s="5" t="s">
        <v>19</v>
      </c>
      <c r="BN403" s="5" t="s">
        <v>19</v>
      </c>
      <c r="BO403" s="5">
        <v>1.2</v>
      </c>
      <c r="BP403" s="5" t="s">
        <v>19</v>
      </c>
    </row>
    <row r="404" spans="1:68">
      <c r="A404" s="5" t="s">
        <v>478</v>
      </c>
      <c r="B404" s="5" t="s">
        <v>1345</v>
      </c>
      <c r="C404" s="5" t="s">
        <v>1345</v>
      </c>
      <c r="D404" s="5" t="s">
        <v>147</v>
      </c>
      <c r="E404" s="5" t="s">
        <v>490</v>
      </c>
      <c r="F404" s="5" t="s">
        <v>167</v>
      </c>
      <c r="G404" s="5" t="s">
        <v>69</v>
      </c>
      <c r="H404" s="5">
        <v>44.667999999999999</v>
      </c>
      <c r="I404" s="5">
        <v>2.7810000000000001</v>
      </c>
      <c r="J404" s="5">
        <v>14.273</v>
      </c>
      <c r="K404" s="5">
        <v>1.762</v>
      </c>
      <c r="L404" s="5">
        <v>11.045</v>
      </c>
      <c r="M404" s="5">
        <f t="shared" si="9"/>
        <v>12.630800000000001</v>
      </c>
      <c r="N404" s="5">
        <v>0.20499999999999999</v>
      </c>
      <c r="O404" s="5">
        <v>7.98</v>
      </c>
      <c r="P404" s="5">
        <v>12.026</v>
      </c>
      <c r="Q404" s="5">
        <v>2.968</v>
      </c>
      <c r="R404" s="5">
        <v>0.84</v>
      </c>
      <c r="S404" s="5">
        <v>0.38700000000000001</v>
      </c>
      <c r="U404" s="5">
        <v>1.060738260156</v>
      </c>
      <c r="V404" s="5">
        <v>7113.1383620739634</v>
      </c>
      <c r="W404" s="72">
        <f t="shared" si="8"/>
        <v>0.7113138362073963</v>
      </c>
      <c r="X404" s="5">
        <v>789.74816655539996</v>
      </c>
      <c r="Y404" s="5">
        <v>365.58405583109999</v>
      </c>
      <c r="Z404" s="5">
        <v>1645.268149842</v>
      </c>
      <c r="AA404" s="5">
        <v>81.66</v>
      </c>
      <c r="AB404" s="5">
        <v>28.928504269428569</v>
      </c>
      <c r="AC404" s="5">
        <v>5.2427037494962019E-2</v>
      </c>
      <c r="AD404" s="5">
        <v>245.56241042417909</v>
      </c>
      <c r="AE404" s="5">
        <v>207.58087282896284</v>
      </c>
      <c r="AK404" s="5" t="s">
        <v>19</v>
      </c>
      <c r="AL404" s="5">
        <v>327</v>
      </c>
      <c r="AM404" s="5" t="s">
        <v>19</v>
      </c>
      <c r="AN404" s="5" t="s">
        <v>19</v>
      </c>
      <c r="AO404" s="5" t="s">
        <v>19</v>
      </c>
      <c r="AP404" s="5">
        <v>81.599999999999994</v>
      </c>
      <c r="AQ404" s="5">
        <v>82.1</v>
      </c>
      <c r="AR404" s="5">
        <v>34</v>
      </c>
      <c r="AS404" s="5">
        <v>541.5</v>
      </c>
      <c r="AT404" s="5">
        <v>27.9</v>
      </c>
      <c r="AU404" s="5">
        <v>202.5</v>
      </c>
      <c r="AV404" s="5">
        <v>46</v>
      </c>
      <c r="AW404" s="5">
        <v>503.2</v>
      </c>
      <c r="AX404" s="5">
        <v>28</v>
      </c>
      <c r="AY404" s="5">
        <v>51.1</v>
      </c>
      <c r="AZ404" s="5">
        <v>6.8</v>
      </c>
      <c r="BA404" s="5">
        <v>27.3</v>
      </c>
      <c r="BB404" s="5" t="s">
        <v>19</v>
      </c>
      <c r="BC404" s="5" t="s">
        <v>19</v>
      </c>
      <c r="BD404" s="5" t="s">
        <v>19</v>
      </c>
      <c r="BE404" s="5" t="s">
        <v>19</v>
      </c>
      <c r="BF404" s="5">
        <v>6.7</v>
      </c>
      <c r="BG404" s="5" t="s">
        <v>19</v>
      </c>
      <c r="BH404" s="5" t="s">
        <v>19</v>
      </c>
      <c r="BK404" s="5" t="s">
        <v>19</v>
      </c>
      <c r="BL404" s="5" t="s">
        <v>19</v>
      </c>
      <c r="BM404" s="5">
        <v>2.5</v>
      </c>
      <c r="BN404" s="5" t="s">
        <v>19</v>
      </c>
      <c r="BO404" s="5">
        <v>3.2</v>
      </c>
      <c r="BP404" s="5" t="s">
        <v>19</v>
      </c>
    </row>
    <row r="405" spans="1:68">
      <c r="A405" s="5" t="s">
        <v>478</v>
      </c>
      <c r="B405" s="5" t="s">
        <v>1346</v>
      </c>
      <c r="C405" s="5" t="s">
        <v>1346</v>
      </c>
      <c r="D405" s="5" t="s">
        <v>154</v>
      </c>
      <c r="E405" s="5" t="s">
        <v>490</v>
      </c>
      <c r="F405" s="5" t="s">
        <v>167</v>
      </c>
      <c r="G405" s="5" t="s">
        <v>69</v>
      </c>
      <c r="H405" s="5">
        <v>45.289000000000001</v>
      </c>
      <c r="I405" s="5">
        <v>2.2679999999999998</v>
      </c>
      <c r="J405" s="5">
        <v>14.349</v>
      </c>
      <c r="K405" s="5">
        <v>1.6519999999999999</v>
      </c>
      <c r="L405" s="5">
        <v>11.151999999999999</v>
      </c>
      <c r="M405" s="5">
        <f t="shared" si="9"/>
        <v>12.6388</v>
      </c>
      <c r="N405" s="5">
        <v>0.186</v>
      </c>
      <c r="O405" s="5">
        <v>8.1539999999999999</v>
      </c>
      <c r="P405" s="5">
        <v>11.58</v>
      </c>
      <c r="Q405" s="5">
        <v>2.911</v>
      </c>
      <c r="R405" s="5">
        <v>1.026</v>
      </c>
      <c r="S405" s="5">
        <v>0.40100000000000002</v>
      </c>
      <c r="U405" s="5">
        <v>1.0102719600329999</v>
      </c>
      <c r="V405" s="5">
        <v>10378.056481600584</v>
      </c>
      <c r="W405" s="72">
        <f t="shared" si="8"/>
        <v>1.0378056481600584</v>
      </c>
      <c r="X405" s="5">
        <v>729.50250795240004</v>
      </c>
      <c r="Y405" s="5">
        <v>384.14585283270003</v>
      </c>
      <c r="Z405" s="5">
        <v>1691.7498102539998</v>
      </c>
      <c r="AA405" s="5">
        <v>81.650000000000006</v>
      </c>
      <c r="AB405" s="5" t="s">
        <v>20</v>
      </c>
      <c r="AC405" s="5">
        <v>4.5102035791115463E-2</v>
      </c>
      <c r="AD405" s="5" t="s">
        <v>20</v>
      </c>
      <c r="AE405" s="5" t="s">
        <v>20</v>
      </c>
    </row>
    <row r="406" spans="1:68">
      <c r="A406" s="5" t="s">
        <v>478</v>
      </c>
      <c r="B406" s="5" t="s">
        <v>1347</v>
      </c>
      <c r="C406" s="5" t="s">
        <v>1347</v>
      </c>
      <c r="D406" s="5" t="s">
        <v>152</v>
      </c>
      <c r="E406" s="5" t="s">
        <v>490</v>
      </c>
      <c r="F406" s="5" t="s">
        <v>167</v>
      </c>
      <c r="G406" s="5" t="s">
        <v>69</v>
      </c>
      <c r="H406" s="5">
        <v>45.957000000000001</v>
      </c>
      <c r="I406" s="5">
        <v>2.5070000000000001</v>
      </c>
      <c r="J406" s="5">
        <v>13.686</v>
      </c>
      <c r="K406" s="5">
        <v>1.706</v>
      </c>
      <c r="L406" s="5">
        <v>11.191000000000001</v>
      </c>
      <c r="M406" s="5">
        <f t="shared" si="9"/>
        <v>12.726400000000002</v>
      </c>
      <c r="N406" s="5">
        <v>0.22500000000000001</v>
      </c>
      <c r="O406" s="5">
        <v>8.1639999999999997</v>
      </c>
      <c r="P406" s="5">
        <v>11.427</v>
      </c>
      <c r="Q406" s="5">
        <v>3.1360000000000001</v>
      </c>
      <c r="R406" s="5">
        <v>0.71199999999999997</v>
      </c>
      <c r="S406" s="5">
        <v>0.308</v>
      </c>
      <c r="U406" s="5">
        <v>0.96363956357199987</v>
      </c>
      <c r="V406" s="5">
        <v>7862.5477240708169</v>
      </c>
      <c r="W406" s="72">
        <f t="shared" si="8"/>
        <v>0.78625477240708164</v>
      </c>
      <c r="X406" s="5">
        <v>726.61953052640001</v>
      </c>
      <c r="Y406" s="5">
        <v>274.54973680680001</v>
      </c>
      <c r="Z406" s="5">
        <v>1506.2924609039999</v>
      </c>
      <c r="AA406" s="5">
        <v>81.510000000000005</v>
      </c>
      <c r="AB406" s="5">
        <v>24.96974331705842</v>
      </c>
      <c r="AC406" s="5">
        <v>4.6450286298863011E-2</v>
      </c>
      <c r="AD406" s="5">
        <v>246.93319031213113</v>
      </c>
      <c r="AE406" s="5">
        <v>193.8912602760563</v>
      </c>
      <c r="AK406" s="5">
        <v>27.1</v>
      </c>
      <c r="AL406" s="5">
        <v>331.3</v>
      </c>
      <c r="AM406" s="5">
        <v>89.4</v>
      </c>
      <c r="AN406" s="5">
        <v>64.7</v>
      </c>
      <c r="AO406" s="5">
        <v>277.60000000000002</v>
      </c>
      <c r="AP406" s="5" t="s">
        <v>19</v>
      </c>
      <c r="AQ406" s="5">
        <v>113.5</v>
      </c>
      <c r="AR406" s="5">
        <v>23.7</v>
      </c>
      <c r="AS406" s="5">
        <v>512.20000000000005</v>
      </c>
      <c r="AT406" s="5">
        <v>31.5</v>
      </c>
      <c r="AU406" s="5">
        <v>188</v>
      </c>
      <c r="AV406" s="5">
        <v>31.5</v>
      </c>
      <c r="AW406" s="5">
        <v>365.4</v>
      </c>
      <c r="AX406" s="5">
        <v>23.6</v>
      </c>
      <c r="AY406" s="5">
        <v>49.7</v>
      </c>
      <c r="AZ406" s="5">
        <v>6.7</v>
      </c>
      <c r="BA406" s="5">
        <v>29.1</v>
      </c>
      <c r="BB406" s="5">
        <v>7.8</v>
      </c>
      <c r="BC406" s="5">
        <v>2.2999999999999998</v>
      </c>
      <c r="BD406" s="5">
        <v>8</v>
      </c>
      <c r="BE406" s="5">
        <v>1.2</v>
      </c>
      <c r="BF406" s="5">
        <v>6.1</v>
      </c>
      <c r="BG406" s="5">
        <v>1.2</v>
      </c>
      <c r="BH406" s="5">
        <v>2.9</v>
      </c>
      <c r="BK406" s="5" t="s">
        <v>19</v>
      </c>
      <c r="BL406" s="5">
        <v>4.8</v>
      </c>
      <c r="BM406" s="5">
        <v>2.1</v>
      </c>
      <c r="BN406" s="5">
        <v>1.8</v>
      </c>
      <c r="BO406" s="5">
        <v>2.5</v>
      </c>
      <c r="BP406" s="5">
        <v>0.6</v>
      </c>
    </row>
    <row r="407" spans="1:68">
      <c r="A407" s="5" t="s">
        <v>478</v>
      </c>
      <c r="B407" s="5" t="s">
        <v>1348</v>
      </c>
      <c r="C407" s="5" t="s">
        <v>1348</v>
      </c>
      <c r="D407" s="5" t="s">
        <v>165</v>
      </c>
      <c r="E407" s="5" t="s">
        <v>490</v>
      </c>
      <c r="F407" s="5" t="s">
        <v>167</v>
      </c>
      <c r="G407" s="5" t="s">
        <v>69</v>
      </c>
      <c r="H407" s="5">
        <v>43.164999999999999</v>
      </c>
      <c r="I407" s="5">
        <v>2.8439999999999999</v>
      </c>
      <c r="J407" s="5">
        <v>14.583</v>
      </c>
      <c r="K407" s="5">
        <v>1.9950000000000001</v>
      </c>
      <c r="L407" s="5">
        <v>12.228999999999999</v>
      </c>
      <c r="M407" s="5">
        <f t="shared" si="9"/>
        <v>14.0245</v>
      </c>
      <c r="N407" s="5">
        <v>0.28399999999999997</v>
      </c>
      <c r="O407" s="5">
        <v>8.3719999999999999</v>
      </c>
      <c r="P407" s="5">
        <v>10.792999999999999</v>
      </c>
      <c r="Q407" s="5">
        <v>3.02</v>
      </c>
      <c r="R407" s="5">
        <v>1.155</v>
      </c>
      <c r="S407" s="5">
        <v>0.51100000000000001</v>
      </c>
      <c r="U407" s="5">
        <v>1.004306267195</v>
      </c>
      <c r="V407" s="5">
        <v>9896.1721265732922</v>
      </c>
      <c r="W407" s="72">
        <f t="shared" si="8"/>
        <v>0.98961721265732927</v>
      </c>
      <c r="X407" s="5">
        <v>1001.6606101809999</v>
      </c>
      <c r="Y407" s="5">
        <v>467.61463133000001</v>
      </c>
      <c r="Z407" s="5">
        <v>1999.8303632230002</v>
      </c>
      <c r="AA407" s="5">
        <v>81</v>
      </c>
      <c r="AB407" s="5">
        <v>33.839885479087833</v>
      </c>
      <c r="AC407" s="5">
        <v>4.877007958566093E-2</v>
      </c>
      <c r="AD407" s="5" t="s">
        <v>20</v>
      </c>
      <c r="AE407" s="5">
        <v>168.22550539279732</v>
      </c>
      <c r="AK407" s="5" t="s">
        <v>19</v>
      </c>
      <c r="AL407" s="5">
        <v>276.8</v>
      </c>
      <c r="AM407" s="5" t="s">
        <v>19</v>
      </c>
      <c r="AN407" s="5" t="s">
        <v>19</v>
      </c>
      <c r="AO407" s="5" t="s">
        <v>19</v>
      </c>
      <c r="AP407" s="5" t="s">
        <v>19</v>
      </c>
      <c r="AQ407" s="5">
        <v>106.7</v>
      </c>
      <c r="AR407" s="5">
        <v>30.2</v>
      </c>
      <c r="AS407" s="5">
        <v>622.29999999999995</v>
      </c>
      <c r="AT407" s="5">
        <v>25.4</v>
      </c>
      <c r="AU407" s="5">
        <v>189.3</v>
      </c>
      <c r="AV407" s="5">
        <v>43.8</v>
      </c>
      <c r="AW407" s="5">
        <v>457.4</v>
      </c>
      <c r="AX407" s="5">
        <v>28.8</v>
      </c>
      <c r="AY407" s="5">
        <v>59.7</v>
      </c>
      <c r="AZ407" s="5">
        <v>7.6</v>
      </c>
      <c r="BA407" s="5">
        <v>29.6</v>
      </c>
      <c r="BB407" s="5" t="s">
        <v>19</v>
      </c>
      <c r="BC407" s="5" t="s">
        <v>19</v>
      </c>
      <c r="BD407" s="5" t="s">
        <v>19</v>
      </c>
      <c r="BE407" s="5" t="s">
        <v>19</v>
      </c>
      <c r="BF407" s="5" t="s">
        <v>19</v>
      </c>
      <c r="BG407" s="5" t="s">
        <v>19</v>
      </c>
      <c r="BH407" s="5" t="s">
        <v>19</v>
      </c>
      <c r="BK407" s="5" t="s">
        <v>19</v>
      </c>
      <c r="BL407" s="5" t="s">
        <v>19</v>
      </c>
      <c r="BM407" s="5" t="s">
        <v>19</v>
      </c>
      <c r="BN407" s="5" t="s">
        <v>19</v>
      </c>
      <c r="BO407" s="5">
        <v>3.1</v>
      </c>
      <c r="BP407" s="5" t="s">
        <v>19</v>
      </c>
    </row>
    <row r="408" spans="1:68">
      <c r="A408" s="5" t="s">
        <v>478</v>
      </c>
      <c r="B408" s="5" t="s">
        <v>1349</v>
      </c>
      <c r="C408" s="5" t="s">
        <v>1349</v>
      </c>
      <c r="D408" s="5" t="s">
        <v>143</v>
      </c>
      <c r="E408" s="5" t="s">
        <v>490</v>
      </c>
      <c r="F408" s="5" t="s">
        <v>167</v>
      </c>
      <c r="G408" s="5" t="s">
        <v>69</v>
      </c>
      <c r="H408" s="5">
        <v>45.793999999999997</v>
      </c>
      <c r="I408" s="5">
        <v>2.2629999999999999</v>
      </c>
      <c r="J408" s="5">
        <v>14.154999999999999</v>
      </c>
      <c r="K408" s="5">
        <v>1.575</v>
      </c>
      <c r="L408" s="5">
        <v>11.224</v>
      </c>
      <c r="M408" s="5">
        <f t="shared" si="9"/>
        <v>12.641500000000001</v>
      </c>
      <c r="N408" s="5">
        <v>0.193</v>
      </c>
      <c r="O408" s="5">
        <v>8.4640000000000004</v>
      </c>
      <c r="P408" s="5">
        <v>11.271000000000001</v>
      </c>
      <c r="Q408" s="5">
        <v>2.6680000000000001</v>
      </c>
      <c r="R408" s="5">
        <v>0.98499999999999999</v>
      </c>
      <c r="S408" s="5">
        <v>0.47099999999999997</v>
      </c>
      <c r="U408" s="5">
        <v>0.86695159743500005</v>
      </c>
      <c r="V408" s="5">
        <v>11142.112065858602</v>
      </c>
      <c r="W408" s="72">
        <f t="shared" si="8"/>
        <v>1.1142112065858603</v>
      </c>
      <c r="X408" s="5">
        <v>595.85122107279994</v>
      </c>
      <c r="Y408" s="5">
        <v>363.68844323349998</v>
      </c>
      <c r="Z408" s="5">
        <v>1416.3065168559999</v>
      </c>
      <c r="AA408" s="5">
        <v>81.86</v>
      </c>
      <c r="AB408" s="5" t="s">
        <v>20</v>
      </c>
      <c r="AC408" s="5">
        <v>4.447752653517905E-2</v>
      </c>
      <c r="AD408" s="5" t="s">
        <v>20</v>
      </c>
      <c r="AE408" s="5" t="s">
        <v>20</v>
      </c>
    </row>
    <row r="409" spans="1:68">
      <c r="A409" s="5" t="s">
        <v>478</v>
      </c>
      <c r="B409" s="5" t="s">
        <v>1350</v>
      </c>
      <c r="C409" s="5" t="s">
        <v>1350</v>
      </c>
      <c r="D409" s="5" t="s">
        <v>166</v>
      </c>
      <c r="E409" s="5" t="s">
        <v>490</v>
      </c>
      <c r="F409" s="5" t="s">
        <v>167</v>
      </c>
      <c r="G409" s="5" t="s">
        <v>69</v>
      </c>
      <c r="H409" s="5">
        <v>43.554000000000002</v>
      </c>
      <c r="I409" s="5">
        <v>2.7869999999999999</v>
      </c>
      <c r="J409" s="5">
        <v>14.010999999999999</v>
      </c>
      <c r="K409" s="5">
        <v>1.87</v>
      </c>
      <c r="L409" s="5">
        <v>12.246</v>
      </c>
      <c r="M409" s="5">
        <f t="shared" si="9"/>
        <v>13.929</v>
      </c>
      <c r="N409" s="5">
        <v>0.216</v>
      </c>
      <c r="O409" s="5">
        <v>8.9930000000000003</v>
      </c>
      <c r="P409" s="5">
        <v>10.747</v>
      </c>
      <c r="Q409" s="5">
        <v>2.9630000000000001</v>
      </c>
      <c r="R409" s="5">
        <v>1.1060000000000001</v>
      </c>
      <c r="S409" s="5">
        <v>0.48299999999999998</v>
      </c>
      <c r="U409" s="5">
        <v>0.99715148776599982</v>
      </c>
      <c r="V409" s="5">
        <v>7669.4742575620285</v>
      </c>
      <c r="W409" s="72">
        <f t="shared" si="8"/>
        <v>0.76694742575620289</v>
      </c>
      <c r="X409" s="5">
        <v>1018.060653526</v>
      </c>
      <c r="Y409" s="5">
        <v>450.32652898240002</v>
      </c>
      <c r="Z409" s="5">
        <v>2038.69204868</v>
      </c>
      <c r="AA409" s="5">
        <v>82.08</v>
      </c>
      <c r="AB409" s="5">
        <v>18.476599882504537</v>
      </c>
      <c r="AC409" s="5">
        <v>4.9047825987975358E-2</v>
      </c>
      <c r="AD409" s="5" t="s">
        <v>20</v>
      </c>
      <c r="AE409" s="5">
        <v>106.8758293425509</v>
      </c>
      <c r="AK409" s="5" t="s">
        <v>19</v>
      </c>
      <c r="AL409" s="5">
        <v>143</v>
      </c>
      <c r="AM409" s="5" t="s">
        <v>19</v>
      </c>
      <c r="AN409" s="5" t="s">
        <v>19</v>
      </c>
      <c r="AO409" s="5" t="s">
        <v>19</v>
      </c>
      <c r="AP409" s="5" t="s">
        <v>19</v>
      </c>
      <c r="AQ409" s="5">
        <v>156.69999999999999</v>
      </c>
      <c r="AR409" s="5">
        <v>54.5</v>
      </c>
      <c r="AS409" s="5">
        <v>995.4</v>
      </c>
      <c r="AT409" s="5">
        <v>34.299999999999997</v>
      </c>
      <c r="AU409" s="5">
        <v>338.4</v>
      </c>
      <c r="AV409" s="5">
        <v>65.7</v>
      </c>
      <c r="AW409" s="5">
        <v>763.4</v>
      </c>
      <c r="AX409" s="5">
        <v>45.7</v>
      </c>
      <c r="AY409" s="5">
        <v>93.3</v>
      </c>
      <c r="AZ409" s="5">
        <v>13</v>
      </c>
      <c r="BA409" s="5">
        <v>55.1</v>
      </c>
      <c r="BB409" s="5" t="s">
        <v>19</v>
      </c>
      <c r="BC409" s="5" t="s">
        <v>19</v>
      </c>
      <c r="BD409" s="5" t="s">
        <v>19</v>
      </c>
      <c r="BE409" s="5" t="s">
        <v>19</v>
      </c>
      <c r="BF409" s="5" t="s">
        <v>19</v>
      </c>
      <c r="BG409" s="5" t="s">
        <v>19</v>
      </c>
      <c r="BH409" s="5" t="s">
        <v>19</v>
      </c>
      <c r="BK409" s="5" t="s">
        <v>19</v>
      </c>
      <c r="BL409" s="5" t="s">
        <v>19</v>
      </c>
      <c r="BM409" s="5" t="s">
        <v>19</v>
      </c>
      <c r="BN409" s="5" t="s">
        <v>19</v>
      </c>
      <c r="BO409" s="5" t="s">
        <v>19</v>
      </c>
      <c r="BP409" s="5" t="s">
        <v>19</v>
      </c>
    </row>
    <row r="410" spans="1:68">
      <c r="A410" s="5" t="s">
        <v>478</v>
      </c>
      <c r="B410" s="5" t="s">
        <v>1351</v>
      </c>
      <c r="C410" s="5" t="s">
        <v>1351</v>
      </c>
      <c r="D410" s="5" t="s">
        <v>142</v>
      </c>
      <c r="E410" s="5" t="s">
        <v>490</v>
      </c>
      <c r="F410" s="5" t="s">
        <v>167</v>
      </c>
      <c r="G410" s="5" t="s">
        <v>69</v>
      </c>
      <c r="H410" s="5">
        <v>45.570999999999998</v>
      </c>
      <c r="I410" s="5">
        <v>2.1659999999999999</v>
      </c>
      <c r="J410" s="5">
        <v>14.298</v>
      </c>
      <c r="K410" s="5">
        <v>1.524</v>
      </c>
      <c r="L410" s="5">
        <v>11.33</v>
      </c>
      <c r="M410" s="5">
        <f t="shared" si="9"/>
        <v>12.701600000000001</v>
      </c>
      <c r="N410" s="5">
        <v>0.186</v>
      </c>
      <c r="O410" s="5">
        <v>9.1370000000000005</v>
      </c>
      <c r="P410" s="5">
        <v>10.682</v>
      </c>
      <c r="Q410" s="5">
        <v>3.0139999999999998</v>
      </c>
      <c r="R410" s="5">
        <v>0.89500000000000002</v>
      </c>
      <c r="S410" s="5">
        <v>0.373</v>
      </c>
      <c r="U410" s="5">
        <v>0.77026346482800001</v>
      </c>
      <c r="V410" s="5">
        <v>6301.8763983626022</v>
      </c>
      <c r="W410" s="72">
        <f t="shared" si="8"/>
        <v>0.63018763983626025</v>
      </c>
      <c r="X410" s="5">
        <v>633.13267119959994</v>
      </c>
      <c r="Y410" s="5">
        <v>329.80663338480002</v>
      </c>
      <c r="Z410" s="5">
        <v>932.78043658800004</v>
      </c>
      <c r="AA410" s="5">
        <v>83.1</v>
      </c>
      <c r="AB410" s="5" t="s">
        <v>20</v>
      </c>
      <c r="AC410" s="5">
        <v>4.4389853127670534E-2</v>
      </c>
      <c r="AD410" s="5" t="s">
        <v>20</v>
      </c>
      <c r="AE410" s="5" t="s">
        <v>20</v>
      </c>
    </row>
    <row r="411" spans="1:68">
      <c r="A411" s="5" t="s">
        <v>478</v>
      </c>
      <c r="B411" s="5" t="s">
        <v>1352</v>
      </c>
      <c r="C411" s="5" t="s">
        <v>1352</v>
      </c>
      <c r="D411" s="5" t="s">
        <v>145</v>
      </c>
      <c r="E411" s="5" t="s">
        <v>490</v>
      </c>
      <c r="F411" s="5" t="s">
        <v>167</v>
      </c>
      <c r="G411" s="5" t="s">
        <v>69</v>
      </c>
      <c r="H411" s="5">
        <v>45.037999999999997</v>
      </c>
      <c r="I411" s="5">
        <v>2.2290000000000001</v>
      </c>
      <c r="J411" s="5">
        <v>13.712999999999999</v>
      </c>
      <c r="K411" s="5">
        <v>1.5609999999999999</v>
      </c>
      <c r="L411" s="5">
        <v>11.272</v>
      </c>
      <c r="M411" s="5">
        <f t="shared" si="9"/>
        <v>12.6769</v>
      </c>
      <c r="N411" s="5">
        <v>0.157</v>
      </c>
      <c r="O411" s="5">
        <v>9.6199999999999992</v>
      </c>
      <c r="P411" s="5">
        <v>12.061</v>
      </c>
      <c r="Q411" s="5">
        <v>2.8210000000000002</v>
      </c>
      <c r="R411" s="5">
        <v>0.78300000000000003</v>
      </c>
      <c r="S411" s="5">
        <v>0.33400000000000002</v>
      </c>
      <c r="U411" s="5">
        <v>0.406675271427</v>
      </c>
      <c r="V411" s="5">
        <v>4869.9558613754143</v>
      </c>
      <c r="W411" s="72">
        <f t="shared" si="8"/>
        <v>0.48699558613754146</v>
      </c>
      <c r="X411" s="5">
        <v>606.94705167870006</v>
      </c>
      <c r="Y411" s="5">
        <v>280.90462913610003</v>
      </c>
      <c r="Z411" s="5">
        <v>1300.2178683060001</v>
      </c>
      <c r="AA411" s="5">
        <v>84.18</v>
      </c>
      <c r="AB411" s="5">
        <v>23.254676309528737</v>
      </c>
      <c r="AC411" s="5">
        <v>4.3215992469505582E-2</v>
      </c>
      <c r="AD411" s="5" t="s">
        <v>20</v>
      </c>
      <c r="AE411" s="5">
        <v>85.435981392226893</v>
      </c>
      <c r="AK411" s="5" t="s">
        <v>19</v>
      </c>
      <c r="AL411" s="5">
        <v>237.7</v>
      </c>
      <c r="AM411" s="5">
        <v>145.30000000000001</v>
      </c>
      <c r="AN411" s="5" t="s">
        <v>19</v>
      </c>
      <c r="AO411" s="5">
        <v>755.6</v>
      </c>
      <c r="AP411" s="5">
        <v>410.5</v>
      </c>
      <c r="AQ411" s="5">
        <v>67.900000000000006</v>
      </c>
      <c r="AR411" s="5">
        <v>26.7</v>
      </c>
      <c r="AS411" s="5">
        <v>487.9</v>
      </c>
      <c r="AT411" s="5">
        <v>24.2</v>
      </c>
      <c r="AU411" s="5">
        <v>181.2</v>
      </c>
      <c r="AV411" s="5">
        <v>35.700000000000003</v>
      </c>
      <c r="AW411" s="5">
        <v>371.3</v>
      </c>
      <c r="AX411" s="5">
        <v>25.2</v>
      </c>
      <c r="AY411" s="5">
        <v>47.6</v>
      </c>
      <c r="AZ411" s="5">
        <v>6.4</v>
      </c>
      <c r="BA411" s="5">
        <v>26.1</v>
      </c>
      <c r="BB411" s="5" t="s">
        <v>19</v>
      </c>
      <c r="BC411" s="5">
        <v>1.9</v>
      </c>
      <c r="BD411" s="5" t="s">
        <v>19</v>
      </c>
      <c r="BE411" s="5" t="s">
        <v>19</v>
      </c>
      <c r="BF411" s="5" t="s">
        <v>19</v>
      </c>
      <c r="BG411" s="5" t="s">
        <v>19</v>
      </c>
      <c r="BH411" s="5" t="s">
        <v>19</v>
      </c>
      <c r="BK411" s="5" t="s">
        <v>19</v>
      </c>
      <c r="BL411" s="5">
        <v>4.5999999999999996</v>
      </c>
      <c r="BM411" s="5">
        <v>2.2000000000000002</v>
      </c>
      <c r="BN411" s="5">
        <v>2.2999999999999998</v>
      </c>
      <c r="BO411" s="5">
        <v>2.7</v>
      </c>
      <c r="BP411" s="5">
        <v>0.7</v>
      </c>
    </row>
    <row r="412" spans="1:68">
      <c r="A412" s="5" t="s">
        <v>478</v>
      </c>
      <c r="B412" s="5" t="s">
        <v>1353</v>
      </c>
      <c r="C412" s="5" t="s">
        <v>1353</v>
      </c>
      <c r="D412" s="5" t="s">
        <v>155</v>
      </c>
      <c r="E412" s="5" t="s">
        <v>490</v>
      </c>
      <c r="F412" s="5" t="s">
        <v>167</v>
      </c>
      <c r="G412" s="5" t="s">
        <v>69</v>
      </c>
      <c r="H412" s="5">
        <v>45.96</v>
      </c>
      <c r="I412" s="5">
        <v>1.8340000000000001</v>
      </c>
      <c r="J412" s="5">
        <v>13.255000000000001</v>
      </c>
      <c r="K412" s="5">
        <v>1.4950000000000001</v>
      </c>
      <c r="L412" s="5">
        <v>11.287000000000001</v>
      </c>
      <c r="M412" s="5">
        <f t="shared" si="9"/>
        <v>12.6325</v>
      </c>
      <c r="N412" s="5">
        <v>0.151</v>
      </c>
      <c r="O412" s="5">
        <v>9.7750000000000004</v>
      </c>
      <c r="P412" s="5">
        <v>11.135999999999999</v>
      </c>
      <c r="Q412" s="5">
        <v>3.0960000000000001</v>
      </c>
      <c r="R412" s="5">
        <v>0.78300000000000003</v>
      </c>
      <c r="S412" s="5">
        <v>0.28899999999999998</v>
      </c>
      <c r="U412" s="5">
        <v>0.88409308723299995</v>
      </c>
      <c r="V412" s="5">
        <v>7157.216861351395</v>
      </c>
      <c r="W412" s="72">
        <f t="shared" si="8"/>
        <v>0.71572168613513953</v>
      </c>
      <c r="X412" s="5">
        <v>875.52850341929991</v>
      </c>
      <c r="Y412" s="5">
        <v>292.75976921520004</v>
      </c>
      <c r="Z412" s="5">
        <v>1369.2016984230002</v>
      </c>
      <c r="AA412" s="5">
        <v>84.16</v>
      </c>
      <c r="AB412" s="5" t="s">
        <v>20</v>
      </c>
      <c r="AC412" s="5">
        <v>4.5039855771292221E-2</v>
      </c>
      <c r="AD412" s="5" t="s">
        <v>20</v>
      </c>
      <c r="AE412" s="5" t="s">
        <v>20</v>
      </c>
    </row>
    <row r="413" spans="1:68">
      <c r="A413" s="5" t="s">
        <v>478</v>
      </c>
      <c r="B413" s="5" t="s">
        <v>1354</v>
      </c>
      <c r="C413" s="5" t="s">
        <v>1354</v>
      </c>
      <c r="D413" s="5" t="s">
        <v>156</v>
      </c>
      <c r="E413" s="5" t="s">
        <v>490</v>
      </c>
      <c r="F413" s="5" t="s">
        <v>167</v>
      </c>
      <c r="G413" s="5" t="s">
        <v>69</v>
      </c>
      <c r="H413" s="5">
        <v>44.783000000000001</v>
      </c>
      <c r="I413" s="5">
        <v>2.2170000000000001</v>
      </c>
      <c r="J413" s="5">
        <v>12.618</v>
      </c>
      <c r="K413" s="5">
        <v>1.5569999999999999</v>
      </c>
      <c r="L413" s="5">
        <v>11.23</v>
      </c>
      <c r="M413" s="5">
        <f t="shared" si="9"/>
        <v>12.6313</v>
      </c>
      <c r="N413" s="5">
        <v>0.16500000000000001</v>
      </c>
      <c r="O413" s="5">
        <v>10.555999999999999</v>
      </c>
      <c r="P413" s="5">
        <v>11.398</v>
      </c>
      <c r="Q413" s="5">
        <v>3.117</v>
      </c>
      <c r="R413" s="5">
        <v>1.0369999999999999</v>
      </c>
      <c r="S413" s="5">
        <v>0.318</v>
      </c>
      <c r="U413" s="5">
        <v>0.96200791097999994</v>
      </c>
      <c r="V413" s="5">
        <v>7070.1238838100289</v>
      </c>
      <c r="W413" s="72">
        <f t="shared" si="8"/>
        <v>0.70701238838100289</v>
      </c>
      <c r="X413" s="5">
        <v>801.50729839500002</v>
      </c>
      <c r="Y413" s="5">
        <v>407.2717287465</v>
      </c>
      <c r="Z413" s="5">
        <v>1612.4768688450001</v>
      </c>
      <c r="AA413" s="5">
        <v>85.7</v>
      </c>
      <c r="AB413" s="5">
        <v>28.727860157526884</v>
      </c>
      <c r="AC413" s="5">
        <v>4.7309990923678803E-2</v>
      </c>
      <c r="AD413" s="5">
        <v>278.01325324913796</v>
      </c>
      <c r="AE413" s="5">
        <v>202.52798125894734</v>
      </c>
      <c r="AK413" s="5">
        <v>22.3</v>
      </c>
      <c r="AL413" s="5">
        <v>288.10000000000002</v>
      </c>
      <c r="AM413" s="5">
        <v>105</v>
      </c>
      <c r="AN413" s="5">
        <v>24.9</v>
      </c>
      <c r="AO413" s="5" t="s">
        <v>19</v>
      </c>
      <c r="AP413" s="5">
        <v>27.2</v>
      </c>
      <c r="AQ413" s="5">
        <v>64.099999999999994</v>
      </c>
      <c r="AR413" s="5">
        <v>22.7</v>
      </c>
      <c r="AS413" s="5">
        <v>521.9</v>
      </c>
      <c r="AT413" s="5">
        <v>26.8</v>
      </c>
      <c r="AU413" s="5">
        <v>174</v>
      </c>
      <c r="AV413" s="5">
        <v>30.8</v>
      </c>
      <c r="AW413" s="5">
        <v>341</v>
      </c>
      <c r="AX413" s="5">
        <v>23.5</v>
      </c>
      <c r="AY413" s="5">
        <v>47.5</v>
      </c>
      <c r="AZ413" s="5">
        <v>6.5</v>
      </c>
      <c r="BA413" s="5">
        <v>27.9</v>
      </c>
      <c r="BB413" s="5">
        <v>5.8</v>
      </c>
      <c r="BC413" s="5">
        <v>2</v>
      </c>
      <c r="BD413" s="5">
        <v>6.9</v>
      </c>
      <c r="BE413" s="5">
        <v>1</v>
      </c>
      <c r="BF413" s="5">
        <v>5.8</v>
      </c>
      <c r="BG413" s="5">
        <v>1</v>
      </c>
      <c r="BH413" s="5" t="s">
        <v>19</v>
      </c>
      <c r="BK413" s="5" t="s">
        <v>19</v>
      </c>
      <c r="BL413" s="5">
        <v>4.8</v>
      </c>
      <c r="BM413" s="5">
        <v>1.9</v>
      </c>
      <c r="BN413" s="5">
        <v>1.4</v>
      </c>
      <c r="BO413" s="5">
        <v>2.5</v>
      </c>
      <c r="BP413" s="5">
        <v>0.6</v>
      </c>
    </row>
    <row r="414" spans="1:68">
      <c r="A414" s="5" t="s">
        <v>478</v>
      </c>
      <c r="B414" s="5" t="s">
        <v>1355</v>
      </c>
      <c r="C414" s="5" t="s">
        <v>1355</v>
      </c>
      <c r="D414" s="5" t="s">
        <v>158</v>
      </c>
      <c r="E414" s="5" t="s">
        <v>490</v>
      </c>
      <c r="F414" s="5" t="s">
        <v>167</v>
      </c>
      <c r="G414" s="5" t="s">
        <v>69</v>
      </c>
      <c r="H414" s="5">
        <v>44.195</v>
      </c>
      <c r="I414" s="5">
        <v>2.1030000000000002</v>
      </c>
      <c r="J414" s="5">
        <v>12.356999999999999</v>
      </c>
      <c r="K414" s="5">
        <v>1.579</v>
      </c>
      <c r="L414" s="5">
        <v>12.505000000000001</v>
      </c>
      <c r="M414" s="5">
        <f t="shared" si="9"/>
        <v>13.926100000000002</v>
      </c>
      <c r="N414" s="5">
        <v>0.21199999999999999</v>
      </c>
      <c r="O414" s="5">
        <v>12.148</v>
      </c>
      <c r="P414" s="5">
        <v>10.413</v>
      </c>
      <c r="Q414" s="5">
        <v>2.6259999999999999</v>
      </c>
      <c r="R414" s="5">
        <v>0.80900000000000005</v>
      </c>
      <c r="S414" s="5">
        <v>0.36399999999999999</v>
      </c>
      <c r="U414" s="5">
        <v>0.618803647869</v>
      </c>
      <c r="V414" s="5">
        <v>9258.9151879782366</v>
      </c>
      <c r="W414" s="72">
        <f t="shared" si="8"/>
        <v>0.92589151879782361</v>
      </c>
      <c r="X414" s="5">
        <v>644.63280492169997</v>
      </c>
      <c r="Y414" s="5">
        <v>254.2197188701</v>
      </c>
      <c r="Z414" s="5">
        <v>1089.9841182119999</v>
      </c>
      <c r="AA414" s="5">
        <v>85.87</v>
      </c>
      <c r="AB414" s="5" t="s">
        <v>20</v>
      </c>
      <c r="AC414" s="5">
        <v>3.7853676784753529E-2</v>
      </c>
      <c r="AD414" s="5" t="s">
        <v>20</v>
      </c>
      <c r="AE414" s="5" t="s">
        <v>20</v>
      </c>
    </row>
    <row r="415" spans="1:68">
      <c r="A415" s="5" t="s">
        <v>478</v>
      </c>
      <c r="B415" s="5" t="s">
        <v>1356</v>
      </c>
      <c r="C415" s="5" t="s">
        <v>1356</v>
      </c>
      <c r="D415" s="5" t="s">
        <v>140</v>
      </c>
      <c r="E415" s="5" t="s">
        <v>490</v>
      </c>
      <c r="F415" s="5" t="s">
        <v>167</v>
      </c>
      <c r="G415" s="5" t="s">
        <v>69</v>
      </c>
      <c r="H415" s="5">
        <v>45.432000000000002</v>
      </c>
      <c r="I415" s="5">
        <v>1.796</v>
      </c>
      <c r="J415" s="5">
        <v>12.529</v>
      </c>
      <c r="K415" s="5">
        <v>1.341</v>
      </c>
      <c r="L415" s="5">
        <v>11.427</v>
      </c>
      <c r="M415" s="5">
        <f t="shared" si="9"/>
        <v>12.633900000000001</v>
      </c>
      <c r="N415" s="5">
        <v>0.17699999999999999</v>
      </c>
      <c r="O415" s="5">
        <v>12.186999999999999</v>
      </c>
      <c r="P415" s="5">
        <v>10.750999999999999</v>
      </c>
      <c r="Q415" s="5">
        <v>2.3380000000000001</v>
      </c>
      <c r="R415" s="5">
        <v>0.76</v>
      </c>
      <c r="S415" s="5">
        <v>0.33800000000000002</v>
      </c>
      <c r="U415" s="5">
        <v>0.86603320921599991</v>
      </c>
      <c r="V415" s="5">
        <v>6519.0876803845949</v>
      </c>
      <c r="W415" s="72">
        <f t="shared" si="8"/>
        <v>0.65190876803845954</v>
      </c>
      <c r="X415" s="5">
        <v>716.29002959039997</v>
      </c>
      <c r="Y415" s="5">
        <v>321.88620188800002</v>
      </c>
      <c r="Z415" s="5">
        <v>1167.897562976</v>
      </c>
      <c r="AA415" s="5">
        <v>86.75</v>
      </c>
      <c r="AB415" s="5">
        <v>68.874041306769229</v>
      </c>
      <c r="AC415" s="5">
        <v>5.1019491432934799E-2</v>
      </c>
      <c r="AD415" s="5" t="s">
        <v>20</v>
      </c>
      <c r="AE415" s="5">
        <v>503.50767977674417</v>
      </c>
      <c r="AK415" s="5">
        <v>19.5</v>
      </c>
      <c r="AL415" s="5">
        <v>200.3</v>
      </c>
      <c r="AM415" s="5">
        <v>141.69999999999999</v>
      </c>
      <c r="AN415" s="5" t="s">
        <v>19</v>
      </c>
      <c r="AO415" s="5" t="s">
        <v>19</v>
      </c>
      <c r="AP415" s="5" t="s">
        <v>19</v>
      </c>
      <c r="AQ415" s="5">
        <v>50.2</v>
      </c>
      <c r="AR415" s="5" t="s">
        <v>19</v>
      </c>
      <c r="AS415" s="5">
        <v>207.6</v>
      </c>
      <c r="AT415" s="5">
        <v>19.600000000000001</v>
      </c>
      <c r="AU415" s="5">
        <v>69.400000000000006</v>
      </c>
      <c r="AV415" s="5">
        <v>11.8</v>
      </c>
      <c r="AW415" s="5">
        <v>121.8</v>
      </c>
      <c r="AX415" s="5">
        <v>8.3000000000000007</v>
      </c>
      <c r="AY415" s="5">
        <v>17.2</v>
      </c>
      <c r="AZ415" s="5">
        <v>2.2000000000000002</v>
      </c>
      <c r="BA415" s="5">
        <v>10.4</v>
      </c>
      <c r="BB415" s="5" t="s">
        <v>19</v>
      </c>
      <c r="BC415" s="5" t="s">
        <v>19</v>
      </c>
      <c r="BD415" s="5" t="s">
        <v>19</v>
      </c>
      <c r="BE415" s="5" t="s">
        <v>19</v>
      </c>
      <c r="BF415" s="5" t="s">
        <v>19</v>
      </c>
      <c r="BG415" s="5" t="s">
        <v>19</v>
      </c>
      <c r="BH415" s="5" t="s">
        <v>19</v>
      </c>
      <c r="BK415" s="5" t="s">
        <v>19</v>
      </c>
      <c r="BL415" s="5" t="s">
        <v>19</v>
      </c>
      <c r="BM415" s="5" t="s">
        <v>19</v>
      </c>
      <c r="BN415" s="5" t="s">
        <v>19</v>
      </c>
      <c r="BO415" s="5" t="s">
        <v>19</v>
      </c>
      <c r="BP415" s="5" t="s">
        <v>19</v>
      </c>
    </row>
    <row r="416" spans="1:68">
      <c r="A416" s="5" t="s">
        <v>478</v>
      </c>
      <c r="B416" s="5" t="s">
        <v>1357</v>
      </c>
      <c r="C416" s="5" t="s">
        <v>1357</v>
      </c>
      <c r="D416" s="5" t="s">
        <v>149</v>
      </c>
      <c r="E416" s="5" t="s">
        <v>490</v>
      </c>
      <c r="F416" s="5" t="s">
        <v>167</v>
      </c>
      <c r="G416" s="5" t="s">
        <v>69</v>
      </c>
      <c r="H416" s="5">
        <v>45.912999999999997</v>
      </c>
      <c r="I416" s="5">
        <v>1.32</v>
      </c>
      <c r="J416" s="5">
        <v>12.439</v>
      </c>
      <c r="K416" s="5">
        <v>1.3140000000000001</v>
      </c>
      <c r="L416" s="5">
        <v>11.452999999999999</v>
      </c>
      <c r="M416" s="5">
        <f t="shared" si="9"/>
        <v>12.6356</v>
      </c>
      <c r="N416" s="5">
        <v>0.191</v>
      </c>
      <c r="O416" s="5">
        <v>12.599</v>
      </c>
      <c r="P416" s="5">
        <v>10.845000000000001</v>
      </c>
      <c r="Q416" s="5">
        <v>2.4119999999999999</v>
      </c>
      <c r="R416" s="5">
        <v>0.44800000000000001</v>
      </c>
      <c r="S416" s="5">
        <v>0.19600000000000001</v>
      </c>
      <c r="U416" s="5">
        <v>0.81506721331199994</v>
      </c>
      <c r="V416" s="5">
        <v>5593.6306573746642</v>
      </c>
      <c r="W416" s="72">
        <f t="shared" si="8"/>
        <v>0.55936306573746641</v>
      </c>
      <c r="X416" s="5">
        <v>485.78767345680001</v>
      </c>
      <c r="Y416" s="5">
        <v>178.0095407574</v>
      </c>
      <c r="Z416" s="5">
        <v>1015.8705260219999</v>
      </c>
      <c r="AA416" s="5">
        <v>87.02</v>
      </c>
      <c r="AB416" s="5" t="s">
        <v>20</v>
      </c>
      <c r="AC416" s="5">
        <v>4.7864400396919964E-2</v>
      </c>
      <c r="AD416" s="5" t="s">
        <v>20</v>
      </c>
      <c r="AE416" s="5" t="s">
        <v>20</v>
      </c>
    </row>
    <row r="417" spans="1:63">
      <c r="A417" s="5" t="s">
        <v>478</v>
      </c>
      <c r="B417" s="5" t="s">
        <v>1358</v>
      </c>
      <c r="C417" s="5" t="s">
        <v>1358</v>
      </c>
      <c r="D417" s="5" t="s">
        <v>141</v>
      </c>
      <c r="E417" s="5" t="s">
        <v>490</v>
      </c>
      <c r="F417" s="5" t="s">
        <v>167</v>
      </c>
      <c r="G417" s="5" t="s">
        <v>69</v>
      </c>
      <c r="H417" s="5">
        <v>46.558999999999997</v>
      </c>
      <c r="I417" s="5">
        <v>1.032</v>
      </c>
      <c r="J417" s="5">
        <v>12.185</v>
      </c>
      <c r="K417" s="5">
        <v>1.3340000000000001</v>
      </c>
      <c r="L417" s="5">
        <v>11.436999999999999</v>
      </c>
      <c r="M417" s="5">
        <f t="shared" si="9"/>
        <v>12.637599999999999</v>
      </c>
      <c r="N417" s="5">
        <v>0.14399999999999999</v>
      </c>
      <c r="O417" s="5">
        <v>12.606</v>
      </c>
      <c r="P417" s="5">
        <v>10.83</v>
      </c>
      <c r="Q417" s="5">
        <v>2.6030000000000002</v>
      </c>
      <c r="R417" s="5">
        <v>0.34300000000000003</v>
      </c>
      <c r="S417" s="5">
        <v>0.109</v>
      </c>
      <c r="U417" s="5">
        <v>0.76516352332199999</v>
      </c>
      <c r="V417" s="5">
        <v>4008.3151148697716</v>
      </c>
      <c r="W417" s="72">
        <f t="shared" si="8"/>
        <v>0.40083151148697715</v>
      </c>
      <c r="X417" s="5">
        <v>633.25830670079995</v>
      </c>
      <c r="Y417" s="5">
        <v>122.86917370859999</v>
      </c>
      <c r="Z417" s="5">
        <v>898.52083998599994</v>
      </c>
      <c r="AA417" s="5">
        <v>86.97</v>
      </c>
      <c r="AB417" s="5" t="s">
        <v>20</v>
      </c>
      <c r="AC417" s="5">
        <v>4.3151527597154439E-2</v>
      </c>
      <c r="AD417" s="5" t="s">
        <v>20</v>
      </c>
      <c r="AE417" s="5" t="s">
        <v>20</v>
      </c>
    </row>
    <row r="418" spans="1:63">
      <c r="A418" s="5" t="s">
        <v>83</v>
      </c>
      <c r="B418" s="5" t="s">
        <v>1359</v>
      </c>
      <c r="C418" s="5" t="s">
        <v>1359</v>
      </c>
      <c r="D418" s="5" t="s">
        <v>171</v>
      </c>
      <c r="E418" s="5" t="s">
        <v>80</v>
      </c>
      <c r="F418" s="5" t="s">
        <v>88</v>
      </c>
      <c r="G418" s="19" t="s">
        <v>69</v>
      </c>
      <c r="H418" s="5">
        <v>47.019336147798597</v>
      </c>
      <c r="I418" s="5">
        <v>3.72283103576732</v>
      </c>
      <c r="J418" s="5">
        <v>15.453616417251503</v>
      </c>
      <c r="K418" s="5">
        <v>3.1297961504746037</v>
      </c>
      <c r="L418" s="5">
        <v>8.0466305338881288</v>
      </c>
      <c r="M418" s="5">
        <v>10.861569191624987</v>
      </c>
      <c r="N418" s="5">
        <v>0.19238924372372404</v>
      </c>
      <c r="O418" s="5">
        <v>3.4768901468833842</v>
      </c>
      <c r="P418" s="5">
        <v>8.3322393080759234</v>
      </c>
      <c r="Q418" s="5">
        <v>4.7859303619107845</v>
      </c>
      <c r="R418" s="5">
        <v>1.9248841343698371</v>
      </c>
      <c r="S418" s="5">
        <v>1.1354932168230105</v>
      </c>
      <c r="T418" s="5">
        <v>34.778772236994683</v>
      </c>
      <c r="U418" s="5">
        <v>1.607</v>
      </c>
      <c r="V418" s="5">
        <v>515.26059798991719</v>
      </c>
      <c r="W418" s="72">
        <f t="shared" si="8"/>
        <v>5.1526059798991719E-2</v>
      </c>
      <c r="X418" s="5">
        <v>2556.384984218038</v>
      </c>
      <c r="Y418" s="5">
        <v>1057.5194524388471</v>
      </c>
      <c r="Z418" s="5">
        <v>1431.5387814686362</v>
      </c>
      <c r="AA418" s="19">
        <v>75.892246820388692</v>
      </c>
      <c r="AB418" s="5">
        <v>28.277886264095116</v>
      </c>
      <c r="AC418" s="5">
        <v>6.6180665322925047E-2</v>
      </c>
      <c r="AD418" s="5">
        <v>169.2858165062236</v>
      </c>
      <c r="AE418" s="5">
        <v>90.698375390013595</v>
      </c>
      <c r="AR418" s="5">
        <v>48.42031825082838</v>
      </c>
      <c r="AS418" s="5">
        <v>1376.1165426370035</v>
      </c>
      <c r="AT418" s="5">
        <v>35.807036880881981</v>
      </c>
      <c r="AU418" s="5">
        <v>447.79611945394288</v>
      </c>
      <c r="AV418" s="5">
        <v>96.017812669694095</v>
      </c>
      <c r="AW418" s="5">
        <v>527.8330407559672</v>
      </c>
      <c r="AX418" s="5">
        <v>86.982790072306344</v>
      </c>
      <c r="AY418" s="5">
        <v>177.18068191295737</v>
      </c>
      <c r="AZ418" s="5">
        <v>20.479006084182686</v>
      </c>
      <c r="BA418" s="5">
        <v>90.402265584607036</v>
      </c>
      <c r="BB418" s="5">
        <v>16.317729575300987</v>
      </c>
      <c r="BC418" s="5">
        <v>4.7084493613342406</v>
      </c>
      <c r="BD418" s="5">
        <v>14.949560900484498</v>
      </c>
      <c r="BE418" s="5">
        <v>1.8988780867836921</v>
      </c>
      <c r="BF418" s="5">
        <v>8.4563421260753255</v>
      </c>
      <c r="BG418" s="5">
        <v>1.4905090687679259</v>
      </c>
      <c r="BH418" s="5">
        <v>3.2718722527769235</v>
      </c>
      <c r="BI418" s="5">
        <v>0.43517414841517937</v>
      </c>
      <c r="BJ418" s="5">
        <v>1.2376911780964412</v>
      </c>
      <c r="BK418" s="5">
        <v>0.2643990694956575</v>
      </c>
    </row>
    <row r="419" spans="1:63">
      <c r="A419" s="5" t="s">
        <v>83</v>
      </c>
      <c r="B419" s="5" t="s">
        <v>1360</v>
      </c>
      <c r="C419" s="5" t="s">
        <v>1360</v>
      </c>
      <c r="D419" s="5" t="s">
        <v>170</v>
      </c>
      <c r="E419" s="5" t="s">
        <v>80</v>
      </c>
      <c r="F419" s="5" t="s">
        <v>89</v>
      </c>
      <c r="G419" s="19" t="s">
        <v>69</v>
      </c>
      <c r="H419" s="5">
        <v>53.471151667706273</v>
      </c>
      <c r="I419" s="5">
        <v>3.1234649692556036</v>
      </c>
      <c r="J419" s="5">
        <v>14.246732765326152</v>
      </c>
      <c r="K419" s="5">
        <v>2.8284766297242356</v>
      </c>
      <c r="L419" s="5">
        <v>7.2723655949773898</v>
      </c>
      <c r="M419" s="5">
        <v>9.8162974757513677</v>
      </c>
      <c r="N419" s="5">
        <v>0.15050425486294267</v>
      </c>
      <c r="O419" s="5">
        <v>3.5659474785526553</v>
      </c>
      <c r="P419" s="5">
        <v>9.4025024821375727</v>
      </c>
      <c r="Q419" s="5">
        <v>1.9966897811817059</v>
      </c>
      <c r="R419" s="5">
        <v>1.2682491876450634</v>
      </c>
      <c r="S419" s="5">
        <v>0.88496501859410293</v>
      </c>
      <c r="T419" s="5">
        <v>38.455754347759978</v>
      </c>
      <c r="U419" s="5">
        <v>1.871</v>
      </c>
      <c r="V419" s="5">
        <v>2433.1081091808569</v>
      </c>
      <c r="W419" s="72">
        <f t="shared" si="8"/>
        <v>0.24331081091808568</v>
      </c>
      <c r="X419" s="5">
        <v>1348.3164556736019</v>
      </c>
      <c r="Y419" s="5">
        <v>519.16443717907555</v>
      </c>
      <c r="Z419" s="5">
        <v>2201.4124295986089</v>
      </c>
      <c r="AA419" s="19">
        <v>75.850053360550618</v>
      </c>
      <c r="AB419" s="5">
        <v>24.038077940928392</v>
      </c>
      <c r="AC419" s="5">
        <v>4.9311441679363487E-2</v>
      </c>
      <c r="AD419" s="5">
        <v>253.43835090251142</v>
      </c>
      <c r="AE419" s="5">
        <v>199.03851773872805</v>
      </c>
      <c r="AR419" s="5">
        <v>16.305181789304655</v>
      </c>
      <c r="AS419" s="5">
        <v>866.02105886479092</v>
      </c>
      <c r="AT419" s="5">
        <v>31.707719621701226</v>
      </c>
      <c r="AU419" s="5">
        <v>375.77255976908282</v>
      </c>
      <c r="AV419" s="5">
        <v>97.635988005558758</v>
      </c>
      <c r="AW419" s="5">
        <v>368.27403314789314</v>
      </c>
      <c r="AX419" s="5">
        <v>41.150221639669482</v>
      </c>
      <c r="AY419" s="5">
        <v>94.001905824881902</v>
      </c>
      <c r="AZ419" s="5">
        <v>11.857779793288742</v>
      </c>
      <c r="BA419" s="5">
        <v>56.090859634741982</v>
      </c>
      <c r="BB419" s="5">
        <v>11.787260734155296</v>
      </c>
      <c r="BC419" s="5">
        <v>4.2695764352344145</v>
      </c>
      <c r="BD419" s="5">
        <v>11.44230500322753</v>
      </c>
      <c r="BE419" s="5">
        <v>2.078901863253952</v>
      </c>
      <c r="BF419" s="5">
        <v>8.6861851087620625</v>
      </c>
      <c r="BG419" s="5">
        <v>1.542721950309327</v>
      </c>
      <c r="BH419" s="5">
        <v>3.3186269228199117</v>
      </c>
      <c r="BI419" s="5">
        <v>0.36113985499889295</v>
      </c>
      <c r="BJ419" s="5">
        <v>2.6545724493133065</v>
      </c>
      <c r="BK419" s="5">
        <v>0.35722604721698681</v>
      </c>
    </row>
    <row r="420" spans="1:63">
      <c r="A420" s="5" t="s">
        <v>83</v>
      </c>
      <c r="B420" s="5" t="s">
        <v>1361</v>
      </c>
      <c r="C420" s="5" t="s">
        <v>1361</v>
      </c>
      <c r="D420" s="5" t="s">
        <v>168</v>
      </c>
      <c r="E420" s="5" t="s">
        <v>80</v>
      </c>
      <c r="F420" s="5" t="s">
        <v>89</v>
      </c>
      <c r="G420" s="19" t="s">
        <v>69</v>
      </c>
      <c r="H420" s="5">
        <v>47.103554384018999</v>
      </c>
      <c r="I420" s="5">
        <v>2.8222958807460983</v>
      </c>
      <c r="J420" s="5">
        <v>16.657777895507724</v>
      </c>
      <c r="K420" s="5">
        <v>3.1596260228191508</v>
      </c>
      <c r="L420" s="5">
        <v>8.1226328344921885</v>
      </c>
      <c r="M420" s="5">
        <v>10.964400479415733</v>
      </c>
      <c r="N420" s="5">
        <v>0.14442874118083782</v>
      </c>
      <c r="O420" s="5">
        <v>3.5681812975293292</v>
      </c>
      <c r="P420" s="5">
        <v>8.5846069586802116</v>
      </c>
      <c r="Q420" s="5">
        <v>4.6335905732263312</v>
      </c>
      <c r="R420" s="5">
        <v>1.1613653571664631</v>
      </c>
      <c r="S420" s="5">
        <v>0.67564952209939899</v>
      </c>
      <c r="T420" s="5">
        <v>35.243460555860835</v>
      </c>
      <c r="U420" s="5">
        <v>2.0433463506400003</v>
      </c>
      <c r="V420" s="5">
        <v>2323.1157351268657</v>
      </c>
      <c r="W420" s="72">
        <f t="shared" si="8"/>
        <v>0.23231157351268658</v>
      </c>
      <c r="X420" s="5">
        <v>1256.1211939485079</v>
      </c>
      <c r="Y420" s="5">
        <v>483.22246851849229</v>
      </c>
      <c r="Z420" s="5">
        <v>1818.2089988007913</v>
      </c>
      <c r="AA420" s="19">
        <v>75.850053360550618</v>
      </c>
      <c r="AB420" s="5">
        <v>23.528036974464069</v>
      </c>
      <c r="AC420" s="5">
        <v>5.0121678852816341E-2</v>
      </c>
      <c r="AD420" s="5">
        <v>192.77900129037505</v>
      </c>
      <c r="AE420" s="5">
        <v>207.83661245481181</v>
      </c>
      <c r="AF420" s="19"/>
      <c r="AG420" s="19"/>
      <c r="AR420" s="5">
        <v>19.31558661262871</v>
      </c>
      <c r="AS420" s="5">
        <v>861.05209262400524</v>
      </c>
      <c r="AT420" s="5">
        <v>34.369242358332258</v>
      </c>
      <c r="AU420" s="5">
        <v>352.43040179205184</v>
      </c>
      <c r="AV420" s="5">
        <v>100.34818355292192</v>
      </c>
      <c r="AW420" s="5">
        <v>561.82400787587335</v>
      </c>
      <c r="AX420" s="5">
        <v>42.576061663549673</v>
      </c>
      <c r="AY420" s="5">
        <v>98.315033453707201</v>
      </c>
      <c r="AZ420" s="5">
        <v>11.915547226377488</v>
      </c>
      <c r="BA420" s="5">
        <v>53.388270143906482</v>
      </c>
      <c r="BB420" s="5">
        <v>11.715896975403609</v>
      </c>
      <c r="BC420" s="5">
        <v>4.1306729522145504</v>
      </c>
      <c r="BD420" s="5">
        <v>10.590443295441602</v>
      </c>
      <c r="BE420" s="5">
        <v>1.9940886284411572</v>
      </c>
      <c r="BF420" s="5">
        <v>9.4315718342274124</v>
      </c>
      <c r="BG420" s="5">
        <v>1.5490548994757984</v>
      </c>
      <c r="BH420" s="5">
        <v>3.1937363825665921</v>
      </c>
      <c r="BI420" s="5">
        <v>0.44526519479505017</v>
      </c>
      <c r="BJ420" s="5">
        <v>2.9274515709903963</v>
      </c>
      <c r="BK420" s="5">
        <v>0.26724108299898325</v>
      </c>
    </row>
    <row r="421" spans="1:63">
      <c r="A421" s="5" t="s">
        <v>83</v>
      </c>
      <c r="B421" s="5" t="s">
        <v>1362</v>
      </c>
      <c r="C421" s="5" t="s">
        <v>1362</v>
      </c>
      <c r="D421" s="5" t="s">
        <v>169</v>
      </c>
      <c r="E421" s="5" t="s">
        <v>80</v>
      </c>
      <c r="F421" s="5" t="s">
        <v>89</v>
      </c>
      <c r="G421" s="19" t="s">
        <v>69</v>
      </c>
      <c r="H421" s="5">
        <v>47.452762228810165</v>
      </c>
      <c r="I421" s="5">
        <v>2.8606487916697665</v>
      </c>
      <c r="J421" s="5">
        <v>16.961846926271292</v>
      </c>
      <c r="K421" s="5">
        <v>3.1837220642954076</v>
      </c>
      <c r="L421" s="5">
        <v>8.1858565423165626</v>
      </c>
      <c r="M421" s="5">
        <v>11.049296166943853</v>
      </c>
      <c r="N421" s="5">
        <v>0.14103198588301993</v>
      </c>
      <c r="O421" s="5">
        <v>3.5858132580895501</v>
      </c>
      <c r="P421" s="5">
        <v>8.6629647498782685</v>
      </c>
      <c r="Q421" s="5">
        <v>4.6510548535889571</v>
      </c>
      <c r="R421" s="5">
        <v>1.1632638268223561</v>
      </c>
      <c r="S421" s="5">
        <v>0.70716038311556817</v>
      </c>
      <c r="T421" s="5">
        <v>35.163672595583954</v>
      </c>
      <c r="U421" s="5">
        <v>2.222</v>
      </c>
      <c r="V421" s="5">
        <v>2249.5025756121317</v>
      </c>
      <c r="W421" s="72">
        <f t="shared" si="8"/>
        <v>0.22495025756121317</v>
      </c>
      <c r="X421" s="5">
        <v>1272.3160632848092</v>
      </c>
      <c r="Y421" s="5">
        <v>476.65798556939853</v>
      </c>
      <c r="Z421" s="5">
        <v>1999.0868568175472</v>
      </c>
      <c r="AA421" s="19">
        <v>75.850053360550618</v>
      </c>
      <c r="AB421" s="5">
        <v>24.329672492659959</v>
      </c>
      <c r="AC421" s="5">
        <v>4.9360097281747978E-2</v>
      </c>
      <c r="AD421" s="5">
        <v>214.97100990799021</v>
      </c>
      <c r="AE421" s="5">
        <v>244.51434333811713</v>
      </c>
      <c r="AR421" s="5">
        <v>17.058437752473012</v>
      </c>
      <c r="AS421" s="5">
        <v>855.97797663797655</v>
      </c>
      <c r="AT421" s="5">
        <v>33.605426931070859</v>
      </c>
      <c r="AU421" s="5">
        <v>366.30009873084174</v>
      </c>
      <c r="AV421" s="5">
        <v>99.94251238774207</v>
      </c>
      <c r="AW421" s="5">
        <v>353.38260908265988</v>
      </c>
      <c r="AX421" s="5">
        <v>39.60733370662853</v>
      </c>
      <c r="AY421" s="5">
        <v>90.874014573754224</v>
      </c>
      <c r="AZ421" s="5">
        <v>11.415700201279421</v>
      </c>
      <c r="BA421" s="5">
        <v>52.294829026928142</v>
      </c>
      <c r="BB421" s="5">
        <v>11.796923676262351</v>
      </c>
      <c r="BC421" s="5">
        <v>4.5937953836648067</v>
      </c>
      <c r="BD421" s="5">
        <v>12.308372250137518</v>
      </c>
      <c r="BE421" s="5">
        <v>1.9341577792728895</v>
      </c>
      <c r="BF421" s="5">
        <v>9.2993323037984368</v>
      </c>
      <c r="BG421" s="5">
        <v>1.4924426454496953</v>
      </c>
      <c r="BH421" s="5">
        <v>3.3936240690353561</v>
      </c>
      <c r="BI421" s="5">
        <v>0.47345225066612595</v>
      </c>
      <c r="BJ421" s="5">
        <v>2.5515717763595664</v>
      </c>
      <c r="BK421" s="5">
        <v>0.41652077799718784</v>
      </c>
    </row>
    <row r="422" spans="1:63">
      <c r="A422" s="5" t="s">
        <v>83</v>
      </c>
      <c r="B422" s="5" t="s">
        <v>1363</v>
      </c>
      <c r="C422" s="5" t="s">
        <v>1363</v>
      </c>
      <c r="D422" s="5" t="s">
        <v>174</v>
      </c>
      <c r="E422" s="5" t="s">
        <v>80</v>
      </c>
      <c r="F422" s="5" t="s">
        <v>88</v>
      </c>
      <c r="G422" s="19" t="s">
        <v>69</v>
      </c>
      <c r="H422" s="5">
        <v>47.188133178513453</v>
      </c>
      <c r="I422" s="5">
        <v>3.3661717924836263</v>
      </c>
      <c r="J422" s="5">
        <v>15.844205236789245</v>
      </c>
      <c r="K422" s="5">
        <v>3.1630664846851468</v>
      </c>
      <c r="L422" s="5">
        <v>8.1321772259705014</v>
      </c>
      <c r="M422" s="5">
        <v>10.977039222296323</v>
      </c>
      <c r="N422" s="5">
        <v>0.19912285078282327</v>
      </c>
      <c r="O422" s="5">
        <v>3.7544613515101317</v>
      </c>
      <c r="P422" s="5">
        <v>7.7637999520222776</v>
      </c>
      <c r="Q422" s="5">
        <v>5.1692292063220906</v>
      </c>
      <c r="R422" s="5">
        <v>1.9812723652890911</v>
      </c>
      <c r="S422" s="5">
        <v>1.0882063795281289</v>
      </c>
      <c r="T422" s="5">
        <v>36.670299499392961</v>
      </c>
      <c r="U422" s="5">
        <v>1.5326622172</v>
      </c>
      <c r="V422" s="5">
        <v>605.14205608467046</v>
      </c>
      <c r="W422" s="72">
        <f t="shared" si="8"/>
        <v>6.0514205608467049E-2</v>
      </c>
      <c r="X422" s="5">
        <v>3104.5432892375984</v>
      </c>
      <c r="Y422" s="5">
        <v>1677.7319828665579</v>
      </c>
      <c r="Z422" s="5">
        <v>1824.6978776311516</v>
      </c>
      <c r="AA422" s="19">
        <v>77.036693367908867</v>
      </c>
      <c r="AB422" s="5">
        <v>33.761727727988642</v>
      </c>
      <c r="AC422" s="5">
        <v>0.10200600960388062</v>
      </c>
      <c r="AD422" s="5">
        <v>222.93999151409412</v>
      </c>
      <c r="AE422" s="5">
        <v>85.566949757577916</v>
      </c>
      <c r="AR422" s="5">
        <v>49.12163966535411</v>
      </c>
      <c r="AS422" s="5">
        <v>1458.1351534663947</v>
      </c>
      <c r="AT422" s="5">
        <v>25.50291427357536</v>
      </c>
      <c r="AU422" s="5">
        <v>510.46213935014106</v>
      </c>
      <c r="AV422" s="5">
        <v>110.26193300704819</v>
      </c>
      <c r="AW422" s="5">
        <v>576.13979623519583</v>
      </c>
      <c r="AX422" s="5">
        <v>86.47343713597958</v>
      </c>
      <c r="AY422" s="5">
        <v>179.1184822577207</v>
      </c>
      <c r="AZ422" s="5">
        <v>21.527687090205223</v>
      </c>
      <c r="BA422" s="5">
        <v>91.954514717086482</v>
      </c>
      <c r="BB422" s="5">
        <v>17.911898555011366</v>
      </c>
      <c r="BC422" s="5">
        <v>4.8098005091857408</v>
      </c>
      <c r="BD422" s="5">
        <v>14.958401578545681</v>
      </c>
      <c r="BE422" s="5">
        <v>1.8422114324057837</v>
      </c>
      <c r="BF422" s="5">
        <v>8.184704167425231</v>
      </c>
      <c r="BG422" s="5">
        <v>1.0485623990992075</v>
      </c>
      <c r="BH422" s="5">
        <v>2.6623158140491427</v>
      </c>
      <c r="BI422" s="5">
        <v>0.32158862716584091</v>
      </c>
      <c r="BJ422" s="5">
        <v>1.4348047395894057</v>
      </c>
      <c r="BK422" s="5">
        <v>0.12954436839530056</v>
      </c>
    </row>
    <row r="423" spans="1:63">
      <c r="A423" s="5" t="s">
        <v>83</v>
      </c>
      <c r="B423" s="5" t="s">
        <v>1364</v>
      </c>
      <c r="C423" s="5" t="s">
        <v>1364</v>
      </c>
      <c r="D423" s="5" t="s">
        <v>175</v>
      </c>
      <c r="E423" s="5" t="s">
        <v>80</v>
      </c>
      <c r="F423" s="5" t="s">
        <v>87</v>
      </c>
      <c r="G423" s="19" t="s">
        <v>69</v>
      </c>
      <c r="H423" s="5">
        <v>45.94547531951531</v>
      </c>
      <c r="I423" s="5">
        <v>4.0743438207785054</v>
      </c>
      <c r="J423" s="5">
        <v>14.642956922989979</v>
      </c>
      <c r="K423" s="5">
        <v>3.3710404427027281</v>
      </c>
      <c r="L423" s="5">
        <v>8.6663831381149308</v>
      </c>
      <c r="M423" s="5">
        <v>11.698296912281766</v>
      </c>
      <c r="N423" s="5">
        <v>0.18059145228764617</v>
      </c>
      <c r="O423" s="5">
        <v>4.1355442573870969</v>
      </c>
      <c r="P423" s="5">
        <v>10.734155266808481</v>
      </c>
      <c r="Q423" s="5">
        <v>4.3763328604372926</v>
      </c>
      <c r="R423" s="5">
        <v>1.2169857312495267</v>
      </c>
      <c r="S423" s="5">
        <v>0.92502955005116549</v>
      </c>
      <c r="T423" s="5">
        <v>37.642332740088854</v>
      </c>
      <c r="U423" s="5">
        <v>1.7397141046</v>
      </c>
      <c r="V423" s="5">
        <v>3608.0739614225454</v>
      </c>
      <c r="W423" s="72">
        <f t="shared" si="8"/>
        <v>0.36080739614225454</v>
      </c>
      <c r="X423" s="5">
        <v>2193.7254168199233</v>
      </c>
      <c r="Y423" s="5">
        <v>640.63773903182755</v>
      </c>
      <c r="Z423" s="5">
        <v>3578.9594972282921</v>
      </c>
      <c r="AA423" s="19">
        <v>77.276316782414852</v>
      </c>
      <c r="AB423" s="5">
        <v>25.816534593861956</v>
      </c>
      <c r="AC423" s="5">
        <v>6.3412429061676198E-2</v>
      </c>
      <c r="AD423" s="5">
        <v>342.12580565445791</v>
      </c>
      <c r="AE423" s="5">
        <v>108.01746519122217</v>
      </c>
      <c r="AR423" s="5">
        <v>29.18748384795747</v>
      </c>
      <c r="AS423" s="5">
        <v>1163.3231653377152</v>
      </c>
      <c r="AT423" s="5">
        <v>44.790519796621666</v>
      </c>
      <c r="AU423" s="5">
        <v>437.13862470379684</v>
      </c>
      <c r="AV423" s="5">
        <v>87.167941680976497</v>
      </c>
      <c r="AW423" s="5">
        <v>372.44496428004464</v>
      </c>
      <c r="AX423" s="5">
        <v>69.93189716176235</v>
      </c>
      <c r="AY423" s="5">
        <v>161.05859376723964</v>
      </c>
      <c r="AZ423" s="5">
        <v>21.541068974531964</v>
      </c>
      <c r="BA423" s="5">
        <v>84.973659374930023</v>
      </c>
      <c r="BB423" s="5">
        <v>17.287507971772484</v>
      </c>
      <c r="BC423" s="5">
        <v>5.7330427082859003</v>
      </c>
      <c r="BD423" s="5">
        <v>13.791725443127852</v>
      </c>
      <c r="BE423" s="5">
        <v>2.6830711956974209</v>
      </c>
      <c r="BF423" s="5">
        <v>10.46094576345109</v>
      </c>
      <c r="BG423" s="5">
        <v>1.8540409952423416</v>
      </c>
      <c r="BH423" s="5">
        <v>3.8433484816846391</v>
      </c>
      <c r="BI423" s="5">
        <v>0.50638245101894985</v>
      </c>
      <c r="BJ423" s="5">
        <v>2.747140584942084</v>
      </c>
      <c r="BK423" s="5">
        <v>0.43907394161851493</v>
      </c>
    </row>
    <row r="424" spans="1:63">
      <c r="A424" s="5" t="s">
        <v>83</v>
      </c>
      <c r="B424" s="5" t="s">
        <v>1365</v>
      </c>
      <c r="C424" s="5" t="s">
        <v>1365</v>
      </c>
      <c r="D424" s="5" t="s">
        <v>177</v>
      </c>
      <c r="E424" s="5" t="s">
        <v>80</v>
      </c>
      <c r="F424" s="5" t="s">
        <v>88</v>
      </c>
      <c r="G424" s="19" t="s">
        <v>69</v>
      </c>
      <c r="H424" s="5">
        <v>46.0295298809218</v>
      </c>
      <c r="I424" s="5">
        <v>2.9770145950264322</v>
      </c>
      <c r="J424" s="5">
        <v>15.489176567812716</v>
      </c>
      <c r="K424" s="5">
        <v>3.3230641162018726</v>
      </c>
      <c r="L424" s="5">
        <v>8.5444570342804465</v>
      </c>
      <c r="M424" s="5">
        <v>11.533220900392411</v>
      </c>
      <c r="N424" s="5">
        <v>0.18093446392887313</v>
      </c>
      <c r="O424" s="5">
        <v>4.1496281153523533</v>
      </c>
      <c r="P424" s="5">
        <v>9.3937614305367418</v>
      </c>
      <c r="Q424" s="5">
        <v>4.671668535868446</v>
      </c>
      <c r="R424" s="5">
        <v>1.3169656063019621</v>
      </c>
      <c r="S424" s="5">
        <v>1.0065097501617097</v>
      </c>
      <c r="T424" s="5">
        <v>38.166647429252507</v>
      </c>
      <c r="U424" s="5">
        <v>1.5067555133999999</v>
      </c>
      <c r="V424" s="5">
        <v>1360.8721825976472</v>
      </c>
      <c r="W424" s="72">
        <f t="shared" si="8"/>
        <v>0.13608721825976472</v>
      </c>
      <c r="X424" s="5">
        <v>2182.7550417855509</v>
      </c>
      <c r="Y424" s="5">
        <v>1012.1743070484446</v>
      </c>
      <c r="Z424" s="5">
        <v>2145.3572830816743</v>
      </c>
      <c r="AA424" s="19">
        <v>77.511317258310058</v>
      </c>
      <c r="AB424" s="5">
        <v>26.895981349235718</v>
      </c>
      <c r="AC424" s="5">
        <v>9.2582356979500999E-2</v>
      </c>
      <c r="AD424" s="5">
        <v>191.39013075344047</v>
      </c>
      <c r="AE424" s="5">
        <v>116.9200005448007</v>
      </c>
      <c r="AR424" s="5">
        <v>28.256937483403068</v>
      </c>
      <c r="AS424" s="5">
        <v>1232.9969946238141</v>
      </c>
      <c r="AT424" s="5">
        <v>37.21690010402007</v>
      </c>
      <c r="AU424" s="5">
        <v>388.96115014478733</v>
      </c>
      <c r="AV424" s="5">
        <v>73.275196659037647</v>
      </c>
      <c r="AW424" s="5">
        <v>411.38464147615446</v>
      </c>
      <c r="AX424" s="5">
        <v>59.68710376028001</v>
      </c>
      <c r="AY424" s="5">
        <v>128.87063858870326</v>
      </c>
      <c r="AZ424" s="5">
        <v>16.262915576876299</v>
      </c>
      <c r="BA424" s="5">
        <v>81.155434094156092</v>
      </c>
      <c r="BB424" s="5">
        <v>17.306775667061174</v>
      </c>
      <c r="BC424" s="5">
        <v>4.8939645152466742</v>
      </c>
      <c r="BD424" s="5">
        <v>15.988089671540244</v>
      </c>
      <c r="BE424" s="5">
        <v>2.0351338082798693</v>
      </c>
      <c r="BF424" s="5">
        <v>11.209341226927966</v>
      </c>
      <c r="BG424" s="5">
        <v>1.517651849296501</v>
      </c>
      <c r="BH424" s="5">
        <v>3.9272937290646315</v>
      </c>
      <c r="BI424" s="5">
        <v>0.5188055051545758</v>
      </c>
      <c r="BJ424" s="5">
        <v>2.6984586144707614</v>
      </c>
      <c r="BK424" s="5">
        <v>0.2952110022641693</v>
      </c>
    </row>
    <row r="425" spans="1:63">
      <c r="A425" s="5" t="s">
        <v>83</v>
      </c>
      <c r="B425" s="5" t="s">
        <v>1366</v>
      </c>
      <c r="C425" s="5" t="s">
        <v>1366</v>
      </c>
      <c r="D425" s="5" t="s">
        <v>178</v>
      </c>
      <c r="E425" s="5" t="s">
        <v>80</v>
      </c>
      <c r="F425" s="5" t="s">
        <v>87</v>
      </c>
      <c r="G425" s="19" t="s">
        <v>69</v>
      </c>
      <c r="H425" s="5">
        <v>44.876863836299265</v>
      </c>
      <c r="I425" s="5">
        <v>3.7787063550362388</v>
      </c>
      <c r="J425" s="5">
        <v>14.416391544095603</v>
      </c>
      <c r="K425" s="5">
        <v>3.5309712622495026</v>
      </c>
      <c r="L425" s="5">
        <v>9.078645468590226</v>
      </c>
      <c r="M425" s="5">
        <v>12.254401021857429</v>
      </c>
      <c r="N425" s="5">
        <v>0.17212116888395718</v>
      </c>
      <c r="O425" s="5">
        <v>4.4612215102639539</v>
      </c>
      <c r="P425" s="5">
        <v>10.36109741478341</v>
      </c>
      <c r="Q425" s="5">
        <v>4.4164501079530982</v>
      </c>
      <c r="R425" s="5">
        <v>1.347121749531087</v>
      </c>
      <c r="S425" s="5">
        <v>0.93820960842526946</v>
      </c>
      <c r="T425" s="5">
        <v>38.520620029799836</v>
      </c>
      <c r="U425" s="5">
        <v>1.7795744512</v>
      </c>
      <c r="V425" s="5">
        <v>3408.6904857768818</v>
      </c>
      <c r="W425" s="72">
        <f t="shared" si="8"/>
        <v>0.34086904857768818</v>
      </c>
      <c r="X425" s="5">
        <v>1944.9230871485934</v>
      </c>
      <c r="Y425" s="5">
        <v>654.85119015808812</v>
      </c>
      <c r="Z425" s="5">
        <v>3841.2772338064165</v>
      </c>
      <c r="AA425" s="19">
        <v>77.77439143964115</v>
      </c>
      <c r="AB425" s="5">
        <v>25.675973130936004</v>
      </c>
      <c r="AC425" s="5">
        <v>5.8557581329110396E-2</v>
      </c>
      <c r="AD425" s="5">
        <v>339.57523204472659</v>
      </c>
      <c r="AE425" s="5">
        <v>121.59983705251642</v>
      </c>
      <c r="AR425" s="5">
        <v>28.701412817285995</v>
      </c>
      <c r="AS425" s="5">
        <v>1124.2860065251728</v>
      </c>
      <c r="AT425" s="5">
        <v>38.055657680165076</v>
      </c>
      <c r="AU425" s="5">
        <v>426.88346520661952</v>
      </c>
      <c r="AV425" s="5">
        <v>76.563201122298096</v>
      </c>
      <c r="AW425" s="5">
        <v>370.48677930469398</v>
      </c>
      <c r="AX425" s="5">
        <v>64.81323415732885</v>
      </c>
      <c r="AY425" s="5">
        <v>146.34677926677148</v>
      </c>
      <c r="AZ425" s="5">
        <v>18.659121608245275</v>
      </c>
      <c r="BA425" s="5">
        <v>75.748758468874911</v>
      </c>
      <c r="BB425" s="5">
        <v>16.050407455606233</v>
      </c>
      <c r="BC425" s="5">
        <v>4.4624172113773355</v>
      </c>
      <c r="BD425" s="5">
        <v>12.368889647374326</v>
      </c>
      <c r="BE425" s="5">
        <v>2.6287819626987914</v>
      </c>
      <c r="BF425" s="5">
        <v>11.31200650493988</v>
      </c>
      <c r="BG425" s="5">
        <v>1.5976846495201824</v>
      </c>
      <c r="BH425" s="5">
        <v>4.3281290950016498</v>
      </c>
      <c r="BI425" s="5">
        <v>0.42347141168039604</v>
      </c>
      <c r="BJ425" s="5">
        <v>2.6053054329519481</v>
      </c>
      <c r="BK425" s="5">
        <v>0.24591419339423151</v>
      </c>
    </row>
    <row r="426" spans="1:63">
      <c r="A426" s="5" t="s">
        <v>83</v>
      </c>
      <c r="B426" s="5" t="s">
        <v>1367</v>
      </c>
      <c r="C426" s="5" t="s">
        <v>1367</v>
      </c>
      <c r="D426" s="5" t="s">
        <v>179</v>
      </c>
      <c r="E426" s="5" t="s">
        <v>80</v>
      </c>
      <c r="F426" s="5" t="s">
        <v>87</v>
      </c>
      <c r="G426" s="19" t="s">
        <v>69</v>
      </c>
      <c r="H426" s="5">
        <v>44.758717377497447</v>
      </c>
      <c r="I426" s="5">
        <v>3.0286597790732017</v>
      </c>
      <c r="J426" s="5">
        <v>15.673953107143921</v>
      </c>
      <c r="K426" s="5">
        <v>3.4905254819169418</v>
      </c>
      <c r="L426" s="5">
        <v>8.9729696439706057</v>
      </c>
      <c r="M426" s="5">
        <v>12.112348262406705</v>
      </c>
      <c r="N426" s="5">
        <v>0.17491935128975664</v>
      </c>
      <c r="O426" s="5">
        <v>4.4840280895233677</v>
      </c>
      <c r="P426" s="5">
        <v>9.5222950224592218</v>
      </c>
      <c r="Q426" s="5">
        <v>3.7479910439277067</v>
      </c>
      <c r="R426" s="5">
        <v>1.3757701786834791</v>
      </c>
      <c r="S426" s="5">
        <v>0.88442368629652235</v>
      </c>
      <c r="T426" s="5">
        <v>39.03056505252691</v>
      </c>
      <c r="U426" s="5">
        <v>1.8422383121599999</v>
      </c>
      <c r="V426" s="5">
        <v>1367.2307588664726</v>
      </c>
      <c r="W426" s="72">
        <f t="shared" si="8"/>
        <v>0.13672307588664726</v>
      </c>
      <c r="X426" s="5">
        <v>1585.7533792235004</v>
      </c>
      <c r="Y426" s="5">
        <v>638.26197426492217</v>
      </c>
      <c r="Z426" s="5">
        <v>3283.664121266665</v>
      </c>
      <c r="AA426" s="19">
        <v>77.77439143964115</v>
      </c>
      <c r="AB426" s="5">
        <v>22.410399554181861</v>
      </c>
      <c r="AC426" s="5">
        <v>5.5885666774302338E-2</v>
      </c>
      <c r="AD426" s="5">
        <v>325.11490432840685</v>
      </c>
      <c r="AE426" s="5">
        <v>137.36400119779069</v>
      </c>
      <c r="AR426" s="5">
        <v>32.462874164206504</v>
      </c>
      <c r="AS426" s="5">
        <v>1076.3737179060795</v>
      </c>
      <c r="AT426" s="5">
        <v>34.378658823959761</v>
      </c>
      <c r="AU426" s="5">
        <v>371.92967898990264</v>
      </c>
      <c r="AV426" s="5">
        <v>78.466691456689603</v>
      </c>
      <c r="AW426" s="5">
        <v>436.73038816348185</v>
      </c>
      <c r="AX426" s="5">
        <v>63.97553441587015</v>
      </c>
      <c r="AY426" s="5">
        <v>134.11361754870242</v>
      </c>
      <c r="AZ426" s="5">
        <v>16.324860053694074</v>
      </c>
      <c r="BA426" s="5">
        <v>70.759710258159728</v>
      </c>
      <c r="BB426" s="5">
        <v>13.642143288614143</v>
      </c>
      <c r="BC426" s="5">
        <v>4.287001016705835</v>
      </c>
      <c r="BD426" s="5">
        <v>12.592581619957457</v>
      </c>
      <c r="BE426" s="5">
        <v>2.1300562226046291</v>
      </c>
      <c r="BF426" s="5">
        <v>10.10001103471329</v>
      </c>
      <c r="BG426" s="5">
        <v>1.5049922108439182</v>
      </c>
      <c r="BH426" s="5">
        <v>3.8955877642108789</v>
      </c>
      <c r="BI426" s="5">
        <v>0.46808461257264933</v>
      </c>
      <c r="BJ426" s="5">
        <v>1.9647644875448151</v>
      </c>
      <c r="BK426" s="5">
        <v>0.33861753130740158</v>
      </c>
    </row>
    <row r="427" spans="1:63">
      <c r="A427" s="5" t="s">
        <v>83</v>
      </c>
      <c r="B427" s="5" t="s">
        <v>1368</v>
      </c>
      <c r="C427" s="5" t="s">
        <v>1368</v>
      </c>
      <c r="D427" s="5" t="s">
        <v>176</v>
      </c>
      <c r="E427" s="5" t="s">
        <v>80</v>
      </c>
      <c r="F427" s="5" t="s">
        <v>88</v>
      </c>
      <c r="G427" s="19" t="s">
        <v>69</v>
      </c>
      <c r="H427" s="5">
        <v>44.136371356920577</v>
      </c>
      <c r="I427" s="5">
        <v>4.3206523807110351</v>
      </c>
      <c r="J427" s="5">
        <v>14.239026245353484</v>
      </c>
      <c r="K427" s="5">
        <v>3.6026688295917437</v>
      </c>
      <c r="L427" s="5">
        <v>9.2621839798080146</v>
      </c>
      <c r="M427" s="5">
        <v>12.502424325142828</v>
      </c>
      <c r="N427" s="5">
        <v>0.16478311009295207</v>
      </c>
      <c r="O427" s="5">
        <v>4.5599802310841318</v>
      </c>
      <c r="P427" s="5">
        <v>10.289135862351591</v>
      </c>
      <c r="Q427" s="5">
        <v>3.9901053086793392</v>
      </c>
      <c r="R427" s="5">
        <v>1.0612816971462748</v>
      </c>
      <c r="S427" s="5">
        <v>0.80626021724051555</v>
      </c>
      <c r="T427" s="5">
        <v>38.577443888428554</v>
      </c>
      <c r="U427" s="5">
        <v>1.38933045456</v>
      </c>
      <c r="V427" s="5">
        <v>1452.6029528579477</v>
      </c>
      <c r="W427" s="72">
        <f t="shared" si="8"/>
        <v>0.14526029528579476</v>
      </c>
      <c r="X427" s="5">
        <v>2466.0637568384086</v>
      </c>
      <c r="Y427" s="5">
        <v>964.27926878022117</v>
      </c>
      <c r="Z427" s="5">
        <v>2574.0558977935934</v>
      </c>
      <c r="AA427" s="19">
        <v>77.511317258310058</v>
      </c>
      <c r="AB427" s="5">
        <v>29.946113864779456</v>
      </c>
      <c r="AC427" s="5">
        <v>0.10945094420967504</v>
      </c>
      <c r="AD427" s="5">
        <v>219.19081471662696</v>
      </c>
      <c r="AE427" s="5">
        <v>112.04766572959373</v>
      </c>
      <c r="AR427" s="5">
        <v>24.437144756764798</v>
      </c>
      <c r="AS427" s="5">
        <v>1136.2320466216836</v>
      </c>
      <c r="AT427" s="5">
        <v>45.162738882814438</v>
      </c>
      <c r="AU427" s="5">
        <v>409.94599329778811</v>
      </c>
      <c r="AV427" s="5">
        <v>66.747086779043627</v>
      </c>
      <c r="AW427" s="5">
        <v>370.90723298987928</v>
      </c>
      <c r="AX427" s="5">
        <v>56.8998881181409</v>
      </c>
      <c r="AY427" s="5">
        <v>123.99459154400337</v>
      </c>
      <c r="AZ427" s="5">
        <v>16.674051921371461</v>
      </c>
      <c r="BA427" s="5">
        <v>82.350042745907743</v>
      </c>
      <c r="BB427" s="5">
        <v>17.772090629394292</v>
      </c>
      <c r="BC427" s="5">
        <v>5.4996435105529278</v>
      </c>
      <c r="BD427" s="5">
        <v>16.264947538269549</v>
      </c>
      <c r="BE427" s="5">
        <v>2.2596133266038185</v>
      </c>
      <c r="BF427" s="5">
        <v>11.74344783161361</v>
      </c>
      <c r="BG427" s="5">
        <v>1.7685709170896617</v>
      </c>
      <c r="BH427" s="5">
        <v>4.2458365465621055</v>
      </c>
      <c r="BI427" s="5">
        <v>0.56542365475715117</v>
      </c>
      <c r="BJ427" s="5">
        <v>2.980393114221219</v>
      </c>
      <c r="BK427" s="5">
        <v>0.35045965961247821</v>
      </c>
    </row>
    <row r="428" spans="1:63">
      <c r="A428" s="5" t="s">
        <v>83</v>
      </c>
      <c r="B428" s="5" t="s">
        <v>1369</v>
      </c>
      <c r="C428" s="5" t="s">
        <v>1369</v>
      </c>
      <c r="D428" s="5" t="s">
        <v>204</v>
      </c>
      <c r="E428" s="5" t="s">
        <v>80</v>
      </c>
      <c r="F428" s="5" t="s">
        <v>88</v>
      </c>
      <c r="G428" s="19" t="s">
        <v>69</v>
      </c>
      <c r="H428" s="5">
        <v>46.274764595978695</v>
      </c>
      <c r="I428" s="5">
        <v>4.0546565466691336</v>
      </c>
      <c r="J428" s="5">
        <v>15.571617262998435</v>
      </c>
      <c r="K428" s="5">
        <v>3.393516382848301</v>
      </c>
      <c r="L428" s="5">
        <v>8.7240220395472541</v>
      </c>
      <c r="M428" s="5">
        <v>11.776150674281016</v>
      </c>
      <c r="N428" s="5">
        <v>0.18673424474328842</v>
      </c>
      <c r="O428" s="5">
        <v>4.5815499291339794</v>
      </c>
      <c r="P428" s="5">
        <v>9.8424087594151644</v>
      </c>
      <c r="Q428" s="5">
        <v>4.2747001431774407</v>
      </c>
      <c r="R428" s="5">
        <v>2.0449923235129854</v>
      </c>
      <c r="S428" s="5">
        <v>1.0406648990828669</v>
      </c>
      <c r="T428" s="5">
        <v>40.565273129084588</v>
      </c>
      <c r="U428" s="5">
        <v>0.64900000000000002</v>
      </c>
      <c r="V428" s="5">
        <v>92.04389431599968</v>
      </c>
      <c r="W428" s="72">
        <f t="shared" si="8"/>
        <v>9.2043894315999679E-3</v>
      </c>
      <c r="X428" s="5">
        <v>1649.8940072442351</v>
      </c>
      <c r="Y428" s="5">
        <v>522.33556913273037</v>
      </c>
      <c r="Z428" s="5">
        <v>1218.5707003290813</v>
      </c>
      <c r="AA428" s="19">
        <v>78.816706603885493</v>
      </c>
      <c r="AB428" s="5">
        <v>25.826002302967904</v>
      </c>
      <c r="AC428" s="5">
        <v>3.0768425700030144E-2</v>
      </c>
      <c r="AD428" s="5">
        <v>136.27162794715449</v>
      </c>
      <c r="AE428" s="5">
        <v>46.992546549357996</v>
      </c>
      <c r="AR428" s="5">
        <v>46.062652682062172</v>
      </c>
      <c r="AS428" s="5">
        <v>1079.607831864852</v>
      </c>
      <c r="AT428" s="5">
        <v>32.353395675114697</v>
      </c>
      <c r="AU428" s="5">
        <v>395.28238156813342</v>
      </c>
      <c r="AV428" s="5">
        <v>79.613904806920601</v>
      </c>
      <c r="AW428" s="5">
        <v>424.14775042123983</v>
      </c>
      <c r="AX428" s="5">
        <v>69.12728127682864</v>
      </c>
      <c r="AY428" s="5">
        <v>138.10700795249124</v>
      </c>
      <c r="AZ428" s="5">
        <v>16.17259909863607</v>
      </c>
      <c r="BA428" s="5">
        <v>63.88499419651297</v>
      </c>
      <c r="BB428" s="5">
        <v>12.933570666095447</v>
      </c>
      <c r="BC428" s="5">
        <v>4.8329255305529371</v>
      </c>
      <c r="BD428" s="5">
        <v>12.658955158369762</v>
      </c>
      <c r="BE428" s="5">
        <v>1.9341948969514948</v>
      </c>
      <c r="BF428" s="5">
        <v>8.9422187045540937</v>
      </c>
      <c r="BG428" s="5">
        <v>1.2355648478195127</v>
      </c>
      <c r="BH428" s="5">
        <v>2.9311106710795456</v>
      </c>
      <c r="BI428" s="5">
        <v>0.26818048761927593</v>
      </c>
      <c r="BJ428" s="5">
        <v>2.5223639321550113</v>
      </c>
      <c r="BK428" s="5">
        <v>0.22321732165284683</v>
      </c>
    </row>
    <row r="429" spans="1:63">
      <c r="A429" s="5" t="s">
        <v>83</v>
      </c>
      <c r="B429" s="5" t="s">
        <v>1370</v>
      </c>
      <c r="C429" s="5" t="s">
        <v>1370</v>
      </c>
      <c r="D429" s="5" t="s">
        <v>173</v>
      </c>
      <c r="E429" s="5" t="s">
        <v>80</v>
      </c>
      <c r="F429" s="5" t="s">
        <v>87</v>
      </c>
      <c r="G429" s="19" t="s">
        <v>69</v>
      </c>
      <c r="H429" s="5">
        <v>42.745844026709804</v>
      </c>
      <c r="I429" s="5">
        <v>4.5100976188810042</v>
      </c>
      <c r="J429" s="5">
        <v>13.969683185393057</v>
      </c>
      <c r="K429" s="5">
        <v>3.8558942405198278</v>
      </c>
      <c r="L429" s="5">
        <v>9.9126458166009854</v>
      </c>
      <c r="M429" s="5">
        <v>13.380637096524518</v>
      </c>
      <c r="N429" s="5">
        <v>0.17282686264168384</v>
      </c>
      <c r="O429" s="5">
        <v>4.6780423667587989</v>
      </c>
      <c r="P429" s="5">
        <v>9.6372945439176245</v>
      </c>
      <c r="Q429" s="5">
        <v>3.8471064339448269</v>
      </c>
      <c r="R429" s="5">
        <v>1.2986425271945736</v>
      </c>
      <c r="S429" s="5">
        <v>0.74012859820562915</v>
      </c>
      <c r="T429" s="5">
        <v>37.31382400005208</v>
      </c>
      <c r="U429" s="5">
        <v>2.0337382921200002</v>
      </c>
      <c r="V429" s="5">
        <v>3311.2192230384512</v>
      </c>
      <c r="W429" s="72">
        <f t="shared" si="8"/>
        <v>0.33112192230384513</v>
      </c>
      <c r="X429" s="5">
        <v>2311.1472145613261</v>
      </c>
      <c r="Y429" s="5">
        <v>550.37688392053656</v>
      </c>
      <c r="Z429" s="5">
        <v>3754.2260797691588</v>
      </c>
      <c r="AA429" s="19">
        <v>76.983190544937017</v>
      </c>
      <c r="AB429" s="5">
        <v>38.665014132949764</v>
      </c>
      <c r="AC429" s="5">
        <v>5.1052606657024137E-2</v>
      </c>
      <c r="AD429" s="5">
        <v>363.96884003648688</v>
      </c>
      <c r="AE429" s="5">
        <v>185.34630184511587</v>
      </c>
      <c r="AR429" s="5">
        <v>29.268294261246105</v>
      </c>
      <c r="AS429" s="5">
        <v>958.24488771110055</v>
      </c>
      <c r="AT429" s="5">
        <v>37.165337858721593</v>
      </c>
      <c r="AU429" s="5">
        <v>328.33139831318096</v>
      </c>
      <c r="AV429" s="5">
        <v>69.414823341456014</v>
      </c>
      <c r="AW429" s="5">
        <v>345.83334463400422</v>
      </c>
      <c r="AX429" s="5">
        <v>49.439803090992349</v>
      </c>
      <c r="AY429" s="5">
        <v>109.72640251648981</v>
      </c>
      <c r="AZ429" s="5">
        <v>14.976018927468694</v>
      </c>
      <c r="BA429" s="5">
        <v>59.773603253174556</v>
      </c>
      <c r="BB429" s="5">
        <v>12.095019892214735</v>
      </c>
      <c r="BC429" s="5">
        <v>4.698739613412557</v>
      </c>
      <c r="BD429" s="5">
        <v>11.592778607507606</v>
      </c>
      <c r="BE429" s="5">
        <v>2.0159689818145421</v>
      </c>
      <c r="BF429" s="5">
        <v>10.314690893299568</v>
      </c>
      <c r="BG429" s="5">
        <v>1.6053653563151511</v>
      </c>
      <c r="BH429" s="5">
        <v>3.2538577758625675</v>
      </c>
      <c r="BI429" s="5">
        <v>0.54887610077745996</v>
      </c>
      <c r="BJ429" s="5">
        <v>2.6191818559637463</v>
      </c>
      <c r="BK429" s="5">
        <v>0.30962624606537992</v>
      </c>
    </row>
    <row r="430" spans="1:63">
      <c r="A430" s="5" t="s">
        <v>83</v>
      </c>
      <c r="B430" s="5" t="s">
        <v>1371</v>
      </c>
      <c r="C430" s="5" t="s">
        <v>1371</v>
      </c>
      <c r="D430" s="5" t="s">
        <v>210</v>
      </c>
      <c r="E430" s="5" t="s">
        <v>80</v>
      </c>
      <c r="F430" s="5" t="s">
        <v>88</v>
      </c>
      <c r="G430" s="19" t="s">
        <v>69</v>
      </c>
      <c r="H430" s="5">
        <v>46.334501247717604</v>
      </c>
      <c r="I430" s="5">
        <v>4.4801157549235651</v>
      </c>
      <c r="J430" s="5">
        <v>13.457056779433639</v>
      </c>
      <c r="K430" s="5">
        <v>3.2858769128366556</v>
      </c>
      <c r="L430" s="5">
        <v>8.4481340310592454</v>
      </c>
      <c r="M430" s="5">
        <v>11.403451726464533</v>
      </c>
      <c r="N430" s="5">
        <v>0.17594136027453228</v>
      </c>
      <c r="O430" s="5">
        <v>4.7042198339324655</v>
      </c>
      <c r="P430" s="5">
        <v>10.910330162275464</v>
      </c>
      <c r="Q430" s="5">
        <v>3.4539549720933316</v>
      </c>
      <c r="R430" s="5">
        <v>1.0468019480021054</v>
      </c>
      <c r="S430" s="5">
        <v>0.86987767510034109</v>
      </c>
      <c r="T430" s="5">
        <v>41.455772652537433</v>
      </c>
      <c r="U430" s="5">
        <v>1.09074947236</v>
      </c>
      <c r="V430" s="5">
        <v>1366.8030679951783</v>
      </c>
      <c r="W430" s="72">
        <f t="shared" si="8"/>
        <v>0.13668030679951781</v>
      </c>
      <c r="X430" s="5">
        <v>2209.4306482852139</v>
      </c>
      <c r="Y430" s="5">
        <v>1094.8780627084445</v>
      </c>
      <c r="Z430" s="5">
        <v>3699.0416848229606</v>
      </c>
      <c r="AA430" s="19">
        <v>78.959899519126878</v>
      </c>
      <c r="AB430" s="5">
        <v>39.541880787871897</v>
      </c>
      <c r="AC430" s="5">
        <v>0.12599363015933199</v>
      </c>
      <c r="AD430" s="5">
        <v>431.97052428673248</v>
      </c>
      <c r="AE430" s="5">
        <v>120.28030761786853</v>
      </c>
      <c r="AR430" s="5">
        <v>22.762609651906899</v>
      </c>
      <c r="AS430" s="5">
        <v>756.18962938262553</v>
      </c>
      <c r="AT430" s="5">
        <v>35.766044822297914</v>
      </c>
      <c r="AU430" s="5">
        <v>351.71402528086935</v>
      </c>
      <c r="AV430" s="5">
        <v>53.774330971604137</v>
      </c>
      <c r="AW430" s="5">
        <v>246.3877422617245</v>
      </c>
      <c r="AX430" s="5">
        <v>41.089990544607154</v>
      </c>
      <c r="AY430" s="5">
        <v>90.683960987638926</v>
      </c>
      <c r="AZ430" s="5">
        <v>11.786794344069863</v>
      </c>
      <c r="BA430" s="5">
        <v>55.87570960870633</v>
      </c>
      <c r="BB430" s="5">
        <v>13.11644689747772</v>
      </c>
      <c r="BC430" s="5">
        <v>3.5841056658273911</v>
      </c>
      <c r="BD430" s="5">
        <v>11.194819598445365</v>
      </c>
      <c r="BE430" s="5">
        <v>1.7483032811761923</v>
      </c>
      <c r="BF430" s="5">
        <v>8.5631807654719019</v>
      </c>
      <c r="BG430" s="5">
        <v>1.3750190763428718</v>
      </c>
      <c r="BH430" s="5">
        <v>3.6233543747972772</v>
      </c>
      <c r="BI430" s="5">
        <v>0.35565473287062643</v>
      </c>
      <c r="BJ430" s="5">
        <v>2.6787769731215723</v>
      </c>
      <c r="BK430" s="5">
        <v>0.34549449461095166</v>
      </c>
    </row>
    <row r="431" spans="1:63">
      <c r="A431" s="5" t="s">
        <v>83</v>
      </c>
      <c r="B431" s="5" t="s">
        <v>1372</v>
      </c>
      <c r="C431" s="5" t="s">
        <v>1372</v>
      </c>
      <c r="D431" s="5" t="s">
        <v>214</v>
      </c>
      <c r="E431" s="5" t="s">
        <v>80</v>
      </c>
      <c r="F431" s="5" t="s">
        <v>85</v>
      </c>
      <c r="G431" s="19" t="s">
        <v>69</v>
      </c>
      <c r="H431" s="5">
        <v>44.889117482437172</v>
      </c>
      <c r="I431" s="5">
        <v>2.6151720140651848</v>
      </c>
      <c r="J431" s="5">
        <v>14.890673396077355</v>
      </c>
      <c r="K431" s="5">
        <v>3.5205777802201172</v>
      </c>
      <c r="L431" s="5">
        <v>9.0520567648285351</v>
      </c>
      <c r="M431" s="5">
        <v>12.218464420358508</v>
      </c>
      <c r="N431" s="5">
        <v>0.15206815077961289</v>
      </c>
      <c r="O431" s="5">
        <v>4.778141369233099</v>
      </c>
      <c r="P431" s="5">
        <v>11.543173182205088</v>
      </c>
      <c r="Q431" s="5">
        <v>4.7281189512134905</v>
      </c>
      <c r="R431" s="5">
        <v>1.3916236693055364</v>
      </c>
      <c r="S431" s="5">
        <v>1.1235035087204293</v>
      </c>
      <c r="T431" s="5">
        <v>41.190464367889746</v>
      </c>
      <c r="U431" s="5">
        <v>6.3319379120000005E-2</v>
      </c>
      <c r="V431" s="5">
        <v>370.88399746918111</v>
      </c>
      <c r="W431" s="72">
        <f t="shared" si="8"/>
        <v>3.7088399746918112E-2</v>
      </c>
      <c r="X431" s="5">
        <v>1407.4240125595395</v>
      </c>
      <c r="Y431" s="5">
        <v>697.49057126075024</v>
      </c>
      <c r="Z431" s="5">
        <v>2841.9172631449896</v>
      </c>
      <c r="AA431" s="19">
        <v>78.963794302276384</v>
      </c>
      <c r="AB431" s="5">
        <v>16.932013461513368</v>
      </c>
      <c r="AC431" s="5">
        <v>6.0375938056627505E-2</v>
      </c>
      <c r="AD431" s="5">
        <v>256.81083723243768</v>
      </c>
      <c r="AE431" s="5">
        <v>4.4423863887818902</v>
      </c>
      <c r="AR431" s="5">
        <v>30.592896038904829</v>
      </c>
      <c r="AS431" s="5">
        <v>1279.0312261517045</v>
      </c>
      <c r="AT431" s="5">
        <v>35.962249365707635</v>
      </c>
      <c r="AU431" s="5">
        <v>403.88082762161389</v>
      </c>
      <c r="AV431" s="5">
        <v>82.651078584350202</v>
      </c>
      <c r="AW431" s="5">
        <v>450.43699635514236</v>
      </c>
      <c r="AX431" s="5">
        <v>64.1151100735282</v>
      </c>
      <c r="AY431" s="5">
        <v>142.53460545416962</v>
      </c>
      <c r="AZ431" s="5">
        <v>18.528243905511413</v>
      </c>
      <c r="BA431" s="5">
        <v>83.12207025813133</v>
      </c>
      <c r="BB431" s="5">
        <v>16.618669972933279</v>
      </c>
      <c r="BC431" s="5">
        <v>5.6780082661351807</v>
      </c>
      <c r="BD431" s="5">
        <v>12.641928748472001</v>
      </c>
      <c r="BE431" s="5">
        <v>1.891804238211503</v>
      </c>
      <c r="BF431" s="5">
        <v>11.066189004215545</v>
      </c>
      <c r="BG431" s="5">
        <v>1.4831652479130337</v>
      </c>
      <c r="BH431" s="5">
        <v>3.5889562622495137</v>
      </c>
      <c r="BI431" s="5">
        <v>0.38838747987264033</v>
      </c>
      <c r="BJ431" s="5">
        <v>3.0523420681327269</v>
      </c>
      <c r="BK431" s="5">
        <v>0.38311502614515552</v>
      </c>
    </row>
    <row r="432" spans="1:63">
      <c r="A432" s="5" t="s">
        <v>83</v>
      </c>
      <c r="B432" s="5" t="s">
        <v>1373</v>
      </c>
      <c r="C432" s="5" t="s">
        <v>1373</v>
      </c>
      <c r="D432" s="5" t="s">
        <v>223</v>
      </c>
      <c r="E432" s="5" t="s">
        <v>80</v>
      </c>
      <c r="F432" s="5" t="s">
        <v>86</v>
      </c>
      <c r="G432" s="19" t="s">
        <v>69</v>
      </c>
      <c r="H432" s="5">
        <v>46.604990163079997</v>
      </c>
      <c r="I432" s="5">
        <v>4.0078609228256497</v>
      </c>
      <c r="J432" s="5">
        <v>16.37879163794749</v>
      </c>
      <c r="K432" s="5">
        <v>3.2567580980294357</v>
      </c>
      <c r="L432" s="5">
        <v>8.371976149902471</v>
      </c>
      <c r="M432" s="5">
        <v>11.301104383270145</v>
      </c>
      <c r="N432" s="5">
        <v>0.13854334054212125</v>
      </c>
      <c r="O432" s="5">
        <v>4.8064643215220206</v>
      </c>
      <c r="P432" s="5">
        <v>8.0048362974658485</v>
      </c>
      <c r="Q432" s="5">
        <v>5.0706862638416368</v>
      </c>
      <c r="R432" s="5">
        <v>0.62245543714995899</v>
      </c>
      <c r="S432" s="5">
        <v>0.44036990386602826</v>
      </c>
      <c r="T432" s="5">
        <v>43.425116710215121</v>
      </c>
      <c r="U432" s="5">
        <v>1.1194447040000002</v>
      </c>
      <c r="V432" s="5">
        <v>1534.673316658645</v>
      </c>
      <c r="W432" s="72">
        <f t="shared" si="8"/>
        <v>0.15346733166586451</v>
      </c>
      <c r="X432" s="5">
        <v>1705.5845363223452</v>
      </c>
      <c r="Y432" s="5">
        <v>429.74174607633546</v>
      </c>
      <c r="Z432" s="5">
        <v>1620.6861297823864</v>
      </c>
      <c r="AA432" s="19">
        <v>79.802903223720037</v>
      </c>
      <c r="AB432" s="5">
        <v>43.841809545209848</v>
      </c>
      <c r="AC432" s="5">
        <v>8.316615748065298E-2</v>
      </c>
      <c r="AD432" s="5">
        <v>220.58823742846232</v>
      </c>
      <c r="AE432" s="5">
        <v>211.33939920436993</v>
      </c>
      <c r="AR432" s="5">
        <v>9.1888714938736964</v>
      </c>
      <c r="AS432" s="5">
        <v>638.2342951532022</v>
      </c>
      <c r="AT432" s="5">
        <v>30.452091988763378</v>
      </c>
      <c r="AU432" s="5">
        <v>203.99647500054863</v>
      </c>
      <c r="AV432" s="5">
        <v>37.868186231215063</v>
      </c>
      <c r="AW432" s="5">
        <v>184.03928836727633</v>
      </c>
      <c r="AX432" s="5">
        <v>21.548249416222319</v>
      </c>
      <c r="AY432" s="5">
        <v>52.969049226711959</v>
      </c>
      <c r="AZ432" s="5">
        <v>7.1660449995307518</v>
      </c>
      <c r="BA432" s="5">
        <v>38.903150987952259</v>
      </c>
      <c r="BB432" s="5">
        <v>10.368139749629927</v>
      </c>
      <c r="BC432" s="5">
        <v>3.4068616624298711</v>
      </c>
      <c r="BD432" s="5">
        <v>10.254276966995258</v>
      </c>
      <c r="BE432" s="5">
        <v>1.5026290995596949</v>
      </c>
      <c r="BF432" s="5">
        <v>7.3471103839250791</v>
      </c>
      <c r="BG432" s="5">
        <v>1.1727974043255009</v>
      </c>
      <c r="BH432" s="5">
        <v>3.0223377721143847</v>
      </c>
      <c r="BI432" s="5">
        <v>0.37744923008939868</v>
      </c>
      <c r="BJ432" s="5">
        <v>1.8977925534439026</v>
      </c>
      <c r="BK432" s="5">
        <v>0.26349207912279071</v>
      </c>
    </row>
    <row r="433" spans="1:63">
      <c r="A433" s="5" t="s">
        <v>83</v>
      </c>
      <c r="B433" s="5" t="s">
        <v>1374</v>
      </c>
      <c r="C433" s="5" t="s">
        <v>1374</v>
      </c>
      <c r="D433" s="5" t="s">
        <v>185</v>
      </c>
      <c r="E433" s="5" t="s">
        <v>80</v>
      </c>
      <c r="F433" s="5" t="s">
        <v>85</v>
      </c>
      <c r="G433" s="19" t="s">
        <v>69</v>
      </c>
      <c r="H433" s="5">
        <v>43.530347661680459</v>
      </c>
      <c r="I433" s="5">
        <v>4.0742593321983716</v>
      </c>
      <c r="J433" s="5">
        <v>14.912475553326793</v>
      </c>
      <c r="K433" s="5">
        <v>3.7192937778648432</v>
      </c>
      <c r="L433" s="5">
        <v>9.5615169069233019</v>
      </c>
      <c r="M433" s="5">
        <v>12.906649730734941</v>
      </c>
      <c r="N433" s="5">
        <v>0.17552164150746291</v>
      </c>
      <c r="O433" s="5">
        <v>4.8371411036665624</v>
      </c>
      <c r="P433" s="5">
        <v>10.175352368284598</v>
      </c>
      <c r="Q433" s="5">
        <v>3.8977571228612575</v>
      </c>
      <c r="R433" s="5">
        <v>1.6934406418066397</v>
      </c>
      <c r="S433" s="5">
        <v>1.0354796281110663</v>
      </c>
      <c r="T433" s="5">
        <v>39.405971610009594</v>
      </c>
      <c r="U433" s="5">
        <v>8.6784864759999997E-2</v>
      </c>
      <c r="V433" s="5">
        <v>3.993316694977783</v>
      </c>
      <c r="W433" s="72">
        <f t="shared" si="8"/>
        <v>3.9933166949777829E-4</v>
      </c>
      <c r="X433" s="5">
        <v>2398.7308597609904</v>
      </c>
      <c r="Y433" s="5">
        <v>1100.2313206860388</v>
      </c>
      <c r="Z433" s="5">
        <v>309.91023245243264</v>
      </c>
      <c r="AA433" s="19">
        <v>78.036749958047295</v>
      </c>
      <c r="AB433" s="5">
        <v>29.288843799813318</v>
      </c>
      <c r="AC433" s="5">
        <v>7.8263881443380257E-2</v>
      </c>
      <c r="AD433" s="5">
        <v>29.641488793343367</v>
      </c>
      <c r="AE433" s="5">
        <v>5.081674899184514</v>
      </c>
      <c r="AR433" s="5">
        <v>38.845833617741214</v>
      </c>
      <c r="AS433" s="5">
        <v>1412.1568264520881</v>
      </c>
      <c r="AT433" s="5">
        <v>35.208713378854924</v>
      </c>
      <c r="AU433" s="5">
        <v>376.9655945056507</v>
      </c>
      <c r="AV433" s="5">
        <v>101.38766777417248</v>
      </c>
      <c r="AW433" s="5">
        <v>561.00358981256056</v>
      </c>
      <c r="AX433" s="5">
        <v>87.011428657484998</v>
      </c>
      <c r="AY433" s="5">
        <v>170.78004099382051</v>
      </c>
      <c r="AZ433" s="5">
        <v>19.424955876634424</v>
      </c>
      <c r="BA433" s="5">
        <v>81.899131155743319</v>
      </c>
      <c r="BB433" s="5">
        <v>14.831501234024801</v>
      </c>
      <c r="BC433" s="5">
        <v>4.5826101611894821</v>
      </c>
      <c r="BD433" s="5">
        <v>13.120342055718963</v>
      </c>
      <c r="BE433" s="5">
        <v>2.0546130454939582</v>
      </c>
      <c r="BF433" s="5">
        <v>10.455285650902583</v>
      </c>
      <c r="BG433" s="5">
        <v>1.4075992047614003</v>
      </c>
      <c r="BH433" s="5">
        <v>3.3789076276968864</v>
      </c>
      <c r="BI433" s="5">
        <v>0.48406749436137225</v>
      </c>
      <c r="BJ433" s="5">
        <v>2.8755365616185702</v>
      </c>
      <c r="BK433" s="5">
        <v>0.22972119873420321</v>
      </c>
    </row>
    <row r="434" spans="1:63">
      <c r="A434" s="5" t="s">
        <v>83</v>
      </c>
      <c r="B434" s="5" t="s">
        <v>1375</v>
      </c>
      <c r="C434" s="5" t="s">
        <v>1375</v>
      </c>
      <c r="D434" s="5" t="s">
        <v>188</v>
      </c>
      <c r="E434" s="5" t="s">
        <v>80</v>
      </c>
      <c r="F434" s="5" t="s">
        <v>88</v>
      </c>
      <c r="G434" s="19" t="s">
        <v>69</v>
      </c>
      <c r="H434" s="5">
        <v>43.664901885425408</v>
      </c>
      <c r="I434" s="5">
        <v>4.7609767368318732</v>
      </c>
      <c r="J434" s="5">
        <v>14.02826416860395</v>
      </c>
      <c r="K434" s="5">
        <v>3.7295301038420683</v>
      </c>
      <c r="L434" s="5">
        <v>9.5878323339214351</v>
      </c>
      <c r="M434" s="5">
        <v>12.942171709316995</v>
      </c>
      <c r="N434" s="5">
        <v>0.20746924648317333</v>
      </c>
      <c r="O434" s="5">
        <v>4.8966675236312946</v>
      </c>
      <c r="P434" s="5">
        <v>9.7254896538628781</v>
      </c>
      <c r="Q434" s="5">
        <v>4.3834023735639178</v>
      </c>
      <c r="R434" s="5">
        <v>1.8347754215052201</v>
      </c>
      <c r="S434" s="5">
        <v>0.97441717187120735</v>
      </c>
      <c r="T434" s="5">
        <v>39.697805074705322</v>
      </c>
      <c r="U434" s="5">
        <v>0.19406773775999997</v>
      </c>
      <c r="V434" s="5">
        <v>23.825054889238988</v>
      </c>
      <c r="W434" s="72">
        <f t="shared" si="8"/>
        <v>2.3825054889238988E-3</v>
      </c>
      <c r="X434" s="5">
        <v>2281.9606117784883</v>
      </c>
      <c r="Y434" s="5">
        <v>989.10997461862576</v>
      </c>
      <c r="Z434" s="5">
        <v>748.85278479043438</v>
      </c>
      <c r="AA434" s="19">
        <v>78.349212929007692</v>
      </c>
      <c r="AB434" s="5">
        <v>29.463509593304558</v>
      </c>
      <c r="AC434" s="5">
        <v>6.4939512615293904E-2</v>
      </c>
      <c r="AD434" s="5">
        <v>68.021783452063417</v>
      </c>
      <c r="AE434" s="5">
        <v>12.646802784865113</v>
      </c>
      <c r="AR434" s="5">
        <v>45.557767988696597</v>
      </c>
      <c r="AS434" s="5">
        <v>1131.4525225135264</v>
      </c>
      <c r="AT434" s="5">
        <v>36.571794948661363</v>
      </c>
      <c r="AU434" s="5">
        <v>427.54853617210614</v>
      </c>
      <c r="AV434" s="5">
        <v>93.790578529053235</v>
      </c>
      <c r="AW434" s="5">
        <v>467.83463790337049</v>
      </c>
      <c r="AX434" s="5">
        <v>76.699662514162412</v>
      </c>
      <c r="AY434" s="5">
        <v>153.45201554992846</v>
      </c>
      <c r="AZ434" s="5">
        <v>17.961329374622828</v>
      </c>
      <c r="BA434" s="5">
        <v>77.450400284189257</v>
      </c>
      <c r="BB434" s="5">
        <v>16.033099816381796</v>
      </c>
      <c r="BC434" s="5">
        <v>5.0395425922398696</v>
      </c>
      <c r="BD434" s="5">
        <v>15.730229716291328</v>
      </c>
      <c r="BE434" s="5">
        <v>2.1399173127430964</v>
      </c>
      <c r="BF434" s="5">
        <v>11.009014271408642</v>
      </c>
      <c r="BG434" s="5">
        <v>1.5325982255897332</v>
      </c>
      <c r="BH434" s="5">
        <v>4.485848649922322</v>
      </c>
      <c r="BI434" s="5">
        <v>0.44643347920271226</v>
      </c>
      <c r="BJ434" s="5">
        <v>2.2582016754120318</v>
      </c>
      <c r="BK434" s="5">
        <v>0.28142135203144159</v>
      </c>
    </row>
    <row r="435" spans="1:63">
      <c r="A435" s="5" t="s">
        <v>83</v>
      </c>
      <c r="B435" s="5" t="s">
        <v>1376</v>
      </c>
      <c r="C435" s="5" t="s">
        <v>1376</v>
      </c>
      <c r="D435" s="5" t="s">
        <v>220</v>
      </c>
      <c r="E435" s="5" t="s">
        <v>80</v>
      </c>
      <c r="F435" s="5" t="s">
        <v>88</v>
      </c>
      <c r="G435" s="19" t="s">
        <v>69</v>
      </c>
      <c r="H435" s="5">
        <v>45.234195133159822</v>
      </c>
      <c r="I435" s="5">
        <v>4.6300448204595401</v>
      </c>
      <c r="J435" s="5">
        <v>14.666947566594281</v>
      </c>
      <c r="K435" s="5">
        <v>3.5011294882959358</v>
      </c>
      <c r="L435" s="5">
        <v>9.0024781245927592</v>
      </c>
      <c r="M435" s="5">
        <v>12.151393986366125</v>
      </c>
      <c r="N435" s="5">
        <v>0.15516369323129714</v>
      </c>
      <c r="O435" s="5">
        <v>4.9393775678629597</v>
      </c>
      <c r="P435" s="5">
        <v>9.5584813586715729</v>
      </c>
      <c r="Q435" s="5">
        <v>4.1237735393394743</v>
      </c>
      <c r="R435" s="5">
        <v>1.5198084824193721</v>
      </c>
      <c r="S435" s="5">
        <v>0.91407329538180826</v>
      </c>
      <c r="T435" s="5">
        <v>41.953480455336511</v>
      </c>
      <c r="U435" s="5">
        <v>0.95108263847999996</v>
      </c>
      <c r="V435" s="5">
        <v>290.32235758667497</v>
      </c>
      <c r="W435" s="72">
        <f t="shared" si="8"/>
        <v>2.9032235758667497E-2</v>
      </c>
      <c r="X435" s="5">
        <v>1682.4163120790249</v>
      </c>
      <c r="Y435" s="5">
        <v>500.49476723025833</v>
      </c>
      <c r="Z435" s="5">
        <v>1710.9206744782034</v>
      </c>
      <c r="AA435" s="19">
        <v>79.247034714168365</v>
      </c>
      <c r="AB435" s="5">
        <v>27.243550604006657</v>
      </c>
      <c r="AC435" s="5">
        <v>3.9669619437677758E-2</v>
      </c>
      <c r="AD435" s="5">
        <v>165.2859028520796</v>
      </c>
      <c r="AE435" s="5">
        <v>82.43822225802468</v>
      </c>
      <c r="AR435" s="5">
        <v>31.280298075366662</v>
      </c>
      <c r="AS435" s="5">
        <v>973.23980522798706</v>
      </c>
      <c r="AT435" s="5">
        <v>33.829363494753615</v>
      </c>
      <c r="AU435" s="5">
        <v>376.79939182170472</v>
      </c>
      <c r="AV435" s="5">
        <v>70.448399037845405</v>
      </c>
      <c r="AW435" s="5">
        <v>332.13417418087727</v>
      </c>
      <c r="AX435" s="5">
        <v>52.450891975037159</v>
      </c>
      <c r="AY435" s="5">
        <v>115.36913490239897</v>
      </c>
      <c r="AZ435" s="5">
        <v>15.156044386159653</v>
      </c>
      <c r="BA435" s="5">
        <v>61.754663939860876</v>
      </c>
      <c r="BB435" s="5">
        <v>13.986190822967487</v>
      </c>
      <c r="BC435" s="5">
        <v>4.1195663389302419</v>
      </c>
      <c r="BD435" s="5">
        <v>11.092533617854272</v>
      </c>
      <c r="BE435" s="5">
        <v>2.052287419492254</v>
      </c>
      <c r="BF435" s="5">
        <v>10.351280084723069</v>
      </c>
      <c r="BG435" s="5">
        <v>1.3943590352012343</v>
      </c>
      <c r="BH435" s="5">
        <v>3.800815262993706</v>
      </c>
      <c r="BI435" s="5">
        <v>0.3821257756510239</v>
      </c>
      <c r="BJ435" s="5">
        <v>2.2556207651979565</v>
      </c>
      <c r="BK435" s="5">
        <v>0.23028568181779049</v>
      </c>
    </row>
    <row r="436" spans="1:63">
      <c r="A436" s="5" t="s">
        <v>83</v>
      </c>
      <c r="B436" s="5" t="s">
        <v>1377</v>
      </c>
      <c r="C436" s="5" t="s">
        <v>1377</v>
      </c>
      <c r="D436" s="5" t="s">
        <v>180</v>
      </c>
      <c r="E436" s="5" t="s">
        <v>80</v>
      </c>
      <c r="F436" s="5" t="s">
        <v>84</v>
      </c>
      <c r="G436" s="19" t="s">
        <v>69</v>
      </c>
      <c r="H436" s="5">
        <v>42.741460049597421</v>
      </c>
      <c r="I436" s="5">
        <v>4.4109915569256568</v>
      </c>
      <c r="J436" s="5">
        <v>13.880468656814692</v>
      </c>
      <c r="K436" s="5">
        <v>3.8310877146649447</v>
      </c>
      <c r="L436" s="5">
        <v>9.849549212722069</v>
      </c>
      <c r="M436" s="5">
        <v>13.29522950329172</v>
      </c>
      <c r="N436" s="5">
        <v>0.16260817198526739</v>
      </c>
      <c r="O436" s="5">
        <v>4.9458353033350306</v>
      </c>
      <c r="P436" s="5">
        <v>10.776219879577871</v>
      </c>
      <c r="Q436" s="5">
        <v>3.6851321867986502</v>
      </c>
      <c r="R436" s="5">
        <v>1.3890264329825852</v>
      </c>
      <c r="S436" s="5">
        <v>0.79246994660289949</v>
      </c>
      <c r="T436" s="5">
        <v>39.17754896058117</v>
      </c>
      <c r="U436" s="5">
        <v>1.26</v>
      </c>
      <c r="V436" s="5">
        <v>210.61605794581214</v>
      </c>
      <c r="W436" s="72">
        <f t="shared" si="8"/>
        <v>2.1061605794581214E-2</v>
      </c>
      <c r="X436" s="5">
        <v>1946.3641535788495</v>
      </c>
      <c r="Y436" s="5">
        <v>705.10053612117815</v>
      </c>
      <c r="Z436" s="5">
        <v>2056.3910903447345</v>
      </c>
      <c r="AA436" s="19">
        <v>77.917559807035772</v>
      </c>
      <c r="AB436" s="5">
        <v>27.840458715889181</v>
      </c>
      <c r="AC436" s="5">
        <v>6.1148793357086714E-2</v>
      </c>
      <c r="AD436" s="5">
        <v>198.57869609470728</v>
      </c>
      <c r="AE436" s="5">
        <v>99.070964686087535</v>
      </c>
      <c r="AR436" s="5">
        <v>33.7477514485456</v>
      </c>
      <c r="AS436" s="5">
        <v>872.26376398659454</v>
      </c>
      <c r="AT436" s="5">
        <v>38.410219701409794</v>
      </c>
      <c r="AU436" s="5">
        <v>395.10235151769473</v>
      </c>
      <c r="AV436" s="5">
        <v>73.229464159942737</v>
      </c>
      <c r="AW436" s="5">
        <v>343.28658484128795</v>
      </c>
      <c r="AX436" s="5">
        <v>59.068072515078903</v>
      </c>
      <c r="AY436" s="5">
        <v>127.18156162023735</v>
      </c>
      <c r="AZ436" s="5">
        <v>15.629346576026624</v>
      </c>
      <c r="BA436" s="5">
        <v>69.91135359662789</v>
      </c>
      <c r="BB436" s="5">
        <v>14.302102350700682</v>
      </c>
      <c r="BC436" s="5">
        <v>4.6207304151193505</v>
      </c>
      <c r="BD436" s="5">
        <v>13.900886689463183</v>
      </c>
      <c r="BE436" s="5">
        <v>2.267153710395589</v>
      </c>
      <c r="BF436" s="5">
        <v>10.355547351182066</v>
      </c>
      <c r="BG436" s="5">
        <v>1.7275091385510297</v>
      </c>
      <c r="BH436" s="5">
        <v>4.2330153756580895</v>
      </c>
      <c r="BI436" s="5">
        <v>0.54231617375943464</v>
      </c>
      <c r="BJ436" s="5">
        <v>2.7787512158740197</v>
      </c>
      <c r="BK436" s="5">
        <v>0.35122533074492096</v>
      </c>
    </row>
    <row r="437" spans="1:63">
      <c r="A437" s="5" t="s">
        <v>83</v>
      </c>
      <c r="B437" s="5" t="s">
        <v>1378</v>
      </c>
      <c r="C437" s="5" t="s">
        <v>1378</v>
      </c>
      <c r="D437" s="5" t="s">
        <v>181</v>
      </c>
      <c r="E437" s="5" t="s">
        <v>80</v>
      </c>
      <c r="F437" s="5" t="s">
        <v>84</v>
      </c>
      <c r="G437" s="19" t="s">
        <v>69</v>
      </c>
      <c r="H437" s="5">
        <v>42.636412407115969</v>
      </c>
      <c r="I437" s="5">
        <v>4.1936320102643627</v>
      </c>
      <c r="J437" s="5">
        <v>13.948449218766591</v>
      </c>
      <c r="K437" s="5">
        <v>3.8900609121386478</v>
      </c>
      <c r="L437" s="5">
        <v>10.001036112193768</v>
      </c>
      <c r="M437" s="5">
        <v>13.499756896571268</v>
      </c>
      <c r="N437" s="5">
        <v>0.18095606174920503</v>
      </c>
      <c r="O437" s="5">
        <v>4.9540430019864328</v>
      </c>
      <c r="P437" s="5">
        <v>10.93647018003392</v>
      </c>
      <c r="Q437" s="5">
        <v>4.145179294276871</v>
      </c>
      <c r="R437" s="5">
        <v>1.4021622708217087</v>
      </c>
      <c r="S437" s="5">
        <v>1.2686700941214757</v>
      </c>
      <c r="T437" s="5">
        <v>38.76327618886139</v>
      </c>
      <c r="U437" s="5">
        <v>1.052</v>
      </c>
      <c r="V437" s="5">
        <v>1527.3672486680412</v>
      </c>
      <c r="W437" s="72">
        <f t="shared" si="8"/>
        <v>0.15273672486680412</v>
      </c>
      <c r="X437" s="5">
        <v>2354.6018613872243</v>
      </c>
      <c r="Y437" s="5">
        <v>691.80764904164187</v>
      </c>
      <c r="Z437" s="5">
        <v>3876.2821858516886</v>
      </c>
      <c r="AA437" s="19">
        <v>77.917559807035772</v>
      </c>
      <c r="AB437" s="5">
        <v>29.57397805460176</v>
      </c>
      <c r="AC437" s="5">
        <v>5.9433928789377879E-2</v>
      </c>
      <c r="AD437" s="5">
        <v>353.36929321470399</v>
      </c>
      <c r="AE437" s="5">
        <v>72.092528384847597</v>
      </c>
      <c r="AR437" s="5">
        <v>35.192046717127639</v>
      </c>
      <c r="AS437" s="5">
        <v>1064.2045990032379</v>
      </c>
      <c r="AT437" s="5">
        <v>37.756418085387686</v>
      </c>
      <c r="AU437" s="5">
        <v>407.06301853107755</v>
      </c>
      <c r="AV437" s="5">
        <v>89.311324424040947</v>
      </c>
      <c r="AW437" s="5">
        <v>396.17348309941644</v>
      </c>
      <c r="AX437" s="5">
        <v>73.986968574887896</v>
      </c>
      <c r="AY437" s="5">
        <v>145.92358231412913</v>
      </c>
      <c r="AZ437" s="5">
        <v>16.913999570383304</v>
      </c>
      <c r="BA437" s="5">
        <v>79.617353371939913</v>
      </c>
      <c r="BB437" s="5">
        <v>15.367190560204179</v>
      </c>
      <c r="BC437" s="5">
        <v>5.4390564210237038</v>
      </c>
      <c r="BD437" s="5">
        <v>16.850223445040537</v>
      </c>
      <c r="BE437" s="5">
        <v>2.4132124323729953</v>
      </c>
      <c r="BF437" s="5">
        <v>10.969493558956451</v>
      </c>
      <c r="BG437" s="5">
        <v>1.7521300584841324</v>
      </c>
      <c r="BH437" s="5">
        <v>3.7301418265778072</v>
      </c>
      <c r="BI437" s="5">
        <v>0.44669940449037515</v>
      </c>
      <c r="BJ437" s="5">
        <v>1.9207084435319617</v>
      </c>
      <c r="BK437" s="5">
        <v>0.27594120859127785</v>
      </c>
    </row>
    <row r="438" spans="1:63">
      <c r="A438" s="5" t="s">
        <v>83</v>
      </c>
      <c r="B438" s="5" t="s">
        <v>1379</v>
      </c>
      <c r="C438" s="5" t="s">
        <v>1379</v>
      </c>
      <c r="D438" s="5" t="s">
        <v>212</v>
      </c>
      <c r="E438" s="5" t="s">
        <v>80</v>
      </c>
      <c r="F438" s="5" t="s">
        <v>88</v>
      </c>
      <c r="G438" s="19" t="s">
        <v>69</v>
      </c>
      <c r="H438" s="5">
        <v>44.80668717005971</v>
      </c>
      <c r="I438" s="5">
        <v>4.5072456184469107</v>
      </c>
      <c r="J438" s="5">
        <v>13.847549980413003</v>
      </c>
      <c r="K438" s="5">
        <v>3.5416181994260727</v>
      </c>
      <c r="L438" s="5">
        <v>9.105049567729619</v>
      </c>
      <c r="M438" s="5">
        <v>12.290380976293427</v>
      </c>
      <c r="N438" s="5">
        <v>0.2017875850145483</v>
      </c>
      <c r="O438" s="5">
        <v>5.0003947896288068</v>
      </c>
      <c r="P438" s="5">
        <v>10.768566731995895</v>
      </c>
      <c r="Q438" s="5">
        <v>3.5416181994260727</v>
      </c>
      <c r="R438" s="5">
        <v>1.1871015976953427</v>
      </c>
      <c r="S438" s="5">
        <v>0.68312480000047082</v>
      </c>
      <c r="T438" s="5">
        <v>41.289367828496871</v>
      </c>
      <c r="U438" s="5">
        <v>0.95745921767999997</v>
      </c>
      <c r="V438" s="5">
        <v>2186.2093727562005</v>
      </c>
      <c r="W438" s="72">
        <f t="shared" si="8"/>
        <v>0.21862093727562004</v>
      </c>
      <c r="X438" s="5">
        <v>2298.7042535781952</v>
      </c>
      <c r="Y438" s="5">
        <v>687.27056209467992</v>
      </c>
      <c r="Z438" s="5">
        <v>3019.3726765547899</v>
      </c>
      <c r="AA438" s="19">
        <v>78.96241833309</v>
      </c>
      <c r="AB438" s="5">
        <v>39.447029875962528</v>
      </c>
      <c r="AC438" s="5">
        <v>6.9740845738439111E-2</v>
      </c>
      <c r="AD438" s="5">
        <v>320.47556656058549</v>
      </c>
      <c r="AE438" s="5">
        <v>99.642839352734129</v>
      </c>
      <c r="AR438" s="5">
        <v>26.42641445386365</v>
      </c>
      <c r="AS438" s="5">
        <v>807.41058271020154</v>
      </c>
      <c r="AT438" s="5">
        <v>35.626712227745379</v>
      </c>
      <c r="AU438" s="5">
        <v>354.73416150572206</v>
      </c>
      <c r="AV438" s="5">
        <v>54.894410294789893</v>
      </c>
      <c r="AW438" s="5">
        <v>262.31832262058072</v>
      </c>
      <c r="AX438" s="5">
        <v>43.669710610779674</v>
      </c>
      <c r="AY438" s="5">
        <v>96.089114270480479</v>
      </c>
      <c r="AZ438" s="5">
        <v>12.864060206982771</v>
      </c>
      <c r="BA438" s="5">
        <v>58.273189662346041</v>
      </c>
      <c r="BB438" s="5">
        <v>12.986768429489945</v>
      </c>
      <c r="BC438" s="5">
        <v>4.1914331376517264</v>
      </c>
      <c r="BD438" s="5">
        <v>11.731129425110966</v>
      </c>
      <c r="BE438" s="5">
        <v>1.7507384349981907</v>
      </c>
      <c r="BF438" s="5">
        <v>9.4215378381552259</v>
      </c>
      <c r="BG438" s="5">
        <v>1.3415145368695769</v>
      </c>
      <c r="BH438" s="5">
        <v>3.6095372698216592</v>
      </c>
      <c r="BI438" s="5">
        <v>0.43380563140384593</v>
      </c>
      <c r="BJ438" s="5">
        <v>2.3190330541451085</v>
      </c>
      <c r="BK438" s="5">
        <v>0.35167617291821934</v>
      </c>
    </row>
    <row r="439" spans="1:63">
      <c r="A439" s="5" t="s">
        <v>83</v>
      </c>
      <c r="B439" s="5" t="s">
        <v>1380</v>
      </c>
      <c r="C439" s="5" t="s">
        <v>1380</v>
      </c>
      <c r="D439" s="5" t="s">
        <v>201</v>
      </c>
      <c r="E439" s="5" t="s">
        <v>80</v>
      </c>
      <c r="F439" s="5" t="s">
        <v>88</v>
      </c>
      <c r="G439" s="19" t="s">
        <v>69</v>
      </c>
      <c r="H439" s="5">
        <v>44.371375776679209</v>
      </c>
      <c r="I439" s="5">
        <v>4.7230499089206024</v>
      </c>
      <c r="J439" s="5">
        <v>12.484222344217939</v>
      </c>
      <c r="K439" s="5">
        <v>3.5702560588545023</v>
      </c>
      <c r="L439" s="5">
        <v>9.1795466406951185</v>
      </c>
      <c r="M439" s="5">
        <v>12.390634940028859</v>
      </c>
      <c r="N439" s="5">
        <v>0.16148842119069412</v>
      </c>
      <c r="O439" s="5">
        <v>5.0518636821884009</v>
      </c>
      <c r="P439" s="5">
        <v>11.523074391588986</v>
      </c>
      <c r="Q439" s="5">
        <v>2.7394662293553891</v>
      </c>
      <c r="R439" s="5">
        <v>1.4417219289434258</v>
      </c>
      <c r="S439" s="5">
        <v>0.86581141481757695</v>
      </c>
      <c r="T439" s="5">
        <v>42.051079065112184</v>
      </c>
      <c r="U439" s="5">
        <v>0.90214963055999997</v>
      </c>
      <c r="V439" s="5">
        <v>1592.3464763294994</v>
      </c>
      <c r="W439" s="72">
        <f t="shared" si="8"/>
        <v>0.15923464763294995</v>
      </c>
      <c r="X439" s="5">
        <v>2126.3828859355458</v>
      </c>
      <c r="Y439" s="5">
        <v>722.16044349300694</v>
      </c>
      <c r="Z439" s="5">
        <v>3328.4479947544419</v>
      </c>
      <c r="AA439" s="19">
        <v>78.750204059972319</v>
      </c>
      <c r="AB439" s="5">
        <v>28.702699843064046</v>
      </c>
      <c r="AC439" s="5">
        <v>6.0339200159755552E-2</v>
      </c>
      <c r="AD439" s="5">
        <v>329.0144287776306</v>
      </c>
      <c r="AE439" s="5">
        <v>60.287675735905751</v>
      </c>
      <c r="AR439" s="5">
        <v>35.691040098929456</v>
      </c>
      <c r="AS439" s="5">
        <v>1018.6930092823484</v>
      </c>
      <c r="AT439" s="5">
        <v>38.280133436997431</v>
      </c>
      <c r="AU439" s="5">
        <v>400.49609581713958</v>
      </c>
      <c r="AV439" s="5">
        <v>82.472533081738561</v>
      </c>
      <c r="AW439" s="5">
        <v>382.36575745276519</v>
      </c>
      <c r="AX439" s="5">
        <v>70.044202632052915</v>
      </c>
      <c r="AY439" s="5">
        <v>149.64080461683869</v>
      </c>
      <c r="AZ439" s="5">
        <v>17.072137311812696</v>
      </c>
      <c r="BA439" s="5">
        <v>74.083026947354654</v>
      </c>
      <c r="BB439" s="5">
        <v>13.405465516952306</v>
      </c>
      <c r="BC439" s="5">
        <v>4.4379589074432024</v>
      </c>
      <c r="BD439" s="5">
        <v>12.975835610823422</v>
      </c>
      <c r="BE439" s="5">
        <v>2.1267696694758285</v>
      </c>
      <c r="BF439" s="5">
        <v>10.116419535521416</v>
      </c>
      <c r="BG439" s="5">
        <v>1.4701315181877739</v>
      </c>
      <c r="BH439" s="5">
        <v>3.7034298280240963</v>
      </c>
      <c r="BI439" s="5">
        <v>0.53160903771769308</v>
      </c>
      <c r="BJ439" s="5">
        <v>3.428963634804532</v>
      </c>
      <c r="BK439" s="5">
        <v>0.22714578878456848</v>
      </c>
    </row>
    <row r="440" spans="1:63">
      <c r="A440" s="5" t="s">
        <v>83</v>
      </c>
      <c r="B440" s="5" t="s">
        <v>1381</v>
      </c>
      <c r="C440" s="5" t="s">
        <v>1381</v>
      </c>
      <c r="D440" s="5" t="s">
        <v>190</v>
      </c>
      <c r="E440" s="5" t="s">
        <v>80</v>
      </c>
      <c r="F440" s="5" t="s">
        <v>88</v>
      </c>
      <c r="G440" s="19" t="s">
        <v>69</v>
      </c>
      <c r="H440" s="5">
        <v>44.198438509786605</v>
      </c>
      <c r="I440" s="5">
        <v>4.6047191568500647</v>
      </c>
      <c r="J440" s="5">
        <v>12.511693777196221</v>
      </c>
      <c r="K440" s="5">
        <v>3.6239483034208702</v>
      </c>
      <c r="L440" s="5">
        <v>9.3163423367239115</v>
      </c>
      <c r="M440" s="5">
        <v>12.57572144082064</v>
      </c>
      <c r="N440" s="5">
        <v>0.17261567020353805</v>
      </c>
      <c r="O440" s="5">
        <v>5.0548929785740642</v>
      </c>
      <c r="P440" s="5">
        <v>12.225308687994898</v>
      </c>
      <c r="Q440" s="5">
        <v>2.7598891815497506</v>
      </c>
      <c r="R440" s="5">
        <v>1.2416559004413592</v>
      </c>
      <c r="S440" s="5">
        <v>1.0886556473064051</v>
      </c>
      <c r="T440" s="5">
        <v>41.596760414917121</v>
      </c>
      <c r="U440" s="5">
        <v>0.98</v>
      </c>
      <c r="V440" s="5">
        <v>2401.3695464495927</v>
      </c>
      <c r="W440" s="72">
        <f t="shared" si="8"/>
        <v>0.24013695464495927</v>
      </c>
      <c r="X440" s="5">
        <v>3340.4299925865857</v>
      </c>
      <c r="Y440" s="5">
        <v>889.19362221764129</v>
      </c>
      <c r="Z440" s="5">
        <v>3011.0169383466205</v>
      </c>
      <c r="AA440" s="19">
        <v>78.588085061700895</v>
      </c>
      <c r="AB440" s="5">
        <v>39.41245213228801</v>
      </c>
      <c r="AC440" s="5">
        <v>8.6266551884112488E-2</v>
      </c>
      <c r="AD440" s="5">
        <v>248.09835178735509</v>
      </c>
      <c r="AE440" s="5">
        <v>72.918476262089101</v>
      </c>
      <c r="AR440" s="5">
        <v>29.634646795130049</v>
      </c>
      <c r="AS440" s="5">
        <v>1251.0720815681668</v>
      </c>
      <c r="AT440" s="5">
        <v>48.365264558072667</v>
      </c>
      <c r="AU440" s="5">
        <v>420.9020222768745</v>
      </c>
      <c r="AV440" s="5">
        <v>78.77715219757853</v>
      </c>
      <c r="AW440" s="5">
        <v>419.52288769876787</v>
      </c>
      <c r="AX440" s="5">
        <v>58.118701313668268</v>
      </c>
      <c r="AY440" s="5">
        <v>134.39666463649212</v>
      </c>
      <c r="AZ440" s="5">
        <v>18.055826915797581</v>
      </c>
      <c r="BA440" s="5">
        <v>84.755700593670824</v>
      </c>
      <c r="BB440" s="5">
        <v>17.446052413049003</v>
      </c>
      <c r="BC440" s="5">
        <v>5.696909413320367</v>
      </c>
      <c r="BD440" s="5">
        <v>15.968408222220461</v>
      </c>
      <c r="BE440" s="5">
        <v>2.7638842041384297</v>
      </c>
      <c r="BF440" s="5">
        <v>12.136384287338437</v>
      </c>
      <c r="BG440" s="5">
        <v>2.023978502984217</v>
      </c>
      <c r="BH440" s="5">
        <v>5.0406383733670497</v>
      </c>
      <c r="BI440" s="5">
        <v>0.54164525459011093</v>
      </c>
      <c r="BJ440" s="5">
        <v>2.724972907113278</v>
      </c>
      <c r="BK440" s="5">
        <v>0.33645958225165939</v>
      </c>
    </row>
    <row r="441" spans="1:63">
      <c r="A441" s="5" t="s">
        <v>83</v>
      </c>
      <c r="B441" s="5" t="s">
        <v>1382</v>
      </c>
      <c r="C441" s="5" t="s">
        <v>1382</v>
      </c>
      <c r="D441" s="5" t="s">
        <v>193</v>
      </c>
      <c r="E441" s="5" t="s">
        <v>80</v>
      </c>
      <c r="F441" s="5" t="s">
        <v>88</v>
      </c>
      <c r="G441" s="19" t="s">
        <v>69</v>
      </c>
      <c r="H441" s="5">
        <v>43.015042126918928</v>
      </c>
      <c r="I441" s="5">
        <v>3.4818263254070563</v>
      </c>
      <c r="J441" s="5">
        <v>14.281322292396679</v>
      </c>
      <c r="K441" s="5">
        <v>3.7844218538292549</v>
      </c>
      <c r="L441" s="5">
        <v>9.7285451262012543</v>
      </c>
      <c r="M441" s="5">
        <v>13.132254141535286</v>
      </c>
      <c r="N441" s="5">
        <v>0.14635339283165133</v>
      </c>
      <c r="O441" s="5">
        <v>5.0669917896579824</v>
      </c>
      <c r="P441" s="5">
        <v>11.439297623490152</v>
      </c>
      <c r="Q441" s="5">
        <v>4.1967824268751901</v>
      </c>
      <c r="R441" s="5">
        <v>1.4170568373497052</v>
      </c>
      <c r="S441" s="5">
        <v>1.156982902790757</v>
      </c>
      <c r="T441" s="5">
        <v>40.306600735780549</v>
      </c>
      <c r="U441" s="5">
        <v>0.81920648743999991</v>
      </c>
      <c r="V441" s="5">
        <v>1976.0278371025875</v>
      </c>
      <c r="W441" s="72">
        <f t="shared" si="8"/>
        <v>0.19760278371025874</v>
      </c>
      <c r="X441" s="5">
        <v>2186.2218983898197</v>
      </c>
      <c r="Y441" s="5">
        <v>977.86369484413228</v>
      </c>
      <c r="Z441" s="5">
        <v>2904.7889123840273</v>
      </c>
      <c r="AA441" s="19">
        <v>78.673056327016056</v>
      </c>
      <c r="AB441" s="5">
        <v>24.595014697479296</v>
      </c>
      <c r="AC441" s="5">
        <v>8.3126292208598213E-2</v>
      </c>
      <c r="AD441" s="5">
        <v>262.4737440346409</v>
      </c>
      <c r="AE441" s="5">
        <v>51.995803194074988</v>
      </c>
      <c r="AR441" s="5">
        <v>31.45563532044806</v>
      </c>
      <c r="AS441" s="5">
        <v>1342.4923343890364</v>
      </c>
      <c r="AT441" s="5">
        <v>36.944455253583122</v>
      </c>
      <c r="AU441" s="5">
        <v>431.42620708525595</v>
      </c>
      <c r="AV441" s="5">
        <v>84.420400401241352</v>
      </c>
      <c r="AW441" s="5">
        <v>484.94554260114336</v>
      </c>
      <c r="AX441" s="5">
        <v>70.601470559805421</v>
      </c>
      <c r="AY441" s="5">
        <v>157.55242483365464</v>
      </c>
      <c r="AZ441" s="5">
        <v>19.579166380791897</v>
      </c>
      <c r="BA441" s="5">
        <v>88.888822604114239</v>
      </c>
      <c r="BB441" s="5">
        <v>17.095777165273702</v>
      </c>
      <c r="BC441" s="5">
        <v>6.1742015534982881</v>
      </c>
      <c r="BD441" s="5">
        <v>17.633266108483319</v>
      </c>
      <c r="BE441" s="5">
        <v>2.6768946836229244</v>
      </c>
      <c r="BF441" s="5">
        <v>11.066969471813749</v>
      </c>
      <c r="BG441" s="5">
        <v>1.6750520441010706</v>
      </c>
      <c r="BH441" s="5">
        <v>3.6302731298170743</v>
      </c>
      <c r="BI441" s="5">
        <v>0.50061309289199651</v>
      </c>
      <c r="BJ441" s="5">
        <v>2.4862189943840942</v>
      </c>
      <c r="BK441" s="5">
        <v>0.2741268904471571</v>
      </c>
    </row>
    <row r="442" spans="1:63">
      <c r="A442" s="5" t="s">
        <v>83</v>
      </c>
      <c r="B442" s="5" t="s">
        <v>1383</v>
      </c>
      <c r="C442" s="5" t="s">
        <v>1383</v>
      </c>
      <c r="D442" s="5" t="s">
        <v>184</v>
      </c>
      <c r="E442" s="5" t="s">
        <v>80</v>
      </c>
      <c r="F442" s="5" t="s">
        <v>84</v>
      </c>
      <c r="G442" s="19" t="s">
        <v>69</v>
      </c>
      <c r="H442" s="5">
        <v>41.829818001793036</v>
      </c>
      <c r="I442" s="5">
        <v>4.533990894942372</v>
      </c>
      <c r="J442" s="5">
        <v>14.489615937125286</v>
      </c>
      <c r="K442" s="5">
        <v>3.9899514822434945</v>
      </c>
      <c r="L442" s="5">
        <v>10.257759452865047</v>
      </c>
      <c r="M442" s="5">
        <v>13.846321815994845</v>
      </c>
      <c r="N442" s="5">
        <v>0.16094087889277151</v>
      </c>
      <c r="O442" s="5">
        <v>5.0869166138377837</v>
      </c>
      <c r="P442" s="5">
        <v>11.07036278617027</v>
      </c>
      <c r="Q442" s="5">
        <v>4.2091470350913172</v>
      </c>
      <c r="R442" s="5">
        <v>1.4622910530073288</v>
      </c>
      <c r="S442" s="5">
        <v>0.90936533411191744</v>
      </c>
      <c r="T442" s="5">
        <v>38.79732516241463</v>
      </c>
      <c r="U442" s="5">
        <v>0.44993068528000002</v>
      </c>
      <c r="V442" s="5">
        <v>1375.6918510275632</v>
      </c>
      <c r="W442" s="72">
        <f t="shared" si="8"/>
        <v>0.13756918510275631</v>
      </c>
      <c r="X442" s="5">
        <v>1998.1856482628889</v>
      </c>
      <c r="Y442" s="5">
        <v>686.16412237596683</v>
      </c>
      <c r="Z442" s="5">
        <v>2739.9965483240899</v>
      </c>
      <c r="AA442" s="19">
        <v>78.027545499180903</v>
      </c>
      <c r="AB442" s="5">
        <v>27.76405708052754</v>
      </c>
      <c r="AC442" s="5">
        <v>5.6525126185885989E-2</v>
      </c>
      <c r="AD442" s="5">
        <v>282.57933495977528</v>
      </c>
      <c r="AE442" s="5">
        <v>35.881570777348571</v>
      </c>
      <c r="AR442" s="5">
        <v>28.849522470035421</v>
      </c>
      <c r="AS442" s="5">
        <v>1059.7157126291202</v>
      </c>
      <c r="AT442" s="5">
        <v>37.66671967319337</v>
      </c>
      <c r="AU442" s="5">
        <v>373.81163529799727</v>
      </c>
      <c r="AV442" s="5">
        <v>73.716491862199163</v>
      </c>
      <c r="AW442" s="5">
        <v>423.7430255989766</v>
      </c>
      <c r="AX442" s="5">
        <v>58.712505013019104</v>
      </c>
      <c r="AY442" s="5">
        <v>125.39325217167851</v>
      </c>
      <c r="AZ442" s="5">
        <v>16.119461721089845</v>
      </c>
      <c r="BA442" s="5">
        <v>71.97023268131538</v>
      </c>
      <c r="BB442" s="5">
        <v>15.502594621915955</v>
      </c>
      <c r="BC442" s="5">
        <v>5.3516638875387272</v>
      </c>
      <c r="BD442" s="5">
        <v>14.415462808792775</v>
      </c>
      <c r="BE442" s="5">
        <v>2.1307978907811509</v>
      </c>
      <c r="BF442" s="5">
        <v>9.6963797749546128</v>
      </c>
      <c r="BG442" s="5">
        <v>1.7061955028388096</v>
      </c>
      <c r="BH442" s="5">
        <v>4.0259279611642782</v>
      </c>
      <c r="BI442" s="5">
        <v>0.52917788922272779</v>
      </c>
      <c r="BJ442" s="5">
        <v>2.0002018388423437</v>
      </c>
      <c r="BK442" s="5">
        <v>0.29301109786946422</v>
      </c>
    </row>
    <row r="443" spans="1:63">
      <c r="A443" s="5" t="s">
        <v>83</v>
      </c>
      <c r="B443" s="5" t="s">
        <v>1384</v>
      </c>
      <c r="C443" s="5" t="s">
        <v>1384</v>
      </c>
      <c r="D443" s="5" t="s">
        <v>182</v>
      </c>
      <c r="E443" s="5" t="s">
        <v>80</v>
      </c>
      <c r="F443" s="5" t="s">
        <v>84</v>
      </c>
      <c r="G443" s="19" t="s">
        <v>69</v>
      </c>
      <c r="H443" s="5">
        <v>41.955496808367208</v>
      </c>
      <c r="I443" s="5">
        <v>4.8427913420861817</v>
      </c>
      <c r="J443" s="5">
        <v>13.869464169631311</v>
      </c>
      <c r="K443" s="5">
        <v>3.9671864284431448</v>
      </c>
      <c r="L443" s="5">
        <v>10.198394968422429</v>
      </c>
      <c r="M443" s="5">
        <v>13.766482442164195</v>
      </c>
      <c r="N443" s="5">
        <v>0.18924047965633389</v>
      </c>
      <c r="O443" s="5">
        <v>5.0879214970814326</v>
      </c>
      <c r="P443" s="5">
        <v>10.359200350099313</v>
      </c>
      <c r="Q443" s="5">
        <v>3.7857901137466592</v>
      </c>
      <c r="R443" s="5">
        <v>1.3217417957343942</v>
      </c>
      <c r="S443" s="5">
        <v>0.79814378466453773</v>
      </c>
      <c r="T443" s="5">
        <v>38.979800636673083</v>
      </c>
      <c r="U443" s="5">
        <v>1.45</v>
      </c>
      <c r="V443" s="5">
        <v>2075.8027115061709</v>
      </c>
      <c r="W443" s="72">
        <f t="shared" si="8"/>
        <v>0.20758027115061709</v>
      </c>
      <c r="X443" s="5">
        <v>2006.1146031482197</v>
      </c>
      <c r="Y443" s="5">
        <v>653.57951905483787</v>
      </c>
      <c r="Z443" s="5">
        <v>3018.4852199220195</v>
      </c>
      <c r="AA443" s="19">
        <v>77.917559807035772</v>
      </c>
      <c r="AB443" s="5">
        <v>30.765365874046058</v>
      </c>
      <c r="AC443" s="5">
        <v>5.9566100258564056E-2</v>
      </c>
      <c r="AD443" s="5">
        <v>311.7421380975286</v>
      </c>
      <c r="AE443" s="5">
        <v>123.36973667410616</v>
      </c>
      <c r="AR443" s="5">
        <v>30.692300830194487</v>
      </c>
      <c r="AS443" s="5">
        <v>920.89027936118998</v>
      </c>
      <c r="AT443" s="5">
        <v>35.842817003060645</v>
      </c>
      <c r="AU443" s="5">
        <v>376.27122949944567</v>
      </c>
      <c r="AV443" s="5">
        <v>68.39497463309128</v>
      </c>
      <c r="AW443" s="5">
        <v>376.9894289657816</v>
      </c>
      <c r="AX443" s="5">
        <v>54.515070401214892</v>
      </c>
      <c r="AY443" s="5">
        <v>117.53287630258335</v>
      </c>
      <c r="AZ443" s="5">
        <v>14.549601916070134</v>
      </c>
      <c r="BA443" s="5">
        <v>65.206915183823511</v>
      </c>
      <c r="BB443" s="5">
        <v>13.715744353856742</v>
      </c>
      <c r="BC443" s="5">
        <v>5.0219864501894236</v>
      </c>
      <c r="BD443" s="5">
        <v>12.784883227359019</v>
      </c>
      <c r="BE443" s="5">
        <v>2.1190615163228244</v>
      </c>
      <c r="BF443" s="5">
        <v>9.6826346234197107</v>
      </c>
      <c r="BG443" s="5">
        <v>1.4362123873559072</v>
      </c>
      <c r="BH443" s="5">
        <v>3.7386479492393052</v>
      </c>
      <c r="BI443" s="5">
        <v>0.53808996380414509</v>
      </c>
      <c r="BJ443" s="5">
        <v>1.2754103250230335</v>
      </c>
      <c r="BK443" s="5">
        <v>0.33781491262018598</v>
      </c>
    </row>
    <row r="444" spans="1:63">
      <c r="A444" s="5" t="s">
        <v>83</v>
      </c>
      <c r="B444" s="5" t="s">
        <v>1385</v>
      </c>
      <c r="C444" s="5" t="s">
        <v>1385</v>
      </c>
      <c r="D444" s="5" t="s">
        <v>213</v>
      </c>
      <c r="E444" s="5" t="s">
        <v>80</v>
      </c>
      <c r="F444" s="5" t="s">
        <v>88</v>
      </c>
      <c r="G444" s="19" t="s">
        <v>69</v>
      </c>
      <c r="H444" s="5">
        <v>43.26617472135657</v>
      </c>
      <c r="I444" s="5">
        <v>3.2519750527226612</v>
      </c>
      <c r="J444" s="5">
        <v>14.128831298122854</v>
      </c>
      <c r="K444" s="5">
        <v>3.7472245707036467</v>
      </c>
      <c r="L444" s="5">
        <v>9.6323579517014419</v>
      </c>
      <c r="M444" s="5">
        <v>13.002611730592299</v>
      </c>
      <c r="N444" s="5">
        <v>0.14710381722207455</v>
      </c>
      <c r="O444" s="5">
        <v>5.176092981987396</v>
      </c>
      <c r="P444" s="5">
        <v>11.183812877336923</v>
      </c>
      <c r="Q444" s="5">
        <v>4.1090999610699495</v>
      </c>
      <c r="R444" s="5">
        <v>1.2739190571431658</v>
      </c>
      <c r="S444" s="5">
        <v>0.90223674562872413</v>
      </c>
      <c r="T444" s="5">
        <v>40.725381059650275</v>
      </c>
      <c r="U444" s="5">
        <v>1.0314790114799999</v>
      </c>
      <c r="V444" s="5">
        <v>1960.0557002982152</v>
      </c>
      <c r="W444" s="72">
        <f t="shared" si="8"/>
        <v>0.19600557002982152</v>
      </c>
      <c r="X444" s="5">
        <v>2581.2188836242826</v>
      </c>
      <c r="Y444" s="5">
        <v>869.54890345927583</v>
      </c>
      <c r="Z444" s="5">
        <v>3055.4596783115476</v>
      </c>
      <c r="AA444" s="19">
        <v>78.96241833309</v>
      </c>
      <c r="AB444" s="5">
        <v>34.192857197782203</v>
      </c>
      <c r="AC444" s="5">
        <v>8.2224176833234783E-2</v>
      </c>
      <c r="AD444" s="5">
        <v>290.64019036887481</v>
      </c>
      <c r="AE444" s="5">
        <v>82.029921307539524</v>
      </c>
      <c r="AR444" s="5">
        <v>26.254241919808432</v>
      </c>
      <c r="AS444" s="5">
        <v>1099.0609263219546</v>
      </c>
      <c r="AT444" s="5">
        <v>38.897458170767933</v>
      </c>
      <c r="AU444" s="5">
        <v>400.85653856591767</v>
      </c>
      <c r="AV444" s="5">
        <v>68.249875705836359</v>
      </c>
      <c r="AW444" s="5">
        <v>383.47692481613541</v>
      </c>
      <c r="AX444" s="5">
        <v>55.202784556175644</v>
      </c>
      <c r="AY444" s="5">
        <v>125.74424003320294</v>
      </c>
      <c r="AZ444" s="5">
        <v>17.029035912344384</v>
      </c>
      <c r="BA444" s="5">
        <v>75.490002742201497</v>
      </c>
      <c r="BB444" s="5">
        <v>16.643700606892054</v>
      </c>
      <c r="BC444" s="5">
        <v>5.1762832621261845</v>
      </c>
      <c r="BD444" s="5">
        <v>14.886136154010815</v>
      </c>
      <c r="BE444" s="5">
        <v>2.4567369245983186</v>
      </c>
      <c r="BF444" s="5">
        <v>10.512860160302051</v>
      </c>
      <c r="BG444" s="5">
        <v>1.6785570510460126</v>
      </c>
      <c r="BH444" s="5">
        <v>4.6929174994000187</v>
      </c>
      <c r="BI444" s="5">
        <v>0.53534525829811508</v>
      </c>
      <c r="BJ444" s="5">
        <v>2.6555589297277464</v>
      </c>
      <c r="BK444" s="5">
        <v>0.41164848799658421</v>
      </c>
    </row>
    <row r="445" spans="1:63">
      <c r="A445" s="5" t="s">
        <v>83</v>
      </c>
      <c r="B445" s="5" t="s">
        <v>1386</v>
      </c>
      <c r="C445" s="5" t="s">
        <v>1386</v>
      </c>
      <c r="D445" s="5" t="s">
        <v>183</v>
      </c>
      <c r="E445" s="5" t="s">
        <v>80</v>
      </c>
      <c r="F445" s="5" t="s">
        <v>84</v>
      </c>
      <c r="G445" s="19" t="s">
        <v>69</v>
      </c>
      <c r="H445" s="5">
        <v>41.796691221790176</v>
      </c>
      <c r="I445" s="5">
        <v>5.2427426624120201</v>
      </c>
      <c r="J445" s="5">
        <v>13.253088152978643</v>
      </c>
      <c r="K445" s="5">
        <v>4.0041913258407043</v>
      </c>
      <c r="L445" s="5">
        <v>10.295089952958085</v>
      </c>
      <c r="M445" s="5">
        <v>13.896459631419212</v>
      </c>
      <c r="N445" s="5">
        <v>0.18745111353813101</v>
      </c>
      <c r="O445" s="5">
        <v>5.178950398642499</v>
      </c>
      <c r="P445" s="5">
        <v>10.937919687866335</v>
      </c>
      <c r="Q445" s="5">
        <v>3.6999512986322194</v>
      </c>
      <c r="R445" s="5">
        <v>0.96179105375585527</v>
      </c>
      <c r="S445" s="5">
        <v>0.97553092595236757</v>
      </c>
      <c r="T445" s="5">
        <v>39.23306070912313</v>
      </c>
      <c r="U445" s="5">
        <v>1.3227826222799999</v>
      </c>
      <c r="V445" s="5">
        <v>2058.7855249819645</v>
      </c>
      <c r="W445" s="72">
        <f t="shared" si="8"/>
        <v>0.20587855249819645</v>
      </c>
      <c r="X445" s="5">
        <v>2154.6429974659741</v>
      </c>
      <c r="Y445" s="5">
        <v>748.30472239443839</v>
      </c>
      <c r="Z445" s="5">
        <v>3408.0762681320275</v>
      </c>
      <c r="AA445" s="19">
        <v>77.922151777353008</v>
      </c>
      <c r="AB445" s="5">
        <v>25.833172573950698</v>
      </c>
      <c r="AC445" s="5">
        <v>9.3722768733672232E-2</v>
      </c>
      <c r="AD445" s="5">
        <v>317.34800860100069</v>
      </c>
      <c r="AE445" s="5">
        <v>84.009080883445222</v>
      </c>
      <c r="AR445" s="5">
        <v>21.327906312841503</v>
      </c>
      <c r="AS445" s="5">
        <v>1048.2974031729586</v>
      </c>
      <c r="AT445" s="5">
        <v>39.931354250291285</v>
      </c>
      <c r="AU445" s="5">
        <v>386.77380788054234</v>
      </c>
      <c r="AV445" s="5">
        <v>87.912901939272999</v>
      </c>
      <c r="AW445" s="5">
        <v>429.43228442303035</v>
      </c>
      <c r="AX445" s="5">
        <v>77.211527271749262</v>
      </c>
      <c r="AY445" s="5">
        <v>157.45709968131155</v>
      </c>
      <c r="AZ445" s="5">
        <v>18.818301747790755</v>
      </c>
      <c r="BA445" s="5">
        <v>83.406054416972523</v>
      </c>
      <c r="BB445" s="5">
        <v>15.753253156424252</v>
      </c>
      <c r="BC445" s="5">
        <v>4.9955814921511879</v>
      </c>
      <c r="BD445" s="5">
        <v>15.996448836006467</v>
      </c>
      <c r="BE445" s="5">
        <v>2.4678077505294636</v>
      </c>
      <c r="BF445" s="5">
        <v>10.73923949658993</v>
      </c>
      <c r="BG445" s="5">
        <v>1.6853951165190102</v>
      </c>
      <c r="BH445" s="5">
        <v>3.9234956469659115</v>
      </c>
      <c r="BI445" s="5">
        <v>0.51799647569428819</v>
      </c>
      <c r="BJ445" s="5">
        <v>2.5615686033337854</v>
      </c>
      <c r="BK445" s="5">
        <v>0.38568130758162761</v>
      </c>
    </row>
    <row r="446" spans="1:63">
      <c r="A446" s="5" t="s">
        <v>83</v>
      </c>
      <c r="B446" s="5" t="s">
        <v>1387</v>
      </c>
      <c r="C446" s="5" t="s">
        <v>1387</v>
      </c>
      <c r="D446" s="5" t="s">
        <v>186</v>
      </c>
      <c r="E446" s="5" t="s">
        <v>80</v>
      </c>
      <c r="F446" s="5" t="s">
        <v>88</v>
      </c>
      <c r="G446" s="19" t="s">
        <v>69</v>
      </c>
      <c r="H446" s="5">
        <v>41.770454777314917</v>
      </c>
      <c r="I446" s="5">
        <v>4.8710776494161081</v>
      </c>
      <c r="J446" s="5">
        <v>14.07540744768361</v>
      </c>
      <c r="K446" s="5">
        <v>4.0079863589878029</v>
      </c>
      <c r="L446" s="5">
        <v>10.305685694644513</v>
      </c>
      <c r="M446" s="5">
        <v>13.910468625918144</v>
      </c>
      <c r="N446" s="5">
        <v>0.16411586965761601</v>
      </c>
      <c r="O446" s="5">
        <v>5.1795363923870497</v>
      </c>
      <c r="P446" s="5">
        <v>11.067934703716935</v>
      </c>
      <c r="Q446" s="5">
        <v>4.1997844235274266</v>
      </c>
      <c r="R446" s="5">
        <v>1.5739305090055702</v>
      </c>
      <c r="S446" s="5">
        <v>0.83936369481515649</v>
      </c>
      <c r="T446" s="5">
        <v>39.205054474956569</v>
      </c>
      <c r="U446" s="5">
        <v>0.48427418512000003</v>
      </c>
      <c r="V446" s="5">
        <v>1712.2496058952754</v>
      </c>
      <c r="W446" s="72">
        <f t="shared" si="8"/>
        <v>0.17122496058952755</v>
      </c>
      <c r="X446" s="5">
        <v>2331.4346021155184</v>
      </c>
      <c r="Y446" s="5">
        <v>703.33115884169342</v>
      </c>
      <c r="Z446" s="5">
        <v>2118.6351958410301</v>
      </c>
      <c r="AA446" s="19">
        <v>78.266141413891873</v>
      </c>
      <c r="AB446" s="5">
        <v>30.105976348631575</v>
      </c>
      <c r="AC446" s="5">
        <v>5.3829663024206414E-2</v>
      </c>
      <c r="AD446" s="5">
        <v>239.17612701133743</v>
      </c>
      <c r="AE446" s="5">
        <v>26.26757201788806</v>
      </c>
      <c r="AR446" s="5">
        <v>36.921917306882293</v>
      </c>
      <c r="AS446" s="5">
        <v>1056.4828728157006</v>
      </c>
      <c r="AT446" s="5">
        <v>37.908985045522265</v>
      </c>
      <c r="AU446" s="5">
        <v>415.07684256942315</v>
      </c>
      <c r="AV446" s="5">
        <v>88.637917477641238</v>
      </c>
      <c r="AW446" s="5">
        <v>367.6743073264285</v>
      </c>
      <c r="AX446" s="5">
        <v>88.951247827447787</v>
      </c>
      <c r="AY446" s="5">
        <v>184.3619900576316</v>
      </c>
      <c r="AZ446" s="5">
        <v>21.112402829648815</v>
      </c>
      <c r="BA446" s="5">
        <v>77.44092319468956</v>
      </c>
      <c r="BB446" s="5">
        <v>16.619253075406082</v>
      </c>
      <c r="BC446" s="5">
        <v>4.9998871926039197</v>
      </c>
      <c r="BD446" s="5">
        <v>13.928194726550219</v>
      </c>
      <c r="BE446" s="5">
        <v>2.4487443649425944</v>
      </c>
      <c r="BF446" s="5">
        <v>8.8580546157125557</v>
      </c>
      <c r="BG446" s="5">
        <v>1.6767919817258969</v>
      </c>
      <c r="BH446" s="5">
        <v>3.8723206676523949</v>
      </c>
      <c r="BI446" s="5">
        <v>0.57365958521645177</v>
      </c>
      <c r="BJ446" s="5">
        <v>2.9558744232876508</v>
      </c>
      <c r="BK446" s="5">
        <v>0.20017868258616819</v>
      </c>
    </row>
    <row r="447" spans="1:63">
      <c r="A447" s="5" t="s">
        <v>83</v>
      </c>
      <c r="B447" s="5" t="s">
        <v>1388</v>
      </c>
      <c r="C447" s="5" t="s">
        <v>1388</v>
      </c>
      <c r="D447" s="5" t="s">
        <v>215</v>
      </c>
      <c r="E447" s="5" t="s">
        <v>80</v>
      </c>
      <c r="F447" s="5" t="s">
        <v>88</v>
      </c>
      <c r="G447" s="19" t="s">
        <v>69</v>
      </c>
      <c r="H447" s="5">
        <v>43.523891556868641</v>
      </c>
      <c r="I447" s="5">
        <v>4.5737368842304971</v>
      </c>
      <c r="J447" s="5">
        <v>12.924671965536243</v>
      </c>
      <c r="K447" s="5">
        <v>3.7106568816863588</v>
      </c>
      <c r="L447" s="5">
        <v>9.5408503682600223</v>
      </c>
      <c r="M447" s="5">
        <v>12.878215167648733</v>
      </c>
      <c r="N447" s="5">
        <v>0.16831038598366396</v>
      </c>
      <c r="O447" s="5">
        <v>5.1853298565548576</v>
      </c>
      <c r="P447" s="5">
        <v>10.8031782631375</v>
      </c>
      <c r="Q447" s="5">
        <v>3.664665090167567</v>
      </c>
      <c r="R447" s="5">
        <v>1.3709468067622863</v>
      </c>
      <c r="S447" s="5">
        <v>0.7828390045751813</v>
      </c>
      <c r="T447" s="5">
        <v>41.649856846505706</v>
      </c>
      <c r="U447" s="5">
        <v>1.3773725556</v>
      </c>
      <c r="V447" s="5">
        <v>849.65421277392113</v>
      </c>
      <c r="W447" s="72">
        <f t="shared" si="8"/>
        <v>8.4965421277392109E-2</v>
      </c>
      <c r="X447" s="5">
        <v>1882.2148219894989</v>
      </c>
      <c r="Y447" s="5">
        <v>950.0003386788776</v>
      </c>
      <c r="Z447" s="5">
        <v>2700.8152929067364</v>
      </c>
      <c r="AA447" s="19">
        <v>78.98155591335761</v>
      </c>
      <c r="AB447" s="5">
        <v>28.39239611828004</v>
      </c>
      <c r="AC447" s="5">
        <v>8.3473863117919406E-2</v>
      </c>
      <c r="AD447" s="5">
        <v>343.75257833284059</v>
      </c>
      <c r="AE447" s="5">
        <v>119.32704047369</v>
      </c>
      <c r="AR447" s="5">
        <v>33.604127722244819</v>
      </c>
      <c r="AS447" s="5">
        <v>942.72962050228409</v>
      </c>
      <c r="AT447" s="5">
        <v>33.739063759476856</v>
      </c>
      <c r="AU447" s="5">
        <v>353.68259778431059</v>
      </c>
      <c r="AV447" s="5">
        <v>66.266117271368657</v>
      </c>
      <c r="AW447" s="5">
        <v>331.16756986517674</v>
      </c>
      <c r="AX447" s="5">
        <v>52.677730779336912</v>
      </c>
      <c r="AY447" s="5">
        <v>115.42836813284514</v>
      </c>
      <c r="AZ447" s="5">
        <v>14.289134318203216</v>
      </c>
      <c r="BA447" s="5">
        <v>66.292919207958704</v>
      </c>
      <c r="BB447" s="5">
        <v>13.100663697119666</v>
      </c>
      <c r="BC447" s="5">
        <v>3.9166540825149969</v>
      </c>
      <c r="BD447" s="5">
        <v>12.447342224886313</v>
      </c>
      <c r="BE447" s="5">
        <v>1.5688846645982903</v>
      </c>
      <c r="BF447" s="5">
        <v>7.8568582845410839</v>
      </c>
      <c r="BG447" s="5">
        <v>1.3620236031052464</v>
      </c>
      <c r="BH447" s="5">
        <v>3.4396784115688837</v>
      </c>
      <c r="BI447" s="5">
        <v>0.3186943585490889</v>
      </c>
      <c r="BJ447" s="5">
        <v>2.4638387530924195</v>
      </c>
      <c r="BK447" s="5">
        <v>0.3738025401170752</v>
      </c>
    </row>
    <row r="448" spans="1:63">
      <c r="A448" s="5" t="s">
        <v>83</v>
      </c>
      <c r="B448" s="5" t="s">
        <v>1389</v>
      </c>
      <c r="C448" s="5" t="s">
        <v>1389</v>
      </c>
      <c r="D448" s="5" t="s">
        <v>172</v>
      </c>
      <c r="E448" s="5" t="s">
        <v>80</v>
      </c>
      <c r="F448" s="5" t="s">
        <v>86</v>
      </c>
      <c r="G448" s="19" t="s">
        <v>69</v>
      </c>
      <c r="H448" s="5">
        <v>41.159481788984003</v>
      </c>
      <c r="I448" s="5">
        <v>4.908651478260416</v>
      </c>
      <c r="J448" s="5">
        <v>11.737825045828286</v>
      </c>
      <c r="K448" s="5">
        <v>4.2518875727198076</v>
      </c>
      <c r="L448" s="5">
        <v>10.930776383299188</v>
      </c>
      <c r="M448" s="5">
        <v>14.754924066203383</v>
      </c>
      <c r="N448" s="5">
        <v>0.29178663856856146</v>
      </c>
      <c r="O448" s="5">
        <v>5.1965346166474582</v>
      </c>
      <c r="P448" s="5">
        <v>14.827445439500748</v>
      </c>
      <c r="Q448" s="5">
        <v>2.668042374068385</v>
      </c>
      <c r="R448" s="5">
        <v>0.3630255168812872</v>
      </c>
      <c r="S448" s="5">
        <v>0.66261915581288711</v>
      </c>
      <c r="T448" s="5">
        <v>37.530873705446631</v>
      </c>
      <c r="U448" s="5">
        <v>0.35659597643999996</v>
      </c>
      <c r="V448" s="5">
        <v>1933.4562652680142</v>
      </c>
      <c r="W448" s="72">
        <f t="shared" si="8"/>
        <v>0.19334562652680143</v>
      </c>
      <c r="X448" s="5">
        <v>1154.5676419115443</v>
      </c>
      <c r="Y448" s="5">
        <v>516.97630707751387</v>
      </c>
      <c r="Z448" s="5">
        <v>3442.3985232036734</v>
      </c>
      <c r="AA448" s="19">
        <v>76.420194204641291</v>
      </c>
      <c r="AB448" s="5">
        <v>18.052820723461345</v>
      </c>
      <c r="AC448" s="5">
        <v>0.17154609820365174</v>
      </c>
      <c r="AD448" s="5">
        <v>342.61460411370985</v>
      </c>
      <c r="AE448" s="5">
        <v>30.914073535531873</v>
      </c>
      <c r="AR448" s="5">
        <v>14.143414879402792</v>
      </c>
      <c r="AS448" s="5">
        <v>799.34655005832542</v>
      </c>
      <c r="AT448" s="5">
        <v>42.095225015164452</v>
      </c>
      <c r="AU448" s="5">
        <v>290.21589227810739</v>
      </c>
      <c r="AV448" s="5">
        <v>73.564829573902756</v>
      </c>
      <c r="AW448" s="5">
        <v>317.62552179948142</v>
      </c>
      <c r="AX448" s="5">
        <v>55.357760059867552</v>
      </c>
      <c r="AY448" s="5">
        <v>115.35069166156228</v>
      </c>
      <c r="AZ448" s="5">
        <v>14.666120639959116</v>
      </c>
      <c r="BA448" s="5">
        <v>63.954971890407947</v>
      </c>
      <c r="BB448" s="5">
        <v>13.290855332586847</v>
      </c>
      <c r="BC448" s="5">
        <v>4.3684736198453091</v>
      </c>
      <c r="BD448" s="5">
        <v>12.965534958668259</v>
      </c>
      <c r="BE448" s="5">
        <v>2.1527431772033849</v>
      </c>
      <c r="BF448" s="5">
        <v>10.047436629587398</v>
      </c>
      <c r="BG448" s="5">
        <v>1.793123417785508</v>
      </c>
      <c r="BH448" s="5">
        <v>4.6597474778195744</v>
      </c>
      <c r="BI448" s="5">
        <v>0.77056191823956099</v>
      </c>
      <c r="BJ448" s="5">
        <v>5.2098724348570862</v>
      </c>
      <c r="BK448" s="5">
        <v>0.48825238992705766</v>
      </c>
    </row>
    <row r="449" spans="1:63">
      <c r="A449" s="5" t="s">
        <v>83</v>
      </c>
      <c r="B449" s="5" t="s">
        <v>1390</v>
      </c>
      <c r="C449" s="5" t="s">
        <v>1390</v>
      </c>
      <c r="D449" s="5" t="s">
        <v>208</v>
      </c>
      <c r="E449" s="5" t="s">
        <v>80</v>
      </c>
      <c r="F449" s="5" t="s">
        <v>88</v>
      </c>
      <c r="G449" s="19" t="s">
        <v>69</v>
      </c>
      <c r="H449" s="5">
        <v>42.851093565493834</v>
      </c>
      <c r="I449" s="5">
        <v>4.7165469802841109</v>
      </c>
      <c r="J449" s="5">
        <v>13.90276385112872</v>
      </c>
      <c r="K449" s="5">
        <v>3.8524771662514792</v>
      </c>
      <c r="L449" s="5">
        <v>9.9039522808878449</v>
      </c>
      <c r="M449" s="5">
        <v>13.368870244214426</v>
      </c>
      <c r="N449" s="5">
        <v>0.14932082039734415</v>
      </c>
      <c r="O449" s="5">
        <v>5.2361834352668675</v>
      </c>
      <c r="P449" s="5">
        <v>11.287658549903236</v>
      </c>
      <c r="Q449" s="5">
        <v>3.9012553009146109</v>
      </c>
      <c r="R449" s="5">
        <v>1.6136603324272989</v>
      </c>
      <c r="S449" s="5">
        <v>0.94470305704719726</v>
      </c>
      <c r="T449" s="5">
        <v>40.775655764476703</v>
      </c>
      <c r="U449" s="5">
        <v>0.82927272444</v>
      </c>
      <c r="V449" s="5">
        <v>1719.6691981230601</v>
      </c>
      <c r="W449" s="72">
        <f t="shared" si="8"/>
        <v>0.17196691981230602</v>
      </c>
      <c r="X449" s="5">
        <v>2322.0479581786226</v>
      </c>
      <c r="Y449" s="5">
        <v>826.08978391146377</v>
      </c>
      <c r="Z449" s="5">
        <v>2895.5891178944953</v>
      </c>
      <c r="AA449" s="19">
        <v>78.90526807198016</v>
      </c>
      <c r="AB449" s="5">
        <v>26.50449365751647</v>
      </c>
      <c r="AC449" s="5">
        <v>6.1668372248118455E-2</v>
      </c>
      <c r="AD449" s="5">
        <v>277.63533632296355</v>
      </c>
      <c r="AE449" s="5">
        <v>39.316666714498069</v>
      </c>
      <c r="AR449" s="5">
        <v>44.376256061346936</v>
      </c>
      <c r="AS449" s="5">
        <v>1141.2709464780755</v>
      </c>
      <c r="AT449" s="5">
        <v>38.533058804434958</v>
      </c>
      <c r="AU449" s="5">
        <v>446.30536109370036</v>
      </c>
      <c r="AV449" s="5">
        <v>104.55800697506849</v>
      </c>
      <c r="AW449" s="5">
        <v>414.74224161305449</v>
      </c>
      <c r="AX449" s="5">
        <v>105.72974018366359</v>
      </c>
      <c r="AY449" s="5">
        <v>210.92142181376852</v>
      </c>
      <c r="AZ449" s="5">
        <v>23.672247418740984</v>
      </c>
      <c r="BA449" s="5">
        <v>87.609595119358474</v>
      </c>
      <c r="BB449" s="5">
        <v>15.170170598233549</v>
      </c>
      <c r="BC449" s="5">
        <v>4.9277343838114351</v>
      </c>
      <c r="BD449" s="5">
        <v>15.721200527013179</v>
      </c>
      <c r="BE449" s="5">
        <v>2.4507123785727494</v>
      </c>
      <c r="BF449" s="5">
        <v>10.429468943845668</v>
      </c>
      <c r="BG449" s="5">
        <v>1.6829605090919131</v>
      </c>
      <c r="BH449" s="5">
        <v>4.2365114361915133</v>
      </c>
      <c r="BI449" s="5">
        <v>0.63771105458884214</v>
      </c>
      <c r="BJ449" s="5">
        <v>2.2270926547308822</v>
      </c>
      <c r="BK449" s="5">
        <v>0.291021514306044</v>
      </c>
    </row>
    <row r="450" spans="1:63">
      <c r="A450" s="5" t="s">
        <v>83</v>
      </c>
      <c r="B450" s="5" t="s">
        <v>1391</v>
      </c>
      <c r="C450" s="5" t="s">
        <v>1391</v>
      </c>
      <c r="D450" s="5" t="s">
        <v>195</v>
      </c>
      <c r="E450" s="5" t="s">
        <v>80</v>
      </c>
      <c r="F450" s="5" t="s">
        <v>88</v>
      </c>
      <c r="G450" s="19" t="s">
        <v>69</v>
      </c>
      <c r="H450" s="5">
        <v>42.442031376152102</v>
      </c>
      <c r="I450" s="5">
        <v>4.8396403900537788</v>
      </c>
      <c r="J450" s="5">
        <v>13.535333992809658</v>
      </c>
      <c r="K450" s="5">
        <v>3.8766057805870604</v>
      </c>
      <c r="L450" s="5">
        <v>9.9650593430793872</v>
      </c>
      <c r="M450" s="5">
        <v>13.45167858213939</v>
      </c>
      <c r="N450" s="5">
        <v>0.10961369538645566</v>
      </c>
      <c r="O450" s="5">
        <v>5.2663508470939098</v>
      </c>
      <c r="P450" s="5">
        <v>10.430917548471824</v>
      </c>
      <c r="Q450" s="5">
        <v>3.7258869494306843</v>
      </c>
      <c r="R450" s="5">
        <v>1.3603842552426191</v>
      </c>
      <c r="S450" s="5">
        <v>0.79176321042538056</v>
      </c>
      <c r="T450" s="5">
        <v>40.762882663802216</v>
      </c>
      <c r="U450" s="5">
        <v>1.2711173006400001</v>
      </c>
      <c r="V450" s="5">
        <v>2102.7279783437343</v>
      </c>
      <c r="W450" s="72">
        <f t="shared" ref="W450:W513" si="10">V450/10000</f>
        <v>0.21027279783437344</v>
      </c>
      <c r="X450" s="5">
        <v>1964.04811499065</v>
      </c>
      <c r="Y450" s="5">
        <v>1078.1278191556903</v>
      </c>
      <c r="Z450" s="5">
        <v>2861.3941288302126</v>
      </c>
      <c r="AA450" s="19">
        <v>78.693652830250841</v>
      </c>
      <c r="AB450" s="5">
        <v>30.580166772345613</v>
      </c>
      <c r="AC450" s="5">
        <v>9.546760170805281E-2</v>
      </c>
      <c r="AD450" s="5">
        <v>305.77372480438697</v>
      </c>
      <c r="AE450" s="5">
        <v>106.52498179450882</v>
      </c>
      <c r="AR450" s="5">
        <v>33.519520432132047</v>
      </c>
      <c r="AS450" s="5">
        <v>981.67853672690001</v>
      </c>
      <c r="AT450" s="5">
        <v>34.531358914485942</v>
      </c>
      <c r="AU450" s="5">
        <v>365.34555680418333</v>
      </c>
      <c r="AV450" s="5">
        <v>72.324867830902946</v>
      </c>
      <c r="AW450" s="5">
        <v>346.22011038503462</v>
      </c>
      <c r="AX450" s="5">
        <v>57.503310060766829</v>
      </c>
      <c r="AY450" s="5">
        <v>119.32574680857857</v>
      </c>
      <c r="AZ450" s="5">
        <v>14.796802524346228</v>
      </c>
      <c r="BA450" s="5">
        <v>64.226206796451692</v>
      </c>
      <c r="BB450" s="5">
        <v>13.807996725784033</v>
      </c>
      <c r="BC450" s="5">
        <v>4.106259632983309</v>
      </c>
      <c r="BD450" s="5">
        <v>12.130390550705858</v>
      </c>
      <c r="BE450" s="5">
        <v>1.5790951387255083</v>
      </c>
      <c r="BF450" s="5">
        <v>9.3578809973313959</v>
      </c>
      <c r="BG450" s="5">
        <v>1.3322848938225387</v>
      </c>
      <c r="BH450" s="5">
        <v>3.2107482954350108</v>
      </c>
      <c r="BI450" s="5">
        <v>0.37702178852710322</v>
      </c>
      <c r="BJ450" s="5">
        <v>2.395300134809744</v>
      </c>
      <c r="BK450" s="5">
        <v>0.36079187257364581</v>
      </c>
    </row>
    <row r="451" spans="1:63">
      <c r="A451" s="5" t="s">
        <v>83</v>
      </c>
      <c r="B451" s="5" t="s">
        <v>1392</v>
      </c>
      <c r="C451" s="5" t="s">
        <v>1392</v>
      </c>
      <c r="D451" s="5" t="s">
        <v>191</v>
      </c>
      <c r="E451" s="5" t="s">
        <v>80</v>
      </c>
      <c r="F451" s="5" t="s">
        <v>86</v>
      </c>
      <c r="G451" s="19" t="s">
        <v>69</v>
      </c>
      <c r="H451" s="5">
        <v>43.167957059699035</v>
      </c>
      <c r="I451" s="5">
        <v>4.0788389621043937</v>
      </c>
      <c r="J451" s="5">
        <v>13.649966241071699</v>
      </c>
      <c r="K451" s="5">
        <v>3.7793129908051513</v>
      </c>
      <c r="L451" s="5">
        <v>9.7159960493996191</v>
      </c>
      <c r="M451" s="5">
        <v>13.115110153329772</v>
      </c>
      <c r="N451" s="5">
        <v>0.19968398086616179</v>
      </c>
      <c r="O451" s="5">
        <v>5.2779216903448267</v>
      </c>
      <c r="P451" s="5">
        <v>12.982395285430902</v>
      </c>
      <c r="Q451" s="5">
        <v>3.0500749234262763</v>
      </c>
      <c r="R451" s="5">
        <v>0.75370914346541473</v>
      </c>
      <c r="S451" s="5">
        <v>0.42971209607963257</v>
      </c>
      <c r="T451" s="5">
        <v>41.634153832199637</v>
      </c>
      <c r="U451" s="5">
        <v>0.61699999999999999</v>
      </c>
      <c r="V451" s="5">
        <v>603.77186294906448</v>
      </c>
      <c r="W451" s="72">
        <f t="shared" si="10"/>
        <v>6.0377186294906446E-2</v>
      </c>
      <c r="X451" s="5">
        <v>1555.5375668307088</v>
      </c>
      <c r="Y451" s="5">
        <v>867.51127157298356</v>
      </c>
      <c r="Z451" s="5">
        <v>2257.2498550018827</v>
      </c>
      <c r="AA451" s="19">
        <v>78.632107063541952</v>
      </c>
      <c r="AB451" s="5">
        <v>32.654119664785185</v>
      </c>
      <c r="AC451" s="5">
        <v>0.1386496250608853</v>
      </c>
      <c r="AD451" s="5">
        <v>292.80304394840482</v>
      </c>
      <c r="AE451" s="5">
        <v>76.765823963698978</v>
      </c>
      <c r="AR451" s="5">
        <v>17.934884005116871</v>
      </c>
      <c r="AS451" s="5">
        <v>796.1152591156557</v>
      </c>
      <c r="AT451" s="5">
        <v>31.192966429696579</v>
      </c>
      <c r="AU451" s="5">
        <v>237.07517362542563</v>
      </c>
      <c r="AV451" s="5">
        <v>51.333354519199986</v>
      </c>
      <c r="AW451" s="5">
        <v>279.9169656927682</v>
      </c>
      <c r="AX451" s="5">
        <v>39.193552452826502</v>
      </c>
      <c r="AY451" s="5">
        <v>80.374308271838117</v>
      </c>
      <c r="AZ451" s="5">
        <v>9.5166591079702236</v>
      </c>
      <c r="BA451" s="5">
        <v>47.636793850186983</v>
      </c>
      <c r="BB451" s="5">
        <v>12.424551137515936</v>
      </c>
      <c r="BC451" s="5">
        <v>3.3397614541117737</v>
      </c>
      <c r="BD451" s="5">
        <v>10.574545051063115</v>
      </c>
      <c r="BE451" s="5">
        <v>1.5408376252699638</v>
      </c>
      <c r="BF451" s="5">
        <v>7.7091065193968253</v>
      </c>
      <c r="BG451" s="5">
        <v>1.2317554516844225</v>
      </c>
      <c r="BH451" s="5">
        <v>3.4850697679917433</v>
      </c>
      <c r="BI451" s="5">
        <v>0.34994797967434982</v>
      </c>
      <c r="BJ451" s="5">
        <v>2.3022393839854343</v>
      </c>
      <c r="BK451" s="5">
        <v>0.35191533689315224</v>
      </c>
    </row>
    <row r="452" spans="1:63">
      <c r="A452" s="5" t="s">
        <v>83</v>
      </c>
      <c r="B452" s="5" t="s">
        <v>1393</v>
      </c>
      <c r="C452" s="5" t="s">
        <v>1393</v>
      </c>
      <c r="D452" s="5" t="s">
        <v>205</v>
      </c>
      <c r="E452" s="5" t="s">
        <v>80</v>
      </c>
      <c r="F452" s="5" t="s">
        <v>88</v>
      </c>
      <c r="G452" s="19" t="s">
        <v>69</v>
      </c>
      <c r="H452" s="5">
        <v>42.602369987650953</v>
      </c>
      <c r="I452" s="5">
        <v>4.5006152089934828</v>
      </c>
      <c r="J452" s="5">
        <v>13.045332311906609</v>
      </c>
      <c r="K452" s="5">
        <v>3.8378399892503068</v>
      </c>
      <c r="L452" s="5">
        <v>9.867334908683798</v>
      </c>
      <c r="M452" s="5">
        <v>13.319088195015526</v>
      </c>
      <c r="N452" s="5">
        <v>0.16618257722174024</v>
      </c>
      <c r="O452" s="5">
        <v>5.29633649051405</v>
      </c>
      <c r="P452" s="5">
        <v>11.106861425843604</v>
      </c>
      <c r="Q452" s="5">
        <v>3.8368624446784136</v>
      </c>
      <c r="R452" s="5">
        <v>1.0899621976602374</v>
      </c>
      <c r="S452" s="5">
        <v>0.83189043068059365</v>
      </c>
      <c r="T452" s="5">
        <v>41.253309767769593</v>
      </c>
      <c r="U452" s="5">
        <v>1.32009443664</v>
      </c>
      <c r="V452" s="5">
        <v>2090.8987621453653</v>
      </c>
      <c r="W452" s="72">
        <f t="shared" si="10"/>
        <v>0.20908987621453654</v>
      </c>
      <c r="X452" s="5">
        <v>2243.1537083587477</v>
      </c>
      <c r="Y452" s="5">
        <v>690.51479156135986</v>
      </c>
      <c r="Z452" s="5">
        <v>3911.2648243257804</v>
      </c>
      <c r="AA452" s="19">
        <v>78.864928889962727</v>
      </c>
      <c r="AB452" s="5">
        <v>31.305933536997806</v>
      </c>
      <c r="AC452" s="5">
        <v>7.6314824044895063E-2</v>
      </c>
      <c r="AD452" s="5">
        <v>367.20297644636872</v>
      </c>
      <c r="AE452" s="5">
        <v>118.13856375725562</v>
      </c>
      <c r="AR452" s="5">
        <v>24.076561114179377</v>
      </c>
      <c r="AS452" s="5">
        <v>1004.6085887941911</v>
      </c>
      <c r="AT452" s="5">
        <v>39.674194925093708</v>
      </c>
      <c r="AU452" s="5">
        <v>337.99815211617744</v>
      </c>
      <c r="AV452" s="5">
        <v>65.167075002625324</v>
      </c>
      <c r="AW452" s="5">
        <v>348.12025987967382</v>
      </c>
      <c r="AX452" s="5">
        <v>49.453366023576578</v>
      </c>
      <c r="AY452" s="5">
        <v>111.74119564822666</v>
      </c>
      <c r="AZ452" s="5">
        <v>14.502955358084357</v>
      </c>
      <c r="BA452" s="5">
        <v>71.652669475828162</v>
      </c>
      <c r="BB452" s="5">
        <v>14.369331409145488</v>
      </c>
      <c r="BC452" s="5">
        <v>4.6535253469251616</v>
      </c>
      <c r="BD452" s="5">
        <v>13.882077930392065</v>
      </c>
      <c r="BE452" s="5">
        <v>2.2476769623046198</v>
      </c>
      <c r="BF452" s="5">
        <v>10.651506319957715</v>
      </c>
      <c r="BG452" s="5">
        <v>1.8159346091803916</v>
      </c>
      <c r="BH452" s="5">
        <v>4.0502332611492218</v>
      </c>
      <c r="BI452" s="5">
        <v>0.52448289984283447</v>
      </c>
      <c r="BJ452" s="5">
        <v>2.6233965893520859</v>
      </c>
      <c r="BK452" s="5">
        <v>0.3198059618622594</v>
      </c>
    </row>
    <row r="453" spans="1:63">
      <c r="A453" s="5" t="s">
        <v>83</v>
      </c>
      <c r="B453" s="5" t="s">
        <v>1394</v>
      </c>
      <c r="C453" s="5" t="s">
        <v>1394</v>
      </c>
      <c r="D453" s="5" t="s">
        <v>197</v>
      </c>
      <c r="E453" s="5" t="s">
        <v>80</v>
      </c>
      <c r="F453" s="5" t="s">
        <v>88</v>
      </c>
      <c r="G453" s="19" t="s">
        <v>69</v>
      </c>
      <c r="H453" s="5">
        <v>41.684078619140266</v>
      </c>
      <c r="I453" s="5">
        <v>4.1431412365252811</v>
      </c>
      <c r="J453" s="5">
        <v>13.606906985414321</v>
      </c>
      <c r="K453" s="5">
        <v>3.9568120686005503</v>
      </c>
      <c r="L453" s="5">
        <v>10.173962786842983</v>
      </c>
      <c r="M453" s="5">
        <v>13.73271956134232</v>
      </c>
      <c r="N453" s="5">
        <v>0.14633180727073042</v>
      </c>
      <c r="O453" s="5">
        <v>5.3294044208000022</v>
      </c>
      <c r="P453" s="5">
        <v>10.428580131494053</v>
      </c>
      <c r="Q453" s="5">
        <v>3.9782740670002577</v>
      </c>
      <c r="R453" s="5">
        <v>1.4281984389623288</v>
      </c>
      <c r="S453" s="5">
        <v>1.0184693786042838</v>
      </c>
      <c r="T453" s="5">
        <v>40.485450078180961</v>
      </c>
      <c r="U453" s="5">
        <v>1.3575199418000001</v>
      </c>
      <c r="V453" s="5">
        <v>1818.3035774533623</v>
      </c>
      <c r="W453" s="72">
        <f t="shared" si="10"/>
        <v>0.18183035774533624</v>
      </c>
      <c r="X453" s="5">
        <v>2421.6819413667617</v>
      </c>
      <c r="Y453" s="5">
        <v>1296.4965519320874</v>
      </c>
      <c r="Z453" s="5">
        <v>4324.8828010215184</v>
      </c>
      <c r="AA453" s="19">
        <v>78.734293307588644</v>
      </c>
      <c r="AB453" s="5">
        <v>31.840958462960941</v>
      </c>
      <c r="AC453" s="5">
        <v>0.1093528658149869</v>
      </c>
      <c r="AD453" s="5">
        <v>434.80054766185793</v>
      </c>
      <c r="AE453" s="5">
        <v>105.60220552269465</v>
      </c>
      <c r="AR453" s="5">
        <v>29.946476250468127</v>
      </c>
      <c r="AS453" s="5">
        <v>1181.3582147013758</v>
      </c>
      <c r="AT453" s="5">
        <v>38.995472987914965</v>
      </c>
      <c r="AU453" s="5">
        <v>364.21315574393287</v>
      </c>
      <c r="AV453" s="5">
        <v>76.294742460627177</v>
      </c>
      <c r="AW453" s="5">
        <v>434.01256877548133</v>
      </c>
      <c r="AX453" s="5">
        <v>60.393083873938693</v>
      </c>
      <c r="AY453" s="5">
        <v>128.55033993662752</v>
      </c>
      <c r="AZ453" s="5">
        <v>16.499487115441305</v>
      </c>
      <c r="BA453" s="5">
        <v>76.055560456315661</v>
      </c>
      <c r="BB453" s="5">
        <v>14.853689011074689</v>
      </c>
      <c r="BC453" s="5">
        <v>4.2259113037379965</v>
      </c>
      <c r="BD453" s="5">
        <v>11.95659746632988</v>
      </c>
      <c r="BE453" s="5">
        <v>1.9013554498982475</v>
      </c>
      <c r="BF453" s="5">
        <v>9.9468200403118097</v>
      </c>
      <c r="BG453" s="5">
        <v>1.5138130804014038</v>
      </c>
      <c r="BH453" s="5">
        <v>3.8722726845488689</v>
      </c>
      <c r="BI453" s="5">
        <v>0.62599870912081257</v>
      </c>
      <c r="BJ453" s="5">
        <v>2.6870185288034567</v>
      </c>
      <c r="BK453" s="5">
        <v>0.35489619629553809</v>
      </c>
    </row>
    <row r="454" spans="1:63">
      <c r="A454" s="5" t="s">
        <v>83</v>
      </c>
      <c r="B454" s="5" t="s">
        <v>1395</v>
      </c>
      <c r="C454" s="5" t="s">
        <v>1395</v>
      </c>
      <c r="D454" s="5" t="s">
        <v>200</v>
      </c>
      <c r="E454" s="5" t="s">
        <v>80</v>
      </c>
      <c r="F454" s="5" t="s">
        <v>88</v>
      </c>
      <c r="G454" s="19" t="s">
        <v>69</v>
      </c>
      <c r="H454" s="5">
        <v>41.917776816811418</v>
      </c>
      <c r="I454" s="5">
        <v>4.4450477651256186</v>
      </c>
      <c r="J454" s="5">
        <v>13.400236073832211</v>
      </c>
      <c r="K454" s="5">
        <v>3.9785495195288982</v>
      </c>
      <c r="L454" s="5">
        <v>10.229428759681143</v>
      </c>
      <c r="M454" s="5">
        <v>13.807736197545434</v>
      </c>
      <c r="N454" s="5">
        <v>0.17555325098565788</v>
      </c>
      <c r="O454" s="5">
        <v>5.3652229514717922</v>
      </c>
      <c r="P454" s="5">
        <v>11.285707028252153</v>
      </c>
      <c r="Q454" s="5">
        <v>3.9686869773386935</v>
      </c>
      <c r="R454" s="5">
        <v>1.2880480100408382</v>
      </c>
      <c r="S454" s="5">
        <v>1.0552920143519884</v>
      </c>
      <c r="T454" s="5">
        <v>40.524936065740789</v>
      </c>
      <c r="U454" s="5">
        <v>1.1603592264</v>
      </c>
      <c r="V454" s="5">
        <v>2036.545810404114</v>
      </c>
      <c r="W454" s="72">
        <f t="shared" si="10"/>
        <v>0.2036545810404114</v>
      </c>
      <c r="X454" s="5">
        <v>2276.848999566419</v>
      </c>
      <c r="Y454" s="5">
        <v>695.3092259086585</v>
      </c>
      <c r="Z454" s="5">
        <v>3941.0481135688306</v>
      </c>
      <c r="AA454" s="19">
        <v>78.750204059972319</v>
      </c>
      <c r="AB454" s="5">
        <v>29.715220387919178</v>
      </c>
      <c r="AC454" s="5">
        <v>6.5026937055512046E-2</v>
      </c>
      <c r="AD454" s="5">
        <v>403.78699241889615</v>
      </c>
      <c r="AE454" s="5">
        <v>89.306026027788619</v>
      </c>
      <c r="AR454" s="5">
        <v>27.624422061881731</v>
      </c>
      <c r="AS454" s="5">
        <v>1218.3391394714649</v>
      </c>
      <c r="AT454" s="5">
        <v>39.949675735052324</v>
      </c>
      <c r="AU454" s="5">
        <v>429.33365552296397</v>
      </c>
      <c r="AV454" s="5">
        <v>70.697596027794319</v>
      </c>
      <c r="AW454" s="5">
        <v>376.47018218397972</v>
      </c>
      <c r="AX454" s="5">
        <v>55.165956075164097</v>
      </c>
      <c r="AY454" s="5">
        <v>129.93067523113621</v>
      </c>
      <c r="AZ454" s="5">
        <v>17.582824906215205</v>
      </c>
      <c r="BA454" s="5">
        <v>76.622315764216225</v>
      </c>
      <c r="BB454" s="5">
        <v>17.254805852648971</v>
      </c>
      <c r="BC454" s="5">
        <v>5.5120924594133056</v>
      </c>
      <c r="BD454" s="5">
        <v>14.306757132227547</v>
      </c>
      <c r="BE454" s="5">
        <v>2.2915402412468855</v>
      </c>
      <c r="BF454" s="5">
        <v>9.7602156274521938</v>
      </c>
      <c r="BG454" s="5">
        <v>1.9334550344878589</v>
      </c>
      <c r="BH454" s="5">
        <v>3.7489609116580458</v>
      </c>
      <c r="BI454" s="5">
        <v>0.53270928821309715</v>
      </c>
      <c r="BJ454" s="5">
        <v>2.4457276118834006</v>
      </c>
      <c r="BK454" s="5">
        <v>0.34907554021578979</v>
      </c>
    </row>
    <row r="455" spans="1:63">
      <c r="A455" s="5" t="s">
        <v>83</v>
      </c>
      <c r="B455" s="5" t="s">
        <v>1396</v>
      </c>
      <c r="C455" s="5" t="s">
        <v>1396</v>
      </c>
      <c r="D455" s="5" t="s">
        <v>187</v>
      </c>
      <c r="E455" s="5" t="s">
        <v>80</v>
      </c>
      <c r="F455" s="5" t="s">
        <v>88</v>
      </c>
      <c r="G455" s="19" t="s">
        <v>69</v>
      </c>
      <c r="H455" s="5">
        <v>41.066023484773055</v>
      </c>
      <c r="I455" s="5">
        <v>4.4888271091176852</v>
      </c>
      <c r="J455" s="5">
        <v>14.128137790903633</v>
      </c>
      <c r="K455" s="5">
        <v>4.1333836815257827</v>
      </c>
      <c r="L455" s="5">
        <v>10.625887730115826</v>
      </c>
      <c r="M455" s="5">
        <v>14.343453013280115</v>
      </c>
      <c r="N455" s="5">
        <v>0.16246029238965079</v>
      </c>
      <c r="O455" s="5">
        <v>5.3720203350177869</v>
      </c>
      <c r="P455" s="5">
        <v>11.335789977466968</v>
      </c>
      <c r="Q455" s="5">
        <v>3.8498166257183914</v>
      </c>
      <c r="R455" s="5">
        <v>1.5527265521119957</v>
      </c>
      <c r="S455" s="5">
        <v>0.98756165616254377</v>
      </c>
      <c r="T455" s="5">
        <v>39.385512032086446</v>
      </c>
      <c r="U455" s="5">
        <v>0.41635232319999999</v>
      </c>
      <c r="V455" s="5">
        <v>1134.0338472075064</v>
      </c>
      <c r="W455" s="72">
        <f t="shared" si="10"/>
        <v>0.11340338472075064</v>
      </c>
      <c r="X455" s="5">
        <v>2026.5775233932848</v>
      </c>
      <c r="Y455" s="5">
        <v>785.60555760231932</v>
      </c>
      <c r="Z455" s="5">
        <v>2057.2241650041406</v>
      </c>
      <c r="AA455" s="19">
        <v>78.266141413891873</v>
      </c>
      <c r="AB455" s="5">
        <v>24.657644459238291</v>
      </c>
      <c r="AC455" s="5">
        <v>6.0947644336371988E-2</v>
      </c>
      <c r="AD455" s="5">
        <v>204.39185193854286</v>
      </c>
      <c r="AE455" s="5">
        <v>25.967217559434115</v>
      </c>
      <c r="AR455" s="5">
        <v>35.428999233466563</v>
      </c>
      <c r="AS455" s="5">
        <v>1146.2092306746219</v>
      </c>
      <c r="AT455" s="5">
        <v>39.605544186442145</v>
      </c>
      <c r="AU455" s="5">
        <v>428.23747660996958</v>
      </c>
      <c r="AV455" s="5">
        <v>87.044566987012985</v>
      </c>
      <c r="AW455" s="5">
        <v>406.82109622235475</v>
      </c>
      <c r="AX455" s="5">
        <v>77.280133962802594</v>
      </c>
      <c r="AY455" s="5">
        <v>160.33767277801221</v>
      </c>
      <c r="AZ455" s="5">
        <v>19.946785691908069</v>
      </c>
      <c r="BA455" s="5">
        <v>82.188609976246227</v>
      </c>
      <c r="BB455" s="5">
        <v>14.95855449215378</v>
      </c>
      <c r="BC455" s="5">
        <v>5.3586264509279138</v>
      </c>
      <c r="BD455" s="5">
        <v>12.127894812064573</v>
      </c>
      <c r="BE455" s="5">
        <v>2.3118744945749516</v>
      </c>
      <c r="BF455" s="5">
        <v>10.065098708644769</v>
      </c>
      <c r="BG455" s="5">
        <v>1.5659542342387904</v>
      </c>
      <c r="BH455" s="5">
        <v>3.8011150533797724</v>
      </c>
      <c r="BI455" s="5">
        <v>0.49436573384161914</v>
      </c>
      <c r="BJ455" s="5">
        <v>2.7444401485064818</v>
      </c>
      <c r="BK455" s="5">
        <v>0.34223037756479241</v>
      </c>
    </row>
    <row r="456" spans="1:63">
      <c r="A456" s="5" t="s">
        <v>83</v>
      </c>
      <c r="B456" s="5" t="s">
        <v>1397</v>
      </c>
      <c r="C456" s="5" t="s">
        <v>1397</v>
      </c>
      <c r="D456" s="5" t="s">
        <v>199</v>
      </c>
      <c r="E456" s="5" t="s">
        <v>80</v>
      </c>
      <c r="F456" s="5" t="s">
        <v>88</v>
      </c>
      <c r="G456" s="19" t="s">
        <v>69</v>
      </c>
      <c r="H456" s="5">
        <v>42.225595821493393</v>
      </c>
      <c r="I456" s="5">
        <v>5.0273473098029386</v>
      </c>
      <c r="J456" s="5">
        <v>13.214573272263587</v>
      </c>
      <c r="K456" s="5">
        <v>3.9400350280809673</v>
      </c>
      <c r="L456" s="5">
        <v>10.129275606438791</v>
      </c>
      <c r="M456" s="5">
        <v>13.672943110694813</v>
      </c>
      <c r="N456" s="5">
        <v>0.17369519301876243</v>
      </c>
      <c r="O456" s="5">
        <v>5.3767003533886975</v>
      </c>
      <c r="P456" s="5">
        <v>11.046818010238468</v>
      </c>
      <c r="Q456" s="5">
        <v>3.6358231081046037</v>
      </c>
      <c r="R456" s="5">
        <v>1.3306818177030615</v>
      </c>
      <c r="S456" s="5">
        <v>0.78702567684207625</v>
      </c>
      <c r="T456" s="5">
        <v>40.901146255355307</v>
      </c>
      <c r="U456" s="5">
        <v>0.98808137799999984</v>
      </c>
      <c r="V456" s="5">
        <v>154.64552549043449</v>
      </c>
      <c r="W456" s="72">
        <f t="shared" si="10"/>
        <v>1.5464552549043449E-2</v>
      </c>
      <c r="X456" s="5">
        <v>1979.9358414919477</v>
      </c>
      <c r="Y456" s="5">
        <v>984.60711541887918</v>
      </c>
      <c r="Z456" s="5">
        <v>2165.6431574091898</v>
      </c>
      <c r="AA456" s="19">
        <v>78.734293307588644</v>
      </c>
      <c r="AB456" s="5">
        <v>27.724580931249111</v>
      </c>
      <c r="AC456" s="5">
        <v>8.9132503364697441E-2</v>
      </c>
      <c r="AD456" s="5">
        <v>230.79380920626014</v>
      </c>
      <c r="AE456" s="5">
        <v>81.219363918949938</v>
      </c>
      <c r="AR456" s="5">
        <v>30.267572336408154</v>
      </c>
      <c r="AS456" s="5">
        <v>1026.7489331845206</v>
      </c>
      <c r="AT456" s="5">
        <v>34.387110746988341</v>
      </c>
      <c r="AU456" s="5">
        <v>364.42924892874191</v>
      </c>
      <c r="AV456" s="5">
        <v>68.517619977257951</v>
      </c>
      <c r="AW456" s="5">
        <v>345.11687637427042</v>
      </c>
      <c r="AX456" s="5">
        <v>57.776429123720696</v>
      </c>
      <c r="AY456" s="5">
        <v>121.65588725688883</v>
      </c>
      <c r="AZ456" s="5">
        <v>15.392599007183467</v>
      </c>
      <c r="BA456" s="5">
        <v>71.414455150891371</v>
      </c>
      <c r="BB456" s="5">
        <v>14.187509237968037</v>
      </c>
      <c r="BC456" s="5">
        <v>4.3396842859453457</v>
      </c>
      <c r="BD456" s="5">
        <v>15.988682081085502</v>
      </c>
      <c r="BE456" s="5">
        <v>1.7019212400268904</v>
      </c>
      <c r="BF456" s="5">
        <v>9.3834542826656033</v>
      </c>
      <c r="BG456" s="5">
        <v>1.348634432486838</v>
      </c>
      <c r="BH456" s="5">
        <v>3.5747617422378886</v>
      </c>
      <c r="BI456" s="5">
        <v>0.36009220009487075</v>
      </c>
      <c r="BJ456" s="5">
        <v>1.9582583437523959</v>
      </c>
      <c r="BK456" s="5">
        <v>0.36610989538937239</v>
      </c>
    </row>
    <row r="457" spans="1:63">
      <c r="A457" s="5" t="s">
        <v>83</v>
      </c>
      <c r="B457" s="5" t="s">
        <v>1398</v>
      </c>
      <c r="C457" s="5" t="s">
        <v>1398</v>
      </c>
      <c r="D457" s="5" t="s">
        <v>192</v>
      </c>
      <c r="E457" s="5" t="s">
        <v>80</v>
      </c>
      <c r="F457" s="5" t="s">
        <v>88</v>
      </c>
      <c r="G457" s="19" t="s">
        <v>69</v>
      </c>
      <c r="H457" s="5">
        <v>41.769208422569868</v>
      </c>
      <c r="I457" s="5">
        <v>3.8449428498548821</v>
      </c>
      <c r="J457" s="5">
        <v>13.626595917688521</v>
      </c>
      <c r="K457" s="5">
        <v>4.0226295540843759</v>
      </c>
      <c r="L457" s="5">
        <v>10.342353334513376</v>
      </c>
      <c r="M457" s="5">
        <v>13.960306355456863</v>
      </c>
      <c r="N457" s="5">
        <v>0.14116221502676457</v>
      </c>
      <c r="O457" s="5">
        <v>5.3799585447263425</v>
      </c>
      <c r="P457" s="5">
        <v>12.018531244411601</v>
      </c>
      <c r="Q457" s="5">
        <v>4.1726761043226155</v>
      </c>
      <c r="R457" s="5">
        <v>1.256639858245254</v>
      </c>
      <c r="S457" s="5">
        <v>1.0207114009627596</v>
      </c>
      <c r="T457" s="5">
        <v>40.26763234494021</v>
      </c>
      <c r="U457" s="5">
        <v>0.78420828191999992</v>
      </c>
      <c r="V457" s="5">
        <v>2209.3504933060372</v>
      </c>
      <c r="W457" s="72">
        <f t="shared" si="10"/>
        <v>0.22093504933060371</v>
      </c>
      <c r="X457" s="5">
        <v>2256.6711442050632</v>
      </c>
      <c r="Y457" s="5">
        <v>800.65586150219292</v>
      </c>
      <c r="Z457" s="5">
        <v>3401.4540349332328</v>
      </c>
      <c r="AA457" s="19">
        <v>78.673056327016056</v>
      </c>
      <c r="AB457" s="5">
        <v>27.792258909754882</v>
      </c>
      <c r="AC457" s="5">
        <v>7.6750712149238023E-2</v>
      </c>
      <c r="AD457" s="5">
        <v>282.58931342160446</v>
      </c>
      <c r="AE457" s="5">
        <v>57.571560507922243</v>
      </c>
      <c r="AR457" s="5">
        <v>25.316684643049427</v>
      </c>
      <c r="AS457" s="5">
        <v>1141.7767447811743</v>
      </c>
      <c r="AT457" s="5">
        <v>40.337102128615243</v>
      </c>
      <c r="AU457" s="5">
        <v>392.30572344332387</v>
      </c>
      <c r="AV457" s="5">
        <v>71.224703654180757</v>
      </c>
      <c r="AW457" s="5">
        <v>396.90537646503157</v>
      </c>
      <c r="AX457" s="5">
        <v>60.532612097591212</v>
      </c>
      <c r="AY457" s="5">
        <v>136.21452588767113</v>
      </c>
      <c r="AZ457" s="5">
        <v>17.06044389268547</v>
      </c>
      <c r="BA457" s="5">
        <v>81.197831077091323</v>
      </c>
      <c r="BB457" s="5">
        <v>17.889470005802501</v>
      </c>
      <c r="BC457" s="5">
        <v>5.6802694068882591</v>
      </c>
      <c r="BD457" s="5">
        <v>15.642137270518409</v>
      </c>
      <c r="BE457" s="5">
        <v>2.3989925451938698</v>
      </c>
      <c r="BF457" s="5">
        <v>12.036739796520507</v>
      </c>
      <c r="BG457" s="5">
        <v>1.8824049662731999</v>
      </c>
      <c r="BH457" s="5">
        <v>3.85275640822928</v>
      </c>
      <c r="BI457" s="5">
        <v>0.55119229786366897</v>
      </c>
      <c r="BJ457" s="5">
        <v>3.8121775044178903</v>
      </c>
      <c r="BK457" s="5">
        <v>0.30938502866175976</v>
      </c>
    </row>
    <row r="458" spans="1:63">
      <c r="A458" s="5" t="s">
        <v>83</v>
      </c>
      <c r="B458" s="5" t="s">
        <v>1399</v>
      </c>
      <c r="C458" s="5" t="s">
        <v>1399</v>
      </c>
      <c r="D458" s="5" t="s">
        <v>196</v>
      </c>
      <c r="E458" s="5" t="s">
        <v>80</v>
      </c>
      <c r="F458" s="5" t="s">
        <v>88</v>
      </c>
      <c r="G458" s="19" t="s">
        <v>69</v>
      </c>
      <c r="H458" s="5">
        <v>41.670874471804474</v>
      </c>
      <c r="I458" s="5">
        <v>4.3970811134002048</v>
      </c>
      <c r="J458" s="5">
        <v>13.398910363959871</v>
      </c>
      <c r="K458" s="5">
        <v>3.9797971407759727</v>
      </c>
      <c r="L458" s="5">
        <v>10.232231992269435</v>
      </c>
      <c r="M458" s="5">
        <v>13.811661540683346</v>
      </c>
      <c r="N458" s="5">
        <v>0.16769355909198122</v>
      </c>
      <c r="O458" s="5">
        <v>5.3944678049763493</v>
      </c>
      <c r="P458" s="5">
        <v>10.669990178503737</v>
      </c>
      <c r="Q458" s="5">
        <v>3.7009578506579106</v>
      </c>
      <c r="R458" s="5">
        <v>1.3444733603944308</v>
      </c>
      <c r="S458" s="5">
        <v>0.9564382643560092</v>
      </c>
      <c r="T458" s="5">
        <v>40.686795667475003</v>
      </c>
      <c r="U458" s="5">
        <v>1.2882811492799999</v>
      </c>
      <c r="V458" s="5">
        <v>2221.874122454481</v>
      </c>
      <c r="W458" s="72">
        <f t="shared" si="10"/>
        <v>0.22218741224544811</v>
      </c>
      <c r="X458" s="5">
        <v>2502.4190419881038</v>
      </c>
      <c r="Y458" s="5">
        <v>743.51121377931634</v>
      </c>
      <c r="Z458" s="5">
        <v>3346.2059603492257</v>
      </c>
      <c r="AA458" s="19">
        <v>78.702109007282914</v>
      </c>
      <c r="AB458" s="5">
        <v>35.735156727897312</v>
      </c>
      <c r="AC458" s="5">
        <v>6.6616633033530187E-2</v>
      </c>
      <c r="AD458" s="5">
        <v>276.28209604436864</v>
      </c>
      <c r="AE458" s="5">
        <v>105.13277122305024</v>
      </c>
      <c r="AR458" s="5">
        <v>28.767647271534532</v>
      </c>
      <c r="AS458" s="5">
        <v>1042.9989229730463</v>
      </c>
      <c r="AT458" s="5">
        <v>38.949182625918404</v>
      </c>
      <c r="AU458" s="5">
        <v>397.36088761092344</v>
      </c>
      <c r="AV458" s="5">
        <v>75.157794791142365</v>
      </c>
      <c r="AW458" s="5">
        <v>387.43191139922197</v>
      </c>
      <c r="AX458" s="5">
        <v>56.295757503899146</v>
      </c>
      <c r="AY458" s="5">
        <v>122.5384943527053</v>
      </c>
      <c r="AZ458" s="5">
        <v>16.469979016956053</v>
      </c>
      <c r="BA458" s="5">
        <v>70.026810321347881</v>
      </c>
      <c r="BB458" s="5">
        <v>13.952364358053236</v>
      </c>
      <c r="BC458" s="5">
        <v>4.711479309895191</v>
      </c>
      <c r="BD458" s="5">
        <v>13.268303115942427</v>
      </c>
      <c r="BE458" s="5">
        <v>2.1680629619804019</v>
      </c>
      <c r="BF458" s="5">
        <v>12.111555574024068</v>
      </c>
      <c r="BG458" s="5">
        <v>1.4577921250044972</v>
      </c>
      <c r="BH458" s="5">
        <v>3.6457331203187899</v>
      </c>
      <c r="BI458" s="5">
        <v>0.51328929035272408</v>
      </c>
      <c r="BJ458" s="5">
        <v>3.2046915073101454</v>
      </c>
      <c r="BK458" s="5">
        <v>0.43196772408526951</v>
      </c>
    </row>
    <row r="459" spans="1:63">
      <c r="A459" s="5" t="s">
        <v>83</v>
      </c>
      <c r="B459" s="5" t="s">
        <v>1400</v>
      </c>
      <c r="C459" s="5" t="s">
        <v>1400</v>
      </c>
      <c r="D459" s="5" t="s">
        <v>206</v>
      </c>
      <c r="E459" s="5" t="s">
        <v>80</v>
      </c>
      <c r="F459" s="5" t="s">
        <v>88</v>
      </c>
      <c r="G459" s="19" t="s">
        <v>69</v>
      </c>
      <c r="H459" s="5">
        <v>41.97226913179373</v>
      </c>
      <c r="I459" s="5">
        <v>4.5683903539249737</v>
      </c>
      <c r="J459" s="5">
        <v>12.941011036710448</v>
      </c>
      <c r="K459" s="5">
        <v>3.9426368640124845</v>
      </c>
      <c r="L459" s="5">
        <v>10.136816659018503</v>
      </c>
      <c r="M459" s="5">
        <v>13.682824254511333</v>
      </c>
      <c r="N459" s="5">
        <v>0.17057143416617671</v>
      </c>
      <c r="O459" s="5">
        <v>5.430994463851067</v>
      </c>
      <c r="P459" s="5">
        <v>10.980901584663698</v>
      </c>
      <c r="Q459" s="5">
        <v>3.8237242070509221</v>
      </c>
      <c r="R459" s="5">
        <v>1.1257714654967663</v>
      </c>
      <c r="S459" s="5">
        <v>0.86845227338321984</v>
      </c>
      <c r="T459" s="5">
        <v>41.195084832630499</v>
      </c>
      <c r="U459" s="5">
        <v>1.2385390243599999</v>
      </c>
      <c r="V459" s="5">
        <v>2065.3874229791554</v>
      </c>
      <c r="W459" s="72">
        <f t="shared" si="10"/>
        <v>0.20653874229791555</v>
      </c>
      <c r="X459" s="5">
        <v>2203.7155093171805</v>
      </c>
      <c r="Y459" s="5">
        <v>665.01339120828072</v>
      </c>
      <c r="Z459" s="5">
        <v>3723.3081496020091</v>
      </c>
      <c r="AA459" s="19">
        <v>78.864928889962727</v>
      </c>
      <c r="AB459" s="5">
        <v>31.318943361932639</v>
      </c>
      <c r="AC459" s="5">
        <v>7.115861902812462E-2</v>
      </c>
      <c r="AD459" s="5">
        <v>370.01007348381592</v>
      </c>
      <c r="AE459" s="5">
        <v>108.37556333583066</v>
      </c>
      <c r="AR459" s="5">
        <v>22.647021135224406</v>
      </c>
      <c r="AS459" s="5">
        <v>1017.9237141016996</v>
      </c>
      <c r="AT459" s="5">
        <v>39.914710093934346</v>
      </c>
      <c r="AU459" s="5">
        <v>353.28873881617966</v>
      </c>
      <c r="AV459" s="5">
        <v>65.626639909045423</v>
      </c>
      <c r="AW459" s="5">
        <v>355.56169643866167</v>
      </c>
      <c r="AX459" s="5">
        <v>51.442802214494733</v>
      </c>
      <c r="AY459" s="5">
        <v>114.28213023650503</v>
      </c>
      <c r="AZ459" s="5">
        <v>14.985894681167368</v>
      </c>
      <c r="BA459" s="5">
        <v>70.363660863339959</v>
      </c>
      <c r="BB459" s="5">
        <v>15.599143836138408</v>
      </c>
      <c r="BC459" s="5">
        <v>4.9920604164620741</v>
      </c>
      <c r="BD459" s="5">
        <v>13.568243261260776</v>
      </c>
      <c r="BE459" s="5">
        <v>2.3377833719556982</v>
      </c>
      <c r="BF459" s="5">
        <v>10.062721034985186</v>
      </c>
      <c r="BG459" s="5">
        <v>1.695418469038922</v>
      </c>
      <c r="BH459" s="5">
        <v>4.503622539361583</v>
      </c>
      <c r="BI459" s="5">
        <v>0.57266921813957761</v>
      </c>
      <c r="BJ459" s="5">
        <v>2.8315976257238922</v>
      </c>
      <c r="BK459" s="5">
        <v>0.41104897486188374</v>
      </c>
    </row>
    <row r="460" spans="1:63">
      <c r="A460" s="5" t="s">
        <v>83</v>
      </c>
      <c r="B460" s="5" t="s">
        <v>1401</v>
      </c>
      <c r="C460" s="5" t="s">
        <v>1401</v>
      </c>
      <c r="D460" s="5" t="s">
        <v>189</v>
      </c>
      <c r="E460" s="5" t="s">
        <v>80</v>
      </c>
      <c r="F460" s="5" t="s">
        <v>88</v>
      </c>
      <c r="G460" s="19" t="s">
        <v>69</v>
      </c>
      <c r="H460" s="5">
        <v>41.097529960410476</v>
      </c>
      <c r="I460" s="5">
        <v>4.5687836820395384</v>
      </c>
      <c r="J460" s="5">
        <v>13.160444987322455</v>
      </c>
      <c r="K460" s="5">
        <v>4.0766855681068002</v>
      </c>
      <c r="L460" s="5">
        <v>10.47983100685386</v>
      </c>
      <c r="M460" s="5">
        <v>14.146402006809117</v>
      </c>
      <c r="N460" s="5">
        <v>0.16240216086050607</v>
      </c>
      <c r="O460" s="5">
        <v>5.441450715097198</v>
      </c>
      <c r="P460" s="5">
        <v>11.183247595159306</v>
      </c>
      <c r="Q460" s="5">
        <v>3.8516705259506767</v>
      </c>
      <c r="R460" s="5">
        <v>1.2894340241816085</v>
      </c>
      <c r="S460" s="5">
        <v>1.0585490244040214</v>
      </c>
      <c r="T460" s="5">
        <v>40.210303801731754</v>
      </c>
      <c r="U460" s="5">
        <v>1.16370744</v>
      </c>
      <c r="V460" s="5">
        <v>2308.0750604708037</v>
      </c>
      <c r="W460" s="72">
        <f t="shared" si="10"/>
        <v>0.23080750604708036</v>
      </c>
      <c r="X460" s="5">
        <v>2198.0035580771737</v>
      </c>
      <c r="Y460" s="5">
        <v>817.11733436086649</v>
      </c>
      <c r="Z460" s="5">
        <v>4114.9868300318294</v>
      </c>
      <c r="AA460" s="19">
        <v>78.588085061700895</v>
      </c>
      <c r="AB460" s="5">
        <v>30.178929707505812</v>
      </c>
      <c r="AC460" s="5">
        <v>7.633657228569718E-2</v>
      </c>
      <c r="AD460" s="5">
        <v>363.67845296817006</v>
      </c>
      <c r="AE460" s="5">
        <v>88.070640470522548</v>
      </c>
      <c r="AR460" s="5">
        <v>27.607063331845303</v>
      </c>
      <c r="AS460" s="5">
        <v>1092.887665560221</v>
      </c>
      <c r="AT460" s="5">
        <v>38.764502464497355</v>
      </c>
      <c r="AU460" s="5">
        <v>388.20947879523112</v>
      </c>
      <c r="AV460" s="5">
        <v>74.618133765024751</v>
      </c>
      <c r="AW460" s="5">
        <v>394.98456527495097</v>
      </c>
      <c r="AX460" s="5">
        <v>60.290320307037767</v>
      </c>
      <c r="AY460" s="5">
        <v>132.13341401661495</v>
      </c>
      <c r="AZ460" s="5">
        <v>16.386916165646696</v>
      </c>
      <c r="BA460" s="5">
        <v>72.832389331902235</v>
      </c>
      <c r="BB460" s="5">
        <v>16.452468593954574</v>
      </c>
      <c r="BC460" s="5">
        <v>4.9325671174440133</v>
      </c>
      <c r="BD460" s="5">
        <v>12.619840157577826</v>
      </c>
      <c r="BE460" s="5">
        <v>2.1352386720653338</v>
      </c>
      <c r="BF460" s="5">
        <v>11.314904131513071</v>
      </c>
      <c r="BG460" s="5">
        <v>1.6203070636582582</v>
      </c>
      <c r="BH460" s="5">
        <v>3.3716413263866767</v>
      </c>
      <c r="BI460" s="5">
        <v>0.46517827420451485</v>
      </c>
      <c r="BJ460" s="5">
        <v>2.4891738021492196</v>
      </c>
      <c r="BK460" s="5">
        <v>0.47231601071719981</v>
      </c>
    </row>
    <row r="461" spans="1:63">
      <c r="A461" s="5" t="s">
        <v>83</v>
      </c>
      <c r="B461" s="5" t="s">
        <v>1402</v>
      </c>
      <c r="C461" s="5" t="s">
        <v>1402</v>
      </c>
      <c r="D461" s="5" t="s">
        <v>203</v>
      </c>
      <c r="E461" s="5" t="s">
        <v>80</v>
      </c>
      <c r="F461" s="5" t="s">
        <v>88</v>
      </c>
      <c r="G461" s="19" t="s">
        <v>69</v>
      </c>
      <c r="H461" s="5">
        <v>41.224198204998032</v>
      </c>
      <c r="I461" s="5">
        <v>4.5656730042452853</v>
      </c>
      <c r="J461" s="5">
        <v>12.891369178653408</v>
      </c>
      <c r="K461" s="5">
        <v>3.9913195037112361</v>
      </c>
      <c r="L461" s="5">
        <v>10.261588176208166</v>
      </c>
      <c r="M461" s="5">
        <v>13.851380937846052</v>
      </c>
      <c r="N461" s="5">
        <v>0.16132433348333705</v>
      </c>
      <c r="O461" s="5">
        <v>5.4694780050856675</v>
      </c>
      <c r="P461" s="5">
        <v>11.698929677544646</v>
      </c>
      <c r="Q461" s="5">
        <v>3.5491353366334146</v>
      </c>
      <c r="R461" s="5">
        <v>1.0145940009433967</v>
      </c>
      <c r="S461" s="5">
        <v>0.85229783412582272</v>
      </c>
      <c r="T461" s="5">
        <v>41.031469255256006</v>
      </c>
      <c r="U461" s="5">
        <v>1.2668895148800001</v>
      </c>
      <c r="V461" s="5">
        <v>1320.5937645865818</v>
      </c>
      <c r="W461" s="72">
        <f t="shared" si="10"/>
        <v>0.13205937645865817</v>
      </c>
      <c r="X461" s="5">
        <v>2904.8027112895443</v>
      </c>
      <c r="Y461" s="5">
        <v>1236.5694406644511</v>
      </c>
      <c r="Z461" s="5">
        <v>3231.7349528482255</v>
      </c>
      <c r="AA461" s="19">
        <v>78.779312305013022</v>
      </c>
      <c r="AB461" s="5">
        <v>44.58410521351388</v>
      </c>
      <c r="AC461" s="5">
        <v>0.14681606388527207</v>
      </c>
      <c r="AD461" s="5">
        <v>341.29327985800984</v>
      </c>
      <c r="AE461" s="5">
        <v>122.78805297489218</v>
      </c>
      <c r="AR461" s="5">
        <v>25.228600921711333</v>
      </c>
      <c r="AS461" s="5">
        <v>1012.4641276189038</v>
      </c>
      <c r="AT461" s="5">
        <v>36.886803649262525</v>
      </c>
      <c r="AU461" s="5">
        <v>319.50773143000407</v>
      </c>
      <c r="AV461" s="5">
        <v>60.05606395087456</v>
      </c>
      <c r="AW461" s="5">
        <v>350.94901354422831</v>
      </c>
      <c r="AX461" s="5">
        <v>46.563232316004274</v>
      </c>
      <c r="AY461" s="5">
        <v>103.17693653299112</v>
      </c>
      <c r="AZ461" s="5">
        <v>13.251900485198098</v>
      </c>
      <c r="BA461" s="5">
        <v>65.153325324763273</v>
      </c>
      <c r="BB461" s="5">
        <v>14.346214995807701</v>
      </c>
      <c r="BC461" s="5">
        <v>3.7982574126779154</v>
      </c>
      <c r="BD461" s="5">
        <v>11.767819597528666</v>
      </c>
      <c r="BE461" s="5">
        <v>1.6034983090225303</v>
      </c>
      <c r="BF461" s="5">
        <v>9.4690846365118659</v>
      </c>
      <c r="BG461" s="5">
        <v>1.4740470624708144</v>
      </c>
      <c r="BH461" s="5">
        <v>3.6896489548387654</v>
      </c>
      <c r="BI461" s="5">
        <v>0.43394550321282915</v>
      </c>
      <c r="BJ461" s="5">
        <v>2.6261291920461294</v>
      </c>
      <c r="BK461" s="5">
        <v>0.3368834804170906</v>
      </c>
    </row>
    <row r="462" spans="1:63">
      <c r="A462" s="5" t="s">
        <v>83</v>
      </c>
      <c r="B462" s="5" t="s">
        <v>1403</v>
      </c>
      <c r="C462" s="5" t="s">
        <v>1403</v>
      </c>
      <c r="D462" s="5" t="s">
        <v>194</v>
      </c>
      <c r="E462" s="5" t="s">
        <v>80</v>
      </c>
      <c r="F462" s="5" t="s">
        <v>88</v>
      </c>
      <c r="G462" s="19" t="s">
        <v>69</v>
      </c>
      <c r="H462" s="5">
        <v>41.18646727728639</v>
      </c>
      <c r="I462" s="5">
        <v>4.8368032592432142</v>
      </c>
      <c r="J462" s="5">
        <v>13.232690021809375</v>
      </c>
      <c r="K462" s="5">
        <v>4.0506642338449428</v>
      </c>
      <c r="L462" s="5">
        <v>10.41390369004634</v>
      </c>
      <c r="M462" s="5">
        <v>14.05707110196648</v>
      </c>
      <c r="N462" s="5">
        <v>0.16581096069194323</v>
      </c>
      <c r="O462" s="5">
        <v>5.4834660059417928</v>
      </c>
      <c r="P462" s="5">
        <v>11.082999684367946</v>
      </c>
      <c r="Q462" s="5">
        <v>3.5688370892460015</v>
      </c>
      <c r="R462" s="5">
        <v>1.3372166300509067</v>
      </c>
      <c r="S462" s="5">
        <v>0.75005075748296679</v>
      </c>
      <c r="T462" s="5">
        <v>40.648009888929252</v>
      </c>
      <c r="U462" s="5">
        <v>1.1437023962000001</v>
      </c>
      <c r="V462" s="5">
        <v>2425.608558593975</v>
      </c>
      <c r="W462" s="72">
        <f t="shared" si="10"/>
        <v>0.24256085585939749</v>
      </c>
      <c r="X462" s="5">
        <v>2490.9791843956918</v>
      </c>
      <c r="Y462" s="5">
        <v>998.32243827646846</v>
      </c>
      <c r="Z462" s="5">
        <v>3902.9232277978585</v>
      </c>
      <c r="AA462" s="19">
        <v>78.693652830250841</v>
      </c>
      <c r="AB462" s="5">
        <v>34.380559577649834</v>
      </c>
      <c r="AC462" s="5">
        <v>8.993244908484449E-2</v>
      </c>
      <c r="AD462" s="5">
        <v>376.2874837731809</v>
      </c>
      <c r="AE462" s="5">
        <v>75.344565397091301</v>
      </c>
      <c r="AR462" s="5">
        <v>33.923387065580066</v>
      </c>
      <c r="AS462" s="5">
        <v>1001.7774046677698</v>
      </c>
      <c r="AT462" s="5">
        <v>34.689980797129259</v>
      </c>
      <c r="AU462" s="5">
        <v>352.94865145233439</v>
      </c>
      <c r="AV462" s="5">
        <v>76.785145548679793</v>
      </c>
      <c r="AW462" s="5">
        <v>344.02841033315048</v>
      </c>
      <c r="AX462" s="5">
        <v>75.212643517779085</v>
      </c>
      <c r="AY462" s="5">
        <v>151.79626960117193</v>
      </c>
      <c r="AZ462" s="5">
        <v>16.962046277411471</v>
      </c>
      <c r="BA462" s="5">
        <v>72.453130926206086</v>
      </c>
      <c r="BB462" s="5">
        <v>14.545468140463981</v>
      </c>
      <c r="BC462" s="5">
        <v>3.9021831107423908</v>
      </c>
      <c r="BD462" s="5">
        <v>14.71044824069083</v>
      </c>
      <c r="BE462" s="5">
        <v>1.7572913264672168</v>
      </c>
      <c r="BF462" s="5">
        <v>10.372184555972284</v>
      </c>
      <c r="BG462" s="5">
        <v>1.3632748052658556</v>
      </c>
      <c r="BH462" s="5">
        <v>3.3466470819854859</v>
      </c>
      <c r="BI462" s="5">
        <v>0.51540456214322017</v>
      </c>
      <c r="BJ462" s="5">
        <v>2.1489801341881809</v>
      </c>
      <c r="BK462" s="5">
        <v>0.21369157971947217</v>
      </c>
    </row>
    <row r="463" spans="1:63">
      <c r="A463" s="5" t="s">
        <v>83</v>
      </c>
      <c r="B463" s="5" t="s">
        <v>1404</v>
      </c>
      <c r="C463" s="5" t="s">
        <v>1404</v>
      </c>
      <c r="D463" s="5" t="s">
        <v>219</v>
      </c>
      <c r="E463" s="5" t="s">
        <v>80</v>
      </c>
      <c r="F463" s="5" t="s">
        <v>88</v>
      </c>
      <c r="G463" s="19" t="s">
        <v>69</v>
      </c>
      <c r="H463" s="5">
        <v>41.839286627655213</v>
      </c>
      <c r="I463" s="5">
        <v>4.2179764369996073</v>
      </c>
      <c r="J463" s="5">
        <v>13.586542257410761</v>
      </c>
      <c r="K463" s="5">
        <v>3.9781616793508228</v>
      </c>
      <c r="L463" s="5">
        <v>10.227161866314209</v>
      </c>
      <c r="M463" s="5">
        <v>13.805120480722337</v>
      </c>
      <c r="N463" s="5">
        <v>0.15395515305847887</v>
      </c>
      <c r="O463" s="5">
        <v>5.488106449732058</v>
      </c>
      <c r="P463" s="5">
        <v>11.647299464077999</v>
      </c>
      <c r="Q463" s="5">
        <v>3.8893413987401622</v>
      </c>
      <c r="R463" s="5">
        <v>1.3569765093295416</v>
      </c>
      <c r="S463" s="5">
        <v>1.0895287754907736</v>
      </c>
      <c r="T463" s="5">
        <v>41.245403518647926</v>
      </c>
      <c r="U463" s="5">
        <v>0.84824077968</v>
      </c>
      <c r="V463" s="5">
        <v>2415.7783329270555</v>
      </c>
      <c r="W463" s="72">
        <f t="shared" si="10"/>
        <v>0.24157783329270555</v>
      </c>
      <c r="X463" s="5">
        <v>2571.4040704551398</v>
      </c>
      <c r="Y463" s="5">
        <v>1050.2763024605374</v>
      </c>
      <c r="Z463" s="5">
        <v>3574.9647491037822</v>
      </c>
      <c r="AA463" s="19">
        <v>79.082466165309683</v>
      </c>
      <c r="AB463" s="5">
        <v>28.573919328242333</v>
      </c>
      <c r="AC463" s="5">
        <v>9.3234918164618041E-2</v>
      </c>
      <c r="AD463" s="5">
        <v>292.81250210457949</v>
      </c>
      <c r="AE463" s="5">
        <v>53.710578179184971</v>
      </c>
      <c r="AR463" s="5">
        <v>35.100737486005237</v>
      </c>
      <c r="AS463" s="5">
        <v>1337.5028309198028</v>
      </c>
      <c r="AT463" s="5">
        <v>41.450028029516545</v>
      </c>
      <c r="AU463" s="5">
        <v>437.17270984738792</v>
      </c>
      <c r="AV463" s="5">
        <v>86.44882882528708</v>
      </c>
      <c r="AW463" s="5">
        <v>483.91783483831711</v>
      </c>
      <c r="AX463" s="5">
        <v>72.190613707853245</v>
      </c>
      <c r="AY463" s="5">
        <v>157.92806713980372</v>
      </c>
      <c r="AZ463" s="5">
        <v>19.63353372788831</v>
      </c>
      <c r="BA463" s="5">
        <v>89.991297340633835</v>
      </c>
      <c r="BB463" s="5">
        <v>17.686013387291645</v>
      </c>
      <c r="BC463" s="5">
        <v>5.9921720745955191</v>
      </c>
      <c r="BD463" s="5">
        <v>17.68887091374668</v>
      </c>
      <c r="BE463" s="5">
        <v>2.6004685931891736</v>
      </c>
      <c r="BF463" s="5">
        <v>12.209057753370672</v>
      </c>
      <c r="BG463" s="5">
        <v>1.8380496102167194</v>
      </c>
      <c r="BH463" s="5">
        <v>4.7706184251259085</v>
      </c>
      <c r="BI463" s="5">
        <v>0.53109155824493859</v>
      </c>
      <c r="BJ463" s="5">
        <v>2.2066282628969223</v>
      </c>
      <c r="BK463" s="5">
        <v>0.50420795031646271</v>
      </c>
    </row>
    <row r="464" spans="1:63">
      <c r="A464" s="5" t="s">
        <v>83</v>
      </c>
      <c r="B464" s="5" t="s">
        <v>1405</v>
      </c>
      <c r="C464" s="5" t="s">
        <v>1405</v>
      </c>
      <c r="D464" s="5" t="s">
        <v>211</v>
      </c>
      <c r="E464" s="5" t="s">
        <v>80</v>
      </c>
      <c r="F464" s="5" t="s">
        <v>88</v>
      </c>
      <c r="G464" s="19" t="s">
        <v>69</v>
      </c>
      <c r="H464" s="5">
        <v>41.717653577184528</v>
      </c>
      <c r="I464" s="5">
        <v>4.8848409642366946</v>
      </c>
      <c r="J464" s="5">
        <v>12.702146847511067</v>
      </c>
      <c r="K464" s="5">
        <v>3.973992199893098</v>
      </c>
      <c r="L464" s="5">
        <v>10.216329395357079</v>
      </c>
      <c r="M464" s="5">
        <v>13.790537979940932</v>
      </c>
      <c r="N464" s="5">
        <v>0.14238107022929872</v>
      </c>
      <c r="O464" s="5">
        <v>5.5187292906000103</v>
      </c>
      <c r="P464" s="5">
        <v>11.447047961311702</v>
      </c>
      <c r="Q464" s="5">
        <v>3.4746832412807627</v>
      </c>
      <c r="R464" s="5">
        <v>1.3048347394986417</v>
      </c>
      <c r="S464" s="5">
        <v>0.78602152469051212</v>
      </c>
      <c r="T464" s="5">
        <v>41.983908052387214</v>
      </c>
      <c r="U464" s="5">
        <v>1.0233001116</v>
      </c>
      <c r="V464" s="5">
        <v>912.55779325204855</v>
      </c>
      <c r="W464" s="72">
        <f t="shared" si="10"/>
        <v>9.1255779325204858E-2</v>
      </c>
      <c r="X464" s="5">
        <v>1560.1791639285334</v>
      </c>
      <c r="Y464" s="5">
        <v>840.18493540562156</v>
      </c>
      <c r="Z464" s="5">
        <v>2106.3759113430033</v>
      </c>
      <c r="AA464" s="19">
        <v>78.959899519126878</v>
      </c>
      <c r="AB464" s="5">
        <v>24.445009897850579</v>
      </c>
      <c r="AC464" s="5">
        <v>7.7565167858882927E-2</v>
      </c>
      <c r="AD464" s="5">
        <v>246.21162912679549</v>
      </c>
      <c r="AE464" s="5">
        <v>90.746585778447638</v>
      </c>
      <c r="AR464" s="5">
        <v>29.69382808995605</v>
      </c>
      <c r="AS464" s="5">
        <v>1027.9928202000444</v>
      </c>
      <c r="AT464" s="5">
        <v>31.836656126565003</v>
      </c>
      <c r="AU464" s="5">
        <v>337.5002064413801</v>
      </c>
      <c r="AV464" s="5">
        <v>66.837999600541124</v>
      </c>
      <c r="AW464" s="5">
        <v>345.21715795014603</v>
      </c>
      <c r="AX464" s="5">
        <v>52.407844300621143</v>
      </c>
      <c r="AY464" s="5">
        <v>112.76458533639227</v>
      </c>
      <c r="AZ464" s="5">
        <v>13.424726988904139</v>
      </c>
      <c r="BA464" s="5">
        <v>63.824034862252937</v>
      </c>
      <c r="BB464" s="5">
        <v>12.41116369298107</v>
      </c>
      <c r="BC464" s="5">
        <v>3.9641584949693631</v>
      </c>
      <c r="BD464" s="5">
        <v>9.7084885238606322</v>
      </c>
      <c r="BE464" s="5">
        <v>1.5935459501256435</v>
      </c>
      <c r="BF464" s="5">
        <v>8.5551438768891366</v>
      </c>
      <c r="BG464" s="5">
        <v>1.2569803985395549</v>
      </c>
      <c r="BH464" s="5">
        <v>3.3501596758466778</v>
      </c>
      <c r="BI464" s="5">
        <v>0.41462754508063449</v>
      </c>
      <c r="BJ464" s="5">
        <v>2.7882535876489567</v>
      </c>
      <c r="BK464" s="5">
        <v>0.26495843658832036</v>
      </c>
    </row>
    <row r="465" spans="1:63">
      <c r="A465" s="5" t="s">
        <v>83</v>
      </c>
      <c r="B465" s="5" t="s">
        <v>1406</v>
      </c>
      <c r="C465" s="5" t="s">
        <v>1406</v>
      </c>
      <c r="D465" s="5" t="s">
        <v>198</v>
      </c>
      <c r="E465" s="5" t="s">
        <v>80</v>
      </c>
      <c r="F465" s="5" t="s">
        <v>88</v>
      </c>
      <c r="G465" s="19" t="s">
        <v>69</v>
      </c>
      <c r="H465" s="5">
        <v>41.045341427952309</v>
      </c>
      <c r="I465" s="5">
        <v>4.6328636550314819</v>
      </c>
      <c r="J465" s="5">
        <v>12.963839155756441</v>
      </c>
      <c r="K465" s="5">
        <v>4.0583807722091674</v>
      </c>
      <c r="L465" s="5">
        <v>10.435140771536863</v>
      </c>
      <c r="M465" s="5">
        <v>14.085248438061786</v>
      </c>
      <c r="N465" s="5">
        <v>0.18208186286063202</v>
      </c>
      <c r="O465" s="5">
        <v>5.5237989733067669</v>
      </c>
      <c r="P465" s="5">
        <v>11.287128097756398</v>
      </c>
      <c r="Q465" s="5">
        <v>3.5423198774704772</v>
      </c>
      <c r="R465" s="5">
        <v>1.1752556602822612</v>
      </c>
      <c r="S465" s="5">
        <v>0.8928827178780725</v>
      </c>
      <c r="T465" s="5">
        <v>40.81428163307654</v>
      </c>
      <c r="U465" s="5">
        <v>1.3655853492000001</v>
      </c>
      <c r="V465" s="5">
        <v>1028.8854060243982</v>
      </c>
      <c r="W465" s="72">
        <f t="shared" si="10"/>
        <v>0.10288854060243982</v>
      </c>
      <c r="X465" s="5">
        <v>2376.1898159710049</v>
      </c>
      <c r="Y465" s="5">
        <v>1036.0396615050913</v>
      </c>
      <c r="Z465" s="5">
        <v>3043.0211298964509</v>
      </c>
      <c r="AA465" s="19">
        <v>78.734293307588644</v>
      </c>
      <c r="AB465" s="5">
        <v>32.9913750300149</v>
      </c>
      <c r="AC465" s="5">
        <v>0.10619189890689025</v>
      </c>
      <c r="AD465" s="5">
        <v>287.13427906449749</v>
      </c>
      <c r="AE465" s="5">
        <v>120.24009235711353</v>
      </c>
      <c r="AR465" s="5">
        <v>27.555294132108312</v>
      </c>
      <c r="AS465" s="5">
        <v>1082.3437516517604</v>
      </c>
      <c r="AT465" s="5">
        <v>37.624823232891572</v>
      </c>
      <c r="AU465" s="5">
        <v>378.24755520760033</v>
      </c>
      <c r="AV465" s="5">
        <v>65.989051331060182</v>
      </c>
      <c r="AW465" s="5">
        <v>360.44342994828736</v>
      </c>
      <c r="AX465" s="5">
        <v>51.860081186989724</v>
      </c>
      <c r="AY465" s="5">
        <v>113.57154859331</v>
      </c>
      <c r="AZ465" s="5">
        <v>14.889793008006086</v>
      </c>
      <c r="BA465" s="5">
        <v>72.024576538843689</v>
      </c>
      <c r="BB465" s="5">
        <v>15.951572935928725</v>
      </c>
      <c r="BC465" s="5">
        <v>5.0405542439965441</v>
      </c>
      <c r="BD465" s="5">
        <v>15.47806668691328</v>
      </c>
      <c r="BE465" s="5">
        <v>1.833324403692641</v>
      </c>
      <c r="BF465" s="5">
        <v>10.597902625248421</v>
      </c>
      <c r="BG465" s="5">
        <v>1.5040271760376447</v>
      </c>
      <c r="BH465" s="5">
        <v>4.218108239227079</v>
      </c>
      <c r="BI465" s="5">
        <v>0.44373436209535488</v>
      </c>
      <c r="BJ465" s="5">
        <v>2.6013386809152341</v>
      </c>
      <c r="BK465" s="5">
        <v>0.45863164590737215</v>
      </c>
    </row>
    <row r="466" spans="1:63">
      <c r="A466" s="5" t="s">
        <v>83</v>
      </c>
      <c r="B466" s="5" t="s">
        <v>1407</v>
      </c>
      <c r="C466" s="5" t="s">
        <v>1407</v>
      </c>
      <c r="D466" s="5" t="s">
        <v>202</v>
      </c>
      <c r="E466" s="5" t="s">
        <v>80</v>
      </c>
      <c r="F466" s="5" t="s">
        <v>88</v>
      </c>
      <c r="G466" s="19" t="s">
        <v>69</v>
      </c>
      <c r="H466" s="5">
        <v>41.124216812968633</v>
      </c>
      <c r="I466" s="5">
        <v>4.7491014692648168</v>
      </c>
      <c r="J466" s="5">
        <v>13.270211851837468</v>
      </c>
      <c r="K466" s="5">
        <v>4.0692569499092048</v>
      </c>
      <c r="L466" s="5">
        <v>10.462542278394809</v>
      </c>
      <c r="M466" s="5">
        <v>14.122431979143149</v>
      </c>
      <c r="N466" s="5">
        <v>0.16579180919350425</v>
      </c>
      <c r="O466" s="5">
        <v>5.5250856176202126</v>
      </c>
      <c r="P466" s="5">
        <v>11.708433388902209</v>
      </c>
      <c r="Q466" s="5">
        <v>3.7190340156957076</v>
      </c>
      <c r="R466" s="5">
        <v>1.1507324981300622</v>
      </c>
      <c r="S466" s="5">
        <v>0.98199763906921733</v>
      </c>
      <c r="T466" s="5">
        <v>40.739133410218699</v>
      </c>
      <c r="U466" s="5">
        <v>0.85021000583999995</v>
      </c>
      <c r="V466" s="5">
        <v>2293.4465580713363</v>
      </c>
      <c r="W466" s="72">
        <f t="shared" si="10"/>
        <v>0.22934465580713362</v>
      </c>
      <c r="X466" s="5">
        <v>2532.822814162917</v>
      </c>
      <c r="Y466" s="5">
        <v>1243.3920496379876</v>
      </c>
      <c r="Z466" s="5">
        <v>3429.6413085140307</v>
      </c>
      <c r="AA466" s="19">
        <v>78.774043811061105</v>
      </c>
      <c r="AB466" s="5">
        <v>34.046836024531295</v>
      </c>
      <c r="AC466" s="5">
        <v>0.13016105645131987</v>
      </c>
      <c r="AD466" s="5">
        <v>317.63498318229489</v>
      </c>
      <c r="AE466" s="5">
        <v>72.986602982189311</v>
      </c>
      <c r="AR466" s="5">
        <v>25.850113258003372</v>
      </c>
      <c r="AS466" s="5">
        <v>1096.2900032983432</v>
      </c>
      <c r="AT466" s="5">
        <v>41.589509463509309</v>
      </c>
      <c r="AU466" s="5">
        <v>335.93657999205919</v>
      </c>
      <c r="AV466" s="5">
        <v>67.152971443148601</v>
      </c>
      <c r="AW466" s="5">
        <v>386.05364104228693</v>
      </c>
      <c r="AX466" s="5">
        <v>52.506269998413849</v>
      </c>
      <c r="AY466" s="5">
        <v>116.48850214983618</v>
      </c>
      <c r="AZ466" s="5">
        <v>14.166090163005752</v>
      </c>
      <c r="BA466" s="5">
        <v>74.392311001761726</v>
      </c>
      <c r="BB466" s="5">
        <v>15.639749900015568</v>
      </c>
      <c r="BC466" s="5">
        <v>4.478229222101076</v>
      </c>
      <c r="BD466" s="5">
        <v>14.489695665739525</v>
      </c>
      <c r="BE466" s="5">
        <v>1.925338838002367</v>
      </c>
      <c r="BF466" s="5">
        <v>10.797429408289434</v>
      </c>
      <c r="BG466" s="5">
        <v>1.5258462136733364</v>
      </c>
      <c r="BH466" s="5">
        <v>4.1693258672507598</v>
      </c>
      <c r="BI466" s="5">
        <v>0.54209290449400571</v>
      </c>
      <c r="BJ466" s="5">
        <v>2.9332836687167894</v>
      </c>
      <c r="BK466" s="5">
        <v>0.33944047444904857</v>
      </c>
    </row>
    <row r="467" spans="1:63">
      <c r="A467" s="5" t="s">
        <v>83</v>
      </c>
      <c r="B467" s="5" t="s">
        <v>1408</v>
      </c>
      <c r="C467" s="5" t="s">
        <v>1408</v>
      </c>
      <c r="D467" s="5" t="s">
        <v>221</v>
      </c>
      <c r="E467" s="5" t="s">
        <v>80</v>
      </c>
      <c r="F467" s="5" t="s">
        <v>88</v>
      </c>
      <c r="G467" s="19" t="s">
        <v>69</v>
      </c>
      <c r="H467" s="5">
        <v>42.149946946722082</v>
      </c>
      <c r="I467" s="5">
        <v>4.7880266686719368</v>
      </c>
      <c r="J467" s="5">
        <v>13.54448134501928</v>
      </c>
      <c r="K467" s="5">
        <v>3.9272026858049243</v>
      </c>
      <c r="L467" s="5">
        <v>10.098240747703338</v>
      </c>
      <c r="M467" s="5">
        <v>13.630366843316288</v>
      </c>
      <c r="N467" s="5">
        <v>0.14919640295984715</v>
      </c>
      <c r="O467" s="5">
        <v>5.5693446736458734</v>
      </c>
      <c r="P467" s="5">
        <v>10.842259651937312</v>
      </c>
      <c r="Q467" s="5">
        <v>3.6170312164936629</v>
      </c>
      <c r="R467" s="5">
        <v>1.4163842728359175</v>
      </c>
      <c r="S467" s="5">
        <v>0.80094911062654772</v>
      </c>
      <c r="T467" s="5">
        <v>42.119774164503717</v>
      </c>
      <c r="U467" s="5">
        <v>0.95856868655999994</v>
      </c>
      <c r="V467" s="5">
        <v>1786.4138285005342</v>
      </c>
      <c r="W467" s="72">
        <f t="shared" si="10"/>
        <v>0.17864138285005343</v>
      </c>
      <c r="X467" s="5">
        <v>1744.0959370096207</v>
      </c>
      <c r="Y467" s="5">
        <v>671.3199939027736</v>
      </c>
      <c r="Z467" s="5">
        <v>3035.9079275805602</v>
      </c>
      <c r="AA467" s="19">
        <v>79.334566441686519</v>
      </c>
      <c r="AB467" s="5">
        <v>25.109336981036545</v>
      </c>
      <c r="AC467" s="5">
        <v>5.7094706292717998E-2</v>
      </c>
      <c r="AD467" s="5">
        <v>319.44308213137236</v>
      </c>
      <c r="AE467" s="5">
        <v>71.331059558975795</v>
      </c>
      <c r="AR467" s="5">
        <v>30.477505783042279</v>
      </c>
      <c r="AS467" s="5">
        <v>958.59458273870223</v>
      </c>
      <c r="AT467" s="5">
        <v>34.398050146844497</v>
      </c>
      <c r="AU467" s="5">
        <v>393.0199033223206</v>
      </c>
      <c r="AV467" s="5">
        <v>74.77014422421081</v>
      </c>
      <c r="AW467" s="5">
        <v>350.94648769862755</v>
      </c>
      <c r="AX467" s="5">
        <v>62.749744731404341</v>
      </c>
      <c r="AY467" s="5">
        <v>134.38307134179956</v>
      </c>
      <c r="AZ467" s="5">
        <v>16.295856482598762</v>
      </c>
      <c r="BA467" s="5">
        <v>69.460055370112855</v>
      </c>
      <c r="BB467" s="5">
        <v>14.505498645472972</v>
      </c>
      <c r="BC467" s="5">
        <v>4.5789716734264232</v>
      </c>
      <c r="BD467" s="5">
        <v>12.332954034090056</v>
      </c>
      <c r="BE467" s="5">
        <v>1.866267603669066</v>
      </c>
      <c r="BF467" s="5">
        <v>9.5037523033040046</v>
      </c>
      <c r="BG467" s="5">
        <v>1.3427066632200779</v>
      </c>
      <c r="BH467" s="5">
        <v>3.8984175770614589</v>
      </c>
      <c r="BI467" s="5">
        <v>0.46608034901045747</v>
      </c>
      <c r="BJ467" s="5">
        <v>1.6232644831094567</v>
      </c>
      <c r="BK467" s="5">
        <v>0.25349809066162249</v>
      </c>
    </row>
    <row r="468" spans="1:63">
      <c r="A468" s="5" t="s">
        <v>83</v>
      </c>
      <c r="B468" s="5" t="s">
        <v>1409</v>
      </c>
      <c r="C468" s="5" t="s">
        <v>1409</v>
      </c>
      <c r="D468" s="5" t="s">
        <v>218</v>
      </c>
      <c r="E468" s="5" t="s">
        <v>80</v>
      </c>
      <c r="F468" s="5" t="s">
        <v>88</v>
      </c>
      <c r="G468" s="19" t="s">
        <v>69</v>
      </c>
      <c r="H468" s="5">
        <v>42.028271080421689</v>
      </c>
      <c r="I468" s="5">
        <v>4.2417376133199527</v>
      </c>
      <c r="J468" s="5">
        <v>13.159631392554866</v>
      </c>
      <c r="K468" s="5">
        <v>4.0013790490723755</v>
      </c>
      <c r="L468" s="5">
        <v>10.286164458496737</v>
      </c>
      <c r="M468" s="5">
        <v>13.885004775232431</v>
      </c>
      <c r="N468" s="5">
        <v>0.16056740152604562</v>
      </c>
      <c r="O468" s="5">
        <v>5.6149336729966866</v>
      </c>
      <c r="P468" s="5">
        <v>12.4513616888909</v>
      </c>
      <c r="Q468" s="5">
        <v>3.365019899466084</v>
      </c>
      <c r="R468" s="5">
        <v>1.1003299846907542</v>
      </c>
      <c r="S468" s="5">
        <v>0.77919518163866308</v>
      </c>
      <c r="T468" s="5">
        <v>41.789795853689682</v>
      </c>
      <c r="U468" s="5">
        <v>1.0156612544000001</v>
      </c>
      <c r="V468" s="5">
        <v>2194.4328658466693</v>
      </c>
      <c r="W468" s="72">
        <f t="shared" si="10"/>
        <v>0.21944328658466694</v>
      </c>
      <c r="X468" s="5">
        <v>2324.1132287973264</v>
      </c>
      <c r="Y468" s="5">
        <v>782.24049619640505</v>
      </c>
      <c r="Z468" s="5">
        <v>3903.8771767198568</v>
      </c>
      <c r="AA468" s="19">
        <v>79.049927669458839</v>
      </c>
      <c r="AB468" s="5">
        <v>35.211131717293441</v>
      </c>
      <c r="AC468" s="5">
        <v>8.5637642766578134E-2</v>
      </c>
      <c r="AD468" s="5">
        <v>347.46273379707816</v>
      </c>
      <c r="AE468" s="5">
        <v>89.895943793340322</v>
      </c>
      <c r="AR468" s="5">
        <v>23.731077537306696</v>
      </c>
      <c r="AS468" s="5">
        <v>989.61547406610896</v>
      </c>
      <c r="AT468" s="5">
        <v>37.755174875457442</v>
      </c>
      <c r="AU468" s="5">
        <v>317.43823095441121</v>
      </c>
      <c r="AV468" s="5">
        <v>63.576258188242122</v>
      </c>
      <c r="AW468" s="5">
        <v>357.95545388609838</v>
      </c>
      <c r="AX468" s="5">
        <v>52.147187220570409</v>
      </c>
      <c r="AY468" s="5">
        <v>112.98187788482203</v>
      </c>
      <c r="AZ468" s="5">
        <v>14.151394594352579</v>
      </c>
      <c r="BA468" s="5">
        <v>66.005070426517179</v>
      </c>
      <c r="BB468" s="5">
        <v>14.047048705533863</v>
      </c>
      <c r="BC468" s="5">
        <v>4.798063952126058</v>
      </c>
      <c r="BD468" s="5">
        <v>11.528001447357958</v>
      </c>
      <c r="BE468" s="5">
        <v>1.7180544830026134</v>
      </c>
      <c r="BF468" s="5">
        <v>11.235383818167278</v>
      </c>
      <c r="BG468" s="5">
        <v>1.6458178504689889</v>
      </c>
      <c r="BH468" s="5">
        <v>4.0044071192072801</v>
      </c>
      <c r="BI468" s="5">
        <v>0.46550673235980355</v>
      </c>
      <c r="BJ468" s="5">
        <v>2.7601134784770762</v>
      </c>
      <c r="BK468" s="5">
        <v>0.36418350460396182</v>
      </c>
    </row>
    <row r="469" spans="1:63">
      <c r="A469" s="5" t="s">
        <v>83</v>
      </c>
      <c r="B469" s="5" t="s">
        <v>1410</v>
      </c>
      <c r="C469" s="5" t="s">
        <v>1410</v>
      </c>
      <c r="D469" s="5" t="s">
        <v>222</v>
      </c>
      <c r="E469" s="5" t="s">
        <v>80</v>
      </c>
      <c r="F469" s="5" t="s">
        <v>88</v>
      </c>
      <c r="G469" s="19" t="s">
        <v>69</v>
      </c>
      <c r="H469" s="5">
        <v>41.558063339172506</v>
      </c>
      <c r="I469" s="5">
        <v>4.5000789231012872</v>
      </c>
      <c r="J469" s="5">
        <v>13.131234192095858</v>
      </c>
      <c r="K469" s="5">
        <v>3.973349650622318</v>
      </c>
      <c r="L469" s="5">
        <v>10.214263951158719</v>
      </c>
      <c r="M469" s="5">
        <v>13.787894626928434</v>
      </c>
      <c r="N469" s="5">
        <v>0.14896410108924643</v>
      </c>
      <c r="O469" s="5">
        <v>5.6382425451491898</v>
      </c>
      <c r="P469" s="5">
        <v>10.866590406909015</v>
      </c>
      <c r="Q469" s="5">
        <v>3.6832104210497989</v>
      </c>
      <c r="R469" s="5">
        <v>1.262787183743481</v>
      </c>
      <c r="S469" s="5">
        <v>0.94149206374706729</v>
      </c>
      <c r="T469" s="5">
        <v>42.147800595213113</v>
      </c>
      <c r="U469" s="5">
        <v>1.1669399282400001</v>
      </c>
      <c r="V469" s="5">
        <v>2113.5414889422573</v>
      </c>
      <c r="W469" s="72">
        <f t="shared" si="10"/>
        <v>0.21135414889422574</v>
      </c>
      <c r="X469" s="5">
        <v>2696.4590784701504</v>
      </c>
      <c r="Y469" s="5">
        <v>1198.2929017609172</v>
      </c>
      <c r="Z469" s="5">
        <v>3733.5655495447954</v>
      </c>
      <c r="AA469" s="19">
        <v>79.34323682267798</v>
      </c>
      <c r="AB469" s="5">
        <v>39.005896826348696</v>
      </c>
      <c r="AC469" s="5">
        <v>0.11430893493801379</v>
      </c>
      <c r="AD469" s="5">
        <v>389.85836572131348</v>
      </c>
      <c r="AE469" s="5">
        <v>108.88548992450201</v>
      </c>
      <c r="AR469" s="5">
        <v>32.673330355894059</v>
      </c>
      <c r="AS469" s="5">
        <v>1061.3406122049701</v>
      </c>
      <c r="AT469" s="5">
        <v>38.007027224787961</v>
      </c>
      <c r="AU469" s="5">
        <v>366.39270916808385</v>
      </c>
      <c r="AV469" s="5">
        <v>67.143952695169403</v>
      </c>
      <c r="AW469" s="5">
        <v>360.40971414711936</v>
      </c>
      <c r="AX469" s="5">
        <v>48.095569098759</v>
      </c>
      <c r="AY469" s="5">
        <v>107.17129794329088</v>
      </c>
      <c r="AZ469" s="5">
        <v>13.808197974487982</v>
      </c>
      <c r="BA469" s="5">
        <v>69.12952394030529</v>
      </c>
      <c r="BB469" s="5">
        <v>13.780657141540647</v>
      </c>
      <c r="BC469" s="5">
        <v>4.1871111124092462</v>
      </c>
      <c r="BD469" s="5">
        <v>11.163801543773552</v>
      </c>
      <c r="BE469" s="5">
        <v>1.8232876375562916</v>
      </c>
      <c r="BF469" s="5">
        <v>9.5767229276636812</v>
      </c>
      <c r="BG469" s="5">
        <v>1.5509904294036978</v>
      </c>
      <c r="BH469" s="5">
        <v>3.771098052364235</v>
      </c>
      <c r="BI469" s="5">
        <v>0.48937614661441958</v>
      </c>
      <c r="BJ469" s="5">
        <v>3.1755756222314999</v>
      </c>
      <c r="BK469" s="5">
        <v>0.37400081584370531</v>
      </c>
    </row>
    <row r="470" spans="1:63">
      <c r="A470" s="5" t="s">
        <v>83</v>
      </c>
      <c r="B470" s="5" t="s">
        <v>1411</v>
      </c>
      <c r="C470" s="5" t="s">
        <v>1411</v>
      </c>
      <c r="D470" s="5" t="s">
        <v>209</v>
      </c>
      <c r="E470" s="5" t="s">
        <v>80</v>
      </c>
      <c r="F470" s="5" t="s">
        <v>88</v>
      </c>
      <c r="G470" s="19" t="s">
        <v>69</v>
      </c>
      <c r="H470" s="5">
        <v>40.897663079906714</v>
      </c>
      <c r="I470" s="5">
        <v>4.3757845717794925</v>
      </c>
      <c r="J470" s="5">
        <v>12.846249854707542</v>
      </c>
      <c r="K470" s="5">
        <v>4.1182698463063963</v>
      </c>
      <c r="L470" s="5">
        <v>10.588573043975849</v>
      </c>
      <c r="M470" s="5">
        <v>14.292544943743819</v>
      </c>
      <c r="N470" s="5">
        <v>0.14153481094704559</v>
      </c>
      <c r="O470" s="5">
        <v>5.6722041248291672</v>
      </c>
      <c r="P470" s="5">
        <v>13.430080949864104</v>
      </c>
      <c r="Q470" s="5">
        <v>3.6995626972547191</v>
      </c>
      <c r="R470" s="5">
        <v>1.1421072938921317</v>
      </c>
      <c r="S470" s="5">
        <v>1.0025382442082396</v>
      </c>
      <c r="T470" s="5">
        <v>42.429302181544315</v>
      </c>
      <c r="U470" s="5">
        <v>0.93388742480000009</v>
      </c>
      <c r="V470" s="5">
        <v>1897.6857319253604</v>
      </c>
      <c r="W470" s="72">
        <f t="shared" si="10"/>
        <v>0.18976857319253604</v>
      </c>
      <c r="X470" s="5">
        <v>1608.4718233720182</v>
      </c>
      <c r="Y470" s="5">
        <v>720.87613614373709</v>
      </c>
      <c r="Z470" s="5">
        <v>1888.4452135387987</v>
      </c>
      <c r="AA470" s="19">
        <v>78.959899519126878</v>
      </c>
      <c r="AB470" s="5">
        <v>20.901594085199939</v>
      </c>
      <c r="AC470" s="5">
        <v>7.6032820422330311E-2</v>
      </c>
      <c r="AD470" s="5">
        <v>246.81194101685935</v>
      </c>
      <c r="AE470" s="5">
        <v>68.25639449764067</v>
      </c>
      <c r="AR470" s="5">
        <v>32.384639266404847</v>
      </c>
      <c r="AS470" s="5">
        <v>1182.0977164506323</v>
      </c>
      <c r="AT470" s="5">
        <v>35.788093995420162</v>
      </c>
      <c r="AU470" s="5">
        <v>356.10282875058658</v>
      </c>
      <c r="AV470" s="5">
        <v>71.315754527106165</v>
      </c>
      <c r="AW470" s="5">
        <v>431.16053233805297</v>
      </c>
      <c r="AX470" s="5">
        <v>67.291774133959564</v>
      </c>
      <c r="AY470" s="5">
        <v>136.8205032910551</v>
      </c>
      <c r="AZ470" s="5">
        <v>17.304004990140648</v>
      </c>
      <c r="BA470" s="5">
        <v>76.954504848553611</v>
      </c>
      <c r="BB470" s="5">
        <v>14.454440206439955</v>
      </c>
      <c r="BC470" s="5">
        <v>4.048190220358463</v>
      </c>
      <c r="BD470" s="5">
        <v>11.857846842614638</v>
      </c>
      <c r="BE470" s="5">
        <v>1.8251622881655847</v>
      </c>
      <c r="BF470" s="5">
        <v>7.6513527091049536</v>
      </c>
      <c r="BG470" s="5">
        <v>1.2777462024043429</v>
      </c>
      <c r="BH470" s="5">
        <v>3.5808899044139797</v>
      </c>
      <c r="BI470" s="5">
        <v>0.44261475659284161</v>
      </c>
      <c r="BJ470" s="5">
        <v>2.3915865712377933</v>
      </c>
      <c r="BK470" s="5">
        <v>0.29173509112954316</v>
      </c>
    </row>
    <row r="471" spans="1:63">
      <c r="A471" s="5" t="s">
        <v>83</v>
      </c>
      <c r="B471" s="5" t="s">
        <v>1412</v>
      </c>
      <c r="C471" s="5" t="s">
        <v>1412</v>
      </c>
      <c r="D471" s="5" t="s">
        <v>216</v>
      </c>
      <c r="E471" s="5" t="s">
        <v>80</v>
      </c>
      <c r="F471" s="5" t="s">
        <v>88</v>
      </c>
      <c r="G471" s="19" t="s">
        <v>69</v>
      </c>
      <c r="H471" s="5">
        <v>40.038425883627305</v>
      </c>
      <c r="I471" s="5">
        <v>4.1634004003145213</v>
      </c>
      <c r="J471" s="5">
        <v>13.407560611182355</v>
      </c>
      <c r="K471" s="5">
        <v>4.2633690539943894</v>
      </c>
      <c r="L471" s="5">
        <v>10.960288765705576</v>
      </c>
      <c r="M471" s="5">
        <v>14.794762892868128</v>
      </c>
      <c r="N471" s="5">
        <v>0.16367416827978459</v>
      </c>
      <c r="O471" s="5">
        <v>5.8354251373523205</v>
      </c>
      <c r="P471" s="5">
        <v>11.75415748610453</v>
      </c>
      <c r="Q471" s="5">
        <v>3.8037092640349939</v>
      </c>
      <c r="R471" s="5">
        <v>1.2839111403983103</v>
      </c>
      <c r="S471" s="5">
        <v>1.2035441835184162</v>
      </c>
      <c r="T471" s="5">
        <v>40.996511194010459</v>
      </c>
      <c r="U471" s="5">
        <v>0.78230044164000001</v>
      </c>
      <c r="V471" s="5">
        <v>2283.9956224632742</v>
      </c>
      <c r="W471" s="72">
        <f t="shared" si="10"/>
        <v>0.22839956224632743</v>
      </c>
      <c r="X471" s="5">
        <v>2128.1780800681622</v>
      </c>
      <c r="Y471" s="5">
        <v>751.89828447000309</v>
      </c>
      <c r="Z471" s="5">
        <v>3042.7730058711818</v>
      </c>
      <c r="AA471" s="19">
        <v>79.039562588948925</v>
      </c>
      <c r="AB471" s="5">
        <v>28.011520776471212</v>
      </c>
      <c r="AC471" s="5">
        <v>7.0545852140825344E-2</v>
      </c>
      <c r="AD471" s="5">
        <v>290.88377551899214</v>
      </c>
      <c r="AE471" s="5">
        <v>57.254775348767446</v>
      </c>
      <c r="AR471" s="5">
        <v>26.693370560354563</v>
      </c>
      <c r="AS471" s="5">
        <v>1205.6249343852478</v>
      </c>
      <c r="AT471" s="5">
        <v>38.711998892838984</v>
      </c>
      <c r="AU471" s="5">
        <v>430.187027269297</v>
      </c>
      <c r="AV471" s="5">
        <v>73.265475638471813</v>
      </c>
      <c r="AW471" s="5">
        <v>375.21880655074926</v>
      </c>
      <c r="AX471" s="5">
        <v>59.329355417064939</v>
      </c>
      <c r="AY471" s="5">
        <v>136.63496832790227</v>
      </c>
      <c r="AZ471" s="5">
        <v>18.593685795512538</v>
      </c>
      <c r="BA471" s="5">
        <v>75.975099568880395</v>
      </c>
      <c r="BB471" s="5">
        <v>16.676116845927783</v>
      </c>
      <c r="BC471" s="5">
        <v>4.9324739037386633</v>
      </c>
      <c r="BD471" s="5">
        <v>12.930909437482869</v>
      </c>
      <c r="BE471" s="5">
        <v>2.3325779850223785</v>
      </c>
      <c r="BF471" s="5">
        <v>10.460442492683871</v>
      </c>
      <c r="BG471" s="5">
        <v>1.5127941741742026</v>
      </c>
      <c r="BH471" s="5">
        <v>4.1039808467079215</v>
      </c>
      <c r="BI471" s="5">
        <v>0.55729967496122357</v>
      </c>
      <c r="BJ471" s="5">
        <v>2.7972918384838064</v>
      </c>
      <c r="BK471" s="5">
        <v>0.23725222994201237</v>
      </c>
    </row>
    <row r="472" spans="1:63">
      <c r="A472" s="5" t="s">
        <v>83</v>
      </c>
      <c r="B472" s="5" t="s">
        <v>1413</v>
      </c>
      <c r="C472" s="5" t="s">
        <v>1413</v>
      </c>
      <c r="D472" s="5" t="s">
        <v>207</v>
      </c>
      <c r="E472" s="5" t="s">
        <v>80</v>
      </c>
      <c r="F472" s="5" t="s">
        <v>88</v>
      </c>
      <c r="G472" s="19" t="s">
        <v>69</v>
      </c>
      <c r="H472" s="5">
        <v>40.134389146605514</v>
      </c>
      <c r="I472" s="5">
        <v>5.4373456627137591</v>
      </c>
      <c r="J472" s="5">
        <v>13.730211762505979</v>
      </c>
      <c r="K472" s="5">
        <v>4.4117296718184509</v>
      </c>
      <c r="L472" s="5">
        <v>11.342048130527209</v>
      </c>
      <c r="M472" s="5">
        <v>15.30995779736072</v>
      </c>
      <c r="N472" s="5">
        <v>0.14425812588700868</v>
      </c>
      <c r="O472" s="5">
        <v>5.9758434614015652</v>
      </c>
      <c r="P472" s="5">
        <v>10.373740162244548</v>
      </c>
      <c r="Q472" s="5">
        <v>3.7645442440376922</v>
      </c>
      <c r="R472" s="5">
        <v>1.5680660670046764</v>
      </c>
      <c r="S472" s="5">
        <v>0.81219301013096667</v>
      </c>
      <c r="T472" s="5">
        <v>40.667241501648391</v>
      </c>
      <c r="U472" s="5">
        <v>0.7771327963200001</v>
      </c>
      <c r="V472" s="5">
        <v>2033.1465822801724</v>
      </c>
      <c r="W472" s="72">
        <f t="shared" si="10"/>
        <v>0.20331465822801725</v>
      </c>
      <c r="X472" s="5">
        <v>2068.9694053594912</v>
      </c>
      <c r="Y472" s="5">
        <v>743.73445545161724</v>
      </c>
      <c r="Z472" s="5">
        <v>2756.1018088169835</v>
      </c>
      <c r="AA472" s="19">
        <v>78.90526807198016</v>
      </c>
      <c r="AB472" s="5">
        <v>25.164784518587549</v>
      </c>
      <c r="AC472" s="5">
        <v>5.7134825074219513E-2</v>
      </c>
      <c r="AD472" s="5">
        <v>255.93258492663512</v>
      </c>
      <c r="AE472" s="5">
        <v>38.329008199190035</v>
      </c>
      <c r="AR472" s="5">
        <v>39.630807653732262</v>
      </c>
      <c r="AS472" s="5">
        <v>1063.6459671638534</v>
      </c>
      <c r="AT472" s="5">
        <v>37.686293460981524</v>
      </c>
      <c r="AU472" s="5">
        <v>413.92814064777781</v>
      </c>
      <c r="AV472" s="5">
        <v>96.988622335266328</v>
      </c>
      <c r="AW472" s="5">
        <v>383.89274460012695</v>
      </c>
      <c r="AX472" s="5">
        <v>102.81523171595124</v>
      </c>
      <c r="AY472" s="5">
        <v>202.75317124861647</v>
      </c>
      <c r="AZ472" s="5">
        <v>21.698176886180359</v>
      </c>
      <c r="BA472" s="5">
        <v>82.216853628580907</v>
      </c>
      <c r="BB472" s="5">
        <v>14.613629257333807</v>
      </c>
      <c r="BC472" s="5">
        <v>4.6734976987548764</v>
      </c>
      <c r="BD472" s="5">
        <v>14.710242646148163</v>
      </c>
      <c r="BE472" s="5">
        <v>2.4995607078485134</v>
      </c>
      <c r="BF472" s="5">
        <v>10.768858563308926</v>
      </c>
      <c r="BG472" s="5">
        <v>1.5311769265082587</v>
      </c>
      <c r="BH472" s="5">
        <v>4.2938122008957693</v>
      </c>
      <c r="BI472" s="5">
        <v>0.50473771469479378</v>
      </c>
      <c r="BJ472" s="5">
        <v>1.7692619179351772</v>
      </c>
      <c r="BK472" s="5">
        <v>0.30591548484617537</v>
      </c>
    </row>
    <row r="473" spans="1:63">
      <c r="A473" s="5" t="s">
        <v>83</v>
      </c>
      <c r="B473" s="5" t="s">
        <v>1414</v>
      </c>
      <c r="C473" s="5" t="s">
        <v>1414</v>
      </c>
      <c r="D473" s="5" t="s">
        <v>217</v>
      </c>
      <c r="E473" s="5" t="s">
        <v>80</v>
      </c>
      <c r="F473" s="5" t="s">
        <v>88</v>
      </c>
      <c r="G473" s="19" t="s">
        <v>69</v>
      </c>
      <c r="H473" s="5">
        <v>39.789429015666975</v>
      </c>
      <c r="I473" s="5">
        <v>4.2566393453844533</v>
      </c>
      <c r="J473" s="5">
        <v>13.519070871876401</v>
      </c>
      <c r="K473" s="5">
        <v>4.3331235354190039</v>
      </c>
      <c r="L473" s="5">
        <v>11.140216448494073</v>
      </c>
      <c r="M473" s="5">
        <v>15.037427756249926</v>
      </c>
      <c r="N473" s="5">
        <v>0.15591007968581619</v>
      </c>
      <c r="O473" s="5">
        <v>5.981455887317475</v>
      </c>
      <c r="P473" s="5">
        <v>11.756992801465007</v>
      </c>
      <c r="Q473" s="5">
        <v>3.394721357687394</v>
      </c>
      <c r="R473" s="5">
        <v>1.222766474013917</v>
      </c>
      <c r="S473" s="5">
        <v>1.3649486221550697</v>
      </c>
      <c r="T473" s="5">
        <v>41.263354390836717</v>
      </c>
      <c r="U473" s="5">
        <v>0.80052411800000001</v>
      </c>
      <c r="V473" s="5">
        <v>2534.3534051154516</v>
      </c>
      <c r="W473" s="72">
        <f t="shared" si="10"/>
        <v>0.25343534051154515</v>
      </c>
      <c r="X473" s="5">
        <v>2174.1985944573707</v>
      </c>
      <c r="Y473" s="5">
        <v>724.69523254869398</v>
      </c>
      <c r="Z473" s="5">
        <v>3529.5826470301204</v>
      </c>
      <c r="AA473" s="19">
        <v>79.039562588948925</v>
      </c>
      <c r="AB473" s="5">
        <v>27.394009994664948</v>
      </c>
      <c r="AC473" s="5">
        <v>7.1393592932672681E-2</v>
      </c>
      <c r="AD473" s="5">
        <v>340.08922821695882</v>
      </c>
      <c r="AE473" s="5">
        <v>60.244270195382583</v>
      </c>
      <c r="AR473" s="5">
        <v>26.257407871417996</v>
      </c>
      <c r="AS473" s="5">
        <v>1124.4881318940709</v>
      </c>
      <c r="AT473" s="5">
        <v>39.450081554063729</v>
      </c>
      <c r="AU473" s="5">
        <v>420.78291677056416</v>
      </c>
      <c r="AV473" s="5">
        <v>71.290237831602212</v>
      </c>
      <c r="AW473" s="5">
        <v>357.11239730263878</v>
      </c>
      <c r="AX473" s="5">
        <v>58.131671150118052</v>
      </c>
      <c r="AY473" s="5">
        <v>132.8797104527554</v>
      </c>
      <c r="AZ473" s="5">
        <v>17.152766757450632</v>
      </c>
      <c r="BA473" s="5">
        <v>79.367664496026734</v>
      </c>
      <c r="BB473" s="5">
        <v>16.382555741758487</v>
      </c>
      <c r="BC473" s="5">
        <v>5.5366837856138957</v>
      </c>
      <c r="BD473" s="5">
        <v>15.363780983980877</v>
      </c>
      <c r="BE473" s="5">
        <v>2.486695982362598</v>
      </c>
      <c r="BF473" s="5">
        <v>10.378401766898758</v>
      </c>
      <c r="BG473" s="5">
        <v>1.7686254785686701</v>
      </c>
      <c r="BH473" s="5">
        <v>3.7889865694104765</v>
      </c>
      <c r="BI473" s="5">
        <v>0.67634630346261171</v>
      </c>
      <c r="BJ473" s="5">
        <v>2.3802543210189548</v>
      </c>
      <c r="BK473" s="5">
        <v>0.31866866390564863</v>
      </c>
    </row>
    <row r="474" spans="1:63">
      <c r="A474" s="5" t="s">
        <v>83</v>
      </c>
      <c r="B474" s="5" t="s">
        <v>1415</v>
      </c>
      <c r="C474" s="5" t="s">
        <v>1415</v>
      </c>
      <c r="D474" s="5" t="s">
        <v>225</v>
      </c>
      <c r="E474" s="5" t="s">
        <v>80</v>
      </c>
      <c r="F474" s="5" t="s">
        <v>84</v>
      </c>
      <c r="G474" s="19" t="s">
        <v>69</v>
      </c>
      <c r="H474" s="5">
        <v>42.589275705332952</v>
      </c>
      <c r="I474" s="5">
        <v>4.7856160496634459</v>
      </c>
      <c r="J474" s="5">
        <v>14.097163557148138</v>
      </c>
      <c r="K474" s="5">
        <v>3.9544248271260489</v>
      </c>
      <c r="L474" s="5">
        <v>10.16680216710399</v>
      </c>
      <c r="M474" s="5">
        <v>13.723411856621162</v>
      </c>
      <c r="N474" s="5">
        <v>0.14438062249141759</v>
      </c>
      <c r="O474" s="5">
        <v>6.0810310792392217</v>
      </c>
      <c r="P474" s="5">
        <v>10.99999867606488</v>
      </c>
      <c r="Q474" s="5">
        <v>4.2271437807209491</v>
      </c>
      <c r="R474" s="5">
        <v>1.581168344923372</v>
      </c>
      <c r="S474" s="5">
        <v>1.022696075980875</v>
      </c>
      <c r="T474" s="5">
        <v>44.785075507289093</v>
      </c>
      <c r="U474" s="5">
        <v>0.28478086600000002</v>
      </c>
      <c r="V474" s="5">
        <v>11.806905651216702</v>
      </c>
      <c r="W474" s="72">
        <f t="shared" si="10"/>
        <v>1.1806905651216702E-3</v>
      </c>
      <c r="X474" s="5">
        <v>1905.0119177382251</v>
      </c>
      <c r="Y474" s="5">
        <v>689.0725645749302</v>
      </c>
      <c r="Z474" s="5">
        <v>576.28172819224847</v>
      </c>
      <c r="AA474" s="19">
        <v>80.730597451476982</v>
      </c>
      <c r="AB474" s="5">
        <v>25.76901299301851</v>
      </c>
      <c r="AC474" s="5">
        <v>5.2496966015237269E-2</v>
      </c>
      <c r="AD474" s="5">
        <v>52.725908346358686</v>
      </c>
      <c r="AE474" s="5">
        <v>20.685781013734548</v>
      </c>
      <c r="AR474" s="5">
        <v>35.696590008852823</v>
      </c>
      <c r="AS474" s="5">
        <v>1143.9580411367294</v>
      </c>
      <c r="AT474" s="5">
        <v>34.941950418238683</v>
      </c>
      <c r="AU474" s="5">
        <v>437.39279334809549</v>
      </c>
      <c r="AV474" s="5">
        <v>78.43738498523895</v>
      </c>
      <c r="AW474" s="5">
        <v>431.92748652921074</v>
      </c>
      <c r="AX474" s="5">
        <v>62.792336425959824</v>
      </c>
      <c r="AY474" s="5">
        <v>137.66986405343684</v>
      </c>
      <c r="AZ474" s="5">
        <v>16.646903053896928</v>
      </c>
      <c r="BA474" s="5">
        <v>73.926460367509691</v>
      </c>
      <c r="BB474" s="5">
        <v>14.62028204728832</v>
      </c>
      <c r="BC474" s="5">
        <v>4.7873484249445557</v>
      </c>
      <c r="BD474" s="5">
        <v>16.236215697655176</v>
      </c>
      <c r="BE474" s="5">
        <v>2.0487632204330821</v>
      </c>
      <c r="BF474" s="5">
        <v>10.929763872565832</v>
      </c>
      <c r="BG474" s="5">
        <v>1.5259803080021392</v>
      </c>
      <c r="BH474" s="5">
        <v>4.0137097011450171</v>
      </c>
      <c r="BI474" s="5">
        <v>0.46377691807085086</v>
      </c>
      <c r="BJ474" s="5">
        <v>1.9182912081163457</v>
      </c>
      <c r="BK474" s="5">
        <v>0.28201123105745107</v>
      </c>
    </row>
    <row r="475" spans="1:63">
      <c r="A475" s="5" t="s">
        <v>83</v>
      </c>
      <c r="B475" s="5" t="s">
        <v>1416</v>
      </c>
      <c r="C475" s="5" t="s">
        <v>1416</v>
      </c>
      <c r="D475" s="5" t="s">
        <v>224</v>
      </c>
      <c r="E475" s="5" t="s">
        <v>80</v>
      </c>
      <c r="F475" s="5" t="s">
        <v>84</v>
      </c>
      <c r="G475" s="19" t="s">
        <v>69</v>
      </c>
      <c r="H475" s="5">
        <v>42.496982634555316</v>
      </c>
      <c r="I475" s="5">
        <v>5.0587387437458169</v>
      </c>
      <c r="J475" s="5">
        <v>12.271739046407552</v>
      </c>
      <c r="K475" s="5">
        <v>3.9786269750458163</v>
      </c>
      <c r="L475" s="5">
        <v>10.228767752527881</v>
      </c>
      <c r="M475" s="5">
        <v>13.807144853884088</v>
      </c>
      <c r="N475" s="5">
        <v>0.19078331149070848</v>
      </c>
      <c r="O475" s="5">
        <v>6.3336084762592488</v>
      </c>
      <c r="P475" s="5">
        <v>13.112378012663486</v>
      </c>
      <c r="Q475" s="5">
        <v>3.0604822884967819</v>
      </c>
      <c r="R475" s="5">
        <v>1.3215718973054287</v>
      </c>
      <c r="S475" s="5">
        <v>0.87442351099908044</v>
      </c>
      <c r="T475" s="5">
        <v>45.955940179568536</v>
      </c>
      <c r="U475" s="5">
        <v>0.11910756</v>
      </c>
      <c r="V475" s="5">
        <v>14.920706250383997</v>
      </c>
      <c r="W475" s="72">
        <f t="shared" si="10"/>
        <v>1.4920706250383998E-3</v>
      </c>
      <c r="X475" s="5">
        <v>1756.7093025682821</v>
      </c>
      <c r="Y475" s="5">
        <v>669.81940079336925</v>
      </c>
      <c r="Z475" s="5">
        <v>565.00480989236439</v>
      </c>
      <c r="AA475" s="19">
        <v>80.730597451476982</v>
      </c>
      <c r="AB475" s="5">
        <v>24.430793662501735</v>
      </c>
      <c r="AC475" s="5">
        <v>6.1054022790204332E-2</v>
      </c>
      <c r="AD475" s="5">
        <v>56.134496100541782</v>
      </c>
      <c r="AE475" s="5">
        <v>8.6983523231263682</v>
      </c>
      <c r="AR475" s="5">
        <v>35.053514142525501</v>
      </c>
      <c r="AS475" s="5">
        <v>1223.0454147239723</v>
      </c>
      <c r="AT475" s="5">
        <v>34.325785490836616</v>
      </c>
      <c r="AU475" s="5">
        <v>403.42502469275206</v>
      </c>
      <c r="AV475" s="5">
        <v>82.627196526832734</v>
      </c>
      <c r="AW475" s="5">
        <v>472.08108246936382</v>
      </c>
      <c r="AX475" s="5">
        <v>65.434387207735654</v>
      </c>
      <c r="AY475" s="5">
        <v>136.93117452063643</v>
      </c>
      <c r="AZ475" s="5">
        <v>16.773029368829373</v>
      </c>
      <c r="BA475" s="5">
        <v>71.905535564512377</v>
      </c>
      <c r="BB475" s="5">
        <v>14.552421841546114</v>
      </c>
      <c r="BC475" s="5">
        <v>5.1439100208944799</v>
      </c>
      <c r="BD475" s="5">
        <v>14.867273603025664</v>
      </c>
      <c r="BE475" s="5">
        <v>2.320089252439141</v>
      </c>
      <c r="BF475" s="5">
        <v>10.065197857666549</v>
      </c>
      <c r="BG475" s="5">
        <v>1.3980888451631488</v>
      </c>
      <c r="BH475" s="5">
        <v>3.9555174585726873</v>
      </c>
      <c r="BI475" s="5">
        <v>0.52232694712337913</v>
      </c>
      <c r="BJ475" s="5">
        <v>1.7019547345141375</v>
      </c>
      <c r="BK475" s="5">
        <v>0.28891253184325538</v>
      </c>
    </row>
    <row r="476" spans="1:63">
      <c r="A476" s="5" t="s">
        <v>83</v>
      </c>
      <c r="B476" s="5" t="s">
        <v>1417</v>
      </c>
      <c r="C476" s="5" t="s">
        <v>1417</v>
      </c>
      <c r="D476" s="5" t="s">
        <v>227</v>
      </c>
      <c r="E476" s="5" t="s">
        <v>80</v>
      </c>
      <c r="F476" s="5" t="s">
        <v>86</v>
      </c>
      <c r="G476" s="19" t="s">
        <v>69</v>
      </c>
      <c r="H476" s="5">
        <v>43.971663201671547</v>
      </c>
      <c r="I476" s="5">
        <v>5.0191527014228923</v>
      </c>
      <c r="J476" s="5">
        <v>14.185215086922438</v>
      </c>
      <c r="K476" s="5">
        <v>3.7763816514496664</v>
      </c>
      <c r="L476" s="5">
        <v>9.7098373090575354</v>
      </c>
      <c r="M476" s="5">
        <v>13.106314966371363</v>
      </c>
      <c r="N476" s="5">
        <v>0.19027115188953503</v>
      </c>
      <c r="O476" s="5">
        <v>6.4151421000229538</v>
      </c>
      <c r="P476" s="5">
        <v>9.5576203875459065</v>
      </c>
      <c r="Q476" s="5">
        <v>4.6275946993765338</v>
      </c>
      <c r="R476" s="5">
        <v>0.93232864425872175</v>
      </c>
      <c r="S476" s="5">
        <v>0.50171498471924769</v>
      </c>
      <c r="T476" s="5">
        <v>48.202531258404903</v>
      </c>
      <c r="U476" s="5">
        <v>1.03665274752</v>
      </c>
      <c r="V476" s="5">
        <v>1564.5621722950111</v>
      </c>
      <c r="W476" s="72">
        <f t="shared" si="10"/>
        <v>0.15645621722950112</v>
      </c>
      <c r="X476" s="5">
        <v>2010.5675665133488</v>
      </c>
      <c r="Y476" s="5">
        <v>658.00781445869018</v>
      </c>
      <c r="Z476" s="5">
        <v>3065.6589818801417</v>
      </c>
      <c r="AA476" s="19">
        <v>81.871225389371503</v>
      </c>
      <c r="AB476" s="5">
        <v>55.103955474940925</v>
      </c>
      <c r="AC476" s="5">
        <v>8.5017705718026013E-2</v>
      </c>
      <c r="AD476" s="5">
        <v>389.75486081339147</v>
      </c>
      <c r="AE476" s="5">
        <v>181.13995099165032</v>
      </c>
      <c r="AR476" s="5">
        <v>13.565753539625838</v>
      </c>
      <c r="AS476" s="5">
        <v>725.51114819036957</v>
      </c>
      <c r="AT476" s="5">
        <v>31.697544914937652</v>
      </c>
      <c r="AU476" s="5">
        <v>257.5431279922222</v>
      </c>
      <c r="AV476" s="5">
        <v>63.089762984733852</v>
      </c>
      <c r="AW476" s="5">
        <v>256.4890945014161</v>
      </c>
      <c r="AX476" s="5">
        <v>25.102554961743607</v>
      </c>
      <c r="AY476" s="5">
        <v>57.229382134909862</v>
      </c>
      <c r="AZ476" s="5">
        <v>8.0088004305830971</v>
      </c>
      <c r="BA476" s="5">
        <v>36.486810233208658</v>
      </c>
      <c r="BB476" s="5">
        <v>9.2562600566004356</v>
      </c>
      <c r="BC476" s="5">
        <v>3.3023190049796618</v>
      </c>
      <c r="BD476" s="5">
        <v>9.0775868339310701</v>
      </c>
      <c r="BE476" s="5">
        <v>1.3842571651515991</v>
      </c>
      <c r="BF476" s="5">
        <v>7.8656080785812987</v>
      </c>
      <c r="BG476" s="5">
        <v>1.2564992008536919</v>
      </c>
      <c r="BH476" s="5">
        <v>2.8542874776836302</v>
      </c>
      <c r="BI476" s="5">
        <v>0.35152452604387241</v>
      </c>
      <c r="BJ476" s="5">
        <v>2.1741739770688984</v>
      </c>
      <c r="BK476" s="5">
        <v>0.29248386706934576</v>
      </c>
    </row>
    <row r="477" spans="1:63">
      <c r="A477" s="5" t="s">
        <v>83</v>
      </c>
      <c r="B477" s="5" t="s">
        <v>1418</v>
      </c>
      <c r="C477" s="5" t="s">
        <v>1418</v>
      </c>
      <c r="D477" s="5" t="s">
        <v>226</v>
      </c>
      <c r="E477" s="5" t="s">
        <v>80</v>
      </c>
      <c r="F477" s="5" t="s">
        <v>84</v>
      </c>
      <c r="G477" s="19" t="s">
        <v>69</v>
      </c>
      <c r="H477" s="5">
        <v>41.706231745504091</v>
      </c>
      <c r="I477" s="5">
        <v>5.1730110522178334</v>
      </c>
      <c r="J477" s="5">
        <v>12.343901825231278</v>
      </c>
      <c r="K477" s="5">
        <v>4.1060959942189923</v>
      </c>
      <c r="L477" s="5">
        <v>10.554873436195365</v>
      </c>
      <c r="M477" s="5">
        <v>14.247896173395928</v>
      </c>
      <c r="N477" s="5">
        <v>0.21279192292497653</v>
      </c>
      <c r="O477" s="5">
        <v>6.8014603512686955</v>
      </c>
      <c r="P477" s="5">
        <v>11.732125046821972</v>
      </c>
      <c r="Q477" s="5">
        <v>3.0628244832118159</v>
      </c>
      <c r="R477" s="5">
        <v>1.4442266620741464</v>
      </c>
      <c r="S477" s="5">
        <v>0.94081614070996578</v>
      </c>
      <c r="T477" s="5">
        <v>47.329373182995916</v>
      </c>
      <c r="U477" s="5">
        <v>0.14067379031999999</v>
      </c>
      <c r="V477" s="5">
        <v>32.992133326850777</v>
      </c>
      <c r="W477" s="72">
        <f t="shared" si="10"/>
        <v>3.2992133326850775E-3</v>
      </c>
      <c r="X477" s="5">
        <v>1727.8005648937226</v>
      </c>
      <c r="Y477" s="5">
        <v>729.24398590428495</v>
      </c>
      <c r="Z477" s="5">
        <v>542.42555557217952</v>
      </c>
      <c r="AA477" s="19">
        <v>81.279403855534468</v>
      </c>
      <c r="AB477" s="5">
        <v>26.004936027619209</v>
      </c>
      <c r="AC477" s="5">
        <v>6.0825383375689782E-2</v>
      </c>
      <c r="AD477" s="5">
        <v>63.409718605708882</v>
      </c>
      <c r="AE477" s="5">
        <v>11.560582525669206</v>
      </c>
      <c r="AR477" s="5">
        <v>30.624750510596495</v>
      </c>
      <c r="AS477" s="5">
        <v>1085.7139811452341</v>
      </c>
      <c r="AT477" s="5">
        <v>31.276011254308901</v>
      </c>
      <c r="AU477" s="5">
        <v>367.2294246595211</v>
      </c>
      <c r="AV477" s="5">
        <v>73.222410950515382</v>
      </c>
      <c r="AW477" s="5">
        <v>417.70573854998895</v>
      </c>
      <c r="AX477" s="5">
        <v>56.80454541445723</v>
      </c>
      <c r="AY477" s="5">
        <v>121.68399819615216</v>
      </c>
      <c r="AZ477" s="5">
        <v>15.475240826666854</v>
      </c>
      <c r="BA477" s="5">
        <v>66.441254193383429</v>
      </c>
      <c r="BB477" s="5">
        <v>14.1404636478002</v>
      </c>
      <c r="BC477" s="5">
        <v>4.6056336180972535</v>
      </c>
      <c r="BD477" s="5">
        <v>13.864509074273524</v>
      </c>
      <c r="BE477" s="5">
        <v>2.0020890840830501</v>
      </c>
      <c r="BF477" s="5">
        <v>8.5542968412312756</v>
      </c>
      <c r="BG477" s="5">
        <v>1.3237834373482824</v>
      </c>
      <c r="BH477" s="5">
        <v>3.2910676457327592</v>
      </c>
      <c r="BI477" s="5">
        <v>0.40888672554811023</v>
      </c>
      <c r="BJ477" s="5">
        <v>1.0782323422725457</v>
      </c>
      <c r="BK477" s="5">
        <v>0.23833675222569828</v>
      </c>
    </row>
    <row r="478" spans="1:63">
      <c r="A478" s="5" t="s">
        <v>83</v>
      </c>
      <c r="B478" s="5" t="s">
        <v>1419</v>
      </c>
      <c r="C478" s="5" t="s">
        <v>1419</v>
      </c>
      <c r="D478" s="5" t="s">
        <v>229</v>
      </c>
      <c r="E478" s="5" t="s">
        <v>80</v>
      </c>
      <c r="F478" s="5" t="s">
        <v>86</v>
      </c>
      <c r="G478" s="19" t="s">
        <v>69</v>
      </c>
      <c r="H478" s="5">
        <v>42.406435438724351</v>
      </c>
      <c r="I478" s="5">
        <v>3.9872723745921492</v>
      </c>
      <c r="J478" s="5">
        <v>13.087911209466606</v>
      </c>
      <c r="K478" s="5">
        <v>3.86508334619695</v>
      </c>
      <c r="L478" s="5">
        <v>9.9364117890976207</v>
      </c>
      <c r="M478" s="5">
        <v>13.412667750667156</v>
      </c>
      <c r="N478" s="5">
        <v>0.18181727425205682</v>
      </c>
      <c r="O478" s="5">
        <v>7.0058301320671568</v>
      </c>
      <c r="P478" s="5">
        <v>12.278531085376805</v>
      </c>
      <c r="Q478" s="5">
        <v>3.3049688400333554</v>
      </c>
      <c r="R478" s="5">
        <v>0.70283129132918742</v>
      </c>
      <c r="S478" s="5">
        <v>0.30889386378306427</v>
      </c>
      <c r="T478" s="5">
        <v>50.522785633403565</v>
      </c>
      <c r="U478" s="5">
        <v>0.45185721167999998</v>
      </c>
      <c r="V478" s="5">
        <v>340.43592394414554</v>
      </c>
      <c r="W478" s="72">
        <f t="shared" si="10"/>
        <v>3.4043592394414554E-2</v>
      </c>
      <c r="X478" s="5">
        <v>1586.7455561220406</v>
      </c>
      <c r="Y478" s="5">
        <v>986.34396884836985</v>
      </c>
      <c r="Z478" s="5">
        <v>2151.0258074302592</v>
      </c>
      <c r="AA478" s="19">
        <v>82.304412364101822</v>
      </c>
      <c r="AB478" s="5">
        <v>38.038780128057461</v>
      </c>
      <c r="AC478" s="5">
        <v>0.16905369267239384</v>
      </c>
      <c r="AD478" s="5">
        <v>377.41700121564656</v>
      </c>
      <c r="AE478" s="5">
        <v>62.384061084720081</v>
      </c>
      <c r="AR478" s="5">
        <v>16.23351179891424</v>
      </c>
      <c r="AS478" s="5">
        <v>732.99980078172791</v>
      </c>
      <c r="AT478" s="5">
        <v>28.528339995957708</v>
      </c>
      <c r="AU478" s="5">
        <v>210.11579302878962</v>
      </c>
      <c r="AV478" s="5">
        <v>44.954243244558</v>
      </c>
      <c r="AW478" s="5">
        <v>255.00570768053782</v>
      </c>
      <c r="AX478" s="5">
        <v>34.771663452694717</v>
      </c>
      <c r="AY478" s="5">
        <v>72.43151597110031</v>
      </c>
      <c r="AZ478" s="5">
        <v>8.9677456306416659</v>
      </c>
      <c r="BA478" s="5">
        <v>41.713891738385549</v>
      </c>
      <c r="BB478" s="5">
        <v>9.030449864589098</v>
      </c>
      <c r="BC478" s="5">
        <v>2.6880505376502568</v>
      </c>
      <c r="BD478" s="5">
        <v>8.8314211221554082</v>
      </c>
      <c r="BE478" s="5">
        <v>1.2013347368387981</v>
      </c>
      <c r="BF478" s="5">
        <v>5.6993346894863839</v>
      </c>
      <c r="BG478" s="5">
        <v>1.0415096660947527</v>
      </c>
      <c r="BH478" s="5">
        <v>2.9229521560525287</v>
      </c>
      <c r="BI478" s="5">
        <v>0.3218655744599454</v>
      </c>
      <c r="BJ478" s="5">
        <v>2.4312282149925233</v>
      </c>
      <c r="BK478" s="5">
        <v>0.2800546433740867</v>
      </c>
    </row>
    <row r="479" spans="1:63">
      <c r="A479" s="5" t="s">
        <v>83</v>
      </c>
      <c r="B479" s="5" t="s">
        <v>1420</v>
      </c>
      <c r="C479" s="5" t="s">
        <v>1420</v>
      </c>
      <c r="D479" s="5" t="s">
        <v>228</v>
      </c>
      <c r="E479" s="5" t="s">
        <v>80</v>
      </c>
      <c r="F479" s="5" t="s">
        <v>86</v>
      </c>
      <c r="G479" s="19" t="s">
        <v>69</v>
      </c>
      <c r="H479" s="5">
        <v>40.640297916723931</v>
      </c>
      <c r="I479" s="5">
        <v>4.2576104394429661</v>
      </c>
      <c r="J479" s="5">
        <v>12.723369329169079</v>
      </c>
      <c r="K479" s="5">
        <v>4.1247419587587553</v>
      </c>
      <c r="L479" s="5">
        <v>10.604262538694622</v>
      </c>
      <c r="M479" s="5">
        <v>14.314055456402246</v>
      </c>
      <c r="N479" s="5">
        <v>0.15323518210295867</v>
      </c>
      <c r="O479" s="5">
        <v>7.360137955565528</v>
      </c>
      <c r="P479" s="5">
        <v>11.635205567653134</v>
      </c>
      <c r="Q479" s="5">
        <v>3.065673484983876</v>
      </c>
      <c r="R479" s="5">
        <v>0.90389360582251577</v>
      </c>
      <c r="S479" s="5">
        <v>0.5081976925439895</v>
      </c>
      <c r="T479" s="5">
        <v>49.955829913103692</v>
      </c>
      <c r="U479" s="5">
        <v>0.747722848</v>
      </c>
      <c r="V479" s="5">
        <v>2152.3548747853529</v>
      </c>
      <c r="W479" s="72">
        <f t="shared" si="10"/>
        <v>0.2152354874785353</v>
      </c>
      <c r="X479" s="5">
        <v>1685.5740042385755</v>
      </c>
      <c r="Y479" s="5">
        <v>1167.7388909795779</v>
      </c>
      <c r="Z479" s="5">
        <v>3268.885175086451</v>
      </c>
      <c r="AA479" s="19">
        <v>82.200755394625617</v>
      </c>
      <c r="AB479" s="5">
        <v>30.816489746742885</v>
      </c>
      <c r="AC479" s="5">
        <v>0.15562371816854534</v>
      </c>
      <c r="AD479" s="5">
        <v>394.20253345044426</v>
      </c>
      <c r="AE479" s="5">
        <v>77.682929227840091</v>
      </c>
      <c r="AR479" s="5">
        <v>21.552958484664877</v>
      </c>
      <c r="AS479" s="5">
        <v>883.78130266787696</v>
      </c>
      <c r="AT479" s="5">
        <v>30.082925414647846</v>
      </c>
      <c r="AU479" s="5">
        <v>277.26161077718689</v>
      </c>
      <c r="AV479" s="5">
        <v>58.802724250909037</v>
      </c>
      <c r="AW479" s="5">
        <v>324.02737612975932</v>
      </c>
      <c r="AX479" s="5">
        <v>45.615878212164269</v>
      </c>
      <c r="AY479" s="5">
        <v>96.253173693665289</v>
      </c>
      <c r="AZ479" s="5">
        <v>12.189521170152945</v>
      </c>
      <c r="BA479" s="5">
        <v>54.697144875714805</v>
      </c>
      <c r="BB479" s="5">
        <v>11.493644835129412</v>
      </c>
      <c r="BC479" s="5">
        <v>3.4479368655255951</v>
      </c>
      <c r="BD479" s="5">
        <v>10.637567726969213</v>
      </c>
      <c r="BE479" s="5">
        <v>1.4248464152200668</v>
      </c>
      <c r="BF479" s="5">
        <v>8.2924002199427438</v>
      </c>
      <c r="BG479" s="5">
        <v>1.206777902933958</v>
      </c>
      <c r="BH479" s="5">
        <v>3.6333162737712494</v>
      </c>
      <c r="BI479" s="5">
        <v>0.40057306179458946</v>
      </c>
      <c r="BJ479" s="5">
        <v>1.7088821755603756</v>
      </c>
      <c r="BK479" s="5">
        <v>0.30474159998149614</v>
      </c>
    </row>
    <row r="480" spans="1:63">
      <c r="A480" s="5" t="s">
        <v>83</v>
      </c>
      <c r="B480" s="5" t="s">
        <v>1421</v>
      </c>
      <c r="C480" s="5" t="s">
        <v>1421</v>
      </c>
      <c r="D480" s="5" t="s">
        <v>231</v>
      </c>
      <c r="E480" s="5" t="s">
        <v>80</v>
      </c>
      <c r="F480" s="5" t="s">
        <v>86</v>
      </c>
      <c r="G480" s="19" t="s">
        <v>69</v>
      </c>
      <c r="H480" s="5">
        <v>41.355498689719965</v>
      </c>
      <c r="I480" s="5">
        <v>4.8774240611670576</v>
      </c>
      <c r="J480" s="5">
        <v>13.8474105250043</v>
      </c>
      <c r="K480" s="5">
        <v>3.9495950373677808</v>
      </c>
      <c r="L480" s="5">
        <v>10.153600637803406</v>
      </c>
      <c r="M480" s="5">
        <v>13.705866414411988</v>
      </c>
      <c r="N480" s="5">
        <v>0.14004966396970214</v>
      </c>
      <c r="O480" s="5">
        <v>7.380811804625484</v>
      </c>
      <c r="P480" s="5">
        <v>10.135121862696291</v>
      </c>
      <c r="Q480" s="5">
        <v>3.4944336294662488</v>
      </c>
      <c r="R480" s="5">
        <v>0.75568464516985134</v>
      </c>
      <c r="S480" s="5">
        <v>0.21688246573085823</v>
      </c>
      <c r="T480" s="5">
        <v>51.634912348247248</v>
      </c>
      <c r="U480" s="5">
        <v>0.69944033175999998</v>
      </c>
      <c r="V480" s="5">
        <v>1264.510188675263</v>
      </c>
      <c r="W480" s="72">
        <f t="shared" si="10"/>
        <v>0.1264510188675263</v>
      </c>
      <c r="X480" s="5">
        <v>1620.7072758934842</v>
      </c>
      <c r="Y480" s="5">
        <v>761.79626294532284</v>
      </c>
      <c r="Z480" s="5">
        <v>1619.1586940742925</v>
      </c>
      <c r="AA480" s="19">
        <v>82.846408677064417</v>
      </c>
      <c r="AB480" s="5">
        <v>46.666228533834357</v>
      </c>
      <c r="AC480" s="5">
        <v>0.12143548091873192</v>
      </c>
      <c r="AD480" s="5">
        <v>235.99811935072378</v>
      </c>
      <c r="AE480" s="5">
        <v>151.63205329268001</v>
      </c>
      <c r="AR480" s="5">
        <v>9.7865510013532653</v>
      </c>
      <c r="AS480" s="5">
        <v>781.30334176067254</v>
      </c>
      <c r="AT480" s="5">
        <v>27.479452888917407</v>
      </c>
      <c r="AU480" s="5">
        <v>156.88672733008968</v>
      </c>
      <c r="AV480" s="5">
        <v>61.232602947653902</v>
      </c>
      <c r="AW480" s="5">
        <v>242.90717144958825</v>
      </c>
      <c r="AX480" s="5">
        <v>17.016146172472926</v>
      </c>
      <c r="AY480" s="5">
        <v>46.127472165132595</v>
      </c>
      <c r="AZ480" s="5">
        <v>6.5709336148169903</v>
      </c>
      <c r="BA480" s="5">
        <v>34.729767688820722</v>
      </c>
      <c r="BB480" s="5">
        <v>8.7913525069028857</v>
      </c>
      <c r="BC480" s="5">
        <v>2.8662842651789151</v>
      </c>
      <c r="BD480" s="5">
        <v>8.2920874305781851</v>
      </c>
      <c r="BE480" s="5">
        <v>1.1709868251779201</v>
      </c>
      <c r="BF480" s="5">
        <v>6.8608965975191225</v>
      </c>
      <c r="BG480" s="5">
        <v>1.0038547504826481</v>
      </c>
      <c r="BH480" s="5">
        <v>2.7831998685529569</v>
      </c>
      <c r="BI480" s="5">
        <v>0.38273304117169737</v>
      </c>
      <c r="BJ480" s="5">
        <v>1.9382651401215134</v>
      </c>
      <c r="BK480" s="5">
        <v>0.2399860253659705</v>
      </c>
    </row>
    <row r="481" spans="1:68">
      <c r="A481" s="5" t="s">
        <v>83</v>
      </c>
      <c r="B481" s="5" t="s">
        <v>1422</v>
      </c>
      <c r="C481" s="5" t="s">
        <v>1422</v>
      </c>
      <c r="D481" s="5" t="s">
        <v>230</v>
      </c>
      <c r="E481" s="5" t="s">
        <v>80</v>
      </c>
      <c r="F481" s="5" t="s">
        <v>86</v>
      </c>
      <c r="G481" s="19" t="s">
        <v>69</v>
      </c>
      <c r="H481" s="5">
        <v>42.664668575258595</v>
      </c>
      <c r="I481" s="5">
        <v>3.9313260302443567</v>
      </c>
      <c r="J481" s="5">
        <v>13.495003978535186</v>
      </c>
      <c r="K481" s="5">
        <v>3.9352980696788036</v>
      </c>
      <c r="L481" s="5">
        <v>10.115791429679025</v>
      </c>
      <c r="M481" s="5">
        <v>13.65519851354814</v>
      </c>
      <c r="N481" s="5">
        <v>0.14398642949871979</v>
      </c>
      <c r="O481" s="5">
        <v>7.4892803536506536</v>
      </c>
      <c r="P481" s="5">
        <v>13.105744113959338</v>
      </c>
      <c r="Q481" s="5">
        <v>2.8648334420952177</v>
      </c>
      <c r="R481" s="5">
        <v>0.70007195032136171</v>
      </c>
      <c r="S481" s="5">
        <v>0.52133017577122687</v>
      </c>
      <c r="T481" s="5">
        <v>52.309420036479601</v>
      </c>
      <c r="U481" s="5">
        <v>0.13621792319999998</v>
      </c>
      <c r="V481" s="5">
        <v>27.129275022550374</v>
      </c>
      <c r="W481" s="72">
        <f t="shared" si="10"/>
        <v>2.7129275022550374E-3</v>
      </c>
      <c r="X481" s="5">
        <v>1536.3818705058673</v>
      </c>
      <c r="Y481" s="5">
        <v>1010.7765098952565</v>
      </c>
      <c r="Z481" s="5">
        <v>1566.2019047175925</v>
      </c>
      <c r="AA481" s="19">
        <v>82.846408677064417</v>
      </c>
      <c r="AB481" s="5">
        <v>31.57175213419664</v>
      </c>
      <c r="AC481" s="5">
        <v>0.17392412229544413</v>
      </c>
      <c r="AD481" s="5">
        <v>192.60966899312928</v>
      </c>
      <c r="AE481" s="5">
        <v>17.800500267815163</v>
      </c>
      <c r="AR481" s="5">
        <v>16.544339947985971</v>
      </c>
      <c r="AS481" s="5">
        <v>748.08982300062985</v>
      </c>
      <c r="AT481" s="5">
        <v>29.282621197504636</v>
      </c>
      <c r="AU481" s="5">
        <v>221.73244427140327</v>
      </c>
      <c r="AV481" s="5">
        <v>46.868049032874488</v>
      </c>
      <c r="AW481" s="5">
        <v>257.50308477603295</v>
      </c>
      <c r="AX481" s="5">
        <v>37.221342890831046</v>
      </c>
      <c r="AY481" s="5">
        <v>76.52477242243225</v>
      </c>
      <c r="AZ481" s="5">
        <v>9.4460686252015424</v>
      </c>
      <c r="BA481" s="5">
        <v>48.663180427092925</v>
      </c>
      <c r="BB481" s="5">
        <v>10.457293429644315</v>
      </c>
      <c r="BC481" s="5">
        <v>2.9134539430983044</v>
      </c>
      <c r="BD481" s="5">
        <v>7.7887919217431794</v>
      </c>
      <c r="BE481" s="5">
        <v>1.1067227597725293</v>
      </c>
      <c r="BF481" s="5">
        <v>8.1314812122617877</v>
      </c>
      <c r="BG481" s="5">
        <v>1.1741810605974288</v>
      </c>
      <c r="BH481" s="5">
        <v>2.7193320192803094</v>
      </c>
      <c r="BI481" s="5">
        <v>0.39523848689947189</v>
      </c>
      <c r="BJ481" s="5">
        <v>2.5072721627965637</v>
      </c>
      <c r="BK481" s="5">
        <v>0.35477565463447652</v>
      </c>
    </row>
    <row r="482" spans="1:68">
      <c r="A482" s="5" t="s">
        <v>83</v>
      </c>
      <c r="B482" s="5" t="s">
        <v>1423</v>
      </c>
      <c r="C482" s="5" t="s">
        <v>1423</v>
      </c>
      <c r="D482" s="5" t="s">
        <v>233</v>
      </c>
      <c r="E482" s="5" t="s">
        <v>80</v>
      </c>
      <c r="F482" s="5" t="s">
        <v>87</v>
      </c>
      <c r="G482" s="19" t="s">
        <v>69</v>
      </c>
      <c r="H482" s="5">
        <v>42.592418401535042</v>
      </c>
      <c r="I482" s="5">
        <v>3.6910606917860167</v>
      </c>
      <c r="J482" s="5">
        <v>12.696697434321811</v>
      </c>
      <c r="K482" s="5">
        <v>3.8052679577895319</v>
      </c>
      <c r="L482" s="5">
        <v>9.7844121512321784</v>
      </c>
      <c r="M482" s="5">
        <v>13.206870152468083</v>
      </c>
      <c r="N482" s="5">
        <v>0.15260453647021407</v>
      </c>
      <c r="O482" s="5">
        <v>7.7542795434800391</v>
      </c>
      <c r="P482" s="5">
        <v>12.7685692482723</v>
      </c>
      <c r="Q482" s="5">
        <v>2.8128461980348494</v>
      </c>
      <c r="R482" s="5">
        <v>0.77680631790321875</v>
      </c>
      <c r="S482" s="5">
        <v>0.59860360112187194</v>
      </c>
      <c r="T482" s="5">
        <v>54.860447620073835</v>
      </c>
      <c r="U482" s="5">
        <v>0.78203446028000001</v>
      </c>
      <c r="V482" s="5">
        <v>2226.4331403496553</v>
      </c>
      <c r="W482" s="72">
        <f t="shared" si="10"/>
        <v>0.22264331403496554</v>
      </c>
      <c r="X482" s="5">
        <v>1083.8510227768666</v>
      </c>
      <c r="Y482" s="5">
        <v>459.71518145452058</v>
      </c>
      <c r="Z482" s="5">
        <v>2782.9926486634545</v>
      </c>
      <c r="AA482" s="19">
        <v>83.712831212586082</v>
      </c>
      <c r="AB482" s="5">
        <v>24.996174009990007</v>
      </c>
      <c r="AC482" s="5">
        <v>7.12891528521086E-2</v>
      </c>
      <c r="AD482" s="5">
        <v>481.35189881067402</v>
      </c>
      <c r="AE482" s="5">
        <v>101.928062757416</v>
      </c>
      <c r="AR482" s="5">
        <v>14.373085874466657</v>
      </c>
      <c r="AS482" s="5">
        <v>647.62271333813021</v>
      </c>
      <c r="AT482" s="5">
        <v>26.499805687699681</v>
      </c>
      <c r="AU482" s="5">
        <v>224.47072257839315</v>
      </c>
      <c r="AV482" s="5">
        <v>46.888210103673302</v>
      </c>
      <c r="AW482" s="5">
        <v>252.09824062670302</v>
      </c>
      <c r="AX482" s="5">
        <v>36.453545312781749</v>
      </c>
      <c r="AY482" s="5">
        <v>76.724156147380654</v>
      </c>
      <c r="AZ482" s="5">
        <v>10.111746654492258</v>
      </c>
      <c r="BA482" s="5">
        <v>43.360676811726989</v>
      </c>
      <c r="BB482" s="5">
        <v>8.9217592838251498</v>
      </c>
      <c r="BC482" s="5">
        <v>3.1116703708256721</v>
      </c>
      <c r="BD482" s="5">
        <v>7.0509663737810033</v>
      </c>
      <c r="BE482" s="5">
        <v>1.3863838312381829</v>
      </c>
      <c r="BF482" s="5">
        <v>5.7816176804115296</v>
      </c>
      <c r="BG482" s="5">
        <v>1.0461072199593737</v>
      </c>
      <c r="BH482" s="5">
        <v>2.5037862546078755</v>
      </c>
      <c r="BI482" s="5">
        <v>0.27642075586170339</v>
      </c>
      <c r="BJ482" s="5">
        <v>1.7608221887139057</v>
      </c>
      <c r="BK482" s="5">
        <v>0.219156308497575</v>
      </c>
    </row>
    <row r="483" spans="1:68">
      <c r="A483" s="5" t="s">
        <v>83</v>
      </c>
      <c r="B483" s="5" t="s">
        <v>1424</v>
      </c>
      <c r="C483" s="5" t="s">
        <v>1424</v>
      </c>
      <c r="D483" s="5" t="s">
        <v>235</v>
      </c>
      <c r="E483" s="5" t="s">
        <v>80</v>
      </c>
      <c r="F483" s="5" t="s">
        <v>86</v>
      </c>
      <c r="G483" s="19" t="s">
        <v>69</v>
      </c>
      <c r="H483" s="5">
        <v>43.74515121702175</v>
      </c>
      <c r="I483" s="5">
        <v>3.7835019710733149</v>
      </c>
      <c r="J483" s="5">
        <v>12.952573354152953</v>
      </c>
      <c r="K483" s="5">
        <v>3.6406175200188131</v>
      </c>
      <c r="L483" s="5">
        <v>9.3589315440698666</v>
      </c>
      <c r="M483" s="5">
        <v>12.633302941574788</v>
      </c>
      <c r="N483" s="5">
        <v>0.13407650544155306</v>
      </c>
      <c r="O483" s="5">
        <v>7.9007272148150207</v>
      </c>
      <c r="P483" s="5">
        <v>12.047312277266554</v>
      </c>
      <c r="Q483" s="5">
        <v>2.9183659797570161</v>
      </c>
      <c r="R483" s="5">
        <v>0.71148627340152593</v>
      </c>
      <c r="S483" s="5">
        <v>0.26717435025944514</v>
      </c>
      <c r="T483" s="5">
        <v>57.288052318874627</v>
      </c>
      <c r="U483" s="5">
        <v>0.20764607896000004</v>
      </c>
      <c r="V483" s="5">
        <v>162.82646810006224</v>
      </c>
      <c r="W483" s="72">
        <f t="shared" si="10"/>
        <v>1.6282646810006223E-2</v>
      </c>
      <c r="X483" s="5">
        <v>1623.4206311064686</v>
      </c>
      <c r="Y483" s="5">
        <v>945.12043867154966</v>
      </c>
      <c r="Z483" s="5">
        <v>362.81555793261043</v>
      </c>
      <c r="AA483" s="19">
        <v>84.280350148955165</v>
      </c>
      <c r="AB483" s="5">
        <v>38.241536769601474</v>
      </c>
      <c r="AC483" s="5">
        <v>0.16001768621888371</v>
      </c>
      <c r="AD483" s="5">
        <v>54.580465332624733</v>
      </c>
      <c r="AE483" s="5">
        <v>28.916366602679002</v>
      </c>
      <c r="AR483" s="5">
        <v>15.411911480958999</v>
      </c>
      <c r="AS483" s="5">
        <v>705.15870457330664</v>
      </c>
      <c r="AT483" s="5">
        <v>27.196730153007401</v>
      </c>
      <c r="AU483" s="5">
        <v>209.56672826695717</v>
      </c>
      <c r="AV483" s="5">
        <v>44.547026796584454</v>
      </c>
      <c r="AW483" s="5">
        <v>244.73378130009067</v>
      </c>
      <c r="AX483" s="5">
        <v>34.242079927289176</v>
      </c>
      <c r="AY483" s="5">
        <v>71.809187444996056</v>
      </c>
      <c r="AZ483" s="5">
        <v>9.1929526055958419</v>
      </c>
      <c r="BA483" s="5">
        <v>42.451762356918131</v>
      </c>
      <c r="BB483" s="5">
        <v>9.506901924465021</v>
      </c>
      <c r="BC483" s="5">
        <v>2.6020398008569736</v>
      </c>
      <c r="BD483" s="5">
        <v>7.6974462688800021</v>
      </c>
      <c r="BE483" s="5">
        <v>1.1214510372106679</v>
      </c>
      <c r="BF483" s="5">
        <v>6.6473518633734026</v>
      </c>
      <c r="BG483" s="5">
        <v>0.99466104834057512</v>
      </c>
      <c r="BH483" s="5">
        <v>2.3599534248936354</v>
      </c>
      <c r="BI483" s="5">
        <v>0.38821083565386233</v>
      </c>
      <c r="BJ483" s="5">
        <v>2.2071612040481141</v>
      </c>
      <c r="BK483" s="5">
        <v>0.35228313800369004</v>
      </c>
    </row>
    <row r="484" spans="1:68">
      <c r="A484" s="5" t="s">
        <v>83</v>
      </c>
      <c r="B484" s="5" t="s">
        <v>1425</v>
      </c>
      <c r="C484" s="5" t="s">
        <v>1425</v>
      </c>
      <c r="D484" s="5" t="s">
        <v>234</v>
      </c>
      <c r="E484" s="5" t="s">
        <v>80</v>
      </c>
      <c r="F484" s="5" t="s">
        <v>87</v>
      </c>
      <c r="G484" s="19" t="s">
        <v>69</v>
      </c>
      <c r="H484" s="5">
        <v>42.444684231741569</v>
      </c>
      <c r="I484" s="5">
        <v>3.8240599628102014</v>
      </c>
      <c r="J484" s="5">
        <v>12.795816626985044</v>
      </c>
      <c r="K484" s="5">
        <v>3.9431277353938095</v>
      </c>
      <c r="L484" s="5">
        <v>10.136636372617803</v>
      </c>
      <c r="M484" s="5">
        <v>13.683085457830996</v>
      </c>
      <c r="N484" s="5">
        <v>0.17760942743721486</v>
      </c>
      <c r="O484" s="5">
        <v>8.0082999376858162</v>
      </c>
      <c r="P484" s="5">
        <v>12.771010841030124</v>
      </c>
      <c r="Q484" s="5">
        <v>2.9499040657588811</v>
      </c>
      <c r="R484" s="5">
        <v>0.7888239933664013</v>
      </c>
      <c r="S484" s="5">
        <v>0.57648646559230066</v>
      </c>
      <c r="T484" s="5">
        <v>54.741574057314608</v>
      </c>
      <c r="U484" s="5">
        <v>0.58204206116000001</v>
      </c>
      <c r="V484" s="5">
        <v>530.06220490284829</v>
      </c>
      <c r="W484" s="72">
        <f t="shared" si="10"/>
        <v>5.3006220490284826E-2</v>
      </c>
      <c r="X484" s="5">
        <v>1109.4957393553473</v>
      </c>
      <c r="Y484" s="5">
        <v>455.15783607675132</v>
      </c>
      <c r="Z484" s="5">
        <v>2239.9266549858212</v>
      </c>
      <c r="AA484" s="19">
        <v>83.712831212586082</v>
      </c>
      <c r="AB484" s="5">
        <v>25.417533610487531</v>
      </c>
      <c r="AC484" s="5">
        <v>6.9507116016086279E-2</v>
      </c>
      <c r="AD484" s="5">
        <v>360.90730253368116</v>
      </c>
      <c r="AE484" s="5">
        <v>76.338750360341805</v>
      </c>
      <c r="AR484" s="5">
        <v>14.553575966543146</v>
      </c>
      <c r="AS484" s="5">
        <v>688.25787931641128</v>
      </c>
      <c r="AT484" s="5">
        <v>26.445570111131328</v>
      </c>
      <c r="AU484" s="5">
        <v>216.51464939603557</v>
      </c>
      <c r="AV484" s="5">
        <v>44.061177444172756</v>
      </c>
      <c r="AW484" s="5">
        <v>247.00052624509419</v>
      </c>
      <c r="AX484" s="5">
        <v>35.817811625296166</v>
      </c>
      <c r="AY484" s="5">
        <v>76.24464094743324</v>
      </c>
      <c r="AZ484" s="5">
        <v>9.5220328953225639</v>
      </c>
      <c r="BA484" s="5">
        <v>43.650802487679535</v>
      </c>
      <c r="BB484" s="5">
        <v>10.324320108518574</v>
      </c>
      <c r="BC484" s="5">
        <v>3.4214272610906606</v>
      </c>
      <c r="BD484" s="5">
        <v>7.7760930675828286</v>
      </c>
      <c r="BE484" s="5">
        <v>1.4871272889526734</v>
      </c>
      <c r="BF484" s="5">
        <v>6.2063766492416237</v>
      </c>
      <c r="BG484" s="5">
        <v>1.219520382469041</v>
      </c>
      <c r="BH484" s="5">
        <v>2.6687120387378571</v>
      </c>
      <c r="BI484" s="5">
        <v>0.3656231196650418</v>
      </c>
      <c r="BJ484" s="5">
        <v>1.3309000567739366</v>
      </c>
      <c r="BK484" s="5">
        <v>0.15693614758283786</v>
      </c>
    </row>
    <row r="485" spans="1:68">
      <c r="A485" s="5" t="s">
        <v>83</v>
      </c>
      <c r="B485" s="5" t="s">
        <v>1426</v>
      </c>
      <c r="C485" s="5" t="s">
        <v>1426</v>
      </c>
      <c r="D485" s="5" t="s">
        <v>232</v>
      </c>
      <c r="E485" s="5" t="s">
        <v>80</v>
      </c>
      <c r="F485" s="5" t="s">
        <v>87</v>
      </c>
      <c r="G485" s="19" t="s">
        <v>69</v>
      </c>
      <c r="H485" s="5">
        <v>42.202165038567017</v>
      </c>
      <c r="I485" s="5">
        <v>3.8357442457755813</v>
      </c>
      <c r="J485" s="5">
        <v>12.757216492842169</v>
      </c>
      <c r="K485" s="5">
        <v>4.0013446475437862</v>
      </c>
      <c r="L485" s="5">
        <v>10.287176765263405</v>
      </c>
      <c r="M485" s="5">
        <v>13.885986141264286</v>
      </c>
      <c r="N485" s="5">
        <v>0.1765739223673024</v>
      </c>
      <c r="O485" s="5">
        <v>8.0984582021342444</v>
      </c>
      <c r="P485" s="5">
        <v>13.380711981427275</v>
      </c>
      <c r="Q485" s="5">
        <v>2.9508794483755967</v>
      </c>
      <c r="R485" s="5">
        <v>0.73223310179435019</v>
      </c>
      <c r="S485" s="5">
        <v>0.5646375144626733</v>
      </c>
      <c r="T485" s="5">
        <v>54.60713750127627</v>
      </c>
      <c r="U485" s="5">
        <v>0.53582681152</v>
      </c>
      <c r="V485" s="5">
        <v>647.80197835895979</v>
      </c>
      <c r="W485" s="72">
        <f t="shared" si="10"/>
        <v>6.4780197835895975E-2</v>
      </c>
      <c r="X485" s="5">
        <v>1169.6326692134228</v>
      </c>
      <c r="Y485" s="5">
        <v>509.86826193902601</v>
      </c>
      <c r="Z485" s="5">
        <v>2345.2642033743168</v>
      </c>
      <c r="AA485" s="19">
        <v>83.712831212586082</v>
      </c>
      <c r="AB485" s="5">
        <v>27.87320401928082</v>
      </c>
      <c r="AC485" s="5">
        <v>8.3879528025872938E-2</v>
      </c>
      <c r="AD485" s="5">
        <v>350.5191196088922</v>
      </c>
      <c r="AE485" s="5">
        <v>71.519681280338119</v>
      </c>
      <c r="AR485" s="5">
        <v>14.394095093349826</v>
      </c>
      <c r="AS485" s="5">
        <v>693.80267252760143</v>
      </c>
      <c r="AT485" s="5">
        <v>26.804679209858197</v>
      </c>
      <c r="AU485" s="5">
        <v>206.04262507618839</v>
      </c>
      <c r="AV485" s="5">
        <v>43.551418421484151</v>
      </c>
      <c r="AW485" s="5">
        <v>253.67778796781647</v>
      </c>
      <c r="AX485" s="5">
        <v>35.092087610253444</v>
      </c>
      <c r="AY485" s="5">
        <v>74.920190069038696</v>
      </c>
      <c r="AZ485" s="5">
        <v>9.1317300069566265</v>
      </c>
      <c r="BA485" s="5">
        <v>41.962620027620403</v>
      </c>
      <c r="BB485" s="5">
        <v>8.3300906333786529</v>
      </c>
      <c r="BC485" s="5">
        <v>2.9556346398497015</v>
      </c>
      <c r="BD485" s="5">
        <v>9.4004609923340965</v>
      </c>
      <c r="BE485" s="5">
        <v>1.2815417972100958</v>
      </c>
      <c r="BF485" s="5">
        <v>6.6908310336712962</v>
      </c>
      <c r="BG485" s="5">
        <v>1.0720543414294672</v>
      </c>
      <c r="BH485" s="5">
        <v>2.6395404457333966</v>
      </c>
      <c r="BI485" s="5">
        <v>0.37152301983181557</v>
      </c>
      <c r="BJ485" s="5">
        <v>1.650721644527205</v>
      </c>
      <c r="BK485" s="5">
        <v>0.25463342501484004</v>
      </c>
    </row>
    <row r="486" spans="1:68">
      <c r="A486" s="5" t="s">
        <v>83</v>
      </c>
      <c r="B486" s="5" t="s">
        <v>1427</v>
      </c>
      <c r="C486" s="5" t="s">
        <v>1427</v>
      </c>
      <c r="D486" s="5" t="s">
        <v>236</v>
      </c>
      <c r="E486" s="5" t="s">
        <v>80</v>
      </c>
      <c r="F486" s="5" t="s">
        <v>86</v>
      </c>
      <c r="G486" s="19" t="s">
        <v>69</v>
      </c>
      <c r="H486" s="5">
        <v>42.952137441661918</v>
      </c>
      <c r="I486" s="5">
        <v>3.8232315948938393</v>
      </c>
      <c r="J486" s="5">
        <v>12.629584554253766</v>
      </c>
      <c r="K486" s="5">
        <v>3.7762487181516726</v>
      </c>
      <c r="L486" s="5">
        <v>9.7068580969181273</v>
      </c>
      <c r="M486" s="5">
        <v>13.103216194023741</v>
      </c>
      <c r="N486" s="5">
        <v>0.12235124151605989</v>
      </c>
      <c r="O486" s="5">
        <v>8.1711053134085443</v>
      </c>
      <c r="P486" s="5">
        <v>12.136264348461012</v>
      </c>
      <c r="Q486" s="5">
        <v>2.8385488031725892</v>
      </c>
      <c r="R486" s="5">
        <v>0.66265432405098035</v>
      </c>
      <c r="S486" s="5">
        <v>0.44731613898271499</v>
      </c>
      <c r="T486" s="5">
        <v>57.177227511600854</v>
      </c>
      <c r="U486" s="5">
        <v>0.4008738</v>
      </c>
      <c r="V486" s="5">
        <v>560.0921123030613</v>
      </c>
      <c r="W486" s="72">
        <f t="shared" si="10"/>
        <v>5.6009211230306132E-2</v>
      </c>
      <c r="X486" s="5">
        <v>1237.8526631049472</v>
      </c>
      <c r="Y486" s="5">
        <v>719.95993045171997</v>
      </c>
      <c r="Z486" s="5">
        <v>1207.6352950358512</v>
      </c>
      <c r="AA486" s="19">
        <v>84.280350148955165</v>
      </c>
      <c r="AB486" s="5">
        <v>28.828134446088495</v>
      </c>
      <c r="AC486" s="5">
        <v>0.13087860193616402</v>
      </c>
      <c r="AD486" s="5">
        <v>210.12920016336284</v>
      </c>
      <c r="AE486" s="5">
        <v>60.023926855381831</v>
      </c>
      <c r="AR486" s="5">
        <v>13.51644984219474</v>
      </c>
      <c r="AS486" s="5">
        <v>694.32981094046136</v>
      </c>
      <c r="AT486" s="5">
        <v>27.505988194158252</v>
      </c>
      <c r="AU486" s="5">
        <v>199.33417750605673</v>
      </c>
      <c r="AV486" s="5">
        <v>39.754112066784835</v>
      </c>
      <c r="AW486" s="5">
        <v>227.21780549512033</v>
      </c>
      <c r="AX486" s="5">
        <v>31.444412318878655</v>
      </c>
      <c r="AY486" s="5">
        <v>66.785667150008706</v>
      </c>
      <c r="AZ486" s="5">
        <v>8.7760118546760495</v>
      </c>
      <c r="BA486" s="5">
        <v>42.93904849860666</v>
      </c>
      <c r="BB486" s="5">
        <v>8.1641490369500289</v>
      </c>
      <c r="BC486" s="5">
        <v>3.1026523098733798</v>
      </c>
      <c r="BD486" s="5">
        <v>8.2520347340821338</v>
      </c>
      <c r="BE486" s="5">
        <v>1.0785279407146824</v>
      </c>
      <c r="BF486" s="5">
        <v>5.7471084175687492</v>
      </c>
      <c r="BG486" s="5">
        <v>0.99498498900207366</v>
      </c>
      <c r="BH486" s="5">
        <v>2.5337145175171902</v>
      </c>
      <c r="BI486" s="5">
        <v>0.37214812934382169</v>
      </c>
      <c r="BJ486" s="5">
        <v>2.4659003015396319</v>
      </c>
      <c r="BK486" s="5">
        <v>0.27912675848961627</v>
      </c>
    </row>
    <row r="487" spans="1:68">
      <c r="A487" s="5" t="s">
        <v>938</v>
      </c>
      <c r="B487" s="5" t="s">
        <v>1151</v>
      </c>
      <c r="C487" s="5" t="s">
        <v>1151</v>
      </c>
      <c r="D487" s="5" t="s">
        <v>108</v>
      </c>
      <c r="E487" s="5" t="s">
        <v>80</v>
      </c>
      <c r="F487" s="5" t="s">
        <v>136</v>
      </c>
      <c r="G487" s="5" t="s">
        <v>69</v>
      </c>
      <c r="H487" s="5">
        <v>43.518000000000001</v>
      </c>
      <c r="I487" s="5">
        <v>3.7810000000000001</v>
      </c>
      <c r="J487" s="5">
        <v>15.523</v>
      </c>
      <c r="K487" s="5">
        <v>5.6</v>
      </c>
      <c r="L487" s="5">
        <v>7.3380000000000001</v>
      </c>
      <c r="M487" s="5">
        <f t="shared" ref="M487:M516" si="11">L487+K487*0.9</f>
        <v>12.378</v>
      </c>
      <c r="N487" s="5">
        <v>0.14000000000000001</v>
      </c>
      <c r="O487" s="5">
        <v>4.2969999999999997</v>
      </c>
      <c r="P487" s="5">
        <v>13.433</v>
      </c>
      <c r="Q487" s="5">
        <v>3.8210000000000002</v>
      </c>
      <c r="R487" s="5">
        <v>1.67</v>
      </c>
      <c r="S487" s="5">
        <v>0.88</v>
      </c>
      <c r="U487" s="5">
        <v>1.3046982768127251</v>
      </c>
      <c r="V487" s="5">
        <v>4231.8976303207</v>
      </c>
      <c r="W487" s="72">
        <f t="shared" si="10"/>
        <v>0.42318976303207001</v>
      </c>
      <c r="X487" s="5">
        <v>1576.1352642857141</v>
      </c>
      <c r="Y487" s="5">
        <v>630.7647516764705</v>
      </c>
      <c r="Z487" s="5">
        <v>3988.5751704621848</v>
      </c>
      <c r="AA487" s="5">
        <v>79.14</v>
      </c>
      <c r="AK487" s="5">
        <v>35.380000000000003</v>
      </c>
      <c r="AL487" s="5">
        <v>340.52</v>
      </c>
      <c r="AM487" s="5">
        <v>106.39</v>
      </c>
      <c r="AN487" s="5">
        <v>45.12</v>
      </c>
      <c r="AP487" s="5">
        <v>111.28</v>
      </c>
      <c r="AQ487" s="5">
        <v>116.31</v>
      </c>
      <c r="AR487" s="5">
        <v>37.28</v>
      </c>
      <c r="AS487" s="5">
        <v>933.86</v>
      </c>
      <c r="AT487" s="5">
        <v>38.06</v>
      </c>
      <c r="AU487" s="5">
        <v>361.27</v>
      </c>
      <c r="AV487" s="5">
        <v>82.21</v>
      </c>
      <c r="AW487" s="5">
        <v>433.21</v>
      </c>
      <c r="AX487" s="5">
        <v>53.65</v>
      </c>
      <c r="AY487" s="5">
        <v>105.58</v>
      </c>
      <c r="AZ487" s="5">
        <v>13.19</v>
      </c>
      <c r="BA487" s="5">
        <v>58.08</v>
      </c>
      <c r="BB487" s="5">
        <v>10.96</v>
      </c>
      <c r="BC487" s="5">
        <v>3.26</v>
      </c>
      <c r="BD487" s="5">
        <v>10.49</v>
      </c>
      <c r="BE487" s="5">
        <v>1.67</v>
      </c>
      <c r="BF487" s="5">
        <v>7.56</v>
      </c>
      <c r="BH487" s="5">
        <v>3.17</v>
      </c>
      <c r="BL487" s="5">
        <v>7.24</v>
      </c>
      <c r="BM487" s="5">
        <v>4.79</v>
      </c>
      <c r="BN487" s="5">
        <v>3.39</v>
      </c>
      <c r="BO487" s="5">
        <v>4.38</v>
      </c>
      <c r="BP487" s="5">
        <v>0.9</v>
      </c>
    </row>
    <row r="488" spans="1:68">
      <c r="A488" s="5" t="s">
        <v>938</v>
      </c>
      <c r="B488" s="5" t="s">
        <v>1152</v>
      </c>
      <c r="C488" s="5" t="s">
        <v>1152</v>
      </c>
      <c r="D488" s="5" t="s">
        <v>119</v>
      </c>
      <c r="E488" s="5" t="s">
        <v>80</v>
      </c>
      <c r="F488" s="5" t="s">
        <v>136</v>
      </c>
      <c r="G488" s="5" t="s">
        <v>69</v>
      </c>
      <c r="H488" s="5">
        <v>44.46</v>
      </c>
      <c r="I488" s="5">
        <v>4.3120000000000003</v>
      </c>
      <c r="J488" s="5">
        <v>15.962999999999999</v>
      </c>
      <c r="K488" s="5">
        <v>5.3650000000000002</v>
      </c>
      <c r="L488" s="5">
        <v>7.5940000000000003</v>
      </c>
      <c r="M488" s="5">
        <f t="shared" si="11"/>
        <v>12.422499999999999</v>
      </c>
      <c r="N488" s="5">
        <v>0.157</v>
      </c>
      <c r="O488" s="5">
        <v>4.3940000000000001</v>
      </c>
      <c r="P488" s="5">
        <v>11.72</v>
      </c>
      <c r="Q488" s="5">
        <v>3.8119999999999998</v>
      </c>
      <c r="R488" s="5">
        <v>1.4890000000000001</v>
      </c>
      <c r="S488" s="5">
        <v>0.73499999999999999</v>
      </c>
      <c r="U488" s="5">
        <v>1.6551133785118577</v>
      </c>
      <c r="V488" s="5">
        <v>2950.8439556239018</v>
      </c>
      <c r="W488" s="72">
        <f t="shared" si="10"/>
        <v>0.29508439556239019</v>
      </c>
      <c r="X488" s="5">
        <v>1946.2118318959156</v>
      </c>
      <c r="Y488" s="5">
        <v>457.20477091666663</v>
      </c>
      <c r="Z488" s="5">
        <v>4521.6473623102775</v>
      </c>
      <c r="AA488" s="5">
        <v>78.87</v>
      </c>
    </row>
    <row r="489" spans="1:68">
      <c r="A489" s="5" t="s">
        <v>938</v>
      </c>
      <c r="B489" s="5" t="s">
        <v>1153</v>
      </c>
      <c r="C489" s="5" t="s">
        <v>1153</v>
      </c>
      <c r="D489" s="5" t="s">
        <v>110</v>
      </c>
      <c r="E489" s="5" t="s">
        <v>80</v>
      </c>
      <c r="F489" s="5" t="s">
        <v>136</v>
      </c>
      <c r="G489" s="5" t="s">
        <v>69</v>
      </c>
      <c r="H489" s="5">
        <v>43.85</v>
      </c>
      <c r="I489" s="5">
        <v>3.669</v>
      </c>
      <c r="J489" s="5">
        <v>16.588999999999999</v>
      </c>
      <c r="K489" s="5">
        <v>5.3920000000000003</v>
      </c>
      <c r="L489" s="5">
        <v>7.5540000000000003</v>
      </c>
      <c r="M489" s="5">
        <f t="shared" si="11"/>
        <v>12.4068</v>
      </c>
      <c r="N489" s="5">
        <v>0.20499999999999999</v>
      </c>
      <c r="O489" s="5">
        <v>4.4720000000000004</v>
      </c>
      <c r="P489" s="5">
        <v>11.134</v>
      </c>
      <c r="Q489" s="5">
        <v>4.1280000000000001</v>
      </c>
      <c r="R489" s="5">
        <v>1.6</v>
      </c>
      <c r="S489" s="5">
        <v>1.405</v>
      </c>
      <c r="U489" s="5">
        <v>1.7453929978921265</v>
      </c>
      <c r="V489" s="5">
        <v>4239.4347356301487</v>
      </c>
      <c r="W489" s="72">
        <f t="shared" si="10"/>
        <v>0.42394347356301487</v>
      </c>
      <c r="X489" s="5">
        <v>1997.6232788592686</v>
      </c>
      <c r="Y489" s="5">
        <v>568.30002698078113</v>
      </c>
      <c r="Z489" s="5">
        <v>4158.1877703657783</v>
      </c>
      <c r="AA489" s="5">
        <v>79.23</v>
      </c>
      <c r="AL489" s="5">
        <v>300.0999313858544</v>
      </c>
      <c r="AN489" s="5">
        <v>62.75809042277578</v>
      </c>
      <c r="AQ489" s="5">
        <v>132.29244922624238</v>
      </c>
      <c r="AR489" s="5">
        <v>31.051768215579251</v>
      </c>
      <c r="AS489" s="5">
        <v>1166.0499836329336</v>
      </c>
      <c r="AT489" s="5">
        <v>35.936792885504786</v>
      </c>
      <c r="AU489" s="5">
        <v>342.83989992608701</v>
      </c>
      <c r="AV489" s="5">
        <v>109.15723387090395</v>
      </c>
      <c r="AW489" s="5">
        <v>439.25916067185494</v>
      </c>
      <c r="AX489" s="5">
        <v>54.883868284690109</v>
      </c>
      <c r="AY489" s="5">
        <v>119.51822090003144</v>
      </c>
      <c r="AZ489" s="5">
        <v>14.490959772207912</v>
      </c>
      <c r="BA489" s="5">
        <v>64.062857639452787</v>
      </c>
      <c r="BM489" s="5">
        <v>5.1038003805660876</v>
      </c>
    </row>
    <row r="490" spans="1:68">
      <c r="A490" s="5" t="s">
        <v>938</v>
      </c>
      <c r="B490" s="5" t="s">
        <v>1154</v>
      </c>
      <c r="C490" s="5" t="s">
        <v>1154</v>
      </c>
      <c r="D490" s="5" t="s">
        <v>118</v>
      </c>
      <c r="E490" s="5" t="s">
        <v>80</v>
      </c>
      <c r="F490" s="5" t="s">
        <v>136</v>
      </c>
      <c r="G490" s="5" t="s">
        <v>69</v>
      </c>
      <c r="H490" s="5">
        <v>44.051000000000002</v>
      </c>
      <c r="I490" s="5">
        <v>3.84</v>
      </c>
      <c r="J490" s="5">
        <v>15.840999999999999</v>
      </c>
      <c r="K490" s="5">
        <v>5.4550000000000001</v>
      </c>
      <c r="L490" s="5">
        <v>7.492</v>
      </c>
      <c r="M490" s="5">
        <f t="shared" si="11"/>
        <v>12.4015</v>
      </c>
      <c r="N490" s="5">
        <v>0.14799999999999999</v>
      </c>
      <c r="O490" s="5">
        <v>4.556</v>
      </c>
      <c r="P490" s="5">
        <v>11.519</v>
      </c>
      <c r="Q490" s="5">
        <v>4.0759999999999996</v>
      </c>
      <c r="R490" s="5">
        <v>1.6639999999999999</v>
      </c>
      <c r="S490" s="5">
        <v>1.359</v>
      </c>
      <c r="U490" s="5">
        <v>1.4468012718814462</v>
      </c>
      <c r="V490" s="5">
        <v>5867.9599068100606</v>
      </c>
      <c r="W490" s="72">
        <f t="shared" si="10"/>
        <v>0.58679599068100607</v>
      </c>
      <c r="X490" s="5">
        <v>1813.1821195305276</v>
      </c>
      <c r="Y490" s="5">
        <v>586.68695067314752</v>
      </c>
      <c r="Z490" s="5">
        <v>4160.5728036419678</v>
      </c>
      <c r="AA490" s="5">
        <v>79.63</v>
      </c>
    </row>
    <row r="491" spans="1:68">
      <c r="A491" s="5" t="s">
        <v>938</v>
      </c>
      <c r="B491" s="5" t="s">
        <v>1155</v>
      </c>
      <c r="C491" s="5" t="s">
        <v>1155</v>
      </c>
      <c r="D491" s="5" t="s">
        <v>109</v>
      </c>
      <c r="E491" s="5" t="s">
        <v>80</v>
      </c>
      <c r="F491" s="5" t="s">
        <v>136</v>
      </c>
      <c r="G491" s="5" t="s">
        <v>69</v>
      </c>
      <c r="H491" s="5">
        <v>44.395000000000003</v>
      </c>
      <c r="I491" s="5">
        <v>3.7519999999999998</v>
      </c>
      <c r="J491" s="5">
        <v>15.478999999999999</v>
      </c>
      <c r="K491" s="5">
        <v>5.4729999999999999</v>
      </c>
      <c r="L491" s="5">
        <v>7.4770000000000003</v>
      </c>
      <c r="M491" s="5">
        <f t="shared" si="11"/>
        <v>12.402699999999999</v>
      </c>
      <c r="N491" s="5">
        <v>0.20599999999999999</v>
      </c>
      <c r="O491" s="5">
        <v>4.8129999999999997</v>
      </c>
      <c r="P491" s="5">
        <v>11.452</v>
      </c>
      <c r="Q491" s="5">
        <v>4.0659999999999998</v>
      </c>
      <c r="R491" s="5">
        <v>1.7969999999999999</v>
      </c>
      <c r="S491" s="5">
        <v>1.0900000000000001</v>
      </c>
      <c r="U491" s="5">
        <v>1.6551912241297917</v>
      </c>
      <c r="V491" s="5">
        <v>5042.1271246096076</v>
      </c>
      <c r="W491" s="72">
        <f t="shared" si="10"/>
        <v>0.50421271246096078</v>
      </c>
      <c r="X491" s="5">
        <v>1765.4872824808324</v>
      </c>
      <c r="Y491" s="5">
        <v>660.75193630416197</v>
      </c>
      <c r="Z491" s="5">
        <v>4297.838815708652</v>
      </c>
      <c r="AA491" s="5">
        <v>80.430000000000007</v>
      </c>
      <c r="AL491" s="5">
        <v>295.66000000000003</v>
      </c>
      <c r="AQ491" s="5">
        <v>126.37</v>
      </c>
      <c r="AR491" s="5">
        <v>38.57</v>
      </c>
      <c r="AS491" s="5">
        <v>1183.8699999999999</v>
      </c>
      <c r="AT491" s="5">
        <v>38.83</v>
      </c>
      <c r="AU491" s="5">
        <v>437.06</v>
      </c>
      <c r="AV491" s="5">
        <v>112</v>
      </c>
      <c r="AW491" s="5">
        <v>496.09</v>
      </c>
      <c r="AX491" s="5">
        <v>64.03</v>
      </c>
      <c r="AY491" s="5">
        <v>127.24</v>
      </c>
      <c r="AZ491" s="5">
        <v>15.26</v>
      </c>
      <c r="BA491" s="5">
        <v>64.47</v>
      </c>
      <c r="BL491" s="5">
        <v>9.92</v>
      </c>
      <c r="BM491" s="5">
        <v>6.06</v>
      </c>
      <c r="BO491" s="5">
        <v>4.66</v>
      </c>
    </row>
    <row r="492" spans="1:68">
      <c r="A492" s="5" t="s">
        <v>938</v>
      </c>
      <c r="B492" s="5" t="s">
        <v>1156</v>
      </c>
      <c r="C492" s="5" t="s">
        <v>1156</v>
      </c>
      <c r="D492" s="5" t="s">
        <v>115</v>
      </c>
      <c r="E492" s="5" t="s">
        <v>80</v>
      </c>
      <c r="F492" s="5" t="s">
        <v>136</v>
      </c>
      <c r="G492" s="5" t="s">
        <v>69</v>
      </c>
      <c r="H492" s="5">
        <v>43.741999999999997</v>
      </c>
      <c r="I492" s="5">
        <v>3.4540000000000002</v>
      </c>
      <c r="J492" s="5">
        <v>16.018000000000001</v>
      </c>
      <c r="K492" s="5">
        <v>5.56</v>
      </c>
      <c r="L492" s="5">
        <v>7.4279999999999999</v>
      </c>
      <c r="M492" s="5">
        <f t="shared" si="11"/>
        <v>12.431999999999999</v>
      </c>
      <c r="N492" s="5">
        <v>0.16400000000000001</v>
      </c>
      <c r="O492" s="5">
        <v>4.8570000000000002</v>
      </c>
      <c r="P492" s="5">
        <v>11.676</v>
      </c>
      <c r="Q492" s="5">
        <v>4.0720000000000001</v>
      </c>
      <c r="R492" s="5">
        <v>2.1040000000000001</v>
      </c>
      <c r="S492" s="5">
        <v>0.92600000000000005</v>
      </c>
      <c r="U492" s="5">
        <v>1.263524166716322</v>
      </c>
      <c r="V492" s="5">
        <v>3861.4929965336455</v>
      </c>
      <c r="W492" s="72">
        <f t="shared" si="10"/>
        <v>0.38614929965336453</v>
      </c>
      <c r="X492" s="5">
        <v>1671.1805561048277</v>
      </c>
      <c r="Y492" s="5">
        <v>825.00679732524145</v>
      </c>
      <c r="Z492" s="5">
        <v>4255.5173821940234</v>
      </c>
      <c r="AA492" s="5">
        <v>80.67</v>
      </c>
    </row>
    <row r="493" spans="1:68">
      <c r="A493" s="5" t="s">
        <v>938</v>
      </c>
      <c r="B493" s="5" t="s">
        <v>1157</v>
      </c>
      <c r="C493" s="5" t="s">
        <v>1157</v>
      </c>
      <c r="D493" s="5" t="s">
        <v>114</v>
      </c>
      <c r="E493" s="5" t="s">
        <v>80</v>
      </c>
      <c r="F493" s="5" t="s">
        <v>136</v>
      </c>
      <c r="G493" s="5" t="s">
        <v>69</v>
      </c>
      <c r="H493" s="5">
        <v>43.075000000000003</v>
      </c>
      <c r="I493" s="5">
        <v>3.9249999999999998</v>
      </c>
      <c r="J493" s="5">
        <v>16.077000000000002</v>
      </c>
      <c r="K493" s="5">
        <v>5.5209999999999999</v>
      </c>
      <c r="L493" s="5">
        <v>7.4489999999999998</v>
      </c>
      <c r="M493" s="5">
        <f t="shared" si="11"/>
        <v>12.417899999999999</v>
      </c>
      <c r="N493" s="5">
        <v>0.16500000000000001</v>
      </c>
      <c r="O493" s="5">
        <v>4.9210000000000003</v>
      </c>
      <c r="P493" s="5">
        <v>11.891</v>
      </c>
      <c r="Q493" s="5">
        <v>4.226</v>
      </c>
      <c r="R493" s="5">
        <v>1.661</v>
      </c>
      <c r="S493" s="5">
        <v>1.0880000000000001</v>
      </c>
      <c r="U493" s="5">
        <v>1.2680102751072686</v>
      </c>
      <c r="V493" s="5">
        <v>3891.8611153073193</v>
      </c>
      <c r="W493" s="72">
        <f t="shared" si="10"/>
        <v>0.38918611153073196</v>
      </c>
      <c r="X493" s="5">
        <v>1927.6453363669405</v>
      </c>
      <c r="Y493" s="5">
        <v>666.84151753071524</v>
      </c>
      <c r="Z493" s="5">
        <v>4673.7277176776088</v>
      </c>
      <c r="AA493" s="5">
        <v>80.8</v>
      </c>
      <c r="AL493" s="5">
        <v>344.19</v>
      </c>
      <c r="AQ493" s="5">
        <v>124.87</v>
      </c>
      <c r="AR493" s="5">
        <v>31.52</v>
      </c>
      <c r="AS493" s="5">
        <v>1129.56</v>
      </c>
      <c r="AT493" s="5">
        <v>37.92</v>
      </c>
      <c r="AU493" s="5">
        <v>430.27</v>
      </c>
      <c r="AV493" s="5">
        <v>120.18</v>
      </c>
      <c r="AW493" s="5">
        <v>431.63</v>
      </c>
      <c r="AX493" s="5">
        <v>60.2</v>
      </c>
      <c r="AY493" s="5">
        <v>125.85</v>
      </c>
      <c r="AZ493" s="5">
        <v>15.41</v>
      </c>
      <c r="BA493" s="5">
        <v>60.56</v>
      </c>
      <c r="BD493" s="5">
        <v>8.85</v>
      </c>
      <c r="BF493" s="5">
        <v>7.81</v>
      </c>
      <c r="BL493" s="5">
        <v>8.83</v>
      </c>
      <c r="BM493" s="5">
        <v>6.35</v>
      </c>
      <c r="BO493" s="5">
        <v>3.7</v>
      </c>
    </row>
    <row r="494" spans="1:68">
      <c r="A494" s="5" t="s">
        <v>938</v>
      </c>
      <c r="B494" s="5" t="s">
        <v>1158</v>
      </c>
      <c r="C494" s="5" t="s">
        <v>1158</v>
      </c>
      <c r="D494" s="5" t="s">
        <v>106</v>
      </c>
      <c r="E494" s="5" t="s">
        <v>80</v>
      </c>
      <c r="F494" s="5" t="s">
        <v>136</v>
      </c>
      <c r="G494" s="5" t="s">
        <v>69</v>
      </c>
      <c r="H494" s="5">
        <v>43.966000000000001</v>
      </c>
      <c r="I494" s="5">
        <v>3.6869999999999998</v>
      </c>
      <c r="J494" s="5">
        <v>15.714</v>
      </c>
      <c r="K494" s="5">
        <v>5.4790000000000001</v>
      </c>
      <c r="L494" s="5">
        <v>7.4740000000000002</v>
      </c>
      <c r="M494" s="5">
        <f t="shared" si="11"/>
        <v>12.405100000000001</v>
      </c>
      <c r="N494" s="5">
        <v>0.185</v>
      </c>
      <c r="O494" s="5">
        <v>4.9710000000000001</v>
      </c>
      <c r="P494" s="5">
        <v>11.52</v>
      </c>
      <c r="Q494" s="5">
        <v>3.97</v>
      </c>
      <c r="R494" s="5">
        <v>1.98</v>
      </c>
      <c r="S494" s="5">
        <v>1.0529999999999999</v>
      </c>
      <c r="U494" s="5">
        <v>1.8690965048469894</v>
      </c>
      <c r="V494" s="5">
        <v>4962.3725176702874</v>
      </c>
      <c r="W494" s="72">
        <f t="shared" si="10"/>
        <v>0.49623725176702876</v>
      </c>
      <c r="X494" s="5">
        <v>2012.9408563770983</v>
      </c>
      <c r="Y494" s="5">
        <v>790.30309533761124</v>
      </c>
      <c r="Z494" s="5">
        <v>4431.6562329417584</v>
      </c>
      <c r="AA494" s="5">
        <v>80.88</v>
      </c>
      <c r="AL494" s="5">
        <v>315.12</v>
      </c>
      <c r="AQ494" s="5">
        <v>123.33</v>
      </c>
      <c r="AR494" s="5">
        <v>49.29</v>
      </c>
      <c r="AS494" s="5">
        <v>1138.92</v>
      </c>
      <c r="AT494" s="5">
        <v>38.31</v>
      </c>
      <c r="AU494" s="5">
        <v>380.7</v>
      </c>
      <c r="AV494" s="5">
        <v>107.57</v>
      </c>
      <c r="AW494" s="5">
        <v>511.68</v>
      </c>
      <c r="AX494" s="5">
        <v>61.88</v>
      </c>
      <c r="AY494" s="5">
        <v>122.04</v>
      </c>
      <c r="AZ494" s="5">
        <v>14.8</v>
      </c>
      <c r="BA494" s="5">
        <v>62.25</v>
      </c>
      <c r="BM494" s="5">
        <v>5.5</v>
      </c>
      <c r="BO494" s="5">
        <v>5.0599999999999996</v>
      </c>
    </row>
    <row r="495" spans="1:68">
      <c r="A495" s="5" t="s">
        <v>938</v>
      </c>
      <c r="B495" s="5" t="s">
        <v>1159</v>
      </c>
      <c r="C495" s="5" t="s">
        <v>1159</v>
      </c>
      <c r="D495" s="5" t="s">
        <v>120</v>
      </c>
      <c r="E495" s="5" t="s">
        <v>80</v>
      </c>
      <c r="F495" s="5" t="s">
        <v>136</v>
      </c>
      <c r="G495" s="5" t="s">
        <v>69</v>
      </c>
      <c r="H495" s="5">
        <v>44.195999999999998</v>
      </c>
      <c r="I495" s="5">
        <v>3.4340000000000002</v>
      </c>
      <c r="J495" s="5">
        <v>15.834</v>
      </c>
      <c r="K495" s="5">
        <v>5.4009999999999998</v>
      </c>
      <c r="L495" s="5">
        <v>7.6070000000000002</v>
      </c>
      <c r="M495" s="5">
        <f t="shared" si="11"/>
        <v>12.4679</v>
      </c>
      <c r="N495" s="5">
        <v>0.17199999999999999</v>
      </c>
      <c r="O495" s="5">
        <v>5.0039999999999996</v>
      </c>
      <c r="P495" s="5">
        <v>11.675000000000001</v>
      </c>
      <c r="Q495" s="5">
        <v>3.6440000000000001</v>
      </c>
      <c r="R495" s="5">
        <v>1.879</v>
      </c>
      <c r="S495" s="5">
        <v>1.1539999999999999</v>
      </c>
      <c r="U495" s="5">
        <v>1.6956344771571719</v>
      </c>
      <c r="V495" s="5">
        <v>3550.4439121524256</v>
      </c>
      <c r="W495" s="72">
        <f t="shared" si="10"/>
        <v>0.35504439121524256</v>
      </c>
      <c r="X495" s="5">
        <v>1827.533518109359</v>
      </c>
      <c r="Y495" s="5">
        <v>712.03886096246185</v>
      </c>
      <c r="Z495" s="5">
        <v>3414.6865012278736</v>
      </c>
      <c r="AA495" s="5">
        <v>80.680000000000007</v>
      </c>
      <c r="AL495" s="5">
        <v>325.38</v>
      </c>
      <c r="AM495" s="5">
        <v>200.76</v>
      </c>
      <c r="AQ495" s="5">
        <v>115.61</v>
      </c>
      <c r="AR495" s="5">
        <v>48.31</v>
      </c>
      <c r="AS495" s="5">
        <v>1088.6600000000001</v>
      </c>
      <c r="AT495" s="5">
        <v>37.06</v>
      </c>
      <c r="AU495" s="5">
        <v>392.02</v>
      </c>
      <c r="AV495" s="5">
        <v>108.94</v>
      </c>
      <c r="AW495" s="5">
        <v>501.64</v>
      </c>
      <c r="AX495" s="5">
        <v>62.83</v>
      </c>
      <c r="AY495" s="5">
        <v>125.98</v>
      </c>
      <c r="AZ495" s="5">
        <v>14.28</v>
      </c>
      <c r="BA495" s="5">
        <v>57.74</v>
      </c>
      <c r="BD495" s="5">
        <v>9.82</v>
      </c>
      <c r="BL495" s="5">
        <v>6.79</v>
      </c>
      <c r="BM495" s="5">
        <v>5.0199999999999996</v>
      </c>
      <c r="BO495" s="5">
        <v>5.07</v>
      </c>
    </row>
    <row r="496" spans="1:68">
      <c r="A496" s="5" t="s">
        <v>938</v>
      </c>
      <c r="B496" s="5" t="s">
        <v>1160</v>
      </c>
      <c r="C496" s="5" t="s">
        <v>1160</v>
      </c>
      <c r="D496" s="5" t="s">
        <v>107</v>
      </c>
      <c r="E496" s="5" t="s">
        <v>80</v>
      </c>
      <c r="F496" s="5" t="s">
        <v>136</v>
      </c>
      <c r="G496" s="5" t="s">
        <v>69</v>
      </c>
      <c r="H496" s="5">
        <v>45.555</v>
      </c>
      <c r="I496" s="5">
        <v>3.4780000000000002</v>
      </c>
      <c r="J496" s="5">
        <v>16.552</v>
      </c>
      <c r="K496" s="5">
        <v>5.2869999999999999</v>
      </c>
      <c r="L496" s="5">
        <v>7.7640000000000002</v>
      </c>
      <c r="M496" s="5">
        <f t="shared" si="11"/>
        <v>12.522300000000001</v>
      </c>
      <c r="N496" s="5">
        <v>0.17100000000000001</v>
      </c>
      <c r="O496" s="5">
        <v>5.0579999999999998</v>
      </c>
      <c r="P496" s="5">
        <v>9.4730000000000008</v>
      </c>
      <c r="Q496" s="5">
        <v>4.1239999999999997</v>
      </c>
      <c r="R496" s="5">
        <v>1.881</v>
      </c>
      <c r="S496" s="5">
        <v>0.65600000000000003</v>
      </c>
      <c r="U496" s="5">
        <v>1.6861275670673077</v>
      </c>
      <c r="V496" s="5">
        <v>3648.4528964835172</v>
      </c>
      <c r="W496" s="72">
        <f t="shared" si="10"/>
        <v>0.36484528964835172</v>
      </c>
      <c r="X496" s="5">
        <v>1906.2555358846157</v>
      </c>
      <c r="Y496" s="5">
        <v>654.53907991153858</v>
      </c>
      <c r="Z496" s="5">
        <v>3747.9331975673081</v>
      </c>
      <c r="AA496" s="5">
        <v>80.510000000000005</v>
      </c>
      <c r="AL496" s="5">
        <v>239.98</v>
      </c>
      <c r="AN496" s="5">
        <v>28.52</v>
      </c>
      <c r="AQ496" s="5">
        <v>124.04</v>
      </c>
      <c r="AR496" s="5">
        <v>41.29</v>
      </c>
      <c r="AS496" s="5">
        <v>1014.42</v>
      </c>
      <c r="AT496" s="5">
        <v>38.58</v>
      </c>
      <c r="AU496" s="5">
        <v>390.93</v>
      </c>
      <c r="AV496" s="5">
        <v>101.96</v>
      </c>
      <c r="AW496" s="5">
        <v>510.35</v>
      </c>
      <c r="AX496" s="5">
        <v>50.76</v>
      </c>
      <c r="AY496" s="5">
        <v>106.08</v>
      </c>
      <c r="AZ496" s="5">
        <v>13.4</v>
      </c>
      <c r="BA496" s="5">
        <v>62.48</v>
      </c>
      <c r="BB496" s="5">
        <v>12.51</v>
      </c>
      <c r="BC496" s="5">
        <v>3.78</v>
      </c>
      <c r="BD496" s="5">
        <v>10.73</v>
      </c>
      <c r="BE496" s="5">
        <v>1.74</v>
      </c>
      <c r="BF496" s="5">
        <v>8.41</v>
      </c>
      <c r="BH496" s="5">
        <v>3.06</v>
      </c>
      <c r="BL496" s="5">
        <v>8.75</v>
      </c>
      <c r="BM496" s="5">
        <v>6.11</v>
      </c>
      <c r="BO496" s="5">
        <v>3.91</v>
      </c>
    </row>
    <row r="497" spans="1:68">
      <c r="A497" s="5" t="s">
        <v>938</v>
      </c>
      <c r="B497" s="5" t="s">
        <v>1161</v>
      </c>
      <c r="C497" s="5" t="s">
        <v>1161</v>
      </c>
      <c r="D497" s="5" t="s">
        <v>116</v>
      </c>
      <c r="E497" s="5" t="s">
        <v>80</v>
      </c>
      <c r="F497" s="5" t="s">
        <v>136</v>
      </c>
      <c r="G497" s="5" t="s">
        <v>69</v>
      </c>
      <c r="H497" s="5">
        <v>43.704000000000001</v>
      </c>
      <c r="I497" s="5">
        <v>3.7320000000000002</v>
      </c>
      <c r="J497" s="5">
        <v>15.846</v>
      </c>
      <c r="K497" s="5">
        <v>5.5119999999999996</v>
      </c>
      <c r="L497" s="5">
        <v>7.4470000000000001</v>
      </c>
      <c r="M497" s="5">
        <f t="shared" si="11"/>
        <v>12.4078</v>
      </c>
      <c r="N497" s="5">
        <v>0.16300000000000001</v>
      </c>
      <c r="O497" s="5">
        <v>5.0599999999999996</v>
      </c>
      <c r="P497" s="5">
        <v>11.617000000000001</v>
      </c>
      <c r="Q497" s="5">
        <v>4.21</v>
      </c>
      <c r="R497" s="5">
        <v>1.8089999999999999</v>
      </c>
      <c r="S497" s="5">
        <v>0.89900000000000002</v>
      </c>
      <c r="U497" s="5">
        <v>1.5341802634320125</v>
      </c>
      <c r="V497" s="5">
        <v>5857.9509147935141</v>
      </c>
      <c r="W497" s="72">
        <f t="shared" si="10"/>
        <v>0.58579509147935138</v>
      </c>
      <c r="X497" s="5">
        <v>1870.642809982869</v>
      </c>
      <c r="Y497" s="5">
        <v>681.68601947890784</v>
      </c>
      <c r="Z497" s="5">
        <v>4572.353742918629</v>
      </c>
      <c r="AA497" s="5">
        <v>81.180000000000007</v>
      </c>
      <c r="AL497" s="5">
        <v>308.82</v>
      </c>
      <c r="AN497" s="5">
        <v>46.51</v>
      </c>
      <c r="AQ497" s="5">
        <v>125.17</v>
      </c>
      <c r="AR497" s="5">
        <v>36.64</v>
      </c>
      <c r="AS497" s="5">
        <v>1106.52</v>
      </c>
      <c r="AT497" s="5">
        <v>40.79</v>
      </c>
      <c r="AU497" s="5">
        <v>430.42</v>
      </c>
      <c r="AV497" s="5">
        <v>91.8</v>
      </c>
      <c r="AW497" s="5">
        <v>468.8</v>
      </c>
      <c r="AX497" s="5">
        <v>59.64</v>
      </c>
      <c r="AY497" s="5">
        <v>123.21</v>
      </c>
      <c r="AZ497" s="5">
        <v>14.34</v>
      </c>
      <c r="BA497" s="5">
        <v>69.7</v>
      </c>
    </row>
    <row r="498" spans="1:68">
      <c r="A498" s="5" t="s">
        <v>938</v>
      </c>
      <c r="B498" s="5" t="s">
        <v>1162</v>
      </c>
      <c r="C498" s="5" t="s">
        <v>1162</v>
      </c>
      <c r="D498" s="5" t="s">
        <v>112</v>
      </c>
      <c r="E498" s="5" t="s">
        <v>80</v>
      </c>
      <c r="F498" s="5" t="s">
        <v>136</v>
      </c>
      <c r="G498" s="5" t="s">
        <v>69</v>
      </c>
      <c r="H498" s="5">
        <v>45.063000000000002</v>
      </c>
      <c r="I498" s="5">
        <v>3.371</v>
      </c>
      <c r="J498" s="5">
        <v>14.888999999999999</v>
      </c>
      <c r="K498" s="5">
        <v>5.2519999999999998</v>
      </c>
      <c r="L498" s="5">
        <v>7.6950000000000003</v>
      </c>
      <c r="M498" s="5">
        <f t="shared" si="11"/>
        <v>12.421800000000001</v>
      </c>
      <c r="N498" s="5">
        <v>0.16300000000000001</v>
      </c>
      <c r="O498" s="5">
        <v>6.2960000000000003</v>
      </c>
      <c r="P498" s="5">
        <v>11.263999999999999</v>
      </c>
      <c r="Q498" s="5">
        <v>3.5339999999999998</v>
      </c>
      <c r="R498" s="5">
        <v>1.776</v>
      </c>
      <c r="S498" s="5">
        <v>0.69799999999999995</v>
      </c>
      <c r="U498" s="5">
        <v>1.3773708591165643</v>
      </c>
      <c r="V498" s="5">
        <v>8444.8073846206535</v>
      </c>
      <c r="W498" s="72">
        <f t="shared" si="10"/>
        <v>0.84448073846206539</v>
      </c>
      <c r="X498" s="5">
        <v>1431.9438543067483</v>
      </c>
      <c r="Y498" s="5">
        <v>629.58342725889577</v>
      </c>
      <c r="Z498" s="5">
        <v>3310.6755092515336</v>
      </c>
      <c r="AA498" s="5">
        <v>83.45</v>
      </c>
    </row>
    <row r="499" spans="1:68">
      <c r="A499" s="5" t="s">
        <v>938</v>
      </c>
      <c r="B499" s="5" t="s">
        <v>1163</v>
      </c>
      <c r="C499" s="5" t="s">
        <v>1163</v>
      </c>
      <c r="D499" s="5" t="s">
        <v>111</v>
      </c>
      <c r="E499" s="5" t="s">
        <v>80</v>
      </c>
      <c r="F499" s="5" t="s">
        <v>136</v>
      </c>
      <c r="G499" s="5" t="s">
        <v>69</v>
      </c>
      <c r="H499" s="5">
        <v>44.301000000000002</v>
      </c>
      <c r="I499" s="5">
        <v>4.12</v>
      </c>
      <c r="J499" s="5">
        <v>14.811999999999999</v>
      </c>
      <c r="K499" s="5">
        <v>5.1550000000000002</v>
      </c>
      <c r="L499" s="5">
        <v>7.7830000000000004</v>
      </c>
      <c r="M499" s="5">
        <f t="shared" si="11"/>
        <v>12.422499999999999</v>
      </c>
      <c r="N499" s="5">
        <v>7.9000000000000001E-2</v>
      </c>
      <c r="O499" s="5">
        <v>6.923</v>
      </c>
      <c r="P499" s="5">
        <v>10.945</v>
      </c>
      <c r="Q499" s="5">
        <v>3.43</v>
      </c>
      <c r="R499" s="5">
        <v>1.6930000000000001</v>
      </c>
      <c r="S499" s="5">
        <v>0.75900000000000001</v>
      </c>
      <c r="U499" s="5">
        <v>1.4780631161662365</v>
      </c>
      <c r="V499" s="5">
        <v>7053.3151793631769</v>
      </c>
      <c r="W499" s="72">
        <f t="shared" si="10"/>
        <v>0.70533151793631765</v>
      </c>
      <c r="X499" s="5">
        <v>1725.9780081822405</v>
      </c>
      <c r="Y499" s="5">
        <v>583.26455917692317</v>
      </c>
      <c r="Z499" s="5">
        <v>3731.6373360149719</v>
      </c>
      <c r="AA499" s="5">
        <v>84.4</v>
      </c>
    </row>
    <row r="500" spans="1:68">
      <c r="A500" s="5" t="s">
        <v>938</v>
      </c>
      <c r="B500" s="5" t="s">
        <v>1164</v>
      </c>
      <c r="C500" s="5" t="s">
        <v>1164</v>
      </c>
      <c r="D500" s="5" t="s">
        <v>113</v>
      </c>
      <c r="E500" s="5" t="s">
        <v>80</v>
      </c>
      <c r="F500" s="5" t="s">
        <v>136</v>
      </c>
      <c r="G500" s="5" t="s">
        <v>69</v>
      </c>
      <c r="H500" s="5">
        <v>43.216000000000001</v>
      </c>
      <c r="I500" s="5">
        <v>4.133</v>
      </c>
      <c r="J500" s="5">
        <v>14.414999999999999</v>
      </c>
      <c r="K500" s="5">
        <v>5.2670000000000003</v>
      </c>
      <c r="L500" s="5">
        <v>7.7110000000000003</v>
      </c>
      <c r="M500" s="5">
        <f t="shared" si="11"/>
        <v>12.4513</v>
      </c>
      <c r="N500" s="5">
        <v>0.11600000000000001</v>
      </c>
      <c r="O500" s="5">
        <v>7.165</v>
      </c>
      <c r="P500" s="5">
        <v>12.103</v>
      </c>
      <c r="Q500" s="5">
        <v>3.294</v>
      </c>
      <c r="R500" s="5">
        <v>1.714</v>
      </c>
      <c r="S500" s="5">
        <v>0.86599999999999999</v>
      </c>
      <c r="U500" s="5">
        <v>1.0134770880584245</v>
      </c>
      <c r="V500" s="5">
        <v>5418.5625480184954</v>
      </c>
      <c r="W500" s="72">
        <f t="shared" si="10"/>
        <v>0.54185625480184951</v>
      </c>
      <c r="X500" s="5">
        <v>1660.8237383213354</v>
      </c>
      <c r="Y500" s="5">
        <v>526.00567060260823</v>
      </c>
      <c r="Z500" s="5">
        <v>3554.12068619614</v>
      </c>
      <c r="AA500" s="5">
        <v>84.91</v>
      </c>
    </row>
    <row r="501" spans="1:68">
      <c r="A501" s="5" t="s">
        <v>938</v>
      </c>
      <c r="B501" s="5" t="s">
        <v>1165</v>
      </c>
      <c r="C501" s="5" t="s">
        <v>1165</v>
      </c>
      <c r="D501" s="5" t="s">
        <v>117</v>
      </c>
      <c r="E501" s="5" t="s">
        <v>80</v>
      </c>
      <c r="F501" s="5" t="s">
        <v>136</v>
      </c>
      <c r="G501" s="5" t="s">
        <v>69</v>
      </c>
      <c r="H501" s="5">
        <v>44.182000000000002</v>
      </c>
      <c r="I501" s="5">
        <v>3.335</v>
      </c>
      <c r="J501" s="5">
        <v>13.66</v>
      </c>
      <c r="K501" s="5">
        <v>5.2009999999999996</v>
      </c>
      <c r="L501" s="5">
        <v>7.7510000000000003</v>
      </c>
      <c r="M501" s="5">
        <f t="shared" si="11"/>
        <v>12.431899999999999</v>
      </c>
      <c r="N501" s="5">
        <v>0.13300000000000001</v>
      </c>
      <c r="O501" s="5">
        <v>7.3319999999999999</v>
      </c>
      <c r="P501" s="5">
        <v>13.784000000000001</v>
      </c>
      <c r="Q501" s="5">
        <v>2.7850000000000001</v>
      </c>
      <c r="R501" s="5">
        <v>1.242</v>
      </c>
      <c r="S501" s="5">
        <v>0.59399999999999997</v>
      </c>
      <c r="U501" s="5">
        <v>1.0041939755046527</v>
      </c>
      <c r="V501" s="5">
        <v>13193.548755063177</v>
      </c>
      <c r="W501" s="72">
        <f t="shared" si="10"/>
        <v>1.3193548755063178</v>
      </c>
      <c r="X501" s="5">
        <v>1340.2595275447386</v>
      </c>
      <c r="Y501" s="5">
        <v>376.95322022405151</v>
      </c>
      <c r="Z501" s="5">
        <v>2929.9503400544017</v>
      </c>
      <c r="AA501" s="5">
        <v>85.09</v>
      </c>
    </row>
    <row r="502" spans="1:68">
      <c r="A502" s="5" t="s">
        <v>938</v>
      </c>
      <c r="B502" s="5" t="s">
        <v>1166</v>
      </c>
      <c r="C502" s="5" t="s">
        <v>1166</v>
      </c>
      <c r="D502" s="5" t="s">
        <v>125</v>
      </c>
      <c r="E502" s="5" t="s">
        <v>80</v>
      </c>
      <c r="F502" s="5" t="s">
        <v>136</v>
      </c>
      <c r="G502" s="5" t="s">
        <v>69</v>
      </c>
      <c r="H502" s="5">
        <v>44.652000000000001</v>
      </c>
      <c r="I502" s="5">
        <v>3.4529999999999998</v>
      </c>
      <c r="J502" s="5">
        <v>15.606999999999999</v>
      </c>
      <c r="K502" s="5">
        <v>5.6319999999999997</v>
      </c>
      <c r="L502" s="5">
        <v>7.91</v>
      </c>
      <c r="M502" s="5">
        <f t="shared" si="11"/>
        <v>12.9788</v>
      </c>
      <c r="N502" s="5">
        <v>0.16800000000000001</v>
      </c>
      <c r="O502" s="5">
        <v>4.6929999999999996</v>
      </c>
      <c r="P502" s="5">
        <v>11.404</v>
      </c>
      <c r="Q502" s="5">
        <v>3.778</v>
      </c>
      <c r="R502" s="5">
        <v>1.6870000000000001</v>
      </c>
      <c r="S502" s="5">
        <v>1.016</v>
      </c>
      <c r="U502" s="5">
        <v>1.8514244735287224</v>
      </c>
      <c r="V502" s="5">
        <v>5056.30312189918</v>
      </c>
      <c r="W502" s="72">
        <f t="shared" si="10"/>
        <v>0.50563031218991805</v>
      </c>
      <c r="X502" s="5">
        <v>1973.4607541629543</v>
      </c>
      <c r="Y502" s="5">
        <v>667.54242009279017</v>
      </c>
      <c r="Z502" s="5">
        <v>4068.757446338218</v>
      </c>
      <c r="AA502" s="5">
        <v>79.13</v>
      </c>
      <c r="AL502" s="5">
        <v>289.43</v>
      </c>
      <c r="AP502" s="5">
        <v>209.42</v>
      </c>
      <c r="AQ502" s="5">
        <v>128.09</v>
      </c>
      <c r="AR502" s="5">
        <v>37.6</v>
      </c>
      <c r="AS502" s="5">
        <v>942.13</v>
      </c>
      <c r="AT502" s="5">
        <v>36.61</v>
      </c>
      <c r="AU502" s="5">
        <v>330.86</v>
      </c>
      <c r="AV502" s="5">
        <v>81.13</v>
      </c>
      <c r="AW502" s="5">
        <v>458.03</v>
      </c>
      <c r="AX502" s="5">
        <v>53.88</v>
      </c>
      <c r="AY502" s="5">
        <v>106.81</v>
      </c>
      <c r="AZ502" s="5">
        <v>12.23</v>
      </c>
      <c r="BA502" s="5">
        <v>49.39</v>
      </c>
    </row>
    <row r="503" spans="1:68">
      <c r="A503" s="5" t="s">
        <v>938</v>
      </c>
      <c r="B503" s="5" t="s">
        <v>1167</v>
      </c>
      <c r="C503" s="5" t="s">
        <v>1167</v>
      </c>
      <c r="D503" s="5" t="s">
        <v>128</v>
      </c>
      <c r="E503" s="5" t="s">
        <v>80</v>
      </c>
      <c r="F503" s="5" t="s">
        <v>136</v>
      </c>
      <c r="G503" s="5" t="s">
        <v>69</v>
      </c>
      <c r="H503" s="5">
        <v>43.648000000000003</v>
      </c>
      <c r="I503" s="5">
        <v>3.6859999999999999</v>
      </c>
      <c r="J503" s="5">
        <v>15.587999999999999</v>
      </c>
      <c r="K503" s="5">
        <v>5.6840000000000002</v>
      </c>
      <c r="L503" s="5">
        <v>7.85</v>
      </c>
      <c r="M503" s="5">
        <f t="shared" si="11"/>
        <v>12.9656</v>
      </c>
      <c r="N503" s="5">
        <v>0.20599999999999999</v>
      </c>
      <c r="O503" s="5">
        <v>5.1050000000000004</v>
      </c>
      <c r="P503" s="5">
        <v>11.587999999999999</v>
      </c>
      <c r="Q503" s="5">
        <v>4.03</v>
      </c>
      <c r="R503" s="5">
        <v>1.5820000000000001</v>
      </c>
      <c r="S503" s="5">
        <v>1.032</v>
      </c>
      <c r="U503" s="5">
        <v>1.882662090630137</v>
      </c>
      <c r="V503" s="5">
        <v>6007.6422699875475</v>
      </c>
      <c r="W503" s="72">
        <f t="shared" si="10"/>
        <v>0.60076422699875476</v>
      </c>
      <c r="X503" s="5">
        <v>1987.8233616861771</v>
      </c>
      <c r="Y503" s="5">
        <v>631.70756664595262</v>
      </c>
      <c r="Z503" s="5">
        <v>3921.6070947471981</v>
      </c>
      <c r="AA503" s="5">
        <v>80.45</v>
      </c>
      <c r="AL503" s="5">
        <v>308.27</v>
      </c>
      <c r="AQ503" s="5">
        <v>141.69</v>
      </c>
      <c r="AR503" s="5">
        <v>34.78</v>
      </c>
      <c r="AS503" s="5">
        <v>975.41</v>
      </c>
      <c r="AT503" s="5">
        <v>36.770000000000003</v>
      </c>
      <c r="AU503" s="5">
        <v>340.24</v>
      </c>
      <c r="AV503" s="5">
        <v>93.48</v>
      </c>
      <c r="AW503" s="5">
        <v>457.42</v>
      </c>
      <c r="AX503" s="5">
        <v>52.68</v>
      </c>
      <c r="AY503" s="5">
        <v>115.7</v>
      </c>
      <c r="AZ503" s="5">
        <v>12.29</v>
      </c>
      <c r="BA503" s="5">
        <v>52.5</v>
      </c>
    </row>
    <row r="504" spans="1:68">
      <c r="A504" s="5" t="s">
        <v>938</v>
      </c>
      <c r="B504" s="5" t="s">
        <v>1168</v>
      </c>
      <c r="C504" s="5" t="s">
        <v>1168</v>
      </c>
      <c r="D504" s="5" t="s">
        <v>122</v>
      </c>
      <c r="E504" s="5" t="s">
        <v>80</v>
      </c>
      <c r="F504" s="5" t="s">
        <v>136</v>
      </c>
      <c r="G504" s="5" t="s">
        <v>69</v>
      </c>
      <c r="H504" s="5">
        <v>43.473999999999997</v>
      </c>
      <c r="I504" s="5">
        <v>5.242</v>
      </c>
      <c r="J504" s="5">
        <v>13.808</v>
      </c>
      <c r="K504" s="5">
        <v>5.569</v>
      </c>
      <c r="L504" s="5">
        <v>8.0749999999999993</v>
      </c>
      <c r="M504" s="5">
        <f t="shared" si="11"/>
        <v>13.0871</v>
      </c>
      <c r="N504" s="5">
        <v>0.16600000000000001</v>
      </c>
      <c r="O504" s="5">
        <v>5.8479999999999999</v>
      </c>
      <c r="P504" s="5">
        <v>12.439</v>
      </c>
      <c r="Q504" s="5">
        <v>3.3540000000000001</v>
      </c>
      <c r="R504" s="5">
        <v>1.1339999999999999</v>
      </c>
      <c r="S504" s="5">
        <v>0.89</v>
      </c>
      <c r="U504" s="5">
        <v>1.7461651214145077</v>
      </c>
      <c r="V504" s="5">
        <v>5314.8722707772022</v>
      </c>
      <c r="W504" s="72">
        <f t="shared" si="10"/>
        <v>0.53148722707772023</v>
      </c>
      <c r="X504" s="5">
        <v>1881.5451173160623</v>
      </c>
      <c r="Y504" s="5">
        <v>339.97326492590673</v>
      </c>
      <c r="Z504" s="5">
        <v>2977.9546370362696</v>
      </c>
      <c r="AA504" s="5">
        <v>81.790000000000006</v>
      </c>
    </row>
    <row r="505" spans="1:68">
      <c r="A505" s="5" t="s">
        <v>938</v>
      </c>
      <c r="B505" s="5" t="s">
        <v>1169</v>
      </c>
      <c r="C505" s="5" t="s">
        <v>1169</v>
      </c>
      <c r="D505" s="5" t="s">
        <v>130</v>
      </c>
      <c r="E505" s="5" t="s">
        <v>80</v>
      </c>
      <c r="F505" s="5" t="s">
        <v>136</v>
      </c>
      <c r="G505" s="5" t="s">
        <v>69</v>
      </c>
      <c r="H505" s="5">
        <v>45.03</v>
      </c>
      <c r="I505" s="5">
        <v>4.3540000000000001</v>
      </c>
      <c r="J505" s="5">
        <v>13.848000000000001</v>
      </c>
      <c r="K505" s="5">
        <v>5.4729999999999999</v>
      </c>
      <c r="L505" s="5">
        <v>8.0640000000000001</v>
      </c>
      <c r="M505" s="5">
        <f t="shared" si="11"/>
        <v>12.989699999999999</v>
      </c>
      <c r="N505" s="5">
        <v>0.151</v>
      </c>
      <c r="O505" s="5">
        <v>5.9560000000000004</v>
      </c>
      <c r="P505" s="5">
        <v>11.406000000000001</v>
      </c>
      <c r="Q505" s="5">
        <v>3.18</v>
      </c>
      <c r="R505" s="5">
        <v>1.704</v>
      </c>
      <c r="S505" s="5">
        <v>0.83299999999999996</v>
      </c>
      <c r="U505" s="5">
        <v>1.8482547760400665</v>
      </c>
      <c r="V505" s="5">
        <v>2894.3114881300644</v>
      </c>
      <c r="W505" s="72">
        <f t="shared" si="10"/>
        <v>0.28943114881300641</v>
      </c>
      <c r="X505" s="5">
        <v>1700.1153844674457</v>
      </c>
      <c r="Y505" s="5">
        <v>726.86250986176958</v>
      </c>
      <c r="Z505" s="5">
        <v>3543.8895166878128</v>
      </c>
      <c r="AA505" s="5">
        <v>82.05</v>
      </c>
      <c r="AL505" s="5">
        <v>334.19</v>
      </c>
      <c r="AQ505" s="5">
        <v>121.87</v>
      </c>
      <c r="AR505" s="5">
        <v>38.83</v>
      </c>
      <c r="AS505" s="5">
        <v>1001.79</v>
      </c>
      <c r="AT505" s="5">
        <v>34.96</v>
      </c>
      <c r="AU505" s="5">
        <v>367.01</v>
      </c>
      <c r="AV505" s="5">
        <v>84.9</v>
      </c>
      <c r="AW505" s="5">
        <v>614.78</v>
      </c>
      <c r="AX505" s="5">
        <v>51.04</v>
      </c>
      <c r="AY505" s="5">
        <v>103.17</v>
      </c>
      <c r="AZ505" s="5">
        <v>14.19</v>
      </c>
      <c r="BA505" s="5">
        <v>54.94</v>
      </c>
      <c r="BM505" s="5">
        <v>5.04</v>
      </c>
      <c r="BO505" s="5">
        <v>4.54</v>
      </c>
    </row>
    <row r="506" spans="1:68">
      <c r="A506" s="5" t="s">
        <v>938</v>
      </c>
      <c r="B506" s="5" t="s">
        <v>1170</v>
      </c>
      <c r="C506" s="5" t="s">
        <v>1170</v>
      </c>
      <c r="D506" s="5" t="s">
        <v>131</v>
      </c>
      <c r="E506" s="5" t="s">
        <v>80</v>
      </c>
      <c r="F506" s="5" t="s">
        <v>136</v>
      </c>
      <c r="G506" s="5" t="s">
        <v>69</v>
      </c>
      <c r="H506" s="5">
        <v>43.77</v>
      </c>
      <c r="I506" s="5">
        <v>3.5779999999999998</v>
      </c>
      <c r="J506" s="5">
        <v>14.994</v>
      </c>
      <c r="K506" s="5">
        <v>5.423</v>
      </c>
      <c r="L506" s="5">
        <v>8.1140000000000008</v>
      </c>
      <c r="M506" s="5">
        <f t="shared" si="11"/>
        <v>12.994700000000002</v>
      </c>
      <c r="N506" s="5">
        <v>0.2</v>
      </c>
      <c r="O506" s="5">
        <v>6.0590000000000002</v>
      </c>
      <c r="P506" s="5">
        <v>13.082000000000001</v>
      </c>
      <c r="Q506" s="5">
        <v>2.8860000000000001</v>
      </c>
      <c r="R506" s="5">
        <v>1.2749999999999999</v>
      </c>
      <c r="S506" s="5">
        <v>0.61899999999999999</v>
      </c>
      <c r="U506" s="5">
        <v>1.6320579149141632</v>
      </c>
      <c r="V506" s="5">
        <v>4639.2356361095535</v>
      </c>
      <c r="W506" s="72">
        <f t="shared" si="10"/>
        <v>0.46392356361095533</v>
      </c>
      <c r="X506" s="5">
        <v>1402.575349034335</v>
      </c>
      <c r="Y506" s="5">
        <v>492.89158961373391</v>
      </c>
      <c r="Z506" s="5">
        <v>2767.5996634656649</v>
      </c>
      <c r="AA506" s="5">
        <v>82.18</v>
      </c>
      <c r="AL506" s="5">
        <v>395.73</v>
      </c>
      <c r="AQ506" s="5">
        <v>138.68</v>
      </c>
      <c r="AR506" s="5">
        <v>30.64</v>
      </c>
      <c r="AS506" s="5">
        <v>807.64</v>
      </c>
      <c r="AT506" s="5">
        <v>32.44</v>
      </c>
      <c r="AU506" s="5">
        <v>286.5</v>
      </c>
      <c r="AV506" s="5">
        <v>85.42</v>
      </c>
      <c r="AW506" s="5">
        <v>394.22</v>
      </c>
      <c r="AX506" s="5">
        <v>47.14</v>
      </c>
      <c r="AY506" s="5">
        <v>95.77</v>
      </c>
      <c r="AZ506" s="5">
        <v>12.08</v>
      </c>
      <c r="BA506" s="5">
        <v>51.47</v>
      </c>
      <c r="BM506" s="5">
        <v>3.83</v>
      </c>
      <c r="BO506" s="5">
        <v>4.21</v>
      </c>
    </row>
    <row r="507" spans="1:68">
      <c r="A507" s="5" t="s">
        <v>938</v>
      </c>
      <c r="B507" s="5" t="s">
        <v>1171</v>
      </c>
      <c r="C507" s="5" t="s">
        <v>1171</v>
      </c>
      <c r="D507" s="5" t="s">
        <v>132</v>
      </c>
      <c r="E507" s="5" t="s">
        <v>80</v>
      </c>
      <c r="F507" s="5" t="s">
        <v>136</v>
      </c>
      <c r="G507" s="5" t="s">
        <v>69</v>
      </c>
      <c r="H507" s="5">
        <v>44.594999999999999</v>
      </c>
      <c r="I507" s="5">
        <v>3.4209999999999998</v>
      </c>
      <c r="J507" s="5">
        <v>14.263999999999999</v>
      </c>
      <c r="K507" s="5">
        <v>5.492</v>
      </c>
      <c r="L507" s="5">
        <v>8.0660000000000007</v>
      </c>
      <c r="M507" s="5">
        <f t="shared" si="11"/>
        <v>13.008800000000001</v>
      </c>
      <c r="N507" s="5">
        <v>0.246</v>
      </c>
      <c r="O507" s="5">
        <v>6.6269999999999998</v>
      </c>
      <c r="P507" s="5">
        <v>11.487</v>
      </c>
      <c r="Q507" s="5">
        <v>3.5070000000000001</v>
      </c>
      <c r="R507" s="5">
        <v>1.488</v>
      </c>
      <c r="S507" s="5">
        <v>0.80600000000000005</v>
      </c>
      <c r="U507" s="5">
        <v>1.7347283947279692</v>
      </c>
      <c r="V507" s="5">
        <v>3668.2798862272939</v>
      </c>
      <c r="W507" s="72">
        <f t="shared" si="10"/>
        <v>0.36682798862272942</v>
      </c>
      <c r="X507" s="5">
        <v>1441.5964292413792</v>
      </c>
      <c r="Y507" s="5">
        <v>572.84874059770118</v>
      </c>
      <c r="Z507" s="5">
        <v>3441.2914475095781</v>
      </c>
      <c r="AA507" s="5">
        <v>83.39</v>
      </c>
      <c r="AK507" s="5">
        <v>40.020000000000003</v>
      </c>
      <c r="AL507" s="5">
        <v>288.82</v>
      </c>
      <c r="AM507" s="5">
        <v>89.4</v>
      </c>
      <c r="AN507" s="5">
        <v>39.840000000000003</v>
      </c>
      <c r="AP507" s="5">
        <v>133.33000000000001</v>
      </c>
      <c r="AQ507" s="5">
        <v>115.38</v>
      </c>
      <c r="AR507" s="5">
        <v>36.54</v>
      </c>
      <c r="AS507" s="5">
        <v>868.66</v>
      </c>
      <c r="AT507" s="5">
        <v>33.92</v>
      </c>
      <c r="AU507" s="5">
        <v>345.09</v>
      </c>
      <c r="AV507" s="5">
        <v>83.62</v>
      </c>
      <c r="AW507" s="5">
        <v>457.13</v>
      </c>
      <c r="AX507" s="5">
        <v>52.72</v>
      </c>
      <c r="AY507" s="5">
        <v>105.63</v>
      </c>
      <c r="AZ507" s="5">
        <v>13.25</v>
      </c>
      <c r="BA507" s="5">
        <v>54.69</v>
      </c>
      <c r="BB507" s="5">
        <v>11.36</v>
      </c>
      <c r="BC507" s="5">
        <v>3.18</v>
      </c>
      <c r="BD507" s="5">
        <v>9.8000000000000007</v>
      </c>
      <c r="BE507" s="5">
        <v>1.19</v>
      </c>
      <c r="BF507" s="5">
        <v>7.11</v>
      </c>
      <c r="BH507" s="5">
        <v>2.57</v>
      </c>
      <c r="BJ507" s="5">
        <v>2.71</v>
      </c>
      <c r="BL507" s="5">
        <v>7.43</v>
      </c>
      <c r="BM507" s="5">
        <v>4.66</v>
      </c>
      <c r="BN507" s="5">
        <v>3.15</v>
      </c>
      <c r="BO507" s="5">
        <v>4.62</v>
      </c>
      <c r="BP507" s="5">
        <v>1.02</v>
      </c>
    </row>
    <row r="508" spans="1:68">
      <c r="A508" s="5" t="s">
        <v>938</v>
      </c>
      <c r="B508" s="5" t="s">
        <v>1172</v>
      </c>
      <c r="C508" s="5" t="s">
        <v>1172</v>
      </c>
      <c r="D508" s="5" t="s">
        <v>134</v>
      </c>
      <c r="E508" s="5" t="s">
        <v>80</v>
      </c>
      <c r="F508" s="5" t="s">
        <v>136</v>
      </c>
      <c r="G508" s="5" t="s">
        <v>69</v>
      </c>
      <c r="H508" s="5">
        <v>43.930999999999997</v>
      </c>
      <c r="I508" s="5">
        <v>3.5219999999999998</v>
      </c>
      <c r="J508" s="5">
        <v>13.781000000000001</v>
      </c>
      <c r="K508" s="5">
        <v>5.5540000000000003</v>
      </c>
      <c r="L508" s="5">
        <v>8.0709999999999997</v>
      </c>
      <c r="M508" s="5">
        <f t="shared" si="11"/>
        <v>13.069600000000001</v>
      </c>
      <c r="N508" s="5">
        <v>0.14899999999999999</v>
      </c>
      <c r="O508" s="5">
        <v>6.6539999999999999</v>
      </c>
      <c r="P508" s="5">
        <v>13.241</v>
      </c>
      <c r="Q508" s="5">
        <v>3.028</v>
      </c>
      <c r="R508" s="5">
        <v>1.323</v>
      </c>
      <c r="S508" s="5">
        <v>0.745</v>
      </c>
      <c r="U508" s="5">
        <v>2.3813858876887792</v>
      </c>
      <c r="V508" s="5">
        <v>11156.717157835696</v>
      </c>
      <c r="W508" s="72">
        <f t="shared" si="10"/>
        <v>1.1156717157835696</v>
      </c>
      <c r="X508" s="5">
        <v>1466.1650632738181</v>
      </c>
      <c r="Y508" s="5">
        <v>583.62154561905436</v>
      </c>
      <c r="Z508" s="5">
        <v>4844.1450265977419</v>
      </c>
      <c r="AA508" s="5">
        <v>83.42</v>
      </c>
    </row>
    <row r="509" spans="1:68">
      <c r="A509" s="5" t="s">
        <v>938</v>
      </c>
      <c r="B509" s="5" t="s">
        <v>1173</v>
      </c>
      <c r="C509" s="5" t="s">
        <v>1173</v>
      </c>
      <c r="D509" s="5" t="s">
        <v>126</v>
      </c>
      <c r="E509" s="5" t="s">
        <v>80</v>
      </c>
      <c r="F509" s="5" t="s">
        <v>136</v>
      </c>
      <c r="G509" s="5" t="s">
        <v>69</v>
      </c>
      <c r="H509" s="5">
        <v>43.807000000000002</v>
      </c>
      <c r="I509" s="5">
        <v>3.1549999999999998</v>
      </c>
      <c r="J509" s="5">
        <v>14.680999999999999</v>
      </c>
      <c r="K509" s="5">
        <v>5.5510000000000002</v>
      </c>
      <c r="L509" s="5">
        <v>7.9989999999999997</v>
      </c>
      <c r="M509" s="5">
        <f t="shared" si="11"/>
        <v>12.994900000000001</v>
      </c>
      <c r="N509" s="5">
        <v>0.16600000000000001</v>
      </c>
      <c r="O509" s="5">
        <v>6.6760000000000002</v>
      </c>
      <c r="P509" s="5">
        <v>11.71</v>
      </c>
      <c r="Q509" s="5">
        <v>3.5510000000000002</v>
      </c>
      <c r="R509" s="5">
        <v>1.665</v>
      </c>
      <c r="S509" s="5">
        <v>1.0389999999999999</v>
      </c>
      <c r="U509" s="5">
        <v>1.6922775447259135</v>
      </c>
      <c r="V509" s="5">
        <v>5266.2288571959734</v>
      </c>
      <c r="W509" s="72">
        <f t="shared" si="10"/>
        <v>0.52662288571959737</v>
      </c>
      <c r="X509" s="5">
        <v>1427.3641371179403</v>
      </c>
      <c r="Y509" s="5">
        <v>756.77202314202657</v>
      </c>
      <c r="Z509" s="5">
        <v>3699.294750498339</v>
      </c>
      <c r="AA509" s="5">
        <v>83.6</v>
      </c>
    </row>
    <row r="510" spans="1:68">
      <c r="A510" s="5" t="s">
        <v>938</v>
      </c>
      <c r="B510" s="5" t="s">
        <v>1174</v>
      </c>
      <c r="C510" s="5" t="s">
        <v>1174</v>
      </c>
      <c r="D510" s="5" t="s">
        <v>135</v>
      </c>
      <c r="E510" s="5" t="s">
        <v>80</v>
      </c>
      <c r="F510" s="5" t="s">
        <v>136</v>
      </c>
      <c r="G510" s="5" t="s">
        <v>69</v>
      </c>
      <c r="H510" s="5">
        <v>44.786999999999999</v>
      </c>
      <c r="I510" s="5">
        <v>3.1930000000000001</v>
      </c>
      <c r="J510" s="5">
        <v>14.226000000000001</v>
      </c>
      <c r="K510" s="5">
        <v>5.5090000000000003</v>
      </c>
      <c r="L510" s="5">
        <v>8.0340000000000007</v>
      </c>
      <c r="M510" s="5">
        <f t="shared" si="11"/>
        <v>12.992100000000001</v>
      </c>
      <c r="N510" s="5">
        <v>0.18</v>
      </c>
      <c r="O510" s="5">
        <v>6.6950000000000003</v>
      </c>
      <c r="P510" s="5">
        <v>11.728</v>
      </c>
      <c r="Q510" s="5">
        <v>3.419</v>
      </c>
      <c r="R510" s="5">
        <v>1.615</v>
      </c>
      <c r="S510" s="5">
        <v>0.61299999999999999</v>
      </c>
      <c r="U510" s="5">
        <v>1.7549487527659573</v>
      </c>
      <c r="V510" s="5">
        <v>7757.4978660875677</v>
      </c>
      <c r="W510" s="72">
        <f t="shared" si="10"/>
        <v>0.77574978660875682</v>
      </c>
      <c r="X510" s="5">
        <v>1387.4959736170213</v>
      </c>
      <c r="Y510" s="5">
        <v>741.20412557446809</v>
      </c>
      <c r="Z510" s="5">
        <v>3232.3310210106383</v>
      </c>
      <c r="AA510" s="5">
        <v>83.57</v>
      </c>
    </row>
    <row r="511" spans="1:68">
      <c r="A511" s="5" t="s">
        <v>938</v>
      </c>
      <c r="B511" s="5" t="s">
        <v>1175</v>
      </c>
      <c r="C511" s="5" t="s">
        <v>1175</v>
      </c>
      <c r="D511" s="5" t="s">
        <v>123</v>
      </c>
      <c r="E511" s="5" t="s">
        <v>80</v>
      </c>
      <c r="F511" s="5" t="s">
        <v>136</v>
      </c>
      <c r="G511" s="5" t="s">
        <v>69</v>
      </c>
      <c r="H511" s="5">
        <v>44.984999999999999</v>
      </c>
      <c r="I511" s="5">
        <v>3.55</v>
      </c>
      <c r="J511" s="5">
        <v>13.648999999999999</v>
      </c>
      <c r="K511" s="5">
        <v>5.4189999999999996</v>
      </c>
      <c r="L511" s="5">
        <v>8.1150000000000002</v>
      </c>
      <c r="M511" s="5">
        <f t="shared" si="11"/>
        <v>12.992100000000001</v>
      </c>
      <c r="N511" s="5">
        <v>0.17399999999999999</v>
      </c>
      <c r="O511" s="5">
        <v>7.2190000000000003</v>
      </c>
      <c r="P511" s="5">
        <v>10.96</v>
      </c>
      <c r="Q511" s="5">
        <v>3.3759999999999999</v>
      </c>
      <c r="R511" s="5">
        <v>1.619</v>
      </c>
      <c r="S511" s="5">
        <v>0.93300000000000005</v>
      </c>
      <c r="U511" s="5">
        <v>1.7563394913046433</v>
      </c>
      <c r="V511" s="5">
        <v>5466.6325002481517</v>
      </c>
      <c r="W511" s="72">
        <f t="shared" si="10"/>
        <v>0.54666325002481519</v>
      </c>
      <c r="X511" s="5">
        <v>1365.6034242078144</v>
      </c>
      <c r="Y511" s="5">
        <v>665.93448871268413</v>
      </c>
      <c r="Z511" s="5">
        <v>3522.0532988074747</v>
      </c>
      <c r="AA511" s="5">
        <v>84.31</v>
      </c>
    </row>
    <row r="512" spans="1:68">
      <c r="A512" s="5" t="s">
        <v>938</v>
      </c>
      <c r="B512" s="5" t="s">
        <v>1176</v>
      </c>
      <c r="C512" s="5" t="s">
        <v>1176</v>
      </c>
      <c r="D512" s="5" t="s">
        <v>121</v>
      </c>
      <c r="E512" s="5" t="s">
        <v>80</v>
      </c>
      <c r="F512" s="5" t="s">
        <v>136</v>
      </c>
      <c r="G512" s="5" t="s">
        <v>69</v>
      </c>
      <c r="H512" s="5">
        <v>44.417999999999999</v>
      </c>
      <c r="I512" s="5">
        <v>3.444</v>
      </c>
      <c r="J512" s="5">
        <v>13.368</v>
      </c>
      <c r="K512" s="5">
        <v>5.415</v>
      </c>
      <c r="L512" s="5">
        <v>8.1720000000000006</v>
      </c>
      <c r="M512" s="5">
        <f t="shared" si="11"/>
        <v>13.045500000000001</v>
      </c>
      <c r="N512" s="5">
        <v>0.16400000000000001</v>
      </c>
      <c r="O512" s="5">
        <v>7.2530000000000001</v>
      </c>
      <c r="P512" s="5">
        <v>13.141</v>
      </c>
      <c r="Q512" s="5">
        <v>2.7440000000000002</v>
      </c>
      <c r="R512" s="5">
        <v>1.2270000000000001</v>
      </c>
      <c r="S512" s="5">
        <v>0.65400000000000003</v>
      </c>
      <c r="U512" s="5">
        <v>1.6113956011737194</v>
      </c>
      <c r="V512" s="5">
        <v>6496.1601517341696</v>
      </c>
      <c r="W512" s="72">
        <f t="shared" si="10"/>
        <v>0.64961601517341694</v>
      </c>
      <c r="X512" s="5">
        <v>1351.2668389198218</v>
      </c>
      <c r="Y512" s="5">
        <v>528.45340445657018</v>
      </c>
      <c r="Z512" s="5">
        <v>2880.3971757216036</v>
      </c>
      <c r="AA512" s="5">
        <v>84.26</v>
      </c>
      <c r="AL512" s="5">
        <v>330.08</v>
      </c>
      <c r="AM512" s="5">
        <v>173</v>
      </c>
      <c r="AN512" s="5">
        <v>41.09</v>
      </c>
      <c r="AP512" s="5">
        <v>122.55</v>
      </c>
      <c r="AQ512" s="5">
        <v>94.94</v>
      </c>
      <c r="AR512" s="5">
        <v>25.99</v>
      </c>
      <c r="AS512" s="5">
        <v>750.66</v>
      </c>
      <c r="AT512" s="5">
        <v>32.74</v>
      </c>
      <c r="AU512" s="5">
        <v>243.34</v>
      </c>
      <c r="AV512" s="5">
        <v>66.56</v>
      </c>
      <c r="AW512" s="5">
        <v>357.45</v>
      </c>
      <c r="AX512" s="5">
        <v>41.47</v>
      </c>
      <c r="AY512" s="5">
        <v>81.78</v>
      </c>
      <c r="AZ512" s="5">
        <v>11.28</v>
      </c>
      <c r="BA512" s="5">
        <v>48.32</v>
      </c>
    </row>
    <row r="513" spans="1:68">
      <c r="A513" s="5" t="s">
        <v>938</v>
      </c>
      <c r="B513" s="5" t="s">
        <v>1177</v>
      </c>
      <c r="C513" s="5" t="s">
        <v>1177</v>
      </c>
      <c r="D513" s="5" t="s">
        <v>124</v>
      </c>
      <c r="E513" s="5" t="s">
        <v>80</v>
      </c>
      <c r="F513" s="5" t="s">
        <v>136</v>
      </c>
      <c r="G513" s="5" t="s">
        <v>69</v>
      </c>
      <c r="H513" s="5">
        <v>45.02</v>
      </c>
      <c r="I513" s="5">
        <v>3.7149999999999999</v>
      </c>
      <c r="J513" s="5">
        <v>13.568</v>
      </c>
      <c r="K513" s="5">
        <v>5.4180000000000001</v>
      </c>
      <c r="L513" s="5">
        <v>8.1150000000000002</v>
      </c>
      <c r="M513" s="5">
        <f t="shared" si="11"/>
        <v>12.991199999999999</v>
      </c>
      <c r="N513" s="5">
        <v>0.13400000000000001</v>
      </c>
      <c r="O513" s="5">
        <v>7.282</v>
      </c>
      <c r="P513" s="5">
        <v>11.029</v>
      </c>
      <c r="Q513" s="5">
        <v>3.403</v>
      </c>
      <c r="R513" s="5">
        <v>1.55</v>
      </c>
      <c r="S513" s="5">
        <v>0.76600000000000001</v>
      </c>
      <c r="U513" s="5">
        <v>1.6442978702360391</v>
      </c>
      <c r="V513" s="5">
        <v>6088.4477378340289</v>
      </c>
      <c r="W513" s="72">
        <f t="shared" si="10"/>
        <v>0.60884477378340285</v>
      </c>
      <c r="X513" s="5">
        <v>1333.567730109384</v>
      </c>
      <c r="Y513" s="5">
        <v>589.02320707829597</v>
      </c>
      <c r="Z513" s="5">
        <v>3220.1618805411631</v>
      </c>
      <c r="AA513" s="5">
        <v>84.41</v>
      </c>
      <c r="AK513" s="5">
        <v>39.93</v>
      </c>
      <c r="AL513" s="5">
        <v>320.76</v>
      </c>
      <c r="AM513" s="5">
        <v>119.82</v>
      </c>
      <c r="AN513" s="5">
        <v>37</v>
      </c>
      <c r="AP513" s="5">
        <v>146.1</v>
      </c>
      <c r="AQ513" s="5">
        <v>116.96</v>
      </c>
      <c r="AR513" s="5">
        <v>39.770000000000003</v>
      </c>
      <c r="AS513" s="5">
        <v>934.55</v>
      </c>
      <c r="AT513" s="5">
        <v>36.97</v>
      </c>
      <c r="AU513" s="5">
        <v>359.52</v>
      </c>
      <c r="AV513" s="5">
        <v>90.22</v>
      </c>
      <c r="AW513" s="5">
        <v>466.98</v>
      </c>
      <c r="AX513" s="5">
        <v>55.51</v>
      </c>
      <c r="AY513" s="5">
        <v>109.75</v>
      </c>
      <c r="AZ513" s="5">
        <v>13.35</v>
      </c>
      <c r="BA513" s="5">
        <v>54.76</v>
      </c>
      <c r="BB513" s="5">
        <v>12.04</v>
      </c>
      <c r="BC513" s="5">
        <v>3.33</v>
      </c>
      <c r="BD513" s="5">
        <v>10.81</v>
      </c>
      <c r="BE513" s="5">
        <v>1.34</v>
      </c>
      <c r="BF513" s="5">
        <v>7.63</v>
      </c>
      <c r="BH513" s="5">
        <v>3.73</v>
      </c>
      <c r="BL513" s="5">
        <v>8.09</v>
      </c>
      <c r="BM513" s="5">
        <v>4.84</v>
      </c>
      <c r="BN513" s="5">
        <v>3.48</v>
      </c>
      <c r="BO513" s="5">
        <v>4.9400000000000004</v>
      </c>
      <c r="BP513" s="5">
        <v>0.96</v>
      </c>
    </row>
    <row r="514" spans="1:68">
      <c r="A514" s="5" t="s">
        <v>938</v>
      </c>
      <c r="B514" s="5" t="s">
        <v>1178</v>
      </c>
      <c r="C514" s="5" t="s">
        <v>1178</v>
      </c>
      <c r="D514" s="5" t="s">
        <v>129</v>
      </c>
      <c r="E514" s="5" t="s">
        <v>80</v>
      </c>
      <c r="F514" s="5" t="s">
        <v>136</v>
      </c>
      <c r="G514" s="5" t="s">
        <v>69</v>
      </c>
      <c r="H514" s="5">
        <v>44.524000000000001</v>
      </c>
      <c r="I514" s="5">
        <v>3.0270000000000001</v>
      </c>
      <c r="J514" s="5">
        <v>13.163</v>
      </c>
      <c r="K514" s="5">
        <v>5.44</v>
      </c>
      <c r="L514" s="5">
        <v>8.093</v>
      </c>
      <c r="M514" s="5">
        <f t="shared" si="11"/>
        <v>12.989000000000001</v>
      </c>
      <c r="N514" s="5">
        <v>0.14699999999999999</v>
      </c>
      <c r="O514" s="5">
        <v>7.4180000000000001</v>
      </c>
      <c r="P514" s="5">
        <v>13.419</v>
      </c>
      <c r="Q514" s="5">
        <v>2.843</v>
      </c>
      <c r="R514" s="5">
        <v>1.1830000000000001</v>
      </c>
      <c r="S514" s="5">
        <v>0.74299999999999999</v>
      </c>
      <c r="U514" s="5">
        <v>1.5464132172929295</v>
      </c>
      <c r="V514" s="5">
        <v>6053.3187259467504</v>
      </c>
      <c r="W514" s="72">
        <f t="shared" ref="W514:W577" si="12">V514/10000</f>
        <v>0.60533187259467502</v>
      </c>
      <c r="X514" s="5">
        <v>1239.3148076767677</v>
      </c>
      <c r="Y514" s="5">
        <v>499.92382366464653</v>
      </c>
      <c r="Z514" s="5">
        <v>2658.5796151515156</v>
      </c>
      <c r="AA514" s="5">
        <v>84.65</v>
      </c>
      <c r="AL514" s="5">
        <v>337.56</v>
      </c>
      <c r="AR514" s="5">
        <v>36.93</v>
      </c>
      <c r="AS514" s="5">
        <v>743</v>
      </c>
      <c r="AT514" s="5">
        <v>31.16</v>
      </c>
      <c r="AU514" s="5">
        <v>253.37</v>
      </c>
      <c r="AV514" s="5">
        <v>66.86</v>
      </c>
      <c r="AW514" s="5">
        <v>364.51</v>
      </c>
      <c r="AX514" s="5">
        <v>43.06</v>
      </c>
      <c r="AY514" s="5">
        <v>88.95</v>
      </c>
      <c r="AZ514" s="5">
        <v>12.09</v>
      </c>
      <c r="BA514" s="5">
        <v>48.19</v>
      </c>
      <c r="BM514" s="5">
        <v>4.08</v>
      </c>
    </row>
    <row r="515" spans="1:68">
      <c r="A515" s="5" t="s">
        <v>938</v>
      </c>
      <c r="B515" s="5" t="s">
        <v>1179</v>
      </c>
      <c r="C515" s="5" t="s">
        <v>1179</v>
      </c>
      <c r="D515" s="5" t="s">
        <v>133</v>
      </c>
      <c r="E515" s="5" t="s">
        <v>80</v>
      </c>
      <c r="F515" s="5" t="s">
        <v>136</v>
      </c>
      <c r="G515" s="5" t="s">
        <v>69</v>
      </c>
      <c r="H515" s="5">
        <v>44.137</v>
      </c>
      <c r="I515" s="5">
        <v>3.2450000000000001</v>
      </c>
      <c r="J515" s="5">
        <v>13.491</v>
      </c>
      <c r="K515" s="5">
        <v>5.3369999999999997</v>
      </c>
      <c r="L515" s="5">
        <v>8.1790000000000003</v>
      </c>
      <c r="M515" s="5">
        <f t="shared" si="11"/>
        <v>12.9823</v>
      </c>
      <c r="N515" s="5">
        <v>0.123</v>
      </c>
      <c r="O515" s="5">
        <v>8.1259999999999994</v>
      </c>
      <c r="P515" s="5">
        <v>12.532999999999999</v>
      </c>
      <c r="Q515" s="5">
        <v>2.85</v>
      </c>
      <c r="R515" s="5">
        <v>1.3280000000000001</v>
      </c>
      <c r="S515" s="5">
        <v>0.65100000000000002</v>
      </c>
      <c r="U515" s="5">
        <v>1.5206684021885792</v>
      </c>
      <c r="V515" s="5">
        <v>5691.790601026998</v>
      </c>
      <c r="W515" s="72">
        <f t="shared" si="12"/>
        <v>0.56917906010269981</v>
      </c>
      <c r="X515" s="5">
        <v>1336.9601950066401</v>
      </c>
      <c r="Y515" s="5">
        <v>563.93229065710489</v>
      </c>
      <c r="Z515" s="5">
        <v>2896.0860636600269</v>
      </c>
      <c r="AA515" s="5">
        <v>85.52</v>
      </c>
      <c r="AL515" s="5">
        <v>356.41</v>
      </c>
      <c r="AP515" s="5">
        <v>167.41</v>
      </c>
      <c r="AR515" s="5">
        <v>38.409999999999997</v>
      </c>
      <c r="AS515" s="5">
        <v>773.36</v>
      </c>
      <c r="AT515" s="5">
        <v>29.83</v>
      </c>
      <c r="AU515" s="5">
        <v>253.03</v>
      </c>
      <c r="AV515" s="5">
        <v>76.290000000000006</v>
      </c>
      <c r="AW515" s="5">
        <v>398.14</v>
      </c>
      <c r="AX515" s="5">
        <v>41.25</v>
      </c>
      <c r="AY515" s="5">
        <v>87.7</v>
      </c>
      <c r="AZ515" s="5">
        <v>11.33</v>
      </c>
      <c r="BA515" s="5">
        <v>45.05</v>
      </c>
      <c r="BM515" s="5">
        <v>3.96</v>
      </c>
    </row>
    <row r="516" spans="1:68">
      <c r="A516" s="5" t="s">
        <v>938</v>
      </c>
      <c r="B516" s="5" t="s">
        <v>1180</v>
      </c>
      <c r="C516" s="5" t="s">
        <v>1180</v>
      </c>
      <c r="D516" s="5" t="s">
        <v>127</v>
      </c>
      <c r="E516" s="5" t="s">
        <v>80</v>
      </c>
      <c r="F516" s="5" t="s">
        <v>136</v>
      </c>
      <c r="G516" s="5" t="s">
        <v>69</v>
      </c>
      <c r="H516" s="5">
        <v>43.747999999999998</v>
      </c>
      <c r="I516" s="5">
        <v>3.1709999999999998</v>
      </c>
      <c r="J516" s="5">
        <v>13.305</v>
      </c>
      <c r="K516" s="5">
        <v>5.3630000000000004</v>
      </c>
      <c r="L516" s="5">
        <v>8.1630000000000003</v>
      </c>
      <c r="M516" s="5">
        <f t="shared" si="11"/>
        <v>12.989700000000001</v>
      </c>
      <c r="N516" s="5">
        <v>0.123</v>
      </c>
      <c r="O516" s="5">
        <v>8.2159999999999993</v>
      </c>
      <c r="P516" s="5">
        <v>13.427</v>
      </c>
      <c r="Q516" s="5">
        <v>2.698</v>
      </c>
      <c r="R516" s="5">
        <v>1.1739999999999999</v>
      </c>
      <c r="S516" s="5">
        <v>0.61299999999999999</v>
      </c>
      <c r="U516" s="5">
        <v>1.4214403780942408</v>
      </c>
      <c r="V516" s="5">
        <v>5037.2529621879476</v>
      </c>
      <c r="W516" s="72">
        <f t="shared" si="12"/>
        <v>0.5037252962187948</v>
      </c>
      <c r="X516" s="5">
        <v>1274.0653534899029</v>
      </c>
      <c r="Y516" s="5">
        <v>481.96248237187734</v>
      </c>
      <c r="Z516" s="5">
        <v>2628.2551998160061</v>
      </c>
      <c r="AA516" s="5">
        <v>85.66</v>
      </c>
    </row>
    <row r="517" spans="1:68">
      <c r="A517" s="15" t="s">
        <v>397</v>
      </c>
      <c r="B517" s="15" t="s">
        <v>1428</v>
      </c>
      <c r="C517" s="15" t="s">
        <v>1428</v>
      </c>
      <c r="D517" s="15" t="s">
        <v>303</v>
      </c>
      <c r="E517" s="5" t="s">
        <v>490</v>
      </c>
      <c r="F517" s="5" t="s">
        <v>99</v>
      </c>
      <c r="G517" s="5" t="s">
        <v>69</v>
      </c>
      <c r="H517" s="5">
        <v>50.460999999999999</v>
      </c>
      <c r="I517" s="5">
        <v>3.5819999999999999</v>
      </c>
      <c r="J517" s="5">
        <v>13.39</v>
      </c>
      <c r="K517" s="16">
        <v>2.1558331177499999</v>
      </c>
      <c r="L517" s="16">
        <v>10.99475</v>
      </c>
      <c r="M517" s="5">
        <v>12.935</v>
      </c>
      <c r="N517" s="5">
        <v>0.23400000000000001</v>
      </c>
      <c r="O517" s="5">
        <v>5.24</v>
      </c>
      <c r="P517" s="5">
        <v>8.8339999999999996</v>
      </c>
      <c r="Q517" s="5">
        <v>3.0859999999999999</v>
      </c>
      <c r="R517" s="5">
        <v>0.76900000000000002</v>
      </c>
      <c r="S517" s="5">
        <v>0.44900000000000001</v>
      </c>
      <c r="U517" s="5">
        <v>0.83096346874329197</v>
      </c>
      <c r="V517" s="5">
        <v>388.10335707279199</v>
      </c>
      <c r="W517" s="72">
        <f t="shared" si="12"/>
        <v>3.8810335707279202E-2</v>
      </c>
      <c r="X517" s="5">
        <v>479.27375605517301</v>
      </c>
      <c r="Y517" s="5">
        <v>188</v>
      </c>
      <c r="Z517" s="5">
        <v>1526.4274</v>
      </c>
      <c r="AA517" s="5">
        <v>72.972675004881609</v>
      </c>
      <c r="AB517" s="5">
        <v>15.713893641153213</v>
      </c>
      <c r="AC517" s="5">
        <v>2.9449563801088777E-2</v>
      </c>
      <c r="AD517" s="5">
        <v>190.803425</v>
      </c>
      <c r="AE517" s="5">
        <v>181.03779275452985</v>
      </c>
      <c r="AK517" s="5">
        <v>24.9</v>
      </c>
      <c r="AL517" s="5">
        <v>424</v>
      </c>
      <c r="AM517" s="5">
        <v>48.4</v>
      </c>
      <c r="AO517" s="5">
        <v>74.3</v>
      </c>
      <c r="AP517" s="5">
        <v>138.90909090909099</v>
      </c>
      <c r="AR517" s="5">
        <v>12.88</v>
      </c>
      <c r="AS517" s="5">
        <v>476</v>
      </c>
      <c r="AT517" s="5">
        <v>34.5</v>
      </c>
      <c r="AU517" s="5">
        <v>202</v>
      </c>
      <c r="AV517" s="5">
        <v>22.1</v>
      </c>
      <c r="AW517" s="5">
        <v>182</v>
      </c>
      <c r="AX517" s="5">
        <v>19.399999999999999</v>
      </c>
      <c r="AY517" s="5">
        <v>45.9</v>
      </c>
      <c r="AZ517" s="5">
        <v>6.42</v>
      </c>
      <c r="BA517" s="5">
        <v>30.5</v>
      </c>
      <c r="BB517" s="5">
        <v>8.9</v>
      </c>
      <c r="BC517" s="5">
        <v>2.96</v>
      </c>
      <c r="BD517" s="5">
        <v>8.1999999999999993</v>
      </c>
      <c r="BE517" s="5">
        <v>1.48</v>
      </c>
      <c r="BF517" s="5">
        <v>8</v>
      </c>
      <c r="BG517" s="5">
        <v>1.32</v>
      </c>
      <c r="BH517" s="5">
        <v>4.04</v>
      </c>
      <c r="BI517" s="5">
        <v>0.48699999999999999</v>
      </c>
      <c r="BJ517" s="5">
        <v>2.85</v>
      </c>
      <c r="BK517" s="5">
        <v>0.379</v>
      </c>
      <c r="BL517" s="5">
        <v>5.69</v>
      </c>
      <c r="BM517" s="5">
        <v>1.39</v>
      </c>
      <c r="BN517" s="5">
        <v>1.57</v>
      </c>
      <c r="BO517" s="5">
        <v>1.56</v>
      </c>
      <c r="BP517" s="5">
        <v>0.54</v>
      </c>
    </row>
    <row r="518" spans="1:68">
      <c r="A518" s="15" t="s">
        <v>397</v>
      </c>
      <c r="B518" s="15" t="s">
        <v>1429</v>
      </c>
      <c r="C518" s="15" t="s">
        <v>1429</v>
      </c>
      <c r="D518" s="15" t="s">
        <v>298</v>
      </c>
      <c r="E518" s="5" t="s">
        <v>490</v>
      </c>
      <c r="F518" s="5" t="s">
        <v>99</v>
      </c>
      <c r="G518" s="5" t="s">
        <v>69</v>
      </c>
      <c r="H518" s="5">
        <v>50.606999999999999</v>
      </c>
      <c r="I518" s="5">
        <v>4.1020000000000003</v>
      </c>
      <c r="J518" s="5">
        <v>12.94</v>
      </c>
      <c r="K518" s="16">
        <v>2.1346664531999995</v>
      </c>
      <c r="L518" s="16">
        <v>10.886799999999999</v>
      </c>
      <c r="M518" s="5">
        <v>12.808</v>
      </c>
      <c r="N518" s="5">
        <v>0.22</v>
      </c>
      <c r="O518" s="5">
        <v>5.3029999999999999</v>
      </c>
      <c r="P518" s="5">
        <v>9.0609999999999999</v>
      </c>
      <c r="Q518" s="5">
        <v>2.839</v>
      </c>
      <c r="R518" s="5">
        <v>0.81899999999999995</v>
      </c>
      <c r="S518" s="5">
        <v>0.41899999999999998</v>
      </c>
      <c r="U518" s="5">
        <v>0.68981163822374603</v>
      </c>
      <c r="V518" s="5">
        <v>332.89302494979501</v>
      </c>
      <c r="W518" s="72">
        <f t="shared" si="12"/>
        <v>3.3289302494979502E-2</v>
      </c>
      <c r="X518" s="5">
        <v>481.217504108551</v>
      </c>
      <c r="Y518" s="5">
        <v>232</v>
      </c>
      <c r="Z518" s="5">
        <v>1816.1983720000001</v>
      </c>
      <c r="AA518" s="5">
        <v>73.411116097513499</v>
      </c>
      <c r="AB518" s="5">
        <v>14.364701615180627</v>
      </c>
      <c r="AC518" s="5">
        <v>3.4123332674932109E-2</v>
      </c>
      <c r="AD518" s="5">
        <v>247.77603983628921</v>
      </c>
      <c r="AE518" s="5">
        <v>135.78969256372955</v>
      </c>
      <c r="AK518" s="5">
        <v>29.5</v>
      </c>
      <c r="AL518" s="5">
        <v>417</v>
      </c>
      <c r="AM518" s="5">
        <v>37.6</v>
      </c>
      <c r="AN518" s="5">
        <v>40.5</v>
      </c>
      <c r="AO518" s="5">
        <v>64.099999999999994</v>
      </c>
      <c r="AP518" s="5">
        <v>153.4</v>
      </c>
      <c r="AQ518" s="5">
        <v>160.69999999999999</v>
      </c>
      <c r="AR518" s="5">
        <v>14.4</v>
      </c>
      <c r="AS518" s="5">
        <v>386</v>
      </c>
      <c r="AT518" s="5">
        <v>35.799999999999997</v>
      </c>
      <c r="AU518" s="5">
        <v>237.4</v>
      </c>
      <c r="AV518" s="5">
        <v>24.47</v>
      </c>
      <c r="AW518" s="5">
        <v>190.6</v>
      </c>
      <c r="AX518" s="5">
        <v>21.47</v>
      </c>
      <c r="AY518" s="5">
        <v>50.8</v>
      </c>
      <c r="AZ518" s="5">
        <v>7.23</v>
      </c>
      <c r="BA518" s="5">
        <v>33.5</v>
      </c>
      <c r="BB518" s="5">
        <v>8.2100000000000009</v>
      </c>
      <c r="BC518" s="5">
        <v>2.75</v>
      </c>
      <c r="BD518" s="5">
        <v>8.8000000000000007</v>
      </c>
      <c r="BE518" s="5">
        <v>1.23</v>
      </c>
      <c r="BF518" s="5">
        <v>7.33</v>
      </c>
      <c r="BG518" s="5">
        <v>1.494</v>
      </c>
      <c r="BH518" s="5">
        <v>3.74</v>
      </c>
      <c r="BI518" s="5">
        <v>0.442</v>
      </c>
      <c r="BJ518" s="5">
        <v>3.04</v>
      </c>
      <c r="BK518" s="5">
        <v>0.40200000000000002</v>
      </c>
      <c r="BL518" s="5">
        <v>6.13</v>
      </c>
      <c r="BM518" s="5">
        <v>1.4590000000000001</v>
      </c>
      <c r="BN518" s="5">
        <v>1.66</v>
      </c>
      <c r="BO518" s="5">
        <v>1.64</v>
      </c>
      <c r="BP518" s="5">
        <v>0.56699999999999995</v>
      </c>
    </row>
    <row r="519" spans="1:68">
      <c r="A519" s="15" t="s">
        <v>397</v>
      </c>
      <c r="B519" s="15" t="s">
        <v>1430</v>
      </c>
      <c r="C519" s="15" t="s">
        <v>1430</v>
      </c>
      <c r="D519" s="15" t="s">
        <v>299</v>
      </c>
      <c r="E519" s="5" t="s">
        <v>490</v>
      </c>
      <c r="F519" s="5" t="s">
        <v>99</v>
      </c>
      <c r="G519" s="5" t="s">
        <v>69</v>
      </c>
      <c r="H519" s="5">
        <v>51.195999999999998</v>
      </c>
      <c r="I519" s="5">
        <v>3.6269999999999998</v>
      </c>
      <c r="J519" s="5">
        <v>12.955</v>
      </c>
      <c r="K519" s="16">
        <v>2.1331664533499999</v>
      </c>
      <c r="L519" s="16">
        <v>10.879149999999999</v>
      </c>
      <c r="M519" s="5">
        <v>12.798999999999999</v>
      </c>
      <c r="N519" s="5">
        <v>0.188</v>
      </c>
      <c r="O519" s="5">
        <v>5.3040000000000003</v>
      </c>
      <c r="P519" s="5">
        <v>8.9589999999999996</v>
      </c>
      <c r="Q519" s="5">
        <v>2.8130000000000002</v>
      </c>
      <c r="R519" s="5">
        <v>0.86299999999999999</v>
      </c>
      <c r="S519" s="5">
        <v>0.45600000000000002</v>
      </c>
      <c r="U519" s="5">
        <v>0.64742140259567804</v>
      </c>
      <c r="V519" s="5">
        <v>322.90161554703099</v>
      </c>
      <c r="W519" s="72">
        <f t="shared" si="12"/>
        <v>3.2290161554703101E-2</v>
      </c>
      <c r="X519" s="5">
        <v>468.53887488401898</v>
      </c>
      <c r="Y519" s="5">
        <v>207</v>
      </c>
      <c r="Z519" s="5">
        <v>1674.565928</v>
      </c>
      <c r="AA519" s="5">
        <v>73.411116097513499</v>
      </c>
      <c r="AB519" s="5">
        <v>14.416580765662122</v>
      </c>
      <c r="AC519" s="5">
        <v>2.8893949326623574E-2</v>
      </c>
      <c r="AD519" s="5">
        <v>233.55173333333335</v>
      </c>
      <c r="AE519" s="5">
        <v>131.58971597473129</v>
      </c>
      <c r="AK519" s="5">
        <v>28.2</v>
      </c>
      <c r="AL519" s="5">
        <v>410</v>
      </c>
      <c r="AM519" s="5">
        <v>37.200000000000003</v>
      </c>
      <c r="AN519" s="5">
        <v>40.4</v>
      </c>
      <c r="AO519" s="5">
        <v>59.2</v>
      </c>
      <c r="AP519" s="5">
        <v>156.9</v>
      </c>
      <c r="AQ519" s="5">
        <v>150.5</v>
      </c>
      <c r="AR519" s="5">
        <v>14.78</v>
      </c>
      <c r="AS519" s="5">
        <v>390</v>
      </c>
      <c r="AT519" s="5">
        <v>34.4</v>
      </c>
      <c r="AU519" s="5">
        <v>232.2</v>
      </c>
      <c r="AV519" s="5">
        <v>23.3</v>
      </c>
      <c r="AW519" s="5">
        <v>186.7</v>
      </c>
      <c r="AX519" s="5">
        <v>20.149999999999999</v>
      </c>
      <c r="AY519" s="5">
        <v>49.2</v>
      </c>
      <c r="AZ519" s="5">
        <v>7.02</v>
      </c>
      <c r="BA519" s="5">
        <v>32.5</v>
      </c>
      <c r="BB519" s="5">
        <v>7.88</v>
      </c>
      <c r="BC519" s="5">
        <v>2.59</v>
      </c>
      <c r="BD519" s="5">
        <v>8.36</v>
      </c>
      <c r="BE519" s="5">
        <v>1.24</v>
      </c>
      <c r="BF519" s="5">
        <v>7.17</v>
      </c>
      <c r="BG519" s="5">
        <v>1.369</v>
      </c>
      <c r="BH519" s="5">
        <v>3.24</v>
      </c>
      <c r="BI519" s="5">
        <v>0.44700000000000001</v>
      </c>
      <c r="BJ519" s="5">
        <v>2.97</v>
      </c>
      <c r="BK519" s="5">
        <v>0.40400000000000003</v>
      </c>
      <c r="BL519" s="5">
        <v>6.11</v>
      </c>
      <c r="BM519" s="5">
        <v>1.43</v>
      </c>
      <c r="BN519" s="5">
        <v>1.59</v>
      </c>
      <c r="BO519" s="5">
        <v>1.69</v>
      </c>
      <c r="BP519" s="5">
        <v>0.55000000000000004</v>
      </c>
    </row>
    <row r="520" spans="1:68">
      <c r="A520" s="15" t="s">
        <v>397</v>
      </c>
      <c r="B520" s="15" t="s">
        <v>1431</v>
      </c>
      <c r="C520" s="15" t="s">
        <v>1431</v>
      </c>
      <c r="D520" s="15" t="s">
        <v>314</v>
      </c>
      <c r="E520" s="5" t="s">
        <v>490</v>
      </c>
      <c r="F520" s="5" t="s">
        <v>99</v>
      </c>
      <c r="G520" s="5" t="s">
        <v>69</v>
      </c>
      <c r="H520" s="5">
        <v>50.427</v>
      </c>
      <c r="I520" s="5">
        <v>3.8580000000000001</v>
      </c>
      <c r="J520" s="5">
        <v>13.095000000000001</v>
      </c>
      <c r="K520" s="16">
        <v>2.1331664533499999</v>
      </c>
      <c r="L520" s="16">
        <v>10.879149999999999</v>
      </c>
      <c r="M520" s="5">
        <v>12.798999999999999</v>
      </c>
      <c r="N520" s="5">
        <v>0.189</v>
      </c>
      <c r="O520" s="5">
        <v>5.3070000000000004</v>
      </c>
      <c r="P520" s="5">
        <v>9.0839999999999996</v>
      </c>
      <c r="Q520" s="5">
        <v>2.9580000000000002</v>
      </c>
      <c r="R520" s="5">
        <v>0.76400000000000001</v>
      </c>
      <c r="S520" s="5">
        <v>0.45900000000000002</v>
      </c>
      <c r="U520" s="5">
        <v>0.87507114047408097</v>
      </c>
      <c r="V520" s="5">
        <v>342.517301185289</v>
      </c>
      <c r="W520" s="72">
        <f t="shared" si="12"/>
        <v>3.4251730118528903E-2</v>
      </c>
      <c r="X520" s="5">
        <v>473.71199430471398</v>
      </c>
      <c r="Y520" s="5">
        <v>234</v>
      </c>
      <c r="Z520" s="5">
        <v>1849.2292600000001</v>
      </c>
      <c r="AA520" s="5">
        <v>73.454817832059405</v>
      </c>
      <c r="AB520" s="5">
        <v>15.480784127605032</v>
      </c>
      <c r="AC520" s="5">
        <v>3.6895198895446145E-2</v>
      </c>
      <c r="AD520" s="5">
        <v>242.36294364351247</v>
      </c>
      <c r="AE520" s="5">
        <v>182.30648759876689</v>
      </c>
      <c r="AK520" s="5">
        <v>29</v>
      </c>
      <c r="AL520" s="5">
        <v>430</v>
      </c>
      <c r="AM520" s="5">
        <v>30.9</v>
      </c>
      <c r="AN520" s="5">
        <v>41.1</v>
      </c>
      <c r="AO520" s="5">
        <v>66.3</v>
      </c>
      <c r="AP520" s="5">
        <v>98.2</v>
      </c>
      <c r="AQ520" s="5">
        <v>165</v>
      </c>
      <c r="AR520" s="5">
        <v>15.08</v>
      </c>
      <c r="AS520" s="5">
        <v>404</v>
      </c>
      <c r="AT520" s="5">
        <v>35.799999999999997</v>
      </c>
      <c r="AU520" s="5">
        <v>220</v>
      </c>
      <c r="AV520" s="5">
        <v>24.2</v>
      </c>
      <c r="AW520" s="5">
        <v>176.7</v>
      </c>
      <c r="AX520" s="5">
        <v>19.82</v>
      </c>
      <c r="AY520" s="5">
        <v>48</v>
      </c>
      <c r="AZ520" s="5">
        <v>6.5</v>
      </c>
      <c r="BA520" s="5">
        <v>30.6</v>
      </c>
      <c r="BB520" s="5">
        <v>8.1999999999999993</v>
      </c>
      <c r="BC520" s="5">
        <v>2.58</v>
      </c>
      <c r="BD520" s="5">
        <v>7.53</v>
      </c>
      <c r="BE520" s="5">
        <v>1.41</v>
      </c>
      <c r="BF520" s="5">
        <v>7.63</v>
      </c>
      <c r="BG520" s="5">
        <v>1.46</v>
      </c>
      <c r="BH520" s="5">
        <v>3.51</v>
      </c>
      <c r="BI520" s="5">
        <v>0.56499999999999995</v>
      </c>
      <c r="BJ520" s="5">
        <v>3.05</v>
      </c>
      <c r="BK520" s="5">
        <v>0.438</v>
      </c>
      <c r="BL520" s="5">
        <v>5.73</v>
      </c>
      <c r="BM520" s="5">
        <v>1.46</v>
      </c>
      <c r="BN520" s="5">
        <v>1.52</v>
      </c>
      <c r="BO520" s="5">
        <v>1.47</v>
      </c>
      <c r="BP520" s="5">
        <v>0.54300000000000004</v>
      </c>
    </row>
    <row r="521" spans="1:68">
      <c r="A521" s="15" t="s">
        <v>397</v>
      </c>
      <c r="B521" s="15" t="s">
        <v>1432</v>
      </c>
      <c r="C521" s="15" t="s">
        <v>1432</v>
      </c>
      <c r="D521" s="15" t="s">
        <v>388</v>
      </c>
      <c r="E521" s="5" t="s">
        <v>490</v>
      </c>
      <c r="F521" s="5" t="s">
        <v>99</v>
      </c>
      <c r="G521" s="5" t="s">
        <v>69</v>
      </c>
      <c r="H521" s="5">
        <v>50.329000000000001</v>
      </c>
      <c r="I521" s="5">
        <v>3.6779999999999999</v>
      </c>
      <c r="J521" s="5">
        <v>13.378</v>
      </c>
      <c r="K521" s="16">
        <v>2.1404997859499999</v>
      </c>
      <c r="L521" s="16">
        <v>10.916549999999999</v>
      </c>
      <c r="M521" s="5">
        <v>12.843</v>
      </c>
      <c r="N521" s="5">
        <v>0.193</v>
      </c>
      <c r="O521" s="5">
        <v>5.3250000000000002</v>
      </c>
      <c r="P521" s="5">
        <v>8.9879999999999995</v>
      </c>
      <c r="Q521" s="5">
        <v>3.1549999999999998</v>
      </c>
      <c r="R521" s="5">
        <v>0.755</v>
      </c>
      <c r="S521" s="5">
        <v>0.43099999999999999</v>
      </c>
      <c r="U521" s="5">
        <v>0.73693489837178305</v>
      </c>
      <c r="V521" s="5">
        <v>347.47061445761602</v>
      </c>
      <c r="W521" s="72">
        <f t="shared" si="12"/>
        <v>3.4747061445761604E-2</v>
      </c>
      <c r="X521" s="5">
        <v>455.44052296543799</v>
      </c>
      <c r="Y521" s="5">
        <v>218</v>
      </c>
      <c r="Z521" s="5">
        <v>1363.2748320000001</v>
      </c>
      <c r="AA521" s="5">
        <v>73.471091424869911</v>
      </c>
      <c r="AB521" s="5">
        <v>13.474571685367989</v>
      </c>
      <c r="AC521" s="5">
        <v>3.4782188070608178E-2</v>
      </c>
      <c r="AD521" s="5">
        <v>207.18462492401216</v>
      </c>
      <c r="AE521" s="5">
        <v>148.87573704480465</v>
      </c>
      <c r="AK521" s="5">
        <v>28.6</v>
      </c>
      <c r="AL521" s="5">
        <v>442</v>
      </c>
      <c r="AM521" s="5">
        <v>32</v>
      </c>
      <c r="AN521" s="5">
        <v>39.299999999999997</v>
      </c>
      <c r="AO521" s="5">
        <v>48.7</v>
      </c>
      <c r="AP521" s="5">
        <v>45.5</v>
      </c>
      <c r="AQ521" s="5">
        <v>154.4</v>
      </c>
      <c r="AR521" s="5">
        <v>14.96</v>
      </c>
      <c r="AS521" s="5">
        <v>418</v>
      </c>
      <c r="AT521" s="5">
        <v>34.200000000000003</v>
      </c>
      <c r="AU521" s="5">
        <v>221.9</v>
      </c>
      <c r="AV521" s="5">
        <v>23.32</v>
      </c>
      <c r="AW521" s="5">
        <v>190.8</v>
      </c>
      <c r="AX521" s="5">
        <v>19.68</v>
      </c>
      <c r="AY521" s="5">
        <v>49.5</v>
      </c>
      <c r="AZ521" s="5">
        <v>6.94</v>
      </c>
      <c r="BA521" s="5">
        <v>33.799999999999997</v>
      </c>
      <c r="BB521" s="5">
        <v>7.83</v>
      </c>
      <c r="BC521" s="5">
        <v>2.63</v>
      </c>
      <c r="BD521" s="5">
        <v>8.56</v>
      </c>
      <c r="BE521" s="5">
        <v>1.29</v>
      </c>
      <c r="BF521" s="5">
        <v>6.58</v>
      </c>
      <c r="BG521" s="5">
        <v>1.44</v>
      </c>
      <c r="BH521" s="5">
        <v>3.6</v>
      </c>
      <c r="BI521" s="5">
        <v>0.502</v>
      </c>
      <c r="BJ521" s="5">
        <v>2.67</v>
      </c>
      <c r="BK521" s="5">
        <v>0.39700000000000002</v>
      </c>
      <c r="BL521" s="5">
        <v>5.46</v>
      </c>
      <c r="BM521" s="5">
        <v>1.45</v>
      </c>
      <c r="BN521" s="5">
        <v>1.72</v>
      </c>
      <c r="BO521" s="5">
        <v>1.57</v>
      </c>
      <c r="BP521" s="5">
        <v>0.51300000000000001</v>
      </c>
    </row>
    <row r="522" spans="1:68">
      <c r="A522" s="15" t="s">
        <v>397</v>
      </c>
      <c r="B522" s="15" t="s">
        <v>1433</v>
      </c>
      <c r="C522" s="15" t="s">
        <v>1433</v>
      </c>
      <c r="D522" s="15" t="s">
        <v>315</v>
      </c>
      <c r="E522" s="5" t="s">
        <v>490</v>
      </c>
      <c r="F522" s="5" t="s">
        <v>99</v>
      </c>
      <c r="G522" s="5" t="s">
        <v>69</v>
      </c>
      <c r="H522" s="5">
        <v>50.52</v>
      </c>
      <c r="I522" s="5">
        <v>3.7050000000000001</v>
      </c>
      <c r="J522" s="5">
        <v>13.013</v>
      </c>
      <c r="K522" s="16">
        <v>2.1364997863499999</v>
      </c>
      <c r="L522" s="16">
        <v>10.89615</v>
      </c>
      <c r="M522" s="5">
        <v>12.819000000000001</v>
      </c>
      <c r="N522" s="5">
        <v>0.23400000000000001</v>
      </c>
      <c r="O522" s="5">
        <v>5.3369999999999997</v>
      </c>
      <c r="P522" s="5">
        <v>9.0299999999999994</v>
      </c>
      <c r="Q522" s="5">
        <v>3.1080000000000001</v>
      </c>
      <c r="R522" s="5">
        <v>0.77300000000000002</v>
      </c>
      <c r="S522" s="5">
        <v>0.48199999999999998</v>
      </c>
      <c r="U522" s="5">
        <v>0.77828619475643501</v>
      </c>
      <c r="V522" s="5">
        <v>341.79594330820601</v>
      </c>
      <c r="W522" s="72">
        <f t="shared" si="12"/>
        <v>3.4179594330820601E-2</v>
      </c>
      <c r="X522" s="5">
        <v>440.61321234121903</v>
      </c>
      <c r="Y522" s="5">
        <v>213</v>
      </c>
      <c r="Z522" s="5">
        <v>1687.077628</v>
      </c>
      <c r="AA522" s="5">
        <v>73.573293694482004</v>
      </c>
      <c r="AB522" s="5">
        <v>14.493855669119048</v>
      </c>
      <c r="AC522" s="5">
        <v>3.3193073421643626E-2</v>
      </c>
      <c r="AD522" s="5">
        <v>286.91796394557826</v>
      </c>
      <c r="AE522" s="5">
        <v>172.95248772365221</v>
      </c>
      <c r="AK522" s="5">
        <v>25</v>
      </c>
      <c r="AL522" s="5">
        <v>384</v>
      </c>
      <c r="AM522" s="5">
        <v>39.700000000000003</v>
      </c>
      <c r="AN522" s="5">
        <v>38.299999999999997</v>
      </c>
      <c r="AO522" s="5">
        <v>61</v>
      </c>
      <c r="AP522" s="5">
        <v>108.9</v>
      </c>
      <c r="AQ522" s="5">
        <v>149.30000000000001</v>
      </c>
      <c r="AR522" s="5">
        <v>14.3</v>
      </c>
      <c r="AS522" s="5">
        <v>372</v>
      </c>
      <c r="AT522" s="5">
        <v>30.3</v>
      </c>
      <c r="AU522" s="5">
        <v>190</v>
      </c>
      <c r="AV522" s="5">
        <v>21.7</v>
      </c>
      <c r="AW522" s="5">
        <v>179.6</v>
      </c>
      <c r="AX522" s="5">
        <v>18.21</v>
      </c>
      <c r="AY522" s="5">
        <v>45</v>
      </c>
      <c r="AZ522" s="5">
        <v>6.49</v>
      </c>
      <c r="BA522" s="5">
        <v>30.4</v>
      </c>
      <c r="BB522" s="5">
        <v>7.5</v>
      </c>
      <c r="BC522" s="5">
        <v>2.44</v>
      </c>
      <c r="BD522" s="5">
        <v>7.6</v>
      </c>
      <c r="BE522" s="5">
        <v>1.18</v>
      </c>
      <c r="BF522" s="5">
        <v>5.88</v>
      </c>
      <c r="BG522" s="5">
        <v>1.2</v>
      </c>
      <c r="BH522" s="5">
        <v>3.54</v>
      </c>
      <c r="BI522" s="5">
        <v>0.40200000000000002</v>
      </c>
      <c r="BJ522" s="5">
        <v>2.61</v>
      </c>
      <c r="BK522" s="5">
        <v>0.38800000000000001</v>
      </c>
      <c r="BL522" s="5">
        <v>4.8499999999999996</v>
      </c>
      <c r="BM522" s="5">
        <v>1.21</v>
      </c>
      <c r="BN522" s="5">
        <v>1.59</v>
      </c>
      <c r="BO522" s="5">
        <v>1.41</v>
      </c>
      <c r="BP522" s="5">
        <v>0.49199999999999999</v>
      </c>
    </row>
    <row r="523" spans="1:68">
      <c r="A523" s="15" t="s">
        <v>397</v>
      </c>
      <c r="B523" s="15" t="s">
        <v>1434</v>
      </c>
      <c r="C523" s="15" t="s">
        <v>1434</v>
      </c>
      <c r="D523" s="15" t="s">
        <v>386</v>
      </c>
      <c r="E523" s="5" t="s">
        <v>490</v>
      </c>
      <c r="F523" s="5" t="s">
        <v>99</v>
      </c>
      <c r="G523" s="5" t="s">
        <v>69</v>
      </c>
      <c r="H523" s="5">
        <v>50.91</v>
      </c>
      <c r="I523" s="5">
        <v>3.4630000000000001</v>
      </c>
      <c r="J523" s="5">
        <v>13.499000000000001</v>
      </c>
      <c r="K523" s="16">
        <v>2.126666454</v>
      </c>
      <c r="L523" s="16">
        <v>10.846</v>
      </c>
      <c r="M523" s="5">
        <v>12.76</v>
      </c>
      <c r="N523" s="5">
        <v>0.124</v>
      </c>
      <c r="O523" s="5">
        <v>5.3390000000000004</v>
      </c>
      <c r="P523" s="5">
        <v>8.74</v>
      </c>
      <c r="Q523" s="5">
        <v>3.0630000000000002</v>
      </c>
      <c r="R523" s="5">
        <v>0.71</v>
      </c>
      <c r="S523" s="5">
        <v>0.46400000000000002</v>
      </c>
      <c r="U523" s="5">
        <v>0.74409894301573398</v>
      </c>
      <c r="V523" s="5">
        <v>428.40601179766401</v>
      </c>
      <c r="W523" s="72">
        <f t="shared" si="12"/>
        <v>4.2840601179766402E-2</v>
      </c>
      <c r="X523" s="5">
        <v>480.00170610382497</v>
      </c>
      <c r="Y523" s="5">
        <v>195</v>
      </c>
      <c r="Z523" s="5">
        <v>1430.8380119999999</v>
      </c>
      <c r="AA523" s="5">
        <v>73.580717245736409</v>
      </c>
      <c r="AB523" s="5">
        <v>16.494903989822163</v>
      </c>
      <c r="AC523" s="5">
        <v>3.3084427178545602E-2</v>
      </c>
      <c r="AD523" s="5">
        <v>206.47013160173159</v>
      </c>
      <c r="AE523" s="5">
        <v>171.05722827947906</v>
      </c>
      <c r="AK523" s="5">
        <v>26.7</v>
      </c>
      <c r="AL523" s="5">
        <v>408</v>
      </c>
      <c r="AM523" s="5">
        <v>30.5</v>
      </c>
      <c r="AN523" s="5">
        <v>38.5</v>
      </c>
      <c r="AO523" s="5">
        <v>50.1</v>
      </c>
      <c r="AP523" s="5">
        <v>83.2</v>
      </c>
      <c r="AQ523" s="5">
        <v>153</v>
      </c>
      <c r="AR523" s="5">
        <v>12.76</v>
      </c>
      <c r="AS523" s="5">
        <v>386</v>
      </c>
      <c r="AT523" s="5">
        <v>33.6</v>
      </c>
      <c r="AU523" s="5">
        <v>192.6</v>
      </c>
      <c r="AV523" s="5">
        <v>19.34</v>
      </c>
      <c r="AW523" s="5">
        <v>150.30000000000001</v>
      </c>
      <c r="AX523" s="5">
        <v>17.66</v>
      </c>
      <c r="AY523" s="5">
        <v>43.5</v>
      </c>
      <c r="AZ523" s="5">
        <v>6.25</v>
      </c>
      <c r="BA523" s="5">
        <v>29.1</v>
      </c>
      <c r="BB523" s="5">
        <v>7.2</v>
      </c>
      <c r="BC523" s="5">
        <v>2.46</v>
      </c>
      <c r="BD523" s="5">
        <v>8</v>
      </c>
      <c r="BE523" s="5">
        <v>1.07</v>
      </c>
      <c r="BF523" s="5">
        <v>6.93</v>
      </c>
      <c r="BG523" s="5">
        <v>1.31</v>
      </c>
      <c r="BH523" s="5">
        <v>3.34</v>
      </c>
      <c r="BI523" s="5">
        <v>0.42</v>
      </c>
      <c r="BJ523" s="5">
        <v>3.15</v>
      </c>
      <c r="BK523" s="5">
        <v>0.36599999999999999</v>
      </c>
      <c r="BL523" s="5">
        <v>5.21</v>
      </c>
      <c r="BM523" s="5">
        <v>1.19</v>
      </c>
      <c r="BN523" s="5">
        <v>1.26</v>
      </c>
      <c r="BO523" s="5">
        <v>1.2</v>
      </c>
      <c r="BP523" s="5">
        <v>0.45700000000000002</v>
      </c>
    </row>
    <row r="524" spans="1:68">
      <c r="A524" s="15" t="s">
        <v>397</v>
      </c>
      <c r="B524" s="15" t="s">
        <v>1435</v>
      </c>
      <c r="C524" s="15" t="s">
        <v>1435</v>
      </c>
      <c r="D524" s="15" t="s">
        <v>387</v>
      </c>
      <c r="E524" s="5" t="s">
        <v>490</v>
      </c>
      <c r="F524" s="5" t="s">
        <v>99</v>
      </c>
      <c r="G524" s="5" t="s">
        <v>69</v>
      </c>
      <c r="H524" s="5">
        <v>50.448999999999998</v>
      </c>
      <c r="I524" s="5">
        <v>3.323</v>
      </c>
      <c r="J524" s="5">
        <v>13.97</v>
      </c>
      <c r="K524" s="16">
        <v>2.1628331170499999</v>
      </c>
      <c r="L524" s="16">
        <v>11.03045</v>
      </c>
      <c r="M524" s="5">
        <v>12.977</v>
      </c>
      <c r="N524" s="5">
        <v>0.21299999999999999</v>
      </c>
      <c r="O524" s="5">
        <v>5.367</v>
      </c>
      <c r="P524" s="5">
        <v>8.6820000000000004</v>
      </c>
      <c r="Q524" s="5">
        <v>2.9359999999999999</v>
      </c>
      <c r="R524" s="5">
        <v>0.72899999999999998</v>
      </c>
      <c r="S524" s="5">
        <v>0.40600000000000003</v>
      </c>
      <c r="U524" s="5">
        <v>0.77113442976950397</v>
      </c>
      <c r="V524" s="5">
        <v>344.55806456148201</v>
      </c>
      <c r="W524" s="72">
        <f t="shared" si="12"/>
        <v>3.4455806456148201E-2</v>
      </c>
      <c r="X524" s="5">
        <v>455.45792605431802</v>
      </c>
      <c r="Y524" s="5">
        <v>212</v>
      </c>
      <c r="Z524" s="5">
        <v>1464.8698360000001</v>
      </c>
      <c r="AA524" s="5">
        <v>73.303186946680796</v>
      </c>
      <c r="AB524" s="5">
        <v>15.651475122141512</v>
      </c>
      <c r="AC524" s="5">
        <v>3.5031254468113567E-2</v>
      </c>
      <c r="AD524" s="5">
        <v>218.63728895522388</v>
      </c>
      <c r="AE524" s="5">
        <v>163.37593851048814</v>
      </c>
      <c r="AK524" s="5">
        <v>24.4</v>
      </c>
      <c r="AL524" s="5">
        <v>409</v>
      </c>
      <c r="AM524" s="5">
        <v>29.2</v>
      </c>
      <c r="AN524" s="5">
        <v>41.1</v>
      </c>
      <c r="AO524" s="5">
        <v>59.1</v>
      </c>
      <c r="AP524" s="5">
        <v>108</v>
      </c>
      <c r="AQ524" s="5">
        <v>159</v>
      </c>
      <c r="AR524" s="5">
        <v>13.7</v>
      </c>
      <c r="AS524" s="5">
        <v>426</v>
      </c>
      <c r="AT524" s="5">
        <v>32.299999999999997</v>
      </c>
      <c r="AU524" s="5">
        <v>196</v>
      </c>
      <c r="AV524" s="5">
        <v>21.4</v>
      </c>
      <c r="AW524" s="5">
        <v>170</v>
      </c>
      <c r="AX524" s="5">
        <v>18.8</v>
      </c>
      <c r="AY524" s="5">
        <v>47.2</v>
      </c>
      <c r="AZ524" s="5">
        <v>6.28</v>
      </c>
      <c r="BA524" s="5">
        <v>29.1</v>
      </c>
      <c r="BB524" s="5">
        <v>7.5</v>
      </c>
      <c r="BC524" s="5">
        <v>2.36</v>
      </c>
      <c r="BD524" s="5">
        <v>6.59</v>
      </c>
      <c r="BE524" s="5">
        <v>1.2</v>
      </c>
      <c r="BF524" s="5">
        <v>6.7</v>
      </c>
      <c r="BG524" s="5">
        <v>1.47</v>
      </c>
      <c r="BH524" s="5">
        <v>3.06</v>
      </c>
      <c r="BI524" s="5">
        <v>0.47</v>
      </c>
      <c r="BJ524" s="5">
        <v>2.94</v>
      </c>
      <c r="BK524" s="5">
        <v>0.39</v>
      </c>
      <c r="BL524" s="5">
        <v>4.8</v>
      </c>
      <c r="BM524" s="5">
        <v>1.41</v>
      </c>
      <c r="BN524" s="5">
        <v>1.46</v>
      </c>
      <c r="BO524" s="5">
        <v>1.37</v>
      </c>
      <c r="BP524" s="5">
        <v>0.56000000000000005</v>
      </c>
    </row>
    <row r="525" spans="1:68">
      <c r="A525" s="15" t="s">
        <v>397</v>
      </c>
      <c r="B525" s="15" t="s">
        <v>1436</v>
      </c>
      <c r="C525" s="15" t="s">
        <v>1436</v>
      </c>
      <c r="D525" s="15" t="s">
        <v>319</v>
      </c>
      <c r="E525" s="5" t="s">
        <v>490</v>
      </c>
      <c r="F525" s="5" t="s">
        <v>99</v>
      </c>
      <c r="G525" s="5" t="s">
        <v>69</v>
      </c>
      <c r="H525" s="5">
        <v>50.878999999999998</v>
      </c>
      <c r="I525" s="5">
        <v>2.71</v>
      </c>
      <c r="J525" s="5">
        <v>13.414</v>
      </c>
      <c r="K525" s="16">
        <v>2.1406664525999997</v>
      </c>
      <c r="L525" s="16">
        <v>10.917399999999999</v>
      </c>
      <c r="M525" s="5">
        <v>12.843999999999999</v>
      </c>
      <c r="N525" s="5">
        <v>0.245</v>
      </c>
      <c r="O525" s="5">
        <v>5.3929999999999998</v>
      </c>
      <c r="P525" s="5">
        <v>9.7409999999999997</v>
      </c>
      <c r="Q525" s="5">
        <v>2.907</v>
      </c>
      <c r="R525" s="5">
        <v>0.57199999999999995</v>
      </c>
      <c r="S525" s="5">
        <v>0.28000000000000003</v>
      </c>
      <c r="U525" s="5">
        <v>0.81129122524647301</v>
      </c>
      <c r="V525" s="5">
        <v>348.32672562921601</v>
      </c>
      <c r="W525" s="72">
        <f t="shared" si="12"/>
        <v>3.48326725629216E-2</v>
      </c>
      <c r="X525" s="5">
        <v>480.32941186301798</v>
      </c>
      <c r="Y525" s="5">
        <v>210</v>
      </c>
      <c r="Z525" s="5">
        <v>1240.6601720000001</v>
      </c>
      <c r="AA525" s="5">
        <v>73.718541553839998</v>
      </c>
      <c r="AB525" s="5">
        <v>18.836447524039922</v>
      </c>
      <c r="AC525" s="5">
        <v>4.4225283237593248E-2</v>
      </c>
      <c r="AD525" s="5">
        <v>205.74795555555556</v>
      </c>
      <c r="AE525" s="5">
        <v>202.82280631161825</v>
      </c>
      <c r="AK525" s="5">
        <v>27.6</v>
      </c>
      <c r="AL525" s="5">
        <v>394</v>
      </c>
      <c r="AM525" s="5">
        <v>84.9</v>
      </c>
      <c r="AN525" s="5">
        <v>39.299999999999997</v>
      </c>
      <c r="AO525" s="5">
        <v>66.099999999999994</v>
      </c>
      <c r="AP525" s="5">
        <v>141</v>
      </c>
      <c r="AQ525" s="5">
        <v>163.80000000000001</v>
      </c>
      <c r="AR525" s="5">
        <v>13.18</v>
      </c>
      <c r="AS525" s="5">
        <v>414</v>
      </c>
      <c r="AT525" s="5">
        <v>33.200000000000003</v>
      </c>
      <c r="AU525" s="5">
        <v>166.2</v>
      </c>
      <c r="AV525" s="5">
        <v>19.66</v>
      </c>
      <c r="AW525" s="5">
        <v>152.9</v>
      </c>
      <c r="AX525" s="5">
        <v>15.98</v>
      </c>
      <c r="AY525" s="5">
        <v>40</v>
      </c>
      <c r="AZ525" s="5">
        <v>5.39</v>
      </c>
      <c r="BA525" s="5">
        <v>25.5</v>
      </c>
      <c r="BB525" s="5">
        <v>5.71</v>
      </c>
      <c r="BC525" s="5">
        <v>2.0699999999999998</v>
      </c>
      <c r="BD525" s="5">
        <v>6.69</v>
      </c>
      <c r="BE525" s="5">
        <v>1.04</v>
      </c>
      <c r="BF525" s="5">
        <v>6.03</v>
      </c>
      <c r="BG525" s="5">
        <v>1.36</v>
      </c>
      <c r="BH525" s="5">
        <v>3.23</v>
      </c>
      <c r="BI525" s="5">
        <v>0.433</v>
      </c>
      <c r="BJ525" s="5">
        <v>2.57</v>
      </c>
      <c r="BK525" s="5">
        <v>0.432</v>
      </c>
      <c r="BL525" s="5">
        <v>4.0199999999999996</v>
      </c>
      <c r="BM525" s="5">
        <v>1.1599999999999999</v>
      </c>
      <c r="BN525" s="5">
        <v>1.35</v>
      </c>
      <c r="BO525" s="5">
        <v>1.26</v>
      </c>
      <c r="BP525" s="5">
        <v>0.44500000000000001</v>
      </c>
    </row>
    <row r="526" spans="1:68">
      <c r="A526" s="15" t="s">
        <v>397</v>
      </c>
      <c r="B526" s="15" t="s">
        <v>1437</v>
      </c>
      <c r="C526" s="15" t="s">
        <v>1437</v>
      </c>
      <c r="D526" s="15" t="s">
        <v>255</v>
      </c>
      <c r="E526" s="5" t="s">
        <v>490</v>
      </c>
      <c r="F526" s="5" t="s">
        <v>99</v>
      </c>
      <c r="G526" s="5" t="s">
        <v>69</v>
      </c>
      <c r="H526" s="5">
        <v>50.906999999999996</v>
      </c>
      <c r="I526" s="5">
        <v>3.55</v>
      </c>
      <c r="J526" s="5">
        <v>13.156000000000001</v>
      </c>
      <c r="K526" s="16">
        <v>2.0704997929499998</v>
      </c>
      <c r="L526" s="16">
        <v>10.55955</v>
      </c>
      <c r="M526" s="5">
        <v>12.423</v>
      </c>
      <c r="N526" s="5">
        <v>0.184</v>
      </c>
      <c r="O526" s="5">
        <v>5.5069999999999997</v>
      </c>
      <c r="P526" s="5">
        <v>9.5050000000000008</v>
      </c>
      <c r="Q526" s="5">
        <v>2.972</v>
      </c>
      <c r="R526" s="5">
        <v>0.68799999999999994</v>
      </c>
      <c r="S526" s="5">
        <v>0.375</v>
      </c>
      <c r="U526" s="5">
        <v>0.54954859918646004</v>
      </c>
      <c r="V526" s="5">
        <v>301.21245318475297</v>
      </c>
      <c r="W526" s="72">
        <f t="shared" si="12"/>
        <v>3.0121245318475296E-2</v>
      </c>
      <c r="X526" s="5">
        <v>505.44388635144003</v>
      </c>
      <c r="Y526" s="5">
        <v>237</v>
      </c>
      <c r="Z526" s="5">
        <v>1460.866092</v>
      </c>
      <c r="AA526" s="5">
        <v>74.780411693873702</v>
      </c>
      <c r="AB526" s="5" t="s">
        <v>20</v>
      </c>
      <c r="AC526" s="5">
        <v>4.1496098399924491E-2</v>
      </c>
      <c r="AD526" s="5" t="s">
        <v>20</v>
      </c>
      <c r="AE526" s="5" t="s">
        <v>20</v>
      </c>
    </row>
    <row r="527" spans="1:68">
      <c r="A527" s="15" t="s">
        <v>397</v>
      </c>
      <c r="B527" s="15" t="s">
        <v>1438</v>
      </c>
      <c r="C527" s="15" t="s">
        <v>1438</v>
      </c>
      <c r="D527" s="15" t="s">
        <v>297</v>
      </c>
      <c r="E527" s="5" t="s">
        <v>490</v>
      </c>
      <c r="F527" s="5" t="s">
        <v>99</v>
      </c>
      <c r="G527" s="5" t="s">
        <v>69</v>
      </c>
      <c r="H527" s="5">
        <v>51.244</v>
      </c>
      <c r="I527" s="5">
        <v>3.657</v>
      </c>
      <c r="J527" s="5">
        <v>12.946999999999999</v>
      </c>
      <c r="K527" s="16">
        <v>2.0684997931499995</v>
      </c>
      <c r="L527" s="16">
        <v>10.549349999999999</v>
      </c>
      <c r="M527" s="5">
        <v>12.411</v>
      </c>
      <c r="N527" s="5">
        <v>0.153</v>
      </c>
      <c r="O527" s="5">
        <v>5.52</v>
      </c>
      <c r="P527" s="5">
        <v>9.0990000000000002</v>
      </c>
      <c r="Q527" s="5">
        <v>2.8279999999999998</v>
      </c>
      <c r="R527" s="5">
        <v>0.83</v>
      </c>
      <c r="S527" s="5">
        <v>0.35799999999999998</v>
      </c>
      <c r="U527" s="5">
        <v>0.77034155167803597</v>
      </c>
      <c r="V527" s="5">
        <v>321.91956553646997</v>
      </c>
      <c r="W527" s="72">
        <f t="shared" si="12"/>
        <v>3.2191956553646997E-2</v>
      </c>
      <c r="X527" s="5">
        <v>457.71596760735702</v>
      </c>
      <c r="Y527" s="5">
        <v>220</v>
      </c>
      <c r="Z527" s="5">
        <v>1609.5050879999999</v>
      </c>
      <c r="AA527" s="5">
        <v>74.805491555803101</v>
      </c>
      <c r="AB527" s="5">
        <v>14.576941643546402</v>
      </c>
      <c r="AC527" s="5">
        <v>3.1929487335735703E-2</v>
      </c>
      <c r="AD527" s="5">
        <v>222.92314238227146</v>
      </c>
      <c r="AE527" s="5">
        <v>156.57348611342195</v>
      </c>
      <c r="AK527" s="5">
        <v>27.5</v>
      </c>
      <c r="AL527" s="5">
        <v>398</v>
      </c>
      <c r="AM527" s="5">
        <v>54.3</v>
      </c>
      <c r="AN527" s="5">
        <v>37.700000000000003</v>
      </c>
      <c r="AO527" s="5">
        <v>51.6</v>
      </c>
      <c r="AP527" s="5">
        <v>129.80000000000001</v>
      </c>
      <c r="AQ527" s="5">
        <v>144</v>
      </c>
      <c r="AR527" s="5">
        <v>14.8</v>
      </c>
      <c r="AS527" s="5">
        <v>388</v>
      </c>
      <c r="AT527" s="5">
        <v>33</v>
      </c>
      <c r="AU527" s="5">
        <v>225.7</v>
      </c>
      <c r="AV527" s="5">
        <v>22.99</v>
      </c>
      <c r="AW527" s="5">
        <v>188.2</v>
      </c>
      <c r="AX527" s="5">
        <v>20.29</v>
      </c>
      <c r="AY527" s="5">
        <v>49.2</v>
      </c>
      <c r="AZ527" s="5">
        <v>6.99</v>
      </c>
      <c r="BA527" s="5">
        <v>31.4</v>
      </c>
      <c r="BB527" s="5">
        <v>7.93</v>
      </c>
      <c r="BC527" s="5">
        <v>2.6</v>
      </c>
      <c r="BD527" s="5">
        <v>7.97</v>
      </c>
      <c r="BE527" s="5">
        <v>1.214</v>
      </c>
      <c r="BF527" s="5">
        <v>7.22</v>
      </c>
      <c r="BG527" s="5">
        <v>1.2869999999999999</v>
      </c>
      <c r="BH527" s="5">
        <v>3.48</v>
      </c>
      <c r="BI527" s="5">
        <v>0.44</v>
      </c>
      <c r="BJ527" s="5">
        <v>2.98</v>
      </c>
      <c r="BK527" s="5">
        <v>0.4</v>
      </c>
      <c r="BL527" s="5">
        <v>5.97</v>
      </c>
      <c r="BM527" s="5">
        <v>1.45</v>
      </c>
      <c r="BN527" s="5">
        <v>1.68</v>
      </c>
      <c r="BO527" s="5">
        <v>1.67</v>
      </c>
      <c r="BP527" s="5">
        <v>0.49299999999999999</v>
      </c>
    </row>
    <row r="528" spans="1:68">
      <c r="A528" s="15" t="s">
        <v>397</v>
      </c>
      <c r="B528" s="15" t="s">
        <v>1439</v>
      </c>
      <c r="C528" s="15" t="s">
        <v>1439</v>
      </c>
      <c r="D528" s="15" t="s">
        <v>296</v>
      </c>
      <c r="E528" s="5" t="s">
        <v>490</v>
      </c>
      <c r="F528" s="5" t="s">
        <v>99</v>
      </c>
      <c r="G528" s="5" t="s">
        <v>69</v>
      </c>
      <c r="H528" s="5">
        <v>51.247999999999998</v>
      </c>
      <c r="I528" s="5">
        <v>3.649</v>
      </c>
      <c r="J528" s="5">
        <v>12.917</v>
      </c>
      <c r="K528" s="16">
        <v>2.06816645985</v>
      </c>
      <c r="L528" s="16">
        <v>10.547650000000001</v>
      </c>
      <c r="M528" s="5">
        <v>12.409000000000001</v>
      </c>
      <c r="N528" s="5">
        <v>0.19600000000000001</v>
      </c>
      <c r="O528" s="5">
        <v>5.524</v>
      </c>
      <c r="P528" s="5">
        <v>8.8870000000000005</v>
      </c>
      <c r="Q528" s="5">
        <v>2.8460000000000001</v>
      </c>
      <c r="R528" s="5">
        <v>0.82899999999999996</v>
      </c>
      <c r="S528" s="5">
        <v>0.53300000000000003</v>
      </c>
      <c r="U528" s="5">
        <v>0.78071581184137395</v>
      </c>
      <c r="V528" s="5">
        <v>326.27036766834999</v>
      </c>
      <c r="W528" s="72">
        <f t="shared" si="12"/>
        <v>3.2627036766834996E-2</v>
      </c>
      <c r="X528" s="5">
        <v>452.72499715346402</v>
      </c>
      <c r="Y528" s="5">
        <v>280</v>
      </c>
      <c r="Z528" s="5">
        <v>1603.499472</v>
      </c>
      <c r="AA528" s="5">
        <v>74.805491555803101</v>
      </c>
      <c r="AB528" s="5">
        <v>14.74674257828873</v>
      </c>
      <c r="AC528" s="5">
        <v>4.0686549275276769E-2</v>
      </c>
      <c r="AD528" s="5">
        <v>229.72771805157592</v>
      </c>
      <c r="AE528" s="5">
        <v>159.00525699416986</v>
      </c>
      <c r="AK528" s="5">
        <v>27.4</v>
      </c>
      <c r="AL528" s="5">
        <v>400</v>
      </c>
      <c r="AM528" s="5">
        <v>52</v>
      </c>
      <c r="AN528" s="5">
        <v>36.200000000000003</v>
      </c>
      <c r="AO528" s="5">
        <v>51.6</v>
      </c>
      <c r="AP528" s="5">
        <v>127.8</v>
      </c>
      <c r="AQ528" s="5">
        <v>144.19999999999999</v>
      </c>
      <c r="AR528" s="5">
        <v>14.44</v>
      </c>
      <c r="AS528" s="5">
        <v>386</v>
      </c>
      <c r="AT528" s="5">
        <v>34.1</v>
      </c>
      <c r="AU528" s="5">
        <v>235.7</v>
      </c>
      <c r="AV528" s="5">
        <v>23.06</v>
      </c>
      <c r="AW528" s="5">
        <v>184</v>
      </c>
      <c r="AX528" s="5">
        <v>20.21</v>
      </c>
      <c r="AY528" s="5">
        <v>49.1</v>
      </c>
      <c r="AZ528" s="5">
        <v>6.66</v>
      </c>
      <c r="BA528" s="5">
        <v>30.7</v>
      </c>
      <c r="BB528" s="5">
        <v>7.93</v>
      </c>
      <c r="BC528" s="5">
        <v>2.65</v>
      </c>
      <c r="BD528" s="5">
        <v>7.93</v>
      </c>
      <c r="BE528" s="5">
        <v>1.1679999999999999</v>
      </c>
      <c r="BF528" s="5">
        <v>6.98</v>
      </c>
      <c r="BG528" s="5">
        <v>1.36</v>
      </c>
      <c r="BH528" s="5">
        <v>3.48</v>
      </c>
      <c r="BI528" s="5">
        <v>0.47299999999999998</v>
      </c>
      <c r="BJ528" s="5">
        <v>3.05</v>
      </c>
      <c r="BK528" s="5">
        <v>0.39100000000000001</v>
      </c>
      <c r="BL528" s="5">
        <v>5.89</v>
      </c>
      <c r="BM528" s="5">
        <v>1.4239999999999999</v>
      </c>
      <c r="BN528" s="5">
        <v>1.68</v>
      </c>
      <c r="BO528" s="5">
        <v>1.61</v>
      </c>
      <c r="BP528" s="5">
        <v>0.52900000000000003</v>
      </c>
    </row>
    <row r="529" spans="1:68">
      <c r="A529" s="15" t="s">
        <v>397</v>
      </c>
      <c r="B529" s="15" t="s">
        <v>1440</v>
      </c>
      <c r="C529" s="15" t="s">
        <v>1440</v>
      </c>
      <c r="D529" s="15" t="s">
        <v>316</v>
      </c>
      <c r="E529" s="5" t="s">
        <v>490</v>
      </c>
      <c r="F529" s="5" t="s">
        <v>99</v>
      </c>
      <c r="G529" s="5" t="s">
        <v>69</v>
      </c>
      <c r="H529" s="5">
        <v>50.417000000000002</v>
      </c>
      <c r="I529" s="5">
        <v>4.2510000000000003</v>
      </c>
      <c r="J529" s="5">
        <v>12.775</v>
      </c>
      <c r="K529" s="16">
        <v>2.0459997953999998</v>
      </c>
      <c r="L529" s="16">
        <v>10.4346</v>
      </c>
      <c r="M529" s="5">
        <v>12.276</v>
      </c>
      <c r="N529" s="5">
        <v>0.17899999999999999</v>
      </c>
      <c r="O529" s="5">
        <v>5.5739999999999998</v>
      </c>
      <c r="P529" s="5">
        <v>9.2680000000000007</v>
      </c>
      <c r="Q529" s="5">
        <v>3.0339999999999998</v>
      </c>
      <c r="R529" s="5">
        <v>0.81399999999999995</v>
      </c>
      <c r="S529" s="5">
        <v>0.45800000000000002</v>
      </c>
      <c r="U529" s="5">
        <v>0.758277641613884</v>
      </c>
      <c r="V529" s="5">
        <v>310.08068280905297</v>
      </c>
      <c r="W529" s="72">
        <f t="shared" si="12"/>
        <v>3.1008068280905299E-2</v>
      </c>
      <c r="X529" s="5">
        <v>442.31655693884301</v>
      </c>
      <c r="Y529" s="5">
        <v>271</v>
      </c>
      <c r="Z529" s="5">
        <v>1911.7877599999999</v>
      </c>
      <c r="AA529" s="5">
        <v>75.272780950269109</v>
      </c>
      <c r="AB529" s="5">
        <v>13.322787859603704</v>
      </c>
      <c r="AC529" s="5">
        <v>4.0104420294991248E-2</v>
      </c>
      <c r="AD529" s="5">
        <v>261.88873424657532</v>
      </c>
      <c r="AE529" s="5">
        <v>148.10110187771173</v>
      </c>
      <c r="AK529" s="5">
        <v>28.15</v>
      </c>
      <c r="AL529" s="5">
        <v>444</v>
      </c>
      <c r="AM529" s="5">
        <v>65</v>
      </c>
      <c r="AN529" s="5">
        <v>40.799999999999997</v>
      </c>
      <c r="AO529" s="5">
        <v>69.5</v>
      </c>
      <c r="AP529" s="5">
        <v>136.1</v>
      </c>
      <c r="AQ529" s="5">
        <v>152</v>
      </c>
      <c r="AR529" s="5">
        <v>15.67</v>
      </c>
      <c r="AS529" s="5">
        <v>381</v>
      </c>
      <c r="AT529" s="5">
        <v>33</v>
      </c>
      <c r="AU529" s="5">
        <v>221.3</v>
      </c>
      <c r="AV529" s="5">
        <v>24.5</v>
      </c>
      <c r="AW529" s="5">
        <v>192.9</v>
      </c>
      <c r="AX529" s="5">
        <v>20.52</v>
      </c>
      <c r="AY529" s="5">
        <v>51.2</v>
      </c>
      <c r="AZ529" s="5">
        <v>7.18</v>
      </c>
      <c r="BA529" s="5">
        <v>33.200000000000003</v>
      </c>
      <c r="BB529" s="5">
        <v>8.6199999999999992</v>
      </c>
      <c r="BC529" s="5">
        <v>2.73</v>
      </c>
      <c r="BD529" s="5">
        <v>8.34</v>
      </c>
      <c r="BE529" s="5">
        <v>1.3480000000000001</v>
      </c>
      <c r="BF529" s="5">
        <v>7.3</v>
      </c>
      <c r="BG529" s="5">
        <v>1.373</v>
      </c>
      <c r="BH529" s="5">
        <v>3.7</v>
      </c>
      <c r="BI529" s="5">
        <v>0.44800000000000001</v>
      </c>
      <c r="BJ529" s="5">
        <v>2.84</v>
      </c>
      <c r="BK529" s="5">
        <v>0.36</v>
      </c>
      <c r="BL529" s="5">
        <v>5.92</v>
      </c>
      <c r="BM529" s="5">
        <v>1.4350000000000001</v>
      </c>
      <c r="BN529" s="5">
        <v>1.8</v>
      </c>
      <c r="BO529" s="5">
        <v>1.51</v>
      </c>
      <c r="BP529" s="5">
        <v>0.53700000000000003</v>
      </c>
    </row>
    <row r="530" spans="1:68">
      <c r="A530" s="15" t="s">
        <v>397</v>
      </c>
      <c r="B530" s="15" t="s">
        <v>1441</v>
      </c>
      <c r="C530" s="15" t="s">
        <v>1441</v>
      </c>
      <c r="D530" s="15" t="s">
        <v>281</v>
      </c>
      <c r="E530" s="5" t="s">
        <v>490</v>
      </c>
      <c r="F530" s="5" t="s">
        <v>99</v>
      </c>
      <c r="G530" s="5" t="s">
        <v>69</v>
      </c>
      <c r="H530" s="5">
        <v>51.542000000000002</v>
      </c>
      <c r="I530" s="5">
        <v>2.653</v>
      </c>
      <c r="J530" s="5">
        <v>13.478</v>
      </c>
      <c r="K530" s="16">
        <v>2.0564997943499996</v>
      </c>
      <c r="L530" s="16">
        <v>10.488149999999999</v>
      </c>
      <c r="M530" s="5">
        <v>12.339</v>
      </c>
      <c r="N530" s="5">
        <v>0.14799999999999999</v>
      </c>
      <c r="O530" s="5">
        <v>5.7110000000000003</v>
      </c>
      <c r="P530" s="5">
        <v>9.8369999999999997</v>
      </c>
      <c r="Q530" s="5">
        <v>2.649</v>
      </c>
      <c r="R530" s="5">
        <v>0.59599999999999997</v>
      </c>
      <c r="S530" s="5">
        <v>0.29899999999999999</v>
      </c>
      <c r="U530" s="5">
        <v>0.58171853048038802</v>
      </c>
      <c r="V530" s="5">
        <v>218.438305986215</v>
      </c>
      <c r="W530" s="72">
        <f t="shared" si="12"/>
        <v>2.1843830598621501E-2</v>
      </c>
      <c r="X530" s="5">
        <v>493.98442294105598</v>
      </c>
      <c r="Y530" s="5">
        <v>203</v>
      </c>
      <c r="Z530" s="5">
        <v>1209.130688</v>
      </c>
      <c r="AA530" s="5">
        <v>75.538379902492807</v>
      </c>
      <c r="AB530" s="5">
        <v>22.151767844890401</v>
      </c>
      <c r="AC530" s="5">
        <v>4.1029586037203386E-2</v>
      </c>
      <c r="AD530" s="5">
        <v>201.52178133333334</v>
      </c>
      <c r="AE530" s="5">
        <v>165.73177506563761</v>
      </c>
      <c r="AK530" s="5">
        <v>27.6</v>
      </c>
      <c r="AL530" s="5">
        <v>390</v>
      </c>
      <c r="AM530" s="5">
        <v>59</v>
      </c>
      <c r="AN530" s="5">
        <v>37.9</v>
      </c>
      <c r="AO530" s="5">
        <v>61</v>
      </c>
      <c r="AP530" s="5">
        <v>128</v>
      </c>
      <c r="AQ530" s="5">
        <v>172</v>
      </c>
      <c r="AR530" s="5">
        <v>12</v>
      </c>
      <c r="AS530" s="5">
        <v>383</v>
      </c>
      <c r="AT530" s="5">
        <v>30.1</v>
      </c>
      <c r="AU530" s="5">
        <v>151</v>
      </c>
      <c r="AV530" s="5">
        <v>18.7</v>
      </c>
      <c r="AW530" s="5">
        <v>146</v>
      </c>
      <c r="AX530" s="5">
        <v>13.7</v>
      </c>
      <c r="AY530" s="5">
        <v>35.1</v>
      </c>
      <c r="AZ530" s="5">
        <v>5.01</v>
      </c>
      <c r="BA530" s="5">
        <v>22.3</v>
      </c>
      <c r="BB530" s="5">
        <v>6.8</v>
      </c>
      <c r="BC530" s="5">
        <v>2.14</v>
      </c>
      <c r="BD530" s="5">
        <v>7</v>
      </c>
      <c r="BE530" s="5">
        <v>1.18</v>
      </c>
      <c r="BF530" s="5">
        <v>6</v>
      </c>
      <c r="BG530" s="5">
        <v>1.25</v>
      </c>
      <c r="BH530" s="5">
        <v>3.07</v>
      </c>
      <c r="BI530" s="5">
        <v>0.49</v>
      </c>
      <c r="BJ530" s="5">
        <v>2.78</v>
      </c>
      <c r="BK530" s="5">
        <v>0.4</v>
      </c>
      <c r="BL530" s="5">
        <v>3.83</v>
      </c>
      <c r="BM530" s="5">
        <v>1.48</v>
      </c>
      <c r="BN530" s="5">
        <v>1.27</v>
      </c>
      <c r="BO530" s="5">
        <v>1.28</v>
      </c>
      <c r="BP530" s="5">
        <v>0.33900000000000002</v>
      </c>
    </row>
    <row r="531" spans="1:68">
      <c r="A531" s="15" t="s">
        <v>397</v>
      </c>
      <c r="B531" s="15" t="s">
        <v>1442</v>
      </c>
      <c r="C531" s="15" t="s">
        <v>1442</v>
      </c>
      <c r="D531" s="15" t="s">
        <v>270</v>
      </c>
      <c r="E531" s="5" t="s">
        <v>490</v>
      </c>
      <c r="F531" s="5" t="s">
        <v>99</v>
      </c>
      <c r="G531" s="5" t="s">
        <v>69</v>
      </c>
      <c r="H531" s="5">
        <v>51.363999999999997</v>
      </c>
      <c r="I531" s="5">
        <v>3.2229999999999999</v>
      </c>
      <c r="J531" s="5">
        <v>13.241</v>
      </c>
      <c r="K531" s="16">
        <v>2.0071664659499997</v>
      </c>
      <c r="L531" s="16">
        <v>10.236549999999999</v>
      </c>
      <c r="M531" s="5">
        <v>12.042999999999999</v>
      </c>
      <c r="N531" s="5">
        <v>0.17899999999999999</v>
      </c>
      <c r="O531" s="5">
        <v>5.75</v>
      </c>
      <c r="P531" s="5">
        <v>9.82</v>
      </c>
      <c r="Q531" s="5">
        <v>2.6389999999999998</v>
      </c>
      <c r="R531" s="5">
        <v>0.63900000000000001</v>
      </c>
      <c r="S531" s="5">
        <v>0.379</v>
      </c>
      <c r="U531" s="5">
        <v>0.54302315243546095</v>
      </c>
      <c r="V531" s="5">
        <v>220.190572509037</v>
      </c>
      <c r="W531" s="72">
        <f t="shared" si="12"/>
        <v>2.2019057250903699E-2</v>
      </c>
      <c r="X531" s="5">
        <v>405.49178669960497</v>
      </c>
      <c r="Y531" s="5">
        <v>157</v>
      </c>
      <c r="Z531" s="5">
        <v>1282.699484</v>
      </c>
      <c r="AA531" s="5">
        <v>76.125223118022205</v>
      </c>
      <c r="AB531" s="5">
        <v>15.074044115226952</v>
      </c>
      <c r="AC531" s="5">
        <v>2.959689496884137E-2</v>
      </c>
      <c r="AD531" s="5">
        <v>207.22124135702745</v>
      </c>
      <c r="AE531" s="5">
        <v>136.09602817931355</v>
      </c>
      <c r="AK531" s="5">
        <v>30.2</v>
      </c>
      <c r="AL531" s="5">
        <v>394</v>
      </c>
      <c r="AM531" s="5">
        <v>47.6</v>
      </c>
      <c r="AN531" s="5">
        <v>39.1</v>
      </c>
      <c r="AO531" s="5">
        <v>54.3</v>
      </c>
      <c r="AP531" s="5">
        <v>182.4</v>
      </c>
      <c r="AQ531" s="5">
        <v>134.19999999999999</v>
      </c>
      <c r="AR531" s="5">
        <v>11.86</v>
      </c>
      <c r="AS531" s="5">
        <v>379</v>
      </c>
      <c r="AT531" s="5">
        <v>30</v>
      </c>
      <c r="AU531" s="5">
        <v>188.8</v>
      </c>
      <c r="AV531" s="5">
        <v>18.55</v>
      </c>
      <c r="AW531" s="5">
        <v>148.19999999999999</v>
      </c>
      <c r="AX531" s="5">
        <v>16.440000000000001</v>
      </c>
      <c r="AY531" s="5">
        <v>39.9</v>
      </c>
      <c r="AZ531" s="5">
        <v>5.44</v>
      </c>
      <c r="BA531" s="5">
        <v>26.9</v>
      </c>
      <c r="BB531" s="5">
        <v>6.69</v>
      </c>
      <c r="BC531" s="5">
        <v>2.4500000000000002</v>
      </c>
      <c r="BD531" s="5">
        <v>6.63</v>
      </c>
      <c r="BE531" s="5">
        <v>1.07</v>
      </c>
      <c r="BF531" s="5">
        <v>6.19</v>
      </c>
      <c r="BG531" s="5">
        <v>1.1299999999999999</v>
      </c>
      <c r="BH531" s="5">
        <v>3.06</v>
      </c>
      <c r="BI531" s="5">
        <v>0.433</v>
      </c>
      <c r="BJ531" s="5">
        <v>2.71</v>
      </c>
      <c r="BK531" s="5">
        <v>0.46700000000000003</v>
      </c>
      <c r="BL531" s="5">
        <v>4.66</v>
      </c>
      <c r="BM531" s="5">
        <v>1.18</v>
      </c>
      <c r="BN531" s="5">
        <v>1.41</v>
      </c>
      <c r="BO531" s="5">
        <v>1.19</v>
      </c>
      <c r="BP531" s="5">
        <v>0.41399999999999998</v>
      </c>
    </row>
    <row r="532" spans="1:68">
      <c r="A532" s="15" t="s">
        <v>397</v>
      </c>
      <c r="B532" s="15" t="s">
        <v>1443</v>
      </c>
      <c r="C532" s="15" t="s">
        <v>1443</v>
      </c>
      <c r="D532" s="15" t="s">
        <v>269</v>
      </c>
      <c r="E532" s="5" t="s">
        <v>490</v>
      </c>
      <c r="F532" s="5" t="s">
        <v>99</v>
      </c>
      <c r="G532" s="5" t="s">
        <v>69</v>
      </c>
      <c r="H532" s="5">
        <v>51.844999999999999</v>
      </c>
      <c r="I532" s="5">
        <v>3.5950000000000002</v>
      </c>
      <c r="J532" s="5">
        <v>12.704000000000001</v>
      </c>
      <c r="K532" s="16">
        <v>2.0133331319999996</v>
      </c>
      <c r="L532" s="16">
        <v>10.267999999999999</v>
      </c>
      <c r="M532" s="5">
        <v>12.08</v>
      </c>
      <c r="N532" s="5">
        <v>0.20699999999999999</v>
      </c>
      <c r="O532" s="5">
        <v>5.7690000000000001</v>
      </c>
      <c r="P532" s="5">
        <v>9.3629999999999995</v>
      </c>
      <c r="Q532" s="5">
        <v>2.66</v>
      </c>
      <c r="R532" s="5">
        <v>0.70199999999999996</v>
      </c>
      <c r="S532" s="5">
        <v>0.35799999999999998</v>
      </c>
      <c r="U532" s="5">
        <v>0.53739297020198795</v>
      </c>
      <c r="V532" s="5">
        <v>235.37945923193399</v>
      </c>
      <c r="W532" s="72">
        <f t="shared" si="12"/>
        <v>2.3537945923193398E-2</v>
      </c>
      <c r="X532" s="5">
        <v>428.154838602513</v>
      </c>
      <c r="Y532" s="5">
        <v>212</v>
      </c>
      <c r="Z532" s="5">
        <v>1350.763132</v>
      </c>
      <c r="AA532" s="5">
        <v>76.125223118022205</v>
      </c>
      <c r="AB532" s="5">
        <v>14.662836938442226</v>
      </c>
      <c r="AC532" s="5">
        <v>3.6378610409194864E-2</v>
      </c>
      <c r="AD532" s="5">
        <v>204.04276918429002</v>
      </c>
      <c r="AE532" s="5">
        <v>119.95378799151517</v>
      </c>
      <c r="AK532" s="5">
        <v>31.7</v>
      </c>
      <c r="AL532" s="5">
        <v>415</v>
      </c>
      <c r="AM532" s="5">
        <v>43.7</v>
      </c>
      <c r="AN532" s="5">
        <v>38.799999999999997</v>
      </c>
      <c r="AO532" s="5">
        <v>54.9</v>
      </c>
      <c r="AP532" s="5">
        <v>197</v>
      </c>
      <c r="AQ532" s="5">
        <v>138.1</v>
      </c>
      <c r="AR532" s="5">
        <v>13.22</v>
      </c>
      <c r="AS532" s="5">
        <v>362</v>
      </c>
      <c r="AT532" s="5">
        <v>32.799999999999997</v>
      </c>
      <c r="AU532" s="5">
        <v>213.7</v>
      </c>
      <c r="AV532" s="5">
        <v>21.52</v>
      </c>
      <c r="AW532" s="5">
        <v>166.3</v>
      </c>
      <c r="AX532" s="5">
        <v>18.399999999999999</v>
      </c>
      <c r="AY532" s="5">
        <v>44.8</v>
      </c>
      <c r="AZ532" s="5">
        <v>6.12</v>
      </c>
      <c r="BA532" s="5">
        <v>29.2</v>
      </c>
      <c r="BB532" s="5">
        <v>7.44</v>
      </c>
      <c r="BC532" s="5">
        <v>2.31</v>
      </c>
      <c r="BD532" s="5">
        <v>8.08</v>
      </c>
      <c r="BE532" s="5">
        <v>1.1100000000000001</v>
      </c>
      <c r="BF532" s="5">
        <v>6.62</v>
      </c>
      <c r="BG532" s="5">
        <v>1.26</v>
      </c>
      <c r="BH532" s="5">
        <v>3.38</v>
      </c>
      <c r="BI532" s="5">
        <v>0.43099999999999999</v>
      </c>
      <c r="BJ532" s="5">
        <v>2.61</v>
      </c>
      <c r="BK532" s="5">
        <v>0.34599999999999997</v>
      </c>
      <c r="BL532" s="5">
        <v>6.02</v>
      </c>
      <c r="BM532" s="5">
        <v>1.26</v>
      </c>
      <c r="BN532" s="5">
        <v>1.43</v>
      </c>
      <c r="BO532" s="5">
        <v>1.34</v>
      </c>
      <c r="BP532" s="5">
        <v>0.42499999999999999</v>
      </c>
    </row>
    <row r="533" spans="1:68">
      <c r="A533" s="15" t="s">
        <v>397</v>
      </c>
      <c r="B533" s="15" t="s">
        <v>1444</v>
      </c>
      <c r="C533" s="15" t="s">
        <v>1444</v>
      </c>
      <c r="D533" s="15" t="s">
        <v>309</v>
      </c>
      <c r="E533" s="5" t="s">
        <v>490</v>
      </c>
      <c r="F533" s="5" t="s">
        <v>99</v>
      </c>
      <c r="G533" s="5" t="s">
        <v>69</v>
      </c>
      <c r="H533" s="5">
        <v>50.347000000000001</v>
      </c>
      <c r="I533" s="5">
        <v>3.2989999999999999</v>
      </c>
      <c r="J533" s="5">
        <v>13.965</v>
      </c>
      <c r="K533" s="16">
        <v>1.9708331362499998</v>
      </c>
      <c r="L533" s="16">
        <v>10.05125</v>
      </c>
      <c r="M533" s="5">
        <v>11.824999999999999</v>
      </c>
      <c r="N533" s="5">
        <v>0.19400000000000001</v>
      </c>
      <c r="O533" s="5">
        <v>5.8860000000000001</v>
      </c>
      <c r="P533" s="5">
        <v>10.111000000000001</v>
      </c>
      <c r="Q533" s="5">
        <v>2.6789999999999998</v>
      </c>
      <c r="R533" s="5">
        <v>0.69699999999999995</v>
      </c>
      <c r="S533" s="5">
        <v>0.377</v>
      </c>
      <c r="U533" s="5">
        <v>0.45589326316182299</v>
      </c>
      <c r="V533" s="5">
        <v>251.79647869404201</v>
      </c>
      <c r="W533" s="72">
        <f t="shared" si="12"/>
        <v>2.5179647869404201E-2</v>
      </c>
      <c r="X533" s="5">
        <v>298.45426373399403</v>
      </c>
      <c r="Y533" s="5">
        <v>180</v>
      </c>
      <c r="Z533" s="5">
        <v>1332.2458160000001</v>
      </c>
      <c r="AA533" s="5">
        <v>76.894221965172704</v>
      </c>
      <c r="AB533" s="5">
        <v>10.972583225514487</v>
      </c>
      <c r="AC533" s="5">
        <v>3.110907400521009E-2</v>
      </c>
      <c r="AD533" s="5">
        <v>227.73432752136756</v>
      </c>
      <c r="AE533" s="5">
        <v>109.8537983522465</v>
      </c>
      <c r="AK533" s="5">
        <v>33.5</v>
      </c>
      <c r="AL533" s="5">
        <v>347</v>
      </c>
      <c r="AM533" s="5">
        <v>115.7</v>
      </c>
      <c r="AN533" s="5">
        <v>33</v>
      </c>
      <c r="AO533" s="5">
        <v>40.9</v>
      </c>
      <c r="AP533" s="5">
        <v>145.4</v>
      </c>
      <c r="AQ533" s="5">
        <v>119.4</v>
      </c>
      <c r="AR533" s="5">
        <v>14</v>
      </c>
      <c r="AS533" s="5">
        <v>403</v>
      </c>
      <c r="AT533" s="5">
        <v>27.9</v>
      </c>
      <c r="AU533" s="5">
        <v>183</v>
      </c>
      <c r="AV533" s="5">
        <v>18.7</v>
      </c>
      <c r="AW533" s="5">
        <v>163.4</v>
      </c>
      <c r="AX533" s="5">
        <v>17.2</v>
      </c>
      <c r="AY533" s="5">
        <v>41.5</v>
      </c>
      <c r="AZ533" s="5">
        <v>5.94</v>
      </c>
      <c r="BA533" s="5">
        <v>27.2</v>
      </c>
      <c r="BB533" s="5">
        <v>7.29</v>
      </c>
      <c r="BC533" s="5">
        <v>2.1</v>
      </c>
      <c r="BD533" s="5">
        <v>6.95</v>
      </c>
      <c r="BE533" s="5">
        <v>1.036</v>
      </c>
      <c r="BF533" s="5">
        <v>5.85</v>
      </c>
      <c r="BG533" s="5">
        <v>1.155</v>
      </c>
      <c r="BH533" s="5">
        <v>3.04</v>
      </c>
      <c r="BI533" s="5">
        <v>0.44900000000000001</v>
      </c>
      <c r="BJ533" s="5">
        <v>2.4900000000000002</v>
      </c>
      <c r="BK533" s="5">
        <v>0.28199999999999997</v>
      </c>
      <c r="BL533" s="5">
        <v>4.8899999999999997</v>
      </c>
      <c r="BM533" s="5">
        <v>1.22</v>
      </c>
      <c r="BN533" s="5">
        <v>1.34</v>
      </c>
      <c r="BO533" s="5">
        <v>1.4</v>
      </c>
      <c r="BP533" s="5">
        <v>0.53</v>
      </c>
    </row>
    <row r="534" spans="1:68">
      <c r="A534" s="15" t="s">
        <v>397</v>
      </c>
      <c r="B534" s="15" t="s">
        <v>1445</v>
      </c>
      <c r="C534" s="15" t="s">
        <v>1445</v>
      </c>
      <c r="D534" s="15" t="s">
        <v>280</v>
      </c>
      <c r="E534" s="5" t="s">
        <v>490</v>
      </c>
      <c r="F534" s="5" t="s">
        <v>99</v>
      </c>
      <c r="G534" s="5" t="s">
        <v>69</v>
      </c>
      <c r="H534" s="5">
        <v>51.731000000000002</v>
      </c>
      <c r="I534" s="5">
        <v>3.2480000000000002</v>
      </c>
      <c r="J534" s="5">
        <v>13.3</v>
      </c>
      <c r="K534" s="16">
        <v>2.0086664657999997</v>
      </c>
      <c r="L534" s="16">
        <v>10.244199999999999</v>
      </c>
      <c r="M534" s="5">
        <v>12.052</v>
      </c>
      <c r="N534" s="5">
        <v>0.13200000000000001</v>
      </c>
      <c r="O534" s="5">
        <v>5.8979999999999997</v>
      </c>
      <c r="P534" s="5">
        <v>9.2509999999999994</v>
      </c>
      <c r="Q534" s="5">
        <v>2.661</v>
      </c>
      <c r="R534" s="5">
        <v>0.70399999999999996</v>
      </c>
      <c r="S534" s="5">
        <v>0.28499999999999998</v>
      </c>
      <c r="U534" s="5">
        <v>0.58091869187056</v>
      </c>
      <c r="V534" s="5">
        <v>171.86369490067801</v>
      </c>
      <c r="W534" s="72">
        <f t="shared" si="12"/>
        <v>1.7186369490067802E-2</v>
      </c>
      <c r="X534" s="5">
        <v>428.149262874577</v>
      </c>
      <c r="Y534" s="5">
        <v>176</v>
      </c>
      <c r="Z534" s="5">
        <v>940.37937199999999</v>
      </c>
      <c r="AA534" s="5">
        <v>76.537187267804796</v>
      </c>
      <c r="AB534" s="5">
        <v>15.857380106465815</v>
      </c>
      <c r="AC534" s="5">
        <v>3.0115311918932536E-2</v>
      </c>
      <c r="AD534" s="5">
        <v>148.09123968503937</v>
      </c>
      <c r="AE534" s="5">
        <v>144.86750420712218</v>
      </c>
      <c r="AK534" s="5">
        <v>32.19</v>
      </c>
      <c r="AL534" s="5">
        <v>394</v>
      </c>
      <c r="AM534" s="5">
        <v>84.2</v>
      </c>
      <c r="AN534" s="5">
        <v>37.799999999999997</v>
      </c>
      <c r="AO534" s="5">
        <v>54.3</v>
      </c>
      <c r="AP534" s="5">
        <v>146</v>
      </c>
      <c r="AQ534" s="5">
        <v>143.5</v>
      </c>
      <c r="AR534" s="5">
        <v>12.4</v>
      </c>
      <c r="AS534" s="5">
        <v>372</v>
      </c>
      <c r="AT534" s="5">
        <v>31.7</v>
      </c>
      <c r="AU534" s="5">
        <v>192.6</v>
      </c>
      <c r="AV534" s="5">
        <v>18.62</v>
      </c>
      <c r="AW534" s="5">
        <v>152.5</v>
      </c>
      <c r="AX534" s="5">
        <v>16.739999999999998</v>
      </c>
      <c r="AY534" s="5">
        <v>40.1</v>
      </c>
      <c r="AZ534" s="5">
        <v>5.61</v>
      </c>
      <c r="BA534" s="5">
        <v>27</v>
      </c>
      <c r="BB534" s="5">
        <v>7.54</v>
      </c>
      <c r="BC534" s="5">
        <v>2.4</v>
      </c>
      <c r="BD534" s="5">
        <v>7.64</v>
      </c>
      <c r="BE534" s="5">
        <v>1.032</v>
      </c>
      <c r="BF534" s="5">
        <v>6.35</v>
      </c>
      <c r="BG534" s="5">
        <v>1.2150000000000001</v>
      </c>
      <c r="BH534" s="5">
        <v>3.21</v>
      </c>
      <c r="BI534" s="5">
        <v>0.44600000000000001</v>
      </c>
      <c r="BJ534" s="5">
        <v>2.78</v>
      </c>
      <c r="BK534" s="5">
        <v>0.34799999999999998</v>
      </c>
      <c r="BL534" s="5">
        <v>5.05</v>
      </c>
      <c r="BM534" s="5">
        <v>1.19</v>
      </c>
      <c r="BN534" s="5">
        <v>1.371</v>
      </c>
      <c r="BO534" s="5">
        <v>1.278</v>
      </c>
      <c r="BP534" s="5">
        <v>0.47899999999999998</v>
      </c>
    </row>
    <row r="535" spans="1:68">
      <c r="A535" s="15" t="s">
        <v>397</v>
      </c>
      <c r="B535" s="15" t="s">
        <v>1446</v>
      </c>
      <c r="C535" s="15" t="s">
        <v>1446</v>
      </c>
      <c r="D535" s="15" t="s">
        <v>262</v>
      </c>
      <c r="E535" s="5" t="s">
        <v>490</v>
      </c>
      <c r="F535" s="5" t="s">
        <v>99</v>
      </c>
      <c r="G535" s="5" t="s">
        <v>69</v>
      </c>
      <c r="H535" s="5">
        <v>51.204000000000001</v>
      </c>
      <c r="I535" s="5">
        <v>3.4409999999999998</v>
      </c>
      <c r="J535" s="5">
        <v>13.36</v>
      </c>
      <c r="K535" s="16">
        <v>1.9088331424499998</v>
      </c>
      <c r="L535" s="16">
        <v>9.7350499999999993</v>
      </c>
      <c r="M535" s="5">
        <v>11.452999999999999</v>
      </c>
      <c r="N535" s="5">
        <v>0.19500000000000001</v>
      </c>
      <c r="O535" s="5">
        <v>5.9039999999999999</v>
      </c>
      <c r="P535" s="5">
        <v>10.712</v>
      </c>
      <c r="Q535" s="5">
        <v>2.3780000000000001</v>
      </c>
      <c r="R535" s="5">
        <v>0.48199999999999998</v>
      </c>
      <c r="S535" s="5">
        <v>0.27900000000000003</v>
      </c>
      <c r="U535" s="5">
        <v>0.27175660058441697</v>
      </c>
      <c r="V535" s="5">
        <v>82.736854052688997</v>
      </c>
      <c r="W535" s="72">
        <f t="shared" si="12"/>
        <v>8.2736854052688994E-3</v>
      </c>
      <c r="X535" s="5">
        <v>277.06687866280902</v>
      </c>
      <c r="Y535" s="5">
        <v>120</v>
      </c>
      <c r="Z535" s="5">
        <v>403.377208</v>
      </c>
      <c r="AA535" s="5">
        <v>78.682464934555597</v>
      </c>
      <c r="AB535" s="5">
        <v>14.597833438504162</v>
      </c>
      <c r="AC535" s="5">
        <v>2.9990352118439041E-2</v>
      </c>
      <c r="AD535" s="5">
        <v>79.718815810276681</v>
      </c>
      <c r="AE535" s="5">
        <v>98.820582030697082</v>
      </c>
      <c r="AK535" s="5">
        <v>30.85</v>
      </c>
      <c r="AL535" s="5">
        <v>344</v>
      </c>
      <c r="AM535" s="5">
        <v>185.3</v>
      </c>
      <c r="AN535" s="5">
        <v>40.799999999999997</v>
      </c>
      <c r="AO535" s="5">
        <v>65</v>
      </c>
      <c r="AP535" s="5">
        <v>154</v>
      </c>
      <c r="AQ535" s="5">
        <v>122.4</v>
      </c>
      <c r="AR535" s="5">
        <v>7.61</v>
      </c>
      <c r="AS535" s="5">
        <v>302.89999999999998</v>
      </c>
      <c r="AT535" s="5">
        <v>24</v>
      </c>
      <c r="AU535" s="5">
        <v>134.69999999999999</v>
      </c>
      <c r="AV535" s="5">
        <v>12.33</v>
      </c>
      <c r="AW535" s="5">
        <v>99.3</v>
      </c>
      <c r="AX535" s="5">
        <v>11.05</v>
      </c>
      <c r="AY535" s="5">
        <v>27.5</v>
      </c>
      <c r="AZ535" s="5">
        <v>3.84</v>
      </c>
      <c r="BA535" s="5">
        <v>18.98</v>
      </c>
      <c r="BB535" s="5">
        <v>5.08</v>
      </c>
      <c r="BC535" s="5">
        <v>1.75</v>
      </c>
      <c r="BD535" s="5">
        <v>5.53</v>
      </c>
      <c r="BE535" s="5">
        <v>0.83699999999999997</v>
      </c>
      <c r="BF535" s="5">
        <v>5.0599999999999996</v>
      </c>
      <c r="BG535" s="5">
        <v>1</v>
      </c>
      <c r="BH535" s="5">
        <v>2.61</v>
      </c>
      <c r="BI535" s="5">
        <v>0.34399999999999997</v>
      </c>
      <c r="BJ535" s="5">
        <v>2.09</v>
      </c>
      <c r="BK535" s="5">
        <v>0.26300000000000001</v>
      </c>
      <c r="BL535" s="5">
        <v>3.68</v>
      </c>
      <c r="BM535" s="5">
        <v>0.67700000000000005</v>
      </c>
      <c r="BN535" s="5">
        <v>0.91</v>
      </c>
      <c r="BO535" s="5">
        <v>0.85399999999999998</v>
      </c>
      <c r="BP535" s="5">
        <v>0.29199999999999998</v>
      </c>
    </row>
    <row r="536" spans="1:68">
      <c r="A536" s="15" t="s">
        <v>397</v>
      </c>
      <c r="B536" s="15" t="s">
        <v>1447</v>
      </c>
      <c r="C536" s="15" t="s">
        <v>1447</v>
      </c>
      <c r="D536" s="15" t="s">
        <v>295</v>
      </c>
      <c r="E536" s="5" t="s">
        <v>490</v>
      </c>
      <c r="F536" s="5" t="s">
        <v>99</v>
      </c>
      <c r="G536" s="5" t="s">
        <v>69</v>
      </c>
      <c r="H536" s="5">
        <v>51.219000000000001</v>
      </c>
      <c r="I536" s="5">
        <v>3.4129999999999998</v>
      </c>
      <c r="J536" s="5">
        <v>13.048</v>
      </c>
      <c r="K536" s="16">
        <v>1.88816647785</v>
      </c>
      <c r="L536" s="16">
        <v>9.6296499999999998</v>
      </c>
      <c r="M536" s="5">
        <v>11.329000000000001</v>
      </c>
      <c r="N536" s="5">
        <v>0.223</v>
      </c>
      <c r="O536" s="5">
        <v>5.91</v>
      </c>
      <c r="P536" s="5">
        <v>10.231999999999999</v>
      </c>
      <c r="Q536" s="5">
        <v>2.496</v>
      </c>
      <c r="R536" s="5">
        <v>0.52200000000000002</v>
      </c>
      <c r="S536" s="5">
        <v>0.29399999999999998</v>
      </c>
      <c r="U536" s="5">
        <v>0.21845746556302001</v>
      </c>
      <c r="V536" s="5">
        <v>124.667563783506</v>
      </c>
      <c r="W536" s="72">
        <f t="shared" si="12"/>
        <v>1.24667563783506E-2</v>
      </c>
      <c r="X536" s="5">
        <v>292.43059314801098</v>
      </c>
      <c r="Y536" s="5">
        <v>95</v>
      </c>
      <c r="Z536" s="5">
        <v>884.82742399999995</v>
      </c>
      <c r="AA536" s="5">
        <v>78.585798960331303</v>
      </c>
      <c r="AB536" s="5">
        <v>14.127081794589904</v>
      </c>
      <c r="AC536" s="5">
        <v>2.1923024002288058E-2</v>
      </c>
      <c r="AD536" s="5">
        <v>158.57122293906809</v>
      </c>
      <c r="AE536" s="5">
        <v>69.351576369212708</v>
      </c>
      <c r="AK536" s="5">
        <v>30.3</v>
      </c>
      <c r="AL536" s="5">
        <v>327</v>
      </c>
      <c r="AM536" s="5">
        <v>177.6</v>
      </c>
      <c r="AN536" s="5">
        <v>44.3</v>
      </c>
      <c r="AO536" s="5">
        <v>68.3</v>
      </c>
      <c r="AP536" s="5">
        <v>142.9</v>
      </c>
      <c r="AQ536" s="5">
        <v>129.4</v>
      </c>
      <c r="AR536" s="5">
        <v>8.9</v>
      </c>
      <c r="AS536" s="5">
        <v>344</v>
      </c>
      <c r="AT536" s="5">
        <v>26.5</v>
      </c>
      <c r="AU536" s="5">
        <v>160.4</v>
      </c>
      <c r="AV536" s="5">
        <v>13.96</v>
      </c>
      <c r="AW536" s="5">
        <v>117.6</v>
      </c>
      <c r="AX536" s="5">
        <v>12.78</v>
      </c>
      <c r="AY536" s="5">
        <v>31.5</v>
      </c>
      <c r="AZ536" s="5">
        <v>4.49</v>
      </c>
      <c r="BA536" s="5">
        <v>20.7</v>
      </c>
      <c r="BB536" s="5">
        <v>5.94</v>
      </c>
      <c r="BC536" s="5">
        <v>2.04</v>
      </c>
      <c r="BD536" s="5">
        <v>6.24</v>
      </c>
      <c r="BE536" s="5">
        <v>0.95699999999999996</v>
      </c>
      <c r="BF536" s="5">
        <v>5.58</v>
      </c>
      <c r="BG536" s="5">
        <v>1.052</v>
      </c>
      <c r="BH536" s="5">
        <v>2.99</v>
      </c>
      <c r="BI536" s="5">
        <v>0.38700000000000001</v>
      </c>
      <c r="BJ536" s="5">
        <v>2.34</v>
      </c>
      <c r="BK536" s="5">
        <v>0.378</v>
      </c>
      <c r="BL536" s="5">
        <v>4.33</v>
      </c>
      <c r="BM536" s="5">
        <v>0.88800000000000001</v>
      </c>
      <c r="BN536" s="5">
        <v>1.0900000000000001</v>
      </c>
      <c r="BO536" s="5">
        <v>0.95199999999999996</v>
      </c>
      <c r="BP536" s="5">
        <v>0.371</v>
      </c>
    </row>
    <row r="537" spans="1:68">
      <c r="A537" s="15" t="s">
        <v>397</v>
      </c>
      <c r="B537" s="15" t="s">
        <v>1448</v>
      </c>
      <c r="C537" s="15" t="s">
        <v>1448</v>
      </c>
      <c r="D537" s="15" t="s">
        <v>272</v>
      </c>
      <c r="E537" s="5" t="s">
        <v>490</v>
      </c>
      <c r="F537" s="5" t="s">
        <v>99</v>
      </c>
      <c r="G537" s="5" t="s">
        <v>69</v>
      </c>
      <c r="H537" s="5">
        <v>51.548000000000002</v>
      </c>
      <c r="I537" s="5">
        <v>3.3260000000000001</v>
      </c>
      <c r="J537" s="5">
        <v>13.109</v>
      </c>
      <c r="K537" s="16">
        <v>1.9603331372999999</v>
      </c>
      <c r="L537" s="16">
        <v>9.9977</v>
      </c>
      <c r="M537" s="5">
        <v>11.762</v>
      </c>
      <c r="N537" s="5">
        <v>0.157</v>
      </c>
      <c r="O537" s="5">
        <v>5.9180000000000001</v>
      </c>
      <c r="P537" s="5">
        <v>9.7490000000000006</v>
      </c>
      <c r="Q537" s="5">
        <v>2.7690000000000001</v>
      </c>
      <c r="R537" s="5">
        <v>0.66100000000000003</v>
      </c>
      <c r="S537" s="5">
        <v>0.372</v>
      </c>
      <c r="U537" s="5">
        <v>0.45510365186126001</v>
      </c>
      <c r="V537" s="5">
        <v>479.45006329248997</v>
      </c>
      <c r="W537" s="72">
        <f t="shared" si="12"/>
        <v>4.7945006329248994E-2</v>
      </c>
      <c r="X537" s="5">
        <v>379.74311577778599</v>
      </c>
      <c r="Y537" s="5">
        <v>184</v>
      </c>
      <c r="Z537" s="5">
        <v>1296.7125880000001</v>
      </c>
      <c r="AA537" s="5">
        <v>77.107976646859598</v>
      </c>
      <c r="AB537" s="5">
        <v>14.438901740600228</v>
      </c>
      <c r="AC537" s="5">
        <v>3.353232915633033E-2</v>
      </c>
      <c r="AD537" s="5">
        <v>201.66603234836705</v>
      </c>
      <c r="AE537" s="5">
        <v>107.33576694841038</v>
      </c>
      <c r="AK537" s="5">
        <v>31</v>
      </c>
      <c r="AL537" s="5">
        <v>392</v>
      </c>
      <c r="AM537" s="5">
        <v>76.2</v>
      </c>
      <c r="AN537" s="5">
        <v>36.700000000000003</v>
      </c>
      <c r="AO537" s="5">
        <v>49.6</v>
      </c>
      <c r="AP537" s="5">
        <v>178.8</v>
      </c>
      <c r="AQ537" s="5">
        <v>136.80000000000001</v>
      </c>
      <c r="AR537" s="5">
        <v>12.31</v>
      </c>
      <c r="AS537" s="5">
        <v>398</v>
      </c>
      <c r="AT537" s="5">
        <v>31</v>
      </c>
      <c r="AU537" s="5">
        <v>197.8</v>
      </c>
      <c r="AV537" s="5">
        <v>19.86</v>
      </c>
      <c r="AW537" s="5">
        <v>157.4</v>
      </c>
      <c r="AX537" s="5">
        <v>17.29</v>
      </c>
      <c r="AY537" s="5">
        <v>42.4</v>
      </c>
      <c r="AZ537" s="5">
        <v>5.85</v>
      </c>
      <c r="BA537" s="5">
        <v>26.3</v>
      </c>
      <c r="BB537" s="5">
        <v>6.68</v>
      </c>
      <c r="BC537" s="5">
        <v>2.54</v>
      </c>
      <c r="BD537" s="5">
        <v>7.5</v>
      </c>
      <c r="BE537" s="5">
        <v>1.0329999999999999</v>
      </c>
      <c r="BF537" s="5">
        <v>6.43</v>
      </c>
      <c r="BG537" s="5">
        <v>1.28</v>
      </c>
      <c r="BH537" s="5">
        <v>3.21</v>
      </c>
      <c r="BI537" s="5">
        <v>0.379</v>
      </c>
      <c r="BJ537" s="5">
        <v>2.83</v>
      </c>
      <c r="BK537" s="5">
        <v>0.375</v>
      </c>
      <c r="BL537" s="5">
        <v>4.58</v>
      </c>
      <c r="BM537" s="5">
        <v>1.27</v>
      </c>
      <c r="BN537" s="5">
        <v>1.35</v>
      </c>
      <c r="BO537" s="5">
        <v>1.22</v>
      </c>
      <c r="BP537" s="5">
        <v>0.42499999999999999</v>
      </c>
    </row>
    <row r="538" spans="1:68">
      <c r="A538" s="15" t="s">
        <v>397</v>
      </c>
      <c r="B538" s="15" t="s">
        <v>1449</v>
      </c>
      <c r="C538" s="15" t="s">
        <v>1449</v>
      </c>
      <c r="D538" s="15" t="s">
        <v>273</v>
      </c>
      <c r="E538" s="5" t="s">
        <v>490</v>
      </c>
      <c r="F538" s="5" t="s">
        <v>99</v>
      </c>
      <c r="G538" s="5" t="s">
        <v>69</v>
      </c>
      <c r="H538" s="5">
        <v>51.93</v>
      </c>
      <c r="I538" s="5">
        <v>3.468</v>
      </c>
      <c r="J538" s="5">
        <v>12.962999999999999</v>
      </c>
      <c r="K538" s="16">
        <v>1.9596664706999998</v>
      </c>
      <c r="L538" s="16">
        <v>9.9942999999999991</v>
      </c>
      <c r="M538" s="5">
        <v>11.757999999999999</v>
      </c>
      <c r="N538" s="5">
        <v>0.2</v>
      </c>
      <c r="O538" s="5">
        <v>5.9320000000000004</v>
      </c>
      <c r="P538" s="5">
        <v>9.2880000000000003</v>
      </c>
      <c r="Q538" s="5">
        <v>2.6680000000000001</v>
      </c>
      <c r="R538" s="5">
        <v>0.74</v>
      </c>
      <c r="S538" s="5">
        <v>0.38300000000000001</v>
      </c>
      <c r="U538" s="5">
        <v>0.49763977012941402</v>
      </c>
      <c r="V538" s="5">
        <v>241.81331284694599</v>
      </c>
      <c r="W538" s="72">
        <f t="shared" si="12"/>
        <v>2.4181331284694598E-2</v>
      </c>
      <c r="X538" s="5">
        <v>428.01284050860102</v>
      </c>
      <c r="Y538" s="5">
        <v>178</v>
      </c>
      <c r="Z538" s="5">
        <v>1028.46174</v>
      </c>
      <c r="AA538" s="5">
        <v>77.107976646859598</v>
      </c>
      <c r="AB538" s="5">
        <v>15.340962025397886</v>
      </c>
      <c r="AC538" s="5">
        <v>2.8975813630108063E-2</v>
      </c>
      <c r="AD538" s="5">
        <v>156.53907762557077</v>
      </c>
      <c r="AE538" s="5">
        <v>117.64533572799387</v>
      </c>
      <c r="AK538" s="5">
        <v>31.7</v>
      </c>
      <c r="AL538" s="5">
        <v>400</v>
      </c>
      <c r="AM538" s="5">
        <v>58.5</v>
      </c>
      <c r="AN538" s="5">
        <v>39.700000000000003</v>
      </c>
      <c r="AO538" s="5">
        <v>39.6</v>
      </c>
      <c r="AP538" s="5">
        <v>165.9</v>
      </c>
      <c r="AQ538" s="5">
        <v>154</v>
      </c>
      <c r="AR538" s="5">
        <v>12.77</v>
      </c>
      <c r="AS538" s="5">
        <v>354.6</v>
      </c>
      <c r="AT538" s="5">
        <v>31.94</v>
      </c>
      <c r="AU538" s="5">
        <v>203.3</v>
      </c>
      <c r="AV538" s="5">
        <v>20.16</v>
      </c>
      <c r="AW538" s="5">
        <v>159.9</v>
      </c>
      <c r="AX538" s="5">
        <v>16.940000000000001</v>
      </c>
      <c r="AY538" s="5">
        <v>42.3</v>
      </c>
      <c r="AZ538" s="5">
        <v>6.04</v>
      </c>
      <c r="BA538" s="5">
        <v>27.9</v>
      </c>
      <c r="BB538" s="5">
        <v>7.55</v>
      </c>
      <c r="BC538" s="5">
        <v>2.39</v>
      </c>
      <c r="BD538" s="5">
        <v>7.85</v>
      </c>
      <c r="BE538" s="5">
        <v>1.08</v>
      </c>
      <c r="BF538" s="5">
        <v>6.57</v>
      </c>
      <c r="BG538" s="5">
        <v>1.29</v>
      </c>
      <c r="BH538" s="5">
        <v>3.17</v>
      </c>
      <c r="BI538" s="5">
        <v>0.39</v>
      </c>
      <c r="BJ538" s="5">
        <v>2.52</v>
      </c>
      <c r="BK538" s="5">
        <v>0.32600000000000001</v>
      </c>
      <c r="BL538" s="5">
        <v>5.92</v>
      </c>
      <c r="BM538" s="5">
        <v>1.0900000000000001</v>
      </c>
      <c r="BN538" s="5">
        <v>1.47</v>
      </c>
      <c r="BO538" s="5">
        <v>1.37</v>
      </c>
      <c r="BP538" s="5">
        <v>0.48499999999999999</v>
      </c>
    </row>
    <row r="539" spans="1:68">
      <c r="A539" s="15" t="s">
        <v>397</v>
      </c>
      <c r="B539" s="15" t="s">
        <v>1450</v>
      </c>
      <c r="C539" s="15" t="s">
        <v>1450</v>
      </c>
      <c r="D539" s="15" t="s">
        <v>274</v>
      </c>
      <c r="E539" s="5" t="s">
        <v>490</v>
      </c>
      <c r="F539" s="5" t="s">
        <v>99</v>
      </c>
      <c r="G539" s="5" t="s">
        <v>69</v>
      </c>
      <c r="H539" s="5">
        <v>52.281999999999996</v>
      </c>
      <c r="I539" s="5">
        <v>3.5139999999999998</v>
      </c>
      <c r="J539" s="5">
        <v>12.693</v>
      </c>
      <c r="K539" s="16">
        <v>1.9608331372500001</v>
      </c>
      <c r="L539" s="16">
        <v>10.000249999999999</v>
      </c>
      <c r="M539" s="5">
        <v>11.765000000000001</v>
      </c>
      <c r="N539" s="5">
        <v>0.156</v>
      </c>
      <c r="O539" s="5">
        <v>5.9320000000000004</v>
      </c>
      <c r="P539" s="5">
        <v>9.1329999999999991</v>
      </c>
      <c r="Q539" s="5">
        <v>2.7309999999999999</v>
      </c>
      <c r="R539" s="5">
        <v>0.752</v>
      </c>
      <c r="S539" s="5">
        <v>0.312</v>
      </c>
      <c r="U539" s="5">
        <v>0.55578831811769203</v>
      </c>
      <c r="V539" s="5">
        <v>273.17561967196201</v>
      </c>
      <c r="W539" s="72">
        <f t="shared" si="12"/>
        <v>2.7317561967196202E-2</v>
      </c>
      <c r="X539" s="5">
        <v>436.57327060026199</v>
      </c>
      <c r="Y539" s="5">
        <v>196</v>
      </c>
      <c r="Z539" s="5">
        <v>1103.0314719999999</v>
      </c>
      <c r="AA539" s="5">
        <v>77.107976646859598</v>
      </c>
      <c r="AB539" s="5">
        <v>15.264799671337832</v>
      </c>
      <c r="AC539" s="5">
        <v>3.1396814553780732E-2</v>
      </c>
      <c r="AD539" s="5">
        <v>159.62828827785816</v>
      </c>
      <c r="AE539" s="5">
        <v>124.05989243698484</v>
      </c>
      <c r="AK539" s="5">
        <v>32.5</v>
      </c>
      <c r="AL539" s="5">
        <v>411</v>
      </c>
      <c r="AM539" s="5">
        <v>63.6</v>
      </c>
      <c r="AN539" s="5">
        <v>36.9</v>
      </c>
      <c r="AO539" s="5">
        <v>40.6</v>
      </c>
      <c r="AP539" s="5">
        <v>146.9</v>
      </c>
      <c r="AQ539" s="5">
        <v>140.6</v>
      </c>
      <c r="AR539" s="5">
        <v>12.97</v>
      </c>
      <c r="AS539" s="5">
        <v>344</v>
      </c>
      <c r="AT539" s="5">
        <v>33.299999999999997</v>
      </c>
      <c r="AU539" s="5">
        <v>207.6</v>
      </c>
      <c r="AV539" s="5">
        <v>19.86</v>
      </c>
      <c r="AW539" s="5">
        <v>162.30000000000001</v>
      </c>
      <c r="AX539" s="5">
        <v>17.850000000000001</v>
      </c>
      <c r="AY539" s="5">
        <v>44.8</v>
      </c>
      <c r="AZ539" s="5">
        <v>5.99</v>
      </c>
      <c r="BA539" s="5">
        <v>28.6</v>
      </c>
      <c r="BB539" s="5">
        <v>7.13</v>
      </c>
      <c r="BC539" s="5">
        <v>2.64</v>
      </c>
      <c r="BD539" s="5">
        <v>7.78</v>
      </c>
      <c r="BE539" s="5">
        <v>1.095</v>
      </c>
      <c r="BF539" s="5">
        <v>6.91</v>
      </c>
      <c r="BG539" s="5">
        <v>1.304</v>
      </c>
      <c r="BH539" s="5">
        <v>3.3</v>
      </c>
      <c r="BI539" s="5">
        <v>0.42</v>
      </c>
      <c r="BJ539" s="5">
        <v>2.61</v>
      </c>
      <c r="BK539" s="5">
        <v>0.373</v>
      </c>
      <c r="BL539" s="5">
        <v>5.14</v>
      </c>
      <c r="BM539" s="5">
        <v>1.25</v>
      </c>
      <c r="BN539" s="5">
        <v>1.55</v>
      </c>
      <c r="BO539" s="5">
        <v>1.39</v>
      </c>
      <c r="BP539" s="5">
        <v>0.48699999999999999</v>
      </c>
    </row>
    <row r="540" spans="1:68">
      <c r="A540" s="15" t="s">
        <v>397</v>
      </c>
      <c r="B540" s="15" t="s">
        <v>1451</v>
      </c>
      <c r="C540" s="15" t="s">
        <v>1451</v>
      </c>
      <c r="D540" s="15" t="s">
        <v>318</v>
      </c>
      <c r="E540" s="5" t="s">
        <v>490</v>
      </c>
      <c r="F540" s="5" t="s">
        <v>99</v>
      </c>
      <c r="G540" s="5" t="s">
        <v>69</v>
      </c>
      <c r="H540" s="5">
        <v>51.307000000000002</v>
      </c>
      <c r="I540" s="5">
        <v>3.6819999999999999</v>
      </c>
      <c r="J540" s="5">
        <v>13.228999999999999</v>
      </c>
      <c r="K540" s="16">
        <v>1.9556664711</v>
      </c>
      <c r="L540" s="16">
        <v>9.9739000000000004</v>
      </c>
      <c r="M540" s="5">
        <v>11.734</v>
      </c>
      <c r="N540" s="5">
        <v>0.153</v>
      </c>
      <c r="O540" s="5">
        <v>5.9370000000000003</v>
      </c>
      <c r="P540" s="5">
        <v>9.2569999999999997</v>
      </c>
      <c r="Q540" s="5">
        <v>2.9289999999999998</v>
      </c>
      <c r="R540" s="5">
        <v>0.748</v>
      </c>
      <c r="S540" s="5">
        <v>0.40600000000000003</v>
      </c>
      <c r="U540" s="5">
        <v>0.44794152466162102</v>
      </c>
      <c r="V540" s="5">
        <v>323.75653471659001</v>
      </c>
      <c r="W540" s="72">
        <f t="shared" si="12"/>
        <v>3.2375653471659001E-2</v>
      </c>
      <c r="X540" s="5">
        <v>400.28975386684101</v>
      </c>
      <c r="Y540" s="5">
        <v>210</v>
      </c>
      <c r="Z540" s="5">
        <v>1588.9858999999999</v>
      </c>
      <c r="AA540" s="5">
        <v>77.197619048644299</v>
      </c>
      <c r="AB540" s="5">
        <v>12.748081333338886</v>
      </c>
      <c r="AC540" s="5">
        <v>3.3819334240512471E-2</v>
      </c>
      <c r="AD540" s="5">
        <v>237.87214071856286</v>
      </c>
      <c r="AE540" s="5">
        <v>96.331510679918509</v>
      </c>
      <c r="AK540" s="5">
        <v>29.1</v>
      </c>
      <c r="AL540" s="5">
        <v>373</v>
      </c>
      <c r="AM540" s="5">
        <v>83.3</v>
      </c>
      <c r="AN540" s="5">
        <v>38.9</v>
      </c>
      <c r="AO540" s="5">
        <v>62.2</v>
      </c>
      <c r="AP540" s="5">
        <v>207</v>
      </c>
      <c r="AQ540" s="5">
        <v>133.6</v>
      </c>
      <c r="AR540" s="5">
        <v>14.5</v>
      </c>
      <c r="AS540" s="5">
        <v>372</v>
      </c>
      <c r="AT540" s="5">
        <v>34</v>
      </c>
      <c r="AU540" s="5">
        <v>221</v>
      </c>
      <c r="AV540" s="5">
        <v>22.3</v>
      </c>
      <c r="AW540" s="5">
        <v>170</v>
      </c>
      <c r="AX540" s="5">
        <v>18.7</v>
      </c>
      <c r="AY540" s="5">
        <v>46.5</v>
      </c>
      <c r="AZ540" s="5">
        <v>6.69</v>
      </c>
      <c r="BA540" s="5">
        <v>31.4</v>
      </c>
      <c r="BB540" s="5">
        <v>8.3000000000000007</v>
      </c>
      <c r="BC540" s="5">
        <v>2.6</v>
      </c>
      <c r="BD540" s="5">
        <v>9</v>
      </c>
      <c r="BE540" s="5">
        <v>1.17</v>
      </c>
      <c r="BF540" s="5">
        <v>6.68</v>
      </c>
      <c r="BG540" s="5">
        <v>1.31</v>
      </c>
      <c r="BH540" s="5">
        <v>3.43</v>
      </c>
      <c r="BI540" s="5">
        <v>0.433</v>
      </c>
      <c r="BJ540" s="5">
        <v>2.58</v>
      </c>
      <c r="BK540" s="5">
        <v>0.371</v>
      </c>
      <c r="BL540" s="5">
        <v>6.04</v>
      </c>
      <c r="BM540" s="5">
        <v>1.39</v>
      </c>
      <c r="BN540" s="5">
        <v>1.38</v>
      </c>
      <c r="BO540" s="5">
        <v>1.41</v>
      </c>
      <c r="BP540" s="5">
        <v>0.501</v>
      </c>
    </row>
    <row r="541" spans="1:68">
      <c r="A541" s="15" t="s">
        <v>397</v>
      </c>
      <c r="B541" s="15" t="s">
        <v>1452</v>
      </c>
      <c r="C541" s="15" t="s">
        <v>1452</v>
      </c>
      <c r="D541" s="15" t="s">
        <v>266</v>
      </c>
      <c r="E541" s="5" t="s">
        <v>490</v>
      </c>
      <c r="F541" s="5" t="s">
        <v>99</v>
      </c>
      <c r="G541" s="5" t="s">
        <v>69</v>
      </c>
      <c r="H541" s="5">
        <v>51.387</v>
      </c>
      <c r="I541" s="5">
        <v>3.47</v>
      </c>
      <c r="J541" s="5">
        <v>13.472</v>
      </c>
      <c r="K541" s="16">
        <v>1.8948331438499999</v>
      </c>
      <c r="L541" s="16">
        <v>9.6636499999999987</v>
      </c>
      <c r="M541" s="5">
        <v>11.369</v>
      </c>
      <c r="N541" s="5">
        <v>0.19700000000000001</v>
      </c>
      <c r="O541" s="5">
        <v>5.9530000000000003</v>
      </c>
      <c r="P541" s="5">
        <v>10.721</v>
      </c>
      <c r="Q541" s="5">
        <v>2.4540000000000002</v>
      </c>
      <c r="R541" s="5">
        <v>0.40799999999999997</v>
      </c>
      <c r="S541" s="5">
        <v>0.27400000000000002</v>
      </c>
      <c r="U541" s="5">
        <v>0.267217689987019</v>
      </c>
      <c r="V541" s="5">
        <v>118.805080484562</v>
      </c>
      <c r="W541" s="72">
        <f t="shared" si="12"/>
        <v>1.1880508048456201E-2</v>
      </c>
      <c r="X541" s="5">
        <v>270.26508605212399</v>
      </c>
      <c r="Y541" s="5">
        <v>98</v>
      </c>
      <c r="Z541" s="5">
        <v>587.04896399999996</v>
      </c>
      <c r="AA541" s="5">
        <v>79.720162526716905</v>
      </c>
      <c r="AB541" s="5">
        <v>14.857893680710498</v>
      </c>
      <c r="AC541" s="5">
        <v>2.8934319294660678E-2</v>
      </c>
      <c r="AD541" s="5">
        <v>119.56190712830956</v>
      </c>
      <c r="AE541" s="5">
        <v>97.881937724182777</v>
      </c>
      <c r="AK541" s="5">
        <v>30.7</v>
      </c>
      <c r="AL541" s="5">
        <v>315</v>
      </c>
      <c r="AM541" s="5">
        <v>208.9</v>
      </c>
      <c r="AN541" s="5">
        <v>42</v>
      </c>
      <c r="AO541" s="5">
        <v>64.099999999999994</v>
      </c>
      <c r="AP541" s="5">
        <v>149.80000000000001</v>
      </c>
      <c r="AQ541" s="5">
        <v>123.2</v>
      </c>
      <c r="AR541" s="5">
        <v>7.23</v>
      </c>
      <c r="AS541" s="5">
        <v>308</v>
      </c>
      <c r="AT541" s="5">
        <v>24.12</v>
      </c>
      <c r="AU541" s="5">
        <v>133.4</v>
      </c>
      <c r="AV541" s="5">
        <v>12.52</v>
      </c>
      <c r="AW541" s="5">
        <v>102.2</v>
      </c>
      <c r="AX541" s="5">
        <v>10.83</v>
      </c>
      <c r="AY541" s="5">
        <v>27.3</v>
      </c>
      <c r="AZ541" s="5">
        <v>3.91</v>
      </c>
      <c r="BA541" s="5">
        <v>18.190000000000001</v>
      </c>
      <c r="BB541" s="5">
        <v>4.8099999999999996</v>
      </c>
      <c r="BC541" s="5">
        <v>1.89</v>
      </c>
      <c r="BD541" s="5">
        <v>5.51</v>
      </c>
      <c r="BE541" s="5">
        <v>0.84499999999999997</v>
      </c>
      <c r="BF541" s="5">
        <v>4.91</v>
      </c>
      <c r="BG541" s="5">
        <v>0.97099999999999997</v>
      </c>
      <c r="BH541" s="5">
        <v>2.52</v>
      </c>
      <c r="BI541" s="5">
        <v>0.33500000000000002</v>
      </c>
      <c r="BJ541" s="5">
        <v>2.0699999999999998</v>
      </c>
      <c r="BK541" s="5">
        <v>0.26600000000000001</v>
      </c>
      <c r="BL541" s="5">
        <v>3.71</v>
      </c>
      <c r="BM541" s="5">
        <v>0.66900000000000004</v>
      </c>
      <c r="BN541" s="5">
        <v>0.88300000000000001</v>
      </c>
      <c r="BO541" s="5">
        <v>0.8</v>
      </c>
      <c r="BP541" s="5">
        <v>0.246</v>
      </c>
    </row>
    <row r="542" spans="1:68">
      <c r="A542" s="15" t="s">
        <v>397</v>
      </c>
      <c r="B542" s="15" t="s">
        <v>1453</v>
      </c>
      <c r="C542" s="15" t="s">
        <v>1453</v>
      </c>
      <c r="D542" s="15" t="s">
        <v>256</v>
      </c>
      <c r="E542" s="5" t="s">
        <v>490</v>
      </c>
      <c r="F542" s="5" t="s">
        <v>99</v>
      </c>
      <c r="G542" s="5" t="s">
        <v>69</v>
      </c>
      <c r="H542" s="5">
        <v>50.908999999999999</v>
      </c>
      <c r="I542" s="5">
        <v>3.4870000000000001</v>
      </c>
      <c r="J542" s="5">
        <v>13.071999999999999</v>
      </c>
      <c r="K542" s="16">
        <v>1.8891664777499999</v>
      </c>
      <c r="L542" s="16">
        <v>9.6347500000000004</v>
      </c>
      <c r="M542" s="5">
        <v>11.335000000000001</v>
      </c>
      <c r="N542" s="5">
        <v>0.21199999999999999</v>
      </c>
      <c r="O542" s="5">
        <v>5.9550000000000001</v>
      </c>
      <c r="P542" s="5">
        <v>10.492000000000001</v>
      </c>
      <c r="Q542" s="5">
        <v>2.6629999999999998</v>
      </c>
      <c r="R542" s="5">
        <v>0.54200000000000004</v>
      </c>
      <c r="S542" s="5">
        <v>0.33600000000000002</v>
      </c>
      <c r="U542" s="5">
        <v>0.54764731257499299</v>
      </c>
      <c r="V542" s="5">
        <v>273.11781383436198</v>
      </c>
      <c r="W542" s="72">
        <f t="shared" si="12"/>
        <v>2.73117813834362E-2</v>
      </c>
      <c r="X542" s="5">
        <v>310.94153566706001</v>
      </c>
      <c r="Y542" s="5">
        <v>160</v>
      </c>
      <c r="Z542" s="5">
        <v>1503.90634</v>
      </c>
      <c r="AA542" s="5">
        <v>79.173929276332601</v>
      </c>
      <c r="AB542" s="5">
        <v>12.955897319460833</v>
      </c>
      <c r="AC542" s="5">
        <v>3.5560515919034731E-2</v>
      </c>
      <c r="AD542" s="5">
        <v>246.5420229508197</v>
      </c>
      <c r="AE542" s="5">
        <v>144.11771383552446</v>
      </c>
      <c r="AK542" s="5">
        <v>30.1</v>
      </c>
      <c r="AL542" s="5">
        <v>373</v>
      </c>
      <c r="AM542" s="5">
        <v>165</v>
      </c>
      <c r="AO542" s="5">
        <v>21.7</v>
      </c>
      <c r="AP542" s="5">
        <v>50.181818181818201</v>
      </c>
      <c r="AR542" s="5">
        <v>10.4</v>
      </c>
      <c r="AS542" s="5">
        <v>383</v>
      </c>
      <c r="AT542" s="5">
        <v>27.4</v>
      </c>
      <c r="AU542" s="5">
        <v>159</v>
      </c>
      <c r="AV542" s="5">
        <v>16.3</v>
      </c>
      <c r="AW542" s="5">
        <v>134</v>
      </c>
      <c r="AX542" s="5">
        <v>15.5</v>
      </c>
      <c r="AY542" s="5">
        <v>38</v>
      </c>
      <c r="AZ542" s="5">
        <v>4.91</v>
      </c>
      <c r="BA542" s="5">
        <v>24</v>
      </c>
      <c r="BB542" s="5">
        <v>7</v>
      </c>
      <c r="BC542" s="5">
        <v>2.27</v>
      </c>
      <c r="BD542" s="5">
        <v>6.7</v>
      </c>
      <c r="BE542" s="5">
        <v>1.1499999999999999</v>
      </c>
      <c r="BF542" s="5">
        <v>6.1</v>
      </c>
      <c r="BG542" s="5">
        <v>1.35</v>
      </c>
      <c r="BH542" s="5">
        <v>2.64</v>
      </c>
      <c r="BI542" s="5">
        <v>0.45</v>
      </c>
      <c r="BJ542" s="5">
        <v>2.2200000000000002</v>
      </c>
      <c r="BK542" s="5">
        <v>0.27200000000000002</v>
      </c>
      <c r="BL542" s="5">
        <v>4.2699999999999996</v>
      </c>
      <c r="BM542" s="5">
        <v>0.94</v>
      </c>
      <c r="BN542" s="5">
        <v>1.5</v>
      </c>
      <c r="BO542" s="5">
        <v>1.27</v>
      </c>
      <c r="BP542" s="5">
        <v>0.46</v>
      </c>
    </row>
    <row r="543" spans="1:68">
      <c r="A543" s="15" t="s">
        <v>397</v>
      </c>
      <c r="B543" s="15" t="s">
        <v>1454</v>
      </c>
      <c r="C543" s="15" t="s">
        <v>1454</v>
      </c>
      <c r="D543" s="15" t="s">
        <v>308</v>
      </c>
      <c r="E543" s="5" t="s">
        <v>490</v>
      </c>
      <c r="F543" s="5" t="s">
        <v>99</v>
      </c>
      <c r="G543" s="5" t="s">
        <v>69</v>
      </c>
      <c r="H543" s="5">
        <v>51.658999999999999</v>
      </c>
      <c r="I543" s="5">
        <v>3.4830000000000001</v>
      </c>
      <c r="J543" s="5">
        <v>13.32</v>
      </c>
      <c r="K543" s="16">
        <v>1.8904998109499997</v>
      </c>
      <c r="L543" s="16">
        <v>9.6415500000000005</v>
      </c>
      <c r="M543" s="5">
        <v>11.343</v>
      </c>
      <c r="N543" s="5">
        <v>0.22700000000000001</v>
      </c>
      <c r="O543" s="5">
        <v>5.9589999999999996</v>
      </c>
      <c r="P543" s="5">
        <v>11.063000000000001</v>
      </c>
      <c r="Q543" s="5">
        <v>2.4870000000000001</v>
      </c>
      <c r="R543" s="5">
        <v>0.498</v>
      </c>
      <c r="S543" s="5">
        <v>0.30499999999999999</v>
      </c>
      <c r="U543" s="5">
        <v>0.30678118052909098</v>
      </c>
      <c r="V543" s="5">
        <v>328.61202216223302</v>
      </c>
      <c r="W543" s="72">
        <f t="shared" si="12"/>
        <v>3.2861202216223302E-2</v>
      </c>
      <c r="X543" s="5">
        <v>282.19634631320099</v>
      </c>
      <c r="Y543" s="5">
        <v>104</v>
      </c>
      <c r="Z543" s="5">
        <v>1179.1026079999999</v>
      </c>
      <c r="AA543" s="5">
        <v>79.42440240563549</v>
      </c>
      <c r="AB543" s="5">
        <v>13.632673734937246</v>
      </c>
      <c r="AC543" s="5">
        <v>2.5156565779670553E-2</v>
      </c>
      <c r="AD543" s="5">
        <v>230.29347812499998</v>
      </c>
      <c r="AE543" s="5">
        <v>105.78661397554862</v>
      </c>
      <c r="AK543" s="5">
        <v>31.3</v>
      </c>
      <c r="AL543" s="5">
        <v>344</v>
      </c>
      <c r="AM543" s="5">
        <v>266</v>
      </c>
      <c r="AN543" s="5">
        <v>41.9</v>
      </c>
      <c r="AO543" s="5">
        <v>82.2</v>
      </c>
      <c r="AP543" s="5">
        <v>156.19999999999999</v>
      </c>
      <c r="AQ543" s="5">
        <v>115.2</v>
      </c>
      <c r="AR543" s="5">
        <v>9.41</v>
      </c>
      <c r="AS543" s="5">
        <v>359</v>
      </c>
      <c r="AT543" s="5">
        <v>24.9</v>
      </c>
      <c r="AU543" s="5">
        <v>140.5</v>
      </c>
      <c r="AV543" s="5">
        <v>13.87</v>
      </c>
      <c r="AW543" s="5">
        <v>120</v>
      </c>
      <c r="AX543" s="5">
        <v>12.28</v>
      </c>
      <c r="AY543" s="5">
        <v>29</v>
      </c>
      <c r="AZ543" s="5">
        <v>4.37</v>
      </c>
      <c r="BA543" s="5">
        <v>20.7</v>
      </c>
      <c r="BB543" s="5">
        <v>5.56</v>
      </c>
      <c r="BC543" s="5">
        <v>1.86</v>
      </c>
      <c r="BD543" s="5">
        <v>5.42</v>
      </c>
      <c r="BE543" s="5">
        <v>0.88900000000000001</v>
      </c>
      <c r="BF543" s="5">
        <v>5.12</v>
      </c>
      <c r="BG543" s="5">
        <v>0.95199999999999996</v>
      </c>
      <c r="BH543" s="5">
        <v>2.4</v>
      </c>
      <c r="BI543" s="5">
        <v>0.373</v>
      </c>
      <c r="BJ543" s="5">
        <v>1.93</v>
      </c>
      <c r="BK543" s="5">
        <v>0.29799999999999999</v>
      </c>
      <c r="BL543" s="5">
        <v>3.97</v>
      </c>
      <c r="BM543" s="5">
        <v>0.84</v>
      </c>
      <c r="BN543" s="5">
        <v>0.97</v>
      </c>
      <c r="BO543" s="5">
        <v>0.94099999999999995</v>
      </c>
      <c r="BP543" s="5">
        <v>0.28599999999999998</v>
      </c>
    </row>
    <row r="544" spans="1:68">
      <c r="A544" s="15" t="s">
        <v>397</v>
      </c>
      <c r="B544" s="15" t="s">
        <v>1455</v>
      </c>
      <c r="C544" s="15" t="s">
        <v>1455</v>
      </c>
      <c r="D544" s="15" t="s">
        <v>259</v>
      </c>
      <c r="E544" s="5" t="s">
        <v>490</v>
      </c>
      <c r="F544" s="5" t="s">
        <v>99</v>
      </c>
      <c r="G544" s="5" t="s">
        <v>69</v>
      </c>
      <c r="H544" s="5">
        <v>51.061999999999998</v>
      </c>
      <c r="I544" s="5">
        <v>2.7749999999999999</v>
      </c>
      <c r="J544" s="5">
        <v>13.885</v>
      </c>
      <c r="K544" s="16">
        <v>1.9476664718999999</v>
      </c>
      <c r="L544" s="16">
        <v>9.9330999999999996</v>
      </c>
      <c r="M544" s="5">
        <v>11.686</v>
      </c>
      <c r="N544" s="5">
        <v>0.17100000000000001</v>
      </c>
      <c r="O544" s="5">
        <v>5.9740000000000002</v>
      </c>
      <c r="P544" s="5">
        <v>9.74</v>
      </c>
      <c r="Q544" s="5">
        <v>2.6869999999999998</v>
      </c>
      <c r="R544" s="5">
        <v>0.67600000000000005</v>
      </c>
      <c r="S544" s="5">
        <v>0.38600000000000001</v>
      </c>
      <c r="U544" s="5">
        <v>0.284634155611591</v>
      </c>
      <c r="V544" s="5">
        <v>259.44388990201497</v>
      </c>
      <c r="W544" s="72">
        <f t="shared" si="12"/>
        <v>2.5944388990201496E-2</v>
      </c>
      <c r="X544" s="5">
        <v>373.203644752922</v>
      </c>
      <c r="Y544" s="5">
        <v>212</v>
      </c>
      <c r="Z544" s="5">
        <v>1423.8314600000001</v>
      </c>
      <c r="AA544" s="5">
        <v>77.3087373184743</v>
      </c>
      <c r="AB544" s="5">
        <v>13.761196340446975</v>
      </c>
      <c r="AC544" s="5">
        <v>3.7777787732625433E-2</v>
      </c>
      <c r="AD544" s="5">
        <v>219.72707716049382</v>
      </c>
      <c r="AE544" s="5">
        <v>65.735370810991</v>
      </c>
      <c r="AK544" s="5">
        <v>29.28</v>
      </c>
      <c r="AL544" s="5">
        <v>372</v>
      </c>
      <c r="AM544" s="5">
        <v>82.8</v>
      </c>
      <c r="AN544" s="5">
        <v>46.3</v>
      </c>
      <c r="AO544" s="5">
        <v>86.4</v>
      </c>
      <c r="AP544" s="5">
        <v>185.3</v>
      </c>
      <c r="AQ544" s="5">
        <v>150</v>
      </c>
      <c r="AR544" s="5">
        <v>11.8</v>
      </c>
      <c r="AS544" s="5">
        <v>382</v>
      </c>
      <c r="AT544" s="5">
        <v>29.9</v>
      </c>
      <c r="AU544" s="5">
        <v>198.2</v>
      </c>
      <c r="AV544" s="5">
        <v>20.16</v>
      </c>
      <c r="AW544" s="5">
        <v>154.4</v>
      </c>
      <c r="AX544" s="5">
        <v>17.760000000000002</v>
      </c>
      <c r="AY544" s="5">
        <v>43.3</v>
      </c>
      <c r="AZ544" s="5">
        <v>5.84</v>
      </c>
      <c r="BA544" s="5">
        <v>27.12</v>
      </c>
      <c r="BB544" s="5">
        <v>7.14</v>
      </c>
      <c r="BC544" s="5">
        <v>2.46</v>
      </c>
      <c r="BD544" s="5">
        <v>7.2</v>
      </c>
      <c r="BE544" s="5">
        <v>0.97899999999999998</v>
      </c>
      <c r="BF544" s="5">
        <v>6.48</v>
      </c>
      <c r="BG544" s="5">
        <v>1.24</v>
      </c>
      <c r="BH544" s="5">
        <v>2.89</v>
      </c>
      <c r="BI544" s="5">
        <v>0.378</v>
      </c>
      <c r="BJ544" s="5">
        <v>2.65</v>
      </c>
      <c r="BK544" s="5">
        <v>0.35</v>
      </c>
      <c r="BL544" s="5">
        <v>5.07</v>
      </c>
      <c r="BM544" s="5">
        <v>1.1839999999999999</v>
      </c>
      <c r="BN544" s="5">
        <v>1.4370000000000001</v>
      </c>
      <c r="BO544" s="5">
        <v>1.3240000000000001</v>
      </c>
      <c r="BP544" s="5">
        <v>0.48</v>
      </c>
    </row>
    <row r="545" spans="1:68">
      <c r="A545" s="15" t="s">
        <v>397</v>
      </c>
      <c r="B545" s="15" t="s">
        <v>1456</v>
      </c>
      <c r="C545" s="15" t="s">
        <v>1456</v>
      </c>
      <c r="D545" s="15" t="s">
        <v>265</v>
      </c>
      <c r="E545" s="5" t="s">
        <v>490</v>
      </c>
      <c r="F545" s="5" t="s">
        <v>99</v>
      </c>
      <c r="G545" s="5" t="s">
        <v>69</v>
      </c>
      <c r="H545" s="5">
        <v>51.360999999999997</v>
      </c>
      <c r="I545" s="5">
        <v>3.4649999999999999</v>
      </c>
      <c r="J545" s="5">
        <v>13.451000000000001</v>
      </c>
      <c r="K545" s="16">
        <v>1.8883331445</v>
      </c>
      <c r="L545" s="16">
        <v>9.6304999999999996</v>
      </c>
      <c r="M545" s="5">
        <v>11.33</v>
      </c>
      <c r="N545" s="5">
        <v>0.19600000000000001</v>
      </c>
      <c r="O545" s="5">
        <v>5.9770000000000003</v>
      </c>
      <c r="P545" s="5">
        <v>10.442</v>
      </c>
      <c r="Q545" s="5">
        <v>2.6160000000000001</v>
      </c>
      <c r="R545" s="5">
        <v>0.54600000000000004</v>
      </c>
      <c r="S545" s="5">
        <v>0.318</v>
      </c>
      <c r="U545" s="5">
        <v>0.287710369419587</v>
      </c>
      <c r="V545" s="5">
        <v>225.56057150629701</v>
      </c>
      <c r="W545" s="72">
        <f t="shared" si="12"/>
        <v>2.2556057150629701E-2</v>
      </c>
      <c r="X545" s="5">
        <v>315.19507656591998</v>
      </c>
      <c r="Y545" s="5">
        <v>116</v>
      </c>
      <c r="Z545" s="5">
        <v>683.63928799999996</v>
      </c>
      <c r="AA545" s="5">
        <v>79.720162526716905</v>
      </c>
      <c r="AB545" s="5">
        <v>15.009289360281903</v>
      </c>
      <c r="AC545" s="5">
        <v>2.559249950619908E-2</v>
      </c>
      <c r="AD545" s="5">
        <v>117.06152191780822</v>
      </c>
      <c r="AE545" s="5">
        <v>86.921561758183387</v>
      </c>
      <c r="AK545" s="5">
        <v>30.81</v>
      </c>
      <c r="AL545" s="5">
        <v>338.5</v>
      </c>
      <c r="AM545" s="5">
        <v>202.1</v>
      </c>
      <c r="AN545" s="5">
        <v>44.2</v>
      </c>
      <c r="AO545" s="5">
        <v>76.099999999999994</v>
      </c>
      <c r="AP545" s="5">
        <v>165.1</v>
      </c>
      <c r="AQ545" s="5">
        <v>134.4</v>
      </c>
      <c r="AR545" s="5">
        <v>9.99</v>
      </c>
      <c r="AS545" s="5">
        <v>350</v>
      </c>
      <c r="AT545" s="5">
        <v>26.2</v>
      </c>
      <c r="AU545" s="5">
        <v>156.1</v>
      </c>
      <c r="AV545" s="5">
        <v>14.66</v>
      </c>
      <c r="AW545" s="5">
        <v>121.8</v>
      </c>
      <c r="AX545" s="5">
        <v>13.56</v>
      </c>
      <c r="AY545" s="5">
        <v>33.1</v>
      </c>
      <c r="AZ545" s="5">
        <v>4.6100000000000003</v>
      </c>
      <c r="BA545" s="5">
        <v>21</v>
      </c>
      <c r="BB545" s="5">
        <v>5.92</v>
      </c>
      <c r="BC545" s="5">
        <v>2.0499999999999998</v>
      </c>
      <c r="BD545" s="5">
        <v>6.17</v>
      </c>
      <c r="BE545" s="5">
        <v>0.88400000000000001</v>
      </c>
      <c r="BF545" s="5">
        <v>5.84</v>
      </c>
      <c r="BG545" s="5">
        <v>1.05</v>
      </c>
      <c r="BH545" s="5">
        <v>2.65</v>
      </c>
      <c r="BI545" s="5">
        <v>0.36699999999999999</v>
      </c>
      <c r="BJ545" s="5">
        <v>2.2999999999999998</v>
      </c>
      <c r="BK545" s="5">
        <v>0.29399999999999998</v>
      </c>
      <c r="BL545" s="5">
        <v>4</v>
      </c>
      <c r="BM545" s="5">
        <v>0.86899999999999999</v>
      </c>
      <c r="BN545" s="5">
        <v>1.151</v>
      </c>
      <c r="BO545" s="5">
        <v>0.99199999999999999</v>
      </c>
      <c r="BP545" s="5">
        <v>0.32800000000000001</v>
      </c>
    </row>
    <row r="546" spans="1:68">
      <c r="A546" s="15" t="s">
        <v>397</v>
      </c>
      <c r="B546" s="15" t="s">
        <v>1457</v>
      </c>
      <c r="C546" s="15" t="s">
        <v>1457</v>
      </c>
      <c r="D546" s="15" t="s">
        <v>382</v>
      </c>
      <c r="E546" s="5" t="s">
        <v>490</v>
      </c>
      <c r="F546" s="5" t="s">
        <v>99</v>
      </c>
      <c r="G546" s="5" t="s">
        <v>69</v>
      </c>
      <c r="H546" s="5">
        <v>51.295000000000002</v>
      </c>
      <c r="I546" s="5">
        <v>3.536</v>
      </c>
      <c r="J546" s="5">
        <v>13.375999999999999</v>
      </c>
      <c r="K546" s="16">
        <v>1.8951664771500001</v>
      </c>
      <c r="L546" s="16">
        <v>9.6653500000000001</v>
      </c>
      <c r="M546" s="5">
        <v>11.371</v>
      </c>
      <c r="N546" s="5">
        <v>0.17699999999999999</v>
      </c>
      <c r="O546" s="5">
        <v>5.9779999999999998</v>
      </c>
      <c r="P546" s="5">
        <v>10.564</v>
      </c>
      <c r="Q546" s="5">
        <v>2.7050000000000001</v>
      </c>
      <c r="R546" s="5">
        <v>0.36199999999999999</v>
      </c>
      <c r="S546" s="5">
        <v>0.30299999999999999</v>
      </c>
      <c r="U546" s="5">
        <v>0.29032568242263801</v>
      </c>
      <c r="V546" s="5">
        <v>133.23069159808799</v>
      </c>
      <c r="W546" s="72">
        <f t="shared" si="12"/>
        <v>1.3323069159808798E-2</v>
      </c>
      <c r="X546" s="5">
        <v>275.49534801049498</v>
      </c>
      <c r="Y546" s="5">
        <v>116</v>
      </c>
      <c r="Z546" s="5">
        <v>1080.0099439999999</v>
      </c>
      <c r="AA546" s="5">
        <v>78.786487965986097</v>
      </c>
      <c r="AB546" s="5">
        <v>17.111512298788508</v>
      </c>
      <c r="AC546" s="5">
        <v>3.8600841796642811E-2</v>
      </c>
      <c r="AD546" s="5">
        <v>250.5823535962877</v>
      </c>
      <c r="AE546" s="5">
        <v>135.66620673955049</v>
      </c>
      <c r="AK546" s="5">
        <v>28.8</v>
      </c>
      <c r="AL546" s="5">
        <v>334</v>
      </c>
      <c r="AM546" s="5">
        <v>180</v>
      </c>
      <c r="AO546" s="5">
        <v>79.099999999999994</v>
      </c>
      <c r="AP546" s="5">
        <v>140.593220338983</v>
      </c>
      <c r="AR546" s="5">
        <v>6.55</v>
      </c>
      <c r="AS546" s="5">
        <v>293</v>
      </c>
      <c r="AT546" s="5">
        <v>23.5</v>
      </c>
      <c r="AU546" s="5">
        <v>115.1</v>
      </c>
      <c r="AV546" s="5">
        <v>9.99</v>
      </c>
      <c r="AW546" s="5">
        <v>80.099999999999994</v>
      </c>
      <c r="AX546" s="5">
        <v>8.56</v>
      </c>
      <c r="AY546" s="5">
        <v>21.4</v>
      </c>
      <c r="AZ546" s="5">
        <v>3.24</v>
      </c>
      <c r="BA546" s="5">
        <v>16.100000000000001</v>
      </c>
      <c r="BB546" s="5">
        <v>5.66</v>
      </c>
      <c r="BC546" s="5">
        <v>1.71</v>
      </c>
      <c r="BD546" s="5">
        <v>5.41</v>
      </c>
      <c r="BE546" s="5">
        <v>0.89</v>
      </c>
      <c r="BF546" s="5">
        <v>4.3099999999999996</v>
      </c>
      <c r="BG546" s="5">
        <v>0.93</v>
      </c>
      <c r="BH546" s="5">
        <v>2.38</v>
      </c>
      <c r="BI546" s="5">
        <v>0.311</v>
      </c>
      <c r="BJ546" s="5">
        <v>2.0099999999999998</v>
      </c>
      <c r="BK546" s="5">
        <v>0.24399999999999999</v>
      </c>
      <c r="BL546" s="5">
        <v>2.86</v>
      </c>
      <c r="BM546" s="5">
        <v>0.54500000000000004</v>
      </c>
      <c r="BN546" s="5">
        <v>0.77</v>
      </c>
      <c r="BO546" s="5">
        <v>0.52300000000000002</v>
      </c>
      <c r="BP546" s="5">
        <v>0.21</v>
      </c>
    </row>
    <row r="547" spans="1:68">
      <c r="A547" s="15" t="s">
        <v>397</v>
      </c>
      <c r="B547" s="15" t="s">
        <v>1458</v>
      </c>
      <c r="C547" s="15" t="s">
        <v>1458</v>
      </c>
      <c r="D547" s="15" t="s">
        <v>385</v>
      </c>
      <c r="E547" s="5" t="s">
        <v>490</v>
      </c>
      <c r="F547" s="5" t="s">
        <v>99</v>
      </c>
      <c r="G547" s="5" t="s">
        <v>69</v>
      </c>
      <c r="H547" s="5">
        <v>51.34</v>
      </c>
      <c r="I547" s="5">
        <v>3.56</v>
      </c>
      <c r="J547" s="5">
        <v>13.345000000000001</v>
      </c>
      <c r="K547" s="16">
        <v>1.90549980945</v>
      </c>
      <c r="L547" s="16">
        <v>9.7180499999999999</v>
      </c>
      <c r="M547" s="5">
        <v>11.433</v>
      </c>
      <c r="N547" s="5">
        <v>0.216</v>
      </c>
      <c r="O547" s="5">
        <v>5.9779999999999998</v>
      </c>
      <c r="P547" s="5">
        <v>9.0559999999999992</v>
      </c>
      <c r="Q547" s="5">
        <v>2.903</v>
      </c>
      <c r="R547" s="5">
        <v>0.749</v>
      </c>
      <c r="S547" s="5">
        <v>0.35099999999999998</v>
      </c>
      <c r="U547" s="5">
        <v>0.77762526898755202</v>
      </c>
      <c r="V547" s="5">
        <v>194.556267228455</v>
      </c>
      <c r="W547" s="72">
        <f t="shared" si="12"/>
        <v>1.9455626722845499E-2</v>
      </c>
      <c r="X547" s="5">
        <v>458.06102917570701</v>
      </c>
      <c r="Y547" s="5">
        <v>162</v>
      </c>
      <c r="Z547" s="5">
        <v>1509.411488</v>
      </c>
      <c r="AA547" s="5">
        <v>79.138107167156107</v>
      </c>
      <c r="AB547" s="5">
        <v>16.902621002793616</v>
      </c>
      <c r="AC547" s="5">
        <v>2.6054368656165932E-2</v>
      </c>
      <c r="AD547" s="5">
        <v>237.3288503144654</v>
      </c>
      <c r="AE547" s="5">
        <v>186.03475334630434</v>
      </c>
      <c r="AO547" s="5">
        <v>76.900000000000006</v>
      </c>
      <c r="AP547" s="5">
        <v>104.761904761905</v>
      </c>
      <c r="AR547" s="5">
        <v>14.7</v>
      </c>
      <c r="AS547" s="5">
        <v>379</v>
      </c>
      <c r="AT547" s="5">
        <v>29.8</v>
      </c>
      <c r="AU547" s="5">
        <v>197</v>
      </c>
      <c r="AV547" s="5">
        <v>15.9</v>
      </c>
      <c r="AW547" s="5">
        <v>163</v>
      </c>
      <c r="AX547" s="5">
        <v>15.5</v>
      </c>
      <c r="AY547" s="5">
        <v>41.8</v>
      </c>
      <c r="AZ547" s="5">
        <v>6.09</v>
      </c>
      <c r="BA547" s="5">
        <v>27.1</v>
      </c>
      <c r="BB547" s="5">
        <v>8.1</v>
      </c>
      <c r="BC547" s="5">
        <v>2.59</v>
      </c>
      <c r="BD547" s="5">
        <v>7.7</v>
      </c>
      <c r="BE547" s="5">
        <v>1.1399999999999999</v>
      </c>
      <c r="BF547" s="5">
        <v>6.36</v>
      </c>
      <c r="BG547" s="5">
        <v>1.03</v>
      </c>
      <c r="BH547" s="5">
        <v>2.84</v>
      </c>
      <c r="BI547" s="5">
        <v>0.46</v>
      </c>
      <c r="BJ547" s="5">
        <v>2.29</v>
      </c>
      <c r="BK547" s="5">
        <v>0.29199999999999998</v>
      </c>
    </row>
    <row r="548" spans="1:68">
      <c r="A548" s="15" t="s">
        <v>397</v>
      </c>
      <c r="B548" s="15" t="s">
        <v>1459</v>
      </c>
      <c r="C548" s="15" t="s">
        <v>1459</v>
      </c>
      <c r="D548" s="15" t="s">
        <v>396</v>
      </c>
      <c r="E548" s="5" t="s">
        <v>490</v>
      </c>
      <c r="F548" s="5" t="s">
        <v>99</v>
      </c>
      <c r="G548" s="5" t="s">
        <v>69</v>
      </c>
      <c r="H548" s="5">
        <v>51.066000000000003</v>
      </c>
      <c r="I548" s="5">
        <v>3.1080000000000001</v>
      </c>
      <c r="J548" s="5">
        <v>13.369</v>
      </c>
      <c r="K548" s="16">
        <v>1.9779998021999998</v>
      </c>
      <c r="L548" s="16">
        <v>10.0878</v>
      </c>
      <c r="M548" s="5">
        <v>11.868</v>
      </c>
      <c r="N548" s="5">
        <v>0.18</v>
      </c>
      <c r="O548" s="5">
        <v>5.984</v>
      </c>
      <c r="P548" s="5">
        <v>9.923</v>
      </c>
      <c r="Q548" s="5">
        <v>2.5259999999999998</v>
      </c>
      <c r="R548" s="5">
        <v>0.61599999999999999</v>
      </c>
      <c r="S548" s="5">
        <v>0.34</v>
      </c>
      <c r="U548" s="5">
        <v>0.91636057639254398</v>
      </c>
      <c r="V548" s="5">
        <v>230.11933428375301</v>
      </c>
      <c r="W548" s="72">
        <f t="shared" si="12"/>
        <v>2.3011933428375299E-2</v>
      </c>
      <c r="X548" s="5">
        <v>362.90741741949</v>
      </c>
      <c r="Y548" s="5">
        <v>169</v>
      </c>
      <c r="Z548" s="5">
        <v>738.19029999999998</v>
      </c>
      <c r="AA548" s="5">
        <v>77.107564437043294</v>
      </c>
      <c r="AB548" s="5" t="s">
        <v>20</v>
      </c>
      <c r="AC548" s="5">
        <v>3.3048621521425965E-2</v>
      </c>
      <c r="AD548" s="5" t="s">
        <v>20</v>
      </c>
      <c r="AE548" s="5" t="s">
        <v>20</v>
      </c>
    </row>
    <row r="549" spans="1:68">
      <c r="A549" s="15" t="s">
        <v>397</v>
      </c>
      <c r="B549" s="15" t="s">
        <v>1460</v>
      </c>
      <c r="C549" s="15" t="s">
        <v>1460</v>
      </c>
      <c r="D549" s="15" t="s">
        <v>249</v>
      </c>
      <c r="E549" s="5" t="s">
        <v>490</v>
      </c>
      <c r="F549" s="5" t="s">
        <v>99</v>
      </c>
      <c r="G549" s="5" t="s">
        <v>69</v>
      </c>
      <c r="H549" s="5">
        <v>51.375</v>
      </c>
      <c r="I549" s="5">
        <v>3.343</v>
      </c>
      <c r="J549" s="5">
        <v>13.202</v>
      </c>
      <c r="K549" s="16">
        <v>1.9793331353999999</v>
      </c>
      <c r="L549" s="16">
        <v>10.0946</v>
      </c>
      <c r="M549" s="5">
        <v>11.875999999999999</v>
      </c>
      <c r="N549" s="5">
        <v>0.13400000000000001</v>
      </c>
      <c r="O549" s="5">
        <v>6.0010000000000003</v>
      </c>
      <c r="P549" s="5">
        <v>9.7289999999999992</v>
      </c>
      <c r="Q549" s="5">
        <v>2.6019999999999999</v>
      </c>
      <c r="R549" s="5">
        <v>0.63500000000000001</v>
      </c>
      <c r="S549" s="5">
        <v>0.36399999999999999</v>
      </c>
      <c r="U549" s="5">
        <v>0.57191803712575096</v>
      </c>
      <c r="V549" s="5">
        <v>223.98358245324999</v>
      </c>
      <c r="W549" s="72">
        <f t="shared" si="12"/>
        <v>2.2398358245325E-2</v>
      </c>
      <c r="X549" s="5">
        <v>395.849161412846</v>
      </c>
      <c r="Y549" s="5">
        <v>175</v>
      </c>
      <c r="Z549" s="5">
        <v>1403.8127400000001</v>
      </c>
      <c r="AA549" s="5">
        <v>77.150555391677102</v>
      </c>
      <c r="AB549" s="5">
        <v>14.037204305420071</v>
      </c>
      <c r="AC549" s="5">
        <v>3.3197981642917755E-2</v>
      </c>
      <c r="AD549" s="5">
        <v>208.28082195845698</v>
      </c>
      <c r="AE549" s="5">
        <v>128.52090721926987</v>
      </c>
      <c r="AK549" s="5">
        <v>29.7</v>
      </c>
      <c r="AL549" s="5">
        <v>443</v>
      </c>
      <c r="AM549" s="5">
        <v>83</v>
      </c>
      <c r="AO549" s="5">
        <v>53.1</v>
      </c>
      <c r="AP549" s="5">
        <v>140.90909090909099</v>
      </c>
      <c r="AR549" s="5">
        <v>13</v>
      </c>
      <c r="AS549" s="5">
        <v>366</v>
      </c>
      <c r="AT549" s="5">
        <v>30.1</v>
      </c>
      <c r="AU549" s="5">
        <v>194.3</v>
      </c>
      <c r="AV549" s="5">
        <v>22.4</v>
      </c>
      <c r="AW549" s="5">
        <v>153</v>
      </c>
      <c r="AX549" s="5">
        <v>18.05</v>
      </c>
      <c r="AY549" s="5">
        <v>44.5</v>
      </c>
      <c r="AZ549" s="5">
        <v>5.78</v>
      </c>
      <c r="BA549" s="5">
        <v>28.2</v>
      </c>
      <c r="BB549" s="5">
        <v>7.01</v>
      </c>
      <c r="BC549" s="5">
        <v>2.69</v>
      </c>
      <c r="BD549" s="5">
        <v>6.3</v>
      </c>
      <c r="BE549" s="5">
        <v>1.0860000000000001</v>
      </c>
      <c r="BF549" s="5">
        <v>6.74</v>
      </c>
      <c r="BG549" s="5">
        <v>1.25</v>
      </c>
      <c r="BH549" s="5">
        <v>3.33</v>
      </c>
      <c r="BI549" s="5">
        <v>0.44900000000000001</v>
      </c>
      <c r="BJ549" s="5">
        <v>2.48</v>
      </c>
      <c r="BK549" s="5">
        <v>0.373</v>
      </c>
      <c r="BL549" s="5">
        <v>5.78</v>
      </c>
      <c r="BM549" s="5">
        <v>1.41</v>
      </c>
      <c r="BN549" s="5">
        <v>1.76</v>
      </c>
      <c r="BO549" s="5">
        <v>1.71</v>
      </c>
      <c r="BP549" s="5">
        <v>0.49</v>
      </c>
    </row>
    <row r="550" spans="1:68">
      <c r="A550" s="15" t="s">
        <v>397</v>
      </c>
      <c r="B550" s="15" t="s">
        <v>1461</v>
      </c>
      <c r="C550" s="15" t="s">
        <v>1461</v>
      </c>
      <c r="D550" s="15" t="s">
        <v>275</v>
      </c>
      <c r="E550" s="5" t="s">
        <v>490</v>
      </c>
      <c r="F550" s="5" t="s">
        <v>99</v>
      </c>
      <c r="G550" s="5" t="s">
        <v>69</v>
      </c>
      <c r="H550" s="5">
        <v>51.237000000000002</v>
      </c>
      <c r="I550" s="5">
        <v>3.3370000000000002</v>
      </c>
      <c r="J550" s="5">
        <v>13.356999999999999</v>
      </c>
      <c r="K550" s="16">
        <v>1.9421664724500001</v>
      </c>
      <c r="L550" s="16">
        <v>9.905050000000001</v>
      </c>
      <c r="M550" s="5">
        <v>11.653</v>
      </c>
      <c r="N550" s="5">
        <v>0.19800000000000001</v>
      </c>
      <c r="O550" s="5">
        <v>6.0049999999999999</v>
      </c>
      <c r="P550" s="5">
        <v>9.9789999999999992</v>
      </c>
      <c r="Q550" s="5">
        <v>2.613</v>
      </c>
      <c r="R550" s="5">
        <v>0.67600000000000005</v>
      </c>
      <c r="S550" s="5">
        <v>0.377</v>
      </c>
      <c r="U550" s="5">
        <v>0.40406212554865101</v>
      </c>
      <c r="V550" s="5">
        <v>213.98856028247599</v>
      </c>
      <c r="W550" s="72">
        <f t="shared" si="12"/>
        <v>2.13988560282476E-2</v>
      </c>
      <c r="X550" s="5">
        <v>401.94652307459199</v>
      </c>
      <c r="Y550" s="5">
        <v>198</v>
      </c>
      <c r="Z550" s="5">
        <v>1235.6554920000001</v>
      </c>
      <c r="AA550" s="5">
        <v>77.5127128977973</v>
      </c>
      <c r="AB550" s="5">
        <v>14.777445701271764</v>
      </c>
      <c r="AC550" s="5">
        <v>3.5283028165376588E-2</v>
      </c>
      <c r="AD550" s="5">
        <v>186.37337737556564</v>
      </c>
      <c r="AE550" s="5">
        <v>94.85026421329836</v>
      </c>
      <c r="AK550" s="5">
        <v>31.2</v>
      </c>
      <c r="AL550" s="5">
        <v>392</v>
      </c>
      <c r="AM550" s="5">
        <v>82.5</v>
      </c>
      <c r="AN550" s="5">
        <v>35.799999999999997</v>
      </c>
      <c r="AO550" s="5">
        <v>41.1</v>
      </c>
      <c r="AP550" s="5">
        <v>105.4</v>
      </c>
      <c r="AQ550" s="5">
        <v>127.4</v>
      </c>
      <c r="AR550" s="5">
        <v>12.28</v>
      </c>
      <c r="AS550" s="5">
        <v>398</v>
      </c>
      <c r="AT550" s="5">
        <v>30.82</v>
      </c>
      <c r="AU550" s="5">
        <v>198.6</v>
      </c>
      <c r="AV550" s="5">
        <v>20.260000000000002</v>
      </c>
      <c r="AW550" s="5">
        <v>161.5</v>
      </c>
      <c r="AX550" s="5">
        <v>17.850000000000001</v>
      </c>
      <c r="AY550" s="5">
        <v>42.6</v>
      </c>
      <c r="AZ550" s="5">
        <v>5.81</v>
      </c>
      <c r="BA550" s="5">
        <v>27.2</v>
      </c>
      <c r="BB550" s="5">
        <v>7.54</v>
      </c>
      <c r="BC550" s="5">
        <v>2.54</v>
      </c>
      <c r="BD550" s="5">
        <v>7.27</v>
      </c>
      <c r="BE550" s="5">
        <v>1.1359999999999999</v>
      </c>
      <c r="BF550" s="5">
        <v>6.63</v>
      </c>
      <c r="BG550" s="5">
        <v>1.22</v>
      </c>
      <c r="BH550" s="5">
        <v>3.17</v>
      </c>
      <c r="BI550" s="5">
        <v>0.41399999999999998</v>
      </c>
      <c r="BJ550" s="5">
        <v>2.6</v>
      </c>
      <c r="BK550" s="5">
        <v>0.28199999999999997</v>
      </c>
      <c r="BL550" s="5">
        <v>5.36</v>
      </c>
      <c r="BM550" s="5">
        <v>1.19</v>
      </c>
      <c r="BN550" s="5">
        <v>1.33</v>
      </c>
      <c r="BO550" s="5">
        <v>1.48</v>
      </c>
      <c r="BP550" s="5">
        <v>0.44700000000000001</v>
      </c>
    </row>
    <row r="551" spans="1:68">
      <c r="A551" s="15" t="s">
        <v>397</v>
      </c>
      <c r="B551" s="15" t="s">
        <v>1462</v>
      </c>
      <c r="C551" s="15" t="s">
        <v>1462</v>
      </c>
      <c r="D551" s="15" t="s">
        <v>367</v>
      </c>
      <c r="E551" s="5" t="s">
        <v>490</v>
      </c>
      <c r="F551" s="5" t="s">
        <v>99</v>
      </c>
      <c r="G551" s="5" t="s">
        <v>69</v>
      </c>
      <c r="H551" s="5">
        <v>50.826000000000001</v>
      </c>
      <c r="I551" s="5">
        <v>3.4550000000000001</v>
      </c>
      <c r="J551" s="5">
        <v>13.068</v>
      </c>
      <c r="K551" s="16">
        <v>1.8886664778</v>
      </c>
      <c r="L551" s="16">
        <v>9.632200000000001</v>
      </c>
      <c r="M551" s="5">
        <v>11.332000000000001</v>
      </c>
      <c r="N551" s="5">
        <v>0.17299999999999999</v>
      </c>
      <c r="O551" s="5">
        <v>6.0110000000000001</v>
      </c>
      <c r="P551" s="5">
        <v>10.602</v>
      </c>
      <c r="Q551" s="5">
        <v>2.8330000000000002</v>
      </c>
      <c r="R551" s="5">
        <v>0.372</v>
      </c>
      <c r="S551" s="5">
        <v>0.30199999999999999</v>
      </c>
      <c r="U551" s="5">
        <v>0.29484458423306198</v>
      </c>
      <c r="V551" s="5">
        <v>188.07812456455699</v>
      </c>
      <c r="W551" s="72">
        <f t="shared" si="12"/>
        <v>1.88078124564557E-2</v>
      </c>
      <c r="X551" s="5">
        <v>248.15348521260501</v>
      </c>
      <c r="Y551" s="5">
        <v>136</v>
      </c>
      <c r="Z551" s="5">
        <v>1055.487012</v>
      </c>
      <c r="AA551" s="5">
        <v>78.639742789417994</v>
      </c>
      <c r="AB551" s="5">
        <v>13.941207034416012</v>
      </c>
      <c r="AC551" s="5">
        <v>4.4039595924460481E-2</v>
      </c>
      <c r="AD551" s="5">
        <v>240.97876986301372</v>
      </c>
      <c r="AE551" s="5">
        <v>131.62704653261696</v>
      </c>
      <c r="AK551" s="5">
        <v>29.5</v>
      </c>
      <c r="AL551" s="5">
        <v>337</v>
      </c>
      <c r="AM551" s="5">
        <v>184</v>
      </c>
      <c r="AO551" s="5">
        <v>74.099999999999994</v>
      </c>
      <c r="AP551" s="5">
        <v>149.15254237288099</v>
      </c>
      <c r="AR551" s="5">
        <v>6.14</v>
      </c>
      <c r="AS551" s="5">
        <v>295</v>
      </c>
      <c r="AT551" s="5">
        <v>20.5</v>
      </c>
      <c r="AU551" s="5">
        <v>107.4</v>
      </c>
      <c r="AV551" s="5">
        <v>9.6999999999999993</v>
      </c>
      <c r="AW551" s="5">
        <v>78.099999999999994</v>
      </c>
      <c r="AX551" s="5">
        <v>8.6999999999999993</v>
      </c>
      <c r="AY551" s="5">
        <v>22.4</v>
      </c>
      <c r="AZ551" s="5">
        <v>3.22</v>
      </c>
      <c r="BA551" s="5">
        <v>17.8</v>
      </c>
      <c r="BB551" s="5">
        <v>5.6</v>
      </c>
      <c r="BC551" s="5">
        <v>2.0299999999999998</v>
      </c>
      <c r="BD551" s="5">
        <v>5.3</v>
      </c>
      <c r="BE551" s="5">
        <v>0.82</v>
      </c>
      <c r="BF551" s="5">
        <v>4.38</v>
      </c>
      <c r="BG551" s="5">
        <v>0.75</v>
      </c>
      <c r="BH551" s="5">
        <v>2.21</v>
      </c>
      <c r="BI551" s="5">
        <v>0.24</v>
      </c>
      <c r="BJ551" s="5">
        <v>1.95</v>
      </c>
      <c r="BK551" s="5">
        <v>0.21</v>
      </c>
      <c r="BL551" s="5">
        <v>2.48</v>
      </c>
      <c r="BM551" s="5">
        <v>0.47</v>
      </c>
      <c r="BN551" s="5">
        <v>0.96</v>
      </c>
      <c r="BO551" s="5">
        <v>0.6</v>
      </c>
      <c r="BP551" s="5">
        <v>0.27</v>
      </c>
    </row>
    <row r="552" spans="1:68">
      <c r="A552" s="15" t="s">
        <v>397</v>
      </c>
      <c r="B552" s="15" t="s">
        <v>1463</v>
      </c>
      <c r="C552" s="15" t="s">
        <v>1463</v>
      </c>
      <c r="D552" s="15" t="s">
        <v>252</v>
      </c>
      <c r="E552" s="5" t="s">
        <v>490</v>
      </c>
      <c r="F552" s="5" t="s">
        <v>99</v>
      </c>
      <c r="G552" s="5" t="s">
        <v>69</v>
      </c>
      <c r="H552" s="5">
        <v>51.649000000000001</v>
      </c>
      <c r="I552" s="5">
        <v>2.758</v>
      </c>
      <c r="J552" s="5">
        <v>13.747</v>
      </c>
      <c r="K552" s="16">
        <v>1.8896664776999998</v>
      </c>
      <c r="L552" s="16">
        <v>9.6372999999999998</v>
      </c>
      <c r="M552" s="5">
        <v>11.337999999999999</v>
      </c>
      <c r="N552" s="5">
        <v>0.28199999999999997</v>
      </c>
      <c r="O552" s="5">
        <v>6.02</v>
      </c>
      <c r="P552" s="5">
        <v>10.397</v>
      </c>
      <c r="Q552" s="5">
        <v>2.4350000000000001</v>
      </c>
      <c r="R552" s="5">
        <v>0.496</v>
      </c>
      <c r="S552" s="5">
        <v>0.34699999999999998</v>
      </c>
      <c r="U552" s="5">
        <v>0.30629953744622002</v>
      </c>
      <c r="V552" s="5">
        <v>247.268516134583</v>
      </c>
      <c r="W552" s="72">
        <f t="shared" si="12"/>
        <v>2.4726851613458299E-2</v>
      </c>
      <c r="X552" s="5">
        <v>262.278128162288</v>
      </c>
      <c r="Y552" s="5">
        <v>112</v>
      </c>
      <c r="Z552" s="5">
        <v>1074.004328</v>
      </c>
      <c r="AA552" s="5">
        <v>78.9209275631558</v>
      </c>
      <c r="AB552" s="5">
        <v>11.921733098285818</v>
      </c>
      <c r="AC552" s="5">
        <v>2.7200926894519712E-2</v>
      </c>
      <c r="AD552" s="5">
        <v>176.35539047619048</v>
      </c>
      <c r="AE552" s="5">
        <v>98.172928668660262</v>
      </c>
      <c r="AK552" s="5">
        <v>32</v>
      </c>
      <c r="AL552" s="5">
        <v>359</v>
      </c>
      <c r="AM552" s="5">
        <v>187</v>
      </c>
      <c r="AN552" s="5">
        <v>44.2</v>
      </c>
      <c r="AO552" s="5">
        <v>85.7</v>
      </c>
      <c r="AP552" s="5">
        <v>168</v>
      </c>
      <c r="AQ552" s="5">
        <v>145</v>
      </c>
      <c r="AR552" s="5">
        <v>8.81</v>
      </c>
      <c r="AS552" s="5">
        <v>358</v>
      </c>
      <c r="AT552" s="5">
        <v>27.3</v>
      </c>
      <c r="AU552" s="5">
        <v>154</v>
      </c>
      <c r="AV552" s="5">
        <v>13.6</v>
      </c>
      <c r="AW552" s="5">
        <v>111</v>
      </c>
      <c r="AX552" s="5">
        <v>12.8</v>
      </c>
      <c r="AY552" s="5">
        <v>31.2</v>
      </c>
      <c r="AZ552" s="5">
        <v>4.41</v>
      </c>
      <c r="BA552" s="5">
        <v>22</v>
      </c>
      <c r="BB552" s="5">
        <v>5.94</v>
      </c>
      <c r="BC552" s="5">
        <v>2.31</v>
      </c>
      <c r="BD552" s="5">
        <v>6.3</v>
      </c>
      <c r="BE552" s="5">
        <v>0.97</v>
      </c>
      <c r="BF552" s="5">
        <v>6.09</v>
      </c>
      <c r="BG552" s="5">
        <v>1</v>
      </c>
      <c r="BH552" s="5">
        <v>2.58</v>
      </c>
      <c r="BI552" s="5">
        <v>0.41599999999999998</v>
      </c>
      <c r="BJ552" s="5">
        <v>2.57</v>
      </c>
      <c r="BK552" s="5">
        <v>0.28799999999999998</v>
      </c>
      <c r="BL552" s="5">
        <v>4.59</v>
      </c>
      <c r="BM552" s="5">
        <v>0.84</v>
      </c>
      <c r="BN552" s="5">
        <v>1.1000000000000001</v>
      </c>
      <c r="BO552" s="5">
        <v>0.85</v>
      </c>
      <c r="BP552" s="5">
        <v>0.29699999999999999</v>
      </c>
    </row>
    <row r="553" spans="1:68">
      <c r="A553" s="15" t="s">
        <v>397</v>
      </c>
      <c r="B553" s="15" t="s">
        <v>1464</v>
      </c>
      <c r="C553" s="15" t="s">
        <v>1464</v>
      </c>
      <c r="D553" s="15" t="s">
        <v>267</v>
      </c>
      <c r="E553" s="5" t="s">
        <v>490</v>
      </c>
      <c r="F553" s="5" t="s">
        <v>99</v>
      </c>
      <c r="G553" s="5" t="s">
        <v>69</v>
      </c>
      <c r="H553" s="5">
        <v>48.703000000000003</v>
      </c>
      <c r="I553" s="5">
        <v>4.4189999999999996</v>
      </c>
      <c r="J553" s="5">
        <v>13.832000000000001</v>
      </c>
      <c r="K553" s="16">
        <v>1.9249998075000001</v>
      </c>
      <c r="L553" s="16">
        <v>9.8175000000000008</v>
      </c>
      <c r="M553" s="5">
        <v>11.55</v>
      </c>
      <c r="N553" s="5">
        <v>0.193</v>
      </c>
      <c r="O553" s="5">
        <v>6.0380000000000003</v>
      </c>
      <c r="P553" s="5">
        <v>11.313000000000001</v>
      </c>
      <c r="Q553" s="5">
        <v>2.5190000000000001</v>
      </c>
      <c r="R553" s="5">
        <v>0.46899999999999997</v>
      </c>
      <c r="S553" s="5">
        <v>0.27700000000000002</v>
      </c>
      <c r="U553" s="5">
        <v>0.50651799336991299</v>
      </c>
      <c r="V553" s="5">
        <v>163.972715888718</v>
      </c>
      <c r="W553" s="72">
        <f t="shared" si="12"/>
        <v>1.63972715888718E-2</v>
      </c>
      <c r="X553" s="5">
        <v>264.67221009388197</v>
      </c>
      <c r="Y553" s="5">
        <v>101</v>
      </c>
      <c r="Z553" s="5">
        <v>456.92728399999999</v>
      </c>
      <c r="AA553" s="5">
        <v>77.838273079167891</v>
      </c>
      <c r="AB553" s="5">
        <v>13.64289742751969</v>
      </c>
      <c r="AC553" s="5">
        <v>2.5941548006926961E-2</v>
      </c>
      <c r="AD553" s="5">
        <v>87.366593499043972</v>
      </c>
      <c r="AE553" s="5">
        <v>168.27840311292789</v>
      </c>
      <c r="AK553" s="5">
        <v>35.799999999999997</v>
      </c>
      <c r="AL553" s="5">
        <v>553</v>
      </c>
      <c r="AM553" s="5">
        <v>124</v>
      </c>
      <c r="AN553" s="5">
        <v>39.9</v>
      </c>
      <c r="AO553" s="5">
        <v>58.6</v>
      </c>
      <c r="AP553" s="5">
        <v>160</v>
      </c>
      <c r="AQ553" s="5">
        <v>127.8</v>
      </c>
      <c r="AR553" s="5">
        <v>9.27</v>
      </c>
      <c r="AS553" s="5">
        <v>320</v>
      </c>
      <c r="AT553" s="5">
        <v>24.4</v>
      </c>
      <c r="AU553" s="5">
        <v>144.6</v>
      </c>
      <c r="AV553" s="5">
        <v>14.3</v>
      </c>
      <c r="AW553" s="5">
        <v>115</v>
      </c>
      <c r="AX553" s="5">
        <v>11.9</v>
      </c>
      <c r="AY553" s="5">
        <v>30.1</v>
      </c>
      <c r="AZ553" s="5">
        <v>4.5</v>
      </c>
      <c r="BA553" s="5">
        <v>19.399999999999999</v>
      </c>
      <c r="BB553" s="5">
        <v>5.81</v>
      </c>
      <c r="BC553" s="5">
        <v>2.04</v>
      </c>
      <c r="BD553" s="5">
        <v>6.2</v>
      </c>
      <c r="BE553" s="5">
        <v>0.92</v>
      </c>
      <c r="BF553" s="5">
        <v>5.23</v>
      </c>
      <c r="BG553" s="5">
        <v>1.0629999999999999</v>
      </c>
      <c r="BH553" s="5">
        <v>2.67</v>
      </c>
      <c r="BI553" s="5">
        <v>0.38100000000000001</v>
      </c>
      <c r="BJ553" s="5">
        <v>2.09</v>
      </c>
      <c r="BK553" s="5">
        <v>0.38400000000000001</v>
      </c>
      <c r="BL553" s="5">
        <v>4.5999999999999996</v>
      </c>
      <c r="BM553" s="5">
        <v>0.89</v>
      </c>
      <c r="BN553" s="5">
        <v>1</v>
      </c>
      <c r="BO553" s="5">
        <v>0.95</v>
      </c>
      <c r="BP553" s="5">
        <v>0.29599999999999999</v>
      </c>
    </row>
    <row r="554" spans="1:68">
      <c r="A554" s="15" t="s">
        <v>397</v>
      </c>
      <c r="B554" s="15" t="s">
        <v>1465</v>
      </c>
      <c r="C554" s="15" t="s">
        <v>1465</v>
      </c>
      <c r="D554" s="15" t="s">
        <v>390</v>
      </c>
      <c r="E554" s="5" t="s">
        <v>490</v>
      </c>
      <c r="F554" s="5" t="s">
        <v>99</v>
      </c>
      <c r="G554" s="5" t="s">
        <v>69</v>
      </c>
      <c r="H554" s="5">
        <v>52.014000000000003</v>
      </c>
      <c r="I554" s="5">
        <v>3.375</v>
      </c>
      <c r="J554" s="5">
        <v>11.532</v>
      </c>
      <c r="K554" s="16">
        <v>1.9169998082999999</v>
      </c>
      <c r="L554" s="16">
        <v>9.7766999999999999</v>
      </c>
      <c r="M554" s="5">
        <v>11.502000000000001</v>
      </c>
      <c r="N554" s="5">
        <v>0.17</v>
      </c>
      <c r="O554" s="5">
        <v>6.0380000000000003</v>
      </c>
      <c r="P554" s="5">
        <v>11.358000000000001</v>
      </c>
      <c r="Q554" s="5">
        <v>2.4900000000000002</v>
      </c>
      <c r="R554" s="5">
        <v>0.59</v>
      </c>
      <c r="S554" s="5">
        <v>0.307</v>
      </c>
      <c r="U554" s="5">
        <v>0.439203952030497</v>
      </c>
      <c r="V554" s="5">
        <v>44.956398394007003</v>
      </c>
      <c r="W554" s="72">
        <f t="shared" si="12"/>
        <v>4.4956398394007E-3</v>
      </c>
      <c r="X554" s="5">
        <v>331.13017431040498</v>
      </c>
      <c r="Y554" s="5">
        <v>111</v>
      </c>
      <c r="Z554" s="5">
        <v>336.31449600000002</v>
      </c>
      <c r="AA554" s="5">
        <v>78.040209777090098</v>
      </c>
      <c r="AB554" s="5">
        <v>17.246363245333594</v>
      </c>
      <c r="AC554" s="5">
        <v>2.2663048291535672E-2</v>
      </c>
      <c r="AD554" s="5">
        <v>62.862522616822439</v>
      </c>
      <c r="AE554" s="5">
        <v>134.31313517752201</v>
      </c>
      <c r="AK554" s="5">
        <v>30</v>
      </c>
      <c r="AL554" s="5">
        <v>383</v>
      </c>
      <c r="AM554" s="5">
        <v>204</v>
      </c>
      <c r="AO554" s="5">
        <v>30.8</v>
      </c>
      <c r="AP554" s="5">
        <v>137.28813559322001</v>
      </c>
      <c r="AR554" s="5">
        <v>8.6999999999999993</v>
      </c>
      <c r="AS554" s="5">
        <v>333</v>
      </c>
      <c r="AT554" s="5">
        <v>21.5</v>
      </c>
      <c r="AU554" s="5">
        <v>134</v>
      </c>
      <c r="AV554" s="5">
        <v>14.8</v>
      </c>
      <c r="AW554" s="5">
        <v>126</v>
      </c>
      <c r="AX554" s="5">
        <v>11.6</v>
      </c>
      <c r="AY554" s="5">
        <v>32.700000000000003</v>
      </c>
      <c r="AZ554" s="5">
        <v>4.55</v>
      </c>
      <c r="BA554" s="5">
        <v>19.2</v>
      </c>
      <c r="BB554" s="5">
        <v>4.5999999999999996</v>
      </c>
      <c r="BC554" s="5">
        <v>1.92</v>
      </c>
      <c r="BD554" s="5">
        <v>5.9</v>
      </c>
      <c r="BE554" s="5">
        <v>0.92</v>
      </c>
      <c r="BF554" s="5">
        <v>5.35</v>
      </c>
      <c r="BG554" s="5">
        <v>0.89</v>
      </c>
      <c r="BH554" s="5">
        <v>3.25</v>
      </c>
      <c r="BI554" s="5">
        <v>0.3</v>
      </c>
      <c r="BJ554" s="5">
        <v>1.59</v>
      </c>
      <c r="BK554" s="5">
        <v>0.221</v>
      </c>
      <c r="BL554" s="5">
        <v>3.21</v>
      </c>
      <c r="BM554" s="5">
        <v>0.79</v>
      </c>
      <c r="BN554" s="5">
        <v>1.02</v>
      </c>
      <c r="BO554" s="5">
        <v>0.72</v>
      </c>
      <c r="BP554" s="5">
        <v>0.27</v>
      </c>
    </row>
    <row r="555" spans="1:68">
      <c r="A555" s="15" t="s">
        <v>397</v>
      </c>
      <c r="B555" s="15" t="s">
        <v>1466</v>
      </c>
      <c r="C555" s="15" t="s">
        <v>1466</v>
      </c>
      <c r="D555" s="15" t="s">
        <v>282</v>
      </c>
      <c r="E555" s="5" t="s">
        <v>490</v>
      </c>
      <c r="F555" s="5" t="s">
        <v>99</v>
      </c>
      <c r="G555" s="5" t="s">
        <v>69</v>
      </c>
      <c r="H555" s="5">
        <v>52.097000000000001</v>
      </c>
      <c r="I555" s="5">
        <v>2.9159999999999999</v>
      </c>
      <c r="J555" s="5">
        <v>13.192</v>
      </c>
      <c r="K555" s="16">
        <v>1.9318331401499997</v>
      </c>
      <c r="L555" s="16">
        <v>9.8523499999999995</v>
      </c>
      <c r="M555" s="5">
        <v>11.590999999999999</v>
      </c>
      <c r="N555" s="5">
        <v>0.16900000000000001</v>
      </c>
      <c r="O555" s="5">
        <v>6.0570000000000004</v>
      </c>
      <c r="P555" s="5">
        <v>9.968</v>
      </c>
      <c r="Q555" s="5">
        <v>2.4609999999999999</v>
      </c>
      <c r="R555" s="5">
        <v>0.63700000000000001</v>
      </c>
      <c r="S555" s="5">
        <v>0.23100000000000001</v>
      </c>
      <c r="U555" s="5">
        <v>0.53027618360037998</v>
      </c>
      <c r="V555" s="5">
        <v>169.04021806844401</v>
      </c>
      <c r="W555" s="72">
        <f t="shared" si="12"/>
        <v>1.6904021806844402E-2</v>
      </c>
      <c r="X555" s="5">
        <v>356.978857525509</v>
      </c>
      <c r="Y555" s="5">
        <v>109</v>
      </c>
      <c r="Z555" s="5">
        <v>1034.4673560000001</v>
      </c>
      <c r="AA555" s="5">
        <v>77.7303661637511</v>
      </c>
      <c r="AB555" s="5">
        <v>14.751192459731778</v>
      </c>
      <c r="AC555" s="5">
        <v>2.0612678173712068E-2</v>
      </c>
      <c r="AD555" s="5">
        <v>177.7435319587629</v>
      </c>
      <c r="AE555" s="5">
        <v>138.0927561459323</v>
      </c>
      <c r="AK555" s="5">
        <v>31.4</v>
      </c>
      <c r="AL555" s="5">
        <v>390</v>
      </c>
      <c r="AM555" s="5">
        <v>81.3</v>
      </c>
      <c r="AN555" s="5">
        <v>36.1</v>
      </c>
      <c r="AO555" s="5">
        <v>46.6</v>
      </c>
      <c r="AP555" s="5">
        <v>190.2</v>
      </c>
      <c r="AQ555" s="5">
        <v>138.30000000000001</v>
      </c>
      <c r="AR555" s="5">
        <v>9.9700000000000006</v>
      </c>
      <c r="AS555" s="5">
        <v>375</v>
      </c>
      <c r="AT555" s="5">
        <v>29.2</v>
      </c>
      <c r="AU555" s="5">
        <v>178</v>
      </c>
      <c r="AV555" s="5">
        <v>17.03</v>
      </c>
      <c r="AW555" s="5">
        <v>135.5</v>
      </c>
      <c r="AX555" s="5">
        <v>14.78</v>
      </c>
      <c r="AY555" s="5">
        <v>38.4</v>
      </c>
      <c r="AZ555" s="5">
        <v>5.38</v>
      </c>
      <c r="BA555" s="5">
        <v>24.2</v>
      </c>
      <c r="BB555" s="5">
        <v>6.31</v>
      </c>
      <c r="BC555" s="5">
        <v>2.34</v>
      </c>
      <c r="BD555" s="5">
        <v>6.74</v>
      </c>
      <c r="BE555" s="5">
        <v>0.95399999999999996</v>
      </c>
      <c r="BF555" s="5">
        <v>5.82</v>
      </c>
      <c r="BG555" s="5">
        <v>1.2629999999999999</v>
      </c>
      <c r="BH555" s="5">
        <v>3.31</v>
      </c>
      <c r="BI555" s="5">
        <v>0.36599999999999999</v>
      </c>
      <c r="BJ555" s="5">
        <v>2.29</v>
      </c>
      <c r="BK555" s="5">
        <v>0.33300000000000002</v>
      </c>
      <c r="BL555" s="5">
        <v>4.8600000000000003</v>
      </c>
      <c r="BM555" s="5">
        <v>0.96699999999999997</v>
      </c>
      <c r="BN555" s="5">
        <v>1.262</v>
      </c>
      <c r="BO555" s="5">
        <v>1.1439999999999999</v>
      </c>
      <c r="BP555" s="5">
        <v>0.38800000000000001</v>
      </c>
    </row>
    <row r="556" spans="1:68">
      <c r="A556" s="15" t="s">
        <v>397</v>
      </c>
      <c r="B556" s="15" t="s">
        <v>1467</v>
      </c>
      <c r="C556" s="15" t="s">
        <v>1467</v>
      </c>
      <c r="D556" s="15" t="s">
        <v>307</v>
      </c>
      <c r="E556" s="5" t="s">
        <v>490</v>
      </c>
      <c r="F556" s="5" t="s">
        <v>99</v>
      </c>
      <c r="G556" s="5" t="s">
        <v>69</v>
      </c>
      <c r="H556" s="5">
        <v>51.545999999999999</v>
      </c>
      <c r="I556" s="5">
        <v>3.4609999999999999</v>
      </c>
      <c r="J556" s="5">
        <v>13.233000000000001</v>
      </c>
      <c r="K556" s="16">
        <v>1.9064998093499999</v>
      </c>
      <c r="L556" s="16">
        <v>9.7231500000000004</v>
      </c>
      <c r="M556" s="5">
        <v>11.439</v>
      </c>
      <c r="N556" s="5">
        <v>0.22600000000000001</v>
      </c>
      <c r="O556" s="5">
        <v>6.0609999999999999</v>
      </c>
      <c r="P556" s="5">
        <v>11.026</v>
      </c>
      <c r="Q556" s="5">
        <v>2.3860000000000001</v>
      </c>
      <c r="R556" s="5">
        <v>0.51200000000000001</v>
      </c>
      <c r="S556" s="5">
        <v>0.28999999999999998</v>
      </c>
      <c r="U556" s="5">
        <v>0.30958116963035498</v>
      </c>
      <c r="V556" s="5">
        <v>255.28440552651401</v>
      </c>
      <c r="W556" s="72">
        <f t="shared" si="12"/>
        <v>2.55284405526514E-2</v>
      </c>
      <c r="X556" s="5">
        <v>268.34371082397598</v>
      </c>
      <c r="Y556" s="5">
        <v>118</v>
      </c>
      <c r="Z556" s="5">
        <v>1180.604012</v>
      </c>
      <c r="AA556" s="5">
        <v>79.42440240563549</v>
      </c>
      <c r="AB556" s="5">
        <v>14.049408943663662</v>
      </c>
      <c r="AC556" s="5">
        <v>2.7762553175265933E-2</v>
      </c>
      <c r="AD556" s="5">
        <v>239.96016504065042</v>
      </c>
      <c r="AE556" s="5">
        <v>111.36013296055935</v>
      </c>
      <c r="AK556" s="5">
        <v>30.3</v>
      </c>
      <c r="AL556" s="5">
        <v>343</v>
      </c>
      <c r="AM556" s="5">
        <v>262</v>
      </c>
      <c r="AN556" s="5">
        <v>39.6</v>
      </c>
      <c r="AO556" s="5">
        <v>79.400000000000006</v>
      </c>
      <c r="AP556" s="5">
        <v>149.19999999999999</v>
      </c>
      <c r="AQ556" s="5">
        <v>115.4</v>
      </c>
      <c r="AR556" s="5">
        <v>8.64</v>
      </c>
      <c r="AS556" s="5">
        <v>337</v>
      </c>
      <c r="AT556" s="5">
        <v>23.6</v>
      </c>
      <c r="AU556" s="5">
        <v>138</v>
      </c>
      <c r="AV556" s="5">
        <v>13.1</v>
      </c>
      <c r="AW556" s="5">
        <v>105.3</v>
      </c>
      <c r="AX556" s="5">
        <v>11.6</v>
      </c>
      <c r="AY556" s="5">
        <v>27.8</v>
      </c>
      <c r="AZ556" s="5">
        <v>4</v>
      </c>
      <c r="BA556" s="5">
        <v>19.100000000000001</v>
      </c>
      <c r="BB556" s="5">
        <v>5.19</v>
      </c>
      <c r="BC556" s="5">
        <v>1.81</v>
      </c>
      <c r="BD556" s="5">
        <v>5.61</v>
      </c>
      <c r="BE556" s="5">
        <v>0.876</v>
      </c>
      <c r="BF556" s="5">
        <v>4.92</v>
      </c>
      <c r="BG556" s="5">
        <v>0.94499999999999995</v>
      </c>
      <c r="BH556" s="5">
        <v>2.38</v>
      </c>
      <c r="BI556" s="5">
        <v>0.30499999999999999</v>
      </c>
      <c r="BJ556" s="5">
        <v>2.12</v>
      </c>
      <c r="BK556" s="5">
        <v>0.26300000000000001</v>
      </c>
      <c r="BL556" s="5">
        <v>3.52</v>
      </c>
      <c r="BM556" s="5">
        <v>0.78300000000000003</v>
      </c>
      <c r="BN556" s="5">
        <v>0.94</v>
      </c>
      <c r="BO556" s="5">
        <v>0.84399999999999997</v>
      </c>
      <c r="BP556" s="5">
        <v>0.312</v>
      </c>
    </row>
    <row r="557" spans="1:68">
      <c r="A557" s="15" t="s">
        <v>397</v>
      </c>
      <c r="B557" s="15" t="s">
        <v>1468</v>
      </c>
      <c r="C557" s="15" t="s">
        <v>1468</v>
      </c>
      <c r="D557" s="15" t="s">
        <v>285</v>
      </c>
      <c r="E557" s="5" t="s">
        <v>490</v>
      </c>
      <c r="F557" s="5" t="s">
        <v>99</v>
      </c>
      <c r="G557" s="5" t="s">
        <v>69</v>
      </c>
      <c r="H557" s="5">
        <v>51.212000000000003</v>
      </c>
      <c r="I557" s="5">
        <v>3.5329999999999999</v>
      </c>
      <c r="J557" s="5">
        <v>13.244999999999999</v>
      </c>
      <c r="K557" s="16">
        <v>1.8894998110499999</v>
      </c>
      <c r="L557" s="16">
        <v>9.63645</v>
      </c>
      <c r="M557" s="5">
        <v>11.337</v>
      </c>
      <c r="N557" s="5">
        <v>0.214</v>
      </c>
      <c r="O557" s="5">
        <v>6.0960000000000001</v>
      </c>
      <c r="P557" s="5">
        <v>9.6359999999999992</v>
      </c>
      <c r="Q557" s="5">
        <v>2.5230000000000001</v>
      </c>
      <c r="R557" s="5">
        <v>0.502</v>
      </c>
      <c r="S557" s="5">
        <v>0.3</v>
      </c>
      <c r="U557" s="5">
        <v>0.58983126552722598</v>
      </c>
      <c r="V557" s="5">
        <v>298.83339111413801</v>
      </c>
      <c r="W557" s="72">
        <f t="shared" si="12"/>
        <v>2.98833391114138E-2</v>
      </c>
      <c r="X557" s="5">
        <v>339.02037794691699</v>
      </c>
      <c r="Y557" s="5">
        <v>168</v>
      </c>
      <c r="Z557" s="5">
        <v>1094.523516</v>
      </c>
      <c r="AA557" s="5">
        <v>82.282230768981805</v>
      </c>
      <c r="AB557" s="5">
        <v>14.612947325298146</v>
      </c>
      <c r="AC557" s="5">
        <v>4.0313724321758296E-2</v>
      </c>
      <c r="AD557" s="5">
        <v>191.35026503496505</v>
      </c>
      <c r="AE557" s="5">
        <v>161.59760699376054</v>
      </c>
      <c r="AK557" s="5">
        <v>30.7</v>
      </c>
      <c r="AL557" s="5">
        <v>351</v>
      </c>
      <c r="AM557" s="5">
        <v>159.6</v>
      </c>
      <c r="AN557" s="5">
        <v>34</v>
      </c>
      <c r="AO557" s="5">
        <v>71.5</v>
      </c>
      <c r="AP557" s="5">
        <v>51.4</v>
      </c>
      <c r="AQ557" s="5">
        <v>116.7</v>
      </c>
      <c r="AR557" s="5">
        <v>9.67</v>
      </c>
      <c r="AS557" s="5">
        <v>371</v>
      </c>
      <c r="AT557" s="5">
        <v>29</v>
      </c>
      <c r="AU557" s="5">
        <v>174.6</v>
      </c>
      <c r="AV557" s="5">
        <v>16.5</v>
      </c>
      <c r="AW557" s="5">
        <v>121.9</v>
      </c>
      <c r="AX557" s="5">
        <v>13.82</v>
      </c>
      <c r="AY557" s="5">
        <v>36.5</v>
      </c>
      <c r="AZ557" s="5">
        <v>5.0599999999999996</v>
      </c>
      <c r="BA557" s="5">
        <v>23.2</v>
      </c>
      <c r="BB557" s="5">
        <v>6.73</v>
      </c>
      <c r="BC557" s="5">
        <v>2.42</v>
      </c>
      <c r="BD557" s="5">
        <v>7.34</v>
      </c>
      <c r="BE557" s="5">
        <v>1.1299999999999999</v>
      </c>
      <c r="BF557" s="5">
        <v>5.72</v>
      </c>
      <c r="BG557" s="5">
        <v>1.36</v>
      </c>
      <c r="BH557" s="5">
        <v>2.9</v>
      </c>
      <c r="BI557" s="5">
        <v>0.39</v>
      </c>
      <c r="BJ557" s="5">
        <v>2.61</v>
      </c>
      <c r="BK557" s="5">
        <v>0.34899999999999998</v>
      </c>
      <c r="BL557" s="5">
        <v>4.76</v>
      </c>
      <c r="BM557" s="5">
        <v>0.94</v>
      </c>
      <c r="BN557" s="5">
        <v>1.1459999999999999</v>
      </c>
      <c r="BO557" s="5">
        <v>1.1200000000000001</v>
      </c>
      <c r="BP557" s="5">
        <v>0.38200000000000001</v>
      </c>
    </row>
    <row r="558" spans="1:68">
      <c r="A558" s="15" t="s">
        <v>397</v>
      </c>
      <c r="B558" s="15" t="s">
        <v>1469</v>
      </c>
      <c r="C558" s="15" t="s">
        <v>1469</v>
      </c>
      <c r="D558" s="15" t="s">
        <v>279</v>
      </c>
      <c r="E558" s="5" t="s">
        <v>490</v>
      </c>
      <c r="F558" s="5" t="s">
        <v>99</v>
      </c>
      <c r="G558" s="5" t="s">
        <v>69</v>
      </c>
      <c r="H558" s="5">
        <v>51.307000000000002</v>
      </c>
      <c r="I558" s="5">
        <v>3.383</v>
      </c>
      <c r="J558" s="5">
        <v>13.391999999999999</v>
      </c>
      <c r="K558" s="16">
        <v>1.91616647505</v>
      </c>
      <c r="L558" s="16">
        <v>9.7724499999999992</v>
      </c>
      <c r="M558" s="5">
        <v>11.497</v>
      </c>
      <c r="N558" s="5">
        <v>0.17799999999999999</v>
      </c>
      <c r="O558" s="5">
        <v>6.1340000000000003</v>
      </c>
      <c r="P558" s="5">
        <v>9.7690000000000001</v>
      </c>
      <c r="Q558" s="5">
        <v>2.7309999999999999</v>
      </c>
      <c r="R558" s="5">
        <v>0.65800000000000003</v>
      </c>
      <c r="S558" s="5">
        <v>0.313</v>
      </c>
      <c r="U558" s="5">
        <v>0.47577603366290699</v>
      </c>
      <c r="V558" s="5">
        <v>268.11575699189598</v>
      </c>
      <c r="W558" s="72">
        <f t="shared" si="12"/>
        <v>2.6811575699189599E-2</v>
      </c>
      <c r="X558" s="5">
        <v>366.37528694721499</v>
      </c>
      <c r="Y558" s="5">
        <v>173</v>
      </c>
      <c r="Z558" s="5">
        <v>1413.8221000000001</v>
      </c>
      <c r="AA558" s="5">
        <v>78.1257320900786</v>
      </c>
      <c r="AB558" s="5">
        <v>12.721364130111631</v>
      </c>
      <c r="AC558" s="5">
        <v>3.1671422261248201E-2</v>
      </c>
      <c r="AD558" s="5">
        <v>212.92501506024098</v>
      </c>
      <c r="AE558" s="5">
        <v>112.47660370281488</v>
      </c>
      <c r="AK558" s="5">
        <v>30</v>
      </c>
      <c r="AL558" s="5">
        <v>368</v>
      </c>
      <c r="AM558" s="5">
        <v>85</v>
      </c>
      <c r="AN558" s="5">
        <v>36.1</v>
      </c>
      <c r="AO558" s="5">
        <v>44.9</v>
      </c>
      <c r="AP558" s="5">
        <v>177.4</v>
      </c>
      <c r="AQ558" s="5">
        <v>124</v>
      </c>
      <c r="AR558" s="5">
        <v>13.01</v>
      </c>
      <c r="AS558" s="5">
        <v>383</v>
      </c>
      <c r="AT558" s="5">
        <v>29.34</v>
      </c>
      <c r="AU558" s="5">
        <v>199.1</v>
      </c>
      <c r="AV558" s="5">
        <v>20.399999999999999</v>
      </c>
      <c r="AW558" s="5">
        <v>164.5</v>
      </c>
      <c r="AX558" s="5">
        <v>17.72</v>
      </c>
      <c r="AY558" s="5">
        <v>42.3</v>
      </c>
      <c r="AZ558" s="5">
        <v>6.01</v>
      </c>
      <c r="BA558" s="5">
        <v>28.8</v>
      </c>
      <c r="BB558" s="5">
        <v>6.94</v>
      </c>
      <c r="BC558" s="5">
        <v>2.4500000000000002</v>
      </c>
      <c r="BD558" s="5">
        <v>7.3</v>
      </c>
      <c r="BE558" s="5">
        <v>1.06</v>
      </c>
      <c r="BF558" s="5">
        <v>6.64</v>
      </c>
      <c r="BG558" s="5">
        <v>1.26</v>
      </c>
      <c r="BH558" s="5">
        <v>3.16</v>
      </c>
      <c r="BI558" s="5">
        <v>0.42299999999999999</v>
      </c>
      <c r="BJ558" s="5">
        <v>2.74</v>
      </c>
      <c r="BK558" s="5">
        <v>0.36699999999999999</v>
      </c>
      <c r="BL558" s="5">
        <v>5.36</v>
      </c>
      <c r="BM558" s="5">
        <v>1.27</v>
      </c>
      <c r="BN558" s="5">
        <v>1.49</v>
      </c>
      <c r="BO558" s="5">
        <v>1.24</v>
      </c>
      <c r="BP558" s="5">
        <v>0.443</v>
      </c>
    </row>
    <row r="559" spans="1:68">
      <c r="A559" s="15" t="s">
        <v>397</v>
      </c>
      <c r="B559" s="15" t="s">
        <v>1470</v>
      </c>
      <c r="C559" s="15" t="s">
        <v>1470</v>
      </c>
      <c r="D559" s="15" t="s">
        <v>257</v>
      </c>
      <c r="E559" s="5" t="s">
        <v>490</v>
      </c>
      <c r="F559" s="5" t="s">
        <v>99</v>
      </c>
      <c r="G559" s="5" t="s">
        <v>69</v>
      </c>
      <c r="H559" s="5">
        <v>53.037999999999997</v>
      </c>
      <c r="I559" s="5">
        <v>1.9770000000000001</v>
      </c>
      <c r="J559" s="5">
        <v>13.631</v>
      </c>
      <c r="K559" s="16">
        <v>1.91116647555</v>
      </c>
      <c r="L559" s="16">
        <v>9.74695</v>
      </c>
      <c r="M559" s="5">
        <v>11.467000000000001</v>
      </c>
      <c r="N559" s="5">
        <v>0.114</v>
      </c>
      <c r="O559" s="5">
        <v>6.1360000000000001</v>
      </c>
      <c r="P559" s="5">
        <v>7.7869999999999999</v>
      </c>
      <c r="Q559" s="5">
        <v>3.6909999999999998</v>
      </c>
      <c r="R559" s="5">
        <v>0.752</v>
      </c>
      <c r="S559" s="5">
        <v>0.63400000000000001</v>
      </c>
      <c r="U559" s="5">
        <v>0.665829118232932</v>
      </c>
      <c r="V559" s="5">
        <v>183.80465735626601</v>
      </c>
      <c r="W559" s="72">
        <f t="shared" si="12"/>
        <v>1.83804657356266E-2</v>
      </c>
      <c r="X559" s="5">
        <v>554.63159295020603</v>
      </c>
      <c r="Y559" s="5">
        <v>246</v>
      </c>
      <c r="Z559" s="5">
        <v>1004.939744</v>
      </c>
      <c r="AA559" s="5">
        <v>78.169039913623195</v>
      </c>
      <c r="AB559" s="5">
        <v>15.153868659841693</v>
      </c>
      <c r="AC559" s="5">
        <v>3.9406206021581937E-2</v>
      </c>
      <c r="AD559" s="5">
        <v>148.221201179941</v>
      </c>
      <c r="AE559" s="5">
        <v>113.4291513173649</v>
      </c>
      <c r="AO559" s="5">
        <v>38.5</v>
      </c>
      <c r="AP559" s="5">
        <v>34</v>
      </c>
      <c r="AR559" s="5">
        <v>12.6</v>
      </c>
      <c r="AS559" s="5">
        <v>652</v>
      </c>
      <c r="AT559" s="5">
        <v>33.1</v>
      </c>
      <c r="AU559" s="5">
        <v>276</v>
      </c>
      <c r="AV559" s="5">
        <v>24.3</v>
      </c>
      <c r="AW559" s="5">
        <v>178</v>
      </c>
      <c r="AX559" s="5">
        <v>21.5</v>
      </c>
      <c r="AY559" s="5">
        <v>58.7</v>
      </c>
      <c r="AZ559" s="5">
        <v>8.36</v>
      </c>
      <c r="BA559" s="5">
        <v>36.6</v>
      </c>
      <c r="BB559" s="5">
        <v>8.3000000000000007</v>
      </c>
      <c r="BC559" s="5">
        <v>2.5499999999999998</v>
      </c>
      <c r="BD559" s="5">
        <v>7.7</v>
      </c>
      <c r="BE559" s="5">
        <v>1.1599999999999999</v>
      </c>
      <c r="BF559" s="5">
        <v>6.78</v>
      </c>
      <c r="BG559" s="5">
        <v>1.31</v>
      </c>
      <c r="BH559" s="5">
        <v>3.21</v>
      </c>
      <c r="BI559" s="5">
        <v>0.38800000000000001</v>
      </c>
      <c r="BJ559" s="5">
        <v>2.88</v>
      </c>
      <c r="BK559" s="5">
        <v>0.35399999999999998</v>
      </c>
    </row>
    <row r="560" spans="1:68">
      <c r="A560" s="15" t="s">
        <v>397</v>
      </c>
      <c r="B560" s="15" t="s">
        <v>1471</v>
      </c>
      <c r="C560" s="15" t="s">
        <v>1471</v>
      </c>
      <c r="D560" s="15" t="s">
        <v>253</v>
      </c>
      <c r="E560" s="5" t="s">
        <v>490</v>
      </c>
      <c r="F560" s="5" t="s">
        <v>99</v>
      </c>
      <c r="G560" s="5" t="s">
        <v>69</v>
      </c>
      <c r="H560" s="5">
        <v>51.917999999999999</v>
      </c>
      <c r="I560" s="5">
        <v>2.7890000000000001</v>
      </c>
      <c r="J560" s="5">
        <v>13.903</v>
      </c>
      <c r="K560" s="16">
        <v>1.8904998109499997</v>
      </c>
      <c r="L560" s="16">
        <v>9.6415500000000005</v>
      </c>
      <c r="M560" s="5">
        <v>11.343</v>
      </c>
      <c r="N560" s="5">
        <v>0.28499999999999998</v>
      </c>
      <c r="O560" s="5">
        <v>6.1429999999999998</v>
      </c>
      <c r="P560" s="5">
        <v>10.726000000000001</v>
      </c>
      <c r="Q560" s="5">
        <v>2.5830000000000002</v>
      </c>
      <c r="R560" s="5">
        <v>0.47599999999999998</v>
      </c>
      <c r="S560" s="5">
        <v>0.34799999999999998</v>
      </c>
      <c r="U560" s="5">
        <v>0.30181970505053801</v>
      </c>
      <c r="V560" s="5">
        <v>281.44123774776</v>
      </c>
      <c r="W560" s="72">
        <f t="shared" si="12"/>
        <v>2.8144123774776E-2</v>
      </c>
      <c r="X560" s="5">
        <v>279.87329229120297</v>
      </c>
      <c r="Y560" s="5">
        <v>119</v>
      </c>
      <c r="Z560" s="5">
        <v>1178.101672</v>
      </c>
      <c r="AA560" s="5">
        <v>79.463947271684702</v>
      </c>
      <c r="AB560" s="5">
        <v>13.520448902956666</v>
      </c>
      <c r="AC560" s="5">
        <v>3.0115311918932536E-2</v>
      </c>
      <c r="AD560" s="5">
        <v>220.61829063670413</v>
      </c>
      <c r="AE560" s="5">
        <v>99.282797713992764</v>
      </c>
      <c r="AK560" s="5">
        <v>32.1</v>
      </c>
      <c r="AL560" s="5">
        <v>394</v>
      </c>
      <c r="AM560" s="5">
        <v>300</v>
      </c>
      <c r="AN560" s="5">
        <v>41.2</v>
      </c>
      <c r="AO560" s="5">
        <v>76.8</v>
      </c>
      <c r="AP560" s="5">
        <v>171</v>
      </c>
      <c r="AQ560" s="5">
        <v>126.6</v>
      </c>
      <c r="AR560" s="5">
        <v>8.82</v>
      </c>
      <c r="AS560" s="5">
        <v>363</v>
      </c>
      <c r="AT560" s="5">
        <v>26.9</v>
      </c>
      <c r="AU560" s="5">
        <v>150</v>
      </c>
      <c r="AV560" s="5">
        <v>13.86</v>
      </c>
      <c r="AW560" s="5">
        <v>113.8</v>
      </c>
      <c r="AX560" s="5">
        <v>12.38</v>
      </c>
      <c r="AY560" s="5">
        <v>30.4</v>
      </c>
      <c r="AZ560" s="5">
        <v>4.2</v>
      </c>
      <c r="BA560" s="5">
        <v>20.7</v>
      </c>
      <c r="BB560" s="5">
        <v>5.56</v>
      </c>
      <c r="BC560" s="5">
        <v>2.0699999999999998</v>
      </c>
      <c r="BD560" s="5">
        <v>5.84</v>
      </c>
      <c r="BE560" s="5">
        <v>0.92300000000000004</v>
      </c>
      <c r="BF560" s="5">
        <v>5.34</v>
      </c>
      <c r="BG560" s="5">
        <v>1.0389999999999999</v>
      </c>
      <c r="BH560" s="5">
        <v>2.6</v>
      </c>
      <c r="BI560" s="5">
        <v>0.36199999999999999</v>
      </c>
      <c r="BJ560" s="5">
        <v>2.21</v>
      </c>
      <c r="BK560" s="5">
        <v>0.32900000000000001</v>
      </c>
      <c r="BL560" s="5">
        <v>3.78</v>
      </c>
      <c r="BM560" s="5">
        <v>0.82699999999999996</v>
      </c>
      <c r="BN560" s="5">
        <v>1.1399999999999999</v>
      </c>
      <c r="BO560" s="5">
        <v>1</v>
      </c>
      <c r="BP560" s="5">
        <v>0.35699999999999998</v>
      </c>
    </row>
    <row r="561" spans="1:68">
      <c r="A561" s="15" t="s">
        <v>397</v>
      </c>
      <c r="B561" s="15" t="s">
        <v>1472</v>
      </c>
      <c r="C561" s="15" t="s">
        <v>1472</v>
      </c>
      <c r="D561" s="15" t="s">
        <v>368</v>
      </c>
      <c r="E561" s="5" t="s">
        <v>490</v>
      </c>
      <c r="F561" s="5" t="s">
        <v>99</v>
      </c>
      <c r="G561" s="5" t="s">
        <v>69</v>
      </c>
      <c r="H561" s="5">
        <v>51.115000000000002</v>
      </c>
      <c r="I561" s="5">
        <v>3.4980000000000002</v>
      </c>
      <c r="J561" s="5">
        <v>13.234</v>
      </c>
      <c r="K561" s="16">
        <v>1.8903331443</v>
      </c>
      <c r="L561" s="16">
        <v>9.6407000000000007</v>
      </c>
      <c r="M561" s="5">
        <v>11.342000000000001</v>
      </c>
      <c r="N561" s="5">
        <v>0.17499999999999999</v>
      </c>
      <c r="O561" s="5">
        <v>6.1449999999999996</v>
      </c>
      <c r="P561" s="5">
        <v>10.682</v>
      </c>
      <c r="Q561" s="5">
        <v>2.7719999999999998</v>
      </c>
      <c r="R561" s="5">
        <v>0.38800000000000001</v>
      </c>
      <c r="S561" s="5">
        <v>0.26200000000000001</v>
      </c>
      <c r="U561" s="5">
        <v>0.29273225126278402</v>
      </c>
      <c r="V561" s="5">
        <v>260.403875566767</v>
      </c>
      <c r="W561" s="72">
        <f t="shared" si="12"/>
        <v>2.6040387556676699E-2</v>
      </c>
      <c r="X561" s="5">
        <v>251.975952010707</v>
      </c>
      <c r="Y561" s="5">
        <v>115</v>
      </c>
      <c r="Z561" s="5">
        <v>1020.95472</v>
      </c>
      <c r="AA561" s="5">
        <v>78.845657348864989</v>
      </c>
      <c r="AB561" s="5">
        <v>15.16100794288249</v>
      </c>
      <c r="AC561" s="5">
        <v>3.5703720316260228E-2</v>
      </c>
      <c r="AD561" s="5">
        <v>198.62932295719844</v>
      </c>
      <c r="AE561" s="5">
        <v>126.17769450982071</v>
      </c>
      <c r="AK561" s="5">
        <v>31.6</v>
      </c>
      <c r="AL561" s="5">
        <v>333</v>
      </c>
      <c r="AM561" s="5">
        <v>2120</v>
      </c>
      <c r="AN561" s="5">
        <v>43.5</v>
      </c>
      <c r="AO561" s="5">
        <v>83.5</v>
      </c>
      <c r="AP561" s="5">
        <v>160</v>
      </c>
      <c r="AQ561" s="5">
        <v>143.4</v>
      </c>
      <c r="AR561" s="5">
        <v>6.36</v>
      </c>
      <c r="AS561" s="5">
        <v>299</v>
      </c>
      <c r="AT561" s="5">
        <v>22.8</v>
      </c>
      <c r="AU561" s="5">
        <v>117.2</v>
      </c>
      <c r="AV561" s="5">
        <v>10.38</v>
      </c>
      <c r="AW561" s="5">
        <v>86.4</v>
      </c>
      <c r="AX561" s="5">
        <v>9.3699999999999992</v>
      </c>
      <c r="AY561" s="5">
        <v>23.2</v>
      </c>
      <c r="AZ561" s="5">
        <v>3.3</v>
      </c>
      <c r="BA561" s="5">
        <v>16.62</v>
      </c>
      <c r="BB561" s="5">
        <v>4.5999999999999996</v>
      </c>
      <c r="BC561" s="5">
        <v>1.73</v>
      </c>
      <c r="BD561" s="5">
        <v>5.85</v>
      </c>
      <c r="BE561" s="5">
        <v>0.85</v>
      </c>
      <c r="BF561" s="5">
        <v>5.14</v>
      </c>
      <c r="BG561" s="5">
        <v>0.89800000000000002</v>
      </c>
      <c r="BH561" s="5">
        <v>2.42</v>
      </c>
      <c r="BI561" s="5">
        <v>0.26600000000000001</v>
      </c>
      <c r="BJ561" s="5">
        <v>1.95</v>
      </c>
      <c r="BK561" s="5">
        <v>0.25800000000000001</v>
      </c>
      <c r="BL561" s="5">
        <v>3.33</v>
      </c>
      <c r="BM561" s="5">
        <v>0.63</v>
      </c>
      <c r="BN561" s="5">
        <v>0.83699999999999997</v>
      </c>
      <c r="BO561" s="5">
        <v>0.746</v>
      </c>
      <c r="BP561" s="5">
        <v>0.254</v>
      </c>
    </row>
    <row r="562" spans="1:68">
      <c r="A562" s="15" t="s">
        <v>397</v>
      </c>
      <c r="B562" s="15" t="s">
        <v>1473</v>
      </c>
      <c r="C562" s="15" t="s">
        <v>1473</v>
      </c>
      <c r="D562" s="15" t="s">
        <v>260</v>
      </c>
      <c r="E562" s="5" t="s">
        <v>490</v>
      </c>
      <c r="F562" s="5" t="s">
        <v>99</v>
      </c>
      <c r="G562" s="5" t="s">
        <v>69</v>
      </c>
      <c r="H562" s="5">
        <v>51.451000000000001</v>
      </c>
      <c r="I562" s="5">
        <v>2.8220000000000001</v>
      </c>
      <c r="J562" s="5">
        <v>14.12</v>
      </c>
      <c r="K562" s="16">
        <v>1.9408331392499998</v>
      </c>
      <c r="L562" s="16">
        <v>9.8982499999999991</v>
      </c>
      <c r="M562" s="5">
        <v>11.645</v>
      </c>
      <c r="N562" s="5">
        <v>0.17399999999999999</v>
      </c>
      <c r="O562" s="5">
        <v>6.157</v>
      </c>
      <c r="P562" s="5">
        <v>9.7889999999999997</v>
      </c>
      <c r="Q562" s="5">
        <v>2.8690000000000002</v>
      </c>
      <c r="R562" s="5">
        <v>0.752</v>
      </c>
      <c r="S562" s="5">
        <v>0.40500000000000003</v>
      </c>
      <c r="U562" s="5">
        <v>0.29147505725801798</v>
      </c>
      <c r="V562" s="5">
        <v>265.361398695677</v>
      </c>
      <c r="W562" s="72">
        <f t="shared" si="12"/>
        <v>2.6536139869567699E-2</v>
      </c>
      <c r="X562" s="5">
        <v>360.75579689832398</v>
      </c>
      <c r="Y562" s="5">
        <v>192</v>
      </c>
      <c r="Z562" s="5">
        <v>1386.29636</v>
      </c>
      <c r="AA562" s="5">
        <v>77.481207422707499</v>
      </c>
      <c r="AB562" s="5">
        <v>12.792758755259715</v>
      </c>
      <c r="AC562" s="5">
        <v>3.0756063236356636E-2</v>
      </c>
      <c r="AD562" s="5">
        <v>225.41404227642275</v>
      </c>
      <c r="AE562" s="5">
        <v>67.942903789747788</v>
      </c>
      <c r="AK562" s="5">
        <v>28.4</v>
      </c>
      <c r="AL562" s="5">
        <v>354</v>
      </c>
      <c r="AM562" s="5">
        <v>84.6</v>
      </c>
      <c r="AN562" s="5">
        <v>45.8</v>
      </c>
      <c r="AO562" s="5">
        <v>80.3</v>
      </c>
      <c r="AP562" s="5">
        <v>178.7</v>
      </c>
      <c r="AQ562" s="5">
        <v>139.1</v>
      </c>
      <c r="AR562" s="5">
        <v>12.51</v>
      </c>
      <c r="AS562" s="5">
        <v>367</v>
      </c>
      <c r="AT562" s="5">
        <v>29.3</v>
      </c>
      <c r="AU562" s="5">
        <v>195</v>
      </c>
      <c r="AV562" s="5">
        <v>19.7</v>
      </c>
      <c r="AW562" s="5">
        <v>169</v>
      </c>
      <c r="AX562" s="5">
        <v>17.78</v>
      </c>
      <c r="AY562" s="5">
        <v>42.9</v>
      </c>
      <c r="AZ562" s="5">
        <v>5.95</v>
      </c>
      <c r="BA562" s="5">
        <v>28.2</v>
      </c>
      <c r="BB562" s="5">
        <v>6.62</v>
      </c>
      <c r="BC562" s="5">
        <v>2.34</v>
      </c>
      <c r="BD562" s="5">
        <v>7.11</v>
      </c>
      <c r="BE562" s="5">
        <v>1.1100000000000001</v>
      </c>
      <c r="BF562" s="5">
        <v>6.15</v>
      </c>
      <c r="BG562" s="5">
        <v>1.1930000000000001</v>
      </c>
      <c r="BH562" s="5">
        <v>3.25</v>
      </c>
      <c r="BI562" s="5">
        <v>0.38700000000000001</v>
      </c>
      <c r="BJ562" s="5">
        <v>2.37</v>
      </c>
      <c r="BK562" s="5">
        <v>0.315</v>
      </c>
      <c r="BL562" s="5">
        <v>5.23</v>
      </c>
      <c r="BM562" s="5">
        <v>1.1839999999999999</v>
      </c>
      <c r="BN562" s="5">
        <v>1.4350000000000001</v>
      </c>
      <c r="BO562" s="5">
        <v>1.38</v>
      </c>
      <c r="BP562" s="5">
        <v>0.46400000000000002</v>
      </c>
    </row>
    <row r="563" spans="1:68">
      <c r="A563" s="15" t="s">
        <v>397</v>
      </c>
      <c r="B563" s="15" t="s">
        <v>1474</v>
      </c>
      <c r="C563" s="15" t="s">
        <v>1474</v>
      </c>
      <c r="D563" s="15" t="s">
        <v>277</v>
      </c>
      <c r="E563" s="5" t="s">
        <v>490</v>
      </c>
      <c r="F563" s="5" t="s">
        <v>99</v>
      </c>
      <c r="G563" s="5" t="s">
        <v>69</v>
      </c>
      <c r="H563" s="5">
        <v>51.720999999999997</v>
      </c>
      <c r="I563" s="5">
        <v>2.9140000000000001</v>
      </c>
      <c r="J563" s="5">
        <v>13.336</v>
      </c>
      <c r="K563" s="16">
        <v>1.9021664764499999</v>
      </c>
      <c r="L563" s="16">
        <v>9.7010500000000004</v>
      </c>
      <c r="M563" s="5">
        <v>11.413</v>
      </c>
      <c r="N563" s="5">
        <v>0.154</v>
      </c>
      <c r="O563" s="5">
        <v>6.1719999999999997</v>
      </c>
      <c r="P563" s="5">
        <v>10.227</v>
      </c>
      <c r="Q563" s="5">
        <v>2.6030000000000002</v>
      </c>
      <c r="R563" s="5">
        <v>0.57699999999999996</v>
      </c>
      <c r="S563" s="5">
        <v>0.25800000000000001</v>
      </c>
      <c r="U563" s="5">
        <v>0.46890621211035699</v>
      </c>
      <c r="V563" s="5">
        <v>125.559853134292</v>
      </c>
      <c r="W563" s="72">
        <f t="shared" si="12"/>
        <v>1.25559853134292E-2</v>
      </c>
      <c r="X563" s="5">
        <v>323.03561882817399</v>
      </c>
      <c r="Y563" s="5">
        <v>151</v>
      </c>
      <c r="Z563" s="5">
        <v>864.80870400000003</v>
      </c>
      <c r="AA563" s="5">
        <v>78.365420250650203</v>
      </c>
      <c r="AB563" s="5">
        <v>13.459817451173917</v>
      </c>
      <c r="AC563" s="5">
        <v>3.1524520622244805E-2</v>
      </c>
      <c r="AD563" s="5">
        <v>135.54995360501567</v>
      </c>
      <c r="AE563" s="5">
        <v>139.97200361503192</v>
      </c>
      <c r="AK563" s="5">
        <v>31.8</v>
      </c>
      <c r="AL563" s="5">
        <v>369</v>
      </c>
      <c r="AM563" s="5">
        <v>100.5</v>
      </c>
      <c r="AN563" s="5">
        <v>35</v>
      </c>
      <c r="AO563" s="5">
        <v>41.5</v>
      </c>
      <c r="AP563" s="5">
        <v>164.2</v>
      </c>
      <c r="AQ563" s="5">
        <v>123.2</v>
      </c>
      <c r="AR563" s="5">
        <v>10.01</v>
      </c>
      <c r="AS563" s="5">
        <v>366</v>
      </c>
      <c r="AT563" s="5">
        <v>28.2</v>
      </c>
      <c r="AU563" s="5">
        <v>167.4</v>
      </c>
      <c r="AV563" s="5">
        <v>15.67</v>
      </c>
      <c r="AW563" s="5">
        <v>126.4</v>
      </c>
      <c r="AX563" s="5">
        <v>13.84</v>
      </c>
      <c r="AY563" s="5">
        <v>33.5</v>
      </c>
      <c r="AZ563" s="5">
        <v>4.8899999999999997</v>
      </c>
      <c r="BA563" s="5">
        <v>24</v>
      </c>
      <c r="BB563" s="5">
        <v>6.09</v>
      </c>
      <c r="BC563" s="5">
        <v>2.1</v>
      </c>
      <c r="BD563" s="5">
        <v>6.34</v>
      </c>
      <c r="BE563" s="5">
        <v>1.04</v>
      </c>
      <c r="BF563" s="5">
        <v>6.38</v>
      </c>
      <c r="BG563" s="5">
        <v>1.1299999999999999</v>
      </c>
      <c r="BH563" s="5">
        <v>3.14</v>
      </c>
      <c r="BI563" s="5">
        <v>0.42799999999999999</v>
      </c>
      <c r="BJ563" s="5">
        <v>2.27</v>
      </c>
      <c r="BK563" s="5">
        <v>0.314</v>
      </c>
      <c r="BL563" s="5">
        <v>4.26</v>
      </c>
      <c r="BM563" s="5">
        <v>0.96</v>
      </c>
      <c r="BN563" s="5">
        <v>1.27</v>
      </c>
      <c r="BO563" s="5">
        <v>1.05</v>
      </c>
      <c r="BP563" s="5">
        <v>0.31</v>
      </c>
    </row>
    <row r="564" spans="1:68">
      <c r="A564" s="15" t="s">
        <v>397</v>
      </c>
      <c r="B564" s="15" t="s">
        <v>1475</v>
      </c>
      <c r="C564" s="15" t="s">
        <v>1475</v>
      </c>
      <c r="D564" s="15" t="s">
        <v>278</v>
      </c>
      <c r="E564" s="5" t="s">
        <v>490</v>
      </c>
      <c r="F564" s="5" t="s">
        <v>99</v>
      </c>
      <c r="G564" s="5" t="s">
        <v>69</v>
      </c>
      <c r="H564" s="5">
        <v>51.893999999999998</v>
      </c>
      <c r="I564" s="5">
        <v>2.8740000000000001</v>
      </c>
      <c r="J564" s="5">
        <v>13.355</v>
      </c>
      <c r="K564" s="16">
        <v>1.90149980985</v>
      </c>
      <c r="L564" s="16">
        <v>9.6976500000000012</v>
      </c>
      <c r="M564" s="5">
        <v>11.409000000000001</v>
      </c>
      <c r="N564" s="5">
        <v>0.23799999999999999</v>
      </c>
      <c r="O564" s="5">
        <v>6.1820000000000004</v>
      </c>
      <c r="P564" s="5">
        <v>10.159000000000001</v>
      </c>
      <c r="Q564" s="5">
        <v>2.5129999999999999</v>
      </c>
      <c r="R564" s="5">
        <v>0.53100000000000003</v>
      </c>
      <c r="S564" s="5">
        <v>0.219</v>
      </c>
      <c r="U564" s="5">
        <v>0.47375512756004001</v>
      </c>
      <c r="V564" s="5">
        <v>124.70947127543</v>
      </c>
      <c r="W564" s="72">
        <f t="shared" si="12"/>
        <v>1.2470947127543E-2</v>
      </c>
      <c r="X564" s="5">
        <v>335.619892272882</v>
      </c>
      <c r="Y564" s="5">
        <v>111</v>
      </c>
      <c r="Z564" s="5">
        <v>849.29419600000006</v>
      </c>
      <c r="AA564" s="5">
        <v>78.365420250650203</v>
      </c>
      <c r="AB564" s="5">
        <v>15.537957975596388</v>
      </c>
      <c r="AC564" s="5">
        <v>2.5181164768372968E-2</v>
      </c>
      <c r="AD564" s="5">
        <v>136.32330593900483</v>
      </c>
      <c r="AE564" s="5">
        <v>140.99854986905953</v>
      </c>
      <c r="AK564" s="5">
        <v>31.7</v>
      </c>
      <c r="AL564" s="5">
        <v>376</v>
      </c>
      <c r="AM564" s="5">
        <v>98.2</v>
      </c>
      <c r="AN564" s="5">
        <v>35</v>
      </c>
      <c r="AO564" s="5">
        <v>43.3</v>
      </c>
      <c r="AP564" s="5">
        <v>170.7</v>
      </c>
      <c r="AQ564" s="5">
        <v>119.5</v>
      </c>
      <c r="AR564" s="5">
        <v>9.7899999999999991</v>
      </c>
      <c r="AS564" s="5">
        <v>367</v>
      </c>
      <c r="AT564" s="5">
        <v>28</v>
      </c>
      <c r="AU564" s="5">
        <v>165.6</v>
      </c>
      <c r="AV564" s="5">
        <v>15.66</v>
      </c>
      <c r="AW564" s="5">
        <v>123.8</v>
      </c>
      <c r="AX564" s="5">
        <v>13.75</v>
      </c>
      <c r="AY564" s="5">
        <v>33.6</v>
      </c>
      <c r="AZ564" s="5">
        <v>4.75</v>
      </c>
      <c r="BA564" s="5">
        <v>21.6</v>
      </c>
      <c r="BB564" s="5">
        <v>6.63</v>
      </c>
      <c r="BC564" s="5">
        <v>2.19</v>
      </c>
      <c r="BD564" s="5">
        <v>6.28</v>
      </c>
      <c r="BE564" s="5">
        <v>0.97</v>
      </c>
      <c r="BF564" s="5">
        <v>6.23</v>
      </c>
      <c r="BG564" s="5">
        <v>1.1100000000000001</v>
      </c>
      <c r="BH564" s="5">
        <v>2.57</v>
      </c>
      <c r="BI564" s="5">
        <v>0.374</v>
      </c>
      <c r="BJ564" s="5">
        <v>2.64</v>
      </c>
      <c r="BK564" s="5">
        <v>0.378</v>
      </c>
      <c r="BL564" s="5">
        <v>4.53</v>
      </c>
      <c r="BM564" s="5">
        <v>1.01</v>
      </c>
      <c r="BN564" s="5">
        <v>1.17</v>
      </c>
      <c r="BO564" s="5">
        <v>1.1599999999999999</v>
      </c>
      <c r="BP564" s="5">
        <v>0.39800000000000002</v>
      </c>
    </row>
    <row r="565" spans="1:68">
      <c r="A565" s="15" t="s">
        <v>397</v>
      </c>
      <c r="B565" s="15" t="s">
        <v>1476</v>
      </c>
      <c r="C565" s="15" t="s">
        <v>1476</v>
      </c>
      <c r="D565" s="15" t="s">
        <v>389</v>
      </c>
      <c r="E565" s="5" t="s">
        <v>490</v>
      </c>
      <c r="F565" s="5" t="s">
        <v>99</v>
      </c>
      <c r="G565" s="5" t="s">
        <v>69</v>
      </c>
      <c r="H565" s="5">
        <v>50.804000000000002</v>
      </c>
      <c r="I565" s="5">
        <v>2.7309999999999999</v>
      </c>
      <c r="J565" s="5">
        <v>15.154</v>
      </c>
      <c r="K565" s="16">
        <v>1.9261664740499997</v>
      </c>
      <c r="L565" s="16">
        <v>9.8234499999999993</v>
      </c>
      <c r="M565" s="5">
        <v>11.557</v>
      </c>
      <c r="N565" s="5">
        <v>0.111</v>
      </c>
      <c r="O565" s="5">
        <v>6.1859999999999999</v>
      </c>
      <c r="P565" s="5">
        <v>9.0459999999999994</v>
      </c>
      <c r="Q565" s="5">
        <v>2.9020000000000001</v>
      </c>
      <c r="R565" s="5">
        <v>0.56200000000000006</v>
      </c>
      <c r="S565" s="5">
        <v>0.30299999999999999</v>
      </c>
      <c r="U565" s="5">
        <v>0.49963370202116297</v>
      </c>
      <c r="V565" s="5">
        <v>9.7597174990107405</v>
      </c>
      <c r="W565" s="72">
        <f t="shared" si="12"/>
        <v>9.7597174990107403E-4</v>
      </c>
      <c r="X565" s="5">
        <v>314.87009196942802</v>
      </c>
      <c r="Y565" s="5">
        <v>58</v>
      </c>
      <c r="Z565" s="5">
        <v>323.802796</v>
      </c>
      <c r="AA565" s="5">
        <v>78.046283210643296</v>
      </c>
      <c r="AB565" s="5">
        <v>13.932304954399468</v>
      </c>
      <c r="AC565" s="5">
        <v>1.2431943710306669E-2</v>
      </c>
      <c r="AD565" s="5">
        <v>59.196123583180992</v>
      </c>
      <c r="AE565" s="5">
        <v>153.26187178563279</v>
      </c>
      <c r="AK565" s="5">
        <v>19.5</v>
      </c>
      <c r="AL565" s="5">
        <v>320</v>
      </c>
      <c r="AM565" s="5">
        <v>14.1</v>
      </c>
      <c r="AO565" s="5">
        <v>40.799999999999997</v>
      </c>
      <c r="AP565" s="5">
        <v>146.610169491525</v>
      </c>
      <c r="AR565" s="5">
        <v>9.9700000000000006</v>
      </c>
      <c r="AS565" s="5">
        <v>374</v>
      </c>
      <c r="AT565" s="5">
        <v>24.6</v>
      </c>
      <c r="AU565" s="5">
        <v>147.9</v>
      </c>
      <c r="AV565" s="5">
        <v>15.56</v>
      </c>
      <c r="AW565" s="5">
        <v>124.1</v>
      </c>
      <c r="AX565" s="5">
        <v>13.52</v>
      </c>
      <c r="AY565" s="5">
        <v>32.6</v>
      </c>
      <c r="AZ565" s="5">
        <v>4.49</v>
      </c>
      <c r="BA565" s="5">
        <v>22.6</v>
      </c>
      <c r="BB565" s="5">
        <v>5.67</v>
      </c>
      <c r="BC565" s="5">
        <v>2.02</v>
      </c>
      <c r="BD565" s="5">
        <v>5.45</v>
      </c>
      <c r="BE565" s="5">
        <v>0.87</v>
      </c>
      <c r="BF565" s="5">
        <v>5.47</v>
      </c>
      <c r="BG565" s="5">
        <v>0.97</v>
      </c>
      <c r="BH565" s="5">
        <v>2.35</v>
      </c>
      <c r="BI565" s="5">
        <v>0.377</v>
      </c>
      <c r="BJ565" s="5">
        <v>2.4</v>
      </c>
      <c r="BK565" s="5">
        <v>0.29599999999999999</v>
      </c>
      <c r="BL565" s="5">
        <v>3.83</v>
      </c>
      <c r="BM565" s="5">
        <v>1.01</v>
      </c>
      <c r="BN565" s="5">
        <v>1.1100000000000001</v>
      </c>
      <c r="BO565" s="5">
        <v>0.96</v>
      </c>
      <c r="BP565" s="5">
        <v>0.34</v>
      </c>
    </row>
    <row r="566" spans="1:68">
      <c r="A566" s="15" t="s">
        <v>397</v>
      </c>
      <c r="B566" s="15" t="s">
        <v>1477</v>
      </c>
      <c r="C566" s="15" t="s">
        <v>1477</v>
      </c>
      <c r="D566" s="15" t="s">
        <v>248</v>
      </c>
      <c r="E566" s="5" t="s">
        <v>490</v>
      </c>
      <c r="F566" s="5" t="s">
        <v>99</v>
      </c>
      <c r="G566" s="5" t="s">
        <v>69</v>
      </c>
      <c r="H566" s="5">
        <v>51.423000000000002</v>
      </c>
      <c r="I566" s="5">
        <v>3.2290000000000001</v>
      </c>
      <c r="J566" s="5">
        <v>13.391999999999999</v>
      </c>
      <c r="K566" s="16">
        <v>1.8993331434</v>
      </c>
      <c r="L566" s="16">
        <v>9.6866000000000003</v>
      </c>
      <c r="M566" s="5">
        <v>11.396000000000001</v>
      </c>
      <c r="N566" s="5">
        <v>0.14899999999999999</v>
      </c>
      <c r="O566" s="5">
        <v>6.1909999999999998</v>
      </c>
      <c r="P566" s="5">
        <v>9.859</v>
      </c>
      <c r="Q566" s="5">
        <v>2.6360000000000001</v>
      </c>
      <c r="R566" s="5">
        <v>0.67500000000000004</v>
      </c>
      <c r="S566" s="5">
        <v>0.33700000000000002</v>
      </c>
      <c r="U566" s="5">
        <v>0.55811915987822402</v>
      </c>
      <c r="V566" s="5">
        <v>269.67958287984698</v>
      </c>
      <c r="W566" s="72">
        <f t="shared" si="12"/>
        <v>2.6967958287984699E-2</v>
      </c>
      <c r="X566" s="5">
        <v>352.53397763846698</v>
      </c>
      <c r="Y566" s="5">
        <v>176</v>
      </c>
      <c r="Z566" s="5">
        <v>1361.27296</v>
      </c>
      <c r="AA566" s="5">
        <v>78.428535813800707</v>
      </c>
      <c r="AB566" s="5">
        <v>12.326362854491851</v>
      </c>
      <c r="AC566" s="5">
        <v>3.1409154949523718E-2</v>
      </c>
      <c r="AD566" s="5">
        <v>221.34519674796746</v>
      </c>
      <c r="AE566" s="5">
        <v>134.81139127493336</v>
      </c>
      <c r="AK566" s="5">
        <v>29.7</v>
      </c>
      <c r="AL566" s="5">
        <v>361</v>
      </c>
      <c r="AM566" s="5">
        <v>106</v>
      </c>
      <c r="AN566" s="5">
        <v>36.299999999999997</v>
      </c>
      <c r="AO566" s="5">
        <v>42.9</v>
      </c>
      <c r="AP566" s="5">
        <v>175</v>
      </c>
      <c r="AQ566" s="5">
        <v>127.2</v>
      </c>
      <c r="AR566" s="5">
        <v>13</v>
      </c>
      <c r="AS566" s="5">
        <v>392</v>
      </c>
      <c r="AT566" s="5">
        <v>29.6</v>
      </c>
      <c r="AU566" s="5">
        <v>186.1</v>
      </c>
      <c r="AV566" s="5">
        <v>19.399999999999999</v>
      </c>
      <c r="AW566" s="5">
        <v>163</v>
      </c>
      <c r="AX566" s="5">
        <v>16.600000000000001</v>
      </c>
      <c r="AY566" s="5">
        <v>41.4</v>
      </c>
      <c r="AZ566" s="5">
        <v>5.85</v>
      </c>
      <c r="BA566" s="5">
        <v>28.6</v>
      </c>
      <c r="BB566" s="5">
        <v>6.82</v>
      </c>
      <c r="BC566" s="5">
        <v>2.23</v>
      </c>
      <c r="BD566" s="5">
        <v>7.09</v>
      </c>
      <c r="BE566" s="5">
        <v>1.19</v>
      </c>
      <c r="BF566" s="5">
        <v>6.15</v>
      </c>
      <c r="BG566" s="5">
        <v>1.1299999999999999</v>
      </c>
      <c r="BH566" s="5">
        <v>2.79</v>
      </c>
      <c r="BI566" s="5">
        <v>0.432</v>
      </c>
      <c r="BJ566" s="5">
        <v>2.4700000000000002</v>
      </c>
      <c r="BK566" s="5">
        <v>0.38</v>
      </c>
      <c r="BL566" s="5">
        <v>4.6500000000000004</v>
      </c>
      <c r="BM566" s="5">
        <v>1.28</v>
      </c>
      <c r="BN566" s="5">
        <v>1.48</v>
      </c>
      <c r="BO566" s="5">
        <v>1.4</v>
      </c>
      <c r="BP566" s="5">
        <v>0.433</v>
      </c>
    </row>
    <row r="567" spans="1:68">
      <c r="A567" s="15" t="s">
        <v>397</v>
      </c>
      <c r="B567" s="15" t="s">
        <v>1478</v>
      </c>
      <c r="C567" s="15" t="s">
        <v>1478</v>
      </c>
      <c r="D567" s="15" t="s">
        <v>271</v>
      </c>
      <c r="E567" s="5" t="s">
        <v>490</v>
      </c>
      <c r="F567" s="5" t="s">
        <v>99</v>
      </c>
      <c r="G567" s="5" t="s">
        <v>69</v>
      </c>
      <c r="H567" s="5">
        <v>52.905000000000001</v>
      </c>
      <c r="I567" s="5">
        <v>3.3919999999999999</v>
      </c>
      <c r="J567" s="5">
        <v>12.217000000000001</v>
      </c>
      <c r="K567" s="16">
        <v>1.9258331407499998</v>
      </c>
      <c r="L567" s="16">
        <v>9.8217499999999998</v>
      </c>
      <c r="M567" s="5">
        <v>11.555</v>
      </c>
      <c r="N567" s="5">
        <v>0.13600000000000001</v>
      </c>
      <c r="O567" s="5">
        <v>6.194</v>
      </c>
      <c r="P567" s="5">
        <v>9.0380000000000003</v>
      </c>
      <c r="Q567" s="5">
        <v>2.6709999999999998</v>
      </c>
      <c r="R567" s="5">
        <v>0.86299999999999999</v>
      </c>
      <c r="S567" s="5">
        <v>0.317</v>
      </c>
      <c r="U567" s="5">
        <v>0.56050250662801204</v>
      </c>
      <c r="V567" s="5">
        <v>212.18649306547701</v>
      </c>
      <c r="W567" s="72">
        <f t="shared" si="12"/>
        <v>2.12186493065477E-2</v>
      </c>
      <c r="X567" s="5">
        <v>494.074848642169</v>
      </c>
      <c r="Y567" s="5">
        <v>142</v>
      </c>
      <c r="Z567" s="5">
        <v>745.69731999999999</v>
      </c>
      <c r="AA567" s="5">
        <v>78.215476163995604</v>
      </c>
      <c r="AB567" s="5">
        <v>17.668389680742553</v>
      </c>
      <c r="AC567" s="5">
        <v>1.9820970069471242E-2</v>
      </c>
      <c r="AD567" s="5">
        <v>105.85709453813018</v>
      </c>
      <c r="AE567" s="5">
        <v>129.76862157646613</v>
      </c>
      <c r="AK567" s="5">
        <v>33.307169811320797</v>
      </c>
      <c r="AL567" s="5">
        <v>439.04905660377398</v>
      </c>
      <c r="AM567" s="5">
        <v>146.85433962264199</v>
      </c>
      <c r="AN567" s="5">
        <v>34.732075471698103</v>
      </c>
      <c r="AO567" s="5">
        <v>50.227924528301898</v>
      </c>
      <c r="AP567" s="5">
        <v>180.78490566037701</v>
      </c>
      <c r="AQ567" s="5">
        <v>121.29509433962301</v>
      </c>
      <c r="AR567" s="5">
        <v>15.451320754717001</v>
      </c>
      <c r="AS567" s="5">
        <v>345.53962264150903</v>
      </c>
      <c r="AT567" s="5">
        <v>33.574339622641503</v>
      </c>
      <c r="AU567" s="5">
        <v>199.932075471698</v>
      </c>
      <c r="AV567" s="5">
        <v>19.921962264150899</v>
      </c>
      <c r="AW567" s="5">
        <v>169.92</v>
      </c>
      <c r="AX567" s="5">
        <v>17.455094339622601</v>
      </c>
      <c r="AY567" s="5">
        <v>43.192452830188699</v>
      </c>
      <c r="AZ567" s="5">
        <v>6.1449056603773604</v>
      </c>
      <c r="BA567" s="5">
        <v>27.963773584905699</v>
      </c>
      <c r="BB567" s="5">
        <v>7.48966037735849</v>
      </c>
      <c r="BC567" s="5">
        <v>2.4935849056603798</v>
      </c>
      <c r="BD567" s="5">
        <v>8.5494339622641498</v>
      </c>
      <c r="BE567" s="5">
        <v>1.2200754716981099</v>
      </c>
      <c r="BF567" s="5">
        <v>7.0443773584905696</v>
      </c>
      <c r="BG567" s="5">
        <v>1.4338113207547201</v>
      </c>
      <c r="BH567" s="5">
        <v>3.5444528301886802</v>
      </c>
      <c r="BI567" s="5">
        <v>0.47467169811320797</v>
      </c>
      <c r="BJ567" s="5">
        <v>2.7518490566037701</v>
      </c>
      <c r="BK567" s="5">
        <v>0.413222641509434</v>
      </c>
      <c r="BL567" s="5">
        <v>5.5304150943396202</v>
      </c>
      <c r="BM567" s="5">
        <v>1.08649056603774</v>
      </c>
      <c r="BN567" s="5">
        <v>1.6030188679245301</v>
      </c>
      <c r="BO567" s="5">
        <v>1.2467924528301899</v>
      </c>
      <c r="BP567" s="5">
        <v>0.37047547169811301</v>
      </c>
    </row>
    <row r="568" spans="1:68">
      <c r="A568" s="15" t="s">
        <v>397</v>
      </c>
      <c r="B568" s="15" t="s">
        <v>1479</v>
      </c>
      <c r="C568" s="15" t="s">
        <v>1479</v>
      </c>
      <c r="D568" s="15" t="s">
        <v>254</v>
      </c>
      <c r="E568" s="5" t="s">
        <v>490</v>
      </c>
      <c r="F568" s="5" t="s">
        <v>99</v>
      </c>
      <c r="G568" s="5" t="s">
        <v>69</v>
      </c>
      <c r="H568" s="5">
        <v>51.076000000000001</v>
      </c>
      <c r="I568" s="5">
        <v>3.198</v>
      </c>
      <c r="J568" s="5">
        <v>13.492000000000001</v>
      </c>
      <c r="K568" s="16">
        <v>1.9118331421499999</v>
      </c>
      <c r="L568" s="16">
        <v>9.7503499999999992</v>
      </c>
      <c r="M568" s="5">
        <v>11.471</v>
      </c>
      <c r="N568" s="5">
        <v>0.17599999999999999</v>
      </c>
      <c r="O568" s="5">
        <v>6.2039999999999997</v>
      </c>
      <c r="P568" s="5">
        <v>9.9809999999999999</v>
      </c>
      <c r="Q568" s="5">
        <v>2.657</v>
      </c>
      <c r="R568" s="5">
        <v>0.66800000000000004</v>
      </c>
      <c r="S568" s="5">
        <v>0.35099999999999998</v>
      </c>
      <c r="U568" s="5">
        <v>0.57533402247861498</v>
      </c>
      <c r="V568" s="5">
        <v>221.34713570490399</v>
      </c>
      <c r="W568" s="72">
        <f t="shared" si="12"/>
        <v>2.2134713570490398E-2</v>
      </c>
      <c r="X568" s="5">
        <v>363.30588815321801</v>
      </c>
      <c r="Y568" s="5">
        <v>175</v>
      </c>
      <c r="Z568" s="5">
        <v>1178.101672</v>
      </c>
      <c r="AA568" s="5">
        <v>78.369186605031402</v>
      </c>
      <c r="AB568" s="5">
        <v>14.191636255985077</v>
      </c>
      <c r="AC568" s="5">
        <v>3.1557961591695771E-2</v>
      </c>
      <c r="AD568" s="5">
        <v>198.33361481481481</v>
      </c>
      <c r="AE568" s="5">
        <v>136.6589127027589</v>
      </c>
      <c r="AK568" s="5">
        <v>31.1</v>
      </c>
      <c r="AL568" s="5">
        <v>368</v>
      </c>
      <c r="AM568" s="5">
        <v>108.6</v>
      </c>
      <c r="AN568" s="5">
        <v>33.299999999999997</v>
      </c>
      <c r="AO568" s="5">
        <v>41.6</v>
      </c>
      <c r="AP568" s="5">
        <v>87</v>
      </c>
      <c r="AQ568" s="5">
        <v>124.7</v>
      </c>
      <c r="AR568" s="5">
        <v>12.8</v>
      </c>
      <c r="AS568" s="5">
        <v>412</v>
      </c>
      <c r="AT568" s="5">
        <v>29.8</v>
      </c>
      <c r="AU568" s="5">
        <v>187</v>
      </c>
      <c r="AV568" s="5">
        <v>18.73</v>
      </c>
      <c r="AW568" s="5">
        <v>169</v>
      </c>
      <c r="AX568" s="5">
        <v>17.29</v>
      </c>
      <c r="AY568" s="5">
        <v>42.1</v>
      </c>
      <c r="AZ568" s="5">
        <v>5.64</v>
      </c>
      <c r="BA568" s="5">
        <v>25.6</v>
      </c>
      <c r="BB568" s="5">
        <v>6.9</v>
      </c>
      <c r="BC568" s="5">
        <v>2.38</v>
      </c>
      <c r="BD568" s="5">
        <v>6.44</v>
      </c>
      <c r="BE568" s="5">
        <v>1.22</v>
      </c>
      <c r="BF568" s="5">
        <v>5.94</v>
      </c>
      <c r="BG568" s="5">
        <v>1.26</v>
      </c>
      <c r="BH568" s="5">
        <v>3.19</v>
      </c>
      <c r="BI568" s="5">
        <v>0.47399999999999998</v>
      </c>
      <c r="BJ568" s="5">
        <v>2.39</v>
      </c>
      <c r="BK568" s="5">
        <v>0.35</v>
      </c>
      <c r="BL568" s="5">
        <v>5.19</v>
      </c>
      <c r="BM568" s="5">
        <v>1.24</v>
      </c>
      <c r="BN568" s="5">
        <v>1.5</v>
      </c>
      <c r="BO568" s="5">
        <v>1.27</v>
      </c>
      <c r="BP568" s="5">
        <v>0.56000000000000005</v>
      </c>
    </row>
    <row r="569" spans="1:68">
      <c r="A569" s="15" t="s">
        <v>397</v>
      </c>
      <c r="B569" s="15" t="s">
        <v>1480</v>
      </c>
      <c r="C569" s="15" t="s">
        <v>1480</v>
      </c>
      <c r="D569" s="15" t="s">
        <v>276</v>
      </c>
      <c r="E569" s="5" t="s">
        <v>490</v>
      </c>
      <c r="F569" s="5" t="s">
        <v>99</v>
      </c>
      <c r="G569" s="5" t="s">
        <v>69</v>
      </c>
      <c r="H569" s="5">
        <v>51.57</v>
      </c>
      <c r="I569" s="5">
        <v>3.343</v>
      </c>
      <c r="J569" s="5">
        <v>13.234999999999999</v>
      </c>
      <c r="K569" s="16">
        <v>1.9036664763</v>
      </c>
      <c r="L569" s="16">
        <v>9.7087000000000003</v>
      </c>
      <c r="M569" s="5">
        <v>11.422000000000001</v>
      </c>
      <c r="N569" s="5">
        <v>0.129</v>
      </c>
      <c r="O569" s="5">
        <v>6.2089999999999996</v>
      </c>
      <c r="P569" s="5">
        <v>9.7550000000000008</v>
      </c>
      <c r="Q569" s="5">
        <v>2.6619999999999999</v>
      </c>
      <c r="R569" s="5">
        <v>0.61899999999999999</v>
      </c>
      <c r="S569" s="5">
        <v>0.41899999999999998</v>
      </c>
      <c r="U569" s="5">
        <v>0.480434110795326</v>
      </c>
      <c r="V569" s="5">
        <v>260.63715761852302</v>
      </c>
      <c r="W569" s="72">
        <f t="shared" si="12"/>
        <v>2.6063715761852301E-2</v>
      </c>
      <c r="X569" s="5">
        <v>359.490877606043</v>
      </c>
      <c r="Y569" s="5">
        <v>198</v>
      </c>
      <c r="Z569" s="5">
        <v>1290.206504</v>
      </c>
      <c r="AA569" s="5">
        <v>78.436034603212406</v>
      </c>
      <c r="AB569" s="5">
        <v>14.37963510424172</v>
      </c>
      <c r="AC569" s="5">
        <v>3.8532030758957302E-2</v>
      </c>
      <c r="AD569" s="5">
        <v>217.5727662731872</v>
      </c>
      <c r="AE569" s="5">
        <v>124.78808072605869</v>
      </c>
      <c r="AK569" s="5">
        <v>28.8</v>
      </c>
      <c r="AL569" s="5">
        <v>340</v>
      </c>
      <c r="AM569" s="5">
        <v>98.6</v>
      </c>
      <c r="AN569" s="5">
        <v>34.4</v>
      </c>
      <c r="AO569" s="5">
        <v>43</v>
      </c>
      <c r="AP569" s="5">
        <v>167</v>
      </c>
      <c r="AQ569" s="5">
        <v>118.4</v>
      </c>
      <c r="AR569" s="5">
        <v>12.11</v>
      </c>
      <c r="AS569" s="5">
        <v>376</v>
      </c>
      <c r="AT569" s="5">
        <v>28</v>
      </c>
      <c r="AU569" s="5">
        <v>186</v>
      </c>
      <c r="AV569" s="5">
        <v>18.3</v>
      </c>
      <c r="AW569" s="5">
        <v>153.80000000000001</v>
      </c>
      <c r="AX569" s="5">
        <v>16.68</v>
      </c>
      <c r="AY569" s="5">
        <v>38.5</v>
      </c>
      <c r="AZ569" s="5">
        <v>5.41</v>
      </c>
      <c r="BA569" s="5">
        <v>25</v>
      </c>
      <c r="BB569" s="5">
        <v>6.45</v>
      </c>
      <c r="BC569" s="5">
        <v>2.29</v>
      </c>
      <c r="BD569" s="5">
        <v>6.65</v>
      </c>
      <c r="BE569" s="5">
        <v>1.0720000000000001</v>
      </c>
      <c r="BF569" s="5">
        <v>5.93</v>
      </c>
      <c r="BG569" s="5">
        <v>1.093</v>
      </c>
      <c r="BH569" s="5">
        <v>2.87</v>
      </c>
      <c r="BI569" s="5">
        <v>0.435</v>
      </c>
      <c r="BJ569" s="5">
        <v>2.44</v>
      </c>
      <c r="BK569" s="5">
        <v>0.30199999999999999</v>
      </c>
      <c r="BL569" s="5">
        <v>5</v>
      </c>
      <c r="BM569" s="5">
        <v>1.19</v>
      </c>
      <c r="BN569" s="5">
        <v>1.39</v>
      </c>
      <c r="BO569" s="5">
        <v>1.27</v>
      </c>
      <c r="BP569" s="5">
        <v>0.41099999999999998</v>
      </c>
    </row>
    <row r="570" spans="1:68">
      <c r="A570" s="15" t="s">
        <v>397</v>
      </c>
      <c r="B570" s="15" t="s">
        <v>1481</v>
      </c>
      <c r="C570" s="15" t="s">
        <v>1481</v>
      </c>
      <c r="D570" s="15" t="s">
        <v>268</v>
      </c>
      <c r="E570" s="5" t="s">
        <v>490</v>
      </c>
      <c r="F570" s="5" t="s">
        <v>99</v>
      </c>
      <c r="G570" s="5" t="s">
        <v>69</v>
      </c>
      <c r="H570" s="5">
        <v>50.994999999999997</v>
      </c>
      <c r="I570" s="5">
        <v>3.1970000000000001</v>
      </c>
      <c r="J570" s="5">
        <v>13.356999999999999</v>
      </c>
      <c r="K570" s="16">
        <v>1.9163331416999998</v>
      </c>
      <c r="L570" s="16">
        <v>9.773299999999999</v>
      </c>
      <c r="M570" s="5">
        <v>11.497999999999999</v>
      </c>
      <c r="N570" s="5">
        <v>0.14799999999999999</v>
      </c>
      <c r="O570" s="5">
        <v>6.2350000000000003</v>
      </c>
      <c r="P570" s="5">
        <v>10.151</v>
      </c>
      <c r="Q570" s="5">
        <v>2.6680000000000001</v>
      </c>
      <c r="R570" s="5">
        <v>0.65800000000000003</v>
      </c>
      <c r="S570" s="5">
        <v>0.34899999999999998</v>
      </c>
      <c r="U570" s="5">
        <v>0.57002309113271998</v>
      </c>
      <c r="V570" s="5">
        <v>219.885890925464</v>
      </c>
      <c r="W570" s="72">
        <f t="shared" si="12"/>
        <v>2.19885890925464E-2</v>
      </c>
      <c r="X570" s="5">
        <v>281.13011830484299</v>
      </c>
      <c r="Y570" s="5">
        <v>166</v>
      </c>
      <c r="Z570" s="5">
        <v>1210.1316240000001</v>
      </c>
      <c r="AA570" s="5">
        <v>78.4434744543573</v>
      </c>
      <c r="AB570" s="5">
        <v>10.896516213366008</v>
      </c>
      <c r="AC570" s="5">
        <v>3.038991962640001E-2</v>
      </c>
      <c r="AD570" s="5">
        <v>211.19225549738221</v>
      </c>
      <c r="AE570" s="5">
        <v>152.82120405702949</v>
      </c>
      <c r="AK570" s="5">
        <v>29.69</v>
      </c>
      <c r="AL570" s="5">
        <v>346</v>
      </c>
      <c r="AM570" s="5">
        <v>108.2</v>
      </c>
      <c r="AN570" s="5">
        <v>36.9</v>
      </c>
      <c r="AO570" s="5">
        <v>55.3</v>
      </c>
      <c r="AP570" s="5">
        <v>175</v>
      </c>
      <c r="AQ570" s="5">
        <v>114.7</v>
      </c>
      <c r="AR570" s="5">
        <v>11.42</v>
      </c>
      <c r="AS570" s="5">
        <v>366</v>
      </c>
      <c r="AT570" s="5">
        <v>26.43</v>
      </c>
      <c r="AU570" s="5">
        <v>172.7</v>
      </c>
      <c r="AV570" s="5">
        <v>18.39</v>
      </c>
      <c r="AW570" s="5">
        <v>153.69999999999999</v>
      </c>
      <c r="AX570" s="5">
        <v>15.92</v>
      </c>
      <c r="AY570" s="5">
        <v>37.299999999999997</v>
      </c>
      <c r="AZ570" s="5">
        <v>5.51</v>
      </c>
      <c r="BA570" s="5">
        <v>25.8</v>
      </c>
      <c r="BB570" s="5">
        <v>6.75</v>
      </c>
      <c r="BC570" s="5">
        <v>2.2400000000000002</v>
      </c>
      <c r="BD570" s="5">
        <v>6.7</v>
      </c>
      <c r="BE570" s="5">
        <v>0.997</v>
      </c>
      <c r="BF570" s="5">
        <v>5.73</v>
      </c>
      <c r="BG570" s="5">
        <v>1.0900000000000001</v>
      </c>
      <c r="BH570" s="5">
        <v>2.69</v>
      </c>
      <c r="BI570" s="5">
        <v>0.38</v>
      </c>
      <c r="BJ570" s="5">
        <v>2.34</v>
      </c>
      <c r="BK570" s="5">
        <v>0.33900000000000002</v>
      </c>
      <c r="BL570" s="5">
        <v>5.13</v>
      </c>
      <c r="BM570" s="5">
        <v>1.141</v>
      </c>
      <c r="BN570" s="5">
        <v>1.38</v>
      </c>
      <c r="BO570" s="5">
        <v>1.21</v>
      </c>
      <c r="BP570" s="5">
        <v>0.37</v>
      </c>
    </row>
    <row r="571" spans="1:68">
      <c r="A571" s="15" t="s">
        <v>397</v>
      </c>
      <c r="B571" s="15" t="s">
        <v>1482</v>
      </c>
      <c r="C571" s="15" t="s">
        <v>1482</v>
      </c>
      <c r="D571" s="15" t="s">
        <v>258</v>
      </c>
      <c r="E571" s="5" t="s">
        <v>490</v>
      </c>
      <c r="F571" s="5" t="s">
        <v>99</v>
      </c>
      <c r="G571" s="5" t="s">
        <v>69</v>
      </c>
      <c r="H571" s="5">
        <v>51.701999999999998</v>
      </c>
      <c r="I571" s="5">
        <v>2.754</v>
      </c>
      <c r="J571" s="5">
        <v>13.73</v>
      </c>
      <c r="K571" s="16">
        <v>1.9486664718</v>
      </c>
      <c r="L571" s="16">
        <v>9.9382000000000001</v>
      </c>
      <c r="M571" s="5">
        <v>11.692</v>
      </c>
      <c r="N571" s="5">
        <v>0.28100000000000003</v>
      </c>
      <c r="O571" s="5">
        <v>6.351</v>
      </c>
      <c r="P571" s="5">
        <v>9.6920000000000002</v>
      </c>
      <c r="Q571" s="5">
        <v>2.8220000000000001</v>
      </c>
      <c r="R571" s="5">
        <v>0.74</v>
      </c>
      <c r="S571" s="5">
        <v>0.39900000000000002</v>
      </c>
      <c r="U571" s="5">
        <v>0.29130206511170997</v>
      </c>
      <c r="V571" s="5">
        <v>268.47359173255199</v>
      </c>
      <c r="W571" s="72">
        <f t="shared" si="12"/>
        <v>2.68473591732552E-2</v>
      </c>
      <c r="X571" s="5">
        <v>379.88349832071498</v>
      </c>
      <c r="Y571" s="5">
        <v>166</v>
      </c>
      <c r="Z571" s="5">
        <v>1350.2626640000001</v>
      </c>
      <c r="AA571" s="5">
        <v>77.3087373184743</v>
      </c>
      <c r="AB571" s="5">
        <v>13.399770663870017</v>
      </c>
      <c r="AC571" s="5">
        <v>2.702238799212325E-2</v>
      </c>
      <c r="AD571" s="5">
        <v>218.13613311793216</v>
      </c>
      <c r="AE571" s="5">
        <v>65.022782391006686</v>
      </c>
      <c r="AK571" s="5">
        <v>31</v>
      </c>
      <c r="AL571" s="5">
        <v>374</v>
      </c>
      <c r="AM571" s="5">
        <v>88.5</v>
      </c>
      <c r="AN571" s="5">
        <v>48.7</v>
      </c>
      <c r="AO571" s="5">
        <v>83.4</v>
      </c>
      <c r="AP571" s="5">
        <v>186</v>
      </c>
      <c r="AQ571" s="5">
        <v>150.19999999999999</v>
      </c>
      <c r="AR571" s="5">
        <v>13.16</v>
      </c>
      <c r="AS571" s="5">
        <v>384</v>
      </c>
      <c r="AT571" s="5">
        <v>30.8</v>
      </c>
      <c r="AU571" s="5">
        <v>201.7</v>
      </c>
      <c r="AV571" s="5">
        <v>20.7</v>
      </c>
      <c r="AW571" s="5">
        <v>170.9</v>
      </c>
      <c r="AX571" s="5">
        <v>18.7</v>
      </c>
      <c r="AY571" s="5">
        <v>44.8</v>
      </c>
      <c r="AZ571" s="5">
        <v>6.09</v>
      </c>
      <c r="BA571" s="5">
        <v>28.35</v>
      </c>
      <c r="BB571" s="5">
        <v>7.35</v>
      </c>
      <c r="BC571" s="5">
        <v>2.5</v>
      </c>
      <c r="BD571" s="5">
        <v>7.5</v>
      </c>
      <c r="BE571" s="5">
        <v>1.109</v>
      </c>
      <c r="BF571" s="5">
        <v>6.19</v>
      </c>
      <c r="BG571" s="5">
        <v>1.2629999999999999</v>
      </c>
      <c r="BH571" s="5">
        <v>3.2</v>
      </c>
      <c r="BI571" s="5">
        <v>0.443</v>
      </c>
      <c r="BJ571" s="5">
        <v>2.79</v>
      </c>
      <c r="BK571" s="5">
        <v>0.373</v>
      </c>
      <c r="BL571" s="5">
        <v>5.35</v>
      </c>
      <c r="BM571" s="5">
        <v>1.23</v>
      </c>
      <c r="BN571" s="5">
        <v>1.4630000000000001</v>
      </c>
      <c r="BO571" s="5">
        <v>1.51</v>
      </c>
      <c r="BP571" s="5">
        <v>0.45200000000000001</v>
      </c>
    </row>
    <row r="572" spans="1:68">
      <c r="A572" s="15" t="s">
        <v>397</v>
      </c>
      <c r="B572" s="15" t="s">
        <v>1483</v>
      </c>
      <c r="C572" s="15" t="s">
        <v>1483</v>
      </c>
      <c r="D572" s="15" t="s">
        <v>261</v>
      </c>
      <c r="E572" s="5" t="s">
        <v>490</v>
      </c>
      <c r="F572" s="5" t="s">
        <v>99</v>
      </c>
      <c r="G572" s="5" t="s">
        <v>69</v>
      </c>
      <c r="H572" s="5">
        <v>51.078000000000003</v>
      </c>
      <c r="I572" s="5">
        <v>2.7589999999999999</v>
      </c>
      <c r="J572" s="5">
        <v>13.805999999999999</v>
      </c>
      <c r="K572" s="16">
        <v>1.94049980595</v>
      </c>
      <c r="L572" s="16">
        <v>9.8965499999999995</v>
      </c>
      <c r="M572" s="5">
        <v>11.643000000000001</v>
      </c>
      <c r="N572" s="5">
        <v>0.17</v>
      </c>
      <c r="O572" s="5">
        <v>6.5369999999999999</v>
      </c>
      <c r="P572" s="5">
        <v>9.7100000000000009</v>
      </c>
      <c r="Q572" s="5">
        <v>2.9289999999999998</v>
      </c>
      <c r="R572" s="5">
        <v>0.70099999999999996</v>
      </c>
      <c r="S572" s="5">
        <v>0.39900000000000002</v>
      </c>
      <c r="U572" s="5">
        <v>0.29395578391055099</v>
      </c>
      <c r="V572" s="5">
        <v>281.02360296024</v>
      </c>
      <c r="W572" s="72">
        <f t="shared" si="12"/>
        <v>2.8102360296024E-2</v>
      </c>
      <c r="X572" s="5">
        <v>369.84043255301998</v>
      </c>
      <c r="Y572" s="5">
        <v>177</v>
      </c>
      <c r="Z572" s="5">
        <v>1425.332864</v>
      </c>
      <c r="AA572" s="5">
        <v>77.481207422707499</v>
      </c>
      <c r="AB572" s="5">
        <v>12.976857282562104</v>
      </c>
      <c r="AC572" s="5">
        <v>3.0416035433101622E-2</v>
      </c>
      <c r="AD572" s="5">
        <v>215.95952484848485</v>
      </c>
      <c r="AE572" s="5">
        <v>64.182485569989311</v>
      </c>
      <c r="AK572" s="5">
        <v>28.98</v>
      </c>
      <c r="AL572" s="5">
        <v>375</v>
      </c>
      <c r="AM572" s="5">
        <v>86.1</v>
      </c>
      <c r="AN572" s="5">
        <v>47.7</v>
      </c>
      <c r="AO572" s="5">
        <v>82.7</v>
      </c>
      <c r="AP572" s="5">
        <v>189.9</v>
      </c>
      <c r="AQ572" s="5">
        <v>154</v>
      </c>
      <c r="AR572" s="5">
        <v>12.73</v>
      </c>
      <c r="AS572" s="5">
        <v>384</v>
      </c>
      <c r="AT572" s="5">
        <v>30.5</v>
      </c>
      <c r="AU572" s="5">
        <v>205.9</v>
      </c>
      <c r="AV572" s="5">
        <v>21.7</v>
      </c>
      <c r="AW572" s="5">
        <v>175.9</v>
      </c>
      <c r="AX572" s="5">
        <v>18.440000000000001</v>
      </c>
      <c r="AY572" s="5">
        <v>45.8</v>
      </c>
      <c r="AZ572" s="5">
        <v>6.34</v>
      </c>
      <c r="BA572" s="5">
        <v>28.5</v>
      </c>
      <c r="BB572" s="5">
        <v>7.17</v>
      </c>
      <c r="BC572" s="5">
        <v>2.5</v>
      </c>
      <c r="BD572" s="5">
        <v>7.96</v>
      </c>
      <c r="BE572" s="5">
        <v>1.141</v>
      </c>
      <c r="BF572" s="5">
        <v>6.6</v>
      </c>
      <c r="BG572" s="5">
        <v>1.2370000000000001</v>
      </c>
      <c r="BH572" s="5">
        <v>3.26</v>
      </c>
      <c r="BI572" s="5">
        <v>0.39</v>
      </c>
      <c r="BJ572" s="5">
        <v>2.56</v>
      </c>
      <c r="BK572" s="5">
        <v>0.34699999999999998</v>
      </c>
      <c r="BL572" s="5">
        <v>5.48</v>
      </c>
      <c r="BM572" s="5">
        <v>1.228</v>
      </c>
      <c r="BN572" s="5">
        <v>1.421</v>
      </c>
      <c r="BO572" s="5">
        <v>1.456</v>
      </c>
      <c r="BP572" s="5">
        <v>0.42699999999999999</v>
      </c>
    </row>
    <row r="573" spans="1:68">
      <c r="A573" s="15" t="s">
        <v>397</v>
      </c>
      <c r="B573" s="15" t="s">
        <v>1484</v>
      </c>
      <c r="C573" s="15" t="s">
        <v>1484</v>
      </c>
      <c r="D573" s="15" t="s">
        <v>284</v>
      </c>
      <c r="E573" s="5" t="s">
        <v>490</v>
      </c>
      <c r="F573" s="5" t="s">
        <v>99</v>
      </c>
      <c r="G573" s="5" t="s">
        <v>69</v>
      </c>
      <c r="H573" s="5">
        <v>51.210999999999999</v>
      </c>
      <c r="I573" s="5">
        <v>2.9039999999999999</v>
      </c>
      <c r="J573" s="5">
        <v>13.221</v>
      </c>
      <c r="K573" s="16">
        <v>1.9066664759999998</v>
      </c>
      <c r="L573" s="16">
        <v>9.7240000000000002</v>
      </c>
      <c r="M573" s="5">
        <v>11.44</v>
      </c>
      <c r="N573" s="5">
        <v>0.247</v>
      </c>
      <c r="O573" s="5">
        <v>7.3029999999999999</v>
      </c>
      <c r="P573" s="5">
        <v>9.7710000000000008</v>
      </c>
      <c r="Q573" s="5">
        <v>2.5609999999999999</v>
      </c>
      <c r="R573" s="5">
        <v>0.52</v>
      </c>
      <c r="S573" s="5">
        <v>0.35399999999999998</v>
      </c>
      <c r="U573" s="5">
        <v>0.310046474894699</v>
      </c>
      <c r="V573" s="5">
        <v>308.89193446785401</v>
      </c>
      <c r="W573" s="72">
        <f t="shared" si="12"/>
        <v>3.0889193446785403E-2</v>
      </c>
      <c r="X573" s="5">
        <v>328.68357993346098</v>
      </c>
      <c r="Y573" s="5">
        <v>125</v>
      </c>
      <c r="Z573" s="5">
        <v>1226.647068</v>
      </c>
      <c r="AA573" s="5">
        <v>80.045157305003201</v>
      </c>
      <c r="AB573" s="5">
        <v>14.479452860504889</v>
      </c>
      <c r="AC573" s="5">
        <v>2.8957030691281284E-2</v>
      </c>
      <c r="AD573" s="5">
        <v>218.26460284697509</v>
      </c>
      <c r="AE573" s="5">
        <v>99.056381755494883</v>
      </c>
      <c r="AK573" s="5">
        <v>29.5</v>
      </c>
      <c r="AL573" s="5">
        <v>307</v>
      </c>
      <c r="AM573" s="5">
        <v>214</v>
      </c>
      <c r="AN573" s="5">
        <v>38.4</v>
      </c>
      <c r="AO573" s="5">
        <v>80.400000000000006</v>
      </c>
      <c r="AP573" s="5">
        <v>70.5</v>
      </c>
      <c r="AQ573" s="5">
        <v>111.1</v>
      </c>
      <c r="AR573" s="5">
        <v>9.6999999999999993</v>
      </c>
      <c r="AS573" s="5">
        <v>345</v>
      </c>
      <c r="AT573" s="5">
        <v>27.2</v>
      </c>
      <c r="AU573" s="5">
        <v>161</v>
      </c>
      <c r="AV573" s="5">
        <v>14.42</v>
      </c>
      <c r="AW573" s="5">
        <v>121.1</v>
      </c>
      <c r="AX573" s="5">
        <v>12.59</v>
      </c>
      <c r="AY573" s="5">
        <v>31.3</v>
      </c>
      <c r="AZ573" s="5">
        <v>4.54</v>
      </c>
      <c r="BA573" s="5">
        <v>22.7</v>
      </c>
      <c r="BB573" s="5">
        <v>5.58</v>
      </c>
      <c r="BC573" s="5">
        <v>1.95</v>
      </c>
      <c r="BD573" s="5">
        <v>6.22</v>
      </c>
      <c r="BE573" s="5">
        <v>0.97799999999999998</v>
      </c>
      <c r="BF573" s="5">
        <v>5.62</v>
      </c>
      <c r="BG573" s="5">
        <v>1.022</v>
      </c>
      <c r="BH573" s="5">
        <v>2.9</v>
      </c>
      <c r="BI573" s="5">
        <v>0.38300000000000001</v>
      </c>
      <c r="BJ573" s="5">
        <v>2.25</v>
      </c>
      <c r="BK573" s="5">
        <v>0.30399999999999999</v>
      </c>
      <c r="BL573" s="5">
        <v>4.33</v>
      </c>
      <c r="BM573" s="5">
        <v>0.86699999999999999</v>
      </c>
      <c r="BN573" s="5">
        <v>1.07</v>
      </c>
      <c r="BO573" s="5">
        <v>0.91700000000000004</v>
      </c>
      <c r="BP573" s="5">
        <v>0.36899999999999999</v>
      </c>
    </row>
    <row r="574" spans="1:68">
      <c r="A574" s="15" t="s">
        <v>397</v>
      </c>
      <c r="B574" s="15" t="s">
        <v>1485</v>
      </c>
      <c r="C574" s="15" t="s">
        <v>1485</v>
      </c>
      <c r="D574" s="15" t="s">
        <v>304</v>
      </c>
      <c r="E574" s="5" t="s">
        <v>490</v>
      </c>
      <c r="F574" s="5" t="s">
        <v>99</v>
      </c>
      <c r="G574" s="5" t="s">
        <v>69</v>
      </c>
      <c r="H574" s="5">
        <v>51.015000000000001</v>
      </c>
      <c r="I574" s="5">
        <v>3.3740000000000001</v>
      </c>
      <c r="J574" s="5">
        <v>13.208</v>
      </c>
      <c r="K574" s="16">
        <v>1.8898331443499998</v>
      </c>
      <c r="L574" s="16">
        <v>9.6381499999999996</v>
      </c>
      <c r="M574" s="5">
        <v>11.339</v>
      </c>
      <c r="N574" s="5">
        <v>0.20399999999999999</v>
      </c>
      <c r="O574" s="5">
        <v>7.3730000000000002</v>
      </c>
      <c r="P574" s="5">
        <v>9.1189999999999998</v>
      </c>
      <c r="Q574" s="5">
        <v>2.782</v>
      </c>
      <c r="R574" s="5">
        <v>0.69899999999999995</v>
      </c>
      <c r="S574" s="5">
        <v>0.433</v>
      </c>
      <c r="U574" s="5">
        <v>0.30228208166717202</v>
      </c>
      <c r="V574" s="5">
        <v>247.89949423474201</v>
      </c>
      <c r="W574" s="72">
        <f t="shared" si="12"/>
        <v>2.4789949423474202E-2</v>
      </c>
      <c r="X574" s="5">
        <v>433.17034499723502</v>
      </c>
      <c r="Y574" s="5">
        <v>212</v>
      </c>
      <c r="Z574" s="5">
        <v>1084.013688</v>
      </c>
      <c r="AA574" s="5">
        <v>80.628384293255593</v>
      </c>
      <c r="AB574" s="5">
        <v>14.683740508380849</v>
      </c>
      <c r="AC574" s="5">
        <v>3.6534741784341622E-2</v>
      </c>
      <c r="AD574" s="5">
        <v>156.87607641099854</v>
      </c>
      <c r="AE574" s="5">
        <v>64.042813912536445</v>
      </c>
      <c r="AK574" s="5">
        <v>30.19</v>
      </c>
      <c r="AL574" s="5">
        <v>397</v>
      </c>
      <c r="AM574" s="5">
        <v>233.5</v>
      </c>
      <c r="AN574" s="5">
        <v>38.200000000000003</v>
      </c>
      <c r="AO574" s="5">
        <v>96.2</v>
      </c>
      <c r="AP574" s="5">
        <v>122.6</v>
      </c>
      <c r="AQ574" s="5">
        <v>126.3</v>
      </c>
      <c r="AR574" s="5">
        <v>13.2</v>
      </c>
      <c r="AS574" s="5">
        <v>377</v>
      </c>
      <c r="AT574" s="5">
        <v>32.700000000000003</v>
      </c>
      <c r="AU574" s="5">
        <v>236.9</v>
      </c>
      <c r="AV574" s="5">
        <v>21.42</v>
      </c>
      <c r="AW574" s="5">
        <v>162.5</v>
      </c>
      <c r="AX574" s="5">
        <v>18.43</v>
      </c>
      <c r="AY574" s="5">
        <v>47.2</v>
      </c>
      <c r="AZ574" s="5">
        <v>6.21</v>
      </c>
      <c r="BA574" s="5">
        <v>29.5</v>
      </c>
      <c r="BB574" s="5">
        <v>7.99</v>
      </c>
      <c r="BC574" s="5">
        <v>2.79</v>
      </c>
      <c r="BD574" s="5">
        <v>8.7200000000000006</v>
      </c>
      <c r="BE574" s="5">
        <v>1.32</v>
      </c>
      <c r="BF574" s="5">
        <v>6.91</v>
      </c>
      <c r="BG574" s="5">
        <v>1.33</v>
      </c>
      <c r="BH574" s="5">
        <v>3.38</v>
      </c>
      <c r="BI574" s="5">
        <v>0.47799999999999998</v>
      </c>
      <c r="BJ574" s="5">
        <v>2.2999999999999998</v>
      </c>
      <c r="BK574" s="5">
        <v>0.33400000000000002</v>
      </c>
      <c r="BL574" s="5">
        <v>6.25</v>
      </c>
      <c r="BM574" s="5">
        <v>1.17</v>
      </c>
      <c r="BN574" s="5">
        <v>1.33</v>
      </c>
      <c r="BO574" s="5">
        <v>1.52</v>
      </c>
      <c r="BP574" s="5">
        <v>0.47799999999999998</v>
      </c>
    </row>
    <row r="575" spans="1:68">
      <c r="A575" s="15" t="s">
        <v>397</v>
      </c>
      <c r="B575" s="15" t="s">
        <v>1486</v>
      </c>
      <c r="C575" s="15" t="s">
        <v>1486</v>
      </c>
      <c r="D575" s="15" t="s">
        <v>305</v>
      </c>
      <c r="E575" s="5" t="s">
        <v>490</v>
      </c>
      <c r="F575" s="5" t="s">
        <v>99</v>
      </c>
      <c r="G575" s="5" t="s">
        <v>69</v>
      </c>
      <c r="H575" s="5">
        <v>51.822000000000003</v>
      </c>
      <c r="I575" s="5">
        <v>2.722</v>
      </c>
      <c r="J575" s="5">
        <v>13.340999999999999</v>
      </c>
      <c r="K575" s="16">
        <v>1.8901664776499998</v>
      </c>
      <c r="L575" s="16">
        <v>9.6398499999999991</v>
      </c>
      <c r="M575" s="5">
        <v>11.340999999999999</v>
      </c>
      <c r="N575" s="5">
        <v>0.18099999999999999</v>
      </c>
      <c r="O575" s="5">
        <v>7.3760000000000003</v>
      </c>
      <c r="P575" s="5">
        <v>9.1449999999999996</v>
      </c>
      <c r="Q575" s="5">
        <v>2.85</v>
      </c>
      <c r="R575" s="5">
        <v>0.44700000000000001</v>
      </c>
      <c r="S575" s="5">
        <v>0.29899999999999999</v>
      </c>
      <c r="U575" s="5">
        <v>0.32563094386958302</v>
      </c>
      <c r="V575" s="5">
        <v>221.36482304024301</v>
      </c>
      <c r="W575" s="72">
        <f t="shared" si="12"/>
        <v>2.2136482304024301E-2</v>
      </c>
      <c r="X575" s="5">
        <v>414.44624374931698</v>
      </c>
      <c r="Y575" s="5">
        <v>134</v>
      </c>
      <c r="Z575" s="5">
        <v>1169.0932479999999</v>
      </c>
      <c r="AA575" s="5">
        <v>80.361989802398099</v>
      </c>
      <c r="AB575" s="5">
        <v>21.037880393366343</v>
      </c>
      <c r="AC575" s="5">
        <v>3.6111425477735659E-2</v>
      </c>
      <c r="AD575" s="5">
        <v>188.56342709677418</v>
      </c>
      <c r="AE575" s="5">
        <v>114.25647153318702</v>
      </c>
      <c r="AK575" s="5">
        <v>27.7</v>
      </c>
      <c r="AL575" s="5">
        <v>358</v>
      </c>
      <c r="AM575" s="5">
        <v>165</v>
      </c>
      <c r="AN575" s="5">
        <v>38.5</v>
      </c>
      <c r="AO575" s="5">
        <v>93.3</v>
      </c>
      <c r="AP575" s="5">
        <v>53</v>
      </c>
      <c r="AQ575" s="5">
        <v>128.6</v>
      </c>
      <c r="AR575" s="5">
        <v>8.2200000000000006</v>
      </c>
      <c r="AS575" s="5">
        <v>379</v>
      </c>
      <c r="AT575" s="5">
        <v>31</v>
      </c>
      <c r="AU575" s="5">
        <v>138</v>
      </c>
      <c r="AV575" s="5">
        <v>12.99</v>
      </c>
      <c r="AW575" s="5">
        <v>110.1</v>
      </c>
      <c r="AX575" s="5">
        <v>11.03</v>
      </c>
      <c r="AY575" s="5">
        <v>28.5</v>
      </c>
      <c r="AZ575" s="5">
        <v>4</v>
      </c>
      <c r="BA575" s="5">
        <v>19.7</v>
      </c>
      <c r="BB575" s="5">
        <v>5.78</v>
      </c>
      <c r="BC575" s="5">
        <v>2.25</v>
      </c>
      <c r="BD575" s="5">
        <v>6.93</v>
      </c>
      <c r="BE575" s="5">
        <v>0.99299999999999999</v>
      </c>
      <c r="BF575" s="5">
        <v>6.2</v>
      </c>
      <c r="BG575" s="5">
        <v>1.25</v>
      </c>
      <c r="BH575" s="5">
        <v>3.15</v>
      </c>
      <c r="BI575" s="5">
        <v>0.38600000000000001</v>
      </c>
      <c r="BJ575" s="5">
        <v>2.63</v>
      </c>
      <c r="BK575" s="5">
        <v>0.32500000000000001</v>
      </c>
      <c r="BL575" s="5">
        <v>3.72</v>
      </c>
      <c r="BM575" s="5">
        <v>0.79</v>
      </c>
      <c r="BN575" s="5">
        <v>0.96</v>
      </c>
      <c r="BO575" s="5">
        <v>0.83</v>
      </c>
      <c r="BP575" s="5">
        <v>0.309</v>
      </c>
    </row>
    <row r="576" spans="1:68">
      <c r="A576" s="15" t="s">
        <v>397</v>
      </c>
      <c r="B576" s="15" t="s">
        <v>1487</v>
      </c>
      <c r="C576" s="15" t="s">
        <v>1487</v>
      </c>
      <c r="D576" s="15" t="s">
        <v>306</v>
      </c>
      <c r="E576" s="5" t="s">
        <v>490</v>
      </c>
      <c r="F576" s="5" t="s">
        <v>99</v>
      </c>
      <c r="G576" s="5" t="s">
        <v>69</v>
      </c>
      <c r="H576" s="5">
        <v>51.973999999999997</v>
      </c>
      <c r="I576" s="5">
        <v>2.7959999999999998</v>
      </c>
      <c r="J576" s="5">
        <v>13.087999999999999</v>
      </c>
      <c r="K576" s="16">
        <v>1.8896664776999998</v>
      </c>
      <c r="L576" s="16">
        <v>9.6372999999999998</v>
      </c>
      <c r="M576" s="5">
        <v>11.337999999999999</v>
      </c>
      <c r="N576" s="5">
        <v>0.14199999999999999</v>
      </c>
      <c r="O576" s="5">
        <v>7.3780000000000001</v>
      </c>
      <c r="P576" s="5">
        <v>9.343</v>
      </c>
      <c r="Q576" s="5">
        <v>2.7509999999999999</v>
      </c>
      <c r="R576" s="5">
        <v>0.48</v>
      </c>
      <c r="S576" s="5">
        <v>0.25800000000000001</v>
      </c>
      <c r="U576" s="5">
        <v>0.293610725633977</v>
      </c>
      <c r="V576" s="5">
        <v>213.24693890562</v>
      </c>
      <c r="W576" s="72">
        <f t="shared" si="12"/>
        <v>2.1324693890562001E-2</v>
      </c>
      <c r="X576" s="5">
        <v>395.51855558808097</v>
      </c>
      <c r="Y576" s="5">
        <v>94</v>
      </c>
      <c r="Z576" s="5">
        <v>1122.049256</v>
      </c>
      <c r="AA576" s="5">
        <v>80.361989802398099</v>
      </c>
      <c r="AB576" s="5">
        <v>20.493189408708858</v>
      </c>
      <c r="AC576" s="5">
        <v>2.3590327669830491E-2</v>
      </c>
      <c r="AD576" s="5">
        <v>178.38620922098571</v>
      </c>
      <c r="AE576" s="5">
        <v>101.59540679376367</v>
      </c>
      <c r="AK576" s="5">
        <v>28.79</v>
      </c>
      <c r="AL576" s="5">
        <v>365</v>
      </c>
      <c r="AM576" s="5">
        <v>171.6</v>
      </c>
      <c r="AN576" s="5">
        <v>37</v>
      </c>
      <c r="AO576" s="5">
        <v>93.7</v>
      </c>
      <c r="AP576" s="5">
        <v>54.3</v>
      </c>
      <c r="AQ576" s="5">
        <v>121.3</v>
      </c>
      <c r="AR576" s="5">
        <v>8.11</v>
      </c>
      <c r="AS576" s="5">
        <v>387</v>
      </c>
      <c r="AT576" s="5">
        <v>31.3</v>
      </c>
      <c r="AU576" s="5">
        <v>141.4</v>
      </c>
      <c r="AV576" s="5">
        <v>13.05</v>
      </c>
      <c r="AW576" s="5">
        <v>112.1</v>
      </c>
      <c r="AX576" s="5">
        <v>11.55</v>
      </c>
      <c r="AY576" s="5">
        <v>28.9</v>
      </c>
      <c r="AZ576" s="5">
        <v>4.03</v>
      </c>
      <c r="BA576" s="5">
        <v>19.3</v>
      </c>
      <c r="BB576" s="5">
        <v>5.74</v>
      </c>
      <c r="BC576" s="5">
        <v>2.23</v>
      </c>
      <c r="BD576" s="5">
        <v>7.16</v>
      </c>
      <c r="BE576" s="5">
        <v>1.1020000000000001</v>
      </c>
      <c r="BF576" s="5">
        <v>6.29</v>
      </c>
      <c r="BG576" s="5">
        <v>1.222</v>
      </c>
      <c r="BH576" s="5">
        <v>3.23</v>
      </c>
      <c r="BI576" s="5">
        <v>0.39500000000000002</v>
      </c>
      <c r="BJ576" s="5">
        <v>2.4900000000000002</v>
      </c>
      <c r="BK576" s="5">
        <v>0.32200000000000001</v>
      </c>
      <c r="BL576" s="5">
        <v>3.77</v>
      </c>
      <c r="BM576" s="5">
        <v>0.72</v>
      </c>
      <c r="BN576" s="5">
        <v>1.04</v>
      </c>
      <c r="BO576" s="5">
        <v>0.8</v>
      </c>
      <c r="BP576" s="5">
        <v>0.27</v>
      </c>
    </row>
    <row r="577" spans="1:68">
      <c r="A577" s="15" t="s">
        <v>397</v>
      </c>
      <c r="B577" s="15" t="s">
        <v>1488</v>
      </c>
      <c r="C577" s="15" t="s">
        <v>1488</v>
      </c>
      <c r="D577" s="15" t="s">
        <v>264</v>
      </c>
      <c r="E577" s="5" t="s">
        <v>490</v>
      </c>
      <c r="F577" s="5" t="s">
        <v>99</v>
      </c>
      <c r="G577" s="5" t="s">
        <v>69</v>
      </c>
      <c r="H577" s="5">
        <v>51.29</v>
      </c>
      <c r="I577" s="5">
        <v>2.3740000000000001</v>
      </c>
      <c r="J577" s="5">
        <v>13.332000000000001</v>
      </c>
      <c r="K577" s="16">
        <v>1.8888331444499999</v>
      </c>
      <c r="L577" s="16">
        <v>9.6330500000000008</v>
      </c>
      <c r="M577" s="5">
        <v>11.333</v>
      </c>
      <c r="N577" s="5">
        <v>0.182</v>
      </c>
      <c r="O577" s="5">
        <v>7.41</v>
      </c>
      <c r="P577" s="5">
        <v>10.474</v>
      </c>
      <c r="Q577" s="5">
        <v>2.4409999999999998</v>
      </c>
      <c r="R577" s="5">
        <v>0.40699999999999997</v>
      </c>
      <c r="S577" s="5">
        <v>0.308</v>
      </c>
      <c r="U577" s="5">
        <v>0.287303699139146</v>
      </c>
      <c r="V577" s="5">
        <v>123.240838424814</v>
      </c>
      <c r="W577" s="72">
        <f t="shared" si="12"/>
        <v>1.23240838424814E-2</v>
      </c>
      <c r="X577" s="5">
        <v>247.26216118184999</v>
      </c>
      <c r="Y577" s="5">
        <v>123</v>
      </c>
      <c r="Z577" s="5">
        <v>933.873288</v>
      </c>
      <c r="AA577" s="5">
        <v>80.356010817135399</v>
      </c>
      <c r="AB577" s="5">
        <v>14.243212049645738</v>
      </c>
      <c r="AC577" s="5">
        <v>3.6404750526080616E-2</v>
      </c>
      <c r="AD577" s="5">
        <v>199.97286680942184</v>
      </c>
      <c r="AE577" s="5">
        <v>113.11169257446694</v>
      </c>
      <c r="AK577" s="5">
        <v>30.46</v>
      </c>
      <c r="AL577" s="5">
        <v>313</v>
      </c>
      <c r="AM577" s="5">
        <v>272</v>
      </c>
      <c r="AN577" s="5">
        <v>42.6</v>
      </c>
      <c r="AO577" s="5">
        <v>73.7</v>
      </c>
      <c r="AP577" s="5">
        <v>157.80000000000001</v>
      </c>
      <c r="AQ577" s="5">
        <v>122.1</v>
      </c>
      <c r="AR577" s="5">
        <v>6.94</v>
      </c>
      <c r="AS577" s="5">
        <v>316</v>
      </c>
      <c r="AT577" s="5">
        <v>23.17</v>
      </c>
      <c r="AU577" s="5">
        <v>127.8</v>
      </c>
      <c r="AV577" s="5">
        <v>11.54</v>
      </c>
      <c r="AW577" s="5">
        <v>92.8</v>
      </c>
      <c r="AX577" s="5">
        <v>10.1</v>
      </c>
      <c r="AY577" s="5">
        <v>25.4</v>
      </c>
      <c r="AZ577" s="5">
        <v>3.67</v>
      </c>
      <c r="BA577" s="5">
        <v>17.36</v>
      </c>
      <c r="BB577" s="5">
        <v>4.55</v>
      </c>
      <c r="BC577" s="5">
        <v>1.79</v>
      </c>
      <c r="BD577" s="5">
        <v>5.28</v>
      </c>
      <c r="BE577" s="5">
        <v>0.78800000000000003</v>
      </c>
      <c r="BF577" s="5">
        <v>4.67</v>
      </c>
      <c r="BG577" s="5">
        <v>0.93500000000000005</v>
      </c>
      <c r="BH577" s="5">
        <v>2.35</v>
      </c>
      <c r="BI577" s="5">
        <v>0.34200000000000003</v>
      </c>
      <c r="BJ577" s="5">
        <v>2.0699999999999998</v>
      </c>
      <c r="BK577" s="5">
        <v>0.252</v>
      </c>
      <c r="BL577" s="5">
        <v>3.49</v>
      </c>
      <c r="BM577" s="5">
        <v>0.64300000000000002</v>
      </c>
      <c r="BN577" s="5">
        <v>0.91100000000000003</v>
      </c>
      <c r="BO577" s="5">
        <v>0.81299999999999994</v>
      </c>
      <c r="BP577" s="5">
        <v>0.245</v>
      </c>
    </row>
    <row r="578" spans="1:68">
      <c r="A578" s="15" t="s">
        <v>397</v>
      </c>
      <c r="B578" s="15" t="s">
        <v>1489</v>
      </c>
      <c r="C578" s="15" t="s">
        <v>1489</v>
      </c>
      <c r="D578" s="15" t="s">
        <v>250</v>
      </c>
      <c r="E578" s="5" t="s">
        <v>490</v>
      </c>
      <c r="F578" s="5" t="s">
        <v>99</v>
      </c>
      <c r="G578" s="5" t="s">
        <v>69</v>
      </c>
      <c r="H578" s="5">
        <v>50.792999999999999</v>
      </c>
      <c r="I578" s="5">
        <v>2.5499999999999998</v>
      </c>
      <c r="J578" s="5">
        <v>13.523</v>
      </c>
      <c r="K578" s="16">
        <v>1.8894998110499999</v>
      </c>
      <c r="L578" s="16">
        <v>9.63645</v>
      </c>
      <c r="M578" s="5">
        <v>11.337</v>
      </c>
      <c r="N578" s="5">
        <v>0.17899999999999999</v>
      </c>
      <c r="O578" s="5">
        <v>7.4320000000000004</v>
      </c>
      <c r="P578" s="5">
        <v>10.593999999999999</v>
      </c>
      <c r="Q578" s="5">
        <v>2.3029999999999999</v>
      </c>
      <c r="R578" s="5">
        <v>0.42899999999999999</v>
      </c>
      <c r="S578" s="5">
        <v>0.378</v>
      </c>
      <c r="U578" s="5">
        <v>0.32075046739263302</v>
      </c>
      <c r="V578" s="5">
        <v>417.67140263169102</v>
      </c>
      <c r="W578" s="72">
        <f t="shared" ref="W578:W641" si="13">V578/10000</f>
        <v>4.1767140263169106E-2</v>
      </c>
      <c r="X578" s="5">
        <v>360.50252533510701</v>
      </c>
      <c r="Y578" s="5">
        <v>126</v>
      </c>
      <c r="Z578" s="5">
        <v>1206.12788</v>
      </c>
      <c r="AA578" s="5">
        <v>80.408502863101702</v>
      </c>
      <c r="AB578" s="5">
        <v>19.27820991096829</v>
      </c>
      <c r="AC578" s="5">
        <v>3.5380226590074587E-2</v>
      </c>
      <c r="AD578" s="5">
        <v>239.31108730158729</v>
      </c>
      <c r="AE578" s="5">
        <v>118.7964694046789</v>
      </c>
      <c r="AK578" s="5">
        <v>31.5</v>
      </c>
      <c r="AL578" s="5">
        <v>354</v>
      </c>
      <c r="AM578" s="5">
        <v>201</v>
      </c>
      <c r="AN578" s="5">
        <v>39.4</v>
      </c>
      <c r="AO578" s="5">
        <v>96.8</v>
      </c>
      <c r="AP578" s="5">
        <v>78.900000000000006</v>
      </c>
      <c r="AQ578" s="5">
        <v>148</v>
      </c>
      <c r="AR578" s="5">
        <v>7.7</v>
      </c>
      <c r="AS578" s="5">
        <v>336</v>
      </c>
      <c r="AT578" s="5">
        <v>25.1</v>
      </c>
      <c r="AU578" s="5">
        <v>134</v>
      </c>
      <c r="AV578" s="5">
        <v>12.09</v>
      </c>
      <c r="AW578" s="5">
        <v>100.4</v>
      </c>
      <c r="AX578" s="5">
        <v>10.8</v>
      </c>
      <c r="AY578" s="5">
        <v>27</v>
      </c>
      <c r="AZ578" s="5">
        <v>4</v>
      </c>
      <c r="BA578" s="5">
        <v>18.7</v>
      </c>
      <c r="BB578" s="5">
        <v>5.0999999999999996</v>
      </c>
      <c r="BC578" s="5">
        <v>1.92</v>
      </c>
      <c r="BD578" s="5">
        <v>5.6</v>
      </c>
      <c r="BE578" s="5">
        <v>0.87</v>
      </c>
      <c r="BF578" s="5">
        <v>5.04</v>
      </c>
      <c r="BG578" s="5">
        <v>0.97</v>
      </c>
      <c r="BH578" s="5">
        <v>2.71</v>
      </c>
      <c r="BI578" s="5">
        <v>0.437</v>
      </c>
      <c r="BJ578" s="5">
        <v>2.4700000000000002</v>
      </c>
      <c r="BK578" s="5">
        <v>0.33900000000000002</v>
      </c>
      <c r="BL578" s="5">
        <v>3.54</v>
      </c>
      <c r="BM578" s="5">
        <v>0.84</v>
      </c>
      <c r="BN578" s="5">
        <v>1.03</v>
      </c>
      <c r="BO578" s="5">
        <v>0.82</v>
      </c>
      <c r="BP578" s="5">
        <v>0.29299999999999998</v>
      </c>
    </row>
    <row r="579" spans="1:68">
      <c r="A579" s="15" t="s">
        <v>397</v>
      </c>
      <c r="B579" s="15" t="s">
        <v>1490</v>
      </c>
      <c r="C579" s="15" t="s">
        <v>1490</v>
      </c>
      <c r="D579" s="15" t="s">
        <v>263</v>
      </c>
      <c r="E579" s="5" t="s">
        <v>490</v>
      </c>
      <c r="F579" s="5" t="s">
        <v>99</v>
      </c>
      <c r="G579" s="5" t="s">
        <v>69</v>
      </c>
      <c r="H579" s="5">
        <v>51.372999999999998</v>
      </c>
      <c r="I579" s="5">
        <v>2.452</v>
      </c>
      <c r="J579" s="5">
        <v>13.193</v>
      </c>
      <c r="K579" s="16">
        <v>1.8949998104999997</v>
      </c>
      <c r="L579" s="16">
        <v>9.6644999999999985</v>
      </c>
      <c r="M579" s="5">
        <v>11.37</v>
      </c>
      <c r="N579" s="5">
        <v>0.19400000000000001</v>
      </c>
      <c r="O579" s="5">
        <v>7.4409999999999998</v>
      </c>
      <c r="P579" s="5">
        <v>10.44</v>
      </c>
      <c r="Q579" s="5">
        <v>2.4089999999999998</v>
      </c>
      <c r="R579" s="5">
        <v>0.40699999999999997</v>
      </c>
      <c r="S579" s="5">
        <v>0.26900000000000002</v>
      </c>
      <c r="U579" s="5">
        <v>0.28886468668497201</v>
      </c>
      <c r="V579" s="5">
        <v>120.531617190077</v>
      </c>
      <c r="W579" s="72">
        <f t="shared" si="13"/>
        <v>1.20531617190077E-2</v>
      </c>
      <c r="X579" s="5">
        <v>253.474836797335</v>
      </c>
      <c r="Y579" s="5">
        <v>91</v>
      </c>
      <c r="Z579" s="5">
        <v>733.68608800000004</v>
      </c>
      <c r="AA579" s="5">
        <v>80.356010817135399</v>
      </c>
      <c r="AB579" s="5">
        <v>13.835962707278112</v>
      </c>
      <c r="AC579" s="5">
        <v>2.69335959176694E-2</v>
      </c>
      <c r="AD579" s="5">
        <v>148.21941171717171</v>
      </c>
      <c r="AE579" s="5">
        <v>103.90816067804748</v>
      </c>
      <c r="AK579" s="5">
        <v>30.6</v>
      </c>
      <c r="AL579" s="5">
        <v>317</v>
      </c>
      <c r="AM579" s="5">
        <v>279</v>
      </c>
      <c r="AN579" s="5">
        <v>41.4</v>
      </c>
      <c r="AO579" s="5">
        <v>71.3</v>
      </c>
      <c r="AP579" s="5">
        <v>145.5</v>
      </c>
      <c r="AQ579" s="5">
        <v>124.2</v>
      </c>
      <c r="AR579" s="5">
        <v>7.25</v>
      </c>
      <c r="AS579" s="5">
        <v>325</v>
      </c>
      <c r="AT579" s="5">
        <v>23.58</v>
      </c>
      <c r="AU579" s="5">
        <v>129.30000000000001</v>
      </c>
      <c r="AV579" s="5">
        <v>11.58</v>
      </c>
      <c r="AW579" s="5">
        <v>96</v>
      </c>
      <c r="AX579" s="5">
        <v>10.69</v>
      </c>
      <c r="AY579" s="5">
        <v>27.8</v>
      </c>
      <c r="AZ579" s="5">
        <v>3.81</v>
      </c>
      <c r="BA579" s="5">
        <v>18.32</v>
      </c>
      <c r="BB579" s="5">
        <v>5.29</v>
      </c>
      <c r="BC579" s="5">
        <v>1.76</v>
      </c>
      <c r="BD579" s="5">
        <v>5.31</v>
      </c>
      <c r="BE579" s="5">
        <v>0.83699999999999997</v>
      </c>
      <c r="BF579" s="5">
        <v>4.95</v>
      </c>
      <c r="BG579" s="5">
        <v>1.016</v>
      </c>
      <c r="BH579" s="5">
        <v>2.4500000000000002</v>
      </c>
      <c r="BI579" s="5">
        <v>0.34399999999999997</v>
      </c>
      <c r="BJ579" s="5">
        <v>1.91</v>
      </c>
      <c r="BK579" s="5">
        <v>0.26800000000000002</v>
      </c>
      <c r="BL579" s="5">
        <v>3.52</v>
      </c>
      <c r="BM579" s="5">
        <v>0.68100000000000005</v>
      </c>
      <c r="BN579" s="5">
        <v>0.91900000000000004</v>
      </c>
      <c r="BO579" s="5">
        <v>0.78</v>
      </c>
      <c r="BP579" s="5">
        <v>0.29499999999999998</v>
      </c>
    </row>
    <row r="580" spans="1:68">
      <c r="A580" s="15" t="s">
        <v>397</v>
      </c>
      <c r="B580" s="15" t="s">
        <v>1491</v>
      </c>
      <c r="C580" s="15" t="s">
        <v>1491</v>
      </c>
      <c r="D580" s="15" t="s">
        <v>251</v>
      </c>
      <c r="E580" s="5" t="s">
        <v>490</v>
      </c>
      <c r="F580" s="5" t="s">
        <v>99</v>
      </c>
      <c r="G580" s="5" t="s">
        <v>69</v>
      </c>
      <c r="H580" s="5">
        <v>51.116999999999997</v>
      </c>
      <c r="I580" s="5">
        <v>2.512</v>
      </c>
      <c r="J580" s="5">
        <v>13.435</v>
      </c>
      <c r="K580" s="16">
        <v>1.9056664760999997</v>
      </c>
      <c r="L580" s="16">
        <v>9.7188999999999997</v>
      </c>
      <c r="M580" s="5">
        <v>11.433999999999999</v>
      </c>
      <c r="N580" s="5">
        <v>0.23899999999999999</v>
      </c>
      <c r="O580" s="5">
        <v>7.5259999999999998</v>
      </c>
      <c r="P580" s="5">
        <v>10.17</v>
      </c>
      <c r="Q580" s="5">
        <v>2.4350000000000001</v>
      </c>
      <c r="R580" s="5">
        <v>0.38200000000000001</v>
      </c>
      <c r="S580" s="5">
        <v>0.27600000000000002</v>
      </c>
      <c r="U580" s="5">
        <v>0.31705279472544101</v>
      </c>
      <c r="V580" s="5">
        <v>237.66454750701999</v>
      </c>
      <c r="W580" s="72">
        <f t="shared" si="13"/>
        <v>2.3766454750702E-2</v>
      </c>
      <c r="X580" s="5">
        <v>419.479636085952</v>
      </c>
      <c r="Y580" s="5">
        <v>90</v>
      </c>
      <c r="Z580" s="5">
        <v>1149.0745280000001</v>
      </c>
      <c r="AA580" s="5">
        <v>80.445985480275695</v>
      </c>
      <c r="AB580" s="5">
        <v>21.73469617025658</v>
      </c>
      <c r="AC580" s="5">
        <v>2.8380922227266264E-2</v>
      </c>
      <c r="AD580" s="5">
        <v>216.80651471698116</v>
      </c>
      <c r="AE580" s="5">
        <v>122.88868012613993</v>
      </c>
      <c r="AK580" s="5">
        <v>28.4</v>
      </c>
      <c r="AL580" s="5">
        <v>338</v>
      </c>
      <c r="AM580" s="5">
        <v>205</v>
      </c>
      <c r="AN580" s="5">
        <v>37.9</v>
      </c>
      <c r="AO580" s="5">
        <v>87.6</v>
      </c>
      <c r="AP580" s="5">
        <v>74.599999999999994</v>
      </c>
      <c r="AQ580" s="5">
        <v>139</v>
      </c>
      <c r="AR580" s="5">
        <v>7.55</v>
      </c>
      <c r="AS580" s="5">
        <v>323</v>
      </c>
      <c r="AT580" s="5">
        <v>27.5</v>
      </c>
      <c r="AU580" s="5">
        <v>130</v>
      </c>
      <c r="AV580" s="5">
        <v>11.8</v>
      </c>
      <c r="AW580" s="5">
        <v>105</v>
      </c>
      <c r="AX580" s="5">
        <v>9.9</v>
      </c>
      <c r="AY580" s="5">
        <v>25.8</v>
      </c>
      <c r="AZ580" s="5">
        <v>4.1399999999999997</v>
      </c>
      <c r="BA580" s="5">
        <v>19.3</v>
      </c>
      <c r="BB580" s="5">
        <v>4.8899999999999997</v>
      </c>
      <c r="BC580" s="5">
        <v>2.17</v>
      </c>
      <c r="BD580" s="5">
        <v>6.2</v>
      </c>
      <c r="BE580" s="5">
        <v>1.02</v>
      </c>
      <c r="BF580" s="5">
        <v>5.3</v>
      </c>
      <c r="BG580" s="5">
        <v>1.1100000000000001</v>
      </c>
      <c r="BH580" s="5">
        <v>3.28</v>
      </c>
      <c r="BI580" s="5">
        <v>0.376</v>
      </c>
      <c r="BJ580" s="5">
        <v>2.1</v>
      </c>
      <c r="BK580" s="5">
        <v>0.34599999999999997</v>
      </c>
      <c r="BL580" s="5">
        <v>3.82</v>
      </c>
      <c r="BM580" s="5">
        <v>0.66</v>
      </c>
      <c r="BN580" s="5">
        <v>1</v>
      </c>
      <c r="BO580" s="5">
        <v>0.79</v>
      </c>
      <c r="BP580" s="5">
        <v>0.314</v>
      </c>
    </row>
    <row r="581" spans="1:68">
      <c r="A581" s="15" t="s">
        <v>397</v>
      </c>
      <c r="B581" s="15" t="s">
        <v>1492</v>
      </c>
      <c r="C581" s="15" t="s">
        <v>1492</v>
      </c>
      <c r="D581" s="15" t="s">
        <v>283</v>
      </c>
      <c r="E581" s="5" t="s">
        <v>490</v>
      </c>
      <c r="F581" s="5" t="s">
        <v>99</v>
      </c>
      <c r="G581" s="5" t="s">
        <v>69</v>
      </c>
      <c r="H581" s="5">
        <v>51.305</v>
      </c>
      <c r="I581" s="5">
        <v>2.871</v>
      </c>
      <c r="J581" s="5">
        <v>13.222</v>
      </c>
      <c r="K581" s="16">
        <v>1.8926664773999999</v>
      </c>
      <c r="L581" s="16">
        <v>9.6525999999999996</v>
      </c>
      <c r="M581" s="5">
        <v>11.356</v>
      </c>
      <c r="N581" s="5">
        <v>0.114</v>
      </c>
      <c r="O581" s="5">
        <v>7.6050000000000004</v>
      </c>
      <c r="P581" s="5">
        <v>9.6910000000000007</v>
      </c>
      <c r="Q581" s="5">
        <v>2.581</v>
      </c>
      <c r="R581" s="5">
        <v>0.504</v>
      </c>
      <c r="S581" s="5">
        <v>0.29399999999999998</v>
      </c>
      <c r="U581" s="5">
        <v>0.30229526262095802</v>
      </c>
      <c r="V581" s="5">
        <v>318.50539478887799</v>
      </c>
      <c r="W581" s="72">
        <f t="shared" si="13"/>
        <v>3.1850539478887802E-2</v>
      </c>
      <c r="X581" s="5">
        <v>320.97524694783402</v>
      </c>
      <c r="Y581" s="5">
        <v>159</v>
      </c>
      <c r="Z581" s="5">
        <v>1253.1718719999999</v>
      </c>
      <c r="AA581" s="5">
        <v>80.893966376269404</v>
      </c>
      <c r="AB581" s="5">
        <v>14.791486034462398</v>
      </c>
      <c r="AC581" s="5">
        <v>3.8002655516748203E-2</v>
      </c>
      <c r="AD581" s="5">
        <v>210.61712134453779</v>
      </c>
      <c r="AE581" s="5">
        <v>94.763405210331669</v>
      </c>
      <c r="AK581" s="5">
        <v>31.2</v>
      </c>
      <c r="AL581" s="5">
        <v>323</v>
      </c>
      <c r="AM581" s="5">
        <v>224</v>
      </c>
      <c r="AN581" s="5">
        <v>39.5</v>
      </c>
      <c r="AO581" s="5">
        <v>88.1</v>
      </c>
      <c r="AP581" s="5">
        <v>59</v>
      </c>
      <c r="AQ581" s="5">
        <v>115.1</v>
      </c>
      <c r="AR581" s="5">
        <v>9.34</v>
      </c>
      <c r="AS581" s="5">
        <v>363</v>
      </c>
      <c r="AT581" s="5">
        <v>27.9</v>
      </c>
      <c r="AU581" s="5">
        <v>159</v>
      </c>
      <c r="AV581" s="5">
        <v>15</v>
      </c>
      <c r="AW581" s="5">
        <v>128.30000000000001</v>
      </c>
      <c r="AX581" s="5">
        <v>14.1</v>
      </c>
      <c r="AY581" s="5">
        <v>31.9</v>
      </c>
      <c r="AZ581" s="5">
        <v>4.32</v>
      </c>
      <c r="BA581" s="5">
        <v>21.7</v>
      </c>
      <c r="BB581" s="5">
        <v>6.07</v>
      </c>
      <c r="BC581" s="5">
        <v>2.02</v>
      </c>
      <c r="BD581" s="5">
        <v>5.79</v>
      </c>
      <c r="BE581" s="5">
        <v>1.03</v>
      </c>
      <c r="BF581" s="5">
        <v>5.95</v>
      </c>
      <c r="BG581" s="5">
        <v>1.079</v>
      </c>
      <c r="BH581" s="5">
        <v>2.79</v>
      </c>
      <c r="BI581" s="5">
        <v>0.38100000000000001</v>
      </c>
      <c r="BJ581" s="5">
        <v>2.4</v>
      </c>
      <c r="BK581" s="5">
        <v>0.30299999999999999</v>
      </c>
      <c r="BL581" s="5">
        <v>4.04</v>
      </c>
      <c r="BM581" s="5">
        <v>0.98</v>
      </c>
      <c r="BN581" s="5">
        <v>1.1499999999999999</v>
      </c>
      <c r="BO581" s="5">
        <v>1.08</v>
      </c>
      <c r="BP581" s="5">
        <v>0.39300000000000002</v>
      </c>
    </row>
    <row r="582" spans="1:68">
      <c r="A582" s="15" t="s">
        <v>397</v>
      </c>
      <c r="B582" s="15" t="s">
        <v>1493</v>
      </c>
      <c r="C582" s="15" t="s">
        <v>1493</v>
      </c>
      <c r="D582" s="15" t="s">
        <v>330</v>
      </c>
      <c r="E582" s="5" t="s">
        <v>490</v>
      </c>
      <c r="F582" s="5" t="s">
        <v>99</v>
      </c>
      <c r="G582" s="5" t="s">
        <v>69</v>
      </c>
      <c r="H582" s="5">
        <v>50.851999999999997</v>
      </c>
      <c r="I582" s="5">
        <v>2.2330000000000001</v>
      </c>
      <c r="J582" s="5">
        <v>13.333</v>
      </c>
      <c r="K582" s="16">
        <v>1.8889998110999999</v>
      </c>
      <c r="L582" s="16">
        <v>9.6338999999999988</v>
      </c>
      <c r="M582" s="5">
        <v>11.334</v>
      </c>
      <c r="N582" s="5">
        <v>0.20699999999999999</v>
      </c>
      <c r="O582" s="5">
        <v>7.6180000000000003</v>
      </c>
      <c r="P582" s="5">
        <v>10.837</v>
      </c>
      <c r="Q582" s="5">
        <v>2.556</v>
      </c>
      <c r="R582" s="5">
        <v>0.40100000000000002</v>
      </c>
      <c r="S582" s="5">
        <v>0.29799999999999999</v>
      </c>
      <c r="U582" s="5">
        <v>0.16319293147078001</v>
      </c>
      <c r="V582" s="5">
        <v>96.422152277291303</v>
      </c>
      <c r="W582" s="72">
        <f t="shared" si="13"/>
        <v>9.6422152277291298E-3</v>
      </c>
      <c r="X582" s="5">
        <v>260.93537132227698</v>
      </c>
      <c r="Y582" s="5">
        <v>108</v>
      </c>
      <c r="Z582" s="5">
        <v>1095.0239839999999</v>
      </c>
      <c r="AA582" s="5">
        <v>81.045650325721695</v>
      </c>
      <c r="AB582" s="5">
        <v>18.799378337339839</v>
      </c>
      <c r="AC582" s="5">
        <v>3.2443428301692903E-2</v>
      </c>
      <c r="AD582" s="5">
        <v>224.3901606557377</v>
      </c>
      <c r="AE582" s="5">
        <v>67.714909323975107</v>
      </c>
      <c r="AK582" s="5">
        <v>30.3</v>
      </c>
      <c r="AL582" s="5">
        <v>351</v>
      </c>
      <c r="AM582" s="5">
        <v>269</v>
      </c>
      <c r="AN582" s="5">
        <v>37.4</v>
      </c>
      <c r="AO582" s="5">
        <v>69.5</v>
      </c>
      <c r="AP582" s="5">
        <v>120</v>
      </c>
      <c r="AQ582" s="5">
        <v>147</v>
      </c>
      <c r="AR582" s="5">
        <v>6.43</v>
      </c>
      <c r="AS582" s="5">
        <v>287.5</v>
      </c>
      <c r="AT582" s="5">
        <v>21.8</v>
      </c>
      <c r="AU582" s="5">
        <v>106.5</v>
      </c>
      <c r="AV582" s="5">
        <v>10.199999999999999</v>
      </c>
      <c r="AW582" s="5">
        <v>81.2</v>
      </c>
      <c r="AX582" s="5">
        <v>9.09</v>
      </c>
      <c r="AY582" s="5">
        <v>24.1</v>
      </c>
      <c r="AZ582" s="5">
        <v>3.29</v>
      </c>
      <c r="BA582" s="5">
        <v>13.88</v>
      </c>
      <c r="BB582" s="5">
        <v>5.28</v>
      </c>
      <c r="BC582" s="5">
        <v>1.84</v>
      </c>
      <c r="BD582" s="5">
        <v>5.3</v>
      </c>
      <c r="BE582" s="5">
        <v>0.72299999999999998</v>
      </c>
      <c r="BF582" s="5">
        <v>4.88</v>
      </c>
      <c r="BG582" s="5">
        <v>0.8</v>
      </c>
      <c r="BH582" s="5">
        <v>2.06</v>
      </c>
      <c r="BI582" s="5">
        <v>0.33</v>
      </c>
      <c r="BJ582" s="5">
        <v>1.82</v>
      </c>
      <c r="BK582" s="5">
        <v>0.23400000000000001</v>
      </c>
      <c r="BL582" s="5">
        <v>2.94</v>
      </c>
      <c r="BM582" s="5">
        <v>0.55000000000000004</v>
      </c>
      <c r="BN582" s="5">
        <v>0.84</v>
      </c>
      <c r="BO582" s="5">
        <v>0.57999999999999996</v>
      </c>
      <c r="BP582" s="5">
        <v>0.246</v>
      </c>
    </row>
    <row r="583" spans="1:68">
      <c r="A583" s="15" t="s">
        <v>397</v>
      </c>
      <c r="B583" s="15" t="s">
        <v>1494</v>
      </c>
      <c r="C583" s="15" t="s">
        <v>1494</v>
      </c>
      <c r="D583" s="15" t="s">
        <v>345</v>
      </c>
      <c r="E583" s="5" t="s">
        <v>490</v>
      </c>
      <c r="F583" s="5" t="s">
        <v>99</v>
      </c>
      <c r="G583" s="5" t="s">
        <v>69</v>
      </c>
      <c r="H583" s="5">
        <v>51.241</v>
      </c>
      <c r="I583" s="5">
        <v>3.4169999999999998</v>
      </c>
      <c r="J583" s="5">
        <v>12.558</v>
      </c>
      <c r="K583" s="16">
        <v>1.8894998110499999</v>
      </c>
      <c r="L583" s="16">
        <v>9.63645</v>
      </c>
      <c r="M583" s="5">
        <v>11.337</v>
      </c>
      <c r="N583" s="5">
        <v>0.20799999999999999</v>
      </c>
      <c r="O583" s="5">
        <v>7.665</v>
      </c>
      <c r="P583" s="5">
        <v>9.7490000000000006</v>
      </c>
      <c r="Q583" s="5">
        <v>2.6</v>
      </c>
      <c r="R583" s="5">
        <v>0.56399999999999995</v>
      </c>
      <c r="S583" s="5">
        <v>0.27900000000000003</v>
      </c>
      <c r="U583" s="5">
        <v>0.22922360625423299</v>
      </c>
      <c r="V583" s="5">
        <v>265.90588010687702</v>
      </c>
      <c r="W583" s="72">
        <f t="shared" si="13"/>
        <v>2.6590588010687703E-2</v>
      </c>
      <c r="X583" s="5">
        <v>457.56128712526998</v>
      </c>
      <c r="Y583" s="5">
        <v>179</v>
      </c>
      <c r="Z583" s="5">
        <v>1312.727564</v>
      </c>
      <c r="AA583" s="5">
        <v>81.217675009626603</v>
      </c>
      <c r="AB583" s="5">
        <v>16.946714337972963</v>
      </c>
      <c r="AC583" s="5">
        <v>3.8231495272971101E-2</v>
      </c>
      <c r="AD583" s="5">
        <v>198.59721089258699</v>
      </c>
      <c r="AE583" s="5">
        <v>58.178580267571824</v>
      </c>
      <c r="AK583" s="5">
        <v>31</v>
      </c>
      <c r="AL583" s="5">
        <v>339</v>
      </c>
      <c r="AM583" s="5">
        <v>256</v>
      </c>
      <c r="AO583" s="5">
        <v>20.7</v>
      </c>
      <c r="AP583" s="5">
        <v>91</v>
      </c>
      <c r="AR583" s="5">
        <v>10.119999999999999</v>
      </c>
      <c r="AS583" s="5">
        <v>348</v>
      </c>
      <c r="AT583" s="5">
        <v>32.799999999999997</v>
      </c>
      <c r="AU583" s="5">
        <v>189</v>
      </c>
      <c r="AV583" s="5">
        <v>17.899999999999999</v>
      </c>
      <c r="AW583" s="5">
        <v>132.80000000000001</v>
      </c>
      <c r="AX583" s="5">
        <v>15.7</v>
      </c>
      <c r="AY583" s="5">
        <v>39.4</v>
      </c>
      <c r="AZ583" s="5">
        <v>5.81</v>
      </c>
      <c r="BA583" s="5">
        <v>27</v>
      </c>
      <c r="BB583" s="5">
        <v>7.5</v>
      </c>
      <c r="BC583" s="5">
        <v>2.29</v>
      </c>
      <c r="BD583" s="5">
        <v>7.3</v>
      </c>
      <c r="BE583" s="5">
        <v>1.1499999999999999</v>
      </c>
      <c r="BF583" s="5">
        <v>6.61</v>
      </c>
      <c r="BG583" s="5">
        <v>1.38</v>
      </c>
      <c r="BH583" s="5">
        <v>3.37</v>
      </c>
      <c r="BI583" s="5">
        <v>0.371</v>
      </c>
      <c r="BJ583" s="5">
        <v>2.4900000000000002</v>
      </c>
      <c r="BK583" s="5">
        <v>0.35599999999999998</v>
      </c>
      <c r="BL583" s="5">
        <v>4.47</v>
      </c>
      <c r="BM583" s="5">
        <v>0.98</v>
      </c>
      <c r="BN583" s="5">
        <v>1.29</v>
      </c>
      <c r="BO583" s="5">
        <v>1.04</v>
      </c>
      <c r="BP583" s="5">
        <v>0.39</v>
      </c>
    </row>
    <row r="584" spans="1:68">
      <c r="A584" s="15" t="s">
        <v>397</v>
      </c>
      <c r="B584" s="15" t="s">
        <v>1495</v>
      </c>
      <c r="C584" s="15" t="s">
        <v>1495</v>
      </c>
      <c r="D584" s="15" t="s">
        <v>286</v>
      </c>
      <c r="E584" s="5" t="s">
        <v>490</v>
      </c>
      <c r="F584" s="5" t="s">
        <v>99</v>
      </c>
      <c r="G584" s="5" t="s">
        <v>69</v>
      </c>
      <c r="H584" s="5">
        <v>51.012999999999998</v>
      </c>
      <c r="I584" s="5">
        <v>2.4220000000000002</v>
      </c>
      <c r="J584" s="5">
        <v>12.885</v>
      </c>
      <c r="K584" s="16">
        <v>1.8888331444499999</v>
      </c>
      <c r="L584" s="16">
        <v>9.6330500000000008</v>
      </c>
      <c r="M584" s="5">
        <v>11.333</v>
      </c>
      <c r="N584" s="5">
        <v>0.214</v>
      </c>
      <c r="O584" s="5">
        <v>7.6660000000000004</v>
      </c>
      <c r="P584" s="5">
        <v>11.233000000000001</v>
      </c>
      <c r="Q584" s="5">
        <v>2.2010000000000001</v>
      </c>
      <c r="R584" s="5">
        <v>0.40400000000000003</v>
      </c>
      <c r="S584" s="5">
        <v>0.246</v>
      </c>
      <c r="U584" s="5">
        <v>0.230438709594569</v>
      </c>
      <c r="V584" s="5">
        <v>10.8662455424362</v>
      </c>
      <c r="W584" s="72">
        <f t="shared" si="13"/>
        <v>1.08662455424362E-3</v>
      </c>
      <c r="X584" s="5">
        <v>296.63308711446098</v>
      </c>
      <c r="Y584" s="5">
        <v>92</v>
      </c>
      <c r="Z584" s="5">
        <v>227.71294</v>
      </c>
      <c r="AA584" s="5">
        <v>80.987393887403201</v>
      </c>
      <c r="AB584" s="5">
        <v>15.694872334098466</v>
      </c>
      <c r="AC584" s="5">
        <v>2.7431769272691024E-2</v>
      </c>
      <c r="AD584" s="5">
        <v>44.91379487179487</v>
      </c>
      <c r="AE584" s="5">
        <v>85.34767022021073</v>
      </c>
      <c r="AO584" s="5">
        <v>29</v>
      </c>
      <c r="AP584" s="5">
        <v>147.6</v>
      </c>
      <c r="AR584" s="5">
        <v>7.83</v>
      </c>
      <c r="AS584" s="5">
        <v>339</v>
      </c>
      <c r="AT584" s="5">
        <v>23.4</v>
      </c>
      <c r="AU584" s="5">
        <v>125.1</v>
      </c>
      <c r="AV584" s="5">
        <v>12.23</v>
      </c>
      <c r="AW584" s="5">
        <v>100.3</v>
      </c>
      <c r="AX584" s="5">
        <v>11.28</v>
      </c>
      <c r="AY584" s="5">
        <v>27</v>
      </c>
      <c r="AZ584" s="5">
        <v>4.1500000000000004</v>
      </c>
      <c r="BA584" s="5">
        <v>18.899999999999999</v>
      </c>
      <c r="BB584" s="5">
        <v>4.3099999999999996</v>
      </c>
      <c r="BC584" s="5">
        <v>1.88</v>
      </c>
      <c r="BD584" s="5">
        <v>5.29</v>
      </c>
      <c r="BE584" s="5">
        <v>0.81799999999999995</v>
      </c>
      <c r="BF584" s="5">
        <v>5.07</v>
      </c>
      <c r="BG584" s="5">
        <v>0.92700000000000005</v>
      </c>
      <c r="BH584" s="5">
        <v>2.29</v>
      </c>
      <c r="BI584" s="5">
        <v>0.30199999999999999</v>
      </c>
      <c r="BJ584" s="5">
        <v>2.02</v>
      </c>
      <c r="BK584" s="5">
        <v>0.25600000000000001</v>
      </c>
    </row>
    <row r="585" spans="1:68">
      <c r="A585" s="15" t="s">
        <v>397</v>
      </c>
      <c r="B585" s="15" t="s">
        <v>1496</v>
      </c>
      <c r="C585" s="15" t="s">
        <v>1496</v>
      </c>
      <c r="D585" s="15" t="s">
        <v>288</v>
      </c>
      <c r="E585" s="5" t="s">
        <v>490</v>
      </c>
      <c r="F585" s="5" t="s">
        <v>99</v>
      </c>
      <c r="G585" s="5" t="s">
        <v>69</v>
      </c>
      <c r="H585" s="5">
        <v>51.445999999999998</v>
      </c>
      <c r="I585" s="5">
        <v>2.536</v>
      </c>
      <c r="J585" s="5">
        <v>13.028</v>
      </c>
      <c r="K585" s="16">
        <v>1.8894998110499999</v>
      </c>
      <c r="L585" s="16">
        <v>9.63645</v>
      </c>
      <c r="M585" s="5">
        <v>11.337</v>
      </c>
      <c r="N585" s="5">
        <v>0.152</v>
      </c>
      <c r="O585" s="5">
        <v>7.6820000000000004</v>
      </c>
      <c r="P585" s="5">
        <v>10.541</v>
      </c>
      <c r="Q585" s="5">
        <v>2.2959999999999998</v>
      </c>
      <c r="R585" s="5">
        <v>0.503</v>
      </c>
      <c r="S585" s="5">
        <v>0.219</v>
      </c>
      <c r="U585" s="5">
        <v>9.2799696731565698E-2</v>
      </c>
      <c r="V585" s="5">
        <v>331.17091441315398</v>
      </c>
      <c r="W585" s="72">
        <f t="shared" si="13"/>
        <v>3.3117091441315395E-2</v>
      </c>
      <c r="X585" s="5">
        <v>290.78903637908201</v>
      </c>
      <c r="Y585" s="5">
        <v>91</v>
      </c>
      <c r="Z585" s="5">
        <v>606.56721600000003</v>
      </c>
      <c r="AA585" s="5">
        <v>80.987393887403201</v>
      </c>
      <c r="AB585" s="5">
        <v>14.395496850449605</v>
      </c>
      <c r="AC585" s="5">
        <v>2.1793187949287168E-2</v>
      </c>
      <c r="AD585" s="5">
        <v>126.36817000000001</v>
      </c>
      <c r="AE585" s="5">
        <v>31.457524315784983</v>
      </c>
      <c r="AK585" s="5">
        <v>30.6</v>
      </c>
      <c r="AL585" s="5">
        <v>322</v>
      </c>
      <c r="AM585" s="5">
        <v>286</v>
      </c>
      <c r="AN585" s="5">
        <v>37.6</v>
      </c>
      <c r="AO585" s="5">
        <v>58.7</v>
      </c>
      <c r="AP585" s="5">
        <v>145.80000000000001</v>
      </c>
      <c r="AQ585" s="5">
        <v>125.6</v>
      </c>
      <c r="AR585" s="5">
        <v>8.3000000000000007</v>
      </c>
      <c r="AS585" s="5">
        <v>327</v>
      </c>
      <c r="AT585" s="5">
        <v>23.4</v>
      </c>
      <c r="AU585" s="5">
        <v>134.6</v>
      </c>
      <c r="AV585" s="5">
        <v>12.89</v>
      </c>
      <c r="AW585" s="5">
        <v>105.2</v>
      </c>
      <c r="AX585" s="5">
        <v>11.56</v>
      </c>
      <c r="AY585" s="5">
        <v>29.5</v>
      </c>
      <c r="AZ585" s="5">
        <v>4.0599999999999996</v>
      </c>
      <c r="BA585" s="5">
        <v>20.2</v>
      </c>
      <c r="BB585" s="5">
        <v>5.31</v>
      </c>
      <c r="BC585" s="5">
        <v>1.88</v>
      </c>
      <c r="BD585" s="5">
        <v>5.22</v>
      </c>
      <c r="BE585" s="5">
        <v>0.90300000000000002</v>
      </c>
      <c r="BF585" s="5">
        <v>4.8</v>
      </c>
      <c r="BG585" s="5">
        <v>0.94</v>
      </c>
      <c r="BH585" s="5">
        <v>2.35</v>
      </c>
      <c r="BI585" s="5">
        <v>0.29799999999999999</v>
      </c>
      <c r="BJ585" s="5">
        <v>2.14</v>
      </c>
      <c r="BK585" s="5">
        <v>0.30099999999999999</v>
      </c>
      <c r="BL585" s="5">
        <v>3.82</v>
      </c>
      <c r="BM585" s="5">
        <v>0.7</v>
      </c>
      <c r="BN585" s="5">
        <v>1.04</v>
      </c>
      <c r="BO585" s="5">
        <v>0.879</v>
      </c>
      <c r="BP585" s="5">
        <v>0.33900000000000002</v>
      </c>
    </row>
    <row r="586" spans="1:68">
      <c r="A586" s="15" t="s">
        <v>397</v>
      </c>
      <c r="B586" s="15" t="s">
        <v>1497</v>
      </c>
      <c r="C586" s="15" t="s">
        <v>1497</v>
      </c>
      <c r="D586" s="15" t="s">
        <v>289</v>
      </c>
      <c r="E586" s="5" t="s">
        <v>490</v>
      </c>
      <c r="F586" s="5" t="s">
        <v>99</v>
      </c>
      <c r="G586" s="5" t="s">
        <v>69</v>
      </c>
      <c r="H586" s="5">
        <v>51.231999999999999</v>
      </c>
      <c r="I586" s="5">
        <v>2.5190000000000001</v>
      </c>
      <c r="J586" s="5">
        <v>13.068</v>
      </c>
      <c r="K586" s="16">
        <v>1.8896664776999998</v>
      </c>
      <c r="L586" s="16">
        <v>9.6372999999999998</v>
      </c>
      <c r="M586" s="5">
        <v>11.337999999999999</v>
      </c>
      <c r="N586" s="5">
        <v>0.158</v>
      </c>
      <c r="O586" s="5">
        <v>7.6829999999999998</v>
      </c>
      <c r="P586" s="5">
        <v>10.816000000000001</v>
      </c>
      <c r="Q586" s="5">
        <v>2.2480000000000002</v>
      </c>
      <c r="R586" s="5">
        <v>0.434</v>
      </c>
      <c r="S586" s="5">
        <v>0.249</v>
      </c>
      <c r="U586" s="5">
        <v>9.0596301986178102E-2</v>
      </c>
      <c r="V586" s="5">
        <v>247.86378903805399</v>
      </c>
      <c r="W586" s="72">
        <f t="shared" si="13"/>
        <v>2.47863789038054E-2</v>
      </c>
      <c r="X586" s="5">
        <v>299.31854974518302</v>
      </c>
      <c r="Y586" s="5">
        <v>92</v>
      </c>
      <c r="Z586" s="5">
        <v>617.57751199999996</v>
      </c>
      <c r="AA586" s="5">
        <v>80.987393887403201</v>
      </c>
      <c r="AB586" s="5">
        <v>14.118799516282218</v>
      </c>
      <c r="AC586" s="5">
        <v>2.5535564023426671E-2</v>
      </c>
      <c r="AD586" s="5">
        <v>121.57037637795274</v>
      </c>
      <c r="AE586" s="5">
        <v>28.48940314030758</v>
      </c>
      <c r="AK586" s="5">
        <v>31.5</v>
      </c>
      <c r="AL586" s="5">
        <v>366</v>
      </c>
      <c r="AM586" s="5">
        <v>288</v>
      </c>
      <c r="AO586" s="5">
        <v>46.2</v>
      </c>
      <c r="AP586" s="5">
        <v>131.81818181818201</v>
      </c>
      <c r="AR586" s="5">
        <v>7.88</v>
      </c>
      <c r="AS586" s="5">
        <v>314</v>
      </c>
      <c r="AT586" s="5">
        <v>24.4</v>
      </c>
      <c r="AU586" s="5">
        <v>140</v>
      </c>
      <c r="AV586" s="5">
        <v>14.6</v>
      </c>
      <c r="AW586" s="5">
        <v>117</v>
      </c>
      <c r="AX586" s="5">
        <v>12.7</v>
      </c>
      <c r="AY586" s="5">
        <v>31.8</v>
      </c>
      <c r="AZ586" s="5">
        <v>4.2</v>
      </c>
      <c r="BA586" s="5">
        <v>21.2</v>
      </c>
      <c r="BB586" s="5">
        <v>5.84</v>
      </c>
      <c r="BC586" s="5">
        <v>1.96</v>
      </c>
      <c r="BD586" s="5">
        <v>5.5</v>
      </c>
      <c r="BE586" s="5">
        <v>0.87</v>
      </c>
      <c r="BF586" s="5">
        <v>5.08</v>
      </c>
      <c r="BG586" s="5">
        <v>0.92</v>
      </c>
      <c r="BH586" s="5">
        <v>2.62</v>
      </c>
      <c r="BI586" s="5">
        <v>0.31900000000000001</v>
      </c>
      <c r="BJ586" s="5">
        <v>1.74</v>
      </c>
      <c r="BK586" s="5">
        <v>0.254</v>
      </c>
      <c r="BL586" s="5">
        <v>4.26</v>
      </c>
      <c r="BM586" s="5">
        <v>0.92</v>
      </c>
      <c r="BN586" s="5">
        <v>1.1299999999999999</v>
      </c>
      <c r="BO586" s="5">
        <v>0.93</v>
      </c>
      <c r="BP586" s="5">
        <v>0.25800000000000001</v>
      </c>
    </row>
    <row r="587" spans="1:68">
      <c r="A587" s="15" t="s">
        <v>397</v>
      </c>
      <c r="B587" s="15" t="s">
        <v>1498</v>
      </c>
      <c r="C587" s="15" t="s">
        <v>1498</v>
      </c>
      <c r="D587" s="15" t="s">
        <v>287</v>
      </c>
      <c r="E587" s="5" t="s">
        <v>490</v>
      </c>
      <c r="F587" s="5" t="s">
        <v>99</v>
      </c>
      <c r="G587" s="5" t="s">
        <v>69</v>
      </c>
      <c r="H587" s="5">
        <v>51.167000000000002</v>
      </c>
      <c r="I587" s="5">
        <v>2.3759999999999999</v>
      </c>
      <c r="J587" s="5">
        <v>12.879</v>
      </c>
      <c r="K587" s="16">
        <v>1.8956664770999998</v>
      </c>
      <c r="L587" s="16">
        <v>9.6678999999999995</v>
      </c>
      <c r="M587" s="5">
        <v>11.374000000000001</v>
      </c>
      <c r="N587" s="5">
        <v>0.188</v>
      </c>
      <c r="O587" s="5">
        <v>7.7279999999999998</v>
      </c>
      <c r="P587" s="5">
        <v>11.084</v>
      </c>
      <c r="Q587" s="5">
        <v>2.1760000000000002</v>
      </c>
      <c r="R587" s="5">
        <v>0.40500000000000003</v>
      </c>
      <c r="S587" s="5">
        <v>0.24399999999999999</v>
      </c>
      <c r="U587" s="5">
        <v>0.21865403486068399</v>
      </c>
      <c r="V587" s="5">
        <v>192.37086862181499</v>
      </c>
      <c r="W587" s="72">
        <f t="shared" si="13"/>
        <v>1.92370868621815E-2</v>
      </c>
      <c r="X587" s="5">
        <v>283.015332808994</v>
      </c>
      <c r="Y587" s="5">
        <v>99</v>
      </c>
      <c r="Z587" s="5">
        <v>372.84866</v>
      </c>
      <c r="AA587" s="5">
        <v>80.987393887403201</v>
      </c>
      <c r="AB587" s="5">
        <v>14.817556691570365</v>
      </c>
      <c r="AC587" s="5">
        <v>2.9446082765178478E-2</v>
      </c>
      <c r="AD587" s="5">
        <v>83.786215730337076</v>
      </c>
      <c r="AE587" s="5">
        <v>75.658835591932174</v>
      </c>
      <c r="AK587" s="5">
        <v>33.700000000000003</v>
      </c>
      <c r="AL587" s="5">
        <v>345</v>
      </c>
      <c r="AM587" s="5">
        <v>299</v>
      </c>
      <c r="AN587" s="5">
        <v>45.1</v>
      </c>
      <c r="AO587" s="5">
        <v>74.599999999999994</v>
      </c>
      <c r="AP587" s="5">
        <v>162.6</v>
      </c>
      <c r="AQ587" s="5">
        <v>127.6</v>
      </c>
      <c r="AR587" s="5">
        <v>8.73</v>
      </c>
      <c r="AS587" s="5">
        <v>350</v>
      </c>
      <c r="AT587" s="5">
        <v>23.8</v>
      </c>
      <c r="AU587" s="5">
        <v>132.4</v>
      </c>
      <c r="AV587" s="5">
        <v>12.88</v>
      </c>
      <c r="AW587" s="5">
        <v>106.3</v>
      </c>
      <c r="AX587" s="5">
        <v>12.04</v>
      </c>
      <c r="AY587" s="5">
        <v>28.9</v>
      </c>
      <c r="AZ587" s="5">
        <v>3.98</v>
      </c>
      <c r="BA587" s="5">
        <v>19.100000000000001</v>
      </c>
      <c r="BB587" s="5">
        <v>5.2</v>
      </c>
      <c r="BC587" s="5">
        <v>1.88</v>
      </c>
      <c r="BD587" s="5">
        <v>5.17</v>
      </c>
      <c r="BE587" s="5">
        <v>0.89</v>
      </c>
      <c r="BF587" s="5">
        <v>4.45</v>
      </c>
      <c r="BG587" s="5">
        <v>1.01</v>
      </c>
      <c r="BH587" s="5">
        <v>2.6</v>
      </c>
      <c r="BI587" s="5">
        <v>0.28399999999999997</v>
      </c>
      <c r="BJ587" s="5">
        <v>2.08</v>
      </c>
      <c r="BK587" s="5">
        <v>0.23400000000000001</v>
      </c>
      <c r="BL587" s="5">
        <v>3.44</v>
      </c>
      <c r="BM587" s="5">
        <v>0.84</v>
      </c>
      <c r="BN587" s="5">
        <v>0.97</v>
      </c>
      <c r="BO587" s="5">
        <v>0.94</v>
      </c>
      <c r="BP587" s="5">
        <v>0.23300000000000001</v>
      </c>
    </row>
    <row r="588" spans="1:68">
      <c r="A588" s="15" t="s">
        <v>397</v>
      </c>
      <c r="B588" s="15" t="s">
        <v>1499</v>
      </c>
      <c r="C588" s="15" t="s">
        <v>1499</v>
      </c>
      <c r="D588" s="15" t="s">
        <v>381</v>
      </c>
      <c r="E588" s="5" t="s">
        <v>490</v>
      </c>
      <c r="F588" s="5" t="s">
        <v>99</v>
      </c>
      <c r="G588" s="5" t="s">
        <v>69</v>
      </c>
      <c r="H588" s="5">
        <v>50.100999999999999</v>
      </c>
      <c r="I588" s="5">
        <v>2.9660000000000002</v>
      </c>
      <c r="J588" s="5">
        <v>13.542999999999999</v>
      </c>
      <c r="K588" s="16">
        <v>1.8901664776499998</v>
      </c>
      <c r="L588" s="16">
        <v>9.6398499999999991</v>
      </c>
      <c r="M588" s="5">
        <v>11.340999999999999</v>
      </c>
      <c r="N588" s="5">
        <v>0.222</v>
      </c>
      <c r="O588" s="5">
        <v>7.7539999999999996</v>
      </c>
      <c r="P588" s="5">
        <v>10.32</v>
      </c>
      <c r="Q588" s="5">
        <v>2.6459999999999999</v>
      </c>
      <c r="R588" s="5">
        <v>0.495</v>
      </c>
      <c r="S588" s="5">
        <v>0.16400000000000001</v>
      </c>
      <c r="U588" s="5">
        <v>0.28462596492535902</v>
      </c>
      <c r="V588" s="5">
        <v>1471.9349622130001</v>
      </c>
      <c r="W588" s="72">
        <f t="shared" si="13"/>
        <v>0.14719349622130001</v>
      </c>
      <c r="X588" s="5">
        <v>321.012857075189</v>
      </c>
      <c r="Y588" s="5">
        <v>91</v>
      </c>
      <c r="Z588" s="5">
        <v>1022.456124</v>
      </c>
      <c r="AA588" s="5">
        <v>81.626784158183895</v>
      </c>
      <c r="AB588" s="5">
        <v>16.46219779872764</v>
      </c>
      <c r="AC588" s="5">
        <v>2.2145401087861501E-2</v>
      </c>
      <c r="AD588" s="5">
        <v>219.88303741935482</v>
      </c>
      <c r="AE588" s="5">
        <v>102.75305592973251</v>
      </c>
      <c r="AK588" s="5">
        <v>30.9</v>
      </c>
      <c r="AL588" s="5">
        <v>369</v>
      </c>
      <c r="AM588" s="5">
        <v>240</v>
      </c>
      <c r="AO588" s="5">
        <v>111</v>
      </c>
      <c r="AP588" s="5">
        <v>109.32203389830499</v>
      </c>
      <c r="AR588" s="5">
        <v>9</v>
      </c>
      <c r="AS588" s="5">
        <v>363</v>
      </c>
      <c r="AT588" s="5">
        <v>24.3</v>
      </c>
      <c r="AU588" s="5">
        <v>136</v>
      </c>
      <c r="AV588" s="5">
        <v>12.5</v>
      </c>
      <c r="AW588" s="5">
        <v>109</v>
      </c>
      <c r="AX588" s="5">
        <v>10.3</v>
      </c>
      <c r="AY588" s="5">
        <v>27.7</v>
      </c>
      <c r="AZ588" s="5">
        <v>4.1500000000000004</v>
      </c>
      <c r="BA588" s="5">
        <v>19.5</v>
      </c>
      <c r="BB588" s="5">
        <v>5.19</v>
      </c>
      <c r="BC588" s="5">
        <v>1.85</v>
      </c>
      <c r="BD588" s="5">
        <v>5.75</v>
      </c>
      <c r="BE588" s="5">
        <v>0.76</v>
      </c>
      <c r="BF588" s="5">
        <v>4.6500000000000004</v>
      </c>
      <c r="BG588" s="5">
        <v>0.91</v>
      </c>
      <c r="BH588" s="5">
        <v>2.31</v>
      </c>
      <c r="BI588" s="5">
        <v>0.36199999999999999</v>
      </c>
      <c r="BJ588" s="5">
        <v>1.97</v>
      </c>
      <c r="BK588" s="5">
        <v>0.26600000000000001</v>
      </c>
      <c r="BL588" s="5">
        <v>3.63</v>
      </c>
      <c r="BM588" s="5">
        <v>0.78</v>
      </c>
      <c r="BN588" s="5">
        <v>0.83</v>
      </c>
      <c r="BO588" s="5">
        <v>0.76</v>
      </c>
      <c r="BP588" s="5">
        <v>0.28599999999999998</v>
      </c>
    </row>
    <row r="589" spans="1:68">
      <c r="A589" s="15" t="s">
        <v>397</v>
      </c>
      <c r="B589" s="15" t="s">
        <v>1500</v>
      </c>
      <c r="C589" s="15" t="s">
        <v>1500</v>
      </c>
      <c r="D589" s="15" t="s">
        <v>329</v>
      </c>
      <c r="E589" s="5" t="s">
        <v>490</v>
      </c>
      <c r="F589" s="5" t="s">
        <v>99</v>
      </c>
      <c r="G589" s="5" t="s">
        <v>69</v>
      </c>
      <c r="H589" s="5">
        <v>51.033000000000001</v>
      </c>
      <c r="I589" s="5">
        <v>2.194</v>
      </c>
      <c r="J589" s="5">
        <v>13.085000000000001</v>
      </c>
      <c r="K589" s="16">
        <v>1.8906664775999997</v>
      </c>
      <c r="L589" s="16">
        <v>9.6423999999999985</v>
      </c>
      <c r="M589" s="5">
        <v>11.343999999999999</v>
      </c>
      <c r="N589" s="5">
        <v>0.20799999999999999</v>
      </c>
      <c r="O589" s="5">
        <v>7.7549999999999999</v>
      </c>
      <c r="P589" s="5">
        <v>10.975</v>
      </c>
      <c r="Q589" s="5">
        <v>2.3980000000000001</v>
      </c>
      <c r="R589" s="5">
        <v>0.35099999999999998</v>
      </c>
      <c r="S589" s="5">
        <v>0.25700000000000001</v>
      </c>
      <c r="U589" s="5">
        <v>0.23680186625660399</v>
      </c>
      <c r="V589" s="5">
        <v>684.78724166049506</v>
      </c>
      <c r="W589" s="72">
        <f t="shared" si="13"/>
        <v>6.8478724166049512E-2</v>
      </c>
      <c r="X589" s="5">
        <v>260.26536064467803</v>
      </c>
      <c r="Y589" s="5">
        <v>108</v>
      </c>
      <c r="Z589" s="5">
        <v>1062.9940320000001</v>
      </c>
      <c r="AA589" s="5">
        <v>81.190048203314007</v>
      </c>
      <c r="AB589" s="5">
        <v>16.472491180042912</v>
      </c>
      <c r="AC589" s="5">
        <v>3.7064999284840049E-2</v>
      </c>
      <c r="AD589" s="5">
        <v>248.94473817330214</v>
      </c>
      <c r="AE589" s="5">
        <v>94.720746502641589</v>
      </c>
      <c r="AK589" s="5">
        <v>30.8</v>
      </c>
      <c r="AL589" s="5">
        <v>341</v>
      </c>
      <c r="AM589" s="5">
        <v>296</v>
      </c>
      <c r="AN589" s="5">
        <v>36.6</v>
      </c>
      <c r="AO589" s="5">
        <v>53.1</v>
      </c>
      <c r="AP589" s="5">
        <v>98.7</v>
      </c>
      <c r="AQ589" s="5">
        <v>132</v>
      </c>
      <c r="AR589" s="5">
        <v>6.16</v>
      </c>
      <c r="AS589" s="5">
        <v>279</v>
      </c>
      <c r="AT589" s="5">
        <v>21.7</v>
      </c>
      <c r="AU589" s="5">
        <v>110.3</v>
      </c>
      <c r="AV589" s="5">
        <v>10.8</v>
      </c>
      <c r="AW589" s="5">
        <v>81</v>
      </c>
      <c r="AX589" s="5">
        <v>9.06</v>
      </c>
      <c r="AY589" s="5">
        <v>25</v>
      </c>
      <c r="AZ589" s="5">
        <v>3.46</v>
      </c>
      <c r="BA589" s="5">
        <v>15.8</v>
      </c>
      <c r="BB589" s="5">
        <v>4.6500000000000004</v>
      </c>
      <c r="BC589" s="5">
        <v>1.51</v>
      </c>
      <c r="BD589" s="5">
        <v>4.5599999999999996</v>
      </c>
      <c r="BE589" s="5">
        <v>0.78500000000000003</v>
      </c>
      <c r="BF589" s="5">
        <v>4.2699999999999996</v>
      </c>
      <c r="BG589" s="5">
        <v>0.82</v>
      </c>
      <c r="BH589" s="5">
        <v>2.06</v>
      </c>
      <c r="BI589" s="5">
        <v>0.20699999999999999</v>
      </c>
      <c r="BJ589" s="5">
        <v>2.38</v>
      </c>
      <c r="BK589" s="5">
        <v>0.24</v>
      </c>
      <c r="BL589" s="5">
        <v>2.64</v>
      </c>
      <c r="BM589" s="5">
        <v>0.6</v>
      </c>
      <c r="BN589" s="5">
        <v>0.96</v>
      </c>
      <c r="BO589" s="5">
        <v>0.84099999999999997</v>
      </c>
      <c r="BP589" s="5">
        <v>0.17</v>
      </c>
    </row>
    <row r="590" spans="1:68">
      <c r="A590" s="15" t="s">
        <v>397</v>
      </c>
      <c r="B590" s="15" t="s">
        <v>1501</v>
      </c>
      <c r="C590" s="15" t="s">
        <v>1501</v>
      </c>
      <c r="D590" s="15" t="s">
        <v>360</v>
      </c>
      <c r="E590" s="5" t="s">
        <v>490</v>
      </c>
      <c r="F590" s="5" t="s">
        <v>99</v>
      </c>
      <c r="G590" s="5" t="s">
        <v>69</v>
      </c>
      <c r="H590" s="5">
        <v>51.707999999999998</v>
      </c>
      <c r="I590" s="5">
        <v>2.1110000000000002</v>
      </c>
      <c r="J590" s="5">
        <v>12.875999999999999</v>
      </c>
      <c r="K590" s="16">
        <v>1.8884998111499998</v>
      </c>
      <c r="L590" s="16">
        <v>9.6313499999999994</v>
      </c>
      <c r="M590" s="5">
        <v>11.331</v>
      </c>
      <c r="N590" s="5">
        <v>0.22600000000000001</v>
      </c>
      <c r="O590" s="5">
        <v>8.14</v>
      </c>
      <c r="P590" s="5">
        <v>9.6120000000000001</v>
      </c>
      <c r="Q590" s="5">
        <v>2.8370000000000002</v>
      </c>
      <c r="R590" s="5">
        <v>0.36799999999999999</v>
      </c>
      <c r="S590" s="5">
        <v>0.32400000000000001</v>
      </c>
      <c r="U590" s="5">
        <v>0.31631744423990599</v>
      </c>
      <c r="V590" s="5">
        <v>529.52932054267603</v>
      </c>
      <c r="W590" s="72">
        <f t="shared" si="13"/>
        <v>5.2952932054267605E-2</v>
      </c>
      <c r="X590" s="5">
        <v>266.40258091524998</v>
      </c>
      <c r="Y590" s="5">
        <v>100</v>
      </c>
      <c r="Z590" s="5">
        <v>868.81244800000002</v>
      </c>
      <c r="AA590" s="5">
        <v>81.94852281973229</v>
      </c>
      <c r="AB590" s="5">
        <v>12.655704556543942</v>
      </c>
      <c r="AC590" s="5">
        <v>3.273403469449189E-2</v>
      </c>
      <c r="AD590" s="5">
        <v>181.00259333333335</v>
      </c>
      <c r="AE590" s="5">
        <v>104.74087557612782</v>
      </c>
      <c r="AK590" s="5">
        <v>26.09</v>
      </c>
      <c r="AL590" s="5">
        <v>241.1</v>
      </c>
      <c r="AM590" s="5">
        <v>234</v>
      </c>
      <c r="AN590" s="5">
        <v>36.5</v>
      </c>
      <c r="AO590" s="5">
        <v>102.6</v>
      </c>
      <c r="AP590" s="5">
        <v>124.5</v>
      </c>
      <c r="AQ590" s="5">
        <v>99.6</v>
      </c>
      <c r="AR590" s="5">
        <v>7.79</v>
      </c>
      <c r="AS590" s="5">
        <v>333.2</v>
      </c>
      <c r="AT590" s="5">
        <v>22.22</v>
      </c>
      <c r="AU590" s="5">
        <v>145.80000000000001</v>
      </c>
      <c r="AV590" s="5">
        <v>13.09</v>
      </c>
      <c r="AW590" s="5">
        <v>100.7</v>
      </c>
      <c r="AX590" s="5">
        <v>11.6</v>
      </c>
      <c r="AY590" s="5">
        <v>30.2</v>
      </c>
      <c r="AZ590" s="5">
        <v>4.45</v>
      </c>
      <c r="BA590" s="5">
        <v>21.05</v>
      </c>
      <c r="BB590" s="5">
        <v>4.87</v>
      </c>
      <c r="BC590" s="5">
        <v>1.64</v>
      </c>
      <c r="BD590" s="5">
        <v>5.12</v>
      </c>
      <c r="BE590" s="5">
        <v>0.77600000000000002</v>
      </c>
      <c r="BF590" s="5">
        <v>4.8</v>
      </c>
      <c r="BG590" s="5">
        <v>0.94</v>
      </c>
      <c r="BH590" s="5">
        <v>2.2999999999999998</v>
      </c>
      <c r="BI590" s="5">
        <v>0.33700000000000002</v>
      </c>
      <c r="BJ590" s="5">
        <v>1.48</v>
      </c>
      <c r="BK590" s="5">
        <v>0.23</v>
      </c>
      <c r="BL590" s="5">
        <v>3.97</v>
      </c>
      <c r="BM590" s="5">
        <v>0.75</v>
      </c>
      <c r="BN590" s="5">
        <v>0.88200000000000001</v>
      </c>
      <c r="BO590" s="5">
        <v>0.80800000000000005</v>
      </c>
      <c r="BP590" s="5">
        <v>0.27900000000000003</v>
      </c>
    </row>
    <row r="591" spans="1:68">
      <c r="A591" s="15" t="s">
        <v>397</v>
      </c>
      <c r="B591" s="15" t="s">
        <v>1502</v>
      </c>
      <c r="C591" s="15" t="s">
        <v>1502</v>
      </c>
      <c r="D591" s="15" t="s">
        <v>312</v>
      </c>
      <c r="E591" s="5" t="s">
        <v>490</v>
      </c>
      <c r="F591" s="5" t="s">
        <v>99</v>
      </c>
      <c r="G591" s="5" t="s">
        <v>69</v>
      </c>
      <c r="H591" s="5">
        <v>50.838000000000001</v>
      </c>
      <c r="I591" s="5">
        <v>2.4700000000000002</v>
      </c>
      <c r="J591" s="5">
        <v>12.907</v>
      </c>
      <c r="K591" s="16">
        <v>1.8896664776999998</v>
      </c>
      <c r="L591" s="16">
        <v>9.6372999999999998</v>
      </c>
      <c r="M591" s="5">
        <v>11.337999999999999</v>
      </c>
      <c r="N591" s="5">
        <v>0.129</v>
      </c>
      <c r="O591" s="5">
        <v>8.4309999999999992</v>
      </c>
      <c r="P591" s="5">
        <v>10.193</v>
      </c>
      <c r="Q591" s="5">
        <v>2.633</v>
      </c>
      <c r="R591" s="5">
        <v>0.39200000000000002</v>
      </c>
      <c r="S591" s="5">
        <v>0.28100000000000003</v>
      </c>
      <c r="U591" s="5">
        <v>0.23221179536881001</v>
      </c>
      <c r="V591" s="5">
        <v>136.213829435609</v>
      </c>
      <c r="W591" s="72">
        <f t="shared" si="13"/>
        <v>1.3621382943560899E-2</v>
      </c>
      <c r="X591" s="5">
        <v>511.13386601250801</v>
      </c>
      <c r="Y591" s="5">
        <v>141</v>
      </c>
      <c r="Z591" s="5">
        <v>1177.1007360000001</v>
      </c>
      <c r="AA591" s="5">
        <v>82.695982390239095</v>
      </c>
      <c r="AB591" s="5">
        <v>27.044119894841696</v>
      </c>
      <c r="AC591" s="5">
        <v>4.3329173271117224E-2</v>
      </c>
      <c r="AD591" s="5">
        <v>192.0229585644372</v>
      </c>
      <c r="AE591" s="5">
        <v>88.495348844820896</v>
      </c>
      <c r="AK591" s="5">
        <v>28.5</v>
      </c>
      <c r="AL591" s="5">
        <v>334</v>
      </c>
      <c r="AM591" s="5">
        <v>227</v>
      </c>
      <c r="AN591" s="5">
        <v>33.5</v>
      </c>
      <c r="AO591" s="5">
        <v>107.7</v>
      </c>
      <c r="AP591" s="5">
        <v>44.9</v>
      </c>
      <c r="AQ591" s="5">
        <v>113.9</v>
      </c>
      <c r="AR591" s="5">
        <v>7.74</v>
      </c>
      <c r="AS591" s="5">
        <v>325</v>
      </c>
      <c r="AT591" s="5">
        <v>28.7</v>
      </c>
      <c r="AU591" s="5">
        <v>136</v>
      </c>
      <c r="AV591" s="5">
        <v>13.2</v>
      </c>
      <c r="AW591" s="5">
        <v>97.1</v>
      </c>
      <c r="AX591" s="5">
        <v>10.5</v>
      </c>
      <c r="AY591" s="5">
        <v>26.24</v>
      </c>
      <c r="AZ591" s="5">
        <v>3.95</v>
      </c>
      <c r="BA591" s="5">
        <v>18.899999999999999</v>
      </c>
      <c r="BB591" s="5">
        <v>6.26</v>
      </c>
      <c r="BC591" s="5">
        <v>2.2999999999999998</v>
      </c>
      <c r="BD591" s="5">
        <v>6.87</v>
      </c>
      <c r="BE591" s="5">
        <v>1.1100000000000001</v>
      </c>
      <c r="BF591" s="5">
        <v>6.13</v>
      </c>
      <c r="BG591" s="5">
        <v>1.1599999999999999</v>
      </c>
      <c r="BH591" s="5">
        <v>2.97</v>
      </c>
      <c r="BI591" s="5">
        <v>0.38</v>
      </c>
      <c r="BJ591" s="5">
        <v>2.67</v>
      </c>
      <c r="BK591" s="5">
        <v>0.36299999999999999</v>
      </c>
      <c r="BL591" s="5">
        <v>3.68</v>
      </c>
      <c r="BM591" s="5">
        <v>0.79300000000000004</v>
      </c>
      <c r="BN591" s="5">
        <v>0.83</v>
      </c>
      <c r="BO591" s="5">
        <v>0.76600000000000001</v>
      </c>
      <c r="BP591" s="5">
        <v>0.30199999999999999</v>
      </c>
    </row>
    <row r="592" spans="1:68">
      <c r="A592" s="15" t="s">
        <v>397</v>
      </c>
      <c r="B592" s="15" t="s">
        <v>1503</v>
      </c>
      <c r="C592" s="15" t="s">
        <v>1503</v>
      </c>
      <c r="D592" s="15" t="s">
        <v>364</v>
      </c>
      <c r="E592" s="5" t="s">
        <v>490</v>
      </c>
      <c r="F592" s="5" t="s">
        <v>99</v>
      </c>
      <c r="G592" s="5" t="s">
        <v>69</v>
      </c>
      <c r="H592" s="5">
        <v>50.863999999999997</v>
      </c>
      <c r="I592" s="5">
        <v>2.1989999999999998</v>
      </c>
      <c r="J592" s="5">
        <v>13.064</v>
      </c>
      <c r="K592" s="16">
        <v>1.8894998110499999</v>
      </c>
      <c r="L592" s="16">
        <v>9.63645</v>
      </c>
      <c r="M592" s="5">
        <v>11.337</v>
      </c>
      <c r="N592" s="5">
        <v>0.224</v>
      </c>
      <c r="O592" s="5">
        <v>8.68</v>
      </c>
      <c r="P592" s="5">
        <v>10.090999999999999</v>
      </c>
      <c r="Q592" s="5">
        <v>2.4550000000000001</v>
      </c>
      <c r="R592" s="5">
        <v>0.34599999999999997</v>
      </c>
      <c r="S592" s="5">
        <v>0.28599999999999998</v>
      </c>
      <c r="U592" s="5">
        <v>0.31064017496702101</v>
      </c>
      <c r="V592" s="5">
        <v>645.04932135007903</v>
      </c>
      <c r="W592" s="72">
        <f t="shared" si="13"/>
        <v>6.4504932135007909E-2</v>
      </c>
      <c r="X592" s="5">
        <v>306.34997712008601</v>
      </c>
      <c r="Y592" s="5">
        <v>150</v>
      </c>
      <c r="Z592" s="5">
        <v>895.33725200000003</v>
      </c>
      <c r="AA592" s="5">
        <v>82.912814606809405</v>
      </c>
      <c r="AB592" s="5">
        <v>17.565939055050801</v>
      </c>
      <c r="AC592" s="5">
        <v>5.2223084252484175E-2</v>
      </c>
      <c r="AD592" s="5">
        <v>185.75461659751036</v>
      </c>
      <c r="AE592" s="5">
        <v>136.24569077500919</v>
      </c>
      <c r="AK592" s="5">
        <v>24.51</v>
      </c>
      <c r="AL592" s="5">
        <v>246.3</v>
      </c>
      <c r="AM592" s="5">
        <v>241</v>
      </c>
      <c r="AN592" s="5">
        <v>34.4</v>
      </c>
      <c r="AO592" s="5">
        <v>109</v>
      </c>
      <c r="AP592" s="5">
        <v>100.1</v>
      </c>
      <c r="AQ592" s="5">
        <v>98.5</v>
      </c>
      <c r="AR592" s="5">
        <v>6.37</v>
      </c>
      <c r="AS592" s="5">
        <v>299.89999999999998</v>
      </c>
      <c r="AT592" s="5">
        <v>22.58</v>
      </c>
      <c r="AU592" s="5">
        <v>116.7</v>
      </c>
      <c r="AV592" s="5">
        <v>10.09</v>
      </c>
      <c r="AW592" s="5">
        <v>85.2</v>
      </c>
      <c r="AX592" s="5">
        <v>9.17</v>
      </c>
      <c r="AY592" s="5">
        <v>22.8</v>
      </c>
      <c r="AZ592" s="5">
        <v>3.52</v>
      </c>
      <c r="BA592" s="5">
        <v>17.440000000000001</v>
      </c>
      <c r="BB592" s="5">
        <v>4.47</v>
      </c>
      <c r="BC592" s="5">
        <v>1.66</v>
      </c>
      <c r="BD592" s="5">
        <v>5.5</v>
      </c>
      <c r="BE592" s="5">
        <v>0.84099999999999997</v>
      </c>
      <c r="BF592" s="5">
        <v>4.82</v>
      </c>
      <c r="BG592" s="5">
        <v>0.93200000000000005</v>
      </c>
      <c r="BH592" s="5">
        <v>2.44</v>
      </c>
      <c r="BI592" s="5">
        <v>0.35299999999999998</v>
      </c>
      <c r="BJ592" s="5">
        <v>1.81</v>
      </c>
      <c r="BK592" s="5">
        <v>0.25800000000000001</v>
      </c>
      <c r="BL592" s="5">
        <v>3.44</v>
      </c>
      <c r="BM592" s="5">
        <v>0.60499999999999998</v>
      </c>
      <c r="BN592" s="5">
        <v>0.70499999999999996</v>
      </c>
      <c r="BO592" s="5">
        <v>0.73799999999999999</v>
      </c>
      <c r="BP592" s="5">
        <v>0.22500000000000001</v>
      </c>
    </row>
    <row r="593" spans="1:68">
      <c r="A593" s="15" t="s">
        <v>397</v>
      </c>
      <c r="B593" s="15" t="s">
        <v>1504</v>
      </c>
      <c r="C593" s="15" t="s">
        <v>1504</v>
      </c>
      <c r="D593" s="15" t="s">
        <v>313</v>
      </c>
      <c r="E593" s="5" t="s">
        <v>490</v>
      </c>
      <c r="F593" s="5" t="s">
        <v>99</v>
      </c>
      <c r="G593" s="5" t="s">
        <v>69</v>
      </c>
      <c r="H593" s="5">
        <v>49.329000000000001</v>
      </c>
      <c r="I593" s="5">
        <v>2.218</v>
      </c>
      <c r="J593" s="5">
        <v>13.395</v>
      </c>
      <c r="K593" s="16">
        <v>1.8886664778</v>
      </c>
      <c r="L593" s="16">
        <v>9.632200000000001</v>
      </c>
      <c r="M593" s="5">
        <v>11.332000000000001</v>
      </c>
      <c r="N593" s="5">
        <v>0.184</v>
      </c>
      <c r="O593" s="5">
        <v>8.8659999999999997</v>
      </c>
      <c r="P593" s="5">
        <v>11.143000000000001</v>
      </c>
      <c r="Q593" s="5">
        <v>2.2320000000000002</v>
      </c>
      <c r="R593" s="5">
        <v>0.49099999999999999</v>
      </c>
      <c r="S593" s="5">
        <v>0.41899999999999998</v>
      </c>
      <c r="U593" s="5">
        <v>0.23855677748326601</v>
      </c>
      <c r="V593" s="5">
        <v>173.226937044604</v>
      </c>
      <c r="W593" s="72">
        <f t="shared" si="13"/>
        <v>1.73226937044604E-2</v>
      </c>
      <c r="X593" s="5">
        <v>398.40042620105299</v>
      </c>
      <c r="Y593" s="5">
        <v>157</v>
      </c>
      <c r="Z593" s="5">
        <v>988.92476799999997</v>
      </c>
      <c r="AA593" s="5">
        <v>83.569968819454999</v>
      </c>
      <c r="AB593" s="5">
        <v>17.945965144191575</v>
      </c>
      <c r="AC593" s="5">
        <v>3.8518158625437136E-2</v>
      </c>
      <c r="AD593" s="5">
        <v>200.18719999999999</v>
      </c>
      <c r="AE593" s="5">
        <v>76.216222838104159</v>
      </c>
      <c r="AK593" s="5">
        <v>31.5</v>
      </c>
      <c r="AL593" s="5">
        <v>342</v>
      </c>
      <c r="AM593" s="5">
        <v>279</v>
      </c>
      <c r="AN593" s="5">
        <v>37.6</v>
      </c>
      <c r="AO593" s="5">
        <v>110.8</v>
      </c>
      <c r="AP593" s="5">
        <v>130.80000000000001</v>
      </c>
      <c r="AQ593" s="5">
        <v>99.7</v>
      </c>
      <c r="AR593" s="5">
        <v>9.14</v>
      </c>
      <c r="AS593" s="5">
        <v>372</v>
      </c>
      <c r="AT593" s="5">
        <v>24</v>
      </c>
      <c r="AU593" s="5">
        <v>148</v>
      </c>
      <c r="AV593" s="5">
        <v>14.3</v>
      </c>
      <c r="AW593" s="5">
        <v>114.5</v>
      </c>
      <c r="AX593" s="5">
        <v>12.74</v>
      </c>
      <c r="AY593" s="5">
        <v>31.3</v>
      </c>
      <c r="AZ593" s="5">
        <v>4.72</v>
      </c>
      <c r="BA593" s="5">
        <v>22.2</v>
      </c>
      <c r="BB593" s="5">
        <v>5.83</v>
      </c>
      <c r="BC593" s="5">
        <v>2.0099999999999998</v>
      </c>
      <c r="BD593" s="5">
        <v>5.35</v>
      </c>
      <c r="BE593" s="5">
        <v>0.80700000000000005</v>
      </c>
      <c r="BF593" s="5">
        <v>4.9400000000000004</v>
      </c>
      <c r="BG593" s="5">
        <v>0.90900000000000003</v>
      </c>
      <c r="BH593" s="5">
        <v>2.5</v>
      </c>
      <c r="BI593" s="5">
        <v>0.34899999999999998</v>
      </c>
      <c r="BJ593" s="5">
        <v>2.04</v>
      </c>
      <c r="BK593" s="5">
        <v>0.29799999999999999</v>
      </c>
      <c r="BL593" s="5">
        <v>3.92</v>
      </c>
      <c r="BM593" s="5">
        <v>0.94099999999999995</v>
      </c>
      <c r="BN593" s="5">
        <v>0.95</v>
      </c>
      <c r="BO593" s="5">
        <v>0.89800000000000002</v>
      </c>
      <c r="BP593" s="5">
        <v>0.35899999999999999</v>
      </c>
    </row>
    <row r="594" spans="1:68">
      <c r="A594" s="15" t="s">
        <v>397</v>
      </c>
      <c r="B594" s="15" t="s">
        <v>1505</v>
      </c>
      <c r="C594" s="15" t="s">
        <v>1505</v>
      </c>
      <c r="D594" s="15" t="s">
        <v>311</v>
      </c>
      <c r="E594" s="5" t="s">
        <v>490</v>
      </c>
      <c r="F594" s="5" t="s">
        <v>99</v>
      </c>
      <c r="G594" s="5" t="s">
        <v>69</v>
      </c>
      <c r="H594" s="5">
        <v>50.167999999999999</v>
      </c>
      <c r="I594" s="5">
        <v>2.3719999999999999</v>
      </c>
      <c r="J594" s="5">
        <v>12.643000000000001</v>
      </c>
      <c r="K594" s="16">
        <v>1.8886664778</v>
      </c>
      <c r="L594" s="16">
        <v>9.632200000000001</v>
      </c>
      <c r="M594" s="5">
        <v>11.332000000000001</v>
      </c>
      <c r="N594" s="5">
        <v>0.25600000000000001</v>
      </c>
      <c r="O594" s="5">
        <v>9.0039999999999996</v>
      </c>
      <c r="P594" s="5">
        <v>11.013999999999999</v>
      </c>
      <c r="Q594" s="5">
        <v>2.1030000000000002</v>
      </c>
      <c r="R594" s="5">
        <v>0.45900000000000002</v>
      </c>
      <c r="S594" s="5">
        <v>0.25800000000000001</v>
      </c>
      <c r="U594" s="5">
        <v>0.24259526532136899</v>
      </c>
      <c r="V594" s="5">
        <v>107.22571915701</v>
      </c>
      <c r="W594" s="72">
        <f t="shared" si="13"/>
        <v>1.0722571915701001E-2</v>
      </c>
      <c r="X594" s="5">
        <v>345.12095730328599</v>
      </c>
      <c r="Y594" s="5">
        <v>137</v>
      </c>
      <c r="Z594" s="5">
        <v>958.39621999999997</v>
      </c>
      <c r="AA594" s="5">
        <v>83.61974007473259</v>
      </c>
      <c r="AB594" s="5">
        <v>16.202861845224692</v>
      </c>
      <c r="AC594" s="5">
        <v>3.5954664338943419E-2</v>
      </c>
      <c r="AD594" s="5">
        <v>188.66067322834644</v>
      </c>
      <c r="AE594" s="5">
        <v>82.515396367812585</v>
      </c>
      <c r="AK594" s="5">
        <v>26.7</v>
      </c>
      <c r="AL594" s="5">
        <v>286</v>
      </c>
      <c r="AM594" s="5">
        <v>300</v>
      </c>
      <c r="AN594" s="5">
        <v>37.200000000000003</v>
      </c>
      <c r="AO594" s="5">
        <v>102.9</v>
      </c>
      <c r="AP594" s="5">
        <v>66.3</v>
      </c>
      <c r="AQ594" s="5">
        <v>111</v>
      </c>
      <c r="AR594" s="5">
        <v>9.67</v>
      </c>
      <c r="AS594" s="5">
        <v>352</v>
      </c>
      <c r="AT594" s="5">
        <v>23.3</v>
      </c>
      <c r="AU594" s="5">
        <v>132.9</v>
      </c>
      <c r="AV594" s="5">
        <v>13.03</v>
      </c>
      <c r="AW594" s="5">
        <v>117.5</v>
      </c>
      <c r="AX594" s="5">
        <v>11.92</v>
      </c>
      <c r="AY594" s="5">
        <v>29.4</v>
      </c>
      <c r="AZ594" s="5">
        <v>4.17</v>
      </c>
      <c r="BA594" s="5">
        <v>21.3</v>
      </c>
      <c r="BB594" s="5">
        <v>5.18</v>
      </c>
      <c r="BC594" s="5">
        <v>1.92</v>
      </c>
      <c r="BD594" s="5">
        <v>5.52</v>
      </c>
      <c r="BE594" s="5">
        <v>0.872</v>
      </c>
      <c r="BF594" s="5">
        <v>5.08</v>
      </c>
      <c r="BG594" s="5">
        <v>0.9</v>
      </c>
      <c r="BH594" s="5">
        <v>2.37</v>
      </c>
      <c r="BI594" s="5">
        <v>0.39800000000000002</v>
      </c>
      <c r="BJ594" s="5">
        <v>1.82</v>
      </c>
      <c r="BK594" s="5">
        <v>0.317</v>
      </c>
      <c r="BL594" s="5">
        <v>3.54</v>
      </c>
      <c r="BM594" s="5">
        <v>0.755</v>
      </c>
      <c r="BN594" s="5">
        <v>1.06</v>
      </c>
      <c r="BO594" s="5">
        <v>0.94</v>
      </c>
      <c r="BP594" s="5">
        <v>0.34899999999999998</v>
      </c>
    </row>
    <row r="595" spans="1:68">
      <c r="A595" s="15" t="s">
        <v>397</v>
      </c>
      <c r="B595" s="15" t="s">
        <v>1506</v>
      </c>
      <c r="C595" s="15" t="s">
        <v>1506</v>
      </c>
      <c r="D595" s="15" t="s">
        <v>317</v>
      </c>
      <c r="E595" s="5" t="s">
        <v>490</v>
      </c>
      <c r="F595" s="5" t="s">
        <v>99</v>
      </c>
      <c r="G595" s="5" t="s">
        <v>69</v>
      </c>
      <c r="H595" s="5">
        <v>49.753999999999998</v>
      </c>
      <c r="I595" s="5">
        <v>2.681</v>
      </c>
      <c r="J595" s="5">
        <v>13.085000000000001</v>
      </c>
      <c r="K595" s="16">
        <v>1.8886664778</v>
      </c>
      <c r="L595" s="16">
        <v>9.632200000000001</v>
      </c>
      <c r="M595" s="5">
        <v>11.332000000000001</v>
      </c>
      <c r="N595" s="5">
        <v>0.249</v>
      </c>
      <c r="O595" s="5">
        <v>9.1839999999999993</v>
      </c>
      <c r="P595" s="5">
        <v>10.218</v>
      </c>
      <c r="Q595" s="5">
        <v>2.3570000000000002</v>
      </c>
      <c r="R595" s="5">
        <v>0.51700000000000002</v>
      </c>
      <c r="S595" s="5">
        <v>0.25600000000000001</v>
      </c>
      <c r="U595" s="5">
        <v>0.23640328909092501</v>
      </c>
      <c r="V595" s="5">
        <v>237.93042207124699</v>
      </c>
      <c r="W595" s="72">
        <f t="shared" si="13"/>
        <v>2.37930422071247E-2</v>
      </c>
      <c r="X595" s="5">
        <v>394.62040638545602</v>
      </c>
      <c r="Y595" s="5">
        <v>205</v>
      </c>
      <c r="Z595" s="5">
        <v>1291.2074399999999</v>
      </c>
      <c r="AA595" s="5">
        <v>84.068562755137293</v>
      </c>
      <c r="AB595" s="5">
        <v>16.306628363035372</v>
      </c>
      <c r="AC595" s="5">
        <v>4.7765098207978106E-2</v>
      </c>
      <c r="AD595" s="5">
        <v>215.20123999999998</v>
      </c>
      <c r="AE595" s="5">
        <v>62.873215183756649</v>
      </c>
      <c r="AK595" s="5">
        <v>31.2</v>
      </c>
      <c r="AL595" s="5">
        <v>1300</v>
      </c>
      <c r="AM595" s="5">
        <v>244</v>
      </c>
      <c r="AN595" s="5">
        <v>29.3</v>
      </c>
      <c r="AO595" s="5">
        <v>25.2</v>
      </c>
      <c r="AP595" s="5">
        <v>17.399999999999999</v>
      </c>
      <c r="AQ595" s="5">
        <v>135</v>
      </c>
      <c r="AR595" s="5">
        <v>9.23</v>
      </c>
      <c r="AS595" s="5">
        <v>378</v>
      </c>
      <c r="AT595" s="5">
        <v>25.1</v>
      </c>
      <c r="AU595" s="5">
        <v>164</v>
      </c>
      <c r="AV595" s="5">
        <v>16.5</v>
      </c>
      <c r="AW595" s="5">
        <v>136.1</v>
      </c>
      <c r="AX595" s="5">
        <v>14.15</v>
      </c>
      <c r="AY595" s="5">
        <v>37.6</v>
      </c>
      <c r="AZ595" s="5">
        <v>5.74</v>
      </c>
      <c r="BA595" s="5">
        <v>24.2</v>
      </c>
      <c r="BB595" s="5">
        <v>6.4</v>
      </c>
      <c r="BC595" s="5">
        <v>2.0299999999999998</v>
      </c>
      <c r="BD595" s="5">
        <v>7.5</v>
      </c>
      <c r="BE595" s="5">
        <v>0.89</v>
      </c>
      <c r="BF595" s="5">
        <v>6</v>
      </c>
      <c r="BG595" s="5">
        <v>1.1100000000000001</v>
      </c>
      <c r="BH595" s="5">
        <v>2.79</v>
      </c>
      <c r="BI595" s="5">
        <v>0.35</v>
      </c>
      <c r="BJ595" s="5">
        <v>2.7</v>
      </c>
      <c r="BK595" s="5">
        <v>0.221</v>
      </c>
      <c r="BL595" s="5">
        <v>4.29</v>
      </c>
      <c r="BM595" s="5">
        <v>1.1399999999999999</v>
      </c>
      <c r="BN595" s="5">
        <v>1.1100000000000001</v>
      </c>
      <c r="BO595" s="5">
        <v>1.04</v>
      </c>
      <c r="BP595" s="5">
        <v>0.42</v>
      </c>
    </row>
    <row r="596" spans="1:68">
      <c r="A596" s="15" t="s">
        <v>397</v>
      </c>
      <c r="B596" s="15" t="s">
        <v>1507</v>
      </c>
      <c r="C596" s="15" t="s">
        <v>1507</v>
      </c>
      <c r="D596" s="15" t="s">
        <v>357</v>
      </c>
      <c r="E596" s="5" t="s">
        <v>490</v>
      </c>
      <c r="F596" s="5" t="s">
        <v>99</v>
      </c>
      <c r="G596" s="5" t="s">
        <v>69</v>
      </c>
      <c r="H596" s="5">
        <v>50.542000000000002</v>
      </c>
      <c r="I596" s="5">
        <v>2.0419999999999998</v>
      </c>
      <c r="J596" s="5">
        <v>12.855</v>
      </c>
      <c r="K596" s="16">
        <v>1.8884998111499998</v>
      </c>
      <c r="L596" s="16">
        <v>9.6313499999999994</v>
      </c>
      <c r="M596" s="5">
        <v>11.331</v>
      </c>
      <c r="N596" s="5">
        <v>0.113</v>
      </c>
      <c r="O596" s="5">
        <v>9.1999999999999993</v>
      </c>
      <c r="P596" s="5">
        <v>10.314</v>
      </c>
      <c r="Q596" s="5">
        <v>2.4569999999999999</v>
      </c>
      <c r="R596" s="5">
        <v>0.441</v>
      </c>
      <c r="S596" s="5">
        <v>0.26400000000000001</v>
      </c>
      <c r="U596" s="5">
        <v>0.294430879366605</v>
      </c>
      <c r="V596" s="5">
        <v>428.71142018510398</v>
      </c>
      <c r="W596" s="72">
        <f t="shared" si="13"/>
        <v>4.2871142018510396E-2</v>
      </c>
      <c r="X596" s="5">
        <v>329.11820091091698</v>
      </c>
      <c r="Y596" s="5">
        <v>108</v>
      </c>
      <c r="Z596" s="5">
        <v>463.43336799999997</v>
      </c>
      <c r="AA596" s="5">
        <v>83.9461602221063</v>
      </c>
      <c r="AB596" s="5">
        <v>16.8778564569701</v>
      </c>
      <c r="AC596" s="5">
        <v>2.9500713716505346E-2</v>
      </c>
      <c r="AD596" s="5">
        <v>97.564919578947368</v>
      </c>
      <c r="AE596" s="5">
        <v>106.67785484297282</v>
      </c>
      <c r="AK596" s="5">
        <v>28.44</v>
      </c>
      <c r="AL596" s="5">
        <v>291</v>
      </c>
      <c r="AM596" s="5">
        <v>249</v>
      </c>
      <c r="AN596" s="5">
        <v>35</v>
      </c>
      <c r="AO596" s="5">
        <v>124.4</v>
      </c>
      <c r="AP596" s="5">
        <v>99.7</v>
      </c>
      <c r="AQ596" s="5">
        <v>97.2</v>
      </c>
      <c r="AR596" s="5">
        <v>8.58</v>
      </c>
      <c r="AS596" s="5">
        <v>288.10000000000002</v>
      </c>
      <c r="AT596" s="5">
        <v>23.14</v>
      </c>
      <c r="AU596" s="5">
        <v>127.5</v>
      </c>
      <c r="AV596" s="5">
        <v>12.54</v>
      </c>
      <c r="AW596" s="5">
        <v>108.8</v>
      </c>
      <c r="AX596" s="5">
        <v>10.98</v>
      </c>
      <c r="AY596" s="5">
        <v>27.6</v>
      </c>
      <c r="AZ596" s="5">
        <v>4.04</v>
      </c>
      <c r="BA596" s="5">
        <v>19.5</v>
      </c>
      <c r="BB596" s="5">
        <v>5.25</v>
      </c>
      <c r="BC596" s="5">
        <v>1.72</v>
      </c>
      <c r="BD596" s="5">
        <v>5.14</v>
      </c>
      <c r="BE596" s="5">
        <v>0.77800000000000002</v>
      </c>
      <c r="BF596" s="5">
        <v>4.75</v>
      </c>
      <c r="BG596" s="5">
        <v>0.91100000000000003</v>
      </c>
      <c r="BH596" s="5">
        <v>2.52</v>
      </c>
      <c r="BI596" s="5">
        <v>0.28499999999999998</v>
      </c>
      <c r="BJ596" s="5">
        <v>1.76</v>
      </c>
      <c r="BK596" s="5">
        <v>0.29899999999999999</v>
      </c>
      <c r="BL596" s="5">
        <v>3.41</v>
      </c>
      <c r="BM596" s="5">
        <v>0.80600000000000005</v>
      </c>
      <c r="BN596" s="5">
        <v>0.90600000000000003</v>
      </c>
      <c r="BO596" s="5">
        <v>0.83</v>
      </c>
      <c r="BP596" s="5">
        <v>0.247</v>
      </c>
    </row>
    <row r="597" spans="1:68">
      <c r="A597" s="15" t="s">
        <v>397</v>
      </c>
      <c r="B597" s="15" t="s">
        <v>1508</v>
      </c>
      <c r="C597" s="15" t="s">
        <v>1508</v>
      </c>
      <c r="D597" s="15" t="s">
        <v>320</v>
      </c>
      <c r="E597" s="5" t="s">
        <v>490</v>
      </c>
      <c r="F597" s="5" t="s">
        <v>99</v>
      </c>
      <c r="G597" s="5" t="s">
        <v>69</v>
      </c>
      <c r="H597" s="5">
        <v>49.77</v>
      </c>
      <c r="I597" s="5">
        <v>2.3940000000000001</v>
      </c>
      <c r="J597" s="5">
        <v>12.9</v>
      </c>
      <c r="K597" s="16">
        <v>1.8893331443999999</v>
      </c>
      <c r="L597" s="16">
        <v>9.6356000000000002</v>
      </c>
      <c r="M597" s="5">
        <v>11.336</v>
      </c>
      <c r="N597" s="5">
        <v>0.14199999999999999</v>
      </c>
      <c r="O597" s="5">
        <v>9.3279999999999994</v>
      </c>
      <c r="P597" s="5">
        <v>10.702</v>
      </c>
      <c r="Q597" s="5">
        <v>2.4689999999999999</v>
      </c>
      <c r="R597" s="5">
        <v>0.34899999999999998</v>
      </c>
      <c r="S597" s="5">
        <v>0.22900000000000001</v>
      </c>
      <c r="U597" s="5">
        <v>0.24027379545709501</v>
      </c>
      <c r="V597" s="5">
        <v>248.34484627836301</v>
      </c>
      <c r="W597" s="72">
        <f t="shared" si="13"/>
        <v>2.4834484627836301E-2</v>
      </c>
      <c r="X597" s="5">
        <v>327.314275859882</v>
      </c>
      <c r="Y597" s="5">
        <v>96</v>
      </c>
      <c r="Z597" s="5">
        <v>443.91511600000001</v>
      </c>
      <c r="AA597" s="5">
        <v>84.367498014857901</v>
      </c>
      <c r="AB597" s="5">
        <v>19.599657237118684</v>
      </c>
      <c r="AC597" s="5">
        <v>3.3135472140028932E-2</v>
      </c>
      <c r="AD597" s="5">
        <v>105.69407523809524</v>
      </c>
      <c r="AE597" s="5">
        <v>103.56629114529957</v>
      </c>
      <c r="AK597" s="5">
        <v>20.3</v>
      </c>
      <c r="AL597" s="5">
        <v>276</v>
      </c>
      <c r="AM597" s="5">
        <v>319</v>
      </c>
      <c r="AO597" s="5">
        <v>70</v>
      </c>
      <c r="AP597" s="5">
        <v>83</v>
      </c>
      <c r="AR597" s="5">
        <v>6.31</v>
      </c>
      <c r="AS597" s="5">
        <v>340</v>
      </c>
      <c r="AT597" s="5">
        <v>21.5</v>
      </c>
      <c r="AU597" s="5">
        <v>99</v>
      </c>
      <c r="AV597" s="5">
        <v>11.1</v>
      </c>
      <c r="AW597" s="5">
        <v>98</v>
      </c>
      <c r="AX597" s="5">
        <v>8.5</v>
      </c>
      <c r="AY597" s="5">
        <v>23.2</v>
      </c>
      <c r="AZ597" s="5">
        <v>3.24</v>
      </c>
      <c r="BA597" s="5">
        <v>16.7</v>
      </c>
      <c r="BB597" s="5">
        <v>3.8</v>
      </c>
      <c r="BC597" s="5">
        <v>1.38</v>
      </c>
      <c r="BD597" s="5">
        <v>5.7</v>
      </c>
      <c r="BE597" s="5">
        <v>0.68</v>
      </c>
      <c r="BF597" s="5">
        <v>4.2</v>
      </c>
      <c r="BG597" s="5">
        <v>0.73</v>
      </c>
      <c r="BH597" s="5">
        <v>1.69</v>
      </c>
      <c r="BI597" s="5">
        <v>0.21099999999999999</v>
      </c>
      <c r="BJ597" s="5">
        <v>1.78</v>
      </c>
      <c r="BK597" s="5">
        <v>0.27600000000000002</v>
      </c>
      <c r="BL597" s="5">
        <v>2.61</v>
      </c>
      <c r="BM597" s="5">
        <v>0.68</v>
      </c>
      <c r="BN597" s="5">
        <v>0.7</v>
      </c>
      <c r="BO597" s="5">
        <v>0.52</v>
      </c>
      <c r="BP597" s="5">
        <v>0.22</v>
      </c>
    </row>
    <row r="598" spans="1:68">
      <c r="A598" s="15" t="s">
        <v>397</v>
      </c>
      <c r="B598" s="15" t="s">
        <v>1509</v>
      </c>
      <c r="C598" s="15" t="s">
        <v>1509</v>
      </c>
      <c r="D598" s="15" t="s">
        <v>310</v>
      </c>
      <c r="E598" s="5" t="s">
        <v>490</v>
      </c>
      <c r="F598" s="5" t="s">
        <v>99</v>
      </c>
      <c r="G598" s="5" t="s">
        <v>69</v>
      </c>
      <c r="H598" s="5">
        <v>50.557000000000002</v>
      </c>
      <c r="I598" s="5">
        <v>2.1629999999999998</v>
      </c>
      <c r="J598" s="5">
        <v>12.827</v>
      </c>
      <c r="K598" s="16">
        <v>1.8896664776999998</v>
      </c>
      <c r="L598" s="16">
        <v>9.6372999999999998</v>
      </c>
      <c r="M598" s="5">
        <v>11.337999999999999</v>
      </c>
      <c r="N598" s="5">
        <v>0.16200000000000001</v>
      </c>
      <c r="O598" s="5">
        <v>9.5269999999999992</v>
      </c>
      <c r="P598" s="5">
        <v>10.109</v>
      </c>
      <c r="Q598" s="5">
        <v>2.3210000000000002</v>
      </c>
      <c r="R598" s="5">
        <v>0.438</v>
      </c>
      <c r="S598" s="5">
        <v>0.20499999999999999</v>
      </c>
      <c r="U598" s="5">
        <v>0.20872888382676</v>
      </c>
      <c r="V598" s="5">
        <v>37.298120687250197</v>
      </c>
      <c r="W598" s="72">
        <f t="shared" si="13"/>
        <v>3.7298120687250199E-3</v>
      </c>
      <c r="X598" s="5">
        <v>268.13149168294802</v>
      </c>
      <c r="Y598" s="5">
        <v>86</v>
      </c>
      <c r="Z598" s="5">
        <v>735.68795999999998</v>
      </c>
      <c r="AA598" s="5">
        <v>84.357456063016301</v>
      </c>
      <c r="AB598" s="5">
        <v>14.338582442938398</v>
      </c>
      <c r="AC598" s="5">
        <v>2.3652208447746102E-2</v>
      </c>
      <c r="AD598" s="5">
        <v>140.93639080459769</v>
      </c>
      <c r="AE598" s="5">
        <v>72.475306884291669</v>
      </c>
      <c r="AK598" s="5">
        <v>24.6</v>
      </c>
      <c r="AL598" s="5">
        <v>306</v>
      </c>
      <c r="AM598" s="5">
        <v>327</v>
      </c>
      <c r="AO598" s="5">
        <v>132</v>
      </c>
      <c r="AP598" s="5">
        <v>83.090909090909093</v>
      </c>
      <c r="AR598" s="5">
        <v>8.7899999999999991</v>
      </c>
      <c r="AS598" s="5">
        <v>320</v>
      </c>
      <c r="AT598" s="5">
        <v>25.4</v>
      </c>
      <c r="AU598" s="5">
        <v>132.69999999999999</v>
      </c>
      <c r="AV598" s="5">
        <v>14</v>
      </c>
      <c r="AW598" s="5">
        <v>102.6</v>
      </c>
      <c r="AX598" s="5">
        <v>11.4</v>
      </c>
      <c r="AY598" s="5">
        <v>28.8</v>
      </c>
      <c r="AZ598" s="5">
        <v>4.05</v>
      </c>
      <c r="BA598" s="5">
        <v>18.7</v>
      </c>
      <c r="BB598" s="5">
        <v>5.8</v>
      </c>
      <c r="BC598" s="5">
        <v>1.9</v>
      </c>
      <c r="BD598" s="5">
        <v>6</v>
      </c>
      <c r="BE598" s="5">
        <v>0.8</v>
      </c>
      <c r="BF598" s="5">
        <v>5.22</v>
      </c>
      <c r="BG598" s="5">
        <v>1.1399999999999999</v>
      </c>
      <c r="BH598" s="5">
        <v>2.4500000000000002</v>
      </c>
      <c r="BI598" s="5">
        <v>0.35099999999999998</v>
      </c>
      <c r="BJ598" s="5">
        <v>2.21</v>
      </c>
      <c r="BK598" s="5">
        <v>0.34200000000000003</v>
      </c>
      <c r="BL598" s="5">
        <v>3.86</v>
      </c>
      <c r="BM598" s="5">
        <v>0.88</v>
      </c>
      <c r="BN598" s="5">
        <v>1.1599999999999999</v>
      </c>
      <c r="BO598" s="5">
        <v>0.84</v>
      </c>
      <c r="BP598" s="5">
        <v>0.252</v>
      </c>
    </row>
    <row r="599" spans="1:68">
      <c r="A599" s="15" t="s">
        <v>397</v>
      </c>
      <c r="B599" s="15" t="s">
        <v>1510</v>
      </c>
      <c r="C599" s="15" t="s">
        <v>1510</v>
      </c>
      <c r="D599" s="15" t="s">
        <v>374</v>
      </c>
      <c r="E599" s="5" t="s">
        <v>490</v>
      </c>
      <c r="F599" s="5" t="s">
        <v>99</v>
      </c>
      <c r="G599" s="5" t="s">
        <v>69</v>
      </c>
      <c r="H599" s="5">
        <v>49.585000000000001</v>
      </c>
      <c r="I599" s="5">
        <v>2.282</v>
      </c>
      <c r="J599" s="5">
        <v>12.839</v>
      </c>
      <c r="K599" s="16">
        <v>1.8906664775999997</v>
      </c>
      <c r="L599" s="16">
        <v>9.6423999999999985</v>
      </c>
      <c r="M599" s="5">
        <v>11.343999999999999</v>
      </c>
      <c r="N599" s="5">
        <v>0.14399999999999999</v>
      </c>
      <c r="O599" s="5">
        <v>9.9060000000000006</v>
      </c>
      <c r="P599" s="5">
        <v>10.462999999999999</v>
      </c>
      <c r="Q599" s="5">
        <v>2.3479999999999999</v>
      </c>
      <c r="R599" s="5">
        <v>0.47699999999999998</v>
      </c>
      <c r="S599" s="5">
        <v>0.24299999999999999</v>
      </c>
      <c r="U599" s="5">
        <v>0.22250645282138001</v>
      </c>
      <c r="V599" s="5">
        <v>275.49416657845097</v>
      </c>
      <c r="W599" s="72">
        <f t="shared" si="13"/>
        <v>2.7549416657845098E-2</v>
      </c>
      <c r="X599" s="5">
        <v>343.04431675894301</v>
      </c>
      <c r="Y599" s="5">
        <v>114</v>
      </c>
      <c r="Z599" s="5">
        <v>1002.937872</v>
      </c>
      <c r="AA599" s="5">
        <v>85.160449172768011</v>
      </c>
      <c r="AB599" s="5">
        <v>17.592016244048359</v>
      </c>
      <c r="AC599" s="5">
        <v>2.8789480576589595E-2</v>
      </c>
      <c r="AD599" s="5">
        <v>194.74521786407766</v>
      </c>
      <c r="AE599" s="5">
        <v>76.72636304185518</v>
      </c>
      <c r="AK599" s="5">
        <v>26.8</v>
      </c>
      <c r="AL599" s="5">
        <v>297</v>
      </c>
      <c r="AM599" s="5">
        <v>353</v>
      </c>
      <c r="AN599" s="5">
        <v>35.1</v>
      </c>
      <c r="AO599" s="5">
        <v>105</v>
      </c>
      <c r="AP599" s="5">
        <v>66</v>
      </c>
      <c r="AQ599" s="5">
        <v>103</v>
      </c>
      <c r="AR599" s="5">
        <v>8.6300000000000008</v>
      </c>
      <c r="AS599" s="5">
        <v>352</v>
      </c>
      <c r="AT599" s="5">
        <v>23.1</v>
      </c>
      <c r="AU599" s="5">
        <v>133</v>
      </c>
      <c r="AV599" s="5">
        <v>13.6</v>
      </c>
      <c r="AW599" s="5">
        <v>111.5</v>
      </c>
      <c r="AX599" s="5">
        <v>11.3</v>
      </c>
      <c r="AY599" s="5">
        <v>29</v>
      </c>
      <c r="AZ599" s="5">
        <v>4.1399999999999997</v>
      </c>
      <c r="BA599" s="5">
        <v>19.5</v>
      </c>
      <c r="BB599" s="5">
        <v>4.91</v>
      </c>
      <c r="BC599" s="5">
        <v>1.93</v>
      </c>
      <c r="BD599" s="5">
        <v>4.82</v>
      </c>
      <c r="BE599" s="5">
        <v>0.74399999999999999</v>
      </c>
      <c r="BF599" s="5">
        <v>5.15</v>
      </c>
      <c r="BG599" s="5">
        <v>0.86</v>
      </c>
      <c r="BH599" s="5">
        <v>2.65</v>
      </c>
      <c r="BI599" s="5">
        <v>0.28999999999999998</v>
      </c>
      <c r="BJ599" s="5">
        <v>1.86</v>
      </c>
      <c r="BK599" s="5">
        <v>0.25600000000000001</v>
      </c>
      <c r="BL599" s="5">
        <v>3.79</v>
      </c>
      <c r="BM599" s="5">
        <v>0.72</v>
      </c>
      <c r="BN599" s="5">
        <v>1.01</v>
      </c>
      <c r="BO599" s="5">
        <v>0.873</v>
      </c>
      <c r="BP599" s="5">
        <v>0.254</v>
      </c>
    </row>
    <row r="600" spans="1:68">
      <c r="A600" s="15" t="s">
        <v>397</v>
      </c>
      <c r="B600" s="15" t="s">
        <v>1511</v>
      </c>
      <c r="C600" s="15" t="s">
        <v>1511</v>
      </c>
      <c r="D600" s="15" t="s">
        <v>366</v>
      </c>
      <c r="E600" s="5" t="s">
        <v>490</v>
      </c>
      <c r="F600" s="5" t="s">
        <v>99</v>
      </c>
      <c r="G600" s="5" t="s">
        <v>69</v>
      </c>
      <c r="H600" s="5">
        <v>50.298999999999999</v>
      </c>
      <c r="I600" s="5">
        <v>2.2000000000000002</v>
      </c>
      <c r="J600" s="5">
        <v>12.244999999999999</v>
      </c>
      <c r="K600" s="16">
        <v>1.8908331442499999</v>
      </c>
      <c r="L600" s="16">
        <v>9.6432500000000001</v>
      </c>
      <c r="M600" s="5">
        <v>11.345000000000001</v>
      </c>
      <c r="N600" s="5">
        <v>0.14099999999999999</v>
      </c>
      <c r="O600" s="5">
        <v>9.9670000000000005</v>
      </c>
      <c r="P600" s="5">
        <v>10.351000000000001</v>
      </c>
      <c r="Q600" s="5">
        <v>2.403</v>
      </c>
      <c r="R600" s="5">
        <v>0.38800000000000001</v>
      </c>
      <c r="S600" s="5">
        <v>0.23699999999999999</v>
      </c>
      <c r="U600" s="5">
        <v>0.28622366598899701</v>
      </c>
      <c r="V600" s="5">
        <v>756.35629012065704</v>
      </c>
      <c r="W600" s="72">
        <f t="shared" si="13"/>
        <v>7.5635629012065705E-2</v>
      </c>
      <c r="X600" s="5">
        <v>391.10900850714103</v>
      </c>
      <c r="Y600" s="5">
        <v>85</v>
      </c>
      <c r="Z600" s="5">
        <v>815.26237200000003</v>
      </c>
      <c r="AA600" s="5">
        <v>85.110097952331103</v>
      </c>
      <c r="AB600" s="5">
        <v>21.395459983979269</v>
      </c>
      <c r="AC600" s="5">
        <v>2.6389706320714079E-2</v>
      </c>
      <c r="AD600" s="5">
        <v>159.23093203125001</v>
      </c>
      <c r="AE600" s="5">
        <v>107.60288195075076</v>
      </c>
      <c r="AK600" s="5">
        <v>24.2</v>
      </c>
      <c r="AL600" s="5">
        <v>273</v>
      </c>
      <c r="AM600" s="5">
        <v>295</v>
      </c>
      <c r="AN600" s="5">
        <v>34.9</v>
      </c>
      <c r="AO600" s="5">
        <v>145</v>
      </c>
      <c r="AP600" s="5">
        <v>81</v>
      </c>
      <c r="AQ600" s="5">
        <v>101.3</v>
      </c>
      <c r="AR600" s="5">
        <v>7.23</v>
      </c>
      <c r="AS600" s="5">
        <v>329</v>
      </c>
      <c r="AT600" s="5">
        <v>24.2</v>
      </c>
      <c r="AU600" s="5">
        <v>129.5</v>
      </c>
      <c r="AV600" s="5">
        <v>10.9</v>
      </c>
      <c r="AW600" s="5">
        <v>88.3</v>
      </c>
      <c r="AX600" s="5">
        <v>9.52</v>
      </c>
      <c r="AY600" s="5">
        <v>26.6</v>
      </c>
      <c r="AZ600" s="5">
        <v>3.87</v>
      </c>
      <c r="BA600" s="5">
        <v>18.28</v>
      </c>
      <c r="BB600" s="5">
        <v>4.7</v>
      </c>
      <c r="BC600" s="5">
        <v>1.73</v>
      </c>
      <c r="BD600" s="5">
        <v>5.88</v>
      </c>
      <c r="BE600" s="5">
        <v>0.86</v>
      </c>
      <c r="BF600" s="5">
        <v>5.12</v>
      </c>
      <c r="BG600" s="5">
        <v>0.95</v>
      </c>
      <c r="BH600" s="5">
        <v>2.86</v>
      </c>
      <c r="BI600" s="5">
        <v>0.317</v>
      </c>
      <c r="BJ600" s="5">
        <v>2.04</v>
      </c>
      <c r="BK600" s="5">
        <v>0.27400000000000002</v>
      </c>
      <c r="BL600" s="5">
        <v>3.73</v>
      </c>
      <c r="BM600" s="5">
        <v>0.59099999999999997</v>
      </c>
      <c r="BN600" s="5">
        <v>0.81</v>
      </c>
      <c r="BO600" s="5">
        <v>0.74</v>
      </c>
      <c r="BP600" s="5">
        <v>0.27100000000000002</v>
      </c>
    </row>
    <row r="601" spans="1:68">
      <c r="A601" s="15" t="s">
        <v>397</v>
      </c>
      <c r="B601" s="15" t="s">
        <v>1512</v>
      </c>
      <c r="C601" s="15" t="s">
        <v>1512</v>
      </c>
      <c r="D601" s="15" t="s">
        <v>324</v>
      </c>
      <c r="E601" s="5" t="s">
        <v>490</v>
      </c>
      <c r="F601" s="5" t="s">
        <v>99</v>
      </c>
      <c r="G601" s="5" t="s">
        <v>69</v>
      </c>
      <c r="H601" s="5">
        <v>49.58</v>
      </c>
      <c r="I601" s="5">
        <v>2.6509999999999998</v>
      </c>
      <c r="J601" s="5">
        <v>12.393000000000001</v>
      </c>
      <c r="K601" s="16">
        <v>1.8888331444499999</v>
      </c>
      <c r="L601" s="16">
        <v>9.6330500000000008</v>
      </c>
      <c r="M601" s="5">
        <v>11.333</v>
      </c>
      <c r="N601" s="5">
        <v>0.18</v>
      </c>
      <c r="O601" s="5">
        <v>9.9710000000000001</v>
      </c>
      <c r="P601" s="5">
        <v>10.484</v>
      </c>
      <c r="Q601" s="5">
        <v>2.282</v>
      </c>
      <c r="R601" s="5">
        <v>0.441</v>
      </c>
      <c r="S601" s="5">
        <v>0.29499999999999998</v>
      </c>
      <c r="U601" s="5">
        <v>0.252483496052611</v>
      </c>
      <c r="V601" s="5">
        <v>334.64528132359601</v>
      </c>
      <c r="W601" s="72">
        <f t="shared" si="13"/>
        <v>3.3464528132359603E-2</v>
      </c>
      <c r="X601" s="5">
        <v>441.355129947146</v>
      </c>
      <c r="Y601" s="5">
        <v>117</v>
      </c>
      <c r="Z601" s="5">
        <v>824.27079600000002</v>
      </c>
      <c r="AA601" s="5">
        <v>85.250958953089395</v>
      </c>
      <c r="AB601" s="5" t="s">
        <v>20</v>
      </c>
      <c r="AC601" s="5">
        <v>3.1959106526214122E-2</v>
      </c>
      <c r="AD601" s="5" t="s">
        <v>20</v>
      </c>
      <c r="AE601" s="5" t="s">
        <v>20</v>
      </c>
    </row>
    <row r="602" spans="1:68">
      <c r="A602" s="15" t="s">
        <v>397</v>
      </c>
      <c r="B602" s="15" t="s">
        <v>1513</v>
      </c>
      <c r="C602" s="15" t="s">
        <v>1513</v>
      </c>
      <c r="D602" s="15" t="s">
        <v>335</v>
      </c>
      <c r="E602" s="5" t="s">
        <v>490</v>
      </c>
      <c r="F602" s="5" t="s">
        <v>99</v>
      </c>
      <c r="G602" s="5" t="s">
        <v>69</v>
      </c>
      <c r="H602" s="5">
        <v>49.375</v>
      </c>
      <c r="I602" s="5">
        <v>2.5579999999999998</v>
      </c>
      <c r="J602" s="5">
        <v>12.085000000000001</v>
      </c>
      <c r="K602" s="16">
        <v>1.8886664778</v>
      </c>
      <c r="L602" s="16">
        <v>9.632200000000001</v>
      </c>
      <c r="M602" s="5">
        <v>11.332000000000001</v>
      </c>
      <c r="N602" s="5">
        <v>0.185</v>
      </c>
      <c r="O602" s="5">
        <v>10.256</v>
      </c>
      <c r="P602" s="5">
        <v>10.973000000000001</v>
      </c>
      <c r="Q602" s="5">
        <v>2.0920000000000001</v>
      </c>
      <c r="R602" s="5">
        <v>0.47099999999999997</v>
      </c>
      <c r="S602" s="5">
        <v>0.30199999999999999</v>
      </c>
      <c r="U602" s="5">
        <v>0.225913709614186</v>
      </c>
      <c r="V602" s="5">
        <v>334.27779721013701</v>
      </c>
      <c r="W602" s="72">
        <f t="shared" si="13"/>
        <v>3.3427779721013698E-2</v>
      </c>
      <c r="X602" s="5">
        <v>402.31247951864998</v>
      </c>
      <c r="Y602" s="5">
        <v>177</v>
      </c>
      <c r="Z602" s="5">
        <v>1079.5094759999999</v>
      </c>
      <c r="AA602" s="5">
        <v>85.653753082461307</v>
      </c>
      <c r="AB602" s="5">
        <v>16.028385638193225</v>
      </c>
      <c r="AC602" s="5">
        <v>4.5268876515083309E-2</v>
      </c>
      <c r="AD602" s="5">
        <v>207.99797225433522</v>
      </c>
      <c r="AE602" s="5">
        <v>59.924060905619626</v>
      </c>
      <c r="AK602" s="5">
        <v>31.64</v>
      </c>
      <c r="AL602" s="5">
        <v>306</v>
      </c>
      <c r="AM602" s="5">
        <v>350</v>
      </c>
      <c r="AN602" s="5">
        <v>35.700000000000003</v>
      </c>
      <c r="AO602" s="5">
        <v>85</v>
      </c>
      <c r="AP602" s="5">
        <v>32.299999999999997</v>
      </c>
      <c r="AQ602" s="5">
        <v>106.7</v>
      </c>
      <c r="AR602" s="5">
        <v>9.64</v>
      </c>
      <c r="AS602" s="5">
        <v>374</v>
      </c>
      <c r="AT602" s="5">
        <v>24.7</v>
      </c>
      <c r="AU602" s="5">
        <v>175.2</v>
      </c>
      <c r="AV602" s="5">
        <v>17.2</v>
      </c>
      <c r="AW602" s="5">
        <v>129.69999999999999</v>
      </c>
      <c r="AX602" s="5">
        <v>15.09</v>
      </c>
      <c r="AY602" s="5">
        <v>37.700000000000003</v>
      </c>
      <c r="AZ602" s="5">
        <v>5.27</v>
      </c>
      <c r="BA602" s="5">
        <v>25.1</v>
      </c>
      <c r="BB602" s="5">
        <v>6.39</v>
      </c>
      <c r="BC602" s="5">
        <v>2.25</v>
      </c>
      <c r="BD602" s="5">
        <v>6.52</v>
      </c>
      <c r="BE602" s="5">
        <v>0.93</v>
      </c>
      <c r="BF602" s="5">
        <v>5.19</v>
      </c>
      <c r="BG602" s="5">
        <v>1.032</v>
      </c>
      <c r="BH602" s="5">
        <v>2.58</v>
      </c>
      <c r="BI602" s="5">
        <v>0.33500000000000002</v>
      </c>
      <c r="BJ602" s="5">
        <v>2</v>
      </c>
      <c r="BK602" s="5">
        <v>0.26700000000000002</v>
      </c>
      <c r="BL602" s="5">
        <v>4.82</v>
      </c>
      <c r="BM602" s="5">
        <v>1.0089999999999999</v>
      </c>
      <c r="BN602" s="5">
        <v>1.1399999999999999</v>
      </c>
      <c r="BO602" s="5">
        <v>1.0880000000000001</v>
      </c>
      <c r="BP602" s="5">
        <v>0.33</v>
      </c>
    </row>
    <row r="603" spans="1:68">
      <c r="A603" s="15" t="s">
        <v>397</v>
      </c>
      <c r="B603" s="15" t="s">
        <v>1514</v>
      </c>
      <c r="C603" s="15" t="s">
        <v>1514</v>
      </c>
      <c r="D603" s="15" t="s">
        <v>377</v>
      </c>
      <c r="E603" s="5" t="s">
        <v>490</v>
      </c>
      <c r="F603" s="5" t="s">
        <v>99</v>
      </c>
      <c r="G603" s="5" t="s">
        <v>69</v>
      </c>
      <c r="H603" s="5">
        <v>50.027999999999999</v>
      </c>
      <c r="I603" s="5">
        <v>2.5249999999999999</v>
      </c>
      <c r="J603" s="5">
        <v>11.952999999999999</v>
      </c>
      <c r="K603" s="16">
        <v>1.8884998111499998</v>
      </c>
      <c r="L603" s="16">
        <v>9.6313499999999994</v>
      </c>
      <c r="M603" s="5">
        <v>11.331</v>
      </c>
      <c r="N603" s="5">
        <v>0.16700000000000001</v>
      </c>
      <c r="O603" s="5">
        <v>10.29</v>
      </c>
      <c r="P603" s="5">
        <v>10.301</v>
      </c>
      <c r="Q603" s="5">
        <v>2.3279999999999998</v>
      </c>
      <c r="R603" s="5">
        <v>0.47599999999999998</v>
      </c>
      <c r="S603" s="5">
        <v>0.23699999999999999</v>
      </c>
      <c r="U603" s="5">
        <v>0.21605998279274299</v>
      </c>
      <c r="V603" s="5">
        <v>212.67220261054999</v>
      </c>
      <c r="W603" s="72">
        <f t="shared" si="13"/>
        <v>2.1267220261055E-2</v>
      </c>
      <c r="X603" s="5">
        <v>375.13652091865498</v>
      </c>
      <c r="Y603" s="5">
        <v>198</v>
      </c>
      <c r="Z603" s="5">
        <v>986.92289600000004</v>
      </c>
      <c r="AA603" s="5">
        <v>85.639499457165996</v>
      </c>
      <c r="AB603" s="5">
        <v>17.829682553168013</v>
      </c>
      <c r="AC603" s="5">
        <v>5.0107829915534807E-2</v>
      </c>
      <c r="AD603" s="5">
        <v>190.15855414258189</v>
      </c>
      <c r="AE603" s="5">
        <v>65.274919272732021</v>
      </c>
      <c r="AK603" s="5">
        <v>28.87</v>
      </c>
      <c r="AL603" s="5">
        <v>323</v>
      </c>
      <c r="AM603" s="5">
        <v>303.7</v>
      </c>
      <c r="AN603" s="5">
        <v>38</v>
      </c>
      <c r="AO603" s="5">
        <v>127.7</v>
      </c>
      <c r="AP603" s="5">
        <v>81.3</v>
      </c>
      <c r="AQ603" s="5">
        <v>104.4</v>
      </c>
      <c r="AR603" s="5">
        <v>11.59</v>
      </c>
      <c r="AS603" s="5">
        <v>370</v>
      </c>
      <c r="AT603" s="5">
        <v>25</v>
      </c>
      <c r="AU603" s="5">
        <v>150.1</v>
      </c>
      <c r="AV603" s="5">
        <v>14.96</v>
      </c>
      <c r="AW603" s="5">
        <v>134.80000000000001</v>
      </c>
      <c r="AX603" s="5">
        <v>13.74</v>
      </c>
      <c r="AY603" s="5">
        <v>33.1</v>
      </c>
      <c r="AZ603" s="5">
        <v>4.63</v>
      </c>
      <c r="BA603" s="5">
        <v>21.04</v>
      </c>
      <c r="BB603" s="5">
        <v>5.31</v>
      </c>
      <c r="BC603" s="5">
        <v>1.94</v>
      </c>
      <c r="BD603" s="5">
        <v>5.63</v>
      </c>
      <c r="BE603" s="5">
        <v>0.85499999999999998</v>
      </c>
      <c r="BF603" s="5">
        <v>5.19</v>
      </c>
      <c r="BG603" s="5">
        <v>0.95099999999999996</v>
      </c>
      <c r="BH603" s="5">
        <v>2.57</v>
      </c>
      <c r="BI603" s="5">
        <v>0.32100000000000001</v>
      </c>
      <c r="BJ603" s="5">
        <v>1.99</v>
      </c>
      <c r="BK603" s="5">
        <v>0.23499999999999999</v>
      </c>
      <c r="BL603" s="5">
        <v>3.84</v>
      </c>
      <c r="BM603" s="5">
        <v>0.94099999999999995</v>
      </c>
      <c r="BN603" s="5">
        <v>1.1399999999999999</v>
      </c>
      <c r="BO603" s="5">
        <v>0.99099999999999999</v>
      </c>
      <c r="BP603" s="5">
        <v>0.35599999999999998</v>
      </c>
    </row>
    <row r="604" spans="1:68">
      <c r="A604" s="15" t="s">
        <v>397</v>
      </c>
      <c r="B604" s="15" t="s">
        <v>1515</v>
      </c>
      <c r="C604" s="15" t="s">
        <v>1515</v>
      </c>
      <c r="D604" s="15" t="s">
        <v>355</v>
      </c>
      <c r="E604" s="5" t="s">
        <v>490</v>
      </c>
      <c r="F604" s="5" t="s">
        <v>99</v>
      </c>
      <c r="G604" s="5" t="s">
        <v>69</v>
      </c>
      <c r="H604" s="5">
        <v>50.192999999999998</v>
      </c>
      <c r="I604" s="5">
        <v>2.1539999999999999</v>
      </c>
      <c r="J604" s="5">
        <v>12.106</v>
      </c>
      <c r="K604" s="16">
        <v>1.8898331443499998</v>
      </c>
      <c r="L604" s="16">
        <v>9.6381499999999996</v>
      </c>
      <c r="M604" s="5">
        <v>11.339</v>
      </c>
      <c r="N604" s="5">
        <v>0.157</v>
      </c>
      <c r="O604" s="5">
        <v>10.324</v>
      </c>
      <c r="P604" s="5">
        <v>10.413</v>
      </c>
      <c r="Q604" s="5">
        <v>2.351</v>
      </c>
      <c r="R604" s="5">
        <v>0.37</v>
      </c>
      <c r="S604" s="5">
        <v>0.216</v>
      </c>
      <c r="U604" s="5">
        <v>0.23812248998241101</v>
      </c>
      <c r="V604" s="5">
        <v>683.24993773471499</v>
      </c>
      <c r="W604" s="72">
        <f t="shared" si="13"/>
        <v>6.8324993773471496E-2</v>
      </c>
      <c r="X604" s="5">
        <v>357.53346012690099</v>
      </c>
      <c r="Y604" s="5">
        <v>108</v>
      </c>
      <c r="Z604" s="5">
        <v>843.28858000000002</v>
      </c>
      <c r="AA604" s="5">
        <v>85.597223447744796</v>
      </c>
      <c r="AB604" s="5">
        <v>20.086149445331515</v>
      </c>
      <c r="AC604" s="5">
        <v>3.5161661483726639E-2</v>
      </c>
      <c r="AD604" s="5">
        <v>202.22747721822543</v>
      </c>
      <c r="AE604" s="5">
        <v>91.234670491345213</v>
      </c>
      <c r="AO604" s="5">
        <v>67</v>
      </c>
      <c r="AP604" s="5">
        <v>29.3805309734513</v>
      </c>
      <c r="AR604" s="5">
        <v>5.88</v>
      </c>
      <c r="AS604" s="5">
        <v>303</v>
      </c>
      <c r="AT604" s="5">
        <v>18.2</v>
      </c>
      <c r="AU604" s="5">
        <v>100</v>
      </c>
      <c r="AV604" s="5">
        <v>11.8</v>
      </c>
      <c r="AW604" s="5">
        <v>99</v>
      </c>
      <c r="AX604" s="5">
        <v>9.34</v>
      </c>
      <c r="AY604" s="5">
        <v>26.1</v>
      </c>
      <c r="AZ604" s="5">
        <v>3.59</v>
      </c>
      <c r="BA604" s="5">
        <v>17.8</v>
      </c>
      <c r="BB604" s="5">
        <v>5.6</v>
      </c>
      <c r="BC604" s="5">
        <v>1.78</v>
      </c>
      <c r="BD604" s="5">
        <v>4.43</v>
      </c>
      <c r="BE604" s="5">
        <v>0.72</v>
      </c>
      <c r="BF604" s="5">
        <v>4.17</v>
      </c>
      <c r="BG604" s="5">
        <v>0.85</v>
      </c>
      <c r="BH604" s="5">
        <v>1.92</v>
      </c>
      <c r="BI604" s="5">
        <v>0.31</v>
      </c>
      <c r="BJ604" s="5">
        <v>1.92</v>
      </c>
      <c r="BK604" s="5">
        <v>0.28100000000000003</v>
      </c>
    </row>
    <row r="605" spans="1:68">
      <c r="A605" s="15" t="s">
        <v>397</v>
      </c>
      <c r="B605" s="15" t="s">
        <v>1516</v>
      </c>
      <c r="C605" s="15" t="s">
        <v>1516</v>
      </c>
      <c r="D605" s="15" t="s">
        <v>341</v>
      </c>
      <c r="E605" s="5" t="s">
        <v>490</v>
      </c>
      <c r="F605" s="5" t="s">
        <v>99</v>
      </c>
      <c r="G605" s="5" t="s">
        <v>69</v>
      </c>
      <c r="H605" s="5">
        <v>48.561</v>
      </c>
      <c r="I605" s="5">
        <v>2.593</v>
      </c>
      <c r="J605" s="5">
        <v>12.276999999999999</v>
      </c>
      <c r="K605" s="16">
        <v>1.8886664778</v>
      </c>
      <c r="L605" s="16">
        <v>9.632200000000001</v>
      </c>
      <c r="M605" s="5">
        <v>11.332000000000001</v>
      </c>
      <c r="N605" s="5">
        <v>0.2</v>
      </c>
      <c r="O605" s="5">
        <v>10.682</v>
      </c>
      <c r="P605" s="5">
        <v>10.911</v>
      </c>
      <c r="Q605" s="5">
        <v>2.31</v>
      </c>
      <c r="R605" s="5">
        <v>0.47199999999999998</v>
      </c>
      <c r="S605" s="5">
        <v>0.28399999999999997</v>
      </c>
      <c r="U605" s="5">
        <v>0.22894896934186201</v>
      </c>
      <c r="V605" s="5">
        <v>379.79746964619102</v>
      </c>
      <c r="W605" s="72">
        <f t="shared" si="13"/>
        <v>3.7979746964619102E-2</v>
      </c>
      <c r="X605" s="5">
        <v>355.46586031263303</v>
      </c>
      <c r="Y605" s="5">
        <v>153</v>
      </c>
      <c r="Z605" s="5">
        <v>990.42617199999995</v>
      </c>
      <c r="AA605" s="5">
        <v>86.443568878623893</v>
      </c>
      <c r="AB605" s="5">
        <v>15.256045506979957</v>
      </c>
      <c r="AC605" s="5">
        <v>3.9047819691497274E-2</v>
      </c>
      <c r="AD605" s="5">
        <v>178.13420359712231</v>
      </c>
      <c r="AE605" s="5">
        <v>69.589352383544679</v>
      </c>
      <c r="AK605" s="5">
        <v>29.3</v>
      </c>
      <c r="AL605" s="5">
        <v>359</v>
      </c>
      <c r="AM605" s="5">
        <v>396</v>
      </c>
      <c r="AN605" s="5">
        <v>35.5</v>
      </c>
      <c r="AO605" s="5">
        <v>117</v>
      </c>
      <c r="AP605" s="5">
        <v>58.3</v>
      </c>
      <c r="AQ605" s="5">
        <v>99.9</v>
      </c>
      <c r="AR605" s="5">
        <v>9.5500000000000007</v>
      </c>
      <c r="AS605" s="5">
        <v>366</v>
      </c>
      <c r="AT605" s="5">
        <v>26.1</v>
      </c>
      <c r="AU605" s="5">
        <v>147</v>
      </c>
      <c r="AV605" s="5">
        <v>14.4</v>
      </c>
      <c r="AW605" s="5">
        <v>122</v>
      </c>
      <c r="AX605" s="5">
        <v>12.7</v>
      </c>
      <c r="AY605" s="5">
        <v>32.9</v>
      </c>
      <c r="AZ605" s="5">
        <v>4.59</v>
      </c>
      <c r="BA605" s="5">
        <v>23.3</v>
      </c>
      <c r="BB605" s="5">
        <v>5.97</v>
      </c>
      <c r="BC605" s="5">
        <v>2.14</v>
      </c>
      <c r="BD605" s="5">
        <v>6.53</v>
      </c>
      <c r="BE605" s="5">
        <v>0.94</v>
      </c>
      <c r="BF605" s="5">
        <v>5.56</v>
      </c>
      <c r="BG605" s="5">
        <v>1.07</v>
      </c>
      <c r="BH605" s="5">
        <v>2.5099999999999998</v>
      </c>
      <c r="BI605" s="5">
        <v>0.33600000000000002</v>
      </c>
      <c r="BJ605" s="5">
        <v>2.25</v>
      </c>
      <c r="BK605" s="5">
        <v>0.22800000000000001</v>
      </c>
      <c r="BL605" s="5">
        <v>3.94</v>
      </c>
      <c r="BM605" s="5">
        <v>0.91700000000000004</v>
      </c>
      <c r="BN605" s="5">
        <v>1.2</v>
      </c>
      <c r="BO605" s="5">
        <v>0.98</v>
      </c>
      <c r="BP605" s="5">
        <v>0.30299999999999999</v>
      </c>
    </row>
    <row r="606" spans="1:68">
      <c r="A606" s="15" t="s">
        <v>397</v>
      </c>
      <c r="B606" s="15" t="s">
        <v>1517</v>
      </c>
      <c r="C606" s="15" t="s">
        <v>1517</v>
      </c>
      <c r="D606" s="15" t="s">
        <v>354</v>
      </c>
      <c r="E606" s="5" t="s">
        <v>490</v>
      </c>
      <c r="F606" s="5" t="s">
        <v>99</v>
      </c>
      <c r="G606" s="5" t="s">
        <v>69</v>
      </c>
      <c r="H606" s="5">
        <v>49.057000000000002</v>
      </c>
      <c r="I606" s="5">
        <v>2.4220000000000002</v>
      </c>
      <c r="J606" s="5">
        <v>12.138</v>
      </c>
      <c r="K606" s="16">
        <v>1.8891664777499999</v>
      </c>
      <c r="L606" s="16">
        <v>9.6347500000000004</v>
      </c>
      <c r="M606" s="5">
        <v>11.335000000000001</v>
      </c>
      <c r="N606" s="5">
        <v>0.17799999999999999</v>
      </c>
      <c r="O606" s="5">
        <v>10.843999999999999</v>
      </c>
      <c r="P606" s="5">
        <v>10.678000000000001</v>
      </c>
      <c r="Q606" s="5">
        <v>2.1920000000000002</v>
      </c>
      <c r="R606" s="5">
        <v>0.44500000000000001</v>
      </c>
      <c r="S606" s="5">
        <v>0.32900000000000001</v>
      </c>
      <c r="U606" s="5">
        <v>0.245667641138825</v>
      </c>
      <c r="V606" s="5">
        <v>340.52812812910202</v>
      </c>
      <c r="W606" s="72">
        <f t="shared" si="13"/>
        <v>3.4052812812910199E-2</v>
      </c>
      <c r="X606" s="5">
        <v>391.73883592160701</v>
      </c>
      <c r="Y606" s="5">
        <v>120</v>
      </c>
      <c r="Z606" s="5">
        <v>961.899496</v>
      </c>
      <c r="AA606" s="5">
        <v>86.411894012839895</v>
      </c>
      <c r="AB606" s="5">
        <v>17.106499385223014</v>
      </c>
      <c r="AC606" s="5">
        <v>3.2483931957500267E-2</v>
      </c>
      <c r="AD606" s="5">
        <v>199.56421078838173</v>
      </c>
      <c r="AE606" s="5">
        <v>72.468330719417409</v>
      </c>
      <c r="AK606" s="5">
        <v>28</v>
      </c>
      <c r="AL606" s="5">
        <v>328.3</v>
      </c>
      <c r="AM606" s="5">
        <v>368</v>
      </c>
      <c r="AN606" s="5">
        <v>34.700000000000003</v>
      </c>
      <c r="AO606" s="5">
        <v>62.8</v>
      </c>
      <c r="AP606" s="5">
        <v>40.299999999999997</v>
      </c>
      <c r="AQ606" s="5">
        <v>96.4</v>
      </c>
      <c r="AR606" s="5">
        <v>10.7</v>
      </c>
      <c r="AS606" s="5">
        <v>386.1</v>
      </c>
      <c r="AT606" s="5">
        <v>24.31</v>
      </c>
      <c r="AU606" s="5">
        <v>150.5</v>
      </c>
      <c r="AV606" s="5">
        <v>15.28</v>
      </c>
      <c r="AW606" s="5">
        <v>133.6</v>
      </c>
      <c r="AX606" s="5">
        <v>13.73</v>
      </c>
      <c r="AY606" s="5">
        <v>33.9</v>
      </c>
      <c r="AZ606" s="5">
        <v>4.79</v>
      </c>
      <c r="BA606" s="5">
        <v>22.9</v>
      </c>
      <c r="BB606" s="5">
        <v>5.68</v>
      </c>
      <c r="BC606" s="5">
        <v>1.91</v>
      </c>
      <c r="BD606" s="5">
        <v>5.66</v>
      </c>
      <c r="BE606" s="5">
        <v>0.89900000000000002</v>
      </c>
      <c r="BF606" s="5">
        <v>4.82</v>
      </c>
      <c r="BG606" s="5">
        <v>1.0649999999999999</v>
      </c>
      <c r="BH606" s="5">
        <v>2.48</v>
      </c>
      <c r="BI606" s="5">
        <v>0.32</v>
      </c>
      <c r="BJ606" s="5">
        <v>1.94</v>
      </c>
      <c r="BK606" s="5">
        <v>0.29699999999999999</v>
      </c>
      <c r="BL606" s="5">
        <v>3.98</v>
      </c>
      <c r="BM606" s="5">
        <v>0.94</v>
      </c>
      <c r="BN606" s="5">
        <v>1.05</v>
      </c>
      <c r="BO606" s="5">
        <v>1.02</v>
      </c>
      <c r="BP606" s="5">
        <v>0.29599999999999999</v>
      </c>
    </row>
    <row r="607" spans="1:68">
      <c r="A607" s="15" t="s">
        <v>397</v>
      </c>
      <c r="B607" s="15" t="s">
        <v>1518</v>
      </c>
      <c r="C607" s="15" t="s">
        <v>1518</v>
      </c>
      <c r="D607" s="15" t="s">
        <v>393</v>
      </c>
      <c r="E607" s="5" t="s">
        <v>490</v>
      </c>
      <c r="F607" s="5" t="s">
        <v>99</v>
      </c>
      <c r="G607" s="5" t="s">
        <v>69</v>
      </c>
      <c r="H607" s="5">
        <v>49.996000000000002</v>
      </c>
      <c r="I607" s="5">
        <v>2.0459999999999998</v>
      </c>
      <c r="J607" s="5">
        <v>12.364000000000001</v>
      </c>
      <c r="K607" s="16">
        <v>1.8896664776999998</v>
      </c>
      <c r="L607" s="16">
        <v>9.6372999999999998</v>
      </c>
      <c r="M607" s="5">
        <v>11.337999999999999</v>
      </c>
      <c r="N607" s="5">
        <v>0.185</v>
      </c>
      <c r="O607" s="5">
        <v>10.871</v>
      </c>
      <c r="P607" s="5">
        <v>9.9640000000000004</v>
      </c>
      <c r="Q607" s="5">
        <v>2.294</v>
      </c>
      <c r="R607" s="5">
        <v>0.38800000000000001</v>
      </c>
      <c r="S607" s="5">
        <v>0.20599999999999999</v>
      </c>
      <c r="U607" s="5">
        <v>0.212369776521732</v>
      </c>
      <c r="V607" s="5">
        <v>50.725951195766797</v>
      </c>
      <c r="W607" s="72">
        <f t="shared" si="13"/>
        <v>5.0725951195766793E-3</v>
      </c>
      <c r="X607" s="5">
        <v>302.72580587312098</v>
      </c>
      <c r="Y607" s="5">
        <v>132</v>
      </c>
      <c r="Z607" s="5">
        <v>824.77126399999997</v>
      </c>
      <c r="AA607" s="5">
        <v>86.193146569670802</v>
      </c>
      <c r="AB607" s="5" t="s">
        <v>20</v>
      </c>
      <c r="AC607" s="5">
        <v>4.0981661580403041E-2</v>
      </c>
      <c r="AD607" s="5" t="s">
        <v>20</v>
      </c>
      <c r="AE607" s="5" t="s">
        <v>20</v>
      </c>
    </row>
    <row r="608" spans="1:68">
      <c r="A608" s="15" t="s">
        <v>397</v>
      </c>
      <c r="B608" s="15" t="s">
        <v>1519</v>
      </c>
      <c r="C608" s="15" t="s">
        <v>1519</v>
      </c>
      <c r="D608" s="15" t="s">
        <v>301</v>
      </c>
      <c r="E608" s="5" t="s">
        <v>490</v>
      </c>
      <c r="F608" s="5" t="s">
        <v>99</v>
      </c>
      <c r="G608" s="5" t="s">
        <v>69</v>
      </c>
      <c r="H608" s="5">
        <v>50.000999999999998</v>
      </c>
      <c r="I608" s="5">
        <v>2.1309999999999998</v>
      </c>
      <c r="J608" s="5">
        <v>11.749000000000001</v>
      </c>
      <c r="K608" s="16">
        <v>1.8896664776999998</v>
      </c>
      <c r="L608" s="16">
        <v>9.6372999999999998</v>
      </c>
      <c r="M608" s="5">
        <v>11.337999999999999</v>
      </c>
      <c r="N608" s="5">
        <v>0.16800000000000001</v>
      </c>
      <c r="O608" s="5">
        <v>11.016999999999999</v>
      </c>
      <c r="P608" s="5">
        <v>10.317</v>
      </c>
      <c r="Q608" s="5">
        <v>2.3290000000000002</v>
      </c>
      <c r="R608" s="5">
        <v>0.38300000000000001</v>
      </c>
      <c r="S608" s="5">
        <v>0.19700000000000001</v>
      </c>
      <c r="U608" s="5">
        <v>0.23760010715996699</v>
      </c>
      <c r="V608" s="5">
        <v>44.101693979313303</v>
      </c>
      <c r="W608" s="72">
        <f t="shared" si="13"/>
        <v>4.4101693979313305E-3</v>
      </c>
      <c r="X608" s="5">
        <v>423.84822333473898</v>
      </c>
      <c r="Y608" s="5">
        <v>122</v>
      </c>
      <c r="Z608" s="5">
        <v>892.33444399999996</v>
      </c>
      <c r="AA608" s="5">
        <v>86.472942873125007</v>
      </c>
      <c r="AB608" s="5">
        <v>21.624909353813212</v>
      </c>
      <c r="AC608" s="5">
        <v>3.8371467928039367E-2</v>
      </c>
      <c r="AD608" s="5">
        <v>170.61844053537283</v>
      </c>
      <c r="AE608" s="5">
        <v>79.73157958388154</v>
      </c>
      <c r="AK608" s="5">
        <v>28.2</v>
      </c>
      <c r="AL608" s="5">
        <v>241</v>
      </c>
      <c r="AM608" s="5">
        <v>327</v>
      </c>
      <c r="AO608" s="5">
        <v>124</v>
      </c>
      <c r="AP608" s="5">
        <v>49.090909090909101</v>
      </c>
      <c r="AR608" s="5">
        <v>8.9700000000000006</v>
      </c>
      <c r="AS608" s="5">
        <v>313</v>
      </c>
      <c r="AT608" s="5">
        <v>25.2</v>
      </c>
      <c r="AU608" s="5">
        <v>138.80000000000001</v>
      </c>
      <c r="AV608" s="5">
        <v>14.9</v>
      </c>
      <c r="AW608" s="5">
        <v>103</v>
      </c>
      <c r="AX608" s="5">
        <v>12.4</v>
      </c>
      <c r="AY608" s="5">
        <v>29.8</v>
      </c>
      <c r="AZ608" s="5">
        <v>4.16</v>
      </c>
      <c r="BA608" s="5">
        <v>19.600000000000001</v>
      </c>
      <c r="BB608" s="5">
        <v>5.84</v>
      </c>
      <c r="BC608" s="5">
        <v>2.17</v>
      </c>
      <c r="BD608" s="5">
        <v>5.31</v>
      </c>
      <c r="BE608" s="5">
        <v>1.02</v>
      </c>
      <c r="BF608" s="5">
        <v>5.23</v>
      </c>
      <c r="BG608" s="5">
        <v>1.0900000000000001</v>
      </c>
      <c r="BH608" s="5">
        <v>2.5299999999999998</v>
      </c>
      <c r="BI608" s="5">
        <v>0.38300000000000001</v>
      </c>
      <c r="BJ608" s="5">
        <v>2.0699999999999998</v>
      </c>
      <c r="BK608" s="5">
        <v>0.311</v>
      </c>
      <c r="BL608" s="5">
        <v>3.65</v>
      </c>
      <c r="BM608" s="5">
        <v>0.92</v>
      </c>
      <c r="BN608" s="5">
        <v>1.02</v>
      </c>
      <c r="BO608" s="5">
        <v>1.1299999999999999</v>
      </c>
      <c r="BP608" s="5">
        <v>0.35</v>
      </c>
    </row>
    <row r="609" spans="1:68">
      <c r="A609" s="15" t="s">
        <v>397</v>
      </c>
      <c r="B609" s="15" t="s">
        <v>1520</v>
      </c>
      <c r="C609" s="15" t="s">
        <v>1520</v>
      </c>
      <c r="D609" s="15" t="s">
        <v>358</v>
      </c>
      <c r="E609" s="5" t="s">
        <v>490</v>
      </c>
      <c r="F609" s="5" t="s">
        <v>99</v>
      </c>
      <c r="G609" s="5" t="s">
        <v>69</v>
      </c>
      <c r="H609" s="5">
        <v>49.921999999999997</v>
      </c>
      <c r="I609" s="5">
        <v>2.2010000000000001</v>
      </c>
      <c r="J609" s="5">
        <v>11.943</v>
      </c>
      <c r="K609" s="16">
        <v>1.8894998110499999</v>
      </c>
      <c r="L609" s="16">
        <v>9.63645</v>
      </c>
      <c r="M609" s="5">
        <v>11.337</v>
      </c>
      <c r="N609" s="5">
        <v>0.14499999999999999</v>
      </c>
      <c r="O609" s="5">
        <v>11.055</v>
      </c>
      <c r="P609" s="5">
        <v>10.114000000000001</v>
      </c>
      <c r="Q609" s="5">
        <v>2.2109999999999999</v>
      </c>
      <c r="R609" s="5">
        <v>0.435</v>
      </c>
      <c r="S609" s="5">
        <v>0.22</v>
      </c>
      <c r="U609" s="5">
        <v>0.293620844893419</v>
      </c>
      <c r="V609" s="5">
        <v>767.13933865028503</v>
      </c>
      <c r="W609" s="72">
        <f t="shared" si="13"/>
        <v>7.6713933865028505E-2</v>
      </c>
      <c r="X609" s="5">
        <v>377.10802607310598</v>
      </c>
      <c r="Y609" s="5">
        <v>131</v>
      </c>
      <c r="Z609" s="5">
        <v>796.74505599999998</v>
      </c>
      <c r="AA609" s="5">
        <v>86.444533396139803</v>
      </c>
      <c r="AB609" s="5">
        <v>18.503828560996368</v>
      </c>
      <c r="AC609" s="5">
        <v>3.6276835506944022E-2</v>
      </c>
      <c r="AD609" s="5">
        <v>158.08433650793651</v>
      </c>
      <c r="AE609" s="5">
        <v>97.548453452963116</v>
      </c>
      <c r="AK609" s="5">
        <v>26.7</v>
      </c>
      <c r="AL609" s="5">
        <v>243</v>
      </c>
      <c r="AM609" s="5">
        <v>283</v>
      </c>
      <c r="AN609" s="5">
        <v>30.9</v>
      </c>
      <c r="AO609" s="5">
        <v>153</v>
      </c>
      <c r="AP609" s="5">
        <v>57.3</v>
      </c>
      <c r="AQ609" s="5">
        <v>73.8</v>
      </c>
      <c r="AR609" s="5">
        <v>9.93</v>
      </c>
      <c r="AS609" s="5">
        <v>356</v>
      </c>
      <c r="AT609" s="5">
        <v>24.3</v>
      </c>
      <c r="AU609" s="5">
        <v>129.19999999999999</v>
      </c>
      <c r="AV609" s="5">
        <v>13.43</v>
      </c>
      <c r="AW609" s="5">
        <v>124.4</v>
      </c>
      <c r="AX609" s="5">
        <v>12.71</v>
      </c>
      <c r="AY609" s="5">
        <v>30.1</v>
      </c>
      <c r="AZ609" s="5">
        <v>4.2300000000000004</v>
      </c>
      <c r="BA609" s="5">
        <v>20.38</v>
      </c>
      <c r="BB609" s="5">
        <v>5.41</v>
      </c>
      <c r="BC609" s="5">
        <v>1.79</v>
      </c>
      <c r="BD609" s="5">
        <v>5.71</v>
      </c>
      <c r="BE609" s="5">
        <v>0.88</v>
      </c>
      <c r="BF609" s="5">
        <v>5.04</v>
      </c>
      <c r="BG609" s="5">
        <v>0.97199999999999998</v>
      </c>
      <c r="BH609" s="5">
        <v>2.64</v>
      </c>
      <c r="BI609" s="5">
        <v>0.30299999999999999</v>
      </c>
      <c r="BJ609" s="5">
        <v>1.83</v>
      </c>
      <c r="BK609" s="5">
        <v>0.28699999999999998</v>
      </c>
      <c r="BL609" s="5">
        <v>3.59</v>
      </c>
      <c r="BM609" s="5">
        <v>0.92500000000000004</v>
      </c>
      <c r="BN609" s="5">
        <v>0.99</v>
      </c>
      <c r="BO609" s="5">
        <v>0.90300000000000002</v>
      </c>
      <c r="BP609" s="5">
        <v>0.27700000000000002</v>
      </c>
    </row>
    <row r="610" spans="1:68">
      <c r="A610" s="15" t="s">
        <v>397</v>
      </c>
      <c r="B610" s="15" t="s">
        <v>1521</v>
      </c>
      <c r="C610" s="15" t="s">
        <v>1521</v>
      </c>
      <c r="D610" s="15" t="s">
        <v>300</v>
      </c>
      <c r="E610" s="5" t="s">
        <v>490</v>
      </c>
      <c r="F610" s="5" t="s">
        <v>99</v>
      </c>
      <c r="G610" s="5" t="s">
        <v>69</v>
      </c>
      <c r="H610" s="5">
        <v>49.73</v>
      </c>
      <c r="I610" s="5">
        <v>2.1659999999999999</v>
      </c>
      <c r="J610" s="5">
        <v>12.019</v>
      </c>
      <c r="K610" s="16">
        <v>1.8884998111499998</v>
      </c>
      <c r="L610" s="16">
        <v>9.6313499999999994</v>
      </c>
      <c r="M610" s="5">
        <v>11.331</v>
      </c>
      <c r="N610" s="5">
        <v>0.254</v>
      </c>
      <c r="O610" s="5">
        <v>11.073</v>
      </c>
      <c r="P610" s="5">
        <v>10.214</v>
      </c>
      <c r="Q610" s="5">
        <v>2.242</v>
      </c>
      <c r="R610" s="5">
        <v>0.34</v>
      </c>
      <c r="S610" s="5">
        <v>0.26100000000000001</v>
      </c>
      <c r="U610" s="5">
        <v>0.240728985311083</v>
      </c>
      <c r="V610" s="5">
        <v>35.510111833561702</v>
      </c>
      <c r="W610" s="72">
        <f t="shared" si="13"/>
        <v>3.5510111833561703E-3</v>
      </c>
      <c r="X610" s="5">
        <v>375.902535124677</v>
      </c>
      <c r="Y610" s="5">
        <v>86</v>
      </c>
      <c r="Z610" s="5">
        <v>879.32227599999999</v>
      </c>
      <c r="AA610" s="5">
        <v>86.472942873125007</v>
      </c>
      <c r="AB610" s="5">
        <v>18.701618662919252</v>
      </c>
      <c r="AC610" s="5">
        <v>3.0469609706214092E-2</v>
      </c>
      <c r="AD610" s="5">
        <v>165.90986339622643</v>
      </c>
      <c r="AE610" s="5">
        <v>89.824248250404096</v>
      </c>
      <c r="AK610" s="5">
        <v>26.8</v>
      </c>
      <c r="AL610" s="5">
        <v>289</v>
      </c>
      <c r="AM610" s="5">
        <v>349</v>
      </c>
      <c r="AN610" s="5">
        <v>35.299999999999997</v>
      </c>
      <c r="AO610" s="5">
        <v>100</v>
      </c>
      <c r="AP610" s="5">
        <v>50.4</v>
      </c>
      <c r="AQ610" s="5">
        <v>103</v>
      </c>
      <c r="AR610" s="5">
        <v>9.1</v>
      </c>
      <c r="AS610" s="5">
        <v>325</v>
      </c>
      <c r="AT610" s="5">
        <v>24.4</v>
      </c>
      <c r="AU610" s="5">
        <v>146</v>
      </c>
      <c r="AV610" s="5">
        <v>13.1</v>
      </c>
      <c r="AW610" s="5">
        <v>104</v>
      </c>
      <c r="AX610" s="5">
        <v>11</v>
      </c>
      <c r="AY610" s="5">
        <v>26.8</v>
      </c>
      <c r="AZ610" s="5">
        <v>4.03</v>
      </c>
      <c r="BA610" s="5">
        <v>20.100000000000001</v>
      </c>
      <c r="BB610" s="5">
        <v>5.4</v>
      </c>
      <c r="BC610" s="5">
        <v>2.0699999999999998</v>
      </c>
      <c r="BD610" s="5">
        <v>6.1</v>
      </c>
      <c r="BE610" s="5">
        <v>0.94</v>
      </c>
      <c r="BF610" s="5">
        <v>5.3</v>
      </c>
      <c r="BG610" s="5">
        <v>0.99</v>
      </c>
      <c r="BH610" s="5">
        <v>2.81</v>
      </c>
      <c r="BI610" s="5">
        <v>0.23200000000000001</v>
      </c>
      <c r="BJ610" s="5">
        <v>2.11</v>
      </c>
      <c r="BK610" s="5">
        <v>0.33800000000000002</v>
      </c>
      <c r="BL610" s="5">
        <v>3.24</v>
      </c>
      <c r="BM610" s="5">
        <v>0.83</v>
      </c>
      <c r="BN610" s="5">
        <v>0.91</v>
      </c>
      <c r="BO610" s="5">
        <v>0.79</v>
      </c>
      <c r="BP610" s="5">
        <v>0.3</v>
      </c>
    </row>
    <row r="611" spans="1:68">
      <c r="A611" s="15" t="s">
        <v>397</v>
      </c>
      <c r="B611" s="15" t="s">
        <v>1522</v>
      </c>
      <c r="C611" s="15" t="s">
        <v>1522</v>
      </c>
      <c r="D611" s="15" t="s">
        <v>395</v>
      </c>
      <c r="E611" s="5" t="s">
        <v>490</v>
      </c>
      <c r="F611" s="5" t="s">
        <v>99</v>
      </c>
      <c r="G611" s="5" t="s">
        <v>69</v>
      </c>
      <c r="H611" s="5">
        <v>49.921999999999997</v>
      </c>
      <c r="I611" s="5">
        <v>2.1869999999999998</v>
      </c>
      <c r="J611" s="5">
        <v>11.701000000000001</v>
      </c>
      <c r="K611" s="16">
        <v>1.8893331443999999</v>
      </c>
      <c r="L611" s="16">
        <v>9.6356000000000002</v>
      </c>
      <c r="M611" s="5">
        <v>11.336</v>
      </c>
      <c r="N611" s="5">
        <v>0.13500000000000001</v>
      </c>
      <c r="O611" s="5">
        <v>11.154</v>
      </c>
      <c r="P611" s="5">
        <v>10.593</v>
      </c>
      <c r="Q611" s="5">
        <v>2.0760000000000001</v>
      </c>
      <c r="R611" s="5">
        <v>0.34200000000000003</v>
      </c>
      <c r="S611" s="5">
        <v>0.19700000000000001</v>
      </c>
      <c r="U611" s="5">
        <v>0.22038642920943599</v>
      </c>
      <c r="V611" s="5">
        <v>21.498814626576799</v>
      </c>
      <c r="W611" s="72">
        <f t="shared" si="13"/>
        <v>2.1498814626576797E-3</v>
      </c>
      <c r="X611" s="5">
        <v>400.44728632486698</v>
      </c>
      <c r="Y611" s="5">
        <v>69</v>
      </c>
      <c r="Z611" s="5">
        <v>257.24055199999998</v>
      </c>
      <c r="AA611" s="5">
        <v>86.551839775062106</v>
      </c>
      <c r="AB611" s="5">
        <v>22.752686723003805</v>
      </c>
      <c r="AC611" s="5">
        <v>2.4303585057384149E-2</v>
      </c>
      <c r="AD611" s="5">
        <v>50.144357115009747</v>
      </c>
      <c r="AE611" s="5">
        <v>81.59438326895075</v>
      </c>
      <c r="AK611" s="5">
        <v>28.4</v>
      </c>
      <c r="AL611" s="5">
        <v>294</v>
      </c>
      <c r="AM611" s="5">
        <v>339</v>
      </c>
      <c r="AN611" s="5">
        <v>33.5</v>
      </c>
      <c r="AO611" s="5">
        <v>88.1</v>
      </c>
      <c r="AP611" s="5">
        <v>140.19999999999999</v>
      </c>
      <c r="AQ611" s="5">
        <v>90.7</v>
      </c>
      <c r="AR611" s="5">
        <v>8.34</v>
      </c>
      <c r="AS611" s="5">
        <v>326</v>
      </c>
      <c r="AT611" s="5">
        <v>25</v>
      </c>
      <c r="AU611" s="5">
        <v>128.30000000000001</v>
      </c>
      <c r="AV611" s="5">
        <v>11.99</v>
      </c>
      <c r="AW611" s="5">
        <v>96.6</v>
      </c>
      <c r="AX611" s="5">
        <v>11.12</v>
      </c>
      <c r="AY611" s="5">
        <v>27.01</v>
      </c>
      <c r="AZ611" s="5">
        <v>3.88</v>
      </c>
      <c r="BA611" s="5">
        <v>17.600000000000001</v>
      </c>
      <c r="BB611" s="5">
        <v>5.08</v>
      </c>
      <c r="BC611" s="5">
        <v>1.79</v>
      </c>
      <c r="BD611" s="5">
        <v>6</v>
      </c>
      <c r="BE611" s="5">
        <v>0.87</v>
      </c>
      <c r="BF611" s="5">
        <v>5.13</v>
      </c>
      <c r="BG611" s="5">
        <v>0.91</v>
      </c>
      <c r="BH611" s="5">
        <v>2.81</v>
      </c>
      <c r="BI611" s="5">
        <v>0.34200000000000003</v>
      </c>
      <c r="BJ611" s="5">
        <v>2.23</v>
      </c>
      <c r="BK611" s="5">
        <v>0.33</v>
      </c>
      <c r="BL611" s="5">
        <v>3.65</v>
      </c>
      <c r="BM611" s="5">
        <v>0.72</v>
      </c>
      <c r="BN611" s="5">
        <v>0.99</v>
      </c>
      <c r="BO611" s="5">
        <v>0.83</v>
      </c>
      <c r="BP611" s="5">
        <v>0.3</v>
      </c>
    </row>
    <row r="612" spans="1:68">
      <c r="A612" s="15" t="s">
        <v>397</v>
      </c>
      <c r="B612" s="15" t="s">
        <v>1523</v>
      </c>
      <c r="C612" s="15" t="s">
        <v>1523</v>
      </c>
      <c r="D612" s="15" t="s">
        <v>302</v>
      </c>
      <c r="E612" s="5" t="s">
        <v>490</v>
      </c>
      <c r="F612" s="5" t="s">
        <v>99</v>
      </c>
      <c r="G612" s="5" t="s">
        <v>69</v>
      </c>
      <c r="H612" s="5">
        <v>49.206000000000003</v>
      </c>
      <c r="I612" s="5">
        <v>2.6549999999999998</v>
      </c>
      <c r="J612" s="5">
        <v>12.17</v>
      </c>
      <c r="K612" s="16">
        <v>1.8903331443</v>
      </c>
      <c r="L612" s="16">
        <v>9.6407000000000007</v>
      </c>
      <c r="M612" s="5">
        <v>11.342000000000001</v>
      </c>
      <c r="N612" s="5">
        <v>0.158</v>
      </c>
      <c r="O612" s="5">
        <v>11.163</v>
      </c>
      <c r="P612" s="5">
        <v>10.173</v>
      </c>
      <c r="Q612" s="5">
        <v>2.0459999999999998</v>
      </c>
      <c r="R612" s="5">
        <v>0.308</v>
      </c>
      <c r="S612" s="5">
        <v>0.41499999999999998</v>
      </c>
      <c r="U612" s="5">
        <v>0.240661123509332</v>
      </c>
      <c r="V612" s="5">
        <v>75.450249335541002</v>
      </c>
      <c r="W612" s="72">
        <f t="shared" si="13"/>
        <v>7.5450249335541003E-3</v>
      </c>
      <c r="X612" s="5">
        <v>338.79890006956998</v>
      </c>
      <c r="Y612" s="5">
        <v>120</v>
      </c>
      <c r="Z612" s="5">
        <v>944.88358400000004</v>
      </c>
      <c r="AA612" s="5">
        <v>86.542145946453999</v>
      </c>
      <c r="AB612" s="5">
        <v>15.541233948145411</v>
      </c>
      <c r="AC612" s="5">
        <v>4.6932953639894859E-2</v>
      </c>
      <c r="AD612" s="5">
        <v>188.22382151394424</v>
      </c>
      <c r="AE612" s="5">
        <v>81.580041867570174</v>
      </c>
      <c r="AK612" s="5">
        <v>29.4</v>
      </c>
      <c r="AL612" s="5">
        <v>344</v>
      </c>
      <c r="AM612" s="5">
        <v>325</v>
      </c>
      <c r="AO612" s="5">
        <v>58</v>
      </c>
      <c r="AP612" s="5">
        <v>56.818181818181799</v>
      </c>
      <c r="AR612" s="5">
        <v>6.82</v>
      </c>
      <c r="AS612" s="5">
        <v>290</v>
      </c>
      <c r="AT612" s="5">
        <v>25.1</v>
      </c>
      <c r="AU612" s="5">
        <v>141.30000000000001</v>
      </c>
      <c r="AV612" s="5">
        <v>11.84</v>
      </c>
      <c r="AW612" s="5">
        <v>88.3</v>
      </c>
      <c r="AX612" s="5">
        <v>11.25</v>
      </c>
      <c r="AY612" s="5">
        <v>29.5</v>
      </c>
      <c r="AZ612" s="5">
        <v>4.47</v>
      </c>
      <c r="BA612" s="5">
        <v>21.8</v>
      </c>
      <c r="BB612" s="5">
        <v>5.41</v>
      </c>
      <c r="BC612" s="5">
        <v>2.3199999999999998</v>
      </c>
      <c r="BD612" s="5">
        <v>6.15</v>
      </c>
      <c r="BE612" s="5">
        <v>0.95</v>
      </c>
      <c r="BF612" s="5">
        <v>5.0199999999999996</v>
      </c>
      <c r="BG612" s="5">
        <v>1.1599999999999999</v>
      </c>
      <c r="BH612" s="5">
        <v>2.73</v>
      </c>
      <c r="BI612" s="5">
        <v>0.39</v>
      </c>
      <c r="BJ612" s="5">
        <v>2.1800000000000002</v>
      </c>
      <c r="BK612" s="5">
        <v>0.42099999999999999</v>
      </c>
      <c r="BL612" s="5">
        <v>4.05</v>
      </c>
      <c r="BM612" s="5">
        <v>0.83</v>
      </c>
      <c r="BN612" s="5">
        <v>1.04</v>
      </c>
      <c r="BO612" s="5">
        <v>0.84</v>
      </c>
      <c r="BP612" s="5">
        <v>0.33600000000000002</v>
      </c>
    </row>
    <row r="613" spans="1:68">
      <c r="A613" s="15" t="s">
        <v>397</v>
      </c>
      <c r="B613" s="15" t="s">
        <v>1524</v>
      </c>
      <c r="C613" s="15" t="s">
        <v>1524</v>
      </c>
      <c r="D613" s="15" t="s">
        <v>379</v>
      </c>
      <c r="E613" s="5" t="s">
        <v>490</v>
      </c>
      <c r="F613" s="5" t="s">
        <v>99</v>
      </c>
      <c r="G613" s="5" t="s">
        <v>69</v>
      </c>
      <c r="H613" s="5">
        <v>49.316000000000003</v>
      </c>
      <c r="I613" s="5">
        <v>2.218</v>
      </c>
      <c r="J613" s="5">
        <v>12.237</v>
      </c>
      <c r="K613" s="16">
        <v>1.8899998109999998</v>
      </c>
      <c r="L613" s="16">
        <v>9.6389999999999993</v>
      </c>
      <c r="M613" s="5">
        <v>11.34</v>
      </c>
      <c r="N613" s="5">
        <v>0.16900000000000001</v>
      </c>
      <c r="O613" s="5">
        <v>11.173</v>
      </c>
      <c r="P613" s="5">
        <v>10.382</v>
      </c>
      <c r="Q613" s="5">
        <v>2.1760000000000002</v>
      </c>
      <c r="R613" s="5">
        <v>0.40500000000000003</v>
      </c>
      <c r="S613" s="5">
        <v>0.222</v>
      </c>
      <c r="U613" s="5">
        <v>0.22724336112002599</v>
      </c>
      <c r="V613" s="5">
        <v>418.65938464238599</v>
      </c>
      <c r="W613" s="72">
        <f t="shared" si="13"/>
        <v>4.1865938464238597E-2</v>
      </c>
      <c r="X613" s="5">
        <v>389.97595424422798</v>
      </c>
      <c r="Y613" s="5">
        <v>56</v>
      </c>
      <c r="Z613" s="5">
        <v>343.82151599999997</v>
      </c>
      <c r="AA613" s="5">
        <v>86.680748035109701</v>
      </c>
      <c r="AB613" s="5" t="s">
        <v>20</v>
      </c>
      <c r="AC613" s="5">
        <v>1.6656370048989847E-2</v>
      </c>
      <c r="AD613" s="5" t="s">
        <v>20</v>
      </c>
      <c r="AE613" s="5" t="s">
        <v>20</v>
      </c>
    </row>
    <row r="614" spans="1:68">
      <c r="A614" s="15" t="s">
        <v>397</v>
      </c>
      <c r="B614" s="15" t="s">
        <v>1525</v>
      </c>
      <c r="C614" s="15" t="s">
        <v>1525</v>
      </c>
      <c r="D614" s="15" t="s">
        <v>353</v>
      </c>
      <c r="E614" s="5" t="s">
        <v>490</v>
      </c>
      <c r="F614" s="5" t="s">
        <v>99</v>
      </c>
      <c r="G614" s="5" t="s">
        <v>69</v>
      </c>
      <c r="H614" s="5">
        <v>49.764000000000003</v>
      </c>
      <c r="I614" s="5">
        <v>2.2839999999999998</v>
      </c>
      <c r="J614" s="5">
        <v>11.887</v>
      </c>
      <c r="K614" s="16">
        <v>1.8889998110999999</v>
      </c>
      <c r="L614" s="16">
        <v>9.6338999999999988</v>
      </c>
      <c r="M614" s="5">
        <v>11.334</v>
      </c>
      <c r="N614" s="5">
        <v>0.192</v>
      </c>
      <c r="O614" s="5">
        <v>11.363</v>
      </c>
      <c r="P614" s="5">
        <v>10.16</v>
      </c>
      <c r="Q614" s="5">
        <v>1.978</v>
      </c>
      <c r="R614" s="5">
        <v>0.42599999999999999</v>
      </c>
      <c r="S614" s="5">
        <v>0.254</v>
      </c>
      <c r="U614" s="5">
        <v>0.22663270101531299</v>
      </c>
      <c r="V614" s="5">
        <v>904.957744402662</v>
      </c>
      <c r="W614" s="72">
        <f t="shared" si="13"/>
        <v>9.04957744402662E-2</v>
      </c>
      <c r="X614" s="5">
        <v>366.72288576420198</v>
      </c>
      <c r="Y614" s="5">
        <v>113</v>
      </c>
      <c r="Z614" s="5">
        <v>902.34380399999998</v>
      </c>
      <c r="AA614" s="5">
        <v>86.696883789855193</v>
      </c>
      <c r="AB614" s="5">
        <v>18.428285716794072</v>
      </c>
      <c r="AC614" s="5">
        <v>3.1953335651073958E-2</v>
      </c>
      <c r="AD614" s="5">
        <v>194.89067041036716</v>
      </c>
      <c r="AE614" s="5">
        <v>77.085952726296938</v>
      </c>
      <c r="AK614" s="5">
        <v>25.5</v>
      </c>
      <c r="AL614" s="5">
        <v>296</v>
      </c>
      <c r="AM614" s="5">
        <v>337</v>
      </c>
      <c r="AO614" s="5">
        <v>94.8</v>
      </c>
      <c r="AP614" s="5">
        <v>100.7</v>
      </c>
      <c r="AR614" s="5">
        <v>9.76</v>
      </c>
      <c r="AS614" s="5">
        <v>357</v>
      </c>
      <c r="AT614" s="5">
        <v>25.3</v>
      </c>
      <c r="AU614" s="5">
        <v>137.4</v>
      </c>
      <c r="AV614" s="5">
        <v>13.32</v>
      </c>
      <c r="AW614" s="5">
        <v>122.6</v>
      </c>
      <c r="AX614" s="5">
        <v>11.74</v>
      </c>
      <c r="AY614" s="5">
        <v>29.4</v>
      </c>
      <c r="AZ614" s="5">
        <v>4.29</v>
      </c>
      <c r="BA614" s="5">
        <v>19.899999999999999</v>
      </c>
      <c r="BB614" s="5">
        <v>5.07</v>
      </c>
      <c r="BC614" s="5">
        <v>1.69</v>
      </c>
      <c r="BD614" s="5">
        <v>5.67</v>
      </c>
      <c r="BE614" s="5">
        <v>0.8</v>
      </c>
      <c r="BF614" s="5">
        <v>4.63</v>
      </c>
      <c r="BG614" s="5">
        <v>0.99</v>
      </c>
      <c r="BH614" s="5">
        <v>2.5099999999999998</v>
      </c>
      <c r="BI614" s="5">
        <v>0.34200000000000003</v>
      </c>
      <c r="BJ614" s="5">
        <v>2.54</v>
      </c>
      <c r="BK614" s="5">
        <v>0.27200000000000002</v>
      </c>
      <c r="BL614" s="5">
        <v>3.84</v>
      </c>
      <c r="BM614" s="5">
        <v>0.86</v>
      </c>
      <c r="BN614" s="5">
        <v>1.03</v>
      </c>
      <c r="BO614" s="5">
        <v>0.94</v>
      </c>
      <c r="BP614" s="5">
        <v>0.253</v>
      </c>
    </row>
    <row r="615" spans="1:68">
      <c r="A615" s="15" t="s">
        <v>397</v>
      </c>
      <c r="B615" s="15" t="s">
        <v>1526</v>
      </c>
      <c r="C615" s="15" t="s">
        <v>1526</v>
      </c>
      <c r="D615" s="15" t="s">
        <v>392</v>
      </c>
      <c r="E615" s="5" t="s">
        <v>490</v>
      </c>
      <c r="F615" s="5" t="s">
        <v>99</v>
      </c>
      <c r="G615" s="5" t="s">
        <v>69</v>
      </c>
      <c r="H615" s="5">
        <v>50.008000000000003</v>
      </c>
      <c r="I615" s="5">
        <v>2.0590000000000002</v>
      </c>
      <c r="J615" s="5">
        <v>11.842000000000001</v>
      </c>
      <c r="K615" s="16">
        <v>1.8896664776999998</v>
      </c>
      <c r="L615" s="16">
        <v>9.6372999999999998</v>
      </c>
      <c r="M615" s="5">
        <v>11.337999999999999</v>
      </c>
      <c r="N615" s="5">
        <v>0.17299999999999999</v>
      </c>
      <c r="O615" s="5">
        <v>11.378</v>
      </c>
      <c r="P615" s="5">
        <v>9.9990000000000006</v>
      </c>
      <c r="Q615" s="5">
        <v>2.2759999999999998</v>
      </c>
      <c r="R615" s="5">
        <v>0.38500000000000001</v>
      </c>
      <c r="S615" s="5">
        <v>0.186</v>
      </c>
      <c r="U615" s="5">
        <v>0.21517690580766</v>
      </c>
      <c r="V615" s="5">
        <v>34.010063003083097</v>
      </c>
      <c r="W615" s="72">
        <f t="shared" si="13"/>
        <v>3.4010063003083097E-3</v>
      </c>
      <c r="X615" s="5">
        <v>354.96600388285299</v>
      </c>
      <c r="Y615" s="5">
        <v>113</v>
      </c>
      <c r="Z615" s="5">
        <v>968.90604800000006</v>
      </c>
      <c r="AA615" s="5">
        <v>86.792443086706911</v>
      </c>
      <c r="AB615" s="5">
        <v>18.7812700467118</v>
      </c>
      <c r="AC615" s="5">
        <v>3.5356158408720799E-2</v>
      </c>
      <c r="AD615" s="5">
        <v>216.27367142857142</v>
      </c>
      <c r="AE615" s="5">
        <v>86.105204404825926</v>
      </c>
      <c r="AK615" s="5">
        <v>28.11</v>
      </c>
      <c r="AL615" s="5">
        <v>275</v>
      </c>
      <c r="AM615" s="5">
        <v>308</v>
      </c>
      <c r="AN615" s="5">
        <v>38.200000000000003</v>
      </c>
      <c r="AO615" s="5">
        <v>137.19999999999999</v>
      </c>
      <c r="AP615" s="5">
        <v>75.8</v>
      </c>
      <c r="AQ615" s="5">
        <v>78.2</v>
      </c>
      <c r="AR615" s="5">
        <v>7.83</v>
      </c>
      <c r="AS615" s="5">
        <v>322</v>
      </c>
      <c r="AT615" s="5">
        <v>22.27</v>
      </c>
      <c r="AU615" s="5">
        <v>123.5</v>
      </c>
      <c r="AV615" s="5">
        <v>11.28</v>
      </c>
      <c r="AW615" s="5">
        <v>100.3</v>
      </c>
      <c r="AX615" s="5">
        <v>10.33</v>
      </c>
      <c r="AY615" s="5">
        <v>24.99</v>
      </c>
      <c r="AZ615" s="5">
        <v>3.73</v>
      </c>
      <c r="BA615" s="5">
        <v>18.899999999999999</v>
      </c>
      <c r="BB615" s="5">
        <v>4.8899999999999997</v>
      </c>
      <c r="BC615" s="5">
        <v>1.55</v>
      </c>
      <c r="BD615" s="5">
        <v>4.82</v>
      </c>
      <c r="BE615" s="5">
        <v>0.83599999999999997</v>
      </c>
      <c r="BF615" s="5">
        <v>4.4800000000000004</v>
      </c>
      <c r="BG615" s="5">
        <v>0.877</v>
      </c>
      <c r="BH615" s="5">
        <v>2.36</v>
      </c>
      <c r="BI615" s="5">
        <v>0.318</v>
      </c>
      <c r="BJ615" s="5">
        <v>1.81</v>
      </c>
      <c r="BK615" s="5">
        <v>0.26400000000000001</v>
      </c>
      <c r="BL615" s="5">
        <v>3.54</v>
      </c>
      <c r="BM615" s="5">
        <v>0.73399999999999999</v>
      </c>
      <c r="BN615" s="5">
        <v>0.83799999999999997</v>
      </c>
      <c r="BO615" s="5">
        <v>0.73</v>
      </c>
      <c r="BP615" s="5">
        <v>0.251</v>
      </c>
    </row>
    <row r="616" spans="1:68">
      <c r="A616" s="15" t="s">
        <v>397</v>
      </c>
      <c r="B616" s="15" t="s">
        <v>1527</v>
      </c>
      <c r="C616" s="15" t="s">
        <v>1527</v>
      </c>
      <c r="D616" s="15" t="s">
        <v>331</v>
      </c>
      <c r="E616" s="5" t="s">
        <v>490</v>
      </c>
      <c r="F616" s="5" t="s">
        <v>99</v>
      </c>
      <c r="G616" s="5" t="s">
        <v>69</v>
      </c>
      <c r="H616" s="5">
        <v>49.298000000000002</v>
      </c>
      <c r="I616" s="5">
        <v>2.484</v>
      </c>
      <c r="J616" s="5">
        <v>11.82</v>
      </c>
      <c r="K616" s="16">
        <v>1.8889998110999999</v>
      </c>
      <c r="L616" s="16">
        <v>9.6338999999999988</v>
      </c>
      <c r="M616" s="5">
        <v>11.334</v>
      </c>
      <c r="N616" s="5">
        <v>0.15</v>
      </c>
      <c r="O616" s="5">
        <v>11.382</v>
      </c>
      <c r="P616" s="5">
        <v>10.353999999999999</v>
      </c>
      <c r="Q616" s="5">
        <v>2.2029999999999998</v>
      </c>
      <c r="R616" s="5">
        <v>0.41799999999999998</v>
      </c>
      <c r="S616" s="5">
        <v>0.192</v>
      </c>
      <c r="U616" s="5">
        <v>0.23018342846280301</v>
      </c>
      <c r="V616" s="5">
        <v>46.523907501072202</v>
      </c>
      <c r="W616" s="72">
        <f t="shared" si="13"/>
        <v>4.6523907501072204E-3</v>
      </c>
      <c r="X616" s="5">
        <v>364.12256496571302</v>
      </c>
      <c r="Y616" s="5">
        <v>144</v>
      </c>
      <c r="Z616" s="5">
        <v>880.82367999999997</v>
      </c>
      <c r="AA616" s="5">
        <v>86.990563817687701</v>
      </c>
      <c r="AB616" s="5">
        <v>15.970287937092676</v>
      </c>
      <c r="AC616" s="5">
        <v>4.1498611639485983E-2</v>
      </c>
      <c r="AD616" s="5">
        <v>156.7301921708185</v>
      </c>
      <c r="AE616" s="5">
        <v>66.144663351380188</v>
      </c>
      <c r="AK616" s="5">
        <v>30.1</v>
      </c>
      <c r="AL616" s="5">
        <v>337</v>
      </c>
      <c r="AM616" s="5">
        <v>379</v>
      </c>
      <c r="AN616" s="5">
        <v>33.299999999999997</v>
      </c>
      <c r="AO616" s="5">
        <v>98.3</v>
      </c>
      <c r="AP616" s="5">
        <v>50.7</v>
      </c>
      <c r="AQ616" s="5">
        <v>94.8</v>
      </c>
      <c r="AR616" s="5">
        <v>11.06</v>
      </c>
      <c r="AS616" s="5">
        <v>388</v>
      </c>
      <c r="AT616" s="5">
        <v>25.1</v>
      </c>
      <c r="AU616" s="5">
        <v>146.6</v>
      </c>
      <c r="AV616" s="5">
        <v>15.38</v>
      </c>
      <c r="AW616" s="5">
        <v>131.6</v>
      </c>
      <c r="AX616" s="5">
        <v>13.95</v>
      </c>
      <c r="AY616" s="5">
        <v>34.799999999999997</v>
      </c>
      <c r="AZ616" s="5">
        <v>4.87</v>
      </c>
      <c r="BA616" s="5">
        <v>22.8</v>
      </c>
      <c r="BB616" s="5">
        <v>6.1</v>
      </c>
      <c r="BC616" s="5">
        <v>2.23</v>
      </c>
      <c r="BD616" s="5">
        <v>6</v>
      </c>
      <c r="BE616" s="5">
        <v>0.91900000000000004</v>
      </c>
      <c r="BF616" s="5">
        <v>5.62</v>
      </c>
      <c r="BG616" s="5">
        <v>1.01</v>
      </c>
      <c r="BH616" s="5">
        <v>2.64</v>
      </c>
      <c r="BI616" s="5">
        <v>0.35599999999999998</v>
      </c>
      <c r="BJ616" s="5">
        <v>1.92</v>
      </c>
      <c r="BK616" s="5">
        <v>0.30499999999999999</v>
      </c>
      <c r="BL616" s="5">
        <v>3.76</v>
      </c>
      <c r="BM616" s="5">
        <v>0.91100000000000003</v>
      </c>
      <c r="BN616" s="5">
        <v>1.1100000000000001</v>
      </c>
      <c r="BO616" s="5">
        <v>0.83499999999999996</v>
      </c>
      <c r="BP616" s="5">
        <v>0.33100000000000002</v>
      </c>
    </row>
    <row r="617" spans="1:68">
      <c r="A617" s="15" t="s">
        <v>397</v>
      </c>
      <c r="B617" s="15" t="s">
        <v>1528</v>
      </c>
      <c r="C617" s="15" t="s">
        <v>1528</v>
      </c>
      <c r="D617" s="15" t="s">
        <v>384</v>
      </c>
      <c r="E617" s="5" t="s">
        <v>490</v>
      </c>
      <c r="F617" s="5" t="s">
        <v>99</v>
      </c>
      <c r="G617" s="5" t="s">
        <v>69</v>
      </c>
      <c r="H617" s="5">
        <v>49.427999999999997</v>
      </c>
      <c r="I617" s="5">
        <v>2.4569999999999999</v>
      </c>
      <c r="J617" s="5">
        <v>11.701000000000001</v>
      </c>
      <c r="K617" s="16">
        <v>1.8889998110999999</v>
      </c>
      <c r="L617" s="16">
        <v>9.6338999999999988</v>
      </c>
      <c r="M617" s="5">
        <v>11.334</v>
      </c>
      <c r="N617" s="5">
        <v>0.186</v>
      </c>
      <c r="O617" s="5">
        <v>11.497999999999999</v>
      </c>
      <c r="P617" s="5">
        <v>10.148999999999999</v>
      </c>
      <c r="Q617" s="5">
        <v>2.1659999999999999</v>
      </c>
      <c r="R617" s="5">
        <v>0.48399999999999999</v>
      </c>
      <c r="S617" s="5">
        <v>0.26700000000000002</v>
      </c>
      <c r="U617" s="5">
        <v>0.191784442522621</v>
      </c>
      <c r="V617" s="5">
        <v>748.89742495132703</v>
      </c>
      <c r="W617" s="72">
        <f t="shared" si="13"/>
        <v>7.4889742495132708E-2</v>
      </c>
      <c r="X617" s="5">
        <v>397.291338495025</v>
      </c>
      <c r="Y617" s="5">
        <v>149</v>
      </c>
      <c r="Z617" s="5">
        <v>655.11261200000001</v>
      </c>
      <c r="AA617" s="5">
        <v>87.041892373569894</v>
      </c>
      <c r="AB617" s="5" t="s">
        <v>20</v>
      </c>
      <c r="AC617" s="5">
        <v>3.7084144429098742E-2</v>
      </c>
      <c r="AD617" s="5" t="s">
        <v>20</v>
      </c>
      <c r="AE617" s="5" t="s">
        <v>20</v>
      </c>
    </row>
    <row r="618" spans="1:68">
      <c r="A618" s="15" t="s">
        <v>397</v>
      </c>
      <c r="B618" s="15" t="s">
        <v>1529</v>
      </c>
      <c r="C618" s="15" t="s">
        <v>1529</v>
      </c>
      <c r="D618" s="15" t="s">
        <v>346</v>
      </c>
      <c r="E618" s="5" t="s">
        <v>490</v>
      </c>
      <c r="F618" s="5" t="s">
        <v>99</v>
      </c>
      <c r="G618" s="5" t="s">
        <v>69</v>
      </c>
      <c r="H618" s="5">
        <v>49.533999999999999</v>
      </c>
      <c r="I618" s="5">
        <v>2.278</v>
      </c>
      <c r="J618" s="5">
        <v>11.698</v>
      </c>
      <c r="K618" s="16">
        <v>1.8896664776999998</v>
      </c>
      <c r="L618" s="16">
        <v>9.6372999999999998</v>
      </c>
      <c r="M618" s="5">
        <v>11.337999999999999</v>
      </c>
      <c r="N618" s="5">
        <v>0.19500000000000001</v>
      </c>
      <c r="O618" s="5">
        <v>11.566000000000001</v>
      </c>
      <c r="P618" s="5">
        <v>10.262</v>
      </c>
      <c r="Q618" s="5">
        <v>2.109</v>
      </c>
      <c r="R618" s="5">
        <v>0.40899999999999997</v>
      </c>
      <c r="S618" s="5">
        <v>0.248</v>
      </c>
      <c r="U618" s="5">
        <v>0.23055736956804099</v>
      </c>
      <c r="V618" s="5">
        <v>707.55912307330095</v>
      </c>
      <c r="W618" s="72">
        <f t="shared" si="13"/>
        <v>7.0755912307330096E-2</v>
      </c>
      <c r="X618" s="5">
        <v>427.73555660732899</v>
      </c>
      <c r="Y618" s="5">
        <v>150</v>
      </c>
      <c r="Z618" s="5">
        <v>837.78343199999995</v>
      </c>
      <c r="AA618" s="5">
        <v>87.039326968843895</v>
      </c>
      <c r="AB618" s="5">
        <v>22.996535301469297</v>
      </c>
      <c r="AC618" s="5">
        <v>4.4178941690365583E-2</v>
      </c>
      <c r="AD618" s="5">
        <v>160.18803671128106</v>
      </c>
      <c r="AE618" s="5">
        <v>80.897322655452982</v>
      </c>
      <c r="AK618" s="5">
        <v>26.6</v>
      </c>
      <c r="AL618" s="5">
        <v>293</v>
      </c>
      <c r="AM618" s="5">
        <v>321</v>
      </c>
      <c r="AO618" s="5">
        <v>98.8</v>
      </c>
      <c r="AP618" s="5">
        <v>38.9</v>
      </c>
      <c r="AR618" s="5">
        <v>8.98</v>
      </c>
      <c r="AS618" s="5">
        <v>332</v>
      </c>
      <c r="AT618" s="5">
        <v>25.7</v>
      </c>
      <c r="AU618" s="5">
        <v>128.6</v>
      </c>
      <c r="AV618" s="5">
        <v>12.78</v>
      </c>
      <c r="AW618" s="5">
        <v>105.2</v>
      </c>
      <c r="AX618" s="5">
        <v>12.1</v>
      </c>
      <c r="AY618" s="5">
        <v>28.5</v>
      </c>
      <c r="AZ618" s="5">
        <v>4.0599999999999996</v>
      </c>
      <c r="BA618" s="5">
        <v>18.600000000000001</v>
      </c>
      <c r="BB618" s="5">
        <v>4.78</v>
      </c>
      <c r="BC618" s="5">
        <v>1.83</v>
      </c>
      <c r="BD618" s="5">
        <v>5.44</v>
      </c>
      <c r="BE618" s="5">
        <v>0.86</v>
      </c>
      <c r="BF618" s="5">
        <v>5.23</v>
      </c>
      <c r="BG618" s="5">
        <v>0.97</v>
      </c>
      <c r="BH618" s="5">
        <v>2.6</v>
      </c>
      <c r="BI618" s="5">
        <v>0.371</v>
      </c>
      <c r="BJ618" s="5">
        <v>2.1</v>
      </c>
      <c r="BK618" s="5">
        <v>0.23699999999999999</v>
      </c>
      <c r="BL618" s="5">
        <v>3.53</v>
      </c>
      <c r="BM618" s="5">
        <v>0.8</v>
      </c>
      <c r="BN618" s="5">
        <v>0.89</v>
      </c>
      <c r="BO618" s="5">
        <v>0.83</v>
      </c>
      <c r="BP618" s="5">
        <v>0.26400000000000001</v>
      </c>
    </row>
    <row r="619" spans="1:68">
      <c r="A619" s="15" t="s">
        <v>397</v>
      </c>
      <c r="B619" s="15" t="s">
        <v>1530</v>
      </c>
      <c r="C619" s="15" t="s">
        <v>1530</v>
      </c>
      <c r="D619" s="15" t="s">
        <v>333</v>
      </c>
      <c r="E619" s="5" t="s">
        <v>490</v>
      </c>
      <c r="F619" s="5" t="s">
        <v>99</v>
      </c>
      <c r="G619" s="5" t="s">
        <v>69</v>
      </c>
      <c r="H619" s="5">
        <v>49.417000000000002</v>
      </c>
      <c r="I619" s="5">
        <v>2.2250000000000001</v>
      </c>
      <c r="J619" s="5">
        <v>11.585000000000001</v>
      </c>
      <c r="K619" s="16">
        <v>1.8886664778</v>
      </c>
      <c r="L619" s="16">
        <v>9.632200000000001</v>
      </c>
      <c r="M619" s="5">
        <v>11.332000000000001</v>
      </c>
      <c r="N619" s="5">
        <v>0.16700000000000001</v>
      </c>
      <c r="O619" s="5">
        <v>11.582000000000001</v>
      </c>
      <c r="P619" s="5">
        <v>10.449</v>
      </c>
      <c r="Q619" s="5">
        <v>2.2679999999999998</v>
      </c>
      <c r="R619" s="5">
        <v>0.34899999999999998</v>
      </c>
      <c r="S619" s="5">
        <v>0.26</v>
      </c>
      <c r="U619" s="5">
        <v>0.23271744782442999</v>
      </c>
      <c r="V619" s="5">
        <v>514.93323432900399</v>
      </c>
      <c r="W619" s="72">
        <f t="shared" si="13"/>
        <v>5.1493323432900397E-2</v>
      </c>
      <c r="X619" s="5">
        <v>387.82070865519501</v>
      </c>
      <c r="Y619" s="5">
        <v>176</v>
      </c>
      <c r="Z619" s="5">
        <v>834.78062399999999</v>
      </c>
      <c r="AA619" s="5">
        <v>87.175196347990308</v>
      </c>
      <c r="AB619" s="5">
        <v>19.066898163972223</v>
      </c>
      <c r="AC619" s="5">
        <v>6.074836559005304E-2</v>
      </c>
      <c r="AD619" s="5">
        <v>148.53747758007117</v>
      </c>
      <c r="AE619" s="5">
        <v>76.804438225884482</v>
      </c>
      <c r="AK619" s="5">
        <v>24.97</v>
      </c>
      <c r="AL619" s="5">
        <v>288</v>
      </c>
      <c r="AM619" s="5">
        <v>346</v>
      </c>
      <c r="AN619" s="5">
        <v>32.1</v>
      </c>
      <c r="AO619" s="5">
        <v>98.2</v>
      </c>
      <c r="AP619" s="5">
        <v>44.7</v>
      </c>
      <c r="AQ619" s="5">
        <v>81.400000000000006</v>
      </c>
      <c r="AR619" s="5">
        <v>7.98</v>
      </c>
      <c r="AS619" s="5">
        <v>362</v>
      </c>
      <c r="AT619" s="5">
        <v>25.1</v>
      </c>
      <c r="AU619" s="5">
        <v>138.6</v>
      </c>
      <c r="AV619" s="5">
        <v>13.03</v>
      </c>
      <c r="AW619" s="5">
        <v>101.9</v>
      </c>
      <c r="AX619" s="5">
        <v>12</v>
      </c>
      <c r="AY619" s="5">
        <v>30.3</v>
      </c>
      <c r="AZ619" s="5">
        <v>4.22</v>
      </c>
      <c r="BA619" s="5">
        <v>20.34</v>
      </c>
      <c r="BB619" s="5">
        <v>6.27</v>
      </c>
      <c r="BC619" s="5">
        <v>1.87</v>
      </c>
      <c r="BD619" s="5">
        <v>5.86</v>
      </c>
      <c r="BE619" s="5">
        <v>0.89200000000000002</v>
      </c>
      <c r="BF619" s="5">
        <v>5.62</v>
      </c>
      <c r="BG619" s="5">
        <v>1.006</v>
      </c>
      <c r="BH619" s="5">
        <v>2.68</v>
      </c>
      <c r="BI619" s="5">
        <v>0.317</v>
      </c>
      <c r="BJ619" s="5">
        <v>2.06</v>
      </c>
      <c r="BK619" s="5">
        <v>0.25600000000000001</v>
      </c>
      <c r="BL619" s="5">
        <v>4.03</v>
      </c>
      <c r="BM619" s="5">
        <v>0.79300000000000004</v>
      </c>
      <c r="BN619" s="5">
        <v>1</v>
      </c>
      <c r="BO619" s="5">
        <v>0.81399999999999995</v>
      </c>
      <c r="BP619" s="5">
        <v>0.29599999999999999</v>
      </c>
    </row>
    <row r="620" spans="1:68">
      <c r="A620" s="15" t="s">
        <v>397</v>
      </c>
      <c r="B620" s="15" t="s">
        <v>1531</v>
      </c>
      <c r="C620" s="15" t="s">
        <v>1531</v>
      </c>
      <c r="D620" s="15" t="s">
        <v>378</v>
      </c>
      <c r="E620" s="5" t="s">
        <v>490</v>
      </c>
      <c r="F620" s="5" t="s">
        <v>99</v>
      </c>
      <c r="G620" s="5" t="s">
        <v>69</v>
      </c>
      <c r="H620" s="5">
        <v>49.597999999999999</v>
      </c>
      <c r="I620" s="5">
        <v>2.1419999999999999</v>
      </c>
      <c r="J620" s="5">
        <v>11.897</v>
      </c>
      <c r="K620" s="16">
        <v>1.8889998110999999</v>
      </c>
      <c r="L620" s="16">
        <v>9.6338999999999988</v>
      </c>
      <c r="M620" s="5">
        <v>11.334</v>
      </c>
      <c r="N620" s="5">
        <v>0.16300000000000001</v>
      </c>
      <c r="O620" s="5">
        <v>11.625</v>
      </c>
      <c r="P620" s="5">
        <v>10.205</v>
      </c>
      <c r="Q620" s="5">
        <v>2.0699999999999998</v>
      </c>
      <c r="R620" s="5">
        <v>0.35199999999999998</v>
      </c>
      <c r="S620" s="5">
        <v>0.25600000000000001</v>
      </c>
      <c r="U620" s="5">
        <v>0.22726367220485699</v>
      </c>
      <c r="V620" s="5">
        <v>262.669729277557</v>
      </c>
      <c r="W620" s="72">
        <f t="shared" si="13"/>
        <v>2.6266972927755698E-2</v>
      </c>
      <c r="X620" s="5">
        <v>404.726459513875</v>
      </c>
      <c r="Y620" s="5">
        <v>108</v>
      </c>
      <c r="Z620" s="5">
        <v>422.394992</v>
      </c>
      <c r="AA620" s="5">
        <v>87.029554999478194</v>
      </c>
      <c r="AB620" s="5" t="s">
        <v>20</v>
      </c>
      <c r="AC620" s="5">
        <v>3.6959700991417203E-2</v>
      </c>
      <c r="AD620" s="5" t="s">
        <v>20</v>
      </c>
      <c r="AE620" s="5" t="s">
        <v>20</v>
      </c>
    </row>
    <row r="621" spans="1:68">
      <c r="A621" s="15" t="s">
        <v>397</v>
      </c>
      <c r="B621" s="15" t="s">
        <v>1532</v>
      </c>
      <c r="C621" s="15" t="s">
        <v>1532</v>
      </c>
      <c r="D621" s="15" t="s">
        <v>371</v>
      </c>
      <c r="E621" s="5" t="s">
        <v>490</v>
      </c>
      <c r="F621" s="5" t="s">
        <v>99</v>
      </c>
      <c r="G621" s="5" t="s">
        <v>69</v>
      </c>
      <c r="H621" s="5">
        <v>49.762</v>
      </c>
      <c r="I621" s="5">
        <v>2.0659999999999998</v>
      </c>
      <c r="J621" s="5">
        <v>11.528</v>
      </c>
      <c r="K621" s="16">
        <v>1.8884998111499998</v>
      </c>
      <c r="L621" s="16">
        <v>9.6313499999999994</v>
      </c>
      <c r="M621" s="5">
        <v>11.331</v>
      </c>
      <c r="N621" s="5">
        <v>0.19800000000000001</v>
      </c>
      <c r="O621" s="5">
        <v>12.121</v>
      </c>
      <c r="P621" s="5">
        <v>9.7729999999999997</v>
      </c>
      <c r="Q621" s="5">
        <v>2.2469999999999999</v>
      </c>
      <c r="R621" s="5">
        <v>0.34599999999999997</v>
      </c>
      <c r="S621" s="5">
        <v>0.26500000000000001</v>
      </c>
      <c r="U621" s="5">
        <v>0.23462444860338999</v>
      </c>
      <c r="V621" s="5">
        <v>462.88017858516702</v>
      </c>
      <c r="W621" s="72">
        <f t="shared" si="13"/>
        <v>4.6288017858516703E-2</v>
      </c>
      <c r="X621" s="5">
        <v>378.00133317145202</v>
      </c>
      <c r="Y621" s="5">
        <v>104</v>
      </c>
      <c r="Z621" s="5">
        <v>757.20808399999999</v>
      </c>
      <c r="AA621" s="5">
        <v>87.531629286585101</v>
      </c>
      <c r="AB621" s="5">
        <v>21.236029953452359</v>
      </c>
      <c r="AC621" s="5">
        <v>3.6208005081722359E-2</v>
      </c>
      <c r="AD621" s="5">
        <v>152.66292016129032</v>
      </c>
      <c r="AE621" s="5">
        <v>97.354542988958499</v>
      </c>
      <c r="AK621" s="5">
        <v>25.1</v>
      </c>
      <c r="AL621" s="5">
        <v>280</v>
      </c>
      <c r="AM621" s="5">
        <v>352</v>
      </c>
      <c r="AN621" s="5">
        <v>33.799999999999997</v>
      </c>
      <c r="AO621" s="5">
        <v>109.8</v>
      </c>
      <c r="AP621" s="5">
        <v>42.5</v>
      </c>
      <c r="AQ621" s="5">
        <v>82.2</v>
      </c>
      <c r="AR621" s="5">
        <v>7.16</v>
      </c>
      <c r="AS621" s="5">
        <v>306</v>
      </c>
      <c r="AT621" s="5">
        <v>23.9</v>
      </c>
      <c r="AU621" s="5">
        <v>117.2</v>
      </c>
      <c r="AV621" s="5">
        <v>10.34</v>
      </c>
      <c r="AW621" s="5">
        <v>87.2</v>
      </c>
      <c r="AX621" s="5">
        <v>9.74</v>
      </c>
      <c r="AY621" s="5">
        <v>24.1</v>
      </c>
      <c r="AZ621" s="5">
        <v>3.59</v>
      </c>
      <c r="BA621" s="5">
        <v>17.8</v>
      </c>
      <c r="BB621" s="5">
        <v>5.23</v>
      </c>
      <c r="BC621" s="5">
        <v>1.72</v>
      </c>
      <c r="BD621" s="5">
        <v>5.9</v>
      </c>
      <c r="BE621" s="5">
        <v>0.92</v>
      </c>
      <c r="BF621" s="5">
        <v>4.96</v>
      </c>
      <c r="BG621" s="5">
        <v>0.95</v>
      </c>
      <c r="BH621" s="5">
        <v>2.3199999999999998</v>
      </c>
      <c r="BI621" s="5">
        <v>0.318</v>
      </c>
      <c r="BJ621" s="5">
        <v>1.9</v>
      </c>
      <c r="BK621" s="5">
        <v>0.27800000000000002</v>
      </c>
      <c r="BL621" s="5">
        <v>3.32</v>
      </c>
      <c r="BM621" s="5">
        <v>0.67100000000000004</v>
      </c>
      <c r="BN621" s="5">
        <v>0.78</v>
      </c>
      <c r="BO621" s="5">
        <v>0.57199999999999995</v>
      </c>
      <c r="BP621" s="5">
        <v>0.249</v>
      </c>
    </row>
    <row r="622" spans="1:68">
      <c r="A622" s="15" t="s">
        <v>397</v>
      </c>
      <c r="B622" s="15" t="s">
        <v>1533</v>
      </c>
      <c r="C622" s="15" t="s">
        <v>1533</v>
      </c>
      <c r="D622" s="15" t="s">
        <v>294</v>
      </c>
      <c r="E622" s="5" t="s">
        <v>490</v>
      </c>
      <c r="F622" s="5" t="s">
        <v>99</v>
      </c>
      <c r="G622" s="5" t="s">
        <v>69</v>
      </c>
      <c r="H622" s="5">
        <v>49.613999999999997</v>
      </c>
      <c r="I622" s="5">
        <v>2.157</v>
      </c>
      <c r="J622" s="5">
        <v>11.618</v>
      </c>
      <c r="K622" s="16">
        <v>1.8896664776999998</v>
      </c>
      <c r="L622" s="16">
        <v>9.6372999999999998</v>
      </c>
      <c r="M622" s="5">
        <v>11.337999999999999</v>
      </c>
      <c r="N622" s="5">
        <v>0.151</v>
      </c>
      <c r="O622" s="5">
        <v>12.170999999999999</v>
      </c>
      <c r="P622" s="5">
        <v>9.9359999999999999</v>
      </c>
      <c r="Q622" s="5">
        <v>2.0659999999999998</v>
      </c>
      <c r="R622" s="5">
        <v>0.40600000000000003</v>
      </c>
      <c r="S622" s="5">
        <v>0.19800000000000001</v>
      </c>
      <c r="U622" s="5">
        <v>0.210207928956469</v>
      </c>
      <c r="V622" s="5">
        <v>147.00406263172499</v>
      </c>
      <c r="W622" s="72">
        <f t="shared" si="13"/>
        <v>1.4700406263172499E-2</v>
      </c>
      <c r="X622" s="5">
        <v>348.01784951263602</v>
      </c>
      <c r="Y622" s="5">
        <v>132</v>
      </c>
      <c r="Z622" s="5">
        <v>987.92383199999995</v>
      </c>
      <c r="AA622" s="5">
        <v>87.579710850802911</v>
      </c>
      <c r="AB622" s="5">
        <v>19.312866232665705</v>
      </c>
      <c r="AC622" s="5">
        <v>3.9164740623636403E-2</v>
      </c>
      <c r="AD622" s="5">
        <v>196.79757609561753</v>
      </c>
      <c r="AE622" s="5">
        <v>77.91250146644515</v>
      </c>
      <c r="AK622" s="5">
        <v>30</v>
      </c>
      <c r="AL622" s="5">
        <v>296</v>
      </c>
      <c r="AM622" s="5">
        <v>310</v>
      </c>
      <c r="AN622" s="5">
        <v>34.700000000000003</v>
      </c>
      <c r="AO622" s="5">
        <v>128.80000000000001</v>
      </c>
      <c r="AP622" s="5">
        <v>49.3</v>
      </c>
      <c r="AQ622" s="5">
        <v>82.3</v>
      </c>
      <c r="AR622" s="5">
        <v>7.54</v>
      </c>
      <c r="AS622" s="5">
        <v>335</v>
      </c>
      <c r="AT622" s="5">
        <v>23.4</v>
      </c>
      <c r="AU622" s="5">
        <v>137.4</v>
      </c>
      <c r="AV622" s="5">
        <v>11.81</v>
      </c>
      <c r="AW622" s="5">
        <v>102.5</v>
      </c>
      <c r="AX622" s="5">
        <v>11.12</v>
      </c>
      <c r="AY622" s="5">
        <v>26.98</v>
      </c>
      <c r="AZ622" s="5">
        <v>3.86</v>
      </c>
      <c r="BA622" s="5">
        <v>18.02</v>
      </c>
      <c r="BB622" s="5">
        <v>4.78</v>
      </c>
      <c r="BC622" s="5">
        <v>1.71</v>
      </c>
      <c r="BD622" s="5">
        <v>5.59</v>
      </c>
      <c r="BE622" s="5">
        <v>0.78300000000000003</v>
      </c>
      <c r="BF622" s="5">
        <v>5.0199999999999996</v>
      </c>
      <c r="BG622" s="5">
        <v>0.91</v>
      </c>
      <c r="BH622" s="5">
        <v>2.42</v>
      </c>
      <c r="BI622" s="5">
        <v>0.29499999999999998</v>
      </c>
      <c r="BJ622" s="5">
        <v>1.78</v>
      </c>
      <c r="BK622" s="5">
        <v>0.25</v>
      </c>
      <c r="BL622" s="5">
        <v>3.59</v>
      </c>
      <c r="BM622" s="5">
        <v>0.69099999999999995</v>
      </c>
      <c r="BN622" s="5">
        <v>0.95599999999999996</v>
      </c>
      <c r="BO622" s="5">
        <v>0.78500000000000003</v>
      </c>
      <c r="BP622" s="5">
        <v>0.26400000000000001</v>
      </c>
    </row>
    <row r="623" spans="1:68">
      <c r="A623" s="15" t="s">
        <v>397</v>
      </c>
      <c r="B623" s="15" t="s">
        <v>1534</v>
      </c>
      <c r="C623" s="15" t="s">
        <v>1534</v>
      </c>
      <c r="D623" s="15" t="s">
        <v>363</v>
      </c>
      <c r="E623" s="5" t="s">
        <v>490</v>
      </c>
      <c r="F623" s="5" t="s">
        <v>99</v>
      </c>
      <c r="G623" s="5" t="s">
        <v>69</v>
      </c>
      <c r="H623" s="5">
        <v>48.753</v>
      </c>
      <c r="I623" s="5">
        <v>2.5089999999999999</v>
      </c>
      <c r="J623" s="5">
        <v>11.663</v>
      </c>
      <c r="K623" s="16">
        <v>1.8888331444499999</v>
      </c>
      <c r="L623" s="16">
        <v>9.6330500000000008</v>
      </c>
      <c r="M623" s="5">
        <v>11.333</v>
      </c>
      <c r="N623" s="5">
        <v>0.21099999999999999</v>
      </c>
      <c r="O623" s="5">
        <v>12.173999999999999</v>
      </c>
      <c r="P623" s="5">
        <v>9.9870000000000001</v>
      </c>
      <c r="Q623" s="5">
        <v>2.1960000000000002</v>
      </c>
      <c r="R623" s="5">
        <v>0.496</v>
      </c>
      <c r="S623" s="5">
        <v>0.26900000000000002</v>
      </c>
      <c r="U623" s="5">
        <v>0.28609163506004598</v>
      </c>
      <c r="V623" s="5">
        <v>708.95434251845904</v>
      </c>
      <c r="W623" s="72">
        <f t="shared" si="13"/>
        <v>7.0895434251845899E-2</v>
      </c>
      <c r="X623" s="5">
        <v>378.01372851105799</v>
      </c>
      <c r="Y623" s="5">
        <v>172</v>
      </c>
      <c r="Z623" s="5">
        <v>849.29419600000006</v>
      </c>
      <c r="AA623" s="5">
        <v>87.826470286006796</v>
      </c>
      <c r="AB623" s="5">
        <v>16.017530869112626</v>
      </c>
      <c r="AC623" s="5">
        <v>4.1772852016583845E-2</v>
      </c>
      <c r="AD623" s="5">
        <v>163.64050019267822</v>
      </c>
      <c r="AE623" s="5">
        <v>82.685443658972815</v>
      </c>
      <c r="AK623" s="5">
        <v>29.86</v>
      </c>
      <c r="AL623" s="5">
        <v>346</v>
      </c>
      <c r="AM623" s="5">
        <v>300</v>
      </c>
      <c r="AN623" s="5">
        <v>31.1</v>
      </c>
      <c r="AO623" s="5">
        <v>137.6</v>
      </c>
      <c r="AP623" s="5">
        <v>61.9</v>
      </c>
      <c r="AQ623" s="5">
        <v>78.5</v>
      </c>
      <c r="AR623" s="5">
        <v>11.47</v>
      </c>
      <c r="AS623" s="5">
        <v>396</v>
      </c>
      <c r="AT623" s="5">
        <v>24.96</v>
      </c>
      <c r="AU623" s="5">
        <v>156.80000000000001</v>
      </c>
      <c r="AV623" s="5">
        <v>16.329999999999998</v>
      </c>
      <c r="AW623" s="5">
        <v>143.4</v>
      </c>
      <c r="AX623" s="5">
        <v>14.14</v>
      </c>
      <c r="AY623" s="5">
        <v>34.6</v>
      </c>
      <c r="AZ623" s="5">
        <v>4.91</v>
      </c>
      <c r="BA623" s="5">
        <v>23.6</v>
      </c>
      <c r="BB623" s="5">
        <v>6.49</v>
      </c>
      <c r="BC623" s="5">
        <v>2.08</v>
      </c>
      <c r="BD623" s="5">
        <v>6.07</v>
      </c>
      <c r="BE623" s="5">
        <v>0.91700000000000004</v>
      </c>
      <c r="BF623" s="5">
        <v>5.19</v>
      </c>
      <c r="BG623" s="5">
        <v>0.92900000000000005</v>
      </c>
      <c r="BH623" s="5">
        <v>2.46</v>
      </c>
      <c r="BI623" s="5">
        <v>0.32500000000000001</v>
      </c>
      <c r="BJ623" s="5">
        <v>1.87</v>
      </c>
      <c r="BK623" s="5">
        <v>0.29199999999999998</v>
      </c>
      <c r="BL623" s="5">
        <v>4.22</v>
      </c>
      <c r="BM623" s="5">
        <v>0.92200000000000004</v>
      </c>
      <c r="BN623" s="5">
        <v>1.1499999999999999</v>
      </c>
      <c r="BO623" s="5">
        <v>0.98799999999999999</v>
      </c>
      <c r="BP623" s="5">
        <v>0.34699999999999998</v>
      </c>
    </row>
    <row r="624" spans="1:68">
      <c r="A624" s="15" t="s">
        <v>397</v>
      </c>
      <c r="B624" s="15" t="s">
        <v>1535</v>
      </c>
      <c r="C624" s="15" t="s">
        <v>1535</v>
      </c>
      <c r="D624" s="15" t="s">
        <v>359</v>
      </c>
      <c r="E624" s="5" t="s">
        <v>490</v>
      </c>
      <c r="F624" s="5" t="s">
        <v>99</v>
      </c>
      <c r="G624" s="5" t="s">
        <v>69</v>
      </c>
      <c r="H624" s="5">
        <v>49.46</v>
      </c>
      <c r="I624" s="5">
        <v>2.2210000000000001</v>
      </c>
      <c r="J624" s="5">
        <v>11.47</v>
      </c>
      <c r="K624" s="16">
        <v>1.8893331443999999</v>
      </c>
      <c r="L624" s="16">
        <v>9.6356000000000002</v>
      </c>
      <c r="M624" s="5">
        <v>11.336</v>
      </c>
      <c r="N624" s="5">
        <v>0.19500000000000001</v>
      </c>
      <c r="O624" s="5">
        <v>12.202999999999999</v>
      </c>
      <c r="P624" s="5">
        <v>9.7509999999999994</v>
      </c>
      <c r="Q624" s="5">
        <v>2.25</v>
      </c>
      <c r="R624" s="5">
        <v>0.45100000000000001</v>
      </c>
      <c r="S624" s="5">
        <v>0.254</v>
      </c>
      <c r="U624" s="5">
        <v>0.29300617092433601</v>
      </c>
      <c r="V624" s="5">
        <v>1491.5940698970001</v>
      </c>
      <c r="W624" s="72">
        <f t="shared" si="13"/>
        <v>0.14915940698970001</v>
      </c>
      <c r="X624" s="5">
        <v>366.94950025287801</v>
      </c>
      <c r="Y624" s="5">
        <v>137</v>
      </c>
      <c r="Z624" s="5">
        <v>797.24552400000005</v>
      </c>
      <c r="AA624" s="5">
        <v>87.702015133994109</v>
      </c>
      <c r="AB624" s="5">
        <v>15.885259751206839</v>
      </c>
      <c r="AC624" s="5">
        <v>3.6592441089966808E-2</v>
      </c>
      <c r="AD624" s="5">
        <v>160.0894626506024</v>
      </c>
      <c r="AE624" s="5">
        <v>81.617317806221735</v>
      </c>
      <c r="AK624" s="5">
        <v>24.4</v>
      </c>
      <c r="AL624" s="5">
        <v>287</v>
      </c>
      <c r="AM624" s="5">
        <v>308</v>
      </c>
      <c r="AN624" s="5">
        <v>33.5</v>
      </c>
      <c r="AO624" s="5">
        <v>153</v>
      </c>
      <c r="AP624" s="5">
        <v>69.099999999999994</v>
      </c>
      <c r="AQ624" s="5">
        <v>103.6</v>
      </c>
      <c r="AR624" s="5">
        <v>10.199999999999999</v>
      </c>
      <c r="AS624" s="5">
        <v>372</v>
      </c>
      <c r="AT624" s="5">
        <v>23.2</v>
      </c>
      <c r="AU624" s="5">
        <v>149</v>
      </c>
      <c r="AV624" s="5">
        <v>14.9</v>
      </c>
      <c r="AW624" s="5">
        <v>123.9</v>
      </c>
      <c r="AX624" s="5">
        <v>13.4</v>
      </c>
      <c r="AY624" s="5">
        <v>35.9</v>
      </c>
      <c r="AZ624" s="5">
        <v>4.8099999999999996</v>
      </c>
      <c r="BA624" s="5">
        <v>23.1</v>
      </c>
      <c r="BB624" s="5">
        <v>5.44</v>
      </c>
      <c r="BC624" s="5">
        <v>2.2599999999999998</v>
      </c>
      <c r="BD624" s="5">
        <v>5.61</v>
      </c>
      <c r="BE624" s="5">
        <v>0.67</v>
      </c>
      <c r="BF624" s="5">
        <v>4.9800000000000004</v>
      </c>
      <c r="BG624" s="5">
        <v>1.03</v>
      </c>
      <c r="BH624" s="5">
        <v>2.5099999999999998</v>
      </c>
      <c r="BI624" s="5">
        <v>0.33100000000000002</v>
      </c>
      <c r="BJ624" s="5">
        <v>2.46</v>
      </c>
      <c r="BK624" s="5">
        <v>0.35</v>
      </c>
      <c r="BL624" s="5">
        <v>4.0999999999999996</v>
      </c>
      <c r="BM624" s="5">
        <v>0.8</v>
      </c>
      <c r="BN624" s="5">
        <v>1.06</v>
      </c>
      <c r="BO624" s="5">
        <v>0.98</v>
      </c>
      <c r="BP624" s="5">
        <v>0.28999999999999998</v>
      </c>
    </row>
    <row r="625" spans="1:68">
      <c r="A625" s="15" t="s">
        <v>397</v>
      </c>
      <c r="B625" s="15" t="s">
        <v>1536</v>
      </c>
      <c r="C625" s="15" t="s">
        <v>1536</v>
      </c>
      <c r="D625" s="15" t="s">
        <v>376</v>
      </c>
      <c r="E625" s="5" t="s">
        <v>490</v>
      </c>
      <c r="F625" s="5" t="s">
        <v>99</v>
      </c>
      <c r="G625" s="5" t="s">
        <v>69</v>
      </c>
      <c r="H625" s="5">
        <v>49.356999999999999</v>
      </c>
      <c r="I625" s="5">
        <v>2.1389999999999998</v>
      </c>
      <c r="J625" s="5">
        <v>11.760999999999999</v>
      </c>
      <c r="K625" s="16">
        <v>1.8883331445</v>
      </c>
      <c r="L625" s="16">
        <v>9.6304999999999996</v>
      </c>
      <c r="M625" s="5">
        <v>11.33</v>
      </c>
      <c r="N625" s="5">
        <v>0.19</v>
      </c>
      <c r="O625" s="5">
        <v>12.228999999999999</v>
      </c>
      <c r="P625" s="5">
        <v>9.8249999999999993</v>
      </c>
      <c r="Q625" s="5">
        <v>2.1920000000000002</v>
      </c>
      <c r="R625" s="5">
        <v>0.40400000000000003</v>
      </c>
      <c r="S625" s="5">
        <v>0.218</v>
      </c>
      <c r="U625" s="5">
        <v>0.22473539075076701</v>
      </c>
      <c r="V625" s="5">
        <v>498.17404097272703</v>
      </c>
      <c r="W625" s="72">
        <f t="shared" si="13"/>
        <v>4.9817404097272699E-2</v>
      </c>
      <c r="X625" s="5">
        <v>373.93411546568302</v>
      </c>
      <c r="Y625" s="5">
        <v>142</v>
      </c>
      <c r="Z625" s="5">
        <v>733.68608800000004</v>
      </c>
      <c r="AA625" s="5">
        <v>87.712663784903597</v>
      </c>
      <c r="AB625" s="5">
        <v>18.828505310457352</v>
      </c>
      <c r="AC625" s="5">
        <v>4.2340339529588315E-2</v>
      </c>
      <c r="AD625" s="5">
        <v>138.17063804143129</v>
      </c>
      <c r="AE625" s="5">
        <v>81.131910018327446</v>
      </c>
      <c r="AK625" s="5">
        <v>27.43</v>
      </c>
      <c r="AL625" s="5">
        <v>278</v>
      </c>
      <c r="AM625" s="5">
        <v>317</v>
      </c>
      <c r="AN625" s="5">
        <v>33.700000000000003</v>
      </c>
      <c r="AO625" s="5">
        <v>115.8</v>
      </c>
      <c r="AP625" s="5">
        <v>37.6</v>
      </c>
      <c r="AQ625" s="5">
        <v>75</v>
      </c>
      <c r="AR625" s="5">
        <v>8.24</v>
      </c>
      <c r="AS625" s="5">
        <v>350</v>
      </c>
      <c r="AT625" s="5">
        <v>24.87</v>
      </c>
      <c r="AU625" s="5">
        <v>136.4</v>
      </c>
      <c r="AV625" s="5">
        <v>12.66</v>
      </c>
      <c r="AW625" s="5">
        <v>106.3</v>
      </c>
      <c r="AX625" s="5">
        <v>11.56</v>
      </c>
      <c r="AY625" s="5">
        <v>27.7</v>
      </c>
      <c r="AZ625" s="5">
        <v>3.9</v>
      </c>
      <c r="BA625" s="5">
        <v>19.86</v>
      </c>
      <c r="BB625" s="5">
        <v>5.29</v>
      </c>
      <c r="BC625" s="5">
        <v>1.79</v>
      </c>
      <c r="BD625" s="5">
        <v>5.93</v>
      </c>
      <c r="BE625" s="5">
        <v>0.94099999999999995</v>
      </c>
      <c r="BF625" s="5">
        <v>5.31</v>
      </c>
      <c r="BG625" s="5">
        <v>1.006</v>
      </c>
      <c r="BH625" s="5">
        <v>2.76</v>
      </c>
      <c r="BI625" s="5">
        <v>0.32600000000000001</v>
      </c>
      <c r="BJ625" s="5">
        <v>2.21</v>
      </c>
      <c r="BK625" s="5">
        <v>0.29399999999999998</v>
      </c>
      <c r="BL625" s="5">
        <v>3.79</v>
      </c>
      <c r="BM625" s="5">
        <v>0.82</v>
      </c>
      <c r="BN625" s="5">
        <v>0.871</v>
      </c>
      <c r="BO625" s="5">
        <v>0.85299999999999998</v>
      </c>
      <c r="BP625" s="5">
        <v>0.26200000000000001</v>
      </c>
    </row>
    <row r="626" spans="1:68">
      <c r="A626" s="15" t="s">
        <v>397</v>
      </c>
      <c r="B626" s="15" t="s">
        <v>1537</v>
      </c>
      <c r="C626" s="15" t="s">
        <v>1537</v>
      </c>
      <c r="D626" s="15" t="s">
        <v>394</v>
      </c>
      <c r="E626" s="5" t="s">
        <v>490</v>
      </c>
      <c r="F626" s="5" t="s">
        <v>99</v>
      </c>
      <c r="G626" s="5" t="s">
        <v>69</v>
      </c>
      <c r="H626" s="5">
        <v>48.790999999999997</v>
      </c>
      <c r="I626" s="5">
        <v>2.048</v>
      </c>
      <c r="J626" s="5">
        <v>11.311</v>
      </c>
      <c r="K626" s="16">
        <v>1.8888331444499999</v>
      </c>
      <c r="L626" s="16">
        <v>9.6330500000000008</v>
      </c>
      <c r="M626" s="5">
        <v>11.333</v>
      </c>
      <c r="N626" s="5">
        <v>0.189</v>
      </c>
      <c r="O626" s="5">
        <v>12.263999999999999</v>
      </c>
      <c r="P626" s="5">
        <v>10.946</v>
      </c>
      <c r="Q626" s="5">
        <v>2.173</v>
      </c>
      <c r="R626" s="5">
        <v>0.32100000000000001</v>
      </c>
      <c r="S626" s="5">
        <v>0.27800000000000002</v>
      </c>
      <c r="U626" s="5">
        <v>0.20288979458133699</v>
      </c>
      <c r="V626" s="5">
        <v>65.153306189176106</v>
      </c>
      <c r="W626" s="72">
        <f t="shared" si="13"/>
        <v>6.5153306189176105E-3</v>
      </c>
      <c r="X626" s="5">
        <v>394.198259224411</v>
      </c>
      <c r="Y626" s="5">
        <v>46</v>
      </c>
      <c r="Z626" s="5">
        <v>795.74411999999995</v>
      </c>
      <c r="AA626" s="5">
        <v>87.968241197508604</v>
      </c>
      <c r="AB626" s="5">
        <v>22.397628365023351</v>
      </c>
      <c r="AC626" s="5">
        <v>1.7262359480011175E-2</v>
      </c>
      <c r="AD626" s="5">
        <v>163.06231967213114</v>
      </c>
      <c r="AE626" s="5">
        <v>77.144408586059697</v>
      </c>
      <c r="AK626" s="5">
        <v>31.2</v>
      </c>
      <c r="AL626" s="5">
        <v>296.39999999999998</v>
      </c>
      <c r="AM626" s="5">
        <v>377</v>
      </c>
      <c r="AN626" s="5">
        <v>35.299999999999997</v>
      </c>
      <c r="AO626" s="5">
        <v>152.5</v>
      </c>
      <c r="AP626" s="5">
        <v>70.3</v>
      </c>
      <c r="AQ626" s="5">
        <v>78</v>
      </c>
      <c r="AR626" s="5">
        <v>7.51</v>
      </c>
      <c r="AS626" s="5">
        <v>325.89999999999998</v>
      </c>
      <c r="AT626" s="5">
        <v>23.1</v>
      </c>
      <c r="AU626" s="5">
        <v>129.30000000000001</v>
      </c>
      <c r="AV626" s="5">
        <v>11.24</v>
      </c>
      <c r="AW626" s="5">
        <v>93.8</v>
      </c>
      <c r="AX626" s="5">
        <v>10.54</v>
      </c>
      <c r="AY626" s="5">
        <v>26.3</v>
      </c>
      <c r="AZ626" s="5">
        <v>3.61</v>
      </c>
      <c r="BA626" s="5">
        <v>17.600000000000001</v>
      </c>
      <c r="BB626" s="5">
        <v>4.97</v>
      </c>
      <c r="BC626" s="5">
        <v>1.79</v>
      </c>
      <c r="BD626" s="5">
        <v>5.01</v>
      </c>
      <c r="BE626" s="5">
        <v>0.87</v>
      </c>
      <c r="BF626" s="5">
        <v>4.88</v>
      </c>
      <c r="BG626" s="5">
        <v>0.89600000000000002</v>
      </c>
      <c r="BH626" s="5">
        <v>2.2599999999999998</v>
      </c>
      <c r="BI626" s="5">
        <v>0.252</v>
      </c>
      <c r="BJ626" s="5">
        <v>2</v>
      </c>
      <c r="BK626" s="5">
        <v>0.23799999999999999</v>
      </c>
      <c r="BL626" s="5">
        <v>3.5</v>
      </c>
      <c r="BM626" s="5">
        <v>0.67900000000000005</v>
      </c>
      <c r="BN626" s="5">
        <v>0.89</v>
      </c>
      <c r="BO626" s="5">
        <v>0.82</v>
      </c>
      <c r="BP626" s="5">
        <v>0.33300000000000002</v>
      </c>
    </row>
    <row r="627" spans="1:68">
      <c r="A627" s="15" t="s">
        <v>397</v>
      </c>
      <c r="B627" s="15" t="s">
        <v>1538</v>
      </c>
      <c r="C627" s="15" t="s">
        <v>1538</v>
      </c>
      <c r="D627" s="15" t="s">
        <v>356</v>
      </c>
      <c r="E627" s="5" t="s">
        <v>490</v>
      </c>
      <c r="F627" s="5" t="s">
        <v>99</v>
      </c>
      <c r="G627" s="5" t="s">
        <v>69</v>
      </c>
      <c r="H627" s="5">
        <v>49.468000000000004</v>
      </c>
      <c r="I627" s="5">
        <v>1.9990000000000001</v>
      </c>
      <c r="J627" s="5">
        <v>11.505000000000001</v>
      </c>
      <c r="K627" s="16">
        <v>1.8896664776999998</v>
      </c>
      <c r="L627" s="16">
        <v>9.6372999999999998</v>
      </c>
      <c r="M627" s="5">
        <v>11.337999999999999</v>
      </c>
      <c r="N627" s="5">
        <v>0.16800000000000001</v>
      </c>
      <c r="O627" s="5">
        <v>12.452999999999999</v>
      </c>
      <c r="P627" s="5">
        <v>9.9480000000000004</v>
      </c>
      <c r="Q627" s="5">
        <v>2.286</v>
      </c>
      <c r="R627" s="5">
        <v>0.26600000000000001</v>
      </c>
      <c r="S627" s="5">
        <v>0.20699999999999999</v>
      </c>
      <c r="U627" s="5">
        <v>0.22717303684342499</v>
      </c>
      <c r="V627" s="5">
        <v>64.044276969357298</v>
      </c>
      <c r="W627" s="72">
        <f t="shared" si="13"/>
        <v>6.4044276969357295E-3</v>
      </c>
      <c r="X627" s="5">
        <v>302.434742446092</v>
      </c>
      <c r="Y627" s="5">
        <v>116</v>
      </c>
      <c r="Z627" s="5">
        <v>846.79185600000005</v>
      </c>
      <c r="AA627" s="5">
        <v>87.922017450265301</v>
      </c>
      <c r="AB627" s="5" t="s">
        <v>20</v>
      </c>
      <c r="AC627" s="5">
        <v>5.2531972670619161E-2</v>
      </c>
      <c r="AD627" s="5" t="s">
        <v>20</v>
      </c>
      <c r="AE627" s="5" t="s">
        <v>20</v>
      </c>
    </row>
    <row r="628" spans="1:68">
      <c r="A628" s="15" t="s">
        <v>397</v>
      </c>
      <c r="B628" s="15" t="s">
        <v>1539</v>
      </c>
      <c r="C628" s="15" t="s">
        <v>1539</v>
      </c>
      <c r="D628" s="15" t="s">
        <v>323</v>
      </c>
      <c r="E628" s="5" t="s">
        <v>490</v>
      </c>
      <c r="F628" s="5" t="s">
        <v>99</v>
      </c>
      <c r="G628" s="5" t="s">
        <v>69</v>
      </c>
      <c r="H628" s="5">
        <v>48.417999999999999</v>
      </c>
      <c r="I628" s="5">
        <v>2.448</v>
      </c>
      <c r="J628" s="5">
        <v>11.895</v>
      </c>
      <c r="K628" s="16">
        <v>1.8884998111499998</v>
      </c>
      <c r="L628" s="16">
        <v>9.6313499999999994</v>
      </c>
      <c r="M628" s="5">
        <v>11.331</v>
      </c>
      <c r="N628" s="5">
        <v>0.17699999999999999</v>
      </c>
      <c r="O628" s="5">
        <v>12.513999999999999</v>
      </c>
      <c r="P628" s="5">
        <v>10.022</v>
      </c>
      <c r="Q628" s="5">
        <v>2.1030000000000002</v>
      </c>
      <c r="R628" s="5">
        <v>0.44900000000000001</v>
      </c>
      <c r="S628" s="5">
        <v>0.29899999999999999</v>
      </c>
      <c r="U628" s="5">
        <v>0.216236613399264</v>
      </c>
      <c r="V628" s="5">
        <v>1001.96455654284</v>
      </c>
      <c r="W628" s="72">
        <f t="shared" si="13"/>
        <v>0.10019645565428401</v>
      </c>
      <c r="X628" s="5">
        <v>373.62981068246597</v>
      </c>
      <c r="Y628" s="5">
        <v>175</v>
      </c>
      <c r="Z628" s="5">
        <v>761.71229600000004</v>
      </c>
      <c r="AA628" s="5">
        <v>88.133468221597099</v>
      </c>
      <c r="AB628" s="5">
        <v>19.561770192799266</v>
      </c>
      <c r="AC628" s="5">
        <v>4.6950374929293485E-2</v>
      </c>
      <c r="AD628" s="5">
        <v>152.95427630522087</v>
      </c>
      <c r="AE628" s="5">
        <v>67.785772225474616</v>
      </c>
      <c r="AO628" s="5">
        <v>106</v>
      </c>
      <c r="AP628" s="5">
        <v>73.818181818181799</v>
      </c>
      <c r="AR628" s="5">
        <v>9.8000000000000007</v>
      </c>
      <c r="AS628" s="5">
        <v>370</v>
      </c>
      <c r="AT628" s="5">
        <v>22.3</v>
      </c>
      <c r="AU628" s="5">
        <v>137</v>
      </c>
      <c r="AV628" s="5">
        <v>14.4</v>
      </c>
      <c r="AW628" s="5">
        <v>119.4</v>
      </c>
      <c r="AX628" s="5">
        <v>10.93</v>
      </c>
      <c r="AY628" s="5">
        <v>31.9</v>
      </c>
      <c r="AZ628" s="5">
        <v>4.3600000000000003</v>
      </c>
      <c r="BA628" s="5">
        <v>19.100000000000001</v>
      </c>
      <c r="BB628" s="5">
        <v>6</v>
      </c>
      <c r="BC628" s="5">
        <v>1.64</v>
      </c>
      <c r="BD628" s="5">
        <v>5.3</v>
      </c>
      <c r="BE628" s="5">
        <v>0.79</v>
      </c>
      <c r="BF628" s="5">
        <v>4.9800000000000004</v>
      </c>
      <c r="BG628" s="5">
        <v>0.94</v>
      </c>
      <c r="BH628" s="5">
        <v>2.4</v>
      </c>
      <c r="BI628" s="5">
        <v>0.3</v>
      </c>
      <c r="BJ628" s="5">
        <v>1.86</v>
      </c>
      <c r="BK628" s="5">
        <v>0.23</v>
      </c>
    </row>
    <row r="629" spans="1:68">
      <c r="A629" s="15" t="s">
        <v>397</v>
      </c>
      <c r="B629" s="15" t="s">
        <v>1540</v>
      </c>
      <c r="C629" s="15" t="s">
        <v>1540</v>
      </c>
      <c r="D629" s="15" t="s">
        <v>361</v>
      </c>
      <c r="E629" s="5" t="s">
        <v>490</v>
      </c>
      <c r="F629" s="5" t="s">
        <v>99</v>
      </c>
      <c r="G629" s="5" t="s">
        <v>69</v>
      </c>
      <c r="H629" s="5">
        <v>49.152000000000001</v>
      </c>
      <c r="I629" s="5">
        <v>2.3559999999999999</v>
      </c>
      <c r="J629" s="5">
        <v>11.391999999999999</v>
      </c>
      <c r="K629" s="16">
        <v>1.8889998110999999</v>
      </c>
      <c r="L629" s="16">
        <v>9.6338999999999988</v>
      </c>
      <c r="M629" s="5">
        <v>11.334</v>
      </c>
      <c r="N629" s="5">
        <v>0.161</v>
      </c>
      <c r="O629" s="5">
        <v>12.523999999999999</v>
      </c>
      <c r="P629" s="5">
        <v>9.9510000000000005</v>
      </c>
      <c r="Q629" s="5">
        <v>2.177</v>
      </c>
      <c r="R629" s="5">
        <v>0.33400000000000002</v>
      </c>
      <c r="S629" s="5">
        <v>0.223</v>
      </c>
      <c r="U629" s="5">
        <v>0.277988022408927</v>
      </c>
      <c r="V629" s="5">
        <v>699.57917419193495</v>
      </c>
      <c r="W629" s="72">
        <f t="shared" si="13"/>
        <v>6.9957917419193494E-2</v>
      </c>
      <c r="X629" s="5">
        <v>379.46712937276499</v>
      </c>
      <c r="Y629" s="5">
        <v>120</v>
      </c>
      <c r="Z629" s="5">
        <v>902.34380399999998</v>
      </c>
      <c r="AA629" s="5">
        <v>88.039140977941699</v>
      </c>
      <c r="AB629" s="5">
        <v>16.643295147928288</v>
      </c>
      <c r="AC629" s="5">
        <v>4.3279490182897062E-2</v>
      </c>
      <c r="AD629" s="5">
        <v>175.21238912621357</v>
      </c>
      <c r="AE629" s="5">
        <v>87.41761710972547</v>
      </c>
      <c r="AK629" s="5">
        <v>29.4</v>
      </c>
      <c r="AL629" s="5">
        <v>317</v>
      </c>
      <c r="AM629" s="5">
        <v>334</v>
      </c>
      <c r="AN629" s="5">
        <v>33.1</v>
      </c>
      <c r="AO629" s="5">
        <v>145.69999999999999</v>
      </c>
      <c r="AP629" s="5">
        <v>55.3</v>
      </c>
      <c r="AQ629" s="5">
        <v>79</v>
      </c>
      <c r="AR629" s="5">
        <v>7.71</v>
      </c>
      <c r="AS629" s="5">
        <v>334</v>
      </c>
      <c r="AT629" s="5">
        <v>25.51</v>
      </c>
      <c r="AU629" s="5">
        <v>159.5</v>
      </c>
      <c r="AV629" s="5">
        <v>13.3</v>
      </c>
      <c r="AW629" s="5">
        <v>94.1</v>
      </c>
      <c r="AX629" s="5">
        <v>11.11</v>
      </c>
      <c r="AY629" s="5">
        <v>31.8</v>
      </c>
      <c r="AZ629" s="5">
        <v>4.63</v>
      </c>
      <c r="BA629" s="5">
        <v>22.8</v>
      </c>
      <c r="BB629" s="5">
        <v>5.99</v>
      </c>
      <c r="BC629" s="5">
        <v>2.04</v>
      </c>
      <c r="BD629" s="5">
        <v>6.28</v>
      </c>
      <c r="BE629" s="5">
        <v>0.86799999999999999</v>
      </c>
      <c r="BF629" s="5">
        <v>5.15</v>
      </c>
      <c r="BG629" s="5">
        <v>1.08</v>
      </c>
      <c r="BH629" s="5">
        <v>2.76</v>
      </c>
      <c r="BI629" s="5">
        <v>0.33</v>
      </c>
      <c r="BJ629" s="5">
        <v>2.09</v>
      </c>
      <c r="BK629" s="5">
        <v>0.30399999999999999</v>
      </c>
      <c r="BL629" s="5">
        <v>4.04</v>
      </c>
      <c r="BM629" s="5">
        <v>0.70099999999999996</v>
      </c>
      <c r="BN629" s="5">
        <v>0.98299999999999998</v>
      </c>
      <c r="BO629" s="5">
        <v>0.84299999999999997</v>
      </c>
      <c r="BP629" s="5">
        <v>0.23899999999999999</v>
      </c>
    </row>
    <row r="630" spans="1:68">
      <c r="A630" s="15" t="s">
        <v>397</v>
      </c>
      <c r="B630" s="15" t="s">
        <v>1541</v>
      </c>
      <c r="C630" s="15" t="s">
        <v>1541</v>
      </c>
      <c r="D630" s="15" t="s">
        <v>370</v>
      </c>
      <c r="E630" s="5" t="s">
        <v>490</v>
      </c>
      <c r="F630" s="5" t="s">
        <v>99</v>
      </c>
      <c r="G630" s="5" t="s">
        <v>69</v>
      </c>
      <c r="H630" s="5">
        <v>49.279000000000003</v>
      </c>
      <c r="I630" s="5">
        <v>2.0099999999999998</v>
      </c>
      <c r="J630" s="5">
        <v>11.686999999999999</v>
      </c>
      <c r="K630" s="16">
        <v>1.8893331443999999</v>
      </c>
      <c r="L630" s="16">
        <v>9.6356000000000002</v>
      </c>
      <c r="M630" s="5">
        <v>11.336</v>
      </c>
      <c r="N630" s="5">
        <v>0.17899999999999999</v>
      </c>
      <c r="O630" s="5">
        <v>12.568</v>
      </c>
      <c r="P630" s="5">
        <v>10.003</v>
      </c>
      <c r="Q630" s="5">
        <v>2.1190000000000002</v>
      </c>
      <c r="R630" s="5">
        <v>0.316</v>
      </c>
      <c r="S630" s="5">
        <v>0.14299999999999999</v>
      </c>
      <c r="U630" s="5">
        <v>0.232940693913919</v>
      </c>
      <c r="V630" s="5">
        <v>331.279194645019</v>
      </c>
      <c r="W630" s="72">
        <f t="shared" si="13"/>
        <v>3.3127919464501901E-2</v>
      </c>
      <c r="X630" s="5">
        <v>365.483506483496</v>
      </c>
      <c r="Y630" s="5">
        <v>88</v>
      </c>
      <c r="Z630" s="5">
        <v>843.28858000000002</v>
      </c>
      <c r="AA630" s="5">
        <v>88.012854634263803</v>
      </c>
      <c r="AB630" s="5">
        <v>20.259617876025278</v>
      </c>
      <c r="AC630" s="5">
        <v>3.354617023881093E-2</v>
      </c>
      <c r="AD630" s="5">
        <v>161.8596122840691</v>
      </c>
      <c r="AE630" s="5">
        <v>98.080292174281681</v>
      </c>
      <c r="AK630" s="5">
        <v>28.86</v>
      </c>
      <c r="AL630" s="5">
        <v>287.5</v>
      </c>
      <c r="AM630" s="5">
        <v>376</v>
      </c>
      <c r="AN630" s="5">
        <v>35.200000000000003</v>
      </c>
      <c r="AO630" s="5">
        <v>133.80000000000001</v>
      </c>
      <c r="AP630" s="5">
        <v>50.4</v>
      </c>
      <c r="AQ630" s="5">
        <v>78.2</v>
      </c>
      <c r="AR630" s="5">
        <v>7.11</v>
      </c>
      <c r="AS630" s="5">
        <v>313.60000000000002</v>
      </c>
      <c r="AT630" s="5">
        <v>23.74</v>
      </c>
      <c r="AU630" s="5">
        <v>119.5</v>
      </c>
      <c r="AV630" s="5">
        <v>10.41</v>
      </c>
      <c r="AW630" s="5">
        <v>90.3</v>
      </c>
      <c r="AX630" s="5">
        <v>9.44</v>
      </c>
      <c r="AY630" s="5">
        <v>23.75</v>
      </c>
      <c r="AZ630" s="5">
        <v>3.58</v>
      </c>
      <c r="BA630" s="5">
        <v>18.04</v>
      </c>
      <c r="BB630" s="5">
        <v>5.54</v>
      </c>
      <c r="BC630" s="5">
        <v>1.76</v>
      </c>
      <c r="BD630" s="5">
        <v>5.23</v>
      </c>
      <c r="BE630" s="5">
        <v>0.89500000000000002</v>
      </c>
      <c r="BF630" s="5">
        <v>5.21</v>
      </c>
      <c r="BG630" s="5">
        <v>0.89400000000000002</v>
      </c>
      <c r="BH630" s="5">
        <v>2.5499999999999998</v>
      </c>
      <c r="BI630" s="5">
        <v>0.33100000000000002</v>
      </c>
      <c r="BJ630" s="5">
        <v>2.0699999999999998</v>
      </c>
      <c r="BK630" s="5">
        <v>0.28699999999999998</v>
      </c>
      <c r="BL630" s="5">
        <v>3.62</v>
      </c>
      <c r="BM630" s="5">
        <v>0.63700000000000001</v>
      </c>
      <c r="BN630" s="5">
        <v>0.8</v>
      </c>
      <c r="BO630" s="5">
        <v>0.72699999999999998</v>
      </c>
      <c r="BP630" s="5">
        <v>0.192</v>
      </c>
    </row>
    <row r="631" spans="1:68">
      <c r="A631" s="15" t="s">
        <v>397</v>
      </c>
      <c r="B631" s="15" t="s">
        <v>1542</v>
      </c>
      <c r="C631" s="15" t="s">
        <v>1542</v>
      </c>
      <c r="D631" s="15" t="s">
        <v>372</v>
      </c>
      <c r="E631" s="5" t="s">
        <v>490</v>
      </c>
      <c r="F631" s="5" t="s">
        <v>99</v>
      </c>
      <c r="G631" s="5" t="s">
        <v>69</v>
      </c>
      <c r="H631" s="5">
        <v>49.22</v>
      </c>
      <c r="I631" s="5">
        <v>2.121</v>
      </c>
      <c r="J631" s="5">
        <v>11.372</v>
      </c>
      <c r="K631" s="16">
        <v>1.8894998110499999</v>
      </c>
      <c r="L631" s="16">
        <v>9.63645</v>
      </c>
      <c r="M631" s="5">
        <v>11.337</v>
      </c>
      <c r="N631" s="5">
        <v>0.156</v>
      </c>
      <c r="O631" s="5">
        <v>12.629</v>
      </c>
      <c r="P631" s="5">
        <v>9.9789999999999992</v>
      </c>
      <c r="Q631" s="5">
        <v>2.1619999999999999</v>
      </c>
      <c r="R631" s="5">
        <v>0.38</v>
      </c>
      <c r="S631" s="5">
        <v>0.29599999999999999</v>
      </c>
      <c r="U631" s="5">
        <v>0.21806204217314101</v>
      </c>
      <c r="V631" s="5">
        <v>659.16232540893805</v>
      </c>
      <c r="W631" s="72">
        <f t="shared" si="13"/>
        <v>6.5916232540893807E-2</v>
      </c>
      <c r="X631" s="5">
        <v>443.088020969642</v>
      </c>
      <c r="Y631" s="5">
        <v>133</v>
      </c>
      <c r="Z631" s="5">
        <v>663.12009999999998</v>
      </c>
      <c r="AA631" s="5">
        <v>88.097107009832399</v>
      </c>
      <c r="AB631" s="5">
        <v>23.077501092168855</v>
      </c>
      <c r="AC631" s="5">
        <v>4.216143668650555E-2</v>
      </c>
      <c r="AD631" s="5">
        <v>124.17979400749064</v>
      </c>
      <c r="AE631" s="5">
        <v>74.935409681491763</v>
      </c>
      <c r="AK631" s="5">
        <v>26.8</v>
      </c>
      <c r="AL631" s="5">
        <v>291</v>
      </c>
      <c r="AM631" s="5">
        <v>379</v>
      </c>
      <c r="AN631" s="5">
        <v>33.9</v>
      </c>
      <c r="AO631" s="5">
        <v>104.5</v>
      </c>
      <c r="AP631" s="5">
        <v>43.7</v>
      </c>
      <c r="AQ631" s="5">
        <v>83.6</v>
      </c>
      <c r="AR631" s="5">
        <v>10.09</v>
      </c>
      <c r="AS631" s="5">
        <v>356</v>
      </c>
      <c r="AT631" s="5">
        <v>25</v>
      </c>
      <c r="AU631" s="5">
        <v>134</v>
      </c>
      <c r="AV631" s="5">
        <v>13.95</v>
      </c>
      <c r="AW631" s="5">
        <v>118.5</v>
      </c>
      <c r="AX631" s="5">
        <v>12.45</v>
      </c>
      <c r="AY631" s="5">
        <v>29.1</v>
      </c>
      <c r="AZ631" s="5">
        <v>4.0999999999999996</v>
      </c>
      <c r="BA631" s="5">
        <v>19.2</v>
      </c>
      <c r="BB631" s="5">
        <v>5.77</v>
      </c>
      <c r="BC631" s="5">
        <v>1.95</v>
      </c>
      <c r="BD631" s="5">
        <v>5.81</v>
      </c>
      <c r="BE631" s="5">
        <v>0.97</v>
      </c>
      <c r="BF631" s="5">
        <v>5.34</v>
      </c>
      <c r="BG631" s="5">
        <v>1.014</v>
      </c>
      <c r="BH631" s="5">
        <v>2.31</v>
      </c>
      <c r="BI631" s="5">
        <v>0.34599999999999997</v>
      </c>
      <c r="BJ631" s="5">
        <v>1.89</v>
      </c>
      <c r="BK631" s="5">
        <v>0.27900000000000003</v>
      </c>
      <c r="BL631" s="5">
        <v>3.52</v>
      </c>
      <c r="BM631" s="5">
        <v>0.83</v>
      </c>
      <c r="BN631" s="5">
        <v>1</v>
      </c>
      <c r="BO631" s="5">
        <v>0.84</v>
      </c>
      <c r="BP631" s="5">
        <v>0.311</v>
      </c>
    </row>
    <row r="632" spans="1:68">
      <c r="A632" s="15" t="s">
        <v>397</v>
      </c>
      <c r="B632" s="15" t="s">
        <v>1543</v>
      </c>
      <c r="C632" s="15" t="s">
        <v>1543</v>
      </c>
      <c r="D632" s="15" t="s">
        <v>291</v>
      </c>
      <c r="E632" s="5" t="s">
        <v>490</v>
      </c>
      <c r="F632" s="5" t="s">
        <v>99</v>
      </c>
      <c r="G632" s="5" t="s">
        <v>69</v>
      </c>
      <c r="H632" s="5">
        <v>49.722000000000001</v>
      </c>
      <c r="I632" s="5">
        <v>1.9770000000000001</v>
      </c>
      <c r="J632" s="5">
        <v>11.411</v>
      </c>
      <c r="K632" s="16">
        <v>1.8891664777499999</v>
      </c>
      <c r="L632" s="16">
        <v>9.6347500000000004</v>
      </c>
      <c r="M632" s="5">
        <v>11.335000000000001</v>
      </c>
      <c r="N632" s="5">
        <v>0.2</v>
      </c>
      <c r="O632" s="5">
        <v>12.709</v>
      </c>
      <c r="P632" s="5">
        <v>9.7449999999999992</v>
      </c>
      <c r="Q632" s="5">
        <v>2.0339999999999998</v>
      </c>
      <c r="R632" s="5">
        <v>0.34899999999999998</v>
      </c>
      <c r="S632" s="5">
        <v>0.16200000000000001</v>
      </c>
      <c r="U632" s="5">
        <v>0.232173158056351</v>
      </c>
      <c r="V632" s="5">
        <v>51.3690072197587</v>
      </c>
      <c r="W632" s="72">
        <f t="shared" si="13"/>
        <v>5.1369007219758704E-3</v>
      </c>
      <c r="X632" s="5">
        <v>401.94934281313698</v>
      </c>
      <c r="Y632" s="5">
        <v>107</v>
      </c>
      <c r="Z632" s="5">
        <v>825.7722</v>
      </c>
      <c r="AA632" s="5">
        <v>88.0012779618297</v>
      </c>
      <c r="AB632" s="5">
        <v>22.581423753547021</v>
      </c>
      <c r="AC632" s="5">
        <v>3.6932244989407247E-2</v>
      </c>
      <c r="AD632" s="5">
        <v>171.67821205821207</v>
      </c>
      <c r="AE632" s="5">
        <v>92.683895431677044</v>
      </c>
      <c r="AK632" s="5">
        <v>28.7</v>
      </c>
      <c r="AL632" s="5">
        <v>293</v>
      </c>
      <c r="AM632" s="5">
        <v>351</v>
      </c>
      <c r="AN632" s="5">
        <v>33.299999999999997</v>
      </c>
      <c r="AO632" s="5">
        <v>119.3</v>
      </c>
      <c r="AP632" s="5">
        <v>50.3</v>
      </c>
      <c r="AQ632" s="5">
        <v>79.2</v>
      </c>
      <c r="AR632" s="5">
        <v>7.33</v>
      </c>
      <c r="AS632" s="5">
        <v>321</v>
      </c>
      <c r="AT632" s="5">
        <v>24.8</v>
      </c>
      <c r="AU632" s="5">
        <v>129.9</v>
      </c>
      <c r="AV632" s="5">
        <v>11.32</v>
      </c>
      <c r="AW632" s="5">
        <v>96</v>
      </c>
      <c r="AX632" s="5">
        <v>9.9700000000000006</v>
      </c>
      <c r="AY632" s="5">
        <v>25.05</v>
      </c>
      <c r="AZ632" s="5">
        <v>3.74</v>
      </c>
      <c r="BA632" s="5">
        <v>17.8</v>
      </c>
      <c r="BB632" s="5">
        <v>4.8</v>
      </c>
      <c r="BC632" s="5">
        <v>1.82</v>
      </c>
      <c r="BD632" s="5">
        <v>5.86</v>
      </c>
      <c r="BE632" s="5">
        <v>0.95199999999999996</v>
      </c>
      <c r="BF632" s="5">
        <v>4.8099999999999996</v>
      </c>
      <c r="BG632" s="5">
        <v>0.94599999999999995</v>
      </c>
      <c r="BH632" s="5">
        <v>2.59</v>
      </c>
      <c r="BI632" s="5">
        <v>0.314</v>
      </c>
      <c r="BJ632" s="5">
        <v>1.86</v>
      </c>
      <c r="BK632" s="5">
        <v>0.28499999999999998</v>
      </c>
      <c r="BL632" s="5">
        <v>3.39</v>
      </c>
      <c r="BM632" s="5">
        <v>0.71</v>
      </c>
      <c r="BN632" s="5">
        <v>0.98</v>
      </c>
      <c r="BO632" s="5">
        <v>0.68</v>
      </c>
      <c r="BP632" s="5">
        <v>0.22700000000000001</v>
      </c>
    </row>
    <row r="633" spans="1:68">
      <c r="A633" s="15" t="s">
        <v>397</v>
      </c>
      <c r="B633" s="15" t="s">
        <v>1544</v>
      </c>
      <c r="C633" s="15" t="s">
        <v>1544</v>
      </c>
      <c r="D633" s="15" t="s">
        <v>348</v>
      </c>
      <c r="E633" s="5" t="s">
        <v>490</v>
      </c>
      <c r="F633" s="5" t="s">
        <v>99</v>
      </c>
      <c r="G633" s="5" t="s">
        <v>69</v>
      </c>
      <c r="H633" s="5">
        <v>49.628999999999998</v>
      </c>
      <c r="I633" s="5">
        <v>1.9330000000000001</v>
      </c>
      <c r="J633" s="5">
        <v>11.224</v>
      </c>
      <c r="K633" s="16">
        <v>1.8898331443499998</v>
      </c>
      <c r="L633" s="16">
        <v>9.6381499999999996</v>
      </c>
      <c r="M633" s="5">
        <v>11.339</v>
      </c>
      <c r="N633" s="5">
        <v>0.16400000000000001</v>
      </c>
      <c r="O633" s="5">
        <v>12.722</v>
      </c>
      <c r="P633" s="5">
        <v>9.9990000000000006</v>
      </c>
      <c r="Q633" s="5">
        <v>2.11</v>
      </c>
      <c r="R633" s="5">
        <v>0.316</v>
      </c>
      <c r="S633" s="5">
        <v>0.21099999999999999</v>
      </c>
      <c r="U633" s="5">
        <v>0.234525368973826</v>
      </c>
      <c r="V633" s="5">
        <v>19.1490163210524</v>
      </c>
      <c r="W633" s="72">
        <f t="shared" si="13"/>
        <v>1.91490163210524E-3</v>
      </c>
      <c r="X633" s="5">
        <v>440.02016906870898</v>
      </c>
      <c r="Y633" s="5">
        <v>70</v>
      </c>
      <c r="Z633" s="5">
        <v>703.15754000000004</v>
      </c>
      <c r="AA633" s="5">
        <v>88.083838958681909</v>
      </c>
      <c r="AB633" s="5">
        <v>19.820728336428335</v>
      </c>
      <c r="AC633" s="5">
        <v>2.6684453599054147E-2</v>
      </c>
      <c r="AD633" s="5">
        <v>114.14895129870131</v>
      </c>
      <c r="AE633" s="5">
        <v>78.175122991275344</v>
      </c>
      <c r="AK633" s="5">
        <v>26.9</v>
      </c>
      <c r="AL633" s="5">
        <v>299</v>
      </c>
      <c r="AM633" s="5">
        <v>377</v>
      </c>
      <c r="AN633" s="5">
        <v>28.5</v>
      </c>
      <c r="AO633" s="5">
        <v>52</v>
      </c>
      <c r="AP633" s="5">
        <v>28.5</v>
      </c>
      <c r="AQ633" s="5">
        <v>86.9</v>
      </c>
      <c r="AR633" s="5">
        <v>6.7</v>
      </c>
      <c r="AS633" s="5">
        <v>387</v>
      </c>
      <c r="AT633" s="5">
        <v>26.6</v>
      </c>
      <c r="AU633" s="5">
        <v>141</v>
      </c>
      <c r="AV633" s="5">
        <v>13.2</v>
      </c>
      <c r="AW633" s="5">
        <v>110</v>
      </c>
      <c r="AX633" s="5">
        <v>12.1</v>
      </c>
      <c r="AY633" s="5">
        <v>30</v>
      </c>
      <c r="AZ633" s="5">
        <v>4.4000000000000004</v>
      </c>
      <c r="BA633" s="5">
        <v>22.2</v>
      </c>
      <c r="BB633" s="5">
        <v>6</v>
      </c>
      <c r="BC633" s="5">
        <v>2.67</v>
      </c>
      <c r="BD633" s="5">
        <v>5.0999999999999996</v>
      </c>
      <c r="BE633" s="5">
        <v>0.89</v>
      </c>
      <c r="BF633" s="5">
        <v>6.16</v>
      </c>
      <c r="BG633" s="5">
        <v>1.06</v>
      </c>
      <c r="BH633" s="5">
        <v>3.25</v>
      </c>
      <c r="BI633" s="5">
        <v>0.42</v>
      </c>
      <c r="BJ633" s="5">
        <v>2.23</v>
      </c>
      <c r="BK633" s="5">
        <v>0.28000000000000003</v>
      </c>
      <c r="BL633" s="5">
        <v>3.1</v>
      </c>
      <c r="BM633" s="5">
        <v>0.71</v>
      </c>
      <c r="BN633" s="5">
        <v>1</v>
      </c>
      <c r="BO633" s="5">
        <v>0.76</v>
      </c>
      <c r="BP633" s="5">
        <v>0.215</v>
      </c>
    </row>
    <row r="634" spans="1:68">
      <c r="A634" s="15" t="s">
        <v>397</v>
      </c>
      <c r="B634" s="15" t="s">
        <v>1545</v>
      </c>
      <c r="C634" s="15" t="s">
        <v>1545</v>
      </c>
      <c r="D634" s="15" t="s">
        <v>344</v>
      </c>
      <c r="E634" s="5" t="s">
        <v>490</v>
      </c>
      <c r="F634" s="5" t="s">
        <v>99</v>
      </c>
      <c r="G634" s="5" t="s">
        <v>69</v>
      </c>
      <c r="H634" s="5">
        <v>49.406999999999996</v>
      </c>
      <c r="I634" s="5">
        <v>2.0710000000000002</v>
      </c>
      <c r="J634" s="5">
        <v>11.715</v>
      </c>
      <c r="K634" s="16">
        <v>1.8893331443999999</v>
      </c>
      <c r="L634" s="16">
        <v>9.6356000000000002</v>
      </c>
      <c r="M634" s="5">
        <v>11.336</v>
      </c>
      <c r="N634" s="5">
        <v>0.13300000000000001</v>
      </c>
      <c r="O634" s="5">
        <v>12.725</v>
      </c>
      <c r="P634" s="5">
        <v>9.6259999999999994</v>
      </c>
      <c r="Q634" s="5">
        <v>2.093</v>
      </c>
      <c r="R634" s="5">
        <v>0.34100000000000003</v>
      </c>
      <c r="S634" s="5">
        <v>0.19900000000000001</v>
      </c>
      <c r="U634" s="5">
        <v>0.23385440744771399</v>
      </c>
      <c r="V634" s="5">
        <v>616.80853431444905</v>
      </c>
      <c r="W634" s="72">
        <f t="shared" si="13"/>
        <v>6.1680853431444901E-2</v>
      </c>
      <c r="X634" s="5">
        <v>251.73761278890299</v>
      </c>
      <c r="Y634" s="5">
        <v>120</v>
      </c>
      <c r="Z634" s="5">
        <v>765.71604000000002</v>
      </c>
      <c r="AA634" s="5">
        <v>88.068647226854608</v>
      </c>
      <c r="AB634" s="5">
        <v>13.45470939545179</v>
      </c>
      <c r="AC634" s="5">
        <v>4.2391054900550194E-2</v>
      </c>
      <c r="AD634" s="5">
        <v>140.24103296703296</v>
      </c>
      <c r="AE634" s="5">
        <v>82.054178051829467</v>
      </c>
      <c r="AK634" s="5">
        <v>27.14</v>
      </c>
      <c r="AL634" s="5">
        <v>296.10000000000002</v>
      </c>
      <c r="AM634" s="5">
        <v>333</v>
      </c>
      <c r="AN634" s="5">
        <v>31.3</v>
      </c>
      <c r="AO634" s="5">
        <v>105.1</v>
      </c>
      <c r="AP634" s="5">
        <v>51.8</v>
      </c>
      <c r="AQ634" s="5">
        <v>79.599999999999994</v>
      </c>
      <c r="AR634" s="5">
        <v>7.34</v>
      </c>
      <c r="AS634" s="5">
        <v>330.6</v>
      </c>
      <c r="AT634" s="5">
        <v>24.52</v>
      </c>
      <c r="AU634" s="5">
        <v>139</v>
      </c>
      <c r="AV634" s="5">
        <v>12.5</v>
      </c>
      <c r="AW634" s="5">
        <v>98.1</v>
      </c>
      <c r="AX634" s="5">
        <v>11.01</v>
      </c>
      <c r="AY634" s="5">
        <v>28.5</v>
      </c>
      <c r="AZ634" s="5">
        <v>4</v>
      </c>
      <c r="BA634" s="5">
        <v>18.71</v>
      </c>
      <c r="BB634" s="5">
        <v>5.13</v>
      </c>
      <c r="BC634" s="5">
        <v>1.92</v>
      </c>
      <c r="BD634" s="5">
        <v>6.05</v>
      </c>
      <c r="BE634" s="5">
        <v>0.85899999999999999</v>
      </c>
      <c r="BF634" s="5">
        <v>5.46</v>
      </c>
      <c r="BG634" s="5">
        <v>0.99299999999999999</v>
      </c>
      <c r="BH634" s="5">
        <v>2.73</v>
      </c>
      <c r="BI634" s="5">
        <v>0.32</v>
      </c>
      <c r="BJ634" s="5">
        <v>2.2200000000000002</v>
      </c>
      <c r="BK634" s="5">
        <v>0.28000000000000003</v>
      </c>
      <c r="BL634" s="5">
        <v>3.57</v>
      </c>
      <c r="BM634" s="5">
        <v>0.69399999999999995</v>
      </c>
      <c r="BN634" s="5">
        <v>0.93500000000000005</v>
      </c>
      <c r="BO634" s="5">
        <v>0.73</v>
      </c>
      <c r="BP634" s="5">
        <v>0.29599999999999999</v>
      </c>
    </row>
    <row r="635" spans="1:68">
      <c r="A635" s="15" t="s">
        <v>397</v>
      </c>
      <c r="B635" s="15" t="s">
        <v>1546</v>
      </c>
      <c r="C635" s="15" t="s">
        <v>1546</v>
      </c>
      <c r="D635" s="15" t="s">
        <v>290</v>
      </c>
      <c r="E635" s="5" t="s">
        <v>490</v>
      </c>
      <c r="F635" s="5" t="s">
        <v>99</v>
      </c>
      <c r="G635" s="5" t="s">
        <v>69</v>
      </c>
      <c r="H635" s="5">
        <v>49.884999999999998</v>
      </c>
      <c r="I635" s="5">
        <v>1.9670000000000001</v>
      </c>
      <c r="J635" s="5">
        <v>11.311999999999999</v>
      </c>
      <c r="K635" s="16">
        <v>1.8886664778</v>
      </c>
      <c r="L635" s="16">
        <v>9.632200000000001</v>
      </c>
      <c r="M635" s="5">
        <v>11.332000000000001</v>
      </c>
      <c r="N635" s="5">
        <v>0.20899999999999999</v>
      </c>
      <c r="O635" s="5">
        <v>12.754</v>
      </c>
      <c r="P635" s="5">
        <v>9.66</v>
      </c>
      <c r="Q635" s="5">
        <v>2.0430000000000001</v>
      </c>
      <c r="R635" s="5">
        <v>0.31900000000000001</v>
      </c>
      <c r="S635" s="5">
        <v>0.17199999999999999</v>
      </c>
      <c r="U635" s="5">
        <v>0.22238149828161299</v>
      </c>
      <c r="V635" s="5">
        <v>37.422471801625498</v>
      </c>
      <c r="W635" s="72">
        <f t="shared" si="13"/>
        <v>3.74224718016255E-3</v>
      </c>
      <c r="X635" s="5">
        <v>402.23084871732601</v>
      </c>
      <c r="Y635" s="5">
        <v>113</v>
      </c>
      <c r="Z635" s="5">
        <v>735.68795999999998</v>
      </c>
      <c r="AA635" s="5">
        <v>88.0012779618297</v>
      </c>
      <c r="AB635" s="5">
        <v>22.027976381014565</v>
      </c>
      <c r="AC635" s="5">
        <v>4.2671225665697518E-2</v>
      </c>
      <c r="AD635" s="5">
        <v>138.28721052631579</v>
      </c>
      <c r="AE635" s="5">
        <v>80.282129343542593</v>
      </c>
      <c r="AK635" s="5">
        <v>26.37</v>
      </c>
      <c r="AL635" s="5">
        <v>298</v>
      </c>
      <c r="AM635" s="5">
        <v>369</v>
      </c>
      <c r="AN635" s="5">
        <v>34.6</v>
      </c>
      <c r="AO635" s="5">
        <v>118</v>
      </c>
      <c r="AP635" s="5">
        <v>52.8</v>
      </c>
      <c r="AQ635" s="5">
        <v>87.1</v>
      </c>
      <c r="AR635" s="5">
        <v>7.28</v>
      </c>
      <c r="AS635" s="5">
        <v>332</v>
      </c>
      <c r="AT635" s="5">
        <v>25.5</v>
      </c>
      <c r="AU635" s="5">
        <v>131.19999999999999</v>
      </c>
      <c r="AV635" s="5">
        <v>11.68</v>
      </c>
      <c r="AW635" s="5">
        <v>94.9</v>
      </c>
      <c r="AX635" s="5">
        <v>10.72</v>
      </c>
      <c r="AY635" s="5">
        <v>27.7</v>
      </c>
      <c r="AZ635" s="5">
        <v>3.81</v>
      </c>
      <c r="BA635" s="5">
        <v>18.260000000000002</v>
      </c>
      <c r="BB635" s="5">
        <v>5.76</v>
      </c>
      <c r="BC635" s="5">
        <v>1.81</v>
      </c>
      <c r="BD635" s="5">
        <v>5.4</v>
      </c>
      <c r="BE635" s="5">
        <v>0.92100000000000004</v>
      </c>
      <c r="BF635" s="5">
        <v>5.32</v>
      </c>
      <c r="BG635" s="5">
        <v>1.05</v>
      </c>
      <c r="BH635" s="5">
        <v>2.66</v>
      </c>
      <c r="BI635" s="5">
        <v>0.32100000000000001</v>
      </c>
      <c r="BJ635" s="5">
        <v>2.41</v>
      </c>
      <c r="BK635" s="5">
        <v>0.29499999999999998</v>
      </c>
      <c r="BL635" s="5">
        <v>4.0199999999999996</v>
      </c>
      <c r="BM635" s="5">
        <v>0.72</v>
      </c>
      <c r="BN635" s="5">
        <v>0.82</v>
      </c>
      <c r="BO635" s="5">
        <v>0.84199999999999997</v>
      </c>
      <c r="BP635" s="5">
        <v>0.33</v>
      </c>
    </row>
    <row r="636" spans="1:68">
      <c r="A636" s="15" t="s">
        <v>397</v>
      </c>
      <c r="B636" s="15" t="s">
        <v>1547</v>
      </c>
      <c r="C636" s="15" t="s">
        <v>1547</v>
      </c>
      <c r="D636" s="15" t="s">
        <v>349</v>
      </c>
      <c r="E636" s="5" t="s">
        <v>490</v>
      </c>
      <c r="F636" s="5" t="s">
        <v>99</v>
      </c>
      <c r="G636" s="5" t="s">
        <v>69</v>
      </c>
      <c r="H636" s="5">
        <v>49.780999999999999</v>
      </c>
      <c r="I636" s="5">
        <v>2.1230000000000002</v>
      </c>
      <c r="J636" s="5">
        <v>11.218</v>
      </c>
      <c r="K636" s="16">
        <v>1.8893331443999999</v>
      </c>
      <c r="L636" s="16">
        <v>9.6356000000000002</v>
      </c>
      <c r="M636" s="5">
        <v>11.336</v>
      </c>
      <c r="N636" s="5">
        <v>0.14199999999999999</v>
      </c>
      <c r="O636" s="5">
        <v>12.769</v>
      </c>
      <c r="P636" s="5">
        <v>9.5619999999999994</v>
      </c>
      <c r="Q636" s="5">
        <v>2.1360000000000001</v>
      </c>
      <c r="R636" s="5">
        <v>0.39100000000000001</v>
      </c>
      <c r="S636" s="5">
        <v>0.19500000000000001</v>
      </c>
      <c r="U636" s="5">
        <v>0.220602978455854</v>
      </c>
      <c r="V636" s="5">
        <v>679.49068601694103</v>
      </c>
      <c r="W636" s="72">
        <f t="shared" si="13"/>
        <v>6.7949068601694099E-2</v>
      </c>
      <c r="X636" s="5">
        <v>400.55053653175202</v>
      </c>
      <c r="Y636" s="5">
        <v>149</v>
      </c>
      <c r="Z636" s="5">
        <v>879.82274399999994</v>
      </c>
      <c r="AA636" s="5">
        <v>88.098932687470693</v>
      </c>
      <c r="AB636" s="5">
        <v>20.007519307280322</v>
      </c>
      <c r="AC636" s="5">
        <v>4.5904669830393333E-2</v>
      </c>
      <c r="AD636" s="5">
        <v>178.46303123732253</v>
      </c>
      <c r="AE636" s="5">
        <v>75.548965224607542</v>
      </c>
      <c r="AK636" s="5">
        <v>27.79</v>
      </c>
      <c r="AL636" s="5">
        <v>301</v>
      </c>
      <c r="AM636" s="5">
        <v>346</v>
      </c>
      <c r="AN636" s="5">
        <v>33</v>
      </c>
      <c r="AO636" s="5">
        <v>115.8</v>
      </c>
      <c r="AP636" s="5">
        <v>46.1</v>
      </c>
      <c r="AQ636" s="5">
        <v>80.2</v>
      </c>
      <c r="AR636" s="5">
        <v>7.79</v>
      </c>
      <c r="AS636" s="5">
        <v>349</v>
      </c>
      <c r="AT636" s="5">
        <v>23.56</v>
      </c>
      <c r="AU636" s="5">
        <v>142.4</v>
      </c>
      <c r="AV636" s="5">
        <v>12.9</v>
      </c>
      <c r="AW636" s="5">
        <v>104.2</v>
      </c>
      <c r="AX636" s="5">
        <v>11.31</v>
      </c>
      <c r="AY636" s="5">
        <v>29.2</v>
      </c>
      <c r="AZ636" s="5">
        <v>4.16</v>
      </c>
      <c r="BA636" s="5">
        <v>20.02</v>
      </c>
      <c r="BB636" s="5">
        <v>5.6</v>
      </c>
      <c r="BC636" s="5">
        <v>1.9</v>
      </c>
      <c r="BD636" s="5">
        <v>5.87</v>
      </c>
      <c r="BE636" s="5">
        <v>0.91300000000000003</v>
      </c>
      <c r="BF636" s="5">
        <v>4.93</v>
      </c>
      <c r="BG636" s="5">
        <v>0.98399999999999999</v>
      </c>
      <c r="BH636" s="5">
        <v>2.6</v>
      </c>
      <c r="BI636" s="5">
        <v>0.31900000000000001</v>
      </c>
      <c r="BJ636" s="5">
        <v>2.21</v>
      </c>
      <c r="BK636" s="5">
        <v>0.27800000000000002</v>
      </c>
      <c r="BL636" s="5">
        <v>4.05</v>
      </c>
      <c r="BM636" s="5">
        <v>0.77600000000000002</v>
      </c>
      <c r="BN636" s="5">
        <v>0.96699999999999997</v>
      </c>
      <c r="BO636" s="5">
        <v>0.78500000000000003</v>
      </c>
      <c r="BP636" s="5">
        <v>0.26900000000000002</v>
      </c>
    </row>
    <row r="637" spans="1:68">
      <c r="A637" s="15" t="s">
        <v>397</v>
      </c>
      <c r="B637" s="15" t="s">
        <v>1548</v>
      </c>
      <c r="C637" s="15" t="s">
        <v>1548</v>
      </c>
      <c r="D637" s="15" t="s">
        <v>325</v>
      </c>
      <c r="E637" s="5" t="s">
        <v>490</v>
      </c>
      <c r="F637" s="5" t="s">
        <v>99</v>
      </c>
      <c r="G637" s="5" t="s">
        <v>69</v>
      </c>
      <c r="H637" s="5">
        <v>49.215000000000003</v>
      </c>
      <c r="I637" s="5">
        <v>2.0270000000000001</v>
      </c>
      <c r="J637" s="5">
        <v>11.612</v>
      </c>
      <c r="K637" s="16">
        <v>1.8884998111499998</v>
      </c>
      <c r="L637" s="16">
        <v>9.6313499999999994</v>
      </c>
      <c r="M637" s="5">
        <v>11.331</v>
      </c>
      <c r="N637" s="5">
        <v>0.17199999999999999</v>
      </c>
      <c r="O637" s="5">
        <v>12.782999999999999</v>
      </c>
      <c r="P637" s="5">
        <v>9.7889999999999997</v>
      </c>
      <c r="Q637" s="5">
        <v>2.181</v>
      </c>
      <c r="R637" s="5">
        <v>0.33</v>
      </c>
      <c r="S637" s="5">
        <v>0.20899999999999999</v>
      </c>
      <c r="U637" s="5">
        <v>0.22874796311641499</v>
      </c>
      <c r="V637" s="5">
        <v>629.46712655914598</v>
      </c>
      <c r="W637" s="72">
        <f t="shared" si="13"/>
        <v>6.2946712655914602E-2</v>
      </c>
      <c r="X637" s="5">
        <v>377.34181575058898</v>
      </c>
      <c r="Y637" s="5">
        <v>79</v>
      </c>
      <c r="Z637" s="5">
        <v>707.66175199999998</v>
      </c>
      <c r="AA637" s="5">
        <v>88.211068065521204</v>
      </c>
      <c r="AB637" s="5">
        <v>22.73143468377042</v>
      </c>
      <c r="AC637" s="5">
        <v>2.8837692625402069E-2</v>
      </c>
      <c r="AD637" s="5">
        <v>154.51129956331877</v>
      </c>
      <c r="AE637" s="5">
        <v>86.027816140058292</v>
      </c>
      <c r="AO637" s="5">
        <v>100.7</v>
      </c>
      <c r="AP637" s="5">
        <v>39</v>
      </c>
      <c r="AR637" s="5">
        <v>8</v>
      </c>
      <c r="AS637" s="5">
        <v>337</v>
      </c>
      <c r="AT637" s="5">
        <v>22.7</v>
      </c>
      <c r="AU637" s="5">
        <v>125.9</v>
      </c>
      <c r="AV637" s="5">
        <v>12.25</v>
      </c>
      <c r="AW637" s="5">
        <v>97.8</v>
      </c>
      <c r="AX637" s="5">
        <v>10.1</v>
      </c>
      <c r="AY637" s="5">
        <v>26.59</v>
      </c>
      <c r="AZ637" s="5">
        <v>3.83</v>
      </c>
      <c r="BA637" s="5">
        <v>16.600000000000001</v>
      </c>
      <c r="BB637" s="5">
        <v>4.88</v>
      </c>
      <c r="BC637" s="5">
        <v>1.69</v>
      </c>
      <c r="BD637" s="5">
        <v>4.95</v>
      </c>
      <c r="BE637" s="5">
        <v>0.75</v>
      </c>
      <c r="BF637" s="5">
        <v>4.58</v>
      </c>
      <c r="BG637" s="5">
        <v>0.81</v>
      </c>
      <c r="BH637" s="5">
        <v>2.04</v>
      </c>
      <c r="BI637" s="5">
        <v>0.252</v>
      </c>
      <c r="BJ637" s="5">
        <v>1.52</v>
      </c>
      <c r="BK637" s="5">
        <v>0.17899999999999999</v>
      </c>
    </row>
    <row r="638" spans="1:68">
      <c r="A638" s="15" t="s">
        <v>397</v>
      </c>
      <c r="B638" s="15" t="s">
        <v>1549</v>
      </c>
      <c r="C638" s="15" t="s">
        <v>1549</v>
      </c>
      <c r="D638" s="15" t="s">
        <v>375</v>
      </c>
      <c r="E638" s="5" t="s">
        <v>490</v>
      </c>
      <c r="F638" s="5" t="s">
        <v>99</v>
      </c>
      <c r="G638" s="5" t="s">
        <v>69</v>
      </c>
      <c r="H638" s="5">
        <v>49.191000000000003</v>
      </c>
      <c r="I638" s="5">
        <v>1.958</v>
      </c>
      <c r="J638" s="5">
        <v>11.521000000000001</v>
      </c>
      <c r="K638" s="16">
        <v>1.8888331444499999</v>
      </c>
      <c r="L638" s="16">
        <v>9.6330500000000008</v>
      </c>
      <c r="M638" s="5">
        <v>11.333</v>
      </c>
      <c r="N638" s="5">
        <v>0.156</v>
      </c>
      <c r="O638" s="5">
        <v>12.795999999999999</v>
      </c>
      <c r="P638" s="5">
        <v>9.7029999999999994</v>
      </c>
      <c r="Q638" s="5">
        <v>2.2629999999999999</v>
      </c>
      <c r="R638" s="5">
        <v>0.39300000000000002</v>
      </c>
      <c r="S638" s="5">
        <v>0.33</v>
      </c>
      <c r="U638" s="5">
        <v>0.23067587746024301</v>
      </c>
      <c r="V638" s="5">
        <v>668.47176945573403</v>
      </c>
      <c r="W638" s="72">
        <f t="shared" si="13"/>
        <v>6.6847176945573406E-2</v>
      </c>
      <c r="X638" s="5">
        <v>386.23164370012603</v>
      </c>
      <c r="Y638" s="5">
        <v>130</v>
      </c>
      <c r="Z638" s="5">
        <v>780.22961199999997</v>
      </c>
      <c r="AA638" s="5">
        <v>88.236885572804198</v>
      </c>
      <c r="AB638" s="5">
        <v>20.489742371359469</v>
      </c>
      <c r="AC638" s="5">
        <v>3.9847232055585033E-2</v>
      </c>
      <c r="AD638" s="5">
        <v>159.23053306122446</v>
      </c>
      <c r="AE638" s="5">
        <v>75.755624781689008</v>
      </c>
      <c r="AK638" s="5">
        <v>29.4</v>
      </c>
      <c r="AL638" s="5">
        <v>305</v>
      </c>
      <c r="AM638" s="5">
        <v>338</v>
      </c>
      <c r="AN638" s="5">
        <v>31.7</v>
      </c>
      <c r="AO638" s="5">
        <v>118.7</v>
      </c>
      <c r="AP638" s="5">
        <v>41.2</v>
      </c>
      <c r="AQ638" s="5">
        <v>75.400000000000006</v>
      </c>
      <c r="AR638" s="5">
        <v>8.84</v>
      </c>
      <c r="AS638" s="5">
        <v>353</v>
      </c>
      <c r="AT638" s="5">
        <v>24.4</v>
      </c>
      <c r="AU638" s="5">
        <v>137</v>
      </c>
      <c r="AV638" s="5">
        <v>13.87</v>
      </c>
      <c r="AW638" s="5">
        <v>127.5</v>
      </c>
      <c r="AX638" s="5">
        <v>12.57</v>
      </c>
      <c r="AY638" s="5">
        <v>30.45</v>
      </c>
      <c r="AZ638" s="5">
        <v>4.13</v>
      </c>
      <c r="BA638" s="5">
        <v>18.850000000000001</v>
      </c>
      <c r="BB638" s="5">
        <v>4.8</v>
      </c>
      <c r="BC638" s="5">
        <v>1.76</v>
      </c>
      <c r="BD638" s="5">
        <v>5.17</v>
      </c>
      <c r="BE638" s="5">
        <v>0.82699999999999996</v>
      </c>
      <c r="BF638" s="5">
        <v>4.9000000000000004</v>
      </c>
      <c r="BG638" s="5">
        <v>0.97499999999999998</v>
      </c>
      <c r="BH638" s="5">
        <v>2.5099999999999998</v>
      </c>
      <c r="BI638" s="5">
        <v>0.34699999999999998</v>
      </c>
      <c r="BJ638" s="5">
        <v>2.0099999999999998</v>
      </c>
      <c r="BK638" s="5">
        <v>0.28100000000000003</v>
      </c>
      <c r="BL638" s="5">
        <v>3.58</v>
      </c>
      <c r="BM638" s="5">
        <v>0.79800000000000004</v>
      </c>
      <c r="BN638" s="5">
        <v>0.89800000000000002</v>
      </c>
      <c r="BO638" s="5">
        <v>0.93799999999999994</v>
      </c>
      <c r="BP638" s="5">
        <v>0.27</v>
      </c>
    </row>
    <row r="639" spans="1:68">
      <c r="A639" s="15" t="s">
        <v>397</v>
      </c>
      <c r="B639" s="15" t="s">
        <v>1550</v>
      </c>
      <c r="C639" s="15" t="s">
        <v>1550</v>
      </c>
      <c r="D639" s="15" t="s">
        <v>343</v>
      </c>
      <c r="E639" s="5" t="s">
        <v>490</v>
      </c>
      <c r="F639" s="5" t="s">
        <v>99</v>
      </c>
      <c r="G639" s="5" t="s">
        <v>69</v>
      </c>
      <c r="H639" s="5">
        <v>49.484000000000002</v>
      </c>
      <c r="I639" s="5">
        <v>2.0510000000000002</v>
      </c>
      <c r="J639" s="5">
        <v>11.345000000000001</v>
      </c>
      <c r="K639" s="16">
        <v>1.8884998111499998</v>
      </c>
      <c r="L639" s="16">
        <v>9.6313499999999994</v>
      </c>
      <c r="M639" s="5">
        <v>11.331</v>
      </c>
      <c r="N639" s="5">
        <v>0.14699999999999999</v>
      </c>
      <c r="O639" s="5">
        <v>12.815</v>
      </c>
      <c r="P639" s="5">
        <v>9.7560000000000002</v>
      </c>
      <c r="Q639" s="5">
        <v>2.133</v>
      </c>
      <c r="R639" s="5">
        <v>0.36599999999999999</v>
      </c>
      <c r="S639" s="5">
        <v>0.217</v>
      </c>
      <c r="U639" s="5">
        <v>0.23256545918449001</v>
      </c>
      <c r="V639" s="5">
        <v>674.29926702526996</v>
      </c>
      <c r="W639" s="72">
        <f t="shared" si="13"/>
        <v>6.7429926702526996E-2</v>
      </c>
      <c r="X639" s="5">
        <v>399.89579489934198</v>
      </c>
      <c r="Y639" s="5">
        <v>122</v>
      </c>
      <c r="Z639" s="5">
        <v>733.18561999999997</v>
      </c>
      <c r="AA639" s="5">
        <v>88.192936366249597</v>
      </c>
      <c r="AB639" s="5">
        <v>21.271052920177763</v>
      </c>
      <c r="AC639" s="5">
        <v>4.0153749225243389E-2</v>
      </c>
      <c r="AD639" s="5">
        <v>139.12440607210627</v>
      </c>
      <c r="AE639" s="5">
        <v>83.14817990149804</v>
      </c>
      <c r="AK639" s="5">
        <v>24.48</v>
      </c>
      <c r="AL639" s="5">
        <v>293</v>
      </c>
      <c r="AM639" s="5">
        <v>361</v>
      </c>
      <c r="AN639" s="5">
        <v>32</v>
      </c>
      <c r="AO639" s="5">
        <v>107.7</v>
      </c>
      <c r="AP639" s="5">
        <v>68.400000000000006</v>
      </c>
      <c r="AQ639" s="5">
        <v>87.5</v>
      </c>
      <c r="AR639" s="5">
        <v>9.11</v>
      </c>
      <c r="AS639" s="5">
        <v>328</v>
      </c>
      <c r="AT639" s="5">
        <v>25.6</v>
      </c>
      <c r="AU639" s="5">
        <v>132.19999999999999</v>
      </c>
      <c r="AV639" s="5">
        <v>13.11</v>
      </c>
      <c r="AW639" s="5">
        <v>101.8</v>
      </c>
      <c r="AX639" s="5">
        <v>10.68</v>
      </c>
      <c r="AY639" s="5">
        <v>27.97</v>
      </c>
      <c r="AZ639" s="5">
        <v>4.03</v>
      </c>
      <c r="BA639" s="5">
        <v>18.8</v>
      </c>
      <c r="BB639" s="5">
        <v>5.18</v>
      </c>
      <c r="BC639" s="5">
        <v>1.92</v>
      </c>
      <c r="BD639" s="5">
        <v>6.18</v>
      </c>
      <c r="BE639" s="5">
        <v>0.92</v>
      </c>
      <c r="BF639" s="5">
        <v>5.27</v>
      </c>
      <c r="BG639" s="5">
        <v>1.109</v>
      </c>
      <c r="BH639" s="5">
        <v>2.75</v>
      </c>
      <c r="BI639" s="5">
        <v>0.35799999999999998</v>
      </c>
      <c r="BJ639" s="5">
        <v>2</v>
      </c>
      <c r="BK639" s="5">
        <v>0.252</v>
      </c>
      <c r="BL639" s="5">
        <v>3.14</v>
      </c>
      <c r="BM639" s="5">
        <v>0.81</v>
      </c>
      <c r="BN639" s="5">
        <v>0.98</v>
      </c>
      <c r="BO639" s="5">
        <v>0.8</v>
      </c>
      <c r="BP639" s="5">
        <v>0.25</v>
      </c>
    </row>
    <row r="640" spans="1:68">
      <c r="A640" s="15" t="s">
        <v>397</v>
      </c>
      <c r="B640" s="15" t="s">
        <v>1551</v>
      </c>
      <c r="C640" s="15" t="s">
        <v>1551</v>
      </c>
      <c r="D640" s="15" t="s">
        <v>336</v>
      </c>
      <c r="E640" s="5" t="s">
        <v>490</v>
      </c>
      <c r="F640" s="5" t="s">
        <v>99</v>
      </c>
      <c r="G640" s="5" t="s">
        <v>69</v>
      </c>
      <c r="H640" s="5">
        <v>49.930999999999997</v>
      </c>
      <c r="I640" s="5">
        <v>2.0350000000000001</v>
      </c>
      <c r="J640" s="5">
        <v>11.388999999999999</v>
      </c>
      <c r="K640" s="16">
        <v>1.8896664776999998</v>
      </c>
      <c r="L640" s="16">
        <v>9.6372999999999998</v>
      </c>
      <c r="M640" s="5">
        <v>11.337999999999999</v>
      </c>
      <c r="N640" s="5">
        <v>0.13600000000000001</v>
      </c>
      <c r="O640" s="5">
        <v>12.849</v>
      </c>
      <c r="P640" s="5">
        <v>9.3330000000000002</v>
      </c>
      <c r="Q640" s="5">
        <v>2.0680000000000001</v>
      </c>
      <c r="R640" s="5">
        <v>0.37</v>
      </c>
      <c r="S640" s="5">
        <v>0.19600000000000001</v>
      </c>
      <c r="U640" s="5">
        <v>0.24001054545445799</v>
      </c>
      <c r="V640" s="5">
        <v>844.89970483573904</v>
      </c>
      <c r="W640" s="72">
        <f t="shared" si="13"/>
        <v>8.4489970483573901E-2</v>
      </c>
      <c r="X640" s="5">
        <v>318.23381343083599</v>
      </c>
      <c r="Y640" s="5">
        <v>125</v>
      </c>
      <c r="Z640" s="5">
        <v>786.73569599999996</v>
      </c>
      <c r="AA640" s="5">
        <v>88.057358703034808</v>
      </c>
      <c r="AB640" s="5" t="s">
        <v>20</v>
      </c>
      <c r="AC640" s="5">
        <v>4.0696367458016941E-2</v>
      </c>
      <c r="AD640" s="5" t="s">
        <v>20</v>
      </c>
      <c r="AE640" s="5" t="s">
        <v>20</v>
      </c>
    </row>
    <row r="641" spans="1:68">
      <c r="A641" s="15" t="s">
        <v>397</v>
      </c>
      <c r="B641" s="15" t="s">
        <v>1552</v>
      </c>
      <c r="C641" s="15" t="s">
        <v>1552</v>
      </c>
      <c r="D641" s="15" t="s">
        <v>347</v>
      </c>
      <c r="E641" s="5" t="s">
        <v>490</v>
      </c>
      <c r="F641" s="5" t="s">
        <v>99</v>
      </c>
      <c r="G641" s="5" t="s">
        <v>69</v>
      </c>
      <c r="H641" s="5">
        <v>49.502000000000002</v>
      </c>
      <c r="I641" s="5">
        <v>2.0539999999999998</v>
      </c>
      <c r="J641" s="5">
        <v>11.122</v>
      </c>
      <c r="K641" s="16">
        <v>1.8894998110499999</v>
      </c>
      <c r="L641" s="16">
        <v>9.63645</v>
      </c>
      <c r="M641" s="5">
        <v>11.337</v>
      </c>
      <c r="N641" s="5">
        <v>0.16900000000000001</v>
      </c>
      <c r="O641" s="5">
        <v>12.983000000000001</v>
      </c>
      <c r="P641" s="5">
        <v>9.7560000000000002</v>
      </c>
      <c r="Q641" s="5">
        <v>2.169</v>
      </c>
      <c r="R641" s="5">
        <v>0.32300000000000001</v>
      </c>
      <c r="S641" s="5">
        <v>0.23200000000000001</v>
      </c>
      <c r="U641" s="5">
        <v>0.223037288825811</v>
      </c>
      <c r="V641" s="5">
        <v>43.742923502399499</v>
      </c>
      <c r="W641" s="72">
        <f t="shared" si="13"/>
        <v>4.37429235023995E-3</v>
      </c>
      <c r="X641" s="5">
        <v>417.01668017292599</v>
      </c>
      <c r="Y641" s="5">
        <v>78</v>
      </c>
      <c r="Z641" s="5">
        <v>882.82555200000002</v>
      </c>
      <c r="AA641" s="5">
        <v>88.336073610286505</v>
      </c>
      <c r="AB641" s="5">
        <v>23.56026441654949</v>
      </c>
      <c r="AC641" s="5">
        <v>2.9089713061012233E-2</v>
      </c>
      <c r="AD641" s="5">
        <v>169.12366896551725</v>
      </c>
      <c r="AE641" s="5">
        <v>89.250615776635058</v>
      </c>
      <c r="AK641" s="5">
        <v>27.94</v>
      </c>
      <c r="AL641" s="5">
        <v>301.5</v>
      </c>
      <c r="AM641" s="5">
        <v>345</v>
      </c>
      <c r="AN641" s="5">
        <v>31.7</v>
      </c>
      <c r="AO641" s="5">
        <v>108</v>
      </c>
      <c r="AP641" s="5">
        <v>32.799999999999997</v>
      </c>
      <c r="AQ641" s="5">
        <v>77.3</v>
      </c>
      <c r="AR641" s="5">
        <v>6.85</v>
      </c>
      <c r="AS641" s="5">
        <v>316</v>
      </c>
      <c r="AT641" s="5">
        <v>24.48</v>
      </c>
      <c r="AU641" s="5">
        <v>130.6</v>
      </c>
      <c r="AV641" s="5">
        <v>10.84</v>
      </c>
      <c r="AW641" s="5">
        <v>88.1</v>
      </c>
      <c r="AX641" s="5">
        <v>9.65</v>
      </c>
      <c r="AY641" s="5">
        <v>24.99</v>
      </c>
      <c r="AZ641" s="5">
        <v>3.64</v>
      </c>
      <c r="BA641" s="5">
        <v>17.7</v>
      </c>
      <c r="BB641" s="5">
        <v>5.17</v>
      </c>
      <c r="BC641" s="5">
        <v>1.79</v>
      </c>
      <c r="BD641" s="5">
        <v>5.72</v>
      </c>
      <c r="BE641" s="5">
        <v>0.85</v>
      </c>
      <c r="BF641" s="5">
        <v>5.22</v>
      </c>
      <c r="BG641" s="5">
        <v>0.99</v>
      </c>
      <c r="BH641" s="5">
        <v>2.56</v>
      </c>
      <c r="BI641" s="5">
        <v>0.31900000000000001</v>
      </c>
      <c r="BJ641" s="5">
        <v>1.93</v>
      </c>
      <c r="BK641" s="5">
        <v>0.27700000000000002</v>
      </c>
      <c r="BL641" s="5">
        <v>3.75</v>
      </c>
      <c r="BM641" s="5">
        <v>0.64200000000000002</v>
      </c>
      <c r="BN641" s="5">
        <v>0.83199999999999996</v>
      </c>
      <c r="BO641" s="5">
        <v>0.69699999999999995</v>
      </c>
      <c r="BP641" s="5">
        <v>0.20300000000000001</v>
      </c>
    </row>
    <row r="642" spans="1:68">
      <c r="A642" s="15" t="s">
        <v>397</v>
      </c>
      <c r="B642" s="15" t="s">
        <v>1553</v>
      </c>
      <c r="C642" s="15" t="s">
        <v>1553</v>
      </c>
      <c r="D642" s="15" t="s">
        <v>326</v>
      </c>
      <c r="E642" s="5" t="s">
        <v>490</v>
      </c>
      <c r="F642" s="5" t="s">
        <v>99</v>
      </c>
      <c r="G642" s="5" t="s">
        <v>69</v>
      </c>
      <c r="H642" s="5">
        <v>48.902000000000001</v>
      </c>
      <c r="I642" s="5">
        <v>2.1030000000000002</v>
      </c>
      <c r="J642" s="5">
        <v>11.534000000000001</v>
      </c>
      <c r="K642" s="16">
        <v>1.8889998110999999</v>
      </c>
      <c r="L642" s="16">
        <v>9.6338999999999988</v>
      </c>
      <c r="M642" s="5">
        <v>11.334</v>
      </c>
      <c r="N642" s="5">
        <v>0.13700000000000001</v>
      </c>
      <c r="O642" s="5">
        <v>12.994</v>
      </c>
      <c r="P642" s="5">
        <v>9.8810000000000002</v>
      </c>
      <c r="Q642" s="5">
        <v>2.1829999999999998</v>
      </c>
      <c r="R642" s="5">
        <v>0.41399999999999998</v>
      </c>
      <c r="S642" s="5">
        <v>0.16600000000000001</v>
      </c>
      <c r="U642" s="5">
        <v>0.228331412993208</v>
      </c>
      <c r="V642" s="5">
        <v>625.13014043226406</v>
      </c>
      <c r="W642" s="72">
        <f t="shared" ref="W642:W665" si="14">V642/10000</f>
        <v>6.25130140432264E-2</v>
      </c>
      <c r="X642" s="5">
        <v>371.66712555389699</v>
      </c>
      <c r="Y642" s="5">
        <v>128</v>
      </c>
      <c r="Z642" s="5">
        <v>793.24177999999995</v>
      </c>
      <c r="AA642" s="5">
        <v>88.5042358849946</v>
      </c>
      <c r="AB642" s="5">
        <v>18.183323167998875</v>
      </c>
      <c r="AC642" s="5">
        <v>3.7244057252399661E-2</v>
      </c>
      <c r="AD642" s="5">
        <v>154.32719455252919</v>
      </c>
      <c r="AE642" s="5">
        <v>72.028836906374764</v>
      </c>
      <c r="AK642" s="5">
        <v>27.38</v>
      </c>
      <c r="AL642" s="5">
        <v>308</v>
      </c>
      <c r="AM642" s="5">
        <v>365</v>
      </c>
      <c r="AN642" s="5">
        <v>31.4</v>
      </c>
      <c r="AO642" s="5">
        <v>106</v>
      </c>
      <c r="AP642" s="5">
        <v>57.6</v>
      </c>
      <c r="AQ642" s="5">
        <v>84.8</v>
      </c>
      <c r="AR642" s="5">
        <v>8.83</v>
      </c>
      <c r="AS642" s="5">
        <v>350.5</v>
      </c>
      <c r="AT642" s="5">
        <v>26.12</v>
      </c>
      <c r="AU642" s="5">
        <v>134.5</v>
      </c>
      <c r="AV642" s="5">
        <v>14.36</v>
      </c>
      <c r="AW642" s="5">
        <v>119</v>
      </c>
      <c r="AX642" s="5">
        <v>12.69</v>
      </c>
      <c r="AY642" s="5">
        <v>31.7</v>
      </c>
      <c r="AZ642" s="5">
        <v>4.26</v>
      </c>
      <c r="BA642" s="5">
        <v>20.440000000000001</v>
      </c>
      <c r="BB642" s="5">
        <v>5.22</v>
      </c>
      <c r="BC642" s="5">
        <v>1.91</v>
      </c>
      <c r="BD642" s="5">
        <v>6.12</v>
      </c>
      <c r="BE642" s="5">
        <v>0.94</v>
      </c>
      <c r="BF642" s="5">
        <v>5.14</v>
      </c>
      <c r="BG642" s="5">
        <v>0.97599999999999998</v>
      </c>
      <c r="BH642" s="5">
        <v>2.58</v>
      </c>
      <c r="BI642" s="5">
        <v>0.34599999999999997</v>
      </c>
      <c r="BJ642" s="5">
        <v>2.15</v>
      </c>
      <c r="BK642" s="5">
        <v>0.308</v>
      </c>
      <c r="BL642" s="5">
        <v>3.57</v>
      </c>
      <c r="BM642" s="5">
        <v>0.86899999999999999</v>
      </c>
      <c r="BN642" s="5">
        <v>1.054</v>
      </c>
      <c r="BO642" s="5">
        <v>0.95199999999999996</v>
      </c>
      <c r="BP642" s="5">
        <v>0.308</v>
      </c>
    </row>
    <row r="643" spans="1:68">
      <c r="A643" s="15" t="s">
        <v>397</v>
      </c>
      <c r="B643" s="15" t="s">
        <v>1554</v>
      </c>
      <c r="C643" s="15" t="s">
        <v>1554</v>
      </c>
      <c r="D643" s="15" t="s">
        <v>327</v>
      </c>
      <c r="E643" s="5" t="s">
        <v>490</v>
      </c>
      <c r="F643" s="5" t="s">
        <v>99</v>
      </c>
      <c r="G643" s="5" t="s">
        <v>69</v>
      </c>
      <c r="H643" s="5">
        <v>49.064</v>
      </c>
      <c r="I643" s="5">
        <v>2.125</v>
      </c>
      <c r="J643" s="5">
        <v>11.459</v>
      </c>
      <c r="K643" s="16">
        <v>1.8896664776999998</v>
      </c>
      <c r="L643" s="16">
        <v>9.6372999999999998</v>
      </c>
      <c r="M643" s="5">
        <v>11.337999999999999</v>
      </c>
      <c r="N643" s="5">
        <v>0.19800000000000001</v>
      </c>
      <c r="O643" s="5">
        <v>13.015000000000001</v>
      </c>
      <c r="P643" s="5">
        <v>9.8000000000000007</v>
      </c>
      <c r="Q643" s="5">
        <v>2.077</v>
      </c>
      <c r="R643" s="5">
        <v>0.36699999999999999</v>
      </c>
      <c r="S643" s="5">
        <v>0.20699999999999999</v>
      </c>
      <c r="U643" s="5">
        <v>0.231475508032357</v>
      </c>
      <c r="V643" s="5">
        <v>650.29333809443995</v>
      </c>
      <c r="W643" s="72">
        <f t="shared" si="14"/>
        <v>6.5029333809443993E-2</v>
      </c>
      <c r="X643" s="5">
        <v>378.72082080092503</v>
      </c>
      <c r="Y643" s="5">
        <v>130</v>
      </c>
      <c r="Z643" s="5">
        <v>849.29419600000006</v>
      </c>
      <c r="AA643" s="5">
        <v>88.404352130273793</v>
      </c>
      <c r="AB643" s="5">
        <v>18.564746117692405</v>
      </c>
      <c r="AC643" s="5">
        <v>4.2670196724373083E-2</v>
      </c>
      <c r="AD643" s="5">
        <v>162.07904503816795</v>
      </c>
      <c r="AE643" s="5">
        <v>72.110750165843299</v>
      </c>
      <c r="AK643" s="5">
        <v>25.67</v>
      </c>
      <c r="AL643" s="5">
        <v>301</v>
      </c>
      <c r="AM643" s="5">
        <v>387</v>
      </c>
      <c r="AN643" s="5">
        <v>30</v>
      </c>
      <c r="AO643" s="5">
        <v>102.8</v>
      </c>
      <c r="AP643" s="5">
        <v>58.8</v>
      </c>
      <c r="AQ643" s="5">
        <v>83.5</v>
      </c>
      <c r="AR643" s="5">
        <v>8.9600000000000009</v>
      </c>
      <c r="AS643" s="5">
        <v>355</v>
      </c>
      <c r="AT643" s="5">
        <v>26.8</v>
      </c>
      <c r="AU643" s="5">
        <v>139.5</v>
      </c>
      <c r="AV643" s="5">
        <v>14.63</v>
      </c>
      <c r="AW643" s="5">
        <v>120.7</v>
      </c>
      <c r="AX643" s="5">
        <v>12.61</v>
      </c>
      <c r="AY643" s="5">
        <v>32.1</v>
      </c>
      <c r="AZ643" s="5">
        <v>4.42</v>
      </c>
      <c r="BA643" s="5">
        <v>20.399999999999999</v>
      </c>
      <c r="BB643" s="5">
        <v>5.43</v>
      </c>
      <c r="BC643" s="5">
        <v>2.12</v>
      </c>
      <c r="BD643" s="5">
        <v>5.48</v>
      </c>
      <c r="BE643" s="5">
        <v>0.95</v>
      </c>
      <c r="BF643" s="5">
        <v>5.24</v>
      </c>
      <c r="BG643" s="5">
        <v>1.0309999999999999</v>
      </c>
      <c r="BH643" s="5">
        <v>2.79</v>
      </c>
      <c r="BI643" s="5">
        <v>0.35199999999999998</v>
      </c>
      <c r="BJ643" s="5">
        <v>2.2000000000000002</v>
      </c>
      <c r="BK643" s="5">
        <v>0.30499999999999999</v>
      </c>
      <c r="BL643" s="5">
        <v>3.75</v>
      </c>
      <c r="BM643" s="5">
        <v>0.84599999999999997</v>
      </c>
      <c r="BN643" s="5">
        <v>1.0900000000000001</v>
      </c>
      <c r="BO643" s="5">
        <v>0.95299999999999996</v>
      </c>
      <c r="BP643" s="5">
        <v>0.314</v>
      </c>
    </row>
    <row r="644" spans="1:68">
      <c r="A644" s="15" t="s">
        <v>397</v>
      </c>
      <c r="B644" s="15" t="s">
        <v>1555</v>
      </c>
      <c r="C644" s="15" t="s">
        <v>1555</v>
      </c>
      <c r="D644" s="15" t="s">
        <v>352</v>
      </c>
      <c r="E644" s="5" t="s">
        <v>490</v>
      </c>
      <c r="F644" s="5" t="s">
        <v>99</v>
      </c>
      <c r="G644" s="5" t="s">
        <v>69</v>
      </c>
      <c r="H644" s="5">
        <v>49.203000000000003</v>
      </c>
      <c r="I644" s="5">
        <v>2.177</v>
      </c>
      <c r="J644" s="5">
        <v>11.313000000000001</v>
      </c>
      <c r="K644" s="16">
        <v>1.8893331443999999</v>
      </c>
      <c r="L644" s="16">
        <v>9.6356000000000002</v>
      </c>
      <c r="M644" s="5">
        <v>11.336</v>
      </c>
      <c r="N644" s="5">
        <v>0.16500000000000001</v>
      </c>
      <c r="O644" s="5">
        <v>13.071999999999999</v>
      </c>
      <c r="P644" s="5">
        <v>9.5649999999999995</v>
      </c>
      <c r="Q644" s="5">
        <v>2.1389999999999998</v>
      </c>
      <c r="R644" s="5">
        <v>0.41099999999999998</v>
      </c>
      <c r="S644" s="5">
        <v>0.26900000000000002</v>
      </c>
      <c r="U644" s="5">
        <v>0.223381716812979</v>
      </c>
      <c r="V644" s="5">
        <v>813.29773295482096</v>
      </c>
      <c r="W644" s="72">
        <f t="shared" si="14"/>
        <v>8.1329773295482091E-2</v>
      </c>
      <c r="X644" s="5">
        <v>376.62790424496598</v>
      </c>
      <c r="Y644" s="5">
        <v>119</v>
      </c>
      <c r="Z644" s="5">
        <v>871.31478800000002</v>
      </c>
      <c r="AA644" s="5">
        <v>88.439057873125805</v>
      </c>
      <c r="AB644" s="5">
        <v>21.411478353892324</v>
      </c>
      <c r="AC644" s="5">
        <v>3.4878074144554468E-2</v>
      </c>
      <c r="AD644" s="5">
        <v>174.96280883534135</v>
      </c>
      <c r="AE644" s="5">
        <v>89.352686725191603</v>
      </c>
      <c r="AK644" s="5">
        <v>29.13</v>
      </c>
      <c r="AL644" s="5">
        <v>307.5</v>
      </c>
      <c r="AM644" s="5">
        <v>360</v>
      </c>
      <c r="AN644" s="5">
        <v>30.9</v>
      </c>
      <c r="AO644" s="5">
        <v>111.1</v>
      </c>
      <c r="AP644" s="5">
        <v>48</v>
      </c>
      <c r="AQ644" s="5">
        <v>82.6</v>
      </c>
      <c r="AR644" s="5">
        <v>6.3</v>
      </c>
      <c r="AS644" s="5">
        <v>311.39999999999998</v>
      </c>
      <c r="AT644" s="5">
        <v>24.02</v>
      </c>
      <c r="AU644" s="5">
        <v>126.5</v>
      </c>
      <c r="AV644" s="5">
        <v>10.73</v>
      </c>
      <c r="AW644" s="5">
        <v>82.9</v>
      </c>
      <c r="AX644" s="5">
        <v>9.3699999999999992</v>
      </c>
      <c r="AY644" s="5">
        <v>25</v>
      </c>
      <c r="AZ644" s="5">
        <v>3.62</v>
      </c>
      <c r="BA644" s="5">
        <v>17.59</v>
      </c>
      <c r="BB644" s="5">
        <v>5.09</v>
      </c>
      <c r="BC644" s="5">
        <v>1.82</v>
      </c>
      <c r="BD644" s="5">
        <v>5.25</v>
      </c>
      <c r="BE644" s="5">
        <v>0.81399999999999995</v>
      </c>
      <c r="BF644" s="5">
        <v>4.9800000000000004</v>
      </c>
      <c r="BG644" s="5">
        <v>0.95599999999999996</v>
      </c>
      <c r="BH644" s="5">
        <v>2.5299999999999998</v>
      </c>
      <c r="BI644" s="5">
        <v>0.33400000000000002</v>
      </c>
      <c r="BJ644" s="5">
        <v>1.98</v>
      </c>
      <c r="BK644" s="5">
        <v>0.28499999999999998</v>
      </c>
      <c r="BL644" s="5">
        <v>3.54</v>
      </c>
      <c r="BM644" s="5">
        <v>0.59099999999999997</v>
      </c>
      <c r="BN644" s="5">
        <v>0.77300000000000002</v>
      </c>
      <c r="BO644" s="5">
        <v>0.625</v>
      </c>
      <c r="BP644" s="5">
        <v>0.217</v>
      </c>
    </row>
    <row r="645" spans="1:68">
      <c r="A645" s="15" t="s">
        <v>397</v>
      </c>
      <c r="B645" s="15" t="s">
        <v>1556</v>
      </c>
      <c r="C645" s="15" t="s">
        <v>1556</v>
      </c>
      <c r="D645" s="15" t="s">
        <v>373</v>
      </c>
      <c r="E645" s="5" t="s">
        <v>490</v>
      </c>
      <c r="F645" s="5" t="s">
        <v>99</v>
      </c>
      <c r="G645" s="5" t="s">
        <v>69</v>
      </c>
      <c r="H645" s="5">
        <v>49.561</v>
      </c>
      <c r="I645" s="5">
        <v>1.972</v>
      </c>
      <c r="J645" s="5">
        <v>11.289</v>
      </c>
      <c r="K645" s="16">
        <v>1.8884998111499998</v>
      </c>
      <c r="L645" s="16">
        <v>9.6313499999999994</v>
      </c>
      <c r="M645" s="5">
        <v>11.331</v>
      </c>
      <c r="N645" s="5">
        <v>0.20399999999999999</v>
      </c>
      <c r="O645" s="5">
        <v>13.074999999999999</v>
      </c>
      <c r="P645" s="5">
        <v>9.4359999999999999</v>
      </c>
      <c r="Q645" s="5">
        <v>2.2010000000000001</v>
      </c>
      <c r="R645" s="5">
        <v>0.35499999999999998</v>
      </c>
      <c r="S645" s="5">
        <v>0.224</v>
      </c>
      <c r="U645" s="5">
        <v>0.231974089319674</v>
      </c>
      <c r="V645" s="5">
        <v>802.39605447052804</v>
      </c>
      <c r="W645" s="72">
        <f t="shared" si="14"/>
        <v>8.0239605447052803E-2</v>
      </c>
      <c r="X645" s="5">
        <v>366.25806184835</v>
      </c>
      <c r="Y645" s="5">
        <v>118</v>
      </c>
      <c r="Z645" s="5">
        <v>684.13975600000003</v>
      </c>
      <c r="AA645" s="5">
        <v>88.373963185719788</v>
      </c>
      <c r="AB645" s="5">
        <v>18.591779789256346</v>
      </c>
      <c r="AC645" s="5">
        <v>4.004064007249622E-2</v>
      </c>
      <c r="AD645" s="5">
        <v>131.56533769230771</v>
      </c>
      <c r="AE645" s="5">
        <v>84.048583086838406</v>
      </c>
      <c r="AK645" s="5">
        <v>22.6</v>
      </c>
      <c r="AL645" s="5">
        <v>237</v>
      </c>
      <c r="AM645" s="5">
        <v>276</v>
      </c>
      <c r="AO645" s="5">
        <v>144</v>
      </c>
      <c r="AP645" s="5">
        <v>58.983050847457598</v>
      </c>
      <c r="AR645" s="5">
        <v>7.97</v>
      </c>
      <c r="AS645" s="5">
        <v>350</v>
      </c>
      <c r="AT645" s="5">
        <v>23.4</v>
      </c>
      <c r="AU645" s="5">
        <v>128.69999999999999</v>
      </c>
      <c r="AV645" s="5">
        <v>12.62</v>
      </c>
      <c r="AW645" s="5">
        <v>98.8</v>
      </c>
      <c r="AX645" s="5">
        <v>11.17</v>
      </c>
      <c r="AY645" s="5">
        <v>27.6</v>
      </c>
      <c r="AZ645" s="5">
        <v>3.83</v>
      </c>
      <c r="BA645" s="5">
        <v>19.7</v>
      </c>
      <c r="BB645" s="5">
        <v>4.96</v>
      </c>
      <c r="BC645" s="5">
        <v>1.75</v>
      </c>
      <c r="BD645" s="5">
        <v>5.74</v>
      </c>
      <c r="BE645" s="5">
        <v>0.89</v>
      </c>
      <c r="BF645" s="5">
        <v>5.2</v>
      </c>
      <c r="BG645" s="5">
        <v>0.89</v>
      </c>
      <c r="BH645" s="5">
        <v>2.2400000000000002</v>
      </c>
      <c r="BI645" s="5">
        <v>0.28999999999999998</v>
      </c>
      <c r="BJ645" s="5">
        <v>2.0299999999999998</v>
      </c>
      <c r="BK645" s="5">
        <v>0.28499999999999998</v>
      </c>
      <c r="BL645" s="5">
        <v>3.68</v>
      </c>
      <c r="BM645" s="5">
        <v>0.73</v>
      </c>
      <c r="BN645" s="5">
        <v>1.06</v>
      </c>
      <c r="BO645" s="5">
        <v>0.8</v>
      </c>
      <c r="BP645" s="5">
        <v>0.34499999999999997</v>
      </c>
    </row>
    <row r="646" spans="1:68">
      <c r="A646" s="15" t="s">
        <v>397</v>
      </c>
      <c r="B646" s="15" t="s">
        <v>1557</v>
      </c>
      <c r="C646" s="15" t="s">
        <v>1557</v>
      </c>
      <c r="D646" s="15" t="s">
        <v>292</v>
      </c>
      <c r="E646" s="5" t="s">
        <v>490</v>
      </c>
      <c r="F646" s="5" t="s">
        <v>99</v>
      </c>
      <c r="G646" s="5" t="s">
        <v>69</v>
      </c>
      <c r="H646" s="5">
        <v>49.052999999999997</v>
      </c>
      <c r="I646" s="5">
        <v>2.081</v>
      </c>
      <c r="J646" s="5">
        <v>11.475</v>
      </c>
      <c r="K646" s="16">
        <v>1.8898331443499998</v>
      </c>
      <c r="L646" s="16">
        <v>9.6381499999999996</v>
      </c>
      <c r="M646" s="5">
        <v>11.339</v>
      </c>
      <c r="N646" s="5">
        <v>0.16400000000000001</v>
      </c>
      <c r="O646" s="5">
        <v>13.090999999999999</v>
      </c>
      <c r="P646" s="5">
        <v>9.5609999999999999</v>
      </c>
      <c r="Q646" s="5">
        <v>2.1320000000000001</v>
      </c>
      <c r="R646" s="5">
        <v>0.42199999999999999</v>
      </c>
      <c r="S646" s="5">
        <v>0.33600000000000002</v>
      </c>
      <c r="U646" s="5">
        <v>0.22265448209254199</v>
      </c>
      <c r="V646" s="5">
        <v>37.352495075790003</v>
      </c>
      <c r="W646" s="72">
        <f t="shared" si="14"/>
        <v>3.7352495075790005E-3</v>
      </c>
      <c r="X646" s="5">
        <v>396.76072422834397</v>
      </c>
      <c r="Y646" s="5">
        <v>169</v>
      </c>
      <c r="Z646" s="5">
        <v>848.29326000000003</v>
      </c>
      <c r="AA646" s="5">
        <v>88.443579219998895</v>
      </c>
      <c r="AB646" s="5">
        <v>20.14013828570274</v>
      </c>
      <c r="AC646" s="5">
        <v>4.8241589709000943E-2</v>
      </c>
      <c r="AD646" s="5">
        <v>162.50828735632186</v>
      </c>
      <c r="AE646" s="5">
        <v>79.095730761116172</v>
      </c>
      <c r="AK646" s="5">
        <v>26.9</v>
      </c>
      <c r="AL646" s="5">
        <v>291</v>
      </c>
      <c r="AM646" s="5">
        <v>329</v>
      </c>
      <c r="AN646" s="5">
        <v>33.299999999999997</v>
      </c>
      <c r="AO646" s="5">
        <v>136.5</v>
      </c>
      <c r="AP646" s="5">
        <v>52.7</v>
      </c>
      <c r="AQ646" s="5">
        <v>79.900000000000006</v>
      </c>
      <c r="AR646" s="5">
        <v>8.32</v>
      </c>
      <c r="AS646" s="5">
        <v>350</v>
      </c>
      <c r="AT646" s="5">
        <v>25.4</v>
      </c>
      <c r="AU646" s="5">
        <v>144.30000000000001</v>
      </c>
      <c r="AV646" s="5">
        <v>12.91</v>
      </c>
      <c r="AW646" s="5">
        <v>109.2</v>
      </c>
      <c r="AX646" s="5">
        <v>11.34</v>
      </c>
      <c r="AY646" s="5">
        <v>28.15</v>
      </c>
      <c r="AZ646" s="5">
        <v>4.1500000000000004</v>
      </c>
      <c r="BA646" s="5">
        <v>19.7</v>
      </c>
      <c r="BB646" s="5">
        <v>5.27</v>
      </c>
      <c r="BC646" s="5">
        <v>1.81</v>
      </c>
      <c r="BD646" s="5">
        <v>5.49</v>
      </c>
      <c r="BE646" s="5">
        <v>0.874</v>
      </c>
      <c r="BF646" s="5">
        <v>5.22</v>
      </c>
      <c r="BG646" s="5">
        <v>1.004</v>
      </c>
      <c r="BH646" s="5">
        <v>2.5</v>
      </c>
      <c r="BI646" s="5">
        <v>0.34799999999999998</v>
      </c>
      <c r="BJ646" s="5">
        <v>2.25</v>
      </c>
      <c r="BK646" s="5">
        <v>0.27</v>
      </c>
      <c r="BL646" s="5">
        <v>4.03</v>
      </c>
      <c r="BM646" s="5">
        <v>0.79800000000000004</v>
      </c>
      <c r="BN646" s="5">
        <v>1.01</v>
      </c>
      <c r="BO646" s="5">
        <v>0.79500000000000004</v>
      </c>
      <c r="BP646" s="5">
        <v>0.313</v>
      </c>
    </row>
    <row r="647" spans="1:68">
      <c r="A647" s="15" t="s">
        <v>397</v>
      </c>
      <c r="B647" s="15" t="s">
        <v>1558</v>
      </c>
      <c r="C647" s="15" t="s">
        <v>1558</v>
      </c>
      <c r="D647" s="15" t="s">
        <v>340</v>
      </c>
      <c r="E647" s="5" t="s">
        <v>490</v>
      </c>
      <c r="F647" s="5" t="s">
        <v>99</v>
      </c>
      <c r="G647" s="5" t="s">
        <v>69</v>
      </c>
      <c r="H647" s="5">
        <v>49.430999999999997</v>
      </c>
      <c r="I647" s="5">
        <v>1.8520000000000001</v>
      </c>
      <c r="J647" s="5">
        <v>11.561999999999999</v>
      </c>
      <c r="K647" s="16">
        <v>1.8891664777499999</v>
      </c>
      <c r="L647" s="16">
        <v>9.6347500000000004</v>
      </c>
      <c r="M647" s="5">
        <v>11.335000000000001</v>
      </c>
      <c r="N647" s="5">
        <v>0.18099999999999999</v>
      </c>
      <c r="O647" s="5">
        <v>13.134</v>
      </c>
      <c r="P647" s="5">
        <v>9.5259999999999998</v>
      </c>
      <c r="Q647" s="5">
        <v>2.097</v>
      </c>
      <c r="R647" s="5">
        <v>0.315</v>
      </c>
      <c r="S647" s="5">
        <v>0.20499999999999999</v>
      </c>
      <c r="U647" s="5">
        <v>0.25169495937806302</v>
      </c>
      <c r="V647" s="5">
        <v>14.233535105052299</v>
      </c>
      <c r="W647" s="72">
        <f t="shared" si="14"/>
        <v>1.4233535105052299E-3</v>
      </c>
      <c r="X647" s="5">
        <v>382.57858987408099</v>
      </c>
      <c r="Y647" s="5">
        <v>134</v>
      </c>
      <c r="Z647" s="5">
        <v>682.63835200000005</v>
      </c>
      <c r="AA647" s="5">
        <v>88.37947992005239</v>
      </c>
      <c r="AB647" s="5" t="s">
        <v>20</v>
      </c>
      <c r="AC647" s="5">
        <v>5.124383234459632E-2</v>
      </c>
      <c r="AD647" s="5" t="s">
        <v>20</v>
      </c>
      <c r="AE647" s="5" t="s">
        <v>20</v>
      </c>
    </row>
    <row r="648" spans="1:68">
      <c r="A648" s="15" t="s">
        <v>397</v>
      </c>
      <c r="B648" s="15" t="s">
        <v>1559</v>
      </c>
      <c r="C648" s="15" t="s">
        <v>1559</v>
      </c>
      <c r="D648" s="15" t="s">
        <v>380</v>
      </c>
      <c r="E648" s="5" t="s">
        <v>490</v>
      </c>
      <c r="F648" s="5" t="s">
        <v>99</v>
      </c>
      <c r="G648" s="5" t="s">
        <v>69</v>
      </c>
      <c r="H648" s="5">
        <v>49.445999999999998</v>
      </c>
      <c r="I648" s="5">
        <v>1.915</v>
      </c>
      <c r="J648" s="5">
        <v>11.52</v>
      </c>
      <c r="K648" s="16">
        <v>1.8891664777499999</v>
      </c>
      <c r="L648" s="16">
        <v>9.6347500000000004</v>
      </c>
      <c r="M648" s="5">
        <v>11.335000000000001</v>
      </c>
      <c r="N648" s="5">
        <v>0.13500000000000001</v>
      </c>
      <c r="O648" s="5">
        <v>13.147</v>
      </c>
      <c r="P648" s="5">
        <v>9.4369999999999994</v>
      </c>
      <c r="Q648" s="5">
        <v>2.1739999999999999</v>
      </c>
      <c r="R648" s="5">
        <v>0.307</v>
      </c>
      <c r="S648" s="5">
        <v>0.218</v>
      </c>
      <c r="U648" s="5">
        <v>0.25021877946718502</v>
      </c>
      <c r="V648" s="5">
        <v>1011.58991363527</v>
      </c>
      <c r="W648" s="72">
        <f t="shared" si="14"/>
        <v>0.101158991363527</v>
      </c>
      <c r="X648" s="5">
        <v>317.29841166861797</v>
      </c>
      <c r="Y648" s="5">
        <v>78</v>
      </c>
      <c r="Z648" s="5">
        <v>722.17532400000005</v>
      </c>
      <c r="AA648" s="5">
        <v>88.417416344930004</v>
      </c>
      <c r="AB648" s="5">
        <v>17.559402970039734</v>
      </c>
      <c r="AC648" s="5">
        <v>3.0605789311749027E-2</v>
      </c>
      <c r="AD648" s="5">
        <v>143.57362306163023</v>
      </c>
      <c r="AE648" s="5">
        <v>105.62211037027649</v>
      </c>
      <c r="AK648" s="5">
        <v>25.66</v>
      </c>
      <c r="AL648" s="5">
        <v>258.2</v>
      </c>
      <c r="AM648" s="5">
        <v>303</v>
      </c>
      <c r="AN648" s="5">
        <v>33.799999999999997</v>
      </c>
      <c r="AO648" s="5">
        <v>146.69999999999999</v>
      </c>
      <c r="AP648" s="5">
        <v>56.9</v>
      </c>
      <c r="AQ648" s="5">
        <v>70.599999999999994</v>
      </c>
      <c r="AR648" s="5">
        <v>6.48</v>
      </c>
      <c r="AS648" s="5">
        <v>312.39999999999998</v>
      </c>
      <c r="AT648" s="5">
        <v>24.25</v>
      </c>
      <c r="AU648" s="5">
        <v>118.9</v>
      </c>
      <c r="AV648" s="5">
        <v>9.91</v>
      </c>
      <c r="AW648" s="5">
        <v>81.5</v>
      </c>
      <c r="AX648" s="5">
        <v>9.56</v>
      </c>
      <c r="AY648" s="5">
        <v>23.69</v>
      </c>
      <c r="AZ648" s="5">
        <v>3.5</v>
      </c>
      <c r="BA648" s="5">
        <v>18.07</v>
      </c>
      <c r="BB648" s="5">
        <v>5.19</v>
      </c>
      <c r="BC648" s="5">
        <v>1.71</v>
      </c>
      <c r="BD648" s="5">
        <v>5.61</v>
      </c>
      <c r="BE648" s="5">
        <v>0.83399999999999996</v>
      </c>
      <c r="BF648" s="5">
        <v>5.03</v>
      </c>
      <c r="BG648" s="5">
        <v>0.91500000000000004</v>
      </c>
      <c r="BH648" s="5">
        <v>2.35</v>
      </c>
      <c r="BI648" s="5">
        <v>0.27300000000000002</v>
      </c>
      <c r="BJ648" s="5">
        <v>1.98</v>
      </c>
      <c r="BK648" s="5">
        <v>0.29799999999999999</v>
      </c>
      <c r="BL648" s="5">
        <v>3.38</v>
      </c>
      <c r="BM648" s="5">
        <v>0.58499999999999996</v>
      </c>
      <c r="BN648" s="5">
        <v>0.81399999999999995</v>
      </c>
      <c r="BO648" s="5">
        <v>0.68300000000000005</v>
      </c>
      <c r="BP648" s="5">
        <v>0.222</v>
      </c>
    </row>
    <row r="649" spans="1:68">
      <c r="A649" s="15" t="s">
        <v>397</v>
      </c>
      <c r="B649" s="15" t="s">
        <v>1560</v>
      </c>
      <c r="C649" s="15" t="s">
        <v>1560</v>
      </c>
      <c r="D649" s="15" t="s">
        <v>351</v>
      </c>
      <c r="E649" s="5" t="s">
        <v>490</v>
      </c>
      <c r="F649" s="5" t="s">
        <v>99</v>
      </c>
      <c r="G649" s="5" t="s">
        <v>69</v>
      </c>
      <c r="H649" s="5">
        <v>49.508000000000003</v>
      </c>
      <c r="I649" s="5">
        <v>2.1</v>
      </c>
      <c r="J649" s="5">
        <v>10.773999999999999</v>
      </c>
      <c r="K649" s="16">
        <v>1.8891664777499999</v>
      </c>
      <c r="L649" s="16">
        <v>9.6347500000000004</v>
      </c>
      <c r="M649" s="5">
        <v>11.335000000000001</v>
      </c>
      <c r="N649" s="5">
        <v>0.187</v>
      </c>
      <c r="O649" s="5">
        <v>13.183</v>
      </c>
      <c r="P649" s="5">
        <v>9.8870000000000005</v>
      </c>
      <c r="Q649" s="5">
        <v>2.08</v>
      </c>
      <c r="R649" s="5">
        <v>0.33700000000000002</v>
      </c>
      <c r="S649" s="5">
        <v>0.25800000000000001</v>
      </c>
      <c r="U649" s="5">
        <v>0.21842073345274901</v>
      </c>
      <c r="V649" s="5">
        <v>34.8262591495142</v>
      </c>
      <c r="W649" s="72">
        <f t="shared" si="14"/>
        <v>3.4826259149514202E-3</v>
      </c>
      <c r="X649" s="5">
        <v>388.78478540909902</v>
      </c>
      <c r="Y649" s="5">
        <v>152</v>
      </c>
      <c r="Z649" s="5">
        <v>934.87422400000003</v>
      </c>
      <c r="AA649" s="5">
        <v>88.497642265472493</v>
      </c>
      <c r="AB649" s="5">
        <v>20.061134438034006</v>
      </c>
      <c r="AC649" s="5">
        <v>5.433266957481004E-2</v>
      </c>
      <c r="AD649" s="5">
        <v>177.73274220532321</v>
      </c>
      <c r="AE649" s="5">
        <v>76.638853843069839</v>
      </c>
      <c r="AK649" s="5">
        <v>30</v>
      </c>
      <c r="AL649" s="5">
        <v>319</v>
      </c>
      <c r="AM649" s="5">
        <v>338</v>
      </c>
      <c r="AN649" s="5">
        <v>32.799999999999997</v>
      </c>
      <c r="AO649" s="5">
        <v>112.4</v>
      </c>
      <c r="AP649" s="5">
        <v>48.6</v>
      </c>
      <c r="AQ649" s="5">
        <v>86</v>
      </c>
      <c r="AR649" s="5">
        <v>7.58</v>
      </c>
      <c r="AS649" s="5">
        <v>341</v>
      </c>
      <c r="AT649" s="5">
        <v>24.4</v>
      </c>
      <c r="AU649" s="5">
        <v>137.80000000000001</v>
      </c>
      <c r="AV649" s="5">
        <v>12.56</v>
      </c>
      <c r="AW649" s="5">
        <v>100.6</v>
      </c>
      <c r="AX649" s="5">
        <v>11.06</v>
      </c>
      <c r="AY649" s="5">
        <v>28.5</v>
      </c>
      <c r="AZ649" s="5">
        <v>4.03</v>
      </c>
      <c r="BA649" s="5">
        <v>19.38</v>
      </c>
      <c r="BB649" s="5">
        <v>5.36</v>
      </c>
      <c r="BC649" s="5">
        <v>1.88</v>
      </c>
      <c r="BD649" s="5">
        <v>5.65</v>
      </c>
      <c r="BE649" s="5">
        <v>0.92400000000000004</v>
      </c>
      <c r="BF649" s="5">
        <v>5.26</v>
      </c>
      <c r="BG649" s="5">
        <v>0.99199999999999999</v>
      </c>
      <c r="BH649" s="5">
        <v>2.59</v>
      </c>
      <c r="BI649" s="5">
        <v>0.33700000000000002</v>
      </c>
      <c r="BJ649" s="5">
        <v>2.09</v>
      </c>
      <c r="BK649" s="5">
        <v>0.28499999999999998</v>
      </c>
      <c r="BL649" s="5">
        <v>4</v>
      </c>
      <c r="BM649" s="5">
        <v>0.70299999999999996</v>
      </c>
      <c r="BN649" s="5">
        <v>0.86499999999999999</v>
      </c>
      <c r="BO649" s="5">
        <v>0.746</v>
      </c>
      <c r="BP649" s="5">
        <v>0.309</v>
      </c>
    </row>
    <row r="650" spans="1:68">
      <c r="A650" s="15" t="s">
        <v>397</v>
      </c>
      <c r="B650" s="15" t="s">
        <v>1561</v>
      </c>
      <c r="C650" s="15" t="s">
        <v>1561</v>
      </c>
      <c r="D650" s="15" t="s">
        <v>338</v>
      </c>
      <c r="E650" s="5" t="s">
        <v>490</v>
      </c>
      <c r="F650" s="5" t="s">
        <v>99</v>
      </c>
      <c r="G650" s="5" t="s">
        <v>69</v>
      </c>
      <c r="H650" s="5">
        <v>48.994</v>
      </c>
      <c r="I650" s="5">
        <v>1.917</v>
      </c>
      <c r="J650" s="5">
        <v>11.861000000000001</v>
      </c>
      <c r="K650" s="16">
        <v>1.8888331444499999</v>
      </c>
      <c r="L650" s="16">
        <v>9.6330500000000008</v>
      </c>
      <c r="M650" s="5">
        <v>11.333</v>
      </c>
      <c r="N650" s="5">
        <v>0.16800000000000001</v>
      </c>
      <c r="O650" s="5">
        <v>13.183999999999999</v>
      </c>
      <c r="P650" s="5">
        <v>9.5630000000000006</v>
      </c>
      <c r="Q650" s="5">
        <v>2.1360000000000001</v>
      </c>
      <c r="R650" s="5">
        <v>0.31</v>
      </c>
      <c r="S650" s="5">
        <v>0.193</v>
      </c>
      <c r="U650" s="5">
        <v>0.22681127348490099</v>
      </c>
      <c r="V650" s="5">
        <v>451.19963792212599</v>
      </c>
      <c r="W650" s="72">
        <f t="shared" si="14"/>
        <v>4.51199637922126E-2</v>
      </c>
      <c r="X650" s="5">
        <v>346.578068994494</v>
      </c>
      <c r="Y650" s="5">
        <v>121</v>
      </c>
      <c r="Z650" s="5">
        <v>784.23335599999996</v>
      </c>
      <c r="AA650" s="5">
        <v>88.5148512756858</v>
      </c>
      <c r="AB650" s="5" t="s">
        <v>20</v>
      </c>
      <c r="AC650" s="5">
        <v>4.7018745060526931E-2</v>
      </c>
      <c r="AD650" s="5" t="s">
        <v>20</v>
      </c>
      <c r="AE650" s="5" t="s">
        <v>20</v>
      </c>
    </row>
    <row r="651" spans="1:68">
      <c r="A651" s="15" t="s">
        <v>397</v>
      </c>
      <c r="B651" s="15" t="s">
        <v>1562</v>
      </c>
      <c r="C651" s="15" t="s">
        <v>1562</v>
      </c>
      <c r="D651" s="15" t="s">
        <v>350</v>
      </c>
      <c r="E651" s="5" t="s">
        <v>490</v>
      </c>
      <c r="F651" s="5" t="s">
        <v>99</v>
      </c>
      <c r="G651" s="5" t="s">
        <v>69</v>
      </c>
      <c r="H651" s="5">
        <v>49.594000000000001</v>
      </c>
      <c r="I651" s="5">
        <v>2.032</v>
      </c>
      <c r="J651" s="5">
        <v>11.022</v>
      </c>
      <c r="K651" s="16">
        <v>1.8886664778</v>
      </c>
      <c r="L651" s="16">
        <v>9.632200000000001</v>
      </c>
      <c r="M651" s="5">
        <v>11.332000000000001</v>
      </c>
      <c r="N651" s="5">
        <v>0.15</v>
      </c>
      <c r="O651" s="5">
        <v>13.237</v>
      </c>
      <c r="P651" s="5">
        <v>9.75</v>
      </c>
      <c r="Q651" s="5">
        <v>2.008</v>
      </c>
      <c r="R651" s="5">
        <v>0.32800000000000001</v>
      </c>
      <c r="S651" s="5">
        <v>0.19700000000000001</v>
      </c>
      <c r="U651" s="5">
        <v>0.23036695037063901</v>
      </c>
      <c r="V651" s="5">
        <v>728.58364608209604</v>
      </c>
      <c r="W651" s="72">
        <f t="shared" si="14"/>
        <v>7.2858364608209603E-2</v>
      </c>
      <c r="X651" s="5">
        <v>428.41687218530302</v>
      </c>
      <c r="Y651" s="5">
        <v>89</v>
      </c>
      <c r="Z651" s="5">
        <v>723.67672800000003</v>
      </c>
      <c r="AA651" s="5">
        <v>88.480682947044301</v>
      </c>
      <c r="AB651" s="5">
        <v>21.824598684936475</v>
      </c>
      <c r="AC651" s="5">
        <v>3.268613122908532E-2</v>
      </c>
      <c r="AD651" s="5">
        <v>137.58112699619772</v>
      </c>
      <c r="AE651" s="5">
        <v>79.136705726773968</v>
      </c>
      <c r="AK651" s="5">
        <v>26.08</v>
      </c>
      <c r="AL651" s="5">
        <v>298.2</v>
      </c>
      <c r="AM651" s="5">
        <v>381</v>
      </c>
      <c r="AN651" s="5">
        <v>32.9</v>
      </c>
      <c r="AO651" s="5">
        <v>112.5</v>
      </c>
      <c r="AP651" s="5">
        <v>46.1</v>
      </c>
      <c r="AQ651" s="5">
        <v>77.5</v>
      </c>
      <c r="AR651" s="5">
        <v>7.65</v>
      </c>
      <c r="AS651" s="5">
        <v>356</v>
      </c>
      <c r="AT651" s="5">
        <v>25.91</v>
      </c>
      <c r="AU651" s="5">
        <v>138.4</v>
      </c>
      <c r="AV651" s="5">
        <v>12.71</v>
      </c>
      <c r="AW651" s="5">
        <v>103.9</v>
      </c>
      <c r="AX651" s="5">
        <v>11.38</v>
      </c>
      <c r="AY651" s="5">
        <v>29.11</v>
      </c>
      <c r="AZ651" s="5">
        <v>4.18</v>
      </c>
      <c r="BA651" s="5">
        <v>19.63</v>
      </c>
      <c r="BB651" s="5">
        <v>5.37</v>
      </c>
      <c r="BC651" s="5">
        <v>2.11</v>
      </c>
      <c r="BD651" s="5">
        <v>6.02</v>
      </c>
      <c r="BE651" s="5">
        <v>0.86499999999999999</v>
      </c>
      <c r="BF651" s="5">
        <v>5.26</v>
      </c>
      <c r="BG651" s="5">
        <v>1.024</v>
      </c>
      <c r="BH651" s="5">
        <v>2.58</v>
      </c>
      <c r="BI651" s="5">
        <v>0.34200000000000003</v>
      </c>
      <c r="BJ651" s="5">
        <v>2.1800000000000002</v>
      </c>
      <c r="BK651" s="5">
        <v>0.30599999999999999</v>
      </c>
      <c r="BL651" s="5">
        <v>3.76</v>
      </c>
      <c r="BM651" s="5">
        <v>0.752</v>
      </c>
      <c r="BN651" s="5">
        <v>0.875</v>
      </c>
      <c r="BO651" s="5">
        <v>0.76600000000000001</v>
      </c>
      <c r="BP651" s="5">
        <v>0.312</v>
      </c>
    </row>
    <row r="652" spans="1:68">
      <c r="A652" s="15" t="s">
        <v>397</v>
      </c>
      <c r="B652" s="15" t="s">
        <v>1563</v>
      </c>
      <c r="C652" s="15" t="s">
        <v>1563</v>
      </c>
      <c r="D652" s="15" t="s">
        <v>293</v>
      </c>
      <c r="E652" s="5" t="s">
        <v>490</v>
      </c>
      <c r="F652" s="5" t="s">
        <v>99</v>
      </c>
      <c r="G652" s="5" t="s">
        <v>69</v>
      </c>
      <c r="H652" s="5">
        <v>49.673000000000002</v>
      </c>
      <c r="I652" s="5">
        <v>1.992</v>
      </c>
      <c r="J652" s="5">
        <v>11.111000000000001</v>
      </c>
      <c r="K652" s="16">
        <v>1.8893331443999999</v>
      </c>
      <c r="L652" s="16">
        <v>9.6356000000000002</v>
      </c>
      <c r="M652" s="5">
        <v>11.336</v>
      </c>
      <c r="N652" s="5">
        <v>0.20200000000000001</v>
      </c>
      <c r="O652" s="5">
        <v>13.246</v>
      </c>
      <c r="P652" s="5">
        <v>9.4779999999999998</v>
      </c>
      <c r="Q652" s="5">
        <v>2.0529999999999999</v>
      </c>
      <c r="R652" s="5">
        <v>0.35199999999999998</v>
      </c>
      <c r="S652" s="5">
        <v>0.21199999999999999</v>
      </c>
      <c r="U652" s="5">
        <v>0.22481178201910801</v>
      </c>
      <c r="V652" s="5">
        <v>31.233229686857101</v>
      </c>
      <c r="W652" s="72">
        <f t="shared" si="14"/>
        <v>3.1233229686857102E-3</v>
      </c>
      <c r="X652" s="5">
        <v>435.87044035618698</v>
      </c>
      <c r="Y652" s="5">
        <v>126</v>
      </c>
      <c r="Z652" s="5">
        <v>639.59810400000003</v>
      </c>
      <c r="AA652" s="5">
        <v>88.443579219998895</v>
      </c>
      <c r="AB652" s="5">
        <v>22.820441903465284</v>
      </c>
      <c r="AC652" s="5">
        <v>4.3119651156653407E-2</v>
      </c>
      <c r="AD652" s="5">
        <v>122.76355163147794</v>
      </c>
      <c r="AE652" s="5">
        <v>79.438792232900354</v>
      </c>
      <c r="AO652" s="5">
        <v>120</v>
      </c>
      <c r="AP652" s="5">
        <v>48.6</v>
      </c>
      <c r="AR652" s="5">
        <v>8.66</v>
      </c>
      <c r="AS652" s="5">
        <v>353</v>
      </c>
      <c r="AT652" s="5">
        <v>26</v>
      </c>
      <c r="AU652" s="5">
        <v>140.9</v>
      </c>
      <c r="AV652" s="5">
        <v>13.81</v>
      </c>
      <c r="AW652" s="5">
        <v>107.3</v>
      </c>
      <c r="AX652" s="5">
        <v>11.72</v>
      </c>
      <c r="AY652" s="5">
        <v>28.3</v>
      </c>
      <c r="AZ652" s="5">
        <v>3.98</v>
      </c>
      <c r="BA652" s="5">
        <v>19.100000000000001</v>
      </c>
      <c r="BB652" s="5">
        <v>5.29</v>
      </c>
      <c r="BC652" s="5">
        <v>1.97</v>
      </c>
      <c r="BD652" s="5">
        <v>5.65</v>
      </c>
      <c r="BE652" s="5">
        <v>0.88300000000000001</v>
      </c>
      <c r="BF652" s="5">
        <v>5.21</v>
      </c>
      <c r="BG652" s="5">
        <v>0.97599999999999998</v>
      </c>
      <c r="BH652" s="5">
        <v>2.5499999999999998</v>
      </c>
      <c r="BI652" s="5">
        <v>0.30499999999999999</v>
      </c>
      <c r="BJ652" s="5">
        <v>1.97</v>
      </c>
      <c r="BK652" s="5">
        <v>0.23100000000000001</v>
      </c>
    </row>
    <row r="653" spans="1:68">
      <c r="A653" s="15" t="s">
        <v>397</v>
      </c>
      <c r="B653" s="15" t="s">
        <v>1564</v>
      </c>
      <c r="C653" s="15" t="s">
        <v>1564</v>
      </c>
      <c r="D653" s="15" t="s">
        <v>391</v>
      </c>
      <c r="E653" s="5" t="s">
        <v>490</v>
      </c>
      <c r="F653" s="5" t="s">
        <v>99</v>
      </c>
      <c r="G653" s="5" t="s">
        <v>69</v>
      </c>
      <c r="H653" s="5">
        <v>49.37</v>
      </c>
      <c r="I653" s="5">
        <v>1.96</v>
      </c>
      <c r="J653" s="5">
        <v>11.364000000000001</v>
      </c>
      <c r="K653" s="16">
        <v>1.8886664778</v>
      </c>
      <c r="L653" s="16">
        <v>9.632200000000001</v>
      </c>
      <c r="M653" s="5">
        <v>11.332000000000001</v>
      </c>
      <c r="N653" s="5">
        <v>0.153</v>
      </c>
      <c r="O653" s="5">
        <v>13.282999999999999</v>
      </c>
      <c r="P653" s="5">
        <v>9.6319999999999997</v>
      </c>
      <c r="Q653" s="5">
        <v>2.0579999999999998</v>
      </c>
      <c r="R653" s="5">
        <v>0.29799999999999999</v>
      </c>
      <c r="S653" s="5">
        <v>0.20699999999999999</v>
      </c>
      <c r="U653" s="5">
        <v>0.220878873522729</v>
      </c>
      <c r="V653" s="5">
        <v>828.077051054153</v>
      </c>
      <c r="W653" s="72">
        <f t="shared" si="14"/>
        <v>8.2807705105415297E-2</v>
      </c>
      <c r="X653" s="5">
        <v>384.14205685768798</v>
      </c>
      <c r="Y653" s="5">
        <v>132</v>
      </c>
      <c r="Z653" s="5">
        <v>787.23616400000003</v>
      </c>
      <c r="AA653" s="5">
        <v>88.531088352899602</v>
      </c>
      <c r="AB653" s="5">
        <v>21.851084007832082</v>
      </c>
      <c r="AC653" s="5">
        <v>5.3358673467101943E-2</v>
      </c>
      <c r="AD653" s="5">
        <v>151.68326859344893</v>
      </c>
      <c r="AE653" s="5">
        <v>89.861217869295785</v>
      </c>
      <c r="AK653" s="5">
        <v>26.21</v>
      </c>
      <c r="AL653" s="5">
        <v>290.5</v>
      </c>
      <c r="AM653" s="5">
        <v>354</v>
      </c>
      <c r="AN653" s="5">
        <v>33.5</v>
      </c>
      <c r="AO653" s="5">
        <v>149.19999999999999</v>
      </c>
      <c r="AP653" s="5">
        <v>61.7</v>
      </c>
      <c r="AQ653" s="5">
        <v>79.900000000000006</v>
      </c>
      <c r="AR653" s="5">
        <v>6.83</v>
      </c>
      <c r="AS653" s="5">
        <v>306.2</v>
      </c>
      <c r="AT653" s="5">
        <v>25.51</v>
      </c>
      <c r="AU653" s="5">
        <v>123.4</v>
      </c>
      <c r="AV653" s="5">
        <v>10.51</v>
      </c>
      <c r="AW653" s="5">
        <v>88.5</v>
      </c>
      <c r="AX653" s="5">
        <v>9.76</v>
      </c>
      <c r="AY653" s="5">
        <v>24.58</v>
      </c>
      <c r="AZ653" s="5">
        <v>3.51</v>
      </c>
      <c r="BA653" s="5">
        <v>17.579999999999998</v>
      </c>
      <c r="BB653" s="5">
        <v>5.2</v>
      </c>
      <c r="BC653" s="5">
        <v>1.65</v>
      </c>
      <c r="BD653" s="5">
        <v>5.6</v>
      </c>
      <c r="BE653" s="5">
        <v>0.95</v>
      </c>
      <c r="BF653" s="5">
        <v>5.19</v>
      </c>
      <c r="BG653" s="5">
        <v>0.92400000000000004</v>
      </c>
      <c r="BH653" s="5">
        <v>2.34</v>
      </c>
      <c r="BI653" s="5">
        <v>0.35099999999999998</v>
      </c>
      <c r="BJ653" s="5">
        <v>2.2799999999999998</v>
      </c>
      <c r="BK653" s="5">
        <v>0.28499999999999998</v>
      </c>
      <c r="BL653" s="5">
        <v>3.32</v>
      </c>
      <c r="BM653" s="5">
        <v>0.63200000000000001</v>
      </c>
      <c r="BN653" s="5">
        <v>0.80100000000000005</v>
      </c>
      <c r="BO653" s="5">
        <v>0.63100000000000001</v>
      </c>
      <c r="BP653" s="5">
        <v>0.252</v>
      </c>
    </row>
    <row r="654" spans="1:68">
      <c r="A654" s="15" t="s">
        <v>397</v>
      </c>
      <c r="B654" s="15" t="s">
        <v>1565</v>
      </c>
      <c r="C654" s="15" t="s">
        <v>1565</v>
      </c>
      <c r="D654" s="15" t="s">
        <v>342</v>
      </c>
      <c r="E654" s="5" t="s">
        <v>490</v>
      </c>
      <c r="F654" s="5" t="s">
        <v>99</v>
      </c>
      <c r="G654" s="5" t="s">
        <v>69</v>
      </c>
      <c r="H654" s="5">
        <v>49.451999999999998</v>
      </c>
      <c r="I654" s="5">
        <v>2.2410000000000001</v>
      </c>
      <c r="J654" s="5">
        <v>10.609</v>
      </c>
      <c r="K654" s="16">
        <v>1.8896664776999998</v>
      </c>
      <c r="L654" s="16">
        <v>9.6372999999999998</v>
      </c>
      <c r="M654" s="5">
        <v>11.337999999999999</v>
      </c>
      <c r="N654" s="5">
        <v>0.16900000000000001</v>
      </c>
      <c r="O654" s="5">
        <v>13.291</v>
      </c>
      <c r="P654" s="5">
        <v>9.8629999999999995</v>
      </c>
      <c r="Q654" s="5">
        <v>2.0379999999999998</v>
      </c>
      <c r="R654" s="5">
        <v>0.40899999999999997</v>
      </c>
      <c r="S654" s="5">
        <v>0.25</v>
      </c>
      <c r="U654" s="5">
        <v>0.212062176695238</v>
      </c>
      <c r="V654" s="5">
        <v>915.87980456149501</v>
      </c>
      <c r="W654" s="72">
        <f t="shared" si="14"/>
        <v>9.1587980456149506E-2</v>
      </c>
      <c r="X654" s="5">
        <v>425.04669115800198</v>
      </c>
      <c r="Y654" s="5">
        <v>152</v>
      </c>
      <c r="Z654" s="5">
        <v>797.24552400000005</v>
      </c>
      <c r="AA654" s="5">
        <v>88.613695639608707</v>
      </c>
      <c r="AB654" s="5">
        <v>18.642398735000086</v>
      </c>
      <c r="AC654" s="5">
        <v>4.4767994246237126E-2</v>
      </c>
      <c r="AD654" s="5">
        <v>153.31644692307694</v>
      </c>
      <c r="AE654" s="5">
        <v>60.937407096332763</v>
      </c>
      <c r="AK654" s="5">
        <v>28.2</v>
      </c>
      <c r="AL654" s="5">
        <v>315</v>
      </c>
      <c r="AM654" s="5">
        <v>365</v>
      </c>
      <c r="AN654" s="5">
        <v>35.299999999999997</v>
      </c>
      <c r="AO654" s="5">
        <v>121.5</v>
      </c>
      <c r="AP654" s="5">
        <v>50.1</v>
      </c>
      <c r="AQ654" s="5">
        <v>79.3</v>
      </c>
      <c r="AR654" s="5">
        <v>10.78</v>
      </c>
      <c r="AS654" s="5">
        <v>401</v>
      </c>
      <c r="AT654" s="5">
        <v>25.2</v>
      </c>
      <c r="AU654" s="5">
        <v>149.69999999999999</v>
      </c>
      <c r="AV654" s="5">
        <v>17</v>
      </c>
      <c r="AW654" s="5">
        <v>137</v>
      </c>
      <c r="AX654" s="5">
        <v>14.4</v>
      </c>
      <c r="AY654" s="5">
        <v>34.799999999999997</v>
      </c>
      <c r="AZ654" s="5">
        <v>4.87</v>
      </c>
      <c r="BA654" s="5">
        <v>22.8</v>
      </c>
      <c r="BB654" s="5">
        <v>5.51</v>
      </c>
      <c r="BC654" s="5">
        <v>1.77</v>
      </c>
      <c r="BD654" s="5">
        <v>5.79</v>
      </c>
      <c r="BE654" s="5">
        <v>0.88</v>
      </c>
      <c r="BF654" s="5">
        <v>5.2</v>
      </c>
      <c r="BG654" s="5">
        <v>0.95</v>
      </c>
      <c r="BH654" s="5">
        <v>2.5499999999999998</v>
      </c>
      <c r="BI654" s="5">
        <v>0.32</v>
      </c>
      <c r="BJ654" s="5">
        <v>2.04</v>
      </c>
      <c r="BK654" s="5">
        <v>0.307</v>
      </c>
      <c r="BL654" s="5">
        <v>3.98</v>
      </c>
      <c r="BM654" s="5">
        <v>1.05</v>
      </c>
      <c r="BN654" s="5">
        <v>1.03</v>
      </c>
      <c r="BO654" s="5">
        <v>1.1399999999999999</v>
      </c>
      <c r="BP654" s="5">
        <v>0.41099999999999998</v>
      </c>
    </row>
    <row r="655" spans="1:68">
      <c r="A655" s="15" t="s">
        <v>397</v>
      </c>
      <c r="B655" s="15" t="s">
        <v>1566</v>
      </c>
      <c r="C655" s="15" t="s">
        <v>1566</v>
      </c>
      <c r="D655" s="15" t="s">
        <v>334</v>
      </c>
      <c r="E655" s="5" t="s">
        <v>490</v>
      </c>
      <c r="F655" s="5" t="s">
        <v>99</v>
      </c>
      <c r="G655" s="5" t="s">
        <v>69</v>
      </c>
      <c r="H655" s="5">
        <v>49.789000000000001</v>
      </c>
      <c r="I655" s="5">
        <v>1.869</v>
      </c>
      <c r="J655" s="5">
        <v>10.867000000000001</v>
      </c>
      <c r="K655" s="16">
        <v>1.8894998110499999</v>
      </c>
      <c r="L655" s="16">
        <v>9.63645</v>
      </c>
      <c r="M655" s="5">
        <v>11.337</v>
      </c>
      <c r="N655" s="5">
        <v>0.20399999999999999</v>
      </c>
      <c r="O655" s="5">
        <v>13.295</v>
      </c>
      <c r="P655" s="5">
        <v>9.484</v>
      </c>
      <c r="Q655" s="5">
        <v>2.1840000000000002</v>
      </c>
      <c r="R655" s="5">
        <v>0.34</v>
      </c>
      <c r="S655" s="5">
        <v>0.27800000000000002</v>
      </c>
      <c r="U655" s="5">
        <v>0.232039273322587</v>
      </c>
      <c r="V655" s="5">
        <v>995.61270464920699</v>
      </c>
      <c r="W655" s="72">
        <f t="shared" si="14"/>
        <v>9.9561270464920693E-2</v>
      </c>
      <c r="X655" s="5">
        <v>356.02924630701398</v>
      </c>
      <c r="Y655" s="5">
        <v>119</v>
      </c>
      <c r="Z655" s="5">
        <v>726.67953599999998</v>
      </c>
      <c r="AA655" s="5">
        <v>88.505833217439104</v>
      </c>
      <c r="AB655" s="5">
        <v>19.605134708536013</v>
      </c>
      <c r="AC655" s="5">
        <v>4.216143668650555E-2</v>
      </c>
      <c r="AD655" s="5">
        <v>147.10112064777326</v>
      </c>
      <c r="AE655" s="5">
        <v>82.429581997366611</v>
      </c>
      <c r="AK655" s="5">
        <v>24.3</v>
      </c>
      <c r="AL655" s="5">
        <v>295</v>
      </c>
      <c r="AM655" s="5">
        <v>383</v>
      </c>
      <c r="AN655" s="5">
        <v>30.3</v>
      </c>
      <c r="AO655" s="5">
        <v>102.1</v>
      </c>
      <c r="AP655" s="5">
        <v>57.7</v>
      </c>
      <c r="AQ655" s="5">
        <v>76</v>
      </c>
      <c r="AR655" s="5">
        <v>7.67</v>
      </c>
      <c r="AS655" s="5">
        <v>327</v>
      </c>
      <c r="AT655" s="5">
        <v>23.57</v>
      </c>
      <c r="AU655" s="5">
        <v>127.6</v>
      </c>
      <c r="AV655" s="5">
        <v>12.56</v>
      </c>
      <c r="AW655" s="5">
        <v>96.7</v>
      </c>
      <c r="AX655" s="5">
        <v>10.62</v>
      </c>
      <c r="AY655" s="5">
        <v>28.15</v>
      </c>
      <c r="AZ655" s="5">
        <v>3.76</v>
      </c>
      <c r="BA655" s="5">
        <v>18.16</v>
      </c>
      <c r="BB655" s="5">
        <v>5.21</v>
      </c>
      <c r="BC655" s="5">
        <v>1.73</v>
      </c>
      <c r="BD655" s="5">
        <v>4.84</v>
      </c>
      <c r="BE655" s="5">
        <v>0.76600000000000001</v>
      </c>
      <c r="BF655" s="5">
        <v>4.9400000000000004</v>
      </c>
      <c r="BG655" s="5">
        <v>0.96299999999999997</v>
      </c>
      <c r="BH655" s="5">
        <v>2.36</v>
      </c>
      <c r="BI655" s="5">
        <v>0.315</v>
      </c>
      <c r="BJ655" s="5">
        <v>1.97</v>
      </c>
      <c r="BK655" s="5">
        <v>0.29099999999999998</v>
      </c>
      <c r="BL655" s="5">
        <v>3.3</v>
      </c>
      <c r="BM655" s="5">
        <v>0.68100000000000005</v>
      </c>
      <c r="BN655" s="5">
        <v>0.93100000000000005</v>
      </c>
      <c r="BO655" s="5">
        <v>0.745</v>
      </c>
      <c r="BP655" s="5">
        <v>0.23799999999999999</v>
      </c>
    </row>
    <row r="656" spans="1:68">
      <c r="A656" s="15" t="s">
        <v>397</v>
      </c>
      <c r="B656" s="15" t="s">
        <v>1567</v>
      </c>
      <c r="C656" s="15" t="s">
        <v>1567</v>
      </c>
      <c r="D656" s="15" t="s">
        <v>365</v>
      </c>
      <c r="E656" s="5" t="s">
        <v>490</v>
      </c>
      <c r="F656" s="5" t="s">
        <v>99</v>
      </c>
      <c r="G656" s="5" t="s">
        <v>69</v>
      </c>
      <c r="H656" s="5">
        <v>49.725000000000001</v>
      </c>
      <c r="I656" s="5">
        <v>1.8480000000000001</v>
      </c>
      <c r="J656" s="5">
        <v>11.164999999999999</v>
      </c>
      <c r="K656" s="16">
        <v>1.8884998111499998</v>
      </c>
      <c r="L656" s="16">
        <v>9.6313499999999994</v>
      </c>
      <c r="M656" s="5">
        <v>11.331</v>
      </c>
      <c r="N656" s="5">
        <v>0.151</v>
      </c>
      <c r="O656" s="5">
        <v>13.305999999999999</v>
      </c>
      <c r="P656" s="5">
        <v>9.452</v>
      </c>
      <c r="Q656" s="5">
        <v>2.177</v>
      </c>
      <c r="R656" s="5">
        <v>0.28799999999999998</v>
      </c>
      <c r="S656" s="5">
        <v>0.17</v>
      </c>
      <c r="U656" s="5">
        <v>0.28043551408501799</v>
      </c>
      <c r="V656" s="5">
        <v>869.25004034413905</v>
      </c>
      <c r="W656" s="72">
        <f t="shared" si="14"/>
        <v>8.6925004034413902E-2</v>
      </c>
      <c r="X656" s="5">
        <v>391.742810454481</v>
      </c>
      <c r="Y656" s="5">
        <v>139</v>
      </c>
      <c r="Z656" s="5">
        <v>791.74037599999997</v>
      </c>
      <c r="AA656" s="5">
        <v>88.5247376208183</v>
      </c>
      <c r="AB656" s="5">
        <v>22.008023059240504</v>
      </c>
      <c r="AC656" s="5">
        <v>5.8139282732383647E-2</v>
      </c>
      <c r="AD656" s="5">
        <v>152.25776461538462</v>
      </c>
      <c r="AE656" s="5">
        <v>119.23278660077295</v>
      </c>
      <c r="AK656" s="5">
        <v>27.7</v>
      </c>
      <c r="AL656" s="5">
        <v>288</v>
      </c>
      <c r="AM656" s="5">
        <v>363</v>
      </c>
      <c r="AN656" s="5">
        <v>31.5</v>
      </c>
      <c r="AO656" s="5">
        <v>133.6</v>
      </c>
      <c r="AP656" s="5">
        <v>54.8</v>
      </c>
      <c r="AQ656" s="5">
        <v>72.2</v>
      </c>
      <c r="AR656" s="5">
        <v>6.27</v>
      </c>
      <c r="AS656" s="5">
        <v>297</v>
      </c>
      <c r="AT656" s="5">
        <v>23.9</v>
      </c>
      <c r="AU656" s="5">
        <v>122.2</v>
      </c>
      <c r="AV656" s="5">
        <v>10.42</v>
      </c>
      <c r="AW656" s="5">
        <v>86.6</v>
      </c>
      <c r="AX656" s="5">
        <v>9.23</v>
      </c>
      <c r="AY656" s="5">
        <v>23.52</v>
      </c>
      <c r="AZ656" s="5">
        <v>3.62</v>
      </c>
      <c r="BA656" s="5">
        <v>17.8</v>
      </c>
      <c r="BB656" s="5">
        <v>5.12</v>
      </c>
      <c r="BC656" s="5">
        <v>1.82</v>
      </c>
      <c r="BD656" s="5">
        <v>5.26</v>
      </c>
      <c r="BE656" s="5">
        <v>0.94399999999999995</v>
      </c>
      <c r="BF656" s="5">
        <v>5.2</v>
      </c>
      <c r="BG656" s="5">
        <v>0.89</v>
      </c>
      <c r="BH656" s="5">
        <v>2.85</v>
      </c>
      <c r="BI656" s="5">
        <v>0.28299999999999997</v>
      </c>
      <c r="BJ656" s="5">
        <v>1.92</v>
      </c>
      <c r="BK656" s="5">
        <v>0.33100000000000002</v>
      </c>
      <c r="BL656" s="5">
        <v>3.07</v>
      </c>
      <c r="BM656" s="5">
        <v>0.58699999999999997</v>
      </c>
      <c r="BN656" s="5">
        <v>0.71199999999999997</v>
      </c>
      <c r="BO656" s="5">
        <v>0.66</v>
      </c>
      <c r="BP656" s="5">
        <v>0.19800000000000001</v>
      </c>
    </row>
    <row r="657" spans="1:68">
      <c r="A657" s="15" t="s">
        <v>397</v>
      </c>
      <c r="B657" s="15" t="s">
        <v>1568</v>
      </c>
      <c r="C657" s="15" t="s">
        <v>1568</v>
      </c>
      <c r="D657" s="15" t="s">
        <v>322</v>
      </c>
      <c r="E657" s="5" t="s">
        <v>490</v>
      </c>
      <c r="F657" s="5" t="s">
        <v>99</v>
      </c>
      <c r="G657" s="5" t="s">
        <v>69</v>
      </c>
      <c r="H657" s="5">
        <v>49.027999999999999</v>
      </c>
      <c r="I657" s="5">
        <v>2.0089999999999999</v>
      </c>
      <c r="J657" s="5">
        <v>11.323</v>
      </c>
      <c r="K657" s="16">
        <v>1.8896664776999998</v>
      </c>
      <c r="L657" s="16">
        <v>9.6372999999999998</v>
      </c>
      <c r="M657" s="5">
        <v>11.337999999999999</v>
      </c>
      <c r="N657" s="5">
        <v>0.13500000000000001</v>
      </c>
      <c r="O657" s="5">
        <v>13.349</v>
      </c>
      <c r="P657" s="5">
        <v>9.7569999999999997</v>
      </c>
      <c r="Q657" s="5">
        <v>2.0920000000000001</v>
      </c>
      <c r="R657" s="5">
        <v>0.32400000000000001</v>
      </c>
      <c r="S657" s="5">
        <v>0.29099999999999998</v>
      </c>
      <c r="U657" s="5">
        <v>0.235590483091731</v>
      </c>
      <c r="V657" s="5">
        <v>468.58135597791102</v>
      </c>
      <c r="W657" s="72">
        <f t="shared" si="14"/>
        <v>4.6858135597791103E-2</v>
      </c>
      <c r="X657" s="5">
        <v>395.89081635337101</v>
      </c>
      <c r="Y657" s="5">
        <v>91</v>
      </c>
      <c r="Z657" s="5">
        <v>785.23429199999998</v>
      </c>
      <c r="AA657" s="5">
        <v>88.658527640146005</v>
      </c>
      <c r="AB657" s="5">
        <v>18.586423302975163</v>
      </c>
      <c r="AC657" s="5">
        <v>3.3833251662010629E-2</v>
      </c>
      <c r="AD657" s="5">
        <v>179.27723561643836</v>
      </c>
      <c r="AE657" s="5">
        <v>87.255734478418887</v>
      </c>
      <c r="AK657" s="5">
        <v>25</v>
      </c>
      <c r="AL657" s="5">
        <v>1300</v>
      </c>
      <c r="AM657" s="5">
        <v>364</v>
      </c>
      <c r="AN657" s="5">
        <v>31.1</v>
      </c>
      <c r="AO657" s="5">
        <v>95.5</v>
      </c>
      <c r="AP657" s="5">
        <v>32</v>
      </c>
      <c r="AQ657" s="5">
        <v>87</v>
      </c>
      <c r="AR657" s="5">
        <v>7.85</v>
      </c>
      <c r="AS657" s="5">
        <v>311</v>
      </c>
      <c r="AT657" s="5">
        <v>24</v>
      </c>
      <c r="AU657" s="5">
        <v>111</v>
      </c>
      <c r="AV657" s="5">
        <v>10.6</v>
      </c>
      <c r="AW657" s="5">
        <v>93</v>
      </c>
      <c r="AX657" s="5">
        <v>9.8000000000000007</v>
      </c>
      <c r="AY657" s="5">
        <v>27</v>
      </c>
      <c r="AZ657" s="5">
        <v>3.93</v>
      </c>
      <c r="BA657" s="5">
        <v>21.3</v>
      </c>
      <c r="BB657" s="5">
        <v>4.4000000000000004</v>
      </c>
      <c r="BC657" s="5">
        <v>2.42</v>
      </c>
      <c r="BD657" s="5">
        <v>6.2</v>
      </c>
      <c r="BE657" s="5">
        <v>1.06</v>
      </c>
      <c r="BF657" s="5">
        <v>4.38</v>
      </c>
      <c r="BG657" s="5">
        <v>0.87</v>
      </c>
      <c r="BH657" s="5">
        <v>2.63</v>
      </c>
      <c r="BI657" s="5">
        <v>0.36</v>
      </c>
      <c r="BJ657" s="5">
        <v>2.15</v>
      </c>
      <c r="BK657" s="5">
        <v>0.38</v>
      </c>
      <c r="BL657" s="5">
        <v>3.3</v>
      </c>
      <c r="BM657" s="5">
        <v>0.7</v>
      </c>
      <c r="BN657" s="5">
        <v>1.1499999999999999</v>
      </c>
      <c r="BO657" s="5">
        <v>0.71</v>
      </c>
      <c r="BP657" s="5">
        <v>0.33</v>
      </c>
    </row>
    <row r="658" spans="1:68">
      <c r="A658" s="15" t="s">
        <v>397</v>
      </c>
      <c r="B658" s="15" t="s">
        <v>1569</v>
      </c>
      <c r="C658" s="15" t="s">
        <v>1569</v>
      </c>
      <c r="D658" s="15" t="s">
        <v>332</v>
      </c>
      <c r="E658" s="5" t="s">
        <v>490</v>
      </c>
      <c r="F658" s="5" t="s">
        <v>99</v>
      </c>
      <c r="G658" s="5" t="s">
        <v>69</v>
      </c>
      <c r="H658" s="5">
        <v>49.085000000000001</v>
      </c>
      <c r="I658" s="5">
        <v>2.0409999999999999</v>
      </c>
      <c r="J658" s="5">
        <v>11.407999999999999</v>
      </c>
      <c r="K658" s="16">
        <v>1.8883331445</v>
      </c>
      <c r="L658" s="16">
        <v>9.6304999999999996</v>
      </c>
      <c r="M658" s="5">
        <v>11.33</v>
      </c>
      <c r="N658" s="5">
        <v>0.16600000000000001</v>
      </c>
      <c r="O658" s="5">
        <v>13.363</v>
      </c>
      <c r="P658" s="5">
        <v>9.6460000000000008</v>
      </c>
      <c r="Q658" s="5">
        <v>2.0409999999999999</v>
      </c>
      <c r="R658" s="5">
        <v>0.33400000000000002</v>
      </c>
      <c r="S658" s="5">
        <v>0.24</v>
      </c>
      <c r="U658" s="5">
        <v>0.23109279578061701</v>
      </c>
      <c r="V658" s="5">
        <v>769.05730910392106</v>
      </c>
      <c r="W658" s="72">
        <f t="shared" si="14"/>
        <v>7.6905730910392101E-2</v>
      </c>
      <c r="X658" s="5">
        <v>428.37505545736002</v>
      </c>
      <c r="Y658" s="5">
        <v>111</v>
      </c>
      <c r="Z658" s="5">
        <v>756.70761600000003</v>
      </c>
      <c r="AA658" s="5">
        <v>88.642143748615993</v>
      </c>
      <c r="AB658" s="5">
        <v>23.281253013986959</v>
      </c>
      <c r="AC658" s="5">
        <v>4.003352841917978E-2</v>
      </c>
      <c r="AD658" s="5">
        <v>154.74593374233132</v>
      </c>
      <c r="AE658" s="5">
        <v>81.947799922204609</v>
      </c>
      <c r="AK658" s="5">
        <v>23.8</v>
      </c>
      <c r="AL658" s="5">
        <v>550</v>
      </c>
      <c r="AM658" s="5">
        <v>751</v>
      </c>
      <c r="AN658" s="5">
        <v>33.1</v>
      </c>
      <c r="AO658" s="5">
        <v>109.4</v>
      </c>
      <c r="AP658" s="5">
        <v>42.1</v>
      </c>
      <c r="AQ658" s="5">
        <v>90.9</v>
      </c>
      <c r="AR658" s="5">
        <v>7.72</v>
      </c>
      <c r="AS658" s="5">
        <v>333</v>
      </c>
      <c r="AT658" s="5">
        <v>26</v>
      </c>
      <c r="AU658" s="5">
        <v>130.6</v>
      </c>
      <c r="AV658" s="5">
        <v>11.78</v>
      </c>
      <c r="AW658" s="5">
        <v>100.6</v>
      </c>
      <c r="AX658" s="5">
        <v>10.91</v>
      </c>
      <c r="AY658" s="5">
        <v>28.2</v>
      </c>
      <c r="AZ658" s="5">
        <v>4</v>
      </c>
      <c r="BA658" s="5">
        <v>18.399999999999999</v>
      </c>
      <c r="BB658" s="5">
        <v>5.97</v>
      </c>
      <c r="BC658" s="5">
        <v>1.96</v>
      </c>
      <c r="BD658" s="5">
        <v>6.22</v>
      </c>
      <c r="BE658" s="5">
        <v>0.92</v>
      </c>
      <c r="BF658" s="5">
        <v>4.8899999999999997</v>
      </c>
      <c r="BG658" s="5">
        <v>1.03</v>
      </c>
      <c r="BH658" s="5">
        <v>2.7</v>
      </c>
      <c r="BI658" s="5">
        <v>0.35899999999999999</v>
      </c>
      <c r="BJ658" s="5">
        <v>2.16</v>
      </c>
      <c r="BK658" s="5">
        <v>0.25800000000000001</v>
      </c>
      <c r="BL658" s="5">
        <v>3.88</v>
      </c>
      <c r="BM658" s="5">
        <v>0.75</v>
      </c>
      <c r="BN658" s="5">
        <v>0.97</v>
      </c>
      <c r="BO658" s="5">
        <v>0.79</v>
      </c>
      <c r="BP658" s="5">
        <v>0.26300000000000001</v>
      </c>
    </row>
    <row r="659" spans="1:68">
      <c r="A659" s="15" t="s">
        <v>397</v>
      </c>
      <c r="B659" s="15" t="s">
        <v>1570</v>
      </c>
      <c r="C659" s="15" t="s">
        <v>1570</v>
      </c>
      <c r="D659" s="15" t="s">
        <v>383</v>
      </c>
      <c r="E659" s="5" t="s">
        <v>490</v>
      </c>
      <c r="F659" s="5" t="s">
        <v>99</v>
      </c>
      <c r="G659" s="5" t="s">
        <v>69</v>
      </c>
      <c r="H659" s="5">
        <v>49.213999999999999</v>
      </c>
      <c r="I659" s="5">
        <v>1.915</v>
      </c>
      <c r="J659" s="5">
        <v>11.388</v>
      </c>
      <c r="K659" s="16">
        <v>1.8889998110999999</v>
      </c>
      <c r="L659" s="16">
        <v>9.6338999999999988</v>
      </c>
      <c r="M659" s="5">
        <v>11.334</v>
      </c>
      <c r="N659" s="5">
        <v>0.189</v>
      </c>
      <c r="O659" s="5">
        <v>13.393000000000001</v>
      </c>
      <c r="P659" s="5">
        <v>9.4450000000000003</v>
      </c>
      <c r="Q659" s="5">
        <v>2.1829999999999998</v>
      </c>
      <c r="R659" s="5">
        <v>0.32400000000000001</v>
      </c>
      <c r="S659" s="5">
        <v>0.219</v>
      </c>
      <c r="U659" s="5">
        <v>0.29095170712266499</v>
      </c>
      <c r="V659" s="5">
        <v>40.159445957648302</v>
      </c>
      <c r="W659" s="72">
        <f t="shared" si="14"/>
        <v>4.0159445957648303E-3</v>
      </c>
      <c r="X659" s="5">
        <v>390.91204074233798</v>
      </c>
      <c r="Y659" s="5">
        <v>84</v>
      </c>
      <c r="Z659" s="5">
        <v>748.70012799999995</v>
      </c>
      <c r="AA659" s="5">
        <v>88.664726319245304</v>
      </c>
      <c r="AB659" s="5">
        <v>21.24521960556185</v>
      </c>
      <c r="AC659" s="5">
        <v>3.1230693841855964E-2</v>
      </c>
      <c r="AD659" s="5">
        <v>156.96019454926625</v>
      </c>
      <c r="AE659" s="5">
        <v>119.73321280768107</v>
      </c>
      <c r="AK659" s="5">
        <v>26.9</v>
      </c>
      <c r="AL659" s="5">
        <v>293</v>
      </c>
      <c r="AM659" s="5">
        <v>315</v>
      </c>
      <c r="AO659" s="5">
        <v>145</v>
      </c>
      <c r="AP659" s="5">
        <v>58.644067796610202</v>
      </c>
      <c r="AR659" s="5">
        <v>7.31</v>
      </c>
      <c r="AS659" s="5">
        <v>319</v>
      </c>
      <c r="AT659" s="5">
        <v>24.6</v>
      </c>
      <c r="AU659" s="5">
        <v>123.2</v>
      </c>
      <c r="AV659" s="5">
        <v>11.11</v>
      </c>
      <c r="AW659" s="5">
        <v>86.6</v>
      </c>
      <c r="AX659" s="5">
        <v>10.29</v>
      </c>
      <c r="AY659" s="5">
        <v>24.3</v>
      </c>
      <c r="AZ659" s="5">
        <v>3.78</v>
      </c>
      <c r="BA659" s="5">
        <v>18.399999999999999</v>
      </c>
      <c r="BB659" s="5">
        <v>5.0999999999999996</v>
      </c>
      <c r="BC659" s="5">
        <v>1.78</v>
      </c>
      <c r="BD659" s="5">
        <v>6</v>
      </c>
      <c r="BE659" s="5">
        <v>0.99</v>
      </c>
      <c r="BF659" s="5">
        <v>4.7699999999999996</v>
      </c>
      <c r="BG659" s="5">
        <v>1.01</v>
      </c>
      <c r="BH659" s="5">
        <v>2.4900000000000002</v>
      </c>
      <c r="BI659" s="5">
        <v>0.33700000000000002</v>
      </c>
      <c r="BJ659" s="5">
        <v>2.09</v>
      </c>
      <c r="BK659" s="5">
        <v>0.29699999999999999</v>
      </c>
      <c r="BL659" s="5">
        <v>3.22</v>
      </c>
      <c r="BM659" s="5">
        <v>0.58099999999999996</v>
      </c>
      <c r="BN659" s="5">
        <v>0.88</v>
      </c>
      <c r="BO659" s="5">
        <v>0.8</v>
      </c>
      <c r="BP659" s="5">
        <v>0.27500000000000002</v>
      </c>
    </row>
    <row r="660" spans="1:68">
      <c r="A660" s="15" t="s">
        <v>397</v>
      </c>
      <c r="B660" s="15" t="s">
        <v>1571</v>
      </c>
      <c r="C660" s="15" t="s">
        <v>1571</v>
      </c>
      <c r="D660" s="15" t="s">
        <v>369</v>
      </c>
      <c r="E660" s="5" t="s">
        <v>490</v>
      </c>
      <c r="F660" s="5" t="s">
        <v>99</v>
      </c>
      <c r="G660" s="5" t="s">
        <v>69</v>
      </c>
      <c r="H660" s="5">
        <v>49.220999999999997</v>
      </c>
      <c r="I660" s="5">
        <v>1.9159999999999999</v>
      </c>
      <c r="J660" s="5">
        <v>11.388999999999999</v>
      </c>
      <c r="K660" s="16">
        <v>1.8894998110499999</v>
      </c>
      <c r="L660" s="16">
        <v>9.63645</v>
      </c>
      <c r="M660" s="5">
        <v>11.337</v>
      </c>
      <c r="N660" s="5">
        <v>0.189</v>
      </c>
      <c r="O660" s="5">
        <v>13.397</v>
      </c>
      <c r="P660" s="5">
        <v>9.4459999999999997</v>
      </c>
      <c r="Q660" s="5">
        <v>2.1840000000000002</v>
      </c>
      <c r="R660" s="5">
        <v>0.32400000000000001</v>
      </c>
      <c r="S660" s="5">
        <v>0.219</v>
      </c>
      <c r="U660" s="5">
        <v>0.27017198276777399</v>
      </c>
      <c r="V660" s="5">
        <v>734.44996573317098</v>
      </c>
      <c r="W660" s="72">
        <f t="shared" si="14"/>
        <v>7.3444996573317101E-2</v>
      </c>
      <c r="X660" s="5">
        <v>380.89523823271202</v>
      </c>
      <c r="Y660" s="5">
        <v>84</v>
      </c>
      <c r="Z660" s="5">
        <v>748.70012799999995</v>
      </c>
      <c r="AA660" s="5">
        <v>88.664726319245304</v>
      </c>
      <c r="AB660" s="5" t="s">
        <v>20</v>
      </c>
      <c r="AC660" s="5">
        <v>3.1230693841855964E-2</v>
      </c>
      <c r="AD660" s="5" t="s">
        <v>20</v>
      </c>
      <c r="AE660" s="5" t="s">
        <v>20</v>
      </c>
    </row>
    <row r="661" spans="1:68">
      <c r="A661" s="15" t="s">
        <v>397</v>
      </c>
      <c r="B661" s="15" t="s">
        <v>1572</v>
      </c>
      <c r="C661" s="15" t="s">
        <v>1572</v>
      </c>
      <c r="D661" s="15" t="s">
        <v>362</v>
      </c>
      <c r="E661" s="5" t="s">
        <v>490</v>
      </c>
      <c r="F661" s="5" t="s">
        <v>99</v>
      </c>
      <c r="G661" s="5" t="s">
        <v>69</v>
      </c>
      <c r="H661" s="5">
        <v>49.271999999999998</v>
      </c>
      <c r="I661" s="5">
        <v>1.8959999999999999</v>
      </c>
      <c r="J661" s="5">
        <v>11.32</v>
      </c>
      <c r="K661" s="16">
        <v>1.8888331444499999</v>
      </c>
      <c r="L661" s="16">
        <v>9.6330500000000008</v>
      </c>
      <c r="M661" s="5">
        <v>11.333</v>
      </c>
      <c r="N661" s="5">
        <v>0.13200000000000001</v>
      </c>
      <c r="O661" s="5">
        <v>13.414</v>
      </c>
      <c r="P661" s="5">
        <v>9.5009999999999994</v>
      </c>
      <c r="Q661" s="5">
        <v>2.2160000000000002</v>
      </c>
      <c r="R661" s="5">
        <v>0.313</v>
      </c>
      <c r="S661" s="5">
        <v>0.20899999999999999</v>
      </c>
      <c r="U661" s="5">
        <v>0.290316720700389</v>
      </c>
      <c r="V661" s="5">
        <v>986.94177528306705</v>
      </c>
      <c r="W661" s="72">
        <f t="shared" si="14"/>
        <v>9.8694177528306698E-2</v>
      </c>
      <c r="X661" s="5">
        <v>375.79667753356699</v>
      </c>
      <c r="Y661" s="5">
        <v>167</v>
      </c>
      <c r="Z661" s="5">
        <v>793.24177999999995</v>
      </c>
      <c r="AA661" s="5">
        <v>88.702677307424011</v>
      </c>
      <c r="AB661" s="5">
        <v>21.747492912822164</v>
      </c>
      <c r="AC661" s="5">
        <v>6.4271656108137176E-2</v>
      </c>
      <c r="AD661" s="5">
        <v>146.35457195571954</v>
      </c>
      <c r="AE661" s="5">
        <v>116.87468627229831</v>
      </c>
      <c r="AK661" s="5">
        <v>28.14</v>
      </c>
      <c r="AL661" s="5">
        <v>304.39999999999998</v>
      </c>
      <c r="AM661" s="5">
        <v>315</v>
      </c>
      <c r="AN661" s="5">
        <v>32.200000000000003</v>
      </c>
      <c r="AO661" s="5">
        <v>143</v>
      </c>
      <c r="AP661" s="5">
        <v>55.7</v>
      </c>
      <c r="AQ661" s="5">
        <v>72.5</v>
      </c>
      <c r="AR661" s="5">
        <v>7.01</v>
      </c>
      <c r="AS661" s="5">
        <v>306</v>
      </c>
      <c r="AT661" s="5">
        <v>25.33</v>
      </c>
      <c r="AU661" s="5">
        <v>123.6</v>
      </c>
      <c r="AV661" s="5">
        <v>10.52</v>
      </c>
      <c r="AW661" s="5">
        <v>83.8</v>
      </c>
      <c r="AX661" s="5">
        <v>9.6199999999999992</v>
      </c>
      <c r="AY661" s="5">
        <v>24.84</v>
      </c>
      <c r="AZ661" s="5">
        <v>3.35</v>
      </c>
      <c r="BA661" s="5">
        <v>17.28</v>
      </c>
      <c r="BB661" s="5">
        <v>4.8899999999999997</v>
      </c>
      <c r="BC661" s="5">
        <v>1.95</v>
      </c>
      <c r="BD661" s="5">
        <v>5.5</v>
      </c>
      <c r="BE661" s="5">
        <v>0.876</v>
      </c>
      <c r="BF661" s="5">
        <v>5.42</v>
      </c>
      <c r="BG661" s="5">
        <v>1.044</v>
      </c>
      <c r="BH661" s="5">
        <v>2.5499999999999998</v>
      </c>
      <c r="BI661" s="5">
        <v>0.30399999999999999</v>
      </c>
      <c r="BJ661" s="5">
        <v>2.1</v>
      </c>
      <c r="BK661" s="5">
        <v>0.27300000000000002</v>
      </c>
      <c r="BL661" s="5">
        <v>2.99</v>
      </c>
      <c r="BM661" s="5">
        <v>0.58699999999999997</v>
      </c>
      <c r="BN661" s="5">
        <v>0.95</v>
      </c>
      <c r="BO661" s="5">
        <v>0.70899999999999996</v>
      </c>
      <c r="BP661" s="5">
        <v>0.219</v>
      </c>
    </row>
    <row r="662" spans="1:68">
      <c r="A662" s="15" t="s">
        <v>397</v>
      </c>
      <c r="B662" s="15" t="s">
        <v>1573</v>
      </c>
      <c r="C662" s="15" t="s">
        <v>1573</v>
      </c>
      <c r="D662" s="15" t="s">
        <v>337</v>
      </c>
      <c r="E662" s="5" t="s">
        <v>490</v>
      </c>
      <c r="F662" s="5" t="s">
        <v>99</v>
      </c>
      <c r="G662" s="5" t="s">
        <v>69</v>
      </c>
      <c r="H662" s="5">
        <v>49.021999999999998</v>
      </c>
      <c r="I662" s="5">
        <v>2.0259999999999998</v>
      </c>
      <c r="J662" s="5">
        <v>11.316000000000001</v>
      </c>
      <c r="K662" s="16">
        <v>1.8888331444499999</v>
      </c>
      <c r="L662" s="16">
        <v>9.6330500000000008</v>
      </c>
      <c r="M662" s="5">
        <v>11.333</v>
      </c>
      <c r="N662" s="5">
        <v>0.183</v>
      </c>
      <c r="O662" s="5">
        <v>13.473000000000001</v>
      </c>
      <c r="P662" s="5">
        <v>9.84</v>
      </c>
      <c r="Q662" s="5">
        <v>1.9330000000000001</v>
      </c>
      <c r="R662" s="5">
        <v>0.34399999999999997</v>
      </c>
      <c r="S662" s="5">
        <v>0.17899999999999999</v>
      </c>
      <c r="U662" s="5">
        <v>0.23710313110368</v>
      </c>
      <c r="V662" s="5">
        <v>378.75619525610398</v>
      </c>
      <c r="W662" s="72">
        <f t="shared" si="14"/>
        <v>3.7875619525610395E-2</v>
      </c>
      <c r="X662" s="5">
        <v>460.41792253858301</v>
      </c>
      <c r="Y662" s="5">
        <v>97</v>
      </c>
      <c r="Z662" s="5">
        <v>772.72259199999996</v>
      </c>
      <c r="AA662" s="5">
        <v>88.735474021341901</v>
      </c>
      <c r="AB662" s="5">
        <v>22.135477045124183</v>
      </c>
      <c r="AC662" s="5">
        <v>3.3967270420191355E-2</v>
      </c>
      <c r="AD662" s="5">
        <v>147.18525561904761</v>
      </c>
      <c r="AE662" s="5">
        <v>80.922570342552902</v>
      </c>
      <c r="AK662" s="5">
        <v>24.4</v>
      </c>
      <c r="AL662" s="5">
        <v>283</v>
      </c>
      <c r="AM662" s="5">
        <v>349</v>
      </c>
      <c r="AN662" s="5">
        <v>27.7</v>
      </c>
      <c r="AO662" s="5">
        <v>58</v>
      </c>
      <c r="AP662" s="5">
        <v>24.1</v>
      </c>
      <c r="AQ662" s="5">
        <v>81</v>
      </c>
      <c r="AR662" s="5">
        <v>7.55</v>
      </c>
      <c r="AS662" s="5">
        <v>359</v>
      </c>
      <c r="AT662" s="5">
        <v>26.1</v>
      </c>
      <c r="AU662" s="5">
        <v>140.80000000000001</v>
      </c>
      <c r="AV662" s="5">
        <v>13.32</v>
      </c>
      <c r="AW662" s="5">
        <v>102.9</v>
      </c>
      <c r="AX662" s="5">
        <v>11.8</v>
      </c>
      <c r="AY662" s="5">
        <v>29.3</v>
      </c>
      <c r="AZ662" s="5">
        <v>4.21</v>
      </c>
      <c r="BA662" s="5">
        <v>20.8</v>
      </c>
      <c r="BB662" s="5">
        <v>5.0199999999999996</v>
      </c>
      <c r="BC662" s="5">
        <v>2.06</v>
      </c>
      <c r="BD662" s="5">
        <v>6.02</v>
      </c>
      <c r="BE662" s="5">
        <v>0.85</v>
      </c>
      <c r="BF662" s="5">
        <v>5.25</v>
      </c>
      <c r="BG662" s="5">
        <v>1.006</v>
      </c>
      <c r="BH662" s="5">
        <v>2.82</v>
      </c>
      <c r="BI662" s="5">
        <v>0.34699999999999998</v>
      </c>
      <c r="BJ662" s="5">
        <v>2.21</v>
      </c>
      <c r="BK662" s="5">
        <v>0.25700000000000001</v>
      </c>
      <c r="BL662" s="5">
        <v>4.13</v>
      </c>
      <c r="BM662" s="5">
        <v>0.746</v>
      </c>
      <c r="BN662" s="5">
        <v>1.01</v>
      </c>
      <c r="BO662" s="5">
        <v>0.83</v>
      </c>
      <c r="BP662" s="5">
        <v>0.224</v>
      </c>
    </row>
    <row r="663" spans="1:68">
      <c r="A663" s="15" t="s">
        <v>397</v>
      </c>
      <c r="B663" s="15" t="s">
        <v>1574</v>
      </c>
      <c r="C663" s="15" t="s">
        <v>1574</v>
      </c>
      <c r="D663" s="15" t="s">
        <v>339</v>
      </c>
      <c r="E663" s="5" t="s">
        <v>490</v>
      </c>
      <c r="F663" s="5" t="s">
        <v>99</v>
      </c>
      <c r="G663" s="5" t="s">
        <v>69</v>
      </c>
      <c r="H663" s="5">
        <v>49.755000000000003</v>
      </c>
      <c r="I663" s="5">
        <v>1.798</v>
      </c>
      <c r="J663" s="5">
        <v>11.177</v>
      </c>
      <c r="K663" s="16">
        <v>1.8896664776999998</v>
      </c>
      <c r="L663" s="16">
        <v>9.6372999999999998</v>
      </c>
      <c r="M663" s="5">
        <v>11.337999999999999</v>
      </c>
      <c r="N663" s="5">
        <v>0.16300000000000001</v>
      </c>
      <c r="O663" s="5">
        <v>13.478</v>
      </c>
      <c r="P663" s="5">
        <v>9.2639999999999993</v>
      </c>
      <c r="Q663" s="5">
        <v>2.181</v>
      </c>
      <c r="R663" s="5">
        <v>0.28299999999999997</v>
      </c>
      <c r="S663" s="5">
        <v>0.2</v>
      </c>
      <c r="U663" s="5">
        <v>0.25495322156997702</v>
      </c>
      <c r="V663" s="5">
        <v>755.57662288114602</v>
      </c>
      <c r="W663" s="72">
        <f t="shared" si="14"/>
        <v>7.5557662288114599E-2</v>
      </c>
      <c r="X663" s="5">
        <v>416.606714369879</v>
      </c>
      <c r="Y663" s="5">
        <v>121</v>
      </c>
      <c r="Z663" s="5">
        <v>662.61963200000002</v>
      </c>
      <c r="AA663" s="5">
        <v>88.616832293529299</v>
      </c>
      <c r="AB663" s="5" t="s">
        <v>20</v>
      </c>
      <c r="AC663" s="5">
        <v>5.1504632398457074E-2</v>
      </c>
      <c r="AD663" s="5" t="s">
        <v>20</v>
      </c>
      <c r="AE663" s="5" t="s">
        <v>20</v>
      </c>
    </row>
    <row r="664" spans="1:68">
      <c r="A664" s="15" t="s">
        <v>397</v>
      </c>
      <c r="B664" s="15" t="s">
        <v>1575</v>
      </c>
      <c r="C664" s="15" t="s">
        <v>1575</v>
      </c>
      <c r="D664" s="15" t="s">
        <v>321</v>
      </c>
      <c r="E664" s="5" t="s">
        <v>490</v>
      </c>
      <c r="F664" s="5" t="s">
        <v>99</v>
      </c>
      <c r="G664" s="5" t="s">
        <v>69</v>
      </c>
      <c r="H664" s="5">
        <v>49.676000000000002</v>
      </c>
      <c r="I664" s="5">
        <v>1.8149999999999999</v>
      </c>
      <c r="J664" s="5">
        <v>10.928000000000001</v>
      </c>
      <c r="K664" s="16">
        <v>1.8893331443999999</v>
      </c>
      <c r="L664" s="16">
        <v>9.6356000000000002</v>
      </c>
      <c r="M664" s="5">
        <v>11.336</v>
      </c>
      <c r="N664" s="5">
        <v>0.151</v>
      </c>
      <c r="O664" s="5">
        <v>13.612</v>
      </c>
      <c r="P664" s="5">
        <v>9.4350000000000005</v>
      </c>
      <c r="Q664" s="5">
        <v>2.1309999999999998</v>
      </c>
      <c r="R664" s="5">
        <v>0.33400000000000002</v>
      </c>
      <c r="S664" s="5">
        <v>0.22900000000000001</v>
      </c>
      <c r="U664" s="5">
        <v>0.238325004661366</v>
      </c>
      <c r="V664" s="5">
        <v>397.73908284216702</v>
      </c>
      <c r="W664" s="72">
        <f t="shared" si="14"/>
        <v>3.9773908284216702E-2</v>
      </c>
      <c r="X664" s="5">
        <v>401.98846000218401</v>
      </c>
      <c r="Y664" s="5">
        <v>112</v>
      </c>
      <c r="Z664" s="5">
        <v>645.60371999999995</v>
      </c>
      <c r="AA664" s="5">
        <v>88.758594237286403</v>
      </c>
      <c r="AB664" s="5">
        <v>22.457455866043802</v>
      </c>
      <c r="AC664" s="5">
        <v>4.0394190837370586E-2</v>
      </c>
      <c r="AD664" s="5">
        <v>135.06353974895396</v>
      </c>
      <c r="AE664" s="5">
        <v>96.487856138204847</v>
      </c>
      <c r="AK664" s="5">
        <v>22.7</v>
      </c>
      <c r="AL664" s="5">
        <v>520</v>
      </c>
      <c r="AM664" s="5">
        <v>341</v>
      </c>
      <c r="AN664" s="5">
        <v>32</v>
      </c>
      <c r="AO664" s="5">
        <v>128.30000000000001</v>
      </c>
      <c r="AP664" s="5">
        <v>56.2</v>
      </c>
      <c r="AQ664" s="5">
        <v>76.8</v>
      </c>
      <c r="AR664" s="5">
        <v>7.74</v>
      </c>
      <c r="AS664" s="5">
        <v>312.3</v>
      </c>
      <c r="AT664" s="5">
        <v>24.4</v>
      </c>
      <c r="AU664" s="5">
        <v>125.6</v>
      </c>
      <c r="AV664" s="5">
        <v>10.85</v>
      </c>
      <c r="AW664" s="5">
        <v>95.7</v>
      </c>
      <c r="AX664" s="5">
        <v>9.68</v>
      </c>
      <c r="AY664" s="5">
        <v>24.7</v>
      </c>
      <c r="AZ664" s="5">
        <v>3.63</v>
      </c>
      <c r="BA664" s="5">
        <v>17.899999999999999</v>
      </c>
      <c r="BB664" s="5">
        <v>4.7300000000000004</v>
      </c>
      <c r="BC664" s="5">
        <v>1.69</v>
      </c>
      <c r="BD664" s="5">
        <v>5.95</v>
      </c>
      <c r="BE664" s="5">
        <v>0.89900000000000002</v>
      </c>
      <c r="BF664" s="5">
        <v>4.78</v>
      </c>
      <c r="BG664" s="5">
        <v>1.03</v>
      </c>
      <c r="BH664" s="5">
        <v>2.2799999999999998</v>
      </c>
      <c r="BI664" s="5">
        <v>0.32400000000000001</v>
      </c>
      <c r="BJ664" s="5">
        <v>2.1800000000000002</v>
      </c>
      <c r="BK664" s="5">
        <v>0.26900000000000002</v>
      </c>
      <c r="BL664" s="5">
        <v>3.22</v>
      </c>
      <c r="BM664" s="5">
        <v>0.6</v>
      </c>
      <c r="BN664" s="5">
        <v>0.85</v>
      </c>
      <c r="BO664" s="5">
        <v>0.68</v>
      </c>
      <c r="BP664" s="5">
        <v>0.28999999999999998</v>
      </c>
    </row>
    <row r="665" spans="1:68">
      <c r="A665" s="15" t="s">
        <v>397</v>
      </c>
      <c r="B665" s="15" t="s">
        <v>1576</v>
      </c>
      <c r="C665" s="15" t="s">
        <v>1576</v>
      </c>
      <c r="D665" s="15" t="s">
        <v>328</v>
      </c>
      <c r="E665" s="5" t="s">
        <v>490</v>
      </c>
      <c r="F665" s="5" t="s">
        <v>99</v>
      </c>
      <c r="G665" s="5" t="s">
        <v>69</v>
      </c>
      <c r="H665" s="5">
        <v>49.279000000000003</v>
      </c>
      <c r="I665" s="5">
        <v>2.0230000000000001</v>
      </c>
      <c r="J665" s="5">
        <v>10.983000000000001</v>
      </c>
      <c r="K665" s="16">
        <v>1.8891664777499999</v>
      </c>
      <c r="L665" s="16">
        <v>9.6347500000000004</v>
      </c>
      <c r="M665" s="5">
        <v>11.335000000000001</v>
      </c>
      <c r="N665" s="5">
        <v>0.20200000000000001</v>
      </c>
      <c r="O665" s="5">
        <v>13.734</v>
      </c>
      <c r="P665" s="5">
        <v>9.5809999999999995</v>
      </c>
      <c r="Q665" s="5">
        <v>1.9910000000000001</v>
      </c>
      <c r="R665" s="5">
        <v>0.33700000000000002</v>
      </c>
      <c r="S665" s="5">
        <v>0.192</v>
      </c>
      <c r="U665" s="5">
        <v>0.22255593548904001</v>
      </c>
      <c r="V665" s="5">
        <v>1152.4591041246799</v>
      </c>
      <c r="W665" s="72">
        <f t="shared" si="14"/>
        <v>0.115245910412468</v>
      </c>
      <c r="X665" s="5">
        <v>408.09209999993601</v>
      </c>
      <c r="Y665" s="5">
        <v>206</v>
      </c>
      <c r="Z665" s="5">
        <v>806.25394800000004</v>
      </c>
      <c r="AA665" s="5">
        <v>88.894905633954195</v>
      </c>
      <c r="AB665" s="5">
        <v>21.557955625987113</v>
      </c>
      <c r="AC665" s="5">
        <v>7.3635065344808348E-2</v>
      </c>
      <c r="AD665" s="5">
        <v>161.5739374749499</v>
      </c>
      <c r="AE665" s="5">
        <v>76.743426030703461</v>
      </c>
      <c r="AK665" s="5">
        <v>28.7</v>
      </c>
      <c r="AL665" s="5">
        <v>312</v>
      </c>
      <c r="AM665" s="5">
        <v>373</v>
      </c>
      <c r="AN665" s="5">
        <v>34.1</v>
      </c>
      <c r="AO665" s="5">
        <v>120.5</v>
      </c>
      <c r="AP665" s="5">
        <v>47.1</v>
      </c>
      <c r="AQ665" s="5">
        <v>86.9</v>
      </c>
      <c r="AR665" s="5">
        <v>9.11</v>
      </c>
      <c r="AS665" s="5">
        <v>340.9</v>
      </c>
      <c r="AT665" s="5">
        <v>24.6</v>
      </c>
      <c r="AU665" s="5">
        <v>129.69999999999999</v>
      </c>
      <c r="AV665" s="5">
        <v>13.28</v>
      </c>
      <c r="AW665" s="5">
        <v>109.7</v>
      </c>
      <c r="AX665" s="5">
        <v>11.48</v>
      </c>
      <c r="AY665" s="5">
        <v>29</v>
      </c>
      <c r="AZ665" s="5">
        <v>4.21</v>
      </c>
      <c r="BA665" s="5">
        <v>18.93</v>
      </c>
      <c r="BB665" s="5">
        <v>5.42</v>
      </c>
      <c r="BC665" s="5">
        <v>1.98</v>
      </c>
      <c r="BD665" s="5">
        <v>6.06</v>
      </c>
      <c r="BE665" s="5">
        <v>0.90500000000000003</v>
      </c>
      <c r="BF665" s="5">
        <v>4.99</v>
      </c>
      <c r="BG665" s="5">
        <v>0.93400000000000005</v>
      </c>
      <c r="BH665" s="5">
        <v>2.5499999999999998</v>
      </c>
      <c r="BI665" s="5">
        <v>0.35899999999999999</v>
      </c>
      <c r="BJ665" s="5">
        <v>1.93</v>
      </c>
      <c r="BK665" s="5">
        <v>0.27600000000000002</v>
      </c>
      <c r="BL665" s="5">
        <v>3.6</v>
      </c>
      <c r="BM665" s="5">
        <v>0.80400000000000005</v>
      </c>
      <c r="BN665" s="5">
        <v>1</v>
      </c>
      <c r="BO665" s="5">
        <v>0.83599999999999997</v>
      </c>
      <c r="BP665" s="5">
        <v>0.30299999999999999</v>
      </c>
    </row>
  </sheetData>
  <sortState xmlns:xlrd2="http://schemas.microsoft.com/office/spreadsheetml/2017/richdata2" ref="A2:BP665">
    <sortCondition ref="A2:A665"/>
  </sortState>
  <phoneticPr fontId="6" type="noConversion"/>
  <conditionalFormatting sqref="G1:G72 AA2:AA72 AB2:AE228 AA150:AA228 AB263:AE665 G322:G1048576">
    <cfRule type="containsText" dxfId="1" priority="1" operator="containsText" text="OLIVINE">
      <formula>NOT(ISERROR(SEARCH("OLIVINE",G1)))</formula>
    </cfRule>
  </conditionalFormatting>
  <conditionalFormatting sqref="AA1:AE1 AB229:AC262 AE229:AE262">
    <cfRule type="containsText" dxfId="0" priority="4" operator="containsText" text="OLIVINE">
      <formula>NOT(ISERROR(SEARCH("OLIVINE",AA1)))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69F1B-3E52-4B31-B06E-B3C866E8E564}">
  <dimension ref="A1:CL140"/>
  <sheetViews>
    <sheetView topLeftCell="A111" workbookViewId="0">
      <selection activeCell="G2" sqref="G2:G140"/>
    </sheetView>
  </sheetViews>
  <sheetFormatPr defaultRowHeight="15.6"/>
  <cols>
    <col min="2" max="2" width="27.09765625" customWidth="1"/>
    <col min="3" max="4" width="43.3984375" customWidth="1"/>
  </cols>
  <sheetData>
    <row r="1" spans="1:90">
      <c r="A1" t="s">
        <v>849</v>
      </c>
      <c r="B1" t="s">
        <v>71</v>
      </c>
      <c r="C1" t="s">
        <v>2020</v>
      </c>
      <c r="D1" t="s">
        <v>2021</v>
      </c>
      <c r="E1" t="s">
        <v>485</v>
      </c>
      <c r="F1" t="s">
        <v>850</v>
      </c>
      <c r="G1" t="s">
        <v>72</v>
      </c>
      <c r="H1" t="s">
        <v>851</v>
      </c>
      <c r="I1" t="s">
        <v>852</v>
      </c>
      <c r="J1" t="s">
        <v>853</v>
      </c>
      <c r="K1" t="s">
        <v>854</v>
      </c>
      <c r="L1" t="s">
        <v>855</v>
      </c>
      <c r="M1" t="s">
        <v>856</v>
      </c>
      <c r="N1" t="s">
        <v>857</v>
      </c>
      <c r="O1" t="s">
        <v>858</v>
      </c>
      <c r="P1" t="s">
        <v>859</v>
      </c>
      <c r="Q1" t="s">
        <v>860</v>
      </c>
      <c r="R1" t="s">
        <v>861</v>
      </c>
      <c r="S1" t="s">
        <v>862</v>
      </c>
      <c r="T1" t="s">
        <v>863</v>
      </c>
      <c r="U1" t="s">
        <v>864</v>
      </c>
      <c r="V1" t="s">
        <v>865</v>
      </c>
      <c r="W1" t="s">
        <v>866</v>
      </c>
      <c r="X1" t="s">
        <v>867</v>
      </c>
      <c r="Y1" t="s">
        <v>868</v>
      </c>
      <c r="Z1" t="s">
        <v>869</v>
      </c>
      <c r="AA1" t="s">
        <v>870</v>
      </c>
      <c r="AB1" t="s">
        <v>871</v>
      </c>
      <c r="AC1" t="s">
        <v>872</v>
      </c>
      <c r="AD1" t="s">
        <v>873</v>
      </c>
      <c r="AE1" t="s">
        <v>874</v>
      </c>
      <c r="AF1" t="s">
        <v>875</v>
      </c>
      <c r="AG1" t="s">
        <v>876</v>
      </c>
      <c r="AH1" t="s">
        <v>877</v>
      </c>
      <c r="AI1" t="s">
        <v>878</v>
      </c>
      <c r="AJ1" t="s">
        <v>879</v>
      </c>
      <c r="AK1" t="s">
        <v>880</v>
      </c>
      <c r="AL1" t="s">
        <v>881</v>
      </c>
      <c r="AM1" t="s">
        <v>882</v>
      </c>
      <c r="AN1" t="s">
        <v>883</v>
      </c>
      <c r="AO1" t="s">
        <v>3</v>
      </c>
      <c r="AP1" t="s">
        <v>4</v>
      </c>
      <c r="AQ1" t="s">
        <v>5</v>
      </c>
      <c r="AR1" t="s">
        <v>647</v>
      </c>
      <c r="AS1" t="s">
        <v>8</v>
      </c>
      <c r="AT1" t="s">
        <v>11</v>
      </c>
      <c r="AU1" t="s">
        <v>10</v>
      </c>
      <c r="AV1" t="s">
        <v>9</v>
      </c>
      <c r="AW1" t="s">
        <v>13</v>
      </c>
      <c r="AX1" t="s">
        <v>12</v>
      </c>
      <c r="AY1" t="s">
        <v>14</v>
      </c>
      <c r="AZ1" t="s">
        <v>15</v>
      </c>
      <c r="BA1" t="s">
        <v>16</v>
      </c>
      <c r="BB1" t="s">
        <v>884</v>
      </c>
      <c r="BC1" t="s">
        <v>885</v>
      </c>
      <c r="BD1" t="s">
        <v>886</v>
      </c>
      <c r="BE1" t="s">
        <v>887</v>
      </c>
      <c r="BF1" t="s">
        <v>888</v>
      </c>
      <c r="BG1" t="s">
        <v>889</v>
      </c>
      <c r="BH1" t="s">
        <v>890</v>
      </c>
      <c r="BI1" t="s">
        <v>891</v>
      </c>
      <c r="BM1" t="s">
        <v>892</v>
      </c>
      <c r="BN1" t="s">
        <v>893</v>
      </c>
      <c r="BO1" t="s">
        <v>894</v>
      </c>
      <c r="BP1" t="s">
        <v>895</v>
      </c>
      <c r="BQ1" t="s">
        <v>896</v>
      </c>
      <c r="BR1" t="s">
        <v>897</v>
      </c>
      <c r="BS1" t="s">
        <v>898</v>
      </c>
      <c r="BT1" t="s">
        <v>899</v>
      </c>
      <c r="BU1" t="s">
        <v>900</v>
      </c>
      <c r="BV1" t="s">
        <v>901</v>
      </c>
      <c r="BW1" t="s">
        <v>902</v>
      </c>
      <c r="BX1" t="s">
        <v>903</v>
      </c>
      <c r="BY1" t="s">
        <v>904</v>
      </c>
      <c r="BZ1" t="s">
        <v>905</v>
      </c>
      <c r="CA1" t="s">
        <v>906</v>
      </c>
      <c r="CB1" t="s">
        <v>907</v>
      </c>
      <c r="CC1" t="s">
        <v>908</v>
      </c>
      <c r="CD1" t="s">
        <v>909</v>
      </c>
      <c r="CE1" t="s">
        <v>910</v>
      </c>
      <c r="CF1" t="s">
        <v>911</v>
      </c>
      <c r="CG1" t="s">
        <v>912</v>
      </c>
      <c r="CH1" t="s">
        <v>913</v>
      </c>
      <c r="CI1" t="s">
        <v>914</v>
      </c>
      <c r="CJ1" t="s">
        <v>915</v>
      </c>
      <c r="CK1" t="s">
        <v>916</v>
      </c>
      <c r="CL1" t="s">
        <v>917</v>
      </c>
    </row>
    <row r="2" spans="1:90">
      <c r="A2">
        <v>2009</v>
      </c>
      <c r="B2" t="s">
        <v>918</v>
      </c>
      <c r="C2" t="s">
        <v>1577</v>
      </c>
      <c r="D2" t="s">
        <v>1577</v>
      </c>
      <c r="E2" t="s">
        <v>919</v>
      </c>
      <c r="F2">
        <v>263248</v>
      </c>
      <c r="G2" t="s">
        <v>95</v>
      </c>
      <c r="J2" t="s">
        <v>920</v>
      </c>
      <c r="M2" t="s">
        <v>921</v>
      </c>
      <c r="N2" t="s">
        <v>922</v>
      </c>
      <c r="O2" t="s">
        <v>923</v>
      </c>
      <c r="AA2" t="s">
        <v>924</v>
      </c>
      <c r="AG2" t="s">
        <v>925</v>
      </c>
      <c r="AJ2" t="s">
        <v>69</v>
      </c>
      <c r="AK2">
        <v>-0.31809999999999999</v>
      </c>
      <c r="AL2">
        <v>-90.583799999999997</v>
      </c>
      <c r="AM2">
        <v>-0.31809999999999999</v>
      </c>
      <c r="AN2">
        <v>-90.583799999999997</v>
      </c>
      <c r="AO2">
        <v>47.259</v>
      </c>
      <c r="AP2">
        <v>1.51921666666667</v>
      </c>
      <c r="AQ2">
        <v>16.300066666666702</v>
      </c>
      <c r="AS2">
        <v>11.2954032988333</v>
      </c>
      <c r="AT2">
        <v>13.0519</v>
      </c>
      <c r="AU2">
        <v>7.2691833333333298</v>
      </c>
      <c r="AV2">
        <v>0.22323333333333301</v>
      </c>
      <c r="AW2">
        <v>8.6266666666666603E-2</v>
      </c>
      <c r="AX2">
        <v>2.4333982419809899</v>
      </c>
      <c r="AY2">
        <v>7.9383333333333306E-2</v>
      </c>
      <c r="AZ2">
        <v>0.1391947</v>
      </c>
      <c r="BA2">
        <f t="shared" ref="BA2:BA33" si="0">BE2/10000</f>
        <v>3.1128897000000003E-4</v>
      </c>
      <c r="BE2">
        <v>3.1128897000000002</v>
      </c>
      <c r="BF2">
        <v>200.36335</v>
      </c>
      <c r="BH2">
        <v>477.29880000000003</v>
      </c>
      <c r="BI2">
        <v>39.216906299999998</v>
      </c>
      <c r="BJ2" t="s">
        <v>926</v>
      </c>
      <c r="BM2">
        <v>823.46189313592799</v>
      </c>
      <c r="BQ2">
        <v>25.218007315200001</v>
      </c>
      <c r="BS2">
        <v>3.05682790455</v>
      </c>
      <c r="BU2">
        <v>3.8439488567431801</v>
      </c>
      <c r="BV2">
        <v>11.434507503770901</v>
      </c>
      <c r="BX2">
        <v>10.1288826249484</v>
      </c>
      <c r="BY2">
        <v>3.35435720446094</v>
      </c>
      <c r="BZ2">
        <v>1.2570893999999999</v>
      </c>
      <c r="CA2">
        <v>4.1115329999999997</v>
      </c>
      <c r="CC2">
        <v>4.7171260959504497</v>
      </c>
      <c r="CE2">
        <v>2.9754946929599999</v>
      </c>
      <c r="CG2">
        <v>2.8509670749353599</v>
      </c>
    </row>
    <row r="3" spans="1:90">
      <c r="A3">
        <v>2009</v>
      </c>
      <c r="B3" t="s">
        <v>918</v>
      </c>
      <c r="C3" t="s">
        <v>1578</v>
      </c>
      <c r="D3" t="s">
        <v>1578</v>
      </c>
      <c r="E3" t="s">
        <v>927</v>
      </c>
      <c r="F3">
        <v>255495</v>
      </c>
      <c r="G3" t="s">
        <v>94</v>
      </c>
      <c r="H3">
        <v>-2600</v>
      </c>
      <c r="I3">
        <v>-2900</v>
      </c>
      <c r="J3" t="s">
        <v>928</v>
      </c>
      <c r="M3" t="s">
        <v>929</v>
      </c>
      <c r="N3" t="s">
        <v>922</v>
      </c>
      <c r="O3" t="s">
        <v>930</v>
      </c>
      <c r="AA3" t="s">
        <v>924</v>
      </c>
      <c r="AG3" t="s">
        <v>925</v>
      </c>
      <c r="AJ3" t="s">
        <v>69</v>
      </c>
      <c r="AK3">
        <v>-0.44529999999999997</v>
      </c>
      <c r="AL3">
        <v>-91.732299999999995</v>
      </c>
      <c r="AM3">
        <v>-0.45329999999999998</v>
      </c>
      <c r="AN3">
        <v>-91.743300000000005</v>
      </c>
      <c r="AO3">
        <v>50.372</v>
      </c>
      <c r="AP3">
        <v>2.6280000000000001</v>
      </c>
      <c r="AQ3">
        <v>18.009</v>
      </c>
      <c r="AS3">
        <v>7.8069760335194802</v>
      </c>
      <c r="AT3">
        <v>13.577</v>
      </c>
      <c r="AU3">
        <v>4.4379999999999997</v>
      </c>
      <c r="AV3">
        <v>0.16600000000000001</v>
      </c>
      <c r="AW3">
        <v>6.0000000000000001E-3</v>
      </c>
      <c r="AX3">
        <v>2.0070000000000001</v>
      </c>
      <c r="AY3">
        <v>0.106</v>
      </c>
      <c r="AZ3">
        <v>0.87402855000000002</v>
      </c>
      <c r="BA3">
        <f t="shared" si="0"/>
        <v>4.9059253999999999E-4</v>
      </c>
      <c r="BE3">
        <v>4.9059254000000001</v>
      </c>
      <c r="BF3">
        <v>318.37232499999999</v>
      </c>
      <c r="BH3">
        <v>21.138409599999999</v>
      </c>
      <c r="BI3">
        <v>1.0684972049999999</v>
      </c>
      <c r="BJ3" t="s">
        <v>926</v>
      </c>
      <c r="BM3">
        <v>15.340743598118401</v>
      </c>
      <c r="BQ3">
        <v>24.581289701068801</v>
      </c>
      <c r="BS3">
        <v>0.3284996732164</v>
      </c>
      <c r="BU3">
        <v>2.5414024604287202</v>
      </c>
      <c r="BV3">
        <v>13.2319980115814</v>
      </c>
      <c r="BX3">
        <v>16.610619638762198</v>
      </c>
      <c r="BY3">
        <v>4.9017476720828004</v>
      </c>
      <c r="BZ3">
        <v>1.36632149907714</v>
      </c>
      <c r="CA3">
        <v>5.1024293479344598</v>
      </c>
      <c r="CC3">
        <v>5.0221758631199602</v>
      </c>
      <c r="CE3">
        <v>2.9614897801693698</v>
      </c>
      <c r="CG3">
        <v>2.5885886324129999</v>
      </c>
    </row>
    <row r="4" spans="1:90">
      <c r="A4">
        <v>2009</v>
      </c>
      <c r="B4" t="s">
        <v>918</v>
      </c>
      <c r="C4" t="s">
        <v>1579</v>
      </c>
      <c r="D4" t="s">
        <v>1579</v>
      </c>
      <c r="E4" t="s">
        <v>919</v>
      </c>
      <c r="F4">
        <v>263248</v>
      </c>
      <c r="G4" t="s">
        <v>95</v>
      </c>
      <c r="J4" t="s">
        <v>920</v>
      </c>
      <c r="M4" t="s">
        <v>921</v>
      </c>
      <c r="N4" t="s">
        <v>922</v>
      </c>
      <c r="O4" t="s">
        <v>923</v>
      </c>
      <c r="AA4" t="s">
        <v>924</v>
      </c>
      <c r="AG4" t="s">
        <v>925</v>
      </c>
      <c r="AJ4" t="s">
        <v>69</v>
      </c>
      <c r="AK4">
        <v>-0.31809999999999999</v>
      </c>
      <c r="AL4">
        <v>-90.583799999999997</v>
      </c>
      <c r="AM4">
        <v>-0.31809999999999999</v>
      </c>
      <c r="AN4">
        <v>-90.583799999999997</v>
      </c>
      <c r="AO4">
        <v>48.317399999999999</v>
      </c>
      <c r="AP4">
        <v>1.5351666666666699</v>
      </c>
      <c r="AQ4">
        <v>16.672366666666701</v>
      </c>
      <c r="AS4">
        <v>11.4417033415604</v>
      </c>
      <c r="AT4">
        <v>12.8544</v>
      </c>
      <c r="AU4">
        <v>7.6924000000000001</v>
      </c>
      <c r="AV4">
        <v>0.22343333333333301</v>
      </c>
      <c r="AW4">
        <v>0.105866666666667</v>
      </c>
      <c r="AX4">
        <v>2.6491839617320898</v>
      </c>
      <c r="AY4">
        <v>9.8833333333333301E-2</v>
      </c>
      <c r="AZ4">
        <v>0.10538400000000001</v>
      </c>
      <c r="BA4">
        <f t="shared" si="0"/>
        <v>5.5925303E-4</v>
      </c>
      <c r="BE4">
        <v>5.5925303</v>
      </c>
      <c r="BF4">
        <v>164.70875000000001</v>
      </c>
      <c r="BH4">
        <v>368.11279999999999</v>
      </c>
      <c r="BI4">
        <v>26.130540400000001</v>
      </c>
      <c r="BJ4" t="s">
        <v>926</v>
      </c>
      <c r="BM4">
        <v>800.74679514930699</v>
      </c>
      <c r="BQ4">
        <v>25.532321781150699</v>
      </c>
      <c r="BS4">
        <v>3.021648194565</v>
      </c>
      <c r="BU4">
        <v>4.0172994935953898</v>
      </c>
      <c r="BV4">
        <v>11.204950800740001</v>
      </c>
      <c r="BX4">
        <v>9.7198876268020804</v>
      </c>
      <c r="BY4">
        <v>3.21385460573961</v>
      </c>
      <c r="BZ4">
        <v>1.22221977655998</v>
      </c>
      <c r="CA4">
        <v>4.2077890031688003</v>
      </c>
      <c r="CC4">
        <v>4.6795267214281102</v>
      </c>
      <c r="CE4">
        <v>2.8309357929600001</v>
      </c>
      <c r="CG4">
        <v>2.6382014066358601</v>
      </c>
    </row>
    <row r="5" spans="1:90">
      <c r="A5">
        <v>2009</v>
      </c>
      <c r="B5" t="s">
        <v>918</v>
      </c>
      <c r="C5" t="s">
        <v>1580</v>
      </c>
      <c r="D5" t="s">
        <v>1580</v>
      </c>
      <c r="E5" t="s">
        <v>919</v>
      </c>
      <c r="F5">
        <v>263248</v>
      </c>
      <c r="G5" t="s">
        <v>95</v>
      </c>
      <c r="J5" t="s">
        <v>920</v>
      </c>
      <c r="M5" t="s">
        <v>921</v>
      </c>
      <c r="N5" t="s">
        <v>922</v>
      </c>
      <c r="O5" t="s">
        <v>923</v>
      </c>
      <c r="AA5" t="s">
        <v>924</v>
      </c>
      <c r="AG5" t="s">
        <v>925</v>
      </c>
      <c r="AJ5" t="s">
        <v>69</v>
      </c>
      <c r="AK5">
        <v>-0.31809999999999999</v>
      </c>
      <c r="AL5">
        <v>-90.583799999999997</v>
      </c>
      <c r="AM5">
        <v>-0.31809999999999999</v>
      </c>
      <c r="AN5">
        <v>-90.583799999999997</v>
      </c>
      <c r="AO5">
        <v>47.386699999999998</v>
      </c>
      <c r="AP5">
        <v>1.56686666666667</v>
      </c>
      <c r="AQ5">
        <v>16.264233333333301</v>
      </c>
      <c r="AS5">
        <v>10.7910698182089</v>
      </c>
      <c r="AT5">
        <v>13.094466666666699</v>
      </c>
      <c r="AU5">
        <v>7.4066999999999998</v>
      </c>
      <c r="AV5">
        <v>0.22013333333333299</v>
      </c>
      <c r="AW5">
        <v>9.0133333333333301E-2</v>
      </c>
      <c r="AX5">
        <v>2.6310949170596101</v>
      </c>
      <c r="AY5">
        <v>0.126033333333333</v>
      </c>
      <c r="AZ5">
        <v>0.1084577</v>
      </c>
      <c r="BA5">
        <f t="shared" si="0"/>
        <v>6.7789948000000007E-4</v>
      </c>
      <c r="BE5">
        <v>6.7789948000000004</v>
      </c>
      <c r="BF5">
        <v>180.79207500000001</v>
      </c>
      <c r="BH5">
        <v>392.44567999999998</v>
      </c>
      <c r="BI5">
        <v>28.971428</v>
      </c>
      <c r="BJ5" t="s">
        <v>926</v>
      </c>
      <c r="BM5">
        <v>823.66398899789897</v>
      </c>
      <c r="BQ5">
        <v>25.188617378176598</v>
      </c>
      <c r="BS5">
        <v>3.1557970857028002</v>
      </c>
      <c r="BU5">
        <v>4.00737961886409</v>
      </c>
      <c r="BV5">
        <v>11.354200539410099</v>
      </c>
      <c r="BX5">
        <v>9.6927590681801892</v>
      </c>
      <c r="BY5">
        <v>3.2214234561265598</v>
      </c>
      <c r="BZ5">
        <v>1.27651071668198</v>
      </c>
      <c r="CA5">
        <v>4.2598967706288002</v>
      </c>
      <c r="CC5">
        <v>4.6789782242606899</v>
      </c>
      <c r="CE5">
        <v>2.8110093714879998</v>
      </c>
      <c r="CG5">
        <v>2.6543117765625999</v>
      </c>
    </row>
    <row r="6" spans="1:90">
      <c r="A6">
        <v>2009</v>
      </c>
      <c r="B6" t="s">
        <v>918</v>
      </c>
      <c r="C6" t="s">
        <v>1581</v>
      </c>
      <c r="D6" t="s">
        <v>1581</v>
      </c>
      <c r="E6" t="s">
        <v>919</v>
      </c>
      <c r="F6">
        <v>263248</v>
      </c>
      <c r="G6" t="s">
        <v>95</v>
      </c>
      <c r="J6" t="s">
        <v>920</v>
      </c>
      <c r="M6" t="s">
        <v>921</v>
      </c>
      <c r="N6" t="s">
        <v>922</v>
      </c>
      <c r="O6" t="s">
        <v>923</v>
      </c>
      <c r="AA6" t="s">
        <v>924</v>
      </c>
      <c r="AG6" t="s">
        <v>925</v>
      </c>
      <c r="AJ6" t="s">
        <v>69</v>
      </c>
      <c r="AK6">
        <v>-0.31809999999999999</v>
      </c>
      <c r="AL6">
        <v>-90.583799999999997</v>
      </c>
      <c r="AM6">
        <v>-0.31809999999999999</v>
      </c>
      <c r="AN6">
        <v>-90.583799999999997</v>
      </c>
      <c r="AO6">
        <v>47.768933333333301</v>
      </c>
      <c r="AP6">
        <v>1.6217333333333299</v>
      </c>
      <c r="AQ6">
        <v>17.524466666666701</v>
      </c>
      <c r="AS6">
        <v>10.2555363284725</v>
      </c>
      <c r="AT6">
        <v>13.320600000000001</v>
      </c>
      <c r="AU6">
        <v>5.4467666666666696</v>
      </c>
      <c r="AV6">
        <v>0.15110000000000001</v>
      </c>
      <c r="AW6">
        <v>0.13566666666666699</v>
      </c>
      <c r="AX6">
        <v>3.0054244863045798</v>
      </c>
      <c r="AY6">
        <v>0.120933333333333</v>
      </c>
      <c r="AZ6">
        <v>7.33933695E-2</v>
      </c>
      <c r="BA6">
        <f t="shared" si="0"/>
        <v>7.3631004000000006E-4</v>
      </c>
      <c r="BE6">
        <v>7.3631004000000004</v>
      </c>
      <c r="BF6">
        <v>118.5903</v>
      </c>
      <c r="BH6">
        <v>272.65303999999998</v>
      </c>
      <c r="BI6">
        <v>18.483349149999999</v>
      </c>
      <c r="BJ6" t="s">
        <v>926</v>
      </c>
    </row>
    <row r="7" spans="1:90">
      <c r="A7">
        <v>2009</v>
      </c>
      <c r="B7" t="s">
        <v>918</v>
      </c>
      <c r="C7" t="s">
        <v>1582</v>
      </c>
      <c r="D7" t="s">
        <v>1582</v>
      </c>
      <c r="E7" t="s">
        <v>919</v>
      </c>
      <c r="F7">
        <v>263248</v>
      </c>
      <c r="G7" t="s">
        <v>95</v>
      </c>
      <c r="J7" t="s">
        <v>920</v>
      </c>
      <c r="M7" t="s">
        <v>921</v>
      </c>
      <c r="N7" t="s">
        <v>922</v>
      </c>
      <c r="O7" t="s">
        <v>923</v>
      </c>
      <c r="AA7" t="s">
        <v>924</v>
      </c>
      <c r="AG7" t="s">
        <v>925</v>
      </c>
      <c r="AJ7" t="s">
        <v>69</v>
      </c>
      <c r="AK7">
        <v>-0.31809999999999999</v>
      </c>
      <c r="AL7">
        <v>-90.583799999999997</v>
      </c>
      <c r="AM7">
        <v>-0.31809999999999999</v>
      </c>
      <c r="AN7">
        <v>-90.583799999999997</v>
      </c>
      <c r="AO7">
        <v>47.977133333333299</v>
      </c>
      <c r="AP7">
        <v>1.55686666666667</v>
      </c>
      <c r="AQ7">
        <v>16.0711333333333</v>
      </c>
      <c r="AS7">
        <v>11.359469984210699</v>
      </c>
      <c r="AT7">
        <v>12.6278666666667</v>
      </c>
      <c r="AU7">
        <v>7.6773666666666696</v>
      </c>
      <c r="AV7">
        <v>0.18909999999999999</v>
      </c>
      <c r="AW7">
        <v>0.1009</v>
      </c>
      <c r="AX7">
        <v>2.65243610223642</v>
      </c>
      <c r="AY7">
        <v>8.7266666666666604E-2</v>
      </c>
      <c r="AZ7">
        <v>0.114166</v>
      </c>
      <c r="BA7">
        <f t="shared" si="0"/>
        <v>7.4641956000000005E-4</v>
      </c>
      <c r="BE7">
        <v>7.4641956</v>
      </c>
      <c r="BF7">
        <v>182.53604999999999</v>
      </c>
      <c r="BH7">
        <v>405.548</v>
      </c>
      <c r="BI7">
        <v>30.961455699999998</v>
      </c>
      <c r="BJ7" t="s">
        <v>926</v>
      </c>
      <c r="BM7">
        <v>871.41402448660199</v>
      </c>
      <c r="BQ7">
        <v>26.903642242370999</v>
      </c>
      <c r="BS7">
        <v>3.2363418358826301</v>
      </c>
      <c r="BU7">
        <v>4.0814376503837204</v>
      </c>
      <c r="BV7">
        <v>11.782149882078301</v>
      </c>
      <c r="BX7">
        <v>10.187091147382</v>
      </c>
      <c r="BY7">
        <v>3.42834660021474</v>
      </c>
      <c r="BZ7">
        <v>1.2857871733333299</v>
      </c>
      <c r="CA7">
        <v>4.4237212159392003</v>
      </c>
      <c r="CC7">
        <v>4.8874467797261198</v>
      </c>
      <c r="CE7">
        <v>2.9149447708479999</v>
      </c>
      <c r="CG7">
        <v>2.8433158354926</v>
      </c>
    </row>
    <row r="8" spans="1:90">
      <c r="A8">
        <v>2009</v>
      </c>
      <c r="B8" t="s">
        <v>918</v>
      </c>
      <c r="C8" t="s">
        <v>1583</v>
      </c>
      <c r="D8" t="s">
        <v>1583</v>
      </c>
      <c r="E8" t="s">
        <v>919</v>
      </c>
      <c r="F8">
        <v>263248</v>
      </c>
      <c r="G8" t="s">
        <v>95</v>
      </c>
      <c r="J8" t="s">
        <v>920</v>
      </c>
      <c r="M8" t="s">
        <v>921</v>
      </c>
      <c r="N8" t="s">
        <v>922</v>
      </c>
      <c r="O8" t="s">
        <v>923</v>
      </c>
      <c r="AA8" t="s">
        <v>924</v>
      </c>
      <c r="AG8" t="s">
        <v>925</v>
      </c>
      <c r="AJ8" t="s">
        <v>69</v>
      </c>
      <c r="AK8">
        <v>-0.31809999999999999</v>
      </c>
      <c r="AL8">
        <v>-90.583799999999997</v>
      </c>
      <c r="AM8">
        <v>-0.31809999999999999</v>
      </c>
      <c r="AN8">
        <v>-90.583799999999997</v>
      </c>
      <c r="AO8">
        <v>48.525950000000002</v>
      </c>
      <c r="AP8">
        <v>1.545425</v>
      </c>
      <c r="AQ8">
        <v>17.3813</v>
      </c>
      <c r="AS8">
        <v>10.951253198323901</v>
      </c>
      <c r="AT8">
        <v>13.378425</v>
      </c>
      <c r="AU8">
        <v>6.6759000000000004</v>
      </c>
      <c r="AV8">
        <v>0.21632499999999999</v>
      </c>
      <c r="AW8">
        <v>0.10907500000000001</v>
      </c>
      <c r="AX8">
        <v>2.7707929127421602</v>
      </c>
      <c r="AY8">
        <v>9.9699999999999997E-2</v>
      </c>
      <c r="AZ8">
        <v>0.1067013</v>
      </c>
      <c r="BA8">
        <f t="shared" si="0"/>
        <v>8.0665545000000003E-4</v>
      </c>
      <c r="BE8">
        <v>8.0665545000000005</v>
      </c>
      <c r="BF8">
        <v>177.11035000000001</v>
      </c>
      <c r="BH8">
        <v>414.28287999999998</v>
      </c>
      <c r="BI8">
        <v>30.1176277</v>
      </c>
      <c r="BJ8" t="s">
        <v>926</v>
      </c>
    </row>
    <row r="9" spans="1:90">
      <c r="A9">
        <v>2009</v>
      </c>
      <c r="B9" t="s">
        <v>918</v>
      </c>
      <c r="C9" t="s">
        <v>1584</v>
      </c>
      <c r="D9" t="s">
        <v>1584</v>
      </c>
      <c r="E9" t="s">
        <v>919</v>
      </c>
      <c r="F9">
        <v>263248</v>
      </c>
      <c r="G9" t="s">
        <v>95</v>
      </c>
      <c r="J9" t="s">
        <v>920</v>
      </c>
      <c r="M9" t="s">
        <v>921</v>
      </c>
      <c r="N9" t="s">
        <v>922</v>
      </c>
      <c r="O9" t="s">
        <v>923</v>
      </c>
      <c r="AA9" t="s">
        <v>924</v>
      </c>
      <c r="AG9" t="s">
        <v>925</v>
      </c>
      <c r="AJ9" t="s">
        <v>69</v>
      </c>
      <c r="AK9">
        <v>-0.31809999999999999</v>
      </c>
      <c r="AL9">
        <v>-90.583799999999997</v>
      </c>
      <c r="AM9">
        <v>-0.31809999999999999</v>
      </c>
      <c r="AN9">
        <v>-90.583799999999997</v>
      </c>
      <c r="AO9">
        <v>48.1574666666666</v>
      </c>
      <c r="AP9">
        <v>1.4527333333333301</v>
      </c>
      <c r="AQ9">
        <v>16.988566666666699</v>
      </c>
      <c r="AS9">
        <v>10.871803175120499</v>
      </c>
      <c r="AT9">
        <v>12.433033333333301</v>
      </c>
      <c r="AU9">
        <v>7.90283333333333</v>
      </c>
      <c r="AV9">
        <v>0.23250000000000001</v>
      </c>
      <c r="AW9">
        <v>0.104666666666667</v>
      </c>
      <c r="AX9">
        <v>2.77258919062833</v>
      </c>
      <c r="AY9">
        <v>0.1178</v>
      </c>
      <c r="AZ9">
        <v>7.5964299999999998E-2</v>
      </c>
      <c r="BA9">
        <f t="shared" si="0"/>
        <v>8.2659366999999996E-4</v>
      </c>
      <c r="BE9">
        <v>8.2659366999999992</v>
      </c>
      <c r="BF9">
        <v>125.56619999999999</v>
      </c>
      <c r="BH9">
        <v>313.83175999999997</v>
      </c>
      <c r="BI9">
        <v>20.9058387</v>
      </c>
      <c r="BJ9" t="s">
        <v>926</v>
      </c>
    </row>
    <row r="10" spans="1:90">
      <c r="A10">
        <v>2009</v>
      </c>
      <c r="B10" t="s">
        <v>918</v>
      </c>
      <c r="C10" t="s">
        <v>1585</v>
      </c>
      <c r="D10" t="s">
        <v>1585</v>
      </c>
      <c r="E10" t="s">
        <v>919</v>
      </c>
      <c r="F10">
        <v>263248</v>
      </c>
      <c r="G10" t="s">
        <v>95</v>
      </c>
      <c r="J10" t="s">
        <v>920</v>
      </c>
      <c r="M10" t="s">
        <v>921</v>
      </c>
      <c r="N10" t="s">
        <v>922</v>
      </c>
      <c r="O10" t="s">
        <v>923</v>
      </c>
      <c r="AA10" t="s">
        <v>924</v>
      </c>
      <c r="AG10" t="s">
        <v>925</v>
      </c>
      <c r="AJ10" t="s">
        <v>69</v>
      </c>
      <c r="AK10">
        <v>-0.31809999999999999</v>
      </c>
      <c r="AL10">
        <v>-90.583799999999997</v>
      </c>
      <c r="AM10">
        <v>-0.31809999999999999</v>
      </c>
      <c r="AN10">
        <v>-90.583799999999997</v>
      </c>
      <c r="AO10">
        <v>48.237533333333303</v>
      </c>
      <c r="AP10">
        <v>1.54196666666667</v>
      </c>
      <c r="AQ10">
        <v>17.5909333333333</v>
      </c>
      <c r="AS10">
        <v>10.6152697668663</v>
      </c>
      <c r="AT10">
        <v>13.2326</v>
      </c>
      <c r="AU10">
        <v>6.2553666666666699</v>
      </c>
      <c r="AV10">
        <v>0.22943333333333299</v>
      </c>
      <c r="AW10">
        <v>7.7533333333333301E-2</v>
      </c>
      <c r="AX10">
        <v>2.71852902023429</v>
      </c>
      <c r="AY10">
        <v>0.150933333333333</v>
      </c>
      <c r="AZ10">
        <v>0.109775</v>
      </c>
      <c r="BA10">
        <f t="shared" si="0"/>
        <v>9.6335300999999998E-4</v>
      </c>
      <c r="BE10">
        <v>9.6335300999999998</v>
      </c>
      <c r="BF10">
        <v>173.6224</v>
      </c>
      <c r="BH10">
        <v>439.86360000000002</v>
      </c>
      <c r="BI10">
        <v>29.569139499999999</v>
      </c>
      <c r="BJ10" t="s">
        <v>926</v>
      </c>
      <c r="BM10">
        <v>803.31303777710696</v>
      </c>
      <c r="BQ10">
        <v>26.272242662452101</v>
      </c>
      <c r="BS10">
        <v>3.07085887113973</v>
      </c>
      <c r="BU10">
        <v>3.9590700248897002</v>
      </c>
      <c r="BV10">
        <v>11.5995177786588</v>
      </c>
      <c r="BX10">
        <v>10.165654260099499</v>
      </c>
      <c r="BY10">
        <v>3.6232034489115499</v>
      </c>
      <c r="BZ10">
        <v>1.2493521133333301</v>
      </c>
      <c r="CA10">
        <v>4.1484278666666698</v>
      </c>
      <c r="CC10">
        <v>4.7111956862776001</v>
      </c>
      <c r="CE10">
        <v>2.96129831233067</v>
      </c>
      <c r="CG10">
        <v>2.90509991553155</v>
      </c>
    </row>
    <row r="11" spans="1:90">
      <c r="A11">
        <v>2009</v>
      </c>
      <c r="B11" t="s">
        <v>918</v>
      </c>
      <c r="C11" t="s">
        <v>1586</v>
      </c>
      <c r="D11" t="s">
        <v>1586</v>
      </c>
      <c r="E11" t="s">
        <v>919</v>
      </c>
      <c r="F11">
        <v>263248</v>
      </c>
      <c r="G11" t="s">
        <v>95</v>
      </c>
      <c r="J11" t="s">
        <v>920</v>
      </c>
      <c r="M11" t="s">
        <v>921</v>
      </c>
      <c r="N11" t="s">
        <v>922</v>
      </c>
      <c r="O11" t="s">
        <v>923</v>
      </c>
      <c r="AA11" t="s">
        <v>924</v>
      </c>
      <c r="AG11" t="s">
        <v>925</v>
      </c>
      <c r="AJ11" t="s">
        <v>69</v>
      </c>
      <c r="AK11">
        <v>-0.31809999999999999</v>
      </c>
      <c r="AL11">
        <v>-90.583799999999997</v>
      </c>
      <c r="AM11">
        <v>-0.31809999999999999</v>
      </c>
      <c r="AN11">
        <v>-90.583799999999997</v>
      </c>
      <c r="AO11">
        <v>49.316499999999998</v>
      </c>
      <c r="AP11">
        <v>1.50558888888889</v>
      </c>
      <c r="AQ11">
        <v>17.8065</v>
      </c>
      <c r="AS11">
        <v>9.8336028719131008</v>
      </c>
      <c r="AT11">
        <v>12.7802222222222</v>
      </c>
      <c r="AU11">
        <v>8.4847888888888896</v>
      </c>
      <c r="AV11">
        <v>0.170155555555556</v>
      </c>
      <c r="AW11">
        <v>0.102733333333333</v>
      </c>
      <c r="AX11">
        <v>2.8092273521620501</v>
      </c>
      <c r="AY11">
        <v>9.5822222222222198E-2</v>
      </c>
      <c r="AZ11">
        <v>9.6821550000000006E-2</v>
      </c>
      <c r="BA11">
        <f t="shared" si="0"/>
        <v>1.0261162799999998E-3</v>
      </c>
      <c r="BE11">
        <v>10.261162799999999</v>
      </c>
      <c r="BF11">
        <v>146.10634999999999</v>
      </c>
      <c r="BH11">
        <v>394.94135999999997</v>
      </c>
      <c r="BI11">
        <v>25.089819200000001</v>
      </c>
      <c r="BJ11" t="s">
        <v>926</v>
      </c>
      <c r="BM11">
        <v>841.72069569536995</v>
      </c>
      <c r="BQ11">
        <v>25.080116755088</v>
      </c>
      <c r="BS11">
        <v>2.9814277745875</v>
      </c>
      <c r="BU11">
        <v>3.6646972238055202</v>
      </c>
      <c r="BV11">
        <v>11.1361102902202</v>
      </c>
      <c r="BX11">
        <v>9.6782609530479604</v>
      </c>
      <c r="BY11">
        <v>3.1440590487434501</v>
      </c>
      <c r="BZ11">
        <v>1.15935386324972</v>
      </c>
      <c r="CA11">
        <v>4.1147685350099996</v>
      </c>
      <c r="CC11">
        <v>4.5946006602385996</v>
      </c>
      <c r="CE11">
        <v>2.6435064315200001</v>
      </c>
      <c r="CG11">
        <v>2.58479483832705</v>
      </c>
    </row>
    <row r="12" spans="1:90">
      <c r="A12">
        <v>2009</v>
      </c>
      <c r="B12" t="s">
        <v>918</v>
      </c>
      <c r="C12" t="s">
        <v>1587</v>
      </c>
      <c r="D12" t="s">
        <v>1587</v>
      </c>
      <c r="E12" t="s">
        <v>919</v>
      </c>
      <c r="F12">
        <v>263248</v>
      </c>
      <c r="G12" t="s">
        <v>95</v>
      </c>
      <c r="J12" t="s">
        <v>920</v>
      </c>
      <c r="M12" t="s">
        <v>921</v>
      </c>
      <c r="N12" t="s">
        <v>922</v>
      </c>
      <c r="O12" t="s">
        <v>923</v>
      </c>
      <c r="AA12" t="s">
        <v>924</v>
      </c>
      <c r="AG12" t="s">
        <v>925</v>
      </c>
      <c r="AJ12" t="s">
        <v>69</v>
      </c>
      <c r="AK12">
        <v>-0.31809999999999999</v>
      </c>
      <c r="AL12">
        <v>-90.583799999999997</v>
      </c>
      <c r="AM12">
        <v>-0.31809999999999999</v>
      </c>
      <c r="AN12">
        <v>-90.583799999999997</v>
      </c>
      <c r="AO12">
        <v>49.671774999999997</v>
      </c>
      <c r="AP12">
        <v>1.46075</v>
      </c>
      <c r="AQ12">
        <v>17.798200000000001</v>
      </c>
      <c r="AS12">
        <v>10.582065590502401</v>
      </c>
      <c r="AT12">
        <v>13.060625</v>
      </c>
      <c r="AU12">
        <v>7.782375</v>
      </c>
      <c r="AV12">
        <v>0.21688750000000001</v>
      </c>
      <c r="AW12">
        <v>9.8262500000000003E-2</v>
      </c>
      <c r="AX12">
        <v>2.76737854271683</v>
      </c>
      <c r="AY12">
        <v>0.12102499999999999</v>
      </c>
      <c r="AZ12">
        <v>9.8358399999999999E-2</v>
      </c>
      <c r="BA12">
        <f t="shared" si="0"/>
        <v>1.0474586E-3</v>
      </c>
      <c r="BE12">
        <v>10.474586</v>
      </c>
      <c r="BF12">
        <v>145.33125000000001</v>
      </c>
      <c r="BH12">
        <v>378.71944000000002</v>
      </c>
      <c r="BI12">
        <v>24.3374059</v>
      </c>
      <c r="BJ12" t="s">
        <v>926</v>
      </c>
      <c r="BM12">
        <v>830.71121472890695</v>
      </c>
      <c r="BQ12">
        <v>25.6839126537424</v>
      </c>
      <c r="BS12">
        <v>3.0946171244071099</v>
      </c>
      <c r="BU12">
        <v>3.92431092548073</v>
      </c>
      <c r="BV12">
        <v>11.5037644070303</v>
      </c>
      <c r="BX12">
        <v>10.052303321947701</v>
      </c>
      <c r="BY12">
        <v>3.2765963136332998</v>
      </c>
      <c r="BZ12">
        <v>1.30526937080901</v>
      </c>
      <c r="CA12">
        <v>4.2370829751190504</v>
      </c>
      <c r="CC12">
        <v>4.5563212529143904</v>
      </c>
      <c r="CE12">
        <v>2.9465535354519998</v>
      </c>
      <c r="CG12">
        <v>2.7103201768262499</v>
      </c>
    </row>
    <row r="13" spans="1:90">
      <c r="A13">
        <v>2009</v>
      </c>
      <c r="B13" t="s">
        <v>918</v>
      </c>
      <c r="C13" t="s">
        <v>1588</v>
      </c>
      <c r="D13" t="s">
        <v>1588</v>
      </c>
      <c r="E13" t="s">
        <v>927</v>
      </c>
      <c r="F13">
        <v>255495</v>
      </c>
      <c r="G13" t="s">
        <v>94</v>
      </c>
      <c r="H13">
        <v>-2600</v>
      </c>
      <c r="I13">
        <v>-2900</v>
      </c>
      <c r="J13" t="s">
        <v>928</v>
      </c>
      <c r="M13" t="s">
        <v>929</v>
      </c>
      <c r="N13" t="s">
        <v>922</v>
      </c>
      <c r="O13" t="s">
        <v>930</v>
      </c>
      <c r="AA13" t="s">
        <v>924</v>
      </c>
      <c r="AG13" t="s">
        <v>925</v>
      </c>
      <c r="AJ13" t="s">
        <v>69</v>
      </c>
      <c r="AK13">
        <v>-0.44529999999999997</v>
      </c>
      <c r="AL13">
        <v>-91.732299999999995</v>
      </c>
      <c r="AM13">
        <v>-0.45329999999999998</v>
      </c>
      <c r="AN13">
        <v>-91.743300000000005</v>
      </c>
      <c r="AO13">
        <v>51.418833333333303</v>
      </c>
      <c r="AP13">
        <v>3.4464999999999999</v>
      </c>
      <c r="AQ13">
        <v>17.456133333333302</v>
      </c>
      <c r="AS13">
        <v>7.4735021826434398</v>
      </c>
      <c r="AT13">
        <v>11.589499999999999</v>
      </c>
      <c r="AU13">
        <v>5.2760999999999996</v>
      </c>
      <c r="AV13">
        <v>0.113066666666667</v>
      </c>
      <c r="AW13">
        <v>0.1128</v>
      </c>
      <c r="AX13">
        <v>2.57715644469241</v>
      </c>
      <c r="AY13">
        <v>9.4833333333333297E-2</v>
      </c>
      <c r="AZ13">
        <v>1.1034583</v>
      </c>
      <c r="BA13">
        <f t="shared" si="0"/>
        <v>1.8365628000000002E-3</v>
      </c>
      <c r="BE13">
        <v>18.365628000000001</v>
      </c>
      <c r="BF13">
        <v>384.83715000000001</v>
      </c>
      <c r="BH13">
        <v>57.444314400000003</v>
      </c>
      <c r="BI13">
        <v>5.3969832499999999</v>
      </c>
      <c r="BJ13" t="s">
        <v>926</v>
      </c>
    </row>
    <row r="14" spans="1:90">
      <c r="A14">
        <v>2009</v>
      </c>
      <c r="B14" t="s">
        <v>918</v>
      </c>
      <c r="C14" t="s">
        <v>1589</v>
      </c>
      <c r="D14" t="s">
        <v>1589</v>
      </c>
      <c r="E14" t="s">
        <v>927</v>
      </c>
      <c r="F14">
        <v>255495</v>
      </c>
      <c r="G14" t="s">
        <v>94</v>
      </c>
      <c r="H14">
        <v>-2600</v>
      </c>
      <c r="I14">
        <v>-2900</v>
      </c>
      <c r="J14" t="s">
        <v>928</v>
      </c>
      <c r="M14" t="s">
        <v>929</v>
      </c>
      <c r="N14" t="s">
        <v>922</v>
      </c>
      <c r="O14" t="s">
        <v>930</v>
      </c>
      <c r="AA14" t="s">
        <v>924</v>
      </c>
      <c r="AG14" t="s">
        <v>925</v>
      </c>
      <c r="AJ14" t="s">
        <v>69</v>
      </c>
      <c r="AK14">
        <v>-0.44529999999999997</v>
      </c>
      <c r="AL14">
        <v>-91.732299999999995</v>
      </c>
      <c r="AM14">
        <v>-0.45329999999999998</v>
      </c>
      <c r="AN14">
        <v>-91.743300000000005</v>
      </c>
      <c r="AO14">
        <v>53.127299999999998</v>
      </c>
      <c r="AP14">
        <v>1.7570666666666701</v>
      </c>
      <c r="AQ14">
        <v>16.334599999999998</v>
      </c>
      <c r="AS14">
        <v>7.7631689339075596</v>
      </c>
      <c r="AT14">
        <v>13.0338333333333</v>
      </c>
      <c r="AU14">
        <v>5.6055333333333301</v>
      </c>
      <c r="AV14">
        <v>0.16739999999999999</v>
      </c>
      <c r="AW14">
        <v>6.0850000000000001E-2</v>
      </c>
      <c r="AX14">
        <v>1.9281618655692701</v>
      </c>
      <c r="AY14">
        <v>3.6749999999999998E-2</v>
      </c>
      <c r="AZ14">
        <v>0.73900529999999998</v>
      </c>
      <c r="BA14">
        <f t="shared" si="0"/>
        <v>2.732027575E-3</v>
      </c>
      <c r="BE14">
        <v>27.32027575</v>
      </c>
      <c r="BF14">
        <v>356.73977500000001</v>
      </c>
      <c r="BH14">
        <v>124.62802000000001</v>
      </c>
      <c r="BI14">
        <v>13.991723025000001</v>
      </c>
      <c r="BJ14" t="s">
        <v>926</v>
      </c>
      <c r="BM14">
        <v>297.88796702585898</v>
      </c>
      <c r="BQ14">
        <v>25.001445908680299</v>
      </c>
      <c r="BS14">
        <v>1.98978851068967</v>
      </c>
      <c r="BU14">
        <v>2.12662852970732</v>
      </c>
      <c r="BV14">
        <v>7.2261028922048602</v>
      </c>
      <c r="BX14">
        <v>8.0089425703407109</v>
      </c>
      <c r="BY14">
        <v>2.8098349042564399</v>
      </c>
      <c r="BZ14">
        <v>1.00335601440774</v>
      </c>
      <c r="CA14">
        <v>3.6640286492074101</v>
      </c>
      <c r="CC14">
        <v>4.65914214769065</v>
      </c>
      <c r="CE14">
        <v>2.8396212798629601</v>
      </c>
      <c r="CG14">
        <v>2.3358969085174</v>
      </c>
    </row>
    <row r="15" spans="1:90">
      <c r="A15">
        <v>2009</v>
      </c>
      <c r="B15" t="s">
        <v>918</v>
      </c>
      <c r="C15" t="s">
        <v>1590</v>
      </c>
      <c r="D15" t="s">
        <v>1590</v>
      </c>
      <c r="E15" t="s">
        <v>927</v>
      </c>
      <c r="F15">
        <v>255495</v>
      </c>
      <c r="G15" t="s">
        <v>94</v>
      </c>
      <c r="H15">
        <v>-2600</v>
      </c>
      <c r="I15">
        <v>-2900</v>
      </c>
      <c r="J15" t="s">
        <v>928</v>
      </c>
      <c r="M15" t="s">
        <v>929</v>
      </c>
      <c r="N15" t="s">
        <v>922</v>
      </c>
      <c r="O15" t="s">
        <v>930</v>
      </c>
      <c r="AA15" t="s">
        <v>924</v>
      </c>
      <c r="AG15" t="s">
        <v>925</v>
      </c>
      <c r="AJ15" t="s">
        <v>69</v>
      </c>
      <c r="AK15">
        <v>-0.44529999999999997</v>
      </c>
      <c r="AL15">
        <v>-91.732299999999995</v>
      </c>
      <c r="AM15">
        <v>-0.45329999999999998</v>
      </c>
      <c r="AN15">
        <v>-91.743300000000005</v>
      </c>
      <c r="AO15">
        <v>49.959125</v>
      </c>
      <c r="AP15">
        <v>3.2451249999999998</v>
      </c>
      <c r="AQ15">
        <v>17.615449999999999</v>
      </c>
      <c r="AS15">
        <v>8.23772740583615</v>
      </c>
      <c r="AT15">
        <v>13.718</v>
      </c>
      <c r="AU15">
        <v>4.0685000000000002</v>
      </c>
      <c r="AV15">
        <v>0.14315</v>
      </c>
      <c r="AW15">
        <v>8.9774999999999994E-2</v>
      </c>
      <c r="AX15">
        <v>2.6973224436281602</v>
      </c>
      <c r="AY15">
        <v>0.168075</v>
      </c>
      <c r="AZ15">
        <v>0.84760000000000002</v>
      </c>
      <c r="BA15">
        <f t="shared" si="0"/>
        <v>3.5734999999999999E-3</v>
      </c>
      <c r="BE15">
        <v>35.734999999999999</v>
      </c>
      <c r="BF15">
        <v>595.27679999999998</v>
      </c>
      <c r="BH15">
        <v>40.726377999999997</v>
      </c>
      <c r="BI15">
        <v>5.0801961550000003</v>
      </c>
      <c r="BJ15" t="s">
        <v>926</v>
      </c>
      <c r="BM15">
        <v>798.62919866452603</v>
      </c>
      <c r="BQ15">
        <v>28.860174703963999</v>
      </c>
      <c r="BS15">
        <v>0.79336857304455599</v>
      </c>
      <c r="BU15">
        <v>2.5170768860910999</v>
      </c>
      <c r="BV15">
        <v>10.368359874893301</v>
      </c>
      <c r="BX15">
        <v>15.8880164138337</v>
      </c>
      <c r="BY15">
        <v>5.6532841733719801</v>
      </c>
      <c r="BZ15">
        <v>1.9152717714282701</v>
      </c>
      <c r="CA15">
        <v>5.7328770825327799</v>
      </c>
      <c r="CC15">
        <v>5.6472692813692698</v>
      </c>
      <c r="CE15">
        <v>3.1181920673726902</v>
      </c>
      <c r="CG15">
        <v>2.66188159079194</v>
      </c>
    </row>
    <row r="16" spans="1:90">
      <c r="A16">
        <v>2009</v>
      </c>
      <c r="B16" t="s">
        <v>918</v>
      </c>
      <c r="C16" t="s">
        <v>1591</v>
      </c>
      <c r="D16" t="s">
        <v>1591</v>
      </c>
      <c r="E16" t="s">
        <v>927</v>
      </c>
      <c r="F16">
        <v>255495</v>
      </c>
      <c r="G16" t="s">
        <v>94</v>
      </c>
      <c r="H16">
        <v>-2600</v>
      </c>
      <c r="I16">
        <v>-2900</v>
      </c>
      <c r="J16" t="s">
        <v>928</v>
      </c>
      <c r="M16" t="s">
        <v>929</v>
      </c>
      <c r="N16" t="s">
        <v>922</v>
      </c>
      <c r="O16" t="s">
        <v>930</v>
      </c>
      <c r="AA16" t="s">
        <v>924</v>
      </c>
      <c r="AG16" t="s">
        <v>925</v>
      </c>
      <c r="AJ16" t="s">
        <v>69</v>
      </c>
      <c r="AK16">
        <v>-0.44529999999999997</v>
      </c>
      <c r="AL16">
        <v>-91.732299999999995</v>
      </c>
      <c r="AM16">
        <v>-0.45329999999999998</v>
      </c>
      <c r="AN16">
        <v>-91.743300000000005</v>
      </c>
      <c r="AO16">
        <v>51.194000000000003</v>
      </c>
      <c r="AP16">
        <v>2.9079999999999999</v>
      </c>
      <c r="AQ16">
        <v>18.48</v>
      </c>
      <c r="AS16">
        <v>7.9499830286012703</v>
      </c>
      <c r="AT16">
        <v>13.366</v>
      </c>
      <c r="AU16">
        <v>3.512</v>
      </c>
      <c r="AV16">
        <v>0.12</v>
      </c>
      <c r="AW16">
        <v>9.2999999999999999E-2</v>
      </c>
      <c r="AX16">
        <v>3.1429999999999998</v>
      </c>
      <c r="AY16">
        <v>0.16400000000000001</v>
      </c>
      <c r="AZ16">
        <v>0.89422714999999997</v>
      </c>
      <c r="BA16">
        <f t="shared" si="0"/>
        <v>5.5918282499999999E-3</v>
      </c>
      <c r="BE16">
        <v>55.918282499999997</v>
      </c>
      <c r="BF16">
        <v>502.07102500000002</v>
      </c>
      <c r="BH16">
        <v>325.06232</v>
      </c>
      <c r="BI16">
        <v>30.518446000000001</v>
      </c>
      <c r="BJ16" t="s">
        <v>926</v>
      </c>
      <c r="BM16">
        <v>731.52675839443202</v>
      </c>
      <c r="BQ16">
        <v>27.172199899187198</v>
      </c>
      <c r="BS16">
        <v>5.0014655340649998</v>
      </c>
      <c r="BU16">
        <v>8.2191440838306793</v>
      </c>
      <c r="BV16">
        <v>30.208196424806399</v>
      </c>
      <c r="BX16">
        <v>24.557157053468998</v>
      </c>
      <c r="BY16">
        <v>5.8215101738496502</v>
      </c>
      <c r="BZ16">
        <v>1.6837768387062499</v>
      </c>
      <c r="CA16">
        <v>6.2293511718724002</v>
      </c>
      <c r="CC16">
        <v>5.52050307493485</v>
      </c>
      <c r="CE16">
        <v>3.0200989380584899</v>
      </c>
      <c r="CG16">
        <v>2.4333490818659902</v>
      </c>
    </row>
    <row r="17" spans="1:85">
      <c r="A17">
        <v>2009</v>
      </c>
      <c r="B17" t="s">
        <v>918</v>
      </c>
      <c r="C17" t="s">
        <v>1592</v>
      </c>
      <c r="D17" t="s">
        <v>1592</v>
      </c>
      <c r="E17" t="s">
        <v>927</v>
      </c>
      <c r="F17">
        <v>255495</v>
      </c>
      <c r="G17" t="s">
        <v>94</v>
      </c>
      <c r="H17">
        <v>-2600</v>
      </c>
      <c r="I17">
        <v>-2900</v>
      </c>
      <c r="J17" t="s">
        <v>928</v>
      </c>
      <c r="M17" t="s">
        <v>929</v>
      </c>
      <c r="N17" t="s">
        <v>922</v>
      </c>
      <c r="O17" t="s">
        <v>930</v>
      </c>
      <c r="AA17" t="s">
        <v>924</v>
      </c>
      <c r="AG17" t="s">
        <v>925</v>
      </c>
      <c r="AJ17" t="s">
        <v>69</v>
      </c>
      <c r="AK17">
        <v>-0.44529999999999997</v>
      </c>
      <c r="AL17">
        <v>-91.732299999999995</v>
      </c>
      <c r="AM17">
        <v>-0.45329999999999998</v>
      </c>
      <c r="AN17">
        <v>-91.743300000000005</v>
      </c>
      <c r="AO17">
        <v>51.589399999999998</v>
      </c>
      <c r="AP17">
        <v>1.5072666666666701</v>
      </c>
      <c r="AQ17">
        <v>16.722266666666702</v>
      </c>
      <c r="AS17">
        <v>9.0881359875321195</v>
      </c>
      <c r="AT17">
        <v>11.777699999999999</v>
      </c>
      <c r="AU17">
        <v>5.7494666666666703</v>
      </c>
      <c r="AV17">
        <v>0.176666666666667</v>
      </c>
      <c r="AW17">
        <v>8.5000000000000006E-2</v>
      </c>
      <c r="AX17">
        <v>2.3064625514403301</v>
      </c>
      <c r="AY17">
        <v>4.19E-2</v>
      </c>
      <c r="AZ17">
        <v>0.70771942499999996</v>
      </c>
      <c r="BA17">
        <f t="shared" si="0"/>
        <v>5.6669476000000005E-3</v>
      </c>
      <c r="BE17">
        <v>56.669476000000003</v>
      </c>
      <c r="BF17">
        <v>533.46257500000002</v>
      </c>
      <c r="BH17">
        <v>153.01638</v>
      </c>
      <c r="BI17">
        <v>15.7795836</v>
      </c>
      <c r="BJ17" t="s">
        <v>926</v>
      </c>
      <c r="BM17">
        <v>773.11928616790499</v>
      </c>
      <c r="BQ17">
        <v>27.579934760935</v>
      </c>
      <c r="BS17">
        <v>2.4291358960326499</v>
      </c>
      <c r="BU17">
        <v>2.4673643415008102</v>
      </c>
      <c r="BV17">
        <v>5.99875540670131</v>
      </c>
      <c r="BX17">
        <v>5.2163227871634499</v>
      </c>
      <c r="BY17">
        <v>2.5075037950568801</v>
      </c>
      <c r="BZ17">
        <v>1.11582450520276</v>
      </c>
      <c r="CA17">
        <v>3.6306382603449099</v>
      </c>
      <c r="CC17">
        <v>5.2426089146841397</v>
      </c>
      <c r="CE17">
        <v>3.1434121503118901</v>
      </c>
      <c r="CG17">
        <v>2.2838998099880699</v>
      </c>
    </row>
    <row r="18" spans="1:85">
      <c r="A18">
        <v>2009</v>
      </c>
      <c r="B18" t="s">
        <v>918</v>
      </c>
      <c r="C18" t="s">
        <v>1593</v>
      </c>
      <c r="D18" t="s">
        <v>1593</v>
      </c>
      <c r="E18" t="s">
        <v>927</v>
      </c>
      <c r="F18">
        <v>255495</v>
      </c>
      <c r="G18" t="s">
        <v>94</v>
      </c>
      <c r="H18">
        <v>-2600</v>
      </c>
      <c r="I18">
        <v>-2900</v>
      </c>
      <c r="J18" t="s">
        <v>928</v>
      </c>
      <c r="M18" t="s">
        <v>929</v>
      </c>
      <c r="N18" t="s">
        <v>922</v>
      </c>
      <c r="O18" t="s">
        <v>930</v>
      </c>
      <c r="AA18" t="s">
        <v>924</v>
      </c>
      <c r="AG18" t="s">
        <v>925</v>
      </c>
      <c r="AJ18" t="s">
        <v>69</v>
      </c>
      <c r="AK18">
        <v>-0.44529999999999997</v>
      </c>
      <c r="AL18">
        <v>-91.732299999999995</v>
      </c>
      <c r="AM18">
        <v>-0.45329999999999998</v>
      </c>
      <c r="AN18">
        <v>-91.743300000000005</v>
      </c>
      <c r="AO18">
        <v>49.846433333333302</v>
      </c>
      <c r="AP18">
        <v>2.9260666666666699</v>
      </c>
      <c r="AQ18">
        <v>17.880433333333301</v>
      </c>
      <c r="AS18">
        <v>7.8322689540882902</v>
      </c>
      <c r="AT18">
        <v>12.5855333333333</v>
      </c>
      <c r="AU18">
        <v>6.3250999999999999</v>
      </c>
      <c r="AV18">
        <v>0.1196</v>
      </c>
      <c r="AW18">
        <v>0.119233333333333</v>
      </c>
      <c r="AX18">
        <v>2.7822315500685901</v>
      </c>
      <c r="AY18">
        <v>0.12690000000000001</v>
      </c>
      <c r="AZ18">
        <v>0.79477100000000001</v>
      </c>
      <c r="BA18">
        <f t="shared" si="0"/>
        <v>5.9800618999999999E-3</v>
      </c>
      <c r="BE18">
        <v>59.800618999999998</v>
      </c>
      <c r="BF18">
        <v>371.66045000000003</v>
      </c>
      <c r="BH18">
        <v>298.23376000000002</v>
      </c>
      <c r="BI18">
        <v>23.331844199999999</v>
      </c>
      <c r="BJ18" t="s">
        <v>926</v>
      </c>
      <c r="BM18">
        <v>1134.2811868429001</v>
      </c>
      <c r="BQ18">
        <v>25.2432218361858</v>
      </c>
      <c r="BS18">
        <v>4.1002430148398803</v>
      </c>
      <c r="BU18">
        <v>5.0881940407815396</v>
      </c>
      <c r="BV18">
        <v>17.199440936050699</v>
      </c>
      <c r="BX18">
        <v>18.805409062700001</v>
      </c>
      <c r="BY18">
        <v>5.6774154656771296</v>
      </c>
      <c r="BZ18">
        <v>1.44755739132713</v>
      </c>
      <c r="CA18">
        <v>5.3439779093944502</v>
      </c>
      <c r="CC18">
        <v>5.06629552802075</v>
      </c>
      <c r="CE18">
        <v>2.8933102428722801</v>
      </c>
      <c r="CG18">
        <v>2.3257863527097</v>
      </c>
    </row>
    <row r="19" spans="1:85">
      <c r="A19">
        <v>2009</v>
      </c>
      <c r="B19" t="s">
        <v>918</v>
      </c>
      <c r="C19" t="s">
        <v>1594</v>
      </c>
      <c r="D19" t="s">
        <v>1594</v>
      </c>
      <c r="E19" t="s">
        <v>919</v>
      </c>
      <c r="F19">
        <v>263248</v>
      </c>
      <c r="G19" t="s">
        <v>95</v>
      </c>
      <c r="J19" t="s">
        <v>920</v>
      </c>
      <c r="M19" t="s">
        <v>921</v>
      </c>
      <c r="N19" t="s">
        <v>922</v>
      </c>
      <c r="O19" t="s">
        <v>923</v>
      </c>
      <c r="AA19" t="s">
        <v>924</v>
      </c>
      <c r="AG19" t="s">
        <v>925</v>
      </c>
      <c r="AJ19" t="s">
        <v>69</v>
      </c>
      <c r="AK19">
        <v>-0.31809999999999999</v>
      </c>
      <c r="AL19">
        <v>-90.583799999999997</v>
      </c>
      <c r="AM19">
        <v>-0.31809999999999999</v>
      </c>
      <c r="AN19">
        <v>-90.583799999999997</v>
      </c>
      <c r="AO19">
        <v>48.224933333333297</v>
      </c>
      <c r="AP19">
        <v>1.52881111111111</v>
      </c>
      <c r="AQ19">
        <v>16.565622222222199</v>
      </c>
      <c r="AS19">
        <v>11.3417144234696</v>
      </c>
      <c r="AT19">
        <v>12.6994444444445</v>
      </c>
      <c r="AU19">
        <v>7.8282222222222204</v>
      </c>
      <c r="AV19">
        <v>0.19967777777777801</v>
      </c>
      <c r="AW19">
        <v>0.102377777777778</v>
      </c>
      <c r="AX19">
        <v>2.6426593726563001</v>
      </c>
      <c r="AY19">
        <v>0.10036666666666701</v>
      </c>
      <c r="AZ19">
        <v>0.10757949999999999</v>
      </c>
      <c r="BA19">
        <f t="shared" si="0"/>
        <v>6.2536648260000001E-3</v>
      </c>
      <c r="BE19">
        <v>62.53664826</v>
      </c>
      <c r="BF19">
        <v>168.58425</v>
      </c>
      <c r="BH19">
        <v>403.17710399999999</v>
      </c>
      <c r="BI19">
        <v>29.443971680000001</v>
      </c>
      <c r="BJ19" t="s">
        <v>926</v>
      </c>
      <c r="BM19">
        <v>840.38817354319804</v>
      </c>
      <c r="BQ19">
        <v>26.143937122260098</v>
      </c>
      <c r="BS19">
        <v>3.2359845817026001</v>
      </c>
      <c r="BU19">
        <v>3.96465946058761</v>
      </c>
      <c r="BV19">
        <v>11.4553176087017</v>
      </c>
      <c r="BX19">
        <v>9.5056239993221201</v>
      </c>
      <c r="BY19">
        <v>3.1344760184868301</v>
      </c>
      <c r="BZ19">
        <v>1.2734895249456699</v>
      </c>
      <c r="CA19">
        <v>4.3990859899811996</v>
      </c>
      <c r="CC19">
        <v>4.8047181205879799</v>
      </c>
      <c r="CE19">
        <v>2.9652547008000001</v>
      </c>
      <c r="CG19">
        <v>2.7575488615333401</v>
      </c>
    </row>
    <row r="20" spans="1:85">
      <c r="A20">
        <v>2009</v>
      </c>
      <c r="B20" t="s">
        <v>918</v>
      </c>
      <c r="C20" t="s">
        <v>1595</v>
      </c>
      <c r="D20" t="s">
        <v>1595</v>
      </c>
      <c r="E20" t="s">
        <v>919</v>
      </c>
      <c r="F20">
        <v>263248</v>
      </c>
      <c r="G20" t="s">
        <v>95</v>
      </c>
      <c r="J20" t="s">
        <v>920</v>
      </c>
      <c r="M20" t="s">
        <v>921</v>
      </c>
      <c r="N20" t="s">
        <v>922</v>
      </c>
      <c r="O20" t="s">
        <v>923</v>
      </c>
      <c r="AA20" t="s">
        <v>924</v>
      </c>
      <c r="AG20" t="s">
        <v>925</v>
      </c>
      <c r="AJ20" t="s">
        <v>69</v>
      </c>
      <c r="AK20">
        <v>-0.31809999999999999</v>
      </c>
      <c r="AL20">
        <v>-90.583799999999997</v>
      </c>
      <c r="AM20">
        <v>-0.31809999999999999</v>
      </c>
      <c r="AN20">
        <v>-90.583799999999997</v>
      </c>
      <c r="AO20">
        <v>48.156666666666702</v>
      </c>
      <c r="AP20">
        <v>1.4781</v>
      </c>
      <c r="AQ20">
        <v>17.326133333333299</v>
      </c>
      <c r="AS20">
        <v>10.3770363639567</v>
      </c>
      <c r="AT20">
        <v>12.8280333333333</v>
      </c>
      <c r="AU20">
        <v>7.7914333333333303</v>
      </c>
      <c r="AV20">
        <v>0.17730000000000001</v>
      </c>
      <c r="AW20">
        <v>0.106366666666667</v>
      </c>
      <c r="AX20">
        <v>2.67023342815946</v>
      </c>
      <c r="AY20">
        <v>8.6333333333333304E-2</v>
      </c>
      <c r="AZ20">
        <v>0.1058231</v>
      </c>
      <c r="BA20">
        <f t="shared" si="0"/>
        <v>6.7958439999999997E-3</v>
      </c>
      <c r="BE20">
        <v>67.958439999999996</v>
      </c>
      <c r="BF20">
        <v>163.93365</v>
      </c>
      <c r="BH20">
        <v>462.94864000000001</v>
      </c>
      <c r="BI20">
        <v>26.777475200000001</v>
      </c>
      <c r="BJ20" t="s">
        <v>926</v>
      </c>
      <c r="BM20">
        <v>849.46372150588002</v>
      </c>
      <c r="BQ20">
        <v>24.519134341482701</v>
      </c>
      <c r="BS20">
        <v>3.0558827494299998</v>
      </c>
      <c r="BU20">
        <v>3.7986307904165302</v>
      </c>
      <c r="BV20">
        <v>11.0394069599104</v>
      </c>
      <c r="BX20">
        <v>9.4497159741226593</v>
      </c>
      <c r="BY20">
        <v>2.98089766666667</v>
      </c>
      <c r="BZ20">
        <v>1.14570826848162</v>
      </c>
      <c r="CA20">
        <v>3.9873720000000001</v>
      </c>
      <c r="CC20">
        <v>4.4878946185150399</v>
      </c>
      <c r="CE20">
        <v>2.7940420949333298</v>
      </c>
      <c r="CG20">
        <v>2.7171058896324598</v>
      </c>
    </row>
    <row r="21" spans="1:85">
      <c r="A21">
        <v>2009</v>
      </c>
      <c r="B21" t="s">
        <v>918</v>
      </c>
      <c r="C21" t="s">
        <v>1596</v>
      </c>
      <c r="D21" t="s">
        <v>1596</v>
      </c>
      <c r="E21" t="s">
        <v>927</v>
      </c>
      <c r="F21">
        <v>255495</v>
      </c>
      <c r="G21" t="s">
        <v>94</v>
      </c>
      <c r="H21">
        <v>-2600</v>
      </c>
      <c r="I21">
        <v>-2900</v>
      </c>
      <c r="J21" t="s">
        <v>928</v>
      </c>
      <c r="M21" t="s">
        <v>929</v>
      </c>
      <c r="N21" t="s">
        <v>922</v>
      </c>
      <c r="O21" t="s">
        <v>930</v>
      </c>
      <c r="AA21" t="s">
        <v>924</v>
      </c>
      <c r="AG21" t="s">
        <v>925</v>
      </c>
      <c r="AJ21" t="s">
        <v>69</v>
      </c>
      <c r="AK21">
        <v>-0.44529999999999997</v>
      </c>
      <c r="AL21">
        <v>-91.732299999999995</v>
      </c>
      <c r="AM21">
        <v>-0.45329999999999998</v>
      </c>
      <c r="AN21">
        <v>-91.743300000000005</v>
      </c>
      <c r="AO21">
        <v>49.270566666666703</v>
      </c>
      <c r="AP21">
        <v>2.8378999999999999</v>
      </c>
      <c r="AQ21">
        <v>17.189866666666699</v>
      </c>
      <c r="AS21">
        <v>8.5948358434633398</v>
      </c>
      <c r="AT21">
        <v>12.7739666666667</v>
      </c>
      <c r="AU21">
        <v>6.3452666666666699</v>
      </c>
      <c r="AV21">
        <v>0.15106666666666699</v>
      </c>
      <c r="AW21">
        <v>0.47373333333333301</v>
      </c>
      <c r="AX21">
        <v>2.6883931412894402</v>
      </c>
      <c r="AY21">
        <v>0.54339999999999999</v>
      </c>
      <c r="AZ21">
        <v>0.75261739999999999</v>
      </c>
      <c r="BA21">
        <f t="shared" si="0"/>
        <v>9.4776750000000014E-3</v>
      </c>
      <c r="BE21">
        <v>94.776750000000007</v>
      </c>
      <c r="BF21">
        <v>419.71665000000002</v>
      </c>
      <c r="BH21">
        <v>1261.35826666667</v>
      </c>
      <c r="BI21">
        <v>166.65602999999999</v>
      </c>
      <c r="BJ21" t="s">
        <v>926</v>
      </c>
      <c r="BM21">
        <v>4265.9126502624404</v>
      </c>
      <c r="BQ21">
        <v>24.458081779733099</v>
      </c>
      <c r="BS21">
        <v>26.2954437449363</v>
      </c>
      <c r="BU21">
        <v>16.407762917494601</v>
      </c>
      <c r="BV21">
        <v>34.745227422702698</v>
      </c>
      <c r="BX21">
        <v>19.195820658594801</v>
      </c>
      <c r="BY21">
        <v>5.0230026656472901</v>
      </c>
      <c r="BZ21">
        <v>1.6906106830910099</v>
      </c>
      <c r="CA21">
        <v>5.2381123860303704</v>
      </c>
      <c r="CC21">
        <v>4.99455743878198</v>
      </c>
      <c r="CE21">
        <v>2.8855914861610001</v>
      </c>
      <c r="CG21">
        <v>2.3281472924170701</v>
      </c>
    </row>
    <row r="22" spans="1:85">
      <c r="A22">
        <v>2009</v>
      </c>
      <c r="B22" t="s">
        <v>918</v>
      </c>
      <c r="C22" t="s">
        <v>1597</v>
      </c>
      <c r="D22" t="s">
        <v>1597</v>
      </c>
      <c r="E22" t="s">
        <v>927</v>
      </c>
      <c r="F22">
        <v>255495</v>
      </c>
      <c r="G22" t="s">
        <v>94</v>
      </c>
      <c r="H22">
        <v>-2600</v>
      </c>
      <c r="I22">
        <v>-2900</v>
      </c>
      <c r="J22" t="s">
        <v>928</v>
      </c>
      <c r="M22" t="s">
        <v>929</v>
      </c>
      <c r="N22" t="s">
        <v>922</v>
      </c>
      <c r="O22" t="s">
        <v>930</v>
      </c>
      <c r="AA22" t="s">
        <v>924</v>
      </c>
      <c r="AG22" t="s">
        <v>925</v>
      </c>
      <c r="AJ22" t="s">
        <v>69</v>
      </c>
      <c r="AK22">
        <v>-0.44529999999999997</v>
      </c>
      <c r="AL22">
        <v>-91.732299999999995</v>
      </c>
      <c r="AM22">
        <v>-0.45329999999999998</v>
      </c>
      <c r="AN22">
        <v>-91.743300000000005</v>
      </c>
      <c r="AO22">
        <v>49.193266666666602</v>
      </c>
      <c r="AP22">
        <v>2.8374000000000001</v>
      </c>
      <c r="AQ22">
        <v>17.275733333333299</v>
      </c>
      <c r="AS22">
        <v>8.4773691424904101</v>
      </c>
      <c r="AT22">
        <v>13.1999</v>
      </c>
      <c r="AU22">
        <v>6.3106499999999999</v>
      </c>
      <c r="AV22">
        <v>0.14703333333333299</v>
      </c>
      <c r="AW22">
        <v>0.43076666666666702</v>
      </c>
      <c r="AX22">
        <v>2.6387245541838098</v>
      </c>
      <c r="AY22">
        <v>0.59363333333333301</v>
      </c>
      <c r="AZ22">
        <v>0.74383540000000004</v>
      </c>
      <c r="BA22">
        <f t="shared" si="0"/>
        <v>1.13605731E-2</v>
      </c>
      <c r="BE22">
        <v>113.60573100000001</v>
      </c>
      <c r="BF22">
        <v>403.63332500000001</v>
      </c>
      <c r="BH22">
        <v>1071.5826</v>
      </c>
      <c r="BI22">
        <v>117.784325</v>
      </c>
      <c r="BJ22" t="s">
        <v>926</v>
      </c>
      <c r="BM22">
        <v>3808.9551810356802</v>
      </c>
      <c r="BQ22">
        <v>25.210092416299499</v>
      </c>
      <c r="BS22">
        <v>23.400072056778701</v>
      </c>
      <c r="BU22">
        <v>13.916646878395801</v>
      </c>
      <c r="BV22">
        <v>31.576612260974098</v>
      </c>
      <c r="BX22">
        <v>19.668516817714099</v>
      </c>
      <c r="BY22">
        <v>5.0606439276923201</v>
      </c>
      <c r="BZ22">
        <v>1.6192159256729699</v>
      </c>
      <c r="CA22">
        <v>5.3632751368070704</v>
      </c>
      <c r="CC22">
        <v>5.0981846782391003</v>
      </c>
      <c r="CE22">
        <v>3.1013554982543798</v>
      </c>
      <c r="CG22">
        <v>2.5044557213675098</v>
      </c>
    </row>
    <row r="23" spans="1:85">
      <c r="A23">
        <v>2009</v>
      </c>
      <c r="B23" t="s">
        <v>918</v>
      </c>
      <c r="C23" t="s">
        <v>1598</v>
      </c>
      <c r="D23" t="s">
        <v>1598</v>
      </c>
      <c r="E23" t="s">
        <v>927</v>
      </c>
      <c r="F23">
        <v>255495</v>
      </c>
      <c r="G23" t="s">
        <v>94</v>
      </c>
      <c r="H23">
        <v>-2600</v>
      </c>
      <c r="I23">
        <v>-2900</v>
      </c>
      <c r="J23" t="s">
        <v>928</v>
      </c>
      <c r="M23" t="s">
        <v>929</v>
      </c>
      <c r="N23" t="s">
        <v>922</v>
      </c>
      <c r="O23" t="s">
        <v>930</v>
      </c>
      <c r="AA23" t="s">
        <v>924</v>
      </c>
      <c r="AG23" t="s">
        <v>925</v>
      </c>
      <c r="AJ23" t="s">
        <v>69</v>
      </c>
      <c r="AK23">
        <v>-0.44529999999999997</v>
      </c>
      <c r="AL23">
        <v>-91.732299999999995</v>
      </c>
      <c r="AM23">
        <v>-0.45329999999999998</v>
      </c>
      <c r="AN23">
        <v>-91.743300000000005</v>
      </c>
      <c r="AO23">
        <v>49.609333333333304</v>
      </c>
      <c r="AP23">
        <v>2.4406333333333299</v>
      </c>
      <c r="AQ23">
        <v>17.211933333333299</v>
      </c>
      <c r="AS23">
        <v>8.9696692862671394</v>
      </c>
      <c r="AT23">
        <v>12.543799999999999</v>
      </c>
      <c r="AU23">
        <v>6.1952999999999996</v>
      </c>
      <c r="AV23">
        <v>0.1099</v>
      </c>
      <c r="AW23">
        <v>0.23496666666666699</v>
      </c>
      <c r="AX23">
        <v>2.5997093478925102</v>
      </c>
      <c r="AY23">
        <v>0.191066666666667</v>
      </c>
      <c r="AZ23">
        <v>1.0244203000000001</v>
      </c>
      <c r="BA23">
        <f t="shared" si="0"/>
        <v>1.1499578999999999E-2</v>
      </c>
      <c r="BE23">
        <v>114.99579</v>
      </c>
      <c r="BF23">
        <v>457.69655</v>
      </c>
      <c r="BH23">
        <v>738.72127999999998</v>
      </c>
      <c r="BI23">
        <v>89.305130000000005</v>
      </c>
      <c r="BJ23" t="s">
        <v>926</v>
      </c>
      <c r="BM23">
        <v>1975.0294749312</v>
      </c>
      <c r="BQ23">
        <v>22.245773755869902</v>
      </c>
      <c r="BS23">
        <v>9.9769094126239999</v>
      </c>
      <c r="BU23">
        <v>7.8967356594014602</v>
      </c>
      <c r="BV23">
        <v>22.156632530739198</v>
      </c>
      <c r="BX23">
        <v>17.794221931318599</v>
      </c>
      <c r="BY23">
        <v>4.9155382281339302</v>
      </c>
      <c r="BZ23">
        <v>1.81542563687162</v>
      </c>
      <c r="CA23">
        <v>4.8071929340014199</v>
      </c>
      <c r="CC23">
        <v>4.2654301054522703</v>
      </c>
      <c r="CE23">
        <v>2.5420869653026701</v>
      </c>
      <c r="CG23">
        <v>2.01171301113648</v>
      </c>
    </row>
    <row r="24" spans="1:85">
      <c r="A24">
        <v>2009</v>
      </c>
      <c r="B24" t="s">
        <v>918</v>
      </c>
      <c r="C24" t="s">
        <v>1599</v>
      </c>
      <c r="D24" t="s">
        <v>1599</v>
      </c>
      <c r="E24" t="s">
        <v>927</v>
      </c>
      <c r="F24">
        <v>255495</v>
      </c>
      <c r="G24" t="s">
        <v>94</v>
      </c>
      <c r="H24">
        <v>-2600</v>
      </c>
      <c r="I24">
        <v>-2900</v>
      </c>
      <c r="J24" t="s">
        <v>928</v>
      </c>
      <c r="M24" t="s">
        <v>929</v>
      </c>
      <c r="N24" t="s">
        <v>922</v>
      </c>
      <c r="O24" t="s">
        <v>930</v>
      </c>
      <c r="AA24" t="s">
        <v>924</v>
      </c>
      <c r="AG24" t="s">
        <v>925</v>
      </c>
      <c r="AJ24" t="s">
        <v>69</v>
      </c>
      <c r="AK24">
        <v>-0.44529999999999997</v>
      </c>
      <c r="AL24">
        <v>-91.732299999999995</v>
      </c>
      <c r="AM24">
        <v>-0.45329999999999998</v>
      </c>
      <c r="AN24">
        <v>-91.743300000000005</v>
      </c>
      <c r="AO24">
        <v>49.897266666666702</v>
      </c>
      <c r="AP24">
        <v>2.6103666666666698</v>
      </c>
      <c r="AQ24">
        <v>17.479433333333301</v>
      </c>
      <c r="AS24">
        <v>8.1247690395132199</v>
      </c>
      <c r="AT24">
        <v>12.475766666666701</v>
      </c>
      <c r="AU24">
        <v>6.2858999999999998</v>
      </c>
      <c r="AV24">
        <v>8.6449999999999999E-2</v>
      </c>
      <c r="AW24">
        <v>0.34350000000000003</v>
      </c>
      <c r="AX24">
        <v>2.7141259259259298</v>
      </c>
      <c r="AY24">
        <v>0.30323333333333302</v>
      </c>
      <c r="AZ24">
        <v>0.76886410000000005</v>
      </c>
      <c r="BA24">
        <f t="shared" si="0"/>
        <v>1.16470095E-2</v>
      </c>
      <c r="BE24">
        <v>116.470095</v>
      </c>
      <c r="BF24">
        <v>401.11425000000003</v>
      </c>
      <c r="BH24">
        <v>1000.76768</v>
      </c>
      <c r="BI24">
        <v>117.43273000000001</v>
      </c>
      <c r="BJ24" t="s">
        <v>926</v>
      </c>
      <c r="BM24">
        <v>3070.35228085784</v>
      </c>
      <c r="BQ24">
        <v>24.9751962430379</v>
      </c>
      <c r="BS24">
        <v>18.569176203567</v>
      </c>
      <c r="BU24">
        <v>12.080661117900499</v>
      </c>
      <c r="BV24">
        <v>29.609882062245099</v>
      </c>
      <c r="BX24">
        <v>18.5155119297801</v>
      </c>
      <c r="BY24">
        <v>4.9067487698107097</v>
      </c>
      <c r="BZ24">
        <v>1.66722560218644</v>
      </c>
      <c r="CA24">
        <v>5.0634361182968197</v>
      </c>
      <c r="CC24">
        <v>5.1288918606643303</v>
      </c>
      <c r="CE24">
        <v>3.0079021099282701</v>
      </c>
      <c r="CG24">
        <v>2.3711033670583199</v>
      </c>
    </row>
    <row r="25" spans="1:85">
      <c r="A25">
        <v>2009</v>
      </c>
      <c r="B25" t="s">
        <v>918</v>
      </c>
      <c r="C25" t="s">
        <v>1600</v>
      </c>
      <c r="D25" t="s">
        <v>1600</v>
      </c>
      <c r="E25" t="s">
        <v>919</v>
      </c>
      <c r="F25">
        <v>263248</v>
      </c>
      <c r="G25" t="s">
        <v>95</v>
      </c>
      <c r="J25" t="s">
        <v>920</v>
      </c>
      <c r="M25" t="s">
        <v>921</v>
      </c>
      <c r="N25" t="s">
        <v>922</v>
      </c>
      <c r="O25" t="s">
        <v>923</v>
      </c>
      <c r="AA25" t="s">
        <v>924</v>
      </c>
      <c r="AG25" t="s">
        <v>925</v>
      </c>
      <c r="AJ25" t="s">
        <v>69</v>
      </c>
      <c r="AK25">
        <v>-0.31809999999999999</v>
      </c>
      <c r="AL25">
        <v>-90.583799999999997</v>
      </c>
      <c r="AM25">
        <v>-0.31809999999999999</v>
      </c>
      <c r="AN25">
        <v>-90.583799999999997</v>
      </c>
      <c r="AO25">
        <v>47.849333333333298</v>
      </c>
      <c r="AP25">
        <v>1.4786333333333299</v>
      </c>
      <c r="AQ25">
        <v>16.481200000000001</v>
      </c>
      <c r="AS25">
        <v>11.0362365564767</v>
      </c>
      <c r="AT25">
        <v>12.626566666666699</v>
      </c>
      <c r="AU25">
        <v>7.7463666666666704</v>
      </c>
      <c r="AV25">
        <v>0.229333333333333</v>
      </c>
      <c r="AW25">
        <v>0.116466666666667</v>
      </c>
      <c r="AX25">
        <v>2.6646083599574002</v>
      </c>
      <c r="AY25">
        <v>0.100166666666667</v>
      </c>
      <c r="AZ25">
        <v>0.105530366666667</v>
      </c>
      <c r="BA25">
        <f t="shared" si="0"/>
        <v>1.22752506433333E-2</v>
      </c>
      <c r="BE25">
        <v>122.752506433333</v>
      </c>
      <c r="BF25">
        <v>156.05346666666699</v>
      </c>
      <c r="BH25">
        <v>492.06490666666701</v>
      </c>
      <c r="BI25">
        <v>23.184174299999999</v>
      </c>
      <c r="BJ25" t="s">
        <v>926</v>
      </c>
      <c r="BM25">
        <v>822.89908697900796</v>
      </c>
      <c r="BQ25">
        <v>26.001602733021901</v>
      </c>
      <c r="BS25">
        <v>2.99753816215933</v>
      </c>
      <c r="BU25">
        <v>3.6925449907850099</v>
      </c>
      <c r="BV25">
        <v>10.9147449875456</v>
      </c>
      <c r="BX25">
        <v>9.4356821093953602</v>
      </c>
      <c r="BY25">
        <v>3.25515584041724</v>
      </c>
      <c r="BZ25">
        <v>1.21728704</v>
      </c>
      <c r="CA25">
        <v>4.1419098759360002</v>
      </c>
      <c r="CC25">
        <v>4.6744651316130099</v>
      </c>
      <c r="CE25">
        <v>2.6401654395733298</v>
      </c>
      <c r="CG25">
        <v>2.8332836649929298</v>
      </c>
    </row>
    <row r="26" spans="1:85">
      <c r="A26">
        <v>2009</v>
      </c>
      <c r="B26" t="s">
        <v>918</v>
      </c>
      <c r="C26" t="s">
        <v>1601</v>
      </c>
      <c r="D26" t="s">
        <v>1601</v>
      </c>
      <c r="E26" t="s">
        <v>927</v>
      </c>
      <c r="F26">
        <v>255495</v>
      </c>
      <c r="G26" t="s">
        <v>94</v>
      </c>
      <c r="H26">
        <v>-2600</v>
      </c>
      <c r="I26">
        <v>-2900</v>
      </c>
      <c r="J26" t="s">
        <v>928</v>
      </c>
      <c r="M26" t="s">
        <v>929</v>
      </c>
      <c r="N26" t="s">
        <v>922</v>
      </c>
      <c r="O26" t="s">
        <v>930</v>
      </c>
      <c r="AA26" t="s">
        <v>924</v>
      </c>
      <c r="AG26" t="s">
        <v>925</v>
      </c>
      <c r="AJ26" t="s">
        <v>69</v>
      </c>
      <c r="AK26">
        <v>-0.44529999999999997</v>
      </c>
      <c r="AL26">
        <v>-91.732299999999995</v>
      </c>
      <c r="AM26">
        <v>-0.45329999999999998</v>
      </c>
      <c r="AN26">
        <v>-91.743300000000005</v>
      </c>
      <c r="AO26">
        <v>48.770133333333298</v>
      </c>
      <c r="AP26">
        <v>2.46566666666667</v>
      </c>
      <c r="AQ26">
        <v>16.967833333333299</v>
      </c>
      <c r="AS26">
        <v>9.4677694317377696</v>
      </c>
      <c r="AT26">
        <v>12.5879666666667</v>
      </c>
      <c r="AU26">
        <v>6.14516666666667</v>
      </c>
      <c r="AV26">
        <v>0.14803333333333299</v>
      </c>
      <c r="AW26">
        <v>0.330133333333333</v>
      </c>
      <c r="AX26">
        <v>2.4248836762688599</v>
      </c>
      <c r="AY26">
        <v>0.22159999999999999</v>
      </c>
      <c r="AZ26">
        <v>0.92825740000000001</v>
      </c>
      <c r="BA26">
        <f t="shared" si="0"/>
        <v>1.3447065699999998E-2</v>
      </c>
      <c r="BE26">
        <v>134.47065699999999</v>
      </c>
      <c r="BF26">
        <v>308.87734999999998</v>
      </c>
      <c r="BH26">
        <v>869.74447999999995</v>
      </c>
      <c r="BI26">
        <v>106.18169</v>
      </c>
      <c r="BJ26" t="s">
        <v>926</v>
      </c>
      <c r="BM26">
        <v>3168.9574370559999</v>
      </c>
      <c r="BQ26">
        <v>22.102382838934201</v>
      </c>
      <c r="BS26">
        <v>18.396150013210701</v>
      </c>
      <c r="BU26">
        <v>12.0274615917082</v>
      </c>
      <c r="BV26">
        <v>26.921162292101101</v>
      </c>
      <c r="BX26">
        <v>16.422362247122301</v>
      </c>
      <c r="BY26">
        <v>4.38405855497777</v>
      </c>
      <c r="BZ26">
        <v>1.4878679366671399</v>
      </c>
      <c r="CA26">
        <v>4.4871810154060396</v>
      </c>
      <c r="CC26">
        <v>4.21006669510089</v>
      </c>
      <c r="CE26">
        <v>2.8110456209584598</v>
      </c>
      <c r="CG26">
        <v>2.1378676879469198</v>
      </c>
    </row>
    <row r="27" spans="1:85">
      <c r="A27">
        <v>2009</v>
      </c>
      <c r="B27" t="s">
        <v>918</v>
      </c>
      <c r="C27" t="s">
        <v>1602</v>
      </c>
      <c r="D27" t="s">
        <v>1602</v>
      </c>
      <c r="E27" t="s">
        <v>927</v>
      </c>
      <c r="F27">
        <v>255495</v>
      </c>
      <c r="G27" t="s">
        <v>94</v>
      </c>
      <c r="H27">
        <v>-2600</v>
      </c>
      <c r="I27">
        <v>-2900</v>
      </c>
      <c r="J27" t="s">
        <v>928</v>
      </c>
      <c r="M27" t="s">
        <v>929</v>
      </c>
      <c r="N27" t="s">
        <v>922</v>
      </c>
      <c r="O27" t="s">
        <v>930</v>
      </c>
      <c r="AA27" t="s">
        <v>924</v>
      </c>
      <c r="AG27" t="s">
        <v>925</v>
      </c>
      <c r="AJ27" t="s">
        <v>69</v>
      </c>
      <c r="AK27">
        <v>-0.44529999999999997</v>
      </c>
      <c r="AL27">
        <v>-91.732299999999995</v>
      </c>
      <c r="AM27">
        <v>-0.45329999999999998</v>
      </c>
      <c r="AN27">
        <v>-91.743300000000005</v>
      </c>
      <c r="AO27">
        <v>49.332799999999999</v>
      </c>
      <c r="AP27">
        <v>2.8319999999999999</v>
      </c>
      <c r="AQ27">
        <v>16.323799999999999</v>
      </c>
      <c r="AS27">
        <v>9.3977694112941901</v>
      </c>
      <c r="AT27">
        <v>12.5600666666667</v>
      </c>
      <c r="AU27">
        <v>6.2280666666666704</v>
      </c>
      <c r="AV27">
        <v>0.174133333333333</v>
      </c>
      <c r="AW27">
        <v>0.157966666666667</v>
      </c>
      <c r="AX27">
        <v>2.6995616307336698</v>
      </c>
      <c r="AY27">
        <v>0.24363333333333301</v>
      </c>
      <c r="AZ27">
        <v>0.80552895000000002</v>
      </c>
      <c r="BA27">
        <f t="shared" si="0"/>
        <v>1.3659786850000001E-2</v>
      </c>
      <c r="BE27">
        <v>136.5978685</v>
      </c>
      <c r="BF27">
        <v>388.131325</v>
      </c>
      <c r="BH27">
        <v>439.55164000000002</v>
      </c>
      <c r="BI27">
        <v>32.578792700000001</v>
      </c>
      <c r="BJ27" t="s">
        <v>926</v>
      </c>
      <c r="BM27">
        <v>1378.5666223359401</v>
      </c>
      <c r="BQ27">
        <v>23.9549610353152</v>
      </c>
      <c r="BS27">
        <v>5.9868734316776004</v>
      </c>
      <c r="BU27">
        <v>6.3277250342222402</v>
      </c>
      <c r="BV27">
        <v>20.1089666648556</v>
      </c>
      <c r="BX27">
        <v>19.9115996176698</v>
      </c>
      <c r="BY27">
        <v>5.4499330046617303</v>
      </c>
      <c r="BZ27">
        <v>1.6060431930113801</v>
      </c>
      <c r="CA27">
        <v>5.33677847299119</v>
      </c>
      <c r="CC27">
        <v>4.7560016131198202</v>
      </c>
      <c r="CE27">
        <v>2.71560246221549</v>
      </c>
      <c r="CG27">
        <v>2.2061261717934899</v>
      </c>
    </row>
    <row r="28" spans="1:85">
      <c r="A28">
        <v>2009</v>
      </c>
      <c r="B28" t="s">
        <v>918</v>
      </c>
      <c r="C28" t="s">
        <v>1603</v>
      </c>
      <c r="D28" t="s">
        <v>1603</v>
      </c>
      <c r="E28" t="s">
        <v>927</v>
      </c>
      <c r="F28">
        <v>255495</v>
      </c>
      <c r="G28" t="s">
        <v>94</v>
      </c>
      <c r="H28">
        <v>-2600</v>
      </c>
      <c r="I28">
        <v>-2900</v>
      </c>
      <c r="J28" t="s">
        <v>928</v>
      </c>
      <c r="M28" t="s">
        <v>929</v>
      </c>
      <c r="N28" t="s">
        <v>922</v>
      </c>
      <c r="O28" t="s">
        <v>930</v>
      </c>
      <c r="AA28" t="s">
        <v>924</v>
      </c>
      <c r="AG28" t="s">
        <v>925</v>
      </c>
      <c r="AJ28" t="s">
        <v>69</v>
      </c>
      <c r="AK28">
        <v>-0.44529999999999997</v>
      </c>
      <c r="AL28">
        <v>-91.732299999999995</v>
      </c>
      <c r="AM28">
        <v>-0.45329999999999998</v>
      </c>
      <c r="AN28">
        <v>-91.743300000000005</v>
      </c>
      <c r="AO28">
        <v>49.326133333333303</v>
      </c>
      <c r="AP28">
        <v>2.7065666666666699</v>
      </c>
      <c r="AQ28">
        <v>17.0121</v>
      </c>
      <c r="AS28">
        <v>8.6401025233501905</v>
      </c>
      <c r="AT28">
        <v>12.5871666666667</v>
      </c>
      <c r="AU28">
        <v>5.9823000000000004</v>
      </c>
      <c r="AV28">
        <v>0.15106666666666699</v>
      </c>
      <c r="AW28">
        <v>0.43176666666666702</v>
      </c>
      <c r="AX28">
        <v>2.35990480109739</v>
      </c>
      <c r="AY28">
        <v>0.35370000000000001</v>
      </c>
      <c r="AZ28">
        <v>0.74778730000000004</v>
      </c>
      <c r="BA28">
        <f t="shared" si="0"/>
        <v>1.3660488900000002E-2</v>
      </c>
      <c r="BE28">
        <v>136.60488900000001</v>
      </c>
      <c r="BF28">
        <v>410.221675</v>
      </c>
      <c r="BH28">
        <v>1160.8031599999999</v>
      </c>
      <c r="BI28">
        <v>145.56032999999999</v>
      </c>
      <c r="BJ28" t="s">
        <v>926</v>
      </c>
      <c r="BM28">
        <v>3632.7525802985601</v>
      </c>
      <c r="BQ28">
        <v>25.515771716456101</v>
      </c>
      <c r="BS28">
        <v>20.853115881369298</v>
      </c>
      <c r="BU28">
        <v>14.320652969331601</v>
      </c>
      <c r="BV28">
        <v>33.161169590492101</v>
      </c>
      <c r="BX28">
        <v>19.7900963944398</v>
      </c>
      <c r="BY28">
        <v>5.3758717221575996</v>
      </c>
      <c r="BZ28">
        <v>1.74837012243318</v>
      </c>
      <c r="CA28">
        <v>5.5402490160348403</v>
      </c>
      <c r="CC28">
        <v>5.0400224084700902</v>
      </c>
      <c r="CE28">
        <v>3.0291682925540799</v>
      </c>
      <c r="CG28">
        <v>2.3266203226314</v>
      </c>
    </row>
    <row r="29" spans="1:85">
      <c r="A29">
        <v>2009</v>
      </c>
      <c r="B29" t="s">
        <v>918</v>
      </c>
      <c r="C29" t="s">
        <v>1604</v>
      </c>
      <c r="D29" t="s">
        <v>1604</v>
      </c>
      <c r="E29" t="s">
        <v>927</v>
      </c>
      <c r="F29">
        <v>255495</v>
      </c>
      <c r="G29" t="s">
        <v>94</v>
      </c>
      <c r="H29">
        <v>-2600</v>
      </c>
      <c r="I29">
        <v>-2900</v>
      </c>
      <c r="J29" t="s">
        <v>928</v>
      </c>
      <c r="M29" t="s">
        <v>929</v>
      </c>
      <c r="N29" t="s">
        <v>922</v>
      </c>
      <c r="O29" t="s">
        <v>930</v>
      </c>
      <c r="AA29" t="s">
        <v>924</v>
      </c>
      <c r="AG29" t="s">
        <v>925</v>
      </c>
      <c r="AJ29" t="s">
        <v>69</v>
      </c>
      <c r="AK29">
        <v>-0.44529999999999997</v>
      </c>
      <c r="AL29">
        <v>-91.732299999999995</v>
      </c>
      <c r="AM29">
        <v>-0.45329999999999998</v>
      </c>
      <c r="AN29">
        <v>-91.743300000000005</v>
      </c>
      <c r="AO29">
        <v>48.384933333333301</v>
      </c>
      <c r="AP29">
        <v>2.4942000000000002</v>
      </c>
      <c r="AQ29">
        <v>17.060166666666699</v>
      </c>
      <c r="AS29">
        <v>9.2796360434599006</v>
      </c>
      <c r="AT29">
        <v>12.645466666666699</v>
      </c>
      <c r="AU29">
        <v>6.2953666666666699</v>
      </c>
      <c r="AV29">
        <v>0.17326666666666701</v>
      </c>
      <c r="AW29">
        <v>0.31576666666666697</v>
      </c>
      <c r="AX29">
        <v>2.4658189300411499</v>
      </c>
      <c r="AY29">
        <v>0.28593333333333298</v>
      </c>
      <c r="AZ29">
        <v>0.80443120000000001</v>
      </c>
      <c r="BA29">
        <f t="shared" si="0"/>
        <v>1.3942713000000001E-2</v>
      </c>
      <c r="BE29">
        <v>139.42713000000001</v>
      </c>
      <c r="BF29">
        <v>282.13639999999998</v>
      </c>
      <c r="BH29">
        <v>873.48800000000006</v>
      </c>
      <c r="BI29">
        <v>105.4785</v>
      </c>
      <c r="BJ29" t="s">
        <v>926</v>
      </c>
      <c r="BM29">
        <v>2751.0389731361602</v>
      </c>
      <c r="BQ29">
        <v>21.674427410872301</v>
      </c>
      <c r="BS29">
        <v>15.243722236411701</v>
      </c>
      <c r="BU29">
        <v>9.7904895383744392</v>
      </c>
      <c r="BV29">
        <v>23.8457193321088</v>
      </c>
      <c r="BX29">
        <v>16.443174955149999</v>
      </c>
      <c r="BY29">
        <v>4.4487779106574896</v>
      </c>
      <c r="BZ29">
        <v>1.4823644221019201</v>
      </c>
      <c r="CA29">
        <v>4.4215882389084102</v>
      </c>
      <c r="CC29">
        <v>4.3035570452889003</v>
      </c>
      <c r="CE29">
        <v>2.5179388187368099</v>
      </c>
      <c r="CG29">
        <v>2.0601132085760701</v>
      </c>
    </row>
    <row r="30" spans="1:85">
      <c r="A30">
        <v>2009</v>
      </c>
      <c r="B30" t="s">
        <v>918</v>
      </c>
      <c r="C30" t="s">
        <v>1605</v>
      </c>
      <c r="D30" t="s">
        <v>1605</v>
      </c>
      <c r="E30" t="s">
        <v>927</v>
      </c>
      <c r="F30">
        <v>255495</v>
      </c>
      <c r="G30" t="s">
        <v>94</v>
      </c>
      <c r="H30">
        <v>-2600</v>
      </c>
      <c r="I30">
        <v>-2900</v>
      </c>
      <c r="J30" t="s">
        <v>928</v>
      </c>
      <c r="M30" t="s">
        <v>929</v>
      </c>
      <c r="N30" t="s">
        <v>922</v>
      </c>
      <c r="O30" t="s">
        <v>930</v>
      </c>
      <c r="AA30" t="s">
        <v>924</v>
      </c>
      <c r="AG30" t="s">
        <v>925</v>
      </c>
      <c r="AJ30" t="s">
        <v>69</v>
      </c>
      <c r="AK30">
        <v>-0.44529999999999997</v>
      </c>
      <c r="AL30">
        <v>-91.732299999999995</v>
      </c>
      <c r="AM30">
        <v>-0.45329999999999998</v>
      </c>
      <c r="AN30">
        <v>-91.743300000000005</v>
      </c>
      <c r="AO30">
        <v>49.908299999999997</v>
      </c>
      <c r="AP30">
        <v>3.14143333333333</v>
      </c>
      <c r="AQ30">
        <v>18.2243666666667</v>
      </c>
      <c r="AS30">
        <v>8.4797691431913407</v>
      </c>
      <c r="AT30">
        <v>13.7399666666667</v>
      </c>
      <c r="AU30">
        <v>3.7783333333333302</v>
      </c>
      <c r="AV30">
        <v>0.151433333333333</v>
      </c>
      <c r="AW30">
        <v>0.261066666666667</v>
      </c>
      <c r="AX30">
        <v>2.80681426611797</v>
      </c>
      <c r="AY30">
        <v>0.16550000000000001</v>
      </c>
      <c r="AZ30">
        <v>0.84263290000000002</v>
      </c>
      <c r="BA30">
        <f t="shared" si="0"/>
        <v>1.5374895000000001E-2</v>
      </c>
      <c r="BE30">
        <v>153.74895000000001</v>
      </c>
      <c r="BF30">
        <v>473.19855000000001</v>
      </c>
      <c r="BH30">
        <v>538.44295999999997</v>
      </c>
      <c r="BI30">
        <v>53.428376200000002</v>
      </c>
      <c r="BJ30" t="s">
        <v>926</v>
      </c>
      <c r="BM30">
        <v>2181.3665032036802</v>
      </c>
      <c r="BQ30">
        <v>27.206014731891798</v>
      </c>
      <c r="BS30">
        <v>9.9661514449497002</v>
      </c>
      <c r="BU30">
        <v>9.9898094045307495</v>
      </c>
      <c r="BV30">
        <v>30.367113185260799</v>
      </c>
      <c r="BX30">
        <v>23.554647028405601</v>
      </c>
      <c r="BY30">
        <v>5.7910647205426997</v>
      </c>
      <c r="BZ30">
        <v>1.75941394047251</v>
      </c>
      <c r="CA30">
        <v>5.9921504760611501</v>
      </c>
      <c r="CC30">
        <v>5.5265675005300299</v>
      </c>
      <c r="CE30">
        <v>3.1259212815398798</v>
      </c>
      <c r="CG30">
        <v>2.7221920948291198</v>
      </c>
    </row>
    <row r="31" spans="1:85">
      <c r="A31">
        <v>2009</v>
      </c>
      <c r="B31" t="s">
        <v>918</v>
      </c>
      <c r="C31" t="s">
        <v>1606</v>
      </c>
      <c r="D31" t="s">
        <v>1606</v>
      </c>
      <c r="E31" t="s">
        <v>919</v>
      </c>
      <c r="F31">
        <v>263248</v>
      </c>
      <c r="G31" t="s">
        <v>95</v>
      </c>
      <c r="J31" t="s">
        <v>920</v>
      </c>
      <c r="M31" t="s">
        <v>921</v>
      </c>
      <c r="N31" t="s">
        <v>922</v>
      </c>
      <c r="O31" t="s">
        <v>923</v>
      </c>
      <c r="AA31" t="s">
        <v>924</v>
      </c>
      <c r="AG31" t="s">
        <v>925</v>
      </c>
      <c r="AJ31" t="s">
        <v>69</v>
      </c>
      <c r="AK31">
        <v>-0.31809999999999999</v>
      </c>
      <c r="AL31">
        <v>-90.583799999999997</v>
      </c>
      <c r="AM31">
        <v>-0.31809999999999999</v>
      </c>
      <c r="AN31">
        <v>-90.583799999999997</v>
      </c>
      <c r="AO31">
        <v>47.717566666666599</v>
      </c>
      <c r="AP31">
        <v>1.25223333333333</v>
      </c>
      <c r="AQ31">
        <v>18.701433333333298</v>
      </c>
      <c r="AS31">
        <v>9.1492026720333701</v>
      </c>
      <c r="AT31">
        <v>13.025366666666701</v>
      </c>
      <c r="AU31">
        <v>8.1190666666666704</v>
      </c>
      <c r="AV31">
        <v>0.14053333333333301</v>
      </c>
      <c r="AW31">
        <v>7.9000000000000001E-2</v>
      </c>
      <c r="AX31">
        <v>2.5037183173588899</v>
      </c>
      <c r="AY31">
        <v>8.7499999999999994E-2</v>
      </c>
      <c r="AZ31">
        <v>0.103920333333333</v>
      </c>
      <c r="BA31">
        <f t="shared" si="0"/>
        <v>2.1892774003333303E-2</v>
      </c>
      <c r="BE31">
        <v>218.92774003333301</v>
      </c>
      <c r="BF31">
        <v>145.20206666666701</v>
      </c>
      <c r="BH31">
        <v>659.691413333333</v>
      </c>
      <c r="BI31">
        <v>25.828168699999999</v>
      </c>
      <c r="BJ31" t="s">
        <v>926</v>
      </c>
      <c r="BM31">
        <v>688.90589273314595</v>
      </c>
      <c r="BQ31">
        <v>21.190553210355599</v>
      </c>
      <c r="BS31">
        <v>2.4699862706913298</v>
      </c>
      <c r="BU31">
        <v>3.08254717281035</v>
      </c>
      <c r="BV31">
        <v>9.1158139577792703</v>
      </c>
      <c r="BX31">
        <v>7.91794174143579</v>
      </c>
      <c r="BY31">
        <v>2.6768707470372601</v>
      </c>
      <c r="BZ31">
        <v>0.97630141400000003</v>
      </c>
      <c r="CA31">
        <v>3.38794723333333</v>
      </c>
      <c r="CC31">
        <v>3.7561032738309699</v>
      </c>
      <c r="CE31">
        <v>2.3633289200293301</v>
      </c>
      <c r="CG31">
        <v>2.2236211664686598</v>
      </c>
    </row>
    <row r="32" spans="1:85">
      <c r="A32">
        <v>2009</v>
      </c>
      <c r="B32" t="s">
        <v>918</v>
      </c>
      <c r="C32" t="s">
        <v>1607</v>
      </c>
      <c r="D32" t="s">
        <v>1607</v>
      </c>
      <c r="E32" t="s">
        <v>927</v>
      </c>
      <c r="F32">
        <v>255495</v>
      </c>
      <c r="G32" t="s">
        <v>94</v>
      </c>
      <c r="H32">
        <v>-2600</v>
      </c>
      <c r="I32">
        <v>-2900</v>
      </c>
      <c r="J32" t="s">
        <v>928</v>
      </c>
      <c r="M32" t="s">
        <v>929</v>
      </c>
      <c r="N32" t="s">
        <v>922</v>
      </c>
      <c r="O32" t="s">
        <v>930</v>
      </c>
      <c r="AA32" t="s">
        <v>924</v>
      </c>
      <c r="AG32" t="s">
        <v>925</v>
      </c>
      <c r="AJ32" t="s">
        <v>69</v>
      </c>
      <c r="AK32">
        <v>-0.44529999999999997</v>
      </c>
      <c r="AL32">
        <v>-91.732299999999995</v>
      </c>
      <c r="AM32">
        <v>-0.45329999999999998</v>
      </c>
      <c r="AN32">
        <v>-91.743300000000005</v>
      </c>
      <c r="AO32">
        <v>50.008233333333301</v>
      </c>
      <c r="AP32">
        <v>2.8786</v>
      </c>
      <c r="AQ32">
        <v>17.717766666666702</v>
      </c>
      <c r="AS32">
        <v>8.8371025808842401</v>
      </c>
      <c r="AT32">
        <v>13.630333333333301</v>
      </c>
      <c r="AU32">
        <v>4.2588666666666697</v>
      </c>
      <c r="AV32">
        <v>0.13996666666666699</v>
      </c>
      <c r="AW32">
        <v>0.34803333333333297</v>
      </c>
      <c r="AX32">
        <v>2.6778478919448099</v>
      </c>
      <c r="AY32">
        <v>0.42230000000000001</v>
      </c>
      <c r="AZ32">
        <v>0.87090000000000001</v>
      </c>
      <c r="BA32">
        <f t="shared" si="0"/>
        <v>2.21792E-2</v>
      </c>
      <c r="BE32">
        <v>221.792</v>
      </c>
      <c r="BF32">
        <v>589.07600000000002</v>
      </c>
      <c r="BH32">
        <v>683.19240000000002</v>
      </c>
      <c r="BI32">
        <v>1333.9514300000001</v>
      </c>
      <c r="BJ32" t="s">
        <v>926</v>
      </c>
    </row>
    <row r="33" spans="1:85">
      <c r="A33">
        <v>2009</v>
      </c>
      <c r="B33" t="s">
        <v>918</v>
      </c>
      <c r="C33" t="s">
        <v>1608</v>
      </c>
      <c r="D33" t="s">
        <v>1608</v>
      </c>
      <c r="E33" t="s">
        <v>927</v>
      </c>
      <c r="F33">
        <v>255495</v>
      </c>
      <c r="G33" t="s">
        <v>94</v>
      </c>
      <c r="H33">
        <v>-2600</v>
      </c>
      <c r="I33">
        <v>-2900</v>
      </c>
      <c r="J33" t="s">
        <v>928</v>
      </c>
      <c r="M33" t="s">
        <v>929</v>
      </c>
      <c r="N33" t="s">
        <v>922</v>
      </c>
      <c r="O33" t="s">
        <v>930</v>
      </c>
      <c r="AA33" t="s">
        <v>924</v>
      </c>
      <c r="AG33" t="s">
        <v>925</v>
      </c>
      <c r="AJ33" t="s">
        <v>69</v>
      </c>
      <c r="AK33">
        <v>-0.44529999999999997</v>
      </c>
      <c r="AL33">
        <v>-91.732299999999995</v>
      </c>
      <c r="AM33">
        <v>-0.45329999999999998</v>
      </c>
      <c r="AN33">
        <v>-91.743300000000005</v>
      </c>
      <c r="AO33">
        <v>49.5752666666666</v>
      </c>
      <c r="AP33">
        <v>3.03813333333333</v>
      </c>
      <c r="AQ33">
        <v>16.119566666666699</v>
      </c>
      <c r="AS33">
        <v>8.8423359157459807</v>
      </c>
      <c r="AT33">
        <v>13.0837</v>
      </c>
      <c r="AU33">
        <v>6.3441666666666698</v>
      </c>
      <c r="AV33">
        <v>0.1832</v>
      </c>
      <c r="AW33">
        <v>0.44240000000000002</v>
      </c>
      <c r="AX33">
        <v>2.5587207471789002</v>
      </c>
      <c r="AY33">
        <v>0.378066666666667</v>
      </c>
      <c r="AZ33">
        <v>0.90674149999999998</v>
      </c>
      <c r="BA33">
        <f t="shared" si="0"/>
        <v>2.4361134999999999E-2</v>
      </c>
      <c r="BE33">
        <v>243.61134999999999</v>
      </c>
      <c r="BF33">
        <v>317.40345000000002</v>
      </c>
      <c r="BH33">
        <v>1089.3643199999999</v>
      </c>
      <c r="BI33">
        <v>123.05825</v>
      </c>
      <c r="BJ33" t="s">
        <v>926</v>
      </c>
    </row>
    <row r="34" spans="1:85">
      <c r="A34">
        <v>2009</v>
      </c>
      <c r="B34" t="s">
        <v>918</v>
      </c>
      <c r="C34" t="s">
        <v>1609</v>
      </c>
      <c r="D34" t="s">
        <v>1609</v>
      </c>
      <c r="E34" t="s">
        <v>927</v>
      </c>
      <c r="F34">
        <v>255495</v>
      </c>
      <c r="G34" t="s">
        <v>94</v>
      </c>
      <c r="H34">
        <v>-2600</v>
      </c>
      <c r="I34">
        <v>-2900</v>
      </c>
      <c r="J34" t="s">
        <v>928</v>
      </c>
      <c r="M34" t="s">
        <v>929</v>
      </c>
      <c r="N34" t="s">
        <v>922</v>
      </c>
      <c r="O34" t="s">
        <v>930</v>
      </c>
      <c r="AA34" t="s">
        <v>924</v>
      </c>
      <c r="AG34" t="s">
        <v>925</v>
      </c>
      <c r="AJ34" t="s">
        <v>69</v>
      </c>
      <c r="AK34">
        <v>-0.44529999999999997</v>
      </c>
      <c r="AL34">
        <v>-91.732299999999995</v>
      </c>
      <c r="AM34">
        <v>-0.45329999999999998</v>
      </c>
      <c r="AN34">
        <v>-91.743300000000005</v>
      </c>
      <c r="AO34">
        <v>49.369883333333298</v>
      </c>
      <c r="AP34">
        <v>2.5895333333333301</v>
      </c>
      <c r="AQ34">
        <v>17.463983333333299</v>
      </c>
      <c r="AS34">
        <v>8.9873692914364405</v>
      </c>
      <c r="AT34">
        <v>12.4808</v>
      </c>
      <c r="AU34">
        <v>6.2421499999999996</v>
      </c>
      <c r="AV34">
        <v>0.13815</v>
      </c>
      <c r="AW34">
        <v>0.39090000000000003</v>
      </c>
      <c r="AX34">
        <v>2.6354885857655801</v>
      </c>
      <c r="AY34">
        <v>0.30633333333333301</v>
      </c>
      <c r="AZ34">
        <v>0.78818449999999995</v>
      </c>
      <c r="BA34">
        <f t="shared" ref="BA34:BA65" si="1">BE34/10000</f>
        <v>2.4389216999999998E-2</v>
      </c>
      <c r="BE34">
        <v>243.89216999999999</v>
      </c>
      <c r="BF34">
        <v>378.24880000000002</v>
      </c>
      <c r="BH34">
        <v>1199.1742400000001</v>
      </c>
      <c r="BI34">
        <v>139.93481</v>
      </c>
      <c r="BJ34" t="s">
        <v>926</v>
      </c>
      <c r="BM34">
        <v>3275.2733395314399</v>
      </c>
      <c r="BQ34">
        <v>23.262806867909401</v>
      </c>
      <c r="BS34">
        <v>20.6933342670903</v>
      </c>
      <c r="BU34">
        <v>13.7818472156701</v>
      </c>
      <c r="BV34">
        <v>32.563834110728997</v>
      </c>
      <c r="BX34">
        <v>19.682669800756599</v>
      </c>
      <c r="BY34">
        <v>4.6378388379421196</v>
      </c>
      <c r="BZ34">
        <v>1.6039210334726099</v>
      </c>
      <c r="CA34">
        <v>5.0287988532182002</v>
      </c>
      <c r="CC34">
        <v>4.5935105968258503</v>
      </c>
      <c r="CE34">
        <v>2.76650335707469</v>
      </c>
      <c r="CG34">
        <v>2.1985968883872902</v>
      </c>
    </row>
    <row r="35" spans="1:85">
      <c r="A35">
        <v>2009</v>
      </c>
      <c r="B35" t="s">
        <v>918</v>
      </c>
      <c r="C35" t="s">
        <v>1610</v>
      </c>
      <c r="D35" t="s">
        <v>1610</v>
      </c>
      <c r="E35" t="s">
        <v>919</v>
      </c>
      <c r="F35">
        <v>263248</v>
      </c>
      <c r="G35" t="s">
        <v>95</v>
      </c>
      <c r="J35" t="s">
        <v>920</v>
      </c>
      <c r="M35" t="s">
        <v>921</v>
      </c>
      <c r="N35" t="s">
        <v>922</v>
      </c>
      <c r="O35" t="s">
        <v>923</v>
      </c>
      <c r="AA35" t="s">
        <v>924</v>
      </c>
      <c r="AG35" t="s">
        <v>925</v>
      </c>
      <c r="AJ35" t="s">
        <v>69</v>
      </c>
      <c r="AK35">
        <v>-0.31809999999999999</v>
      </c>
      <c r="AL35">
        <v>-90.583799999999997</v>
      </c>
      <c r="AM35">
        <v>-0.31809999999999999</v>
      </c>
      <c r="AN35">
        <v>-90.583799999999997</v>
      </c>
      <c r="AO35">
        <v>47.755566666666702</v>
      </c>
      <c r="AP35">
        <v>2.5397333333333298</v>
      </c>
      <c r="AQ35">
        <v>14.116199999999999</v>
      </c>
      <c r="AS35">
        <v>12.9668037869674</v>
      </c>
      <c r="AT35">
        <v>11.6350333333333</v>
      </c>
      <c r="AU35">
        <v>7.2524499999999996</v>
      </c>
      <c r="AV35">
        <v>0.23446666666666699</v>
      </c>
      <c r="AW35">
        <v>0.22893333333333299</v>
      </c>
      <c r="AX35">
        <v>2.89748562300319</v>
      </c>
      <c r="AY35">
        <v>0.25669999999999998</v>
      </c>
      <c r="AZ35">
        <v>0.1088968</v>
      </c>
      <c r="BA35">
        <f t="shared" si="1"/>
        <v>2.6102219000000003E-2</v>
      </c>
      <c r="BE35">
        <v>261.02219000000002</v>
      </c>
      <c r="BF35">
        <v>360.80905000000001</v>
      </c>
      <c r="BH35">
        <v>1682.7122400000001</v>
      </c>
      <c r="BI35">
        <v>142.04437999999999</v>
      </c>
      <c r="BJ35" t="s">
        <v>926</v>
      </c>
      <c r="BM35">
        <v>2011.4091097471201</v>
      </c>
      <c r="BQ35">
        <v>33.459747526822397</v>
      </c>
      <c r="BS35">
        <v>9.3611803472645505</v>
      </c>
      <c r="BU35">
        <v>9.2811898581028007</v>
      </c>
      <c r="BV35">
        <v>24.451777431824599</v>
      </c>
      <c r="BX35">
        <v>17.985761669001501</v>
      </c>
      <c r="BY35">
        <v>5.2641776950742702</v>
      </c>
      <c r="BZ35">
        <v>1.53557255200765</v>
      </c>
      <c r="CA35">
        <v>6.1127125333333296</v>
      </c>
      <c r="CC35">
        <v>6.3516016917693703</v>
      </c>
      <c r="CE35">
        <v>3.7752953103840001</v>
      </c>
      <c r="CG35">
        <v>3.3667454376446102</v>
      </c>
    </row>
    <row r="36" spans="1:85">
      <c r="A36">
        <v>2009</v>
      </c>
      <c r="B36" t="s">
        <v>918</v>
      </c>
      <c r="C36" t="s">
        <v>1611</v>
      </c>
      <c r="D36" t="s">
        <v>1611</v>
      </c>
      <c r="E36" t="s">
        <v>927</v>
      </c>
      <c r="F36">
        <v>255495</v>
      </c>
      <c r="G36" t="s">
        <v>94</v>
      </c>
      <c r="H36">
        <v>-2600</v>
      </c>
      <c r="I36">
        <v>-2900</v>
      </c>
      <c r="J36" t="s">
        <v>928</v>
      </c>
      <c r="M36" t="s">
        <v>929</v>
      </c>
      <c r="N36" t="s">
        <v>922</v>
      </c>
      <c r="O36" t="s">
        <v>930</v>
      </c>
      <c r="AA36" t="s">
        <v>924</v>
      </c>
      <c r="AG36" t="s">
        <v>925</v>
      </c>
      <c r="AJ36" t="s">
        <v>69</v>
      </c>
      <c r="AK36">
        <v>-0.44529999999999997</v>
      </c>
      <c r="AL36">
        <v>-91.732299999999995</v>
      </c>
      <c r="AM36">
        <v>-0.45329999999999998</v>
      </c>
      <c r="AN36">
        <v>-91.743300000000005</v>
      </c>
      <c r="AO36">
        <v>49.074383333333301</v>
      </c>
      <c r="AP36">
        <v>2.43373333333333</v>
      </c>
      <c r="AQ36">
        <v>15.629250000000001</v>
      </c>
      <c r="AS36">
        <v>10.3920863683521</v>
      </c>
      <c r="AT36">
        <v>12.18055</v>
      </c>
      <c r="AU36">
        <v>6.0498333333333303</v>
      </c>
      <c r="AV36">
        <v>0.19939999999999999</v>
      </c>
      <c r="AW36">
        <v>0.41025</v>
      </c>
      <c r="AX36">
        <v>2.5114606508448798</v>
      </c>
      <c r="AY36">
        <v>0.27033333333333298</v>
      </c>
      <c r="AZ36">
        <v>0.80443120000000001</v>
      </c>
      <c r="BA36">
        <f t="shared" si="1"/>
        <v>2.7393990999999999E-2</v>
      </c>
      <c r="BE36">
        <v>273.93991</v>
      </c>
      <c r="BF36">
        <v>442.77587499999998</v>
      </c>
      <c r="BH36">
        <v>1147.38888</v>
      </c>
      <c r="BI36">
        <v>143.80235500000001</v>
      </c>
      <c r="BJ36" t="s">
        <v>926</v>
      </c>
      <c r="BM36">
        <v>3616.9666302372598</v>
      </c>
      <c r="BQ36">
        <v>22.445585229386499</v>
      </c>
      <c r="BS36">
        <v>20.311815662141399</v>
      </c>
      <c r="BU36">
        <v>13.4174349951421</v>
      </c>
      <c r="BV36">
        <v>31.004846765580801</v>
      </c>
      <c r="BX36">
        <v>18.375759198446701</v>
      </c>
      <c r="BY36">
        <v>4.8495252860926801</v>
      </c>
      <c r="BZ36">
        <v>1.67138081779003</v>
      </c>
      <c r="CA36">
        <v>4.8686979396158101</v>
      </c>
      <c r="CC36">
        <v>4.6252162914428103</v>
      </c>
      <c r="CE36">
        <v>2.7665300484381898</v>
      </c>
      <c r="CG36">
        <v>2.3000536175028401</v>
      </c>
    </row>
    <row r="37" spans="1:85">
      <c r="A37">
        <v>2009</v>
      </c>
      <c r="B37" t="s">
        <v>918</v>
      </c>
      <c r="C37" t="s">
        <v>1612</v>
      </c>
      <c r="D37" t="s">
        <v>1612</v>
      </c>
      <c r="E37" t="s">
        <v>927</v>
      </c>
      <c r="F37">
        <v>255495</v>
      </c>
      <c r="G37" t="s">
        <v>94</v>
      </c>
      <c r="H37">
        <v>-2600</v>
      </c>
      <c r="I37">
        <v>-2900</v>
      </c>
      <c r="J37" t="s">
        <v>928</v>
      </c>
      <c r="M37" t="s">
        <v>929</v>
      </c>
      <c r="N37" t="s">
        <v>922</v>
      </c>
      <c r="O37" t="s">
        <v>930</v>
      </c>
      <c r="AA37" t="s">
        <v>924</v>
      </c>
      <c r="AG37" t="s">
        <v>925</v>
      </c>
      <c r="AJ37" t="s">
        <v>69</v>
      </c>
      <c r="AK37">
        <v>-0.44529999999999997</v>
      </c>
      <c r="AL37">
        <v>-91.732299999999995</v>
      </c>
      <c r="AM37">
        <v>-0.45329999999999998</v>
      </c>
      <c r="AN37">
        <v>-91.743300000000005</v>
      </c>
      <c r="AO37">
        <v>49.484266666666599</v>
      </c>
      <c r="AP37">
        <v>1.7506666666666699</v>
      </c>
      <c r="AQ37">
        <v>16.186800000000002</v>
      </c>
      <c r="AS37">
        <v>11.386436658753</v>
      </c>
      <c r="AT37">
        <v>13.3320666666667</v>
      </c>
      <c r="AU37">
        <v>6.16306666666667</v>
      </c>
      <c r="AV37">
        <v>0.1641</v>
      </c>
      <c r="AW37">
        <v>0.16969999999999999</v>
      </c>
      <c r="AX37">
        <v>2.1348507544581601</v>
      </c>
      <c r="AY37">
        <v>0.15905</v>
      </c>
      <c r="AZ37">
        <v>0.64284240000000004</v>
      </c>
      <c r="BA37">
        <f t="shared" si="1"/>
        <v>2.7941590000000002E-2</v>
      </c>
      <c r="BE37">
        <v>279.41590000000002</v>
      </c>
      <c r="BF37">
        <v>491.41340000000002</v>
      </c>
      <c r="BH37">
        <v>640.76584000000003</v>
      </c>
      <c r="BI37">
        <v>49.617086399999998</v>
      </c>
      <c r="BJ37" t="s">
        <v>926</v>
      </c>
    </row>
    <row r="38" spans="1:85">
      <c r="A38">
        <v>2009</v>
      </c>
      <c r="B38" t="s">
        <v>918</v>
      </c>
      <c r="C38" t="s">
        <v>1613</v>
      </c>
      <c r="D38" t="s">
        <v>1613</v>
      </c>
      <c r="E38" t="s">
        <v>919</v>
      </c>
      <c r="F38">
        <v>263248</v>
      </c>
      <c r="G38" t="s">
        <v>95</v>
      </c>
      <c r="J38" t="s">
        <v>920</v>
      </c>
      <c r="M38" t="s">
        <v>921</v>
      </c>
      <c r="N38" t="s">
        <v>922</v>
      </c>
      <c r="O38" t="s">
        <v>923</v>
      </c>
      <c r="AA38" t="s">
        <v>924</v>
      </c>
      <c r="AG38" t="s">
        <v>925</v>
      </c>
      <c r="AJ38" t="s">
        <v>69</v>
      </c>
      <c r="AK38">
        <v>-0.31809999999999999</v>
      </c>
      <c r="AL38">
        <v>-90.583799999999997</v>
      </c>
      <c r="AM38">
        <v>-0.31809999999999999</v>
      </c>
      <c r="AN38">
        <v>-90.583799999999997</v>
      </c>
      <c r="AO38">
        <v>48.549174999999998</v>
      </c>
      <c r="AP38">
        <v>1.375175</v>
      </c>
      <c r="AQ38">
        <v>18.777474999999999</v>
      </c>
      <c r="AS38">
        <v>9.7305528418172393</v>
      </c>
      <c r="AT38">
        <v>13.495025</v>
      </c>
      <c r="AU38">
        <v>7.6930500000000004</v>
      </c>
      <c r="AV38">
        <v>0.17122499999999999</v>
      </c>
      <c r="AW38">
        <v>9.8150000000000001E-2</v>
      </c>
      <c r="AX38">
        <v>2.72273491436717</v>
      </c>
      <c r="AY38">
        <v>6.6924999999999998E-2</v>
      </c>
      <c r="AZ38">
        <v>6.9158250000000004E-2</v>
      </c>
      <c r="BA38">
        <f t="shared" si="1"/>
        <v>2.8629599000000002E-2</v>
      </c>
      <c r="BE38">
        <v>286.29599000000002</v>
      </c>
      <c r="BF38">
        <v>95.724850000000004</v>
      </c>
      <c r="BH38">
        <v>539.06687999999997</v>
      </c>
      <c r="BI38">
        <v>15.906157800000001</v>
      </c>
      <c r="BJ38" t="s">
        <v>926</v>
      </c>
    </row>
    <row r="39" spans="1:85">
      <c r="A39">
        <v>2009</v>
      </c>
      <c r="B39" t="s">
        <v>918</v>
      </c>
      <c r="C39" t="s">
        <v>1614</v>
      </c>
      <c r="D39" t="s">
        <v>1614</v>
      </c>
      <c r="E39" t="s">
        <v>919</v>
      </c>
      <c r="F39">
        <v>263248</v>
      </c>
      <c r="G39" t="s">
        <v>95</v>
      </c>
      <c r="J39" t="s">
        <v>920</v>
      </c>
      <c r="M39" t="s">
        <v>921</v>
      </c>
      <c r="N39" t="s">
        <v>922</v>
      </c>
      <c r="O39" t="s">
        <v>923</v>
      </c>
      <c r="AA39" t="s">
        <v>924</v>
      </c>
      <c r="AG39" t="s">
        <v>925</v>
      </c>
      <c r="AJ39" t="s">
        <v>69</v>
      </c>
      <c r="AK39">
        <v>-0.31809999999999999</v>
      </c>
      <c r="AL39">
        <v>-90.583799999999997</v>
      </c>
      <c r="AM39">
        <v>-0.31809999999999999</v>
      </c>
      <c r="AN39">
        <v>-90.583799999999997</v>
      </c>
      <c r="AO39">
        <v>48.143124999999998</v>
      </c>
      <c r="AP39">
        <v>1.3159000000000001</v>
      </c>
      <c r="AQ39">
        <v>18.676375</v>
      </c>
      <c r="AS39">
        <v>9.6487028179128593</v>
      </c>
      <c r="AT39">
        <v>13.3288875</v>
      </c>
      <c r="AU39">
        <v>7.7030874999999996</v>
      </c>
      <c r="AV39">
        <v>0.18012500000000001</v>
      </c>
      <c r="AW39">
        <v>8.4212499999999996E-2</v>
      </c>
      <c r="AX39">
        <v>2.50950643015653</v>
      </c>
      <c r="AY39">
        <v>0.1068375</v>
      </c>
      <c r="AZ39">
        <v>0.1093359</v>
      </c>
      <c r="BA39">
        <f t="shared" si="1"/>
        <v>2.9738838E-2</v>
      </c>
      <c r="BE39">
        <v>297.38837999999998</v>
      </c>
      <c r="BF39">
        <v>151.9196</v>
      </c>
      <c r="BH39">
        <v>1008.25472</v>
      </c>
      <c r="BI39">
        <v>28.521386400000001</v>
      </c>
      <c r="BJ39" t="s">
        <v>926</v>
      </c>
    </row>
    <row r="40" spans="1:85">
      <c r="A40">
        <v>2009</v>
      </c>
      <c r="B40" t="s">
        <v>918</v>
      </c>
      <c r="C40" t="s">
        <v>1615</v>
      </c>
      <c r="D40" t="s">
        <v>1615</v>
      </c>
      <c r="E40" t="s">
        <v>927</v>
      </c>
      <c r="F40">
        <v>255495</v>
      </c>
      <c r="G40" t="s">
        <v>94</v>
      </c>
      <c r="H40">
        <v>-2600</v>
      </c>
      <c r="I40">
        <v>-2900</v>
      </c>
      <c r="J40" t="s">
        <v>928</v>
      </c>
      <c r="M40" t="s">
        <v>929</v>
      </c>
      <c r="N40" t="s">
        <v>922</v>
      </c>
      <c r="O40" t="s">
        <v>930</v>
      </c>
      <c r="AA40" t="s">
        <v>924</v>
      </c>
      <c r="AG40" t="s">
        <v>925</v>
      </c>
      <c r="AJ40" t="s">
        <v>69</v>
      </c>
      <c r="AK40">
        <v>-0.44529999999999997</v>
      </c>
      <c r="AL40">
        <v>-91.732299999999995</v>
      </c>
      <c r="AM40">
        <v>-0.45329999999999998</v>
      </c>
      <c r="AN40">
        <v>-91.743300000000005</v>
      </c>
      <c r="AO40">
        <v>49.777233333333299</v>
      </c>
      <c r="AP40">
        <v>3.1714000000000002</v>
      </c>
      <c r="AQ40">
        <v>15.266066666666701</v>
      </c>
      <c r="AS40">
        <v>10.902403184057301</v>
      </c>
      <c r="AT40">
        <v>11.908799999999999</v>
      </c>
      <c r="AU40">
        <v>6.0849333333333302</v>
      </c>
      <c r="AV40">
        <v>0.17253333333333301</v>
      </c>
      <c r="AW40">
        <v>0.452133333333333</v>
      </c>
      <c r="AX40">
        <v>2.5780265412664898</v>
      </c>
      <c r="AY40">
        <v>0.35326666666666701</v>
      </c>
      <c r="AZ40">
        <v>0.85273220000000005</v>
      </c>
      <c r="BA40">
        <f t="shared" si="1"/>
        <v>3.05040725E-2</v>
      </c>
      <c r="BE40">
        <v>305.04072500000001</v>
      </c>
      <c r="BF40">
        <v>426.69254999999998</v>
      </c>
      <c r="BH40">
        <v>1627.80728</v>
      </c>
      <c r="BI40">
        <v>145.20873499999999</v>
      </c>
      <c r="BJ40" t="s">
        <v>926</v>
      </c>
    </row>
    <row r="41" spans="1:85">
      <c r="A41">
        <v>2009</v>
      </c>
      <c r="B41" t="s">
        <v>918</v>
      </c>
      <c r="C41" t="s">
        <v>1616</v>
      </c>
      <c r="D41" t="s">
        <v>1616</v>
      </c>
      <c r="E41" t="s">
        <v>927</v>
      </c>
      <c r="F41">
        <v>255495</v>
      </c>
      <c r="G41" t="s">
        <v>94</v>
      </c>
      <c r="H41">
        <v>-2600</v>
      </c>
      <c r="I41">
        <v>-2900</v>
      </c>
      <c r="J41" t="s">
        <v>928</v>
      </c>
      <c r="M41" t="s">
        <v>929</v>
      </c>
      <c r="N41" t="s">
        <v>922</v>
      </c>
      <c r="O41" t="s">
        <v>930</v>
      </c>
      <c r="AA41" t="s">
        <v>924</v>
      </c>
      <c r="AG41" t="s">
        <v>925</v>
      </c>
      <c r="AJ41" t="s">
        <v>69</v>
      </c>
      <c r="AK41">
        <v>-0.44529999999999997</v>
      </c>
      <c r="AL41">
        <v>-91.732299999999995</v>
      </c>
      <c r="AM41">
        <v>-0.45329999999999998</v>
      </c>
      <c r="AN41">
        <v>-91.743300000000005</v>
      </c>
      <c r="AO41">
        <v>48.595633333333303</v>
      </c>
      <c r="AP41">
        <v>2.5093000000000001</v>
      </c>
      <c r="AQ41">
        <v>17.907866666666699</v>
      </c>
      <c r="AS41">
        <v>8.8265025777884993</v>
      </c>
      <c r="AT41">
        <v>12.6671</v>
      </c>
      <c r="AU41">
        <v>6.4545333333333303</v>
      </c>
      <c r="AV41">
        <v>0.13400000000000001</v>
      </c>
      <c r="AW41">
        <v>0.35996666666666699</v>
      </c>
      <c r="AX41">
        <v>2.4637171091796599</v>
      </c>
      <c r="AY41">
        <v>0.28086666666666699</v>
      </c>
      <c r="AZ41">
        <v>0.74398176666666604</v>
      </c>
      <c r="BA41">
        <f t="shared" si="1"/>
        <v>3.0595339000000003E-2</v>
      </c>
      <c r="BE41">
        <v>305.95339000000001</v>
      </c>
      <c r="BF41">
        <v>320.82680833333302</v>
      </c>
      <c r="BH41">
        <v>1009.71053333333</v>
      </c>
      <c r="BI41">
        <v>129.50415833333301</v>
      </c>
      <c r="BJ41" t="s">
        <v>926</v>
      </c>
      <c r="BM41">
        <v>3047.54551078852</v>
      </c>
      <c r="BQ41">
        <v>21.818176346718101</v>
      </c>
      <c r="BS41">
        <v>18.1692780870729</v>
      </c>
      <c r="BU41">
        <v>12.5492135586099</v>
      </c>
      <c r="BV41">
        <v>29.463544619470099</v>
      </c>
      <c r="BX41">
        <v>17.7533543496479</v>
      </c>
      <c r="BY41">
        <v>4.24851314273669</v>
      </c>
      <c r="BZ41">
        <v>1.3853775801195101</v>
      </c>
      <c r="CA41">
        <v>4.3783914177672996</v>
      </c>
      <c r="CC41">
        <v>4.2483347952072998</v>
      </c>
      <c r="CE41">
        <v>2.50075756184114</v>
      </c>
      <c r="CG41">
        <v>2.2635552530833598</v>
      </c>
    </row>
    <row r="42" spans="1:85">
      <c r="A42">
        <v>2009</v>
      </c>
      <c r="B42" t="s">
        <v>918</v>
      </c>
      <c r="C42" t="s">
        <v>1617</v>
      </c>
      <c r="D42" t="s">
        <v>1617</v>
      </c>
      <c r="E42" t="s">
        <v>927</v>
      </c>
      <c r="F42">
        <v>255495</v>
      </c>
      <c r="G42" t="s">
        <v>94</v>
      </c>
      <c r="H42">
        <v>-2600</v>
      </c>
      <c r="I42">
        <v>-2900</v>
      </c>
      <c r="J42" t="s">
        <v>928</v>
      </c>
      <c r="M42" t="s">
        <v>929</v>
      </c>
      <c r="N42" t="s">
        <v>922</v>
      </c>
      <c r="O42" t="s">
        <v>930</v>
      </c>
      <c r="AA42" t="s">
        <v>924</v>
      </c>
      <c r="AG42" t="s">
        <v>925</v>
      </c>
      <c r="AJ42" t="s">
        <v>69</v>
      </c>
      <c r="AK42">
        <v>-0.44529999999999997</v>
      </c>
      <c r="AL42">
        <v>-91.732299999999995</v>
      </c>
      <c r="AM42">
        <v>-0.45329999999999998</v>
      </c>
      <c r="AN42">
        <v>-91.743300000000005</v>
      </c>
      <c r="AO42">
        <v>48.718899999999998</v>
      </c>
      <c r="AP42">
        <v>2.3866666666666698</v>
      </c>
      <c r="AQ42">
        <v>17.907599999999999</v>
      </c>
      <c r="AS42">
        <v>9.3655694018901503</v>
      </c>
      <c r="AT42">
        <v>12.724933333333301</v>
      </c>
      <c r="AU42">
        <v>6.3970000000000002</v>
      </c>
      <c r="AV42">
        <v>0.15340000000000001</v>
      </c>
      <c r="AW42">
        <v>0.34493333333333298</v>
      </c>
      <c r="AX42">
        <v>2.2627958847736598</v>
      </c>
      <c r="AY42">
        <v>0.37154999999999999</v>
      </c>
      <c r="AZ42">
        <v>0.86963754999999998</v>
      </c>
      <c r="BA42">
        <f t="shared" si="1"/>
        <v>3.2673406999999995E-2</v>
      </c>
      <c r="BE42">
        <v>326.73406999999997</v>
      </c>
      <c r="BF42">
        <v>367.20362499999999</v>
      </c>
      <c r="BH42">
        <v>1218.51576</v>
      </c>
      <c r="BI42">
        <v>127.98058</v>
      </c>
      <c r="BJ42" t="s">
        <v>926</v>
      </c>
      <c r="BM42">
        <v>2963.2469986284</v>
      </c>
      <c r="BQ42">
        <v>18.884638902273899</v>
      </c>
      <c r="BS42">
        <v>18.413653672001001</v>
      </c>
      <c r="BU42">
        <v>12.3003629038755</v>
      </c>
      <c r="BV42">
        <v>29.017628504006399</v>
      </c>
      <c r="BX42">
        <v>16.847692553608301</v>
      </c>
      <c r="BY42">
        <v>4.1361225097598604</v>
      </c>
      <c r="BZ42">
        <v>1.3527776859715901</v>
      </c>
      <c r="CA42">
        <v>4.4188385144643103</v>
      </c>
      <c r="CC42">
        <v>4.0340534046010896</v>
      </c>
      <c r="CE42">
        <v>2.3205616461911598</v>
      </c>
      <c r="CG42">
        <v>1.8560429958509299</v>
      </c>
    </row>
    <row r="43" spans="1:85">
      <c r="A43">
        <v>2009</v>
      </c>
      <c r="B43" t="s">
        <v>918</v>
      </c>
      <c r="C43" t="s">
        <v>1618</v>
      </c>
      <c r="D43" t="s">
        <v>1618</v>
      </c>
      <c r="E43" t="s">
        <v>927</v>
      </c>
      <c r="F43">
        <v>255495</v>
      </c>
      <c r="G43" t="s">
        <v>94</v>
      </c>
      <c r="H43">
        <v>-2600</v>
      </c>
      <c r="I43">
        <v>-2900</v>
      </c>
      <c r="J43" t="s">
        <v>928</v>
      </c>
      <c r="M43" t="s">
        <v>929</v>
      </c>
      <c r="N43" t="s">
        <v>922</v>
      </c>
      <c r="O43" t="s">
        <v>930</v>
      </c>
      <c r="AA43" t="s">
        <v>924</v>
      </c>
      <c r="AG43" t="s">
        <v>925</v>
      </c>
      <c r="AJ43" t="s">
        <v>69</v>
      </c>
      <c r="AK43">
        <v>-0.44529999999999997</v>
      </c>
      <c r="AL43">
        <v>-91.732299999999995</v>
      </c>
      <c r="AM43">
        <v>-0.45329999999999998</v>
      </c>
      <c r="AN43">
        <v>-91.743300000000005</v>
      </c>
      <c r="AO43">
        <v>49.243749999999999</v>
      </c>
      <c r="AP43">
        <v>2.6136499999999998</v>
      </c>
      <c r="AQ43">
        <v>16.52985</v>
      </c>
      <c r="AS43">
        <v>9.3940527435420709</v>
      </c>
      <c r="AT43">
        <v>11.91755</v>
      </c>
      <c r="AU43">
        <v>5.9194500000000003</v>
      </c>
      <c r="AV43">
        <v>0.11075</v>
      </c>
      <c r="AW43">
        <v>0.41170000000000001</v>
      </c>
      <c r="AX43">
        <v>3.01494074074074</v>
      </c>
      <c r="AY43">
        <v>0.27300000000000002</v>
      </c>
      <c r="AZ43">
        <v>0.79323414999999997</v>
      </c>
      <c r="BA43">
        <f t="shared" si="1"/>
        <v>3.4526819E-2</v>
      </c>
      <c r="BE43">
        <v>345.26819</v>
      </c>
      <c r="BF43">
        <v>325.15445</v>
      </c>
      <c r="BH43">
        <v>1265.3097600000001</v>
      </c>
      <c r="BI43">
        <v>144.85713999999999</v>
      </c>
      <c r="BJ43" t="s">
        <v>926</v>
      </c>
      <c r="BM43">
        <v>3327.7210991699999</v>
      </c>
      <c r="BQ43">
        <v>21.908986544480001</v>
      </c>
      <c r="BS43">
        <v>19.484459251184401</v>
      </c>
      <c r="BU43">
        <v>12.982865307301299</v>
      </c>
      <c r="BV43">
        <v>31.099622584079999</v>
      </c>
      <c r="BX43">
        <v>19.3952911279173</v>
      </c>
      <c r="BY43">
        <v>5.4443442382191503</v>
      </c>
      <c r="BZ43">
        <v>1.83598236093325</v>
      </c>
      <c r="CA43">
        <v>5.2855610197802303</v>
      </c>
      <c r="CC43">
        <v>4.7016949712934997</v>
      </c>
      <c r="CE43">
        <v>2.7118495509669098</v>
      </c>
      <c r="CG43">
        <v>2.1320328715896402</v>
      </c>
    </row>
    <row r="44" spans="1:85">
      <c r="A44">
        <v>2009</v>
      </c>
      <c r="B44" t="s">
        <v>918</v>
      </c>
      <c r="C44" t="s">
        <v>1619</v>
      </c>
      <c r="D44" t="s">
        <v>1619</v>
      </c>
      <c r="E44" t="s">
        <v>919</v>
      </c>
      <c r="F44">
        <v>263248</v>
      </c>
      <c r="G44" t="s">
        <v>95</v>
      </c>
      <c r="J44" t="s">
        <v>920</v>
      </c>
      <c r="M44" t="s">
        <v>921</v>
      </c>
      <c r="N44" t="s">
        <v>922</v>
      </c>
      <c r="O44" t="s">
        <v>923</v>
      </c>
      <c r="AA44" t="s">
        <v>924</v>
      </c>
      <c r="AG44" t="s">
        <v>925</v>
      </c>
      <c r="AJ44" t="s">
        <v>69</v>
      </c>
      <c r="AK44">
        <v>-0.31809999999999999</v>
      </c>
      <c r="AL44">
        <v>-90.583799999999997</v>
      </c>
      <c r="AM44">
        <v>-0.31809999999999999</v>
      </c>
      <c r="AN44">
        <v>-90.583799999999997</v>
      </c>
      <c r="AO44">
        <v>48.387250000000002</v>
      </c>
      <c r="AP44">
        <v>1.2444500000000001</v>
      </c>
      <c r="AQ44">
        <v>18.9343875</v>
      </c>
      <c r="AS44">
        <v>9.0152026328985304</v>
      </c>
      <c r="AT44">
        <v>13.388937500000001</v>
      </c>
      <c r="AU44">
        <v>7.9083874999999999</v>
      </c>
      <c r="AV44">
        <v>0.1549875</v>
      </c>
      <c r="AW44">
        <v>6.4524999999999999E-2</v>
      </c>
      <c r="AX44">
        <v>2.4916261503167698</v>
      </c>
      <c r="AY44">
        <v>9.19875E-2</v>
      </c>
      <c r="AZ44">
        <v>0.1058231</v>
      </c>
      <c r="BA44">
        <f t="shared" si="1"/>
        <v>3.5046336000000004E-2</v>
      </c>
      <c r="BE44">
        <v>350.46336000000002</v>
      </c>
      <c r="BF44">
        <v>142.61840000000001</v>
      </c>
      <c r="BH44">
        <v>755.56712000000005</v>
      </c>
      <c r="BI44">
        <v>14.598224399999999</v>
      </c>
      <c r="BJ44" t="s">
        <v>926</v>
      </c>
      <c r="BM44">
        <v>517.90105827288903</v>
      </c>
      <c r="BQ44">
        <v>21.303261782696001</v>
      </c>
      <c r="BS44">
        <v>2.0349481899499402</v>
      </c>
      <c r="BU44">
        <v>2.4962588422139902</v>
      </c>
      <c r="BV44">
        <v>7.6544477332012804</v>
      </c>
      <c r="BX44">
        <v>7.2334008756969004</v>
      </c>
      <c r="BY44">
        <v>2.4719651118324699</v>
      </c>
      <c r="BZ44">
        <v>0.97644311550716401</v>
      </c>
      <c r="CA44">
        <v>3.38230288801125</v>
      </c>
      <c r="CC44">
        <v>3.77328914458209</v>
      </c>
      <c r="CE44">
        <v>2.2062069862999998</v>
      </c>
      <c r="CG44">
        <v>2.1221383813416601</v>
      </c>
    </row>
    <row r="45" spans="1:85">
      <c r="A45">
        <v>2009</v>
      </c>
      <c r="B45" t="s">
        <v>918</v>
      </c>
      <c r="C45" t="s">
        <v>1620</v>
      </c>
      <c r="D45" t="s">
        <v>1620</v>
      </c>
      <c r="E45" t="s">
        <v>927</v>
      </c>
      <c r="F45">
        <v>255495</v>
      </c>
      <c r="G45" t="s">
        <v>94</v>
      </c>
      <c r="H45">
        <v>-2600</v>
      </c>
      <c r="I45">
        <v>-2900</v>
      </c>
      <c r="J45" t="s">
        <v>928</v>
      </c>
      <c r="M45" t="s">
        <v>929</v>
      </c>
      <c r="N45" t="s">
        <v>922</v>
      </c>
      <c r="O45" t="s">
        <v>930</v>
      </c>
      <c r="AA45" t="s">
        <v>924</v>
      </c>
      <c r="AG45" t="s">
        <v>925</v>
      </c>
      <c r="AJ45" t="s">
        <v>69</v>
      </c>
      <c r="AK45">
        <v>-0.44529999999999997</v>
      </c>
      <c r="AL45">
        <v>-91.732299999999995</v>
      </c>
      <c r="AM45">
        <v>-0.45329999999999998</v>
      </c>
      <c r="AN45">
        <v>-91.743300000000005</v>
      </c>
      <c r="AO45">
        <v>50.032550000000001</v>
      </c>
      <c r="AP45">
        <v>2.7197666666666702</v>
      </c>
      <c r="AQ45">
        <v>17.7396666666667</v>
      </c>
      <c r="AS45">
        <v>8.9556859488499594</v>
      </c>
      <c r="AT45">
        <v>12.2873</v>
      </c>
      <c r="AU45">
        <v>6.3776333333333302</v>
      </c>
      <c r="AV45">
        <v>0.140333333333333</v>
      </c>
      <c r="AW45">
        <v>0.360933333333333</v>
      </c>
      <c r="AX45">
        <v>2.9903511455595</v>
      </c>
      <c r="AY45">
        <v>0.24053333333333299</v>
      </c>
      <c r="AZ45">
        <v>0.71112244999999996</v>
      </c>
      <c r="BA45">
        <f t="shared" si="1"/>
        <v>3.5348217500000001E-2</v>
      </c>
      <c r="BE45">
        <v>353.48217499999998</v>
      </c>
      <c r="BF45">
        <v>337.36227500000001</v>
      </c>
      <c r="BH45">
        <v>1055.36068</v>
      </c>
      <c r="BI45">
        <v>94.93065</v>
      </c>
      <c r="BJ45" t="s">
        <v>926</v>
      </c>
      <c r="BM45">
        <v>2999.0521527770402</v>
      </c>
      <c r="BQ45">
        <v>25.792937718493398</v>
      </c>
      <c r="BS45">
        <v>18.0555886161908</v>
      </c>
      <c r="BU45">
        <v>12.468991439493999</v>
      </c>
      <c r="BV45">
        <v>31.146853169933799</v>
      </c>
      <c r="BX45">
        <v>20.2289568114095</v>
      </c>
      <c r="BY45">
        <v>5.43245329111119</v>
      </c>
      <c r="BZ45">
        <v>1.60781313820345</v>
      </c>
      <c r="CA45">
        <v>5.44219822493588</v>
      </c>
      <c r="CC45">
        <v>5.0801680354114396</v>
      </c>
      <c r="CE45">
        <v>2.9829392198819602</v>
      </c>
      <c r="CG45">
        <v>2.4079513340902201</v>
      </c>
    </row>
    <row r="46" spans="1:85">
      <c r="A46">
        <v>2009</v>
      </c>
      <c r="B46" t="s">
        <v>918</v>
      </c>
      <c r="C46" t="s">
        <v>1621</v>
      </c>
      <c r="D46" t="s">
        <v>1621</v>
      </c>
      <c r="E46" t="s">
        <v>927</v>
      </c>
      <c r="F46">
        <v>255495</v>
      </c>
      <c r="G46" t="s">
        <v>94</v>
      </c>
      <c r="H46">
        <v>-2600</v>
      </c>
      <c r="I46">
        <v>-2900</v>
      </c>
      <c r="J46" t="s">
        <v>928</v>
      </c>
      <c r="M46" t="s">
        <v>929</v>
      </c>
      <c r="N46" t="s">
        <v>922</v>
      </c>
      <c r="O46" t="s">
        <v>930</v>
      </c>
      <c r="AA46" t="s">
        <v>924</v>
      </c>
      <c r="AG46" t="s">
        <v>925</v>
      </c>
      <c r="AJ46" t="s">
        <v>69</v>
      </c>
      <c r="AK46">
        <v>-0.44529999999999997</v>
      </c>
      <c r="AL46">
        <v>-91.732299999999995</v>
      </c>
      <c r="AM46">
        <v>-0.45329999999999998</v>
      </c>
      <c r="AN46">
        <v>-91.743300000000005</v>
      </c>
      <c r="AO46">
        <v>48.634866666666603</v>
      </c>
      <c r="AP46">
        <v>2.7870333333333299</v>
      </c>
      <c r="AQ46">
        <v>16.875633333333301</v>
      </c>
      <c r="AS46">
        <v>8.3291024325223102</v>
      </c>
      <c r="AT46">
        <v>13.0124666666667</v>
      </c>
      <c r="AU46">
        <v>6.6026666666666696</v>
      </c>
      <c r="AV46">
        <v>0.15490000000000001</v>
      </c>
      <c r="AW46">
        <v>0.29026666666666701</v>
      </c>
      <c r="AX46">
        <v>2.4380106005658901</v>
      </c>
      <c r="AY46">
        <v>0.65043333333333297</v>
      </c>
      <c r="AZ46">
        <v>0.82858169999999998</v>
      </c>
      <c r="BA46">
        <f t="shared" si="1"/>
        <v>3.5467565999999999E-2</v>
      </c>
      <c r="BE46">
        <v>354.67565999999999</v>
      </c>
      <c r="BF46">
        <v>479.01179999999999</v>
      </c>
      <c r="BH46">
        <v>1068.77496</v>
      </c>
      <c r="BI46">
        <v>104.07212</v>
      </c>
      <c r="BJ46" t="s">
        <v>926</v>
      </c>
      <c r="BM46">
        <v>2647.30631053768</v>
      </c>
      <c r="BQ46">
        <v>24.0950109139883</v>
      </c>
      <c r="BS46">
        <v>14.654974369490199</v>
      </c>
      <c r="BU46">
        <v>10.8694251710813</v>
      </c>
      <c r="BV46">
        <v>27.543041182977301</v>
      </c>
      <c r="BX46">
        <v>18.562357216070101</v>
      </c>
      <c r="BY46">
        <v>5.0710849730235203</v>
      </c>
      <c r="BZ46">
        <v>1.5189298259372701</v>
      </c>
      <c r="CA46">
        <v>5.0788244621038698</v>
      </c>
      <c r="CC46">
        <v>4.5891290248281997</v>
      </c>
      <c r="CE46">
        <v>2.6848041010827299</v>
      </c>
      <c r="CG46">
        <v>2.25042029733169</v>
      </c>
    </row>
    <row r="47" spans="1:85">
      <c r="A47">
        <v>2009</v>
      </c>
      <c r="B47" t="s">
        <v>918</v>
      </c>
      <c r="C47" t="s">
        <v>1622</v>
      </c>
      <c r="D47" t="s">
        <v>1622</v>
      </c>
      <c r="E47" t="s">
        <v>927</v>
      </c>
      <c r="F47">
        <v>255495</v>
      </c>
      <c r="G47" t="s">
        <v>94</v>
      </c>
      <c r="H47">
        <v>-2600</v>
      </c>
      <c r="I47">
        <v>-2900</v>
      </c>
      <c r="J47" t="s">
        <v>928</v>
      </c>
      <c r="M47" t="s">
        <v>929</v>
      </c>
      <c r="N47" t="s">
        <v>922</v>
      </c>
      <c r="O47" t="s">
        <v>930</v>
      </c>
      <c r="AA47" t="s">
        <v>924</v>
      </c>
      <c r="AG47" t="s">
        <v>925</v>
      </c>
      <c r="AJ47" t="s">
        <v>69</v>
      </c>
      <c r="AK47">
        <v>-0.44529999999999997</v>
      </c>
      <c r="AL47">
        <v>-91.732299999999995</v>
      </c>
      <c r="AM47">
        <v>-0.45329999999999998</v>
      </c>
      <c r="AN47">
        <v>-91.743300000000005</v>
      </c>
      <c r="AO47">
        <v>49.145099999999999</v>
      </c>
      <c r="AP47">
        <v>2.4503333333333299</v>
      </c>
      <c r="AQ47">
        <v>15.4116</v>
      </c>
      <c r="AS47">
        <v>11.412536666375599</v>
      </c>
      <c r="AT47">
        <v>12.563833333333299</v>
      </c>
      <c r="AU47">
        <v>5.9251666666666702</v>
      </c>
      <c r="AV47">
        <v>0.17610000000000001</v>
      </c>
      <c r="AW47">
        <v>0.33029999999999998</v>
      </c>
      <c r="AX47">
        <v>2.3881018610767901</v>
      </c>
      <c r="AY47">
        <v>0.27606666666666702</v>
      </c>
      <c r="AZ47">
        <v>0.95899440000000002</v>
      </c>
      <c r="BA47">
        <f t="shared" si="1"/>
        <v>3.5664139999999997E-2</v>
      </c>
      <c r="BE47">
        <v>356.64139999999998</v>
      </c>
      <c r="BF47">
        <v>498.77685000000002</v>
      </c>
      <c r="BH47">
        <v>1315.22336</v>
      </c>
      <c r="BI47">
        <v>146.96671000000001</v>
      </c>
      <c r="BJ47" t="s">
        <v>926</v>
      </c>
    </row>
    <row r="48" spans="1:85">
      <c r="A48">
        <v>2009</v>
      </c>
      <c r="B48" t="s">
        <v>918</v>
      </c>
      <c r="C48" t="s">
        <v>1623</v>
      </c>
      <c r="D48" t="s">
        <v>1623</v>
      </c>
      <c r="E48" t="s">
        <v>927</v>
      </c>
      <c r="F48">
        <v>255495</v>
      </c>
      <c r="G48" t="s">
        <v>94</v>
      </c>
      <c r="H48">
        <v>-2600</v>
      </c>
      <c r="I48">
        <v>-2900</v>
      </c>
      <c r="J48" t="s">
        <v>928</v>
      </c>
      <c r="M48" t="s">
        <v>929</v>
      </c>
      <c r="N48" t="s">
        <v>922</v>
      </c>
      <c r="O48" t="s">
        <v>930</v>
      </c>
      <c r="AA48" t="s">
        <v>924</v>
      </c>
      <c r="AG48" t="s">
        <v>925</v>
      </c>
      <c r="AJ48" t="s">
        <v>69</v>
      </c>
      <c r="AK48">
        <v>-0.44529999999999997</v>
      </c>
      <c r="AL48">
        <v>-91.732299999999995</v>
      </c>
      <c r="AM48">
        <v>-0.45329999999999998</v>
      </c>
      <c r="AN48">
        <v>-91.743300000000005</v>
      </c>
      <c r="AO48">
        <v>49.024500000000003</v>
      </c>
      <c r="AP48">
        <v>3.3704333333333301</v>
      </c>
      <c r="AQ48">
        <v>15.011900000000001</v>
      </c>
      <c r="AS48">
        <v>11.3460699802972</v>
      </c>
      <c r="AT48">
        <v>11.657500000000001</v>
      </c>
      <c r="AU48">
        <v>6.1382666666666701</v>
      </c>
      <c r="AV48">
        <v>0.17979999999999999</v>
      </c>
      <c r="AW48">
        <v>0.46563333333333301</v>
      </c>
      <c r="AX48">
        <v>2.7939149032266601</v>
      </c>
      <c r="AY48">
        <v>0.32353333333333301</v>
      </c>
      <c r="AZ48">
        <v>0.86722250000000001</v>
      </c>
      <c r="BA48">
        <f t="shared" si="1"/>
        <v>3.5692221999999996E-2</v>
      </c>
      <c r="BE48">
        <v>356.92221999999998</v>
      </c>
      <c r="BF48">
        <v>500.520825</v>
      </c>
      <c r="BH48">
        <v>1700.182</v>
      </c>
      <c r="BI48">
        <v>162.085295</v>
      </c>
      <c r="BJ48" t="s">
        <v>926</v>
      </c>
      <c r="BM48">
        <v>3799.0526958594</v>
      </c>
      <c r="BQ48">
        <v>29.0039904662592</v>
      </c>
      <c r="BS48">
        <v>23.342662698600002</v>
      </c>
      <c r="BU48">
        <v>15.7399962958554</v>
      </c>
      <c r="BV48">
        <v>37.789310761574399</v>
      </c>
      <c r="BX48">
        <v>23.4205710162115</v>
      </c>
      <c r="BY48">
        <v>6.32250157798551</v>
      </c>
      <c r="BZ48">
        <v>1.98171550311827</v>
      </c>
      <c r="CA48">
        <v>6.4032775107760198</v>
      </c>
      <c r="CC48">
        <v>5.4574946777350402</v>
      </c>
      <c r="CE48">
        <v>3.4051661304911498</v>
      </c>
      <c r="CG48">
        <v>2.7766502958702701</v>
      </c>
    </row>
    <row r="49" spans="1:85">
      <c r="A49">
        <v>2009</v>
      </c>
      <c r="B49" t="s">
        <v>918</v>
      </c>
      <c r="C49" t="s">
        <v>1624</v>
      </c>
      <c r="D49" t="s">
        <v>1624</v>
      </c>
      <c r="E49" t="s">
        <v>927</v>
      </c>
      <c r="F49">
        <v>255495</v>
      </c>
      <c r="G49" t="s">
        <v>94</v>
      </c>
      <c r="H49">
        <v>-2600</v>
      </c>
      <c r="I49">
        <v>-2900</v>
      </c>
      <c r="J49" t="s">
        <v>928</v>
      </c>
      <c r="M49" t="s">
        <v>929</v>
      </c>
      <c r="N49" t="s">
        <v>922</v>
      </c>
      <c r="O49" t="s">
        <v>930</v>
      </c>
      <c r="AA49" t="s">
        <v>924</v>
      </c>
      <c r="AG49" t="s">
        <v>925</v>
      </c>
      <c r="AJ49" t="s">
        <v>69</v>
      </c>
      <c r="AK49">
        <v>-0.44529999999999997</v>
      </c>
      <c r="AL49">
        <v>-91.732299999999995</v>
      </c>
      <c r="AM49">
        <v>-0.45329999999999998</v>
      </c>
      <c r="AN49">
        <v>-91.743300000000005</v>
      </c>
      <c r="AO49">
        <v>49.778233333333297</v>
      </c>
      <c r="AP49">
        <v>2.9916666666666698</v>
      </c>
      <c r="AQ49">
        <v>15.2267666666667</v>
      </c>
      <c r="AS49">
        <v>10.3833363657966</v>
      </c>
      <c r="AT49">
        <v>12.324199999999999</v>
      </c>
      <c r="AU49">
        <v>6.02856666666667</v>
      </c>
      <c r="AV49">
        <v>0.18060000000000001</v>
      </c>
      <c r="AW49">
        <v>0.40783333333333299</v>
      </c>
      <c r="AX49">
        <v>2.5767039944738901</v>
      </c>
      <c r="AY49">
        <v>0.3004</v>
      </c>
      <c r="AZ49">
        <v>0.84241334999999995</v>
      </c>
      <c r="BA49">
        <f t="shared" si="1"/>
        <v>3.6050267500000004E-2</v>
      </c>
      <c r="BE49">
        <v>360.50267500000001</v>
      </c>
      <c r="BF49">
        <v>414.872275</v>
      </c>
      <c r="BH49">
        <v>1384.16652</v>
      </c>
      <c r="BI49">
        <v>139.583215</v>
      </c>
      <c r="BJ49" t="s">
        <v>926</v>
      </c>
      <c r="BM49">
        <v>3722.4945599607599</v>
      </c>
      <c r="BQ49">
        <v>25.158030311328599</v>
      </c>
      <c r="BS49">
        <v>20.336246950382201</v>
      </c>
      <c r="BU49">
        <v>14.0518859072585</v>
      </c>
      <c r="BV49">
        <v>33.439107262076803</v>
      </c>
      <c r="BX49">
        <v>20.693020384497402</v>
      </c>
      <c r="BY49">
        <v>5.5629362394295896</v>
      </c>
      <c r="BZ49">
        <v>1.7070901863930501</v>
      </c>
      <c r="CA49">
        <v>5.4577294829304899</v>
      </c>
      <c r="CC49">
        <v>5.0434710390886801</v>
      </c>
      <c r="CE49">
        <v>2.9086318220746601</v>
      </c>
      <c r="CG49">
        <v>2.3545082416456902</v>
      </c>
    </row>
    <row r="50" spans="1:85">
      <c r="A50">
        <v>2009</v>
      </c>
      <c r="B50" t="s">
        <v>918</v>
      </c>
      <c r="C50" t="s">
        <v>1625</v>
      </c>
      <c r="D50" t="s">
        <v>1625</v>
      </c>
      <c r="E50" t="s">
        <v>919</v>
      </c>
      <c r="F50">
        <v>263248</v>
      </c>
      <c r="G50" t="s">
        <v>95</v>
      </c>
      <c r="J50" t="s">
        <v>920</v>
      </c>
      <c r="M50" t="s">
        <v>921</v>
      </c>
      <c r="N50" t="s">
        <v>922</v>
      </c>
      <c r="O50" t="s">
        <v>923</v>
      </c>
      <c r="AA50" t="s">
        <v>924</v>
      </c>
      <c r="AG50" t="s">
        <v>925</v>
      </c>
      <c r="AJ50" t="s">
        <v>69</v>
      </c>
      <c r="AK50">
        <v>-0.31809999999999999</v>
      </c>
      <c r="AL50">
        <v>-90.583799999999997</v>
      </c>
      <c r="AM50">
        <v>-0.31809999999999999</v>
      </c>
      <c r="AN50">
        <v>-90.583799999999997</v>
      </c>
      <c r="AO50">
        <v>48.224322222222199</v>
      </c>
      <c r="AP50">
        <v>1.30192222222222</v>
      </c>
      <c r="AQ50">
        <v>18.821088888888902</v>
      </c>
      <c r="AS50">
        <v>9.4288583092626208</v>
      </c>
      <c r="AT50">
        <v>13.258988888888901</v>
      </c>
      <c r="AU50">
        <v>7.8203888888888899</v>
      </c>
      <c r="AV50">
        <v>0.17733333333333301</v>
      </c>
      <c r="AW50">
        <v>8.1622222222222193E-2</v>
      </c>
      <c r="AX50">
        <v>2.50956255196088</v>
      </c>
      <c r="AY50">
        <v>8.28777777777778E-2</v>
      </c>
      <c r="AZ50">
        <v>0.1058231</v>
      </c>
      <c r="BA50">
        <f t="shared" si="1"/>
        <v>3.6295985000000003E-2</v>
      </c>
      <c r="BE50">
        <v>362.95985000000002</v>
      </c>
      <c r="BF50">
        <v>145.71879999999999</v>
      </c>
      <c r="BH50">
        <v>1081.8772799999999</v>
      </c>
      <c r="BI50">
        <v>30.441095099999998</v>
      </c>
      <c r="BJ50" t="s">
        <v>926</v>
      </c>
    </row>
    <row r="51" spans="1:85">
      <c r="A51">
        <v>2009</v>
      </c>
      <c r="B51" t="s">
        <v>918</v>
      </c>
      <c r="C51" t="s">
        <v>1626</v>
      </c>
      <c r="D51" t="s">
        <v>1626</v>
      </c>
      <c r="E51" t="s">
        <v>919</v>
      </c>
      <c r="F51">
        <v>263248</v>
      </c>
      <c r="G51" t="s">
        <v>95</v>
      </c>
      <c r="J51" t="s">
        <v>920</v>
      </c>
      <c r="M51" t="s">
        <v>921</v>
      </c>
      <c r="N51" t="s">
        <v>922</v>
      </c>
      <c r="O51" t="s">
        <v>923</v>
      </c>
      <c r="AA51" t="s">
        <v>924</v>
      </c>
      <c r="AG51" t="s">
        <v>925</v>
      </c>
      <c r="AJ51" t="s">
        <v>69</v>
      </c>
      <c r="AK51">
        <v>-0.31809999999999999</v>
      </c>
      <c r="AL51">
        <v>-90.583799999999997</v>
      </c>
      <c r="AM51">
        <v>-0.31809999999999999</v>
      </c>
      <c r="AN51">
        <v>-90.583799999999997</v>
      </c>
      <c r="AO51">
        <v>48.378383333333304</v>
      </c>
      <c r="AP51">
        <v>1.3349166666666701</v>
      </c>
      <c r="AQ51">
        <v>19.511649999999999</v>
      </c>
      <c r="AS51">
        <v>9.1636526762535109</v>
      </c>
      <c r="AT51">
        <v>13.6306166666667</v>
      </c>
      <c r="AU51">
        <v>6.4587333333333303</v>
      </c>
      <c r="AV51">
        <v>0.17695</v>
      </c>
      <c r="AW51">
        <v>7.8866666666666696E-2</v>
      </c>
      <c r="AX51">
        <v>2.6833636838517601</v>
      </c>
      <c r="AY51">
        <v>0.107366666666667</v>
      </c>
      <c r="AZ51">
        <v>0.1040667</v>
      </c>
      <c r="BA51">
        <f t="shared" si="1"/>
        <v>3.7531592999999995E-2</v>
      </c>
      <c r="BE51">
        <v>375.31592999999998</v>
      </c>
      <c r="BF51">
        <v>144.55615</v>
      </c>
      <c r="BH51">
        <v>751.82360000000006</v>
      </c>
      <c r="BI51">
        <v>24.648919070000002</v>
      </c>
      <c r="BJ51" t="s">
        <v>926</v>
      </c>
    </row>
    <row r="52" spans="1:85">
      <c r="A52">
        <v>2009</v>
      </c>
      <c r="B52" t="s">
        <v>918</v>
      </c>
      <c r="C52" t="s">
        <v>1627</v>
      </c>
      <c r="D52" t="s">
        <v>1627</v>
      </c>
      <c r="E52" t="s">
        <v>919</v>
      </c>
      <c r="F52">
        <v>263248</v>
      </c>
      <c r="G52" t="s">
        <v>95</v>
      </c>
      <c r="J52" t="s">
        <v>920</v>
      </c>
      <c r="M52" t="s">
        <v>921</v>
      </c>
      <c r="N52" t="s">
        <v>922</v>
      </c>
      <c r="O52" t="s">
        <v>923</v>
      </c>
      <c r="AA52" t="s">
        <v>924</v>
      </c>
      <c r="AG52" t="s">
        <v>925</v>
      </c>
      <c r="AJ52" t="s">
        <v>69</v>
      </c>
      <c r="AK52">
        <v>-0.31809999999999999</v>
      </c>
      <c r="AL52">
        <v>-90.583799999999997</v>
      </c>
      <c r="AM52">
        <v>-0.31809999999999999</v>
      </c>
      <c r="AN52">
        <v>-90.583799999999997</v>
      </c>
      <c r="AO52">
        <v>48.347200000000001</v>
      </c>
      <c r="AP52">
        <v>1.3203555555555599</v>
      </c>
      <c r="AQ52">
        <v>18.691744444444499</v>
      </c>
      <c r="AS52">
        <v>9.4580583177905098</v>
      </c>
      <c r="AT52">
        <v>13.1226888888889</v>
      </c>
      <c r="AU52">
        <v>8.2346777777777707</v>
      </c>
      <c r="AV52">
        <v>0.16613333333333299</v>
      </c>
      <c r="AW52">
        <v>8.7533333333333296E-2</v>
      </c>
      <c r="AX52">
        <v>2.6855209915445299</v>
      </c>
      <c r="AY52">
        <v>9.4899999999999998E-2</v>
      </c>
      <c r="AZ52">
        <v>0.1062622</v>
      </c>
      <c r="BA52">
        <f t="shared" si="1"/>
        <v>3.8079191999999998E-2</v>
      </c>
      <c r="BE52">
        <v>380.79192</v>
      </c>
      <c r="BF52">
        <v>146.88145</v>
      </c>
      <c r="BH52">
        <v>983.92183999999997</v>
      </c>
      <c r="BI52">
        <v>27.8955473</v>
      </c>
      <c r="BJ52" t="s">
        <v>926</v>
      </c>
      <c r="BM52">
        <v>735.31850937832303</v>
      </c>
      <c r="BQ52">
        <v>22.147699465492501</v>
      </c>
      <c r="BS52">
        <v>2.7504996692096002</v>
      </c>
      <c r="BU52">
        <v>3.4302188349630098</v>
      </c>
      <c r="BV52">
        <v>9.8576247538053199</v>
      </c>
      <c r="BX52">
        <v>8.5076459445577601</v>
      </c>
      <c r="BY52">
        <v>2.8718236799999999</v>
      </c>
      <c r="BZ52">
        <v>1.2019617892179699</v>
      </c>
      <c r="CA52">
        <v>3.7027467005760002</v>
      </c>
      <c r="CC52">
        <v>4.0552987653775903</v>
      </c>
      <c r="CE52">
        <v>2.5439523084800002</v>
      </c>
      <c r="CG52">
        <v>2.19824851761441</v>
      </c>
    </row>
    <row r="53" spans="1:85">
      <c r="A53">
        <v>2009</v>
      </c>
      <c r="B53" t="s">
        <v>918</v>
      </c>
      <c r="C53" t="s">
        <v>1628</v>
      </c>
      <c r="D53" t="s">
        <v>1628</v>
      </c>
      <c r="E53" t="s">
        <v>919</v>
      </c>
      <c r="F53">
        <v>263248</v>
      </c>
      <c r="G53" t="s">
        <v>95</v>
      </c>
      <c r="J53" t="s">
        <v>920</v>
      </c>
      <c r="M53" t="s">
        <v>921</v>
      </c>
      <c r="N53" t="s">
        <v>922</v>
      </c>
      <c r="O53" t="s">
        <v>923</v>
      </c>
      <c r="AA53" t="s">
        <v>924</v>
      </c>
      <c r="AG53" t="s">
        <v>925</v>
      </c>
      <c r="AJ53" t="s">
        <v>69</v>
      </c>
      <c r="AK53">
        <v>-0.31809999999999999</v>
      </c>
      <c r="AL53">
        <v>-90.583799999999997</v>
      </c>
      <c r="AM53">
        <v>-0.31809999999999999</v>
      </c>
      <c r="AN53">
        <v>-90.583799999999997</v>
      </c>
      <c r="AO53">
        <v>47.904033333333302</v>
      </c>
      <c r="AP53">
        <v>1.2623</v>
      </c>
      <c r="AQ53">
        <v>18.257000000000001</v>
      </c>
      <c r="AS53">
        <v>9.3649694017149194</v>
      </c>
      <c r="AT53">
        <v>12.549300000000001</v>
      </c>
      <c r="AU53">
        <v>8.3926333333333307</v>
      </c>
      <c r="AV53">
        <v>0.15913333333333299</v>
      </c>
      <c r="AW53">
        <v>8.1166666666666595E-2</v>
      </c>
      <c r="AX53">
        <v>2.7034968051118198</v>
      </c>
      <c r="AY53">
        <v>5.6733333333333302E-2</v>
      </c>
      <c r="AZ53">
        <v>0.107908825</v>
      </c>
      <c r="BA53">
        <f t="shared" si="1"/>
        <v>3.9213002749999996E-2</v>
      </c>
      <c r="BE53">
        <v>392.13002749999998</v>
      </c>
      <c r="BF53">
        <v>143.78104999999999</v>
      </c>
      <c r="BH53">
        <v>972.37932000000001</v>
      </c>
      <c r="BI53">
        <v>27.211695025000001</v>
      </c>
      <c r="BJ53" t="s">
        <v>926</v>
      </c>
      <c r="BM53">
        <v>726.20516628557505</v>
      </c>
      <c r="BQ53">
        <v>21.458919390530301</v>
      </c>
      <c r="BS53">
        <v>2.61255869698343</v>
      </c>
      <c r="BU53">
        <v>3.1765997679023501</v>
      </c>
      <c r="BV53">
        <v>9.2252125592175407</v>
      </c>
      <c r="BX53">
        <v>8.0524403307921908</v>
      </c>
      <c r="BY53">
        <v>2.6311127007316002</v>
      </c>
      <c r="BZ53">
        <v>0.95172218591552504</v>
      </c>
      <c r="CA53">
        <v>3.4171569965316002</v>
      </c>
      <c r="CC53">
        <v>3.7648045307645699</v>
      </c>
      <c r="CE53">
        <v>2.3985434520319999</v>
      </c>
      <c r="CG53">
        <v>2.2866599370683001</v>
      </c>
    </row>
    <row r="54" spans="1:85">
      <c r="A54">
        <v>2009</v>
      </c>
      <c r="B54" t="s">
        <v>918</v>
      </c>
      <c r="C54" t="s">
        <v>1629</v>
      </c>
      <c r="D54" t="s">
        <v>1629</v>
      </c>
      <c r="E54" t="s">
        <v>927</v>
      </c>
      <c r="F54">
        <v>255495</v>
      </c>
      <c r="G54" t="s">
        <v>94</v>
      </c>
      <c r="H54">
        <v>-2600</v>
      </c>
      <c r="I54">
        <v>-2900</v>
      </c>
      <c r="J54" t="s">
        <v>928</v>
      </c>
      <c r="M54" t="s">
        <v>929</v>
      </c>
      <c r="N54" t="s">
        <v>922</v>
      </c>
      <c r="O54" t="s">
        <v>930</v>
      </c>
      <c r="AA54" t="s">
        <v>924</v>
      </c>
      <c r="AG54" t="s">
        <v>925</v>
      </c>
      <c r="AJ54" t="s">
        <v>69</v>
      </c>
      <c r="AK54">
        <v>-0.44529999999999997</v>
      </c>
      <c r="AL54">
        <v>-91.732299999999995</v>
      </c>
      <c r="AM54">
        <v>-0.45329999999999998</v>
      </c>
      <c r="AN54">
        <v>-91.743300000000005</v>
      </c>
      <c r="AO54">
        <v>49.275633333333303</v>
      </c>
      <c r="AP54">
        <v>3.0249000000000001</v>
      </c>
      <c r="AQ54">
        <v>15.6502</v>
      </c>
      <c r="AS54">
        <v>10.7012364586397</v>
      </c>
      <c r="AT54">
        <v>12.628</v>
      </c>
      <c r="AU54">
        <v>6.3132999999999999</v>
      </c>
      <c r="AV54">
        <v>0.14806666666666701</v>
      </c>
      <c r="AW54">
        <v>0.28796666666666698</v>
      </c>
      <c r="AX54">
        <v>2.3952018491212699</v>
      </c>
      <c r="AY54">
        <v>0.25516666666666699</v>
      </c>
      <c r="AZ54">
        <v>0.85097579999999995</v>
      </c>
      <c r="BA54">
        <f t="shared" si="1"/>
        <v>3.9834317000000001E-2</v>
      </c>
      <c r="BE54">
        <v>398.34316999999999</v>
      </c>
      <c r="BF54">
        <v>432.50580000000002</v>
      </c>
      <c r="BH54">
        <v>1289.01872</v>
      </c>
      <c r="BI54">
        <v>98.446600000000004</v>
      </c>
      <c r="BJ54" t="s">
        <v>926</v>
      </c>
      <c r="BM54">
        <v>2486.7571205672002</v>
      </c>
      <c r="BQ54">
        <v>26.768276189346999</v>
      </c>
      <c r="BS54">
        <v>18.4315253699334</v>
      </c>
      <c r="BU54">
        <v>11.405781315800001</v>
      </c>
      <c r="BV54">
        <v>28.683167036551001</v>
      </c>
      <c r="BX54">
        <v>18.167169672390902</v>
      </c>
      <c r="BY54">
        <v>5.29644055673241</v>
      </c>
      <c r="BZ54">
        <v>1.53980748550908</v>
      </c>
      <c r="CA54">
        <v>5.5204480090448804</v>
      </c>
      <c r="CC54">
        <v>5.3770897128220696</v>
      </c>
      <c r="CE54">
        <v>3.35528825719551</v>
      </c>
      <c r="CG54">
        <v>2.5801981223681398</v>
      </c>
    </row>
    <row r="55" spans="1:85">
      <c r="A55">
        <v>2009</v>
      </c>
      <c r="B55" t="s">
        <v>918</v>
      </c>
      <c r="C55" t="s">
        <v>1630</v>
      </c>
      <c r="D55" t="s">
        <v>1630</v>
      </c>
      <c r="E55" t="s">
        <v>927</v>
      </c>
      <c r="F55">
        <v>255495</v>
      </c>
      <c r="G55" t="s">
        <v>94</v>
      </c>
      <c r="H55">
        <v>-2600</v>
      </c>
      <c r="I55">
        <v>-2900</v>
      </c>
      <c r="J55" t="s">
        <v>928</v>
      </c>
      <c r="M55" t="s">
        <v>929</v>
      </c>
      <c r="N55" t="s">
        <v>922</v>
      </c>
      <c r="O55" t="s">
        <v>930</v>
      </c>
      <c r="AA55" t="s">
        <v>924</v>
      </c>
      <c r="AG55" t="s">
        <v>925</v>
      </c>
      <c r="AJ55" t="s">
        <v>69</v>
      </c>
      <c r="AK55">
        <v>-0.44529999999999997</v>
      </c>
      <c r="AL55">
        <v>-91.732299999999995</v>
      </c>
      <c r="AM55">
        <v>-0.45329999999999998</v>
      </c>
      <c r="AN55">
        <v>-91.743300000000005</v>
      </c>
      <c r="AO55">
        <v>51.274099999999997</v>
      </c>
      <c r="AP55">
        <v>2.4965333333333302</v>
      </c>
      <c r="AQ55">
        <v>17.605733333333301</v>
      </c>
      <c r="AS55">
        <v>7.9182356458616097</v>
      </c>
      <c r="AT55">
        <v>14.2411666666667</v>
      </c>
      <c r="AU55">
        <v>3.8789333333333298</v>
      </c>
      <c r="AV55">
        <v>0.14760000000000001</v>
      </c>
      <c r="AW55">
        <v>0.10199999999999999</v>
      </c>
      <c r="AX55">
        <v>2.7209185185185198</v>
      </c>
      <c r="AY55">
        <v>0.131333333333333</v>
      </c>
      <c r="AZ55">
        <v>0.80779999999999996</v>
      </c>
      <c r="BA55">
        <f t="shared" si="1"/>
        <v>4.0258499999999996E-2</v>
      </c>
      <c r="BE55">
        <v>402.58499999999998</v>
      </c>
      <c r="BF55">
        <v>601.47760000000005</v>
      </c>
      <c r="BH55">
        <v>225.85903999999999</v>
      </c>
      <c r="BI55">
        <v>23.071663900000001</v>
      </c>
      <c r="BJ55" t="s">
        <v>926</v>
      </c>
      <c r="BM55">
        <v>834.25742032790004</v>
      </c>
      <c r="BQ55">
        <v>27.2790708113459</v>
      </c>
      <c r="BS55">
        <v>3.9275626292868</v>
      </c>
      <c r="BU55">
        <v>3.48110894779296</v>
      </c>
      <c r="BV55">
        <v>9.6509424293268502</v>
      </c>
      <c r="BX55">
        <v>9.9675085914651493</v>
      </c>
      <c r="BY55">
        <v>3.7823659824411102</v>
      </c>
      <c r="BZ55">
        <v>1.5648666973421399</v>
      </c>
      <c r="CA55">
        <v>4.7049364592959204</v>
      </c>
      <c r="CC55">
        <v>5.38966813918511</v>
      </c>
      <c r="CE55">
        <v>3.0071365556855798</v>
      </c>
      <c r="CG55">
        <v>2.37362292623181</v>
      </c>
    </row>
    <row r="56" spans="1:85">
      <c r="A56">
        <v>2009</v>
      </c>
      <c r="B56" t="s">
        <v>918</v>
      </c>
      <c r="C56" t="s">
        <v>1631</v>
      </c>
      <c r="D56" t="s">
        <v>1631</v>
      </c>
      <c r="E56" t="s">
        <v>927</v>
      </c>
      <c r="F56">
        <v>255495</v>
      </c>
      <c r="G56" t="s">
        <v>94</v>
      </c>
      <c r="H56">
        <v>-2600</v>
      </c>
      <c r="I56">
        <v>-2900</v>
      </c>
      <c r="J56" t="s">
        <v>928</v>
      </c>
      <c r="M56" t="s">
        <v>929</v>
      </c>
      <c r="N56" t="s">
        <v>922</v>
      </c>
      <c r="O56" t="s">
        <v>930</v>
      </c>
      <c r="AA56" t="s">
        <v>924</v>
      </c>
      <c r="AG56" t="s">
        <v>925</v>
      </c>
      <c r="AJ56" t="s">
        <v>69</v>
      </c>
      <c r="AK56">
        <v>-0.44529999999999997</v>
      </c>
      <c r="AL56">
        <v>-91.732299999999995</v>
      </c>
      <c r="AM56">
        <v>-0.45329999999999998</v>
      </c>
      <c r="AN56">
        <v>-91.743300000000005</v>
      </c>
      <c r="AO56">
        <v>49.455559999999998</v>
      </c>
      <c r="AP56">
        <v>2.7404199999999999</v>
      </c>
      <c r="AQ56">
        <v>17.337879999999998</v>
      </c>
      <c r="AS56">
        <v>8.7925225678646104</v>
      </c>
      <c r="AT56">
        <v>12.72494</v>
      </c>
      <c r="AU56">
        <v>6.4393799999999999</v>
      </c>
      <c r="AV56">
        <v>0.12665999999999999</v>
      </c>
      <c r="AW56">
        <v>0.37530000000000002</v>
      </c>
      <c r="AX56">
        <v>2.5244833908798698</v>
      </c>
      <c r="AY56">
        <v>0.25984000000000002</v>
      </c>
      <c r="AZ56">
        <v>0.75305650000000002</v>
      </c>
      <c r="BA56">
        <f t="shared" si="1"/>
        <v>4.0438080000000001E-2</v>
      </c>
      <c r="BE56">
        <v>404.38080000000002</v>
      </c>
      <c r="BF56">
        <v>339.10624999999999</v>
      </c>
      <c r="BH56">
        <v>1250.3356799999999</v>
      </c>
      <c r="BI56">
        <v>113.21359</v>
      </c>
      <c r="BJ56" t="s">
        <v>926</v>
      </c>
      <c r="BM56">
        <v>3116.8816348528298</v>
      </c>
      <c r="BQ56">
        <v>23.071452682865701</v>
      </c>
      <c r="BS56">
        <v>19.3335293568047</v>
      </c>
      <c r="BU56">
        <v>12.8327201569446</v>
      </c>
      <c r="BV56">
        <v>30.806715952733899</v>
      </c>
      <c r="BX56">
        <v>18.371870050927999</v>
      </c>
      <c r="BY56">
        <v>4.7656626861467402</v>
      </c>
      <c r="BZ56">
        <v>1.50005187291933</v>
      </c>
      <c r="CA56">
        <v>4.8409118043449597</v>
      </c>
      <c r="CC56">
        <v>4.2566468139293203</v>
      </c>
      <c r="CE56">
        <v>2.63365828820154</v>
      </c>
      <c r="CG56">
        <v>2.34580793846215</v>
      </c>
    </row>
    <row r="57" spans="1:85">
      <c r="A57">
        <v>2009</v>
      </c>
      <c r="B57" t="s">
        <v>918</v>
      </c>
      <c r="C57" t="s">
        <v>1632</v>
      </c>
      <c r="D57" t="s">
        <v>1632</v>
      </c>
      <c r="E57" t="s">
        <v>927</v>
      </c>
      <c r="F57">
        <v>255495</v>
      </c>
      <c r="G57" t="s">
        <v>94</v>
      </c>
      <c r="H57">
        <v>-2600</v>
      </c>
      <c r="I57">
        <v>-2900</v>
      </c>
      <c r="J57" t="s">
        <v>928</v>
      </c>
      <c r="M57" t="s">
        <v>929</v>
      </c>
      <c r="N57" t="s">
        <v>922</v>
      </c>
      <c r="O57" t="s">
        <v>930</v>
      </c>
      <c r="AA57" t="s">
        <v>924</v>
      </c>
      <c r="AG57" t="s">
        <v>925</v>
      </c>
      <c r="AJ57" t="s">
        <v>69</v>
      </c>
      <c r="AK57">
        <v>-0.44529999999999997</v>
      </c>
      <c r="AL57">
        <v>-91.732299999999995</v>
      </c>
      <c r="AM57">
        <v>-0.45329999999999998</v>
      </c>
      <c r="AN57">
        <v>-91.743300000000005</v>
      </c>
      <c r="AO57">
        <v>49.085266666666598</v>
      </c>
      <c r="AP57">
        <v>2.5802666666666698</v>
      </c>
      <c r="AQ57">
        <v>16.400033333333301</v>
      </c>
      <c r="AS57">
        <v>10.110002952636</v>
      </c>
      <c r="AT57">
        <v>12.501200000000001</v>
      </c>
      <c r="AU57">
        <v>6.2489999999999997</v>
      </c>
      <c r="AV57">
        <v>0.16143333333333301</v>
      </c>
      <c r="AW57">
        <v>0.37793333333333301</v>
      </c>
      <c r="AX57">
        <v>2.5502636557262099</v>
      </c>
      <c r="AY57">
        <v>0.40889999999999999</v>
      </c>
      <c r="AZ57">
        <v>0.78423259999999995</v>
      </c>
      <c r="BA57">
        <f t="shared" si="1"/>
        <v>4.0445100499999997E-2</v>
      </c>
      <c r="BE57">
        <v>404.45100500000001</v>
      </c>
      <c r="BF57">
        <v>396.46364999999997</v>
      </c>
      <c r="BH57">
        <v>1381.9828</v>
      </c>
      <c r="BI57">
        <v>147.31830500000001</v>
      </c>
      <c r="BJ57" t="s">
        <v>926</v>
      </c>
      <c r="BM57">
        <v>3158.7107146069602</v>
      </c>
      <c r="BQ57">
        <v>24.214947318417899</v>
      </c>
      <c r="BS57">
        <v>21.331283755459999</v>
      </c>
      <c r="BU57">
        <v>14.1337584715265</v>
      </c>
      <c r="BV57">
        <v>32.4341091957453</v>
      </c>
      <c r="BX57">
        <v>19.010406479092399</v>
      </c>
      <c r="BY57">
        <v>4.93020877558516</v>
      </c>
      <c r="BZ57">
        <v>1.6498174686701299</v>
      </c>
      <c r="CA57">
        <v>4.9482958652400901</v>
      </c>
      <c r="CC57">
        <v>4.7282552099963002</v>
      </c>
      <c r="CE57">
        <v>2.8329713237860399</v>
      </c>
      <c r="CG57">
        <v>2.3238999888114198</v>
      </c>
    </row>
    <row r="58" spans="1:85">
      <c r="A58">
        <v>2009</v>
      </c>
      <c r="B58" t="s">
        <v>918</v>
      </c>
      <c r="C58" t="s">
        <v>1633</v>
      </c>
      <c r="D58" t="s">
        <v>1633</v>
      </c>
      <c r="E58" t="s">
        <v>927</v>
      </c>
      <c r="F58">
        <v>255495</v>
      </c>
      <c r="G58" t="s">
        <v>94</v>
      </c>
      <c r="H58">
        <v>-2600</v>
      </c>
      <c r="I58">
        <v>-2900</v>
      </c>
      <c r="J58" t="s">
        <v>928</v>
      </c>
      <c r="M58" t="s">
        <v>929</v>
      </c>
      <c r="N58" t="s">
        <v>922</v>
      </c>
      <c r="O58" t="s">
        <v>930</v>
      </c>
      <c r="AA58" t="s">
        <v>924</v>
      </c>
      <c r="AG58" t="s">
        <v>925</v>
      </c>
      <c r="AJ58" t="s">
        <v>69</v>
      </c>
      <c r="AK58">
        <v>-0.44529999999999997</v>
      </c>
      <c r="AL58">
        <v>-91.732299999999995</v>
      </c>
      <c r="AM58">
        <v>-0.45329999999999998</v>
      </c>
      <c r="AN58">
        <v>-91.743300000000005</v>
      </c>
      <c r="AO58">
        <v>49.036766666666701</v>
      </c>
      <c r="AP58">
        <v>3.1218333333333299</v>
      </c>
      <c r="AQ58">
        <v>15.258333333333301</v>
      </c>
      <c r="AS58">
        <v>11.3044033014618</v>
      </c>
      <c r="AT58">
        <v>12.2188</v>
      </c>
      <c r="AU58">
        <v>6.0325666666666704</v>
      </c>
      <c r="AV58">
        <v>0.171366666666667</v>
      </c>
      <c r="AW58">
        <v>0.43383333333333302</v>
      </c>
      <c r="AX58">
        <v>2.6478082865075301</v>
      </c>
      <c r="AY58">
        <v>0.27803333333333302</v>
      </c>
      <c r="AZ58">
        <v>0.89971590000000001</v>
      </c>
      <c r="BA58">
        <f t="shared" si="1"/>
        <v>4.0971638000000005E-2</v>
      </c>
      <c r="BE58">
        <v>409.71638000000002</v>
      </c>
      <c r="BF58">
        <v>475.33007500000002</v>
      </c>
      <c r="BH58">
        <v>1611.89732</v>
      </c>
      <c r="BI58">
        <v>154.70179999999999</v>
      </c>
      <c r="BJ58" t="s">
        <v>926</v>
      </c>
      <c r="BM58">
        <v>3626.7190525179999</v>
      </c>
      <c r="BQ58">
        <v>28.415152371267201</v>
      </c>
      <c r="BS58">
        <v>22.666960733236198</v>
      </c>
      <c r="BU58">
        <v>15.264882100589899</v>
      </c>
      <c r="BV58">
        <v>36.473735034015398</v>
      </c>
      <c r="BX58">
        <v>22.5304180467155</v>
      </c>
      <c r="BY58">
        <v>5.7320837688603898</v>
      </c>
      <c r="BZ58">
        <v>1.84078620509901</v>
      </c>
      <c r="CA58">
        <v>6.1722486798800302</v>
      </c>
      <c r="CC58">
        <v>5.5393760101776301</v>
      </c>
      <c r="CE58">
        <v>3.5096172790074101</v>
      </c>
      <c r="CG58">
        <v>2.6182337605567301</v>
      </c>
    </row>
    <row r="59" spans="1:85">
      <c r="A59">
        <v>2009</v>
      </c>
      <c r="B59" t="s">
        <v>918</v>
      </c>
      <c r="C59" t="s">
        <v>1634</v>
      </c>
      <c r="D59" t="s">
        <v>1634</v>
      </c>
      <c r="E59" t="s">
        <v>927</v>
      </c>
      <c r="F59">
        <v>255495</v>
      </c>
      <c r="G59" t="s">
        <v>94</v>
      </c>
      <c r="H59">
        <v>-2600</v>
      </c>
      <c r="I59">
        <v>-2900</v>
      </c>
      <c r="J59" t="s">
        <v>928</v>
      </c>
      <c r="M59" t="s">
        <v>929</v>
      </c>
      <c r="N59" t="s">
        <v>922</v>
      </c>
      <c r="O59" t="s">
        <v>930</v>
      </c>
      <c r="AA59" t="s">
        <v>924</v>
      </c>
      <c r="AG59" t="s">
        <v>925</v>
      </c>
      <c r="AJ59" t="s">
        <v>69</v>
      </c>
      <c r="AK59">
        <v>-0.44529999999999997</v>
      </c>
      <c r="AL59">
        <v>-91.732299999999995</v>
      </c>
      <c r="AM59">
        <v>-0.45329999999999998</v>
      </c>
      <c r="AN59">
        <v>-91.743300000000005</v>
      </c>
      <c r="AO59">
        <v>48.197839999999999</v>
      </c>
      <c r="AP59">
        <v>3.1517599999999999</v>
      </c>
      <c r="AQ59">
        <v>14.884460000000001</v>
      </c>
      <c r="AS59">
        <v>10.482503061425</v>
      </c>
      <c r="AT59">
        <v>11.85914</v>
      </c>
      <c r="AU59">
        <v>6.0052199999999996</v>
      </c>
      <c r="AV59">
        <v>0.16818</v>
      </c>
      <c r="AW59">
        <v>0.42674000000000001</v>
      </c>
      <c r="AX59">
        <v>2.17452199629196</v>
      </c>
      <c r="AY59">
        <v>0.32790000000000002</v>
      </c>
      <c r="AZ59">
        <v>0.9243055</v>
      </c>
      <c r="BA59">
        <f t="shared" si="1"/>
        <v>4.1098006999999999E-2</v>
      </c>
      <c r="BE59">
        <v>410.98007000000001</v>
      </c>
      <c r="BF59">
        <v>408.09014999999999</v>
      </c>
      <c r="BH59">
        <v>1439.3834400000001</v>
      </c>
      <c r="BI59">
        <v>129.38695999999999</v>
      </c>
      <c r="BJ59" t="s">
        <v>926</v>
      </c>
    </row>
    <row r="60" spans="1:85">
      <c r="A60">
        <v>2009</v>
      </c>
      <c r="B60" t="s">
        <v>918</v>
      </c>
      <c r="C60" t="s">
        <v>1635</v>
      </c>
      <c r="D60" t="s">
        <v>1635</v>
      </c>
      <c r="E60" t="s">
        <v>919</v>
      </c>
      <c r="F60">
        <v>263248</v>
      </c>
      <c r="G60" t="s">
        <v>95</v>
      </c>
      <c r="J60" t="s">
        <v>920</v>
      </c>
      <c r="M60" t="s">
        <v>921</v>
      </c>
      <c r="N60" t="s">
        <v>922</v>
      </c>
      <c r="O60" t="s">
        <v>923</v>
      </c>
      <c r="AA60" t="s">
        <v>924</v>
      </c>
      <c r="AG60" t="s">
        <v>925</v>
      </c>
      <c r="AJ60" t="s">
        <v>69</v>
      </c>
      <c r="AK60">
        <v>-0.31809999999999999</v>
      </c>
      <c r="AL60">
        <v>-90.583799999999997</v>
      </c>
      <c r="AM60">
        <v>-0.31809999999999999</v>
      </c>
      <c r="AN60">
        <v>-90.583799999999997</v>
      </c>
      <c r="AO60">
        <v>48.569575</v>
      </c>
      <c r="AP60">
        <v>1.3130500000000001</v>
      </c>
      <c r="AQ60">
        <v>19.05425</v>
      </c>
      <c r="AS60">
        <v>9.1521401728912704</v>
      </c>
      <c r="AT60">
        <v>13.6895375</v>
      </c>
      <c r="AU60">
        <v>7.063275</v>
      </c>
      <c r="AV60">
        <v>0.1479125</v>
      </c>
      <c r="AW60">
        <v>7.2675000000000003E-2</v>
      </c>
      <c r="AX60">
        <v>2.5744167217443201</v>
      </c>
      <c r="AY60">
        <v>8.4250000000000005E-2</v>
      </c>
      <c r="AZ60">
        <v>0.1128487</v>
      </c>
      <c r="BA60">
        <f t="shared" si="1"/>
        <v>4.2207245999999997E-2</v>
      </c>
      <c r="BE60">
        <v>422.07245999999998</v>
      </c>
      <c r="BF60">
        <v>156.5702</v>
      </c>
      <c r="BH60">
        <v>786.13919999999996</v>
      </c>
      <c r="BI60">
        <v>29.526948099999998</v>
      </c>
      <c r="BJ60" t="s">
        <v>926</v>
      </c>
      <c r="BM60">
        <v>653.90643640124301</v>
      </c>
      <c r="BQ60">
        <v>21.047296607366398</v>
      </c>
      <c r="BS60">
        <v>2.4658417455363102</v>
      </c>
      <c r="BU60">
        <v>3.3804434661886398</v>
      </c>
      <c r="BV60">
        <v>9.2877081979958405</v>
      </c>
      <c r="BX60">
        <v>8.1822049615031194</v>
      </c>
      <c r="BY60">
        <v>2.5591839849415101</v>
      </c>
      <c r="BZ60">
        <v>1.0506663299088099</v>
      </c>
      <c r="CA60">
        <v>3.3804424200000001</v>
      </c>
      <c r="CC60">
        <v>3.8832864860793102</v>
      </c>
      <c r="CE60">
        <v>2.506205612264</v>
      </c>
      <c r="CG60">
        <v>2.1894677849711601</v>
      </c>
    </row>
    <row r="61" spans="1:85">
      <c r="A61">
        <v>2009</v>
      </c>
      <c r="B61" t="s">
        <v>918</v>
      </c>
      <c r="C61" t="s">
        <v>1636</v>
      </c>
      <c r="D61" t="s">
        <v>1636</v>
      </c>
      <c r="E61" t="s">
        <v>919</v>
      </c>
      <c r="F61">
        <v>263248</v>
      </c>
      <c r="G61" t="s">
        <v>95</v>
      </c>
      <c r="J61" t="s">
        <v>920</v>
      </c>
      <c r="M61" t="s">
        <v>921</v>
      </c>
      <c r="N61" t="s">
        <v>922</v>
      </c>
      <c r="O61" t="s">
        <v>923</v>
      </c>
      <c r="AA61" t="s">
        <v>924</v>
      </c>
      <c r="AG61" t="s">
        <v>925</v>
      </c>
      <c r="AJ61" t="s">
        <v>69</v>
      </c>
      <c r="AK61">
        <v>-0.31809999999999999</v>
      </c>
      <c r="AL61">
        <v>-90.583799999999997</v>
      </c>
      <c r="AM61">
        <v>-0.31809999999999999</v>
      </c>
      <c r="AN61">
        <v>-90.583799999999997</v>
      </c>
      <c r="AO61">
        <v>48.817250000000001</v>
      </c>
      <c r="AP61">
        <v>1.29761666666667</v>
      </c>
      <c r="AQ61">
        <v>18.841899999999999</v>
      </c>
      <c r="AS61">
        <v>9.3421527283846206</v>
      </c>
      <c r="AT61">
        <v>13.4339</v>
      </c>
      <c r="AU61">
        <v>8.0696333333333392</v>
      </c>
      <c r="AV61">
        <v>0.177916666666667</v>
      </c>
      <c r="AW61">
        <v>7.0833333333333304E-2</v>
      </c>
      <c r="AX61">
        <v>2.5280244989153502</v>
      </c>
      <c r="AY61">
        <v>0.1028</v>
      </c>
      <c r="AZ61">
        <v>9.7919300000000001E-2</v>
      </c>
      <c r="BA61">
        <f t="shared" si="1"/>
        <v>4.2530189000000003E-2</v>
      </c>
      <c r="BE61">
        <v>425.30189000000001</v>
      </c>
      <c r="BF61">
        <v>127.50395</v>
      </c>
      <c r="BH61">
        <v>889.70992000000001</v>
      </c>
      <c r="BI61">
        <v>21.8621771</v>
      </c>
      <c r="BJ61" t="s">
        <v>926</v>
      </c>
      <c r="BM61">
        <v>579.50662521175502</v>
      </c>
      <c r="BQ61">
        <v>18.763262615206401</v>
      </c>
      <c r="BS61">
        <v>2.18282381618612</v>
      </c>
      <c r="BU61">
        <v>3.2675524235647302</v>
      </c>
      <c r="BV61">
        <v>8.01030589098864</v>
      </c>
      <c r="BX61">
        <v>6.7587425254967801</v>
      </c>
      <c r="BY61">
        <v>2.2772291697215299</v>
      </c>
      <c r="BZ61">
        <v>0.93528499477312899</v>
      </c>
      <c r="CA61">
        <v>2.9659809687794998</v>
      </c>
      <c r="CC61">
        <v>3.4224867321506101</v>
      </c>
      <c r="CE61">
        <v>2.1124200420000001</v>
      </c>
      <c r="CG61">
        <v>2.0223512509258699</v>
      </c>
    </row>
    <row r="62" spans="1:85">
      <c r="A62">
        <v>2009</v>
      </c>
      <c r="B62" t="s">
        <v>918</v>
      </c>
      <c r="C62" t="s">
        <v>1637</v>
      </c>
      <c r="D62" t="s">
        <v>1637</v>
      </c>
      <c r="E62" t="s">
        <v>927</v>
      </c>
      <c r="F62">
        <v>255495</v>
      </c>
      <c r="G62" t="s">
        <v>94</v>
      </c>
      <c r="H62">
        <v>-2600</v>
      </c>
      <c r="I62">
        <v>-2900</v>
      </c>
      <c r="J62" t="s">
        <v>928</v>
      </c>
      <c r="M62" t="s">
        <v>929</v>
      </c>
      <c r="N62" t="s">
        <v>922</v>
      </c>
      <c r="O62" t="s">
        <v>930</v>
      </c>
      <c r="AA62" t="s">
        <v>924</v>
      </c>
      <c r="AG62" t="s">
        <v>925</v>
      </c>
      <c r="AJ62" t="s">
        <v>69</v>
      </c>
      <c r="AK62">
        <v>-0.44529999999999997</v>
      </c>
      <c r="AL62">
        <v>-91.732299999999995</v>
      </c>
      <c r="AM62">
        <v>-0.45329999999999998</v>
      </c>
      <c r="AN62">
        <v>-91.743300000000005</v>
      </c>
      <c r="AO62">
        <v>49.674866666666702</v>
      </c>
      <c r="AP62">
        <v>1.4685999999999999</v>
      </c>
      <c r="AQ62">
        <v>18.2907333333333</v>
      </c>
      <c r="AS62">
        <v>7.8552689608054598</v>
      </c>
      <c r="AT62">
        <v>13.5720666666667</v>
      </c>
      <c r="AU62">
        <v>6.4384666666666703</v>
      </c>
      <c r="AV62">
        <v>0.15115000000000001</v>
      </c>
      <c r="AW62">
        <v>0.18303333333333299</v>
      </c>
      <c r="AX62">
        <v>1.9514687242798401</v>
      </c>
      <c r="AY62">
        <v>0.116066666666667</v>
      </c>
      <c r="AZ62">
        <v>0.70080359999999997</v>
      </c>
      <c r="BA62">
        <f t="shared" si="1"/>
        <v>4.2572312000000001E-2</v>
      </c>
      <c r="BE62">
        <v>425.72311999999999</v>
      </c>
      <c r="BF62">
        <v>249.19465</v>
      </c>
      <c r="BH62">
        <v>32.568624</v>
      </c>
      <c r="BI62">
        <v>6.4932564599999996</v>
      </c>
      <c r="BJ62" t="s">
        <v>926</v>
      </c>
    </row>
    <row r="63" spans="1:85">
      <c r="A63">
        <v>2009</v>
      </c>
      <c r="B63" t="s">
        <v>918</v>
      </c>
      <c r="C63" t="s">
        <v>1638</v>
      </c>
      <c r="D63" t="s">
        <v>1638</v>
      </c>
      <c r="E63" t="s">
        <v>927</v>
      </c>
      <c r="F63">
        <v>255495</v>
      </c>
      <c r="G63" t="s">
        <v>94</v>
      </c>
      <c r="H63">
        <v>-2600</v>
      </c>
      <c r="I63">
        <v>-2900</v>
      </c>
      <c r="J63" t="s">
        <v>928</v>
      </c>
      <c r="M63" t="s">
        <v>929</v>
      </c>
      <c r="N63" t="s">
        <v>922</v>
      </c>
      <c r="O63" t="s">
        <v>930</v>
      </c>
      <c r="AA63" t="s">
        <v>924</v>
      </c>
      <c r="AG63" t="s">
        <v>925</v>
      </c>
      <c r="AJ63" t="s">
        <v>69</v>
      </c>
      <c r="AK63">
        <v>-0.44529999999999997</v>
      </c>
      <c r="AL63">
        <v>-91.732299999999995</v>
      </c>
      <c r="AM63">
        <v>-0.45329999999999998</v>
      </c>
      <c r="AN63">
        <v>-91.743300000000005</v>
      </c>
      <c r="AO63">
        <v>49.179733333333303</v>
      </c>
      <c r="AP63">
        <v>3.3034333333333299</v>
      </c>
      <c r="AQ63">
        <v>14.830966666666701</v>
      </c>
      <c r="AS63">
        <v>10.9692032035663</v>
      </c>
      <c r="AT63">
        <v>11.6750666666667</v>
      </c>
      <c r="AU63">
        <v>6.1005000000000003</v>
      </c>
      <c r="AV63">
        <v>0.151</v>
      </c>
      <c r="AW63">
        <v>0.43186666666666701</v>
      </c>
      <c r="AX63">
        <v>2.5956720997887901</v>
      </c>
      <c r="AY63">
        <v>0.32636666666666703</v>
      </c>
      <c r="AZ63">
        <v>0.93133109999999997</v>
      </c>
      <c r="BA63">
        <f t="shared" si="1"/>
        <v>4.3133951999999996E-2</v>
      </c>
      <c r="BE63">
        <v>431.33951999999999</v>
      </c>
      <c r="BF63">
        <v>440.64434999999997</v>
      </c>
      <c r="BH63">
        <v>1534.21928</v>
      </c>
      <c r="BI63">
        <v>137.82524000000001</v>
      </c>
      <c r="BJ63" t="s">
        <v>926</v>
      </c>
      <c r="BM63">
        <v>3703.41279652608</v>
      </c>
      <c r="BQ63">
        <v>28.2503017860301</v>
      </c>
      <c r="BS63">
        <v>22.4475082214507</v>
      </c>
      <c r="BU63">
        <v>15.084103653972001</v>
      </c>
      <c r="BV63">
        <v>36.820753351311303</v>
      </c>
      <c r="BX63">
        <v>22.785939675714701</v>
      </c>
      <c r="BY63">
        <v>6.1108081327837898</v>
      </c>
      <c r="BZ63">
        <v>1.7317402719475801</v>
      </c>
      <c r="CA63">
        <v>6.0929717667688896</v>
      </c>
      <c r="CC63">
        <v>5.5114269471173802</v>
      </c>
      <c r="CE63">
        <v>3.1891682770493701</v>
      </c>
      <c r="CG63">
        <v>2.6638130734966698</v>
      </c>
    </row>
    <row r="64" spans="1:85">
      <c r="A64">
        <v>2009</v>
      </c>
      <c r="B64" t="s">
        <v>918</v>
      </c>
      <c r="C64" t="s">
        <v>1639</v>
      </c>
      <c r="D64" t="s">
        <v>1639</v>
      </c>
      <c r="E64" t="s">
        <v>927</v>
      </c>
      <c r="F64">
        <v>255495</v>
      </c>
      <c r="G64" t="s">
        <v>94</v>
      </c>
      <c r="H64">
        <v>-2600</v>
      </c>
      <c r="I64">
        <v>-2900</v>
      </c>
      <c r="J64" t="s">
        <v>928</v>
      </c>
      <c r="M64" t="s">
        <v>929</v>
      </c>
      <c r="N64" t="s">
        <v>922</v>
      </c>
      <c r="O64" t="s">
        <v>930</v>
      </c>
      <c r="AA64" t="s">
        <v>924</v>
      </c>
      <c r="AG64" t="s">
        <v>925</v>
      </c>
      <c r="AJ64" t="s">
        <v>69</v>
      </c>
      <c r="AK64">
        <v>-0.44529999999999997</v>
      </c>
      <c r="AL64">
        <v>-91.732299999999995</v>
      </c>
      <c r="AM64">
        <v>-0.45329999999999998</v>
      </c>
      <c r="AN64">
        <v>-91.743300000000005</v>
      </c>
      <c r="AO64">
        <v>48.312516666666703</v>
      </c>
      <c r="AP64">
        <v>3.1996833333333301</v>
      </c>
      <c r="AQ64">
        <v>15.4240166666667</v>
      </c>
      <c r="AS64">
        <v>10.9570698666894</v>
      </c>
      <c r="AT64">
        <v>12.216100000000001</v>
      </c>
      <c r="AU64">
        <v>6.1013833333333301</v>
      </c>
      <c r="AV64">
        <v>0.16864999999999999</v>
      </c>
      <c r="AW64">
        <v>0.41628333333333301</v>
      </c>
      <c r="AX64">
        <v>2.6414036222394701</v>
      </c>
      <c r="AY64">
        <v>0.34320000000000001</v>
      </c>
      <c r="AZ64">
        <v>1.0002698000000001</v>
      </c>
      <c r="BA64">
        <f t="shared" si="1"/>
        <v>4.3541140999999998E-2</v>
      </c>
      <c r="BE64">
        <v>435.41140999999999</v>
      </c>
      <c r="BF64">
        <v>483.27485000000001</v>
      </c>
      <c r="BH64">
        <v>1704.8614</v>
      </c>
      <c r="BI64">
        <v>156.81137000000001</v>
      </c>
      <c r="BJ64" t="s">
        <v>926</v>
      </c>
    </row>
    <row r="65" spans="1:85">
      <c r="A65">
        <v>2009</v>
      </c>
      <c r="B65" t="s">
        <v>918</v>
      </c>
      <c r="C65" t="s">
        <v>1640</v>
      </c>
      <c r="D65" t="s">
        <v>1640</v>
      </c>
      <c r="E65" t="s">
        <v>919</v>
      </c>
      <c r="F65">
        <v>263248</v>
      </c>
      <c r="G65" t="s">
        <v>95</v>
      </c>
      <c r="J65" t="s">
        <v>920</v>
      </c>
      <c r="M65" t="s">
        <v>921</v>
      </c>
      <c r="N65" t="s">
        <v>922</v>
      </c>
      <c r="O65" t="s">
        <v>923</v>
      </c>
      <c r="AA65" t="s">
        <v>924</v>
      </c>
      <c r="AG65" t="s">
        <v>925</v>
      </c>
      <c r="AJ65" t="s">
        <v>69</v>
      </c>
      <c r="AK65">
        <v>-0.31809999999999999</v>
      </c>
      <c r="AL65">
        <v>-90.583799999999997</v>
      </c>
      <c r="AM65">
        <v>-0.31809999999999999</v>
      </c>
      <c r="AN65">
        <v>-90.583799999999997</v>
      </c>
      <c r="AO65">
        <v>47.495699999999999</v>
      </c>
      <c r="AP65">
        <v>1.2605666666666699</v>
      </c>
      <c r="AQ65">
        <v>18.2884666666667</v>
      </c>
      <c r="AS65">
        <v>8.7902359005301207</v>
      </c>
      <c r="AT65">
        <v>13.574</v>
      </c>
      <c r="AU65">
        <v>7.6623333333333301</v>
      </c>
      <c r="AV65">
        <v>0.17380000000000001</v>
      </c>
      <c r="AW65">
        <v>7.9000000000000001E-2</v>
      </c>
      <c r="AX65">
        <v>2.6148609433251502</v>
      </c>
      <c r="AY65">
        <v>0.1014</v>
      </c>
      <c r="AZ65">
        <v>9.6162899999999996E-2</v>
      </c>
      <c r="BA65">
        <f t="shared" si="1"/>
        <v>4.3779838000000001E-2</v>
      </c>
      <c r="BE65">
        <v>437.79838000000001</v>
      </c>
      <c r="BF65">
        <v>133.70474999999999</v>
      </c>
      <c r="BH65">
        <v>649.50072</v>
      </c>
      <c r="BI65">
        <v>24.309278299999999</v>
      </c>
      <c r="BJ65" t="s">
        <v>926</v>
      </c>
    </row>
    <row r="66" spans="1:85">
      <c r="A66">
        <v>2009</v>
      </c>
      <c r="B66" t="s">
        <v>918</v>
      </c>
      <c r="C66" t="s">
        <v>1641</v>
      </c>
      <c r="D66" t="s">
        <v>1641</v>
      </c>
      <c r="E66" t="s">
        <v>927</v>
      </c>
      <c r="F66">
        <v>255495</v>
      </c>
      <c r="G66" t="s">
        <v>94</v>
      </c>
      <c r="H66">
        <v>-2600</v>
      </c>
      <c r="I66">
        <v>-2900</v>
      </c>
      <c r="J66" t="s">
        <v>928</v>
      </c>
      <c r="M66" t="s">
        <v>929</v>
      </c>
      <c r="N66" t="s">
        <v>922</v>
      </c>
      <c r="O66" t="s">
        <v>930</v>
      </c>
      <c r="AA66" t="s">
        <v>924</v>
      </c>
      <c r="AG66" t="s">
        <v>925</v>
      </c>
      <c r="AJ66" t="s">
        <v>69</v>
      </c>
      <c r="AK66">
        <v>-0.44529999999999997</v>
      </c>
      <c r="AL66">
        <v>-91.732299999999995</v>
      </c>
      <c r="AM66">
        <v>-0.45329999999999998</v>
      </c>
      <c r="AN66">
        <v>-91.743300000000005</v>
      </c>
      <c r="AO66">
        <v>49.111966666666703</v>
      </c>
      <c r="AP66">
        <v>3.1419999999999999</v>
      </c>
      <c r="AQ66">
        <v>15.0779</v>
      </c>
      <c r="AS66">
        <v>10.872069841865001</v>
      </c>
      <c r="AT66">
        <v>11.9386333333333</v>
      </c>
      <c r="AU66">
        <v>6.2857666666666701</v>
      </c>
      <c r="AV66">
        <v>0.22864999999999999</v>
      </c>
      <c r="AW66">
        <v>0.418866666666667</v>
      </c>
      <c r="AX66">
        <v>2.4022417009602202</v>
      </c>
      <c r="AY66">
        <v>0.327633333333333</v>
      </c>
      <c r="AZ66">
        <v>0.8347291</v>
      </c>
      <c r="BA66">
        <f t="shared" ref="BA66:BA97" si="2">BE66/10000</f>
        <v>4.4397642000000001E-2</v>
      </c>
      <c r="BE66">
        <v>443.97642000000002</v>
      </c>
      <c r="BF66">
        <v>439.48169999999999</v>
      </c>
      <c r="BH66">
        <v>1546.69768</v>
      </c>
      <c r="BI66">
        <v>149.07628</v>
      </c>
      <c r="BJ66" t="s">
        <v>926</v>
      </c>
    </row>
    <row r="67" spans="1:85">
      <c r="A67">
        <v>2009</v>
      </c>
      <c r="B67" t="s">
        <v>918</v>
      </c>
      <c r="C67" t="s">
        <v>1642</v>
      </c>
      <c r="D67" t="s">
        <v>1642</v>
      </c>
      <c r="E67" t="s">
        <v>927</v>
      </c>
      <c r="F67">
        <v>255495</v>
      </c>
      <c r="G67" t="s">
        <v>94</v>
      </c>
      <c r="H67">
        <v>-2600</v>
      </c>
      <c r="I67">
        <v>-2900</v>
      </c>
      <c r="J67" t="s">
        <v>928</v>
      </c>
      <c r="M67" t="s">
        <v>929</v>
      </c>
      <c r="N67" t="s">
        <v>922</v>
      </c>
      <c r="O67" t="s">
        <v>930</v>
      </c>
      <c r="AA67" t="s">
        <v>924</v>
      </c>
      <c r="AG67" t="s">
        <v>925</v>
      </c>
      <c r="AJ67" t="s">
        <v>69</v>
      </c>
      <c r="AK67">
        <v>-0.44529999999999997</v>
      </c>
      <c r="AL67">
        <v>-91.732299999999995</v>
      </c>
      <c r="AM67">
        <v>-0.45329999999999998</v>
      </c>
      <c r="AN67">
        <v>-91.743300000000005</v>
      </c>
      <c r="AO67">
        <v>52.327199999999998</v>
      </c>
      <c r="AP67">
        <v>2.67265</v>
      </c>
      <c r="AQ67">
        <v>19.523333333333301</v>
      </c>
      <c r="AS67">
        <v>6.7573019734764896</v>
      </c>
      <c r="AT67">
        <v>13.5915</v>
      </c>
      <c r="AU67">
        <v>2.7716333333333298</v>
      </c>
      <c r="AV67">
        <v>0.17055000000000001</v>
      </c>
      <c r="AW67">
        <v>0.47596666666666698</v>
      </c>
      <c r="AX67">
        <v>3.2676683127572002</v>
      </c>
      <c r="AY67">
        <v>0.52593333333333303</v>
      </c>
      <c r="AZ67">
        <v>0.80059999999999998</v>
      </c>
      <c r="BA67">
        <f t="shared" si="2"/>
        <v>4.5582999999999999E-2</v>
      </c>
      <c r="BE67">
        <v>455.83</v>
      </c>
      <c r="BF67">
        <v>467.77285000000001</v>
      </c>
      <c r="BH67">
        <v>480.41840000000002</v>
      </c>
      <c r="BI67">
        <v>187.04854</v>
      </c>
      <c r="BJ67" t="s">
        <v>926</v>
      </c>
    </row>
    <row r="68" spans="1:85">
      <c r="A68">
        <v>2009</v>
      </c>
      <c r="B68" t="s">
        <v>918</v>
      </c>
      <c r="C68" t="s">
        <v>1643</v>
      </c>
      <c r="D68" t="s">
        <v>1643</v>
      </c>
      <c r="E68" t="s">
        <v>927</v>
      </c>
      <c r="F68">
        <v>255495</v>
      </c>
      <c r="G68" t="s">
        <v>94</v>
      </c>
      <c r="H68">
        <v>-2600</v>
      </c>
      <c r="I68">
        <v>-2900</v>
      </c>
      <c r="J68" t="s">
        <v>928</v>
      </c>
      <c r="M68" t="s">
        <v>929</v>
      </c>
      <c r="N68" t="s">
        <v>922</v>
      </c>
      <c r="O68" t="s">
        <v>930</v>
      </c>
      <c r="AA68" t="s">
        <v>924</v>
      </c>
      <c r="AG68" t="s">
        <v>925</v>
      </c>
      <c r="AJ68" t="s">
        <v>69</v>
      </c>
      <c r="AK68">
        <v>-0.44529999999999997</v>
      </c>
      <c r="AL68">
        <v>-91.732299999999995</v>
      </c>
      <c r="AM68">
        <v>-0.45329999999999998</v>
      </c>
      <c r="AN68">
        <v>-91.743300000000005</v>
      </c>
      <c r="AO68">
        <v>49.200533333333297</v>
      </c>
      <c r="AP68">
        <v>3.1186333333333298</v>
      </c>
      <c r="AQ68">
        <v>15.275133333333301</v>
      </c>
      <c r="AS68">
        <v>10.438703048633201</v>
      </c>
      <c r="AT68">
        <v>12.163033333333299</v>
      </c>
      <c r="AU68">
        <v>6.0888666666666698</v>
      </c>
      <c r="AV68">
        <v>0.17974999999999999</v>
      </c>
      <c r="AW68">
        <v>0.4476</v>
      </c>
      <c r="AX68">
        <v>2.8146850480109702</v>
      </c>
      <c r="AY68">
        <v>0.33123333333333299</v>
      </c>
      <c r="AZ68">
        <v>0.85492769999999996</v>
      </c>
      <c r="BA68">
        <f t="shared" si="2"/>
        <v>4.5598147499999998E-2</v>
      </c>
      <c r="BE68">
        <v>455.98147499999999</v>
      </c>
      <c r="BF68">
        <v>465.83510000000001</v>
      </c>
      <c r="BH68">
        <v>1517.0614800000001</v>
      </c>
      <c r="BI68">
        <v>165.24965</v>
      </c>
      <c r="BJ68" t="s">
        <v>926</v>
      </c>
      <c r="BM68">
        <v>3676.25513233216</v>
      </c>
      <c r="BQ68">
        <v>28.3172874519381</v>
      </c>
      <c r="BS68">
        <v>21.999005441018699</v>
      </c>
      <c r="BU68">
        <v>14.441936759015</v>
      </c>
      <c r="BV68">
        <v>34.794638585405401</v>
      </c>
      <c r="BX68">
        <v>21.9598307699816</v>
      </c>
      <c r="BY68">
        <v>5.5365162251838704</v>
      </c>
      <c r="BZ68">
        <v>1.9481530773328199</v>
      </c>
      <c r="CA68">
        <v>5.9853452077595497</v>
      </c>
      <c r="CC68">
        <v>5.8448569693067203</v>
      </c>
      <c r="CE68">
        <v>3.31890533951406</v>
      </c>
      <c r="CG68">
        <v>2.6342072356104498</v>
      </c>
    </row>
    <row r="69" spans="1:85">
      <c r="A69">
        <v>2009</v>
      </c>
      <c r="B69" t="s">
        <v>918</v>
      </c>
      <c r="C69" t="s">
        <v>1644</v>
      </c>
      <c r="D69" t="s">
        <v>1644</v>
      </c>
      <c r="E69" t="s">
        <v>919</v>
      </c>
      <c r="F69">
        <v>263248</v>
      </c>
      <c r="G69" t="s">
        <v>95</v>
      </c>
      <c r="J69" t="s">
        <v>920</v>
      </c>
      <c r="M69" t="s">
        <v>921</v>
      </c>
      <c r="N69" t="s">
        <v>922</v>
      </c>
      <c r="O69" t="s">
        <v>923</v>
      </c>
      <c r="AA69" t="s">
        <v>924</v>
      </c>
      <c r="AG69" t="s">
        <v>925</v>
      </c>
      <c r="AJ69" t="s">
        <v>69</v>
      </c>
      <c r="AK69">
        <v>-0.31809999999999999</v>
      </c>
      <c r="AL69">
        <v>-90.583799999999997</v>
      </c>
      <c r="AM69">
        <v>-0.31809999999999999</v>
      </c>
      <c r="AN69">
        <v>-90.583799999999997</v>
      </c>
      <c r="AO69">
        <v>48.32808</v>
      </c>
      <c r="AP69">
        <v>1.3908133333333299</v>
      </c>
      <c r="AQ69">
        <v>18.282506666666698</v>
      </c>
      <c r="AS69">
        <v>10.364729693695899</v>
      </c>
      <c r="AT69">
        <v>13.1885266666667</v>
      </c>
      <c r="AU69">
        <v>7.3031933333333301</v>
      </c>
      <c r="AV69">
        <v>0.201913333333333</v>
      </c>
      <c r="AW69">
        <v>5.71333333333333E-2</v>
      </c>
      <c r="AX69">
        <v>2.7139660275101698</v>
      </c>
      <c r="AY69">
        <v>6.5773333333333295E-2</v>
      </c>
      <c r="AZ69">
        <v>0.1062622</v>
      </c>
      <c r="BA69">
        <f t="shared" si="2"/>
        <v>4.563325E-2</v>
      </c>
      <c r="BE69">
        <v>456.33249999999998</v>
      </c>
      <c r="BF69">
        <v>183.6987</v>
      </c>
      <c r="BH69">
        <v>943.36703999999997</v>
      </c>
      <c r="BI69">
        <v>13.4028014</v>
      </c>
      <c r="BJ69" t="s">
        <v>926</v>
      </c>
      <c r="BM69">
        <v>461.19117150175401</v>
      </c>
      <c r="BQ69">
        <v>23.975491823463901</v>
      </c>
      <c r="BS69">
        <v>2.4931943952711602</v>
      </c>
      <c r="BU69">
        <v>2.5329973545976401</v>
      </c>
      <c r="BV69">
        <v>7.6067036073368097</v>
      </c>
      <c r="BX69">
        <v>7.2353230085537898</v>
      </c>
      <c r="BY69">
        <v>2.3830534034388702</v>
      </c>
      <c r="BZ69">
        <v>1.1444431983321299</v>
      </c>
      <c r="CA69">
        <v>3.7053135069753602</v>
      </c>
      <c r="CC69">
        <v>4.4204650355929997</v>
      </c>
      <c r="CE69">
        <v>2.6107138115712001</v>
      </c>
      <c r="CG69">
        <v>2.3983320817774101</v>
      </c>
    </row>
    <row r="70" spans="1:85">
      <c r="A70">
        <v>2009</v>
      </c>
      <c r="B70" t="s">
        <v>918</v>
      </c>
      <c r="C70" t="s">
        <v>1645</v>
      </c>
      <c r="D70" t="s">
        <v>1645</v>
      </c>
      <c r="E70" t="s">
        <v>919</v>
      </c>
      <c r="F70">
        <v>263248</v>
      </c>
      <c r="G70" t="s">
        <v>95</v>
      </c>
      <c r="J70" t="s">
        <v>920</v>
      </c>
      <c r="M70" t="s">
        <v>921</v>
      </c>
      <c r="N70" t="s">
        <v>922</v>
      </c>
      <c r="O70" t="s">
        <v>923</v>
      </c>
      <c r="AA70" t="s">
        <v>924</v>
      </c>
      <c r="AG70" t="s">
        <v>925</v>
      </c>
      <c r="AJ70" t="s">
        <v>69</v>
      </c>
      <c r="AK70">
        <v>-0.31809999999999999</v>
      </c>
      <c r="AL70">
        <v>-90.583799999999997</v>
      </c>
      <c r="AM70">
        <v>-0.31809999999999999</v>
      </c>
      <c r="AN70">
        <v>-90.583799999999997</v>
      </c>
      <c r="AO70">
        <v>47.488844444444403</v>
      </c>
      <c r="AP70">
        <v>1.35638888888889</v>
      </c>
      <c r="AQ70">
        <v>17.667844444444398</v>
      </c>
      <c r="AS70">
        <v>10.582347535029101</v>
      </c>
      <c r="AT70">
        <v>13.063266666666699</v>
      </c>
      <c r="AU70">
        <v>7.3871888888888897</v>
      </c>
      <c r="AV70">
        <v>0.20039999999999999</v>
      </c>
      <c r="AW70">
        <v>6.1277777777777799E-2</v>
      </c>
      <c r="AX70">
        <v>2.66572897305331</v>
      </c>
      <c r="AY70">
        <v>8.5011111111111107E-2</v>
      </c>
      <c r="AZ70">
        <v>0.1181179</v>
      </c>
      <c r="BA70">
        <f t="shared" si="2"/>
        <v>4.5999999999999999E-2</v>
      </c>
      <c r="BE70">
        <v>460</v>
      </c>
      <c r="BF70">
        <v>194.16255000000001</v>
      </c>
      <c r="BH70">
        <v>1164.8586399999999</v>
      </c>
      <c r="BI70">
        <v>15.2873506</v>
      </c>
      <c r="BJ70" t="s">
        <v>926</v>
      </c>
      <c r="BM70">
        <v>443.75335672584498</v>
      </c>
      <c r="BQ70">
        <v>23.464352317155299</v>
      </c>
      <c r="BS70">
        <v>2.38975086858387</v>
      </c>
      <c r="BU70">
        <v>2.3430987956242899</v>
      </c>
      <c r="BV70">
        <v>7.2370822500596903</v>
      </c>
      <c r="BX70">
        <v>6.7441123597090904</v>
      </c>
      <c r="BY70">
        <v>2.2662950802859898</v>
      </c>
      <c r="BZ70">
        <v>1.02323458821137</v>
      </c>
      <c r="CA70">
        <v>3.3553424449608</v>
      </c>
      <c r="CC70">
        <v>4.2649901916051798</v>
      </c>
      <c r="CE70">
        <v>2.5940154425031099</v>
      </c>
      <c r="CG70">
        <v>2.4712198883803</v>
      </c>
    </row>
    <row r="71" spans="1:85">
      <c r="A71">
        <v>2009</v>
      </c>
      <c r="B71" t="s">
        <v>918</v>
      </c>
      <c r="C71" t="s">
        <v>1646</v>
      </c>
      <c r="D71" t="s">
        <v>1646</v>
      </c>
      <c r="E71" t="s">
        <v>927</v>
      </c>
      <c r="F71">
        <v>255495</v>
      </c>
      <c r="G71" t="s">
        <v>94</v>
      </c>
      <c r="H71">
        <v>-2600</v>
      </c>
      <c r="I71">
        <v>-2900</v>
      </c>
      <c r="J71" t="s">
        <v>928</v>
      </c>
      <c r="M71" t="s">
        <v>929</v>
      </c>
      <c r="N71" t="s">
        <v>922</v>
      </c>
      <c r="O71" t="s">
        <v>930</v>
      </c>
      <c r="AA71" t="s">
        <v>924</v>
      </c>
      <c r="AG71" t="s">
        <v>925</v>
      </c>
      <c r="AJ71" t="s">
        <v>69</v>
      </c>
      <c r="AK71">
        <v>-0.44529999999999997</v>
      </c>
      <c r="AL71">
        <v>-91.732299999999995</v>
      </c>
      <c r="AM71">
        <v>-0.45329999999999998</v>
      </c>
      <c r="AN71">
        <v>-91.743300000000005</v>
      </c>
      <c r="AO71">
        <v>49.1062333333333</v>
      </c>
      <c r="AP71">
        <v>2.798</v>
      </c>
      <c r="AQ71">
        <v>16.226666666666699</v>
      </c>
      <c r="AS71">
        <v>9.8988695576409604</v>
      </c>
      <c r="AT71">
        <v>12.416833333333299</v>
      </c>
      <c r="AU71">
        <v>6.3175999999999997</v>
      </c>
      <c r="AV71">
        <v>0.1195</v>
      </c>
      <c r="AW71">
        <v>0.40533333333333299</v>
      </c>
      <c r="AX71">
        <v>2.72893704276964</v>
      </c>
      <c r="AY71">
        <v>0.29476666666666701</v>
      </c>
      <c r="AZ71">
        <v>0.75261739999999999</v>
      </c>
      <c r="BA71">
        <f t="shared" si="2"/>
        <v>4.6307217999999997E-2</v>
      </c>
      <c r="BE71">
        <v>463.07218</v>
      </c>
      <c r="BF71">
        <v>367.78494999999998</v>
      </c>
      <c r="BH71">
        <v>1182.3284000000001</v>
      </c>
      <c r="BI71">
        <v>120.24549</v>
      </c>
      <c r="BJ71" t="s">
        <v>926</v>
      </c>
      <c r="BM71">
        <v>3305.4720525170401</v>
      </c>
      <c r="BQ71">
        <v>24.760595138128402</v>
      </c>
      <c r="BS71">
        <v>19.5787389806809</v>
      </c>
      <c r="BU71">
        <v>13.608481618507</v>
      </c>
      <c r="BV71">
        <v>32.649596221559698</v>
      </c>
      <c r="BX71">
        <v>19.8622229044928</v>
      </c>
      <c r="BY71">
        <v>5.3277037065883404</v>
      </c>
      <c r="BZ71">
        <v>1.57646693177362</v>
      </c>
      <c r="CA71">
        <v>5.2853669635520903</v>
      </c>
      <c r="CC71">
        <v>4.9844386231236602</v>
      </c>
      <c r="CE71">
        <v>2.8689249675836699</v>
      </c>
      <c r="CG71">
        <v>2.2619224462054199</v>
      </c>
    </row>
    <row r="72" spans="1:85">
      <c r="A72">
        <v>2009</v>
      </c>
      <c r="B72" t="s">
        <v>918</v>
      </c>
      <c r="C72" t="s">
        <v>1647</v>
      </c>
      <c r="D72" t="s">
        <v>1647</v>
      </c>
      <c r="E72" t="s">
        <v>927</v>
      </c>
      <c r="F72">
        <v>255495</v>
      </c>
      <c r="G72" t="s">
        <v>94</v>
      </c>
      <c r="H72">
        <v>-2600</v>
      </c>
      <c r="I72">
        <v>-2900</v>
      </c>
      <c r="J72" t="s">
        <v>928</v>
      </c>
      <c r="M72" t="s">
        <v>929</v>
      </c>
      <c r="N72" t="s">
        <v>922</v>
      </c>
      <c r="O72" t="s">
        <v>930</v>
      </c>
      <c r="AA72" t="s">
        <v>924</v>
      </c>
      <c r="AG72" t="s">
        <v>925</v>
      </c>
      <c r="AJ72" t="s">
        <v>69</v>
      </c>
      <c r="AK72">
        <v>-0.44529999999999997</v>
      </c>
      <c r="AL72">
        <v>-91.732299999999995</v>
      </c>
      <c r="AM72">
        <v>-0.45329999999999998</v>
      </c>
      <c r="AN72">
        <v>-91.743300000000005</v>
      </c>
      <c r="AO72">
        <v>48.498816666666698</v>
      </c>
      <c r="AP72">
        <v>2.3981666666666701</v>
      </c>
      <c r="AQ72">
        <v>16.91985</v>
      </c>
      <c r="AS72">
        <v>8.7633192260024106</v>
      </c>
      <c r="AT72">
        <v>12.7999833333333</v>
      </c>
      <c r="AU72">
        <v>5.9399166666666696</v>
      </c>
      <c r="AV72">
        <v>0.16900000000000001</v>
      </c>
      <c r="AW72">
        <v>0.31208333333333299</v>
      </c>
      <c r="AX72">
        <v>2.49770950319949</v>
      </c>
      <c r="AY72">
        <v>0.37095</v>
      </c>
      <c r="AZ72">
        <v>0.8004793</v>
      </c>
      <c r="BA72">
        <f t="shared" si="2"/>
        <v>4.6419546000000006E-2</v>
      </c>
      <c r="BE72">
        <v>464.19546000000003</v>
      </c>
      <c r="BF72">
        <v>435.21865000000003</v>
      </c>
      <c r="BH72">
        <v>1226.62672</v>
      </c>
      <c r="BI72">
        <v>112.5104</v>
      </c>
      <c r="BJ72" t="s">
        <v>926</v>
      </c>
      <c r="BM72">
        <v>2962.6566806856799</v>
      </c>
      <c r="BQ72">
        <v>22.005045122846699</v>
      </c>
      <c r="BS72">
        <v>17.053261171466399</v>
      </c>
      <c r="BU72">
        <v>11.708882061662001</v>
      </c>
      <c r="BV72">
        <v>27.937779501550999</v>
      </c>
      <c r="BX72">
        <v>17.051122149586899</v>
      </c>
      <c r="BY72">
        <v>4.4573987292664903</v>
      </c>
      <c r="BZ72">
        <v>1.5295509352971</v>
      </c>
      <c r="CA72">
        <v>4.7761321715688796</v>
      </c>
      <c r="CC72">
        <v>4.57828632932525</v>
      </c>
      <c r="CE72">
        <v>2.7549044846993702</v>
      </c>
      <c r="CG72">
        <v>2.09655720939586</v>
      </c>
    </row>
    <row r="73" spans="1:85">
      <c r="A73">
        <v>2009</v>
      </c>
      <c r="B73" t="s">
        <v>918</v>
      </c>
      <c r="C73" t="s">
        <v>1648</v>
      </c>
      <c r="D73" t="s">
        <v>1648</v>
      </c>
      <c r="E73" t="s">
        <v>927</v>
      </c>
      <c r="F73">
        <v>255495</v>
      </c>
      <c r="G73" t="s">
        <v>94</v>
      </c>
      <c r="H73">
        <v>-2600</v>
      </c>
      <c r="I73">
        <v>-2900</v>
      </c>
      <c r="J73" t="s">
        <v>928</v>
      </c>
      <c r="M73" t="s">
        <v>929</v>
      </c>
      <c r="N73" t="s">
        <v>922</v>
      </c>
      <c r="O73" t="s">
        <v>930</v>
      </c>
      <c r="AA73" t="s">
        <v>924</v>
      </c>
      <c r="AG73" t="s">
        <v>925</v>
      </c>
      <c r="AJ73" t="s">
        <v>69</v>
      </c>
      <c r="AK73">
        <v>-0.44529999999999997</v>
      </c>
      <c r="AL73">
        <v>-91.732299999999995</v>
      </c>
      <c r="AM73">
        <v>-0.45329999999999998</v>
      </c>
      <c r="AN73">
        <v>-91.743300000000005</v>
      </c>
      <c r="AO73">
        <v>49.267816666666697</v>
      </c>
      <c r="AP73">
        <v>2.5244</v>
      </c>
      <c r="AQ73">
        <v>16.836483333333302</v>
      </c>
      <c r="AS73">
        <v>9.0453526417038699</v>
      </c>
      <c r="AT73">
        <v>12.594099999999999</v>
      </c>
      <c r="AU73">
        <v>6.1861833333333296</v>
      </c>
      <c r="AV73">
        <v>0.17480000000000001</v>
      </c>
      <c r="AW73">
        <v>0.44259999999999999</v>
      </c>
      <c r="AX73">
        <v>2.8495328671807201</v>
      </c>
      <c r="AY73">
        <v>0.27906666666666702</v>
      </c>
      <c r="AZ73">
        <v>0.81540869999999999</v>
      </c>
      <c r="BA73">
        <f t="shared" si="2"/>
        <v>4.6812694000000002E-2</v>
      </c>
      <c r="BE73">
        <v>468.12693999999999</v>
      </c>
      <c r="BF73">
        <v>310.04000000000002</v>
      </c>
      <c r="BH73">
        <v>1319.5907999999999</v>
      </c>
      <c r="BI73">
        <v>148.37308999999999</v>
      </c>
      <c r="BJ73" t="s">
        <v>926</v>
      </c>
    </row>
    <row r="74" spans="1:85">
      <c r="A74">
        <v>2009</v>
      </c>
      <c r="B74" t="s">
        <v>918</v>
      </c>
      <c r="C74" t="s">
        <v>1649</v>
      </c>
      <c r="D74" t="s">
        <v>1649</v>
      </c>
      <c r="E74" t="s">
        <v>927</v>
      </c>
      <c r="F74">
        <v>255495</v>
      </c>
      <c r="G74" t="s">
        <v>94</v>
      </c>
      <c r="H74">
        <v>-2600</v>
      </c>
      <c r="I74">
        <v>-2900</v>
      </c>
      <c r="J74" t="s">
        <v>928</v>
      </c>
      <c r="M74" t="s">
        <v>929</v>
      </c>
      <c r="N74" t="s">
        <v>922</v>
      </c>
      <c r="O74" t="s">
        <v>930</v>
      </c>
      <c r="AA74" t="s">
        <v>924</v>
      </c>
      <c r="AG74" t="s">
        <v>925</v>
      </c>
      <c r="AJ74" t="s">
        <v>69</v>
      </c>
      <c r="AK74">
        <v>-0.44529999999999997</v>
      </c>
      <c r="AL74">
        <v>-91.732299999999995</v>
      </c>
      <c r="AM74">
        <v>-0.45329999999999998</v>
      </c>
      <c r="AN74">
        <v>-91.743300000000005</v>
      </c>
      <c r="AO74">
        <v>48.998666666666701</v>
      </c>
      <c r="AP74">
        <v>2.6644666666666699</v>
      </c>
      <c r="AQ74">
        <v>16.4594666666667</v>
      </c>
      <c r="AS74">
        <v>8.8628359217330193</v>
      </c>
      <c r="AT74">
        <v>12.705633333333299</v>
      </c>
      <c r="AU74">
        <v>6.3495666666666697</v>
      </c>
      <c r="AV74">
        <v>0.13100000000000001</v>
      </c>
      <c r="AW74">
        <v>0.43373333333333303</v>
      </c>
      <c r="AX74">
        <v>2.2610707818929998</v>
      </c>
      <c r="AY74">
        <v>0.27843333333333298</v>
      </c>
      <c r="AZ74">
        <v>0.80574849999999998</v>
      </c>
      <c r="BA74">
        <f t="shared" si="2"/>
        <v>4.745858E-2</v>
      </c>
      <c r="BE74">
        <v>474.58580000000001</v>
      </c>
      <c r="BF74">
        <v>278.26089999999999</v>
      </c>
      <c r="BH74">
        <v>1121.4962</v>
      </c>
      <c r="BI74">
        <v>110.752425</v>
      </c>
      <c r="BJ74" t="s">
        <v>926</v>
      </c>
      <c r="BM74">
        <v>3251.3339071216001</v>
      </c>
      <c r="BQ74">
        <v>22.142541683063499</v>
      </c>
      <c r="BS74">
        <v>18.992653704033302</v>
      </c>
      <c r="BU74">
        <v>13.1562355707938</v>
      </c>
      <c r="BV74">
        <v>30.9374987931904</v>
      </c>
      <c r="BX74">
        <v>19.8142535469667</v>
      </c>
      <c r="BY74">
        <v>4.67173984213622</v>
      </c>
      <c r="BZ74">
        <v>1.58847334985119</v>
      </c>
      <c r="CA74">
        <v>5.1559720087641896</v>
      </c>
      <c r="CC74">
        <v>4.6168045946215699</v>
      </c>
      <c r="CE74">
        <v>2.5753106782600699</v>
      </c>
      <c r="CG74">
        <v>2.1387083641884201</v>
      </c>
    </row>
    <row r="75" spans="1:85">
      <c r="A75">
        <v>2009</v>
      </c>
      <c r="B75" t="s">
        <v>918</v>
      </c>
      <c r="C75" t="s">
        <v>1650</v>
      </c>
      <c r="D75" t="s">
        <v>1650</v>
      </c>
      <c r="E75" t="s">
        <v>919</v>
      </c>
      <c r="F75">
        <v>263248</v>
      </c>
      <c r="G75" t="s">
        <v>95</v>
      </c>
      <c r="J75" t="s">
        <v>920</v>
      </c>
      <c r="M75" t="s">
        <v>921</v>
      </c>
      <c r="N75" t="s">
        <v>922</v>
      </c>
      <c r="O75" t="s">
        <v>923</v>
      </c>
      <c r="AA75" t="s">
        <v>924</v>
      </c>
      <c r="AG75" t="s">
        <v>925</v>
      </c>
      <c r="AJ75" t="s">
        <v>69</v>
      </c>
      <c r="AK75">
        <v>-0.31809999999999999</v>
      </c>
      <c r="AL75">
        <v>-90.583799999999997</v>
      </c>
      <c r="AM75">
        <v>-0.31809999999999999</v>
      </c>
      <c r="AN75">
        <v>-90.583799999999997</v>
      </c>
      <c r="AO75">
        <v>48.654633333333301</v>
      </c>
      <c r="AP75">
        <v>1.16913333333333</v>
      </c>
      <c r="AQ75">
        <v>18.857533333333301</v>
      </c>
      <c r="AS75">
        <v>8.7800025642081199</v>
      </c>
      <c r="AT75">
        <v>12.93</v>
      </c>
      <c r="AU75">
        <v>8.0350666666666708</v>
      </c>
      <c r="AV75">
        <v>0.109333333333333</v>
      </c>
      <c r="AW75">
        <v>7.1400000000000005E-2</v>
      </c>
      <c r="AX75">
        <v>2.6707468051118202</v>
      </c>
      <c r="AY75">
        <v>0.102833333333333</v>
      </c>
      <c r="AZ75">
        <v>0.11210000000000001</v>
      </c>
      <c r="BA75">
        <f t="shared" si="2"/>
        <v>4.7964055999999998E-2</v>
      </c>
      <c r="BE75">
        <v>479.64055999999999</v>
      </c>
      <c r="BF75">
        <v>149.20675</v>
      </c>
      <c r="BH75">
        <v>813.59168</v>
      </c>
      <c r="BI75">
        <v>16.707794400000001</v>
      </c>
      <c r="BJ75" t="s">
        <v>926</v>
      </c>
      <c r="BM75">
        <v>572.51788851497997</v>
      </c>
      <c r="BQ75">
        <v>21.251404377415898</v>
      </c>
      <c r="BS75">
        <v>1.8673332237162501</v>
      </c>
      <c r="BU75">
        <v>2.4334615134132598</v>
      </c>
      <c r="BV75">
        <v>7.2420877846765404</v>
      </c>
      <c r="BX75">
        <v>7.0744559543666501</v>
      </c>
      <c r="BY75">
        <v>2.48336407503519</v>
      </c>
      <c r="BZ75">
        <v>1.0131521521082401</v>
      </c>
      <c r="CA75">
        <v>3.3142866738911998</v>
      </c>
      <c r="CC75">
        <v>3.9220229052140598</v>
      </c>
      <c r="CE75">
        <v>2.3209817048266701</v>
      </c>
      <c r="CG75">
        <v>2.2077112789806601</v>
      </c>
    </row>
    <row r="76" spans="1:85">
      <c r="A76">
        <v>2009</v>
      </c>
      <c r="B76" t="s">
        <v>918</v>
      </c>
      <c r="C76" t="s">
        <v>1651</v>
      </c>
      <c r="D76" t="s">
        <v>1651</v>
      </c>
      <c r="E76" t="s">
        <v>927</v>
      </c>
      <c r="F76">
        <v>255495</v>
      </c>
      <c r="G76" t="s">
        <v>94</v>
      </c>
      <c r="H76">
        <v>-2600</v>
      </c>
      <c r="I76">
        <v>-2900</v>
      </c>
      <c r="J76" t="s">
        <v>928</v>
      </c>
      <c r="M76" t="s">
        <v>929</v>
      </c>
      <c r="N76" t="s">
        <v>922</v>
      </c>
      <c r="O76" t="s">
        <v>930</v>
      </c>
      <c r="AA76" t="s">
        <v>924</v>
      </c>
      <c r="AG76" t="s">
        <v>925</v>
      </c>
      <c r="AJ76" t="s">
        <v>69</v>
      </c>
      <c r="AK76">
        <v>-0.44529999999999997</v>
      </c>
      <c r="AL76">
        <v>-91.732299999999995</v>
      </c>
      <c r="AM76">
        <v>-0.45329999999999998</v>
      </c>
      <c r="AN76">
        <v>-91.743300000000005</v>
      </c>
      <c r="AO76">
        <v>48.794233333333302</v>
      </c>
      <c r="AP76">
        <v>2.9615666666666698</v>
      </c>
      <c r="AQ76">
        <v>15.6858</v>
      </c>
      <c r="AS76">
        <v>10.8156031587072</v>
      </c>
      <c r="AT76">
        <v>12.531033333333299</v>
      </c>
      <c r="AU76">
        <v>6.3297999999999996</v>
      </c>
      <c r="AV76">
        <v>0.15525</v>
      </c>
      <c r="AW76">
        <v>0.42023333333333301</v>
      </c>
      <c r="AX76">
        <v>2.3860329218106999</v>
      </c>
      <c r="AY76">
        <v>0.30730000000000002</v>
      </c>
      <c r="AZ76">
        <v>0.74142034999999995</v>
      </c>
      <c r="BA76">
        <f t="shared" si="2"/>
        <v>4.8062343E-2</v>
      </c>
      <c r="BE76">
        <v>480.62342999999998</v>
      </c>
      <c r="BF76">
        <v>405.76485000000002</v>
      </c>
      <c r="BH76">
        <v>1304.30476</v>
      </c>
      <c r="BI76">
        <v>118.13592</v>
      </c>
      <c r="BJ76" t="s">
        <v>926</v>
      </c>
    </row>
    <row r="77" spans="1:85">
      <c r="A77">
        <v>2009</v>
      </c>
      <c r="B77" t="s">
        <v>918</v>
      </c>
      <c r="C77" t="s">
        <v>1652</v>
      </c>
      <c r="D77" t="s">
        <v>1652</v>
      </c>
      <c r="E77" t="s">
        <v>927</v>
      </c>
      <c r="F77">
        <v>255495</v>
      </c>
      <c r="G77" t="s">
        <v>94</v>
      </c>
      <c r="H77">
        <v>-2600</v>
      </c>
      <c r="I77">
        <v>-2900</v>
      </c>
      <c r="J77" t="s">
        <v>928</v>
      </c>
      <c r="M77" t="s">
        <v>929</v>
      </c>
      <c r="N77" t="s">
        <v>922</v>
      </c>
      <c r="O77" t="s">
        <v>930</v>
      </c>
      <c r="AA77" t="s">
        <v>924</v>
      </c>
      <c r="AG77" t="s">
        <v>925</v>
      </c>
      <c r="AJ77" t="s">
        <v>69</v>
      </c>
      <c r="AK77">
        <v>-0.44529999999999997</v>
      </c>
      <c r="AL77">
        <v>-91.732299999999995</v>
      </c>
      <c r="AM77">
        <v>-0.45329999999999998</v>
      </c>
      <c r="AN77">
        <v>-91.743300000000005</v>
      </c>
      <c r="AO77">
        <v>49.552799999999998</v>
      </c>
      <c r="AP77">
        <v>2.58</v>
      </c>
      <c r="AQ77">
        <v>15.579466666666701</v>
      </c>
      <c r="AS77">
        <v>10.2549029949542</v>
      </c>
      <c r="AT77">
        <v>12.224733333333299</v>
      </c>
      <c r="AU77">
        <v>6.1244666666666703</v>
      </c>
      <c r="AV77">
        <v>0.15343333333333301</v>
      </c>
      <c r="AW77">
        <v>0.39713333333333301</v>
      </c>
      <c r="AX77">
        <v>2.6827513649224901</v>
      </c>
      <c r="AY77">
        <v>0.2893</v>
      </c>
      <c r="AZ77">
        <v>0.76447310000000002</v>
      </c>
      <c r="BA77">
        <f t="shared" si="2"/>
        <v>4.8521684285714295E-2</v>
      </c>
      <c r="BE77">
        <v>485.21684285714298</v>
      </c>
      <c r="BF77">
        <v>437.82077142857099</v>
      </c>
      <c r="BH77">
        <v>1225.28974857143</v>
      </c>
      <c r="BI77">
        <v>130.592428571429</v>
      </c>
      <c r="BJ77" t="s">
        <v>926</v>
      </c>
      <c r="BM77">
        <v>3405.7694740924799</v>
      </c>
      <c r="BQ77">
        <v>25.735892531374098</v>
      </c>
      <c r="BS77">
        <v>19.651177433579999</v>
      </c>
      <c r="BU77">
        <v>13.5450356371786</v>
      </c>
      <c r="BV77">
        <v>31.947421797181399</v>
      </c>
      <c r="BX77">
        <v>18.156766101041601</v>
      </c>
      <c r="BY77">
        <v>4.5108146112803702</v>
      </c>
      <c r="BZ77">
        <v>1.54281149070486</v>
      </c>
      <c r="CA77">
        <v>4.9718114351748</v>
      </c>
      <c r="CC77">
        <v>4.9932753889646504</v>
      </c>
      <c r="CE77">
        <v>3.0234861105884701</v>
      </c>
      <c r="CG77">
        <v>2.4451618968419502</v>
      </c>
    </row>
    <row r="78" spans="1:85">
      <c r="A78">
        <v>2009</v>
      </c>
      <c r="B78" t="s">
        <v>918</v>
      </c>
      <c r="C78" t="s">
        <v>1653</v>
      </c>
      <c r="D78" t="s">
        <v>1653</v>
      </c>
      <c r="E78" t="s">
        <v>919</v>
      </c>
      <c r="F78">
        <v>263248</v>
      </c>
      <c r="G78" t="s">
        <v>95</v>
      </c>
      <c r="J78" t="s">
        <v>920</v>
      </c>
      <c r="M78" t="s">
        <v>921</v>
      </c>
      <c r="N78" t="s">
        <v>922</v>
      </c>
      <c r="O78" t="s">
        <v>923</v>
      </c>
      <c r="AA78" t="s">
        <v>924</v>
      </c>
      <c r="AG78" t="s">
        <v>925</v>
      </c>
      <c r="AJ78" t="s">
        <v>69</v>
      </c>
      <c r="AK78">
        <v>-0.31809999999999999</v>
      </c>
      <c r="AL78">
        <v>-90.583799999999997</v>
      </c>
      <c r="AM78">
        <v>-0.31809999999999999</v>
      </c>
      <c r="AN78">
        <v>-90.583799999999997</v>
      </c>
      <c r="AO78">
        <v>48.024500000000003</v>
      </c>
      <c r="AP78">
        <v>0.69259999999999999</v>
      </c>
      <c r="AQ78">
        <v>18.892966666666702</v>
      </c>
      <c r="AS78">
        <v>8.7480358882055604</v>
      </c>
      <c r="AT78">
        <v>13.0919666666667</v>
      </c>
      <c r="AU78">
        <v>6.7562333333333298</v>
      </c>
      <c r="AV78">
        <v>0.14949999999999999</v>
      </c>
      <c r="AW78">
        <v>5.1066666666666698E-2</v>
      </c>
      <c r="AX78">
        <v>2.7997936634717799</v>
      </c>
      <c r="AY78">
        <v>4.3200000000000002E-2</v>
      </c>
      <c r="AZ78">
        <v>7.2451500000000002E-2</v>
      </c>
      <c r="BA78">
        <f t="shared" si="2"/>
        <v>4.8946926000000002E-2</v>
      </c>
      <c r="BE78">
        <v>489.46926000000002</v>
      </c>
      <c r="BF78">
        <v>99.600350000000006</v>
      </c>
      <c r="BH78">
        <v>335.66896000000003</v>
      </c>
      <c r="BI78">
        <v>7.0811232999999998</v>
      </c>
      <c r="BJ78" t="s">
        <v>926</v>
      </c>
      <c r="BM78">
        <v>150.69830035546801</v>
      </c>
      <c r="BQ78">
        <v>5.5328098232464002</v>
      </c>
      <c r="BS78">
        <v>0.25033758729087502</v>
      </c>
      <c r="BU78">
        <v>0.627962833707707</v>
      </c>
      <c r="BV78">
        <v>1.4979643597569601</v>
      </c>
      <c r="BX78">
        <v>1.22471390172131</v>
      </c>
      <c r="BY78">
        <v>0.373985183393441</v>
      </c>
      <c r="BZ78">
        <v>0.203742279755978</v>
      </c>
      <c r="CA78">
        <v>0.64068909155999998</v>
      </c>
      <c r="CC78">
        <v>0.89650927573607597</v>
      </c>
      <c r="CE78">
        <v>0.64877027022400002</v>
      </c>
      <c r="CG78">
        <v>0.50256386848839696</v>
      </c>
    </row>
    <row r="79" spans="1:85">
      <c r="A79">
        <v>2009</v>
      </c>
      <c r="B79" t="s">
        <v>918</v>
      </c>
      <c r="C79" t="s">
        <v>1654</v>
      </c>
      <c r="D79" t="s">
        <v>1654</v>
      </c>
      <c r="E79" t="s">
        <v>919</v>
      </c>
      <c r="F79">
        <v>263248</v>
      </c>
      <c r="G79" t="s">
        <v>95</v>
      </c>
      <c r="J79" t="s">
        <v>920</v>
      </c>
      <c r="M79" t="s">
        <v>921</v>
      </c>
      <c r="N79" t="s">
        <v>922</v>
      </c>
      <c r="O79" t="s">
        <v>923</v>
      </c>
      <c r="AA79" t="s">
        <v>924</v>
      </c>
      <c r="AG79" t="s">
        <v>925</v>
      </c>
      <c r="AJ79" t="s">
        <v>69</v>
      </c>
      <c r="AK79">
        <v>-0.31809999999999999</v>
      </c>
      <c r="AL79">
        <v>-90.583799999999997</v>
      </c>
      <c r="AM79">
        <v>-0.31809999999999999</v>
      </c>
      <c r="AN79">
        <v>-90.583799999999997</v>
      </c>
      <c r="AO79">
        <v>47.819366666666703</v>
      </c>
      <c r="AP79">
        <v>1.3720000000000001</v>
      </c>
      <c r="AQ79">
        <v>18.3354</v>
      </c>
      <c r="AS79">
        <v>9.2799693768905804</v>
      </c>
      <c r="AT79">
        <v>13.541733333333299</v>
      </c>
      <c r="AU79">
        <v>6.8094666666666699</v>
      </c>
      <c r="AV79">
        <v>0.19409999999999999</v>
      </c>
      <c r="AW79">
        <v>6.88E-2</v>
      </c>
      <c r="AX79">
        <v>2.67162880116389</v>
      </c>
      <c r="AY79">
        <v>0.1134</v>
      </c>
      <c r="AZ79">
        <v>9.9675700000000006E-2</v>
      </c>
      <c r="BA79">
        <f t="shared" si="2"/>
        <v>4.8960967000000001E-2</v>
      </c>
      <c r="BE79">
        <v>489.60966999999999</v>
      </c>
      <c r="BF79">
        <v>138.35534999999999</v>
      </c>
      <c r="BH79">
        <v>875.35976000000005</v>
      </c>
      <c r="BI79">
        <v>24.611650000000001</v>
      </c>
      <c r="BJ79" t="s">
        <v>926</v>
      </c>
      <c r="BM79">
        <v>689.23540129437004</v>
      </c>
      <c r="BQ79">
        <v>21.205072594225499</v>
      </c>
      <c r="BS79">
        <v>2.6301284795081301</v>
      </c>
      <c r="BU79">
        <v>3.36348527867588</v>
      </c>
      <c r="BV79">
        <v>9.5192782314579905</v>
      </c>
      <c r="BX79">
        <v>8.1572175791226105</v>
      </c>
      <c r="BY79">
        <v>2.6042417392724699</v>
      </c>
      <c r="BZ79">
        <v>1.0042066999999999</v>
      </c>
      <c r="CA79">
        <v>3.3234459833333299</v>
      </c>
      <c r="CC79">
        <v>3.8101627187505298</v>
      </c>
      <c r="CE79">
        <v>2.2682370596213399</v>
      </c>
      <c r="CG79">
        <v>2.24032206745194</v>
      </c>
    </row>
    <row r="80" spans="1:85">
      <c r="A80">
        <v>2009</v>
      </c>
      <c r="B80" t="s">
        <v>918</v>
      </c>
      <c r="C80" t="s">
        <v>1655</v>
      </c>
      <c r="D80" t="s">
        <v>1655</v>
      </c>
      <c r="E80" t="s">
        <v>919</v>
      </c>
      <c r="F80">
        <v>263248</v>
      </c>
      <c r="G80" t="s">
        <v>95</v>
      </c>
      <c r="J80" t="s">
        <v>920</v>
      </c>
      <c r="M80" t="s">
        <v>921</v>
      </c>
      <c r="N80" t="s">
        <v>922</v>
      </c>
      <c r="O80" t="s">
        <v>923</v>
      </c>
      <c r="AA80" t="s">
        <v>924</v>
      </c>
      <c r="AG80" t="s">
        <v>925</v>
      </c>
      <c r="AJ80" t="s">
        <v>69</v>
      </c>
      <c r="AK80">
        <v>-0.31809999999999999</v>
      </c>
      <c r="AL80">
        <v>-90.583799999999997</v>
      </c>
      <c r="AM80">
        <v>-0.31809999999999999</v>
      </c>
      <c r="AN80">
        <v>-90.583799999999997</v>
      </c>
      <c r="AO80">
        <v>46.147779999999997</v>
      </c>
      <c r="AP80">
        <v>1.4224600000000001</v>
      </c>
      <c r="AQ80">
        <v>18.229700000000001</v>
      </c>
      <c r="AS80">
        <v>9.2773227094509494</v>
      </c>
      <c r="AT80">
        <v>13.631640000000001</v>
      </c>
      <c r="AU80">
        <v>6.17638</v>
      </c>
      <c r="AV80">
        <v>0.15124000000000001</v>
      </c>
      <c r="AW80">
        <v>8.9980000000000004E-2</v>
      </c>
      <c r="AX80">
        <v>2.56194729877422</v>
      </c>
      <c r="AY80">
        <v>0.11104</v>
      </c>
      <c r="AZ80">
        <v>0.1045058</v>
      </c>
      <c r="BA80">
        <f t="shared" si="2"/>
        <v>4.9000000000000002E-2</v>
      </c>
      <c r="BE80">
        <v>490</v>
      </c>
      <c r="BF80">
        <v>144.94370000000001</v>
      </c>
      <c r="BH80">
        <v>1071.89456</v>
      </c>
      <c r="BI80">
        <v>29.0136194</v>
      </c>
      <c r="BJ80" t="s">
        <v>926</v>
      </c>
    </row>
    <row r="81" spans="1:85">
      <c r="A81">
        <v>2009</v>
      </c>
      <c r="B81" t="s">
        <v>918</v>
      </c>
      <c r="C81" t="s">
        <v>1656</v>
      </c>
      <c r="D81" t="s">
        <v>1656</v>
      </c>
      <c r="E81" t="s">
        <v>919</v>
      </c>
      <c r="F81">
        <v>263248</v>
      </c>
      <c r="G81" t="s">
        <v>95</v>
      </c>
      <c r="J81" t="s">
        <v>920</v>
      </c>
      <c r="M81" t="s">
        <v>921</v>
      </c>
      <c r="N81" t="s">
        <v>922</v>
      </c>
      <c r="O81" t="s">
        <v>923</v>
      </c>
      <c r="AA81" t="s">
        <v>924</v>
      </c>
      <c r="AG81" t="s">
        <v>925</v>
      </c>
      <c r="AJ81" t="s">
        <v>69</v>
      </c>
      <c r="AK81">
        <v>-0.31809999999999999</v>
      </c>
      <c r="AL81">
        <v>-90.583799999999997</v>
      </c>
      <c r="AM81">
        <v>-0.31809999999999999</v>
      </c>
      <c r="AN81">
        <v>-90.583799999999997</v>
      </c>
      <c r="AO81">
        <v>47.832066666666599</v>
      </c>
      <c r="AP81">
        <v>1.4404999999999999</v>
      </c>
      <c r="AQ81">
        <v>19.2926</v>
      </c>
      <c r="AS81">
        <v>8.2434357408366097</v>
      </c>
      <c r="AT81">
        <v>13.679266666666701</v>
      </c>
      <c r="AU81">
        <v>5.7290000000000001</v>
      </c>
      <c r="AV81">
        <v>0.16200000000000001</v>
      </c>
      <c r="AW81">
        <v>7.2400000000000006E-2</v>
      </c>
      <c r="AX81">
        <v>2.83357461234228</v>
      </c>
      <c r="AY81">
        <v>0.10276666666666701</v>
      </c>
      <c r="AZ81">
        <v>9.7480200000000003E-2</v>
      </c>
      <c r="BA81">
        <f t="shared" si="2"/>
        <v>4.9171581999999998E-2</v>
      </c>
      <c r="BE81">
        <v>491.71582000000001</v>
      </c>
      <c r="BF81">
        <v>139.518</v>
      </c>
      <c r="BH81">
        <v>635.77448000000004</v>
      </c>
      <c r="BI81">
        <v>19.246310300000001</v>
      </c>
      <c r="BJ81" t="s">
        <v>926</v>
      </c>
    </row>
    <row r="82" spans="1:85">
      <c r="A82">
        <v>2009</v>
      </c>
      <c r="B82" t="s">
        <v>918</v>
      </c>
      <c r="C82" t="s">
        <v>1657</v>
      </c>
      <c r="D82" t="s">
        <v>1657</v>
      </c>
      <c r="E82" t="s">
        <v>919</v>
      </c>
      <c r="F82">
        <v>263248</v>
      </c>
      <c r="G82" t="s">
        <v>95</v>
      </c>
      <c r="J82" t="s">
        <v>920</v>
      </c>
      <c r="M82" t="s">
        <v>921</v>
      </c>
      <c r="N82" t="s">
        <v>922</v>
      </c>
      <c r="O82" t="s">
        <v>923</v>
      </c>
      <c r="AA82" t="s">
        <v>924</v>
      </c>
      <c r="AG82" t="s">
        <v>925</v>
      </c>
      <c r="AJ82" t="s">
        <v>69</v>
      </c>
      <c r="AK82">
        <v>-0.31809999999999999</v>
      </c>
      <c r="AL82">
        <v>-90.583799999999997</v>
      </c>
      <c r="AM82">
        <v>-0.31809999999999999</v>
      </c>
      <c r="AN82">
        <v>-90.583799999999997</v>
      </c>
      <c r="AO82">
        <v>47.806466666666701</v>
      </c>
      <c r="AP82">
        <v>1.2832333333333299</v>
      </c>
      <c r="AQ82">
        <v>18.772366666666699</v>
      </c>
      <c r="AS82">
        <v>9.3761694049858892</v>
      </c>
      <c r="AT82">
        <v>13.4057</v>
      </c>
      <c r="AU82">
        <v>7.4240000000000004</v>
      </c>
      <c r="AV82">
        <v>0.21716666666666701</v>
      </c>
      <c r="AW82">
        <v>7.5999999999999998E-2</v>
      </c>
      <c r="AX82">
        <v>2.4862097976570801</v>
      </c>
      <c r="AY82">
        <v>6.1066666666666602E-2</v>
      </c>
      <c r="AZ82">
        <v>0.10757949999999999</v>
      </c>
      <c r="BA82">
        <f t="shared" si="2"/>
        <v>5.0435271999999996E-2</v>
      </c>
      <c r="BE82">
        <v>504.35271999999998</v>
      </c>
      <c r="BF82">
        <v>145.33125000000001</v>
      </c>
      <c r="BH82">
        <v>807.97640000000001</v>
      </c>
      <c r="BI82">
        <v>26.8126347</v>
      </c>
      <c r="BJ82" t="s">
        <v>926</v>
      </c>
      <c r="BM82">
        <v>690.06859091599995</v>
      </c>
      <c r="BQ82">
        <v>21.067733428747498</v>
      </c>
      <c r="BS82">
        <v>2.4915425190610501</v>
      </c>
      <c r="BU82">
        <v>3.1563499001110702</v>
      </c>
      <c r="BV82">
        <v>9.0022674898334696</v>
      </c>
      <c r="BX82">
        <v>7.9536659282744901</v>
      </c>
      <c r="BY82">
        <v>2.7333916936453799</v>
      </c>
      <c r="BZ82">
        <v>0.97333966133333305</v>
      </c>
      <c r="CA82">
        <v>3.3619330220574</v>
      </c>
      <c r="CC82">
        <v>3.8436903022790898</v>
      </c>
      <c r="CE82">
        <v>2.4421837883733302</v>
      </c>
      <c r="CG82">
        <v>2.18201527424366</v>
      </c>
    </row>
    <row r="83" spans="1:85">
      <c r="A83">
        <v>2009</v>
      </c>
      <c r="B83" t="s">
        <v>918</v>
      </c>
      <c r="C83" t="s">
        <v>1658</v>
      </c>
      <c r="D83" t="s">
        <v>1658</v>
      </c>
      <c r="E83" t="s">
        <v>927</v>
      </c>
      <c r="F83">
        <v>255495</v>
      </c>
      <c r="G83" t="s">
        <v>94</v>
      </c>
      <c r="H83">
        <v>-2600</v>
      </c>
      <c r="I83">
        <v>-2900</v>
      </c>
      <c r="J83" t="s">
        <v>928</v>
      </c>
      <c r="M83" t="s">
        <v>929</v>
      </c>
      <c r="N83" t="s">
        <v>922</v>
      </c>
      <c r="O83" t="s">
        <v>930</v>
      </c>
      <c r="AA83" t="s">
        <v>924</v>
      </c>
      <c r="AG83" t="s">
        <v>925</v>
      </c>
      <c r="AJ83" t="s">
        <v>69</v>
      </c>
      <c r="AK83">
        <v>-0.44529999999999997</v>
      </c>
      <c r="AL83">
        <v>-91.732299999999995</v>
      </c>
      <c r="AM83">
        <v>-0.45329999999999998</v>
      </c>
      <c r="AN83">
        <v>-91.743300000000005</v>
      </c>
      <c r="AO83">
        <v>48.408183333333298</v>
      </c>
      <c r="AP83">
        <v>3.0779666666666698</v>
      </c>
      <c r="AQ83">
        <v>15.128116666666701</v>
      </c>
      <c r="AS83">
        <v>10.633136438751</v>
      </c>
      <c r="AT83">
        <v>12.2159833333333</v>
      </c>
      <c r="AU83">
        <v>5.84446666666667</v>
      </c>
      <c r="AV83">
        <v>0.192016666666667</v>
      </c>
      <c r="AW83">
        <v>0.41011666666666702</v>
      </c>
      <c r="AX83">
        <v>2.4269187771257399</v>
      </c>
      <c r="AY83">
        <v>0.26991666666666703</v>
      </c>
      <c r="AZ83">
        <v>0.93045290000000003</v>
      </c>
      <c r="BA83">
        <f t="shared" si="2"/>
        <v>5.2695872999999997E-2</v>
      </c>
      <c r="BE83">
        <v>526.95872999999995</v>
      </c>
      <c r="BF83">
        <v>482.11219999999997</v>
      </c>
      <c r="BH83">
        <v>1627.18336</v>
      </c>
      <c r="BI83">
        <v>151.88903999999999</v>
      </c>
      <c r="BJ83" t="s">
        <v>926</v>
      </c>
      <c r="BM83">
        <v>3373.1604810174799</v>
      </c>
      <c r="BQ83">
        <v>23.724222042361198</v>
      </c>
      <c r="BS83">
        <v>19.564224972517099</v>
      </c>
      <c r="BU83">
        <v>12.989977126337299</v>
      </c>
      <c r="BV83">
        <v>31.2210773428998</v>
      </c>
      <c r="BX83">
        <v>18.884278183496502</v>
      </c>
      <c r="BY83">
        <v>5.2099017972915602</v>
      </c>
      <c r="BZ83">
        <v>1.5956627051093599</v>
      </c>
      <c r="CA83">
        <v>4.9866224450802097</v>
      </c>
      <c r="CC83">
        <v>4.6461092362982699</v>
      </c>
      <c r="CE83">
        <v>2.72842617448886</v>
      </c>
      <c r="CG83">
        <v>2.2042966519036198</v>
      </c>
    </row>
    <row r="84" spans="1:85">
      <c r="A84">
        <v>2009</v>
      </c>
      <c r="B84" t="s">
        <v>918</v>
      </c>
      <c r="C84" t="s">
        <v>1659</v>
      </c>
      <c r="D84" t="s">
        <v>1659</v>
      </c>
      <c r="E84" t="s">
        <v>927</v>
      </c>
      <c r="F84">
        <v>255495</v>
      </c>
      <c r="G84" t="s">
        <v>94</v>
      </c>
      <c r="H84">
        <v>-2600</v>
      </c>
      <c r="I84">
        <v>-2900</v>
      </c>
      <c r="J84" t="s">
        <v>928</v>
      </c>
      <c r="M84" t="s">
        <v>929</v>
      </c>
      <c r="N84" t="s">
        <v>922</v>
      </c>
      <c r="O84" t="s">
        <v>930</v>
      </c>
      <c r="AA84" t="s">
        <v>924</v>
      </c>
      <c r="AG84" t="s">
        <v>925</v>
      </c>
      <c r="AJ84" t="s">
        <v>69</v>
      </c>
      <c r="AK84">
        <v>-0.44529999999999997</v>
      </c>
      <c r="AL84">
        <v>-91.732299999999995</v>
      </c>
      <c r="AM84">
        <v>-0.45329999999999998</v>
      </c>
      <c r="AN84">
        <v>-91.743300000000005</v>
      </c>
      <c r="AO84">
        <v>49.072166666666703</v>
      </c>
      <c r="AP84">
        <v>3.12313333333333</v>
      </c>
      <c r="AQ84">
        <v>15.1734666666667</v>
      </c>
      <c r="AS84">
        <v>11.0809032361884</v>
      </c>
      <c r="AT84">
        <v>12.0728333333333</v>
      </c>
      <c r="AU84">
        <v>6.0803333333333303</v>
      </c>
      <c r="AV84">
        <v>0.17356666666666701</v>
      </c>
      <c r="AW84">
        <v>0.4461</v>
      </c>
      <c r="AX84">
        <v>2.6339086419753102</v>
      </c>
      <c r="AY84">
        <v>0.31816666666666699</v>
      </c>
      <c r="AZ84">
        <v>0.73527295000000004</v>
      </c>
      <c r="BA84">
        <f t="shared" si="2"/>
        <v>5.5468970499999999E-2</v>
      </c>
      <c r="BE84">
        <v>554.689705</v>
      </c>
      <c r="BF84">
        <v>411.38432499999999</v>
      </c>
      <c r="BH84">
        <v>1317.09512</v>
      </c>
      <c r="BI84">
        <v>122.35505999999999</v>
      </c>
      <c r="BJ84" t="s">
        <v>926</v>
      </c>
      <c r="BM84">
        <v>3862.7993162829998</v>
      </c>
      <c r="BQ84">
        <v>28.749717922106701</v>
      </c>
      <c r="BS84">
        <v>23.1035409182258</v>
      </c>
      <c r="BU84">
        <v>15.693616415417999</v>
      </c>
      <c r="BV84">
        <v>38.024604902857597</v>
      </c>
      <c r="BX84">
        <v>23.600131470772201</v>
      </c>
      <c r="BY84">
        <v>6.4287092804597998</v>
      </c>
      <c r="BZ84">
        <v>1.9840059431686099</v>
      </c>
      <c r="CA84">
        <v>6.19750684385314</v>
      </c>
      <c r="CC84">
        <v>5.85593846374171</v>
      </c>
      <c r="CE84">
        <v>3.53124571045295</v>
      </c>
      <c r="CG84">
        <v>2.8663940662979499</v>
      </c>
    </row>
    <row r="85" spans="1:85">
      <c r="A85">
        <v>2009</v>
      </c>
      <c r="B85" t="s">
        <v>918</v>
      </c>
      <c r="C85" t="s">
        <v>1660</v>
      </c>
      <c r="D85" t="s">
        <v>1660</v>
      </c>
      <c r="E85" t="s">
        <v>927</v>
      </c>
      <c r="F85">
        <v>255495</v>
      </c>
      <c r="G85" t="s">
        <v>94</v>
      </c>
      <c r="H85">
        <v>-2600</v>
      </c>
      <c r="I85">
        <v>-2900</v>
      </c>
      <c r="J85" t="s">
        <v>928</v>
      </c>
      <c r="M85" t="s">
        <v>929</v>
      </c>
      <c r="N85" t="s">
        <v>922</v>
      </c>
      <c r="O85" t="s">
        <v>930</v>
      </c>
      <c r="AA85" t="s">
        <v>924</v>
      </c>
      <c r="AG85" t="s">
        <v>925</v>
      </c>
      <c r="AJ85" t="s">
        <v>69</v>
      </c>
      <c r="AK85">
        <v>-0.44529999999999997</v>
      </c>
      <c r="AL85">
        <v>-91.732299999999995</v>
      </c>
      <c r="AM85">
        <v>-0.45329999999999998</v>
      </c>
      <c r="AN85">
        <v>-91.743300000000005</v>
      </c>
      <c r="AO85">
        <v>49.972866666666697</v>
      </c>
      <c r="AP85">
        <v>2.7776000000000001</v>
      </c>
      <c r="AQ85">
        <v>15.7810666666667</v>
      </c>
      <c r="AS85">
        <v>10.398003036746699</v>
      </c>
      <c r="AT85">
        <v>12.807033333333299</v>
      </c>
      <c r="AU85">
        <v>5.7093666666666696</v>
      </c>
      <c r="AV85">
        <v>0.1769</v>
      </c>
      <c r="AW85">
        <v>0.37663333333333299</v>
      </c>
      <c r="AX85">
        <v>2.2223999999999999</v>
      </c>
      <c r="AY85">
        <v>0.30003333333333299</v>
      </c>
      <c r="AZ85">
        <v>0.86766160000000003</v>
      </c>
      <c r="BA85">
        <f t="shared" si="2"/>
        <v>5.5686605999999993E-2</v>
      </c>
      <c r="BE85">
        <v>556.86605999999995</v>
      </c>
      <c r="BF85">
        <v>452.65839999999997</v>
      </c>
      <c r="BH85">
        <v>1539.21064</v>
      </c>
      <c r="BI85">
        <v>139.23161999999999</v>
      </c>
      <c r="BJ85" t="s">
        <v>926</v>
      </c>
    </row>
    <row r="86" spans="1:85">
      <c r="A86">
        <v>2009</v>
      </c>
      <c r="B86" t="s">
        <v>918</v>
      </c>
      <c r="C86" t="s">
        <v>1661</v>
      </c>
      <c r="D86" t="s">
        <v>1661</v>
      </c>
      <c r="E86" t="s">
        <v>919</v>
      </c>
      <c r="F86">
        <v>263248</v>
      </c>
      <c r="G86" t="s">
        <v>95</v>
      </c>
      <c r="J86" t="s">
        <v>920</v>
      </c>
      <c r="M86" t="s">
        <v>921</v>
      </c>
      <c r="N86" t="s">
        <v>922</v>
      </c>
      <c r="O86" t="s">
        <v>923</v>
      </c>
      <c r="AA86" t="s">
        <v>924</v>
      </c>
      <c r="AG86" t="s">
        <v>925</v>
      </c>
      <c r="AJ86" t="s">
        <v>69</v>
      </c>
      <c r="AK86">
        <v>-0.31809999999999999</v>
      </c>
      <c r="AL86">
        <v>-90.583799999999997</v>
      </c>
      <c r="AM86">
        <v>-0.31809999999999999</v>
      </c>
      <c r="AN86">
        <v>-90.583799999999997</v>
      </c>
      <c r="AO86">
        <v>48.5700222222222</v>
      </c>
      <c r="AP86">
        <v>1.347</v>
      </c>
      <c r="AQ86">
        <v>18.8225555555555</v>
      </c>
      <c r="AS86">
        <v>10.0662696065303</v>
      </c>
      <c r="AT86">
        <v>13.4107222222222</v>
      </c>
      <c r="AU86">
        <v>7.5436777777777797</v>
      </c>
      <c r="AV86">
        <v>0.19115555555555599</v>
      </c>
      <c r="AW86">
        <v>7.7833333333333296E-2</v>
      </c>
      <c r="AX86">
        <v>2.56444481763145</v>
      </c>
      <c r="AY86">
        <v>9.3077777777777704E-2</v>
      </c>
      <c r="AZ86">
        <v>0.1128487</v>
      </c>
      <c r="BA86">
        <f t="shared" si="2"/>
        <v>5.6023589999999998E-2</v>
      </c>
      <c r="BE86">
        <v>560.23590000000002</v>
      </c>
      <c r="BF86">
        <v>157.34530000000001</v>
      </c>
      <c r="BH86">
        <v>1053.17696</v>
      </c>
      <c r="BI86">
        <v>28.528418299999998</v>
      </c>
      <c r="BJ86" t="s">
        <v>926</v>
      </c>
      <c r="BM86">
        <v>700.51425299475704</v>
      </c>
      <c r="BQ86">
        <v>20.8236175760611</v>
      </c>
      <c r="BS86">
        <v>2.6862639189952202</v>
      </c>
      <c r="BU86">
        <v>3.4005052955027799</v>
      </c>
      <c r="BV86">
        <v>9.6330446053293208</v>
      </c>
      <c r="BX86">
        <v>7.8799525696898503</v>
      </c>
      <c r="BY86">
        <v>2.66883385409569</v>
      </c>
      <c r="BZ86">
        <v>1.14773994643439</v>
      </c>
      <c r="CA86">
        <v>3.4597683821063998</v>
      </c>
      <c r="CC86">
        <v>3.9299620648189602</v>
      </c>
      <c r="CE86">
        <v>2.37653507293511</v>
      </c>
      <c r="CG86">
        <v>2.1391000004767999</v>
      </c>
    </row>
    <row r="87" spans="1:85">
      <c r="A87">
        <v>2009</v>
      </c>
      <c r="B87" t="s">
        <v>918</v>
      </c>
      <c r="C87" t="s">
        <v>1662</v>
      </c>
      <c r="D87" t="s">
        <v>1662</v>
      </c>
      <c r="E87" t="s">
        <v>927</v>
      </c>
      <c r="F87">
        <v>255495</v>
      </c>
      <c r="G87" t="s">
        <v>94</v>
      </c>
      <c r="H87">
        <v>-2600</v>
      </c>
      <c r="I87">
        <v>-2900</v>
      </c>
      <c r="J87" t="s">
        <v>928</v>
      </c>
      <c r="M87" t="s">
        <v>929</v>
      </c>
      <c r="N87" t="s">
        <v>922</v>
      </c>
      <c r="O87" t="s">
        <v>930</v>
      </c>
      <c r="AA87" t="s">
        <v>924</v>
      </c>
      <c r="AG87" t="s">
        <v>925</v>
      </c>
      <c r="AJ87" t="s">
        <v>69</v>
      </c>
      <c r="AK87">
        <v>-0.44529999999999997</v>
      </c>
      <c r="AL87">
        <v>-91.732299999999995</v>
      </c>
      <c r="AM87">
        <v>-0.45329999999999998</v>
      </c>
      <c r="AN87">
        <v>-91.743300000000005</v>
      </c>
      <c r="AO87">
        <v>49.095700000000001</v>
      </c>
      <c r="AP87">
        <v>2.94736666666667</v>
      </c>
      <c r="AQ87">
        <v>15.672966666666699</v>
      </c>
      <c r="AS87">
        <v>10.276969668065499</v>
      </c>
      <c r="AT87">
        <v>12.767899999999999</v>
      </c>
      <c r="AU87">
        <v>6.2278000000000002</v>
      </c>
      <c r="AV87">
        <v>0.18553333333333299</v>
      </c>
      <c r="AW87">
        <v>0.33996666666666697</v>
      </c>
      <c r="AX87">
        <v>2.7905282374885898</v>
      </c>
      <c r="AY87">
        <v>0.31373333333333298</v>
      </c>
      <c r="AZ87">
        <v>0.83363134999999999</v>
      </c>
      <c r="BA87">
        <f t="shared" si="2"/>
        <v>5.6690537500000006E-2</v>
      </c>
      <c r="BE87">
        <v>566.90537500000005</v>
      </c>
      <c r="BF87">
        <v>368.17250000000001</v>
      </c>
      <c r="BH87">
        <v>1310.85592</v>
      </c>
      <c r="BI87">
        <v>111.80721</v>
      </c>
      <c r="BJ87" t="s">
        <v>926</v>
      </c>
      <c r="BM87">
        <v>3126.5852843336402</v>
      </c>
      <c r="BQ87">
        <v>24.601228730314901</v>
      </c>
      <c r="BS87">
        <v>19.270288188411399</v>
      </c>
      <c r="BU87">
        <v>12.841048756731301</v>
      </c>
      <c r="BV87">
        <v>30.734113066536999</v>
      </c>
      <c r="BX87">
        <v>20.553147920346898</v>
      </c>
      <c r="BY87">
        <v>5.5677769402825001</v>
      </c>
      <c r="BZ87">
        <v>1.6834546171265901</v>
      </c>
      <c r="CA87">
        <v>5.4813212208753201</v>
      </c>
      <c r="CC87">
        <v>4.9337606465757204</v>
      </c>
      <c r="CE87">
        <v>2.7675467111968</v>
      </c>
      <c r="CG87">
        <v>2.4204634475793898</v>
      </c>
    </row>
    <row r="88" spans="1:85">
      <c r="A88">
        <v>2009</v>
      </c>
      <c r="B88" t="s">
        <v>918</v>
      </c>
      <c r="C88" t="s">
        <v>1663</v>
      </c>
      <c r="D88" t="s">
        <v>1663</v>
      </c>
      <c r="E88" t="s">
        <v>927</v>
      </c>
      <c r="F88">
        <v>255495</v>
      </c>
      <c r="G88" t="s">
        <v>94</v>
      </c>
      <c r="H88">
        <v>-2600</v>
      </c>
      <c r="I88">
        <v>-2900</v>
      </c>
      <c r="J88" t="s">
        <v>928</v>
      </c>
      <c r="M88" t="s">
        <v>929</v>
      </c>
      <c r="N88" t="s">
        <v>922</v>
      </c>
      <c r="O88" t="s">
        <v>930</v>
      </c>
      <c r="AA88" t="s">
        <v>924</v>
      </c>
      <c r="AG88" t="s">
        <v>925</v>
      </c>
      <c r="AJ88" t="s">
        <v>69</v>
      </c>
      <c r="AK88">
        <v>-0.44529999999999997</v>
      </c>
      <c r="AL88">
        <v>-91.732299999999995</v>
      </c>
      <c r="AM88">
        <v>-0.45329999999999998</v>
      </c>
      <c r="AN88">
        <v>-91.743300000000005</v>
      </c>
      <c r="AO88">
        <v>49.8461</v>
      </c>
      <c r="AP88">
        <v>2.5743</v>
      </c>
      <c r="AQ88">
        <v>15.9679</v>
      </c>
      <c r="AS88">
        <v>8.9593026165728809</v>
      </c>
      <c r="AT88">
        <v>13.0317666666667</v>
      </c>
      <c r="AU88">
        <v>6.2428999999999997</v>
      </c>
      <c r="AV88">
        <v>0.17273333333333299</v>
      </c>
      <c r="AW88">
        <v>0.31559999999999999</v>
      </c>
      <c r="AX88">
        <v>2.4512993141289399</v>
      </c>
      <c r="AY88">
        <v>0.26673333333333299</v>
      </c>
      <c r="AZ88">
        <v>0.8061876</v>
      </c>
      <c r="BA88">
        <f t="shared" si="2"/>
        <v>6.00042135E-2</v>
      </c>
      <c r="BE88">
        <v>600.04213500000003</v>
      </c>
      <c r="BF88">
        <v>312.75285000000002</v>
      </c>
      <c r="BH88">
        <v>1176.0891999999999</v>
      </c>
      <c r="BI88">
        <v>111.80721</v>
      </c>
      <c r="BJ88" t="s">
        <v>926</v>
      </c>
      <c r="BM88">
        <v>2723.0300556212401</v>
      </c>
      <c r="BQ88">
        <v>22.425465939118101</v>
      </c>
      <c r="BS88">
        <v>16.176727699274799</v>
      </c>
      <c r="BU88">
        <v>10.913486340524299</v>
      </c>
      <c r="BV88">
        <v>26.927121941197399</v>
      </c>
      <c r="BX88">
        <v>17.324483030860499</v>
      </c>
      <c r="BY88">
        <v>4.5924680156844699</v>
      </c>
      <c r="BZ88">
        <v>1.5080639995715299</v>
      </c>
      <c r="CA88">
        <v>4.5798885095516102</v>
      </c>
      <c r="CC88">
        <v>4.4995355326358402</v>
      </c>
      <c r="CE88">
        <v>2.7327552985014099</v>
      </c>
      <c r="CG88">
        <v>2.0212664056311498</v>
      </c>
    </row>
    <row r="89" spans="1:85">
      <c r="A89">
        <v>2009</v>
      </c>
      <c r="B89" t="s">
        <v>918</v>
      </c>
      <c r="C89" t="s">
        <v>1664</v>
      </c>
      <c r="D89" t="s">
        <v>1664</v>
      </c>
      <c r="E89" t="s">
        <v>927</v>
      </c>
      <c r="F89">
        <v>255495</v>
      </c>
      <c r="G89" t="s">
        <v>94</v>
      </c>
      <c r="H89">
        <v>-2600</v>
      </c>
      <c r="I89">
        <v>-2900</v>
      </c>
      <c r="J89" t="s">
        <v>928</v>
      </c>
      <c r="M89" t="s">
        <v>929</v>
      </c>
      <c r="N89" t="s">
        <v>922</v>
      </c>
      <c r="O89" t="s">
        <v>930</v>
      </c>
      <c r="AA89" t="s">
        <v>924</v>
      </c>
      <c r="AG89" t="s">
        <v>925</v>
      </c>
      <c r="AJ89" t="s">
        <v>69</v>
      </c>
      <c r="AK89">
        <v>-0.44529999999999997</v>
      </c>
      <c r="AL89">
        <v>-91.732299999999995</v>
      </c>
      <c r="AM89">
        <v>-0.45329999999999998</v>
      </c>
      <c r="AN89">
        <v>-91.743300000000005</v>
      </c>
      <c r="AO89">
        <v>48.985666666666702</v>
      </c>
      <c r="AP89">
        <v>2.8222</v>
      </c>
      <c r="AQ89">
        <v>17.085233333333299</v>
      </c>
      <c r="AS89">
        <v>8.9136026032261508</v>
      </c>
      <c r="AT89">
        <v>12.9262</v>
      </c>
      <c r="AU89">
        <v>5.391</v>
      </c>
      <c r="AV89">
        <v>0.16950000000000001</v>
      </c>
      <c r="AW89">
        <v>0.31443333333333301</v>
      </c>
      <c r="AX89">
        <v>2.6429654320987699</v>
      </c>
      <c r="AY89">
        <v>0.29804999999999998</v>
      </c>
      <c r="AZ89">
        <v>0.80970039999999999</v>
      </c>
      <c r="BA89">
        <f t="shared" si="2"/>
        <v>6.0741366000000005E-2</v>
      </c>
      <c r="BE89">
        <v>607.41366000000005</v>
      </c>
      <c r="BF89">
        <v>361.9717</v>
      </c>
      <c r="BH89">
        <v>1180.4566400000001</v>
      </c>
      <c r="BI89">
        <v>123.05825</v>
      </c>
      <c r="BJ89" t="s">
        <v>926</v>
      </c>
    </row>
    <row r="90" spans="1:85">
      <c r="A90">
        <v>2009</v>
      </c>
      <c r="B90" t="s">
        <v>918</v>
      </c>
      <c r="C90" t="s">
        <v>1665</v>
      </c>
      <c r="D90" t="s">
        <v>1665</v>
      </c>
      <c r="E90" t="s">
        <v>927</v>
      </c>
      <c r="F90">
        <v>255495</v>
      </c>
      <c r="G90" t="s">
        <v>94</v>
      </c>
      <c r="H90">
        <v>-2600</v>
      </c>
      <c r="I90">
        <v>-2900</v>
      </c>
      <c r="J90" t="s">
        <v>928</v>
      </c>
      <c r="M90" t="s">
        <v>929</v>
      </c>
      <c r="N90" t="s">
        <v>922</v>
      </c>
      <c r="O90" t="s">
        <v>930</v>
      </c>
      <c r="AA90" t="s">
        <v>924</v>
      </c>
      <c r="AG90" t="s">
        <v>925</v>
      </c>
      <c r="AJ90" t="s">
        <v>69</v>
      </c>
      <c r="AK90">
        <v>-0.44529999999999997</v>
      </c>
      <c r="AL90">
        <v>-91.732299999999995</v>
      </c>
      <c r="AM90">
        <v>-0.45329999999999998</v>
      </c>
      <c r="AN90">
        <v>-91.743300000000005</v>
      </c>
      <c r="AO90">
        <v>48.4281333333333</v>
      </c>
      <c r="AP90">
        <v>2.9440333333333299</v>
      </c>
      <c r="AQ90">
        <v>15.0722</v>
      </c>
      <c r="AS90">
        <v>10.5134697371355</v>
      </c>
      <c r="AT90">
        <v>12.569100000000001</v>
      </c>
      <c r="AU90">
        <v>5.6995333333333296</v>
      </c>
      <c r="AV90">
        <v>0.18883333333333299</v>
      </c>
      <c r="AW90">
        <v>0.33333333333333298</v>
      </c>
      <c r="AX90">
        <v>2.5478335663278799</v>
      </c>
      <c r="AY90">
        <v>0.25246666666666701</v>
      </c>
      <c r="AZ90">
        <v>0.83209449999999996</v>
      </c>
      <c r="BA90">
        <f t="shared" si="2"/>
        <v>6.1345128999999998E-2</v>
      </c>
      <c r="BE90">
        <v>613.45128999999997</v>
      </c>
      <c r="BF90">
        <v>402.66444999999999</v>
      </c>
      <c r="BH90">
        <v>1245.3443199999999</v>
      </c>
      <c r="BI90">
        <v>97.040220000000005</v>
      </c>
      <c r="BJ90" t="s">
        <v>926</v>
      </c>
    </row>
    <row r="91" spans="1:85">
      <c r="A91">
        <v>2009</v>
      </c>
      <c r="B91" t="s">
        <v>918</v>
      </c>
      <c r="C91" t="s">
        <v>1666</v>
      </c>
      <c r="D91" t="s">
        <v>1666</v>
      </c>
      <c r="E91" t="s">
        <v>927</v>
      </c>
      <c r="F91">
        <v>255495</v>
      </c>
      <c r="G91" t="s">
        <v>94</v>
      </c>
      <c r="H91">
        <v>-2600</v>
      </c>
      <c r="I91">
        <v>-2900</v>
      </c>
      <c r="J91" t="s">
        <v>928</v>
      </c>
      <c r="M91" t="s">
        <v>929</v>
      </c>
      <c r="N91" t="s">
        <v>922</v>
      </c>
      <c r="O91" t="s">
        <v>930</v>
      </c>
      <c r="AA91" t="s">
        <v>924</v>
      </c>
      <c r="AG91" t="s">
        <v>925</v>
      </c>
      <c r="AJ91" t="s">
        <v>69</v>
      </c>
      <c r="AK91">
        <v>-0.44529999999999997</v>
      </c>
      <c r="AL91">
        <v>-91.732299999999995</v>
      </c>
      <c r="AM91">
        <v>-0.45329999999999998</v>
      </c>
      <c r="AN91">
        <v>-91.743300000000005</v>
      </c>
      <c r="AO91">
        <v>48.870466666666701</v>
      </c>
      <c r="AP91">
        <v>2.8712</v>
      </c>
      <c r="AQ91">
        <v>15.2534333333333</v>
      </c>
      <c r="AS91">
        <v>10.3773363640443</v>
      </c>
      <c r="AT91">
        <v>12.3832</v>
      </c>
      <c r="AU91">
        <v>6.2140666666666702</v>
      </c>
      <c r="AV91">
        <v>0.18553333333333299</v>
      </c>
      <c r="AW91">
        <v>0.34649999999999997</v>
      </c>
      <c r="AX91">
        <v>2.5885887517146799</v>
      </c>
      <c r="AY91">
        <v>0.27563333333333301</v>
      </c>
      <c r="AZ91">
        <v>0.82638619999999996</v>
      </c>
      <c r="BA91">
        <f t="shared" si="2"/>
        <v>6.1675092500000007E-2</v>
      </c>
      <c r="BE91">
        <v>616.75092500000005</v>
      </c>
      <c r="BF91">
        <v>426.49877500000002</v>
      </c>
      <c r="BH91">
        <v>1213.21244</v>
      </c>
      <c r="BI91">
        <v>106.53328500000001</v>
      </c>
      <c r="BJ91" t="s">
        <v>926</v>
      </c>
      <c r="BM91">
        <v>3096.6043033380001</v>
      </c>
      <c r="BQ91">
        <v>27.482301456507699</v>
      </c>
      <c r="BS91">
        <v>20.135168033592699</v>
      </c>
      <c r="BU91">
        <v>13.289368946328199</v>
      </c>
      <c r="BV91">
        <v>32.2065949253235</v>
      </c>
      <c r="BX91">
        <v>20.588573085210299</v>
      </c>
      <c r="BY91">
        <v>5.0725079487040796</v>
      </c>
      <c r="BZ91">
        <v>1.815605317398</v>
      </c>
      <c r="CA91">
        <v>5.7822595188486599</v>
      </c>
      <c r="CC91">
        <v>5.5788762903789104</v>
      </c>
      <c r="CE91">
        <v>3.26249319336209</v>
      </c>
      <c r="CG91">
        <v>2.7764941170265902</v>
      </c>
    </row>
    <row r="92" spans="1:85">
      <c r="A92">
        <v>2009</v>
      </c>
      <c r="B92" t="s">
        <v>918</v>
      </c>
      <c r="C92" t="s">
        <v>1667</v>
      </c>
      <c r="D92" t="s">
        <v>1667</v>
      </c>
      <c r="E92" t="s">
        <v>927</v>
      </c>
      <c r="F92">
        <v>255495</v>
      </c>
      <c r="G92" t="s">
        <v>94</v>
      </c>
      <c r="H92">
        <v>-2600</v>
      </c>
      <c r="I92">
        <v>-2900</v>
      </c>
      <c r="J92" t="s">
        <v>928</v>
      </c>
      <c r="M92" t="s">
        <v>929</v>
      </c>
      <c r="N92" t="s">
        <v>922</v>
      </c>
      <c r="O92" t="s">
        <v>930</v>
      </c>
      <c r="AA92" t="s">
        <v>924</v>
      </c>
      <c r="AG92" t="s">
        <v>925</v>
      </c>
      <c r="AJ92" t="s">
        <v>69</v>
      </c>
      <c r="AK92">
        <v>-0.44529999999999997</v>
      </c>
      <c r="AL92">
        <v>-91.732299999999995</v>
      </c>
      <c r="AM92">
        <v>-0.45329999999999998</v>
      </c>
      <c r="AN92">
        <v>-91.743300000000005</v>
      </c>
      <c r="AO92">
        <v>49.228633333333299</v>
      </c>
      <c r="AP92">
        <v>2.8198500000000002</v>
      </c>
      <c r="AQ92">
        <v>15.8302833333333</v>
      </c>
      <c r="AS92">
        <v>10.4270030452162</v>
      </c>
      <c r="AT92">
        <v>12.588800000000001</v>
      </c>
      <c r="AU92">
        <v>5.8757999999999999</v>
      </c>
      <c r="AV92">
        <v>0.162816666666667</v>
      </c>
      <c r="AW92">
        <v>0.32343333333333302</v>
      </c>
      <c r="AX92">
        <v>2.5212152860267198</v>
      </c>
      <c r="AY92">
        <v>0.25018333333333298</v>
      </c>
      <c r="AZ92">
        <v>0.83121630000000002</v>
      </c>
      <c r="BA92">
        <f t="shared" si="2"/>
        <v>6.2468408999999996E-2</v>
      </c>
      <c r="BE92">
        <v>624.68408999999997</v>
      </c>
      <c r="BF92">
        <v>416.61624999999998</v>
      </c>
      <c r="BH92">
        <v>1236.6094399999999</v>
      </c>
      <c r="BI92">
        <v>103.36893000000001</v>
      </c>
      <c r="BJ92" t="s">
        <v>926</v>
      </c>
    </row>
    <row r="93" spans="1:85">
      <c r="A93">
        <v>2009</v>
      </c>
      <c r="B93" t="s">
        <v>918</v>
      </c>
      <c r="C93" t="s">
        <v>1668</v>
      </c>
      <c r="D93" t="s">
        <v>1668</v>
      </c>
      <c r="E93" t="s">
        <v>927</v>
      </c>
      <c r="F93">
        <v>255495</v>
      </c>
      <c r="G93" t="s">
        <v>94</v>
      </c>
      <c r="H93">
        <v>-2600</v>
      </c>
      <c r="I93">
        <v>-2900</v>
      </c>
      <c r="J93" t="s">
        <v>928</v>
      </c>
      <c r="M93" t="s">
        <v>929</v>
      </c>
      <c r="N93" t="s">
        <v>922</v>
      </c>
      <c r="O93" t="s">
        <v>930</v>
      </c>
      <c r="AA93" t="s">
        <v>924</v>
      </c>
      <c r="AG93" t="s">
        <v>925</v>
      </c>
      <c r="AJ93" t="s">
        <v>69</v>
      </c>
      <c r="AK93">
        <v>-0.44529999999999997</v>
      </c>
      <c r="AL93">
        <v>-91.732299999999995</v>
      </c>
      <c r="AM93">
        <v>-0.45329999999999998</v>
      </c>
      <c r="AN93">
        <v>-91.743300000000005</v>
      </c>
      <c r="AO93">
        <v>49.293700000000001</v>
      </c>
      <c r="AP93">
        <v>2.5793666666666701</v>
      </c>
      <c r="AQ93">
        <v>17.113433333333301</v>
      </c>
      <c r="AS93">
        <v>8.7494358886144301</v>
      </c>
      <c r="AT93">
        <v>12.6721</v>
      </c>
      <c r="AU93">
        <v>6.2056333333333296</v>
      </c>
      <c r="AV93">
        <v>0.12583333333333299</v>
      </c>
      <c r="AW93">
        <v>0.23503333333333301</v>
      </c>
      <c r="AX93">
        <v>2.7464772380079401</v>
      </c>
      <c r="AY93">
        <v>0.19926666666666701</v>
      </c>
      <c r="AZ93">
        <v>0.75876480000000002</v>
      </c>
      <c r="BA93">
        <f t="shared" si="2"/>
        <v>6.4349903E-2</v>
      </c>
      <c r="BE93">
        <v>643.49902999999995</v>
      </c>
      <c r="BF93">
        <v>349.95765</v>
      </c>
      <c r="BH93">
        <v>1354.5303200000001</v>
      </c>
      <c r="BI93">
        <v>86.492369999999994</v>
      </c>
      <c r="BJ93" t="s">
        <v>926</v>
      </c>
      <c r="BM93">
        <v>2066.5084737417601</v>
      </c>
      <c r="BQ93">
        <v>20.627120543685798</v>
      </c>
      <c r="BS93">
        <v>14.3371480397141</v>
      </c>
      <c r="BU93">
        <v>8.7669926658015793</v>
      </c>
      <c r="BV93">
        <v>21.8542058902982</v>
      </c>
      <c r="BX93">
        <v>15.1891518349604</v>
      </c>
      <c r="BY93">
        <v>4.6326938975624499</v>
      </c>
      <c r="BZ93">
        <v>1.4379448964022501</v>
      </c>
      <c r="CA93">
        <v>4.8979004275174303</v>
      </c>
      <c r="CC93">
        <v>4.2752833909452299</v>
      </c>
      <c r="CE93">
        <v>2.3531337030403598</v>
      </c>
      <c r="CG93">
        <v>1.9281943817946701</v>
      </c>
    </row>
    <row r="94" spans="1:85">
      <c r="A94">
        <v>2009</v>
      </c>
      <c r="B94" t="s">
        <v>918</v>
      </c>
      <c r="C94" t="s">
        <v>1669</v>
      </c>
      <c r="D94" t="s">
        <v>1669</v>
      </c>
      <c r="E94" t="s">
        <v>927</v>
      </c>
      <c r="F94">
        <v>255495</v>
      </c>
      <c r="G94" t="s">
        <v>94</v>
      </c>
      <c r="H94">
        <v>-2600</v>
      </c>
      <c r="I94">
        <v>-2900</v>
      </c>
      <c r="J94" t="s">
        <v>928</v>
      </c>
      <c r="M94" t="s">
        <v>929</v>
      </c>
      <c r="N94" t="s">
        <v>922</v>
      </c>
      <c r="O94" t="s">
        <v>930</v>
      </c>
      <c r="AA94" t="s">
        <v>924</v>
      </c>
      <c r="AG94" t="s">
        <v>925</v>
      </c>
      <c r="AJ94" t="s">
        <v>69</v>
      </c>
      <c r="AK94">
        <v>-0.44529999999999997</v>
      </c>
      <c r="AL94">
        <v>-91.732299999999995</v>
      </c>
      <c r="AM94">
        <v>-0.45329999999999998</v>
      </c>
      <c r="AN94">
        <v>-91.743300000000005</v>
      </c>
      <c r="AO94">
        <v>49.889299999999999</v>
      </c>
      <c r="AP94">
        <v>2.84636666666667</v>
      </c>
      <c r="AQ94">
        <v>15.363</v>
      </c>
      <c r="AS94">
        <v>10.0518029356386</v>
      </c>
      <c r="AT94">
        <v>12.2220666666667</v>
      </c>
      <c r="AU94">
        <v>6.0440333333333296</v>
      </c>
      <c r="AV94">
        <v>0.164833333333333</v>
      </c>
      <c r="AW94">
        <v>0.32526666666666698</v>
      </c>
      <c r="AX94">
        <v>2.69277487745586</v>
      </c>
      <c r="AY94">
        <v>0.24629999999999999</v>
      </c>
      <c r="AZ94">
        <v>0.73505339999999997</v>
      </c>
      <c r="BA94">
        <f t="shared" si="2"/>
        <v>6.4455210499999999E-2</v>
      </c>
      <c r="BE94">
        <v>644.55210499999998</v>
      </c>
      <c r="BF94">
        <v>408.86525</v>
      </c>
      <c r="BH94">
        <v>1316.78316</v>
      </c>
      <c r="BI94">
        <v>113.91678</v>
      </c>
      <c r="BJ94" t="s">
        <v>926</v>
      </c>
      <c r="BM94">
        <v>3187.0665775824</v>
      </c>
      <c r="BQ94">
        <v>25.894738316993301</v>
      </c>
      <c r="BS94">
        <v>18.359253644427799</v>
      </c>
      <c r="BU94">
        <v>11.828216944526799</v>
      </c>
      <c r="BV94">
        <v>28.661015868677801</v>
      </c>
      <c r="BX94">
        <v>18.5911541903677</v>
      </c>
      <c r="BY94">
        <v>4.7549746077846198</v>
      </c>
      <c r="BZ94">
        <v>1.66454166959517</v>
      </c>
      <c r="CA94">
        <v>5.3580316372994901</v>
      </c>
      <c r="CC94">
        <v>5.1201806071644702</v>
      </c>
      <c r="CE94">
        <v>3.0898007924656099</v>
      </c>
      <c r="CG94">
        <v>2.4189266014099</v>
      </c>
    </row>
    <row r="95" spans="1:85">
      <c r="A95">
        <v>2009</v>
      </c>
      <c r="B95" t="s">
        <v>918</v>
      </c>
      <c r="C95" t="s">
        <v>1670</v>
      </c>
      <c r="D95" t="s">
        <v>1670</v>
      </c>
      <c r="E95" t="s">
        <v>927</v>
      </c>
      <c r="F95">
        <v>255495</v>
      </c>
      <c r="G95" t="s">
        <v>94</v>
      </c>
      <c r="H95">
        <v>-2600</v>
      </c>
      <c r="I95">
        <v>-2900</v>
      </c>
      <c r="J95" t="s">
        <v>928</v>
      </c>
      <c r="M95" t="s">
        <v>929</v>
      </c>
      <c r="N95" t="s">
        <v>922</v>
      </c>
      <c r="O95" t="s">
        <v>930</v>
      </c>
      <c r="AA95" t="s">
        <v>924</v>
      </c>
      <c r="AG95" t="s">
        <v>925</v>
      </c>
      <c r="AJ95" t="s">
        <v>69</v>
      </c>
      <c r="AK95">
        <v>-0.44529999999999997</v>
      </c>
      <c r="AL95">
        <v>-91.732299999999995</v>
      </c>
      <c r="AM95">
        <v>-0.45329999999999998</v>
      </c>
      <c r="AN95">
        <v>-91.743300000000005</v>
      </c>
      <c r="AO95">
        <v>48.963566666666601</v>
      </c>
      <c r="AP95">
        <v>2.5502833333333301</v>
      </c>
      <c r="AQ95">
        <v>16.5899</v>
      </c>
      <c r="AS95">
        <v>9.1556860072601705</v>
      </c>
      <c r="AT95">
        <v>12.119716666666701</v>
      </c>
      <c r="AU95">
        <v>6.1325333333333303</v>
      </c>
      <c r="AV95">
        <v>0.18063333333333301</v>
      </c>
      <c r="AW95">
        <v>0.28289999999999998</v>
      </c>
      <c r="AX95">
        <v>2.7360611950015299</v>
      </c>
      <c r="AY95">
        <v>0.22348333333333301</v>
      </c>
      <c r="AZ95">
        <v>0.75195875000000001</v>
      </c>
      <c r="BA95">
        <f t="shared" si="2"/>
        <v>6.5065990000000004E-2</v>
      </c>
      <c r="BE95">
        <v>650.65989999999999</v>
      </c>
      <c r="BF95">
        <v>478.430475</v>
      </c>
      <c r="BH95">
        <v>1342.9878000000001</v>
      </c>
      <c r="BI95">
        <v>93.875865000000005</v>
      </c>
      <c r="BJ95" t="s">
        <v>926</v>
      </c>
      <c r="BM95">
        <v>2464.27416577452</v>
      </c>
      <c r="BQ95">
        <v>24.0567360166777</v>
      </c>
      <c r="BS95">
        <v>15.5756266899349</v>
      </c>
      <c r="BU95">
        <v>9.7134087032889695</v>
      </c>
      <c r="BV95">
        <v>24.212649801084801</v>
      </c>
      <c r="BX95">
        <v>16.738168323287098</v>
      </c>
      <c r="BY95">
        <v>4.6825442502477497</v>
      </c>
      <c r="BZ95">
        <v>1.45582358832461</v>
      </c>
      <c r="CA95">
        <v>5.1523721449288296</v>
      </c>
      <c r="CC95">
        <v>4.9139826779400497</v>
      </c>
      <c r="CE95">
        <v>2.83211660207209</v>
      </c>
      <c r="CG95">
        <v>2.3222837595036498</v>
      </c>
    </row>
    <row r="96" spans="1:85">
      <c r="A96">
        <v>2009</v>
      </c>
      <c r="B96" t="s">
        <v>918</v>
      </c>
      <c r="C96" t="s">
        <v>1671</v>
      </c>
      <c r="D96" t="s">
        <v>1671</v>
      </c>
      <c r="E96" t="s">
        <v>927</v>
      </c>
      <c r="F96">
        <v>255495</v>
      </c>
      <c r="G96" t="s">
        <v>94</v>
      </c>
      <c r="H96">
        <v>-2600</v>
      </c>
      <c r="I96">
        <v>-2900</v>
      </c>
      <c r="J96" t="s">
        <v>928</v>
      </c>
      <c r="M96" t="s">
        <v>929</v>
      </c>
      <c r="N96" t="s">
        <v>922</v>
      </c>
      <c r="O96" t="s">
        <v>930</v>
      </c>
      <c r="AA96" t="s">
        <v>924</v>
      </c>
      <c r="AG96" t="s">
        <v>925</v>
      </c>
      <c r="AJ96" t="s">
        <v>69</v>
      </c>
      <c r="AK96">
        <v>-0.44529999999999997</v>
      </c>
      <c r="AL96">
        <v>-91.732299999999995</v>
      </c>
      <c r="AM96">
        <v>-0.45329999999999998</v>
      </c>
      <c r="AN96">
        <v>-91.743300000000005</v>
      </c>
      <c r="AO96">
        <v>49.034999999999997</v>
      </c>
      <c r="AP96">
        <v>3.0213000000000001</v>
      </c>
      <c r="AQ96">
        <v>15.7441</v>
      </c>
      <c r="AS96">
        <v>10.276603001291701</v>
      </c>
      <c r="AT96">
        <v>12.3214666666667</v>
      </c>
      <c r="AU96">
        <v>6.2335333333333303</v>
      </c>
      <c r="AV96">
        <v>0.18283333333333299</v>
      </c>
      <c r="AW96">
        <v>0.355366666666667</v>
      </c>
      <c r="AX96">
        <v>2.6585278763001599</v>
      </c>
      <c r="AY96">
        <v>0.2074</v>
      </c>
      <c r="AZ96">
        <v>0.78203710000000004</v>
      </c>
      <c r="BA96">
        <f t="shared" si="2"/>
        <v>6.7789948000000003E-2</v>
      </c>
      <c r="BE96">
        <v>677.89948000000004</v>
      </c>
      <c r="BF96">
        <v>421.65440000000001</v>
      </c>
      <c r="BH96">
        <v>1247.8399999999999</v>
      </c>
      <c r="BI96">
        <v>125.87101</v>
      </c>
      <c r="BJ96" t="s">
        <v>926</v>
      </c>
      <c r="BM96">
        <v>2980.1335270139998</v>
      </c>
      <c r="BQ96">
        <v>25.332573735168001</v>
      </c>
      <c r="BS96">
        <v>17.804879810654999</v>
      </c>
      <c r="BU96">
        <v>12.3172582962303</v>
      </c>
      <c r="BV96">
        <v>29.440624042368</v>
      </c>
      <c r="BX96">
        <v>19.212278606921402</v>
      </c>
      <c r="BY96">
        <v>5.1955194688597199</v>
      </c>
      <c r="BZ96">
        <v>1.6433108001672601</v>
      </c>
      <c r="CA96">
        <v>5.3911993687473601</v>
      </c>
      <c r="CC96">
        <v>5.3261420424533998</v>
      </c>
      <c r="CE96">
        <v>2.8353155039189399</v>
      </c>
      <c r="CG96">
        <v>2.3620731372648902</v>
      </c>
    </row>
    <row r="97" spans="1:85">
      <c r="A97">
        <v>2009</v>
      </c>
      <c r="B97" t="s">
        <v>918</v>
      </c>
      <c r="C97" t="s">
        <v>1672</v>
      </c>
      <c r="D97" t="s">
        <v>1672</v>
      </c>
      <c r="E97" t="s">
        <v>927</v>
      </c>
      <c r="F97">
        <v>255495</v>
      </c>
      <c r="G97" t="s">
        <v>94</v>
      </c>
      <c r="H97">
        <v>-2600</v>
      </c>
      <c r="I97">
        <v>-2900</v>
      </c>
      <c r="J97" t="s">
        <v>928</v>
      </c>
      <c r="M97" t="s">
        <v>929</v>
      </c>
      <c r="N97" t="s">
        <v>922</v>
      </c>
      <c r="O97" t="s">
        <v>930</v>
      </c>
      <c r="AA97" t="s">
        <v>924</v>
      </c>
      <c r="AG97" t="s">
        <v>925</v>
      </c>
      <c r="AJ97" t="s">
        <v>69</v>
      </c>
      <c r="AK97">
        <v>-0.44529999999999997</v>
      </c>
      <c r="AL97">
        <v>-91.732299999999995</v>
      </c>
      <c r="AM97">
        <v>-0.45329999999999998</v>
      </c>
      <c r="AN97">
        <v>-91.743300000000005</v>
      </c>
      <c r="AO97">
        <v>48.293283333333299</v>
      </c>
      <c r="AP97">
        <v>2.7885499999999999</v>
      </c>
      <c r="AQ97">
        <v>16.699349999999999</v>
      </c>
      <c r="AS97">
        <v>9.6217694767136202</v>
      </c>
      <c r="AT97">
        <v>12.26895</v>
      </c>
      <c r="AU97">
        <v>6.2294833333333299</v>
      </c>
      <c r="AV97">
        <v>0.148733333333333</v>
      </c>
      <c r="AW97">
        <v>0.46265000000000001</v>
      </c>
      <c r="AX97">
        <v>2.6355618967632699</v>
      </c>
      <c r="AY97">
        <v>0.28333333333333299</v>
      </c>
      <c r="AZ97">
        <v>0.74690909999999999</v>
      </c>
      <c r="BA97">
        <f t="shared" si="2"/>
        <v>6.8098850000000002E-2</v>
      </c>
      <c r="BE97">
        <v>680.98850000000004</v>
      </c>
      <c r="BF97">
        <v>420.8793</v>
      </c>
      <c r="BH97">
        <v>1317.7190399999999</v>
      </c>
      <c r="BI97">
        <v>159.62413000000001</v>
      </c>
      <c r="BJ97" t="s">
        <v>926</v>
      </c>
      <c r="BM97">
        <v>3971.1962696750202</v>
      </c>
      <c r="BQ97">
        <v>24.6608660749839</v>
      </c>
      <c r="BS97">
        <v>24.0329928415319</v>
      </c>
      <c r="BU97">
        <v>15.6165036001087</v>
      </c>
      <c r="BV97">
        <v>36.819776205772399</v>
      </c>
      <c r="BX97">
        <v>21.535574177687799</v>
      </c>
      <c r="BY97">
        <v>5.3965259532158996</v>
      </c>
      <c r="BZ97">
        <v>1.62873867582915</v>
      </c>
      <c r="CA97">
        <v>5.3211302625356502</v>
      </c>
      <c r="CC97">
        <v>4.85475576618978</v>
      </c>
      <c r="CE97">
        <v>2.8356539493961002</v>
      </c>
      <c r="CG97">
        <v>2.34657381225687</v>
      </c>
    </row>
    <row r="98" spans="1:85">
      <c r="A98">
        <v>2009</v>
      </c>
      <c r="B98" t="s">
        <v>918</v>
      </c>
      <c r="C98" t="s">
        <v>1673</v>
      </c>
      <c r="D98" t="s">
        <v>1673</v>
      </c>
      <c r="E98" t="s">
        <v>927</v>
      </c>
      <c r="F98">
        <v>255495</v>
      </c>
      <c r="G98" t="s">
        <v>94</v>
      </c>
      <c r="H98">
        <v>-2600</v>
      </c>
      <c r="I98">
        <v>-2900</v>
      </c>
      <c r="J98" t="s">
        <v>928</v>
      </c>
      <c r="M98" t="s">
        <v>929</v>
      </c>
      <c r="N98" t="s">
        <v>922</v>
      </c>
      <c r="O98" t="s">
        <v>930</v>
      </c>
      <c r="AA98" t="s">
        <v>924</v>
      </c>
      <c r="AG98" t="s">
        <v>925</v>
      </c>
      <c r="AJ98" t="s">
        <v>69</v>
      </c>
      <c r="AK98">
        <v>-0.44529999999999997</v>
      </c>
      <c r="AL98">
        <v>-91.732299999999995</v>
      </c>
      <c r="AM98">
        <v>-0.45329999999999998</v>
      </c>
      <c r="AN98">
        <v>-91.743300000000005</v>
      </c>
      <c r="AO98">
        <v>49.596400000000003</v>
      </c>
      <c r="AP98">
        <v>3.0184000000000002</v>
      </c>
      <c r="AQ98">
        <v>15.088466666666701</v>
      </c>
      <c r="AS98">
        <v>10.983336541027199</v>
      </c>
      <c r="AT98">
        <v>11.553933333333299</v>
      </c>
      <c r="AU98">
        <v>6.0565333333333298</v>
      </c>
      <c r="AV98">
        <v>0.14305000000000001</v>
      </c>
      <c r="AW98">
        <v>0.40200000000000002</v>
      </c>
      <c r="AX98">
        <v>2.9316685871056198</v>
      </c>
      <c r="AY98">
        <v>0.29320000000000002</v>
      </c>
      <c r="AZ98">
        <v>0.72450000000000003</v>
      </c>
      <c r="BA98">
        <f t="shared" ref="BA98:BA129" si="3">BE98/10000</f>
        <v>7.2167999999999996E-2</v>
      </c>
      <c r="BE98">
        <v>721.68</v>
      </c>
      <c r="BF98">
        <v>397.04497500000002</v>
      </c>
      <c r="BH98">
        <v>1299.00144</v>
      </c>
      <c r="BI98">
        <v>118.487515</v>
      </c>
      <c r="BJ98" t="s">
        <v>926</v>
      </c>
      <c r="BM98">
        <v>3614.23589802576</v>
      </c>
      <c r="BQ98">
        <v>27.233470212246999</v>
      </c>
      <c r="BS98">
        <v>21.793856409023999</v>
      </c>
      <c r="BU98">
        <v>14.8079438606359</v>
      </c>
      <c r="BV98">
        <v>35.359571976207299</v>
      </c>
      <c r="BX98">
        <v>21.958487213002702</v>
      </c>
      <c r="BY98">
        <v>5.6720495654465104</v>
      </c>
      <c r="BZ98">
        <v>1.9754899748971699</v>
      </c>
      <c r="CA98">
        <v>5.7777503397856496</v>
      </c>
      <c r="CC98">
        <v>5.4714656944884199</v>
      </c>
      <c r="CE98">
        <v>3.19022180070835</v>
      </c>
      <c r="CG98">
        <v>2.4386210563253599</v>
      </c>
    </row>
    <row r="99" spans="1:85">
      <c r="A99">
        <v>2009</v>
      </c>
      <c r="B99" t="s">
        <v>918</v>
      </c>
      <c r="C99" t="s">
        <v>1674</v>
      </c>
      <c r="D99" t="s">
        <v>1674</v>
      </c>
      <c r="E99" t="s">
        <v>927</v>
      </c>
      <c r="F99">
        <v>255495</v>
      </c>
      <c r="G99" t="s">
        <v>94</v>
      </c>
      <c r="H99">
        <v>-2600</v>
      </c>
      <c r="I99">
        <v>-2900</v>
      </c>
      <c r="J99" t="s">
        <v>928</v>
      </c>
      <c r="M99" t="s">
        <v>929</v>
      </c>
      <c r="N99" t="s">
        <v>922</v>
      </c>
      <c r="O99" t="s">
        <v>930</v>
      </c>
      <c r="AA99" t="s">
        <v>924</v>
      </c>
      <c r="AG99" t="s">
        <v>925</v>
      </c>
      <c r="AJ99" t="s">
        <v>69</v>
      </c>
      <c r="AK99">
        <v>-0.44529999999999997</v>
      </c>
      <c r="AL99">
        <v>-91.732299999999995</v>
      </c>
      <c r="AM99">
        <v>-0.45329999999999998</v>
      </c>
      <c r="AN99">
        <v>-91.743300000000005</v>
      </c>
      <c r="AO99">
        <v>49.902500000000003</v>
      </c>
      <c r="AP99">
        <v>2.6982499999999998</v>
      </c>
      <c r="AQ99">
        <v>17.312049999999999</v>
      </c>
      <c r="AS99">
        <v>8.6464775252120099</v>
      </c>
      <c r="AT99">
        <v>12.371874999999999</v>
      </c>
      <c r="AU99">
        <v>4.574325</v>
      </c>
      <c r="AV99">
        <v>0.15859999999999999</v>
      </c>
      <c r="AW99">
        <v>0.28962500000000002</v>
      </c>
      <c r="AX99">
        <v>2.5091928160940098</v>
      </c>
      <c r="AY99">
        <v>0.26729999999999998</v>
      </c>
      <c r="AZ99">
        <v>0.68631330000000002</v>
      </c>
      <c r="BA99">
        <f t="shared" si="3"/>
        <v>7.4782366000000003E-2</v>
      </c>
      <c r="BE99">
        <v>747.82366000000002</v>
      </c>
      <c r="BF99">
        <v>434.44355000000002</v>
      </c>
      <c r="BH99">
        <v>1250.9595999999999</v>
      </c>
      <c r="BI99">
        <v>82.976420000000005</v>
      </c>
      <c r="BJ99" t="s">
        <v>926</v>
      </c>
      <c r="BM99">
        <v>2513.7705501390001</v>
      </c>
      <c r="BQ99">
        <v>23.397350025200002</v>
      </c>
      <c r="BS99">
        <v>15.0165771873863</v>
      </c>
      <c r="BU99">
        <v>9.3637844789087001</v>
      </c>
      <c r="BV99">
        <v>23.229605446223999</v>
      </c>
      <c r="BX99">
        <v>16.532145228498901</v>
      </c>
      <c r="BY99">
        <v>4.6638101126931604</v>
      </c>
      <c r="BZ99">
        <v>1.4254997685978099</v>
      </c>
      <c r="CA99">
        <v>4.6737393366767499</v>
      </c>
      <c r="CC99">
        <v>4.6613459791417604</v>
      </c>
      <c r="CE99">
        <v>2.7443740475360401</v>
      </c>
      <c r="CG99">
        <v>2.0645728622418602</v>
      </c>
    </row>
    <row r="100" spans="1:85">
      <c r="A100">
        <v>2009</v>
      </c>
      <c r="B100" t="s">
        <v>918</v>
      </c>
      <c r="C100" t="s">
        <v>1675</v>
      </c>
      <c r="D100" t="s">
        <v>1675</v>
      </c>
      <c r="E100" t="s">
        <v>927</v>
      </c>
      <c r="F100">
        <v>255495</v>
      </c>
      <c r="G100" t="s">
        <v>94</v>
      </c>
      <c r="H100">
        <v>-2600</v>
      </c>
      <c r="I100">
        <v>-2900</v>
      </c>
      <c r="J100" t="s">
        <v>928</v>
      </c>
      <c r="M100" t="s">
        <v>929</v>
      </c>
      <c r="N100" t="s">
        <v>922</v>
      </c>
      <c r="O100" t="s">
        <v>930</v>
      </c>
      <c r="AA100" t="s">
        <v>924</v>
      </c>
      <c r="AG100" t="s">
        <v>925</v>
      </c>
      <c r="AJ100" t="s">
        <v>69</v>
      </c>
      <c r="AK100">
        <v>-0.44529999999999997</v>
      </c>
      <c r="AL100">
        <v>-91.732299999999995</v>
      </c>
      <c r="AM100">
        <v>-0.45329999999999998</v>
      </c>
      <c r="AN100">
        <v>-91.743300000000005</v>
      </c>
      <c r="AO100">
        <v>49.814599999999999</v>
      </c>
      <c r="AP100">
        <v>3.2965666666666702</v>
      </c>
      <c r="AQ100">
        <v>17.424299999999999</v>
      </c>
      <c r="AS100">
        <v>8.7958692355086701</v>
      </c>
      <c r="AT100">
        <v>13.5469666666667</v>
      </c>
      <c r="AU100">
        <v>4.8088666666666704</v>
      </c>
      <c r="AV100">
        <v>0.15493333333333301</v>
      </c>
      <c r="AW100">
        <v>0.24859999999999999</v>
      </c>
      <c r="AX100">
        <v>2.4640786939252601</v>
      </c>
      <c r="AY100">
        <v>0.18543333333333301</v>
      </c>
      <c r="AZ100">
        <v>0.77749999999999997</v>
      </c>
      <c r="BA100">
        <f t="shared" si="3"/>
        <v>7.5283299999999997E-2</v>
      </c>
      <c r="BE100">
        <v>752.83299999999997</v>
      </c>
      <c r="BF100">
        <v>379.41145</v>
      </c>
      <c r="BH100">
        <v>621.42431999999997</v>
      </c>
      <c r="BI100">
        <v>70.319000000000003</v>
      </c>
      <c r="BJ100" t="s">
        <v>926</v>
      </c>
      <c r="BM100">
        <v>1971.31681222872</v>
      </c>
      <c r="BQ100">
        <v>23.150018491086101</v>
      </c>
      <c r="BS100">
        <v>10.8960498519103</v>
      </c>
      <c r="BU100">
        <v>8.7341825974007392</v>
      </c>
      <c r="BV100">
        <v>22.214823261100801</v>
      </c>
      <c r="BX100">
        <v>18.061164043786899</v>
      </c>
      <c r="BY100">
        <v>5.3761165106266704</v>
      </c>
      <c r="BZ100">
        <v>1.74711818207131</v>
      </c>
      <c r="CA100">
        <v>5.2720549477965903</v>
      </c>
      <c r="CC100">
        <v>4.5186716439054901</v>
      </c>
      <c r="CE100">
        <v>2.87931191376392</v>
      </c>
      <c r="CG100">
        <v>2.1894151737517098</v>
      </c>
    </row>
    <row r="101" spans="1:85">
      <c r="A101">
        <v>2009</v>
      </c>
      <c r="B101" t="s">
        <v>918</v>
      </c>
      <c r="C101" t="s">
        <v>1676</v>
      </c>
      <c r="D101" t="s">
        <v>1676</v>
      </c>
      <c r="E101" t="s">
        <v>919</v>
      </c>
      <c r="F101">
        <v>263248</v>
      </c>
      <c r="G101" t="s">
        <v>95</v>
      </c>
      <c r="J101" t="s">
        <v>920</v>
      </c>
      <c r="M101" t="s">
        <v>921</v>
      </c>
      <c r="N101" t="s">
        <v>922</v>
      </c>
      <c r="O101" t="s">
        <v>923</v>
      </c>
      <c r="AA101" t="s">
        <v>924</v>
      </c>
      <c r="AG101" t="s">
        <v>925</v>
      </c>
      <c r="AJ101" t="s">
        <v>69</v>
      </c>
      <c r="AK101">
        <v>-0.31809999999999999</v>
      </c>
      <c r="AL101">
        <v>-90.583799999999997</v>
      </c>
      <c r="AM101">
        <v>-0.31809999999999999</v>
      </c>
      <c r="AN101">
        <v>-90.583799999999997</v>
      </c>
      <c r="AO101">
        <v>46.9116</v>
      </c>
      <c r="AP101">
        <v>1.3298333333333301</v>
      </c>
      <c r="AQ101">
        <v>17.989066666666702</v>
      </c>
      <c r="AS101">
        <v>9.3161027207766907</v>
      </c>
      <c r="AT101">
        <v>13.175233333333299</v>
      </c>
      <c r="AU101">
        <v>7.8606666666666696</v>
      </c>
      <c r="AV101">
        <v>0.14676666666666699</v>
      </c>
      <c r="AW101">
        <v>5.5166666666666697E-2</v>
      </c>
      <c r="AX101">
        <v>2.3802000441655999</v>
      </c>
      <c r="AY101">
        <v>0.10313333333333299</v>
      </c>
      <c r="AZ101">
        <v>0.11636150000000001</v>
      </c>
      <c r="BA101">
        <f t="shared" si="3"/>
        <v>7.7071049000000003E-2</v>
      </c>
      <c r="BE101">
        <v>770.71049000000005</v>
      </c>
      <c r="BF101">
        <v>160.83324999999999</v>
      </c>
      <c r="BH101">
        <v>1067.52712</v>
      </c>
      <c r="BI101">
        <v>28.085408600000001</v>
      </c>
      <c r="BJ101" t="s">
        <v>926</v>
      </c>
      <c r="BM101">
        <v>581.577121635494</v>
      </c>
      <c r="BQ101">
        <v>19.122185053370899</v>
      </c>
      <c r="BS101">
        <v>2.2245765707970002</v>
      </c>
      <c r="BU101">
        <v>2.8222207407336999</v>
      </c>
      <c r="BV101">
        <v>8.1441770522296295</v>
      </c>
      <c r="BX101">
        <v>6.8239933176149297</v>
      </c>
      <c r="BY101">
        <v>2.3016467428007301</v>
      </c>
      <c r="BZ101">
        <v>0.99093211014251503</v>
      </c>
      <c r="CA101">
        <v>3.0943537801847998</v>
      </c>
      <c r="CC101">
        <v>3.5376607040553498</v>
      </c>
      <c r="CE101">
        <v>2.0670827189760002</v>
      </c>
      <c r="CG101">
        <v>1.9724614552715201</v>
      </c>
    </row>
    <row r="102" spans="1:85">
      <c r="A102">
        <v>2009</v>
      </c>
      <c r="B102" t="s">
        <v>918</v>
      </c>
      <c r="C102" t="s">
        <v>1677</v>
      </c>
      <c r="D102" t="s">
        <v>1677</v>
      </c>
      <c r="E102" t="s">
        <v>927</v>
      </c>
      <c r="F102">
        <v>255495</v>
      </c>
      <c r="G102" t="s">
        <v>94</v>
      </c>
      <c r="H102">
        <v>-2600</v>
      </c>
      <c r="I102">
        <v>-2900</v>
      </c>
      <c r="J102" t="s">
        <v>928</v>
      </c>
      <c r="M102" t="s">
        <v>929</v>
      </c>
      <c r="N102" t="s">
        <v>922</v>
      </c>
      <c r="O102" t="s">
        <v>930</v>
      </c>
      <c r="AA102" t="s">
        <v>924</v>
      </c>
      <c r="AG102" t="s">
        <v>925</v>
      </c>
      <c r="AJ102" t="s">
        <v>69</v>
      </c>
      <c r="AK102">
        <v>-0.44529999999999997</v>
      </c>
      <c r="AL102">
        <v>-91.732299999999995</v>
      </c>
      <c r="AM102">
        <v>-0.45329999999999998</v>
      </c>
      <c r="AN102">
        <v>-91.743300000000005</v>
      </c>
      <c r="AO102">
        <v>48.862299999999998</v>
      </c>
      <c r="AP102">
        <v>3.5633333333333299</v>
      </c>
      <c r="AQ102">
        <v>15.3429</v>
      </c>
      <c r="AS102">
        <v>10.183436307415599</v>
      </c>
      <c r="AT102">
        <v>12.0192</v>
      </c>
      <c r="AU102">
        <v>6.1682333333333297</v>
      </c>
      <c r="AV102">
        <v>0.198366666666667</v>
      </c>
      <c r="AW102">
        <v>0.46400000000000002</v>
      </c>
      <c r="AX102">
        <v>2.8428304956939301</v>
      </c>
      <c r="AY102">
        <v>0.32776666666666698</v>
      </c>
      <c r="AZ102">
        <v>0.85009760000000001</v>
      </c>
      <c r="BA102">
        <f t="shared" si="3"/>
        <v>8.1648415000000002E-2</v>
      </c>
      <c r="BE102">
        <v>816.48415</v>
      </c>
      <c r="BF102">
        <v>415.45359999999999</v>
      </c>
      <c r="BH102">
        <v>1343.9236800000001</v>
      </c>
      <c r="BI102">
        <v>195.48681999999999</v>
      </c>
      <c r="BJ102" t="s">
        <v>926</v>
      </c>
    </row>
    <row r="103" spans="1:85">
      <c r="A103">
        <v>2009</v>
      </c>
      <c r="B103" t="s">
        <v>918</v>
      </c>
      <c r="C103" t="s">
        <v>1678</v>
      </c>
      <c r="D103" t="s">
        <v>1678</v>
      </c>
      <c r="E103" t="s">
        <v>927</v>
      </c>
      <c r="F103">
        <v>255495</v>
      </c>
      <c r="G103" t="s">
        <v>94</v>
      </c>
      <c r="H103">
        <v>-2600</v>
      </c>
      <c r="I103">
        <v>-2900</v>
      </c>
      <c r="J103" t="s">
        <v>928</v>
      </c>
      <c r="M103" t="s">
        <v>929</v>
      </c>
      <c r="N103" t="s">
        <v>922</v>
      </c>
      <c r="O103" t="s">
        <v>930</v>
      </c>
      <c r="AA103" t="s">
        <v>924</v>
      </c>
      <c r="AG103" t="s">
        <v>925</v>
      </c>
      <c r="AJ103" t="s">
        <v>69</v>
      </c>
      <c r="AK103">
        <v>-0.44529999999999997</v>
      </c>
      <c r="AL103">
        <v>-91.732299999999995</v>
      </c>
      <c r="AM103">
        <v>-0.45329999999999998</v>
      </c>
      <c r="AN103">
        <v>-91.743300000000005</v>
      </c>
      <c r="AO103">
        <v>49.415466666666703</v>
      </c>
      <c r="AP103">
        <v>3.1325666666666701</v>
      </c>
      <c r="AQ103">
        <v>15.3608333333333</v>
      </c>
      <c r="AS103">
        <v>11.038303223747</v>
      </c>
      <c r="AT103">
        <v>12.4478666666667</v>
      </c>
      <c r="AU103">
        <v>5.74623333333333</v>
      </c>
      <c r="AV103">
        <v>0.10576666666666699</v>
      </c>
      <c r="AW103">
        <v>0.37203333333333299</v>
      </c>
      <c r="AX103">
        <v>2.5894422083183901</v>
      </c>
      <c r="AY103">
        <v>0.29099999999999998</v>
      </c>
      <c r="AZ103">
        <v>0.80679999999999996</v>
      </c>
      <c r="BA103">
        <f t="shared" si="3"/>
        <v>8.6147399999999999E-2</v>
      </c>
      <c r="BE103">
        <v>861.47400000000005</v>
      </c>
      <c r="BF103">
        <v>457.11522500000001</v>
      </c>
      <c r="BH103">
        <v>1436.2638400000001</v>
      </c>
      <c r="BI103">
        <v>138.52842999999999</v>
      </c>
      <c r="BJ103" t="s">
        <v>926</v>
      </c>
      <c r="BM103">
        <v>3330.3096568102401</v>
      </c>
      <c r="BQ103">
        <v>26.9307035189589</v>
      </c>
      <c r="BS103">
        <v>20.905701151066701</v>
      </c>
      <c r="BU103">
        <v>14.0694944537134</v>
      </c>
      <c r="BV103">
        <v>34.0810769531085</v>
      </c>
      <c r="BX103">
        <v>21.1745765322718</v>
      </c>
      <c r="BY103">
        <v>5.4414847042982304</v>
      </c>
      <c r="BZ103">
        <v>1.7675558752265299</v>
      </c>
      <c r="CA103">
        <v>5.7501158086419197</v>
      </c>
      <c r="CC103">
        <v>5.3222052304314298</v>
      </c>
      <c r="CE103">
        <v>3.0999670354217499</v>
      </c>
      <c r="CG103">
        <v>2.57009252725413</v>
      </c>
    </row>
    <row r="104" spans="1:85">
      <c r="A104">
        <v>2009</v>
      </c>
      <c r="B104" t="s">
        <v>918</v>
      </c>
      <c r="C104" t="s">
        <v>1679</v>
      </c>
      <c r="D104" t="s">
        <v>1679</v>
      </c>
      <c r="E104" t="s">
        <v>927</v>
      </c>
      <c r="F104">
        <v>255495</v>
      </c>
      <c r="G104" t="s">
        <v>94</v>
      </c>
      <c r="H104">
        <v>-2600</v>
      </c>
      <c r="I104">
        <v>-2900</v>
      </c>
      <c r="J104" t="s">
        <v>928</v>
      </c>
      <c r="M104" t="s">
        <v>929</v>
      </c>
      <c r="N104" t="s">
        <v>922</v>
      </c>
      <c r="O104" t="s">
        <v>930</v>
      </c>
      <c r="AA104" t="s">
        <v>924</v>
      </c>
      <c r="AG104" t="s">
        <v>925</v>
      </c>
      <c r="AJ104" t="s">
        <v>69</v>
      </c>
      <c r="AK104">
        <v>-0.44529999999999997</v>
      </c>
      <c r="AL104">
        <v>-91.732299999999995</v>
      </c>
      <c r="AM104">
        <v>-0.45329999999999998</v>
      </c>
      <c r="AN104">
        <v>-91.743300000000005</v>
      </c>
      <c r="AO104">
        <v>49.9</v>
      </c>
      <c r="AP104">
        <v>2.39</v>
      </c>
      <c r="AQ104">
        <v>17.600000000000001</v>
      </c>
      <c r="AS104">
        <v>8.7100000000000009</v>
      </c>
      <c r="AT104">
        <v>13.3</v>
      </c>
      <c r="AU104">
        <v>6.19</v>
      </c>
      <c r="AV104">
        <v>0.217</v>
      </c>
      <c r="AW104">
        <v>0.217</v>
      </c>
      <c r="AX104">
        <v>2.33</v>
      </c>
      <c r="AY104">
        <v>0.125</v>
      </c>
      <c r="AZ104">
        <v>0.79</v>
      </c>
      <c r="BA104">
        <f t="shared" si="3"/>
        <v>9.35E-2</v>
      </c>
      <c r="BE104">
        <v>935</v>
      </c>
      <c r="BF104">
        <v>324</v>
      </c>
      <c r="BH104">
        <v>1033</v>
      </c>
      <c r="BI104">
        <v>79</v>
      </c>
      <c r="BJ104" t="s">
        <v>926</v>
      </c>
      <c r="BM104">
        <v>1915</v>
      </c>
      <c r="BQ104">
        <v>23</v>
      </c>
      <c r="BS104">
        <v>13.6</v>
      </c>
      <c r="BU104">
        <v>9.14</v>
      </c>
      <c r="BV104">
        <v>23.7</v>
      </c>
      <c r="BX104">
        <v>17.399999999999999</v>
      </c>
      <c r="BY104">
        <v>4.5599999999999996</v>
      </c>
      <c r="BZ104">
        <v>1.41</v>
      </c>
      <c r="CA104">
        <v>4.7699999999999996</v>
      </c>
      <c r="CC104">
        <v>4.63</v>
      </c>
      <c r="CE104">
        <v>2.85</v>
      </c>
      <c r="CG104">
        <v>2.2599999999999998</v>
      </c>
    </row>
    <row r="105" spans="1:85">
      <c r="A105">
        <v>2009</v>
      </c>
      <c r="B105" t="s">
        <v>918</v>
      </c>
      <c r="C105" t="s">
        <v>1680</v>
      </c>
      <c r="D105" t="s">
        <v>1680</v>
      </c>
      <c r="E105" t="s">
        <v>927</v>
      </c>
      <c r="F105">
        <v>255495</v>
      </c>
      <c r="G105" t="s">
        <v>94</v>
      </c>
      <c r="H105">
        <v>-2600</v>
      </c>
      <c r="I105">
        <v>-2900</v>
      </c>
      <c r="J105" t="s">
        <v>928</v>
      </c>
      <c r="M105" t="s">
        <v>929</v>
      </c>
      <c r="N105" t="s">
        <v>922</v>
      </c>
      <c r="O105" t="s">
        <v>930</v>
      </c>
      <c r="AA105" t="s">
        <v>924</v>
      </c>
      <c r="AG105" t="s">
        <v>925</v>
      </c>
      <c r="AJ105" t="s">
        <v>69</v>
      </c>
      <c r="AK105">
        <v>-0.44529999999999997</v>
      </c>
      <c r="AL105">
        <v>-91.732299999999995</v>
      </c>
      <c r="AM105">
        <v>-0.45329999999999998</v>
      </c>
      <c r="AN105">
        <v>-91.743300000000005</v>
      </c>
      <c r="AO105">
        <v>49.093266666666601</v>
      </c>
      <c r="AP105">
        <v>3.22156666666667</v>
      </c>
      <c r="AQ105">
        <v>15.285733333333299</v>
      </c>
      <c r="AS105">
        <v>11.0614365638364</v>
      </c>
      <c r="AT105">
        <v>11.666966666666699</v>
      </c>
      <c r="AU105">
        <v>6.0229666666666697</v>
      </c>
      <c r="AV105">
        <v>0.16689999999999999</v>
      </c>
      <c r="AW105">
        <v>0.40206666666666702</v>
      </c>
      <c r="AX105">
        <v>2.7028768175583</v>
      </c>
      <c r="AY105">
        <v>0.30073333333333302</v>
      </c>
      <c r="AZ105">
        <v>0.74839999999999995</v>
      </c>
      <c r="BA105">
        <f t="shared" si="3"/>
        <v>9.6425300000000005E-2</v>
      </c>
      <c r="BE105">
        <v>964.25300000000004</v>
      </c>
      <c r="BF105">
        <v>466.76522</v>
      </c>
      <c r="BH105">
        <v>1515.2521119999999</v>
      </c>
      <c r="BI105">
        <v>146.96671000000001</v>
      </c>
      <c r="BJ105" t="s">
        <v>926</v>
      </c>
      <c r="BM105">
        <v>3935.7002438945601</v>
      </c>
      <c r="BQ105">
        <v>28.372783130899599</v>
      </c>
      <c r="BS105">
        <v>23.646128307116001</v>
      </c>
      <c r="BU105">
        <v>15.566766254661999</v>
      </c>
      <c r="BV105">
        <v>37.701695546433299</v>
      </c>
      <c r="BX105">
        <v>23.3600950980282</v>
      </c>
      <c r="BY105">
        <v>6.1663787666157903</v>
      </c>
      <c r="BZ105">
        <v>1.86219568623474</v>
      </c>
      <c r="CA105">
        <v>6.0445559835224598</v>
      </c>
      <c r="CC105">
        <v>5.8560982214912398</v>
      </c>
      <c r="CE105">
        <v>3.4862841600659502</v>
      </c>
      <c r="CG105">
        <v>2.76379550447386</v>
      </c>
    </row>
    <row r="106" spans="1:85">
      <c r="A106">
        <v>2009</v>
      </c>
      <c r="B106" t="s">
        <v>918</v>
      </c>
      <c r="C106" t="s">
        <v>1681</v>
      </c>
      <c r="D106" t="s">
        <v>1681</v>
      </c>
      <c r="E106" t="s">
        <v>919</v>
      </c>
      <c r="F106">
        <v>263248</v>
      </c>
      <c r="G106" t="s">
        <v>95</v>
      </c>
      <c r="J106" t="s">
        <v>920</v>
      </c>
      <c r="M106" t="s">
        <v>921</v>
      </c>
      <c r="N106" t="s">
        <v>922</v>
      </c>
      <c r="O106" t="s">
        <v>923</v>
      </c>
      <c r="AA106" t="s">
        <v>924</v>
      </c>
      <c r="AG106" t="s">
        <v>925</v>
      </c>
      <c r="AJ106" t="s">
        <v>69</v>
      </c>
      <c r="AK106">
        <v>-0.31809999999999999</v>
      </c>
      <c r="AL106">
        <v>-90.583799999999997</v>
      </c>
      <c r="AM106">
        <v>-0.31809999999999999</v>
      </c>
      <c r="AN106">
        <v>-90.583799999999997</v>
      </c>
      <c r="AO106">
        <v>47.642766666666702</v>
      </c>
      <c r="AP106">
        <v>1.26986666666667</v>
      </c>
      <c r="AQ106">
        <v>18.099900000000002</v>
      </c>
      <c r="AS106">
        <v>9.6121694739099404</v>
      </c>
      <c r="AT106">
        <v>12.9380666666667</v>
      </c>
      <c r="AU106">
        <v>8.1473999999999993</v>
      </c>
      <c r="AV106">
        <v>0.18440000000000001</v>
      </c>
      <c r="AW106">
        <v>9.1366666666666596E-2</v>
      </c>
      <c r="AX106">
        <v>2.4841520234291798</v>
      </c>
      <c r="AY106">
        <v>6.0199999999999997E-2</v>
      </c>
      <c r="AZ106">
        <v>0.113580533333333</v>
      </c>
      <c r="BA106">
        <f t="shared" si="3"/>
        <v>0.100402510666667</v>
      </c>
      <c r="BE106">
        <v>1004.02510666667</v>
      </c>
      <c r="BF106">
        <v>141.584933333333</v>
      </c>
      <c r="BH106">
        <v>958.34111999999902</v>
      </c>
      <c r="BI106">
        <v>24.5835224</v>
      </c>
      <c r="BJ106" t="s">
        <v>926</v>
      </c>
      <c r="BM106">
        <v>682.53387744096904</v>
      </c>
      <c r="BQ106">
        <v>21.7646955595518</v>
      </c>
      <c r="BS106">
        <v>2.5576710083444301</v>
      </c>
      <c r="BU106">
        <v>3.1507767462817</v>
      </c>
      <c r="BV106">
        <v>9.1542551101116203</v>
      </c>
      <c r="BX106">
        <v>7.7111779721960003</v>
      </c>
      <c r="BY106">
        <v>2.67659508903346</v>
      </c>
      <c r="BZ106">
        <v>1.01288521933333</v>
      </c>
      <c r="CA106">
        <v>3.5255647333333302</v>
      </c>
      <c r="CC106">
        <v>3.8604230188262001</v>
      </c>
      <c r="CE106">
        <v>2.3846157572000002</v>
      </c>
      <c r="CG106">
        <v>2.2369436572038701</v>
      </c>
    </row>
    <row r="107" spans="1:85">
      <c r="A107">
        <v>2009</v>
      </c>
      <c r="B107" t="s">
        <v>918</v>
      </c>
      <c r="C107" t="s">
        <v>1682</v>
      </c>
      <c r="D107" t="s">
        <v>1682</v>
      </c>
      <c r="E107" t="s">
        <v>919</v>
      </c>
      <c r="F107">
        <v>263248</v>
      </c>
      <c r="G107" t="s">
        <v>95</v>
      </c>
      <c r="J107" t="s">
        <v>920</v>
      </c>
      <c r="M107" t="s">
        <v>921</v>
      </c>
      <c r="N107" t="s">
        <v>922</v>
      </c>
      <c r="O107" t="s">
        <v>923</v>
      </c>
      <c r="AA107" t="s">
        <v>924</v>
      </c>
      <c r="AG107" t="s">
        <v>925</v>
      </c>
      <c r="AJ107" t="s">
        <v>69</v>
      </c>
      <c r="AK107">
        <v>-0.31809999999999999</v>
      </c>
      <c r="AL107">
        <v>-90.583799999999997</v>
      </c>
      <c r="AM107">
        <v>-0.31809999999999999</v>
      </c>
      <c r="AN107">
        <v>-90.583799999999997</v>
      </c>
      <c r="AO107">
        <v>46.850766666666701</v>
      </c>
      <c r="AP107">
        <v>1.2734666666666701</v>
      </c>
      <c r="AQ107">
        <v>17.905200000000001</v>
      </c>
      <c r="AS107">
        <v>9.4439694247869497</v>
      </c>
      <c r="AT107">
        <v>13.225566666666699</v>
      </c>
      <c r="AU107">
        <v>7.9249000000000001</v>
      </c>
      <c r="AV107">
        <v>0.1741</v>
      </c>
      <c r="AW107">
        <v>7.2900000000000006E-2</v>
      </c>
      <c r="AX107">
        <v>2.4653518309237099</v>
      </c>
      <c r="AY107">
        <v>0.1128</v>
      </c>
      <c r="AZ107">
        <v>0.1058231</v>
      </c>
      <c r="BA107">
        <f t="shared" si="3"/>
        <v>0.101825332</v>
      </c>
      <c r="BE107">
        <v>1018.25332</v>
      </c>
      <c r="BF107">
        <v>135.25495000000001</v>
      </c>
      <c r="BH107">
        <v>902.18831999999998</v>
      </c>
      <c r="BI107">
        <v>22.579430899999998</v>
      </c>
      <c r="BJ107" t="s">
        <v>926</v>
      </c>
      <c r="BM107">
        <v>677.45495044083304</v>
      </c>
      <c r="BQ107">
        <v>20.465420559817002</v>
      </c>
      <c r="BS107">
        <v>2.4928687631428001</v>
      </c>
      <c r="BU107">
        <v>3.0874341567450498</v>
      </c>
      <c r="BV107">
        <v>8.6876427286552893</v>
      </c>
      <c r="BX107">
        <v>7.47776626455222</v>
      </c>
      <c r="BY107">
        <v>2.49141745776102</v>
      </c>
      <c r="BZ107">
        <v>0.95950370133333296</v>
      </c>
      <c r="CA107">
        <v>3.169573834455</v>
      </c>
      <c r="CC107">
        <v>3.8098657039454</v>
      </c>
      <c r="CE107">
        <v>2.2029305447893299</v>
      </c>
      <c r="CG107">
        <v>2.16469129085919</v>
      </c>
    </row>
    <row r="108" spans="1:85">
      <c r="A108">
        <v>2009</v>
      </c>
      <c r="B108" t="s">
        <v>918</v>
      </c>
      <c r="C108" t="s">
        <v>1683</v>
      </c>
      <c r="D108" t="s">
        <v>1683</v>
      </c>
      <c r="E108" t="s">
        <v>927</v>
      </c>
      <c r="F108">
        <v>255495</v>
      </c>
      <c r="G108" t="s">
        <v>94</v>
      </c>
      <c r="H108">
        <v>-2600</v>
      </c>
      <c r="I108">
        <v>-2900</v>
      </c>
      <c r="J108" t="s">
        <v>928</v>
      </c>
      <c r="M108" t="s">
        <v>929</v>
      </c>
      <c r="N108" t="s">
        <v>922</v>
      </c>
      <c r="O108" t="s">
        <v>930</v>
      </c>
      <c r="AA108" t="s">
        <v>924</v>
      </c>
      <c r="AG108" t="s">
        <v>925</v>
      </c>
      <c r="AJ108" t="s">
        <v>69</v>
      </c>
      <c r="AK108">
        <v>-0.44529999999999997</v>
      </c>
      <c r="AL108">
        <v>-91.732299999999995</v>
      </c>
      <c r="AM108">
        <v>-0.45329999999999998</v>
      </c>
      <c r="AN108">
        <v>-91.743300000000005</v>
      </c>
      <c r="AO108">
        <v>48.732633333333297</v>
      </c>
      <c r="AP108">
        <v>2.7214666666666698</v>
      </c>
      <c r="AQ108">
        <v>17.1473333333333</v>
      </c>
      <c r="AS108">
        <v>9.0339359717029595</v>
      </c>
      <c r="AT108">
        <v>12.4887333333333</v>
      </c>
      <c r="AU108">
        <v>6.3979999999999997</v>
      </c>
      <c r="AV108">
        <v>8.9266666666666702E-2</v>
      </c>
      <c r="AW108">
        <v>0.34420000000000001</v>
      </c>
      <c r="AX108">
        <v>2.3702474793767201</v>
      </c>
      <c r="AY108">
        <v>0.29409999999999997</v>
      </c>
      <c r="AZ108">
        <v>1.1043000000000001</v>
      </c>
      <c r="BA108">
        <f t="shared" si="3"/>
        <v>0.13432379999999999</v>
      </c>
      <c r="BE108">
        <v>1343.2380000000001</v>
      </c>
      <c r="BF108">
        <v>414.67849999999999</v>
      </c>
      <c r="BH108">
        <v>1589.1242400000001</v>
      </c>
      <c r="BI108">
        <v>144.85713999999999</v>
      </c>
      <c r="BJ108" t="s">
        <v>926</v>
      </c>
      <c r="BM108">
        <v>2712.2652536539599</v>
      </c>
      <c r="BQ108">
        <v>22.585950297185299</v>
      </c>
      <c r="BS108">
        <v>17.562670247999101</v>
      </c>
      <c r="BU108">
        <v>11.8251607422488</v>
      </c>
      <c r="BV108">
        <v>28.6147605845632</v>
      </c>
      <c r="BX108">
        <v>17.839035994069601</v>
      </c>
      <c r="BY108">
        <v>4.58584417963446</v>
      </c>
      <c r="BZ108">
        <v>1.4809259694792001</v>
      </c>
      <c r="CA108">
        <v>4.8980448118803102</v>
      </c>
      <c r="CC108">
        <v>4.5227671510397398</v>
      </c>
      <c r="CE108">
        <v>2.6697690127957201</v>
      </c>
      <c r="CG108">
        <v>2.00595427349944</v>
      </c>
    </row>
    <row r="109" spans="1:85">
      <c r="A109">
        <v>2009</v>
      </c>
      <c r="B109" t="s">
        <v>918</v>
      </c>
      <c r="C109" t="s">
        <v>1684</v>
      </c>
      <c r="D109" t="s">
        <v>1684</v>
      </c>
      <c r="E109" t="s">
        <v>927</v>
      </c>
      <c r="F109">
        <v>255495</v>
      </c>
      <c r="G109" t="s">
        <v>94</v>
      </c>
      <c r="H109">
        <v>-2600</v>
      </c>
      <c r="I109">
        <v>-2900</v>
      </c>
      <c r="J109" t="s">
        <v>928</v>
      </c>
      <c r="M109" t="s">
        <v>929</v>
      </c>
      <c r="N109" t="s">
        <v>922</v>
      </c>
      <c r="O109" t="s">
        <v>930</v>
      </c>
      <c r="AA109" t="s">
        <v>924</v>
      </c>
      <c r="AG109" t="s">
        <v>925</v>
      </c>
      <c r="AJ109" t="s">
        <v>69</v>
      </c>
      <c r="AK109">
        <v>-0.44529999999999997</v>
      </c>
      <c r="AL109">
        <v>-91.732299999999995</v>
      </c>
      <c r="AM109">
        <v>-0.45329999999999998</v>
      </c>
      <c r="AN109">
        <v>-91.743300000000005</v>
      </c>
      <c r="AO109">
        <v>49.766233333333297</v>
      </c>
      <c r="AP109">
        <v>2.4864000000000002</v>
      </c>
      <c r="AQ109">
        <v>16.866633333333301</v>
      </c>
      <c r="AS109">
        <v>8.9081359349629299</v>
      </c>
      <c r="AT109">
        <v>13.5345333333333</v>
      </c>
      <c r="AU109">
        <v>5.6570666666666698</v>
      </c>
      <c r="AV109">
        <v>0.142866666666667</v>
      </c>
      <c r="AW109">
        <v>0.20280000000000001</v>
      </c>
      <c r="AX109">
        <v>2.2877379972565199</v>
      </c>
      <c r="AY109">
        <v>0.2263</v>
      </c>
      <c r="AZ109">
        <v>0.74099999999999999</v>
      </c>
      <c r="BA109">
        <f t="shared" si="3"/>
        <v>0.14622360000000001</v>
      </c>
      <c r="BE109">
        <v>1462.2360000000001</v>
      </c>
      <c r="BF109">
        <v>347.63234999999997</v>
      </c>
      <c r="BH109">
        <v>1096.2274399999999</v>
      </c>
      <c r="BI109">
        <v>80.866849999999999</v>
      </c>
      <c r="BJ109" t="s">
        <v>926</v>
      </c>
      <c r="BM109">
        <v>1893.5544565883199</v>
      </c>
      <c r="BQ109">
        <v>22.418119484992001</v>
      </c>
      <c r="BS109">
        <v>12.0656192052269</v>
      </c>
      <c r="BU109">
        <v>8.3245358663615701</v>
      </c>
      <c r="BV109">
        <v>21.350526284928002</v>
      </c>
      <c r="BX109">
        <v>15.0928829103119</v>
      </c>
      <c r="BY109">
        <v>4.4011224529983402</v>
      </c>
      <c r="BZ109">
        <v>1.4302342999287201</v>
      </c>
      <c r="CA109">
        <v>4.6594100964064298</v>
      </c>
      <c r="CC109">
        <v>4.4443014019480396</v>
      </c>
      <c r="CE109">
        <v>2.5603184277855502</v>
      </c>
      <c r="CG109">
        <v>2.1514596475881098</v>
      </c>
    </row>
    <row r="110" spans="1:85">
      <c r="A110">
        <v>2009</v>
      </c>
      <c r="B110" t="s">
        <v>918</v>
      </c>
      <c r="C110" t="s">
        <v>1685</v>
      </c>
      <c r="D110" t="s">
        <v>1685</v>
      </c>
      <c r="E110" t="s">
        <v>919</v>
      </c>
      <c r="F110">
        <v>263248</v>
      </c>
      <c r="G110" t="s">
        <v>95</v>
      </c>
      <c r="J110" t="s">
        <v>920</v>
      </c>
      <c r="M110" t="s">
        <v>921</v>
      </c>
      <c r="N110" t="s">
        <v>922</v>
      </c>
      <c r="O110" t="s">
        <v>923</v>
      </c>
      <c r="AA110" t="s">
        <v>924</v>
      </c>
      <c r="AG110" t="s">
        <v>925</v>
      </c>
      <c r="AJ110" t="s">
        <v>69</v>
      </c>
      <c r="AK110">
        <v>-0.31809999999999999</v>
      </c>
      <c r="AL110">
        <v>-90.583799999999997</v>
      </c>
      <c r="AM110">
        <v>-0.31809999999999999</v>
      </c>
      <c r="AN110">
        <v>-90.583799999999997</v>
      </c>
      <c r="AO110">
        <v>47.182299999999998</v>
      </c>
      <c r="AP110">
        <v>1.24203333333333</v>
      </c>
      <c r="AQ110">
        <v>18.215633333333301</v>
      </c>
      <c r="AS110">
        <v>9.7174028379767705</v>
      </c>
      <c r="AT110">
        <v>12.9995333333333</v>
      </c>
      <c r="AU110">
        <v>8.0333000000000006</v>
      </c>
      <c r="AV110">
        <v>0.19186666666666699</v>
      </c>
      <c r="AW110">
        <v>6.6500000000000004E-2</v>
      </c>
      <c r="AX110">
        <v>2.4481649195276902</v>
      </c>
      <c r="AY110">
        <v>6.9599999999999995E-2</v>
      </c>
      <c r="AZ110">
        <v>0.1146051</v>
      </c>
      <c r="BA110">
        <f t="shared" si="3"/>
        <v>0.18721333333333301</v>
      </c>
      <c r="BE110">
        <v>1872.13333333333</v>
      </c>
      <c r="BF110">
        <v>148.56083333333299</v>
      </c>
      <c r="BH110">
        <v>1118.0646400000001</v>
      </c>
      <c r="BI110">
        <v>23.334188166666699</v>
      </c>
      <c r="BJ110" t="s">
        <v>926</v>
      </c>
      <c r="BM110">
        <v>655.92815511853098</v>
      </c>
      <c r="BQ110">
        <v>20.889113137699798</v>
      </c>
      <c r="BS110">
        <v>2.3193990866546499</v>
      </c>
      <c r="BU110">
        <v>2.82815484917709</v>
      </c>
      <c r="BV110">
        <v>8.6608388216465304</v>
      </c>
      <c r="BX110">
        <v>7.6405549948768003</v>
      </c>
      <c r="BY110">
        <v>2.4457958410921199</v>
      </c>
      <c r="BZ110">
        <v>1.1176056766937801</v>
      </c>
      <c r="CA110">
        <v>3.4118716729481999</v>
      </c>
      <c r="CC110">
        <v>3.7744866927343099</v>
      </c>
      <c r="CE110">
        <v>2.1907308077600001</v>
      </c>
      <c r="CG110">
        <v>2.2215332741642801</v>
      </c>
    </row>
    <row r="111" spans="1:85">
      <c r="A111">
        <v>2009</v>
      </c>
      <c r="B111" t="s">
        <v>918</v>
      </c>
      <c r="C111" t="s">
        <v>1686</v>
      </c>
      <c r="D111" t="s">
        <v>1686</v>
      </c>
      <c r="E111" t="s">
        <v>927</v>
      </c>
      <c r="F111">
        <v>255495</v>
      </c>
      <c r="G111" t="s">
        <v>94</v>
      </c>
      <c r="H111">
        <v>-2600</v>
      </c>
      <c r="I111">
        <v>-2900</v>
      </c>
      <c r="J111" t="s">
        <v>928</v>
      </c>
      <c r="M111" t="s">
        <v>929</v>
      </c>
      <c r="N111" t="s">
        <v>922</v>
      </c>
      <c r="O111" t="s">
        <v>930</v>
      </c>
      <c r="AA111" t="s">
        <v>924</v>
      </c>
      <c r="AG111" t="s">
        <v>925</v>
      </c>
      <c r="AJ111" t="s">
        <v>69</v>
      </c>
      <c r="AK111">
        <v>-0.44529999999999997</v>
      </c>
      <c r="AL111">
        <v>-91.732299999999995</v>
      </c>
      <c r="AM111">
        <v>-0.45329999999999998</v>
      </c>
      <c r="AN111">
        <v>-91.743300000000005</v>
      </c>
      <c r="AO111">
        <v>48.985999999999997</v>
      </c>
      <c r="AP111">
        <v>3.20773333333333</v>
      </c>
      <c r="AQ111">
        <v>15.4873666666667</v>
      </c>
      <c r="AS111">
        <v>11.8480701269068</v>
      </c>
      <c r="AT111">
        <v>11.253299999999999</v>
      </c>
      <c r="AU111">
        <v>6.0410666666666701</v>
      </c>
      <c r="AV111">
        <v>0.17833333333333301</v>
      </c>
      <c r="AW111">
        <v>0.44159999999999999</v>
      </c>
      <c r="AX111">
        <v>2.7548649689820501</v>
      </c>
      <c r="AY111">
        <v>0.349833333333333</v>
      </c>
      <c r="AZ111">
        <v>0.95599999999999996</v>
      </c>
      <c r="BA111">
        <f t="shared" si="3"/>
        <v>0.33256550000000001</v>
      </c>
      <c r="BE111">
        <v>3325.6550000000002</v>
      </c>
      <c r="BF111">
        <v>546.83304999999996</v>
      </c>
      <c r="BH111">
        <v>1761.3261600000001</v>
      </c>
      <c r="BI111">
        <v>168.06241</v>
      </c>
      <c r="BJ111" t="s">
        <v>926</v>
      </c>
      <c r="BM111">
        <v>3558.8922318432001</v>
      </c>
      <c r="BQ111">
        <v>28.920075969254398</v>
      </c>
      <c r="BS111">
        <v>22.067526790399999</v>
      </c>
      <c r="BU111">
        <v>14.486739600733699</v>
      </c>
      <c r="BV111">
        <v>35.192225539161598</v>
      </c>
      <c r="BX111">
        <v>22.033701030584901</v>
      </c>
      <c r="BY111">
        <v>5.5823908090338099</v>
      </c>
      <c r="BZ111">
        <v>1.89720216090983</v>
      </c>
      <c r="CA111">
        <v>5.9813896810634404</v>
      </c>
      <c r="CC111">
        <v>5.7659279880448997</v>
      </c>
      <c r="CE111">
        <v>3.38089856939358</v>
      </c>
      <c r="CG111">
        <v>2.7576746029299599</v>
      </c>
    </row>
    <row r="112" spans="1:85">
      <c r="A112">
        <v>2009</v>
      </c>
      <c r="B112" t="s">
        <v>918</v>
      </c>
      <c r="C112" t="s">
        <v>1687</v>
      </c>
      <c r="D112" t="s">
        <v>1687</v>
      </c>
      <c r="E112" t="s">
        <v>927</v>
      </c>
      <c r="F112">
        <v>255495</v>
      </c>
      <c r="G112" t="s">
        <v>94</v>
      </c>
      <c r="H112">
        <v>-2600</v>
      </c>
      <c r="I112">
        <v>-2900</v>
      </c>
      <c r="J112" t="s">
        <v>928</v>
      </c>
      <c r="M112" t="s">
        <v>929</v>
      </c>
      <c r="N112" t="s">
        <v>922</v>
      </c>
      <c r="O112" t="s">
        <v>930</v>
      </c>
      <c r="AA112" t="s">
        <v>924</v>
      </c>
      <c r="AG112" t="s">
        <v>925</v>
      </c>
      <c r="AJ112" t="s">
        <v>69</v>
      </c>
      <c r="AK112">
        <v>-0.44529999999999997</v>
      </c>
      <c r="AL112">
        <v>-91.732299999999995</v>
      </c>
      <c r="AM112">
        <v>-0.45329999999999998</v>
      </c>
      <c r="AN112">
        <v>-91.743300000000005</v>
      </c>
      <c r="AO112">
        <v>49.036633333333299</v>
      </c>
      <c r="AP112">
        <v>3.1932999999999998</v>
      </c>
      <c r="AQ112">
        <v>16.358166666666701</v>
      </c>
      <c r="AS112">
        <v>9.0349359719950098</v>
      </c>
      <c r="AT112">
        <v>13.0427</v>
      </c>
      <c r="AU112">
        <v>6.4650333333333299</v>
      </c>
      <c r="AV112">
        <v>0.185266666666667</v>
      </c>
      <c r="AW112">
        <v>0.3997</v>
      </c>
      <c r="AX112">
        <v>2.4870840473438802</v>
      </c>
      <c r="AY112">
        <v>0.29470000000000002</v>
      </c>
      <c r="AZ112">
        <v>0.8679</v>
      </c>
      <c r="BA112">
        <f t="shared" si="3"/>
        <v>0.37355759999999999</v>
      </c>
      <c r="BE112">
        <v>3735.576</v>
      </c>
      <c r="BF112">
        <v>334.06810000000002</v>
      </c>
      <c r="BH112">
        <v>1123.056</v>
      </c>
      <c r="BI112">
        <v>118.83911000000001</v>
      </c>
      <c r="BJ112" t="s">
        <v>926</v>
      </c>
      <c r="BM112">
        <v>3524.3079905986401</v>
      </c>
      <c r="BQ112">
        <v>23.573476304924402</v>
      </c>
      <c r="BS112">
        <v>21.704531633926202</v>
      </c>
      <c r="BU112">
        <v>14.5522893129405</v>
      </c>
      <c r="BV112">
        <v>34.667180895365803</v>
      </c>
      <c r="BX112">
        <v>20.743341385709002</v>
      </c>
      <c r="BY112">
        <v>5.2049810785200297</v>
      </c>
      <c r="BZ112">
        <v>1.7198211791352001</v>
      </c>
      <c r="CA112">
        <v>5.3913348361211302</v>
      </c>
      <c r="CC112">
        <v>4.8634025501072404</v>
      </c>
      <c r="CE112">
        <v>2.6892133296558498</v>
      </c>
      <c r="CG112">
        <v>2.1702850811129801</v>
      </c>
    </row>
    <row r="113" spans="1:86">
      <c r="A113">
        <v>2009</v>
      </c>
      <c r="B113" t="s">
        <v>918</v>
      </c>
      <c r="C113" t="s">
        <v>1688</v>
      </c>
      <c r="D113" t="s">
        <v>1688</v>
      </c>
      <c r="E113" t="s">
        <v>927</v>
      </c>
      <c r="F113">
        <v>255495</v>
      </c>
      <c r="G113" t="s">
        <v>94</v>
      </c>
      <c r="H113">
        <v>-2600</v>
      </c>
      <c r="I113">
        <v>-2900</v>
      </c>
      <c r="J113" t="s">
        <v>928</v>
      </c>
      <c r="M113" t="s">
        <v>929</v>
      </c>
      <c r="N113" t="s">
        <v>922</v>
      </c>
      <c r="O113" t="s">
        <v>930</v>
      </c>
      <c r="AA113" t="s">
        <v>924</v>
      </c>
      <c r="AG113" t="s">
        <v>925</v>
      </c>
      <c r="AJ113" t="s">
        <v>69</v>
      </c>
      <c r="AK113">
        <v>-0.44529999999999997</v>
      </c>
      <c r="AL113">
        <v>-91.732299999999995</v>
      </c>
      <c r="AM113">
        <v>-0.45329999999999998</v>
      </c>
      <c r="AN113">
        <v>-91.743300000000005</v>
      </c>
      <c r="AO113">
        <v>49.170766666666701</v>
      </c>
      <c r="AP113">
        <v>2.64523333333333</v>
      </c>
      <c r="AQ113">
        <v>16.511866666666702</v>
      </c>
      <c r="AS113">
        <v>8.7107692106551209</v>
      </c>
      <c r="AT113">
        <v>13.0518</v>
      </c>
      <c r="AU113">
        <v>6.5398333333333296</v>
      </c>
      <c r="AV113">
        <v>0.16439999999999999</v>
      </c>
      <c r="AW113">
        <v>0.34936666666666699</v>
      </c>
      <c r="AX113">
        <v>2.5130436213991798</v>
      </c>
      <c r="AY113">
        <v>0.41656666666666697</v>
      </c>
      <c r="AZ113">
        <v>0.95065149999999998</v>
      </c>
      <c r="BA113">
        <f t="shared" si="3"/>
        <v>0.53636620000000002</v>
      </c>
      <c r="BE113">
        <v>5363.6620000000003</v>
      </c>
      <c r="BF113">
        <v>443.74475000000001</v>
      </c>
      <c r="BH113">
        <v>1315.84728</v>
      </c>
      <c r="BI113">
        <v>125.87101</v>
      </c>
      <c r="BJ113" t="s">
        <v>926</v>
      </c>
      <c r="BM113">
        <v>3224.38622160044</v>
      </c>
      <c r="BQ113">
        <v>23.7806556674918</v>
      </c>
      <c r="BS113">
        <v>18.333584964147501</v>
      </c>
      <c r="BU113">
        <v>13.394495764679199</v>
      </c>
      <c r="BV113">
        <v>30.858369459632002</v>
      </c>
      <c r="BX113">
        <v>19.098601302960901</v>
      </c>
      <c r="BY113">
        <v>5.1986712095365304</v>
      </c>
      <c r="BZ113">
        <v>1.5887108736170501</v>
      </c>
      <c r="CA113">
        <v>5.1243817372732501</v>
      </c>
      <c r="CC113">
        <v>4.7957719459100296</v>
      </c>
      <c r="CE113">
        <v>2.8978295493055302</v>
      </c>
      <c r="CG113">
        <v>2.3712747309247502</v>
      </c>
    </row>
    <row r="114" spans="1:86">
      <c r="A114">
        <v>2009</v>
      </c>
      <c r="B114" t="s">
        <v>918</v>
      </c>
      <c r="C114" t="s">
        <v>1689</v>
      </c>
      <c r="D114" t="s">
        <v>1689</v>
      </c>
      <c r="E114" t="s">
        <v>919</v>
      </c>
      <c r="F114">
        <v>263248</v>
      </c>
      <c r="G114" t="s">
        <v>95</v>
      </c>
      <c r="J114" t="s">
        <v>920</v>
      </c>
      <c r="M114" t="s">
        <v>921</v>
      </c>
      <c r="N114" t="s">
        <v>922</v>
      </c>
      <c r="O114" t="s">
        <v>923</v>
      </c>
      <c r="AA114" t="s">
        <v>924</v>
      </c>
      <c r="AG114" t="s">
        <v>925</v>
      </c>
      <c r="AJ114" t="s">
        <v>69</v>
      </c>
      <c r="AK114">
        <v>-0.31809999999999999</v>
      </c>
      <c r="AL114">
        <v>-90.583799999999997</v>
      </c>
      <c r="AM114">
        <v>-0.31809999999999999</v>
      </c>
      <c r="AN114">
        <v>-90.583799999999997</v>
      </c>
      <c r="AO114">
        <v>47.325400000000002</v>
      </c>
      <c r="AP114">
        <v>1.33433333333333</v>
      </c>
      <c r="AQ114">
        <v>18.334133333333298</v>
      </c>
      <c r="AS114">
        <v>8.95913594985754</v>
      </c>
      <c r="AT114">
        <v>13.0606333333333</v>
      </c>
      <c r="AU114">
        <v>8.0088666666666697</v>
      </c>
      <c r="AV114">
        <v>0.149433333333333</v>
      </c>
      <c r="AW114">
        <v>7.1233333333333301E-2</v>
      </c>
      <c r="AX114">
        <v>2.6821517571885001</v>
      </c>
      <c r="AY114">
        <v>9.4799999999999995E-2</v>
      </c>
      <c r="AZ114">
        <v>9.3700000000000006E-2</v>
      </c>
      <c r="BA114">
        <f t="shared" si="3"/>
        <v>0.58864329999999998</v>
      </c>
      <c r="BE114">
        <v>5886.433</v>
      </c>
      <c r="BF114">
        <v>118.5903</v>
      </c>
      <c r="BH114">
        <v>590.85223999999903</v>
      </c>
      <c r="BI114">
        <v>19.3869483</v>
      </c>
      <c r="BJ114" t="s">
        <v>926</v>
      </c>
    </row>
    <row r="115" spans="1:86">
      <c r="A115">
        <v>2009</v>
      </c>
      <c r="B115" t="s">
        <v>918</v>
      </c>
      <c r="C115" t="s">
        <v>1690</v>
      </c>
      <c r="D115" t="s">
        <v>1690</v>
      </c>
      <c r="E115" t="s">
        <v>927</v>
      </c>
      <c r="F115">
        <v>255495</v>
      </c>
      <c r="G115" t="s">
        <v>94</v>
      </c>
      <c r="H115">
        <v>-2600</v>
      </c>
      <c r="I115">
        <v>-2900</v>
      </c>
      <c r="J115" t="s">
        <v>928</v>
      </c>
      <c r="M115" t="s">
        <v>929</v>
      </c>
      <c r="N115" t="s">
        <v>922</v>
      </c>
      <c r="O115" t="s">
        <v>930</v>
      </c>
      <c r="AA115" t="s">
        <v>924</v>
      </c>
      <c r="AG115" t="s">
        <v>925</v>
      </c>
      <c r="AJ115" t="s">
        <v>69</v>
      </c>
      <c r="AK115">
        <v>-0.44529999999999997</v>
      </c>
      <c r="AL115">
        <v>-91.732299999999995</v>
      </c>
      <c r="AM115">
        <v>-0.45329999999999998</v>
      </c>
      <c r="AN115">
        <v>-91.743300000000005</v>
      </c>
      <c r="AO115">
        <v>48.229233333333298</v>
      </c>
      <c r="AP115">
        <v>3.1783666666666699</v>
      </c>
      <c r="AQ115">
        <v>17.3444</v>
      </c>
      <c r="AS115">
        <v>8.6058358466759106</v>
      </c>
      <c r="AT115">
        <v>12.4814666666667</v>
      </c>
      <c r="AU115">
        <v>6.1738999999999997</v>
      </c>
      <c r="AV115">
        <v>0.15063333333333301</v>
      </c>
      <c r="AW115">
        <v>0.4768</v>
      </c>
      <c r="AX115">
        <v>2.6626347321298098</v>
      </c>
      <c r="AY115">
        <v>0.35976666666666701</v>
      </c>
      <c r="AZ115">
        <v>0.81759999999999999</v>
      </c>
      <c r="BA115">
        <f t="shared" si="3"/>
        <v>0.62741610000000003</v>
      </c>
      <c r="BE115">
        <v>6274.1610000000001</v>
      </c>
      <c r="BF115">
        <v>513.8913</v>
      </c>
      <c r="BH115">
        <v>1259.6944800000001</v>
      </c>
      <c r="BI115">
        <v>182.82939999999999</v>
      </c>
      <c r="BJ115" t="s">
        <v>926</v>
      </c>
      <c r="BM115">
        <v>4168.0365151748001</v>
      </c>
      <c r="BQ115">
        <v>26.145712504225099</v>
      </c>
      <c r="BS115">
        <v>22.461614434346501</v>
      </c>
      <c r="BU115">
        <v>15.8347740734166</v>
      </c>
      <c r="BV115">
        <v>35.371091313017601</v>
      </c>
      <c r="BX115">
        <v>20.255353462959501</v>
      </c>
      <c r="BY115">
        <v>5.0899474372415803</v>
      </c>
      <c r="BZ115">
        <v>1.8571979333948301</v>
      </c>
      <c r="CA115">
        <v>5.5612681929548797</v>
      </c>
      <c r="CC115">
        <v>5.4340320620096296</v>
      </c>
      <c r="CE115">
        <v>3.0790212192038098</v>
      </c>
      <c r="CG115">
        <v>2.4143056630489301</v>
      </c>
    </row>
    <row r="116" spans="1:86">
      <c r="A116">
        <v>2009</v>
      </c>
      <c r="B116" t="s">
        <v>918</v>
      </c>
      <c r="C116" t="s">
        <v>1691</v>
      </c>
      <c r="D116" t="s">
        <v>1691</v>
      </c>
      <c r="E116" t="s">
        <v>919</v>
      </c>
      <c r="F116">
        <v>263248</v>
      </c>
      <c r="G116" t="s">
        <v>95</v>
      </c>
      <c r="J116" t="s">
        <v>920</v>
      </c>
      <c r="M116" t="s">
        <v>921</v>
      </c>
      <c r="N116" t="s">
        <v>922</v>
      </c>
      <c r="O116" t="s">
        <v>923</v>
      </c>
      <c r="AA116" t="s">
        <v>924</v>
      </c>
      <c r="AG116" t="s">
        <v>925</v>
      </c>
      <c r="AJ116" t="s">
        <v>69</v>
      </c>
      <c r="AK116">
        <v>-0.31809999999999999</v>
      </c>
      <c r="AL116">
        <v>-90.583799999999997</v>
      </c>
      <c r="AM116">
        <v>-0.31809999999999999</v>
      </c>
      <c r="AN116">
        <v>-90.583799999999997</v>
      </c>
      <c r="AO116">
        <v>47.896549999999998</v>
      </c>
      <c r="AP116">
        <v>1.37765</v>
      </c>
      <c r="AQ116">
        <v>17.8033</v>
      </c>
      <c r="AS116">
        <v>10.2269279867841</v>
      </c>
      <c r="AT116">
        <v>12.842124999999999</v>
      </c>
      <c r="AU116">
        <v>7.8522999999999996</v>
      </c>
      <c r="AV116">
        <v>0.18427499999999999</v>
      </c>
      <c r="AW116">
        <v>8.8650000000000007E-2</v>
      </c>
      <c r="AX116">
        <v>2.58846086733673</v>
      </c>
      <c r="AY116">
        <v>9.8987500000000006E-2</v>
      </c>
      <c r="AZ116">
        <v>0.1188</v>
      </c>
      <c r="BA116">
        <f t="shared" si="3"/>
        <v>0.67719030000000002</v>
      </c>
      <c r="BE116">
        <v>6771.9030000000002</v>
      </c>
      <c r="BF116">
        <v>161.99590000000001</v>
      </c>
      <c r="BH116">
        <v>874.73584000000005</v>
      </c>
      <c r="BI116">
        <v>32.107655399999999</v>
      </c>
      <c r="BJ116" t="s">
        <v>926</v>
      </c>
    </row>
    <row r="117" spans="1:86">
      <c r="A117">
        <v>2022</v>
      </c>
      <c r="B117" t="s">
        <v>931</v>
      </c>
      <c r="C117" t="s">
        <v>1244</v>
      </c>
      <c r="D117" t="s">
        <v>1244</v>
      </c>
      <c r="E117" t="s">
        <v>932</v>
      </c>
      <c r="F117">
        <v>615455</v>
      </c>
      <c r="G117" t="s">
        <v>933</v>
      </c>
      <c r="J117" t="s">
        <v>920</v>
      </c>
      <c r="M117" t="s">
        <v>921</v>
      </c>
      <c r="N117" t="s">
        <v>922</v>
      </c>
      <c r="O117" t="s">
        <v>923</v>
      </c>
      <c r="P117" t="s">
        <v>934</v>
      </c>
      <c r="Q117" t="s">
        <v>935</v>
      </c>
      <c r="Y117" t="s">
        <v>936</v>
      </c>
      <c r="AA117" t="s">
        <v>924</v>
      </c>
      <c r="AG117" t="s">
        <v>925</v>
      </c>
      <c r="AJ117" t="s">
        <v>69</v>
      </c>
      <c r="AK117">
        <v>-1.3749166666666699</v>
      </c>
      <c r="AL117">
        <v>-90.712533333333297</v>
      </c>
      <c r="AM117">
        <v>-1.3749166666666699</v>
      </c>
      <c r="AN117">
        <v>-90.712533333333297</v>
      </c>
      <c r="AO117">
        <v>49.697099999999999</v>
      </c>
      <c r="AP117">
        <v>2.0857000000000001</v>
      </c>
      <c r="AQ117">
        <v>17.214500000000001</v>
      </c>
      <c r="AS117">
        <v>8.4618000000000002</v>
      </c>
      <c r="AT117">
        <v>11.7599</v>
      </c>
      <c r="AU117">
        <v>6.4592000000000001</v>
      </c>
      <c r="AV117">
        <v>0.18740000000000001</v>
      </c>
      <c r="AW117">
        <v>0.9839</v>
      </c>
      <c r="AX117">
        <v>3.4014000000000002</v>
      </c>
      <c r="AY117">
        <v>0.40789999999999998</v>
      </c>
      <c r="AZ117">
        <v>6.1061860118081297E-2</v>
      </c>
      <c r="BA117">
        <f t="shared" si="3"/>
        <v>5.51182831824084E-4</v>
      </c>
      <c r="BE117">
        <v>5.5118283182408403</v>
      </c>
      <c r="BF117">
        <v>532.88128658304402</v>
      </c>
      <c r="BH117">
        <v>109.5</v>
      </c>
      <c r="BI117">
        <v>706.35116565153305</v>
      </c>
      <c r="BJ117" t="s">
        <v>926</v>
      </c>
      <c r="BO117">
        <v>24.653737368000002</v>
      </c>
      <c r="BP117">
        <v>439.78951674000001</v>
      </c>
      <c r="BQ117">
        <v>26.519366502</v>
      </c>
      <c r="BR117">
        <v>133.30750104000001</v>
      </c>
      <c r="BS117">
        <v>27.423853722</v>
      </c>
      <c r="BT117">
        <v>345.49423919999998</v>
      </c>
      <c r="BU117">
        <v>20.687908788000001</v>
      </c>
      <c r="BV117">
        <v>39.950504748</v>
      </c>
      <c r="BW117">
        <v>4.5842592923999996</v>
      </c>
      <c r="BX117">
        <v>20.05277985</v>
      </c>
      <c r="BY117">
        <v>5.5258205489999996</v>
      </c>
      <c r="BZ117">
        <v>1.1596321314</v>
      </c>
      <c r="CA117">
        <v>3.7736001972</v>
      </c>
      <c r="CB117">
        <v>0.76700516255999995</v>
      </c>
      <c r="CC117">
        <v>5.9414870934000001</v>
      </c>
      <c r="CD117">
        <v>1.0529821548</v>
      </c>
      <c r="CE117">
        <v>2.9734768871999999</v>
      </c>
      <c r="CF117">
        <v>0.39457509516</v>
      </c>
      <c r="CG117">
        <v>2.8551977892</v>
      </c>
      <c r="CH117">
        <v>0.48778697591999998</v>
      </c>
    </row>
    <row r="118" spans="1:86">
      <c r="A118">
        <v>2022</v>
      </c>
      <c r="B118" t="s">
        <v>931</v>
      </c>
      <c r="C118" t="s">
        <v>1245</v>
      </c>
      <c r="D118" t="s">
        <v>1245</v>
      </c>
      <c r="E118" t="s">
        <v>932</v>
      </c>
      <c r="F118">
        <v>615455</v>
      </c>
      <c r="G118" t="s">
        <v>933</v>
      </c>
      <c r="J118" t="s">
        <v>920</v>
      </c>
      <c r="M118" t="s">
        <v>921</v>
      </c>
      <c r="N118" t="s">
        <v>922</v>
      </c>
      <c r="O118" t="s">
        <v>923</v>
      </c>
      <c r="P118" t="s">
        <v>934</v>
      </c>
      <c r="Q118" t="s">
        <v>935</v>
      </c>
      <c r="Y118" t="s">
        <v>936</v>
      </c>
      <c r="AA118" t="s">
        <v>924</v>
      </c>
      <c r="AG118" t="s">
        <v>925</v>
      </c>
      <c r="AJ118" t="s">
        <v>69</v>
      </c>
      <c r="AK118">
        <v>-1.3749166666666699</v>
      </c>
      <c r="AL118">
        <v>-90.712533333333297</v>
      </c>
      <c r="AM118">
        <v>-1.3749166666666699</v>
      </c>
      <c r="AN118">
        <v>-90.712533333333297</v>
      </c>
      <c r="AO118">
        <v>48.453899999999997</v>
      </c>
      <c r="AP118">
        <v>2.2608999999999999</v>
      </c>
      <c r="AQ118">
        <v>17.022099999999998</v>
      </c>
      <c r="AS118">
        <v>9.5024999999999995</v>
      </c>
      <c r="AT118">
        <v>11.8391</v>
      </c>
      <c r="AU118">
        <v>6.1403999999999996</v>
      </c>
      <c r="AV118">
        <v>5.3400000000000003E-2</v>
      </c>
      <c r="AW118">
        <v>1.2355</v>
      </c>
      <c r="AX118">
        <v>4.0867000000000004</v>
      </c>
      <c r="AY118">
        <v>0.32119999999999999</v>
      </c>
      <c r="AZ118">
        <v>9.4110343068935301E-2</v>
      </c>
      <c r="BA118">
        <f t="shared" si="3"/>
        <v>1.2606895681654599E-3</v>
      </c>
      <c r="BE118">
        <v>12.606895681654599</v>
      </c>
      <c r="BF118">
        <v>612.37064324683604</v>
      </c>
      <c r="BH118">
        <v>193</v>
      </c>
      <c r="BI118">
        <v>818.14122172351995</v>
      </c>
      <c r="BJ118" t="s">
        <v>926</v>
      </c>
      <c r="BO118">
        <v>25.184399064000001</v>
      </c>
      <c r="BP118">
        <v>444.26411832000002</v>
      </c>
      <c r="BQ118">
        <v>28.689554189999999</v>
      </c>
      <c r="BR118">
        <v>134.26575690000001</v>
      </c>
      <c r="BS118">
        <v>27.511155341999999</v>
      </c>
      <c r="BT118">
        <v>347.02683180000002</v>
      </c>
      <c r="BU118">
        <v>21.134622102000002</v>
      </c>
      <c r="BV118">
        <v>39.773868354000001</v>
      </c>
      <c r="BW118">
        <v>4.9374524099999997</v>
      </c>
      <c r="BX118">
        <v>19.751747796</v>
      </c>
      <c r="BY118">
        <v>4.7258057748000004</v>
      </c>
      <c r="BZ118">
        <v>1.4761965174</v>
      </c>
      <c r="CA118">
        <v>4.7088469098000001</v>
      </c>
      <c r="CB118">
        <v>0.91332694266000003</v>
      </c>
      <c r="CC118">
        <v>5.3054113265999998</v>
      </c>
      <c r="CD118">
        <v>1.1910937697999999</v>
      </c>
      <c r="CE118">
        <v>2.9982304242</v>
      </c>
      <c r="CF118">
        <v>0.49395843816000001</v>
      </c>
      <c r="CG118">
        <v>2.4620395668000001</v>
      </c>
      <c r="CH118">
        <v>0.46477949957999998</v>
      </c>
    </row>
    <row r="119" spans="1:86">
      <c r="A119">
        <v>2022</v>
      </c>
      <c r="B119" t="s">
        <v>931</v>
      </c>
      <c r="C119" t="s">
        <v>1230</v>
      </c>
      <c r="D119" t="s">
        <v>1230</v>
      </c>
      <c r="E119" t="s">
        <v>932</v>
      </c>
      <c r="F119">
        <v>615455</v>
      </c>
      <c r="G119" t="s">
        <v>933</v>
      </c>
      <c r="J119" t="s">
        <v>920</v>
      </c>
      <c r="M119" t="s">
        <v>921</v>
      </c>
      <c r="N119" t="s">
        <v>922</v>
      </c>
      <c r="O119" t="s">
        <v>923</v>
      </c>
      <c r="P119" t="s">
        <v>934</v>
      </c>
      <c r="Q119" t="s">
        <v>935</v>
      </c>
      <c r="Y119" t="s">
        <v>936</v>
      </c>
      <c r="AA119" t="s">
        <v>924</v>
      </c>
      <c r="AG119" t="s">
        <v>925</v>
      </c>
      <c r="AJ119" t="s">
        <v>69</v>
      </c>
      <c r="AK119">
        <v>-1.3749166666666699</v>
      </c>
      <c r="AL119">
        <v>-90.712533333333297</v>
      </c>
      <c r="AM119">
        <v>-1.3749166666666699</v>
      </c>
      <c r="AN119">
        <v>-90.712533333333297</v>
      </c>
      <c r="AO119">
        <v>48.500799999999998</v>
      </c>
      <c r="AP119">
        <v>2.202</v>
      </c>
      <c r="AQ119">
        <v>16.792999999999999</v>
      </c>
      <c r="AS119">
        <v>9.3963999999999999</v>
      </c>
      <c r="AT119">
        <v>11.8522</v>
      </c>
      <c r="AU119">
        <v>5.8254000000000001</v>
      </c>
      <c r="AV119">
        <v>0.1658</v>
      </c>
      <c r="AW119">
        <v>1.0853999999999999</v>
      </c>
      <c r="AX119">
        <v>3.7743000000000002</v>
      </c>
      <c r="AY119">
        <v>0.30620000000000003</v>
      </c>
      <c r="AZ119">
        <v>0.190157459172282</v>
      </c>
      <c r="BA119">
        <f t="shared" si="3"/>
        <v>2.3081789370019701E-3</v>
      </c>
      <c r="BE119">
        <v>23.081789370019699</v>
      </c>
      <c r="BF119">
        <v>662.52978347747603</v>
      </c>
      <c r="BH119">
        <v>230</v>
      </c>
      <c r="BI119">
        <v>849.33400005419105</v>
      </c>
      <c r="BJ119" t="s">
        <v>926</v>
      </c>
      <c r="BO119">
        <v>28.925877119999999</v>
      </c>
      <c r="BP119">
        <v>450.90223744000002</v>
      </c>
      <c r="BQ119">
        <v>27.284610048000001</v>
      </c>
      <c r="BR119">
        <v>132.3586832</v>
      </c>
      <c r="BS119">
        <v>27.071206528000001</v>
      </c>
      <c r="BT119">
        <v>350.79658624000001</v>
      </c>
      <c r="BU119">
        <v>20.929065216000001</v>
      </c>
      <c r="BV119">
        <v>38.309811904</v>
      </c>
      <c r="BW119">
        <v>4.6408475488000001</v>
      </c>
      <c r="BX119">
        <v>19.637003904</v>
      </c>
      <c r="BY119">
        <v>4.0924005024000003</v>
      </c>
      <c r="BZ119">
        <v>1.0507213312000001</v>
      </c>
      <c r="CA119">
        <v>5.7470537952000003</v>
      </c>
      <c r="CB119">
        <v>0.79883727648000002</v>
      </c>
      <c r="CC119">
        <v>5.5760399744000004</v>
      </c>
      <c r="CD119">
        <v>1.2195041151999999</v>
      </c>
      <c r="CE119">
        <v>3.29562936</v>
      </c>
      <c r="CF119">
        <v>0.48724873695999998</v>
      </c>
      <c r="CG119">
        <v>3.0183017855999998</v>
      </c>
      <c r="CH119">
        <v>0.40820213311999998</v>
      </c>
    </row>
    <row r="120" spans="1:86">
      <c r="A120">
        <v>2022</v>
      </c>
      <c r="B120" t="s">
        <v>931</v>
      </c>
      <c r="C120" t="s">
        <v>1246</v>
      </c>
      <c r="D120" t="s">
        <v>1246</v>
      </c>
      <c r="E120" t="s">
        <v>932</v>
      </c>
      <c r="F120">
        <v>615455</v>
      </c>
      <c r="G120" t="s">
        <v>933</v>
      </c>
      <c r="J120" t="s">
        <v>920</v>
      </c>
      <c r="M120" t="s">
        <v>921</v>
      </c>
      <c r="N120" t="s">
        <v>922</v>
      </c>
      <c r="O120" t="s">
        <v>923</v>
      </c>
      <c r="P120" t="s">
        <v>934</v>
      </c>
      <c r="Q120" t="s">
        <v>935</v>
      </c>
      <c r="Y120" t="s">
        <v>936</v>
      </c>
      <c r="AA120" t="s">
        <v>924</v>
      </c>
      <c r="AG120" t="s">
        <v>925</v>
      </c>
      <c r="AJ120" t="s">
        <v>69</v>
      </c>
      <c r="AK120">
        <v>-1.3749166666666699</v>
      </c>
      <c r="AL120">
        <v>-90.712533333333297</v>
      </c>
      <c r="AM120">
        <v>-1.3749166666666699</v>
      </c>
      <c r="AN120">
        <v>-90.712533333333297</v>
      </c>
      <c r="AO120">
        <v>47.8857</v>
      </c>
      <c r="AP120">
        <v>2.2147000000000001</v>
      </c>
      <c r="AQ120">
        <v>17.5167</v>
      </c>
      <c r="AS120">
        <v>10.331899999999999</v>
      </c>
      <c r="AT120">
        <v>12.0517</v>
      </c>
      <c r="AU120">
        <v>5.9992000000000001</v>
      </c>
      <c r="AV120">
        <v>0.17249999999999999</v>
      </c>
      <c r="AW120">
        <v>1.127</v>
      </c>
      <c r="AX120">
        <v>4.1288999999999998</v>
      </c>
      <c r="AY120">
        <v>0.25990000000000002</v>
      </c>
      <c r="AZ120">
        <v>0.160757130973082</v>
      </c>
      <c r="BA120">
        <f t="shared" si="3"/>
        <v>6.21686822726885E-3</v>
      </c>
      <c r="BE120">
        <v>62.1686822726885</v>
      </c>
      <c r="BF120">
        <v>687.78876826236797</v>
      </c>
      <c r="BH120">
        <v>391.5</v>
      </c>
      <c r="BI120">
        <v>896.73055126442</v>
      </c>
      <c r="BJ120" t="s">
        <v>926</v>
      </c>
      <c r="BO120">
        <v>25.864024283999999</v>
      </c>
      <c r="BP120">
        <v>461.66603370000001</v>
      </c>
      <c r="BQ120">
        <v>28.529342346</v>
      </c>
      <c r="BR120">
        <v>131.28343512000001</v>
      </c>
      <c r="BS120">
        <v>28.113694469999999</v>
      </c>
      <c r="BT120">
        <v>331.20623261999998</v>
      </c>
      <c r="BU120">
        <v>20.503699026</v>
      </c>
      <c r="BV120">
        <v>40.597496460000002</v>
      </c>
      <c r="BW120">
        <v>4.9645978332</v>
      </c>
      <c r="BX120">
        <v>19.785413525999999</v>
      </c>
      <c r="BY120">
        <v>4.3474469316000004</v>
      </c>
      <c r="BZ120">
        <v>1.14446823</v>
      </c>
      <c r="CA120">
        <v>3.6350034870000001</v>
      </c>
      <c r="CB120">
        <v>0.83591193348000004</v>
      </c>
      <c r="CC120">
        <v>4.8577169508000004</v>
      </c>
      <c r="CD120">
        <v>1.3458754842</v>
      </c>
      <c r="CE120">
        <v>3.9976897787999999</v>
      </c>
      <c r="CF120">
        <v>0.58035552972000004</v>
      </c>
      <c r="CG120">
        <v>3.2088207569999998</v>
      </c>
      <c r="CH120">
        <v>0.40430854224000001</v>
      </c>
    </row>
    <row r="121" spans="1:86">
      <c r="A121">
        <v>2022</v>
      </c>
      <c r="B121" t="s">
        <v>931</v>
      </c>
      <c r="C121" t="s">
        <v>1247</v>
      </c>
      <c r="D121" t="s">
        <v>1247</v>
      </c>
      <c r="E121" t="s">
        <v>932</v>
      </c>
      <c r="F121">
        <v>615455</v>
      </c>
      <c r="G121" t="s">
        <v>933</v>
      </c>
      <c r="J121" t="s">
        <v>920</v>
      </c>
      <c r="M121" t="s">
        <v>921</v>
      </c>
      <c r="N121" t="s">
        <v>922</v>
      </c>
      <c r="O121" t="s">
        <v>923</v>
      </c>
      <c r="P121" t="s">
        <v>934</v>
      </c>
      <c r="Q121" t="s">
        <v>935</v>
      </c>
      <c r="Y121" t="s">
        <v>936</v>
      </c>
      <c r="AA121" t="s">
        <v>924</v>
      </c>
      <c r="AG121" t="s">
        <v>925</v>
      </c>
      <c r="AJ121" t="s">
        <v>69</v>
      </c>
      <c r="AK121">
        <v>-1.3749166666666699</v>
      </c>
      <c r="AL121">
        <v>-90.712533333333297</v>
      </c>
      <c r="AM121">
        <v>-1.3749166666666699</v>
      </c>
      <c r="AN121">
        <v>-90.712533333333297</v>
      </c>
      <c r="AO121">
        <v>48.108600000000003</v>
      </c>
      <c r="AP121">
        <v>2.2509999999999999</v>
      </c>
      <c r="AQ121">
        <v>17.1143</v>
      </c>
      <c r="AS121">
        <v>9.8939000000000004</v>
      </c>
      <c r="AT121">
        <v>11.9086</v>
      </c>
      <c r="AU121">
        <v>6.4406999999999996</v>
      </c>
      <c r="AV121">
        <v>0.1822</v>
      </c>
      <c r="AW121">
        <v>0.98050000000000004</v>
      </c>
      <c r="AX121">
        <v>3.8475999999999999</v>
      </c>
      <c r="AY121">
        <v>0.30380000000000001</v>
      </c>
      <c r="AZ121">
        <v>0.12759257341389901</v>
      </c>
      <c r="BA121">
        <f t="shared" si="3"/>
        <v>6.2342452892447499E-3</v>
      </c>
      <c r="BE121">
        <v>62.342452892447497</v>
      </c>
      <c r="BF121">
        <v>588.081865443006</v>
      </c>
      <c r="BH121">
        <v>116</v>
      </c>
      <c r="BI121">
        <v>752.18914255699099</v>
      </c>
      <c r="BJ121" t="s">
        <v>926</v>
      </c>
      <c r="BO121">
        <v>24.146668512000002</v>
      </c>
      <c r="BP121">
        <v>455.25168179999997</v>
      </c>
      <c r="BQ121">
        <v>28.564000163999999</v>
      </c>
      <c r="BR121">
        <v>128.52693575999999</v>
      </c>
      <c r="BS121">
        <v>26.451070452</v>
      </c>
      <c r="BT121">
        <v>318.66174468000003</v>
      </c>
      <c r="BU121">
        <v>19.915998227999999</v>
      </c>
      <c r="BV121">
        <v>38.268466955999997</v>
      </c>
      <c r="BW121">
        <v>4.3782674687999998</v>
      </c>
      <c r="BX121">
        <v>18.657477252</v>
      </c>
      <c r="BY121">
        <v>4.2715625939999997</v>
      </c>
      <c r="BZ121">
        <v>1.0466507016</v>
      </c>
      <c r="CA121">
        <v>5.1874541208</v>
      </c>
      <c r="CB121">
        <v>0.79591830011999998</v>
      </c>
      <c r="CC121">
        <v>5.2204566204000002</v>
      </c>
      <c r="CD121">
        <v>1.2058901676</v>
      </c>
      <c r="CE121">
        <v>3.0194881703999998</v>
      </c>
      <c r="CF121">
        <v>0.43857724104000001</v>
      </c>
      <c r="CG121">
        <v>2.9230785359999998</v>
      </c>
      <c r="CH121">
        <v>0.36779986871999998</v>
      </c>
    </row>
    <row r="122" spans="1:86">
      <c r="A122">
        <v>2022</v>
      </c>
      <c r="B122" t="s">
        <v>931</v>
      </c>
      <c r="C122" t="s">
        <v>1248</v>
      </c>
      <c r="D122" t="s">
        <v>1248</v>
      </c>
      <c r="E122" t="s">
        <v>932</v>
      </c>
      <c r="F122">
        <v>615455</v>
      </c>
      <c r="G122" t="s">
        <v>933</v>
      </c>
      <c r="J122" t="s">
        <v>920</v>
      </c>
      <c r="M122" t="s">
        <v>921</v>
      </c>
      <c r="N122" t="s">
        <v>922</v>
      </c>
      <c r="O122" t="s">
        <v>923</v>
      </c>
      <c r="P122" t="s">
        <v>934</v>
      </c>
      <c r="Q122" t="s">
        <v>935</v>
      </c>
      <c r="Y122" t="s">
        <v>936</v>
      </c>
      <c r="AA122" t="s">
        <v>924</v>
      </c>
      <c r="AG122" t="s">
        <v>925</v>
      </c>
      <c r="AJ122" t="s">
        <v>69</v>
      </c>
      <c r="AK122">
        <v>-1.3749166666666699</v>
      </c>
      <c r="AL122">
        <v>-90.712533333333297</v>
      </c>
      <c r="AM122">
        <v>-1.3749166666666699</v>
      </c>
      <c r="AN122">
        <v>-90.712533333333297</v>
      </c>
      <c r="AO122">
        <v>47.811</v>
      </c>
      <c r="AP122">
        <v>2.4175</v>
      </c>
      <c r="AQ122">
        <v>16.939900000000002</v>
      </c>
      <c r="AS122">
        <v>10.6653</v>
      </c>
      <c r="AT122">
        <v>11.234</v>
      </c>
      <c r="AU122">
        <v>5.3814000000000002</v>
      </c>
      <c r="AV122">
        <v>0.2384</v>
      </c>
      <c r="AW122">
        <v>1.5416000000000001</v>
      </c>
      <c r="AX122">
        <v>4.6867000000000001</v>
      </c>
      <c r="AY122">
        <v>0.39319999999999999</v>
      </c>
      <c r="AZ122">
        <v>0.32214555993452199</v>
      </c>
      <c r="BA122">
        <f t="shared" si="3"/>
        <v>6.4160654064319006E-3</v>
      </c>
      <c r="BE122">
        <v>64.160654064319004</v>
      </c>
      <c r="BF122">
        <v>754.20556827221503</v>
      </c>
      <c r="BH122">
        <v>615</v>
      </c>
      <c r="BI122">
        <v>1144.44341980591</v>
      </c>
      <c r="BJ122" t="s">
        <v>926</v>
      </c>
      <c r="BO122">
        <v>36.109735860000001</v>
      </c>
      <c r="BP122">
        <v>482.20262159999999</v>
      </c>
      <c r="BQ122">
        <v>29.409502320000001</v>
      </c>
      <c r="BR122">
        <v>145.6418682</v>
      </c>
      <c r="BS122">
        <v>30.215595780000001</v>
      </c>
      <c r="BT122">
        <v>465.80344860000002</v>
      </c>
      <c r="BU122">
        <v>23.32794312</v>
      </c>
      <c r="BV122">
        <v>45.875610719999997</v>
      </c>
      <c r="BW122">
        <v>5.461068042</v>
      </c>
      <c r="BX122">
        <v>24.34440498</v>
      </c>
      <c r="BY122">
        <v>5.842121712</v>
      </c>
      <c r="BZ122">
        <v>1.262497266</v>
      </c>
      <c r="CA122">
        <v>4.8246080100000004</v>
      </c>
      <c r="CB122">
        <v>0.88601432759999998</v>
      </c>
      <c r="CC122">
        <v>6.0569843460000001</v>
      </c>
      <c r="CD122">
        <v>1.2930006839999999</v>
      </c>
      <c r="CE122">
        <v>3.29752467</v>
      </c>
      <c r="CF122">
        <v>0.46653973799999998</v>
      </c>
      <c r="CG122">
        <v>3.1955916179999999</v>
      </c>
      <c r="CH122">
        <v>0.51782181660000004</v>
      </c>
    </row>
    <row r="123" spans="1:86">
      <c r="A123">
        <v>2022</v>
      </c>
      <c r="B123" t="s">
        <v>931</v>
      </c>
      <c r="C123" t="s">
        <v>1249</v>
      </c>
      <c r="D123" t="s">
        <v>1249</v>
      </c>
      <c r="E123" t="s">
        <v>932</v>
      </c>
      <c r="F123">
        <v>615455</v>
      </c>
      <c r="G123" t="s">
        <v>933</v>
      </c>
      <c r="J123" t="s">
        <v>920</v>
      </c>
      <c r="M123" t="s">
        <v>921</v>
      </c>
      <c r="N123" t="s">
        <v>922</v>
      </c>
      <c r="O123" t="s">
        <v>923</v>
      </c>
      <c r="P123" t="s">
        <v>934</v>
      </c>
      <c r="Q123" t="s">
        <v>935</v>
      </c>
      <c r="Y123" t="s">
        <v>936</v>
      </c>
      <c r="AA123" t="s">
        <v>924</v>
      </c>
      <c r="AG123" t="s">
        <v>925</v>
      </c>
      <c r="AJ123" t="s">
        <v>69</v>
      </c>
      <c r="AK123">
        <v>-1.3749166666666699</v>
      </c>
      <c r="AL123">
        <v>-90.712533333333297</v>
      </c>
      <c r="AM123">
        <v>-1.3749166666666699</v>
      </c>
      <c r="AN123">
        <v>-90.712533333333297</v>
      </c>
      <c r="AO123">
        <v>48.687199999999997</v>
      </c>
      <c r="AP123">
        <v>2.0078999999999998</v>
      </c>
      <c r="AQ123">
        <v>17.407900000000001</v>
      </c>
      <c r="AS123">
        <v>9.4909999999999997</v>
      </c>
      <c r="AT123">
        <v>11.94</v>
      </c>
      <c r="AU123">
        <v>6.2449000000000003</v>
      </c>
      <c r="AV123">
        <v>0.2041</v>
      </c>
      <c r="AW123">
        <v>1.2054</v>
      </c>
      <c r="AX123">
        <v>3.9405999999999999</v>
      </c>
      <c r="AY123">
        <v>0.3543</v>
      </c>
      <c r="AZ123">
        <v>0.209490015307187</v>
      </c>
      <c r="BA123">
        <f t="shared" si="3"/>
        <v>6.91385807027773E-3</v>
      </c>
      <c r="BE123">
        <v>69.138580702777304</v>
      </c>
      <c r="BF123">
        <v>684.10837666959503</v>
      </c>
      <c r="BH123">
        <v>618.5</v>
      </c>
      <c r="BI123">
        <v>980.55548610617802</v>
      </c>
      <c r="BJ123" t="s">
        <v>926</v>
      </c>
      <c r="BO123">
        <v>28.829638608</v>
      </c>
      <c r="BP123">
        <v>476.88138656000001</v>
      </c>
      <c r="BQ123">
        <v>28.323291728000001</v>
      </c>
      <c r="BR123">
        <v>134.33772224000001</v>
      </c>
      <c r="BS123">
        <v>26.923047856</v>
      </c>
      <c r="BT123">
        <v>357.23746127999999</v>
      </c>
      <c r="BU123">
        <v>21.971559616</v>
      </c>
      <c r="BV123">
        <v>41.243900863999997</v>
      </c>
      <c r="BW123">
        <v>4.6651101296000004</v>
      </c>
      <c r="BX123">
        <v>19.508961039999999</v>
      </c>
      <c r="BY123">
        <v>4.6910117199999997</v>
      </c>
      <c r="BZ123">
        <v>1.3018957280000001</v>
      </c>
      <c r="CA123">
        <v>4.8178905631999998</v>
      </c>
      <c r="CB123">
        <v>0.72391050191999995</v>
      </c>
      <c r="CC123">
        <v>5.2664944240000002</v>
      </c>
      <c r="CD123">
        <v>1.1561262511999999</v>
      </c>
      <c r="CE123">
        <v>3.2198792848000002</v>
      </c>
      <c r="CF123">
        <v>0.38945865023999998</v>
      </c>
      <c r="CG123">
        <v>2.6052520719999999</v>
      </c>
      <c r="CH123">
        <v>0.42988850111999999</v>
      </c>
    </row>
    <row r="124" spans="1:86">
      <c r="A124">
        <v>2022</v>
      </c>
      <c r="B124" t="s">
        <v>931</v>
      </c>
      <c r="C124" t="s">
        <v>1250</v>
      </c>
      <c r="D124" t="s">
        <v>1250</v>
      </c>
      <c r="E124" t="s">
        <v>932</v>
      </c>
      <c r="F124">
        <v>615455</v>
      </c>
      <c r="G124" t="s">
        <v>933</v>
      </c>
      <c r="J124" t="s">
        <v>920</v>
      </c>
      <c r="M124" t="s">
        <v>921</v>
      </c>
      <c r="N124" t="s">
        <v>922</v>
      </c>
      <c r="O124" t="s">
        <v>923</v>
      </c>
      <c r="P124" t="s">
        <v>934</v>
      </c>
      <c r="Q124" t="s">
        <v>935</v>
      </c>
      <c r="Y124" t="s">
        <v>936</v>
      </c>
      <c r="AA124" t="s">
        <v>924</v>
      </c>
      <c r="AG124" t="s">
        <v>925</v>
      </c>
      <c r="AJ124" t="s">
        <v>69</v>
      </c>
      <c r="AK124">
        <v>-1.3749166666666699</v>
      </c>
      <c r="AL124">
        <v>-90.712533333333297</v>
      </c>
      <c r="AM124">
        <v>-1.3749166666666699</v>
      </c>
      <c r="AN124">
        <v>-90.712533333333297</v>
      </c>
      <c r="AO124">
        <v>47.066299999999998</v>
      </c>
      <c r="AP124">
        <v>2.2671000000000001</v>
      </c>
      <c r="AQ124">
        <v>17.6538</v>
      </c>
      <c r="AS124">
        <v>9.5279000000000007</v>
      </c>
      <c r="AT124">
        <v>12.6677</v>
      </c>
      <c r="AU124">
        <v>6.6222000000000003</v>
      </c>
      <c r="AV124">
        <v>0.2311</v>
      </c>
      <c r="AW124">
        <v>0.93889999999999996</v>
      </c>
      <c r="AX124">
        <v>3.5112999999999999</v>
      </c>
      <c r="AY124">
        <v>0.33900000000000002</v>
      </c>
      <c r="AZ124">
        <v>0.20752341458305701</v>
      </c>
      <c r="BA124">
        <f t="shared" si="3"/>
        <v>1.1393023563883E-2</v>
      </c>
      <c r="BE124">
        <v>113.93023563883</v>
      </c>
      <c r="BF124">
        <v>656.671994451621</v>
      </c>
      <c r="BH124">
        <v>572.5</v>
      </c>
      <c r="BI124">
        <v>758.666730902018</v>
      </c>
      <c r="BJ124" t="s">
        <v>926</v>
      </c>
      <c r="BO124">
        <v>19.524983892000002</v>
      </c>
      <c r="BP124">
        <v>457.30558406</v>
      </c>
      <c r="BQ124">
        <v>26.05590368</v>
      </c>
      <c r="BR124">
        <v>107.24527118</v>
      </c>
      <c r="BS124">
        <v>22.55417096</v>
      </c>
      <c r="BT124">
        <v>278.43481753999998</v>
      </c>
      <c r="BU124">
        <v>17.194260715999999</v>
      </c>
      <c r="BV124">
        <v>33.949863516000001</v>
      </c>
      <c r="BW124">
        <v>3.9581816974000001</v>
      </c>
      <c r="BX124">
        <v>18.624134909999999</v>
      </c>
      <c r="BY124">
        <v>4.1587782679999998</v>
      </c>
      <c r="BZ124">
        <v>1.1467233332</v>
      </c>
      <c r="CA124">
        <v>5.2211587915999997</v>
      </c>
      <c r="CB124">
        <v>0.81134770592000005</v>
      </c>
      <c r="CC124">
        <v>5.1848236080000003</v>
      </c>
      <c r="CD124">
        <v>1.1095409562</v>
      </c>
      <c r="CE124">
        <v>3.0614745497999998</v>
      </c>
      <c r="CF124">
        <v>0.41253611950000002</v>
      </c>
      <c r="CG124">
        <v>2.8723621563999999</v>
      </c>
      <c r="CH124">
        <v>0.34584317240000001</v>
      </c>
    </row>
    <row r="125" spans="1:86">
      <c r="A125">
        <v>2022</v>
      </c>
      <c r="B125" t="s">
        <v>931</v>
      </c>
      <c r="C125" t="s">
        <v>1251</v>
      </c>
      <c r="D125" t="s">
        <v>1251</v>
      </c>
      <c r="E125" t="s">
        <v>932</v>
      </c>
      <c r="F125">
        <v>615455</v>
      </c>
      <c r="G125" t="s">
        <v>933</v>
      </c>
      <c r="J125" t="s">
        <v>920</v>
      </c>
      <c r="M125" t="s">
        <v>921</v>
      </c>
      <c r="N125" t="s">
        <v>922</v>
      </c>
      <c r="O125" t="s">
        <v>923</v>
      </c>
      <c r="P125" t="s">
        <v>934</v>
      </c>
      <c r="Q125" t="s">
        <v>935</v>
      </c>
      <c r="Y125" t="s">
        <v>936</v>
      </c>
      <c r="AA125" t="s">
        <v>924</v>
      </c>
      <c r="AG125" t="s">
        <v>925</v>
      </c>
      <c r="AJ125" t="s">
        <v>69</v>
      </c>
      <c r="AK125">
        <v>-1.3749166666666699</v>
      </c>
      <c r="AL125">
        <v>-90.712533333333297</v>
      </c>
      <c r="AM125">
        <v>-1.3749166666666699</v>
      </c>
      <c r="AN125">
        <v>-90.712533333333297</v>
      </c>
      <c r="AO125">
        <v>48.369100000000003</v>
      </c>
      <c r="AP125">
        <v>2.2267999999999999</v>
      </c>
      <c r="AQ125">
        <v>17.340199999999999</v>
      </c>
      <c r="AS125">
        <v>10.055199999999999</v>
      </c>
      <c r="AT125">
        <v>12.584099999999999</v>
      </c>
      <c r="AU125">
        <v>5.9057000000000004</v>
      </c>
      <c r="AV125">
        <v>0.1118</v>
      </c>
      <c r="AW125">
        <v>0.96660000000000001</v>
      </c>
      <c r="AX125">
        <v>3.9198</v>
      </c>
      <c r="AY125">
        <v>0.32700000000000001</v>
      </c>
      <c r="AZ125">
        <v>0.206616941611522</v>
      </c>
      <c r="BA125">
        <f t="shared" si="3"/>
        <v>1.19278448251587E-2</v>
      </c>
      <c r="BE125">
        <v>119.27844825158699</v>
      </c>
      <c r="BF125">
        <v>654.91711358635803</v>
      </c>
      <c r="BH125">
        <v>675</v>
      </c>
      <c r="BI125">
        <v>879.66642723477196</v>
      </c>
      <c r="BJ125" t="s">
        <v>926</v>
      </c>
      <c r="BO125">
        <v>23.037234947999998</v>
      </c>
      <c r="BP125">
        <v>466.00725704000001</v>
      </c>
      <c r="BQ125">
        <v>28.040534652000002</v>
      </c>
      <c r="BR125">
        <v>126.7754111</v>
      </c>
      <c r="BS125">
        <v>26.024510564</v>
      </c>
      <c r="BT125">
        <v>303.99011968000002</v>
      </c>
      <c r="BU125">
        <v>19.701701812</v>
      </c>
      <c r="BV125">
        <v>38.596607036000002</v>
      </c>
      <c r="BW125">
        <v>4.3573787425999999</v>
      </c>
      <c r="BX125">
        <v>20.963167940000002</v>
      </c>
      <c r="BY125">
        <v>5.3036718150000004</v>
      </c>
      <c r="BZ125">
        <v>1.4008658742</v>
      </c>
      <c r="CA125">
        <v>4.7224687094000002</v>
      </c>
      <c r="CB125">
        <v>0.84560795383999998</v>
      </c>
      <c r="CC125">
        <v>4.6408216686000001</v>
      </c>
      <c r="CD125">
        <v>1.0783407154</v>
      </c>
      <c r="CE125">
        <v>3.4726111654</v>
      </c>
      <c r="CF125">
        <v>0.39667498909999999</v>
      </c>
      <c r="CG125">
        <v>2.5524374070000002</v>
      </c>
      <c r="CH125">
        <v>0.40155059438000001</v>
      </c>
    </row>
    <row r="126" spans="1:86">
      <c r="A126">
        <v>2022</v>
      </c>
      <c r="B126" t="s">
        <v>931</v>
      </c>
      <c r="C126" t="s">
        <v>1252</v>
      </c>
      <c r="D126" t="s">
        <v>1252</v>
      </c>
      <c r="E126" t="s">
        <v>932</v>
      </c>
      <c r="F126">
        <v>615455</v>
      </c>
      <c r="G126" t="s">
        <v>933</v>
      </c>
      <c r="J126" t="s">
        <v>920</v>
      </c>
      <c r="M126" t="s">
        <v>921</v>
      </c>
      <c r="N126" t="s">
        <v>922</v>
      </c>
      <c r="O126" t="s">
        <v>923</v>
      </c>
      <c r="P126" t="s">
        <v>934</v>
      </c>
      <c r="Q126" t="s">
        <v>935</v>
      </c>
      <c r="Y126" t="s">
        <v>936</v>
      </c>
      <c r="AA126" t="s">
        <v>924</v>
      </c>
      <c r="AG126" t="s">
        <v>925</v>
      </c>
      <c r="AJ126" t="s">
        <v>69</v>
      </c>
      <c r="AK126">
        <v>-1.3749166666666699</v>
      </c>
      <c r="AL126">
        <v>-90.712533333333297</v>
      </c>
      <c r="AM126">
        <v>-1.3749166666666699</v>
      </c>
      <c r="AN126">
        <v>-90.712533333333297</v>
      </c>
      <c r="AO126">
        <v>48.296296296296298</v>
      </c>
      <c r="AP126">
        <v>2.1065194532071501</v>
      </c>
      <c r="AQ126">
        <v>16.876476683937799</v>
      </c>
      <c r="AS126">
        <v>9.6698559670781901</v>
      </c>
      <c r="AT126">
        <v>11.3201424211597</v>
      </c>
      <c r="AU126">
        <v>5.9189245087900701</v>
      </c>
      <c r="AV126">
        <v>0.14760000000000001</v>
      </c>
      <c r="AW126">
        <v>1.2737777777777799</v>
      </c>
      <c r="AX126">
        <v>3.9058000000000002</v>
      </c>
      <c r="AY126">
        <v>0.3019</v>
      </c>
      <c r="AZ126">
        <v>0.203915966473632</v>
      </c>
      <c r="BA126">
        <f t="shared" si="3"/>
        <v>5.8375436259148102E-2</v>
      </c>
      <c r="BE126">
        <v>583.75436259148103</v>
      </c>
      <c r="BF126">
        <v>708.15826213106902</v>
      </c>
      <c r="BH126">
        <v>345</v>
      </c>
      <c r="BI126">
        <v>844</v>
      </c>
      <c r="BJ126" t="s">
        <v>937</v>
      </c>
      <c r="BK126">
        <v>772.53800215132196</v>
      </c>
      <c r="BL126" t="s">
        <v>926</v>
      </c>
      <c r="BO126">
        <v>28.376999999999999</v>
      </c>
      <c r="BP126">
        <v>435.97</v>
      </c>
      <c r="BQ126">
        <v>26.09</v>
      </c>
      <c r="BR126">
        <v>123.55</v>
      </c>
      <c r="BS126">
        <v>25.576000000000001</v>
      </c>
      <c r="BT126">
        <v>329.6</v>
      </c>
      <c r="BU126">
        <v>19.652999999999999</v>
      </c>
      <c r="BV126">
        <v>36.71</v>
      </c>
      <c r="BW126">
        <v>4.6496000000000004</v>
      </c>
      <c r="BX126">
        <v>19.702000000000002</v>
      </c>
      <c r="BY126">
        <v>4.7003000000000004</v>
      </c>
      <c r="BZ126">
        <v>1.3697999999999999</v>
      </c>
      <c r="CA126">
        <v>4.6839000000000004</v>
      </c>
      <c r="CB126">
        <v>0.84675</v>
      </c>
      <c r="CC126">
        <v>5.1237000000000004</v>
      </c>
      <c r="CD126">
        <v>1.0437000000000001</v>
      </c>
      <c r="CE126">
        <v>3.0550999999999999</v>
      </c>
      <c r="CF126">
        <v>0.35643000000000002</v>
      </c>
      <c r="CG126">
        <v>3.6316999999999999</v>
      </c>
      <c r="CH126">
        <v>0.51173000000000002</v>
      </c>
    </row>
    <row r="127" spans="1:86">
      <c r="A127">
        <v>2022</v>
      </c>
      <c r="B127" t="s">
        <v>931</v>
      </c>
      <c r="C127" t="s">
        <v>1253</v>
      </c>
      <c r="D127" t="s">
        <v>1253</v>
      </c>
      <c r="E127" t="s">
        <v>932</v>
      </c>
      <c r="F127">
        <v>615455</v>
      </c>
      <c r="G127" t="s">
        <v>933</v>
      </c>
      <c r="J127" t="s">
        <v>920</v>
      </c>
      <c r="M127" t="s">
        <v>921</v>
      </c>
      <c r="N127" t="s">
        <v>922</v>
      </c>
      <c r="O127" t="s">
        <v>923</v>
      </c>
      <c r="P127" t="s">
        <v>934</v>
      </c>
      <c r="Q127" t="s">
        <v>935</v>
      </c>
      <c r="Y127" t="s">
        <v>936</v>
      </c>
      <c r="AA127" t="s">
        <v>924</v>
      </c>
      <c r="AG127" t="s">
        <v>925</v>
      </c>
      <c r="AJ127" t="s">
        <v>69</v>
      </c>
      <c r="AK127">
        <v>-1.3749166666666699</v>
      </c>
      <c r="AL127">
        <v>-90.712533333333297</v>
      </c>
      <c r="AM127">
        <v>-1.3749166666666699</v>
      </c>
      <c r="AN127">
        <v>-90.712533333333297</v>
      </c>
      <c r="AO127">
        <v>47.6404</v>
      </c>
      <c r="AP127">
        <v>2.2122000000000002</v>
      </c>
      <c r="AQ127">
        <v>17.018000000000001</v>
      </c>
      <c r="AS127">
        <v>10.157299999999999</v>
      </c>
      <c r="AT127">
        <v>12.9282</v>
      </c>
      <c r="AU127">
        <v>5.7765000000000004</v>
      </c>
      <c r="AV127">
        <v>0.24610000000000001</v>
      </c>
      <c r="AW127">
        <v>0.97689999999999999</v>
      </c>
      <c r="AX127">
        <v>3.9068999999999998</v>
      </c>
      <c r="AY127">
        <v>0.36159999999999998</v>
      </c>
      <c r="AZ127">
        <v>0.179505570940063</v>
      </c>
      <c r="BA127">
        <f t="shared" si="3"/>
        <v>6.1801199796151694E-2</v>
      </c>
      <c r="BE127">
        <v>618.01199796151695</v>
      </c>
      <c r="BF127">
        <v>661.41173878167501</v>
      </c>
      <c r="BH127">
        <v>702.5</v>
      </c>
      <c r="BI127">
        <v>861.58034885741301</v>
      </c>
      <c r="BJ127" t="s">
        <v>926</v>
      </c>
      <c r="BO127">
        <v>23.372380239999998</v>
      </c>
      <c r="BP127">
        <v>453.22218135999998</v>
      </c>
      <c r="BQ127">
        <v>26.804394655999999</v>
      </c>
      <c r="BR127">
        <v>122.35960335999999</v>
      </c>
      <c r="BS127">
        <v>26.457572544000001</v>
      </c>
      <c r="BT127">
        <v>316.53234567999999</v>
      </c>
      <c r="BU127">
        <v>19.627844799999998</v>
      </c>
      <c r="BV127">
        <v>38.190450255999998</v>
      </c>
      <c r="BW127">
        <v>4.7581325903999998</v>
      </c>
      <c r="BX127">
        <v>17.222004600000002</v>
      </c>
      <c r="BY127">
        <v>4.3432799871999999</v>
      </c>
      <c r="BZ127">
        <v>1.2149254808000001</v>
      </c>
      <c r="CA127">
        <v>4.3036431744000003</v>
      </c>
      <c r="CB127">
        <v>0.95280799999999999</v>
      </c>
      <c r="CC127">
        <v>5.4537777111999999</v>
      </c>
      <c r="CD127">
        <v>1.2196895208</v>
      </c>
      <c r="CE127">
        <v>3.2552685320000001</v>
      </c>
      <c r="CF127">
        <v>0.39197568311999997</v>
      </c>
      <c r="CG127">
        <v>2.8209786455999999</v>
      </c>
      <c r="CH127">
        <v>0.32630815576</v>
      </c>
    </row>
    <row r="128" spans="1:86">
      <c r="A128">
        <v>2022</v>
      </c>
      <c r="B128" t="s">
        <v>931</v>
      </c>
      <c r="C128" t="s">
        <v>1254</v>
      </c>
      <c r="D128" t="s">
        <v>1254</v>
      </c>
      <c r="E128" t="s">
        <v>932</v>
      </c>
      <c r="F128">
        <v>615455</v>
      </c>
      <c r="G128" t="s">
        <v>933</v>
      </c>
      <c r="J128" t="s">
        <v>920</v>
      </c>
      <c r="M128" t="s">
        <v>921</v>
      </c>
      <c r="N128" t="s">
        <v>922</v>
      </c>
      <c r="O128" t="s">
        <v>923</v>
      </c>
      <c r="P128" t="s">
        <v>934</v>
      </c>
      <c r="Q128" t="s">
        <v>935</v>
      </c>
      <c r="Y128" t="s">
        <v>936</v>
      </c>
      <c r="AA128" t="s">
        <v>924</v>
      </c>
      <c r="AG128" t="s">
        <v>925</v>
      </c>
      <c r="AJ128" t="s">
        <v>69</v>
      </c>
      <c r="AK128">
        <v>-1.3749166666666699</v>
      </c>
      <c r="AL128">
        <v>-90.712533333333297</v>
      </c>
      <c r="AM128">
        <v>-1.3749166666666699</v>
      </c>
      <c r="AN128">
        <v>-90.712533333333297</v>
      </c>
      <c r="AO128">
        <v>48.077983539094603</v>
      </c>
      <c r="AP128">
        <v>2.2544689800210298</v>
      </c>
      <c r="AQ128">
        <v>16.890673575129501</v>
      </c>
      <c r="AS128">
        <v>10.1158436213992</v>
      </c>
      <c r="AT128">
        <v>11.800305188199401</v>
      </c>
      <c r="AU128">
        <v>5.79824198552223</v>
      </c>
      <c r="AV128">
        <v>0.28499999999999998</v>
      </c>
      <c r="AW128">
        <v>1.22922222222222</v>
      </c>
      <c r="AX128">
        <v>3.8479999999999999</v>
      </c>
      <c r="AY128">
        <v>0.29859999999999998</v>
      </c>
      <c r="AZ128">
        <v>0.28523097760476601</v>
      </c>
      <c r="BA128">
        <f t="shared" si="3"/>
        <v>6.4024263671379505E-2</v>
      </c>
      <c r="BE128">
        <v>640.24263671379504</v>
      </c>
      <c r="BF128">
        <v>763.40221419421505</v>
      </c>
      <c r="BH128">
        <v>431</v>
      </c>
      <c r="BI128">
        <v>719</v>
      </c>
      <c r="BJ128" t="s">
        <v>937</v>
      </c>
      <c r="BK128">
        <v>790.86502760627104</v>
      </c>
      <c r="BL128" t="s">
        <v>926</v>
      </c>
      <c r="BO128">
        <v>26.443000000000001</v>
      </c>
      <c r="BP128">
        <v>404.85</v>
      </c>
      <c r="BQ128">
        <v>27.256</v>
      </c>
      <c r="BR128">
        <v>119.46</v>
      </c>
      <c r="BS128">
        <v>24.872</v>
      </c>
      <c r="BT128">
        <v>307.51</v>
      </c>
      <c r="BU128">
        <v>18.937000000000001</v>
      </c>
      <c r="BV128">
        <v>37.787999999999997</v>
      </c>
      <c r="BW128">
        <v>4.1310000000000002</v>
      </c>
      <c r="BX128">
        <v>24.064</v>
      </c>
      <c r="BY128">
        <v>4.7881999999999998</v>
      </c>
      <c r="BZ128">
        <v>1.5725</v>
      </c>
      <c r="CA128">
        <v>3.9136000000000002</v>
      </c>
      <c r="CB128">
        <v>0.51559999999999995</v>
      </c>
      <c r="CC128">
        <v>4.4972000000000003</v>
      </c>
      <c r="CD128">
        <v>1.0602</v>
      </c>
      <c r="CE128">
        <v>2.8963999999999999</v>
      </c>
      <c r="CF128">
        <v>0.43108000000000002</v>
      </c>
      <c r="CG128">
        <v>3.7936999999999999</v>
      </c>
      <c r="CH128">
        <v>0.51600999999999997</v>
      </c>
    </row>
    <row r="129" spans="1:86">
      <c r="A129">
        <v>2022</v>
      </c>
      <c r="B129" t="s">
        <v>931</v>
      </c>
      <c r="C129" t="s">
        <v>1255</v>
      </c>
      <c r="D129" t="s">
        <v>1255</v>
      </c>
      <c r="E129" t="s">
        <v>932</v>
      </c>
      <c r="F129">
        <v>615455</v>
      </c>
      <c r="G129" t="s">
        <v>933</v>
      </c>
      <c r="J129" t="s">
        <v>920</v>
      </c>
      <c r="M129" t="s">
        <v>921</v>
      </c>
      <c r="N129" t="s">
        <v>922</v>
      </c>
      <c r="O129" t="s">
        <v>923</v>
      </c>
      <c r="P129" t="s">
        <v>934</v>
      </c>
      <c r="Q129" t="s">
        <v>935</v>
      </c>
      <c r="Y129" t="s">
        <v>936</v>
      </c>
      <c r="AA129" t="s">
        <v>924</v>
      </c>
      <c r="AG129" t="s">
        <v>925</v>
      </c>
      <c r="AJ129" t="s">
        <v>69</v>
      </c>
      <c r="AK129">
        <v>-1.3749166666666699</v>
      </c>
      <c r="AL129">
        <v>-90.712533333333297</v>
      </c>
      <c r="AM129">
        <v>-1.3749166666666699</v>
      </c>
      <c r="AN129">
        <v>-90.712533333333297</v>
      </c>
      <c r="AO129">
        <v>46.4298</v>
      </c>
      <c r="AP129">
        <v>2.4910999999999999</v>
      </c>
      <c r="AQ129">
        <v>18.7791</v>
      </c>
      <c r="AS129">
        <v>8.6449999999999996</v>
      </c>
      <c r="AT129">
        <v>13.043200000000001</v>
      </c>
      <c r="AU129">
        <v>5.6824000000000003</v>
      </c>
      <c r="AV129">
        <v>0.16239999999999999</v>
      </c>
      <c r="AW129">
        <v>0.9597</v>
      </c>
      <c r="AX129">
        <v>3.3519000000000001</v>
      </c>
      <c r="AY129">
        <v>0.35520000000000002</v>
      </c>
      <c r="AZ129">
        <v>0.77266329727286898</v>
      </c>
      <c r="BA129">
        <f t="shared" si="3"/>
        <v>7.2415420172746992E-2</v>
      </c>
      <c r="BE129">
        <v>724.15420172746997</v>
      </c>
      <c r="BF129">
        <v>570.87693458103001</v>
      </c>
      <c r="BH129">
        <v>834.5</v>
      </c>
      <c r="BI129">
        <v>986.28466287039703</v>
      </c>
      <c r="BJ129" t="s">
        <v>926</v>
      </c>
      <c r="BO129">
        <v>27.938667851999998</v>
      </c>
      <c r="BP129">
        <v>426.88486716</v>
      </c>
      <c r="BQ129">
        <v>28.721474279999999</v>
      </c>
      <c r="BR129">
        <v>122.35180896</v>
      </c>
      <c r="BS129">
        <v>24.246570156000001</v>
      </c>
      <c r="BT129">
        <v>357.99232991999997</v>
      </c>
      <c r="BU129">
        <v>18.851427395999998</v>
      </c>
      <c r="BV129">
        <v>35.019212351999997</v>
      </c>
      <c r="BW129">
        <v>4.4361816707999999</v>
      </c>
      <c r="BX129">
        <v>19.225651584000001</v>
      </c>
      <c r="BY129">
        <v>5.3243837448000004</v>
      </c>
      <c r="BZ129">
        <v>1.0332487692000001</v>
      </c>
      <c r="CA129">
        <v>6.0762679259999999</v>
      </c>
      <c r="CB129">
        <v>0.79038377136000004</v>
      </c>
      <c r="CC129">
        <v>6.4191055692000001</v>
      </c>
      <c r="CD129">
        <v>1.2536046000000001</v>
      </c>
      <c r="CE129">
        <v>3.4240120308000002</v>
      </c>
      <c r="CF129">
        <v>0.49857247836000002</v>
      </c>
      <c r="CG129">
        <v>2.7351795179999998</v>
      </c>
      <c r="CH129">
        <v>0.45182695571999998</v>
      </c>
    </row>
    <row r="130" spans="1:86">
      <c r="A130">
        <v>2022</v>
      </c>
      <c r="B130" t="s">
        <v>931</v>
      </c>
      <c r="C130" t="s">
        <v>1256</v>
      </c>
      <c r="D130" t="s">
        <v>1256</v>
      </c>
      <c r="E130" t="s">
        <v>932</v>
      </c>
      <c r="F130">
        <v>615455</v>
      </c>
      <c r="G130" t="s">
        <v>933</v>
      </c>
      <c r="J130" t="s">
        <v>920</v>
      </c>
      <c r="M130" t="s">
        <v>921</v>
      </c>
      <c r="N130" t="s">
        <v>922</v>
      </c>
      <c r="O130" t="s">
        <v>923</v>
      </c>
      <c r="P130" t="s">
        <v>934</v>
      </c>
      <c r="Q130" t="s">
        <v>935</v>
      </c>
      <c r="Y130" t="s">
        <v>936</v>
      </c>
      <c r="AA130" t="s">
        <v>924</v>
      </c>
      <c r="AG130" t="s">
        <v>925</v>
      </c>
      <c r="AJ130" t="s">
        <v>69</v>
      </c>
      <c r="AK130">
        <v>-1.3749166666666699</v>
      </c>
      <c r="AL130">
        <v>-90.712533333333297</v>
      </c>
      <c r="AM130">
        <v>-1.3749166666666699</v>
      </c>
      <c r="AN130">
        <v>-90.712533333333297</v>
      </c>
      <c r="AO130">
        <v>48.199399999999997</v>
      </c>
      <c r="AP130">
        <v>2.1791</v>
      </c>
      <c r="AQ130">
        <v>17.259</v>
      </c>
      <c r="AS130">
        <v>9.9701000000000004</v>
      </c>
      <c r="AT130">
        <v>12.5306</v>
      </c>
      <c r="AU130">
        <v>6.0057999999999998</v>
      </c>
      <c r="AV130">
        <v>0.15620000000000001</v>
      </c>
      <c r="AW130">
        <v>0.9849</v>
      </c>
      <c r="AX130">
        <v>3.8325999999999998</v>
      </c>
      <c r="AY130">
        <v>0.32400000000000001</v>
      </c>
      <c r="AZ130">
        <v>0.131952363826709</v>
      </c>
      <c r="BA130">
        <f t="shared" ref="BA130:BA140" si="4">BE130/10000</f>
        <v>0.107710643705411</v>
      </c>
      <c r="BE130">
        <v>1077.1064370541101</v>
      </c>
      <c r="BF130">
        <v>662.29361289980704</v>
      </c>
      <c r="BH130">
        <v>321.5</v>
      </c>
      <c r="BI130">
        <v>952.24199066342396</v>
      </c>
      <c r="BJ130" t="s">
        <v>926</v>
      </c>
      <c r="BO130">
        <v>26.957924420000001</v>
      </c>
      <c r="BP130">
        <v>475.65095896000003</v>
      </c>
      <c r="BQ130">
        <v>28.937955771999999</v>
      </c>
      <c r="BR130">
        <v>134.84264143999999</v>
      </c>
      <c r="BS130">
        <v>28.800105488</v>
      </c>
      <c r="BT130">
        <v>337.14516312000001</v>
      </c>
      <c r="BU130">
        <v>20.850096451999999</v>
      </c>
      <c r="BV130">
        <v>40.776692400000002</v>
      </c>
      <c r="BW130">
        <v>4.9575010875999999</v>
      </c>
      <c r="BX130">
        <v>21.976034435999999</v>
      </c>
      <c r="BY130">
        <v>5.1951241295999999</v>
      </c>
      <c r="BZ130">
        <v>1.3638502224</v>
      </c>
      <c r="CA130">
        <v>5.1715064236000003</v>
      </c>
      <c r="CB130">
        <v>0.72134258052</v>
      </c>
      <c r="CC130">
        <v>5.6733585764000001</v>
      </c>
      <c r="CD130">
        <v>1.0030295140000001</v>
      </c>
      <c r="CE130">
        <v>2.8865656672000002</v>
      </c>
      <c r="CF130">
        <v>0.52344548400000002</v>
      </c>
      <c r="CG130">
        <v>2.6076839388000002</v>
      </c>
      <c r="CH130">
        <v>0.48994690099999999</v>
      </c>
    </row>
    <row r="131" spans="1:86">
      <c r="A131">
        <v>2022</v>
      </c>
      <c r="B131" t="s">
        <v>931</v>
      </c>
      <c r="C131" t="s">
        <v>1257</v>
      </c>
      <c r="D131" t="s">
        <v>1257</v>
      </c>
      <c r="E131" t="s">
        <v>932</v>
      </c>
      <c r="F131">
        <v>615455</v>
      </c>
      <c r="G131" t="s">
        <v>933</v>
      </c>
      <c r="J131" t="s">
        <v>920</v>
      </c>
      <c r="M131" t="s">
        <v>921</v>
      </c>
      <c r="N131" t="s">
        <v>922</v>
      </c>
      <c r="O131" t="s">
        <v>923</v>
      </c>
      <c r="P131" t="s">
        <v>934</v>
      </c>
      <c r="Q131" t="s">
        <v>935</v>
      </c>
      <c r="Y131" t="s">
        <v>936</v>
      </c>
      <c r="AA131" t="s">
        <v>924</v>
      </c>
      <c r="AG131" t="s">
        <v>925</v>
      </c>
      <c r="AJ131" t="s">
        <v>69</v>
      </c>
      <c r="AK131">
        <v>-1.3749166666666699</v>
      </c>
      <c r="AL131">
        <v>-90.712533333333297</v>
      </c>
      <c r="AM131">
        <v>-1.3749166666666699</v>
      </c>
      <c r="AN131">
        <v>-90.712533333333297</v>
      </c>
      <c r="AO131">
        <v>47.707900000000002</v>
      </c>
      <c r="AP131">
        <v>2.1642000000000001</v>
      </c>
      <c r="AQ131">
        <v>16.801600000000001</v>
      </c>
      <c r="AS131">
        <v>9.6058000000000003</v>
      </c>
      <c r="AT131">
        <v>12.724500000000001</v>
      </c>
      <c r="AU131">
        <v>6.4127000000000001</v>
      </c>
      <c r="AV131">
        <v>0.2379</v>
      </c>
      <c r="AW131">
        <v>0.97870000000000001</v>
      </c>
      <c r="AX131">
        <v>3.8288000000000002</v>
      </c>
      <c r="AY131">
        <v>0.35680000000000001</v>
      </c>
      <c r="AZ131">
        <v>0.18993448943712801</v>
      </c>
      <c r="BA131">
        <f t="shared" si="4"/>
        <v>0.11568271604499901</v>
      </c>
      <c r="BE131">
        <v>1156.8271604499901</v>
      </c>
      <c r="BF131">
        <v>479.59702471137399</v>
      </c>
      <c r="BH131">
        <v>916.5</v>
      </c>
      <c r="BI131">
        <v>626.23387928482305</v>
      </c>
      <c r="BJ131" t="s">
        <v>926</v>
      </c>
      <c r="BO131">
        <v>19.598405320000001</v>
      </c>
      <c r="BP131">
        <v>367.77065951999998</v>
      </c>
      <c r="BQ131">
        <v>22.56106591</v>
      </c>
      <c r="BR131">
        <v>100.37742160000001</v>
      </c>
      <c r="BS131">
        <v>21.654615809999999</v>
      </c>
      <c r="BT131">
        <v>262.19307681999999</v>
      </c>
      <c r="BU131">
        <v>16.375259595999999</v>
      </c>
      <c r="BV131">
        <v>31.309740611999999</v>
      </c>
      <c r="BW131">
        <v>3.8571837150000001</v>
      </c>
      <c r="BX131">
        <v>12.819112730000001</v>
      </c>
      <c r="BY131">
        <v>3.5297166893999998</v>
      </c>
      <c r="BZ131">
        <v>0.93452142835999996</v>
      </c>
      <c r="CA131">
        <v>3.3390759210000001</v>
      </c>
      <c r="CB131">
        <v>0.69627771733999999</v>
      </c>
      <c r="CC131">
        <v>4.6833891271999999</v>
      </c>
      <c r="CD131">
        <v>0.96369958</v>
      </c>
      <c r="CE131">
        <v>2.6480746973999998</v>
      </c>
      <c r="CF131">
        <v>0.37499363557999998</v>
      </c>
      <c r="CG131">
        <v>2.7034158613999999</v>
      </c>
      <c r="CH131">
        <v>0.31172341860000002</v>
      </c>
    </row>
    <row r="132" spans="1:86">
      <c r="A132">
        <v>2022</v>
      </c>
      <c r="B132" t="s">
        <v>931</v>
      </c>
      <c r="C132" t="s">
        <v>1258</v>
      </c>
      <c r="D132" t="s">
        <v>1258</v>
      </c>
      <c r="E132" t="s">
        <v>932</v>
      </c>
      <c r="F132">
        <v>615455</v>
      </c>
      <c r="G132" t="s">
        <v>933</v>
      </c>
      <c r="J132" t="s">
        <v>920</v>
      </c>
      <c r="M132" t="s">
        <v>921</v>
      </c>
      <c r="N132" t="s">
        <v>922</v>
      </c>
      <c r="O132" t="s">
        <v>923</v>
      </c>
      <c r="P132" t="s">
        <v>934</v>
      </c>
      <c r="Q132" t="s">
        <v>935</v>
      </c>
      <c r="Y132" t="s">
        <v>936</v>
      </c>
      <c r="AA132" t="s">
        <v>924</v>
      </c>
      <c r="AG132" t="s">
        <v>925</v>
      </c>
      <c r="AJ132" t="s">
        <v>69</v>
      </c>
      <c r="AK132">
        <v>-1.3749166666666699</v>
      </c>
      <c r="AL132">
        <v>-90.712533333333297</v>
      </c>
      <c r="AM132">
        <v>-1.3749166666666699</v>
      </c>
      <c r="AN132">
        <v>-90.712533333333297</v>
      </c>
      <c r="AO132">
        <v>47.691600000000001</v>
      </c>
      <c r="AP132">
        <v>2.1259999999999999</v>
      </c>
      <c r="AQ132">
        <v>17.0657</v>
      </c>
      <c r="AS132">
        <v>10.0703</v>
      </c>
      <c r="AT132">
        <v>11.974299999999999</v>
      </c>
      <c r="AU132">
        <v>6.0148000000000001</v>
      </c>
      <c r="AV132">
        <v>0.1167</v>
      </c>
      <c r="AW132">
        <v>1.2338</v>
      </c>
      <c r="AX132">
        <v>4.3648999999999996</v>
      </c>
      <c r="AY132">
        <v>0.39269999999999999</v>
      </c>
      <c r="AZ132">
        <v>0.32124756179732999</v>
      </c>
      <c r="BA132">
        <f t="shared" si="4"/>
        <v>0.13522753869617399</v>
      </c>
      <c r="BE132">
        <v>1352.27538696174</v>
      </c>
      <c r="BF132">
        <v>691.90611400972898</v>
      </c>
      <c r="BH132">
        <v>875.5</v>
      </c>
      <c r="BI132">
        <v>1029.82405318366</v>
      </c>
      <c r="BJ132" t="s">
        <v>926</v>
      </c>
      <c r="BO132">
        <v>26.584251672000001</v>
      </c>
      <c r="BP132">
        <v>487.11246408</v>
      </c>
      <c r="BQ132">
        <v>28.256319168000001</v>
      </c>
      <c r="BR132">
        <v>136.16905632000001</v>
      </c>
      <c r="BS132">
        <v>28.064598935999999</v>
      </c>
      <c r="BT132">
        <v>360.51988103999997</v>
      </c>
      <c r="BU132">
        <v>21.741646608</v>
      </c>
      <c r="BV132">
        <v>41.199819408000003</v>
      </c>
      <c r="BW132">
        <v>5.0373775584000002</v>
      </c>
      <c r="BX132">
        <v>18.72849132</v>
      </c>
      <c r="BY132">
        <v>4.8512849351999998</v>
      </c>
      <c r="BZ132">
        <v>1.1417369040000001</v>
      </c>
      <c r="CA132">
        <v>6.078771336</v>
      </c>
      <c r="CB132">
        <v>0.93242800991999997</v>
      </c>
      <c r="CC132">
        <v>4.8183777312</v>
      </c>
      <c r="CD132">
        <v>1.1051097552</v>
      </c>
      <c r="CE132">
        <v>3.4733792280000002</v>
      </c>
      <c r="CF132">
        <v>0.48999303672</v>
      </c>
      <c r="CG132">
        <v>3.3037878984</v>
      </c>
      <c r="CH132">
        <v>0.45066654336</v>
      </c>
    </row>
    <row r="133" spans="1:86">
      <c r="A133">
        <v>2022</v>
      </c>
      <c r="B133" t="s">
        <v>931</v>
      </c>
      <c r="C133" t="s">
        <v>1259</v>
      </c>
      <c r="D133" t="s">
        <v>1259</v>
      </c>
      <c r="E133" t="s">
        <v>932</v>
      </c>
      <c r="F133">
        <v>615455</v>
      </c>
      <c r="G133" t="s">
        <v>933</v>
      </c>
      <c r="J133" t="s">
        <v>920</v>
      </c>
      <c r="M133" t="s">
        <v>921</v>
      </c>
      <c r="N133" t="s">
        <v>922</v>
      </c>
      <c r="O133" t="s">
        <v>923</v>
      </c>
      <c r="P133" t="s">
        <v>934</v>
      </c>
      <c r="Q133" t="s">
        <v>935</v>
      </c>
      <c r="Y133" t="s">
        <v>936</v>
      </c>
      <c r="AA133" t="s">
        <v>924</v>
      </c>
      <c r="AG133" t="s">
        <v>925</v>
      </c>
      <c r="AJ133" t="s">
        <v>69</v>
      </c>
      <c r="AK133">
        <v>-1.3749166666666699</v>
      </c>
      <c r="AL133">
        <v>-90.712533333333297</v>
      </c>
      <c r="AM133">
        <v>-1.3749166666666699</v>
      </c>
      <c r="AN133">
        <v>-90.712533333333297</v>
      </c>
      <c r="AO133">
        <v>47.188899999999997</v>
      </c>
      <c r="AP133">
        <v>2.0289000000000001</v>
      </c>
      <c r="AQ133">
        <v>17.126799999999999</v>
      </c>
      <c r="AS133">
        <v>8.1252999999999993</v>
      </c>
      <c r="AT133">
        <v>15.312900000000001</v>
      </c>
      <c r="AU133">
        <v>5.6971999999999996</v>
      </c>
      <c r="AV133">
        <v>0.25840000000000002</v>
      </c>
      <c r="AW133">
        <v>0.65229999999999999</v>
      </c>
      <c r="AX133">
        <v>2.8283999999999998</v>
      </c>
      <c r="AY133">
        <v>0.1484</v>
      </c>
      <c r="AZ133">
        <v>0.750780149526867</v>
      </c>
      <c r="BA133">
        <f t="shared" si="4"/>
        <v>0.15883055894357501</v>
      </c>
      <c r="BE133">
        <v>1588.3055894357501</v>
      </c>
      <c r="BF133">
        <v>635.50150318434896</v>
      </c>
      <c r="BH133">
        <v>1159.5</v>
      </c>
      <c r="BI133">
        <v>654.62987578179104</v>
      </c>
      <c r="BJ133" t="s">
        <v>926</v>
      </c>
      <c r="BO133">
        <v>14.521912086</v>
      </c>
      <c r="BP133">
        <v>293.78865361999999</v>
      </c>
      <c r="BQ133">
        <v>22.594989097999999</v>
      </c>
      <c r="BR133">
        <v>75.690051822000001</v>
      </c>
      <c r="BS133">
        <v>17.498587898</v>
      </c>
      <c r="BT133">
        <v>191.83231627999999</v>
      </c>
      <c r="BU133">
        <v>13.554539635999999</v>
      </c>
      <c r="BV133">
        <v>25.584877802000001</v>
      </c>
      <c r="BW133">
        <v>3.0734130569999998</v>
      </c>
      <c r="BX133">
        <v>14.0622922</v>
      </c>
      <c r="BY133">
        <v>3.6427943244000001</v>
      </c>
      <c r="BZ133">
        <v>1.0352300882000001</v>
      </c>
      <c r="CA133">
        <v>3.6159910291999999</v>
      </c>
      <c r="CB133">
        <v>0.65483092752000005</v>
      </c>
      <c r="CC133">
        <v>4.6361206694000003</v>
      </c>
      <c r="CD133">
        <v>0.92912112765999999</v>
      </c>
      <c r="CE133">
        <v>2.3084809879999999</v>
      </c>
      <c r="CF133">
        <v>0.33153977361999998</v>
      </c>
      <c r="CG133">
        <v>2.5985039674000001</v>
      </c>
      <c r="CH133">
        <v>0.36810173334000001</v>
      </c>
    </row>
    <row r="134" spans="1:86">
      <c r="A134">
        <v>2022</v>
      </c>
      <c r="B134" t="s">
        <v>931</v>
      </c>
      <c r="C134" t="s">
        <v>1260</v>
      </c>
      <c r="D134" t="s">
        <v>1260</v>
      </c>
      <c r="E134" t="s">
        <v>932</v>
      </c>
      <c r="F134">
        <v>615455</v>
      </c>
      <c r="G134" t="s">
        <v>933</v>
      </c>
      <c r="J134" t="s">
        <v>920</v>
      </c>
      <c r="M134" t="s">
        <v>921</v>
      </c>
      <c r="N134" t="s">
        <v>922</v>
      </c>
      <c r="O134" t="s">
        <v>923</v>
      </c>
      <c r="P134" t="s">
        <v>934</v>
      </c>
      <c r="Q134" t="s">
        <v>935</v>
      </c>
      <c r="Y134" t="s">
        <v>936</v>
      </c>
      <c r="AA134" t="s">
        <v>924</v>
      </c>
      <c r="AG134" t="s">
        <v>925</v>
      </c>
      <c r="AJ134" t="s">
        <v>69</v>
      </c>
      <c r="AK134">
        <v>-1.3749166666666699</v>
      </c>
      <c r="AL134">
        <v>-90.712533333333297</v>
      </c>
      <c r="AM134">
        <v>-1.3749166666666699</v>
      </c>
      <c r="AN134">
        <v>-90.712533333333297</v>
      </c>
      <c r="AO134">
        <v>48.055500000000002</v>
      </c>
      <c r="AP134">
        <v>2.2206000000000001</v>
      </c>
      <c r="AQ134">
        <v>17.023700000000002</v>
      </c>
      <c r="AS134">
        <v>10.0168</v>
      </c>
      <c r="AT134">
        <v>12.242900000000001</v>
      </c>
      <c r="AU134">
        <v>6.3738000000000001</v>
      </c>
      <c r="AV134">
        <v>0.1769</v>
      </c>
      <c r="AW134">
        <v>1.0185</v>
      </c>
      <c r="AX134">
        <v>3.7646000000000002</v>
      </c>
      <c r="AY134">
        <v>0.3417</v>
      </c>
      <c r="AZ134">
        <v>0.19857432985968901</v>
      </c>
      <c r="BA134">
        <f t="shared" si="4"/>
        <v>0.179098816183385</v>
      </c>
      <c r="BE134">
        <v>1790.98816183385</v>
      </c>
      <c r="BF134">
        <v>737.01642073976598</v>
      </c>
      <c r="BH134">
        <v>484.5</v>
      </c>
      <c r="BI134">
        <v>762.94739113042601</v>
      </c>
      <c r="BJ134" t="s">
        <v>926</v>
      </c>
      <c r="BO134">
        <v>28.04230647</v>
      </c>
      <c r="BP134">
        <v>476.1723384</v>
      </c>
      <c r="BQ134">
        <v>27.672279119999999</v>
      </c>
      <c r="BR134">
        <v>131.0473485</v>
      </c>
      <c r="BS134">
        <v>29.414771550000001</v>
      </c>
      <c r="BT134">
        <v>347.04720989999998</v>
      </c>
      <c r="BU134">
        <v>20.500476299999999</v>
      </c>
      <c r="BV134">
        <v>39.783226229999997</v>
      </c>
      <c r="BW134">
        <v>4.6438912979999998</v>
      </c>
      <c r="BX134">
        <v>19.171261170000001</v>
      </c>
      <c r="BY134">
        <v>4.7327939729999997</v>
      </c>
      <c r="BZ134">
        <v>1.495391049</v>
      </c>
      <c r="CA134">
        <v>4.258486188</v>
      </c>
      <c r="CB134">
        <v>0.78098837489999995</v>
      </c>
      <c r="CC134">
        <v>5.8817048669999998</v>
      </c>
      <c r="CD134">
        <v>1.2620335410000001</v>
      </c>
      <c r="CE134">
        <v>3.0371076000000001</v>
      </c>
      <c r="CF134">
        <v>0.43421988690000002</v>
      </c>
      <c r="CG134">
        <v>2.3575067189999999</v>
      </c>
      <c r="CH134">
        <v>0.41156652420000001</v>
      </c>
    </row>
    <row r="135" spans="1:86">
      <c r="A135">
        <v>2022</v>
      </c>
      <c r="B135" t="s">
        <v>931</v>
      </c>
      <c r="C135" t="s">
        <v>1261</v>
      </c>
      <c r="D135" t="s">
        <v>1261</v>
      </c>
      <c r="E135" t="s">
        <v>932</v>
      </c>
      <c r="F135">
        <v>615455</v>
      </c>
      <c r="G135" t="s">
        <v>933</v>
      </c>
      <c r="J135" t="s">
        <v>920</v>
      </c>
      <c r="M135" t="s">
        <v>921</v>
      </c>
      <c r="N135" t="s">
        <v>922</v>
      </c>
      <c r="O135" t="s">
        <v>923</v>
      </c>
      <c r="P135" t="s">
        <v>934</v>
      </c>
      <c r="Q135" t="s">
        <v>935</v>
      </c>
      <c r="Y135" t="s">
        <v>936</v>
      </c>
      <c r="AA135" t="s">
        <v>924</v>
      </c>
      <c r="AG135" t="s">
        <v>925</v>
      </c>
      <c r="AJ135" t="s">
        <v>69</v>
      </c>
      <c r="AK135">
        <v>-1.3749166666666699</v>
      </c>
      <c r="AL135">
        <v>-90.712533333333297</v>
      </c>
      <c r="AM135">
        <v>-1.3749166666666699</v>
      </c>
      <c r="AN135">
        <v>-90.712533333333297</v>
      </c>
      <c r="AO135">
        <v>45.740020576131698</v>
      </c>
      <c r="AP135">
        <v>2.6630914826498402</v>
      </c>
      <c r="AQ135">
        <v>18.2029015544041</v>
      </c>
      <c r="AS135">
        <v>10.546399176954701</v>
      </c>
      <c r="AT135">
        <v>12.6384537131231</v>
      </c>
      <c r="AU135">
        <v>6.7769389865563596</v>
      </c>
      <c r="AV135">
        <v>0.23749999999999999</v>
      </c>
      <c r="AW135">
        <v>0.70488888888888901</v>
      </c>
      <c r="AX135">
        <v>3.0886999999999998</v>
      </c>
      <c r="AY135">
        <v>0.23380000000000001</v>
      </c>
      <c r="AZ135">
        <v>0.58609818740517505</v>
      </c>
      <c r="BA135">
        <f t="shared" si="4"/>
        <v>0.200007312254815</v>
      </c>
      <c r="BE135">
        <v>2000.07312254815</v>
      </c>
      <c r="BF135">
        <v>458.01947322939702</v>
      </c>
      <c r="BH135">
        <v>1279</v>
      </c>
      <c r="BI135">
        <v>490</v>
      </c>
      <c r="BJ135" t="s">
        <v>937</v>
      </c>
      <c r="BK135">
        <v>359.787813903038</v>
      </c>
      <c r="BL135" t="s">
        <v>926</v>
      </c>
      <c r="BO135">
        <v>11.829000000000001</v>
      </c>
      <c r="BP135">
        <v>261.79000000000002</v>
      </c>
      <c r="BQ135">
        <v>22.116</v>
      </c>
      <c r="BR135">
        <v>79.445999999999998</v>
      </c>
      <c r="BS135">
        <v>18.306000000000001</v>
      </c>
      <c r="BT135">
        <v>159.59</v>
      </c>
      <c r="BU135">
        <v>12.956</v>
      </c>
      <c r="BV135">
        <v>24.852</v>
      </c>
      <c r="BW135">
        <v>3.2780999999999998</v>
      </c>
      <c r="BX135">
        <v>15.859</v>
      </c>
      <c r="BY135">
        <v>3.1781000000000001</v>
      </c>
      <c r="BZ135">
        <v>1.345</v>
      </c>
      <c r="CA135">
        <v>3.1682999999999999</v>
      </c>
      <c r="CB135">
        <v>0.52176999999999996</v>
      </c>
      <c r="CC135">
        <v>4.0049000000000001</v>
      </c>
      <c r="CD135">
        <v>0.82001999999999997</v>
      </c>
      <c r="CE135">
        <v>2.9432999999999998</v>
      </c>
      <c r="CF135">
        <v>0.41086</v>
      </c>
      <c r="CG135">
        <v>2.2038000000000002</v>
      </c>
      <c r="CH135">
        <v>0.34887000000000001</v>
      </c>
    </row>
    <row r="136" spans="1:86">
      <c r="A136">
        <v>2022</v>
      </c>
      <c r="B136" t="s">
        <v>931</v>
      </c>
      <c r="C136" t="s">
        <v>1262</v>
      </c>
      <c r="D136" t="s">
        <v>1262</v>
      </c>
      <c r="E136" t="s">
        <v>932</v>
      </c>
      <c r="F136">
        <v>615455</v>
      </c>
      <c r="G136" t="s">
        <v>933</v>
      </c>
      <c r="J136" t="s">
        <v>920</v>
      </c>
      <c r="M136" t="s">
        <v>921</v>
      </c>
      <c r="N136" t="s">
        <v>922</v>
      </c>
      <c r="O136" t="s">
        <v>923</v>
      </c>
      <c r="P136" t="s">
        <v>934</v>
      </c>
      <c r="Q136" t="s">
        <v>935</v>
      </c>
      <c r="Y136" t="s">
        <v>936</v>
      </c>
      <c r="AA136" t="s">
        <v>924</v>
      </c>
      <c r="AG136" t="s">
        <v>925</v>
      </c>
      <c r="AJ136" t="s">
        <v>69</v>
      </c>
      <c r="AK136">
        <v>-1.3749166666666699</v>
      </c>
      <c r="AL136">
        <v>-90.712533333333297</v>
      </c>
      <c r="AM136">
        <v>-1.3749166666666699</v>
      </c>
      <c r="AN136">
        <v>-90.712533333333297</v>
      </c>
      <c r="AO136">
        <v>47.625999999999998</v>
      </c>
      <c r="AP136">
        <v>2.3732000000000002</v>
      </c>
      <c r="AQ136">
        <v>17.420100000000001</v>
      </c>
      <c r="AS136">
        <v>7.9602000000000004</v>
      </c>
      <c r="AT136">
        <v>13.702400000000001</v>
      </c>
      <c r="AU136">
        <v>6.6155999999999997</v>
      </c>
      <c r="AV136">
        <v>0.1487</v>
      </c>
      <c r="AW136">
        <v>0.70740000000000003</v>
      </c>
      <c r="AX136">
        <v>3.3731</v>
      </c>
      <c r="AY136">
        <v>0.2787</v>
      </c>
      <c r="AZ136">
        <v>0.61605317027386197</v>
      </c>
      <c r="BA136">
        <f t="shared" si="4"/>
        <v>0.40168605380761702</v>
      </c>
      <c r="BE136">
        <v>4016.8605380761701</v>
      </c>
      <c r="BF136">
        <v>544.00016335719795</v>
      </c>
      <c r="BI136">
        <v>564.30969612927004</v>
      </c>
      <c r="BJ136" t="s">
        <v>926</v>
      </c>
      <c r="BO136">
        <v>19.294</v>
      </c>
      <c r="BP136">
        <v>360.85</v>
      </c>
      <c r="BQ136">
        <v>27.125</v>
      </c>
      <c r="BR136">
        <v>96.494</v>
      </c>
      <c r="BS136">
        <v>23.588999999999999</v>
      </c>
      <c r="BT136">
        <v>240.85</v>
      </c>
      <c r="BU136">
        <v>16.695</v>
      </c>
      <c r="BV136">
        <v>33.152000000000001</v>
      </c>
      <c r="BW136">
        <v>3.8580000000000001</v>
      </c>
      <c r="BX136">
        <v>15.816000000000001</v>
      </c>
      <c r="BY136">
        <v>3.9045999999999998</v>
      </c>
      <c r="BZ136">
        <v>0.82772000000000001</v>
      </c>
      <c r="CA136">
        <v>4.032</v>
      </c>
      <c r="CB136">
        <v>0.79317000000000004</v>
      </c>
      <c r="CC136">
        <v>4.5820999999999996</v>
      </c>
      <c r="CD136">
        <v>1.0665</v>
      </c>
      <c r="CE136">
        <v>3.4096000000000002</v>
      </c>
      <c r="CF136">
        <v>0.42538999999999999</v>
      </c>
      <c r="CG136">
        <v>2.6576</v>
      </c>
      <c r="CH136">
        <v>0.41760000000000003</v>
      </c>
    </row>
    <row r="137" spans="1:86">
      <c r="A137">
        <v>2022</v>
      </c>
      <c r="B137" t="s">
        <v>931</v>
      </c>
      <c r="C137" t="s">
        <v>1263</v>
      </c>
      <c r="D137" t="s">
        <v>1263</v>
      </c>
      <c r="E137" t="s">
        <v>932</v>
      </c>
      <c r="F137">
        <v>615455</v>
      </c>
      <c r="G137" t="s">
        <v>933</v>
      </c>
      <c r="J137" t="s">
        <v>920</v>
      </c>
      <c r="M137" t="s">
        <v>921</v>
      </c>
      <c r="N137" t="s">
        <v>922</v>
      </c>
      <c r="O137" t="s">
        <v>923</v>
      </c>
      <c r="P137" t="s">
        <v>934</v>
      </c>
      <c r="Q137" t="s">
        <v>935</v>
      </c>
      <c r="Y137" t="s">
        <v>936</v>
      </c>
      <c r="AA137" t="s">
        <v>924</v>
      </c>
      <c r="AG137" t="s">
        <v>925</v>
      </c>
      <c r="AJ137" t="s">
        <v>69</v>
      </c>
      <c r="AK137">
        <v>-1.3749166666666699</v>
      </c>
      <c r="AL137">
        <v>-90.712533333333297</v>
      </c>
      <c r="AM137">
        <v>-1.3749166666666699</v>
      </c>
      <c r="AN137">
        <v>-90.712533333333297</v>
      </c>
      <c r="AO137">
        <v>44.611316872427999</v>
      </c>
      <c r="AP137">
        <v>2.2495268138801299</v>
      </c>
      <c r="AQ137">
        <v>17.970880829015499</v>
      </c>
      <c r="AS137">
        <v>8.3439300411522606</v>
      </c>
      <c r="AT137">
        <v>13.0688708036623</v>
      </c>
      <c r="AU137">
        <v>6.1047569803516</v>
      </c>
      <c r="AV137">
        <v>0.17</v>
      </c>
      <c r="AW137">
        <v>1.17055555555556</v>
      </c>
      <c r="AX137">
        <v>2.7768999999999999</v>
      </c>
      <c r="AY137">
        <v>0.2782</v>
      </c>
      <c r="AZ137">
        <v>0.69227774936217501</v>
      </c>
      <c r="BA137">
        <f t="shared" si="4"/>
        <v>0.44990102381853803</v>
      </c>
      <c r="BE137">
        <v>4499.0102381853803</v>
      </c>
      <c r="BF137">
        <v>646.10337351291003</v>
      </c>
      <c r="BH137">
        <v>1186</v>
      </c>
      <c r="BI137">
        <v>995</v>
      </c>
      <c r="BJ137" t="s">
        <v>937</v>
      </c>
      <c r="BK137">
        <v>902.10627061526998</v>
      </c>
      <c r="BL137" t="s">
        <v>926</v>
      </c>
      <c r="BO137">
        <v>26.850999999999999</v>
      </c>
      <c r="BP137">
        <v>351.97</v>
      </c>
      <c r="BQ137">
        <v>24.856000000000002</v>
      </c>
      <c r="BR137">
        <v>88.596000000000004</v>
      </c>
      <c r="BS137">
        <v>16.515000000000001</v>
      </c>
      <c r="BT137">
        <v>337.25</v>
      </c>
      <c r="BU137">
        <v>15.180999999999999</v>
      </c>
      <c r="BV137">
        <v>32.594000000000001</v>
      </c>
      <c r="BW137">
        <v>3.7029999999999998</v>
      </c>
      <c r="BX137">
        <v>18.478999999999999</v>
      </c>
      <c r="BY137">
        <v>4.5537000000000001</v>
      </c>
      <c r="BZ137">
        <v>1.5067999999999999</v>
      </c>
      <c r="CA137">
        <v>4.6005000000000003</v>
      </c>
      <c r="CB137">
        <v>0.82762999999999998</v>
      </c>
      <c r="CC137">
        <v>5.9398999999999997</v>
      </c>
      <c r="CD137">
        <v>0.89078999999999997</v>
      </c>
      <c r="CE137">
        <v>3.0038</v>
      </c>
      <c r="CF137">
        <v>0.45268999999999998</v>
      </c>
      <c r="CG137">
        <v>3.1316000000000002</v>
      </c>
      <c r="CH137">
        <v>0.57572000000000001</v>
      </c>
    </row>
    <row r="138" spans="1:86">
      <c r="A138">
        <v>2022</v>
      </c>
      <c r="B138" t="s">
        <v>931</v>
      </c>
      <c r="C138" t="s">
        <v>1264</v>
      </c>
      <c r="D138" t="s">
        <v>1264</v>
      </c>
      <c r="E138" t="s">
        <v>932</v>
      </c>
      <c r="F138">
        <v>615455</v>
      </c>
      <c r="G138" t="s">
        <v>933</v>
      </c>
      <c r="J138" t="s">
        <v>920</v>
      </c>
      <c r="M138" t="s">
        <v>921</v>
      </c>
      <c r="N138" t="s">
        <v>922</v>
      </c>
      <c r="O138" t="s">
        <v>923</v>
      </c>
      <c r="P138" t="s">
        <v>934</v>
      </c>
      <c r="Q138" t="s">
        <v>935</v>
      </c>
      <c r="Y138" t="s">
        <v>936</v>
      </c>
      <c r="AA138" t="s">
        <v>924</v>
      </c>
      <c r="AG138" t="s">
        <v>925</v>
      </c>
      <c r="AJ138" t="s">
        <v>69</v>
      </c>
      <c r="AK138">
        <v>-1.3749166666666699</v>
      </c>
      <c r="AL138">
        <v>-90.712533333333297</v>
      </c>
      <c r="AM138">
        <v>-1.3749166666666699</v>
      </c>
      <c r="AN138">
        <v>-90.712533333333297</v>
      </c>
      <c r="AO138">
        <v>47.625999999999998</v>
      </c>
      <c r="AP138">
        <v>2.3732000000000002</v>
      </c>
      <c r="AQ138">
        <v>17.420100000000001</v>
      </c>
      <c r="AS138">
        <v>7.9602000000000004</v>
      </c>
      <c r="AT138">
        <v>13.702400000000001</v>
      </c>
      <c r="AU138">
        <v>6.6155999999999997</v>
      </c>
      <c r="AV138">
        <v>0.1487</v>
      </c>
      <c r="AW138">
        <v>0.70740000000000003</v>
      </c>
      <c r="AX138">
        <v>3.3731</v>
      </c>
      <c r="AY138">
        <v>0.2787</v>
      </c>
      <c r="AZ138">
        <v>0.75303860517851395</v>
      </c>
      <c r="BA138">
        <f t="shared" si="4"/>
        <v>0.48855152537266705</v>
      </c>
      <c r="BE138">
        <v>4885.5152537266704</v>
      </c>
      <c r="BF138">
        <v>623.17674247348305</v>
      </c>
      <c r="BH138">
        <v>1074</v>
      </c>
      <c r="BI138">
        <v>667.88010300778501</v>
      </c>
      <c r="BJ138" t="s">
        <v>926</v>
      </c>
      <c r="BO138">
        <v>18.638911360000002</v>
      </c>
      <c r="BP138">
        <v>379.85545080000003</v>
      </c>
      <c r="BQ138">
        <v>27.289698000000001</v>
      </c>
      <c r="BR138">
        <v>103.90088160000001</v>
      </c>
      <c r="BS138">
        <v>22.66902348</v>
      </c>
      <c r="BT138">
        <v>235.3010156</v>
      </c>
      <c r="BU138">
        <v>17.24632712</v>
      </c>
      <c r="BV138">
        <v>33.298194160000001</v>
      </c>
      <c r="BW138">
        <v>3.7596916920000001</v>
      </c>
      <c r="BX138">
        <v>16.21951056</v>
      </c>
      <c r="BY138">
        <v>4.5065626239999999</v>
      </c>
      <c r="BZ138">
        <v>1.335814048</v>
      </c>
      <c r="CA138">
        <v>5.9603938999999997</v>
      </c>
      <c r="CB138">
        <v>0.90829449640000004</v>
      </c>
      <c r="CC138">
        <v>4.8500413360000003</v>
      </c>
      <c r="CD138">
        <v>1.15445424</v>
      </c>
      <c r="CE138">
        <v>3.1369341159999999</v>
      </c>
      <c r="CF138">
        <v>0.35473749840000002</v>
      </c>
      <c r="CG138">
        <v>2.2063220760000002</v>
      </c>
      <c r="CH138">
        <v>0.38618970879999998</v>
      </c>
    </row>
    <row r="139" spans="1:86">
      <c r="A139">
        <v>2022</v>
      </c>
      <c r="B139" t="s">
        <v>931</v>
      </c>
      <c r="C139" t="s">
        <v>1265</v>
      </c>
      <c r="D139" t="s">
        <v>1265</v>
      </c>
      <c r="E139" t="s">
        <v>932</v>
      </c>
      <c r="F139">
        <v>615455</v>
      </c>
      <c r="G139" t="s">
        <v>933</v>
      </c>
      <c r="J139" t="s">
        <v>920</v>
      </c>
      <c r="M139" t="s">
        <v>921</v>
      </c>
      <c r="N139" t="s">
        <v>922</v>
      </c>
      <c r="O139" t="s">
        <v>923</v>
      </c>
      <c r="P139" t="s">
        <v>934</v>
      </c>
      <c r="Q139" t="s">
        <v>935</v>
      </c>
      <c r="Y139" t="s">
        <v>936</v>
      </c>
      <c r="AA139" t="s">
        <v>924</v>
      </c>
      <c r="AG139" t="s">
        <v>925</v>
      </c>
      <c r="AJ139" t="s">
        <v>69</v>
      </c>
      <c r="AK139">
        <v>-1.3749166666666699</v>
      </c>
      <c r="AL139">
        <v>-90.712533333333297</v>
      </c>
      <c r="AM139">
        <v>-1.3749166666666699</v>
      </c>
      <c r="AN139">
        <v>-90.712533333333297</v>
      </c>
      <c r="AO139">
        <v>45.140500000000003</v>
      </c>
      <c r="AP139">
        <v>2.0546000000000002</v>
      </c>
      <c r="AQ139">
        <v>15.392300000000001</v>
      </c>
      <c r="AS139">
        <v>9.9193999999999996</v>
      </c>
      <c r="AT139">
        <v>12.367800000000001</v>
      </c>
      <c r="AU139">
        <v>6.9280999999999997</v>
      </c>
      <c r="AV139">
        <v>0.14910000000000001</v>
      </c>
      <c r="AW139">
        <v>1.0035000000000001</v>
      </c>
      <c r="AX139">
        <v>3.5405000000000002</v>
      </c>
      <c r="AY139">
        <v>0.24970000000000001</v>
      </c>
      <c r="AZ139">
        <v>0.54416458556992797</v>
      </c>
      <c r="BA139">
        <f t="shared" si="4"/>
        <v>0.871109131143187</v>
      </c>
      <c r="BE139">
        <v>8711.0913114318701</v>
      </c>
      <c r="BF139">
        <v>898.72176098201101</v>
      </c>
      <c r="BH139">
        <v>1223</v>
      </c>
      <c r="BI139">
        <v>820.49257775797798</v>
      </c>
      <c r="BJ139" t="s">
        <v>926</v>
      </c>
      <c r="BO139">
        <v>20.346</v>
      </c>
      <c r="BP139">
        <v>445.46</v>
      </c>
      <c r="BQ139">
        <v>27.268999999999998</v>
      </c>
      <c r="BR139">
        <v>90.757999999999996</v>
      </c>
      <c r="BS139">
        <v>21.623000000000001</v>
      </c>
      <c r="BT139">
        <v>266.25</v>
      </c>
      <c r="BU139">
        <v>17.89</v>
      </c>
      <c r="BV139">
        <v>34.286999999999999</v>
      </c>
      <c r="BW139">
        <v>4.0589000000000004</v>
      </c>
      <c r="BX139">
        <v>20.196999999999999</v>
      </c>
      <c r="BY139">
        <v>4.4246999999999996</v>
      </c>
      <c r="BZ139">
        <v>1.1302000000000001</v>
      </c>
      <c r="CA139">
        <v>4.4477000000000002</v>
      </c>
      <c r="CB139">
        <v>0.71028000000000002</v>
      </c>
      <c r="CC139">
        <v>6.4878999999999998</v>
      </c>
      <c r="CD139">
        <v>0.95957000000000003</v>
      </c>
      <c r="CE139">
        <v>2.9868000000000001</v>
      </c>
      <c r="CF139">
        <v>0.52278000000000002</v>
      </c>
      <c r="CG139">
        <v>3.3311000000000002</v>
      </c>
      <c r="CH139">
        <v>0.45748</v>
      </c>
    </row>
    <row r="140" spans="1:86">
      <c r="A140">
        <v>2022</v>
      </c>
      <c r="B140" t="s">
        <v>931</v>
      </c>
      <c r="C140" t="s">
        <v>1266</v>
      </c>
      <c r="D140" t="s">
        <v>1266</v>
      </c>
      <c r="E140" t="s">
        <v>932</v>
      </c>
      <c r="F140">
        <v>615455</v>
      </c>
      <c r="G140" t="s">
        <v>933</v>
      </c>
      <c r="J140" t="s">
        <v>920</v>
      </c>
      <c r="M140" t="s">
        <v>921</v>
      </c>
      <c r="N140" t="s">
        <v>922</v>
      </c>
      <c r="O140" t="s">
        <v>923</v>
      </c>
      <c r="P140" t="s">
        <v>934</v>
      </c>
      <c r="Q140" t="s">
        <v>935</v>
      </c>
      <c r="Y140" t="s">
        <v>936</v>
      </c>
      <c r="AA140" t="s">
        <v>924</v>
      </c>
      <c r="AG140" t="s">
        <v>925</v>
      </c>
      <c r="AJ140" t="s">
        <v>69</v>
      </c>
      <c r="AK140">
        <v>-1.3749166666666699</v>
      </c>
      <c r="AL140">
        <v>-90.712533333333297</v>
      </c>
      <c r="AM140">
        <v>-1.3749166666666699</v>
      </c>
      <c r="AN140">
        <v>-90.712533333333297</v>
      </c>
      <c r="AO140">
        <v>46.468400000000003</v>
      </c>
      <c r="AP140">
        <v>2.0594999999999999</v>
      </c>
      <c r="AQ140">
        <v>15.6212</v>
      </c>
      <c r="AS140">
        <v>9.7235999999999994</v>
      </c>
      <c r="AT140">
        <v>12.432600000000001</v>
      </c>
      <c r="AU140">
        <v>7.0730000000000004</v>
      </c>
      <c r="AV140">
        <v>0.20230000000000001</v>
      </c>
      <c r="AW140">
        <v>0.93779999999999997</v>
      </c>
      <c r="AX140">
        <v>3.4687999999999999</v>
      </c>
      <c r="AY140">
        <v>0.25259999999999999</v>
      </c>
      <c r="AZ140">
        <v>0.57989742461023897</v>
      </c>
      <c r="BA140">
        <f t="shared" si="4"/>
        <v>0.89123480643425701</v>
      </c>
      <c r="BE140">
        <v>8912.3480643425701</v>
      </c>
      <c r="BF140">
        <v>961.58427674457198</v>
      </c>
      <c r="BH140">
        <v>1250.5</v>
      </c>
      <c r="BI140">
        <v>812.54681179202998</v>
      </c>
      <c r="BJ140" t="s">
        <v>926</v>
      </c>
      <c r="BO140">
        <v>22.446999999999999</v>
      </c>
      <c r="BP140">
        <v>459.58</v>
      </c>
      <c r="BQ140">
        <v>28.036000000000001</v>
      </c>
      <c r="BR140">
        <v>91.210999999999999</v>
      </c>
      <c r="BS140">
        <v>21.741</v>
      </c>
      <c r="BT140">
        <v>280.16000000000003</v>
      </c>
      <c r="BU140">
        <v>18.692</v>
      </c>
      <c r="BV140">
        <v>36.063000000000002</v>
      </c>
      <c r="BW140">
        <v>4.3334000000000001</v>
      </c>
      <c r="BX140">
        <v>20.239999999999998</v>
      </c>
      <c r="BY140">
        <v>5.1939000000000002</v>
      </c>
      <c r="BZ140">
        <v>1.2565</v>
      </c>
      <c r="CA140">
        <v>3.9359999999999999</v>
      </c>
      <c r="CB140">
        <v>0.78103</v>
      </c>
      <c r="CC140">
        <v>6.2809999999999997</v>
      </c>
      <c r="CD140">
        <v>1.1420999999999999</v>
      </c>
      <c r="CE140">
        <v>4.2378</v>
      </c>
      <c r="CF140">
        <v>0.49736000000000002</v>
      </c>
      <c r="CG140">
        <v>2.8757999999999999</v>
      </c>
      <c r="CH140">
        <v>0.47971000000000003</v>
      </c>
    </row>
  </sheetData>
  <sortState xmlns:xlrd2="http://schemas.microsoft.com/office/spreadsheetml/2017/richdata2" ref="A2:CL140">
    <sortCondition ref="B2:B140"/>
  </sortState>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5297-5919-43EE-A3F8-3074E413A602}">
  <dimension ref="A1:BV154"/>
  <sheetViews>
    <sheetView zoomScale="115" zoomScaleNormal="115" workbookViewId="0">
      <selection activeCell="G4" sqref="G4"/>
    </sheetView>
  </sheetViews>
  <sheetFormatPr defaultRowHeight="15.6"/>
  <cols>
    <col min="2" max="3" width="25.19921875" customWidth="1"/>
  </cols>
  <sheetData>
    <row r="1" spans="1:74" s="75" customFormat="1" ht="12">
      <c r="A1" s="75" t="s">
        <v>626</v>
      </c>
      <c r="B1" s="75" t="s">
        <v>2020</v>
      </c>
      <c r="C1" s="75" t="s">
        <v>2021</v>
      </c>
      <c r="D1" s="75" t="s">
        <v>652</v>
      </c>
      <c r="E1" s="75" t="s">
        <v>653</v>
      </c>
      <c r="F1" s="75" t="s">
        <v>654</v>
      </c>
      <c r="G1" s="76" t="s">
        <v>3</v>
      </c>
      <c r="H1" s="76" t="s">
        <v>4</v>
      </c>
      <c r="I1" s="76" t="s">
        <v>5</v>
      </c>
      <c r="J1" s="76" t="s">
        <v>8</v>
      </c>
      <c r="K1" s="76" t="s">
        <v>7</v>
      </c>
      <c r="L1" s="76" t="s">
        <v>6</v>
      </c>
      <c r="M1" s="76" t="s">
        <v>9</v>
      </c>
      <c r="N1" s="76" t="s">
        <v>10</v>
      </c>
      <c r="O1" s="76" t="s">
        <v>11</v>
      </c>
      <c r="P1" s="76" t="s">
        <v>12</v>
      </c>
      <c r="Q1" s="77" t="s">
        <v>13</v>
      </c>
      <c r="R1" s="77" t="s">
        <v>14</v>
      </c>
      <c r="S1" s="76" t="s">
        <v>495</v>
      </c>
      <c r="T1" s="78" t="s">
        <v>15</v>
      </c>
      <c r="U1" s="78" t="s">
        <v>16</v>
      </c>
      <c r="V1" s="76" t="s">
        <v>54</v>
      </c>
      <c r="W1" s="76" t="s">
        <v>58</v>
      </c>
      <c r="X1" s="76" t="s">
        <v>61</v>
      </c>
      <c r="Y1" s="76" t="s">
        <v>60</v>
      </c>
      <c r="Z1" s="76" t="s">
        <v>940</v>
      </c>
      <c r="AA1" s="76" t="s">
        <v>53</v>
      </c>
      <c r="AB1" s="76" t="s">
        <v>55</v>
      </c>
      <c r="AC1" s="76" t="s">
        <v>941</v>
      </c>
      <c r="AD1" s="76" t="s">
        <v>495</v>
      </c>
      <c r="AE1" s="78" t="s">
        <v>942</v>
      </c>
      <c r="AF1" s="79" t="s">
        <v>655</v>
      </c>
      <c r="AG1" s="80" t="s">
        <v>656</v>
      </c>
      <c r="AH1" s="79" t="s">
        <v>657</v>
      </c>
      <c r="AI1" s="80" t="s">
        <v>658</v>
      </c>
      <c r="AJ1" s="80" t="s">
        <v>659</v>
      </c>
      <c r="AK1" s="80"/>
      <c r="AL1" s="76" t="s">
        <v>660</v>
      </c>
      <c r="AM1" s="78" t="s">
        <v>661</v>
      </c>
      <c r="AN1" s="78" t="s">
        <v>662</v>
      </c>
      <c r="AO1" s="75" t="s">
        <v>663</v>
      </c>
      <c r="AP1" s="75" t="s">
        <v>664</v>
      </c>
      <c r="AQ1" s="80" t="s">
        <v>665</v>
      </c>
      <c r="AR1" s="79" t="s">
        <v>666</v>
      </c>
      <c r="AS1" s="79" t="s">
        <v>667</v>
      </c>
      <c r="AT1" s="79" t="s">
        <v>668</v>
      </c>
      <c r="AU1" s="80" t="s">
        <v>669</v>
      </c>
      <c r="AV1" s="79" t="s">
        <v>670</v>
      </c>
      <c r="AW1" s="80" t="s">
        <v>671</v>
      </c>
      <c r="AX1" s="80" t="s">
        <v>672</v>
      </c>
      <c r="AY1" s="78" t="s">
        <v>673</v>
      </c>
      <c r="AZ1" s="80" t="s">
        <v>674</v>
      </c>
      <c r="BA1" s="80" t="s">
        <v>675</v>
      </c>
      <c r="BB1" s="80" t="s">
        <v>676</v>
      </c>
      <c r="BC1" s="76" t="s">
        <v>677</v>
      </c>
      <c r="BD1" s="76" t="s">
        <v>678</v>
      </c>
      <c r="BE1" s="81" t="s">
        <v>679</v>
      </c>
      <c r="BF1" s="76" t="s">
        <v>680</v>
      </c>
      <c r="BG1" s="76" t="s">
        <v>681</v>
      </c>
      <c r="BH1" s="76" t="s">
        <v>682</v>
      </c>
      <c r="BI1" s="76" t="s">
        <v>683</v>
      </c>
      <c r="BJ1" s="76" t="s">
        <v>684</v>
      </c>
      <c r="BK1" s="76" t="s">
        <v>685</v>
      </c>
      <c r="BL1" s="78" t="s">
        <v>686</v>
      </c>
      <c r="BM1" s="76" t="s">
        <v>687</v>
      </c>
      <c r="BN1" s="76" t="s">
        <v>688</v>
      </c>
      <c r="BO1" s="76" t="s">
        <v>689</v>
      </c>
      <c r="BP1" s="76" t="s">
        <v>690</v>
      </c>
      <c r="BQ1" s="78" t="s">
        <v>691</v>
      </c>
      <c r="BR1" s="78" t="s">
        <v>692</v>
      </c>
      <c r="BS1" s="78" t="s">
        <v>693</v>
      </c>
      <c r="BT1" s="82" t="s">
        <v>694</v>
      </c>
      <c r="BU1" s="82" t="s">
        <v>695</v>
      </c>
    </row>
    <row r="2" spans="1:74">
      <c r="A2" t="s">
        <v>815</v>
      </c>
      <c r="B2" t="s">
        <v>1825</v>
      </c>
      <c r="C2" t="s">
        <v>1825</v>
      </c>
      <c r="D2">
        <v>77</v>
      </c>
      <c r="E2">
        <v>56</v>
      </c>
      <c r="F2" t="s">
        <v>636</v>
      </c>
      <c r="G2" s="2">
        <v>47.762999999999998</v>
      </c>
      <c r="H2" s="2">
        <v>0.4859</v>
      </c>
      <c r="I2" s="2">
        <v>14.106000000000002</v>
      </c>
      <c r="J2" s="2">
        <v>10.0054</v>
      </c>
      <c r="K2" s="2">
        <f t="shared" ref="K2:K33" si="0">IF(J2="","",J2*0.85)</f>
        <v>8.5045900000000003</v>
      </c>
      <c r="L2" s="2">
        <f t="shared" ref="L2:L33" si="1">IF(J2="","",J2*0.15/0.899)</f>
        <v>1.6694215795328142</v>
      </c>
      <c r="M2" s="2"/>
      <c r="N2" s="2">
        <v>11.925000000000001</v>
      </c>
      <c r="O2" s="2">
        <v>12.609</v>
      </c>
      <c r="P2" s="2">
        <v>1.583</v>
      </c>
      <c r="Q2" s="29">
        <v>4.974126247378382E-4</v>
      </c>
      <c r="R2" s="29">
        <v>4.4201367090245045E-4</v>
      </c>
      <c r="S2" s="2">
        <v>98.477299999999985</v>
      </c>
      <c r="T2" s="4">
        <v>0.11833595136000002</v>
      </c>
      <c r="U2" s="4">
        <f t="shared" ref="U2:U33" si="2">IF(AJ2=0,AF2/10000,AJ2/10000)</f>
        <v>6.6378843000000007E-2</v>
      </c>
      <c r="V2" s="2">
        <v>51.698</v>
      </c>
      <c r="W2" s="4">
        <v>0.122</v>
      </c>
      <c r="X2" s="2">
        <v>5.18</v>
      </c>
      <c r="Y2" s="2">
        <v>0.97799999999999998</v>
      </c>
      <c r="Z2" s="2">
        <v>3.673</v>
      </c>
      <c r="AA2" s="2">
        <v>17.713000000000001</v>
      </c>
      <c r="AB2" s="2">
        <v>20.195</v>
      </c>
      <c r="AC2" s="2">
        <v>0.221</v>
      </c>
      <c r="AD2" s="2">
        <v>99.78</v>
      </c>
      <c r="AE2" s="4">
        <v>0.89581065600047638</v>
      </c>
      <c r="AF2" s="3">
        <v>663.78843000000006</v>
      </c>
      <c r="AG2" s="1">
        <v>54.981000000000002</v>
      </c>
      <c r="AH2" s="3">
        <v>855.87</v>
      </c>
      <c r="AI2" s="1">
        <v>21.2148</v>
      </c>
      <c r="AJ2" s="3"/>
      <c r="AK2" s="3"/>
      <c r="AL2" s="2"/>
      <c r="AM2" s="4"/>
      <c r="AN2" s="4"/>
      <c r="AO2" s="3">
        <v>192.907455</v>
      </c>
      <c r="AP2" s="3">
        <v>412.92720000000003</v>
      </c>
      <c r="AQ2" s="1">
        <v>36.880000000000003</v>
      </c>
      <c r="AR2" s="3">
        <v>3173</v>
      </c>
      <c r="AS2" s="3"/>
      <c r="AT2" s="3">
        <v>263</v>
      </c>
      <c r="AU2" s="1"/>
      <c r="AV2" s="3"/>
      <c r="AW2" s="1"/>
      <c r="AX2" s="1"/>
      <c r="AY2" s="4"/>
      <c r="AZ2" s="1">
        <v>91.73</v>
      </c>
      <c r="BA2" s="1">
        <v>12.41</v>
      </c>
      <c r="BB2" s="1">
        <v>21.23</v>
      </c>
      <c r="BC2" s="2">
        <v>1.159</v>
      </c>
      <c r="BD2" s="2"/>
      <c r="BE2" s="83"/>
      <c r="BF2" s="2">
        <v>11</v>
      </c>
      <c r="BG2" s="2"/>
      <c r="BH2" s="2">
        <v>1.2887</v>
      </c>
      <c r="BI2" s="2">
        <v>3.3420000000000001</v>
      </c>
      <c r="BJ2" s="2">
        <v>3.0569999999999999</v>
      </c>
      <c r="BK2" s="2">
        <v>1.054</v>
      </c>
      <c r="BL2" s="4">
        <v>0.38700000000000001</v>
      </c>
      <c r="BM2" s="2">
        <v>1.4910000000000001</v>
      </c>
      <c r="BN2" s="2">
        <v>1.974</v>
      </c>
      <c r="BO2" s="2">
        <v>1.214</v>
      </c>
      <c r="BP2" s="2">
        <v>1.3380000000000001</v>
      </c>
      <c r="BQ2" s="4">
        <v>0.71499999999999997</v>
      </c>
      <c r="BR2" s="4"/>
      <c r="BS2" s="4"/>
      <c r="BT2" s="74"/>
      <c r="BU2" s="74"/>
      <c r="BV2" s="2"/>
    </row>
    <row r="3" spans="1:74">
      <c r="A3" t="s">
        <v>772</v>
      </c>
      <c r="B3" t="s">
        <v>1730</v>
      </c>
      <c r="C3" t="s">
        <v>1730</v>
      </c>
      <c r="D3">
        <v>152</v>
      </c>
      <c r="E3">
        <v>140</v>
      </c>
      <c r="F3" t="s">
        <v>636</v>
      </c>
      <c r="G3" s="2">
        <v>47.914000000000001</v>
      </c>
      <c r="H3" s="2">
        <v>0.43859999999999993</v>
      </c>
      <c r="I3" s="2">
        <v>14.571999999999999</v>
      </c>
      <c r="J3" s="2">
        <v>9.9064000000000014</v>
      </c>
      <c r="K3" s="2">
        <f t="shared" si="0"/>
        <v>8.420440000000001</v>
      </c>
      <c r="L3" s="2">
        <f t="shared" si="1"/>
        <v>1.6529032258064518</v>
      </c>
      <c r="M3" s="2">
        <v>0.14420555099021143</v>
      </c>
      <c r="N3" s="2">
        <v>11.797000000000001</v>
      </c>
      <c r="O3" s="2">
        <v>12.715</v>
      </c>
      <c r="P3" s="2">
        <v>1.5129999999999999</v>
      </c>
      <c r="Q3" s="29">
        <v>3.2165166433065619E-4</v>
      </c>
      <c r="R3" s="29">
        <v>4.4899767069217728E-4</v>
      </c>
      <c r="S3" s="2">
        <v>99.000205550990216</v>
      </c>
      <c r="T3" s="4">
        <v>0.12017063184000001</v>
      </c>
      <c r="U3" s="4">
        <f t="shared" si="2"/>
        <v>3.4125377999999998E-2</v>
      </c>
      <c r="V3" s="2">
        <v>51.621000000000002</v>
      </c>
      <c r="W3" s="4">
        <v>0.14741063829787235</v>
      </c>
      <c r="X3" s="2">
        <v>5.0570000000000004</v>
      </c>
      <c r="Y3" s="2">
        <v>1.2031384615384617</v>
      </c>
      <c r="Z3" s="2">
        <v>3.56</v>
      </c>
      <c r="AA3" s="2">
        <v>17.594000000000001</v>
      </c>
      <c r="AB3" s="2">
        <v>20.023</v>
      </c>
      <c r="AC3" s="2">
        <v>0.21299999999999999</v>
      </c>
      <c r="AD3" s="2">
        <v>99.418549099836326</v>
      </c>
      <c r="AE3" s="4">
        <v>0.89807593352898119</v>
      </c>
      <c r="AF3" s="3">
        <v>341.25378000000001</v>
      </c>
      <c r="AG3" s="1">
        <v>59.004000000000005</v>
      </c>
      <c r="AH3" s="3">
        <v>923.85400000000004</v>
      </c>
      <c r="AI3" s="1">
        <v>12.631770000000001</v>
      </c>
      <c r="AJ3" s="3"/>
      <c r="AK3" s="3"/>
      <c r="AL3" s="2">
        <v>1.5964760000000002</v>
      </c>
      <c r="AM3" s="4">
        <v>0.10103016000000001</v>
      </c>
      <c r="AN3" s="4">
        <v>0.73625816999999993</v>
      </c>
      <c r="AO3" s="3">
        <v>195.95547299999998</v>
      </c>
      <c r="AP3" s="3">
        <v>267.01919999999996</v>
      </c>
      <c r="AQ3" s="1">
        <v>34.85</v>
      </c>
      <c r="AR3" s="3">
        <v>3091</v>
      </c>
      <c r="AS3" s="3">
        <v>182.06142313394272</v>
      </c>
      <c r="AT3" s="3">
        <v>258</v>
      </c>
      <c r="AU3" s="1">
        <v>48.73136117762462</v>
      </c>
      <c r="AV3" s="3">
        <v>194.54655343374992</v>
      </c>
      <c r="AW3" s="1">
        <v>122.56452865755122</v>
      </c>
      <c r="AX3" s="1">
        <v>64.857669161520974</v>
      </c>
      <c r="AY3" s="4">
        <v>0.34421822853777861</v>
      </c>
      <c r="AZ3" s="1">
        <v>88.61</v>
      </c>
      <c r="BA3" s="1">
        <v>12.56</v>
      </c>
      <c r="BB3" s="1">
        <v>21.32</v>
      </c>
      <c r="BC3" s="2">
        <v>0.74399999999999999</v>
      </c>
      <c r="BD3" s="2">
        <v>0.62611581260528348</v>
      </c>
      <c r="BE3" s="83"/>
      <c r="BF3" s="2">
        <v>6.2320000000000002</v>
      </c>
      <c r="BG3" s="2">
        <v>5.4719752706503977</v>
      </c>
      <c r="BH3" s="2">
        <v>0.92500000000000004</v>
      </c>
      <c r="BI3" s="2">
        <v>2.665</v>
      </c>
      <c r="BJ3" s="2">
        <v>2.7360000000000002</v>
      </c>
      <c r="BK3" s="2">
        <v>1.006</v>
      </c>
      <c r="BL3" s="4">
        <v>0.371</v>
      </c>
      <c r="BM3" s="2">
        <v>1.3340000000000001</v>
      </c>
      <c r="BN3" s="2">
        <v>2.198</v>
      </c>
      <c r="BO3" s="2">
        <v>1.232</v>
      </c>
      <c r="BP3" s="2">
        <v>1.3120000000000001</v>
      </c>
      <c r="BQ3" s="4">
        <v>0.69299999999999995</v>
      </c>
      <c r="BR3" s="4">
        <v>0.602998325126056</v>
      </c>
      <c r="BS3" s="4">
        <v>0.1198494900891369</v>
      </c>
      <c r="BT3" s="74">
        <v>4.3313755696072598E-2</v>
      </c>
      <c r="BU3" s="74">
        <v>1.305317503998648E-2</v>
      </c>
      <c r="BV3" s="2"/>
    </row>
    <row r="4" spans="1:74">
      <c r="A4" t="s">
        <v>763</v>
      </c>
      <c r="B4" t="s">
        <v>1716</v>
      </c>
      <c r="C4" t="s">
        <v>1716</v>
      </c>
      <c r="D4">
        <v>579</v>
      </c>
      <c r="E4">
        <v>163</v>
      </c>
      <c r="F4" t="s">
        <v>636</v>
      </c>
      <c r="G4" s="2">
        <v>47.947000000000003</v>
      </c>
      <c r="H4" s="2">
        <v>0.57620000000000005</v>
      </c>
      <c r="I4" s="2">
        <v>14.581</v>
      </c>
      <c r="J4" s="2">
        <v>9.7570000000000014</v>
      </c>
      <c r="K4" s="2">
        <f t="shared" si="0"/>
        <v>8.2934500000000018</v>
      </c>
      <c r="L4" s="2">
        <f t="shared" si="1"/>
        <v>1.62797552836485</v>
      </c>
      <c r="M4" s="2">
        <v>0.14842034014637856</v>
      </c>
      <c r="N4" s="2">
        <v>11.726000000000001</v>
      </c>
      <c r="O4" s="2">
        <v>12.529</v>
      </c>
      <c r="P4" s="2">
        <v>1.5129999999999999</v>
      </c>
      <c r="Q4" s="29">
        <v>2.8549772584275413E-4</v>
      </c>
      <c r="R4" s="29">
        <v>4.9090166943053853E-4</v>
      </c>
      <c r="S4" s="2">
        <v>98.777620340146385</v>
      </c>
      <c r="T4" s="4">
        <v>0.10461553596000002</v>
      </c>
      <c r="U4" s="4">
        <f t="shared" si="2"/>
        <v>2.6893599000000001E-2</v>
      </c>
      <c r="V4" s="2">
        <v>51.621000000000002</v>
      </c>
      <c r="W4" s="4">
        <v>0.14741063829787235</v>
      </c>
      <c r="X4" s="2">
        <v>5.0570000000000004</v>
      </c>
      <c r="Y4" s="2">
        <v>1.2031384615384617</v>
      </c>
      <c r="Z4" s="2">
        <v>3.56</v>
      </c>
      <c r="AA4" s="2">
        <v>17.594000000000001</v>
      </c>
      <c r="AB4" s="2">
        <v>20.023</v>
      </c>
      <c r="AC4" s="2">
        <v>0.21299999999999999</v>
      </c>
      <c r="AD4" s="2">
        <v>99.418549099836326</v>
      </c>
      <c r="AE4" s="4">
        <v>0.89807593352898119</v>
      </c>
      <c r="AF4" s="3">
        <v>268.93599</v>
      </c>
      <c r="AG4" s="1">
        <v>47.829000000000001</v>
      </c>
      <c r="AH4" s="3">
        <v>827.34100000000001</v>
      </c>
      <c r="AI4" s="1">
        <v>10.360889999999999</v>
      </c>
      <c r="AJ4" s="3"/>
      <c r="AK4" s="3"/>
      <c r="AL4" s="2">
        <v>1.9561789000000001</v>
      </c>
      <c r="AM4" s="4">
        <v>0.10495408000000001</v>
      </c>
      <c r="AN4" s="4">
        <v>0.46677528000000001</v>
      </c>
      <c r="AO4" s="3">
        <v>214.24358100000001</v>
      </c>
      <c r="AP4" s="3">
        <v>237.00600000000003</v>
      </c>
      <c r="AQ4" s="1">
        <v>31.63</v>
      </c>
      <c r="AR4" s="3">
        <v>3071</v>
      </c>
      <c r="AS4" s="3">
        <v>183.61282127737763</v>
      </c>
      <c r="AT4" s="3">
        <v>228</v>
      </c>
      <c r="AU4" s="1">
        <v>50.516276907178579</v>
      </c>
      <c r="AV4" s="3">
        <v>193.83283933178373</v>
      </c>
      <c r="AW4" s="1">
        <v>111.37426145786308</v>
      </c>
      <c r="AX4" s="1">
        <v>65.062025478422456</v>
      </c>
      <c r="AY4" s="4">
        <v>0.32741988519925375</v>
      </c>
      <c r="AZ4" s="1">
        <v>83.47</v>
      </c>
      <c r="BA4" s="1">
        <v>12.51</v>
      </c>
      <c r="BB4" s="1">
        <v>21.91</v>
      </c>
      <c r="BC4" s="2">
        <v>0.70799999999999996</v>
      </c>
      <c r="BD4" s="2">
        <v>0.58826567013384856</v>
      </c>
      <c r="BE4" s="83"/>
      <c r="BF4" s="2">
        <v>5.0270000000000001</v>
      </c>
      <c r="BG4" s="2">
        <v>4.5906064565883238</v>
      </c>
      <c r="BH4" s="2">
        <v>0.879</v>
      </c>
      <c r="BI4" s="2">
        <v>2.65</v>
      </c>
      <c r="BJ4" s="2">
        <v>2.93</v>
      </c>
      <c r="BK4" s="2">
        <v>1.099</v>
      </c>
      <c r="BL4" s="4">
        <v>0.372</v>
      </c>
      <c r="BM4" s="2">
        <v>1.3420000000000001</v>
      </c>
      <c r="BN4" s="2">
        <v>2.133</v>
      </c>
      <c r="BO4" s="2">
        <v>1.198</v>
      </c>
      <c r="BP4" s="2">
        <v>1.3939999999999999</v>
      </c>
      <c r="BQ4" s="4">
        <v>0.52900000000000003</v>
      </c>
      <c r="BR4" s="4">
        <v>0.66201177229599284</v>
      </c>
      <c r="BS4" s="4">
        <v>0.10164346483017726</v>
      </c>
      <c r="BT4" s="74">
        <v>4.1236323594541921E-2</v>
      </c>
      <c r="BU4" s="74">
        <v>1.3761246449319609E-2</v>
      </c>
      <c r="BV4" s="2"/>
    </row>
    <row r="5" spans="1:74">
      <c r="A5" t="s">
        <v>712</v>
      </c>
      <c r="B5" t="s">
        <v>1695</v>
      </c>
      <c r="C5" t="s">
        <v>1695</v>
      </c>
      <c r="D5">
        <v>379</v>
      </c>
      <c r="E5">
        <v>370</v>
      </c>
      <c r="F5">
        <v>48</v>
      </c>
      <c r="G5" s="2">
        <v>47.963000000000001</v>
      </c>
      <c r="H5" s="2">
        <v>0.76109999999999989</v>
      </c>
      <c r="I5" s="2">
        <v>15.048999999999999</v>
      </c>
      <c r="J5" s="2">
        <v>9.9874000000000009</v>
      </c>
      <c r="K5" s="2">
        <f t="shared" si="0"/>
        <v>8.4892900000000004</v>
      </c>
      <c r="L5" s="2">
        <f t="shared" si="1"/>
        <v>1.6664182424916574</v>
      </c>
      <c r="M5" s="2">
        <v>0.14523912050647372</v>
      </c>
      <c r="N5" s="2">
        <v>10.605</v>
      </c>
      <c r="O5" s="2">
        <v>13.202</v>
      </c>
      <c r="P5" s="2">
        <v>1.5840000000000001</v>
      </c>
      <c r="Q5" s="29">
        <v>2.8613520082868682E-4</v>
      </c>
      <c r="R5" s="29">
        <v>5.5283872019732685E-4</v>
      </c>
      <c r="S5" s="2">
        <v>99.296739120506487</v>
      </c>
      <c r="T5" s="4">
        <v>0.15805597499999999</v>
      </c>
      <c r="U5" s="4">
        <f t="shared" si="2"/>
        <v>1.8100000000000002E-2</v>
      </c>
      <c r="V5" s="2">
        <v>40.387999999999998</v>
      </c>
      <c r="W5">
        <v>2.5000000000000001E-3</v>
      </c>
      <c r="X5" s="4">
        <v>7.9000000000000001E-2</v>
      </c>
      <c r="Z5" s="2">
        <v>10.847</v>
      </c>
      <c r="AA5" s="2">
        <v>48.404000000000003</v>
      </c>
      <c r="AB5" s="4">
        <v>0.25800000000000001</v>
      </c>
      <c r="AD5" s="2">
        <v>99.978499999999997</v>
      </c>
      <c r="AE5" s="4">
        <v>0.8883426822971312</v>
      </c>
      <c r="AF5" s="3">
        <v>104.23458000000001</v>
      </c>
      <c r="AG5" s="1">
        <v>74.649000000000001</v>
      </c>
      <c r="AH5" s="3">
        <v>1002.7639999999999</v>
      </c>
      <c r="AI5" s="1">
        <v>4.0999999999999996</v>
      </c>
      <c r="AJ5" s="3">
        <v>181</v>
      </c>
      <c r="AK5" s="74">
        <f>IF(AJ5="",AF5/10000,AJ5/10000)</f>
        <v>1.8100000000000002E-2</v>
      </c>
      <c r="AL5" s="2">
        <v>2.3349701</v>
      </c>
      <c r="AM5" s="4">
        <v>0.10920139999999999</v>
      </c>
      <c r="AN5" s="4">
        <v>1.2382793999999999</v>
      </c>
      <c r="AO5" s="3">
        <v>241.274688</v>
      </c>
      <c r="AP5" s="3">
        <v>237.53519999999997</v>
      </c>
      <c r="AQ5" s="1">
        <v>37.94</v>
      </c>
      <c r="AR5" s="3">
        <v>4409</v>
      </c>
      <c r="AS5" s="3">
        <v>222.94366373618718</v>
      </c>
      <c r="AT5" s="3">
        <v>397</v>
      </c>
      <c r="AU5" s="1">
        <v>46.630368292867537</v>
      </c>
      <c r="AV5" s="3">
        <v>151.85426746450915</v>
      </c>
      <c r="AW5" s="1">
        <v>129.34640376022114</v>
      </c>
      <c r="AX5" s="1">
        <v>65.795441166663593</v>
      </c>
      <c r="AY5" s="4">
        <v>0.12738660572355107</v>
      </c>
      <c r="AZ5" s="1">
        <v>75.88</v>
      </c>
      <c r="BA5" s="1">
        <v>12.34</v>
      </c>
      <c r="BB5" s="1">
        <v>38.35</v>
      </c>
      <c r="BC5" s="2">
        <v>0.36099999999999999</v>
      </c>
      <c r="BD5" s="2">
        <v>0.22750979934064736</v>
      </c>
      <c r="BE5" s="83">
        <v>1.6206242919114082E-3</v>
      </c>
      <c r="BF5" s="2">
        <v>1.482</v>
      </c>
      <c r="BG5" s="2">
        <v>1.2936962016706977</v>
      </c>
      <c r="BH5" s="2">
        <v>0.64900000000000002</v>
      </c>
      <c r="BI5" s="2">
        <v>2.7930000000000001</v>
      </c>
      <c r="BJ5" s="2">
        <v>4.1619999999999999</v>
      </c>
      <c r="BK5" s="2">
        <v>1.728</v>
      </c>
      <c r="BL5" s="4">
        <v>0.52500000000000002</v>
      </c>
      <c r="BM5" s="2">
        <v>1.8380000000000001</v>
      </c>
      <c r="BN5" s="2">
        <v>2.2799999999999998</v>
      </c>
      <c r="BO5" s="2">
        <v>1.234</v>
      </c>
      <c r="BP5" s="2">
        <v>1.41</v>
      </c>
      <c r="BQ5" s="4">
        <v>1.022</v>
      </c>
      <c r="BR5" s="4">
        <v>1.0750294115243089</v>
      </c>
      <c r="BS5" s="4">
        <v>0.17462492984984815</v>
      </c>
      <c r="BT5" s="74">
        <v>1.530674908687347E-2</v>
      </c>
      <c r="BU5" s="74">
        <v>5.3951793279382633E-3</v>
      </c>
      <c r="BV5" s="2"/>
    </row>
    <row r="6" spans="1:74">
      <c r="A6" t="s">
        <v>738</v>
      </c>
      <c r="B6" t="s">
        <v>1804</v>
      </c>
      <c r="C6" t="s">
        <v>1804</v>
      </c>
      <c r="D6">
        <v>545</v>
      </c>
      <c r="E6">
        <v>481</v>
      </c>
      <c r="F6" t="s">
        <v>636</v>
      </c>
      <c r="G6" s="2">
        <v>47.970500000000001</v>
      </c>
      <c r="H6" s="2">
        <v>0.70520000000000005</v>
      </c>
      <c r="I6" s="2">
        <v>14.102</v>
      </c>
      <c r="J6" s="2">
        <v>10.520199999999999</v>
      </c>
      <c r="K6" s="2">
        <f t="shared" si="0"/>
        <v>8.9421699999999991</v>
      </c>
      <c r="L6" s="2">
        <f t="shared" si="1"/>
        <v>1.7553170189098997</v>
      </c>
      <c r="M6" s="2">
        <v>0.16593977270683941</v>
      </c>
      <c r="N6" s="2">
        <v>10.455</v>
      </c>
      <c r="O6" s="2">
        <v>12.557499999999999</v>
      </c>
      <c r="P6" s="2">
        <v>1.7969999999999999</v>
      </c>
      <c r="Q6" s="29">
        <v>7.8409423269732445E-4</v>
      </c>
      <c r="R6" s="29">
        <v>4.8557177485416799E-4</v>
      </c>
      <c r="S6" s="2">
        <v>98.273339772706834</v>
      </c>
      <c r="T6" s="4">
        <v>0.19835155535999999</v>
      </c>
      <c r="U6" s="4">
        <f t="shared" si="2"/>
        <v>5.8419846000000004E-2</v>
      </c>
      <c r="V6" s="2">
        <v>40.484000000000002</v>
      </c>
      <c r="W6">
        <v>2.8999999999999998E-3</v>
      </c>
      <c r="X6" s="4">
        <v>6.8000000000000005E-2</v>
      </c>
      <c r="Z6" s="2">
        <v>11.012</v>
      </c>
      <c r="AA6" s="2">
        <v>48.671999999999997</v>
      </c>
      <c r="AB6" s="4">
        <v>0.25900000000000001</v>
      </c>
      <c r="AD6" s="2">
        <v>100.4979</v>
      </c>
      <c r="AE6" s="4">
        <v>0.88738934287248694</v>
      </c>
      <c r="AF6" s="3">
        <v>584.19846000000007</v>
      </c>
      <c r="AG6" s="1">
        <v>136.33500000000001</v>
      </c>
      <c r="AH6" s="3">
        <v>946.31299999999999</v>
      </c>
      <c r="AI6" s="1">
        <v>26.899470000000001</v>
      </c>
      <c r="AJ6" s="3"/>
      <c r="AK6" s="74">
        <f>IF(AJ6="",AF6/10000,AJ6/10000)</f>
        <v>5.8419846000000004E-2</v>
      </c>
      <c r="AL6" s="2">
        <v>3.1830360000000004</v>
      </c>
      <c r="AM6" s="4">
        <v>0.19453587999999999</v>
      </c>
      <c r="AN6" s="4">
        <v>0.82781271000000001</v>
      </c>
      <c r="AO6" s="3">
        <v>211.91746199999997</v>
      </c>
      <c r="AP6" s="3">
        <v>650.91599999999994</v>
      </c>
      <c r="AQ6" s="1">
        <v>44.38</v>
      </c>
      <c r="AR6" s="3">
        <v>4551</v>
      </c>
      <c r="AS6" s="3">
        <v>245.09714772516674</v>
      </c>
      <c r="AT6" s="3">
        <v>583</v>
      </c>
      <c r="AU6" s="1">
        <v>48.984393698912925</v>
      </c>
      <c r="AV6" s="3">
        <v>147.53671346072744</v>
      </c>
      <c r="AW6" s="1">
        <v>126.41205186684934</v>
      </c>
      <c r="AX6" s="1">
        <v>76.111859557243406</v>
      </c>
      <c r="AY6" s="4">
        <v>0.85497756967950278</v>
      </c>
      <c r="AZ6" s="1">
        <v>109.9</v>
      </c>
      <c r="BA6" s="1">
        <v>16.170000000000002</v>
      </c>
      <c r="BB6" s="1">
        <v>27.81</v>
      </c>
      <c r="BC6" s="2">
        <v>1.361</v>
      </c>
      <c r="BD6" s="2">
        <v>1.2802505333628558</v>
      </c>
      <c r="BE6" s="83">
        <v>8.8155366560059463E-3</v>
      </c>
      <c r="BF6" s="2">
        <v>14.15</v>
      </c>
      <c r="BG6" s="2">
        <v>13.724304205676928</v>
      </c>
      <c r="BH6" s="2">
        <v>1.659</v>
      </c>
      <c r="BI6" s="2">
        <v>4.5650000000000004</v>
      </c>
      <c r="BJ6" s="2">
        <v>4.3760000000000003</v>
      </c>
      <c r="BK6" s="2">
        <v>1.5509999999999999</v>
      </c>
      <c r="BL6" s="4">
        <v>0.54100000000000004</v>
      </c>
      <c r="BM6" s="2">
        <v>1.958</v>
      </c>
      <c r="BN6" s="2">
        <v>2.677</v>
      </c>
      <c r="BO6" s="2">
        <v>1.5449999999999999</v>
      </c>
      <c r="BP6" s="2">
        <v>1.782</v>
      </c>
      <c r="BQ6" s="4">
        <v>0.93500000000000005</v>
      </c>
      <c r="BR6" s="4">
        <v>0.74503514662231907</v>
      </c>
      <c r="BS6" s="4">
        <v>0.24095209506103807</v>
      </c>
      <c r="BT6" s="74">
        <v>6.6145686767686021E-2</v>
      </c>
      <c r="BU6" s="74">
        <v>2.2411054208116246E-2</v>
      </c>
      <c r="BV6" s="2"/>
    </row>
    <row r="7" spans="1:74">
      <c r="A7" t="s">
        <v>779</v>
      </c>
      <c r="B7" t="s">
        <v>1742</v>
      </c>
      <c r="C7" t="s">
        <v>1742</v>
      </c>
      <c r="D7">
        <v>140</v>
      </c>
      <c r="E7">
        <v>113</v>
      </c>
      <c r="F7" t="s">
        <v>636</v>
      </c>
      <c r="G7" s="2">
        <v>47.981999999999999</v>
      </c>
      <c r="H7" s="2">
        <v>0.65789999999999993</v>
      </c>
      <c r="I7" s="2">
        <v>12.596</v>
      </c>
      <c r="J7" s="2">
        <v>10.801</v>
      </c>
      <c r="K7" s="2">
        <f t="shared" si="0"/>
        <v>9.1808499999999995</v>
      </c>
      <c r="L7" s="2">
        <f t="shared" si="1"/>
        <v>1.8021690767519465</v>
      </c>
      <c r="M7" s="2"/>
      <c r="N7" s="2">
        <v>11.666</v>
      </c>
      <c r="O7" s="2">
        <v>13.273000000000001</v>
      </c>
      <c r="P7" s="2">
        <v>1.593</v>
      </c>
      <c r="Q7" s="29">
        <v>5.8939115842242577E-4</v>
      </c>
      <c r="R7" s="29">
        <v>5.5026566764321684E-4</v>
      </c>
      <c r="S7" s="2">
        <v>98.568899999999999</v>
      </c>
      <c r="T7" s="4">
        <v>0.15805597499999999</v>
      </c>
      <c r="U7" s="4">
        <f t="shared" si="2"/>
        <v>4.0953147000000002E-2</v>
      </c>
      <c r="V7" s="2">
        <v>50.838999999999999</v>
      </c>
      <c r="W7" s="4">
        <v>0.17094255319148935</v>
      </c>
      <c r="X7" s="2">
        <v>6.0179999999999998</v>
      </c>
      <c r="Y7" s="2">
        <v>0.83512307692307697</v>
      </c>
      <c r="Z7" s="2">
        <v>3.9350000000000001</v>
      </c>
      <c r="AA7" s="2">
        <v>17.2</v>
      </c>
      <c r="AB7" s="2">
        <v>19.917999999999999</v>
      </c>
      <c r="AC7" s="2">
        <v>0.248</v>
      </c>
      <c r="AD7" s="2">
        <v>99.164065630114564</v>
      </c>
      <c r="AE7" s="4">
        <v>0.88627334829555782</v>
      </c>
      <c r="AF7" s="3">
        <v>409.53147000000001</v>
      </c>
      <c r="AG7" s="1">
        <v>121.13700000000001</v>
      </c>
      <c r="AH7" s="3">
        <v>842.51599999999996</v>
      </c>
      <c r="AI7" s="1">
        <v>24.7257</v>
      </c>
      <c r="AJ7" s="3"/>
      <c r="AK7" s="3"/>
      <c r="AL7" s="2"/>
      <c r="AM7" s="4"/>
      <c r="AN7" s="4"/>
      <c r="AO7" s="3">
        <v>240.151734</v>
      </c>
      <c r="AP7" s="3">
        <v>489.28320000000002</v>
      </c>
      <c r="AQ7" s="1">
        <v>40.340000000000003</v>
      </c>
      <c r="AR7" s="3">
        <v>4353</v>
      </c>
      <c r="AS7" s="3"/>
      <c r="AT7" s="3">
        <v>684</v>
      </c>
      <c r="AU7" s="1"/>
      <c r="AV7" s="3"/>
      <c r="AW7" s="1"/>
      <c r="AX7" s="1"/>
      <c r="AY7" s="4"/>
      <c r="AZ7" s="1">
        <v>95.85</v>
      </c>
      <c r="BA7" s="1">
        <v>16.420000000000002</v>
      </c>
      <c r="BB7" s="1">
        <v>28.68</v>
      </c>
      <c r="BC7" s="2">
        <v>1.411</v>
      </c>
      <c r="BD7" s="2"/>
      <c r="BE7" s="83"/>
      <c r="BF7" s="2">
        <v>13.36</v>
      </c>
      <c r="BG7" s="2"/>
      <c r="BH7" s="2">
        <v>1.629</v>
      </c>
      <c r="BI7" s="2">
        <v>4.5519999999999996</v>
      </c>
      <c r="BJ7" s="2">
        <v>4.3330000000000002</v>
      </c>
      <c r="BK7" s="2">
        <v>1.671</v>
      </c>
      <c r="BL7" s="4">
        <v>0.55100000000000005</v>
      </c>
      <c r="BM7" s="2">
        <v>2.0569999999999999</v>
      </c>
      <c r="BN7" s="2">
        <v>2.8220000000000001</v>
      </c>
      <c r="BO7" s="2">
        <v>1.6759999999999999</v>
      </c>
      <c r="BP7" s="2">
        <v>1.5489999999999999</v>
      </c>
      <c r="BQ7" s="4">
        <v>0.84299999999999997</v>
      </c>
      <c r="BR7" s="4"/>
      <c r="BS7" s="4"/>
      <c r="BT7" s="74"/>
      <c r="BU7" s="74"/>
      <c r="BV7" s="2"/>
    </row>
    <row r="8" spans="1:74">
      <c r="A8" t="s">
        <v>801</v>
      </c>
      <c r="B8" t="s">
        <v>1837</v>
      </c>
      <c r="C8" t="s">
        <v>1837</v>
      </c>
      <c r="D8">
        <v>473</v>
      </c>
      <c r="E8">
        <v>248</v>
      </c>
      <c r="F8" t="s">
        <v>636</v>
      </c>
      <c r="G8" s="2">
        <v>48.003999999999998</v>
      </c>
      <c r="H8" s="2">
        <v>0.79549999999999998</v>
      </c>
      <c r="I8" s="2">
        <v>13.78</v>
      </c>
      <c r="J8" s="2">
        <v>10.395999999999999</v>
      </c>
      <c r="K8" s="2">
        <f t="shared" si="0"/>
        <v>8.8365999999999989</v>
      </c>
      <c r="L8" s="2">
        <f t="shared" si="1"/>
        <v>1.7345939933259176</v>
      </c>
      <c r="M8" s="2">
        <v>0.13857205276275969</v>
      </c>
      <c r="N8" s="2">
        <v>11.616</v>
      </c>
      <c r="O8" s="2">
        <v>12.612</v>
      </c>
      <c r="P8" s="2">
        <v>1.7070000000000001</v>
      </c>
      <c r="Q8" s="29"/>
      <c r="R8" s="29"/>
      <c r="S8" s="2">
        <v>99.049072052762739</v>
      </c>
      <c r="T8" s="4">
        <v>0.11055245019</v>
      </c>
      <c r="U8" s="4">
        <f t="shared" si="2"/>
        <v>7.2263922000000008E-2</v>
      </c>
      <c r="V8" s="2">
        <v>51.554000000000002</v>
      </c>
      <c r="W8" s="4">
        <v>0.107</v>
      </c>
      <c r="X8" s="2">
        <v>5.0990000000000002</v>
      </c>
      <c r="Y8" s="2">
        <v>1.1599999999999999</v>
      </c>
      <c r="Z8" s="2">
        <v>3.431</v>
      </c>
      <c r="AA8" s="2">
        <v>17.827999999999999</v>
      </c>
      <c r="AB8" s="2">
        <v>19.992000000000001</v>
      </c>
      <c r="AC8" s="2">
        <v>0.19600000000000001</v>
      </c>
      <c r="AD8" s="2">
        <v>99.367000000000004</v>
      </c>
      <c r="AE8" s="4">
        <v>0.90257312671807599</v>
      </c>
      <c r="AF8" s="3">
        <v>722.63922000000002</v>
      </c>
      <c r="AG8" s="1">
        <v>50.957999999999998</v>
      </c>
      <c r="AH8" s="3">
        <v>895.32500000000005</v>
      </c>
      <c r="AI8" s="1">
        <v>41.518259999999998</v>
      </c>
      <c r="AJ8" s="3"/>
      <c r="AK8" s="3"/>
      <c r="AL8" s="2"/>
      <c r="AM8" s="4"/>
      <c r="AN8" s="4"/>
      <c r="AO8" s="3"/>
      <c r="AP8" s="3"/>
      <c r="AQ8" s="1"/>
      <c r="AR8" s="3"/>
      <c r="AS8" s="3">
        <v>210.39716635571924</v>
      </c>
      <c r="AT8" s="3"/>
      <c r="AU8" s="1">
        <v>43.819968484345125</v>
      </c>
      <c r="AV8" s="3">
        <v>144.16972088268665</v>
      </c>
      <c r="AW8" s="1">
        <v>86.429362382953954</v>
      </c>
      <c r="AX8" s="1">
        <v>65.377489540046312</v>
      </c>
      <c r="AY8" s="4">
        <v>1.1983796650918983</v>
      </c>
      <c r="AZ8" s="1"/>
      <c r="BA8" s="1"/>
      <c r="BB8" s="1"/>
      <c r="BC8" s="84"/>
      <c r="BD8" s="2">
        <v>2.5789206377146714</v>
      </c>
      <c r="BE8" s="83"/>
      <c r="BF8" s="2">
        <v>17.810234475066597</v>
      </c>
      <c r="BG8" s="2">
        <v>17.810234475066597</v>
      </c>
      <c r="BH8" s="2"/>
      <c r="BI8" s="2"/>
      <c r="BJ8" s="2"/>
      <c r="BK8" s="2"/>
      <c r="BL8" s="4"/>
      <c r="BM8" s="2"/>
      <c r="BN8" s="2"/>
      <c r="BO8" s="2"/>
      <c r="BP8" s="2"/>
      <c r="BQ8" s="4"/>
      <c r="BR8" s="4">
        <v>0.97365594936993072</v>
      </c>
      <c r="BS8" s="4">
        <v>0.23714641410582965</v>
      </c>
      <c r="BT8" s="74">
        <v>0.15014667099610896</v>
      </c>
      <c r="BU8" s="74">
        <v>5.0934152363283677E-2</v>
      </c>
      <c r="BV8" s="2"/>
    </row>
    <row r="9" spans="1:74">
      <c r="A9" t="s">
        <v>812</v>
      </c>
      <c r="B9" t="s">
        <v>1764</v>
      </c>
      <c r="C9" t="s">
        <v>1764</v>
      </c>
      <c r="D9">
        <v>428</v>
      </c>
      <c r="E9">
        <v>136</v>
      </c>
      <c r="F9" t="s">
        <v>636</v>
      </c>
      <c r="G9" s="2">
        <v>48.016500000000001</v>
      </c>
      <c r="H9" s="2">
        <v>0.57189999999999996</v>
      </c>
      <c r="I9" s="2">
        <v>13.63</v>
      </c>
      <c r="J9" s="2">
        <v>9.1359999999999992</v>
      </c>
      <c r="K9" s="2">
        <f t="shared" si="0"/>
        <v>7.7655999999999992</v>
      </c>
      <c r="L9" s="2">
        <f t="shared" si="1"/>
        <v>1.5243604004449387</v>
      </c>
      <c r="M9" s="2">
        <v>0.13161499162360182</v>
      </c>
      <c r="N9" s="2">
        <v>12.077</v>
      </c>
      <c r="O9" s="2">
        <v>13.435499999999999</v>
      </c>
      <c r="P9" s="2">
        <v>1.446</v>
      </c>
      <c r="Q9" s="29">
        <v>4.2428513706583453E-4</v>
      </c>
      <c r="R9" s="29">
        <v>4.8428524857711309E-4</v>
      </c>
      <c r="S9" s="2">
        <v>98.444514991623606</v>
      </c>
      <c r="T9" s="4">
        <v>0.11833595136000002</v>
      </c>
      <c r="U9" s="4">
        <f t="shared" si="2"/>
        <v>4.5949403999999999E-2</v>
      </c>
      <c r="V9" s="2">
        <v>51.055999999999997</v>
      </c>
      <c r="W9" s="4">
        <v>0.18506170212765957</v>
      </c>
      <c r="X9" s="2">
        <v>5.9</v>
      </c>
      <c r="Y9" s="2">
        <v>1.1603153846153846</v>
      </c>
      <c r="Z9" s="2">
        <v>3.855</v>
      </c>
      <c r="AA9" s="2">
        <v>17.244</v>
      </c>
      <c r="AB9" s="2">
        <v>19.719000000000001</v>
      </c>
      <c r="AC9" s="2">
        <v>0.25700000000000001</v>
      </c>
      <c r="AD9" s="2">
        <v>99.376377086743048</v>
      </c>
      <c r="AE9" s="4">
        <v>0.888580450979637</v>
      </c>
      <c r="AF9" s="3">
        <v>459.49403999999998</v>
      </c>
      <c r="AG9" s="1">
        <v>62.58</v>
      </c>
      <c r="AH9" s="3">
        <v>747.82399999999996</v>
      </c>
      <c r="AI9" s="1">
        <v>18.062460000000002</v>
      </c>
      <c r="AJ9" s="3"/>
      <c r="AK9" s="3"/>
      <c r="AL9" s="2"/>
      <c r="AM9" s="4"/>
      <c r="AN9" s="4"/>
      <c r="AO9" s="3">
        <v>211.355985</v>
      </c>
      <c r="AP9" s="3">
        <v>352.22039999999998</v>
      </c>
      <c r="AQ9" s="1">
        <v>37.15</v>
      </c>
      <c r="AR9" s="3">
        <v>3484</v>
      </c>
      <c r="AS9" s="3">
        <v>193.41924974329518</v>
      </c>
      <c r="AT9" s="3">
        <v>693</v>
      </c>
      <c r="AU9" s="1">
        <v>42.112048011994716</v>
      </c>
      <c r="AV9" s="3">
        <v>175.77777830911091</v>
      </c>
      <c r="AW9" s="1">
        <v>116.27888364089874</v>
      </c>
      <c r="AX9" s="1">
        <v>54.997960551997267</v>
      </c>
      <c r="AY9" s="4">
        <v>0.56867581147866209</v>
      </c>
      <c r="AZ9" s="1">
        <v>98.09</v>
      </c>
      <c r="BA9" s="1">
        <v>12.79</v>
      </c>
      <c r="BB9" s="1">
        <v>26.36</v>
      </c>
      <c r="BC9" s="2">
        <v>1.268</v>
      </c>
      <c r="BD9" s="2">
        <v>1.189460442442283</v>
      </c>
      <c r="BE9" s="83"/>
      <c r="BF9" s="2">
        <v>10.19</v>
      </c>
      <c r="BG9" s="2">
        <v>9.5358431742826877</v>
      </c>
      <c r="BH9" s="2">
        <v>1.3440000000000001</v>
      </c>
      <c r="BI9" s="2">
        <v>3.8029999999999999</v>
      </c>
      <c r="BJ9" s="2">
        <v>3.5550000000000002</v>
      </c>
      <c r="BK9" s="2">
        <v>1.24</v>
      </c>
      <c r="BL9" s="4">
        <v>0.41199999999999998</v>
      </c>
      <c r="BM9" s="2">
        <v>1.5249999999999999</v>
      </c>
      <c r="BN9" s="2">
        <v>2.2130000000000001</v>
      </c>
      <c r="BO9" s="2">
        <v>1.2909999999999999</v>
      </c>
      <c r="BP9" s="2">
        <v>1.2989999999999999</v>
      </c>
      <c r="BQ9" s="4">
        <v>0.81</v>
      </c>
      <c r="BR9" s="4">
        <v>0.72996853613259849</v>
      </c>
      <c r="BS9" s="4"/>
      <c r="BT9" s="74">
        <v>8.2444329588552759E-2</v>
      </c>
      <c r="BU9" s="74">
        <v>2.453203270372447E-2</v>
      </c>
      <c r="BV9" s="2"/>
    </row>
    <row r="10" spans="1:74">
      <c r="A10" t="s">
        <v>787</v>
      </c>
      <c r="B10" t="s">
        <v>1801</v>
      </c>
      <c r="C10" t="s">
        <v>1801</v>
      </c>
      <c r="D10">
        <v>52</v>
      </c>
      <c r="E10">
        <v>32</v>
      </c>
      <c r="F10" t="s">
        <v>636</v>
      </c>
      <c r="G10" s="2">
        <v>48.025999999999996</v>
      </c>
      <c r="H10" s="2">
        <v>0.43430000000000002</v>
      </c>
      <c r="I10" s="2">
        <v>15.105</v>
      </c>
      <c r="J10" s="2">
        <v>9.7785999999999991</v>
      </c>
      <c r="K10" s="2">
        <f t="shared" si="0"/>
        <v>8.3118099999999995</v>
      </c>
      <c r="L10" s="2">
        <f t="shared" si="1"/>
        <v>1.6315795328142377</v>
      </c>
      <c r="M10" s="2">
        <v>0.13107141237727885</v>
      </c>
      <c r="N10" s="2">
        <v>10.89</v>
      </c>
      <c r="O10" s="2">
        <v>12.277000000000001</v>
      </c>
      <c r="P10" s="2">
        <v>1.5860000000000001</v>
      </c>
      <c r="Q10" s="29">
        <v>4.0115390186198777E-4</v>
      </c>
      <c r="R10" s="29">
        <v>3.9790419854628068E-4</v>
      </c>
      <c r="S10" s="2">
        <v>98.227971412377272</v>
      </c>
      <c r="T10" s="4">
        <v>0.11833595136000002</v>
      </c>
      <c r="U10" s="4">
        <f t="shared" si="2"/>
        <v>5.7894633000000001E-2</v>
      </c>
      <c r="V10" s="2">
        <v>52.122999999999998</v>
      </c>
      <c r="W10" s="4">
        <v>9.8329787234042551E-2</v>
      </c>
      <c r="X10" s="2">
        <v>4.9189999999999996</v>
      </c>
      <c r="Y10" s="2">
        <v>0.95073076923076927</v>
      </c>
      <c r="Z10" s="2">
        <v>3.6539999999999999</v>
      </c>
      <c r="AA10" s="2">
        <v>18.088999999999999</v>
      </c>
      <c r="AB10" s="2">
        <v>19.763999999999999</v>
      </c>
      <c r="AC10" s="2">
        <v>0.21</v>
      </c>
      <c r="AD10" s="2">
        <v>99.808060556464795</v>
      </c>
      <c r="AE10" s="4">
        <v>0.89822999170980822</v>
      </c>
      <c r="AF10" s="3">
        <v>578.94632999999999</v>
      </c>
      <c r="AG10" s="1">
        <v>53.64</v>
      </c>
      <c r="AH10" s="3">
        <v>867.40300000000002</v>
      </c>
      <c r="AI10" s="1">
        <v>20.80395</v>
      </c>
      <c r="AJ10" s="3"/>
      <c r="AK10" s="3"/>
      <c r="AL10" s="2"/>
      <c r="AM10" s="4"/>
      <c r="AN10" s="4"/>
      <c r="AO10" s="3">
        <v>173.65681499999999</v>
      </c>
      <c r="AP10" s="3">
        <v>333.01799999999997</v>
      </c>
      <c r="AQ10" s="1">
        <v>34.79</v>
      </c>
      <c r="AR10" s="3">
        <v>2919</v>
      </c>
      <c r="AS10" s="3">
        <v>204.97346328367189</v>
      </c>
      <c r="AT10" s="3">
        <v>248</v>
      </c>
      <c r="AU10" s="1">
        <v>43.507852989238863</v>
      </c>
      <c r="AV10" s="3">
        <v>162.36371226606641</v>
      </c>
      <c r="AW10" s="1">
        <v>88.721587972212149</v>
      </c>
      <c r="AX10" s="1">
        <v>59.906031458112977</v>
      </c>
      <c r="AY10" s="4">
        <v>0.99490772459437293</v>
      </c>
      <c r="AZ10" s="1">
        <v>88.15</v>
      </c>
      <c r="BA10" s="1">
        <v>12.09</v>
      </c>
      <c r="BB10" s="1">
        <v>19.37</v>
      </c>
      <c r="BC10" s="2">
        <v>0.99399999999999999</v>
      </c>
      <c r="BD10" s="2"/>
      <c r="BE10" s="83"/>
      <c r="BF10" s="2">
        <v>10.66</v>
      </c>
      <c r="BG10" s="2"/>
      <c r="BH10" s="2">
        <v>1.1399999999999999</v>
      </c>
      <c r="BI10" s="2">
        <v>3.0449999999999999</v>
      </c>
      <c r="BJ10" s="2">
        <v>2.8050000000000002</v>
      </c>
      <c r="BK10" s="2">
        <v>1.087</v>
      </c>
      <c r="BL10" s="4">
        <v>0.31900000000000001</v>
      </c>
      <c r="BM10" s="2">
        <v>1.3759999999999999</v>
      </c>
      <c r="BN10" s="2">
        <v>2.0640000000000001</v>
      </c>
      <c r="BO10" s="2">
        <v>1.224</v>
      </c>
      <c r="BP10" s="2">
        <v>1.4319999999999999</v>
      </c>
      <c r="BQ10" s="4">
        <v>0.56399999999999995</v>
      </c>
      <c r="BR10" s="4">
        <v>0.74820784553910502</v>
      </c>
      <c r="BS10" s="4">
        <v>0.21481490183195251</v>
      </c>
      <c r="BT10" s="74">
        <v>0.11750857607145995</v>
      </c>
      <c r="BU10" s="74">
        <v>4.2531974274902032E-2</v>
      </c>
      <c r="BV10" s="2"/>
    </row>
    <row r="11" spans="1:74">
      <c r="A11" t="s">
        <v>774</v>
      </c>
      <c r="B11" t="s">
        <v>1731</v>
      </c>
      <c r="C11" t="s">
        <v>1731</v>
      </c>
      <c r="D11">
        <v>359</v>
      </c>
      <c r="E11">
        <v>166</v>
      </c>
      <c r="F11" t="s">
        <v>636</v>
      </c>
      <c r="G11" s="2">
        <v>48.042999999999999</v>
      </c>
      <c r="H11" s="2">
        <v>0.59770000000000001</v>
      </c>
      <c r="I11" s="2">
        <v>13.14</v>
      </c>
      <c r="J11" s="2">
        <v>10.385200000000001</v>
      </c>
      <c r="K11" s="2">
        <f t="shared" si="0"/>
        <v>8.82742</v>
      </c>
      <c r="L11" s="2">
        <f t="shared" si="1"/>
        <v>1.7327919911012237</v>
      </c>
      <c r="M11" s="2">
        <v>0.14956843928865049</v>
      </c>
      <c r="N11" s="2">
        <v>11.635</v>
      </c>
      <c r="O11" s="2">
        <v>13.002000000000001</v>
      </c>
      <c r="P11" s="2">
        <v>1.5640000000000001</v>
      </c>
      <c r="Q11" s="29">
        <v>3.2165166433065619E-4</v>
      </c>
      <c r="R11" s="29">
        <v>4.4899767069217728E-4</v>
      </c>
      <c r="S11" s="2">
        <v>98.516468439288673</v>
      </c>
      <c r="T11" s="4">
        <v>0.14691341916</v>
      </c>
      <c r="U11" s="4">
        <f t="shared" si="2"/>
        <v>3.5054601000000005E-2</v>
      </c>
      <c r="V11" s="2">
        <v>50.838999999999999</v>
      </c>
      <c r="W11" s="4">
        <v>0.17094255319148935</v>
      </c>
      <c r="X11" s="2">
        <v>6.0179999999999998</v>
      </c>
      <c r="Y11" s="2">
        <v>0.83512307692307697</v>
      </c>
      <c r="Z11" s="2">
        <v>3.9350000000000001</v>
      </c>
      <c r="AA11" s="2">
        <v>17.2</v>
      </c>
      <c r="AB11" s="2">
        <v>19.917999999999999</v>
      </c>
      <c r="AC11" s="2">
        <v>0.248</v>
      </c>
      <c r="AD11" s="2">
        <v>99.164065630114564</v>
      </c>
      <c r="AE11" s="4">
        <v>0.88627334829555782</v>
      </c>
      <c r="AF11" s="3">
        <v>350.54601000000002</v>
      </c>
      <c r="AG11" s="1">
        <v>101.46900000000001</v>
      </c>
      <c r="AH11" s="3">
        <v>720.50900000000001</v>
      </c>
      <c r="AI11" s="1">
        <v>16.927019999999999</v>
      </c>
      <c r="AJ11" s="3"/>
      <c r="AK11" s="3"/>
      <c r="AL11" s="2">
        <v>3.56976</v>
      </c>
      <c r="AM11" s="4">
        <v>0.15527512000000002</v>
      </c>
      <c r="AN11" s="4">
        <v>0.45930143999999995</v>
      </c>
      <c r="AO11" s="3">
        <v>195.95547299999998</v>
      </c>
      <c r="AP11" s="3">
        <v>267.01919999999996</v>
      </c>
      <c r="AQ11" s="1"/>
      <c r="AR11" s="3"/>
      <c r="AS11" s="3">
        <v>215.10443226498731</v>
      </c>
      <c r="AT11" s="3"/>
      <c r="AU11" s="1">
        <v>45.385961515842283</v>
      </c>
      <c r="AV11" s="3">
        <v>171.07075866630876</v>
      </c>
      <c r="AW11" s="1">
        <v>109.7451250911428</v>
      </c>
      <c r="AX11" s="1">
        <v>66.893973369744984</v>
      </c>
      <c r="AY11" s="4">
        <v>0.55381108474485996</v>
      </c>
      <c r="AZ11" s="1"/>
      <c r="BA11" s="1"/>
      <c r="BB11" s="1"/>
      <c r="BC11" s="84"/>
      <c r="BD11" s="2">
        <v>0.75011272919429217</v>
      </c>
      <c r="BE11" s="83"/>
      <c r="BF11" s="2">
        <v>9.4063890662899041</v>
      </c>
      <c r="BG11" s="2">
        <v>9.4063890662899041</v>
      </c>
      <c r="BH11" s="2"/>
      <c r="BI11" s="2"/>
      <c r="BJ11" s="2"/>
      <c r="BK11" s="2"/>
      <c r="BL11" s="4"/>
      <c r="BM11" s="2"/>
      <c r="BN11" s="2"/>
      <c r="BO11" s="2"/>
      <c r="BP11" s="2"/>
      <c r="BQ11" s="4"/>
      <c r="BR11" s="4">
        <v>0.60159042636667315</v>
      </c>
      <c r="BS11" s="4">
        <v>0.15510137276396913</v>
      </c>
      <c r="BT11" s="74">
        <v>4.4345277861673339E-2</v>
      </c>
      <c r="BU11" s="74">
        <v>1.4518566069353938E-2</v>
      </c>
      <c r="BV11" s="2"/>
    </row>
    <row r="12" spans="1:74">
      <c r="A12" t="s">
        <v>821</v>
      </c>
      <c r="B12" t="s">
        <v>1712</v>
      </c>
      <c r="C12" t="s">
        <v>1712</v>
      </c>
      <c r="D12">
        <v>363</v>
      </c>
      <c r="E12">
        <v>121</v>
      </c>
      <c r="F12" t="s">
        <v>636</v>
      </c>
      <c r="G12" s="2">
        <v>48.044000000000004</v>
      </c>
      <c r="H12" s="2">
        <v>0.60199999999999998</v>
      </c>
      <c r="I12" s="2">
        <v>14.475999999999999</v>
      </c>
      <c r="J12" s="2">
        <v>9.758799999999999</v>
      </c>
      <c r="K12" s="2">
        <f t="shared" si="0"/>
        <v>8.2949799999999989</v>
      </c>
      <c r="L12" s="2">
        <f t="shared" si="1"/>
        <v>1.6282758620689655</v>
      </c>
      <c r="M12" s="2">
        <v>0.13231142353205333</v>
      </c>
      <c r="N12" s="2">
        <v>11.601000000000001</v>
      </c>
      <c r="O12" s="2">
        <v>12.747999999999999</v>
      </c>
      <c r="P12" s="2">
        <v>1.4910000000000001</v>
      </c>
      <c r="Q12" s="29">
        <v>3.3321728193257962E-4</v>
      </c>
      <c r="R12" s="29">
        <v>4.0084483003669213E-4</v>
      </c>
      <c r="S12" s="2">
        <v>98.853111423532056</v>
      </c>
      <c r="T12" s="4">
        <v>9.2327044590000004E-2</v>
      </c>
      <c r="U12" s="4">
        <f t="shared" si="2"/>
        <v>2.4415671E-2</v>
      </c>
      <c r="V12" s="2">
        <v>51.542000000000002</v>
      </c>
      <c r="W12" s="4">
        <v>0.114</v>
      </c>
      <c r="X12" s="2">
        <v>5.13</v>
      </c>
      <c r="Y12" s="2">
        <v>1.67</v>
      </c>
      <c r="Z12" s="2">
        <v>3.9239999999999999</v>
      </c>
      <c r="AA12" s="2">
        <v>17.914999999999999</v>
      </c>
      <c r="AB12" s="2">
        <v>19.55</v>
      </c>
      <c r="AC12" s="2">
        <v>0.249</v>
      </c>
      <c r="AD12" s="2">
        <v>100.09399999999999</v>
      </c>
      <c r="AE12" s="4">
        <v>0.8905874745071185</v>
      </c>
      <c r="AF12" s="3">
        <v>244.15671</v>
      </c>
      <c r="AG12" s="1">
        <v>47.381999999999998</v>
      </c>
      <c r="AH12" s="3">
        <v>754.50100000000009</v>
      </c>
      <c r="AI12" s="1">
        <v>9.53172</v>
      </c>
      <c r="AJ12" s="3"/>
      <c r="AK12" s="3"/>
      <c r="AL12" s="2"/>
      <c r="AM12" s="4"/>
      <c r="AN12" s="4"/>
      <c r="AO12" s="3">
        <v>174.94019100000003</v>
      </c>
      <c r="AP12" s="3">
        <v>276.62039999999996</v>
      </c>
      <c r="AQ12" s="1">
        <v>36.35</v>
      </c>
      <c r="AR12" s="3">
        <v>3222</v>
      </c>
      <c r="AS12" s="3">
        <v>179.59135256974679</v>
      </c>
      <c r="AT12" s="3">
        <v>253</v>
      </c>
      <c r="AU12" s="1">
        <v>42.362297563359697</v>
      </c>
      <c r="AV12" s="3">
        <v>164.71112023265155</v>
      </c>
      <c r="AW12" s="1">
        <v>102.14094610788548</v>
      </c>
      <c r="AX12" s="1">
        <v>60.485216100592844</v>
      </c>
      <c r="AY12" s="4">
        <v>0.311708104049924</v>
      </c>
      <c r="AZ12" s="1">
        <v>89.13</v>
      </c>
      <c r="BA12" s="1">
        <v>12.92</v>
      </c>
      <c r="BB12" s="1">
        <v>21.07</v>
      </c>
      <c r="BC12" s="2">
        <v>0.71399999999999997</v>
      </c>
      <c r="BD12" s="2">
        <v>0.55980247922397308</v>
      </c>
      <c r="BE12" s="83"/>
      <c r="BF12" s="2">
        <v>5.1689999999999996</v>
      </c>
      <c r="BG12" s="2">
        <v>4.510148120502711</v>
      </c>
      <c r="BH12" s="2">
        <v>0.88700000000000001</v>
      </c>
      <c r="BI12" s="2">
        <v>2.577</v>
      </c>
      <c r="BJ12" s="2">
        <v>2.8620000000000001</v>
      </c>
      <c r="BK12" s="2">
        <v>1.0589999999999999</v>
      </c>
      <c r="BL12" s="4">
        <v>0.38</v>
      </c>
      <c r="BM12" s="2">
        <v>1.5269999999999999</v>
      </c>
      <c r="BN12" s="2">
        <v>2.2389999999999999</v>
      </c>
      <c r="BO12" s="2">
        <v>1.28</v>
      </c>
      <c r="BP12" s="2">
        <v>1.4139999999999999</v>
      </c>
      <c r="BQ12" s="4">
        <v>0.72099999999999997</v>
      </c>
      <c r="BR12" s="4">
        <v>0.58889842545238946</v>
      </c>
      <c r="BS12" s="4">
        <v>0.12181338974693824</v>
      </c>
      <c r="BT12" s="74">
        <v>3.9176769358467277E-2</v>
      </c>
      <c r="BU12" s="74">
        <v>1.5382267192516693E-2</v>
      </c>
      <c r="BV12" s="2"/>
    </row>
    <row r="13" spans="1:74">
      <c r="A13" t="s">
        <v>805</v>
      </c>
      <c r="B13" t="s">
        <v>1820</v>
      </c>
      <c r="C13" t="s">
        <v>1820</v>
      </c>
      <c r="D13">
        <v>134</v>
      </c>
      <c r="E13">
        <v>77</v>
      </c>
      <c r="F13" t="s">
        <v>636</v>
      </c>
      <c r="G13" s="2">
        <v>48.049499999999995</v>
      </c>
      <c r="H13" s="2">
        <v>0.37409999999999993</v>
      </c>
      <c r="I13" s="2">
        <v>14.161000000000001</v>
      </c>
      <c r="J13" s="2">
        <v>9.8685999999999989</v>
      </c>
      <c r="K13" s="2">
        <f t="shared" si="0"/>
        <v>8.3883099999999988</v>
      </c>
      <c r="L13" s="2">
        <f t="shared" si="1"/>
        <v>1.646596218020022</v>
      </c>
      <c r="M13" s="2"/>
      <c r="N13" s="2">
        <v>11.808999999999999</v>
      </c>
      <c r="O13" s="2">
        <v>12.813499999999999</v>
      </c>
      <c r="P13" s="2">
        <v>1.417</v>
      </c>
      <c r="Q13" s="29"/>
      <c r="R13" s="29"/>
      <c r="S13" s="2">
        <v>98.492699999999999</v>
      </c>
      <c r="T13" s="4">
        <v>0.12890236779</v>
      </c>
      <c r="U13" s="4">
        <f t="shared" si="2"/>
        <v>6.2325275999999999E-2</v>
      </c>
      <c r="V13" s="2">
        <v>52.176000000000002</v>
      </c>
      <c r="W13" s="4">
        <v>9.4E-2</v>
      </c>
      <c r="X13" s="2">
        <v>5.0140000000000002</v>
      </c>
      <c r="Y13" s="2">
        <v>0.99</v>
      </c>
      <c r="Z13" s="2">
        <v>3.6280000000000001</v>
      </c>
      <c r="AA13" s="2">
        <v>18.172000000000001</v>
      </c>
      <c r="AB13" s="2">
        <v>19.951000000000001</v>
      </c>
      <c r="AC13" s="2">
        <v>0.224</v>
      </c>
      <c r="AD13" s="2">
        <v>100.24900000000001</v>
      </c>
      <c r="AE13" s="4">
        <v>0.89929625765893373</v>
      </c>
      <c r="AF13" s="3">
        <v>623.25275999999997</v>
      </c>
      <c r="AG13" s="1">
        <v>53.64</v>
      </c>
      <c r="AH13" s="3">
        <v>842.51599999999996</v>
      </c>
      <c r="AI13" s="1">
        <v>21.386610000000001</v>
      </c>
      <c r="AJ13" s="3"/>
      <c r="AK13" s="3"/>
      <c r="AL13" s="2"/>
      <c r="AM13" s="4"/>
      <c r="AN13" s="4"/>
      <c r="AO13" s="3"/>
      <c r="AP13" s="3"/>
      <c r="AQ13" s="1"/>
      <c r="AR13" s="3"/>
      <c r="AS13" s="3"/>
      <c r="AT13" s="3"/>
      <c r="AU13" s="1"/>
      <c r="AV13" s="3"/>
      <c r="AW13" s="1"/>
      <c r="AX13" s="1"/>
      <c r="AY13" s="4"/>
      <c r="AZ13" s="1"/>
      <c r="BA13" s="1"/>
      <c r="BB13" s="1"/>
      <c r="BC13" s="2"/>
      <c r="BD13" s="2"/>
      <c r="BE13" s="83"/>
      <c r="BF13" s="2"/>
      <c r="BG13" s="2"/>
      <c r="BH13" s="2"/>
      <c r="BI13" s="2"/>
      <c r="BJ13" s="2"/>
      <c r="BK13" s="2"/>
      <c r="BL13" s="4"/>
      <c r="BM13" s="2"/>
      <c r="BN13" s="2"/>
      <c r="BO13" s="2"/>
      <c r="BP13" s="2"/>
      <c r="BQ13" s="4"/>
      <c r="BR13" s="4"/>
      <c r="BS13" s="4"/>
      <c r="BT13" s="74"/>
      <c r="BU13" s="74"/>
      <c r="BV13" s="2"/>
    </row>
    <row r="14" spans="1:74">
      <c r="A14" t="s">
        <v>800</v>
      </c>
      <c r="B14" t="s">
        <v>1816</v>
      </c>
      <c r="C14" t="s">
        <v>1816</v>
      </c>
      <c r="D14">
        <v>238</v>
      </c>
      <c r="E14">
        <v>153</v>
      </c>
      <c r="F14" t="s">
        <v>636</v>
      </c>
      <c r="G14" s="2">
        <v>48.055500000000002</v>
      </c>
      <c r="H14" s="2">
        <v>0.72670000000000001</v>
      </c>
      <c r="I14" s="2">
        <v>14.081</v>
      </c>
      <c r="J14" s="2">
        <v>9.9136000000000006</v>
      </c>
      <c r="K14" s="2">
        <f t="shared" si="0"/>
        <v>8.4265600000000003</v>
      </c>
      <c r="L14" s="2">
        <f t="shared" si="1"/>
        <v>1.6541045606229146</v>
      </c>
      <c r="M14" s="2">
        <v>0.13711565813851442</v>
      </c>
      <c r="N14" s="2">
        <v>11.516</v>
      </c>
      <c r="O14" s="2">
        <v>12.446499999999999</v>
      </c>
      <c r="P14" s="2">
        <v>1.653</v>
      </c>
      <c r="Q14" s="29"/>
      <c r="R14" s="29"/>
      <c r="S14" s="2">
        <v>98.529415658138532</v>
      </c>
      <c r="T14" s="4">
        <v>0.12062949651000002</v>
      </c>
      <c r="U14" s="4">
        <f t="shared" si="2"/>
        <v>6.1422986999999998E-2</v>
      </c>
      <c r="V14" s="2">
        <v>51.554000000000002</v>
      </c>
      <c r="W14" s="4">
        <v>0.107</v>
      </c>
      <c r="X14" s="2">
        <v>5.0990000000000002</v>
      </c>
      <c r="Y14" s="2">
        <v>1.1599999999999999</v>
      </c>
      <c r="Z14" s="2">
        <v>3.431</v>
      </c>
      <c r="AA14" s="2">
        <v>17.827999999999999</v>
      </c>
      <c r="AB14" s="2">
        <v>19.992000000000001</v>
      </c>
      <c r="AC14" s="2">
        <v>0.19600000000000001</v>
      </c>
      <c r="AD14" s="2">
        <v>99.367000000000004</v>
      </c>
      <c r="AE14" s="4">
        <v>0.90257312671807599</v>
      </c>
      <c r="AF14" s="3">
        <v>614.22987000000001</v>
      </c>
      <c r="AG14" s="1">
        <v>54.086999999999996</v>
      </c>
      <c r="AH14" s="3">
        <v>1002.7639999999999</v>
      </c>
      <c r="AI14" s="1">
        <v>29.08071</v>
      </c>
      <c r="AJ14" s="3"/>
      <c r="AK14" s="3"/>
      <c r="AL14" s="2"/>
      <c r="AM14" s="4"/>
      <c r="AN14" s="4"/>
      <c r="AO14" s="3"/>
      <c r="AP14" s="3"/>
      <c r="AQ14" s="1"/>
      <c r="AR14" s="3"/>
      <c r="AS14" s="3">
        <v>193.44814908854082</v>
      </c>
      <c r="AT14" s="3"/>
      <c r="AU14" s="1">
        <v>43.016220214756764</v>
      </c>
      <c r="AV14" s="3">
        <v>158.81433598532792</v>
      </c>
      <c r="AW14" s="1">
        <v>99.7404337137082</v>
      </c>
      <c r="AX14" s="1">
        <v>63.733341257991725</v>
      </c>
      <c r="AY14" s="4">
        <v>0.80607181942795347</v>
      </c>
      <c r="AZ14" s="1"/>
      <c r="BA14" s="1"/>
      <c r="BB14" s="1"/>
      <c r="BC14" s="84"/>
      <c r="BD14" s="2">
        <v>1.6361944156990547</v>
      </c>
      <c r="BE14" s="83"/>
      <c r="BF14" s="2">
        <v>12.285103508944923</v>
      </c>
      <c r="BG14" s="2">
        <v>12.285103508944923</v>
      </c>
      <c r="BH14" s="2"/>
      <c r="BI14" s="2"/>
      <c r="BJ14" s="2"/>
      <c r="BK14" s="2"/>
      <c r="BL14" s="4"/>
      <c r="BM14" s="2"/>
      <c r="BN14" s="2"/>
      <c r="BO14" s="2"/>
      <c r="BP14" s="2"/>
      <c r="BQ14" s="4"/>
      <c r="BR14" s="4">
        <v>0.91010255326517031</v>
      </c>
      <c r="BS14" s="4">
        <v>0.18472596287433182</v>
      </c>
      <c r="BT14" s="74">
        <v>0.10286431006091515</v>
      </c>
      <c r="BU14" s="74">
        <v>3.0895193283407941E-2</v>
      </c>
      <c r="BV14" s="2"/>
    </row>
    <row r="15" spans="1:74">
      <c r="A15" t="s">
        <v>699</v>
      </c>
      <c r="B15" t="s">
        <v>1780</v>
      </c>
      <c r="C15" t="s">
        <v>1780</v>
      </c>
      <c r="D15">
        <v>586</v>
      </c>
      <c r="E15">
        <v>382</v>
      </c>
      <c r="F15">
        <v>55</v>
      </c>
      <c r="G15" s="2">
        <v>48.057499999999997</v>
      </c>
      <c r="H15" s="2">
        <v>1.1481000000000001</v>
      </c>
      <c r="I15" s="2">
        <v>15.026</v>
      </c>
      <c r="J15" s="2">
        <v>10.3294</v>
      </c>
      <c r="K15" s="2">
        <f t="shared" si="0"/>
        <v>8.7799899999999997</v>
      </c>
      <c r="L15" s="2">
        <f t="shared" si="1"/>
        <v>1.7234816462736373</v>
      </c>
      <c r="M15" s="2">
        <v>0.15035397417547633</v>
      </c>
      <c r="N15" s="2">
        <v>10.625999999999999</v>
      </c>
      <c r="O15" s="2">
        <v>12.5365</v>
      </c>
      <c r="P15" s="2">
        <v>1.748</v>
      </c>
      <c r="Q15" s="29">
        <v>8.2716932817535418E-4</v>
      </c>
      <c r="R15" s="29">
        <v>5.8683977180520755E-4</v>
      </c>
      <c r="S15" s="2">
        <v>99.621853974175494</v>
      </c>
      <c r="T15" s="4">
        <v>0.13258729275</v>
      </c>
      <c r="U15" s="4">
        <f t="shared" si="2"/>
        <v>8.3599999999999994E-2</v>
      </c>
      <c r="V15" s="2">
        <v>40.569000000000003</v>
      </c>
      <c r="W15">
        <v>3.0999999999999999E-3</v>
      </c>
      <c r="X15" s="4">
        <v>6.8000000000000005E-2</v>
      </c>
      <c r="Z15" s="2">
        <v>10.837</v>
      </c>
      <c r="AA15" s="2">
        <v>48.875</v>
      </c>
      <c r="AB15" s="4">
        <v>0.26600000000000001</v>
      </c>
      <c r="AD15" s="2">
        <v>100.61810000000001</v>
      </c>
      <c r="AE15" s="4">
        <v>0.88939035645034781</v>
      </c>
      <c r="AF15" s="3">
        <v>502.72311000000002</v>
      </c>
      <c r="AG15" s="1">
        <v>61.686000000000007</v>
      </c>
      <c r="AH15" s="3">
        <v>997.9079999999999</v>
      </c>
      <c r="AI15" s="1">
        <v>40.039200000000001</v>
      </c>
      <c r="AJ15" s="3">
        <v>836</v>
      </c>
      <c r="AK15" s="74">
        <f>IF(AJ15="",AF15/10000,AJ15/10000)</f>
        <v>8.3599999999999994E-2</v>
      </c>
      <c r="AL15" s="2">
        <v>3.257406</v>
      </c>
      <c r="AM15" s="4">
        <v>0.12498332000000001</v>
      </c>
      <c r="AN15" s="4">
        <v>0.95121599999999995</v>
      </c>
      <c r="AO15" s="3">
        <v>256.11372299999999</v>
      </c>
      <c r="AP15" s="3">
        <v>686.6748</v>
      </c>
      <c r="AQ15" s="1">
        <v>43.84</v>
      </c>
      <c r="AR15" s="3">
        <v>5313</v>
      </c>
      <c r="AS15" s="3">
        <v>212.9743837342487</v>
      </c>
      <c r="AT15" s="3">
        <v>489</v>
      </c>
      <c r="AU15" s="1">
        <v>46.664610438075869</v>
      </c>
      <c r="AV15" s="3">
        <v>150.04229505628322</v>
      </c>
      <c r="AW15" s="1">
        <v>137.3675770161955</v>
      </c>
      <c r="AX15" s="1">
        <v>65.027890026398353</v>
      </c>
      <c r="AY15" s="4">
        <v>1.2581324157370526</v>
      </c>
      <c r="AZ15" s="1">
        <v>112.3</v>
      </c>
      <c r="BA15" s="1">
        <v>18.059999999999999</v>
      </c>
      <c r="BB15" s="1">
        <v>35.270000000000003</v>
      </c>
      <c r="BC15" s="2">
        <v>1.6639999999999999</v>
      </c>
      <c r="BD15" s="2">
        <v>2.886508307446463</v>
      </c>
      <c r="BE15" s="83">
        <v>1.4610761503007913E-2</v>
      </c>
      <c r="BF15" s="2">
        <v>16.27</v>
      </c>
      <c r="BG15" s="2">
        <v>19.953325368643601</v>
      </c>
      <c r="BH15" s="2">
        <v>1.954</v>
      </c>
      <c r="BI15" s="2">
        <v>5.46</v>
      </c>
      <c r="BJ15" s="2">
        <v>5.2930000000000001</v>
      </c>
      <c r="BK15" s="2">
        <v>1.798</v>
      </c>
      <c r="BL15" s="4">
        <v>0.61699999999999999</v>
      </c>
      <c r="BM15" s="2">
        <v>2.3279999999999998</v>
      </c>
      <c r="BN15" s="2">
        <v>3.149</v>
      </c>
      <c r="BO15" s="2">
        <v>1.6859999999999999</v>
      </c>
      <c r="BP15" s="2">
        <v>1.8939999999999999</v>
      </c>
      <c r="BQ15" s="4">
        <v>1.18</v>
      </c>
      <c r="BR15" s="4">
        <v>1.2380013478982808</v>
      </c>
      <c r="BS15" s="4">
        <v>0.24496828590311795</v>
      </c>
      <c r="BT15" s="74">
        <v>0.13858931563939161</v>
      </c>
      <c r="BU15" s="74">
        <v>4.8765525628454272E-2</v>
      </c>
      <c r="BV15" s="2"/>
    </row>
    <row r="16" spans="1:74">
      <c r="A16" t="s">
        <v>765</v>
      </c>
      <c r="B16" t="s">
        <v>1729</v>
      </c>
      <c r="C16" t="s">
        <v>1729</v>
      </c>
      <c r="D16">
        <v>135</v>
      </c>
      <c r="E16">
        <v>115</v>
      </c>
      <c r="F16" t="s">
        <v>636</v>
      </c>
      <c r="G16" s="2">
        <v>48.109500000000004</v>
      </c>
      <c r="H16" s="2">
        <v>0.52889999999999993</v>
      </c>
      <c r="I16" s="2">
        <v>14.626999999999999</v>
      </c>
      <c r="J16" s="2">
        <v>9.4852000000000007</v>
      </c>
      <c r="K16" s="2">
        <f t="shared" si="0"/>
        <v>8.0624200000000013</v>
      </c>
      <c r="L16" s="2">
        <f t="shared" si="1"/>
        <v>1.5826251390433816</v>
      </c>
      <c r="M16" s="2">
        <v>0.14320997227397503</v>
      </c>
      <c r="N16" s="2">
        <v>11.678000000000001</v>
      </c>
      <c r="O16" s="2">
        <v>12.553500000000001</v>
      </c>
      <c r="P16" s="2">
        <v>1.5249999999999999</v>
      </c>
      <c r="Q16" s="29">
        <v>3.2238020717172231E-4</v>
      </c>
      <c r="R16" s="29">
        <v>4.9825324815656684E-4</v>
      </c>
      <c r="S16" s="2">
        <v>98.650309972273988</v>
      </c>
      <c r="T16" s="4">
        <v>0.11696075811000002</v>
      </c>
      <c r="U16" s="4">
        <f t="shared" si="2"/>
        <v>3.4004175000000005E-2</v>
      </c>
      <c r="V16" s="2">
        <v>51.621000000000002</v>
      </c>
      <c r="W16" s="4">
        <v>0.14741063829787235</v>
      </c>
      <c r="X16" s="2">
        <v>5.0570000000000004</v>
      </c>
      <c r="Y16" s="2">
        <v>1.2031384615384617</v>
      </c>
      <c r="Z16" s="2">
        <v>3.56</v>
      </c>
      <c r="AA16" s="2">
        <v>17.594000000000001</v>
      </c>
      <c r="AB16" s="2">
        <v>20.023</v>
      </c>
      <c r="AC16" s="2">
        <v>0.21299999999999999</v>
      </c>
      <c r="AD16" s="2">
        <v>99.418549099836326</v>
      </c>
      <c r="AE16" s="4">
        <v>0.89807593352898119</v>
      </c>
      <c r="AF16" s="3">
        <v>340.04175000000004</v>
      </c>
      <c r="AG16" s="1">
        <v>52.298999999999999</v>
      </c>
      <c r="AH16" s="3">
        <v>851.0139999999999</v>
      </c>
      <c r="AI16" s="1">
        <v>11.600910000000001</v>
      </c>
      <c r="AJ16" s="3"/>
      <c r="AK16" s="3"/>
      <c r="AL16" s="2">
        <v>1.7457118</v>
      </c>
      <c r="AM16" s="4">
        <v>0.10900736</v>
      </c>
      <c r="AN16" s="4">
        <v>0.99198240000000004</v>
      </c>
      <c r="AO16" s="3">
        <v>217.452021</v>
      </c>
      <c r="AP16" s="3">
        <v>267.62400000000002</v>
      </c>
      <c r="AQ16" s="1">
        <v>34.74</v>
      </c>
      <c r="AR16" s="3">
        <v>3022</v>
      </c>
      <c r="AS16" s="3">
        <v>177.18935739374155</v>
      </c>
      <c r="AT16" s="3">
        <v>359</v>
      </c>
      <c r="AU16" s="1">
        <v>50.00748927402676</v>
      </c>
      <c r="AV16" s="3">
        <v>191.93024742264527</v>
      </c>
      <c r="AW16" s="1">
        <v>114.30786278376296</v>
      </c>
      <c r="AX16" s="1">
        <v>62.636857958647603</v>
      </c>
      <c r="AY16" s="4">
        <v>0.32425399153950901</v>
      </c>
      <c r="AZ16" s="1">
        <v>87.58</v>
      </c>
      <c r="BA16" s="1">
        <v>12.23</v>
      </c>
      <c r="BB16" s="1">
        <v>22.07</v>
      </c>
      <c r="BC16" s="2">
        <v>0.72899999999999998</v>
      </c>
      <c r="BD16" s="2">
        <v>0.62062131510901153</v>
      </c>
      <c r="BE16" s="83"/>
      <c r="BF16" s="2">
        <v>5.5860000000000003</v>
      </c>
      <c r="BG16" s="2">
        <v>4.6862732905245919</v>
      </c>
      <c r="BH16" s="2">
        <v>0.91600000000000004</v>
      </c>
      <c r="BI16" s="2">
        <v>2.5939999999999999</v>
      </c>
      <c r="BJ16" s="2">
        <v>2.806</v>
      </c>
      <c r="BK16" s="2">
        <v>1.1299999999999999</v>
      </c>
      <c r="BL16" s="4">
        <v>0.375</v>
      </c>
      <c r="BM16" s="2">
        <v>1.4419999999999999</v>
      </c>
      <c r="BN16" s="2">
        <v>1.9690000000000001</v>
      </c>
      <c r="BO16" s="2">
        <v>1.17</v>
      </c>
      <c r="BP16" s="2">
        <v>1.232</v>
      </c>
      <c r="BQ16" s="4">
        <v>0.77100000000000002</v>
      </c>
      <c r="BR16" s="4">
        <v>0.6297861583378781</v>
      </c>
      <c r="BS16" s="4">
        <v>0.13719631247342676</v>
      </c>
      <c r="BT16" s="74">
        <v>4.3707305590284497E-2</v>
      </c>
      <c r="BU16" s="74">
        <v>1.0910908765999872E-2</v>
      </c>
      <c r="BV16" s="2"/>
    </row>
    <row r="17" spans="1:74">
      <c r="A17" t="s">
        <v>822</v>
      </c>
      <c r="B17" t="s">
        <v>1717</v>
      </c>
      <c r="C17" t="s">
        <v>1717</v>
      </c>
      <c r="D17">
        <v>227</v>
      </c>
      <c r="E17">
        <v>137</v>
      </c>
      <c r="F17" t="s">
        <v>636</v>
      </c>
      <c r="G17" s="2">
        <v>48.1295</v>
      </c>
      <c r="H17" s="2">
        <v>0.4945</v>
      </c>
      <c r="I17" s="2">
        <v>14.420999999999999</v>
      </c>
      <c r="J17" s="2">
        <v>9.9388000000000005</v>
      </c>
      <c r="K17" s="2">
        <f t="shared" si="0"/>
        <v>8.4479799999999994</v>
      </c>
      <c r="L17" s="2">
        <f t="shared" si="1"/>
        <v>1.658309232480534</v>
      </c>
      <c r="M17" s="2">
        <v>0.13256338246483917</v>
      </c>
      <c r="N17" s="2">
        <v>11.827</v>
      </c>
      <c r="O17" s="2">
        <v>12.842499999999999</v>
      </c>
      <c r="P17" s="2">
        <v>1.552</v>
      </c>
      <c r="Q17" s="29">
        <v>3.0963070745306664E-4</v>
      </c>
      <c r="R17" s="29">
        <v>4.1132082972128236E-4</v>
      </c>
      <c r="S17" s="2">
        <v>99.337863382464846</v>
      </c>
      <c r="T17" s="4">
        <v>9.8236644000000012E-2</v>
      </c>
      <c r="U17" s="4">
        <f t="shared" si="2"/>
        <v>2.7001335000000001E-2</v>
      </c>
      <c r="V17" s="2">
        <v>51.542000000000002</v>
      </c>
      <c r="W17" s="4">
        <v>0.114</v>
      </c>
      <c r="X17" s="2">
        <v>5.13</v>
      </c>
      <c r="Y17" s="2">
        <v>1.67</v>
      </c>
      <c r="Z17" s="2">
        <v>3.9239999999999999</v>
      </c>
      <c r="AA17" s="2">
        <v>17.914999999999999</v>
      </c>
      <c r="AB17" s="2">
        <v>19.55</v>
      </c>
      <c r="AC17" s="2">
        <v>0.249</v>
      </c>
      <c r="AD17" s="2">
        <v>100.09399999999999</v>
      </c>
      <c r="AE17" s="4">
        <v>0.8905874745071185</v>
      </c>
      <c r="AF17" s="3">
        <v>270.01335</v>
      </c>
      <c r="AG17" s="1">
        <v>50.064</v>
      </c>
      <c r="AH17" s="3">
        <v>801.24</v>
      </c>
      <c r="AI17" s="1">
        <v>9.5541299999999989</v>
      </c>
      <c r="AJ17" s="3"/>
      <c r="AK17" s="3"/>
      <c r="AL17" s="2"/>
      <c r="AM17" s="4"/>
      <c r="AN17" s="4"/>
      <c r="AO17" s="3">
        <v>179.51221799999999</v>
      </c>
      <c r="AP17" s="3">
        <v>257.04000000000002</v>
      </c>
      <c r="AQ17" s="1">
        <v>36.32</v>
      </c>
      <c r="AR17" s="3">
        <v>3062</v>
      </c>
      <c r="AS17" s="3">
        <v>175.76156997824023</v>
      </c>
      <c r="AT17" s="3">
        <v>248</v>
      </c>
      <c r="AU17" s="1">
        <v>42.732082650645232</v>
      </c>
      <c r="AV17" s="3">
        <v>165.83707661175396</v>
      </c>
      <c r="AW17" s="1">
        <v>102.56387272787734</v>
      </c>
      <c r="AX17" s="1">
        <v>60.224192380482883</v>
      </c>
      <c r="AY17" s="4">
        <v>0.33093851998553026</v>
      </c>
      <c r="AZ17" s="1">
        <v>90.35</v>
      </c>
      <c r="BA17" s="1">
        <v>12.32</v>
      </c>
      <c r="BB17" s="1">
        <v>21.51</v>
      </c>
      <c r="BC17" s="2">
        <v>0.71699999999999997</v>
      </c>
      <c r="BD17" s="2">
        <v>0.62285435387675125</v>
      </c>
      <c r="BE17" s="83"/>
      <c r="BF17" s="2">
        <v>5.4039999999999999</v>
      </c>
      <c r="BG17" s="2">
        <v>4.9517682081197556</v>
      </c>
      <c r="BH17" s="2">
        <v>0.9</v>
      </c>
      <c r="BI17" s="2">
        <v>2.57</v>
      </c>
      <c r="BJ17" s="2">
        <v>2.786</v>
      </c>
      <c r="BK17" s="2">
        <v>1.081</v>
      </c>
      <c r="BL17" s="4">
        <v>0.38700000000000001</v>
      </c>
      <c r="BM17" s="2">
        <v>1.4410000000000001</v>
      </c>
      <c r="BN17" s="2">
        <v>2.1</v>
      </c>
      <c r="BO17" s="2">
        <v>1.266</v>
      </c>
      <c r="BP17" s="2">
        <v>1.3859999999999999</v>
      </c>
      <c r="BQ17" s="4">
        <v>0.80200000000000005</v>
      </c>
      <c r="BR17" s="4">
        <v>0.63137644039467622</v>
      </c>
      <c r="BS17" s="4">
        <v>0.12957763560921753</v>
      </c>
      <c r="BT17" s="74">
        <v>4.6254346153867504E-2</v>
      </c>
      <c r="BU17" s="74">
        <v>1.4911595946500711E-2</v>
      </c>
      <c r="BV17" s="2"/>
    </row>
    <row r="18" spans="1:74">
      <c r="A18" t="s">
        <v>773</v>
      </c>
      <c r="B18" t="s">
        <v>1763</v>
      </c>
      <c r="C18" t="s">
        <v>1763</v>
      </c>
      <c r="D18">
        <v>499</v>
      </c>
      <c r="E18">
        <v>228</v>
      </c>
      <c r="F18" t="s">
        <v>636</v>
      </c>
      <c r="G18" s="2">
        <v>48.151499999999999</v>
      </c>
      <c r="H18" s="2">
        <v>0.62349999999999994</v>
      </c>
      <c r="I18" s="2">
        <v>12.191000000000001</v>
      </c>
      <c r="J18" s="2">
        <v>10.819000000000001</v>
      </c>
      <c r="K18" s="2">
        <f t="shared" si="0"/>
        <v>9.1961500000000012</v>
      </c>
      <c r="L18" s="2">
        <f t="shared" si="1"/>
        <v>1.8051724137931036</v>
      </c>
      <c r="M18" s="2">
        <v>0.16426784837090269</v>
      </c>
      <c r="N18" s="2">
        <v>11.138</v>
      </c>
      <c r="O18" s="2">
        <v>13.487500000000001</v>
      </c>
      <c r="P18" s="2">
        <v>1.5429999999999999</v>
      </c>
      <c r="Q18" s="29">
        <v>3.2165166433065619E-4</v>
      </c>
      <c r="R18" s="29">
        <v>4.4899767069217728E-4</v>
      </c>
      <c r="S18" s="2">
        <v>98.117767848370903</v>
      </c>
      <c r="T18" s="4">
        <v>0.14182139475000002</v>
      </c>
      <c r="U18" s="4">
        <f t="shared" si="2"/>
        <v>4.5478059000000001E-2</v>
      </c>
      <c r="V18" s="2">
        <v>50.838999999999999</v>
      </c>
      <c r="W18" s="4">
        <v>0.17094255319148935</v>
      </c>
      <c r="X18" s="2">
        <v>6.0179999999999998</v>
      </c>
      <c r="Y18" s="2">
        <v>0.83512307692307697</v>
      </c>
      <c r="Z18" s="2">
        <v>3.9350000000000001</v>
      </c>
      <c r="AA18" s="2">
        <v>17.2</v>
      </c>
      <c r="AB18" s="2">
        <v>19.917999999999999</v>
      </c>
      <c r="AC18" s="2">
        <v>0.248</v>
      </c>
      <c r="AD18" s="2">
        <v>99.164065630114564</v>
      </c>
      <c r="AE18" s="4">
        <v>0.88627334829555782</v>
      </c>
      <c r="AF18" s="3">
        <v>454.78059000000002</v>
      </c>
      <c r="AG18" s="1">
        <v>120.24300000000001</v>
      </c>
      <c r="AH18" s="3">
        <v>829.16200000000003</v>
      </c>
      <c r="AI18" s="1">
        <v>23.777009999999997</v>
      </c>
      <c r="AJ18" s="3"/>
      <c r="AK18" s="3"/>
      <c r="AL18" s="2">
        <v>3.32186</v>
      </c>
      <c r="AM18" s="4">
        <v>0.19341476000000002</v>
      </c>
      <c r="AN18" s="4">
        <v>0.51960173999999992</v>
      </c>
      <c r="AO18" s="3">
        <v>195.95547299999998</v>
      </c>
      <c r="AP18" s="3">
        <v>267.01919999999996</v>
      </c>
      <c r="AQ18" s="1"/>
      <c r="AR18" s="3"/>
      <c r="AS18" s="3">
        <v>246.61938503684132</v>
      </c>
      <c r="AT18" s="3"/>
      <c r="AU18" s="1">
        <v>45.964423049890392</v>
      </c>
      <c r="AV18" s="3">
        <v>131.92520326151583</v>
      </c>
      <c r="AW18" s="1">
        <v>115.31465103013535</v>
      </c>
      <c r="AX18" s="1">
        <v>74.017967022146223</v>
      </c>
      <c r="AY18" s="4">
        <v>0.69502344830935225</v>
      </c>
      <c r="AZ18" s="1"/>
      <c r="BA18" s="1"/>
      <c r="BB18" s="1"/>
      <c r="BC18" s="84"/>
      <c r="BD18" s="2">
        <v>1.1918082089096318</v>
      </c>
      <c r="BE18" s="83"/>
      <c r="BF18" s="2">
        <v>12.982047772897547</v>
      </c>
      <c r="BG18" s="2">
        <v>12.982047772897547</v>
      </c>
      <c r="BH18" s="2"/>
      <c r="BI18" s="2"/>
      <c r="BJ18" s="2"/>
      <c r="BK18" s="2"/>
      <c r="BL18" s="4"/>
      <c r="BM18" s="2"/>
      <c r="BN18" s="2"/>
      <c r="BO18" s="2"/>
      <c r="BP18" s="2"/>
      <c r="BQ18" s="4"/>
      <c r="BR18" s="4">
        <v>0.76169708758553956</v>
      </c>
      <c r="BS18" s="4">
        <v>0.2019092215115238</v>
      </c>
      <c r="BT18" s="74">
        <v>7.1650715091280903E-2</v>
      </c>
      <c r="BU18" s="74">
        <v>2.3409335137786608E-2</v>
      </c>
      <c r="BV18" s="2"/>
    </row>
    <row r="19" spans="1:74">
      <c r="A19" t="s">
        <v>728</v>
      </c>
      <c r="B19" t="s">
        <v>1701</v>
      </c>
      <c r="C19" t="s">
        <v>1701</v>
      </c>
      <c r="D19">
        <v>709</v>
      </c>
      <c r="E19">
        <v>423</v>
      </c>
      <c r="F19" t="s">
        <v>636</v>
      </c>
      <c r="G19" s="2">
        <v>48.164000000000001</v>
      </c>
      <c r="H19" s="2">
        <v>0.58910000000000007</v>
      </c>
      <c r="I19" s="2">
        <v>14.574000000000002</v>
      </c>
      <c r="J19" s="2">
        <v>10.387</v>
      </c>
      <c r="K19" s="2">
        <f t="shared" si="0"/>
        <v>8.8289500000000007</v>
      </c>
      <c r="L19" s="2">
        <f t="shared" si="1"/>
        <v>1.7330923248053391</v>
      </c>
      <c r="M19" s="2">
        <v>0.15730469093412491</v>
      </c>
      <c r="N19" s="2">
        <v>10.468999999999999</v>
      </c>
      <c r="O19" s="2">
        <v>13.21</v>
      </c>
      <c r="P19" s="2">
        <v>1.6619999999999999</v>
      </c>
      <c r="Q19" s="29">
        <v>3.8029936303647237E-4</v>
      </c>
      <c r="R19" s="29">
        <v>4.4918146016032808E-4</v>
      </c>
      <c r="S19" s="2">
        <v>99.212404690934136</v>
      </c>
      <c r="T19" s="4">
        <v>0.15155070336000004</v>
      </c>
      <c r="U19" s="4">
        <f t="shared" si="2"/>
        <v>1.5460116000000003E-2</v>
      </c>
      <c r="V19" s="2">
        <v>40.334000000000003</v>
      </c>
      <c r="W19">
        <v>3.8E-3</v>
      </c>
      <c r="X19" s="4">
        <v>8.7999999999999995E-2</v>
      </c>
      <c r="Z19" s="2">
        <v>11.750999999999999</v>
      </c>
      <c r="AA19" s="2">
        <v>47.923000000000002</v>
      </c>
      <c r="AB19" s="4">
        <v>0.254</v>
      </c>
      <c r="AD19" s="2">
        <v>100.35380000000001</v>
      </c>
      <c r="AE19" s="4">
        <v>0.87909484061848586</v>
      </c>
      <c r="AF19" s="3">
        <v>154.60116000000002</v>
      </c>
      <c r="AG19" s="1">
        <v>76.884</v>
      </c>
      <c r="AH19" s="3">
        <v>952.99</v>
      </c>
      <c r="AI19" s="1">
        <v>3.2494499999999999</v>
      </c>
      <c r="AJ19" s="3"/>
      <c r="AK19" s="74">
        <f>IF(AJ19="",AF19/10000,AJ19/10000)</f>
        <v>1.5460116000000003E-2</v>
      </c>
      <c r="AL19" s="2">
        <v>2.1954023999999999</v>
      </c>
      <c r="AM19" s="4">
        <v>0.10900736</v>
      </c>
      <c r="AN19" s="4">
        <v>0.67774140000000005</v>
      </c>
      <c r="AO19" s="3">
        <v>196.035684</v>
      </c>
      <c r="AP19" s="3">
        <v>315.7056</v>
      </c>
      <c r="AQ19" s="1">
        <v>43.17</v>
      </c>
      <c r="AR19" s="3">
        <v>3606</v>
      </c>
      <c r="AS19" s="3">
        <v>218.35531328849194</v>
      </c>
      <c r="AT19" s="3">
        <v>413</v>
      </c>
      <c r="AU19" s="1">
        <v>50.036108155493075</v>
      </c>
      <c r="AV19" s="3">
        <v>138.94992984763078</v>
      </c>
      <c r="AW19" s="1">
        <v>169.39768013048575</v>
      </c>
      <c r="AX19" s="1">
        <v>69.166643854154614</v>
      </c>
      <c r="AY19" s="4">
        <v>0.10483019481264505</v>
      </c>
      <c r="AZ19" s="1">
        <v>41.76</v>
      </c>
      <c r="BA19" s="1">
        <v>14.51</v>
      </c>
      <c r="BB19" s="1">
        <v>20.149999999999999</v>
      </c>
      <c r="BC19" s="2">
        <v>0.39400000000000002</v>
      </c>
      <c r="BD19" s="2">
        <v>0.22966666630824439</v>
      </c>
      <c r="BE19" s="83">
        <v>8.6991057192551519E-4</v>
      </c>
      <c r="BF19" s="2">
        <v>1.35</v>
      </c>
      <c r="BG19" s="2">
        <v>1.102374818503159</v>
      </c>
      <c r="BH19" s="2">
        <v>0.40400000000000003</v>
      </c>
      <c r="BI19" s="2">
        <v>1.5549999999999999</v>
      </c>
      <c r="BJ19" s="2">
        <v>2.5249999999999999</v>
      </c>
      <c r="BK19" s="2">
        <v>1.2310000000000001</v>
      </c>
      <c r="BL19" s="4">
        <v>0.39900000000000002</v>
      </c>
      <c r="BM19" s="2">
        <v>1.7</v>
      </c>
      <c r="BN19" s="2">
        <v>2.5680000000000001</v>
      </c>
      <c r="BO19" s="2">
        <v>1.37</v>
      </c>
      <c r="BP19" s="2">
        <v>1.3879999999999999</v>
      </c>
      <c r="BQ19" s="4">
        <v>0.90100000000000002</v>
      </c>
      <c r="BR19" s="4">
        <v>0.63988390675686524</v>
      </c>
      <c r="BS19" s="4">
        <v>8.9371614313188949E-2</v>
      </c>
      <c r="BT19" s="74">
        <v>1.1933282489947572E-2</v>
      </c>
      <c r="BU19" s="74">
        <v>3.7387849236031785E-3</v>
      </c>
      <c r="BV19" s="2"/>
    </row>
    <row r="20" spans="1:74">
      <c r="A20" t="s">
        <v>816</v>
      </c>
      <c r="B20" t="s">
        <v>1831</v>
      </c>
      <c r="C20" t="s">
        <v>1831</v>
      </c>
      <c r="D20">
        <v>211</v>
      </c>
      <c r="E20">
        <v>146</v>
      </c>
      <c r="F20">
        <v>19</v>
      </c>
      <c r="G20" s="2">
        <v>48.21</v>
      </c>
      <c r="H20" s="2">
        <v>0.61059999999999992</v>
      </c>
      <c r="I20" s="2">
        <v>13.824</v>
      </c>
      <c r="J20" s="2">
        <v>10.135</v>
      </c>
      <c r="K20" s="2">
        <f t="shared" si="0"/>
        <v>8.614749999999999</v>
      </c>
      <c r="L20" s="2">
        <f t="shared" si="1"/>
        <v>1.6910456062291432</v>
      </c>
      <c r="M20" s="2">
        <v>0.13425228785131366</v>
      </c>
      <c r="N20" s="2">
        <v>11.816000000000001</v>
      </c>
      <c r="O20" s="2">
        <v>12.658999999999999</v>
      </c>
      <c r="P20" s="2">
        <v>1.7210000000000001</v>
      </c>
      <c r="Q20" s="29">
        <v>8.2252486756355814E-4</v>
      </c>
      <c r="R20" s="29">
        <v>7.4434734601036339E-4</v>
      </c>
      <c r="S20" s="2">
        <v>99.109852287851311</v>
      </c>
      <c r="T20" s="4">
        <v>0.11146698891000001</v>
      </c>
      <c r="U20" s="4">
        <f t="shared" si="2"/>
        <v>0.1047</v>
      </c>
      <c r="V20" s="2">
        <v>51.771000000000001</v>
      </c>
      <c r="W20" s="4">
        <v>0.128</v>
      </c>
      <c r="X20" s="2">
        <v>4.633</v>
      </c>
      <c r="Y20" s="2">
        <v>1.802</v>
      </c>
      <c r="Z20" s="2">
        <v>3.6589999999999998</v>
      </c>
      <c r="AA20" s="2">
        <v>17.72</v>
      </c>
      <c r="AB20" s="2">
        <v>20.126999999999999</v>
      </c>
      <c r="AC20" s="2">
        <v>0.26100000000000001</v>
      </c>
      <c r="AD20" s="2">
        <v>100.10099999999998</v>
      </c>
      <c r="AE20" s="4">
        <v>0.89620330897411915</v>
      </c>
      <c r="AF20" s="3">
        <v>693.14648999999997</v>
      </c>
      <c r="AG20" s="1">
        <v>52.745999999999995</v>
      </c>
      <c r="AH20" s="3">
        <v>986.375</v>
      </c>
      <c r="AI20" s="1">
        <v>39.673169999999999</v>
      </c>
      <c r="AJ20" s="3">
        <v>1047</v>
      </c>
      <c r="AK20" s="3"/>
      <c r="AL20" s="2"/>
      <c r="AM20" s="4"/>
      <c r="AN20" s="4"/>
      <c r="AO20" s="3">
        <v>324.85454999999996</v>
      </c>
      <c r="AP20" s="3">
        <v>682.81920000000002</v>
      </c>
      <c r="AQ20" s="1">
        <v>37.04</v>
      </c>
      <c r="AR20" s="3">
        <v>4167</v>
      </c>
      <c r="AS20" s="3">
        <v>208.26553785772001</v>
      </c>
      <c r="AT20" s="3">
        <v>309</v>
      </c>
      <c r="AU20" s="1">
        <v>42.809409621440572</v>
      </c>
      <c r="AV20" s="3">
        <v>161.9716719161035</v>
      </c>
      <c r="AW20" s="1">
        <v>101.79770227260683</v>
      </c>
      <c r="AX20" s="1">
        <v>64.376673382401151</v>
      </c>
      <c r="AY20" s="4">
        <v>1.1892593710566868</v>
      </c>
      <c r="AZ20" s="1">
        <v>109</v>
      </c>
      <c r="BA20" s="1">
        <v>14.08</v>
      </c>
      <c r="BB20" s="1">
        <v>36.380000000000003</v>
      </c>
      <c r="BC20" s="2">
        <v>2.714</v>
      </c>
      <c r="BD20" s="2">
        <v>2.5585853219495398</v>
      </c>
      <c r="BE20" s="83"/>
      <c r="BF20" s="2">
        <v>18.29</v>
      </c>
      <c r="BG20" s="2">
        <v>18.200479161213817</v>
      </c>
      <c r="BH20" s="2">
        <v>2.552</v>
      </c>
      <c r="BI20" s="2">
        <v>6.1870000000000003</v>
      </c>
      <c r="BJ20" s="2">
        <v>4.6870000000000003</v>
      </c>
      <c r="BK20" s="2">
        <v>1.5169999999999999</v>
      </c>
      <c r="BL20" s="4">
        <v>0.46899999999999997</v>
      </c>
      <c r="BM20" s="2">
        <v>1.675</v>
      </c>
      <c r="BN20" s="2">
        <v>2.4260000000000002</v>
      </c>
      <c r="BO20" s="2">
        <v>1.393</v>
      </c>
      <c r="BP20" s="2">
        <v>1.5720000000000001</v>
      </c>
      <c r="BQ20" s="4">
        <v>1.1020000000000001</v>
      </c>
      <c r="BR20" s="4">
        <v>0.97557590794170423</v>
      </c>
      <c r="BS20" s="4">
        <v>0.23422138720741664</v>
      </c>
      <c r="BT20" s="74">
        <v>0.1673837554885049</v>
      </c>
      <c r="BU20" s="74">
        <v>5.1959341157158792E-2</v>
      </c>
      <c r="BV20" s="2"/>
    </row>
    <row r="21" spans="1:74">
      <c r="A21" t="s">
        <v>838</v>
      </c>
      <c r="B21" t="s">
        <v>1707</v>
      </c>
      <c r="C21" t="s">
        <v>1707</v>
      </c>
      <c r="D21">
        <v>40</v>
      </c>
      <c r="E21">
        <v>33.1</v>
      </c>
      <c r="F21" t="s">
        <v>636</v>
      </c>
      <c r="G21" s="2">
        <v>48.241</v>
      </c>
      <c r="H21" s="2">
        <v>0.87429999999999997</v>
      </c>
      <c r="I21" s="2">
        <v>13.31</v>
      </c>
      <c r="J21" s="2">
        <v>11.073</v>
      </c>
      <c r="K21" s="2">
        <f t="shared" si="0"/>
        <v>9.4120500000000007</v>
      </c>
      <c r="L21" s="2">
        <f t="shared" si="1"/>
        <v>1.8475528364849831</v>
      </c>
      <c r="M21" s="2"/>
      <c r="N21" s="2">
        <v>10.993</v>
      </c>
      <c r="O21" s="2">
        <v>13.487</v>
      </c>
      <c r="P21" s="2">
        <v>1.6930000000000001</v>
      </c>
      <c r="Q21" s="29"/>
      <c r="R21" s="29"/>
      <c r="S21" s="2">
        <v>99.671299999999988</v>
      </c>
      <c r="T21" s="4">
        <v>0.125937196</v>
      </c>
      <c r="U21" s="4">
        <f t="shared" si="2"/>
        <v>1.98929316E-2</v>
      </c>
      <c r="V21" s="2"/>
      <c r="W21" s="2">
        <v>0.276313594073955</v>
      </c>
      <c r="X21" s="2">
        <v>30.583994198124962</v>
      </c>
      <c r="Y21" s="2">
        <v>29.351784927254627</v>
      </c>
      <c r="Z21" s="2">
        <v>11.920210661838626</v>
      </c>
      <c r="AA21" s="2">
        <v>14.889195356349941</v>
      </c>
      <c r="AB21" s="2"/>
      <c r="AC21" s="2"/>
      <c r="AD21" s="2"/>
      <c r="AE21" s="4">
        <v>0.69010914580288862</v>
      </c>
      <c r="AF21" s="3">
        <v>198.929316</v>
      </c>
      <c r="AG21" s="1">
        <v>115.94449999999999</v>
      </c>
      <c r="AH21" s="3">
        <v>817.31082000000004</v>
      </c>
      <c r="AI21" s="1">
        <v>22.655696000000002</v>
      </c>
      <c r="AJ21" s="3"/>
      <c r="AK21" s="3"/>
      <c r="AL21" s="2">
        <v>3.5622737476655999</v>
      </c>
      <c r="AM21" s="4"/>
      <c r="AN21" s="4"/>
      <c r="AO21">
        <v>244.65288676282859</v>
      </c>
      <c r="AP21">
        <v>521.53123056325205</v>
      </c>
      <c r="AQ21" s="1">
        <v>38.365763227328799</v>
      </c>
      <c r="AR21" s="3">
        <v>4965.1737287995666</v>
      </c>
      <c r="AS21" s="3"/>
      <c r="AT21" s="3">
        <v>633.51338013124803</v>
      </c>
      <c r="AU21" s="1"/>
      <c r="AV21" s="3"/>
      <c r="AW21" s="1"/>
      <c r="AX21" s="1"/>
      <c r="AY21" s="4"/>
      <c r="AZ21" s="1">
        <v>101.31850434340481</v>
      </c>
      <c r="BA21" s="1">
        <v>16.802047484848561</v>
      </c>
      <c r="BB21" s="1">
        <v>34.7588045842746</v>
      </c>
      <c r="BC21" s="2">
        <v>1.489894524777102</v>
      </c>
      <c r="BD21" s="2"/>
      <c r="BE21" s="83"/>
      <c r="BF21" s="2">
        <v>15.509481347558442</v>
      </c>
      <c r="BG21" s="2"/>
      <c r="BH21" s="2">
        <v>1.8267599650135</v>
      </c>
      <c r="BI21" s="2">
        <v>5.0522600508487194</v>
      </c>
      <c r="BJ21" s="2">
        <v>4.7368519389029151</v>
      </c>
      <c r="BK21" s="2">
        <v>1.8462285547022241</v>
      </c>
      <c r="BL21" s="4">
        <v>0.87889228658249996</v>
      </c>
      <c r="BM21" s="2">
        <v>2.5213744697442801</v>
      </c>
      <c r="BN21" s="2">
        <v>3.2544565649151798</v>
      </c>
      <c r="BO21" s="2">
        <v>2.18366697539</v>
      </c>
      <c r="BP21" s="2">
        <v>2.1664315806786334</v>
      </c>
      <c r="BQ21" s="4">
        <v>1.1514032968841761</v>
      </c>
      <c r="BR21" s="4"/>
      <c r="BS21" s="4"/>
      <c r="BT21" s="101"/>
      <c r="BU21" s="74"/>
      <c r="BV21" s="2"/>
    </row>
    <row r="22" spans="1:74">
      <c r="A22" t="s">
        <v>845</v>
      </c>
      <c r="B22" t="s">
        <v>1773</v>
      </c>
      <c r="C22" t="s">
        <v>1773</v>
      </c>
      <c r="D22">
        <v>116.6</v>
      </c>
      <c r="E22">
        <v>85.6</v>
      </c>
      <c r="F22" t="s">
        <v>636</v>
      </c>
      <c r="G22" s="2">
        <v>48.244499999999995</v>
      </c>
      <c r="H22" s="2">
        <v>0.89869999999999994</v>
      </c>
      <c r="I22" s="2">
        <v>13.35</v>
      </c>
      <c r="J22" s="2">
        <v>10.993599999999999</v>
      </c>
      <c r="K22" s="2">
        <f t="shared" si="0"/>
        <v>9.3445599999999995</v>
      </c>
      <c r="L22" s="2">
        <f t="shared" si="1"/>
        <v>1.8343047830923245</v>
      </c>
      <c r="M22" s="2"/>
      <c r="N22" s="2">
        <v>10.669</v>
      </c>
      <c r="O22" s="2">
        <v>13.5975</v>
      </c>
      <c r="P22" s="2">
        <v>1.65</v>
      </c>
      <c r="Q22" s="29"/>
      <c r="R22" s="29"/>
      <c r="S22" s="2">
        <v>99.403299999999987</v>
      </c>
      <c r="T22" s="4">
        <v>0.12243737</v>
      </c>
      <c r="U22" s="4">
        <f t="shared" si="2"/>
        <v>4.8164920200000003E-2</v>
      </c>
      <c r="V22" s="2"/>
      <c r="W22" s="2">
        <v>0.35302756200326629</v>
      </c>
      <c r="X22" s="2">
        <v>30.977933214078611</v>
      </c>
      <c r="Y22" s="2">
        <v>28.318458913654009</v>
      </c>
      <c r="Z22" s="2">
        <v>11.053863430058913</v>
      </c>
      <c r="AA22" s="2">
        <v>15.392943110174418</v>
      </c>
      <c r="AB22" s="2"/>
      <c r="AC22" s="2"/>
      <c r="AD22" s="2"/>
      <c r="AE22" s="4">
        <v>0.71286883515077748</v>
      </c>
      <c r="AF22" s="3">
        <v>481.649202</v>
      </c>
      <c r="AG22" s="1">
        <v>110.14200000000001</v>
      </c>
      <c r="AH22" s="3">
        <v>826.49193000000002</v>
      </c>
      <c r="AI22" s="1">
        <v>21.176190399999999</v>
      </c>
      <c r="AJ22" s="3"/>
      <c r="AK22" s="3"/>
      <c r="AL22" s="2">
        <v>3.4264829934719998</v>
      </c>
      <c r="AM22" s="4"/>
      <c r="AN22" s="4"/>
      <c r="AO22">
        <v>240.87585769732803</v>
      </c>
      <c r="AP22">
        <v>502.81436316383997</v>
      </c>
      <c r="AQ22" s="1">
        <v>37.958610536639995</v>
      </c>
      <c r="AR22" s="3">
        <v>4817.9627584041609</v>
      </c>
      <c r="AS22" s="3"/>
      <c r="AT22" s="3">
        <v>420.37458786000002</v>
      </c>
      <c r="AU22" s="1"/>
      <c r="AV22" s="3"/>
      <c r="AW22" s="1"/>
      <c r="AX22" s="1"/>
      <c r="AY22" s="4"/>
      <c r="AZ22" s="1">
        <v>98.986259647871989</v>
      </c>
      <c r="BA22" s="1">
        <v>16.192617821107198</v>
      </c>
      <c r="BB22" s="1">
        <v>32.742321978671995</v>
      </c>
      <c r="BC22" s="2">
        <v>1.5040356748876802</v>
      </c>
      <c r="BD22" s="2"/>
      <c r="BE22" s="83"/>
      <c r="BF22" s="2">
        <v>15.1571663410464</v>
      </c>
      <c r="BG22" s="2"/>
      <c r="BH22" s="2">
        <v>1.8382937351760003</v>
      </c>
      <c r="BI22" s="2">
        <v>4.9329329360256002</v>
      </c>
      <c r="BJ22" s="2">
        <v>4.50047728204704</v>
      </c>
      <c r="BK22" s="2">
        <v>1.7980790866819201</v>
      </c>
      <c r="BL22" s="4">
        <v>0.70455451008578351</v>
      </c>
      <c r="BM22" s="2">
        <v>2.4229391007484082</v>
      </c>
      <c r="BN22" s="2">
        <v>3.2513624852050942</v>
      </c>
      <c r="BO22" s="2">
        <v>1.98311975702682</v>
      </c>
      <c r="BP22" s="2">
        <v>1.9756394891138891</v>
      </c>
      <c r="BQ22" s="4">
        <v>1.004260629879357</v>
      </c>
      <c r="BR22" s="4"/>
      <c r="BS22" s="4"/>
      <c r="BT22" s="101"/>
      <c r="BU22" s="74"/>
      <c r="BV22" s="2"/>
    </row>
    <row r="23" spans="1:74">
      <c r="A23" s="93" t="s">
        <v>798</v>
      </c>
      <c r="B23" t="s">
        <v>1789</v>
      </c>
      <c r="C23" t="s">
        <v>1789</v>
      </c>
      <c r="D23" s="94">
        <v>176</v>
      </c>
      <c r="E23" s="94">
        <v>92</v>
      </c>
      <c r="F23" s="93" t="s">
        <v>636</v>
      </c>
      <c r="G23" s="95">
        <v>48.265499999999996</v>
      </c>
      <c r="H23" s="95">
        <v>0.52889999999999993</v>
      </c>
      <c r="I23" s="95">
        <v>13.936</v>
      </c>
      <c r="J23" s="95">
        <v>10.176399999999999</v>
      </c>
      <c r="K23" s="2">
        <f t="shared" si="0"/>
        <v>8.6499399999999991</v>
      </c>
      <c r="L23" s="2">
        <f t="shared" si="1"/>
        <v>1.6979532814238041</v>
      </c>
      <c r="M23" s="95">
        <v>0.13680282199284996</v>
      </c>
      <c r="N23" s="95">
        <v>11.977</v>
      </c>
      <c r="O23" s="95">
        <v>12.673499999999999</v>
      </c>
      <c r="P23" s="95">
        <v>1.5620000000000001</v>
      </c>
      <c r="Q23" s="96"/>
      <c r="R23" s="96"/>
      <c r="S23" s="95">
        <v>99.25610282199284</v>
      </c>
      <c r="T23" s="97">
        <v>0.11100968064</v>
      </c>
      <c r="U23" s="4">
        <f t="shared" si="2"/>
        <v>5.3544791999999994E-2</v>
      </c>
      <c r="V23" s="95">
        <v>51.554000000000002</v>
      </c>
      <c r="W23" s="97">
        <v>0.107</v>
      </c>
      <c r="X23" s="95">
        <v>5.0990000000000002</v>
      </c>
      <c r="Y23" s="95">
        <v>1.1599999999999999</v>
      </c>
      <c r="Z23" s="95">
        <v>3.431</v>
      </c>
      <c r="AA23" s="95">
        <v>17.827999999999999</v>
      </c>
      <c r="AB23" s="95">
        <v>19.992000000000001</v>
      </c>
      <c r="AC23" s="95">
        <v>0.19600000000000001</v>
      </c>
      <c r="AD23" s="95">
        <v>99.367000000000004</v>
      </c>
      <c r="AE23" s="97">
        <v>0.90257312671807599</v>
      </c>
      <c r="AF23" s="98">
        <v>535.44791999999995</v>
      </c>
      <c r="AG23" s="99">
        <v>52.298999999999999</v>
      </c>
      <c r="AH23" s="98">
        <v>803.66800000000001</v>
      </c>
      <c r="AI23" s="99">
        <v>19.06344</v>
      </c>
      <c r="AJ23" s="98"/>
      <c r="AK23" s="98"/>
      <c r="AL23" s="95"/>
      <c r="AM23" s="97"/>
      <c r="AN23" s="97"/>
      <c r="AO23" s="98"/>
      <c r="AP23" s="98"/>
      <c r="AQ23" s="99"/>
      <c r="AR23" s="98"/>
      <c r="AS23" s="98">
        <v>192.84366541061939</v>
      </c>
      <c r="AT23" s="98"/>
      <c r="AU23" s="99">
        <v>45.76421261356208</v>
      </c>
      <c r="AV23" s="98">
        <v>177.81378553373585</v>
      </c>
      <c r="AW23" s="99">
        <v>112.51318717799478</v>
      </c>
      <c r="AX23" s="99">
        <v>62.637888318114072</v>
      </c>
      <c r="AY23" s="97">
        <v>0.57042385788985228</v>
      </c>
      <c r="AZ23" s="99"/>
      <c r="BA23" s="99"/>
      <c r="BB23" s="99"/>
      <c r="BC23" s="100"/>
      <c r="BD23" s="95">
        <v>0.89602899256830326</v>
      </c>
      <c r="BE23" s="83"/>
      <c r="BF23" s="95">
        <v>9.5626691856499395</v>
      </c>
      <c r="BG23" s="95">
        <v>9.5626691856499395</v>
      </c>
      <c r="BH23" s="95"/>
      <c r="BI23" s="95"/>
      <c r="BJ23" s="95"/>
      <c r="BK23" s="95"/>
      <c r="BL23" s="97"/>
      <c r="BM23" s="95"/>
      <c r="BN23" s="95"/>
      <c r="BO23" s="95"/>
      <c r="BP23" s="95"/>
      <c r="BQ23" s="97"/>
      <c r="BR23" s="97">
        <v>0.67199764291356467</v>
      </c>
      <c r="BS23" s="97">
        <v>0.12722233953833451</v>
      </c>
      <c r="BT23" s="83">
        <v>6.6408464463711875E-2</v>
      </c>
      <c r="BU23" s="83">
        <v>1.8094751801105133E-2</v>
      </c>
      <c r="BV23" s="2"/>
    </row>
    <row r="24" spans="1:74">
      <c r="A24" t="s">
        <v>766</v>
      </c>
      <c r="B24" t="s">
        <v>1791</v>
      </c>
      <c r="C24" t="s">
        <v>1791</v>
      </c>
      <c r="D24">
        <v>80</v>
      </c>
      <c r="E24">
        <v>67</v>
      </c>
      <c r="F24" t="s">
        <v>636</v>
      </c>
      <c r="G24" s="2">
        <v>48.284499999999994</v>
      </c>
      <c r="H24" s="2">
        <v>0.63639999999999997</v>
      </c>
      <c r="I24" s="2">
        <v>14.446999999999999</v>
      </c>
      <c r="J24" s="2">
        <v>9.8326000000000011</v>
      </c>
      <c r="K24" s="2">
        <f t="shared" si="0"/>
        <v>8.3577100000000009</v>
      </c>
      <c r="L24" s="2">
        <f t="shared" si="1"/>
        <v>1.6405895439377085</v>
      </c>
      <c r="M24" s="2"/>
      <c r="N24" s="2">
        <v>11.87</v>
      </c>
      <c r="O24" s="2">
        <v>12.6325</v>
      </c>
      <c r="P24" s="2">
        <v>1.47</v>
      </c>
      <c r="Q24" s="29">
        <v>4.9641087833137245E-4</v>
      </c>
      <c r="R24" s="29">
        <v>5.9970503457575715E-4</v>
      </c>
      <c r="S24" s="2">
        <v>99.173000000000002</v>
      </c>
      <c r="T24" s="4">
        <v>0.12614194251000002</v>
      </c>
      <c r="U24" s="4">
        <f t="shared" si="2"/>
        <v>5.4016137000000006E-2</v>
      </c>
      <c r="V24" s="2">
        <v>51.621000000000002</v>
      </c>
      <c r="W24" s="4">
        <v>0.14741063829787235</v>
      </c>
      <c r="X24" s="2">
        <v>5.0570000000000004</v>
      </c>
      <c r="Y24" s="2">
        <v>1.2031384615384617</v>
      </c>
      <c r="Z24" s="2">
        <v>3.56</v>
      </c>
      <c r="AA24" s="2">
        <v>17.594000000000001</v>
      </c>
      <c r="AB24" s="2">
        <v>20.023</v>
      </c>
      <c r="AC24" s="2">
        <v>0.21299999999999999</v>
      </c>
      <c r="AD24" s="2">
        <v>99.418549099836326</v>
      </c>
      <c r="AE24" s="4">
        <v>0.89807593352898119</v>
      </c>
      <c r="AF24" s="3">
        <v>540.16137000000003</v>
      </c>
      <c r="AG24" s="1">
        <v>55.875</v>
      </c>
      <c r="AH24" s="3">
        <v>1024.616</v>
      </c>
      <c r="AI24" s="1">
        <v>22.499639999999999</v>
      </c>
      <c r="AJ24" s="3"/>
      <c r="AK24" s="3"/>
      <c r="AL24" s="2">
        <v>1.8034725</v>
      </c>
      <c r="AM24" s="4">
        <v>0.12114564</v>
      </c>
      <c r="AN24" s="4">
        <v>0.48172295999999998</v>
      </c>
      <c r="AO24" s="3">
        <v>261.72849300000001</v>
      </c>
      <c r="AP24" s="3">
        <v>412.09560000000005</v>
      </c>
      <c r="AQ24" s="1">
        <v>34.36</v>
      </c>
      <c r="AR24" s="3">
        <v>3035</v>
      </c>
      <c r="AS24" s="3"/>
      <c r="AT24" s="3">
        <v>447</v>
      </c>
      <c r="AU24" s="1"/>
      <c r="AV24" s="3"/>
      <c r="AW24" s="1"/>
      <c r="AX24" s="1"/>
      <c r="AY24" s="4"/>
      <c r="AZ24" s="1">
        <v>92.2</v>
      </c>
      <c r="BA24" s="1">
        <v>11.16</v>
      </c>
      <c r="BB24" s="1">
        <v>25.53</v>
      </c>
      <c r="BC24" s="2">
        <v>1.294</v>
      </c>
      <c r="BD24" s="2"/>
      <c r="BE24" s="83"/>
      <c r="BF24" s="2">
        <v>11.5</v>
      </c>
      <c r="BG24" s="2"/>
      <c r="BH24" s="2">
        <v>1.2989999999999999</v>
      </c>
      <c r="BI24" s="2">
        <v>3.472</v>
      </c>
      <c r="BJ24" s="2">
        <v>3.1219999999999999</v>
      </c>
      <c r="BK24" s="2">
        <v>1.0129999999999999</v>
      </c>
      <c r="BL24" s="4">
        <v>0.371</v>
      </c>
      <c r="BM24" s="2">
        <v>1.2290000000000001</v>
      </c>
      <c r="BN24" s="2">
        <v>1.9059999999999999</v>
      </c>
      <c r="BO24" s="2">
        <v>1.147</v>
      </c>
      <c r="BP24" s="2">
        <v>1.224</v>
      </c>
      <c r="BQ24" s="4">
        <v>0.65200000000000002</v>
      </c>
      <c r="BR24" s="4"/>
      <c r="BS24" s="4"/>
      <c r="BT24" s="74"/>
      <c r="BU24" s="74"/>
      <c r="BV24" s="2"/>
    </row>
    <row r="25" spans="1:74">
      <c r="A25" t="s">
        <v>776</v>
      </c>
      <c r="B25" t="s">
        <v>1725</v>
      </c>
      <c r="C25" t="s">
        <v>1725</v>
      </c>
      <c r="D25">
        <v>280</v>
      </c>
      <c r="E25">
        <v>156</v>
      </c>
      <c r="F25" t="s">
        <v>636</v>
      </c>
      <c r="G25" s="2">
        <v>48.288000000000004</v>
      </c>
      <c r="H25" s="2">
        <v>0.83850000000000002</v>
      </c>
      <c r="I25" s="2">
        <v>12.186999999999999</v>
      </c>
      <c r="J25" s="2">
        <v>10.7614</v>
      </c>
      <c r="K25" s="2">
        <f t="shared" si="0"/>
        <v>9.1471900000000002</v>
      </c>
      <c r="L25" s="2">
        <f t="shared" si="1"/>
        <v>1.7955617352614015</v>
      </c>
      <c r="M25" s="2"/>
      <c r="N25" s="2">
        <v>11.113</v>
      </c>
      <c r="O25" s="2">
        <v>13.418999999999999</v>
      </c>
      <c r="P25" s="2">
        <v>1.585</v>
      </c>
      <c r="Q25" s="29">
        <v>6.2290412911146346E-4</v>
      </c>
      <c r="R25" s="29">
        <v>6.1587850777301931E-4</v>
      </c>
      <c r="S25" s="2">
        <v>98.19189999999999</v>
      </c>
      <c r="T25" s="4">
        <v>0.14969485584</v>
      </c>
      <c r="U25" s="4">
        <f t="shared" si="2"/>
        <v>3.2657474999999998E-2</v>
      </c>
      <c r="V25" s="2">
        <v>50.838999999999999</v>
      </c>
      <c r="W25" s="4">
        <v>0.17094255319148935</v>
      </c>
      <c r="X25" s="2">
        <v>6.0179999999999998</v>
      </c>
      <c r="Y25" s="2">
        <v>0.83512307692307697</v>
      </c>
      <c r="Z25" s="2">
        <v>3.9350000000000001</v>
      </c>
      <c r="AA25" s="2">
        <v>17.2</v>
      </c>
      <c r="AB25" s="2">
        <v>19.917999999999999</v>
      </c>
      <c r="AC25" s="2">
        <v>0.248</v>
      </c>
      <c r="AD25" s="2">
        <v>99.164065630114564</v>
      </c>
      <c r="AE25" s="4">
        <v>0.88627334829555782</v>
      </c>
      <c r="AF25" s="3">
        <v>326.57474999999999</v>
      </c>
      <c r="AG25" s="1">
        <v>120.69</v>
      </c>
      <c r="AH25" s="3">
        <v>856.47699999999998</v>
      </c>
      <c r="AI25" s="1">
        <v>25.5474</v>
      </c>
      <c r="AJ25" s="3"/>
      <c r="AK25" s="3"/>
      <c r="AL25" s="2"/>
      <c r="AM25" s="4"/>
      <c r="AN25" s="4"/>
      <c r="AO25" s="3">
        <v>268.78706099999999</v>
      </c>
      <c r="AP25" s="3">
        <v>517.10400000000004</v>
      </c>
      <c r="AQ25" s="1">
        <v>41.35</v>
      </c>
      <c r="AR25" s="3">
        <v>4646</v>
      </c>
      <c r="AS25" s="3"/>
      <c r="AT25" s="3">
        <v>640</v>
      </c>
      <c r="AU25" s="1"/>
      <c r="AV25" s="3"/>
      <c r="AW25" s="1"/>
      <c r="AX25" s="1"/>
      <c r="AY25" s="4"/>
      <c r="AZ25" s="1">
        <v>97.38</v>
      </c>
      <c r="BA25" s="1">
        <v>16.98</v>
      </c>
      <c r="BB25" s="1">
        <v>32.68</v>
      </c>
      <c r="BC25" s="2">
        <v>1.4770000000000001</v>
      </c>
      <c r="BD25" s="2"/>
      <c r="BE25" s="83"/>
      <c r="BF25" s="2">
        <v>13.75</v>
      </c>
      <c r="BG25" s="2"/>
      <c r="BH25" s="2">
        <v>1.71</v>
      </c>
      <c r="BI25" s="2">
        <v>4.7160000000000002</v>
      </c>
      <c r="BJ25" s="2">
        <v>4.6509999999999998</v>
      </c>
      <c r="BK25" s="2">
        <v>1.6040000000000001</v>
      </c>
      <c r="BL25" s="4">
        <v>0.51400000000000001</v>
      </c>
      <c r="BM25" s="2">
        <v>2.1320000000000001</v>
      </c>
      <c r="BN25" s="2">
        <v>3.0139999999999998</v>
      </c>
      <c r="BO25" s="2">
        <v>1.7649999999999999</v>
      </c>
      <c r="BP25" s="2">
        <v>1.764</v>
      </c>
      <c r="BQ25" s="4">
        <v>1.0049999999999999</v>
      </c>
      <c r="BR25" s="4"/>
      <c r="BS25" s="4"/>
      <c r="BT25" s="74"/>
      <c r="BU25" s="74"/>
      <c r="BV25" s="2"/>
    </row>
    <row r="26" spans="1:74">
      <c r="A26" t="s">
        <v>756</v>
      </c>
      <c r="B26" t="s">
        <v>1777</v>
      </c>
      <c r="C26" t="s">
        <v>1777</v>
      </c>
      <c r="D26">
        <v>194</v>
      </c>
      <c r="E26">
        <v>159</v>
      </c>
      <c r="F26" t="s">
        <v>636</v>
      </c>
      <c r="G26" s="2">
        <v>48.291499999999999</v>
      </c>
      <c r="H26" s="2">
        <v>0.4945</v>
      </c>
      <c r="I26" s="2">
        <v>14.161999999999999</v>
      </c>
      <c r="J26" s="2">
        <v>9.1828000000000003</v>
      </c>
      <c r="K26" s="2">
        <f t="shared" si="0"/>
        <v>7.8053800000000004</v>
      </c>
      <c r="L26" s="2">
        <f t="shared" si="1"/>
        <v>1.5321690767519467</v>
      </c>
      <c r="M26" s="2">
        <v>0.14512219514068767</v>
      </c>
      <c r="N26" s="2">
        <v>11.737</v>
      </c>
      <c r="O26" s="2">
        <v>12.7705</v>
      </c>
      <c r="P26" s="2">
        <v>1.52</v>
      </c>
      <c r="Q26" s="29">
        <v>4.474163722696813E-4</v>
      </c>
      <c r="R26" s="29">
        <v>7.0207576833570097E-4</v>
      </c>
      <c r="S26" s="2">
        <v>98.303422195140669</v>
      </c>
      <c r="T26" s="4">
        <v>0.13166559458999999</v>
      </c>
      <c r="U26" s="4">
        <f t="shared" si="2"/>
        <v>4.8764006999999998E-2</v>
      </c>
      <c r="V26" s="2">
        <v>51.817</v>
      </c>
      <c r="W26" s="4">
        <v>0.14892340425531914</v>
      </c>
      <c r="X26" s="2">
        <v>5.1180000000000003</v>
      </c>
      <c r="Y26" s="2">
        <v>1.0832923076923076</v>
      </c>
      <c r="Z26" s="2">
        <v>3.399</v>
      </c>
      <c r="AA26" s="2">
        <v>17.795999999999999</v>
      </c>
      <c r="AB26" s="2">
        <v>19.975000000000001</v>
      </c>
      <c r="AC26" s="2">
        <v>0.22700000000000001</v>
      </c>
      <c r="AD26" s="2">
        <v>99.564215711947639</v>
      </c>
      <c r="AE26" s="4">
        <v>0.90323711345886548</v>
      </c>
      <c r="AF26" s="3">
        <v>487.64006999999998</v>
      </c>
      <c r="AG26" s="1">
        <v>61.686000000000007</v>
      </c>
      <c r="AH26" s="3">
        <v>826.73400000000004</v>
      </c>
      <c r="AI26" s="1">
        <v>22.843260000000001</v>
      </c>
      <c r="AJ26" s="3"/>
      <c r="AK26" s="3"/>
      <c r="AL26" s="2">
        <v>1.7531488000000002</v>
      </c>
      <c r="AM26" s="4">
        <v>0.13468532</v>
      </c>
      <c r="AN26" s="4">
        <v>0.56036814000000001</v>
      </c>
      <c r="AO26" s="3">
        <v>306.40602000000001</v>
      </c>
      <c r="AP26" s="3">
        <v>371.4228</v>
      </c>
      <c r="AQ26" s="1">
        <v>31.03</v>
      </c>
      <c r="AR26" s="3">
        <v>3058</v>
      </c>
      <c r="AS26" s="3">
        <v>180.60000752899924</v>
      </c>
      <c r="AT26" s="3">
        <v>187</v>
      </c>
      <c r="AU26" s="1">
        <v>49.544713574774853</v>
      </c>
      <c r="AV26" s="3">
        <v>156.60460342225937</v>
      </c>
      <c r="AW26" s="1">
        <v>65.726965571131856</v>
      </c>
      <c r="AX26" s="1">
        <v>67.998286995810261</v>
      </c>
      <c r="AY26" s="4">
        <v>0.61983550902331264</v>
      </c>
      <c r="AZ26" s="1">
        <v>98.23</v>
      </c>
      <c r="BA26" s="1">
        <v>12.04</v>
      </c>
      <c r="BB26" s="1">
        <v>28.31</v>
      </c>
      <c r="BC26" s="2">
        <v>1.4610000000000001</v>
      </c>
      <c r="BD26" s="2">
        <v>1.3813994556802571</v>
      </c>
      <c r="BE26" s="83">
        <v>7.227483987380082E-3</v>
      </c>
      <c r="BF26" s="2">
        <v>10.4</v>
      </c>
      <c r="BG26" s="2">
        <v>10.343377606934451</v>
      </c>
      <c r="BH26" s="2">
        <v>1.5620000000000001</v>
      </c>
      <c r="BI26" s="2">
        <v>4.0620000000000003</v>
      </c>
      <c r="BJ26" s="2">
        <v>3.5329999999999999</v>
      </c>
      <c r="BK26" s="2">
        <v>1.0860000000000001</v>
      </c>
      <c r="BL26" s="4">
        <v>0.34399999999999997</v>
      </c>
      <c r="BM26" s="2">
        <v>1.36</v>
      </c>
      <c r="BN26" s="2">
        <v>1.9930000000000001</v>
      </c>
      <c r="BO26" s="2">
        <v>1.1319999999999999</v>
      </c>
      <c r="BP26" s="2">
        <v>1.4179999999999999</v>
      </c>
      <c r="BQ26" s="4">
        <v>0.77400000000000002</v>
      </c>
      <c r="BR26" s="4">
        <v>0.69965541152668786</v>
      </c>
      <c r="BS26" s="4">
        <v>0.1595842500350716</v>
      </c>
      <c r="BT26" s="74">
        <v>7.5647032517104043E-2</v>
      </c>
      <c r="BU26" s="74">
        <v>2.4299440245275094E-2</v>
      </c>
      <c r="BV26" s="2"/>
    </row>
    <row r="27" spans="1:74">
      <c r="A27" t="s">
        <v>705</v>
      </c>
      <c r="B27" t="s">
        <v>1767</v>
      </c>
      <c r="C27" t="s">
        <v>1767</v>
      </c>
      <c r="D27">
        <v>387</v>
      </c>
      <c r="E27">
        <v>335</v>
      </c>
      <c r="F27">
        <v>54</v>
      </c>
      <c r="G27" s="2">
        <v>48.298000000000002</v>
      </c>
      <c r="H27" s="2">
        <v>0.88579999999999992</v>
      </c>
      <c r="I27" s="2">
        <v>14.975</v>
      </c>
      <c r="J27" s="2">
        <v>10.280799999999999</v>
      </c>
      <c r="K27" s="2">
        <f t="shared" si="0"/>
        <v>8.7386799999999987</v>
      </c>
      <c r="L27" s="2">
        <f t="shared" si="1"/>
        <v>1.7153726362625137</v>
      </c>
      <c r="M27" s="2">
        <v>0.15327562518712093</v>
      </c>
      <c r="N27" s="2">
        <v>10.839</v>
      </c>
      <c r="O27" s="2">
        <v>12.699</v>
      </c>
      <c r="P27" s="2">
        <v>1.573</v>
      </c>
      <c r="Q27" s="29">
        <v>7.842763684075912E-4</v>
      </c>
      <c r="R27" s="29">
        <v>8.4212334306653976E-4</v>
      </c>
      <c r="S27" s="2">
        <v>99.703875625187109</v>
      </c>
      <c r="T27" s="4">
        <v>0.14506068444</v>
      </c>
      <c r="U27" s="4">
        <f t="shared" si="2"/>
        <v>0.10539999999999999</v>
      </c>
      <c r="V27" s="2">
        <v>40.432000000000002</v>
      </c>
      <c r="W27">
        <v>2.5000000000000001E-3</v>
      </c>
      <c r="X27" s="4">
        <v>6.3E-2</v>
      </c>
      <c r="Z27" s="2">
        <v>11.074999999999999</v>
      </c>
      <c r="AA27" s="2">
        <v>48.804000000000002</v>
      </c>
      <c r="AB27" s="4">
        <v>0.26</v>
      </c>
      <c r="AD27" s="2">
        <v>100.63650000000001</v>
      </c>
      <c r="AE27" s="4">
        <v>0.88708956958300311</v>
      </c>
      <c r="AF27" s="3">
        <v>471.07565999999997</v>
      </c>
      <c r="AG27" s="1">
        <v>93.423000000000002</v>
      </c>
      <c r="AH27" s="3">
        <v>995.48</v>
      </c>
      <c r="AI27" s="1">
        <v>36.132390000000001</v>
      </c>
      <c r="AJ27" s="3">
        <v>1054</v>
      </c>
      <c r="AK27" s="74">
        <f>IF(AJ27="",AF27/10000,AJ27/10000)</f>
        <v>0.10539999999999999</v>
      </c>
      <c r="AL27" s="2">
        <v>3.1161029999999998</v>
      </c>
      <c r="AM27" s="4">
        <v>0.15432648000000002</v>
      </c>
      <c r="AN27" s="4">
        <v>0.69166992000000005</v>
      </c>
      <c r="AO27" s="3">
        <v>367.52680200000003</v>
      </c>
      <c r="AP27" s="3">
        <v>651.06720000000007</v>
      </c>
      <c r="AQ27" s="1">
        <v>38.71</v>
      </c>
      <c r="AR27" s="3">
        <v>5074</v>
      </c>
      <c r="AS27" s="3">
        <v>221.68837014592941</v>
      </c>
      <c r="AT27" s="3">
        <v>356</v>
      </c>
      <c r="AU27" s="1">
        <v>46.913381104456604</v>
      </c>
      <c r="AV27" s="3">
        <v>156.90163787128091</v>
      </c>
      <c r="AW27" s="1">
        <v>136.09626806052094</v>
      </c>
      <c r="AX27" s="1">
        <v>66.862281468790059</v>
      </c>
      <c r="AY27" s="4">
        <v>1.128954930999486</v>
      </c>
      <c r="AZ27" s="1">
        <v>101.2</v>
      </c>
      <c r="BA27" s="1">
        <v>14.68</v>
      </c>
      <c r="BB27" s="1">
        <v>45.35</v>
      </c>
      <c r="BC27" s="2">
        <v>2.83</v>
      </c>
      <c r="BD27" s="2">
        <v>2.6843334116642086</v>
      </c>
      <c r="BE27" s="83">
        <v>1.4414183363284578E-2</v>
      </c>
      <c r="BF27" s="2">
        <v>16.829999999999998</v>
      </c>
      <c r="BG27" s="2">
        <v>17.462918526055191</v>
      </c>
      <c r="BH27" s="2">
        <v>2.6059999999999999</v>
      </c>
      <c r="BI27" s="2">
        <v>6.7370000000000001</v>
      </c>
      <c r="BJ27" s="2">
        <v>5.8140000000000001</v>
      </c>
      <c r="BK27" s="2">
        <v>1.9530000000000001</v>
      </c>
      <c r="BL27" s="4">
        <v>0.58399999999999996</v>
      </c>
      <c r="BM27" s="2">
        <v>1.952</v>
      </c>
      <c r="BN27" s="2">
        <v>2.593</v>
      </c>
      <c r="BO27" s="2">
        <v>1.51</v>
      </c>
      <c r="BP27" s="2">
        <v>1.573</v>
      </c>
      <c r="BQ27" s="4">
        <v>1.22</v>
      </c>
      <c r="BR27" s="4">
        <v>1.2135735277978899</v>
      </c>
      <c r="BS27" s="4">
        <v>0.22315864461022053</v>
      </c>
      <c r="BT27" s="74">
        <v>0.14363177376205979</v>
      </c>
      <c r="BU27" s="74">
        <v>4.2811318786224538E-2</v>
      </c>
      <c r="BV27" s="2"/>
    </row>
    <row r="28" spans="1:74">
      <c r="A28" t="s">
        <v>786</v>
      </c>
      <c r="B28" t="s">
        <v>1829</v>
      </c>
      <c r="C28" t="s">
        <v>1829</v>
      </c>
      <c r="D28">
        <v>340</v>
      </c>
      <c r="E28">
        <v>207</v>
      </c>
      <c r="F28">
        <v>31</v>
      </c>
      <c r="G28" s="2">
        <v>48.298000000000002</v>
      </c>
      <c r="H28" s="2">
        <v>0.62779999999999991</v>
      </c>
      <c r="I28" s="2">
        <v>13.878</v>
      </c>
      <c r="J28" s="2">
        <v>10.1332</v>
      </c>
      <c r="K28" s="2">
        <f t="shared" si="0"/>
        <v>8.6132200000000001</v>
      </c>
      <c r="L28" s="2">
        <f t="shared" si="1"/>
        <v>1.6907452725250278</v>
      </c>
      <c r="M28" s="2">
        <v>0.14339716596690108</v>
      </c>
      <c r="N28" s="2">
        <v>11.699</v>
      </c>
      <c r="O28" s="2">
        <v>12.578999999999999</v>
      </c>
      <c r="P28" s="2">
        <v>1.62</v>
      </c>
      <c r="Q28" s="29">
        <v>8.5294153117806515E-4</v>
      </c>
      <c r="R28" s="29">
        <v>7.9893281805112361E-4</v>
      </c>
      <c r="S28" s="2">
        <v>98.978397165966896</v>
      </c>
      <c r="T28" s="4">
        <v>0.10051306875000002</v>
      </c>
      <c r="U28" s="4">
        <f t="shared" si="2"/>
        <v>0.115</v>
      </c>
      <c r="V28" s="2">
        <v>52.122999999999998</v>
      </c>
      <c r="W28" s="4">
        <v>9.8329787234042551E-2</v>
      </c>
      <c r="X28" s="2">
        <v>4.9189999999999996</v>
      </c>
      <c r="Y28" s="2">
        <v>0.95073076923076927</v>
      </c>
      <c r="Z28" s="2">
        <v>3.6539999999999999</v>
      </c>
      <c r="AA28" s="2">
        <v>18.088999999999999</v>
      </c>
      <c r="AB28" s="2">
        <v>19.763999999999999</v>
      </c>
      <c r="AC28" s="2">
        <v>0.21</v>
      </c>
      <c r="AD28" s="2">
        <v>99.808060556464795</v>
      </c>
      <c r="AE28" s="4">
        <v>0.89822999170980822</v>
      </c>
      <c r="AF28" s="3">
        <v>681.83420999999998</v>
      </c>
      <c r="AG28" s="1">
        <v>47.829000000000001</v>
      </c>
      <c r="AH28" s="3">
        <v>931.745</v>
      </c>
      <c r="AI28" s="1">
        <v>41.578020000000002</v>
      </c>
      <c r="AJ28" s="3">
        <v>1150</v>
      </c>
      <c r="AK28" s="3"/>
      <c r="AL28" s="2"/>
      <c r="AM28" s="4"/>
      <c r="AN28" s="4"/>
      <c r="AO28" s="3">
        <v>348.67721700000004</v>
      </c>
      <c r="AP28" s="3">
        <v>708.06959999999992</v>
      </c>
      <c r="AQ28" s="1">
        <v>35.28</v>
      </c>
      <c r="AR28" s="3">
        <v>4313</v>
      </c>
      <c r="AS28" s="3">
        <v>222.86866213374716</v>
      </c>
      <c r="AT28" s="3">
        <v>271</v>
      </c>
      <c r="AU28" s="1">
        <v>45.050770102151773</v>
      </c>
      <c r="AV28" s="3">
        <v>155.48079839604944</v>
      </c>
      <c r="AW28" s="1">
        <v>93.403708444548229</v>
      </c>
      <c r="AX28" s="1">
        <v>66.597883119318496</v>
      </c>
      <c r="AY28" s="4">
        <v>1.2726117146746159</v>
      </c>
      <c r="AZ28" s="1">
        <v>107.8</v>
      </c>
      <c r="BA28" s="1">
        <v>13.92</v>
      </c>
      <c r="BB28" s="1">
        <v>40.14</v>
      </c>
      <c r="BC28" s="2">
        <v>3.0379999999999998</v>
      </c>
      <c r="BD28" s="2">
        <v>2.8180280865829799</v>
      </c>
      <c r="BE28" s="83"/>
      <c r="BF28" s="2">
        <v>19.37</v>
      </c>
      <c r="BG28" s="2">
        <v>19.554126685040671</v>
      </c>
      <c r="BH28" s="2">
        <v>2.714</v>
      </c>
      <c r="BI28" s="2">
        <v>6.6130000000000004</v>
      </c>
      <c r="BJ28" s="2">
        <v>4.7619999999999996</v>
      </c>
      <c r="BK28" s="2">
        <v>1.3640000000000001</v>
      </c>
      <c r="BL28" s="4">
        <v>0.499</v>
      </c>
      <c r="BM28" s="2">
        <v>1.7150000000000001</v>
      </c>
      <c r="BN28" s="2">
        <v>2.2930000000000001</v>
      </c>
      <c r="BO28" s="2">
        <v>1.4550000000000001</v>
      </c>
      <c r="BP28" s="2">
        <v>1.5620000000000001</v>
      </c>
      <c r="BQ28" s="4">
        <v>1.1000000000000001</v>
      </c>
      <c r="BR28" s="4">
        <v>0.98126865056360735</v>
      </c>
      <c r="BS28" s="4">
        <v>0.26900256945601608</v>
      </c>
      <c r="BT28" s="74">
        <v>0.16120153729907685</v>
      </c>
      <c r="BU28" s="74">
        <v>5.3100011391495797E-2</v>
      </c>
      <c r="BV28" s="2"/>
    </row>
    <row r="29" spans="1:74">
      <c r="A29" t="s">
        <v>820</v>
      </c>
      <c r="B29" t="s">
        <v>1753</v>
      </c>
      <c r="C29" t="s">
        <v>1753</v>
      </c>
      <c r="D29">
        <v>154</v>
      </c>
      <c r="E29">
        <v>89</v>
      </c>
      <c r="F29" t="s">
        <v>636</v>
      </c>
      <c r="G29" s="2">
        <v>48.320499999999996</v>
      </c>
      <c r="H29" s="2">
        <v>0.60199999999999998</v>
      </c>
      <c r="I29" s="2">
        <v>14.363</v>
      </c>
      <c r="J29" s="2">
        <v>9.753400000000001</v>
      </c>
      <c r="K29" s="2">
        <f t="shared" si="0"/>
        <v>8.2903900000000004</v>
      </c>
      <c r="L29" s="2">
        <f t="shared" si="1"/>
        <v>1.6273748609566185</v>
      </c>
      <c r="M29" s="2">
        <v>0.13669021249447169</v>
      </c>
      <c r="N29" s="2">
        <v>11.571</v>
      </c>
      <c r="O29" s="2">
        <v>12.738499999999998</v>
      </c>
      <c r="P29" s="2">
        <v>1.5660000000000001</v>
      </c>
      <c r="Q29" s="29">
        <v>4.4031307956928726E-4</v>
      </c>
      <c r="R29" s="29">
        <v>4.7932293293704404E-4</v>
      </c>
      <c r="S29" s="2">
        <v>99.051090212494472</v>
      </c>
      <c r="T29" s="4">
        <v>0.10233560931000001</v>
      </c>
      <c r="U29" s="4">
        <f t="shared" si="2"/>
        <v>4.2434517000000005E-2</v>
      </c>
      <c r="V29" s="2">
        <v>51.542000000000002</v>
      </c>
      <c r="W29" s="4">
        <v>0.114</v>
      </c>
      <c r="X29" s="2">
        <v>5.13</v>
      </c>
      <c r="Y29" s="2">
        <v>1.67</v>
      </c>
      <c r="Z29" s="2">
        <v>3.9239999999999999</v>
      </c>
      <c r="AA29" s="2">
        <v>17.914999999999999</v>
      </c>
      <c r="AB29" s="2">
        <v>19.55</v>
      </c>
      <c r="AC29" s="2">
        <v>0.249</v>
      </c>
      <c r="AD29" s="2">
        <v>100.09399999999999</v>
      </c>
      <c r="AE29" s="4">
        <v>0.8905874745071185</v>
      </c>
      <c r="AF29" s="3">
        <v>424.34517000000005</v>
      </c>
      <c r="AG29" s="1">
        <v>46.935000000000002</v>
      </c>
      <c r="AH29" s="3">
        <v>905.64400000000001</v>
      </c>
      <c r="AI29" s="1">
        <v>15.985799999999999</v>
      </c>
      <c r="AJ29" s="3"/>
      <c r="AK29" s="3"/>
      <c r="AL29" s="2"/>
      <c r="AM29" s="4"/>
      <c r="AN29" s="4"/>
      <c r="AO29" s="3">
        <v>209.19028800000001</v>
      </c>
      <c r="AP29" s="3">
        <v>365.52599999999995</v>
      </c>
      <c r="AQ29" s="1">
        <v>36.22</v>
      </c>
      <c r="AR29" s="3">
        <v>3306</v>
      </c>
      <c r="AS29" s="3">
        <v>178.88460640107161</v>
      </c>
      <c r="AT29" s="3">
        <v>240</v>
      </c>
      <c r="AU29" s="1">
        <v>44.921297133935902</v>
      </c>
      <c r="AV29" s="3">
        <v>173.09164979005601</v>
      </c>
      <c r="AW29" s="1">
        <v>96.168428806807469</v>
      </c>
      <c r="AX29" s="1">
        <v>67.758682492061098</v>
      </c>
      <c r="AY29" s="4">
        <v>0.56414102121147769</v>
      </c>
      <c r="AZ29" s="1">
        <v>96.18</v>
      </c>
      <c r="BA29" s="1">
        <v>12.5</v>
      </c>
      <c r="BB29" s="1">
        <v>24.26</v>
      </c>
      <c r="BC29" s="2">
        <v>1.04</v>
      </c>
      <c r="BD29" s="2">
        <v>1.1347026586945561</v>
      </c>
      <c r="BE29" s="83"/>
      <c r="BF29" s="2">
        <v>9.3680000000000003</v>
      </c>
      <c r="BG29" s="2">
        <v>9.4958180403101782</v>
      </c>
      <c r="BH29" s="2">
        <v>1.1859999999999999</v>
      </c>
      <c r="BI29" s="2">
        <v>3.242</v>
      </c>
      <c r="BJ29" s="2">
        <v>3.26</v>
      </c>
      <c r="BK29" s="2">
        <v>1.194</v>
      </c>
      <c r="BL29" s="4">
        <v>0.40200000000000002</v>
      </c>
      <c r="BM29" s="2">
        <v>1.4490000000000001</v>
      </c>
      <c r="BN29" s="2">
        <v>2.206</v>
      </c>
      <c r="BO29" s="2">
        <v>1.365</v>
      </c>
      <c r="BP29" s="2">
        <v>1.3660000000000001</v>
      </c>
      <c r="BQ29" s="4">
        <v>0.71799999999999997</v>
      </c>
      <c r="BR29" s="4">
        <v>0.70481908232735491</v>
      </c>
      <c r="BS29" s="4">
        <v>0.15603641869915993</v>
      </c>
      <c r="BT29" s="74">
        <v>7.7657320996625034E-2</v>
      </c>
      <c r="BU29" s="74">
        <v>2.180313328493318E-2</v>
      </c>
      <c r="BV29" s="2"/>
    </row>
    <row r="30" spans="1:74">
      <c r="A30" t="s">
        <v>761</v>
      </c>
      <c r="B30" t="s">
        <v>1757</v>
      </c>
      <c r="C30" t="s">
        <v>1757</v>
      </c>
      <c r="D30">
        <v>913</v>
      </c>
      <c r="E30">
        <v>344</v>
      </c>
      <c r="F30" t="s">
        <v>636</v>
      </c>
      <c r="G30" s="2">
        <v>48.328000000000003</v>
      </c>
      <c r="H30" s="2">
        <v>0.5504</v>
      </c>
      <c r="I30" s="2">
        <v>13.500999999999999</v>
      </c>
      <c r="J30" s="2">
        <v>9.200800000000001</v>
      </c>
      <c r="K30" s="2">
        <f t="shared" si="0"/>
        <v>7.8206800000000003</v>
      </c>
      <c r="L30" s="2">
        <f t="shared" si="1"/>
        <v>1.5351724137931033</v>
      </c>
      <c r="M30" s="2">
        <v>0.144013997868636</v>
      </c>
      <c r="N30" s="2">
        <v>12.526</v>
      </c>
      <c r="O30" s="2">
        <v>13.297000000000001</v>
      </c>
      <c r="P30" s="2">
        <v>1.427</v>
      </c>
      <c r="Q30" s="29">
        <v>4.6808877538493011E-4</v>
      </c>
      <c r="R30" s="29">
        <v>5.3133535242369404E-4</v>
      </c>
      <c r="S30" s="2">
        <v>98.974213997868645</v>
      </c>
      <c r="T30" s="4">
        <v>0.12430321539000003</v>
      </c>
      <c r="U30" s="4">
        <f t="shared" si="2"/>
        <v>4.3134801000000007E-2</v>
      </c>
      <c r="V30" s="2">
        <v>51.817</v>
      </c>
      <c r="W30" s="4">
        <v>0.14892340425531914</v>
      </c>
      <c r="X30" s="2">
        <v>5.1180000000000003</v>
      </c>
      <c r="Y30" s="2">
        <v>1.0832923076923076</v>
      </c>
      <c r="Z30" s="2">
        <v>3.399</v>
      </c>
      <c r="AA30" s="2">
        <v>17.795999999999999</v>
      </c>
      <c r="AB30" s="2">
        <v>19.975000000000001</v>
      </c>
      <c r="AC30" s="2">
        <v>0.22700000000000001</v>
      </c>
      <c r="AD30" s="2">
        <v>99.564215711947639</v>
      </c>
      <c r="AE30" s="4">
        <v>0.90323711345886548</v>
      </c>
      <c r="AF30" s="3">
        <v>431.34801000000004</v>
      </c>
      <c r="AG30" s="1">
        <v>48.722999999999999</v>
      </c>
      <c r="AH30" s="3">
        <v>786.67200000000003</v>
      </c>
      <c r="AI30" s="1">
        <v>21.782519999999998</v>
      </c>
      <c r="AJ30" s="3"/>
      <c r="AK30" s="3"/>
      <c r="AL30" s="2">
        <v>1.9591537000000001</v>
      </c>
      <c r="AM30" s="4">
        <v>0.11720016</v>
      </c>
      <c r="AN30" s="4">
        <v>0.44792082</v>
      </c>
      <c r="AO30" s="3">
        <v>231.89000099999998</v>
      </c>
      <c r="AP30" s="3">
        <v>388.584</v>
      </c>
      <c r="AQ30" s="1">
        <v>37.72</v>
      </c>
      <c r="AR30" s="3">
        <v>3435</v>
      </c>
      <c r="AS30" s="3">
        <v>194.67479092482148</v>
      </c>
      <c r="AT30" s="3">
        <v>504</v>
      </c>
      <c r="AU30" s="1">
        <v>50.157486303481875</v>
      </c>
      <c r="AV30" s="3">
        <v>217.23266901657041</v>
      </c>
      <c r="AW30" s="1">
        <v>101.32419431846694</v>
      </c>
      <c r="AX30" s="1">
        <v>62.062114804976652</v>
      </c>
      <c r="AY30" s="4">
        <v>0.66796868348411886</v>
      </c>
      <c r="AZ30" s="1">
        <v>87.83</v>
      </c>
      <c r="BA30" s="1">
        <v>13.36</v>
      </c>
      <c r="BB30" s="1">
        <v>26.36</v>
      </c>
      <c r="BC30" s="2">
        <v>1.4870000000000001</v>
      </c>
      <c r="BD30" s="2">
        <v>1.3140971481175108</v>
      </c>
      <c r="BE30" s="83">
        <v>8.5544972431477653E-3</v>
      </c>
      <c r="BF30" s="2">
        <v>11.04</v>
      </c>
      <c r="BG30" s="2">
        <v>10.412504405375204</v>
      </c>
      <c r="BH30" s="2">
        <v>1.4810000000000001</v>
      </c>
      <c r="BI30" s="2">
        <v>3.8940000000000001</v>
      </c>
      <c r="BJ30" s="2">
        <v>3.5779999999999998</v>
      </c>
      <c r="BK30" s="2">
        <v>1.1719999999999999</v>
      </c>
      <c r="BL30" s="4">
        <v>0.41499999999999998</v>
      </c>
      <c r="BM30" s="2">
        <v>1.587</v>
      </c>
      <c r="BN30" s="2">
        <v>2.3490000000000002</v>
      </c>
      <c r="BO30" s="2">
        <v>1.3160000000000001</v>
      </c>
      <c r="BP30" s="2">
        <v>1.5069999999999999</v>
      </c>
      <c r="BQ30" s="4">
        <v>0.76700000000000002</v>
      </c>
      <c r="BR30" s="4">
        <v>0.71183972743000212</v>
      </c>
      <c r="BS30" s="4">
        <v>0.16120752976764596</v>
      </c>
      <c r="BT30" s="74">
        <v>7.3246122588081081E-2</v>
      </c>
      <c r="BU30" s="74">
        <v>3.1506561850892172E-2</v>
      </c>
      <c r="BV30" s="2"/>
    </row>
    <row r="31" spans="1:74">
      <c r="A31" t="s">
        <v>723</v>
      </c>
      <c r="B31" t="s">
        <v>1839</v>
      </c>
      <c r="C31" t="s">
        <v>1839</v>
      </c>
      <c r="D31">
        <v>471</v>
      </c>
      <c r="E31">
        <v>266</v>
      </c>
      <c r="F31" t="s">
        <v>636</v>
      </c>
      <c r="G31" s="2">
        <v>48.331000000000003</v>
      </c>
      <c r="H31" s="2">
        <v>0.94169999999999998</v>
      </c>
      <c r="I31" s="2">
        <v>13.688000000000001</v>
      </c>
      <c r="J31" s="2">
        <v>11.206</v>
      </c>
      <c r="K31" s="2">
        <f t="shared" si="0"/>
        <v>9.5251000000000001</v>
      </c>
      <c r="L31" s="2">
        <f t="shared" si="1"/>
        <v>1.8697441601779754</v>
      </c>
      <c r="M31" s="2">
        <v>0.17032834133098168</v>
      </c>
      <c r="N31" s="2">
        <v>10.749000000000001</v>
      </c>
      <c r="O31" s="2">
        <v>12.722999999999999</v>
      </c>
      <c r="P31" s="2">
        <v>1.702</v>
      </c>
      <c r="Q31" s="29">
        <v>9.4710569338585086E-4</v>
      </c>
      <c r="R31" s="29">
        <v>5.8555324552815266E-4</v>
      </c>
      <c r="S31" s="2">
        <v>99.511028341330984</v>
      </c>
      <c r="T31" s="4">
        <v>0.17017766015999999</v>
      </c>
      <c r="U31" s="4">
        <f t="shared" si="2"/>
        <v>7.3462485000000008E-2</v>
      </c>
      <c r="V31" s="2">
        <v>40.414000000000001</v>
      </c>
      <c r="W31">
        <v>3.0000000000000001E-3</v>
      </c>
      <c r="X31" s="4">
        <v>7.0999999999999994E-2</v>
      </c>
      <c r="Z31" s="2">
        <v>10.856</v>
      </c>
      <c r="AA31" s="2">
        <v>48.619</v>
      </c>
      <c r="AB31" s="4">
        <v>0.26800000000000002</v>
      </c>
      <c r="AD31" s="2">
        <v>100.23099999999999</v>
      </c>
      <c r="AE31" s="4">
        <v>0.88869952122254248</v>
      </c>
      <c r="AF31" s="3">
        <v>734.62485000000004</v>
      </c>
      <c r="AG31" s="1">
        <v>137.67599999999999</v>
      </c>
      <c r="AH31" s="3">
        <v>1036.1490000000001</v>
      </c>
      <c r="AI31" s="1">
        <v>30.253500000000003</v>
      </c>
      <c r="AJ31" s="3"/>
      <c r="AK31" s="74">
        <f>IF(AJ31="",AF31/10000,AJ31/10000)</f>
        <v>7.3462485000000008E-2</v>
      </c>
      <c r="AL31" s="2">
        <v>3.9044250000000003</v>
      </c>
      <c r="AM31" s="4">
        <v>0.2358664</v>
      </c>
      <c r="AN31" s="4">
        <v>0.76224674999999997</v>
      </c>
      <c r="AO31" s="3">
        <v>255.552246</v>
      </c>
      <c r="AP31" s="3">
        <v>786.24</v>
      </c>
      <c r="AQ31" s="1">
        <v>44.15</v>
      </c>
      <c r="AR31" s="3">
        <v>5298</v>
      </c>
      <c r="AS31" s="3">
        <v>261.00404850129661</v>
      </c>
      <c r="AT31" s="3">
        <v>506</v>
      </c>
      <c r="AU31" s="1">
        <v>49.903110142419678</v>
      </c>
      <c r="AV31" s="3">
        <v>143.44885294305465</v>
      </c>
      <c r="AW31" s="1">
        <v>131.14141431136127</v>
      </c>
      <c r="AX31" s="1">
        <v>78.298128471486706</v>
      </c>
      <c r="AY31" s="4">
        <v>0.92416038852290661</v>
      </c>
      <c r="AZ31" s="1">
        <v>115.7</v>
      </c>
      <c r="BA31" s="1">
        <v>18.010000000000002</v>
      </c>
      <c r="BB31" s="1">
        <v>34.659999999999997</v>
      </c>
      <c r="BC31" s="2">
        <v>1.7030000000000001</v>
      </c>
      <c r="BD31" s="2">
        <v>1.4480635956142931</v>
      </c>
      <c r="BE31" s="83">
        <v>1.1662527326640661E-2</v>
      </c>
      <c r="BF31" s="2">
        <v>16.420000000000002</v>
      </c>
      <c r="BG31" s="2">
        <v>16.088115370209216</v>
      </c>
      <c r="BH31" s="2">
        <v>1.9750000000000001</v>
      </c>
      <c r="BI31" s="2">
        <v>5.4729999999999999</v>
      </c>
      <c r="BJ31" s="2">
        <v>5.2560000000000002</v>
      </c>
      <c r="BK31" s="2">
        <v>1.7370000000000001</v>
      </c>
      <c r="BL31" s="4">
        <v>0.63600000000000001</v>
      </c>
      <c r="BM31" s="2">
        <v>2.3860000000000001</v>
      </c>
      <c r="BN31" s="2">
        <v>3.1379999999999999</v>
      </c>
      <c r="BO31" s="2">
        <v>1.8580000000000001</v>
      </c>
      <c r="BP31" s="2">
        <v>1.87</v>
      </c>
      <c r="BQ31" s="4">
        <v>1.1679999999999999</v>
      </c>
      <c r="BR31" s="4">
        <v>0.95894569228550008</v>
      </c>
      <c r="BS31" s="4">
        <v>0.24800708361128937</v>
      </c>
      <c r="BT31" s="74">
        <v>8.4839669498447942E-2</v>
      </c>
      <c r="BU31" s="74">
        <v>2.7704168587073853E-2</v>
      </c>
      <c r="BV31" s="2"/>
    </row>
    <row r="32" spans="1:74">
      <c r="A32" t="s">
        <v>793</v>
      </c>
      <c r="B32" t="s">
        <v>1715</v>
      </c>
      <c r="C32" t="s">
        <v>1715</v>
      </c>
      <c r="D32">
        <v>235</v>
      </c>
      <c r="E32">
        <v>101</v>
      </c>
      <c r="F32" t="s">
        <v>636</v>
      </c>
      <c r="G32" s="2">
        <v>48.34</v>
      </c>
      <c r="H32" s="2">
        <v>0.46009999999999995</v>
      </c>
      <c r="I32" s="2">
        <v>14.292999999999999</v>
      </c>
      <c r="J32" s="2">
        <v>9.8920000000000012</v>
      </c>
      <c r="K32" s="2">
        <f t="shared" si="0"/>
        <v>8.4082000000000008</v>
      </c>
      <c r="L32" s="2">
        <f t="shared" si="1"/>
        <v>1.6505005561735264</v>
      </c>
      <c r="M32" s="2">
        <v>0.13910173234688517</v>
      </c>
      <c r="N32" s="2">
        <v>11.882</v>
      </c>
      <c r="O32" s="2">
        <v>12.744999999999999</v>
      </c>
      <c r="P32" s="2">
        <v>1.333</v>
      </c>
      <c r="Q32" s="29">
        <v>3.7720305596194173E-4</v>
      </c>
      <c r="R32" s="29">
        <v>3.7290883087778468E-4</v>
      </c>
      <c r="S32" s="2">
        <v>99.084201732346898</v>
      </c>
      <c r="T32" s="4">
        <v>0.10689740810999999</v>
      </c>
      <c r="U32" s="4">
        <f t="shared" si="2"/>
        <v>2.5466097E-2</v>
      </c>
      <c r="V32" s="2">
        <v>51.64</v>
      </c>
      <c r="W32" s="4">
        <v>0.13698936170212767</v>
      </c>
      <c r="X32" s="2">
        <v>5.27</v>
      </c>
      <c r="Y32" s="2">
        <v>1.2367538461538461</v>
      </c>
      <c r="Z32" s="2">
        <v>3.6440000000000001</v>
      </c>
      <c r="AA32" s="2">
        <v>17.733000000000001</v>
      </c>
      <c r="AB32" s="2">
        <v>20.141999999999999</v>
      </c>
      <c r="AC32" s="2">
        <v>0.223</v>
      </c>
      <c r="AD32" s="2">
        <v>100.02574320785597</v>
      </c>
      <c r="AE32" s="4">
        <v>0.89665279526632957</v>
      </c>
      <c r="AF32" s="3">
        <v>254.66096999999999</v>
      </c>
      <c r="AG32" s="1">
        <v>49.616999999999997</v>
      </c>
      <c r="AH32" s="3">
        <v>736.29100000000005</v>
      </c>
      <c r="AI32" s="1">
        <v>10.069560000000001</v>
      </c>
      <c r="AJ32" s="3"/>
      <c r="AK32" s="3"/>
      <c r="AL32" s="2"/>
      <c r="AM32" s="4"/>
      <c r="AN32" s="4"/>
      <c r="AO32" s="3">
        <v>162.748119</v>
      </c>
      <c r="AP32" s="3">
        <v>313.1352</v>
      </c>
      <c r="AQ32" s="1">
        <v>36.49</v>
      </c>
      <c r="AR32" s="3">
        <v>2936</v>
      </c>
      <c r="AS32" s="3">
        <v>183.49382535109569</v>
      </c>
      <c r="AT32" s="3">
        <v>283</v>
      </c>
      <c r="AU32" s="1">
        <v>46.671212464492797</v>
      </c>
      <c r="AV32" s="3">
        <v>155.7134724971126</v>
      </c>
      <c r="AW32" s="1">
        <v>94.154604279814677</v>
      </c>
      <c r="AX32" s="1">
        <v>64.617529583008363</v>
      </c>
      <c r="AY32" s="4">
        <v>0.33746162797647683</v>
      </c>
      <c r="AZ32" s="1">
        <v>89.28</v>
      </c>
      <c r="BA32" s="1">
        <v>11.93</v>
      </c>
      <c r="BB32" s="1">
        <v>20.32</v>
      </c>
      <c r="BC32" s="2">
        <v>0.65800000000000003</v>
      </c>
      <c r="BD32" s="2">
        <v>0.57058707244491247</v>
      </c>
      <c r="BE32" s="83">
        <v>4.7158046407592266E-3</v>
      </c>
      <c r="BF32" s="2">
        <v>5.4489999999999998</v>
      </c>
      <c r="BG32" s="2">
        <v>4.9531328442964737</v>
      </c>
      <c r="BH32" s="2">
        <v>0.85299999999999998</v>
      </c>
      <c r="BI32" s="2">
        <v>2.5499999999999998</v>
      </c>
      <c r="BJ32" s="2">
        <v>2.78</v>
      </c>
      <c r="BK32" s="2">
        <v>1.129</v>
      </c>
      <c r="BL32" s="4">
        <v>0.33700000000000002</v>
      </c>
      <c r="BM32" s="2">
        <v>1.3180000000000001</v>
      </c>
      <c r="BN32" s="2">
        <v>2</v>
      </c>
      <c r="BO32" s="2">
        <v>1.147</v>
      </c>
      <c r="BP32" s="2">
        <v>1.288</v>
      </c>
      <c r="BQ32" s="4">
        <v>0.69099999999999995</v>
      </c>
      <c r="BR32" s="4">
        <v>0.58664482540928398</v>
      </c>
      <c r="BS32" s="4">
        <v>0.14686146430858513</v>
      </c>
      <c r="BT32" s="74">
        <v>4.5356661171593496E-2</v>
      </c>
      <c r="BU32" s="74">
        <v>1.4279895079669645E-2</v>
      </c>
      <c r="BV32" s="2"/>
    </row>
    <row r="33" spans="1:74">
      <c r="A33" t="s">
        <v>768</v>
      </c>
      <c r="B33" t="s">
        <v>1835</v>
      </c>
      <c r="C33" t="s">
        <v>1835</v>
      </c>
      <c r="D33">
        <v>164</v>
      </c>
      <c r="E33">
        <v>115</v>
      </c>
      <c r="F33">
        <v>13</v>
      </c>
      <c r="G33" s="2">
        <v>48.340499999999999</v>
      </c>
      <c r="H33" s="2">
        <v>0.72240000000000004</v>
      </c>
      <c r="I33" s="2">
        <v>14.135</v>
      </c>
      <c r="J33" s="2">
        <v>9.6562000000000001</v>
      </c>
      <c r="K33" s="2">
        <f t="shared" si="0"/>
        <v>8.20777</v>
      </c>
      <c r="L33" s="2">
        <f t="shared" si="1"/>
        <v>1.6111568409343713</v>
      </c>
      <c r="M33" s="2">
        <v>0.14340830224694337</v>
      </c>
      <c r="N33" s="2">
        <v>11.798999999999999</v>
      </c>
      <c r="O33" s="2">
        <v>12.5875</v>
      </c>
      <c r="P33" s="2">
        <v>1.599</v>
      </c>
      <c r="Q33" s="29">
        <v>7.091453879226558E-4</v>
      </c>
      <c r="R33" s="29">
        <v>7.5133134580009043E-4</v>
      </c>
      <c r="S33" s="2">
        <v>98.983008302246944</v>
      </c>
      <c r="T33" s="4">
        <v>0.11696075811000002</v>
      </c>
      <c r="U33" s="4">
        <f t="shared" si="2"/>
        <v>9.5699999999999993E-2</v>
      </c>
      <c r="V33" s="2">
        <v>51.621000000000002</v>
      </c>
      <c r="W33" s="4">
        <v>0.14741063829787235</v>
      </c>
      <c r="X33" s="2">
        <v>5.0570000000000004</v>
      </c>
      <c r="Y33" s="2">
        <v>1.2031384615384617</v>
      </c>
      <c r="Z33" s="2">
        <v>3.56</v>
      </c>
      <c r="AA33" s="2">
        <v>17.594000000000001</v>
      </c>
      <c r="AB33" s="2">
        <v>20.023</v>
      </c>
      <c r="AC33" s="2">
        <v>0.21299999999999999</v>
      </c>
      <c r="AD33" s="2">
        <v>99.418549099836326</v>
      </c>
      <c r="AE33" s="4">
        <v>0.89807593352898119</v>
      </c>
      <c r="AF33" s="3">
        <v>714.82835999999998</v>
      </c>
      <c r="AG33" s="1">
        <v>54.086999999999996</v>
      </c>
      <c r="AH33" s="3">
        <v>877.11500000000001</v>
      </c>
      <c r="AI33" s="1">
        <v>40.599450000000004</v>
      </c>
      <c r="AJ33" s="3">
        <v>957</v>
      </c>
      <c r="AK33" s="3"/>
      <c r="AL33" s="2">
        <v>1.8468550000000001</v>
      </c>
      <c r="AM33" s="4">
        <v>0.15881096</v>
      </c>
      <c r="AN33" s="4">
        <v>1.1329661999999998</v>
      </c>
      <c r="AO33" s="3">
        <v>327.90256799999997</v>
      </c>
      <c r="AP33" s="3">
        <v>588.69719999999995</v>
      </c>
      <c r="AQ33" s="1">
        <v>36.56</v>
      </c>
      <c r="AR33" s="3">
        <v>3481</v>
      </c>
      <c r="AS33" s="3">
        <v>202.83994942192666</v>
      </c>
      <c r="AT33" s="3">
        <v>877</v>
      </c>
      <c r="AU33" s="1">
        <v>49.150956529094934</v>
      </c>
      <c r="AV33" s="3">
        <v>136.51225364734054</v>
      </c>
      <c r="AW33" s="1">
        <v>81.161367429852845</v>
      </c>
      <c r="AX33" s="1">
        <v>67.686446727693394</v>
      </c>
      <c r="AY33" s="4">
        <v>1.2100844003609788</v>
      </c>
      <c r="AZ33" s="1">
        <v>94.99</v>
      </c>
      <c r="BA33" s="1">
        <v>12.51</v>
      </c>
      <c r="BB33" s="1">
        <v>33.909999999999997</v>
      </c>
      <c r="BC33" s="2">
        <v>2.6539999999999999</v>
      </c>
      <c r="BD33" s="2">
        <v>2.6608032338825911</v>
      </c>
      <c r="BE33" s="83"/>
      <c r="BF33" s="2">
        <v>17.239999999999998</v>
      </c>
      <c r="BG33" s="2">
        <v>19.090888366201298</v>
      </c>
      <c r="BH33" s="2">
        <v>2.3140000000000001</v>
      </c>
      <c r="BI33" s="2">
        <v>5.7290000000000001</v>
      </c>
      <c r="BJ33" s="2">
        <v>4.1509999999999998</v>
      </c>
      <c r="BK33" s="2">
        <v>1.325</v>
      </c>
      <c r="BL33" s="4">
        <v>0.40400000000000003</v>
      </c>
      <c r="BM33" s="2">
        <v>1.4159999999999999</v>
      </c>
      <c r="BN33" s="2">
        <v>2.1419999999999999</v>
      </c>
      <c r="BO33" s="2">
        <v>1.284</v>
      </c>
      <c r="BP33" s="2">
        <v>1.407</v>
      </c>
      <c r="BQ33" s="4">
        <v>0.95599999999999996</v>
      </c>
      <c r="BR33" s="4">
        <v>0.92226274031132349</v>
      </c>
      <c r="BS33" s="4">
        <v>0.2486366011772369</v>
      </c>
      <c r="BT33" s="74">
        <v>0.1417402549341579</v>
      </c>
      <c r="BU33" s="74">
        <v>4.3718944456053441E-2</v>
      </c>
      <c r="BV33" s="2"/>
    </row>
    <row r="34" spans="1:74">
      <c r="A34" t="s">
        <v>802</v>
      </c>
      <c r="B34" t="s">
        <v>1799</v>
      </c>
      <c r="C34" t="s">
        <v>1799</v>
      </c>
      <c r="D34">
        <v>196</v>
      </c>
      <c r="E34">
        <v>106</v>
      </c>
      <c r="F34" t="s">
        <v>636</v>
      </c>
      <c r="G34" s="2">
        <v>48.349499999999999</v>
      </c>
      <c r="H34" s="2">
        <v>0.52889999999999993</v>
      </c>
      <c r="I34" s="2">
        <v>14.241</v>
      </c>
      <c r="J34" s="2">
        <v>9.9459999999999997</v>
      </c>
      <c r="K34" s="2">
        <f t="shared" ref="K34:K65" si="3">IF(J34="","",J34*0.85)</f>
        <v>8.4541000000000004</v>
      </c>
      <c r="L34" s="2">
        <f t="shared" ref="L34:L65" si="4">IF(J34="","",J34*0.15/0.899)</f>
        <v>1.6595105672969965</v>
      </c>
      <c r="M34" s="2">
        <v>0.13868137538720396</v>
      </c>
      <c r="N34" s="2">
        <v>11.632</v>
      </c>
      <c r="O34" s="2">
        <v>12.6845</v>
      </c>
      <c r="P34" s="2">
        <v>1.5109999999999999</v>
      </c>
      <c r="Q34" s="29"/>
      <c r="R34" s="29"/>
      <c r="S34" s="2">
        <v>99.031581375387205</v>
      </c>
      <c r="T34" s="4">
        <v>0.12936271103999999</v>
      </c>
      <c r="U34" s="4">
        <f t="shared" ref="U34:U65" si="5">IF(AJ34=0,AF34/10000,AJ34/10000)</f>
        <v>5.6184324000000001E-2</v>
      </c>
      <c r="V34" s="2">
        <v>51.554000000000002</v>
      </c>
      <c r="W34" s="4">
        <v>0.107</v>
      </c>
      <c r="X34" s="2">
        <v>5.0990000000000002</v>
      </c>
      <c r="Y34" s="2">
        <v>1.1599999999999999</v>
      </c>
      <c r="Z34" s="2">
        <v>3.431</v>
      </c>
      <c r="AA34" s="2">
        <v>17.827999999999999</v>
      </c>
      <c r="AB34" s="2">
        <v>19.992000000000001</v>
      </c>
      <c r="AC34" s="2">
        <v>0.19600000000000001</v>
      </c>
      <c r="AD34" s="2">
        <v>99.367000000000004</v>
      </c>
      <c r="AE34" s="4">
        <v>0.90257312671807599</v>
      </c>
      <c r="AF34" s="3">
        <v>561.84324000000004</v>
      </c>
      <c r="AG34" s="1">
        <v>55.875</v>
      </c>
      <c r="AH34" s="3">
        <v>854.04899999999998</v>
      </c>
      <c r="AI34" s="1">
        <v>20.535029999999999</v>
      </c>
      <c r="AJ34" s="3"/>
      <c r="AK34" s="3"/>
      <c r="AL34" s="2"/>
      <c r="AM34" s="4"/>
      <c r="AN34" s="4"/>
      <c r="AO34" s="3"/>
      <c r="AP34" s="3"/>
      <c r="AQ34" s="1"/>
      <c r="AR34" s="3"/>
      <c r="AS34" s="3">
        <v>189.74865739634055</v>
      </c>
      <c r="AT34" s="3"/>
      <c r="AU34" s="1">
        <v>44.444747782462265</v>
      </c>
      <c r="AV34" s="3">
        <v>171.90879791610382</v>
      </c>
      <c r="AW34" s="1">
        <v>109.98699564123346</v>
      </c>
      <c r="AX34" s="1">
        <v>62.933534620604242</v>
      </c>
      <c r="AY34" s="4">
        <v>0.56443496611000532</v>
      </c>
      <c r="AZ34" s="1"/>
      <c r="BA34" s="1"/>
      <c r="BB34" s="1"/>
      <c r="BC34" s="84"/>
      <c r="BD34" s="2">
        <v>0.93109244454737561</v>
      </c>
      <c r="BE34" s="83">
        <v>8.3248077837070125E-3</v>
      </c>
      <c r="BF34" s="2">
        <v>9.8125259078574096</v>
      </c>
      <c r="BG34" s="2">
        <v>9.8125259078574096</v>
      </c>
      <c r="BH34" s="2"/>
      <c r="BI34" s="2"/>
      <c r="BJ34" s="2"/>
      <c r="BK34" s="2"/>
      <c r="BL34" s="4"/>
      <c r="BM34" s="2"/>
      <c r="BN34" s="2"/>
      <c r="BO34" s="2"/>
      <c r="BP34" s="2"/>
      <c r="BQ34" s="4"/>
      <c r="BR34" s="4">
        <v>0.60714989976394684</v>
      </c>
      <c r="BS34" s="4">
        <v>0.13818543842212525</v>
      </c>
      <c r="BT34" s="74">
        <v>7.2788906327196798E-2</v>
      </c>
      <c r="BU34" s="74">
        <v>2.1108361072881877E-2</v>
      </c>
      <c r="BV34" s="2"/>
    </row>
    <row r="35" spans="1:74">
      <c r="A35" t="s">
        <v>759</v>
      </c>
      <c r="B35" t="s">
        <v>1774</v>
      </c>
      <c r="C35" t="s">
        <v>1774</v>
      </c>
      <c r="D35">
        <v>271</v>
      </c>
      <c r="E35">
        <v>190</v>
      </c>
      <c r="F35" t="s">
        <v>636</v>
      </c>
      <c r="G35" s="2">
        <v>48.356999999999999</v>
      </c>
      <c r="H35" s="2">
        <v>0.57189999999999996</v>
      </c>
      <c r="I35" s="2">
        <v>14.257000000000001</v>
      </c>
      <c r="J35" s="2">
        <v>9.4060000000000006</v>
      </c>
      <c r="K35" s="2">
        <f t="shared" si="3"/>
        <v>7.9950999999999999</v>
      </c>
      <c r="L35" s="2">
        <f t="shared" si="4"/>
        <v>1.5694104560622915</v>
      </c>
      <c r="M35" s="2">
        <v>0.14188794689750309</v>
      </c>
      <c r="N35" s="2">
        <v>11.96</v>
      </c>
      <c r="O35" s="2">
        <v>12.865</v>
      </c>
      <c r="P35" s="2">
        <v>1.524</v>
      </c>
      <c r="Q35" s="29">
        <v>4.3621502608829087E-4</v>
      </c>
      <c r="R35" s="29">
        <v>6.5925282225658621E-4</v>
      </c>
      <c r="S35" s="2">
        <v>99.082787946897511</v>
      </c>
      <c r="T35" s="4">
        <v>0.11467032576000001</v>
      </c>
      <c r="U35" s="4">
        <f t="shared" si="5"/>
        <v>4.8535068000000001E-2</v>
      </c>
      <c r="V35" s="2">
        <v>51.817</v>
      </c>
      <c r="W35" s="4">
        <v>0.14892340425531914</v>
      </c>
      <c r="X35" s="2">
        <v>5.1180000000000003</v>
      </c>
      <c r="Y35" s="2">
        <v>1.0832923076923076</v>
      </c>
      <c r="Z35" s="2">
        <v>3.399</v>
      </c>
      <c r="AA35" s="2">
        <v>17.795999999999999</v>
      </c>
      <c r="AB35" s="2">
        <v>19.975000000000001</v>
      </c>
      <c r="AC35" s="2">
        <v>0.22700000000000001</v>
      </c>
      <c r="AD35" s="2">
        <v>99.564215711947639</v>
      </c>
      <c r="AE35" s="4">
        <v>0.90323711345886548</v>
      </c>
      <c r="AF35" s="3">
        <v>485.35068000000001</v>
      </c>
      <c r="AG35" s="1">
        <v>50.957999999999998</v>
      </c>
      <c r="AH35" s="3">
        <v>905.64400000000001</v>
      </c>
      <c r="AI35" s="1">
        <v>24.665939999999999</v>
      </c>
      <c r="AJ35" s="3"/>
      <c r="AK35" s="3"/>
      <c r="AL35" s="2">
        <v>1.8835442</v>
      </c>
      <c r="AM35" s="4">
        <v>0.13531056</v>
      </c>
      <c r="AN35" s="4">
        <v>0.51272240999999996</v>
      </c>
      <c r="AO35" s="3">
        <v>287.716857</v>
      </c>
      <c r="AP35" s="3">
        <v>362.12399999999997</v>
      </c>
      <c r="AQ35" s="1">
        <v>31.63</v>
      </c>
      <c r="AR35" s="3">
        <v>3252</v>
      </c>
      <c r="AS35" s="3">
        <v>179.55741934675558</v>
      </c>
      <c r="AT35" s="3">
        <v>233</v>
      </c>
      <c r="AU35" s="1">
        <v>50.266078488421286</v>
      </c>
      <c r="AV35" s="3">
        <v>203.34152168040703</v>
      </c>
      <c r="AW35" s="1">
        <v>102.89846151893897</v>
      </c>
      <c r="AX35" s="1">
        <v>64.130956102927726</v>
      </c>
      <c r="AY35" s="4">
        <v>0.75583816094252176</v>
      </c>
      <c r="AZ35" s="1">
        <v>89.04</v>
      </c>
      <c r="BA35" s="1">
        <v>12.24</v>
      </c>
      <c r="BB35" s="1">
        <v>28.27</v>
      </c>
      <c r="BC35" s="2">
        <v>1.629</v>
      </c>
      <c r="BD35" s="2">
        <v>1.4985173097456421</v>
      </c>
      <c r="BE35" s="83">
        <v>8.7387325398411656E-3</v>
      </c>
      <c r="BF35" s="2">
        <v>11.6</v>
      </c>
      <c r="BG35" s="2">
        <v>11.436908711284474</v>
      </c>
      <c r="BH35" s="2">
        <v>1.6180000000000001</v>
      </c>
      <c r="BI35" s="2">
        <v>4.0919999999999996</v>
      </c>
      <c r="BJ35" s="2">
        <v>3.3980000000000001</v>
      </c>
      <c r="BK35" s="2">
        <v>1.2430000000000001</v>
      </c>
      <c r="BL35" s="4">
        <v>0.374</v>
      </c>
      <c r="BM35" s="2">
        <v>1.4239999999999999</v>
      </c>
      <c r="BN35" s="2">
        <v>2.137</v>
      </c>
      <c r="BO35" s="2">
        <v>1.2030000000000001</v>
      </c>
      <c r="BP35" s="2">
        <v>1.361</v>
      </c>
      <c r="BQ35" s="4">
        <v>0.80800000000000005</v>
      </c>
      <c r="BR35" s="4">
        <v>0.69179769423455284</v>
      </c>
      <c r="BS35" s="4">
        <v>0.18188170900865716</v>
      </c>
      <c r="BT35" s="74">
        <v>7.6555607777909915E-2</v>
      </c>
      <c r="BU35" s="74">
        <v>2.9169331452843405E-2</v>
      </c>
      <c r="BV35" s="2"/>
    </row>
    <row r="36" spans="1:74">
      <c r="A36" t="s">
        <v>696</v>
      </c>
      <c r="B36" t="s">
        <v>1826</v>
      </c>
      <c r="C36" t="s">
        <v>1826</v>
      </c>
      <c r="D36">
        <v>571</v>
      </c>
      <c r="E36">
        <v>542</v>
      </c>
      <c r="F36">
        <v>78</v>
      </c>
      <c r="G36" s="2">
        <v>48.357500000000002</v>
      </c>
      <c r="H36" s="2">
        <v>1.0019</v>
      </c>
      <c r="I36" s="2">
        <v>15.056000000000001</v>
      </c>
      <c r="J36" s="2">
        <v>9.6526000000000014</v>
      </c>
      <c r="K36" s="2">
        <f t="shared" si="3"/>
        <v>8.2047100000000004</v>
      </c>
      <c r="L36" s="2">
        <f t="shared" si="4"/>
        <v>1.6105561735261402</v>
      </c>
      <c r="M36" s="2">
        <v>0.14475350739803064</v>
      </c>
      <c r="N36" s="2">
        <v>10.644</v>
      </c>
      <c r="O36" s="2">
        <v>12.9305</v>
      </c>
      <c r="P36" s="2">
        <v>1.679</v>
      </c>
      <c r="Q36" s="29">
        <v>9.7442604992582728E-4</v>
      </c>
      <c r="R36" s="29">
        <v>8.9174649946723071E-4</v>
      </c>
      <c r="S36" s="2">
        <v>99.466253507398051</v>
      </c>
      <c r="T36" s="4">
        <v>0.10507175475</v>
      </c>
      <c r="U36" s="4">
        <f t="shared" si="5"/>
        <v>0.12970000000000001</v>
      </c>
      <c r="V36" s="2">
        <v>40.485999999999997</v>
      </c>
      <c r="W36">
        <v>3.2000000000000002E-3</v>
      </c>
      <c r="X36" s="4">
        <v>7.0000000000000007E-2</v>
      </c>
      <c r="Z36" s="2">
        <v>10.196999999999999</v>
      </c>
      <c r="AA36" s="2">
        <v>48.683999999999997</v>
      </c>
      <c r="AB36" s="4">
        <v>0.26500000000000001</v>
      </c>
      <c r="AD36" s="2">
        <v>99.705199999999991</v>
      </c>
      <c r="AE36" s="4">
        <v>0.89487049310359523</v>
      </c>
      <c r="AF36" s="3">
        <v>664.73112000000003</v>
      </c>
      <c r="AG36" s="1">
        <v>45.147000000000006</v>
      </c>
      <c r="AH36" s="3">
        <v>926.28200000000004</v>
      </c>
      <c r="AI36" s="1">
        <v>40.158720000000002</v>
      </c>
      <c r="AJ36" s="3">
        <v>1297</v>
      </c>
      <c r="AK36" s="74">
        <f>IF(AJ36="",AF36/10000,AJ36/10000)</f>
        <v>0.12970000000000001</v>
      </c>
      <c r="AL36" s="2">
        <v>2.1453266000000002</v>
      </c>
      <c r="AM36" s="4">
        <v>7.0803039999999998E-2</v>
      </c>
      <c r="AN36" s="4">
        <v>0.56648309999999991</v>
      </c>
      <c r="AO36" s="3">
        <v>389.18377200000003</v>
      </c>
      <c r="AP36" s="3">
        <v>808.92</v>
      </c>
      <c r="AQ36" s="1">
        <v>38.46</v>
      </c>
      <c r="AR36" s="3">
        <v>4904</v>
      </c>
      <c r="AS36" s="3">
        <v>202.55817804498668</v>
      </c>
      <c r="AT36" s="3">
        <v>358</v>
      </c>
      <c r="AU36" s="1">
        <v>45.61167228392474</v>
      </c>
      <c r="AV36" s="3">
        <v>150.03756264397666</v>
      </c>
      <c r="AW36" s="1">
        <v>125.1977304044303</v>
      </c>
      <c r="AX36" s="1">
        <v>58.800329947168507</v>
      </c>
      <c r="AY36" s="4">
        <v>1.3799495227205736</v>
      </c>
      <c r="AZ36" s="1">
        <v>114</v>
      </c>
      <c r="BA36" s="1">
        <v>13.08</v>
      </c>
      <c r="BB36" s="1">
        <v>43.63</v>
      </c>
      <c r="BC36" s="2">
        <v>2.9289999999999998</v>
      </c>
      <c r="BD36" s="2">
        <v>2.8286597665202202</v>
      </c>
      <c r="BE36" s="83">
        <v>1.9757946361319868E-2</v>
      </c>
      <c r="BF36" s="2">
        <v>20.73</v>
      </c>
      <c r="BG36" s="2">
        <v>21.547760762454125</v>
      </c>
      <c r="BH36" s="2">
        <v>2.835</v>
      </c>
      <c r="BI36" s="2">
        <v>7.2439999999999998</v>
      </c>
      <c r="BJ36" s="2">
        <v>5.8760000000000003</v>
      </c>
      <c r="BK36" s="2">
        <v>1.7470000000000001</v>
      </c>
      <c r="BL36" s="4">
        <v>0.56200000000000006</v>
      </c>
      <c r="BM36" s="2">
        <v>1.9550000000000001</v>
      </c>
      <c r="BN36" s="2">
        <v>2.4180000000000001</v>
      </c>
      <c r="BO36" s="2">
        <v>1.399</v>
      </c>
      <c r="BP36" s="2">
        <v>1.429</v>
      </c>
      <c r="BQ36" s="4">
        <v>1.1719999999999999</v>
      </c>
      <c r="BR36" s="4">
        <v>1.1114859621700661</v>
      </c>
      <c r="BS36" s="4">
        <v>0.26373854608013841</v>
      </c>
      <c r="BT36" s="74">
        <v>0.14708873529055397</v>
      </c>
      <c r="BU36" s="74">
        <v>4.7500242653524219E-2</v>
      </c>
      <c r="BV36" s="2"/>
    </row>
    <row r="37" spans="1:74">
      <c r="A37" t="s">
        <v>813</v>
      </c>
      <c r="B37" t="s">
        <v>1724</v>
      </c>
      <c r="C37" t="s">
        <v>1724</v>
      </c>
      <c r="D37">
        <v>389</v>
      </c>
      <c r="E37">
        <v>298</v>
      </c>
      <c r="F37" t="s">
        <v>636</v>
      </c>
      <c r="G37" s="2">
        <v>48.361000000000004</v>
      </c>
      <c r="H37" s="2">
        <v>0.73959999999999992</v>
      </c>
      <c r="I37" s="2">
        <v>12.339</v>
      </c>
      <c r="J37" s="2">
        <v>10.669600000000001</v>
      </c>
      <c r="K37" s="2">
        <f t="shared" si="3"/>
        <v>9.0691600000000001</v>
      </c>
      <c r="L37" s="2">
        <f t="shared" si="4"/>
        <v>1.7802447163515016</v>
      </c>
      <c r="M37" s="2">
        <v>0.15258406771430577</v>
      </c>
      <c r="N37" s="2">
        <v>11.303000000000001</v>
      </c>
      <c r="O37" s="2">
        <v>13.728</v>
      </c>
      <c r="P37" s="2">
        <v>1.5780000000000001</v>
      </c>
      <c r="Q37" s="29">
        <v>5.2172774205841714E-4</v>
      </c>
      <c r="R37" s="29">
        <v>3.8834714620244391E-4</v>
      </c>
      <c r="S37" s="2">
        <v>98.870784067714297</v>
      </c>
      <c r="T37" s="4">
        <v>0.14459769531000002</v>
      </c>
      <c r="U37" s="4">
        <f t="shared" si="5"/>
        <v>3.2576673E-2</v>
      </c>
      <c r="V37" s="2">
        <v>51.055999999999997</v>
      </c>
      <c r="W37" s="4">
        <v>0.18506170212765957</v>
      </c>
      <c r="X37" s="2">
        <v>5.9</v>
      </c>
      <c r="Y37" s="2">
        <v>1.1603153846153846</v>
      </c>
      <c r="Z37" s="2">
        <v>3.855</v>
      </c>
      <c r="AA37" s="2">
        <v>17.244</v>
      </c>
      <c r="AB37" s="2">
        <v>19.719000000000001</v>
      </c>
      <c r="AC37" s="2">
        <v>0.25700000000000001</v>
      </c>
      <c r="AD37" s="2">
        <v>99.376377086743048</v>
      </c>
      <c r="AE37" s="4">
        <v>0.888580450979637</v>
      </c>
      <c r="AF37" s="3">
        <v>325.76673</v>
      </c>
      <c r="AG37" s="1">
        <v>117.114</v>
      </c>
      <c r="AH37" s="3">
        <v>755.71500000000003</v>
      </c>
      <c r="AI37" s="1">
        <v>21.595770000000002</v>
      </c>
      <c r="AJ37" s="3"/>
      <c r="AK37" s="3"/>
      <c r="AL37" s="2"/>
      <c r="AM37" s="4"/>
      <c r="AN37" s="4"/>
      <c r="AO37" s="3">
        <v>169.48584299999999</v>
      </c>
      <c r="AP37" s="3">
        <v>433.11239999999998</v>
      </c>
      <c r="AQ37" s="1">
        <v>39.99</v>
      </c>
      <c r="AR37" s="3">
        <v>4050</v>
      </c>
      <c r="AS37" s="3">
        <v>233.25842635766514</v>
      </c>
      <c r="AT37" s="3">
        <v>678</v>
      </c>
      <c r="AU37" s="1">
        <v>40.970248650798084</v>
      </c>
      <c r="AV37" s="3">
        <v>120.12400947247957</v>
      </c>
      <c r="AW37" s="1">
        <v>102.68031459026795</v>
      </c>
      <c r="AX37" s="1">
        <v>68.644997039300236</v>
      </c>
      <c r="AY37" s="4">
        <v>0.65324290868058477</v>
      </c>
      <c r="AZ37" s="1">
        <v>97.89</v>
      </c>
      <c r="BA37" s="1">
        <v>15.54</v>
      </c>
      <c r="BB37" s="1">
        <v>24.74</v>
      </c>
      <c r="BC37" s="2">
        <v>1.117</v>
      </c>
      <c r="BD37" s="2">
        <v>0.97557959242293013</v>
      </c>
      <c r="BE37" s="83"/>
      <c r="BF37" s="2">
        <v>12.7</v>
      </c>
      <c r="BG37" s="2">
        <v>12.153809315860546</v>
      </c>
      <c r="BH37" s="2">
        <v>1.591</v>
      </c>
      <c r="BI37" s="2">
        <v>4.2830000000000004</v>
      </c>
      <c r="BJ37" s="2">
        <v>4.298</v>
      </c>
      <c r="BK37" s="2">
        <v>1.498</v>
      </c>
      <c r="BL37" s="4">
        <v>0.51</v>
      </c>
      <c r="BM37" s="2">
        <v>1.8460000000000001</v>
      </c>
      <c r="BN37" s="2">
        <v>2.8420000000000001</v>
      </c>
      <c r="BO37" s="2">
        <v>1.5369999999999999</v>
      </c>
      <c r="BP37" s="2">
        <v>1.6379999999999999</v>
      </c>
      <c r="BQ37" s="4">
        <v>0.91700000000000004</v>
      </c>
      <c r="BR37" s="4">
        <v>0.68817592674778227</v>
      </c>
      <c r="BS37" s="4">
        <v>0.194042600778562</v>
      </c>
      <c r="BT37" s="74">
        <v>5.7770504406465438E-2</v>
      </c>
      <c r="BU37" s="74">
        <v>2.1026330001591431E-2</v>
      </c>
      <c r="BV37" s="2"/>
    </row>
    <row r="38" spans="1:74">
      <c r="A38" t="s">
        <v>732</v>
      </c>
      <c r="B38" t="s">
        <v>1810</v>
      </c>
      <c r="C38" t="s">
        <v>1810</v>
      </c>
      <c r="D38">
        <v>392</v>
      </c>
      <c r="E38">
        <v>374</v>
      </c>
      <c r="F38">
        <v>53</v>
      </c>
      <c r="G38" s="2">
        <v>48.368500000000004</v>
      </c>
      <c r="H38" s="2">
        <v>0.83850000000000002</v>
      </c>
      <c r="I38" s="2">
        <v>14.791</v>
      </c>
      <c r="J38" s="2">
        <v>9.8434000000000008</v>
      </c>
      <c r="K38" s="2">
        <f t="shared" si="3"/>
        <v>8.3668899999999997</v>
      </c>
      <c r="L38" s="2">
        <f t="shared" si="4"/>
        <v>1.6423915461624026</v>
      </c>
      <c r="M38" s="2">
        <v>0.154463124042413</v>
      </c>
      <c r="N38" s="2">
        <v>10.722</v>
      </c>
      <c r="O38" s="2">
        <v>13.298500000000001</v>
      </c>
      <c r="P38" s="2">
        <v>1.506</v>
      </c>
      <c r="Q38" s="29">
        <v>1.0928142615990587E-3</v>
      </c>
      <c r="R38" s="29">
        <v>9.3732628756860613E-4</v>
      </c>
      <c r="S38" s="2">
        <v>99.522363124042414</v>
      </c>
      <c r="T38" s="4">
        <v>0.14228391696000001</v>
      </c>
      <c r="U38" s="4">
        <f t="shared" si="5"/>
        <v>0.1159</v>
      </c>
      <c r="V38" s="2">
        <v>40.463000000000001</v>
      </c>
      <c r="W38">
        <v>2.8999999999999998E-3</v>
      </c>
      <c r="X38" s="4">
        <v>7.3999999999999996E-2</v>
      </c>
      <c r="Z38" s="2">
        <v>11.106</v>
      </c>
      <c r="AA38" s="2">
        <v>48.613</v>
      </c>
      <c r="AB38" s="4">
        <v>0.25800000000000001</v>
      </c>
      <c r="AD38" s="2">
        <v>100.51689999999999</v>
      </c>
      <c r="AE38" s="4">
        <v>0.88641508484440801</v>
      </c>
      <c r="AF38" s="3">
        <v>605.34164999999996</v>
      </c>
      <c r="AG38" s="1">
        <v>92.975999999999999</v>
      </c>
      <c r="AH38" s="3">
        <v>930.53099999999995</v>
      </c>
      <c r="AI38" s="1">
        <v>36.692639999999997</v>
      </c>
      <c r="AJ38" s="3">
        <v>1159</v>
      </c>
      <c r="AK38" s="74">
        <f>IF(AJ38="",AF38/10000,AJ38/10000)</f>
        <v>0.1159</v>
      </c>
      <c r="AL38" s="2">
        <v>3.5177009999999997</v>
      </c>
      <c r="AM38" s="4">
        <v>0.17623143999999999</v>
      </c>
      <c r="AN38" s="4">
        <v>0.75180035999999995</v>
      </c>
      <c r="AO38" s="3">
        <v>409.07610000000005</v>
      </c>
      <c r="AP38" s="3">
        <v>907.19999999999993</v>
      </c>
      <c r="AQ38" s="1">
        <v>42.09</v>
      </c>
      <c r="AR38" s="3">
        <v>4172</v>
      </c>
      <c r="AS38" s="3">
        <v>222.33705305262293</v>
      </c>
      <c r="AT38" s="3">
        <v>400</v>
      </c>
      <c r="AU38" s="1">
        <v>48.01199447883679</v>
      </c>
      <c r="AV38" s="3">
        <v>151.08799720776642</v>
      </c>
      <c r="AW38" s="1">
        <v>145.83343874870968</v>
      </c>
      <c r="AX38" s="1">
        <v>68.231699738837079</v>
      </c>
      <c r="AY38" s="4">
        <v>1.2580139033167277</v>
      </c>
      <c r="AZ38" s="1">
        <v>105.6</v>
      </c>
      <c r="BA38" s="1">
        <v>13.26</v>
      </c>
      <c r="BB38" s="1">
        <v>40.78</v>
      </c>
      <c r="BC38" s="2">
        <v>2.851</v>
      </c>
      <c r="BD38" s="2">
        <v>2.7419857692858058</v>
      </c>
      <c r="BE38" s="83">
        <v>1.4500964088178138E-2</v>
      </c>
      <c r="BF38" s="2">
        <v>19.89</v>
      </c>
      <c r="BG38" s="2">
        <v>19.507702476187443</v>
      </c>
      <c r="BH38" s="2">
        <v>2.6579999999999999</v>
      </c>
      <c r="BI38" s="2">
        <v>6.9470000000000001</v>
      </c>
      <c r="BJ38" s="2">
        <v>5.3380000000000001</v>
      </c>
      <c r="BK38" s="2">
        <v>1.665</v>
      </c>
      <c r="BL38" s="4">
        <v>0.501</v>
      </c>
      <c r="BM38" s="2">
        <v>1.931</v>
      </c>
      <c r="BN38" s="2">
        <v>2.2799999999999998</v>
      </c>
      <c r="BO38" s="2">
        <v>1.266</v>
      </c>
      <c r="BP38" s="2">
        <v>1.3080000000000001</v>
      </c>
      <c r="BQ38" s="4">
        <v>0.99</v>
      </c>
      <c r="BR38" s="4">
        <v>1.0041260795109956</v>
      </c>
      <c r="BS38" s="4">
        <v>0.27628147234249234</v>
      </c>
      <c r="BT38" s="74">
        <v>0.1349908460574448</v>
      </c>
      <c r="BU38" s="74">
        <v>3.9842080004767695E-2</v>
      </c>
      <c r="BV38" s="2"/>
    </row>
    <row r="39" spans="1:74">
      <c r="A39" t="s">
        <v>806</v>
      </c>
      <c r="B39" t="s">
        <v>1755</v>
      </c>
      <c r="C39" t="s">
        <v>1755</v>
      </c>
      <c r="D39">
        <v>175</v>
      </c>
      <c r="E39">
        <v>98</v>
      </c>
      <c r="F39" t="s">
        <v>636</v>
      </c>
      <c r="G39" s="2">
        <v>48.373000000000005</v>
      </c>
      <c r="H39" s="2">
        <v>0.4859</v>
      </c>
      <c r="I39" s="2">
        <v>14.683</v>
      </c>
      <c r="J39" s="2">
        <v>9.8613999999999997</v>
      </c>
      <c r="K39" s="2">
        <f t="shared" si="3"/>
        <v>8.3821899999999996</v>
      </c>
      <c r="L39" s="2">
        <f t="shared" si="4"/>
        <v>1.6453948832035594</v>
      </c>
      <c r="M39" s="2">
        <v>0.13922506496559769</v>
      </c>
      <c r="N39" s="2">
        <v>11.244</v>
      </c>
      <c r="O39" s="2">
        <v>12.627000000000001</v>
      </c>
      <c r="P39" s="2">
        <v>1.6659999999999999</v>
      </c>
      <c r="Q39" s="29">
        <v>4.5706956491380627E-4</v>
      </c>
      <c r="R39" s="29">
        <v>4.0985051397607677E-4</v>
      </c>
      <c r="S39" s="2">
        <v>99.079525064965594</v>
      </c>
      <c r="T39" s="4">
        <v>0.10598442579</v>
      </c>
      <c r="U39" s="4">
        <f t="shared" si="5"/>
        <v>4.2919329000000006E-2</v>
      </c>
      <c r="V39" s="2">
        <v>51.055999999999997</v>
      </c>
      <c r="W39" s="4">
        <v>0.18506170212765957</v>
      </c>
      <c r="X39" s="2">
        <v>5.9</v>
      </c>
      <c r="Y39" s="2">
        <v>1.1603153846153846</v>
      </c>
      <c r="Z39" s="2">
        <v>3.855</v>
      </c>
      <c r="AA39" s="2">
        <v>17.244</v>
      </c>
      <c r="AB39" s="2">
        <v>19.719000000000001</v>
      </c>
      <c r="AC39" s="2">
        <v>0.25700000000000001</v>
      </c>
      <c r="AD39" s="2">
        <v>99.376377086743048</v>
      </c>
      <c r="AE39" s="4">
        <v>0.888580450979637</v>
      </c>
      <c r="AF39" s="3">
        <v>429.19329000000005</v>
      </c>
      <c r="AG39" s="1">
        <v>65.709000000000003</v>
      </c>
      <c r="AH39" s="3">
        <v>719.29499999999996</v>
      </c>
      <c r="AI39" s="1">
        <v>15.096869999999999</v>
      </c>
      <c r="AJ39" s="3"/>
      <c r="AK39" s="3"/>
      <c r="AL39" s="2"/>
      <c r="AM39" s="4"/>
      <c r="AN39" s="4"/>
      <c r="AO39" s="3">
        <v>178.87053000000003</v>
      </c>
      <c r="AP39" s="3">
        <v>379.43639999999999</v>
      </c>
      <c r="AQ39" s="1">
        <v>37.28</v>
      </c>
      <c r="AR39" s="3">
        <v>3454</v>
      </c>
      <c r="AS39" s="3">
        <v>195.89536260305732</v>
      </c>
      <c r="AT39" s="3">
        <v>276</v>
      </c>
      <c r="AU39" s="1">
        <v>44.685665962972671</v>
      </c>
      <c r="AV39" s="3">
        <v>140.23158638982338</v>
      </c>
      <c r="AW39" s="1">
        <v>99.09719099537223</v>
      </c>
      <c r="AX39" s="1">
        <v>69.362710652891892</v>
      </c>
      <c r="AY39" s="4">
        <v>0.48879377096316229</v>
      </c>
      <c r="AZ39" s="1">
        <v>117.6</v>
      </c>
      <c r="BA39" s="1">
        <v>12.71</v>
      </c>
      <c r="BB39" s="1">
        <v>22.9</v>
      </c>
      <c r="BC39" s="2">
        <v>0.93400000000000005</v>
      </c>
      <c r="BD39" s="2">
        <v>0.88470973640399553</v>
      </c>
      <c r="BE39" s="83"/>
      <c r="BF39" s="2">
        <v>10.521000000000001</v>
      </c>
      <c r="BG39" s="2">
        <v>10.743534446568811</v>
      </c>
      <c r="BH39" s="2">
        <v>1.252</v>
      </c>
      <c r="BI39" s="2">
        <v>3.3730000000000002</v>
      </c>
      <c r="BJ39" s="2">
        <v>3.371</v>
      </c>
      <c r="BK39" s="2">
        <v>1.1990000000000001</v>
      </c>
      <c r="BL39" s="4">
        <v>0.41399999999999998</v>
      </c>
      <c r="BM39" s="2">
        <v>1.599</v>
      </c>
      <c r="BN39" s="2">
        <v>2.246</v>
      </c>
      <c r="BO39" s="2">
        <v>1.264</v>
      </c>
      <c r="BP39" s="2">
        <v>1.409</v>
      </c>
      <c r="BQ39" s="4">
        <v>0.81899999999999995</v>
      </c>
      <c r="BR39" s="4">
        <v>0.78317107499800409</v>
      </c>
      <c r="BS39" s="4">
        <v>0.15703443781890719</v>
      </c>
      <c r="BT39" s="74">
        <v>6.0372026431864075E-2</v>
      </c>
      <c r="BU39" s="74">
        <v>2.0671010520990265E-2</v>
      </c>
      <c r="BV39" s="2"/>
    </row>
    <row r="40" spans="1:74">
      <c r="A40" t="s">
        <v>790</v>
      </c>
      <c r="B40" t="s">
        <v>1803</v>
      </c>
      <c r="C40" t="s">
        <v>1803</v>
      </c>
      <c r="D40">
        <v>300</v>
      </c>
      <c r="E40">
        <v>215</v>
      </c>
      <c r="F40" t="s">
        <v>636</v>
      </c>
      <c r="G40" s="2">
        <v>48.381499999999996</v>
      </c>
      <c r="H40" s="2">
        <v>0.66220000000000001</v>
      </c>
      <c r="I40" s="2">
        <v>14.276</v>
      </c>
      <c r="J40" s="2">
        <v>9.9154</v>
      </c>
      <c r="K40" s="2">
        <f t="shared" si="3"/>
        <v>8.4280899999999992</v>
      </c>
      <c r="L40" s="2">
        <f t="shared" si="4"/>
        <v>1.65440489432703</v>
      </c>
      <c r="M40" s="2">
        <v>0.13875074114842714</v>
      </c>
      <c r="N40" s="2">
        <v>11.643000000000001</v>
      </c>
      <c r="O40" s="2">
        <v>12.416499999999999</v>
      </c>
      <c r="P40" s="2">
        <v>1.69</v>
      </c>
      <c r="Q40" s="29">
        <v>5.8110398360529945E-4</v>
      </c>
      <c r="R40" s="29">
        <v>6.0135913978911354E-4</v>
      </c>
      <c r="S40" s="2">
        <v>99.123350741148428</v>
      </c>
      <c r="T40" s="4">
        <v>0.10051306875000002</v>
      </c>
      <c r="U40" s="4">
        <f t="shared" si="5"/>
        <v>5.8110104999999995E-2</v>
      </c>
      <c r="V40" s="2">
        <v>51.64</v>
      </c>
      <c r="W40" s="4">
        <v>0.13698936170212767</v>
      </c>
      <c r="X40" s="2">
        <v>5.27</v>
      </c>
      <c r="Y40" s="2">
        <v>1.2367538461538461</v>
      </c>
      <c r="Z40" s="2">
        <v>3.6440000000000001</v>
      </c>
      <c r="AA40" s="2">
        <v>17.733000000000001</v>
      </c>
      <c r="AB40" s="2">
        <v>20.141999999999999</v>
      </c>
      <c r="AC40" s="2">
        <v>0.223</v>
      </c>
      <c r="AD40" s="2">
        <v>100.02574320785597</v>
      </c>
      <c r="AE40" s="4">
        <v>0.89665279526632957</v>
      </c>
      <c r="AF40" s="3">
        <v>581.10104999999999</v>
      </c>
      <c r="AG40" s="1">
        <v>49.616999999999997</v>
      </c>
      <c r="AH40" s="3">
        <v>920.21199999999999</v>
      </c>
      <c r="AI40" s="1">
        <v>24.76305</v>
      </c>
      <c r="AJ40" s="3"/>
      <c r="AK40" s="3"/>
      <c r="AL40" s="2"/>
      <c r="AM40" s="4"/>
      <c r="AN40" s="4"/>
      <c r="AO40" s="3">
        <v>262.45039200000002</v>
      </c>
      <c r="AP40" s="3">
        <v>482.40360000000004</v>
      </c>
      <c r="AQ40" s="1">
        <v>36.869999999999997</v>
      </c>
      <c r="AR40" s="3">
        <v>4125</v>
      </c>
      <c r="AS40" s="3">
        <v>196.11991078225773</v>
      </c>
      <c r="AT40" s="3">
        <v>269</v>
      </c>
      <c r="AU40" s="1">
        <v>44.146462385115036</v>
      </c>
      <c r="AV40" s="3">
        <v>166.16235528380221</v>
      </c>
      <c r="AW40" s="1">
        <v>103.07648688447462</v>
      </c>
      <c r="AX40" s="1">
        <v>65.453445956536299</v>
      </c>
      <c r="AY40" s="4">
        <v>0.77940810553015361</v>
      </c>
      <c r="AZ40" s="1">
        <v>106.7</v>
      </c>
      <c r="BA40" s="1">
        <v>14.69</v>
      </c>
      <c r="BB40" s="1">
        <v>32.26</v>
      </c>
      <c r="BC40" s="2">
        <v>1.71</v>
      </c>
      <c r="BD40" s="2">
        <v>1.5661813386324339</v>
      </c>
      <c r="BE40" s="83"/>
      <c r="BF40" s="2">
        <v>13.17</v>
      </c>
      <c r="BG40" s="2">
        <v>12.147625265559336</v>
      </c>
      <c r="BH40" s="2">
        <v>1.776</v>
      </c>
      <c r="BI40" s="2">
        <v>4.8940000000000001</v>
      </c>
      <c r="BJ40" s="2">
        <v>4.3090000000000002</v>
      </c>
      <c r="BK40" s="2">
        <v>1.4950000000000001</v>
      </c>
      <c r="BL40" s="4">
        <v>0.48199999999999998</v>
      </c>
      <c r="BM40" s="2">
        <v>1.871</v>
      </c>
      <c r="BN40" s="2">
        <v>2.524</v>
      </c>
      <c r="BO40" s="2">
        <v>1.482</v>
      </c>
      <c r="BP40" s="2">
        <v>1.5409999999999999</v>
      </c>
      <c r="BQ40" s="4">
        <v>1.0049999999999999</v>
      </c>
      <c r="BR40" s="4">
        <v>0.87829393950422086</v>
      </c>
      <c r="BS40" s="4">
        <v>0.19223996606545082</v>
      </c>
      <c r="BT40" s="74">
        <v>0.10200888126442299</v>
      </c>
      <c r="BU40" s="74">
        <v>3.0052399911590831E-2</v>
      </c>
      <c r="BV40" s="2"/>
    </row>
    <row r="41" spans="1:74">
      <c r="A41" t="s">
        <v>726</v>
      </c>
      <c r="B41" t="s">
        <v>1784</v>
      </c>
      <c r="C41" t="s">
        <v>1784</v>
      </c>
      <c r="D41">
        <v>214</v>
      </c>
      <c r="E41">
        <v>204</v>
      </c>
      <c r="F41" t="s">
        <v>636</v>
      </c>
      <c r="G41" s="2">
        <v>48.405000000000001</v>
      </c>
      <c r="H41" s="2">
        <v>0.61059999999999992</v>
      </c>
      <c r="I41" s="2">
        <v>15.103000000000002</v>
      </c>
      <c r="J41" s="2">
        <v>9.3051999999999992</v>
      </c>
      <c r="K41" s="2">
        <f t="shared" si="3"/>
        <v>7.909419999999999</v>
      </c>
      <c r="L41" s="2">
        <f t="shared" si="4"/>
        <v>1.5525917686318129</v>
      </c>
      <c r="M41" s="2">
        <v>0.13906912523956275</v>
      </c>
      <c r="N41" s="2">
        <v>10.617000000000001</v>
      </c>
      <c r="O41" s="2">
        <v>13.565999999999999</v>
      </c>
      <c r="P41" s="2">
        <v>1.4530000000000001</v>
      </c>
      <c r="Q41" s="29">
        <v>5.9476416187528782E-4</v>
      </c>
      <c r="R41" s="29">
        <v>4.7748503825553691E-4</v>
      </c>
      <c r="S41" s="2">
        <v>99.198869125239568</v>
      </c>
      <c r="T41" s="4">
        <v>0.14645011875</v>
      </c>
      <c r="U41" s="4">
        <f t="shared" si="5"/>
        <v>5.2292361000000002E-2</v>
      </c>
      <c r="V41" s="2">
        <v>40.570999999999998</v>
      </c>
      <c r="W41">
        <v>2.3999999999999998E-3</v>
      </c>
      <c r="X41" s="4">
        <v>6.2E-2</v>
      </c>
      <c r="Z41" s="2">
        <v>10.244999999999999</v>
      </c>
      <c r="AA41" s="2">
        <v>49.524000000000001</v>
      </c>
      <c r="AB41" s="4">
        <v>0.28199999999999997</v>
      </c>
      <c r="AD41" s="2">
        <v>100.68639999999999</v>
      </c>
      <c r="AE41" s="4">
        <v>0.89603235356486244</v>
      </c>
      <c r="AF41" s="3">
        <v>522.92361000000005</v>
      </c>
      <c r="AG41" s="1">
        <v>48.275999999999996</v>
      </c>
      <c r="AH41" s="3">
        <v>821.27099999999996</v>
      </c>
      <c r="AI41" s="1">
        <v>18.12969</v>
      </c>
      <c r="AJ41" s="3"/>
      <c r="AK41" s="74">
        <f>IF(AJ41="",AF41/10000,AJ41/10000)</f>
        <v>5.2292361000000002E-2</v>
      </c>
      <c r="AL41" s="2">
        <v>2.4529704999999997</v>
      </c>
      <c r="AM41" s="4">
        <v>8.7533599999999989E-2</v>
      </c>
      <c r="AN41" s="4">
        <v>0.61064669999999999</v>
      </c>
      <c r="AO41" s="3">
        <v>208.38817800000001</v>
      </c>
      <c r="AP41" s="3">
        <v>493.74360000000007</v>
      </c>
      <c r="AQ41" s="1">
        <v>42.46</v>
      </c>
      <c r="AR41" s="3">
        <v>3173</v>
      </c>
      <c r="AS41" s="3">
        <v>203.85440162958224</v>
      </c>
      <c r="AT41" s="3">
        <v>403</v>
      </c>
      <c r="AU41" s="1">
        <v>44.154354384681263</v>
      </c>
      <c r="AV41" s="3">
        <v>152.01886708035971</v>
      </c>
      <c r="AW41" s="1">
        <v>124.32135993743661</v>
      </c>
      <c r="AX41" s="1">
        <v>57.612249315317136</v>
      </c>
      <c r="AY41" s="4">
        <v>0.62516790294393809</v>
      </c>
      <c r="AZ41" s="1">
        <v>86.22</v>
      </c>
      <c r="BA41" s="1">
        <v>12.36</v>
      </c>
      <c r="BB41" s="1">
        <v>23.56</v>
      </c>
      <c r="BC41" s="2">
        <v>1.194</v>
      </c>
      <c r="BD41" s="2">
        <v>1.1027670859255638</v>
      </c>
      <c r="BE41" s="83">
        <v>8.4078909887227195E-3</v>
      </c>
      <c r="BF41" s="2">
        <v>10.199999999999999</v>
      </c>
      <c r="BG41" s="2">
        <v>9.752119453981555</v>
      </c>
      <c r="BH41" s="2">
        <v>1.2869999999999999</v>
      </c>
      <c r="BI41" s="2">
        <v>3.4329999999999998</v>
      </c>
      <c r="BJ41" s="2">
        <v>3.2389999999999999</v>
      </c>
      <c r="BK41" s="2">
        <v>1.2909999999999999</v>
      </c>
      <c r="BL41" s="4">
        <v>0.40100000000000002</v>
      </c>
      <c r="BM41" s="2">
        <v>1.4570000000000001</v>
      </c>
      <c r="BN41" s="2">
        <v>2.2229999999999999</v>
      </c>
      <c r="BO41" s="2">
        <v>1.2889999999999999</v>
      </c>
      <c r="BP41" s="2">
        <v>1.407</v>
      </c>
      <c r="BQ41" s="4">
        <v>0.81299999999999994</v>
      </c>
      <c r="BR41" s="4">
        <v>0.6470895756206726</v>
      </c>
      <c r="BS41" s="4">
        <v>0.15639496546839307</v>
      </c>
      <c r="BT41" s="74">
        <v>6.9347918988886537E-2</v>
      </c>
      <c r="BU41" s="74">
        <v>2.1867508862939141E-2</v>
      </c>
      <c r="BV41" s="2"/>
    </row>
    <row r="42" spans="1:74">
      <c r="A42" t="s">
        <v>753</v>
      </c>
      <c r="B42" t="s">
        <v>1834</v>
      </c>
      <c r="C42" t="s">
        <v>1834</v>
      </c>
      <c r="D42">
        <v>196</v>
      </c>
      <c r="E42">
        <v>192</v>
      </c>
      <c r="F42">
        <v>23</v>
      </c>
      <c r="G42" s="2">
        <v>48.417499999999997</v>
      </c>
      <c r="H42" s="2">
        <v>0.72670000000000001</v>
      </c>
      <c r="I42" s="2">
        <v>15.047000000000001</v>
      </c>
      <c r="J42" s="2">
        <v>9.3862000000000005</v>
      </c>
      <c r="K42" s="2">
        <f t="shared" si="3"/>
        <v>7.9782700000000002</v>
      </c>
      <c r="L42" s="2">
        <f t="shared" si="4"/>
        <v>1.566106785317019</v>
      </c>
      <c r="M42" s="2"/>
      <c r="N42" s="2">
        <v>10.436</v>
      </c>
      <c r="O42" s="2">
        <v>13.6525</v>
      </c>
      <c r="P42" s="2">
        <v>1.5289999999999999</v>
      </c>
      <c r="Q42" s="29">
        <v>1.1110278326257096E-3</v>
      </c>
      <c r="R42" s="29">
        <v>8.3881513263982699E-4</v>
      </c>
      <c r="S42" s="2">
        <v>99.19489999999999</v>
      </c>
      <c r="T42" s="4">
        <v>0.17438588475</v>
      </c>
      <c r="U42" s="4">
        <f t="shared" si="5"/>
        <v>0.11070000000000001</v>
      </c>
      <c r="V42" s="2">
        <v>40.591000000000001</v>
      </c>
      <c r="W42">
        <v>2.5000000000000001E-3</v>
      </c>
      <c r="X42" s="4">
        <v>6.9000000000000006E-2</v>
      </c>
      <c r="Z42" s="2">
        <v>10.859</v>
      </c>
      <c r="AA42" s="2">
        <v>48.941000000000003</v>
      </c>
      <c r="AB42" s="4">
        <v>0.26700000000000002</v>
      </c>
      <c r="AD42" s="2">
        <v>100.7295</v>
      </c>
      <c r="AE42" s="4">
        <v>0.88932358619413621</v>
      </c>
      <c r="AF42" s="3">
        <v>708.09486000000004</v>
      </c>
      <c r="AG42" s="1">
        <v>71.073000000000008</v>
      </c>
      <c r="AH42" s="3">
        <v>915.35599999999999</v>
      </c>
      <c r="AI42" s="1">
        <v>39.239910000000002</v>
      </c>
      <c r="AJ42" s="3">
        <v>1107</v>
      </c>
      <c r="AK42" s="74">
        <f>IF(AJ42="",AF42/10000,AJ42/10000)</f>
        <v>0.11070000000000001</v>
      </c>
      <c r="AL42" s="2">
        <v>3.064044</v>
      </c>
      <c r="AM42" s="4">
        <v>0.13082608000000001</v>
      </c>
      <c r="AN42" s="4">
        <v>0.80547612000000002</v>
      </c>
      <c r="AO42" s="3">
        <v>366.08300400000002</v>
      </c>
      <c r="AP42" s="3">
        <v>922.31999999999994</v>
      </c>
      <c r="AQ42" s="1">
        <v>43.01</v>
      </c>
      <c r="AR42" s="3">
        <v>4266</v>
      </c>
      <c r="AS42" s="3"/>
      <c r="AT42" s="3">
        <v>388</v>
      </c>
      <c r="AU42" s="1"/>
      <c r="AV42" s="3"/>
      <c r="AW42" s="1"/>
      <c r="AX42" s="1"/>
      <c r="AY42" s="4"/>
      <c r="AZ42" s="1">
        <v>109.2</v>
      </c>
      <c r="BA42" s="1">
        <v>12.94</v>
      </c>
      <c r="BB42" s="1">
        <v>40.19</v>
      </c>
      <c r="BC42" s="2">
        <v>2.98</v>
      </c>
      <c r="BD42" s="2"/>
      <c r="BE42" s="83"/>
      <c r="BF42" s="2">
        <v>20.46</v>
      </c>
      <c r="BG42" s="2"/>
      <c r="BH42" s="2">
        <v>2.8039999999999998</v>
      </c>
      <c r="BI42" s="2">
        <v>7.2409999999999997</v>
      </c>
      <c r="BJ42" s="2">
        <v>5.7350000000000003</v>
      </c>
      <c r="BK42" s="2">
        <v>1.58</v>
      </c>
      <c r="BL42" s="4">
        <v>0.54100000000000004</v>
      </c>
      <c r="BM42" s="2">
        <v>1.8109999999999999</v>
      </c>
      <c r="BN42" s="2">
        <v>2.339</v>
      </c>
      <c r="BO42" s="2">
        <v>1.304</v>
      </c>
      <c r="BP42" s="2">
        <v>1.3220000000000001</v>
      </c>
      <c r="BQ42" s="4">
        <v>1.1180000000000001</v>
      </c>
      <c r="BR42" s="4"/>
      <c r="BS42" s="4"/>
      <c r="BT42" s="74"/>
      <c r="BU42" s="74"/>
      <c r="BV42" s="2"/>
    </row>
    <row r="43" spans="1:74">
      <c r="A43" t="s">
        <v>750</v>
      </c>
      <c r="B43" t="s">
        <v>1765</v>
      </c>
      <c r="C43" t="s">
        <v>1765</v>
      </c>
      <c r="D43">
        <v>312</v>
      </c>
      <c r="E43">
        <v>256</v>
      </c>
      <c r="F43" t="s">
        <v>636</v>
      </c>
      <c r="G43" s="2">
        <v>48.421999999999997</v>
      </c>
      <c r="H43" s="2">
        <v>0.55899999999999994</v>
      </c>
      <c r="I43" s="2">
        <v>15.005000000000001</v>
      </c>
      <c r="J43" s="2">
        <v>9.2134</v>
      </c>
      <c r="K43" s="2">
        <f t="shared" si="3"/>
        <v>7.8313899999999999</v>
      </c>
      <c r="L43" s="2">
        <f t="shared" si="4"/>
        <v>1.5372747497219132</v>
      </c>
      <c r="M43" s="2">
        <v>0.14760770761697584</v>
      </c>
      <c r="N43" s="2">
        <v>10.494999999999999</v>
      </c>
      <c r="O43" s="2">
        <v>13.331000000000001</v>
      </c>
      <c r="P43" s="2">
        <v>1.5469999999999999</v>
      </c>
      <c r="Q43" s="29">
        <v>5.0041786395723558E-4</v>
      </c>
      <c r="R43" s="29">
        <v>5.8150987722883722E-4</v>
      </c>
      <c r="S43" s="2">
        <v>98.720007707616972</v>
      </c>
      <c r="T43" s="4">
        <v>0.16038298274999999</v>
      </c>
      <c r="U43" s="4">
        <f t="shared" si="5"/>
        <v>4.6595819999999996E-2</v>
      </c>
      <c r="V43" s="2">
        <v>40.078000000000003</v>
      </c>
      <c r="W43">
        <v>2.8E-3</v>
      </c>
      <c r="X43" s="4">
        <v>7.2999999999999995E-2</v>
      </c>
      <c r="Z43" s="2">
        <v>10.791</v>
      </c>
      <c r="AA43" s="2">
        <v>48.704999999999998</v>
      </c>
      <c r="AB43" s="4">
        <v>0.26600000000000001</v>
      </c>
      <c r="AD43" s="2">
        <v>99.915800000000004</v>
      </c>
      <c r="AE43" s="4">
        <v>0.88946602631900706</v>
      </c>
      <c r="AF43" s="3">
        <v>465.95819999999998</v>
      </c>
      <c r="AG43" s="1">
        <v>59.898000000000003</v>
      </c>
      <c r="AH43" s="3">
        <v>911.71400000000006</v>
      </c>
      <c r="AI43" s="1">
        <v>13.834439999999999</v>
      </c>
      <c r="AJ43" s="3"/>
      <c r="AK43" s="74">
        <f>IF(AJ43="",AF43/10000,AJ43/10000)</f>
        <v>4.6595819999999996E-2</v>
      </c>
      <c r="AL43" s="2">
        <v>1.3954291000000001</v>
      </c>
      <c r="AM43" s="4">
        <v>9.8723240000000004E-2</v>
      </c>
      <c r="AN43" s="4">
        <v>0.26685006</v>
      </c>
      <c r="AO43" s="3">
        <v>253.78760400000002</v>
      </c>
      <c r="AP43" s="3">
        <v>415.42199999999997</v>
      </c>
      <c r="AQ43" s="1">
        <v>40.82</v>
      </c>
      <c r="AR43" s="3">
        <v>4061</v>
      </c>
      <c r="AS43" s="3">
        <v>204.4712707150594</v>
      </c>
      <c r="AT43" s="3">
        <v>372</v>
      </c>
      <c r="AU43" s="1">
        <v>45.322750189974364</v>
      </c>
      <c r="AV43" s="3">
        <v>162.42485247330578</v>
      </c>
      <c r="AW43" s="1">
        <v>131.9472436041365</v>
      </c>
      <c r="AX43" s="1">
        <v>65.322795003902769</v>
      </c>
      <c r="AY43" s="4">
        <v>0.43339789353081742</v>
      </c>
      <c r="AZ43" s="1">
        <v>98.83</v>
      </c>
      <c r="BA43" s="1">
        <v>13.34</v>
      </c>
      <c r="BB43" s="1">
        <v>33.99</v>
      </c>
      <c r="BC43" s="2">
        <v>1.079</v>
      </c>
      <c r="BD43" s="2">
        <v>0.89518204328637663</v>
      </c>
      <c r="BE43" s="83">
        <v>5.4553505221609762E-3</v>
      </c>
      <c r="BF43" s="2">
        <v>6.5659999999999998</v>
      </c>
      <c r="BG43" s="2">
        <v>6.2170338388845234</v>
      </c>
      <c r="BH43" s="2">
        <v>1.3220000000000001</v>
      </c>
      <c r="BI43" s="2">
        <v>4.0019999999999998</v>
      </c>
      <c r="BJ43" s="2">
        <v>4.2089999999999996</v>
      </c>
      <c r="BK43" s="2">
        <v>1.431</v>
      </c>
      <c r="BL43" s="4">
        <v>0.498</v>
      </c>
      <c r="BM43" s="2">
        <v>1.9910000000000001</v>
      </c>
      <c r="BN43" s="2">
        <v>2.4239999999999999</v>
      </c>
      <c r="BO43" s="2">
        <v>1.337</v>
      </c>
      <c r="BP43" s="2">
        <v>1.39</v>
      </c>
      <c r="BQ43" s="4">
        <v>1.0049999999999999</v>
      </c>
      <c r="BR43" s="4">
        <v>0.92088355412616973</v>
      </c>
      <c r="BS43" s="4">
        <v>0.16891163806092893</v>
      </c>
      <c r="BT43" s="74">
        <v>4.8043216244374361E-2</v>
      </c>
      <c r="BU43" s="74">
        <v>1.8617454186488927E-2</v>
      </c>
      <c r="BV43" s="2"/>
    </row>
    <row r="44" spans="1:74">
      <c r="A44" t="s">
        <v>770</v>
      </c>
      <c r="B44" t="s">
        <v>1772</v>
      </c>
      <c r="C44" t="s">
        <v>1772</v>
      </c>
      <c r="D44">
        <v>46</v>
      </c>
      <c r="E44">
        <v>38</v>
      </c>
      <c r="F44" t="s">
        <v>636</v>
      </c>
      <c r="G44" s="2">
        <v>48.421999999999997</v>
      </c>
      <c r="H44" s="2">
        <v>0.62779999999999991</v>
      </c>
      <c r="I44" s="2">
        <v>14.407</v>
      </c>
      <c r="J44" s="2">
        <v>9.9082000000000008</v>
      </c>
      <c r="K44" s="2">
        <f t="shared" si="3"/>
        <v>8.42197</v>
      </c>
      <c r="L44" s="2">
        <f t="shared" si="4"/>
        <v>1.6532035595105674</v>
      </c>
      <c r="M44" s="2"/>
      <c r="N44" s="2">
        <v>11.226000000000001</v>
      </c>
      <c r="O44" s="2">
        <v>12.298</v>
      </c>
      <c r="P44" s="2">
        <v>1.5840000000000001</v>
      </c>
      <c r="Q44" s="29">
        <v>4.3439366898562589E-4</v>
      </c>
      <c r="R44" s="29">
        <v>5.6074166732780718E-4</v>
      </c>
      <c r="S44" s="2">
        <v>98.473000000000013</v>
      </c>
      <c r="T44" s="4">
        <v>0.10918122576</v>
      </c>
      <c r="U44" s="4">
        <f t="shared" si="5"/>
        <v>4.7848251000000001E-2</v>
      </c>
      <c r="V44" s="2">
        <v>51.621000000000002</v>
      </c>
      <c r="W44" s="4">
        <v>0.14741063829787235</v>
      </c>
      <c r="X44" s="2">
        <v>5.0570000000000004</v>
      </c>
      <c r="Y44" s="2">
        <v>1.2031384615384617</v>
      </c>
      <c r="Z44" s="2">
        <v>3.56</v>
      </c>
      <c r="AA44" s="2">
        <v>17.594000000000001</v>
      </c>
      <c r="AB44" s="2">
        <v>20.023</v>
      </c>
      <c r="AC44" s="2">
        <v>0.21299999999999999</v>
      </c>
      <c r="AD44" s="2">
        <v>99.418549099836326</v>
      </c>
      <c r="AE44" s="4">
        <v>0.89807593352898119</v>
      </c>
      <c r="AF44" s="3">
        <v>478.48250999999999</v>
      </c>
      <c r="AG44" s="1">
        <v>50.511000000000003</v>
      </c>
      <c r="AH44" s="3">
        <v>773.92499999999995</v>
      </c>
      <c r="AI44" s="1">
        <v>19.429469999999998</v>
      </c>
      <c r="AJ44" s="3"/>
      <c r="AK44" s="3"/>
      <c r="AL44" s="2">
        <v>1.8193381</v>
      </c>
      <c r="AM44" s="4">
        <v>0.13119259999999999</v>
      </c>
      <c r="AN44" s="4">
        <v>0.72903912000000004</v>
      </c>
      <c r="AO44" s="3">
        <v>244.723761</v>
      </c>
      <c r="AP44" s="3">
        <v>360.61200000000002</v>
      </c>
      <c r="AQ44" s="1">
        <v>34.33</v>
      </c>
      <c r="AR44" s="3">
        <v>3090</v>
      </c>
      <c r="AS44" s="3"/>
      <c r="AT44" s="3">
        <v>293</v>
      </c>
      <c r="AU44" s="1"/>
      <c r="AV44" s="3"/>
      <c r="AW44" s="1"/>
      <c r="AX44" s="1"/>
      <c r="AY44" s="4"/>
      <c r="AZ44" s="1">
        <v>97.72</v>
      </c>
      <c r="BA44" s="1">
        <v>11.65</v>
      </c>
      <c r="BB44" s="1">
        <v>25.22</v>
      </c>
      <c r="BC44" s="2">
        <v>1.2150000000000001</v>
      </c>
      <c r="BD44" s="2"/>
      <c r="BE44" s="83"/>
      <c r="BF44" s="2">
        <v>10.45</v>
      </c>
      <c r="BG44" s="2"/>
      <c r="BH44" s="2">
        <v>1.337</v>
      </c>
      <c r="BI44" s="2">
        <v>3.5289999999999999</v>
      </c>
      <c r="BJ44" s="2">
        <v>3.2280000000000002</v>
      </c>
      <c r="BK44" s="2">
        <v>1.0529999999999999</v>
      </c>
      <c r="BL44" s="4">
        <v>0.35299999999999998</v>
      </c>
      <c r="BM44" s="2">
        <v>1.264</v>
      </c>
      <c r="BN44" s="2">
        <v>1.9470000000000001</v>
      </c>
      <c r="BO44" s="2">
        <v>1.1599999999999999</v>
      </c>
      <c r="BP44" s="2">
        <v>1.363</v>
      </c>
      <c r="BQ44" s="4">
        <v>0.78500000000000003</v>
      </c>
      <c r="BR44" s="4"/>
      <c r="BS44" s="4"/>
      <c r="BT44" s="74"/>
      <c r="BU44" s="74"/>
      <c r="BV44" s="2"/>
    </row>
    <row r="45" spans="1:74">
      <c r="A45" t="s">
        <v>809</v>
      </c>
      <c r="B45" t="s">
        <v>1711</v>
      </c>
      <c r="C45" t="s">
        <v>1711</v>
      </c>
      <c r="D45">
        <v>200</v>
      </c>
      <c r="E45">
        <v>93</v>
      </c>
      <c r="F45" t="s">
        <v>636</v>
      </c>
      <c r="G45" s="2">
        <v>48.4315</v>
      </c>
      <c r="H45" s="2">
        <v>0.45149999999999996</v>
      </c>
      <c r="I45" s="2">
        <v>13.845000000000001</v>
      </c>
      <c r="J45" s="2">
        <v>9.1054000000000013</v>
      </c>
      <c r="K45" s="2">
        <f t="shared" si="3"/>
        <v>7.7395900000000006</v>
      </c>
      <c r="L45" s="2">
        <f t="shared" si="4"/>
        <v>1.5192547274749724</v>
      </c>
      <c r="M45" s="2"/>
      <c r="N45" s="2">
        <v>12.148999999999999</v>
      </c>
      <c r="O45" s="2">
        <v>13.089500000000001</v>
      </c>
      <c r="P45" s="2">
        <v>1.4730000000000001</v>
      </c>
      <c r="Q45" s="29">
        <v>2.9068859358534959E-4</v>
      </c>
      <c r="R45" s="29">
        <v>3.4515662118702787E-4</v>
      </c>
      <c r="S45" s="2">
        <v>98.544899999999998</v>
      </c>
      <c r="T45" s="4">
        <v>0.14459769531000002</v>
      </c>
      <c r="U45" s="4">
        <f t="shared" si="5"/>
        <v>2.4375270000000004E-2</v>
      </c>
      <c r="V45" s="2">
        <v>51.055999999999997</v>
      </c>
      <c r="W45" s="4">
        <v>0.18506170212765957</v>
      </c>
      <c r="X45" s="2">
        <v>5.9</v>
      </c>
      <c r="Y45" s="2">
        <v>1.1603153846153846</v>
      </c>
      <c r="Z45" s="2">
        <v>3.855</v>
      </c>
      <c r="AA45" s="2">
        <v>17.244</v>
      </c>
      <c r="AB45" s="2">
        <v>19.719000000000001</v>
      </c>
      <c r="AC45" s="2">
        <v>0.25700000000000001</v>
      </c>
      <c r="AD45" s="2">
        <v>99.376377086743048</v>
      </c>
      <c r="AE45" s="4">
        <v>0.888580450979637</v>
      </c>
      <c r="AF45" s="3">
        <v>243.75270000000003</v>
      </c>
      <c r="AG45" s="1">
        <v>71.52</v>
      </c>
      <c r="AH45" s="3">
        <v>708.976</v>
      </c>
      <c r="AI45" s="1">
        <v>8.9042399999999997</v>
      </c>
      <c r="AJ45" s="3"/>
      <c r="AK45" s="3"/>
      <c r="AL45" s="2"/>
      <c r="AM45" s="4"/>
      <c r="AN45" s="4"/>
      <c r="AO45" s="3">
        <v>150.636258</v>
      </c>
      <c r="AP45" s="3">
        <v>241.31519999999998</v>
      </c>
      <c r="AQ45" s="1">
        <v>38.130000000000003</v>
      </c>
      <c r="AR45" s="3">
        <v>2931</v>
      </c>
      <c r="AS45" s="3"/>
      <c r="AT45" s="3">
        <v>651</v>
      </c>
      <c r="AU45" s="1"/>
      <c r="AV45" s="3"/>
      <c r="AW45" s="1"/>
      <c r="AX45" s="1"/>
      <c r="AY45" s="4"/>
      <c r="AZ45" s="1">
        <v>85.04</v>
      </c>
      <c r="BA45" s="1">
        <v>11.9</v>
      </c>
      <c r="BB45" s="1">
        <v>18.64</v>
      </c>
      <c r="BC45" s="2">
        <v>0.61099999999999999</v>
      </c>
      <c r="BD45" s="2"/>
      <c r="BE45" s="83"/>
      <c r="BF45" s="2">
        <v>5.3890000000000002</v>
      </c>
      <c r="BG45" s="2"/>
      <c r="BH45" s="2">
        <v>0.71799999999999997</v>
      </c>
      <c r="BI45" s="2">
        <v>2.2530000000000001</v>
      </c>
      <c r="BJ45" s="2">
        <v>2.702</v>
      </c>
      <c r="BK45" s="2">
        <v>1.0620000000000001</v>
      </c>
      <c r="BL45" s="4">
        <v>0.36699999999999999</v>
      </c>
      <c r="BM45" s="2">
        <v>1.359</v>
      </c>
      <c r="BN45" s="2">
        <v>2.0750000000000002</v>
      </c>
      <c r="BO45" s="2">
        <v>1.196</v>
      </c>
      <c r="BP45" s="2">
        <v>1.2849999999999999</v>
      </c>
      <c r="BQ45" s="4">
        <v>0.64100000000000001</v>
      </c>
      <c r="BR45" s="4"/>
      <c r="BS45" s="4"/>
      <c r="BT45" s="74"/>
      <c r="BU45" s="74"/>
      <c r="BV45" s="2"/>
    </row>
    <row r="46" spans="1:74">
      <c r="A46" t="s">
        <v>794</v>
      </c>
      <c r="B46" t="s">
        <v>1721</v>
      </c>
      <c r="C46" t="s">
        <v>1721</v>
      </c>
      <c r="D46">
        <v>284</v>
      </c>
      <c r="E46">
        <v>152</v>
      </c>
      <c r="F46" t="s">
        <v>636</v>
      </c>
      <c r="G46" s="2">
        <v>48.437999999999995</v>
      </c>
      <c r="H46" s="2">
        <v>0.45579999999999998</v>
      </c>
      <c r="I46" s="2">
        <v>13.571999999999999</v>
      </c>
      <c r="J46" s="2">
        <v>8.8353999999999999</v>
      </c>
      <c r="K46" s="2">
        <f t="shared" si="3"/>
        <v>7.5100899999999999</v>
      </c>
      <c r="L46" s="2">
        <f t="shared" si="4"/>
        <v>1.4742046718576196</v>
      </c>
      <c r="M46" s="2">
        <v>0.13161616767997031</v>
      </c>
      <c r="N46" s="2">
        <v>12.164</v>
      </c>
      <c r="O46" s="2">
        <v>13.077999999999999</v>
      </c>
      <c r="P46" s="2">
        <v>1.423</v>
      </c>
      <c r="Q46" s="29">
        <v>4.6399072190393361E-4</v>
      </c>
      <c r="R46" s="29">
        <v>3.7364398875038745E-4</v>
      </c>
      <c r="S46" s="2">
        <v>98.097816167679966</v>
      </c>
      <c r="T46" s="4">
        <v>0.11329700019000001</v>
      </c>
      <c r="U46" s="4">
        <f t="shared" si="5"/>
        <v>3.1889855999999994E-2</v>
      </c>
      <c r="V46" s="2">
        <v>51.64</v>
      </c>
      <c r="W46" s="4">
        <v>0.13698936170212767</v>
      </c>
      <c r="X46" s="2">
        <v>5.27</v>
      </c>
      <c r="Y46" s="2">
        <v>1.2367538461538461</v>
      </c>
      <c r="Z46" s="2">
        <v>3.6440000000000001</v>
      </c>
      <c r="AA46" s="2">
        <v>17.733000000000001</v>
      </c>
      <c r="AB46" s="2">
        <v>20.141999999999999</v>
      </c>
      <c r="AC46" s="2">
        <v>0.223</v>
      </c>
      <c r="AD46" s="2">
        <v>100.02574320785597</v>
      </c>
      <c r="AE46" s="4">
        <v>0.89665279526632957</v>
      </c>
      <c r="AF46" s="3">
        <v>318.89855999999997</v>
      </c>
      <c r="AG46" s="1">
        <v>45.147000000000006</v>
      </c>
      <c r="AH46" s="3">
        <v>741.75400000000002</v>
      </c>
      <c r="AI46" s="1">
        <v>18.54054</v>
      </c>
      <c r="AJ46" s="3"/>
      <c r="AK46" s="3"/>
      <c r="AL46" s="2"/>
      <c r="AM46" s="4"/>
      <c r="AN46" s="4"/>
      <c r="AO46" s="3">
        <v>163.068963</v>
      </c>
      <c r="AP46" s="3">
        <v>385.18200000000002</v>
      </c>
      <c r="AQ46" s="1">
        <v>38.066000000000003</v>
      </c>
      <c r="AR46" s="3">
        <v>2737</v>
      </c>
      <c r="AS46" s="3">
        <v>195.05081213614741</v>
      </c>
      <c r="AT46" s="3">
        <v>503</v>
      </c>
      <c r="AU46" s="1">
        <v>44.080832536609165</v>
      </c>
      <c r="AV46" s="3">
        <v>173.19888260318044</v>
      </c>
      <c r="AW46" s="1">
        <v>97.10579768725718</v>
      </c>
      <c r="AX46" s="1">
        <v>60.57991695445137</v>
      </c>
      <c r="AY46" s="4">
        <v>0.57708075049584306</v>
      </c>
      <c r="AZ46" s="1">
        <v>83.42</v>
      </c>
      <c r="BA46" s="1">
        <v>11.17</v>
      </c>
      <c r="BB46" s="1">
        <v>18.100000000000001</v>
      </c>
      <c r="BC46" s="2">
        <v>0.97499999999999998</v>
      </c>
      <c r="BD46" s="2">
        <v>0.88405631255650641</v>
      </c>
      <c r="BE46" s="83"/>
      <c r="BF46" s="2">
        <v>10.210000000000001</v>
      </c>
      <c r="BG46" s="2">
        <v>9.4378098004228015</v>
      </c>
      <c r="BH46" s="2">
        <v>1.103</v>
      </c>
      <c r="BI46" s="2">
        <v>2.847</v>
      </c>
      <c r="BJ46" s="2">
        <v>2.5760000000000001</v>
      </c>
      <c r="BK46" s="2">
        <v>0.92200000000000004</v>
      </c>
      <c r="BL46" s="4">
        <v>0.34799999999999998</v>
      </c>
      <c r="BM46" s="2">
        <v>1.2410000000000001</v>
      </c>
      <c r="BN46" s="2">
        <v>1.8340000000000001</v>
      </c>
      <c r="BO46" s="2">
        <v>1.1679999999999999</v>
      </c>
      <c r="BP46" s="2">
        <v>1.3240000000000001</v>
      </c>
      <c r="BQ46" s="4">
        <v>0.66400000000000003</v>
      </c>
      <c r="BR46" s="4">
        <v>0.55552309004859479</v>
      </c>
      <c r="BS46" s="4">
        <v>0.12741424666290926</v>
      </c>
      <c r="BT46" s="74">
        <v>6.6945999725398206E-2</v>
      </c>
      <c r="BU46" s="74">
        <v>2.0400034660067474E-2</v>
      </c>
      <c r="BV46" s="2"/>
    </row>
    <row r="47" spans="1:74">
      <c r="A47" t="s">
        <v>757</v>
      </c>
      <c r="B47" t="s">
        <v>1749</v>
      </c>
      <c r="C47" t="s">
        <v>1749</v>
      </c>
      <c r="D47">
        <v>498</v>
      </c>
      <c r="E47">
        <v>276</v>
      </c>
      <c r="F47" t="s">
        <v>636</v>
      </c>
      <c r="G47" s="2">
        <v>48.442</v>
      </c>
      <c r="H47" s="2">
        <v>0.4773</v>
      </c>
      <c r="I47" s="2">
        <v>13.56</v>
      </c>
      <c r="J47" s="2">
        <v>9.1359999999999992</v>
      </c>
      <c r="K47" s="2">
        <f t="shared" si="3"/>
        <v>7.7655999999999992</v>
      </c>
      <c r="L47" s="2">
        <f t="shared" si="4"/>
        <v>1.5243604004449387</v>
      </c>
      <c r="M47" s="2">
        <v>0.14651693144405534</v>
      </c>
      <c r="N47" s="2">
        <v>11.563000000000001</v>
      </c>
      <c r="O47" s="2">
        <v>14.074999999999999</v>
      </c>
      <c r="P47" s="2">
        <v>1.347</v>
      </c>
      <c r="Q47" s="29">
        <v>4.025199196889867E-4</v>
      </c>
      <c r="R47" s="29">
        <v>5.9051556116822182E-4</v>
      </c>
      <c r="S47" s="2">
        <v>98.746816931444059</v>
      </c>
      <c r="T47" s="4">
        <v>0.14367195051000001</v>
      </c>
      <c r="U47" s="4">
        <f t="shared" si="5"/>
        <v>4.1788101000000001E-2</v>
      </c>
      <c r="V47" s="2">
        <v>51.817</v>
      </c>
      <c r="W47" s="4">
        <v>0.14892340425531914</v>
      </c>
      <c r="X47" s="2">
        <v>5.1180000000000003</v>
      </c>
      <c r="Y47" s="2">
        <v>1.0832923076923076</v>
      </c>
      <c r="Z47" s="2">
        <v>3.399</v>
      </c>
      <c r="AA47" s="2">
        <v>17.795999999999999</v>
      </c>
      <c r="AB47" s="2">
        <v>19.975000000000001</v>
      </c>
      <c r="AC47" s="2">
        <v>0.22700000000000001</v>
      </c>
      <c r="AD47" s="2">
        <v>99.564215711947639</v>
      </c>
      <c r="AE47" s="4">
        <v>0.90323711345886548</v>
      </c>
      <c r="AF47" s="3">
        <v>417.88101</v>
      </c>
      <c r="AG47" s="1">
        <v>50.957999999999998</v>
      </c>
      <c r="AH47" s="3">
        <v>802.45400000000006</v>
      </c>
      <c r="AI47" s="1">
        <v>22.051439999999999</v>
      </c>
      <c r="AJ47" s="3"/>
      <c r="AK47" s="3"/>
      <c r="AL47" s="2">
        <v>1.7695102</v>
      </c>
      <c r="AM47" s="4">
        <v>0.10926608</v>
      </c>
      <c r="AN47" s="4">
        <v>0.61659180000000002</v>
      </c>
      <c r="AO47" s="3">
        <v>257.71794299999999</v>
      </c>
      <c r="AP47" s="3">
        <v>334.15200000000004</v>
      </c>
      <c r="AQ47" s="1">
        <v>33.950000000000003</v>
      </c>
      <c r="AR47" s="3">
        <v>3399</v>
      </c>
      <c r="AS47" s="3">
        <v>200.81593527179919</v>
      </c>
      <c r="AT47" s="3">
        <v>493</v>
      </c>
      <c r="AU47" s="1">
        <v>48.019503181865851</v>
      </c>
      <c r="AV47" s="3">
        <v>175.16689386583275</v>
      </c>
      <c r="AW47" s="1">
        <v>105.60987503653382</v>
      </c>
      <c r="AX47" s="1">
        <v>62.683543412578167</v>
      </c>
      <c r="AY47" s="4">
        <v>0.62833126019449015</v>
      </c>
      <c r="AZ47" s="1">
        <v>83</v>
      </c>
      <c r="BA47" s="1">
        <v>13.67</v>
      </c>
      <c r="BB47" s="1">
        <v>26.49</v>
      </c>
      <c r="BC47" s="2">
        <v>1.4359999999999999</v>
      </c>
      <c r="BD47" s="2">
        <v>1.3096427432096112</v>
      </c>
      <c r="BE47" s="83">
        <v>7.9745592966773034E-3</v>
      </c>
      <c r="BF47" s="2">
        <v>10.47</v>
      </c>
      <c r="BG47" s="2">
        <v>10.336140273837733</v>
      </c>
      <c r="BH47" s="2">
        <v>1.488</v>
      </c>
      <c r="BI47" s="2">
        <v>3.9740000000000002</v>
      </c>
      <c r="BJ47" s="2">
        <v>3.5390000000000001</v>
      </c>
      <c r="BK47" s="2">
        <v>1.252</v>
      </c>
      <c r="BL47" s="4">
        <v>0.41</v>
      </c>
      <c r="BM47" s="2">
        <v>1.4650000000000001</v>
      </c>
      <c r="BN47" s="2">
        <v>2.4590000000000001</v>
      </c>
      <c r="BO47" s="2">
        <v>1.387</v>
      </c>
      <c r="BP47" s="2">
        <v>1.4730000000000001</v>
      </c>
      <c r="BQ47" s="4">
        <v>0.71</v>
      </c>
      <c r="BR47" s="4">
        <v>0.72365872529516428</v>
      </c>
      <c r="BS47" s="4">
        <v>0.14859590438946815</v>
      </c>
      <c r="BT47" s="74">
        <v>7.1125179293163032E-2</v>
      </c>
      <c r="BU47" s="74">
        <v>2.3371414392833412E-2</v>
      </c>
      <c r="BV47" s="2"/>
    </row>
    <row r="48" spans="1:74">
      <c r="A48" t="s">
        <v>837</v>
      </c>
      <c r="B48" t="s">
        <v>1708</v>
      </c>
      <c r="C48" t="s">
        <v>1708</v>
      </c>
      <c r="D48">
        <v>33.299999999999997</v>
      </c>
      <c r="E48">
        <v>22.2</v>
      </c>
      <c r="F48" t="s">
        <v>636</v>
      </c>
      <c r="G48" s="2">
        <v>48.444499999999998</v>
      </c>
      <c r="H48" s="2">
        <v>0.83850000000000002</v>
      </c>
      <c r="I48" s="2">
        <v>13.3</v>
      </c>
      <c r="J48" s="2">
        <v>10.8424</v>
      </c>
      <c r="K48" s="2">
        <f t="shared" si="3"/>
        <v>9.2160399999999996</v>
      </c>
      <c r="L48" s="2">
        <f t="shared" si="4"/>
        <v>1.8090767519466071</v>
      </c>
      <c r="M48" s="2"/>
      <c r="N48" s="2">
        <v>10.749000000000001</v>
      </c>
      <c r="O48" s="2">
        <v>13.612500000000001</v>
      </c>
      <c r="P48" s="2">
        <v>1.6910000000000001</v>
      </c>
      <c r="Q48" s="29"/>
      <c r="R48" s="29"/>
      <c r="S48" s="2">
        <v>99.477899999999991</v>
      </c>
      <c r="T48" s="4">
        <v>0.119989188</v>
      </c>
      <c r="U48" s="4">
        <f t="shared" si="5"/>
        <v>2.0914531199999999E-2</v>
      </c>
      <c r="V48" s="2"/>
      <c r="W48" s="2">
        <v>0.16691952663566073</v>
      </c>
      <c r="X48" s="2">
        <v>33.517630629720948</v>
      </c>
      <c r="Y48" s="2">
        <v>29.445173542371361</v>
      </c>
      <c r="Z48" s="2">
        <v>11.465280664350981</v>
      </c>
      <c r="AA48" s="2">
        <v>15.866839094401163</v>
      </c>
      <c r="AB48" s="2"/>
      <c r="AC48" s="2"/>
      <c r="AD48" s="2"/>
      <c r="AE48" s="4">
        <v>0.71159374815358145</v>
      </c>
      <c r="AF48" s="3">
        <v>209.14531199999999</v>
      </c>
      <c r="AG48" s="1">
        <v>113.74166</v>
      </c>
      <c r="AH48" s="3">
        <v>787.09983</v>
      </c>
      <c r="AI48" s="1">
        <v>21.7029584</v>
      </c>
      <c r="AJ48" s="3"/>
      <c r="AK48" s="3"/>
      <c r="AL48" s="2"/>
      <c r="AM48" s="4"/>
      <c r="AN48" s="4"/>
      <c r="AQ48" s="1"/>
      <c r="AR48" s="3"/>
      <c r="AS48" s="3"/>
      <c r="AT48" s="3"/>
      <c r="AU48" s="1"/>
      <c r="AV48" s="3"/>
      <c r="AW48" s="1"/>
      <c r="AX48" s="1"/>
      <c r="AY48" s="4"/>
      <c r="AZ48" s="1"/>
      <c r="BA48" s="1"/>
      <c r="BB48" s="1"/>
      <c r="BC48" s="2"/>
      <c r="BD48" s="2"/>
      <c r="BE48" s="83"/>
      <c r="BF48" s="2"/>
      <c r="BG48" s="2"/>
      <c r="BH48" s="2"/>
      <c r="BI48" s="2"/>
      <c r="BJ48" s="2"/>
      <c r="BK48" s="2"/>
      <c r="BL48" s="4"/>
      <c r="BM48" s="2"/>
      <c r="BN48" s="2"/>
      <c r="BO48" s="2"/>
      <c r="BP48" s="2"/>
      <c r="BQ48" s="4"/>
      <c r="BR48" s="4"/>
      <c r="BS48" s="4"/>
      <c r="BT48" s="74"/>
      <c r="BU48" s="74"/>
      <c r="BV48" s="2"/>
    </row>
    <row r="49" spans="1:74">
      <c r="A49" t="s">
        <v>792</v>
      </c>
      <c r="B49" t="s">
        <v>1754</v>
      </c>
      <c r="C49" t="s">
        <v>1754</v>
      </c>
      <c r="D49">
        <v>122</v>
      </c>
      <c r="E49">
        <v>87</v>
      </c>
      <c r="F49" t="s">
        <v>636</v>
      </c>
      <c r="G49" s="2">
        <v>48.448500000000003</v>
      </c>
      <c r="H49" s="2">
        <v>0.58050000000000002</v>
      </c>
      <c r="I49" s="2">
        <v>14.605</v>
      </c>
      <c r="J49" s="2">
        <v>9.6814000000000018</v>
      </c>
      <c r="K49" s="2">
        <f t="shared" si="3"/>
        <v>8.2291900000000009</v>
      </c>
      <c r="L49" s="2">
        <f t="shared" si="4"/>
        <v>1.6153615127919914</v>
      </c>
      <c r="M49" s="2">
        <v>0.12535867027026834</v>
      </c>
      <c r="N49" s="2">
        <v>11.596</v>
      </c>
      <c r="O49" s="2">
        <v>12.518500000000001</v>
      </c>
      <c r="P49" s="2">
        <v>1.6040000000000001</v>
      </c>
      <c r="Q49" s="29">
        <v>4.3330085472402676E-4</v>
      </c>
      <c r="R49" s="29">
        <v>4.8005809080964681E-4</v>
      </c>
      <c r="S49" s="2">
        <v>99.159258670270276</v>
      </c>
      <c r="T49" s="4">
        <v>0.10415939499</v>
      </c>
      <c r="U49" s="4">
        <f t="shared" si="5"/>
        <v>4.2555720000000005E-2</v>
      </c>
      <c r="V49" s="2">
        <v>51.64</v>
      </c>
      <c r="W49" s="4">
        <v>0.13698936170212767</v>
      </c>
      <c r="X49" s="2">
        <v>5.27</v>
      </c>
      <c r="Y49" s="2">
        <v>1.2367538461538461</v>
      </c>
      <c r="Z49" s="2">
        <v>3.6440000000000001</v>
      </c>
      <c r="AA49" s="2">
        <v>17.733000000000001</v>
      </c>
      <c r="AB49" s="2">
        <v>20.141999999999999</v>
      </c>
      <c r="AC49" s="2">
        <v>0.223</v>
      </c>
      <c r="AD49" s="2">
        <v>100.02574320785597</v>
      </c>
      <c r="AE49" s="4">
        <v>0.89665279526632957</v>
      </c>
      <c r="AF49" s="3">
        <v>425.55720000000002</v>
      </c>
      <c r="AG49" s="1">
        <v>46.935000000000002</v>
      </c>
      <c r="AH49" s="3">
        <v>916.57</v>
      </c>
      <c r="AI49" s="1">
        <v>15.96339</v>
      </c>
      <c r="AJ49" s="3"/>
      <c r="AK49" s="3"/>
      <c r="AL49" s="2"/>
      <c r="AM49" s="4"/>
      <c r="AN49" s="4"/>
      <c r="AO49" s="3">
        <v>209.511132</v>
      </c>
      <c r="AP49" s="3">
        <v>359.70479999999998</v>
      </c>
      <c r="AQ49" s="1">
        <v>36.619999999999997</v>
      </c>
      <c r="AR49" s="3">
        <v>3411</v>
      </c>
      <c r="AS49" s="3">
        <v>190.81768729143346</v>
      </c>
      <c r="AT49" s="3">
        <v>283</v>
      </c>
      <c r="AU49" s="1">
        <v>41.872229067147437</v>
      </c>
      <c r="AV49" s="3">
        <v>218.82326107303632</v>
      </c>
      <c r="AW49" s="1">
        <v>74.033858990428342</v>
      </c>
      <c r="AX49" s="1">
        <v>53.011523044238579</v>
      </c>
      <c r="AY49" s="4">
        <v>0.40385574173115546</v>
      </c>
      <c r="AZ49" s="1">
        <v>99.75</v>
      </c>
      <c r="BA49" s="1">
        <v>12.85</v>
      </c>
      <c r="BB49" s="1">
        <v>24.75</v>
      </c>
      <c r="BC49" s="2">
        <v>1.0820000000000001</v>
      </c>
      <c r="BD49" s="2">
        <v>0.77477612409701779</v>
      </c>
      <c r="BE49" s="83"/>
      <c r="BF49" s="2">
        <v>9.782</v>
      </c>
      <c r="BG49" s="2">
        <v>6.8733802639874098</v>
      </c>
      <c r="BH49" s="2">
        <v>1.278</v>
      </c>
      <c r="BI49" s="2">
        <v>3.339</v>
      </c>
      <c r="BJ49" s="2">
        <v>3.2410000000000001</v>
      </c>
      <c r="BK49" s="2">
        <v>1.276</v>
      </c>
      <c r="BL49" s="4">
        <v>0.40500000000000003</v>
      </c>
      <c r="BM49" s="2">
        <v>1.538</v>
      </c>
      <c r="BN49" s="2">
        <v>2.1760000000000002</v>
      </c>
      <c r="BO49" s="2">
        <v>1.29</v>
      </c>
      <c r="BP49" s="2">
        <v>1.3740000000000001</v>
      </c>
      <c r="BQ49" s="4">
        <v>0.80600000000000005</v>
      </c>
      <c r="BR49" s="4">
        <v>0.59465661213536058</v>
      </c>
      <c r="BS49" s="4">
        <v>0.12495790976185495</v>
      </c>
      <c r="BT49" s="74">
        <v>4.6458918636357462E-2</v>
      </c>
      <c r="BU49" s="74">
        <v>1.6487941750379133E-2</v>
      </c>
      <c r="BV49" s="2"/>
    </row>
    <row r="50" spans="1:74">
      <c r="A50" t="s">
        <v>706</v>
      </c>
      <c r="B50" t="s">
        <v>1733</v>
      </c>
      <c r="C50" t="s">
        <v>1733</v>
      </c>
      <c r="D50">
        <v>611</v>
      </c>
      <c r="E50">
        <v>430</v>
      </c>
      <c r="F50">
        <v>60</v>
      </c>
      <c r="G50" s="2">
        <v>48.463499999999996</v>
      </c>
      <c r="H50" s="2">
        <v>0.91589999999999994</v>
      </c>
      <c r="I50" s="2">
        <v>14.934000000000001</v>
      </c>
      <c r="J50" s="2">
        <v>10.235800000000001</v>
      </c>
      <c r="K50" s="2">
        <f t="shared" si="3"/>
        <v>8.7004300000000008</v>
      </c>
      <c r="L50" s="2">
        <f t="shared" si="4"/>
        <v>1.707864293659622</v>
      </c>
      <c r="M50" s="2">
        <v>0.17024655804975072</v>
      </c>
      <c r="N50" s="2">
        <v>10.792999999999999</v>
      </c>
      <c r="O50" s="2">
        <v>12.6335</v>
      </c>
      <c r="P50" s="2">
        <v>1.603</v>
      </c>
      <c r="Q50" s="29">
        <v>6.8492133845720997E-4</v>
      </c>
      <c r="R50" s="29">
        <v>6.1587850777301931E-4</v>
      </c>
      <c r="S50" s="2">
        <v>99.748946558049752</v>
      </c>
      <c r="T50" s="4">
        <v>0.15015870099000003</v>
      </c>
      <c r="U50" s="4">
        <f t="shared" si="5"/>
        <v>5.8700000000000002E-2</v>
      </c>
      <c r="V50" s="2">
        <v>40.432000000000002</v>
      </c>
      <c r="W50">
        <v>2.5000000000000001E-3</v>
      </c>
      <c r="X50" s="4">
        <v>6.3E-2</v>
      </c>
      <c r="Z50" s="2">
        <v>11.074999999999999</v>
      </c>
      <c r="AA50" s="2">
        <v>48.804000000000002</v>
      </c>
      <c r="AB50" s="4">
        <v>0.26</v>
      </c>
      <c r="AD50" s="2">
        <v>100.63650000000001</v>
      </c>
      <c r="AE50" s="4">
        <v>0.88708956958300311</v>
      </c>
      <c r="AF50" s="3">
        <v>353.77809000000002</v>
      </c>
      <c r="AG50" s="1">
        <v>95.210999999999999</v>
      </c>
      <c r="AH50" s="3">
        <v>977.27</v>
      </c>
      <c r="AI50" s="1">
        <v>22.641570000000002</v>
      </c>
      <c r="AJ50" s="3">
        <v>587</v>
      </c>
      <c r="AK50" s="74">
        <f>IF(AJ50="",AF50/10000,AJ50/10000)</f>
        <v>5.8700000000000002E-2</v>
      </c>
      <c r="AL50" s="2">
        <v>3.0690020000000002</v>
      </c>
      <c r="AM50" s="4">
        <v>0.15117871999999999</v>
      </c>
      <c r="AN50" s="4">
        <v>0.76470972000000004</v>
      </c>
      <c r="AO50" s="3">
        <v>268.78706099999999</v>
      </c>
      <c r="AP50" s="3">
        <v>568.58759999999995</v>
      </c>
      <c r="AQ50" s="1">
        <v>39.11</v>
      </c>
      <c r="AR50" s="3">
        <v>4531</v>
      </c>
      <c r="AS50" s="3">
        <v>230.19241398494006</v>
      </c>
      <c r="AT50" s="3">
        <v>361</v>
      </c>
      <c r="AU50" s="1">
        <v>51.526721676091512</v>
      </c>
      <c r="AV50" s="3">
        <v>166.39684964056224</v>
      </c>
      <c r="AW50" s="1">
        <v>136.60836362896444</v>
      </c>
      <c r="AX50" s="1">
        <v>64.697269824068428</v>
      </c>
      <c r="AY50" s="4">
        <v>0.5916044178269968</v>
      </c>
      <c r="AZ50" s="1">
        <v>87.19</v>
      </c>
      <c r="BA50" s="1">
        <v>14.33</v>
      </c>
      <c r="BB50" s="1">
        <v>35.68</v>
      </c>
      <c r="BC50" s="2">
        <v>1.29</v>
      </c>
      <c r="BD50" s="2">
        <v>1.3268947385960099</v>
      </c>
      <c r="BE50" s="83">
        <v>1.0354264441207912E-2</v>
      </c>
      <c r="BF50" s="2">
        <v>8.9760000000000009</v>
      </c>
      <c r="BG50" s="2">
        <v>11.213433408560888</v>
      </c>
      <c r="BH50" s="2">
        <v>1.486</v>
      </c>
      <c r="BI50" s="2">
        <v>4.4969999999999999</v>
      </c>
      <c r="BJ50" s="2">
        <v>4.6689999999999996</v>
      </c>
      <c r="BK50" s="2">
        <v>1.7749999999999999</v>
      </c>
      <c r="BL50" s="4">
        <v>0.54800000000000004</v>
      </c>
      <c r="BM50" s="2">
        <v>1.8879999999999999</v>
      </c>
      <c r="BN50" s="2">
        <v>2.58</v>
      </c>
      <c r="BO50" s="2">
        <v>1.454</v>
      </c>
      <c r="BP50" s="2">
        <v>1.4710000000000001</v>
      </c>
      <c r="BQ50" s="4">
        <v>1.2210000000000001</v>
      </c>
      <c r="BR50" s="4">
        <v>1.0530307123289007</v>
      </c>
      <c r="BS50" s="4">
        <v>0.24905879711174203</v>
      </c>
      <c r="BT50" s="74">
        <v>0.11289761980417257</v>
      </c>
      <c r="BU50" s="74">
        <v>2.6042077213948654E-2</v>
      </c>
      <c r="BV50" s="2"/>
    </row>
    <row r="51" spans="1:74">
      <c r="A51" t="s">
        <v>721</v>
      </c>
      <c r="B51" t="s">
        <v>1693</v>
      </c>
      <c r="C51" t="s">
        <v>1693</v>
      </c>
      <c r="D51">
        <v>327</v>
      </c>
      <c r="E51">
        <v>259</v>
      </c>
      <c r="F51" t="s">
        <v>636</v>
      </c>
      <c r="G51" s="2">
        <v>48.465499999999999</v>
      </c>
      <c r="H51" s="2">
        <v>0.50739999999999996</v>
      </c>
      <c r="I51" s="2">
        <v>14.858000000000001</v>
      </c>
      <c r="J51" s="2">
        <v>9.4564000000000004</v>
      </c>
      <c r="K51" s="2">
        <f t="shared" si="3"/>
        <v>8.0379400000000008</v>
      </c>
      <c r="L51" s="2">
        <f t="shared" si="4"/>
        <v>1.5778197997775305</v>
      </c>
      <c r="M51" s="2"/>
      <c r="N51" s="2">
        <v>10.76</v>
      </c>
      <c r="O51" s="2">
        <v>13.5725</v>
      </c>
      <c r="P51" s="2">
        <v>1.5580000000000001</v>
      </c>
      <c r="Q51" s="29">
        <v>7.7471424361859938E-4</v>
      </c>
      <c r="R51" s="29">
        <v>3.1023662223839354E-4</v>
      </c>
      <c r="S51" s="2">
        <v>99.177800000000019</v>
      </c>
      <c r="T51" s="4">
        <v>0.16784248131000001</v>
      </c>
      <c r="U51" s="4">
        <f t="shared" si="5"/>
        <v>9.4686476999999991E-3</v>
      </c>
      <c r="V51" s="2">
        <v>40.493000000000002</v>
      </c>
      <c r="W51">
        <v>2.2000000000000001E-3</v>
      </c>
      <c r="X51" s="4">
        <v>5.5E-2</v>
      </c>
      <c r="Z51" s="2">
        <v>10.384</v>
      </c>
      <c r="AA51" s="2">
        <v>49.136000000000003</v>
      </c>
      <c r="AB51" s="4">
        <v>0.27700000000000002</v>
      </c>
      <c r="AD51" s="2">
        <v>100.3472</v>
      </c>
      <c r="AE51" s="4">
        <v>0.8940273141602485</v>
      </c>
      <c r="AF51" s="3">
        <v>94.686476999999996</v>
      </c>
      <c r="AG51" s="1">
        <v>84.93</v>
      </c>
      <c r="AH51" s="3">
        <v>815.80800000000011</v>
      </c>
      <c r="AI51" s="1">
        <v>4.3587449999999999</v>
      </c>
      <c r="AJ51" s="3"/>
      <c r="AK51" s="74">
        <f>IF(AJ51="",AF51/10000,AJ51/10000)</f>
        <v>9.4686476999999991E-3</v>
      </c>
      <c r="AL51" s="2">
        <v>2.3210877000000001</v>
      </c>
      <c r="AM51" s="4">
        <v>0.12336632</v>
      </c>
      <c r="AN51" s="4">
        <v>0.45378099</v>
      </c>
      <c r="AO51" s="3">
        <v>135.39616800000002</v>
      </c>
      <c r="AP51" s="3">
        <v>643.12920000000008</v>
      </c>
      <c r="AQ51" s="1">
        <v>43.15</v>
      </c>
      <c r="AR51" s="3">
        <v>3188</v>
      </c>
      <c r="AS51" s="3"/>
      <c r="AT51" s="3">
        <v>400</v>
      </c>
      <c r="AU51" s="1"/>
      <c r="AV51" s="3"/>
      <c r="AW51" s="1"/>
      <c r="AX51" s="1"/>
      <c r="AY51" s="4"/>
      <c r="AZ51" s="1">
        <v>84.63</v>
      </c>
      <c r="BA51" s="1">
        <v>13.83</v>
      </c>
      <c r="BB51" s="1">
        <v>19.7</v>
      </c>
      <c r="BC51" s="2">
        <v>0.36299999999999999</v>
      </c>
      <c r="BD51" s="2"/>
      <c r="BE51" s="83"/>
      <c r="BF51" s="2">
        <v>2.8450000000000002</v>
      </c>
      <c r="BG51" s="2"/>
      <c r="BH51" s="2">
        <v>0.43</v>
      </c>
      <c r="BI51" s="2">
        <v>1.528</v>
      </c>
      <c r="BJ51" s="2">
        <v>2.3839999999999999</v>
      </c>
      <c r="BK51" s="2">
        <v>1.19</v>
      </c>
      <c r="BL51" s="4">
        <v>0.374</v>
      </c>
      <c r="BM51" s="2">
        <v>1.5069999999999999</v>
      </c>
      <c r="BN51" s="2">
        <v>2.3380000000000001</v>
      </c>
      <c r="BO51" s="2">
        <v>1.3720000000000001</v>
      </c>
      <c r="BP51" s="2">
        <v>1.4830000000000001</v>
      </c>
      <c r="BQ51" s="4">
        <v>0.74299999999999999</v>
      </c>
      <c r="BR51" s="4"/>
      <c r="BS51" s="4"/>
      <c r="BT51" s="74"/>
      <c r="BU51" s="74"/>
      <c r="BV51" s="2"/>
    </row>
    <row r="52" spans="1:74">
      <c r="A52" t="s">
        <v>700</v>
      </c>
      <c r="B52" t="s">
        <v>1842</v>
      </c>
      <c r="C52" t="s">
        <v>1842</v>
      </c>
      <c r="D52">
        <v>499</v>
      </c>
      <c r="E52">
        <v>386</v>
      </c>
      <c r="F52" t="s">
        <v>636</v>
      </c>
      <c r="G52" s="2">
        <v>48.478999999999999</v>
      </c>
      <c r="H52" s="2">
        <v>1.1395</v>
      </c>
      <c r="I52" s="2">
        <v>13.593999999999999</v>
      </c>
      <c r="J52" s="2">
        <v>11.231200000000001</v>
      </c>
      <c r="K52" s="2">
        <f t="shared" si="3"/>
        <v>9.546520000000001</v>
      </c>
      <c r="L52" s="2">
        <f t="shared" si="4"/>
        <v>1.8739488320355953</v>
      </c>
      <c r="M52" s="2">
        <v>0.16592988605949532</v>
      </c>
      <c r="N52" s="2">
        <v>10.688000000000001</v>
      </c>
      <c r="O52" s="2">
        <v>12.584</v>
      </c>
      <c r="P52" s="2">
        <v>1.782</v>
      </c>
      <c r="Q52" s="29"/>
      <c r="R52" s="29"/>
      <c r="S52" s="2">
        <v>99.66362988605951</v>
      </c>
      <c r="T52" s="4">
        <v>0.15062262396000001</v>
      </c>
      <c r="U52" s="4">
        <f t="shared" si="5"/>
        <v>7.9603437000000013E-2</v>
      </c>
      <c r="V52" s="2">
        <v>40.569000000000003</v>
      </c>
      <c r="W52">
        <v>3.0999999999999999E-3</v>
      </c>
      <c r="X52" s="4">
        <v>6.8000000000000005E-2</v>
      </c>
      <c r="Z52" s="2">
        <v>10.837</v>
      </c>
      <c r="AA52" s="2">
        <v>48.875</v>
      </c>
      <c r="AB52" s="4">
        <v>0.26600000000000001</v>
      </c>
      <c r="AD52" s="2">
        <v>100.61810000000001</v>
      </c>
      <c r="AE52" s="4">
        <v>0.88939035645034781</v>
      </c>
      <c r="AF52" s="3">
        <v>796.03437000000008</v>
      </c>
      <c r="AG52" s="1">
        <v>121.584</v>
      </c>
      <c r="AH52" s="3">
        <v>992.44500000000005</v>
      </c>
      <c r="AI52" s="1">
        <v>26.451269999999997</v>
      </c>
      <c r="AJ52" s="3"/>
      <c r="AK52" s="74">
        <f>IF(AJ52="",AF52/10000,AJ52/10000)</f>
        <v>7.9603437000000013E-2</v>
      </c>
      <c r="AL52" s="2">
        <v>3.9738370000000001</v>
      </c>
      <c r="AM52" s="4">
        <v>0.23823800000000001</v>
      </c>
      <c r="AN52" s="4">
        <v>0.86543669999999995</v>
      </c>
      <c r="AO52" s="3"/>
      <c r="AP52" s="3"/>
      <c r="AQ52" s="1"/>
      <c r="AR52" s="3"/>
      <c r="AS52" s="3">
        <v>261.28433559321644</v>
      </c>
      <c r="AT52" s="3"/>
      <c r="AU52" s="1">
        <v>48.373813585646559</v>
      </c>
      <c r="AV52" s="3">
        <v>144.85497043773987</v>
      </c>
      <c r="AW52" s="1">
        <v>128.62568065596938</v>
      </c>
      <c r="AX52" s="1">
        <v>75.967874779414061</v>
      </c>
      <c r="AY52" s="4">
        <v>0.91859159913665589</v>
      </c>
      <c r="AZ52" s="1"/>
      <c r="BA52" s="1"/>
      <c r="BB52" s="1"/>
      <c r="BC52" s="84"/>
      <c r="BD52" s="2">
        <v>1.454080175860252</v>
      </c>
      <c r="BE52" s="83">
        <v>1.0296477455460919E-2</v>
      </c>
      <c r="BF52" s="84"/>
      <c r="BG52" s="2">
        <v>16.286218513917532</v>
      </c>
      <c r="BH52" s="2"/>
      <c r="BI52" s="2"/>
      <c r="BJ52" s="2"/>
      <c r="BK52" s="2"/>
      <c r="BL52" s="4"/>
      <c r="BM52" s="2"/>
      <c r="BN52" s="2"/>
      <c r="BO52" s="2"/>
      <c r="BP52" s="2"/>
      <c r="BQ52" s="4"/>
      <c r="BR52" s="4">
        <v>0.91222391131735447</v>
      </c>
      <c r="BS52" s="4">
        <v>0.23857241667080542</v>
      </c>
      <c r="BT52" s="74">
        <v>8.9027082518926784E-2</v>
      </c>
      <c r="BU52" s="74">
        <v>3.2029889075582046E-2</v>
      </c>
      <c r="BV52" s="2"/>
    </row>
    <row r="53" spans="1:74">
      <c r="A53" t="s">
        <v>791</v>
      </c>
      <c r="B53" t="s">
        <v>1782</v>
      </c>
      <c r="C53" t="s">
        <v>1782</v>
      </c>
      <c r="D53">
        <v>287</v>
      </c>
      <c r="E53">
        <v>121</v>
      </c>
      <c r="F53" t="s">
        <v>636</v>
      </c>
      <c r="G53" s="2">
        <v>48.545000000000002</v>
      </c>
      <c r="H53" s="2">
        <v>0.51169999999999993</v>
      </c>
      <c r="I53" s="2">
        <v>14.38</v>
      </c>
      <c r="J53" s="2">
        <v>9.6003999999999987</v>
      </c>
      <c r="K53" s="2">
        <f t="shared" si="3"/>
        <v>8.1603399999999979</v>
      </c>
      <c r="L53" s="2">
        <f t="shared" si="4"/>
        <v>1.6018464961067849</v>
      </c>
      <c r="M53" s="2">
        <v>0.1425525390127885</v>
      </c>
      <c r="N53" s="2">
        <v>11.494</v>
      </c>
      <c r="O53" s="2">
        <v>12.635999999999999</v>
      </c>
      <c r="P53" s="2">
        <v>1.6439999999999999</v>
      </c>
      <c r="Q53" s="29">
        <v>4.9376991053250803E-4</v>
      </c>
      <c r="R53" s="29">
        <v>5.4787640455725769E-4</v>
      </c>
      <c r="S53" s="2">
        <v>98.953652539012779</v>
      </c>
      <c r="T53" s="4">
        <v>0.11055245019</v>
      </c>
      <c r="U53" s="4">
        <f t="shared" si="5"/>
        <v>5.0689788E-2</v>
      </c>
      <c r="V53" s="2">
        <v>51.64</v>
      </c>
      <c r="W53" s="4">
        <v>0.13698936170212767</v>
      </c>
      <c r="X53" s="2">
        <v>5.27</v>
      </c>
      <c r="Y53" s="2">
        <v>1.2367538461538461</v>
      </c>
      <c r="Z53" s="2">
        <v>3.6440000000000001</v>
      </c>
      <c r="AA53" s="2">
        <v>17.733000000000001</v>
      </c>
      <c r="AB53" s="2">
        <v>20.141999999999999</v>
      </c>
      <c r="AC53" s="2">
        <v>0.223</v>
      </c>
      <c r="AD53" s="2">
        <v>100.02574320785597</v>
      </c>
      <c r="AE53" s="4">
        <v>0.89665279526632957</v>
      </c>
      <c r="AF53" s="3">
        <v>506.89787999999999</v>
      </c>
      <c r="AG53" s="1">
        <v>48.722999999999999</v>
      </c>
      <c r="AH53" s="3">
        <v>834.625</v>
      </c>
      <c r="AI53" s="1">
        <v>20.2437</v>
      </c>
      <c r="AJ53" s="3"/>
      <c r="AK53" s="3"/>
      <c r="AL53" s="2"/>
      <c r="AM53" s="4"/>
      <c r="AN53" s="4"/>
      <c r="AO53" s="3">
        <v>239.108991</v>
      </c>
      <c r="AP53" s="3">
        <v>409.90319999999997</v>
      </c>
      <c r="AQ53" s="1">
        <v>36.659999999999997</v>
      </c>
      <c r="AR53" s="3">
        <v>3557</v>
      </c>
      <c r="AS53" s="3">
        <v>191.26077364393305</v>
      </c>
      <c r="AT53" s="3">
        <v>269</v>
      </c>
      <c r="AU53" s="1">
        <v>45.77104298506584</v>
      </c>
      <c r="AV53" s="3">
        <v>139.10458734411824</v>
      </c>
      <c r="AW53" s="1">
        <v>101.14035260711394</v>
      </c>
      <c r="AX53" s="1">
        <v>68.081540254433904</v>
      </c>
      <c r="AY53" s="4">
        <v>0.63130309710379484</v>
      </c>
      <c r="AZ53" s="1">
        <v>103.6</v>
      </c>
      <c r="BA53" s="1">
        <v>12.83</v>
      </c>
      <c r="BB53" s="1">
        <v>27.52</v>
      </c>
      <c r="BC53" s="2">
        <v>1.3540000000000001</v>
      </c>
      <c r="BD53" s="2">
        <v>1.3565940376113492</v>
      </c>
      <c r="BE53" s="83"/>
      <c r="BF53" s="2">
        <v>10.92</v>
      </c>
      <c r="BG53" s="2">
        <v>11.073124722051906</v>
      </c>
      <c r="BH53" s="2">
        <v>1.4650000000000001</v>
      </c>
      <c r="BI53" s="2">
        <v>3.8740000000000001</v>
      </c>
      <c r="BJ53" s="2">
        <v>3.5030000000000001</v>
      </c>
      <c r="BK53" s="2">
        <v>1.35</v>
      </c>
      <c r="BL53" s="4">
        <v>0.41299999999999998</v>
      </c>
      <c r="BM53" s="2">
        <v>1.554</v>
      </c>
      <c r="BN53" s="2">
        <v>2.1869999999999998</v>
      </c>
      <c r="BO53" s="2">
        <v>1.2949999999999999</v>
      </c>
      <c r="BP53" s="2">
        <v>1.3919999999999999</v>
      </c>
      <c r="BQ53" s="4">
        <v>0.84899999999999998</v>
      </c>
      <c r="BR53" s="4">
        <v>0.87497161499858533</v>
      </c>
      <c r="BS53" s="4">
        <v>0.15752166761573819</v>
      </c>
      <c r="BT53" s="74">
        <v>8.5918120315390506E-2</v>
      </c>
      <c r="BU53" s="74">
        <v>2.6139930336417136E-2</v>
      </c>
      <c r="BV53" s="2"/>
    </row>
    <row r="54" spans="1:74">
      <c r="A54" t="s">
        <v>808</v>
      </c>
      <c r="B54" t="s">
        <v>1758</v>
      </c>
      <c r="C54" t="s">
        <v>1758</v>
      </c>
      <c r="D54">
        <v>166</v>
      </c>
      <c r="E54">
        <v>126</v>
      </c>
      <c r="F54" t="s">
        <v>636</v>
      </c>
      <c r="G54" s="2">
        <v>48.547999999999995</v>
      </c>
      <c r="H54" s="2">
        <v>0.59770000000000001</v>
      </c>
      <c r="I54" s="2">
        <v>13.971</v>
      </c>
      <c r="J54" s="2">
        <v>9.4132000000000016</v>
      </c>
      <c r="K54" s="2">
        <f t="shared" si="3"/>
        <v>8.0012200000000018</v>
      </c>
      <c r="L54" s="2">
        <f t="shared" si="4"/>
        <v>1.5706117908787545</v>
      </c>
      <c r="M54" s="2"/>
      <c r="N54" s="2">
        <v>12.135999999999999</v>
      </c>
      <c r="O54" s="2">
        <v>13.269</v>
      </c>
      <c r="P54" s="2">
        <v>1.5069999999999999</v>
      </c>
      <c r="Q54" s="29">
        <v>3.8348673796613638E-4</v>
      </c>
      <c r="R54" s="29">
        <v>4.8943135368533289E-4</v>
      </c>
      <c r="S54" s="2">
        <v>99.441900000000004</v>
      </c>
      <c r="T54" s="4">
        <v>0.11971184499000002</v>
      </c>
      <c r="U54" s="4">
        <f t="shared" si="5"/>
        <v>4.3525344000000001E-2</v>
      </c>
      <c r="V54" s="2">
        <v>51.055999999999997</v>
      </c>
      <c r="W54" s="4">
        <v>0.18506170212765957</v>
      </c>
      <c r="X54" s="2">
        <v>5.9</v>
      </c>
      <c r="Y54" s="2">
        <v>1.1603153846153846</v>
      </c>
      <c r="Z54" s="2">
        <v>3.855</v>
      </c>
      <c r="AA54" s="2">
        <v>17.244</v>
      </c>
      <c r="AB54" s="2">
        <v>19.719000000000001</v>
      </c>
      <c r="AC54" s="2">
        <v>0.25700000000000001</v>
      </c>
      <c r="AD54" s="2">
        <v>99.376377086743048</v>
      </c>
      <c r="AE54" s="4">
        <v>0.888580450979637</v>
      </c>
      <c r="AF54" s="3">
        <v>435.25344000000001</v>
      </c>
      <c r="AG54" s="1">
        <v>71.52</v>
      </c>
      <c r="AH54" s="3">
        <v>813.38</v>
      </c>
      <c r="AI54" s="1">
        <v>17.741250000000001</v>
      </c>
      <c r="AJ54" s="3"/>
      <c r="AK54" s="3"/>
      <c r="AL54" s="2"/>
      <c r="AM54" s="4"/>
      <c r="AN54" s="4"/>
      <c r="AO54" s="3">
        <v>213.60189299999999</v>
      </c>
      <c r="AP54" s="3">
        <v>318.35160000000002</v>
      </c>
      <c r="AQ54" s="1">
        <v>37.19</v>
      </c>
      <c r="AR54" s="3">
        <v>3444</v>
      </c>
      <c r="AS54" s="3"/>
      <c r="AT54" s="3">
        <v>592</v>
      </c>
      <c r="AU54" s="1"/>
      <c r="AV54" s="3"/>
      <c r="AW54" s="1"/>
      <c r="AX54" s="1"/>
      <c r="AY54" s="4"/>
      <c r="AZ54" s="1">
        <v>94.65</v>
      </c>
      <c r="BA54" s="1">
        <v>12.83</v>
      </c>
      <c r="BB54" s="1">
        <v>26.62</v>
      </c>
      <c r="BC54" s="2">
        <v>1.2110000000000001</v>
      </c>
      <c r="BD54" s="2"/>
      <c r="BE54" s="83"/>
      <c r="BF54" s="2">
        <v>9.4589999999999996</v>
      </c>
      <c r="BG54" s="2"/>
      <c r="BH54" s="2">
        <v>1.32</v>
      </c>
      <c r="BI54" s="2">
        <v>3.4609999999999999</v>
      </c>
      <c r="BJ54" s="2">
        <v>3.3719999999999999</v>
      </c>
      <c r="BK54" s="2">
        <v>1.266</v>
      </c>
      <c r="BL54" s="4">
        <v>0.40400000000000003</v>
      </c>
      <c r="BM54" s="2">
        <v>1.607</v>
      </c>
      <c r="BN54" s="2">
        <v>2.1280000000000001</v>
      </c>
      <c r="BO54" s="2">
        <v>1.3460000000000001</v>
      </c>
      <c r="BP54" s="2">
        <v>1.431</v>
      </c>
      <c r="BQ54" s="4">
        <v>0.876</v>
      </c>
      <c r="BR54" s="4"/>
      <c r="BS54" s="4"/>
      <c r="BT54" s="74"/>
      <c r="BU54" s="74"/>
      <c r="BV54" s="2"/>
    </row>
    <row r="55" spans="1:74">
      <c r="A55" t="s">
        <v>771</v>
      </c>
      <c r="B55" t="s">
        <v>1766</v>
      </c>
      <c r="C55" t="s">
        <v>1766</v>
      </c>
      <c r="D55">
        <v>174</v>
      </c>
      <c r="E55">
        <v>127</v>
      </c>
      <c r="F55" t="s">
        <v>636</v>
      </c>
      <c r="G55" s="2">
        <v>48.557499999999997</v>
      </c>
      <c r="H55" s="2">
        <v>0.58479999999999999</v>
      </c>
      <c r="I55" s="2">
        <v>14.518999999999998</v>
      </c>
      <c r="J55" s="2">
        <v>10.0396</v>
      </c>
      <c r="K55" s="2">
        <f t="shared" si="3"/>
        <v>8.5336599999999994</v>
      </c>
      <c r="L55" s="2">
        <f t="shared" si="4"/>
        <v>1.6751279199110123</v>
      </c>
      <c r="M55" s="2">
        <v>0.14021345167746252</v>
      </c>
      <c r="N55" s="2">
        <v>11.464</v>
      </c>
      <c r="O55" s="2">
        <v>12.4505</v>
      </c>
      <c r="P55" s="2">
        <v>1.6359999999999999</v>
      </c>
      <c r="Q55" s="29">
        <v>4.5798024346513881E-4</v>
      </c>
      <c r="R55" s="29">
        <v>5.4401682572609278E-4</v>
      </c>
      <c r="S55" s="2">
        <v>99.391613451677458</v>
      </c>
      <c r="T55" s="4">
        <v>0.10324734651000002</v>
      </c>
      <c r="U55" s="4">
        <f t="shared" si="5"/>
        <v>4.6757424000000006E-2</v>
      </c>
      <c r="V55" s="2">
        <v>51.621000000000002</v>
      </c>
      <c r="W55" s="4">
        <v>0.14741063829787235</v>
      </c>
      <c r="X55" s="2">
        <v>5.0570000000000004</v>
      </c>
      <c r="Y55" s="2">
        <v>1.2031384615384617</v>
      </c>
      <c r="Z55" s="2">
        <v>3.56</v>
      </c>
      <c r="AA55" s="2">
        <v>17.594000000000001</v>
      </c>
      <c r="AB55" s="2">
        <v>20.023</v>
      </c>
      <c r="AC55" s="2">
        <v>0.21299999999999999</v>
      </c>
      <c r="AD55" s="2">
        <v>99.418549099836326</v>
      </c>
      <c r="AE55" s="4">
        <v>0.89807593352898119</v>
      </c>
      <c r="AF55" s="3">
        <v>467.57424000000003</v>
      </c>
      <c r="AG55" s="1">
        <v>48.275999999999996</v>
      </c>
      <c r="AH55" s="3">
        <v>918.39099999999996</v>
      </c>
      <c r="AI55" s="1">
        <v>19.556459999999998</v>
      </c>
      <c r="AJ55" s="3"/>
      <c r="AK55" s="3"/>
      <c r="AL55" s="2">
        <v>1.7571151999999999</v>
      </c>
      <c r="AM55" s="4">
        <v>0.12668656</v>
      </c>
      <c r="AN55" s="4">
        <v>0.49505696999999999</v>
      </c>
      <c r="AO55" s="3">
        <v>237.42455999999999</v>
      </c>
      <c r="AP55" s="3">
        <v>380.19240000000002</v>
      </c>
      <c r="AQ55" s="1">
        <v>34.46</v>
      </c>
      <c r="AR55" s="3">
        <v>3277</v>
      </c>
      <c r="AS55" s="3">
        <v>177.73707419228143</v>
      </c>
      <c r="AT55" s="3">
        <v>293</v>
      </c>
      <c r="AU55" s="1">
        <v>47.190251249355214</v>
      </c>
      <c r="AV55" s="3">
        <v>183.06363608616013</v>
      </c>
      <c r="AW55" s="1">
        <v>118.0418626325467</v>
      </c>
      <c r="AX55" s="1">
        <v>66.038765175870594</v>
      </c>
      <c r="AY55" s="4">
        <v>0.60604770244492456</v>
      </c>
      <c r="AZ55" s="1">
        <v>98.13</v>
      </c>
      <c r="BA55" s="1">
        <v>12.41</v>
      </c>
      <c r="BB55" s="1">
        <v>25.6</v>
      </c>
      <c r="BC55" s="2">
        <v>1.232</v>
      </c>
      <c r="BD55" s="2">
        <v>1.1101195755265962</v>
      </c>
      <c r="BE55" s="83">
        <v>9.6318409556548981E-3</v>
      </c>
      <c r="BF55" s="2">
        <v>10.130000000000001</v>
      </c>
      <c r="BG55" s="2">
        <v>9.871842292985205</v>
      </c>
      <c r="BH55" s="2">
        <v>1.298</v>
      </c>
      <c r="BI55" s="2">
        <v>3.5339999999999998</v>
      </c>
      <c r="BJ55" s="2">
        <v>3.3370000000000002</v>
      </c>
      <c r="BK55" s="2">
        <v>1.234</v>
      </c>
      <c r="BL55" s="4">
        <v>0.40500000000000003</v>
      </c>
      <c r="BM55" s="2">
        <v>1.387</v>
      </c>
      <c r="BN55" s="2">
        <v>2.0459999999999998</v>
      </c>
      <c r="BO55" s="2">
        <v>1.24</v>
      </c>
      <c r="BP55" s="2">
        <v>1.268</v>
      </c>
      <c r="BQ55" s="4">
        <v>0.78200000000000003</v>
      </c>
      <c r="BR55" s="4">
        <v>0.6976633259002003</v>
      </c>
      <c r="BS55" s="4">
        <v>0.15778013359251095</v>
      </c>
      <c r="BT55" s="74">
        <v>6.4259771019373413E-2</v>
      </c>
      <c r="BU55" s="74">
        <v>2.0710831783032575E-2</v>
      </c>
      <c r="BV55" s="2"/>
    </row>
    <row r="56" spans="1:74">
      <c r="A56" t="s">
        <v>788</v>
      </c>
      <c r="B56" t="s">
        <v>1797</v>
      </c>
      <c r="C56" t="s">
        <v>1797</v>
      </c>
      <c r="D56">
        <v>97</v>
      </c>
      <c r="E56">
        <v>36</v>
      </c>
      <c r="F56" t="s">
        <v>636</v>
      </c>
      <c r="G56" s="2">
        <v>48.563500000000005</v>
      </c>
      <c r="H56" s="2">
        <v>0.44719999999999999</v>
      </c>
      <c r="I56" s="2">
        <v>14.306999999999999</v>
      </c>
      <c r="J56" s="2">
        <v>9.4041999999999994</v>
      </c>
      <c r="K56" s="2">
        <f t="shared" si="3"/>
        <v>7.9935699999999992</v>
      </c>
      <c r="L56" s="2">
        <f t="shared" si="4"/>
        <v>1.5691101223581756</v>
      </c>
      <c r="M56" s="2">
        <v>0.13593001759779275</v>
      </c>
      <c r="N56" s="2">
        <v>11.914999999999999</v>
      </c>
      <c r="O56" s="2">
        <v>12.6905</v>
      </c>
      <c r="P56" s="2">
        <v>1.4430000000000001</v>
      </c>
      <c r="Q56" s="29">
        <v>4.1891213361297248E-4</v>
      </c>
      <c r="R56" s="29">
        <v>4.1554798748874859E-4</v>
      </c>
      <c r="S56" s="2">
        <v>98.906330017597782</v>
      </c>
      <c r="T56" s="4">
        <v>0.11375469756000001</v>
      </c>
      <c r="U56" s="4">
        <f t="shared" si="5"/>
        <v>5.6090054999999993E-2</v>
      </c>
      <c r="V56" s="2">
        <v>52.122999999999998</v>
      </c>
      <c r="W56" s="4">
        <v>9.8329787234042551E-2</v>
      </c>
      <c r="X56" s="2">
        <v>4.9189999999999996</v>
      </c>
      <c r="Y56" s="2">
        <v>0.95073076923076927</v>
      </c>
      <c r="Z56" s="2">
        <v>3.6539999999999999</v>
      </c>
      <c r="AA56" s="2">
        <v>18.088999999999999</v>
      </c>
      <c r="AB56" s="2">
        <v>19.763999999999999</v>
      </c>
      <c r="AC56" s="2">
        <v>0.21</v>
      </c>
      <c r="AD56" s="2">
        <v>99.808060556464795</v>
      </c>
      <c r="AE56" s="4">
        <v>0.89822999170980822</v>
      </c>
      <c r="AF56" s="3">
        <v>560.90054999999995</v>
      </c>
      <c r="AG56" s="1">
        <v>53.192999999999998</v>
      </c>
      <c r="AH56" s="3">
        <v>878.32900000000006</v>
      </c>
      <c r="AI56" s="1">
        <v>20.437919999999998</v>
      </c>
      <c r="AJ56" s="3"/>
      <c r="AK56" s="3"/>
      <c r="AL56" s="2"/>
      <c r="AM56" s="4"/>
      <c r="AN56" s="4"/>
      <c r="AO56" s="3">
        <v>181.35707099999999</v>
      </c>
      <c r="AP56" s="3">
        <v>347.76</v>
      </c>
      <c r="AQ56" s="1">
        <v>36.36</v>
      </c>
      <c r="AR56" s="3">
        <v>2903</v>
      </c>
      <c r="AS56" s="3">
        <v>191.69985231182096</v>
      </c>
      <c r="AT56" s="3">
        <v>262</v>
      </c>
      <c r="AU56" s="1">
        <v>46.867179427162178</v>
      </c>
      <c r="AV56" s="3">
        <v>188.75983387595809</v>
      </c>
      <c r="AW56" s="1">
        <v>116.37904830687107</v>
      </c>
      <c r="AX56" s="1">
        <v>62.118452476437852</v>
      </c>
      <c r="AY56" s="4">
        <v>0.60318750792349451</v>
      </c>
      <c r="AZ56" s="1">
        <v>86.83</v>
      </c>
      <c r="BA56" s="1">
        <v>11.75</v>
      </c>
      <c r="BB56" s="1">
        <v>19.75</v>
      </c>
      <c r="BC56" s="2">
        <v>1.083</v>
      </c>
      <c r="BD56" s="2">
        <v>0.95590777712750241</v>
      </c>
      <c r="BE56" s="83"/>
      <c r="BF56" s="2">
        <v>10.38</v>
      </c>
      <c r="BG56" s="2">
        <v>9.8640979714123294</v>
      </c>
      <c r="BH56" s="2">
        <v>1.1919999999999999</v>
      </c>
      <c r="BI56" s="2">
        <v>3.1339999999999999</v>
      </c>
      <c r="BJ56" s="2">
        <v>2.7210000000000001</v>
      </c>
      <c r="BK56" s="2">
        <v>1.0549999999999999</v>
      </c>
      <c r="BL56" s="4">
        <v>0.316</v>
      </c>
      <c r="BM56" s="2">
        <v>1.3069999999999999</v>
      </c>
      <c r="BN56" s="2">
        <v>1.99</v>
      </c>
      <c r="BO56" s="2">
        <v>1.2470000000000001</v>
      </c>
      <c r="BP56" s="2">
        <v>1.347</v>
      </c>
      <c r="BQ56" s="4">
        <v>0.60699999999999998</v>
      </c>
      <c r="BR56" s="4">
        <v>0.60568752561413319</v>
      </c>
      <c r="BS56" s="4">
        <v>0.15963476570155469</v>
      </c>
      <c r="BT56" s="74">
        <v>7.021154673840084E-2</v>
      </c>
      <c r="BU56" s="74">
        <v>2.1769127125990606E-2</v>
      </c>
      <c r="BV56" s="2"/>
    </row>
    <row r="57" spans="1:74">
      <c r="A57" t="s">
        <v>718</v>
      </c>
      <c r="B57" t="s">
        <v>1841</v>
      </c>
      <c r="C57" t="s">
        <v>1841</v>
      </c>
      <c r="D57">
        <v>457</v>
      </c>
      <c r="E57">
        <v>440</v>
      </c>
      <c r="F57" t="s">
        <v>636</v>
      </c>
      <c r="G57" s="2">
        <v>48.580999999999996</v>
      </c>
      <c r="H57" s="2">
        <v>0.98899999999999999</v>
      </c>
      <c r="I57" s="2">
        <v>13.425000000000001</v>
      </c>
      <c r="J57" s="2">
        <v>11.0062</v>
      </c>
      <c r="K57" s="2">
        <f t="shared" si="3"/>
        <v>9.3552699999999991</v>
      </c>
      <c r="L57" s="2">
        <f t="shared" si="4"/>
        <v>1.8364071190211346</v>
      </c>
      <c r="M57" s="2">
        <v>0.16803535667296934</v>
      </c>
      <c r="N57" s="2">
        <v>10.832000000000001</v>
      </c>
      <c r="O57" s="2">
        <v>12.843</v>
      </c>
      <c r="P57" s="2">
        <v>1.722</v>
      </c>
      <c r="Q57" s="29">
        <v>8.6141084170545789E-4</v>
      </c>
      <c r="R57" s="29">
        <v>6.1257029734630654E-4</v>
      </c>
      <c r="S57" s="2">
        <v>99.566235356672962</v>
      </c>
      <c r="T57" s="4">
        <v>0.14043429504000002</v>
      </c>
      <c r="U57" s="4">
        <f t="shared" si="5"/>
        <v>7.8593412000000001E-2</v>
      </c>
      <c r="V57" s="2">
        <v>40.375999999999998</v>
      </c>
      <c r="W57">
        <v>2.8999999999999998E-3</v>
      </c>
      <c r="X57" s="4">
        <v>5.8000000000000003E-2</v>
      </c>
      <c r="Z57" s="2">
        <v>10.363</v>
      </c>
      <c r="AA57" s="2">
        <v>49.183</v>
      </c>
      <c r="AB57" s="4">
        <v>0.27800000000000002</v>
      </c>
      <c r="AD57" s="2">
        <v>100.26090000000001</v>
      </c>
      <c r="AE57" s="4">
        <v>0.89430935901404451</v>
      </c>
      <c r="AF57" s="3">
        <v>785.93412000000001</v>
      </c>
      <c r="AG57" s="1">
        <v>117.56100000000001</v>
      </c>
      <c r="AH57" s="3">
        <v>1014.297</v>
      </c>
      <c r="AI57" s="1">
        <v>27.743579999999998</v>
      </c>
      <c r="AJ57" s="3"/>
      <c r="AK57" s="74">
        <f>IF(AJ57="",AF57/10000,AJ57/10000)</f>
        <v>7.8593412000000001E-2</v>
      </c>
      <c r="AL57" s="2">
        <v>4.0630809999999995</v>
      </c>
      <c r="AM57" s="4">
        <v>0.24901800000000002</v>
      </c>
      <c r="AN57" s="4">
        <v>0.87562830000000003</v>
      </c>
      <c r="AO57" s="3">
        <v>267.34326299999998</v>
      </c>
      <c r="AP57" s="3">
        <v>715.10039999999992</v>
      </c>
      <c r="AQ57" s="1">
        <v>43.88</v>
      </c>
      <c r="AR57" s="3">
        <v>5409</v>
      </c>
      <c r="AS57" s="3">
        <v>264.59431069861455</v>
      </c>
      <c r="AT57" s="3">
        <v>491</v>
      </c>
      <c r="AU57" s="1">
        <v>49.365031837528356</v>
      </c>
      <c r="AV57" s="3">
        <v>147.21817019227225</v>
      </c>
      <c r="AW57" s="1">
        <v>129.86689806054537</v>
      </c>
      <c r="AX57" s="1">
        <v>75.720122190661726</v>
      </c>
      <c r="AY57" s="4">
        <v>0.94626704127272232</v>
      </c>
      <c r="AZ57" s="1">
        <v>112.6</v>
      </c>
      <c r="BA57" s="1">
        <v>18.25</v>
      </c>
      <c r="BB57" s="1">
        <v>36.94</v>
      </c>
      <c r="BC57" s="2">
        <v>1.716</v>
      </c>
      <c r="BD57" s="2">
        <v>1.5391728992207006</v>
      </c>
      <c r="BE57" s="83">
        <v>1.4955847979563777E-2</v>
      </c>
      <c r="BF57" s="2">
        <v>16.07</v>
      </c>
      <c r="BG57" s="2">
        <v>16.106221822996016</v>
      </c>
      <c r="BH57" s="2">
        <v>1.9630000000000001</v>
      </c>
      <c r="BI57" s="2">
        <v>5.5629999999999997</v>
      </c>
      <c r="BJ57" s="2">
        <v>5.2380000000000004</v>
      </c>
      <c r="BK57" s="2">
        <v>1.873</v>
      </c>
      <c r="BL57" s="4">
        <v>0.58299999999999996</v>
      </c>
      <c r="BM57" s="2">
        <v>2.36</v>
      </c>
      <c r="BN57" s="2">
        <v>3.218</v>
      </c>
      <c r="BO57" s="2">
        <v>1.8560000000000001</v>
      </c>
      <c r="BP57" s="2">
        <v>1.919</v>
      </c>
      <c r="BQ57" s="4">
        <v>1.254</v>
      </c>
      <c r="BR57" s="4">
        <v>0.98341050371801342</v>
      </c>
      <c r="BS57" s="4">
        <v>0.24022909971012077</v>
      </c>
      <c r="BT57" s="74">
        <v>9.6052733847755312E-2</v>
      </c>
      <c r="BU57" s="74">
        <v>2.8063925502083618E-2</v>
      </c>
      <c r="BV57" s="2"/>
    </row>
    <row r="58" spans="1:74">
      <c r="A58" t="s">
        <v>749</v>
      </c>
      <c r="B58" t="s">
        <v>1798</v>
      </c>
      <c r="C58" t="s">
        <v>1798</v>
      </c>
      <c r="D58">
        <v>1283</v>
      </c>
      <c r="E58">
        <v>577</v>
      </c>
      <c r="F58" t="s">
        <v>636</v>
      </c>
      <c r="G58" s="2">
        <v>48.588500000000003</v>
      </c>
      <c r="H58" s="2">
        <v>0.66649999999999998</v>
      </c>
      <c r="I58" s="2">
        <v>14.382000000000001</v>
      </c>
      <c r="J58" s="2">
        <v>10.3474</v>
      </c>
      <c r="K58" s="2">
        <f t="shared" si="3"/>
        <v>8.7952899999999996</v>
      </c>
      <c r="L58" s="2">
        <f t="shared" si="4"/>
        <v>1.7264849833147944</v>
      </c>
      <c r="M58" s="2">
        <v>0.15922812266817743</v>
      </c>
      <c r="N58" s="2">
        <v>10.507999999999999</v>
      </c>
      <c r="O58" s="2">
        <v>12.8575</v>
      </c>
      <c r="P58" s="2">
        <v>1.696</v>
      </c>
      <c r="Q58" s="29">
        <v>7.4930631203642137E-4</v>
      </c>
      <c r="R58" s="29">
        <v>5.1111851092711634E-4</v>
      </c>
      <c r="S58" s="2">
        <v>99.205128122668171</v>
      </c>
      <c r="T58" s="4">
        <v>0.18235195164000004</v>
      </c>
      <c r="U58" s="4">
        <f t="shared" si="5"/>
        <v>5.6130456000000002E-2</v>
      </c>
      <c r="V58" s="2">
        <v>40.389000000000003</v>
      </c>
      <c r="W58">
        <v>2.3999999999999998E-3</v>
      </c>
      <c r="X58" s="4">
        <v>6.0999999999999999E-2</v>
      </c>
      <c r="Z58" s="2">
        <v>10.907</v>
      </c>
      <c r="AA58" s="2">
        <v>48.613</v>
      </c>
      <c r="AB58" s="4">
        <v>0.25700000000000001</v>
      </c>
      <c r="AD58" s="2">
        <v>100.22940000000001</v>
      </c>
      <c r="AE58" s="4">
        <v>0.88822283329719975</v>
      </c>
      <c r="AF58" s="3">
        <v>561.30456000000004</v>
      </c>
      <c r="AG58" s="1">
        <v>124.71300000000001</v>
      </c>
      <c r="AH58" s="3">
        <v>927.49599999999998</v>
      </c>
      <c r="AI58" s="1">
        <v>24.0534</v>
      </c>
      <c r="AJ58" s="3"/>
      <c r="AK58" s="74">
        <f>IF(AJ58="",AF58/10000,AJ58/10000)</f>
        <v>5.6130456000000002E-2</v>
      </c>
      <c r="AL58" s="2">
        <v>3.046691</v>
      </c>
      <c r="AM58" s="4">
        <v>0.16607668</v>
      </c>
      <c r="AN58" s="4">
        <v>0.73022814000000003</v>
      </c>
      <c r="AO58" s="3">
        <v>223.06679099999999</v>
      </c>
      <c r="AP58" s="3">
        <v>622.03680000000008</v>
      </c>
      <c r="AQ58" s="1">
        <v>42.97</v>
      </c>
      <c r="AR58" s="3">
        <v>4334</v>
      </c>
      <c r="AS58" s="3">
        <v>231.08009126226639</v>
      </c>
      <c r="AT58" s="3">
        <v>464</v>
      </c>
      <c r="AU58" s="1">
        <v>48.128663660125703</v>
      </c>
      <c r="AV58" s="3">
        <v>147.73292074182655</v>
      </c>
      <c r="AW58" s="1">
        <v>124.23745849504495</v>
      </c>
      <c r="AX58" s="1">
        <v>71.375884018504905</v>
      </c>
      <c r="AY58" s="4">
        <v>0.79036458116227792</v>
      </c>
      <c r="AZ58" s="1">
        <v>111.4</v>
      </c>
      <c r="BA58" s="1">
        <v>15.47</v>
      </c>
      <c r="BB58" s="1">
        <v>27.43</v>
      </c>
      <c r="BC58" s="2">
        <v>1.3560000000000001</v>
      </c>
      <c r="BD58" s="2">
        <v>1.1863518077237718</v>
      </c>
      <c r="BE58" s="83">
        <v>8.4114251869647858E-3</v>
      </c>
      <c r="BF58" s="2">
        <v>13.4</v>
      </c>
      <c r="BG58" s="2">
        <v>12.643342938265663</v>
      </c>
      <c r="BH58" s="2">
        <v>1.4970000000000001</v>
      </c>
      <c r="BI58" s="2">
        <v>4.3109999999999999</v>
      </c>
      <c r="BJ58" s="2">
        <v>4.3239999999999998</v>
      </c>
      <c r="BK58" s="2">
        <v>1.4330000000000001</v>
      </c>
      <c r="BL58" s="4">
        <v>0.53700000000000003</v>
      </c>
      <c r="BM58" s="2">
        <v>1.87</v>
      </c>
      <c r="BN58" s="2">
        <v>2.7410000000000001</v>
      </c>
      <c r="BO58" s="2">
        <v>1.4319999999999999</v>
      </c>
      <c r="BP58" s="2">
        <v>1.593</v>
      </c>
      <c r="BQ58" s="4">
        <v>0.94</v>
      </c>
      <c r="BR58" s="4">
        <v>0.72204801165419574</v>
      </c>
      <c r="BS58" s="4">
        <v>0.21222347839903882</v>
      </c>
      <c r="BT58" s="74">
        <v>6.4953980552142784E-2</v>
      </c>
      <c r="BU58" s="74">
        <v>2.3238359224499142E-2</v>
      </c>
      <c r="BV58" s="2"/>
    </row>
    <row r="59" spans="1:74">
      <c r="A59" t="s">
        <v>762</v>
      </c>
      <c r="B59" t="s">
        <v>1795</v>
      </c>
      <c r="C59" t="s">
        <v>1795</v>
      </c>
      <c r="D59">
        <v>347</v>
      </c>
      <c r="E59">
        <v>123</v>
      </c>
      <c r="F59">
        <v>23</v>
      </c>
      <c r="G59" s="2">
        <v>48.591499999999996</v>
      </c>
      <c r="H59" s="2">
        <v>0.56759999999999999</v>
      </c>
      <c r="I59" s="2">
        <v>13.458</v>
      </c>
      <c r="J59" s="2">
        <v>9.0549999999999997</v>
      </c>
      <c r="K59" s="2">
        <f t="shared" si="3"/>
        <v>7.6967499999999998</v>
      </c>
      <c r="L59" s="2">
        <f t="shared" si="4"/>
        <v>1.5108453837597329</v>
      </c>
      <c r="M59" s="2">
        <v>0.14025447151981085</v>
      </c>
      <c r="N59" s="2">
        <v>12.459</v>
      </c>
      <c r="O59" s="2">
        <v>13.0625</v>
      </c>
      <c r="P59" s="2">
        <v>1.4990000000000001</v>
      </c>
      <c r="Q59" s="29">
        <v>5.0205708534963413E-4</v>
      </c>
      <c r="R59" s="29">
        <v>7.3074692536721135E-4</v>
      </c>
      <c r="S59" s="2">
        <v>98.832854471519809</v>
      </c>
      <c r="T59" s="4">
        <v>0.167375679</v>
      </c>
      <c r="U59" s="4">
        <f t="shared" si="5"/>
        <v>9.9000000000000005E-2</v>
      </c>
      <c r="V59" s="2">
        <v>51.817</v>
      </c>
      <c r="W59" s="4">
        <v>0.14892340425531914</v>
      </c>
      <c r="X59" s="2">
        <v>5.1180000000000003</v>
      </c>
      <c r="Y59" s="2">
        <v>1.0832923076923076</v>
      </c>
      <c r="Z59" s="2">
        <v>3.399</v>
      </c>
      <c r="AA59" s="2">
        <v>17.795999999999999</v>
      </c>
      <c r="AB59" s="2">
        <v>19.975000000000001</v>
      </c>
      <c r="AC59" s="2">
        <v>0.22700000000000001</v>
      </c>
      <c r="AD59" s="2">
        <v>99.564215711947639</v>
      </c>
      <c r="AE59" s="4">
        <v>0.90323711345886548</v>
      </c>
      <c r="AF59" s="3">
        <v>554.57105999999999</v>
      </c>
      <c r="AG59" s="1">
        <v>55.427999999999997</v>
      </c>
      <c r="AH59" s="3">
        <v>915.96299999999997</v>
      </c>
      <c r="AI59" s="1">
        <v>29.93976</v>
      </c>
      <c r="AJ59" s="3">
        <v>990</v>
      </c>
      <c r="AK59" s="3"/>
      <c r="AL59" s="2">
        <v>2.3143944000000003</v>
      </c>
      <c r="AM59" s="4">
        <v>0.13841520000000002</v>
      </c>
      <c r="AN59" s="4">
        <v>0.82772778000000002</v>
      </c>
      <c r="AO59" s="3">
        <v>318.91893600000003</v>
      </c>
      <c r="AP59" s="3">
        <v>416.78280000000001</v>
      </c>
      <c r="AQ59" s="1">
        <v>31.93</v>
      </c>
      <c r="AR59" s="3">
        <v>3608</v>
      </c>
      <c r="AS59" s="3">
        <v>188.70134272049097</v>
      </c>
      <c r="AT59" s="3">
        <v>454</v>
      </c>
      <c r="AU59" s="1">
        <v>48.135111406934193</v>
      </c>
      <c r="AV59" s="3">
        <v>208.73051738844774</v>
      </c>
      <c r="AW59" s="1">
        <v>77.722839173975927</v>
      </c>
      <c r="AX59" s="1">
        <v>62.091493530639703</v>
      </c>
      <c r="AY59" s="4">
        <v>0.86787007365143076</v>
      </c>
      <c r="AZ59" s="1">
        <v>88.85</v>
      </c>
      <c r="BA59" s="1">
        <v>12.72</v>
      </c>
      <c r="BB59" s="1">
        <v>33.32</v>
      </c>
      <c r="BC59" s="2">
        <v>2.3050000000000002</v>
      </c>
      <c r="BD59" s="2">
        <v>2.0561924798051847</v>
      </c>
      <c r="BE59" s="83"/>
      <c r="BF59" s="2">
        <v>13.8</v>
      </c>
      <c r="BG59" s="2">
        <v>13.568578751852085</v>
      </c>
      <c r="BH59" s="2">
        <v>1.964</v>
      </c>
      <c r="BI59" s="2">
        <v>4.8620000000000001</v>
      </c>
      <c r="BJ59" s="2">
        <v>3.8780000000000001</v>
      </c>
      <c r="BK59" s="2">
        <v>1.228</v>
      </c>
      <c r="BL59" s="4">
        <v>0.41799999999999998</v>
      </c>
      <c r="BM59" s="2">
        <v>1.5309999999999999</v>
      </c>
      <c r="BN59" s="2">
        <v>2.2309999999999999</v>
      </c>
      <c r="BO59" s="2">
        <v>1.3340000000000001</v>
      </c>
      <c r="BP59" s="2">
        <v>1.361</v>
      </c>
      <c r="BQ59" s="4">
        <v>0.88</v>
      </c>
      <c r="BR59" s="4">
        <v>0.8001659412853932</v>
      </c>
      <c r="BS59" s="4">
        <v>0.199405815992556</v>
      </c>
      <c r="BT59" s="74">
        <v>0.11017348670622128</v>
      </c>
      <c r="BU59" s="74">
        <v>3.4515125321328013E-2</v>
      </c>
      <c r="BV59" s="2"/>
    </row>
    <row r="60" spans="1:74">
      <c r="A60" t="s">
        <v>701</v>
      </c>
      <c r="B60" t="s">
        <v>1813</v>
      </c>
      <c r="C60" t="s">
        <v>1813</v>
      </c>
      <c r="D60">
        <v>372</v>
      </c>
      <c r="E60">
        <v>318</v>
      </c>
      <c r="F60" t="s">
        <v>636</v>
      </c>
      <c r="G60" s="2">
        <v>48.604500000000002</v>
      </c>
      <c r="H60" s="2">
        <v>0.70089999999999997</v>
      </c>
      <c r="I60" s="2">
        <v>14.738</v>
      </c>
      <c r="J60" s="2">
        <v>10.192600000000001</v>
      </c>
      <c r="K60" s="2">
        <f t="shared" si="3"/>
        <v>8.66371</v>
      </c>
      <c r="L60" s="2">
        <f t="shared" si="4"/>
        <v>1.7006562847608455</v>
      </c>
      <c r="M60" s="2"/>
      <c r="N60" s="2">
        <v>10.693</v>
      </c>
      <c r="O60" s="2">
        <v>12.9725</v>
      </c>
      <c r="P60" s="2">
        <v>1.5629999999999999</v>
      </c>
      <c r="Q60" s="29">
        <v>6.1662044710726898E-4</v>
      </c>
      <c r="R60" s="29">
        <v>5.5945514105075228E-4</v>
      </c>
      <c r="S60" s="2">
        <v>99.464499999999987</v>
      </c>
      <c r="T60" s="4">
        <v>0.16597573898999998</v>
      </c>
      <c r="U60" s="4">
        <f t="shared" si="5"/>
        <v>6.0857373000000006E-2</v>
      </c>
      <c r="V60" s="2">
        <v>40.085000000000001</v>
      </c>
      <c r="W60">
        <v>3.7000000000000002E-3</v>
      </c>
      <c r="X60" s="4">
        <v>7.5999999999999998E-2</v>
      </c>
      <c r="Z60" s="2">
        <v>11.015000000000001</v>
      </c>
      <c r="AA60" s="2">
        <v>48.154000000000003</v>
      </c>
      <c r="AB60" s="4">
        <v>0.255</v>
      </c>
      <c r="AD60" s="2">
        <v>99.588700000000003</v>
      </c>
      <c r="AE60" s="4">
        <v>0.88628823720991312</v>
      </c>
      <c r="AF60" s="3">
        <v>608.57373000000007</v>
      </c>
      <c r="AG60" s="1">
        <v>97.445999999999998</v>
      </c>
      <c r="AH60" s="3">
        <v>907.46500000000003</v>
      </c>
      <c r="AI60" s="1">
        <v>29.259990000000002</v>
      </c>
      <c r="AJ60" s="3"/>
      <c r="AK60" s="74">
        <f>IF(AJ60="",AF60/10000,AJ60/10000)</f>
        <v>6.0857373000000006E-2</v>
      </c>
      <c r="AL60" s="2">
        <v>2.4442940000000002</v>
      </c>
      <c r="AM60" s="4">
        <v>0.14518504000000002</v>
      </c>
      <c r="AN60" s="4">
        <v>0.80624048999999998</v>
      </c>
      <c r="AO60" s="3">
        <v>244.162284</v>
      </c>
      <c r="AP60" s="3">
        <v>511.88760000000002</v>
      </c>
      <c r="AQ60" s="1">
        <v>39.21</v>
      </c>
      <c r="AR60" s="3">
        <v>3876</v>
      </c>
      <c r="AS60" s="3"/>
      <c r="AT60" s="3">
        <v>416</v>
      </c>
      <c r="AU60" s="1"/>
      <c r="AV60" s="3"/>
      <c r="AW60" s="1"/>
      <c r="AX60" s="1"/>
      <c r="AY60" s="4"/>
      <c r="AZ60" s="1">
        <v>101.7</v>
      </c>
      <c r="BA60" s="1">
        <v>13.92</v>
      </c>
      <c r="BB60" s="1">
        <v>27.73</v>
      </c>
      <c r="BC60" s="2">
        <v>1.659</v>
      </c>
      <c r="BD60" s="2"/>
      <c r="BE60" s="83"/>
      <c r="BF60" s="2">
        <v>13</v>
      </c>
      <c r="BG60" s="2"/>
      <c r="BH60" s="2">
        <v>1.6519999999999999</v>
      </c>
      <c r="BI60" s="2">
        <v>4.4820000000000002</v>
      </c>
      <c r="BJ60" s="2">
        <v>3.8450000000000002</v>
      </c>
      <c r="BK60" s="2">
        <v>1.2669999999999999</v>
      </c>
      <c r="BL60" s="4">
        <v>0.42599999999999999</v>
      </c>
      <c r="BM60" s="2">
        <v>1.7609999999999999</v>
      </c>
      <c r="BN60" s="2">
        <v>2.4020000000000001</v>
      </c>
      <c r="BO60" s="2">
        <v>1.534</v>
      </c>
      <c r="BP60" s="2">
        <v>1.4119999999999999</v>
      </c>
      <c r="BQ60" s="4">
        <v>0.71099999999999997</v>
      </c>
      <c r="BR60" s="4"/>
      <c r="BS60" s="4"/>
      <c r="BT60" s="74"/>
      <c r="BU60" s="74"/>
      <c r="BV60" s="2"/>
    </row>
    <row r="61" spans="1:74">
      <c r="A61" t="s">
        <v>748</v>
      </c>
      <c r="B61" t="s">
        <v>1843</v>
      </c>
      <c r="C61" t="s">
        <v>1843</v>
      </c>
      <c r="D61">
        <v>155</v>
      </c>
      <c r="E61">
        <v>150</v>
      </c>
      <c r="F61" t="s">
        <v>636</v>
      </c>
      <c r="G61" s="2">
        <v>48.614000000000004</v>
      </c>
      <c r="H61" s="2">
        <v>0.50309999999999999</v>
      </c>
      <c r="I61" s="2">
        <v>14.798999999999999</v>
      </c>
      <c r="J61" s="2">
        <v>9.350200000000001</v>
      </c>
      <c r="K61" s="2">
        <f t="shared" si="3"/>
        <v>7.9476700000000005</v>
      </c>
      <c r="L61" s="2">
        <f t="shared" si="4"/>
        <v>1.5601001112347053</v>
      </c>
      <c r="M61" s="2">
        <v>0.14580746587433946</v>
      </c>
      <c r="N61" s="2">
        <v>10.49</v>
      </c>
      <c r="O61" s="2">
        <v>13.574999999999999</v>
      </c>
      <c r="P61" s="2">
        <v>1.486</v>
      </c>
      <c r="Q61" s="29">
        <v>8.9820225517929302E-4</v>
      </c>
      <c r="R61" s="29">
        <v>8.9542228883024465E-4</v>
      </c>
      <c r="S61" s="2">
        <v>98.963107465874344</v>
      </c>
      <c r="T61" s="4">
        <v>0.17251478451000002</v>
      </c>
      <c r="U61" s="4">
        <f t="shared" si="5"/>
        <v>9.4457537999999994E-2</v>
      </c>
      <c r="V61" s="2">
        <v>40.389000000000003</v>
      </c>
      <c r="W61">
        <v>2.3999999999999998E-3</v>
      </c>
      <c r="X61" s="4">
        <v>6.0999999999999999E-2</v>
      </c>
      <c r="Z61" s="2">
        <v>10.907</v>
      </c>
      <c r="AA61" s="2">
        <v>48.613</v>
      </c>
      <c r="AB61" s="4">
        <v>0.25700000000000001</v>
      </c>
      <c r="AD61" s="2">
        <v>100.22940000000001</v>
      </c>
      <c r="AE61" s="4">
        <v>0.88822283329719975</v>
      </c>
      <c r="AF61" s="3">
        <v>944.57537999999988</v>
      </c>
      <c r="AG61" s="1">
        <v>88.058999999999997</v>
      </c>
      <c r="AH61" s="3">
        <v>983.947</v>
      </c>
      <c r="AI61" s="1">
        <v>42.437069999999999</v>
      </c>
      <c r="AJ61" s="3"/>
      <c r="AK61" s="74">
        <f>IF(AJ61="",AF61/10000,AJ61/10000)</f>
        <v>9.4457537999999994E-2</v>
      </c>
      <c r="AL61" s="2">
        <v>2.7145049999999999</v>
      </c>
      <c r="AM61" s="4">
        <v>0.13580644</v>
      </c>
      <c r="AN61" s="4">
        <v>1.1074872</v>
      </c>
      <c r="AO61" s="3">
        <v>390.78799199999997</v>
      </c>
      <c r="AP61" s="3">
        <v>745.64279999999997</v>
      </c>
      <c r="AQ61" s="1">
        <v>41.9</v>
      </c>
      <c r="AR61" s="3">
        <v>3285</v>
      </c>
      <c r="AS61" s="3">
        <v>227.08706207349337</v>
      </c>
      <c r="AT61" s="3">
        <v>391</v>
      </c>
      <c r="AU61" s="1">
        <v>45.186804233643947</v>
      </c>
      <c r="AV61" s="3">
        <v>128.71783412768127</v>
      </c>
      <c r="AW61" s="1">
        <v>118.03871974258746</v>
      </c>
      <c r="AX61" s="1">
        <v>68.796144342967537</v>
      </c>
      <c r="AY61" s="4">
        <v>1.3292921353423337</v>
      </c>
      <c r="AZ61" s="1">
        <v>101.1</v>
      </c>
      <c r="BA61" s="1">
        <v>12.94</v>
      </c>
      <c r="BB61" s="1">
        <v>28.49</v>
      </c>
      <c r="BC61" s="2">
        <v>2.41</v>
      </c>
      <c r="BD61" s="2">
        <v>2.3006903283294249</v>
      </c>
      <c r="BE61" s="83">
        <v>1.8517214438141145E-2</v>
      </c>
      <c r="BF61" s="2">
        <v>19.831</v>
      </c>
      <c r="BG61" s="2">
        <v>19.962592751121903</v>
      </c>
      <c r="BH61" s="2">
        <v>2.548</v>
      </c>
      <c r="BI61" s="2">
        <v>5.9980000000000002</v>
      </c>
      <c r="BJ61" s="2">
        <v>3.988</v>
      </c>
      <c r="BK61" s="2">
        <v>1.1100000000000001</v>
      </c>
      <c r="BL61" s="4">
        <v>0.39300000000000002</v>
      </c>
      <c r="BM61" s="2">
        <v>1.5049999999999999</v>
      </c>
      <c r="BN61" s="2">
        <v>2.2469999999999999</v>
      </c>
      <c r="BO61" s="2">
        <v>1.2709999999999999</v>
      </c>
      <c r="BP61" s="2">
        <v>1.3340000000000001</v>
      </c>
      <c r="BQ61" s="4">
        <v>0.92600000000000005</v>
      </c>
      <c r="BR61" s="4">
        <v>0.87722593767848933</v>
      </c>
      <c r="BS61" s="4">
        <v>0.2539482913027899</v>
      </c>
      <c r="BT61" s="74">
        <v>0.14007739268545172</v>
      </c>
      <c r="BU61" s="74">
        <v>3.2937164566014511E-2</v>
      </c>
      <c r="BV61" s="2"/>
    </row>
    <row r="62" spans="1:74">
      <c r="A62" t="s">
        <v>769</v>
      </c>
      <c r="B62" t="s">
        <v>1778</v>
      </c>
      <c r="C62" t="s">
        <v>1778</v>
      </c>
      <c r="D62">
        <v>74</v>
      </c>
      <c r="E62">
        <v>31</v>
      </c>
      <c r="F62" t="s">
        <v>636</v>
      </c>
      <c r="G62" s="2">
        <v>48.616999999999997</v>
      </c>
      <c r="H62" s="2">
        <v>0.5504</v>
      </c>
      <c r="I62" s="2">
        <v>14.525</v>
      </c>
      <c r="J62" s="2">
        <v>9.9909999999999997</v>
      </c>
      <c r="K62" s="2">
        <f t="shared" si="3"/>
        <v>8.4923500000000001</v>
      </c>
      <c r="L62" s="2">
        <f t="shared" si="4"/>
        <v>1.6670189098998884</v>
      </c>
      <c r="M62" s="2"/>
      <c r="N62" s="2">
        <v>11.048</v>
      </c>
      <c r="O62" s="2">
        <v>11.967000000000001</v>
      </c>
      <c r="P62" s="2">
        <v>1.7190000000000001</v>
      </c>
      <c r="Q62" s="29">
        <v>4.654478075860658E-4</v>
      </c>
      <c r="R62" s="29">
        <v>5.8389914031479638E-4</v>
      </c>
      <c r="S62" s="2">
        <v>98.417400000000001</v>
      </c>
      <c r="T62" s="4">
        <v>0.11512825659000001</v>
      </c>
      <c r="U62" s="4">
        <f t="shared" si="5"/>
        <v>4.9073748E-2</v>
      </c>
      <c r="V62" s="2">
        <v>51.621000000000002</v>
      </c>
      <c r="W62" s="4">
        <v>0.14741063829787235</v>
      </c>
      <c r="X62" s="2">
        <v>5.0570000000000004</v>
      </c>
      <c r="Y62" s="2">
        <v>1.2031384615384617</v>
      </c>
      <c r="Z62" s="2">
        <v>3.56</v>
      </c>
      <c r="AA62" s="2">
        <v>17.594000000000001</v>
      </c>
      <c r="AB62" s="2">
        <v>20.023</v>
      </c>
      <c r="AC62" s="2">
        <v>0.21299999999999999</v>
      </c>
      <c r="AD62" s="2">
        <v>99.418549099836326</v>
      </c>
      <c r="AE62" s="4">
        <v>0.89807593352898119</v>
      </c>
      <c r="AF62" s="3">
        <v>490.73748000000001</v>
      </c>
      <c r="AG62" s="1">
        <v>50.511000000000003</v>
      </c>
      <c r="AH62" s="3">
        <v>885.61300000000006</v>
      </c>
      <c r="AI62" s="1">
        <v>19.95984</v>
      </c>
      <c r="AJ62" s="3"/>
      <c r="AK62" s="3"/>
      <c r="AL62" s="2">
        <v>1.7980187000000001</v>
      </c>
      <c r="AM62" s="4">
        <v>0.13063204</v>
      </c>
      <c r="AN62" s="4">
        <v>1.1660889000000001</v>
      </c>
      <c r="AO62" s="3">
        <v>254.83034700000002</v>
      </c>
      <c r="AP62" s="3">
        <v>386.39160000000004</v>
      </c>
      <c r="AQ62" s="1">
        <v>34.58</v>
      </c>
      <c r="AR62" s="3">
        <v>2909</v>
      </c>
      <c r="AS62" s="3"/>
      <c r="AT62" s="3">
        <v>436</v>
      </c>
      <c r="AU62" s="1"/>
      <c r="AV62" s="3"/>
      <c r="AW62" s="1"/>
      <c r="AX62" s="1"/>
      <c r="AY62" s="4"/>
      <c r="AZ62" s="1">
        <v>93.86</v>
      </c>
      <c r="BA62" s="1">
        <v>10.87</v>
      </c>
      <c r="BB62" s="1">
        <v>23.89</v>
      </c>
      <c r="BC62" s="2">
        <v>1.3089999999999999</v>
      </c>
      <c r="BD62" s="2"/>
      <c r="BE62" s="83"/>
      <c r="BF62" s="2">
        <v>10.433999999999999</v>
      </c>
      <c r="BG62" s="2"/>
      <c r="BH62" s="2">
        <v>1.321</v>
      </c>
      <c r="BI62" s="2">
        <v>3.323</v>
      </c>
      <c r="BJ62" s="2">
        <v>2.9689999999999999</v>
      </c>
      <c r="BK62" s="2">
        <v>0.96599999999999997</v>
      </c>
      <c r="BL62" s="4">
        <v>0.33300000000000002</v>
      </c>
      <c r="BM62" s="2">
        <v>1.296</v>
      </c>
      <c r="BN62" s="2">
        <v>1.92</v>
      </c>
      <c r="BO62" s="2">
        <v>1.19</v>
      </c>
      <c r="BP62" s="2">
        <v>1.1919999999999999</v>
      </c>
      <c r="BQ62" s="4">
        <v>0.72899999999999998</v>
      </c>
      <c r="BR62" s="4"/>
      <c r="BS62" s="4"/>
      <c r="BT62" s="74"/>
      <c r="BU62" s="74"/>
      <c r="BV62" s="2"/>
    </row>
    <row r="63" spans="1:74">
      <c r="A63" t="s">
        <v>733</v>
      </c>
      <c r="B63" t="s">
        <v>1819</v>
      </c>
      <c r="C63" t="s">
        <v>1819</v>
      </c>
      <c r="D63">
        <v>139</v>
      </c>
      <c r="E63">
        <v>97</v>
      </c>
      <c r="F63">
        <v>16</v>
      </c>
      <c r="G63" s="2">
        <v>48.628999999999998</v>
      </c>
      <c r="H63" s="2">
        <v>0.78689999999999993</v>
      </c>
      <c r="I63" s="2">
        <v>14.837</v>
      </c>
      <c r="J63" s="2">
        <v>9.7912000000000017</v>
      </c>
      <c r="K63" s="2">
        <f t="shared" si="3"/>
        <v>8.3225200000000008</v>
      </c>
      <c r="L63" s="2">
        <f t="shared" si="4"/>
        <v>1.6336818687430481</v>
      </c>
      <c r="M63" s="2">
        <v>0.15838201075703445</v>
      </c>
      <c r="N63" s="2">
        <v>10.355</v>
      </c>
      <c r="O63" s="2">
        <v>13.368</v>
      </c>
      <c r="P63" s="2">
        <v>1.4239999999999999</v>
      </c>
      <c r="Q63" s="29">
        <v>1.1019210471123842E-3</v>
      </c>
      <c r="R63" s="29">
        <v>9.0259007808812222E-4</v>
      </c>
      <c r="S63" s="2">
        <v>99.349482010757043</v>
      </c>
      <c r="T63" s="4">
        <v>0.13766219676000002</v>
      </c>
      <c r="U63" s="4">
        <f t="shared" si="5"/>
        <v>0.1273</v>
      </c>
      <c r="V63" s="2">
        <v>40.463000000000001</v>
      </c>
      <c r="W63">
        <v>2.8999999999999998E-3</v>
      </c>
      <c r="X63" s="4">
        <v>7.3999999999999996E-2</v>
      </c>
      <c r="Z63" s="2">
        <v>11.106</v>
      </c>
      <c r="AA63" s="2">
        <v>48.613</v>
      </c>
      <c r="AB63" s="4">
        <v>0.25800000000000001</v>
      </c>
      <c r="AD63" s="2">
        <v>100.51689999999999</v>
      </c>
      <c r="AE63" s="4">
        <v>0.88641508484440801</v>
      </c>
      <c r="AF63" s="3">
        <v>619.07799</v>
      </c>
      <c r="AG63" s="1">
        <v>93.87</v>
      </c>
      <c r="AH63" s="3">
        <v>927.49599999999998</v>
      </c>
      <c r="AI63" s="1">
        <v>37.073610000000002</v>
      </c>
      <c r="AJ63" s="3">
        <v>1273</v>
      </c>
      <c r="AK63" s="74">
        <f>IF(AJ63="",AF63/10000,AJ63/10000)</f>
        <v>0.1273</v>
      </c>
      <c r="AL63" s="2">
        <v>3.430936</v>
      </c>
      <c r="AM63" s="4">
        <v>0.16823268</v>
      </c>
      <c r="AN63" s="4">
        <v>0.69668078999999994</v>
      </c>
      <c r="AO63" s="3">
        <v>393.91622099999995</v>
      </c>
      <c r="AP63" s="3">
        <v>914.76</v>
      </c>
      <c r="AQ63" s="1">
        <v>42.53</v>
      </c>
      <c r="AR63" s="3">
        <v>3959</v>
      </c>
      <c r="AS63" s="3">
        <v>227.96437562811283</v>
      </c>
      <c r="AT63" s="3">
        <v>422</v>
      </c>
      <c r="AU63" s="1">
        <v>44.781815403925471</v>
      </c>
      <c r="AV63" s="3">
        <v>105.8106715314339</v>
      </c>
      <c r="AW63" s="1">
        <v>98.964132764805143</v>
      </c>
      <c r="AX63" s="1">
        <v>70.954380690412961</v>
      </c>
      <c r="AY63" s="4">
        <v>1.1966232350008217</v>
      </c>
      <c r="AZ63" s="1">
        <v>106.7</v>
      </c>
      <c r="BA63" s="1">
        <v>12.93</v>
      </c>
      <c r="BB63" s="1">
        <v>40.46</v>
      </c>
      <c r="BC63" s="2">
        <v>2.8460000000000001</v>
      </c>
      <c r="BD63" s="2">
        <v>2.9631857471039535</v>
      </c>
      <c r="BE63" s="83">
        <v>1.004596606614685E-2</v>
      </c>
      <c r="BF63" s="2">
        <v>19.690000000000001</v>
      </c>
      <c r="BG63" s="2">
        <v>21.387345348146621</v>
      </c>
      <c r="BH63" s="2">
        <v>2.6619999999999999</v>
      </c>
      <c r="BI63" s="2">
        <v>6.7039999999999997</v>
      </c>
      <c r="BJ63" s="2">
        <v>5.0590000000000002</v>
      </c>
      <c r="BK63" s="2">
        <v>1.385</v>
      </c>
      <c r="BL63" s="4">
        <v>0.48799999999999999</v>
      </c>
      <c r="BM63" s="2">
        <v>1.73</v>
      </c>
      <c r="BN63" s="2">
        <v>2.2850000000000001</v>
      </c>
      <c r="BO63" s="2">
        <v>1.2290000000000001</v>
      </c>
      <c r="BP63" s="2">
        <v>1.3280000000000001</v>
      </c>
      <c r="BQ63" s="4">
        <v>1.3169999999999999</v>
      </c>
      <c r="BR63" s="4">
        <v>1.1977560604544895</v>
      </c>
      <c r="BS63" s="4">
        <v>0.28325109573680968</v>
      </c>
      <c r="BT63" s="74">
        <v>0.12771311439010746</v>
      </c>
      <c r="BU63" s="74">
        <v>4.0572328134602514E-2</v>
      </c>
      <c r="BV63" s="2"/>
    </row>
    <row r="64" spans="1:74">
      <c r="A64" t="s">
        <v>715</v>
      </c>
      <c r="B64" t="s">
        <v>1794</v>
      </c>
      <c r="C64" t="s">
        <v>1794</v>
      </c>
      <c r="D64">
        <v>125</v>
      </c>
      <c r="E64">
        <v>124</v>
      </c>
      <c r="F64">
        <v>19</v>
      </c>
      <c r="G64" s="2">
        <v>48.631</v>
      </c>
      <c r="H64" s="2">
        <v>0.90729999999999988</v>
      </c>
      <c r="I64" s="2">
        <v>14.84</v>
      </c>
      <c r="J64" s="2">
        <v>9.6454000000000004</v>
      </c>
      <c r="K64" s="2">
        <f t="shared" si="3"/>
        <v>8.1985899999999994</v>
      </c>
      <c r="L64" s="2">
        <f t="shared" si="4"/>
        <v>1.6093548387096772</v>
      </c>
      <c r="M64" s="2">
        <v>0.15387543591860936</v>
      </c>
      <c r="N64" s="2">
        <v>10.670999999999999</v>
      </c>
      <c r="O64" s="2">
        <v>13.373000000000001</v>
      </c>
      <c r="P64" s="2">
        <v>1.54</v>
      </c>
      <c r="Q64" s="29">
        <v>1.0746006905724076E-3</v>
      </c>
      <c r="R64" s="29">
        <v>7.6879134527440781E-4</v>
      </c>
      <c r="S64" s="2">
        <v>99.761575435918616</v>
      </c>
      <c r="T64" s="4">
        <v>0.15062262396000001</v>
      </c>
      <c r="U64" s="4">
        <f t="shared" si="5"/>
        <v>0.1222</v>
      </c>
      <c r="V64" s="2">
        <v>40.213000000000001</v>
      </c>
      <c r="W64">
        <v>3.3E-3</v>
      </c>
      <c r="X64" s="4">
        <v>6.9000000000000006E-2</v>
      </c>
      <c r="Z64" s="2">
        <v>10.695</v>
      </c>
      <c r="AA64" s="2">
        <v>49.06</v>
      </c>
      <c r="AB64" s="4">
        <v>0.27900000000000003</v>
      </c>
      <c r="AD64" s="2">
        <v>100.3193</v>
      </c>
      <c r="AE64" s="4">
        <v>0.89104857861012332</v>
      </c>
      <c r="AF64" s="3">
        <v>552.55100999999991</v>
      </c>
      <c r="AG64" s="1">
        <v>92.081999999999994</v>
      </c>
      <c r="AH64" s="3">
        <v>956.02499999999998</v>
      </c>
      <c r="AI64" s="1">
        <v>39.404249999999998</v>
      </c>
      <c r="AJ64" s="3">
        <v>1222</v>
      </c>
      <c r="AK64" s="74">
        <f>IF(AJ64="",AF64/10000,AJ64/10000)</f>
        <v>0.1222</v>
      </c>
      <c r="AL64" s="2">
        <v>2.7814380000000001</v>
      </c>
      <c r="AM64" s="4">
        <v>0.13893264</v>
      </c>
      <c r="AN64" s="4">
        <v>0.75010175999999995</v>
      </c>
      <c r="AO64" s="3">
        <v>335.52261300000004</v>
      </c>
      <c r="AP64" s="3">
        <v>892.07999999999993</v>
      </c>
      <c r="AQ64" s="1">
        <v>41.96</v>
      </c>
      <c r="AR64" s="3">
        <v>4386</v>
      </c>
      <c r="AS64" s="3">
        <v>237.50588319895593</v>
      </c>
      <c r="AT64" s="3">
        <v>434</v>
      </c>
      <c r="AU64" s="1">
        <v>43.925829934328796</v>
      </c>
      <c r="AV64" s="3">
        <v>151.66887885757725</v>
      </c>
      <c r="AW64" s="1">
        <v>117.29352182644905</v>
      </c>
      <c r="AX64" s="1">
        <v>66.379220205024552</v>
      </c>
      <c r="AY64" s="4">
        <v>1.1298456479358221</v>
      </c>
      <c r="AZ64" s="1">
        <v>105.4</v>
      </c>
      <c r="BA64" s="1">
        <v>13.5</v>
      </c>
      <c r="BB64" s="1">
        <v>37.75</v>
      </c>
      <c r="BC64" s="2">
        <v>2.5790000000000002</v>
      </c>
      <c r="BD64" s="2">
        <v>2.6734020125952385</v>
      </c>
      <c r="BE64" s="83">
        <v>1.1368351890600753E-2</v>
      </c>
      <c r="BF64" s="2">
        <v>18.27</v>
      </c>
      <c r="BG64" s="2">
        <v>20.729020162495505</v>
      </c>
      <c r="BH64" s="2">
        <v>2.468</v>
      </c>
      <c r="BI64" s="2">
        <v>6.5819999999999999</v>
      </c>
      <c r="BJ64" s="2">
        <v>5.14</v>
      </c>
      <c r="BK64" s="2">
        <v>1.641</v>
      </c>
      <c r="BL64" s="4">
        <v>0.47499999999999998</v>
      </c>
      <c r="BM64" s="2">
        <v>1.786</v>
      </c>
      <c r="BN64" s="2">
        <v>2.4359999999999999</v>
      </c>
      <c r="BO64" s="2">
        <v>1.3919999999999999</v>
      </c>
      <c r="BP64" s="2">
        <v>1.4790000000000001</v>
      </c>
      <c r="BQ64" s="4">
        <v>1.0940000000000001</v>
      </c>
      <c r="BR64" s="4">
        <v>1.2135921746014835</v>
      </c>
      <c r="BS64" s="4">
        <v>0.26408569195188197</v>
      </c>
      <c r="BT64" s="74">
        <v>0.14898940877304087</v>
      </c>
      <c r="BU64" s="74">
        <v>5.2569133608756133E-2</v>
      </c>
      <c r="BV64" s="2"/>
    </row>
    <row r="65" spans="1:74">
      <c r="A65" t="s">
        <v>751</v>
      </c>
      <c r="B65" t="s">
        <v>1783</v>
      </c>
      <c r="C65" t="s">
        <v>1783</v>
      </c>
      <c r="D65">
        <v>427</v>
      </c>
      <c r="E65">
        <v>399</v>
      </c>
      <c r="F65" t="s">
        <v>636</v>
      </c>
      <c r="G65" s="2">
        <v>48.631500000000003</v>
      </c>
      <c r="H65" s="2">
        <v>0.70950000000000002</v>
      </c>
      <c r="I65" s="2">
        <v>13.412000000000001</v>
      </c>
      <c r="J65" s="2">
        <v>10.711</v>
      </c>
      <c r="K65" s="2">
        <f t="shared" si="3"/>
        <v>9.1043500000000002</v>
      </c>
      <c r="L65" s="2">
        <f t="shared" si="4"/>
        <v>1.7871523915461622</v>
      </c>
      <c r="M65" s="2">
        <v>0.17118463999633518</v>
      </c>
      <c r="N65" s="2">
        <v>10.609</v>
      </c>
      <c r="O65" s="2">
        <v>12.6745</v>
      </c>
      <c r="P65" s="2">
        <v>1.7589999999999999</v>
      </c>
      <c r="Q65" s="29">
        <v>8.9073469105836593E-4</v>
      </c>
      <c r="R65" s="29">
        <v>5.0156145858327962E-4</v>
      </c>
      <c r="S65" s="2">
        <v>98.677684639996329</v>
      </c>
      <c r="T65" s="4">
        <v>0.19929551004000001</v>
      </c>
      <c r="U65" s="4">
        <f t="shared" si="5"/>
        <v>5.225196E-2</v>
      </c>
      <c r="V65" s="2">
        <v>40.393000000000001</v>
      </c>
      <c r="W65">
        <v>2E-3</v>
      </c>
      <c r="X65" s="4">
        <v>5.5E-2</v>
      </c>
      <c r="Z65" s="2">
        <v>9.9749999999999996</v>
      </c>
      <c r="AA65" s="2">
        <v>49.317</v>
      </c>
      <c r="AB65" s="4">
        <v>0.27800000000000002</v>
      </c>
      <c r="AD65" s="2">
        <v>100.02000000000001</v>
      </c>
      <c r="AE65" s="4">
        <v>0.89811158077395048</v>
      </c>
      <c r="AF65" s="3">
        <v>522.51959999999997</v>
      </c>
      <c r="AG65" s="1">
        <v>137.22899999999998</v>
      </c>
      <c r="AH65" s="3">
        <v>957.23899999999992</v>
      </c>
      <c r="AI65" s="1">
        <v>28.318770000000001</v>
      </c>
      <c r="AJ65" s="3"/>
      <c r="AK65" s="74">
        <f>IF(AJ65="",AF65/10000,AJ65/10000)</f>
        <v>5.225196E-2</v>
      </c>
      <c r="AL65" s="2">
        <v>3.7259370000000001</v>
      </c>
      <c r="AM65" s="4">
        <v>0.2276736</v>
      </c>
      <c r="AN65" s="4">
        <v>0.81753618000000006</v>
      </c>
      <c r="AO65" s="3">
        <v>218.89581900000002</v>
      </c>
      <c r="AP65" s="3">
        <v>739.44359999999995</v>
      </c>
      <c r="AQ65" s="1">
        <v>43.87</v>
      </c>
      <c r="AR65" s="3">
        <v>4811</v>
      </c>
      <c r="AS65" s="3">
        <v>258.77973102478722</v>
      </c>
      <c r="AT65" s="3">
        <v>492</v>
      </c>
      <c r="AU65" s="1">
        <v>49.090155072335079</v>
      </c>
      <c r="AV65" s="3">
        <v>142.46181096225069</v>
      </c>
      <c r="AW65" s="1">
        <v>128.19184457568014</v>
      </c>
      <c r="AX65" s="1">
        <v>76.539871660726263</v>
      </c>
      <c r="AY65" s="4">
        <v>0.9764791748960866</v>
      </c>
      <c r="AZ65" s="1">
        <v>112.9</v>
      </c>
      <c r="BA65" s="1">
        <v>17.47</v>
      </c>
      <c r="BB65" s="1">
        <v>30.39</v>
      </c>
      <c r="BC65" s="2">
        <v>1.504</v>
      </c>
      <c r="BD65" s="2">
        <v>1.303503809086511</v>
      </c>
      <c r="BE65" s="83">
        <v>1.11482410346975E-2</v>
      </c>
      <c r="BF65" s="2">
        <v>15.81</v>
      </c>
      <c r="BG65" s="2">
        <v>15.943681944317952</v>
      </c>
      <c r="BH65" s="2">
        <v>1.8839999999999999</v>
      </c>
      <c r="BI65" s="2">
        <v>5.2530000000000001</v>
      </c>
      <c r="BJ65" s="2">
        <v>5.0679999999999996</v>
      </c>
      <c r="BK65" s="2">
        <v>1.7949999999999999</v>
      </c>
      <c r="BL65" s="4">
        <v>0.58799999999999997</v>
      </c>
      <c r="BM65" s="2">
        <v>2.2149999999999999</v>
      </c>
      <c r="BN65" s="2">
        <v>3.097</v>
      </c>
      <c r="BO65" s="2">
        <v>1.72</v>
      </c>
      <c r="BP65" s="2">
        <v>1.802</v>
      </c>
      <c r="BQ65" s="4">
        <v>1.018</v>
      </c>
      <c r="BR65" s="4">
        <v>0.85926618030178692</v>
      </c>
      <c r="BS65" s="4">
        <v>0.25371812989026693</v>
      </c>
      <c r="BT65" s="74">
        <v>7.3320766217187472E-2</v>
      </c>
      <c r="BU65" s="74">
        <v>2.3327251917107251E-2</v>
      </c>
      <c r="BV65" s="2"/>
    </row>
    <row r="66" spans="1:74">
      <c r="A66" t="s">
        <v>758</v>
      </c>
      <c r="B66" t="s">
        <v>1844</v>
      </c>
      <c r="C66" t="s">
        <v>1844</v>
      </c>
      <c r="D66">
        <v>107</v>
      </c>
      <c r="E66">
        <v>85</v>
      </c>
      <c r="F66" t="s">
        <v>636</v>
      </c>
      <c r="G66" s="2">
        <v>48.637500000000003</v>
      </c>
      <c r="H66" s="2">
        <v>0.61919999999999997</v>
      </c>
      <c r="I66" s="2">
        <v>14.434000000000001</v>
      </c>
      <c r="J66" s="2">
        <v>9.5968</v>
      </c>
      <c r="K66" s="2">
        <f t="shared" ref="K66:K97" si="6">IF(J66="","",J66*0.85)</f>
        <v>8.1572800000000001</v>
      </c>
      <c r="L66" s="2">
        <f t="shared" ref="L66:L97" si="7">IF(J66="","",J66*0.15/0.899)</f>
        <v>1.6012458286985538</v>
      </c>
      <c r="M66" s="2">
        <v>0.14878290089399765</v>
      </c>
      <c r="N66" s="2">
        <v>11.692</v>
      </c>
      <c r="O66" s="2">
        <v>12.535500000000001</v>
      </c>
      <c r="P66" s="2">
        <v>1.6439999999999999</v>
      </c>
      <c r="Q66" s="29">
        <v>5.1462444935802343E-4</v>
      </c>
      <c r="R66" s="29">
        <v>7.9488944975180797E-4</v>
      </c>
      <c r="S66" s="2">
        <v>99.307782900893997</v>
      </c>
      <c r="T66" s="4">
        <v>0.17017766015999999</v>
      </c>
      <c r="U66" s="4">
        <f t="shared" ref="U66:U97" si="8">IF(AJ66=0,AF66/10000,AJ66/10000)</f>
        <v>9.9426861000000005E-2</v>
      </c>
      <c r="V66" s="2">
        <v>51.817</v>
      </c>
      <c r="W66" s="4">
        <v>0.14892340425531914</v>
      </c>
      <c r="X66" s="2">
        <v>5.1180000000000003</v>
      </c>
      <c r="Y66" s="2">
        <v>1.0832923076923076</v>
      </c>
      <c r="Z66" s="2">
        <v>3.399</v>
      </c>
      <c r="AA66" s="2">
        <v>17.795999999999999</v>
      </c>
      <c r="AB66" s="2">
        <v>19.975000000000001</v>
      </c>
      <c r="AC66" s="2">
        <v>0.22700000000000001</v>
      </c>
      <c r="AD66" s="2">
        <v>99.564215711947639</v>
      </c>
      <c r="AE66" s="4">
        <v>0.90323711345886548</v>
      </c>
      <c r="AF66" s="3">
        <v>994.26861000000008</v>
      </c>
      <c r="AG66" s="1">
        <v>64.367999999999995</v>
      </c>
      <c r="AH66" s="3">
        <v>809.73800000000006</v>
      </c>
      <c r="AI66" s="1">
        <v>35.78877</v>
      </c>
      <c r="AJ66" s="3"/>
      <c r="AK66" s="3"/>
      <c r="AL66" s="2">
        <v>1.8480945</v>
      </c>
      <c r="AM66" s="4">
        <v>0.14906584000000001</v>
      </c>
      <c r="AN66" s="4">
        <v>0.66423752999999996</v>
      </c>
      <c r="AO66" s="3">
        <v>346.912575</v>
      </c>
      <c r="AP66" s="3">
        <v>427.21559999999999</v>
      </c>
      <c r="AQ66" s="1">
        <v>31.99</v>
      </c>
      <c r="AR66" s="3">
        <v>3299</v>
      </c>
      <c r="AS66" s="3">
        <v>161.7137614095144</v>
      </c>
      <c r="AT66" s="3">
        <v>212</v>
      </c>
      <c r="AU66" s="1">
        <v>50.97959183154974</v>
      </c>
      <c r="AV66" s="3">
        <v>124.20187651350483</v>
      </c>
      <c r="AW66" s="1">
        <v>69.453406230169861</v>
      </c>
      <c r="AX66" s="1">
        <v>75.201224571725476</v>
      </c>
      <c r="AY66" s="4">
        <v>1.0383907691179604</v>
      </c>
      <c r="AZ66" s="1">
        <v>103</v>
      </c>
      <c r="BA66" s="1">
        <v>12.08</v>
      </c>
      <c r="BB66" s="1">
        <v>31.66</v>
      </c>
      <c r="BC66" s="2">
        <v>2.1829999999999998</v>
      </c>
      <c r="BD66" s="2"/>
      <c r="BE66" s="83"/>
      <c r="BF66" s="2">
        <v>13.91</v>
      </c>
      <c r="BG66" s="2"/>
      <c r="BH66" s="2">
        <v>1.994</v>
      </c>
      <c r="BI66" s="2">
        <v>4.8289999999999997</v>
      </c>
      <c r="BJ66" s="2">
        <v>3.7349999999999999</v>
      </c>
      <c r="BK66" s="2">
        <v>1.133</v>
      </c>
      <c r="BL66" s="4">
        <v>0.38200000000000001</v>
      </c>
      <c r="BM66" s="2">
        <v>1.393</v>
      </c>
      <c r="BN66" s="2">
        <v>2.0129999999999999</v>
      </c>
      <c r="BO66" s="2">
        <v>1.2629999999999999</v>
      </c>
      <c r="BP66" s="2">
        <v>1.24</v>
      </c>
      <c r="BQ66" s="4">
        <v>0.77200000000000002</v>
      </c>
      <c r="BR66" s="4">
        <v>0.90787725245854611</v>
      </c>
      <c r="BS66" s="4">
        <v>0.23140265422307149</v>
      </c>
      <c r="BT66" s="74">
        <v>0.11730857058120553</v>
      </c>
      <c r="BU66" s="74">
        <v>4.3646801399845919E-2</v>
      </c>
      <c r="BV66" s="2"/>
    </row>
    <row r="67" spans="1:74">
      <c r="A67" t="s">
        <v>717</v>
      </c>
      <c r="B67" t="s">
        <v>1793</v>
      </c>
      <c r="C67" t="s">
        <v>1793</v>
      </c>
      <c r="D67">
        <v>417</v>
      </c>
      <c r="E67">
        <v>396</v>
      </c>
      <c r="F67">
        <v>55</v>
      </c>
      <c r="G67" s="2">
        <v>48.643000000000001</v>
      </c>
      <c r="H67" s="2">
        <v>0.86860000000000004</v>
      </c>
      <c r="I67" s="2">
        <v>14.748000000000001</v>
      </c>
      <c r="J67" s="2">
        <v>9.9855999999999998</v>
      </c>
      <c r="K67" s="2">
        <f t="shared" si="6"/>
        <v>8.4877599999999997</v>
      </c>
      <c r="L67" s="2">
        <f t="shared" si="7"/>
        <v>1.6661179087875415</v>
      </c>
      <c r="M67" s="2">
        <v>0.14937142253380392</v>
      </c>
      <c r="N67" s="2">
        <v>10.637</v>
      </c>
      <c r="O67" s="2">
        <v>13.253</v>
      </c>
      <c r="P67" s="2">
        <v>1.5469999999999999</v>
      </c>
      <c r="Q67" s="29">
        <v>1.1838821167323137E-3</v>
      </c>
      <c r="R67" s="29">
        <v>8.101439756083165E-4</v>
      </c>
      <c r="S67" s="2">
        <v>99.831571422533813</v>
      </c>
      <c r="T67" s="4">
        <v>0.13720045275000001</v>
      </c>
      <c r="U67" s="4">
        <f t="shared" si="8"/>
        <v>0.1017</v>
      </c>
      <c r="V67" s="2">
        <v>40.213000000000001</v>
      </c>
      <c r="W67">
        <v>3.3E-3</v>
      </c>
      <c r="X67" s="4">
        <v>6.9000000000000006E-2</v>
      </c>
      <c r="Z67" s="2">
        <v>10.695</v>
      </c>
      <c r="AA67" s="2">
        <v>49.06</v>
      </c>
      <c r="AB67" s="4">
        <v>0.27900000000000003</v>
      </c>
      <c r="AD67" s="2">
        <v>100.3193</v>
      </c>
      <c r="AE67" s="4">
        <v>0.89104857861012332</v>
      </c>
      <c r="AF67" s="3">
        <v>545.54816999999991</v>
      </c>
      <c r="AG67" s="1">
        <v>80.012999999999991</v>
      </c>
      <c r="AH67" s="3">
        <v>925.06799999999998</v>
      </c>
      <c r="AI67" s="1">
        <v>37.820610000000002</v>
      </c>
      <c r="AJ67" s="3">
        <v>1017</v>
      </c>
      <c r="AK67" s="74">
        <f>IF(AJ67="",AF67/10000,AJ67/10000)</f>
        <v>0.1017</v>
      </c>
      <c r="AL67" s="2">
        <v>3.0194220000000001</v>
      </c>
      <c r="AM67" s="4">
        <v>0.13899732000000001</v>
      </c>
      <c r="AN67" s="4">
        <v>0.68784806999999992</v>
      </c>
      <c r="AO67" s="3">
        <v>353.57008799999994</v>
      </c>
      <c r="AP67" s="3">
        <v>982.80000000000007</v>
      </c>
      <c r="AQ67" s="1">
        <v>40.98</v>
      </c>
      <c r="AR67" s="3">
        <v>4693</v>
      </c>
      <c r="AS67" s="3">
        <v>223.30048612998064</v>
      </c>
      <c r="AT67" s="3">
        <v>420</v>
      </c>
      <c r="AU67" s="1">
        <v>46.222107454126984</v>
      </c>
      <c r="AV67" s="3">
        <v>148.24142072811722</v>
      </c>
      <c r="AW67" s="1">
        <v>124.11369896294505</v>
      </c>
      <c r="AX67" s="1">
        <v>65.165219592402593</v>
      </c>
      <c r="AY67" s="4">
        <v>1.2197287399432784</v>
      </c>
      <c r="AZ67" s="1">
        <v>106.5</v>
      </c>
      <c r="BA67" s="1">
        <v>13.66</v>
      </c>
      <c r="BB67" s="1">
        <v>39.74</v>
      </c>
      <c r="BC67" s="2">
        <v>2.5990000000000002</v>
      </c>
      <c r="BD67" s="2">
        <v>2.4582747133881173</v>
      </c>
      <c r="BE67" s="83">
        <v>1.279255935650531E-2</v>
      </c>
      <c r="BF67" s="2">
        <v>18.579999999999998</v>
      </c>
      <c r="BG67" s="2">
        <v>18.252693719465658</v>
      </c>
      <c r="BH67" s="2">
        <v>2.5720000000000001</v>
      </c>
      <c r="BI67" s="2">
        <v>6.5010000000000003</v>
      </c>
      <c r="BJ67" s="2">
        <v>5.4930000000000003</v>
      </c>
      <c r="BK67" s="2">
        <v>1.605</v>
      </c>
      <c r="BL67" s="4">
        <v>0.54800000000000004</v>
      </c>
      <c r="BM67" s="2">
        <v>2.0030000000000001</v>
      </c>
      <c r="BN67" s="2">
        <v>2.4969999999999999</v>
      </c>
      <c r="BO67" s="2">
        <v>1.431</v>
      </c>
      <c r="BP67" s="2">
        <v>1.385</v>
      </c>
      <c r="BQ67" s="4">
        <v>1.145</v>
      </c>
      <c r="BR67" s="4">
        <v>0.93974295225361082</v>
      </c>
      <c r="BS67" s="4">
        <v>0.2459977925958618</v>
      </c>
      <c r="BT67" s="74">
        <v>0.13274009853708452</v>
      </c>
      <c r="BU67" s="74">
        <v>4.2276370907327228E-2</v>
      </c>
      <c r="BV67" s="2"/>
    </row>
    <row r="68" spans="1:74">
      <c r="A68" t="s">
        <v>811</v>
      </c>
      <c r="B68" t="s">
        <v>1739</v>
      </c>
      <c r="C68" t="s">
        <v>1739</v>
      </c>
      <c r="D68">
        <v>248</v>
      </c>
      <c r="E68">
        <v>206</v>
      </c>
      <c r="F68" t="s">
        <v>636</v>
      </c>
      <c r="G68" s="2">
        <v>48.646500000000003</v>
      </c>
      <c r="H68" s="2">
        <v>0.6966</v>
      </c>
      <c r="I68" s="2">
        <v>12.125999999999999</v>
      </c>
      <c r="J68" s="2">
        <v>10.6462</v>
      </c>
      <c r="K68" s="2">
        <f t="shared" si="6"/>
        <v>9.0492699999999999</v>
      </c>
      <c r="L68" s="2">
        <f t="shared" si="7"/>
        <v>1.7763403781979976</v>
      </c>
      <c r="M68" s="2"/>
      <c r="N68" s="2">
        <v>10.897</v>
      </c>
      <c r="O68" s="2">
        <v>13.6105</v>
      </c>
      <c r="P68" s="2">
        <v>1.5660000000000001</v>
      </c>
      <c r="Q68" s="29">
        <v>5.3265588467440777E-4</v>
      </c>
      <c r="R68" s="29">
        <v>5.3041640508294052E-4</v>
      </c>
      <c r="S68" s="2">
        <v>98.188800000000001</v>
      </c>
      <c r="T68" s="4">
        <v>0.13812401858999998</v>
      </c>
      <c r="U68" s="4">
        <f t="shared" si="8"/>
        <v>3.9215904000000003E-2</v>
      </c>
      <c r="V68" s="2">
        <v>51.055999999999997</v>
      </c>
      <c r="W68" s="4">
        <v>0.18506170212765957</v>
      </c>
      <c r="X68" s="2">
        <v>5.9</v>
      </c>
      <c r="Y68" s="2">
        <v>1.1603153846153846</v>
      </c>
      <c r="Z68" s="2">
        <v>3.855</v>
      </c>
      <c r="AA68" s="2">
        <v>17.244</v>
      </c>
      <c r="AB68" s="2">
        <v>19.719000000000001</v>
      </c>
      <c r="AC68" s="2">
        <v>0.25700000000000001</v>
      </c>
      <c r="AD68" s="2">
        <v>99.376377086743048</v>
      </c>
      <c r="AE68" s="4">
        <v>0.888580450979637</v>
      </c>
      <c r="AF68" s="3">
        <v>392.15904</v>
      </c>
      <c r="AG68" s="1">
        <v>119.79600000000001</v>
      </c>
      <c r="AH68" s="3">
        <v>852.22799999999995</v>
      </c>
      <c r="AI68" s="1">
        <v>24.74811</v>
      </c>
      <c r="AJ68" s="3"/>
      <c r="AK68" s="3"/>
      <c r="AL68" s="2"/>
      <c r="AM68" s="4"/>
      <c r="AN68" s="4"/>
      <c r="AO68" s="3">
        <v>231.488946</v>
      </c>
      <c r="AP68" s="3">
        <v>442.18439999999998</v>
      </c>
      <c r="AQ68" s="1">
        <v>40.79</v>
      </c>
      <c r="AR68" s="3">
        <v>4424</v>
      </c>
      <c r="AS68" s="3"/>
      <c r="AT68" s="3">
        <v>616</v>
      </c>
      <c r="AU68" s="1"/>
      <c r="AV68" s="3"/>
      <c r="AW68" s="1"/>
      <c r="AX68" s="1"/>
      <c r="AY68" s="4"/>
      <c r="AZ68" s="1">
        <v>95.85</v>
      </c>
      <c r="BA68" s="1">
        <v>16.399999999999999</v>
      </c>
      <c r="BB68" s="1">
        <v>30.76</v>
      </c>
      <c r="BC68" s="2">
        <v>1.468</v>
      </c>
      <c r="BD68" s="2"/>
      <c r="BE68" s="83"/>
      <c r="BF68" s="2">
        <v>12.97</v>
      </c>
      <c r="BG68" s="2"/>
      <c r="BH68" s="2">
        <v>1.7</v>
      </c>
      <c r="BI68" s="2">
        <v>4.5339999999999998</v>
      </c>
      <c r="BJ68" s="2">
        <v>4.33</v>
      </c>
      <c r="BK68" s="2">
        <v>1.657</v>
      </c>
      <c r="BL68" s="4">
        <v>0.50700000000000001</v>
      </c>
      <c r="BM68" s="2">
        <v>2</v>
      </c>
      <c r="BN68" s="2">
        <v>2.7909999999999999</v>
      </c>
      <c r="BO68" s="2">
        <v>1.659</v>
      </c>
      <c r="BP68" s="2">
        <v>1.81</v>
      </c>
      <c r="BQ68" s="4">
        <v>1.0740000000000001</v>
      </c>
      <c r="BR68" s="4"/>
      <c r="BS68" s="4"/>
      <c r="BT68" s="74"/>
      <c r="BU68" s="74"/>
      <c r="BV68" s="2"/>
    </row>
    <row r="69" spans="1:74">
      <c r="A69" t="s">
        <v>727</v>
      </c>
      <c r="B69" t="s">
        <v>1838</v>
      </c>
      <c r="C69" t="s">
        <v>1838</v>
      </c>
      <c r="D69">
        <v>460</v>
      </c>
      <c r="E69">
        <v>140</v>
      </c>
      <c r="F69" t="s">
        <v>636</v>
      </c>
      <c r="G69" s="2">
        <v>48.655499999999996</v>
      </c>
      <c r="H69" s="2">
        <v>0.91589999999999994</v>
      </c>
      <c r="I69" s="2">
        <v>13.7</v>
      </c>
      <c r="J69" s="2">
        <v>11.042199999999999</v>
      </c>
      <c r="K69" s="2">
        <f t="shared" si="6"/>
        <v>9.3858699999999988</v>
      </c>
      <c r="L69" s="2">
        <f t="shared" si="7"/>
        <v>1.8424137931034481</v>
      </c>
      <c r="M69" s="2">
        <v>0.16557237306907971</v>
      </c>
      <c r="N69" s="2">
        <v>10.552</v>
      </c>
      <c r="O69" s="2">
        <v>12.9575</v>
      </c>
      <c r="P69" s="2">
        <v>1.6659999999999999</v>
      </c>
      <c r="Q69" s="29">
        <v>8.7834946276024338E-4</v>
      </c>
      <c r="R69" s="29">
        <v>6.0558629755657982E-4</v>
      </c>
      <c r="S69" s="2">
        <v>99.654672373069062</v>
      </c>
      <c r="T69" s="4">
        <v>0.13997208411000001</v>
      </c>
      <c r="U69" s="4">
        <f t="shared" si="8"/>
        <v>7.3058474999999998E-2</v>
      </c>
      <c r="V69" s="2">
        <v>40.570999999999998</v>
      </c>
      <c r="W69">
        <v>2.3999999999999998E-3</v>
      </c>
      <c r="X69" s="4">
        <v>6.2E-2</v>
      </c>
      <c r="Z69" s="2">
        <v>10.244999999999999</v>
      </c>
      <c r="AA69" s="2">
        <v>49.524000000000001</v>
      </c>
      <c r="AB69" s="4">
        <v>0.28199999999999997</v>
      </c>
      <c r="AD69" s="2">
        <v>100.68639999999999</v>
      </c>
      <c r="AE69" s="4">
        <v>0.89603235356486244</v>
      </c>
      <c r="AF69" s="3">
        <v>730.58474999999999</v>
      </c>
      <c r="AG69" s="1">
        <v>118.455</v>
      </c>
      <c r="AH69" s="3">
        <v>970.59299999999996</v>
      </c>
      <c r="AI69" s="1">
        <v>25.502579999999998</v>
      </c>
      <c r="AJ69" s="3"/>
      <c r="AK69" s="74">
        <f>IF(AJ69="",AF69/10000,AJ69/10000)</f>
        <v>7.3058474999999998E-2</v>
      </c>
      <c r="AL69" s="2">
        <v>3.8771560000000003</v>
      </c>
      <c r="AM69" s="4">
        <v>0.22961400000000001</v>
      </c>
      <c r="AN69" s="4">
        <v>0.89346359999999991</v>
      </c>
      <c r="AO69" s="3">
        <v>264.29524500000002</v>
      </c>
      <c r="AP69" s="3">
        <v>729.16199999999992</v>
      </c>
      <c r="AQ69" s="1">
        <v>43.08</v>
      </c>
      <c r="AR69" s="3">
        <v>5313</v>
      </c>
      <c r="AS69" s="3">
        <v>261.71802238421571</v>
      </c>
      <c r="AT69" s="3">
        <v>504</v>
      </c>
      <c r="AU69" s="1">
        <v>47.937446208819033</v>
      </c>
      <c r="AV69" s="3">
        <v>145.6390812007177</v>
      </c>
      <c r="AW69" s="1">
        <v>127.90693422277793</v>
      </c>
      <c r="AX69" s="1">
        <v>72.974673358436405</v>
      </c>
      <c r="AY69" s="4">
        <v>0.91984490252224049</v>
      </c>
      <c r="AZ69" s="1">
        <v>111.8</v>
      </c>
      <c r="BA69" s="1">
        <v>18.329999999999998</v>
      </c>
      <c r="BB69" s="1">
        <v>35.35</v>
      </c>
      <c r="BC69" s="2">
        <v>1.704</v>
      </c>
      <c r="BD69" s="2">
        <v>1.4808616785427522</v>
      </c>
      <c r="BE69" s="83">
        <v>1.3988125087139701E-2</v>
      </c>
      <c r="BF69" s="2">
        <v>15.89</v>
      </c>
      <c r="BG69" s="2">
        <v>15.490241042587146</v>
      </c>
      <c r="BH69" s="2">
        <v>1.9590000000000001</v>
      </c>
      <c r="BI69" s="2">
        <v>5.5140000000000002</v>
      </c>
      <c r="BJ69" s="2">
        <v>5.2549999999999999</v>
      </c>
      <c r="BK69" s="2">
        <v>1.722</v>
      </c>
      <c r="BL69" s="4">
        <v>0.628</v>
      </c>
      <c r="BM69" s="2">
        <v>2.2959999999999998</v>
      </c>
      <c r="BN69" s="2">
        <v>3.129</v>
      </c>
      <c r="BO69" s="2">
        <v>1.885</v>
      </c>
      <c r="BP69" s="2">
        <v>1.996</v>
      </c>
      <c r="BQ69" s="4">
        <v>1.089</v>
      </c>
      <c r="BR69" s="4">
        <v>0.93447691240660113</v>
      </c>
      <c r="BS69" s="4">
        <v>0.23961452540901651</v>
      </c>
      <c r="BT69" s="74">
        <v>9.2271571893312393E-2</v>
      </c>
      <c r="BU69" s="74">
        <v>3.0211011103020595E-2</v>
      </c>
      <c r="BV69" s="2"/>
    </row>
    <row r="70" spans="1:74">
      <c r="A70" t="s">
        <v>782</v>
      </c>
      <c r="B70" t="s">
        <v>1720</v>
      </c>
      <c r="C70" t="s">
        <v>1720</v>
      </c>
      <c r="D70">
        <v>167</v>
      </c>
      <c r="E70">
        <v>111</v>
      </c>
      <c r="F70" t="s">
        <v>636</v>
      </c>
      <c r="G70" s="2">
        <v>48.666499999999999</v>
      </c>
      <c r="H70" s="2">
        <v>0.38699999999999996</v>
      </c>
      <c r="I70" s="2">
        <v>15.093</v>
      </c>
      <c r="J70" s="2">
        <v>9.5175999999999998</v>
      </c>
      <c r="K70" s="2">
        <f t="shared" si="6"/>
        <v>8.0899599999999996</v>
      </c>
      <c r="L70" s="2">
        <f t="shared" si="7"/>
        <v>1.5880311457174638</v>
      </c>
      <c r="M70" s="2">
        <v>0.14143321367904965</v>
      </c>
      <c r="N70" s="2">
        <v>11.78</v>
      </c>
      <c r="O70" s="2">
        <v>12.951499999999999</v>
      </c>
      <c r="P70" s="2">
        <v>1.1870000000000001</v>
      </c>
      <c r="Q70" s="29">
        <v>2.2266090580080818E-4</v>
      </c>
      <c r="R70" s="29">
        <v>2.8009514946167753E-4</v>
      </c>
      <c r="S70" s="2">
        <v>99.72403321367905</v>
      </c>
      <c r="T70" s="4">
        <v>0.12430321539000003</v>
      </c>
      <c r="U70" s="4">
        <f t="shared" si="8"/>
        <v>3.1458911999999999E-2</v>
      </c>
      <c r="V70" s="2">
        <v>52.734999999999999</v>
      </c>
      <c r="W70" s="4">
        <v>6.8000000000000005E-2</v>
      </c>
      <c r="X70" s="2">
        <v>4.5880000000000001</v>
      </c>
      <c r="Y70" s="2">
        <v>1.36</v>
      </c>
      <c r="Z70" s="2">
        <v>4.1150000000000002</v>
      </c>
      <c r="AA70" s="2">
        <v>18.785</v>
      </c>
      <c r="AB70" s="2">
        <v>19.431000000000001</v>
      </c>
      <c r="AC70" s="2">
        <v>0.17299999999999999</v>
      </c>
      <c r="AD70" s="2">
        <v>101.255</v>
      </c>
      <c r="AE70" s="4">
        <v>0.89057705133181375</v>
      </c>
      <c r="AF70" s="3">
        <v>314.58911999999998</v>
      </c>
      <c r="AG70" s="1">
        <v>80.012999999999991</v>
      </c>
      <c r="AH70" s="3">
        <v>500.77499999999998</v>
      </c>
      <c r="AI70" s="1">
        <v>12.65418</v>
      </c>
      <c r="AJ70" s="3"/>
      <c r="AK70" s="3"/>
      <c r="AL70" s="2"/>
      <c r="AM70" s="4"/>
      <c r="AN70" s="4"/>
      <c r="AO70" s="3">
        <v>122.241564</v>
      </c>
      <c r="AP70" s="3">
        <v>184.84199999999998</v>
      </c>
      <c r="AQ70" s="1">
        <v>35.700000000000003</v>
      </c>
      <c r="AR70" s="3">
        <v>2538</v>
      </c>
      <c r="AS70" s="3">
        <v>185.04960749330462</v>
      </c>
      <c r="AT70" s="3">
        <v>155</v>
      </c>
      <c r="AU70" s="1">
        <v>48.951634125925708</v>
      </c>
      <c r="AV70" s="3">
        <v>157.262664121087</v>
      </c>
      <c r="AW70" s="1">
        <v>129.80633714277974</v>
      </c>
      <c r="AX70" s="1">
        <v>53.695648256403707</v>
      </c>
      <c r="AY70" s="4">
        <v>0.36936776871973109</v>
      </c>
      <c r="AZ70" s="1">
        <v>73.349999999999994</v>
      </c>
      <c r="BA70" s="1">
        <v>10.62</v>
      </c>
      <c r="BB70" s="1">
        <v>13.86</v>
      </c>
      <c r="BC70" s="2">
        <v>0.58399999999999996</v>
      </c>
      <c r="BD70" s="2">
        <v>0.44830326992601505</v>
      </c>
      <c r="BE70" s="83"/>
      <c r="BF70" s="2">
        <v>5.8840000000000003</v>
      </c>
      <c r="BG70" s="2">
        <v>5.268748051111583</v>
      </c>
      <c r="BH70" s="2">
        <v>0.81</v>
      </c>
      <c r="BI70" s="2">
        <v>2.383</v>
      </c>
      <c r="BJ70" s="2">
        <v>2.5259999999999998</v>
      </c>
      <c r="BK70" s="2">
        <v>0.96599999999999997</v>
      </c>
      <c r="BL70" s="4">
        <v>0.312</v>
      </c>
      <c r="BM70" s="2">
        <v>1.1819999999999999</v>
      </c>
      <c r="BN70" s="2">
        <v>1.754</v>
      </c>
      <c r="BO70" s="2">
        <v>1.087</v>
      </c>
      <c r="BP70" s="2">
        <v>1.0620000000000001</v>
      </c>
      <c r="BQ70" s="4">
        <v>0.629</v>
      </c>
      <c r="BR70" s="4">
        <v>0.47733849129778261</v>
      </c>
      <c r="BS70" s="4">
        <v>7.6366603575672806E-2</v>
      </c>
      <c r="BT70" s="74">
        <v>3.9744289441659877E-2</v>
      </c>
      <c r="BU70" s="74">
        <v>1.1437821312941967E-2</v>
      </c>
      <c r="BV70" s="2"/>
    </row>
    <row r="71" spans="1:74">
      <c r="A71" t="s">
        <v>817</v>
      </c>
      <c r="B71" t="s">
        <v>1719</v>
      </c>
      <c r="C71" t="s">
        <v>1719</v>
      </c>
      <c r="D71">
        <v>342</v>
      </c>
      <c r="E71">
        <v>162</v>
      </c>
      <c r="F71" t="s">
        <v>636</v>
      </c>
      <c r="G71" s="2">
        <v>48.676499999999997</v>
      </c>
      <c r="H71" s="2">
        <v>0.4042</v>
      </c>
      <c r="I71" s="2">
        <v>13.997999999999999</v>
      </c>
      <c r="J71" s="2">
        <v>9.5644000000000009</v>
      </c>
      <c r="K71" s="2">
        <f t="shared" si="6"/>
        <v>8.12974</v>
      </c>
      <c r="L71" s="2">
        <f t="shared" si="7"/>
        <v>1.5958398220244716</v>
      </c>
      <c r="M71" s="2">
        <v>0.12701748651926492</v>
      </c>
      <c r="N71" s="2">
        <v>11.837999999999999</v>
      </c>
      <c r="O71" s="2">
        <v>12.769500000000001</v>
      </c>
      <c r="P71" s="2">
        <v>1.375</v>
      </c>
      <c r="Q71" s="29">
        <v>3.5370754933756202E-4</v>
      </c>
      <c r="R71" s="29">
        <v>4.0709367195381608E-4</v>
      </c>
      <c r="S71" s="2">
        <v>98.752617486519256</v>
      </c>
      <c r="T71" s="4">
        <v>9.6416904960000008E-2</v>
      </c>
      <c r="U71" s="4">
        <f t="shared" si="8"/>
        <v>3.0260349000000002E-2</v>
      </c>
      <c r="V71" s="2">
        <v>51.542000000000002</v>
      </c>
      <c r="W71" s="4">
        <v>0.114</v>
      </c>
      <c r="X71" s="2">
        <v>5.13</v>
      </c>
      <c r="Y71" s="2">
        <v>1.67</v>
      </c>
      <c r="Z71" s="2">
        <v>3.9239999999999999</v>
      </c>
      <c r="AA71" s="2">
        <v>17.914999999999999</v>
      </c>
      <c r="AB71" s="2">
        <v>19.55</v>
      </c>
      <c r="AC71" s="2">
        <v>0.249</v>
      </c>
      <c r="AD71" s="2">
        <v>100.09399999999999</v>
      </c>
      <c r="AE71" s="4">
        <v>0.8905874745071185</v>
      </c>
      <c r="AF71" s="3">
        <v>302.60349000000002</v>
      </c>
      <c r="AG71" s="1">
        <v>46.488</v>
      </c>
      <c r="AH71" s="3">
        <v>795.17</v>
      </c>
      <c r="AI71" s="1">
        <v>11.526209999999999</v>
      </c>
      <c r="AJ71" s="3"/>
      <c r="AK71" s="3"/>
      <c r="AL71" s="2"/>
      <c r="AM71" s="4"/>
      <c r="AN71" s="4"/>
      <c r="AO71" s="3">
        <v>177.66736499999999</v>
      </c>
      <c r="AP71" s="3">
        <v>293.63040000000001</v>
      </c>
      <c r="AQ71" s="1">
        <v>35.86</v>
      </c>
      <c r="AR71" s="3">
        <v>2790</v>
      </c>
      <c r="AS71" s="3">
        <v>175.17398369307031</v>
      </c>
      <c r="AT71" s="3">
        <v>330</v>
      </c>
      <c r="AU71" s="1">
        <v>42.167463502041429</v>
      </c>
      <c r="AV71" s="3">
        <v>150.80524607509187</v>
      </c>
      <c r="AW71" s="1">
        <v>91.121234592087717</v>
      </c>
      <c r="AX71" s="1">
        <v>57.538234046753544</v>
      </c>
      <c r="AY71" s="4">
        <v>0.35350746405723904</v>
      </c>
      <c r="AZ71" s="1">
        <v>87.61</v>
      </c>
      <c r="BA71" s="1">
        <v>11.14</v>
      </c>
      <c r="BB71" s="1">
        <v>20.6</v>
      </c>
      <c r="BC71" s="2">
        <v>0.77300000000000002</v>
      </c>
      <c r="BD71" s="2">
        <v>0.66700841570181058</v>
      </c>
      <c r="BE71" s="83">
        <v>8.2603574493495414E-3</v>
      </c>
      <c r="BF71" s="2">
        <v>6.0259999999999998</v>
      </c>
      <c r="BG71" s="2">
        <v>5.645947007989963</v>
      </c>
      <c r="BH71" s="2">
        <v>0.95499999999999996</v>
      </c>
      <c r="BI71" s="2">
        <v>2.71</v>
      </c>
      <c r="BJ71" s="2">
        <v>2.6749999999999998</v>
      </c>
      <c r="BK71" s="2">
        <v>1.0069999999999999</v>
      </c>
      <c r="BL71" s="4">
        <v>0.315</v>
      </c>
      <c r="BM71" s="2">
        <v>1.306</v>
      </c>
      <c r="BN71" s="2">
        <v>1.8620000000000001</v>
      </c>
      <c r="BO71" s="2">
        <v>1.3160000000000001</v>
      </c>
      <c r="BP71" s="2">
        <v>1.2430000000000001</v>
      </c>
      <c r="BQ71" s="4">
        <v>0.64300000000000002</v>
      </c>
      <c r="BR71" s="4">
        <v>0.58426036056664332</v>
      </c>
      <c r="BS71" s="4">
        <v>0.10705107273573353</v>
      </c>
      <c r="BT71" s="74">
        <v>5.2888681187923385E-2</v>
      </c>
      <c r="BU71" s="74">
        <v>1.6434506096119163E-2</v>
      </c>
      <c r="BV71" s="2"/>
    </row>
    <row r="72" spans="1:74">
      <c r="A72" t="s">
        <v>716</v>
      </c>
      <c r="B72" t="s">
        <v>1785</v>
      </c>
      <c r="C72" t="s">
        <v>1785</v>
      </c>
      <c r="D72">
        <v>145</v>
      </c>
      <c r="E72">
        <v>138</v>
      </c>
      <c r="F72">
        <v>20</v>
      </c>
      <c r="G72" s="2">
        <v>48.6905</v>
      </c>
      <c r="H72" s="2">
        <v>0.72240000000000004</v>
      </c>
      <c r="I72" s="2">
        <v>15.005000000000001</v>
      </c>
      <c r="J72" s="2">
        <v>9.6958000000000002</v>
      </c>
      <c r="K72" s="2">
        <f t="shared" si="6"/>
        <v>8.2414299999999994</v>
      </c>
      <c r="L72" s="2">
        <f t="shared" si="7"/>
        <v>1.6177641824249165</v>
      </c>
      <c r="M72" s="2">
        <v>0.1421287832544377</v>
      </c>
      <c r="N72" s="2">
        <v>10.746</v>
      </c>
      <c r="O72" s="2">
        <v>13.5875</v>
      </c>
      <c r="P72" s="2">
        <v>1.496</v>
      </c>
      <c r="Q72" s="29">
        <v>9.8353283543915282E-4</v>
      </c>
      <c r="R72" s="29">
        <v>8.2264165944256472E-4</v>
      </c>
      <c r="S72" s="2">
        <v>100.08532878325444</v>
      </c>
      <c r="T72" s="4">
        <v>0.14320919484000003</v>
      </c>
      <c r="U72" s="4">
        <f t="shared" si="8"/>
        <v>0.104</v>
      </c>
      <c r="V72" s="2">
        <v>40.213000000000001</v>
      </c>
      <c r="W72">
        <v>3.3E-3</v>
      </c>
      <c r="X72" s="4">
        <v>6.9000000000000006E-2</v>
      </c>
      <c r="Z72" s="2">
        <v>10.695</v>
      </c>
      <c r="AA72" s="2">
        <v>49.06</v>
      </c>
      <c r="AB72" s="4">
        <v>0.27900000000000003</v>
      </c>
      <c r="AD72" s="2">
        <v>100.3193</v>
      </c>
      <c r="AE72" s="4">
        <v>0.89104857861012332</v>
      </c>
      <c r="AF72" s="3">
        <v>524.00097000000005</v>
      </c>
      <c r="AG72" s="1">
        <v>91.187999999999988</v>
      </c>
      <c r="AH72" s="3">
        <v>911.71400000000006</v>
      </c>
      <c r="AI72" s="1">
        <v>37.387349999999998</v>
      </c>
      <c r="AJ72" s="3">
        <v>1040</v>
      </c>
      <c r="AK72" s="74">
        <f>IF(AJ72="",AF72/10000,AJ72/10000)</f>
        <v>0.104</v>
      </c>
      <c r="AL72" s="2">
        <v>2.8607659999999999</v>
      </c>
      <c r="AM72" s="4">
        <v>0.14751352000000001</v>
      </c>
      <c r="AN72" s="4">
        <v>0.68869736999999998</v>
      </c>
      <c r="AO72" s="3">
        <v>359.02443599999998</v>
      </c>
      <c r="AP72" s="3">
        <v>816.48</v>
      </c>
      <c r="AQ72" s="1">
        <v>41.25</v>
      </c>
      <c r="AR72" s="3">
        <v>4013</v>
      </c>
      <c r="AS72" s="3">
        <v>228.81137342480801</v>
      </c>
      <c r="AT72" s="3">
        <v>426</v>
      </c>
      <c r="AU72" s="1">
        <v>44.647222304209414</v>
      </c>
      <c r="AV72" s="3">
        <v>152.60259362902289</v>
      </c>
      <c r="AW72" s="1">
        <v>121.26260827698334</v>
      </c>
      <c r="AX72" s="1">
        <v>64.761719506448799</v>
      </c>
      <c r="AY72" s="4">
        <v>1.151704510806649</v>
      </c>
      <c r="AZ72" s="1">
        <v>102.7</v>
      </c>
      <c r="BA72" s="1">
        <v>13.93</v>
      </c>
      <c r="BB72" s="1">
        <v>36.700000000000003</v>
      </c>
      <c r="BC72" s="2">
        <v>2.5910000000000002</v>
      </c>
      <c r="BD72" s="2">
        <v>2.2798930491295146</v>
      </c>
      <c r="BE72" s="83">
        <v>1.2374281290357378E-2</v>
      </c>
      <c r="BF72" s="2">
        <v>17.989999999999998</v>
      </c>
      <c r="BG72" s="2">
        <v>17.077190783565406</v>
      </c>
      <c r="BH72" s="2">
        <v>2.476</v>
      </c>
      <c r="BI72" s="2">
        <v>6.2670000000000003</v>
      </c>
      <c r="BJ72" s="2">
        <v>5.1619999999999999</v>
      </c>
      <c r="BK72" s="2">
        <v>1.5449999999999999</v>
      </c>
      <c r="BL72" s="4">
        <v>0.48399999999999999</v>
      </c>
      <c r="BM72" s="2">
        <v>1.6819999999999999</v>
      </c>
      <c r="BN72" s="2">
        <v>2.3730000000000002</v>
      </c>
      <c r="BO72" s="2">
        <v>1.4430000000000001</v>
      </c>
      <c r="BP72" s="2">
        <v>1.5109999999999999</v>
      </c>
      <c r="BQ72" s="4">
        <v>1.079</v>
      </c>
      <c r="BR72" s="4">
        <v>0.96204934615309257</v>
      </c>
      <c r="BS72" s="4">
        <v>0.21750939766641939</v>
      </c>
      <c r="BT72" s="74">
        <v>0.12522339103964622</v>
      </c>
      <c r="BU72" s="74">
        <v>3.9645266903761321E-2</v>
      </c>
      <c r="BV72" s="2"/>
    </row>
    <row r="73" spans="1:74" s="85" customFormat="1" ht="16.2" thickBot="1">
      <c r="A73" s="85" t="s">
        <v>775</v>
      </c>
      <c r="B73" t="s">
        <v>1748</v>
      </c>
      <c r="C73" t="s">
        <v>1748</v>
      </c>
      <c r="D73" s="85">
        <v>184</v>
      </c>
      <c r="E73" s="85">
        <v>120</v>
      </c>
      <c r="F73" s="85" t="s">
        <v>636</v>
      </c>
      <c r="G73" s="86">
        <v>48.691500000000005</v>
      </c>
      <c r="H73" s="86">
        <v>0.58910000000000007</v>
      </c>
      <c r="I73" s="86">
        <v>13.997</v>
      </c>
      <c r="J73" s="86">
        <v>9.2260000000000009</v>
      </c>
      <c r="K73" s="2">
        <f t="shared" si="6"/>
        <v>7.8421000000000003</v>
      </c>
      <c r="L73" s="2">
        <f t="shared" si="7"/>
        <v>1.5393770856507232</v>
      </c>
      <c r="M73" s="86">
        <v>0.14007192179853745</v>
      </c>
      <c r="N73" s="86">
        <v>11.991</v>
      </c>
      <c r="O73" s="86">
        <v>13.019500000000001</v>
      </c>
      <c r="P73" s="86">
        <v>1.4770000000000001</v>
      </c>
      <c r="Q73" s="87">
        <v>3.2165166433065619E-4</v>
      </c>
      <c r="R73" s="87">
        <v>4.4899767069217728E-4</v>
      </c>
      <c r="S73" s="86">
        <v>99.13117192179854</v>
      </c>
      <c r="T73" s="88">
        <v>0.14506068444</v>
      </c>
      <c r="U73" s="4">
        <f t="shared" si="8"/>
        <v>4.1613029999999995E-2</v>
      </c>
      <c r="V73" s="86">
        <v>50.838999999999999</v>
      </c>
      <c r="W73" s="88">
        <v>0.17094255319148935</v>
      </c>
      <c r="X73" s="86">
        <v>6.0179999999999998</v>
      </c>
      <c r="Y73" s="86">
        <v>0.83512307692307697</v>
      </c>
      <c r="Z73" s="86">
        <v>3.9350000000000001</v>
      </c>
      <c r="AA73" s="86">
        <v>17.2</v>
      </c>
      <c r="AB73" s="86">
        <v>19.917999999999999</v>
      </c>
      <c r="AC73" s="86">
        <v>0.248</v>
      </c>
      <c r="AD73" s="86">
        <v>99.164065630114564</v>
      </c>
      <c r="AE73" s="88">
        <v>0.88627334829555782</v>
      </c>
      <c r="AF73" s="89">
        <v>416.13029999999998</v>
      </c>
      <c r="AG73" s="90">
        <v>65.709000000000003</v>
      </c>
      <c r="AH73" s="89">
        <v>773.31799999999998</v>
      </c>
      <c r="AI73" s="90">
        <v>16.889670000000002</v>
      </c>
      <c r="AJ73" s="89"/>
      <c r="AK73" s="89"/>
      <c r="AL73" s="86">
        <v>2.843413</v>
      </c>
      <c r="AM73" s="88">
        <v>0.13511651999999999</v>
      </c>
      <c r="AN73" s="88">
        <v>1.8582684</v>
      </c>
      <c r="AO73" s="89">
        <v>195.95547299999998</v>
      </c>
      <c r="AP73" s="89">
        <v>267.01919999999996</v>
      </c>
      <c r="AQ73" s="90"/>
      <c r="AR73" s="89"/>
      <c r="AS73" s="89">
        <v>198.20663153675923</v>
      </c>
      <c r="AT73" s="89"/>
      <c r="AU73" s="90">
        <v>46.309420749366133</v>
      </c>
      <c r="AV73" s="89">
        <v>188.30693946360628</v>
      </c>
      <c r="AW73" s="90">
        <v>118.97323712379892</v>
      </c>
      <c r="AX73" s="90">
        <v>59.476832102440973</v>
      </c>
      <c r="AY73" s="88">
        <v>0.53204919556007058</v>
      </c>
      <c r="AZ73" s="90"/>
      <c r="BA73" s="90"/>
      <c r="BB73" s="90"/>
      <c r="BC73" s="112"/>
      <c r="BD73" s="86">
        <v>1.0510023654667944</v>
      </c>
      <c r="BE73" s="91"/>
      <c r="BF73" s="86">
        <v>9.393382101964205</v>
      </c>
      <c r="BG73" s="86">
        <v>9.393382101964205</v>
      </c>
      <c r="BH73" s="86"/>
      <c r="BI73" s="86"/>
      <c r="BJ73" s="86"/>
      <c r="BK73" s="86"/>
      <c r="BL73" s="88"/>
      <c r="BM73" s="86"/>
      <c r="BN73" s="86"/>
      <c r="BO73" s="86"/>
      <c r="BP73" s="86"/>
      <c r="BQ73" s="88"/>
      <c r="BR73" s="88">
        <v>0.63659060515909538</v>
      </c>
      <c r="BS73" s="88">
        <v>0.13982198114135436</v>
      </c>
      <c r="BT73" s="92">
        <v>5.6450088084927234E-2</v>
      </c>
      <c r="BU73" s="92">
        <v>1.9405567677689192E-2</v>
      </c>
      <c r="BV73" s="2"/>
    </row>
    <row r="74" spans="1:74">
      <c r="A74" t="s">
        <v>707</v>
      </c>
      <c r="B74" t="s">
        <v>1818</v>
      </c>
      <c r="C74" t="s">
        <v>1818</v>
      </c>
      <c r="D74">
        <v>355</v>
      </c>
      <c r="E74">
        <v>200</v>
      </c>
      <c r="F74" t="s">
        <v>636</v>
      </c>
      <c r="G74" s="2">
        <v>48.701999999999998</v>
      </c>
      <c r="H74" s="2">
        <v>0.75249999999999995</v>
      </c>
      <c r="I74" s="2">
        <v>14.029</v>
      </c>
      <c r="J74" s="2">
        <v>11.0908</v>
      </c>
      <c r="K74" s="2">
        <f t="shared" si="6"/>
        <v>9.4271799999999999</v>
      </c>
      <c r="L74" s="2">
        <f t="shared" si="7"/>
        <v>1.8505228031145715</v>
      </c>
      <c r="M74" s="2">
        <v>0.16634269047752367</v>
      </c>
      <c r="N74" s="2">
        <v>10.712999999999999</v>
      </c>
      <c r="O74" s="2">
        <v>13.045999999999999</v>
      </c>
      <c r="P74" s="2">
        <v>1.738</v>
      </c>
      <c r="Q74" s="29">
        <v>9.1978533684587444E-4</v>
      </c>
      <c r="R74" s="29">
        <v>5.9731577148979789E-4</v>
      </c>
      <c r="S74" s="2">
        <v>100.23764269047751</v>
      </c>
      <c r="T74" s="4">
        <v>0.14598689616000002</v>
      </c>
      <c r="U74" s="4">
        <f t="shared" si="8"/>
        <v>6.1544189999999992E-2</v>
      </c>
      <c r="V74" s="2">
        <v>40.405999999999999</v>
      </c>
      <c r="W74">
        <v>2.8E-3</v>
      </c>
      <c r="X74" s="4">
        <v>7.2999999999999995E-2</v>
      </c>
      <c r="Z74" s="2">
        <v>10.939</v>
      </c>
      <c r="AA74" s="2">
        <v>48.664999999999999</v>
      </c>
      <c r="AB74" s="4">
        <v>0.26500000000000001</v>
      </c>
      <c r="AD74" s="2">
        <v>100.35080000000001</v>
      </c>
      <c r="AE74" s="4">
        <v>0.88803798383863841</v>
      </c>
      <c r="AF74" s="3">
        <v>615.44189999999992</v>
      </c>
      <c r="AG74" s="1">
        <v>121.584</v>
      </c>
      <c r="AH74" s="3">
        <v>931.745</v>
      </c>
      <c r="AI74" s="1">
        <v>25.79391</v>
      </c>
      <c r="AJ74" s="3"/>
      <c r="AK74" s="74">
        <f>IF(AJ74="",AF74/10000,AJ74/10000)</f>
        <v>6.1544189999999992E-2</v>
      </c>
      <c r="AL74" s="2">
        <v>4.1151400000000002</v>
      </c>
      <c r="AM74" s="4">
        <v>0.22724240000000001</v>
      </c>
      <c r="AN74" s="4">
        <v>0.94102439999999998</v>
      </c>
      <c r="AO74" s="3">
        <v>260.68574999999998</v>
      </c>
      <c r="AP74" s="3">
        <v>763.56000000000006</v>
      </c>
      <c r="AQ74" s="1">
        <v>42.28</v>
      </c>
      <c r="AR74" s="3">
        <v>4846</v>
      </c>
      <c r="AS74" s="3">
        <v>249.35338156662112</v>
      </c>
      <c r="AT74" s="3">
        <v>426</v>
      </c>
      <c r="AU74" s="1">
        <v>48.064933152386473</v>
      </c>
      <c r="AV74" s="3">
        <v>153.06384077336617</v>
      </c>
      <c r="AW74" s="1">
        <v>130.36221861143466</v>
      </c>
      <c r="AX74" s="1">
        <v>73.205262003837305</v>
      </c>
      <c r="AY74" s="4">
        <v>0.88586206998784089</v>
      </c>
      <c r="AZ74" s="1">
        <v>106.4</v>
      </c>
      <c r="BA74" s="1">
        <v>17</v>
      </c>
      <c r="BB74" s="1">
        <v>33.85</v>
      </c>
      <c r="BC74" s="2">
        <v>1.607</v>
      </c>
      <c r="BD74" s="2">
        <v>1.5423737910052604</v>
      </c>
      <c r="BE74" s="83">
        <v>1.2847726521782014E-2</v>
      </c>
      <c r="BF74" s="2">
        <v>14.92</v>
      </c>
      <c r="BG74" s="2">
        <v>15.378535180120362</v>
      </c>
      <c r="BH74" s="2">
        <v>1.8520000000000001</v>
      </c>
      <c r="BI74" s="2">
        <v>5.0670000000000002</v>
      </c>
      <c r="BJ74" s="2">
        <v>5.0430000000000001</v>
      </c>
      <c r="BK74" s="2">
        <v>1.63</v>
      </c>
      <c r="BL74" s="4">
        <v>0.57799999999999996</v>
      </c>
      <c r="BM74" s="2">
        <v>2.141</v>
      </c>
      <c r="BN74" s="2">
        <v>3.0169999999999999</v>
      </c>
      <c r="BO74" s="2">
        <v>1.7649999999999999</v>
      </c>
      <c r="BP74" s="2">
        <v>1.756</v>
      </c>
      <c r="BQ74" s="4">
        <v>1.1160000000000001</v>
      </c>
      <c r="BR74" s="4">
        <v>0.90972414366274346</v>
      </c>
      <c r="BS74" s="4">
        <v>0.22578229641718492</v>
      </c>
      <c r="BT74" s="74">
        <v>7.7041700486643286E-2</v>
      </c>
      <c r="BU74" s="74">
        <v>2.7024526670209666E-2</v>
      </c>
      <c r="BV74" s="2"/>
    </row>
    <row r="75" spans="1:74">
      <c r="A75" t="s">
        <v>730</v>
      </c>
      <c r="B75" t="s">
        <v>1821</v>
      </c>
      <c r="C75" t="s">
        <v>1821</v>
      </c>
      <c r="D75">
        <v>408</v>
      </c>
      <c r="E75">
        <v>358</v>
      </c>
      <c r="F75">
        <v>49</v>
      </c>
      <c r="G75" s="2">
        <v>48.709000000000003</v>
      </c>
      <c r="H75" s="2">
        <v>0.71809999999999996</v>
      </c>
      <c r="I75" s="2">
        <v>14.684000000000001</v>
      </c>
      <c r="J75" s="2">
        <v>9.7426000000000013</v>
      </c>
      <c r="K75" s="2">
        <f t="shared" si="6"/>
        <v>8.2812100000000015</v>
      </c>
      <c r="L75" s="2">
        <f t="shared" si="7"/>
        <v>1.6255728587319245</v>
      </c>
      <c r="M75" s="2">
        <v>0.15253846913591515</v>
      </c>
      <c r="N75" s="2">
        <v>10.584</v>
      </c>
      <c r="O75" s="2">
        <v>13.151</v>
      </c>
      <c r="P75" s="2">
        <v>1.4990000000000001</v>
      </c>
      <c r="Q75" s="29">
        <v>1.3660178269988233E-3</v>
      </c>
      <c r="R75" s="29">
        <v>8.9211407840353188E-4</v>
      </c>
      <c r="S75" s="2">
        <v>99.240238469135917</v>
      </c>
      <c r="T75" s="4">
        <v>0.14459769531000002</v>
      </c>
      <c r="U75" s="4">
        <f t="shared" si="8"/>
        <v>0.11119999999999999</v>
      </c>
      <c r="V75" s="2">
        <v>40.334000000000003</v>
      </c>
      <c r="W75">
        <v>2.8E-3</v>
      </c>
      <c r="X75" s="4">
        <v>7.0999999999999994E-2</v>
      </c>
      <c r="Z75" s="2">
        <v>11.170999999999999</v>
      </c>
      <c r="AA75" s="2">
        <v>48.723999999999997</v>
      </c>
      <c r="AB75" s="4">
        <v>0.26700000000000002</v>
      </c>
      <c r="AD75" s="2">
        <v>100.56979999999999</v>
      </c>
      <c r="AE75" s="4">
        <v>0.88605667405557775</v>
      </c>
      <c r="AF75" s="3">
        <v>632.81432999999993</v>
      </c>
      <c r="AG75" s="1">
        <v>86.718000000000004</v>
      </c>
      <c r="AH75" s="3">
        <v>951.16899999999998</v>
      </c>
      <c r="AI75" s="1">
        <v>72.88479000000001</v>
      </c>
      <c r="AJ75" s="3">
        <v>1112</v>
      </c>
      <c r="AK75" s="74">
        <f>IF(AJ75="",AF75/10000,AJ75/10000)</f>
        <v>0.11119999999999999</v>
      </c>
      <c r="AL75" s="2">
        <v>2.4839579999999999</v>
      </c>
      <c r="AM75" s="4">
        <v>0.13856612000000001</v>
      </c>
      <c r="AN75" s="4">
        <v>0.80768429999999991</v>
      </c>
      <c r="AO75" s="3">
        <v>389.34419399999996</v>
      </c>
      <c r="AP75" s="3">
        <v>1134</v>
      </c>
      <c r="AQ75" s="1">
        <v>42.98</v>
      </c>
      <c r="AR75" s="3">
        <v>3723</v>
      </c>
      <c r="AS75" s="3">
        <v>216.3540178343375</v>
      </c>
      <c r="AT75" s="3">
        <v>325</v>
      </c>
      <c r="AU75" s="1">
        <v>49.116668207727159</v>
      </c>
      <c r="AV75" s="3">
        <v>138.99321267808463</v>
      </c>
      <c r="AW75" s="1">
        <v>157.17577539223495</v>
      </c>
      <c r="AX75" s="1">
        <v>65.999433945891326</v>
      </c>
      <c r="AY75" s="4">
        <v>2.4513290591229344</v>
      </c>
      <c r="AZ75" s="1">
        <v>120.4</v>
      </c>
      <c r="BA75" s="1">
        <v>13.36</v>
      </c>
      <c r="BB75" s="1">
        <v>38.380000000000003</v>
      </c>
      <c r="BC75" s="2">
        <v>3.2789999999999999</v>
      </c>
      <c r="BD75" s="2">
        <v>3.0624725130205781</v>
      </c>
      <c r="BE75" s="83">
        <v>2.9459834546033535E-2</v>
      </c>
      <c r="BF75" s="2">
        <v>34.78</v>
      </c>
      <c r="BG75" s="2">
        <v>35.117454419519646</v>
      </c>
      <c r="BH75" s="2">
        <v>3.4020000000000001</v>
      </c>
      <c r="BI75" s="2">
        <v>7.8650000000000002</v>
      </c>
      <c r="BJ75" s="2">
        <v>5.6260000000000003</v>
      </c>
      <c r="BK75" s="2">
        <v>1.4530000000000001</v>
      </c>
      <c r="BL75" s="4">
        <v>0.47499999999999998</v>
      </c>
      <c r="BM75" s="2">
        <v>1.645</v>
      </c>
      <c r="BN75" s="2">
        <v>2.2690000000000001</v>
      </c>
      <c r="BO75" s="2">
        <v>1.3939999999999999</v>
      </c>
      <c r="BP75" s="2">
        <v>1.476</v>
      </c>
      <c r="BQ75" s="4">
        <v>1.006</v>
      </c>
      <c r="BR75" s="4">
        <v>1.0235171924559536</v>
      </c>
      <c r="BS75" s="4">
        <v>0.35400971893459243</v>
      </c>
      <c r="BT75" s="74">
        <v>0.24161211452615919</v>
      </c>
      <c r="BU75" s="74">
        <v>6.0652238338323866E-2</v>
      </c>
      <c r="BV75" s="2"/>
    </row>
    <row r="76" spans="1:74">
      <c r="A76" t="s">
        <v>745</v>
      </c>
      <c r="B76" t="s">
        <v>1836</v>
      </c>
      <c r="C76" t="s">
        <v>1836</v>
      </c>
      <c r="D76">
        <v>728</v>
      </c>
      <c r="E76">
        <v>433</v>
      </c>
      <c r="F76" t="s">
        <v>636</v>
      </c>
      <c r="G76" s="2">
        <v>48.714499999999994</v>
      </c>
      <c r="H76" s="2">
        <v>0.92449999999999999</v>
      </c>
      <c r="I76" s="2">
        <v>13.319000000000001</v>
      </c>
      <c r="J76" s="2">
        <v>10.468</v>
      </c>
      <c r="K76" s="2">
        <f t="shared" si="6"/>
        <v>8.8978000000000002</v>
      </c>
      <c r="L76" s="2">
        <f t="shared" si="7"/>
        <v>1.746607341490545</v>
      </c>
      <c r="M76" s="2">
        <v>0.16407861938421772</v>
      </c>
      <c r="N76" s="2">
        <v>10.754</v>
      </c>
      <c r="O76" s="2">
        <v>13.105499999999999</v>
      </c>
      <c r="P76" s="2">
        <v>1.7150000000000001</v>
      </c>
      <c r="Q76" s="29">
        <v>7.1770576630518198E-4</v>
      </c>
      <c r="R76" s="29">
        <v>6.5594461182987343E-4</v>
      </c>
      <c r="S76" s="2">
        <v>99.16457861938423</v>
      </c>
      <c r="T76" s="4">
        <v>0.19034050851000001</v>
      </c>
      <c r="U76" s="4">
        <f t="shared" si="8"/>
        <v>7.1806043999999999E-2</v>
      </c>
      <c r="V76" s="2">
        <v>40.622</v>
      </c>
      <c r="W76">
        <v>2.7000000000000001E-3</v>
      </c>
      <c r="X76" s="4">
        <v>4.5999999999999999E-2</v>
      </c>
      <c r="Z76" s="2">
        <v>9.9629999999999992</v>
      </c>
      <c r="AA76" s="2">
        <v>49.357999999999997</v>
      </c>
      <c r="AB76" s="4">
        <v>0.27900000000000003</v>
      </c>
      <c r="AD76" s="2">
        <v>100.27069999999999</v>
      </c>
      <c r="AE76" s="4">
        <v>0.8982976235455109</v>
      </c>
      <c r="AF76" s="3">
        <v>718.06043999999997</v>
      </c>
      <c r="AG76" s="1">
        <v>123.37200000000001</v>
      </c>
      <c r="AH76" s="3">
        <v>986.98199999999997</v>
      </c>
      <c r="AI76" s="1">
        <v>27.646470000000001</v>
      </c>
      <c r="AJ76" s="3"/>
      <c r="AK76" s="74">
        <f>IF(AJ76="",AF76/10000,AJ76/10000)</f>
        <v>7.1806043999999999E-2</v>
      </c>
      <c r="AL76" s="2">
        <v>3.5028269999999999</v>
      </c>
      <c r="AM76" s="4">
        <v>0.20149976</v>
      </c>
      <c r="AN76" s="4">
        <v>0.69803967</v>
      </c>
      <c r="AO76" s="3">
        <v>286.27305899999999</v>
      </c>
      <c r="AP76" s="3">
        <v>595.80360000000007</v>
      </c>
      <c r="AQ76" s="1">
        <v>42.14</v>
      </c>
      <c r="AR76" s="3">
        <v>4947</v>
      </c>
      <c r="AS76" s="3">
        <v>261.60513576805664</v>
      </c>
      <c r="AT76" s="3">
        <v>483</v>
      </c>
      <c r="AU76" s="1">
        <v>49.035629614304433</v>
      </c>
      <c r="AV76" s="3">
        <v>143.24855690577829</v>
      </c>
      <c r="AW76" s="1">
        <v>129.10357928833918</v>
      </c>
      <c r="AX76" s="1">
        <v>72.910976582999552</v>
      </c>
      <c r="AY76" s="4">
        <v>0.86684230906455528</v>
      </c>
      <c r="AZ76" s="1">
        <v>103.6</v>
      </c>
      <c r="BA76" s="1">
        <v>17.46</v>
      </c>
      <c r="BB76" s="1">
        <v>35.07</v>
      </c>
      <c r="BC76" s="2">
        <v>1.6919999999999999</v>
      </c>
      <c r="BD76" s="2">
        <v>1.5583552961543825</v>
      </c>
      <c r="BE76" s="83">
        <v>1.1613480459462375E-2</v>
      </c>
      <c r="BF76" s="2">
        <v>14.48</v>
      </c>
      <c r="BG76" s="2">
        <v>15.257647919487356</v>
      </c>
      <c r="BH76" s="2">
        <v>1.877</v>
      </c>
      <c r="BI76" s="2">
        <v>5.1239999999999997</v>
      </c>
      <c r="BJ76" s="2">
        <v>4.8920000000000003</v>
      </c>
      <c r="BK76" s="2">
        <v>1.752</v>
      </c>
      <c r="BL76" s="4">
        <v>0.58799999999999997</v>
      </c>
      <c r="BM76" s="2">
        <v>2.004</v>
      </c>
      <c r="BN76" s="2">
        <v>3.0139999999999998</v>
      </c>
      <c r="BO76" s="2">
        <v>1.77</v>
      </c>
      <c r="BP76" s="2">
        <v>1.9239999999999999</v>
      </c>
      <c r="BQ76" s="4">
        <v>1.042</v>
      </c>
      <c r="BR76" s="4">
        <v>1.028146806787811</v>
      </c>
      <c r="BS76" s="4">
        <v>0.22699168773598977</v>
      </c>
      <c r="BT76" s="74">
        <v>8.8325319967955035E-2</v>
      </c>
      <c r="BU76" s="74">
        <v>2.9399473945161757E-2</v>
      </c>
      <c r="BV76" s="2"/>
    </row>
    <row r="77" spans="1:74">
      <c r="A77" t="s">
        <v>697</v>
      </c>
      <c r="B77" t="s">
        <v>1830</v>
      </c>
      <c r="C77" t="s">
        <v>1830</v>
      </c>
      <c r="D77">
        <v>173</v>
      </c>
      <c r="E77">
        <v>121</v>
      </c>
      <c r="F77" t="s">
        <v>636</v>
      </c>
      <c r="G77" s="2">
        <v>48.731999999999999</v>
      </c>
      <c r="H77" s="2">
        <v>0.85140000000000005</v>
      </c>
      <c r="I77" s="2">
        <v>14.283999999999999</v>
      </c>
      <c r="J77" s="2">
        <v>9.0622000000000007</v>
      </c>
      <c r="K77" s="2">
        <f t="shared" si="6"/>
        <v>7.7028700000000008</v>
      </c>
      <c r="L77" s="2">
        <f t="shared" si="7"/>
        <v>1.5120467185761959</v>
      </c>
      <c r="M77" s="2">
        <v>0.142680379160259</v>
      </c>
      <c r="N77" s="2">
        <v>10.712</v>
      </c>
      <c r="O77" s="2">
        <v>14.097</v>
      </c>
      <c r="P77" s="2">
        <v>1.46</v>
      </c>
      <c r="Q77" s="29">
        <v>7.3701215159343181E-4</v>
      </c>
      <c r="R77" s="29">
        <v>5.6515261456342421E-4</v>
      </c>
      <c r="S77" s="2">
        <v>99.341280379160239</v>
      </c>
      <c r="T77" s="4">
        <v>0.18798859836000001</v>
      </c>
      <c r="U77" s="4">
        <f t="shared" si="8"/>
        <v>6.8345025000000004E-2</v>
      </c>
      <c r="V77" s="2">
        <v>40.889000000000003</v>
      </c>
      <c r="W77">
        <v>2.7000000000000001E-3</v>
      </c>
      <c r="X77" s="4">
        <v>6.7000000000000004E-2</v>
      </c>
      <c r="Z77" s="2">
        <v>9.7159999999999993</v>
      </c>
      <c r="AA77" s="2">
        <v>49.493000000000002</v>
      </c>
      <c r="AB77" s="4">
        <v>0.28199999999999997</v>
      </c>
      <c r="AD77" s="2">
        <v>100.44969999999999</v>
      </c>
      <c r="AE77" s="4">
        <v>0.90081261099944132</v>
      </c>
      <c r="AF77" s="3">
        <v>683.4502500000001</v>
      </c>
      <c r="AG77" s="1">
        <v>59.004000000000005</v>
      </c>
      <c r="AH77" s="3">
        <v>872.86599999999999</v>
      </c>
      <c r="AI77" s="1">
        <v>25.64451</v>
      </c>
      <c r="AJ77" s="3"/>
      <c r="AK77" s="74">
        <f>IF(AJ77="",AF77/10000,AJ77/10000)</f>
        <v>6.8345025000000004E-2</v>
      </c>
      <c r="AL77" s="2">
        <v>2.2452303000000002</v>
      </c>
      <c r="AM77" s="4">
        <v>8.533447999999999E-2</v>
      </c>
      <c r="AN77" s="4">
        <v>0.63731472</v>
      </c>
      <c r="AO77" s="3">
        <v>246.64882500000002</v>
      </c>
      <c r="AP77" s="3">
        <v>611.83080000000007</v>
      </c>
      <c r="AQ77" s="1">
        <v>42.03</v>
      </c>
      <c r="AR77" s="3">
        <v>3825</v>
      </c>
      <c r="AS77" s="3">
        <v>230.76388432878156</v>
      </c>
      <c r="AT77" s="3">
        <v>503</v>
      </c>
      <c r="AU77" s="1">
        <v>44.602754373729731</v>
      </c>
      <c r="AV77" s="3">
        <v>151.99537340961012</v>
      </c>
      <c r="AW77" s="1">
        <v>123.16481615832075</v>
      </c>
      <c r="AX77" s="1">
        <v>56.535331680880283</v>
      </c>
      <c r="AY77" s="4">
        <v>0.70867398639156609</v>
      </c>
      <c r="AZ77" s="1">
        <v>105.2</v>
      </c>
      <c r="BA77" s="1">
        <v>13.38</v>
      </c>
      <c r="BB77" s="1">
        <v>29.69</v>
      </c>
      <c r="BC77" s="2">
        <v>1.7050000000000001</v>
      </c>
      <c r="BD77" s="2">
        <v>1.4789983752715243</v>
      </c>
      <c r="BE77" s="83">
        <v>9.763657205540191E-3</v>
      </c>
      <c r="BF77" s="2">
        <v>11.89</v>
      </c>
      <c r="BG77" s="2">
        <v>11.820284856122935</v>
      </c>
      <c r="BH77" s="2">
        <v>1.7470000000000001</v>
      </c>
      <c r="BI77" s="2">
        <v>4.6390000000000002</v>
      </c>
      <c r="BJ77" s="2">
        <v>4.2990000000000004</v>
      </c>
      <c r="BK77" s="2">
        <v>1.37</v>
      </c>
      <c r="BL77" s="4">
        <v>0.443</v>
      </c>
      <c r="BM77" s="2">
        <v>1.611</v>
      </c>
      <c r="BN77" s="2">
        <v>2.3439999999999999</v>
      </c>
      <c r="BO77" s="2">
        <v>1.3440000000000001</v>
      </c>
      <c r="BP77" s="2">
        <v>1.446</v>
      </c>
      <c r="BQ77" s="4">
        <v>0.72499999999999998</v>
      </c>
      <c r="BR77" s="4">
        <v>0.74426798312583498</v>
      </c>
      <c r="BS77" s="4">
        <v>0.17269348486303018</v>
      </c>
      <c r="BT77" s="74">
        <v>8.3945921938106127E-2</v>
      </c>
      <c r="BU77" s="74">
        <v>2.7291734213143692E-2</v>
      </c>
      <c r="BV77" s="2"/>
    </row>
    <row r="78" spans="1:74">
      <c r="A78" t="s">
        <v>778</v>
      </c>
      <c r="B78" t="s">
        <v>1771</v>
      </c>
      <c r="C78" t="s">
        <v>1771</v>
      </c>
      <c r="D78">
        <v>260</v>
      </c>
      <c r="E78">
        <v>156</v>
      </c>
      <c r="F78" t="s">
        <v>636</v>
      </c>
      <c r="G78" s="2">
        <v>48.736499999999999</v>
      </c>
      <c r="H78" s="2">
        <v>0.79979999999999996</v>
      </c>
      <c r="I78" s="2">
        <v>12.548999999999999</v>
      </c>
      <c r="J78" s="2">
        <v>10.442800000000002</v>
      </c>
      <c r="K78" s="2">
        <f t="shared" si="6"/>
        <v>8.876380000000001</v>
      </c>
      <c r="L78" s="2">
        <f t="shared" si="7"/>
        <v>1.7424026696329256</v>
      </c>
      <c r="M78" s="2">
        <v>0.15342880684112184</v>
      </c>
      <c r="N78" s="2">
        <v>10.827999999999999</v>
      </c>
      <c r="O78" s="2">
        <v>13.7395</v>
      </c>
      <c r="P78" s="2">
        <v>1.6020000000000001</v>
      </c>
      <c r="Q78" s="29">
        <v>3.2165166433065619E-4</v>
      </c>
      <c r="R78" s="29">
        <v>4.4899767069217728E-4</v>
      </c>
      <c r="S78" s="2">
        <v>98.851028806841128</v>
      </c>
      <c r="T78" s="4">
        <v>0.14969485584</v>
      </c>
      <c r="U78" s="4">
        <f t="shared" si="8"/>
        <v>4.7753981999999993E-2</v>
      </c>
      <c r="V78" s="2">
        <v>50.838999999999999</v>
      </c>
      <c r="W78" s="4">
        <v>0.17094255319148935</v>
      </c>
      <c r="X78" s="2">
        <v>6.0179999999999998</v>
      </c>
      <c r="Y78" s="2">
        <v>0.83512307692307697</v>
      </c>
      <c r="Z78" s="2">
        <v>3.9350000000000001</v>
      </c>
      <c r="AA78" s="2">
        <v>17.2</v>
      </c>
      <c r="AB78" s="2">
        <v>19.917999999999999</v>
      </c>
      <c r="AC78" s="2">
        <v>0.248</v>
      </c>
      <c r="AD78" s="2">
        <v>99.164065630114564</v>
      </c>
      <c r="AE78" s="4">
        <v>0.88627334829555782</v>
      </c>
      <c r="AF78" s="3">
        <v>477.53981999999996</v>
      </c>
      <c r="AG78" s="1">
        <v>118.902</v>
      </c>
      <c r="AH78" s="3">
        <v>826.73400000000004</v>
      </c>
      <c r="AI78" s="1">
        <v>22.619160000000001</v>
      </c>
      <c r="AJ78" s="3"/>
      <c r="AK78" s="3"/>
      <c r="AL78" s="2"/>
      <c r="AM78" s="4"/>
      <c r="AN78" s="4"/>
      <c r="AO78" s="3">
        <v>195.95547299999998</v>
      </c>
      <c r="AP78" s="3">
        <v>267.01919999999996</v>
      </c>
      <c r="AQ78" s="1"/>
      <c r="AR78" s="3"/>
      <c r="AS78" s="3">
        <v>247.97986169612653</v>
      </c>
      <c r="AT78" s="3"/>
      <c r="AU78" s="1">
        <v>42.545490991661566</v>
      </c>
      <c r="AV78" s="3">
        <v>124.80244549771477</v>
      </c>
      <c r="AW78" s="1">
        <v>110.81591608105651</v>
      </c>
      <c r="AX78" s="1">
        <v>68.858560947705769</v>
      </c>
      <c r="AY78" s="4">
        <v>0.65600698257088053</v>
      </c>
      <c r="AZ78" s="1"/>
      <c r="BA78" s="1"/>
      <c r="BB78" s="1"/>
      <c r="BC78" s="84"/>
      <c r="BD78" s="2">
        <v>1.1695721814663278</v>
      </c>
      <c r="BE78" s="83">
        <v>1.0154877741684941E-2</v>
      </c>
      <c r="BF78" s="2">
        <v>11.78504226660591</v>
      </c>
      <c r="BG78" s="2">
        <v>11.78504226660591</v>
      </c>
      <c r="BH78" s="2"/>
      <c r="BI78" s="2"/>
      <c r="BJ78" s="2"/>
      <c r="BK78" s="2"/>
      <c r="BL78" s="4"/>
      <c r="BM78" s="2"/>
      <c r="BN78" s="2"/>
      <c r="BO78" s="2"/>
      <c r="BP78" s="2"/>
      <c r="BQ78" s="4"/>
      <c r="BR78" s="4">
        <v>0.74750921848094953</v>
      </c>
      <c r="BS78" s="4">
        <v>0.19632744680645067</v>
      </c>
      <c r="BT78" s="74">
        <v>7.1422123515602107E-2</v>
      </c>
      <c r="BU78" s="74">
        <v>2.4220805914719219E-2</v>
      </c>
      <c r="BV78" s="2"/>
    </row>
    <row r="79" spans="1:74">
      <c r="A79" t="s">
        <v>789</v>
      </c>
      <c r="B79" t="s">
        <v>1781</v>
      </c>
      <c r="C79" t="s">
        <v>1781</v>
      </c>
      <c r="D79">
        <v>190</v>
      </c>
      <c r="E79">
        <v>113</v>
      </c>
      <c r="F79" t="s">
        <v>636</v>
      </c>
      <c r="G79" s="2">
        <v>48.738</v>
      </c>
      <c r="H79" s="2">
        <v>0.5504</v>
      </c>
      <c r="I79" s="2">
        <v>13.231</v>
      </c>
      <c r="J79" s="2">
        <v>9.434800000000001</v>
      </c>
      <c r="K79" s="2">
        <f t="shared" si="6"/>
        <v>8.0195800000000013</v>
      </c>
      <c r="L79" s="2">
        <f t="shared" si="7"/>
        <v>1.5742157953281426</v>
      </c>
      <c r="M79" s="2">
        <v>0.13424834720229506</v>
      </c>
      <c r="N79" s="2">
        <v>12.180999999999999</v>
      </c>
      <c r="O79" s="2">
        <v>13.029</v>
      </c>
      <c r="P79" s="2">
        <v>1.5149999999999999</v>
      </c>
      <c r="Q79" s="29">
        <v>4.8402565003324979E-4</v>
      </c>
      <c r="R79" s="29">
        <v>5.0817787943670506E-4</v>
      </c>
      <c r="S79" s="2">
        <v>98.813448347202296</v>
      </c>
      <c r="T79" s="4">
        <v>0.11604435171000001</v>
      </c>
      <c r="U79" s="4">
        <f t="shared" si="8"/>
        <v>5.0285777999999996E-2</v>
      </c>
      <c r="V79" s="2">
        <v>52.122999999999998</v>
      </c>
      <c r="W79" s="4">
        <v>9.8329787234042551E-2</v>
      </c>
      <c r="X79" s="2">
        <v>4.9189999999999996</v>
      </c>
      <c r="Y79" s="2">
        <v>0.95073076923076927</v>
      </c>
      <c r="Z79" s="2">
        <v>3.6539999999999999</v>
      </c>
      <c r="AA79" s="2">
        <v>18.088999999999999</v>
      </c>
      <c r="AB79" s="2">
        <v>19.763999999999999</v>
      </c>
      <c r="AC79" s="2">
        <v>0.21</v>
      </c>
      <c r="AD79" s="2">
        <v>99.808060556464795</v>
      </c>
      <c r="AE79" s="4">
        <v>0.89822999170980822</v>
      </c>
      <c r="AF79" s="3">
        <v>502.85777999999999</v>
      </c>
      <c r="AG79" s="1">
        <v>46.488</v>
      </c>
      <c r="AH79" s="3">
        <v>801.84699999999998</v>
      </c>
      <c r="AI79" s="1">
        <v>21.050460000000001</v>
      </c>
      <c r="AJ79" s="3"/>
      <c r="AK79" s="3"/>
      <c r="AL79" s="2"/>
      <c r="AM79" s="4"/>
      <c r="AN79" s="4"/>
      <c r="AO79" s="3">
        <v>221.78341500000002</v>
      </c>
      <c r="AP79" s="3">
        <v>401.81400000000002</v>
      </c>
      <c r="AQ79" s="1">
        <v>37.44</v>
      </c>
      <c r="AR79" s="3">
        <v>3202</v>
      </c>
      <c r="AS79" s="3">
        <v>192.68954427434889</v>
      </c>
      <c r="AT79" s="3">
        <v>529</v>
      </c>
      <c r="AU79" s="1">
        <v>43.580881046205718</v>
      </c>
      <c r="AV79" s="3">
        <v>167.24344511259358</v>
      </c>
      <c r="AW79" s="1">
        <v>87.680390466116805</v>
      </c>
      <c r="AX79" s="1">
        <v>59.869215381358437</v>
      </c>
      <c r="AY79" s="4">
        <v>0.65230309637338868</v>
      </c>
      <c r="AZ79" s="1">
        <v>92.28</v>
      </c>
      <c r="BA79" s="1">
        <v>11.95</v>
      </c>
      <c r="BB79" s="1">
        <v>25.37</v>
      </c>
      <c r="BC79" s="2">
        <v>1.375</v>
      </c>
      <c r="BD79" s="2">
        <v>1.2392382891068516</v>
      </c>
      <c r="BE79" s="83"/>
      <c r="BF79" s="2">
        <v>11.15</v>
      </c>
      <c r="BG79" s="2">
        <v>10.344058968580613</v>
      </c>
      <c r="BH79" s="2">
        <v>1.413</v>
      </c>
      <c r="BI79" s="2">
        <v>3.6779999999999999</v>
      </c>
      <c r="BJ79" s="2">
        <v>3.319</v>
      </c>
      <c r="BK79" s="2">
        <v>1.103</v>
      </c>
      <c r="BL79" s="4">
        <v>0.377</v>
      </c>
      <c r="BM79" s="2">
        <v>1.3720000000000001</v>
      </c>
      <c r="BN79" s="2">
        <v>2.056</v>
      </c>
      <c r="BO79" s="2">
        <v>1.2589999999999999</v>
      </c>
      <c r="BP79" s="2">
        <v>1.3360000000000001</v>
      </c>
      <c r="BQ79" s="4">
        <v>0.82799999999999996</v>
      </c>
      <c r="BR79" s="4">
        <v>0.70919220436156982</v>
      </c>
      <c r="BS79" s="4">
        <v>0.14079254849163877</v>
      </c>
      <c r="BT79" s="74">
        <v>8.0514665372754729E-2</v>
      </c>
      <c r="BU79" s="74">
        <v>2.6149153949626896E-2</v>
      </c>
      <c r="BV79" s="2"/>
    </row>
    <row r="80" spans="1:74">
      <c r="A80" t="s">
        <v>784</v>
      </c>
      <c r="B80" t="s">
        <v>1727</v>
      </c>
      <c r="C80" t="s">
        <v>1727</v>
      </c>
      <c r="D80">
        <v>234</v>
      </c>
      <c r="E80">
        <v>89</v>
      </c>
      <c r="F80" t="s">
        <v>636</v>
      </c>
      <c r="G80" s="2">
        <v>48.7455</v>
      </c>
      <c r="H80" s="2">
        <v>0.46870000000000001</v>
      </c>
      <c r="I80" s="2">
        <v>14.321000000000002</v>
      </c>
      <c r="J80" s="2">
        <v>9.2674000000000003</v>
      </c>
      <c r="K80" s="2">
        <f t="shared" si="6"/>
        <v>7.8772900000000003</v>
      </c>
      <c r="L80" s="2">
        <f t="shared" si="7"/>
        <v>1.5462847608453836</v>
      </c>
      <c r="M80" s="2">
        <v>0.13496116558575638</v>
      </c>
      <c r="N80" s="2">
        <v>11.667</v>
      </c>
      <c r="O80" s="2">
        <v>12.554500000000001</v>
      </c>
      <c r="P80" s="2">
        <v>1.482</v>
      </c>
      <c r="Q80" s="29">
        <v>3.1955710366259147E-4</v>
      </c>
      <c r="R80" s="29">
        <v>5.0211282698773164E-4</v>
      </c>
      <c r="S80" s="2">
        <v>98.641061165585754</v>
      </c>
      <c r="T80" s="4">
        <v>0.10872430659000001</v>
      </c>
      <c r="U80" s="4">
        <f t="shared" si="8"/>
        <v>3.3290423999999999E-2</v>
      </c>
      <c r="V80" s="2">
        <v>52.834000000000003</v>
      </c>
      <c r="W80" s="4">
        <v>7.3957446808510643E-2</v>
      </c>
      <c r="X80" s="2">
        <v>3.996</v>
      </c>
      <c r="Y80" s="2">
        <v>1.1164692307692308</v>
      </c>
      <c r="Z80" s="2">
        <v>3.3220000000000001</v>
      </c>
      <c r="AA80" s="2">
        <v>18.571999999999999</v>
      </c>
      <c r="AB80" s="2">
        <v>19.873000000000001</v>
      </c>
      <c r="AC80" s="2">
        <v>0.159</v>
      </c>
      <c r="AD80" s="2">
        <v>99.946426677577762</v>
      </c>
      <c r="AE80" s="4">
        <v>0.90882047420550971</v>
      </c>
      <c r="AF80" s="3">
        <v>332.90423999999996</v>
      </c>
      <c r="AG80" s="1">
        <v>52.298999999999999</v>
      </c>
      <c r="AH80" s="3">
        <v>773.31799999999998</v>
      </c>
      <c r="AI80" s="1">
        <v>13.714920000000001</v>
      </c>
      <c r="AJ80" s="3"/>
      <c r="AK80" s="3"/>
      <c r="AL80" s="2"/>
      <c r="AM80" s="4"/>
      <c r="AN80" s="4"/>
      <c r="AO80" s="3">
        <v>219.13645199999999</v>
      </c>
      <c r="AP80" s="3">
        <v>265.28040000000004</v>
      </c>
      <c r="AQ80" s="1">
        <v>34.450000000000003</v>
      </c>
      <c r="AR80" s="3">
        <v>2734</v>
      </c>
      <c r="AS80" s="3">
        <v>168.79834918384876</v>
      </c>
      <c r="AT80" s="3">
        <v>292</v>
      </c>
      <c r="AU80" s="1">
        <v>46.072111518835065</v>
      </c>
      <c r="AV80" s="3">
        <v>148.27896601778539</v>
      </c>
      <c r="AW80" s="1">
        <v>79.296237399089279</v>
      </c>
      <c r="AX80" s="1">
        <v>64.718741939841834</v>
      </c>
      <c r="AY80" s="4">
        <v>0.42586756976941659</v>
      </c>
      <c r="AZ80" s="1">
        <v>85.37</v>
      </c>
      <c r="BA80" s="1">
        <v>10.96</v>
      </c>
      <c r="BB80" s="1">
        <v>21.66</v>
      </c>
      <c r="BC80" s="2">
        <v>0.88300000000000001</v>
      </c>
      <c r="BD80" s="2">
        <v>0.78254430323696111</v>
      </c>
      <c r="BE80" s="83"/>
      <c r="BF80" s="2">
        <v>7.3239999999999998</v>
      </c>
      <c r="BG80" s="2">
        <v>6.5908766929038034</v>
      </c>
      <c r="BH80" s="2">
        <v>0.94699999999999995</v>
      </c>
      <c r="BI80" s="2">
        <v>2.63</v>
      </c>
      <c r="BJ80" s="2">
        <v>2.7839999999999998</v>
      </c>
      <c r="BK80" s="2">
        <v>1.026</v>
      </c>
      <c r="BL80" s="4">
        <v>0.33300000000000002</v>
      </c>
      <c r="BM80" s="2">
        <v>1.2330000000000001</v>
      </c>
      <c r="BN80" s="2">
        <v>1.833</v>
      </c>
      <c r="BO80" s="2">
        <v>1.0740000000000001</v>
      </c>
      <c r="BP80" s="2">
        <v>1.208</v>
      </c>
      <c r="BQ80" s="4">
        <v>0.77600000000000002</v>
      </c>
      <c r="BR80" s="4">
        <v>0.62940248525208486</v>
      </c>
      <c r="BS80" s="4">
        <v>0.12673690241997521</v>
      </c>
      <c r="BT80" s="74">
        <v>6.1422939502913061E-2</v>
      </c>
      <c r="BU80" s="74">
        <v>2.025457906356215E-2</v>
      </c>
      <c r="BV80" s="2"/>
    </row>
    <row r="81" spans="1:74">
      <c r="A81" t="s">
        <v>795</v>
      </c>
      <c r="B81" t="s">
        <v>1817</v>
      </c>
      <c r="C81" t="s">
        <v>1817</v>
      </c>
      <c r="D81">
        <v>43</v>
      </c>
      <c r="E81">
        <v>25</v>
      </c>
      <c r="F81" t="s">
        <v>636</v>
      </c>
      <c r="G81" s="2">
        <v>48.749499999999998</v>
      </c>
      <c r="H81" s="2">
        <v>0.4773</v>
      </c>
      <c r="I81" s="2">
        <v>11.957000000000001</v>
      </c>
      <c r="J81" s="2">
        <v>8.9703999999999997</v>
      </c>
      <c r="K81" s="2">
        <f t="shared" si="6"/>
        <v>7.6248399999999998</v>
      </c>
      <c r="L81" s="2">
        <f t="shared" si="7"/>
        <v>1.4967296996662958</v>
      </c>
      <c r="M81" s="2"/>
      <c r="N81" s="2">
        <v>13.347</v>
      </c>
      <c r="O81" s="2">
        <v>14.1615</v>
      </c>
      <c r="P81" s="2">
        <v>1.0620000000000001</v>
      </c>
      <c r="Q81" s="29">
        <v>6.0168531886541522E-4</v>
      </c>
      <c r="R81" s="29">
        <v>6.1716503405007421E-4</v>
      </c>
      <c r="S81" s="2">
        <v>98.724699999999999</v>
      </c>
      <c r="T81" s="4">
        <v>0.10918122576</v>
      </c>
      <c r="U81" s="4">
        <f t="shared" si="8"/>
        <v>6.1476855000000004E-2</v>
      </c>
      <c r="V81" s="2">
        <v>51.64</v>
      </c>
      <c r="W81" s="4">
        <v>0.13698936170212767</v>
      </c>
      <c r="X81" s="2">
        <v>5.27</v>
      </c>
      <c r="Y81" s="2">
        <v>1.2367538461538461</v>
      </c>
      <c r="Z81" s="2">
        <v>3.6440000000000001</v>
      </c>
      <c r="AA81" s="2">
        <v>17.733000000000001</v>
      </c>
      <c r="AB81" s="2">
        <v>20.141999999999999</v>
      </c>
      <c r="AC81" s="2">
        <v>0.223</v>
      </c>
      <c r="AD81" s="2">
        <v>100.02574320785597</v>
      </c>
      <c r="AE81" s="4">
        <v>0.89665279526632957</v>
      </c>
      <c r="AF81" s="3">
        <v>614.76855</v>
      </c>
      <c r="AG81" s="1">
        <v>54.086999999999996</v>
      </c>
      <c r="AH81" s="3">
        <v>962.702</v>
      </c>
      <c r="AI81" s="1">
        <v>25.928369999999997</v>
      </c>
      <c r="AJ81" s="3"/>
      <c r="AK81" s="3"/>
      <c r="AL81" s="2"/>
      <c r="AM81" s="4"/>
      <c r="AN81" s="4"/>
      <c r="AO81" s="3">
        <v>269.34853799999996</v>
      </c>
      <c r="AP81" s="3">
        <v>499.48920000000004</v>
      </c>
      <c r="AQ81" s="1">
        <v>36.869999999999997</v>
      </c>
      <c r="AR81" s="3">
        <v>4328</v>
      </c>
      <c r="AS81" s="3"/>
      <c r="AT81" s="3">
        <v>296</v>
      </c>
      <c r="AU81" s="1"/>
      <c r="AV81" s="3"/>
      <c r="AW81" s="1"/>
      <c r="AX81" s="1"/>
      <c r="AY81" s="4"/>
      <c r="AZ81" s="1">
        <v>107.8</v>
      </c>
      <c r="BA81" s="1">
        <v>15.02</v>
      </c>
      <c r="BB81" s="1">
        <v>33.68</v>
      </c>
      <c r="BC81" s="2">
        <v>1.8</v>
      </c>
      <c r="BD81" s="2"/>
      <c r="BE81" s="83"/>
      <c r="BF81" s="2">
        <v>13.1</v>
      </c>
      <c r="BG81" s="2"/>
      <c r="BH81" s="2">
        <v>1.885</v>
      </c>
      <c r="BI81" s="2">
        <v>5.0709999999999997</v>
      </c>
      <c r="BJ81" s="2">
        <v>4.577</v>
      </c>
      <c r="BK81" s="2">
        <v>1.56</v>
      </c>
      <c r="BL81" s="4">
        <v>0.48199999999999998</v>
      </c>
      <c r="BM81" s="2">
        <v>1.9339999999999999</v>
      </c>
      <c r="BN81" s="2">
        <v>2.5760000000000001</v>
      </c>
      <c r="BO81" s="2">
        <v>1.532</v>
      </c>
      <c r="BP81" s="2">
        <v>1.637</v>
      </c>
      <c r="BQ81" s="4">
        <v>1.0580000000000001</v>
      </c>
      <c r="BR81" s="4"/>
      <c r="BS81" s="4"/>
      <c r="BT81" s="74"/>
      <c r="BU81" s="74"/>
      <c r="BV81" s="2"/>
    </row>
    <row r="82" spans="1:74">
      <c r="A82" t="s">
        <v>746</v>
      </c>
      <c r="B82" t="s">
        <v>1786</v>
      </c>
      <c r="C82" t="s">
        <v>1786</v>
      </c>
      <c r="D82">
        <v>657</v>
      </c>
      <c r="E82">
        <v>300</v>
      </c>
      <c r="F82" t="s">
        <v>636</v>
      </c>
      <c r="G82" s="2">
        <v>48.7575</v>
      </c>
      <c r="H82" s="2">
        <v>0.79549999999999998</v>
      </c>
      <c r="I82" s="2">
        <v>14.512</v>
      </c>
      <c r="J82" s="2">
        <v>9.9928000000000008</v>
      </c>
      <c r="K82" s="2">
        <f t="shared" si="6"/>
        <v>8.4938800000000008</v>
      </c>
      <c r="L82" s="2">
        <f t="shared" si="7"/>
        <v>1.6673192436040045</v>
      </c>
      <c r="M82" s="2">
        <v>0.15749013640796669</v>
      </c>
      <c r="N82" s="2">
        <v>10.708</v>
      </c>
      <c r="O82" s="2">
        <v>12.874499999999999</v>
      </c>
      <c r="P82" s="2">
        <v>1.806</v>
      </c>
      <c r="Q82" s="29">
        <v>7.5112766913908624E-4</v>
      </c>
      <c r="R82" s="29">
        <v>4.2878082919559952E-4</v>
      </c>
      <c r="S82" s="2">
        <v>99.603790136407966</v>
      </c>
      <c r="T82" s="4">
        <v>0.17813182059000002</v>
      </c>
      <c r="U82" s="4">
        <f t="shared" si="8"/>
        <v>5.2427030999999999E-2</v>
      </c>
      <c r="V82" s="2">
        <v>40.567</v>
      </c>
      <c r="W82">
        <v>1.8E-3</v>
      </c>
      <c r="X82" s="4">
        <v>4.2000000000000003E-2</v>
      </c>
      <c r="Z82" s="2">
        <v>9.9380000000000006</v>
      </c>
      <c r="AA82" s="2">
        <v>49.451999999999998</v>
      </c>
      <c r="AB82" s="4">
        <v>0.28499999999999998</v>
      </c>
      <c r="AD82" s="2">
        <v>100.28579999999999</v>
      </c>
      <c r="AE82" s="4">
        <v>0.89870027212476977</v>
      </c>
      <c r="AF82" s="3">
        <v>524.27030999999999</v>
      </c>
      <c r="AG82" s="1">
        <v>118.00800000000001</v>
      </c>
      <c r="AH82" s="3">
        <v>874.08</v>
      </c>
      <c r="AI82" s="1">
        <v>19.055970000000002</v>
      </c>
      <c r="AJ82" s="3"/>
      <c r="AK82" s="74">
        <f>IF(AJ82="",AF82/10000,AJ82/10000)</f>
        <v>5.2427030999999999E-2</v>
      </c>
      <c r="AL82" s="2">
        <v>3.624298</v>
      </c>
      <c r="AM82" s="4">
        <v>0.1608376</v>
      </c>
      <c r="AN82" s="4">
        <v>1.8022146000000001</v>
      </c>
      <c r="AO82" s="3">
        <v>187.13226299999999</v>
      </c>
      <c r="AP82" s="3">
        <v>623.54880000000003</v>
      </c>
      <c r="AQ82" s="1">
        <v>44.09</v>
      </c>
      <c r="AR82" s="3">
        <v>3982</v>
      </c>
      <c r="AS82" s="3">
        <v>231.21122950517446</v>
      </c>
      <c r="AT82" s="3">
        <v>387</v>
      </c>
      <c r="AU82" s="1">
        <v>46.192967136772133</v>
      </c>
      <c r="AV82" s="3">
        <v>160.42508623990469</v>
      </c>
      <c r="AW82" s="1">
        <v>126.74258298333164</v>
      </c>
      <c r="AX82" s="1">
        <v>66.104304061467928</v>
      </c>
      <c r="AY82" s="4">
        <v>0.6768642648976716</v>
      </c>
      <c r="AZ82" s="1">
        <v>104.1</v>
      </c>
      <c r="BA82" s="1">
        <v>15.07</v>
      </c>
      <c r="BB82" s="1">
        <v>23.36</v>
      </c>
      <c r="BC82" s="2">
        <v>1.0349999999999999</v>
      </c>
      <c r="BD82" s="2">
        <v>0.83771284812631419</v>
      </c>
      <c r="BE82" s="83">
        <v>9.5699175973544201E-3</v>
      </c>
      <c r="BF82" s="2">
        <v>11.21</v>
      </c>
      <c r="BG82" s="2">
        <v>10.886011348018943</v>
      </c>
      <c r="BH82" s="2">
        <v>1.2789999999999999</v>
      </c>
      <c r="BI82" s="2">
        <v>3.6160000000000001</v>
      </c>
      <c r="BJ82" s="2">
        <v>3.73</v>
      </c>
      <c r="BK82" s="2">
        <v>1.425</v>
      </c>
      <c r="BL82" s="4">
        <v>0.48599999999999999</v>
      </c>
      <c r="BM82" s="2">
        <v>1.8740000000000001</v>
      </c>
      <c r="BN82" s="2">
        <v>2.5670000000000002</v>
      </c>
      <c r="BO82" s="2">
        <v>1.52</v>
      </c>
      <c r="BP82" s="2">
        <v>1.5629999999999999</v>
      </c>
      <c r="BQ82" s="4">
        <v>0.93</v>
      </c>
      <c r="BR82" s="4">
        <v>0.66832364697790259</v>
      </c>
      <c r="BS82" s="4"/>
      <c r="BT82" s="74">
        <v>4.8556274650543345E-2</v>
      </c>
      <c r="BU82" s="74">
        <v>1.8658377625497772E-2</v>
      </c>
      <c r="BV82" s="2"/>
    </row>
    <row r="83" spans="1:74">
      <c r="A83" t="s">
        <v>760</v>
      </c>
      <c r="B83" t="s">
        <v>1802</v>
      </c>
      <c r="C83" t="s">
        <v>1802</v>
      </c>
      <c r="D83">
        <v>263</v>
      </c>
      <c r="E83">
        <v>183</v>
      </c>
      <c r="F83">
        <v>19</v>
      </c>
      <c r="G83" s="2">
        <v>48.7575</v>
      </c>
      <c r="H83" s="2">
        <v>0.66649999999999998</v>
      </c>
      <c r="I83" s="2">
        <v>14.393000000000001</v>
      </c>
      <c r="J83" s="2">
        <v>9.3070000000000004</v>
      </c>
      <c r="K83" s="2">
        <f t="shared" si="6"/>
        <v>7.9109499999999997</v>
      </c>
      <c r="L83" s="2">
        <f t="shared" si="7"/>
        <v>1.5528921023359288</v>
      </c>
      <c r="M83" s="2">
        <v>0.14129449367953287</v>
      </c>
      <c r="N83" s="2">
        <v>11.743</v>
      </c>
      <c r="O83" s="2">
        <v>12.708499999999999</v>
      </c>
      <c r="P83" s="2">
        <v>1.617</v>
      </c>
      <c r="Q83" s="29">
        <v>4.7282430385185936E-4</v>
      </c>
      <c r="R83" s="29">
        <v>7.4747176696892575E-4</v>
      </c>
      <c r="S83" s="2">
        <v>99.333794493679534</v>
      </c>
      <c r="T83" s="4">
        <v>0.12614194251000002</v>
      </c>
      <c r="U83" s="4">
        <f t="shared" si="8"/>
        <v>7.3200000000000001E-2</v>
      </c>
      <c r="V83" s="2">
        <v>51.817</v>
      </c>
      <c r="W83" s="4">
        <v>0.14892340425531914</v>
      </c>
      <c r="X83" s="2">
        <v>5.1180000000000003</v>
      </c>
      <c r="Y83" s="2">
        <v>1.0832923076923076</v>
      </c>
      <c r="Z83" s="2">
        <v>3.399</v>
      </c>
      <c r="AA83" s="2">
        <v>17.795999999999999</v>
      </c>
      <c r="AB83" s="2">
        <v>19.975000000000001</v>
      </c>
      <c r="AC83" s="2">
        <v>0.22700000000000001</v>
      </c>
      <c r="AD83" s="2">
        <v>99.564215711947639</v>
      </c>
      <c r="AE83" s="4">
        <v>0.90323711345886548</v>
      </c>
      <c r="AF83" s="3">
        <v>579.88901999999996</v>
      </c>
      <c r="AG83" s="1">
        <v>54.981000000000002</v>
      </c>
      <c r="AH83" s="3">
        <v>842.51599999999996</v>
      </c>
      <c r="AI83" s="1">
        <v>29.30481</v>
      </c>
      <c r="AJ83" s="3">
        <v>732</v>
      </c>
      <c r="AK83" s="3"/>
      <c r="AL83" s="2">
        <v>1.9209771</v>
      </c>
      <c r="AM83" s="4">
        <v>0.14738416000000001</v>
      </c>
      <c r="AN83" s="4">
        <v>0.49726514999999999</v>
      </c>
      <c r="AO83" s="3">
        <v>326.21813700000001</v>
      </c>
      <c r="AP83" s="3">
        <v>392.51519999999999</v>
      </c>
      <c r="AQ83" s="1">
        <v>31.09</v>
      </c>
      <c r="AR83" s="3">
        <v>3303</v>
      </c>
      <c r="AS83" s="3">
        <v>173.90715924030033</v>
      </c>
      <c r="AT83" s="3">
        <v>215</v>
      </c>
      <c r="AU83" s="1">
        <v>48.008949081918281</v>
      </c>
      <c r="AV83" s="3">
        <v>148.41668667143441</v>
      </c>
      <c r="AW83" s="1">
        <v>70.484286494491229</v>
      </c>
      <c r="AX83" s="1">
        <v>64.233990265994166</v>
      </c>
      <c r="AY83" s="4">
        <v>0.83011727717260209</v>
      </c>
      <c r="AZ83" s="1">
        <v>97.28</v>
      </c>
      <c r="BA83" s="1">
        <v>12.33</v>
      </c>
      <c r="BB83" s="1">
        <v>30.53</v>
      </c>
      <c r="BC83" s="2">
        <v>2.0680000000000001</v>
      </c>
      <c r="BD83" s="2">
        <v>1.8862728111289009</v>
      </c>
      <c r="BE83" s="83"/>
      <c r="BF83" s="2">
        <v>12.5</v>
      </c>
      <c r="BG83" s="2">
        <v>13.004540001123996</v>
      </c>
      <c r="BH83" s="2">
        <v>1.8779999999999999</v>
      </c>
      <c r="BI83" s="2">
        <v>4.782</v>
      </c>
      <c r="BJ83" s="2">
        <v>3.6970000000000001</v>
      </c>
      <c r="BK83" s="2">
        <v>1.2410000000000001</v>
      </c>
      <c r="BL83" s="4">
        <v>0.38800000000000001</v>
      </c>
      <c r="BM83" s="2">
        <v>1.5289999999999999</v>
      </c>
      <c r="BN83" s="2">
        <v>2.1549999999999998</v>
      </c>
      <c r="BO83" s="2">
        <v>1.3740000000000001</v>
      </c>
      <c r="BP83" s="2">
        <v>1.391</v>
      </c>
      <c r="BQ83" s="4">
        <v>0.72</v>
      </c>
      <c r="BR83" s="4">
        <v>0.73125674080662328</v>
      </c>
      <c r="BS83" s="4">
        <v>0.19061870406904424</v>
      </c>
      <c r="BT83" s="74">
        <v>0.10142605943162472</v>
      </c>
      <c r="BU83" s="74">
        <v>3.207392620698149E-2</v>
      </c>
      <c r="BV83" s="2"/>
    </row>
    <row r="84" spans="1:74">
      <c r="A84" t="s">
        <v>710</v>
      </c>
      <c r="B84" t="s">
        <v>1815</v>
      </c>
      <c r="C84" t="s">
        <v>1815</v>
      </c>
      <c r="D84">
        <v>191</v>
      </c>
      <c r="E84">
        <v>153</v>
      </c>
      <c r="F84">
        <v>15</v>
      </c>
      <c r="G84" s="2">
        <v>48.765999999999998</v>
      </c>
      <c r="H84" s="2">
        <v>0.68369999999999997</v>
      </c>
      <c r="I84" s="2">
        <v>15.276</v>
      </c>
      <c r="J84" s="2">
        <v>9.350200000000001</v>
      </c>
      <c r="K84" s="2">
        <f t="shared" si="6"/>
        <v>7.9476700000000005</v>
      </c>
      <c r="L84" s="2">
        <f t="shared" si="7"/>
        <v>1.5601001112347053</v>
      </c>
      <c r="M84" s="2">
        <v>0.15553786486816801</v>
      </c>
      <c r="N84" s="2">
        <v>10.458</v>
      </c>
      <c r="O84" s="2">
        <v>13.769</v>
      </c>
      <c r="P84" s="2">
        <v>1.421</v>
      </c>
      <c r="Q84" s="29">
        <v>1.0746006905724076E-3</v>
      </c>
      <c r="R84" s="29">
        <v>4.306187238771066E-4</v>
      </c>
      <c r="S84" s="2">
        <v>99.87943786486818</v>
      </c>
      <c r="T84" s="4">
        <v>0.14969485584</v>
      </c>
      <c r="U84" s="4">
        <f t="shared" si="8"/>
        <v>7.6899999999999996E-2</v>
      </c>
      <c r="V84" s="2">
        <v>40.619</v>
      </c>
      <c r="W84">
        <v>2.5000000000000001E-3</v>
      </c>
      <c r="X84" s="4">
        <v>6.6000000000000003E-2</v>
      </c>
      <c r="Z84" s="2">
        <v>10.627000000000001</v>
      </c>
      <c r="AA84" s="2">
        <v>49.197000000000003</v>
      </c>
      <c r="AB84" s="4">
        <v>0.28000000000000003</v>
      </c>
      <c r="AD84" s="2">
        <v>100.79150000000001</v>
      </c>
      <c r="AE84" s="4">
        <v>0.89193533688905091</v>
      </c>
      <c r="AF84" s="3">
        <v>613.15251000000001</v>
      </c>
      <c r="AG84" s="1">
        <v>62.133000000000003</v>
      </c>
      <c r="AH84" s="3">
        <v>743.57500000000005</v>
      </c>
      <c r="AI84" s="1">
        <v>27.213209999999997</v>
      </c>
      <c r="AJ84" s="3">
        <v>769</v>
      </c>
      <c r="AK84" s="74">
        <f>IF(AJ84="",AF84/10000,AJ84/10000)</f>
        <v>7.6899999999999996E-2</v>
      </c>
      <c r="AL84" s="2">
        <v>2.935136</v>
      </c>
      <c r="AM84" s="4">
        <v>0.11258631999999999</v>
      </c>
      <c r="AN84" s="4">
        <v>0.63612570000000002</v>
      </c>
      <c r="AO84" s="3">
        <v>187.93437299999999</v>
      </c>
      <c r="AP84" s="3">
        <v>892.07999999999993</v>
      </c>
      <c r="AQ84" s="1">
        <v>41.89</v>
      </c>
      <c r="AR84" s="3">
        <v>3017</v>
      </c>
      <c r="AS84" s="3">
        <v>224.63641173572688</v>
      </c>
      <c r="AT84" s="3">
        <v>327</v>
      </c>
      <c r="AU84" s="1">
        <v>49.283369661279252</v>
      </c>
      <c r="AV84" s="3">
        <v>162.08168065973078</v>
      </c>
      <c r="AW84" s="1">
        <v>146.08608397245675</v>
      </c>
      <c r="AX84" s="1">
        <v>56.681741057011997</v>
      </c>
      <c r="AY84" s="4">
        <v>0.82075300280828323</v>
      </c>
      <c r="AZ84" s="1">
        <v>81.12</v>
      </c>
      <c r="BA84" s="1">
        <v>13.14</v>
      </c>
      <c r="BB84" s="1">
        <v>19.18</v>
      </c>
      <c r="BC84" s="2">
        <v>1.349</v>
      </c>
      <c r="BD84" s="2">
        <v>1.4584025584109601</v>
      </c>
      <c r="BE84" s="83"/>
      <c r="BF84" s="2">
        <v>13.47</v>
      </c>
      <c r="BG84" s="2">
        <v>16.076998764070545</v>
      </c>
      <c r="BH84" s="2">
        <v>1.419</v>
      </c>
      <c r="BI84" s="2">
        <v>3.5030000000000001</v>
      </c>
      <c r="BJ84" s="2">
        <v>2.8809999999999998</v>
      </c>
      <c r="BK84" s="2">
        <v>1.0680000000000001</v>
      </c>
      <c r="BL84" s="4">
        <v>0.377</v>
      </c>
      <c r="BM84" s="2">
        <v>1.508</v>
      </c>
      <c r="BN84" s="2">
        <v>2.1760000000000002</v>
      </c>
      <c r="BO84" s="2">
        <v>1.39</v>
      </c>
      <c r="BP84" s="2">
        <v>1.454</v>
      </c>
      <c r="BQ84" s="4">
        <v>0.76400000000000001</v>
      </c>
      <c r="BR84" s="4">
        <v>0.75216601404345629</v>
      </c>
      <c r="BS84" s="4"/>
      <c r="BT84" s="74">
        <v>0.10134760732317107</v>
      </c>
      <c r="BU84" s="74">
        <v>3.9665063495908419E-2</v>
      </c>
      <c r="BV84" s="2"/>
    </row>
    <row r="85" spans="1:74">
      <c r="A85" t="s">
        <v>804</v>
      </c>
      <c r="B85" t="s">
        <v>1769</v>
      </c>
      <c r="C85" t="s">
        <v>1769</v>
      </c>
      <c r="D85">
        <v>174</v>
      </c>
      <c r="E85">
        <v>174</v>
      </c>
      <c r="F85" t="s">
        <v>636</v>
      </c>
      <c r="G85" s="2">
        <v>48.768000000000001</v>
      </c>
      <c r="H85" s="2">
        <v>0.46439999999999998</v>
      </c>
      <c r="I85" s="2">
        <v>14.443999999999999</v>
      </c>
      <c r="J85" s="2">
        <v>9.5733999999999995</v>
      </c>
      <c r="K85" s="2">
        <f t="shared" si="6"/>
        <v>8.1373899999999999</v>
      </c>
      <c r="L85" s="2">
        <f t="shared" si="7"/>
        <v>1.5973414905450498</v>
      </c>
      <c r="M85" s="2"/>
      <c r="N85" s="2">
        <v>11.366</v>
      </c>
      <c r="O85" s="2">
        <v>12.6</v>
      </c>
      <c r="P85" s="2">
        <v>1.635</v>
      </c>
      <c r="Q85" s="29"/>
      <c r="R85" s="29"/>
      <c r="S85" s="2">
        <v>98.850799999999992</v>
      </c>
      <c r="T85" s="4">
        <v>0.11283938064000001</v>
      </c>
      <c r="U85" s="4">
        <f t="shared" si="8"/>
        <v>4.7296103999999999E-2</v>
      </c>
      <c r="V85" s="2">
        <v>52.176000000000002</v>
      </c>
      <c r="W85" s="4">
        <v>9.4E-2</v>
      </c>
      <c r="X85" s="2">
        <v>5.0140000000000002</v>
      </c>
      <c r="Y85" s="2">
        <v>0.99</v>
      </c>
      <c r="Z85" s="2">
        <v>3.6280000000000001</v>
      </c>
      <c r="AA85" s="2">
        <v>18.172000000000001</v>
      </c>
      <c r="AB85" s="2">
        <v>19.951000000000001</v>
      </c>
      <c r="AC85" s="2">
        <v>0.224</v>
      </c>
      <c r="AD85" s="2">
        <v>100.24900000000001</v>
      </c>
      <c r="AE85" s="4">
        <v>0.89929625765893373</v>
      </c>
      <c r="AF85" s="3">
        <v>472.96103999999997</v>
      </c>
      <c r="AG85" s="1">
        <v>53.64</v>
      </c>
      <c r="AH85" s="3">
        <v>874.68700000000001</v>
      </c>
      <c r="AI85" s="1">
        <v>19.62369</v>
      </c>
      <c r="AJ85" s="3"/>
      <c r="AK85" s="3"/>
      <c r="AL85" s="2"/>
      <c r="AM85" s="4"/>
      <c r="AN85" s="4"/>
      <c r="AO85" s="3"/>
      <c r="AP85" s="3"/>
      <c r="AQ85" s="1"/>
      <c r="AR85" s="3"/>
      <c r="AS85" s="3"/>
      <c r="AT85" s="3"/>
      <c r="AU85" s="1"/>
      <c r="AV85" s="3"/>
      <c r="AW85" s="1"/>
      <c r="AX85" s="1"/>
      <c r="AY85" s="4"/>
      <c r="AZ85" s="1"/>
      <c r="BA85" s="1"/>
      <c r="BB85" s="1"/>
      <c r="BC85" s="2"/>
      <c r="BD85" s="2"/>
      <c r="BE85" s="83"/>
      <c r="BF85" s="2"/>
      <c r="BG85" s="2"/>
      <c r="BH85" s="2"/>
      <c r="BI85" s="2"/>
      <c r="BJ85" s="2"/>
      <c r="BK85" s="2"/>
      <c r="BL85" s="4"/>
      <c r="BM85" s="2"/>
      <c r="BN85" s="2"/>
      <c r="BO85" s="2"/>
      <c r="BP85" s="2"/>
      <c r="BQ85" s="4"/>
      <c r="BR85" s="4"/>
      <c r="BS85" s="4"/>
      <c r="BT85" s="74"/>
      <c r="BU85" s="74"/>
      <c r="BV85" s="2"/>
    </row>
    <row r="86" spans="1:74">
      <c r="A86" t="s">
        <v>737</v>
      </c>
      <c r="B86" t="s">
        <v>1768</v>
      </c>
      <c r="C86" t="s">
        <v>1768</v>
      </c>
      <c r="D86">
        <v>343</v>
      </c>
      <c r="E86">
        <v>236</v>
      </c>
      <c r="F86" t="s">
        <v>636</v>
      </c>
      <c r="G86" s="2">
        <v>48.771000000000001</v>
      </c>
      <c r="H86" s="2">
        <v>0.57189999999999996</v>
      </c>
      <c r="I86" s="2">
        <v>14.712</v>
      </c>
      <c r="J86" s="2">
        <v>9.4798000000000009</v>
      </c>
      <c r="K86" s="2">
        <f t="shared" si="6"/>
        <v>8.0578300000000009</v>
      </c>
      <c r="L86" s="2">
        <f t="shared" si="7"/>
        <v>1.5817241379310347</v>
      </c>
      <c r="M86" s="2">
        <v>0.14941125613350634</v>
      </c>
      <c r="N86" s="2">
        <v>10.612</v>
      </c>
      <c r="O86" s="2">
        <v>13.297000000000001</v>
      </c>
      <c r="P86" s="2">
        <v>1.466</v>
      </c>
      <c r="Q86" s="29">
        <v>6.3528935740958612E-4</v>
      </c>
      <c r="R86" s="29">
        <v>5.2545408944287147E-4</v>
      </c>
      <c r="S86" s="2">
        <v>99.059111256133491</v>
      </c>
      <c r="T86" s="4">
        <v>0.17953783056000003</v>
      </c>
      <c r="U86" s="4">
        <f t="shared" si="8"/>
        <v>4.7121033E-2</v>
      </c>
      <c r="V86" s="2">
        <v>40.484000000000002</v>
      </c>
      <c r="W86">
        <v>2.8999999999999998E-3</v>
      </c>
      <c r="X86" s="4">
        <v>6.8000000000000005E-2</v>
      </c>
      <c r="Z86" s="2">
        <v>11.012</v>
      </c>
      <c r="AA86" s="2">
        <v>48.671999999999997</v>
      </c>
      <c r="AB86" s="4">
        <v>0.25900000000000001</v>
      </c>
      <c r="AD86" s="2">
        <v>100.4979</v>
      </c>
      <c r="AE86" s="4">
        <v>0.88738934287248694</v>
      </c>
      <c r="AF86" s="3">
        <v>471.21033</v>
      </c>
      <c r="AG86" s="1">
        <v>76.437000000000012</v>
      </c>
      <c r="AH86" s="3">
        <v>929.92399999999998</v>
      </c>
      <c r="AI86" s="1">
        <v>23.201820000000001</v>
      </c>
      <c r="AJ86" s="3"/>
      <c r="AK86" s="74">
        <f>IF(AJ86="",AF86/10000,AJ86/10000)</f>
        <v>4.7121033E-2</v>
      </c>
      <c r="AL86" s="2">
        <v>2.5335380000000001</v>
      </c>
      <c r="AM86" s="4">
        <v>0.11075372</v>
      </c>
      <c r="AN86" s="4">
        <v>0.70186151999999991</v>
      </c>
      <c r="AO86" s="3">
        <v>229.323249</v>
      </c>
      <c r="AP86" s="3">
        <v>527.38560000000007</v>
      </c>
      <c r="AQ86" s="1">
        <v>41</v>
      </c>
      <c r="AR86" s="3">
        <v>3519</v>
      </c>
      <c r="AS86" s="3">
        <v>195.62629601708352</v>
      </c>
      <c r="AT86" s="3">
        <v>397</v>
      </c>
      <c r="AU86" s="1">
        <v>46.733042552141498</v>
      </c>
      <c r="AV86" s="3">
        <v>146.79667471632899</v>
      </c>
      <c r="AW86" s="1">
        <v>130.61446471034344</v>
      </c>
      <c r="AX86" s="1">
        <v>66.939693254997678</v>
      </c>
      <c r="AY86" s="4">
        <v>0.67893454070767789</v>
      </c>
      <c r="AZ86" s="1">
        <v>106.1</v>
      </c>
      <c r="BA86" s="1">
        <v>12.76</v>
      </c>
      <c r="BB86" s="1">
        <v>25.78</v>
      </c>
      <c r="BC86" s="2">
        <v>1.552</v>
      </c>
      <c r="BD86" s="2">
        <v>1.3288413600407147</v>
      </c>
      <c r="BE86" s="83">
        <v>1.1425833885353674E-2</v>
      </c>
      <c r="BF86" s="2">
        <v>11.42</v>
      </c>
      <c r="BG86" s="2">
        <v>11.090942048458277</v>
      </c>
      <c r="BH86" s="2">
        <v>1.5669999999999999</v>
      </c>
      <c r="BI86" s="2">
        <v>4.266</v>
      </c>
      <c r="BJ86" s="2">
        <v>3.831</v>
      </c>
      <c r="BK86" s="2">
        <v>1.272</v>
      </c>
      <c r="BL86" s="4">
        <v>0.42399999999999999</v>
      </c>
      <c r="BM86" s="2">
        <v>1.4770000000000001</v>
      </c>
      <c r="BN86" s="2">
        <v>2.1509999999999998</v>
      </c>
      <c r="BO86" s="2">
        <v>1.26</v>
      </c>
      <c r="BP86" s="2">
        <v>1.4359999999999999</v>
      </c>
      <c r="BQ86" s="4">
        <v>0.77900000000000003</v>
      </c>
      <c r="BR86" s="4">
        <v>0.64712008601126747</v>
      </c>
      <c r="BS86" s="4">
        <v>0.1659257109144075</v>
      </c>
      <c r="BT86" s="74">
        <v>7.3129640327046205E-2</v>
      </c>
      <c r="BU86" s="74">
        <v>2.7368519959843761E-2</v>
      </c>
      <c r="BV86" s="2"/>
    </row>
    <row r="87" spans="1:74">
      <c r="A87" t="s">
        <v>698</v>
      </c>
      <c r="B87" t="s">
        <v>1824</v>
      </c>
      <c r="C87" t="s">
        <v>1824</v>
      </c>
      <c r="D87">
        <v>305</v>
      </c>
      <c r="E87">
        <v>276</v>
      </c>
      <c r="F87">
        <v>36</v>
      </c>
      <c r="G87" s="2">
        <v>48.794499999999999</v>
      </c>
      <c r="H87" s="2">
        <v>0.67509999999999992</v>
      </c>
      <c r="I87" s="2">
        <v>14.224</v>
      </c>
      <c r="J87" s="2">
        <v>9.3070000000000004</v>
      </c>
      <c r="K87" s="2">
        <f t="shared" si="6"/>
        <v>7.9109499999999997</v>
      </c>
      <c r="L87" s="2">
        <f t="shared" si="7"/>
        <v>1.5528921023359288</v>
      </c>
      <c r="M87" s="2"/>
      <c r="N87" s="2">
        <v>10.779</v>
      </c>
      <c r="O87" s="2">
        <v>14.0565</v>
      </c>
      <c r="P87" s="2">
        <v>1.5880000000000001</v>
      </c>
      <c r="Q87" s="29">
        <v>8.3718679224001227E-4</v>
      </c>
      <c r="R87" s="29">
        <v>8.3146355391379868E-4</v>
      </c>
      <c r="S87" s="2">
        <v>99.424099999999996</v>
      </c>
      <c r="T87" s="4">
        <v>0.16038298274999999</v>
      </c>
      <c r="U87" s="4">
        <f t="shared" si="8"/>
        <v>0.1104</v>
      </c>
      <c r="V87" s="2">
        <v>40.889000000000003</v>
      </c>
      <c r="W87">
        <v>2.7000000000000001E-3</v>
      </c>
      <c r="X87" s="4">
        <v>6.7000000000000004E-2</v>
      </c>
      <c r="Z87" s="2">
        <v>9.7159999999999993</v>
      </c>
      <c r="AA87" s="2">
        <v>49.493000000000002</v>
      </c>
      <c r="AB87" s="4">
        <v>0.28199999999999997</v>
      </c>
      <c r="AD87" s="2">
        <v>100.44969999999999</v>
      </c>
      <c r="AE87" s="4">
        <v>0.90081261099944132</v>
      </c>
      <c r="AF87" s="3">
        <v>659.34431999999993</v>
      </c>
      <c r="AG87" s="1">
        <v>60.344999999999999</v>
      </c>
      <c r="AH87" s="3">
        <v>1006.4059999999999</v>
      </c>
      <c r="AI87" s="1">
        <v>38.634840000000004</v>
      </c>
      <c r="AJ87" s="3">
        <v>1104</v>
      </c>
      <c r="AK87" s="74">
        <f>IF(AJ87="",AF87/10000,AJ87/10000)</f>
        <v>0.1104</v>
      </c>
      <c r="AL87" s="2">
        <v>2.4938739999999999</v>
      </c>
      <c r="AM87" s="4">
        <v>9.531676E-2</v>
      </c>
      <c r="AN87" s="4">
        <v>0.63102990000000003</v>
      </c>
      <c r="AO87" s="3">
        <v>362.87456400000002</v>
      </c>
      <c r="AP87" s="3">
        <v>694.99080000000004</v>
      </c>
      <c r="AQ87" s="1">
        <v>43.22</v>
      </c>
      <c r="AR87" s="3">
        <v>4469</v>
      </c>
      <c r="AS87" s="3"/>
      <c r="AT87" s="3">
        <v>364</v>
      </c>
      <c r="AU87" s="1"/>
      <c r="AV87" s="3"/>
      <c r="AW87" s="1"/>
      <c r="AX87" s="1"/>
      <c r="AY87" s="4"/>
      <c r="AZ87" s="1">
        <v>107.1</v>
      </c>
      <c r="BA87" s="1">
        <v>14.03</v>
      </c>
      <c r="BB87" s="1">
        <v>40.270000000000003</v>
      </c>
      <c r="BC87" s="2">
        <v>2.7229999999999999</v>
      </c>
      <c r="BD87" s="2"/>
      <c r="BE87" s="83"/>
      <c r="BF87" s="2">
        <v>19.010000000000002</v>
      </c>
      <c r="BG87" s="2"/>
      <c r="BH87" s="2">
        <v>2.7410000000000001</v>
      </c>
      <c r="BI87" s="2">
        <v>6.8760000000000003</v>
      </c>
      <c r="BJ87" s="2">
        <v>5.468</v>
      </c>
      <c r="BK87" s="2">
        <v>1.7769999999999999</v>
      </c>
      <c r="BL87" s="4">
        <v>0.52600000000000002</v>
      </c>
      <c r="BM87" s="2">
        <v>2.0259999999999998</v>
      </c>
      <c r="BN87" s="2">
        <v>2.4540000000000002</v>
      </c>
      <c r="BO87" s="2">
        <v>1.411</v>
      </c>
      <c r="BP87" s="2">
        <v>1.4790000000000001</v>
      </c>
      <c r="BQ87" s="4">
        <v>1.1279999999999999</v>
      </c>
      <c r="BR87" s="4"/>
      <c r="BS87" s="4"/>
      <c r="BT87" s="74"/>
      <c r="BU87" s="74"/>
      <c r="BV87" s="2"/>
    </row>
    <row r="88" spans="1:74">
      <c r="A88" t="s">
        <v>709</v>
      </c>
      <c r="B88" t="s">
        <v>1734</v>
      </c>
      <c r="C88" t="s">
        <v>1734</v>
      </c>
      <c r="D88">
        <v>667</v>
      </c>
      <c r="E88">
        <v>637</v>
      </c>
      <c r="F88" t="s">
        <v>636</v>
      </c>
      <c r="G88" s="2">
        <v>48.800500000000007</v>
      </c>
      <c r="H88" s="2">
        <v>0.61489999999999989</v>
      </c>
      <c r="I88" s="2">
        <v>14.802</v>
      </c>
      <c r="J88" s="2">
        <v>9.9315999999999995</v>
      </c>
      <c r="K88" s="2">
        <f t="shared" si="6"/>
        <v>8.4418600000000001</v>
      </c>
      <c r="L88" s="2">
        <f t="shared" si="7"/>
        <v>1.657107897664071</v>
      </c>
      <c r="M88" s="2">
        <v>0.14542399216753382</v>
      </c>
      <c r="N88" s="2">
        <v>10.913</v>
      </c>
      <c r="O88" s="2">
        <v>13.4725</v>
      </c>
      <c r="P88" s="2">
        <v>1.42</v>
      </c>
      <c r="Q88" s="29">
        <v>8.7343179858304749E-4</v>
      </c>
      <c r="R88" s="29">
        <v>4.1242356653018662E-4</v>
      </c>
      <c r="S88" s="2">
        <v>100.09992399216753</v>
      </c>
      <c r="T88" s="4">
        <v>0.14598689616000002</v>
      </c>
      <c r="U88" s="4">
        <f t="shared" si="8"/>
        <v>3.6239697000000001E-2</v>
      </c>
      <c r="V88" s="2">
        <v>40.619</v>
      </c>
      <c r="W88">
        <v>2.5000000000000001E-3</v>
      </c>
      <c r="X88" s="4">
        <v>6.6000000000000003E-2</v>
      </c>
      <c r="Z88" s="2">
        <v>10.627000000000001</v>
      </c>
      <c r="AA88" s="2">
        <v>49.197000000000003</v>
      </c>
      <c r="AB88" s="4">
        <v>0.28000000000000003</v>
      </c>
      <c r="AD88" s="2">
        <v>100.79150000000001</v>
      </c>
      <c r="AE88" s="4">
        <v>0.89193533688905091</v>
      </c>
      <c r="AF88" s="3">
        <v>362.39697000000001</v>
      </c>
      <c r="AG88" s="1">
        <v>57.216000000000001</v>
      </c>
      <c r="AH88" s="3">
        <v>707.15499999999997</v>
      </c>
      <c r="AI88" s="1">
        <v>13.767209999999999</v>
      </c>
      <c r="AJ88" s="3"/>
      <c r="AK88" s="74">
        <f>IF(AJ88="",AF88/10000,AJ88/10000)</f>
        <v>3.6239697000000001E-2</v>
      </c>
      <c r="AL88" s="2">
        <v>3.101229</v>
      </c>
      <c r="AM88" s="4">
        <v>0.11053812</v>
      </c>
      <c r="AN88" s="4">
        <v>0.64979942999999996</v>
      </c>
      <c r="AO88" s="3">
        <v>179.993484</v>
      </c>
      <c r="AP88" s="3">
        <v>725.07959999999991</v>
      </c>
      <c r="AQ88" s="1">
        <v>42.14</v>
      </c>
      <c r="AR88" s="3">
        <v>3117</v>
      </c>
      <c r="AS88" s="3">
        <v>202.72657408906977</v>
      </c>
      <c r="AT88" s="3">
        <v>361</v>
      </c>
      <c r="AU88" s="1">
        <v>46.660175217294658</v>
      </c>
      <c r="AV88" s="3">
        <v>153.96636624734882</v>
      </c>
      <c r="AW88" s="1">
        <v>131.90097670411649</v>
      </c>
      <c r="AX88" s="1">
        <v>60.902784979387853</v>
      </c>
      <c r="AY88" s="4">
        <v>0.48496466061458293</v>
      </c>
      <c r="AZ88" s="1">
        <v>89.22</v>
      </c>
      <c r="BA88" s="1">
        <v>12.37</v>
      </c>
      <c r="BB88" s="1">
        <v>21.85</v>
      </c>
      <c r="BC88" s="2">
        <v>1</v>
      </c>
      <c r="BD88" s="2">
        <v>0.87435499308706277</v>
      </c>
      <c r="BE88" s="83">
        <v>4.9399474812135274E-3</v>
      </c>
      <c r="BF88" s="2">
        <v>7.9980000000000002</v>
      </c>
      <c r="BG88" s="2">
        <v>7.9665444770684672</v>
      </c>
      <c r="BH88" s="2">
        <v>1.103</v>
      </c>
      <c r="BI88" s="2">
        <v>3.1379999999999999</v>
      </c>
      <c r="BJ88" s="2">
        <v>2.911</v>
      </c>
      <c r="BK88" s="2">
        <v>1.1499999999999999</v>
      </c>
      <c r="BL88" s="4">
        <v>0.38900000000000001</v>
      </c>
      <c r="BM88" s="2">
        <v>1.4490000000000001</v>
      </c>
      <c r="BN88" s="2">
        <v>2.14</v>
      </c>
      <c r="BO88" s="2">
        <v>1.171</v>
      </c>
      <c r="BP88" s="2">
        <v>1.365</v>
      </c>
      <c r="BQ88" s="4">
        <v>0.76800000000000002</v>
      </c>
      <c r="BR88" s="4">
        <v>0.58521230557067316</v>
      </c>
      <c r="BS88" s="4">
        <v>0.1295941403476604</v>
      </c>
      <c r="BT88" s="74">
        <v>5.4380723878311839E-2</v>
      </c>
      <c r="BU88" s="74">
        <v>2.0672033970353033E-2</v>
      </c>
      <c r="BV88" s="2"/>
    </row>
    <row r="89" spans="1:74">
      <c r="A89" t="s">
        <v>725</v>
      </c>
      <c r="B89" t="s">
        <v>1706</v>
      </c>
      <c r="C89" t="s">
        <v>1706</v>
      </c>
      <c r="D89">
        <v>760</v>
      </c>
      <c r="E89">
        <v>470</v>
      </c>
      <c r="F89" t="s">
        <v>636</v>
      </c>
      <c r="G89" s="2">
        <v>48.803000000000004</v>
      </c>
      <c r="H89" s="2">
        <v>0.90729999999999988</v>
      </c>
      <c r="I89" s="2">
        <v>15.373000000000001</v>
      </c>
      <c r="J89" s="2">
        <v>9.7426000000000013</v>
      </c>
      <c r="K89" s="2">
        <f t="shared" si="6"/>
        <v>8.2812100000000015</v>
      </c>
      <c r="L89" s="2">
        <f t="shared" si="7"/>
        <v>1.6255728587319245</v>
      </c>
      <c r="M89" s="2">
        <v>0.15044955100820692</v>
      </c>
      <c r="N89" s="2">
        <v>10.083</v>
      </c>
      <c r="O89" s="2">
        <v>13.302000000000001</v>
      </c>
      <c r="P89" s="2">
        <v>1.7230000000000001</v>
      </c>
      <c r="Q89" s="29">
        <v>8.1177886065783393E-4</v>
      </c>
      <c r="R89" s="29">
        <v>5.6460124615897208E-4</v>
      </c>
      <c r="S89" s="2">
        <v>100.08434955100822</v>
      </c>
      <c r="T89" s="4">
        <v>9.7781592510000015E-2</v>
      </c>
      <c r="U89" s="4">
        <f t="shared" si="8"/>
        <v>1.9419413999999999E-2</v>
      </c>
      <c r="V89" s="2">
        <v>40.420999999999999</v>
      </c>
      <c r="W89">
        <v>2.8999999999999998E-3</v>
      </c>
      <c r="X89" s="4">
        <v>6.9000000000000006E-2</v>
      </c>
      <c r="Z89" s="2">
        <v>11.151999999999999</v>
      </c>
      <c r="AA89" s="2">
        <v>48.667999999999999</v>
      </c>
      <c r="AB89" s="4">
        <v>0.25600000000000001</v>
      </c>
      <c r="AD89" s="2">
        <v>100.5689</v>
      </c>
      <c r="AE89" s="4">
        <v>0.88611242136591728</v>
      </c>
      <c r="AF89" s="3">
        <v>194.19414</v>
      </c>
      <c r="AG89" s="1">
        <v>74.649000000000001</v>
      </c>
      <c r="AH89" s="3">
        <v>722.33</v>
      </c>
      <c r="AI89" s="1">
        <v>23.34375</v>
      </c>
      <c r="AJ89" s="3"/>
      <c r="AK89" s="74">
        <f>IF(AJ89="",AF89/10000,AJ89/10000)</f>
        <v>1.9419413999999999E-2</v>
      </c>
      <c r="AL89" s="2">
        <v>2.6921940000000002</v>
      </c>
      <c r="AM89" s="4">
        <v>0.12340944</v>
      </c>
      <c r="AN89" s="4">
        <v>0.58236501000000007</v>
      </c>
      <c r="AO89" s="3">
        <v>246.40819200000001</v>
      </c>
      <c r="AP89" s="3">
        <v>673.89839999999992</v>
      </c>
      <c r="AQ89" s="1">
        <v>41.6</v>
      </c>
      <c r="AR89" s="3">
        <v>4136</v>
      </c>
      <c r="AS89" s="3">
        <v>215.38276059497929</v>
      </c>
      <c r="AT89" s="3">
        <v>380</v>
      </c>
      <c r="AU89" s="1">
        <v>44.987023491848099</v>
      </c>
      <c r="AV89" s="3">
        <v>120.89291375889054</v>
      </c>
      <c r="AW89" s="1">
        <v>105.24078290781351</v>
      </c>
      <c r="AX89" s="1">
        <v>65.101862394654091</v>
      </c>
      <c r="AY89" s="4">
        <v>0.83970161377275954</v>
      </c>
      <c r="AZ89" s="1">
        <v>114.8</v>
      </c>
      <c r="BA89" s="1">
        <v>14.21</v>
      </c>
      <c r="BB89" s="1">
        <v>31.37</v>
      </c>
      <c r="BC89" s="2">
        <v>1.5449999999999999</v>
      </c>
      <c r="BD89" s="2">
        <v>1.4324042436020106</v>
      </c>
      <c r="BE89" s="83">
        <v>8.9860301744798775E-3</v>
      </c>
      <c r="BF89" s="2">
        <v>12.93</v>
      </c>
      <c r="BG89" s="2">
        <v>12.274213841122801</v>
      </c>
      <c r="BH89" s="2">
        <v>1.7849999999999999</v>
      </c>
      <c r="BI89" s="2">
        <v>4.9119999999999999</v>
      </c>
      <c r="BJ89" s="2">
        <v>4.444</v>
      </c>
      <c r="BK89" s="2">
        <v>1.4810000000000001</v>
      </c>
      <c r="BL89" s="4">
        <v>0.49</v>
      </c>
      <c r="BM89" s="2">
        <v>1.8640000000000001</v>
      </c>
      <c r="BN89" s="2">
        <v>2.4940000000000002</v>
      </c>
      <c r="BO89" s="2">
        <v>1.4530000000000001</v>
      </c>
      <c r="BP89" s="2">
        <v>1.4530000000000001</v>
      </c>
      <c r="BQ89" s="4">
        <v>1.026</v>
      </c>
      <c r="BR89" s="4">
        <v>0.8588298892707491</v>
      </c>
      <c r="BS89" s="4">
        <v>0.22103435911903549</v>
      </c>
      <c r="BT89" s="74">
        <v>8.0172831561627661E-2</v>
      </c>
      <c r="BU89" s="74">
        <v>2.6424461366578191E-2</v>
      </c>
      <c r="BV89" s="2"/>
    </row>
    <row r="90" spans="1:74">
      <c r="A90" t="s">
        <v>796</v>
      </c>
      <c r="B90" t="s">
        <v>1714</v>
      </c>
      <c r="C90" t="s">
        <v>1714</v>
      </c>
      <c r="D90">
        <v>290</v>
      </c>
      <c r="E90">
        <v>162</v>
      </c>
      <c r="F90" t="s">
        <v>636</v>
      </c>
      <c r="G90" s="2">
        <v>48.8095</v>
      </c>
      <c r="H90" s="2">
        <v>0.58479999999999999</v>
      </c>
      <c r="I90" s="2">
        <v>13.563000000000001</v>
      </c>
      <c r="J90" s="2">
        <v>9.4456000000000007</v>
      </c>
      <c r="K90" s="2">
        <f t="shared" si="6"/>
        <v>8.0287600000000001</v>
      </c>
      <c r="L90" s="2">
        <f t="shared" si="7"/>
        <v>1.5760177975528367</v>
      </c>
      <c r="M90" s="2">
        <v>0.12819572384064781</v>
      </c>
      <c r="N90" s="2">
        <v>12.135999999999999</v>
      </c>
      <c r="O90" s="2">
        <v>13.0025</v>
      </c>
      <c r="P90" s="2">
        <v>1.3380000000000001</v>
      </c>
      <c r="Q90" s="29"/>
      <c r="R90" s="29"/>
      <c r="S90" s="2">
        <v>99.007595723840637</v>
      </c>
      <c r="T90" s="4">
        <v>0.11192437500000001</v>
      </c>
      <c r="U90" s="4">
        <f t="shared" si="8"/>
        <v>2.5412229000000001E-2</v>
      </c>
      <c r="V90" s="2">
        <v>51.554000000000002</v>
      </c>
      <c r="W90" s="4">
        <v>0.107</v>
      </c>
      <c r="X90" s="2">
        <v>5.0990000000000002</v>
      </c>
      <c r="Y90" s="2">
        <v>1.1599999999999999</v>
      </c>
      <c r="Z90" s="2">
        <v>3.431</v>
      </c>
      <c r="AA90" s="2">
        <v>17.827999999999999</v>
      </c>
      <c r="AB90" s="2">
        <v>19.992000000000001</v>
      </c>
      <c r="AC90" s="2">
        <v>0.19600000000000001</v>
      </c>
      <c r="AD90" s="2">
        <v>99.367000000000004</v>
      </c>
      <c r="AE90" s="4">
        <v>0.90257312671807599</v>
      </c>
      <c r="AF90" s="3">
        <v>254.12229000000002</v>
      </c>
      <c r="AG90" s="1">
        <v>48.275999999999996</v>
      </c>
      <c r="AH90" s="3">
        <v>769.67600000000004</v>
      </c>
      <c r="AI90" s="1">
        <v>19.982250000000001</v>
      </c>
      <c r="AJ90" s="3"/>
      <c r="AK90" s="3"/>
      <c r="AL90" s="2"/>
      <c r="AM90" s="4"/>
      <c r="AN90" s="4"/>
      <c r="AO90" s="3"/>
      <c r="AP90" s="3"/>
      <c r="AQ90" s="1"/>
      <c r="AR90" s="3"/>
      <c r="AS90" s="3">
        <v>191.45114740270211</v>
      </c>
      <c r="AT90" s="3"/>
      <c r="AU90" s="1">
        <v>44.0652144041482</v>
      </c>
      <c r="AV90" s="3">
        <v>173.18932925418989</v>
      </c>
      <c r="AW90" s="1">
        <v>93.984201950035413</v>
      </c>
      <c r="AX90" s="1">
        <v>58.837161433712971</v>
      </c>
      <c r="AY90" s="4">
        <v>0.57984030472123438</v>
      </c>
      <c r="AZ90" s="1"/>
      <c r="BA90" s="1"/>
      <c r="BB90" s="1"/>
      <c r="BC90" s="84"/>
      <c r="BD90" s="2">
        <v>0.90535414940770254</v>
      </c>
      <c r="BE90" s="83"/>
      <c r="BF90" s="2">
        <v>9.7320961280864857</v>
      </c>
      <c r="BG90" s="2">
        <v>9.7320961280864857</v>
      </c>
      <c r="BH90" s="2"/>
      <c r="BI90" s="2"/>
      <c r="BJ90" s="2"/>
      <c r="BK90" s="2"/>
      <c r="BL90" s="4"/>
      <c r="BM90" s="2"/>
      <c r="BN90" s="2"/>
      <c r="BO90" s="2"/>
      <c r="BP90" s="2"/>
      <c r="BQ90" s="4"/>
      <c r="BR90" s="4">
        <v>0.52612233633293526</v>
      </c>
      <c r="BS90" s="4">
        <v>0.13038106393286852</v>
      </c>
      <c r="BT90" s="74">
        <v>6.5193825481318496E-2</v>
      </c>
      <c r="BU90" s="74">
        <v>2.2837593451471742E-2</v>
      </c>
      <c r="BV90" s="2"/>
    </row>
    <row r="91" spans="1:74">
      <c r="A91" t="s">
        <v>729</v>
      </c>
      <c r="B91" t="s">
        <v>1776</v>
      </c>
      <c r="C91" t="s">
        <v>1776</v>
      </c>
      <c r="D91">
        <v>757</v>
      </c>
      <c r="E91">
        <v>603</v>
      </c>
      <c r="F91" t="s">
        <v>636</v>
      </c>
      <c r="G91" s="2">
        <v>48.8185</v>
      </c>
      <c r="H91" s="2">
        <v>0.70950000000000002</v>
      </c>
      <c r="I91" s="2">
        <v>14.59</v>
      </c>
      <c r="J91" s="2">
        <v>9.9405999999999999</v>
      </c>
      <c r="K91" s="2">
        <f t="shared" si="6"/>
        <v>8.4495100000000001</v>
      </c>
      <c r="L91" s="2">
        <f t="shared" si="7"/>
        <v>1.6586095661846496</v>
      </c>
      <c r="M91" s="2">
        <v>0.15641250155498551</v>
      </c>
      <c r="N91" s="2">
        <v>10.718999999999999</v>
      </c>
      <c r="O91" s="2">
        <v>12.8025</v>
      </c>
      <c r="P91" s="2">
        <v>1.6080000000000001</v>
      </c>
      <c r="Q91" s="29">
        <v>8.4529183134687195E-4</v>
      </c>
      <c r="R91" s="29">
        <v>5.2949745774218701E-4</v>
      </c>
      <c r="S91" s="2">
        <v>99.344512501554973</v>
      </c>
      <c r="T91" s="4">
        <v>0.14043429504000002</v>
      </c>
      <c r="U91" s="4">
        <f t="shared" si="8"/>
        <v>4.8737072999999999E-2</v>
      </c>
      <c r="V91" s="2">
        <v>40.334000000000003</v>
      </c>
      <c r="W91">
        <v>2.8E-3</v>
      </c>
      <c r="X91" s="4">
        <v>7.0999999999999994E-2</v>
      </c>
      <c r="Z91" s="2">
        <v>11.170999999999999</v>
      </c>
      <c r="AA91" s="2">
        <v>48.723999999999997</v>
      </c>
      <c r="AB91" s="4">
        <v>0.26700000000000002</v>
      </c>
      <c r="AD91" s="2">
        <v>100.56979999999999</v>
      </c>
      <c r="AE91" s="4">
        <v>0.88605667405557775</v>
      </c>
      <c r="AF91" s="3">
        <v>487.37072999999998</v>
      </c>
      <c r="AG91" s="1">
        <v>92.975999999999999</v>
      </c>
      <c r="AH91" s="3">
        <v>935.99400000000003</v>
      </c>
      <c r="AI91" s="1">
        <v>24.128100000000003</v>
      </c>
      <c r="AJ91" s="3"/>
      <c r="AK91" s="74">
        <f>IF(AJ91="",AF91/10000,AJ91/10000)</f>
        <v>4.8737072999999999E-2</v>
      </c>
      <c r="AL91" s="2">
        <v>2.3248061999999998</v>
      </c>
      <c r="AM91" s="4">
        <v>0.13759591999999998</v>
      </c>
      <c r="AN91" s="4">
        <v>0.63714485999999992</v>
      </c>
      <c r="AO91" s="3">
        <v>231.08789099999998</v>
      </c>
      <c r="AP91" s="3">
        <v>701.7192</v>
      </c>
      <c r="AQ91" s="1">
        <v>40.98</v>
      </c>
      <c r="AR91" s="3">
        <v>3828</v>
      </c>
      <c r="AS91" s="3">
        <v>219.48585078204252</v>
      </c>
      <c r="AT91" s="3">
        <v>321</v>
      </c>
      <c r="AU91" s="1">
        <v>51.833892023945104</v>
      </c>
      <c r="AV91" s="3">
        <v>160.33742935875549</v>
      </c>
      <c r="AW91" s="1">
        <v>144.72289075961999</v>
      </c>
      <c r="AX91" s="1">
        <v>66.180734040377928</v>
      </c>
      <c r="AY91" s="4">
        <v>0.75482791655735137</v>
      </c>
      <c r="AZ91" s="1">
        <v>106.1</v>
      </c>
      <c r="BA91" s="1">
        <v>13.74</v>
      </c>
      <c r="BB91" s="1">
        <v>28.01</v>
      </c>
      <c r="BC91" s="2">
        <v>1.5169999999999999</v>
      </c>
      <c r="BD91" s="2">
        <v>1.4004163775536995</v>
      </c>
      <c r="BE91" s="83">
        <v>9.426625617138102E-3</v>
      </c>
      <c r="BF91" s="2">
        <v>12.3</v>
      </c>
      <c r="BG91" s="2">
        <v>12.69126811454773</v>
      </c>
      <c r="BH91" s="2">
        <v>1.62</v>
      </c>
      <c r="BI91" s="2">
        <v>4.3869999999999996</v>
      </c>
      <c r="BJ91" s="2">
        <v>3.9649999999999999</v>
      </c>
      <c r="BK91" s="2">
        <v>1.3140000000000001</v>
      </c>
      <c r="BL91" s="4">
        <v>0.45700000000000002</v>
      </c>
      <c r="BM91" s="2">
        <v>1.6180000000000001</v>
      </c>
      <c r="BN91" s="2">
        <v>2.4089999999999998</v>
      </c>
      <c r="BO91" s="2">
        <v>1.431</v>
      </c>
      <c r="BP91" s="2">
        <v>1.5409999999999999</v>
      </c>
      <c r="BQ91" s="4">
        <v>0.90200000000000002</v>
      </c>
      <c r="BR91" s="4">
        <v>0.80475707628187576</v>
      </c>
      <c r="BS91" s="4">
        <v>0.1664941043232738</v>
      </c>
      <c r="BT91" s="74">
        <v>7.9370248745708208E-2</v>
      </c>
      <c r="BU91" s="74">
        <v>2.4669492321914458E-2</v>
      </c>
      <c r="BV91" s="2"/>
    </row>
    <row r="92" spans="1:74">
      <c r="A92" t="s">
        <v>781</v>
      </c>
      <c r="B92" t="s">
        <v>1756</v>
      </c>
      <c r="C92" t="s">
        <v>1756</v>
      </c>
      <c r="D92">
        <v>554</v>
      </c>
      <c r="E92">
        <v>167</v>
      </c>
      <c r="F92" t="s">
        <v>636</v>
      </c>
      <c r="G92" s="2">
        <v>48.835999999999999</v>
      </c>
      <c r="H92" s="2">
        <v>0.50739999999999996</v>
      </c>
      <c r="I92" s="2">
        <v>13.192</v>
      </c>
      <c r="J92" s="2">
        <v>9.8236000000000008</v>
      </c>
      <c r="K92" s="2">
        <f t="shared" si="6"/>
        <v>8.3500600000000009</v>
      </c>
      <c r="L92" s="2">
        <f t="shared" si="7"/>
        <v>1.6390878754171301</v>
      </c>
      <c r="M92" s="2">
        <v>0.14771036200059906</v>
      </c>
      <c r="N92" s="2">
        <v>12.137</v>
      </c>
      <c r="O92" s="2">
        <v>13.357000000000001</v>
      </c>
      <c r="P92" s="2">
        <v>1.5960000000000001</v>
      </c>
      <c r="Q92" s="29">
        <v>4.3940240101795488E-4</v>
      </c>
      <c r="R92" s="29">
        <v>4.8777724847197656E-4</v>
      </c>
      <c r="S92" s="2">
        <v>99.596710362000593</v>
      </c>
      <c r="T92" s="4">
        <v>0.13950995099999999</v>
      </c>
      <c r="U92" s="4">
        <f t="shared" si="8"/>
        <v>4.2946263000000005E-2</v>
      </c>
      <c r="V92" s="2">
        <v>52.734999999999999</v>
      </c>
      <c r="W92" s="4">
        <v>6.8000000000000005E-2</v>
      </c>
      <c r="X92" s="2">
        <v>4.5880000000000001</v>
      </c>
      <c r="Y92" s="2">
        <v>1.36</v>
      </c>
      <c r="Z92" s="2">
        <v>4.1150000000000002</v>
      </c>
      <c r="AA92" s="2">
        <v>18.785</v>
      </c>
      <c r="AB92" s="2">
        <v>19.431000000000001</v>
      </c>
      <c r="AC92" s="2">
        <v>0.17299999999999999</v>
      </c>
      <c r="AD92" s="2">
        <v>101.255</v>
      </c>
      <c r="AE92" s="4">
        <v>0.89057705133181375</v>
      </c>
      <c r="AF92" s="3">
        <v>429.46263000000005</v>
      </c>
      <c r="AG92" s="1">
        <v>80.459999999999994</v>
      </c>
      <c r="AH92" s="3">
        <v>828.55499999999995</v>
      </c>
      <c r="AI92" s="1">
        <v>17.987760000000002</v>
      </c>
      <c r="AJ92" s="3"/>
      <c r="AK92" s="3"/>
      <c r="AL92" s="2"/>
      <c r="AM92" s="4"/>
      <c r="AN92" s="4"/>
      <c r="AO92" s="3">
        <v>212.87999400000001</v>
      </c>
      <c r="AP92" s="3">
        <v>364.77</v>
      </c>
      <c r="AQ92" s="1">
        <v>38.78</v>
      </c>
      <c r="AR92" s="3">
        <v>3481</v>
      </c>
      <c r="AS92" s="3">
        <v>213.32104592487727</v>
      </c>
      <c r="AT92" s="3">
        <v>454</v>
      </c>
      <c r="AU92" s="1">
        <v>47.012265603521023</v>
      </c>
      <c r="AV92" s="3">
        <v>178.75801643359961</v>
      </c>
      <c r="AW92" s="1">
        <v>112.04883153965207</v>
      </c>
      <c r="AX92" s="1">
        <v>71.176951066182696</v>
      </c>
      <c r="AY92" s="4">
        <v>0.51073997957653261</v>
      </c>
      <c r="AZ92" s="1">
        <v>92.01</v>
      </c>
      <c r="BA92" s="1">
        <v>13.52</v>
      </c>
      <c r="BB92" s="1">
        <v>23.55</v>
      </c>
      <c r="BC92" s="2">
        <v>1.0840000000000001</v>
      </c>
      <c r="BD92" s="2">
        <v>1.0437423170129836</v>
      </c>
      <c r="BE92" s="83">
        <v>6.0416529547652163E-3</v>
      </c>
      <c r="BF92" s="2">
        <v>9.9440000000000008</v>
      </c>
      <c r="BG92" s="2">
        <v>10.372331978595874</v>
      </c>
      <c r="BH92" s="2">
        <v>1.2230000000000001</v>
      </c>
      <c r="BI92" s="2">
        <v>3.2429999999999999</v>
      </c>
      <c r="BJ92" s="2">
        <v>3.3769999999999998</v>
      </c>
      <c r="BK92" s="2">
        <v>1.31</v>
      </c>
      <c r="BL92" s="4">
        <v>0.41899999999999998</v>
      </c>
      <c r="BM92" s="2">
        <v>1.649</v>
      </c>
      <c r="BN92" s="2">
        <v>2.3069999999999999</v>
      </c>
      <c r="BO92" s="2">
        <v>1.425</v>
      </c>
      <c r="BP92" s="2">
        <v>1.458</v>
      </c>
      <c r="BQ92" s="4">
        <v>0.86899999999999999</v>
      </c>
      <c r="BR92" s="4">
        <v>0.72962756880592439</v>
      </c>
      <c r="BS92" s="4">
        <v>0.17213017190170682</v>
      </c>
      <c r="BT92" s="74">
        <v>7.1755978331747419E-2</v>
      </c>
      <c r="BU92" s="74">
        <v>2.2756437958851218E-2</v>
      </c>
      <c r="BV92" s="2"/>
    </row>
    <row r="93" spans="1:74">
      <c r="A93" t="s">
        <v>810</v>
      </c>
      <c r="B93" t="s">
        <v>1747</v>
      </c>
      <c r="C93" t="s">
        <v>1747</v>
      </c>
      <c r="D93">
        <v>438</v>
      </c>
      <c r="E93">
        <v>400</v>
      </c>
      <c r="F93" t="s">
        <v>636</v>
      </c>
      <c r="G93" s="2">
        <v>48.839500000000001</v>
      </c>
      <c r="H93" s="2">
        <v>0.70520000000000005</v>
      </c>
      <c r="I93" s="2">
        <v>12.262</v>
      </c>
      <c r="J93" s="2">
        <v>10.340200000000001</v>
      </c>
      <c r="K93" s="2">
        <f t="shared" si="6"/>
        <v>8.7891700000000004</v>
      </c>
      <c r="L93" s="2">
        <f t="shared" si="7"/>
        <v>1.7252836484983316</v>
      </c>
      <c r="M93" s="2">
        <v>0.14826102321031906</v>
      </c>
      <c r="N93" s="2">
        <v>11.023</v>
      </c>
      <c r="O93" s="2">
        <v>13.5715</v>
      </c>
      <c r="P93" s="2">
        <v>1.575</v>
      </c>
      <c r="Q93" s="29">
        <v>5.8174145859123236E-4</v>
      </c>
      <c r="R93" s="29">
        <v>5.0597240581889643E-4</v>
      </c>
      <c r="S93" s="2">
        <v>98.464661023210326</v>
      </c>
      <c r="T93" s="4">
        <v>0.13581568763999999</v>
      </c>
      <c r="U93" s="4">
        <f t="shared" si="8"/>
        <v>4.1599562999999999E-2</v>
      </c>
      <c r="V93" s="2">
        <v>51.055999999999997</v>
      </c>
      <c r="W93" s="4">
        <v>0.18506170212765957</v>
      </c>
      <c r="X93" s="2">
        <v>5.9</v>
      </c>
      <c r="Y93" s="2">
        <v>1.1603153846153846</v>
      </c>
      <c r="Z93" s="2">
        <v>3.855</v>
      </c>
      <c r="AA93" s="2">
        <v>17.244</v>
      </c>
      <c r="AB93" s="2">
        <v>19.719000000000001</v>
      </c>
      <c r="AC93" s="2">
        <v>0.25700000000000001</v>
      </c>
      <c r="AD93" s="2">
        <v>99.376377086743048</v>
      </c>
      <c r="AE93" s="4">
        <v>0.888580450979637</v>
      </c>
      <c r="AF93" s="3">
        <v>415.99563000000001</v>
      </c>
      <c r="AG93" s="1">
        <v>111.303</v>
      </c>
      <c r="AH93" s="3">
        <v>808.524</v>
      </c>
      <c r="AI93" s="1">
        <v>22.4847</v>
      </c>
      <c r="AJ93" s="3"/>
      <c r="AK93" s="3"/>
      <c r="AL93" s="2"/>
      <c r="AM93" s="4"/>
      <c r="AN93" s="4"/>
      <c r="AO93" s="3">
        <v>220.82088299999998</v>
      </c>
      <c r="AP93" s="3">
        <v>482.93280000000004</v>
      </c>
      <c r="AQ93" s="1">
        <v>41.9</v>
      </c>
      <c r="AR93" s="3">
        <v>4326</v>
      </c>
      <c r="AS93" s="3">
        <v>246.98937083614231</v>
      </c>
      <c r="AT93" s="3">
        <v>642</v>
      </c>
      <c r="AU93" s="1">
        <v>40.086486422270539</v>
      </c>
      <c r="AV93" s="3">
        <v>113.94262410508287</v>
      </c>
      <c r="AW93" s="1">
        <v>102.82995013146306</v>
      </c>
      <c r="AX93" s="1">
        <v>66.198721621086804</v>
      </c>
      <c r="AY93" s="4">
        <v>0.69212832418045844</v>
      </c>
      <c r="AZ93" s="1">
        <v>98.39</v>
      </c>
      <c r="BA93" s="1">
        <v>16.010000000000002</v>
      </c>
      <c r="BB93" s="1">
        <v>28.91</v>
      </c>
      <c r="BC93" s="2">
        <v>1.381</v>
      </c>
      <c r="BD93" s="2">
        <v>1.2378313660907714</v>
      </c>
      <c r="BE93" s="83">
        <v>7.6686508551254045E-3</v>
      </c>
      <c r="BF93" s="2">
        <v>13.31</v>
      </c>
      <c r="BG93" s="2">
        <v>13.046858974698702</v>
      </c>
      <c r="BH93" s="2">
        <v>1.613</v>
      </c>
      <c r="BI93" s="2">
        <v>4.53</v>
      </c>
      <c r="BJ93" s="2">
        <v>4.3849999999999998</v>
      </c>
      <c r="BK93" s="2">
        <v>1.6240000000000001</v>
      </c>
      <c r="BL93" s="4">
        <v>0.51900000000000002</v>
      </c>
      <c r="BM93" s="2">
        <v>2.0649999999999999</v>
      </c>
      <c r="BN93" s="2">
        <v>2.7949999999999999</v>
      </c>
      <c r="BO93" s="2">
        <v>1.5620000000000001</v>
      </c>
      <c r="BP93" s="2">
        <v>1.7589999999999999</v>
      </c>
      <c r="BQ93" s="4">
        <v>1.0820000000000001</v>
      </c>
      <c r="BR93" s="4">
        <v>0.82534845289780279</v>
      </c>
      <c r="BS93" s="4">
        <v>0.19796283133531867</v>
      </c>
      <c r="BT93" s="74">
        <v>8.0322048815868075E-2</v>
      </c>
      <c r="BU93" s="74">
        <v>2.5754498031979035E-2</v>
      </c>
      <c r="BV93" s="2"/>
    </row>
    <row r="94" spans="1:74">
      <c r="A94" t="s">
        <v>708</v>
      </c>
      <c r="B94" t="s">
        <v>1726</v>
      </c>
      <c r="C94" t="s">
        <v>1726</v>
      </c>
      <c r="D94">
        <v>309</v>
      </c>
      <c r="E94">
        <v>268</v>
      </c>
      <c r="F94" t="s">
        <v>636</v>
      </c>
      <c r="G94" s="2">
        <v>48.860500000000002</v>
      </c>
      <c r="H94" s="2">
        <v>0.65359999999999996</v>
      </c>
      <c r="I94" s="2">
        <v>14.652999999999999</v>
      </c>
      <c r="J94" s="2">
        <v>10.1854</v>
      </c>
      <c r="K94" s="2">
        <f t="shared" si="6"/>
        <v>8.657589999999999</v>
      </c>
      <c r="L94" s="2">
        <f t="shared" si="7"/>
        <v>1.6994549499443825</v>
      </c>
      <c r="M94" s="2">
        <v>0.15052197680122961</v>
      </c>
      <c r="N94" s="2">
        <v>10.585000000000001</v>
      </c>
      <c r="O94" s="2">
        <v>13.061500000000001</v>
      </c>
      <c r="P94" s="2">
        <v>1.61</v>
      </c>
      <c r="Q94" s="29">
        <v>6.2891460755025821E-4</v>
      </c>
      <c r="R94" s="29">
        <v>3.7731977811340166E-4</v>
      </c>
      <c r="S94" s="2">
        <v>99.759521976801224</v>
      </c>
      <c r="T94" s="4">
        <v>0.11787747579000001</v>
      </c>
      <c r="U94" s="4">
        <f t="shared" si="8"/>
        <v>3.2738276999999996E-2</v>
      </c>
      <c r="V94" s="2">
        <v>40.405999999999999</v>
      </c>
      <c r="W94">
        <v>2.8E-3</v>
      </c>
      <c r="X94" s="4">
        <v>7.2999999999999995E-2</v>
      </c>
      <c r="Z94" s="2">
        <v>10.939</v>
      </c>
      <c r="AA94" s="2">
        <v>48.664999999999999</v>
      </c>
      <c r="AB94" s="4">
        <v>0.26500000000000001</v>
      </c>
      <c r="AD94" s="2">
        <v>100.35080000000001</v>
      </c>
      <c r="AE94" s="4">
        <v>0.88803798383863841</v>
      </c>
      <c r="AF94" s="3">
        <v>327.38276999999999</v>
      </c>
      <c r="AG94" s="1">
        <v>92.975999999999999</v>
      </c>
      <c r="AH94" s="3">
        <v>671.3420000000001</v>
      </c>
      <c r="AI94" s="1">
        <v>14.44698</v>
      </c>
      <c r="AJ94" s="3"/>
      <c r="AK94" s="74">
        <f>IF(AJ94="",AF94/10000,AJ94/10000)</f>
        <v>3.2738276999999996E-2</v>
      </c>
      <c r="AL94" s="2">
        <v>3.4383730000000003</v>
      </c>
      <c r="AM94" s="4">
        <v>0.18953396</v>
      </c>
      <c r="AN94" s="4">
        <v>0.71162846999999996</v>
      </c>
      <c r="AO94" s="3">
        <v>164.67318300000002</v>
      </c>
      <c r="AP94" s="3">
        <v>522.09359999999992</v>
      </c>
      <c r="AQ94" s="1">
        <v>42</v>
      </c>
      <c r="AR94" s="3">
        <v>3758</v>
      </c>
      <c r="AS94" s="3">
        <v>216.96848852503373</v>
      </c>
      <c r="AT94" s="3">
        <v>438</v>
      </c>
      <c r="AU94" s="1">
        <v>45.507121959316862</v>
      </c>
      <c r="AV94" s="3">
        <v>161.87344139015121</v>
      </c>
      <c r="AW94" s="1">
        <v>139.07837250773639</v>
      </c>
      <c r="AX94" s="1">
        <v>67.074942402292464</v>
      </c>
      <c r="AY94" s="4">
        <v>0.53198228346200138</v>
      </c>
      <c r="AZ94" s="1">
        <v>94.7</v>
      </c>
      <c r="BA94" s="1">
        <v>14.13</v>
      </c>
      <c r="BB94" s="1">
        <v>22.01</v>
      </c>
      <c r="BC94" s="2">
        <v>0.98499999999999999</v>
      </c>
      <c r="BD94" s="2">
        <v>0.81041701854250492</v>
      </c>
      <c r="BE94" s="83">
        <v>5.0616832898097179E-3</v>
      </c>
      <c r="BF94" s="2">
        <v>8.0630000000000006</v>
      </c>
      <c r="BG94" s="2">
        <v>8.3041691743398172</v>
      </c>
      <c r="BH94" s="2">
        <v>1.149</v>
      </c>
      <c r="BI94" s="2">
        <v>3.2480000000000002</v>
      </c>
      <c r="BJ94" s="2">
        <v>3.2669999999999999</v>
      </c>
      <c r="BK94" s="2">
        <v>1.3129999999999999</v>
      </c>
      <c r="BL94" s="4">
        <v>0.44</v>
      </c>
      <c r="BM94" s="2">
        <v>1.7230000000000001</v>
      </c>
      <c r="BN94" s="2">
        <v>2.4830000000000001</v>
      </c>
      <c r="BO94" s="2">
        <v>1.488</v>
      </c>
      <c r="BP94" s="2">
        <v>1.478</v>
      </c>
      <c r="BQ94" s="4">
        <v>0.72299999999999998</v>
      </c>
      <c r="BR94" s="4">
        <v>0.55827432567917812</v>
      </c>
      <c r="BS94" s="4">
        <v>0.15264190738138111</v>
      </c>
      <c r="BT94" s="74">
        <v>4.7788086256822758E-2</v>
      </c>
      <c r="BU94" s="74">
        <v>1.5558291649935911E-2</v>
      </c>
      <c r="BV94" s="2"/>
    </row>
    <row r="95" spans="1:74">
      <c r="A95" t="s">
        <v>735</v>
      </c>
      <c r="B95" t="s">
        <v>1812</v>
      </c>
      <c r="C95" t="s">
        <v>1812</v>
      </c>
      <c r="D95">
        <v>478</v>
      </c>
      <c r="E95">
        <v>348</v>
      </c>
      <c r="F95">
        <v>53</v>
      </c>
      <c r="G95" s="2">
        <v>48.8645</v>
      </c>
      <c r="H95" s="2">
        <v>0.82130000000000003</v>
      </c>
      <c r="I95" s="2">
        <v>14.685</v>
      </c>
      <c r="J95" s="2">
        <v>9.5266000000000002</v>
      </c>
      <c r="K95" s="2">
        <f t="shared" si="6"/>
        <v>8.0976099999999995</v>
      </c>
      <c r="L95" s="2">
        <f t="shared" si="7"/>
        <v>1.5895328142380423</v>
      </c>
      <c r="M95" s="2">
        <v>0.14965794433291665</v>
      </c>
      <c r="N95" s="2">
        <v>10.645</v>
      </c>
      <c r="O95" s="2">
        <v>13.2255</v>
      </c>
      <c r="P95" s="2">
        <v>1.5269999999999999</v>
      </c>
      <c r="Q95" s="29">
        <v>1.0928142615990587E-3</v>
      </c>
      <c r="R95" s="29">
        <v>7.6015324027132428E-4</v>
      </c>
      <c r="S95" s="2">
        <v>99.444557944332914</v>
      </c>
      <c r="T95" s="4">
        <v>0.12936271103999999</v>
      </c>
      <c r="U95" s="4">
        <f t="shared" si="8"/>
        <v>0.1132</v>
      </c>
      <c r="V95" s="2">
        <v>40.572000000000003</v>
      </c>
      <c r="W95">
        <v>2.7000000000000001E-3</v>
      </c>
      <c r="X95" s="4">
        <v>6.6000000000000003E-2</v>
      </c>
      <c r="Z95" s="2">
        <v>10.866</v>
      </c>
      <c r="AA95" s="2">
        <v>48.976999999999997</v>
      </c>
      <c r="AB95" s="4">
        <v>0.26500000000000001</v>
      </c>
      <c r="AD95" s="2">
        <v>100.7487</v>
      </c>
      <c r="AE95" s="4">
        <v>0.88933253194785389</v>
      </c>
      <c r="AF95" s="3">
        <v>606.41900999999996</v>
      </c>
      <c r="AG95" s="1">
        <v>95.658000000000001</v>
      </c>
      <c r="AH95" s="3">
        <v>885.00599999999997</v>
      </c>
      <c r="AI95" s="1">
        <v>34.89237</v>
      </c>
      <c r="AJ95" s="3">
        <v>1132</v>
      </c>
      <c r="AK95" s="74">
        <f>IF(AJ95="",AF95/10000,AJ95/10000)</f>
        <v>0.1132</v>
      </c>
      <c r="AL95" s="2">
        <v>3.2722799999999999</v>
      </c>
      <c r="AM95" s="4">
        <v>0.1819664</v>
      </c>
      <c r="AN95" s="4">
        <v>0.73685268000000004</v>
      </c>
      <c r="AO95" s="3">
        <v>331.75269600000001</v>
      </c>
      <c r="AP95" s="3">
        <v>907.19999999999993</v>
      </c>
      <c r="AQ95" s="1">
        <v>42.5</v>
      </c>
      <c r="AR95" s="3">
        <v>4471</v>
      </c>
      <c r="AS95" s="3">
        <v>221.84776808106324</v>
      </c>
      <c r="AT95" s="3">
        <v>454</v>
      </c>
      <c r="AU95" s="1">
        <v>46.560017518242063</v>
      </c>
      <c r="AV95" s="3">
        <v>153.63467260843092</v>
      </c>
      <c r="AW95" s="1">
        <v>137.5128418511579</v>
      </c>
      <c r="AX95" s="1">
        <v>64.70157052360976</v>
      </c>
      <c r="AY95" s="4">
        <v>1.2970944808818587</v>
      </c>
      <c r="AZ95" s="1">
        <v>105.2</v>
      </c>
      <c r="BA95" s="1">
        <v>13.97</v>
      </c>
      <c r="BB95" s="1">
        <v>36.299999999999997</v>
      </c>
      <c r="BC95" s="2">
        <v>2.6840000000000002</v>
      </c>
      <c r="BD95" s="2">
        <v>2.5387221216335734</v>
      </c>
      <c r="BE95" s="83">
        <v>1.5568944272349457E-2</v>
      </c>
      <c r="BF95" s="2">
        <v>21.03</v>
      </c>
      <c r="BG95" s="2">
        <v>20.550992582909203</v>
      </c>
      <c r="BH95" s="2">
        <v>2.5430000000000001</v>
      </c>
      <c r="BI95" s="2">
        <v>6.2930000000000001</v>
      </c>
      <c r="BJ95" s="2">
        <v>5.117</v>
      </c>
      <c r="BK95" s="2">
        <v>1.5569999999999999</v>
      </c>
      <c r="BL95" s="4">
        <v>0.52600000000000002</v>
      </c>
      <c r="BM95" s="2">
        <v>2.0630000000000002</v>
      </c>
      <c r="BN95" s="2">
        <v>2.5529999999999999</v>
      </c>
      <c r="BO95" s="2">
        <v>1.4079999999999999</v>
      </c>
      <c r="BP95" s="2">
        <v>1.383</v>
      </c>
      <c r="BQ95" s="4">
        <v>1.004</v>
      </c>
      <c r="BR95" s="4">
        <v>0.95065195930155599</v>
      </c>
      <c r="BS95" s="4">
        <v>0.23994186069299245</v>
      </c>
      <c r="BT95" s="74">
        <v>0.1365246637454389</v>
      </c>
      <c r="BU95" s="74">
        <v>4.0339767240761909E-2</v>
      </c>
      <c r="BV95" s="2"/>
    </row>
    <row r="96" spans="1:74">
      <c r="A96" t="s">
        <v>722</v>
      </c>
      <c r="B96" t="s">
        <v>1792</v>
      </c>
      <c r="C96" t="s">
        <v>1792</v>
      </c>
      <c r="D96">
        <v>133</v>
      </c>
      <c r="E96">
        <v>103</v>
      </c>
      <c r="F96" t="s">
        <v>636</v>
      </c>
      <c r="G96" s="2">
        <v>48.880499999999998</v>
      </c>
      <c r="H96" s="2">
        <v>0.64500000000000002</v>
      </c>
      <c r="I96" s="2">
        <v>14.98</v>
      </c>
      <c r="J96" s="2">
        <v>9.9082000000000008</v>
      </c>
      <c r="K96" s="2">
        <f t="shared" si="6"/>
        <v>8.42197</v>
      </c>
      <c r="L96" s="2">
        <f t="shared" si="7"/>
        <v>1.6532035595105674</v>
      </c>
      <c r="M96" s="2"/>
      <c r="N96" s="2">
        <v>10.526</v>
      </c>
      <c r="O96" s="2">
        <v>13.4635</v>
      </c>
      <c r="P96" s="2">
        <v>1.5309999999999999</v>
      </c>
      <c r="Q96" s="29">
        <v>8.6751238799938606E-4</v>
      </c>
      <c r="R96" s="29">
        <v>5.3464356285040681E-4</v>
      </c>
      <c r="S96" s="2">
        <v>99.934200000000004</v>
      </c>
      <c r="T96" s="4">
        <v>0.14320919484000003</v>
      </c>
      <c r="U96" s="4">
        <f t="shared" si="8"/>
        <v>5.4393213000000003E-2</v>
      </c>
      <c r="V96" s="2">
        <v>40.491</v>
      </c>
      <c r="W96">
        <v>3.0000000000000001E-3</v>
      </c>
      <c r="X96" s="4">
        <v>7.0999999999999994E-2</v>
      </c>
      <c r="Z96" s="2">
        <v>10.916</v>
      </c>
      <c r="AA96" s="2">
        <v>48.956000000000003</v>
      </c>
      <c r="AB96" s="4">
        <v>0.26800000000000002</v>
      </c>
      <c r="AD96" s="2">
        <v>100.705</v>
      </c>
      <c r="AE96" s="4">
        <v>0.88883751401234457</v>
      </c>
      <c r="AF96" s="3">
        <v>543.93213000000003</v>
      </c>
      <c r="AG96" s="1">
        <v>85.823999999999998</v>
      </c>
      <c r="AH96" s="3">
        <v>886.22</v>
      </c>
      <c r="AI96" s="1">
        <v>23.777009999999997</v>
      </c>
      <c r="AJ96" s="3"/>
      <c r="AK96" s="74">
        <f>IF(AJ96="",AF96/10000,AJ96/10000)</f>
        <v>5.4393213000000003E-2</v>
      </c>
      <c r="AL96" s="2">
        <v>2.8582870000000002</v>
      </c>
      <c r="AM96" s="4">
        <v>0.14902272</v>
      </c>
      <c r="AN96" s="4">
        <v>0.56393519999999997</v>
      </c>
      <c r="AO96" s="3">
        <v>233.333799</v>
      </c>
      <c r="AP96" s="3">
        <v>720.16559999999993</v>
      </c>
      <c r="AQ96" s="1">
        <v>40.44</v>
      </c>
      <c r="AR96" s="3">
        <v>3604</v>
      </c>
      <c r="AS96" s="3"/>
      <c r="AT96" s="3">
        <v>385</v>
      </c>
      <c r="AU96" s="1"/>
      <c r="AV96" s="3"/>
      <c r="AW96" s="1"/>
      <c r="AX96" s="1"/>
      <c r="AY96" s="4"/>
      <c r="AZ96" s="1">
        <v>92.73</v>
      </c>
      <c r="BA96" s="1">
        <v>13.63</v>
      </c>
      <c r="BB96" s="1">
        <v>26.92</v>
      </c>
      <c r="BC96" s="2">
        <v>1.383</v>
      </c>
      <c r="BD96" s="2"/>
      <c r="BE96" s="83"/>
      <c r="BF96" s="2">
        <v>11.92</v>
      </c>
      <c r="BG96" s="2"/>
      <c r="BH96" s="2">
        <v>1.46</v>
      </c>
      <c r="BI96" s="2">
        <v>4.08</v>
      </c>
      <c r="BJ96" s="2">
        <v>3.7669999999999999</v>
      </c>
      <c r="BK96" s="2">
        <v>1.321</v>
      </c>
      <c r="BL96" s="4">
        <v>0.432</v>
      </c>
      <c r="BM96" s="2">
        <v>1.6459999999999999</v>
      </c>
      <c r="BN96" s="2">
        <v>2.0819999999999999</v>
      </c>
      <c r="BO96" s="2">
        <v>1.3109999999999999</v>
      </c>
      <c r="BP96" s="2">
        <v>1.4670000000000001</v>
      </c>
      <c r="BQ96" s="4">
        <v>0.82399999999999995</v>
      </c>
      <c r="BR96" s="4"/>
      <c r="BS96" s="4"/>
      <c r="BT96" s="74"/>
      <c r="BU96" s="74"/>
      <c r="BV96" s="2"/>
    </row>
    <row r="97" spans="1:74">
      <c r="A97" t="s">
        <v>780</v>
      </c>
      <c r="B97" t="s">
        <v>1751</v>
      </c>
      <c r="C97" t="s">
        <v>1751</v>
      </c>
      <c r="D97">
        <v>107</v>
      </c>
      <c r="E97">
        <v>56</v>
      </c>
      <c r="F97" t="s">
        <v>636</v>
      </c>
      <c r="G97" s="2">
        <v>48.884499999999996</v>
      </c>
      <c r="H97" s="2">
        <v>0.44289999999999996</v>
      </c>
      <c r="I97" s="2">
        <v>14.015999999999998</v>
      </c>
      <c r="J97" s="2">
        <v>8.3133999999999997</v>
      </c>
      <c r="K97" s="2">
        <f t="shared" si="6"/>
        <v>7.0663899999999993</v>
      </c>
      <c r="L97" s="2">
        <f t="shared" si="7"/>
        <v>1.3871078976640712</v>
      </c>
      <c r="M97" s="2"/>
      <c r="N97" s="2">
        <v>12.366</v>
      </c>
      <c r="O97" s="2">
        <v>13.720499999999999</v>
      </c>
      <c r="P97" s="2">
        <v>1.284</v>
      </c>
      <c r="Q97" s="29">
        <v>3.8785799501253257E-4</v>
      </c>
      <c r="R97" s="29">
        <v>3.8632546205278619E-4</v>
      </c>
      <c r="S97" s="2">
        <v>99.027299999999997</v>
      </c>
      <c r="T97" s="4">
        <v>0.14691341916</v>
      </c>
      <c r="U97" s="4">
        <f t="shared" si="8"/>
        <v>4.2084375E-2</v>
      </c>
      <c r="V97" s="2">
        <v>52.734999999999999</v>
      </c>
      <c r="W97" s="4">
        <v>6.8000000000000005E-2</v>
      </c>
      <c r="X97" s="2">
        <v>4.5880000000000001</v>
      </c>
      <c r="Y97" s="2">
        <v>1.36</v>
      </c>
      <c r="Z97" s="2">
        <v>4.1150000000000002</v>
      </c>
      <c r="AA97" s="2">
        <v>18.785</v>
      </c>
      <c r="AB97" s="2">
        <v>19.431000000000001</v>
      </c>
      <c r="AC97" s="2">
        <v>0.17299999999999999</v>
      </c>
      <c r="AD97" s="2">
        <v>101.255</v>
      </c>
      <c r="AE97" s="4">
        <v>0.89057705133181375</v>
      </c>
      <c r="AF97" s="3">
        <v>420.84375</v>
      </c>
      <c r="AG97" s="1">
        <v>75.989999999999995</v>
      </c>
      <c r="AH97" s="3">
        <v>691.98</v>
      </c>
      <c r="AI97" s="1">
        <v>20.064419999999998</v>
      </c>
      <c r="AJ97" s="3"/>
      <c r="AK97" s="3"/>
      <c r="AL97" s="2"/>
      <c r="AM97" s="4"/>
      <c r="AN97" s="4"/>
      <c r="AO97" s="3">
        <v>168.603522</v>
      </c>
      <c r="AP97" s="3">
        <v>321.98040000000003</v>
      </c>
      <c r="AQ97" s="1">
        <v>35.86</v>
      </c>
      <c r="AR97" s="3">
        <v>2524</v>
      </c>
      <c r="AS97" s="3"/>
      <c r="AT97" s="3">
        <v>268</v>
      </c>
      <c r="AU97" s="1"/>
      <c r="AV97" s="3"/>
      <c r="AW97" s="1"/>
      <c r="AX97" s="1"/>
      <c r="AY97" s="4"/>
      <c r="AZ97" s="1">
        <v>68.349999999999994</v>
      </c>
      <c r="BA97" s="1">
        <v>10.58</v>
      </c>
      <c r="BB97" s="1">
        <v>15.33</v>
      </c>
      <c r="BC97" s="2">
        <v>0.97499999999999998</v>
      </c>
      <c r="BD97" s="2"/>
      <c r="BE97" s="83"/>
      <c r="BF97" s="2">
        <v>8.6669999999999998</v>
      </c>
      <c r="BG97" s="2"/>
      <c r="BH97" s="2">
        <v>1.0780000000000001</v>
      </c>
      <c r="BI97" s="2">
        <v>2.76</v>
      </c>
      <c r="BJ97" s="2">
        <v>2.5059999999999998</v>
      </c>
      <c r="BK97" s="2">
        <v>0.875</v>
      </c>
      <c r="BL97" s="4">
        <v>0.28000000000000003</v>
      </c>
      <c r="BM97" s="2">
        <v>1.1830000000000001</v>
      </c>
      <c r="BN97" s="2">
        <v>1.768</v>
      </c>
      <c r="BO97" s="2">
        <v>1.0429999999999999</v>
      </c>
      <c r="BP97" s="2">
        <v>1.248</v>
      </c>
      <c r="BQ97" s="4">
        <v>0.55100000000000005</v>
      </c>
      <c r="BR97" s="4"/>
      <c r="BS97" s="4"/>
      <c r="BT97" s="74"/>
      <c r="BU97" s="74"/>
      <c r="BV97" s="2"/>
    </row>
    <row r="98" spans="1:74">
      <c r="A98" t="s">
        <v>797</v>
      </c>
      <c r="B98" t="s">
        <v>1740</v>
      </c>
      <c r="C98" t="s">
        <v>1740</v>
      </c>
      <c r="D98">
        <v>301</v>
      </c>
      <c r="E98">
        <v>79</v>
      </c>
      <c r="F98" t="s">
        <v>636</v>
      </c>
      <c r="G98" s="2">
        <v>48.884999999999998</v>
      </c>
      <c r="H98" s="2">
        <v>0.54610000000000003</v>
      </c>
      <c r="I98" s="2">
        <v>13.717000000000001</v>
      </c>
      <c r="J98" s="2">
        <v>9.6921999999999997</v>
      </c>
      <c r="K98" s="2">
        <f t="shared" ref="K98:K129" si="9">IF(J98="","",J98*0.85)</f>
        <v>8.2383699999999997</v>
      </c>
      <c r="L98" s="2">
        <f t="shared" ref="L98:L129" si="10">IF(J98="","",J98*0.15/0.899)</f>
        <v>1.6171635150166852</v>
      </c>
      <c r="M98" s="2">
        <v>0.13889209926256721</v>
      </c>
      <c r="N98" s="2">
        <v>12.045</v>
      </c>
      <c r="O98" s="2">
        <v>12.991</v>
      </c>
      <c r="P98" s="2">
        <v>1.4790000000000001</v>
      </c>
      <c r="Q98" s="29"/>
      <c r="R98" s="29"/>
      <c r="S98" s="2">
        <v>99.494192099262563</v>
      </c>
      <c r="T98" s="4">
        <v>0.11787747579000001</v>
      </c>
      <c r="U98" s="4">
        <f t="shared" ref="U98:U129" si="11">IF(AJ98=0,AF98/10000,AJ98/10000)</f>
        <v>3.9458310000000003E-2</v>
      </c>
      <c r="V98" s="2">
        <v>51.554000000000002</v>
      </c>
      <c r="W98" s="4">
        <v>0.107</v>
      </c>
      <c r="X98" s="2">
        <v>5.0990000000000002</v>
      </c>
      <c r="Y98" s="2">
        <v>1.1599999999999999</v>
      </c>
      <c r="Z98" s="2">
        <v>3.431</v>
      </c>
      <c r="AA98" s="2">
        <v>17.827999999999999</v>
      </c>
      <c r="AB98" s="2">
        <v>19.992000000000001</v>
      </c>
      <c r="AC98" s="2">
        <v>0.19600000000000001</v>
      </c>
      <c r="AD98" s="2">
        <v>99.367000000000004</v>
      </c>
      <c r="AE98" s="4">
        <v>0.90257312671807599</v>
      </c>
      <c r="AF98" s="3">
        <v>394.5831</v>
      </c>
      <c r="AG98" s="1">
        <v>48.722999999999999</v>
      </c>
      <c r="AH98" s="3">
        <v>850.40700000000004</v>
      </c>
      <c r="AI98" s="1">
        <v>20.85624</v>
      </c>
      <c r="AJ98" s="3"/>
      <c r="AK98" s="3"/>
      <c r="AL98" s="2"/>
      <c r="AM98" s="4"/>
      <c r="AN98" s="4"/>
      <c r="AO98" s="3"/>
      <c r="AP98" s="3"/>
      <c r="AQ98" s="1"/>
      <c r="AR98" s="3"/>
      <c r="AS98" s="3">
        <v>189.78817800775067</v>
      </c>
      <c r="AT98" s="3"/>
      <c r="AU98" s="1">
        <v>43.896746241169652</v>
      </c>
      <c r="AV98" s="3">
        <v>168.01728837119126</v>
      </c>
      <c r="AW98" s="1">
        <v>94.884816495152492</v>
      </c>
      <c r="AX98" s="1">
        <v>61.262519273460853</v>
      </c>
      <c r="AY98" s="4">
        <v>0.6353071725045375</v>
      </c>
      <c r="AZ98" s="1"/>
      <c r="BA98" s="1"/>
      <c r="BB98" s="1"/>
      <c r="BC98" s="84"/>
      <c r="BD98" s="2">
        <v>1.3702774476674735</v>
      </c>
      <c r="BE98" s="83"/>
      <c r="BF98" s="2">
        <v>10.483749923569295</v>
      </c>
      <c r="BG98" s="2">
        <v>10.483749923569295</v>
      </c>
      <c r="BH98" s="2"/>
      <c r="BI98" s="2"/>
      <c r="BJ98" s="2"/>
      <c r="BK98" s="2"/>
      <c r="BL98" s="4"/>
      <c r="BM98" s="2"/>
      <c r="BN98" s="2"/>
      <c r="BO98" s="2"/>
      <c r="BP98" s="2"/>
      <c r="BQ98" s="4"/>
      <c r="BR98" s="4">
        <v>0.76006803234964437</v>
      </c>
      <c r="BS98" s="4">
        <v>0.13991556776668257</v>
      </c>
      <c r="BT98" s="74">
        <v>9.6203770692468493E-2</v>
      </c>
      <c r="BU98" s="74">
        <v>3.031463345375221E-2</v>
      </c>
      <c r="BV98" s="2"/>
    </row>
    <row r="99" spans="1:74">
      <c r="A99" t="s">
        <v>703</v>
      </c>
      <c r="B99" t="s">
        <v>1762</v>
      </c>
      <c r="C99" t="s">
        <v>1762</v>
      </c>
      <c r="D99">
        <v>490</v>
      </c>
      <c r="E99">
        <v>419</v>
      </c>
      <c r="F99" t="s">
        <v>636</v>
      </c>
      <c r="G99" s="2">
        <v>48.888999999999996</v>
      </c>
      <c r="H99" s="2">
        <v>0.72240000000000004</v>
      </c>
      <c r="I99" s="2">
        <v>14.669</v>
      </c>
      <c r="J99" s="2">
        <v>9.2097999999999995</v>
      </c>
      <c r="K99" s="2">
        <f t="shared" si="9"/>
        <v>7.8283299999999993</v>
      </c>
      <c r="L99" s="2">
        <f t="shared" si="10"/>
        <v>1.5366740823136817</v>
      </c>
      <c r="M99" s="2">
        <v>0.14245871577421773</v>
      </c>
      <c r="N99" s="2">
        <v>10.824</v>
      </c>
      <c r="O99" s="2">
        <v>13.528</v>
      </c>
      <c r="P99" s="2">
        <v>1.6240000000000001</v>
      </c>
      <c r="Q99" s="29">
        <v>5.9467309402015439E-4</v>
      </c>
      <c r="R99" s="29">
        <v>5.2324861582506306E-4</v>
      </c>
      <c r="S99" s="2">
        <v>99.608658715774212</v>
      </c>
      <c r="T99" s="4">
        <v>0.162711936</v>
      </c>
      <c r="U99" s="4">
        <f t="shared" si="11"/>
        <v>4.5087516000000008E-2</v>
      </c>
      <c r="V99" s="2">
        <v>40.609000000000002</v>
      </c>
      <c r="W99">
        <v>2.8E-3</v>
      </c>
      <c r="X99" s="4">
        <v>4.9000000000000002E-2</v>
      </c>
      <c r="Z99" s="2">
        <v>9.8179999999999996</v>
      </c>
      <c r="AA99" s="2">
        <v>49.164999999999999</v>
      </c>
      <c r="AB99" s="4">
        <v>0.27900000000000003</v>
      </c>
      <c r="AD99" s="2">
        <v>99.922799999999995</v>
      </c>
      <c r="AE99" s="4">
        <v>0.89927489530018256</v>
      </c>
      <c r="AF99" s="3">
        <v>450.87516000000005</v>
      </c>
      <c r="AG99" s="1">
        <v>67.944000000000003</v>
      </c>
      <c r="AH99" s="3">
        <v>918.39099999999996</v>
      </c>
      <c r="AI99" s="1">
        <v>20.85624</v>
      </c>
      <c r="AJ99" s="3"/>
      <c r="AK99" s="74">
        <f>IF(AJ99="",AF99/10000,AJ99/10000)</f>
        <v>4.5087516000000008E-2</v>
      </c>
      <c r="AL99" s="2">
        <v>2.1889569999999998</v>
      </c>
      <c r="AM99" s="4">
        <v>9.2858919999999998E-2</v>
      </c>
      <c r="AN99" s="4">
        <v>0.62066843999999999</v>
      </c>
      <c r="AO99" s="3">
        <v>228.36071700000002</v>
      </c>
      <c r="AP99" s="3">
        <v>493.66799999999995</v>
      </c>
      <c r="AQ99" s="1">
        <v>41.16</v>
      </c>
      <c r="AR99" s="3">
        <v>3972</v>
      </c>
      <c r="AS99" s="3">
        <v>212.41435990672034</v>
      </c>
      <c r="AT99" s="3">
        <v>398</v>
      </c>
      <c r="AU99" s="1">
        <v>46.478078312734546</v>
      </c>
      <c r="AV99" s="3">
        <v>157.80695965642627</v>
      </c>
      <c r="AW99" s="1">
        <v>131.39499638542856</v>
      </c>
      <c r="AX99" s="1">
        <v>55.458616080439512</v>
      </c>
      <c r="AY99" s="4">
        <v>0.62963948359649202</v>
      </c>
      <c r="AZ99" s="1">
        <v>104</v>
      </c>
      <c r="BA99" s="1">
        <v>13.87</v>
      </c>
      <c r="BB99" s="1">
        <v>28.6</v>
      </c>
      <c r="BC99" s="2">
        <v>1.401</v>
      </c>
      <c r="BD99" s="2">
        <v>1.1956217543361518</v>
      </c>
      <c r="BE99" s="83">
        <v>8.1732247341741344E-3</v>
      </c>
      <c r="BF99" s="2">
        <v>9.9079999999999995</v>
      </c>
      <c r="BG99" s="2">
        <v>9.823134758170184</v>
      </c>
      <c r="BH99" s="2">
        <v>1.4890000000000001</v>
      </c>
      <c r="BI99" s="2">
        <v>4.194</v>
      </c>
      <c r="BJ99" s="2">
        <v>3.9580000000000002</v>
      </c>
      <c r="BK99" s="2">
        <v>1.38</v>
      </c>
      <c r="BL99" s="4">
        <v>0.441</v>
      </c>
      <c r="BM99" s="2">
        <v>1.76</v>
      </c>
      <c r="BN99" s="2">
        <v>2.5449999999999999</v>
      </c>
      <c r="BO99" s="2">
        <v>1.4770000000000001</v>
      </c>
      <c r="BP99" s="2">
        <v>1.4350000000000001</v>
      </c>
      <c r="BQ99" s="4">
        <v>0.76</v>
      </c>
      <c r="BR99" s="4">
        <v>0.77530793298192902</v>
      </c>
      <c r="BS99" s="4">
        <v>0.15654285097321985</v>
      </c>
      <c r="BT99" s="74">
        <v>6.5609310558250866E-2</v>
      </c>
      <c r="BU99" s="74">
        <v>2.3363607947569875E-2</v>
      </c>
      <c r="BV99" s="2"/>
    </row>
    <row r="100" spans="1:74">
      <c r="A100" t="s">
        <v>785</v>
      </c>
      <c r="B100" t="s">
        <v>1736</v>
      </c>
      <c r="C100" t="s">
        <v>1736</v>
      </c>
      <c r="D100">
        <v>82</v>
      </c>
      <c r="E100">
        <v>58</v>
      </c>
      <c r="F100" t="s">
        <v>636</v>
      </c>
      <c r="G100" s="2">
        <v>48.911000000000001</v>
      </c>
      <c r="H100" s="2">
        <v>0.58910000000000007</v>
      </c>
      <c r="I100" s="2">
        <v>14.398</v>
      </c>
      <c r="J100" s="2">
        <v>10.345600000000001</v>
      </c>
      <c r="K100" s="2">
        <f t="shared" si="9"/>
        <v>8.7937600000000007</v>
      </c>
      <c r="L100" s="2">
        <f t="shared" si="10"/>
        <v>1.7261846496106785</v>
      </c>
      <c r="M100" s="2"/>
      <c r="N100" s="2">
        <v>11.561999999999999</v>
      </c>
      <c r="O100" s="2">
        <v>12.253</v>
      </c>
      <c r="P100" s="2">
        <v>1.4970000000000001</v>
      </c>
      <c r="Q100" s="29">
        <v>3.4050271034324003E-4</v>
      </c>
      <c r="R100" s="29">
        <v>6.2249492862644475E-4</v>
      </c>
      <c r="S100" s="2">
        <v>99.555700000000002</v>
      </c>
      <c r="T100" s="4">
        <v>0.11604435171000001</v>
      </c>
      <c r="U100" s="4">
        <f t="shared" si="11"/>
        <v>3.6657174000000001E-2</v>
      </c>
      <c r="V100" s="2">
        <v>52.834000000000003</v>
      </c>
      <c r="W100" s="4">
        <v>7.3957446808510643E-2</v>
      </c>
      <c r="X100" s="2">
        <v>3.996</v>
      </c>
      <c r="Y100" s="2">
        <v>1.1164692307692308</v>
      </c>
      <c r="Z100" s="2">
        <v>3.3220000000000001</v>
      </c>
      <c r="AA100" s="2">
        <v>18.571999999999999</v>
      </c>
      <c r="AB100" s="2">
        <v>19.873000000000001</v>
      </c>
      <c r="AC100" s="2">
        <v>0.159</v>
      </c>
      <c r="AD100" s="2">
        <v>99.946426677577762</v>
      </c>
      <c r="AE100" s="4">
        <v>0.90882047420550971</v>
      </c>
      <c r="AF100" s="3">
        <v>366.57174000000003</v>
      </c>
      <c r="AG100" s="1">
        <v>52.298999999999999</v>
      </c>
      <c r="AH100" s="3">
        <v>805.48899999999992</v>
      </c>
      <c r="AI100" s="1">
        <v>13.8195</v>
      </c>
      <c r="AJ100" s="3"/>
      <c r="AK100" s="3"/>
      <c r="AL100" s="2"/>
      <c r="AM100" s="4"/>
      <c r="AN100" s="4"/>
      <c r="AO100" s="3">
        <v>271.67465699999997</v>
      </c>
      <c r="AP100" s="3">
        <v>282.66840000000002</v>
      </c>
      <c r="AQ100" s="1">
        <v>34.89</v>
      </c>
      <c r="AR100" s="3">
        <v>3426</v>
      </c>
      <c r="AS100" s="3"/>
      <c r="AT100" s="3">
        <v>238</v>
      </c>
      <c r="AU100" s="1"/>
      <c r="AV100" s="3"/>
      <c r="AW100" s="1"/>
      <c r="AX100" s="1"/>
      <c r="AY100" s="4"/>
      <c r="AZ100" s="1">
        <v>88.91</v>
      </c>
      <c r="BA100" s="1">
        <v>13.14</v>
      </c>
      <c r="BB100" s="1">
        <v>27.52</v>
      </c>
      <c r="BC100" s="2">
        <v>1.107</v>
      </c>
      <c r="BD100" s="2"/>
      <c r="BE100" s="83"/>
      <c r="BF100" s="2">
        <v>7.5869999999999997</v>
      </c>
      <c r="BG100" s="2"/>
      <c r="BH100" s="2">
        <v>1.028</v>
      </c>
      <c r="BI100" s="2">
        <v>3.0659999999999998</v>
      </c>
      <c r="BJ100" s="2">
        <v>3.3279999999999998</v>
      </c>
      <c r="BK100" s="2">
        <v>1.268</v>
      </c>
      <c r="BL100" s="4">
        <v>0.39500000000000002</v>
      </c>
      <c r="BM100" s="2">
        <v>1.5009999999999999</v>
      </c>
      <c r="BN100" s="2">
        <v>2.2250000000000001</v>
      </c>
      <c r="BO100" s="2">
        <v>1.3220000000000001</v>
      </c>
      <c r="BP100" s="2">
        <v>1.4259999999999999</v>
      </c>
      <c r="BQ100" s="4">
        <v>0.81299999999999994</v>
      </c>
      <c r="BR100" s="4"/>
      <c r="BS100" s="4"/>
      <c r="BT100" s="74"/>
      <c r="BU100" s="74"/>
      <c r="BV100" s="2"/>
    </row>
    <row r="101" spans="1:74">
      <c r="A101" t="s">
        <v>847</v>
      </c>
      <c r="B101" t="s">
        <v>1788</v>
      </c>
      <c r="C101" t="s">
        <v>1788</v>
      </c>
      <c r="D101">
        <v>43.4</v>
      </c>
      <c r="E101">
        <v>43.4</v>
      </c>
      <c r="F101" t="s">
        <v>636</v>
      </c>
      <c r="G101" s="2">
        <v>48.918500000000002</v>
      </c>
      <c r="H101" s="2">
        <v>0.51600000000000001</v>
      </c>
      <c r="I101" s="2">
        <v>13.462999999999999</v>
      </c>
      <c r="J101" s="2">
        <v>9.8613999999999997</v>
      </c>
      <c r="K101" s="2">
        <f t="shared" si="9"/>
        <v>8.3821899999999996</v>
      </c>
      <c r="L101" s="2">
        <f t="shared" si="10"/>
        <v>1.6453948832035594</v>
      </c>
      <c r="M101" s="2"/>
      <c r="N101" s="2">
        <v>11.64</v>
      </c>
      <c r="O101" s="2">
        <v>13.086500000000001</v>
      </c>
      <c r="P101" s="2">
        <v>1.524</v>
      </c>
      <c r="Q101" s="29"/>
      <c r="R101" s="29"/>
      <c r="S101" s="2">
        <v>99.009399999999999</v>
      </c>
      <c r="T101" s="4">
        <v>0.13069221</v>
      </c>
      <c r="U101" s="4">
        <f t="shared" si="11"/>
        <v>5.3177872600000002E-2</v>
      </c>
      <c r="V101" s="2"/>
      <c r="W101" s="2">
        <v>0.19792757133041927</v>
      </c>
      <c r="X101" s="2">
        <v>32.921635506339022</v>
      </c>
      <c r="Y101" s="2">
        <v>30.475136535711577</v>
      </c>
      <c r="Z101" s="2">
        <v>10.731984981037916</v>
      </c>
      <c r="AA101" s="2">
        <v>16.302380538618959</v>
      </c>
      <c r="AB101" s="2"/>
      <c r="AC101" s="2"/>
      <c r="AD101" s="2"/>
      <c r="AE101" s="4">
        <v>0.73033280756295604</v>
      </c>
      <c r="AF101" s="3">
        <v>531.77872600000001</v>
      </c>
      <c r="AG101" s="1">
        <v>79.610300000000009</v>
      </c>
      <c r="AH101" s="3">
        <v>1011.5517600000001</v>
      </c>
      <c r="AI101" s="1">
        <v>18.755568799999999</v>
      </c>
      <c r="AJ101" s="3"/>
      <c r="AK101" s="3"/>
      <c r="AL101" s="2"/>
      <c r="AM101" s="4"/>
      <c r="AN101" s="4"/>
      <c r="AQ101" s="1"/>
      <c r="AR101" s="3"/>
      <c r="AS101" s="3"/>
      <c r="AT101" s="3"/>
      <c r="AU101" s="1"/>
      <c r="AV101" s="3"/>
      <c r="AW101" s="1"/>
      <c r="AX101" s="1"/>
      <c r="AY101" s="4"/>
      <c r="AZ101" s="1"/>
      <c r="BA101" s="1"/>
      <c r="BB101" s="1"/>
      <c r="BC101" s="2"/>
      <c r="BD101" s="2"/>
      <c r="BE101" s="83"/>
      <c r="BF101" s="2"/>
      <c r="BG101" s="2"/>
      <c r="BH101" s="2"/>
      <c r="BI101" s="2"/>
      <c r="BJ101" s="2"/>
      <c r="BK101" s="2"/>
      <c r="BL101" s="4"/>
      <c r="BM101" s="2"/>
      <c r="BN101" s="2"/>
      <c r="BO101" s="2"/>
      <c r="BP101" s="2"/>
      <c r="BQ101" s="4"/>
      <c r="BR101" s="4"/>
      <c r="BS101" s="4"/>
      <c r="BT101" s="74"/>
      <c r="BU101" s="74"/>
      <c r="BV101" s="2"/>
    </row>
    <row r="102" spans="1:74">
      <c r="A102" t="s">
        <v>742</v>
      </c>
      <c r="B102" t="s">
        <v>1827</v>
      </c>
      <c r="C102" t="s">
        <v>1827</v>
      </c>
      <c r="D102">
        <v>494</v>
      </c>
      <c r="E102">
        <v>118</v>
      </c>
      <c r="F102" t="s">
        <v>636</v>
      </c>
      <c r="G102" s="2">
        <v>48.922999999999995</v>
      </c>
      <c r="H102" s="2">
        <v>0.85140000000000005</v>
      </c>
      <c r="I102" s="2">
        <v>13.439</v>
      </c>
      <c r="J102" s="2">
        <v>10.633600000000001</v>
      </c>
      <c r="K102" s="2">
        <f t="shared" si="9"/>
        <v>9.0385600000000004</v>
      </c>
      <c r="L102" s="2">
        <f t="shared" si="10"/>
        <v>1.7742380422691881</v>
      </c>
      <c r="M102" s="2">
        <v>0.16323717625664064</v>
      </c>
      <c r="N102" s="2">
        <v>10.567</v>
      </c>
      <c r="O102" s="2">
        <v>13.040999999999999</v>
      </c>
      <c r="P102" s="2">
        <v>1.6950000000000001</v>
      </c>
      <c r="Q102" s="29">
        <v>7.8199967202925973E-4</v>
      </c>
      <c r="R102" s="29">
        <v>6.5245261193501013E-4</v>
      </c>
      <c r="S102" s="2">
        <v>99.313237176256621</v>
      </c>
      <c r="T102" s="4">
        <v>0.18845882474999998</v>
      </c>
      <c r="U102" s="4">
        <f t="shared" si="11"/>
        <v>6.7335000000000006E-2</v>
      </c>
      <c r="V102" s="2">
        <v>40.622</v>
      </c>
      <c r="W102">
        <v>2.7000000000000001E-3</v>
      </c>
      <c r="X102" s="4">
        <v>4.5999999999999999E-2</v>
      </c>
      <c r="Z102" s="2">
        <v>9.9629999999999992</v>
      </c>
      <c r="AA102" s="2">
        <v>49.357999999999997</v>
      </c>
      <c r="AB102" s="4">
        <v>0.27900000000000003</v>
      </c>
      <c r="AD102" s="2">
        <v>100.27069999999999</v>
      </c>
      <c r="AE102" s="4">
        <v>0.8982976235455109</v>
      </c>
      <c r="AF102" s="3">
        <v>673.35</v>
      </c>
      <c r="AG102" s="1">
        <v>126.50099999999999</v>
      </c>
      <c r="AH102" s="3">
        <v>993.05199999999991</v>
      </c>
      <c r="AI102" s="1">
        <v>28.251539999999999</v>
      </c>
      <c r="AJ102" s="3"/>
      <c r="AK102" s="74">
        <f t="shared" ref="AK102:AK107" si="12">IF(AJ102="",AF102/10000,AJ102/10000)</f>
        <v>6.7335000000000006E-2</v>
      </c>
      <c r="AL102" s="2">
        <v>3.49539</v>
      </c>
      <c r="AM102" s="4">
        <v>0.20678195999999999</v>
      </c>
      <c r="AN102" s="4">
        <v>0.64538306999999995</v>
      </c>
      <c r="AO102" s="3">
        <v>284.74905000000001</v>
      </c>
      <c r="AP102" s="3">
        <v>649.17719999999997</v>
      </c>
      <c r="AQ102" s="1">
        <v>43.3</v>
      </c>
      <c r="AR102" s="3">
        <v>4957</v>
      </c>
      <c r="AS102" s="3">
        <v>255.15362540631801</v>
      </c>
      <c r="AT102" s="3">
        <v>519</v>
      </c>
      <c r="AU102" s="1">
        <v>47.692581407199739</v>
      </c>
      <c r="AV102" s="3">
        <v>140.54082425722123</v>
      </c>
      <c r="AW102" s="1">
        <v>128.20518427884539</v>
      </c>
      <c r="AX102" s="1">
        <v>72.917724208582726</v>
      </c>
      <c r="AY102" s="4">
        <v>0.9275762326938769</v>
      </c>
      <c r="AZ102" s="1">
        <v>106.1</v>
      </c>
      <c r="BA102" s="1">
        <v>17.36</v>
      </c>
      <c r="BB102" s="1">
        <v>35.31</v>
      </c>
      <c r="BC102" s="2">
        <v>1.7869999999999999</v>
      </c>
      <c r="BD102" s="2">
        <v>1.515385032095848</v>
      </c>
      <c r="BE102" s="83">
        <v>1.0028913446403023E-2</v>
      </c>
      <c r="BF102" s="2">
        <v>15.21</v>
      </c>
      <c r="BG102" s="2">
        <v>14.929349199815675</v>
      </c>
      <c r="BH102" s="2">
        <v>1.9039999999999999</v>
      </c>
      <c r="BI102" s="2">
        <v>5.1680000000000001</v>
      </c>
      <c r="BJ102" s="2">
        <v>4.859</v>
      </c>
      <c r="BK102" s="2">
        <v>1.7030000000000001</v>
      </c>
      <c r="BL102" s="4">
        <v>0.55500000000000005</v>
      </c>
      <c r="BM102" s="2">
        <v>2.117</v>
      </c>
      <c r="BN102" s="2">
        <v>2.923</v>
      </c>
      <c r="BO102" s="2">
        <v>1.7170000000000001</v>
      </c>
      <c r="BP102" s="2">
        <v>1.8140000000000001</v>
      </c>
      <c r="BQ102" s="4">
        <v>1.147</v>
      </c>
      <c r="BR102" s="4">
        <v>0.92370035360386127</v>
      </c>
      <c r="BS102" s="4">
        <v>0.23477717972736042</v>
      </c>
      <c r="BT102" s="74">
        <v>8.2237839940930549E-2</v>
      </c>
      <c r="BU102" s="74">
        <v>3.0423764733098404E-2</v>
      </c>
      <c r="BV102" s="2"/>
    </row>
    <row r="103" spans="1:74">
      <c r="A103" t="s">
        <v>734</v>
      </c>
      <c r="B103" t="s">
        <v>1787</v>
      </c>
      <c r="C103" t="s">
        <v>1787</v>
      </c>
      <c r="D103">
        <v>116</v>
      </c>
      <c r="E103">
        <v>102</v>
      </c>
      <c r="F103">
        <v>15</v>
      </c>
      <c r="G103" s="2">
        <v>48.926000000000002</v>
      </c>
      <c r="H103" s="2">
        <v>0.81699999999999995</v>
      </c>
      <c r="I103" s="2">
        <v>14.882000000000001</v>
      </c>
      <c r="J103" s="2">
        <v>9.3862000000000005</v>
      </c>
      <c r="K103" s="2">
        <f t="shared" si="9"/>
        <v>7.9782700000000002</v>
      </c>
      <c r="L103" s="2">
        <f t="shared" si="10"/>
        <v>1.566106785317019</v>
      </c>
      <c r="M103" s="2">
        <v>0.14303905775806089</v>
      </c>
      <c r="N103" s="2">
        <v>10.680999999999999</v>
      </c>
      <c r="O103" s="2">
        <v>13.035</v>
      </c>
      <c r="P103" s="2">
        <v>1.6259999999999999</v>
      </c>
      <c r="Q103" s="29">
        <v>9.0612515857588607E-4</v>
      </c>
      <c r="R103" s="29">
        <v>7.2155745195967601E-4</v>
      </c>
      <c r="S103" s="2">
        <v>99.496239057758061</v>
      </c>
      <c r="T103" s="4">
        <v>0.14876739900000002</v>
      </c>
      <c r="U103" s="4">
        <f t="shared" si="11"/>
        <v>0.10249999999999999</v>
      </c>
      <c r="V103" s="2">
        <v>40.572000000000003</v>
      </c>
      <c r="W103">
        <v>2.7000000000000001E-3</v>
      </c>
      <c r="X103" s="4">
        <v>6.6000000000000003E-2</v>
      </c>
      <c r="Z103" s="2">
        <v>10.866</v>
      </c>
      <c r="AA103" s="2">
        <v>48.976999999999997</v>
      </c>
      <c r="AB103" s="4">
        <v>0.26500000000000001</v>
      </c>
      <c r="AD103" s="2">
        <v>100.7487</v>
      </c>
      <c r="AE103" s="4">
        <v>0.88933253194785389</v>
      </c>
      <c r="AF103" s="3">
        <v>526.42502999999999</v>
      </c>
      <c r="AG103" s="1">
        <v>86.718000000000004</v>
      </c>
      <c r="AH103" s="3">
        <v>819.45</v>
      </c>
      <c r="AI103" s="1">
        <v>30.641940000000002</v>
      </c>
      <c r="AJ103" s="3">
        <v>1025</v>
      </c>
      <c r="AK103" s="74">
        <f t="shared" si="12"/>
        <v>0.10249999999999999</v>
      </c>
      <c r="AL103" s="2">
        <v>3.49539</v>
      </c>
      <c r="AM103" s="4">
        <v>0.16991435999999999</v>
      </c>
      <c r="AN103" s="4">
        <v>0.76122758999999995</v>
      </c>
      <c r="AO103" s="3">
        <v>314.90838600000001</v>
      </c>
      <c r="AP103" s="3">
        <v>752.22</v>
      </c>
      <c r="AQ103" s="1">
        <v>41.66</v>
      </c>
      <c r="AR103" s="3">
        <v>4028</v>
      </c>
      <c r="AS103" s="3">
        <v>219.31678138474149</v>
      </c>
      <c r="AT103" s="3">
        <v>441</v>
      </c>
      <c r="AU103" s="1">
        <v>44.374303170561376</v>
      </c>
      <c r="AV103" s="3">
        <v>136.65692340581268</v>
      </c>
      <c r="AW103" s="1">
        <v>123.9026763038266</v>
      </c>
      <c r="AX103" s="1">
        <v>63.256468880282966</v>
      </c>
      <c r="AY103" s="4">
        <v>1.0536850909060915</v>
      </c>
      <c r="AZ103" s="1">
        <v>106.1</v>
      </c>
      <c r="BA103" s="1">
        <v>14.46</v>
      </c>
      <c r="BB103" s="1">
        <v>33.01</v>
      </c>
      <c r="BC103" s="2">
        <v>2.4820000000000002</v>
      </c>
      <c r="BD103" s="2">
        <v>2.2583997260813211</v>
      </c>
      <c r="BE103" s="83">
        <v>1.3175755489496776E-2</v>
      </c>
      <c r="BF103" s="2">
        <v>18.87</v>
      </c>
      <c r="BG103" s="2">
        <v>18.278613908561145</v>
      </c>
      <c r="BH103" s="2">
        <v>2.4049999999999998</v>
      </c>
      <c r="BI103" s="2">
        <v>5.9770000000000003</v>
      </c>
      <c r="BJ103" s="2">
        <v>4.8739999999999997</v>
      </c>
      <c r="BK103" s="2">
        <v>1.5269999999999999</v>
      </c>
      <c r="BL103" s="4">
        <v>0.48099999999999998</v>
      </c>
      <c r="BM103" s="2">
        <v>1.831</v>
      </c>
      <c r="BN103" s="2">
        <v>2.6779999999999999</v>
      </c>
      <c r="BO103" s="2">
        <v>1.4039999999999999</v>
      </c>
      <c r="BP103" s="2">
        <v>1.5449999999999999</v>
      </c>
      <c r="BQ103" s="4">
        <v>0.94499999999999995</v>
      </c>
      <c r="BR103" s="4">
        <v>0.86575615512774495</v>
      </c>
      <c r="BS103" s="4">
        <v>0.24595238588070212</v>
      </c>
      <c r="BT103" s="74">
        <v>0.11276778654494385</v>
      </c>
      <c r="BU103" s="74">
        <v>3.524693651087412E-2</v>
      </c>
      <c r="BV103" s="2"/>
    </row>
    <row r="104" spans="1:74">
      <c r="A104" t="s">
        <v>724</v>
      </c>
      <c r="B104" t="s">
        <v>1823</v>
      </c>
      <c r="C104" t="s">
        <v>1823</v>
      </c>
      <c r="D104">
        <v>471</v>
      </c>
      <c r="E104">
        <v>433</v>
      </c>
      <c r="F104" t="s">
        <v>636</v>
      </c>
      <c r="G104" s="2">
        <v>48.933499999999995</v>
      </c>
      <c r="H104" s="2">
        <v>0.78259999999999996</v>
      </c>
      <c r="I104" s="2">
        <v>14.588999999999999</v>
      </c>
      <c r="J104" s="2">
        <v>9.73</v>
      </c>
      <c r="K104" s="2">
        <f t="shared" si="9"/>
        <v>8.2705000000000002</v>
      </c>
      <c r="L104" s="2">
        <f t="shared" si="10"/>
        <v>1.6234705228031145</v>
      </c>
      <c r="M104" s="2">
        <v>0.15150731766097161</v>
      </c>
      <c r="N104" s="2">
        <v>10.763999999999999</v>
      </c>
      <c r="O104" s="2">
        <v>13.359500000000001</v>
      </c>
      <c r="P104" s="2">
        <v>1.391</v>
      </c>
      <c r="Q104" s="29">
        <v>9.4710569338585086E-4</v>
      </c>
      <c r="R104" s="29">
        <v>6.7965345322131465E-4</v>
      </c>
      <c r="S104" s="2">
        <v>99.70110731766097</v>
      </c>
      <c r="T104" s="4">
        <v>0.15991742555999999</v>
      </c>
      <c r="U104" s="4">
        <f t="shared" si="11"/>
        <v>6.5678558999999997E-2</v>
      </c>
      <c r="V104" s="2">
        <v>40.414000000000001</v>
      </c>
      <c r="W104">
        <v>3.0000000000000001E-3</v>
      </c>
      <c r="X104" s="4">
        <v>7.0999999999999994E-2</v>
      </c>
      <c r="Z104" s="2">
        <v>10.856</v>
      </c>
      <c r="AA104" s="2">
        <v>48.619</v>
      </c>
      <c r="AB104" s="4">
        <v>0.26800000000000002</v>
      </c>
      <c r="AD104" s="2">
        <v>100.23099999999999</v>
      </c>
      <c r="AE104" s="4">
        <v>0.88869952122254248</v>
      </c>
      <c r="AF104" s="3">
        <v>656.78558999999996</v>
      </c>
      <c r="AG104" s="1">
        <v>79.566000000000003</v>
      </c>
      <c r="AH104" s="3">
        <v>880.75700000000006</v>
      </c>
      <c r="AI104" s="1">
        <v>39.292200000000001</v>
      </c>
      <c r="AJ104" s="3"/>
      <c r="AK104" s="74">
        <f t="shared" si="12"/>
        <v>6.5678558999999997E-2</v>
      </c>
      <c r="AL104" s="2">
        <v>3.0070269999999999</v>
      </c>
      <c r="AM104" s="4">
        <v>0.13686287999999999</v>
      </c>
      <c r="AN104" s="4">
        <v>0.65965130999999999</v>
      </c>
      <c r="AO104" s="3">
        <v>296.62027799999998</v>
      </c>
      <c r="AP104" s="3">
        <v>786.24</v>
      </c>
      <c r="AQ104" s="1">
        <v>39.65</v>
      </c>
      <c r="AR104" s="3">
        <v>3037</v>
      </c>
      <c r="AS104" s="3">
        <v>210.81939413854494</v>
      </c>
      <c r="AT104" s="3">
        <v>277</v>
      </c>
      <c r="AU104" s="1">
        <v>48.107435119271834</v>
      </c>
      <c r="AV104" s="3">
        <v>143.94416232822795</v>
      </c>
      <c r="AW104" s="1">
        <v>129.21951539997477</v>
      </c>
      <c r="AX104" s="1">
        <v>65.929999291449946</v>
      </c>
      <c r="AY104" s="4">
        <v>1.3585049874444004</v>
      </c>
      <c r="AZ104" s="1">
        <v>106.6</v>
      </c>
      <c r="BA104" s="1">
        <v>12.28</v>
      </c>
      <c r="BB104" s="1">
        <v>26.85</v>
      </c>
      <c r="BC104" s="2">
        <v>1.9710000000000001</v>
      </c>
      <c r="BD104" s="2">
        <v>1.9221552427676856</v>
      </c>
      <c r="BE104" s="83">
        <v>1.7757648140006927E-2</v>
      </c>
      <c r="BF104" s="2">
        <v>19.11</v>
      </c>
      <c r="BG104" s="2">
        <v>19.644520248375471</v>
      </c>
      <c r="BH104" s="2">
        <v>2.1179999999999999</v>
      </c>
      <c r="BI104" s="2">
        <v>5.18</v>
      </c>
      <c r="BJ104" s="2">
        <v>3.8140000000000001</v>
      </c>
      <c r="BK104" s="2">
        <v>1.2350000000000001</v>
      </c>
      <c r="BL104" s="4">
        <v>0.38300000000000001</v>
      </c>
      <c r="BM104" s="2">
        <v>1.4259999999999999</v>
      </c>
      <c r="BN104" s="2">
        <v>1.988</v>
      </c>
      <c r="BO104" s="2">
        <v>1.2889999999999999</v>
      </c>
      <c r="BP104" s="2">
        <v>1.4650000000000001</v>
      </c>
      <c r="BQ104" s="4">
        <v>0.75900000000000001</v>
      </c>
      <c r="BR104" s="4">
        <v>0.71600157239080109</v>
      </c>
      <c r="BS104" s="4">
        <v>0.21273188263863585</v>
      </c>
      <c r="BT104" s="74">
        <v>0.14118649177426759</v>
      </c>
      <c r="BU104" s="74">
        <v>4.2055097088553255E-2</v>
      </c>
      <c r="BV104" s="2"/>
    </row>
    <row r="105" spans="1:74">
      <c r="A105" t="s">
        <v>747</v>
      </c>
      <c r="B105" t="s">
        <v>1761</v>
      </c>
      <c r="C105" t="s">
        <v>1761</v>
      </c>
      <c r="D105">
        <v>74</v>
      </c>
      <c r="E105">
        <v>74</v>
      </c>
      <c r="F105" t="s">
        <v>636</v>
      </c>
      <c r="G105" s="2">
        <v>48.958999999999996</v>
      </c>
      <c r="H105" s="2">
        <v>0.38269999999999998</v>
      </c>
      <c r="I105" s="2">
        <v>15.166</v>
      </c>
      <c r="J105" s="2">
        <v>8.6769999999999996</v>
      </c>
      <c r="K105" s="2">
        <f t="shared" si="9"/>
        <v>7.3754499999999998</v>
      </c>
      <c r="L105" s="2">
        <f t="shared" si="10"/>
        <v>1.4477753058954392</v>
      </c>
      <c r="M105" s="2"/>
      <c r="N105" s="2">
        <v>10.420999999999999</v>
      </c>
      <c r="O105" s="2">
        <v>14.045</v>
      </c>
      <c r="P105" s="2">
        <v>1.4750000000000001</v>
      </c>
      <c r="Q105" s="29">
        <v>5.7427389447030537E-4</v>
      </c>
      <c r="R105" s="29">
        <v>4.9898840602916961E-4</v>
      </c>
      <c r="S105" s="2">
        <v>99.125699999999981</v>
      </c>
      <c r="T105" s="4">
        <v>0.15712571664</v>
      </c>
      <c r="U105" s="4">
        <f t="shared" si="11"/>
        <v>4.4494968000000003E-2</v>
      </c>
      <c r="V105" s="2">
        <v>40.567</v>
      </c>
      <c r="W105">
        <v>1.8E-3</v>
      </c>
      <c r="X105" s="4">
        <v>4.2000000000000003E-2</v>
      </c>
      <c r="Z105" s="2">
        <v>9.9380000000000006</v>
      </c>
      <c r="AA105" s="2">
        <v>49.451999999999998</v>
      </c>
      <c r="AB105" s="4">
        <v>0.28499999999999998</v>
      </c>
      <c r="AD105" s="2">
        <v>100.28579999999999</v>
      </c>
      <c r="AE105" s="4">
        <v>0.89870027212476977</v>
      </c>
      <c r="AF105" s="3">
        <v>444.94968</v>
      </c>
      <c r="AG105" s="1">
        <v>63.026999999999994</v>
      </c>
      <c r="AH105" s="3">
        <v>775.74599999999998</v>
      </c>
      <c r="AI105" s="1">
        <v>15.208919999999999</v>
      </c>
      <c r="AJ105" s="3"/>
      <c r="AK105" s="74">
        <f t="shared" si="12"/>
        <v>4.4494968000000003E-2</v>
      </c>
      <c r="AL105" s="2">
        <v>2.9475310000000001</v>
      </c>
      <c r="AM105" s="4">
        <v>0.12748428000000001</v>
      </c>
      <c r="AN105" s="4">
        <v>0.80547612000000002</v>
      </c>
      <c r="AO105" s="3">
        <v>217.772865</v>
      </c>
      <c r="AP105" s="3">
        <v>476.73360000000002</v>
      </c>
      <c r="AQ105" s="1">
        <v>40.9</v>
      </c>
      <c r="AR105" s="3">
        <v>2875</v>
      </c>
      <c r="AS105" s="3"/>
      <c r="AT105" s="3">
        <v>419</v>
      </c>
      <c r="AU105" s="1"/>
      <c r="AV105" s="3"/>
      <c r="AW105" s="1"/>
      <c r="AX105" s="1"/>
      <c r="AY105" s="4"/>
      <c r="AZ105" s="1">
        <v>91.94</v>
      </c>
      <c r="BA105" s="1">
        <v>13.44</v>
      </c>
      <c r="BB105" s="1">
        <v>26.08</v>
      </c>
      <c r="BC105" s="2">
        <v>1.131</v>
      </c>
      <c r="BD105" s="2"/>
      <c r="BE105" s="83"/>
      <c r="BF105" s="2">
        <v>8.2989999999999995</v>
      </c>
      <c r="BG105" s="2"/>
      <c r="BH105" s="2">
        <v>1.381</v>
      </c>
      <c r="BI105" s="2">
        <v>3.9209999999999998</v>
      </c>
      <c r="BJ105" s="2">
        <v>3.5329999999999999</v>
      </c>
      <c r="BK105" s="2">
        <v>1.097</v>
      </c>
      <c r="BL105" s="4">
        <v>0.377</v>
      </c>
      <c r="BM105" s="2">
        <v>1.3560000000000001</v>
      </c>
      <c r="BN105" s="2">
        <v>2.2519999999999998</v>
      </c>
      <c r="BO105" s="2">
        <v>1.254</v>
      </c>
      <c r="BP105" s="2">
        <v>1.5409999999999999</v>
      </c>
      <c r="BQ105" s="4">
        <v>0.94899999999999995</v>
      </c>
      <c r="BR105" s="4"/>
      <c r="BS105" s="4"/>
      <c r="BT105" s="74"/>
      <c r="BU105" s="74"/>
      <c r="BV105" s="2"/>
    </row>
    <row r="106" spans="1:74">
      <c r="A106" t="s">
        <v>740</v>
      </c>
      <c r="B106" t="s">
        <v>1770</v>
      </c>
      <c r="C106" t="s">
        <v>1770</v>
      </c>
      <c r="D106">
        <v>690</v>
      </c>
      <c r="E106">
        <v>397</v>
      </c>
      <c r="F106" t="s">
        <v>636</v>
      </c>
      <c r="G106" s="2">
        <v>48.969000000000001</v>
      </c>
      <c r="H106" s="2">
        <v>0.89009999999999989</v>
      </c>
      <c r="I106" s="2">
        <v>13.500999999999999</v>
      </c>
      <c r="J106" s="2">
        <v>10.554399999999999</v>
      </c>
      <c r="K106" s="2">
        <f t="shared" si="9"/>
        <v>8.9712399999999999</v>
      </c>
      <c r="L106" s="2">
        <f t="shared" si="10"/>
        <v>1.7610233592880977</v>
      </c>
      <c r="M106" s="2">
        <v>0.16394535838403337</v>
      </c>
      <c r="N106" s="2">
        <v>10.727</v>
      </c>
      <c r="O106" s="2">
        <v>13.107999999999999</v>
      </c>
      <c r="P106" s="2">
        <v>1.7170000000000001</v>
      </c>
      <c r="Q106" s="29">
        <v>8.5394327758453112E-4</v>
      </c>
      <c r="R106" s="29">
        <v>6.3278713884288445E-4</v>
      </c>
      <c r="S106" s="2">
        <v>99.630445358384023</v>
      </c>
      <c r="T106" s="4">
        <v>0.14969485584</v>
      </c>
      <c r="U106" s="4">
        <f t="shared" si="11"/>
        <v>4.7632779E-2</v>
      </c>
      <c r="V106" s="2">
        <v>40.622</v>
      </c>
      <c r="W106">
        <v>2.7000000000000001E-3</v>
      </c>
      <c r="X106" s="4">
        <v>4.5999999999999999E-2</v>
      </c>
      <c r="Z106" s="2">
        <v>9.9629999999999992</v>
      </c>
      <c r="AA106" s="2">
        <v>49.357999999999997</v>
      </c>
      <c r="AB106" s="4">
        <v>0.27900000000000003</v>
      </c>
      <c r="AD106" s="2">
        <v>100.27069999999999</v>
      </c>
      <c r="AE106" s="4">
        <v>0.8982976235455109</v>
      </c>
      <c r="AF106" s="3">
        <v>476.32778999999999</v>
      </c>
      <c r="AG106" s="1">
        <v>124.71300000000001</v>
      </c>
      <c r="AH106" s="3">
        <v>942.67099999999994</v>
      </c>
      <c r="AI106" s="1">
        <v>27.444780000000002</v>
      </c>
      <c r="AJ106" s="3"/>
      <c r="AK106" s="74">
        <f t="shared" si="12"/>
        <v>4.7632779E-2</v>
      </c>
      <c r="AL106" s="2">
        <v>3.8573239999999998</v>
      </c>
      <c r="AM106" s="4">
        <v>0.2229304</v>
      </c>
      <c r="AN106" s="4">
        <v>0.65523495000000009</v>
      </c>
      <c r="AO106" s="3">
        <v>276.166473</v>
      </c>
      <c r="AP106" s="3">
        <v>708.90120000000002</v>
      </c>
      <c r="AQ106" s="1">
        <v>43.84</v>
      </c>
      <c r="AR106" s="3">
        <v>4884</v>
      </c>
      <c r="AS106" s="3">
        <v>263.30661551531205</v>
      </c>
      <c r="AT106" s="3">
        <v>597</v>
      </c>
      <c r="AU106" s="1">
        <v>48.617967570368428</v>
      </c>
      <c r="AV106" s="3">
        <v>144.42627084011303</v>
      </c>
      <c r="AW106" s="1">
        <v>128.05807887508166</v>
      </c>
      <c r="AX106" s="1">
        <v>76.365092183168031</v>
      </c>
      <c r="AY106" s="4">
        <v>0.86012154746824598</v>
      </c>
      <c r="AZ106" s="1">
        <v>105.7</v>
      </c>
      <c r="BA106" s="1">
        <v>17.23</v>
      </c>
      <c r="BB106" s="1">
        <v>34.07</v>
      </c>
      <c r="BC106" s="2">
        <v>1.804</v>
      </c>
      <c r="BD106" s="2">
        <v>1.6502741988808851</v>
      </c>
      <c r="BE106" s="83">
        <v>1.2036221467355375E-2</v>
      </c>
      <c r="BF106" s="2">
        <v>14.67</v>
      </c>
      <c r="BG106" s="2">
        <v>15.3073074373432</v>
      </c>
      <c r="BH106" s="2">
        <v>1.865</v>
      </c>
      <c r="BI106" s="2">
        <v>5.0979999999999999</v>
      </c>
      <c r="BJ106" s="2">
        <v>4.9180000000000001</v>
      </c>
      <c r="BK106" s="2">
        <v>1.643</v>
      </c>
      <c r="BL106" s="4">
        <v>0.54700000000000004</v>
      </c>
      <c r="BM106" s="2">
        <v>2.0539999999999998</v>
      </c>
      <c r="BN106" s="2">
        <v>3.0379999999999998</v>
      </c>
      <c r="BO106" s="2">
        <v>1.8129999999999999</v>
      </c>
      <c r="BP106" s="2">
        <v>1.7390000000000001</v>
      </c>
      <c r="BQ106" s="4">
        <v>1.1200000000000001</v>
      </c>
      <c r="BR106" s="4">
        <v>0.90003049426065729</v>
      </c>
      <c r="BS106" s="4">
        <v>0.23563997106396498</v>
      </c>
      <c r="BT106" s="74">
        <v>8.5465618042117553E-2</v>
      </c>
      <c r="BU106" s="74">
        <v>2.8581937991533996E-2</v>
      </c>
      <c r="BV106" s="2"/>
    </row>
    <row r="107" spans="1:74">
      <c r="A107" t="s">
        <v>754</v>
      </c>
      <c r="B107" t="s">
        <v>1809</v>
      </c>
      <c r="C107" t="s">
        <v>1809</v>
      </c>
      <c r="D107">
        <v>347</v>
      </c>
      <c r="E107" t="s">
        <v>19</v>
      </c>
      <c r="F107">
        <v>40</v>
      </c>
      <c r="G107" s="2">
        <v>48.969000000000001</v>
      </c>
      <c r="H107" s="2">
        <v>0.63639999999999997</v>
      </c>
      <c r="I107" s="2">
        <v>15.190999999999999</v>
      </c>
      <c r="J107" s="2">
        <v>9.2152000000000012</v>
      </c>
      <c r="K107" s="2">
        <f t="shared" si="9"/>
        <v>7.8329200000000005</v>
      </c>
      <c r="L107" s="2">
        <f t="shared" si="10"/>
        <v>1.5375750834260291</v>
      </c>
      <c r="M107" s="2">
        <v>0.1465560377353208</v>
      </c>
      <c r="N107" s="2">
        <v>10.635</v>
      </c>
      <c r="O107" s="2">
        <v>13.211</v>
      </c>
      <c r="P107" s="2">
        <v>1.528</v>
      </c>
      <c r="Q107" s="29">
        <v>6.9375492040513577E-4</v>
      </c>
      <c r="R107" s="29">
        <v>7.0997871546618142E-4</v>
      </c>
      <c r="S107" s="2">
        <v>99.532156037735334</v>
      </c>
      <c r="T107" s="4">
        <v>0.190811124</v>
      </c>
      <c r="U107" s="4">
        <f t="shared" si="11"/>
        <v>9.1600000000000001E-2</v>
      </c>
      <c r="V107" s="2">
        <v>40.453000000000003</v>
      </c>
      <c r="W107">
        <v>2.5999999999999999E-3</v>
      </c>
      <c r="X107" s="4">
        <v>7.3999999999999996E-2</v>
      </c>
      <c r="Z107" s="2">
        <v>10.845000000000001</v>
      </c>
      <c r="AA107" s="2">
        <v>48.997</v>
      </c>
      <c r="AB107" s="4">
        <v>0.27</v>
      </c>
      <c r="AD107" s="2">
        <v>100.6416</v>
      </c>
      <c r="AE107" s="4">
        <v>0.88956289810054878</v>
      </c>
      <c r="AF107" s="3">
        <v>603.72561000000007</v>
      </c>
      <c r="AG107" s="1">
        <v>69.284999999999997</v>
      </c>
      <c r="AH107" s="3">
        <v>849.19299999999998</v>
      </c>
      <c r="AI107" s="1">
        <v>30.290850000000002</v>
      </c>
      <c r="AJ107" s="3">
        <v>916</v>
      </c>
      <c r="AK107" s="74">
        <f t="shared" si="12"/>
        <v>9.1600000000000001E-2</v>
      </c>
      <c r="AL107" s="2">
        <v>3.2995490000000003</v>
      </c>
      <c r="AM107" s="4">
        <v>0.11064592000000001</v>
      </c>
      <c r="AN107" s="4">
        <v>0.88072410000000001</v>
      </c>
      <c r="AO107" s="3">
        <v>309.85509300000001</v>
      </c>
      <c r="AP107" s="3">
        <v>575.92079999999999</v>
      </c>
      <c r="AQ107" s="1">
        <v>41.56</v>
      </c>
      <c r="AR107" s="3">
        <v>3519</v>
      </c>
      <c r="AS107" s="3">
        <v>196.14211865511041</v>
      </c>
      <c r="AT107" s="3">
        <v>368</v>
      </c>
      <c r="AU107" s="1">
        <v>46.652664132121323</v>
      </c>
      <c r="AV107" s="3">
        <v>150.81361971680056</v>
      </c>
      <c r="AW107" s="1">
        <v>146.51242520794096</v>
      </c>
      <c r="AX107" s="1">
        <v>64.719074276483639</v>
      </c>
      <c r="AY107" s="4">
        <v>1.0123128069947367</v>
      </c>
      <c r="AZ107" s="1">
        <v>103.3</v>
      </c>
      <c r="BA107" s="1">
        <v>13.38</v>
      </c>
      <c r="BB107" s="1">
        <v>31.78</v>
      </c>
      <c r="BC107" s="2">
        <v>1.6879999999999999</v>
      </c>
      <c r="BD107" s="2">
        <v>1.5481361129092419</v>
      </c>
      <c r="BE107" s="83">
        <v>1.5722114702852574E-2</v>
      </c>
      <c r="BF107" s="2">
        <v>13.91</v>
      </c>
      <c r="BG107" s="2">
        <v>13.610994392131781</v>
      </c>
      <c r="BH107" s="2">
        <v>1.8029999999999999</v>
      </c>
      <c r="BI107" s="2">
        <v>4.8419999999999996</v>
      </c>
      <c r="BJ107" s="2">
        <v>4.125</v>
      </c>
      <c r="BK107" s="2">
        <v>1.2849999999999999</v>
      </c>
      <c r="BL107" s="4">
        <v>0.40400000000000003</v>
      </c>
      <c r="BM107" s="2">
        <v>1.623</v>
      </c>
      <c r="BN107" s="2">
        <v>2.222</v>
      </c>
      <c r="BO107" s="2">
        <v>1.3720000000000001</v>
      </c>
      <c r="BP107" s="2">
        <v>1.407</v>
      </c>
      <c r="BQ107" s="4">
        <v>1.151</v>
      </c>
      <c r="BR107" s="4">
        <v>0.71922572734713019</v>
      </c>
      <c r="BS107" s="4">
        <v>0.1852191951759227</v>
      </c>
      <c r="BT107" s="74">
        <v>0.12524551290778055</v>
      </c>
      <c r="BU107" s="74">
        <v>3.1869793828119782E-2</v>
      </c>
      <c r="BV107" s="2"/>
    </row>
    <row r="108" spans="1:74">
      <c r="A108" t="s">
        <v>807</v>
      </c>
      <c r="B108" t="s">
        <v>1743</v>
      </c>
      <c r="C108" t="s">
        <v>1743</v>
      </c>
      <c r="D108">
        <v>204</v>
      </c>
      <c r="E108">
        <v>164</v>
      </c>
      <c r="F108" t="s">
        <v>636</v>
      </c>
      <c r="G108" s="2">
        <v>48.974499999999999</v>
      </c>
      <c r="H108" s="2">
        <v>0.60629999999999995</v>
      </c>
      <c r="I108" s="2">
        <v>13.984</v>
      </c>
      <c r="J108" s="2">
        <v>9.4654000000000007</v>
      </c>
      <c r="K108" s="2">
        <f t="shared" si="9"/>
        <v>8.0455900000000007</v>
      </c>
      <c r="L108" s="2">
        <f t="shared" si="10"/>
        <v>1.5793214682981089</v>
      </c>
      <c r="M108" s="2">
        <v>0.13237071880791293</v>
      </c>
      <c r="N108" s="2">
        <v>12.138999999999999</v>
      </c>
      <c r="O108" s="2">
        <v>13.2325</v>
      </c>
      <c r="P108" s="2">
        <v>1.54</v>
      </c>
      <c r="Q108" s="29">
        <v>4.0479661606731795E-4</v>
      </c>
      <c r="R108" s="29">
        <v>4.7050103846581009E-4</v>
      </c>
      <c r="S108" s="2">
        <v>100.07407071880792</v>
      </c>
      <c r="T108" s="4">
        <v>0.12522242331000003</v>
      </c>
      <c r="U108" s="4">
        <f t="shared" si="11"/>
        <v>4.1168619000000004E-2</v>
      </c>
      <c r="V108" s="2">
        <v>51.055999999999997</v>
      </c>
      <c r="W108" s="4">
        <v>0.18506170212765957</v>
      </c>
      <c r="X108" s="2">
        <v>5.9</v>
      </c>
      <c r="Y108" s="2">
        <v>1.1603153846153846</v>
      </c>
      <c r="Z108" s="2">
        <v>3.855</v>
      </c>
      <c r="AA108" s="2">
        <v>17.244</v>
      </c>
      <c r="AB108" s="2">
        <v>19.719000000000001</v>
      </c>
      <c r="AC108" s="2">
        <v>0.25700000000000001</v>
      </c>
      <c r="AD108" s="2">
        <v>99.376377086743048</v>
      </c>
      <c r="AE108" s="4">
        <v>0.888580450979637</v>
      </c>
      <c r="AF108" s="3">
        <v>411.68619000000001</v>
      </c>
      <c r="AG108" s="1">
        <v>77.330999999999989</v>
      </c>
      <c r="AH108" s="3">
        <v>770.89</v>
      </c>
      <c r="AI108" s="1">
        <v>16.68798</v>
      </c>
      <c r="AJ108" s="3"/>
      <c r="AK108" s="3"/>
      <c r="AL108" s="2"/>
      <c r="AM108" s="4"/>
      <c r="AN108" s="4"/>
      <c r="AO108" s="3">
        <v>205.34016000000003</v>
      </c>
      <c r="AP108" s="3">
        <v>336.04200000000003</v>
      </c>
      <c r="AQ108" s="1">
        <v>38.659999999999997</v>
      </c>
      <c r="AR108" s="3">
        <v>3329</v>
      </c>
      <c r="AS108" s="3">
        <v>194.45926930614999</v>
      </c>
      <c r="AT108" s="3">
        <v>422</v>
      </c>
      <c r="AU108" s="1">
        <v>42.347272367564415</v>
      </c>
      <c r="AV108" s="3">
        <v>171.95199328542327</v>
      </c>
      <c r="AW108" s="1">
        <v>120.3037582793952</v>
      </c>
      <c r="AX108" s="1">
        <v>58.828099930896265</v>
      </c>
      <c r="AY108" s="4">
        <v>0.4961828009462203</v>
      </c>
      <c r="AZ108" s="1">
        <v>102.6</v>
      </c>
      <c r="BA108" s="1">
        <v>12.29</v>
      </c>
      <c r="BB108" s="1">
        <v>23.6</v>
      </c>
      <c r="BC108" s="2">
        <v>1.099</v>
      </c>
      <c r="BD108" s="2">
        <v>1.0335103845531914</v>
      </c>
      <c r="BE108" s="83"/>
      <c r="BF108" s="2">
        <v>9.4689999999999994</v>
      </c>
      <c r="BG108" s="2">
        <v>9.0102588661054615</v>
      </c>
      <c r="BH108" s="2">
        <v>1.2669999999999999</v>
      </c>
      <c r="BI108" s="2">
        <v>3.4420000000000002</v>
      </c>
      <c r="BJ108" s="2">
        <v>3.27</v>
      </c>
      <c r="BK108" s="2">
        <v>1.1379999999999999</v>
      </c>
      <c r="BL108" s="4">
        <v>0.41899999999999998</v>
      </c>
      <c r="BM108" s="2">
        <v>1.4079999999999999</v>
      </c>
      <c r="BN108" s="2">
        <v>2.1549999999999998</v>
      </c>
      <c r="BO108" s="2">
        <v>1.208</v>
      </c>
      <c r="BP108" s="2">
        <v>1.417</v>
      </c>
      <c r="BQ108" s="4">
        <v>0.77</v>
      </c>
      <c r="BR108" s="4">
        <v>0.67673767655171746</v>
      </c>
      <c r="BS108" s="4">
        <v>0.15201379806009196</v>
      </c>
      <c r="BT108" s="74">
        <v>6.3482993786539862E-2</v>
      </c>
      <c r="BU108" s="74">
        <v>1.9019435344968045E-2</v>
      </c>
      <c r="BV108" s="2"/>
    </row>
    <row r="109" spans="1:74">
      <c r="A109" t="s">
        <v>702</v>
      </c>
      <c r="B109" t="s">
        <v>1779</v>
      </c>
      <c r="C109" t="s">
        <v>1779</v>
      </c>
      <c r="D109">
        <v>723</v>
      </c>
      <c r="E109">
        <v>646</v>
      </c>
      <c r="F109" t="s">
        <v>636</v>
      </c>
      <c r="G109" s="2">
        <v>48.983499999999999</v>
      </c>
      <c r="H109" s="2">
        <v>0.6794</v>
      </c>
      <c r="I109" s="2">
        <v>14.577000000000002</v>
      </c>
      <c r="J109" s="2">
        <v>10.235800000000001</v>
      </c>
      <c r="K109" s="2">
        <f t="shared" si="9"/>
        <v>8.7004300000000008</v>
      </c>
      <c r="L109" s="2">
        <f t="shared" si="10"/>
        <v>1.707864293659622</v>
      </c>
      <c r="M109" s="2">
        <v>0.14887035932089659</v>
      </c>
      <c r="N109" s="2">
        <v>10.675000000000001</v>
      </c>
      <c r="O109" s="2">
        <v>12.9435</v>
      </c>
      <c r="P109" s="2">
        <v>1.538</v>
      </c>
      <c r="Q109" s="29">
        <v>8.6405180950432253E-4</v>
      </c>
      <c r="R109" s="29">
        <v>5.8647219286890628E-4</v>
      </c>
      <c r="S109" s="2">
        <v>99.781070359320893</v>
      </c>
      <c r="T109" s="4">
        <v>0.15294340611000001</v>
      </c>
      <c r="U109" s="4">
        <f t="shared" si="11"/>
        <v>4.9477757999999997E-2</v>
      </c>
      <c r="V109" s="2">
        <v>40.085000000000001</v>
      </c>
      <c r="W109">
        <v>3.7000000000000002E-3</v>
      </c>
      <c r="X109" s="4">
        <v>7.5999999999999998E-2</v>
      </c>
      <c r="Z109" s="2">
        <v>11.015000000000001</v>
      </c>
      <c r="AA109" s="2">
        <v>48.154000000000003</v>
      </c>
      <c r="AB109" s="4">
        <v>0.255</v>
      </c>
      <c r="AD109" s="2">
        <v>99.588700000000003</v>
      </c>
      <c r="AE109" s="4">
        <v>0.88628823720991312</v>
      </c>
      <c r="AF109" s="3">
        <v>494.77758</v>
      </c>
      <c r="AG109" s="1">
        <v>97.893000000000001</v>
      </c>
      <c r="AH109" s="3">
        <v>973.02099999999996</v>
      </c>
      <c r="AI109" s="1">
        <v>42.78069</v>
      </c>
      <c r="AJ109" s="3"/>
      <c r="AK109" s="74">
        <f>IF(AJ109="",AF109/10000,AJ109/10000)</f>
        <v>4.9477757999999997E-2</v>
      </c>
      <c r="AL109" s="2">
        <v>2.2829111000000002</v>
      </c>
      <c r="AM109" s="4">
        <v>0.13339171999999999</v>
      </c>
      <c r="AN109" s="4">
        <v>0.65294184</v>
      </c>
      <c r="AO109" s="3">
        <v>255.95330099999998</v>
      </c>
      <c r="AP109" s="3">
        <v>717.29280000000006</v>
      </c>
      <c r="AQ109" s="1">
        <v>39.9</v>
      </c>
      <c r="AR109" s="3">
        <v>3570</v>
      </c>
      <c r="AS109" s="3">
        <v>198.05849636345744</v>
      </c>
      <c r="AT109" s="3">
        <v>403</v>
      </c>
      <c r="AU109" s="1">
        <v>44.660281635586983</v>
      </c>
      <c r="AV109" s="3">
        <v>150.16683141184299</v>
      </c>
      <c r="AW109" s="1">
        <v>130.97957150575485</v>
      </c>
      <c r="AX109" s="1">
        <v>63.903694374791932</v>
      </c>
      <c r="AY109" s="4">
        <v>1.2545259912699458</v>
      </c>
      <c r="AZ109" s="1">
        <v>91.83</v>
      </c>
      <c r="BA109" s="1">
        <v>13.6</v>
      </c>
      <c r="BB109" s="1">
        <v>24.11</v>
      </c>
      <c r="BC109" s="2">
        <v>1.821</v>
      </c>
      <c r="BD109" s="2">
        <v>1.6198373726611461</v>
      </c>
      <c r="BE109" s="83">
        <v>1.8073271353863943E-2</v>
      </c>
      <c r="BF109" s="2">
        <v>17.68</v>
      </c>
      <c r="BG109" s="2">
        <v>17.598151856621588</v>
      </c>
      <c r="BH109" s="2">
        <v>1.829</v>
      </c>
      <c r="BI109" s="2">
        <v>4.4740000000000002</v>
      </c>
      <c r="BJ109" s="2">
        <v>3.544</v>
      </c>
      <c r="BK109" s="2">
        <v>1.153</v>
      </c>
      <c r="BL109" s="4">
        <v>0.441</v>
      </c>
      <c r="BM109" s="2">
        <v>1.651</v>
      </c>
      <c r="BN109" s="2">
        <v>2.2709999999999999</v>
      </c>
      <c r="BO109" s="2">
        <v>1.419</v>
      </c>
      <c r="BP109" s="2">
        <v>1.415</v>
      </c>
      <c r="BQ109" s="4">
        <v>0.93100000000000005</v>
      </c>
      <c r="BR109" s="4">
        <v>0.6996312449622778</v>
      </c>
      <c r="BS109" s="4">
        <v>0.20709895357898764</v>
      </c>
      <c r="BT109" s="74">
        <v>0.11782977331006475</v>
      </c>
      <c r="BU109" s="74">
        <v>3.7910866793466981E-2</v>
      </c>
      <c r="BV109" s="2"/>
    </row>
    <row r="110" spans="1:74">
      <c r="A110" t="s">
        <v>803</v>
      </c>
      <c r="B110" t="s">
        <v>1807</v>
      </c>
      <c r="C110" t="s">
        <v>1807</v>
      </c>
      <c r="D110">
        <v>151</v>
      </c>
      <c r="E110">
        <v>96</v>
      </c>
      <c r="F110" t="s">
        <v>636</v>
      </c>
      <c r="G110" s="2">
        <v>48.9895</v>
      </c>
      <c r="H110" s="2">
        <v>0.35260000000000002</v>
      </c>
      <c r="I110" s="2">
        <v>14.318999999999999</v>
      </c>
      <c r="J110" s="2">
        <v>9.1953999999999994</v>
      </c>
      <c r="K110" s="2">
        <f t="shared" si="9"/>
        <v>7.8160899999999991</v>
      </c>
      <c r="L110" s="2">
        <f t="shared" si="10"/>
        <v>1.5342714126807562</v>
      </c>
      <c r="M110" s="2">
        <v>0.12494123812760444</v>
      </c>
      <c r="N110" s="2">
        <v>11.694000000000001</v>
      </c>
      <c r="O110" s="2">
        <v>12.6435</v>
      </c>
      <c r="P110" s="2">
        <v>1.5549999999999999</v>
      </c>
      <c r="Q110" s="29"/>
      <c r="R110" s="29"/>
      <c r="S110" s="2">
        <v>98.873941238127628</v>
      </c>
      <c r="T110" s="4">
        <v>0.13166559458999999</v>
      </c>
      <c r="U110" s="4">
        <f t="shared" si="11"/>
        <v>5.9928149999999993E-2</v>
      </c>
      <c r="V110" s="2">
        <v>52.26</v>
      </c>
      <c r="W110" s="4">
        <v>7.9000000000000001E-2</v>
      </c>
      <c r="X110" s="2">
        <v>4.7729999999999997</v>
      </c>
      <c r="Y110" s="2">
        <v>0.95599999999999996</v>
      </c>
      <c r="Z110" s="2">
        <v>3.714</v>
      </c>
      <c r="AA110" s="2">
        <v>18.218</v>
      </c>
      <c r="AB110" s="2">
        <v>19.736000000000001</v>
      </c>
      <c r="AC110" s="2">
        <v>0.23100000000000001</v>
      </c>
      <c r="AD110" s="2">
        <v>99.966999999999999</v>
      </c>
      <c r="AE110" s="4">
        <v>0.89738766485847243</v>
      </c>
      <c r="AF110" s="3">
        <v>599.28149999999994</v>
      </c>
      <c r="AG110" s="1">
        <v>59.451000000000001</v>
      </c>
      <c r="AH110" s="3">
        <v>803.66800000000001</v>
      </c>
      <c r="AI110" s="1">
        <v>26.271989999999999</v>
      </c>
      <c r="AJ110" s="3"/>
      <c r="AK110" s="3"/>
      <c r="AL110" s="2"/>
      <c r="AM110" s="4"/>
      <c r="AN110" s="4"/>
      <c r="AO110" s="3"/>
      <c r="AP110" s="3"/>
      <c r="AQ110" s="1"/>
      <c r="AR110" s="3"/>
      <c r="AS110" s="3">
        <v>172.80991136345091</v>
      </c>
      <c r="AT110" s="3"/>
      <c r="AU110" s="1">
        <v>41.408369267591773</v>
      </c>
      <c r="AV110" s="3">
        <v>127.18952157645667</v>
      </c>
      <c r="AW110" s="1">
        <v>76.888815577412771</v>
      </c>
      <c r="AX110" s="1">
        <v>60.472668084629056</v>
      </c>
      <c r="AY110" s="4">
        <v>0.66983257928997864</v>
      </c>
      <c r="AZ110" s="1"/>
      <c r="BA110" s="1"/>
      <c r="BB110" s="1"/>
      <c r="BC110" s="84"/>
      <c r="BD110" s="2">
        <v>1.3635862120285998</v>
      </c>
      <c r="BE110" s="83"/>
      <c r="BF110" s="2">
        <v>11.349823738753832</v>
      </c>
      <c r="BG110" s="2">
        <v>11.349823738753832</v>
      </c>
      <c r="BH110" s="2"/>
      <c r="BI110" s="2"/>
      <c r="BJ110" s="2"/>
      <c r="BK110" s="2"/>
      <c r="BL110" s="4"/>
      <c r="BM110" s="2"/>
      <c r="BN110" s="2"/>
      <c r="BO110" s="2"/>
      <c r="BP110" s="2"/>
      <c r="BQ110" s="4"/>
      <c r="BR110" s="4">
        <v>0.68487896414667171</v>
      </c>
      <c r="BS110" s="4">
        <v>0.15846286139020799</v>
      </c>
      <c r="BT110" s="74">
        <v>8.9936460096058754E-2</v>
      </c>
      <c r="BU110" s="74">
        <v>2.9417816002856118E-2</v>
      </c>
      <c r="BV110" s="2"/>
    </row>
    <row r="111" spans="1:74">
      <c r="A111" t="s">
        <v>767</v>
      </c>
      <c r="B111" t="s">
        <v>1750</v>
      </c>
      <c r="C111" t="s">
        <v>1750</v>
      </c>
      <c r="D111">
        <v>525</v>
      </c>
      <c r="E111">
        <v>230</v>
      </c>
      <c r="F111" t="s">
        <v>636</v>
      </c>
      <c r="G111" s="2">
        <v>48.991</v>
      </c>
      <c r="H111" s="2">
        <v>0.43430000000000002</v>
      </c>
      <c r="I111" s="2">
        <v>13.551</v>
      </c>
      <c r="J111" s="2">
        <v>9.3520000000000003</v>
      </c>
      <c r="K111" s="2">
        <f t="shared" si="9"/>
        <v>7.9492000000000003</v>
      </c>
      <c r="L111" s="2">
        <f t="shared" si="10"/>
        <v>1.5604004449388209</v>
      </c>
      <c r="M111" s="2">
        <v>0.14307896784636909</v>
      </c>
      <c r="N111" s="2">
        <v>12.21</v>
      </c>
      <c r="O111" s="2">
        <v>13.099</v>
      </c>
      <c r="P111" s="2">
        <v>1.4319999999999999</v>
      </c>
      <c r="Q111" s="29">
        <v>3.7592810599007624E-4</v>
      </c>
      <c r="R111" s="29">
        <v>4.5322482845964356E-4</v>
      </c>
      <c r="S111" s="2">
        <v>99.212378967846377</v>
      </c>
      <c r="T111" s="4">
        <v>0.12062949651000002</v>
      </c>
      <c r="U111" s="4">
        <f t="shared" si="11"/>
        <v>4.2043974000000005E-2</v>
      </c>
      <c r="V111" s="2">
        <v>51.621000000000002</v>
      </c>
      <c r="W111" s="4">
        <v>0.14741063829787235</v>
      </c>
      <c r="X111" s="2">
        <v>5.0570000000000004</v>
      </c>
      <c r="Y111" s="2">
        <v>1.2031384615384617</v>
      </c>
      <c r="Z111" s="2">
        <v>3.56</v>
      </c>
      <c r="AA111" s="2">
        <v>17.594000000000001</v>
      </c>
      <c r="AB111" s="2">
        <v>20.023</v>
      </c>
      <c r="AC111" s="2">
        <v>0.21299999999999999</v>
      </c>
      <c r="AD111" s="2">
        <v>99.418549099836326</v>
      </c>
      <c r="AE111" s="4">
        <v>0.89807593352898119</v>
      </c>
      <c r="AF111" s="3">
        <v>420.43974000000003</v>
      </c>
      <c r="AG111" s="1">
        <v>47.829000000000001</v>
      </c>
      <c r="AH111" s="3">
        <v>790.31400000000008</v>
      </c>
      <c r="AI111" s="1">
        <v>18.869220000000002</v>
      </c>
      <c r="AJ111" s="3"/>
      <c r="AK111" s="3"/>
      <c r="AL111" s="2">
        <v>1.8215692000000001</v>
      </c>
      <c r="AM111" s="4">
        <v>9.5726400000000003E-2</v>
      </c>
      <c r="AN111" s="4">
        <v>0.46686021</v>
      </c>
      <c r="AO111" s="3">
        <v>197.80032599999998</v>
      </c>
      <c r="AP111" s="3">
        <v>312.07679999999999</v>
      </c>
      <c r="AQ111" s="1">
        <v>35.47</v>
      </c>
      <c r="AR111" s="3">
        <v>2840</v>
      </c>
      <c r="AS111" s="3">
        <v>200.66688937225939</v>
      </c>
      <c r="AT111" s="3">
        <v>516</v>
      </c>
      <c r="AU111" s="1">
        <v>48.728832704696018</v>
      </c>
      <c r="AV111" s="3">
        <v>200.62052049890914</v>
      </c>
      <c r="AW111" s="1">
        <v>108.28942630635906</v>
      </c>
      <c r="AX111" s="1">
        <v>62.484974752603549</v>
      </c>
      <c r="AY111" s="4">
        <v>0.60798568574681666</v>
      </c>
      <c r="AZ111" s="1">
        <v>79.27</v>
      </c>
      <c r="BA111" s="1">
        <v>11.64</v>
      </c>
      <c r="BB111" s="1">
        <v>18.940000000000001</v>
      </c>
      <c r="BC111" s="2">
        <v>0.95599999999999996</v>
      </c>
      <c r="BD111" s="2">
        <v>0.85734101400028029</v>
      </c>
      <c r="BE111" s="83"/>
      <c r="BF111" s="2">
        <v>9.4960000000000004</v>
      </c>
      <c r="BG111" s="2">
        <v>9.4445941659901376</v>
      </c>
      <c r="BH111" s="2">
        <v>1.101</v>
      </c>
      <c r="BI111" s="2">
        <v>2.8239999999999998</v>
      </c>
      <c r="BJ111" s="2">
        <v>2.78</v>
      </c>
      <c r="BK111" s="2">
        <v>1.0920000000000001</v>
      </c>
      <c r="BL111" s="4">
        <v>0.318</v>
      </c>
      <c r="BM111" s="2">
        <v>1.254</v>
      </c>
      <c r="BN111" s="2">
        <v>1.948</v>
      </c>
      <c r="BO111" s="2">
        <v>1.0620000000000001</v>
      </c>
      <c r="BP111" s="2">
        <v>1.323</v>
      </c>
      <c r="BQ111" s="4">
        <v>0.57299999999999995</v>
      </c>
      <c r="BR111" s="4">
        <v>0.56056299935585086</v>
      </c>
      <c r="BS111" s="4">
        <v>0.13410580921927892</v>
      </c>
      <c r="BT111" s="74">
        <v>5.7611395245770164E-2</v>
      </c>
      <c r="BU111" s="74">
        <v>2.0188750288534497E-2</v>
      </c>
      <c r="BV111" s="2"/>
    </row>
    <row r="112" spans="1:74">
      <c r="A112" t="s">
        <v>731</v>
      </c>
      <c r="B112" t="s">
        <v>1840</v>
      </c>
      <c r="C112" t="s">
        <v>1840</v>
      </c>
      <c r="D112">
        <v>505</v>
      </c>
      <c r="E112">
        <v>453</v>
      </c>
      <c r="F112">
        <v>60</v>
      </c>
      <c r="G112" s="2">
        <v>48.9925</v>
      </c>
      <c r="H112" s="2">
        <v>0.65359999999999996</v>
      </c>
      <c r="I112" s="2">
        <v>14.565</v>
      </c>
      <c r="J112" s="2">
        <v>10.0198</v>
      </c>
      <c r="K112" s="2">
        <f t="shared" si="9"/>
        <v>8.5168300000000006</v>
      </c>
      <c r="L112" s="2">
        <f t="shared" si="10"/>
        <v>1.6718242491657396</v>
      </c>
      <c r="M112" s="2">
        <v>0.15555164908617211</v>
      </c>
      <c r="N112" s="2">
        <v>10.456</v>
      </c>
      <c r="O112" s="2">
        <v>13.0185</v>
      </c>
      <c r="P112" s="2">
        <v>1.4550000000000001</v>
      </c>
      <c r="Q112" s="29">
        <v>1.4388721111054273E-3</v>
      </c>
      <c r="R112" s="29">
        <v>6.7156671662268368E-4</v>
      </c>
      <c r="S112" s="2">
        <v>99.315951649086188</v>
      </c>
      <c r="T112" s="4">
        <v>0.13212640476000001</v>
      </c>
      <c r="U112" s="4">
        <f t="shared" si="11"/>
        <v>0.127</v>
      </c>
      <c r="V112" s="2">
        <v>40.334000000000003</v>
      </c>
      <c r="W112">
        <v>2.8E-3</v>
      </c>
      <c r="X112" s="4">
        <v>7.0999999999999994E-2</v>
      </c>
      <c r="Z112" s="2">
        <v>11.170999999999999</v>
      </c>
      <c r="AA112" s="2">
        <v>48.723999999999997</v>
      </c>
      <c r="AB112" s="4">
        <v>0.26700000000000002</v>
      </c>
      <c r="AD112" s="2">
        <v>100.56979999999999</v>
      </c>
      <c r="AE112" s="4">
        <v>0.88605667405557775</v>
      </c>
      <c r="AF112" s="3">
        <v>749.30388000000005</v>
      </c>
      <c r="AG112" s="1">
        <v>87.165000000000006</v>
      </c>
      <c r="AH112" s="3">
        <v>908.072</v>
      </c>
      <c r="AI112" s="1">
        <v>62.874989999999997</v>
      </c>
      <c r="AJ112" s="3">
        <v>1270</v>
      </c>
      <c r="AK112" s="74">
        <f>IF(AJ112="",AF112/10000,AJ112/10000)</f>
        <v>0.127</v>
      </c>
      <c r="AL112" s="2">
        <v>2.679799</v>
      </c>
      <c r="AM112" s="4">
        <v>0.14869932</v>
      </c>
      <c r="AN112" s="4">
        <v>0.72827474999999997</v>
      </c>
      <c r="AO112" s="3">
        <v>293.09099400000002</v>
      </c>
      <c r="AP112" s="3">
        <v>1194.48</v>
      </c>
      <c r="AQ112" s="1">
        <v>41.38</v>
      </c>
      <c r="AR112" s="3">
        <v>3474</v>
      </c>
      <c r="AS112" s="3">
        <v>214.71982730677672</v>
      </c>
      <c r="AT112" s="3">
        <v>321</v>
      </c>
      <c r="AU112" s="1">
        <v>49.804416861878138</v>
      </c>
      <c r="AV112" s="3">
        <v>137.94472388936356</v>
      </c>
      <c r="AW112" s="1">
        <v>164.82342860642453</v>
      </c>
      <c r="AX112" s="1">
        <v>66.739244505101027</v>
      </c>
      <c r="AY112" s="4">
        <v>2.1056426865681384</v>
      </c>
      <c r="AZ112" s="1">
        <v>126.9</v>
      </c>
      <c r="BA112" s="1">
        <v>12.88</v>
      </c>
      <c r="BB112" s="1">
        <v>31.15</v>
      </c>
      <c r="BC112" s="2">
        <v>2.835</v>
      </c>
      <c r="BD112" s="2">
        <v>2.7096148046141768</v>
      </c>
      <c r="BE112" s="83">
        <v>2.7508946335567431E-2</v>
      </c>
      <c r="BF112" s="2">
        <v>26.72</v>
      </c>
      <c r="BG112" s="2">
        <v>26.975073043784967</v>
      </c>
      <c r="BH112" s="2">
        <v>2.9860000000000002</v>
      </c>
      <c r="BI112" s="2">
        <v>6.9740000000000002</v>
      </c>
      <c r="BJ112" s="2">
        <v>4.7290000000000001</v>
      </c>
      <c r="BK112" s="2">
        <v>1.431</v>
      </c>
      <c r="BL112" s="4">
        <v>0.40500000000000003</v>
      </c>
      <c r="BM112" s="2">
        <v>1.494</v>
      </c>
      <c r="BN112" s="2">
        <v>2.1589999999999998</v>
      </c>
      <c r="BO112" s="2">
        <v>1.323</v>
      </c>
      <c r="BP112" s="2">
        <v>1.476</v>
      </c>
      <c r="BQ112" s="4">
        <v>0.89900000000000002</v>
      </c>
      <c r="BR112" s="4">
        <v>0.77278205788257637</v>
      </c>
      <c r="BS112" s="4">
        <v>0.49364714164883533</v>
      </c>
      <c r="BT112" s="74">
        <v>0.1988642757923296</v>
      </c>
      <c r="BU112" s="74">
        <v>5.8568796140686386E-2</v>
      </c>
      <c r="BV112" s="2"/>
    </row>
    <row r="113" spans="1:74">
      <c r="A113" t="s">
        <v>783</v>
      </c>
      <c r="B113" t="s">
        <v>1718</v>
      </c>
      <c r="C113" t="s">
        <v>1718</v>
      </c>
      <c r="D113">
        <v>621</v>
      </c>
      <c r="E113">
        <v>143</v>
      </c>
      <c r="F113" t="s">
        <v>636</v>
      </c>
      <c r="G113" s="2">
        <v>49.009</v>
      </c>
      <c r="H113" s="2">
        <v>0.50739999999999996</v>
      </c>
      <c r="I113" s="2">
        <v>13.391</v>
      </c>
      <c r="J113" s="2">
        <v>9.4708000000000006</v>
      </c>
      <c r="K113" s="2">
        <f t="shared" si="9"/>
        <v>8.050180000000001</v>
      </c>
      <c r="L113" s="2">
        <f t="shared" si="10"/>
        <v>1.5802224694104561</v>
      </c>
      <c r="M113" s="2">
        <v>0.13505666682741971</v>
      </c>
      <c r="N113" s="2">
        <v>12.067</v>
      </c>
      <c r="O113" s="2">
        <v>12.919</v>
      </c>
      <c r="P113" s="2">
        <v>1.367</v>
      </c>
      <c r="Q113" s="29">
        <v>3.0717187536446875E-4</v>
      </c>
      <c r="R113" s="29">
        <v>3.9753661960997936E-4</v>
      </c>
      <c r="S113" s="2">
        <v>98.866256666827411</v>
      </c>
      <c r="T113" s="4">
        <v>0.10918122576</v>
      </c>
      <c r="U113" s="4">
        <f t="shared" si="11"/>
        <v>2.8940582999999999E-2</v>
      </c>
      <c r="V113" s="2">
        <v>52.834000000000003</v>
      </c>
      <c r="W113" s="4">
        <v>7.3957446808510643E-2</v>
      </c>
      <c r="X113" s="2">
        <v>3.996</v>
      </c>
      <c r="Y113" s="2">
        <v>1.1164692307692308</v>
      </c>
      <c r="Z113" s="2">
        <v>3.3220000000000001</v>
      </c>
      <c r="AA113" s="2">
        <v>18.571999999999999</v>
      </c>
      <c r="AB113" s="2">
        <v>19.873000000000001</v>
      </c>
      <c r="AC113" s="2">
        <v>0.159</v>
      </c>
      <c r="AD113" s="2">
        <v>99.946426677577762</v>
      </c>
      <c r="AE113" s="4">
        <v>0.90882047420550971</v>
      </c>
      <c r="AF113" s="3">
        <v>289.40582999999998</v>
      </c>
      <c r="AG113" s="1">
        <v>47.829000000000001</v>
      </c>
      <c r="AH113" s="3">
        <v>769.06899999999996</v>
      </c>
      <c r="AI113" s="1">
        <v>12.76623</v>
      </c>
      <c r="AJ113" s="3"/>
      <c r="AK113" s="3"/>
      <c r="AL113" s="2"/>
      <c r="AM113" s="4"/>
      <c r="AN113" s="4"/>
      <c r="AO113" s="3">
        <v>173.49639300000001</v>
      </c>
      <c r="AP113" s="3">
        <v>254.99880000000002</v>
      </c>
      <c r="AQ113" s="1">
        <v>37</v>
      </c>
      <c r="AR113" s="3">
        <v>2707</v>
      </c>
      <c r="AS113" s="3">
        <v>180.41302696300014</v>
      </c>
      <c r="AT113" s="3">
        <v>496</v>
      </c>
      <c r="AU113" s="1">
        <v>45.559609803653863</v>
      </c>
      <c r="AV113" s="3">
        <v>180.53712086944606</v>
      </c>
      <c r="AW113" s="1">
        <v>98.95734162061683</v>
      </c>
      <c r="AX113" s="1">
        <v>59.961598312156276</v>
      </c>
      <c r="AY113" s="4">
        <v>0.39983811048527151</v>
      </c>
      <c r="AZ113" s="1">
        <v>80.849999999999994</v>
      </c>
      <c r="BA113" s="1">
        <v>11.04</v>
      </c>
      <c r="BB113" s="1">
        <v>19.91</v>
      </c>
      <c r="BC113" s="2">
        <v>0.81699999999999995</v>
      </c>
      <c r="BD113" s="2">
        <v>0.67075314362895821</v>
      </c>
      <c r="BE113" s="83"/>
      <c r="BF113" s="2">
        <v>7.1609999999999996</v>
      </c>
      <c r="BG113" s="2">
        <v>6.2711534081542863</v>
      </c>
      <c r="BH113" s="2">
        <v>0.9</v>
      </c>
      <c r="BI113" s="2">
        <v>2.3980000000000001</v>
      </c>
      <c r="BJ113" s="2">
        <v>2.601</v>
      </c>
      <c r="BK113" s="2">
        <v>0.96699999999999997</v>
      </c>
      <c r="BL113" s="4">
        <v>0.29899999999999999</v>
      </c>
      <c r="BM113" s="2">
        <v>1.194</v>
      </c>
      <c r="BN113" s="2">
        <v>1.7769999999999999</v>
      </c>
      <c r="BO113" s="2">
        <v>1.0669999999999999</v>
      </c>
      <c r="BP113" s="2">
        <v>1.2529999999999999</v>
      </c>
      <c r="BQ113" s="4">
        <v>0.63900000000000001</v>
      </c>
      <c r="BR113" s="4">
        <v>0.54243757175874163</v>
      </c>
      <c r="BS113" s="4">
        <v>0.10930867184087938</v>
      </c>
      <c r="BT113" s="74">
        <v>4.3885882645499294E-2</v>
      </c>
      <c r="BU113" s="74">
        <v>1.4404195779443721E-2</v>
      </c>
      <c r="BV113" s="2"/>
    </row>
    <row r="114" spans="1:74">
      <c r="A114" t="s">
        <v>799</v>
      </c>
      <c r="B114" t="s">
        <v>1741</v>
      </c>
      <c r="C114" t="s">
        <v>1741</v>
      </c>
      <c r="D114">
        <v>307</v>
      </c>
      <c r="E114">
        <v>104</v>
      </c>
      <c r="F114" t="s">
        <v>636</v>
      </c>
      <c r="G114" s="2">
        <v>49.012</v>
      </c>
      <c r="H114" s="2">
        <v>0.7911999999999999</v>
      </c>
      <c r="I114" s="2">
        <v>12.273999999999999</v>
      </c>
      <c r="J114" s="2">
        <v>10.6084</v>
      </c>
      <c r="K114" s="2">
        <f t="shared" si="9"/>
        <v>9.0171399999999995</v>
      </c>
      <c r="L114" s="2">
        <f t="shared" si="10"/>
        <v>1.7700333704115683</v>
      </c>
      <c r="M114" s="2">
        <v>0.14908008902730804</v>
      </c>
      <c r="N114" s="2">
        <v>11.112</v>
      </c>
      <c r="O114" s="2">
        <v>13.416</v>
      </c>
      <c r="P114" s="2">
        <v>1.6519999999999999</v>
      </c>
      <c r="Q114" s="29"/>
      <c r="R114" s="29"/>
      <c r="S114" s="2">
        <v>99.014680089027308</v>
      </c>
      <c r="T114" s="4">
        <v>0.14320919484000003</v>
      </c>
      <c r="U114" s="4">
        <f t="shared" si="11"/>
        <v>3.9956588999999994E-2</v>
      </c>
      <c r="V114" s="2">
        <v>51.554000000000002</v>
      </c>
      <c r="W114" s="4">
        <v>0.107</v>
      </c>
      <c r="X114" s="2">
        <v>5.0990000000000002</v>
      </c>
      <c r="Y114" s="2">
        <v>1.1599999999999999</v>
      </c>
      <c r="Z114" s="2">
        <v>3.431</v>
      </c>
      <c r="AA114" s="2">
        <v>17.827999999999999</v>
      </c>
      <c r="AB114" s="2">
        <v>19.992000000000001</v>
      </c>
      <c r="AC114" s="2">
        <v>0.19600000000000001</v>
      </c>
      <c r="AD114" s="2">
        <v>99.367000000000004</v>
      </c>
      <c r="AE114" s="4">
        <v>0.90257312671807599</v>
      </c>
      <c r="AF114" s="3">
        <v>399.56588999999997</v>
      </c>
      <c r="AG114" s="1">
        <v>120.69</v>
      </c>
      <c r="AH114" s="3">
        <v>910.5</v>
      </c>
      <c r="AI114" s="1">
        <v>27.601649999999996</v>
      </c>
      <c r="AJ114" s="3"/>
      <c r="AK114" s="3"/>
      <c r="AL114" s="2"/>
      <c r="AM114" s="4"/>
      <c r="AN114" s="4"/>
      <c r="AO114" s="3"/>
      <c r="AP114" s="3"/>
      <c r="AQ114" s="1"/>
      <c r="AR114" s="3"/>
      <c r="AS114" s="3">
        <v>255.14214816834047</v>
      </c>
      <c r="AT114" s="3"/>
      <c r="AU114" s="1">
        <v>41.301727235153422</v>
      </c>
      <c r="AV114" s="3">
        <v>123.71988486831236</v>
      </c>
      <c r="AW114" s="1">
        <v>115.4687349037238</v>
      </c>
      <c r="AX114" s="1">
        <v>69.012439645891064</v>
      </c>
      <c r="AY114" s="4">
        <v>0.77898728948313367</v>
      </c>
      <c r="AZ114" s="1"/>
      <c r="BA114" s="1"/>
      <c r="BB114" s="1"/>
      <c r="BC114" s="84"/>
      <c r="BD114" s="2">
        <v>1.3543695441949712</v>
      </c>
      <c r="BE114" s="83"/>
      <c r="BF114" s="2">
        <v>13.482385202895037</v>
      </c>
      <c r="BG114" s="2">
        <v>13.482385202895037</v>
      </c>
      <c r="BH114" s="2"/>
      <c r="BI114" s="2"/>
      <c r="BJ114" s="2"/>
      <c r="BK114" s="2"/>
      <c r="BL114" s="4"/>
      <c r="BM114" s="2"/>
      <c r="BN114" s="2"/>
      <c r="BO114" s="2"/>
      <c r="BP114" s="2"/>
      <c r="BQ114" s="4"/>
      <c r="BR114" s="4">
        <v>0.84473210892803463</v>
      </c>
      <c r="BS114" s="4">
        <v>0.2091693271984805</v>
      </c>
      <c r="BT114" s="74">
        <v>8.8912455818393688E-2</v>
      </c>
      <c r="BU114" s="74">
        <v>2.5685194782967217E-2</v>
      </c>
      <c r="BV114" s="2"/>
    </row>
    <row r="115" spans="1:74">
      <c r="A115" t="s">
        <v>744</v>
      </c>
      <c r="B115" t="s">
        <v>1796</v>
      </c>
      <c r="C115" t="s">
        <v>1796</v>
      </c>
      <c r="D115">
        <v>497</v>
      </c>
      <c r="E115">
        <v>495</v>
      </c>
      <c r="F115" t="s">
        <v>636</v>
      </c>
      <c r="G115" s="2">
        <v>49.024000000000001</v>
      </c>
      <c r="H115" s="2">
        <v>0.8256</v>
      </c>
      <c r="I115" s="2">
        <v>13.773</v>
      </c>
      <c r="J115" s="2">
        <v>10.1692</v>
      </c>
      <c r="K115" s="2">
        <f t="shared" si="9"/>
        <v>8.6438199999999998</v>
      </c>
      <c r="L115" s="2">
        <f t="shared" si="10"/>
        <v>1.6967519466073413</v>
      </c>
      <c r="M115" s="2">
        <v>0.16257181465193135</v>
      </c>
      <c r="N115" s="2">
        <v>10.768000000000001</v>
      </c>
      <c r="O115" s="2">
        <v>13.025</v>
      </c>
      <c r="P115" s="2">
        <v>1.7010000000000001</v>
      </c>
      <c r="Q115" s="29">
        <v>7.3291409811243537E-4</v>
      </c>
      <c r="R115" s="29">
        <v>4.942098798572512E-4</v>
      </c>
      <c r="S115" s="2">
        <v>99.448371814651935</v>
      </c>
      <c r="T115" s="4">
        <v>0.19363645116</v>
      </c>
      <c r="U115" s="4">
        <f t="shared" si="11"/>
        <v>5.5914984000000001E-2</v>
      </c>
      <c r="V115" s="2">
        <v>40.622</v>
      </c>
      <c r="W115">
        <v>2.7000000000000001E-3</v>
      </c>
      <c r="X115" s="4">
        <v>4.5999999999999999E-2</v>
      </c>
      <c r="Z115" s="2">
        <v>9.9629999999999992</v>
      </c>
      <c r="AA115" s="2">
        <v>49.357999999999997</v>
      </c>
      <c r="AB115" s="4">
        <v>0.27900000000000003</v>
      </c>
      <c r="AD115" s="2">
        <v>100.27069999999999</v>
      </c>
      <c r="AE115" s="4">
        <v>0.8982976235455109</v>
      </c>
      <c r="AF115" s="3">
        <v>559.14984000000004</v>
      </c>
      <c r="AG115" s="1">
        <v>123.81900000000002</v>
      </c>
      <c r="AH115" s="3">
        <v>916.57</v>
      </c>
      <c r="AI115" s="1">
        <v>24.9498</v>
      </c>
      <c r="AJ115" s="3"/>
      <c r="AK115" s="74">
        <f>IF(AJ115="",AF115/10000,AJ115/10000)</f>
        <v>5.5914984000000001E-2</v>
      </c>
      <c r="AL115" s="2">
        <v>3.4482890000000004</v>
      </c>
      <c r="AM115" s="4">
        <v>0.1874642</v>
      </c>
      <c r="AN115" s="4">
        <v>0.57540074999999991</v>
      </c>
      <c r="AO115" s="3">
        <v>215.68737899999999</v>
      </c>
      <c r="AP115" s="3">
        <v>608.42880000000002</v>
      </c>
      <c r="AQ115" s="1">
        <v>42.61</v>
      </c>
      <c r="AR115" s="3">
        <v>4281</v>
      </c>
      <c r="AS115" s="3">
        <v>249.52562958092827</v>
      </c>
      <c r="AT115" s="3">
        <v>642</v>
      </c>
      <c r="AU115" s="1">
        <v>47.968277496895276</v>
      </c>
      <c r="AV115" s="3">
        <v>152.52527914556151</v>
      </c>
      <c r="AW115" s="1">
        <v>126.03824957350859</v>
      </c>
      <c r="AX115" s="1">
        <v>72.65984073496108</v>
      </c>
      <c r="AY115" s="4">
        <v>0.79779277215524191</v>
      </c>
      <c r="AZ115" s="1">
        <v>95.35</v>
      </c>
      <c r="BA115" s="1">
        <v>15.9</v>
      </c>
      <c r="BB115" s="1">
        <v>26.58</v>
      </c>
      <c r="BC115" s="2">
        <v>1.47</v>
      </c>
      <c r="BD115" s="2">
        <v>1.2155820344309998</v>
      </c>
      <c r="BE115" s="83">
        <v>9.9023959264332353E-3</v>
      </c>
      <c r="BF115" s="2">
        <v>13.34</v>
      </c>
      <c r="BG115" s="2">
        <v>13.680408486262138</v>
      </c>
      <c r="BH115" s="2">
        <v>1.6919999999999999</v>
      </c>
      <c r="BI115" s="2">
        <v>4.5540000000000003</v>
      </c>
      <c r="BJ115" s="2">
        <v>4.4829999999999997</v>
      </c>
      <c r="BK115" s="2">
        <v>1.4870000000000001</v>
      </c>
      <c r="BL115" s="4">
        <v>0.47299999999999998</v>
      </c>
      <c r="BM115" s="2">
        <v>1.91</v>
      </c>
      <c r="BN115" s="2">
        <v>2.7290000000000001</v>
      </c>
      <c r="BO115" s="2">
        <v>1.6</v>
      </c>
      <c r="BP115" s="2">
        <v>1.718</v>
      </c>
      <c r="BQ115" s="4">
        <v>0.85199999999999998</v>
      </c>
      <c r="BR115" s="4">
        <v>0.69285313108979507</v>
      </c>
      <c r="BS115" s="4">
        <v>0.20969438469343096</v>
      </c>
      <c r="BT115" s="74">
        <v>6.2842407722421972E-2</v>
      </c>
      <c r="BU115" s="74">
        <v>2.315087577983177E-2</v>
      </c>
      <c r="BV115" s="2"/>
    </row>
    <row r="116" spans="1:74">
      <c r="A116" t="s">
        <v>711</v>
      </c>
      <c r="B116" t="s">
        <v>1832</v>
      </c>
      <c r="C116" t="s">
        <v>1832</v>
      </c>
      <c r="D116">
        <v>401</v>
      </c>
      <c r="E116">
        <v>320</v>
      </c>
      <c r="F116" t="s">
        <v>636</v>
      </c>
      <c r="G116" s="2">
        <v>49.036499999999997</v>
      </c>
      <c r="H116" s="2">
        <v>0.60629999999999995</v>
      </c>
      <c r="I116" s="2">
        <v>15.015999999999998</v>
      </c>
      <c r="J116" s="2">
        <v>9.6814000000000018</v>
      </c>
      <c r="K116" s="2">
        <f t="shared" si="9"/>
        <v>8.2291900000000009</v>
      </c>
      <c r="L116" s="2">
        <f t="shared" si="10"/>
        <v>1.6153615127919914</v>
      </c>
      <c r="M116" s="2">
        <v>0.14465867374869781</v>
      </c>
      <c r="N116" s="2">
        <v>10.707000000000001</v>
      </c>
      <c r="O116" s="2">
        <v>13.6275</v>
      </c>
      <c r="P116" s="2">
        <v>1.409</v>
      </c>
      <c r="Q116" s="29">
        <v>8.8426887334390502E-4</v>
      </c>
      <c r="R116" s="29">
        <v>5.3188672082814616E-4</v>
      </c>
      <c r="S116" s="2">
        <v>100.22835867374867</v>
      </c>
      <c r="T116" s="4">
        <v>0.15201485979000001</v>
      </c>
      <c r="U116" s="4">
        <f t="shared" si="11"/>
        <v>7.0001465999999998E-2</v>
      </c>
      <c r="V116" s="2">
        <v>40.619</v>
      </c>
      <c r="W116">
        <v>2.5000000000000001E-3</v>
      </c>
      <c r="X116" s="4">
        <v>6.6000000000000003E-2</v>
      </c>
      <c r="Z116" s="2">
        <v>10.627000000000001</v>
      </c>
      <c r="AA116" s="2">
        <v>49.197000000000003</v>
      </c>
      <c r="AB116" s="4">
        <v>0.28000000000000003</v>
      </c>
      <c r="AD116" s="2">
        <v>100.79150000000001</v>
      </c>
      <c r="AE116" s="4">
        <v>0.89193533688905091</v>
      </c>
      <c r="AF116" s="3">
        <v>700.01465999999994</v>
      </c>
      <c r="AG116" s="1">
        <v>62.133000000000003</v>
      </c>
      <c r="AH116" s="3">
        <v>861.94</v>
      </c>
      <c r="AI116" s="1">
        <v>35.280810000000002</v>
      </c>
      <c r="AJ116" s="3"/>
      <c r="AK116" s="74">
        <f>IF(AJ116="",AF116/10000,AJ116/10000)</f>
        <v>7.0001465999999998E-2</v>
      </c>
      <c r="AL116" s="2">
        <v>3.0888340000000003</v>
      </c>
      <c r="AM116" s="4">
        <v>0.11564784</v>
      </c>
      <c r="AN116" s="4">
        <v>0.85184789999999999</v>
      </c>
      <c r="AO116" s="3">
        <v>232.13063399999999</v>
      </c>
      <c r="AP116" s="3">
        <v>734.07600000000002</v>
      </c>
      <c r="AQ116" s="1">
        <v>41.91</v>
      </c>
      <c r="AR116" s="3">
        <v>3043</v>
      </c>
      <c r="AS116" s="3">
        <v>203.52330023850448</v>
      </c>
      <c r="AT116" s="3">
        <v>344</v>
      </c>
      <c r="AU116" s="1">
        <v>45.468980236110745</v>
      </c>
      <c r="AV116" s="3">
        <v>148.88559770067411</v>
      </c>
      <c r="AW116" s="1">
        <v>138.24044424504265</v>
      </c>
      <c r="AX116" s="1">
        <v>61.946486157819947</v>
      </c>
      <c r="AY116" s="4">
        <v>1.2595004490920778</v>
      </c>
      <c r="AZ116" s="1">
        <v>91.37</v>
      </c>
      <c r="BA116" s="1">
        <v>12.24</v>
      </c>
      <c r="BB116" s="1">
        <v>23.47</v>
      </c>
      <c r="BC116" s="2">
        <v>1.7769999999999999</v>
      </c>
      <c r="BD116" s="2">
        <v>1.6397643394544716</v>
      </c>
      <c r="BE116" s="83"/>
      <c r="BF116" s="2">
        <v>17.84</v>
      </c>
      <c r="BG116" s="2">
        <v>16.87770399574292</v>
      </c>
      <c r="BH116" s="2">
        <v>1.8320000000000001</v>
      </c>
      <c r="BI116" s="2">
        <v>4.5579999999999998</v>
      </c>
      <c r="BJ116" s="2">
        <v>3.629</v>
      </c>
      <c r="BK116" s="2">
        <v>1.294</v>
      </c>
      <c r="BL116" s="4">
        <v>0.40400000000000003</v>
      </c>
      <c r="BM116" s="2">
        <v>1.345</v>
      </c>
      <c r="BN116" s="2">
        <v>2.0830000000000002</v>
      </c>
      <c r="BO116" s="2">
        <v>1.159</v>
      </c>
      <c r="BP116" s="2">
        <v>1.464</v>
      </c>
      <c r="BQ116" s="4">
        <v>0.70099999999999996</v>
      </c>
      <c r="BR116" s="4">
        <v>0.65915578649958084</v>
      </c>
      <c r="BS116" s="4"/>
      <c r="BT116" s="74">
        <v>0.12125807934571763</v>
      </c>
      <c r="BU116" s="74">
        <v>3.8483116425500563E-2</v>
      </c>
      <c r="BV116" s="2"/>
    </row>
    <row r="117" spans="1:74">
      <c r="A117" t="s">
        <v>704</v>
      </c>
      <c r="B117" t="s">
        <v>1759</v>
      </c>
      <c r="C117" t="s">
        <v>1759</v>
      </c>
      <c r="D117">
        <v>444</v>
      </c>
      <c r="E117">
        <v>392</v>
      </c>
      <c r="F117" t="s">
        <v>636</v>
      </c>
      <c r="G117" s="2">
        <v>49.048499999999997</v>
      </c>
      <c r="H117" s="2">
        <v>0.56759999999999999</v>
      </c>
      <c r="I117" s="2">
        <v>15.018999999999998</v>
      </c>
      <c r="J117" s="2">
        <v>9.2332000000000001</v>
      </c>
      <c r="K117" s="2">
        <f t="shared" si="9"/>
        <v>7.8482199999999995</v>
      </c>
      <c r="L117" s="2">
        <f t="shared" si="10"/>
        <v>1.5405784204671855</v>
      </c>
      <c r="M117" s="2">
        <v>0.14015326569269118</v>
      </c>
      <c r="N117" s="2">
        <v>10.768000000000001</v>
      </c>
      <c r="O117" s="2">
        <v>13.679499999999999</v>
      </c>
      <c r="P117" s="2">
        <v>1.44</v>
      </c>
      <c r="Q117" s="29">
        <v>6.1798646493426768E-4</v>
      </c>
      <c r="R117" s="29">
        <v>3.9661767226922584E-4</v>
      </c>
      <c r="S117" s="2">
        <v>99.895953265692683</v>
      </c>
      <c r="T117" s="4">
        <v>0.13812401858999998</v>
      </c>
      <c r="U117" s="4">
        <f t="shared" si="11"/>
        <v>4.3606145999999998E-2</v>
      </c>
      <c r="V117" s="2">
        <v>40.552</v>
      </c>
      <c r="W117">
        <v>2.5999999999999999E-3</v>
      </c>
      <c r="X117" s="4">
        <v>4.7E-2</v>
      </c>
      <c r="Z117" s="2">
        <v>9.8849999999999998</v>
      </c>
      <c r="AA117" s="2">
        <v>49.252000000000002</v>
      </c>
      <c r="AB117" s="4">
        <v>0.28399999999999997</v>
      </c>
      <c r="AD117" s="2">
        <v>100.0226</v>
      </c>
      <c r="AE117" s="4">
        <v>0.89881808835119326</v>
      </c>
      <c r="AF117" s="3">
        <v>436.06146000000001</v>
      </c>
      <c r="AG117" s="1">
        <v>47.381999999999998</v>
      </c>
      <c r="AH117" s="3">
        <v>715.04599999999994</v>
      </c>
      <c r="AI117" s="1">
        <v>16.941959999999998</v>
      </c>
      <c r="AJ117" s="3"/>
      <c r="AK117" s="74">
        <f>IF(AJ117="",AF117/10000,AJ117/10000)</f>
        <v>4.3606145999999998E-2</v>
      </c>
      <c r="AL117" s="2">
        <v>2.3912434</v>
      </c>
      <c r="AM117" s="4">
        <v>7.6128359999999992E-2</v>
      </c>
      <c r="AN117" s="4">
        <v>0.50626773000000003</v>
      </c>
      <c r="AO117" s="3">
        <v>173.09533800000003</v>
      </c>
      <c r="AP117" s="3">
        <v>513.02160000000003</v>
      </c>
      <c r="AQ117" s="1">
        <v>40.5</v>
      </c>
      <c r="AR117" s="3">
        <v>3115</v>
      </c>
      <c r="AS117" s="3">
        <v>194.60115800663289</v>
      </c>
      <c r="AT117" s="3">
        <v>406</v>
      </c>
      <c r="AU117" s="1">
        <v>45.710164480794866</v>
      </c>
      <c r="AV117" s="3">
        <v>155.4597220929943</v>
      </c>
      <c r="AW117" s="1">
        <v>125.27514681682575</v>
      </c>
      <c r="AX117" s="1">
        <v>54.675558933467236</v>
      </c>
      <c r="AY117" s="4">
        <v>0.51188649900804917</v>
      </c>
      <c r="AZ117" s="1">
        <v>72.53</v>
      </c>
      <c r="BA117" s="1">
        <v>12.49</v>
      </c>
      <c r="BB117" s="1">
        <v>17.02</v>
      </c>
      <c r="BC117" s="2">
        <v>0.92400000000000004</v>
      </c>
      <c r="BD117" s="2">
        <v>0.80777135649331644</v>
      </c>
      <c r="BE117" s="83">
        <v>5.2928543850951464E-3</v>
      </c>
      <c r="BF117" s="2">
        <v>8.2829999999999995</v>
      </c>
      <c r="BG117" s="2">
        <v>8.4285398063605061</v>
      </c>
      <c r="BH117" s="2">
        <v>0.94799999999999995</v>
      </c>
      <c r="BI117" s="2">
        <v>2.6179999999999999</v>
      </c>
      <c r="BJ117" s="2">
        <v>2.4369999999999998</v>
      </c>
      <c r="BK117" s="2">
        <v>1.0660000000000001</v>
      </c>
      <c r="BL117" s="4">
        <v>0.36199999999999999</v>
      </c>
      <c r="BM117" s="2">
        <v>1.4930000000000001</v>
      </c>
      <c r="BN117" s="2">
        <v>2.3119999999999998</v>
      </c>
      <c r="BO117" s="2">
        <v>1.212</v>
      </c>
      <c r="BP117" s="2">
        <v>1.2729999999999999</v>
      </c>
      <c r="BQ117" s="4">
        <v>0.56499999999999995</v>
      </c>
      <c r="BR117" s="4">
        <v>0.50938885873332229</v>
      </c>
      <c r="BS117" s="4">
        <v>0.10422230792384186</v>
      </c>
      <c r="BT117" s="74">
        <v>5.4854804880734992E-2</v>
      </c>
      <c r="BU117" s="74">
        <v>1.661214818798671E-2</v>
      </c>
      <c r="BV117" s="2"/>
    </row>
    <row r="118" spans="1:74">
      <c r="A118" t="s">
        <v>777</v>
      </c>
      <c r="B118" t="s">
        <v>1752</v>
      </c>
      <c r="C118" t="s">
        <v>1752</v>
      </c>
      <c r="D118">
        <v>266</v>
      </c>
      <c r="E118">
        <v>91</v>
      </c>
      <c r="F118" t="s">
        <v>636</v>
      </c>
      <c r="G118" s="2">
        <v>49.070499999999996</v>
      </c>
      <c r="H118" s="2">
        <v>0.69230000000000003</v>
      </c>
      <c r="I118" s="2">
        <v>12.379</v>
      </c>
      <c r="J118" s="2">
        <v>10.2286</v>
      </c>
      <c r="K118" s="2">
        <f t="shared" si="9"/>
        <v>8.6943099999999998</v>
      </c>
      <c r="L118" s="2">
        <f t="shared" si="10"/>
        <v>1.706662958843159</v>
      </c>
      <c r="M118" s="2"/>
      <c r="N118" s="2">
        <v>10.897</v>
      </c>
      <c r="O118" s="2">
        <v>13.679500000000001</v>
      </c>
      <c r="P118" s="2">
        <v>1.679</v>
      </c>
      <c r="Q118" s="29">
        <v>5.9285173691748941E-4</v>
      </c>
      <c r="R118" s="29">
        <v>5.3170293135999553E-4</v>
      </c>
      <c r="S118" s="2">
        <v>98.625900000000001</v>
      </c>
      <c r="T118" s="4">
        <v>0.12660181883999999</v>
      </c>
      <c r="U118" s="4">
        <f t="shared" si="11"/>
        <v>4.2205577999999994E-2</v>
      </c>
      <c r="V118" s="2">
        <v>50.838999999999999</v>
      </c>
      <c r="W118" s="4">
        <v>0.17094255319148935</v>
      </c>
      <c r="X118" s="2">
        <v>6.0179999999999998</v>
      </c>
      <c r="Y118" s="2">
        <v>0.83512307692307697</v>
      </c>
      <c r="Z118" s="2">
        <v>3.9350000000000001</v>
      </c>
      <c r="AA118" s="2">
        <v>17.2</v>
      </c>
      <c r="AB118" s="2">
        <v>19.917999999999999</v>
      </c>
      <c r="AC118" s="2">
        <v>0.248</v>
      </c>
      <c r="AD118" s="2">
        <v>99.164065630114564</v>
      </c>
      <c r="AE118" s="4">
        <v>0.88627334829555782</v>
      </c>
      <c r="AF118" s="3">
        <v>422.05577999999997</v>
      </c>
      <c r="AG118" s="1">
        <v>106.833</v>
      </c>
      <c r="AH118" s="3">
        <v>764.21299999999997</v>
      </c>
      <c r="AI118" s="1">
        <v>21.52854</v>
      </c>
      <c r="AJ118" s="3"/>
      <c r="AK118" s="3"/>
      <c r="AL118" s="2"/>
      <c r="AM118" s="4"/>
      <c r="AN118" s="4"/>
      <c r="AO118" s="3">
        <v>232.05042300000002</v>
      </c>
      <c r="AP118" s="3">
        <v>492.15600000000006</v>
      </c>
      <c r="AQ118" s="1">
        <v>41.35</v>
      </c>
      <c r="AR118" s="3">
        <v>4308</v>
      </c>
      <c r="AS118" s="3"/>
      <c r="AT118" s="3">
        <v>682</v>
      </c>
      <c r="AU118" s="1"/>
      <c r="AV118" s="3"/>
      <c r="AW118" s="1"/>
      <c r="AX118" s="1"/>
      <c r="AY118" s="4"/>
      <c r="AZ118" s="1">
        <v>84.02</v>
      </c>
      <c r="BA118" s="1">
        <v>14.05</v>
      </c>
      <c r="BB118" s="1">
        <v>27.76</v>
      </c>
      <c r="BC118" s="2">
        <v>1.496</v>
      </c>
      <c r="BD118" s="2"/>
      <c r="BE118" s="83"/>
      <c r="BF118" s="2">
        <v>12.53</v>
      </c>
      <c r="BG118" s="2"/>
      <c r="BH118" s="2">
        <v>1.3939999999999999</v>
      </c>
      <c r="BI118" s="2">
        <v>3.871</v>
      </c>
      <c r="BJ118" s="2">
        <v>3.6949999999999998</v>
      </c>
      <c r="BK118" s="2">
        <v>1.3839999999999999</v>
      </c>
      <c r="BL118" s="4">
        <v>0.44900000000000001</v>
      </c>
      <c r="BM118" s="2">
        <v>1.7709999999999999</v>
      </c>
      <c r="BN118" s="2">
        <v>2.3879999999999999</v>
      </c>
      <c r="BO118" s="2">
        <v>1.4570000000000001</v>
      </c>
      <c r="BP118" s="2">
        <v>1.462</v>
      </c>
      <c r="BQ118" s="4">
        <v>1.0329999999999999</v>
      </c>
      <c r="BR118" s="4"/>
      <c r="BS118" s="4"/>
      <c r="BT118" s="74"/>
      <c r="BU118" s="74"/>
      <c r="BV118" s="2"/>
    </row>
    <row r="119" spans="1:74">
      <c r="A119" t="s">
        <v>741</v>
      </c>
      <c r="B119" t="s">
        <v>1800</v>
      </c>
      <c r="C119" t="s">
        <v>1800</v>
      </c>
      <c r="D119">
        <v>139</v>
      </c>
      <c r="E119">
        <v>118</v>
      </c>
      <c r="F119">
        <v>18</v>
      </c>
      <c r="G119" s="2">
        <v>49.080500000000001</v>
      </c>
      <c r="H119" s="2">
        <v>0.56759999999999999</v>
      </c>
      <c r="I119" s="2">
        <v>14.649000000000001</v>
      </c>
      <c r="J119" s="2">
        <v>8.9218000000000011</v>
      </c>
      <c r="K119" s="2">
        <f t="shared" si="9"/>
        <v>7.5835300000000005</v>
      </c>
      <c r="L119" s="2">
        <f t="shared" si="10"/>
        <v>1.4886206896551724</v>
      </c>
      <c r="M119" s="2">
        <v>0.1500082669938613</v>
      </c>
      <c r="N119" s="2">
        <v>10.401999999999999</v>
      </c>
      <c r="O119" s="2">
        <v>13.781499999999999</v>
      </c>
      <c r="P119" s="2">
        <v>1.552</v>
      </c>
      <c r="Q119" s="29">
        <v>8.771655806435112E-4</v>
      </c>
      <c r="R119" s="29">
        <v>7.5923429293057098E-4</v>
      </c>
      <c r="S119" s="2">
        <v>99.104408266993872</v>
      </c>
      <c r="T119" s="4">
        <v>0.16364406204000001</v>
      </c>
      <c r="U119" s="4">
        <f t="shared" si="11"/>
        <v>0.1139</v>
      </c>
      <c r="V119" s="2">
        <v>40.622</v>
      </c>
      <c r="W119">
        <v>2.7000000000000001E-3</v>
      </c>
      <c r="X119" s="4">
        <v>4.5999999999999999E-2</v>
      </c>
      <c r="Z119" s="2">
        <v>9.9629999999999992</v>
      </c>
      <c r="AA119" s="2">
        <v>49.357999999999997</v>
      </c>
      <c r="AB119" s="4">
        <v>0.27900000000000003</v>
      </c>
      <c r="AD119" s="2">
        <v>100.27069999999999</v>
      </c>
      <c r="AE119" s="4">
        <v>0.8982976235455109</v>
      </c>
      <c r="AF119" s="3">
        <v>563.59394999999995</v>
      </c>
      <c r="AG119" s="1">
        <v>62.133000000000003</v>
      </c>
      <c r="AH119" s="3">
        <v>941.45699999999999</v>
      </c>
      <c r="AI119" s="1">
        <v>33.741990000000001</v>
      </c>
      <c r="AJ119" s="3">
        <v>1139</v>
      </c>
      <c r="AK119" s="74">
        <f>IF(AJ119="",AF119/10000,AJ119/10000)</f>
        <v>0.1139</v>
      </c>
      <c r="AL119" s="2">
        <v>2.5533700000000001</v>
      </c>
      <c r="AM119" s="4">
        <v>0.10059895999999999</v>
      </c>
      <c r="AN119" s="4">
        <v>0.58202528999999992</v>
      </c>
      <c r="AO119" s="3">
        <v>331.35164100000003</v>
      </c>
      <c r="AP119" s="3">
        <v>728.17920000000004</v>
      </c>
      <c r="AQ119" s="1">
        <v>42.87</v>
      </c>
      <c r="AR119" s="3">
        <v>3861</v>
      </c>
      <c r="AS119" s="3">
        <v>234.21821264858767</v>
      </c>
      <c r="AT119" s="3">
        <v>479</v>
      </c>
      <c r="AU119" s="1">
        <v>46.7746967614288</v>
      </c>
      <c r="AV119" s="3">
        <v>155.19332952785265</v>
      </c>
      <c r="AW119" s="1">
        <v>107.03899592480052</v>
      </c>
      <c r="AX119" s="1">
        <v>61.515632042279755</v>
      </c>
      <c r="AY119" s="4">
        <v>1.0448043654587591</v>
      </c>
      <c r="AZ119" s="1">
        <v>102.6</v>
      </c>
      <c r="BA119" s="1">
        <v>14.17</v>
      </c>
      <c r="BB119" s="1">
        <v>35.21</v>
      </c>
      <c r="BC119" s="2">
        <v>2.4980000000000002</v>
      </c>
      <c r="BD119" s="2">
        <v>2.6839663403554126</v>
      </c>
      <c r="BE119" s="83">
        <v>2.3231796383521609E-2</v>
      </c>
      <c r="BF119" s="2">
        <v>18.43</v>
      </c>
      <c r="BG119" s="2">
        <v>21.070290247402621</v>
      </c>
      <c r="BH119" s="2">
        <v>2.39</v>
      </c>
      <c r="BI119" s="2">
        <v>6.0970000000000004</v>
      </c>
      <c r="BJ119" s="2">
        <v>4.5839999999999996</v>
      </c>
      <c r="BK119" s="2">
        <v>1.48</v>
      </c>
      <c r="BL119" s="4">
        <v>0.47099999999999997</v>
      </c>
      <c r="BM119" s="2">
        <v>1.5860000000000001</v>
      </c>
      <c r="BN119" s="2">
        <v>2.6030000000000002</v>
      </c>
      <c r="BO119" s="2">
        <v>1.407</v>
      </c>
      <c r="BP119" s="2">
        <v>1.57</v>
      </c>
      <c r="BQ119" s="4">
        <v>1.0660000000000001</v>
      </c>
      <c r="BR119" s="4">
        <v>1.0110165355561183</v>
      </c>
      <c r="BS119" s="4">
        <v>0.23708577888951365</v>
      </c>
      <c r="BT119" s="74">
        <v>0.1348464204665481</v>
      </c>
      <c r="BU119" s="74">
        <v>3.3188070262616984E-2</v>
      </c>
      <c r="BV119" s="2"/>
    </row>
    <row r="120" spans="1:74">
      <c r="A120" t="s">
        <v>818</v>
      </c>
      <c r="B120" t="s">
        <v>1722</v>
      </c>
      <c r="C120" t="s">
        <v>1722</v>
      </c>
      <c r="D120">
        <v>145</v>
      </c>
      <c r="E120">
        <v>66</v>
      </c>
      <c r="F120" t="s">
        <v>636</v>
      </c>
      <c r="G120" s="2">
        <v>49.085999999999999</v>
      </c>
      <c r="H120" s="2">
        <v>0.43859999999999993</v>
      </c>
      <c r="I120" s="2">
        <v>14.012</v>
      </c>
      <c r="J120" s="2">
        <v>9.3934000000000015</v>
      </c>
      <c r="K120" s="2">
        <f t="shared" si="9"/>
        <v>7.9843900000000012</v>
      </c>
      <c r="L120" s="2">
        <f t="shared" si="10"/>
        <v>1.5673081201334818</v>
      </c>
      <c r="M120" s="2"/>
      <c r="N120" s="2">
        <v>11.881</v>
      </c>
      <c r="O120" s="2">
        <v>12.86</v>
      </c>
      <c r="P120" s="2">
        <v>1.472</v>
      </c>
      <c r="Q120" s="29">
        <v>3.6645704905621768E-4</v>
      </c>
      <c r="R120" s="29">
        <v>4.4293261824320391E-4</v>
      </c>
      <c r="S120" s="2">
        <v>99.143000000000001</v>
      </c>
      <c r="T120" s="4">
        <v>0.10872430659000001</v>
      </c>
      <c r="U120" s="4">
        <f t="shared" si="11"/>
        <v>3.1943724E-2</v>
      </c>
      <c r="V120" s="2">
        <v>51.542000000000002</v>
      </c>
      <c r="W120" s="4">
        <v>0.114</v>
      </c>
      <c r="X120" s="2">
        <v>5.13</v>
      </c>
      <c r="Y120" s="2">
        <v>1.67</v>
      </c>
      <c r="Z120" s="2">
        <v>3.9239999999999999</v>
      </c>
      <c r="AA120" s="2">
        <v>17.914999999999999</v>
      </c>
      <c r="AB120" s="2">
        <v>19.55</v>
      </c>
      <c r="AC120" s="2">
        <v>0.249</v>
      </c>
      <c r="AD120" s="2">
        <v>100.09399999999999</v>
      </c>
      <c r="AE120" s="4">
        <v>0.8905874745071185</v>
      </c>
      <c r="AF120" s="3">
        <v>319.43724000000003</v>
      </c>
      <c r="AG120" s="1">
        <v>51.405000000000001</v>
      </c>
      <c r="AH120" s="3">
        <v>783.03</v>
      </c>
      <c r="AI120" s="1">
        <v>12.743819999999999</v>
      </c>
      <c r="AJ120" s="3"/>
      <c r="AK120" s="3"/>
      <c r="AL120" s="2"/>
      <c r="AM120" s="4"/>
      <c r="AN120" s="4"/>
      <c r="AO120" s="3">
        <v>193.30850999999998</v>
      </c>
      <c r="AP120" s="3">
        <v>304.21440000000001</v>
      </c>
      <c r="AQ120" s="1">
        <v>35.74</v>
      </c>
      <c r="AR120" s="3">
        <v>2672</v>
      </c>
      <c r="AS120" s="3"/>
      <c r="AT120" s="3">
        <v>290</v>
      </c>
      <c r="AU120" s="1"/>
      <c r="AV120" s="3"/>
      <c r="AW120" s="1"/>
      <c r="AX120" s="1"/>
      <c r="AY120" s="4"/>
      <c r="AZ120" s="1">
        <v>89.51</v>
      </c>
      <c r="BA120" s="1">
        <v>10.42</v>
      </c>
      <c r="BB120" s="1">
        <v>20.9</v>
      </c>
      <c r="BC120" s="2">
        <v>0.82199999999999995</v>
      </c>
      <c r="BD120" s="2"/>
      <c r="BE120" s="83"/>
      <c r="BF120" s="2">
        <v>6.4279999999999999</v>
      </c>
      <c r="BG120" s="2"/>
      <c r="BH120" s="2">
        <v>0.96399999999999997</v>
      </c>
      <c r="BI120" s="2">
        <v>2.7109999999999999</v>
      </c>
      <c r="BJ120" s="2">
        <v>2.605</v>
      </c>
      <c r="BK120" s="2">
        <v>0.94599999999999995</v>
      </c>
      <c r="BL120" s="4">
        <v>0.31</v>
      </c>
      <c r="BM120" s="2">
        <v>1.1659999999999999</v>
      </c>
      <c r="BN120" s="2">
        <v>1.76</v>
      </c>
      <c r="BO120" s="2">
        <v>1.093</v>
      </c>
      <c r="BP120" s="2">
        <v>1.218</v>
      </c>
      <c r="BQ120" s="4">
        <v>0.66200000000000003</v>
      </c>
      <c r="BR120" s="4"/>
      <c r="BS120" s="4"/>
      <c r="BT120" s="74"/>
      <c r="BU120" s="74"/>
      <c r="BV120" s="2"/>
    </row>
    <row r="121" spans="1:74" s="94" customFormat="1">
      <c r="A121" t="s">
        <v>819</v>
      </c>
      <c r="B121" t="s">
        <v>1728</v>
      </c>
      <c r="C121" t="s">
        <v>1728</v>
      </c>
      <c r="D121">
        <v>261</v>
      </c>
      <c r="E121">
        <v>139</v>
      </c>
      <c r="F121" t="s">
        <v>636</v>
      </c>
      <c r="G121" s="2">
        <v>49.110999999999997</v>
      </c>
      <c r="H121" s="2">
        <v>0.42570000000000002</v>
      </c>
      <c r="I121" s="2">
        <v>14.673999999999999</v>
      </c>
      <c r="J121" s="2">
        <v>10.172800000000001</v>
      </c>
      <c r="K121" s="2">
        <f t="shared" si="9"/>
        <v>8.6468799999999995</v>
      </c>
      <c r="L121" s="2">
        <f t="shared" si="10"/>
        <v>1.6973526140155728</v>
      </c>
      <c r="M121" s="2">
        <v>0.13268830906538528</v>
      </c>
      <c r="N121" s="2">
        <v>11.663</v>
      </c>
      <c r="O121" s="2">
        <v>12.749000000000001</v>
      </c>
      <c r="P121" s="2">
        <v>1.5489999999999999</v>
      </c>
      <c r="Q121" s="29">
        <v>3.7346927390147835E-4</v>
      </c>
      <c r="R121" s="29">
        <v>4.1095325078498098E-4</v>
      </c>
      <c r="S121" s="2">
        <v>100.47718830906538</v>
      </c>
      <c r="T121" s="4">
        <v>0.10142418339000001</v>
      </c>
      <c r="U121" s="4">
        <f t="shared" si="11"/>
        <v>3.3896439E-2</v>
      </c>
      <c r="V121" s="2">
        <v>51.542000000000002</v>
      </c>
      <c r="W121" s="4">
        <v>0.114</v>
      </c>
      <c r="X121" s="2">
        <v>5.13</v>
      </c>
      <c r="Y121" s="2">
        <v>1.67</v>
      </c>
      <c r="Z121" s="2">
        <v>3.9239999999999999</v>
      </c>
      <c r="AA121" s="2">
        <v>17.914999999999999</v>
      </c>
      <c r="AB121" s="2">
        <v>19.55</v>
      </c>
      <c r="AC121" s="2">
        <v>0.249</v>
      </c>
      <c r="AD121" s="2">
        <v>100.09399999999999</v>
      </c>
      <c r="AE121" s="4">
        <v>0.8905874745071185</v>
      </c>
      <c r="AF121" s="3">
        <v>338.96439000000004</v>
      </c>
      <c r="AG121" s="1">
        <v>51.852000000000004</v>
      </c>
      <c r="AH121" s="3">
        <v>860.726</v>
      </c>
      <c r="AI121" s="1">
        <v>12.8484</v>
      </c>
      <c r="AJ121" s="3"/>
      <c r="AK121" s="3"/>
      <c r="AL121" s="2"/>
      <c r="AM121" s="4"/>
      <c r="AN121" s="4"/>
      <c r="AO121" s="3">
        <v>179.35179600000001</v>
      </c>
      <c r="AP121" s="3">
        <v>310.03559999999999</v>
      </c>
      <c r="AQ121" s="1">
        <v>35.71</v>
      </c>
      <c r="AR121" s="3">
        <v>3130</v>
      </c>
      <c r="AS121" s="3">
        <v>180.27619954993287</v>
      </c>
      <c r="AT121" s="3">
        <v>256</v>
      </c>
      <c r="AU121" s="1">
        <v>43.655277312489559</v>
      </c>
      <c r="AV121" s="3">
        <v>165.78171228633474</v>
      </c>
      <c r="AW121" s="1">
        <v>107.0621113239806</v>
      </c>
      <c r="AX121" s="1">
        <v>61.717881966244974</v>
      </c>
      <c r="AY121" s="4">
        <v>0.41063590677558054</v>
      </c>
      <c r="AZ121" s="1">
        <v>90.09</v>
      </c>
      <c r="BA121" s="1">
        <v>12.29</v>
      </c>
      <c r="BB121" s="1">
        <v>21.85</v>
      </c>
      <c r="BC121" s="2">
        <v>0.81899999999999995</v>
      </c>
      <c r="BD121" s="2">
        <v>0.7402022040352344</v>
      </c>
      <c r="BE121" s="83">
        <v>7.2511539782398179E-3</v>
      </c>
      <c r="BF121" s="2">
        <v>7.4889999999999999</v>
      </c>
      <c r="BG121" s="2">
        <v>6.9448220802795273</v>
      </c>
      <c r="BH121" s="2">
        <v>0.92600000000000005</v>
      </c>
      <c r="BI121" s="2">
        <v>2.7160000000000002</v>
      </c>
      <c r="BJ121" s="2">
        <v>2.8220000000000001</v>
      </c>
      <c r="BK121" s="2">
        <v>0.96</v>
      </c>
      <c r="BL121" s="4">
        <v>0.372</v>
      </c>
      <c r="BM121" s="2">
        <v>1.405</v>
      </c>
      <c r="BN121" s="2">
        <v>2.0289999999999999</v>
      </c>
      <c r="BO121" s="2">
        <v>1.2450000000000001</v>
      </c>
      <c r="BP121" s="2">
        <v>1.2869999999999999</v>
      </c>
      <c r="BQ121" s="4">
        <v>0.59299999999999997</v>
      </c>
      <c r="BR121" s="4">
        <v>0.58344976672675608</v>
      </c>
      <c r="BS121" s="4">
        <v>0.12163397686545654</v>
      </c>
      <c r="BT121" s="74">
        <v>5.1119048339460162E-2</v>
      </c>
      <c r="BU121" s="74">
        <v>1.8031577331005501E-2</v>
      </c>
      <c r="BV121" s="2"/>
    </row>
    <row r="122" spans="1:74">
      <c r="A122" t="s">
        <v>834</v>
      </c>
      <c r="B122" t="s">
        <v>1737</v>
      </c>
      <c r="C122" t="s">
        <v>1737</v>
      </c>
      <c r="D122">
        <v>37.4</v>
      </c>
      <c r="E122">
        <v>31.7</v>
      </c>
      <c r="F122" t="s">
        <v>636</v>
      </c>
      <c r="G122" s="2">
        <v>49.1145</v>
      </c>
      <c r="H122" s="2">
        <v>0.38269999999999998</v>
      </c>
      <c r="I122" s="2">
        <v>14.507999999999999</v>
      </c>
      <c r="J122" s="2">
        <v>8.7742000000000004</v>
      </c>
      <c r="K122" s="2">
        <f t="shared" si="9"/>
        <v>7.4580700000000002</v>
      </c>
      <c r="L122" s="2">
        <f t="shared" si="10"/>
        <v>1.4639933259176863</v>
      </c>
      <c r="M122" s="2"/>
      <c r="N122" s="2">
        <v>11.351000000000001</v>
      </c>
      <c r="O122" s="2">
        <v>13.460500000000001</v>
      </c>
      <c r="P122" s="2">
        <v>1.5660000000000001</v>
      </c>
      <c r="Q122" s="29"/>
      <c r="R122" s="29"/>
      <c r="S122" s="2">
        <v>99.156900000000007</v>
      </c>
      <c r="T122" s="4">
        <v>0.124574582</v>
      </c>
      <c r="U122" s="4">
        <f t="shared" si="11"/>
        <v>3.7060050999999997E-2</v>
      </c>
      <c r="V122" s="2"/>
      <c r="W122" s="2">
        <v>0.13013888099692567</v>
      </c>
      <c r="X122" s="2">
        <v>40.763353495081468</v>
      </c>
      <c r="Y122" s="2">
        <v>24.08051294298669</v>
      </c>
      <c r="Z122" s="2">
        <v>9.6864518829048762</v>
      </c>
      <c r="AA122" s="2">
        <v>18.017005080241045</v>
      </c>
      <c r="AB122" s="2"/>
      <c r="AC122" s="2"/>
      <c r="AD122" s="2"/>
      <c r="AE122" s="4">
        <v>0.76831426504915445</v>
      </c>
      <c r="AF122" s="3">
        <v>370.60050999999999</v>
      </c>
      <c r="AG122" s="1">
        <v>44.74888</v>
      </c>
      <c r="AH122" s="3">
        <v>700.84203000000002</v>
      </c>
      <c r="AI122" s="1">
        <v>14.0533176</v>
      </c>
      <c r="AJ122" s="3"/>
      <c r="AK122" s="3"/>
      <c r="AL122" s="2">
        <v>2.6900367387299999</v>
      </c>
      <c r="AM122" s="4"/>
      <c r="AN122" s="4"/>
      <c r="AO122">
        <v>250.24491223817401</v>
      </c>
      <c r="AP122">
        <v>392.31695876099997</v>
      </c>
      <c r="AQ122" s="1">
        <v>34.877415842873994</v>
      </c>
      <c r="AR122" s="3">
        <v>2521.3381318593597</v>
      </c>
      <c r="AS122" s="3"/>
      <c r="AT122" s="3">
        <v>4254.5533089599994</v>
      </c>
      <c r="AU122" s="1"/>
      <c r="AV122" s="3"/>
      <c r="AW122" s="1"/>
      <c r="AX122" s="1"/>
      <c r="AY122" s="4"/>
      <c r="AZ122" s="1">
        <v>105.87744194083199</v>
      </c>
      <c r="BA122" s="1">
        <v>11.100314944646399</v>
      </c>
      <c r="BB122" s="1">
        <v>16.445694335533801</v>
      </c>
      <c r="BC122" s="2">
        <v>1.0377269316306001</v>
      </c>
      <c r="BD122" s="2"/>
      <c r="BE122" s="83"/>
      <c r="BF122" s="2">
        <v>8.5930809266279997</v>
      </c>
      <c r="BG122" s="2"/>
      <c r="BH122" s="2">
        <v>1.5539446182954002</v>
      </c>
      <c r="BI122" s="2">
        <v>4.8982759427699989</v>
      </c>
      <c r="BJ122" s="2">
        <v>4.894400692314</v>
      </c>
      <c r="BK122" s="2">
        <v>1.5114196966727997</v>
      </c>
      <c r="BL122" s="4">
        <v>0.67043172265829998</v>
      </c>
      <c r="BM122" s="2">
        <v>1.7769743558473499</v>
      </c>
      <c r="BN122" s="2">
        <v>2.3444216329899961</v>
      </c>
      <c r="BO122" s="2">
        <v>1.6242334953599997</v>
      </c>
      <c r="BP122" s="2">
        <v>1.6920521347435764</v>
      </c>
      <c r="BQ122" s="4">
        <v>0.42703739322743606</v>
      </c>
      <c r="BR122" s="4"/>
      <c r="BS122" s="4"/>
      <c r="BT122" s="101"/>
      <c r="BU122" s="74"/>
      <c r="BV122" s="2"/>
    </row>
    <row r="123" spans="1:74">
      <c r="A123" t="s">
        <v>835</v>
      </c>
      <c r="B123" t="s">
        <v>1732</v>
      </c>
      <c r="C123" t="s">
        <v>1732</v>
      </c>
      <c r="D123">
        <v>75.7</v>
      </c>
      <c r="E123">
        <v>68.2</v>
      </c>
      <c r="G123" s="2">
        <v>49.118500000000004</v>
      </c>
      <c r="H123" s="2">
        <v>0.76969999999999994</v>
      </c>
      <c r="I123" s="2">
        <v>13.579000000000001</v>
      </c>
      <c r="J123" s="2">
        <v>9.5950000000000006</v>
      </c>
      <c r="K123" s="2">
        <f t="shared" si="9"/>
        <v>8.1557500000000012</v>
      </c>
      <c r="L123" s="2">
        <f t="shared" si="10"/>
        <v>1.6009454949944384</v>
      </c>
      <c r="M123" s="2"/>
      <c r="N123" s="2">
        <v>11.648</v>
      </c>
      <c r="O123" s="2">
        <v>13.1205</v>
      </c>
      <c r="P123" s="2">
        <v>1.7150000000000001</v>
      </c>
      <c r="Q123" s="29"/>
      <c r="R123" s="29"/>
      <c r="S123" s="2">
        <v>99.545700000000011</v>
      </c>
      <c r="T123" s="4">
        <v>0.11011165000000001</v>
      </c>
      <c r="U123" s="4">
        <f t="shared" si="11"/>
        <v>3.5199631799999999E-2</v>
      </c>
      <c r="V123" s="2"/>
      <c r="W123" s="2">
        <v>0.22576817647937736</v>
      </c>
      <c r="X123" s="2">
        <v>34.514788301692604</v>
      </c>
      <c r="Y123" s="2">
        <v>29.061912852826289</v>
      </c>
      <c r="Z123" s="2">
        <v>10.363547827842879</v>
      </c>
      <c r="AA123" s="2">
        <v>16.736501048757233</v>
      </c>
      <c r="AB123" s="2"/>
      <c r="AC123" s="2"/>
      <c r="AD123" s="2"/>
      <c r="AE123" s="4">
        <v>0.74221757958961787</v>
      </c>
      <c r="AF123" s="3">
        <v>351.99631799999997</v>
      </c>
      <c r="AG123" s="1">
        <v>99.997119999999995</v>
      </c>
      <c r="AH123" s="3">
        <v>774.41027999999994</v>
      </c>
      <c r="AI123" s="1">
        <v>10.841434400000001</v>
      </c>
      <c r="AJ123" s="3"/>
      <c r="AK123" s="3"/>
      <c r="AL123" s="2">
        <v>3.7402098406199999</v>
      </c>
      <c r="AM123" s="4"/>
      <c r="AN123" s="4"/>
      <c r="AO123">
        <v>178.492709944962</v>
      </c>
      <c r="AP123">
        <v>254.37031099115998</v>
      </c>
      <c r="AQ123" s="1">
        <v>35.207601682925997</v>
      </c>
      <c r="AR123" s="3">
        <v>3737.2765793870994</v>
      </c>
      <c r="AS123" s="3"/>
      <c r="AT123" s="3">
        <v>340.63760194055999</v>
      </c>
      <c r="AU123" s="1"/>
      <c r="AV123" s="3"/>
      <c r="AW123" s="1"/>
      <c r="AX123" s="1"/>
      <c r="AY123" s="4"/>
      <c r="AZ123" s="1">
        <v>65.337058364831989</v>
      </c>
      <c r="BA123" s="1">
        <v>13.139359025179198</v>
      </c>
      <c r="BB123" s="1">
        <v>28.074227982455998</v>
      </c>
      <c r="BC123" s="2">
        <v>0.80140549935563998</v>
      </c>
      <c r="BD123" s="2"/>
      <c r="BE123" s="83"/>
      <c r="BF123" s="2">
        <v>5.6434185272123996</v>
      </c>
      <c r="BG123" s="2"/>
      <c r="BH123" s="2">
        <v>0.99537512128470007</v>
      </c>
      <c r="BI123" s="2">
        <v>2.8947407534459999</v>
      </c>
      <c r="BJ123" s="2">
        <v>3.2690423127600003</v>
      </c>
      <c r="BK123" s="2">
        <v>1.4600249847518401</v>
      </c>
      <c r="BL123" s="4">
        <v>0.49946261460891589</v>
      </c>
      <c r="BM123" s="2">
        <v>2.3569406813303999</v>
      </c>
      <c r="BN123" s="2">
        <v>2.7370512968511886</v>
      </c>
      <c r="BO123" s="2">
        <v>1.8263358046935989</v>
      </c>
      <c r="BP123" s="2">
        <v>1.6059802644032442</v>
      </c>
      <c r="BQ123" s="4">
        <v>0.82487940481631861</v>
      </c>
      <c r="BR123" s="4"/>
      <c r="BS123" s="4"/>
      <c r="BT123" s="101"/>
      <c r="BU123" s="74"/>
      <c r="BV123" s="2"/>
    </row>
    <row r="124" spans="1:74">
      <c r="A124" t="s">
        <v>736</v>
      </c>
      <c r="B124" t="s">
        <v>1808</v>
      </c>
      <c r="C124" t="s">
        <v>1808</v>
      </c>
      <c r="D124">
        <v>258</v>
      </c>
      <c r="E124">
        <v>200</v>
      </c>
      <c r="F124">
        <v>29</v>
      </c>
      <c r="G124" s="2">
        <v>49.128</v>
      </c>
      <c r="H124" s="2">
        <v>0.81269999999999998</v>
      </c>
      <c r="I124" s="2">
        <v>15</v>
      </c>
      <c r="J124" s="2">
        <v>9.1432000000000002</v>
      </c>
      <c r="K124" s="2">
        <f t="shared" si="9"/>
        <v>7.7717200000000002</v>
      </c>
      <c r="L124" s="2">
        <f t="shared" si="10"/>
        <v>1.5255617352614015</v>
      </c>
      <c r="M124" s="2">
        <v>0.14055333844894433</v>
      </c>
      <c r="N124" s="2">
        <v>10.836</v>
      </c>
      <c r="O124" s="2">
        <v>13.522</v>
      </c>
      <c r="P124" s="2">
        <v>1.651</v>
      </c>
      <c r="Q124" s="29">
        <v>1.120134618139035E-3</v>
      </c>
      <c r="R124" s="29">
        <v>1.0657951258059501E-3</v>
      </c>
      <c r="S124" s="2">
        <v>100.23345333844894</v>
      </c>
      <c r="T124" s="4">
        <v>0.15108662475000001</v>
      </c>
      <c r="U124" s="4">
        <f t="shared" si="11"/>
        <v>0.1082</v>
      </c>
      <c r="V124" s="2">
        <v>40.765000000000001</v>
      </c>
      <c r="W124">
        <v>2.3999999999999998E-3</v>
      </c>
      <c r="X124" s="4">
        <v>5.8000000000000003E-2</v>
      </c>
      <c r="Z124" s="2">
        <v>10.103</v>
      </c>
      <c r="AA124" s="2">
        <v>49.344000000000001</v>
      </c>
      <c r="AB124" s="4">
        <v>0.27100000000000002</v>
      </c>
      <c r="AD124" s="2">
        <v>100.54340000000001</v>
      </c>
      <c r="AE124" s="4">
        <v>0.89698947048251998</v>
      </c>
      <c r="AF124" s="3">
        <v>601.70555999999999</v>
      </c>
      <c r="AG124" s="1">
        <v>71.073000000000008</v>
      </c>
      <c r="AH124" s="3">
        <v>934.78</v>
      </c>
      <c r="AI124" s="1">
        <v>47.748240000000003</v>
      </c>
      <c r="AJ124" s="3">
        <v>1082</v>
      </c>
      <c r="AK124" s="74">
        <f>IF(AJ124="",AF124/10000,AJ124/10000)</f>
        <v>0.1082</v>
      </c>
      <c r="AL124" s="2">
        <v>2.2623354</v>
      </c>
      <c r="AM124" s="4">
        <v>9.6567240000000013E-2</v>
      </c>
      <c r="AN124" s="4">
        <v>0.83868375000000006</v>
      </c>
      <c r="AO124" s="3">
        <v>465.14358900000002</v>
      </c>
      <c r="AP124" s="3">
        <v>929.88</v>
      </c>
      <c r="AQ124" s="1">
        <v>42.49</v>
      </c>
      <c r="AR124" s="3">
        <v>4717</v>
      </c>
      <c r="AS124" s="3">
        <v>220.09921346302724</v>
      </c>
      <c r="AT124" s="3">
        <v>389</v>
      </c>
      <c r="AU124" s="1">
        <v>46.218517574883144</v>
      </c>
      <c r="AV124" s="3">
        <v>154.0071761611953</v>
      </c>
      <c r="AW124" s="1">
        <v>114.00355056660356</v>
      </c>
      <c r="AX124" s="1">
        <v>56.132312404295497</v>
      </c>
      <c r="AY124" s="4">
        <v>1.5848839252459845</v>
      </c>
      <c r="AZ124" s="1">
        <v>126</v>
      </c>
      <c r="BA124" s="1">
        <v>14.84</v>
      </c>
      <c r="BB124" s="1">
        <v>51.69</v>
      </c>
      <c r="BC124" s="2">
        <v>3.887</v>
      </c>
      <c r="BD124" s="2">
        <v>3.435866848668911</v>
      </c>
      <c r="BE124" s="83">
        <v>2.469633383402883E-2</v>
      </c>
      <c r="BF124" s="2">
        <v>24.19</v>
      </c>
      <c r="BG124" s="2">
        <v>21.793973980610662</v>
      </c>
      <c r="BH124" s="2">
        <v>3.6429999999999998</v>
      </c>
      <c r="BI124" s="2">
        <v>9.1660000000000004</v>
      </c>
      <c r="BJ124" s="2">
        <v>7.0030000000000001</v>
      </c>
      <c r="BK124" s="2">
        <v>1.87</v>
      </c>
      <c r="BL124" s="4">
        <v>0.59</v>
      </c>
      <c r="BM124" s="2">
        <v>2.165</v>
      </c>
      <c r="BN124" s="2">
        <v>2.6509999999999998</v>
      </c>
      <c r="BO124" s="2">
        <v>1.4990000000000001</v>
      </c>
      <c r="BP124" s="2">
        <v>1.5109999999999999</v>
      </c>
      <c r="BQ124" s="4">
        <v>1.504</v>
      </c>
      <c r="BR124" s="4">
        <v>1.2985043815748964</v>
      </c>
      <c r="BS124" s="4">
        <v>0.41502539762299134</v>
      </c>
      <c r="BT124" s="74">
        <v>0.17288537546241703</v>
      </c>
      <c r="BU124" s="74">
        <v>5.5805950009221242E-2</v>
      </c>
      <c r="BV124" s="2"/>
    </row>
    <row r="125" spans="1:74">
      <c r="A125" t="s">
        <v>764</v>
      </c>
      <c r="B125" t="s">
        <v>1744</v>
      </c>
      <c r="C125" t="s">
        <v>1744</v>
      </c>
      <c r="D125">
        <v>425</v>
      </c>
      <c r="E125">
        <v>170</v>
      </c>
      <c r="F125" t="s">
        <v>636</v>
      </c>
      <c r="G125" s="2">
        <v>49.131999999999998</v>
      </c>
      <c r="H125" s="2">
        <v>0.66220000000000001</v>
      </c>
      <c r="I125" s="2">
        <v>13.49</v>
      </c>
      <c r="J125" s="2">
        <v>9.6147999999999989</v>
      </c>
      <c r="K125" s="2">
        <f t="shared" si="9"/>
        <v>8.1725799999999982</v>
      </c>
      <c r="L125" s="2">
        <f t="shared" si="10"/>
        <v>1.6042491657397107</v>
      </c>
      <c r="M125" s="2">
        <v>0.14259341303228459</v>
      </c>
      <c r="N125" s="2">
        <v>12.295999999999999</v>
      </c>
      <c r="O125" s="2">
        <v>13.019</v>
      </c>
      <c r="P125" s="2">
        <v>1.5</v>
      </c>
      <c r="Q125" s="29">
        <v>4.1845679433730616E-4</v>
      </c>
      <c r="R125" s="29">
        <v>5.8665598233705691E-4</v>
      </c>
      <c r="S125" s="2">
        <v>99.8565934130323</v>
      </c>
      <c r="T125" s="4">
        <v>0.11146698891000001</v>
      </c>
      <c r="U125" s="4">
        <f t="shared" si="11"/>
        <v>4.1262887999999998E-2</v>
      </c>
      <c r="V125" s="2">
        <v>51.621000000000002</v>
      </c>
      <c r="W125" s="4">
        <v>0.14741063829787235</v>
      </c>
      <c r="X125" s="2">
        <v>5.0570000000000004</v>
      </c>
      <c r="Y125" s="2">
        <v>1.2031384615384617</v>
      </c>
      <c r="Z125" s="2">
        <v>3.56</v>
      </c>
      <c r="AA125" s="2">
        <v>17.594000000000001</v>
      </c>
      <c r="AB125" s="2">
        <v>20.023</v>
      </c>
      <c r="AC125" s="2">
        <v>0.21299999999999999</v>
      </c>
      <c r="AD125" s="2">
        <v>99.418549099836326</v>
      </c>
      <c r="AE125" s="4">
        <v>0.89807593352898119</v>
      </c>
      <c r="AF125" s="3">
        <v>412.62887999999998</v>
      </c>
      <c r="AG125" s="1">
        <v>46.040999999999997</v>
      </c>
      <c r="AH125" s="3">
        <v>803.06099999999992</v>
      </c>
      <c r="AI125" s="1">
        <v>16.546050000000001</v>
      </c>
      <c r="AJ125" s="3"/>
      <c r="AK125" s="3"/>
      <c r="AL125" s="2">
        <v>1.8475987</v>
      </c>
      <c r="AM125" s="4">
        <v>0.11456984000000001</v>
      </c>
      <c r="AN125" s="4">
        <v>0.46414244999999998</v>
      </c>
      <c r="AO125" s="3">
        <v>256.03351199999997</v>
      </c>
      <c r="AP125" s="3">
        <v>347.38200000000001</v>
      </c>
      <c r="AQ125" s="1">
        <v>35.159999999999997</v>
      </c>
      <c r="AR125" s="3">
        <v>3091</v>
      </c>
      <c r="AS125" s="3">
        <v>188.21089637021234</v>
      </c>
      <c r="AT125" s="3">
        <v>615</v>
      </c>
      <c r="AU125" s="1">
        <v>47.655748682388179</v>
      </c>
      <c r="AV125" s="3">
        <v>176.16263145515939</v>
      </c>
      <c r="AW125" s="1">
        <v>93.717350254455724</v>
      </c>
      <c r="AX125" s="1">
        <v>65.838003668495404</v>
      </c>
      <c r="AY125" s="4">
        <v>0.55796389641186395</v>
      </c>
      <c r="AZ125" s="1">
        <v>87.36</v>
      </c>
      <c r="BA125" s="1">
        <v>11.71</v>
      </c>
      <c r="BB125" s="1">
        <v>23.97</v>
      </c>
      <c r="BC125" s="2">
        <v>1.1459999999999999</v>
      </c>
      <c r="BD125" s="2">
        <v>1.034827741439043</v>
      </c>
      <c r="BE125" s="83"/>
      <c r="BF125" s="2">
        <v>8.9689999999999994</v>
      </c>
      <c r="BG125" s="2">
        <v>8.6818623968739743</v>
      </c>
      <c r="BH125" s="2">
        <v>1.2250000000000001</v>
      </c>
      <c r="BI125" s="2">
        <v>3.2080000000000002</v>
      </c>
      <c r="BJ125" s="2">
        <v>3.1139999999999999</v>
      </c>
      <c r="BK125" s="2">
        <v>1.105</v>
      </c>
      <c r="BL125" s="4">
        <v>0.38400000000000001</v>
      </c>
      <c r="BM125" s="2">
        <v>1.262</v>
      </c>
      <c r="BN125" s="2">
        <v>1.978</v>
      </c>
      <c r="BO125" s="2">
        <v>1.1870000000000001</v>
      </c>
      <c r="BP125" s="2">
        <v>1.2869999999999999</v>
      </c>
      <c r="BQ125" s="4">
        <v>0.65800000000000003</v>
      </c>
      <c r="BR125" s="4">
        <v>0.68654755376391041</v>
      </c>
      <c r="BS125" s="4">
        <v>0.15493840624082464</v>
      </c>
      <c r="BT125" s="74">
        <v>6.1212491903818868E-2</v>
      </c>
      <c r="BU125" s="74">
        <v>2.1159156410252317E-2</v>
      </c>
      <c r="BV125" s="2"/>
    </row>
    <row r="126" spans="1:74">
      <c r="A126" t="s">
        <v>743</v>
      </c>
      <c r="B126" t="s">
        <v>1723</v>
      </c>
      <c r="C126" t="s">
        <v>1723</v>
      </c>
      <c r="D126">
        <v>139</v>
      </c>
      <c r="E126">
        <v>124</v>
      </c>
      <c r="F126" t="s">
        <v>636</v>
      </c>
      <c r="G126" s="2">
        <v>49.1845</v>
      </c>
      <c r="H126" s="2">
        <v>0.72670000000000001</v>
      </c>
      <c r="I126" s="2">
        <v>14.568999999999999</v>
      </c>
      <c r="J126" s="2">
        <v>8.7507999999999999</v>
      </c>
      <c r="K126" s="2">
        <f t="shared" si="9"/>
        <v>7.43818</v>
      </c>
      <c r="L126" s="2">
        <f t="shared" si="10"/>
        <v>1.4600889877641823</v>
      </c>
      <c r="M126" s="2">
        <v>0.13859787833932341</v>
      </c>
      <c r="N126" s="2">
        <v>10.445</v>
      </c>
      <c r="O126" s="2">
        <v>13.7805</v>
      </c>
      <c r="P126" s="2">
        <v>1.5409999999999999</v>
      </c>
      <c r="Q126" s="29">
        <v>4.7628488234692301E-4</v>
      </c>
      <c r="R126" s="29">
        <v>4.6792798591170013E-4</v>
      </c>
      <c r="S126" s="2">
        <v>99.136097878339328</v>
      </c>
      <c r="T126" s="4">
        <v>0.16317796010999999</v>
      </c>
      <c r="U126" s="4">
        <f t="shared" si="11"/>
        <v>3.1970658000000006E-2</v>
      </c>
      <c r="V126" s="2">
        <v>40.622</v>
      </c>
      <c r="W126">
        <v>2.7000000000000001E-3</v>
      </c>
      <c r="X126" s="4">
        <v>4.5999999999999999E-2</v>
      </c>
      <c r="Z126" s="2">
        <v>9.9629999999999992</v>
      </c>
      <c r="AA126" s="2">
        <v>49.357999999999997</v>
      </c>
      <c r="AB126" s="4">
        <v>0.27900000000000003</v>
      </c>
      <c r="AD126" s="2">
        <v>100.27069999999999</v>
      </c>
      <c r="AE126" s="4">
        <v>0.8982976235455109</v>
      </c>
      <c r="AF126" s="3">
        <v>319.70658000000003</v>
      </c>
      <c r="AG126" s="1">
        <v>62.133000000000003</v>
      </c>
      <c r="AH126" s="3">
        <v>645.24099999999999</v>
      </c>
      <c r="AI126" s="1">
        <v>12.855869999999999</v>
      </c>
      <c r="AJ126" s="3"/>
      <c r="AK126" s="74">
        <f>IF(AJ126="",AF126/10000,AJ126/10000)</f>
        <v>3.1970658000000006E-2</v>
      </c>
      <c r="AL126" s="2">
        <v>2.7913539999999997</v>
      </c>
      <c r="AM126" s="4">
        <v>0.1055362</v>
      </c>
      <c r="AN126" s="4">
        <v>0.50371982999999998</v>
      </c>
      <c r="AO126" s="3">
        <v>204.217206</v>
      </c>
      <c r="AP126" s="3">
        <v>395.38799999999998</v>
      </c>
      <c r="AQ126" s="1">
        <v>42.27</v>
      </c>
      <c r="AR126" s="3">
        <v>3574</v>
      </c>
      <c r="AS126" s="3">
        <v>214.8695021741315</v>
      </c>
      <c r="AT126" s="3">
        <v>460</v>
      </c>
      <c r="AU126" s="1">
        <v>43.32780920536662</v>
      </c>
      <c r="AV126" s="3">
        <v>142.44852085247987</v>
      </c>
      <c r="AW126" s="1">
        <v>128.23708130610027</v>
      </c>
      <c r="AX126" s="1">
        <v>56.277431513100566</v>
      </c>
      <c r="AY126" s="4">
        <v>0.38285004564408109</v>
      </c>
      <c r="AZ126" s="1">
        <v>65.75</v>
      </c>
      <c r="BA126" s="1">
        <v>13.74</v>
      </c>
      <c r="BB126" s="1">
        <v>26.11</v>
      </c>
      <c r="BC126" s="2">
        <v>0.94599999999999995</v>
      </c>
      <c r="BD126" s="2">
        <v>0.74296520391999998</v>
      </c>
      <c r="BE126" s="83">
        <v>5.7695253743277122E-3</v>
      </c>
      <c r="BF126" s="2">
        <v>6.4770000000000003</v>
      </c>
      <c r="BG126" s="2">
        <v>6.1796855910422988</v>
      </c>
      <c r="BH126" s="2">
        <v>0.92800000000000005</v>
      </c>
      <c r="BI126" s="2">
        <v>2.6120000000000001</v>
      </c>
      <c r="BJ126" s="2">
        <v>2.8250000000000002</v>
      </c>
      <c r="BK126" s="2">
        <v>1.1890000000000001</v>
      </c>
      <c r="BL126" s="4">
        <v>0.42</v>
      </c>
      <c r="BM126" s="2">
        <v>1.5569999999999999</v>
      </c>
      <c r="BN126" s="2">
        <v>2.3359999999999999</v>
      </c>
      <c r="BO126" s="2">
        <v>1.331</v>
      </c>
      <c r="BP126" s="2">
        <v>1.36</v>
      </c>
      <c r="BQ126" s="4">
        <v>0.872</v>
      </c>
      <c r="BR126" s="4">
        <v>0.54957537277221868</v>
      </c>
      <c r="BS126" s="4">
        <v>0.10155359564243482</v>
      </c>
      <c r="BT126" s="74">
        <v>4.1004329781198889E-2</v>
      </c>
      <c r="BU126" s="74">
        <v>1.2724710241746156E-2</v>
      </c>
      <c r="BV126" s="2"/>
    </row>
    <row r="127" spans="1:74">
      <c r="A127" t="s">
        <v>843</v>
      </c>
      <c r="B127" t="s">
        <v>1775</v>
      </c>
      <c r="C127" t="s">
        <v>1775</v>
      </c>
      <c r="D127">
        <v>32.1</v>
      </c>
      <c r="E127">
        <v>27.8</v>
      </c>
      <c r="F127" t="s">
        <v>636</v>
      </c>
      <c r="G127" s="2">
        <v>49.207000000000001</v>
      </c>
      <c r="H127" s="2">
        <v>0.73959999999999992</v>
      </c>
      <c r="I127" s="2">
        <v>14.056000000000001</v>
      </c>
      <c r="J127" s="2">
        <v>9.6777999999999995</v>
      </c>
      <c r="K127" s="2">
        <f t="shared" si="9"/>
        <v>8.2261299999999995</v>
      </c>
      <c r="L127" s="2">
        <f t="shared" si="10"/>
        <v>1.6147608453837594</v>
      </c>
      <c r="M127" s="2"/>
      <c r="N127" s="2">
        <v>11.192</v>
      </c>
      <c r="O127" s="2">
        <v>13.092000000000001</v>
      </c>
      <c r="P127" s="2">
        <v>1.631</v>
      </c>
      <c r="Q127" s="29"/>
      <c r="R127" s="29"/>
      <c r="S127" s="2">
        <v>99.595399999999998</v>
      </c>
      <c r="T127" s="4">
        <v>0.13100883399999999</v>
      </c>
      <c r="U127" s="4">
        <f t="shared" si="11"/>
        <v>4.8683171799999994E-2</v>
      </c>
      <c r="V127" s="2"/>
      <c r="W127" s="2">
        <v>0.21564881826776228</v>
      </c>
      <c r="X127" s="2">
        <v>35.772053973007004</v>
      </c>
      <c r="Y127" s="2">
        <v>27.278150518680736</v>
      </c>
      <c r="Z127" s="2">
        <v>10.721332151898897</v>
      </c>
      <c r="AA127" s="2">
        <v>16.59735904826465</v>
      </c>
      <c r="AB127" s="2"/>
      <c r="AC127" s="2"/>
      <c r="AD127" s="2"/>
      <c r="AE127" s="4">
        <v>0.73404384894013996</v>
      </c>
      <c r="AF127" s="3">
        <v>486.83171799999997</v>
      </c>
      <c r="AG127" s="1">
        <v>83.087580000000003</v>
      </c>
      <c r="AH127" s="3">
        <v>778.17822000000001</v>
      </c>
      <c r="AI127" s="1">
        <v>14.9280328</v>
      </c>
      <c r="AJ127" s="3"/>
      <c r="AK127" s="3"/>
      <c r="AL127" s="2">
        <v>3.4579572428940004</v>
      </c>
      <c r="AM127" s="4"/>
      <c r="AN127" s="4"/>
      <c r="AO127">
        <v>218.60905852514398</v>
      </c>
      <c r="AP127">
        <v>388.40444647731994</v>
      </c>
      <c r="AQ127" s="1">
        <v>36.784506582977997</v>
      </c>
      <c r="AR127" s="3">
        <v>3730.8457252551798</v>
      </c>
      <c r="AS127" s="3"/>
      <c r="AT127" s="3">
        <v>6386.1913247580005</v>
      </c>
      <c r="AU127" s="1"/>
      <c r="AV127" s="3"/>
      <c r="AW127" s="1"/>
      <c r="AX127" s="1"/>
      <c r="AY127" s="4"/>
      <c r="AZ127" s="1">
        <v>92.205735689535985</v>
      </c>
      <c r="BA127" s="1">
        <v>13.507701897412799</v>
      </c>
      <c r="BB127" s="1">
        <v>28.830197576922</v>
      </c>
      <c r="BC127" s="2">
        <v>1.47850316339124</v>
      </c>
      <c r="BD127" s="2"/>
      <c r="BE127" s="83"/>
      <c r="BF127" s="2">
        <v>9.108549188877598</v>
      </c>
      <c r="BG127" s="2"/>
      <c r="BH127" s="2">
        <v>1.4880084191644001</v>
      </c>
      <c r="BI127" s="2">
        <v>4.4636999754563993</v>
      </c>
      <c r="BJ127" s="2">
        <v>4.0751945053763992</v>
      </c>
      <c r="BK127" s="2">
        <v>1.3878110336845999</v>
      </c>
      <c r="BL127" s="4">
        <v>0.40656418386377918</v>
      </c>
      <c r="BM127" s="2">
        <v>2.0713635909420298</v>
      </c>
      <c r="BN127" s="2">
        <v>3.0168412740824122</v>
      </c>
      <c r="BO127" s="2">
        <v>1.9586089548088703</v>
      </c>
      <c r="BP127" s="2">
        <v>1.8244229697341345</v>
      </c>
      <c r="BQ127" s="4">
        <v>0.98104692472701449</v>
      </c>
      <c r="BR127" s="4"/>
      <c r="BS127" s="4"/>
      <c r="BT127" s="101"/>
      <c r="BU127" s="74"/>
      <c r="BV127" s="2"/>
    </row>
    <row r="128" spans="1:74">
      <c r="A128" t="s">
        <v>752</v>
      </c>
      <c r="B128" t="s">
        <v>1745</v>
      </c>
      <c r="C128" t="s">
        <v>1745</v>
      </c>
      <c r="D128">
        <v>297</v>
      </c>
      <c r="E128">
        <v>162</v>
      </c>
      <c r="F128" t="s">
        <v>636</v>
      </c>
      <c r="G128" s="2">
        <v>49.218000000000004</v>
      </c>
      <c r="H128" s="2">
        <v>0.58050000000000002</v>
      </c>
      <c r="I128" s="2">
        <v>14.448</v>
      </c>
      <c r="J128" s="2">
        <v>8.6140000000000008</v>
      </c>
      <c r="K128" s="2">
        <f t="shared" si="9"/>
        <v>7.3219000000000003</v>
      </c>
      <c r="L128" s="2">
        <f t="shared" si="10"/>
        <v>1.4372636262513905</v>
      </c>
      <c r="M128" s="2">
        <v>0.13659688415665916</v>
      </c>
      <c r="N128" s="2">
        <v>10.811999999999999</v>
      </c>
      <c r="O128" s="2">
        <v>14.179</v>
      </c>
      <c r="P128" s="2">
        <v>1.5269999999999999</v>
      </c>
      <c r="Q128" s="29">
        <v>4.8138468223438537E-4</v>
      </c>
      <c r="R128" s="29">
        <v>3.6776272576956483E-4</v>
      </c>
      <c r="S128" s="2">
        <v>99.515096884156662</v>
      </c>
      <c r="T128" s="4">
        <v>0.15666070419</v>
      </c>
      <c r="U128" s="4">
        <f t="shared" si="11"/>
        <v>4.1289821999999997E-2</v>
      </c>
      <c r="V128" s="2">
        <v>40.393000000000001</v>
      </c>
      <c r="W128">
        <v>2E-3</v>
      </c>
      <c r="X128" s="4">
        <v>5.5E-2</v>
      </c>
      <c r="Z128" s="2">
        <v>9.9749999999999996</v>
      </c>
      <c r="AA128" s="2">
        <v>49.317</v>
      </c>
      <c r="AB128" s="4"/>
      <c r="AD128" s="2">
        <v>99.742000000000004</v>
      </c>
      <c r="AE128" s="4">
        <v>0.89811158077395048</v>
      </c>
      <c r="AF128" s="3">
        <v>412.89821999999998</v>
      </c>
      <c r="AG128" s="1">
        <v>53.64</v>
      </c>
      <c r="AH128" s="3">
        <v>589.39699999999993</v>
      </c>
      <c r="AI128" s="1">
        <v>17.853300000000001</v>
      </c>
      <c r="AJ128" s="3"/>
      <c r="AK128" s="74">
        <f>IF(AJ128="",AF128/10000,AJ128/10000)</f>
        <v>4.1289821999999997E-2</v>
      </c>
      <c r="AL128" s="2">
        <v>2.724421</v>
      </c>
      <c r="AM128" s="4">
        <v>0.10163384</v>
      </c>
      <c r="AN128" s="4">
        <v>0.73540886999999999</v>
      </c>
      <c r="AO128" s="3">
        <v>160.50221100000002</v>
      </c>
      <c r="AP128" s="3">
        <v>399.6216</v>
      </c>
      <c r="AQ128" s="1">
        <v>43.21</v>
      </c>
      <c r="AR128" s="3">
        <v>3115</v>
      </c>
      <c r="AS128" s="3">
        <v>213.93607571545843</v>
      </c>
      <c r="AT128" s="3">
        <v>430</v>
      </c>
      <c r="AU128" s="1">
        <v>43.128414514198532</v>
      </c>
      <c r="AV128" s="3">
        <v>153.83399428605173</v>
      </c>
      <c r="AW128" s="1">
        <v>124.59812508434378</v>
      </c>
      <c r="AX128" s="1">
        <v>55.930747281712236</v>
      </c>
      <c r="AY128" s="4">
        <v>0.66320426041861602</v>
      </c>
      <c r="AZ128" s="1">
        <v>81.03</v>
      </c>
      <c r="BA128" s="1">
        <v>12.94</v>
      </c>
      <c r="BB128" s="1">
        <v>15.91</v>
      </c>
      <c r="BC128" s="2">
        <v>0.98099999999999998</v>
      </c>
      <c r="BD128" s="2">
        <v>0.80084409586463678</v>
      </c>
      <c r="BE128" s="83"/>
      <c r="BF128" s="2">
        <v>9.0190000000000001</v>
      </c>
      <c r="BG128" s="2">
        <v>8.9351832994996521</v>
      </c>
      <c r="BH128" s="2">
        <v>1.014</v>
      </c>
      <c r="BI128" s="2">
        <v>2.585</v>
      </c>
      <c r="BJ128" s="2">
        <v>2.5750000000000002</v>
      </c>
      <c r="BK128" s="2">
        <v>1.1200000000000001</v>
      </c>
      <c r="BL128" s="4">
        <v>0.39</v>
      </c>
      <c r="BM128" s="2">
        <v>1.51</v>
      </c>
      <c r="BN128" s="2">
        <v>2.2320000000000002</v>
      </c>
      <c r="BO128" s="2">
        <v>1.274</v>
      </c>
      <c r="BP128" s="2">
        <v>1.393</v>
      </c>
      <c r="BQ128" s="4">
        <v>0.54900000000000004</v>
      </c>
      <c r="BR128" s="4">
        <v>0.47679898017897354</v>
      </c>
      <c r="BS128" s="4">
        <v>0.19116913176227679</v>
      </c>
      <c r="BT128" s="74">
        <v>6.4044014423142281E-2</v>
      </c>
      <c r="BU128" s="74">
        <v>1.937181139285149E-2</v>
      </c>
      <c r="BV128" s="2"/>
    </row>
    <row r="129" spans="1:74">
      <c r="A129" t="s">
        <v>755</v>
      </c>
      <c r="B129" t="s">
        <v>1833</v>
      </c>
      <c r="C129" t="s">
        <v>1833</v>
      </c>
      <c r="D129">
        <v>94</v>
      </c>
      <c r="E129">
        <v>93</v>
      </c>
      <c r="F129" t="s">
        <v>636</v>
      </c>
      <c r="G129" s="2">
        <v>49.227499999999999</v>
      </c>
      <c r="H129" s="2">
        <v>0.57189999999999996</v>
      </c>
      <c r="I129" s="2">
        <v>15.361000000000001</v>
      </c>
      <c r="J129" s="2">
        <v>8.8390000000000022</v>
      </c>
      <c r="K129" s="2">
        <f t="shared" si="9"/>
        <v>7.5131500000000013</v>
      </c>
      <c r="L129" s="2">
        <f t="shared" si="10"/>
        <v>1.4748053392658511</v>
      </c>
      <c r="M129" s="2">
        <v>0.1432346222754188</v>
      </c>
      <c r="N129" s="2">
        <v>10.473000000000001</v>
      </c>
      <c r="O129" s="2">
        <v>13.2165</v>
      </c>
      <c r="P129" s="2">
        <v>1.6</v>
      </c>
      <c r="Q129" s="29">
        <v>6.9630482034886698E-4</v>
      </c>
      <c r="R129" s="29">
        <v>7.1016250493433205E-4</v>
      </c>
      <c r="S129" s="2">
        <v>99.432134622275399</v>
      </c>
      <c r="T129" s="4">
        <v>0.16550924796000002</v>
      </c>
      <c r="U129" s="4">
        <f t="shared" si="11"/>
        <v>7.0580547000000007E-2</v>
      </c>
      <c r="V129" s="2">
        <v>40.453000000000003</v>
      </c>
      <c r="W129">
        <v>2.5999999999999999E-3</v>
      </c>
      <c r="X129" s="4">
        <v>7.3999999999999996E-2</v>
      </c>
      <c r="Z129" s="2">
        <v>10.845000000000001</v>
      </c>
      <c r="AA129" s="2">
        <v>48.997</v>
      </c>
      <c r="AB129" s="4">
        <v>0.27</v>
      </c>
      <c r="AD129" s="2">
        <v>100.6416</v>
      </c>
      <c r="AE129" s="4">
        <v>0.88956289810054878</v>
      </c>
      <c r="AF129" s="3">
        <v>705.80547000000001</v>
      </c>
      <c r="AG129" s="1">
        <v>60.792000000000002</v>
      </c>
      <c r="AH129" s="3">
        <v>675.59100000000001</v>
      </c>
      <c r="AI129" s="1">
        <v>31.015440000000002</v>
      </c>
      <c r="AJ129" s="3"/>
      <c r="AK129" s="74">
        <f>IF(AJ129="",AF129/10000,AJ129/10000)</f>
        <v>7.0580547000000007E-2</v>
      </c>
      <c r="AL129" s="2">
        <v>2.8235810000000003</v>
      </c>
      <c r="AM129" s="4">
        <v>8.9818959999999989E-2</v>
      </c>
      <c r="AN129" s="4">
        <v>0.62950116</v>
      </c>
      <c r="AO129" s="3">
        <v>309.93530399999997</v>
      </c>
      <c r="AP129" s="3">
        <v>578.0376</v>
      </c>
      <c r="AQ129" s="1">
        <v>39.619999999999997</v>
      </c>
      <c r="AR129" s="3">
        <v>3472</v>
      </c>
      <c r="AS129" s="3">
        <v>194.57158607025571</v>
      </c>
      <c r="AT129" s="3">
        <v>341</v>
      </c>
      <c r="AU129" s="1">
        <v>49.486593513246724</v>
      </c>
      <c r="AV129" s="3">
        <v>218.24867246209442</v>
      </c>
      <c r="AW129" s="1">
        <v>138.14800585571064</v>
      </c>
      <c r="AX129" s="1">
        <v>61.774589747371721</v>
      </c>
      <c r="AY129" s="4">
        <v>1.0942393443149097</v>
      </c>
      <c r="AZ129" s="1">
        <v>85.17</v>
      </c>
      <c r="BA129" s="1">
        <v>13.13</v>
      </c>
      <c r="BB129" s="1">
        <v>23.68</v>
      </c>
      <c r="BC129" s="2">
        <v>1.623</v>
      </c>
      <c r="BD129" s="2">
        <v>1.4061701882127309</v>
      </c>
      <c r="BE129" s="83">
        <v>1.3140510505519967E-2</v>
      </c>
      <c r="BF129" s="2">
        <v>14.98</v>
      </c>
      <c r="BG129" s="2">
        <v>15.224834316564905</v>
      </c>
      <c r="BH129" s="2">
        <v>1.732</v>
      </c>
      <c r="BI129" s="2">
        <v>4.3419999999999996</v>
      </c>
      <c r="BJ129" s="2">
        <v>3.2269999999999999</v>
      </c>
      <c r="BK129" s="2">
        <v>1.1679999999999999</v>
      </c>
      <c r="BL129" s="4">
        <v>0.40200000000000002</v>
      </c>
      <c r="BM129" s="2">
        <v>1.617</v>
      </c>
      <c r="BN129" s="2">
        <v>2.2480000000000002</v>
      </c>
      <c r="BO129" s="2">
        <v>1.381</v>
      </c>
      <c r="BP129" s="2">
        <v>1.395</v>
      </c>
      <c r="BQ129" s="4">
        <v>0.83599999999999997</v>
      </c>
      <c r="BR129" s="4">
        <v>0.58094562127420124</v>
      </c>
      <c r="BS129" s="4">
        <v>0.17646610778826752</v>
      </c>
      <c r="BT129" s="74">
        <v>0.11200208010807405</v>
      </c>
      <c r="BU129" s="74">
        <v>2.7365136697337724E-2</v>
      </c>
      <c r="BV129" s="2"/>
    </row>
    <row r="130" spans="1:74">
      <c r="A130" t="s">
        <v>739</v>
      </c>
      <c r="B130" t="s">
        <v>1822</v>
      </c>
      <c r="C130" t="s">
        <v>1822</v>
      </c>
      <c r="D130">
        <v>419</v>
      </c>
      <c r="E130">
        <v>331</v>
      </c>
      <c r="F130" t="s">
        <v>636</v>
      </c>
      <c r="G130" s="2">
        <v>49.293999999999997</v>
      </c>
      <c r="H130" s="2">
        <v>0.54610000000000003</v>
      </c>
      <c r="I130" s="2">
        <v>14.640999999999998</v>
      </c>
      <c r="J130" s="2">
        <v>9.474400000000001</v>
      </c>
      <c r="K130" s="2">
        <f t="shared" ref="K130:K154" si="13">IF(J130="","",J130*0.85)</f>
        <v>8.0532400000000006</v>
      </c>
      <c r="L130" s="2">
        <f t="shared" ref="L130:L154" si="14">IF(J130="","",J130*0.15/0.899)</f>
        <v>1.5808231368186876</v>
      </c>
      <c r="M130" s="2">
        <v>0.15107429820886198</v>
      </c>
      <c r="N130" s="2">
        <v>10.743</v>
      </c>
      <c r="O130" s="2">
        <v>13.167</v>
      </c>
      <c r="P130" s="2">
        <v>1.41</v>
      </c>
      <c r="Q130" s="29">
        <v>6.6142583183283025E-4</v>
      </c>
      <c r="R130" s="29">
        <v>5.6827703552198624E-4</v>
      </c>
      <c r="S130" s="2">
        <v>99.426574298208863</v>
      </c>
      <c r="T130" s="4">
        <v>0.19363645116</v>
      </c>
      <c r="U130" s="4">
        <f t="shared" ref="U130:U154" si="15">IF(AJ130=0,AF130/10000,AJ130/10000)</f>
        <v>6.4237589999999997E-2</v>
      </c>
      <c r="V130" s="2">
        <v>40.484000000000002</v>
      </c>
      <c r="W130">
        <v>2.8999999999999998E-3</v>
      </c>
      <c r="X130" s="4">
        <v>6.8000000000000005E-2</v>
      </c>
      <c r="Z130" s="2">
        <v>11.012</v>
      </c>
      <c r="AA130" s="2">
        <v>48.671999999999997</v>
      </c>
      <c r="AB130" s="4">
        <v>0.25900000000000001</v>
      </c>
      <c r="AD130" s="2">
        <v>100.4979</v>
      </c>
      <c r="AE130" s="4">
        <v>0.88738934287248694</v>
      </c>
      <c r="AF130" s="3">
        <v>642.3759</v>
      </c>
      <c r="AG130" s="1">
        <v>75.543000000000006</v>
      </c>
      <c r="AH130" s="3">
        <v>880.75700000000006</v>
      </c>
      <c r="AI130" s="1">
        <v>30.866040000000002</v>
      </c>
      <c r="AJ130" s="3"/>
      <c r="AK130" s="74">
        <f>IF(AJ130="",AF130/10000,AJ130/10000)</f>
        <v>6.4237589999999997E-2</v>
      </c>
      <c r="AL130" s="2">
        <v>2.7120260000000003</v>
      </c>
      <c r="AM130" s="4">
        <v>0.11170236</v>
      </c>
      <c r="AN130" s="4">
        <v>0.57650483999999991</v>
      </c>
      <c r="AO130" s="3">
        <v>248.01241200000001</v>
      </c>
      <c r="AP130" s="3">
        <v>549.08280000000002</v>
      </c>
      <c r="AQ130" s="1">
        <v>39.56</v>
      </c>
      <c r="AR130" s="3">
        <v>3220</v>
      </c>
      <c r="AS130" s="3">
        <v>192.74555046868008</v>
      </c>
      <c r="AT130" s="3">
        <v>385</v>
      </c>
      <c r="AU130" s="1">
        <v>47.811066306518519</v>
      </c>
      <c r="AV130" s="3">
        <v>148.32036546054209</v>
      </c>
      <c r="AW130" s="1">
        <v>130.66340997085581</v>
      </c>
      <c r="AX130" s="1">
        <v>68.208920478299333</v>
      </c>
      <c r="AY130" s="4">
        <v>0.90240690426836345</v>
      </c>
      <c r="AZ130" s="1">
        <v>86.04</v>
      </c>
      <c r="BA130" s="1">
        <v>12.35</v>
      </c>
      <c r="BB130" s="1">
        <v>20.73</v>
      </c>
      <c r="BC130" s="2">
        <v>1.4219999999999999</v>
      </c>
      <c r="BD130" s="2">
        <v>1.3407402608433499</v>
      </c>
      <c r="BE130" s="83">
        <v>1.489297857343024E-2</v>
      </c>
      <c r="BF130" s="2">
        <v>13.17</v>
      </c>
      <c r="BG130" s="2">
        <v>13.770552280904248</v>
      </c>
      <c r="BH130" s="2">
        <v>1.4379999999999999</v>
      </c>
      <c r="BI130" s="2">
        <v>3.6960000000000002</v>
      </c>
      <c r="BJ130" s="2">
        <v>3.0059999999999998</v>
      </c>
      <c r="BK130" s="2">
        <v>1.095</v>
      </c>
      <c r="BL130" s="4">
        <v>0.39500000000000002</v>
      </c>
      <c r="BM130" s="2">
        <v>1.4330000000000001</v>
      </c>
      <c r="BN130" s="2">
        <v>2.0390000000000001</v>
      </c>
      <c r="BO130" s="2">
        <v>1.2090000000000001</v>
      </c>
      <c r="BP130" s="2">
        <v>1.325</v>
      </c>
      <c r="BQ130" s="4">
        <v>0.57899999999999996</v>
      </c>
      <c r="BR130" s="4">
        <v>0.65179903023679464</v>
      </c>
      <c r="BS130" s="4">
        <v>0.17182791790949309</v>
      </c>
      <c r="BT130" s="74">
        <v>9.2538394072968974E-2</v>
      </c>
      <c r="BU130" s="74">
        <v>3.3270349741072666E-2</v>
      </c>
      <c r="BV130" s="2"/>
    </row>
    <row r="131" spans="1:74">
      <c r="A131" t="s">
        <v>824</v>
      </c>
      <c r="B131" t="s">
        <v>1746</v>
      </c>
      <c r="C131" t="s">
        <v>1746</v>
      </c>
      <c r="D131">
        <v>34.5</v>
      </c>
      <c r="E131">
        <v>31.6</v>
      </c>
      <c r="F131">
        <v>5</v>
      </c>
      <c r="G131" s="2">
        <v>49.317</v>
      </c>
      <c r="H131" s="2">
        <v>0.70089999999999997</v>
      </c>
      <c r="I131" s="2">
        <v>13.385999999999999</v>
      </c>
      <c r="J131" s="2">
        <v>9.6382000000000012</v>
      </c>
      <c r="K131" s="2">
        <f t="shared" si="13"/>
        <v>8.1924700000000001</v>
      </c>
      <c r="L131" s="2">
        <f t="shared" si="14"/>
        <v>1.6081535038932149</v>
      </c>
      <c r="M131" s="2"/>
      <c r="N131" s="2">
        <v>11.784000000000001</v>
      </c>
      <c r="O131" s="2">
        <v>13.100999999999999</v>
      </c>
      <c r="P131" s="2">
        <v>1.629</v>
      </c>
      <c r="Q131" s="29"/>
      <c r="R131" s="29"/>
      <c r="S131" s="2">
        <v>99.556100000000001</v>
      </c>
      <c r="T131" s="4">
        <v>0.11736007800000001</v>
      </c>
      <c r="U131" s="4">
        <f t="shared" si="15"/>
        <v>9.2700000000000005E-2</v>
      </c>
      <c r="V131" s="2"/>
      <c r="W131" s="2">
        <v>0.2127827587801531</v>
      </c>
      <c r="X131" s="2">
        <v>36.592883624813886</v>
      </c>
      <c r="Y131" s="2">
        <v>27.674218893060182</v>
      </c>
      <c r="Z131" s="2">
        <v>10.008932056671114</v>
      </c>
      <c r="AA131" s="2">
        <v>17.276618139694861</v>
      </c>
      <c r="AB131" s="2"/>
      <c r="AC131" s="2"/>
      <c r="AD131" s="2"/>
      <c r="AE131" s="4">
        <v>0.7547494091811322</v>
      </c>
      <c r="AF131" s="3">
        <v>413.21355799999998</v>
      </c>
      <c r="AG131" s="1">
        <v>58.670659999999998</v>
      </c>
      <c r="AH131" s="3">
        <v>603.16104000000007</v>
      </c>
      <c r="AI131" s="1">
        <v>17.083343199999998</v>
      </c>
      <c r="AJ131" s="3">
        <v>927</v>
      </c>
      <c r="AK131" s="3"/>
      <c r="AL131" s="2">
        <v>2.9958247446599997</v>
      </c>
      <c r="AM131" s="4"/>
      <c r="AN131" s="4"/>
      <c r="AO131">
        <v>190.31172537635999</v>
      </c>
      <c r="AP131">
        <v>659.00927809080008</v>
      </c>
      <c r="AQ131" s="1">
        <v>35.331688463839996</v>
      </c>
      <c r="AR131" s="3">
        <v>3367.3883576625999</v>
      </c>
      <c r="AS131" s="3"/>
      <c r="AT131" s="3">
        <v>4186.6074001799998</v>
      </c>
      <c r="AU131" s="1"/>
      <c r="AV131" s="3"/>
      <c r="AW131" s="1"/>
      <c r="AX131" s="1"/>
      <c r="AY131" s="4"/>
      <c r="AZ131" s="1">
        <v>96.477214885119992</v>
      </c>
      <c r="BA131" s="1">
        <v>13.172402097535999</v>
      </c>
      <c r="BB131" s="1">
        <v>28.863516434640001</v>
      </c>
      <c r="BC131" s="2">
        <v>2.282276228178</v>
      </c>
      <c r="BD131" s="2"/>
      <c r="BE131" s="83"/>
      <c r="BF131" s="2">
        <v>14.889831078187999</v>
      </c>
      <c r="BG131" s="2"/>
      <c r="BH131" s="2">
        <v>1.5965636182009999</v>
      </c>
      <c r="BI131" s="2">
        <v>4.6898968781159995</v>
      </c>
      <c r="BJ131" s="2">
        <v>4.2008655937835995</v>
      </c>
      <c r="BK131" s="2">
        <v>1.4378289164792</v>
      </c>
      <c r="BL131" s="4">
        <v>0.722293118279</v>
      </c>
      <c r="BM131" s="2">
        <v>2.2255232584229701</v>
      </c>
      <c r="BN131" s="2">
        <v>2.9392528131413442</v>
      </c>
      <c r="BO131" s="2">
        <v>1.7406171547999998</v>
      </c>
      <c r="BP131" s="2">
        <v>1.7524366404907823</v>
      </c>
      <c r="BQ131" s="4">
        <v>0.85387184559804807</v>
      </c>
      <c r="BR131" s="4"/>
      <c r="BS131" s="4"/>
      <c r="BT131" s="101"/>
      <c r="BU131" s="74"/>
      <c r="BV131" s="2"/>
    </row>
    <row r="132" spans="1:74">
      <c r="A132" t="s">
        <v>830</v>
      </c>
      <c r="B132" t="s">
        <v>1705</v>
      </c>
      <c r="C132" t="s">
        <v>1705</v>
      </c>
      <c r="D132">
        <v>11.6</v>
      </c>
      <c r="E132">
        <v>11</v>
      </c>
      <c r="F132" t="s">
        <v>636</v>
      </c>
      <c r="G132" s="2">
        <v>49.32</v>
      </c>
      <c r="H132" s="2">
        <v>0.49020000000000002</v>
      </c>
      <c r="I132" s="2">
        <v>14.82</v>
      </c>
      <c r="J132" s="2">
        <v>8.1478000000000002</v>
      </c>
      <c r="K132" s="2">
        <f t="shared" si="13"/>
        <v>6.92563</v>
      </c>
      <c r="L132" s="2">
        <f t="shared" si="14"/>
        <v>1.3594771968854282</v>
      </c>
      <c r="M132" s="2"/>
      <c r="N132" s="2">
        <v>10.973000000000001</v>
      </c>
      <c r="O132" s="2">
        <v>13.657999999999999</v>
      </c>
      <c r="P132" s="2">
        <v>1.5369999999999999</v>
      </c>
      <c r="Q132" s="29"/>
      <c r="R132" s="29"/>
      <c r="S132" s="2">
        <v>98.946000000000012</v>
      </c>
      <c r="T132" s="4">
        <v>8.769354E-2</v>
      </c>
      <c r="U132" s="4">
        <f t="shared" si="15"/>
        <v>1.8492414999999998E-2</v>
      </c>
      <c r="V132" s="2"/>
      <c r="W132" s="2">
        <v>0.13512917995272247</v>
      </c>
      <c r="X132" s="2">
        <v>40.265600000626591</v>
      </c>
      <c r="Y132" s="2">
        <v>24.985385373258381</v>
      </c>
      <c r="Z132" s="2">
        <v>9.2205115710598857</v>
      </c>
      <c r="AA132" s="2">
        <v>18.294560548742151</v>
      </c>
      <c r="AB132" s="2"/>
      <c r="AC132" s="2"/>
      <c r="AD132" s="2"/>
      <c r="AE132" s="4">
        <v>0.77961125599896508</v>
      </c>
      <c r="AF132" s="3">
        <v>184.92415</v>
      </c>
      <c r="AG132" s="1">
        <v>50.64</v>
      </c>
      <c r="AH132" s="3">
        <v>502.32972000000001</v>
      </c>
      <c r="AI132" s="1">
        <v>2.8743020000000001</v>
      </c>
      <c r="AJ132" s="3"/>
      <c r="AK132" s="3"/>
      <c r="AL132" s="2"/>
      <c r="AM132" s="4"/>
      <c r="AN132" s="4"/>
      <c r="AQ132" s="1"/>
      <c r="AR132" s="3"/>
      <c r="AS132" s="3"/>
      <c r="AT132" s="3"/>
      <c r="AU132" s="1"/>
      <c r="AV132" s="3"/>
      <c r="AW132" s="1"/>
      <c r="AX132" s="1"/>
      <c r="AY132" s="4"/>
      <c r="AZ132" s="1"/>
      <c r="BA132" s="1"/>
      <c r="BB132" s="1"/>
      <c r="BC132" s="2"/>
      <c r="BD132" s="2"/>
      <c r="BE132" s="83"/>
      <c r="BF132" s="2"/>
      <c r="BG132" s="2"/>
      <c r="BH132" s="2"/>
      <c r="BI132" s="2"/>
      <c r="BJ132" s="2"/>
      <c r="BK132" s="2"/>
      <c r="BL132" s="4"/>
      <c r="BM132" s="2"/>
      <c r="BN132" s="2"/>
      <c r="BO132" s="2"/>
      <c r="BP132" s="2"/>
      <c r="BQ132" s="4"/>
      <c r="BR132" s="4"/>
      <c r="BS132" s="4"/>
      <c r="BT132" s="74"/>
      <c r="BU132" s="74"/>
      <c r="BV132" s="2"/>
    </row>
    <row r="133" spans="1:74">
      <c r="A133" t="s">
        <v>814</v>
      </c>
      <c r="B133" t="s">
        <v>1698</v>
      </c>
      <c r="C133" t="s">
        <v>1698</v>
      </c>
      <c r="D133">
        <v>48</v>
      </c>
      <c r="E133">
        <v>48</v>
      </c>
      <c r="F133" t="s">
        <v>636</v>
      </c>
      <c r="G133" s="2">
        <v>49.323499999999996</v>
      </c>
      <c r="H133" s="2">
        <v>0.43430000000000002</v>
      </c>
      <c r="I133" s="2">
        <v>15.134</v>
      </c>
      <c r="J133" s="2">
        <v>8.441200000000002</v>
      </c>
      <c r="K133" s="2">
        <f t="shared" si="13"/>
        <v>7.1750200000000017</v>
      </c>
      <c r="L133" s="2">
        <f t="shared" si="14"/>
        <v>1.408431590656285</v>
      </c>
      <c r="M133" s="2"/>
      <c r="N133" s="2">
        <v>10.263</v>
      </c>
      <c r="O133" s="2">
        <v>14.3185</v>
      </c>
      <c r="P133" s="2">
        <v>1.488</v>
      </c>
      <c r="Q133" s="29">
        <v>2.5070980518185072E-4</v>
      </c>
      <c r="R133" s="29">
        <v>2.2422315114386257E-4</v>
      </c>
      <c r="S133" s="2">
        <v>99.402500000000003</v>
      </c>
      <c r="T133" s="4">
        <v>0.13627719819</v>
      </c>
      <c r="U133" s="4">
        <f t="shared" si="15"/>
        <v>1.4153817000000001E-2</v>
      </c>
      <c r="V133" s="2">
        <v>51.698</v>
      </c>
      <c r="W133" s="4">
        <v>0.122</v>
      </c>
      <c r="X133" s="2">
        <v>5.18</v>
      </c>
      <c r="Y133" s="2">
        <v>0.97799999999999998</v>
      </c>
      <c r="Z133" s="2">
        <v>3.673</v>
      </c>
      <c r="AA133" s="2">
        <v>17.713000000000001</v>
      </c>
      <c r="AB133" s="2">
        <v>20.195</v>
      </c>
      <c r="AC133" s="2">
        <v>0.221</v>
      </c>
      <c r="AD133" s="2">
        <v>99.78</v>
      </c>
      <c r="AE133" s="4">
        <v>0.89581065600047638</v>
      </c>
      <c r="AF133" s="3">
        <v>141.53817000000001</v>
      </c>
      <c r="AG133" s="1">
        <v>56.322000000000003</v>
      </c>
      <c r="AH133" s="3">
        <v>629.45899999999995</v>
      </c>
      <c r="AI133" s="1">
        <v>7.4057579999999996</v>
      </c>
      <c r="AJ133" s="3"/>
      <c r="AK133" s="3"/>
      <c r="AL133" s="2"/>
      <c r="AM133" s="4"/>
      <c r="AN133" s="4"/>
      <c r="AO133" s="3">
        <v>97.857419999999991</v>
      </c>
      <c r="AP133" s="3">
        <v>208.1268</v>
      </c>
      <c r="AQ133" s="1">
        <v>36.99</v>
      </c>
      <c r="AR133" s="3">
        <v>2784</v>
      </c>
      <c r="AS133" s="3"/>
      <c r="AT133" s="3">
        <v>342</v>
      </c>
      <c r="AU133" s="1"/>
      <c r="AV133" s="3"/>
      <c r="AW133" s="1"/>
      <c r="AX133" s="1"/>
      <c r="AY133" s="4"/>
      <c r="AZ133" s="1">
        <v>63.4</v>
      </c>
      <c r="BA133" s="1">
        <v>13.11</v>
      </c>
      <c r="BB133" s="1">
        <v>18.38</v>
      </c>
      <c r="BC133" s="2">
        <v>0.28899999999999998</v>
      </c>
      <c r="BD133" s="2"/>
      <c r="BE133" s="83"/>
      <c r="BF133" s="2">
        <v>3.7229999999999999</v>
      </c>
      <c r="BG133" s="2"/>
      <c r="BH133" s="2">
        <v>0.52800000000000002</v>
      </c>
      <c r="BI133" s="2">
        <v>1.8819999999999999</v>
      </c>
      <c r="BJ133" s="2">
        <v>2.6869999999999998</v>
      </c>
      <c r="BK133" s="2">
        <v>1.131</v>
      </c>
      <c r="BL133" s="4">
        <v>0.33800000000000002</v>
      </c>
      <c r="BM133" s="2">
        <v>1.357</v>
      </c>
      <c r="BN133" s="2">
        <v>2.181</v>
      </c>
      <c r="BO133" s="2">
        <v>1.2689999999999999</v>
      </c>
      <c r="BP133" s="2">
        <v>1.425</v>
      </c>
      <c r="BQ133" s="4">
        <v>0.625</v>
      </c>
      <c r="BR133" s="4"/>
      <c r="BS133" s="4"/>
      <c r="BT133" s="74"/>
      <c r="BU133" s="74"/>
      <c r="BV133" s="2"/>
    </row>
    <row r="134" spans="1:74">
      <c r="A134" t="s">
        <v>719</v>
      </c>
      <c r="B134" t="s">
        <v>1811</v>
      </c>
      <c r="C134" t="s">
        <v>1811</v>
      </c>
      <c r="D134">
        <v>414</v>
      </c>
      <c r="E134">
        <v>389</v>
      </c>
      <c r="F134" t="s">
        <v>636</v>
      </c>
      <c r="G134" s="2">
        <v>49.330500000000001</v>
      </c>
      <c r="H134" s="2">
        <v>0.64069999999999994</v>
      </c>
      <c r="I134" s="2">
        <v>14.853000000000002</v>
      </c>
      <c r="J134" s="2">
        <v>10.057600000000001</v>
      </c>
      <c r="K134" s="2">
        <f t="shared" si="13"/>
        <v>8.548960000000001</v>
      </c>
      <c r="L134" s="2">
        <f t="shared" si="14"/>
        <v>1.6781312569521689</v>
      </c>
      <c r="M134" s="2">
        <v>0.15027740915590845</v>
      </c>
      <c r="N134" s="2">
        <v>10.766</v>
      </c>
      <c r="O134" s="2">
        <v>12.9665</v>
      </c>
      <c r="P134" s="2">
        <v>1.585</v>
      </c>
      <c r="Q134" s="29">
        <v>7.635128974372089E-4</v>
      </c>
      <c r="R134" s="29">
        <v>5.5339008860177887E-4</v>
      </c>
      <c r="S134" s="2">
        <v>100.3495774091559</v>
      </c>
      <c r="T134" s="4">
        <v>0.12982313211000002</v>
      </c>
      <c r="U134" s="4">
        <f t="shared" si="15"/>
        <v>6.0601499999999996E-2</v>
      </c>
      <c r="V134" s="2">
        <v>40.732999999999997</v>
      </c>
      <c r="W134">
        <v>2.0999999999999999E-3</v>
      </c>
      <c r="X134" s="4">
        <v>0.05</v>
      </c>
      <c r="Z134" s="2">
        <v>10.831</v>
      </c>
      <c r="AA134" s="2">
        <v>49.92</v>
      </c>
      <c r="AB134" s="4">
        <v>0.28699999999999998</v>
      </c>
      <c r="AD134" s="2">
        <v>101.8231</v>
      </c>
      <c r="AE134" s="4">
        <v>0.89150804849811027</v>
      </c>
      <c r="AF134" s="3">
        <v>606.01499999999999</v>
      </c>
      <c r="AG134" s="1">
        <v>91.635000000000005</v>
      </c>
      <c r="AH134" s="3">
        <v>851.62099999999998</v>
      </c>
      <c r="AI134" s="1">
        <v>26.884530000000002</v>
      </c>
      <c r="AJ134" s="3"/>
      <c r="AK134" s="74">
        <f>IF(AJ134="",AF134/10000,AJ134/10000)</f>
        <v>6.0601499999999996E-2</v>
      </c>
      <c r="AL134" s="2">
        <v>3.3193810000000004</v>
      </c>
      <c r="AM134" s="4">
        <v>0.16732716</v>
      </c>
      <c r="AN134" s="4">
        <v>1.7894751</v>
      </c>
      <c r="AO134" s="3">
        <v>241.51532099999997</v>
      </c>
      <c r="AP134" s="3">
        <v>633.83039999999994</v>
      </c>
      <c r="AQ134" s="1">
        <v>42.1</v>
      </c>
      <c r="AR134" s="3">
        <v>3834</v>
      </c>
      <c r="AS134" s="3">
        <v>207.30546818029649</v>
      </c>
      <c r="AT134" s="3">
        <v>441</v>
      </c>
      <c r="AU134" s="1">
        <v>46.627649348549085</v>
      </c>
      <c r="AV134" s="3">
        <v>152.84383637772964</v>
      </c>
      <c r="AW134" s="1">
        <v>129.01644449819813</v>
      </c>
      <c r="AX134" s="1">
        <v>65.861737647446333</v>
      </c>
      <c r="AY134" s="4">
        <v>0.91830304481566494</v>
      </c>
      <c r="AZ134" s="1">
        <v>97.61</v>
      </c>
      <c r="BA134" s="1">
        <v>14.39</v>
      </c>
      <c r="BB134" s="1">
        <v>25.78</v>
      </c>
      <c r="BC134" s="2">
        <v>1.7669999999999999</v>
      </c>
      <c r="BD134" s="2">
        <v>1.5844658676092014</v>
      </c>
      <c r="BE134" s="83">
        <v>1.244843683837696E-2</v>
      </c>
      <c r="BF134" s="2">
        <v>15.41</v>
      </c>
      <c r="BG134" s="2">
        <v>15.265701118543717</v>
      </c>
      <c r="BH134" s="2">
        <v>1.798</v>
      </c>
      <c r="BI134" s="2">
        <v>4.649</v>
      </c>
      <c r="BJ134" s="2">
        <v>3.919</v>
      </c>
      <c r="BK134" s="2">
        <v>1.331</v>
      </c>
      <c r="BL134" s="4">
        <v>0.44400000000000001</v>
      </c>
      <c r="BM134" s="2">
        <v>1.7969999999999999</v>
      </c>
      <c r="BN134" s="2">
        <v>2.5009999999999999</v>
      </c>
      <c r="BO134" s="2">
        <v>1.498</v>
      </c>
      <c r="BP134" s="2">
        <v>1.4990000000000001</v>
      </c>
      <c r="BQ134" s="4">
        <v>0.9</v>
      </c>
      <c r="BR134" s="4">
        <v>0.7303839259784739</v>
      </c>
      <c r="BS134" s="4">
        <v>0.18518150805671671</v>
      </c>
      <c r="BT134" s="74">
        <v>8.9602006683713417E-2</v>
      </c>
      <c r="BU134" s="74">
        <v>2.8300730911313826E-2</v>
      </c>
      <c r="BV134" s="2"/>
    </row>
    <row r="135" spans="1:74">
      <c r="A135" t="s">
        <v>839</v>
      </c>
      <c r="B135" t="s">
        <v>1738</v>
      </c>
      <c r="C135" t="s">
        <v>1738</v>
      </c>
      <c r="D135">
        <v>28.6</v>
      </c>
      <c r="E135">
        <v>28.2</v>
      </c>
      <c r="F135" t="s">
        <v>636</v>
      </c>
      <c r="G135" s="2">
        <v>49.4</v>
      </c>
      <c r="H135" s="2">
        <v>0.38269999999999998</v>
      </c>
      <c r="I135" s="2">
        <v>14.83</v>
      </c>
      <c r="J135" s="2">
        <v>8.479000000000001</v>
      </c>
      <c r="K135" s="2">
        <f t="shared" si="13"/>
        <v>7.2071500000000004</v>
      </c>
      <c r="L135" s="2">
        <f t="shared" si="14"/>
        <v>1.4147385984427143</v>
      </c>
      <c r="M135" s="2"/>
      <c r="N135" s="2">
        <v>11.010999999999999</v>
      </c>
      <c r="O135" s="2">
        <v>13.422000000000001</v>
      </c>
      <c r="P135" s="2">
        <v>1.486</v>
      </c>
      <c r="Q135" s="29"/>
      <c r="R135" s="29"/>
      <c r="S135" s="2">
        <v>99.0107</v>
      </c>
      <c r="T135" s="4">
        <v>0.11456134799999999</v>
      </c>
      <c r="U135" s="4">
        <f t="shared" si="15"/>
        <v>3.9170738199999999E-2</v>
      </c>
      <c r="V135" s="2"/>
      <c r="W135" s="2">
        <v>0.13132483560906844</v>
      </c>
      <c r="X135" s="2">
        <v>39.851293864604813</v>
      </c>
      <c r="Y135" s="2">
        <v>25.364040124583823</v>
      </c>
      <c r="Z135" s="2">
        <v>9.7891858258862925</v>
      </c>
      <c r="AA135" s="2">
        <v>17.894940099318063</v>
      </c>
      <c r="AB135" s="2"/>
      <c r="AC135" s="2"/>
      <c r="AD135" s="2"/>
      <c r="AE135" s="4">
        <v>0.76521180433227143</v>
      </c>
      <c r="AF135" s="3">
        <v>391.707382</v>
      </c>
      <c r="AG135" s="1">
        <v>42.406779999999998</v>
      </c>
      <c r="AH135" s="3">
        <v>810.76623000000006</v>
      </c>
      <c r="AI135" s="1">
        <v>17.1069952</v>
      </c>
      <c r="AJ135" s="3"/>
      <c r="AK135" s="3"/>
      <c r="AL135" s="2"/>
      <c r="AM135" s="4"/>
      <c r="AN135" s="4"/>
      <c r="AQ135" s="1"/>
      <c r="AR135" s="3"/>
      <c r="AS135" s="3"/>
      <c r="AT135" s="3"/>
      <c r="AU135" s="1"/>
      <c r="AV135" s="3"/>
      <c r="AW135" s="1"/>
      <c r="AX135" s="1"/>
      <c r="AY135" s="4"/>
      <c r="AZ135" s="1"/>
      <c r="BA135" s="1"/>
      <c r="BB135" s="1"/>
      <c r="BC135" s="2"/>
      <c r="BD135" s="2"/>
      <c r="BE135" s="83"/>
      <c r="BF135" s="2"/>
      <c r="BG135" s="2"/>
      <c r="BH135" s="2"/>
      <c r="BI135" s="2"/>
      <c r="BJ135" s="2"/>
      <c r="BK135" s="2"/>
      <c r="BL135" s="4"/>
      <c r="BM135" s="2"/>
      <c r="BN135" s="2"/>
      <c r="BO135" s="2"/>
      <c r="BP135" s="2"/>
      <c r="BQ135" s="4"/>
      <c r="BR135" s="4"/>
      <c r="BS135" s="4"/>
      <c r="BT135" s="74"/>
      <c r="BU135" s="74"/>
      <c r="BV135" s="2"/>
    </row>
    <row r="136" spans="1:74">
      <c r="A136" t="s">
        <v>833</v>
      </c>
      <c r="B136" t="s">
        <v>1790</v>
      </c>
      <c r="C136" t="s">
        <v>1790</v>
      </c>
      <c r="D136">
        <v>25.8</v>
      </c>
      <c r="E136">
        <v>21.7</v>
      </c>
      <c r="F136" t="s">
        <v>636</v>
      </c>
      <c r="G136" s="2">
        <v>49.413000000000004</v>
      </c>
      <c r="H136" s="2">
        <v>0.70089999999999997</v>
      </c>
      <c r="I136" s="2">
        <v>14.728000000000002</v>
      </c>
      <c r="J136" s="2">
        <v>9.5086000000000013</v>
      </c>
      <c r="K136" s="2">
        <f t="shared" si="13"/>
        <v>8.0823100000000014</v>
      </c>
      <c r="L136" s="2">
        <f t="shared" si="14"/>
        <v>1.5865294771968854</v>
      </c>
      <c r="M136" s="2"/>
      <c r="N136" s="2">
        <v>11.308</v>
      </c>
      <c r="O136" s="2">
        <v>13.039</v>
      </c>
      <c r="P136" s="2">
        <v>1.6519999999999999</v>
      </c>
      <c r="Q136" s="29"/>
      <c r="R136" s="29"/>
      <c r="S136" s="2">
        <v>100.34950000000001</v>
      </c>
      <c r="T136" s="4">
        <v>0.11191527600000001</v>
      </c>
      <c r="U136" s="4">
        <f t="shared" si="15"/>
        <v>5.383981739999999E-2</v>
      </c>
      <c r="V136" s="2"/>
      <c r="W136" s="2">
        <v>0.19428043292532088</v>
      </c>
      <c r="X136" s="2">
        <v>39.791299257283129</v>
      </c>
      <c r="Y136" s="2">
        <v>23.626976766883764</v>
      </c>
      <c r="Z136" s="2">
        <v>10.006958924473283</v>
      </c>
      <c r="AA136" s="2">
        <v>17.54047555695373</v>
      </c>
      <c r="AB136" s="2"/>
      <c r="AC136" s="2"/>
      <c r="AD136" s="2"/>
      <c r="AE136" s="4">
        <v>0.75758038862945898</v>
      </c>
      <c r="AF136" s="3">
        <v>538.39817399999993</v>
      </c>
      <c r="AG136" s="1">
        <v>88.885860000000008</v>
      </c>
      <c r="AH136" s="3">
        <v>752.70569999999998</v>
      </c>
      <c r="AI136" s="1">
        <v>35.6439728</v>
      </c>
      <c r="AJ136" s="3"/>
      <c r="AK136" s="3"/>
      <c r="AL136" s="2">
        <v>3.1758520893660003</v>
      </c>
      <c r="AM136" s="4"/>
      <c r="AN136" s="4"/>
      <c r="AO136">
        <v>364.08961610771399</v>
      </c>
      <c r="AP136">
        <v>813.97095605280003</v>
      </c>
      <c r="AQ136" s="1">
        <v>36.409049435069996</v>
      </c>
      <c r="AR136" s="3">
        <v>3633.3915854837401</v>
      </c>
      <c r="AS136" s="3"/>
      <c r="AT136" s="3">
        <v>11314.444311917998</v>
      </c>
      <c r="AU136" s="1"/>
      <c r="AV136" s="3"/>
      <c r="AW136" s="1"/>
      <c r="AX136" s="1"/>
      <c r="AY136" s="4"/>
      <c r="AZ136" s="1">
        <v>118.74320771615999</v>
      </c>
      <c r="BA136" s="1">
        <v>12.7575673462512</v>
      </c>
      <c r="BB136" s="1">
        <v>26.580722243291998</v>
      </c>
      <c r="BC136" s="2">
        <v>1.8537792682212</v>
      </c>
      <c r="BD136" s="2"/>
      <c r="BE136" s="83"/>
      <c r="BF136" s="2">
        <v>22.633379603485199</v>
      </c>
      <c r="BG136" s="2"/>
      <c r="BH136" s="2">
        <v>3.2369713008119994</v>
      </c>
      <c r="BI136" s="2">
        <v>8.4751508685239987</v>
      </c>
      <c r="BJ136" s="2">
        <v>6.2189686191275992</v>
      </c>
      <c r="BK136" s="2">
        <v>1.62704962709406</v>
      </c>
      <c r="BL136" s="4">
        <v>0.47113944257327717</v>
      </c>
      <c r="BM136" s="2">
        <v>2.1369279072368701</v>
      </c>
      <c r="BN136" s="2">
        <v>2.6082339836652788</v>
      </c>
      <c r="BO136" s="2">
        <v>1.8658910739397538</v>
      </c>
      <c r="BP136" s="2">
        <v>1.6572589060130636</v>
      </c>
      <c r="BQ136" s="4">
        <v>0.92797903372608581</v>
      </c>
      <c r="BR136" s="4"/>
      <c r="BS136" s="4"/>
      <c r="BT136" s="101"/>
      <c r="BU136" s="74"/>
      <c r="BV136" s="2"/>
    </row>
    <row r="137" spans="1:74">
      <c r="A137" t="s">
        <v>823</v>
      </c>
      <c r="B137" t="s">
        <v>1828</v>
      </c>
      <c r="C137" t="s">
        <v>1828</v>
      </c>
      <c r="D137">
        <v>16.5</v>
      </c>
      <c r="E137">
        <v>16.100000000000001</v>
      </c>
      <c r="F137" t="s">
        <v>636</v>
      </c>
      <c r="G137" s="2">
        <v>49.451999999999998</v>
      </c>
      <c r="H137" s="2">
        <v>0.65110000000000001</v>
      </c>
      <c r="I137" s="2">
        <v>13.552</v>
      </c>
      <c r="J137" s="2">
        <v>9.1356000000000002</v>
      </c>
      <c r="K137" s="2">
        <f t="shared" si="13"/>
        <v>7.7652599999999996</v>
      </c>
      <c r="L137" s="2">
        <f t="shared" si="14"/>
        <v>1.5242936596218017</v>
      </c>
      <c r="M137" s="2"/>
      <c r="N137" s="2">
        <v>11.739000000000001</v>
      </c>
      <c r="O137" s="2">
        <v>13.2658</v>
      </c>
      <c r="P137" s="2">
        <v>1.6919999999999999</v>
      </c>
      <c r="Q137" s="29"/>
      <c r="R137" s="29"/>
      <c r="S137" s="2">
        <v>99.487499999999997</v>
      </c>
      <c r="T137" s="4">
        <v>0.13432207800000001</v>
      </c>
      <c r="U137" s="4">
        <f t="shared" si="15"/>
        <v>6.74498974E-2</v>
      </c>
      <c r="V137" s="2"/>
      <c r="W137" s="2">
        <v>0.19725699641745104</v>
      </c>
      <c r="X137" s="2">
        <v>35.882667633329078</v>
      </c>
      <c r="Y137" s="2">
        <v>27.7932249155139</v>
      </c>
      <c r="Z137" s="2">
        <v>10.31428510699304</v>
      </c>
      <c r="AA137" s="2">
        <v>16.933607856705819</v>
      </c>
      <c r="AB137" s="2"/>
      <c r="AC137" s="2"/>
      <c r="AD137" s="2"/>
      <c r="AE137" s="4">
        <v>0.7453567816184532</v>
      </c>
      <c r="AF137" s="3">
        <v>674.49897399999998</v>
      </c>
      <c r="AG137" s="1">
        <v>88.366799999999998</v>
      </c>
      <c r="AH137" s="3">
        <v>613.49432999999999</v>
      </c>
      <c r="AI137" s="1">
        <v>32.971413599999998</v>
      </c>
      <c r="AJ137" s="3"/>
      <c r="AK137" s="3"/>
      <c r="AL137" s="2">
        <v>3.2225911979975996</v>
      </c>
      <c r="AM137" s="4"/>
      <c r="AN137" s="4"/>
      <c r="AO137">
        <v>344.71721829308393</v>
      </c>
      <c r="AP137">
        <v>790.49527518124785</v>
      </c>
      <c r="AQ137" s="1">
        <v>37.853807422703994</v>
      </c>
      <c r="AR137" s="3">
        <v>3442.4028559028156</v>
      </c>
      <c r="AS137" s="3"/>
      <c r="AT137" s="3">
        <v>5874.0959731895991</v>
      </c>
      <c r="AU137" s="1"/>
      <c r="AV137" s="3"/>
      <c r="AW137" s="1"/>
      <c r="AX137" s="1"/>
      <c r="AY137" s="4"/>
      <c r="AZ137" s="1">
        <v>116.7991199147136</v>
      </c>
      <c r="BA137" s="1">
        <v>12.57893159622528</v>
      </c>
      <c r="BB137" s="1">
        <v>25.634221407412799</v>
      </c>
      <c r="BC137" s="2">
        <v>1.8176889261023996</v>
      </c>
      <c r="BD137" s="2"/>
      <c r="BE137" s="83"/>
      <c r="BF137" s="2">
        <v>22.934125805173437</v>
      </c>
      <c r="BG137" s="2"/>
      <c r="BH137" s="2">
        <v>3.4035272140895998</v>
      </c>
      <c r="BI137" s="2">
        <v>8.398142352568799</v>
      </c>
      <c r="BJ137" s="2">
        <v>5.7016908620773918</v>
      </c>
      <c r="BK137" s="2">
        <v>1.8600851196875996</v>
      </c>
      <c r="BL137" s="4">
        <v>0.64232100237973744</v>
      </c>
      <c r="BM137" s="2">
        <v>2.5745371266355876</v>
      </c>
      <c r="BN137" s="2">
        <v>2.9262856985806076</v>
      </c>
      <c r="BO137" s="2">
        <v>2.0305056746073649</v>
      </c>
      <c r="BP137" s="2">
        <v>2.0343547258282881</v>
      </c>
      <c r="BQ137" s="4">
        <v>1.2603388210983342</v>
      </c>
      <c r="BR137" s="4"/>
      <c r="BS137" s="4"/>
      <c r="BT137" s="101"/>
      <c r="BU137" s="74"/>
      <c r="BV137" s="2"/>
    </row>
    <row r="138" spans="1:74">
      <c r="A138" t="s">
        <v>836</v>
      </c>
      <c r="B138" t="s">
        <v>1703</v>
      </c>
      <c r="C138" t="s">
        <v>1703</v>
      </c>
      <c r="D138">
        <v>42</v>
      </c>
      <c r="E138">
        <v>40</v>
      </c>
      <c r="F138" t="s">
        <v>636</v>
      </c>
      <c r="G138" s="2">
        <v>49.516500000000001</v>
      </c>
      <c r="H138" s="2">
        <v>0.4214</v>
      </c>
      <c r="I138" s="2">
        <v>12.912000000000001</v>
      </c>
      <c r="J138" s="2">
        <v>9.298</v>
      </c>
      <c r="K138" s="2">
        <f t="shared" si="13"/>
        <v>7.9032999999999998</v>
      </c>
      <c r="L138" s="2">
        <f t="shared" si="14"/>
        <v>1.5513904338153504</v>
      </c>
      <c r="M138" s="2"/>
      <c r="N138" s="2">
        <v>11.832000000000001</v>
      </c>
      <c r="O138" s="2">
        <v>12.666500000000001</v>
      </c>
      <c r="P138" s="2">
        <v>1.3480000000000001</v>
      </c>
      <c r="Q138" s="29"/>
      <c r="R138" s="29"/>
      <c r="S138" s="2">
        <v>97.994399999999985</v>
      </c>
      <c r="T138" s="4">
        <v>0.123048002</v>
      </c>
      <c r="U138" s="4">
        <f t="shared" si="15"/>
        <v>1.56147548E-2</v>
      </c>
      <c r="V138" s="2"/>
      <c r="W138" s="2">
        <v>0.22298402591115302</v>
      </c>
      <c r="X138" s="2">
        <v>22.304120130241223</v>
      </c>
      <c r="Y138" s="2">
        <v>42.87773175170188</v>
      </c>
      <c r="Z138" s="2">
        <v>12.053077928816272</v>
      </c>
      <c r="AA138" s="2">
        <v>14.493008761037288</v>
      </c>
      <c r="AB138" s="2"/>
      <c r="AC138" s="2"/>
      <c r="AD138" s="2"/>
      <c r="AE138" s="4">
        <v>0.68191263380792855</v>
      </c>
      <c r="AF138" s="3">
        <v>156.147548</v>
      </c>
      <c r="AG138" s="1">
        <v>50.057639999999999</v>
      </c>
      <c r="AH138" s="3">
        <v>925.76625000000001</v>
      </c>
      <c r="AI138" s="1">
        <v>6.1644703999999999</v>
      </c>
      <c r="AJ138" s="3"/>
      <c r="AK138" s="3"/>
      <c r="AL138" s="2">
        <v>3.3057726593760002</v>
      </c>
      <c r="AM138" s="4"/>
      <c r="AN138" s="4"/>
      <c r="AO138">
        <v>127.97754265632003</v>
      </c>
      <c r="AP138">
        <v>207.79135412671999</v>
      </c>
      <c r="AQ138" s="1">
        <v>41.978740856911998</v>
      </c>
      <c r="AR138" s="3">
        <v>2908.6177240372804</v>
      </c>
      <c r="AS138" s="3"/>
      <c r="AT138" s="3">
        <v>6158.5913754720004</v>
      </c>
      <c r="AU138" s="1"/>
      <c r="AV138" s="3"/>
      <c r="AW138" s="1"/>
      <c r="AX138" s="1"/>
      <c r="AY138" s="4"/>
      <c r="AZ138" s="1">
        <v>49.665371149696</v>
      </c>
      <c r="BA138" s="1">
        <v>14.123555024198401</v>
      </c>
      <c r="BB138" s="1">
        <v>18.2662756354576</v>
      </c>
      <c r="BC138" s="2">
        <v>0.45309040990176003</v>
      </c>
      <c r="BD138" s="2"/>
      <c r="BE138" s="83"/>
      <c r="BF138" s="2">
        <v>2.7963936288745606</v>
      </c>
      <c r="BG138" s="2"/>
      <c r="BH138" s="2">
        <v>0.6988752826272</v>
      </c>
      <c r="BI138" s="2">
        <v>2.2484537459712004</v>
      </c>
      <c r="BJ138" s="2">
        <v>2.4481510911580799</v>
      </c>
      <c r="BK138" s="2">
        <v>0.98550904894928004</v>
      </c>
      <c r="BL138" s="4">
        <v>0.49763656653072003</v>
      </c>
      <c r="BM138" s="2">
        <v>2.045800704372216</v>
      </c>
      <c r="BN138" s="2">
        <v>3.0581260292879295</v>
      </c>
      <c r="BO138" s="2">
        <v>1.935859470944</v>
      </c>
      <c r="BP138" s="2">
        <v>2.0589496613367286</v>
      </c>
      <c r="BQ138" s="4">
        <v>0.66598128589702266</v>
      </c>
      <c r="BR138" s="4"/>
      <c r="BS138" s="4"/>
      <c r="BT138" s="101"/>
      <c r="BU138" s="74"/>
      <c r="BV138" s="2"/>
    </row>
    <row r="139" spans="1:74">
      <c r="A139" t="s">
        <v>825</v>
      </c>
      <c r="B139" t="s">
        <v>1806</v>
      </c>
      <c r="C139" t="s">
        <v>1806</v>
      </c>
      <c r="D139">
        <v>55.4</v>
      </c>
      <c r="E139">
        <v>53.8</v>
      </c>
      <c r="F139">
        <v>8</v>
      </c>
      <c r="G139" s="2">
        <v>49.523499999999999</v>
      </c>
      <c r="H139" s="2">
        <v>0.64069999999999994</v>
      </c>
      <c r="I139" s="2">
        <v>13.355</v>
      </c>
      <c r="J139" s="2">
        <v>9.251199999999999</v>
      </c>
      <c r="K139" s="2">
        <f t="shared" si="13"/>
        <v>7.8635199999999985</v>
      </c>
      <c r="L139" s="2">
        <f t="shared" si="14"/>
        <v>1.5435817575083424</v>
      </c>
      <c r="M139" s="2"/>
      <c r="N139" s="2">
        <v>11.878</v>
      </c>
      <c r="O139" s="2">
        <v>13.157500000000001</v>
      </c>
      <c r="P139" s="2">
        <v>1.667</v>
      </c>
      <c r="Q139" s="29"/>
      <c r="R139" s="29"/>
      <c r="S139" s="2">
        <v>99.472899999999996</v>
      </c>
      <c r="T139" s="4">
        <v>0.10170415200000001</v>
      </c>
      <c r="U139" s="4">
        <f t="shared" si="15"/>
        <v>0.1235</v>
      </c>
      <c r="V139" s="2"/>
      <c r="W139" s="2">
        <v>0.2127827587801531</v>
      </c>
      <c r="X139" s="2">
        <v>36.592883624813886</v>
      </c>
      <c r="Y139" s="2">
        <v>27.674218893060182</v>
      </c>
      <c r="Z139" s="2">
        <v>10.008932056671114</v>
      </c>
      <c r="AA139" s="2">
        <v>17.276618139694861</v>
      </c>
      <c r="AB139" s="2"/>
      <c r="AC139" s="2"/>
      <c r="AD139" s="2"/>
      <c r="AE139" s="4">
        <v>0.7547494091811322</v>
      </c>
      <c r="AF139" s="3">
        <v>593.89580599999999</v>
      </c>
      <c r="AG139" s="1">
        <v>61.2744</v>
      </c>
      <c r="AH139" s="3">
        <v>584.77805999999998</v>
      </c>
      <c r="AI139" s="1">
        <v>28.638192</v>
      </c>
      <c r="AJ139" s="3">
        <v>1235</v>
      </c>
      <c r="AK139" s="3"/>
      <c r="AL139" s="2">
        <v>3.1433080673280003</v>
      </c>
      <c r="AM139" s="4"/>
      <c r="AN139" s="4"/>
      <c r="AO139">
        <v>313.88113177612803</v>
      </c>
      <c r="AP139">
        <v>698.19388128672017</v>
      </c>
      <c r="AQ139" s="1">
        <v>34.903607343247998</v>
      </c>
      <c r="AR139" s="3">
        <v>3527.0983311403202</v>
      </c>
      <c r="AS139" s="3"/>
      <c r="AT139" s="3">
        <v>410.47689081407998</v>
      </c>
      <c r="AU139" s="1"/>
      <c r="AV139" s="3"/>
      <c r="AW139" s="1"/>
      <c r="AX139" s="1"/>
      <c r="AY139" s="4"/>
      <c r="AZ139" s="1">
        <v>93.948420788735987</v>
      </c>
      <c r="BA139" s="1">
        <v>12.703530644217599</v>
      </c>
      <c r="BB139" s="1">
        <v>30.797889921104005</v>
      </c>
      <c r="BC139" s="2">
        <v>2.5388796294000002</v>
      </c>
      <c r="BD139" s="2"/>
      <c r="BE139" s="83"/>
      <c r="BF139" s="2">
        <v>21.067517487843201</v>
      </c>
      <c r="BG139" s="2"/>
      <c r="BH139" s="2">
        <v>2.4713819529759999</v>
      </c>
      <c r="BI139" s="2">
        <v>6.3508946654303999</v>
      </c>
      <c r="BJ139" s="2">
        <v>4.89183156623616</v>
      </c>
      <c r="BK139" s="2">
        <v>1.6415527085816</v>
      </c>
      <c r="BL139" s="4">
        <v>0.47446116026330681</v>
      </c>
      <c r="BM139" s="2">
        <v>1.9412709492760321</v>
      </c>
      <c r="BN139" s="2">
        <v>2.5696969091445121</v>
      </c>
      <c r="BO139" s="2">
        <v>1.8368375244805142</v>
      </c>
      <c r="BP139" s="2">
        <v>1.5528012760885328</v>
      </c>
      <c r="BQ139" s="4">
        <v>1.0973785524462736</v>
      </c>
      <c r="BR139" s="4"/>
      <c r="BS139" s="4"/>
      <c r="BT139" s="101"/>
      <c r="BU139" s="74"/>
      <c r="BV139" s="2"/>
    </row>
    <row r="140" spans="1:74">
      <c r="A140" t="s">
        <v>829</v>
      </c>
      <c r="B140" t="s">
        <v>1710</v>
      </c>
      <c r="C140" t="s">
        <v>1710</v>
      </c>
      <c r="D140">
        <v>29.7</v>
      </c>
      <c r="E140">
        <v>28.3</v>
      </c>
      <c r="F140" t="s">
        <v>636</v>
      </c>
      <c r="G140" s="2">
        <v>49.539500000000004</v>
      </c>
      <c r="H140" s="2">
        <v>0.48159999999999997</v>
      </c>
      <c r="I140" s="2">
        <v>15.030999999999999</v>
      </c>
      <c r="J140" s="2">
        <v>8.414200000000001</v>
      </c>
      <c r="K140" s="2">
        <f t="shared" si="13"/>
        <v>7.152070000000001</v>
      </c>
      <c r="L140" s="2">
        <f t="shared" si="14"/>
        <v>1.4039265850945497</v>
      </c>
      <c r="M140" s="2"/>
      <c r="N140" s="2">
        <v>11.132</v>
      </c>
      <c r="O140" s="2">
        <v>13.6165</v>
      </c>
      <c r="P140" s="2">
        <v>1.554</v>
      </c>
      <c r="Q140" s="29"/>
      <c r="R140" s="29"/>
      <c r="S140" s="2">
        <v>99.768799999999999</v>
      </c>
      <c r="T140" s="4">
        <v>0.11700953</v>
      </c>
      <c r="U140" s="4">
        <f t="shared" si="15"/>
        <v>2.3822420400000002E-2</v>
      </c>
      <c r="V140" s="2"/>
      <c r="W140" s="2">
        <v>0.13512917995272247</v>
      </c>
      <c r="X140" s="2">
        <v>40.265600000626591</v>
      </c>
      <c r="Y140" s="2">
        <v>24.985385373258381</v>
      </c>
      <c r="Z140" s="2">
        <v>9.2205115710598857</v>
      </c>
      <c r="AA140" s="2">
        <v>18.294560548742151</v>
      </c>
      <c r="AB140" s="2"/>
      <c r="AC140" s="2"/>
      <c r="AD140" s="2"/>
      <c r="AE140" s="4">
        <v>0.77961125599896508</v>
      </c>
      <c r="AF140" s="3">
        <v>238.22420400000001</v>
      </c>
      <c r="AG140" s="1">
        <v>43.217019999999998</v>
      </c>
      <c r="AH140" s="3">
        <v>534.41949</v>
      </c>
      <c r="AI140" s="1">
        <v>6.1992767999999998</v>
      </c>
      <c r="AJ140" s="3"/>
      <c r="AK140" s="3"/>
      <c r="AL140" s="2"/>
      <c r="AM140" s="4"/>
      <c r="AN140" s="4"/>
      <c r="AQ140" s="1"/>
      <c r="AR140" s="3"/>
      <c r="AS140" s="3"/>
      <c r="AT140" s="3"/>
      <c r="AU140" s="1"/>
      <c r="AV140" s="3"/>
      <c r="AW140" s="1"/>
      <c r="AX140" s="1"/>
      <c r="AY140" s="4"/>
      <c r="AZ140" s="1"/>
      <c r="BA140" s="1"/>
      <c r="BB140" s="1"/>
      <c r="BC140" s="2"/>
      <c r="BD140" s="2"/>
      <c r="BE140" s="83"/>
      <c r="BF140" s="2"/>
      <c r="BG140" s="2"/>
      <c r="BH140" s="2"/>
      <c r="BI140" s="2"/>
      <c r="BJ140" s="2"/>
      <c r="BK140" s="2"/>
      <c r="BL140" s="4"/>
      <c r="BM140" s="2"/>
      <c r="BN140" s="2"/>
      <c r="BO140" s="2"/>
      <c r="BP140" s="2"/>
      <c r="BQ140" s="4"/>
      <c r="BR140" s="4"/>
      <c r="BS140" s="4"/>
      <c r="BT140" s="74"/>
      <c r="BU140" s="74"/>
      <c r="BV140" s="2"/>
    </row>
    <row r="141" spans="1:74">
      <c r="A141" t="s">
        <v>848</v>
      </c>
      <c r="B141" t="s">
        <v>1697</v>
      </c>
      <c r="C141" t="s">
        <v>1697</v>
      </c>
      <c r="D141">
        <v>15.4</v>
      </c>
      <c r="E141">
        <v>14.4</v>
      </c>
      <c r="F141" t="s">
        <v>636</v>
      </c>
      <c r="G141" s="2">
        <v>49.552</v>
      </c>
      <c r="H141" s="2">
        <v>0.32250000000000001</v>
      </c>
      <c r="I141" s="2">
        <v>13.72</v>
      </c>
      <c r="J141" s="2">
        <v>9.7173999999999996</v>
      </c>
      <c r="K141" s="2">
        <f t="shared" si="13"/>
        <v>8.2597899999999989</v>
      </c>
      <c r="L141" s="2">
        <f t="shared" si="14"/>
        <v>1.6213681868743046</v>
      </c>
      <c r="M141" s="2"/>
      <c r="N141" s="2">
        <v>10.856</v>
      </c>
      <c r="O141" s="2">
        <v>13.259</v>
      </c>
      <c r="P141" s="2">
        <v>1.5609999999999999</v>
      </c>
      <c r="Q141" s="29"/>
      <c r="R141" s="29"/>
      <c r="S141" s="2">
        <v>98.987899999999996</v>
      </c>
      <c r="T141" s="4">
        <v>0.11209055000000001</v>
      </c>
      <c r="U141" s="4">
        <f t="shared" si="15"/>
        <v>1.364168688E-2</v>
      </c>
      <c r="V141" s="2"/>
      <c r="W141" s="2">
        <v>0.21540109962686044</v>
      </c>
      <c r="X141" s="2">
        <v>20.644849142361906</v>
      </c>
      <c r="Y141" s="2">
        <v>44.970749219418543</v>
      </c>
      <c r="Z141" s="2">
        <v>9.6273572663500246</v>
      </c>
      <c r="AA141" s="2">
        <v>15.833904046678056</v>
      </c>
      <c r="AB141" s="2"/>
      <c r="AC141" s="2"/>
      <c r="AD141" s="2"/>
      <c r="AE141" s="4">
        <v>0.74569339076364971</v>
      </c>
      <c r="AF141" s="3">
        <v>136.4168688</v>
      </c>
      <c r="AG141" s="1">
        <v>53.83032</v>
      </c>
      <c r="AH141" s="3">
        <v>579.47906999999998</v>
      </c>
      <c r="AI141" s="1">
        <v>8.6319871999999993</v>
      </c>
      <c r="AJ141" s="3"/>
      <c r="AK141" s="3"/>
      <c r="AL141" s="2"/>
      <c r="AM141" s="4"/>
      <c r="AN141" s="4"/>
      <c r="AQ141" s="1"/>
      <c r="AR141" s="3"/>
      <c r="AS141" s="3"/>
      <c r="AT141" s="3"/>
      <c r="AU141" s="1"/>
      <c r="AV141" s="3"/>
      <c r="AW141" s="1"/>
      <c r="AX141" s="1"/>
      <c r="AY141" s="4"/>
      <c r="AZ141" s="1"/>
      <c r="BA141" s="1"/>
      <c r="BB141" s="1"/>
      <c r="BC141" s="2"/>
      <c r="BD141" s="2"/>
      <c r="BE141" s="83"/>
      <c r="BF141" s="2"/>
      <c r="BG141" s="2"/>
      <c r="BH141" s="2"/>
      <c r="BI141" s="2"/>
      <c r="BJ141" s="2"/>
      <c r="BK141" s="2"/>
      <c r="BL141" s="4"/>
      <c r="BM141" s="2"/>
      <c r="BN141" s="2"/>
      <c r="BO141" s="2"/>
      <c r="BP141" s="2"/>
      <c r="BQ141" s="4"/>
      <c r="BR141" s="4"/>
      <c r="BS141" s="4"/>
      <c r="BT141" s="74"/>
      <c r="BU141" s="74"/>
      <c r="BV141" s="2"/>
    </row>
    <row r="142" spans="1:74">
      <c r="A142" t="s">
        <v>714</v>
      </c>
      <c r="B142" t="s">
        <v>1713</v>
      </c>
      <c r="C142" t="s">
        <v>1713</v>
      </c>
      <c r="D142">
        <v>473</v>
      </c>
      <c r="E142">
        <v>383</v>
      </c>
      <c r="F142" t="s">
        <v>636</v>
      </c>
      <c r="G142" s="2">
        <v>49.5565</v>
      </c>
      <c r="H142" s="2">
        <v>0.48159999999999997</v>
      </c>
      <c r="I142" s="2">
        <v>14.658000000000001</v>
      </c>
      <c r="J142" s="2">
        <v>9.9154</v>
      </c>
      <c r="K142" s="2">
        <f t="shared" si="13"/>
        <v>8.4280899999999992</v>
      </c>
      <c r="L142" s="2">
        <f t="shared" si="14"/>
        <v>1.65440489432703</v>
      </c>
      <c r="M142" s="2">
        <v>0.15320759989488525</v>
      </c>
      <c r="N142" s="2">
        <v>10.526999999999999</v>
      </c>
      <c r="O142" s="2">
        <v>12.8675</v>
      </c>
      <c r="P142" s="2">
        <v>1.665</v>
      </c>
      <c r="Q142" s="29">
        <v>7.0113141667092944E-4</v>
      </c>
      <c r="R142" s="29">
        <v>2.9332799116852846E-4</v>
      </c>
      <c r="S142" s="2">
        <v>99.824207599894905</v>
      </c>
      <c r="T142" s="4">
        <v>0.14135895036000001</v>
      </c>
      <c r="U142" s="4">
        <f t="shared" si="15"/>
        <v>2.4806213999999997E-2</v>
      </c>
      <c r="V142" s="2">
        <v>40.109000000000002</v>
      </c>
      <c r="W142">
        <v>3.5000000000000001E-3</v>
      </c>
      <c r="X142" s="4">
        <v>8.5999999999999993E-2</v>
      </c>
      <c r="Z142" s="2">
        <v>11.247999999999999</v>
      </c>
      <c r="AA142" s="2">
        <v>48.27</v>
      </c>
      <c r="AB142" s="4">
        <v>0.253</v>
      </c>
      <c r="AD142" s="2">
        <v>99.969499999999996</v>
      </c>
      <c r="AE142" s="4">
        <v>0.88440772533140999</v>
      </c>
      <c r="AF142" s="3">
        <v>248.06213999999997</v>
      </c>
      <c r="AG142" s="1">
        <v>79.119</v>
      </c>
      <c r="AH142" s="3">
        <v>730.82799999999997</v>
      </c>
      <c r="AI142" s="1">
        <v>12.8484</v>
      </c>
      <c r="AJ142" s="3"/>
      <c r="AK142" s="74">
        <f>IF(AJ142="",AF142/10000,AJ142/10000)</f>
        <v>2.4806213999999997E-2</v>
      </c>
      <c r="AL142" s="2">
        <v>2.4090921999999999</v>
      </c>
      <c r="AM142" s="4">
        <v>0.11868780000000001</v>
      </c>
      <c r="AN142" s="4">
        <v>0.47051219999999999</v>
      </c>
      <c r="AO142" s="3">
        <v>128.01675599999999</v>
      </c>
      <c r="AP142" s="3">
        <v>582.0444</v>
      </c>
      <c r="AQ142" s="1">
        <v>40.96</v>
      </c>
      <c r="AR142" s="3">
        <v>2522</v>
      </c>
      <c r="AS142" s="3">
        <v>186.25656499876672</v>
      </c>
      <c r="AT142" s="3">
        <v>439</v>
      </c>
      <c r="AU142" s="1">
        <v>46.627354184385716</v>
      </c>
      <c r="AV142" s="3">
        <v>153.99808173904671</v>
      </c>
      <c r="AW142" s="1">
        <v>167.37578278323338</v>
      </c>
      <c r="AX142" s="1">
        <v>63.845213720527937</v>
      </c>
      <c r="AY142" s="4">
        <v>0.40251734784990784</v>
      </c>
      <c r="AZ142" s="1">
        <v>112.1</v>
      </c>
      <c r="BA142" s="1">
        <v>10.76</v>
      </c>
      <c r="BB142" s="1">
        <v>15.9</v>
      </c>
      <c r="BC142" s="2">
        <v>0.72799999999999998</v>
      </c>
      <c r="BD142" s="2">
        <v>0.63250959936344331</v>
      </c>
      <c r="BE142" s="83">
        <v>3.4334771829164288E-3</v>
      </c>
      <c r="BF142" s="2">
        <v>8.1340000000000003</v>
      </c>
      <c r="BG142" s="2">
        <v>7.9262537938596394</v>
      </c>
      <c r="BH142" s="2">
        <v>0.90300000000000002</v>
      </c>
      <c r="BI142" s="2">
        <v>2.4319999999999999</v>
      </c>
      <c r="BJ142" s="2">
        <v>2.5680000000000001</v>
      </c>
      <c r="BK142" s="2">
        <v>0.93</v>
      </c>
      <c r="BL142" s="4">
        <v>0.33700000000000002</v>
      </c>
      <c r="BM142" s="2">
        <v>1.2090000000000001</v>
      </c>
      <c r="BN142" s="2">
        <v>1.837</v>
      </c>
      <c r="BO142" s="2">
        <v>1.0049999999999999</v>
      </c>
      <c r="BP142" s="2">
        <v>1.1419999999999999</v>
      </c>
      <c r="BQ142" s="4">
        <v>0.56100000000000005</v>
      </c>
      <c r="BR142" s="4">
        <v>0.43286900275597423</v>
      </c>
      <c r="BS142" s="4">
        <v>0.11270405439997024</v>
      </c>
      <c r="BT142" s="74">
        <v>3.6758486969852809E-2</v>
      </c>
      <c r="BU142" s="74">
        <v>1.3119862183471023E-2</v>
      </c>
      <c r="BV142" s="2"/>
    </row>
    <row r="143" spans="1:74">
      <c r="A143" t="s">
        <v>831</v>
      </c>
      <c r="B143" t="s">
        <v>1735</v>
      </c>
      <c r="C143" t="s">
        <v>1735</v>
      </c>
      <c r="D143">
        <v>49</v>
      </c>
      <c r="E143">
        <v>38.200000000000003</v>
      </c>
      <c r="F143" t="s">
        <v>636</v>
      </c>
      <c r="G143" s="2">
        <v>49.58</v>
      </c>
      <c r="H143" s="2">
        <v>0.49669999999999997</v>
      </c>
      <c r="I143" s="2">
        <v>12.260999999999999</v>
      </c>
      <c r="J143" s="2">
        <v>9.8931000000000004</v>
      </c>
      <c r="K143" s="2">
        <f t="shared" si="13"/>
        <v>8.4091350000000009</v>
      </c>
      <c r="L143" s="2">
        <f t="shared" si="14"/>
        <v>1.6506840934371523</v>
      </c>
      <c r="M143" s="2"/>
      <c r="N143" s="2">
        <v>12.836</v>
      </c>
      <c r="O143" s="2">
        <v>13.129</v>
      </c>
      <c r="P143" s="2">
        <v>1.274</v>
      </c>
      <c r="Q143" s="29"/>
      <c r="R143" s="29"/>
      <c r="S143" s="2">
        <v>99.469800000000006</v>
      </c>
      <c r="T143" s="4">
        <v>0.14172316400000001</v>
      </c>
      <c r="U143" s="4">
        <f t="shared" si="15"/>
        <v>3.6585104200000003E-2</v>
      </c>
      <c r="V143" s="2"/>
      <c r="W143" s="2">
        <v>0.23394062427687554</v>
      </c>
      <c r="X143" s="2">
        <v>33.796812382828776</v>
      </c>
      <c r="Y143" s="2">
        <v>29.205489886858224</v>
      </c>
      <c r="Z143" s="2">
        <v>10.28479674446336</v>
      </c>
      <c r="AA143" s="2">
        <v>16.631656821049901</v>
      </c>
      <c r="AB143" s="2"/>
      <c r="AC143" s="2"/>
      <c r="AD143" s="2"/>
      <c r="AE143" s="4">
        <v>0.7424745989208732</v>
      </c>
      <c r="AF143" s="3">
        <v>365.85104200000001</v>
      </c>
      <c r="AG143" s="1">
        <v>84.395780000000002</v>
      </c>
      <c r="AH143" s="3">
        <v>699.56010000000003</v>
      </c>
      <c r="AI143" s="1">
        <v>11.232422400000001</v>
      </c>
      <c r="AJ143" s="3"/>
      <c r="AK143" s="3"/>
      <c r="AL143" s="2">
        <v>2.8802991416759998</v>
      </c>
      <c r="AM143" s="4"/>
      <c r="AN143" s="4"/>
      <c r="AO143">
        <v>239.76599105272797</v>
      </c>
      <c r="AP143">
        <v>384.67203472151999</v>
      </c>
      <c r="AQ143" s="1">
        <v>37.595333777847991</v>
      </c>
      <c r="AR143" s="3">
        <v>3768.2307843817198</v>
      </c>
      <c r="AS143" s="3"/>
      <c r="AT143" s="3">
        <v>4810.8833582759999</v>
      </c>
      <c r="AU143" s="1"/>
      <c r="AV143" s="3"/>
      <c r="AW143" s="1"/>
      <c r="AX143" s="1"/>
      <c r="AY143" s="4"/>
      <c r="AZ143" s="1">
        <v>110.69251710860799</v>
      </c>
      <c r="BA143" s="1">
        <v>12.971672111587198</v>
      </c>
      <c r="BB143" s="1">
        <v>28.614002997467995</v>
      </c>
      <c r="BC143" s="2">
        <v>1.4091639874024799</v>
      </c>
      <c r="BD143" s="2"/>
      <c r="BE143" s="83"/>
      <c r="BF143" s="2">
        <v>9.0937360595311993</v>
      </c>
      <c r="BG143" s="2"/>
      <c r="BH143" s="2">
        <v>1.5215901969489998</v>
      </c>
      <c r="BI143" s="2">
        <v>4.5772846894439994</v>
      </c>
      <c r="BJ143" s="2">
        <v>4.5275251015612792</v>
      </c>
      <c r="BK143" s="2">
        <v>1.5089834385874799</v>
      </c>
      <c r="BL143" s="4">
        <v>0.70306411280236281</v>
      </c>
      <c r="BM143" s="2">
        <v>2.2307770533916558</v>
      </c>
      <c r="BN143" s="2">
        <v>2.8052964260062332</v>
      </c>
      <c r="BO143" s="2">
        <v>1.7825911240918171</v>
      </c>
      <c r="BP143" s="2">
        <v>1.7753058375976003</v>
      </c>
      <c r="BQ143" s="4">
        <v>0.87685990478141707</v>
      </c>
      <c r="BR143" s="4"/>
      <c r="BS143" s="4"/>
      <c r="BT143" s="101"/>
      <c r="BU143" s="74"/>
      <c r="BV143" s="2"/>
    </row>
    <row r="144" spans="1:74">
      <c r="A144" t="s">
        <v>720</v>
      </c>
      <c r="B144" t="s">
        <v>1704</v>
      </c>
      <c r="C144" t="s">
        <v>1704</v>
      </c>
      <c r="D144">
        <v>908</v>
      </c>
      <c r="E144">
        <v>611</v>
      </c>
      <c r="F144" t="s">
        <v>636</v>
      </c>
      <c r="G144" s="2">
        <v>49.627000000000002</v>
      </c>
      <c r="H144" s="2">
        <v>0.44289999999999996</v>
      </c>
      <c r="I144" s="2">
        <v>14.812999999999999</v>
      </c>
      <c r="J144" s="2">
        <v>9.2637999999999998</v>
      </c>
      <c r="K144" s="2">
        <f t="shared" si="13"/>
        <v>7.8742299999999998</v>
      </c>
      <c r="L144" s="2">
        <f t="shared" si="14"/>
        <v>1.5456840934371523</v>
      </c>
      <c r="M144" s="2">
        <v>0.14623741158152562</v>
      </c>
      <c r="N144" s="2">
        <v>10.872999999999999</v>
      </c>
      <c r="O144" s="2">
        <v>13.568</v>
      </c>
      <c r="P144" s="2">
        <v>1.367</v>
      </c>
      <c r="Q144" s="29">
        <v>6.8856405266254025E-4</v>
      </c>
      <c r="R144" s="29">
        <v>2.896522018055143E-4</v>
      </c>
      <c r="S144" s="2">
        <v>100.10093741158154</v>
      </c>
      <c r="T144" s="4">
        <v>0.12017063184000001</v>
      </c>
      <c r="U144" s="4">
        <f t="shared" si="15"/>
        <v>1.7399364E-2</v>
      </c>
      <c r="V144" s="2">
        <v>40.649000000000001</v>
      </c>
      <c r="W144">
        <v>1.9E-3</v>
      </c>
      <c r="X144" s="4">
        <v>4.8000000000000001E-2</v>
      </c>
      <c r="Z144" s="2">
        <v>10.098000000000001</v>
      </c>
      <c r="AA144" s="2">
        <v>49.445</v>
      </c>
      <c r="AB144" s="4">
        <v>0.28000000000000003</v>
      </c>
      <c r="AD144" s="2">
        <v>100.5219</v>
      </c>
      <c r="AE144" s="4">
        <v>0.8972239087468189</v>
      </c>
      <c r="AF144" s="3">
        <v>173.99364</v>
      </c>
      <c r="AG144" s="1">
        <v>50.511000000000003</v>
      </c>
      <c r="AH144" s="3">
        <v>875.29399999999998</v>
      </c>
      <c r="AI144" s="1">
        <v>5.159529</v>
      </c>
      <c r="AJ144" s="3"/>
      <c r="AK144" s="74">
        <f>IF(AJ144="",AF144/10000,AJ144/10000)</f>
        <v>1.7399364E-2</v>
      </c>
      <c r="AL144" s="2">
        <v>2.2834069000000001</v>
      </c>
      <c r="AM144" s="4">
        <v>8.2035800000000006E-2</v>
      </c>
      <c r="AN144" s="4">
        <v>0.49463231999999996</v>
      </c>
      <c r="AO144" s="3">
        <v>126.41253599999999</v>
      </c>
      <c r="AP144" s="3">
        <v>571.61159999999995</v>
      </c>
      <c r="AQ144" s="1">
        <v>40.159999999999997</v>
      </c>
      <c r="AR144" s="3">
        <v>2688</v>
      </c>
      <c r="AS144" s="3">
        <v>181.43009664184802</v>
      </c>
      <c r="AT144" s="3">
        <v>440</v>
      </c>
      <c r="AU144" s="1">
        <v>46.794737236206068</v>
      </c>
      <c r="AV144" s="3">
        <v>149.45197509014616</v>
      </c>
      <c r="AW144" s="1">
        <v>133.10989169704214</v>
      </c>
      <c r="AX144" s="1">
        <v>60.93345311329476</v>
      </c>
      <c r="AY144" s="4">
        <v>0.14585908615811002</v>
      </c>
      <c r="AZ144" s="1">
        <v>31.75</v>
      </c>
      <c r="BA144" s="1">
        <v>12.48</v>
      </c>
      <c r="BB144" s="1">
        <v>13.02</v>
      </c>
      <c r="BC144" s="2">
        <v>0.32200000000000001</v>
      </c>
      <c r="BD144" s="2">
        <v>0.20186862689370266</v>
      </c>
      <c r="BE144" s="83">
        <v>2.5962755833173656E-3</v>
      </c>
      <c r="BF144" s="2">
        <v>1.9890000000000001</v>
      </c>
      <c r="BG144" s="2">
        <v>1.9620214228975439</v>
      </c>
      <c r="BH144" s="2">
        <v>0.30099999999999999</v>
      </c>
      <c r="BI144" s="2">
        <v>1.014</v>
      </c>
      <c r="BJ144" s="2">
        <v>1.794</v>
      </c>
      <c r="BK144" s="2">
        <v>0.96099999999999997</v>
      </c>
      <c r="BL144" s="4">
        <v>0.30499999999999999</v>
      </c>
      <c r="BM144" s="2">
        <v>1.375</v>
      </c>
      <c r="BN144" s="2">
        <v>2.1190000000000002</v>
      </c>
      <c r="BO144" s="2">
        <v>1.2789999999999999</v>
      </c>
      <c r="BP144" s="2">
        <v>1.341</v>
      </c>
      <c r="BQ144" s="4">
        <v>0.629</v>
      </c>
      <c r="BR144" s="4">
        <v>0.41821852766883294</v>
      </c>
      <c r="BS144" s="4">
        <v>5.9872749757821427E-2</v>
      </c>
      <c r="BT144" s="74">
        <v>1.519052211822987E-2</v>
      </c>
      <c r="BU144" s="74">
        <v>5.3404180971004869E-3</v>
      </c>
      <c r="BV144" s="2"/>
    </row>
    <row r="145" spans="1:74">
      <c r="A145" t="s">
        <v>832</v>
      </c>
      <c r="B145" t="s">
        <v>1696</v>
      </c>
      <c r="C145" t="s">
        <v>1696</v>
      </c>
      <c r="D145">
        <v>20.8</v>
      </c>
      <c r="E145">
        <v>15.2</v>
      </c>
      <c r="F145" t="s">
        <v>636</v>
      </c>
      <c r="G145" s="2">
        <v>49.628999999999998</v>
      </c>
      <c r="H145" s="2">
        <v>0.46389999999999998</v>
      </c>
      <c r="I145" s="2">
        <v>12.311999999999999</v>
      </c>
      <c r="J145" s="2">
        <v>10.0017</v>
      </c>
      <c r="K145" s="2">
        <f t="shared" si="13"/>
        <v>8.5014449999999986</v>
      </c>
      <c r="L145" s="2">
        <f t="shared" si="14"/>
        <v>1.6688042269187986</v>
      </c>
      <c r="M145" s="2"/>
      <c r="N145" s="2">
        <v>12.784000000000001</v>
      </c>
      <c r="O145" s="2">
        <v>13.012</v>
      </c>
      <c r="P145" s="2">
        <v>1.3180000000000001</v>
      </c>
      <c r="Q145" s="29"/>
      <c r="R145" s="29"/>
      <c r="S145" s="2">
        <v>99.520600000000002</v>
      </c>
      <c r="T145" s="4">
        <v>0.113916792</v>
      </c>
      <c r="U145" s="4">
        <f t="shared" si="15"/>
        <v>1.1728177119999999E-2</v>
      </c>
      <c r="V145" s="2"/>
      <c r="W145" s="2">
        <v>0.22526207875184795</v>
      </c>
      <c r="X145" s="2">
        <v>21.09507475358263</v>
      </c>
      <c r="Y145" s="2">
        <v>43.194722522194773</v>
      </c>
      <c r="Z145" s="2">
        <v>12.396041906916338</v>
      </c>
      <c r="AA145" s="2">
        <v>14.03430678725875</v>
      </c>
      <c r="AB145" s="2"/>
      <c r="AC145" s="2"/>
      <c r="AD145" s="2"/>
      <c r="AE145" s="4">
        <v>0.66871008445862101</v>
      </c>
      <c r="AF145" s="3">
        <v>117.28177119999999</v>
      </c>
      <c r="AG145" s="1">
        <v>52.273139999999998</v>
      </c>
      <c r="AH145" s="3">
        <v>569.81529</v>
      </c>
      <c r="AI145" s="1">
        <v>4.6071292800000005</v>
      </c>
      <c r="AJ145" s="3"/>
      <c r="AK145" s="3"/>
      <c r="AL145" s="2">
        <v>3.7921447732013998</v>
      </c>
      <c r="AM145" s="4"/>
      <c r="AN145" s="4"/>
      <c r="AO145">
        <v>77.888151627085776</v>
      </c>
      <c r="AP145">
        <v>130.60816861856398</v>
      </c>
      <c r="AQ145" s="1">
        <v>37.560742700921388</v>
      </c>
      <c r="AR145" s="3">
        <v>2918.0414181367137</v>
      </c>
      <c r="AS145" s="3"/>
      <c r="AT145" s="3">
        <v>21444.235911253796</v>
      </c>
      <c r="AU145" s="1"/>
      <c r="AV145" s="3"/>
      <c r="AW145" s="1"/>
      <c r="AX145" s="1"/>
      <c r="AY145" s="4"/>
      <c r="AZ145" s="1">
        <v>33.612639867206397</v>
      </c>
      <c r="BA145" s="1">
        <v>14.076383581370878</v>
      </c>
      <c r="BB145" s="1">
        <v>17.629516070248741</v>
      </c>
      <c r="BC145" s="2">
        <v>0.44383162768214396</v>
      </c>
      <c r="BD145" s="2"/>
      <c r="BE145" s="83"/>
      <c r="BF145" s="2">
        <v>2.2387854224772958</v>
      </c>
      <c r="BG145" s="2"/>
      <c r="BH145" s="2">
        <v>0.45706724842319996</v>
      </c>
      <c r="BI145" s="2">
        <v>1.557029887345152</v>
      </c>
      <c r="BJ145" s="2">
        <v>2.0491815807237597</v>
      </c>
      <c r="BK145" s="2">
        <v>1.0831629229605659</v>
      </c>
      <c r="BL145" s="4">
        <v>0.554331748369008</v>
      </c>
      <c r="BM145" s="2">
        <v>2.0910791070079018</v>
      </c>
      <c r="BN145" s="2">
        <v>2.7166485255193349</v>
      </c>
      <c r="BO145" s="2">
        <v>1.9873367477916</v>
      </c>
      <c r="BP145" s="2">
        <v>1.84827727818147</v>
      </c>
      <c r="BQ145" s="4">
        <v>0.71083768285264759</v>
      </c>
      <c r="BR145" s="4"/>
      <c r="BS145" s="4"/>
      <c r="BT145" s="101"/>
      <c r="BU145" s="74"/>
      <c r="BV145" s="2"/>
    </row>
    <row r="146" spans="1:74" s="85" customFormat="1" ht="16.2" thickBot="1">
      <c r="A146" s="85" t="s">
        <v>713</v>
      </c>
      <c r="B146" t="s">
        <v>1699</v>
      </c>
      <c r="C146" t="s">
        <v>1699</v>
      </c>
      <c r="D146" s="85">
        <v>337</v>
      </c>
      <c r="E146" s="85">
        <v>228</v>
      </c>
      <c r="F146" s="85">
        <v>9</v>
      </c>
      <c r="G146" s="86">
        <v>49.675999999999995</v>
      </c>
      <c r="H146" s="86">
        <v>0.56330000000000002</v>
      </c>
      <c r="I146" s="86">
        <v>14.324999999999999</v>
      </c>
      <c r="J146" s="86">
        <v>9.9027999999999992</v>
      </c>
      <c r="K146" s="2">
        <f t="shared" si="13"/>
        <v>8.4173799999999996</v>
      </c>
      <c r="L146" s="2">
        <f t="shared" si="14"/>
        <v>1.6523025583982198</v>
      </c>
      <c r="M146" s="86">
        <v>0.1526821968012054</v>
      </c>
      <c r="N146" s="86">
        <v>10.593999999999999</v>
      </c>
      <c r="O146" s="86">
        <v>12.867999999999999</v>
      </c>
      <c r="P146" s="86">
        <v>1.5029999999999999</v>
      </c>
      <c r="Q146" s="87">
        <v>3.921381842037956E-4</v>
      </c>
      <c r="R146" s="87">
        <v>3.7860630439045661E-4</v>
      </c>
      <c r="S146" s="86">
        <v>99.584782196801186</v>
      </c>
      <c r="T146" s="88">
        <v>0.13120486224000003</v>
      </c>
      <c r="U146" s="4">
        <f t="shared" si="15"/>
        <v>1.5100000000000001E-2</v>
      </c>
      <c r="V146" s="86">
        <v>40.109000000000002</v>
      </c>
      <c r="W146" s="85">
        <v>3.5000000000000001E-3</v>
      </c>
      <c r="X146" s="88">
        <v>8.5999999999999993E-2</v>
      </c>
      <c r="Z146" s="86">
        <v>11.247999999999999</v>
      </c>
      <c r="AA146" s="86">
        <v>48.27</v>
      </c>
      <c r="AB146" s="88">
        <v>0.253</v>
      </c>
      <c r="AD146" s="86">
        <v>99.969499999999996</v>
      </c>
      <c r="AE146" s="88">
        <v>0.88440772533140999</v>
      </c>
      <c r="AF146" s="89">
        <v>148.54101</v>
      </c>
      <c r="AG146" s="90">
        <v>72.861000000000004</v>
      </c>
      <c r="AH146" s="89">
        <v>842.51599999999996</v>
      </c>
      <c r="AI146" s="90">
        <v>6.8186160000000005</v>
      </c>
      <c r="AJ146" s="89">
        <v>151</v>
      </c>
      <c r="AK146" s="92">
        <f>IF(AJ146="",AF146/10000,AJ146/10000)</f>
        <v>1.5100000000000001E-2</v>
      </c>
      <c r="AL146" s="86">
        <v>2.0734355999999998</v>
      </c>
      <c r="AM146" s="88">
        <v>0.10557932</v>
      </c>
      <c r="AN146" s="88">
        <v>0.69540683999999997</v>
      </c>
      <c r="AO146" s="89">
        <v>165.23466000000002</v>
      </c>
      <c r="AP146" s="89">
        <v>325.53360000000004</v>
      </c>
      <c r="AQ146" s="90">
        <v>38.46</v>
      </c>
      <c r="AR146" s="89">
        <v>3155</v>
      </c>
      <c r="AS146" s="89">
        <v>182.33783402786622</v>
      </c>
      <c r="AT146" s="89">
        <v>413</v>
      </c>
      <c r="AU146" s="90">
        <v>47.72999690159989</v>
      </c>
      <c r="AV146" s="89">
        <v>155.26391075805873</v>
      </c>
      <c r="AW146" s="90">
        <v>166.07636151699802</v>
      </c>
      <c r="AX146" s="90">
        <v>63.885226310227878</v>
      </c>
      <c r="AY146" s="88">
        <v>0.20153523436915532</v>
      </c>
      <c r="AZ146" s="90">
        <v>46.88</v>
      </c>
      <c r="BA146" s="90">
        <v>13.83</v>
      </c>
      <c r="BB146" s="90">
        <v>23.3</v>
      </c>
      <c r="BC146" s="86">
        <v>0.435</v>
      </c>
      <c r="BD146" s="86">
        <v>0.32976621553890645</v>
      </c>
      <c r="BE146" s="91">
        <v>2.9333891077327756E-3</v>
      </c>
      <c r="BF146" s="86">
        <v>2.2040000000000002</v>
      </c>
      <c r="BG146" s="86">
        <v>2.2253414132167832</v>
      </c>
      <c r="BH146" s="86">
        <v>0.56999999999999995</v>
      </c>
      <c r="BI146" s="86">
        <v>2.004</v>
      </c>
      <c r="BJ146" s="86">
        <v>2.7759999999999998</v>
      </c>
      <c r="BK146" s="86">
        <v>1.1539999999999999</v>
      </c>
      <c r="BL146" s="88">
        <v>0.38300000000000001</v>
      </c>
      <c r="BM146" s="86">
        <v>1.5009999999999999</v>
      </c>
      <c r="BN146" s="86">
        <v>2.4049999999999998</v>
      </c>
      <c r="BO146" s="86">
        <v>1.2350000000000001</v>
      </c>
      <c r="BP146" s="86">
        <v>1.333</v>
      </c>
      <c r="BQ146" s="88">
        <v>0.76900000000000002</v>
      </c>
      <c r="BR146" s="88">
        <v>0.63576854239849689</v>
      </c>
      <c r="BS146" s="88">
        <v>9.6761219314318705E-2</v>
      </c>
      <c r="BT146" s="92">
        <v>2.3843501318227319E-2</v>
      </c>
      <c r="BU146" s="92">
        <v>9.5007552679438178E-3</v>
      </c>
      <c r="BV146" s="2"/>
    </row>
    <row r="147" spans="1:74">
      <c r="A147" t="s">
        <v>846</v>
      </c>
      <c r="B147" t="s">
        <v>1814</v>
      </c>
      <c r="C147" t="s">
        <v>1814</v>
      </c>
      <c r="D147">
        <v>47.6</v>
      </c>
      <c r="E147">
        <v>38.799999999999997</v>
      </c>
      <c r="F147" t="s">
        <v>636</v>
      </c>
      <c r="G147" s="2">
        <v>49.722000000000001</v>
      </c>
      <c r="H147" s="2">
        <v>0.65359999999999996</v>
      </c>
      <c r="I147" s="2">
        <v>13.904</v>
      </c>
      <c r="J147" s="2">
        <v>8.9794</v>
      </c>
      <c r="K147" s="2">
        <f t="shared" si="13"/>
        <v>7.6324899999999998</v>
      </c>
      <c r="L147" s="2">
        <f t="shared" si="14"/>
        <v>1.4982313681868744</v>
      </c>
      <c r="M147" s="2"/>
      <c r="N147" s="2">
        <v>11.13</v>
      </c>
      <c r="O147" s="2">
        <v>12.943999999999999</v>
      </c>
      <c r="P147" s="2">
        <v>1.6339999999999999</v>
      </c>
      <c r="Q147" s="29"/>
      <c r="R147" s="29"/>
      <c r="S147" s="2">
        <v>98.966999999999999</v>
      </c>
      <c r="T147" s="4">
        <v>0.11579392000000001</v>
      </c>
      <c r="U147" s="4">
        <f t="shared" si="15"/>
        <v>6.0939695600000003E-2</v>
      </c>
      <c r="V147" s="2"/>
      <c r="W147" s="2">
        <v>0.19774714661104287</v>
      </c>
      <c r="X147" s="2">
        <v>35.917025425236794</v>
      </c>
      <c r="Y147" s="2">
        <v>28.377675476289564</v>
      </c>
      <c r="Z147" s="2">
        <v>10.526776558707274</v>
      </c>
      <c r="AA147" s="2">
        <v>16.884342532726375</v>
      </c>
      <c r="AB147" s="2"/>
      <c r="AC147" s="2"/>
      <c r="AD147" s="2"/>
      <c r="AE147" s="4">
        <v>0.74090808621854365</v>
      </c>
      <c r="AF147" s="3">
        <v>609.39695600000005</v>
      </c>
      <c r="AG147" s="1">
        <v>82.804839999999999</v>
      </c>
      <c r="AH147" s="3">
        <v>692.50170000000003</v>
      </c>
      <c r="AI147" s="1">
        <v>30.704442400000001</v>
      </c>
      <c r="AJ147" s="3"/>
      <c r="AK147" s="3"/>
      <c r="AL147" s="2"/>
      <c r="AM147" s="4"/>
      <c r="AN147" s="4"/>
      <c r="AQ147" s="1"/>
      <c r="AR147" s="3"/>
      <c r="AS147" s="3"/>
      <c r="AT147" s="3"/>
      <c r="AU147" s="1"/>
      <c r="AV147" s="3"/>
      <c r="AW147" s="1"/>
      <c r="AX147" s="1"/>
      <c r="AY147" s="4"/>
      <c r="AZ147" s="1"/>
      <c r="BA147" s="1"/>
      <c r="BB147" s="1"/>
      <c r="BC147" s="2"/>
      <c r="BD147" s="2"/>
      <c r="BE147" s="83"/>
      <c r="BF147" s="2"/>
      <c r="BG147" s="2"/>
      <c r="BH147" s="2"/>
      <c r="BI147" s="2"/>
      <c r="BJ147" s="2"/>
      <c r="BK147" s="2"/>
      <c r="BL147" s="4"/>
      <c r="BM147" s="2"/>
      <c r="BN147" s="2"/>
      <c r="BO147" s="2"/>
      <c r="BP147" s="2"/>
      <c r="BQ147" s="4"/>
      <c r="BR147" s="4"/>
      <c r="BS147" s="4"/>
      <c r="BT147" s="74"/>
      <c r="BU147" s="74"/>
      <c r="BV147" s="2"/>
    </row>
    <row r="148" spans="1:74">
      <c r="A148" t="s">
        <v>826</v>
      </c>
      <c r="B148" t="s">
        <v>1692</v>
      </c>
      <c r="C148" t="s">
        <v>1692</v>
      </c>
      <c r="D148">
        <v>52</v>
      </c>
      <c r="E148">
        <v>47.9</v>
      </c>
      <c r="F148" t="s">
        <v>636</v>
      </c>
      <c r="G148" s="2">
        <v>49.728999999999999</v>
      </c>
      <c r="H148" s="2">
        <v>0.57299999999999995</v>
      </c>
      <c r="I148" s="2">
        <v>12.759</v>
      </c>
      <c r="J148" s="2">
        <v>10.108700000000001</v>
      </c>
      <c r="K148" s="2">
        <f t="shared" si="13"/>
        <v>8.5923949999999998</v>
      </c>
      <c r="L148" s="2">
        <f t="shared" si="14"/>
        <v>1.6866573971078977</v>
      </c>
      <c r="M148" s="2"/>
      <c r="N148" s="2">
        <v>12.481999999999999</v>
      </c>
      <c r="O148" s="2">
        <v>12.612</v>
      </c>
      <c r="P148" s="2">
        <v>1.298</v>
      </c>
      <c r="Q148" s="29"/>
      <c r="R148" s="29"/>
      <c r="S148" s="2"/>
      <c r="T148" s="4">
        <v>4.6562951599999999E-2</v>
      </c>
      <c r="U148" s="4">
        <f t="shared" si="15"/>
        <v>3.1250177800000003E-3</v>
      </c>
      <c r="V148" s="2"/>
      <c r="W148" s="2">
        <v>0.22982243990830956</v>
      </c>
      <c r="X148" s="2">
        <v>22.478365503333244</v>
      </c>
      <c r="Y148" s="2">
        <v>42.292136943963868</v>
      </c>
      <c r="Z148" s="2">
        <v>12.534930881043834</v>
      </c>
      <c r="AA148" s="2">
        <v>14.169178460455822</v>
      </c>
      <c r="AB148" s="2"/>
      <c r="AC148" s="2"/>
      <c r="AD148" s="2"/>
      <c r="AE148" s="4">
        <v>0.66836046401520066</v>
      </c>
      <c r="AF148" s="3">
        <v>31.250177800000003</v>
      </c>
      <c r="AG148" s="1">
        <v>58.712859999999999</v>
      </c>
      <c r="AH148" s="3">
        <v>614.77625999999998</v>
      </c>
      <c r="AI148" s="1">
        <v>4.8723411999999993</v>
      </c>
      <c r="AJ148" s="3"/>
      <c r="AK148" s="3"/>
      <c r="AL148" s="2">
        <v>2.7882900814626002</v>
      </c>
      <c r="AM148" s="4"/>
      <c r="AN148" s="4"/>
      <c r="AO148">
        <v>92.208031348700402</v>
      </c>
      <c r="AP148">
        <v>130.92473667036401</v>
      </c>
      <c r="AQ148" s="1">
        <v>48.606590073846796</v>
      </c>
      <c r="AR148" s="3">
        <v>2905.2606369524642</v>
      </c>
      <c r="AS148" s="3"/>
      <c r="AT148" s="3">
        <v>2078.1749995122</v>
      </c>
      <c r="AU148" s="1"/>
      <c r="AV148" s="3"/>
      <c r="AW148" s="1"/>
      <c r="AX148" s="1"/>
      <c r="AY148" s="4"/>
      <c r="AZ148" s="1">
        <v>34.286837985348804</v>
      </c>
      <c r="BA148" s="1">
        <v>13.349915635635041</v>
      </c>
      <c r="BB148" s="1">
        <v>17.4293969901425</v>
      </c>
      <c r="BC148" s="2">
        <v>0.36708335347120802</v>
      </c>
      <c r="BD148" s="2"/>
      <c r="BE148" s="83"/>
      <c r="BF148" s="2">
        <v>2.2438981073889601</v>
      </c>
      <c r="BG148" s="2"/>
      <c r="BH148" s="2">
        <v>0.50131001677192</v>
      </c>
      <c r="BI148" s="2">
        <v>1.6285711371650999</v>
      </c>
      <c r="BJ148" s="2">
        <v>2.1137689708665599</v>
      </c>
      <c r="BK148" s="2">
        <v>0.92632767155424012</v>
      </c>
      <c r="BL148" s="4">
        <v>0.52129128362911004</v>
      </c>
      <c r="BM148" s="2">
        <v>1.769809697875032</v>
      </c>
      <c r="BN148" s="2">
        <v>2.7983089357108089</v>
      </c>
      <c r="BO148" s="2">
        <v>1.7788067278320001</v>
      </c>
      <c r="BP148" s="2">
        <v>1.6908460423876526</v>
      </c>
      <c r="BQ148" s="4">
        <v>0.5904062920952251</v>
      </c>
      <c r="BR148" s="4"/>
      <c r="BS148" s="4"/>
      <c r="BT148" s="101"/>
      <c r="BU148" s="74"/>
      <c r="BV148" s="2"/>
    </row>
    <row r="149" spans="1:74">
      <c r="A149" t="s">
        <v>828</v>
      </c>
      <c r="B149" t="s">
        <v>1709</v>
      </c>
      <c r="C149" t="s">
        <v>1709</v>
      </c>
      <c r="D149">
        <v>86.2</v>
      </c>
      <c r="E149">
        <v>46.4</v>
      </c>
      <c r="F149">
        <v>8.8000000000000007</v>
      </c>
      <c r="G149" s="2">
        <v>49.811</v>
      </c>
      <c r="H149" s="2">
        <v>0.58050000000000002</v>
      </c>
      <c r="I149" s="2">
        <v>12.449</v>
      </c>
      <c r="J149" s="2">
        <v>10.235800000000001</v>
      </c>
      <c r="K149" s="2">
        <f t="shared" si="13"/>
        <v>8.7004300000000008</v>
      </c>
      <c r="L149" s="2">
        <f t="shared" si="14"/>
        <v>1.707864293659622</v>
      </c>
      <c r="M149" s="2"/>
      <c r="N149" s="2">
        <v>12.565</v>
      </c>
      <c r="O149" s="2">
        <v>12.576000000000001</v>
      </c>
      <c r="P149" s="2">
        <v>1.377</v>
      </c>
      <c r="Q149" s="29"/>
      <c r="R149" s="29"/>
      <c r="S149" s="2">
        <v>99.59429999999999</v>
      </c>
      <c r="T149" s="4">
        <v>0.14793691</v>
      </c>
      <c r="U149" s="4">
        <f t="shared" si="15"/>
        <v>4.9200000000000001E-2</v>
      </c>
      <c r="V149" s="2"/>
      <c r="W149" s="2">
        <v>0.23019367480330233</v>
      </c>
      <c r="X149" s="2">
        <v>22.855631393650064</v>
      </c>
      <c r="Y149" s="2">
        <v>42.075358509549211</v>
      </c>
      <c r="Z149" s="2">
        <v>11.663608218242901</v>
      </c>
      <c r="AA149" s="2">
        <v>14.764179251296325</v>
      </c>
      <c r="AB149" s="2"/>
      <c r="AC149" s="2"/>
      <c r="AD149" s="2"/>
      <c r="AE149" s="4">
        <v>0.69295260394107328</v>
      </c>
      <c r="AF149" s="3">
        <v>215.88567599999999</v>
      </c>
      <c r="AG149" s="1">
        <v>51.484000000000002</v>
      </c>
      <c r="AH149" s="3">
        <v>700.28151000000003</v>
      </c>
      <c r="AI149" s="1">
        <v>9.8764912000000002</v>
      </c>
      <c r="AJ149" s="3">
        <v>492</v>
      </c>
      <c r="AK149" s="3"/>
      <c r="AL149" s="2">
        <v>3.7732075284420006</v>
      </c>
      <c r="AM149" s="4"/>
      <c r="AN149" s="4"/>
      <c r="AO149">
        <v>146.27192336778003</v>
      </c>
      <c r="AP149">
        <v>253.06997462656003</v>
      </c>
      <c r="AQ149" s="1">
        <v>41.229143793792005</v>
      </c>
      <c r="AR149" s="3">
        <v>2913.6611123184603</v>
      </c>
      <c r="AS149" s="3"/>
      <c r="AT149" s="3">
        <v>3097.9816243320006</v>
      </c>
      <c r="AU149" s="1"/>
      <c r="AV149" s="3"/>
      <c r="AW149" s="1"/>
      <c r="AX149" s="1"/>
      <c r="AY149" s="4"/>
      <c r="AZ149" s="1">
        <v>63.501506455968006</v>
      </c>
      <c r="BA149" s="1">
        <v>13.368221584520001</v>
      </c>
      <c r="BB149" s="1">
        <v>17.891371446619001</v>
      </c>
      <c r="BC149" s="2">
        <v>0.51206227726206011</v>
      </c>
      <c r="BD149" s="2"/>
      <c r="BE149" s="83"/>
      <c r="BF149" s="2">
        <v>3.5590520175848006</v>
      </c>
      <c r="BG149" s="2"/>
      <c r="BH149" s="2">
        <v>0.82230684458600001</v>
      </c>
      <c r="BI149" s="2">
        <v>2.6870169789503997</v>
      </c>
      <c r="BJ149" s="2">
        <v>2.5641036223446005</v>
      </c>
      <c r="BK149" s="2">
        <v>1.0466837890350402</v>
      </c>
      <c r="BL149" s="4">
        <v>0.37405388855929361</v>
      </c>
      <c r="BM149" s="2">
        <v>1.751517243813645</v>
      </c>
      <c r="BN149" s="2">
        <v>2.6083039540407533</v>
      </c>
      <c r="BO149" s="2">
        <v>1.7859719073431963</v>
      </c>
      <c r="BP149" s="2">
        <v>1.6477479512499651</v>
      </c>
      <c r="BQ149" s="4">
        <v>0.66954529055323642</v>
      </c>
      <c r="BR149" s="4"/>
      <c r="BS149" s="4"/>
      <c r="BT149" s="101"/>
      <c r="BU149" s="74"/>
      <c r="BV149" s="2"/>
    </row>
    <row r="150" spans="1:74">
      <c r="A150" t="s">
        <v>827</v>
      </c>
      <c r="B150" t="s">
        <v>1702</v>
      </c>
      <c r="C150" t="s">
        <v>1702</v>
      </c>
      <c r="D150">
        <v>43.5</v>
      </c>
      <c r="E150">
        <v>40.299999999999997</v>
      </c>
      <c r="F150" t="s">
        <v>636</v>
      </c>
      <c r="G150" s="2">
        <v>49.857500000000002</v>
      </c>
      <c r="H150" s="2">
        <v>0.44719999999999999</v>
      </c>
      <c r="I150" s="2">
        <v>11.525</v>
      </c>
      <c r="J150" s="2">
        <v>9.8415999999999997</v>
      </c>
      <c r="K150" s="2">
        <f t="shared" si="13"/>
        <v>8.365359999999999</v>
      </c>
      <c r="L150" s="2">
        <f t="shared" si="14"/>
        <v>1.6420912124582869</v>
      </c>
      <c r="M150" s="2"/>
      <c r="N150" s="2">
        <v>13.557</v>
      </c>
      <c r="O150" s="2">
        <v>13.281499999999999</v>
      </c>
      <c r="P150" s="2">
        <v>1.2549999999999999</v>
      </c>
      <c r="Q150" s="29"/>
      <c r="R150" s="29"/>
      <c r="S150" s="2">
        <v>99.764799999999994</v>
      </c>
      <c r="T150" s="4">
        <v>0.125202176</v>
      </c>
      <c r="U150" s="4">
        <f t="shared" si="15"/>
        <v>1.5601538399999998E-2</v>
      </c>
      <c r="V150" s="2"/>
      <c r="W150" s="2">
        <v>0.22753484221122119</v>
      </c>
      <c r="X150" s="2">
        <v>19.570876618041115</v>
      </c>
      <c r="Y150" s="2">
        <v>45.046138382069614</v>
      </c>
      <c r="Z150" s="2">
        <v>11.625023218776832</v>
      </c>
      <c r="AA150" s="2">
        <v>14.369257313820032</v>
      </c>
      <c r="AB150" s="2"/>
      <c r="AC150" s="2"/>
      <c r="AD150" s="2"/>
      <c r="AE150" s="4">
        <v>0.68786572983572414</v>
      </c>
      <c r="AF150" s="3">
        <v>156.01538399999998</v>
      </c>
      <c r="AG150" s="1">
        <v>44.3733</v>
      </c>
      <c r="AH150" s="3">
        <v>672.53057999999999</v>
      </c>
      <c r="AI150" s="1">
        <v>5.2889609600000007</v>
      </c>
      <c r="AJ150" s="3"/>
      <c r="AK150" s="3"/>
      <c r="AL150" s="2">
        <v>2.9778436060560001</v>
      </c>
      <c r="AM150" s="4"/>
      <c r="AN150" s="4"/>
      <c r="AO150">
        <v>116.35250178006</v>
      </c>
      <c r="AP150">
        <v>146.73723888095998</v>
      </c>
      <c r="AQ150" s="1">
        <v>39.787822374947993</v>
      </c>
      <c r="AR150" s="3">
        <v>2811.9937073864398</v>
      </c>
      <c r="AS150" s="3"/>
      <c r="AT150" s="3">
        <v>12430.2064455</v>
      </c>
      <c r="AU150" s="1"/>
      <c r="AV150" s="3"/>
      <c r="AW150" s="1"/>
      <c r="AX150" s="1"/>
      <c r="AY150" s="4"/>
      <c r="AZ150" s="1">
        <v>36.850887153791994</v>
      </c>
      <c r="BA150" s="1">
        <v>13.487489147563201</v>
      </c>
      <c r="BB150" s="1">
        <v>15.425779836765599</v>
      </c>
      <c r="BC150" s="2">
        <v>0.40189692050351999</v>
      </c>
      <c r="BD150" s="2"/>
      <c r="BE150" s="83"/>
      <c r="BF150" s="2">
        <v>2.4430751289489598</v>
      </c>
      <c r="BG150" s="2"/>
      <c r="BH150" s="2">
        <v>0.60269465756520002</v>
      </c>
      <c r="BI150" s="2">
        <v>1.7588658081103201</v>
      </c>
      <c r="BJ150" s="2">
        <v>2.0148888064586399</v>
      </c>
      <c r="BK150" s="2">
        <v>1.16130504427992</v>
      </c>
      <c r="BL150" s="4">
        <v>0.3089303231875421</v>
      </c>
      <c r="BM150" s="2">
        <v>1.8057787390884779</v>
      </c>
      <c r="BN150" s="2">
        <v>2.6043843182558546</v>
      </c>
      <c r="BO150" s="2">
        <v>1.8685421096133847</v>
      </c>
      <c r="BP150" s="2">
        <v>1.6653943026883171</v>
      </c>
      <c r="BQ150" s="4">
        <v>0.62833171732630544</v>
      </c>
      <c r="BR150" s="4"/>
      <c r="BS150" s="4"/>
      <c r="BT150" s="101"/>
      <c r="BU150" s="74"/>
      <c r="BV150" s="2"/>
    </row>
    <row r="151" spans="1:74">
      <c r="A151" t="s">
        <v>844</v>
      </c>
      <c r="B151" t="s">
        <v>1805</v>
      </c>
      <c r="C151" t="s">
        <v>1805</v>
      </c>
      <c r="D151">
        <v>17.2</v>
      </c>
      <c r="E151">
        <v>16.899999999999999</v>
      </c>
      <c r="F151" t="s">
        <v>636</v>
      </c>
      <c r="G151" s="2">
        <v>50.061500000000002</v>
      </c>
      <c r="H151" s="2">
        <v>0.80409999999999993</v>
      </c>
      <c r="I151" s="2">
        <v>13.137</v>
      </c>
      <c r="J151" s="2">
        <v>9.753400000000001</v>
      </c>
      <c r="K151" s="2">
        <f t="shared" si="13"/>
        <v>8.2903900000000004</v>
      </c>
      <c r="L151" s="2">
        <f t="shared" si="14"/>
        <v>1.6273748609566185</v>
      </c>
      <c r="M151" s="2"/>
      <c r="N151" s="2">
        <v>11.635</v>
      </c>
      <c r="O151" s="2">
        <v>12.138499999999999</v>
      </c>
      <c r="P151" s="2">
        <v>1.54</v>
      </c>
      <c r="Q151" s="29"/>
      <c r="R151" s="29"/>
      <c r="S151" s="2">
        <v>99.069500000000005</v>
      </c>
      <c r="T151" s="4">
        <v>0.128249682</v>
      </c>
      <c r="U151" s="4">
        <f t="shared" si="15"/>
        <v>5.9013616200000001E-2</v>
      </c>
      <c r="V151" s="2"/>
      <c r="W151" s="2">
        <v>0.34951483400118766</v>
      </c>
      <c r="X151" s="2">
        <v>28.806167637460515</v>
      </c>
      <c r="Y151" s="2">
        <v>34.528032735848093</v>
      </c>
      <c r="Z151" s="2">
        <v>10.36457024638082</v>
      </c>
      <c r="AA151" s="2">
        <v>16.060398663472149</v>
      </c>
      <c r="AB151" s="2"/>
      <c r="AC151" s="2"/>
      <c r="AD151" s="2"/>
      <c r="AE151" s="4">
        <v>0.73423026035005057</v>
      </c>
      <c r="AF151" s="3">
        <v>590.13616200000001</v>
      </c>
      <c r="AG151" s="1">
        <v>128.38506000000001</v>
      </c>
      <c r="AH151" s="3">
        <v>698.66223000000002</v>
      </c>
      <c r="AI151" s="1">
        <v>42.290885600000003</v>
      </c>
      <c r="AJ151" s="3"/>
      <c r="AK151" s="3"/>
      <c r="AL151" s="2"/>
      <c r="AM151" s="4"/>
      <c r="AN151" s="4"/>
      <c r="AQ151" s="1"/>
      <c r="AR151" s="3"/>
      <c r="AS151" s="3"/>
      <c r="AT151" s="3"/>
      <c r="AU151" s="1"/>
      <c r="AV151" s="3"/>
      <c r="AW151" s="1"/>
      <c r="AX151" s="1"/>
      <c r="AY151" s="4"/>
      <c r="AZ151" s="1"/>
      <c r="BA151" s="1"/>
      <c r="BB151" s="1"/>
      <c r="BC151" s="2"/>
      <c r="BD151" s="2"/>
      <c r="BE151" s="83"/>
      <c r="BF151" s="2"/>
      <c r="BG151" s="2"/>
      <c r="BH151" s="2"/>
      <c r="BI151" s="2"/>
      <c r="BJ151" s="2"/>
      <c r="BK151" s="2"/>
      <c r="BL151" s="4"/>
      <c r="BM151" s="2"/>
      <c r="BN151" s="2"/>
      <c r="BO151" s="2"/>
      <c r="BP151" s="2"/>
      <c r="BQ151" s="4"/>
      <c r="BR151" s="4"/>
      <c r="BS151" s="4"/>
      <c r="BT151" s="74"/>
      <c r="BU151" s="74"/>
      <c r="BV151" s="2"/>
    </row>
    <row r="152" spans="1:74">
      <c r="A152" t="s">
        <v>842</v>
      </c>
      <c r="B152" t="s">
        <v>1694</v>
      </c>
      <c r="C152" t="s">
        <v>1694</v>
      </c>
      <c r="D152">
        <v>37.200000000000003</v>
      </c>
      <c r="E152">
        <v>36.6</v>
      </c>
      <c r="F152" t="s">
        <v>636</v>
      </c>
      <c r="G152" s="2">
        <v>50.19</v>
      </c>
      <c r="H152" s="2">
        <v>0.45579999999999998</v>
      </c>
      <c r="I152" s="2">
        <v>12.823</v>
      </c>
      <c r="J152" s="2">
        <v>10.251999999999999</v>
      </c>
      <c r="K152" s="2">
        <f t="shared" si="13"/>
        <v>8.7141999999999982</v>
      </c>
      <c r="L152" s="2">
        <f t="shared" si="14"/>
        <v>1.7105672969966628</v>
      </c>
      <c r="M152" s="2"/>
      <c r="N152" s="2">
        <v>11.848000000000001</v>
      </c>
      <c r="O152" s="2">
        <v>12.792</v>
      </c>
      <c r="P152" s="2">
        <v>1.3220000000000001</v>
      </c>
      <c r="Q152" s="29"/>
      <c r="R152" s="29"/>
      <c r="S152" s="2">
        <v>99.6828</v>
      </c>
      <c r="T152" s="4">
        <v>8.7489996E-2</v>
      </c>
      <c r="U152" s="4">
        <f t="shared" si="15"/>
        <v>1.0297712719999999E-2</v>
      </c>
      <c r="V152" s="2"/>
      <c r="W152" s="2">
        <v>0.22762331466058711</v>
      </c>
      <c r="X152" s="2">
        <v>22.31377964010991</v>
      </c>
      <c r="Y152" s="2">
        <v>42.166740840632883</v>
      </c>
      <c r="Z152" s="2">
        <v>11.897782077562205</v>
      </c>
      <c r="AA152" s="2">
        <v>14.502856905517408</v>
      </c>
      <c r="AB152" s="2"/>
      <c r="AC152" s="2"/>
      <c r="AD152" s="2"/>
      <c r="AE152" s="4">
        <v>0.68486547022724209</v>
      </c>
      <c r="AF152" s="3">
        <v>102.9771272</v>
      </c>
      <c r="AG152" s="1">
        <v>43.913319999999999</v>
      </c>
      <c r="AH152" s="3">
        <v>487.02960000000002</v>
      </c>
      <c r="AI152" s="1">
        <v>3.38084608</v>
      </c>
      <c r="AJ152" s="3"/>
      <c r="AK152" s="3"/>
      <c r="AL152" s="2">
        <v>3.5417134423440002</v>
      </c>
      <c r="AM152" s="4"/>
      <c r="AN152" s="4"/>
      <c r="AO152">
        <v>103.33970590608</v>
      </c>
      <c r="AP152">
        <v>134.55936048827999</v>
      </c>
      <c r="AQ152" s="1">
        <v>40.236127142945996</v>
      </c>
      <c r="AR152" s="3">
        <v>2901.6300742594203</v>
      </c>
      <c r="AS152" s="3"/>
      <c r="AT152" s="3">
        <v>3383.8593776820003</v>
      </c>
      <c r="AU152" s="1"/>
      <c r="AV152" s="3"/>
      <c r="AW152" s="1"/>
      <c r="AX152" s="1"/>
      <c r="AY152" s="4"/>
      <c r="AZ152" s="1">
        <v>38.497373180448001</v>
      </c>
      <c r="BA152" s="1">
        <v>12.4475585883264</v>
      </c>
      <c r="BB152" s="1">
        <v>18.040877521501798</v>
      </c>
      <c r="BC152" s="2">
        <v>0.42027865885404003</v>
      </c>
      <c r="BD152" s="2"/>
      <c r="BE152" s="83"/>
      <c r="BF152" s="2">
        <v>2.4630340929809997</v>
      </c>
      <c r="BG152" s="2"/>
      <c r="BH152" s="2">
        <v>0.4802600796</v>
      </c>
      <c r="BI152" s="2">
        <v>1.8153566252614799</v>
      </c>
      <c r="BJ152" s="2">
        <v>2.4069037944999598</v>
      </c>
      <c r="BK152" s="2">
        <v>1.0099715085532801</v>
      </c>
      <c r="BL152" s="4">
        <v>0.49147069587335995</v>
      </c>
      <c r="BM152" s="2">
        <v>1.743597294702417</v>
      </c>
      <c r="BN152" s="2">
        <v>2.4645085896492094</v>
      </c>
      <c r="BO152" s="2">
        <v>1.7339063412720002</v>
      </c>
      <c r="BP152" s="2">
        <v>1.9219682139207486</v>
      </c>
      <c r="BQ152" s="4">
        <v>0.66388407147977202</v>
      </c>
      <c r="BR152" s="4"/>
      <c r="BS152" s="4"/>
      <c r="BT152" s="101"/>
      <c r="BU152" s="74"/>
      <c r="BV152" s="2"/>
    </row>
    <row r="153" spans="1:74">
      <c r="A153" t="s">
        <v>840</v>
      </c>
      <c r="B153" t="s">
        <v>1700</v>
      </c>
      <c r="C153" t="s">
        <v>1700</v>
      </c>
      <c r="D153">
        <v>37.700000000000003</v>
      </c>
      <c r="E153">
        <v>33.700000000000003</v>
      </c>
      <c r="F153" t="s">
        <v>636</v>
      </c>
      <c r="G153" s="2">
        <v>50.545999999999999</v>
      </c>
      <c r="H153" s="2">
        <v>0.50739999999999996</v>
      </c>
      <c r="I153" s="2">
        <v>11.73</v>
      </c>
      <c r="J153" s="2">
        <v>8.6518000000000015</v>
      </c>
      <c r="K153" s="2">
        <f t="shared" si="13"/>
        <v>7.3540300000000007</v>
      </c>
      <c r="L153" s="2">
        <f t="shared" si="14"/>
        <v>1.4435706340378198</v>
      </c>
      <c r="M153" s="2"/>
      <c r="N153" s="2">
        <v>13.651999999999999</v>
      </c>
      <c r="O153" s="2">
        <v>12.996</v>
      </c>
      <c r="P153" s="2">
        <v>1.357</v>
      </c>
      <c r="Q153" s="29"/>
      <c r="R153" s="29"/>
      <c r="S153" s="2">
        <v>99.440200000000004</v>
      </c>
      <c r="T153" s="4">
        <v>0.134717858</v>
      </c>
      <c r="U153" s="4">
        <f t="shared" si="15"/>
        <v>1.49201908E-2</v>
      </c>
      <c r="V153" s="2"/>
      <c r="W153" s="2">
        <v>0.22435718587486619</v>
      </c>
      <c r="X153" s="2">
        <v>21.009654242934356</v>
      </c>
      <c r="Y153" s="2">
        <v>44.918619587453357</v>
      </c>
      <c r="Z153" s="2">
        <v>9.491202361919882</v>
      </c>
      <c r="AA153" s="2">
        <v>15.998689456269963</v>
      </c>
      <c r="AB153" s="2"/>
      <c r="AC153" s="2"/>
      <c r="AD153" s="2"/>
      <c r="AE153" s="4">
        <v>0.75032954800472651</v>
      </c>
      <c r="AF153" s="3">
        <v>149.201908</v>
      </c>
      <c r="AG153" s="1">
        <v>61.303940000000004</v>
      </c>
      <c r="AH153" s="3">
        <v>650.60283000000004</v>
      </c>
      <c r="AI153" s="1">
        <v>10.4177424</v>
      </c>
      <c r="AJ153" s="3"/>
      <c r="AK153" s="3"/>
      <c r="AL153" s="2"/>
      <c r="AM153" s="4"/>
      <c r="AN153" s="4"/>
      <c r="AQ153" s="1"/>
      <c r="AR153" s="3"/>
      <c r="AS153" s="3"/>
      <c r="AT153" s="3"/>
      <c r="AU153" s="1"/>
      <c r="AV153" s="3"/>
      <c r="AW153" s="1"/>
      <c r="AX153" s="1"/>
      <c r="AY153" s="4"/>
      <c r="AZ153" s="1"/>
      <c r="BA153" s="1"/>
      <c r="BB153" s="1"/>
      <c r="BC153" s="2"/>
      <c r="BD153" s="2"/>
      <c r="BE153" s="83"/>
      <c r="BF153" s="2"/>
      <c r="BG153" s="2"/>
      <c r="BH153" s="2"/>
      <c r="BI153" s="2"/>
      <c r="BJ153" s="2"/>
      <c r="BK153" s="2"/>
      <c r="BL153" s="4"/>
      <c r="BM153" s="2"/>
      <c r="BN153" s="2"/>
      <c r="BO153" s="2"/>
      <c r="BP153" s="2"/>
      <c r="BQ153" s="4"/>
      <c r="BR153" s="4"/>
      <c r="BS153" s="4"/>
      <c r="BT153" s="74"/>
      <c r="BU153" s="74"/>
      <c r="BV153" s="2"/>
    </row>
    <row r="154" spans="1:74">
      <c r="A154" t="s">
        <v>841</v>
      </c>
      <c r="B154" t="s">
        <v>1760</v>
      </c>
      <c r="C154" t="s">
        <v>1760</v>
      </c>
      <c r="D154">
        <v>33.4</v>
      </c>
      <c r="E154">
        <v>30.8</v>
      </c>
      <c r="F154" t="s">
        <v>636</v>
      </c>
      <c r="G154" s="2">
        <v>50.579499999999996</v>
      </c>
      <c r="H154" s="2">
        <v>0.50739999999999996</v>
      </c>
      <c r="I154" s="2">
        <v>11.722</v>
      </c>
      <c r="J154" s="2">
        <v>8.4556000000000004</v>
      </c>
      <c r="K154" s="2">
        <f t="shared" si="13"/>
        <v>7.1872600000000002</v>
      </c>
      <c r="L154" s="2">
        <f t="shared" si="14"/>
        <v>1.4108342602892103</v>
      </c>
      <c r="M154" s="2"/>
      <c r="N154" s="2">
        <v>13.692</v>
      </c>
      <c r="O154" s="2">
        <v>13.0525</v>
      </c>
      <c r="P154" s="2">
        <v>1.37</v>
      </c>
      <c r="Q154" s="29"/>
      <c r="R154" s="29"/>
      <c r="S154" s="2">
        <v>99.379000000000005</v>
      </c>
      <c r="T154" s="4">
        <v>0.122273404</v>
      </c>
      <c r="U154" s="4">
        <f t="shared" si="15"/>
        <v>4.4299123199999998E-2</v>
      </c>
      <c r="V154" s="2"/>
      <c r="W154" s="2">
        <v>0.22435718587486619</v>
      </c>
      <c r="X154" s="2">
        <v>21.009654242934356</v>
      </c>
      <c r="Y154" s="2">
        <v>44.918619587453357</v>
      </c>
      <c r="Z154" s="2">
        <v>9.491202361919882</v>
      </c>
      <c r="AA154" s="2">
        <v>15.998689456269963</v>
      </c>
      <c r="AB154" s="2"/>
      <c r="AC154" s="2"/>
      <c r="AD154" s="2"/>
      <c r="AE154" s="4">
        <v>0.75032954800472651</v>
      </c>
      <c r="AF154" s="3">
        <v>442.99123199999997</v>
      </c>
      <c r="AG154" s="1">
        <v>52.133879999999998</v>
      </c>
      <c r="AH154" s="3">
        <v>564.20489999999995</v>
      </c>
      <c r="AI154" s="1">
        <v>8.3545287999999989</v>
      </c>
      <c r="AJ154" s="3"/>
      <c r="AK154" s="3"/>
      <c r="AL154" s="2">
        <v>3.1460805319679999</v>
      </c>
      <c r="AM154" s="4"/>
      <c r="AN154" s="4"/>
      <c r="AO154">
        <v>93.65499042278401</v>
      </c>
      <c r="AP154">
        <v>190.79327665944004</v>
      </c>
      <c r="AQ154" s="1">
        <v>43.17547731426</v>
      </c>
      <c r="AR154" s="3">
        <v>2924.1771101024401</v>
      </c>
      <c r="AS154" s="3"/>
      <c r="AT154" s="3">
        <v>14905.511638524</v>
      </c>
      <c r="AU154" s="1"/>
      <c r="AV154" s="3"/>
      <c r="AW154" s="1"/>
      <c r="AX154" s="1"/>
      <c r="AY154" s="4"/>
      <c r="AZ154" s="1">
        <v>46.262204472096002</v>
      </c>
      <c r="BA154" s="1">
        <v>14.0741441031312</v>
      </c>
      <c r="BB154" s="1">
        <v>18.211998441474002</v>
      </c>
      <c r="BC154" s="2">
        <v>0.53850102408720002</v>
      </c>
      <c r="BD154" s="2"/>
      <c r="BE154" s="83"/>
      <c r="BF154" s="2">
        <v>3.4775679303288003</v>
      </c>
      <c r="BG154" s="2"/>
      <c r="BH154" s="2">
        <v>0.68249823262920006</v>
      </c>
      <c r="BI154" s="2">
        <v>2.0204495769455999</v>
      </c>
      <c r="BJ154" s="2">
        <v>2.3849359562599202</v>
      </c>
      <c r="BK154" s="2">
        <v>1.0328865981591602</v>
      </c>
      <c r="BL154" s="4">
        <v>0.49684182910668007</v>
      </c>
      <c r="BM154" s="2">
        <v>2.0330332225103338</v>
      </c>
      <c r="BN154" s="2">
        <v>2.6997637217255708</v>
      </c>
      <c r="BO154" s="2">
        <v>1.9251602397360004</v>
      </c>
      <c r="BP154" s="2">
        <v>1.6837233850877771</v>
      </c>
      <c r="BQ154" s="4">
        <v>0.7270902353651334</v>
      </c>
      <c r="BR154" s="4"/>
      <c r="BS154" s="4"/>
      <c r="BT154" s="101"/>
      <c r="BU154" s="74"/>
      <c r="BV154" s="2"/>
    </row>
  </sheetData>
  <sortState xmlns:xlrd2="http://schemas.microsoft.com/office/spreadsheetml/2017/richdata2" ref="A2:BU154">
    <sortCondition ref="G2:G154"/>
  </sortState>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3657-8680-4131-9690-E9B97B1FF559}">
  <dimension ref="A1:AK315"/>
  <sheetViews>
    <sheetView topLeftCell="A73" workbookViewId="0">
      <selection activeCell="C84" sqref="C84"/>
    </sheetView>
  </sheetViews>
  <sheetFormatPr defaultRowHeight="15.6"/>
  <cols>
    <col min="2" max="2" width="24.19921875" customWidth="1"/>
    <col min="3" max="3" width="32.19921875" customWidth="1"/>
    <col min="6" max="6" width="72.5" customWidth="1"/>
    <col min="8" max="8" width="34.69921875" customWidth="1"/>
    <col min="22" max="37" width="8.796875" style="74"/>
  </cols>
  <sheetData>
    <row r="1" spans="1:37">
      <c r="A1" t="s">
        <v>849</v>
      </c>
      <c r="B1" t="s">
        <v>71</v>
      </c>
      <c r="C1" t="s">
        <v>2020</v>
      </c>
      <c r="D1" t="s">
        <v>485</v>
      </c>
      <c r="E1" t="s">
        <v>850</v>
      </c>
      <c r="F1" t="s">
        <v>72</v>
      </c>
      <c r="G1" t="s">
        <v>851</v>
      </c>
      <c r="H1" t="s">
        <v>852</v>
      </c>
      <c r="I1" t="s">
        <v>853</v>
      </c>
      <c r="J1" t="s">
        <v>856</v>
      </c>
      <c r="K1" t="s">
        <v>857</v>
      </c>
      <c r="L1" t="s">
        <v>858</v>
      </c>
      <c r="M1" t="s">
        <v>863</v>
      </c>
      <c r="N1" t="s">
        <v>864</v>
      </c>
      <c r="O1" t="s">
        <v>865</v>
      </c>
      <c r="P1" t="s">
        <v>866</v>
      </c>
      <c r="Q1" t="s">
        <v>867</v>
      </c>
      <c r="R1" t="s">
        <v>870</v>
      </c>
      <c r="S1" t="s">
        <v>876</v>
      </c>
      <c r="T1" t="s">
        <v>877</v>
      </c>
      <c r="U1" t="s">
        <v>879</v>
      </c>
      <c r="V1" s="74" t="s">
        <v>880</v>
      </c>
      <c r="W1" s="74" t="s">
        <v>881</v>
      </c>
      <c r="X1" s="74" t="s">
        <v>882</v>
      </c>
      <c r="Y1" s="74" t="s">
        <v>883</v>
      </c>
      <c r="Z1" s="74" t="s">
        <v>3</v>
      </c>
      <c r="AA1" s="74" t="s">
        <v>4</v>
      </c>
      <c r="AB1" s="74" t="s">
        <v>5</v>
      </c>
      <c r="AC1" s="74" t="s">
        <v>8</v>
      </c>
      <c r="AD1" s="74" t="s">
        <v>11</v>
      </c>
      <c r="AE1" s="74" t="s">
        <v>10</v>
      </c>
      <c r="AF1" s="74" t="s">
        <v>9</v>
      </c>
      <c r="AG1" s="74" t="s">
        <v>13</v>
      </c>
      <c r="AH1" s="74" t="s">
        <v>12</v>
      </c>
      <c r="AI1" s="74" t="s">
        <v>14</v>
      </c>
      <c r="AJ1" s="74" t="s">
        <v>15</v>
      </c>
      <c r="AK1" s="74" t="s">
        <v>16</v>
      </c>
    </row>
    <row r="2" spans="1:37">
      <c r="A2">
        <v>2012</v>
      </c>
      <c r="B2" t="s">
        <v>2170</v>
      </c>
      <c r="C2" t="s">
        <v>2378</v>
      </c>
      <c r="D2" t="s">
        <v>2171</v>
      </c>
      <c r="F2" t="s">
        <v>2172</v>
      </c>
      <c r="I2" t="s">
        <v>920</v>
      </c>
      <c r="J2" t="s">
        <v>921</v>
      </c>
      <c r="K2" t="s">
        <v>922</v>
      </c>
      <c r="L2" t="s">
        <v>2173</v>
      </c>
      <c r="M2" t="s">
        <v>2174</v>
      </c>
      <c r="R2" t="s">
        <v>924</v>
      </c>
      <c r="S2" t="s">
        <v>925</v>
      </c>
      <c r="U2" t="s">
        <v>2175</v>
      </c>
      <c r="V2" s="74">
        <v>12.6609</v>
      </c>
      <c r="W2" s="74">
        <v>40.479199999999999</v>
      </c>
      <c r="X2" s="74">
        <v>12.6609</v>
      </c>
      <c r="Y2" s="74">
        <v>40.479199999999999</v>
      </c>
      <c r="Z2" s="74">
        <v>69.2</v>
      </c>
      <c r="AA2" s="74">
        <v>0.51</v>
      </c>
      <c r="AB2" s="74">
        <v>8.0299999999999994</v>
      </c>
      <c r="AC2" s="74">
        <v>5.63</v>
      </c>
      <c r="AD2" s="74">
        <v>0.26</v>
      </c>
      <c r="AE2" s="74">
        <v>0</v>
      </c>
      <c r="AF2" s="74">
        <v>0.19</v>
      </c>
      <c r="AG2" s="74">
        <v>4.24</v>
      </c>
      <c r="AH2" s="74">
        <v>5.0999999999999996</v>
      </c>
      <c r="AI2" s="74">
        <v>0</v>
      </c>
      <c r="AJ2" s="74">
        <v>4.7</v>
      </c>
      <c r="AK2" s="74">
        <v>1.1000000000000001E-3</v>
      </c>
    </row>
    <row r="3" spans="1:37">
      <c r="A3">
        <v>2012</v>
      </c>
      <c r="B3" t="s">
        <v>2170</v>
      </c>
      <c r="C3" t="s">
        <v>2379</v>
      </c>
      <c r="D3" t="s">
        <v>2176</v>
      </c>
      <c r="F3" t="s">
        <v>2172</v>
      </c>
      <c r="I3" t="s">
        <v>920</v>
      </c>
      <c r="J3" t="s">
        <v>921</v>
      </c>
      <c r="K3" t="s">
        <v>922</v>
      </c>
      <c r="L3" t="s">
        <v>2173</v>
      </c>
      <c r="M3" t="s">
        <v>2174</v>
      </c>
      <c r="R3" t="s">
        <v>924</v>
      </c>
      <c r="S3" t="s">
        <v>925</v>
      </c>
      <c r="U3" t="s">
        <v>69</v>
      </c>
      <c r="V3" s="74">
        <v>12.6609</v>
      </c>
      <c r="W3" s="74">
        <v>40.479199999999999</v>
      </c>
      <c r="X3" s="74">
        <v>12.6609</v>
      </c>
      <c r="Y3" s="74">
        <v>40.479199999999999</v>
      </c>
      <c r="Z3" s="74">
        <v>69.22</v>
      </c>
      <c r="AA3" s="74">
        <v>0</v>
      </c>
      <c r="AB3" s="74">
        <v>12.03</v>
      </c>
      <c r="AC3" s="74">
        <v>6.17</v>
      </c>
      <c r="AD3" s="74">
        <v>0.39</v>
      </c>
      <c r="AE3" s="74">
        <v>0</v>
      </c>
      <c r="AF3" s="74">
        <v>0.18</v>
      </c>
      <c r="AG3" s="74">
        <v>4.7699999999999996</v>
      </c>
      <c r="AH3" s="74">
        <v>6.32</v>
      </c>
      <c r="AI3" s="74">
        <v>0</v>
      </c>
      <c r="AJ3" s="74">
        <v>0.19</v>
      </c>
      <c r="AK3" s="74">
        <v>4.41E-2</v>
      </c>
    </row>
    <row r="4" spans="1:37">
      <c r="A4">
        <v>2012</v>
      </c>
      <c r="B4" t="s">
        <v>2170</v>
      </c>
      <c r="C4" t="s">
        <v>2380</v>
      </c>
      <c r="D4" t="s">
        <v>2176</v>
      </c>
      <c r="F4" t="s">
        <v>2172</v>
      </c>
      <c r="I4" t="s">
        <v>920</v>
      </c>
      <c r="J4" t="s">
        <v>921</v>
      </c>
      <c r="K4" t="s">
        <v>922</v>
      </c>
      <c r="L4" t="s">
        <v>2173</v>
      </c>
      <c r="M4" t="s">
        <v>2174</v>
      </c>
      <c r="R4" t="s">
        <v>924</v>
      </c>
      <c r="S4" t="s">
        <v>925</v>
      </c>
      <c r="U4" t="s">
        <v>69</v>
      </c>
      <c r="V4" s="74">
        <v>12.6609</v>
      </c>
      <c r="W4" s="74">
        <v>40.479199999999999</v>
      </c>
      <c r="X4" s="74">
        <v>12.6609</v>
      </c>
      <c r="Y4" s="74">
        <v>40.479199999999999</v>
      </c>
      <c r="Z4" s="74">
        <v>69.400000000000006</v>
      </c>
      <c r="AA4" s="74">
        <v>0.38</v>
      </c>
      <c r="AB4" s="74">
        <v>12.44</v>
      </c>
      <c r="AC4" s="74">
        <v>5.94</v>
      </c>
      <c r="AD4" s="74">
        <v>0.48</v>
      </c>
      <c r="AE4" s="74">
        <v>0</v>
      </c>
      <c r="AF4" s="74">
        <v>0.21</v>
      </c>
      <c r="AG4" s="74">
        <v>4.8</v>
      </c>
      <c r="AH4" s="74">
        <v>6.1</v>
      </c>
      <c r="AI4" s="74">
        <v>0</v>
      </c>
      <c r="AJ4" s="74">
        <v>0.56999999999999995</v>
      </c>
      <c r="AK4" s="74">
        <v>4.8399999999999999E-2</v>
      </c>
    </row>
    <row r="5" spans="1:37">
      <c r="A5">
        <v>2012</v>
      </c>
      <c r="B5" t="s">
        <v>2170</v>
      </c>
      <c r="C5" t="s">
        <v>2381</v>
      </c>
      <c r="D5" t="s">
        <v>2176</v>
      </c>
      <c r="F5" t="s">
        <v>2172</v>
      </c>
      <c r="I5" t="s">
        <v>920</v>
      </c>
      <c r="J5" t="s">
        <v>921</v>
      </c>
      <c r="K5" t="s">
        <v>922</v>
      </c>
      <c r="L5" t="s">
        <v>2173</v>
      </c>
      <c r="M5" t="s">
        <v>2174</v>
      </c>
      <c r="R5" t="s">
        <v>924</v>
      </c>
      <c r="S5" t="s">
        <v>925</v>
      </c>
      <c r="U5" t="s">
        <v>69</v>
      </c>
      <c r="V5" s="74">
        <v>12.6609</v>
      </c>
      <c r="W5" s="74">
        <v>40.479199999999999</v>
      </c>
      <c r="X5" s="74">
        <v>12.6609</v>
      </c>
      <c r="Y5" s="74">
        <v>40.479199999999999</v>
      </c>
      <c r="Z5" s="74">
        <v>69.92</v>
      </c>
      <c r="AA5" s="74">
        <v>0.54</v>
      </c>
      <c r="AB5" s="74">
        <v>12.28</v>
      </c>
      <c r="AC5" s="74">
        <v>6.31</v>
      </c>
      <c r="AD5" s="74">
        <v>0.43</v>
      </c>
      <c r="AE5" s="74">
        <v>0</v>
      </c>
      <c r="AF5" s="74">
        <v>0.24</v>
      </c>
      <c r="AG5" s="74">
        <v>4.87</v>
      </c>
      <c r="AH5" s="74">
        <v>6.15</v>
      </c>
      <c r="AI5" s="74">
        <v>0</v>
      </c>
      <c r="AJ5" s="74">
        <v>0.28000000000000003</v>
      </c>
      <c r="AK5" s="74">
        <v>2.7900000000000001E-2</v>
      </c>
    </row>
    <row r="6" spans="1:37">
      <c r="A6">
        <v>2012</v>
      </c>
      <c r="B6" t="s">
        <v>2170</v>
      </c>
      <c r="C6" t="s">
        <v>2382</v>
      </c>
      <c r="D6" t="s">
        <v>2171</v>
      </c>
      <c r="F6" t="s">
        <v>2172</v>
      </c>
      <c r="I6" t="s">
        <v>920</v>
      </c>
      <c r="J6" t="s">
        <v>921</v>
      </c>
      <c r="K6" t="s">
        <v>922</v>
      </c>
      <c r="L6" t="s">
        <v>2173</v>
      </c>
      <c r="M6" t="s">
        <v>2174</v>
      </c>
      <c r="R6" t="s">
        <v>924</v>
      </c>
      <c r="S6" t="s">
        <v>925</v>
      </c>
      <c r="U6" t="s">
        <v>2175</v>
      </c>
      <c r="V6" s="74">
        <v>12.6609</v>
      </c>
      <c r="W6" s="74">
        <v>40.479199999999999</v>
      </c>
      <c r="X6" s="74">
        <v>12.6609</v>
      </c>
      <c r="Y6" s="74">
        <v>40.479199999999999</v>
      </c>
      <c r="Z6" s="74">
        <v>69.959999999999994</v>
      </c>
      <c r="AA6" s="74">
        <v>0</v>
      </c>
      <c r="AB6" s="74">
        <v>8.25</v>
      </c>
      <c r="AC6" s="74">
        <v>5.35</v>
      </c>
      <c r="AD6" s="74">
        <v>0.33</v>
      </c>
      <c r="AE6" s="74">
        <v>0</v>
      </c>
      <c r="AF6" s="74">
        <v>0.22</v>
      </c>
      <c r="AG6" s="74">
        <v>4.7300000000000004</v>
      </c>
      <c r="AH6" s="74">
        <v>4.79</v>
      </c>
      <c r="AI6" s="74">
        <v>0</v>
      </c>
      <c r="AJ6" s="74">
        <v>5.24</v>
      </c>
      <c r="AK6" s="74">
        <v>4.1999999999999997E-3</v>
      </c>
    </row>
    <row r="7" spans="1:37">
      <c r="A7">
        <v>2012</v>
      </c>
      <c r="B7" t="s">
        <v>2170</v>
      </c>
      <c r="C7" t="s">
        <v>2383</v>
      </c>
      <c r="D7" t="s">
        <v>2171</v>
      </c>
      <c r="F7" t="s">
        <v>2172</v>
      </c>
      <c r="I7" t="s">
        <v>920</v>
      </c>
      <c r="J7" t="s">
        <v>921</v>
      </c>
      <c r="K7" t="s">
        <v>922</v>
      </c>
      <c r="L7" t="s">
        <v>2173</v>
      </c>
      <c r="M7" t="s">
        <v>2174</v>
      </c>
      <c r="R7" t="s">
        <v>924</v>
      </c>
      <c r="S7" t="s">
        <v>925</v>
      </c>
      <c r="U7" t="s">
        <v>2175</v>
      </c>
      <c r="V7" s="74">
        <v>12.6609</v>
      </c>
      <c r="W7" s="74">
        <v>40.479199999999999</v>
      </c>
      <c r="X7" s="74">
        <v>12.6609</v>
      </c>
      <c r="Y7" s="74">
        <v>40.479199999999999</v>
      </c>
      <c r="Z7" s="74">
        <v>70.069999999999993</v>
      </c>
      <c r="AA7" s="74">
        <v>0.5</v>
      </c>
      <c r="AB7" s="74">
        <v>8.06</v>
      </c>
      <c r="AC7" s="74">
        <v>6.18</v>
      </c>
      <c r="AD7" s="74">
        <v>0.35</v>
      </c>
      <c r="AE7" s="74">
        <v>0</v>
      </c>
      <c r="AF7" s="74">
        <v>0.23</v>
      </c>
      <c r="AG7" s="74">
        <v>4.09</v>
      </c>
      <c r="AH7" s="74">
        <v>5.37</v>
      </c>
      <c r="AI7" s="74">
        <v>0</v>
      </c>
      <c r="AJ7" s="74">
        <v>3.98</v>
      </c>
      <c r="AK7" s="74">
        <v>8.0000000000000004E-4</v>
      </c>
    </row>
    <row r="8" spans="1:37">
      <c r="A8">
        <v>2012</v>
      </c>
      <c r="B8" t="s">
        <v>2170</v>
      </c>
      <c r="C8" t="s">
        <v>2384</v>
      </c>
      <c r="D8" t="s">
        <v>2171</v>
      </c>
      <c r="F8" t="s">
        <v>2172</v>
      </c>
      <c r="I8" t="s">
        <v>920</v>
      </c>
      <c r="J8" t="s">
        <v>921</v>
      </c>
      <c r="K8" t="s">
        <v>922</v>
      </c>
      <c r="L8" t="s">
        <v>2173</v>
      </c>
      <c r="M8" t="s">
        <v>2174</v>
      </c>
      <c r="R8" t="s">
        <v>924</v>
      </c>
      <c r="S8" t="s">
        <v>925</v>
      </c>
      <c r="U8" t="s">
        <v>2175</v>
      </c>
      <c r="V8" s="74">
        <v>12.6609</v>
      </c>
      <c r="W8" s="74">
        <v>40.479199999999999</v>
      </c>
      <c r="X8" s="74">
        <v>12.6609</v>
      </c>
      <c r="Y8" s="74">
        <v>40.479199999999999</v>
      </c>
      <c r="Z8" s="74">
        <v>70.099999999999994</v>
      </c>
      <c r="AA8" s="74">
        <v>0.45</v>
      </c>
      <c r="AB8" s="74">
        <v>8.93</v>
      </c>
      <c r="AC8" s="74">
        <v>5.16</v>
      </c>
      <c r="AD8" s="74">
        <v>0.18</v>
      </c>
      <c r="AE8" s="74">
        <v>0</v>
      </c>
      <c r="AF8" s="74">
        <v>0.23</v>
      </c>
      <c r="AG8" s="74">
        <v>4.16</v>
      </c>
      <c r="AH8" s="74">
        <v>5.77</v>
      </c>
      <c r="AI8" s="74">
        <v>0</v>
      </c>
      <c r="AJ8" s="74">
        <v>4.5</v>
      </c>
      <c r="AK8" s="74">
        <v>8.9999999999999998E-4</v>
      </c>
    </row>
    <row r="9" spans="1:37">
      <c r="A9">
        <v>2012</v>
      </c>
      <c r="B9" t="s">
        <v>2170</v>
      </c>
      <c r="C9" t="s">
        <v>2385</v>
      </c>
      <c r="D9" t="s">
        <v>2171</v>
      </c>
      <c r="F9" t="s">
        <v>2172</v>
      </c>
      <c r="I9" t="s">
        <v>920</v>
      </c>
      <c r="J9" t="s">
        <v>921</v>
      </c>
      <c r="K9" t="s">
        <v>922</v>
      </c>
      <c r="L9" t="s">
        <v>2173</v>
      </c>
      <c r="M9" t="s">
        <v>2174</v>
      </c>
      <c r="R9" t="s">
        <v>924</v>
      </c>
      <c r="S9" t="s">
        <v>925</v>
      </c>
      <c r="U9" t="s">
        <v>2175</v>
      </c>
      <c r="V9" s="74">
        <v>12.6609</v>
      </c>
      <c r="W9" s="74">
        <v>40.479199999999999</v>
      </c>
      <c r="X9" s="74">
        <v>12.6609</v>
      </c>
      <c r="Y9" s="74">
        <v>40.479199999999999</v>
      </c>
      <c r="Z9" s="74">
        <v>70.12</v>
      </c>
      <c r="AA9" s="74">
        <v>0.26</v>
      </c>
      <c r="AB9" s="74">
        <v>10.07</v>
      </c>
      <c r="AC9" s="74">
        <v>4.95</v>
      </c>
      <c r="AD9" s="74">
        <v>0.42</v>
      </c>
      <c r="AE9" s="74">
        <v>0</v>
      </c>
      <c r="AF9" s="74">
        <v>0.18</v>
      </c>
      <c r="AG9" s="74">
        <v>4.46</v>
      </c>
      <c r="AH9" s="74">
        <v>6.12</v>
      </c>
      <c r="AI9" s="74">
        <v>0</v>
      </c>
      <c r="AJ9" s="74">
        <v>3.48</v>
      </c>
      <c r="AK9" s="74">
        <v>3.0000000000000001E-3</v>
      </c>
    </row>
    <row r="10" spans="1:37">
      <c r="A10">
        <v>2012</v>
      </c>
      <c r="B10" t="s">
        <v>2170</v>
      </c>
      <c r="C10" t="s">
        <v>2386</v>
      </c>
      <c r="D10" t="s">
        <v>2171</v>
      </c>
      <c r="F10" t="s">
        <v>2172</v>
      </c>
      <c r="I10" t="s">
        <v>920</v>
      </c>
      <c r="J10" t="s">
        <v>921</v>
      </c>
      <c r="K10" t="s">
        <v>922</v>
      </c>
      <c r="L10" t="s">
        <v>2173</v>
      </c>
      <c r="M10" t="s">
        <v>2174</v>
      </c>
      <c r="R10" t="s">
        <v>924</v>
      </c>
      <c r="S10" t="s">
        <v>925</v>
      </c>
      <c r="U10" t="s">
        <v>2175</v>
      </c>
      <c r="V10" s="74">
        <v>12.6609</v>
      </c>
      <c r="W10" s="74">
        <v>40.479199999999999</v>
      </c>
      <c r="X10" s="74">
        <v>12.6609</v>
      </c>
      <c r="Y10" s="74">
        <v>40.479199999999999</v>
      </c>
      <c r="Z10" s="74">
        <v>70.13</v>
      </c>
      <c r="AA10" s="74">
        <v>0.41</v>
      </c>
      <c r="AB10" s="74">
        <v>7.76</v>
      </c>
      <c r="AC10" s="74">
        <v>5.6</v>
      </c>
      <c r="AD10" s="74">
        <v>0.15</v>
      </c>
      <c r="AE10" s="74">
        <v>0</v>
      </c>
      <c r="AF10" s="74">
        <v>0.21</v>
      </c>
      <c r="AG10" s="74">
        <v>4.37</v>
      </c>
      <c r="AH10" s="74">
        <v>5.53</v>
      </c>
      <c r="AI10" s="74">
        <v>0</v>
      </c>
      <c r="AJ10" s="74">
        <v>3.38</v>
      </c>
      <c r="AK10" s="74">
        <v>4.0800000000000003E-2</v>
      </c>
    </row>
    <row r="11" spans="1:37">
      <c r="A11">
        <v>2012</v>
      </c>
      <c r="B11" t="s">
        <v>2170</v>
      </c>
      <c r="C11" t="s">
        <v>2387</v>
      </c>
      <c r="D11" t="s">
        <v>2171</v>
      </c>
      <c r="F11" t="s">
        <v>2172</v>
      </c>
      <c r="I11" t="s">
        <v>920</v>
      </c>
      <c r="J11" t="s">
        <v>921</v>
      </c>
      <c r="K11" t="s">
        <v>922</v>
      </c>
      <c r="L11" t="s">
        <v>2173</v>
      </c>
      <c r="M11" t="s">
        <v>2174</v>
      </c>
      <c r="R11" t="s">
        <v>924</v>
      </c>
      <c r="S11" t="s">
        <v>925</v>
      </c>
      <c r="U11" t="s">
        <v>2175</v>
      </c>
      <c r="V11" s="74">
        <v>12.6609</v>
      </c>
      <c r="W11" s="74">
        <v>40.479199999999999</v>
      </c>
      <c r="X11" s="74">
        <v>12.6609</v>
      </c>
      <c r="Y11" s="74">
        <v>40.479199999999999</v>
      </c>
      <c r="Z11" s="74">
        <v>70.31</v>
      </c>
      <c r="AA11" s="74">
        <v>0.42</v>
      </c>
      <c r="AB11" s="74">
        <v>8.15</v>
      </c>
      <c r="AC11" s="74">
        <v>5.91</v>
      </c>
      <c r="AD11" s="74">
        <v>0.25</v>
      </c>
      <c r="AE11" s="74">
        <v>0</v>
      </c>
      <c r="AF11" s="74">
        <v>0.22</v>
      </c>
      <c r="AG11" s="74">
        <v>4.1399999999999997</v>
      </c>
      <c r="AH11" s="74">
        <v>5.29</v>
      </c>
      <c r="AI11" s="74">
        <v>0</v>
      </c>
      <c r="AJ11" s="74">
        <v>3.67</v>
      </c>
      <c r="AK11" s="74">
        <v>1.3899999999999999E-2</v>
      </c>
    </row>
    <row r="12" spans="1:37">
      <c r="A12">
        <v>2012</v>
      </c>
      <c r="B12" t="s">
        <v>2170</v>
      </c>
      <c r="C12" t="s">
        <v>2388</v>
      </c>
      <c r="D12" t="s">
        <v>2171</v>
      </c>
      <c r="F12" t="s">
        <v>2172</v>
      </c>
      <c r="I12" t="s">
        <v>920</v>
      </c>
      <c r="J12" t="s">
        <v>921</v>
      </c>
      <c r="K12" t="s">
        <v>922</v>
      </c>
      <c r="L12" t="s">
        <v>2173</v>
      </c>
      <c r="M12" t="s">
        <v>2174</v>
      </c>
      <c r="R12" t="s">
        <v>924</v>
      </c>
      <c r="S12" t="s">
        <v>925</v>
      </c>
      <c r="U12" t="s">
        <v>2175</v>
      </c>
      <c r="V12" s="74">
        <v>12.6609</v>
      </c>
      <c r="W12" s="74">
        <v>40.479199999999999</v>
      </c>
      <c r="X12" s="74">
        <v>12.6609</v>
      </c>
      <c r="Y12" s="74">
        <v>40.479199999999999</v>
      </c>
      <c r="Z12" s="74">
        <v>70.36</v>
      </c>
      <c r="AA12" s="74">
        <v>0.52</v>
      </c>
      <c r="AB12" s="74">
        <v>8</v>
      </c>
      <c r="AC12" s="74">
        <v>5.79</v>
      </c>
      <c r="AD12" s="74">
        <v>0.38</v>
      </c>
      <c r="AE12" s="74">
        <v>0</v>
      </c>
      <c r="AF12" s="74">
        <v>0.21</v>
      </c>
      <c r="AG12" s="74">
        <v>4.24</v>
      </c>
      <c r="AH12" s="74">
        <v>5.4</v>
      </c>
      <c r="AI12" s="74">
        <v>0</v>
      </c>
      <c r="AJ12" s="74">
        <v>3.65</v>
      </c>
      <c r="AK12" s="74">
        <v>1.3299999999999999E-2</v>
      </c>
    </row>
    <row r="13" spans="1:37">
      <c r="A13">
        <v>2012</v>
      </c>
      <c r="B13" t="s">
        <v>2170</v>
      </c>
      <c r="C13" t="s">
        <v>2389</v>
      </c>
      <c r="D13" t="s">
        <v>2176</v>
      </c>
      <c r="F13" t="s">
        <v>2172</v>
      </c>
      <c r="I13" t="s">
        <v>920</v>
      </c>
      <c r="J13" t="s">
        <v>921</v>
      </c>
      <c r="K13" t="s">
        <v>922</v>
      </c>
      <c r="L13" t="s">
        <v>2173</v>
      </c>
      <c r="M13" t="s">
        <v>2174</v>
      </c>
      <c r="R13" t="s">
        <v>924</v>
      </c>
      <c r="S13" t="s">
        <v>925</v>
      </c>
      <c r="U13" t="s">
        <v>2175</v>
      </c>
      <c r="V13" s="74">
        <v>12.6609</v>
      </c>
      <c r="W13" s="74">
        <v>40.479199999999999</v>
      </c>
      <c r="X13" s="74">
        <v>12.6609</v>
      </c>
      <c r="Y13" s="74">
        <v>40.479199999999999</v>
      </c>
      <c r="Z13" s="74">
        <v>70.400000000000006</v>
      </c>
      <c r="AA13" s="74">
        <v>0.47</v>
      </c>
      <c r="AB13" s="74">
        <v>8.32</v>
      </c>
      <c r="AC13" s="74">
        <v>5.07</v>
      </c>
      <c r="AD13" s="74">
        <v>0.22</v>
      </c>
      <c r="AE13" s="74">
        <v>0</v>
      </c>
      <c r="AF13" s="74">
        <v>0.16</v>
      </c>
      <c r="AG13" s="74">
        <v>4.0599999999999996</v>
      </c>
      <c r="AH13" s="74">
        <v>5.13</v>
      </c>
      <c r="AI13" s="74">
        <v>0</v>
      </c>
      <c r="AJ13" s="74">
        <v>5.57</v>
      </c>
      <c r="AK13" s="74">
        <v>7.1000000000000004E-3</v>
      </c>
    </row>
    <row r="14" spans="1:37">
      <c r="A14">
        <v>2012</v>
      </c>
      <c r="B14" t="s">
        <v>2170</v>
      </c>
      <c r="C14" t="s">
        <v>2390</v>
      </c>
      <c r="D14" t="s">
        <v>2176</v>
      </c>
      <c r="F14" t="s">
        <v>2172</v>
      </c>
      <c r="I14" t="s">
        <v>920</v>
      </c>
      <c r="J14" t="s">
        <v>921</v>
      </c>
      <c r="K14" t="s">
        <v>922</v>
      </c>
      <c r="L14" t="s">
        <v>2173</v>
      </c>
      <c r="M14" t="s">
        <v>2174</v>
      </c>
      <c r="R14" t="s">
        <v>924</v>
      </c>
      <c r="S14" t="s">
        <v>925</v>
      </c>
      <c r="U14" t="s">
        <v>2175</v>
      </c>
      <c r="V14" s="74">
        <v>12.6609</v>
      </c>
      <c r="W14" s="74">
        <v>40.479199999999999</v>
      </c>
      <c r="X14" s="74">
        <v>12.6609</v>
      </c>
      <c r="Y14" s="74">
        <v>40.479199999999999</v>
      </c>
      <c r="Z14" s="74">
        <v>70.45</v>
      </c>
      <c r="AA14" s="74">
        <v>0.45</v>
      </c>
      <c r="AB14" s="74">
        <v>8.23</v>
      </c>
      <c r="AC14" s="74">
        <v>4.91</v>
      </c>
      <c r="AD14" s="74">
        <v>0.12</v>
      </c>
      <c r="AE14" s="74">
        <v>0</v>
      </c>
      <c r="AF14" s="74">
        <v>0.19</v>
      </c>
      <c r="AG14" s="74">
        <v>4.0599999999999996</v>
      </c>
      <c r="AH14" s="74">
        <v>4.9000000000000004</v>
      </c>
      <c r="AI14" s="74">
        <v>0</v>
      </c>
      <c r="AJ14" s="74">
        <v>5.79</v>
      </c>
      <c r="AK14" s="74">
        <v>3.2000000000000002E-3</v>
      </c>
    </row>
    <row r="15" spans="1:37">
      <c r="A15">
        <v>2012</v>
      </c>
      <c r="B15" t="s">
        <v>2170</v>
      </c>
      <c r="C15" t="s">
        <v>2391</v>
      </c>
      <c r="D15" t="s">
        <v>2171</v>
      </c>
      <c r="F15" t="s">
        <v>2172</v>
      </c>
      <c r="I15" t="s">
        <v>920</v>
      </c>
      <c r="J15" t="s">
        <v>921</v>
      </c>
      <c r="K15" t="s">
        <v>922</v>
      </c>
      <c r="L15" t="s">
        <v>2173</v>
      </c>
      <c r="M15" t="s">
        <v>2174</v>
      </c>
      <c r="R15" t="s">
        <v>924</v>
      </c>
      <c r="S15" t="s">
        <v>925</v>
      </c>
      <c r="U15" t="s">
        <v>2175</v>
      </c>
      <c r="V15" s="74">
        <v>12.6609</v>
      </c>
      <c r="W15" s="74">
        <v>40.479199999999999</v>
      </c>
      <c r="X15" s="74">
        <v>12.6609</v>
      </c>
      <c r="Y15" s="74">
        <v>40.479199999999999</v>
      </c>
      <c r="Z15" s="74">
        <v>70.47</v>
      </c>
      <c r="AA15" s="74">
        <v>0.55000000000000004</v>
      </c>
      <c r="AB15" s="74">
        <v>8.26</v>
      </c>
      <c r="AC15" s="74">
        <v>5.62</v>
      </c>
      <c r="AD15" s="74">
        <v>0.26</v>
      </c>
      <c r="AE15" s="74">
        <v>0</v>
      </c>
      <c r="AF15" s="74">
        <v>0.23</v>
      </c>
      <c r="AG15" s="74">
        <v>4.12</v>
      </c>
      <c r="AH15" s="74">
        <v>5.38</v>
      </c>
      <c r="AI15" s="74">
        <v>0</v>
      </c>
      <c r="AJ15" s="74">
        <v>3.63</v>
      </c>
      <c r="AK15" s="74">
        <v>4.7999999999999996E-3</v>
      </c>
    </row>
    <row r="16" spans="1:37">
      <c r="A16">
        <v>2012</v>
      </c>
      <c r="B16" t="s">
        <v>2170</v>
      </c>
      <c r="C16" t="s">
        <v>2392</v>
      </c>
      <c r="D16" t="s">
        <v>2171</v>
      </c>
      <c r="F16" t="s">
        <v>2172</v>
      </c>
      <c r="I16" t="s">
        <v>920</v>
      </c>
      <c r="J16" t="s">
        <v>921</v>
      </c>
      <c r="K16" t="s">
        <v>922</v>
      </c>
      <c r="L16" t="s">
        <v>2173</v>
      </c>
      <c r="M16" t="s">
        <v>2174</v>
      </c>
      <c r="R16" t="s">
        <v>924</v>
      </c>
      <c r="S16" t="s">
        <v>925</v>
      </c>
      <c r="U16" t="s">
        <v>2175</v>
      </c>
      <c r="V16" s="74">
        <v>12.6609</v>
      </c>
      <c r="W16" s="74">
        <v>40.479199999999999</v>
      </c>
      <c r="X16" s="74">
        <v>12.6609</v>
      </c>
      <c r="Y16" s="74">
        <v>40.479199999999999</v>
      </c>
      <c r="Z16" s="74">
        <v>70.540000000000006</v>
      </c>
      <c r="AA16" s="74">
        <v>0.59</v>
      </c>
      <c r="AB16" s="74">
        <v>8.59</v>
      </c>
      <c r="AC16" s="74">
        <v>5.51</v>
      </c>
      <c r="AD16" s="74">
        <v>0.15</v>
      </c>
      <c r="AE16" s="74">
        <v>0</v>
      </c>
      <c r="AF16" s="74">
        <v>0.22</v>
      </c>
      <c r="AG16" s="74">
        <v>4.21</v>
      </c>
      <c r="AH16" s="74">
        <v>5.58</v>
      </c>
      <c r="AI16" s="74">
        <v>0</v>
      </c>
      <c r="AJ16" s="74">
        <v>3.77</v>
      </c>
      <c r="AK16" s="74">
        <v>8.2000000000000007E-3</v>
      </c>
    </row>
    <row r="17" spans="1:37">
      <c r="A17">
        <v>2012</v>
      </c>
      <c r="B17" t="s">
        <v>2170</v>
      </c>
      <c r="C17" t="s">
        <v>2393</v>
      </c>
      <c r="D17" t="s">
        <v>2171</v>
      </c>
      <c r="F17" t="s">
        <v>2172</v>
      </c>
      <c r="I17" t="s">
        <v>920</v>
      </c>
      <c r="J17" t="s">
        <v>921</v>
      </c>
      <c r="K17" t="s">
        <v>922</v>
      </c>
      <c r="L17" t="s">
        <v>2173</v>
      </c>
      <c r="M17" t="s">
        <v>2174</v>
      </c>
      <c r="R17" t="s">
        <v>924</v>
      </c>
      <c r="S17" t="s">
        <v>925</v>
      </c>
      <c r="U17" t="s">
        <v>2175</v>
      </c>
      <c r="V17" s="74">
        <v>12.6609</v>
      </c>
      <c r="W17" s="74">
        <v>40.479199999999999</v>
      </c>
      <c r="X17" s="74">
        <v>12.6609</v>
      </c>
      <c r="Y17" s="74">
        <v>40.479199999999999</v>
      </c>
      <c r="Z17" s="74">
        <v>70.59</v>
      </c>
      <c r="AA17" s="74">
        <v>0.33</v>
      </c>
      <c r="AB17" s="74">
        <v>8.0500000000000007</v>
      </c>
      <c r="AC17" s="74">
        <v>5.8</v>
      </c>
      <c r="AD17" s="74">
        <v>0.26</v>
      </c>
      <c r="AE17" s="74">
        <v>0</v>
      </c>
      <c r="AF17" s="74">
        <v>0.23</v>
      </c>
      <c r="AG17" s="74">
        <v>4.28</v>
      </c>
      <c r="AH17" s="74">
        <v>5.24</v>
      </c>
      <c r="AI17" s="74">
        <v>0</v>
      </c>
      <c r="AJ17" s="74">
        <v>3.56</v>
      </c>
      <c r="AK17" s="74">
        <v>7.4000000000000003E-3</v>
      </c>
    </row>
    <row r="18" spans="1:37">
      <c r="A18">
        <v>2012</v>
      </c>
      <c r="B18" t="s">
        <v>2170</v>
      </c>
      <c r="C18" t="s">
        <v>2394</v>
      </c>
      <c r="D18" t="s">
        <v>2171</v>
      </c>
      <c r="F18" t="s">
        <v>2172</v>
      </c>
      <c r="I18" t="s">
        <v>920</v>
      </c>
      <c r="J18" t="s">
        <v>921</v>
      </c>
      <c r="K18" t="s">
        <v>922</v>
      </c>
      <c r="L18" t="s">
        <v>2173</v>
      </c>
      <c r="M18" t="s">
        <v>2174</v>
      </c>
      <c r="R18" t="s">
        <v>924</v>
      </c>
      <c r="S18" t="s">
        <v>925</v>
      </c>
      <c r="U18" t="s">
        <v>2175</v>
      </c>
      <c r="V18" s="74">
        <v>12.6609</v>
      </c>
      <c r="W18" s="74">
        <v>40.479199999999999</v>
      </c>
      <c r="X18" s="74">
        <v>12.6609</v>
      </c>
      <c r="Y18" s="74">
        <v>40.479199999999999</v>
      </c>
      <c r="Z18" s="74">
        <v>70.599999999999994</v>
      </c>
      <c r="AA18" s="74">
        <v>0.37</v>
      </c>
      <c r="AB18" s="74">
        <v>8.2899999999999991</v>
      </c>
      <c r="AC18" s="74">
        <v>5.78</v>
      </c>
      <c r="AD18" s="74">
        <v>0.21</v>
      </c>
      <c r="AE18" s="74">
        <v>0</v>
      </c>
      <c r="AF18" s="74">
        <v>0.21</v>
      </c>
      <c r="AG18" s="74">
        <v>4.08</v>
      </c>
      <c r="AH18" s="74">
        <v>5.28</v>
      </c>
      <c r="AI18" s="74">
        <v>0</v>
      </c>
      <c r="AJ18" s="74">
        <v>5.07</v>
      </c>
      <c r="AK18" s="74">
        <v>5.1000000000000004E-3</v>
      </c>
    </row>
    <row r="19" spans="1:37">
      <c r="A19">
        <v>2012</v>
      </c>
      <c r="B19" t="s">
        <v>2170</v>
      </c>
      <c r="C19" t="s">
        <v>2395</v>
      </c>
      <c r="D19" t="s">
        <v>2171</v>
      </c>
      <c r="F19" t="s">
        <v>2172</v>
      </c>
      <c r="I19" t="s">
        <v>920</v>
      </c>
      <c r="J19" t="s">
        <v>921</v>
      </c>
      <c r="K19" t="s">
        <v>922</v>
      </c>
      <c r="L19" t="s">
        <v>2173</v>
      </c>
      <c r="M19" t="s">
        <v>2174</v>
      </c>
      <c r="R19" t="s">
        <v>924</v>
      </c>
      <c r="S19" t="s">
        <v>925</v>
      </c>
      <c r="U19" t="s">
        <v>2175</v>
      </c>
      <c r="V19" s="74">
        <v>12.6609</v>
      </c>
      <c r="W19" s="74">
        <v>40.479199999999999</v>
      </c>
      <c r="X19" s="74">
        <v>12.6609</v>
      </c>
      <c r="Y19" s="74">
        <v>40.479199999999999</v>
      </c>
      <c r="Z19" s="74">
        <v>70.599999999999994</v>
      </c>
      <c r="AA19" s="74">
        <v>0.37</v>
      </c>
      <c r="AB19" s="74">
        <v>8.2899999999999991</v>
      </c>
      <c r="AC19" s="74">
        <v>5.78</v>
      </c>
      <c r="AD19" s="74">
        <v>0.21</v>
      </c>
      <c r="AE19" s="74">
        <v>0</v>
      </c>
      <c r="AF19" s="74">
        <v>0.21</v>
      </c>
      <c r="AG19" s="74">
        <v>4.08</v>
      </c>
      <c r="AH19" s="74">
        <v>5.28</v>
      </c>
      <c r="AI19" s="74">
        <v>0</v>
      </c>
      <c r="AJ19" s="74">
        <v>5.12</v>
      </c>
      <c r="AK19" s="74">
        <v>5.8999999999999999E-3</v>
      </c>
    </row>
    <row r="20" spans="1:37">
      <c r="A20">
        <v>2012</v>
      </c>
      <c r="B20" t="s">
        <v>2170</v>
      </c>
      <c r="C20" t="s">
        <v>2396</v>
      </c>
      <c r="D20" t="s">
        <v>2171</v>
      </c>
      <c r="F20" t="s">
        <v>2172</v>
      </c>
      <c r="I20" t="s">
        <v>920</v>
      </c>
      <c r="J20" t="s">
        <v>921</v>
      </c>
      <c r="K20" t="s">
        <v>922</v>
      </c>
      <c r="L20" t="s">
        <v>2173</v>
      </c>
      <c r="M20" t="s">
        <v>2174</v>
      </c>
      <c r="R20" t="s">
        <v>924</v>
      </c>
      <c r="S20" t="s">
        <v>925</v>
      </c>
      <c r="U20" t="s">
        <v>2175</v>
      </c>
      <c r="V20" s="74">
        <v>12.6609</v>
      </c>
      <c r="W20" s="74">
        <v>40.479199999999999</v>
      </c>
      <c r="X20" s="74">
        <v>12.6609</v>
      </c>
      <c r="Y20" s="74">
        <v>40.479199999999999</v>
      </c>
      <c r="Z20" s="74">
        <v>70.599999999999994</v>
      </c>
      <c r="AA20" s="74">
        <v>0.38</v>
      </c>
      <c r="AB20" s="74">
        <v>8.42</v>
      </c>
      <c r="AC20" s="74">
        <v>5.35</v>
      </c>
      <c r="AD20" s="74">
        <v>0.11</v>
      </c>
      <c r="AE20" s="74">
        <v>0</v>
      </c>
      <c r="AF20" s="74">
        <v>0.23</v>
      </c>
      <c r="AG20" s="74">
        <v>4.16</v>
      </c>
      <c r="AH20" s="74">
        <v>5.41</v>
      </c>
      <c r="AI20" s="74">
        <v>0</v>
      </c>
      <c r="AJ20" s="74">
        <v>5.0999999999999996</v>
      </c>
      <c r="AK20" s="74">
        <v>1.24E-2</v>
      </c>
    </row>
    <row r="21" spans="1:37">
      <c r="A21">
        <v>2012</v>
      </c>
      <c r="B21" t="s">
        <v>2170</v>
      </c>
      <c r="C21" t="s">
        <v>2397</v>
      </c>
      <c r="D21" t="s">
        <v>2171</v>
      </c>
      <c r="F21" t="s">
        <v>2172</v>
      </c>
      <c r="I21" t="s">
        <v>920</v>
      </c>
      <c r="J21" t="s">
        <v>921</v>
      </c>
      <c r="K21" t="s">
        <v>922</v>
      </c>
      <c r="L21" t="s">
        <v>2173</v>
      </c>
      <c r="M21" t="s">
        <v>2174</v>
      </c>
      <c r="R21" t="s">
        <v>924</v>
      </c>
      <c r="S21" t="s">
        <v>925</v>
      </c>
      <c r="U21" t="s">
        <v>2175</v>
      </c>
      <c r="V21" s="74">
        <v>12.6609</v>
      </c>
      <c r="W21" s="74">
        <v>40.479199999999999</v>
      </c>
      <c r="X21" s="74">
        <v>12.6609</v>
      </c>
      <c r="Y21" s="74">
        <v>40.479199999999999</v>
      </c>
      <c r="Z21" s="74">
        <v>70.63</v>
      </c>
      <c r="AA21" s="74">
        <v>0.24</v>
      </c>
      <c r="AB21" s="74">
        <v>8.17</v>
      </c>
      <c r="AC21" s="74">
        <v>5.81</v>
      </c>
      <c r="AD21" s="74">
        <v>0.24</v>
      </c>
      <c r="AE21" s="74">
        <v>0</v>
      </c>
      <c r="AF21" s="74">
        <v>0.2</v>
      </c>
      <c r="AG21" s="74">
        <v>4.16</v>
      </c>
      <c r="AH21" s="74">
        <v>5.47</v>
      </c>
      <c r="AI21" s="74">
        <v>0</v>
      </c>
      <c r="AJ21" s="74">
        <v>3.6</v>
      </c>
      <c r="AK21" s="74">
        <v>2.8E-3</v>
      </c>
    </row>
    <row r="22" spans="1:37">
      <c r="A22">
        <v>2012</v>
      </c>
      <c r="B22" t="s">
        <v>2170</v>
      </c>
      <c r="C22" t="s">
        <v>2398</v>
      </c>
      <c r="D22" t="s">
        <v>2176</v>
      </c>
      <c r="F22" t="s">
        <v>2172</v>
      </c>
      <c r="I22" t="s">
        <v>920</v>
      </c>
      <c r="J22" t="s">
        <v>921</v>
      </c>
      <c r="K22" t="s">
        <v>922</v>
      </c>
      <c r="L22" t="s">
        <v>2173</v>
      </c>
      <c r="M22" t="s">
        <v>2174</v>
      </c>
      <c r="R22" t="s">
        <v>924</v>
      </c>
      <c r="S22" t="s">
        <v>925</v>
      </c>
      <c r="U22" t="s">
        <v>2175</v>
      </c>
      <c r="V22" s="74">
        <v>12.6609</v>
      </c>
      <c r="W22" s="74">
        <v>40.479199999999999</v>
      </c>
      <c r="X22" s="74">
        <v>12.6609</v>
      </c>
      <c r="Y22" s="74">
        <v>40.479199999999999</v>
      </c>
      <c r="Z22" s="74">
        <v>70.650000000000006</v>
      </c>
      <c r="AA22" s="74">
        <v>0.4</v>
      </c>
      <c r="AB22" s="74">
        <v>8.2799999999999994</v>
      </c>
      <c r="AC22" s="74">
        <v>5.3</v>
      </c>
      <c r="AD22" s="74">
        <v>0.15</v>
      </c>
      <c r="AE22" s="74">
        <v>0</v>
      </c>
      <c r="AF22" s="74">
        <v>0.24</v>
      </c>
      <c r="AG22" s="74">
        <v>4.24</v>
      </c>
      <c r="AH22" s="74">
        <v>5.28</v>
      </c>
      <c r="AI22" s="74">
        <v>0</v>
      </c>
      <c r="AJ22" s="74">
        <v>4.75</v>
      </c>
      <c r="AK22" s="74">
        <v>5.5999999999999999E-3</v>
      </c>
    </row>
    <row r="23" spans="1:37">
      <c r="A23">
        <v>2012</v>
      </c>
      <c r="B23" t="s">
        <v>2170</v>
      </c>
      <c r="C23" t="s">
        <v>2399</v>
      </c>
      <c r="D23" t="s">
        <v>2171</v>
      </c>
      <c r="F23" t="s">
        <v>2172</v>
      </c>
      <c r="I23" t="s">
        <v>920</v>
      </c>
      <c r="J23" t="s">
        <v>921</v>
      </c>
      <c r="K23" t="s">
        <v>922</v>
      </c>
      <c r="L23" t="s">
        <v>2173</v>
      </c>
      <c r="M23" t="s">
        <v>2174</v>
      </c>
      <c r="R23" t="s">
        <v>924</v>
      </c>
      <c r="S23" t="s">
        <v>925</v>
      </c>
      <c r="U23" t="s">
        <v>2175</v>
      </c>
      <c r="V23" s="74">
        <v>12.6609</v>
      </c>
      <c r="W23" s="74">
        <v>40.479199999999999</v>
      </c>
      <c r="X23" s="74">
        <v>12.6609</v>
      </c>
      <c r="Y23" s="74">
        <v>40.479199999999999</v>
      </c>
      <c r="Z23" s="74">
        <v>70.66</v>
      </c>
      <c r="AA23" s="74">
        <v>0.51</v>
      </c>
      <c r="AB23" s="74">
        <v>8.84</v>
      </c>
      <c r="AC23" s="74">
        <v>5.49</v>
      </c>
      <c r="AD23" s="74">
        <v>0.26</v>
      </c>
      <c r="AE23" s="74">
        <v>0</v>
      </c>
      <c r="AF23" s="74">
        <v>0.21</v>
      </c>
      <c r="AG23" s="74">
        <v>4.1500000000000004</v>
      </c>
      <c r="AH23" s="74">
        <v>5.3</v>
      </c>
      <c r="AI23" s="74">
        <v>0</v>
      </c>
      <c r="AJ23" s="74">
        <v>4.2699999999999996</v>
      </c>
      <c r="AK23" s="74">
        <v>9.2999999999999992E-3</v>
      </c>
    </row>
    <row r="24" spans="1:37">
      <c r="A24">
        <v>2012</v>
      </c>
      <c r="B24" t="s">
        <v>2170</v>
      </c>
      <c r="C24" t="s">
        <v>2400</v>
      </c>
      <c r="D24" t="s">
        <v>2171</v>
      </c>
      <c r="F24" t="s">
        <v>2172</v>
      </c>
      <c r="I24" t="s">
        <v>920</v>
      </c>
      <c r="J24" t="s">
        <v>921</v>
      </c>
      <c r="K24" t="s">
        <v>922</v>
      </c>
      <c r="L24" t="s">
        <v>2173</v>
      </c>
      <c r="M24" t="s">
        <v>2174</v>
      </c>
      <c r="R24" t="s">
        <v>924</v>
      </c>
      <c r="S24" t="s">
        <v>925</v>
      </c>
      <c r="U24" t="s">
        <v>2175</v>
      </c>
      <c r="V24" s="74">
        <v>12.6609</v>
      </c>
      <c r="W24" s="74">
        <v>40.479199999999999</v>
      </c>
      <c r="X24" s="74">
        <v>12.6609</v>
      </c>
      <c r="Y24" s="74">
        <v>40.479199999999999</v>
      </c>
      <c r="Z24" s="74">
        <v>70.66</v>
      </c>
      <c r="AA24" s="74">
        <v>0.51</v>
      </c>
      <c r="AB24" s="74">
        <v>8.84</v>
      </c>
      <c r="AC24" s="74">
        <v>5.49</v>
      </c>
      <c r="AD24" s="74">
        <v>0.26</v>
      </c>
      <c r="AE24" s="74">
        <v>0</v>
      </c>
      <c r="AF24" s="74">
        <v>0.21</v>
      </c>
      <c r="AG24" s="74">
        <v>4.1500000000000004</v>
      </c>
      <c r="AH24" s="74">
        <v>5.3</v>
      </c>
      <c r="AI24" s="74">
        <v>0</v>
      </c>
      <c r="AJ24" s="74">
        <v>4.21</v>
      </c>
      <c r="AK24" s="74">
        <v>1.38E-2</v>
      </c>
    </row>
    <row r="25" spans="1:37">
      <c r="A25">
        <v>2012</v>
      </c>
      <c r="B25" t="s">
        <v>2170</v>
      </c>
      <c r="C25" t="s">
        <v>2401</v>
      </c>
      <c r="D25" t="s">
        <v>2171</v>
      </c>
      <c r="F25" t="s">
        <v>2172</v>
      </c>
      <c r="I25" t="s">
        <v>920</v>
      </c>
      <c r="J25" t="s">
        <v>921</v>
      </c>
      <c r="K25" t="s">
        <v>922</v>
      </c>
      <c r="L25" t="s">
        <v>2173</v>
      </c>
      <c r="M25" t="s">
        <v>2174</v>
      </c>
      <c r="R25" t="s">
        <v>924</v>
      </c>
      <c r="S25" t="s">
        <v>925</v>
      </c>
      <c r="U25" t="s">
        <v>2175</v>
      </c>
      <c r="V25" s="74">
        <v>12.6609</v>
      </c>
      <c r="W25" s="74">
        <v>40.479199999999999</v>
      </c>
      <c r="X25" s="74">
        <v>12.6609</v>
      </c>
      <c r="Y25" s="74">
        <v>40.479199999999999</v>
      </c>
      <c r="Z25" s="74">
        <v>70.69</v>
      </c>
      <c r="AA25" s="74">
        <v>0.5</v>
      </c>
      <c r="AB25" s="74">
        <v>8.16</v>
      </c>
      <c r="AC25" s="74">
        <v>5.76</v>
      </c>
      <c r="AD25" s="74">
        <v>0.2</v>
      </c>
      <c r="AE25" s="74">
        <v>0</v>
      </c>
      <c r="AF25" s="74">
        <v>0.23</v>
      </c>
      <c r="AG25" s="74">
        <v>4.17</v>
      </c>
      <c r="AH25" s="74">
        <v>5.31</v>
      </c>
      <c r="AI25" s="74">
        <v>0</v>
      </c>
      <c r="AJ25" s="74">
        <v>3.55</v>
      </c>
      <c r="AK25" s="74">
        <v>8.9999999999999998E-4</v>
      </c>
    </row>
    <row r="26" spans="1:37">
      <c r="A26">
        <v>2012</v>
      </c>
      <c r="B26" t="s">
        <v>2170</v>
      </c>
      <c r="C26" t="s">
        <v>2402</v>
      </c>
      <c r="D26" t="s">
        <v>2171</v>
      </c>
      <c r="F26" t="s">
        <v>2172</v>
      </c>
      <c r="I26" t="s">
        <v>920</v>
      </c>
      <c r="J26" t="s">
        <v>921</v>
      </c>
      <c r="K26" t="s">
        <v>922</v>
      </c>
      <c r="L26" t="s">
        <v>2173</v>
      </c>
      <c r="M26" t="s">
        <v>2174</v>
      </c>
      <c r="R26" t="s">
        <v>924</v>
      </c>
      <c r="S26" t="s">
        <v>925</v>
      </c>
      <c r="U26" t="s">
        <v>2175</v>
      </c>
      <c r="V26" s="74">
        <v>12.6609</v>
      </c>
      <c r="W26" s="74">
        <v>40.479199999999999</v>
      </c>
      <c r="X26" s="74">
        <v>12.6609</v>
      </c>
      <c r="Y26" s="74">
        <v>40.479199999999999</v>
      </c>
      <c r="Z26" s="74">
        <v>70.760000000000005</v>
      </c>
      <c r="AA26" s="74">
        <v>0</v>
      </c>
      <c r="AB26" s="74">
        <v>8.65</v>
      </c>
      <c r="AC26" s="74">
        <v>5.57</v>
      </c>
      <c r="AD26" s="74">
        <v>0.23</v>
      </c>
      <c r="AE26" s="74">
        <v>0</v>
      </c>
      <c r="AF26" s="74">
        <v>0.25</v>
      </c>
      <c r="AG26" s="74">
        <v>4.21</v>
      </c>
      <c r="AH26" s="74">
        <v>5.35</v>
      </c>
      <c r="AI26" s="74">
        <v>0</v>
      </c>
      <c r="AJ26" s="74">
        <v>4.53</v>
      </c>
      <c r="AK26" s="74">
        <v>7.7999999999999996E-3</v>
      </c>
    </row>
    <row r="27" spans="1:37">
      <c r="A27">
        <v>2012</v>
      </c>
      <c r="B27" t="s">
        <v>2170</v>
      </c>
      <c r="C27" t="s">
        <v>2403</v>
      </c>
      <c r="D27" t="s">
        <v>2171</v>
      </c>
      <c r="F27" t="s">
        <v>2172</v>
      </c>
      <c r="I27" t="s">
        <v>920</v>
      </c>
      <c r="J27" t="s">
        <v>921</v>
      </c>
      <c r="K27" t="s">
        <v>922</v>
      </c>
      <c r="L27" t="s">
        <v>2173</v>
      </c>
      <c r="M27" t="s">
        <v>2174</v>
      </c>
      <c r="R27" t="s">
        <v>924</v>
      </c>
      <c r="S27" t="s">
        <v>925</v>
      </c>
      <c r="U27" t="s">
        <v>2175</v>
      </c>
      <c r="V27" s="74">
        <v>12.6609</v>
      </c>
      <c r="W27" s="74">
        <v>40.479199999999999</v>
      </c>
      <c r="X27" s="74">
        <v>12.6609</v>
      </c>
      <c r="Y27" s="74">
        <v>40.479199999999999</v>
      </c>
      <c r="Z27" s="74">
        <v>70.790000000000006</v>
      </c>
      <c r="AA27" s="74">
        <v>0.48</v>
      </c>
      <c r="AB27" s="74">
        <v>8.52</v>
      </c>
      <c r="AC27" s="74">
        <v>5.43</v>
      </c>
      <c r="AD27" s="74">
        <v>0.26</v>
      </c>
      <c r="AE27" s="74">
        <v>0</v>
      </c>
      <c r="AF27" s="74">
        <v>0.25</v>
      </c>
      <c r="AG27" s="74">
        <v>4.24</v>
      </c>
      <c r="AH27" s="74">
        <v>5.37</v>
      </c>
      <c r="AI27" s="74">
        <v>0</v>
      </c>
      <c r="AJ27" s="74">
        <v>4.28</v>
      </c>
      <c r="AK27" s="74">
        <v>3.5999999999999999E-3</v>
      </c>
    </row>
    <row r="28" spans="1:37">
      <c r="A28">
        <v>2012</v>
      </c>
      <c r="B28" t="s">
        <v>2170</v>
      </c>
      <c r="C28" t="s">
        <v>2404</v>
      </c>
      <c r="D28" t="s">
        <v>2171</v>
      </c>
      <c r="F28" t="s">
        <v>2172</v>
      </c>
      <c r="I28" t="s">
        <v>920</v>
      </c>
      <c r="J28" t="s">
        <v>921</v>
      </c>
      <c r="K28" t="s">
        <v>922</v>
      </c>
      <c r="L28" t="s">
        <v>2173</v>
      </c>
      <c r="M28" t="s">
        <v>2174</v>
      </c>
      <c r="R28" t="s">
        <v>924</v>
      </c>
      <c r="S28" t="s">
        <v>925</v>
      </c>
      <c r="U28" t="s">
        <v>2175</v>
      </c>
      <c r="V28" s="74">
        <v>12.6609</v>
      </c>
      <c r="W28" s="74">
        <v>40.479199999999999</v>
      </c>
      <c r="X28" s="74">
        <v>12.6609</v>
      </c>
      <c r="Y28" s="74">
        <v>40.479199999999999</v>
      </c>
      <c r="Z28" s="74">
        <v>70.83</v>
      </c>
      <c r="AA28" s="74">
        <v>0.44</v>
      </c>
      <c r="AB28" s="74">
        <v>8.3800000000000008</v>
      </c>
      <c r="AC28" s="74">
        <v>5.66</v>
      </c>
      <c r="AD28" s="74">
        <v>0.25</v>
      </c>
      <c r="AE28" s="74">
        <v>0</v>
      </c>
      <c r="AF28" s="74">
        <v>0.25</v>
      </c>
      <c r="AG28" s="74">
        <v>4.12</v>
      </c>
      <c r="AH28" s="74">
        <v>5.19</v>
      </c>
      <c r="AI28" s="74">
        <v>0</v>
      </c>
      <c r="AJ28" s="74">
        <v>2.89</v>
      </c>
      <c r="AK28" s="74">
        <v>1.32E-2</v>
      </c>
    </row>
    <row r="29" spans="1:37">
      <c r="A29">
        <v>2012</v>
      </c>
      <c r="B29" t="s">
        <v>2170</v>
      </c>
      <c r="C29" t="s">
        <v>2405</v>
      </c>
      <c r="D29" t="s">
        <v>2171</v>
      </c>
      <c r="F29" t="s">
        <v>2172</v>
      </c>
      <c r="I29" t="s">
        <v>920</v>
      </c>
      <c r="J29" t="s">
        <v>921</v>
      </c>
      <c r="K29" t="s">
        <v>922</v>
      </c>
      <c r="L29" t="s">
        <v>2173</v>
      </c>
      <c r="M29" t="s">
        <v>2174</v>
      </c>
      <c r="R29" t="s">
        <v>924</v>
      </c>
      <c r="S29" t="s">
        <v>925</v>
      </c>
      <c r="U29" t="s">
        <v>2175</v>
      </c>
      <c r="V29" s="74">
        <v>12.6609</v>
      </c>
      <c r="W29" s="74">
        <v>40.479199999999999</v>
      </c>
      <c r="X29" s="74">
        <v>12.6609</v>
      </c>
      <c r="Y29" s="74">
        <v>40.479199999999999</v>
      </c>
      <c r="Z29" s="74">
        <v>70.86</v>
      </c>
      <c r="AA29" s="74">
        <v>0.49</v>
      </c>
      <c r="AB29" s="74">
        <v>7.86</v>
      </c>
      <c r="AC29" s="74">
        <v>5.51</v>
      </c>
      <c r="AD29" s="74">
        <v>0.19</v>
      </c>
      <c r="AE29" s="74">
        <v>0</v>
      </c>
      <c r="AF29" s="74">
        <v>0.21</v>
      </c>
      <c r="AG29" s="74">
        <v>4.16</v>
      </c>
      <c r="AH29" s="74">
        <v>5.18</v>
      </c>
      <c r="AI29" s="74">
        <v>0</v>
      </c>
      <c r="AJ29" s="74">
        <v>3.53</v>
      </c>
      <c r="AK29" s="74">
        <v>2.5999999999999999E-3</v>
      </c>
    </row>
    <row r="30" spans="1:37">
      <c r="A30">
        <v>2012</v>
      </c>
      <c r="B30" t="s">
        <v>2170</v>
      </c>
      <c r="C30" t="s">
        <v>2406</v>
      </c>
      <c r="D30" t="s">
        <v>2171</v>
      </c>
      <c r="F30" t="s">
        <v>2172</v>
      </c>
      <c r="I30" t="s">
        <v>920</v>
      </c>
      <c r="J30" t="s">
        <v>921</v>
      </c>
      <c r="K30" t="s">
        <v>922</v>
      </c>
      <c r="L30" t="s">
        <v>2173</v>
      </c>
      <c r="M30" t="s">
        <v>2174</v>
      </c>
      <c r="R30" t="s">
        <v>924</v>
      </c>
      <c r="S30" t="s">
        <v>925</v>
      </c>
      <c r="U30" t="s">
        <v>2175</v>
      </c>
      <c r="V30" s="74">
        <v>12.6609</v>
      </c>
      <c r="W30" s="74">
        <v>40.479199999999999</v>
      </c>
      <c r="X30" s="74">
        <v>12.6609</v>
      </c>
      <c r="Y30" s="74">
        <v>40.479199999999999</v>
      </c>
      <c r="Z30" s="74">
        <v>70.88</v>
      </c>
      <c r="AA30" s="74">
        <v>0.45</v>
      </c>
      <c r="AB30" s="74">
        <v>8.2899999999999991</v>
      </c>
      <c r="AC30" s="74">
        <v>5.54</v>
      </c>
      <c r="AD30" s="74">
        <v>0.28999999999999998</v>
      </c>
      <c r="AE30" s="74">
        <v>0</v>
      </c>
      <c r="AF30" s="74">
        <v>0.23</v>
      </c>
      <c r="AG30" s="74">
        <v>4.32</v>
      </c>
      <c r="AH30" s="74">
        <v>5.55</v>
      </c>
      <c r="AI30" s="74">
        <v>0</v>
      </c>
      <c r="AJ30" s="74">
        <v>2.82</v>
      </c>
      <c r="AK30" s="74">
        <v>1.4E-3</v>
      </c>
    </row>
    <row r="31" spans="1:37">
      <c r="A31">
        <v>2012</v>
      </c>
      <c r="B31" t="s">
        <v>2170</v>
      </c>
      <c r="C31" t="s">
        <v>2407</v>
      </c>
      <c r="D31" t="s">
        <v>2171</v>
      </c>
      <c r="F31" t="s">
        <v>2172</v>
      </c>
      <c r="I31" t="s">
        <v>920</v>
      </c>
      <c r="J31" t="s">
        <v>921</v>
      </c>
      <c r="K31" t="s">
        <v>922</v>
      </c>
      <c r="L31" t="s">
        <v>2173</v>
      </c>
      <c r="M31" t="s">
        <v>2174</v>
      </c>
      <c r="R31" t="s">
        <v>924</v>
      </c>
      <c r="S31" t="s">
        <v>925</v>
      </c>
      <c r="U31" t="s">
        <v>2175</v>
      </c>
      <c r="V31" s="74">
        <v>12.6609</v>
      </c>
      <c r="W31" s="74">
        <v>40.479199999999999</v>
      </c>
      <c r="X31" s="74">
        <v>12.6609</v>
      </c>
      <c r="Y31" s="74">
        <v>40.479199999999999</v>
      </c>
      <c r="Z31" s="74">
        <v>70.88</v>
      </c>
      <c r="AA31" s="74">
        <v>0</v>
      </c>
      <c r="AB31" s="74">
        <v>8.5</v>
      </c>
      <c r="AC31" s="74">
        <v>5.47</v>
      </c>
      <c r="AD31" s="74">
        <v>0.27</v>
      </c>
      <c r="AE31" s="74">
        <v>0</v>
      </c>
      <c r="AF31" s="74">
        <v>0.21</v>
      </c>
      <c r="AG31" s="74">
        <v>4.1500000000000004</v>
      </c>
      <c r="AH31" s="74">
        <v>5.18</v>
      </c>
      <c r="AI31" s="74">
        <v>0</v>
      </c>
      <c r="AJ31" s="74">
        <v>3.95</v>
      </c>
      <c r="AK31" s="74">
        <v>2E-3</v>
      </c>
    </row>
    <row r="32" spans="1:37">
      <c r="A32">
        <v>2012</v>
      </c>
      <c r="B32" t="s">
        <v>2170</v>
      </c>
      <c r="C32" t="s">
        <v>2408</v>
      </c>
      <c r="D32" t="s">
        <v>2171</v>
      </c>
      <c r="F32" t="s">
        <v>2172</v>
      </c>
      <c r="I32" t="s">
        <v>920</v>
      </c>
      <c r="J32" t="s">
        <v>921</v>
      </c>
      <c r="K32" t="s">
        <v>922</v>
      </c>
      <c r="L32" t="s">
        <v>2173</v>
      </c>
      <c r="M32" t="s">
        <v>2174</v>
      </c>
      <c r="R32" t="s">
        <v>924</v>
      </c>
      <c r="S32" t="s">
        <v>925</v>
      </c>
      <c r="U32" t="s">
        <v>2175</v>
      </c>
      <c r="V32" s="74">
        <v>12.6609</v>
      </c>
      <c r="W32" s="74">
        <v>40.479199999999999</v>
      </c>
      <c r="X32" s="74">
        <v>12.6609</v>
      </c>
      <c r="Y32" s="74">
        <v>40.479199999999999</v>
      </c>
      <c r="Z32" s="74">
        <v>71.02</v>
      </c>
      <c r="AA32" s="74">
        <v>0.53</v>
      </c>
      <c r="AB32" s="74">
        <v>8.44</v>
      </c>
      <c r="AC32" s="74">
        <v>5.79</v>
      </c>
      <c r="AD32" s="74">
        <v>0.45</v>
      </c>
      <c r="AE32" s="74">
        <v>0</v>
      </c>
      <c r="AF32" s="74">
        <v>0.22</v>
      </c>
      <c r="AG32" s="74">
        <v>4.18</v>
      </c>
      <c r="AH32" s="74">
        <v>5.29</v>
      </c>
      <c r="AI32" s="74">
        <v>0</v>
      </c>
      <c r="AJ32" s="74">
        <v>3.46</v>
      </c>
      <c r="AK32" s="74">
        <v>4.4000000000000003E-3</v>
      </c>
    </row>
    <row r="33" spans="1:37">
      <c r="A33">
        <v>2012</v>
      </c>
      <c r="B33" t="s">
        <v>2170</v>
      </c>
      <c r="C33" t="s">
        <v>2409</v>
      </c>
      <c r="D33" t="s">
        <v>2171</v>
      </c>
      <c r="F33" t="s">
        <v>2172</v>
      </c>
      <c r="I33" t="s">
        <v>920</v>
      </c>
      <c r="J33" t="s">
        <v>921</v>
      </c>
      <c r="K33" t="s">
        <v>922</v>
      </c>
      <c r="L33" t="s">
        <v>2173</v>
      </c>
      <c r="M33" t="s">
        <v>2174</v>
      </c>
      <c r="R33" t="s">
        <v>924</v>
      </c>
      <c r="S33" t="s">
        <v>925</v>
      </c>
      <c r="U33" t="s">
        <v>2175</v>
      </c>
      <c r="V33" s="74">
        <v>12.6609</v>
      </c>
      <c r="W33" s="74">
        <v>40.479199999999999</v>
      </c>
      <c r="X33" s="74">
        <v>12.6609</v>
      </c>
      <c r="Y33" s="74">
        <v>40.479199999999999</v>
      </c>
      <c r="Z33" s="74">
        <v>71.02</v>
      </c>
      <c r="AA33" s="74">
        <v>0.45</v>
      </c>
      <c r="AB33" s="74">
        <v>8.23</v>
      </c>
      <c r="AC33" s="74">
        <v>5.59</v>
      </c>
      <c r="AD33" s="74">
        <v>0.17</v>
      </c>
      <c r="AE33" s="74">
        <v>0</v>
      </c>
      <c r="AF33" s="74">
        <v>0.27</v>
      </c>
      <c r="AG33" s="74">
        <v>4.16</v>
      </c>
      <c r="AH33" s="74">
        <v>5.26</v>
      </c>
      <c r="AI33" s="74">
        <v>0</v>
      </c>
      <c r="AJ33" s="74">
        <v>3.91</v>
      </c>
      <c r="AK33" s="74">
        <v>4.8999999999999998E-3</v>
      </c>
    </row>
    <row r="34" spans="1:37">
      <c r="A34">
        <v>2012</v>
      </c>
      <c r="B34" t="s">
        <v>2170</v>
      </c>
      <c r="C34" t="s">
        <v>2410</v>
      </c>
      <c r="D34" t="s">
        <v>2171</v>
      </c>
      <c r="F34" t="s">
        <v>2172</v>
      </c>
      <c r="I34" t="s">
        <v>920</v>
      </c>
      <c r="J34" t="s">
        <v>921</v>
      </c>
      <c r="K34" t="s">
        <v>922</v>
      </c>
      <c r="L34" t="s">
        <v>2173</v>
      </c>
      <c r="M34" t="s">
        <v>2174</v>
      </c>
      <c r="R34" t="s">
        <v>924</v>
      </c>
      <c r="S34" t="s">
        <v>925</v>
      </c>
      <c r="U34" t="s">
        <v>2175</v>
      </c>
      <c r="V34" s="74">
        <v>12.6609</v>
      </c>
      <c r="W34" s="74">
        <v>40.479199999999999</v>
      </c>
      <c r="X34" s="74">
        <v>12.6609</v>
      </c>
      <c r="Y34" s="74">
        <v>40.479199999999999</v>
      </c>
      <c r="Z34" s="74">
        <v>71.11</v>
      </c>
      <c r="AA34" s="74">
        <v>0.47</v>
      </c>
      <c r="AB34" s="74">
        <v>8.14</v>
      </c>
      <c r="AC34" s="74">
        <v>4.9800000000000004</v>
      </c>
      <c r="AD34" s="74">
        <v>0.15</v>
      </c>
      <c r="AE34" s="74">
        <v>0</v>
      </c>
      <c r="AF34" s="74">
        <v>0.22</v>
      </c>
      <c r="AG34" s="74">
        <v>4.24</v>
      </c>
      <c r="AH34" s="74">
        <v>5.12</v>
      </c>
      <c r="AI34" s="74">
        <v>0</v>
      </c>
      <c r="AJ34" s="74">
        <v>3.38</v>
      </c>
      <c r="AK34" s="74">
        <v>8.9999999999999998E-4</v>
      </c>
    </row>
    <row r="35" spans="1:37">
      <c r="A35">
        <v>2012</v>
      </c>
      <c r="B35" t="s">
        <v>2170</v>
      </c>
      <c r="C35" t="s">
        <v>2411</v>
      </c>
      <c r="D35" t="s">
        <v>2171</v>
      </c>
      <c r="F35" t="s">
        <v>2172</v>
      </c>
      <c r="I35" t="s">
        <v>920</v>
      </c>
      <c r="J35" t="s">
        <v>921</v>
      </c>
      <c r="K35" t="s">
        <v>922</v>
      </c>
      <c r="L35" t="s">
        <v>2173</v>
      </c>
      <c r="M35" t="s">
        <v>2174</v>
      </c>
      <c r="R35" t="s">
        <v>924</v>
      </c>
      <c r="S35" t="s">
        <v>925</v>
      </c>
      <c r="U35" t="s">
        <v>2175</v>
      </c>
      <c r="V35" s="74">
        <v>12.6609</v>
      </c>
      <c r="W35" s="74">
        <v>40.479199999999999</v>
      </c>
      <c r="X35" s="74">
        <v>12.6609</v>
      </c>
      <c r="Y35" s="74">
        <v>40.479199999999999</v>
      </c>
      <c r="Z35" s="74">
        <v>71.150000000000006</v>
      </c>
      <c r="AA35" s="74">
        <v>0.42</v>
      </c>
      <c r="AB35" s="74">
        <v>7.87</v>
      </c>
      <c r="AC35" s="74">
        <v>5.46</v>
      </c>
      <c r="AD35" s="74">
        <v>0.12</v>
      </c>
      <c r="AE35" s="74">
        <v>0</v>
      </c>
      <c r="AF35" s="74">
        <v>0.21</v>
      </c>
      <c r="AG35" s="74">
        <v>4.16</v>
      </c>
      <c r="AH35" s="74">
        <v>5.0599999999999996</v>
      </c>
      <c r="AI35" s="74">
        <v>0</v>
      </c>
      <c r="AJ35" s="74">
        <v>3.82</v>
      </c>
      <c r="AK35" s="74">
        <v>2.0999999999999999E-3</v>
      </c>
    </row>
    <row r="36" spans="1:37">
      <c r="A36">
        <v>2012</v>
      </c>
      <c r="B36" t="s">
        <v>2170</v>
      </c>
      <c r="C36" t="s">
        <v>2412</v>
      </c>
      <c r="D36" t="s">
        <v>2171</v>
      </c>
      <c r="F36" t="s">
        <v>2172</v>
      </c>
      <c r="I36" t="s">
        <v>920</v>
      </c>
      <c r="J36" t="s">
        <v>921</v>
      </c>
      <c r="K36" t="s">
        <v>922</v>
      </c>
      <c r="L36" t="s">
        <v>2173</v>
      </c>
      <c r="M36" t="s">
        <v>2174</v>
      </c>
      <c r="R36" t="s">
        <v>924</v>
      </c>
      <c r="S36" t="s">
        <v>925</v>
      </c>
      <c r="U36" t="s">
        <v>2175</v>
      </c>
      <c r="V36" s="74">
        <v>12.6609</v>
      </c>
      <c r="W36" s="74">
        <v>40.479199999999999</v>
      </c>
      <c r="X36" s="74">
        <v>12.6609</v>
      </c>
      <c r="Y36" s="74">
        <v>40.479199999999999</v>
      </c>
      <c r="Z36" s="74">
        <v>71.349999999999994</v>
      </c>
      <c r="AA36" s="74">
        <v>0.51</v>
      </c>
      <c r="AB36" s="74">
        <v>7.86</v>
      </c>
      <c r="AC36" s="74">
        <v>6.08</v>
      </c>
      <c r="AD36" s="74">
        <v>0.26</v>
      </c>
      <c r="AE36" s="74">
        <v>0</v>
      </c>
      <c r="AF36" s="74">
        <v>0.28999999999999998</v>
      </c>
      <c r="AG36" s="74">
        <v>4.0599999999999996</v>
      </c>
      <c r="AH36" s="74">
        <v>5.18</v>
      </c>
      <c r="AI36" s="74">
        <v>0</v>
      </c>
      <c r="AJ36" s="74">
        <v>4.55</v>
      </c>
      <c r="AK36" s="74">
        <v>3.3999999999999998E-3</v>
      </c>
    </row>
    <row r="37" spans="1:37">
      <c r="A37">
        <v>2012</v>
      </c>
      <c r="B37" t="s">
        <v>2170</v>
      </c>
      <c r="C37" t="s">
        <v>2413</v>
      </c>
      <c r="D37" t="s">
        <v>2171</v>
      </c>
      <c r="F37" t="s">
        <v>2172</v>
      </c>
      <c r="I37" t="s">
        <v>920</v>
      </c>
      <c r="J37" t="s">
        <v>921</v>
      </c>
      <c r="K37" t="s">
        <v>922</v>
      </c>
      <c r="L37" t="s">
        <v>2173</v>
      </c>
      <c r="M37" t="s">
        <v>2174</v>
      </c>
      <c r="R37" t="s">
        <v>924</v>
      </c>
      <c r="S37" t="s">
        <v>925</v>
      </c>
      <c r="U37" t="s">
        <v>2175</v>
      </c>
      <c r="V37" s="74">
        <v>12.6609</v>
      </c>
      <c r="W37" s="74">
        <v>40.479199999999999</v>
      </c>
      <c r="X37" s="74">
        <v>12.6609</v>
      </c>
      <c r="Y37" s="74">
        <v>40.479199999999999</v>
      </c>
      <c r="Z37" s="74">
        <v>71.36</v>
      </c>
      <c r="AA37" s="74">
        <v>0.34</v>
      </c>
      <c r="AB37" s="74">
        <v>7.63</v>
      </c>
      <c r="AC37" s="74">
        <v>5.26</v>
      </c>
      <c r="AD37" s="74">
        <v>0.11</v>
      </c>
      <c r="AE37" s="74">
        <v>0</v>
      </c>
      <c r="AF37" s="74">
        <v>0.2</v>
      </c>
      <c r="AG37" s="74">
        <v>4.13</v>
      </c>
      <c r="AH37" s="74">
        <v>5.1100000000000003</v>
      </c>
      <c r="AI37" s="74">
        <v>0</v>
      </c>
      <c r="AJ37" s="74">
        <v>4.75</v>
      </c>
      <c r="AK37" s="74">
        <v>3.6700000000000003E-2</v>
      </c>
    </row>
    <row r="38" spans="1:37">
      <c r="A38">
        <v>2012</v>
      </c>
      <c r="B38" t="s">
        <v>2170</v>
      </c>
      <c r="C38" t="s">
        <v>2414</v>
      </c>
      <c r="D38" t="s">
        <v>2171</v>
      </c>
      <c r="F38" t="s">
        <v>2172</v>
      </c>
      <c r="I38" t="s">
        <v>920</v>
      </c>
      <c r="J38" t="s">
        <v>921</v>
      </c>
      <c r="K38" t="s">
        <v>922</v>
      </c>
      <c r="L38" t="s">
        <v>2173</v>
      </c>
      <c r="M38" t="s">
        <v>2174</v>
      </c>
      <c r="R38" t="s">
        <v>924</v>
      </c>
      <c r="S38" t="s">
        <v>925</v>
      </c>
      <c r="U38" t="s">
        <v>2175</v>
      </c>
      <c r="V38" s="74">
        <v>12.6609</v>
      </c>
      <c r="W38" s="74">
        <v>40.479199999999999</v>
      </c>
      <c r="X38" s="74">
        <v>12.6609</v>
      </c>
      <c r="Y38" s="74">
        <v>40.479199999999999</v>
      </c>
      <c r="Z38" s="74">
        <v>71.39</v>
      </c>
      <c r="AA38" s="74">
        <v>0.48</v>
      </c>
      <c r="AB38" s="74">
        <v>8.24</v>
      </c>
      <c r="AC38" s="74">
        <v>5.33</v>
      </c>
      <c r="AD38" s="74">
        <v>0.28999999999999998</v>
      </c>
      <c r="AE38" s="74">
        <v>0</v>
      </c>
      <c r="AF38" s="74">
        <v>0.21</v>
      </c>
      <c r="AG38" s="74">
        <v>4.1500000000000004</v>
      </c>
      <c r="AH38" s="74">
        <v>5.18</v>
      </c>
      <c r="AI38" s="74">
        <v>0</v>
      </c>
      <c r="AJ38" s="74">
        <v>3.08</v>
      </c>
      <c r="AK38" s="74">
        <v>2.81E-2</v>
      </c>
    </row>
    <row r="39" spans="1:37">
      <c r="A39">
        <v>2012</v>
      </c>
      <c r="B39" t="s">
        <v>2170</v>
      </c>
      <c r="C39" t="s">
        <v>2415</v>
      </c>
      <c r="D39" t="s">
        <v>2171</v>
      </c>
      <c r="F39" t="s">
        <v>2172</v>
      </c>
      <c r="I39" t="s">
        <v>920</v>
      </c>
      <c r="J39" t="s">
        <v>921</v>
      </c>
      <c r="K39" t="s">
        <v>922</v>
      </c>
      <c r="L39" t="s">
        <v>2173</v>
      </c>
      <c r="M39" t="s">
        <v>2174</v>
      </c>
      <c r="R39" t="s">
        <v>924</v>
      </c>
      <c r="S39" t="s">
        <v>925</v>
      </c>
      <c r="U39" t="s">
        <v>2175</v>
      </c>
      <c r="V39" s="74">
        <v>12.6609</v>
      </c>
      <c r="W39" s="74">
        <v>40.479199999999999</v>
      </c>
      <c r="X39" s="74">
        <v>12.6609</v>
      </c>
      <c r="Y39" s="74">
        <v>40.479199999999999</v>
      </c>
      <c r="Z39" s="74">
        <v>71.42</v>
      </c>
      <c r="AA39" s="74">
        <v>0.37</v>
      </c>
      <c r="AB39" s="74">
        <v>8.4499999999999993</v>
      </c>
      <c r="AC39" s="74">
        <v>5.82</v>
      </c>
      <c r="AD39" s="74">
        <v>0.26</v>
      </c>
      <c r="AE39" s="74">
        <v>0</v>
      </c>
      <c r="AF39" s="74">
        <v>0.1</v>
      </c>
      <c r="AG39" s="74">
        <v>4.28</v>
      </c>
      <c r="AH39" s="74">
        <v>5.44</v>
      </c>
      <c r="AI39" s="74">
        <v>0</v>
      </c>
      <c r="AJ39" s="74">
        <v>3.45</v>
      </c>
      <c r="AK39" s="74">
        <v>5.9999999999999995E-4</v>
      </c>
    </row>
    <row r="40" spans="1:37">
      <c r="A40">
        <v>2012</v>
      </c>
      <c r="B40" t="s">
        <v>2170</v>
      </c>
      <c r="C40" t="s">
        <v>2416</v>
      </c>
      <c r="D40" t="s">
        <v>2171</v>
      </c>
      <c r="F40" t="s">
        <v>2172</v>
      </c>
      <c r="I40" t="s">
        <v>920</v>
      </c>
      <c r="J40" t="s">
        <v>921</v>
      </c>
      <c r="K40" t="s">
        <v>922</v>
      </c>
      <c r="L40" t="s">
        <v>2173</v>
      </c>
      <c r="M40" t="s">
        <v>2174</v>
      </c>
      <c r="R40" t="s">
        <v>924</v>
      </c>
      <c r="S40" t="s">
        <v>925</v>
      </c>
      <c r="U40" t="s">
        <v>2175</v>
      </c>
      <c r="V40" s="74">
        <v>12.6609</v>
      </c>
      <c r="W40" s="74">
        <v>40.479199999999999</v>
      </c>
      <c r="X40" s="74">
        <v>12.6609</v>
      </c>
      <c r="Y40" s="74">
        <v>40.479199999999999</v>
      </c>
      <c r="Z40" s="74">
        <v>71.42</v>
      </c>
      <c r="AA40" s="74">
        <v>0.37</v>
      </c>
      <c r="AB40" s="74">
        <v>8.4499999999999993</v>
      </c>
      <c r="AC40" s="74">
        <v>5.82</v>
      </c>
      <c r="AD40" s="74">
        <v>0.26</v>
      </c>
      <c r="AE40" s="74">
        <v>0</v>
      </c>
      <c r="AF40" s="74">
        <v>0.1</v>
      </c>
      <c r="AG40" s="74">
        <v>4.28</v>
      </c>
      <c r="AH40" s="74">
        <v>5.44</v>
      </c>
      <c r="AI40" s="74">
        <v>0</v>
      </c>
      <c r="AJ40" s="74">
        <v>3.42</v>
      </c>
      <c r="AK40" s="74">
        <v>2.3E-3</v>
      </c>
    </row>
    <row r="41" spans="1:37">
      <c r="A41">
        <v>2012</v>
      </c>
      <c r="B41" t="s">
        <v>2170</v>
      </c>
      <c r="C41" t="s">
        <v>2417</v>
      </c>
      <c r="D41" t="s">
        <v>2171</v>
      </c>
      <c r="F41" t="s">
        <v>2172</v>
      </c>
      <c r="I41" t="s">
        <v>920</v>
      </c>
      <c r="J41" t="s">
        <v>921</v>
      </c>
      <c r="K41" t="s">
        <v>922</v>
      </c>
      <c r="L41" t="s">
        <v>2173</v>
      </c>
      <c r="M41" t="s">
        <v>2174</v>
      </c>
      <c r="R41" t="s">
        <v>924</v>
      </c>
      <c r="S41" t="s">
        <v>925</v>
      </c>
      <c r="U41" t="s">
        <v>2175</v>
      </c>
      <c r="V41" s="74">
        <v>12.6609</v>
      </c>
      <c r="W41" s="74">
        <v>40.479199999999999</v>
      </c>
      <c r="X41" s="74">
        <v>12.6609</v>
      </c>
      <c r="Y41" s="74">
        <v>40.479199999999999</v>
      </c>
      <c r="Z41" s="74">
        <v>71.42</v>
      </c>
      <c r="AA41" s="74">
        <v>0.23</v>
      </c>
      <c r="AB41" s="74">
        <v>8.26</v>
      </c>
      <c r="AC41" s="74">
        <v>5.47</v>
      </c>
      <c r="AD41" s="74">
        <v>0.28999999999999998</v>
      </c>
      <c r="AE41" s="74">
        <v>0</v>
      </c>
      <c r="AF41" s="74">
        <v>0.11</v>
      </c>
      <c r="AG41" s="74">
        <v>4.13</v>
      </c>
      <c r="AH41" s="74">
        <v>5.17</v>
      </c>
      <c r="AI41" s="74">
        <v>0</v>
      </c>
      <c r="AJ41" s="74">
        <v>4.0199999999999996</v>
      </c>
      <c r="AK41" s="74">
        <v>3.5000000000000001E-3</v>
      </c>
    </row>
    <row r="42" spans="1:37">
      <c r="A42">
        <v>2012</v>
      </c>
      <c r="B42" t="s">
        <v>2170</v>
      </c>
      <c r="C42" t="s">
        <v>2418</v>
      </c>
      <c r="D42" t="s">
        <v>2177</v>
      </c>
      <c r="F42" t="s">
        <v>2172</v>
      </c>
      <c r="I42" t="s">
        <v>920</v>
      </c>
      <c r="J42" t="s">
        <v>921</v>
      </c>
      <c r="K42" t="s">
        <v>922</v>
      </c>
      <c r="L42" t="s">
        <v>2173</v>
      </c>
      <c r="M42" t="s">
        <v>2174</v>
      </c>
      <c r="R42" t="s">
        <v>924</v>
      </c>
      <c r="S42" t="s">
        <v>925</v>
      </c>
      <c r="U42" t="s">
        <v>2175</v>
      </c>
      <c r="V42" s="74">
        <v>12.6609</v>
      </c>
      <c r="W42" s="74">
        <v>40.479199999999999</v>
      </c>
      <c r="X42" s="74">
        <v>12.6609</v>
      </c>
      <c r="Y42" s="74">
        <v>40.479199999999999</v>
      </c>
      <c r="Z42" s="74">
        <v>71.510000000000005</v>
      </c>
      <c r="AA42" s="74">
        <v>0.28999999999999998</v>
      </c>
      <c r="AB42" s="74">
        <v>9.4600000000000009</v>
      </c>
      <c r="AC42" s="74">
        <v>5.0999999999999996</v>
      </c>
      <c r="AD42" s="74">
        <v>0.18</v>
      </c>
      <c r="AE42" s="74">
        <v>0</v>
      </c>
      <c r="AF42" s="74">
        <v>0.18</v>
      </c>
      <c r="AG42" s="74">
        <v>4.2300000000000004</v>
      </c>
      <c r="AH42" s="74">
        <v>5.48</v>
      </c>
      <c r="AI42" s="74">
        <v>0</v>
      </c>
      <c r="AJ42" s="74">
        <v>3.38</v>
      </c>
      <c r="AK42" s="74">
        <v>5.1999999999999998E-3</v>
      </c>
    </row>
    <row r="43" spans="1:37">
      <c r="A43">
        <v>2012</v>
      </c>
      <c r="B43" t="s">
        <v>2170</v>
      </c>
      <c r="C43" t="s">
        <v>2419</v>
      </c>
      <c r="D43" t="s">
        <v>2178</v>
      </c>
      <c r="F43" t="s">
        <v>2172</v>
      </c>
      <c r="I43" t="s">
        <v>920</v>
      </c>
      <c r="J43" t="s">
        <v>921</v>
      </c>
      <c r="K43" t="s">
        <v>922</v>
      </c>
      <c r="L43" t="s">
        <v>2173</v>
      </c>
      <c r="M43" t="s">
        <v>2174</v>
      </c>
      <c r="R43" t="s">
        <v>924</v>
      </c>
      <c r="S43" t="s">
        <v>925</v>
      </c>
      <c r="U43" t="s">
        <v>2175</v>
      </c>
      <c r="V43" s="74">
        <v>12.6609</v>
      </c>
      <c r="W43" s="74">
        <v>40.479199999999999</v>
      </c>
      <c r="X43" s="74">
        <v>12.6609</v>
      </c>
      <c r="Y43" s="74">
        <v>40.479199999999999</v>
      </c>
      <c r="Z43" s="74">
        <v>71.67</v>
      </c>
      <c r="AA43" s="74">
        <v>0.32</v>
      </c>
      <c r="AB43" s="74">
        <v>9.1199999999999992</v>
      </c>
      <c r="AC43" s="74">
        <v>4.0599999999999996</v>
      </c>
      <c r="AD43" s="74">
        <v>0</v>
      </c>
      <c r="AE43" s="74">
        <v>0</v>
      </c>
      <c r="AF43" s="74">
        <v>0.19</v>
      </c>
      <c r="AG43" s="74">
        <v>3.89</v>
      </c>
      <c r="AH43" s="74">
        <v>5.46</v>
      </c>
      <c r="AI43" s="74">
        <v>0</v>
      </c>
      <c r="AJ43" s="74">
        <v>4.1399999999999997</v>
      </c>
      <c r="AK43" s="74">
        <v>8.9999999999999998E-4</v>
      </c>
    </row>
    <row r="44" spans="1:37">
      <c r="A44">
        <v>2012</v>
      </c>
      <c r="B44" t="s">
        <v>2170</v>
      </c>
      <c r="C44" t="s">
        <v>2420</v>
      </c>
      <c r="D44" t="s">
        <v>2171</v>
      </c>
      <c r="F44" t="s">
        <v>2172</v>
      </c>
      <c r="I44" t="s">
        <v>920</v>
      </c>
      <c r="J44" t="s">
        <v>921</v>
      </c>
      <c r="K44" t="s">
        <v>922</v>
      </c>
      <c r="L44" t="s">
        <v>2173</v>
      </c>
      <c r="M44" t="s">
        <v>2174</v>
      </c>
      <c r="R44" t="s">
        <v>924</v>
      </c>
      <c r="S44" t="s">
        <v>925</v>
      </c>
      <c r="U44" t="s">
        <v>2175</v>
      </c>
      <c r="V44" s="74">
        <v>12.6609</v>
      </c>
      <c r="W44" s="74">
        <v>40.479199999999999</v>
      </c>
      <c r="X44" s="74">
        <v>12.6609</v>
      </c>
      <c r="Y44" s="74">
        <v>40.479199999999999</v>
      </c>
      <c r="Z44" s="74">
        <v>71.67</v>
      </c>
      <c r="AA44" s="74">
        <v>0.5</v>
      </c>
      <c r="AB44" s="74">
        <v>8.58</v>
      </c>
      <c r="AC44" s="74">
        <v>5.83</v>
      </c>
      <c r="AD44" s="74">
        <v>0.21</v>
      </c>
      <c r="AE44" s="74">
        <v>0</v>
      </c>
      <c r="AF44" s="74">
        <v>0.23</v>
      </c>
      <c r="AG44" s="74">
        <v>4.1500000000000004</v>
      </c>
      <c r="AH44" s="74">
        <v>5.37</v>
      </c>
      <c r="AI44" s="74">
        <v>0</v>
      </c>
      <c r="AJ44" s="74">
        <v>3.84</v>
      </c>
      <c r="AK44" s="74">
        <v>1.9E-3</v>
      </c>
    </row>
    <row r="45" spans="1:37">
      <c r="A45">
        <v>2012</v>
      </c>
      <c r="B45" t="s">
        <v>2170</v>
      </c>
      <c r="C45" t="s">
        <v>2421</v>
      </c>
      <c r="D45" t="s">
        <v>2171</v>
      </c>
      <c r="F45" t="s">
        <v>2172</v>
      </c>
      <c r="I45" t="s">
        <v>920</v>
      </c>
      <c r="J45" t="s">
        <v>921</v>
      </c>
      <c r="K45" t="s">
        <v>922</v>
      </c>
      <c r="L45" t="s">
        <v>2173</v>
      </c>
      <c r="M45" t="s">
        <v>2174</v>
      </c>
      <c r="R45" t="s">
        <v>924</v>
      </c>
      <c r="S45" t="s">
        <v>925</v>
      </c>
      <c r="U45" t="s">
        <v>2175</v>
      </c>
      <c r="V45" s="74">
        <v>12.6609</v>
      </c>
      <c r="W45" s="74">
        <v>40.479199999999999</v>
      </c>
      <c r="X45" s="74">
        <v>12.6609</v>
      </c>
      <c r="Y45" s="74">
        <v>40.479199999999999</v>
      </c>
      <c r="Z45" s="74">
        <v>71.67</v>
      </c>
      <c r="AA45" s="74">
        <v>0.33</v>
      </c>
      <c r="AB45" s="74">
        <v>8.07</v>
      </c>
      <c r="AC45" s="74">
        <v>5.76</v>
      </c>
      <c r="AD45" s="74">
        <v>0.26</v>
      </c>
      <c r="AE45" s="74">
        <v>0</v>
      </c>
      <c r="AF45" s="74">
        <v>0.18</v>
      </c>
      <c r="AG45" s="74">
        <v>4.08</v>
      </c>
      <c r="AH45" s="74">
        <v>4.96</v>
      </c>
      <c r="AI45" s="74">
        <v>0</v>
      </c>
      <c r="AJ45" s="74">
        <v>3.59</v>
      </c>
      <c r="AK45" s="74">
        <v>9.5999999999999992E-3</v>
      </c>
    </row>
    <row r="46" spans="1:37">
      <c r="A46">
        <v>2012</v>
      </c>
      <c r="B46" t="s">
        <v>2170</v>
      </c>
      <c r="C46" t="s">
        <v>2422</v>
      </c>
      <c r="D46" t="s">
        <v>2171</v>
      </c>
      <c r="F46" t="s">
        <v>2172</v>
      </c>
      <c r="I46" t="s">
        <v>920</v>
      </c>
      <c r="J46" t="s">
        <v>921</v>
      </c>
      <c r="K46" t="s">
        <v>922</v>
      </c>
      <c r="L46" t="s">
        <v>2173</v>
      </c>
      <c r="M46" t="s">
        <v>2174</v>
      </c>
      <c r="R46" t="s">
        <v>924</v>
      </c>
      <c r="S46" t="s">
        <v>925</v>
      </c>
      <c r="U46" t="s">
        <v>2175</v>
      </c>
      <c r="V46" s="74">
        <v>12.6609</v>
      </c>
      <c r="W46" s="74">
        <v>40.479199999999999</v>
      </c>
      <c r="X46" s="74">
        <v>12.6609</v>
      </c>
      <c r="Y46" s="74">
        <v>40.479199999999999</v>
      </c>
      <c r="Z46" s="74">
        <v>71.709999999999994</v>
      </c>
      <c r="AA46" s="74">
        <v>0.48</v>
      </c>
      <c r="AB46" s="74">
        <v>7.7</v>
      </c>
      <c r="AC46" s="74">
        <v>5.77</v>
      </c>
      <c r="AD46" s="74">
        <v>0.22</v>
      </c>
      <c r="AE46" s="74">
        <v>0</v>
      </c>
      <c r="AF46" s="74">
        <v>0.2</v>
      </c>
      <c r="AG46" s="74">
        <v>3.92</v>
      </c>
      <c r="AH46" s="74">
        <v>4.4000000000000004</v>
      </c>
      <c r="AI46" s="74">
        <v>0</v>
      </c>
      <c r="AJ46" s="74">
        <v>3.7</v>
      </c>
      <c r="AK46" s="74">
        <v>2.3999999999999998E-3</v>
      </c>
    </row>
    <row r="47" spans="1:37">
      <c r="A47">
        <v>2012</v>
      </c>
      <c r="B47" t="s">
        <v>2170</v>
      </c>
      <c r="C47" t="s">
        <v>2423</v>
      </c>
      <c r="D47" t="s">
        <v>2171</v>
      </c>
      <c r="F47" t="s">
        <v>2172</v>
      </c>
      <c r="I47" t="s">
        <v>920</v>
      </c>
      <c r="J47" t="s">
        <v>921</v>
      </c>
      <c r="K47" t="s">
        <v>922</v>
      </c>
      <c r="L47" t="s">
        <v>2173</v>
      </c>
      <c r="M47" t="s">
        <v>2174</v>
      </c>
      <c r="R47" t="s">
        <v>924</v>
      </c>
      <c r="S47" t="s">
        <v>925</v>
      </c>
      <c r="U47" t="s">
        <v>2179</v>
      </c>
      <c r="V47" s="74">
        <v>12.6609</v>
      </c>
      <c r="W47" s="74">
        <v>40.479199999999999</v>
      </c>
      <c r="X47" s="74">
        <v>12.6609</v>
      </c>
      <c r="Y47" s="74">
        <v>40.479199999999999</v>
      </c>
      <c r="Z47" s="74">
        <v>71.819999999999993</v>
      </c>
      <c r="AA47" s="74">
        <v>0.39</v>
      </c>
      <c r="AB47" s="74">
        <v>9.5399999999999991</v>
      </c>
      <c r="AC47" s="74">
        <v>3.95</v>
      </c>
      <c r="AD47" s="74">
        <v>0.15</v>
      </c>
      <c r="AE47" s="74">
        <v>0</v>
      </c>
      <c r="AF47" s="74">
        <v>0</v>
      </c>
      <c r="AG47" s="74">
        <v>4.6900000000000004</v>
      </c>
      <c r="AH47" s="74">
        <v>4.55</v>
      </c>
      <c r="AI47" s="74">
        <v>0</v>
      </c>
      <c r="AJ47" s="74">
        <v>3.5584123803992198</v>
      </c>
      <c r="AK47" s="74">
        <v>0.145706331826609</v>
      </c>
    </row>
    <row r="48" spans="1:37">
      <c r="A48">
        <v>2012</v>
      </c>
      <c r="B48" t="s">
        <v>2170</v>
      </c>
      <c r="C48" t="s">
        <v>2424</v>
      </c>
      <c r="D48" t="s">
        <v>2178</v>
      </c>
      <c r="F48" t="s">
        <v>2172</v>
      </c>
      <c r="I48" t="s">
        <v>920</v>
      </c>
      <c r="J48" t="s">
        <v>921</v>
      </c>
      <c r="K48" t="s">
        <v>922</v>
      </c>
      <c r="L48" t="s">
        <v>2173</v>
      </c>
      <c r="M48" t="s">
        <v>2174</v>
      </c>
      <c r="R48" t="s">
        <v>924</v>
      </c>
      <c r="S48" t="s">
        <v>925</v>
      </c>
      <c r="U48" t="s">
        <v>2175</v>
      </c>
      <c r="V48" s="74">
        <v>12.6609</v>
      </c>
      <c r="W48" s="74">
        <v>40.479199999999999</v>
      </c>
      <c r="X48" s="74">
        <v>12.6609</v>
      </c>
      <c r="Y48" s="74">
        <v>40.479199999999999</v>
      </c>
      <c r="Z48" s="74">
        <v>71.95</v>
      </c>
      <c r="AA48" s="74">
        <v>0.32</v>
      </c>
      <c r="AB48" s="74">
        <v>8.2799999999999994</v>
      </c>
      <c r="AC48" s="74">
        <v>4.26</v>
      </c>
      <c r="AD48" s="74">
        <v>0</v>
      </c>
      <c r="AE48" s="74">
        <v>0</v>
      </c>
      <c r="AF48" s="74">
        <v>0.2</v>
      </c>
      <c r="AG48" s="74">
        <v>4.18</v>
      </c>
      <c r="AH48" s="74">
        <v>4.75</v>
      </c>
      <c r="AI48" s="74">
        <v>0</v>
      </c>
      <c r="AJ48" s="74">
        <v>4.8</v>
      </c>
      <c r="AK48" s="74">
        <v>1.2800000000000001E-2</v>
      </c>
    </row>
    <row r="49" spans="1:37">
      <c r="A49">
        <v>2012</v>
      </c>
      <c r="B49" t="s">
        <v>2170</v>
      </c>
      <c r="C49" t="s">
        <v>2425</v>
      </c>
      <c r="D49" t="s">
        <v>2178</v>
      </c>
      <c r="F49" t="s">
        <v>2172</v>
      </c>
      <c r="I49" t="s">
        <v>920</v>
      </c>
      <c r="J49" t="s">
        <v>921</v>
      </c>
      <c r="K49" t="s">
        <v>922</v>
      </c>
      <c r="L49" t="s">
        <v>2173</v>
      </c>
      <c r="M49" t="s">
        <v>2174</v>
      </c>
      <c r="R49" t="s">
        <v>924</v>
      </c>
      <c r="S49" t="s">
        <v>925</v>
      </c>
      <c r="U49" t="s">
        <v>2175</v>
      </c>
      <c r="V49" s="74">
        <v>12.6609</v>
      </c>
      <c r="W49" s="74">
        <v>40.479199999999999</v>
      </c>
      <c r="X49" s="74">
        <v>12.6609</v>
      </c>
      <c r="Y49" s="74">
        <v>40.479199999999999</v>
      </c>
      <c r="Z49" s="74">
        <v>71.95</v>
      </c>
      <c r="AA49" s="74">
        <v>0.32</v>
      </c>
      <c r="AB49" s="74">
        <v>8.2799999999999994</v>
      </c>
      <c r="AC49" s="74">
        <v>4.26</v>
      </c>
      <c r="AD49" s="74">
        <v>0</v>
      </c>
      <c r="AE49" s="74">
        <v>0</v>
      </c>
      <c r="AF49" s="74">
        <v>0.2</v>
      </c>
      <c r="AG49" s="74">
        <v>4.18</v>
      </c>
      <c r="AH49" s="74">
        <v>4.75</v>
      </c>
      <c r="AI49" s="74">
        <v>0.03</v>
      </c>
      <c r="AJ49" s="74">
        <v>4.07</v>
      </c>
      <c r="AK49" s="74">
        <v>1.35E-2</v>
      </c>
    </row>
    <row r="50" spans="1:37">
      <c r="A50">
        <v>2012</v>
      </c>
      <c r="B50" t="s">
        <v>2170</v>
      </c>
      <c r="C50" t="s">
        <v>2426</v>
      </c>
      <c r="D50" t="s">
        <v>2171</v>
      </c>
      <c r="F50" t="s">
        <v>2172</v>
      </c>
      <c r="I50" t="s">
        <v>920</v>
      </c>
      <c r="J50" t="s">
        <v>921</v>
      </c>
      <c r="K50" t="s">
        <v>922</v>
      </c>
      <c r="L50" t="s">
        <v>2173</v>
      </c>
      <c r="M50" t="s">
        <v>2174</v>
      </c>
      <c r="R50" t="s">
        <v>924</v>
      </c>
      <c r="S50" t="s">
        <v>925</v>
      </c>
      <c r="U50" t="s">
        <v>2175</v>
      </c>
      <c r="V50" s="74">
        <v>12.6609</v>
      </c>
      <c r="W50" s="74">
        <v>40.479199999999999</v>
      </c>
      <c r="X50" s="74">
        <v>12.6609</v>
      </c>
      <c r="Y50" s="74">
        <v>40.479199999999999</v>
      </c>
      <c r="Z50" s="74">
        <v>72</v>
      </c>
      <c r="AA50" s="74">
        <v>0.38</v>
      </c>
      <c r="AB50" s="74">
        <v>8.24</v>
      </c>
      <c r="AC50" s="74">
        <v>5.72</v>
      </c>
      <c r="AD50" s="74">
        <v>0.21</v>
      </c>
      <c r="AE50" s="74">
        <v>0</v>
      </c>
      <c r="AF50" s="74">
        <v>0.2</v>
      </c>
      <c r="AG50" s="74">
        <v>4.17</v>
      </c>
      <c r="AH50" s="74">
        <v>4.37</v>
      </c>
      <c r="AI50" s="74">
        <v>0</v>
      </c>
      <c r="AJ50" s="74">
        <v>4.03</v>
      </c>
      <c r="AK50" s="74">
        <v>1.0500000000000001E-2</v>
      </c>
    </row>
    <row r="51" spans="1:37">
      <c r="A51">
        <v>2012</v>
      </c>
      <c r="B51" t="s">
        <v>2170</v>
      </c>
      <c r="C51" t="s">
        <v>2427</v>
      </c>
      <c r="D51" t="s">
        <v>2171</v>
      </c>
      <c r="F51" t="s">
        <v>2172</v>
      </c>
      <c r="I51" t="s">
        <v>920</v>
      </c>
      <c r="J51" t="s">
        <v>921</v>
      </c>
      <c r="K51" t="s">
        <v>922</v>
      </c>
      <c r="L51" t="s">
        <v>2173</v>
      </c>
      <c r="M51" t="s">
        <v>2174</v>
      </c>
      <c r="R51" t="s">
        <v>924</v>
      </c>
      <c r="S51" t="s">
        <v>925</v>
      </c>
      <c r="U51" t="s">
        <v>2175</v>
      </c>
      <c r="V51" s="74">
        <v>12.6609</v>
      </c>
      <c r="W51" s="74">
        <v>40.479199999999999</v>
      </c>
      <c r="X51" s="74">
        <v>12.6609</v>
      </c>
      <c r="Y51" s="74">
        <v>40.479199999999999</v>
      </c>
      <c r="Z51" s="74">
        <v>72</v>
      </c>
      <c r="AA51" s="74">
        <v>0.38</v>
      </c>
      <c r="AB51" s="74">
        <v>8.24</v>
      </c>
      <c r="AC51" s="74">
        <v>5.72</v>
      </c>
      <c r="AD51" s="74">
        <v>0.21</v>
      </c>
      <c r="AE51" s="74">
        <v>0</v>
      </c>
      <c r="AF51" s="74">
        <v>0.2</v>
      </c>
      <c r="AG51" s="74">
        <v>4.17</v>
      </c>
      <c r="AH51" s="74">
        <v>4.37</v>
      </c>
      <c r="AI51" s="74">
        <v>0</v>
      </c>
      <c r="AJ51" s="74">
        <v>4.0999999999999996</v>
      </c>
      <c r="AK51" s="74">
        <v>1.8200000000000001E-2</v>
      </c>
    </row>
    <row r="52" spans="1:37">
      <c r="A52">
        <v>2012</v>
      </c>
      <c r="B52" t="s">
        <v>2170</v>
      </c>
      <c r="C52" t="s">
        <v>2428</v>
      </c>
      <c r="D52" t="s">
        <v>2171</v>
      </c>
      <c r="F52" t="s">
        <v>2172</v>
      </c>
      <c r="I52" t="s">
        <v>920</v>
      </c>
      <c r="J52" t="s">
        <v>921</v>
      </c>
      <c r="K52" t="s">
        <v>922</v>
      </c>
      <c r="L52" t="s">
        <v>2173</v>
      </c>
      <c r="M52" t="s">
        <v>2174</v>
      </c>
      <c r="R52" t="s">
        <v>924</v>
      </c>
      <c r="S52" t="s">
        <v>925</v>
      </c>
      <c r="U52" t="s">
        <v>2175</v>
      </c>
      <c r="V52" s="74">
        <v>12.6609</v>
      </c>
      <c r="W52" s="74">
        <v>40.479199999999999</v>
      </c>
      <c r="X52" s="74">
        <v>12.6609</v>
      </c>
      <c r="Y52" s="74">
        <v>40.479199999999999</v>
      </c>
      <c r="Z52" s="74">
        <v>72.040000000000006</v>
      </c>
      <c r="AA52" s="74">
        <v>0.14000000000000001</v>
      </c>
      <c r="AB52" s="74">
        <v>8.14</v>
      </c>
      <c r="AC52" s="74">
        <v>5.41</v>
      </c>
      <c r="AD52" s="74">
        <v>0.17</v>
      </c>
      <c r="AE52" s="74">
        <v>0</v>
      </c>
      <c r="AF52" s="74">
        <v>0.16</v>
      </c>
      <c r="AG52" s="74">
        <v>4.0599999999999996</v>
      </c>
      <c r="AH52" s="74">
        <v>5.0999999999999996</v>
      </c>
      <c r="AI52" s="74">
        <v>0</v>
      </c>
      <c r="AJ52" s="74">
        <v>4.03</v>
      </c>
      <c r="AK52" s="74">
        <v>2.5000000000000001E-3</v>
      </c>
    </row>
    <row r="53" spans="1:37">
      <c r="A53">
        <v>2012</v>
      </c>
      <c r="B53" t="s">
        <v>2170</v>
      </c>
      <c r="C53" t="s">
        <v>2429</v>
      </c>
      <c r="D53" t="s">
        <v>2171</v>
      </c>
      <c r="F53" t="s">
        <v>2172</v>
      </c>
      <c r="I53" t="s">
        <v>920</v>
      </c>
      <c r="J53" t="s">
        <v>921</v>
      </c>
      <c r="K53" t="s">
        <v>922</v>
      </c>
      <c r="L53" t="s">
        <v>2173</v>
      </c>
      <c r="M53" t="s">
        <v>2174</v>
      </c>
      <c r="R53" t="s">
        <v>924</v>
      </c>
      <c r="S53" t="s">
        <v>925</v>
      </c>
      <c r="U53" t="s">
        <v>2175</v>
      </c>
      <c r="V53" s="74">
        <v>12.6609</v>
      </c>
      <c r="W53" s="74">
        <v>40.479199999999999</v>
      </c>
      <c r="X53" s="74">
        <v>12.6609</v>
      </c>
      <c r="Y53" s="74">
        <v>40.479199999999999</v>
      </c>
      <c r="Z53" s="74">
        <v>72.069999999999993</v>
      </c>
      <c r="AA53" s="74">
        <v>0.38</v>
      </c>
      <c r="AB53" s="74">
        <v>8.2799999999999994</v>
      </c>
      <c r="AC53" s="74">
        <v>5.93</v>
      </c>
      <c r="AD53" s="74">
        <v>0.23</v>
      </c>
      <c r="AE53" s="74">
        <v>0</v>
      </c>
      <c r="AF53" s="74">
        <v>0.24</v>
      </c>
      <c r="AG53" s="74">
        <v>4.1500000000000004</v>
      </c>
      <c r="AH53" s="74">
        <v>5.47</v>
      </c>
      <c r="AI53" s="74">
        <v>0</v>
      </c>
      <c r="AJ53" s="74">
        <v>5.04</v>
      </c>
      <c r="AK53" s="74">
        <v>4.6199999999999998E-2</v>
      </c>
    </row>
    <row r="54" spans="1:37">
      <c r="A54">
        <v>2012</v>
      </c>
      <c r="B54" t="s">
        <v>2170</v>
      </c>
      <c r="C54" t="s">
        <v>2430</v>
      </c>
      <c r="D54" t="s">
        <v>2171</v>
      </c>
      <c r="F54" t="s">
        <v>2172</v>
      </c>
      <c r="I54" t="s">
        <v>920</v>
      </c>
      <c r="J54" t="s">
        <v>921</v>
      </c>
      <c r="K54" t="s">
        <v>922</v>
      </c>
      <c r="L54" t="s">
        <v>2173</v>
      </c>
      <c r="M54" t="s">
        <v>2174</v>
      </c>
      <c r="R54" t="s">
        <v>924</v>
      </c>
      <c r="S54" t="s">
        <v>925</v>
      </c>
      <c r="U54" t="s">
        <v>2175</v>
      </c>
      <c r="V54" s="74">
        <v>12.6609</v>
      </c>
      <c r="W54" s="74">
        <v>40.479199999999999</v>
      </c>
      <c r="X54" s="74">
        <v>12.6609</v>
      </c>
      <c r="Y54" s="74">
        <v>40.479199999999999</v>
      </c>
      <c r="Z54" s="74">
        <v>72.12</v>
      </c>
      <c r="AA54" s="74">
        <v>0.39</v>
      </c>
      <c r="AB54" s="74">
        <v>7.52</v>
      </c>
      <c r="AC54" s="74">
        <v>6.24</v>
      </c>
      <c r="AD54" s="74">
        <v>0.38</v>
      </c>
      <c r="AE54" s="74">
        <v>0</v>
      </c>
      <c r="AF54" s="74">
        <v>0.24</v>
      </c>
      <c r="AG54" s="74">
        <v>4.0599999999999996</v>
      </c>
      <c r="AH54" s="74">
        <v>5.48</v>
      </c>
      <c r="AI54" s="74">
        <v>0</v>
      </c>
      <c r="AJ54" s="74">
        <v>3.63</v>
      </c>
      <c r="AK54" s="74">
        <v>8.6999999999999994E-3</v>
      </c>
    </row>
    <row r="55" spans="1:37">
      <c r="A55">
        <v>2012</v>
      </c>
      <c r="B55" t="s">
        <v>2170</v>
      </c>
      <c r="C55" t="s">
        <v>2431</v>
      </c>
      <c r="D55" t="s">
        <v>2177</v>
      </c>
      <c r="F55" t="s">
        <v>2172</v>
      </c>
      <c r="I55" t="s">
        <v>920</v>
      </c>
      <c r="J55" t="s">
        <v>921</v>
      </c>
      <c r="K55" t="s">
        <v>922</v>
      </c>
      <c r="L55" t="s">
        <v>2173</v>
      </c>
      <c r="M55" t="s">
        <v>2174</v>
      </c>
      <c r="R55" t="s">
        <v>924</v>
      </c>
      <c r="S55" t="s">
        <v>925</v>
      </c>
      <c r="U55" t="s">
        <v>2175</v>
      </c>
      <c r="V55" s="74">
        <v>12.6609</v>
      </c>
      <c r="W55" s="74">
        <v>40.479199999999999</v>
      </c>
      <c r="X55" s="74">
        <v>12.6609</v>
      </c>
      <c r="Y55" s="74">
        <v>40.479199999999999</v>
      </c>
      <c r="Z55" s="74">
        <v>72.28</v>
      </c>
      <c r="AA55" s="74">
        <v>0.31</v>
      </c>
      <c r="AB55" s="74">
        <v>9.14</v>
      </c>
      <c r="AC55" s="74">
        <v>5.08</v>
      </c>
      <c r="AD55" s="74">
        <v>0.17</v>
      </c>
      <c r="AE55" s="74">
        <v>0</v>
      </c>
      <c r="AF55" s="74">
        <v>0.18</v>
      </c>
      <c r="AG55" s="74">
        <v>4.25</v>
      </c>
      <c r="AH55" s="74">
        <v>5.47</v>
      </c>
      <c r="AI55" s="74">
        <v>0</v>
      </c>
      <c r="AJ55" s="74">
        <v>2.4</v>
      </c>
      <c r="AK55" s="74">
        <v>6.1999999999999998E-3</v>
      </c>
    </row>
    <row r="56" spans="1:37">
      <c r="A56">
        <v>2012</v>
      </c>
      <c r="B56" t="s">
        <v>2170</v>
      </c>
      <c r="C56" t="s">
        <v>2432</v>
      </c>
      <c r="D56" t="s">
        <v>2177</v>
      </c>
      <c r="F56" t="s">
        <v>2172</v>
      </c>
      <c r="I56" t="s">
        <v>920</v>
      </c>
      <c r="J56" t="s">
        <v>921</v>
      </c>
      <c r="K56" t="s">
        <v>922</v>
      </c>
      <c r="L56" t="s">
        <v>2173</v>
      </c>
      <c r="M56" t="s">
        <v>2174</v>
      </c>
      <c r="R56" t="s">
        <v>924</v>
      </c>
      <c r="S56" t="s">
        <v>925</v>
      </c>
      <c r="U56" t="s">
        <v>2175</v>
      </c>
      <c r="V56" s="74">
        <v>12.6609</v>
      </c>
      <c r="W56" s="74">
        <v>40.479199999999999</v>
      </c>
      <c r="X56" s="74">
        <v>12.6609</v>
      </c>
      <c r="Y56" s="74">
        <v>40.479199999999999</v>
      </c>
      <c r="Z56" s="74">
        <v>72.430000000000007</v>
      </c>
      <c r="AA56" s="74">
        <v>0.28999999999999998</v>
      </c>
      <c r="AB56" s="74">
        <v>9.19</v>
      </c>
      <c r="AC56" s="74">
        <v>5.0599999999999996</v>
      </c>
      <c r="AD56" s="74">
        <v>0.16</v>
      </c>
      <c r="AE56" s="74">
        <v>0</v>
      </c>
      <c r="AF56" s="74">
        <v>0.19</v>
      </c>
      <c r="AG56" s="74">
        <v>4.28</v>
      </c>
      <c r="AH56" s="74">
        <v>5.42</v>
      </c>
      <c r="AI56" s="74">
        <v>0</v>
      </c>
      <c r="AJ56" s="74">
        <v>2.29</v>
      </c>
      <c r="AK56" s="74">
        <v>8.8999999999999999E-3</v>
      </c>
    </row>
    <row r="57" spans="1:37">
      <c r="A57">
        <v>2012</v>
      </c>
      <c r="B57" t="s">
        <v>2170</v>
      </c>
      <c r="C57" t="s">
        <v>2433</v>
      </c>
      <c r="D57" t="s">
        <v>2171</v>
      </c>
      <c r="F57" t="s">
        <v>2172</v>
      </c>
      <c r="I57" t="s">
        <v>920</v>
      </c>
      <c r="J57" t="s">
        <v>921</v>
      </c>
      <c r="K57" t="s">
        <v>922</v>
      </c>
      <c r="L57" t="s">
        <v>2173</v>
      </c>
      <c r="M57" t="s">
        <v>2174</v>
      </c>
      <c r="R57" t="s">
        <v>924</v>
      </c>
      <c r="S57" t="s">
        <v>925</v>
      </c>
      <c r="U57" t="s">
        <v>2175</v>
      </c>
      <c r="V57" s="74">
        <v>12.6609</v>
      </c>
      <c r="W57" s="74">
        <v>40.479199999999999</v>
      </c>
      <c r="X57" s="74">
        <v>12.6609</v>
      </c>
      <c r="Y57" s="74">
        <v>40.479199999999999</v>
      </c>
      <c r="Z57" s="74">
        <v>72.510000000000005</v>
      </c>
      <c r="AA57" s="74">
        <v>0.63</v>
      </c>
      <c r="AB57" s="74">
        <v>7.15</v>
      </c>
      <c r="AC57" s="74">
        <v>5.99</v>
      </c>
      <c r="AD57" s="74">
        <v>0.19</v>
      </c>
      <c r="AE57" s="74">
        <v>0</v>
      </c>
      <c r="AF57" s="74">
        <v>0.23</v>
      </c>
      <c r="AG57" s="74">
        <v>3.91</v>
      </c>
      <c r="AH57" s="74">
        <v>5.2</v>
      </c>
      <c r="AI57" s="74">
        <v>0</v>
      </c>
      <c r="AJ57" s="74">
        <v>3.33</v>
      </c>
      <c r="AK57" s="74">
        <v>8.8000000000000005E-3</v>
      </c>
    </row>
    <row r="58" spans="1:37">
      <c r="A58">
        <v>2012</v>
      </c>
      <c r="B58" t="s">
        <v>2170</v>
      </c>
      <c r="C58" t="s">
        <v>2434</v>
      </c>
      <c r="D58" t="s">
        <v>2177</v>
      </c>
      <c r="F58" t="s">
        <v>2172</v>
      </c>
      <c r="I58" t="s">
        <v>920</v>
      </c>
      <c r="J58" t="s">
        <v>921</v>
      </c>
      <c r="K58" t="s">
        <v>922</v>
      </c>
      <c r="L58" t="s">
        <v>2173</v>
      </c>
      <c r="M58" t="s">
        <v>2174</v>
      </c>
      <c r="R58" t="s">
        <v>924</v>
      </c>
      <c r="S58" t="s">
        <v>925</v>
      </c>
      <c r="U58" t="s">
        <v>2175</v>
      </c>
      <c r="V58" s="74">
        <v>12.6609</v>
      </c>
      <c r="W58" s="74">
        <v>40.479199999999999</v>
      </c>
      <c r="X58" s="74">
        <v>12.6609</v>
      </c>
      <c r="Y58" s="74">
        <v>40.479199999999999</v>
      </c>
      <c r="Z58" s="74">
        <v>72.55</v>
      </c>
      <c r="AA58" s="74">
        <v>0.55000000000000004</v>
      </c>
      <c r="AB58" s="74">
        <v>5.59</v>
      </c>
      <c r="AC58" s="74">
        <v>6.78</v>
      </c>
      <c r="AD58" s="74">
        <v>0.46</v>
      </c>
      <c r="AE58" s="74">
        <v>0</v>
      </c>
      <c r="AF58" s="74">
        <v>0.3</v>
      </c>
      <c r="AG58" s="74">
        <v>3.46</v>
      </c>
      <c r="AH58" s="74">
        <v>4.78</v>
      </c>
      <c r="AI58" s="74">
        <v>0</v>
      </c>
      <c r="AJ58" s="74">
        <v>3.43</v>
      </c>
      <c r="AK58" s="74">
        <v>2.8999999999999998E-3</v>
      </c>
    </row>
    <row r="59" spans="1:37">
      <c r="A59">
        <v>2012</v>
      </c>
      <c r="B59" t="s">
        <v>2170</v>
      </c>
      <c r="C59" t="s">
        <v>2435</v>
      </c>
      <c r="D59" t="s">
        <v>2171</v>
      </c>
      <c r="F59" t="s">
        <v>2172</v>
      </c>
      <c r="I59" t="s">
        <v>920</v>
      </c>
      <c r="J59" t="s">
        <v>921</v>
      </c>
      <c r="K59" t="s">
        <v>922</v>
      </c>
      <c r="L59" t="s">
        <v>2173</v>
      </c>
      <c r="M59" t="s">
        <v>2174</v>
      </c>
      <c r="R59" t="s">
        <v>924</v>
      </c>
      <c r="S59" t="s">
        <v>925</v>
      </c>
      <c r="U59" t="s">
        <v>2175</v>
      </c>
      <c r="V59" s="74">
        <v>12.6609</v>
      </c>
      <c r="W59" s="74">
        <v>40.479199999999999</v>
      </c>
      <c r="X59" s="74">
        <v>12.6609</v>
      </c>
      <c r="Y59" s="74">
        <v>40.479199999999999</v>
      </c>
      <c r="Z59" s="74">
        <v>72.561599999999999</v>
      </c>
      <c r="AA59" s="74">
        <v>0.60645000000000004</v>
      </c>
      <c r="AB59" s="74">
        <v>6.7876000000000003</v>
      </c>
      <c r="AC59" s="74">
        <v>6.4176000000000002</v>
      </c>
      <c r="AD59" s="74">
        <v>0.11275</v>
      </c>
      <c r="AE59" s="74">
        <v>0</v>
      </c>
      <c r="AF59" s="74">
        <v>0.35210000000000002</v>
      </c>
      <c r="AG59" s="74">
        <v>3.6804000000000001</v>
      </c>
      <c r="AH59" s="74">
        <v>2.8714</v>
      </c>
      <c r="AI59" s="74">
        <v>0</v>
      </c>
      <c r="AJ59" s="74">
        <v>3.9448357995619001</v>
      </c>
      <c r="AK59" s="74">
        <v>3.1737188971521897E-2</v>
      </c>
    </row>
    <row r="60" spans="1:37">
      <c r="A60">
        <v>2012</v>
      </c>
      <c r="B60" t="s">
        <v>2170</v>
      </c>
      <c r="C60" t="s">
        <v>2436</v>
      </c>
      <c r="D60" t="s">
        <v>2171</v>
      </c>
      <c r="F60" t="s">
        <v>2172</v>
      </c>
      <c r="I60" t="s">
        <v>920</v>
      </c>
      <c r="J60" t="s">
        <v>921</v>
      </c>
      <c r="K60" t="s">
        <v>922</v>
      </c>
      <c r="L60" t="s">
        <v>2173</v>
      </c>
      <c r="M60" t="s">
        <v>2174</v>
      </c>
      <c r="R60" t="s">
        <v>924</v>
      </c>
      <c r="S60" t="s">
        <v>925</v>
      </c>
      <c r="U60" t="s">
        <v>2179</v>
      </c>
      <c r="V60" s="74">
        <v>12.6609</v>
      </c>
      <c r="W60" s="74">
        <v>40.479199999999999</v>
      </c>
      <c r="X60" s="74">
        <v>12.6609</v>
      </c>
      <c r="Y60" s="74">
        <v>40.479199999999999</v>
      </c>
      <c r="Z60" s="74">
        <v>72.680000000000007</v>
      </c>
      <c r="AA60" s="74">
        <v>0.44</v>
      </c>
      <c r="AB60" s="74">
        <v>9.51</v>
      </c>
      <c r="AC60" s="74">
        <v>4.3099999999999996</v>
      </c>
      <c r="AD60" s="74">
        <v>0.28000000000000003</v>
      </c>
      <c r="AE60" s="74">
        <v>0</v>
      </c>
      <c r="AF60" s="74">
        <v>0.19</v>
      </c>
      <c r="AG60" s="74">
        <v>4.6399999999999997</v>
      </c>
      <c r="AH60" s="74">
        <v>5.27</v>
      </c>
      <c r="AI60" s="74">
        <v>0</v>
      </c>
      <c r="AJ60" s="74">
        <v>3.27433127758834</v>
      </c>
      <c r="AK60" s="74">
        <v>4.3699224279546501E-3</v>
      </c>
    </row>
    <row r="61" spans="1:37">
      <c r="A61">
        <v>2012</v>
      </c>
      <c r="B61" t="s">
        <v>2170</v>
      </c>
      <c r="C61" t="s">
        <v>2437</v>
      </c>
      <c r="D61" t="s">
        <v>2171</v>
      </c>
      <c r="F61" t="s">
        <v>2172</v>
      </c>
      <c r="I61" t="s">
        <v>920</v>
      </c>
      <c r="J61" t="s">
        <v>921</v>
      </c>
      <c r="K61" t="s">
        <v>922</v>
      </c>
      <c r="L61" t="s">
        <v>2173</v>
      </c>
      <c r="M61" t="s">
        <v>2174</v>
      </c>
      <c r="R61" t="s">
        <v>924</v>
      </c>
      <c r="S61" t="s">
        <v>925</v>
      </c>
      <c r="U61" t="s">
        <v>2179</v>
      </c>
      <c r="V61" s="74">
        <v>12.6609</v>
      </c>
      <c r="W61" s="74">
        <v>40.479199999999999</v>
      </c>
      <c r="X61" s="74">
        <v>12.6609</v>
      </c>
      <c r="Y61" s="74">
        <v>40.479199999999999</v>
      </c>
      <c r="Z61" s="74">
        <v>72.69</v>
      </c>
      <c r="AA61" s="74">
        <v>0.4</v>
      </c>
      <c r="AB61" s="74">
        <v>9.89</v>
      </c>
      <c r="AC61" s="74">
        <v>3.99</v>
      </c>
      <c r="AD61" s="74">
        <v>0.11</v>
      </c>
      <c r="AE61" s="74">
        <v>0</v>
      </c>
      <c r="AF61" s="74">
        <v>0</v>
      </c>
      <c r="AG61" s="74">
        <v>4.78</v>
      </c>
      <c r="AH61" s="74">
        <v>4.84</v>
      </c>
      <c r="AI61" s="74">
        <v>0</v>
      </c>
      <c r="AJ61" s="74">
        <v>3.08</v>
      </c>
      <c r="AK61" s="74">
        <v>2.0500000000000001E-2</v>
      </c>
    </row>
    <row r="62" spans="1:37">
      <c r="A62">
        <v>2012</v>
      </c>
      <c r="B62" t="s">
        <v>2170</v>
      </c>
      <c r="C62" t="s">
        <v>2438</v>
      </c>
      <c r="D62" t="s">
        <v>2171</v>
      </c>
      <c r="F62" t="s">
        <v>2172</v>
      </c>
      <c r="I62" t="s">
        <v>920</v>
      </c>
      <c r="J62" t="s">
        <v>921</v>
      </c>
      <c r="K62" t="s">
        <v>922</v>
      </c>
      <c r="L62" t="s">
        <v>2173</v>
      </c>
      <c r="M62" t="s">
        <v>2174</v>
      </c>
      <c r="R62" t="s">
        <v>924</v>
      </c>
      <c r="S62" t="s">
        <v>925</v>
      </c>
      <c r="U62" t="s">
        <v>2179</v>
      </c>
      <c r="V62" s="74">
        <v>12.6609</v>
      </c>
      <c r="W62" s="74">
        <v>40.479199999999999</v>
      </c>
      <c r="X62" s="74">
        <v>12.6609</v>
      </c>
      <c r="Y62" s="74">
        <v>40.479199999999999</v>
      </c>
      <c r="Z62" s="74">
        <v>72.709999999999994</v>
      </c>
      <c r="AA62" s="74">
        <v>0</v>
      </c>
      <c r="AB62" s="74">
        <v>9.8000000000000007</v>
      </c>
      <c r="AC62" s="74">
        <v>4.13</v>
      </c>
      <c r="AD62" s="74">
        <v>0.1</v>
      </c>
      <c r="AE62" s="74">
        <v>0</v>
      </c>
      <c r="AF62" s="74">
        <v>0.19</v>
      </c>
      <c r="AG62" s="74">
        <v>4.63</v>
      </c>
      <c r="AH62" s="74">
        <v>5.0199999999999996</v>
      </c>
      <c r="AI62" s="74">
        <v>0</v>
      </c>
      <c r="AJ62" s="74">
        <v>3.12</v>
      </c>
      <c r="AK62" s="74">
        <v>2.5999999999999999E-3</v>
      </c>
    </row>
    <row r="63" spans="1:37">
      <c r="A63">
        <v>2012</v>
      </c>
      <c r="B63" t="s">
        <v>2170</v>
      </c>
      <c r="C63" t="s">
        <v>2439</v>
      </c>
      <c r="D63" t="s">
        <v>2171</v>
      </c>
      <c r="F63" t="s">
        <v>2172</v>
      </c>
      <c r="I63" t="s">
        <v>920</v>
      </c>
      <c r="J63" t="s">
        <v>921</v>
      </c>
      <c r="K63" t="s">
        <v>922</v>
      </c>
      <c r="L63" t="s">
        <v>2173</v>
      </c>
      <c r="M63" t="s">
        <v>2174</v>
      </c>
      <c r="R63" t="s">
        <v>924</v>
      </c>
      <c r="S63" t="s">
        <v>925</v>
      </c>
      <c r="U63" t="s">
        <v>2179</v>
      </c>
      <c r="V63" s="74">
        <v>12.6609</v>
      </c>
      <c r="W63" s="74">
        <v>40.479199999999999</v>
      </c>
      <c r="X63" s="74">
        <v>12.6609</v>
      </c>
      <c r="Y63" s="74">
        <v>40.479199999999999</v>
      </c>
      <c r="Z63" s="74">
        <v>72.760000000000005</v>
      </c>
      <c r="AA63" s="74">
        <v>0.48</v>
      </c>
      <c r="AB63" s="74">
        <v>9.9600000000000009</v>
      </c>
      <c r="AC63" s="74">
        <v>3.92</v>
      </c>
      <c r="AD63" s="74">
        <v>0.14000000000000001</v>
      </c>
      <c r="AE63" s="74">
        <v>0</v>
      </c>
      <c r="AF63" s="74">
        <v>0</v>
      </c>
      <c r="AG63" s="74">
        <v>4.8</v>
      </c>
      <c r="AH63" s="74">
        <v>4.57</v>
      </c>
      <c r="AI63" s="74">
        <v>0</v>
      </c>
      <c r="AJ63" s="74">
        <v>3.24</v>
      </c>
      <c r="AK63" s="74">
        <v>3.0000000000000001E-3</v>
      </c>
    </row>
    <row r="64" spans="1:37">
      <c r="A64">
        <v>2012</v>
      </c>
      <c r="B64" t="s">
        <v>2170</v>
      </c>
      <c r="C64" t="s">
        <v>2440</v>
      </c>
      <c r="D64" t="s">
        <v>2178</v>
      </c>
      <c r="F64" t="s">
        <v>2172</v>
      </c>
      <c r="I64" t="s">
        <v>920</v>
      </c>
      <c r="J64" t="s">
        <v>921</v>
      </c>
      <c r="K64" t="s">
        <v>922</v>
      </c>
      <c r="L64" t="s">
        <v>2173</v>
      </c>
      <c r="M64" t="s">
        <v>2174</v>
      </c>
      <c r="R64" t="s">
        <v>924</v>
      </c>
      <c r="S64" t="s">
        <v>925</v>
      </c>
      <c r="U64" t="s">
        <v>2175</v>
      </c>
      <c r="V64" s="74">
        <v>12.6609</v>
      </c>
      <c r="W64" s="74">
        <v>40.479199999999999</v>
      </c>
      <c r="X64" s="74">
        <v>12.6609</v>
      </c>
      <c r="Y64" s="74">
        <v>40.479199999999999</v>
      </c>
      <c r="Z64" s="74">
        <v>72.849999999999994</v>
      </c>
      <c r="AA64" s="74">
        <v>0.49</v>
      </c>
      <c r="AB64" s="74">
        <v>6.28</v>
      </c>
      <c r="AC64" s="74">
        <v>5.25</v>
      </c>
      <c r="AD64" s="74">
        <v>0</v>
      </c>
      <c r="AE64" s="74">
        <v>0</v>
      </c>
      <c r="AF64" s="74">
        <v>0.26</v>
      </c>
      <c r="AG64" s="74">
        <v>3.6</v>
      </c>
      <c r="AH64" s="74">
        <v>4.43</v>
      </c>
      <c r="AI64" s="74">
        <v>0</v>
      </c>
      <c r="AJ64" s="74">
        <v>5.25</v>
      </c>
      <c r="AK64" s="74">
        <v>7.6E-3</v>
      </c>
    </row>
    <row r="65" spans="1:37">
      <c r="A65">
        <v>2012</v>
      </c>
      <c r="B65" t="s">
        <v>2170</v>
      </c>
      <c r="C65" t="s">
        <v>2441</v>
      </c>
      <c r="D65" t="s">
        <v>2177</v>
      </c>
      <c r="F65" t="s">
        <v>2172</v>
      </c>
      <c r="I65" t="s">
        <v>920</v>
      </c>
      <c r="J65" t="s">
        <v>921</v>
      </c>
      <c r="K65" t="s">
        <v>922</v>
      </c>
      <c r="L65" t="s">
        <v>2173</v>
      </c>
      <c r="M65" t="s">
        <v>2174</v>
      </c>
      <c r="R65" t="s">
        <v>924</v>
      </c>
      <c r="S65" t="s">
        <v>925</v>
      </c>
      <c r="U65" t="s">
        <v>2175</v>
      </c>
      <c r="V65" s="74">
        <v>12.6609</v>
      </c>
      <c r="W65" s="74">
        <v>40.479199999999999</v>
      </c>
      <c r="X65" s="74">
        <v>12.6609</v>
      </c>
      <c r="Y65" s="74">
        <v>40.479199999999999</v>
      </c>
      <c r="Z65" s="74">
        <v>72.91</v>
      </c>
      <c r="AA65" s="74">
        <v>0.34</v>
      </c>
      <c r="AB65" s="74">
        <v>8.77</v>
      </c>
      <c r="AC65" s="74">
        <v>5.07</v>
      </c>
      <c r="AD65" s="74">
        <v>0.17</v>
      </c>
      <c r="AE65" s="74">
        <v>0</v>
      </c>
      <c r="AF65" s="74">
        <v>0.18</v>
      </c>
      <c r="AG65" s="74">
        <v>4.24</v>
      </c>
      <c r="AH65" s="74">
        <v>5.49</v>
      </c>
      <c r="AI65" s="74">
        <v>0</v>
      </c>
      <c r="AJ65" s="74">
        <v>3.54</v>
      </c>
      <c r="AK65" s="74">
        <v>3.5999999999999999E-3</v>
      </c>
    </row>
    <row r="66" spans="1:37">
      <c r="A66">
        <v>2012</v>
      </c>
      <c r="B66" t="s">
        <v>2170</v>
      </c>
      <c r="C66" t="s">
        <v>2442</v>
      </c>
      <c r="D66" t="s">
        <v>2171</v>
      </c>
      <c r="F66" t="s">
        <v>2172</v>
      </c>
      <c r="I66" t="s">
        <v>920</v>
      </c>
      <c r="J66" t="s">
        <v>921</v>
      </c>
      <c r="K66" t="s">
        <v>922</v>
      </c>
      <c r="L66" t="s">
        <v>2173</v>
      </c>
      <c r="M66" t="s">
        <v>2174</v>
      </c>
      <c r="R66" t="s">
        <v>924</v>
      </c>
      <c r="S66" t="s">
        <v>925</v>
      </c>
      <c r="U66" t="s">
        <v>2179</v>
      </c>
      <c r="V66" s="74">
        <v>12.6609</v>
      </c>
      <c r="W66" s="74">
        <v>40.479199999999999</v>
      </c>
      <c r="X66" s="74">
        <v>12.6609</v>
      </c>
      <c r="Y66" s="74">
        <v>40.479199999999999</v>
      </c>
      <c r="Z66" s="74">
        <v>72.930000000000007</v>
      </c>
      <c r="AA66" s="74">
        <v>0</v>
      </c>
      <c r="AB66" s="74">
        <v>9.74</v>
      </c>
      <c r="AC66" s="74">
        <v>4.1399999999999997</v>
      </c>
      <c r="AD66" s="74">
        <v>0.14000000000000001</v>
      </c>
      <c r="AE66" s="74">
        <v>0</v>
      </c>
      <c r="AF66" s="74">
        <v>0</v>
      </c>
      <c r="AG66" s="74">
        <v>4.6900000000000004</v>
      </c>
      <c r="AH66" s="74">
        <v>4.91</v>
      </c>
      <c r="AI66" s="74">
        <v>0</v>
      </c>
      <c r="AJ66" s="74">
        <v>3.15</v>
      </c>
      <c r="AK66" s="74">
        <v>3.5000000000000001E-3</v>
      </c>
    </row>
    <row r="67" spans="1:37">
      <c r="A67">
        <v>2012</v>
      </c>
      <c r="B67" t="s">
        <v>2170</v>
      </c>
      <c r="C67" t="s">
        <v>2443</v>
      </c>
      <c r="D67" t="s">
        <v>2171</v>
      </c>
      <c r="F67" t="s">
        <v>2172</v>
      </c>
      <c r="I67" t="s">
        <v>920</v>
      </c>
      <c r="J67" t="s">
        <v>921</v>
      </c>
      <c r="K67" t="s">
        <v>922</v>
      </c>
      <c r="L67" t="s">
        <v>2173</v>
      </c>
      <c r="M67" t="s">
        <v>2174</v>
      </c>
      <c r="R67" t="s">
        <v>924</v>
      </c>
      <c r="S67" t="s">
        <v>925</v>
      </c>
      <c r="U67" t="s">
        <v>2175</v>
      </c>
      <c r="V67" s="74">
        <v>12.6609</v>
      </c>
      <c r="W67" s="74">
        <v>40.479199999999999</v>
      </c>
      <c r="X67" s="74">
        <v>12.6609</v>
      </c>
      <c r="Y67" s="74">
        <v>40.479199999999999</v>
      </c>
      <c r="Z67" s="74">
        <v>73.47</v>
      </c>
      <c r="AA67" s="74">
        <v>0.42</v>
      </c>
      <c r="AB67" s="74">
        <v>7.67</v>
      </c>
      <c r="AC67" s="74">
        <v>5.58</v>
      </c>
      <c r="AD67" s="74">
        <v>0.25</v>
      </c>
      <c r="AE67" s="74">
        <v>0</v>
      </c>
      <c r="AF67" s="74">
        <v>0.2</v>
      </c>
      <c r="AG67" s="74">
        <v>3.87</v>
      </c>
      <c r="AH67" s="74">
        <v>2.91</v>
      </c>
      <c r="AI67" s="74">
        <v>0</v>
      </c>
      <c r="AJ67" s="74">
        <v>3.54</v>
      </c>
      <c r="AK67" s="74">
        <v>1.32E-2</v>
      </c>
    </row>
    <row r="68" spans="1:37">
      <c r="A68">
        <v>2012</v>
      </c>
      <c r="B68" t="s">
        <v>2170</v>
      </c>
      <c r="C68" t="s">
        <v>2444</v>
      </c>
      <c r="D68" t="s">
        <v>2171</v>
      </c>
      <c r="F68" t="s">
        <v>2172</v>
      </c>
      <c r="I68" t="s">
        <v>920</v>
      </c>
      <c r="J68" t="s">
        <v>921</v>
      </c>
      <c r="K68" t="s">
        <v>922</v>
      </c>
      <c r="L68" t="s">
        <v>2173</v>
      </c>
      <c r="M68" t="s">
        <v>2174</v>
      </c>
      <c r="R68" t="s">
        <v>924</v>
      </c>
      <c r="S68" t="s">
        <v>925</v>
      </c>
      <c r="U68" t="s">
        <v>2179</v>
      </c>
      <c r="V68" s="74">
        <v>12.6609</v>
      </c>
      <c r="W68" s="74">
        <v>40.479199999999999</v>
      </c>
      <c r="X68" s="74">
        <v>12.6609</v>
      </c>
      <c r="Y68" s="74">
        <v>40.479199999999999</v>
      </c>
      <c r="Z68" s="74">
        <v>73.53</v>
      </c>
      <c r="AA68" s="74">
        <v>0.41</v>
      </c>
      <c r="AB68" s="74">
        <v>9.93</v>
      </c>
      <c r="AC68" s="74">
        <v>3.37</v>
      </c>
      <c r="AD68" s="74">
        <v>0.1</v>
      </c>
      <c r="AE68" s="74">
        <v>0</v>
      </c>
      <c r="AF68" s="74">
        <v>0</v>
      </c>
      <c r="AG68" s="74">
        <v>4.8499999999999996</v>
      </c>
      <c r="AH68" s="74">
        <v>4.45</v>
      </c>
      <c r="AI68" s="74">
        <v>0</v>
      </c>
      <c r="AJ68" s="74">
        <v>1.06</v>
      </c>
      <c r="AK68" s="74">
        <v>3.0800000000000001E-2</v>
      </c>
    </row>
    <row r="69" spans="1:37">
      <c r="A69">
        <v>2012</v>
      </c>
      <c r="B69" t="s">
        <v>2170</v>
      </c>
      <c r="C69" t="s">
        <v>2445</v>
      </c>
      <c r="D69" t="s">
        <v>2171</v>
      </c>
      <c r="F69" t="s">
        <v>2172</v>
      </c>
      <c r="I69" t="s">
        <v>920</v>
      </c>
      <c r="J69" t="s">
        <v>921</v>
      </c>
      <c r="K69" t="s">
        <v>922</v>
      </c>
      <c r="L69" t="s">
        <v>2173</v>
      </c>
      <c r="M69" t="s">
        <v>2174</v>
      </c>
      <c r="R69" t="s">
        <v>924</v>
      </c>
      <c r="S69" t="s">
        <v>925</v>
      </c>
      <c r="U69" t="s">
        <v>2179</v>
      </c>
      <c r="V69" s="74">
        <v>12.6609</v>
      </c>
      <c r="W69" s="74">
        <v>40.479199999999999</v>
      </c>
      <c r="X69" s="74">
        <v>12.6609</v>
      </c>
      <c r="Y69" s="74">
        <v>40.479199999999999</v>
      </c>
      <c r="Z69" s="74">
        <v>74.900000000000006</v>
      </c>
      <c r="AA69" s="74">
        <v>0</v>
      </c>
      <c r="AB69" s="74">
        <v>10.65</v>
      </c>
      <c r="AC69" s="74">
        <v>3.53</v>
      </c>
      <c r="AD69" s="74">
        <v>0.13</v>
      </c>
      <c r="AE69" s="74">
        <v>0</v>
      </c>
      <c r="AF69" s="74">
        <v>0</v>
      </c>
      <c r="AG69" s="74">
        <v>4.67</v>
      </c>
      <c r="AH69" s="74">
        <v>3.96</v>
      </c>
      <c r="AI69" s="74">
        <v>0</v>
      </c>
      <c r="AJ69" s="74">
        <v>3.24</v>
      </c>
      <c r="AK69" s="74">
        <v>2.8000000000000001E-2</v>
      </c>
    </row>
    <row r="70" spans="1:37">
      <c r="A70">
        <v>2012</v>
      </c>
      <c r="B70" t="s">
        <v>2170</v>
      </c>
      <c r="C70" t="s">
        <v>2446</v>
      </c>
      <c r="D70" t="s">
        <v>2178</v>
      </c>
      <c r="F70" t="s">
        <v>2172</v>
      </c>
      <c r="I70" t="s">
        <v>920</v>
      </c>
      <c r="J70" t="s">
        <v>921</v>
      </c>
      <c r="K70" t="s">
        <v>922</v>
      </c>
      <c r="L70" t="s">
        <v>2173</v>
      </c>
      <c r="M70" t="s">
        <v>2174</v>
      </c>
      <c r="R70" t="s">
        <v>924</v>
      </c>
      <c r="S70" t="s">
        <v>925</v>
      </c>
      <c r="U70" t="s">
        <v>2175</v>
      </c>
      <c r="V70" s="74">
        <v>12.6609</v>
      </c>
      <c r="W70" s="74">
        <v>40.479199999999999</v>
      </c>
      <c r="X70" s="74">
        <v>12.6609</v>
      </c>
      <c r="Y70" s="74">
        <v>40.479199999999999</v>
      </c>
      <c r="Z70" s="74">
        <v>75.31</v>
      </c>
      <c r="AA70" s="74">
        <v>0.46</v>
      </c>
      <c r="AB70" s="74">
        <v>6.38</v>
      </c>
      <c r="AC70" s="74">
        <v>4.8899999999999997</v>
      </c>
      <c r="AD70" s="74">
        <v>0</v>
      </c>
      <c r="AE70" s="74">
        <v>0</v>
      </c>
      <c r="AF70" s="74">
        <v>0.28000000000000003</v>
      </c>
      <c r="AG70" s="74">
        <v>3.37</v>
      </c>
      <c r="AH70" s="74">
        <v>4.49</v>
      </c>
      <c r="AI70" s="74">
        <v>0</v>
      </c>
      <c r="AJ70" s="74">
        <v>3.96</v>
      </c>
      <c r="AK70" s="74">
        <v>1.5699999999999999E-2</v>
      </c>
    </row>
    <row r="71" spans="1:37">
      <c r="A71">
        <v>2012</v>
      </c>
      <c r="B71" t="s">
        <v>2180</v>
      </c>
      <c r="C71" t="s">
        <v>2447</v>
      </c>
      <c r="D71" t="s">
        <v>2181</v>
      </c>
      <c r="F71" t="s">
        <v>2182</v>
      </c>
      <c r="I71" t="s">
        <v>920</v>
      </c>
      <c r="J71" t="s">
        <v>921</v>
      </c>
      <c r="K71" t="s">
        <v>922</v>
      </c>
      <c r="L71" t="s">
        <v>2183</v>
      </c>
      <c r="P71">
        <v>11</v>
      </c>
      <c r="Q71">
        <v>2010</v>
      </c>
      <c r="R71" t="s">
        <v>924</v>
      </c>
      <c r="S71" t="s">
        <v>925</v>
      </c>
      <c r="U71" t="s">
        <v>69</v>
      </c>
      <c r="V71" s="74">
        <v>13.6</v>
      </c>
      <c r="W71" s="74">
        <v>40.67</v>
      </c>
      <c r="X71" s="74">
        <v>13.6</v>
      </c>
      <c r="Y71" s="74">
        <v>40.67</v>
      </c>
      <c r="Z71" s="74">
        <v>49.17</v>
      </c>
      <c r="AA71" s="74">
        <v>2.42</v>
      </c>
      <c r="AB71" s="74">
        <v>13.84</v>
      </c>
      <c r="AC71" s="74">
        <v>11.49</v>
      </c>
      <c r="AD71" s="74">
        <v>11.96</v>
      </c>
      <c r="AE71" s="74">
        <v>5.6</v>
      </c>
      <c r="AF71" s="74">
        <v>0.23</v>
      </c>
      <c r="AG71" s="74">
        <v>0.57999999999999996</v>
      </c>
      <c r="AH71" s="74">
        <v>2.83</v>
      </c>
      <c r="AI71" s="74">
        <v>0.51</v>
      </c>
      <c r="AJ71" s="74">
        <v>0.13289999999999999</v>
      </c>
      <c r="AK71" s="74">
        <v>3.3E-3</v>
      </c>
    </row>
    <row r="72" spans="1:37">
      <c r="A72">
        <v>2012</v>
      </c>
      <c r="B72" t="s">
        <v>2180</v>
      </c>
      <c r="C72" t="s">
        <v>2448</v>
      </c>
      <c r="D72" t="s">
        <v>2181</v>
      </c>
      <c r="F72" t="s">
        <v>2182</v>
      </c>
      <c r="I72" t="s">
        <v>920</v>
      </c>
      <c r="J72" t="s">
        <v>921</v>
      </c>
      <c r="K72" t="s">
        <v>922</v>
      </c>
      <c r="L72" t="s">
        <v>2183</v>
      </c>
      <c r="P72">
        <v>11</v>
      </c>
      <c r="Q72">
        <v>2010</v>
      </c>
      <c r="R72" t="s">
        <v>924</v>
      </c>
      <c r="S72" t="s">
        <v>925</v>
      </c>
      <c r="U72" t="s">
        <v>69</v>
      </c>
      <c r="V72" s="74">
        <v>13.6</v>
      </c>
      <c r="W72" s="74">
        <v>40.67</v>
      </c>
      <c r="X72" s="74">
        <v>13.6</v>
      </c>
      <c r="Y72" s="74">
        <v>40.67</v>
      </c>
      <c r="Z72" s="74">
        <v>49.28</v>
      </c>
      <c r="AA72" s="74">
        <v>2.5</v>
      </c>
      <c r="AB72" s="74">
        <v>13.75</v>
      </c>
      <c r="AC72" s="74">
        <v>12.13</v>
      </c>
      <c r="AD72" s="74">
        <v>11.75</v>
      </c>
      <c r="AE72" s="74">
        <v>5.4</v>
      </c>
      <c r="AF72" s="74">
        <v>0.23</v>
      </c>
      <c r="AG72" s="74">
        <v>0.59</v>
      </c>
      <c r="AH72" s="74">
        <v>2.94</v>
      </c>
      <c r="AI72" s="74">
        <v>0.39</v>
      </c>
      <c r="AJ72" s="74">
        <v>9.0999999999999998E-2</v>
      </c>
      <c r="AK72" s="74">
        <v>1.2999999999999999E-2</v>
      </c>
    </row>
    <row r="73" spans="1:37">
      <c r="A73">
        <v>2012</v>
      </c>
      <c r="B73" t="s">
        <v>2180</v>
      </c>
      <c r="C73" t="s">
        <v>2449</v>
      </c>
      <c r="D73" t="s">
        <v>2181</v>
      </c>
      <c r="F73" t="s">
        <v>2182</v>
      </c>
      <c r="I73" t="s">
        <v>920</v>
      </c>
      <c r="J73" t="s">
        <v>921</v>
      </c>
      <c r="K73" t="s">
        <v>922</v>
      </c>
      <c r="L73" t="s">
        <v>2183</v>
      </c>
      <c r="P73">
        <v>11</v>
      </c>
      <c r="Q73">
        <v>2010</v>
      </c>
      <c r="R73" t="s">
        <v>924</v>
      </c>
      <c r="S73" t="s">
        <v>925</v>
      </c>
      <c r="U73" t="s">
        <v>69</v>
      </c>
      <c r="V73" s="74">
        <v>13.6</v>
      </c>
      <c r="W73" s="74">
        <v>40.67</v>
      </c>
      <c r="X73" s="74">
        <v>13.6</v>
      </c>
      <c r="Y73" s="74">
        <v>40.67</v>
      </c>
      <c r="Z73" s="74">
        <v>49.29</v>
      </c>
      <c r="AA73" s="74">
        <v>2.38</v>
      </c>
      <c r="AB73" s="74">
        <v>13.94</v>
      </c>
      <c r="AC73" s="74">
        <v>11.3</v>
      </c>
      <c r="AD73" s="74">
        <v>11.74</v>
      </c>
      <c r="AE73" s="74">
        <v>6.15</v>
      </c>
      <c r="AF73" s="74">
        <v>0.21</v>
      </c>
      <c r="AG73" s="74">
        <v>0.55000000000000004</v>
      </c>
      <c r="AH73" s="74">
        <v>2.71</v>
      </c>
      <c r="AI73" s="74">
        <v>0.39</v>
      </c>
      <c r="AJ73" s="74">
        <v>8.6699999999999999E-2</v>
      </c>
      <c r="AK73" s="74">
        <v>1.9400000000000001E-2</v>
      </c>
    </row>
    <row r="74" spans="1:37">
      <c r="A74">
        <v>2012</v>
      </c>
      <c r="B74" t="s">
        <v>2180</v>
      </c>
      <c r="C74" t="s">
        <v>2450</v>
      </c>
      <c r="D74" t="s">
        <v>2181</v>
      </c>
      <c r="F74" t="s">
        <v>2182</v>
      </c>
      <c r="I74" t="s">
        <v>920</v>
      </c>
      <c r="J74" t="s">
        <v>921</v>
      </c>
      <c r="K74" t="s">
        <v>922</v>
      </c>
      <c r="L74" t="s">
        <v>2183</v>
      </c>
      <c r="P74">
        <v>11</v>
      </c>
      <c r="Q74">
        <v>2010</v>
      </c>
      <c r="R74" t="s">
        <v>924</v>
      </c>
      <c r="S74" t="s">
        <v>925</v>
      </c>
      <c r="U74" t="s">
        <v>69</v>
      </c>
      <c r="V74" s="74">
        <v>13.6</v>
      </c>
      <c r="W74" s="74">
        <v>40.67</v>
      </c>
      <c r="X74" s="74">
        <v>13.6</v>
      </c>
      <c r="Y74" s="74">
        <v>40.67</v>
      </c>
      <c r="Z74" s="74">
        <v>49.32</v>
      </c>
      <c r="AA74" s="74">
        <v>2.42</v>
      </c>
      <c r="AB74" s="74">
        <v>13.84</v>
      </c>
      <c r="AC74" s="74">
        <v>11.8</v>
      </c>
      <c r="AD74" s="74">
        <v>12.43</v>
      </c>
      <c r="AE74" s="74">
        <v>4.79</v>
      </c>
      <c r="AF74" s="74">
        <v>0.21</v>
      </c>
      <c r="AG74" s="74">
        <v>0.55000000000000004</v>
      </c>
      <c r="AH74" s="74">
        <v>2.77</v>
      </c>
      <c r="AI74" s="74">
        <v>0.36</v>
      </c>
      <c r="AJ74" s="74">
        <v>0.1118</v>
      </c>
      <c r="AK74" s="74">
        <v>8.2000000000000007E-3</v>
      </c>
    </row>
    <row r="75" spans="1:37">
      <c r="A75">
        <v>2012</v>
      </c>
      <c r="B75" t="s">
        <v>2180</v>
      </c>
      <c r="C75" t="s">
        <v>2451</v>
      </c>
      <c r="D75" t="s">
        <v>2181</v>
      </c>
      <c r="F75" t="s">
        <v>2182</v>
      </c>
      <c r="I75" t="s">
        <v>920</v>
      </c>
      <c r="J75" t="s">
        <v>921</v>
      </c>
      <c r="K75" t="s">
        <v>922</v>
      </c>
      <c r="L75" t="s">
        <v>2183</v>
      </c>
      <c r="P75">
        <v>11</v>
      </c>
      <c r="Q75">
        <v>2010</v>
      </c>
      <c r="R75" t="s">
        <v>924</v>
      </c>
      <c r="S75" t="s">
        <v>925</v>
      </c>
      <c r="U75" t="s">
        <v>69</v>
      </c>
      <c r="V75" s="74">
        <v>13.6</v>
      </c>
      <c r="W75" s="74">
        <v>40.67</v>
      </c>
      <c r="X75" s="74">
        <v>13.6</v>
      </c>
      <c r="Y75" s="74">
        <v>40.67</v>
      </c>
      <c r="Z75" s="74">
        <v>49.88</v>
      </c>
      <c r="AA75" s="74">
        <v>2.2999999999999998</v>
      </c>
      <c r="AB75" s="74">
        <v>14.18</v>
      </c>
      <c r="AC75" s="74">
        <v>10.94</v>
      </c>
      <c r="AD75" s="74">
        <v>11.75</v>
      </c>
      <c r="AE75" s="74">
        <v>6.02</v>
      </c>
      <c r="AF75" s="74">
        <v>0.22</v>
      </c>
      <c r="AG75" s="74">
        <v>0.56999999999999995</v>
      </c>
      <c r="AH75" s="74">
        <v>2.86</v>
      </c>
      <c r="AI75" s="74">
        <v>0.38</v>
      </c>
      <c r="AJ75" s="74">
        <v>0.17</v>
      </c>
      <c r="AK75" s="74">
        <v>1.3599999999999999E-2</v>
      </c>
    </row>
    <row r="76" spans="1:37">
      <c r="A76">
        <v>2018</v>
      </c>
      <c r="B76" t="s">
        <v>2184</v>
      </c>
      <c r="C76" t="s">
        <v>2453</v>
      </c>
      <c r="D76" t="s">
        <v>2185</v>
      </c>
      <c r="F76" t="s">
        <v>2186</v>
      </c>
      <c r="I76" t="s">
        <v>920</v>
      </c>
      <c r="J76" t="s">
        <v>921</v>
      </c>
      <c r="K76" t="s">
        <v>922</v>
      </c>
      <c r="L76" t="s">
        <v>923</v>
      </c>
      <c r="Q76">
        <v>2011</v>
      </c>
      <c r="R76" t="s">
        <v>924</v>
      </c>
      <c r="S76" t="s">
        <v>925</v>
      </c>
      <c r="V76" s="74">
        <v>13.37</v>
      </c>
      <c r="W76" s="74">
        <v>41.7</v>
      </c>
      <c r="X76" s="74">
        <v>13.37</v>
      </c>
      <c r="Y76" s="74">
        <v>41.7</v>
      </c>
      <c r="Z76" s="74">
        <v>44.4076515416739</v>
      </c>
      <c r="AA76" s="74">
        <v>5.4259778848015401</v>
      </c>
      <c r="AB76" s="74">
        <v>13.502649791196699</v>
      </c>
      <c r="AC76" s="74">
        <v>14.3101765424012</v>
      </c>
      <c r="AD76" s="74">
        <v>9.3157489785538896</v>
      </c>
      <c r="AE76" s="74">
        <v>5.6785682400230302</v>
      </c>
      <c r="AF76" s="74">
        <v>0.18357440431108901</v>
      </c>
      <c r="AG76" s="74">
        <v>1.30939710353697</v>
      </c>
      <c r="AH76" s="74">
        <v>4.5413097582335098</v>
      </c>
      <c r="AI76" s="74">
        <v>0.57851015828527497</v>
      </c>
      <c r="AJ76" s="74">
        <v>0.55999836472959597</v>
      </c>
      <c r="AK76" s="74">
        <v>9.9609939637878203E-2</v>
      </c>
    </row>
    <row r="77" spans="1:37">
      <c r="A77">
        <v>2018</v>
      </c>
      <c r="B77" t="s">
        <v>2184</v>
      </c>
      <c r="C77" t="s">
        <v>2454</v>
      </c>
      <c r="D77" t="s">
        <v>2187</v>
      </c>
      <c r="F77" t="s">
        <v>2186</v>
      </c>
      <c r="I77" t="s">
        <v>920</v>
      </c>
      <c r="J77" t="s">
        <v>921</v>
      </c>
      <c r="K77" t="s">
        <v>922</v>
      </c>
      <c r="L77" t="s">
        <v>923</v>
      </c>
      <c r="Q77">
        <v>2011</v>
      </c>
      <c r="R77" t="s">
        <v>924</v>
      </c>
      <c r="S77" t="s">
        <v>925</v>
      </c>
      <c r="V77" s="74">
        <v>13.37</v>
      </c>
      <c r="W77" s="74">
        <v>41.7</v>
      </c>
      <c r="X77" s="74">
        <v>13.37</v>
      </c>
      <c r="Y77" s="74">
        <v>41.7</v>
      </c>
      <c r="Z77" s="74">
        <v>44.800175996206796</v>
      </c>
      <c r="AA77" s="74">
        <v>5.4653251308921602</v>
      </c>
      <c r="AB77" s="74">
        <v>12.4157689386786</v>
      </c>
      <c r="AC77" s="74">
        <v>14.9131671682693</v>
      </c>
      <c r="AD77" s="74">
        <v>10.950540244064101</v>
      </c>
      <c r="AE77" s="74">
        <v>5.2043444543113004</v>
      </c>
      <c r="AF77" s="74">
        <v>0.24410432797978099</v>
      </c>
      <c r="AG77" s="74">
        <v>1.46432460451081</v>
      </c>
      <c r="AH77" s="74">
        <v>3.4171592283490502</v>
      </c>
      <c r="AI77" s="74">
        <v>0.59720174067481302</v>
      </c>
      <c r="AJ77" s="74">
        <v>0.42642973348994201</v>
      </c>
      <c r="AK77" s="74">
        <v>3.70005789044771E-3</v>
      </c>
    </row>
    <row r="78" spans="1:37">
      <c r="A78">
        <v>2018</v>
      </c>
      <c r="B78" t="s">
        <v>2184</v>
      </c>
      <c r="C78" t="s">
        <v>2455</v>
      </c>
      <c r="D78" t="s">
        <v>2188</v>
      </c>
      <c r="F78" t="s">
        <v>2186</v>
      </c>
      <c r="I78" t="s">
        <v>920</v>
      </c>
      <c r="J78" t="s">
        <v>921</v>
      </c>
      <c r="K78" t="s">
        <v>922</v>
      </c>
      <c r="L78" t="s">
        <v>923</v>
      </c>
      <c r="Q78">
        <v>2011</v>
      </c>
      <c r="R78" t="s">
        <v>924</v>
      </c>
      <c r="S78" t="s">
        <v>925</v>
      </c>
      <c r="V78" s="74">
        <v>13.37</v>
      </c>
      <c r="W78" s="74">
        <v>41.7</v>
      </c>
      <c r="X78" s="74">
        <v>13.37</v>
      </c>
      <c r="Y78" s="74">
        <v>41.7</v>
      </c>
      <c r="Z78" s="74">
        <v>44.800402759276302</v>
      </c>
      <c r="AA78" s="74">
        <v>5.3613680473471499</v>
      </c>
      <c r="AB78" s="74">
        <v>14.416989270176</v>
      </c>
      <c r="AC78" s="74">
        <v>13.995155214502701</v>
      </c>
      <c r="AD78" s="74">
        <v>9.5621973311986306</v>
      </c>
      <c r="AE78" s="74">
        <v>5.4695626976532798</v>
      </c>
      <c r="AF78" s="74">
        <v>0.18282602758859401</v>
      </c>
      <c r="AG78" s="74">
        <v>1.22443406276124</v>
      </c>
      <c r="AH78" s="74">
        <v>3.7196862146673602</v>
      </c>
      <c r="AI78" s="74">
        <v>0.64593665505502496</v>
      </c>
      <c r="AJ78" s="74">
        <v>0.66433929896127197</v>
      </c>
      <c r="AK78" s="74">
        <v>1.98011422894535E-2</v>
      </c>
    </row>
    <row r="79" spans="1:37">
      <c r="A79">
        <v>2018</v>
      </c>
      <c r="B79" t="s">
        <v>2184</v>
      </c>
      <c r="C79" t="s">
        <v>2456</v>
      </c>
      <c r="D79" t="s">
        <v>2189</v>
      </c>
      <c r="F79" t="s">
        <v>2186</v>
      </c>
      <c r="I79" t="s">
        <v>920</v>
      </c>
      <c r="J79" t="s">
        <v>921</v>
      </c>
      <c r="K79" t="s">
        <v>922</v>
      </c>
      <c r="L79" t="s">
        <v>923</v>
      </c>
      <c r="Q79">
        <v>2011</v>
      </c>
      <c r="R79" t="s">
        <v>924</v>
      </c>
      <c r="S79" t="s">
        <v>925</v>
      </c>
      <c r="V79" s="74">
        <v>13.37</v>
      </c>
      <c r="W79" s="74">
        <v>41.7</v>
      </c>
      <c r="X79" s="74">
        <v>13.37</v>
      </c>
      <c r="Y79" s="74">
        <v>41.7</v>
      </c>
      <c r="Z79" s="74">
        <v>45.176134329228198</v>
      </c>
      <c r="AA79" s="74">
        <v>5.1402871108224497</v>
      </c>
      <c r="AB79" s="74">
        <v>14.0295437702447</v>
      </c>
      <c r="AC79" s="74">
        <v>14.1387299842622</v>
      </c>
      <c r="AD79" s="74">
        <v>9.4483025655117299</v>
      </c>
      <c r="AE79" s="74">
        <v>5.4040410348646502</v>
      </c>
      <c r="AF79" s="74">
        <v>0.17965243602874401</v>
      </c>
      <c r="AG79" s="74">
        <v>1.2387274861982001</v>
      </c>
      <c r="AH79" s="74">
        <v>3.7987226566077998</v>
      </c>
      <c r="AI79" s="74">
        <v>0.64377191010300405</v>
      </c>
      <c r="AJ79" s="74">
        <v>1.38475304683394</v>
      </c>
      <c r="AK79" s="74">
        <v>9.3397365622075304E-2</v>
      </c>
    </row>
    <row r="80" spans="1:37">
      <c r="A80">
        <v>2018</v>
      </c>
      <c r="B80" t="s">
        <v>2184</v>
      </c>
      <c r="C80" t="s">
        <v>2457</v>
      </c>
      <c r="D80" t="s">
        <v>2190</v>
      </c>
      <c r="F80" t="s">
        <v>2186</v>
      </c>
      <c r="I80" t="s">
        <v>920</v>
      </c>
      <c r="J80" t="s">
        <v>921</v>
      </c>
      <c r="K80" t="s">
        <v>922</v>
      </c>
      <c r="L80" t="s">
        <v>923</v>
      </c>
      <c r="Q80">
        <v>2011</v>
      </c>
      <c r="R80" t="s">
        <v>924</v>
      </c>
      <c r="S80" t="s">
        <v>925</v>
      </c>
      <c r="V80" s="74">
        <v>13.37</v>
      </c>
      <c r="W80" s="74">
        <v>41.7</v>
      </c>
      <c r="X80" s="74">
        <v>13.37</v>
      </c>
      <c r="Y80" s="74">
        <v>41.7</v>
      </c>
      <c r="Z80" s="74">
        <v>45.300531805252099</v>
      </c>
      <c r="AA80" s="74">
        <v>5.4453353671105296</v>
      </c>
      <c r="AB80" s="74">
        <v>13.5009481799068</v>
      </c>
      <c r="AC80" s="74">
        <v>14.527146802984699</v>
      </c>
      <c r="AD80" s="74">
        <v>8.9910129034917805</v>
      </c>
      <c r="AE80" s="74">
        <v>6.0147586263758903</v>
      </c>
      <c r="AF80" s="74">
        <v>0.12305726182133001</v>
      </c>
      <c r="AG80" s="74">
        <v>1.53368099929917</v>
      </c>
      <c r="AH80" s="74">
        <v>3.48992043533825</v>
      </c>
      <c r="AI80" s="74">
        <v>0.59168487446922502</v>
      </c>
      <c r="AJ80" s="74">
        <v>1.27937290240084</v>
      </c>
      <c r="AK80" s="74">
        <v>0.29037736047393603</v>
      </c>
    </row>
    <row r="81" spans="1:37">
      <c r="A81">
        <v>2018</v>
      </c>
      <c r="B81" t="s">
        <v>2184</v>
      </c>
      <c r="C81" t="s">
        <v>2458</v>
      </c>
      <c r="D81" t="s">
        <v>2191</v>
      </c>
      <c r="F81" t="s">
        <v>2186</v>
      </c>
      <c r="I81" t="s">
        <v>920</v>
      </c>
      <c r="J81" t="s">
        <v>921</v>
      </c>
      <c r="K81" t="s">
        <v>922</v>
      </c>
      <c r="L81" t="s">
        <v>923</v>
      </c>
      <c r="Q81">
        <v>2011</v>
      </c>
      <c r="R81" t="s">
        <v>924</v>
      </c>
      <c r="S81" t="s">
        <v>925</v>
      </c>
      <c r="V81" s="74">
        <v>13.37</v>
      </c>
      <c r="W81" s="74">
        <v>41.7</v>
      </c>
      <c r="X81" s="74">
        <v>13.37</v>
      </c>
      <c r="Y81" s="74">
        <v>41.7</v>
      </c>
      <c r="Z81" s="74">
        <v>45.378986275347998</v>
      </c>
      <c r="AA81" s="74">
        <v>4.8211245175763899</v>
      </c>
      <c r="AB81" s="74">
        <v>14.1498683441355</v>
      </c>
      <c r="AC81" s="74">
        <v>13.602126897685901</v>
      </c>
      <c r="AD81" s="74">
        <v>9.6897900137419892</v>
      </c>
      <c r="AE81" s="74">
        <v>5.4950637977488404</v>
      </c>
      <c r="AF81" s="74">
        <v>0.25219162891103603</v>
      </c>
      <c r="AG81" s="74">
        <v>1.21566158984786</v>
      </c>
      <c r="AH81" s="74">
        <v>3.7742027959400399</v>
      </c>
      <c r="AI81" s="74">
        <v>0.781467587968664</v>
      </c>
      <c r="AJ81" s="74">
        <v>1.3536367789356201</v>
      </c>
      <c r="AK81" s="74">
        <v>8.4874958869671002E-2</v>
      </c>
    </row>
    <row r="82" spans="1:37">
      <c r="A82">
        <v>2018</v>
      </c>
      <c r="B82" t="s">
        <v>2184</v>
      </c>
      <c r="C82" t="s">
        <v>2459</v>
      </c>
      <c r="D82" t="s">
        <v>2192</v>
      </c>
      <c r="F82" t="s">
        <v>2186</v>
      </c>
      <c r="I82" t="s">
        <v>920</v>
      </c>
      <c r="J82" t="s">
        <v>921</v>
      </c>
      <c r="K82" t="s">
        <v>922</v>
      </c>
      <c r="L82" t="s">
        <v>923</v>
      </c>
      <c r="Q82">
        <v>2011</v>
      </c>
      <c r="R82" t="s">
        <v>924</v>
      </c>
      <c r="S82" t="s">
        <v>925</v>
      </c>
      <c r="V82" s="74">
        <v>13.37</v>
      </c>
      <c r="W82" s="74">
        <v>41.7</v>
      </c>
      <c r="X82" s="74">
        <v>13.37</v>
      </c>
      <c r="Y82" s="74">
        <v>41.7</v>
      </c>
      <c r="Z82" s="74">
        <v>45.4195743187191</v>
      </c>
      <c r="AA82" s="74">
        <v>4.8000620389804798</v>
      </c>
      <c r="AB82" s="74">
        <v>12.3856538939154</v>
      </c>
      <c r="AC82" s="74">
        <v>13.50623297882</v>
      </c>
      <c r="AD82" s="74">
        <v>11.1501802497681</v>
      </c>
      <c r="AE82" s="74">
        <v>6.8211246810043402</v>
      </c>
      <c r="AF82" s="74">
        <v>0.30509301255371002</v>
      </c>
      <c r="AG82" s="74">
        <v>1.4419981449528501</v>
      </c>
      <c r="AH82" s="74">
        <v>3.1867424331320802</v>
      </c>
      <c r="AI82" s="74">
        <v>0.58426842470988105</v>
      </c>
      <c r="AJ82" s="74">
        <v>0.72215884760705995</v>
      </c>
      <c r="AK82" s="74">
        <v>9.3554257845414497E-3</v>
      </c>
    </row>
    <row r="83" spans="1:37">
      <c r="A83">
        <v>2018</v>
      </c>
      <c r="B83" t="s">
        <v>2184</v>
      </c>
      <c r="C83" t="s">
        <v>2460</v>
      </c>
      <c r="D83" t="s">
        <v>2193</v>
      </c>
      <c r="F83" t="s">
        <v>2186</v>
      </c>
      <c r="I83" t="s">
        <v>920</v>
      </c>
      <c r="J83" t="s">
        <v>921</v>
      </c>
      <c r="K83" t="s">
        <v>922</v>
      </c>
      <c r="L83" t="s">
        <v>923</v>
      </c>
      <c r="Q83">
        <v>2011</v>
      </c>
      <c r="R83" t="s">
        <v>924</v>
      </c>
      <c r="S83" t="s">
        <v>925</v>
      </c>
      <c r="V83" s="74">
        <v>13.37</v>
      </c>
      <c r="W83" s="74">
        <v>41.7</v>
      </c>
      <c r="X83" s="74">
        <v>13.37</v>
      </c>
      <c r="Y83" s="74">
        <v>41.7</v>
      </c>
      <c r="Z83" s="74">
        <v>45.472966376482901</v>
      </c>
      <c r="AA83" s="74">
        <v>4.3682322467538697</v>
      </c>
      <c r="AB83" s="74">
        <v>13.212087599367701</v>
      </c>
      <c r="AC83" s="74">
        <v>13.6181787590436</v>
      </c>
      <c r="AD83" s="74">
        <v>9.9346930636306396</v>
      </c>
      <c r="AE83" s="74">
        <v>7.3480689378690904</v>
      </c>
      <c r="AF83" s="74">
        <v>0.177496110456795</v>
      </c>
      <c r="AG83" s="74">
        <v>1.3987815188017101</v>
      </c>
      <c r="AH83" s="74">
        <v>3.1450773650396</v>
      </c>
      <c r="AI83" s="74">
        <v>0.63655568226430603</v>
      </c>
      <c r="AJ83" s="74">
        <v>1.2362770940563099</v>
      </c>
      <c r="AK83" s="74">
        <v>1.9437859468488399E-2</v>
      </c>
    </row>
    <row r="84" spans="1:37">
      <c r="A84">
        <v>2018</v>
      </c>
      <c r="B84" t="s">
        <v>2184</v>
      </c>
      <c r="C84" t="s">
        <v>2461</v>
      </c>
      <c r="D84" t="s">
        <v>2194</v>
      </c>
      <c r="F84" t="s">
        <v>2186</v>
      </c>
      <c r="I84" t="s">
        <v>920</v>
      </c>
      <c r="J84" t="s">
        <v>921</v>
      </c>
      <c r="K84" t="s">
        <v>922</v>
      </c>
      <c r="L84" t="s">
        <v>923</v>
      </c>
      <c r="Q84">
        <v>2011</v>
      </c>
      <c r="R84" t="s">
        <v>924</v>
      </c>
      <c r="S84" t="s">
        <v>925</v>
      </c>
      <c r="V84" s="74">
        <v>13.37</v>
      </c>
      <c r="W84" s="74">
        <v>41.7</v>
      </c>
      <c r="X84" s="74">
        <v>13.37</v>
      </c>
      <c r="Y84" s="74">
        <v>41.7</v>
      </c>
      <c r="Z84" s="74">
        <v>45.519124940837003</v>
      </c>
      <c r="AA84" s="74">
        <v>4.7560288830541397</v>
      </c>
      <c r="AB84" s="74">
        <v>13.296820293783</v>
      </c>
      <c r="AC84" s="74">
        <v>13.8996824786517</v>
      </c>
      <c r="AD84" s="74">
        <v>9.9394943689328503</v>
      </c>
      <c r="AE84" s="74">
        <v>7.1090720833015499</v>
      </c>
      <c r="AF84" s="74">
        <v>0.113572130840946</v>
      </c>
      <c r="AG84" s="74">
        <v>1.1229744823169101</v>
      </c>
      <c r="AH84" s="74">
        <v>3.1569291015263801</v>
      </c>
      <c r="AI84" s="74">
        <v>0.51175372296131805</v>
      </c>
      <c r="AJ84" s="74">
        <v>1.2035209585340201</v>
      </c>
      <c r="AK84" s="74">
        <v>0.162186854626692</v>
      </c>
    </row>
    <row r="85" spans="1:37">
      <c r="A85">
        <v>2018</v>
      </c>
      <c r="B85" t="s">
        <v>2184</v>
      </c>
      <c r="C85" t="s">
        <v>2462</v>
      </c>
      <c r="D85" t="s">
        <v>2195</v>
      </c>
      <c r="F85" t="s">
        <v>2186</v>
      </c>
      <c r="I85" t="s">
        <v>920</v>
      </c>
      <c r="J85" t="s">
        <v>921</v>
      </c>
      <c r="K85" t="s">
        <v>922</v>
      </c>
      <c r="L85" t="s">
        <v>923</v>
      </c>
      <c r="Q85">
        <v>2011</v>
      </c>
      <c r="R85" t="s">
        <v>924</v>
      </c>
      <c r="S85" t="s">
        <v>925</v>
      </c>
      <c r="V85" s="74">
        <v>13.37</v>
      </c>
      <c r="W85" s="74">
        <v>41.7</v>
      </c>
      <c r="X85" s="74">
        <v>13.37</v>
      </c>
      <c r="Y85" s="74">
        <v>41.7</v>
      </c>
      <c r="Z85" s="74">
        <v>45.6173500873414</v>
      </c>
      <c r="AA85" s="74">
        <v>4.8598617412402296</v>
      </c>
      <c r="AB85" s="74">
        <v>14.395756151590099</v>
      </c>
      <c r="AC85" s="74">
        <v>14.042872678517201</v>
      </c>
      <c r="AD85" s="74">
        <v>9.3386977785729108</v>
      </c>
      <c r="AE85" s="74">
        <v>5.5306519147772804</v>
      </c>
      <c r="AF85" s="74">
        <v>0.14282182148578901</v>
      </c>
      <c r="AG85" s="74">
        <v>1.27444102494005</v>
      </c>
      <c r="AH85" s="74">
        <v>3.3770677001565899</v>
      </c>
      <c r="AI85" s="74">
        <v>0.48404637035577802</v>
      </c>
      <c r="AJ85" s="74">
        <v>0.540796475490392</v>
      </c>
      <c r="AK85" s="74">
        <v>0.11388533977499901</v>
      </c>
    </row>
    <row r="86" spans="1:37">
      <c r="A86">
        <v>2018</v>
      </c>
      <c r="B86" t="s">
        <v>2184</v>
      </c>
      <c r="C86" t="s">
        <v>2463</v>
      </c>
      <c r="D86" t="s">
        <v>2196</v>
      </c>
      <c r="F86" t="s">
        <v>2186</v>
      </c>
      <c r="I86" t="s">
        <v>920</v>
      </c>
      <c r="J86" t="s">
        <v>921</v>
      </c>
      <c r="K86" t="s">
        <v>922</v>
      </c>
      <c r="L86" t="s">
        <v>923</v>
      </c>
      <c r="Q86">
        <v>2011</v>
      </c>
      <c r="R86" t="s">
        <v>924</v>
      </c>
      <c r="S86" t="s">
        <v>925</v>
      </c>
      <c r="V86" s="74">
        <v>13.37</v>
      </c>
      <c r="W86" s="74">
        <v>41.7</v>
      </c>
      <c r="X86" s="74">
        <v>13.37</v>
      </c>
      <c r="Y86" s="74">
        <v>41.7</v>
      </c>
      <c r="Z86" s="74">
        <v>45.627742585763698</v>
      </c>
      <c r="AA86" s="74">
        <v>5.1266759324408602</v>
      </c>
      <c r="AB86" s="74">
        <v>14.207270807398899</v>
      </c>
      <c r="AC86" s="74">
        <v>13.881198614014499</v>
      </c>
      <c r="AD86" s="74">
        <v>8.7957795453779504</v>
      </c>
      <c r="AE86" s="74">
        <v>5.9683568024296596</v>
      </c>
      <c r="AF86" s="74">
        <v>0.239984232525318</v>
      </c>
      <c r="AG86" s="74">
        <v>1.2218771668789099</v>
      </c>
      <c r="AH86" s="74">
        <v>4.0152936334736102</v>
      </c>
      <c r="AI86" s="74">
        <v>0.57780033516095797</v>
      </c>
      <c r="AJ86" s="74">
        <v>1.0507225334476</v>
      </c>
      <c r="AK86" s="74">
        <v>2.5154748298613E-2</v>
      </c>
    </row>
    <row r="87" spans="1:37">
      <c r="A87">
        <v>2018</v>
      </c>
      <c r="B87" t="s">
        <v>2184</v>
      </c>
      <c r="C87" t="s">
        <v>2464</v>
      </c>
      <c r="D87" t="s">
        <v>2197</v>
      </c>
      <c r="F87" t="s">
        <v>2186</v>
      </c>
      <c r="I87" t="s">
        <v>920</v>
      </c>
      <c r="J87" t="s">
        <v>921</v>
      </c>
      <c r="K87" t="s">
        <v>922</v>
      </c>
      <c r="L87" t="s">
        <v>923</v>
      </c>
      <c r="Q87">
        <v>2011</v>
      </c>
      <c r="R87" t="s">
        <v>924</v>
      </c>
      <c r="S87" t="s">
        <v>925</v>
      </c>
      <c r="V87" s="74">
        <v>13.37</v>
      </c>
      <c r="W87" s="74">
        <v>41.7</v>
      </c>
      <c r="X87" s="74">
        <v>13.37</v>
      </c>
      <c r="Y87" s="74">
        <v>41.7</v>
      </c>
      <c r="Z87" s="74">
        <v>45.724996251312</v>
      </c>
      <c r="AA87" s="74">
        <v>4.5048233118408598</v>
      </c>
      <c r="AB87" s="74">
        <v>13.790173439296201</v>
      </c>
      <c r="AC87" s="74">
        <v>14.9001849352727</v>
      </c>
      <c r="AD87" s="74">
        <v>9.1193082421152596</v>
      </c>
      <c r="AE87" s="74">
        <v>5.9798070675263704</v>
      </c>
      <c r="AF87" s="74">
        <v>0.23961613435297599</v>
      </c>
      <c r="AG87" s="74">
        <v>1.35822462138252</v>
      </c>
      <c r="AH87" s="74">
        <v>3.2286699655120699</v>
      </c>
      <c r="AI87" s="74">
        <v>0.42645074224021601</v>
      </c>
      <c r="AJ87" s="74">
        <v>1.39322995335345</v>
      </c>
      <c r="AK87" s="74">
        <v>8.664628486073421E-2</v>
      </c>
    </row>
    <row r="88" spans="1:37">
      <c r="A88">
        <v>2018</v>
      </c>
      <c r="B88" t="s">
        <v>2184</v>
      </c>
      <c r="C88" t="s">
        <v>2465</v>
      </c>
      <c r="D88" t="s">
        <v>2198</v>
      </c>
      <c r="F88" t="s">
        <v>2186</v>
      </c>
      <c r="I88" t="s">
        <v>920</v>
      </c>
      <c r="J88" t="s">
        <v>921</v>
      </c>
      <c r="K88" t="s">
        <v>922</v>
      </c>
      <c r="L88" t="s">
        <v>923</v>
      </c>
      <c r="Q88">
        <v>2011</v>
      </c>
      <c r="R88" t="s">
        <v>924</v>
      </c>
      <c r="S88" t="s">
        <v>925</v>
      </c>
      <c r="V88" s="74">
        <v>13.37</v>
      </c>
      <c r="W88" s="74">
        <v>41.7</v>
      </c>
      <c r="X88" s="74">
        <v>13.37</v>
      </c>
      <c r="Y88" s="74">
        <v>41.7</v>
      </c>
      <c r="Z88" s="74">
        <v>45.726596486399202</v>
      </c>
      <c r="AA88" s="74">
        <v>4.9917174061972203</v>
      </c>
      <c r="AB88" s="74">
        <v>13.442594086116699</v>
      </c>
      <c r="AC88" s="74">
        <v>14.072314076766499</v>
      </c>
      <c r="AD88" s="74">
        <v>9.0245361089720202</v>
      </c>
      <c r="AE88" s="74">
        <v>6.1420720347858797</v>
      </c>
      <c r="AF88" s="74">
        <v>0.35903045586141502</v>
      </c>
      <c r="AG88" s="74">
        <v>1.3937222290246001</v>
      </c>
      <c r="AH88" s="74">
        <v>3.5272617249045499</v>
      </c>
      <c r="AI88" s="74">
        <v>0.83979530811552505</v>
      </c>
      <c r="AJ88" s="74">
        <v>1.04162056197432</v>
      </c>
      <c r="AK88" s="74">
        <v>0.25421580099468699</v>
      </c>
    </row>
    <row r="89" spans="1:37">
      <c r="A89">
        <v>2018</v>
      </c>
      <c r="B89" t="s">
        <v>2184</v>
      </c>
      <c r="C89" t="s">
        <v>2466</v>
      </c>
      <c r="D89" t="s">
        <v>2199</v>
      </c>
      <c r="F89" t="s">
        <v>2186</v>
      </c>
      <c r="I89" t="s">
        <v>920</v>
      </c>
      <c r="J89" t="s">
        <v>921</v>
      </c>
      <c r="K89" t="s">
        <v>922</v>
      </c>
      <c r="L89" t="s">
        <v>923</v>
      </c>
      <c r="Q89">
        <v>2011</v>
      </c>
      <c r="R89" t="s">
        <v>924</v>
      </c>
      <c r="S89" t="s">
        <v>925</v>
      </c>
      <c r="V89" s="74">
        <v>13.37</v>
      </c>
      <c r="W89" s="74">
        <v>41.7</v>
      </c>
      <c r="X89" s="74">
        <v>13.37</v>
      </c>
      <c r="Y89" s="74">
        <v>41.7</v>
      </c>
      <c r="Z89" s="74">
        <v>45.740103678510202</v>
      </c>
      <c r="AA89" s="74">
        <v>5.3027435691174301</v>
      </c>
      <c r="AB89" s="74">
        <v>13.722800732518101</v>
      </c>
      <c r="AC89" s="74">
        <v>14.3052938875646</v>
      </c>
      <c r="AD89" s="74">
        <v>9.2930061812802993</v>
      </c>
      <c r="AE89" s="74">
        <v>5.5763308518949204</v>
      </c>
      <c r="AF89" s="74">
        <v>0.34454074763655401</v>
      </c>
      <c r="AG89" s="74">
        <v>1.22771634217493</v>
      </c>
      <c r="AH89" s="74">
        <v>3.0864230070563399</v>
      </c>
      <c r="AI89" s="74">
        <v>0.58481258480414999</v>
      </c>
      <c r="AJ89" s="74">
        <v>1.4195123596800301</v>
      </c>
      <c r="AK89" s="74">
        <v>0.179808465154739</v>
      </c>
    </row>
    <row r="90" spans="1:37">
      <c r="A90">
        <v>2018</v>
      </c>
      <c r="B90" t="s">
        <v>2184</v>
      </c>
      <c r="C90" t="s">
        <v>2467</v>
      </c>
      <c r="D90" t="s">
        <v>2200</v>
      </c>
      <c r="F90" t="s">
        <v>2186</v>
      </c>
      <c r="I90" t="s">
        <v>920</v>
      </c>
      <c r="J90" t="s">
        <v>921</v>
      </c>
      <c r="K90" t="s">
        <v>922</v>
      </c>
      <c r="L90" t="s">
        <v>923</v>
      </c>
      <c r="Q90">
        <v>2011</v>
      </c>
      <c r="R90" t="s">
        <v>924</v>
      </c>
      <c r="S90" t="s">
        <v>925</v>
      </c>
      <c r="V90" s="74">
        <v>13.37</v>
      </c>
      <c r="W90" s="74">
        <v>41.7</v>
      </c>
      <c r="X90" s="74">
        <v>13.37</v>
      </c>
      <c r="Y90" s="74">
        <v>41.7</v>
      </c>
      <c r="Z90" s="74">
        <v>45.758410270011296</v>
      </c>
      <c r="AA90" s="74">
        <v>4.6990165872926797</v>
      </c>
      <c r="AB90" s="74">
        <v>13.0203381195338</v>
      </c>
      <c r="AC90" s="74">
        <v>14.7592625400583</v>
      </c>
      <c r="AD90" s="74">
        <v>9.2346027928878893</v>
      </c>
      <c r="AE90" s="74">
        <v>6.5072338123727</v>
      </c>
      <c r="AF90" s="74">
        <v>0.25547135355788703</v>
      </c>
      <c r="AG90" s="74">
        <v>1.1711637102785</v>
      </c>
      <c r="AH90" s="74">
        <v>3.41746660894013</v>
      </c>
      <c r="AI90" s="74">
        <v>0.48546895294483899</v>
      </c>
      <c r="AJ90" s="74">
        <v>1.14968181144674</v>
      </c>
      <c r="AK90" s="74">
        <v>7.1699054522476602E-2</v>
      </c>
    </row>
    <row r="91" spans="1:37">
      <c r="A91">
        <v>2018</v>
      </c>
      <c r="B91" t="s">
        <v>2184</v>
      </c>
      <c r="C91" t="s">
        <v>2468</v>
      </c>
      <c r="D91" t="s">
        <v>2201</v>
      </c>
      <c r="F91" t="s">
        <v>2186</v>
      </c>
      <c r="I91" t="s">
        <v>920</v>
      </c>
      <c r="J91" t="s">
        <v>921</v>
      </c>
      <c r="K91" t="s">
        <v>922</v>
      </c>
      <c r="L91" t="s">
        <v>923</v>
      </c>
      <c r="Q91">
        <v>2011</v>
      </c>
      <c r="R91" t="s">
        <v>924</v>
      </c>
      <c r="S91" t="s">
        <v>925</v>
      </c>
      <c r="V91" s="74">
        <v>13.37</v>
      </c>
      <c r="W91" s="74">
        <v>41.7</v>
      </c>
      <c r="X91" s="74">
        <v>13.37</v>
      </c>
      <c r="Y91" s="74">
        <v>41.7</v>
      </c>
      <c r="Z91" s="74">
        <v>45.777212271180701</v>
      </c>
      <c r="AA91" s="74">
        <v>4.7099513539352698</v>
      </c>
      <c r="AB91" s="74">
        <v>13.0193499664579</v>
      </c>
      <c r="AC91" s="74">
        <v>14.3036904326728</v>
      </c>
      <c r="AD91" s="74">
        <v>9.8696076580394507</v>
      </c>
      <c r="AE91" s="74">
        <v>6.7599350850201496</v>
      </c>
      <c r="AF91" s="74">
        <v>0.138185353155969</v>
      </c>
      <c r="AG91" s="74">
        <v>1.2934791777971499</v>
      </c>
      <c r="AH91" s="74">
        <v>3.03244543887909</v>
      </c>
      <c r="AI91" s="74">
        <v>0.42269051703013999</v>
      </c>
      <c r="AJ91" s="74">
        <v>1.2980834120133999</v>
      </c>
      <c r="AK91" s="74">
        <v>0.114304665602028</v>
      </c>
    </row>
    <row r="92" spans="1:37">
      <c r="A92">
        <v>2018</v>
      </c>
      <c r="B92" t="s">
        <v>2184</v>
      </c>
      <c r="C92" t="s">
        <v>2469</v>
      </c>
      <c r="D92" t="s">
        <v>2202</v>
      </c>
      <c r="F92" t="s">
        <v>2186</v>
      </c>
      <c r="I92" t="s">
        <v>920</v>
      </c>
      <c r="J92" t="s">
        <v>921</v>
      </c>
      <c r="K92" t="s">
        <v>922</v>
      </c>
      <c r="L92" t="s">
        <v>923</v>
      </c>
      <c r="Q92">
        <v>2011</v>
      </c>
      <c r="R92" t="s">
        <v>924</v>
      </c>
      <c r="S92" t="s">
        <v>925</v>
      </c>
      <c r="V92" s="74">
        <v>13.37</v>
      </c>
      <c r="W92" s="74">
        <v>41.7</v>
      </c>
      <c r="X92" s="74">
        <v>13.37</v>
      </c>
      <c r="Y92" s="74">
        <v>41.7</v>
      </c>
      <c r="Z92" s="74">
        <v>45.829872714573</v>
      </c>
      <c r="AA92" s="74">
        <v>4.7752927812438397</v>
      </c>
      <c r="AB92" s="74">
        <v>16.6440888160712</v>
      </c>
      <c r="AC92" s="74">
        <v>10.691583809566101</v>
      </c>
      <c r="AD92" s="74">
        <v>11.7093926265864</v>
      </c>
      <c r="AE92" s="74">
        <v>5.0557189712754003</v>
      </c>
      <c r="AF92" s="74">
        <v>6.0975672666906698E-2</v>
      </c>
      <c r="AG92" s="74">
        <v>1.0496894986685401</v>
      </c>
      <c r="AH92" s="74">
        <v>3.1015054078509001</v>
      </c>
      <c r="AI92" s="74">
        <v>0.58293155764470905</v>
      </c>
      <c r="AJ92" s="74">
        <v>1.32551556619105</v>
      </c>
      <c r="AK92" s="74">
        <v>0.14964321345944301</v>
      </c>
    </row>
    <row r="93" spans="1:37">
      <c r="A93">
        <v>2018</v>
      </c>
      <c r="B93" t="s">
        <v>2184</v>
      </c>
      <c r="C93" t="s">
        <v>2470</v>
      </c>
      <c r="D93" t="s">
        <v>2203</v>
      </c>
      <c r="F93" t="s">
        <v>2186</v>
      </c>
      <c r="I93" t="s">
        <v>920</v>
      </c>
      <c r="J93" t="s">
        <v>921</v>
      </c>
      <c r="K93" t="s">
        <v>922</v>
      </c>
      <c r="L93" t="s">
        <v>923</v>
      </c>
      <c r="Q93">
        <v>2011</v>
      </c>
      <c r="R93" t="s">
        <v>924</v>
      </c>
      <c r="S93" t="s">
        <v>925</v>
      </c>
      <c r="V93" s="74">
        <v>13.37</v>
      </c>
      <c r="W93" s="74">
        <v>41.7</v>
      </c>
      <c r="X93" s="74">
        <v>13.37</v>
      </c>
      <c r="Y93" s="74">
        <v>41.7</v>
      </c>
      <c r="Z93" s="74">
        <v>45.896431197956602</v>
      </c>
      <c r="AA93" s="74">
        <v>4.6239037775686596</v>
      </c>
      <c r="AB93" s="74">
        <v>14.4924757032035</v>
      </c>
      <c r="AC93" s="74">
        <v>13.606107214310001</v>
      </c>
      <c r="AD93" s="74">
        <v>8.9454320440940407</v>
      </c>
      <c r="AE93" s="74">
        <v>5.9433246083649003</v>
      </c>
      <c r="AF93" s="74">
        <v>0.222308768988668</v>
      </c>
      <c r="AG93" s="74">
        <v>1.2048561961773601</v>
      </c>
      <c r="AH93" s="74">
        <v>3.92020607795535</v>
      </c>
      <c r="AI93" s="74">
        <v>0.60059941323928301</v>
      </c>
      <c r="AJ93" s="74">
        <v>1.35055579728995</v>
      </c>
      <c r="AK93" s="74">
        <v>0.20683637878115302</v>
      </c>
    </row>
    <row r="94" spans="1:37">
      <c r="A94">
        <v>2018</v>
      </c>
      <c r="B94" t="s">
        <v>2184</v>
      </c>
      <c r="C94" t="s">
        <v>2471</v>
      </c>
      <c r="D94" t="s">
        <v>2204</v>
      </c>
      <c r="F94" t="s">
        <v>2186</v>
      </c>
      <c r="I94" t="s">
        <v>920</v>
      </c>
      <c r="J94" t="s">
        <v>921</v>
      </c>
      <c r="K94" t="s">
        <v>922</v>
      </c>
      <c r="L94" t="s">
        <v>923</v>
      </c>
      <c r="Q94">
        <v>2011</v>
      </c>
      <c r="R94" t="s">
        <v>924</v>
      </c>
      <c r="S94" t="s">
        <v>925</v>
      </c>
      <c r="V94" s="74">
        <v>13.37</v>
      </c>
      <c r="W94" s="74">
        <v>41.7</v>
      </c>
      <c r="X94" s="74">
        <v>13.37</v>
      </c>
      <c r="Y94" s="74">
        <v>41.7</v>
      </c>
      <c r="Z94" s="74">
        <v>46.139306066826201</v>
      </c>
      <c r="AA94" s="74">
        <v>5.1102890669576002</v>
      </c>
      <c r="AB94" s="74">
        <v>13.707090448366101</v>
      </c>
      <c r="AC94" s="74">
        <v>14.220606211324601</v>
      </c>
      <c r="AD94" s="74">
        <v>9.0102412350851306</v>
      </c>
      <c r="AE94" s="74">
        <v>5.5366645842587996</v>
      </c>
      <c r="AF94" s="74">
        <v>0.19664214238656</v>
      </c>
      <c r="AG94" s="74">
        <v>1.23330020867532</v>
      </c>
      <c r="AH94" s="74">
        <v>3.2703162619341501</v>
      </c>
      <c r="AI94" s="74">
        <v>0.83419988909423304</v>
      </c>
      <c r="AJ94" s="74">
        <v>1.4174825747436799</v>
      </c>
      <c r="AK94" s="74">
        <v>7.1039995122134908E-2</v>
      </c>
    </row>
    <row r="95" spans="1:37">
      <c r="A95">
        <v>2018</v>
      </c>
      <c r="B95" t="s">
        <v>2184</v>
      </c>
      <c r="C95" t="s">
        <v>2472</v>
      </c>
      <c r="D95" t="s">
        <v>2205</v>
      </c>
      <c r="F95" t="s">
        <v>2186</v>
      </c>
      <c r="I95" t="s">
        <v>920</v>
      </c>
      <c r="J95" t="s">
        <v>921</v>
      </c>
      <c r="K95" t="s">
        <v>922</v>
      </c>
      <c r="L95" t="s">
        <v>923</v>
      </c>
      <c r="Q95">
        <v>2011</v>
      </c>
      <c r="R95" t="s">
        <v>924</v>
      </c>
      <c r="S95" t="s">
        <v>925</v>
      </c>
      <c r="V95" s="74">
        <v>13.37</v>
      </c>
      <c r="W95" s="74">
        <v>41.7</v>
      </c>
      <c r="X95" s="74">
        <v>13.37</v>
      </c>
      <c r="Y95" s="74">
        <v>41.7</v>
      </c>
      <c r="Z95" s="74">
        <v>46.140370940242001</v>
      </c>
      <c r="AA95" s="74">
        <v>4.2796398719175004</v>
      </c>
      <c r="AB95" s="74">
        <v>14.4875660165509</v>
      </c>
      <c r="AC95" s="74">
        <v>13.5829833243232</v>
      </c>
      <c r="AD95" s="74">
        <v>9.2937788497525702</v>
      </c>
      <c r="AE95" s="74">
        <v>5.4050401297459096</v>
      </c>
      <c r="AF95" s="74">
        <v>0.18557408408533299</v>
      </c>
      <c r="AG95" s="74">
        <v>1.3173160893250699</v>
      </c>
      <c r="AH95" s="74">
        <v>3.5599035222688902</v>
      </c>
      <c r="AI95" s="74">
        <v>0.967272424834699</v>
      </c>
      <c r="AJ95" s="74">
        <v>0.99452615412719303</v>
      </c>
      <c r="AK95" s="74">
        <v>0.112083186430035</v>
      </c>
    </row>
    <row r="96" spans="1:37">
      <c r="A96">
        <v>2018</v>
      </c>
      <c r="B96" t="s">
        <v>2184</v>
      </c>
      <c r="C96" t="s">
        <v>2473</v>
      </c>
      <c r="D96" t="s">
        <v>2206</v>
      </c>
      <c r="F96" t="s">
        <v>2186</v>
      </c>
      <c r="I96" t="s">
        <v>920</v>
      </c>
      <c r="J96" t="s">
        <v>921</v>
      </c>
      <c r="K96" t="s">
        <v>922</v>
      </c>
      <c r="L96" t="s">
        <v>923</v>
      </c>
      <c r="Q96">
        <v>2011</v>
      </c>
      <c r="R96" t="s">
        <v>924</v>
      </c>
      <c r="S96" t="s">
        <v>925</v>
      </c>
      <c r="V96" s="74">
        <v>13.37</v>
      </c>
      <c r="W96" s="74">
        <v>41.7</v>
      </c>
      <c r="X96" s="74">
        <v>13.37</v>
      </c>
      <c r="Y96" s="74">
        <v>41.7</v>
      </c>
      <c r="Z96" s="74">
        <v>46.156978312541703</v>
      </c>
      <c r="AA96" s="74">
        <v>5.1222305354934301</v>
      </c>
      <c r="AB96" s="74">
        <v>12.9659546095392</v>
      </c>
      <c r="AC96" s="74">
        <v>13.201406809078099</v>
      </c>
      <c r="AD96" s="74">
        <v>9.7358924635955102</v>
      </c>
      <c r="AE96" s="74">
        <v>7.45221989789946</v>
      </c>
      <c r="AF96" s="74">
        <v>0.11818417797865401</v>
      </c>
      <c r="AG96" s="74">
        <v>1.42574297740656</v>
      </c>
      <c r="AH96" s="74">
        <v>2.89485069195258</v>
      </c>
      <c r="AI96" s="74">
        <v>0.52007146020063799</v>
      </c>
      <c r="AJ96" s="74">
        <v>1.3118611118583601</v>
      </c>
      <c r="AK96" s="74">
        <v>0.11416811718757498</v>
      </c>
    </row>
    <row r="97" spans="1:37">
      <c r="A97">
        <v>2018</v>
      </c>
      <c r="B97" t="s">
        <v>2184</v>
      </c>
      <c r="C97" t="s">
        <v>2474</v>
      </c>
      <c r="D97" t="s">
        <v>2207</v>
      </c>
      <c r="F97" t="s">
        <v>2186</v>
      </c>
      <c r="I97" t="s">
        <v>920</v>
      </c>
      <c r="J97" t="s">
        <v>921</v>
      </c>
      <c r="K97" t="s">
        <v>922</v>
      </c>
      <c r="L97" t="s">
        <v>923</v>
      </c>
      <c r="Q97">
        <v>2011</v>
      </c>
      <c r="R97" t="s">
        <v>924</v>
      </c>
      <c r="S97" t="s">
        <v>925</v>
      </c>
      <c r="V97" s="74">
        <v>13.37</v>
      </c>
      <c r="W97" s="74">
        <v>41.7</v>
      </c>
      <c r="X97" s="74">
        <v>13.37</v>
      </c>
      <c r="Y97" s="74">
        <v>41.7</v>
      </c>
      <c r="Z97" s="74">
        <v>46.218464918958297</v>
      </c>
      <c r="AA97" s="74">
        <v>4.7411150384942999</v>
      </c>
      <c r="AB97" s="74">
        <v>13.982935771511301</v>
      </c>
      <c r="AC97" s="74">
        <v>13.7128996020953</v>
      </c>
      <c r="AD97" s="74">
        <v>9.2693901400279</v>
      </c>
      <c r="AE97" s="74">
        <v>5.4382712747353104</v>
      </c>
      <c r="AF97" s="74">
        <v>0.252136629043342</v>
      </c>
      <c r="AG97" s="74">
        <v>1.32127411808759</v>
      </c>
      <c r="AH97" s="74">
        <v>3.5340276434740701</v>
      </c>
      <c r="AI97" s="74">
        <v>0.93993161141126602</v>
      </c>
      <c r="AJ97" s="74">
        <v>1.4185969222747801</v>
      </c>
      <c r="AK97" s="74">
        <v>7.5503586247121099E-2</v>
      </c>
    </row>
    <row r="98" spans="1:37">
      <c r="A98">
        <v>2018</v>
      </c>
      <c r="B98" t="s">
        <v>2184</v>
      </c>
      <c r="C98" t="s">
        <v>2475</v>
      </c>
      <c r="D98" t="s">
        <v>2208</v>
      </c>
      <c r="F98" t="s">
        <v>2186</v>
      </c>
      <c r="I98" t="s">
        <v>920</v>
      </c>
      <c r="J98" t="s">
        <v>921</v>
      </c>
      <c r="K98" t="s">
        <v>922</v>
      </c>
      <c r="L98" t="s">
        <v>923</v>
      </c>
      <c r="Q98">
        <v>2011</v>
      </c>
      <c r="R98" t="s">
        <v>924</v>
      </c>
      <c r="S98" t="s">
        <v>925</v>
      </c>
      <c r="V98" s="74">
        <v>13.37</v>
      </c>
      <c r="W98" s="74">
        <v>41.7</v>
      </c>
      <c r="X98" s="74">
        <v>13.37</v>
      </c>
      <c r="Y98" s="74">
        <v>41.7</v>
      </c>
      <c r="Z98" s="74">
        <v>46.226799815985501</v>
      </c>
      <c r="AA98" s="74">
        <v>4.6806164082227903</v>
      </c>
      <c r="AB98" s="74">
        <v>14.9963739511076</v>
      </c>
      <c r="AC98" s="74">
        <v>12.521620693188</v>
      </c>
      <c r="AD98" s="74">
        <v>9.1488930004198608</v>
      </c>
      <c r="AE98" s="74">
        <v>4.76880673862515</v>
      </c>
      <c r="AF98" s="74">
        <v>0.19677090803898101</v>
      </c>
      <c r="AG98" s="74">
        <v>1.4208888540681099</v>
      </c>
      <c r="AH98" s="74">
        <v>4.6895559747442199</v>
      </c>
      <c r="AI98" s="74">
        <v>0.70672797803076404</v>
      </c>
      <c r="AJ98" s="74">
        <v>1.53738871740617</v>
      </c>
      <c r="AK98" s="74">
        <v>0.14014422381800401</v>
      </c>
    </row>
    <row r="99" spans="1:37">
      <c r="A99">
        <v>2018</v>
      </c>
      <c r="B99" t="s">
        <v>2184</v>
      </c>
      <c r="C99" t="s">
        <v>2476</v>
      </c>
      <c r="D99" t="s">
        <v>2209</v>
      </c>
      <c r="F99" t="s">
        <v>2186</v>
      </c>
      <c r="I99" t="s">
        <v>920</v>
      </c>
      <c r="J99" t="s">
        <v>921</v>
      </c>
      <c r="K99" t="s">
        <v>922</v>
      </c>
      <c r="L99" t="s">
        <v>923</v>
      </c>
      <c r="Q99">
        <v>2011</v>
      </c>
      <c r="R99" t="s">
        <v>924</v>
      </c>
      <c r="S99" t="s">
        <v>925</v>
      </c>
      <c r="V99" s="74">
        <v>13.37</v>
      </c>
      <c r="W99" s="74">
        <v>41.7</v>
      </c>
      <c r="X99" s="74">
        <v>13.37</v>
      </c>
      <c r="Y99" s="74">
        <v>41.7</v>
      </c>
      <c r="Z99" s="74">
        <v>46.297855741774796</v>
      </c>
      <c r="AA99" s="74">
        <v>3.9077935441666001</v>
      </c>
      <c r="AB99" s="74">
        <v>14.344151972232</v>
      </c>
      <c r="AC99" s="74">
        <v>13.378021886488099</v>
      </c>
      <c r="AD99" s="74">
        <v>9.0681735763269202</v>
      </c>
      <c r="AE99" s="74">
        <v>5.3463735330537201</v>
      </c>
      <c r="AF99" s="74">
        <v>0.212912276282121</v>
      </c>
      <c r="AG99" s="74">
        <v>1.36696588832467</v>
      </c>
      <c r="AH99" s="74">
        <v>3.8041816539911402</v>
      </c>
      <c r="AI99" s="74">
        <v>1.6136028190560601</v>
      </c>
      <c r="AJ99" s="74">
        <v>1.4928419691828601</v>
      </c>
      <c r="AK99" s="74">
        <v>6.8161618121473699E-2</v>
      </c>
    </row>
    <row r="100" spans="1:37">
      <c r="A100">
        <v>2018</v>
      </c>
      <c r="B100" t="s">
        <v>2184</v>
      </c>
      <c r="C100" t="s">
        <v>2477</v>
      </c>
      <c r="D100" t="s">
        <v>2210</v>
      </c>
      <c r="F100" t="s">
        <v>2186</v>
      </c>
      <c r="I100" t="s">
        <v>920</v>
      </c>
      <c r="J100" t="s">
        <v>921</v>
      </c>
      <c r="K100" t="s">
        <v>922</v>
      </c>
      <c r="L100" t="s">
        <v>923</v>
      </c>
      <c r="Q100">
        <v>2011</v>
      </c>
      <c r="R100" t="s">
        <v>924</v>
      </c>
      <c r="S100" t="s">
        <v>925</v>
      </c>
      <c r="V100" s="74">
        <v>13.37</v>
      </c>
      <c r="W100" s="74">
        <v>41.7</v>
      </c>
      <c r="X100" s="74">
        <v>13.37</v>
      </c>
      <c r="Y100" s="74">
        <v>41.7</v>
      </c>
      <c r="Z100" s="74">
        <v>46.308451262548303</v>
      </c>
      <c r="AA100" s="74">
        <v>4.9262770442337702</v>
      </c>
      <c r="AB100" s="74">
        <v>13.907545941186701</v>
      </c>
      <c r="AC100" s="74">
        <v>13.7855660143747</v>
      </c>
      <c r="AD100" s="74">
        <v>8.9638431931226599</v>
      </c>
      <c r="AE100" s="74">
        <v>5.7519089298070201</v>
      </c>
      <c r="AF100" s="74">
        <v>0.23764176217684699</v>
      </c>
      <c r="AG100" s="74">
        <v>1.33515538938296</v>
      </c>
      <c r="AH100" s="74">
        <v>3.4900321916949699</v>
      </c>
      <c r="AI100" s="74">
        <v>0.83327473813039499</v>
      </c>
      <c r="AJ100" s="74">
        <v>1.3833786564644699</v>
      </c>
      <c r="AK100" s="74">
        <v>9.1075333089842503E-2</v>
      </c>
    </row>
    <row r="101" spans="1:37">
      <c r="A101">
        <v>2018</v>
      </c>
      <c r="B101" t="s">
        <v>2184</v>
      </c>
      <c r="C101" t="s">
        <v>2478</v>
      </c>
      <c r="D101" t="s">
        <v>2211</v>
      </c>
      <c r="F101" t="s">
        <v>2186</v>
      </c>
      <c r="I101" t="s">
        <v>920</v>
      </c>
      <c r="J101" t="s">
        <v>921</v>
      </c>
      <c r="K101" t="s">
        <v>922</v>
      </c>
      <c r="L101" t="s">
        <v>923</v>
      </c>
      <c r="Q101">
        <v>2011</v>
      </c>
      <c r="R101" t="s">
        <v>924</v>
      </c>
      <c r="S101" t="s">
        <v>925</v>
      </c>
      <c r="V101" s="74">
        <v>13.37</v>
      </c>
      <c r="W101" s="74">
        <v>41.7</v>
      </c>
      <c r="X101" s="74">
        <v>13.37</v>
      </c>
      <c r="Y101" s="74">
        <v>41.7</v>
      </c>
      <c r="Z101" s="74">
        <v>46.353909532045101</v>
      </c>
      <c r="AA101" s="74">
        <v>4.3975809792738296</v>
      </c>
      <c r="AB101" s="74">
        <v>14.118554817326499</v>
      </c>
      <c r="AC101" s="74">
        <v>13.5053507753102</v>
      </c>
      <c r="AD101" s="74">
        <v>9.0495439142247207</v>
      </c>
      <c r="AE101" s="74">
        <v>5.7595780048677598</v>
      </c>
      <c r="AF101" s="74">
        <v>0.24491516020769899</v>
      </c>
      <c r="AG101" s="74">
        <v>1.36606876558077</v>
      </c>
      <c r="AH101" s="74">
        <v>3.5817060794131801</v>
      </c>
      <c r="AI101" s="74">
        <v>1.0315753256628499</v>
      </c>
      <c r="AJ101" s="74">
        <v>1.36290628507309</v>
      </c>
      <c r="AK101" s="74">
        <v>7.5868475727262699E-2</v>
      </c>
    </row>
    <row r="102" spans="1:37">
      <c r="A102">
        <v>2018</v>
      </c>
      <c r="B102" t="s">
        <v>2184</v>
      </c>
      <c r="C102" t="s">
        <v>2479</v>
      </c>
      <c r="D102" t="s">
        <v>2212</v>
      </c>
      <c r="F102" t="s">
        <v>2186</v>
      </c>
      <c r="I102" t="s">
        <v>920</v>
      </c>
      <c r="J102" t="s">
        <v>921</v>
      </c>
      <c r="K102" t="s">
        <v>922</v>
      </c>
      <c r="L102" t="s">
        <v>923</v>
      </c>
      <c r="Q102">
        <v>2011</v>
      </c>
      <c r="R102" t="s">
        <v>924</v>
      </c>
      <c r="S102" t="s">
        <v>925</v>
      </c>
      <c r="V102" s="74">
        <v>13.37</v>
      </c>
      <c r="W102" s="74">
        <v>41.7</v>
      </c>
      <c r="X102" s="74">
        <v>13.37</v>
      </c>
      <c r="Y102" s="74">
        <v>41.7</v>
      </c>
      <c r="Z102" s="74">
        <v>46.384622830557397</v>
      </c>
      <c r="AA102" s="74">
        <v>4.5013809054043703</v>
      </c>
      <c r="AB102" s="74">
        <v>14.9438472992538</v>
      </c>
      <c r="AC102" s="74">
        <v>13.4010639459089</v>
      </c>
      <c r="AD102" s="74">
        <v>8.70402903093599</v>
      </c>
      <c r="AE102" s="74">
        <v>5.1639271672800602</v>
      </c>
      <c r="AF102" s="74">
        <v>0.239212770646132</v>
      </c>
      <c r="AG102" s="74">
        <v>1.34115674769489</v>
      </c>
      <c r="AH102" s="74">
        <v>3.9427372201890201</v>
      </c>
      <c r="AI102" s="74">
        <v>0.86715916556654205</v>
      </c>
      <c r="AJ102" s="74">
        <v>0.86765338940723702</v>
      </c>
      <c r="AK102" s="74">
        <v>9.1886427106287999E-2</v>
      </c>
    </row>
    <row r="103" spans="1:37">
      <c r="A103">
        <v>2018</v>
      </c>
      <c r="B103" t="s">
        <v>2184</v>
      </c>
      <c r="C103" t="s">
        <v>2480</v>
      </c>
      <c r="D103" t="s">
        <v>2213</v>
      </c>
      <c r="F103" t="s">
        <v>2186</v>
      </c>
      <c r="I103" t="s">
        <v>920</v>
      </c>
      <c r="J103" t="s">
        <v>921</v>
      </c>
      <c r="K103" t="s">
        <v>922</v>
      </c>
      <c r="L103" t="s">
        <v>923</v>
      </c>
      <c r="Q103">
        <v>2011</v>
      </c>
      <c r="R103" t="s">
        <v>924</v>
      </c>
      <c r="S103" t="s">
        <v>925</v>
      </c>
      <c r="V103" s="74">
        <v>13.37</v>
      </c>
      <c r="W103" s="74">
        <v>41.7</v>
      </c>
      <c r="X103" s="74">
        <v>13.37</v>
      </c>
      <c r="Y103" s="74">
        <v>41.7</v>
      </c>
      <c r="Z103" s="74">
        <v>46.410695988019199</v>
      </c>
      <c r="AA103" s="74">
        <v>3.8371955545046101</v>
      </c>
      <c r="AB103" s="74">
        <v>14.5276661149208</v>
      </c>
      <c r="AC103" s="74">
        <v>13.5324544809648</v>
      </c>
      <c r="AD103" s="74">
        <v>9.2699219673681696</v>
      </c>
      <c r="AE103" s="74">
        <v>6.5259714668558404</v>
      </c>
      <c r="AF103" s="74">
        <v>0.267202648380232</v>
      </c>
      <c r="AG103" s="74">
        <v>1.34557026877907</v>
      </c>
      <c r="AH103" s="74">
        <v>3.1824899503428701</v>
      </c>
      <c r="AI103" s="74">
        <v>0.40297154567667698</v>
      </c>
      <c r="AJ103" s="74">
        <v>1.2323695432531501</v>
      </c>
      <c r="AK103" s="74">
        <v>0.34559896885239799</v>
      </c>
    </row>
    <row r="104" spans="1:37">
      <c r="A104">
        <v>2018</v>
      </c>
      <c r="B104" t="s">
        <v>2184</v>
      </c>
      <c r="C104" t="s">
        <v>2481</v>
      </c>
      <c r="D104" t="s">
        <v>2214</v>
      </c>
      <c r="F104" t="s">
        <v>2186</v>
      </c>
      <c r="I104" t="s">
        <v>920</v>
      </c>
      <c r="J104" t="s">
        <v>921</v>
      </c>
      <c r="K104" t="s">
        <v>922</v>
      </c>
      <c r="L104" t="s">
        <v>923</v>
      </c>
      <c r="Q104">
        <v>2011</v>
      </c>
      <c r="R104" t="s">
        <v>924</v>
      </c>
      <c r="S104" t="s">
        <v>925</v>
      </c>
      <c r="V104" s="74">
        <v>13.37</v>
      </c>
      <c r="W104" s="74">
        <v>41.7</v>
      </c>
      <c r="X104" s="74">
        <v>13.37</v>
      </c>
      <c r="Y104" s="74">
        <v>41.7</v>
      </c>
      <c r="Z104" s="74">
        <v>46.424856793261696</v>
      </c>
      <c r="AA104" s="74">
        <v>4.84650567312063</v>
      </c>
      <c r="AB104" s="74">
        <v>13.3644847289097</v>
      </c>
      <c r="AC104" s="74">
        <v>14.0577115166359</v>
      </c>
      <c r="AD104" s="74">
        <v>7.8813443136333197</v>
      </c>
      <c r="AE104" s="74">
        <v>6.0463807376757703</v>
      </c>
      <c r="AF104" s="74">
        <v>0.22038942336931899</v>
      </c>
      <c r="AG104" s="74">
        <v>2.0470033532590901</v>
      </c>
      <c r="AH104" s="74">
        <v>3.8882549342800399</v>
      </c>
      <c r="AI104" s="74">
        <v>0.73528426421578796</v>
      </c>
      <c r="AJ104" s="74">
        <v>0.57273687212825697</v>
      </c>
      <c r="AK104" s="74">
        <v>6.9075898233990907E-2</v>
      </c>
    </row>
    <row r="105" spans="1:37">
      <c r="A105">
        <v>2018</v>
      </c>
      <c r="B105" t="s">
        <v>2184</v>
      </c>
      <c r="C105" t="s">
        <v>2482</v>
      </c>
      <c r="D105" t="s">
        <v>2215</v>
      </c>
      <c r="F105" t="s">
        <v>2186</v>
      </c>
      <c r="I105" t="s">
        <v>920</v>
      </c>
      <c r="J105" t="s">
        <v>921</v>
      </c>
      <c r="K105" t="s">
        <v>922</v>
      </c>
      <c r="L105" t="s">
        <v>923</v>
      </c>
      <c r="Q105">
        <v>2011</v>
      </c>
      <c r="R105" t="s">
        <v>924</v>
      </c>
      <c r="S105" t="s">
        <v>925</v>
      </c>
      <c r="V105" s="74">
        <v>13.37</v>
      </c>
      <c r="W105" s="74">
        <v>41.7</v>
      </c>
      <c r="X105" s="74">
        <v>13.37</v>
      </c>
      <c r="Y105" s="74">
        <v>41.7</v>
      </c>
      <c r="Z105" s="74">
        <v>46.465407639192499</v>
      </c>
      <c r="AA105" s="74">
        <v>5.0492737387393696</v>
      </c>
      <c r="AB105" s="74">
        <v>14.6532704424058</v>
      </c>
      <c r="AC105" s="74">
        <v>13.164883167542801</v>
      </c>
      <c r="AD105" s="74">
        <v>8.4502799667142892</v>
      </c>
      <c r="AE105" s="74">
        <v>5.0769782534670904</v>
      </c>
      <c r="AF105" s="74">
        <v>0.227378508147142</v>
      </c>
      <c r="AG105" s="74">
        <v>1.78658859702323</v>
      </c>
      <c r="AH105" s="74">
        <v>3.54255111231108</v>
      </c>
      <c r="AI105" s="74">
        <v>0.86428011581494602</v>
      </c>
      <c r="AJ105" s="74">
        <v>1.8695018505254799</v>
      </c>
      <c r="AK105" s="74">
        <v>0.160039609158665</v>
      </c>
    </row>
    <row r="106" spans="1:37">
      <c r="A106">
        <v>2018</v>
      </c>
      <c r="B106" t="s">
        <v>2184</v>
      </c>
      <c r="C106" t="s">
        <v>2483</v>
      </c>
      <c r="D106" t="s">
        <v>2216</v>
      </c>
      <c r="F106" t="s">
        <v>2186</v>
      </c>
      <c r="I106" t="s">
        <v>920</v>
      </c>
      <c r="J106" t="s">
        <v>921</v>
      </c>
      <c r="K106" t="s">
        <v>922</v>
      </c>
      <c r="L106" t="s">
        <v>923</v>
      </c>
      <c r="Q106">
        <v>2011</v>
      </c>
      <c r="R106" t="s">
        <v>924</v>
      </c>
      <c r="S106" t="s">
        <v>925</v>
      </c>
      <c r="V106" s="74">
        <v>13.37</v>
      </c>
      <c r="W106" s="74">
        <v>41.7</v>
      </c>
      <c r="X106" s="74">
        <v>13.37</v>
      </c>
      <c r="Y106" s="74">
        <v>41.7</v>
      </c>
      <c r="Z106" s="74">
        <v>46.484289089983399</v>
      </c>
      <c r="AA106" s="74">
        <v>4.20417103094782</v>
      </c>
      <c r="AB106" s="74">
        <v>14.492760900325701</v>
      </c>
      <c r="AC106" s="74">
        <v>13.7426903521184</v>
      </c>
      <c r="AD106" s="74">
        <v>8.7566142082583092</v>
      </c>
      <c r="AE106" s="74">
        <v>5.58239679123656</v>
      </c>
      <c r="AF106" s="74">
        <v>0.14521381881211901</v>
      </c>
      <c r="AG106" s="74">
        <v>1.2360246763067499</v>
      </c>
      <c r="AH106" s="74">
        <v>3.84686068009476</v>
      </c>
      <c r="AI106" s="74">
        <v>0.791144166391336</v>
      </c>
      <c r="AJ106" s="74">
        <v>1.24340425676321</v>
      </c>
      <c r="AK106" s="74">
        <v>0.17721456311414899</v>
      </c>
    </row>
    <row r="107" spans="1:37">
      <c r="A107">
        <v>2018</v>
      </c>
      <c r="B107" t="s">
        <v>2184</v>
      </c>
      <c r="C107" t="s">
        <v>2484</v>
      </c>
      <c r="D107" t="s">
        <v>2217</v>
      </c>
      <c r="F107" t="s">
        <v>2186</v>
      </c>
      <c r="I107" t="s">
        <v>920</v>
      </c>
      <c r="J107" t="s">
        <v>921</v>
      </c>
      <c r="K107" t="s">
        <v>922</v>
      </c>
      <c r="L107" t="s">
        <v>923</v>
      </c>
      <c r="Q107">
        <v>2011</v>
      </c>
      <c r="R107" t="s">
        <v>924</v>
      </c>
      <c r="S107" t="s">
        <v>925</v>
      </c>
      <c r="V107" s="74">
        <v>13.37</v>
      </c>
      <c r="W107" s="74">
        <v>41.7</v>
      </c>
      <c r="X107" s="74">
        <v>13.37</v>
      </c>
      <c r="Y107" s="74">
        <v>41.7</v>
      </c>
      <c r="Z107" s="74">
        <v>46.5310273855468</v>
      </c>
      <c r="AA107" s="74">
        <v>4.2782978817029997</v>
      </c>
      <c r="AB107" s="74">
        <v>14.026704483516999</v>
      </c>
      <c r="AC107" s="74">
        <v>14.374036785421</v>
      </c>
      <c r="AD107" s="74">
        <v>8.9741345945172899</v>
      </c>
      <c r="AE107" s="74">
        <v>5.9961576426607701</v>
      </c>
      <c r="AF107" s="74">
        <v>0.279025949413295</v>
      </c>
      <c r="AG107" s="74">
        <v>1.50093958738163</v>
      </c>
      <c r="AH107" s="74">
        <v>3.0761860853059302</v>
      </c>
      <c r="AI107" s="74">
        <v>0.38513581763103999</v>
      </c>
      <c r="AJ107" s="74">
        <v>1.3529507039313799</v>
      </c>
      <c r="AK107" s="74">
        <v>7.7300897508800398E-2</v>
      </c>
    </row>
    <row r="108" spans="1:37">
      <c r="A108">
        <v>2018</v>
      </c>
      <c r="B108" t="s">
        <v>2184</v>
      </c>
      <c r="C108" t="s">
        <v>2485</v>
      </c>
      <c r="D108" t="s">
        <v>2218</v>
      </c>
      <c r="F108" t="s">
        <v>2186</v>
      </c>
      <c r="I108" t="s">
        <v>920</v>
      </c>
      <c r="J108" t="s">
        <v>921</v>
      </c>
      <c r="K108" t="s">
        <v>922</v>
      </c>
      <c r="L108" t="s">
        <v>923</v>
      </c>
      <c r="Q108">
        <v>2011</v>
      </c>
      <c r="R108" t="s">
        <v>924</v>
      </c>
      <c r="S108" t="s">
        <v>925</v>
      </c>
      <c r="V108" s="74">
        <v>13.37</v>
      </c>
      <c r="W108" s="74">
        <v>41.7</v>
      </c>
      <c r="X108" s="74">
        <v>13.37</v>
      </c>
      <c r="Y108" s="74">
        <v>41.7</v>
      </c>
      <c r="Z108" s="74">
        <v>46.651916775697401</v>
      </c>
      <c r="AA108" s="74">
        <v>4.7250918923749898</v>
      </c>
      <c r="AB108" s="74">
        <v>15.3930250128083</v>
      </c>
      <c r="AC108" s="74">
        <v>12.5648078963531</v>
      </c>
      <c r="AD108" s="74">
        <v>8.8388150066457705</v>
      </c>
      <c r="AE108" s="74">
        <v>4.8465758464126898</v>
      </c>
      <c r="AF108" s="74">
        <v>0.28588738884322101</v>
      </c>
      <c r="AG108" s="74">
        <v>1.4451290546179001</v>
      </c>
      <c r="AH108" s="74">
        <v>4.0957447361283297</v>
      </c>
      <c r="AI108" s="74">
        <v>0.61833150258712</v>
      </c>
      <c r="AJ108" s="74">
        <v>1.3275402479962</v>
      </c>
      <c r="AK108" s="74">
        <v>7.2083220972926701E-2</v>
      </c>
    </row>
    <row r="109" spans="1:37">
      <c r="A109">
        <v>2018</v>
      </c>
      <c r="B109" t="s">
        <v>2184</v>
      </c>
      <c r="C109" t="s">
        <v>2486</v>
      </c>
      <c r="D109" t="s">
        <v>2219</v>
      </c>
      <c r="F109" t="s">
        <v>2186</v>
      </c>
      <c r="I109" t="s">
        <v>920</v>
      </c>
      <c r="J109" t="s">
        <v>921</v>
      </c>
      <c r="K109" t="s">
        <v>922</v>
      </c>
      <c r="L109" t="s">
        <v>923</v>
      </c>
      <c r="Q109">
        <v>2011</v>
      </c>
      <c r="R109" t="s">
        <v>924</v>
      </c>
      <c r="S109" t="s">
        <v>925</v>
      </c>
      <c r="V109" s="74">
        <v>13.37</v>
      </c>
      <c r="W109" s="74">
        <v>41.7</v>
      </c>
      <c r="X109" s="74">
        <v>13.37</v>
      </c>
      <c r="Y109" s="74">
        <v>41.7</v>
      </c>
      <c r="Z109" s="74">
        <v>46.724212891916203</v>
      </c>
      <c r="AA109" s="74">
        <v>4.4219800639652496</v>
      </c>
      <c r="AB109" s="74">
        <v>14.1688388778486</v>
      </c>
      <c r="AC109" s="74">
        <v>14.000488375278699</v>
      </c>
      <c r="AD109" s="74">
        <v>8.9444145551715195</v>
      </c>
      <c r="AE109" s="74">
        <v>5.4326786589929501</v>
      </c>
      <c r="AF109" s="74">
        <v>0.223342353055621</v>
      </c>
      <c r="AG109" s="74">
        <v>1.4112258815074501</v>
      </c>
      <c r="AH109" s="74">
        <v>3.0063865986647098</v>
      </c>
      <c r="AI109" s="74">
        <v>0.89942447157199301</v>
      </c>
      <c r="AJ109" s="74">
        <v>1.50750374669874</v>
      </c>
      <c r="AK109" s="74">
        <v>0.19635692051033801</v>
      </c>
    </row>
    <row r="110" spans="1:37">
      <c r="A110">
        <v>2018</v>
      </c>
      <c r="B110" t="s">
        <v>2184</v>
      </c>
      <c r="C110" t="s">
        <v>2487</v>
      </c>
      <c r="D110" t="s">
        <v>2220</v>
      </c>
      <c r="F110" t="s">
        <v>2186</v>
      </c>
      <c r="I110" t="s">
        <v>920</v>
      </c>
      <c r="J110" t="s">
        <v>921</v>
      </c>
      <c r="K110" t="s">
        <v>922</v>
      </c>
      <c r="L110" t="s">
        <v>923</v>
      </c>
      <c r="Q110">
        <v>2011</v>
      </c>
      <c r="R110" t="s">
        <v>924</v>
      </c>
      <c r="S110" t="s">
        <v>925</v>
      </c>
      <c r="V110" s="74">
        <v>13.37</v>
      </c>
      <c r="W110" s="74">
        <v>41.7</v>
      </c>
      <c r="X110" s="74">
        <v>13.37</v>
      </c>
      <c r="Y110" s="74">
        <v>41.7</v>
      </c>
      <c r="Z110" s="74">
        <v>46.820609891878902</v>
      </c>
      <c r="AA110" s="74">
        <v>4.3591330775587203</v>
      </c>
      <c r="AB110" s="74">
        <v>13.9198805454797</v>
      </c>
      <c r="AC110" s="74">
        <v>13.7943855179336</v>
      </c>
      <c r="AD110" s="74">
        <v>9.13920777650522</v>
      </c>
      <c r="AE110" s="74">
        <v>5.3462476588050398</v>
      </c>
      <c r="AF110" s="74">
        <v>0.18151425350394301</v>
      </c>
      <c r="AG110" s="74">
        <v>1.3484485565081501</v>
      </c>
      <c r="AH110" s="74">
        <v>3.46561645569746</v>
      </c>
      <c r="AI110" s="74">
        <v>0.932391173682526</v>
      </c>
      <c r="AJ110" s="74">
        <v>1.52075645303965</v>
      </c>
      <c r="AK110" s="74">
        <v>7.7445016667172906E-2</v>
      </c>
    </row>
    <row r="111" spans="1:37">
      <c r="A111">
        <v>2018</v>
      </c>
      <c r="B111" t="s">
        <v>2184</v>
      </c>
      <c r="C111" t="s">
        <v>2488</v>
      </c>
      <c r="D111" t="s">
        <v>2221</v>
      </c>
      <c r="F111" t="s">
        <v>2186</v>
      </c>
      <c r="I111" t="s">
        <v>920</v>
      </c>
      <c r="J111" t="s">
        <v>921</v>
      </c>
      <c r="K111" t="s">
        <v>922</v>
      </c>
      <c r="L111" t="s">
        <v>923</v>
      </c>
      <c r="Q111">
        <v>2011</v>
      </c>
      <c r="R111" t="s">
        <v>924</v>
      </c>
      <c r="S111" t="s">
        <v>925</v>
      </c>
      <c r="V111" s="74">
        <v>13.37</v>
      </c>
      <c r="W111" s="74">
        <v>41.7</v>
      </c>
      <c r="X111" s="74">
        <v>13.37</v>
      </c>
      <c r="Y111" s="74">
        <v>41.7</v>
      </c>
      <c r="Z111" s="74">
        <v>46.984846922997598</v>
      </c>
      <c r="AA111" s="74">
        <v>4.0305123183177001</v>
      </c>
      <c r="AB111" s="74">
        <v>14.2459540253582</v>
      </c>
      <c r="AC111" s="74">
        <v>13.462529636119999</v>
      </c>
      <c r="AD111" s="74">
        <v>8.4939696938459992</v>
      </c>
      <c r="AE111" s="74">
        <v>5.5561282342026601</v>
      </c>
      <c r="AF111" s="74">
        <v>0.195856097309556</v>
      </c>
      <c r="AG111" s="74">
        <v>1.4843830532934701</v>
      </c>
      <c r="AH111" s="74">
        <v>4.1335944747964097</v>
      </c>
      <c r="AI111" s="74">
        <v>0.92773940830842205</v>
      </c>
      <c r="AJ111" s="74">
        <v>1.0838735498026699</v>
      </c>
      <c r="AK111" s="74">
        <v>0.17569623927858399</v>
      </c>
    </row>
    <row r="112" spans="1:37">
      <c r="A112">
        <v>2018</v>
      </c>
      <c r="B112" t="s">
        <v>2184</v>
      </c>
      <c r="C112" t="s">
        <v>2489</v>
      </c>
      <c r="D112" t="s">
        <v>2222</v>
      </c>
      <c r="F112" t="s">
        <v>2186</v>
      </c>
      <c r="I112" t="s">
        <v>920</v>
      </c>
      <c r="J112" t="s">
        <v>921</v>
      </c>
      <c r="K112" t="s">
        <v>922</v>
      </c>
      <c r="L112" t="s">
        <v>923</v>
      </c>
      <c r="Q112">
        <v>2011</v>
      </c>
      <c r="R112" t="s">
        <v>924</v>
      </c>
      <c r="S112" t="s">
        <v>925</v>
      </c>
      <c r="V112" s="74">
        <v>13.37</v>
      </c>
      <c r="W112" s="74">
        <v>41.7</v>
      </c>
      <c r="X112" s="74">
        <v>13.37</v>
      </c>
      <c r="Y112" s="74">
        <v>41.7</v>
      </c>
      <c r="Z112" s="74">
        <v>47.039154566707502</v>
      </c>
      <c r="AA112" s="74">
        <v>4.6874751506862404</v>
      </c>
      <c r="AB112" s="74">
        <v>14.0281333990681</v>
      </c>
      <c r="AC112" s="74">
        <v>13.1399195279823</v>
      </c>
      <c r="AD112" s="74">
        <v>8.9565872548863705</v>
      </c>
      <c r="AE112" s="74">
        <v>5.8097695574039001</v>
      </c>
      <c r="AF112" s="74">
        <v>0.16589401867077999</v>
      </c>
      <c r="AG112" s="74">
        <v>1.4763474291894001</v>
      </c>
      <c r="AH112" s="74">
        <v>3.4702563654002101</v>
      </c>
      <c r="AI112" s="74">
        <v>0.43138408689705598</v>
      </c>
      <c r="AJ112" s="74">
        <v>1.46202432166667</v>
      </c>
      <c r="AK112" s="74">
        <v>7.8681723648984098E-2</v>
      </c>
    </row>
    <row r="113" spans="1:37">
      <c r="A113">
        <v>2018</v>
      </c>
      <c r="B113" t="s">
        <v>2184</v>
      </c>
      <c r="C113" t="s">
        <v>2490</v>
      </c>
      <c r="D113" t="s">
        <v>2223</v>
      </c>
      <c r="F113" t="s">
        <v>2186</v>
      </c>
      <c r="I113" t="s">
        <v>920</v>
      </c>
      <c r="J113" t="s">
        <v>921</v>
      </c>
      <c r="K113" t="s">
        <v>922</v>
      </c>
      <c r="L113" t="s">
        <v>923</v>
      </c>
      <c r="Q113">
        <v>2011</v>
      </c>
      <c r="R113" t="s">
        <v>924</v>
      </c>
      <c r="S113" t="s">
        <v>925</v>
      </c>
      <c r="V113" s="74">
        <v>13.37</v>
      </c>
      <c r="W113" s="74">
        <v>41.7</v>
      </c>
      <c r="X113" s="74">
        <v>13.37</v>
      </c>
      <c r="Y113" s="74">
        <v>41.7</v>
      </c>
      <c r="Z113" s="74">
        <v>47.092170551491797</v>
      </c>
      <c r="AA113" s="74">
        <v>4.5125519632030002</v>
      </c>
      <c r="AB113" s="74">
        <v>14.345291945973701</v>
      </c>
      <c r="AC113" s="74">
        <v>13.1116579748271</v>
      </c>
      <c r="AD113" s="74">
        <v>8.9047870473579191</v>
      </c>
      <c r="AE113" s="74">
        <v>5.2592576582362502</v>
      </c>
      <c r="AF113" s="74">
        <v>0.26718786827102903</v>
      </c>
      <c r="AG113" s="74">
        <v>1.4531685331736</v>
      </c>
      <c r="AH113" s="74">
        <v>3.6539690675493302</v>
      </c>
      <c r="AI113" s="74">
        <v>0.86259688905219301</v>
      </c>
      <c r="AJ113" s="74">
        <v>1.3942409247160401</v>
      </c>
      <c r="AK113" s="74">
        <v>0.171088326622439</v>
      </c>
    </row>
    <row r="114" spans="1:37">
      <c r="A114">
        <v>2018</v>
      </c>
      <c r="B114" t="s">
        <v>2184</v>
      </c>
      <c r="C114" t="s">
        <v>2491</v>
      </c>
      <c r="D114" t="s">
        <v>2224</v>
      </c>
      <c r="F114" t="s">
        <v>2186</v>
      </c>
      <c r="I114" t="s">
        <v>920</v>
      </c>
      <c r="J114" t="s">
        <v>921</v>
      </c>
      <c r="K114" t="s">
        <v>922</v>
      </c>
      <c r="L114" t="s">
        <v>923</v>
      </c>
      <c r="Q114">
        <v>2011</v>
      </c>
      <c r="R114" t="s">
        <v>924</v>
      </c>
      <c r="S114" t="s">
        <v>925</v>
      </c>
      <c r="V114" s="74">
        <v>13.37</v>
      </c>
      <c r="W114" s="74">
        <v>41.7</v>
      </c>
      <c r="X114" s="74">
        <v>13.37</v>
      </c>
      <c r="Y114" s="74">
        <v>41.7</v>
      </c>
      <c r="Z114" s="74">
        <v>47.146073474348</v>
      </c>
      <c r="AA114" s="74">
        <v>4.1619300748264099</v>
      </c>
      <c r="AB114" s="74">
        <v>14.3563499840046</v>
      </c>
      <c r="AC114" s="74">
        <v>12.929738821810901</v>
      </c>
      <c r="AD114" s="74">
        <v>9.0338962248776191</v>
      </c>
      <c r="AE114" s="74">
        <v>5.1842291108754797</v>
      </c>
      <c r="AF114" s="74">
        <v>0.25180225223684499</v>
      </c>
      <c r="AG114" s="74">
        <v>1.51845912715259</v>
      </c>
      <c r="AH114" s="74">
        <v>3.6557099656551002</v>
      </c>
      <c r="AI114" s="74">
        <v>1.0187780297253399</v>
      </c>
      <c r="AJ114" s="74">
        <v>0.65320269895034699</v>
      </c>
      <c r="AK114" s="74">
        <v>0.17840996123546998</v>
      </c>
    </row>
    <row r="115" spans="1:37">
      <c r="A115">
        <v>2018</v>
      </c>
      <c r="B115" t="s">
        <v>2184</v>
      </c>
      <c r="C115" t="s">
        <v>2492</v>
      </c>
      <c r="D115" t="s">
        <v>2225</v>
      </c>
      <c r="F115" t="s">
        <v>2186</v>
      </c>
      <c r="I115" t="s">
        <v>920</v>
      </c>
      <c r="J115" t="s">
        <v>921</v>
      </c>
      <c r="K115" t="s">
        <v>922</v>
      </c>
      <c r="L115" t="s">
        <v>923</v>
      </c>
      <c r="Q115">
        <v>2011</v>
      </c>
      <c r="R115" t="s">
        <v>924</v>
      </c>
      <c r="S115" t="s">
        <v>925</v>
      </c>
      <c r="V115" s="74">
        <v>13.37</v>
      </c>
      <c r="W115" s="74">
        <v>41.7</v>
      </c>
      <c r="X115" s="74">
        <v>13.37</v>
      </c>
      <c r="Y115" s="74">
        <v>41.7</v>
      </c>
      <c r="Z115" s="74">
        <v>47.230879008254398</v>
      </c>
      <c r="AA115" s="74">
        <v>4.1192836046682899</v>
      </c>
      <c r="AB115" s="74">
        <v>14.518466204406501</v>
      </c>
      <c r="AC115" s="74">
        <v>13.207115477636901</v>
      </c>
      <c r="AD115" s="74">
        <v>8.7504871074540702</v>
      </c>
      <c r="AE115" s="74">
        <v>5.4790055381375096</v>
      </c>
      <c r="AF115" s="74">
        <v>0.23684130796578701</v>
      </c>
      <c r="AG115" s="74">
        <v>1.30852994365747</v>
      </c>
      <c r="AH115" s="74">
        <v>3.7074492703052</v>
      </c>
      <c r="AI115" s="74">
        <v>0.98048331506789199</v>
      </c>
      <c r="AJ115" s="74">
        <v>1.19620981262971</v>
      </c>
      <c r="AK115" s="74">
        <v>9.7692002767158798E-3</v>
      </c>
    </row>
    <row r="116" spans="1:37">
      <c r="A116">
        <v>2018</v>
      </c>
      <c r="B116" t="s">
        <v>2184</v>
      </c>
      <c r="C116" t="s">
        <v>2493</v>
      </c>
      <c r="D116" t="s">
        <v>2226</v>
      </c>
      <c r="F116" t="s">
        <v>2186</v>
      </c>
      <c r="I116" t="s">
        <v>920</v>
      </c>
      <c r="J116" t="s">
        <v>921</v>
      </c>
      <c r="K116" t="s">
        <v>922</v>
      </c>
      <c r="L116" t="s">
        <v>923</v>
      </c>
      <c r="Q116">
        <v>2011</v>
      </c>
      <c r="R116" t="s">
        <v>924</v>
      </c>
      <c r="S116" t="s">
        <v>925</v>
      </c>
      <c r="V116" s="74">
        <v>13.37</v>
      </c>
      <c r="W116" s="74">
        <v>41.7</v>
      </c>
      <c r="X116" s="74">
        <v>13.37</v>
      </c>
      <c r="Y116" s="74">
        <v>41.7</v>
      </c>
      <c r="Z116" s="74">
        <v>47.242072626677</v>
      </c>
      <c r="AA116" s="74">
        <v>4.5422229646318799</v>
      </c>
      <c r="AB116" s="74">
        <v>14.4381475430541</v>
      </c>
      <c r="AC116" s="74">
        <v>12.787281979409</v>
      </c>
      <c r="AD116" s="74">
        <v>9.0373889271410892</v>
      </c>
      <c r="AE116" s="74">
        <v>5.27354174220911</v>
      </c>
      <c r="AF116" s="74">
        <v>0.17121822633806899</v>
      </c>
      <c r="AG116" s="74">
        <v>1.4344237248774701</v>
      </c>
      <c r="AH116" s="74">
        <v>3.81120975200349</v>
      </c>
      <c r="AI116" s="74">
        <v>0.83072924093592504</v>
      </c>
      <c r="AJ116" s="74">
        <v>1.5408085229112001</v>
      </c>
      <c r="AK116" s="74">
        <v>0.141511154332047</v>
      </c>
    </row>
    <row r="117" spans="1:37">
      <c r="A117">
        <v>2018</v>
      </c>
      <c r="B117" t="s">
        <v>2184</v>
      </c>
      <c r="C117" t="s">
        <v>2494</v>
      </c>
      <c r="D117" t="s">
        <v>2227</v>
      </c>
      <c r="F117" t="s">
        <v>2186</v>
      </c>
      <c r="I117" t="s">
        <v>920</v>
      </c>
      <c r="J117" t="s">
        <v>921</v>
      </c>
      <c r="K117" t="s">
        <v>922</v>
      </c>
      <c r="L117" t="s">
        <v>923</v>
      </c>
      <c r="Q117">
        <v>2011</v>
      </c>
      <c r="R117" t="s">
        <v>924</v>
      </c>
      <c r="S117" t="s">
        <v>925</v>
      </c>
      <c r="V117" s="74">
        <v>13.37</v>
      </c>
      <c r="W117" s="74">
        <v>41.7</v>
      </c>
      <c r="X117" s="74">
        <v>13.37</v>
      </c>
      <c r="Y117" s="74">
        <v>41.7</v>
      </c>
      <c r="Z117" s="74">
        <v>47.245944919916198</v>
      </c>
      <c r="AA117" s="74">
        <v>4.65063259961752</v>
      </c>
      <c r="AB117" s="74">
        <v>14.705663830120701</v>
      </c>
      <c r="AC117" s="74">
        <v>12.533115936055101</v>
      </c>
      <c r="AD117" s="74">
        <v>8.7138040147252092</v>
      </c>
      <c r="AE117" s="74">
        <v>5.0797276020245601</v>
      </c>
      <c r="AF117" s="74">
        <v>0.17739862172568299</v>
      </c>
      <c r="AG117" s="74">
        <v>1.3801063170397301</v>
      </c>
      <c r="AH117" s="74">
        <v>4.0766060783708999</v>
      </c>
      <c r="AI117" s="74">
        <v>0.87803666645293299</v>
      </c>
      <c r="AJ117" s="74">
        <v>1.2134537948949899</v>
      </c>
      <c r="AK117" s="74">
        <v>9.9069034177707599E-2</v>
      </c>
    </row>
    <row r="118" spans="1:37">
      <c r="A118">
        <v>2018</v>
      </c>
      <c r="B118" t="s">
        <v>2184</v>
      </c>
      <c r="C118" t="s">
        <v>2495</v>
      </c>
      <c r="D118" t="s">
        <v>2228</v>
      </c>
      <c r="F118" t="s">
        <v>2186</v>
      </c>
      <c r="I118" t="s">
        <v>920</v>
      </c>
      <c r="J118" t="s">
        <v>921</v>
      </c>
      <c r="K118" t="s">
        <v>922</v>
      </c>
      <c r="L118" t="s">
        <v>923</v>
      </c>
      <c r="Q118">
        <v>2011</v>
      </c>
      <c r="R118" t="s">
        <v>924</v>
      </c>
      <c r="S118" t="s">
        <v>925</v>
      </c>
      <c r="V118" s="74">
        <v>13.37</v>
      </c>
      <c r="W118" s="74">
        <v>41.7</v>
      </c>
      <c r="X118" s="74">
        <v>13.37</v>
      </c>
      <c r="Y118" s="74">
        <v>41.7</v>
      </c>
      <c r="Z118" s="74">
        <v>47.263392812465597</v>
      </c>
      <c r="AA118" s="74">
        <v>4.2653843459463801</v>
      </c>
      <c r="AB118" s="74">
        <v>13.9543448455311</v>
      </c>
      <c r="AC118" s="74">
        <v>13.807331645366901</v>
      </c>
      <c r="AD118" s="74">
        <v>9.0019314872451801</v>
      </c>
      <c r="AE118" s="74">
        <v>5.65335308187304</v>
      </c>
      <c r="AF118" s="74">
        <v>0.127498173593667</v>
      </c>
      <c r="AG118" s="74">
        <v>1.3928725118341101</v>
      </c>
      <c r="AH118" s="74">
        <v>3.3982166268026401</v>
      </c>
      <c r="AI118" s="74">
        <v>0.45124746054461901</v>
      </c>
      <c r="AJ118" s="74">
        <v>1.3363089722517201</v>
      </c>
      <c r="AK118" s="74">
        <v>0.218442334097009</v>
      </c>
    </row>
    <row r="119" spans="1:37">
      <c r="A119">
        <v>2018</v>
      </c>
      <c r="B119" t="s">
        <v>2184</v>
      </c>
      <c r="C119" t="s">
        <v>2496</v>
      </c>
      <c r="D119" t="s">
        <v>2229</v>
      </c>
      <c r="F119" t="s">
        <v>2186</v>
      </c>
      <c r="I119" t="s">
        <v>920</v>
      </c>
      <c r="J119" t="s">
        <v>921</v>
      </c>
      <c r="K119" t="s">
        <v>922</v>
      </c>
      <c r="L119" t="s">
        <v>923</v>
      </c>
      <c r="Q119">
        <v>2011</v>
      </c>
      <c r="R119" t="s">
        <v>924</v>
      </c>
      <c r="S119" t="s">
        <v>925</v>
      </c>
      <c r="V119" s="74">
        <v>13.37</v>
      </c>
      <c r="W119" s="74">
        <v>41.7</v>
      </c>
      <c r="X119" s="74">
        <v>13.37</v>
      </c>
      <c r="Y119" s="74">
        <v>41.7</v>
      </c>
      <c r="Z119" s="74">
        <v>47.2904013104176</v>
      </c>
      <c r="AA119" s="74">
        <v>4.1050999471894496</v>
      </c>
      <c r="AB119" s="74">
        <v>14.648909327973399</v>
      </c>
      <c r="AC119" s="74">
        <v>12.876623228086901</v>
      </c>
      <c r="AD119" s="74">
        <v>8.5693314940809397</v>
      </c>
      <c r="AE119" s="74">
        <v>5.1817985620812301</v>
      </c>
      <c r="AF119" s="74">
        <v>0.17225586560064299</v>
      </c>
      <c r="AG119" s="74">
        <v>1.70256822356663</v>
      </c>
      <c r="AH119" s="74">
        <v>3.6684929899222398</v>
      </c>
      <c r="AI119" s="74">
        <v>1.06645476145248</v>
      </c>
      <c r="AJ119" s="74">
        <v>1.44179868075483</v>
      </c>
      <c r="AK119" s="74">
        <v>0.190368381227287</v>
      </c>
    </row>
    <row r="120" spans="1:37">
      <c r="A120">
        <v>2018</v>
      </c>
      <c r="B120" t="s">
        <v>2184</v>
      </c>
      <c r="C120" t="s">
        <v>2497</v>
      </c>
      <c r="D120" t="s">
        <v>2230</v>
      </c>
      <c r="F120" t="s">
        <v>2186</v>
      </c>
      <c r="I120" t="s">
        <v>920</v>
      </c>
      <c r="J120" t="s">
        <v>921</v>
      </c>
      <c r="K120" t="s">
        <v>922</v>
      </c>
      <c r="L120" t="s">
        <v>923</v>
      </c>
      <c r="Q120">
        <v>2011</v>
      </c>
      <c r="R120" t="s">
        <v>924</v>
      </c>
      <c r="S120" t="s">
        <v>925</v>
      </c>
      <c r="V120" s="74">
        <v>13.37</v>
      </c>
      <c r="W120" s="74">
        <v>41.7</v>
      </c>
      <c r="X120" s="74">
        <v>13.37</v>
      </c>
      <c r="Y120" s="74">
        <v>41.7</v>
      </c>
      <c r="Z120" s="74">
        <v>47.326312458314398</v>
      </c>
      <c r="AA120" s="74">
        <v>4.3516272660448303</v>
      </c>
      <c r="AB120" s="74">
        <v>14.3166163601877</v>
      </c>
      <c r="AC120" s="74">
        <v>13.1762582795384</v>
      </c>
      <c r="AD120" s="74">
        <v>8.9433035633811606</v>
      </c>
      <c r="AE120" s="74">
        <v>5.4274915727467699</v>
      </c>
      <c r="AF120" s="74">
        <v>0.21571364764367401</v>
      </c>
      <c r="AG120" s="74">
        <v>1.46362811527962</v>
      </c>
      <c r="AH120" s="74">
        <v>3.6460012858696502</v>
      </c>
      <c r="AI120" s="74">
        <v>0.44654928265698302</v>
      </c>
      <c r="AJ120" s="74">
        <v>1.05148947974426</v>
      </c>
      <c r="AK120" s="74">
        <v>0.10876142612728999</v>
      </c>
    </row>
    <row r="121" spans="1:37">
      <c r="A121">
        <v>2018</v>
      </c>
      <c r="B121" t="s">
        <v>2184</v>
      </c>
      <c r="C121" t="s">
        <v>2498</v>
      </c>
      <c r="D121" t="s">
        <v>2231</v>
      </c>
      <c r="F121" t="s">
        <v>2186</v>
      </c>
      <c r="I121" t="s">
        <v>920</v>
      </c>
      <c r="J121" t="s">
        <v>921</v>
      </c>
      <c r="K121" t="s">
        <v>922</v>
      </c>
      <c r="L121" t="s">
        <v>923</v>
      </c>
      <c r="Q121">
        <v>2011</v>
      </c>
      <c r="R121" t="s">
        <v>924</v>
      </c>
      <c r="S121" t="s">
        <v>925</v>
      </c>
      <c r="V121" s="74">
        <v>13.37</v>
      </c>
      <c r="W121" s="74">
        <v>41.7</v>
      </c>
      <c r="X121" s="74">
        <v>13.37</v>
      </c>
      <c r="Y121" s="74">
        <v>41.7</v>
      </c>
      <c r="Z121" s="74">
        <v>47.345193235663103</v>
      </c>
      <c r="AA121" s="74">
        <v>4.0398066580048297</v>
      </c>
      <c r="AB121" s="74">
        <v>14.739643514303699</v>
      </c>
      <c r="AC121" s="74">
        <v>12.548596265416901</v>
      </c>
      <c r="AD121" s="74">
        <v>8.8315326089928501</v>
      </c>
      <c r="AE121" s="74">
        <v>5.1844455493973003</v>
      </c>
      <c r="AF121" s="74">
        <v>0.32213539003091701</v>
      </c>
      <c r="AG121" s="74">
        <v>1.37006277639996</v>
      </c>
      <c r="AH121" s="74">
        <v>4.26006584483829</v>
      </c>
      <c r="AI121" s="74">
        <v>0.69166448095289701</v>
      </c>
      <c r="AJ121" s="74">
        <v>0.915797725125859</v>
      </c>
      <c r="AK121" s="74">
        <v>3.5710891619980104E-2</v>
      </c>
    </row>
    <row r="122" spans="1:37">
      <c r="A122">
        <v>2018</v>
      </c>
      <c r="B122" t="s">
        <v>2184</v>
      </c>
      <c r="C122" t="s">
        <v>2499</v>
      </c>
      <c r="D122" t="s">
        <v>2232</v>
      </c>
      <c r="F122" t="s">
        <v>2186</v>
      </c>
      <c r="I122" t="s">
        <v>920</v>
      </c>
      <c r="J122" t="s">
        <v>921</v>
      </c>
      <c r="K122" t="s">
        <v>922</v>
      </c>
      <c r="L122" t="s">
        <v>923</v>
      </c>
      <c r="Q122">
        <v>2011</v>
      </c>
      <c r="R122" t="s">
        <v>924</v>
      </c>
      <c r="S122" t="s">
        <v>925</v>
      </c>
      <c r="V122" s="74">
        <v>13.37</v>
      </c>
      <c r="W122" s="74">
        <v>41.7</v>
      </c>
      <c r="X122" s="74">
        <v>13.37</v>
      </c>
      <c r="Y122" s="74">
        <v>41.7</v>
      </c>
      <c r="Z122" s="74">
        <v>47.378522479761997</v>
      </c>
      <c r="AA122" s="74">
        <v>4.0812385271783898</v>
      </c>
      <c r="AB122" s="74">
        <v>14.7070125071176</v>
      </c>
      <c r="AC122" s="74">
        <v>12.4302671450244</v>
      </c>
      <c r="AD122" s="74">
        <v>8.92819457109068</v>
      </c>
      <c r="AE122" s="74">
        <v>4.9764670279568497</v>
      </c>
      <c r="AF122" s="74">
        <v>0.25454234143117099</v>
      </c>
      <c r="AG122" s="74">
        <v>1.4311909435885599</v>
      </c>
      <c r="AH122" s="74">
        <v>4.2455910518959801</v>
      </c>
      <c r="AI122" s="74">
        <v>0.85501140811588905</v>
      </c>
      <c r="AJ122" s="74">
        <v>1.3263006123904399</v>
      </c>
      <c r="AK122" s="74">
        <v>0.16235514158949699</v>
      </c>
    </row>
    <row r="123" spans="1:37">
      <c r="A123">
        <v>2018</v>
      </c>
      <c r="B123" t="s">
        <v>2184</v>
      </c>
      <c r="C123" t="s">
        <v>2500</v>
      </c>
      <c r="D123" t="s">
        <v>2233</v>
      </c>
      <c r="F123" t="s">
        <v>2186</v>
      </c>
      <c r="I123" t="s">
        <v>920</v>
      </c>
      <c r="J123" t="s">
        <v>921</v>
      </c>
      <c r="K123" t="s">
        <v>922</v>
      </c>
      <c r="L123" t="s">
        <v>923</v>
      </c>
      <c r="Q123">
        <v>2011</v>
      </c>
      <c r="R123" t="s">
        <v>924</v>
      </c>
      <c r="S123" t="s">
        <v>925</v>
      </c>
      <c r="V123" s="74">
        <v>13.37</v>
      </c>
      <c r="W123" s="74">
        <v>41.7</v>
      </c>
      <c r="X123" s="74">
        <v>13.37</v>
      </c>
      <c r="Y123" s="74">
        <v>41.7</v>
      </c>
      <c r="Z123" s="74">
        <v>47.395795172385697</v>
      </c>
      <c r="AA123" s="74">
        <v>4.2613058167460398</v>
      </c>
      <c r="AB123" s="74">
        <v>14.3672406073188</v>
      </c>
      <c r="AC123" s="74">
        <v>12.6182480563357</v>
      </c>
      <c r="AD123" s="74">
        <v>8.2850978955509404</v>
      </c>
      <c r="AE123" s="74">
        <v>5.3149550209630796</v>
      </c>
      <c r="AF123" s="74">
        <v>0.18123906052835101</v>
      </c>
      <c r="AG123" s="74">
        <v>1.65272520047218</v>
      </c>
      <c r="AH123" s="74">
        <v>4.3038425530182796</v>
      </c>
      <c r="AI123" s="74">
        <v>1.05955143078113</v>
      </c>
      <c r="AJ123" s="74">
        <v>1.1901487528342301</v>
      </c>
      <c r="AK123" s="74">
        <v>0.156930987843448</v>
      </c>
    </row>
    <row r="124" spans="1:37">
      <c r="A124">
        <v>2018</v>
      </c>
      <c r="B124" t="s">
        <v>2184</v>
      </c>
      <c r="C124" t="s">
        <v>2501</v>
      </c>
      <c r="D124" t="s">
        <v>2234</v>
      </c>
      <c r="F124" t="s">
        <v>2186</v>
      </c>
      <c r="I124" t="s">
        <v>920</v>
      </c>
      <c r="J124" t="s">
        <v>921</v>
      </c>
      <c r="K124" t="s">
        <v>922</v>
      </c>
      <c r="L124" t="s">
        <v>923</v>
      </c>
      <c r="Q124">
        <v>2011</v>
      </c>
      <c r="R124" t="s">
        <v>924</v>
      </c>
      <c r="S124" t="s">
        <v>925</v>
      </c>
      <c r="V124" s="74">
        <v>13.37</v>
      </c>
      <c r="W124" s="74">
        <v>41.7</v>
      </c>
      <c r="X124" s="74">
        <v>13.37</v>
      </c>
      <c r="Y124" s="74">
        <v>41.7</v>
      </c>
      <c r="Z124" s="74">
        <v>47.399115258239298</v>
      </c>
      <c r="AA124" s="74">
        <v>4.2145122845804197</v>
      </c>
      <c r="AB124" s="74">
        <v>14.5942766108335</v>
      </c>
      <c r="AC124" s="74">
        <v>12.8813848626659</v>
      </c>
      <c r="AD124" s="74">
        <v>9.2412231951085193</v>
      </c>
      <c r="AE124" s="74">
        <v>5.1334935920231004</v>
      </c>
      <c r="AF124" s="74">
        <v>0.20106843642112401</v>
      </c>
      <c r="AG124" s="74">
        <v>1.39589653764013</v>
      </c>
      <c r="AH124" s="74">
        <v>3.3898167320638599</v>
      </c>
      <c r="AI124" s="74">
        <v>0.99609648846523502</v>
      </c>
      <c r="AJ124" s="74">
        <v>1.44472817451033</v>
      </c>
      <c r="AK124" s="74">
        <v>0.159459416237962</v>
      </c>
    </row>
    <row r="125" spans="1:37">
      <c r="A125">
        <v>2018</v>
      </c>
      <c r="B125" t="s">
        <v>2184</v>
      </c>
      <c r="C125" t="s">
        <v>2502</v>
      </c>
      <c r="D125" t="s">
        <v>2235</v>
      </c>
      <c r="F125" t="s">
        <v>2186</v>
      </c>
      <c r="I125" t="s">
        <v>920</v>
      </c>
      <c r="J125" t="s">
        <v>921</v>
      </c>
      <c r="K125" t="s">
        <v>922</v>
      </c>
      <c r="L125" t="s">
        <v>923</v>
      </c>
      <c r="Q125">
        <v>2011</v>
      </c>
      <c r="R125" t="s">
        <v>924</v>
      </c>
      <c r="S125" t="s">
        <v>925</v>
      </c>
      <c r="V125" s="74">
        <v>13.37</v>
      </c>
      <c r="W125" s="74">
        <v>41.7</v>
      </c>
      <c r="X125" s="74">
        <v>13.37</v>
      </c>
      <c r="Y125" s="74">
        <v>41.7</v>
      </c>
      <c r="Z125" s="74">
        <v>47.414735082461803</v>
      </c>
      <c r="AA125" s="74">
        <v>4.1092287933459701</v>
      </c>
      <c r="AB125" s="74">
        <v>14.441420504352401</v>
      </c>
      <c r="AC125" s="74">
        <v>12.892585570709199</v>
      </c>
      <c r="AD125" s="74">
        <v>8.9615314048070491</v>
      </c>
      <c r="AE125" s="74">
        <v>5.3700079505840597</v>
      </c>
      <c r="AF125" s="74">
        <v>1.6614682078568099E-2</v>
      </c>
      <c r="AG125" s="74">
        <v>1.4231545471225</v>
      </c>
      <c r="AH125" s="74">
        <v>3.8232116282388402</v>
      </c>
      <c r="AI125" s="74">
        <v>0.95019672599025595</v>
      </c>
      <c r="AJ125" s="74">
        <v>1.27285528410922</v>
      </c>
      <c r="AK125" s="74">
        <v>7.3009981354225997E-2</v>
      </c>
    </row>
    <row r="126" spans="1:37">
      <c r="A126">
        <v>2018</v>
      </c>
      <c r="B126" t="s">
        <v>2184</v>
      </c>
      <c r="C126" t="s">
        <v>2503</v>
      </c>
      <c r="D126" t="s">
        <v>2236</v>
      </c>
      <c r="F126" t="s">
        <v>2186</v>
      </c>
      <c r="I126" t="s">
        <v>920</v>
      </c>
      <c r="J126" t="s">
        <v>921</v>
      </c>
      <c r="K126" t="s">
        <v>922</v>
      </c>
      <c r="L126" t="s">
        <v>923</v>
      </c>
      <c r="Q126">
        <v>2011</v>
      </c>
      <c r="R126" t="s">
        <v>924</v>
      </c>
      <c r="S126" t="s">
        <v>925</v>
      </c>
      <c r="V126" s="74">
        <v>13.37</v>
      </c>
      <c r="W126" s="74">
        <v>41.7</v>
      </c>
      <c r="X126" s="74">
        <v>13.37</v>
      </c>
      <c r="Y126" s="74">
        <v>41.7</v>
      </c>
      <c r="Z126" s="74">
        <v>47.491424874831303</v>
      </c>
      <c r="AA126" s="74">
        <v>4.3569332149075102</v>
      </c>
      <c r="AB126" s="74">
        <v>16.4619522372288</v>
      </c>
      <c r="AC126" s="74">
        <v>8.7716926225842506</v>
      </c>
      <c r="AD126" s="74">
        <v>12.4296153310134</v>
      </c>
      <c r="AE126" s="74">
        <v>4.9767967201316301</v>
      </c>
      <c r="AF126" s="74">
        <v>9.8179722975095196E-2</v>
      </c>
      <c r="AG126" s="74">
        <v>1.1160663212349</v>
      </c>
      <c r="AH126" s="74">
        <v>3.28912472360952</v>
      </c>
      <c r="AI126" s="74">
        <v>0.599166720402038</v>
      </c>
      <c r="AJ126" s="74">
        <v>1.3416524184268701</v>
      </c>
      <c r="AK126" s="74">
        <v>0.21618812401997703</v>
      </c>
    </row>
    <row r="127" spans="1:37">
      <c r="A127">
        <v>2018</v>
      </c>
      <c r="B127" t="s">
        <v>2184</v>
      </c>
      <c r="C127" t="s">
        <v>2504</v>
      </c>
      <c r="D127" t="s">
        <v>2237</v>
      </c>
      <c r="F127" t="s">
        <v>2186</v>
      </c>
      <c r="I127" t="s">
        <v>920</v>
      </c>
      <c r="J127" t="s">
        <v>921</v>
      </c>
      <c r="K127" t="s">
        <v>922</v>
      </c>
      <c r="L127" t="s">
        <v>923</v>
      </c>
      <c r="Q127">
        <v>2011</v>
      </c>
      <c r="R127" t="s">
        <v>924</v>
      </c>
      <c r="S127" t="s">
        <v>925</v>
      </c>
      <c r="V127" s="74">
        <v>13.37</v>
      </c>
      <c r="W127" s="74">
        <v>41.7</v>
      </c>
      <c r="X127" s="74">
        <v>13.37</v>
      </c>
      <c r="Y127" s="74">
        <v>41.7</v>
      </c>
      <c r="Z127" s="74">
        <v>47.550841534177302</v>
      </c>
      <c r="AA127" s="74">
        <v>3.8950520594313698</v>
      </c>
      <c r="AB127" s="74">
        <v>14.3954943351391</v>
      </c>
      <c r="AC127" s="74">
        <v>13.3434127143423</v>
      </c>
      <c r="AD127" s="74">
        <v>8.8969532902387698</v>
      </c>
      <c r="AE127" s="74">
        <v>5.3442236371906997</v>
      </c>
      <c r="AF127" s="74">
        <v>0.16712676116002301</v>
      </c>
      <c r="AG127" s="74">
        <v>1.4124581552715501</v>
      </c>
      <c r="AH127" s="74">
        <v>3.5103680117160199</v>
      </c>
      <c r="AI127" s="74">
        <v>0.83744930471434598</v>
      </c>
      <c r="AJ127" s="74">
        <v>1.38614774385369</v>
      </c>
      <c r="AK127" s="74">
        <v>7.6291563824842507E-2</v>
      </c>
    </row>
    <row r="128" spans="1:37">
      <c r="A128">
        <v>2018</v>
      </c>
      <c r="B128" t="s">
        <v>2184</v>
      </c>
      <c r="C128" t="s">
        <v>2505</v>
      </c>
      <c r="D128" t="s">
        <v>2238</v>
      </c>
      <c r="F128" t="s">
        <v>2186</v>
      </c>
      <c r="I128" t="s">
        <v>920</v>
      </c>
      <c r="J128" t="s">
        <v>921</v>
      </c>
      <c r="K128" t="s">
        <v>922</v>
      </c>
      <c r="L128" t="s">
        <v>923</v>
      </c>
      <c r="Q128">
        <v>2011</v>
      </c>
      <c r="R128" t="s">
        <v>924</v>
      </c>
      <c r="S128" t="s">
        <v>925</v>
      </c>
      <c r="V128" s="74">
        <v>13.37</v>
      </c>
      <c r="W128" s="74">
        <v>41.7</v>
      </c>
      <c r="X128" s="74">
        <v>13.37</v>
      </c>
      <c r="Y128" s="74">
        <v>41.7</v>
      </c>
      <c r="Z128" s="74">
        <v>47.553809926410501</v>
      </c>
      <c r="AA128" s="74">
        <v>3.2996224679016999</v>
      </c>
      <c r="AB128" s="74">
        <v>18.5481055798477</v>
      </c>
      <c r="AC128" s="74">
        <v>10.645053239895301</v>
      </c>
      <c r="AD128" s="74">
        <v>9.7330034887920807</v>
      </c>
      <c r="AE128" s="74">
        <v>3.91061508877352</v>
      </c>
      <c r="AF128" s="74">
        <v>0.146089384911227</v>
      </c>
      <c r="AG128" s="74">
        <v>1.0659077013723099</v>
      </c>
      <c r="AH128" s="74">
        <v>4.02230082709998</v>
      </c>
      <c r="AI128" s="74">
        <v>0.72449438746375505</v>
      </c>
      <c r="AJ128" s="74">
        <v>1.43506996504787</v>
      </c>
      <c r="AK128" s="74">
        <v>0.171952993470182</v>
      </c>
    </row>
    <row r="129" spans="1:37">
      <c r="A129">
        <v>2018</v>
      </c>
      <c r="B129" t="s">
        <v>2184</v>
      </c>
      <c r="C129" t="s">
        <v>2506</v>
      </c>
      <c r="D129" t="s">
        <v>2239</v>
      </c>
      <c r="F129" t="s">
        <v>2186</v>
      </c>
      <c r="I129" t="s">
        <v>920</v>
      </c>
      <c r="J129" t="s">
        <v>921</v>
      </c>
      <c r="K129" t="s">
        <v>922</v>
      </c>
      <c r="L129" t="s">
        <v>923</v>
      </c>
      <c r="Q129">
        <v>2011</v>
      </c>
      <c r="R129" t="s">
        <v>924</v>
      </c>
      <c r="S129" t="s">
        <v>925</v>
      </c>
      <c r="V129" s="74">
        <v>13.37</v>
      </c>
      <c r="W129" s="74">
        <v>41.7</v>
      </c>
      <c r="X129" s="74">
        <v>13.37</v>
      </c>
      <c r="Y129" s="74">
        <v>41.7</v>
      </c>
      <c r="Z129" s="74">
        <v>47.632172824815903</v>
      </c>
      <c r="AA129" s="74">
        <v>4.2454301130418699</v>
      </c>
      <c r="AB129" s="74">
        <v>14.5632193340582</v>
      </c>
      <c r="AC129" s="74">
        <v>13.014278973391001</v>
      </c>
      <c r="AD129" s="74">
        <v>9.5059803458958196</v>
      </c>
      <c r="AE129" s="74">
        <v>5.2397267299920003</v>
      </c>
      <c r="AF129" s="74">
        <v>0.20926081693781701</v>
      </c>
      <c r="AG129" s="74">
        <v>1.36563198818292</v>
      </c>
      <c r="AH129" s="74">
        <v>2.5525716513140302</v>
      </c>
      <c r="AI129" s="74">
        <v>0.95152124407607197</v>
      </c>
      <c r="AJ129" s="74">
        <v>1.43256933013942</v>
      </c>
      <c r="AK129" s="74">
        <v>0.158769419676734</v>
      </c>
    </row>
    <row r="130" spans="1:37">
      <c r="A130">
        <v>2018</v>
      </c>
      <c r="B130" t="s">
        <v>2184</v>
      </c>
      <c r="C130" t="s">
        <v>2507</v>
      </c>
      <c r="D130" t="s">
        <v>2240</v>
      </c>
      <c r="F130" t="s">
        <v>2186</v>
      </c>
      <c r="I130" t="s">
        <v>920</v>
      </c>
      <c r="J130" t="s">
        <v>921</v>
      </c>
      <c r="K130" t="s">
        <v>922</v>
      </c>
      <c r="L130" t="s">
        <v>923</v>
      </c>
      <c r="Q130">
        <v>2011</v>
      </c>
      <c r="R130" t="s">
        <v>924</v>
      </c>
      <c r="S130" t="s">
        <v>925</v>
      </c>
      <c r="V130" s="74">
        <v>13.37</v>
      </c>
      <c r="W130" s="74">
        <v>41.7</v>
      </c>
      <c r="X130" s="74">
        <v>13.37</v>
      </c>
      <c r="Y130" s="74">
        <v>41.7</v>
      </c>
      <c r="Z130" s="74">
        <v>47.677221552070797</v>
      </c>
      <c r="AA130" s="74">
        <v>4.5767993566546004</v>
      </c>
      <c r="AB130" s="74">
        <v>15.274929634097299</v>
      </c>
      <c r="AC130" s="74">
        <v>12.061218335343799</v>
      </c>
      <c r="AD130" s="74">
        <v>8.5283474065138698</v>
      </c>
      <c r="AE130" s="74">
        <v>4.3287092882991498</v>
      </c>
      <c r="AF130" s="74">
        <v>0.245275432247688</v>
      </c>
      <c r="AG130" s="74">
        <v>1.5801166063530401</v>
      </c>
      <c r="AH130" s="74">
        <v>4.2133092078809797</v>
      </c>
      <c r="AI130" s="74">
        <v>0.88892239646159998</v>
      </c>
      <c r="AJ130" s="74">
        <v>1.5911904571069999</v>
      </c>
      <c r="AK130" s="74">
        <v>0.122610546026009</v>
      </c>
    </row>
    <row r="131" spans="1:37">
      <c r="A131">
        <v>2018</v>
      </c>
      <c r="B131" t="s">
        <v>2184</v>
      </c>
      <c r="C131" t="s">
        <v>2508</v>
      </c>
      <c r="D131" t="s">
        <v>2241</v>
      </c>
      <c r="F131" t="s">
        <v>2186</v>
      </c>
      <c r="I131" t="s">
        <v>920</v>
      </c>
      <c r="J131" t="s">
        <v>921</v>
      </c>
      <c r="K131" t="s">
        <v>922</v>
      </c>
      <c r="L131" t="s">
        <v>923</v>
      </c>
      <c r="Q131">
        <v>2011</v>
      </c>
      <c r="R131" t="s">
        <v>924</v>
      </c>
      <c r="S131" t="s">
        <v>925</v>
      </c>
      <c r="V131" s="74">
        <v>13.37</v>
      </c>
      <c r="W131" s="74">
        <v>41.7</v>
      </c>
      <c r="X131" s="74">
        <v>13.37</v>
      </c>
      <c r="Y131" s="74">
        <v>41.7</v>
      </c>
      <c r="Z131" s="74">
        <v>47.748798784100003</v>
      </c>
      <c r="AA131" s="74">
        <v>3.3872219491740099</v>
      </c>
      <c r="AB131" s="74">
        <v>14.674967780871601</v>
      </c>
      <c r="AC131" s="74">
        <v>12.271627689174499</v>
      </c>
      <c r="AD131" s="74">
        <v>9.14205784607684</v>
      </c>
      <c r="AE131" s="74">
        <v>5.44157614866113</v>
      </c>
      <c r="AF131" s="74">
        <v>0.28772665664854502</v>
      </c>
      <c r="AG131" s="74">
        <v>1.3046097827063301</v>
      </c>
      <c r="AH131" s="74">
        <v>3.91423303336156</v>
      </c>
      <c r="AI131" s="74">
        <v>1.2361851340890999</v>
      </c>
      <c r="AJ131" s="74">
        <v>1.23716799990538</v>
      </c>
      <c r="AK131" s="74">
        <v>0.156421270394242</v>
      </c>
    </row>
    <row r="132" spans="1:37">
      <c r="A132">
        <v>2018</v>
      </c>
      <c r="B132" t="s">
        <v>2184</v>
      </c>
      <c r="C132" t="s">
        <v>2509</v>
      </c>
      <c r="D132" t="s">
        <v>2242</v>
      </c>
      <c r="F132" t="s">
        <v>2186</v>
      </c>
      <c r="I132" t="s">
        <v>920</v>
      </c>
      <c r="J132" t="s">
        <v>921</v>
      </c>
      <c r="K132" t="s">
        <v>922</v>
      </c>
      <c r="L132" t="s">
        <v>923</v>
      </c>
      <c r="Q132">
        <v>2011</v>
      </c>
      <c r="R132" t="s">
        <v>924</v>
      </c>
      <c r="S132" t="s">
        <v>925</v>
      </c>
      <c r="V132" s="74">
        <v>13.37</v>
      </c>
      <c r="W132" s="74">
        <v>41.7</v>
      </c>
      <c r="X132" s="74">
        <v>13.37</v>
      </c>
      <c r="Y132" s="74">
        <v>41.7</v>
      </c>
      <c r="Z132" s="74">
        <v>47.857658378848598</v>
      </c>
      <c r="AA132" s="74">
        <v>4.2789051969840699</v>
      </c>
      <c r="AB132" s="74">
        <v>15.5425216860546</v>
      </c>
      <c r="AC132" s="74">
        <v>11.6353023861226</v>
      </c>
      <c r="AD132" s="74">
        <v>8.3620922407154694</v>
      </c>
      <c r="AE132" s="74">
        <v>4.0415851174361501</v>
      </c>
      <c r="AF132" s="74">
        <v>0.22923081610162599</v>
      </c>
      <c r="AG132" s="74">
        <v>1.7225928925840399</v>
      </c>
      <c r="AH132" s="74">
        <v>4.5530997112027896</v>
      </c>
      <c r="AI132" s="74">
        <v>1.0747164292940601</v>
      </c>
      <c r="AJ132" s="74">
        <v>1.84041927683836</v>
      </c>
      <c r="AK132" s="74">
        <v>8.9421642726616402E-2</v>
      </c>
    </row>
    <row r="133" spans="1:37">
      <c r="A133">
        <v>2018</v>
      </c>
      <c r="B133" t="s">
        <v>2184</v>
      </c>
      <c r="C133" t="s">
        <v>2510</v>
      </c>
      <c r="D133" t="s">
        <v>2243</v>
      </c>
      <c r="F133" t="s">
        <v>2186</v>
      </c>
      <c r="I133" t="s">
        <v>920</v>
      </c>
      <c r="J133" t="s">
        <v>921</v>
      </c>
      <c r="K133" t="s">
        <v>922</v>
      </c>
      <c r="L133" t="s">
        <v>923</v>
      </c>
      <c r="Q133">
        <v>2011</v>
      </c>
      <c r="R133" t="s">
        <v>924</v>
      </c>
      <c r="S133" t="s">
        <v>925</v>
      </c>
      <c r="V133" s="74">
        <v>13.37</v>
      </c>
      <c r="W133" s="74">
        <v>41.7</v>
      </c>
      <c r="X133" s="74">
        <v>13.37</v>
      </c>
      <c r="Y133" s="74">
        <v>41.7</v>
      </c>
      <c r="Z133" s="74">
        <v>47.874179684170798</v>
      </c>
      <c r="AA133" s="74">
        <v>3.9748537940494901</v>
      </c>
      <c r="AB133" s="74">
        <v>14.370492575050999</v>
      </c>
      <c r="AC133" s="74">
        <v>12.782519409575499</v>
      </c>
      <c r="AD133" s="74">
        <v>8.8344514385204498</v>
      </c>
      <c r="AE133" s="74">
        <v>5.4294051518066198</v>
      </c>
      <c r="AF133" s="74">
        <v>0.20150244116250501</v>
      </c>
      <c r="AG133" s="74">
        <v>1.3168681691078299</v>
      </c>
      <c r="AH133" s="74">
        <v>3.9009898579133799</v>
      </c>
      <c r="AI133" s="74">
        <v>0.87500355115077599</v>
      </c>
      <c r="AJ133" s="74">
        <v>1.2628412956280699</v>
      </c>
      <c r="AK133" s="74">
        <v>0.11382196437335101</v>
      </c>
    </row>
    <row r="134" spans="1:37">
      <c r="A134">
        <v>2018</v>
      </c>
      <c r="B134" t="s">
        <v>2184</v>
      </c>
      <c r="C134" t="s">
        <v>2511</v>
      </c>
      <c r="D134" t="s">
        <v>2244</v>
      </c>
      <c r="F134" t="s">
        <v>2186</v>
      </c>
      <c r="I134" t="s">
        <v>920</v>
      </c>
      <c r="J134" t="s">
        <v>921</v>
      </c>
      <c r="K134" t="s">
        <v>922</v>
      </c>
      <c r="L134" t="s">
        <v>923</v>
      </c>
      <c r="Q134">
        <v>2011</v>
      </c>
      <c r="R134" t="s">
        <v>924</v>
      </c>
      <c r="S134" t="s">
        <v>925</v>
      </c>
      <c r="V134" s="74">
        <v>13.37</v>
      </c>
      <c r="W134" s="74">
        <v>41.7</v>
      </c>
      <c r="X134" s="74">
        <v>13.37</v>
      </c>
      <c r="Y134" s="74">
        <v>41.7</v>
      </c>
      <c r="Z134" s="74">
        <v>47.919370230912698</v>
      </c>
      <c r="AA134" s="74">
        <v>3.8403256655260098</v>
      </c>
      <c r="AB134" s="74">
        <v>14.2918891076142</v>
      </c>
      <c r="AC134" s="74">
        <v>12.8420466297451</v>
      </c>
      <c r="AD134" s="74">
        <v>8.7043455344771807</v>
      </c>
      <c r="AE134" s="74">
        <v>5.3142257058548701</v>
      </c>
      <c r="AF134" s="74">
        <v>0.29887278840126003</v>
      </c>
      <c r="AG134" s="74">
        <v>1.51652485016431</v>
      </c>
      <c r="AH134" s="74">
        <v>3.6887929692023298</v>
      </c>
      <c r="AI134" s="74">
        <v>0.84810394464165195</v>
      </c>
      <c r="AJ134" s="74">
        <v>1.5466360610422201</v>
      </c>
      <c r="AK134" s="74">
        <v>8.0342406295827007E-2</v>
      </c>
    </row>
    <row r="135" spans="1:37">
      <c r="A135">
        <v>2018</v>
      </c>
      <c r="B135" t="s">
        <v>2184</v>
      </c>
      <c r="C135" t="s">
        <v>2512</v>
      </c>
      <c r="D135" t="s">
        <v>2245</v>
      </c>
      <c r="F135" t="s">
        <v>2186</v>
      </c>
      <c r="I135" t="s">
        <v>920</v>
      </c>
      <c r="J135" t="s">
        <v>921</v>
      </c>
      <c r="K135" t="s">
        <v>922</v>
      </c>
      <c r="L135" t="s">
        <v>923</v>
      </c>
      <c r="Q135">
        <v>2011</v>
      </c>
      <c r="R135" t="s">
        <v>924</v>
      </c>
      <c r="S135" t="s">
        <v>925</v>
      </c>
      <c r="V135" s="74">
        <v>13.37</v>
      </c>
      <c r="W135" s="74">
        <v>41.7</v>
      </c>
      <c r="X135" s="74">
        <v>13.37</v>
      </c>
      <c r="Y135" s="74">
        <v>41.7</v>
      </c>
      <c r="Z135" s="74">
        <v>48.204579336417702</v>
      </c>
      <c r="AA135" s="74">
        <v>3.6381985820857401</v>
      </c>
      <c r="AB135" s="74">
        <v>15.038181161023701</v>
      </c>
      <c r="AC135" s="74">
        <v>12.3334110940127</v>
      </c>
      <c r="AD135" s="74">
        <v>8.6031011492894898</v>
      </c>
      <c r="AE135" s="74">
        <v>5.0197689006008304</v>
      </c>
      <c r="AF135" s="74">
        <v>0.22246896497865901</v>
      </c>
      <c r="AG135" s="74">
        <v>1.48729814345544</v>
      </c>
      <c r="AH135" s="74">
        <v>4.0624114554496398</v>
      </c>
      <c r="AI135" s="74">
        <v>0.75731559455381503</v>
      </c>
      <c r="AJ135" s="74">
        <v>1.4401153403424301</v>
      </c>
      <c r="AK135" s="74">
        <v>0.17446653060355199</v>
      </c>
    </row>
    <row r="136" spans="1:37">
      <c r="A136">
        <v>2018</v>
      </c>
      <c r="B136" t="s">
        <v>2184</v>
      </c>
      <c r="C136" t="s">
        <v>2513</v>
      </c>
      <c r="D136" t="s">
        <v>2246</v>
      </c>
      <c r="F136" t="s">
        <v>2186</v>
      </c>
      <c r="I136" t="s">
        <v>920</v>
      </c>
      <c r="J136" t="s">
        <v>921</v>
      </c>
      <c r="K136" t="s">
        <v>922</v>
      </c>
      <c r="L136" t="s">
        <v>923</v>
      </c>
      <c r="Q136">
        <v>2011</v>
      </c>
      <c r="R136" t="s">
        <v>924</v>
      </c>
      <c r="S136" t="s">
        <v>925</v>
      </c>
      <c r="V136" s="74">
        <v>13.37</v>
      </c>
      <c r="W136" s="74">
        <v>41.7</v>
      </c>
      <c r="X136" s="74">
        <v>13.37</v>
      </c>
      <c r="Y136" s="74">
        <v>41.7</v>
      </c>
      <c r="Z136" s="74">
        <v>48.266334194693798</v>
      </c>
      <c r="AA136" s="74">
        <v>4.257021926707</v>
      </c>
      <c r="AB136" s="74">
        <v>17.804769155037601</v>
      </c>
      <c r="AC136" s="74">
        <v>8.9614448377169804</v>
      </c>
      <c r="AD136" s="74">
        <v>11.0702343573567</v>
      </c>
      <c r="AE136" s="74">
        <v>3.5494435847028201</v>
      </c>
      <c r="AF136" s="74">
        <v>0.17213333985511201</v>
      </c>
      <c r="AG136" s="74">
        <v>0.99200422944312705</v>
      </c>
      <c r="AH136" s="74">
        <v>3.8359508910033799</v>
      </c>
      <c r="AI136" s="74">
        <v>0.561462737919185</v>
      </c>
      <c r="AJ136" s="74">
        <v>0.465535082117015</v>
      </c>
      <c r="AK136" s="74">
        <v>7.9248133570646404E-2</v>
      </c>
    </row>
    <row r="137" spans="1:37">
      <c r="A137">
        <v>2018</v>
      </c>
      <c r="B137" t="s">
        <v>2184</v>
      </c>
      <c r="C137" t="s">
        <v>2514</v>
      </c>
      <c r="D137" t="s">
        <v>2247</v>
      </c>
      <c r="F137" t="s">
        <v>2186</v>
      </c>
      <c r="I137" t="s">
        <v>920</v>
      </c>
      <c r="J137" t="s">
        <v>921</v>
      </c>
      <c r="K137" t="s">
        <v>922</v>
      </c>
      <c r="L137" t="s">
        <v>923</v>
      </c>
      <c r="Q137">
        <v>2011</v>
      </c>
      <c r="R137" t="s">
        <v>924</v>
      </c>
      <c r="S137" t="s">
        <v>925</v>
      </c>
      <c r="V137" s="74">
        <v>13.37</v>
      </c>
      <c r="W137" s="74">
        <v>41.7</v>
      </c>
      <c r="X137" s="74">
        <v>13.37</v>
      </c>
      <c r="Y137" s="74">
        <v>41.7</v>
      </c>
      <c r="Z137" s="74">
        <v>48.529496562667497</v>
      </c>
      <c r="AA137" s="74">
        <v>3.6878445074224602</v>
      </c>
      <c r="AB137" s="74">
        <v>14.945188481999701</v>
      </c>
      <c r="AC137" s="74">
        <v>12.0230821307831</v>
      </c>
      <c r="AD137" s="74">
        <v>8.7314011374484508</v>
      </c>
      <c r="AE137" s="74">
        <v>4.9504421868225998</v>
      </c>
      <c r="AF137" s="74">
        <v>0.17918123359551999</v>
      </c>
      <c r="AG137" s="74">
        <v>1.50029578785284</v>
      </c>
      <c r="AH137" s="74">
        <v>4.1015203709200998</v>
      </c>
      <c r="AI137" s="74">
        <v>0.74801224155936796</v>
      </c>
      <c r="AJ137" s="74">
        <v>1.2511549201569001</v>
      </c>
      <c r="AK137" s="74">
        <v>0.19215327168038901</v>
      </c>
    </row>
    <row r="138" spans="1:37">
      <c r="A138">
        <v>2018</v>
      </c>
      <c r="B138" t="s">
        <v>2184</v>
      </c>
      <c r="C138" t="s">
        <v>2515</v>
      </c>
      <c r="D138" t="s">
        <v>2248</v>
      </c>
      <c r="F138" t="s">
        <v>2186</v>
      </c>
      <c r="I138" t="s">
        <v>920</v>
      </c>
      <c r="J138" t="s">
        <v>921</v>
      </c>
      <c r="K138" t="s">
        <v>922</v>
      </c>
      <c r="L138" t="s">
        <v>923</v>
      </c>
      <c r="Q138">
        <v>2011</v>
      </c>
      <c r="R138" t="s">
        <v>924</v>
      </c>
      <c r="S138" t="s">
        <v>925</v>
      </c>
      <c r="V138" s="74">
        <v>13.37</v>
      </c>
      <c r="W138" s="74">
        <v>41.7</v>
      </c>
      <c r="X138" s="74">
        <v>13.37</v>
      </c>
      <c r="Y138" s="74">
        <v>41.7</v>
      </c>
      <c r="Z138" s="74">
        <v>48.529793665929503</v>
      </c>
      <c r="AA138" s="74">
        <v>3.98476333461827</v>
      </c>
      <c r="AB138" s="74">
        <v>13.9754306234657</v>
      </c>
      <c r="AC138" s="74">
        <v>12.5396133011422</v>
      </c>
      <c r="AD138" s="74">
        <v>8.4485382133944693</v>
      </c>
      <c r="AE138" s="74">
        <v>4.6043742011402102</v>
      </c>
      <c r="AF138" s="74">
        <v>0.264257745135832</v>
      </c>
      <c r="AG138" s="74">
        <v>1.8420945849986801</v>
      </c>
      <c r="AH138" s="74">
        <v>4.1664468745561898</v>
      </c>
      <c r="AI138" s="74">
        <v>1.28760981151981</v>
      </c>
      <c r="AJ138" s="74">
        <v>1.3019835923624401</v>
      </c>
      <c r="AK138" s="74">
        <v>2.3909312832614698E-2</v>
      </c>
    </row>
    <row r="139" spans="1:37">
      <c r="A139">
        <v>2018</v>
      </c>
      <c r="B139" t="s">
        <v>2184</v>
      </c>
      <c r="C139" t="s">
        <v>2516</v>
      </c>
      <c r="D139" t="s">
        <v>2249</v>
      </c>
      <c r="F139" t="s">
        <v>2186</v>
      </c>
      <c r="I139" t="s">
        <v>920</v>
      </c>
      <c r="J139" t="s">
        <v>921</v>
      </c>
      <c r="K139" t="s">
        <v>922</v>
      </c>
      <c r="L139" t="s">
        <v>923</v>
      </c>
      <c r="Q139">
        <v>2011</v>
      </c>
      <c r="R139" t="s">
        <v>924</v>
      </c>
      <c r="S139" t="s">
        <v>925</v>
      </c>
      <c r="V139" s="74">
        <v>13.37</v>
      </c>
      <c r="W139" s="74">
        <v>41.7</v>
      </c>
      <c r="X139" s="74">
        <v>13.37</v>
      </c>
      <c r="Y139" s="74">
        <v>41.7</v>
      </c>
      <c r="Z139" s="74">
        <v>48.6266453547194</v>
      </c>
      <c r="AA139" s="74">
        <v>3.54168746571374</v>
      </c>
      <c r="AB139" s="74">
        <v>16.754134164403201</v>
      </c>
      <c r="AC139" s="74">
        <v>8.6540846583827307</v>
      </c>
      <c r="AD139" s="74">
        <v>12.0020708131647</v>
      </c>
      <c r="AE139" s="74">
        <v>4.8790704807230103</v>
      </c>
      <c r="AF139" s="74">
        <v>5.4549253344229498E-2</v>
      </c>
      <c r="AG139" s="74">
        <v>1.14357878095799</v>
      </c>
      <c r="AH139" s="74">
        <v>3.4790072859276302</v>
      </c>
      <c r="AI139" s="74">
        <v>0.40603170649619902</v>
      </c>
      <c r="AJ139" s="74">
        <v>1.31763889856316</v>
      </c>
      <c r="AK139" s="74">
        <v>0.21608070445301</v>
      </c>
    </row>
    <row r="140" spans="1:37">
      <c r="A140">
        <v>2018</v>
      </c>
      <c r="B140" t="s">
        <v>2184</v>
      </c>
      <c r="C140" t="s">
        <v>2517</v>
      </c>
      <c r="D140" t="s">
        <v>2250</v>
      </c>
      <c r="F140" t="s">
        <v>2186</v>
      </c>
      <c r="I140" t="s">
        <v>920</v>
      </c>
      <c r="J140" t="s">
        <v>921</v>
      </c>
      <c r="K140" t="s">
        <v>922</v>
      </c>
      <c r="L140" t="s">
        <v>923</v>
      </c>
      <c r="Q140">
        <v>2011</v>
      </c>
      <c r="R140" t="s">
        <v>924</v>
      </c>
      <c r="S140" t="s">
        <v>925</v>
      </c>
      <c r="V140" s="74">
        <v>13.37</v>
      </c>
      <c r="W140" s="74">
        <v>41.7</v>
      </c>
      <c r="X140" s="74">
        <v>13.37</v>
      </c>
      <c r="Y140" s="74">
        <v>41.7</v>
      </c>
      <c r="Z140" s="74">
        <v>48.991662200529099</v>
      </c>
      <c r="AA140" s="74">
        <v>3.54525534700123</v>
      </c>
      <c r="AB140" s="74">
        <v>15.7105095030324</v>
      </c>
      <c r="AC140" s="74">
        <v>11.5678514799821</v>
      </c>
      <c r="AD140" s="74">
        <v>8.45467602082784</v>
      </c>
      <c r="AE140" s="74">
        <v>4.06373102648495</v>
      </c>
      <c r="AF140" s="74">
        <v>0.21911829864885499</v>
      </c>
      <c r="AG140" s="74">
        <v>1.6226461940938</v>
      </c>
      <c r="AH140" s="74">
        <v>3.7159274073490902</v>
      </c>
      <c r="AI140" s="74">
        <v>1.4600485067961</v>
      </c>
      <c r="AJ140" s="74">
        <v>1.6240054472734999</v>
      </c>
      <c r="AK140" s="74">
        <v>9.0768021869550297E-2</v>
      </c>
    </row>
    <row r="141" spans="1:37">
      <c r="A141">
        <v>2018</v>
      </c>
      <c r="B141" t="s">
        <v>2184</v>
      </c>
      <c r="C141" t="s">
        <v>2518</v>
      </c>
      <c r="D141" t="s">
        <v>2251</v>
      </c>
      <c r="F141" t="s">
        <v>2186</v>
      </c>
      <c r="I141" t="s">
        <v>920</v>
      </c>
      <c r="J141" t="s">
        <v>921</v>
      </c>
      <c r="K141" t="s">
        <v>922</v>
      </c>
      <c r="L141" t="s">
        <v>923</v>
      </c>
      <c r="Q141">
        <v>2011</v>
      </c>
      <c r="R141" t="s">
        <v>924</v>
      </c>
      <c r="S141" t="s">
        <v>925</v>
      </c>
      <c r="V141" s="74">
        <v>13.37</v>
      </c>
      <c r="W141" s="74">
        <v>41.7</v>
      </c>
      <c r="X141" s="74">
        <v>13.37</v>
      </c>
      <c r="Y141" s="74">
        <v>41.7</v>
      </c>
      <c r="Z141" s="74">
        <v>49.107182409439602</v>
      </c>
      <c r="AA141" s="74">
        <v>3.54318104021102</v>
      </c>
      <c r="AB141" s="74">
        <v>15.308277792320199</v>
      </c>
      <c r="AC141" s="74">
        <v>11.3365080643537</v>
      </c>
      <c r="AD141" s="74">
        <v>8.48146507460282</v>
      </c>
      <c r="AE141" s="74">
        <v>4.5819825624710502</v>
      </c>
      <c r="AF141" s="74">
        <v>9.8765680687836005E-2</v>
      </c>
      <c r="AG141" s="74">
        <v>1.58266717677144</v>
      </c>
      <c r="AH141" s="74">
        <v>4.3886797011859899</v>
      </c>
      <c r="AI141" s="74">
        <v>1.22405009765822</v>
      </c>
      <c r="AJ141" s="74">
        <v>1.4355291992960399</v>
      </c>
      <c r="AK141" s="74">
        <v>3.20452672707092E-2</v>
      </c>
    </row>
    <row r="142" spans="1:37">
      <c r="A142">
        <v>2018</v>
      </c>
      <c r="B142" t="s">
        <v>2184</v>
      </c>
      <c r="C142" t="s">
        <v>2519</v>
      </c>
      <c r="D142" t="s">
        <v>2252</v>
      </c>
      <c r="F142" t="s">
        <v>2186</v>
      </c>
      <c r="I142" t="s">
        <v>920</v>
      </c>
      <c r="J142" t="s">
        <v>921</v>
      </c>
      <c r="K142" t="s">
        <v>922</v>
      </c>
      <c r="L142" t="s">
        <v>923</v>
      </c>
      <c r="Q142">
        <v>2011</v>
      </c>
      <c r="R142" t="s">
        <v>924</v>
      </c>
      <c r="S142" t="s">
        <v>925</v>
      </c>
      <c r="V142" s="74">
        <v>13.37</v>
      </c>
      <c r="W142" s="74">
        <v>41.7</v>
      </c>
      <c r="X142" s="74">
        <v>13.37</v>
      </c>
      <c r="Y142" s="74">
        <v>41.7</v>
      </c>
      <c r="Z142" s="74">
        <v>49.185541349557298</v>
      </c>
      <c r="AA142" s="74">
        <v>3.2127831458407798</v>
      </c>
      <c r="AB142" s="74">
        <v>15.805279416296999</v>
      </c>
      <c r="AC142" s="74">
        <v>10.611460885609199</v>
      </c>
      <c r="AD142" s="74">
        <v>8.4666020246533904</v>
      </c>
      <c r="AE142" s="74">
        <v>4.1332663022276899</v>
      </c>
      <c r="AF142" s="74">
        <v>0.22658834539313</v>
      </c>
      <c r="AG142" s="74">
        <v>1.76519795507346</v>
      </c>
      <c r="AH142" s="74">
        <v>4.5842928098900204</v>
      </c>
      <c r="AI142" s="74">
        <v>1.5197699099278099</v>
      </c>
      <c r="AJ142" s="74">
        <v>1.6752688745550099</v>
      </c>
      <c r="AK142" s="74">
        <v>0.112744464986808</v>
      </c>
    </row>
    <row r="143" spans="1:37">
      <c r="A143">
        <v>2018</v>
      </c>
      <c r="B143" t="s">
        <v>2184</v>
      </c>
      <c r="C143" t="s">
        <v>2520</v>
      </c>
      <c r="D143" t="s">
        <v>2253</v>
      </c>
      <c r="F143" t="s">
        <v>2186</v>
      </c>
      <c r="I143" t="s">
        <v>920</v>
      </c>
      <c r="J143" t="s">
        <v>921</v>
      </c>
      <c r="K143" t="s">
        <v>922</v>
      </c>
      <c r="L143" t="s">
        <v>923</v>
      </c>
      <c r="Q143">
        <v>2011</v>
      </c>
      <c r="R143" t="s">
        <v>924</v>
      </c>
      <c r="S143" t="s">
        <v>925</v>
      </c>
      <c r="V143" s="74">
        <v>13.37</v>
      </c>
      <c r="W143" s="74">
        <v>41.7</v>
      </c>
      <c r="X143" s="74">
        <v>13.37</v>
      </c>
      <c r="Y143" s="74">
        <v>41.7</v>
      </c>
      <c r="Z143" s="74">
        <v>49.422076690800303</v>
      </c>
      <c r="AA143" s="74">
        <v>3.39984871437805</v>
      </c>
      <c r="AB143" s="74">
        <v>16.212334059857699</v>
      </c>
      <c r="AC143" s="74">
        <v>10.4141392928722</v>
      </c>
      <c r="AD143" s="74">
        <v>7.8107828725102602</v>
      </c>
      <c r="AE143" s="74">
        <v>4.1221254202661601</v>
      </c>
      <c r="AF143" s="74">
        <v>0.20378703388430899</v>
      </c>
      <c r="AG143" s="74">
        <v>1.75568799277417</v>
      </c>
      <c r="AH143" s="74">
        <v>4.8093332218740299</v>
      </c>
      <c r="AI143" s="74">
        <v>1.2615630536860101</v>
      </c>
      <c r="AJ143" s="74">
        <v>1.46640730709825</v>
      </c>
      <c r="AK143" s="74">
        <v>8.7298136229212009E-2</v>
      </c>
    </row>
    <row r="144" spans="1:37">
      <c r="A144">
        <v>2018</v>
      </c>
      <c r="B144" t="s">
        <v>2184</v>
      </c>
      <c r="C144" t="s">
        <v>2521</v>
      </c>
      <c r="D144" t="s">
        <v>2254</v>
      </c>
      <c r="F144" t="s">
        <v>2186</v>
      </c>
      <c r="I144" t="s">
        <v>920</v>
      </c>
      <c r="J144" t="s">
        <v>921</v>
      </c>
      <c r="K144" t="s">
        <v>922</v>
      </c>
      <c r="L144" t="s">
        <v>923</v>
      </c>
      <c r="Q144">
        <v>2011</v>
      </c>
      <c r="R144" t="s">
        <v>924</v>
      </c>
      <c r="S144" t="s">
        <v>925</v>
      </c>
      <c r="V144" s="74">
        <v>13.37</v>
      </c>
      <c r="W144" s="74">
        <v>41.7</v>
      </c>
      <c r="X144" s="74">
        <v>13.37</v>
      </c>
      <c r="Y144" s="74">
        <v>41.7</v>
      </c>
      <c r="Z144" s="74">
        <v>49.529862352502299</v>
      </c>
      <c r="AA144" s="74">
        <v>3.1953664994567901</v>
      </c>
      <c r="AB144" s="74">
        <v>15.736005430074499</v>
      </c>
      <c r="AC144" s="74">
        <v>7.5414644487067903</v>
      </c>
      <c r="AD144" s="74">
        <v>14.142857434045199</v>
      </c>
      <c r="AE144" s="74">
        <v>5.0895738084512701</v>
      </c>
      <c r="AF144" s="74">
        <v>1.41662980711413E-2</v>
      </c>
      <c r="AG144" s="74">
        <v>1.02180794576448</v>
      </c>
      <c r="AH144" s="74">
        <v>2.9213148770589501</v>
      </c>
      <c r="AI144" s="74">
        <v>0.44343570437076202</v>
      </c>
      <c r="AJ144" s="74">
        <v>1.3179938938981699</v>
      </c>
      <c r="AK144" s="74">
        <v>0.19232157815017298</v>
      </c>
    </row>
    <row r="145" spans="1:37">
      <c r="A145">
        <v>2018</v>
      </c>
      <c r="B145" t="s">
        <v>2184</v>
      </c>
      <c r="C145" t="s">
        <v>2522</v>
      </c>
      <c r="D145" t="s">
        <v>2255</v>
      </c>
      <c r="F145" t="s">
        <v>2186</v>
      </c>
      <c r="I145" t="s">
        <v>920</v>
      </c>
      <c r="J145" t="s">
        <v>921</v>
      </c>
      <c r="K145" t="s">
        <v>922</v>
      </c>
      <c r="L145" t="s">
        <v>923</v>
      </c>
      <c r="Q145">
        <v>2011</v>
      </c>
      <c r="R145" t="s">
        <v>924</v>
      </c>
      <c r="S145" t="s">
        <v>925</v>
      </c>
      <c r="V145" s="74">
        <v>13.37</v>
      </c>
      <c r="W145" s="74">
        <v>41.7</v>
      </c>
      <c r="X145" s="74">
        <v>13.37</v>
      </c>
      <c r="Y145" s="74">
        <v>41.7</v>
      </c>
      <c r="Z145" s="74">
        <v>49.862805343692401</v>
      </c>
      <c r="AA145" s="74">
        <v>3.34080837935455</v>
      </c>
      <c r="AB145" s="74">
        <v>15.9326971995437</v>
      </c>
      <c r="AC145" s="74">
        <v>10.4535481540077</v>
      </c>
      <c r="AD145" s="74">
        <v>7.8667047265534098</v>
      </c>
      <c r="AE145" s="74">
        <v>3.9711138099456398</v>
      </c>
      <c r="AF145" s="74">
        <v>0.24447508429176501</v>
      </c>
      <c r="AG145" s="74">
        <v>1.82771721785037</v>
      </c>
      <c r="AH145" s="74">
        <v>4.6245922343084596</v>
      </c>
      <c r="AI145" s="74">
        <v>1.2616641790809</v>
      </c>
      <c r="AJ145" s="74">
        <v>1.68248923711833</v>
      </c>
      <c r="AK145" s="74">
        <v>9.3584839306126405E-2</v>
      </c>
    </row>
    <row r="146" spans="1:37">
      <c r="A146">
        <v>2018</v>
      </c>
      <c r="B146" t="s">
        <v>2184</v>
      </c>
      <c r="C146" t="s">
        <v>2523</v>
      </c>
      <c r="D146" t="s">
        <v>2256</v>
      </c>
      <c r="F146" t="s">
        <v>2186</v>
      </c>
      <c r="I146" t="s">
        <v>920</v>
      </c>
      <c r="J146" t="s">
        <v>921</v>
      </c>
      <c r="K146" t="s">
        <v>922</v>
      </c>
      <c r="L146" t="s">
        <v>923</v>
      </c>
      <c r="Q146">
        <v>2011</v>
      </c>
      <c r="R146" t="s">
        <v>924</v>
      </c>
      <c r="S146" t="s">
        <v>925</v>
      </c>
      <c r="V146" s="74">
        <v>13.37</v>
      </c>
      <c r="W146" s="74">
        <v>41.7</v>
      </c>
      <c r="X146" s="74">
        <v>13.37</v>
      </c>
      <c r="Y146" s="74">
        <v>41.7</v>
      </c>
      <c r="Z146" s="74">
        <v>49.9850806064577</v>
      </c>
      <c r="AA146" s="74">
        <v>3.2846662020440598</v>
      </c>
      <c r="AB146" s="74">
        <v>16.031566515455701</v>
      </c>
      <c r="AC146" s="74">
        <v>10.582962261237499</v>
      </c>
      <c r="AD146" s="74">
        <v>7.7885494176219998</v>
      </c>
      <c r="AE146" s="74">
        <v>4.1276641028958201</v>
      </c>
      <c r="AF146" s="74">
        <v>0.20313328130673</v>
      </c>
      <c r="AG146" s="74">
        <v>1.6684681225769</v>
      </c>
      <c r="AH146" s="74">
        <v>4.6193781012515602</v>
      </c>
      <c r="AI146" s="74">
        <v>1.2658531597814899</v>
      </c>
      <c r="AJ146" s="74">
        <v>1.6610884314837</v>
      </c>
      <c r="AK146" s="74">
        <v>8.35665648186079E-2</v>
      </c>
    </row>
    <row r="147" spans="1:37">
      <c r="A147">
        <v>2018</v>
      </c>
      <c r="B147" t="s">
        <v>2184</v>
      </c>
      <c r="C147" t="s">
        <v>2524</v>
      </c>
      <c r="D147" t="s">
        <v>2257</v>
      </c>
      <c r="F147" t="s">
        <v>2186</v>
      </c>
      <c r="I147" t="s">
        <v>920</v>
      </c>
      <c r="J147" t="s">
        <v>921</v>
      </c>
      <c r="K147" t="s">
        <v>922</v>
      </c>
      <c r="L147" t="s">
        <v>923</v>
      </c>
      <c r="Q147">
        <v>2011</v>
      </c>
      <c r="R147" t="s">
        <v>924</v>
      </c>
      <c r="S147" t="s">
        <v>925</v>
      </c>
      <c r="V147" s="74">
        <v>13.37</v>
      </c>
      <c r="W147" s="74">
        <v>41.7</v>
      </c>
      <c r="X147" s="74">
        <v>13.37</v>
      </c>
      <c r="Y147" s="74">
        <v>41.7</v>
      </c>
      <c r="Z147" s="74">
        <v>50.122667878102</v>
      </c>
      <c r="AA147" s="74">
        <v>3.0766973244231202</v>
      </c>
      <c r="AB147" s="74">
        <v>16.2832185719469</v>
      </c>
      <c r="AC147" s="74">
        <v>10.365109054306499</v>
      </c>
      <c r="AD147" s="74">
        <v>7.8629054547757002</v>
      </c>
      <c r="AE147" s="74">
        <v>3.80225194303708</v>
      </c>
      <c r="AF147" s="74">
        <v>0.24925549995326499</v>
      </c>
      <c r="AG147" s="74">
        <v>1.74860773717214</v>
      </c>
      <c r="AH147" s="74">
        <v>4.6761537866232201</v>
      </c>
      <c r="AI147" s="74">
        <v>1.3281900935009601</v>
      </c>
      <c r="AJ147" s="74">
        <v>1.6888726292462199</v>
      </c>
      <c r="AK147" s="74">
        <v>0.103878063708627</v>
      </c>
    </row>
    <row r="148" spans="1:37">
      <c r="A148">
        <v>2018</v>
      </c>
      <c r="B148" t="s">
        <v>2184</v>
      </c>
      <c r="C148" t="s">
        <v>2525</v>
      </c>
      <c r="D148" t="s">
        <v>2258</v>
      </c>
      <c r="F148" t="s">
        <v>2186</v>
      </c>
      <c r="I148" t="s">
        <v>920</v>
      </c>
      <c r="J148" t="s">
        <v>921</v>
      </c>
      <c r="K148" t="s">
        <v>922</v>
      </c>
      <c r="L148" t="s">
        <v>923</v>
      </c>
      <c r="Q148">
        <v>2011</v>
      </c>
      <c r="R148" t="s">
        <v>924</v>
      </c>
      <c r="S148" t="s">
        <v>925</v>
      </c>
      <c r="V148" s="74">
        <v>13.37</v>
      </c>
      <c r="W148" s="74">
        <v>41.7</v>
      </c>
      <c r="X148" s="74">
        <v>13.37</v>
      </c>
      <c r="Y148" s="74">
        <v>41.7</v>
      </c>
      <c r="Z148" s="74">
        <v>50.2896439886485</v>
      </c>
      <c r="AA148" s="74">
        <v>3.1811288457784701</v>
      </c>
      <c r="AB148" s="74">
        <v>16.398644624293699</v>
      </c>
      <c r="AC148" s="74">
        <v>10.7522134966992</v>
      </c>
      <c r="AD148" s="74">
        <v>7.5439571164732202</v>
      </c>
      <c r="AE148" s="74">
        <v>3.8086657957827201</v>
      </c>
      <c r="AF148" s="74">
        <v>0.230133585589373</v>
      </c>
      <c r="AG148" s="74">
        <v>1.9037322882726</v>
      </c>
      <c r="AH148" s="74">
        <v>4.1499121608432601</v>
      </c>
      <c r="AI148" s="74">
        <v>1.23114961686111</v>
      </c>
      <c r="AJ148" s="74">
        <v>1.4057800027931899</v>
      </c>
      <c r="AK148" s="74">
        <v>7.5166594613815904E-2</v>
      </c>
    </row>
    <row r="149" spans="1:37">
      <c r="A149">
        <v>2018</v>
      </c>
      <c r="B149" t="s">
        <v>2184</v>
      </c>
      <c r="C149" t="s">
        <v>2526</v>
      </c>
      <c r="D149" t="s">
        <v>2259</v>
      </c>
      <c r="F149" t="s">
        <v>2186</v>
      </c>
      <c r="I149" t="s">
        <v>920</v>
      </c>
      <c r="J149" t="s">
        <v>921</v>
      </c>
      <c r="K149" t="s">
        <v>922</v>
      </c>
      <c r="L149" t="s">
        <v>923</v>
      </c>
      <c r="Q149">
        <v>2011</v>
      </c>
      <c r="R149" t="s">
        <v>924</v>
      </c>
      <c r="S149" t="s">
        <v>925</v>
      </c>
      <c r="V149" s="74">
        <v>13.37</v>
      </c>
      <c r="W149" s="74">
        <v>41.7</v>
      </c>
      <c r="X149" s="74">
        <v>13.37</v>
      </c>
      <c r="Y149" s="74">
        <v>41.7</v>
      </c>
      <c r="Z149" s="74">
        <v>50.377087448374901</v>
      </c>
      <c r="AA149" s="74">
        <v>3.1271220198842902</v>
      </c>
      <c r="AB149" s="74">
        <v>17.267798135408899</v>
      </c>
      <c r="AC149" s="74">
        <v>9.4919948896085309</v>
      </c>
      <c r="AD149" s="74">
        <v>7.2755999446855801</v>
      </c>
      <c r="AE149" s="74">
        <v>3.1519928669172299</v>
      </c>
      <c r="AF149" s="74">
        <v>0.262433875538438</v>
      </c>
      <c r="AG149" s="74">
        <v>1.8179453997188899</v>
      </c>
      <c r="AH149" s="74">
        <v>5.2020317727650802</v>
      </c>
      <c r="AI149" s="74">
        <v>1.5514867812996</v>
      </c>
      <c r="AJ149" s="74">
        <v>1.69277871524785</v>
      </c>
      <c r="AK149" s="74">
        <v>3.0745812876291301E-2</v>
      </c>
    </row>
    <row r="150" spans="1:37">
      <c r="A150">
        <v>2018</v>
      </c>
      <c r="B150" t="s">
        <v>2184</v>
      </c>
      <c r="C150" t="s">
        <v>2527</v>
      </c>
      <c r="D150" t="s">
        <v>2260</v>
      </c>
      <c r="F150" t="s">
        <v>2186</v>
      </c>
      <c r="I150" t="s">
        <v>920</v>
      </c>
      <c r="J150" t="s">
        <v>921</v>
      </c>
      <c r="K150" t="s">
        <v>922</v>
      </c>
      <c r="L150" t="s">
        <v>923</v>
      </c>
      <c r="Q150">
        <v>2011</v>
      </c>
      <c r="R150" t="s">
        <v>924</v>
      </c>
      <c r="S150" t="s">
        <v>925</v>
      </c>
      <c r="V150" s="74">
        <v>13.37</v>
      </c>
      <c r="W150" s="74">
        <v>41.7</v>
      </c>
      <c r="X150" s="74">
        <v>13.37</v>
      </c>
      <c r="Y150" s="74">
        <v>41.7</v>
      </c>
      <c r="Z150" s="74">
        <v>50.391415831478902</v>
      </c>
      <c r="AA150" s="74">
        <v>2.7666814462830698</v>
      </c>
      <c r="AB150" s="74">
        <v>16.2728805193501</v>
      </c>
      <c r="AC150" s="74">
        <v>10.7580270048689</v>
      </c>
      <c r="AD150" s="74">
        <v>7.8213102548229001</v>
      </c>
      <c r="AE150" s="74">
        <v>3.7293782522127601</v>
      </c>
      <c r="AF150" s="74">
        <v>0.19586477487576801</v>
      </c>
      <c r="AG150" s="74">
        <v>1.8000108755667801</v>
      </c>
      <c r="AH150" s="74">
        <v>4.5363662221627301</v>
      </c>
      <c r="AI150" s="74">
        <v>1.43609767932136</v>
      </c>
      <c r="AJ150" s="74">
        <v>0.37248589744401001</v>
      </c>
      <c r="AK150" s="74">
        <v>2.71471284664015E-2</v>
      </c>
    </row>
    <row r="151" spans="1:37">
      <c r="A151">
        <v>2018</v>
      </c>
      <c r="B151" t="s">
        <v>2184</v>
      </c>
      <c r="C151" t="s">
        <v>2528</v>
      </c>
      <c r="D151" t="s">
        <v>2261</v>
      </c>
      <c r="F151" t="s">
        <v>2186</v>
      </c>
      <c r="I151" t="s">
        <v>920</v>
      </c>
      <c r="J151" t="s">
        <v>921</v>
      </c>
      <c r="K151" t="s">
        <v>922</v>
      </c>
      <c r="L151" t="s">
        <v>923</v>
      </c>
      <c r="Q151">
        <v>2011</v>
      </c>
      <c r="R151" t="s">
        <v>924</v>
      </c>
      <c r="S151" t="s">
        <v>925</v>
      </c>
      <c r="V151" s="74">
        <v>13.37</v>
      </c>
      <c r="W151" s="74">
        <v>41.7</v>
      </c>
      <c r="X151" s="74">
        <v>13.37</v>
      </c>
      <c r="Y151" s="74">
        <v>41.7</v>
      </c>
      <c r="Z151" s="74">
        <v>50.773932502538401</v>
      </c>
      <c r="AA151" s="74">
        <v>3.00278334840349</v>
      </c>
      <c r="AB151" s="74">
        <v>15.2576996711507</v>
      </c>
      <c r="AC151" s="74">
        <v>11.0383253436248</v>
      </c>
      <c r="AD151" s="74">
        <v>7.1825543157054597</v>
      </c>
      <c r="AE151" s="74">
        <v>4.2116961250334697</v>
      </c>
      <c r="AF151" s="74">
        <v>0.214080408965312</v>
      </c>
      <c r="AG151" s="74">
        <v>2.0150230093502302</v>
      </c>
      <c r="AH151" s="74">
        <v>4.76200097998111</v>
      </c>
      <c r="AI151" s="74">
        <v>1.24700070215141</v>
      </c>
      <c r="AJ151" s="74">
        <v>0.55065029011025601</v>
      </c>
      <c r="AK151" s="74">
        <v>1.19026101395868E-2</v>
      </c>
    </row>
    <row r="152" spans="1:37">
      <c r="A152">
        <v>2018</v>
      </c>
      <c r="B152" t="s">
        <v>2184</v>
      </c>
      <c r="C152" t="s">
        <v>2529</v>
      </c>
      <c r="D152" t="s">
        <v>2262</v>
      </c>
      <c r="F152" t="s">
        <v>2186</v>
      </c>
      <c r="I152" t="s">
        <v>920</v>
      </c>
      <c r="J152" t="s">
        <v>921</v>
      </c>
      <c r="K152" t="s">
        <v>922</v>
      </c>
      <c r="L152" t="s">
        <v>923</v>
      </c>
      <c r="Q152">
        <v>2011</v>
      </c>
      <c r="R152" t="s">
        <v>924</v>
      </c>
      <c r="S152" t="s">
        <v>925</v>
      </c>
      <c r="V152" s="74">
        <v>13.37</v>
      </c>
      <c r="W152" s="74">
        <v>41.7</v>
      </c>
      <c r="X152" s="74">
        <v>13.37</v>
      </c>
      <c r="Y152" s="74">
        <v>41.7</v>
      </c>
      <c r="Z152" s="74">
        <v>50.870902255940699</v>
      </c>
      <c r="AA152" s="74">
        <v>2.9436957629396598</v>
      </c>
      <c r="AB152" s="74">
        <v>16.510734073411399</v>
      </c>
      <c r="AC152" s="74">
        <v>10.0926568586938</v>
      </c>
      <c r="AD152" s="74">
        <v>7.5218753635863997</v>
      </c>
      <c r="AE152" s="74">
        <v>3.7437864338643898</v>
      </c>
      <c r="AF152" s="74">
        <v>0.15446153105479199</v>
      </c>
      <c r="AG152" s="74">
        <v>1.82625685548419</v>
      </c>
      <c r="AH152" s="74">
        <v>4.6558115649560898</v>
      </c>
      <c r="AI152" s="74">
        <v>1.1396051401587901</v>
      </c>
      <c r="AJ152" s="74">
        <v>1.75938904246144</v>
      </c>
      <c r="AK152" s="74">
        <v>9.9862283368407995E-2</v>
      </c>
    </row>
    <row r="153" spans="1:37">
      <c r="A153">
        <v>2018</v>
      </c>
      <c r="B153" t="s">
        <v>2184</v>
      </c>
      <c r="C153" t="s">
        <v>2530</v>
      </c>
      <c r="D153" t="s">
        <v>2263</v>
      </c>
      <c r="F153" t="s">
        <v>2186</v>
      </c>
      <c r="I153" t="s">
        <v>920</v>
      </c>
      <c r="J153" t="s">
        <v>921</v>
      </c>
      <c r="K153" t="s">
        <v>922</v>
      </c>
      <c r="L153" t="s">
        <v>923</v>
      </c>
      <c r="Q153">
        <v>2011</v>
      </c>
      <c r="R153" t="s">
        <v>924</v>
      </c>
      <c r="S153" t="s">
        <v>925</v>
      </c>
      <c r="V153" s="74">
        <v>13.37</v>
      </c>
      <c r="W153" s="74">
        <v>41.7</v>
      </c>
      <c r="X153" s="74">
        <v>13.37</v>
      </c>
      <c r="Y153" s="74">
        <v>41.7</v>
      </c>
      <c r="Z153" s="74">
        <v>51.366325093883297</v>
      </c>
      <c r="AA153" s="74">
        <v>2.8283163769512698</v>
      </c>
      <c r="AB153" s="74">
        <v>17.081967279921901</v>
      </c>
      <c r="AC153" s="74">
        <v>9.3239385535761201</v>
      </c>
      <c r="AD153" s="74">
        <v>7.1580519551968402</v>
      </c>
      <c r="AE153" s="74">
        <v>3.3855031593275</v>
      </c>
      <c r="AF153" s="74">
        <v>0.15618345902043501</v>
      </c>
      <c r="AG153" s="74">
        <v>1.8809256493380799</v>
      </c>
      <c r="AH153" s="74">
        <v>5.0523769838763304</v>
      </c>
      <c r="AI153" s="74">
        <v>1.2359175090521199</v>
      </c>
      <c r="AJ153" s="74">
        <v>1.58845108541192</v>
      </c>
      <c r="AK153" s="74">
        <v>6.8229053152759497E-2</v>
      </c>
    </row>
    <row r="154" spans="1:37">
      <c r="A154">
        <v>2018</v>
      </c>
      <c r="B154" t="s">
        <v>2184</v>
      </c>
      <c r="C154" t="s">
        <v>2531</v>
      </c>
      <c r="D154" t="s">
        <v>2264</v>
      </c>
      <c r="F154" t="s">
        <v>2186</v>
      </c>
      <c r="I154" t="s">
        <v>920</v>
      </c>
      <c r="J154" t="s">
        <v>921</v>
      </c>
      <c r="K154" t="s">
        <v>922</v>
      </c>
      <c r="L154" t="s">
        <v>923</v>
      </c>
      <c r="Q154">
        <v>2011</v>
      </c>
      <c r="R154" t="s">
        <v>924</v>
      </c>
      <c r="S154" t="s">
        <v>925</v>
      </c>
      <c r="V154" s="74">
        <v>13.37</v>
      </c>
      <c r="W154" s="74">
        <v>41.7</v>
      </c>
      <c r="X154" s="74">
        <v>13.37</v>
      </c>
      <c r="Y154" s="74">
        <v>41.7</v>
      </c>
      <c r="Z154" s="74">
        <v>51.679797366080997</v>
      </c>
      <c r="AA154" s="74">
        <v>2.1917135763920998</v>
      </c>
      <c r="AB154" s="74">
        <v>17.321458030717</v>
      </c>
      <c r="AC154" s="74">
        <v>8.22053539454466</v>
      </c>
      <c r="AD154" s="74">
        <v>6.1975157628748603</v>
      </c>
      <c r="AE154" s="74">
        <v>2.8909333794718499</v>
      </c>
      <c r="AF154" s="74">
        <v>0.30550000603556199</v>
      </c>
      <c r="AG154" s="74">
        <v>2.37207627340289</v>
      </c>
      <c r="AH154" s="74">
        <v>7.3788763393916996</v>
      </c>
      <c r="AI154" s="74">
        <v>1.0320810213779601</v>
      </c>
      <c r="AJ154" s="74">
        <v>0.35317507579711199</v>
      </c>
      <c r="AK154" s="74">
        <v>5.2052708974779399E-2</v>
      </c>
    </row>
    <row r="155" spans="1:37">
      <c r="A155">
        <v>2018</v>
      </c>
      <c r="B155" t="s">
        <v>2184</v>
      </c>
      <c r="C155" t="s">
        <v>2532</v>
      </c>
      <c r="D155" t="s">
        <v>2265</v>
      </c>
      <c r="F155" t="s">
        <v>2186</v>
      </c>
      <c r="I155" t="s">
        <v>920</v>
      </c>
      <c r="J155" t="s">
        <v>921</v>
      </c>
      <c r="K155" t="s">
        <v>922</v>
      </c>
      <c r="L155" t="s">
        <v>923</v>
      </c>
      <c r="Q155">
        <v>2011</v>
      </c>
      <c r="R155" t="s">
        <v>924</v>
      </c>
      <c r="S155" t="s">
        <v>925</v>
      </c>
      <c r="V155" s="74">
        <v>13.37</v>
      </c>
      <c r="W155" s="74">
        <v>41.7</v>
      </c>
      <c r="X155" s="74">
        <v>13.37</v>
      </c>
      <c r="Y155" s="74">
        <v>41.7</v>
      </c>
      <c r="Z155" s="74">
        <v>51.748095364822802</v>
      </c>
      <c r="AA155" s="74">
        <v>2.7755206947250999</v>
      </c>
      <c r="AB155" s="74">
        <v>17.574250162155799</v>
      </c>
      <c r="AC155" s="74">
        <v>8.9989648336903603</v>
      </c>
      <c r="AD155" s="74">
        <v>6.7755328374384103</v>
      </c>
      <c r="AE155" s="74">
        <v>3.0412437376485801</v>
      </c>
      <c r="AF155" s="74">
        <v>0.27280629235403703</v>
      </c>
      <c r="AG155" s="74">
        <v>1.91733443157429</v>
      </c>
      <c r="AH155" s="74">
        <v>5.2635626518471597</v>
      </c>
      <c r="AI155" s="74">
        <v>1.18846806516994</v>
      </c>
      <c r="AJ155" s="74">
        <v>1.6404048111290199</v>
      </c>
      <c r="AK155" s="74">
        <v>2.1057446600507897E-2</v>
      </c>
    </row>
    <row r="156" spans="1:37">
      <c r="A156">
        <v>2018</v>
      </c>
      <c r="B156" t="s">
        <v>2184</v>
      </c>
      <c r="C156" t="s">
        <v>2533</v>
      </c>
      <c r="D156" t="s">
        <v>2266</v>
      </c>
      <c r="F156" t="s">
        <v>2186</v>
      </c>
      <c r="I156" t="s">
        <v>920</v>
      </c>
      <c r="J156" t="s">
        <v>921</v>
      </c>
      <c r="K156" t="s">
        <v>922</v>
      </c>
      <c r="L156" t="s">
        <v>923</v>
      </c>
      <c r="Q156">
        <v>2011</v>
      </c>
      <c r="R156" t="s">
        <v>924</v>
      </c>
      <c r="S156" t="s">
        <v>925</v>
      </c>
      <c r="V156" s="74">
        <v>13.37</v>
      </c>
      <c r="W156" s="74">
        <v>41.7</v>
      </c>
      <c r="X156" s="74">
        <v>13.37</v>
      </c>
      <c r="Y156" s="74">
        <v>41.7</v>
      </c>
      <c r="Z156" s="74">
        <v>52.180568493667998</v>
      </c>
      <c r="AA156" s="74">
        <v>2.5141619879654602</v>
      </c>
      <c r="AB156" s="74">
        <v>16.976862458772899</v>
      </c>
      <c r="AC156" s="74">
        <v>9.0530980135451493</v>
      </c>
      <c r="AD156" s="74">
        <v>6.83864145623002</v>
      </c>
      <c r="AE156" s="74">
        <v>3.4038117777386101</v>
      </c>
      <c r="AF156" s="74">
        <v>0.20151564742314801</v>
      </c>
      <c r="AG156" s="74">
        <v>2.3040862055943001</v>
      </c>
      <c r="AH156" s="74">
        <v>4.92137264281578</v>
      </c>
      <c r="AI156" s="74">
        <v>1.1214783856592601</v>
      </c>
      <c r="AJ156" s="74">
        <v>1.9035061111575999</v>
      </c>
      <c r="AK156" s="74">
        <v>6.4049854248817498E-2</v>
      </c>
    </row>
    <row r="157" spans="1:37">
      <c r="A157">
        <v>2018</v>
      </c>
      <c r="B157" t="s">
        <v>2184</v>
      </c>
      <c r="C157" t="s">
        <v>2534</v>
      </c>
      <c r="D157" t="s">
        <v>2267</v>
      </c>
      <c r="F157" t="s">
        <v>2186</v>
      </c>
      <c r="I157" t="s">
        <v>920</v>
      </c>
      <c r="J157" t="s">
        <v>921</v>
      </c>
      <c r="K157" t="s">
        <v>922</v>
      </c>
      <c r="L157" t="s">
        <v>923</v>
      </c>
      <c r="Q157">
        <v>2011</v>
      </c>
      <c r="R157" t="s">
        <v>924</v>
      </c>
      <c r="S157" t="s">
        <v>925</v>
      </c>
      <c r="V157" s="74">
        <v>13.37</v>
      </c>
      <c r="W157" s="74">
        <v>41.7</v>
      </c>
      <c r="X157" s="74">
        <v>13.37</v>
      </c>
      <c r="Y157" s="74">
        <v>41.7</v>
      </c>
      <c r="Z157" s="74">
        <v>52.389448312047598</v>
      </c>
      <c r="AA157" s="74">
        <v>2.4979042572225199</v>
      </c>
      <c r="AB157" s="74">
        <v>16.9742097994319</v>
      </c>
      <c r="AC157" s="74">
        <v>9.0043563305504009</v>
      </c>
      <c r="AD157" s="74">
        <v>7.0570745642161699</v>
      </c>
      <c r="AE157" s="74">
        <v>3.3922888727617799</v>
      </c>
      <c r="AF157" s="74">
        <v>0.19379338489095099</v>
      </c>
      <c r="AG157" s="74">
        <v>2.0643820222460301</v>
      </c>
      <c r="AH157" s="74">
        <v>4.9316797906066503</v>
      </c>
      <c r="AI157" s="74">
        <v>1.0367141969736899</v>
      </c>
      <c r="AJ157" s="74">
        <v>1.93917958314614</v>
      </c>
      <c r="AK157" s="74">
        <v>6.2786976330598196E-2</v>
      </c>
    </row>
    <row r="158" spans="1:37">
      <c r="A158">
        <v>2018</v>
      </c>
      <c r="B158" t="s">
        <v>2184</v>
      </c>
      <c r="C158" t="s">
        <v>2535</v>
      </c>
      <c r="D158" t="s">
        <v>2268</v>
      </c>
      <c r="F158" t="s">
        <v>2186</v>
      </c>
      <c r="I158" t="s">
        <v>920</v>
      </c>
      <c r="J158" t="s">
        <v>921</v>
      </c>
      <c r="K158" t="s">
        <v>922</v>
      </c>
      <c r="L158" t="s">
        <v>923</v>
      </c>
      <c r="Q158">
        <v>2011</v>
      </c>
      <c r="R158" t="s">
        <v>924</v>
      </c>
      <c r="S158" t="s">
        <v>925</v>
      </c>
      <c r="V158" s="74">
        <v>13.37</v>
      </c>
      <c r="W158" s="74">
        <v>41.7</v>
      </c>
      <c r="X158" s="74">
        <v>13.37</v>
      </c>
      <c r="Y158" s="74">
        <v>41.7</v>
      </c>
      <c r="Z158" s="74">
        <v>53.619130115441699</v>
      </c>
      <c r="AA158" s="74">
        <v>1.9732272589375499</v>
      </c>
      <c r="AB158" s="74">
        <v>17.770122467227601</v>
      </c>
      <c r="AC158" s="74">
        <v>8.4857853390601807</v>
      </c>
      <c r="AD158" s="74">
        <v>6.4515839307669003</v>
      </c>
      <c r="AE158" s="74">
        <v>2.7847522713120099</v>
      </c>
      <c r="AF158" s="74">
        <v>0.191804116303949</v>
      </c>
      <c r="AG158" s="74">
        <v>2.1713183988248299</v>
      </c>
      <c r="AH158" s="74">
        <v>5.2572490379856003</v>
      </c>
      <c r="AI158" s="74">
        <v>0.85553417745772697</v>
      </c>
      <c r="AJ158" s="74">
        <v>1.9138238367576099</v>
      </c>
      <c r="AK158" s="74">
        <v>6.8607165759884403E-2</v>
      </c>
    </row>
    <row r="159" spans="1:37">
      <c r="A159">
        <v>2018</v>
      </c>
      <c r="B159" t="s">
        <v>2184</v>
      </c>
      <c r="C159" t="s">
        <v>2536</v>
      </c>
      <c r="D159" t="s">
        <v>2269</v>
      </c>
      <c r="F159" t="s">
        <v>2186</v>
      </c>
      <c r="I159" t="s">
        <v>920</v>
      </c>
      <c r="J159" t="s">
        <v>921</v>
      </c>
      <c r="K159" t="s">
        <v>922</v>
      </c>
      <c r="L159" t="s">
        <v>923</v>
      </c>
      <c r="Q159">
        <v>2011</v>
      </c>
      <c r="R159" t="s">
        <v>924</v>
      </c>
      <c r="S159" t="s">
        <v>925</v>
      </c>
      <c r="V159" s="74">
        <v>13.37</v>
      </c>
      <c r="W159" s="74">
        <v>41.7</v>
      </c>
      <c r="X159" s="74">
        <v>13.37</v>
      </c>
      <c r="Y159" s="74">
        <v>41.7</v>
      </c>
      <c r="Z159" s="74">
        <v>54.164057165966298</v>
      </c>
      <c r="AA159" s="74">
        <v>2.35798013048008</v>
      </c>
      <c r="AB159" s="74">
        <v>17.836075956388299</v>
      </c>
      <c r="AC159" s="74">
        <v>8.0646934303109497</v>
      </c>
      <c r="AD159" s="74">
        <v>5.8203715525596298</v>
      </c>
      <c r="AE159" s="74">
        <v>2.4813200089958398</v>
      </c>
      <c r="AF159" s="74">
        <v>0.23750238258759601</v>
      </c>
      <c r="AG159" s="74">
        <v>2.2701395465166798</v>
      </c>
      <c r="AH159" s="74">
        <v>5.5672373783367597</v>
      </c>
      <c r="AI159" s="74">
        <v>0.79782647501081605</v>
      </c>
      <c r="AJ159" s="74">
        <v>2.1001241769755699</v>
      </c>
      <c r="AK159" s="74">
        <v>2.0257309617490098E-2</v>
      </c>
    </row>
    <row r="160" spans="1:37">
      <c r="A160">
        <v>2013</v>
      </c>
      <c r="B160" t="s">
        <v>2270</v>
      </c>
      <c r="C160" t="s">
        <v>2537</v>
      </c>
      <c r="D160" t="s">
        <v>2271</v>
      </c>
      <c r="F160" t="s">
        <v>2272</v>
      </c>
      <c r="I160" t="s">
        <v>920</v>
      </c>
      <c r="J160" t="s">
        <v>921</v>
      </c>
      <c r="K160" t="s">
        <v>922</v>
      </c>
      <c r="L160" t="s">
        <v>2273</v>
      </c>
      <c r="Q160">
        <v>2007</v>
      </c>
      <c r="R160" t="s">
        <v>924</v>
      </c>
      <c r="S160" t="s">
        <v>925</v>
      </c>
      <c r="U160" t="s">
        <v>2274</v>
      </c>
      <c r="V160" s="74">
        <v>-2.75</v>
      </c>
      <c r="W160" s="74">
        <v>35.93</v>
      </c>
      <c r="X160" s="74">
        <v>-2.75</v>
      </c>
      <c r="Y160" s="74">
        <v>35.93</v>
      </c>
      <c r="Z160" s="74">
        <v>38.97</v>
      </c>
      <c r="AA160" s="74">
        <v>1.49</v>
      </c>
      <c r="AB160" s="74">
        <v>3.88</v>
      </c>
      <c r="AC160" s="74">
        <v>13.18</v>
      </c>
      <c r="AD160" s="74">
        <v>7.09</v>
      </c>
      <c r="AE160" s="74">
        <v>1.33</v>
      </c>
      <c r="AF160" s="74">
        <v>0.7</v>
      </c>
      <c r="AG160" s="74">
        <v>4.88</v>
      </c>
      <c r="AH160" s="74">
        <v>18.600000000000001</v>
      </c>
      <c r="AI160" s="74">
        <v>0.86</v>
      </c>
      <c r="AJ160" s="74">
        <v>1.47</v>
      </c>
      <c r="AK160" s="74">
        <v>5.42</v>
      </c>
    </row>
    <row r="161" spans="1:37">
      <c r="A161">
        <v>2013</v>
      </c>
      <c r="B161" t="s">
        <v>2270</v>
      </c>
      <c r="C161" t="s">
        <v>2538</v>
      </c>
      <c r="D161" t="s">
        <v>2275</v>
      </c>
      <c r="F161" t="s">
        <v>2272</v>
      </c>
      <c r="I161" t="s">
        <v>920</v>
      </c>
      <c r="J161" t="s">
        <v>921</v>
      </c>
      <c r="K161" t="s">
        <v>922</v>
      </c>
      <c r="L161" t="s">
        <v>2273</v>
      </c>
      <c r="Q161">
        <v>2007</v>
      </c>
      <c r="R161" t="s">
        <v>924</v>
      </c>
      <c r="S161" t="s">
        <v>925</v>
      </c>
      <c r="U161" t="s">
        <v>2274</v>
      </c>
      <c r="V161" s="74">
        <v>-2.75</v>
      </c>
      <c r="W161" s="74">
        <v>35.93</v>
      </c>
      <c r="X161" s="74">
        <v>-2.75</v>
      </c>
      <c r="Y161" s="74">
        <v>35.93</v>
      </c>
      <c r="Z161" s="74">
        <v>40.01</v>
      </c>
      <c r="AA161" s="74">
        <v>2.14</v>
      </c>
      <c r="AB161" s="74">
        <v>4.33</v>
      </c>
      <c r="AC161" s="74">
        <v>12.65</v>
      </c>
      <c r="AD161" s="74">
        <v>7.62</v>
      </c>
      <c r="AE161" s="74">
        <v>1.29</v>
      </c>
      <c r="AF161" s="74">
        <v>0.72</v>
      </c>
      <c r="AG161" s="74">
        <v>5.03</v>
      </c>
      <c r="AH161" s="74">
        <v>18.239999999999998</v>
      </c>
      <c r="AI161" s="74">
        <v>0.71</v>
      </c>
      <c r="AJ161" s="74">
        <v>1.62</v>
      </c>
      <c r="AK161" s="74">
        <v>6.83</v>
      </c>
    </row>
    <row r="162" spans="1:37">
      <c r="A162">
        <v>2013</v>
      </c>
      <c r="B162" t="s">
        <v>2270</v>
      </c>
      <c r="C162" t="s">
        <v>2539</v>
      </c>
      <c r="D162" t="s">
        <v>2276</v>
      </c>
      <c r="F162" t="s">
        <v>2272</v>
      </c>
      <c r="I162" t="s">
        <v>920</v>
      </c>
      <c r="J162" t="s">
        <v>921</v>
      </c>
      <c r="K162" t="s">
        <v>922</v>
      </c>
      <c r="L162" t="s">
        <v>2273</v>
      </c>
      <c r="Q162">
        <v>2007</v>
      </c>
      <c r="R162" t="s">
        <v>924</v>
      </c>
      <c r="S162" t="s">
        <v>925</v>
      </c>
      <c r="U162" t="s">
        <v>2274</v>
      </c>
      <c r="V162" s="74">
        <v>-2.75</v>
      </c>
      <c r="W162" s="74">
        <v>35.93</v>
      </c>
      <c r="X162" s="74">
        <v>-2.75</v>
      </c>
      <c r="Y162" s="74">
        <v>35.93</v>
      </c>
      <c r="Z162" s="74">
        <v>40.33</v>
      </c>
      <c r="AA162" s="74">
        <v>1.73</v>
      </c>
      <c r="AB162" s="74">
        <v>3.44</v>
      </c>
      <c r="AC162" s="74">
        <v>14.29</v>
      </c>
      <c r="AD162" s="74">
        <v>5.79</v>
      </c>
      <c r="AE162" s="74">
        <v>1.24</v>
      </c>
      <c r="AF162" s="74">
        <v>0.7</v>
      </c>
      <c r="AG162" s="74">
        <v>5.13</v>
      </c>
      <c r="AH162" s="74">
        <v>19.55</v>
      </c>
      <c r="AI162" s="74">
        <v>0.6</v>
      </c>
      <c r="AJ162" s="74">
        <v>2.11</v>
      </c>
      <c r="AK162" s="74">
        <v>4.58</v>
      </c>
    </row>
    <row r="163" spans="1:37">
      <c r="A163">
        <v>2013</v>
      </c>
      <c r="B163" t="s">
        <v>2270</v>
      </c>
      <c r="C163" t="s">
        <v>2540</v>
      </c>
      <c r="D163" t="s">
        <v>2277</v>
      </c>
      <c r="F163" t="s">
        <v>2272</v>
      </c>
      <c r="I163" t="s">
        <v>920</v>
      </c>
      <c r="J163" t="s">
        <v>921</v>
      </c>
      <c r="K163" t="s">
        <v>922</v>
      </c>
      <c r="L163" t="s">
        <v>2273</v>
      </c>
      <c r="Q163">
        <v>2007</v>
      </c>
      <c r="R163" t="s">
        <v>924</v>
      </c>
      <c r="S163" t="s">
        <v>925</v>
      </c>
      <c r="U163" t="s">
        <v>2274</v>
      </c>
      <c r="V163" s="74">
        <v>-2.75</v>
      </c>
      <c r="W163" s="74">
        <v>35.93</v>
      </c>
      <c r="X163" s="74">
        <v>-2.75</v>
      </c>
      <c r="Y163" s="74">
        <v>35.93</v>
      </c>
      <c r="Z163" s="74">
        <v>40.75</v>
      </c>
      <c r="AA163" s="74">
        <v>0.92</v>
      </c>
      <c r="AB163" s="74">
        <v>7.72</v>
      </c>
      <c r="AC163" s="74">
        <v>9.2100000000000009</v>
      </c>
      <c r="AD163" s="74">
        <v>9.18</v>
      </c>
      <c r="AE163" s="74">
        <v>0.81</v>
      </c>
      <c r="AF163" s="74">
        <v>0.42</v>
      </c>
      <c r="AG163" s="74">
        <v>5.65</v>
      </c>
      <c r="AH163" s="74">
        <v>11.79</v>
      </c>
      <c r="AI163" s="74">
        <v>0.17</v>
      </c>
      <c r="AJ163" s="74">
        <v>0.92</v>
      </c>
      <c r="AK163" s="74">
        <v>4.92</v>
      </c>
    </row>
    <row r="164" spans="1:37">
      <c r="A164">
        <v>2013</v>
      </c>
      <c r="B164" t="s">
        <v>2270</v>
      </c>
      <c r="C164" t="s">
        <v>2541</v>
      </c>
      <c r="D164" t="s">
        <v>2278</v>
      </c>
      <c r="F164" t="s">
        <v>2272</v>
      </c>
      <c r="I164" t="s">
        <v>920</v>
      </c>
      <c r="J164" t="s">
        <v>921</v>
      </c>
      <c r="K164" t="s">
        <v>922</v>
      </c>
      <c r="L164" t="s">
        <v>2273</v>
      </c>
      <c r="Q164">
        <v>2007</v>
      </c>
      <c r="R164" t="s">
        <v>924</v>
      </c>
      <c r="S164" t="s">
        <v>925</v>
      </c>
      <c r="U164" t="s">
        <v>2274</v>
      </c>
      <c r="V164" s="74">
        <v>-2.75</v>
      </c>
      <c r="W164" s="74">
        <v>35.93</v>
      </c>
      <c r="X164" s="74">
        <v>-2.75</v>
      </c>
      <c r="Y164" s="74">
        <v>35.93</v>
      </c>
      <c r="Z164" s="74">
        <v>40.83</v>
      </c>
      <c r="AA164" s="74">
        <v>1.38</v>
      </c>
      <c r="AB164" s="74">
        <v>4.04</v>
      </c>
      <c r="AC164" s="74">
        <v>12.45</v>
      </c>
      <c r="AD164" s="74">
        <v>8.23</v>
      </c>
      <c r="AE164" s="74">
        <v>1.17</v>
      </c>
      <c r="AF164" s="74">
        <v>0.48</v>
      </c>
      <c r="AG164" s="74">
        <v>4.8600000000000003</v>
      </c>
      <c r="AH164" s="74">
        <v>19.91</v>
      </c>
      <c r="AI164" s="74">
        <v>0.55000000000000004</v>
      </c>
      <c r="AJ164" s="74">
        <v>2.2799999999999998</v>
      </c>
      <c r="AK164" s="74">
        <v>5.55</v>
      </c>
    </row>
    <row r="165" spans="1:37">
      <c r="A165">
        <v>2013</v>
      </c>
      <c r="B165" t="s">
        <v>2270</v>
      </c>
      <c r="C165" t="s">
        <v>2542</v>
      </c>
      <c r="D165" t="s">
        <v>2279</v>
      </c>
      <c r="F165" t="s">
        <v>2272</v>
      </c>
      <c r="I165" t="s">
        <v>920</v>
      </c>
      <c r="J165" t="s">
        <v>921</v>
      </c>
      <c r="K165" t="s">
        <v>922</v>
      </c>
      <c r="L165" t="s">
        <v>2273</v>
      </c>
      <c r="Q165">
        <v>2007</v>
      </c>
      <c r="R165" t="s">
        <v>924</v>
      </c>
      <c r="S165" t="s">
        <v>925</v>
      </c>
      <c r="U165" t="s">
        <v>2274</v>
      </c>
      <c r="V165" s="74">
        <v>-2.75</v>
      </c>
      <c r="W165" s="74">
        <v>35.93</v>
      </c>
      <c r="X165" s="74">
        <v>-2.75</v>
      </c>
      <c r="Y165" s="74">
        <v>35.93</v>
      </c>
      <c r="Z165" s="74">
        <v>40.86</v>
      </c>
      <c r="AA165" s="74">
        <v>1.67</v>
      </c>
      <c r="AB165" s="74">
        <v>4.0999999999999996</v>
      </c>
      <c r="AC165" s="74">
        <v>12.68</v>
      </c>
      <c r="AD165" s="74">
        <v>6.52</v>
      </c>
      <c r="AE165" s="74">
        <v>1.21</v>
      </c>
      <c r="AF165" s="74">
        <v>0.53</v>
      </c>
      <c r="AG165" s="74">
        <v>4.83</v>
      </c>
      <c r="AH165" s="74">
        <v>19.59</v>
      </c>
      <c r="AI165" s="74">
        <v>0.66</v>
      </c>
      <c r="AJ165" s="74">
        <v>2.2000000000000002</v>
      </c>
      <c r="AK165" s="74">
        <v>5.07</v>
      </c>
    </row>
    <row r="166" spans="1:37">
      <c r="A166">
        <v>2013</v>
      </c>
      <c r="B166" t="s">
        <v>2270</v>
      </c>
      <c r="C166" t="s">
        <v>2543</v>
      </c>
      <c r="D166" t="s">
        <v>2280</v>
      </c>
      <c r="F166" t="s">
        <v>2272</v>
      </c>
      <c r="I166" t="s">
        <v>920</v>
      </c>
      <c r="J166" t="s">
        <v>921</v>
      </c>
      <c r="K166" t="s">
        <v>922</v>
      </c>
      <c r="L166" t="s">
        <v>2273</v>
      </c>
      <c r="Q166">
        <v>2007</v>
      </c>
      <c r="R166" t="s">
        <v>924</v>
      </c>
      <c r="S166" t="s">
        <v>925</v>
      </c>
      <c r="U166" t="s">
        <v>2274</v>
      </c>
      <c r="V166" s="74">
        <v>-2.75</v>
      </c>
      <c r="W166" s="74">
        <v>35.93</v>
      </c>
      <c r="X166" s="74">
        <v>-2.75</v>
      </c>
      <c r="Y166" s="74">
        <v>35.93</v>
      </c>
      <c r="Z166" s="74">
        <v>41.1</v>
      </c>
      <c r="AA166" s="74">
        <v>1.1100000000000001</v>
      </c>
      <c r="AB166" s="74">
        <v>8.27</v>
      </c>
      <c r="AC166" s="74">
        <v>9.84</v>
      </c>
      <c r="AD166" s="74">
        <v>6.49</v>
      </c>
      <c r="AE166" s="74">
        <v>0.82</v>
      </c>
      <c r="AF166" s="74">
        <v>0.5</v>
      </c>
      <c r="AG166" s="74">
        <v>5.64</v>
      </c>
      <c r="AH166" s="74">
        <v>14.36</v>
      </c>
      <c r="AI166" s="74">
        <v>0.17</v>
      </c>
      <c r="AJ166" s="74">
        <v>3.66</v>
      </c>
      <c r="AK166" s="74">
        <v>5.87</v>
      </c>
    </row>
    <row r="167" spans="1:37">
      <c r="A167">
        <v>2013</v>
      </c>
      <c r="B167" t="s">
        <v>2270</v>
      </c>
      <c r="C167" t="s">
        <v>2544</v>
      </c>
      <c r="D167" t="s">
        <v>2281</v>
      </c>
      <c r="F167" t="s">
        <v>2272</v>
      </c>
      <c r="I167" t="s">
        <v>920</v>
      </c>
      <c r="J167" t="s">
        <v>921</v>
      </c>
      <c r="K167" t="s">
        <v>922</v>
      </c>
      <c r="L167" t="s">
        <v>2273</v>
      </c>
      <c r="Q167">
        <v>2007</v>
      </c>
      <c r="R167" t="s">
        <v>924</v>
      </c>
      <c r="S167" t="s">
        <v>925</v>
      </c>
      <c r="U167" t="s">
        <v>2274</v>
      </c>
      <c r="V167" s="74">
        <v>-2.75</v>
      </c>
      <c r="W167" s="74">
        <v>35.93</v>
      </c>
      <c r="X167" s="74">
        <v>-2.75</v>
      </c>
      <c r="Y167" s="74">
        <v>35.93</v>
      </c>
      <c r="Z167" s="74">
        <v>41.22</v>
      </c>
      <c r="AA167" s="74">
        <v>1.57</v>
      </c>
      <c r="AB167" s="74">
        <v>5.82</v>
      </c>
      <c r="AC167" s="74">
        <v>11.52</v>
      </c>
      <c r="AD167" s="74">
        <v>6.66</v>
      </c>
      <c r="AE167" s="74">
        <v>0.88</v>
      </c>
      <c r="AF167" s="74">
        <v>0.5</v>
      </c>
      <c r="AG167" s="74">
        <v>5.28</v>
      </c>
      <c r="AH167" s="74">
        <v>17.16</v>
      </c>
      <c r="AI167" s="74">
        <v>0.45</v>
      </c>
      <c r="AJ167" s="74">
        <v>4.51</v>
      </c>
      <c r="AK167" s="74">
        <v>5.46</v>
      </c>
    </row>
    <row r="168" spans="1:37">
      <c r="A168">
        <v>2013</v>
      </c>
      <c r="B168" t="s">
        <v>2270</v>
      </c>
      <c r="C168" t="s">
        <v>2545</v>
      </c>
      <c r="D168" t="s">
        <v>2282</v>
      </c>
      <c r="F168" t="s">
        <v>2272</v>
      </c>
      <c r="I168" t="s">
        <v>920</v>
      </c>
      <c r="J168" t="s">
        <v>921</v>
      </c>
      <c r="K168" t="s">
        <v>922</v>
      </c>
      <c r="L168" t="s">
        <v>2273</v>
      </c>
      <c r="Q168">
        <v>2007</v>
      </c>
      <c r="R168" t="s">
        <v>924</v>
      </c>
      <c r="S168" t="s">
        <v>925</v>
      </c>
      <c r="U168" t="s">
        <v>2274</v>
      </c>
      <c r="V168" s="74">
        <v>-2.75</v>
      </c>
      <c r="W168" s="74">
        <v>35.93</v>
      </c>
      <c r="X168" s="74">
        <v>-2.75</v>
      </c>
      <c r="Y168" s="74">
        <v>35.93</v>
      </c>
      <c r="Z168" s="74">
        <v>41.57</v>
      </c>
      <c r="AA168" s="74">
        <v>1.75</v>
      </c>
      <c r="AB168" s="74">
        <v>8.25</v>
      </c>
      <c r="AC168" s="74">
        <v>11.4</v>
      </c>
      <c r="AD168" s="74">
        <v>4.1900000000000004</v>
      </c>
      <c r="AE168" s="74">
        <v>1.1100000000000001</v>
      </c>
      <c r="AF168" s="74">
        <v>0.56999999999999995</v>
      </c>
      <c r="AG168" s="74">
        <v>6.01</v>
      </c>
      <c r="AH168" s="74">
        <v>15.64</v>
      </c>
      <c r="AI168" s="74">
        <v>0.38</v>
      </c>
      <c r="AJ168" s="74">
        <v>5.46</v>
      </c>
      <c r="AK168" s="74">
        <v>3.27</v>
      </c>
    </row>
    <row r="169" spans="1:37">
      <c r="A169">
        <v>2013</v>
      </c>
      <c r="B169" t="s">
        <v>2270</v>
      </c>
      <c r="C169" t="s">
        <v>2546</v>
      </c>
      <c r="D169" t="s">
        <v>2283</v>
      </c>
      <c r="F169" t="s">
        <v>2272</v>
      </c>
      <c r="I169" t="s">
        <v>920</v>
      </c>
      <c r="J169" t="s">
        <v>921</v>
      </c>
      <c r="K169" t="s">
        <v>922</v>
      </c>
      <c r="L169" t="s">
        <v>2273</v>
      </c>
      <c r="Q169">
        <v>2007</v>
      </c>
      <c r="R169" t="s">
        <v>924</v>
      </c>
      <c r="S169" t="s">
        <v>925</v>
      </c>
      <c r="U169" t="s">
        <v>2274</v>
      </c>
      <c r="V169" s="74">
        <v>-2.75</v>
      </c>
      <c r="W169" s="74">
        <v>35.93</v>
      </c>
      <c r="X169" s="74">
        <v>-2.75</v>
      </c>
      <c r="Y169" s="74">
        <v>35.93</v>
      </c>
      <c r="Z169" s="74">
        <v>42.06</v>
      </c>
      <c r="AA169" s="74">
        <v>1.37</v>
      </c>
      <c r="AB169" s="74">
        <v>7.3</v>
      </c>
      <c r="AC169" s="74">
        <v>11.13</v>
      </c>
      <c r="AD169" s="74">
        <v>7.18</v>
      </c>
      <c r="AE169" s="74">
        <v>1.07</v>
      </c>
      <c r="AF169" s="74">
        <v>0.47</v>
      </c>
      <c r="AG169" s="74">
        <v>5.72</v>
      </c>
      <c r="AH169" s="74">
        <v>14.83</v>
      </c>
      <c r="AI169" s="74">
        <v>0.28000000000000003</v>
      </c>
      <c r="AJ169" s="74">
        <v>1.92</v>
      </c>
      <c r="AK169" s="74">
        <v>5.4</v>
      </c>
    </row>
    <row r="170" spans="1:37">
      <c r="A170">
        <v>2013</v>
      </c>
      <c r="B170" t="s">
        <v>2270</v>
      </c>
      <c r="C170" t="s">
        <v>2547</v>
      </c>
      <c r="D170" t="s">
        <v>2284</v>
      </c>
      <c r="F170" t="s">
        <v>2272</v>
      </c>
      <c r="I170" t="s">
        <v>920</v>
      </c>
      <c r="J170" t="s">
        <v>921</v>
      </c>
      <c r="K170" t="s">
        <v>922</v>
      </c>
      <c r="L170" t="s">
        <v>2273</v>
      </c>
      <c r="Q170">
        <v>2007</v>
      </c>
      <c r="R170" t="s">
        <v>924</v>
      </c>
      <c r="S170" t="s">
        <v>925</v>
      </c>
      <c r="U170" t="s">
        <v>2274</v>
      </c>
      <c r="V170" s="74">
        <v>-2.75</v>
      </c>
      <c r="W170" s="74">
        <v>35.93</v>
      </c>
      <c r="X170" s="74">
        <v>-2.75</v>
      </c>
      <c r="Y170" s="74">
        <v>35.93</v>
      </c>
      <c r="Z170" s="74">
        <v>42.12</v>
      </c>
      <c r="AA170" s="74">
        <v>1.34</v>
      </c>
      <c r="AB170" s="74">
        <v>7.88</v>
      </c>
      <c r="AC170" s="74">
        <v>12.36</v>
      </c>
      <c r="AD170" s="74">
        <v>4.6100000000000003</v>
      </c>
      <c r="AE170" s="74">
        <v>1.2</v>
      </c>
      <c r="AF170" s="74">
        <v>0.52</v>
      </c>
      <c r="AG170" s="74">
        <v>5.74</v>
      </c>
      <c r="AH170" s="74">
        <v>15.51</v>
      </c>
      <c r="AI170" s="74">
        <v>0.64</v>
      </c>
      <c r="AJ170" s="74">
        <v>7.66</v>
      </c>
      <c r="AK170" s="74">
        <v>4.5199999999999996</v>
      </c>
    </row>
    <row r="171" spans="1:37">
      <c r="A171">
        <v>2013</v>
      </c>
      <c r="B171" t="s">
        <v>2270</v>
      </c>
      <c r="C171" t="s">
        <v>2548</v>
      </c>
      <c r="D171" t="s">
        <v>2285</v>
      </c>
      <c r="F171" t="s">
        <v>2272</v>
      </c>
      <c r="I171" t="s">
        <v>920</v>
      </c>
      <c r="J171" t="s">
        <v>921</v>
      </c>
      <c r="K171" t="s">
        <v>922</v>
      </c>
      <c r="L171" t="s">
        <v>2273</v>
      </c>
      <c r="Q171">
        <v>2007</v>
      </c>
      <c r="R171" t="s">
        <v>924</v>
      </c>
      <c r="S171" t="s">
        <v>925</v>
      </c>
      <c r="U171" t="s">
        <v>2274</v>
      </c>
      <c r="V171" s="74">
        <v>-2.75</v>
      </c>
      <c r="W171" s="74">
        <v>35.93</v>
      </c>
      <c r="X171" s="74">
        <v>-2.75</v>
      </c>
      <c r="Y171" s="74">
        <v>35.93</v>
      </c>
      <c r="Z171" s="74">
        <v>42.55</v>
      </c>
      <c r="AA171" s="74">
        <v>1.44</v>
      </c>
      <c r="AB171" s="74">
        <v>7.29</v>
      </c>
      <c r="AC171" s="74">
        <v>10.9</v>
      </c>
      <c r="AD171" s="74">
        <v>6.69</v>
      </c>
      <c r="AE171" s="74">
        <v>0.94</v>
      </c>
      <c r="AF171" s="74">
        <v>0.45</v>
      </c>
      <c r="AG171" s="74">
        <v>5.22</v>
      </c>
      <c r="AH171" s="74">
        <v>15.03</v>
      </c>
      <c r="AI171" s="74">
        <v>0.23</v>
      </c>
      <c r="AJ171" s="74">
        <v>3.97</v>
      </c>
      <c r="AK171" s="74">
        <v>6</v>
      </c>
    </row>
    <row r="172" spans="1:37">
      <c r="A172">
        <v>2013</v>
      </c>
      <c r="B172" t="s">
        <v>2270</v>
      </c>
      <c r="C172" t="s">
        <v>2549</v>
      </c>
      <c r="D172" t="s">
        <v>2286</v>
      </c>
      <c r="F172" t="s">
        <v>2272</v>
      </c>
      <c r="I172" t="s">
        <v>920</v>
      </c>
      <c r="J172" t="s">
        <v>921</v>
      </c>
      <c r="K172" t="s">
        <v>922</v>
      </c>
      <c r="L172" t="s">
        <v>2273</v>
      </c>
      <c r="Q172">
        <v>2007</v>
      </c>
      <c r="R172" t="s">
        <v>924</v>
      </c>
      <c r="S172" t="s">
        <v>925</v>
      </c>
      <c r="U172" t="s">
        <v>2274</v>
      </c>
      <c r="V172" s="74">
        <v>-2.75</v>
      </c>
      <c r="W172" s="74">
        <v>35.93</v>
      </c>
      <c r="X172" s="74">
        <v>-2.75</v>
      </c>
      <c r="Y172" s="74">
        <v>35.93</v>
      </c>
      <c r="Z172" s="74">
        <v>42.58</v>
      </c>
      <c r="AA172" s="74">
        <v>1.38</v>
      </c>
      <c r="AB172" s="74">
        <v>6.79</v>
      </c>
      <c r="AC172" s="74">
        <v>11.35</v>
      </c>
      <c r="AD172" s="74">
        <v>6.34</v>
      </c>
      <c r="AE172" s="74">
        <v>0.85</v>
      </c>
      <c r="AF172" s="74">
        <v>0.55000000000000004</v>
      </c>
      <c r="AG172" s="74">
        <v>6.16</v>
      </c>
      <c r="AH172" s="74">
        <v>13.83</v>
      </c>
      <c r="AI172" s="74">
        <v>0.23</v>
      </c>
      <c r="AJ172" s="74">
        <v>4</v>
      </c>
      <c r="AK172" s="74">
        <v>4.75</v>
      </c>
    </row>
    <row r="173" spans="1:37">
      <c r="A173">
        <v>2013</v>
      </c>
      <c r="B173" t="s">
        <v>2270</v>
      </c>
      <c r="C173" t="s">
        <v>2550</v>
      </c>
      <c r="D173" t="s">
        <v>2287</v>
      </c>
      <c r="F173" t="s">
        <v>2272</v>
      </c>
      <c r="I173" t="s">
        <v>920</v>
      </c>
      <c r="J173" t="s">
        <v>921</v>
      </c>
      <c r="K173" t="s">
        <v>922</v>
      </c>
      <c r="L173" t="s">
        <v>2273</v>
      </c>
      <c r="Q173">
        <v>2007</v>
      </c>
      <c r="R173" t="s">
        <v>924</v>
      </c>
      <c r="S173" t="s">
        <v>925</v>
      </c>
      <c r="U173" t="s">
        <v>2274</v>
      </c>
      <c r="V173" s="74">
        <v>-2.75</v>
      </c>
      <c r="W173" s="74">
        <v>35.93</v>
      </c>
      <c r="X173" s="74">
        <v>-2.75</v>
      </c>
      <c r="Y173" s="74">
        <v>35.93</v>
      </c>
      <c r="Z173" s="74">
        <v>43.02</v>
      </c>
      <c r="AA173" s="74">
        <v>1.1100000000000001</v>
      </c>
      <c r="AB173" s="74">
        <v>6.82</v>
      </c>
      <c r="AC173" s="74">
        <v>9.2100000000000009</v>
      </c>
      <c r="AD173" s="74">
        <v>9.08</v>
      </c>
      <c r="AE173" s="74">
        <v>0.6</v>
      </c>
      <c r="AF173" s="74">
        <v>0.33</v>
      </c>
      <c r="AG173" s="74">
        <v>5.3</v>
      </c>
      <c r="AH173" s="74">
        <v>13.94</v>
      </c>
      <c r="AI173" s="74">
        <v>0.09</v>
      </c>
      <c r="AJ173" s="74">
        <v>2.4900000000000002</v>
      </c>
      <c r="AK173" s="74">
        <v>5.35</v>
      </c>
    </row>
    <row r="174" spans="1:37">
      <c r="A174">
        <v>2013</v>
      </c>
      <c r="B174" t="s">
        <v>2270</v>
      </c>
      <c r="C174" t="s">
        <v>2551</v>
      </c>
      <c r="D174" t="s">
        <v>2288</v>
      </c>
      <c r="F174" t="s">
        <v>2272</v>
      </c>
      <c r="I174" t="s">
        <v>920</v>
      </c>
      <c r="J174" t="s">
        <v>921</v>
      </c>
      <c r="K174" t="s">
        <v>922</v>
      </c>
      <c r="L174" t="s">
        <v>2273</v>
      </c>
      <c r="Q174">
        <v>2007</v>
      </c>
      <c r="R174" t="s">
        <v>924</v>
      </c>
      <c r="S174" t="s">
        <v>925</v>
      </c>
      <c r="U174" t="s">
        <v>2274</v>
      </c>
      <c r="V174" s="74">
        <v>-2.75</v>
      </c>
      <c r="W174" s="74">
        <v>35.93</v>
      </c>
      <c r="X174" s="74">
        <v>-2.75</v>
      </c>
      <c r="Y174" s="74">
        <v>35.93</v>
      </c>
      <c r="Z174" s="74">
        <v>43.59</v>
      </c>
      <c r="AA174" s="74">
        <v>1.43</v>
      </c>
      <c r="AB174" s="74">
        <v>8.9499999999999993</v>
      </c>
      <c r="AC174" s="74">
        <v>11.06</v>
      </c>
      <c r="AD174" s="74">
        <v>5.15</v>
      </c>
      <c r="AE174" s="74">
        <v>0.84</v>
      </c>
      <c r="AF174" s="74">
        <v>0.41</v>
      </c>
      <c r="AG174" s="74">
        <v>6.47</v>
      </c>
      <c r="AH174" s="74">
        <v>15.44</v>
      </c>
      <c r="AI174" s="74">
        <v>0.33</v>
      </c>
      <c r="AJ174" s="74">
        <v>0.96</v>
      </c>
      <c r="AK174" s="74">
        <v>2.84</v>
      </c>
    </row>
    <row r="175" spans="1:37">
      <c r="A175">
        <v>2013</v>
      </c>
      <c r="B175" t="s">
        <v>2270</v>
      </c>
      <c r="C175" t="s">
        <v>2552</v>
      </c>
      <c r="D175" t="s">
        <v>2289</v>
      </c>
      <c r="F175" t="s">
        <v>2272</v>
      </c>
      <c r="I175" t="s">
        <v>920</v>
      </c>
      <c r="J175" t="s">
        <v>921</v>
      </c>
      <c r="K175" t="s">
        <v>922</v>
      </c>
      <c r="L175" t="s">
        <v>2273</v>
      </c>
      <c r="Q175">
        <v>2007</v>
      </c>
      <c r="R175" t="s">
        <v>924</v>
      </c>
      <c r="S175" t="s">
        <v>925</v>
      </c>
      <c r="U175" t="s">
        <v>2274</v>
      </c>
      <c r="V175" s="74">
        <v>-2.75</v>
      </c>
      <c r="W175" s="74">
        <v>35.93</v>
      </c>
      <c r="X175" s="74">
        <v>-2.75</v>
      </c>
      <c r="Y175" s="74">
        <v>35.93</v>
      </c>
      <c r="Z175" s="74">
        <v>43.61</v>
      </c>
      <c r="AA175" s="74">
        <v>1.29</v>
      </c>
      <c r="AB175" s="74">
        <v>6.77</v>
      </c>
      <c r="AC175" s="74">
        <v>9.2899999999999991</v>
      </c>
      <c r="AD175" s="74">
        <v>8.5399999999999991</v>
      </c>
      <c r="AE175" s="74">
        <v>0.7</v>
      </c>
      <c r="AF175" s="74">
        <v>0.28000000000000003</v>
      </c>
      <c r="AG175" s="74">
        <v>5.96</v>
      </c>
      <c r="AH175" s="74">
        <v>14.32</v>
      </c>
      <c r="AI175" s="74">
        <v>0.21</v>
      </c>
      <c r="AJ175" s="74">
        <v>3.58</v>
      </c>
      <c r="AK175" s="74">
        <v>4.92</v>
      </c>
    </row>
    <row r="176" spans="1:37">
      <c r="A176">
        <v>2013</v>
      </c>
      <c r="B176" t="s">
        <v>2270</v>
      </c>
      <c r="C176" t="s">
        <v>2553</v>
      </c>
      <c r="D176" t="s">
        <v>2290</v>
      </c>
      <c r="F176" t="s">
        <v>2272</v>
      </c>
      <c r="I176" t="s">
        <v>920</v>
      </c>
      <c r="J176" t="s">
        <v>921</v>
      </c>
      <c r="K176" t="s">
        <v>922</v>
      </c>
      <c r="L176" t="s">
        <v>2273</v>
      </c>
      <c r="Q176">
        <v>2007</v>
      </c>
      <c r="R176" t="s">
        <v>924</v>
      </c>
      <c r="S176" t="s">
        <v>925</v>
      </c>
      <c r="U176" t="s">
        <v>2274</v>
      </c>
      <c r="V176" s="74">
        <v>-2.75</v>
      </c>
      <c r="W176" s="74">
        <v>35.93</v>
      </c>
      <c r="X176" s="74">
        <v>-2.75</v>
      </c>
      <c r="Y176" s="74">
        <v>35.93</v>
      </c>
      <c r="Z176" s="74">
        <v>43.63</v>
      </c>
      <c r="AA176" s="74">
        <v>1.27</v>
      </c>
      <c r="AB176" s="74">
        <v>7.24</v>
      </c>
      <c r="AC176" s="74">
        <v>11.18</v>
      </c>
      <c r="AD176" s="74">
        <v>7.78</v>
      </c>
      <c r="AE176" s="74">
        <v>0.9</v>
      </c>
      <c r="AF176" s="74">
        <v>0.65</v>
      </c>
      <c r="AG176" s="74">
        <v>5.25</v>
      </c>
      <c r="AH176" s="74">
        <v>15.28</v>
      </c>
      <c r="AI176" s="74">
        <v>0.26</v>
      </c>
      <c r="AJ176" s="74">
        <v>1.21</v>
      </c>
      <c r="AK176" s="74">
        <v>8.75</v>
      </c>
    </row>
    <row r="177" spans="1:37">
      <c r="A177">
        <v>2013</v>
      </c>
      <c r="B177" t="s">
        <v>2270</v>
      </c>
      <c r="C177" t="s">
        <v>2554</v>
      </c>
      <c r="D177" t="s">
        <v>2291</v>
      </c>
      <c r="F177" t="s">
        <v>2272</v>
      </c>
      <c r="I177" t="s">
        <v>920</v>
      </c>
      <c r="J177" t="s">
        <v>921</v>
      </c>
      <c r="K177" t="s">
        <v>922</v>
      </c>
      <c r="L177" t="s">
        <v>2273</v>
      </c>
      <c r="Q177">
        <v>2007</v>
      </c>
      <c r="R177" t="s">
        <v>924</v>
      </c>
      <c r="S177" t="s">
        <v>925</v>
      </c>
      <c r="U177" t="s">
        <v>2274</v>
      </c>
      <c r="V177" s="74">
        <v>-2.75</v>
      </c>
      <c r="W177" s="74">
        <v>35.93</v>
      </c>
      <c r="X177" s="74">
        <v>-2.75</v>
      </c>
      <c r="Y177" s="74">
        <v>35.93</v>
      </c>
      <c r="Z177" s="74">
        <v>44.36</v>
      </c>
      <c r="AA177" s="74">
        <v>1.21</v>
      </c>
      <c r="AB177" s="74">
        <v>7.94</v>
      </c>
      <c r="AC177" s="74">
        <v>8.1</v>
      </c>
      <c r="AD177" s="74">
        <v>8.6999999999999993</v>
      </c>
      <c r="AE177" s="74">
        <v>0.45</v>
      </c>
      <c r="AF177" s="74">
        <v>0.25</v>
      </c>
      <c r="AG177" s="74">
        <v>5.62</v>
      </c>
      <c r="AH177" s="74">
        <v>15.11</v>
      </c>
      <c r="AI177" s="74">
        <v>0.05</v>
      </c>
      <c r="AJ177" s="74">
        <v>3.29</v>
      </c>
      <c r="AK177" s="74">
        <v>4.3099999999999996</v>
      </c>
    </row>
    <row r="178" spans="1:37">
      <c r="A178">
        <v>2013</v>
      </c>
      <c r="B178" t="s">
        <v>2270</v>
      </c>
      <c r="C178" t="s">
        <v>2555</v>
      </c>
      <c r="D178" t="s">
        <v>2292</v>
      </c>
      <c r="F178" t="s">
        <v>2272</v>
      </c>
      <c r="I178" t="s">
        <v>920</v>
      </c>
      <c r="J178" t="s">
        <v>921</v>
      </c>
      <c r="K178" t="s">
        <v>922</v>
      </c>
      <c r="L178" t="s">
        <v>2273</v>
      </c>
      <c r="Q178">
        <v>2007</v>
      </c>
      <c r="R178" t="s">
        <v>924</v>
      </c>
      <c r="S178" t="s">
        <v>925</v>
      </c>
      <c r="U178" t="s">
        <v>2274</v>
      </c>
      <c r="V178" s="74">
        <v>-2.75</v>
      </c>
      <c r="W178" s="74">
        <v>35.93</v>
      </c>
      <c r="X178" s="74">
        <v>-2.75</v>
      </c>
      <c r="Y178" s="74">
        <v>35.93</v>
      </c>
      <c r="Z178" s="74">
        <v>45.41</v>
      </c>
      <c r="AA178" s="74">
        <v>0.98</v>
      </c>
      <c r="AB178" s="74">
        <v>9.27</v>
      </c>
      <c r="AC178" s="74">
        <v>10.97</v>
      </c>
      <c r="AD178" s="74">
        <v>3.86</v>
      </c>
      <c r="AE178" s="74">
        <v>0.72</v>
      </c>
      <c r="AF178" s="74">
        <v>0.52</v>
      </c>
      <c r="AG178" s="74">
        <v>5.69</v>
      </c>
      <c r="AH178" s="74">
        <v>14.87</v>
      </c>
      <c r="AI178" s="74">
        <v>0.23</v>
      </c>
      <c r="AJ178" s="74">
        <v>8.4499999999999993</v>
      </c>
      <c r="AK178" s="74">
        <v>3.55</v>
      </c>
    </row>
    <row r="179" spans="1:37">
      <c r="A179">
        <v>2013</v>
      </c>
      <c r="B179" t="s">
        <v>2270</v>
      </c>
      <c r="C179" t="s">
        <v>2556</v>
      </c>
      <c r="D179" t="s">
        <v>2293</v>
      </c>
      <c r="F179" t="s">
        <v>2272</v>
      </c>
      <c r="I179" t="s">
        <v>920</v>
      </c>
      <c r="J179" t="s">
        <v>921</v>
      </c>
      <c r="K179" t="s">
        <v>922</v>
      </c>
      <c r="L179" t="s">
        <v>2273</v>
      </c>
      <c r="Q179">
        <v>2007</v>
      </c>
      <c r="R179" t="s">
        <v>924</v>
      </c>
      <c r="S179" t="s">
        <v>925</v>
      </c>
      <c r="U179" t="s">
        <v>2274</v>
      </c>
      <c r="V179" s="74">
        <v>-2.75</v>
      </c>
      <c r="W179" s="74">
        <v>35.93</v>
      </c>
      <c r="X179" s="74">
        <v>-2.75</v>
      </c>
      <c r="Y179" s="74">
        <v>35.93</v>
      </c>
      <c r="Z179" s="74">
        <v>45.85</v>
      </c>
      <c r="AA179" s="74">
        <v>0.71</v>
      </c>
      <c r="AB179" s="74">
        <v>6.75</v>
      </c>
      <c r="AC179" s="74">
        <v>9.42</v>
      </c>
      <c r="AD179" s="74">
        <v>7.05</v>
      </c>
      <c r="AE179" s="74">
        <v>0.68</v>
      </c>
      <c r="AF179" s="74">
        <v>0.53</v>
      </c>
      <c r="AG179" s="74">
        <v>7.16</v>
      </c>
      <c r="AH179" s="74">
        <v>15.07</v>
      </c>
      <c r="AI179" s="74">
        <v>0.32</v>
      </c>
      <c r="AJ179" s="74">
        <v>0.68</v>
      </c>
      <c r="AK179" s="74">
        <v>8.39</v>
      </c>
    </row>
    <row r="180" spans="1:37">
      <c r="A180">
        <v>2013</v>
      </c>
      <c r="B180" t="s">
        <v>2270</v>
      </c>
      <c r="C180" t="s">
        <v>2557</v>
      </c>
      <c r="D180" t="s">
        <v>2294</v>
      </c>
      <c r="F180" t="s">
        <v>2272</v>
      </c>
      <c r="I180" t="s">
        <v>920</v>
      </c>
      <c r="J180" t="s">
        <v>921</v>
      </c>
      <c r="K180" t="s">
        <v>922</v>
      </c>
      <c r="L180" t="s">
        <v>2273</v>
      </c>
      <c r="Q180">
        <v>2007</v>
      </c>
      <c r="R180" t="s">
        <v>924</v>
      </c>
      <c r="S180" t="s">
        <v>925</v>
      </c>
      <c r="U180" t="s">
        <v>2274</v>
      </c>
      <c r="V180" s="74">
        <v>-2.75</v>
      </c>
      <c r="W180" s="74">
        <v>35.93</v>
      </c>
      <c r="X180" s="74">
        <v>-2.75</v>
      </c>
      <c r="Y180" s="74">
        <v>35.93</v>
      </c>
      <c r="Z180" s="74">
        <v>47</v>
      </c>
      <c r="AA180" s="74">
        <v>0.56000000000000005</v>
      </c>
      <c r="AB180" s="74">
        <v>7.31</v>
      </c>
      <c r="AC180" s="74">
        <v>11.92</v>
      </c>
      <c r="AD180" s="74">
        <v>6.37</v>
      </c>
      <c r="AE180" s="74">
        <v>0.68</v>
      </c>
      <c r="AF180" s="74">
        <v>0.63</v>
      </c>
      <c r="AG180" s="74">
        <v>7.3</v>
      </c>
      <c r="AH180" s="74">
        <v>14.01</v>
      </c>
      <c r="AI180" s="74">
        <v>0.11</v>
      </c>
      <c r="AJ180" s="74">
        <v>2.74</v>
      </c>
      <c r="AK180" s="74">
        <v>5.8</v>
      </c>
    </row>
    <row r="181" spans="1:37">
      <c r="A181">
        <v>2013</v>
      </c>
      <c r="B181" t="s">
        <v>2270</v>
      </c>
      <c r="C181" t="s">
        <v>2558</v>
      </c>
      <c r="D181" t="s">
        <v>2295</v>
      </c>
      <c r="F181" t="s">
        <v>2272</v>
      </c>
      <c r="I181" t="s">
        <v>920</v>
      </c>
      <c r="J181" t="s">
        <v>921</v>
      </c>
      <c r="K181" t="s">
        <v>922</v>
      </c>
      <c r="L181" t="s">
        <v>2273</v>
      </c>
      <c r="Q181">
        <v>2007</v>
      </c>
      <c r="R181" t="s">
        <v>924</v>
      </c>
      <c r="S181" t="s">
        <v>925</v>
      </c>
      <c r="U181" t="s">
        <v>2274</v>
      </c>
      <c r="V181" s="74">
        <v>-2.75</v>
      </c>
      <c r="W181" s="74">
        <v>35.93</v>
      </c>
      <c r="X181" s="74">
        <v>-2.75</v>
      </c>
      <c r="Y181" s="74">
        <v>35.93</v>
      </c>
      <c r="Z181" s="74">
        <v>47.39</v>
      </c>
      <c r="AA181" s="74">
        <v>1.32</v>
      </c>
      <c r="AB181" s="74">
        <v>8</v>
      </c>
      <c r="AC181" s="74">
        <v>8.51</v>
      </c>
      <c r="AD181" s="74">
        <v>7.73</v>
      </c>
      <c r="AE181" s="74">
        <v>0.75</v>
      </c>
      <c r="AF181" s="74">
        <v>0.37</v>
      </c>
      <c r="AG181" s="74">
        <v>5.1100000000000003</v>
      </c>
      <c r="AH181" s="74">
        <v>14.8</v>
      </c>
      <c r="AI181" s="74">
        <v>0.23</v>
      </c>
      <c r="AJ181" s="74">
        <v>3.13</v>
      </c>
      <c r="AK181" s="74">
        <v>6.89</v>
      </c>
    </row>
    <row r="182" spans="1:37">
      <c r="A182">
        <v>2013</v>
      </c>
      <c r="B182" t="s">
        <v>2270</v>
      </c>
      <c r="C182" t="s">
        <v>2559</v>
      </c>
      <c r="D182" t="s">
        <v>2296</v>
      </c>
      <c r="F182" t="s">
        <v>2272</v>
      </c>
      <c r="I182" t="s">
        <v>920</v>
      </c>
      <c r="J182" t="s">
        <v>921</v>
      </c>
      <c r="K182" t="s">
        <v>922</v>
      </c>
      <c r="L182" t="s">
        <v>2273</v>
      </c>
      <c r="Q182">
        <v>2007</v>
      </c>
      <c r="R182" t="s">
        <v>924</v>
      </c>
      <c r="S182" t="s">
        <v>925</v>
      </c>
      <c r="U182" t="s">
        <v>2274</v>
      </c>
      <c r="V182" s="74">
        <v>-2.75</v>
      </c>
      <c r="W182" s="74">
        <v>35.93</v>
      </c>
      <c r="X182" s="74">
        <v>-2.75</v>
      </c>
      <c r="Y182" s="74">
        <v>35.93</v>
      </c>
      <c r="Z182" s="74">
        <v>47.9</v>
      </c>
      <c r="AA182" s="74">
        <v>0.7</v>
      </c>
      <c r="AB182" s="74">
        <v>10.79</v>
      </c>
      <c r="AC182" s="74">
        <v>8.3000000000000007</v>
      </c>
      <c r="AD182" s="74">
        <v>4.4000000000000004</v>
      </c>
      <c r="AE182" s="74">
        <v>0.47</v>
      </c>
      <c r="AF182" s="74">
        <v>0.28000000000000003</v>
      </c>
      <c r="AG182" s="74">
        <v>6.17</v>
      </c>
      <c r="AH182" s="74">
        <v>13.29</v>
      </c>
      <c r="AI182" s="74">
        <v>0.11</v>
      </c>
      <c r="AJ182" s="74">
        <v>7.82</v>
      </c>
      <c r="AK182" s="74">
        <v>4.12</v>
      </c>
    </row>
    <row r="183" spans="1:37">
      <c r="A183">
        <v>2013</v>
      </c>
      <c r="B183" t="s">
        <v>2270</v>
      </c>
      <c r="C183" t="s">
        <v>2560</v>
      </c>
      <c r="D183" t="s">
        <v>2297</v>
      </c>
      <c r="F183" t="s">
        <v>2272</v>
      </c>
      <c r="I183" t="s">
        <v>920</v>
      </c>
      <c r="J183" t="s">
        <v>921</v>
      </c>
      <c r="K183" t="s">
        <v>922</v>
      </c>
      <c r="L183" t="s">
        <v>2273</v>
      </c>
      <c r="Q183">
        <v>2007</v>
      </c>
      <c r="R183" t="s">
        <v>924</v>
      </c>
      <c r="S183" t="s">
        <v>925</v>
      </c>
      <c r="U183" t="s">
        <v>2274</v>
      </c>
      <c r="V183" s="74">
        <v>-2.75</v>
      </c>
      <c r="W183" s="74">
        <v>35.93</v>
      </c>
      <c r="X183" s="74">
        <v>-2.75</v>
      </c>
      <c r="Y183" s="74">
        <v>35.93</v>
      </c>
      <c r="Z183" s="74">
        <v>47.98</v>
      </c>
      <c r="AA183" s="74">
        <v>0.65</v>
      </c>
      <c r="AB183" s="74">
        <v>10.55</v>
      </c>
      <c r="AC183" s="74">
        <v>8.34</v>
      </c>
      <c r="AD183" s="74">
        <v>3.8</v>
      </c>
      <c r="AE183" s="74">
        <v>0.37</v>
      </c>
      <c r="AF183" s="74">
        <v>0.23</v>
      </c>
      <c r="AG183" s="74">
        <v>6.23</v>
      </c>
      <c r="AH183" s="74">
        <v>13.62</v>
      </c>
      <c r="AI183" s="74">
        <v>0.11</v>
      </c>
      <c r="AJ183" s="74">
        <v>5.59</v>
      </c>
      <c r="AK183" s="74">
        <v>2.76</v>
      </c>
    </row>
    <row r="184" spans="1:37">
      <c r="A184">
        <v>2015</v>
      </c>
      <c r="B184" t="s">
        <v>2298</v>
      </c>
      <c r="C184" t="s">
        <v>2452</v>
      </c>
      <c r="D184" t="s">
        <v>2299</v>
      </c>
      <c r="F184" t="s">
        <v>2300</v>
      </c>
      <c r="I184" t="s">
        <v>920</v>
      </c>
      <c r="J184" t="s">
        <v>921</v>
      </c>
      <c r="K184" t="s">
        <v>922</v>
      </c>
      <c r="L184" t="s">
        <v>2301</v>
      </c>
      <c r="M184" t="s">
        <v>2302</v>
      </c>
      <c r="R184" t="s">
        <v>924</v>
      </c>
      <c r="S184" t="s">
        <v>925</v>
      </c>
      <c r="U184" t="s">
        <v>69</v>
      </c>
      <c r="V184" s="74">
        <v>-1.17</v>
      </c>
      <c r="W184" s="74">
        <v>29.67</v>
      </c>
      <c r="X184" s="74">
        <v>-1.17</v>
      </c>
      <c r="Y184" s="74">
        <v>29.67</v>
      </c>
      <c r="Z184" s="74">
        <v>35.9</v>
      </c>
      <c r="AA184" s="74">
        <v>8.3000000000000007</v>
      </c>
      <c r="AB184" s="74">
        <v>10.51</v>
      </c>
      <c r="AC184" s="74">
        <v>28.93</v>
      </c>
      <c r="AD184" s="74">
        <v>3.04</v>
      </c>
      <c r="AE184" s="74">
        <v>7.54</v>
      </c>
      <c r="AF184" s="74">
        <v>0.39</v>
      </c>
      <c r="AG184" s="74">
        <v>2.92</v>
      </c>
      <c r="AH184" s="74">
        <v>2.02</v>
      </c>
      <c r="AI184" s="74">
        <v>0.43</v>
      </c>
      <c r="AJ184" s="74">
        <v>0.98</v>
      </c>
      <c r="AK184" s="74">
        <v>2.4899999999999999E-2</v>
      </c>
    </row>
    <row r="185" spans="1:37">
      <c r="A185">
        <v>2015</v>
      </c>
      <c r="B185" t="s">
        <v>2298</v>
      </c>
      <c r="C185" t="s">
        <v>2561</v>
      </c>
      <c r="D185" t="s">
        <v>2303</v>
      </c>
      <c r="F185" t="s">
        <v>2300</v>
      </c>
      <c r="I185" t="s">
        <v>920</v>
      </c>
      <c r="J185" t="s">
        <v>921</v>
      </c>
      <c r="K185" t="s">
        <v>922</v>
      </c>
      <c r="L185" t="s">
        <v>930</v>
      </c>
      <c r="M185" t="s">
        <v>2302</v>
      </c>
      <c r="R185" t="s">
        <v>924</v>
      </c>
      <c r="S185" t="s">
        <v>925</v>
      </c>
      <c r="U185" t="s">
        <v>69</v>
      </c>
      <c r="V185" s="74">
        <v>-1.17</v>
      </c>
      <c r="W185" s="74">
        <v>29.67</v>
      </c>
      <c r="X185" s="74">
        <v>-1.17</v>
      </c>
      <c r="Y185" s="74">
        <v>29.67</v>
      </c>
      <c r="Z185" s="74">
        <v>38.72</v>
      </c>
      <c r="AA185" s="74">
        <v>4.4400000000000004</v>
      </c>
      <c r="AB185" s="74">
        <v>10.88</v>
      </c>
      <c r="AC185" s="74">
        <v>9.77</v>
      </c>
      <c r="AD185" s="74">
        <v>17.89</v>
      </c>
      <c r="AE185" s="74">
        <v>10.07</v>
      </c>
      <c r="AF185" s="74">
        <v>0.17</v>
      </c>
      <c r="AG185" s="74">
        <v>3.69</v>
      </c>
      <c r="AH185" s="74">
        <v>3.33</v>
      </c>
      <c r="AI185" s="74">
        <v>1.03</v>
      </c>
      <c r="AJ185" s="74">
        <v>1.1499999999999999</v>
      </c>
      <c r="AK185" s="74">
        <v>0.60560000000000003</v>
      </c>
    </row>
    <row r="186" spans="1:37">
      <c r="A186">
        <v>2015</v>
      </c>
      <c r="B186" t="s">
        <v>2298</v>
      </c>
      <c r="C186" t="s">
        <v>2562</v>
      </c>
      <c r="D186" t="s">
        <v>2299</v>
      </c>
      <c r="F186" t="s">
        <v>2300</v>
      </c>
      <c r="I186" t="s">
        <v>920</v>
      </c>
      <c r="J186" t="s">
        <v>921</v>
      </c>
      <c r="K186" t="s">
        <v>922</v>
      </c>
      <c r="L186" t="s">
        <v>2301</v>
      </c>
      <c r="M186" t="s">
        <v>2302</v>
      </c>
      <c r="R186" t="s">
        <v>924</v>
      </c>
      <c r="S186" t="s">
        <v>925</v>
      </c>
      <c r="U186" t="s">
        <v>69</v>
      </c>
      <c r="V186" s="74">
        <v>-1.17</v>
      </c>
      <c r="W186" s="74">
        <v>29.67</v>
      </c>
      <c r="X186" s="74">
        <v>-1.17</v>
      </c>
      <c r="Y186" s="74">
        <v>29.67</v>
      </c>
      <c r="Z186" s="74">
        <v>38.96</v>
      </c>
      <c r="AA186" s="74">
        <v>7.23</v>
      </c>
      <c r="AB186" s="74">
        <v>10.59</v>
      </c>
      <c r="AC186" s="74">
        <v>25.68</v>
      </c>
      <c r="AD186" s="74">
        <v>5.48</v>
      </c>
      <c r="AE186" s="74">
        <v>6.78</v>
      </c>
      <c r="AF186" s="74">
        <v>0.37</v>
      </c>
      <c r="AG186" s="74">
        <v>2.59</v>
      </c>
      <c r="AH186" s="74">
        <v>1.69</v>
      </c>
      <c r="AI186" s="74">
        <v>0.72</v>
      </c>
      <c r="AJ186" s="74">
        <v>0.91</v>
      </c>
      <c r="AK186" s="74">
        <v>2.5100000000000001E-2</v>
      </c>
    </row>
    <row r="187" spans="1:37">
      <c r="A187">
        <v>2015</v>
      </c>
      <c r="B187" t="s">
        <v>2298</v>
      </c>
      <c r="C187" t="s">
        <v>2563</v>
      </c>
      <c r="D187" t="s">
        <v>2299</v>
      </c>
      <c r="F187" t="s">
        <v>2300</v>
      </c>
      <c r="I187" t="s">
        <v>920</v>
      </c>
      <c r="J187" t="s">
        <v>921</v>
      </c>
      <c r="K187" t="s">
        <v>922</v>
      </c>
      <c r="L187" t="s">
        <v>2301</v>
      </c>
      <c r="M187" t="s">
        <v>2302</v>
      </c>
      <c r="R187" t="s">
        <v>924</v>
      </c>
      <c r="S187" t="s">
        <v>925</v>
      </c>
      <c r="U187" t="s">
        <v>69</v>
      </c>
      <c r="V187" s="74">
        <v>-1.17</v>
      </c>
      <c r="W187" s="74">
        <v>29.67</v>
      </c>
      <c r="X187" s="74">
        <v>-1.17</v>
      </c>
      <c r="Y187" s="74">
        <v>29.67</v>
      </c>
      <c r="Z187" s="74">
        <v>41</v>
      </c>
      <c r="AA187" s="74">
        <v>6.09</v>
      </c>
      <c r="AB187" s="74">
        <v>13.86</v>
      </c>
      <c r="AC187" s="74">
        <v>20.23</v>
      </c>
      <c r="AD187" s="74">
        <v>5.5</v>
      </c>
      <c r="AE187" s="74">
        <v>5.17</v>
      </c>
      <c r="AF187" s="74">
        <v>0.24</v>
      </c>
      <c r="AG187" s="74">
        <v>4.22</v>
      </c>
      <c r="AH187" s="74">
        <v>2.96</v>
      </c>
      <c r="AI187" s="74">
        <v>0.66</v>
      </c>
      <c r="AJ187" s="74">
        <v>0.6</v>
      </c>
      <c r="AK187" s="74">
        <v>4.24E-2</v>
      </c>
    </row>
    <row r="188" spans="1:37">
      <c r="A188">
        <v>2015</v>
      </c>
      <c r="B188" t="s">
        <v>2298</v>
      </c>
      <c r="C188" t="s">
        <v>2564</v>
      </c>
      <c r="D188" t="s">
        <v>2304</v>
      </c>
      <c r="F188" t="s">
        <v>2300</v>
      </c>
      <c r="I188" t="s">
        <v>920</v>
      </c>
      <c r="J188" t="s">
        <v>921</v>
      </c>
      <c r="K188" t="s">
        <v>922</v>
      </c>
      <c r="L188" t="s">
        <v>2305</v>
      </c>
      <c r="M188" t="s">
        <v>2302</v>
      </c>
      <c r="R188" t="s">
        <v>924</v>
      </c>
      <c r="S188" t="s">
        <v>925</v>
      </c>
      <c r="U188" t="s">
        <v>69</v>
      </c>
      <c r="V188" s="74">
        <v>-1.17</v>
      </c>
      <c r="W188" s="74">
        <v>29.67</v>
      </c>
      <c r="X188" s="74">
        <v>-1.17</v>
      </c>
      <c r="Y188" s="74">
        <v>29.67</v>
      </c>
      <c r="Z188" s="74">
        <v>41.56</v>
      </c>
      <c r="AA188" s="74">
        <v>3.7</v>
      </c>
      <c r="AB188" s="74">
        <v>11.01</v>
      </c>
      <c r="AC188" s="74">
        <v>10.49</v>
      </c>
      <c r="AD188" s="74">
        <v>18.079999999999998</v>
      </c>
      <c r="AE188" s="74">
        <v>9.4600000000000009</v>
      </c>
      <c r="AF188" s="74">
        <v>0.13</v>
      </c>
      <c r="AG188" s="74">
        <v>3.27</v>
      </c>
      <c r="AH188" s="74">
        <v>2.86</v>
      </c>
      <c r="AI188" s="74">
        <v>0.74</v>
      </c>
      <c r="AJ188" s="74">
        <v>1.55</v>
      </c>
      <c r="AK188" s="74">
        <v>0.99529999999999996</v>
      </c>
    </row>
    <row r="189" spans="1:37">
      <c r="A189">
        <v>2015</v>
      </c>
      <c r="B189" t="s">
        <v>2298</v>
      </c>
      <c r="C189" t="s">
        <v>2565</v>
      </c>
      <c r="D189" t="s">
        <v>2299</v>
      </c>
      <c r="F189" t="s">
        <v>2300</v>
      </c>
      <c r="I189" t="s">
        <v>920</v>
      </c>
      <c r="J189" t="s">
        <v>921</v>
      </c>
      <c r="K189" t="s">
        <v>922</v>
      </c>
      <c r="L189" t="s">
        <v>2301</v>
      </c>
      <c r="M189" t="s">
        <v>2302</v>
      </c>
      <c r="R189" t="s">
        <v>924</v>
      </c>
      <c r="S189" t="s">
        <v>925</v>
      </c>
      <c r="U189" t="s">
        <v>69</v>
      </c>
      <c r="V189" s="74">
        <v>-1.17</v>
      </c>
      <c r="W189" s="74">
        <v>29.67</v>
      </c>
      <c r="X189" s="74">
        <v>-1.17</v>
      </c>
      <c r="Y189" s="74">
        <v>29.67</v>
      </c>
      <c r="Z189" s="74">
        <v>42.29</v>
      </c>
      <c r="AA189" s="74">
        <v>6.3</v>
      </c>
      <c r="AB189" s="74">
        <v>12.66</v>
      </c>
      <c r="AC189" s="74">
        <v>19.8</v>
      </c>
      <c r="AD189" s="74">
        <v>6.47</v>
      </c>
      <c r="AE189" s="74">
        <v>5.29</v>
      </c>
      <c r="AF189" s="74">
        <v>0.28999999999999998</v>
      </c>
      <c r="AG189" s="74">
        <v>4.05</v>
      </c>
      <c r="AH189" s="74">
        <v>2.1800000000000002</v>
      </c>
      <c r="AI189" s="74">
        <v>0.67</v>
      </c>
      <c r="AJ189" s="74">
        <v>0.89</v>
      </c>
      <c r="AK189" s="74">
        <v>0.26860000000000001</v>
      </c>
    </row>
    <row r="190" spans="1:37">
      <c r="A190">
        <v>2015</v>
      </c>
      <c r="B190" t="s">
        <v>2298</v>
      </c>
      <c r="C190" t="s">
        <v>2566</v>
      </c>
      <c r="D190" t="s">
        <v>2303</v>
      </c>
      <c r="F190" t="s">
        <v>2300</v>
      </c>
      <c r="I190" t="s">
        <v>920</v>
      </c>
      <c r="J190" t="s">
        <v>921</v>
      </c>
      <c r="K190" t="s">
        <v>922</v>
      </c>
      <c r="L190" t="s">
        <v>930</v>
      </c>
      <c r="M190" t="s">
        <v>2302</v>
      </c>
      <c r="R190" t="s">
        <v>924</v>
      </c>
      <c r="S190" t="s">
        <v>925</v>
      </c>
      <c r="U190" t="s">
        <v>69</v>
      </c>
      <c r="V190" s="74">
        <v>-1.17</v>
      </c>
      <c r="W190" s="74">
        <v>29.67</v>
      </c>
      <c r="X190" s="74">
        <v>-1.17</v>
      </c>
      <c r="Y190" s="74">
        <v>29.67</v>
      </c>
      <c r="Z190" s="74">
        <v>42.74</v>
      </c>
      <c r="AA190" s="74">
        <v>4.26</v>
      </c>
      <c r="AB190" s="74">
        <v>9.48</v>
      </c>
      <c r="AC190" s="74">
        <v>17.14</v>
      </c>
      <c r="AD190" s="74">
        <v>7.45</v>
      </c>
      <c r="AE190" s="74">
        <v>14.2</v>
      </c>
      <c r="AF190" s="74">
        <v>0.21</v>
      </c>
      <c r="AG190" s="74">
        <v>1.58</v>
      </c>
      <c r="AH190" s="74">
        <v>2.3199999999999998</v>
      </c>
      <c r="AI190" s="74">
        <v>0.52</v>
      </c>
      <c r="AJ190" s="74">
        <v>1.26</v>
      </c>
      <c r="AK190" s="74">
        <v>1.06E-2</v>
      </c>
    </row>
    <row r="191" spans="1:37">
      <c r="A191">
        <v>2015</v>
      </c>
      <c r="B191" t="s">
        <v>2298</v>
      </c>
      <c r="C191" t="s">
        <v>2567</v>
      </c>
      <c r="D191" t="s">
        <v>2299</v>
      </c>
      <c r="F191" t="s">
        <v>2300</v>
      </c>
      <c r="I191" t="s">
        <v>920</v>
      </c>
      <c r="J191" t="s">
        <v>921</v>
      </c>
      <c r="K191" t="s">
        <v>922</v>
      </c>
      <c r="L191" t="s">
        <v>2301</v>
      </c>
      <c r="M191" t="s">
        <v>2302</v>
      </c>
      <c r="R191" t="s">
        <v>924</v>
      </c>
      <c r="S191" t="s">
        <v>925</v>
      </c>
      <c r="U191" t="s">
        <v>69</v>
      </c>
      <c r="V191" s="74">
        <v>-1.17</v>
      </c>
      <c r="W191" s="74">
        <v>29.67</v>
      </c>
      <c r="X191" s="74">
        <v>-1.17</v>
      </c>
      <c r="Y191" s="74">
        <v>29.67</v>
      </c>
      <c r="Z191" s="74">
        <v>42.83</v>
      </c>
      <c r="AA191" s="74">
        <v>5.46</v>
      </c>
      <c r="AB191" s="74">
        <v>13.24</v>
      </c>
      <c r="AC191" s="74">
        <v>19.760000000000002</v>
      </c>
      <c r="AD191" s="74">
        <v>6.08</v>
      </c>
      <c r="AE191" s="74">
        <v>5.17</v>
      </c>
      <c r="AF191" s="74">
        <v>0.28999999999999998</v>
      </c>
      <c r="AG191" s="74">
        <v>3.92</v>
      </c>
      <c r="AH191" s="74">
        <v>2.65</v>
      </c>
      <c r="AI191" s="74">
        <v>0.57999999999999996</v>
      </c>
      <c r="AJ191" s="74">
        <v>0.86</v>
      </c>
      <c r="AK191" s="74">
        <v>1.04E-2</v>
      </c>
    </row>
    <row r="192" spans="1:37">
      <c r="A192">
        <v>2015</v>
      </c>
      <c r="B192" t="s">
        <v>2298</v>
      </c>
      <c r="C192" t="s">
        <v>2568</v>
      </c>
      <c r="D192" t="s">
        <v>2304</v>
      </c>
      <c r="F192" t="s">
        <v>2300</v>
      </c>
      <c r="I192" t="s">
        <v>920</v>
      </c>
      <c r="J192" t="s">
        <v>921</v>
      </c>
      <c r="K192" t="s">
        <v>922</v>
      </c>
      <c r="L192" t="s">
        <v>2305</v>
      </c>
      <c r="M192" t="s">
        <v>2302</v>
      </c>
      <c r="R192" t="s">
        <v>924</v>
      </c>
      <c r="S192" t="s">
        <v>925</v>
      </c>
      <c r="U192" t="s">
        <v>69</v>
      </c>
      <c r="V192" s="74">
        <v>-1.17</v>
      </c>
      <c r="W192" s="74">
        <v>29.67</v>
      </c>
      <c r="X192" s="74">
        <v>-1.17</v>
      </c>
      <c r="Y192" s="74">
        <v>29.67</v>
      </c>
      <c r="Z192" s="74">
        <v>43.39</v>
      </c>
      <c r="AA192" s="74">
        <v>3.37</v>
      </c>
      <c r="AB192" s="74">
        <v>9.9700000000000006</v>
      </c>
      <c r="AC192" s="74">
        <v>15.71</v>
      </c>
      <c r="AD192" s="74">
        <v>14.05</v>
      </c>
      <c r="AE192" s="74">
        <v>14.09</v>
      </c>
      <c r="AF192" s="74">
        <v>0.19</v>
      </c>
      <c r="AG192" s="74">
        <v>1.55</v>
      </c>
      <c r="AH192" s="74">
        <v>2.76</v>
      </c>
      <c r="AI192" s="74">
        <v>0.64</v>
      </c>
      <c r="AJ192" s="74">
        <v>0.63</v>
      </c>
      <c r="AK192" s="74">
        <v>4.7199999999999999E-2</v>
      </c>
    </row>
    <row r="193" spans="1:37">
      <c r="A193">
        <v>2015</v>
      </c>
      <c r="B193" t="s">
        <v>2298</v>
      </c>
      <c r="C193" t="s">
        <v>2569</v>
      </c>
      <c r="D193" t="s">
        <v>2299</v>
      </c>
      <c r="F193" t="s">
        <v>2300</v>
      </c>
      <c r="I193" t="s">
        <v>920</v>
      </c>
      <c r="J193" t="s">
        <v>921</v>
      </c>
      <c r="K193" t="s">
        <v>922</v>
      </c>
      <c r="L193" t="s">
        <v>2301</v>
      </c>
      <c r="M193" t="s">
        <v>2302</v>
      </c>
      <c r="R193" t="s">
        <v>924</v>
      </c>
      <c r="S193" t="s">
        <v>925</v>
      </c>
      <c r="U193" t="s">
        <v>69</v>
      </c>
      <c r="V193" s="74">
        <v>-1.17</v>
      </c>
      <c r="W193" s="74">
        <v>29.67</v>
      </c>
      <c r="X193" s="74">
        <v>-1.17</v>
      </c>
      <c r="Y193" s="74">
        <v>29.67</v>
      </c>
      <c r="Z193" s="74">
        <v>43.55</v>
      </c>
      <c r="AA193" s="74">
        <v>4.9400000000000004</v>
      </c>
      <c r="AB193" s="74">
        <v>12.02</v>
      </c>
      <c r="AC193" s="74">
        <v>17.27</v>
      </c>
      <c r="AD193" s="74">
        <v>14.42</v>
      </c>
      <c r="AE193" s="74">
        <v>4.57</v>
      </c>
      <c r="AF193" s="74">
        <v>0.24</v>
      </c>
      <c r="AG193" s="74">
        <v>1.31</v>
      </c>
      <c r="AH193" s="74">
        <v>1.31</v>
      </c>
      <c r="AI193" s="74">
        <v>0.34</v>
      </c>
      <c r="AJ193" s="74">
        <v>0.72</v>
      </c>
      <c r="AK193" s="74">
        <v>1.0200000000000001E-2</v>
      </c>
    </row>
    <row r="194" spans="1:37">
      <c r="A194">
        <v>2015</v>
      </c>
      <c r="B194" t="s">
        <v>2298</v>
      </c>
      <c r="C194" t="s">
        <v>2570</v>
      </c>
      <c r="D194" t="s">
        <v>2306</v>
      </c>
      <c r="F194" t="s">
        <v>2300</v>
      </c>
      <c r="I194" t="s">
        <v>920</v>
      </c>
      <c r="J194" t="s">
        <v>921</v>
      </c>
      <c r="K194" t="s">
        <v>922</v>
      </c>
      <c r="L194" t="s">
        <v>2305</v>
      </c>
      <c r="M194" t="s">
        <v>2302</v>
      </c>
      <c r="R194" t="s">
        <v>924</v>
      </c>
      <c r="S194" t="s">
        <v>925</v>
      </c>
      <c r="U194" t="s">
        <v>69</v>
      </c>
      <c r="V194" s="74">
        <v>-1.17</v>
      </c>
      <c r="W194" s="74">
        <v>29.67</v>
      </c>
      <c r="X194" s="74">
        <v>-1.17</v>
      </c>
      <c r="Y194" s="74">
        <v>29.67</v>
      </c>
      <c r="Z194" s="74">
        <v>43.56</v>
      </c>
      <c r="AA194" s="74">
        <v>3.33</v>
      </c>
      <c r="AB194" s="74">
        <v>11.94</v>
      </c>
      <c r="AC194" s="74">
        <v>12.86</v>
      </c>
      <c r="AD194" s="74">
        <v>9.18</v>
      </c>
      <c r="AE194" s="74">
        <v>12.29</v>
      </c>
      <c r="AF194" s="74">
        <v>0.26</v>
      </c>
      <c r="AG194" s="74">
        <v>2.95</v>
      </c>
      <c r="AH194" s="74">
        <v>2.95</v>
      </c>
      <c r="AI194" s="74">
        <v>0.7</v>
      </c>
      <c r="AJ194" s="74">
        <v>0.75</v>
      </c>
      <c r="AK194" s="74">
        <v>7.4999999999999997E-3</v>
      </c>
    </row>
    <row r="195" spans="1:37">
      <c r="A195">
        <v>2015</v>
      </c>
      <c r="B195" t="s">
        <v>2298</v>
      </c>
      <c r="C195" t="s">
        <v>2571</v>
      </c>
      <c r="D195" t="s">
        <v>2306</v>
      </c>
      <c r="F195" t="s">
        <v>2300</v>
      </c>
      <c r="I195" t="s">
        <v>920</v>
      </c>
      <c r="J195" t="s">
        <v>921</v>
      </c>
      <c r="K195" t="s">
        <v>922</v>
      </c>
      <c r="L195" t="s">
        <v>2305</v>
      </c>
      <c r="M195" t="s">
        <v>2302</v>
      </c>
      <c r="R195" t="s">
        <v>924</v>
      </c>
      <c r="S195" t="s">
        <v>925</v>
      </c>
      <c r="U195" t="s">
        <v>69</v>
      </c>
      <c r="V195" s="74">
        <v>-1.17</v>
      </c>
      <c r="W195" s="74">
        <v>29.67</v>
      </c>
      <c r="X195" s="74">
        <v>-1.17</v>
      </c>
      <c r="Y195" s="74">
        <v>29.67</v>
      </c>
      <c r="Z195" s="74">
        <v>43.82</v>
      </c>
      <c r="AA195" s="74">
        <v>3.33</v>
      </c>
      <c r="AB195" s="74">
        <v>11.33</v>
      </c>
      <c r="AC195" s="74">
        <v>10.9</v>
      </c>
      <c r="AD195" s="74">
        <v>13.4</v>
      </c>
      <c r="AE195" s="74">
        <v>10.96</v>
      </c>
      <c r="AF195" s="74">
        <v>0.19</v>
      </c>
      <c r="AG195" s="74">
        <v>2.21</v>
      </c>
      <c r="AH195" s="74">
        <v>2.99</v>
      </c>
      <c r="AI195" s="74">
        <v>0.85</v>
      </c>
      <c r="AJ195" s="74">
        <v>2.5299999999999998</v>
      </c>
      <c r="AK195" s="74">
        <v>4.02E-2</v>
      </c>
    </row>
    <row r="196" spans="1:37">
      <c r="A196">
        <v>2015</v>
      </c>
      <c r="B196" t="s">
        <v>2298</v>
      </c>
      <c r="C196" t="s">
        <v>2572</v>
      </c>
      <c r="D196" t="s">
        <v>2303</v>
      </c>
      <c r="F196" t="s">
        <v>2300</v>
      </c>
      <c r="I196" t="s">
        <v>920</v>
      </c>
      <c r="J196" t="s">
        <v>921</v>
      </c>
      <c r="K196" t="s">
        <v>922</v>
      </c>
      <c r="L196" t="s">
        <v>930</v>
      </c>
      <c r="M196" t="s">
        <v>2302</v>
      </c>
      <c r="R196" t="s">
        <v>924</v>
      </c>
      <c r="S196" t="s">
        <v>925</v>
      </c>
      <c r="U196" t="s">
        <v>69</v>
      </c>
      <c r="V196" s="74">
        <v>-1.17</v>
      </c>
      <c r="W196" s="74">
        <v>29.67</v>
      </c>
      <c r="X196" s="74">
        <v>-1.17</v>
      </c>
      <c r="Y196" s="74">
        <v>29.67</v>
      </c>
      <c r="Z196" s="74">
        <v>43.95</v>
      </c>
      <c r="AA196" s="74">
        <v>4.4000000000000004</v>
      </c>
      <c r="AB196" s="74">
        <v>14.79</v>
      </c>
      <c r="AC196" s="74">
        <v>8.41</v>
      </c>
      <c r="AD196" s="74">
        <v>13.59</v>
      </c>
      <c r="AE196" s="74">
        <v>7.8</v>
      </c>
      <c r="AF196" s="74">
        <v>7.0000000000000007E-2</v>
      </c>
      <c r="AG196" s="74">
        <v>3.69</v>
      </c>
      <c r="AH196" s="74">
        <v>2.67</v>
      </c>
      <c r="AI196" s="74">
        <v>0.64</v>
      </c>
      <c r="AJ196" s="74">
        <v>0.8</v>
      </c>
      <c r="AK196" s="74">
        <v>8.8200000000000001E-2</v>
      </c>
    </row>
    <row r="197" spans="1:37">
      <c r="A197">
        <v>2015</v>
      </c>
      <c r="B197" t="s">
        <v>2298</v>
      </c>
      <c r="C197" t="s">
        <v>2573</v>
      </c>
      <c r="D197" t="s">
        <v>2299</v>
      </c>
      <c r="F197" t="s">
        <v>2300</v>
      </c>
      <c r="I197" t="s">
        <v>920</v>
      </c>
      <c r="J197" t="s">
        <v>921</v>
      </c>
      <c r="K197" t="s">
        <v>922</v>
      </c>
      <c r="L197" t="s">
        <v>2301</v>
      </c>
      <c r="M197" t="s">
        <v>2302</v>
      </c>
      <c r="R197" t="s">
        <v>924</v>
      </c>
      <c r="S197" t="s">
        <v>925</v>
      </c>
      <c r="U197" t="s">
        <v>69</v>
      </c>
      <c r="V197" s="74">
        <v>-1.17</v>
      </c>
      <c r="W197" s="74">
        <v>29.67</v>
      </c>
      <c r="X197" s="74">
        <v>-1.17</v>
      </c>
      <c r="Y197" s="74">
        <v>29.67</v>
      </c>
      <c r="Z197" s="74">
        <v>44.11</v>
      </c>
      <c r="AA197" s="74">
        <v>2.98</v>
      </c>
      <c r="AB197" s="74">
        <v>15.71</v>
      </c>
      <c r="AC197" s="74">
        <v>18.59</v>
      </c>
      <c r="AD197" s="74">
        <v>6.61</v>
      </c>
      <c r="AE197" s="74">
        <v>4.6100000000000003</v>
      </c>
      <c r="AF197" s="74">
        <v>0.26</v>
      </c>
      <c r="AG197" s="74">
        <v>3.5</v>
      </c>
      <c r="AH197" s="74">
        <v>2.89</v>
      </c>
      <c r="AI197" s="74">
        <v>0.66</v>
      </c>
      <c r="AJ197" s="74">
        <v>0.69</v>
      </c>
      <c r="AK197" s="74">
        <v>5.1000000000000004E-3</v>
      </c>
    </row>
    <row r="198" spans="1:37">
      <c r="A198">
        <v>2015</v>
      </c>
      <c r="B198" t="s">
        <v>2298</v>
      </c>
      <c r="C198" t="s">
        <v>2574</v>
      </c>
      <c r="D198" t="s">
        <v>2307</v>
      </c>
      <c r="F198" t="s">
        <v>2300</v>
      </c>
      <c r="I198" t="s">
        <v>920</v>
      </c>
      <c r="J198" t="s">
        <v>921</v>
      </c>
      <c r="K198" t="s">
        <v>922</v>
      </c>
      <c r="L198" t="s">
        <v>2305</v>
      </c>
      <c r="M198" t="s">
        <v>2302</v>
      </c>
      <c r="R198" t="s">
        <v>924</v>
      </c>
      <c r="S198" t="s">
        <v>925</v>
      </c>
      <c r="U198" t="s">
        <v>69</v>
      </c>
      <c r="V198" s="74">
        <v>-1.17</v>
      </c>
      <c r="W198" s="74">
        <v>29.67</v>
      </c>
      <c r="X198" s="74">
        <v>-1.17</v>
      </c>
      <c r="Y198" s="74">
        <v>29.67</v>
      </c>
      <c r="Z198" s="74">
        <v>44.33</v>
      </c>
      <c r="AA198" s="74">
        <v>3.19</v>
      </c>
      <c r="AB198" s="74">
        <v>12.61</v>
      </c>
      <c r="AC198" s="74">
        <v>11.9</v>
      </c>
      <c r="AD198" s="74">
        <v>10.39</v>
      </c>
      <c r="AE198" s="74">
        <v>10.81</v>
      </c>
      <c r="AF198" s="74">
        <v>0.19</v>
      </c>
      <c r="AG198" s="74">
        <v>2.91</v>
      </c>
      <c r="AH198" s="74">
        <v>3.05</v>
      </c>
      <c r="AI198" s="74">
        <v>0.62</v>
      </c>
      <c r="AJ198" s="74">
        <v>0.42</v>
      </c>
      <c r="AK198" s="74">
        <v>2.06E-2</v>
      </c>
    </row>
    <row r="199" spans="1:37">
      <c r="A199">
        <v>2015</v>
      </c>
      <c r="B199" t="s">
        <v>2298</v>
      </c>
      <c r="C199" t="s">
        <v>2575</v>
      </c>
      <c r="D199" t="s">
        <v>2303</v>
      </c>
      <c r="F199" t="s">
        <v>2300</v>
      </c>
      <c r="I199" t="s">
        <v>920</v>
      </c>
      <c r="J199" t="s">
        <v>921</v>
      </c>
      <c r="K199" t="s">
        <v>922</v>
      </c>
      <c r="L199" t="s">
        <v>930</v>
      </c>
      <c r="M199" t="s">
        <v>2302</v>
      </c>
      <c r="R199" t="s">
        <v>924</v>
      </c>
      <c r="S199" t="s">
        <v>925</v>
      </c>
      <c r="U199" t="s">
        <v>69</v>
      </c>
      <c r="V199" s="74">
        <v>-1.17</v>
      </c>
      <c r="W199" s="74">
        <v>29.67</v>
      </c>
      <c r="X199" s="74">
        <v>-1.17</v>
      </c>
      <c r="Y199" s="74">
        <v>29.67</v>
      </c>
      <c r="Z199" s="74">
        <v>44.52</v>
      </c>
      <c r="AA199" s="74">
        <v>3.78</v>
      </c>
      <c r="AB199" s="74">
        <v>11.19</v>
      </c>
      <c r="AC199" s="74">
        <v>13.05</v>
      </c>
      <c r="AD199" s="74">
        <v>10.199999999999999</v>
      </c>
      <c r="AE199" s="74">
        <v>11.75</v>
      </c>
      <c r="AF199" s="74">
        <v>0.24</v>
      </c>
      <c r="AG199" s="74">
        <v>2.69</v>
      </c>
      <c r="AH199" s="74">
        <v>1.93</v>
      </c>
      <c r="AI199" s="74">
        <v>0.65</v>
      </c>
      <c r="AJ199" s="74">
        <v>1.26</v>
      </c>
      <c r="AK199" s="74">
        <v>0.2409</v>
      </c>
    </row>
    <row r="200" spans="1:37">
      <c r="A200">
        <v>2015</v>
      </c>
      <c r="B200" t="s">
        <v>2298</v>
      </c>
      <c r="C200" t="s">
        <v>2576</v>
      </c>
      <c r="D200" t="s">
        <v>2306</v>
      </c>
      <c r="F200" t="s">
        <v>2300</v>
      </c>
      <c r="I200" t="s">
        <v>920</v>
      </c>
      <c r="J200" t="s">
        <v>921</v>
      </c>
      <c r="K200" t="s">
        <v>922</v>
      </c>
      <c r="L200" t="s">
        <v>2305</v>
      </c>
      <c r="M200" t="s">
        <v>2302</v>
      </c>
      <c r="R200" t="s">
        <v>924</v>
      </c>
      <c r="S200" t="s">
        <v>925</v>
      </c>
      <c r="U200" t="s">
        <v>69</v>
      </c>
      <c r="V200" s="74">
        <v>-1.17</v>
      </c>
      <c r="W200" s="74">
        <v>29.67</v>
      </c>
      <c r="X200" s="74">
        <v>-1.17</v>
      </c>
      <c r="Y200" s="74">
        <v>29.67</v>
      </c>
      <c r="Z200" s="74">
        <v>44.79</v>
      </c>
      <c r="AA200" s="74">
        <v>2.98</v>
      </c>
      <c r="AB200" s="74">
        <v>12.25</v>
      </c>
      <c r="AC200" s="74">
        <v>10.89</v>
      </c>
      <c r="AD200" s="74">
        <v>11.32</v>
      </c>
      <c r="AE200" s="74">
        <v>10.86</v>
      </c>
      <c r="AF200" s="74">
        <v>0.15</v>
      </c>
      <c r="AG200" s="74">
        <v>3.35</v>
      </c>
      <c r="AH200" s="74">
        <v>2.76</v>
      </c>
      <c r="AI200" s="74">
        <v>0.64</v>
      </c>
      <c r="AJ200" s="74">
        <v>1.18</v>
      </c>
      <c r="AK200" s="74">
        <v>3.6400000000000002E-2</v>
      </c>
    </row>
    <row r="201" spans="1:37">
      <c r="A201">
        <v>2015</v>
      </c>
      <c r="B201" t="s">
        <v>2298</v>
      </c>
      <c r="C201" t="s">
        <v>2577</v>
      </c>
      <c r="D201" t="s">
        <v>2306</v>
      </c>
      <c r="F201" t="s">
        <v>2300</v>
      </c>
      <c r="I201" t="s">
        <v>920</v>
      </c>
      <c r="J201" t="s">
        <v>921</v>
      </c>
      <c r="K201" t="s">
        <v>922</v>
      </c>
      <c r="L201" t="s">
        <v>2305</v>
      </c>
      <c r="M201" t="s">
        <v>2302</v>
      </c>
      <c r="R201" t="s">
        <v>924</v>
      </c>
      <c r="S201" t="s">
        <v>925</v>
      </c>
      <c r="U201" t="s">
        <v>69</v>
      </c>
      <c r="V201" s="74">
        <v>-1.17</v>
      </c>
      <c r="W201" s="74">
        <v>29.67</v>
      </c>
      <c r="X201" s="74">
        <v>-1.17</v>
      </c>
      <c r="Y201" s="74">
        <v>29.67</v>
      </c>
      <c r="Z201" s="74">
        <v>44.86</v>
      </c>
      <c r="AA201" s="74">
        <v>3.69</v>
      </c>
      <c r="AB201" s="74">
        <v>10.62</v>
      </c>
      <c r="AC201" s="74">
        <v>8.68</v>
      </c>
      <c r="AD201" s="74">
        <v>18.32</v>
      </c>
      <c r="AE201" s="74">
        <v>8.6</v>
      </c>
      <c r="AF201" s="74">
        <v>0.19</v>
      </c>
      <c r="AG201" s="74">
        <v>2.74</v>
      </c>
      <c r="AH201" s="74">
        <v>1.66</v>
      </c>
      <c r="AI201" s="74">
        <v>0.64</v>
      </c>
      <c r="AJ201" s="74">
        <v>1.1299999999999999</v>
      </c>
      <c r="AK201" s="74">
        <v>0.03</v>
      </c>
    </row>
    <row r="202" spans="1:37">
      <c r="A202">
        <v>2015</v>
      </c>
      <c r="B202" t="s">
        <v>2298</v>
      </c>
      <c r="C202" t="s">
        <v>2578</v>
      </c>
      <c r="D202" t="s">
        <v>2303</v>
      </c>
      <c r="F202" t="s">
        <v>2300</v>
      </c>
      <c r="I202" t="s">
        <v>920</v>
      </c>
      <c r="J202" t="s">
        <v>921</v>
      </c>
      <c r="K202" t="s">
        <v>922</v>
      </c>
      <c r="L202" t="s">
        <v>930</v>
      </c>
      <c r="M202" t="s">
        <v>2302</v>
      </c>
      <c r="R202" t="s">
        <v>924</v>
      </c>
      <c r="S202" t="s">
        <v>925</v>
      </c>
      <c r="U202" t="s">
        <v>69</v>
      </c>
      <c r="V202" s="74">
        <v>-1.17</v>
      </c>
      <c r="W202" s="74">
        <v>29.67</v>
      </c>
      <c r="X202" s="74">
        <v>-1.17</v>
      </c>
      <c r="Y202" s="74">
        <v>29.67</v>
      </c>
      <c r="Z202" s="74">
        <v>45.63</v>
      </c>
      <c r="AA202" s="74">
        <v>4.21</v>
      </c>
      <c r="AB202" s="74">
        <v>16.239999999999998</v>
      </c>
      <c r="AC202" s="74">
        <v>9.0299999999999994</v>
      </c>
      <c r="AD202" s="74">
        <v>11.87</v>
      </c>
      <c r="AE202" s="74">
        <v>5.15</v>
      </c>
      <c r="AF202" s="74">
        <v>0.05</v>
      </c>
      <c r="AG202" s="74">
        <v>4.17</v>
      </c>
      <c r="AH202" s="74">
        <v>2.87</v>
      </c>
      <c r="AI202" s="74">
        <v>0.74</v>
      </c>
      <c r="AJ202" s="74">
        <v>0.72</v>
      </c>
      <c r="AK202" s="74">
        <v>8.1000000000000003E-2</v>
      </c>
    </row>
    <row r="203" spans="1:37">
      <c r="A203">
        <v>2015</v>
      </c>
      <c r="B203" t="s">
        <v>2298</v>
      </c>
      <c r="C203" t="s">
        <v>2579</v>
      </c>
      <c r="D203" t="s">
        <v>2303</v>
      </c>
      <c r="F203" t="s">
        <v>2300</v>
      </c>
      <c r="I203" t="s">
        <v>920</v>
      </c>
      <c r="J203" t="s">
        <v>921</v>
      </c>
      <c r="K203" t="s">
        <v>922</v>
      </c>
      <c r="L203" t="s">
        <v>930</v>
      </c>
      <c r="M203" t="s">
        <v>2302</v>
      </c>
      <c r="R203" t="s">
        <v>924</v>
      </c>
      <c r="S203" t="s">
        <v>925</v>
      </c>
      <c r="U203" t="s">
        <v>69</v>
      </c>
      <c r="V203" s="74">
        <v>-1.17</v>
      </c>
      <c r="W203" s="74">
        <v>29.67</v>
      </c>
      <c r="X203" s="74">
        <v>-1.17</v>
      </c>
      <c r="Y203" s="74">
        <v>29.67</v>
      </c>
      <c r="Z203" s="74">
        <v>45.68</v>
      </c>
      <c r="AA203" s="74">
        <v>4.1100000000000003</v>
      </c>
      <c r="AB203" s="74">
        <v>12.03</v>
      </c>
      <c r="AC203" s="74">
        <v>7.74</v>
      </c>
      <c r="AD203" s="74">
        <v>15.4</v>
      </c>
      <c r="AE203" s="74">
        <v>6.56</v>
      </c>
      <c r="AF203" s="74">
        <v>0.13</v>
      </c>
      <c r="AG203" s="74">
        <v>4.88</v>
      </c>
      <c r="AH203" s="74">
        <v>2.4</v>
      </c>
      <c r="AI203" s="74">
        <v>1.0900000000000001</v>
      </c>
      <c r="AJ203" s="74">
        <v>1.58</v>
      </c>
      <c r="AK203" s="74">
        <v>7.9100000000000004E-2</v>
      </c>
    </row>
    <row r="204" spans="1:37">
      <c r="A204">
        <v>2015</v>
      </c>
      <c r="B204" t="s">
        <v>2298</v>
      </c>
      <c r="C204" t="s">
        <v>2580</v>
      </c>
      <c r="D204" t="s">
        <v>2299</v>
      </c>
      <c r="F204" t="s">
        <v>2300</v>
      </c>
      <c r="I204" t="s">
        <v>920</v>
      </c>
      <c r="J204" t="s">
        <v>921</v>
      </c>
      <c r="K204" t="s">
        <v>922</v>
      </c>
      <c r="L204" t="s">
        <v>2301</v>
      </c>
      <c r="M204" t="s">
        <v>2302</v>
      </c>
      <c r="R204" t="s">
        <v>924</v>
      </c>
      <c r="S204" t="s">
        <v>925</v>
      </c>
      <c r="U204" t="s">
        <v>69</v>
      </c>
      <c r="V204" s="74">
        <v>-1.17</v>
      </c>
      <c r="W204" s="74">
        <v>29.67</v>
      </c>
      <c r="X204" s="74">
        <v>-1.17</v>
      </c>
      <c r="Y204" s="74">
        <v>29.67</v>
      </c>
      <c r="Z204" s="74">
        <v>46.08</v>
      </c>
      <c r="AA204" s="74">
        <v>4.1900000000000004</v>
      </c>
      <c r="AB204" s="74">
        <v>14.89</v>
      </c>
      <c r="AC204" s="74">
        <v>15.65</v>
      </c>
      <c r="AD204" s="74">
        <v>6.84</v>
      </c>
      <c r="AE204" s="74">
        <v>4.16</v>
      </c>
      <c r="AF204" s="74">
        <v>0.23</v>
      </c>
      <c r="AG204" s="74">
        <v>3.88</v>
      </c>
      <c r="AH204" s="74">
        <v>3.3</v>
      </c>
      <c r="AI204" s="74">
        <v>0.71</v>
      </c>
      <c r="AJ204" s="74">
        <v>0.64</v>
      </c>
      <c r="AK204" s="74">
        <v>4.4999999999999997E-3</v>
      </c>
    </row>
    <row r="205" spans="1:37">
      <c r="A205">
        <v>2015</v>
      </c>
      <c r="B205" t="s">
        <v>2298</v>
      </c>
      <c r="C205" t="s">
        <v>2581</v>
      </c>
      <c r="D205" t="s">
        <v>2299</v>
      </c>
      <c r="F205" t="s">
        <v>2300</v>
      </c>
      <c r="I205" t="s">
        <v>920</v>
      </c>
      <c r="J205" t="s">
        <v>921</v>
      </c>
      <c r="K205" t="s">
        <v>922</v>
      </c>
      <c r="L205" t="s">
        <v>2301</v>
      </c>
      <c r="M205" t="s">
        <v>2302</v>
      </c>
      <c r="R205" t="s">
        <v>924</v>
      </c>
      <c r="S205" t="s">
        <v>925</v>
      </c>
      <c r="U205" t="s">
        <v>69</v>
      </c>
      <c r="V205" s="74">
        <v>-1.17</v>
      </c>
      <c r="W205" s="74">
        <v>29.67</v>
      </c>
      <c r="X205" s="74">
        <v>-1.17</v>
      </c>
      <c r="Y205" s="74">
        <v>29.67</v>
      </c>
      <c r="Z205" s="74">
        <v>46.4</v>
      </c>
      <c r="AA205" s="74">
        <v>3.42</v>
      </c>
      <c r="AB205" s="74">
        <v>15.63</v>
      </c>
      <c r="AC205" s="74">
        <v>12.61</v>
      </c>
      <c r="AD205" s="74">
        <v>9.52</v>
      </c>
      <c r="AE205" s="74">
        <v>5.22</v>
      </c>
      <c r="AF205" s="74">
        <v>0.21</v>
      </c>
      <c r="AG205" s="74">
        <v>3.74</v>
      </c>
      <c r="AH205" s="74">
        <v>2.65</v>
      </c>
      <c r="AI205" s="74">
        <v>0.6</v>
      </c>
      <c r="AJ205" s="74">
        <v>0.57999999999999996</v>
      </c>
      <c r="AK205" s="74">
        <v>1.4999999999999999E-2</v>
      </c>
    </row>
    <row r="206" spans="1:37">
      <c r="A206">
        <v>2015</v>
      </c>
      <c r="B206" t="s">
        <v>2298</v>
      </c>
      <c r="C206" t="s">
        <v>2582</v>
      </c>
      <c r="D206" t="s">
        <v>2299</v>
      </c>
      <c r="F206" t="s">
        <v>2300</v>
      </c>
      <c r="I206" t="s">
        <v>920</v>
      </c>
      <c r="J206" t="s">
        <v>921</v>
      </c>
      <c r="K206" t="s">
        <v>922</v>
      </c>
      <c r="L206" t="s">
        <v>2301</v>
      </c>
      <c r="M206" t="s">
        <v>2302</v>
      </c>
      <c r="R206" t="s">
        <v>924</v>
      </c>
      <c r="S206" t="s">
        <v>925</v>
      </c>
      <c r="U206" t="s">
        <v>69</v>
      </c>
      <c r="V206" s="74">
        <v>-1.17</v>
      </c>
      <c r="W206" s="74">
        <v>29.67</v>
      </c>
      <c r="X206" s="74">
        <v>-1.17</v>
      </c>
      <c r="Y206" s="74">
        <v>29.67</v>
      </c>
      <c r="Z206" s="74">
        <v>47.12</v>
      </c>
      <c r="AA206" s="74">
        <v>4.51</v>
      </c>
      <c r="AB206" s="74">
        <v>14.51</v>
      </c>
      <c r="AC206" s="74">
        <v>15.04</v>
      </c>
      <c r="AD206" s="74">
        <v>6.84</v>
      </c>
      <c r="AE206" s="74">
        <v>3.96</v>
      </c>
      <c r="AF206" s="74">
        <v>0.26</v>
      </c>
      <c r="AG206" s="74">
        <v>3.96</v>
      </c>
      <c r="AH206" s="74">
        <v>3.07</v>
      </c>
      <c r="AI206" s="74">
        <v>0.7</v>
      </c>
      <c r="AJ206" s="74">
        <v>0.77</v>
      </c>
      <c r="AK206" s="74">
        <v>7.4399999999999994E-2</v>
      </c>
    </row>
    <row r="207" spans="1:37">
      <c r="A207">
        <v>2015</v>
      </c>
      <c r="B207" t="s">
        <v>2298</v>
      </c>
      <c r="C207" t="s">
        <v>2583</v>
      </c>
      <c r="D207" t="s">
        <v>2299</v>
      </c>
      <c r="F207" t="s">
        <v>2300</v>
      </c>
      <c r="I207" t="s">
        <v>920</v>
      </c>
      <c r="J207" t="s">
        <v>921</v>
      </c>
      <c r="K207" t="s">
        <v>922</v>
      </c>
      <c r="L207" t="s">
        <v>2301</v>
      </c>
      <c r="M207" t="s">
        <v>2302</v>
      </c>
      <c r="R207" t="s">
        <v>924</v>
      </c>
      <c r="S207" t="s">
        <v>925</v>
      </c>
      <c r="U207" t="s">
        <v>69</v>
      </c>
      <c r="V207" s="74">
        <v>-1.17</v>
      </c>
      <c r="W207" s="74">
        <v>29.67</v>
      </c>
      <c r="X207" s="74">
        <v>-1.17</v>
      </c>
      <c r="Y207" s="74">
        <v>29.67</v>
      </c>
      <c r="Z207" s="74">
        <v>47.31</v>
      </c>
      <c r="AA207" s="74">
        <v>3.16</v>
      </c>
      <c r="AB207" s="74">
        <v>16.149999999999999</v>
      </c>
      <c r="AC207" s="74">
        <v>11.81</v>
      </c>
      <c r="AD207" s="74">
        <v>8.99</v>
      </c>
      <c r="AE207" s="74">
        <v>4.91</v>
      </c>
      <c r="AF207" s="74">
        <v>0.2</v>
      </c>
      <c r="AG207" s="74">
        <v>4.1100000000000003</v>
      </c>
      <c r="AH207" s="74">
        <v>2.79</v>
      </c>
      <c r="AI207" s="74">
        <v>0.56000000000000005</v>
      </c>
      <c r="AJ207" s="74">
        <v>0.59</v>
      </c>
      <c r="AK207" s="74">
        <v>0.72540000000000004</v>
      </c>
    </row>
    <row r="208" spans="1:37">
      <c r="A208">
        <v>2015</v>
      </c>
      <c r="B208" t="s">
        <v>2298</v>
      </c>
      <c r="C208" t="s">
        <v>2584</v>
      </c>
      <c r="D208" t="s">
        <v>2299</v>
      </c>
      <c r="F208" t="s">
        <v>2300</v>
      </c>
      <c r="I208" t="s">
        <v>920</v>
      </c>
      <c r="J208" t="s">
        <v>921</v>
      </c>
      <c r="K208" t="s">
        <v>922</v>
      </c>
      <c r="L208" t="s">
        <v>2301</v>
      </c>
      <c r="M208" t="s">
        <v>2302</v>
      </c>
      <c r="R208" t="s">
        <v>924</v>
      </c>
      <c r="S208" t="s">
        <v>925</v>
      </c>
      <c r="U208" t="s">
        <v>69</v>
      </c>
      <c r="V208" s="74">
        <v>-1.17</v>
      </c>
      <c r="W208" s="74">
        <v>29.67</v>
      </c>
      <c r="X208" s="74">
        <v>-1.17</v>
      </c>
      <c r="Y208" s="74">
        <v>29.67</v>
      </c>
      <c r="Z208" s="74">
        <v>47.7</v>
      </c>
      <c r="AA208" s="74">
        <v>2.94</v>
      </c>
      <c r="AB208" s="74">
        <v>13.72</v>
      </c>
      <c r="AC208" s="74">
        <v>17.57</v>
      </c>
      <c r="AD208" s="74">
        <v>6.82</v>
      </c>
      <c r="AE208" s="74">
        <v>4.7</v>
      </c>
      <c r="AF208" s="74">
        <v>0.4</v>
      </c>
      <c r="AG208" s="74">
        <v>3.23</v>
      </c>
      <c r="AH208" s="74">
        <v>1.85</v>
      </c>
      <c r="AI208" s="74">
        <v>0.79</v>
      </c>
      <c r="AJ208" s="74">
        <v>0.9</v>
      </c>
      <c r="AK208" s="74">
        <v>3.7699999999999997E-2</v>
      </c>
    </row>
    <row r="209" spans="1:37">
      <c r="A209">
        <v>2015</v>
      </c>
      <c r="B209" t="s">
        <v>2298</v>
      </c>
      <c r="C209" t="s">
        <v>2585</v>
      </c>
      <c r="D209" t="s">
        <v>2299</v>
      </c>
      <c r="F209" t="s">
        <v>2300</v>
      </c>
      <c r="I209" t="s">
        <v>920</v>
      </c>
      <c r="J209" t="s">
        <v>921</v>
      </c>
      <c r="K209" t="s">
        <v>922</v>
      </c>
      <c r="L209" t="s">
        <v>2301</v>
      </c>
      <c r="M209" t="s">
        <v>2302</v>
      </c>
      <c r="R209" t="s">
        <v>924</v>
      </c>
      <c r="S209" t="s">
        <v>925</v>
      </c>
      <c r="U209" t="s">
        <v>69</v>
      </c>
      <c r="V209" s="74">
        <v>-1.17</v>
      </c>
      <c r="W209" s="74">
        <v>29.67</v>
      </c>
      <c r="X209" s="74">
        <v>-1.17</v>
      </c>
      <c r="Y209" s="74">
        <v>29.67</v>
      </c>
      <c r="Z209" s="74">
        <v>47.73</v>
      </c>
      <c r="AA209" s="74">
        <v>4.1100000000000003</v>
      </c>
      <c r="AB209" s="74">
        <v>15.86</v>
      </c>
      <c r="AC209" s="74">
        <v>10.37</v>
      </c>
      <c r="AD209" s="74">
        <v>12.11</v>
      </c>
      <c r="AE209" s="74">
        <v>2.77</v>
      </c>
      <c r="AF209" s="74">
        <v>0.16</v>
      </c>
      <c r="AG209" s="74">
        <v>3.51</v>
      </c>
      <c r="AH209" s="74">
        <v>2.78</v>
      </c>
      <c r="AI209" s="74">
        <v>0.57999999999999996</v>
      </c>
      <c r="AJ209" s="74">
        <v>0.5</v>
      </c>
      <c r="AK209" s="74">
        <v>0.02</v>
      </c>
    </row>
    <row r="210" spans="1:37">
      <c r="A210">
        <v>2015</v>
      </c>
      <c r="B210" t="s">
        <v>2298</v>
      </c>
      <c r="C210" t="s">
        <v>2586</v>
      </c>
      <c r="D210" t="s">
        <v>2299</v>
      </c>
      <c r="F210" t="s">
        <v>2300</v>
      </c>
      <c r="I210" t="s">
        <v>920</v>
      </c>
      <c r="J210" t="s">
        <v>921</v>
      </c>
      <c r="K210" t="s">
        <v>922</v>
      </c>
      <c r="L210" t="s">
        <v>2301</v>
      </c>
      <c r="M210" t="s">
        <v>2302</v>
      </c>
      <c r="R210" t="s">
        <v>924</v>
      </c>
      <c r="S210" t="s">
        <v>925</v>
      </c>
      <c r="U210" t="s">
        <v>69</v>
      </c>
      <c r="V210" s="74">
        <v>-1.17</v>
      </c>
      <c r="W210" s="74">
        <v>29.67</v>
      </c>
      <c r="X210" s="74">
        <v>-1.17</v>
      </c>
      <c r="Y210" s="74">
        <v>29.67</v>
      </c>
      <c r="Z210" s="74">
        <v>48.69</v>
      </c>
      <c r="AA210" s="74">
        <v>3.28</v>
      </c>
      <c r="AB210" s="74">
        <v>14.15</v>
      </c>
      <c r="AC210" s="74">
        <v>16.8</v>
      </c>
      <c r="AD210" s="74">
        <v>4.93</v>
      </c>
      <c r="AE210" s="74">
        <v>4.16</v>
      </c>
      <c r="AF210" s="74">
        <v>0.28999999999999998</v>
      </c>
      <c r="AG210" s="74">
        <v>4.87</v>
      </c>
      <c r="AH210" s="74">
        <v>2.2000000000000002</v>
      </c>
      <c r="AI210" s="74">
        <v>0.7</v>
      </c>
      <c r="AJ210" s="74">
        <v>1.07</v>
      </c>
      <c r="AK210" s="74">
        <v>6.4100000000000004E-2</v>
      </c>
    </row>
    <row r="211" spans="1:37">
      <c r="A211">
        <v>2015</v>
      </c>
      <c r="B211" t="s">
        <v>2298</v>
      </c>
      <c r="C211" t="s">
        <v>2587</v>
      </c>
      <c r="D211" t="s">
        <v>2299</v>
      </c>
      <c r="F211" t="s">
        <v>2300</v>
      </c>
      <c r="I211" t="s">
        <v>920</v>
      </c>
      <c r="J211" t="s">
        <v>921</v>
      </c>
      <c r="K211" t="s">
        <v>922</v>
      </c>
      <c r="L211" t="s">
        <v>2301</v>
      </c>
      <c r="M211" t="s">
        <v>2302</v>
      </c>
      <c r="R211" t="s">
        <v>924</v>
      </c>
      <c r="S211" t="s">
        <v>925</v>
      </c>
      <c r="U211" t="s">
        <v>69</v>
      </c>
      <c r="V211" s="74">
        <v>-1.17</v>
      </c>
      <c r="W211" s="74">
        <v>29.67</v>
      </c>
      <c r="X211" s="74">
        <v>-1.17</v>
      </c>
      <c r="Y211" s="74">
        <v>29.67</v>
      </c>
      <c r="Z211" s="74">
        <v>49.16</v>
      </c>
      <c r="AA211" s="74">
        <v>4.21</v>
      </c>
      <c r="AB211" s="74">
        <v>16.7</v>
      </c>
      <c r="AC211" s="74">
        <v>10.11</v>
      </c>
      <c r="AD211" s="74">
        <v>6.58</v>
      </c>
      <c r="AE211" s="74">
        <v>3.52</v>
      </c>
      <c r="AF211" s="74">
        <v>0.16</v>
      </c>
      <c r="AG211" s="74">
        <v>5.32</v>
      </c>
      <c r="AH211" s="74">
        <v>3.35</v>
      </c>
      <c r="AI211" s="74">
        <v>0.83</v>
      </c>
      <c r="AJ211" s="74">
        <v>0.45</v>
      </c>
      <c r="AK211" s="74">
        <v>5.8999999999999999E-3</v>
      </c>
    </row>
    <row r="212" spans="1:37">
      <c r="A212">
        <v>2015</v>
      </c>
      <c r="B212" t="s">
        <v>2298</v>
      </c>
      <c r="C212" t="s">
        <v>2588</v>
      </c>
      <c r="D212" t="s">
        <v>2299</v>
      </c>
      <c r="F212" t="s">
        <v>2300</v>
      </c>
      <c r="I212" t="s">
        <v>920</v>
      </c>
      <c r="J212" t="s">
        <v>921</v>
      </c>
      <c r="K212" t="s">
        <v>922</v>
      </c>
      <c r="L212" t="s">
        <v>2301</v>
      </c>
      <c r="M212" t="s">
        <v>2302</v>
      </c>
      <c r="R212" t="s">
        <v>924</v>
      </c>
      <c r="S212" t="s">
        <v>925</v>
      </c>
      <c r="U212" t="s">
        <v>69</v>
      </c>
      <c r="V212" s="74">
        <v>-1.17</v>
      </c>
      <c r="W212" s="74">
        <v>29.67</v>
      </c>
      <c r="X212" s="74">
        <v>-1.17</v>
      </c>
      <c r="Y212" s="74">
        <v>29.67</v>
      </c>
      <c r="Z212" s="74">
        <v>49.16</v>
      </c>
      <c r="AA212" s="74">
        <v>2.92</v>
      </c>
      <c r="AB212" s="74">
        <v>13.84</v>
      </c>
      <c r="AC212" s="74">
        <v>15.21</v>
      </c>
      <c r="AD212" s="74">
        <v>6.92</v>
      </c>
      <c r="AE212" s="74">
        <v>3.95</v>
      </c>
      <c r="AF212" s="74">
        <v>0.25</v>
      </c>
      <c r="AG212" s="74">
        <v>4.25</v>
      </c>
      <c r="AH212" s="74">
        <v>2.7</v>
      </c>
      <c r="AI212" s="74">
        <v>0.81</v>
      </c>
      <c r="AJ212" s="74">
        <v>0.72</v>
      </c>
      <c r="AK212" s="74">
        <v>0.16550000000000001</v>
      </c>
    </row>
    <row r="213" spans="1:37">
      <c r="A213">
        <v>2015</v>
      </c>
      <c r="B213" t="s">
        <v>2298</v>
      </c>
      <c r="C213" t="s">
        <v>2589</v>
      </c>
      <c r="D213" t="s">
        <v>2299</v>
      </c>
      <c r="F213" t="s">
        <v>2300</v>
      </c>
      <c r="I213" t="s">
        <v>920</v>
      </c>
      <c r="J213" t="s">
        <v>921</v>
      </c>
      <c r="K213" t="s">
        <v>922</v>
      </c>
      <c r="L213" t="s">
        <v>2301</v>
      </c>
      <c r="M213" t="s">
        <v>2302</v>
      </c>
      <c r="R213" t="s">
        <v>924</v>
      </c>
      <c r="S213" t="s">
        <v>925</v>
      </c>
      <c r="U213" t="s">
        <v>69</v>
      </c>
      <c r="V213" s="74">
        <v>-1.17</v>
      </c>
      <c r="W213" s="74">
        <v>29.67</v>
      </c>
      <c r="X213" s="74">
        <v>-1.17</v>
      </c>
      <c r="Y213" s="74">
        <v>29.67</v>
      </c>
      <c r="Z213" s="74">
        <v>49.29</v>
      </c>
      <c r="AA213" s="74">
        <v>2.87</v>
      </c>
      <c r="AB213" s="74">
        <v>15.47</v>
      </c>
      <c r="AC213" s="74">
        <v>14.2</v>
      </c>
      <c r="AD213" s="74">
        <v>6.16</v>
      </c>
      <c r="AE213" s="74">
        <v>3.46</v>
      </c>
      <c r="AF213" s="74">
        <v>0.21</v>
      </c>
      <c r="AG213" s="74">
        <v>5.19</v>
      </c>
      <c r="AH213" s="74">
        <v>2.42</v>
      </c>
      <c r="AI213" s="74">
        <v>0.69</v>
      </c>
      <c r="AJ213" s="74">
        <v>0.56999999999999995</v>
      </c>
      <c r="AK213" s="74">
        <v>6.7199999999999996E-2</v>
      </c>
    </row>
    <row r="214" spans="1:37">
      <c r="A214">
        <v>2015</v>
      </c>
      <c r="B214" t="s">
        <v>2298</v>
      </c>
      <c r="C214" t="s">
        <v>2590</v>
      </c>
      <c r="D214" t="s">
        <v>2299</v>
      </c>
      <c r="F214" t="s">
        <v>2300</v>
      </c>
      <c r="I214" t="s">
        <v>920</v>
      </c>
      <c r="J214" t="s">
        <v>921</v>
      </c>
      <c r="K214" t="s">
        <v>922</v>
      </c>
      <c r="L214" t="s">
        <v>2301</v>
      </c>
      <c r="M214" t="s">
        <v>2302</v>
      </c>
      <c r="R214" t="s">
        <v>924</v>
      </c>
      <c r="S214" t="s">
        <v>925</v>
      </c>
      <c r="U214" t="s">
        <v>69</v>
      </c>
      <c r="V214" s="74">
        <v>-1.17</v>
      </c>
      <c r="W214" s="74">
        <v>29.67</v>
      </c>
      <c r="X214" s="74">
        <v>-1.17</v>
      </c>
      <c r="Y214" s="74">
        <v>29.67</v>
      </c>
      <c r="Z214" s="74">
        <v>49.87</v>
      </c>
      <c r="AA214" s="74">
        <v>3.2</v>
      </c>
      <c r="AB214" s="74">
        <v>15.89</v>
      </c>
      <c r="AC214" s="74">
        <v>11.34</v>
      </c>
      <c r="AD214" s="74">
        <v>7.49</v>
      </c>
      <c r="AE214" s="74">
        <v>2.65</v>
      </c>
      <c r="AF214" s="74">
        <v>0.21</v>
      </c>
      <c r="AG214" s="74">
        <v>4.95</v>
      </c>
      <c r="AH214" s="74">
        <v>3.37</v>
      </c>
      <c r="AI214" s="74">
        <v>0.81</v>
      </c>
      <c r="AJ214" s="74">
        <v>0.4</v>
      </c>
      <c r="AK214" s="74">
        <v>2.7000000000000001E-3</v>
      </c>
    </row>
    <row r="215" spans="1:37">
      <c r="A215">
        <v>2015</v>
      </c>
      <c r="B215" t="s">
        <v>2298</v>
      </c>
      <c r="C215" t="s">
        <v>2591</v>
      </c>
      <c r="D215" t="s">
        <v>2299</v>
      </c>
      <c r="F215" t="s">
        <v>2300</v>
      </c>
      <c r="I215" t="s">
        <v>920</v>
      </c>
      <c r="J215" t="s">
        <v>921</v>
      </c>
      <c r="K215" t="s">
        <v>922</v>
      </c>
      <c r="L215" t="s">
        <v>2301</v>
      </c>
      <c r="M215" t="s">
        <v>2302</v>
      </c>
      <c r="R215" t="s">
        <v>924</v>
      </c>
      <c r="S215" t="s">
        <v>925</v>
      </c>
      <c r="U215" t="s">
        <v>69</v>
      </c>
      <c r="V215" s="74">
        <v>-1.17</v>
      </c>
      <c r="W215" s="74">
        <v>29.67</v>
      </c>
      <c r="X215" s="74">
        <v>-1.17</v>
      </c>
      <c r="Y215" s="74">
        <v>29.67</v>
      </c>
      <c r="Z215" s="74">
        <v>49.99</v>
      </c>
      <c r="AA215" s="74">
        <v>3.23</v>
      </c>
      <c r="AB215" s="74">
        <v>15.5</v>
      </c>
      <c r="AC215" s="74">
        <v>12.88</v>
      </c>
      <c r="AD215" s="74">
        <v>6.19</v>
      </c>
      <c r="AE215" s="74">
        <v>3.28</v>
      </c>
      <c r="AF215" s="74">
        <v>0.24</v>
      </c>
      <c r="AG215" s="74">
        <v>5.13</v>
      </c>
      <c r="AH215" s="74">
        <v>2.69</v>
      </c>
      <c r="AI215" s="74">
        <v>0.79</v>
      </c>
      <c r="AJ215" s="74">
        <v>0.71</v>
      </c>
      <c r="AK215" s="74">
        <v>5.0299999999999997E-2</v>
      </c>
    </row>
    <row r="216" spans="1:37">
      <c r="A216">
        <v>2015</v>
      </c>
      <c r="B216" t="s">
        <v>2298</v>
      </c>
      <c r="C216" t="s">
        <v>2592</v>
      </c>
      <c r="D216" t="s">
        <v>2299</v>
      </c>
      <c r="F216" t="s">
        <v>2300</v>
      </c>
      <c r="I216" t="s">
        <v>920</v>
      </c>
      <c r="J216" t="s">
        <v>921</v>
      </c>
      <c r="K216" t="s">
        <v>922</v>
      </c>
      <c r="L216" t="s">
        <v>2301</v>
      </c>
      <c r="M216" t="s">
        <v>2302</v>
      </c>
      <c r="R216" t="s">
        <v>924</v>
      </c>
      <c r="S216" t="s">
        <v>925</v>
      </c>
      <c r="U216" t="s">
        <v>69</v>
      </c>
      <c r="V216" s="74">
        <v>-1.17</v>
      </c>
      <c r="W216" s="74">
        <v>29.67</v>
      </c>
      <c r="X216" s="74">
        <v>-1.17</v>
      </c>
      <c r="Y216" s="74">
        <v>29.67</v>
      </c>
      <c r="Z216" s="74">
        <v>50.18</v>
      </c>
      <c r="AA216" s="74">
        <v>4.46</v>
      </c>
      <c r="AB216" s="74">
        <v>17.54</v>
      </c>
      <c r="AC216" s="74">
        <v>6</v>
      </c>
      <c r="AD216" s="74">
        <v>10.59</v>
      </c>
      <c r="AE216" s="74">
        <v>1.75</v>
      </c>
      <c r="AF216" s="74">
        <v>0.1</v>
      </c>
      <c r="AG216" s="74">
        <v>5.33</v>
      </c>
      <c r="AH216" s="74">
        <v>3.33</v>
      </c>
      <c r="AI216" s="74">
        <v>0.64</v>
      </c>
      <c r="AJ216" s="74">
        <v>0.28000000000000003</v>
      </c>
      <c r="AK216" s="74">
        <v>2.1100000000000001E-2</v>
      </c>
    </row>
    <row r="217" spans="1:37">
      <c r="A217">
        <v>2015</v>
      </c>
      <c r="B217" t="s">
        <v>2298</v>
      </c>
      <c r="C217" t="s">
        <v>2593</v>
      </c>
      <c r="D217" t="s">
        <v>2299</v>
      </c>
      <c r="F217" t="s">
        <v>2300</v>
      </c>
      <c r="I217" t="s">
        <v>920</v>
      </c>
      <c r="J217" t="s">
        <v>921</v>
      </c>
      <c r="K217" t="s">
        <v>922</v>
      </c>
      <c r="L217" t="s">
        <v>2301</v>
      </c>
      <c r="M217" t="s">
        <v>2302</v>
      </c>
      <c r="R217" t="s">
        <v>924</v>
      </c>
      <c r="S217" t="s">
        <v>925</v>
      </c>
      <c r="U217" t="s">
        <v>69</v>
      </c>
      <c r="V217" s="74">
        <v>-1.17</v>
      </c>
      <c r="W217" s="74">
        <v>29.67</v>
      </c>
      <c r="X217" s="74">
        <v>-1.17</v>
      </c>
      <c r="Y217" s="74">
        <v>29.67</v>
      </c>
      <c r="Z217" s="74">
        <v>50.2</v>
      </c>
      <c r="AA217" s="74">
        <v>0.83</v>
      </c>
      <c r="AB217" s="74">
        <v>19.809999999999999</v>
      </c>
      <c r="AC217" s="74">
        <v>11.21</v>
      </c>
      <c r="AD217" s="74">
        <v>8.26</v>
      </c>
      <c r="AE217" s="74">
        <v>2.59</v>
      </c>
      <c r="AF217" s="74">
        <v>0.19</v>
      </c>
      <c r="AG217" s="74">
        <v>3.2</v>
      </c>
      <c r="AH217" s="74">
        <v>3.01</v>
      </c>
      <c r="AI217" s="74">
        <v>0.54</v>
      </c>
      <c r="AJ217" s="74">
        <v>0.48</v>
      </c>
      <c r="AK217" s="74">
        <v>4.3200000000000002E-2</v>
      </c>
    </row>
    <row r="218" spans="1:37">
      <c r="A218">
        <v>2015</v>
      </c>
      <c r="B218" t="s">
        <v>2298</v>
      </c>
      <c r="C218" t="s">
        <v>2594</v>
      </c>
      <c r="D218" t="s">
        <v>2299</v>
      </c>
      <c r="F218" t="s">
        <v>2300</v>
      </c>
      <c r="I218" t="s">
        <v>920</v>
      </c>
      <c r="J218" t="s">
        <v>921</v>
      </c>
      <c r="K218" t="s">
        <v>922</v>
      </c>
      <c r="L218" t="s">
        <v>2301</v>
      </c>
      <c r="M218" t="s">
        <v>2302</v>
      </c>
      <c r="R218" t="s">
        <v>924</v>
      </c>
      <c r="S218" t="s">
        <v>925</v>
      </c>
      <c r="U218" t="s">
        <v>69</v>
      </c>
      <c r="V218" s="74">
        <v>-1.17</v>
      </c>
      <c r="W218" s="74">
        <v>29.67</v>
      </c>
      <c r="X218" s="74">
        <v>-1.17</v>
      </c>
      <c r="Y218" s="74">
        <v>29.67</v>
      </c>
      <c r="Z218" s="74">
        <v>50.24</v>
      </c>
      <c r="AA218" s="74">
        <v>2.92</v>
      </c>
      <c r="AB218" s="74">
        <v>15.66</v>
      </c>
      <c r="AC218" s="74">
        <v>12.15</v>
      </c>
      <c r="AD218" s="74">
        <v>6.68</v>
      </c>
      <c r="AE218" s="74">
        <v>2.9</v>
      </c>
      <c r="AF218" s="74">
        <v>0.21</v>
      </c>
      <c r="AG218" s="74">
        <v>5.12</v>
      </c>
      <c r="AH218" s="74">
        <v>3.32</v>
      </c>
      <c r="AI218" s="74">
        <v>0.78</v>
      </c>
      <c r="AJ218" s="74">
        <v>0.43</v>
      </c>
      <c r="AK218" s="74">
        <v>1.2200000000000001E-2</v>
      </c>
    </row>
    <row r="219" spans="1:37">
      <c r="A219">
        <v>2015</v>
      </c>
      <c r="B219" t="s">
        <v>2298</v>
      </c>
      <c r="C219" t="s">
        <v>2595</v>
      </c>
      <c r="D219" t="s">
        <v>2299</v>
      </c>
      <c r="F219" t="s">
        <v>2300</v>
      </c>
      <c r="I219" t="s">
        <v>920</v>
      </c>
      <c r="J219" t="s">
        <v>921</v>
      </c>
      <c r="K219" t="s">
        <v>922</v>
      </c>
      <c r="L219" t="s">
        <v>2301</v>
      </c>
      <c r="M219" t="s">
        <v>2302</v>
      </c>
      <c r="R219" t="s">
        <v>924</v>
      </c>
      <c r="S219" t="s">
        <v>925</v>
      </c>
      <c r="U219" t="s">
        <v>69</v>
      </c>
      <c r="V219" s="74">
        <v>-1.17</v>
      </c>
      <c r="W219" s="74">
        <v>29.67</v>
      </c>
      <c r="X219" s="74">
        <v>-1.17</v>
      </c>
      <c r="Y219" s="74">
        <v>29.67</v>
      </c>
      <c r="Z219" s="74">
        <v>51.11</v>
      </c>
      <c r="AA219" s="74">
        <v>1.51</v>
      </c>
      <c r="AB219" s="74">
        <v>21.35</v>
      </c>
      <c r="AC219" s="74">
        <v>8.01</v>
      </c>
      <c r="AD219" s="74">
        <v>9.1300000000000008</v>
      </c>
      <c r="AE219" s="74">
        <v>1.6</v>
      </c>
      <c r="AF219" s="74">
        <v>0.14000000000000001</v>
      </c>
      <c r="AG219" s="74">
        <v>3.5</v>
      </c>
      <c r="AH219" s="74">
        <v>3.53</v>
      </c>
      <c r="AI219" s="74">
        <v>0.46</v>
      </c>
      <c r="AJ219" s="74">
        <v>0.47</v>
      </c>
      <c r="AK219" s="74">
        <v>1.11E-2</v>
      </c>
    </row>
    <row r="220" spans="1:37">
      <c r="A220">
        <v>2011</v>
      </c>
      <c r="B220" t="s">
        <v>2308</v>
      </c>
      <c r="C220" t="s">
        <v>2596</v>
      </c>
      <c r="D220" t="s">
        <v>2309</v>
      </c>
      <c r="F220" t="s">
        <v>2310</v>
      </c>
      <c r="I220" t="s">
        <v>920</v>
      </c>
      <c r="J220" t="s">
        <v>921</v>
      </c>
      <c r="K220" t="s">
        <v>922</v>
      </c>
      <c r="L220" t="s">
        <v>923</v>
      </c>
      <c r="Q220">
        <v>1938</v>
      </c>
      <c r="R220" t="s">
        <v>924</v>
      </c>
      <c r="S220" t="s">
        <v>925</v>
      </c>
      <c r="U220" t="s">
        <v>69</v>
      </c>
      <c r="V220" s="74">
        <v>-1.4079999999999999</v>
      </c>
      <c r="W220" s="74">
        <v>29.2</v>
      </c>
      <c r="X220" s="74">
        <v>-1.4079999999999999</v>
      </c>
      <c r="Y220" s="74">
        <v>29.2</v>
      </c>
      <c r="Z220" s="74">
        <v>41.94</v>
      </c>
      <c r="AA220" s="74">
        <v>5.03</v>
      </c>
      <c r="AB220" s="74">
        <v>15.58</v>
      </c>
      <c r="AC220" s="74">
        <v>10.45</v>
      </c>
      <c r="AD220" s="74">
        <v>11.93</v>
      </c>
      <c r="AE220" s="74">
        <v>6.57</v>
      </c>
      <c r="AF220" s="74">
        <v>0.19</v>
      </c>
      <c r="AG220" s="74">
        <v>2.35</v>
      </c>
      <c r="AH220" s="74">
        <v>3.06</v>
      </c>
      <c r="AI220" s="74">
        <v>0.56000000000000005</v>
      </c>
      <c r="AJ220" s="74">
        <v>0.04</v>
      </c>
      <c r="AK220" s="74">
        <v>8.8999999999999999E-3</v>
      </c>
    </row>
    <row r="221" spans="1:37">
      <c r="A221">
        <v>2011</v>
      </c>
      <c r="B221" t="s">
        <v>2308</v>
      </c>
      <c r="C221" t="s">
        <v>2597</v>
      </c>
      <c r="D221" t="s">
        <v>2311</v>
      </c>
      <c r="F221" t="s">
        <v>2310</v>
      </c>
      <c r="I221" t="s">
        <v>920</v>
      </c>
      <c r="J221" t="s">
        <v>921</v>
      </c>
      <c r="K221" t="s">
        <v>922</v>
      </c>
      <c r="L221" t="s">
        <v>923</v>
      </c>
      <c r="Q221">
        <v>1912</v>
      </c>
      <c r="R221" t="s">
        <v>924</v>
      </c>
      <c r="S221" t="s">
        <v>925</v>
      </c>
      <c r="U221" t="s">
        <v>69</v>
      </c>
      <c r="V221" s="74">
        <v>-1.4079999999999999</v>
      </c>
      <c r="W221" s="74">
        <v>29.2</v>
      </c>
      <c r="X221" s="74">
        <v>-1.4079999999999999</v>
      </c>
      <c r="Y221" s="74">
        <v>29.2</v>
      </c>
      <c r="Z221" s="74">
        <v>43.16</v>
      </c>
      <c r="AA221" s="74">
        <v>3.36</v>
      </c>
      <c r="AB221" s="74">
        <v>9.7899999999999991</v>
      </c>
      <c r="AC221" s="74">
        <v>9.14</v>
      </c>
      <c r="AD221" s="74">
        <v>11.41</v>
      </c>
      <c r="AE221" s="74">
        <v>13.4</v>
      </c>
      <c r="AF221" s="74">
        <v>0.124</v>
      </c>
      <c r="AG221" s="74">
        <v>2.2200000000000002</v>
      </c>
      <c r="AH221" s="74">
        <v>1.62</v>
      </c>
      <c r="AI221" s="74">
        <v>0.67</v>
      </c>
      <c r="AJ221" s="74">
        <v>0.37</v>
      </c>
      <c r="AK221" s="74">
        <v>2.69E-2</v>
      </c>
    </row>
    <row r="222" spans="1:37">
      <c r="A222">
        <v>2011</v>
      </c>
      <c r="B222" t="s">
        <v>2308</v>
      </c>
      <c r="C222" t="s">
        <v>2598</v>
      </c>
      <c r="D222" t="s">
        <v>2312</v>
      </c>
      <c r="F222" t="s">
        <v>2310</v>
      </c>
      <c r="I222" t="s">
        <v>920</v>
      </c>
      <c r="J222" t="s">
        <v>921</v>
      </c>
      <c r="K222" t="s">
        <v>922</v>
      </c>
      <c r="L222" t="s">
        <v>923</v>
      </c>
      <c r="Q222">
        <v>1948</v>
      </c>
      <c r="R222" t="s">
        <v>924</v>
      </c>
      <c r="S222" t="s">
        <v>925</v>
      </c>
      <c r="U222" t="s">
        <v>69</v>
      </c>
      <c r="V222" s="74">
        <v>-1.4079999999999999</v>
      </c>
      <c r="W222" s="74">
        <v>29.2</v>
      </c>
      <c r="X222" s="74">
        <v>-1.4079999999999999</v>
      </c>
      <c r="Y222" s="74">
        <v>29.2</v>
      </c>
      <c r="Z222" s="74">
        <v>43.32</v>
      </c>
      <c r="AA222" s="74">
        <v>3.61</v>
      </c>
      <c r="AB222" s="74">
        <v>15.43</v>
      </c>
      <c r="AC222" s="74">
        <v>9</v>
      </c>
      <c r="AD222" s="74">
        <v>13</v>
      </c>
      <c r="AE222" s="74">
        <v>6.51</v>
      </c>
      <c r="AF222" s="74">
        <v>0.15</v>
      </c>
      <c r="AG222" s="74">
        <v>2.27</v>
      </c>
      <c r="AH222" s="74">
        <v>3.2</v>
      </c>
      <c r="AI222" s="74">
        <v>0.44</v>
      </c>
      <c r="AJ222" s="74">
        <v>0.15</v>
      </c>
      <c r="AK222" s="74">
        <v>6.4799999999999996E-2</v>
      </c>
    </row>
    <row r="223" spans="1:37">
      <c r="A223">
        <v>2011</v>
      </c>
      <c r="B223" t="s">
        <v>2308</v>
      </c>
      <c r="C223" t="s">
        <v>2599</v>
      </c>
      <c r="D223" t="s">
        <v>2313</v>
      </c>
      <c r="F223" t="s">
        <v>2310</v>
      </c>
      <c r="I223" t="s">
        <v>920</v>
      </c>
      <c r="J223" t="s">
        <v>921</v>
      </c>
      <c r="K223" t="s">
        <v>922</v>
      </c>
      <c r="L223" t="s">
        <v>923</v>
      </c>
      <c r="Q223">
        <v>1948</v>
      </c>
      <c r="R223" t="s">
        <v>924</v>
      </c>
      <c r="S223" t="s">
        <v>925</v>
      </c>
      <c r="U223" t="s">
        <v>69</v>
      </c>
      <c r="V223" s="74">
        <v>-1.4079999999999999</v>
      </c>
      <c r="W223" s="74">
        <v>29.2</v>
      </c>
      <c r="X223" s="74">
        <v>-1.4079999999999999</v>
      </c>
      <c r="Y223" s="74">
        <v>29.2</v>
      </c>
      <c r="Z223" s="74">
        <v>43.51</v>
      </c>
      <c r="AA223" s="74">
        <v>3.55</v>
      </c>
      <c r="AB223" s="74">
        <v>15.78</v>
      </c>
      <c r="AC223" s="74">
        <v>12.11</v>
      </c>
      <c r="AD223" s="74">
        <v>10.199999999999999</v>
      </c>
      <c r="AE223" s="74">
        <v>5.74</v>
      </c>
      <c r="AF223" s="74">
        <v>0.24</v>
      </c>
      <c r="AG223" s="74">
        <v>2.5499999999999998</v>
      </c>
      <c r="AH223" s="74">
        <v>3.7</v>
      </c>
      <c r="AI223" s="74">
        <v>0.48</v>
      </c>
      <c r="AJ223" s="74">
        <v>0.13</v>
      </c>
      <c r="AK223" s="74">
        <v>6.5100000000000005E-2</v>
      </c>
    </row>
    <row r="224" spans="1:37">
      <c r="A224">
        <v>2011</v>
      </c>
      <c r="B224" t="s">
        <v>2308</v>
      </c>
      <c r="C224" t="s">
        <v>2600</v>
      </c>
      <c r="D224" t="s">
        <v>2314</v>
      </c>
      <c r="F224" t="s">
        <v>2310</v>
      </c>
      <c r="I224" t="s">
        <v>920</v>
      </c>
      <c r="J224" t="s">
        <v>921</v>
      </c>
      <c r="K224" t="s">
        <v>922</v>
      </c>
      <c r="L224" t="s">
        <v>923</v>
      </c>
      <c r="Q224">
        <v>1948</v>
      </c>
      <c r="R224" t="s">
        <v>924</v>
      </c>
      <c r="S224" t="s">
        <v>925</v>
      </c>
      <c r="U224" t="s">
        <v>69</v>
      </c>
      <c r="V224" s="74">
        <v>-1.4079999999999999</v>
      </c>
      <c r="W224" s="74">
        <v>29.2</v>
      </c>
      <c r="X224" s="74">
        <v>-1.4079999999999999</v>
      </c>
      <c r="Y224" s="74">
        <v>29.2</v>
      </c>
      <c r="Z224" s="74">
        <v>43.8</v>
      </c>
      <c r="AA224" s="74">
        <v>3.41</v>
      </c>
      <c r="AB224" s="74">
        <v>14.51</v>
      </c>
      <c r="AC224" s="74">
        <v>15.54</v>
      </c>
      <c r="AD224" s="74">
        <v>8.2100000000000009</v>
      </c>
      <c r="AE224" s="74">
        <v>5.52</v>
      </c>
      <c r="AF224" s="74">
        <v>0.25</v>
      </c>
      <c r="AG224" s="74">
        <v>2.61</v>
      </c>
      <c r="AH224" s="74">
        <v>3.59</v>
      </c>
      <c r="AI224" s="74">
        <v>0.49</v>
      </c>
      <c r="AJ224" s="74">
        <v>0.13</v>
      </c>
      <c r="AK224" s="74">
        <v>3.0999999999999999E-3</v>
      </c>
    </row>
    <row r="225" spans="1:37">
      <c r="A225">
        <v>2011</v>
      </c>
      <c r="B225" t="s">
        <v>2308</v>
      </c>
      <c r="C225" t="s">
        <v>2601</v>
      </c>
      <c r="D225" t="s">
        <v>2315</v>
      </c>
      <c r="F225" t="s">
        <v>2310</v>
      </c>
      <c r="I225" t="s">
        <v>920</v>
      </c>
      <c r="J225" t="s">
        <v>921</v>
      </c>
      <c r="K225" t="s">
        <v>922</v>
      </c>
      <c r="L225" t="s">
        <v>923</v>
      </c>
      <c r="Q225">
        <v>1948</v>
      </c>
      <c r="R225" t="s">
        <v>924</v>
      </c>
      <c r="S225" t="s">
        <v>925</v>
      </c>
      <c r="U225" t="s">
        <v>69</v>
      </c>
      <c r="V225" s="74">
        <v>-1.4079999999999999</v>
      </c>
      <c r="W225" s="74">
        <v>29.2</v>
      </c>
      <c r="X225" s="74">
        <v>-1.4079999999999999</v>
      </c>
      <c r="Y225" s="74">
        <v>29.2</v>
      </c>
      <c r="Z225" s="74">
        <v>43.8</v>
      </c>
      <c r="AA225" s="74">
        <v>3.3</v>
      </c>
      <c r="AB225" s="74">
        <v>14.86</v>
      </c>
      <c r="AC225" s="74">
        <v>14.81</v>
      </c>
      <c r="AD225" s="74">
        <v>9.32</v>
      </c>
      <c r="AE225" s="74">
        <v>5.34</v>
      </c>
      <c r="AF225" s="74">
        <v>0.26</v>
      </c>
      <c r="AG225" s="74">
        <v>2.63</v>
      </c>
      <c r="AH225" s="74">
        <v>4.46</v>
      </c>
      <c r="AI225" s="74">
        <v>0.46</v>
      </c>
      <c r="AJ225" s="74">
        <v>0.23</v>
      </c>
      <c r="AK225" s="74">
        <v>8.7999999999999995E-2</v>
      </c>
    </row>
    <row r="226" spans="1:37">
      <c r="A226">
        <v>2011</v>
      </c>
      <c r="B226" t="s">
        <v>2308</v>
      </c>
      <c r="C226" t="s">
        <v>2602</v>
      </c>
      <c r="D226" t="s">
        <v>2316</v>
      </c>
      <c r="F226" t="s">
        <v>2310</v>
      </c>
      <c r="I226" t="s">
        <v>920</v>
      </c>
      <c r="J226" t="s">
        <v>921</v>
      </c>
      <c r="K226" t="s">
        <v>922</v>
      </c>
      <c r="L226" t="s">
        <v>923</v>
      </c>
      <c r="Q226">
        <v>2006</v>
      </c>
      <c r="R226" t="s">
        <v>924</v>
      </c>
      <c r="S226" t="s">
        <v>925</v>
      </c>
      <c r="U226" t="s">
        <v>69</v>
      </c>
      <c r="V226" s="74">
        <v>-1.4079999999999999</v>
      </c>
      <c r="W226" s="74">
        <v>29.2</v>
      </c>
      <c r="X226" s="74">
        <v>-1.4079999999999999</v>
      </c>
      <c r="Y226" s="74">
        <v>29.2</v>
      </c>
      <c r="Z226" s="74">
        <v>43.84</v>
      </c>
      <c r="AA226" s="74">
        <v>3.42</v>
      </c>
      <c r="AB226" s="74">
        <v>15.05</v>
      </c>
      <c r="AC226" s="74">
        <v>11.31</v>
      </c>
      <c r="AD226" s="74">
        <v>12.8</v>
      </c>
      <c r="AE226" s="74">
        <v>3.53</v>
      </c>
      <c r="AF226" s="74">
        <v>0.22</v>
      </c>
      <c r="AG226" s="74">
        <v>1.97</v>
      </c>
      <c r="AH226" s="74">
        <v>2.42</v>
      </c>
      <c r="AI226" s="74">
        <v>1.27</v>
      </c>
      <c r="AJ226" s="74">
        <v>1.24</v>
      </c>
      <c r="AK226" s="74">
        <v>6.5000000000000002E-2</v>
      </c>
    </row>
    <row r="227" spans="1:37">
      <c r="A227">
        <v>2011</v>
      </c>
      <c r="B227" t="s">
        <v>2308</v>
      </c>
      <c r="C227" t="s">
        <v>2603</v>
      </c>
      <c r="D227" t="s">
        <v>2317</v>
      </c>
      <c r="F227" t="s">
        <v>2310</v>
      </c>
      <c r="I227" t="s">
        <v>920</v>
      </c>
      <c r="J227" t="s">
        <v>921</v>
      </c>
      <c r="K227" t="s">
        <v>922</v>
      </c>
      <c r="L227" t="s">
        <v>923</v>
      </c>
      <c r="Q227">
        <v>2006</v>
      </c>
      <c r="R227" t="s">
        <v>924</v>
      </c>
      <c r="S227" t="s">
        <v>925</v>
      </c>
      <c r="U227" t="s">
        <v>69</v>
      </c>
      <c r="V227" s="74">
        <v>-1.4079999999999999</v>
      </c>
      <c r="W227" s="74">
        <v>29.2</v>
      </c>
      <c r="X227" s="74">
        <v>-1.4079999999999999</v>
      </c>
      <c r="Y227" s="74">
        <v>29.2</v>
      </c>
      <c r="Z227" s="74">
        <v>44.09</v>
      </c>
      <c r="AA227" s="74">
        <v>3.41</v>
      </c>
      <c r="AB227" s="74">
        <v>15.17</v>
      </c>
      <c r="AC227" s="74">
        <v>11.66</v>
      </c>
      <c r="AD227" s="74">
        <v>11.38</v>
      </c>
      <c r="AE227" s="74">
        <v>5.16</v>
      </c>
      <c r="AF227" s="74">
        <v>0.19</v>
      </c>
      <c r="AG227" s="74">
        <v>2.09</v>
      </c>
      <c r="AH227" s="74">
        <v>3.21</v>
      </c>
      <c r="AI227" s="74">
        <v>0.55000000000000004</v>
      </c>
      <c r="AJ227" s="74">
        <v>1.34</v>
      </c>
      <c r="AK227" s="74">
        <v>8.7800000000000003E-2</v>
      </c>
    </row>
    <row r="228" spans="1:37">
      <c r="A228">
        <v>2011</v>
      </c>
      <c r="B228" t="s">
        <v>2308</v>
      </c>
      <c r="C228" t="s">
        <v>2604</v>
      </c>
      <c r="D228" t="s">
        <v>2318</v>
      </c>
      <c r="F228" t="s">
        <v>2310</v>
      </c>
      <c r="I228" t="s">
        <v>920</v>
      </c>
      <c r="J228" t="s">
        <v>921</v>
      </c>
      <c r="K228" t="s">
        <v>922</v>
      </c>
      <c r="L228" t="s">
        <v>923</v>
      </c>
      <c r="Q228">
        <v>1948</v>
      </c>
      <c r="R228" t="s">
        <v>924</v>
      </c>
      <c r="S228" t="s">
        <v>925</v>
      </c>
      <c r="U228" t="s">
        <v>69</v>
      </c>
      <c r="V228" s="74">
        <v>-1.4079999999999999</v>
      </c>
      <c r="W228" s="74">
        <v>29.2</v>
      </c>
      <c r="X228" s="74">
        <v>-1.4079999999999999</v>
      </c>
      <c r="Y228" s="74">
        <v>29.2</v>
      </c>
      <c r="Z228" s="74">
        <v>44.42</v>
      </c>
      <c r="AA228" s="74">
        <v>3.65</v>
      </c>
      <c r="AB228" s="74">
        <v>15.93</v>
      </c>
      <c r="AC228" s="74">
        <v>11.28</v>
      </c>
      <c r="AD228" s="74">
        <v>9.86</v>
      </c>
      <c r="AE228" s="74">
        <v>6.17</v>
      </c>
      <c r="AF228" s="74">
        <v>0.18</v>
      </c>
      <c r="AG228" s="74">
        <v>2.61</v>
      </c>
      <c r="AH228" s="74">
        <v>3.29</v>
      </c>
      <c r="AI228" s="74">
        <v>0.47</v>
      </c>
      <c r="AJ228" s="74">
        <v>0.15</v>
      </c>
      <c r="AK228" s="74">
        <v>0.45069999999999999</v>
      </c>
    </row>
    <row r="229" spans="1:37">
      <c r="A229">
        <v>2011</v>
      </c>
      <c r="B229" t="s">
        <v>2308</v>
      </c>
      <c r="C229" t="s">
        <v>2605</v>
      </c>
      <c r="D229" t="s">
        <v>2319</v>
      </c>
      <c r="F229" t="s">
        <v>2310</v>
      </c>
      <c r="I229" t="s">
        <v>920</v>
      </c>
      <c r="J229" t="s">
        <v>921</v>
      </c>
      <c r="K229" t="s">
        <v>922</v>
      </c>
      <c r="L229" t="s">
        <v>923</v>
      </c>
      <c r="Q229">
        <v>1948</v>
      </c>
      <c r="R229" t="s">
        <v>924</v>
      </c>
      <c r="S229" t="s">
        <v>925</v>
      </c>
      <c r="U229" t="s">
        <v>69</v>
      </c>
      <c r="V229" s="74">
        <v>-1.4079999999999999</v>
      </c>
      <c r="W229" s="74">
        <v>29.2</v>
      </c>
      <c r="X229" s="74">
        <v>-1.4079999999999999</v>
      </c>
      <c r="Y229" s="74">
        <v>29.2</v>
      </c>
      <c r="Z229" s="74">
        <v>44.56</v>
      </c>
      <c r="AA229" s="74">
        <v>2.6</v>
      </c>
      <c r="AB229" s="74">
        <v>17.52</v>
      </c>
      <c r="AC229" s="74">
        <v>11.09</v>
      </c>
      <c r="AD229" s="74">
        <v>8.85</v>
      </c>
      <c r="AE229" s="74">
        <v>6.24</v>
      </c>
      <c r="AF229" s="74">
        <v>0.22</v>
      </c>
      <c r="AG229" s="74">
        <v>2.41</v>
      </c>
      <c r="AH229" s="74">
        <v>3.42</v>
      </c>
      <c r="AI229" s="74">
        <v>0.39</v>
      </c>
      <c r="AJ229" s="74">
        <v>0.17</v>
      </c>
      <c r="AK229" s="74">
        <v>8.48E-2</v>
      </c>
    </row>
    <row r="230" spans="1:37">
      <c r="A230">
        <v>2011</v>
      </c>
      <c r="B230" t="s">
        <v>2308</v>
      </c>
      <c r="C230" t="s">
        <v>2606</v>
      </c>
      <c r="D230" t="s">
        <v>2320</v>
      </c>
      <c r="F230" t="s">
        <v>2310</v>
      </c>
      <c r="I230" t="s">
        <v>920</v>
      </c>
      <c r="J230" t="s">
        <v>921</v>
      </c>
      <c r="K230" t="s">
        <v>922</v>
      </c>
      <c r="L230" t="s">
        <v>923</v>
      </c>
      <c r="Q230">
        <v>1938</v>
      </c>
      <c r="R230" t="s">
        <v>924</v>
      </c>
      <c r="S230" t="s">
        <v>925</v>
      </c>
      <c r="U230" t="s">
        <v>69</v>
      </c>
      <c r="V230" s="74">
        <v>-1.4079999999999999</v>
      </c>
      <c r="W230" s="74">
        <v>29.2</v>
      </c>
      <c r="X230" s="74">
        <v>-1.4079999999999999</v>
      </c>
      <c r="Y230" s="74">
        <v>29.2</v>
      </c>
      <c r="Z230" s="74">
        <v>44.62</v>
      </c>
      <c r="AA230" s="74">
        <v>3.67</v>
      </c>
      <c r="AB230" s="74">
        <v>14.96</v>
      </c>
      <c r="AC230" s="74">
        <v>13.62</v>
      </c>
      <c r="AD230" s="74">
        <v>9.61</v>
      </c>
      <c r="AE230" s="74">
        <v>5.64</v>
      </c>
      <c r="AF230" s="74">
        <v>0.25</v>
      </c>
      <c r="AG230" s="74">
        <v>2.58</v>
      </c>
      <c r="AH230" s="74">
        <v>3.32</v>
      </c>
      <c r="AI230" s="74">
        <v>0.47</v>
      </c>
      <c r="AJ230" s="74">
        <v>0.16</v>
      </c>
      <c r="AK230" s="74">
        <v>0.5212</v>
      </c>
    </row>
    <row r="231" spans="1:37">
      <c r="A231">
        <v>2011</v>
      </c>
      <c r="B231" t="s">
        <v>2308</v>
      </c>
      <c r="C231" t="s">
        <v>2607</v>
      </c>
      <c r="D231" t="s">
        <v>2321</v>
      </c>
      <c r="F231" t="s">
        <v>2310</v>
      </c>
      <c r="I231" t="s">
        <v>920</v>
      </c>
      <c r="J231" t="s">
        <v>921</v>
      </c>
      <c r="K231" t="s">
        <v>922</v>
      </c>
      <c r="L231" t="s">
        <v>923</v>
      </c>
      <c r="Q231">
        <v>2006</v>
      </c>
      <c r="R231" t="s">
        <v>924</v>
      </c>
      <c r="S231" t="s">
        <v>925</v>
      </c>
      <c r="U231" t="s">
        <v>69</v>
      </c>
      <c r="V231" s="74">
        <v>-1.4079999999999999</v>
      </c>
      <c r="W231" s="74">
        <v>29.2</v>
      </c>
      <c r="X231" s="74">
        <v>-1.4079999999999999</v>
      </c>
      <c r="Y231" s="74">
        <v>29.2</v>
      </c>
      <c r="Z231" s="74">
        <v>44.63</v>
      </c>
      <c r="AA231" s="74">
        <v>3.54</v>
      </c>
      <c r="AB231" s="74">
        <v>15.52</v>
      </c>
      <c r="AC231" s="74">
        <v>11.84</v>
      </c>
      <c r="AD231" s="74">
        <v>10.45</v>
      </c>
      <c r="AE231" s="74">
        <v>4.53</v>
      </c>
      <c r="AF231" s="74">
        <v>0.22</v>
      </c>
      <c r="AG231" s="74">
        <v>2.33</v>
      </c>
      <c r="AH231" s="74">
        <v>3.36</v>
      </c>
      <c r="AI231" s="74">
        <v>0.55000000000000004</v>
      </c>
      <c r="AJ231" s="74">
        <v>1.25</v>
      </c>
      <c r="AK231" s="74">
        <v>4.6199999999999998E-2</v>
      </c>
    </row>
    <row r="232" spans="1:37">
      <c r="A232">
        <v>2011</v>
      </c>
      <c r="B232" t="s">
        <v>2308</v>
      </c>
      <c r="C232" t="s">
        <v>2608</v>
      </c>
      <c r="D232" t="s">
        <v>2322</v>
      </c>
      <c r="F232" t="s">
        <v>2310</v>
      </c>
      <c r="I232" t="s">
        <v>920</v>
      </c>
      <c r="J232" t="s">
        <v>921</v>
      </c>
      <c r="K232" t="s">
        <v>922</v>
      </c>
      <c r="L232" t="s">
        <v>923</v>
      </c>
      <c r="Q232">
        <v>2006</v>
      </c>
      <c r="R232" t="s">
        <v>924</v>
      </c>
      <c r="S232" t="s">
        <v>925</v>
      </c>
      <c r="U232" t="s">
        <v>69</v>
      </c>
      <c r="V232" s="74">
        <v>-1.4079999999999999</v>
      </c>
      <c r="W232" s="74">
        <v>29.2</v>
      </c>
      <c r="X232" s="74">
        <v>-1.4079999999999999</v>
      </c>
      <c r="Y232" s="74">
        <v>29.2</v>
      </c>
      <c r="Z232" s="74">
        <v>44.69</v>
      </c>
      <c r="AA232" s="74">
        <v>3.68</v>
      </c>
      <c r="AB232" s="74">
        <v>15.6</v>
      </c>
      <c r="AC232" s="74">
        <v>11.87</v>
      </c>
      <c r="AD232" s="74">
        <v>11.69</v>
      </c>
      <c r="AE232" s="74">
        <v>4.2300000000000004</v>
      </c>
      <c r="AF232" s="74">
        <v>0.16</v>
      </c>
      <c r="AG232" s="74">
        <v>2.19</v>
      </c>
      <c r="AH232" s="74">
        <v>3.04</v>
      </c>
      <c r="AI232" s="74">
        <v>0.47</v>
      </c>
      <c r="AJ232" s="74">
        <v>1.29</v>
      </c>
      <c r="AK232" s="74">
        <v>0.18459999999999999</v>
      </c>
    </row>
    <row r="233" spans="1:37">
      <c r="A233">
        <v>2011</v>
      </c>
      <c r="B233" t="s">
        <v>2308</v>
      </c>
      <c r="C233" t="s">
        <v>2609</v>
      </c>
      <c r="D233" t="s">
        <v>2323</v>
      </c>
      <c r="F233" t="s">
        <v>2310</v>
      </c>
      <c r="I233" t="s">
        <v>920</v>
      </c>
      <c r="J233" t="s">
        <v>921</v>
      </c>
      <c r="K233" t="s">
        <v>922</v>
      </c>
      <c r="L233" t="s">
        <v>923</v>
      </c>
      <c r="Q233">
        <v>2006</v>
      </c>
      <c r="R233" t="s">
        <v>924</v>
      </c>
      <c r="S233" t="s">
        <v>925</v>
      </c>
      <c r="U233" t="s">
        <v>69</v>
      </c>
      <c r="V233" s="74">
        <v>-1.4079999999999999</v>
      </c>
      <c r="W233" s="74">
        <v>29.2</v>
      </c>
      <c r="X233" s="74">
        <v>-1.4079999999999999</v>
      </c>
      <c r="Y233" s="74">
        <v>29.2</v>
      </c>
      <c r="Z233" s="74">
        <v>44.73</v>
      </c>
      <c r="AA233" s="74">
        <v>3.35</v>
      </c>
      <c r="AB233" s="74">
        <v>15.37</v>
      </c>
      <c r="AC233" s="74">
        <v>11.92</v>
      </c>
      <c r="AD233" s="74">
        <v>11.56</v>
      </c>
      <c r="AE233" s="74">
        <v>4.3499999999999996</v>
      </c>
      <c r="AF233" s="74">
        <v>0.17</v>
      </c>
      <c r="AG233" s="74">
        <v>2.16</v>
      </c>
      <c r="AH233" s="74">
        <v>3.09</v>
      </c>
      <c r="AI233" s="74">
        <v>0.48</v>
      </c>
      <c r="AJ233" s="74">
        <v>1.1599999999999999</v>
      </c>
      <c r="AK233" s="74">
        <v>8.2699999999999996E-2</v>
      </c>
    </row>
    <row r="234" spans="1:37">
      <c r="A234">
        <v>2011</v>
      </c>
      <c r="B234" t="s">
        <v>2308</v>
      </c>
      <c r="C234" t="s">
        <v>2610</v>
      </c>
      <c r="D234" t="s">
        <v>2324</v>
      </c>
      <c r="F234" t="s">
        <v>2310</v>
      </c>
      <c r="I234" t="s">
        <v>920</v>
      </c>
      <c r="J234" t="s">
        <v>921</v>
      </c>
      <c r="K234" t="s">
        <v>922</v>
      </c>
      <c r="L234" t="s">
        <v>923</v>
      </c>
      <c r="Q234">
        <v>1948</v>
      </c>
      <c r="R234" t="s">
        <v>924</v>
      </c>
      <c r="S234" t="s">
        <v>925</v>
      </c>
      <c r="U234" t="s">
        <v>69</v>
      </c>
      <c r="V234" s="74">
        <v>-1.4079999999999999</v>
      </c>
      <c r="W234" s="74">
        <v>29.2</v>
      </c>
      <c r="X234" s="74">
        <v>-1.4079999999999999</v>
      </c>
      <c r="Y234" s="74">
        <v>29.2</v>
      </c>
      <c r="Z234" s="74">
        <v>44.74</v>
      </c>
      <c r="AA234" s="74">
        <v>3.71</v>
      </c>
      <c r="AB234" s="74">
        <v>15.24</v>
      </c>
      <c r="AC234" s="74">
        <v>11.16</v>
      </c>
      <c r="AD234" s="74">
        <v>10.99</v>
      </c>
      <c r="AE234" s="74">
        <v>5.94</v>
      </c>
      <c r="AF234" s="74">
        <v>0.2</v>
      </c>
      <c r="AG234" s="74">
        <v>2.46</v>
      </c>
      <c r="AH234" s="74">
        <v>3.34</v>
      </c>
      <c r="AI234" s="74">
        <v>0.49</v>
      </c>
      <c r="AJ234" s="74">
        <v>0.08</v>
      </c>
      <c r="AK234" s="74">
        <v>7.7999999999999996E-3</v>
      </c>
    </row>
    <row r="235" spans="1:37">
      <c r="A235">
        <v>2011</v>
      </c>
      <c r="B235" t="s">
        <v>2308</v>
      </c>
      <c r="C235" t="s">
        <v>2611</v>
      </c>
      <c r="D235" t="s">
        <v>2325</v>
      </c>
      <c r="F235" t="s">
        <v>2310</v>
      </c>
      <c r="I235" t="s">
        <v>920</v>
      </c>
      <c r="J235" t="s">
        <v>921</v>
      </c>
      <c r="K235" t="s">
        <v>922</v>
      </c>
      <c r="L235" t="s">
        <v>923</v>
      </c>
      <c r="Q235">
        <v>1948</v>
      </c>
      <c r="R235" t="s">
        <v>924</v>
      </c>
      <c r="S235" t="s">
        <v>925</v>
      </c>
      <c r="U235" t="s">
        <v>69</v>
      </c>
      <c r="V235" s="74">
        <v>-1.4079999999999999</v>
      </c>
      <c r="W235" s="74">
        <v>29.2</v>
      </c>
      <c r="X235" s="74">
        <v>-1.4079999999999999</v>
      </c>
      <c r="Y235" s="74">
        <v>29.2</v>
      </c>
      <c r="Z235" s="74">
        <v>44.75</v>
      </c>
      <c r="AA235" s="74">
        <v>2.77</v>
      </c>
      <c r="AB235" s="74">
        <v>17.420000000000002</v>
      </c>
      <c r="AC235" s="74">
        <v>11.28</v>
      </c>
      <c r="AD235" s="74">
        <v>9.25</v>
      </c>
      <c r="AE235" s="74">
        <v>5.9</v>
      </c>
      <c r="AF235" s="74">
        <v>0.25</v>
      </c>
      <c r="AG235" s="74">
        <v>2.4</v>
      </c>
      <c r="AH235" s="74">
        <v>3.39</v>
      </c>
      <c r="AI235" s="74">
        <v>0.33</v>
      </c>
      <c r="AJ235" s="74">
        <v>0.14000000000000001</v>
      </c>
      <c r="AK235" s="74">
        <v>2.3800000000000002E-2</v>
      </c>
    </row>
    <row r="236" spans="1:37">
      <c r="A236">
        <v>2011</v>
      </c>
      <c r="B236" t="s">
        <v>2308</v>
      </c>
      <c r="C236" t="s">
        <v>2612</v>
      </c>
      <c r="D236" t="s">
        <v>2326</v>
      </c>
      <c r="F236" t="s">
        <v>2310</v>
      </c>
      <c r="I236" t="s">
        <v>920</v>
      </c>
      <c r="J236" t="s">
        <v>921</v>
      </c>
      <c r="K236" t="s">
        <v>922</v>
      </c>
      <c r="L236" t="s">
        <v>923</v>
      </c>
      <c r="Q236">
        <v>2006</v>
      </c>
      <c r="R236" t="s">
        <v>924</v>
      </c>
      <c r="S236" t="s">
        <v>925</v>
      </c>
      <c r="U236" t="s">
        <v>69</v>
      </c>
      <c r="V236" s="74">
        <v>-1.4079999999999999</v>
      </c>
      <c r="W236" s="74">
        <v>29.2</v>
      </c>
      <c r="X236" s="74">
        <v>-1.4079999999999999</v>
      </c>
      <c r="Y236" s="74">
        <v>29.2</v>
      </c>
      <c r="Z236" s="74">
        <v>44.81</v>
      </c>
      <c r="AA236" s="74">
        <v>3.66</v>
      </c>
      <c r="AB236" s="74">
        <v>15.24</v>
      </c>
      <c r="AC236" s="74">
        <v>11.49</v>
      </c>
      <c r="AD236" s="74">
        <v>11.44</v>
      </c>
      <c r="AE236" s="74">
        <v>4.53</v>
      </c>
      <c r="AF236" s="74">
        <v>0.2</v>
      </c>
      <c r="AG236" s="74">
        <v>2.13</v>
      </c>
      <c r="AH236" s="74">
        <v>3.01</v>
      </c>
      <c r="AI236" s="74">
        <v>0.55000000000000004</v>
      </c>
      <c r="AJ236" s="74">
        <v>1.28</v>
      </c>
      <c r="AK236" s="74">
        <v>9.2299999999999993E-2</v>
      </c>
    </row>
    <row r="237" spans="1:37">
      <c r="A237">
        <v>2011</v>
      </c>
      <c r="B237" t="s">
        <v>2308</v>
      </c>
      <c r="C237" t="s">
        <v>2613</v>
      </c>
      <c r="D237" t="s">
        <v>2327</v>
      </c>
      <c r="F237" t="s">
        <v>2310</v>
      </c>
      <c r="I237" t="s">
        <v>920</v>
      </c>
      <c r="J237" t="s">
        <v>921</v>
      </c>
      <c r="K237" t="s">
        <v>922</v>
      </c>
      <c r="L237" t="s">
        <v>923</v>
      </c>
      <c r="Q237">
        <v>2006</v>
      </c>
      <c r="R237" t="s">
        <v>924</v>
      </c>
      <c r="S237" t="s">
        <v>925</v>
      </c>
      <c r="U237" t="s">
        <v>69</v>
      </c>
      <c r="V237" s="74">
        <v>-1.4079999999999999</v>
      </c>
      <c r="W237" s="74">
        <v>29.2</v>
      </c>
      <c r="X237" s="74">
        <v>-1.4079999999999999</v>
      </c>
      <c r="Y237" s="74">
        <v>29.2</v>
      </c>
      <c r="Z237" s="74">
        <v>44.92</v>
      </c>
      <c r="AA237" s="74">
        <v>3.51</v>
      </c>
      <c r="AB237" s="74">
        <v>15.31</v>
      </c>
      <c r="AC237" s="74">
        <v>11.87</v>
      </c>
      <c r="AD237" s="74">
        <v>11.28</v>
      </c>
      <c r="AE237" s="74">
        <v>4.7300000000000004</v>
      </c>
      <c r="AF237" s="74">
        <v>0.17</v>
      </c>
      <c r="AG237" s="74">
        <v>2.1</v>
      </c>
      <c r="AH237" s="74">
        <v>2.69</v>
      </c>
      <c r="AI237" s="74">
        <v>0.44</v>
      </c>
      <c r="AJ237" s="74">
        <v>1.26</v>
      </c>
      <c r="AK237" s="74">
        <v>6.88E-2</v>
      </c>
    </row>
    <row r="238" spans="1:37">
      <c r="A238">
        <v>2011</v>
      </c>
      <c r="B238" t="s">
        <v>2308</v>
      </c>
      <c r="C238" t="s">
        <v>2614</v>
      </c>
      <c r="D238" t="s">
        <v>2328</v>
      </c>
      <c r="F238" t="s">
        <v>2310</v>
      </c>
      <c r="I238" t="s">
        <v>920</v>
      </c>
      <c r="J238" t="s">
        <v>921</v>
      </c>
      <c r="K238" t="s">
        <v>922</v>
      </c>
      <c r="L238" t="s">
        <v>923</v>
      </c>
      <c r="Q238">
        <v>1948</v>
      </c>
      <c r="R238" t="s">
        <v>924</v>
      </c>
      <c r="S238" t="s">
        <v>925</v>
      </c>
      <c r="U238" t="s">
        <v>69</v>
      </c>
      <c r="V238" s="74">
        <v>-1.4079999999999999</v>
      </c>
      <c r="W238" s="74">
        <v>29.2</v>
      </c>
      <c r="X238" s="74">
        <v>-1.4079999999999999</v>
      </c>
      <c r="Y238" s="74">
        <v>29.2</v>
      </c>
      <c r="Z238" s="74">
        <v>44.93</v>
      </c>
      <c r="AA238" s="74">
        <v>3.69</v>
      </c>
      <c r="AB238" s="74">
        <v>15.42</v>
      </c>
      <c r="AC238" s="74">
        <v>8.67</v>
      </c>
      <c r="AD238" s="74">
        <v>13.06</v>
      </c>
      <c r="AE238" s="74">
        <v>6.22</v>
      </c>
      <c r="AF238" s="74">
        <v>0.19</v>
      </c>
      <c r="AG238" s="74">
        <v>2.2599999999999998</v>
      </c>
      <c r="AH238" s="74">
        <v>2.74</v>
      </c>
      <c r="AI238" s="74">
        <v>0.47</v>
      </c>
      <c r="AJ238" s="74">
        <v>0.12</v>
      </c>
      <c r="AK238" s="74">
        <v>7.85E-2</v>
      </c>
    </row>
    <row r="239" spans="1:37">
      <c r="A239">
        <v>2011</v>
      </c>
      <c r="B239" t="s">
        <v>2308</v>
      </c>
      <c r="C239" t="s">
        <v>2615</v>
      </c>
      <c r="D239" t="s">
        <v>2329</v>
      </c>
      <c r="F239" t="s">
        <v>2310</v>
      </c>
      <c r="I239" t="s">
        <v>920</v>
      </c>
      <c r="J239" t="s">
        <v>921</v>
      </c>
      <c r="K239" t="s">
        <v>922</v>
      </c>
      <c r="L239" t="s">
        <v>923</v>
      </c>
      <c r="Q239">
        <v>2006</v>
      </c>
      <c r="R239" t="s">
        <v>924</v>
      </c>
      <c r="S239" t="s">
        <v>925</v>
      </c>
      <c r="U239" t="s">
        <v>69</v>
      </c>
      <c r="V239" s="74">
        <v>-1.4079999999999999</v>
      </c>
      <c r="W239" s="74">
        <v>29.2</v>
      </c>
      <c r="X239" s="74">
        <v>-1.4079999999999999</v>
      </c>
      <c r="Y239" s="74">
        <v>29.2</v>
      </c>
      <c r="Z239" s="74">
        <v>45.06</v>
      </c>
      <c r="AA239" s="74">
        <v>3.43</v>
      </c>
      <c r="AB239" s="74">
        <v>15.41</v>
      </c>
      <c r="AC239" s="74">
        <v>12</v>
      </c>
      <c r="AD239" s="74">
        <v>11.18</v>
      </c>
      <c r="AE239" s="74">
        <v>4.5</v>
      </c>
      <c r="AF239" s="74">
        <v>0.19</v>
      </c>
      <c r="AG239" s="74">
        <v>2.19</v>
      </c>
      <c r="AH239" s="74">
        <v>2.93</v>
      </c>
      <c r="AI239" s="74">
        <v>0.45</v>
      </c>
      <c r="AJ239" s="74">
        <v>1.28</v>
      </c>
      <c r="AK239" s="74">
        <v>8.5199999999999998E-2</v>
      </c>
    </row>
    <row r="240" spans="1:37">
      <c r="A240">
        <v>2011</v>
      </c>
      <c r="B240" t="s">
        <v>2308</v>
      </c>
      <c r="C240" t="s">
        <v>2616</v>
      </c>
      <c r="D240" t="s">
        <v>2330</v>
      </c>
      <c r="F240" t="s">
        <v>2310</v>
      </c>
      <c r="I240" t="s">
        <v>920</v>
      </c>
      <c r="J240" t="s">
        <v>921</v>
      </c>
      <c r="K240" t="s">
        <v>922</v>
      </c>
      <c r="L240" t="s">
        <v>923</v>
      </c>
      <c r="Q240">
        <v>1948</v>
      </c>
      <c r="R240" t="s">
        <v>924</v>
      </c>
      <c r="S240" t="s">
        <v>925</v>
      </c>
      <c r="U240" t="s">
        <v>69</v>
      </c>
      <c r="V240" s="74">
        <v>-1.4079999999999999</v>
      </c>
      <c r="W240" s="74">
        <v>29.2</v>
      </c>
      <c r="X240" s="74">
        <v>-1.4079999999999999</v>
      </c>
      <c r="Y240" s="74">
        <v>29.2</v>
      </c>
      <c r="Z240" s="74">
        <v>45.2</v>
      </c>
      <c r="AA240" s="74">
        <v>3.81</v>
      </c>
      <c r="AB240" s="74">
        <v>14.9</v>
      </c>
      <c r="AC240" s="74">
        <v>13.48</v>
      </c>
      <c r="AD240" s="74">
        <v>8.26</v>
      </c>
      <c r="AE240" s="74">
        <v>5.52</v>
      </c>
      <c r="AF240" s="74">
        <v>0.21</v>
      </c>
      <c r="AG240" s="74">
        <v>2.71</v>
      </c>
      <c r="AH240" s="74">
        <v>3.75</v>
      </c>
      <c r="AI240" s="74">
        <v>0.53</v>
      </c>
      <c r="AJ240" s="74">
        <v>0.23</v>
      </c>
      <c r="AK240" s="74">
        <v>7.2599999999999998E-2</v>
      </c>
    </row>
    <row r="241" spans="1:37">
      <c r="A241">
        <v>2011</v>
      </c>
      <c r="B241" t="s">
        <v>2308</v>
      </c>
      <c r="C241" t="s">
        <v>2617</v>
      </c>
      <c r="D241" t="s">
        <v>2331</v>
      </c>
      <c r="F241" t="s">
        <v>2310</v>
      </c>
      <c r="I241" t="s">
        <v>920</v>
      </c>
      <c r="J241" t="s">
        <v>921</v>
      </c>
      <c r="K241" t="s">
        <v>922</v>
      </c>
      <c r="L241" t="s">
        <v>923</v>
      </c>
      <c r="Q241">
        <v>1986</v>
      </c>
      <c r="R241" t="s">
        <v>924</v>
      </c>
      <c r="S241" t="s">
        <v>925</v>
      </c>
      <c r="U241" t="s">
        <v>69</v>
      </c>
      <c r="V241" s="74">
        <v>-1.4079999999999999</v>
      </c>
      <c r="W241" s="74">
        <v>29.2</v>
      </c>
      <c r="X241" s="74">
        <v>-1.4079999999999999</v>
      </c>
      <c r="Y241" s="74">
        <v>29.2</v>
      </c>
      <c r="Z241" s="74">
        <v>45.28</v>
      </c>
      <c r="AA241" s="74">
        <v>3.48</v>
      </c>
      <c r="AB241" s="74">
        <v>15.75</v>
      </c>
      <c r="AC241" s="74">
        <v>11.48</v>
      </c>
      <c r="AD241" s="74">
        <v>9.7799999999999994</v>
      </c>
      <c r="AE241" s="74">
        <v>4.38</v>
      </c>
      <c r="AF241" s="74">
        <v>0.23</v>
      </c>
      <c r="AG241" s="74">
        <v>2.78</v>
      </c>
      <c r="AH241" s="74">
        <v>3.22</v>
      </c>
      <c r="AI241" s="74">
        <v>0.48</v>
      </c>
      <c r="AJ241" s="74">
        <v>0.98</v>
      </c>
      <c r="AK241" s="74">
        <v>0.16900000000000001</v>
      </c>
    </row>
    <row r="242" spans="1:37">
      <c r="A242">
        <v>2011</v>
      </c>
      <c r="B242" t="s">
        <v>2308</v>
      </c>
      <c r="C242" t="s">
        <v>2618</v>
      </c>
      <c r="D242" t="s">
        <v>2332</v>
      </c>
      <c r="F242" t="s">
        <v>2310</v>
      </c>
      <c r="I242" t="s">
        <v>920</v>
      </c>
      <c r="J242" t="s">
        <v>921</v>
      </c>
      <c r="K242" t="s">
        <v>922</v>
      </c>
      <c r="L242" t="s">
        <v>923</v>
      </c>
      <c r="Q242">
        <v>1938</v>
      </c>
      <c r="R242" t="s">
        <v>924</v>
      </c>
      <c r="S242" t="s">
        <v>925</v>
      </c>
      <c r="U242" t="s">
        <v>69</v>
      </c>
      <c r="V242" s="74">
        <v>-1.4079999999999999</v>
      </c>
      <c r="W242" s="74">
        <v>29.2</v>
      </c>
      <c r="X242" s="74">
        <v>-1.4079999999999999</v>
      </c>
      <c r="Y242" s="74">
        <v>29.2</v>
      </c>
      <c r="Z242" s="74">
        <v>45.36</v>
      </c>
      <c r="AA242" s="74">
        <v>3.58</v>
      </c>
      <c r="AB242" s="74">
        <v>15.03</v>
      </c>
      <c r="AC242" s="74">
        <v>12.97</v>
      </c>
      <c r="AD242" s="74">
        <v>8.56</v>
      </c>
      <c r="AE242" s="74">
        <v>5.28</v>
      </c>
      <c r="AF242" s="74">
        <v>0.25</v>
      </c>
      <c r="AG242" s="74">
        <v>2.8</v>
      </c>
      <c r="AH242" s="74">
        <v>3.42</v>
      </c>
      <c r="AI242" s="74">
        <v>0.6</v>
      </c>
      <c r="AJ242" s="74">
        <v>0.15</v>
      </c>
      <c r="AK242" s="74">
        <v>7.4499999999999997E-2</v>
      </c>
    </row>
    <row r="243" spans="1:37">
      <c r="A243">
        <v>2011</v>
      </c>
      <c r="B243" t="s">
        <v>2308</v>
      </c>
      <c r="C243" t="s">
        <v>2619</v>
      </c>
      <c r="D243" t="s">
        <v>2333</v>
      </c>
      <c r="F243" t="s">
        <v>2310</v>
      </c>
      <c r="I243" t="s">
        <v>920</v>
      </c>
      <c r="J243" t="s">
        <v>921</v>
      </c>
      <c r="K243" t="s">
        <v>922</v>
      </c>
      <c r="L243" t="s">
        <v>923</v>
      </c>
      <c r="Q243">
        <v>2006</v>
      </c>
      <c r="R243" t="s">
        <v>924</v>
      </c>
      <c r="S243" t="s">
        <v>925</v>
      </c>
      <c r="U243" t="s">
        <v>69</v>
      </c>
      <c r="V243" s="74">
        <v>-1.4079999999999999</v>
      </c>
      <c r="W243" s="74">
        <v>29.2</v>
      </c>
      <c r="X243" s="74">
        <v>-1.4079999999999999</v>
      </c>
      <c r="Y243" s="74">
        <v>29.2</v>
      </c>
      <c r="Z243" s="74">
        <v>45.37</v>
      </c>
      <c r="AA243" s="74">
        <v>3.61</v>
      </c>
      <c r="AB243" s="74">
        <v>16.12</v>
      </c>
      <c r="AC243" s="74">
        <v>11.21</v>
      </c>
      <c r="AD243" s="74">
        <v>11.55</v>
      </c>
      <c r="AE243" s="74">
        <v>3.43</v>
      </c>
      <c r="AF243" s="74">
        <v>0.19</v>
      </c>
      <c r="AG243" s="74">
        <v>2.25</v>
      </c>
      <c r="AH243" s="74">
        <v>3.04</v>
      </c>
      <c r="AI243" s="74">
        <v>0.44</v>
      </c>
      <c r="AJ243" s="74">
        <v>1.25</v>
      </c>
      <c r="AK243" s="74">
        <v>9.5000000000000001E-2</v>
      </c>
    </row>
    <row r="244" spans="1:37">
      <c r="A244">
        <v>2011</v>
      </c>
      <c r="B244" t="s">
        <v>2308</v>
      </c>
      <c r="C244" t="s">
        <v>2620</v>
      </c>
      <c r="D244" t="s">
        <v>2334</v>
      </c>
      <c r="F244" t="s">
        <v>2310</v>
      </c>
      <c r="I244" t="s">
        <v>920</v>
      </c>
      <c r="J244" t="s">
        <v>921</v>
      </c>
      <c r="K244" t="s">
        <v>922</v>
      </c>
      <c r="L244" t="s">
        <v>923</v>
      </c>
      <c r="Q244">
        <v>1986</v>
      </c>
      <c r="R244" t="s">
        <v>924</v>
      </c>
      <c r="S244" t="s">
        <v>925</v>
      </c>
      <c r="U244" t="s">
        <v>69</v>
      </c>
      <c r="V244" s="74">
        <v>-1.4079999999999999</v>
      </c>
      <c r="W244" s="74">
        <v>29.2</v>
      </c>
      <c r="X244" s="74">
        <v>-1.4079999999999999</v>
      </c>
      <c r="Y244" s="74">
        <v>29.2</v>
      </c>
      <c r="Z244" s="74">
        <v>45.66</v>
      </c>
      <c r="AA244" s="74">
        <v>3.44</v>
      </c>
      <c r="AB244" s="74">
        <v>16.399999999999999</v>
      </c>
      <c r="AC244" s="74">
        <v>10.36</v>
      </c>
      <c r="AD244" s="74">
        <v>12.85</v>
      </c>
      <c r="AE244" s="74">
        <v>4.2</v>
      </c>
      <c r="AF244" s="74">
        <v>0.21</v>
      </c>
      <c r="AG244" s="74">
        <v>1.99</v>
      </c>
      <c r="AH244" s="74">
        <v>2.57</v>
      </c>
      <c r="AI244" s="74">
        <v>0.33</v>
      </c>
      <c r="AJ244" s="74">
        <v>0.62</v>
      </c>
      <c r="AK244" s="74">
        <v>3.7400000000000003E-2</v>
      </c>
    </row>
    <row r="245" spans="1:37">
      <c r="A245">
        <v>2011</v>
      </c>
      <c r="B245" t="s">
        <v>2308</v>
      </c>
      <c r="C245" t="s">
        <v>2621</v>
      </c>
      <c r="D245" t="s">
        <v>2335</v>
      </c>
      <c r="F245" t="s">
        <v>2310</v>
      </c>
      <c r="I245" t="s">
        <v>920</v>
      </c>
      <c r="J245" t="s">
        <v>921</v>
      </c>
      <c r="K245" t="s">
        <v>922</v>
      </c>
      <c r="L245" t="s">
        <v>923</v>
      </c>
      <c r="Q245">
        <v>1986</v>
      </c>
      <c r="R245" t="s">
        <v>924</v>
      </c>
      <c r="S245" t="s">
        <v>925</v>
      </c>
      <c r="U245" t="s">
        <v>69</v>
      </c>
      <c r="V245" s="74">
        <v>-1.4079999999999999</v>
      </c>
      <c r="W245" s="74">
        <v>29.2</v>
      </c>
      <c r="X245" s="74">
        <v>-1.4079999999999999</v>
      </c>
      <c r="Y245" s="74">
        <v>29.2</v>
      </c>
      <c r="Z245" s="74">
        <v>45.7</v>
      </c>
      <c r="AA245" s="74">
        <v>3.42</v>
      </c>
      <c r="AB245" s="74">
        <v>15.9</v>
      </c>
      <c r="AC245" s="74">
        <v>11.59</v>
      </c>
      <c r="AD245" s="74">
        <v>9.9600000000000009</v>
      </c>
      <c r="AE245" s="74">
        <v>4.17</v>
      </c>
      <c r="AF245" s="74">
        <v>0.24</v>
      </c>
      <c r="AG245" s="74">
        <v>2.65</v>
      </c>
      <c r="AH245" s="74">
        <v>2.92</v>
      </c>
      <c r="AI245" s="74">
        <v>0.56000000000000005</v>
      </c>
      <c r="AJ245" s="74">
        <v>1.05</v>
      </c>
      <c r="AK245" s="74">
        <v>0.17299999999999999</v>
      </c>
    </row>
    <row r="246" spans="1:37">
      <c r="A246">
        <v>2011</v>
      </c>
      <c r="B246" t="s">
        <v>2308</v>
      </c>
      <c r="C246" t="s">
        <v>2622</v>
      </c>
      <c r="D246" t="s">
        <v>2336</v>
      </c>
      <c r="F246" t="s">
        <v>2310</v>
      </c>
      <c r="I246" t="s">
        <v>920</v>
      </c>
      <c r="J246" t="s">
        <v>921</v>
      </c>
      <c r="K246" t="s">
        <v>922</v>
      </c>
      <c r="L246" t="s">
        <v>923</v>
      </c>
      <c r="Q246">
        <v>1938</v>
      </c>
      <c r="R246" t="s">
        <v>924</v>
      </c>
      <c r="S246" t="s">
        <v>925</v>
      </c>
      <c r="U246" t="s">
        <v>69</v>
      </c>
      <c r="V246" s="74">
        <v>-1.4079999999999999</v>
      </c>
      <c r="W246" s="74">
        <v>29.2</v>
      </c>
      <c r="X246" s="74">
        <v>-1.4079999999999999</v>
      </c>
      <c r="Y246" s="74">
        <v>29.2</v>
      </c>
      <c r="Z246" s="74">
        <v>45.74</v>
      </c>
      <c r="AA246" s="74">
        <v>3.6</v>
      </c>
      <c r="AB246" s="74">
        <v>15.33</v>
      </c>
      <c r="AC246" s="74">
        <v>12.7</v>
      </c>
      <c r="AD246" s="74">
        <v>8.82</v>
      </c>
      <c r="AE246" s="74">
        <v>5.49</v>
      </c>
      <c r="AF246" s="74">
        <v>0.27</v>
      </c>
      <c r="AG246" s="74">
        <v>2.84</v>
      </c>
      <c r="AH246" s="74">
        <v>3.77</v>
      </c>
      <c r="AI246" s="74">
        <v>0.5</v>
      </c>
      <c r="AJ246" s="74">
        <v>0.13</v>
      </c>
      <c r="AK246" s="74">
        <v>7.9799999999999996E-2</v>
      </c>
    </row>
    <row r="247" spans="1:37">
      <c r="A247">
        <v>2011</v>
      </c>
      <c r="B247" t="s">
        <v>2308</v>
      </c>
      <c r="C247" t="s">
        <v>2623</v>
      </c>
      <c r="D247" t="s">
        <v>2337</v>
      </c>
      <c r="F247" t="s">
        <v>2310</v>
      </c>
      <c r="I247" t="s">
        <v>920</v>
      </c>
      <c r="J247" t="s">
        <v>921</v>
      </c>
      <c r="K247" t="s">
        <v>922</v>
      </c>
      <c r="L247" t="s">
        <v>923</v>
      </c>
      <c r="Q247">
        <v>2006</v>
      </c>
      <c r="R247" t="s">
        <v>924</v>
      </c>
      <c r="S247" t="s">
        <v>925</v>
      </c>
      <c r="U247" t="s">
        <v>69</v>
      </c>
      <c r="V247" s="74">
        <v>-1.4079999999999999</v>
      </c>
      <c r="W247" s="74">
        <v>29.2</v>
      </c>
      <c r="X247" s="74">
        <v>-1.4079999999999999</v>
      </c>
      <c r="Y247" s="74">
        <v>29.2</v>
      </c>
      <c r="Z247" s="74">
        <v>45.8</v>
      </c>
      <c r="AA247" s="74">
        <v>3.52</v>
      </c>
      <c r="AB247" s="74">
        <v>16.04</v>
      </c>
      <c r="AC247" s="74">
        <v>11.41</v>
      </c>
      <c r="AD247" s="74">
        <v>10.18</v>
      </c>
      <c r="AE247" s="74">
        <v>4.5</v>
      </c>
      <c r="AF247" s="74">
        <v>0.21</v>
      </c>
      <c r="AG247" s="74">
        <v>2.5299999999999998</v>
      </c>
      <c r="AH247" s="74">
        <v>2.13</v>
      </c>
      <c r="AI247" s="74">
        <v>0.49</v>
      </c>
      <c r="AJ247" s="74">
        <v>1.25</v>
      </c>
      <c r="AK247" s="74">
        <v>0.14599999999999999</v>
      </c>
    </row>
    <row r="248" spans="1:37">
      <c r="A248">
        <v>2011</v>
      </c>
      <c r="B248" t="s">
        <v>2308</v>
      </c>
      <c r="C248" t="s">
        <v>2624</v>
      </c>
      <c r="D248" t="s">
        <v>2338</v>
      </c>
      <c r="F248" t="s">
        <v>2310</v>
      </c>
      <c r="I248" t="s">
        <v>920</v>
      </c>
      <c r="J248" t="s">
        <v>921</v>
      </c>
      <c r="K248" t="s">
        <v>922</v>
      </c>
      <c r="L248" t="s">
        <v>923</v>
      </c>
      <c r="Q248">
        <v>1986</v>
      </c>
      <c r="R248" t="s">
        <v>924</v>
      </c>
      <c r="S248" t="s">
        <v>925</v>
      </c>
      <c r="U248" t="s">
        <v>69</v>
      </c>
      <c r="V248" s="74">
        <v>-1.4079999999999999</v>
      </c>
      <c r="W248" s="74">
        <v>29.2</v>
      </c>
      <c r="X248" s="74">
        <v>-1.4079999999999999</v>
      </c>
      <c r="Y248" s="74">
        <v>29.2</v>
      </c>
      <c r="Z248" s="74">
        <v>46.14</v>
      </c>
      <c r="AA248" s="74">
        <v>4.21</v>
      </c>
      <c r="AB248" s="74">
        <v>16.309999999999999</v>
      </c>
      <c r="AC248" s="74">
        <v>11.71</v>
      </c>
      <c r="AD248" s="74">
        <v>10.97</v>
      </c>
      <c r="AE248" s="74">
        <v>3.82</v>
      </c>
      <c r="AF248" s="74">
        <v>0.24</v>
      </c>
      <c r="AG248" s="74">
        <v>2.48</v>
      </c>
      <c r="AH248" s="74">
        <v>2.04</v>
      </c>
      <c r="AI248" s="74">
        <v>0.39</v>
      </c>
      <c r="AJ248" s="74">
        <v>0.03</v>
      </c>
      <c r="AK248" s="74">
        <v>0.14480000000000001</v>
      </c>
    </row>
    <row r="249" spans="1:37">
      <c r="A249">
        <v>2011</v>
      </c>
      <c r="B249" t="s">
        <v>2308</v>
      </c>
      <c r="C249" t="s">
        <v>2625</v>
      </c>
      <c r="D249" t="s">
        <v>2339</v>
      </c>
      <c r="F249" t="s">
        <v>2310</v>
      </c>
      <c r="I249" t="s">
        <v>920</v>
      </c>
      <c r="J249" t="s">
        <v>921</v>
      </c>
      <c r="K249" t="s">
        <v>922</v>
      </c>
      <c r="L249" t="s">
        <v>923</v>
      </c>
      <c r="Q249">
        <v>1986</v>
      </c>
      <c r="R249" t="s">
        <v>924</v>
      </c>
      <c r="S249" t="s">
        <v>925</v>
      </c>
      <c r="U249" t="s">
        <v>69</v>
      </c>
      <c r="V249" s="74">
        <v>-1.4079999999999999</v>
      </c>
      <c r="W249" s="74">
        <v>29.2</v>
      </c>
      <c r="X249" s="74">
        <v>-1.4079999999999999</v>
      </c>
      <c r="Y249" s="74">
        <v>29.2</v>
      </c>
      <c r="Z249" s="74">
        <v>46.17</v>
      </c>
      <c r="AA249" s="74">
        <v>4.2699999999999996</v>
      </c>
      <c r="AB249" s="74">
        <v>16.739999999999998</v>
      </c>
      <c r="AC249" s="74">
        <v>10.38</v>
      </c>
      <c r="AD249" s="74">
        <v>10.83</v>
      </c>
      <c r="AE249" s="74">
        <v>3.22</v>
      </c>
      <c r="AF249" s="74">
        <v>0.26</v>
      </c>
      <c r="AG249" s="74">
        <v>2.73</v>
      </c>
      <c r="AH249" s="74">
        <v>2.58</v>
      </c>
      <c r="AI249" s="74">
        <v>0.37</v>
      </c>
      <c r="AJ249" s="74">
        <v>1.43</v>
      </c>
      <c r="AK249" s="74">
        <v>0.1163</v>
      </c>
    </row>
    <row r="250" spans="1:37">
      <c r="A250">
        <v>2011</v>
      </c>
      <c r="B250" t="s">
        <v>2308</v>
      </c>
      <c r="C250" t="s">
        <v>2626</v>
      </c>
      <c r="D250" t="s">
        <v>2340</v>
      </c>
      <c r="F250" t="s">
        <v>2310</v>
      </c>
      <c r="I250" t="s">
        <v>920</v>
      </c>
      <c r="J250" t="s">
        <v>921</v>
      </c>
      <c r="K250" t="s">
        <v>922</v>
      </c>
      <c r="L250" t="s">
        <v>923</v>
      </c>
      <c r="Q250">
        <v>1986</v>
      </c>
      <c r="R250" t="s">
        <v>924</v>
      </c>
      <c r="S250" t="s">
        <v>925</v>
      </c>
      <c r="U250" t="s">
        <v>69</v>
      </c>
      <c r="V250" s="74">
        <v>-1.4079999999999999</v>
      </c>
      <c r="W250" s="74">
        <v>29.2</v>
      </c>
      <c r="X250" s="74">
        <v>-1.4079999999999999</v>
      </c>
      <c r="Y250" s="74">
        <v>29.2</v>
      </c>
      <c r="Z250" s="74">
        <v>46.31</v>
      </c>
      <c r="AA250" s="74">
        <v>3.62</v>
      </c>
      <c r="AB250" s="74">
        <v>16.18</v>
      </c>
      <c r="AC250" s="74">
        <v>10.199999999999999</v>
      </c>
      <c r="AD250" s="74">
        <v>11.7</v>
      </c>
      <c r="AE250" s="74">
        <v>4.2300000000000004</v>
      </c>
      <c r="AF250" s="74">
        <v>0.21</v>
      </c>
      <c r="AG250" s="74">
        <v>1.88</v>
      </c>
      <c r="AH250" s="74">
        <v>3.13</v>
      </c>
      <c r="AI250" s="74">
        <v>0.47</v>
      </c>
      <c r="AJ250" s="74">
        <v>0.89</v>
      </c>
      <c r="AK250" s="74">
        <v>4.0899999999999999E-2</v>
      </c>
    </row>
    <row r="251" spans="1:37">
      <c r="A251">
        <v>2011</v>
      </c>
      <c r="B251" t="s">
        <v>2308</v>
      </c>
      <c r="C251" t="s">
        <v>2627</v>
      </c>
      <c r="D251" t="s">
        <v>2341</v>
      </c>
      <c r="F251" t="s">
        <v>2310</v>
      </c>
      <c r="I251" t="s">
        <v>920</v>
      </c>
      <c r="J251" t="s">
        <v>921</v>
      </c>
      <c r="K251" t="s">
        <v>922</v>
      </c>
      <c r="L251" t="s">
        <v>923</v>
      </c>
      <c r="Q251">
        <v>1986</v>
      </c>
      <c r="R251" t="s">
        <v>924</v>
      </c>
      <c r="S251" t="s">
        <v>925</v>
      </c>
      <c r="U251" t="s">
        <v>69</v>
      </c>
      <c r="V251" s="74">
        <v>-1.4079999999999999</v>
      </c>
      <c r="W251" s="74">
        <v>29.2</v>
      </c>
      <c r="X251" s="74">
        <v>-1.4079999999999999</v>
      </c>
      <c r="Y251" s="74">
        <v>29.2</v>
      </c>
      <c r="Z251" s="74">
        <v>46.61</v>
      </c>
      <c r="AA251" s="74">
        <v>3.54</v>
      </c>
      <c r="AB251" s="74">
        <v>16.88</v>
      </c>
      <c r="AC251" s="74">
        <v>11.48</v>
      </c>
      <c r="AD251" s="74">
        <v>9.25</v>
      </c>
      <c r="AE251" s="74">
        <v>4.07</v>
      </c>
      <c r="AF251" s="74">
        <v>0.23</v>
      </c>
      <c r="AG251" s="74">
        <v>2.8</v>
      </c>
      <c r="AH251" s="74">
        <v>2.59</v>
      </c>
      <c r="AI251" s="74">
        <v>0.52</v>
      </c>
      <c r="AJ251" s="74">
        <v>1.05</v>
      </c>
      <c r="AK251" s="74">
        <v>3.4700000000000002E-2</v>
      </c>
    </row>
    <row r="252" spans="1:37">
      <c r="A252">
        <v>2011</v>
      </c>
      <c r="B252" t="s">
        <v>2308</v>
      </c>
      <c r="C252" t="s">
        <v>2628</v>
      </c>
      <c r="D252" t="s">
        <v>2342</v>
      </c>
      <c r="F252" t="s">
        <v>2310</v>
      </c>
      <c r="I252" t="s">
        <v>920</v>
      </c>
      <c r="J252" t="s">
        <v>921</v>
      </c>
      <c r="K252" t="s">
        <v>922</v>
      </c>
      <c r="L252" t="s">
        <v>923</v>
      </c>
      <c r="Q252">
        <v>1986</v>
      </c>
      <c r="R252" t="s">
        <v>924</v>
      </c>
      <c r="S252" t="s">
        <v>925</v>
      </c>
      <c r="U252" t="s">
        <v>69</v>
      </c>
      <c r="V252" s="74">
        <v>-1.4079999999999999</v>
      </c>
      <c r="W252" s="74">
        <v>29.2</v>
      </c>
      <c r="X252" s="74">
        <v>-1.4079999999999999</v>
      </c>
      <c r="Y252" s="74">
        <v>29.2</v>
      </c>
      <c r="Z252" s="74">
        <v>47.16</v>
      </c>
      <c r="AA252" s="74">
        <v>3.25</v>
      </c>
      <c r="AB252" s="74">
        <v>16.68</v>
      </c>
      <c r="AC252" s="74">
        <v>10.95</v>
      </c>
      <c r="AD252" s="74">
        <v>8.81</v>
      </c>
      <c r="AE252" s="74">
        <v>3.94</v>
      </c>
      <c r="AF252" s="74">
        <v>0.22</v>
      </c>
      <c r="AG252" s="74">
        <v>3.53</v>
      </c>
      <c r="AH252" s="74">
        <v>1.96</v>
      </c>
      <c r="AI252" s="74">
        <v>0.55000000000000004</v>
      </c>
      <c r="AJ252" s="74">
        <v>1.33</v>
      </c>
      <c r="AK252" s="74">
        <v>0.1726</v>
      </c>
    </row>
    <row r="253" spans="1:37">
      <c r="A253">
        <v>2009</v>
      </c>
      <c r="B253" t="s">
        <v>2343</v>
      </c>
      <c r="C253" t="s">
        <v>2629</v>
      </c>
      <c r="D253" t="s">
        <v>2344</v>
      </c>
      <c r="F253" t="s">
        <v>2345</v>
      </c>
      <c r="I253" t="s">
        <v>920</v>
      </c>
      <c r="J253" t="s">
        <v>921</v>
      </c>
      <c r="K253" t="s">
        <v>922</v>
      </c>
      <c r="L253" t="s">
        <v>2346</v>
      </c>
      <c r="O253">
        <v>25</v>
      </c>
      <c r="P253">
        <v>2</v>
      </c>
      <c r="Q253">
        <v>2005</v>
      </c>
      <c r="R253" t="s">
        <v>924</v>
      </c>
      <c r="S253" t="s">
        <v>925</v>
      </c>
      <c r="U253" t="s">
        <v>69</v>
      </c>
      <c r="V253" s="74">
        <v>-21.23</v>
      </c>
      <c r="W253" s="74">
        <v>55.6</v>
      </c>
      <c r="X253" s="74">
        <v>-21.23</v>
      </c>
      <c r="Y253" s="74">
        <v>55.6</v>
      </c>
      <c r="Z253" s="74">
        <v>46.5</v>
      </c>
      <c r="AA253" s="74">
        <v>4.09</v>
      </c>
      <c r="AB253" s="74">
        <v>14.66</v>
      </c>
      <c r="AC253" s="74">
        <v>12.58</v>
      </c>
      <c r="AD253" s="74">
        <v>13.95</v>
      </c>
      <c r="AE253" s="74">
        <v>5.28</v>
      </c>
      <c r="AF253" s="74">
        <v>0.18</v>
      </c>
      <c r="AG253" s="74">
        <v>0.96</v>
      </c>
      <c r="AH253" s="74">
        <v>2.4500000000000002</v>
      </c>
      <c r="AI253" s="74">
        <v>0.41</v>
      </c>
      <c r="AJ253" s="74">
        <v>0.94</v>
      </c>
      <c r="AK253" s="74">
        <v>7.0000000000000001E-3</v>
      </c>
    </row>
    <row r="254" spans="1:37">
      <c r="A254">
        <v>2009</v>
      </c>
      <c r="B254" t="s">
        <v>2343</v>
      </c>
      <c r="C254" t="s">
        <v>2630</v>
      </c>
      <c r="D254" t="s">
        <v>2347</v>
      </c>
      <c r="F254" t="s">
        <v>2345</v>
      </c>
      <c r="I254" t="s">
        <v>920</v>
      </c>
      <c r="J254" t="s">
        <v>921</v>
      </c>
      <c r="K254" t="s">
        <v>922</v>
      </c>
      <c r="L254" t="s">
        <v>2346</v>
      </c>
      <c r="O254">
        <v>25</v>
      </c>
      <c r="P254">
        <v>2</v>
      </c>
      <c r="Q254">
        <v>2005</v>
      </c>
      <c r="R254" t="s">
        <v>924</v>
      </c>
      <c r="S254" t="s">
        <v>925</v>
      </c>
      <c r="U254" t="s">
        <v>69</v>
      </c>
      <c r="V254" s="74">
        <v>-21.23</v>
      </c>
      <c r="W254" s="74">
        <v>55.6</v>
      </c>
      <c r="X254" s="74">
        <v>-21.23</v>
      </c>
      <c r="Y254" s="74">
        <v>55.6</v>
      </c>
      <c r="Z254" s="74">
        <v>47.66</v>
      </c>
      <c r="AA254" s="74">
        <v>3.3</v>
      </c>
      <c r="AB254" s="74">
        <v>14.27</v>
      </c>
      <c r="AC254" s="74">
        <v>12.76</v>
      </c>
      <c r="AD254" s="74">
        <v>11.92</v>
      </c>
      <c r="AE254" s="74">
        <v>5.53</v>
      </c>
      <c r="AF254" s="74">
        <v>0.2</v>
      </c>
      <c r="AG254" s="74">
        <v>0.77</v>
      </c>
      <c r="AH254" s="74">
        <v>2.7</v>
      </c>
      <c r="AI254" s="74">
        <v>0.39</v>
      </c>
      <c r="AJ254" s="74">
        <v>0.28999999999999998</v>
      </c>
      <c r="AK254" s="74">
        <v>3.0000000000000001E-3</v>
      </c>
    </row>
    <row r="255" spans="1:37">
      <c r="A255">
        <v>2009</v>
      </c>
      <c r="B255" t="s">
        <v>2343</v>
      </c>
      <c r="C255" t="s">
        <v>2631</v>
      </c>
      <c r="D255" t="s">
        <v>2348</v>
      </c>
      <c r="F255" t="s">
        <v>2345</v>
      </c>
      <c r="I255" t="s">
        <v>920</v>
      </c>
      <c r="J255" t="s">
        <v>921</v>
      </c>
      <c r="K255" t="s">
        <v>922</v>
      </c>
      <c r="L255" t="s">
        <v>2346</v>
      </c>
      <c r="O255">
        <v>25</v>
      </c>
      <c r="P255">
        <v>2</v>
      </c>
      <c r="Q255">
        <v>2005</v>
      </c>
      <c r="R255" t="s">
        <v>924</v>
      </c>
      <c r="S255" t="s">
        <v>925</v>
      </c>
      <c r="U255" t="s">
        <v>69</v>
      </c>
      <c r="V255" s="74">
        <v>-21.23</v>
      </c>
      <c r="W255" s="74">
        <v>55.6</v>
      </c>
      <c r="X255" s="74">
        <v>-21.23</v>
      </c>
      <c r="Y255" s="74">
        <v>55.6</v>
      </c>
      <c r="Z255" s="74">
        <v>47.77</v>
      </c>
      <c r="AA255" s="74">
        <v>3.61</v>
      </c>
      <c r="AB255" s="74">
        <v>13.83</v>
      </c>
      <c r="AC255" s="74">
        <v>12.18</v>
      </c>
      <c r="AD255" s="74">
        <v>13.22</v>
      </c>
      <c r="AE255" s="74">
        <v>5.16</v>
      </c>
      <c r="AF255" s="74">
        <v>0.17</v>
      </c>
      <c r="AG255" s="74">
        <v>0.57999999999999996</v>
      </c>
      <c r="AH255" s="74">
        <v>2.27</v>
      </c>
      <c r="AI255" s="74">
        <v>0.49</v>
      </c>
      <c r="AJ255" s="74">
        <v>0.41</v>
      </c>
      <c r="AK255" s="74">
        <v>8.0000000000000002E-3</v>
      </c>
    </row>
    <row r="256" spans="1:37">
      <c r="A256">
        <v>2009</v>
      </c>
      <c r="B256" t="s">
        <v>2343</v>
      </c>
      <c r="C256" t="s">
        <v>2632</v>
      </c>
      <c r="D256" t="s">
        <v>2349</v>
      </c>
      <c r="F256" t="s">
        <v>2345</v>
      </c>
      <c r="I256" t="s">
        <v>920</v>
      </c>
      <c r="J256" t="s">
        <v>921</v>
      </c>
      <c r="K256" t="s">
        <v>922</v>
      </c>
      <c r="L256" t="s">
        <v>2346</v>
      </c>
      <c r="O256">
        <v>25</v>
      </c>
      <c r="P256">
        <v>2</v>
      </c>
      <c r="Q256">
        <v>2005</v>
      </c>
      <c r="R256" t="s">
        <v>924</v>
      </c>
      <c r="S256" t="s">
        <v>925</v>
      </c>
      <c r="U256" t="s">
        <v>69</v>
      </c>
      <c r="V256" s="74">
        <v>-21.23</v>
      </c>
      <c r="W256" s="74">
        <v>55.6</v>
      </c>
      <c r="X256" s="74">
        <v>-21.23</v>
      </c>
      <c r="Y256" s="74">
        <v>55.6</v>
      </c>
      <c r="Z256" s="74">
        <v>47.84</v>
      </c>
      <c r="AA256" s="74">
        <v>2.76</v>
      </c>
      <c r="AB256" s="74">
        <v>13.5</v>
      </c>
      <c r="AC256" s="74">
        <v>13.12</v>
      </c>
      <c r="AD256" s="74">
        <v>10.88</v>
      </c>
      <c r="AE256" s="74">
        <v>7.47</v>
      </c>
      <c r="AF256" s="74">
        <v>0.21</v>
      </c>
      <c r="AG256" s="74">
        <v>0.73</v>
      </c>
      <c r="AH256" s="74">
        <v>2.62</v>
      </c>
      <c r="AI256" s="74">
        <v>0.37</v>
      </c>
      <c r="AJ256" s="74">
        <v>0.34</v>
      </c>
      <c r="AK256" s="74">
        <v>5.0000000000000001E-3</v>
      </c>
    </row>
    <row r="257" spans="1:37">
      <c r="A257">
        <v>2014</v>
      </c>
      <c r="B257" t="s">
        <v>2350</v>
      </c>
      <c r="C257" t="s">
        <v>2633</v>
      </c>
      <c r="D257" t="s">
        <v>2351</v>
      </c>
      <c r="F257" t="s">
        <v>2345</v>
      </c>
      <c r="G257">
        <v>590</v>
      </c>
      <c r="H257">
        <v>590</v>
      </c>
      <c r="I257" t="s">
        <v>920</v>
      </c>
      <c r="J257" t="s">
        <v>921</v>
      </c>
      <c r="K257" t="s">
        <v>922</v>
      </c>
      <c r="L257" t="s">
        <v>2352</v>
      </c>
      <c r="O257">
        <v>3</v>
      </c>
      <c r="P257">
        <v>4</v>
      </c>
      <c r="Q257">
        <v>2007</v>
      </c>
      <c r="R257" t="s">
        <v>924</v>
      </c>
      <c r="S257" t="s">
        <v>925</v>
      </c>
      <c r="U257" t="s">
        <v>69</v>
      </c>
      <c r="V257" s="74">
        <v>-21.2806</v>
      </c>
      <c r="W257" s="74">
        <v>55.774299999999997</v>
      </c>
      <c r="X257" s="74">
        <v>-21.2806</v>
      </c>
      <c r="Y257" s="74">
        <v>55.774299999999997</v>
      </c>
      <c r="Z257" s="74">
        <v>47.920290383186597</v>
      </c>
      <c r="AA257" s="74">
        <v>2.5247940584894502</v>
      </c>
      <c r="AB257" s="74">
        <v>12.8707905792915</v>
      </c>
      <c r="AC257" s="74">
        <v>12.810151509410399</v>
      </c>
      <c r="AD257" s="74">
        <v>10.2678099828622</v>
      </c>
      <c r="AE257" s="74">
        <v>10.3285719173524</v>
      </c>
      <c r="AF257" s="74">
        <v>0.16902287281196099</v>
      </c>
      <c r="AG257" s="74">
        <v>0.73034332401161595</v>
      </c>
      <c r="AH257" s="74">
        <v>2.0407111278544501</v>
      </c>
      <c r="AI257" s="74">
        <v>0.33751424472937303</v>
      </c>
      <c r="AJ257" s="74">
        <v>0.95055999999999996</v>
      </c>
      <c r="AK257" s="74">
        <v>1.1059124741092099E-2</v>
      </c>
    </row>
    <row r="258" spans="1:37">
      <c r="A258">
        <v>2014</v>
      </c>
      <c r="B258" t="s">
        <v>2350</v>
      </c>
      <c r="C258" t="s">
        <v>2634</v>
      </c>
      <c r="D258" t="s">
        <v>2353</v>
      </c>
      <c r="F258" t="s">
        <v>2345</v>
      </c>
      <c r="I258" t="s">
        <v>920</v>
      </c>
      <c r="J258" t="s">
        <v>921</v>
      </c>
      <c r="K258" t="s">
        <v>922</v>
      </c>
      <c r="L258" t="s">
        <v>2354</v>
      </c>
      <c r="O258">
        <v>25</v>
      </c>
      <c r="P258">
        <v>4</v>
      </c>
      <c r="Q258">
        <v>2007</v>
      </c>
      <c r="R258" t="s">
        <v>924</v>
      </c>
      <c r="S258" t="s">
        <v>925</v>
      </c>
      <c r="U258" t="s">
        <v>69</v>
      </c>
      <c r="V258" s="74">
        <v>-21.25</v>
      </c>
      <c r="W258" s="74">
        <v>55.75</v>
      </c>
      <c r="X258" s="74">
        <v>-21.25</v>
      </c>
      <c r="Y258" s="74">
        <v>55.75</v>
      </c>
      <c r="Z258" s="74">
        <v>48.003419550269498</v>
      </c>
      <c r="AA258" s="74">
        <v>2.7599407403301801</v>
      </c>
      <c r="AB258" s="74">
        <v>13.948489833907299</v>
      </c>
      <c r="AC258" s="74">
        <v>11.327874036519599</v>
      </c>
      <c r="AD258" s="74">
        <v>11.1366160504984</v>
      </c>
      <c r="AE258" s="74">
        <v>8.9131840572116605</v>
      </c>
      <c r="AF258" s="74">
        <v>0.16482593309684199</v>
      </c>
      <c r="AG258" s="74">
        <v>0.79695216209953101</v>
      </c>
      <c r="AH258" s="74">
        <v>2.59274460958741</v>
      </c>
      <c r="AI258" s="74">
        <v>0.355953026479638</v>
      </c>
      <c r="AJ258" s="74">
        <v>0.68035999999999996</v>
      </c>
      <c r="AK258" s="74">
        <v>1.13624095961941E-2</v>
      </c>
    </row>
    <row r="259" spans="1:37">
      <c r="A259">
        <v>2009</v>
      </c>
      <c r="B259" t="s">
        <v>2343</v>
      </c>
      <c r="C259" t="s">
        <v>2635</v>
      </c>
      <c r="D259" t="s">
        <v>2355</v>
      </c>
      <c r="F259" t="s">
        <v>2345</v>
      </c>
      <c r="I259" t="s">
        <v>920</v>
      </c>
      <c r="J259" t="s">
        <v>921</v>
      </c>
      <c r="K259" t="s">
        <v>922</v>
      </c>
      <c r="L259" t="s">
        <v>2346</v>
      </c>
      <c r="O259">
        <v>25</v>
      </c>
      <c r="P259">
        <v>2</v>
      </c>
      <c r="Q259">
        <v>2005</v>
      </c>
      <c r="R259" t="s">
        <v>924</v>
      </c>
      <c r="S259" t="s">
        <v>925</v>
      </c>
      <c r="U259" t="s">
        <v>69</v>
      </c>
      <c r="V259" s="74">
        <v>-21.23</v>
      </c>
      <c r="W259" s="74">
        <v>55.6</v>
      </c>
      <c r="X259" s="74">
        <v>-21.23</v>
      </c>
      <c r="Y259" s="74">
        <v>55.6</v>
      </c>
      <c r="Z259" s="74">
        <v>48.09</v>
      </c>
      <c r="AA259" s="74">
        <v>3.41</v>
      </c>
      <c r="AB259" s="74">
        <v>13.87</v>
      </c>
      <c r="AC259" s="74">
        <v>12.14</v>
      </c>
      <c r="AD259" s="74">
        <v>11.49</v>
      </c>
      <c r="AE259" s="74">
        <v>6.65</v>
      </c>
      <c r="AF259" s="74">
        <v>0.2</v>
      </c>
      <c r="AG259" s="74">
        <v>0.76</v>
      </c>
      <c r="AH259" s="74">
        <v>2.64</v>
      </c>
      <c r="AI259" s="74">
        <v>0.34</v>
      </c>
      <c r="AJ259" s="74">
        <v>0.81</v>
      </c>
      <c r="AK259" s="74">
        <v>1.7999999999999999E-2</v>
      </c>
    </row>
    <row r="260" spans="1:37">
      <c r="A260">
        <v>2009</v>
      </c>
      <c r="B260" t="s">
        <v>2343</v>
      </c>
      <c r="C260" t="s">
        <v>2636</v>
      </c>
      <c r="D260" t="s">
        <v>2356</v>
      </c>
      <c r="F260" t="s">
        <v>2345</v>
      </c>
      <c r="I260" t="s">
        <v>920</v>
      </c>
      <c r="J260" t="s">
        <v>921</v>
      </c>
      <c r="K260" t="s">
        <v>922</v>
      </c>
      <c r="L260" t="s">
        <v>2346</v>
      </c>
      <c r="O260">
        <v>25</v>
      </c>
      <c r="P260">
        <v>2</v>
      </c>
      <c r="Q260">
        <v>2005</v>
      </c>
      <c r="R260" t="s">
        <v>924</v>
      </c>
      <c r="S260" t="s">
        <v>925</v>
      </c>
      <c r="U260" t="s">
        <v>69</v>
      </c>
      <c r="V260" s="74">
        <v>-21.23</v>
      </c>
      <c r="W260" s="74">
        <v>55.6</v>
      </c>
      <c r="X260" s="74">
        <v>-21.23</v>
      </c>
      <c r="Y260" s="74">
        <v>55.6</v>
      </c>
      <c r="Z260" s="74">
        <v>48.22</v>
      </c>
      <c r="AA260" s="74">
        <v>2.73</v>
      </c>
      <c r="AB260" s="74">
        <v>14.38</v>
      </c>
      <c r="AC260" s="74">
        <v>11.49</v>
      </c>
      <c r="AD260" s="74">
        <v>11.83</v>
      </c>
      <c r="AE260" s="74">
        <v>6.45</v>
      </c>
      <c r="AF260" s="74">
        <v>0.19</v>
      </c>
      <c r="AG260" s="74">
        <v>0.76</v>
      </c>
      <c r="AH260" s="74">
        <v>2.54</v>
      </c>
      <c r="AI260" s="74">
        <v>0.34</v>
      </c>
      <c r="AJ260" s="74">
        <v>0.24</v>
      </c>
      <c r="AK260" s="74">
        <v>2E-3</v>
      </c>
    </row>
    <row r="261" spans="1:37">
      <c r="A261">
        <v>2014</v>
      </c>
      <c r="B261" t="s">
        <v>2350</v>
      </c>
      <c r="C261" t="s">
        <v>2637</v>
      </c>
      <c r="D261" t="s">
        <v>2353</v>
      </c>
      <c r="F261" t="s">
        <v>2345</v>
      </c>
      <c r="I261" t="s">
        <v>920</v>
      </c>
      <c r="J261" t="s">
        <v>921</v>
      </c>
      <c r="K261" t="s">
        <v>922</v>
      </c>
      <c r="L261" t="s">
        <v>2354</v>
      </c>
      <c r="O261">
        <v>25</v>
      </c>
      <c r="P261">
        <v>4</v>
      </c>
      <c r="Q261">
        <v>2007</v>
      </c>
      <c r="R261" t="s">
        <v>924</v>
      </c>
      <c r="S261" t="s">
        <v>925</v>
      </c>
      <c r="U261" t="s">
        <v>69</v>
      </c>
      <c r="V261" s="74">
        <v>-21.25</v>
      </c>
      <c r="W261" s="74">
        <v>55.75</v>
      </c>
      <c r="X261" s="74">
        <v>-21.25</v>
      </c>
      <c r="Y261" s="74">
        <v>55.75</v>
      </c>
      <c r="Z261" s="74">
        <v>48.334789771725198</v>
      </c>
      <c r="AA261" s="74">
        <v>2.72626525655763</v>
      </c>
      <c r="AB261" s="74">
        <v>14.217326683796101</v>
      </c>
      <c r="AC261" s="74">
        <v>11.102193336436001</v>
      </c>
      <c r="AD261" s="74">
        <v>11.225583986445001</v>
      </c>
      <c r="AE261" s="74">
        <v>8.6708863726364793</v>
      </c>
      <c r="AF261" s="74">
        <v>0.24976282690431101</v>
      </c>
      <c r="AG261" s="74">
        <v>0.62898693734566802</v>
      </c>
      <c r="AH261" s="74">
        <v>2.53118102677151</v>
      </c>
      <c r="AI261" s="74">
        <v>0.313023801382042</v>
      </c>
      <c r="AJ261" s="74">
        <v>0.79098999999999997</v>
      </c>
      <c r="AK261" s="74">
        <v>1.3332624079400999E-2</v>
      </c>
    </row>
    <row r="262" spans="1:37">
      <c r="A262">
        <v>2014</v>
      </c>
      <c r="B262" t="s">
        <v>2350</v>
      </c>
      <c r="C262" t="s">
        <v>2638</v>
      </c>
      <c r="D262" t="s">
        <v>2351</v>
      </c>
      <c r="F262" t="s">
        <v>2345</v>
      </c>
      <c r="G262">
        <v>590</v>
      </c>
      <c r="H262">
        <v>590</v>
      </c>
      <c r="I262" t="s">
        <v>920</v>
      </c>
      <c r="J262" t="s">
        <v>921</v>
      </c>
      <c r="K262" t="s">
        <v>922</v>
      </c>
      <c r="L262" t="s">
        <v>2352</v>
      </c>
      <c r="O262">
        <v>3</v>
      </c>
      <c r="P262">
        <v>4</v>
      </c>
      <c r="Q262">
        <v>2007</v>
      </c>
      <c r="R262" t="s">
        <v>924</v>
      </c>
      <c r="S262" t="s">
        <v>925</v>
      </c>
      <c r="U262" t="s">
        <v>69</v>
      </c>
      <c r="V262" s="74">
        <v>-21.2806</v>
      </c>
      <c r="W262" s="74">
        <v>55.774299999999997</v>
      </c>
      <c r="X262" s="74">
        <v>-21.2806</v>
      </c>
      <c r="Y262" s="74">
        <v>55.774299999999997</v>
      </c>
      <c r="Z262" s="74">
        <v>48.357761205165303</v>
      </c>
      <c r="AA262" s="74">
        <v>2.5516495095116101</v>
      </c>
      <c r="AB262" s="74">
        <v>13.5917428225493</v>
      </c>
      <c r="AC262" s="74">
        <v>11.8682563817136</v>
      </c>
      <c r="AD262" s="74">
        <v>10.549961242601199</v>
      </c>
      <c r="AE262" s="74">
        <v>9.3567020187502692</v>
      </c>
      <c r="AF262" s="74">
        <v>0.19494010544236401</v>
      </c>
      <c r="AG262" s="74">
        <v>0.73203588126589902</v>
      </c>
      <c r="AH262" s="74">
        <v>2.47783347392821</v>
      </c>
      <c r="AI262" s="74">
        <v>0.31911735907232103</v>
      </c>
      <c r="AJ262" s="74">
        <v>1.09388</v>
      </c>
      <c r="AK262" s="74">
        <v>1.0089848866131399E-2</v>
      </c>
    </row>
    <row r="263" spans="1:37">
      <c r="A263">
        <v>2014</v>
      </c>
      <c r="B263" t="s">
        <v>2350</v>
      </c>
      <c r="C263" t="s">
        <v>2639</v>
      </c>
      <c r="D263" t="s">
        <v>2351</v>
      </c>
      <c r="F263" t="s">
        <v>2345</v>
      </c>
      <c r="G263">
        <v>590</v>
      </c>
      <c r="H263">
        <v>590</v>
      </c>
      <c r="I263" t="s">
        <v>920</v>
      </c>
      <c r="J263" t="s">
        <v>921</v>
      </c>
      <c r="K263" t="s">
        <v>922</v>
      </c>
      <c r="L263" t="s">
        <v>2352</v>
      </c>
      <c r="O263">
        <v>3</v>
      </c>
      <c r="P263">
        <v>4</v>
      </c>
      <c r="Q263">
        <v>2007</v>
      </c>
      <c r="R263" t="s">
        <v>924</v>
      </c>
      <c r="S263" t="s">
        <v>925</v>
      </c>
      <c r="U263" t="s">
        <v>69</v>
      </c>
      <c r="V263" s="74">
        <v>-21.2806</v>
      </c>
      <c r="W263" s="74">
        <v>55.774299999999997</v>
      </c>
      <c r="X263" s="74">
        <v>-21.2806</v>
      </c>
      <c r="Y263" s="74">
        <v>55.774299999999997</v>
      </c>
      <c r="Z263" s="74">
        <v>48.454586607566299</v>
      </c>
      <c r="AA263" s="74">
        <v>2.7745862432651198</v>
      </c>
      <c r="AB263" s="74">
        <v>13.5203196873262</v>
      </c>
      <c r="AC263" s="74">
        <v>12.6041471251107</v>
      </c>
      <c r="AD263" s="74">
        <v>11.817974338664399</v>
      </c>
      <c r="AE263" s="74">
        <v>7.1249481326620199</v>
      </c>
      <c r="AF263" s="74">
        <v>0.18522395492189</v>
      </c>
      <c r="AG263" s="74">
        <v>0.57728132617322303</v>
      </c>
      <c r="AH263" s="74">
        <v>2.5903913103150198</v>
      </c>
      <c r="AI263" s="74">
        <v>0.35054127399514101</v>
      </c>
      <c r="AJ263" s="74">
        <v>0.86829999999999996</v>
      </c>
      <c r="AK263" s="74">
        <v>1.04193406651612E-2</v>
      </c>
    </row>
    <row r="264" spans="1:37">
      <c r="A264">
        <v>2014</v>
      </c>
      <c r="B264" t="s">
        <v>2350</v>
      </c>
      <c r="C264" t="s">
        <v>2640</v>
      </c>
      <c r="D264" t="s">
        <v>2351</v>
      </c>
      <c r="F264" t="s">
        <v>2345</v>
      </c>
      <c r="G264">
        <v>590</v>
      </c>
      <c r="H264">
        <v>590</v>
      </c>
      <c r="I264" t="s">
        <v>920</v>
      </c>
      <c r="J264" t="s">
        <v>921</v>
      </c>
      <c r="K264" t="s">
        <v>922</v>
      </c>
      <c r="L264" t="s">
        <v>2352</v>
      </c>
      <c r="O264">
        <v>3</v>
      </c>
      <c r="P264">
        <v>4</v>
      </c>
      <c r="Q264">
        <v>2007</v>
      </c>
      <c r="R264" t="s">
        <v>924</v>
      </c>
      <c r="S264" t="s">
        <v>925</v>
      </c>
      <c r="U264" t="s">
        <v>69</v>
      </c>
      <c r="V264" s="74">
        <v>-21.2806</v>
      </c>
      <c r="W264" s="74">
        <v>55.774299999999997</v>
      </c>
      <c r="X264" s="74">
        <v>-21.2806</v>
      </c>
      <c r="Y264" s="74">
        <v>55.774299999999997</v>
      </c>
      <c r="Z264" s="74">
        <v>48.555251002326301</v>
      </c>
      <c r="AA264" s="74">
        <v>2.5588230702571901</v>
      </c>
      <c r="AB264" s="74">
        <v>14.1714933024072</v>
      </c>
      <c r="AC264" s="74">
        <v>11.605363309835299</v>
      </c>
      <c r="AD264" s="74">
        <v>10.8826397829092</v>
      </c>
      <c r="AE264" s="74">
        <v>8.2361164108564004</v>
      </c>
      <c r="AF264" s="74">
        <v>0.162500409830904</v>
      </c>
      <c r="AG264" s="74">
        <v>0.85112132767476401</v>
      </c>
      <c r="AH264" s="74">
        <v>2.6094436973258901</v>
      </c>
      <c r="AI264" s="74">
        <v>0.36724768657686602</v>
      </c>
      <c r="AJ264" s="74">
        <v>0.95842499999999997</v>
      </c>
      <c r="AK264" s="74">
        <v>1.0432240344091299E-2</v>
      </c>
    </row>
    <row r="265" spans="1:37">
      <c r="A265">
        <v>2014</v>
      </c>
      <c r="B265" t="s">
        <v>2350</v>
      </c>
      <c r="C265" t="s">
        <v>2641</v>
      </c>
      <c r="D265" t="s">
        <v>2351</v>
      </c>
      <c r="F265" t="s">
        <v>2345</v>
      </c>
      <c r="G265">
        <v>590</v>
      </c>
      <c r="H265">
        <v>590</v>
      </c>
      <c r="I265" t="s">
        <v>920</v>
      </c>
      <c r="J265" t="s">
        <v>921</v>
      </c>
      <c r="K265" t="s">
        <v>922</v>
      </c>
      <c r="L265" t="s">
        <v>2352</v>
      </c>
      <c r="O265">
        <v>3</v>
      </c>
      <c r="P265">
        <v>4</v>
      </c>
      <c r="Q265">
        <v>2007</v>
      </c>
      <c r="R265" t="s">
        <v>924</v>
      </c>
      <c r="S265" t="s">
        <v>925</v>
      </c>
      <c r="U265" t="s">
        <v>69</v>
      </c>
      <c r="V265" s="74">
        <v>-21.2806</v>
      </c>
      <c r="W265" s="74">
        <v>55.774299999999997</v>
      </c>
      <c r="X265" s="74">
        <v>-21.2806</v>
      </c>
      <c r="Y265" s="74">
        <v>55.774299999999997</v>
      </c>
      <c r="Z265" s="74">
        <v>48.575833464082599</v>
      </c>
      <c r="AA265" s="74">
        <v>2.8155418621525601</v>
      </c>
      <c r="AB265" s="74">
        <v>13.366753996182201</v>
      </c>
      <c r="AC265" s="74">
        <v>11.9228060848582</v>
      </c>
      <c r="AD265" s="74">
        <v>10.2551275008272</v>
      </c>
      <c r="AE265" s="74">
        <v>9.4280308215519302</v>
      </c>
      <c r="AF265" s="74">
        <v>0.15302884127414701</v>
      </c>
      <c r="AG265" s="74">
        <v>0.77002718579720497</v>
      </c>
      <c r="AH265" s="74">
        <v>2.34815103604133</v>
      </c>
      <c r="AI265" s="74">
        <v>0.36469920723257698</v>
      </c>
      <c r="AJ265" s="74">
        <v>0.71139600000000003</v>
      </c>
      <c r="AK265" s="74">
        <v>9.4097657932326294E-3</v>
      </c>
    </row>
    <row r="266" spans="1:37">
      <c r="A266">
        <v>2009</v>
      </c>
      <c r="B266" t="s">
        <v>2343</v>
      </c>
      <c r="C266" t="s">
        <v>2642</v>
      </c>
      <c r="D266" t="s">
        <v>2357</v>
      </c>
      <c r="F266" t="s">
        <v>2345</v>
      </c>
      <c r="I266" t="s">
        <v>920</v>
      </c>
      <c r="J266" t="s">
        <v>921</v>
      </c>
      <c r="K266" t="s">
        <v>922</v>
      </c>
      <c r="L266" t="s">
        <v>2346</v>
      </c>
      <c r="O266">
        <v>25</v>
      </c>
      <c r="P266">
        <v>2</v>
      </c>
      <c r="Q266">
        <v>2005</v>
      </c>
      <c r="R266" t="s">
        <v>924</v>
      </c>
      <c r="S266" t="s">
        <v>925</v>
      </c>
      <c r="U266" t="s">
        <v>69</v>
      </c>
      <c r="V266" s="74">
        <v>-21.23</v>
      </c>
      <c r="W266" s="74">
        <v>55.6</v>
      </c>
      <c r="X266" s="74">
        <v>-21.23</v>
      </c>
      <c r="Y266" s="74">
        <v>55.6</v>
      </c>
      <c r="Z266" s="74">
        <v>48.6</v>
      </c>
      <c r="AA266" s="74">
        <v>2.81</v>
      </c>
      <c r="AB266" s="74">
        <v>14.09</v>
      </c>
      <c r="AC266" s="74">
        <v>11.67</v>
      </c>
      <c r="AD266" s="74">
        <v>11.47</v>
      </c>
      <c r="AE266" s="74">
        <v>5.95</v>
      </c>
      <c r="AF266" s="74">
        <v>0.25</v>
      </c>
      <c r="AG266" s="74">
        <v>1.1299999999999999</v>
      </c>
      <c r="AH266" s="74">
        <v>2.76</v>
      </c>
      <c r="AI266" s="74">
        <v>0.47</v>
      </c>
      <c r="AJ266" s="74">
        <v>0.28999999999999998</v>
      </c>
      <c r="AK266" s="74">
        <v>8.0000000000000002E-3</v>
      </c>
    </row>
    <row r="267" spans="1:37">
      <c r="A267">
        <v>2009</v>
      </c>
      <c r="B267" t="s">
        <v>2343</v>
      </c>
      <c r="C267" t="s">
        <v>2643</v>
      </c>
      <c r="D267" t="s">
        <v>2358</v>
      </c>
      <c r="F267" t="s">
        <v>2345</v>
      </c>
      <c r="I267" t="s">
        <v>920</v>
      </c>
      <c r="J267" t="s">
        <v>921</v>
      </c>
      <c r="K267" t="s">
        <v>922</v>
      </c>
      <c r="L267" t="s">
        <v>2346</v>
      </c>
      <c r="O267">
        <v>25</v>
      </c>
      <c r="P267">
        <v>2</v>
      </c>
      <c r="Q267">
        <v>2005</v>
      </c>
      <c r="R267" t="s">
        <v>924</v>
      </c>
      <c r="S267" t="s">
        <v>925</v>
      </c>
      <c r="U267" t="s">
        <v>69</v>
      </c>
      <c r="V267" s="74">
        <v>-21.23</v>
      </c>
      <c r="W267" s="74">
        <v>55.6</v>
      </c>
      <c r="X267" s="74">
        <v>-21.23</v>
      </c>
      <c r="Y267" s="74">
        <v>55.6</v>
      </c>
      <c r="Z267" s="74">
        <v>48.71</v>
      </c>
      <c r="AA267" s="74">
        <v>3.03</v>
      </c>
      <c r="AB267" s="74">
        <v>14.39</v>
      </c>
      <c r="AC267" s="74">
        <v>12.13</v>
      </c>
      <c r="AD267" s="74">
        <v>13.81</v>
      </c>
      <c r="AE267" s="74">
        <v>6</v>
      </c>
      <c r="AF267" s="74">
        <v>0.22</v>
      </c>
      <c r="AG267" s="74">
        <v>0.79</v>
      </c>
      <c r="AH267" s="74">
        <v>2.58</v>
      </c>
      <c r="AI267" s="74">
        <v>0.38</v>
      </c>
      <c r="AJ267" s="74">
        <v>0.52</v>
      </c>
      <c r="AK267" s="74">
        <v>0.01</v>
      </c>
    </row>
    <row r="268" spans="1:37">
      <c r="A268">
        <v>2014</v>
      </c>
      <c r="B268" t="s">
        <v>2350</v>
      </c>
      <c r="C268" t="s">
        <v>2644</v>
      </c>
      <c r="D268" t="s">
        <v>2353</v>
      </c>
      <c r="F268" t="s">
        <v>2345</v>
      </c>
      <c r="I268" t="s">
        <v>920</v>
      </c>
      <c r="J268" t="s">
        <v>921</v>
      </c>
      <c r="K268" t="s">
        <v>922</v>
      </c>
      <c r="L268" t="s">
        <v>2354</v>
      </c>
      <c r="O268">
        <v>25</v>
      </c>
      <c r="P268">
        <v>4</v>
      </c>
      <c r="Q268">
        <v>2007</v>
      </c>
      <c r="R268" t="s">
        <v>924</v>
      </c>
      <c r="S268" t="s">
        <v>925</v>
      </c>
      <c r="U268" t="s">
        <v>69</v>
      </c>
      <c r="V268" s="74">
        <v>-21.25</v>
      </c>
      <c r="W268" s="74">
        <v>55.75</v>
      </c>
      <c r="X268" s="74">
        <v>-21.25</v>
      </c>
      <c r="Y268" s="74">
        <v>55.75</v>
      </c>
      <c r="Z268" s="74">
        <v>48.7115016187214</v>
      </c>
      <c r="AA268" s="74">
        <v>2.7410237728497502</v>
      </c>
      <c r="AB268" s="74">
        <v>14.1681159538981</v>
      </c>
      <c r="AC268" s="74">
        <v>11.071793959341401</v>
      </c>
      <c r="AD268" s="74">
        <v>10.9291214096378</v>
      </c>
      <c r="AE268" s="74">
        <v>8.5555486925027804</v>
      </c>
      <c r="AF268" s="74">
        <v>0.14537166951117</v>
      </c>
      <c r="AG268" s="74">
        <v>0.78552537102011</v>
      </c>
      <c r="AH268" s="74">
        <v>2.4455958001871401</v>
      </c>
      <c r="AI268" s="74">
        <v>0.44640175233027901</v>
      </c>
      <c r="AJ268" s="74">
        <v>0.79757999999999996</v>
      </c>
      <c r="AK268" s="74">
        <v>7.4957787326331198E-3</v>
      </c>
    </row>
    <row r="269" spans="1:37">
      <c r="A269">
        <v>2009</v>
      </c>
      <c r="B269" t="s">
        <v>2343</v>
      </c>
      <c r="C269" t="s">
        <v>2645</v>
      </c>
      <c r="D269" t="s">
        <v>2359</v>
      </c>
      <c r="F269" t="s">
        <v>2345</v>
      </c>
      <c r="I269" t="s">
        <v>920</v>
      </c>
      <c r="J269" t="s">
        <v>921</v>
      </c>
      <c r="K269" t="s">
        <v>922</v>
      </c>
      <c r="L269" t="s">
        <v>2346</v>
      </c>
      <c r="O269">
        <v>25</v>
      </c>
      <c r="P269">
        <v>2</v>
      </c>
      <c r="Q269">
        <v>2005</v>
      </c>
      <c r="R269" t="s">
        <v>924</v>
      </c>
      <c r="S269" t="s">
        <v>925</v>
      </c>
      <c r="U269" t="s">
        <v>69</v>
      </c>
      <c r="V269" s="74">
        <v>-21.23</v>
      </c>
      <c r="W269" s="74">
        <v>55.6</v>
      </c>
      <c r="X269" s="74">
        <v>-21.23</v>
      </c>
      <c r="Y269" s="74">
        <v>55.6</v>
      </c>
      <c r="Z269" s="74">
        <v>48.73</v>
      </c>
      <c r="AA269" s="74">
        <v>2.5</v>
      </c>
      <c r="AB269" s="74">
        <v>13.39</v>
      </c>
      <c r="AC269" s="74">
        <v>12.37</v>
      </c>
      <c r="AD269" s="74">
        <v>11.76</v>
      </c>
      <c r="AE269" s="74">
        <v>6.85</v>
      </c>
      <c r="AF269" s="74">
        <v>0.18</v>
      </c>
      <c r="AG269" s="74">
        <v>0.75</v>
      </c>
      <c r="AH269" s="74">
        <v>2.68</v>
      </c>
      <c r="AI269" s="74">
        <v>0.39</v>
      </c>
      <c r="AJ269" s="74">
        <v>0.2</v>
      </c>
      <c r="AK269" s="74">
        <v>4.0000000000000001E-3</v>
      </c>
    </row>
    <row r="270" spans="1:37">
      <c r="A270">
        <v>2009</v>
      </c>
      <c r="B270" t="s">
        <v>2343</v>
      </c>
      <c r="C270" t="s">
        <v>2646</v>
      </c>
      <c r="D270" t="s">
        <v>2360</v>
      </c>
      <c r="F270" t="s">
        <v>2345</v>
      </c>
      <c r="I270" t="s">
        <v>920</v>
      </c>
      <c r="J270" t="s">
        <v>921</v>
      </c>
      <c r="K270" t="s">
        <v>922</v>
      </c>
      <c r="L270" t="s">
        <v>2346</v>
      </c>
      <c r="O270">
        <v>25</v>
      </c>
      <c r="P270">
        <v>2</v>
      </c>
      <c r="Q270">
        <v>2005</v>
      </c>
      <c r="R270" t="s">
        <v>924</v>
      </c>
      <c r="S270" t="s">
        <v>925</v>
      </c>
      <c r="U270" t="s">
        <v>69</v>
      </c>
      <c r="V270" s="74">
        <v>-21.23</v>
      </c>
      <c r="W270" s="74">
        <v>55.6</v>
      </c>
      <c r="X270" s="74">
        <v>-21.23</v>
      </c>
      <c r="Y270" s="74">
        <v>55.6</v>
      </c>
      <c r="Z270" s="74">
        <v>48.87</v>
      </c>
      <c r="AA270" s="74">
        <v>2.81</v>
      </c>
      <c r="AB270" s="74">
        <v>14.22</v>
      </c>
      <c r="AC270" s="74">
        <v>11.75</v>
      </c>
      <c r="AD270" s="74">
        <v>12.12</v>
      </c>
      <c r="AE270" s="74">
        <v>5.91</v>
      </c>
      <c r="AF270" s="74">
        <v>0.2</v>
      </c>
      <c r="AG270" s="74">
        <v>0.71</v>
      </c>
      <c r="AH270" s="74">
        <v>2.5099999999999998</v>
      </c>
      <c r="AI270" s="74">
        <v>0.31</v>
      </c>
      <c r="AJ270" s="74">
        <v>0.34</v>
      </c>
      <c r="AK270" s="74">
        <v>4.0000000000000001E-3</v>
      </c>
    </row>
    <row r="271" spans="1:37">
      <c r="A271">
        <v>2014</v>
      </c>
      <c r="B271" t="s">
        <v>2350</v>
      </c>
      <c r="C271" t="s">
        <v>2647</v>
      </c>
      <c r="D271" t="s">
        <v>2351</v>
      </c>
      <c r="F271" t="s">
        <v>2345</v>
      </c>
      <c r="G271">
        <v>590</v>
      </c>
      <c r="H271">
        <v>590</v>
      </c>
      <c r="I271" t="s">
        <v>920</v>
      </c>
      <c r="J271" t="s">
        <v>921</v>
      </c>
      <c r="K271" t="s">
        <v>922</v>
      </c>
      <c r="L271" t="s">
        <v>2352</v>
      </c>
      <c r="O271">
        <v>3</v>
      </c>
      <c r="P271">
        <v>4</v>
      </c>
      <c r="Q271">
        <v>2007</v>
      </c>
      <c r="R271" t="s">
        <v>924</v>
      </c>
      <c r="S271" t="s">
        <v>925</v>
      </c>
      <c r="U271" t="s">
        <v>69</v>
      </c>
      <c r="V271" s="74">
        <v>-21.2806</v>
      </c>
      <c r="W271" s="74">
        <v>55.774299999999997</v>
      </c>
      <c r="X271" s="74">
        <v>-21.2806</v>
      </c>
      <c r="Y271" s="74">
        <v>55.774299999999997</v>
      </c>
      <c r="Z271" s="74">
        <v>48.912237661382598</v>
      </c>
      <c r="AA271" s="74">
        <v>2.69866635602625</v>
      </c>
      <c r="AB271" s="74">
        <v>13.3418013027045</v>
      </c>
      <c r="AC271" s="74">
        <v>11.160631221193</v>
      </c>
      <c r="AD271" s="74">
        <v>10.229241542875</v>
      </c>
      <c r="AE271" s="74">
        <v>9.9339889571769593</v>
      </c>
      <c r="AF271" s="74">
        <v>0.21200710403415499</v>
      </c>
      <c r="AG271" s="74">
        <v>0.74097694630311595</v>
      </c>
      <c r="AH271" s="74">
        <v>2.39378030041363</v>
      </c>
      <c r="AI271" s="74">
        <v>0.37666860789079298</v>
      </c>
      <c r="AJ271" s="74">
        <v>0.89280000000000004</v>
      </c>
      <c r="AK271" s="74">
        <v>9.8577546428998096E-3</v>
      </c>
    </row>
    <row r="272" spans="1:37">
      <c r="A272">
        <v>2014</v>
      </c>
      <c r="B272" t="s">
        <v>2350</v>
      </c>
      <c r="C272" t="s">
        <v>2648</v>
      </c>
      <c r="D272" t="s">
        <v>2353</v>
      </c>
      <c r="F272" t="s">
        <v>2345</v>
      </c>
      <c r="I272" t="s">
        <v>920</v>
      </c>
      <c r="J272" t="s">
        <v>921</v>
      </c>
      <c r="K272" t="s">
        <v>922</v>
      </c>
      <c r="L272" t="s">
        <v>2354</v>
      </c>
      <c r="O272">
        <v>25</v>
      </c>
      <c r="P272">
        <v>4</v>
      </c>
      <c r="Q272">
        <v>2007</v>
      </c>
      <c r="R272" t="s">
        <v>924</v>
      </c>
      <c r="S272" t="s">
        <v>925</v>
      </c>
      <c r="U272" t="s">
        <v>69</v>
      </c>
      <c r="V272" s="74">
        <v>-21.25</v>
      </c>
      <c r="W272" s="74">
        <v>55.75</v>
      </c>
      <c r="X272" s="74">
        <v>-21.25</v>
      </c>
      <c r="Y272" s="74">
        <v>55.75</v>
      </c>
      <c r="Z272" s="74">
        <v>48.913272782001997</v>
      </c>
      <c r="AA272" s="74">
        <v>2.7507550164416799</v>
      </c>
      <c r="AB272" s="74">
        <v>14.2532047087275</v>
      </c>
      <c r="AC272" s="74">
        <v>10.8229734030964</v>
      </c>
      <c r="AD272" s="74">
        <v>10.5647061952674</v>
      </c>
      <c r="AE272" s="74">
        <v>8.6468264189894608</v>
      </c>
      <c r="AF272" s="74">
        <v>0.14057135763864201</v>
      </c>
      <c r="AG272" s="74">
        <v>0.80976080310738996</v>
      </c>
      <c r="AH272" s="74">
        <v>2.71914273283689</v>
      </c>
      <c r="AI272" s="74">
        <v>0.37878658189265402</v>
      </c>
      <c r="AJ272" s="74">
        <v>0.74734</v>
      </c>
      <c r="AK272" s="74">
        <v>7.9408157685918399E-3</v>
      </c>
    </row>
    <row r="273" spans="1:37">
      <c r="A273">
        <v>2014</v>
      </c>
      <c r="B273" t="s">
        <v>2350</v>
      </c>
      <c r="C273" t="s">
        <v>2649</v>
      </c>
      <c r="D273" t="s">
        <v>2353</v>
      </c>
      <c r="F273" t="s">
        <v>2345</v>
      </c>
      <c r="I273" t="s">
        <v>920</v>
      </c>
      <c r="J273" t="s">
        <v>921</v>
      </c>
      <c r="K273" t="s">
        <v>922</v>
      </c>
      <c r="L273" t="s">
        <v>2354</v>
      </c>
      <c r="O273">
        <v>25</v>
      </c>
      <c r="P273">
        <v>4</v>
      </c>
      <c r="Q273">
        <v>2007</v>
      </c>
      <c r="R273" t="s">
        <v>924</v>
      </c>
      <c r="S273" t="s">
        <v>925</v>
      </c>
      <c r="U273" t="s">
        <v>69</v>
      </c>
      <c r="V273" s="74">
        <v>-21.25</v>
      </c>
      <c r="W273" s="74">
        <v>55.75</v>
      </c>
      <c r="X273" s="74">
        <v>-21.25</v>
      </c>
      <c r="Y273" s="74">
        <v>55.75</v>
      </c>
      <c r="Z273" s="74">
        <v>48.917846668204</v>
      </c>
      <c r="AA273" s="74">
        <v>2.5566280413336102</v>
      </c>
      <c r="AB273" s="74">
        <v>14.27810605354</v>
      </c>
      <c r="AC273" s="74">
        <v>10.7820137367627</v>
      </c>
      <c r="AD273" s="74">
        <v>11.225697611564399</v>
      </c>
      <c r="AE273" s="74">
        <v>8.6327925201279196</v>
      </c>
      <c r="AF273" s="74">
        <v>0.15002388043152201</v>
      </c>
      <c r="AG273" s="74">
        <v>0.65300643356785604</v>
      </c>
      <c r="AH273" s="74">
        <v>2.4517155963009398</v>
      </c>
      <c r="AI273" s="74">
        <v>0.352169458167087</v>
      </c>
      <c r="AJ273" s="74">
        <v>0.81867000000000001</v>
      </c>
      <c r="AK273" s="74">
        <v>7.4286759214405099E-3</v>
      </c>
    </row>
    <row r="274" spans="1:37">
      <c r="A274">
        <v>2014</v>
      </c>
      <c r="B274" t="s">
        <v>2350</v>
      </c>
      <c r="C274" t="s">
        <v>2650</v>
      </c>
      <c r="D274" t="s">
        <v>2353</v>
      </c>
      <c r="F274" t="s">
        <v>2345</v>
      </c>
      <c r="I274" t="s">
        <v>920</v>
      </c>
      <c r="J274" t="s">
        <v>921</v>
      </c>
      <c r="K274" t="s">
        <v>922</v>
      </c>
      <c r="L274" t="s">
        <v>2354</v>
      </c>
      <c r="O274">
        <v>25</v>
      </c>
      <c r="P274">
        <v>4</v>
      </c>
      <c r="Q274">
        <v>2007</v>
      </c>
      <c r="R274" t="s">
        <v>924</v>
      </c>
      <c r="S274" t="s">
        <v>925</v>
      </c>
      <c r="U274" t="s">
        <v>69</v>
      </c>
      <c r="V274" s="74">
        <v>-21.25</v>
      </c>
      <c r="W274" s="74">
        <v>55.75</v>
      </c>
      <c r="X274" s="74">
        <v>-21.25</v>
      </c>
      <c r="Y274" s="74">
        <v>55.75</v>
      </c>
      <c r="Z274" s="74">
        <v>48.924406254518601</v>
      </c>
      <c r="AA274" s="74">
        <v>2.7668126066943999</v>
      </c>
      <c r="AB274" s="74">
        <v>13.9597116882154</v>
      </c>
      <c r="AC274" s="74">
        <v>10.773706161771401</v>
      </c>
      <c r="AD274" s="74">
        <v>10.911599509805599</v>
      </c>
      <c r="AE274" s="74">
        <v>8.6327533793283795</v>
      </c>
      <c r="AF274" s="74">
        <v>0.194331909098901</v>
      </c>
      <c r="AG274" s="74">
        <v>0.74178065657722103</v>
      </c>
      <c r="AH274" s="74">
        <v>2.67957296311535</v>
      </c>
      <c r="AI274" s="74">
        <v>0.41532487087470499</v>
      </c>
      <c r="AJ274" s="74">
        <v>0.67023999999999995</v>
      </c>
      <c r="AK274" s="74">
        <v>2.0376070906057499E-2</v>
      </c>
    </row>
    <row r="275" spans="1:37">
      <c r="A275">
        <v>2014</v>
      </c>
      <c r="B275" t="s">
        <v>2350</v>
      </c>
      <c r="C275" t="s">
        <v>2651</v>
      </c>
      <c r="D275" t="s">
        <v>2353</v>
      </c>
      <c r="F275" t="s">
        <v>2345</v>
      </c>
      <c r="I275" t="s">
        <v>920</v>
      </c>
      <c r="J275" t="s">
        <v>921</v>
      </c>
      <c r="K275" t="s">
        <v>922</v>
      </c>
      <c r="L275" t="s">
        <v>2354</v>
      </c>
      <c r="O275">
        <v>25</v>
      </c>
      <c r="P275">
        <v>4</v>
      </c>
      <c r="Q275">
        <v>2007</v>
      </c>
      <c r="R275" t="s">
        <v>924</v>
      </c>
      <c r="S275" t="s">
        <v>925</v>
      </c>
      <c r="U275" t="s">
        <v>69</v>
      </c>
      <c r="V275" s="74">
        <v>-21.25</v>
      </c>
      <c r="W275" s="74">
        <v>55.75</v>
      </c>
      <c r="X275" s="74">
        <v>-21.25</v>
      </c>
      <c r="Y275" s="74">
        <v>55.75</v>
      </c>
      <c r="Z275" s="74">
        <v>48.983684315173903</v>
      </c>
      <c r="AA275" s="74">
        <v>2.9736518593072598</v>
      </c>
      <c r="AB275" s="74">
        <v>14.1529308863333</v>
      </c>
      <c r="AC275" s="74">
        <v>10.651349731042799</v>
      </c>
      <c r="AD275" s="74">
        <v>10.9570756236979</v>
      </c>
      <c r="AE275" s="74">
        <v>8.5222438333275594</v>
      </c>
      <c r="AF275" s="74">
        <v>0.177310690827956</v>
      </c>
      <c r="AG275" s="74">
        <v>0.71115393568424701</v>
      </c>
      <c r="AH275" s="74">
        <v>2.5259062367720899</v>
      </c>
      <c r="AI275" s="74">
        <v>0.34469288783298602</v>
      </c>
      <c r="AJ275" s="74">
        <v>0.73709999999999998</v>
      </c>
      <c r="AK275" s="74">
        <v>7.46025371494292E-3</v>
      </c>
    </row>
    <row r="276" spans="1:37">
      <c r="A276">
        <v>2014</v>
      </c>
      <c r="B276" t="s">
        <v>2350</v>
      </c>
      <c r="C276" t="s">
        <v>2652</v>
      </c>
      <c r="D276" t="s">
        <v>2353</v>
      </c>
      <c r="F276" t="s">
        <v>2345</v>
      </c>
      <c r="I276" t="s">
        <v>920</v>
      </c>
      <c r="J276" t="s">
        <v>921</v>
      </c>
      <c r="K276" t="s">
        <v>922</v>
      </c>
      <c r="L276" t="s">
        <v>2354</v>
      </c>
      <c r="O276">
        <v>25</v>
      </c>
      <c r="P276">
        <v>4</v>
      </c>
      <c r="Q276">
        <v>2007</v>
      </c>
      <c r="R276" t="s">
        <v>924</v>
      </c>
      <c r="S276" t="s">
        <v>925</v>
      </c>
      <c r="U276" t="s">
        <v>69</v>
      </c>
      <c r="V276" s="74">
        <v>-21.25</v>
      </c>
      <c r="W276" s="74">
        <v>55.75</v>
      </c>
      <c r="X276" s="74">
        <v>-21.25</v>
      </c>
      <c r="Y276" s="74">
        <v>55.75</v>
      </c>
      <c r="Z276" s="74">
        <v>49.031038179408597</v>
      </c>
      <c r="AA276" s="74">
        <v>2.5909171035885001</v>
      </c>
      <c r="AB276" s="74">
        <v>13.822507701491499</v>
      </c>
      <c r="AC276" s="74">
        <v>10.9096951251663</v>
      </c>
      <c r="AD276" s="74">
        <v>10.618529470072</v>
      </c>
      <c r="AE276" s="74">
        <v>9.1960201202371206</v>
      </c>
      <c r="AF276" s="74">
        <v>0.24314171156279299</v>
      </c>
      <c r="AG276" s="74">
        <v>0.699613353451771</v>
      </c>
      <c r="AH276" s="74">
        <v>2.5589884404779499</v>
      </c>
      <c r="AI276" s="74">
        <v>0.32954879454351799</v>
      </c>
      <c r="AJ276" s="74">
        <v>0.32024999999999998</v>
      </c>
      <c r="AK276" s="74">
        <v>5.5775776719514999E-3</v>
      </c>
    </row>
    <row r="277" spans="1:37">
      <c r="A277">
        <v>2014</v>
      </c>
      <c r="B277" t="s">
        <v>2350</v>
      </c>
      <c r="C277" t="s">
        <v>2653</v>
      </c>
      <c r="D277" t="s">
        <v>2353</v>
      </c>
      <c r="F277" t="s">
        <v>2345</v>
      </c>
      <c r="I277" t="s">
        <v>920</v>
      </c>
      <c r="J277" t="s">
        <v>921</v>
      </c>
      <c r="K277" t="s">
        <v>922</v>
      </c>
      <c r="L277" t="s">
        <v>2354</v>
      </c>
      <c r="O277">
        <v>25</v>
      </c>
      <c r="P277">
        <v>4</v>
      </c>
      <c r="Q277">
        <v>2007</v>
      </c>
      <c r="R277" t="s">
        <v>924</v>
      </c>
      <c r="S277" t="s">
        <v>925</v>
      </c>
      <c r="U277" t="s">
        <v>69</v>
      </c>
      <c r="V277" s="74">
        <v>-21.25</v>
      </c>
      <c r="W277" s="74">
        <v>55.75</v>
      </c>
      <c r="X277" s="74">
        <v>-21.25</v>
      </c>
      <c r="Y277" s="74">
        <v>55.75</v>
      </c>
      <c r="Z277" s="74">
        <v>49.036859876553301</v>
      </c>
      <c r="AA277" s="74">
        <v>2.7590349960333702</v>
      </c>
      <c r="AB277" s="74">
        <v>14.2344480097504</v>
      </c>
      <c r="AC277" s="74">
        <v>10.848462436426001</v>
      </c>
      <c r="AD277" s="74">
        <v>10.857484967142</v>
      </c>
      <c r="AE277" s="74">
        <v>8.5505284566967408</v>
      </c>
      <c r="AF277" s="74">
        <v>0.110933509711044</v>
      </c>
      <c r="AG277" s="74">
        <v>0.72819391722656701</v>
      </c>
      <c r="AH277" s="74">
        <v>2.50768119752688</v>
      </c>
      <c r="AI277" s="74">
        <v>0.36637263293380401</v>
      </c>
      <c r="AJ277" s="74">
        <v>0.79464000000000001</v>
      </c>
      <c r="AK277" s="74">
        <v>8.8861509791384897E-3</v>
      </c>
    </row>
    <row r="278" spans="1:37">
      <c r="A278">
        <v>2014</v>
      </c>
      <c r="B278" t="s">
        <v>2350</v>
      </c>
      <c r="C278" t="s">
        <v>2654</v>
      </c>
      <c r="D278" t="s">
        <v>2351</v>
      </c>
      <c r="F278" t="s">
        <v>2345</v>
      </c>
      <c r="G278">
        <v>590</v>
      </c>
      <c r="H278">
        <v>590</v>
      </c>
      <c r="I278" t="s">
        <v>920</v>
      </c>
      <c r="J278" t="s">
        <v>921</v>
      </c>
      <c r="K278" t="s">
        <v>922</v>
      </c>
      <c r="L278" t="s">
        <v>2352</v>
      </c>
      <c r="O278">
        <v>3</v>
      </c>
      <c r="P278">
        <v>4</v>
      </c>
      <c r="Q278">
        <v>2007</v>
      </c>
      <c r="R278" t="s">
        <v>924</v>
      </c>
      <c r="S278" t="s">
        <v>925</v>
      </c>
      <c r="U278" t="s">
        <v>69</v>
      </c>
      <c r="V278" s="74">
        <v>-21.2806</v>
      </c>
      <c r="W278" s="74">
        <v>55.774299999999997</v>
      </c>
      <c r="X278" s="74">
        <v>-21.2806</v>
      </c>
      <c r="Y278" s="74">
        <v>55.774299999999997</v>
      </c>
      <c r="Z278" s="74">
        <v>49.2917400008401</v>
      </c>
      <c r="AA278" s="74">
        <v>2.6220811550302301</v>
      </c>
      <c r="AB278" s="74">
        <v>13.5350406492446</v>
      </c>
      <c r="AC278" s="74">
        <v>11.1124396632128</v>
      </c>
      <c r="AD278" s="74">
        <v>10.2831367647919</v>
      </c>
      <c r="AE278" s="74">
        <v>9.5422215266918897</v>
      </c>
      <c r="AF278" s="74">
        <v>0.20060470418297099</v>
      </c>
      <c r="AG278" s="74">
        <v>0.67423116306461595</v>
      </c>
      <c r="AH278" s="74">
        <v>2.4218588077444401</v>
      </c>
      <c r="AI278" s="74">
        <v>0.31664556519637999</v>
      </c>
      <c r="AJ278" s="74">
        <v>0.93159000000000003</v>
      </c>
      <c r="AK278" s="74">
        <v>7.6219102925184296E-3</v>
      </c>
    </row>
    <row r="279" spans="1:37">
      <c r="A279">
        <v>2014</v>
      </c>
      <c r="B279" t="s">
        <v>2350</v>
      </c>
      <c r="C279" t="s">
        <v>2655</v>
      </c>
      <c r="D279" t="s">
        <v>2353</v>
      </c>
      <c r="F279" t="s">
        <v>2345</v>
      </c>
      <c r="I279" t="s">
        <v>920</v>
      </c>
      <c r="J279" t="s">
        <v>921</v>
      </c>
      <c r="K279" t="s">
        <v>922</v>
      </c>
      <c r="L279" t="s">
        <v>2354</v>
      </c>
      <c r="O279">
        <v>25</v>
      </c>
      <c r="P279">
        <v>4</v>
      </c>
      <c r="Q279">
        <v>2007</v>
      </c>
      <c r="R279" t="s">
        <v>924</v>
      </c>
      <c r="S279" t="s">
        <v>925</v>
      </c>
      <c r="U279" t="s">
        <v>69</v>
      </c>
      <c r="V279" s="74">
        <v>-21.25</v>
      </c>
      <c r="W279" s="74">
        <v>55.75</v>
      </c>
      <c r="X279" s="74">
        <v>-21.25</v>
      </c>
      <c r="Y279" s="74">
        <v>55.75</v>
      </c>
      <c r="Z279" s="74">
        <v>49.344797683099202</v>
      </c>
      <c r="AA279" s="74">
        <v>2.7802307464753202</v>
      </c>
      <c r="AB279" s="74">
        <v>14.575963191401801</v>
      </c>
      <c r="AC279" s="74">
        <v>9.8690011788070908</v>
      </c>
      <c r="AD279" s="74">
        <v>11.403713249068799</v>
      </c>
      <c r="AE279" s="74">
        <v>8.2993469081739004</v>
      </c>
      <c r="AF279" s="74">
        <v>0.14289809215025201</v>
      </c>
      <c r="AG279" s="74">
        <v>0.66130266957991501</v>
      </c>
      <c r="AH279" s="74">
        <v>2.58016451409868</v>
      </c>
      <c r="AI279" s="74">
        <v>0.34258176714506799</v>
      </c>
      <c r="AJ279" s="74">
        <v>0.65998500000000004</v>
      </c>
      <c r="AK279" s="74">
        <v>6.02171534037376E-3</v>
      </c>
    </row>
    <row r="280" spans="1:37">
      <c r="A280">
        <v>2014</v>
      </c>
      <c r="B280" t="s">
        <v>2350</v>
      </c>
      <c r="C280" t="s">
        <v>2656</v>
      </c>
      <c r="D280" t="s">
        <v>2351</v>
      </c>
      <c r="F280" t="s">
        <v>2345</v>
      </c>
      <c r="G280">
        <v>590</v>
      </c>
      <c r="H280">
        <v>590</v>
      </c>
      <c r="I280" t="s">
        <v>920</v>
      </c>
      <c r="J280" t="s">
        <v>921</v>
      </c>
      <c r="K280" t="s">
        <v>922</v>
      </c>
      <c r="L280" t="s">
        <v>2352</v>
      </c>
      <c r="O280">
        <v>3</v>
      </c>
      <c r="P280">
        <v>4</v>
      </c>
      <c r="Q280">
        <v>2007</v>
      </c>
      <c r="R280" t="s">
        <v>924</v>
      </c>
      <c r="S280" t="s">
        <v>925</v>
      </c>
      <c r="U280" t="s">
        <v>69</v>
      </c>
      <c r="V280" s="74">
        <v>-21.2806</v>
      </c>
      <c r="W280" s="74">
        <v>55.774299999999997</v>
      </c>
      <c r="X280" s="74">
        <v>-21.2806</v>
      </c>
      <c r="Y280" s="74">
        <v>55.774299999999997</v>
      </c>
      <c r="Z280" s="74">
        <v>49.387393707053597</v>
      </c>
      <c r="AA280" s="74">
        <v>2.7966958773793</v>
      </c>
      <c r="AB280" s="74">
        <v>13.6332148662284</v>
      </c>
      <c r="AC280" s="74">
        <v>11.0405741790011</v>
      </c>
      <c r="AD280" s="74">
        <v>10.6566451820308</v>
      </c>
      <c r="AE280" s="74">
        <v>8.7684219512547603</v>
      </c>
      <c r="AF280" s="74">
        <v>0.15190414581671699</v>
      </c>
      <c r="AG280" s="74">
        <v>0.92943601600297299</v>
      </c>
      <c r="AH280" s="74">
        <v>2.2001921656161998</v>
      </c>
      <c r="AI280" s="74">
        <v>0.43552190961610998</v>
      </c>
      <c r="AJ280" s="74">
        <v>0.85319999999999996</v>
      </c>
      <c r="AK280" s="74">
        <v>5.3086678685561502E-3</v>
      </c>
    </row>
    <row r="281" spans="1:37">
      <c r="A281">
        <v>2009</v>
      </c>
      <c r="B281" t="s">
        <v>2343</v>
      </c>
      <c r="C281" t="s">
        <v>2657</v>
      </c>
      <c r="D281" t="s">
        <v>2355</v>
      </c>
      <c r="F281" t="s">
        <v>2345</v>
      </c>
      <c r="I281" t="s">
        <v>920</v>
      </c>
      <c r="J281" t="s">
        <v>921</v>
      </c>
      <c r="K281" t="s">
        <v>922</v>
      </c>
      <c r="L281" t="s">
        <v>2346</v>
      </c>
      <c r="O281">
        <v>25</v>
      </c>
      <c r="P281">
        <v>2</v>
      </c>
      <c r="Q281">
        <v>2005</v>
      </c>
      <c r="R281" t="s">
        <v>924</v>
      </c>
      <c r="S281" t="s">
        <v>925</v>
      </c>
      <c r="U281" t="s">
        <v>69</v>
      </c>
      <c r="V281" s="74">
        <v>-21.23</v>
      </c>
      <c r="W281" s="74">
        <v>55.6</v>
      </c>
      <c r="X281" s="74">
        <v>-21.23</v>
      </c>
      <c r="Y281" s="74">
        <v>55.6</v>
      </c>
      <c r="Z281" s="74">
        <v>49.4</v>
      </c>
      <c r="AA281" s="74">
        <v>2.65</v>
      </c>
      <c r="AB281" s="74">
        <v>14.57</v>
      </c>
      <c r="AC281" s="74">
        <v>11.3</v>
      </c>
      <c r="AD281" s="74">
        <v>11.81</v>
      </c>
      <c r="AE281" s="74">
        <v>5.13</v>
      </c>
      <c r="AF281" s="74">
        <v>0.17</v>
      </c>
      <c r="AG281" s="74">
        <v>1.23</v>
      </c>
      <c r="AH281" s="74">
        <v>2.78</v>
      </c>
      <c r="AI281" s="74">
        <v>0.26</v>
      </c>
      <c r="AJ281" s="74">
        <v>0.8</v>
      </c>
      <c r="AK281" s="74">
        <v>1.4999999999999999E-2</v>
      </c>
    </row>
    <row r="282" spans="1:37">
      <c r="A282">
        <v>2009</v>
      </c>
      <c r="B282" t="s">
        <v>2343</v>
      </c>
      <c r="C282" t="s">
        <v>2658</v>
      </c>
      <c r="D282" t="s">
        <v>2361</v>
      </c>
      <c r="F282" t="s">
        <v>2345</v>
      </c>
      <c r="I282" t="s">
        <v>920</v>
      </c>
      <c r="J282" t="s">
        <v>921</v>
      </c>
      <c r="K282" t="s">
        <v>922</v>
      </c>
      <c r="L282" t="s">
        <v>2346</v>
      </c>
      <c r="O282">
        <v>25</v>
      </c>
      <c r="P282">
        <v>2</v>
      </c>
      <c r="Q282">
        <v>2005</v>
      </c>
      <c r="R282" t="s">
        <v>924</v>
      </c>
      <c r="S282" t="s">
        <v>925</v>
      </c>
      <c r="U282" t="s">
        <v>69</v>
      </c>
      <c r="V282" s="74">
        <v>-21.23</v>
      </c>
      <c r="W282" s="74">
        <v>55.6</v>
      </c>
      <c r="X282" s="74">
        <v>-21.23</v>
      </c>
      <c r="Y282" s="74">
        <v>55.6</v>
      </c>
      <c r="Z282" s="74">
        <v>49.48</v>
      </c>
      <c r="AA282" s="74">
        <v>2.76</v>
      </c>
      <c r="AB282" s="74">
        <v>14.08</v>
      </c>
      <c r="AC282" s="74">
        <v>14.45</v>
      </c>
      <c r="AD282" s="74">
        <v>12.05</v>
      </c>
      <c r="AE282" s="74">
        <v>6.07</v>
      </c>
      <c r="AF282" s="74">
        <v>0.18</v>
      </c>
      <c r="AG282" s="74">
        <v>0.62</v>
      </c>
      <c r="AH282" s="74">
        <v>2.52</v>
      </c>
      <c r="AI282" s="74">
        <v>0.3</v>
      </c>
      <c r="AJ282" s="74">
        <v>0.39</v>
      </c>
      <c r="AK282" s="74">
        <v>1.2999999999999999E-2</v>
      </c>
    </row>
    <row r="283" spans="1:37">
      <c r="A283">
        <v>2009</v>
      </c>
      <c r="B283" t="s">
        <v>2343</v>
      </c>
      <c r="C283" t="s">
        <v>2659</v>
      </c>
      <c r="D283" t="s">
        <v>2362</v>
      </c>
      <c r="F283" t="s">
        <v>2345</v>
      </c>
      <c r="I283" t="s">
        <v>920</v>
      </c>
      <c r="J283" t="s">
        <v>921</v>
      </c>
      <c r="K283" t="s">
        <v>922</v>
      </c>
      <c r="L283" t="s">
        <v>2346</v>
      </c>
      <c r="O283">
        <v>25</v>
      </c>
      <c r="P283">
        <v>2</v>
      </c>
      <c r="Q283">
        <v>2005</v>
      </c>
      <c r="R283" t="s">
        <v>924</v>
      </c>
      <c r="S283" t="s">
        <v>925</v>
      </c>
      <c r="U283" t="s">
        <v>69</v>
      </c>
      <c r="V283" s="74">
        <v>-21.23</v>
      </c>
      <c r="W283" s="74">
        <v>55.6</v>
      </c>
      <c r="X283" s="74">
        <v>-21.23</v>
      </c>
      <c r="Y283" s="74">
        <v>55.6</v>
      </c>
      <c r="Z283" s="74">
        <v>49.5</v>
      </c>
      <c r="AA283" s="74">
        <v>3.19</v>
      </c>
      <c r="AB283" s="74">
        <v>15.11</v>
      </c>
      <c r="AC283" s="74">
        <v>10.9</v>
      </c>
      <c r="AD283" s="74">
        <v>13.75</v>
      </c>
      <c r="AE283" s="74">
        <v>5.7</v>
      </c>
      <c r="AF283" s="74">
        <v>0.2</v>
      </c>
      <c r="AG283" s="74">
        <v>0.81</v>
      </c>
      <c r="AH283" s="74">
        <v>2.64</v>
      </c>
      <c r="AI283" s="74">
        <v>0.35</v>
      </c>
      <c r="AJ283" s="74">
        <v>0.43</v>
      </c>
      <c r="AK283" s="74">
        <v>2E-3</v>
      </c>
    </row>
    <row r="284" spans="1:37">
      <c r="A284">
        <v>2014</v>
      </c>
      <c r="B284" t="s">
        <v>2350</v>
      </c>
      <c r="C284" t="s">
        <v>2660</v>
      </c>
      <c r="D284" t="s">
        <v>2363</v>
      </c>
      <c r="F284" t="s">
        <v>2345</v>
      </c>
      <c r="G284">
        <v>1895</v>
      </c>
      <c r="H284">
        <v>1895</v>
      </c>
      <c r="I284" t="s">
        <v>920</v>
      </c>
      <c r="J284" t="s">
        <v>921</v>
      </c>
      <c r="K284" t="s">
        <v>922</v>
      </c>
      <c r="L284" t="s">
        <v>930</v>
      </c>
      <c r="O284">
        <v>30</v>
      </c>
      <c r="P284">
        <v>3</v>
      </c>
      <c r="Q284">
        <v>2007</v>
      </c>
      <c r="R284" t="s">
        <v>924</v>
      </c>
      <c r="S284" t="s">
        <v>925</v>
      </c>
      <c r="U284" t="s">
        <v>69</v>
      </c>
      <c r="V284" s="74">
        <v>-21.261700000000001</v>
      </c>
      <c r="W284" s="74">
        <v>55.728999999999999</v>
      </c>
      <c r="X284" s="74">
        <v>-21.261700000000001</v>
      </c>
      <c r="Y284" s="74">
        <v>55.728999999999999</v>
      </c>
      <c r="Z284" s="74">
        <v>49.657631380783499</v>
      </c>
      <c r="AA284" s="74">
        <v>2.6086588379623898</v>
      </c>
      <c r="AB284" s="74">
        <v>14.0141215314202</v>
      </c>
      <c r="AC284" s="74">
        <v>11.292150518473999</v>
      </c>
      <c r="AD284" s="74">
        <v>10.708646818795399</v>
      </c>
      <c r="AE284" s="74">
        <v>7.8031715078251898</v>
      </c>
      <c r="AF284" s="74">
        <v>0.22754885275445899</v>
      </c>
      <c r="AG284" s="74">
        <v>0.73442515904849504</v>
      </c>
      <c r="AH284" s="74">
        <v>2.6057597912819301</v>
      </c>
      <c r="AI284" s="74">
        <v>0.34788560165455001</v>
      </c>
      <c r="AJ284" s="74">
        <v>0.84282999999999997</v>
      </c>
      <c r="AK284" s="74">
        <v>8.1507791972699993E-3</v>
      </c>
    </row>
    <row r="285" spans="1:37">
      <c r="A285">
        <v>2009</v>
      </c>
      <c r="B285" t="s">
        <v>2343</v>
      </c>
      <c r="C285" t="s">
        <v>2661</v>
      </c>
      <c r="D285" t="s">
        <v>2364</v>
      </c>
      <c r="F285" t="s">
        <v>2345</v>
      </c>
      <c r="I285" t="s">
        <v>920</v>
      </c>
      <c r="J285" t="s">
        <v>921</v>
      </c>
      <c r="K285" t="s">
        <v>922</v>
      </c>
      <c r="L285" t="s">
        <v>2346</v>
      </c>
      <c r="O285">
        <v>25</v>
      </c>
      <c r="P285">
        <v>2</v>
      </c>
      <c r="Q285">
        <v>2005</v>
      </c>
      <c r="R285" t="s">
        <v>924</v>
      </c>
      <c r="S285" t="s">
        <v>925</v>
      </c>
      <c r="U285" t="s">
        <v>69</v>
      </c>
      <c r="V285" s="74">
        <v>-21.23</v>
      </c>
      <c r="W285" s="74">
        <v>55.6</v>
      </c>
      <c r="X285" s="74">
        <v>-21.23</v>
      </c>
      <c r="Y285" s="74">
        <v>55.6</v>
      </c>
      <c r="Z285" s="74">
        <v>49.7</v>
      </c>
      <c r="AA285" s="74">
        <v>2.79</v>
      </c>
      <c r="AB285" s="74">
        <v>15.17</v>
      </c>
      <c r="AC285" s="74">
        <v>10.94</v>
      </c>
      <c r="AD285" s="74">
        <v>13.5</v>
      </c>
      <c r="AE285" s="74">
        <v>5.81</v>
      </c>
      <c r="AF285" s="74">
        <v>0.19</v>
      </c>
      <c r="AG285" s="74">
        <v>1.02</v>
      </c>
      <c r="AH285" s="74">
        <v>2.8</v>
      </c>
      <c r="AI285" s="74">
        <v>0.27</v>
      </c>
      <c r="AJ285" s="74">
        <v>0.8</v>
      </c>
      <c r="AK285" s="74">
        <v>7.7000000000000002E-3</v>
      </c>
    </row>
    <row r="286" spans="1:37">
      <c r="A286">
        <v>2009</v>
      </c>
      <c r="B286" t="s">
        <v>2343</v>
      </c>
      <c r="C286" t="s">
        <v>2662</v>
      </c>
      <c r="D286" t="s">
        <v>2365</v>
      </c>
      <c r="F286" t="s">
        <v>2345</v>
      </c>
      <c r="I286" t="s">
        <v>920</v>
      </c>
      <c r="J286" t="s">
        <v>921</v>
      </c>
      <c r="K286" t="s">
        <v>922</v>
      </c>
      <c r="L286" t="s">
        <v>2346</v>
      </c>
      <c r="O286">
        <v>25</v>
      </c>
      <c r="P286">
        <v>2</v>
      </c>
      <c r="Q286">
        <v>2005</v>
      </c>
      <c r="R286" t="s">
        <v>924</v>
      </c>
      <c r="S286" t="s">
        <v>925</v>
      </c>
      <c r="U286" t="s">
        <v>69</v>
      </c>
      <c r="V286" s="74">
        <v>-21.23</v>
      </c>
      <c r="W286" s="74">
        <v>55.6</v>
      </c>
      <c r="X286" s="74">
        <v>-21.23</v>
      </c>
      <c r="Y286" s="74">
        <v>55.6</v>
      </c>
      <c r="Z286" s="74">
        <v>49.94</v>
      </c>
      <c r="AA286" s="74">
        <v>2.84</v>
      </c>
      <c r="AB286" s="74">
        <v>15.15</v>
      </c>
      <c r="AC286" s="74">
        <v>10.66</v>
      </c>
      <c r="AD286" s="74">
        <v>13.94</v>
      </c>
      <c r="AE286" s="74">
        <v>5.64</v>
      </c>
      <c r="AF286" s="74">
        <v>0.18</v>
      </c>
      <c r="AG286" s="74">
        <v>0.84</v>
      </c>
      <c r="AH286" s="74">
        <v>2.56</v>
      </c>
      <c r="AI286" s="74">
        <v>0.42</v>
      </c>
      <c r="AJ286" s="74">
        <v>0.36</v>
      </c>
      <c r="AK286" s="74">
        <v>2.7000000000000001E-3</v>
      </c>
    </row>
    <row r="287" spans="1:37">
      <c r="A287">
        <v>2009</v>
      </c>
      <c r="B287" t="s">
        <v>2343</v>
      </c>
      <c r="C287" t="s">
        <v>2663</v>
      </c>
      <c r="D287" t="s">
        <v>2366</v>
      </c>
      <c r="F287" t="s">
        <v>2345</v>
      </c>
      <c r="I287" t="s">
        <v>920</v>
      </c>
      <c r="J287" t="s">
        <v>921</v>
      </c>
      <c r="K287" t="s">
        <v>922</v>
      </c>
      <c r="L287" t="s">
        <v>2346</v>
      </c>
      <c r="O287">
        <v>25</v>
      </c>
      <c r="P287">
        <v>2</v>
      </c>
      <c r="Q287">
        <v>2005</v>
      </c>
      <c r="R287" t="s">
        <v>924</v>
      </c>
      <c r="S287" t="s">
        <v>925</v>
      </c>
      <c r="U287" t="s">
        <v>69</v>
      </c>
      <c r="V287" s="74">
        <v>-21.23</v>
      </c>
      <c r="W287" s="74">
        <v>55.6</v>
      </c>
      <c r="X287" s="74">
        <v>-21.23</v>
      </c>
      <c r="Y287" s="74">
        <v>55.6</v>
      </c>
      <c r="Z287" s="74">
        <v>50.14</v>
      </c>
      <c r="AA287" s="74">
        <v>3.01</v>
      </c>
      <c r="AB287" s="74">
        <v>15.4</v>
      </c>
      <c r="AC287" s="74">
        <v>9.83</v>
      </c>
      <c r="AD287" s="74">
        <v>12.07</v>
      </c>
      <c r="AE287" s="74">
        <v>4.91</v>
      </c>
      <c r="AF287" s="74">
        <v>0.2</v>
      </c>
      <c r="AG287" s="74">
        <v>0.76</v>
      </c>
      <c r="AH287" s="74">
        <v>0.99</v>
      </c>
      <c r="AJ287" s="74">
        <v>0.51</v>
      </c>
      <c r="AK287" s="74">
        <v>6.6E-3</v>
      </c>
    </row>
    <row r="288" spans="1:37">
      <c r="A288">
        <v>2009</v>
      </c>
      <c r="B288" t="s">
        <v>2343</v>
      </c>
      <c r="C288" t="s">
        <v>2664</v>
      </c>
      <c r="D288" t="s">
        <v>2367</v>
      </c>
      <c r="F288" t="s">
        <v>2345</v>
      </c>
      <c r="I288" t="s">
        <v>920</v>
      </c>
      <c r="J288" t="s">
        <v>921</v>
      </c>
      <c r="K288" t="s">
        <v>922</v>
      </c>
      <c r="L288" t="s">
        <v>2346</v>
      </c>
      <c r="O288">
        <v>25</v>
      </c>
      <c r="P288">
        <v>2</v>
      </c>
      <c r="Q288">
        <v>2005</v>
      </c>
      <c r="R288" t="s">
        <v>924</v>
      </c>
      <c r="S288" t="s">
        <v>925</v>
      </c>
      <c r="U288" t="s">
        <v>69</v>
      </c>
      <c r="V288" s="74">
        <v>-21.23</v>
      </c>
      <c r="W288" s="74">
        <v>55.6</v>
      </c>
      <c r="X288" s="74">
        <v>-21.23</v>
      </c>
      <c r="Y288" s="74">
        <v>55.6</v>
      </c>
      <c r="Z288" s="74">
        <v>50.39</v>
      </c>
      <c r="AA288" s="74">
        <v>3.09</v>
      </c>
      <c r="AB288" s="74">
        <v>15.47</v>
      </c>
      <c r="AC288" s="74">
        <v>9.64</v>
      </c>
      <c r="AD288" s="74">
        <v>11.6</v>
      </c>
      <c r="AE288" s="74">
        <v>5.27</v>
      </c>
      <c r="AF288" s="74">
        <v>0.2</v>
      </c>
      <c r="AG288" s="74">
        <v>0.93</v>
      </c>
      <c r="AH288" s="74">
        <v>1.03</v>
      </c>
      <c r="AJ288" s="74">
        <v>0.34</v>
      </c>
      <c r="AK288" s="74">
        <v>4.1000000000000003E-3</v>
      </c>
    </row>
    <row r="289" spans="1:37">
      <c r="A289">
        <v>2009</v>
      </c>
      <c r="B289" t="s">
        <v>2343</v>
      </c>
      <c r="C289" t="s">
        <v>2665</v>
      </c>
      <c r="D289" t="s">
        <v>2368</v>
      </c>
      <c r="F289" t="s">
        <v>2345</v>
      </c>
      <c r="I289" t="s">
        <v>920</v>
      </c>
      <c r="J289" t="s">
        <v>921</v>
      </c>
      <c r="K289" t="s">
        <v>922</v>
      </c>
      <c r="L289" t="s">
        <v>2346</v>
      </c>
      <c r="O289">
        <v>25</v>
      </c>
      <c r="P289">
        <v>2</v>
      </c>
      <c r="Q289">
        <v>2005</v>
      </c>
      <c r="R289" t="s">
        <v>924</v>
      </c>
      <c r="S289" t="s">
        <v>925</v>
      </c>
      <c r="U289" t="s">
        <v>69</v>
      </c>
      <c r="V289" s="74">
        <v>-21.23</v>
      </c>
      <c r="W289" s="74">
        <v>55.6</v>
      </c>
      <c r="X289" s="74">
        <v>-21.23</v>
      </c>
      <c r="Y289" s="74">
        <v>55.6</v>
      </c>
      <c r="Z289" s="74">
        <v>50.47</v>
      </c>
      <c r="AA289" s="74">
        <v>2.75</v>
      </c>
      <c r="AB289" s="74">
        <v>15.48</v>
      </c>
      <c r="AC289" s="74">
        <v>8.7899999999999991</v>
      </c>
      <c r="AD289" s="74">
        <v>12.23</v>
      </c>
      <c r="AE289" s="74">
        <v>4.8</v>
      </c>
      <c r="AF289" s="74">
        <v>0.17</v>
      </c>
      <c r="AG289" s="74">
        <v>0.78</v>
      </c>
      <c r="AH289" s="74">
        <v>1.35</v>
      </c>
      <c r="AJ289" s="74">
        <v>0.51</v>
      </c>
      <c r="AK289" s="74">
        <v>4.0000000000000001E-3</v>
      </c>
    </row>
    <row r="290" spans="1:37">
      <c r="A290">
        <v>2009</v>
      </c>
      <c r="B290" t="s">
        <v>2343</v>
      </c>
      <c r="C290" t="s">
        <v>2666</v>
      </c>
      <c r="D290" t="s">
        <v>2369</v>
      </c>
      <c r="F290" t="s">
        <v>2345</v>
      </c>
      <c r="I290" t="s">
        <v>920</v>
      </c>
      <c r="J290" t="s">
        <v>921</v>
      </c>
      <c r="K290" t="s">
        <v>922</v>
      </c>
      <c r="L290" t="s">
        <v>2346</v>
      </c>
      <c r="O290">
        <v>25</v>
      </c>
      <c r="P290">
        <v>2</v>
      </c>
      <c r="Q290">
        <v>2005</v>
      </c>
      <c r="R290" t="s">
        <v>924</v>
      </c>
      <c r="S290" t="s">
        <v>925</v>
      </c>
      <c r="U290" t="s">
        <v>69</v>
      </c>
      <c r="V290" s="74">
        <v>-21.23</v>
      </c>
      <c r="W290" s="74">
        <v>55.6</v>
      </c>
      <c r="X290" s="74">
        <v>-21.23</v>
      </c>
      <c r="Y290" s="74">
        <v>55.6</v>
      </c>
      <c r="Z290" s="74">
        <v>50.75</v>
      </c>
      <c r="AA290" s="74">
        <v>2.89</v>
      </c>
      <c r="AB290" s="74">
        <v>15.49</v>
      </c>
      <c r="AC290" s="74">
        <v>10.35</v>
      </c>
      <c r="AD290" s="74">
        <v>11.92</v>
      </c>
      <c r="AE290" s="74">
        <v>5.46</v>
      </c>
      <c r="AF290" s="74">
        <v>0.15</v>
      </c>
      <c r="AG290" s="74">
        <v>0.75</v>
      </c>
      <c r="AH290" s="74">
        <v>1.32</v>
      </c>
      <c r="AJ290" s="74">
        <v>0.77</v>
      </c>
      <c r="AK290" s="74">
        <v>8.8000000000000005E-3</v>
      </c>
    </row>
    <row r="291" spans="1:37">
      <c r="A291">
        <v>2009</v>
      </c>
      <c r="B291" t="s">
        <v>2343</v>
      </c>
      <c r="C291" t="s">
        <v>2667</v>
      </c>
      <c r="D291" t="s">
        <v>2370</v>
      </c>
      <c r="F291" t="s">
        <v>2345</v>
      </c>
      <c r="I291" t="s">
        <v>920</v>
      </c>
      <c r="J291" t="s">
        <v>921</v>
      </c>
      <c r="K291" t="s">
        <v>922</v>
      </c>
      <c r="L291" t="s">
        <v>2346</v>
      </c>
      <c r="O291">
        <v>25</v>
      </c>
      <c r="P291">
        <v>2</v>
      </c>
      <c r="Q291">
        <v>2005</v>
      </c>
      <c r="R291" t="s">
        <v>924</v>
      </c>
      <c r="S291" t="s">
        <v>925</v>
      </c>
      <c r="U291" t="s">
        <v>69</v>
      </c>
      <c r="V291" s="74">
        <v>-21.23</v>
      </c>
      <c r="W291" s="74">
        <v>55.6</v>
      </c>
      <c r="X291" s="74">
        <v>-21.23</v>
      </c>
      <c r="Y291" s="74">
        <v>55.6</v>
      </c>
      <c r="Z291" s="74">
        <v>51.22</v>
      </c>
      <c r="AA291" s="74">
        <v>2.58</v>
      </c>
      <c r="AB291" s="74">
        <v>15.78</v>
      </c>
      <c r="AC291" s="74">
        <v>8.91</v>
      </c>
      <c r="AD291" s="74">
        <v>12.83</v>
      </c>
      <c r="AE291" s="74">
        <v>4.63</v>
      </c>
      <c r="AF291" s="74">
        <v>0.2</v>
      </c>
      <c r="AG291" s="74">
        <v>0.66</v>
      </c>
      <c r="AH291" s="74">
        <v>1.47</v>
      </c>
      <c r="AJ291" s="74">
        <v>0.23</v>
      </c>
      <c r="AK291" s="74">
        <v>4.4999999999999997E-3</v>
      </c>
    </row>
    <row r="292" spans="1:37">
      <c r="A292">
        <v>2009</v>
      </c>
      <c r="B292" t="s">
        <v>2343</v>
      </c>
      <c r="C292" t="s">
        <v>2668</v>
      </c>
      <c r="D292" t="s">
        <v>2371</v>
      </c>
      <c r="F292" t="s">
        <v>2345</v>
      </c>
      <c r="I292" t="s">
        <v>920</v>
      </c>
      <c r="J292" t="s">
        <v>921</v>
      </c>
      <c r="K292" t="s">
        <v>922</v>
      </c>
      <c r="L292" t="s">
        <v>2346</v>
      </c>
      <c r="O292">
        <v>25</v>
      </c>
      <c r="P292">
        <v>2</v>
      </c>
      <c r="Q292">
        <v>2005</v>
      </c>
      <c r="R292" t="s">
        <v>924</v>
      </c>
      <c r="S292" t="s">
        <v>925</v>
      </c>
      <c r="U292" t="s">
        <v>69</v>
      </c>
      <c r="V292" s="74">
        <v>-21.23</v>
      </c>
      <c r="W292" s="74">
        <v>55.6</v>
      </c>
      <c r="X292" s="74">
        <v>-21.23</v>
      </c>
      <c r="Y292" s="74">
        <v>55.6</v>
      </c>
      <c r="Z292" s="74">
        <v>51.38</v>
      </c>
      <c r="AA292" s="74">
        <v>2.83</v>
      </c>
      <c r="AB292" s="74">
        <v>15.47</v>
      </c>
      <c r="AC292" s="74">
        <v>9.23</v>
      </c>
      <c r="AD292" s="74">
        <v>12.43</v>
      </c>
      <c r="AE292" s="74">
        <v>5.25</v>
      </c>
      <c r="AF292" s="74">
        <v>0.19</v>
      </c>
      <c r="AG292" s="74">
        <v>0.66</v>
      </c>
      <c r="AH292" s="74">
        <v>1.1499999999999999</v>
      </c>
      <c r="AJ292" s="74">
        <v>0.26</v>
      </c>
      <c r="AK292" s="74">
        <v>3.8999999999999998E-3</v>
      </c>
    </row>
    <row r="293" spans="1:37">
      <c r="A293">
        <v>2009</v>
      </c>
      <c r="B293" t="s">
        <v>2343</v>
      </c>
      <c r="C293" t="s">
        <v>2669</v>
      </c>
      <c r="D293" t="s">
        <v>2372</v>
      </c>
      <c r="F293" t="s">
        <v>2345</v>
      </c>
      <c r="I293" t="s">
        <v>920</v>
      </c>
      <c r="J293" t="s">
        <v>921</v>
      </c>
      <c r="K293" t="s">
        <v>922</v>
      </c>
      <c r="L293" t="s">
        <v>2346</v>
      </c>
      <c r="O293">
        <v>25</v>
      </c>
      <c r="P293">
        <v>2</v>
      </c>
      <c r="Q293">
        <v>2005</v>
      </c>
      <c r="R293" t="s">
        <v>924</v>
      </c>
      <c r="S293" t="s">
        <v>925</v>
      </c>
      <c r="U293" t="s">
        <v>69</v>
      </c>
      <c r="V293" s="74">
        <v>-21.23</v>
      </c>
      <c r="W293" s="74">
        <v>55.6</v>
      </c>
      <c r="X293" s="74">
        <v>-21.23</v>
      </c>
      <c r="Y293" s="74">
        <v>55.6</v>
      </c>
      <c r="Z293" s="74">
        <v>51.44</v>
      </c>
      <c r="AA293" s="74">
        <v>2.7</v>
      </c>
      <c r="AB293" s="74">
        <v>15.64</v>
      </c>
      <c r="AC293" s="74">
        <v>9.5399999999999991</v>
      </c>
      <c r="AD293" s="74">
        <v>11.79</v>
      </c>
      <c r="AE293" s="74">
        <v>5.62</v>
      </c>
      <c r="AF293" s="74">
        <v>0.15</v>
      </c>
      <c r="AG293" s="74">
        <v>0.74</v>
      </c>
      <c r="AH293" s="74">
        <v>1.37</v>
      </c>
      <c r="AJ293" s="74">
        <v>0.74</v>
      </c>
      <c r="AK293" s="74">
        <v>7.3000000000000001E-3</v>
      </c>
    </row>
    <row r="294" spans="1:37">
      <c r="A294">
        <v>2009</v>
      </c>
      <c r="B294" t="s">
        <v>2343</v>
      </c>
      <c r="C294" t="s">
        <v>2670</v>
      </c>
      <c r="D294" t="s">
        <v>2373</v>
      </c>
      <c r="F294" t="s">
        <v>2345</v>
      </c>
      <c r="I294" t="s">
        <v>920</v>
      </c>
      <c r="J294" t="s">
        <v>921</v>
      </c>
      <c r="K294" t="s">
        <v>922</v>
      </c>
      <c r="L294" t="s">
        <v>2346</v>
      </c>
      <c r="O294">
        <v>25</v>
      </c>
      <c r="P294">
        <v>2</v>
      </c>
      <c r="Q294">
        <v>2005</v>
      </c>
      <c r="R294" t="s">
        <v>924</v>
      </c>
      <c r="S294" t="s">
        <v>925</v>
      </c>
      <c r="U294" t="s">
        <v>69</v>
      </c>
      <c r="V294" s="74">
        <v>-21.23</v>
      </c>
      <c r="W294" s="74">
        <v>55.6</v>
      </c>
      <c r="X294" s="74">
        <v>-21.23</v>
      </c>
      <c r="Y294" s="74">
        <v>55.6</v>
      </c>
      <c r="Z294" s="74">
        <v>51.59</v>
      </c>
      <c r="AA294" s="74">
        <v>2.57</v>
      </c>
      <c r="AB294" s="74">
        <v>15.61</v>
      </c>
      <c r="AC294" s="74">
        <v>9.3699999999999992</v>
      </c>
      <c r="AD294" s="74">
        <v>12.21</v>
      </c>
      <c r="AE294" s="74">
        <v>4.63</v>
      </c>
      <c r="AF294" s="74">
        <v>0.14000000000000001</v>
      </c>
      <c r="AG294" s="74">
        <v>0.64</v>
      </c>
      <c r="AH294" s="74">
        <v>1.33</v>
      </c>
      <c r="AJ294" s="74">
        <v>0.21</v>
      </c>
      <c r="AK294" s="74">
        <v>7.1000000000000004E-3</v>
      </c>
    </row>
    <row r="295" spans="1:37">
      <c r="A295">
        <v>2009</v>
      </c>
      <c r="B295" t="s">
        <v>2343</v>
      </c>
      <c r="C295" t="s">
        <v>2671</v>
      </c>
      <c r="D295" t="s">
        <v>2374</v>
      </c>
      <c r="F295" t="s">
        <v>2345</v>
      </c>
      <c r="I295" t="s">
        <v>920</v>
      </c>
      <c r="J295" t="s">
        <v>921</v>
      </c>
      <c r="K295" t="s">
        <v>922</v>
      </c>
      <c r="L295" t="s">
        <v>2346</v>
      </c>
      <c r="O295">
        <v>25</v>
      </c>
      <c r="P295">
        <v>2</v>
      </c>
      <c r="Q295">
        <v>2005</v>
      </c>
      <c r="R295" t="s">
        <v>924</v>
      </c>
      <c r="S295" t="s">
        <v>925</v>
      </c>
      <c r="U295" t="s">
        <v>69</v>
      </c>
      <c r="V295" s="74">
        <v>-21.23</v>
      </c>
      <c r="W295" s="74">
        <v>55.6</v>
      </c>
      <c r="X295" s="74">
        <v>-21.23</v>
      </c>
      <c r="Y295" s="74">
        <v>55.6</v>
      </c>
      <c r="Z295" s="74">
        <v>51.99</v>
      </c>
      <c r="AA295" s="74">
        <v>2.66</v>
      </c>
      <c r="AB295" s="74">
        <v>14.94</v>
      </c>
      <c r="AC295" s="74">
        <v>10.039999999999999</v>
      </c>
      <c r="AD295" s="74">
        <v>11.2</v>
      </c>
      <c r="AE295" s="74">
        <v>5.4</v>
      </c>
      <c r="AF295" s="74">
        <v>0.2</v>
      </c>
      <c r="AG295" s="74">
        <v>0.7</v>
      </c>
      <c r="AH295" s="74">
        <v>1.28</v>
      </c>
      <c r="AJ295" s="74">
        <v>0.62</v>
      </c>
      <c r="AK295" s="74">
        <v>6.4000000000000003E-3</v>
      </c>
    </row>
    <row r="296" spans="1:37">
      <c r="A296">
        <v>2019</v>
      </c>
      <c r="B296" t="s">
        <v>2375</v>
      </c>
      <c r="C296" t="s">
        <v>2672</v>
      </c>
      <c r="D296" t="s">
        <v>2376</v>
      </c>
      <c r="F296" t="s">
        <v>2377</v>
      </c>
      <c r="G296">
        <v>2141</v>
      </c>
      <c r="H296">
        <v>2141</v>
      </c>
      <c r="I296" t="s">
        <v>920</v>
      </c>
      <c r="J296" t="s">
        <v>921</v>
      </c>
      <c r="K296" t="s">
        <v>922</v>
      </c>
      <c r="L296" t="s">
        <v>930</v>
      </c>
      <c r="R296" t="s">
        <v>924</v>
      </c>
      <c r="S296" t="s">
        <v>925</v>
      </c>
      <c r="U296" t="s">
        <v>69</v>
      </c>
      <c r="V296" s="74">
        <v>-21.17</v>
      </c>
      <c r="W296" s="74">
        <v>55.66</v>
      </c>
      <c r="X296" s="74">
        <v>-21.17</v>
      </c>
      <c r="Y296" s="74">
        <v>55.66</v>
      </c>
      <c r="Z296" s="74">
        <v>48.178266666666701</v>
      </c>
      <c r="AA296" s="74">
        <v>2.6328666666666698</v>
      </c>
      <c r="AB296" s="74">
        <v>14.2634333333333</v>
      </c>
      <c r="AC296" s="74">
        <v>9.8530999999999995</v>
      </c>
      <c r="AD296" s="74">
        <v>11.904533333333299</v>
      </c>
      <c r="AE296" s="74">
        <v>7.4179666666666702</v>
      </c>
      <c r="AF296" s="74">
        <v>0.15509999999999999</v>
      </c>
      <c r="AG296" s="74">
        <v>0.66990000000000005</v>
      </c>
      <c r="AH296" s="74">
        <v>2.4653</v>
      </c>
      <c r="AI296" s="74">
        <v>0.30486666666666701</v>
      </c>
      <c r="AJ296" s="74">
        <v>1.0280046393139599</v>
      </c>
      <c r="AK296" s="74">
        <v>0.10785297914370101</v>
      </c>
    </row>
    <row r="297" spans="1:37">
      <c r="A297">
        <v>2019</v>
      </c>
      <c r="B297" t="s">
        <v>2375</v>
      </c>
      <c r="C297" t="s">
        <v>2673</v>
      </c>
      <c r="D297" t="s">
        <v>2376</v>
      </c>
      <c r="F297" t="s">
        <v>2377</v>
      </c>
      <c r="G297">
        <v>2141</v>
      </c>
      <c r="H297">
        <v>2141</v>
      </c>
      <c r="I297" t="s">
        <v>920</v>
      </c>
      <c r="J297" t="s">
        <v>921</v>
      </c>
      <c r="K297" t="s">
        <v>922</v>
      </c>
      <c r="L297" t="s">
        <v>930</v>
      </c>
      <c r="R297" t="s">
        <v>924</v>
      </c>
      <c r="S297" t="s">
        <v>925</v>
      </c>
      <c r="U297" t="s">
        <v>69</v>
      </c>
      <c r="V297" s="74">
        <v>-21.17</v>
      </c>
      <c r="W297" s="74">
        <v>55.66</v>
      </c>
      <c r="X297" s="74">
        <v>-21.17</v>
      </c>
      <c r="Y297" s="74">
        <v>55.66</v>
      </c>
      <c r="Z297" s="74">
        <v>48.387833333333298</v>
      </c>
      <c r="AA297" s="74">
        <v>2.9304666666666699</v>
      </c>
      <c r="AB297" s="74">
        <v>13.6598666666667</v>
      </c>
      <c r="AC297" s="74">
        <v>9.6930333333333305</v>
      </c>
      <c r="AD297" s="74">
        <v>11.474766666666699</v>
      </c>
      <c r="AE297" s="74">
        <v>7.4120999999999997</v>
      </c>
      <c r="AF297" s="74">
        <v>0.1512</v>
      </c>
      <c r="AG297" s="74">
        <v>0.64136666666666697</v>
      </c>
      <c r="AH297" s="74">
        <v>2.5697333333333301</v>
      </c>
      <c r="AI297" s="74">
        <v>0.32540000000000002</v>
      </c>
      <c r="AJ297" s="74">
        <v>0.98323668058078695</v>
      </c>
      <c r="AK297" s="74">
        <v>0.14363234216191401</v>
      </c>
    </row>
    <row r="298" spans="1:37">
      <c r="A298">
        <v>2019</v>
      </c>
      <c r="B298" t="s">
        <v>2375</v>
      </c>
      <c r="C298" t="s">
        <v>2674</v>
      </c>
      <c r="D298" t="s">
        <v>2376</v>
      </c>
      <c r="F298" t="s">
        <v>2377</v>
      </c>
      <c r="G298">
        <v>2141</v>
      </c>
      <c r="H298">
        <v>2141</v>
      </c>
      <c r="I298" t="s">
        <v>920</v>
      </c>
      <c r="J298" t="s">
        <v>921</v>
      </c>
      <c r="K298" t="s">
        <v>922</v>
      </c>
      <c r="L298" t="s">
        <v>930</v>
      </c>
      <c r="R298" t="s">
        <v>924</v>
      </c>
      <c r="S298" t="s">
        <v>925</v>
      </c>
      <c r="U298" t="s">
        <v>69</v>
      </c>
      <c r="V298" s="74">
        <v>-21.17</v>
      </c>
      <c r="W298" s="74">
        <v>55.66</v>
      </c>
      <c r="X298" s="74">
        <v>-21.17</v>
      </c>
      <c r="Y298" s="74">
        <v>55.66</v>
      </c>
      <c r="Z298" s="74">
        <v>48.649566666666701</v>
      </c>
      <c r="AA298" s="74">
        <v>2.5019999999999998</v>
      </c>
      <c r="AB298" s="74">
        <v>12.7707333333333</v>
      </c>
      <c r="AC298" s="74">
        <v>11.8220333333333</v>
      </c>
      <c r="AD298" s="74">
        <v>11.0021</v>
      </c>
      <c r="AE298" s="74">
        <v>7.1664333333333303</v>
      </c>
      <c r="AF298" s="74">
        <v>0.17066666666666699</v>
      </c>
      <c r="AG298" s="74">
        <v>0.53936666666666699</v>
      </c>
      <c r="AH298" s="74">
        <v>2.36473333333333</v>
      </c>
      <c r="AI298" s="74">
        <v>0.267633333333333</v>
      </c>
      <c r="AJ298" s="74">
        <v>1.05469374724909</v>
      </c>
      <c r="AK298" s="74">
        <v>0.11650673818121199</v>
      </c>
    </row>
    <row r="299" spans="1:37">
      <c r="A299">
        <v>2019</v>
      </c>
      <c r="B299" t="s">
        <v>2375</v>
      </c>
      <c r="C299" t="s">
        <v>2675</v>
      </c>
      <c r="D299" t="s">
        <v>2376</v>
      </c>
      <c r="F299" t="s">
        <v>2377</v>
      </c>
      <c r="G299">
        <v>2141</v>
      </c>
      <c r="H299">
        <v>2141</v>
      </c>
      <c r="I299" t="s">
        <v>920</v>
      </c>
      <c r="J299" t="s">
        <v>921</v>
      </c>
      <c r="K299" t="s">
        <v>922</v>
      </c>
      <c r="L299" t="s">
        <v>930</v>
      </c>
      <c r="R299" t="s">
        <v>924</v>
      </c>
      <c r="S299" t="s">
        <v>925</v>
      </c>
      <c r="U299" t="s">
        <v>69</v>
      </c>
      <c r="V299" s="74">
        <v>-21.17</v>
      </c>
      <c r="W299" s="74">
        <v>55.66</v>
      </c>
      <c r="X299" s="74">
        <v>-21.17</v>
      </c>
      <c r="Y299" s="74">
        <v>55.66</v>
      </c>
      <c r="Z299" s="74">
        <v>48.6918333333333</v>
      </c>
      <c r="AA299" s="74">
        <v>2.86473333333333</v>
      </c>
      <c r="AB299" s="74">
        <v>13.9681</v>
      </c>
      <c r="AC299" s="74">
        <v>10.168333333333299</v>
      </c>
      <c r="AD299" s="74">
        <v>11.5545666666667</v>
      </c>
      <c r="AE299" s="74">
        <v>6.95536666666667</v>
      </c>
      <c r="AF299" s="74">
        <v>0.14646666666666699</v>
      </c>
      <c r="AG299" s="74">
        <v>0.67113333333333303</v>
      </c>
      <c r="AH299" s="74">
        <v>2.5762666666666698</v>
      </c>
      <c r="AI299" s="74">
        <v>0.33806666666666702</v>
      </c>
      <c r="AJ299" s="74">
        <v>0.94654279862101998</v>
      </c>
      <c r="AK299" s="74">
        <v>0.14137302043240499</v>
      </c>
    </row>
    <row r="300" spans="1:37">
      <c r="A300">
        <v>2019</v>
      </c>
      <c r="B300" t="s">
        <v>2375</v>
      </c>
      <c r="C300" t="s">
        <v>2676</v>
      </c>
      <c r="D300" t="s">
        <v>2376</v>
      </c>
      <c r="F300" t="s">
        <v>2377</v>
      </c>
      <c r="G300">
        <v>2141</v>
      </c>
      <c r="H300">
        <v>2141</v>
      </c>
      <c r="I300" t="s">
        <v>920</v>
      </c>
      <c r="J300" t="s">
        <v>921</v>
      </c>
      <c r="K300" t="s">
        <v>922</v>
      </c>
      <c r="L300" t="s">
        <v>930</v>
      </c>
      <c r="R300" t="s">
        <v>924</v>
      </c>
      <c r="S300" t="s">
        <v>925</v>
      </c>
      <c r="U300" t="s">
        <v>69</v>
      </c>
      <c r="V300" s="74">
        <v>-21.17</v>
      </c>
      <c r="W300" s="74">
        <v>55.66</v>
      </c>
      <c r="X300" s="74">
        <v>-21.17</v>
      </c>
      <c r="Y300" s="74">
        <v>55.66</v>
      </c>
      <c r="Z300" s="74">
        <v>48.933666666666703</v>
      </c>
      <c r="AA300" s="74">
        <v>2.7023333333333301</v>
      </c>
      <c r="AB300" s="74">
        <v>14.1872333333333</v>
      </c>
      <c r="AC300" s="74">
        <v>9.7499333333333293</v>
      </c>
      <c r="AD300" s="74">
        <v>11.7107333333333</v>
      </c>
      <c r="AE300" s="74">
        <v>7.1583333333333297</v>
      </c>
      <c r="AF300" s="74">
        <v>0.148733333333333</v>
      </c>
      <c r="AG300" s="74">
        <v>0.70406666666666695</v>
      </c>
      <c r="AH300" s="74">
        <v>2.47806666666667</v>
      </c>
      <c r="AI300" s="74">
        <v>0.29756666666666698</v>
      </c>
      <c r="AJ300" s="74">
        <v>1.0142240093114101</v>
      </c>
      <c r="AK300" s="74">
        <v>9.4889035803979602E-2</v>
      </c>
    </row>
    <row r="301" spans="1:37">
      <c r="A301">
        <v>2019</v>
      </c>
      <c r="B301" t="s">
        <v>2375</v>
      </c>
      <c r="C301" t="s">
        <v>2677</v>
      </c>
      <c r="D301" t="s">
        <v>2376</v>
      </c>
      <c r="F301" t="s">
        <v>2377</v>
      </c>
      <c r="G301">
        <v>2141</v>
      </c>
      <c r="H301">
        <v>2141</v>
      </c>
      <c r="I301" t="s">
        <v>920</v>
      </c>
      <c r="J301" t="s">
        <v>921</v>
      </c>
      <c r="K301" t="s">
        <v>922</v>
      </c>
      <c r="L301" t="s">
        <v>930</v>
      </c>
      <c r="R301" t="s">
        <v>924</v>
      </c>
      <c r="S301" t="s">
        <v>925</v>
      </c>
      <c r="U301" t="s">
        <v>69</v>
      </c>
      <c r="V301" s="74">
        <v>-21.17</v>
      </c>
      <c r="W301" s="74">
        <v>55.66</v>
      </c>
      <c r="X301" s="74">
        <v>-21.17</v>
      </c>
      <c r="Y301" s="74">
        <v>55.66</v>
      </c>
      <c r="Z301" s="74">
        <v>48.958199999999998</v>
      </c>
      <c r="AA301" s="74">
        <v>2.6238666666666699</v>
      </c>
      <c r="AB301" s="74">
        <v>14.355166666666699</v>
      </c>
      <c r="AC301" s="74">
        <v>10.470233333333301</v>
      </c>
      <c r="AD301" s="74">
        <v>11.7072</v>
      </c>
      <c r="AE301" s="74">
        <v>6.3324999999999996</v>
      </c>
      <c r="AF301" s="74">
        <v>0.14673333333333299</v>
      </c>
      <c r="AG301" s="74">
        <v>0.671366666666667</v>
      </c>
      <c r="AH301" s="74">
        <v>2.6074000000000002</v>
      </c>
      <c r="AI301" s="74">
        <v>0.3085</v>
      </c>
      <c r="AJ301" s="74">
        <v>1.0456764835641099</v>
      </c>
      <c r="AK301" s="74">
        <v>0.104262952811116</v>
      </c>
    </row>
    <row r="302" spans="1:37">
      <c r="A302">
        <v>2019</v>
      </c>
      <c r="B302" t="s">
        <v>2375</v>
      </c>
      <c r="C302" t="s">
        <v>2678</v>
      </c>
      <c r="D302" t="s">
        <v>2376</v>
      </c>
      <c r="F302" t="s">
        <v>2377</v>
      </c>
      <c r="G302">
        <v>2141</v>
      </c>
      <c r="H302">
        <v>2141</v>
      </c>
      <c r="I302" t="s">
        <v>920</v>
      </c>
      <c r="J302" t="s">
        <v>921</v>
      </c>
      <c r="K302" t="s">
        <v>922</v>
      </c>
      <c r="L302" t="s">
        <v>930</v>
      </c>
      <c r="R302" t="s">
        <v>924</v>
      </c>
      <c r="S302" t="s">
        <v>925</v>
      </c>
      <c r="U302" t="s">
        <v>69</v>
      </c>
      <c r="V302" s="74">
        <v>-21.17</v>
      </c>
      <c r="W302" s="74">
        <v>55.66</v>
      </c>
      <c r="X302" s="74">
        <v>-21.17</v>
      </c>
      <c r="Y302" s="74">
        <v>55.66</v>
      </c>
      <c r="Z302" s="74">
        <v>49.118866666666698</v>
      </c>
      <c r="AA302" s="74">
        <v>2.7597</v>
      </c>
      <c r="AB302" s="74">
        <v>13.7707</v>
      </c>
      <c r="AC302" s="74">
        <v>10.066133333333299</v>
      </c>
      <c r="AD302" s="74">
        <v>11.283633333333301</v>
      </c>
      <c r="AE302" s="74">
        <v>7.7616333333333296</v>
      </c>
      <c r="AF302" s="74">
        <v>0.15090000000000001</v>
      </c>
      <c r="AG302" s="74">
        <v>0.65606666666666702</v>
      </c>
      <c r="AH302" s="74">
        <v>2.47616666666667</v>
      </c>
      <c r="AI302" s="74">
        <v>0.32546666666666701</v>
      </c>
      <c r="AJ302" s="74">
        <v>0.94431528282770405</v>
      </c>
      <c r="AK302" s="74">
        <v>0.14675525229526298</v>
      </c>
    </row>
    <row r="303" spans="1:37">
      <c r="A303">
        <v>2019</v>
      </c>
      <c r="B303" t="s">
        <v>2375</v>
      </c>
      <c r="C303" t="s">
        <v>2679</v>
      </c>
      <c r="D303" t="s">
        <v>2376</v>
      </c>
      <c r="F303" t="s">
        <v>2377</v>
      </c>
      <c r="G303">
        <v>2141</v>
      </c>
      <c r="H303">
        <v>2141</v>
      </c>
      <c r="I303" t="s">
        <v>920</v>
      </c>
      <c r="J303" t="s">
        <v>921</v>
      </c>
      <c r="K303" t="s">
        <v>922</v>
      </c>
      <c r="L303" t="s">
        <v>930</v>
      </c>
      <c r="R303" t="s">
        <v>924</v>
      </c>
      <c r="S303" t="s">
        <v>925</v>
      </c>
      <c r="U303" t="s">
        <v>69</v>
      </c>
      <c r="V303" s="74">
        <v>-21.17</v>
      </c>
      <c r="W303" s="74">
        <v>55.66</v>
      </c>
      <c r="X303" s="74">
        <v>-21.17</v>
      </c>
      <c r="Y303" s="74">
        <v>55.66</v>
      </c>
      <c r="Z303" s="74">
        <v>49.257933333333298</v>
      </c>
      <c r="AA303" s="74">
        <v>2.8273999999999999</v>
      </c>
      <c r="AB303" s="74">
        <v>13.4396666666667</v>
      </c>
      <c r="AC303" s="74">
        <v>10.051399999999999</v>
      </c>
      <c r="AD303" s="74">
        <v>11.3387333333333</v>
      </c>
      <c r="AE303" s="74">
        <v>7.5895666666666699</v>
      </c>
      <c r="AF303" s="74">
        <v>0.144366666666667</v>
      </c>
      <c r="AG303" s="74">
        <v>0.61326666666666696</v>
      </c>
      <c r="AH303" s="74">
        <v>2.47786666666667</v>
      </c>
      <c r="AI303" s="74">
        <v>0.31109999999999999</v>
      </c>
      <c r="AJ303" s="74">
        <v>1.0090056722393499</v>
      </c>
      <c r="AK303" s="74">
        <v>0.14022043613943</v>
      </c>
    </row>
    <row r="304" spans="1:37">
      <c r="A304">
        <v>2019</v>
      </c>
      <c r="B304" t="s">
        <v>2375</v>
      </c>
      <c r="C304" t="s">
        <v>2680</v>
      </c>
      <c r="D304" t="s">
        <v>2376</v>
      </c>
      <c r="F304" t="s">
        <v>2377</v>
      </c>
      <c r="G304">
        <v>2141</v>
      </c>
      <c r="H304">
        <v>2141</v>
      </c>
      <c r="I304" t="s">
        <v>920</v>
      </c>
      <c r="J304" t="s">
        <v>921</v>
      </c>
      <c r="K304" t="s">
        <v>922</v>
      </c>
      <c r="L304" t="s">
        <v>930</v>
      </c>
      <c r="R304" t="s">
        <v>924</v>
      </c>
      <c r="S304" t="s">
        <v>925</v>
      </c>
      <c r="U304" t="s">
        <v>69</v>
      </c>
      <c r="V304" s="74">
        <v>-21.17</v>
      </c>
      <c r="W304" s="74">
        <v>55.66</v>
      </c>
      <c r="X304" s="74">
        <v>-21.17</v>
      </c>
      <c r="Y304" s="74">
        <v>55.66</v>
      </c>
      <c r="Z304" s="74">
        <v>49.296766666666699</v>
      </c>
      <c r="AA304" s="74">
        <v>2.8197000000000001</v>
      </c>
      <c r="AB304" s="74">
        <v>13.530099999999999</v>
      </c>
      <c r="AC304" s="74">
        <v>9.7624333333333304</v>
      </c>
      <c r="AD304" s="74">
        <v>11.4472666666667</v>
      </c>
      <c r="AE304" s="74">
        <v>7.1441666666666697</v>
      </c>
      <c r="AF304" s="74">
        <v>0.14253333333333301</v>
      </c>
      <c r="AG304" s="74">
        <v>0.59286666666666699</v>
      </c>
      <c r="AH304" s="74">
        <v>2.5684999999999998</v>
      </c>
      <c r="AI304" s="74">
        <v>0.31309999999999999</v>
      </c>
      <c r="AJ304" s="74">
        <v>0.97901615647579598</v>
      </c>
      <c r="AK304" s="74">
        <v>0.10632356175652001</v>
      </c>
    </row>
    <row r="305" spans="1:37">
      <c r="A305">
        <v>2019</v>
      </c>
      <c r="B305" t="s">
        <v>2375</v>
      </c>
      <c r="C305" t="s">
        <v>2681</v>
      </c>
      <c r="D305" t="s">
        <v>2376</v>
      </c>
      <c r="F305" t="s">
        <v>2377</v>
      </c>
      <c r="G305">
        <v>2141</v>
      </c>
      <c r="H305">
        <v>2141</v>
      </c>
      <c r="I305" t="s">
        <v>920</v>
      </c>
      <c r="J305" t="s">
        <v>921</v>
      </c>
      <c r="K305" t="s">
        <v>922</v>
      </c>
      <c r="L305" t="s">
        <v>930</v>
      </c>
      <c r="R305" t="s">
        <v>924</v>
      </c>
      <c r="S305" t="s">
        <v>925</v>
      </c>
      <c r="U305" t="s">
        <v>69</v>
      </c>
      <c r="V305" s="74">
        <v>-21.17</v>
      </c>
      <c r="W305" s="74">
        <v>55.66</v>
      </c>
      <c r="X305" s="74">
        <v>-21.17</v>
      </c>
      <c r="Y305" s="74">
        <v>55.66</v>
      </c>
      <c r="Z305" s="74">
        <v>49.431233333333303</v>
      </c>
      <c r="AA305" s="74">
        <v>3.0600999999999998</v>
      </c>
      <c r="AB305" s="74">
        <v>13.6610333333333</v>
      </c>
      <c r="AC305" s="74">
        <v>9.8789666666666704</v>
      </c>
      <c r="AD305" s="74">
        <v>11.919233333333301</v>
      </c>
      <c r="AE305" s="74">
        <v>6.8418000000000001</v>
      </c>
      <c r="AF305" s="74">
        <v>0.1482</v>
      </c>
      <c r="AG305" s="74">
        <v>0.53523333333333301</v>
      </c>
      <c r="AH305" s="74">
        <v>2.5179</v>
      </c>
      <c r="AI305" s="74">
        <v>0.36526666666666702</v>
      </c>
      <c r="AJ305" s="74">
        <v>0.92449566791904703</v>
      </c>
      <c r="AK305" s="74">
        <v>9.7250356327499302E-2</v>
      </c>
    </row>
    <row r="306" spans="1:37">
      <c r="A306">
        <v>2019</v>
      </c>
      <c r="B306" t="s">
        <v>2375</v>
      </c>
      <c r="C306" t="s">
        <v>2682</v>
      </c>
      <c r="D306" t="s">
        <v>2376</v>
      </c>
      <c r="F306" t="s">
        <v>2377</v>
      </c>
      <c r="G306">
        <v>2141</v>
      </c>
      <c r="H306">
        <v>2141</v>
      </c>
      <c r="I306" t="s">
        <v>920</v>
      </c>
      <c r="J306" t="s">
        <v>921</v>
      </c>
      <c r="K306" t="s">
        <v>922</v>
      </c>
      <c r="L306" t="s">
        <v>930</v>
      </c>
      <c r="R306" t="s">
        <v>924</v>
      </c>
      <c r="S306" t="s">
        <v>925</v>
      </c>
      <c r="U306" t="s">
        <v>69</v>
      </c>
      <c r="V306" s="74">
        <v>-21.17</v>
      </c>
      <c r="W306" s="74">
        <v>55.66</v>
      </c>
      <c r="X306" s="74">
        <v>-21.17</v>
      </c>
      <c r="Y306" s="74">
        <v>55.66</v>
      </c>
      <c r="Z306" s="74">
        <v>49.518366666666701</v>
      </c>
      <c r="AA306" s="74">
        <v>2.73783333333333</v>
      </c>
      <c r="AB306" s="74">
        <v>13.7837666666667</v>
      </c>
      <c r="AC306" s="74">
        <v>9.8354333333333308</v>
      </c>
      <c r="AD306" s="74">
        <v>11.398400000000001</v>
      </c>
      <c r="AE306" s="74">
        <v>7.1094333333333299</v>
      </c>
      <c r="AF306" s="74">
        <v>0.15013333333333301</v>
      </c>
      <c r="AG306" s="74">
        <v>0.5675</v>
      </c>
      <c r="AH306" s="74">
        <v>2.4377</v>
      </c>
      <c r="AI306" s="74">
        <v>0.32166666666666699</v>
      </c>
      <c r="AJ306" s="74">
        <v>1.0146064017364</v>
      </c>
      <c r="AK306" s="74">
        <v>0.146833251263318</v>
      </c>
    </row>
    <row r="307" spans="1:37">
      <c r="A307">
        <v>2019</v>
      </c>
      <c r="B307" t="s">
        <v>2375</v>
      </c>
      <c r="C307" t="s">
        <v>2683</v>
      </c>
      <c r="D307" t="s">
        <v>2376</v>
      </c>
      <c r="F307" t="s">
        <v>2377</v>
      </c>
      <c r="G307">
        <v>2141</v>
      </c>
      <c r="H307">
        <v>2141</v>
      </c>
      <c r="I307" t="s">
        <v>920</v>
      </c>
      <c r="J307" t="s">
        <v>921</v>
      </c>
      <c r="K307" t="s">
        <v>922</v>
      </c>
      <c r="L307" t="s">
        <v>930</v>
      </c>
      <c r="R307" t="s">
        <v>924</v>
      </c>
      <c r="S307" t="s">
        <v>925</v>
      </c>
      <c r="U307" t="s">
        <v>69</v>
      </c>
      <c r="V307" s="74">
        <v>-21.17</v>
      </c>
      <c r="W307" s="74">
        <v>55.66</v>
      </c>
      <c r="X307" s="74">
        <v>-21.17</v>
      </c>
      <c r="Y307" s="74">
        <v>55.66</v>
      </c>
      <c r="Z307" s="74">
        <v>49.525700000000001</v>
      </c>
      <c r="AA307" s="74">
        <v>2.7475999999999998</v>
      </c>
      <c r="AB307" s="74">
        <v>13.013066666666701</v>
      </c>
      <c r="AC307" s="74">
        <v>10.699666666666699</v>
      </c>
      <c r="AD307" s="74">
        <v>11.308666666666699</v>
      </c>
      <c r="AE307" s="74">
        <v>7.2210333333333301</v>
      </c>
      <c r="AF307" s="74">
        <v>0.15716666666666701</v>
      </c>
      <c r="AG307" s="74">
        <v>0.54359999999999997</v>
      </c>
      <c r="AH307" s="74">
        <v>2.4687999999999999</v>
      </c>
      <c r="AI307" s="74">
        <v>0.274733333333333</v>
      </c>
      <c r="AJ307" s="74">
        <v>1.00817633627582</v>
      </c>
      <c r="AK307" s="74">
        <v>0.11693280931019999</v>
      </c>
    </row>
    <row r="308" spans="1:37">
      <c r="A308">
        <v>2019</v>
      </c>
      <c r="B308" t="s">
        <v>2375</v>
      </c>
      <c r="C308" t="s">
        <v>2684</v>
      </c>
      <c r="D308" t="s">
        <v>2376</v>
      </c>
      <c r="F308" t="s">
        <v>2377</v>
      </c>
      <c r="G308">
        <v>2141</v>
      </c>
      <c r="H308">
        <v>2141</v>
      </c>
      <c r="I308" t="s">
        <v>920</v>
      </c>
      <c r="J308" t="s">
        <v>921</v>
      </c>
      <c r="K308" t="s">
        <v>922</v>
      </c>
      <c r="L308" t="s">
        <v>930</v>
      </c>
      <c r="R308" t="s">
        <v>924</v>
      </c>
      <c r="S308" t="s">
        <v>925</v>
      </c>
      <c r="U308" t="s">
        <v>69</v>
      </c>
      <c r="V308" s="74">
        <v>-21.17</v>
      </c>
      <c r="W308" s="74">
        <v>55.66</v>
      </c>
      <c r="X308" s="74">
        <v>-21.17</v>
      </c>
      <c r="Y308" s="74">
        <v>55.66</v>
      </c>
      <c r="Z308" s="74">
        <v>49.6351333333333</v>
      </c>
      <c r="AA308" s="74">
        <v>2.9550000000000001</v>
      </c>
      <c r="AB308" s="74">
        <v>13.4148666666667</v>
      </c>
      <c r="AC308" s="74">
        <v>9.8207666666666693</v>
      </c>
      <c r="AD308" s="74">
        <v>11.4232333333333</v>
      </c>
      <c r="AE308" s="74">
        <v>7.1554000000000002</v>
      </c>
      <c r="AF308" s="74">
        <v>0.14249999999999999</v>
      </c>
      <c r="AG308" s="74">
        <v>0.54206666666666703</v>
      </c>
      <c r="AH308" s="74">
        <v>2.4845333333333302</v>
      </c>
      <c r="AI308" s="74">
        <v>0.30246666666666699</v>
      </c>
      <c r="AJ308" s="74">
        <v>0.94420483535369804</v>
      </c>
      <c r="AK308" s="74">
        <v>0.12054787515078899</v>
      </c>
    </row>
    <row r="309" spans="1:37">
      <c r="A309">
        <v>2019</v>
      </c>
      <c r="B309" t="s">
        <v>2375</v>
      </c>
      <c r="C309" t="s">
        <v>2685</v>
      </c>
      <c r="D309" t="s">
        <v>2376</v>
      </c>
      <c r="F309" t="s">
        <v>2377</v>
      </c>
      <c r="G309">
        <v>2141</v>
      </c>
      <c r="H309">
        <v>2141</v>
      </c>
      <c r="I309" t="s">
        <v>920</v>
      </c>
      <c r="J309" t="s">
        <v>921</v>
      </c>
      <c r="K309" t="s">
        <v>922</v>
      </c>
      <c r="L309" t="s">
        <v>930</v>
      </c>
      <c r="R309" t="s">
        <v>924</v>
      </c>
      <c r="S309" t="s">
        <v>925</v>
      </c>
      <c r="U309" t="s">
        <v>69</v>
      </c>
      <c r="V309" s="74">
        <v>-21.17</v>
      </c>
      <c r="W309" s="74">
        <v>55.66</v>
      </c>
      <c r="X309" s="74">
        <v>-21.17</v>
      </c>
      <c r="Y309" s="74">
        <v>55.66</v>
      </c>
      <c r="Z309" s="74">
        <v>49.636800000000001</v>
      </c>
      <c r="AA309" s="74">
        <v>2.7568000000000001</v>
      </c>
      <c r="AB309" s="74">
        <v>13.5841666666667</v>
      </c>
      <c r="AC309" s="74">
        <v>9.5817666666666703</v>
      </c>
      <c r="AD309" s="74">
        <v>11.3289666666667</v>
      </c>
      <c r="AE309" s="74">
        <v>7.3875000000000002</v>
      </c>
      <c r="AF309" s="74">
        <v>0.14680000000000001</v>
      </c>
      <c r="AG309" s="74">
        <v>0.593766666666667</v>
      </c>
      <c r="AH309" s="74">
        <v>2.5352000000000001</v>
      </c>
      <c r="AI309" s="74">
        <v>0.29036666666666699</v>
      </c>
      <c r="AJ309" s="74">
        <v>0.96897755477773695</v>
      </c>
      <c r="AK309" s="74">
        <v>0.131367423134956</v>
      </c>
    </row>
    <row r="310" spans="1:37">
      <c r="A310">
        <v>2019</v>
      </c>
      <c r="B310" t="s">
        <v>2375</v>
      </c>
      <c r="C310" t="s">
        <v>2686</v>
      </c>
      <c r="D310" t="s">
        <v>2376</v>
      </c>
      <c r="F310" t="s">
        <v>2377</v>
      </c>
      <c r="G310">
        <v>2141</v>
      </c>
      <c r="H310">
        <v>2141</v>
      </c>
      <c r="I310" t="s">
        <v>920</v>
      </c>
      <c r="J310" t="s">
        <v>921</v>
      </c>
      <c r="K310" t="s">
        <v>922</v>
      </c>
      <c r="L310" t="s">
        <v>930</v>
      </c>
      <c r="R310" t="s">
        <v>924</v>
      </c>
      <c r="S310" t="s">
        <v>925</v>
      </c>
      <c r="U310" t="s">
        <v>69</v>
      </c>
      <c r="V310" s="74">
        <v>-21.17</v>
      </c>
      <c r="W310" s="74">
        <v>55.66</v>
      </c>
      <c r="X310" s="74">
        <v>-21.17</v>
      </c>
      <c r="Y310" s="74">
        <v>55.66</v>
      </c>
      <c r="Z310" s="74">
        <v>49.646700000000003</v>
      </c>
      <c r="AA310" s="74">
        <v>2.81016666666667</v>
      </c>
      <c r="AB310" s="74">
        <v>13.6321666666667</v>
      </c>
      <c r="AC310" s="74">
        <v>10.174799999999999</v>
      </c>
      <c r="AD310" s="74">
        <v>11.414400000000001</v>
      </c>
      <c r="AE310" s="74">
        <v>7.2404000000000002</v>
      </c>
      <c r="AF310" s="74">
        <v>0.1547</v>
      </c>
      <c r="AG310" s="74">
        <v>0.58026666666666704</v>
      </c>
      <c r="AH310" s="74">
        <v>2.5002</v>
      </c>
      <c r="AI310" s="74">
        <v>0.32163333333333299</v>
      </c>
      <c r="AJ310" s="74">
        <v>0.97032601035074895</v>
      </c>
      <c r="AK310" s="74">
        <v>0.11083040750852001</v>
      </c>
    </row>
    <row r="311" spans="1:37">
      <c r="A311">
        <v>2019</v>
      </c>
      <c r="B311" t="s">
        <v>2375</v>
      </c>
      <c r="C311" t="s">
        <v>2687</v>
      </c>
      <c r="D311" t="s">
        <v>2376</v>
      </c>
      <c r="F311" t="s">
        <v>2377</v>
      </c>
      <c r="G311">
        <v>2141</v>
      </c>
      <c r="H311">
        <v>2141</v>
      </c>
      <c r="I311" t="s">
        <v>920</v>
      </c>
      <c r="J311" t="s">
        <v>921</v>
      </c>
      <c r="K311" t="s">
        <v>922</v>
      </c>
      <c r="L311" t="s">
        <v>930</v>
      </c>
      <c r="R311" t="s">
        <v>924</v>
      </c>
      <c r="S311" t="s">
        <v>925</v>
      </c>
      <c r="U311" t="s">
        <v>69</v>
      </c>
      <c r="V311" s="74">
        <v>-21.17</v>
      </c>
      <c r="W311" s="74">
        <v>55.66</v>
      </c>
      <c r="X311" s="74">
        <v>-21.17</v>
      </c>
      <c r="Y311" s="74">
        <v>55.66</v>
      </c>
      <c r="Z311" s="74">
        <v>49.656833333333303</v>
      </c>
      <c r="AA311" s="74">
        <v>2.31863333333333</v>
      </c>
      <c r="AB311" s="74">
        <v>14.236166666666699</v>
      </c>
      <c r="AC311" s="74">
        <v>11.0733333333333</v>
      </c>
      <c r="AD311" s="74">
        <v>10.929966666666701</v>
      </c>
      <c r="AE311" s="74">
        <v>6.5991999999999997</v>
      </c>
      <c r="AF311" s="74">
        <v>0.170833333333333</v>
      </c>
      <c r="AG311" s="74">
        <v>0.49930000000000002</v>
      </c>
      <c r="AH311" s="74">
        <v>2.8784999999999998</v>
      </c>
      <c r="AI311" s="74">
        <v>0.239933333333333</v>
      </c>
      <c r="AJ311" s="74">
        <v>0.86639125236030701</v>
      </c>
      <c r="AK311" s="74">
        <v>9.9222857863542804E-2</v>
      </c>
    </row>
    <row r="312" spans="1:37">
      <c r="A312">
        <v>2019</v>
      </c>
      <c r="B312" t="s">
        <v>2375</v>
      </c>
      <c r="C312" t="s">
        <v>2688</v>
      </c>
      <c r="D312" t="s">
        <v>2376</v>
      </c>
      <c r="F312" t="s">
        <v>2377</v>
      </c>
      <c r="G312">
        <v>2141</v>
      </c>
      <c r="H312">
        <v>2141</v>
      </c>
      <c r="I312" t="s">
        <v>920</v>
      </c>
      <c r="J312" t="s">
        <v>921</v>
      </c>
      <c r="K312" t="s">
        <v>922</v>
      </c>
      <c r="L312" t="s">
        <v>930</v>
      </c>
      <c r="R312" t="s">
        <v>924</v>
      </c>
      <c r="S312" t="s">
        <v>925</v>
      </c>
      <c r="U312" t="s">
        <v>69</v>
      </c>
      <c r="V312" s="74">
        <v>-21.17</v>
      </c>
      <c r="W312" s="74">
        <v>55.66</v>
      </c>
      <c r="X312" s="74">
        <v>-21.17</v>
      </c>
      <c r="Y312" s="74">
        <v>55.66</v>
      </c>
      <c r="Z312" s="74">
        <v>49.685866666666698</v>
      </c>
      <c r="AA312" s="74">
        <v>2.7728000000000002</v>
      </c>
      <c r="AB312" s="74">
        <v>14.105733333333299</v>
      </c>
      <c r="AC312" s="74">
        <v>9.1746333333333308</v>
      </c>
      <c r="AD312" s="74">
        <v>11.6747333333333</v>
      </c>
      <c r="AE312" s="74">
        <v>7.1069666666666702</v>
      </c>
      <c r="AF312" s="74">
        <v>0.13569999999999999</v>
      </c>
      <c r="AG312" s="74">
        <v>0.47713333333333302</v>
      </c>
      <c r="AH312" s="74">
        <v>2.6055000000000001</v>
      </c>
      <c r="AI312" s="74">
        <v>0.30866666666666698</v>
      </c>
      <c r="AJ312" s="74">
        <v>1.0065681263597399</v>
      </c>
      <c r="AK312" s="74">
        <v>0.13485024751647501</v>
      </c>
    </row>
    <row r="313" spans="1:37">
      <c r="A313">
        <v>2019</v>
      </c>
      <c r="B313" t="s">
        <v>2375</v>
      </c>
      <c r="C313" t="s">
        <v>2689</v>
      </c>
      <c r="D313" t="s">
        <v>2376</v>
      </c>
      <c r="F313" t="s">
        <v>2377</v>
      </c>
      <c r="G313">
        <v>2141</v>
      </c>
      <c r="H313">
        <v>2141</v>
      </c>
      <c r="I313" t="s">
        <v>920</v>
      </c>
      <c r="J313" t="s">
        <v>921</v>
      </c>
      <c r="K313" t="s">
        <v>922</v>
      </c>
      <c r="L313" t="s">
        <v>930</v>
      </c>
      <c r="R313" t="s">
        <v>924</v>
      </c>
      <c r="S313" t="s">
        <v>925</v>
      </c>
      <c r="U313" t="s">
        <v>69</v>
      </c>
      <c r="V313" s="74">
        <v>-21.17</v>
      </c>
      <c r="W313" s="74">
        <v>55.66</v>
      </c>
      <c r="X313" s="74">
        <v>-21.17</v>
      </c>
      <c r="Y313" s="74">
        <v>55.66</v>
      </c>
      <c r="Z313" s="74">
        <v>49.714133333333301</v>
      </c>
      <c r="AA313" s="74">
        <v>2.8502000000000001</v>
      </c>
      <c r="AB313" s="74">
        <v>13.0637333333333</v>
      </c>
      <c r="AC313" s="74">
        <v>9.9016666666666708</v>
      </c>
      <c r="AD313" s="74">
        <v>11.1027</v>
      </c>
      <c r="AE313" s="74">
        <v>8.5931333333333306</v>
      </c>
      <c r="AF313" s="74">
        <v>0.14683333333333301</v>
      </c>
      <c r="AG313" s="74">
        <v>0.52159999999999995</v>
      </c>
      <c r="AH313" s="74">
        <v>2.4977666666666698</v>
      </c>
      <c r="AI313" s="74">
        <v>0.30096666666666699</v>
      </c>
      <c r="AJ313" s="74">
        <v>0.97981583503834002</v>
      </c>
      <c r="AK313" s="74">
        <v>0.127325095884324</v>
      </c>
    </row>
    <row r="314" spans="1:37">
      <c r="A314">
        <v>2019</v>
      </c>
      <c r="B314" t="s">
        <v>2375</v>
      </c>
      <c r="C314" t="s">
        <v>2690</v>
      </c>
      <c r="D314" t="s">
        <v>2376</v>
      </c>
      <c r="F314" t="s">
        <v>2377</v>
      </c>
      <c r="G314">
        <v>2141</v>
      </c>
      <c r="H314">
        <v>2141</v>
      </c>
      <c r="I314" t="s">
        <v>920</v>
      </c>
      <c r="J314" t="s">
        <v>921</v>
      </c>
      <c r="K314" t="s">
        <v>922</v>
      </c>
      <c r="L314" t="s">
        <v>930</v>
      </c>
      <c r="R314" t="s">
        <v>924</v>
      </c>
      <c r="S314" t="s">
        <v>925</v>
      </c>
      <c r="U314" t="s">
        <v>69</v>
      </c>
      <c r="V314" s="74">
        <v>-21.17</v>
      </c>
      <c r="W314" s="74">
        <v>55.66</v>
      </c>
      <c r="X314" s="74">
        <v>-21.17</v>
      </c>
      <c r="Y314" s="74">
        <v>55.66</v>
      </c>
      <c r="Z314" s="74">
        <v>49.887866666666703</v>
      </c>
      <c r="AA314" s="74">
        <v>3.1771333333333298</v>
      </c>
      <c r="AB314" s="74">
        <v>13.5932666666667</v>
      </c>
      <c r="AC314" s="74">
        <v>9.2341666666666704</v>
      </c>
      <c r="AD314" s="74">
        <v>11.7593</v>
      </c>
      <c r="AE314" s="74">
        <v>6.9388666666666703</v>
      </c>
      <c r="AF314" s="74">
        <v>0.14499999999999999</v>
      </c>
      <c r="AG314" s="74">
        <v>0.59179999999999999</v>
      </c>
      <c r="AH314" s="74">
        <v>2.5383</v>
      </c>
      <c r="AI314" s="74">
        <v>0.37816666666666698</v>
      </c>
      <c r="AJ314" s="74">
        <v>0.967362959506334</v>
      </c>
      <c r="AK314" s="74">
        <v>0.126236717572175</v>
      </c>
    </row>
    <row r="315" spans="1:37">
      <c r="A315">
        <v>2019</v>
      </c>
      <c r="B315" t="s">
        <v>2375</v>
      </c>
      <c r="C315" t="s">
        <v>2691</v>
      </c>
      <c r="D315" t="s">
        <v>2376</v>
      </c>
      <c r="F315" t="s">
        <v>2377</v>
      </c>
      <c r="G315">
        <v>2141</v>
      </c>
      <c r="H315">
        <v>2141</v>
      </c>
      <c r="I315" t="s">
        <v>920</v>
      </c>
      <c r="J315" t="s">
        <v>921</v>
      </c>
      <c r="K315" t="s">
        <v>922</v>
      </c>
      <c r="L315" t="s">
        <v>930</v>
      </c>
      <c r="R315" t="s">
        <v>924</v>
      </c>
      <c r="S315" t="s">
        <v>925</v>
      </c>
      <c r="U315" t="s">
        <v>69</v>
      </c>
      <c r="V315" s="74">
        <v>-21.17</v>
      </c>
      <c r="W315" s="74">
        <v>55.66</v>
      </c>
      <c r="X315" s="74">
        <v>-21.17</v>
      </c>
      <c r="Y315" s="74">
        <v>55.66</v>
      </c>
      <c r="Z315" s="74">
        <v>50.212633333333301</v>
      </c>
      <c r="AA315" s="74">
        <v>2.2412000000000001</v>
      </c>
      <c r="AB315" s="74">
        <v>13.583966666666701</v>
      </c>
      <c r="AC315" s="74">
        <v>10.466566666666701</v>
      </c>
      <c r="AD315" s="74">
        <v>10.949066666666701</v>
      </c>
      <c r="AE315" s="74">
        <v>6.7653333333333299</v>
      </c>
      <c r="AF315" s="74">
        <v>0.159233333333333</v>
      </c>
      <c r="AG315" s="74">
        <v>0.41520000000000001</v>
      </c>
      <c r="AH315" s="74">
        <v>2.7494333333333301</v>
      </c>
      <c r="AI315" s="74">
        <v>0.23353333333333301</v>
      </c>
      <c r="AJ315" s="74">
        <v>1.07965715468283</v>
      </c>
      <c r="AK315" s="74">
        <v>0.10315249817515401</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0264-4131-45B6-B904-51114E78742F}">
  <dimension ref="A1:Z27"/>
  <sheetViews>
    <sheetView workbookViewId="0">
      <selection activeCell="L12" sqref="L12"/>
    </sheetView>
  </sheetViews>
  <sheetFormatPr defaultRowHeight="15.6"/>
  <sheetData>
    <row r="1" spans="1:26" ht="21.6" thickBot="1">
      <c r="A1" s="113"/>
      <c r="B1" s="242" t="s">
        <v>2692</v>
      </c>
      <c r="C1" s="243"/>
      <c r="D1" s="243"/>
      <c r="E1" s="243"/>
      <c r="F1" s="243"/>
      <c r="G1" s="243"/>
      <c r="H1" s="243"/>
      <c r="I1" s="243"/>
      <c r="J1" s="243"/>
      <c r="K1" s="243"/>
      <c r="L1" s="244"/>
      <c r="M1" s="242" t="s">
        <v>2693</v>
      </c>
      <c r="N1" s="243"/>
      <c r="O1" s="244"/>
      <c r="P1" s="135" t="s">
        <v>1</v>
      </c>
      <c r="Q1" s="136" t="s">
        <v>2745</v>
      </c>
      <c r="R1" s="136" t="s">
        <v>2746</v>
      </c>
      <c r="S1" s="136" t="s">
        <v>2747</v>
      </c>
      <c r="T1" s="136" t="s">
        <v>2748</v>
      </c>
      <c r="U1" s="136" t="s">
        <v>2749</v>
      </c>
      <c r="V1" s="136" t="s">
        <v>2750</v>
      </c>
      <c r="W1" s="136" t="s">
        <v>2751</v>
      </c>
      <c r="X1" s="136" t="s">
        <v>2752</v>
      </c>
      <c r="Y1" s="136" t="s">
        <v>2753</v>
      </c>
      <c r="Z1" s="136" t="s">
        <v>2754</v>
      </c>
    </row>
    <row r="2" spans="1:26" ht="27.6">
      <c r="A2" s="114" t="s">
        <v>2694</v>
      </c>
      <c r="B2" s="115" t="s">
        <v>2695</v>
      </c>
      <c r="C2" s="116" t="s">
        <v>2696</v>
      </c>
      <c r="D2" s="116" t="s">
        <v>2697</v>
      </c>
      <c r="E2" s="116" t="s">
        <v>2698</v>
      </c>
      <c r="F2" s="116" t="s">
        <v>2699</v>
      </c>
      <c r="G2" s="116" t="s">
        <v>2700</v>
      </c>
      <c r="H2" s="116" t="s">
        <v>2701</v>
      </c>
      <c r="I2" s="115" t="s">
        <v>2702</v>
      </c>
      <c r="J2" s="116" t="s">
        <v>2703</v>
      </c>
      <c r="K2" s="116" t="s">
        <v>2704</v>
      </c>
      <c r="L2" s="117" t="s">
        <v>2705</v>
      </c>
      <c r="M2" s="115" t="s">
        <v>2706</v>
      </c>
      <c r="N2" s="116" t="s">
        <v>2707</v>
      </c>
      <c r="O2" s="117" t="s">
        <v>2708</v>
      </c>
      <c r="P2" s="137" t="s">
        <v>2755</v>
      </c>
      <c r="Q2" s="119"/>
      <c r="R2" s="119"/>
      <c r="S2" s="119"/>
      <c r="T2" s="119"/>
      <c r="U2" s="119"/>
      <c r="V2" s="119"/>
      <c r="W2" s="119"/>
      <c r="X2" s="119"/>
      <c r="Y2" s="119"/>
      <c r="Z2" s="119"/>
    </row>
    <row r="3" spans="1:26">
      <c r="A3" s="114" t="s">
        <v>2709</v>
      </c>
      <c r="B3" s="118" t="s">
        <v>2710</v>
      </c>
      <c r="C3" s="119" t="s">
        <v>2710</v>
      </c>
      <c r="D3" s="119" t="s">
        <v>2710</v>
      </c>
      <c r="E3" s="119" t="s">
        <v>2710</v>
      </c>
      <c r="F3" s="119" t="s">
        <v>2710</v>
      </c>
      <c r="G3" s="119" t="s">
        <v>2710</v>
      </c>
      <c r="H3" s="119" t="s">
        <v>2711</v>
      </c>
      <c r="I3" s="118" t="s">
        <v>2711</v>
      </c>
      <c r="J3" s="119" t="s">
        <v>2711</v>
      </c>
      <c r="K3" s="119" t="s">
        <v>2711</v>
      </c>
      <c r="L3" s="120" t="s">
        <v>2711</v>
      </c>
      <c r="M3" s="118" t="s">
        <v>2712</v>
      </c>
      <c r="N3" s="119" t="s">
        <v>2712</v>
      </c>
      <c r="O3" s="120" t="s">
        <v>2713</v>
      </c>
      <c r="P3" s="137" t="s">
        <v>2728</v>
      </c>
      <c r="Q3" s="15">
        <v>45.975000000000001</v>
      </c>
      <c r="R3" s="15">
        <v>45.722999999999999</v>
      </c>
      <c r="S3" s="15">
        <v>47.25</v>
      </c>
      <c r="T3" s="15">
        <v>47</v>
      </c>
      <c r="U3" s="15">
        <v>46.67831399575627</v>
      </c>
      <c r="V3" s="15">
        <v>46.767680727626242</v>
      </c>
      <c r="W3" s="15">
        <v>46.444480952128615</v>
      </c>
      <c r="X3" s="15">
        <v>46.50528912716176</v>
      </c>
      <c r="Y3" s="15">
        <v>46.369770768490532</v>
      </c>
      <c r="Z3" s="15">
        <v>45.955066033965494</v>
      </c>
    </row>
    <row r="4" spans="1:26">
      <c r="A4" s="114" t="s">
        <v>2714</v>
      </c>
      <c r="B4" s="121" t="s">
        <v>2715</v>
      </c>
      <c r="C4" s="122" t="s">
        <v>2716</v>
      </c>
      <c r="D4" s="122" t="s">
        <v>2715</v>
      </c>
      <c r="E4" s="122" t="s">
        <v>2716</v>
      </c>
      <c r="F4" s="122" t="s">
        <v>2717</v>
      </c>
      <c r="G4" s="122" t="s">
        <v>2718</v>
      </c>
      <c r="H4" s="122" t="s">
        <v>2719</v>
      </c>
      <c r="I4" s="121" t="s">
        <v>2720</v>
      </c>
      <c r="J4" s="122" t="s">
        <v>2721</v>
      </c>
      <c r="K4" s="122" t="s">
        <v>2716</v>
      </c>
      <c r="L4" s="122" t="s">
        <v>2716</v>
      </c>
      <c r="M4" s="121" t="s">
        <v>2716</v>
      </c>
      <c r="N4" s="122" t="s">
        <v>2715</v>
      </c>
      <c r="O4" s="123" t="s">
        <v>2718</v>
      </c>
      <c r="P4" s="137" t="s">
        <v>2729</v>
      </c>
      <c r="Q4" s="15">
        <v>3.21</v>
      </c>
      <c r="R4" s="15">
        <v>3.2</v>
      </c>
      <c r="S4" s="15">
        <v>2.88</v>
      </c>
      <c r="T4" s="15">
        <v>2.89</v>
      </c>
      <c r="U4" s="15">
        <v>3.0171907290749891</v>
      </c>
      <c r="V4" s="15">
        <v>2.8989910237852654</v>
      </c>
      <c r="W4" s="15">
        <v>2.9779432292982406</v>
      </c>
      <c r="X4" s="15">
        <v>2.9829342665648872</v>
      </c>
      <c r="Y4" s="15">
        <v>2.9120709993781206</v>
      </c>
      <c r="Z4" s="15">
        <v>3.2721677054776674</v>
      </c>
    </row>
    <row r="5" spans="1:26" ht="27.6">
      <c r="A5" s="114" t="s">
        <v>2722</v>
      </c>
      <c r="B5" s="124" t="s">
        <v>2723</v>
      </c>
      <c r="C5" s="125" t="s">
        <v>2723</v>
      </c>
      <c r="D5" s="125" t="s">
        <v>2723</v>
      </c>
      <c r="E5" s="125" t="s">
        <v>2723</v>
      </c>
      <c r="F5" s="125" t="s">
        <v>2723</v>
      </c>
      <c r="G5" s="125" t="s">
        <v>2723</v>
      </c>
      <c r="H5" s="125" t="s">
        <v>2723</v>
      </c>
      <c r="I5" s="124" t="s">
        <v>2724</v>
      </c>
      <c r="J5" s="125" t="s">
        <v>2725</v>
      </c>
      <c r="K5" s="125" t="s">
        <v>2725</v>
      </c>
      <c r="L5" s="126" t="s">
        <v>2725</v>
      </c>
      <c r="M5" s="124" t="s">
        <v>2726</v>
      </c>
      <c r="N5" s="124" t="s">
        <v>2726</v>
      </c>
      <c r="O5" s="126" t="s">
        <v>2727</v>
      </c>
      <c r="P5" s="137" t="s">
        <v>2732</v>
      </c>
      <c r="Q5" s="15">
        <v>14.88</v>
      </c>
      <c r="R5" s="15">
        <v>14.81</v>
      </c>
      <c r="S5" s="15">
        <v>15.56</v>
      </c>
      <c r="T5" s="15">
        <v>15.39</v>
      </c>
      <c r="U5" s="15">
        <v>14.901782147711973</v>
      </c>
      <c r="V5" s="15">
        <v>14.978191017298744</v>
      </c>
      <c r="W5" s="15">
        <v>15.25964777658716</v>
      </c>
      <c r="X5" s="15">
        <v>15.398625122714575</v>
      </c>
      <c r="Y5" s="15">
        <v>15.047028845821163</v>
      </c>
      <c r="Z5" s="15">
        <v>14.534096011065971</v>
      </c>
    </row>
    <row r="6" spans="1:26">
      <c r="A6" s="127" t="s">
        <v>2728</v>
      </c>
      <c r="B6" s="64">
        <v>48.56</v>
      </c>
      <c r="C6" s="15">
        <v>37.6</v>
      </c>
      <c r="D6" s="15">
        <v>52.9</v>
      </c>
      <c r="E6" s="110">
        <v>34.799999999999997</v>
      </c>
      <c r="F6" s="15">
        <v>0.05</v>
      </c>
      <c r="G6" s="15">
        <v>0.15</v>
      </c>
      <c r="H6" s="15">
        <v>7.1391</v>
      </c>
      <c r="I6" s="64">
        <v>54.25</v>
      </c>
      <c r="J6" s="15">
        <v>55.84</v>
      </c>
      <c r="K6" s="15">
        <v>40.090000000000003</v>
      </c>
      <c r="L6" s="61">
        <v>37.6</v>
      </c>
      <c r="M6" s="64">
        <v>37.3309</v>
      </c>
      <c r="N6" s="15">
        <v>47.015799999999999</v>
      </c>
      <c r="O6" s="61">
        <v>0.15</v>
      </c>
      <c r="P6" s="137" t="s">
        <v>2756</v>
      </c>
      <c r="Q6" s="15">
        <v>13.77</v>
      </c>
      <c r="R6" s="15">
        <v>13.76</v>
      </c>
      <c r="S6" s="15">
        <v>13.62</v>
      </c>
      <c r="T6" s="15">
        <v>13.87</v>
      </c>
      <c r="U6" s="15">
        <v>12.149590422904112</v>
      </c>
      <c r="V6" s="15">
        <v>12.044237560214338</v>
      </c>
      <c r="W6" s="15">
        <v>13.879711686329902</v>
      </c>
      <c r="X6" s="15">
        <v>13.918977750303114</v>
      </c>
      <c r="Y6" s="15">
        <v>13.480142727058288</v>
      </c>
      <c r="Z6" s="15">
        <v>12.456797560594849</v>
      </c>
    </row>
    <row r="7" spans="1:26">
      <c r="A7" s="127" t="s">
        <v>2729</v>
      </c>
      <c r="B7" s="64">
        <v>2.64</v>
      </c>
      <c r="C7" s="15">
        <v>0.05</v>
      </c>
      <c r="D7" s="15">
        <v>1.27</v>
      </c>
      <c r="E7" s="15">
        <v>0.03</v>
      </c>
      <c r="F7" s="15">
        <v>47.89</v>
      </c>
      <c r="G7" s="15">
        <v>19.47</v>
      </c>
      <c r="H7" s="15" t="s">
        <v>2730</v>
      </c>
      <c r="I7" s="64" t="s">
        <v>2731</v>
      </c>
      <c r="J7" s="15">
        <v>0.03</v>
      </c>
      <c r="K7" s="15" t="s">
        <v>2731</v>
      </c>
      <c r="L7" s="15">
        <v>0.05</v>
      </c>
      <c r="M7" s="64">
        <v>0.1108</v>
      </c>
      <c r="N7" s="15">
        <v>3.0636000000000001</v>
      </c>
      <c r="O7" s="61">
        <v>17.29</v>
      </c>
      <c r="P7" s="137" t="s">
        <v>2735</v>
      </c>
      <c r="Q7" s="15">
        <v>0.23</v>
      </c>
      <c r="R7" s="15">
        <v>0.23</v>
      </c>
      <c r="S7" s="15">
        <v>0.24</v>
      </c>
      <c r="T7" s="15">
        <v>0.25</v>
      </c>
      <c r="U7" s="15">
        <v>0.22503640988837534</v>
      </c>
      <c r="V7" s="15">
        <v>0.22943773806994783</v>
      </c>
      <c r="W7" s="15">
        <v>0.23948181886314607</v>
      </c>
      <c r="X7" s="15">
        <v>0.23943236300795309</v>
      </c>
      <c r="Y7" s="15">
        <v>0.23243559550865037</v>
      </c>
      <c r="Z7" s="15">
        <v>0.2205039792653819</v>
      </c>
    </row>
    <row r="8" spans="1:26">
      <c r="A8" s="127" t="s">
        <v>2732</v>
      </c>
      <c r="B8" s="64">
        <v>15.72</v>
      </c>
      <c r="C8" s="15">
        <v>0.03</v>
      </c>
      <c r="D8" s="15">
        <v>16.010000000000002</v>
      </c>
      <c r="E8" s="15">
        <v>0.02</v>
      </c>
      <c r="F8" s="15">
        <v>0.66</v>
      </c>
      <c r="G8" s="15">
        <v>5.82</v>
      </c>
      <c r="H8" s="15">
        <v>2.1150000000000002</v>
      </c>
      <c r="I8" s="64">
        <v>2.19</v>
      </c>
      <c r="J8" s="15">
        <v>3.59</v>
      </c>
      <c r="K8" s="15" t="s">
        <v>2731</v>
      </c>
      <c r="L8" s="15">
        <v>0.02</v>
      </c>
      <c r="M8" s="64">
        <v>3.6799999999999999E-2</v>
      </c>
      <c r="N8" s="15">
        <v>15.492599999999999</v>
      </c>
      <c r="O8" s="61">
        <v>5.41</v>
      </c>
      <c r="P8" s="137" t="s">
        <v>2736</v>
      </c>
      <c r="Q8" s="15">
        <v>5.28</v>
      </c>
      <c r="R8" s="15">
        <v>5.27</v>
      </c>
      <c r="S8" s="15">
        <v>4.3899999999999997</v>
      </c>
      <c r="T8" s="15">
        <v>4.42</v>
      </c>
      <c r="U8" s="15">
        <v>4.7385694050738465</v>
      </c>
      <c r="V8" s="15">
        <v>4.4975815831301649</v>
      </c>
      <c r="W8" s="15">
        <v>4.4902270225815286</v>
      </c>
      <c r="X8" s="15">
        <v>4.5562323869034467</v>
      </c>
      <c r="Y8" s="15">
        <v>4.4972624227250675</v>
      </c>
      <c r="Z8" s="15">
        <v>5.2578299505664923</v>
      </c>
    </row>
    <row r="9" spans="1:26">
      <c r="A9" s="127" t="s">
        <v>2733</v>
      </c>
      <c r="B9" s="64" t="s">
        <v>2731</v>
      </c>
      <c r="C9" s="15" t="s">
        <v>2730</v>
      </c>
      <c r="D9" s="15" t="s">
        <v>2731</v>
      </c>
      <c r="E9" s="15">
        <v>0.06</v>
      </c>
      <c r="F9" s="15" t="s">
        <v>2731</v>
      </c>
      <c r="G9" s="15" t="s">
        <v>2731</v>
      </c>
      <c r="H9" s="15" t="s">
        <v>2731</v>
      </c>
      <c r="I9" s="64">
        <v>1.1000000000000001</v>
      </c>
      <c r="J9" s="15">
        <v>0.79</v>
      </c>
      <c r="K9" s="15">
        <v>0.05</v>
      </c>
      <c r="L9" s="15" t="s">
        <v>2731</v>
      </c>
      <c r="M9" s="64" t="s">
        <v>2731</v>
      </c>
      <c r="N9" s="15" t="s">
        <v>2731</v>
      </c>
      <c r="O9" s="61">
        <v>1.24</v>
      </c>
      <c r="P9" s="137" t="s">
        <v>2738</v>
      </c>
      <c r="Q9" s="15">
        <v>7.07</v>
      </c>
      <c r="R9" s="15">
        <v>7.04</v>
      </c>
      <c r="S9" s="15">
        <v>6.48</v>
      </c>
      <c r="T9" s="15">
        <v>6.47</v>
      </c>
      <c r="U9" s="15">
        <v>6.6455466802928456</v>
      </c>
      <c r="V9" s="15">
        <v>6.3935734085493712</v>
      </c>
      <c r="W9" s="15">
        <v>6.4924158678413839</v>
      </c>
      <c r="X9" s="15">
        <v>6.5358615013234695</v>
      </c>
      <c r="Y9" s="15">
        <v>6.5189422051936017</v>
      </c>
      <c r="Z9" s="15">
        <v>7.0284169738254505</v>
      </c>
    </row>
    <row r="10" spans="1:26">
      <c r="A10" s="127" t="s">
        <v>2734</v>
      </c>
      <c r="B10" s="64">
        <v>10.45</v>
      </c>
      <c r="C10" s="15">
        <v>26.62</v>
      </c>
      <c r="D10" s="15">
        <v>8.6300000000000008</v>
      </c>
      <c r="E10" s="110">
        <v>39.6</v>
      </c>
      <c r="F10" s="15">
        <v>44.33</v>
      </c>
      <c r="G10" s="15">
        <v>66.42</v>
      </c>
      <c r="H10" s="15">
        <v>1.5263</v>
      </c>
      <c r="I10" s="64">
        <v>3.45</v>
      </c>
      <c r="J10" s="15">
        <v>6.06</v>
      </c>
      <c r="K10" s="15">
        <v>9.32</v>
      </c>
      <c r="L10" s="15">
        <v>24.46</v>
      </c>
      <c r="M10" s="64">
        <v>27.1495</v>
      </c>
      <c r="N10" s="15">
        <v>12.0268</v>
      </c>
      <c r="O10" s="61">
        <v>62.8</v>
      </c>
      <c r="P10" s="137" t="s">
        <v>2739</v>
      </c>
      <c r="Q10" s="15">
        <v>4.55</v>
      </c>
      <c r="R10" s="15">
        <v>4.4800000000000004</v>
      </c>
      <c r="S10" s="15">
        <v>4.4400000000000004</v>
      </c>
      <c r="T10" s="15">
        <v>4.58</v>
      </c>
      <c r="U10" s="15">
        <v>5.092832631999431</v>
      </c>
      <c r="V10" s="15">
        <v>5.0885639442530648</v>
      </c>
      <c r="W10" s="15">
        <v>4.541148229957412</v>
      </c>
      <c r="X10" s="15">
        <v>4.4695910206341667</v>
      </c>
      <c r="Y10" s="15">
        <v>4.7039421562288783</v>
      </c>
      <c r="Z10" s="15">
        <v>4.6479956227302823</v>
      </c>
    </row>
    <row r="11" spans="1:26">
      <c r="A11" s="127" t="s">
        <v>2735</v>
      </c>
      <c r="B11" s="64">
        <v>0.25</v>
      </c>
      <c r="C11" s="15">
        <v>0.47</v>
      </c>
      <c r="D11" s="15">
        <v>0.17</v>
      </c>
      <c r="E11" s="15">
        <v>0.74</v>
      </c>
      <c r="F11" s="15">
        <v>0.46</v>
      </c>
      <c r="G11" s="15">
        <v>0.52</v>
      </c>
      <c r="H11" s="15">
        <v>5.8700000000000002E-2</v>
      </c>
      <c r="I11" s="64">
        <v>0.2</v>
      </c>
      <c r="J11" s="15">
        <v>0.13</v>
      </c>
      <c r="K11" s="15">
        <v>0.09</v>
      </c>
      <c r="L11" s="15">
        <v>0.55000000000000004</v>
      </c>
      <c r="M11" s="64">
        <v>0.44040000000000001</v>
      </c>
      <c r="N11" s="15">
        <v>0.21740000000000001</v>
      </c>
      <c r="O11" s="61">
        <v>0.49</v>
      </c>
      <c r="P11" s="137" t="s">
        <v>2740</v>
      </c>
      <c r="Q11" s="15">
        <v>2.4300000000000002</v>
      </c>
      <c r="R11" s="15">
        <v>2.44</v>
      </c>
      <c r="S11" s="15">
        <v>2.73</v>
      </c>
      <c r="T11" s="15">
        <v>2.61</v>
      </c>
      <c r="U11" s="15">
        <v>2.529649630327317</v>
      </c>
      <c r="V11" s="15">
        <v>2.5661879559971066</v>
      </c>
      <c r="W11" s="15">
        <v>2.596534142768629</v>
      </c>
      <c r="X11" s="15">
        <v>2.5823625022965397</v>
      </c>
      <c r="Y11" s="15">
        <v>2.5758033043387725</v>
      </c>
      <c r="Z11" s="15">
        <v>2.3522180768942591</v>
      </c>
    </row>
    <row r="12" spans="1:26">
      <c r="A12" s="127" t="s">
        <v>2736</v>
      </c>
      <c r="B12" s="64">
        <v>3.52</v>
      </c>
      <c r="C12" s="15">
        <v>35.69</v>
      </c>
      <c r="D12" s="15">
        <v>1.61</v>
      </c>
      <c r="E12" s="15">
        <v>24.77</v>
      </c>
      <c r="F12" s="15">
        <v>4.37</v>
      </c>
      <c r="G12" s="15">
        <v>3.91</v>
      </c>
      <c r="H12" s="15">
        <v>0.65849999999999997</v>
      </c>
      <c r="I12" s="64">
        <v>17.760000000000002</v>
      </c>
      <c r="J12" s="15">
        <v>33.130000000000003</v>
      </c>
      <c r="K12" s="15">
        <v>49.53</v>
      </c>
      <c r="L12" s="15">
        <v>36.99</v>
      </c>
      <c r="M12" s="64">
        <v>34.468299999999999</v>
      </c>
      <c r="N12" s="15">
        <v>4.1706000000000003</v>
      </c>
      <c r="O12" s="61">
        <v>5.58</v>
      </c>
      <c r="P12" s="137" t="s">
        <v>2741</v>
      </c>
      <c r="Q12" s="15">
        <v>1.6379999999999999</v>
      </c>
      <c r="R12" s="15">
        <v>1.62</v>
      </c>
      <c r="S12" s="15">
        <v>1.57</v>
      </c>
      <c r="T12" s="15">
        <v>1.59</v>
      </c>
      <c r="U12" s="15">
        <v>1.9060780896290441</v>
      </c>
      <c r="V12" s="15">
        <v>1.9529821292249399</v>
      </c>
      <c r="W12" s="15">
        <v>1.5929263872182424</v>
      </c>
      <c r="X12" s="15">
        <v>1.6085970582204752</v>
      </c>
      <c r="Y12" s="15">
        <v>1.8671751422554443</v>
      </c>
      <c r="Z12" s="15">
        <v>1.8431904217993378</v>
      </c>
    </row>
    <row r="13" spans="1:26">
      <c r="A13" s="127" t="s">
        <v>2737</v>
      </c>
      <c r="B13" s="64" t="s">
        <v>2730</v>
      </c>
      <c r="C13" s="15">
        <v>0.08</v>
      </c>
      <c r="D13" s="15" t="s">
        <v>2730</v>
      </c>
      <c r="E13" s="15">
        <v>0.02</v>
      </c>
      <c r="F13" s="15" t="s">
        <v>2730</v>
      </c>
      <c r="G13" s="15" t="s">
        <v>2730</v>
      </c>
      <c r="H13" s="15" t="s">
        <v>2730</v>
      </c>
      <c r="I13" s="64" t="s">
        <v>2730</v>
      </c>
      <c r="J13" s="15" t="s">
        <v>2730</v>
      </c>
      <c r="K13" s="15">
        <v>0.43</v>
      </c>
      <c r="L13" s="15">
        <v>0.08</v>
      </c>
      <c r="M13" s="64">
        <v>2.5999999999999999E-2</v>
      </c>
      <c r="N13" s="15" t="s">
        <v>2731</v>
      </c>
      <c r="O13" s="61" t="s">
        <v>2730</v>
      </c>
      <c r="P13" s="137" t="s">
        <v>2757</v>
      </c>
      <c r="Q13" s="15">
        <v>4.4726053000000002E-2</v>
      </c>
      <c r="R13" s="15">
        <v>9.1989267999999999E-2</v>
      </c>
      <c r="S13" s="15">
        <v>0.117290587</v>
      </c>
      <c r="T13" s="15">
        <v>4.8385982000000001E-2</v>
      </c>
      <c r="U13" s="15">
        <v>0.15547009246372029</v>
      </c>
      <c r="V13" s="15">
        <v>0.19768706138189834</v>
      </c>
      <c r="W13" s="15">
        <v>-0.15508247568013697</v>
      </c>
      <c r="X13" s="15">
        <v>0.18141764934540819</v>
      </c>
      <c r="Y13" s="15">
        <v>0.48</v>
      </c>
      <c r="Z13" s="15">
        <v>0.19817677368201464</v>
      </c>
    </row>
    <row r="14" spans="1:26">
      <c r="A14" s="127" t="s">
        <v>2738</v>
      </c>
      <c r="B14" s="64">
        <v>6.74</v>
      </c>
      <c r="C14" s="15">
        <v>0.3</v>
      </c>
      <c r="D14" s="15">
        <v>5.38</v>
      </c>
      <c r="E14" s="15">
        <v>0.2</v>
      </c>
      <c r="F14" s="15">
        <v>0.06</v>
      </c>
      <c r="G14" s="15">
        <v>0.03</v>
      </c>
      <c r="H14" s="15">
        <v>47.722900000000003</v>
      </c>
      <c r="I14" s="64">
        <v>20.079999999999998</v>
      </c>
      <c r="J14" s="15">
        <v>0.78</v>
      </c>
      <c r="K14" s="15" t="s">
        <v>2731</v>
      </c>
      <c r="L14" s="15">
        <v>0.33</v>
      </c>
      <c r="M14" s="64">
        <v>0.37159999999999999</v>
      </c>
      <c r="N14" s="15">
        <v>7.2443</v>
      </c>
      <c r="O14" s="61">
        <v>0.17</v>
      </c>
      <c r="P14" s="137" t="s">
        <v>2758</v>
      </c>
      <c r="Q14" s="15">
        <v>0.13417815899999999</v>
      </c>
      <c r="R14" s="15">
        <v>0.24530471400000001</v>
      </c>
      <c r="S14" s="15">
        <v>0.224806959</v>
      </c>
      <c r="T14" s="15">
        <v>7.6035114000000001E-2</v>
      </c>
      <c r="U14" s="15">
        <v>0.30275754848214226</v>
      </c>
      <c r="V14" s="15">
        <v>0.62271424335272518</v>
      </c>
      <c r="W14" s="15">
        <v>0.38065698576047285</v>
      </c>
      <c r="X14" s="15">
        <v>0.58312815861088185</v>
      </c>
      <c r="Y14" s="15">
        <v>0.32</v>
      </c>
      <c r="Z14" s="15">
        <v>0.3666270313119559</v>
      </c>
    </row>
    <row r="15" spans="1:26">
      <c r="A15" s="127" t="s">
        <v>2739</v>
      </c>
      <c r="B15" s="64">
        <v>4.91</v>
      </c>
      <c r="C15" s="15" t="s">
        <v>2731</v>
      </c>
      <c r="D15" s="15">
        <v>5.49</v>
      </c>
      <c r="E15" s="15">
        <v>0.03</v>
      </c>
      <c r="F15" s="15">
        <v>0.02</v>
      </c>
      <c r="G15" s="15">
        <v>0.03</v>
      </c>
      <c r="H15" s="15">
        <v>0.31990000000000002</v>
      </c>
      <c r="I15" s="64">
        <v>1</v>
      </c>
      <c r="J15" s="15" t="s">
        <v>2731</v>
      </c>
      <c r="K15" s="15" t="s">
        <v>2731</v>
      </c>
      <c r="L15" s="15">
        <v>0.04</v>
      </c>
      <c r="M15" s="64" t="s">
        <v>2731</v>
      </c>
      <c r="N15" s="15">
        <v>4.484</v>
      </c>
      <c r="O15" s="61">
        <v>0.03</v>
      </c>
      <c r="P15" s="137" t="s">
        <v>2743</v>
      </c>
      <c r="Q15" s="15">
        <v>99.211904212000007</v>
      </c>
      <c r="R15" s="15">
        <v>98.910293982000027</v>
      </c>
      <c r="S15" s="15">
        <v>99.502097546000002</v>
      </c>
      <c r="T15" s="15">
        <v>99.194421096000013</v>
      </c>
      <c r="U15" s="15">
        <v>98.342817783604048</v>
      </c>
      <c r="V15" s="15">
        <v>98.237828392883827</v>
      </c>
      <c r="W15" s="15">
        <v>98.740091623654592</v>
      </c>
      <c r="X15" s="15">
        <v>99.562448907086647</v>
      </c>
      <c r="Y15" s="15">
        <v>99.004574166998523</v>
      </c>
      <c r="Z15" s="15">
        <v>98.133086141179163</v>
      </c>
    </row>
    <row r="16" spans="1:26">
      <c r="A16" s="127" t="s">
        <v>2740</v>
      </c>
      <c r="B16" s="64">
        <v>2.82</v>
      </c>
      <c r="C16" s="15" t="s">
        <v>2730</v>
      </c>
      <c r="D16" s="15">
        <v>3.67</v>
      </c>
      <c r="E16" s="15" t="s">
        <v>2731</v>
      </c>
      <c r="F16" s="15" t="s">
        <v>2731</v>
      </c>
      <c r="G16" s="15" t="s">
        <v>2731</v>
      </c>
      <c r="H16" s="15" t="s">
        <v>2730</v>
      </c>
      <c r="I16" s="64">
        <v>0.03</v>
      </c>
      <c r="J16" s="15" t="s">
        <v>2731</v>
      </c>
      <c r="K16" s="15" t="s">
        <v>2731</v>
      </c>
      <c r="L16" s="15" t="s">
        <v>2731</v>
      </c>
      <c r="M16" s="64" t="s">
        <v>2731</v>
      </c>
      <c r="N16" s="15">
        <v>2.6890000000000001</v>
      </c>
      <c r="O16" s="61">
        <v>0.04</v>
      </c>
    </row>
    <row r="17" spans="1:22">
      <c r="A17" s="127" t="s">
        <v>2741</v>
      </c>
      <c r="B17" s="64">
        <v>1.61</v>
      </c>
      <c r="C17" s="15" t="s">
        <v>2730</v>
      </c>
      <c r="D17" s="15">
        <v>2.5099999999999998</v>
      </c>
      <c r="E17" s="15" t="s">
        <v>2730</v>
      </c>
      <c r="F17" s="15" t="s">
        <v>2731</v>
      </c>
      <c r="G17" s="15" t="s">
        <v>2731</v>
      </c>
      <c r="H17" s="15">
        <v>38.3063</v>
      </c>
      <c r="I17" s="64" t="s">
        <v>2730</v>
      </c>
      <c r="J17" s="15" t="s">
        <v>2730</v>
      </c>
      <c r="K17" s="15" t="s">
        <v>2730</v>
      </c>
      <c r="L17" s="15" t="s">
        <v>2730</v>
      </c>
      <c r="M17" s="64">
        <v>0.4572</v>
      </c>
      <c r="N17" s="15">
        <v>1.6981999999999999</v>
      </c>
      <c r="O17" s="61" t="s">
        <v>2731</v>
      </c>
      <c r="P17" s="137" t="s">
        <v>2768</v>
      </c>
      <c r="S17" t="s">
        <v>2768</v>
      </c>
    </row>
    <row r="18" spans="1:22">
      <c r="A18" s="114" t="s">
        <v>63</v>
      </c>
      <c r="B18" s="64" t="s">
        <v>2730</v>
      </c>
      <c r="C18" s="15" t="s">
        <v>2730</v>
      </c>
      <c r="D18" s="15" t="s">
        <v>2730</v>
      </c>
      <c r="E18" s="15" t="s">
        <v>2730</v>
      </c>
      <c r="F18" s="15" t="s">
        <v>2730</v>
      </c>
      <c r="G18" s="15" t="s">
        <v>2730</v>
      </c>
      <c r="H18" s="15">
        <v>3.6631999999999998</v>
      </c>
      <c r="I18" s="64" t="s">
        <v>2730</v>
      </c>
      <c r="J18" s="15" t="s">
        <v>2730</v>
      </c>
      <c r="K18" s="15" t="s">
        <v>2730</v>
      </c>
      <c r="L18" s="15" t="s">
        <v>2730</v>
      </c>
      <c r="M18" s="64" t="s">
        <v>2730</v>
      </c>
      <c r="N18" s="15" t="s">
        <v>2730</v>
      </c>
      <c r="O18" s="61" t="s">
        <v>2730</v>
      </c>
      <c r="P18" s="137" t="s">
        <v>2765</v>
      </c>
      <c r="R18" s="15" t="s">
        <v>2769</v>
      </c>
      <c r="S18" t="s">
        <v>2761</v>
      </c>
      <c r="U18" t="s">
        <v>2770</v>
      </c>
      <c r="V18" t="s">
        <v>2771</v>
      </c>
    </row>
    <row r="19" spans="1:22">
      <c r="A19" s="114" t="s">
        <v>2742</v>
      </c>
      <c r="B19" s="64" t="s">
        <v>2730</v>
      </c>
      <c r="C19" s="15" t="s">
        <v>2730</v>
      </c>
      <c r="D19" s="15" t="s">
        <v>2730</v>
      </c>
      <c r="E19" s="15" t="s">
        <v>2730</v>
      </c>
      <c r="F19" s="15" t="s">
        <v>2730</v>
      </c>
      <c r="G19" s="15" t="s">
        <v>2730</v>
      </c>
      <c r="H19" s="15" t="s">
        <v>2731</v>
      </c>
      <c r="I19" s="64" t="s">
        <v>2730</v>
      </c>
      <c r="J19" s="15" t="s">
        <v>2730</v>
      </c>
      <c r="K19" s="15" t="s">
        <v>2730</v>
      </c>
      <c r="L19" s="15" t="s">
        <v>2730</v>
      </c>
      <c r="M19" s="64" t="s">
        <v>2730</v>
      </c>
      <c r="N19" s="15" t="s">
        <v>2730</v>
      </c>
      <c r="O19" s="61" t="s">
        <v>2730</v>
      </c>
      <c r="P19" s="137" t="s">
        <v>2766</v>
      </c>
      <c r="S19">
        <v>1.2</v>
      </c>
      <c r="U19">
        <v>1136</v>
      </c>
    </row>
    <row r="20" spans="1:22">
      <c r="A20" s="114" t="s">
        <v>75</v>
      </c>
      <c r="B20" s="64" t="s">
        <v>2730</v>
      </c>
      <c r="C20" s="15" t="s">
        <v>2730</v>
      </c>
      <c r="D20" s="15" t="s">
        <v>2730</v>
      </c>
      <c r="E20" s="15" t="s">
        <v>2730</v>
      </c>
      <c r="F20" s="15" t="s">
        <v>2730</v>
      </c>
      <c r="G20" s="15" t="s">
        <v>2730</v>
      </c>
      <c r="H20" s="15">
        <v>0.1358</v>
      </c>
      <c r="I20" s="64" t="s">
        <v>2730</v>
      </c>
      <c r="J20" s="15" t="s">
        <v>2730</v>
      </c>
      <c r="K20" s="15" t="s">
        <v>2730</v>
      </c>
      <c r="L20" s="15" t="s">
        <v>2730</v>
      </c>
      <c r="M20" s="64" t="s">
        <v>2730</v>
      </c>
      <c r="N20" s="15" t="s">
        <v>2730</v>
      </c>
      <c r="O20" s="61" t="s">
        <v>2730</v>
      </c>
      <c r="P20">
        <v>2</v>
      </c>
      <c r="S20" t="s">
        <v>2762</v>
      </c>
      <c r="U20">
        <v>1151</v>
      </c>
    </row>
    <row r="21" spans="1:22">
      <c r="A21" s="114" t="s">
        <v>2743</v>
      </c>
      <c r="B21" s="128">
        <v>97.21</v>
      </c>
      <c r="C21" s="129">
        <v>100.86</v>
      </c>
      <c r="D21" s="129">
        <v>97.64</v>
      </c>
      <c r="E21" s="129">
        <v>100.25</v>
      </c>
      <c r="F21" s="129">
        <v>97.84</v>
      </c>
      <c r="G21" s="129">
        <v>96.35</v>
      </c>
      <c r="H21" s="129">
        <v>101.6614</v>
      </c>
      <c r="I21" s="128">
        <v>100.06</v>
      </c>
      <c r="J21" s="129">
        <v>100.36</v>
      </c>
      <c r="K21" s="129">
        <v>99.52</v>
      </c>
      <c r="L21" s="130">
        <v>100.14</v>
      </c>
      <c r="M21" s="128">
        <v>100.3978</v>
      </c>
      <c r="N21" s="129">
        <v>98.1023</v>
      </c>
      <c r="O21" s="130">
        <v>93.21</v>
      </c>
      <c r="P21" t="s">
        <v>2761</v>
      </c>
      <c r="S21">
        <v>1</v>
      </c>
      <c r="U21">
        <v>1095</v>
      </c>
    </row>
    <row r="22" spans="1:22" ht="16.2" thickBot="1">
      <c r="A22" s="131" t="s">
        <v>2744</v>
      </c>
      <c r="B22" s="132">
        <v>37.509788566953794</v>
      </c>
      <c r="C22" s="133">
        <v>70.124140744782309</v>
      </c>
      <c r="D22" s="133">
        <v>24.950063637722451</v>
      </c>
      <c r="E22" s="133">
        <v>52.243178560420411</v>
      </c>
      <c r="F22" s="133"/>
      <c r="G22" s="133"/>
      <c r="H22" s="133"/>
      <c r="I22" s="132">
        <v>90.170440091579763</v>
      </c>
      <c r="J22" s="133">
        <v>90.690881426761777</v>
      </c>
      <c r="K22" s="133">
        <v>90.364661989537225</v>
      </c>
      <c r="L22" s="134">
        <v>72.488479309608024</v>
      </c>
      <c r="M22" s="132">
        <v>68.999983869445742</v>
      </c>
      <c r="N22" s="133">
        <v>38.193466928737685</v>
      </c>
      <c r="O22" s="134"/>
      <c r="P22" s="15">
        <v>0.6</v>
      </c>
      <c r="S22" t="s">
        <v>2763</v>
      </c>
      <c r="U22">
        <f>AVERAGE(U19:U21)</f>
        <v>1127.3333333333333</v>
      </c>
    </row>
    <row r="23" spans="1:22">
      <c r="P23" t="s">
        <v>2767</v>
      </c>
      <c r="S23">
        <v>1.1000000000000001</v>
      </c>
    </row>
    <row r="24" spans="1:22">
      <c r="P24">
        <v>2.2000000000000002</v>
      </c>
      <c r="S24" t="s">
        <v>2764</v>
      </c>
    </row>
    <row r="25" spans="1:22">
      <c r="D25" t="s">
        <v>2759</v>
      </c>
      <c r="E25" t="s">
        <v>2760</v>
      </c>
      <c r="P25" t="s">
        <v>2761</v>
      </c>
      <c r="S25">
        <v>1</v>
      </c>
    </row>
    <row r="26" spans="1:22">
      <c r="P26">
        <v>2.2999999999999998</v>
      </c>
    </row>
    <row r="27" spans="1:22">
      <c r="H27" t="s">
        <v>2772</v>
      </c>
      <c r="I27" t="s">
        <v>2773</v>
      </c>
    </row>
  </sheetData>
  <mergeCells count="2">
    <mergeCell ref="B1:L1"/>
    <mergeCell ref="M1:O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B6FEE-3E3C-4A33-B322-9FB6AAF1572E}">
  <dimension ref="A1:BA99"/>
  <sheetViews>
    <sheetView workbookViewId="0">
      <selection activeCell="B2" sqref="B2"/>
    </sheetView>
  </sheetViews>
  <sheetFormatPr defaultRowHeight="15.6"/>
  <cols>
    <col min="1" max="2" width="22.5" customWidth="1"/>
    <col min="30" max="30" width="12.8984375" customWidth="1"/>
  </cols>
  <sheetData>
    <row r="1" spans="1:53" s="33" customFormat="1" ht="14.4">
      <c r="A1" s="33" t="s">
        <v>2020</v>
      </c>
      <c r="B1" s="33" t="s">
        <v>2021</v>
      </c>
      <c r="C1" s="32" t="s">
        <v>491</v>
      </c>
      <c r="D1" s="32" t="s">
        <v>492</v>
      </c>
      <c r="E1" s="32" t="s">
        <v>493</v>
      </c>
      <c r="F1" s="32" t="s">
        <v>494</v>
      </c>
      <c r="G1" s="32" t="s">
        <v>3</v>
      </c>
      <c r="H1" s="32" t="s">
        <v>4</v>
      </c>
      <c r="I1" s="32" t="s">
        <v>5</v>
      </c>
      <c r="J1" s="32" t="s">
        <v>8</v>
      </c>
      <c r="K1" s="32" t="s">
        <v>9</v>
      </c>
      <c r="L1" s="32" t="s">
        <v>10</v>
      </c>
      <c r="M1" s="32" t="s">
        <v>11</v>
      </c>
      <c r="N1" s="32" t="s">
        <v>12</v>
      </c>
      <c r="O1" s="32" t="s">
        <v>13</v>
      </c>
      <c r="P1" s="32" t="s">
        <v>14</v>
      </c>
      <c r="Q1" s="32" t="s">
        <v>647</v>
      </c>
      <c r="R1" s="32" t="s">
        <v>649</v>
      </c>
      <c r="S1" s="32" t="s">
        <v>650</v>
      </c>
      <c r="T1" s="32" t="s">
        <v>17</v>
      </c>
      <c r="U1" s="32" t="s">
        <v>495</v>
      </c>
      <c r="V1" s="32" t="s">
        <v>496</v>
      </c>
      <c r="W1" s="32" t="s">
        <v>497</v>
      </c>
      <c r="X1" s="32" t="s">
        <v>498</v>
      </c>
      <c r="Y1" s="32" t="s">
        <v>499</v>
      </c>
      <c r="Z1" s="32" t="s">
        <v>500</v>
      </c>
      <c r="AA1" s="32" t="s">
        <v>501</v>
      </c>
      <c r="AB1" s="32" t="s">
        <v>651</v>
      </c>
      <c r="AC1" s="32" t="s">
        <v>619</v>
      </c>
      <c r="AD1" s="32" t="s">
        <v>620</v>
      </c>
      <c r="AE1" s="32" t="s">
        <v>623</v>
      </c>
      <c r="AF1" s="32" t="s">
        <v>16</v>
      </c>
      <c r="AG1" s="32" t="s">
        <v>15</v>
      </c>
      <c r="AH1" s="32" t="s">
        <v>502</v>
      </c>
      <c r="AI1" s="32" t="s">
        <v>32</v>
      </c>
      <c r="AJ1" s="32" t="s">
        <v>33</v>
      </c>
      <c r="AK1" s="32" t="s">
        <v>35</v>
      </c>
      <c r="AL1" s="32" t="s">
        <v>37</v>
      </c>
      <c r="AM1" s="32" t="s">
        <v>42</v>
      </c>
      <c r="AN1" s="32" t="s">
        <v>503</v>
      </c>
      <c r="AO1" s="32" t="s">
        <v>504</v>
      </c>
      <c r="AP1" s="32" t="s">
        <v>505</v>
      </c>
      <c r="AQ1" s="32" t="s">
        <v>506</v>
      </c>
      <c r="AS1" s="32" t="s">
        <v>507</v>
      </c>
      <c r="AT1" s="33" t="s">
        <v>508</v>
      </c>
      <c r="AU1" s="33" t="s">
        <v>509</v>
      </c>
      <c r="AV1" s="33" t="s">
        <v>510</v>
      </c>
      <c r="AW1" s="33" t="s">
        <v>511</v>
      </c>
      <c r="AX1" s="33" t="s">
        <v>512</v>
      </c>
      <c r="AY1" s="33" t="s">
        <v>513</v>
      </c>
      <c r="AZ1" s="33" t="s">
        <v>514</v>
      </c>
      <c r="BA1" s="33" t="s">
        <v>515</v>
      </c>
    </row>
    <row r="2" spans="1:53" s="31" customFormat="1" ht="14.4">
      <c r="A2" s="31" t="s">
        <v>1845</v>
      </c>
      <c r="B2" s="31" t="s">
        <v>1845</v>
      </c>
      <c r="C2" s="30">
        <v>0</v>
      </c>
      <c r="D2" s="30" t="s">
        <v>519</v>
      </c>
      <c r="E2" s="34" t="s">
        <v>607</v>
      </c>
      <c r="F2" s="30" t="s">
        <v>488</v>
      </c>
      <c r="G2" s="35">
        <v>49.555099999999996</v>
      </c>
      <c r="H2" s="35">
        <v>1.999709</v>
      </c>
      <c r="I2" s="35">
        <v>13.450099999999999</v>
      </c>
      <c r="J2" s="35">
        <v>13.569129999999999</v>
      </c>
      <c r="K2" s="35">
        <v>0.23396400000000001</v>
      </c>
      <c r="L2" s="35">
        <v>6.1633909999999998</v>
      </c>
      <c r="M2" s="35">
        <v>11.142299999999999</v>
      </c>
      <c r="N2" s="35">
        <v>2.4620000000000002</v>
      </c>
      <c r="O2" s="35">
        <v>0.24710600000000002</v>
      </c>
      <c r="P2" s="35">
        <v>0.13794999999999996</v>
      </c>
      <c r="Q2" s="35">
        <v>2.1048999999999998E-2</v>
      </c>
      <c r="R2" s="35">
        <v>0</v>
      </c>
      <c r="S2" s="35">
        <v>0.15714</v>
      </c>
      <c r="T2" s="35">
        <v>7.2749999999999993E-3</v>
      </c>
      <c r="U2" s="35">
        <f t="shared" ref="U2:U9" si="0">SUM(G2:T2)</f>
        <v>99.146214000000029</v>
      </c>
      <c r="V2" s="30">
        <f>S2*10000*0.4005</f>
        <v>629.34570000000008</v>
      </c>
      <c r="W2" s="36">
        <f>T2*10000</f>
        <v>72.75</v>
      </c>
      <c r="X2" s="37">
        <v>3</v>
      </c>
      <c r="Y2" s="30"/>
      <c r="Z2" s="30">
        <v>73.7</v>
      </c>
      <c r="AA2" s="30"/>
      <c r="AB2" s="30">
        <v>2.21</v>
      </c>
      <c r="AC2" s="30">
        <v>4.17</v>
      </c>
      <c r="AD2" s="36">
        <v>2076.2450457547775</v>
      </c>
      <c r="AE2" s="36">
        <v>23.279999999999998</v>
      </c>
      <c r="AF2" s="73">
        <f>AE2/10000</f>
        <v>2.3279999999999998E-3</v>
      </c>
      <c r="AG2" s="35">
        <v>6.7900000000000002E-2</v>
      </c>
      <c r="AH2" s="36">
        <v>532.43299999999988</v>
      </c>
      <c r="AI2" s="30">
        <v>11.091733139791486</v>
      </c>
      <c r="AJ2" s="30">
        <v>51.34553334810947</v>
      </c>
      <c r="AK2" s="30">
        <v>21.775530974103546</v>
      </c>
      <c r="AL2" s="30">
        <v>16.295182034566952</v>
      </c>
      <c r="AM2" s="30">
        <v>5.7443593144585998</v>
      </c>
      <c r="AN2" s="30">
        <v>80</v>
      </c>
      <c r="AO2" s="30">
        <v>1200</v>
      </c>
      <c r="AP2" s="35">
        <v>5.3093750000000002E-2</v>
      </c>
      <c r="AQ2" s="35">
        <v>0.09</v>
      </c>
      <c r="AS2" s="36">
        <f t="shared" ref="AS2:AS65" si="1">AI2*505</f>
        <v>5601.3252355947006</v>
      </c>
      <c r="AT2" s="38">
        <f t="shared" ref="AT2:AT65" si="2">AI2*314</f>
        <v>3482.8042058945266</v>
      </c>
      <c r="AU2" s="39">
        <f>AK2*253/10000</f>
        <v>0.55092093364481975</v>
      </c>
      <c r="AV2" s="38">
        <f t="shared" ref="AV2:AV45" si="3">O2*0.8301*10000*0.08</f>
        <v>164.09815247999998</v>
      </c>
      <c r="AW2" s="38">
        <f t="shared" ref="AW2:AW45" si="4">O2*0.8301*10000*0.02</f>
        <v>41.024538119999995</v>
      </c>
      <c r="AX2" s="38">
        <f t="shared" ref="AX2:AX65" si="5">AL2*25</f>
        <v>407.37955086417384</v>
      </c>
      <c r="AY2" s="38">
        <f t="shared" ref="AY2:AY65" si="6">AL2*45</f>
        <v>733.28319155551287</v>
      </c>
      <c r="AZ2" s="38">
        <f t="shared" ref="AZ2:AZ65" si="7">AM2*220</f>
        <v>1263.7590491808919</v>
      </c>
      <c r="BA2" s="38">
        <f t="shared" ref="BA2:BA65" si="8">AM2*350</f>
        <v>2010.52576006051</v>
      </c>
    </row>
    <row r="3" spans="1:53" s="31" customFormat="1" ht="14.4">
      <c r="A3" s="31" t="s">
        <v>1846</v>
      </c>
      <c r="B3" s="31" t="s">
        <v>1846</v>
      </c>
      <c r="C3" s="30">
        <v>0</v>
      </c>
      <c r="D3" s="30" t="s">
        <v>519</v>
      </c>
      <c r="E3" s="34" t="s">
        <v>610</v>
      </c>
      <c r="F3" s="30" t="s">
        <v>488</v>
      </c>
      <c r="G3" s="35">
        <v>48.891399999999997</v>
      </c>
      <c r="H3" s="35">
        <v>1.9412039999999995</v>
      </c>
      <c r="I3" s="35">
        <v>13.472999999999999</v>
      </c>
      <c r="J3" s="35">
        <v>14.000961999999999</v>
      </c>
      <c r="K3" s="35">
        <v>0.2363285</v>
      </c>
      <c r="L3" s="35">
        <v>6.4561399999999995</v>
      </c>
      <c r="M3" s="35">
        <v>11.457149999999999</v>
      </c>
      <c r="N3" s="35">
        <v>2.2960499999999997</v>
      </c>
      <c r="O3" s="35">
        <v>0.20539450000000001</v>
      </c>
      <c r="P3" s="35">
        <v>0.226211</v>
      </c>
      <c r="Q3" s="35">
        <v>1.4378499999999999E-2</v>
      </c>
      <c r="R3" s="35">
        <v>1.7466499999999999E-2</v>
      </c>
      <c r="S3" s="35">
        <v>0.33408300000000002</v>
      </c>
      <c r="T3" s="35">
        <v>8.5885000000000006E-3</v>
      </c>
      <c r="U3" s="35">
        <f t="shared" si="0"/>
        <v>99.558356500000002</v>
      </c>
      <c r="V3" s="30">
        <f>S3*10000*0.4005</f>
        <v>1338.0024150000002</v>
      </c>
      <c r="W3" s="36">
        <f>T3*10000</f>
        <v>85.885000000000005</v>
      </c>
      <c r="X3" s="37">
        <v>3.5</v>
      </c>
      <c r="Y3" s="30"/>
      <c r="Z3" s="30">
        <v>86.1</v>
      </c>
      <c r="AA3" s="30"/>
      <c r="AB3" s="30">
        <v>2.15</v>
      </c>
      <c r="AC3" s="30">
        <v>4.33</v>
      </c>
      <c r="AD3" s="36">
        <v>1866.2486065069977</v>
      </c>
      <c r="AE3" s="36">
        <v>194.92999999999998</v>
      </c>
      <c r="AF3" s="73">
        <f t="shared" ref="AF3:AF66" si="9">AE3/10000</f>
        <v>1.9492999999999996E-2</v>
      </c>
      <c r="AG3" s="35">
        <v>7.7199999999999991E-2</v>
      </c>
      <c r="AH3" s="36">
        <v>526.09869999999989</v>
      </c>
      <c r="AI3" s="30">
        <v>10.459196866162772</v>
      </c>
      <c r="AJ3" s="30">
        <v>48.911238048425894</v>
      </c>
      <c r="AK3" s="30">
        <v>21.598781610593612</v>
      </c>
      <c r="AL3" s="30">
        <v>14.909104899899654</v>
      </c>
      <c r="AM3" s="30">
        <v>6.4777342583331023</v>
      </c>
      <c r="AN3" s="30">
        <v>26.4</v>
      </c>
      <c r="AO3" s="30">
        <v>900</v>
      </c>
      <c r="AP3" s="35">
        <v>0.44843749999999999</v>
      </c>
      <c r="AQ3" s="35">
        <v>0.5</v>
      </c>
      <c r="AS3" s="36"/>
      <c r="AT3" s="38"/>
      <c r="AU3" s="39"/>
      <c r="AV3" s="38">
        <f t="shared" si="3"/>
        <v>136.39837956000002</v>
      </c>
      <c r="AW3" s="38">
        <f t="shared" si="4"/>
        <v>34.099594890000006</v>
      </c>
      <c r="AX3" s="38"/>
      <c r="AY3" s="38"/>
      <c r="AZ3" s="38"/>
      <c r="BA3" s="38"/>
    </row>
    <row r="4" spans="1:53" s="45" customFormat="1" ht="14.4">
      <c r="A4" s="31" t="s">
        <v>1847</v>
      </c>
      <c r="B4" s="31" t="s">
        <v>1847</v>
      </c>
      <c r="C4" s="30">
        <v>0</v>
      </c>
      <c r="D4" s="30" t="s">
        <v>519</v>
      </c>
      <c r="E4" s="34" t="s">
        <v>604</v>
      </c>
      <c r="F4" s="30" t="s">
        <v>488</v>
      </c>
      <c r="G4" s="35">
        <v>49.304400000000001</v>
      </c>
      <c r="H4" s="35">
        <v>1.8242314999999998</v>
      </c>
      <c r="I4" s="35">
        <v>13.684349999999998</v>
      </c>
      <c r="J4" s="35">
        <v>13.306001</v>
      </c>
      <c r="K4" s="35">
        <v>0.25004999999999999</v>
      </c>
      <c r="L4" s="35">
        <v>6.5600639999999997</v>
      </c>
      <c r="M4" s="35">
        <v>11.39425</v>
      </c>
      <c r="N4" s="35">
        <v>2.5154000000000001</v>
      </c>
      <c r="O4" s="35">
        <v>0.21311250000000001</v>
      </c>
      <c r="P4" s="35">
        <v>0.18338000000000002</v>
      </c>
      <c r="Q4" s="35">
        <v>1.3413499999999998E-2</v>
      </c>
      <c r="R4" s="35">
        <v>2.4897000000000002E-2</v>
      </c>
      <c r="S4" s="35">
        <v>0.37306900000000004</v>
      </c>
      <c r="T4" s="35">
        <v>5.500500000000001E-3</v>
      </c>
      <c r="U4" s="35">
        <f t="shared" si="0"/>
        <v>99.652118999999971</v>
      </c>
      <c r="V4" s="30">
        <f>S4*10000*0.4005</f>
        <v>1494.1413450000002</v>
      </c>
      <c r="W4" s="36">
        <f>T4*10000</f>
        <v>55.00500000000001</v>
      </c>
      <c r="X4" s="37">
        <v>3.5</v>
      </c>
      <c r="Y4" s="30"/>
      <c r="Z4" s="30">
        <v>81.7</v>
      </c>
      <c r="AA4" s="30"/>
      <c r="AB4" s="30">
        <v>2.09</v>
      </c>
      <c r="AC4" s="30">
        <v>4.34</v>
      </c>
      <c r="AD4" s="36">
        <v>1954.4712679055103</v>
      </c>
      <c r="AE4" s="36">
        <v>257.65499999999997</v>
      </c>
      <c r="AF4" s="73">
        <f t="shared" si="9"/>
        <v>2.5765499999999997E-2</v>
      </c>
      <c r="AG4" s="35">
        <v>0.16405</v>
      </c>
      <c r="AH4" s="36">
        <v>499.15589999999992</v>
      </c>
      <c r="AI4" s="30">
        <v>9.8781303735981734</v>
      </c>
      <c r="AJ4" s="30">
        <v>47.936910597262035</v>
      </c>
      <c r="AK4" s="30">
        <v>20.53622974245171</v>
      </c>
      <c r="AL4" s="30">
        <v>15.208445736620439</v>
      </c>
      <c r="AM4" s="30">
        <v>5.4254644607797369</v>
      </c>
      <c r="AN4" s="30">
        <v>56.3</v>
      </c>
      <c r="AO4" s="30">
        <v>1000</v>
      </c>
      <c r="AP4" s="35">
        <v>0.58466796880000005</v>
      </c>
      <c r="AQ4" s="35">
        <v>0.63</v>
      </c>
      <c r="AS4" s="43">
        <f t="shared" si="1"/>
        <v>4988.4558386670778</v>
      </c>
      <c r="AT4" s="46">
        <f t="shared" si="2"/>
        <v>3101.7329373098264</v>
      </c>
      <c r="AU4" s="39">
        <f>AK4*253/10000</f>
        <v>0.51956661248402825</v>
      </c>
      <c r="AV4" s="38">
        <f t="shared" si="3"/>
        <v>141.52374900000001</v>
      </c>
      <c r="AW4" s="38">
        <f t="shared" si="4"/>
        <v>35.380937250000002</v>
      </c>
      <c r="AX4" s="38">
        <f t="shared" si="5"/>
        <v>380.21114341551095</v>
      </c>
      <c r="AY4" s="38">
        <f t="shared" si="6"/>
        <v>684.38005814791973</v>
      </c>
      <c r="AZ4" s="38">
        <f t="shared" si="7"/>
        <v>1193.6021813715422</v>
      </c>
      <c r="BA4" s="38">
        <f t="shared" si="8"/>
        <v>1898.9125612729079</v>
      </c>
    </row>
    <row r="5" spans="1:53" s="31" customFormat="1" ht="14.4">
      <c r="A5" s="31" t="s">
        <v>1848</v>
      </c>
      <c r="B5" s="31" t="s">
        <v>1848</v>
      </c>
      <c r="C5" s="30">
        <v>0</v>
      </c>
      <c r="D5" s="30" t="s">
        <v>519</v>
      </c>
      <c r="E5" s="34" t="s">
        <v>589</v>
      </c>
      <c r="F5" s="30" t="s">
        <v>488</v>
      </c>
      <c r="G5" s="35">
        <v>49.943999999999996</v>
      </c>
      <c r="H5" s="35">
        <v>1.8340000000000001</v>
      </c>
      <c r="I5" s="35">
        <v>13.32</v>
      </c>
      <c r="J5" s="35">
        <v>12.576819999999998</v>
      </c>
      <c r="K5" s="35">
        <v>0.207592</v>
      </c>
      <c r="L5" s="35">
        <v>6.3954519999999997</v>
      </c>
      <c r="M5" s="35">
        <v>11.225199999999999</v>
      </c>
      <c r="N5" s="35">
        <v>2.56</v>
      </c>
      <c r="O5" s="35">
        <v>0.27815600000000001</v>
      </c>
      <c r="P5" s="35">
        <v>0.15831200000000001</v>
      </c>
      <c r="Q5" s="35">
        <v>1.3639999999999999E-2</v>
      </c>
      <c r="R5" s="35">
        <v>0</v>
      </c>
      <c r="S5" s="35">
        <v>0.32472000000000001</v>
      </c>
      <c r="T5" s="35">
        <v>6.6E-3</v>
      </c>
      <c r="U5" s="35">
        <f t="shared" si="0"/>
        <v>98.844492000000002</v>
      </c>
      <c r="V5" s="30">
        <f>S5*10000*0.4005</f>
        <v>1300.5036000000002</v>
      </c>
      <c r="W5" s="36">
        <f>T5*10000</f>
        <v>66</v>
      </c>
      <c r="X5" s="37">
        <v>12</v>
      </c>
      <c r="Y5" s="30"/>
      <c r="Z5" s="30">
        <v>77.5</v>
      </c>
      <c r="AA5" s="30"/>
      <c r="AB5" s="30">
        <v>1.94</v>
      </c>
      <c r="AC5" s="30">
        <v>4.55</v>
      </c>
      <c r="AD5" s="36">
        <v>2390.7621885844801</v>
      </c>
      <c r="AE5" s="36">
        <v>264.88</v>
      </c>
      <c r="AF5" s="73">
        <f t="shared" si="9"/>
        <v>2.6488000000000001E-2</v>
      </c>
      <c r="AG5" s="35">
        <v>0.17599999999999999</v>
      </c>
      <c r="AH5" s="36">
        <v>258.82560000000001</v>
      </c>
      <c r="AI5" s="30">
        <v>9.5371405431522973</v>
      </c>
      <c r="AJ5" s="30">
        <v>52.37694882404751</v>
      </c>
      <c r="AK5" s="30">
        <v>20.647646712556416</v>
      </c>
      <c r="AL5" s="30">
        <v>15.479379691528656</v>
      </c>
      <c r="AM5" s="30">
        <v>4.9791236786479791</v>
      </c>
      <c r="AN5" s="30">
        <v>24.5</v>
      </c>
      <c r="AO5" s="30">
        <v>400</v>
      </c>
      <c r="AP5" s="35">
        <v>0.8</v>
      </c>
      <c r="AQ5" s="35">
        <v>0.5835799964927918</v>
      </c>
      <c r="AS5" s="36">
        <f t="shared" si="1"/>
        <v>4816.2559742919102</v>
      </c>
      <c r="AT5" s="38">
        <f t="shared" si="2"/>
        <v>2994.6621305498215</v>
      </c>
      <c r="AU5" s="39">
        <f t="shared" ref="AU5:AU15" si="10">AK5*253/10000</f>
        <v>0.52238546182767731</v>
      </c>
      <c r="AV5" s="38">
        <f t="shared" si="3"/>
        <v>184.71783648000002</v>
      </c>
      <c r="AW5" s="38">
        <f t="shared" si="4"/>
        <v>46.179459120000004</v>
      </c>
      <c r="AX5" s="38">
        <f t="shared" si="5"/>
        <v>386.98449228821642</v>
      </c>
      <c r="AY5" s="38">
        <f t="shared" si="6"/>
        <v>696.57208611878957</v>
      </c>
      <c r="AZ5" s="38">
        <f t="shared" si="7"/>
        <v>1095.4072093025554</v>
      </c>
      <c r="BA5" s="38">
        <f t="shared" si="8"/>
        <v>1742.6932875267928</v>
      </c>
    </row>
    <row r="6" spans="1:53" s="31" customFormat="1" ht="14.4">
      <c r="A6" s="31" t="s">
        <v>1849</v>
      </c>
      <c r="B6" s="31" t="s">
        <v>1849</v>
      </c>
      <c r="C6" s="30" t="s">
        <v>558</v>
      </c>
      <c r="D6" s="30" t="s">
        <v>516</v>
      </c>
      <c r="E6" s="34" t="s">
        <v>575</v>
      </c>
      <c r="F6" s="30" t="s">
        <v>488</v>
      </c>
      <c r="G6" s="35">
        <v>50.4</v>
      </c>
      <c r="H6" s="35">
        <v>1.92</v>
      </c>
      <c r="I6" s="35">
        <v>14.01</v>
      </c>
      <c r="J6" s="35">
        <v>11.28964</v>
      </c>
      <c r="K6" s="35">
        <v>0.22</v>
      </c>
      <c r="L6" s="35">
        <v>6.92</v>
      </c>
      <c r="M6" s="35">
        <v>11.69</v>
      </c>
      <c r="N6" s="35">
        <v>2.38</v>
      </c>
      <c r="O6" s="35">
        <v>0.24</v>
      </c>
      <c r="P6" s="35">
        <v>0.24</v>
      </c>
      <c r="Q6" s="35">
        <v>1.2599999999999998E-3</v>
      </c>
      <c r="R6" s="35">
        <v>2.8665000000000003E-2</v>
      </c>
      <c r="S6" s="35">
        <v>0.41296500000000003</v>
      </c>
      <c r="T6" s="35">
        <v>7.0350000000000005E-3</v>
      </c>
      <c r="U6" s="35">
        <f t="shared" si="0"/>
        <v>99.759564999999995</v>
      </c>
      <c r="V6" s="36">
        <v>1496.25</v>
      </c>
      <c r="W6" s="36">
        <v>63.650000000000006</v>
      </c>
      <c r="X6" s="37">
        <v>5</v>
      </c>
      <c r="Y6" s="30">
        <v>79.7</v>
      </c>
      <c r="Z6" s="30"/>
      <c r="AA6" s="30"/>
      <c r="AB6" s="30">
        <v>2.13</v>
      </c>
      <c r="AC6" s="30">
        <v>6.5</v>
      </c>
      <c r="AD6" s="36">
        <v>1790.3141803781311</v>
      </c>
      <c r="AE6" s="36">
        <v>274.55</v>
      </c>
      <c r="AF6" s="73">
        <f t="shared" si="9"/>
        <v>2.7455E-2</v>
      </c>
      <c r="AG6" s="35">
        <v>0.45600000000000002</v>
      </c>
      <c r="AH6" s="36">
        <v>353.69450000000001</v>
      </c>
      <c r="AI6" s="30">
        <v>9.6949715951646205</v>
      </c>
      <c r="AJ6" s="30">
        <v>46.55</v>
      </c>
      <c r="AK6" s="30">
        <v>20.263520787644076</v>
      </c>
      <c r="AL6" s="30">
        <v>13.794070754151738</v>
      </c>
      <c r="AM6" s="30">
        <v>6.2712865678033278</v>
      </c>
      <c r="AN6" s="30">
        <v>54.4</v>
      </c>
      <c r="AO6" s="30">
        <v>400</v>
      </c>
      <c r="AP6" s="35">
        <v>0.65273437500000009</v>
      </c>
      <c r="AQ6" s="35">
        <v>0.60000000000000009</v>
      </c>
      <c r="AS6" s="36">
        <f t="shared" si="1"/>
        <v>4895.9606555581331</v>
      </c>
      <c r="AT6" s="38">
        <f t="shared" si="2"/>
        <v>3044.2210808816908</v>
      </c>
      <c r="AU6" s="39">
        <f t="shared" si="10"/>
        <v>0.51266707592739513</v>
      </c>
      <c r="AV6" s="38">
        <f t="shared" si="3"/>
        <v>159.3792</v>
      </c>
      <c r="AW6" s="38">
        <f t="shared" si="4"/>
        <v>39.844799999999999</v>
      </c>
      <c r="AX6" s="38">
        <f t="shared" si="5"/>
        <v>344.85176885379343</v>
      </c>
      <c r="AY6" s="38">
        <f t="shared" si="6"/>
        <v>620.73318393682825</v>
      </c>
      <c r="AZ6" s="38">
        <f t="shared" si="7"/>
        <v>1379.6830449167321</v>
      </c>
      <c r="BA6" s="38">
        <f t="shared" si="8"/>
        <v>2194.9502987311648</v>
      </c>
    </row>
    <row r="7" spans="1:53" s="31" customFormat="1" ht="14.4">
      <c r="A7" s="31" t="s">
        <v>1850</v>
      </c>
      <c r="B7" s="31" t="s">
        <v>1850</v>
      </c>
      <c r="C7" s="30" t="s">
        <v>558</v>
      </c>
      <c r="D7" s="30" t="s">
        <v>519</v>
      </c>
      <c r="E7" s="34" t="s">
        <v>605</v>
      </c>
      <c r="F7" s="30" t="s">
        <v>488</v>
      </c>
      <c r="G7" s="35">
        <v>49.4328</v>
      </c>
      <c r="H7" s="35">
        <v>1.5549679999999999</v>
      </c>
      <c r="I7" s="35">
        <v>14.073199999999998</v>
      </c>
      <c r="J7" s="35">
        <v>12.122144</v>
      </c>
      <c r="K7" s="35">
        <v>0.201984</v>
      </c>
      <c r="L7" s="35">
        <v>6.8228999999999997</v>
      </c>
      <c r="M7" s="35">
        <v>11.617999999999999</v>
      </c>
      <c r="N7" s="35">
        <v>2.3420000000000001</v>
      </c>
      <c r="O7" s="35">
        <v>0.21072000000000002</v>
      </c>
      <c r="P7" s="35">
        <v>0.20711600000000002</v>
      </c>
      <c r="Q7" s="35">
        <v>9.7920000000000004E-3</v>
      </c>
      <c r="R7" s="35">
        <v>1.5647999999999999E-2</v>
      </c>
      <c r="S7" s="35">
        <v>0.34972800000000004</v>
      </c>
      <c r="T7" s="35">
        <v>7.487999999999999E-3</v>
      </c>
      <c r="U7" s="35">
        <f t="shared" si="0"/>
        <v>98.968487999999994</v>
      </c>
      <c r="V7" s="30">
        <f>S7*10000*0.4005</f>
        <v>1400.6606400000001</v>
      </c>
      <c r="W7" s="36">
        <f>T7*10000</f>
        <v>74.88</v>
      </c>
      <c r="X7" s="37">
        <v>4</v>
      </c>
      <c r="Y7" s="30"/>
      <c r="Z7" s="30">
        <v>72.099999999999994</v>
      </c>
      <c r="AA7" s="30"/>
      <c r="AB7" s="30">
        <v>1.79</v>
      </c>
      <c r="AC7" s="30">
        <v>4.6399999999999997</v>
      </c>
      <c r="AD7" s="36">
        <v>1697.625195363891</v>
      </c>
      <c r="AE7" s="36">
        <v>277.44</v>
      </c>
      <c r="AF7" s="73">
        <f t="shared" si="9"/>
        <v>2.7744000000000001E-2</v>
      </c>
      <c r="AG7" s="35">
        <v>0.49919999999999998</v>
      </c>
      <c r="AH7" s="36">
        <v>539.47199999999998</v>
      </c>
      <c r="AI7" s="30">
        <v>7.8078080621942618</v>
      </c>
      <c r="AJ7" s="30">
        <v>40.960990601354055</v>
      </c>
      <c r="AK7" s="30">
        <v>17.924329913853153</v>
      </c>
      <c r="AL7" s="30">
        <v>10.932785818368776</v>
      </c>
      <c r="AM7" s="30">
        <v>4.8790302136672778</v>
      </c>
      <c r="AN7" s="30">
        <v>23.2</v>
      </c>
      <c r="AO7" s="30">
        <v>850</v>
      </c>
      <c r="AP7" s="35">
        <v>0.65117187500000007</v>
      </c>
      <c r="AQ7" s="35">
        <v>0.66</v>
      </c>
      <c r="AS7" s="36">
        <f t="shared" si="1"/>
        <v>3942.9430714081022</v>
      </c>
      <c r="AT7" s="38">
        <f t="shared" si="2"/>
        <v>2451.6517315289984</v>
      </c>
      <c r="AU7" s="39">
        <f t="shared" si="10"/>
        <v>0.45348554682048481</v>
      </c>
      <c r="AV7" s="38">
        <f t="shared" si="3"/>
        <v>139.93493759999998</v>
      </c>
      <c r="AW7" s="38">
        <f t="shared" si="4"/>
        <v>34.983734399999996</v>
      </c>
      <c r="AX7" s="38">
        <f t="shared" si="5"/>
        <v>273.31964545921943</v>
      </c>
      <c r="AY7" s="38">
        <f t="shared" si="6"/>
        <v>491.97536182659491</v>
      </c>
      <c r="AZ7" s="38">
        <f t="shared" si="7"/>
        <v>1073.386647006801</v>
      </c>
      <c r="BA7" s="38">
        <f t="shared" si="8"/>
        <v>1707.6605747835472</v>
      </c>
    </row>
    <row r="8" spans="1:53" s="31" customFormat="1" ht="14.4">
      <c r="A8" s="31" t="s">
        <v>1851</v>
      </c>
      <c r="B8" s="31" t="s">
        <v>1851</v>
      </c>
      <c r="C8" s="30" t="s">
        <v>558</v>
      </c>
      <c r="D8" s="30" t="s">
        <v>519</v>
      </c>
      <c r="E8" s="34" t="s">
        <v>564</v>
      </c>
      <c r="F8" s="30" t="s">
        <v>488</v>
      </c>
      <c r="G8" s="35">
        <v>48.929349999999999</v>
      </c>
      <c r="H8" s="35">
        <v>1.7709345000000001</v>
      </c>
      <c r="I8" s="35">
        <v>13.576799999999999</v>
      </c>
      <c r="J8" s="35">
        <v>12.481580000000001</v>
      </c>
      <c r="K8" s="35">
        <v>0.20091000000000001</v>
      </c>
      <c r="L8" s="35">
        <v>7.286416</v>
      </c>
      <c r="M8" s="35">
        <v>11.838000000000001</v>
      </c>
      <c r="N8" s="35">
        <v>2.0447500000000001</v>
      </c>
      <c r="O8" s="35">
        <v>0.219224</v>
      </c>
      <c r="P8" s="35">
        <v>0.13663550000000002</v>
      </c>
      <c r="Q8" s="35">
        <v>1.5294499999999997E-2</v>
      </c>
      <c r="R8" s="35">
        <v>3.3756500000000002E-2</v>
      </c>
      <c r="S8" s="35">
        <v>0.35856100000000002</v>
      </c>
      <c r="T8" s="35">
        <v>9.3214999999999999E-3</v>
      </c>
      <c r="U8" s="35">
        <f t="shared" si="0"/>
        <v>98.901533499999971</v>
      </c>
      <c r="V8" s="30">
        <f>S8*10000*0.4005</f>
        <v>1436.0368050000002</v>
      </c>
      <c r="W8" s="36">
        <f>T8*10000</f>
        <v>93.215000000000003</v>
      </c>
      <c r="X8" s="37">
        <v>9.5</v>
      </c>
      <c r="Y8" s="30"/>
      <c r="Z8" s="30">
        <v>80.2</v>
      </c>
      <c r="AA8" s="30"/>
      <c r="AB8" s="30">
        <v>1.73</v>
      </c>
      <c r="AC8" s="30">
        <v>4.5</v>
      </c>
      <c r="AD8" s="36">
        <v>1719.0382332648096</v>
      </c>
      <c r="AE8" s="36">
        <v>278.74</v>
      </c>
      <c r="AF8" s="73">
        <f t="shared" si="9"/>
        <v>2.7873999999999999E-2</v>
      </c>
      <c r="AG8" s="35">
        <v>0.46154999999999996</v>
      </c>
      <c r="AH8" s="36">
        <v>470.07509999999996</v>
      </c>
      <c r="AI8" s="30">
        <v>7.495447621973689</v>
      </c>
      <c r="AJ8" s="30">
        <v>41.186718270001045</v>
      </c>
      <c r="AK8" s="30">
        <v>17.179256443421703</v>
      </c>
      <c r="AL8" s="30">
        <v>11.695378456917807</v>
      </c>
      <c r="AM8" s="30">
        <v>4.1042359215248405</v>
      </c>
      <c r="AN8" s="30">
        <v>30.5</v>
      </c>
      <c r="AO8" s="30">
        <v>700</v>
      </c>
      <c r="AP8" s="35">
        <v>0.69853515630000007</v>
      </c>
      <c r="AQ8" s="35">
        <v>0.66</v>
      </c>
      <c r="AS8" s="36">
        <f t="shared" si="1"/>
        <v>3785.2010490967127</v>
      </c>
      <c r="AT8" s="38">
        <f t="shared" si="2"/>
        <v>2353.5705532997385</v>
      </c>
      <c r="AU8" s="39">
        <f t="shared" si="10"/>
        <v>0.4346351880185691</v>
      </c>
      <c r="AV8" s="38">
        <f t="shared" si="3"/>
        <v>145.58227392000001</v>
      </c>
      <c r="AW8" s="38">
        <f t="shared" si="4"/>
        <v>36.395568480000001</v>
      </c>
      <c r="AX8" s="38">
        <f t="shared" si="5"/>
        <v>292.38446142294515</v>
      </c>
      <c r="AY8" s="38">
        <f t="shared" si="6"/>
        <v>526.29203056130132</v>
      </c>
      <c r="AZ8" s="38">
        <f t="shared" si="7"/>
        <v>902.93190273546486</v>
      </c>
      <c r="BA8" s="38">
        <f t="shared" si="8"/>
        <v>1436.4825725336941</v>
      </c>
    </row>
    <row r="9" spans="1:53" s="31" customFormat="1" ht="14.4">
      <c r="A9" s="31" t="s">
        <v>1852</v>
      </c>
      <c r="B9" s="31" t="s">
        <v>1852</v>
      </c>
      <c r="C9" s="30">
        <v>0</v>
      </c>
      <c r="D9" s="30" t="s">
        <v>516</v>
      </c>
      <c r="E9" s="34" t="s">
        <v>606</v>
      </c>
      <c r="F9" s="30" t="s">
        <v>488</v>
      </c>
      <c r="G9" s="35">
        <v>50.15</v>
      </c>
      <c r="H9" s="35">
        <v>1.6</v>
      </c>
      <c r="I9" s="35">
        <v>14.22</v>
      </c>
      <c r="J9" s="35">
        <v>11.177656000000001</v>
      </c>
      <c r="K9" s="35">
        <v>0.17</v>
      </c>
      <c r="L9" s="35">
        <v>7.02</v>
      </c>
      <c r="M9" s="35">
        <v>12.3</v>
      </c>
      <c r="N9" s="35">
        <v>2.29</v>
      </c>
      <c r="O9" s="35">
        <v>0.19</v>
      </c>
      <c r="P9" s="35">
        <v>0.17</v>
      </c>
      <c r="Q9" s="35">
        <v>2.5654E-2</v>
      </c>
      <c r="R9" s="30" t="s">
        <v>518</v>
      </c>
      <c r="S9" s="35">
        <v>0.36471100000000001</v>
      </c>
      <c r="T9" s="30">
        <v>6.9690000000000004E-3</v>
      </c>
      <c r="U9" s="35">
        <f t="shared" si="0"/>
        <v>99.684989999999999</v>
      </c>
      <c r="V9" s="36">
        <v>1555.29</v>
      </c>
      <c r="W9" s="36">
        <v>68.31</v>
      </c>
      <c r="X9" s="37">
        <v>1</v>
      </c>
      <c r="Y9" s="30">
        <v>79.8</v>
      </c>
      <c r="Z9" s="30"/>
      <c r="AA9" s="30"/>
      <c r="AB9" s="30">
        <v>1.78</v>
      </c>
      <c r="AC9" s="30">
        <v>4.2300000000000004</v>
      </c>
      <c r="AD9" s="36">
        <v>1696.9555051597995</v>
      </c>
      <c r="AE9" s="36">
        <v>295.02</v>
      </c>
      <c r="AF9" s="73">
        <f t="shared" si="9"/>
        <v>2.9501999999999997E-2</v>
      </c>
      <c r="AG9" s="35">
        <v>0.44550000000000001</v>
      </c>
      <c r="AH9" s="36">
        <v>422.36369999999999</v>
      </c>
      <c r="AI9" s="30">
        <v>8.8118855795931701</v>
      </c>
      <c r="AJ9" s="30">
        <v>41.679000000000002</v>
      </c>
      <c r="AK9" s="30">
        <v>17.562603530200921</v>
      </c>
      <c r="AL9" s="30">
        <v>12.870012934788743</v>
      </c>
      <c r="AM9" s="30">
        <v>5.0294021846603183</v>
      </c>
      <c r="AN9" s="30">
        <v>55.3</v>
      </c>
      <c r="AO9" s="30">
        <v>250</v>
      </c>
      <c r="AP9" s="35">
        <v>0.66171875000000002</v>
      </c>
      <c r="AQ9" s="35">
        <v>0.59</v>
      </c>
      <c r="AS9" s="36">
        <f t="shared" si="1"/>
        <v>4450.0022176945513</v>
      </c>
      <c r="AT9" s="38">
        <f t="shared" si="2"/>
        <v>2766.9320719922553</v>
      </c>
      <c r="AU9" s="39">
        <f t="shared" si="10"/>
        <v>0.44433386931408331</v>
      </c>
      <c r="AV9" s="38">
        <f t="shared" si="3"/>
        <v>126.1752</v>
      </c>
      <c r="AW9" s="38">
        <f t="shared" si="4"/>
        <v>31.543800000000001</v>
      </c>
      <c r="AX9" s="38">
        <f t="shared" si="5"/>
        <v>321.75032336971856</v>
      </c>
      <c r="AY9" s="38">
        <f t="shared" si="6"/>
        <v>579.1505820654935</v>
      </c>
      <c r="AZ9" s="38">
        <f t="shared" si="7"/>
        <v>1106.4684806252701</v>
      </c>
      <c r="BA9" s="38">
        <f t="shared" si="8"/>
        <v>1760.2907646311114</v>
      </c>
    </row>
    <row r="10" spans="1:53" s="31" customFormat="1" ht="14.4">
      <c r="A10" s="31" t="s">
        <v>1853</v>
      </c>
      <c r="B10" s="31" t="s">
        <v>1853</v>
      </c>
      <c r="C10" s="30">
        <v>0</v>
      </c>
      <c r="D10" s="30" t="s">
        <v>519</v>
      </c>
      <c r="E10" s="34" t="s">
        <v>560</v>
      </c>
      <c r="F10" s="30" t="s">
        <v>488</v>
      </c>
      <c r="G10" s="30" t="s">
        <v>518</v>
      </c>
      <c r="H10" s="30" t="s">
        <v>518</v>
      </c>
      <c r="I10" s="30" t="s">
        <v>518</v>
      </c>
      <c r="J10" s="30" t="s">
        <v>518</v>
      </c>
      <c r="K10" s="30" t="s">
        <v>518</v>
      </c>
      <c r="L10" s="30" t="s">
        <v>518</v>
      </c>
      <c r="M10" s="30" t="s">
        <v>518</v>
      </c>
      <c r="N10" s="30" t="s">
        <v>518</v>
      </c>
      <c r="O10" s="30" t="s">
        <v>518</v>
      </c>
      <c r="P10" s="30" t="s">
        <v>518</v>
      </c>
      <c r="Q10" s="30" t="s">
        <v>518</v>
      </c>
      <c r="R10" s="30" t="s">
        <v>518</v>
      </c>
      <c r="S10" s="30" t="s">
        <v>518</v>
      </c>
      <c r="T10" s="30" t="s">
        <v>518</v>
      </c>
      <c r="U10" s="30" t="s">
        <v>518</v>
      </c>
      <c r="V10" s="30" t="s">
        <v>518</v>
      </c>
      <c r="W10" s="36" t="s">
        <v>518</v>
      </c>
      <c r="X10" s="37">
        <v>5</v>
      </c>
      <c r="Y10" s="30"/>
      <c r="Z10" s="30">
        <v>82</v>
      </c>
      <c r="AA10" s="30"/>
      <c r="AB10" s="30">
        <v>1.8</v>
      </c>
      <c r="AC10" s="30">
        <v>4.72</v>
      </c>
      <c r="AD10" s="36">
        <v>2069.5541443340076</v>
      </c>
      <c r="AE10" s="36">
        <v>304.95</v>
      </c>
      <c r="AF10" s="73">
        <f t="shared" si="9"/>
        <v>3.0494999999999998E-2</v>
      </c>
      <c r="AG10" s="35">
        <v>0.49400000000000005</v>
      </c>
      <c r="AH10" s="36">
        <v>406.16300000000007</v>
      </c>
      <c r="AI10" s="30">
        <v>8.1165257437827485</v>
      </c>
      <c r="AJ10" s="30">
        <v>41.708649531173378</v>
      </c>
      <c r="AK10" s="30">
        <v>16.686777613427292</v>
      </c>
      <c r="AL10" s="30">
        <v>12.542010161411872</v>
      </c>
      <c r="AM10" s="30">
        <v>5.0473988216485282</v>
      </c>
      <c r="AN10" s="30">
        <v>35</v>
      </c>
      <c r="AO10" s="30">
        <v>700</v>
      </c>
      <c r="AP10" s="54">
        <v>0.68</v>
      </c>
      <c r="AQ10" s="35" t="s">
        <v>518</v>
      </c>
      <c r="AS10" s="36">
        <f t="shared" si="1"/>
        <v>4098.8455006102877</v>
      </c>
      <c r="AT10" s="38">
        <f t="shared" si="2"/>
        <v>2548.589083547783</v>
      </c>
      <c r="AU10" s="39">
        <f t="shared" si="10"/>
        <v>0.42217547361971047</v>
      </c>
      <c r="AV10" s="38" t="e">
        <f t="shared" si="3"/>
        <v>#VALUE!</v>
      </c>
      <c r="AW10" s="38" t="e">
        <f t="shared" si="4"/>
        <v>#VALUE!</v>
      </c>
      <c r="AX10" s="38">
        <f t="shared" si="5"/>
        <v>313.5502540352968</v>
      </c>
      <c r="AY10" s="38">
        <f t="shared" si="6"/>
        <v>564.39045726353424</v>
      </c>
      <c r="AZ10" s="38">
        <f t="shared" si="7"/>
        <v>1110.4277407626762</v>
      </c>
      <c r="BA10" s="38">
        <f t="shared" si="8"/>
        <v>1766.5895875769847</v>
      </c>
    </row>
    <row r="11" spans="1:53" s="31" customFormat="1" ht="14.4">
      <c r="A11" s="31" t="s">
        <v>1854</v>
      </c>
      <c r="B11" s="31" t="s">
        <v>1854</v>
      </c>
      <c r="C11" s="30">
        <v>0</v>
      </c>
      <c r="D11" s="30" t="s">
        <v>519</v>
      </c>
      <c r="E11" s="34" t="s">
        <v>599</v>
      </c>
      <c r="F11" s="30" t="s">
        <v>488</v>
      </c>
      <c r="G11" s="35">
        <v>50.14</v>
      </c>
      <c r="H11" s="35">
        <v>1.8</v>
      </c>
      <c r="I11" s="35">
        <v>13.9</v>
      </c>
      <c r="J11" s="35">
        <v>11.563628000000001</v>
      </c>
      <c r="K11" s="35">
        <v>0.21</v>
      </c>
      <c r="L11" s="35">
        <v>6.76</v>
      </c>
      <c r="M11" s="35">
        <v>12.22</v>
      </c>
      <c r="N11" s="35">
        <v>2.31</v>
      </c>
      <c r="O11" s="35">
        <v>0.16</v>
      </c>
      <c r="P11" s="35">
        <v>0.21</v>
      </c>
      <c r="Q11" s="35">
        <v>0.03</v>
      </c>
      <c r="R11" s="35">
        <v>2.6532E-2</v>
      </c>
      <c r="S11" s="35">
        <v>0.39144600000000002</v>
      </c>
      <c r="T11" s="35">
        <v>8.6129999999999991E-3</v>
      </c>
      <c r="U11" s="35">
        <f t="shared" ref="U11:U44" si="11">SUM(G11:T11)</f>
        <v>99.730218999999991</v>
      </c>
      <c r="V11" s="30">
        <f>S11*10000*0.4005</f>
        <v>1567.7412300000001</v>
      </c>
      <c r="W11" s="36">
        <f>T11*10000</f>
        <v>86.13</v>
      </c>
      <c r="X11" s="37">
        <v>1</v>
      </c>
      <c r="Y11" s="30"/>
      <c r="Z11" s="30"/>
      <c r="AA11" s="30"/>
      <c r="AB11" s="30">
        <v>1.4</v>
      </c>
      <c r="AC11" s="30">
        <v>10.82</v>
      </c>
      <c r="AD11" s="36">
        <v>1243.0830817760414</v>
      </c>
      <c r="AE11" s="36">
        <v>309.87</v>
      </c>
      <c r="AF11" s="73">
        <f t="shared" si="9"/>
        <v>3.0987000000000001E-2</v>
      </c>
      <c r="AG11" s="35">
        <v>0.2475</v>
      </c>
      <c r="AH11" s="36">
        <v>436.5702</v>
      </c>
      <c r="AI11" s="30">
        <v>6.9369683838898393</v>
      </c>
      <c r="AJ11" s="30">
        <v>34.94269162708482</v>
      </c>
      <c r="AK11" s="30">
        <v>14.240178140556557</v>
      </c>
      <c r="AL11" s="30">
        <v>10.961271766514452</v>
      </c>
      <c r="AM11" s="30">
        <v>3.7327201453733956</v>
      </c>
      <c r="AN11" s="30">
        <v>14</v>
      </c>
      <c r="AO11" s="30">
        <v>400</v>
      </c>
      <c r="AP11" s="35">
        <v>0.6811523438</v>
      </c>
      <c r="AQ11" s="35">
        <v>0.71</v>
      </c>
      <c r="AS11" s="36">
        <f t="shared" si="1"/>
        <v>3503.1690338643689</v>
      </c>
      <c r="AT11" s="38">
        <f t="shared" si="2"/>
        <v>2178.2080725414094</v>
      </c>
      <c r="AU11" s="39">
        <f t="shared" si="10"/>
        <v>0.36027650695608088</v>
      </c>
      <c r="AV11" s="38">
        <f t="shared" si="3"/>
        <v>106.25279999999999</v>
      </c>
      <c r="AW11" s="38">
        <f t="shared" si="4"/>
        <v>26.563199999999998</v>
      </c>
      <c r="AX11" s="38">
        <f t="shared" si="5"/>
        <v>274.03179416286127</v>
      </c>
      <c r="AY11" s="38">
        <f t="shared" si="6"/>
        <v>493.25722949315036</v>
      </c>
      <c r="AZ11" s="38">
        <f t="shared" si="7"/>
        <v>821.19843198214699</v>
      </c>
      <c r="BA11" s="38">
        <f t="shared" si="8"/>
        <v>1306.4520508806884</v>
      </c>
    </row>
    <row r="12" spans="1:53" s="31" customFormat="1" ht="14.4">
      <c r="A12" s="31" t="s">
        <v>1855</v>
      </c>
      <c r="B12" s="31" t="s">
        <v>1855</v>
      </c>
      <c r="C12" s="30">
        <v>0</v>
      </c>
      <c r="D12" s="30" t="s">
        <v>516</v>
      </c>
      <c r="E12" s="34" t="s">
        <v>576</v>
      </c>
      <c r="F12" s="30" t="s">
        <v>488</v>
      </c>
      <c r="G12" s="35">
        <v>50.27</v>
      </c>
      <c r="H12" s="35">
        <v>1.98</v>
      </c>
      <c r="I12" s="35">
        <v>13.99</v>
      </c>
      <c r="J12" s="35">
        <v>11.216634000000001</v>
      </c>
      <c r="K12" s="35">
        <v>0.2</v>
      </c>
      <c r="L12" s="35">
        <v>6.9</v>
      </c>
      <c r="M12" s="35">
        <v>11.77</v>
      </c>
      <c r="N12" s="35">
        <v>2.5499999999999998</v>
      </c>
      <c r="O12" s="35">
        <v>0.24</v>
      </c>
      <c r="P12" s="35">
        <v>0.19</v>
      </c>
      <c r="Q12" s="30" t="s">
        <v>518</v>
      </c>
      <c r="R12" s="35">
        <v>1.7992000000000001E-2</v>
      </c>
      <c r="S12" s="35">
        <v>0.414856</v>
      </c>
      <c r="T12" s="35">
        <v>9.776E-3</v>
      </c>
      <c r="U12" s="35">
        <f t="shared" si="11"/>
        <v>99.749257999999998</v>
      </c>
      <c r="V12" s="36">
        <v>1534.08</v>
      </c>
      <c r="W12" s="36">
        <v>90.24</v>
      </c>
      <c r="X12" s="37">
        <v>4</v>
      </c>
      <c r="Y12" s="30">
        <v>79.900000000000006</v>
      </c>
      <c r="Z12" s="30"/>
      <c r="AA12" s="30"/>
      <c r="AB12" s="30">
        <v>2.15</v>
      </c>
      <c r="AC12" s="30">
        <v>6.03</v>
      </c>
      <c r="AD12" s="36">
        <v>1766.8038507973024</v>
      </c>
      <c r="AE12" s="36">
        <v>310.08</v>
      </c>
      <c r="AF12" s="73">
        <f t="shared" si="9"/>
        <v>3.1007999999999997E-2</v>
      </c>
      <c r="AG12" s="35">
        <v>0.46079999999999993</v>
      </c>
      <c r="AH12" s="36">
        <v>392.0256</v>
      </c>
      <c r="AI12" s="30">
        <v>9.7959981057011447</v>
      </c>
      <c r="AJ12" s="30">
        <v>48.767999999999994</v>
      </c>
      <c r="AK12" s="30">
        <v>20.755216945380134</v>
      </c>
      <c r="AL12" s="30">
        <v>15.225662154062839</v>
      </c>
      <c r="AM12" s="30">
        <v>5.9337688340136792</v>
      </c>
      <c r="AN12" s="30">
        <v>30</v>
      </c>
      <c r="AO12" s="30">
        <v>400</v>
      </c>
      <c r="AP12" s="35">
        <v>0.72871093750000004</v>
      </c>
      <c r="AQ12" s="35">
        <v>0.67</v>
      </c>
      <c r="AS12" s="36">
        <f t="shared" si="1"/>
        <v>4946.9790433790777</v>
      </c>
      <c r="AT12" s="38">
        <f t="shared" si="2"/>
        <v>3075.9434051901594</v>
      </c>
      <c r="AU12" s="39">
        <f t="shared" si="10"/>
        <v>0.52510698871811734</v>
      </c>
      <c r="AV12" s="38">
        <f t="shared" si="3"/>
        <v>159.3792</v>
      </c>
      <c r="AW12" s="38">
        <f t="shared" si="4"/>
        <v>39.844799999999999</v>
      </c>
      <c r="AX12" s="38">
        <f t="shared" si="5"/>
        <v>380.64155385157096</v>
      </c>
      <c r="AY12" s="38">
        <f t="shared" si="6"/>
        <v>685.15479693282771</v>
      </c>
      <c r="AZ12" s="38">
        <f t="shared" si="7"/>
        <v>1305.4291434830095</v>
      </c>
      <c r="BA12" s="38">
        <f t="shared" si="8"/>
        <v>2076.8190919047879</v>
      </c>
    </row>
    <row r="13" spans="1:53" s="31" customFormat="1" ht="14.4">
      <c r="A13" s="31" t="s">
        <v>1856</v>
      </c>
      <c r="B13" s="31" t="s">
        <v>1856</v>
      </c>
      <c r="C13" s="30">
        <v>0</v>
      </c>
      <c r="D13" s="30" t="s">
        <v>516</v>
      </c>
      <c r="E13" s="34" t="s">
        <v>612</v>
      </c>
      <c r="F13" s="30" t="s">
        <v>488</v>
      </c>
      <c r="G13" s="35">
        <v>49.55</v>
      </c>
      <c r="H13" s="35">
        <v>1.85</v>
      </c>
      <c r="I13" s="35">
        <v>14.41</v>
      </c>
      <c r="J13" s="35">
        <v>11.704609999999999</v>
      </c>
      <c r="K13" s="35">
        <v>0.22</v>
      </c>
      <c r="L13" s="35">
        <v>6.48</v>
      </c>
      <c r="M13" s="35">
        <v>12.14</v>
      </c>
      <c r="N13" s="35">
        <v>2.5099999999999998</v>
      </c>
      <c r="O13" s="35">
        <v>0.2</v>
      </c>
      <c r="P13" s="35">
        <v>0.19</v>
      </c>
      <c r="Q13" s="30" t="s">
        <v>518</v>
      </c>
      <c r="R13" s="35">
        <v>7.9395000000000004E-3</v>
      </c>
      <c r="S13" s="35">
        <v>0.40642200000000001</v>
      </c>
      <c r="T13" s="35">
        <v>6.7335000000000008E-3</v>
      </c>
      <c r="U13" s="35">
        <f t="shared" si="11"/>
        <v>99.675705000000022</v>
      </c>
      <c r="V13" s="36">
        <v>1483.5450000000001</v>
      </c>
      <c r="W13" s="36">
        <v>66.665000000000006</v>
      </c>
      <c r="X13" s="37">
        <v>0.5</v>
      </c>
      <c r="Y13" s="30">
        <v>77.099999999999994</v>
      </c>
      <c r="Z13" s="30"/>
      <c r="AA13" s="30"/>
      <c r="AB13" s="30">
        <v>1.89</v>
      </c>
      <c r="AC13" s="30">
        <v>4.66</v>
      </c>
      <c r="AD13" s="36">
        <v>1683.5872580253738</v>
      </c>
      <c r="AE13" s="36">
        <v>313.42500000000001</v>
      </c>
      <c r="AF13" s="73">
        <f t="shared" si="9"/>
        <v>3.1342500000000002E-2</v>
      </c>
      <c r="AG13" s="35">
        <v>0.10945000000000001</v>
      </c>
      <c r="AH13" s="36">
        <v>415.20355000000006</v>
      </c>
      <c r="AI13" s="30">
        <v>9.054953871974579</v>
      </c>
      <c r="AJ13" s="30">
        <v>43.481500000000004</v>
      </c>
      <c r="AK13" s="30">
        <v>19.790551984019292</v>
      </c>
      <c r="AL13" s="30">
        <v>14.367807201921645</v>
      </c>
      <c r="AM13" s="30">
        <v>4.8158965585636597</v>
      </c>
      <c r="AN13" s="30">
        <v>20.3</v>
      </c>
      <c r="AO13" s="30">
        <v>320</v>
      </c>
      <c r="AP13" s="35">
        <v>0.70869140630000005</v>
      </c>
      <c r="AQ13" s="35">
        <v>0.69</v>
      </c>
      <c r="AS13" s="36">
        <f t="shared" si="1"/>
        <v>4572.751705347162</v>
      </c>
      <c r="AT13" s="38">
        <f t="shared" si="2"/>
        <v>2843.2555158000177</v>
      </c>
      <c r="AU13" s="39">
        <f t="shared" si="10"/>
        <v>0.50070096519568807</v>
      </c>
      <c r="AV13" s="38">
        <f t="shared" si="3"/>
        <v>132.816</v>
      </c>
      <c r="AW13" s="38">
        <f t="shared" si="4"/>
        <v>33.204000000000001</v>
      </c>
      <c r="AX13" s="38">
        <f t="shared" si="5"/>
        <v>359.1951800480411</v>
      </c>
      <c r="AY13" s="38">
        <f t="shared" si="6"/>
        <v>646.55132408647398</v>
      </c>
      <c r="AZ13" s="38">
        <f t="shared" si="7"/>
        <v>1059.4972428840051</v>
      </c>
      <c r="BA13" s="38">
        <f t="shared" si="8"/>
        <v>1685.5637954972808</v>
      </c>
    </row>
    <row r="14" spans="1:53" s="31" customFormat="1" ht="14.4">
      <c r="A14" s="31" t="s">
        <v>1857</v>
      </c>
      <c r="B14" s="31" t="s">
        <v>1857</v>
      </c>
      <c r="C14" s="30">
        <v>0</v>
      </c>
      <c r="D14" s="30" t="s">
        <v>519</v>
      </c>
      <c r="E14" s="34" t="s">
        <v>593</v>
      </c>
      <c r="F14" s="30" t="s">
        <v>488</v>
      </c>
      <c r="G14" s="35">
        <v>50.067599999999999</v>
      </c>
      <c r="H14" s="35">
        <v>1.7941520000000002</v>
      </c>
      <c r="I14" s="35">
        <v>13.683999999999997</v>
      </c>
      <c r="J14" s="35">
        <v>12.390915999999999</v>
      </c>
      <c r="K14" s="35">
        <v>0.19792800000000002</v>
      </c>
      <c r="L14" s="35">
        <v>6.7069299999999998</v>
      </c>
      <c r="M14" s="35">
        <v>11.542400000000001</v>
      </c>
      <c r="N14" s="35">
        <v>2.3303999999999996</v>
      </c>
      <c r="O14" s="35">
        <v>0.19514800000000002</v>
      </c>
      <c r="P14" s="35">
        <v>0.16127999999999998</v>
      </c>
      <c r="Q14" s="35">
        <v>1.1564000000000001E-2</v>
      </c>
      <c r="R14" s="35">
        <v>5.9780000000000007E-3</v>
      </c>
      <c r="S14" s="35">
        <v>0.37808400000000003</v>
      </c>
      <c r="T14" s="35">
        <v>2.7439999999999999E-3</v>
      </c>
      <c r="U14" s="35">
        <f t="shared" si="11"/>
        <v>99.469124000000022</v>
      </c>
      <c r="V14" s="30">
        <f t="shared" ref="V14:V25" si="12">S14*10000*0.4005</f>
        <v>1514.2264200000002</v>
      </c>
      <c r="W14" s="36">
        <f t="shared" ref="W14:W25" si="13">T14*10000</f>
        <v>27.439999999999998</v>
      </c>
      <c r="X14" s="37">
        <v>2</v>
      </c>
      <c r="Y14" s="30"/>
      <c r="Z14" s="30">
        <v>83.3</v>
      </c>
      <c r="AA14" s="30"/>
      <c r="AB14" s="30">
        <v>1.96</v>
      </c>
      <c r="AC14" s="30">
        <v>7.39</v>
      </c>
      <c r="AD14" s="36">
        <v>1719.5101135767777</v>
      </c>
      <c r="AE14" s="36">
        <v>321.44</v>
      </c>
      <c r="AF14" s="73">
        <f t="shared" si="9"/>
        <v>3.2143999999999999E-2</v>
      </c>
      <c r="AG14" s="35">
        <v>0.51939999999999997</v>
      </c>
      <c r="AH14" s="36">
        <v>586.93179999999995</v>
      </c>
      <c r="AI14" s="30">
        <v>9.3288277326674649</v>
      </c>
      <c r="AJ14" s="30">
        <v>44.439746932492767</v>
      </c>
      <c r="AK14" s="30">
        <v>18.67948811370448</v>
      </c>
      <c r="AL14" s="30">
        <v>13.970051054705161</v>
      </c>
      <c r="AM14" s="30">
        <v>5.3814175173250129</v>
      </c>
      <c r="AN14" s="30">
        <v>40</v>
      </c>
      <c r="AO14" s="30">
        <v>900</v>
      </c>
      <c r="AP14" s="35">
        <v>0.7319335938</v>
      </c>
      <c r="AQ14" s="35">
        <v>0.8</v>
      </c>
      <c r="AS14" s="36">
        <f t="shared" si="1"/>
        <v>4711.0580049970695</v>
      </c>
      <c r="AT14" s="38">
        <f t="shared" si="2"/>
        <v>2929.2519080575839</v>
      </c>
      <c r="AU14" s="39">
        <f t="shared" si="10"/>
        <v>0.47259104927672335</v>
      </c>
      <c r="AV14" s="38">
        <f t="shared" si="3"/>
        <v>129.59388384000002</v>
      </c>
      <c r="AW14" s="38">
        <f t="shared" si="4"/>
        <v>32.398470960000004</v>
      </c>
      <c r="AX14" s="38">
        <f t="shared" si="5"/>
        <v>349.25127636762903</v>
      </c>
      <c r="AY14" s="38">
        <f t="shared" si="6"/>
        <v>628.65229746173225</v>
      </c>
      <c r="AZ14" s="38">
        <f t="shared" si="7"/>
        <v>1183.9118538115029</v>
      </c>
      <c r="BA14" s="38">
        <f t="shared" si="8"/>
        <v>1883.4961310637545</v>
      </c>
    </row>
    <row r="15" spans="1:53" s="31" customFormat="1" ht="14.4">
      <c r="A15" s="31" t="s">
        <v>1858</v>
      </c>
      <c r="B15" s="31" t="s">
        <v>1858</v>
      </c>
      <c r="C15" s="30">
        <v>0</v>
      </c>
      <c r="D15" s="30" t="s">
        <v>519</v>
      </c>
      <c r="E15" s="34" t="s">
        <v>586</v>
      </c>
      <c r="F15" s="30" t="s">
        <v>488</v>
      </c>
      <c r="G15" s="35">
        <v>49.201999999999998</v>
      </c>
      <c r="H15" s="35">
        <v>1.601872</v>
      </c>
      <c r="I15" s="35">
        <v>13.916399999999999</v>
      </c>
      <c r="J15" s="35">
        <v>12.061472000000002</v>
      </c>
      <c r="K15" s="35">
        <v>0.20920800000000001</v>
      </c>
      <c r="L15" s="35">
        <v>6.8698560000000004</v>
      </c>
      <c r="M15" s="35">
        <v>11.602800000000002</v>
      </c>
      <c r="N15" s="35">
        <v>2.7547999999999999</v>
      </c>
      <c r="O15" s="35">
        <v>0.22258400000000006</v>
      </c>
      <c r="P15" s="35">
        <v>0.15897600000000001</v>
      </c>
      <c r="Q15" s="35">
        <v>2.6404E-2</v>
      </c>
      <c r="R15" s="35">
        <v>1.38E-2</v>
      </c>
      <c r="S15" s="35">
        <v>0.350244</v>
      </c>
      <c r="T15" s="35">
        <v>7.0840000000000009E-3</v>
      </c>
      <c r="U15" s="35">
        <f t="shared" si="11"/>
        <v>98.997500000000016</v>
      </c>
      <c r="V15" s="30">
        <f t="shared" si="12"/>
        <v>1402.72722</v>
      </c>
      <c r="W15" s="36">
        <f t="shared" si="13"/>
        <v>70.84</v>
      </c>
      <c r="X15" s="37">
        <v>8</v>
      </c>
      <c r="Y15" s="30"/>
      <c r="Z15" s="30">
        <v>82.8</v>
      </c>
      <c r="AA15" s="30"/>
      <c r="AB15" s="30">
        <v>2.11</v>
      </c>
      <c r="AC15" s="30">
        <v>5.25</v>
      </c>
      <c r="AD15" s="36">
        <v>1883.3040369764562</v>
      </c>
      <c r="AE15" s="36">
        <v>322.92</v>
      </c>
      <c r="AF15" s="73">
        <f t="shared" si="9"/>
        <v>3.2292000000000001E-2</v>
      </c>
      <c r="AG15" s="35">
        <v>0.13800000000000001</v>
      </c>
      <c r="AH15" s="36">
        <v>393.33680000000004</v>
      </c>
      <c r="AI15" s="30">
        <v>9.7408833749149455</v>
      </c>
      <c r="AJ15" s="30">
        <v>45.353640389240056</v>
      </c>
      <c r="AK15" s="30">
        <v>20.167093359721132</v>
      </c>
      <c r="AL15" s="30">
        <v>14.401078020208031</v>
      </c>
      <c r="AM15" s="30">
        <v>5.5896175619715356</v>
      </c>
      <c r="AN15" s="30">
        <v>35.6</v>
      </c>
      <c r="AO15" s="30">
        <v>500</v>
      </c>
      <c r="AP15" s="35">
        <v>0.7</v>
      </c>
      <c r="AQ15" s="35">
        <v>0.55983413051701092</v>
      </c>
      <c r="AS15" s="36">
        <f t="shared" si="1"/>
        <v>4919.1461043320478</v>
      </c>
      <c r="AT15" s="38">
        <f t="shared" si="2"/>
        <v>3058.6373797232927</v>
      </c>
      <c r="AU15" s="39">
        <f t="shared" si="10"/>
        <v>0.5102274620009446</v>
      </c>
      <c r="AV15" s="38">
        <f t="shared" si="3"/>
        <v>147.81358272000003</v>
      </c>
      <c r="AW15" s="38">
        <f t="shared" si="4"/>
        <v>36.953395680000007</v>
      </c>
      <c r="AX15" s="38">
        <f t="shared" si="5"/>
        <v>360.02695050520077</v>
      </c>
      <c r="AY15" s="38">
        <f t="shared" si="6"/>
        <v>648.04851090936143</v>
      </c>
      <c r="AZ15" s="38">
        <f t="shared" si="7"/>
        <v>1229.7158636337379</v>
      </c>
      <c r="BA15" s="38">
        <f t="shared" si="8"/>
        <v>1956.3661466900376</v>
      </c>
    </row>
    <row r="16" spans="1:53" s="31" customFormat="1" ht="14.4">
      <c r="A16" s="31" t="s">
        <v>1859</v>
      </c>
      <c r="B16" s="31" t="s">
        <v>1859</v>
      </c>
      <c r="C16" s="30">
        <v>0</v>
      </c>
      <c r="D16" s="30" t="s">
        <v>519</v>
      </c>
      <c r="E16" s="34" t="s">
        <v>601</v>
      </c>
      <c r="F16" s="30" t="s">
        <v>488</v>
      </c>
      <c r="G16" s="35">
        <v>50.724899999999998</v>
      </c>
      <c r="H16" s="35">
        <v>1.719317</v>
      </c>
      <c r="I16" s="35">
        <v>13.81305</v>
      </c>
      <c r="J16" s="35">
        <v>11.1314365</v>
      </c>
      <c r="K16" s="35">
        <v>0.20281150000000001</v>
      </c>
      <c r="L16" s="35">
        <v>6.4732419999999999</v>
      </c>
      <c r="M16" s="35">
        <v>11.496499999999999</v>
      </c>
      <c r="N16" s="35">
        <v>2.4331499999999999</v>
      </c>
      <c r="O16" s="35">
        <v>0.21783750000000002</v>
      </c>
      <c r="P16" s="35">
        <v>0.17370000000000002</v>
      </c>
      <c r="Q16" s="35">
        <v>3.2906499999999998E-2</v>
      </c>
      <c r="R16" s="35">
        <v>9.6500000000000006E-3</v>
      </c>
      <c r="S16" s="35">
        <v>0.32723150000000001</v>
      </c>
      <c r="T16" s="35">
        <v>6.9479999999999993E-3</v>
      </c>
      <c r="U16" s="35">
        <f t="shared" si="11"/>
        <v>98.762680499999959</v>
      </c>
      <c r="V16" s="30">
        <f t="shared" si="12"/>
        <v>1310.5621575</v>
      </c>
      <c r="W16" s="36">
        <f t="shared" si="13"/>
        <v>69.47999999999999</v>
      </c>
      <c r="X16" s="37">
        <v>3.5</v>
      </c>
      <c r="Y16" s="30"/>
      <c r="Z16" s="30">
        <v>77</v>
      </c>
      <c r="AA16" s="30"/>
      <c r="AB16" s="30">
        <v>1.75</v>
      </c>
      <c r="AC16" s="30">
        <v>6.87</v>
      </c>
      <c r="AD16" s="36">
        <v>1657.8104504555668</v>
      </c>
      <c r="AE16" s="36">
        <v>326.16999999999996</v>
      </c>
      <c r="AF16" s="73">
        <f t="shared" si="9"/>
        <v>3.2616999999999993E-2</v>
      </c>
      <c r="AG16" s="35">
        <v>0.52110000000000001</v>
      </c>
      <c r="AH16" s="36">
        <v>379.10989999999998</v>
      </c>
      <c r="AI16" s="30">
        <v>9.006530634751277</v>
      </c>
      <c r="AJ16" s="30">
        <v>47.254881381447326</v>
      </c>
      <c r="AK16" s="30">
        <v>20.922612239957854</v>
      </c>
      <c r="AL16" s="30">
        <v>14.571139439085869</v>
      </c>
      <c r="AM16" s="30">
        <v>5.1937720282909225</v>
      </c>
      <c r="AN16" s="30">
        <v>25</v>
      </c>
      <c r="AO16" s="30">
        <v>800</v>
      </c>
      <c r="AP16" s="35">
        <v>0.71</v>
      </c>
      <c r="AQ16" s="35">
        <v>0.64</v>
      </c>
      <c r="AS16" s="36"/>
      <c r="AT16" s="38"/>
      <c r="AU16" s="39"/>
      <c r="AV16" s="38">
        <f t="shared" si="3"/>
        <v>144.66152700000001</v>
      </c>
      <c r="AW16" s="38">
        <f t="shared" si="4"/>
        <v>36.165381750000002</v>
      </c>
      <c r="AX16" s="38"/>
      <c r="AY16" s="38"/>
      <c r="AZ16" s="38"/>
      <c r="BA16" s="38"/>
    </row>
    <row r="17" spans="1:53" s="31" customFormat="1" ht="14.4">
      <c r="A17" s="31" t="s">
        <v>1860</v>
      </c>
      <c r="B17" s="31" t="s">
        <v>1860</v>
      </c>
      <c r="C17" s="30">
        <v>0</v>
      </c>
      <c r="D17" s="30" t="s">
        <v>519</v>
      </c>
      <c r="E17" s="34" t="s">
        <v>561</v>
      </c>
      <c r="F17" s="30" t="s">
        <v>488</v>
      </c>
      <c r="G17" s="35">
        <v>49.384250000000002</v>
      </c>
      <c r="H17" s="35">
        <v>1.9004840000000001</v>
      </c>
      <c r="I17" s="35">
        <v>13.603549999999998</v>
      </c>
      <c r="J17" s="35">
        <v>12.758448000000001</v>
      </c>
      <c r="K17" s="35">
        <v>0.2404915</v>
      </c>
      <c r="L17" s="35">
        <v>6.4387734999999999</v>
      </c>
      <c r="M17" s="35">
        <v>11.220600000000001</v>
      </c>
      <c r="N17" s="35">
        <v>2.33555</v>
      </c>
      <c r="O17" s="35">
        <v>0.26044350000000005</v>
      </c>
      <c r="P17" s="35">
        <v>0.23452150000000002</v>
      </c>
      <c r="Q17" s="35">
        <v>2.2387499999999998E-2</v>
      </c>
      <c r="R17" s="35">
        <v>1.9800500000000002E-2</v>
      </c>
      <c r="S17" s="35">
        <v>0.3959105</v>
      </c>
      <c r="T17" s="35">
        <v>7.7609999999999997E-3</v>
      </c>
      <c r="U17" s="35">
        <f t="shared" si="11"/>
        <v>98.822971499999994</v>
      </c>
      <c r="V17" s="30">
        <f t="shared" si="12"/>
        <v>1585.6215525</v>
      </c>
      <c r="W17" s="36">
        <f t="shared" si="13"/>
        <v>77.61</v>
      </c>
      <c r="X17" s="37">
        <v>0.5</v>
      </c>
      <c r="Y17" s="30"/>
      <c r="Z17" s="30">
        <v>86.6</v>
      </c>
      <c r="AA17" s="30"/>
      <c r="AB17" s="30">
        <v>2.06</v>
      </c>
      <c r="AC17" s="30">
        <v>4.5199999999999996</v>
      </c>
      <c r="AD17" s="36">
        <v>2023.1579218352226</v>
      </c>
      <c r="AE17" s="36">
        <v>326.36</v>
      </c>
      <c r="AF17" s="73">
        <f t="shared" si="9"/>
        <v>3.2635999999999998E-2</v>
      </c>
      <c r="AG17" s="35">
        <v>0.48755000000000004</v>
      </c>
      <c r="AH17" s="36">
        <v>492.69415000000004</v>
      </c>
      <c r="AI17" s="30">
        <v>10.651837940373138</v>
      </c>
      <c r="AJ17" s="30">
        <v>47.924316242072415</v>
      </c>
      <c r="AK17" s="30">
        <v>20.489905041938574</v>
      </c>
      <c r="AL17" s="30">
        <v>15.165160625392302</v>
      </c>
      <c r="AM17" s="30">
        <v>5.9106318163246003</v>
      </c>
      <c r="AN17" s="30">
        <v>20.8</v>
      </c>
      <c r="AO17" s="30">
        <v>450</v>
      </c>
      <c r="AP17" s="35">
        <v>0.73476562500000009</v>
      </c>
      <c r="AQ17" s="35">
        <v>0.82</v>
      </c>
      <c r="AS17" s="36">
        <f t="shared" si="1"/>
        <v>5379.1781598884345</v>
      </c>
      <c r="AT17" s="38">
        <f t="shared" si="2"/>
        <v>3344.6771132771655</v>
      </c>
      <c r="AU17" s="39">
        <f t="shared" ref="AU17:AU19" si="14">AK17*253/10000</f>
        <v>0.51839459756104589</v>
      </c>
      <c r="AV17" s="38">
        <f t="shared" si="3"/>
        <v>172.95531948000004</v>
      </c>
      <c r="AW17" s="38">
        <f t="shared" si="4"/>
        <v>43.238829870000011</v>
      </c>
      <c r="AX17" s="38">
        <f t="shared" si="5"/>
        <v>379.12901563480756</v>
      </c>
      <c r="AY17" s="38">
        <f t="shared" si="6"/>
        <v>682.43222814265357</v>
      </c>
      <c r="AZ17" s="38">
        <f t="shared" si="7"/>
        <v>1300.3389995914122</v>
      </c>
      <c r="BA17" s="38">
        <f t="shared" si="8"/>
        <v>2068.7211357136102</v>
      </c>
    </row>
    <row r="18" spans="1:53" s="31" customFormat="1" ht="14.4">
      <c r="A18" s="31" t="s">
        <v>1861</v>
      </c>
      <c r="B18" s="31" t="s">
        <v>1861</v>
      </c>
      <c r="C18" s="30">
        <v>0</v>
      </c>
      <c r="D18" s="30" t="s">
        <v>519</v>
      </c>
      <c r="E18" s="34" t="s">
        <v>562</v>
      </c>
      <c r="F18" s="30" t="s">
        <v>488</v>
      </c>
      <c r="G18" s="35">
        <v>49.841199999999994</v>
      </c>
      <c r="H18" s="35">
        <v>1.7093205</v>
      </c>
      <c r="I18" s="35">
        <v>13.886900000000001</v>
      </c>
      <c r="J18" s="35">
        <v>12.066671000000001</v>
      </c>
      <c r="K18" s="35">
        <v>0.20872950000000001</v>
      </c>
      <c r="L18" s="35">
        <v>6.531212</v>
      </c>
      <c r="M18" s="35">
        <v>11.609800000000002</v>
      </c>
      <c r="N18" s="35">
        <v>2.3268499999999999</v>
      </c>
      <c r="O18" s="35">
        <v>0.20988150000000003</v>
      </c>
      <c r="P18" s="35">
        <v>0.18355550000000001</v>
      </c>
      <c r="Q18" s="35">
        <v>2.2870499999999998E-2</v>
      </c>
      <c r="R18" s="35">
        <v>0</v>
      </c>
      <c r="S18" s="35">
        <v>0.35936600000000002</v>
      </c>
      <c r="T18" s="35">
        <v>7.2374999999999991E-3</v>
      </c>
      <c r="U18" s="35">
        <f t="shared" si="11"/>
        <v>98.963593999999972</v>
      </c>
      <c r="V18" s="30">
        <f t="shared" si="12"/>
        <v>1439.2608300000002</v>
      </c>
      <c r="W18" s="36">
        <f t="shared" si="13"/>
        <v>72.374999999999986</v>
      </c>
      <c r="X18" s="37">
        <v>3.5</v>
      </c>
      <c r="Y18" s="30"/>
      <c r="Z18" s="30">
        <v>80.7</v>
      </c>
      <c r="AA18" s="30"/>
      <c r="AB18" s="30">
        <v>1.92</v>
      </c>
      <c r="AC18" s="30">
        <v>4.7</v>
      </c>
      <c r="AD18" s="36">
        <v>1899.2109195569915</v>
      </c>
      <c r="AE18" s="36">
        <v>329.06499999999994</v>
      </c>
      <c r="AF18" s="73">
        <f t="shared" si="9"/>
        <v>3.2906499999999991E-2</v>
      </c>
      <c r="AG18" s="35">
        <v>0.49214999999999992</v>
      </c>
      <c r="AH18" s="36">
        <v>511.26664999999986</v>
      </c>
      <c r="AI18" s="30">
        <v>9.006530634751277</v>
      </c>
      <c r="AJ18" s="30">
        <v>46.085688440050689</v>
      </c>
      <c r="AK18" s="30">
        <v>18.923082815363543</v>
      </c>
      <c r="AL18" s="30">
        <v>12.572315142272895</v>
      </c>
      <c r="AM18" s="30">
        <v>5.0103488525706119</v>
      </c>
      <c r="AN18" s="30">
        <v>46</v>
      </c>
      <c r="AO18" s="30">
        <v>800</v>
      </c>
      <c r="AP18" s="35">
        <v>0.75507812500000004</v>
      </c>
      <c r="AQ18" s="35">
        <v>0.82</v>
      </c>
      <c r="AS18" s="36">
        <f t="shared" si="1"/>
        <v>4548.2979705493944</v>
      </c>
      <c r="AT18" s="38">
        <f t="shared" si="2"/>
        <v>2828.0506193119008</v>
      </c>
      <c r="AU18" s="39">
        <f t="shared" si="14"/>
        <v>0.47875399522869766</v>
      </c>
      <c r="AV18" s="38">
        <f t="shared" si="3"/>
        <v>139.37810652000002</v>
      </c>
      <c r="AW18" s="38">
        <f t="shared" si="4"/>
        <v>34.844526630000004</v>
      </c>
      <c r="AX18" s="38">
        <f t="shared" si="5"/>
        <v>314.3078785568224</v>
      </c>
      <c r="AY18" s="38">
        <f t="shared" si="6"/>
        <v>565.75418140228032</v>
      </c>
      <c r="AZ18" s="38">
        <f t="shared" si="7"/>
        <v>1102.2767475655346</v>
      </c>
      <c r="BA18" s="38">
        <f t="shared" si="8"/>
        <v>1753.6220983997141</v>
      </c>
    </row>
    <row r="19" spans="1:53" s="31" customFormat="1" ht="14.4">
      <c r="A19" s="31" t="s">
        <v>1862</v>
      </c>
      <c r="B19" s="31" t="s">
        <v>1862</v>
      </c>
      <c r="C19" s="30">
        <v>0</v>
      </c>
      <c r="D19" s="30" t="s">
        <v>519</v>
      </c>
      <c r="E19" s="34" t="s">
        <v>591</v>
      </c>
      <c r="F19" s="30" t="s">
        <v>488</v>
      </c>
      <c r="G19" s="35">
        <v>49.499449999999996</v>
      </c>
      <c r="H19" s="35">
        <v>1.8827114999999999</v>
      </c>
      <c r="I19" s="35">
        <v>13.516500000000001</v>
      </c>
      <c r="J19" s="35">
        <v>12.446382999999999</v>
      </c>
      <c r="K19" s="35">
        <v>0.20270250000000001</v>
      </c>
      <c r="L19" s="35">
        <v>6.2190669999999999</v>
      </c>
      <c r="M19" s="35">
        <v>11.0215</v>
      </c>
      <c r="N19" s="35">
        <v>3.0332500000000002</v>
      </c>
      <c r="O19" s="35">
        <v>0.32168400000000003</v>
      </c>
      <c r="P19" s="35">
        <v>0.21270500000000001</v>
      </c>
      <c r="Q19" s="35">
        <v>1.8994499999999997E-2</v>
      </c>
      <c r="R19" s="35">
        <v>0</v>
      </c>
      <c r="S19" s="35">
        <v>0.36571500000000001</v>
      </c>
      <c r="T19" s="35">
        <v>6.9930000000000001E-3</v>
      </c>
      <c r="U19" s="35">
        <f t="shared" si="11"/>
        <v>98.747655499999993</v>
      </c>
      <c r="V19" s="30">
        <f t="shared" si="12"/>
        <v>1464.6885750000001</v>
      </c>
      <c r="W19" s="36">
        <f t="shared" si="13"/>
        <v>69.930000000000007</v>
      </c>
      <c r="X19" s="37">
        <v>5.5</v>
      </c>
      <c r="Y19" s="30"/>
      <c r="Z19" s="30">
        <v>79.900000000000006</v>
      </c>
      <c r="AA19" s="30"/>
      <c r="AB19" s="30">
        <v>2.19</v>
      </c>
      <c r="AC19" s="30">
        <v>4.47</v>
      </c>
      <c r="AD19" s="36">
        <v>2475.1357406715956</v>
      </c>
      <c r="AE19" s="36">
        <v>335.47499999999997</v>
      </c>
      <c r="AF19" s="73">
        <f t="shared" si="9"/>
        <v>3.3547499999999994E-2</v>
      </c>
      <c r="AG19" s="35">
        <v>0.10394999999999999</v>
      </c>
      <c r="AH19" s="36">
        <v>444.32954999999993</v>
      </c>
      <c r="AI19" s="30">
        <v>12.069585306251756</v>
      </c>
      <c r="AJ19" s="30">
        <v>62.562315770640673</v>
      </c>
      <c r="AK19" s="30">
        <v>26.113585405057766</v>
      </c>
      <c r="AL19" s="30">
        <v>17.897514016231753</v>
      </c>
      <c r="AM19" s="30">
        <v>6.6475604801329347</v>
      </c>
      <c r="AN19" s="30">
        <v>31.5</v>
      </c>
      <c r="AO19" s="30">
        <v>450</v>
      </c>
      <c r="AP19" s="35">
        <v>0.73</v>
      </c>
      <c r="AQ19" s="35">
        <v>0.59441571969751272</v>
      </c>
      <c r="AS19" s="36">
        <f t="shared" si="1"/>
        <v>6095.1405796571371</v>
      </c>
      <c r="AT19" s="38">
        <f t="shared" si="2"/>
        <v>3789.8497861630517</v>
      </c>
      <c r="AU19" s="39">
        <f t="shared" si="14"/>
        <v>0.66067371074796144</v>
      </c>
      <c r="AV19" s="38">
        <f t="shared" si="3"/>
        <v>213.62391072000003</v>
      </c>
      <c r="AW19" s="38">
        <f t="shared" si="4"/>
        <v>53.405977680000007</v>
      </c>
      <c r="AX19" s="38">
        <f t="shared" si="5"/>
        <v>447.43785040579382</v>
      </c>
      <c r="AY19" s="38">
        <f t="shared" si="6"/>
        <v>805.38813073042888</v>
      </c>
      <c r="AZ19" s="38">
        <f t="shared" si="7"/>
        <v>1462.4633056292457</v>
      </c>
      <c r="BA19" s="38">
        <f t="shared" si="8"/>
        <v>2326.6461680465272</v>
      </c>
    </row>
    <row r="20" spans="1:53" s="31" customFormat="1" ht="14.4">
      <c r="A20" s="31" t="s">
        <v>1863</v>
      </c>
      <c r="B20" s="31" t="s">
        <v>1863</v>
      </c>
      <c r="C20" s="30">
        <v>0</v>
      </c>
      <c r="D20" s="30" t="s">
        <v>519</v>
      </c>
      <c r="E20" s="34" t="s">
        <v>588</v>
      </c>
      <c r="F20" s="30" t="s">
        <v>488</v>
      </c>
      <c r="G20" s="35">
        <v>49.613</v>
      </c>
      <c r="H20" s="35">
        <v>1.9520620000000002</v>
      </c>
      <c r="I20" s="35">
        <v>13.314900000000002</v>
      </c>
      <c r="J20" s="35">
        <v>13.049852</v>
      </c>
      <c r="K20" s="35">
        <v>0.24704000000000001</v>
      </c>
      <c r="L20" s="35">
        <v>6.3967040000000006</v>
      </c>
      <c r="M20" s="35">
        <v>11.4259</v>
      </c>
      <c r="N20" s="35">
        <v>2.7175000000000002</v>
      </c>
      <c r="O20" s="35">
        <v>0.24448600000000001</v>
      </c>
      <c r="P20" s="35">
        <v>0.26153400000000004</v>
      </c>
      <c r="Q20" s="35">
        <v>2.1475999999999999E-2</v>
      </c>
      <c r="R20" s="35">
        <v>2.8301E-2</v>
      </c>
      <c r="S20" s="35">
        <v>0.36363600000000001</v>
      </c>
      <c r="T20" s="35">
        <v>3.7310000000000004E-3</v>
      </c>
      <c r="U20" s="35">
        <f t="shared" si="11"/>
        <v>99.640122000000005</v>
      </c>
      <c r="V20" s="30">
        <f t="shared" si="12"/>
        <v>1456.3621800000001</v>
      </c>
      <c r="W20" s="36">
        <f t="shared" si="13"/>
        <v>37.31</v>
      </c>
      <c r="X20" s="37">
        <v>9</v>
      </c>
      <c r="Y20" s="30"/>
      <c r="Z20" s="30">
        <v>78.900000000000006</v>
      </c>
      <c r="AA20" s="30"/>
      <c r="AB20" s="30">
        <v>2.0299999999999998</v>
      </c>
      <c r="AC20" s="30">
        <v>3.97</v>
      </c>
      <c r="AD20" s="36">
        <v>2318.7249057875902</v>
      </c>
      <c r="AE20" s="36">
        <v>339.43000000000006</v>
      </c>
      <c r="AF20" s="73">
        <f t="shared" si="9"/>
        <v>3.3943000000000008E-2</v>
      </c>
      <c r="AG20" s="35">
        <v>0.17290000000000003</v>
      </c>
      <c r="AH20" s="36">
        <v>316.17950000000002</v>
      </c>
      <c r="AI20" s="30">
        <v>10.196713849806082</v>
      </c>
      <c r="AJ20" s="30">
        <v>53.207771782780291</v>
      </c>
      <c r="AK20" s="30">
        <v>21.687486577243533</v>
      </c>
      <c r="AL20" s="30">
        <v>13.955639493771733</v>
      </c>
      <c r="AM20" s="30">
        <v>5.7846069364752681</v>
      </c>
      <c r="AN20" s="30">
        <v>23.6</v>
      </c>
      <c r="AO20" s="30">
        <v>400</v>
      </c>
      <c r="AP20" s="35">
        <v>0.57999999999999996</v>
      </c>
      <c r="AQ20" s="35">
        <v>0.49610648953304115</v>
      </c>
      <c r="AS20" s="36"/>
      <c r="AT20" s="38"/>
      <c r="AU20" s="39"/>
      <c r="AV20" s="38">
        <f t="shared" si="3"/>
        <v>162.35826287999998</v>
      </c>
      <c r="AW20" s="38">
        <f t="shared" si="4"/>
        <v>40.589565719999996</v>
      </c>
      <c r="AX20" s="38"/>
      <c r="AY20" s="38"/>
      <c r="AZ20" s="38"/>
      <c r="BA20" s="38"/>
    </row>
    <row r="21" spans="1:53" s="31" customFormat="1" ht="14.4">
      <c r="A21" s="31" t="s">
        <v>1864</v>
      </c>
      <c r="B21" s="31" t="s">
        <v>1864</v>
      </c>
      <c r="C21" s="30" t="s">
        <v>558</v>
      </c>
      <c r="D21" s="30" t="s">
        <v>519</v>
      </c>
      <c r="E21" s="34" t="s">
        <v>565</v>
      </c>
      <c r="F21" s="30" t="s">
        <v>488</v>
      </c>
      <c r="G21" s="35">
        <v>49.378999999999998</v>
      </c>
      <c r="H21" s="35">
        <v>1.6453149999999999</v>
      </c>
      <c r="I21" s="35">
        <v>13.986999999999998</v>
      </c>
      <c r="J21" s="35">
        <v>12.108030000000001</v>
      </c>
      <c r="K21" s="35">
        <v>0.25365000000000004</v>
      </c>
      <c r="L21" s="35">
        <v>6.8606600000000002</v>
      </c>
      <c r="M21" s="35">
        <v>11.579000000000001</v>
      </c>
      <c r="N21" s="35">
        <v>2.2875000000000001</v>
      </c>
      <c r="O21" s="35">
        <v>0.19431500000000002</v>
      </c>
      <c r="P21" s="35">
        <v>0.17878000000000002</v>
      </c>
      <c r="Q21" s="35">
        <v>1.3964999999999998E-2</v>
      </c>
      <c r="R21" s="35">
        <v>1.1875E-2</v>
      </c>
      <c r="S21" s="35">
        <v>0.34276000000000001</v>
      </c>
      <c r="T21" s="35">
        <v>5.2249999999999996E-3</v>
      </c>
      <c r="U21" s="35">
        <f t="shared" si="11"/>
        <v>98.847074999999975</v>
      </c>
      <c r="V21" s="30">
        <f t="shared" si="12"/>
        <v>1372.7538</v>
      </c>
      <c r="W21" s="36">
        <f t="shared" si="13"/>
        <v>52.249999999999993</v>
      </c>
      <c r="X21" s="37">
        <v>5</v>
      </c>
      <c r="Y21" s="30"/>
      <c r="Z21" s="30">
        <v>72.5</v>
      </c>
      <c r="AA21" s="30"/>
      <c r="AB21" s="30">
        <v>1.87</v>
      </c>
      <c r="AC21" s="30">
        <v>5.0199999999999996</v>
      </c>
      <c r="AD21" s="36">
        <v>1659.2774678463509</v>
      </c>
      <c r="AE21" s="36">
        <v>340.1</v>
      </c>
      <c r="AF21" s="73">
        <f t="shared" si="9"/>
        <v>3.4010000000000006E-2</v>
      </c>
      <c r="AG21" s="35">
        <v>0.50350000000000006</v>
      </c>
      <c r="AH21" s="36">
        <v>410.08650000000006</v>
      </c>
      <c r="AI21" s="30">
        <v>8.1165257437827485</v>
      </c>
      <c r="AJ21" s="30">
        <v>41.419675054052092</v>
      </c>
      <c r="AK21" s="30">
        <v>18.893922656936489</v>
      </c>
      <c r="AL21" s="30">
        <v>12.05706511347252</v>
      </c>
      <c r="AM21" s="30">
        <v>5.294540760184991</v>
      </c>
      <c r="AN21" s="30">
        <v>39.799999999999997</v>
      </c>
      <c r="AO21" s="30">
        <v>700</v>
      </c>
      <c r="AP21" s="35">
        <v>0.80117187500000009</v>
      </c>
      <c r="AQ21" s="35">
        <v>0.81</v>
      </c>
      <c r="AS21" s="36">
        <f t="shared" si="1"/>
        <v>4098.8455006102877</v>
      </c>
      <c r="AT21" s="38">
        <f t="shared" si="2"/>
        <v>2548.589083547783</v>
      </c>
      <c r="AU21" s="39">
        <f t="shared" ref="AU21:AU25" si="15">AK21*253/10000</f>
        <v>0.47801624322049319</v>
      </c>
      <c r="AV21" s="38">
        <f t="shared" si="3"/>
        <v>129.04070519999999</v>
      </c>
      <c r="AW21" s="38">
        <f t="shared" si="4"/>
        <v>32.260176299999998</v>
      </c>
      <c r="AX21" s="38">
        <f t="shared" si="5"/>
        <v>301.426627836813</v>
      </c>
      <c r="AY21" s="38">
        <f t="shared" si="6"/>
        <v>542.56793010626336</v>
      </c>
      <c r="AZ21" s="38">
        <f t="shared" si="7"/>
        <v>1164.7989672406979</v>
      </c>
      <c r="BA21" s="38">
        <f t="shared" si="8"/>
        <v>1853.0892660647469</v>
      </c>
    </row>
    <row r="22" spans="1:53" s="31" customFormat="1" ht="14.4">
      <c r="A22" s="31" t="s">
        <v>1865</v>
      </c>
      <c r="B22" s="31" t="s">
        <v>1865</v>
      </c>
      <c r="C22" s="30">
        <v>0</v>
      </c>
      <c r="D22" s="30" t="s">
        <v>519</v>
      </c>
      <c r="E22" s="34" t="s">
        <v>592</v>
      </c>
      <c r="F22" s="30" t="s">
        <v>488</v>
      </c>
      <c r="G22" s="35">
        <v>49.386299999999999</v>
      </c>
      <c r="H22" s="35">
        <v>1.6393749999999998</v>
      </c>
      <c r="I22" s="35">
        <v>14.016300000000001</v>
      </c>
      <c r="J22" s="35">
        <v>12.678015</v>
      </c>
      <c r="K22" s="35">
        <v>0.19690300000000002</v>
      </c>
      <c r="L22" s="35">
        <v>6.7463510000000007</v>
      </c>
      <c r="M22" s="35">
        <v>11.5136</v>
      </c>
      <c r="N22" s="35">
        <v>2.2112180000000001</v>
      </c>
      <c r="O22" s="35">
        <v>0.22583400000000001</v>
      </c>
      <c r="P22" s="35">
        <v>0.21330300000000002</v>
      </c>
      <c r="Q22" s="35">
        <v>8.4389999999999986E-3</v>
      </c>
      <c r="R22" s="35">
        <v>0</v>
      </c>
      <c r="S22" s="35">
        <v>0.37063700000000005</v>
      </c>
      <c r="T22" s="35">
        <v>7.0809999999999996E-3</v>
      </c>
      <c r="U22" s="35">
        <f t="shared" si="11"/>
        <v>99.213356000000019</v>
      </c>
      <c r="V22" s="30">
        <f t="shared" si="12"/>
        <v>1484.4011850000002</v>
      </c>
      <c r="W22" s="36">
        <f t="shared" si="13"/>
        <v>70.81</v>
      </c>
      <c r="X22" s="37">
        <v>3</v>
      </c>
      <c r="Y22" s="30"/>
      <c r="Z22" s="30">
        <v>84.6</v>
      </c>
      <c r="AA22" s="30"/>
      <c r="AB22" s="30">
        <v>2.02</v>
      </c>
      <c r="AC22" s="30">
        <v>4.42</v>
      </c>
      <c r="AD22" s="36">
        <v>1917.5077369095482</v>
      </c>
      <c r="AE22" s="36">
        <v>348.22999999999996</v>
      </c>
      <c r="AF22" s="73">
        <f t="shared" si="9"/>
        <v>3.4822999999999993E-2</v>
      </c>
      <c r="AG22" s="35">
        <v>0.41709999999999997</v>
      </c>
      <c r="AH22" s="36">
        <v>442.18419999999998</v>
      </c>
      <c r="AI22" s="30">
        <v>9.92418228297133</v>
      </c>
      <c r="AJ22" s="30">
        <v>43.619253091917763</v>
      </c>
      <c r="AK22" s="30">
        <v>20.086301197244868</v>
      </c>
      <c r="AL22" s="30">
        <v>14.160018218244899</v>
      </c>
      <c r="AM22" s="30">
        <v>5.2786004511241194</v>
      </c>
      <c r="AN22" s="30">
        <v>21.6</v>
      </c>
      <c r="AO22" s="30">
        <v>350</v>
      </c>
      <c r="AP22" s="35">
        <v>0.77</v>
      </c>
      <c r="AQ22" s="35">
        <v>0.64</v>
      </c>
      <c r="AS22" s="36">
        <f t="shared" si="1"/>
        <v>5011.7120529005215</v>
      </c>
      <c r="AT22" s="38">
        <f t="shared" si="2"/>
        <v>3116.1932368529974</v>
      </c>
      <c r="AU22" s="39">
        <f t="shared" si="15"/>
        <v>0.50818342029029517</v>
      </c>
      <c r="AV22" s="38">
        <f t="shared" si="3"/>
        <v>149.97184271999998</v>
      </c>
      <c r="AW22" s="38">
        <f t="shared" si="4"/>
        <v>37.492960679999996</v>
      </c>
      <c r="AX22" s="38">
        <f t="shared" si="5"/>
        <v>354.00045545612244</v>
      </c>
      <c r="AY22" s="38">
        <f t="shared" si="6"/>
        <v>637.20081982102045</v>
      </c>
      <c r="AZ22" s="38">
        <f t="shared" si="7"/>
        <v>1161.2920992473062</v>
      </c>
      <c r="BA22" s="38">
        <f t="shared" si="8"/>
        <v>1847.5101578934418</v>
      </c>
    </row>
    <row r="23" spans="1:53" s="31" customFormat="1" ht="14.4">
      <c r="A23" s="31" t="s">
        <v>1866</v>
      </c>
      <c r="B23" s="31" t="s">
        <v>1866</v>
      </c>
      <c r="C23" s="30">
        <v>0</v>
      </c>
      <c r="D23" s="30" t="s">
        <v>519</v>
      </c>
      <c r="E23" s="34" t="s">
        <v>533</v>
      </c>
      <c r="F23" s="30" t="s">
        <v>488</v>
      </c>
      <c r="G23" s="35">
        <v>49.568050000000007</v>
      </c>
      <c r="H23" s="35">
        <v>0.98930600000000002</v>
      </c>
      <c r="I23" s="35">
        <v>15.0535</v>
      </c>
      <c r="J23" s="35">
        <v>9.0195114999999983</v>
      </c>
      <c r="K23" s="35">
        <v>0.155172</v>
      </c>
      <c r="L23" s="35">
        <v>8.4613624999999999</v>
      </c>
      <c r="M23" s="35">
        <v>13.714749999999999</v>
      </c>
      <c r="N23" s="35">
        <v>1.878034</v>
      </c>
      <c r="O23" s="35">
        <v>0.11949750000000001</v>
      </c>
      <c r="P23" s="35">
        <v>5.7417499999999996E-2</v>
      </c>
      <c r="Q23" s="35">
        <v>3.1941499999999998E-2</v>
      </c>
      <c r="R23" s="35">
        <v>0</v>
      </c>
      <c r="S23" s="35">
        <v>0.18441150000000001</v>
      </c>
      <c r="T23" s="35">
        <v>2.4125000000000001E-3</v>
      </c>
      <c r="U23" s="35">
        <f t="shared" si="11"/>
        <v>99.235366499999998</v>
      </c>
      <c r="V23" s="30">
        <f t="shared" si="12"/>
        <v>738.56805750000001</v>
      </c>
      <c r="W23" s="36">
        <f t="shared" si="13"/>
        <v>24.125</v>
      </c>
      <c r="X23" s="37">
        <v>3.5</v>
      </c>
      <c r="Y23" s="30"/>
      <c r="Z23" s="30"/>
      <c r="AA23" s="30"/>
      <c r="AB23" s="30">
        <v>1.1599999999999999</v>
      </c>
      <c r="AC23" s="30">
        <v>6.63</v>
      </c>
      <c r="AD23" s="36">
        <v>892.89089173659477</v>
      </c>
      <c r="AE23" s="36">
        <v>352.22499999999997</v>
      </c>
      <c r="AF23" s="73">
        <f t="shared" si="9"/>
        <v>3.5222499999999997E-2</v>
      </c>
      <c r="AG23" s="35">
        <v>0.12544999999999998</v>
      </c>
      <c r="AH23" s="36">
        <v>187.66354999999999</v>
      </c>
      <c r="AI23" s="30">
        <v>5.0359096022265204</v>
      </c>
      <c r="AJ23" s="30">
        <v>30.204150986079735</v>
      </c>
      <c r="AK23" s="30">
        <v>11.552836675433793</v>
      </c>
      <c r="AL23" s="30">
        <v>7.5704263222288404</v>
      </c>
      <c r="AM23" s="30">
        <v>3.2243863521360003</v>
      </c>
      <c r="AN23" s="30">
        <v>63.4</v>
      </c>
      <c r="AO23" s="30">
        <v>530</v>
      </c>
      <c r="AP23" s="35">
        <v>0.78600000000000003</v>
      </c>
      <c r="AQ23" s="35">
        <v>0.60000000000000009</v>
      </c>
      <c r="AS23" s="36">
        <f t="shared" si="1"/>
        <v>2543.1343491243929</v>
      </c>
      <c r="AT23" s="38">
        <f t="shared" si="2"/>
        <v>1581.2756150991274</v>
      </c>
      <c r="AU23" s="39">
        <f t="shared" si="15"/>
        <v>0.29228676788847496</v>
      </c>
      <c r="AV23" s="38">
        <f t="shared" si="3"/>
        <v>79.355899800000003</v>
      </c>
      <c r="AW23" s="38">
        <f t="shared" si="4"/>
        <v>19.838974950000001</v>
      </c>
      <c r="AX23" s="38">
        <f t="shared" si="5"/>
        <v>189.26065805572102</v>
      </c>
      <c r="AY23" s="38">
        <f t="shared" si="6"/>
        <v>340.66918450029783</v>
      </c>
      <c r="AZ23" s="38">
        <f t="shared" si="7"/>
        <v>709.36499746992013</v>
      </c>
      <c r="BA23" s="38">
        <f t="shared" si="8"/>
        <v>1128.5352232476</v>
      </c>
    </row>
    <row r="24" spans="1:53" s="31" customFormat="1" ht="14.4">
      <c r="A24" s="31" t="s">
        <v>1867</v>
      </c>
      <c r="B24" s="31" t="s">
        <v>1867</v>
      </c>
      <c r="C24" s="30">
        <v>0</v>
      </c>
      <c r="D24" s="30" t="s">
        <v>519</v>
      </c>
      <c r="E24" s="34" t="s">
        <v>590</v>
      </c>
      <c r="F24" s="30" t="s">
        <v>488</v>
      </c>
      <c r="G24" s="35">
        <v>49.585199999999993</v>
      </c>
      <c r="H24" s="35">
        <v>1.8933599999999997</v>
      </c>
      <c r="I24" s="35">
        <v>13.454800000000001</v>
      </c>
      <c r="J24" s="35">
        <v>12.313277999999999</v>
      </c>
      <c r="K24" s="35">
        <v>0.19449200000000003</v>
      </c>
      <c r="L24" s="35">
        <v>6.2054359999999997</v>
      </c>
      <c r="M24" s="35">
        <v>11.287799999999999</v>
      </c>
      <c r="N24" s="35">
        <v>3.0806</v>
      </c>
      <c r="O24" s="35">
        <v>0.29505600000000004</v>
      </c>
      <c r="P24" s="35">
        <v>0.14898999999999998</v>
      </c>
      <c r="Q24" s="35">
        <v>8.1779999999999995E-3</v>
      </c>
      <c r="R24" s="35">
        <v>1.8235999999999999E-2</v>
      </c>
      <c r="S24" s="35">
        <v>0.350526</v>
      </c>
      <c r="T24" s="35">
        <v>6.862E-3</v>
      </c>
      <c r="U24" s="35">
        <f t="shared" si="11"/>
        <v>98.842814000000004</v>
      </c>
      <c r="V24" s="30">
        <f t="shared" si="12"/>
        <v>1403.8566300000002</v>
      </c>
      <c r="W24" s="36">
        <f t="shared" si="13"/>
        <v>68.62</v>
      </c>
      <c r="X24" s="37">
        <v>6</v>
      </c>
      <c r="Y24" s="30"/>
      <c r="Z24" s="30">
        <v>80.599999999999994</v>
      </c>
      <c r="AA24" s="30"/>
      <c r="AB24" s="30">
        <v>2.12</v>
      </c>
      <c r="AC24" s="30">
        <v>4.4400000000000004</v>
      </c>
      <c r="AD24" s="36">
        <v>2394.5641408239121</v>
      </c>
      <c r="AE24" s="36">
        <v>358.14</v>
      </c>
      <c r="AF24" s="73">
        <f t="shared" si="9"/>
        <v>3.5813999999999999E-2</v>
      </c>
      <c r="AG24" s="35">
        <v>0.10340000000000001</v>
      </c>
      <c r="AH24" s="36">
        <v>465.17779999999999</v>
      </c>
      <c r="AI24" s="30">
        <v>11.728345560295038</v>
      </c>
      <c r="AJ24" s="30">
        <v>61.077913318000142</v>
      </c>
      <c r="AK24" s="30">
        <v>25.442526993320651</v>
      </c>
      <c r="AL24" s="30">
        <v>16.138865023114885</v>
      </c>
      <c r="AM24" s="30">
        <v>5.8132271971388656</v>
      </c>
      <c r="AN24" s="30">
        <v>37.4</v>
      </c>
      <c r="AO24" s="30">
        <v>450</v>
      </c>
      <c r="AP24" s="35">
        <v>0.77</v>
      </c>
      <c r="AQ24" s="35">
        <v>0.61290712366272826</v>
      </c>
      <c r="AS24" s="36">
        <f t="shared" si="1"/>
        <v>5922.8145079489941</v>
      </c>
      <c r="AT24" s="38">
        <f t="shared" si="2"/>
        <v>3682.700505932642</v>
      </c>
      <c r="AU24" s="39">
        <f t="shared" si="15"/>
        <v>0.64369593293101257</v>
      </c>
      <c r="AV24" s="38">
        <f t="shared" si="3"/>
        <v>195.94078848000001</v>
      </c>
      <c r="AW24" s="38">
        <f t="shared" si="4"/>
        <v>48.985197120000002</v>
      </c>
      <c r="AX24" s="38">
        <f t="shared" si="5"/>
        <v>403.47162557787215</v>
      </c>
      <c r="AY24" s="38">
        <f t="shared" si="6"/>
        <v>726.24892604016986</v>
      </c>
      <c r="AZ24" s="38">
        <f t="shared" si="7"/>
        <v>1278.9099833705504</v>
      </c>
      <c r="BA24" s="38">
        <f t="shared" si="8"/>
        <v>2034.6295189986029</v>
      </c>
    </row>
    <row r="25" spans="1:53" s="31" customFormat="1" ht="14.4">
      <c r="A25" s="31" t="s">
        <v>1868</v>
      </c>
      <c r="B25" s="31" t="s">
        <v>1868</v>
      </c>
      <c r="C25" s="30">
        <v>0</v>
      </c>
      <c r="D25" s="30" t="s">
        <v>519</v>
      </c>
      <c r="E25" s="34" t="s">
        <v>532</v>
      </c>
      <c r="F25" s="30" t="s">
        <v>488</v>
      </c>
      <c r="G25" s="35">
        <v>49.613999999999997</v>
      </c>
      <c r="H25" s="35">
        <v>1.1486924999999999</v>
      </c>
      <c r="I25" s="35">
        <v>14.827249999999999</v>
      </c>
      <c r="J25" s="35">
        <v>9.3225900000000017</v>
      </c>
      <c r="K25" s="35">
        <v>0.19048000000000001</v>
      </c>
      <c r="L25" s="35">
        <v>8.4402124999999995</v>
      </c>
      <c r="M25" s="35">
        <v>13.83075</v>
      </c>
      <c r="N25" s="35">
        <v>1.8585</v>
      </c>
      <c r="O25" s="35">
        <v>9.8612500000000006E-2</v>
      </c>
      <c r="P25" s="35">
        <v>8.795E-2</v>
      </c>
      <c r="Q25" s="35">
        <v>4.4947500000000001E-2</v>
      </c>
      <c r="R25" s="35">
        <v>4.4849999999999994E-3</v>
      </c>
      <c r="S25" s="35">
        <v>0.20972250000000001</v>
      </c>
      <c r="T25" s="35">
        <v>3.0225E-3</v>
      </c>
      <c r="U25" s="35">
        <f t="shared" si="11"/>
        <v>99.681215000000023</v>
      </c>
      <c r="V25" s="30">
        <f t="shared" si="12"/>
        <v>839.93861249999998</v>
      </c>
      <c r="W25" s="36">
        <f t="shared" si="13"/>
        <v>30.225000000000001</v>
      </c>
      <c r="X25" s="37">
        <v>2.5</v>
      </c>
      <c r="Y25" s="30"/>
      <c r="Z25" s="30"/>
      <c r="AA25" s="30"/>
      <c r="AB25" s="30">
        <v>1.21</v>
      </c>
      <c r="AC25" s="30">
        <v>7.14</v>
      </c>
      <c r="AD25" s="36">
        <v>875.50181544097313</v>
      </c>
      <c r="AE25" s="36">
        <v>362.69999999999993</v>
      </c>
      <c r="AF25" s="73">
        <f t="shared" si="9"/>
        <v>3.626999999999999E-2</v>
      </c>
      <c r="AG25" s="35">
        <v>0.12675</v>
      </c>
      <c r="AH25" s="36">
        <v>200.59649999999999</v>
      </c>
      <c r="AI25" s="30">
        <v>5.0828523915018184</v>
      </c>
      <c r="AJ25" s="30">
        <v>28.861619702426523</v>
      </c>
      <c r="AK25" s="30">
        <v>12.059484901967195</v>
      </c>
      <c r="AL25" s="30">
        <v>8.671679017125749</v>
      </c>
      <c r="AM25" s="30">
        <v>3.3354456630536156</v>
      </c>
      <c r="AN25" s="30">
        <v>82.1</v>
      </c>
      <c r="AO25" s="30">
        <v>530</v>
      </c>
      <c r="AP25" s="35">
        <v>0.80097656250000004</v>
      </c>
      <c r="AQ25" s="35">
        <v>0.61</v>
      </c>
      <c r="AS25" s="36">
        <f t="shared" si="1"/>
        <v>2566.8404577084184</v>
      </c>
      <c r="AT25" s="38">
        <f t="shared" si="2"/>
        <v>1596.0156509315709</v>
      </c>
      <c r="AU25" s="39">
        <f t="shared" si="15"/>
        <v>0.30510496801977005</v>
      </c>
      <c r="AV25" s="38">
        <f t="shared" si="3"/>
        <v>65.486588999999995</v>
      </c>
      <c r="AW25" s="38">
        <f t="shared" si="4"/>
        <v>16.371647249999999</v>
      </c>
      <c r="AX25" s="38">
        <f t="shared" si="5"/>
        <v>216.79197542814373</v>
      </c>
      <c r="AY25" s="38">
        <f t="shared" si="6"/>
        <v>390.22555577065873</v>
      </c>
      <c r="AZ25" s="38">
        <f t="shared" si="7"/>
        <v>733.79804587179547</v>
      </c>
      <c r="BA25" s="38">
        <f t="shared" si="8"/>
        <v>1167.4059820687655</v>
      </c>
    </row>
    <row r="26" spans="1:53" s="31" customFormat="1" ht="14.4">
      <c r="A26" s="31" t="s">
        <v>1869</v>
      </c>
      <c r="B26" s="31" t="s">
        <v>1869</v>
      </c>
      <c r="C26" s="30">
        <v>0</v>
      </c>
      <c r="D26" s="30" t="s">
        <v>516</v>
      </c>
      <c r="E26" s="34" t="s">
        <v>611</v>
      </c>
      <c r="F26" s="30" t="s">
        <v>488</v>
      </c>
      <c r="G26" s="35">
        <v>50.39</v>
      </c>
      <c r="H26" s="35">
        <v>1.82</v>
      </c>
      <c r="I26" s="35">
        <v>14.19</v>
      </c>
      <c r="J26" s="35">
        <v>11.497636</v>
      </c>
      <c r="K26" s="35">
        <v>0.21</v>
      </c>
      <c r="L26" s="35">
        <v>6.83</v>
      </c>
      <c r="M26" s="35">
        <v>11.59</v>
      </c>
      <c r="N26" s="35">
        <v>2.36</v>
      </c>
      <c r="O26" s="35">
        <v>0.23</v>
      </c>
      <c r="P26" s="35">
        <v>0.18</v>
      </c>
      <c r="Q26" s="35">
        <v>4.5900000000000003E-3</v>
      </c>
      <c r="R26" s="35">
        <v>5.7834000000000003E-2</v>
      </c>
      <c r="S26" s="35">
        <v>0.400146</v>
      </c>
      <c r="T26" s="35">
        <v>8.5679999999999992E-3</v>
      </c>
      <c r="U26" s="35">
        <f t="shared" si="11"/>
        <v>99.768774000000008</v>
      </c>
      <c r="V26" s="36">
        <v>1587.6</v>
      </c>
      <c r="W26" s="36">
        <v>82.32</v>
      </c>
      <c r="X26" s="37">
        <v>2</v>
      </c>
      <c r="Y26" s="30">
        <v>79.400000000000006</v>
      </c>
      <c r="Z26" s="30"/>
      <c r="AA26" s="30"/>
      <c r="AB26" s="30">
        <v>1.98</v>
      </c>
      <c r="AC26" s="30">
        <v>5.1100000000000003</v>
      </c>
      <c r="AD26" s="36">
        <v>1834.7675649821515</v>
      </c>
      <c r="AE26" s="36">
        <v>377.3</v>
      </c>
      <c r="AF26" s="73">
        <f t="shared" si="9"/>
        <v>3.773E-2</v>
      </c>
      <c r="AG26" s="35">
        <v>0.43119999999999997</v>
      </c>
      <c r="AH26" s="36">
        <v>438.68719999999996</v>
      </c>
      <c r="AI26" s="30">
        <v>9.2138612614043556</v>
      </c>
      <c r="AJ26" s="30">
        <v>47.137999999999998</v>
      </c>
      <c r="AK26" s="30">
        <v>19.972408069932662</v>
      </c>
      <c r="AL26" s="30">
        <v>13.102626470826028</v>
      </c>
      <c r="AM26" s="30">
        <v>5.9196783547884788</v>
      </c>
      <c r="AN26" s="30">
        <v>21.5</v>
      </c>
      <c r="AO26" s="30">
        <v>325</v>
      </c>
      <c r="AP26" s="35">
        <v>0.84736328130000005</v>
      </c>
      <c r="AQ26" s="35">
        <v>0.81</v>
      </c>
      <c r="AS26" s="36"/>
      <c r="AT26" s="38"/>
      <c r="AU26" s="39"/>
      <c r="AV26" s="38">
        <f t="shared" si="3"/>
        <v>152.73840000000001</v>
      </c>
      <c r="AW26" s="38">
        <f t="shared" si="4"/>
        <v>38.184600000000003</v>
      </c>
      <c r="AX26" s="38"/>
      <c r="AY26" s="38"/>
      <c r="AZ26" s="38"/>
      <c r="BA26" s="38"/>
    </row>
    <row r="27" spans="1:53" s="31" customFormat="1" ht="14.4">
      <c r="A27" s="31" t="s">
        <v>1870</v>
      </c>
      <c r="B27" s="31" t="s">
        <v>1870</v>
      </c>
      <c r="C27" s="30">
        <v>0</v>
      </c>
      <c r="D27" s="30" t="s">
        <v>516</v>
      </c>
      <c r="E27" s="34" t="s">
        <v>536</v>
      </c>
      <c r="F27" s="30" t="s">
        <v>488</v>
      </c>
      <c r="G27" s="35">
        <v>49.31</v>
      </c>
      <c r="H27" s="35">
        <v>0.98</v>
      </c>
      <c r="I27" s="35">
        <v>14.74</v>
      </c>
      <c r="J27" s="35">
        <v>9.4647500000000004</v>
      </c>
      <c r="K27" s="35">
        <v>0.19</v>
      </c>
      <c r="L27" s="35">
        <v>9.0500000000000007</v>
      </c>
      <c r="M27" s="35">
        <v>14.05</v>
      </c>
      <c r="N27" s="35">
        <v>1.6800000000000002</v>
      </c>
      <c r="O27" s="35">
        <v>0.09</v>
      </c>
      <c r="P27" s="35">
        <v>0.08</v>
      </c>
      <c r="Q27" s="35">
        <v>6.1590499999999999E-2</v>
      </c>
      <c r="R27" s="35">
        <v>1.6616499999999999E-2</v>
      </c>
      <c r="S27" s="35">
        <v>0.2325315</v>
      </c>
      <c r="T27" s="35">
        <v>7.9600000000000001E-3</v>
      </c>
      <c r="U27" s="35">
        <f t="shared" si="11"/>
        <v>99.953448499999979</v>
      </c>
      <c r="V27" s="36">
        <v>916.3950000000001</v>
      </c>
      <c r="W27" s="36">
        <v>79.600000000000009</v>
      </c>
      <c r="X27" s="37">
        <v>0.5</v>
      </c>
      <c r="Y27" s="30">
        <v>86.3</v>
      </c>
      <c r="Z27" s="30"/>
      <c r="AA27" s="30"/>
      <c r="AB27" s="30">
        <v>1.04</v>
      </c>
      <c r="AC27" s="30">
        <v>8.02</v>
      </c>
      <c r="AD27" s="36">
        <v>716.42010979803149</v>
      </c>
      <c r="AE27" s="36">
        <v>379.09500000000003</v>
      </c>
      <c r="AF27" s="73">
        <f t="shared" si="9"/>
        <v>3.7909500000000006E-2</v>
      </c>
      <c r="AG27" s="35">
        <v>0.13930000000000003</v>
      </c>
      <c r="AH27" s="36">
        <v>188.97040000000001</v>
      </c>
      <c r="AI27" s="30">
        <v>3.9801995041646503</v>
      </c>
      <c r="AJ27" s="30">
        <v>20.497000000000003</v>
      </c>
      <c r="AK27" s="30">
        <v>10.109201013455808</v>
      </c>
      <c r="AL27" s="30">
        <v>7.7013038603098014</v>
      </c>
      <c r="AM27" s="30">
        <v>3.0945120448621863</v>
      </c>
      <c r="AN27" s="30">
        <v>49.2</v>
      </c>
      <c r="AO27" s="30">
        <v>750</v>
      </c>
      <c r="AP27" s="35">
        <v>0.83203125</v>
      </c>
      <c r="AQ27" s="35">
        <v>0.51</v>
      </c>
      <c r="AS27" s="36">
        <f t="shared" si="1"/>
        <v>2010.0007496031485</v>
      </c>
      <c r="AT27" s="38">
        <f t="shared" si="2"/>
        <v>1249.7826443077001</v>
      </c>
      <c r="AU27" s="39">
        <f>AK27*253/10000</f>
        <v>0.25576278564043192</v>
      </c>
      <c r="AV27" s="38">
        <f t="shared" si="3"/>
        <v>59.767200000000003</v>
      </c>
      <c r="AW27" s="38">
        <f t="shared" si="4"/>
        <v>14.941800000000001</v>
      </c>
      <c r="AX27" s="38">
        <f t="shared" si="5"/>
        <v>192.53259650774504</v>
      </c>
      <c r="AY27" s="38">
        <f t="shared" si="6"/>
        <v>346.55867371394106</v>
      </c>
      <c r="AZ27" s="38">
        <f t="shared" si="7"/>
        <v>680.79264986968099</v>
      </c>
      <c r="BA27" s="38">
        <f t="shared" si="8"/>
        <v>1083.0792157017652</v>
      </c>
    </row>
    <row r="28" spans="1:53" s="31" customFormat="1" ht="14.4">
      <c r="A28" s="31" t="s">
        <v>1871</v>
      </c>
      <c r="B28" s="31" t="s">
        <v>1871</v>
      </c>
      <c r="C28" s="30">
        <v>0</v>
      </c>
      <c r="D28" s="30" t="s">
        <v>519</v>
      </c>
      <c r="E28" s="34" t="s">
        <v>587</v>
      </c>
      <c r="F28" s="30" t="s">
        <v>488</v>
      </c>
      <c r="G28" s="35">
        <v>49.053249999999998</v>
      </c>
      <c r="H28" s="35">
        <v>1.6398075000000001</v>
      </c>
      <c r="I28" s="35">
        <v>13.85</v>
      </c>
      <c r="J28" s="35">
        <v>11.954955</v>
      </c>
      <c r="K28" s="35">
        <v>0.17079750000000002</v>
      </c>
      <c r="L28" s="35">
        <v>6.7121800000000009</v>
      </c>
      <c r="M28" s="35">
        <v>11.607000000000001</v>
      </c>
      <c r="N28" s="35">
        <v>2.7865000000000002</v>
      </c>
      <c r="O28" s="35">
        <v>0.2147925</v>
      </c>
      <c r="P28" s="35">
        <v>0.18564750000000002</v>
      </c>
      <c r="Q28" s="35">
        <v>1.11E-2</v>
      </c>
      <c r="R28" s="35">
        <v>3.2282499999999999E-2</v>
      </c>
      <c r="S28" s="35">
        <v>0.35742000000000002</v>
      </c>
      <c r="T28" s="35">
        <v>1.35975E-2</v>
      </c>
      <c r="U28" s="35">
        <f t="shared" si="11"/>
        <v>98.589330000000018</v>
      </c>
      <c r="V28" s="30">
        <f>S28*10000*0.4005</f>
        <v>1431.4671000000003</v>
      </c>
      <c r="W28" s="36">
        <f>T28*10000</f>
        <v>135.97499999999999</v>
      </c>
      <c r="X28" s="37">
        <v>7.5</v>
      </c>
      <c r="Y28" s="30"/>
      <c r="Z28" s="30">
        <v>71</v>
      </c>
      <c r="AA28" s="30"/>
      <c r="AB28" s="30">
        <v>1.97</v>
      </c>
      <c r="AC28" s="30">
        <v>5.24</v>
      </c>
      <c r="AD28" s="36">
        <v>1807.1731990265885</v>
      </c>
      <c r="AE28" s="36">
        <v>388.50000000000006</v>
      </c>
      <c r="AF28" s="73">
        <f t="shared" si="9"/>
        <v>3.8850000000000003E-2</v>
      </c>
      <c r="AG28" s="35">
        <v>0.16650000000000001</v>
      </c>
      <c r="AH28" s="36">
        <v>361.03675000000004</v>
      </c>
      <c r="AI28" s="30">
        <v>9.0427243774331441</v>
      </c>
      <c r="AJ28" s="30">
        <v>42.982815689231728</v>
      </c>
      <c r="AK28" s="30">
        <v>19.689627726773463</v>
      </c>
      <c r="AL28" s="30">
        <v>13.245972015545387</v>
      </c>
      <c r="AM28" s="30">
        <v>4.9901053048427331</v>
      </c>
      <c r="AN28" s="30">
        <v>32.6</v>
      </c>
      <c r="AO28" s="30">
        <v>500</v>
      </c>
      <c r="AP28" s="35">
        <v>0.85</v>
      </c>
      <c r="AQ28" s="35">
        <v>0.6604026487151331</v>
      </c>
      <c r="AS28" s="36"/>
      <c r="AT28" s="38"/>
      <c r="AU28" s="39"/>
      <c r="AV28" s="38">
        <f t="shared" si="3"/>
        <v>142.63940339999999</v>
      </c>
      <c r="AW28" s="38">
        <f t="shared" si="4"/>
        <v>35.659850849999998</v>
      </c>
      <c r="AX28" s="38"/>
      <c r="AY28" s="38"/>
      <c r="AZ28" s="38"/>
      <c r="BA28" s="38"/>
    </row>
    <row r="29" spans="1:53" s="52" customFormat="1" ht="14.4">
      <c r="A29" s="31" t="s">
        <v>1872</v>
      </c>
      <c r="B29" s="31" t="s">
        <v>1872</v>
      </c>
      <c r="C29" s="30">
        <v>0</v>
      </c>
      <c r="D29" s="30" t="s">
        <v>516</v>
      </c>
      <c r="E29" s="34" t="s">
        <v>547</v>
      </c>
      <c r="F29" s="30" t="s">
        <v>488</v>
      </c>
      <c r="G29" s="35">
        <v>50.15</v>
      </c>
      <c r="H29" s="35">
        <v>1.6</v>
      </c>
      <c r="I29" s="35">
        <v>14.3</v>
      </c>
      <c r="J29" s="35">
        <v>10.905671999999999</v>
      </c>
      <c r="K29" s="35">
        <v>0.19</v>
      </c>
      <c r="L29" s="35">
        <v>7.28</v>
      </c>
      <c r="M29" s="35">
        <v>12.31</v>
      </c>
      <c r="N29" s="35">
        <v>2.2599999999999998</v>
      </c>
      <c r="O29" s="35">
        <v>0.19</v>
      </c>
      <c r="P29" s="35">
        <v>0.13</v>
      </c>
      <c r="Q29" s="35">
        <v>0</v>
      </c>
      <c r="R29" s="35">
        <v>5.757E-3</v>
      </c>
      <c r="S29" s="35">
        <v>0.35683300000000001</v>
      </c>
      <c r="T29" s="35">
        <v>8.4840000000000002E-3</v>
      </c>
      <c r="U29" s="35">
        <f t="shared" si="11"/>
        <v>99.686745999999985</v>
      </c>
      <c r="V29" s="36">
        <v>1400.85</v>
      </c>
      <c r="W29" s="36">
        <v>83.16</v>
      </c>
      <c r="X29" s="37">
        <v>1</v>
      </c>
      <c r="Y29" s="30">
        <v>81.099999999999994</v>
      </c>
      <c r="Z29" s="30"/>
      <c r="AA29" s="30"/>
      <c r="AB29" s="30">
        <v>1.73</v>
      </c>
      <c r="AC29" s="30">
        <v>7.47</v>
      </c>
      <c r="AD29" s="36">
        <v>1553.3974256684512</v>
      </c>
      <c r="AE29" s="36">
        <v>403.91999999999996</v>
      </c>
      <c r="AF29" s="73">
        <f t="shared" si="9"/>
        <v>4.0391999999999997E-2</v>
      </c>
      <c r="AG29" s="35">
        <v>0.35639999999999994</v>
      </c>
      <c r="AH29" s="36">
        <v>339.94619999999998</v>
      </c>
      <c r="AI29" s="30">
        <v>8.0198059769331085</v>
      </c>
      <c r="AJ29" s="30">
        <v>41.085000000000001</v>
      </c>
      <c r="AK29" s="30">
        <v>17.463603510301258</v>
      </c>
      <c r="AL29" s="30">
        <v>12.80071286513988</v>
      </c>
      <c r="AM29" s="30">
        <v>4.9006970106434204</v>
      </c>
      <c r="AN29" s="30">
        <v>27.4</v>
      </c>
      <c r="AO29" s="30">
        <v>750</v>
      </c>
      <c r="AP29" s="35">
        <v>0.88222656249999998</v>
      </c>
      <c r="AQ29" s="35">
        <v>0.72</v>
      </c>
      <c r="AS29" s="50">
        <f t="shared" si="1"/>
        <v>4050.0020183512197</v>
      </c>
      <c r="AT29" s="53">
        <f t="shared" si="2"/>
        <v>2518.2190767569959</v>
      </c>
      <c r="AU29" s="39">
        <f t="shared" ref="AU29:AU45" si="16">AK29*253/10000</f>
        <v>0.44182916881062184</v>
      </c>
      <c r="AV29" s="53">
        <f t="shared" si="3"/>
        <v>126.1752</v>
      </c>
      <c r="AW29" s="53">
        <f t="shared" si="4"/>
        <v>31.543800000000001</v>
      </c>
      <c r="AX29" s="53">
        <f t="shared" si="5"/>
        <v>320.01782162849702</v>
      </c>
      <c r="AY29" s="53">
        <f t="shared" si="6"/>
        <v>576.03207893129468</v>
      </c>
      <c r="AZ29" s="53">
        <f t="shared" si="7"/>
        <v>1078.1533423415524</v>
      </c>
      <c r="BA29" s="53">
        <f t="shared" si="8"/>
        <v>1715.2439537251971</v>
      </c>
    </row>
    <row r="30" spans="1:53" s="52" customFormat="1" ht="14.4">
      <c r="A30" s="31" t="s">
        <v>1873</v>
      </c>
      <c r="B30" s="31" t="s">
        <v>1873</v>
      </c>
      <c r="C30" s="30">
        <v>0</v>
      </c>
      <c r="D30" s="30" t="s">
        <v>519</v>
      </c>
      <c r="E30" s="34" t="s">
        <v>600</v>
      </c>
      <c r="F30" s="30" t="s">
        <v>488</v>
      </c>
      <c r="G30" s="35">
        <v>49.451549999999997</v>
      </c>
      <c r="H30" s="35">
        <v>1.7000134999999998</v>
      </c>
      <c r="I30" s="35">
        <v>13.923400000000001</v>
      </c>
      <c r="J30" s="35">
        <v>12.007251999999999</v>
      </c>
      <c r="K30" s="35">
        <v>0.1944475</v>
      </c>
      <c r="L30" s="35">
        <v>6.6635960000000001</v>
      </c>
      <c r="M30" s="35">
        <v>11.8895</v>
      </c>
      <c r="N30" s="35">
        <v>2.3324555000000005</v>
      </c>
      <c r="O30" s="35">
        <v>0.2142915</v>
      </c>
      <c r="P30" s="35">
        <v>0.14203200000000002</v>
      </c>
      <c r="Q30" s="35">
        <v>2.6054999999999998E-2</v>
      </c>
      <c r="R30" s="35">
        <v>7.5270000000000007E-3</v>
      </c>
      <c r="S30" s="35">
        <v>0.41051100000000001</v>
      </c>
      <c r="T30" s="35">
        <v>6.9479999999999993E-3</v>
      </c>
      <c r="U30" s="35">
        <f t="shared" si="11"/>
        <v>98.969578999999968</v>
      </c>
      <c r="V30" s="30">
        <f>S30*10000*0.4005</f>
        <v>1644.0965550000003</v>
      </c>
      <c r="W30" s="36">
        <f>T30*10000</f>
        <v>69.47999999999999</v>
      </c>
      <c r="X30" s="37">
        <v>3.5</v>
      </c>
      <c r="Y30" s="30"/>
      <c r="Z30" s="30">
        <v>84.5</v>
      </c>
      <c r="AA30" s="30"/>
      <c r="AB30" s="30">
        <v>1.86</v>
      </c>
      <c r="AC30" s="30">
        <v>7.57</v>
      </c>
      <c r="AD30" s="36">
        <v>1731.4909149202585</v>
      </c>
      <c r="AE30" s="36">
        <v>414.94999999999993</v>
      </c>
      <c r="AF30" s="73">
        <f t="shared" si="9"/>
        <v>4.149499999999999E-2</v>
      </c>
      <c r="AG30" s="35">
        <v>0.50179999999999991</v>
      </c>
      <c r="AH30" s="36">
        <v>328.64039999999994</v>
      </c>
      <c r="AI30" s="30">
        <v>8.6191529730415439</v>
      </c>
      <c r="AJ30" s="30">
        <v>46.865150400981783</v>
      </c>
      <c r="AK30" s="30">
        <v>19.106614501678965</v>
      </c>
      <c r="AL30" s="30">
        <v>13.479993808458497</v>
      </c>
      <c r="AM30" s="30">
        <v>5.3965029067186352</v>
      </c>
      <c r="AN30" s="30">
        <v>30</v>
      </c>
      <c r="AO30" s="30">
        <v>260</v>
      </c>
      <c r="AP30" s="35">
        <v>0.91</v>
      </c>
      <c r="AQ30" s="35">
        <v>0.73</v>
      </c>
      <c r="AS30" s="50">
        <f t="shared" si="1"/>
        <v>4352.6722513859795</v>
      </c>
      <c r="AT30" s="53">
        <f t="shared" si="2"/>
        <v>2706.4140335350448</v>
      </c>
      <c r="AU30" s="39">
        <f t="shared" si="16"/>
        <v>0.48339734689247782</v>
      </c>
      <c r="AV30" s="53">
        <f t="shared" si="3"/>
        <v>142.30669931999998</v>
      </c>
      <c r="AW30" s="53">
        <f t="shared" si="4"/>
        <v>35.576674829999995</v>
      </c>
      <c r="AX30" s="53">
        <f t="shared" si="5"/>
        <v>336.9998452114624</v>
      </c>
      <c r="AY30" s="53">
        <f t="shared" si="6"/>
        <v>606.59972138063233</v>
      </c>
      <c r="AZ30" s="53">
        <f t="shared" si="7"/>
        <v>1187.2306394780996</v>
      </c>
      <c r="BA30" s="53">
        <f t="shared" si="8"/>
        <v>1888.7760173515223</v>
      </c>
    </row>
    <row r="31" spans="1:53" s="31" customFormat="1" ht="14.4">
      <c r="A31" s="31" t="s">
        <v>1874</v>
      </c>
      <c r="B31" s="31" t="s">
        <v>1874</v>
      </c>
      <c r="C31" s="30" t="s">
        <v>558</v>
      </c>
      <c r="D31" s="30" t="s">
        <v>519</v>
      </c>
      <c r="E31" s="34" t="s">
        <v>573</v>
      </c>
      <c r="F31" s="30" t="s">
        <v>488</v>
      </c>
      <c r="G31" s="35">
        <v>49.230250000000005</v>
      </c>
      <c r="H31" s="35">
        <v>1.4178125000000001</v>
      </c>
      <c r="I31" s="35">
        <v>14.266999999999999</v>
      </c>
      <c r="J31" s="35">
        <v>12.007004999999999</v>
      </c>
      <c r="K31" s="35">
        <v>0.21617250000000002</v>
      </c>
      <c r="L31" s="35">
        <v>7.0040325000000001</v>
      </c>
      <c r="M31" s="35">
        <v>11.8195</v>
      </c>
      <c r="N31" s="35">
        <v>2.0151475000000003</v>
      </c>
      <c r="O31" s="35">
        <v>0.23321000000000003</v>
      </c>
      <c r="P31" s="35">
        <v>0.1326775</v>
      </c>
      <c r="Q31" s="35">
        <v>2.9044999999999998E-2</v>
      </c>
      <c r="R31" s="35">
        <v>0</v>
      </c>
      <c r="S31" s="35">
        <v>0.31588750000000004</v>
      </c>
      <c r="T31" s="35">
        <v>8.0474999999999991E-3</v>
      </c>
      <c r="U31" s="35">
        <f t="shared" si="11"/>
        <v>98.695787499999994</v>
      </c>
      <c r="V31" s="30">
        <f>S31*10000*0.4005</f>
        <v>1265.1294375000002</v>
      </c>
      <c r="W31" s="36">
        <f>T31*10000</f>
        <v>80.474999999999994</v>
      </c>
      <c r="X31" s="37">
        <v>7.5</v>
      </c>
      <c r="Y31" s="30"/>
      <c r="Z31" s="30">
        <v>81.599999999999994</v>
      </c>
      <c r="AA31" s="30"/>
      <c r="AB31" s="30">
        <v>1.45</v>
      </c>
      <c r="AC31" s="30">
        <v>7.35</v>
      </c>
      <c r="AD31" s="36">
        <v>1124.1103197667974</v>
      </c>
      <c r="AE31" s="36">
        <v>420.87500000000006</v>
      </c>
      <c r="AF31" s="73">
        <f t="shared" si="9"/>
        <v>4.2087500000000007E-2</v>
      </c>
      <c r="AG31" s="35">
        <v>0.37925000000000009</v>
      </c>
      <c r="AH31" s="36">
        <v>298.03500000000003</v>
      </c>
      <c r="AI31" s="30">
        <v>5.686661721890947</v>
      </c>
      <c r="AJ31" s="30">
        <v>29.662866211909371</v>
      </c>
      <c r="AK31" s="30">
        <v>13.664082518485916</v>
      </c>
      <c r="AL31" s="30">
        <v>10.226260912700774</v>
      </c>
      <c r="AM31" s="30">
        <v>3.5458447713446506</v>
      </c>
      <c r="AN31" s="30">
        <v>23.4</v>
      </c>
      <c r="AO31" s="30">
        <v>400</v>
      </c>
      <c r="AP31" s="35">
        <v>0.99003906250000007</v>
      </c>
      <c r="AQ31" s="35">
        <v>0.94</v>
      </c>
      <c r="AS31" s="36">
        <f t="shared" si="1"/>
        <v>2871.7641695549282</v>
      </c>
      <c r="AT31" s="38">
        <f t="shared" si="2"/>
        <v>1785.6117806737573</v>
      </c>
      <c r="AU31" s="39">
        <f t="shared" si="16"/>
        <v>0.34570128771769371</v>
      </c>
      <c r="AV31" s="38">
        <f t="shared" si="3"/>
        <v>154.87009680000003</v>
      </c>
      <c r="AW31" s="38">
        <f t="shared" si="4"/>
        <v>38.717524200000007</v>
      </c>
      <c r="AX31" s="38">
        <f t="shared" si="5"/>
        <v>255.65652281751935</v>
      </c>
      <c r="AY31" s="38">
        <f t="shared" si="6"/>
        <v>460.18174107153482</v>
      </c>
      <c r="AZ31" s="38">
        <f t="shared" si="7"/>
        <v>780.08584969582319</v>
      </c>
      <c r="BA31" s="38">
        <f t="shared" si="8"/>
        <v>1241.0456699706276</v>
      </c>
    </row>
    <row r="32" spans="1:53" s="31" customFormat="1" ht="14.4">
      <c r="A32" s="31" t="s">
        <v>1875</v>
      </c>
      <c r="B32" s="31" t="s">
        <v>1875</v>
      </c>
      <c r="C32" s="30">
        <v>0</v>
      </c>
      <c r="D32" s="30" t="s">
        <v>516</v>
      </c>
      <c r="E32" s="34" t="s">
        <v>577</v>
      </c>
      <c r="F32" s="30" t="s">
        <v>488</v>
      </c>
      <c r="G32" s="35">
        <v>49.87</v>
      </c>
      <c r="H32" s="35">
        <v>2.02</v>
      </c>
      <c r="I32" s="35">
        <v>14.07</v>
      </c>
      <c r="J32" s="35">
        <v>11.605611999999999</v>
      </c>
      <c r="K32" s="35">
        <v>0.25</v>
      </c>
      <c r="L32" s="35">
        <v>6.56</v>
      </c>
      <c r="M32" s="35">
        <v>11.99</v>
      </c>
      <c r="N32" s="35">
        <v>2.9213600000000004</v>
      </c>
      <c r="O32" s="35">
        <v>0.24</v>
      </c>
      <c r="P32" s="35">
        <v>0.22</v>
      </c>
      <c r="Q32" s="35">
        <v>1.1660000000000002E-3</v>
      </c>
      <c r="R32" s="35">
        <v>0</v>
      </c>
      <c r="S32" s="35">
        <v>0.39453200000000005</v>
      </c>
      <c r="T32" s="35">
        <v>7.5260000000000006E-3</v>
      </c>
      <c r="U32" s="37">
        <f t="shared" si="11"/>
        <v>100.15019599999999</v>
      </c>
      <c r="V32" s="36">
        <v>1359.24</v>
      </c>
      <c r="W32" s="36">
        <v>66.739999999999995</v>
      </c>
      <c r="X32" s="37">
        <v>6</v>
      </c>
      <c r="Y32" s="30">
        <v>78.5</v>
      </c>
      <c r="Z32" s="30"/>
      <c r="AA32" s="30"/>
      <c r="AB32" s="30">
        <v>1.49</v>
      </c>
      <c r="AC32" s="30">
        <v>3.82</v>
      </c>
      <c r="AD32" s="36">
        <v>1369.1143190258122</v>
      </c>
      <c r="AE32" s="36">
        <v>432.4</v>
      </c>
      <c r="AF32" s="73">
        <f t="shared" si="9"/>
        <v>4.3240000000000001E-2</v>
      </c>
      <c r="AG32" s="35">
        <v>0.17860000000000001</v>
      </c>
      <c r="AH32" s="36">
        <v>330.8236</v>
      </c>
      <c r="AI32" s="30">
        <v>7.0543635658098873</v>
      </c>
      <c r="AJ32" s="30">
        <v>34.591999999999999</v>
      </c>
      <c r="AK32" s="30">
        <v>14.504217949075718</v>
      </c>
      <c r="AL32" s="30">
        <v>9.9264614201907655</v>
      </c>
      <c r="AM32" s="30">
        <v>3.7515283944415625</v>
      </c>
      <c r="AN32" s="30">
        <v>23.1</v>
      </c>
      <c r="AO32" s="30">
        <v>150</v>
      </c>
      <c r="AP32" s="35">
        <v>1.0205078125</v>
      </c>
      <c r="AQ32" s="35">
        <v>0.85</v>
      </c>
      <c r="AS32" s="36">
        <f t="shared" si="1"/>
        <v>3562.453600733993</v>
      </c>
      <c r="AT32" s="38">
        <f t="shared" si="2"/>
        <v>2215.0701596643048</v>
      </c>
      <c r="AU32" s="39">
        <f t="shared" si="16"/>
        <v>0.36695671411161568</v>
      </c>
      <c r="AV32" s="38">
        <f t="shared" si="3"/>
        <v>159.3792</v>
      </c>
      <c r="AW32" s="38">
        <f t="shared" si="4"/>
        <v>39.844799999999999</v>
      </c>
      <c r="AX32" s="38">
        <f t="shared" si="5"/>
        <v>248.16153550476915</v>
      </c>
      <c r="AY32" s="38">
        <f t="shared" si="6"/>
        <v>446.69076390858447</v>
      </c>
      <c r="AZ32" s="38">
        <f t="shared" si="7"/>
        <v>825.33624677714374</v>
      </c>
      <c r="BA32" s="38">
        <f t="shared" si="8"/>
        <v>1313.034938054547</v>
      </c>
    </row>
    <row r="33" spans="1:53" s="31" customFormat="1" ht="14.4">
      <c r="A33" s="31" t="s">
        <v>1876</v>
      </c>
      <c r="B33" s="31" t="s">
        <v>1876</v>
      </c>
      <c r="C33" s="30">
        <v>0</v>
      </c>
      <c r="D33" s="30" t="s">
        <v>519</v>
      </c>
      <c r="E33" s="34" t="s">
        <v>614</v>
      </c>
      <c r="F33" s="30" t="s">
        <v>488</v>
      </c>
      <c r="G33" s="35">
        <v>48.922499999999999</v>
      </c>
      <c r="H33" s="35">
        <v>1.3584990000000001</v>
      </c>
      <c r="I33" s="35">
        <v>14.424300000000001</v>
      </c>
      <c r="J33" s="35">
        <v>10.196878999999999</v>
      </c>
      <c r="K33" s="35">
        <v>0.19692300000000001</v>
      </c>
      <c r="L33" s="35">
        <v>8.1566520000000011</v>
      </c>
      <c r="M33" s="35">
        <v>12.3992</v>
      </c>
      <c r="N33" s="35">
        <v>2.1669</v>
      </c>
      <c r="O33" s="35">
        <v>0.150868</v>
      </c>
      <c r="P33" s="35">
        <v>0.11367899999999999</v>
      </c>
      <c r="Q33" s="35">
        <v>1.8600000000000002E-2</v>
      </c>
      <c r="R33" s="35">
        <v>6.1380000000000002E-3</v>
      </c>
      <c r="S33" s="35">
        <v>0.29899500000000001</v>
      </c>
      <c r="T33" s="35">
        <v>6.7890000000000008E-3</v>
      </c>
      <c r="U33" s="35">
        <f t="shared" si="11"/>
        <v>98.416922000000028</v>
      </c>
      <c r="V33" s="30">
        <f>S33*10000*0.4005</f>
        <v>1197.4749750000001</v>
      </c>
      <c r="W33" s="36">
        <f>T33*10000</f>
        <v>67.89</v>
      </c>
      <c r="X33" s="37">
        <v>7</v>
      </c>
      <c r="Y33" s="30"/>
      <c r="Z33" s="30">
        <v>87.4</v>
      </c>
      <c r="AA33" s="30"/>
      <c r="AB33" s="30">
        <v>1.46</v>
      </c>
      <c r="AC33" s="30">
        <v>5.77</v>
      </c>
      <c r="AD33" s="36">
        <v>1168.8250659982759</v>
      </c>
      <c r="AE33" s="36">
        <v>445.46999999999991</v>
      </c>
      <c r="AF33" s="73">
        <f t="shared" si="9"/>
        <v>4.4546999999999989E-2</v>
      </c>
      <c r="AG33" s="35">
        <v>0.43709999999999999</v>
      </c>
      <c r="AH33" s="36">
        <v>468.11549999999994</v>
      </c>
      <c r="AI33" s="30">
        <v>5.7143191004934764</v>
      </c>
      <c r="AJ33" s="30">
        <v>30.159189939727494</v>
      </c>
      <c r="AK33" s="30">
        <v>14.295010615339542</v>
      </c>
      <c r="AL33" s="30">
        <v>9.6100755314191932</v>
      </c>
      <c r="AM33" s="30">
        <v>4.0208667996080285</v>
      </c>
      <c r="AN33" s="30">
        <v>18.2</v>
      </c>
      <c r="AO33" s="30">
        <v>600</v>
      </c>
      <c r="AP33" s="35">
        <v>1.0562499999999999</v>
      </c>
      <c r="AQ33" s="35">
        <v>0.82</v>
      </c>
      <c r="AS33" s="36">
        <f t="shared" si="1"/>
        <v>2885.7311457492056</v>
      </c>
      <c r="AT33" s="38">
        <f t="shared" si="2"/>
        <v>1794.2961975549515</v>
      </c>
      <c r="AU33" s="39">
        <f t="shared" si="16"/>
        <v>0.3616637685680904</v>
      </c>
      <c r="AV33" s="38">
        <f t="shared" si="3"/>
        <v>100.18842144</v>
      </c>
      <c r="AW33" s="38">
        <f t="shared" si="4"/>
        <v>25.04710536</v>
      </c>
      <c r="AX33" s="38">
        <f t="shared" si="5"/>
        <v>240.25188828547982</v>
      </c>
      <c r="AY33" s="38">
        <f t="shared" si="6"/>
        <v>432.45339891386368</v>
      </c>
      <c r="AZ33" s="38">
        <f t="shared" si="7"/>
        <v>884.59069591376624</v>
      </c>
      <c r="BA33" s="38">
        <f t="shared" si="8"/>
        <v>1407.3033798628101</v>
      </c>
    </row>
    <row r="34" spans="1:53" s="31" customFormat="1" ht="14.4">
      <c r="A34" s="31" t="s">
        <v>1877</v>
      </c>
      <c r="B34" s="31" t="s">
        <v>1877</v>
      </c>
      <c r="C34" s="30">
        <v>0</v>
      </c>
      <c r="D34" s="30" t="s">
        <v>519</v>
      </c>
      <c r="E34" s="34" t="s">
        <v>531</v>
      </c>
      <c r="F34" s="30" t="s">
        <v>488</v>
      </c>
      <c r="G34" s="35">
        <v>48.951000000000001</v>
      </c>
      <c r="H34" s="35">
        <v>1.1625374999999998</v>
      </c>
      <c r="I34" s="35">
        <v>14.729749999999999</v>
      </c>
      <c r="J34" s="35">
        <v>9.7613400000000006</v>
      </c>
      <c r="K34" s="35">
        <v>0.15060249999999997</v>
      </c>
      <c r="L34" s="35">
        <v>8.5279624999999992</v>
      </c>
      <c r="M34" s="35">
        <v>13.77225</v>
      </c>
      <c r="N34" s="35">
        <v>1.7512500000000002</v>
      </c>
      <c r="O34" s="35">
        <v>0.100465</v>
      </c>
      <c r="P34" s="35">
        <v>0.1024775</v>
      </c>
      <c r="Q34" s="35">
        <v>3.7245E-2</v>
      </c>
      <c r="R34" s="35">
        <v>3.8610000000000005E-2</v>
      </c>
      <c r="S34" s="35">
        <v>0.238485</v>
      </c>
      <c r="T34" s="35">
        <v>5.6549999999999994E-3</v>
      </c>
      <c r="U34" s="35">
        <f t="shared" si="11"/>
        <v>99.329630000000023</v>
      </c>
      <c r="V34" s="30">
        <f>S34*10000*0.4005</f>
        <v>955.13242500000001</v>
      </c>
      <c r="W34" s="36">
        <f>T34*10000</f>
        <v>56.55</v>
      </c>
      <c r="X34" s="37">
        <v>2.5</v>
      </c>
      <c r="Y34" s="30"/>
      <c r="Z34" s="30">
        <v>88.3</v>
      </c>
      <c r="AA34" s="30"/>
      <c r="AB34" s="30">
        <v>1.26</v>
      </c>
      <c r="AC34" s="30">
        <v>7.13</v>
      </c>
      <c r="AD34" s="36">
        <v>863.76324361383161</v>
      </c>
      <c r="AE34" s="36">
        <v>448.49999999999994</v>
      </c>
      <c r="AF34" s="73">
        <f t="shared" si="9"/>
        <v>4.4849999999999994E-2</v>
      </c>
      <c r="AG34" s="35">
        <v>0.12675</v>
      </c>
      <c r="AH34" s="36">
        <v>207.51899999999998</v>
      </c>
      <c r="AI34" s="30">
        <v>5.2783467142518878</v>
      </c>
      <c r="AJ34" s="30">
        <v>28.076269506442131</v>
      </c>
      <c r="AK34" s="30">
        <v>12.196081009271031</v>
      </c>
      <c r="AL34" s="30">
        <v>8.544871562432121</v>
      </c>
      <c r="AM34" s="30">
        <v>3.5890175555664636</v>
      </c>
      <c r="AN34" s="30">
        <v>174.5</v>
      </c>
      <c r="AO34" s="30">
        <v>530</v>
      </c>
      <c r="AP34" s="35">
        <v>0.99667968750000002</v>
      </c>
      <c r="AQ34" s="35">
        <v>0.72</v>
      </c>
      <c r="AS34" s="36">
        <f t="shared" si="1"/>
        <v>2665.5650906972032</v>
      </c>
      <c r="AT34" s="38">
        <f t="shared" si="2"/>
        <v>1657.4008682750928</v>
      </c>
      <c r="AU34" s="39">
        <f t="shared" si="16"/>
        <v>0.30856084953455709</v>
      </c>
      <c r="AV34" s="38">
        <f t="shared" si="3"/>
        <v>66.716797200000002</v>
      </c>
      <c r="AW34" s="38">
        <f t="shared" si="4"/>
        <v>16.679199300000001</v>
      </c>
      <c r="AX34" s="38">
        <f t="shared" si="5"/>
        <v>213.62178906080302</v>
      </c>
      <c r="AY34" s="38">
        <f t="shared" si="6"/>
        <v>384.51922030944547</v>
      </c>
      <c r="AZ34" s="38">
        <f t="shared" si="7"/>
        <v>789.58386222462195</v>
      </c>
      <c r="BA34" s="38">
        <f t="shared" si="8"/>
        <v>1256.1561444482622</v>
      </c>
    </row>
    <row r="35" spans="1:53" s="31" customFormat="1" ht="14.4">
      <c r="A35" s="31" t="s">
        <v>1878</v>
      </c>
      <c r="B35" s="31" t="s">
        <v>1878</v>
      </c>
      <c r="C35" s="30">
        <v>0</v>
      </c>
      <c r="D35" s="30" t="s">
        <v>516</v>
      </c>
      <c r="E35" s="34" t="s">
        <v>517</v>
      </c>
      <c r="F35" s="30" t="s">
        <v>488</v>
      </c>
      <c r="G35" s="35">
        <v>49.42</v>
      </c>
      <c r="H35" s="35">
        <v>1.03</v>
      </c>
      <c r="I35" s="35">
        <v>14.46</v>
      </c>
      <c r="J35" s="35">
        <v>9.4827460000000006</v>
      </c>
      <c r="K35" s="35">
        <v>0.17</v>
      </c>
      <c r="L35" s="35">
        <v>9.0500000000000007</v>
      </c>
      <c r="M35" s="35">
        <v>14.12</v>
      </c>
      <c r="N35" s="35">
        <v>1.72</v>
      </c>
      <c r="O35" s="35">
        <v>0.08</v>
      </c>
      <c r="P35" s="35">
        <v>0.11</v>
      </c>
      <c r="Q35" s="35">
        <v>0.03</v>
      </c>
      <c r="R35" s="35">
        <v>1.04475E-2</v>
      </c>
      <c r="S35" s="35">
        <v>0.2301435</v>
      </c>
      <c r="T35" s="35">
        <v>4.0795000000000007E-3</v>
      </c>
      <c r="U35" s="35">
        <f t="shared" si="11"/>
        <v>99.917416500000002</v>
      </c>
      <c r="V35" s="36">
        <v>931.32</v>
      </c>
      <c r="W35" s="36">
        <v>40.795000000000002</v>
      </c>
      <c r="X35" s="37">
        <v>0.5</v>
      </c>
      <c r="Y35" s="30">
        <v>86.2</v>
      </c>
      <c r="Z35" s="30"/>
      <c r="AA35" s="30"/>
      <c r="AB35" s="30">
        <v>1.0900000000000001</v>
      </c>
      <c r="AC35" s="30">
        <v>6.48</v>
      </c>
      <c r="AD35" s="36">
        <v>753.2361432182081</v>
      </c>
      <c r="AE35" s="36">
        <v>460.68500000000006</v>
      </c>
      <c r="AF35" s="73">
        <f t="shared" si="9"/>
        <v>4.6068500000000005E-2</v>
      </c>
      <c r="AG35" s="35">
        <v>0.14925000000000002</v>
      </c>
      <c r="AH35" s="36">
        <v>173.18970000000002</v>
      </c>
      <c r="AI35" s="30">
        <v>3.7811895289564177</v>
      </c>
      <c r="AJ35" s="30">
        <v>19.8005</v>
      </c>
      <c r="AK35" s="30">
        <v>9.5022509526085592</v>
      </c>
      <c r="AL35" s="30">
        <v>7.1142535660484603</v>
      </c>
      <c r="AM35" s="30">
        <v>3.2338148378784903</v>
      </c>
      <c r="AN35" s="30">
        <v>62</v>
      </c>
      <c r="AO35" s="30">
        <v>1000</v>
      </c>
      <c r="AP35" s="35">
        <v>1.0046875</v>
      </c>
      <c r="AQ35" s="35">
        <v>0.65</v>
      </c>
      <c r="AS35" s="36">
        <f t="shared" si="1"/>
        <v>1909.500712122991</v>
      </c>
      <c r="AT35" s="38">
        <f t="shared" si="2"/>
        <v>1187.2935120923153</v>
      </c>
      <c r="AU35" s="39">
        <f t="shared" si="16"/>
        <v>0.24040694910099655</v>
      </c>
      <c r="AV35" s="38">
        <f t="shared" si="3"/>
        <v>53.126399999999997</v>
      </c>
      <c r="AW35" s="38">
        <f t="shared" si="4"/>
        <v>13.281599999999999</v>
      </c>
      <c r="AX35" s="38">
        <f t="shared" si="5"/>
        <v>177.8563391512115</v>
      </c>
      <c r="AY35" s="38">
        <f t="shared" si="6"/>
        <v>320.14141047218072</v>
      </c>
      <c r="AZ35" s="38">
        <f t="shared" si="7"/>
        <v>711.43926433326783</v>
      </c>
      <c r="BA35" s="38">
        <f t="shared" si="8"/>
        <v>1131.8351932574717</v>
      </c>
    </row>
    <row r="36" spans="1:53" s="31" customFormat="1" ht="14.4">
      <c r="A36" s="31" t="s">
        <v>1879</v>
      </c>
      <c r="B36" s="31" t="s">
        <v>1879</v>
      </c>
      <c r="C36" s="57">
        <v>0</v>
      </c>
      <c r="D36" s="57" t="s">
        <v>578</v>
      </c>
      <c r="E36" s="58" t="s">
        <v>580</v>
      </c>
      <c r="F36" s="57" t="s">
        <v>488</v>
      </c>
      <c r="G36" s="54">
        <v>48.765999999999998</v>
      </c>
      <c r="H36" s="54">
        <v>1.5891687499999998</v>
      </c>
      <c r="I36" s="54">
        <v>14.001125</v>
      </c>
      <c r="J36" s="54">
        <v>12.049875</v>
      </c>
      <c r="K36" s="54">
        <v>0.17039500000000002</v>
      </c>
      <c r="L36" s="54">
        <v>7.7447499999999998</v>
      </c>
      <c r="M36" s="54">
        <v>12.381749999999998</v>
      </c>
      <c r="N36" s="54">
        <v>2.0908349999999998</v>
      </c>
      <c r="O36" s="54">
        <v>0.132905</v>
      </c>
      <c r="P36" s="54">
        <v>0.14611000000000002</v>
      </c>
      <c r="Q36" s="54">
        <v>3.5518750000000002E-2</v>
      </c>
      <c r="R36" s="54">
        <v>2.4700000000000004E-3</v>
      </c>
      <c r="S36" s="54">
        <v>0.34171500000000005</v>
      </c>
      <c r="T36" s="54">
        <v>7.6949999999999996E-3</v>
      </c>
      <c r="U36" s="54">
        <f t="shared" si="11"/>
        <v>99.460312499999958</v>
      </c>
      <c r="V36" s="57">
        <f t="shared" ref="V36:V44" si="17">S36*10000*0.4005</f>
        <v>1368.5685750000002</v>
      </c>
      <c r="W36" s="59">
        <f t="shared" ref="W36:W44" si="18">T36*10000</f>
        <v>76.95</v>
      </c>
      <c r="X36" s="60">
        <v>5</v>
      </c>
      <c r="Y36" s="57"/>
      <c r="Z36" s="57"/>
      <c r="AA36" s="57">
        <v>82.2</v>
      </c>
      <c r="AB36" s="57">
        <v>1.76</v>
      </c>
      <c r="AC36" s="57">
        <v>7.48</v>
      </c>
      <c r="AD36" s="59">
        <v>1156.4821430574234</v>
      </c>
      <c r="AE36" s="59">
        <v>485.45000000000005</v>
      </c>
      <c r="AF36" s="73">
        <f t="shared" si="9"/>
        <v>4.8545000000000005E-2</v>
      </c>
      <c r="AG36" s="54">
        <v>0.39900000000000002</v>
      </c>
      <c r="AH36" s="59">
        <v>431.29050000000001</v>
      </c>
      <c r="AI36" s="57">
        <v>7.1286555846798692</v>
      </c>
      <c r="AJ36" s="57">
        <v>30.970000000000002</v>
      </c>
      <c r="AK36" s="57">
        <v>14.839015222831716</v>
      </c>
      <c r="AL36" s="57">
        <v>11.647059741453189</v>
      </c>
      <c r="AM36" s="57">
        <v>5.1880643424554806</v>
      </c>
      <c r="AN36" s="57">
        <v>50</v>
      </c>
      <c r="AO36" s="57">
        <v>600</v>
      </c>
      <c r="AP36" s="54">
        <v>1.127734375</v>
      </c>
      <c r="AQ36" s="54">
        <v>1.05</v>
      </c>
      <c r="AS36" s="36">
        <f t="shared" si="1"/>
        <v>3599.9710702633338</v>
      </c>
      <c r="AT36" s="38">
        <f t="shared" si="2"/>
        <v>2238.3978535894789</v>
      </c>
      <c r="AU36" s="39">
        <f t="shared" si="16"/>
        <v>0.37542708513764239</v>
      </c>
      <c r="AV36" s="38">
        <f t="shared" si="3"/>
        <v>88.25955239999999</v>
      </c>
      <c r="AW36" s="38">
        <f t="shared" si="4"/>
        <v>22.064888099999997</v>
      </c>
      <c r="AX36" s="38">
        <f t="shared" si="5"/>
        <v>291.1764935363297</v>
      </c>
      <c r="AY36" s="38">
        <f t="shared" si="6"/>
        <v>524.11768836539352</v>
      </c>
      <c r="AZ36" s="38">
        <f t="shared" si="7"/>
        <v>1141.3741553402058</v>
      </c>
      <c r="BA36" s="38">
        <f t="shared" si="8"/>
        <v>1815.8225198594182</v>
      </c>
    </row>
    <row r="37" spans="1:53" s="31" customFormat="1" ht="14.4">
      <c r="A37" s="31" t="s">
        <v>1880</v>
      </c>
      <c r="B37" s="31" t="s">
        <v>1880</v>
      </c>
      <c r="C37" s="57">
        <v>0</v>
      </c>
      <c r="D37" s="57" t="s">
        <v>578</v>
      </c>
      <c r="E37" s="58" t="s">
        <v>579</v>
      </c>
      <c r="F37" s="57" t="s">
        <v>488</v>
      </c>
      <c r="G37" s="54">
        <v>48.528500000000001</v>
      </c>
      <c r="H37" s="54">
        <v>1.57615375</v>
      </c>
      <c r="I37" s="54">
        <v>13.963125</v>
      </c>
      <c r="J37" s="54">
        <v>11.641375</v>
      </c>
      <c r="K37" s="54">
        <v>0.21913000000000002</v>
      </c>
      <c r="L37" s="54">
        <v>7.7352500000000006</v>
      </c>
      <c r="M37" s="54">
        <v>12.13475</v>
      </c>
      <c r="N37" s="54">
        <v>1.9198349999999995</v>
      </c>
      <c r="O37" s="54">
        <v>0.14905500000000002</v>
      </c>
      <c r="P37" s="54">
        <v>8.9109999999999995E-2</v>
      </c>
      <c r="Q37" s="54">
        <v>3.0008750000000004E-2</v>
      </c>
      <c r="R37" s="54">
        <v>3.8000000000000002E-4</v>
      </c>
      <c r="S37" s="54">
        <v>0.33478000000000002</v>
      </c>
      <c r="T37" s="54">
        <v>6.8399999999999997E-3</v>
      </c>
      <c r="U37" s="54">
        <f t="shared" si="11"/>
        <v>98.328292500000003</v>
      </c>
      <c r="V37" s="57">
        <f t="shared" si="17"/>
        <v>1340.7939000000001</v>
      </c>
      <c r="W37" s="59">
        <f t="shared" si="18"/>
        <v>68.399999999999991</v>
      </c>
      <c r="X37" s="60">
        <v>5</v>
      </c>
      <c r="Y37" s="57"/>
      <c r="Z37" s="57"/>
      <c r="AA37" s="57">
        <v>84.1</v>
      </c>
      <c r="AB37" s="57">
        <v>1.76</v>
      </c>
      <c r="AC37" s="57">
        <v>7.5</v>
      </c>
      <c r="AD37" s="59">
        <v>1138.4269575865185</v>
      </c>
      <c r="AE37" s="59">
        <v>486.4</v>
      </c>
      <c r="AF37" s="73">
        <f t="shared" si="9"/>
        <v>4.8639999999999996E-2</v>
      </c>
      <c r="AG37" s="54">
        <v>0.39900000000000002</v>
      </c>
      <c r="AH37" s="59">
        <v>407.48350000000005</v>
      </c>
      <c r="AI37" s="57">
        <v>6.463314396776414</v>
      </c>
      <c r="AJ37" s="57">
        <v>31.540000000000003</v>
      </c>
      <c r="AK37" s="57">
        <v>15.048015437237797</v>
      </c>
      <c r="AL37" s="57">
        <v>10.402553357986331</v>
      </c>
      <c r="AM37" s="57">
        <v>5.4921267215004903</v>
      </c>
      <c r="AN37" s="57">
        <v>100</v>
      </c>
      <c r="AO37" s="57">
        <v>600</v>
      </c>
      <c r="AP37" s="54">
        <v>1.137890625</v>
      </c>
      <c r="AQ37" s="54">
        <v>0.94</v>
      </c>
      <c r="AS37" s="36">
        <f t="shared" si="1"/>
        <v>3263.9737703720889</v>
      </c>
      <c r="AT37" s="38">
        <f t="shared" si="2"/>
        <v>2029.4807205877939</v>
      </c>
      <c r="AU37" s="39">
        <f t="shared" si="16"/>
        <v>0.38071479056211627</v>
      </c>
      <c r="AV37" s="38">
        <f t="shared" si="3"/>
        <v>98.984444400000015</v>
      </c>
      <c r="AW37" s="38">
        <f t="shared" si="4"/>
        <v>24.746111100000004</v>
      </c>
      <c r="AX37" s="38">
        <f t="shared" si="5"/>
        <v>260.06383394965826</v>
      </c>
      <c r="AY37" s="38">
        <f t="shared" si="6"/>
        <v>468.1149011093849</v>
      </c>
      <c r="AZ37" s="38">
        <f t="shared" si="7"/>
        <v>1208.2678787301079</v>
      </c>
      <c r="BA37" s="38">
        <f t="shared" si="8"/>
        <v>1922.2443525251715</v>
      </c>
    </row>
    <row r="38" spans="1:53" s="31" customFormat="1" ht="14.4">
      <c r="A38" s="31" t="s">
        <v>1881</v>
      </c>
      <c r="B38" s="31" t="s">
        <v>1881</v>
      </c>
      <c r="C38" s="30">
        <v>0</v>
      </c>
      <c r="D38" s="30" t="s">
        <v>519</v>
      </c>
      <c r="E38" s="34" t="s">
        <v>594</v>
      </c>
      <c r="F38" s="30" t="s">
        <v>488</v>
      </c>
      <c r="G38" s="35">
        <v>50.233099999999993</v>
      </c>
      <c r="H38" s="35">
        <v>1.795115</v>
      </c>
      <c r="I38" s="35">
        <v>13.721100000000002</v>
      </c>
      <c r="J38" s="35">
        <v>11.939839999999998</v>
      </c>
      <c r="K38" s="35">
        <v>0.20661000000000002</v>
      </c>
      <c r="L38" s="35">
        <v>6.2437420000000001</v>
      </c>
      <c r="M38" s="35">
        <v>11.419599999999997</v>
      </c>
      <c r="N38" s="35">
        <v>2.4431000000000003</v>
      </c>
      <c r="O38" s="35">
        <v>0.22245300000000001</v>
      </c>
      <c r="P38" s="35">
        <v>0.200514</v>
      </c>
      <c r="Q38" s="35">
        <v>0</v>
      </c>
      <c r="R38" s="35">
        <v>2.0272999999999999E-2</v>
      </c>
      <c r="S38" s="35">
        <v>0.353468</v>
      </c>
      <c r="T38" s="35">
        <v>5.8199999999999997E-3</v>
      </c>
      <c r="U38" s="35">
        <f t="shared" si="11"/>
        <v>98.804735000000008</v>
      </c>
      <c r="V38" s="30">
        <f t="shared" si="17"/>
        <v>1415.6393399999999</v>
      </c>
      <c r="W38" s="36">
        <f t="shared" si="18"/>
        <v>58.199999999999996</v>
      </c>
      <c r="X38" s="37">
        <v>3</v>
      </c>
      <c r="Y38" s="30"/>
      <c r="Z38" s="30">
        <v>78.099999999999994</v>
      </c>
      <c r="AA38" s="30"/>
      <c r="AB38" s="30">
        <v>1.7000000000000002</v>
      </c>
      <c r="AC38" s="30">
        <v>5.0999999999999996</v>
      </c>
      <c r="AD38" s="36">
        <v>1675.0194552993512</v>
      </c>
      <c r="AE38" s="36">
        <v>491.79</v>
      </c>
      <c r="AF38" s="73">
        <f t="shared" si="9"/>
        <v>4.9179E-2</v>
      </c>
      <c r="AG38" s="35">
        <v>0.43649999999999994</v>
      </c>
      <c r="AH38" s="36">
        <v>363.39109999999994</v>
      </c>
      <c r="AI38" s="30">
        <v>8.6593355214161605</v>
      </c>
      <c r="AJ38" s="30">
        <v>47.433492712063035</v>
      </c>
      <c r="AK38" s="30">
        <v>20.028051894594569</v>
      </c>
      <c r="AL38" s="30">
        <v>13.344773852012841</v>
      </c>
      <c r="AM38" s="30">
        <v>5.1136441870264902</v>
      </c>
      <c r="AN38" s="30">
        <v>20</v>
      </c>
      <c r="AO38" s="30">
        <v>600</v>
      </c>
      <c r="AP38" s="35">
        <v>1.0859375</v>
      </c>
      <c r="AQ38" s="35">
        <v>1.22</v>
      </c>
      <c r="AS38" s="36">
        <f t="shared" si="1"/>
        <v>4372.9644383151608</v>
      </c>
      <c r="AT38" s="38">
        <f t="shared" si="2"/>
        <v>2719.0313537246743</v>
      </c>
      <c r="AU38" s="39">
        <f t="shared" si="16"/>
        <v>0.50670971293324252</v>
      </c>
      <c r="AV38" s="38">
        <f t="shared" si="3"/>
        <v>147.72658824000001</v>
      </c>
      <c r="AW38" s="38">
        <f t="shared" si="4"/>
        <v>36.931647060000003</v>
      </c>
      <c r="AX38" s="38">
        <f t="shared" si="5"/>
        <v>333.61934630032101</v>
      </c>
      <c r="AY38" s="38">
        <f t="shared" si="6"/>
        <v>600.51482334057778</v>
      </c>
      <c r="AZ38" s="38">
        <f t="shared" si="7"/>
        <v>1125.0017211458278</v>
      </c>
      <c r="BA38" s="38">
        <f t="shared" si="8"/>
        <v>1789.7754654592716</v>
      </c>
    </row>
    <row r="39" spans="1:53" s="31" customFormat="1" ht="14.4">
      <c r="A39" s="31" t="s">
        <v>1882</v>
      </c>
      <c r="B39" s="31" t="s">
        <v>1882</v>
      </c>
      <c r="C39" s="30">
        <v>0</v>
      </c>
      <c r="D39" s="30" t="s">
        <v>519</v>
      </c>
      <c r="E39" s="34" t="s">
        <v>568</v>
      </c>
      <c r="F39" s="30" t="s">
        <v>488</v>
      </c>
      <c r="G39" s="35">
        <v>49.759700000000002</v>
      </c>
      <c r="H39" s="35">
        <v>1.1616149999999998</v>
      </c>
      <c r="I39" s="35">
        <v>14.759350000000003</v>
      </c>
      <c r="J39" s="35">
        <v>11.166969000000002</v>
      </c>
      <c r="K39" s="35">
        <v>0.1955325</v>
      </c>
      <c r="L39" s="35">
        <v>7.0534915000000007</v>
      </c>
      <c r="M39" s="35">
        <v>11.857849999999999</v>
      </c>
      <c r="N39" s="35">
        <v>2.1556999999999999</v>
      </c>
      <c r="O39" s="35">
        <v>0.19524750000000002</v>
      </c>
      <c r="P39" s="35">
        <v>0.111539</v>
      </c>
      <c r="Q39" s="35">
        <v>2.7863000000000002E-2</v>
      </c>
      <c r="R39" s="35">
        <v>0</v>
      </c>
      <c r="S39" s="35">
        <v>0.306867</v>
      </c>
      <c r="T39" s="35">
        <v>4.6750000000000012E-3</v>
      </c>
      <c r="U39" s="35">
        <f t="shared" si="11"/>
        <v>98.756399499999986</v>
      </c>
      <c r="V39" s="30">
        <f t="shared" si="17"/>
        <v>1229.0023350000001</v>
      </c>
      <c r="W39" s="36">
        <f t="shared" si="18"/>
        <v>46.750000000000014</v>
      </c>
      <c r="X39" s="37">
        <v>6.5</v>
      </c>
      <c r="Y39" s="30"/>
      <c r="Z39" s="30"/>
      <c r="AA39" s="30"/>
      <c r="AB39" s="30">
        <v>1.34</v>
      </c>
      <c r="AC39" s="30">
        <v>4.88</v>
      </c>
      <c r="AD39" s="36">
        <v>1655.3248022087321</v>
      </c>
      <c r="AE39" s="36">
        <v>529.21</v>
      </c>
      <c r="AF39" s="73">
        <f t="shared" si="9"/>
        <v>5.2921000000000003E-2</v>
      </c>
      <c r="AG39" s="35">
        <v>0.45815000000000006</v>
      </c>
      <c r="AH39" s="36">
        <v>545.1237000000001</v>
      </c>
      <c r="AI39" s="30">
        <v>4.98891746743152</v>
      </c>
      <c r="AJ39" s="30">
        <v>27.421105753853112</v>
      </c>
      <c r="AK39" s="30">
        <v>10.660198954857355</v>
      </c>
      <c r="AL39" s="30">
        <v>7.88217684574769</v>
      </c>
      <c r="AM39" s="30">
        <v>3.6679599739433248</v>
      </c>
      <c r="AN39" s="30">
        <v>24.8</v>
      </c>
      <c r="AO39" s="30">
        <v>755</v>
      </c>
      <c r="AP39" s="35">
        <v>1.2152343750000001</v>
      </c>
      <c r="AQ39" s="35">
        <v>1.1100000000000001</v>
      </c>
      <c r="AS39" s="36">
        <f t="shared" si="1"/>
        <v>2519.4033210529178</v>
      </c>
      <c r="AT39" s="38">
        <f t="shared" si="2"/>
        <v>1566.5200847734973</v>
      </c>
      <c r="AU39" s="39">
        <f t="shared" si="16"/>
        <v>0.2697030335578911</v>
      </c>
      <c r="AV39" s="38">
        <f t="shared" si="3"/>
        <v>129.6599598</v>
      </c>
      <c r="AW39" s="38">
        <f t="shared" si="4"/>
        <v>32.414989949999999</v>
      </c>
      <c r="AX39" s="38">
        <f t="shared" si="5"/>
        <v>197.05442114369225</v>
      </c>
      <c r="AY39" s="38">
        <f t="shared" si="6"/>
        <v>354.69795805864607</v>
      </c>
      <c r="AZ39" s="38">
        <f t="shared" si="7"/>
        <v>806.95119426753149</v>
      </c>
      <c r="BA39" s="38">
        <f t="shared" si="8"/>
        <v>1283.7859908801638</v>
      </c>
    </row>
    <row r="40" spans="1:53" s="31" customFormat="1" ht="14.4">
      <c r="A40" s="31" t="s">
        <v>1883</v>
      </c>
      <c r="B40" s="31" t="s">
        <v>1883</v>
      </c>
      <c r="C40" s="57">
        <v>0</v>
      </c>
      <c r="D40" s="57" t="s">
        <v>578</v>
      </c>
      <c r="E40" s="58" t="s">
        <v>581</v>
      </c>
      <c r="F40" s="57" t="s">
        <v>488</v>
      </c>
      <c r="G40" s="54">
        <v>49.696999999999996</v>
      </c>
      <c r="H40" s="54">
        <v>1.6174787499999999</v>
      </c>
      <c r="I40" s="54">
        <v>14.276625000000001</v>
      </c>
      <c r="J40" s="54">
        <v>11.774374999999999</v>
      </c>
      <c r="K40" s="54">
        <v>0.18873000000000001</v>
      </c>
      <c r="L40" s="54">
        <v>7.3077500000000004</v>
      </c>
      <c r="M40" s="54">
        <v>11.982749999999999</v>
      </c>
      <c r="N40" s="54">
        <v>1.8723349999999999</v>
      </c>
      <c r="O40" s="54">
        <v>0.14202499999999998</v>
      </c>
      <c r="P40" s="54">
        <v>0.11628000000000001</v>
      </c>
      <c r="Q40" s="54">
        <v>2.7348750000000002E-2</v>
      </c>
      <c r="R40" s="54">
        <v>0</v>
      </c>
      <c r="S40" s="54">
        <v>0.34428000000000003</v>
      </c>
      <c r="T40" s="54">
        <v>1.0165E-2</v>
      </c>
      <c r="U40" s="54">
        <f t="shared" si="11"/>
        <v>99.357142500000009</v>
      </c>
      <c r="V40" s="57">
        <f t="shared" si="17"/>
        <v>1378.8414000000002</v>
      </c>
      <c r="W40" s="59">
        <f t="shared" si="18"/>
        <v>101.65</v>
      </c>
      <c r="X40" s="60">
        <v>5</v>
      </c>
      <c r="Y40" s="57"/>
      <c r="Z40" s="57"/>
      <c r="AA40" s="57">
        <v>84</v>
      </c>
      <c r="AB40" s="57">
        <v>1.82</v>
      </c>
      <c r="AC40" s="57">
        <v>7.54</v>
      </c>
      <c r="AD40" s="59">
        <v>1196.393605677318</v>
      </c>
      <c r="AE40" s="59">
        <v>538.65</v>
      </c>
      <c r="AF40" s="73">
        <f t="shared" si="9"/>
        <v>5.3864999999999996E-2</v>
      </c>
      <c r="AG40" s="54">
        <v>0.44650000000000006</v>
      </c>
      <c r="AH40" s="59">
        <v>422.351</v>
      </c>
      <c r="AI40" s="57">
        <v>7.0336068435508041</v>
      </c>
      <c r="AJ40" s="57">
        <v>32.49</v>
      </c>
      <c r="AK40" s="57">
        <v>15.6940160999475</v>
      </c>
      <c r="AL40" s="57">
        <v>12.635064809243673</v>
      </c>
      <c r="AM40" s="57">
        <v>5.6061501136423688</v>
      </c>
      <c r="AN40" s="57">
        <v>60</v>
      </c>
      <c r="AO40" s="57">
        <v>600</v>
      </c>
      <c r="AP40" s="54">
        <v>1.2205078125</v>
      </c>
      <c r="AQ40" s="54">
        <v>1</v>
      </c>
      <c r="AS40" s="36">
        <f t="shared" si="1"/>
        <v>3551.9714559931563</v>
      </c>
      <c r="AT40" s="38">
        <f t="shared" si="2"/>
        <v>2208.5525488749527</v>
      </c>
      <c r="AU40" s="39">
        <f t="shared" si="16"/>
        <v>0.39705860732867176</v>
      </c>
      <c r="AV40" s="38">
        <f t="shared" si="3"/>
        <v>94.315961999999985</v>
      </c>
      <c r="AW40" s="38">
        <f t="shared" si="4"/>
        <v>23.578990499999996</v>
      </c>
      <c r="AX40" s="38">
        <f t="shared" si="5"/>
        <v>315.87662023109181</v>
      </c>
      <c r="AY40" s="38">
        <f t="shared" si="6"/>
        <v>568.57791641596532</v>
      </c>
      <c r="AZ40" s="38">
        <f t="shared" si="7"/>
        <v>1233.3530250013212</v>
      </c>
      <c r="BA40" s="38">
        <f t="shared" si="8"/>
        <v>1962.1525397748292</v>
      </c>
    </row>
    <row r="41" spans="1:53" s="31" customFormat="1" ht="14.4">
      <c r="A41" s="31" t="s">
        <v>1884</v>
      </c>
      <c r="B41" s="31" t="s">
        <v>1884</v>
      </c>
      <c r="C41" s="30">
        <v>0</v>
      </c>
      <c r="D41" s="30" t="s">
        <v>519</v>
      </c>
      <c r="E41" s="34" t="s">
        <v>563</v>
      </c>
      <c r="F41" s="30" t="s">
        <v>488</v>
      </c>
      <c r="G41" s="35">
        <v>49.544750000000001</v>
      </c>
      <c r="H41" s="35">
        <v>1.7078774999999999</v>
      </c>
      <c r="I41" s="35">
        <v>13.89925</v>
      </c>
      <c r="J41" s="35">
        <v>11.980349999999998</v>
      </c>
      <c r="K41" s="35">
        <v>0.21040500000000001</v>
      </c>
      <c r="L41" s="35">
        <v>6.8008199999999999</v>
      </c>
      <c r="M41" s="35">
        <v>11.471499999999999</v>
      </c>
      <c r="N41" s="35">
        <v>2.1972499999999999</v>
      </c>
      <c r="O41" s="35">
        <v>0.21563249999999998</v>
      </c>
      <c r="P41" s="35">
        <v>0.12500250000000002</v>
      </c>
      <c r="Q41" s="35">
        <v>1.5795E-2</v>
      </c>
      <c r="R41" s="35">
        <v>5.5574999999999999E-3</v>
      </c>
      <c r="S41" s="35">
        <v>0.33910500000000005</v>
      </c>
      <c r="T41" s="35">
        <v>6.2400000000000008E-3</v>
      </c>
      <c r="U41" s="35">
        <f t="shared" si="11"/>
        <v>98.519534999999976</v>
      </c>
      <c r="V41" s="30">
        <f t="shared" si="17"/>
        <v>1358.1155250000004</v>
      </c>
      <c r="W41" s="36">
        <f t="shared" si="18"/>
        <v>62.400000000000006</v>
      </c>
      <c r="X41" s="37">
        <v>2.5</v>
      </c>
      <c r="Y41" s="30"/>
      <c r="Z41" s="30">
        <v>71.400000000000006</v>
      </c>
      <c r="AA41" s="30"/>
      <c r="AB41" s="30">
        <v>1.87</v>
      </c>
      <c r="AC41" s="30">
        <v>4.7699999999999996</v>
      </c>
      <c r="AD41" s="36">
        <v>1828.2825620772949</v>
      </c>
      <c r="AE41" s="36">
        <v>540.15</v>
      </c>
      <c r="AF41" s="73">
        <f t="shared" si="9"/>
        <v>5.4015000000000001E-2</v>
      </c>
      <c r="AG41" s="35">
        <v>0.48749999999999993</v>
      </c>
      <c r="AH41" s="36">
        <v>542.39249999999993</v>
      </c>
      <c r="AI41" s="30">
        <v>8.7972445237531467</v>
      </c>
      <c r="AJ41" s="30">
        <v>43.488767102635883</v>
      </c>
      <c r="AK41" s="30">
        <v>19.016129509655393</v>
      </c>
      <c r="AL41" s="30">
        <v>13.578152071809946</v>
      </c>
      <c r="AM41" s="30">
        <v>4.6033051256178554</v>
      </c>
      <c r="AN41" s="30">
        <v>70</v>
      </c>
      <c r="AO41" s="30">
        <v>800</v>
      </c>
      <c r="AP41" s="35">
        <v>1.1998046874999999</v>
      </c>
      <c r="AQ41" s="35">
        <v>1.24</v>
      </c>
      <c r="AS41" s="36">
        <f t="shared" si="1"/>
        <v>4442.6084844953393</v>
      </c>
      <c r="AT41" s="38">
        <f t="shared" si="2"/>
        <v>2762.3347804584882</v>
      </c>
      <c r="AU41" s="39">
        <f t="shared" si="16"/>
        <v>0.48110807659428145</v>
      </c>
      <c r="AV41" s="38">
        <f t="shared" si="3"/>
        <v>143.19723059999998</v>
      </c>
      <c r="AW41" s="38">
        <f t="shared" si="4"/>
        <v>35.799307649999996</v>
      </c>
      <c r="AX41" s="38">
        <f t="shared" si="5"/>
        <v>339.45380179524864</v>
      </c>
      <c r="AY41" s="38">
        <f t="shared" si="6"/>
        <v>611.01684323144752</v>
      </c>
      <c r="AZ41" s="38">
        <f t="shared" si="7"/>
        <v>1012.7271276359282</v>
      </c>
      <c r="BA41" s="38">
        <f t="shared" si="8"/>
        <v>1611.1567939662493</v>
      </c>
    </row>
    <row r="42" spans="1:53" s="31" customFormat="1" ht="14.4">
      <c r="A42" s="31" t="s">
        <v>1885</v>
      </c>
      <c r="B42" s="31" t="s">
        <v>1885</v>
      </c>
      <c r="C42" s="40">
        <v>0</v>
      </c>
      <c r="D42" s="40" t="s">
        <v>519</v>
      </c>
      <c r="E42" s="41" t="s">
        <v>520</v>
      </c>
      <c r="F42" s="40" t="s">
        <v>488</v>
      </c>
      <c r="G42" s="42">
        <v>48.8</v>
      </c>
      <c r="H42" s="42">
        <v>2.25</v>
      </c>
      <c r="I42" s="42">
        <v>13.68</v>
      </c>
      <c r="J42" s="42">
        <v>10.4</v>
      </c>
      <c r="K42" s="42">
        <v>0.1807</v>
      </c>
      <c r="L42" s="42">
        <v>8.3699999999999992</v>
      </c>
      <c r="M42" s="42">
        <v>12.14</v>
      </c>
      <c r="N42" s="42">
        <v>1.98</v>
      </c>
      <c r="O42" s="42">
        <v>0.15670000000000001</v>
      </c>
      <c r="P42" s="42">
        <v>0.21110000000000001</v>
      </c>
      <c r="Q42" s="42">
        <v>6.9000000000000008E-3</v>
      </c>
      <c r="R42" s="42">
        <v>0</v>
      </c>
      <c r="S42" s="42">
        <v>0.30770000000000003</v>
      </c>
      <c r="T42" s="42">
        <v>5.7999999999999996E-3</v>
      </c>
      <c r="U42" s="42">
        <f t="shared" si="11"/>
        <v>98.488900000000001</v>
      </c>
      <c r="V42" s="40">
        <f t="shared" si="17"/>
        <v>1232.3385000000003</v>
      </c>
      <c r="W42" s="43">
        <f t="shared" si="18"/>
        <v>57.999999999999993</v>
      </c>
      <c r="X42" s="44">
        <v>0</v>
      </c>
      <c r="Y42" s="40"/>
      <c r="Z42" s="40">
        <v>88</v>
      </c>
      <c r="AA42" s="40"/>
      <c r="AB42" s="40">
        <v>2.42</v>
      </c>
      <c r="AC42" s="40">
        <v>7.15</v>
      </c>
      <c r="AD42" s="43">
        <v>1339</v>
      </c>
      <c r="AE42" s="43">
        <v>543</v>
      </c>
      <c r="AF42" s="73">
        <f t="shared" si="9"/>
        <v>5.4300000000000001E-2</v>
      </c>
      <c r="AG42" s="42">
        <v>0.21</v>
      </c>
      <c r="AH42" s="43">
        <v>391.07</v>
      </c>
      <c r="AI42" s="40">
        <v>10.9</v>
      </c>
      <c r="AJ42" s="40">
        <v>45</v>
      </c>
      <c r="AK42" s="40">
        <v>23.12</v>
      </c>
      <c r="AL42" s="40">
        <v>16.84</v>
      </c>
      <c r="AM42" s="40">
        <v>6.5</v>
      </c>
      <c r="AN42" s="40">
        <v>70</v>
      </c>
      <c r="AO42" s="40">
        <v>780</v>
      </c>
      <c r="AP42" s="42">
        <v>1.1755859375</v>
      </c>
      <c r="AQ42" s="42">
        <v>0.97</v>
      </c>
      <c r="AS42" s="36">
        <f t="shared" si="1"/>
        <v>5504.5</v>
      </c>
      <c r="AT42" s="38">
        <f t="shared" si="2"/>
        <v>3422.6</v>
      </c>
      <c r="AU42" s="39">
        <f t="shared" si="16"/>
        <v>0.58493600000000001</v>
      </c>
      <c r="AV42" s="38">
        <f t="shared" si="3"/>
        <v>104.06133600000001</v>
      </c>
      <c r="AW42" s="38">
        <f t="shared" si="4"/>
        <v>26.015334000000003</v>
      </c>
      <c r="AX42" s="38">
        <f t="shared" si="5"/>
        <v>421</v>
      </c>
      <c r="AY42" s="38">
        <f t="shared" si="6"/>
        <v>757.8</v>
      </c>
      <c r="AZ42" s="38">
        <f t="shared" si="7"/>
        <v>1430</v>
      </c>
      <c r="BA42" s="38">
        <f t="shared" si="8"/>
        <v>2275</v>
      </c>
    </row>
    <row r="43" spans="1:53" s="31" customFormat="1" ht="14.4">
      <c r="A43" s="31" t="s">
        <v>1886</v>
      </c>
      <c r="B43" s="31" t="s">
        <v>1886</v>
      </c>
      <c r="C43" s="47">
        <v>0</v>
      </c>
      <c r="D43" s="47" t="s">
        <v>519</v>
      </c>
      <c r="E43" s="48" t="s">
        <v>542</v>
      </c>
      <c r="F43" s="47" t="s">
        <v>488</v>
      </c>
      <c r="G43" s="49">
        <v>49.518249999999995</v>
      </c>
      <c r="H43" s="49">
        <v>1.3831774999999999</v>
      </c>
      <c r="I43" s="49">
        <v>14.461</v>
      </c>
      <c r="J43" s="49">
        <v>11.5960675</v>
      </c>
      <c r="K43" s="49">
        <v>0.16838250000000002</v>
      </c>
      <c r="L43" s="49">
        <v>6.2553000000000001</v>
      </c>
      <c r="M43" s="49">
        <v>13.404000000000002</v>
      </c>
      <c r="N43" s="49">
        <v>2.0142499999999997</v>
      </c>
      <c r="O43" s="49">
        <v>0.13609250000000001</v>
      </c>
      <c r="P43" s="49">
        <v>2.8659999999999998E-2</v>
      </c>
      <c r="Q43" s="49">
        <v>1.2284999999999999E-2</v>
      </c>
      <c r="R43" s="49">
        <v>9.75E-3</v>
      </c>
      <c r="S43" s="49">
        <v>0.3276</v>
      </c>
      <c r="T43" s="49">
        <v>1.5600000000000002E-3</v>
      </c>
      <c r="U43" s="49">
        <f t="shared" si="11"/>
        <v>99.316375000000022</v>
      </c>
      <c r="V43" s="47">
        <f t="shared" si="17"/>
        <v>1312.038</v>
      </c>
      <c r="W43" s="50">
        <f t="shared" si="18"/>
        <v>15.600000000000001</v>
      </c>
      <c r="X43" s="51">
        <v>2.5</v>
      </c>
      <c r="Y43" s="47"/>
      <c r="Z43" s="47">
        <v>87.3</v>
      </c>
      <c r="AA43" s="47"/>
      <c r="AB43" s="47">
        <v>1.57</v>
      </c>
      <c r="AC43" s="47">
        <v>6.08</v>
      </c>
      <c r="AD43" s="50">
        <v>1072.122893545594</v>
      </c>
      <c r="AE43" s="50">
        <v>553.79999999999995</v>
      </c>
      <c r="AF43" s="73">
        <f t="shared" si="9"/>
        <v>5.5379999999999999E-2</v>
      </c>
      <c r="AG43" s="49">
        <v>0.13649999999999998</v>
      </c>
      <c r="AH43" s="50">
        <v>153.04574999999997</v>
      </c>
      <c r="AI43" s="47">
        <v>6.9400484576274817</v>
      </c>
      <c r="AJ43" s="47">
        <v>29.94147622190507</v>
      </c>
      <c r="AK43" s="47">
        <v>14.010857863450561</v>
      </c>
      <c r="AL43" s="47">
        <v>9.7641740114093079</v>
      </c>
      <c r="AM43" s="47">
        <v>5.6078399305725997</v>
      </c>
      <c r="AN43" s="47">
        <v>33.200000000000003</v>
      </c>
      <c r="AO43" s="47">
        <v>980</v>
      </c>
      <c r="AP43" s="49">
        <v>1.2</v>
      </c>
      <c r="AQ43" s="49">
        <v>0.89</v>
      </c>
      <c r="AS43" s="36">
        <f t="shared" si="1"/>
        <v>3504.7244711018784</v>
      </c>
      <c r="AT43" s="38">
        <f t="shared" si="2"/>
        <v>2179.1752156950292</v>
      </c>
      <c r="AU43" s="39">
        <f t="shared" si="16"/>
        <v>0.35447470394529917</v>
      </c>
      <c r="AV43" s="38">
        <f t="shared" si="3"/>
        <v>90.376307400000002</v>
      </c>
      <c r="AW43" s="38">
        <f t="shared" si="4"/>
        <v>22.59407685</v>
      </c>
      <c r="AX43" s="38">
        <f t="shared" si="5"/>
        <v>244.1043502852327</v>
      </c>
      <c r="AY43" s="38">
        <f t="shared" si="6"/>
        <v>439.38783051341886</v>
      </c>
      <c r="AZ43" s="38">
        <f t="shared" si="7"/>
        <v>1233.7247847259719</v>
      </c>
      <c r="BA43" s="38">
        <f t="shared" si="8"/>
        <v>1962.7439757004099</v>
      </c>
    </row>
    <row r="44" spans="1:53" s="31" customFormat="1" ht="14.4">
      <c r="A44" s="31" t="s">
        <v>1887</v>
      </c>
      <c r="B44" s="31" t="s">
        <v>1887</v>
      </c>
      <c r="C44" s="30">
        <v>0</v>
      </c>
      <c r="D44" s="30" t="s">
        <v>519</v>
      </c>
      <c r="E44" s="34" t="s">
        <v>567</v>
      </c>
      <c r="F44" s="30" t="s">
        <v>488</v>
      </c>
      <c r="G44" s="35">
        <v>49.077799999999996</v>
      </c>
      <c r="H44" s="35">
        <v>1.3554139999999999</v>
      </c>
      <c r="I44" s="35">
        <v>14.4018</v>
      </c>
      <c r="J44" s="35">
        <v>11.163157999999999</v>
      </c>
      <c r="K44" s="35">
        <v>0.16072999999999998</v>
      </c>
      <c r="L44" s="35">
        <v>7.2687579999999992</v>
      </c>
      <c r="M44" s="35">
        <v>11.995799999999999</v>
      </c>
      <c r="N44" s="35">
        <v>2.2315999999999998</v>
      </c>
      <c r="O44" s="35">
        <v>0.18881800000000001</v>
      </c>
      <c r="P44" s="35">
        <v>0.14383800000000002</v>
      </c>
      <c r="Q44" s="35">
        <v>1.0716000000000002E-2</v>
      </c>
      <c r="R44" s="35">
        <v>1.5980000000000001E-2</v>
      </c>
      <c r="S44" s="35">
        <v>0.31358400000000003</v>
      </c>
      <c r="T44" s="35">
        <v>7.6139999999999992E-3</v>
      </c>
      <c r="U44" s="35">
        <f t="shared" si="11"/>
        <v>98.335610000000017</v>
      </c>
      <c r="V44" s="30">
        <f t="shared" si="17"/>
        <v>1255.9039200000002</v>
      </c>
      <c r="W44" s="36">
        <f t="shared" si="18"/>
        <v>76.139999999999986</v>
      </c>
      <c r="X44" s="37">
        <v>6</v>
      </c>
      <c r="Y44" s="30"/>
      <c r="Z44" s="30">
        <v>82.3</v>
      </c>
      <c r="AA44" s="30"/>
      <c r="AB44" s="30">
        <v>1.52</v>
      </c>
      <c r="AC44" s="30">
        <v>5.05</v>
      </c>
      <c r="AD44" s="36">
        <v>1506.670749469735</v>
      </c>
      <c r="AE44" s="36">
        <v>558.36</v>
      </c>
      <c r="AF44" s="73">
        <f t="shared" si="9"/>
        <v>5.5836000000000004E-2</v>
      </c>
      <c r="AG44" s="35">
        <v>0.45119999999999999</v>
      </c>
      <c r="AH44" s="36">
        <v>488.69659999999999</v>
      </c>
      <c r="AI44" s="30">
        <v>6.3370899398368348</v>
      </c>
      <c r="AJ44" s="30">
        <v>31.733751520463301</v>
      </c>
      <c r="AK44" s="30">
        <v>13.58755235061499</v>
      </c>
      <c r="AL44" s="30">
        <v>10.859621129256313</v>
      </c>
      <c r="AM44" s="30">
        <v>4.6562256676112277</v>
      </c>
      <c r="AN44" s="30">
        <v>20.8</v>
      </c>
      <c r="AO44" s="30">
        <v>500</v>
      </c>
      <c r="AP44" s="35">
        <v>1.2880859375</v>
      </c>
      <c r="AQ44" s="35">
        <v>1.1599999999999999</v>
      </c>
      <c r="AS44" s="36">
        <f t="shared" si="1"/>
        <v>3200.2304196176015</v>
      </c>
      <c r="AT44" s="38">
        <f t="shared" si="2"/>
        <v>1989.8462411087662</v>
      </c>
      <c r="AU44" s="39">
        <f t="shared" si="16"/>
        <v>0.34376507447055926</v>
      </c>
      <c r="AV44" s="38">
        <f t="shared" si="3"/>
        <v>125.39025744000001</v>
      </c>
      <c r="AW44" s="38">
        <f t="shared" si="4"/>
        <v>31.347564360000003</v>
      </c>
      <c r="AX44" s="38">
        <f t="shared" si="5"/>
        <v>271.49052823140784</v>
      </c>
      <c r="AY44" s="38">
        <f t="shared" si="6"/>
        <v>488.68295081653406</v>
      </c>
      <c r="AZ44" s="38">
        <f t="shared" si="7"/>
        <v>1024.3696468744702</v>
      </c>
      <c r="BA44" s="38">
        <f t="shared" si="8"/>
        <v>1629.6789836639298</v>
      </c>
    </row>
    <row r="45" spans="1:53" s="31" customFormat="1" ht="14.4">
      <c r="A45" s="31" t="s">
        <v>1888</v>
      </c>
      <c r="B45" s="31" t="s">
        <v>1888</v>
      </c>
      <c r="C45" s="57">
        <v>0</v>
      </c>
      <c r="D45" s="57" t="s">
        <v>578</v>
      </c>
      <c r="E45" s="58" t="s">
        <v>582</v>
      </c>
      <c r="F45" s="57" t="s">
        <v>488</v>
      </c>
      <c r="G45" s="57" t="s">
        <v>518</v>
      </c>
      <c r="H45" s="57" t="s">
        <v>518</v>
      </c>
      <c r="I45" s="57" t="s">
        <v>518</v>
      </c>
      <c r="J45" s="57" t="s">
        <v>518</v>
      </c>
      <c r="K45" s="57" t="s">
        <v>518</v>
      </c>
      <c r="L45" s="57" t="s">
        <v>518</v>
      </c>
      <c r="M45" s="57" t="s">
        <v>518</v>
      </c>
      <c r="N45" s="57" t="s">
        <v>518</v>
      </c>
      <c r="O45" s="57" t="s">
        <v>518</v>
      </c>
      <c r="P45" s="57" t="s">
        <v>518</v>
      </c>
      <c r="Q45" s="57" t="s">
        <v>518</v>
      </c>
      <c r="R45" s="57" t="s">
        <v>518</v>
      </c>
      <c r="S45" s="57" t="s">
        <v>518</v>
      </c>
      <c r="T45" s="57" t="s">
        <v>518</v>
      </c>
      <c r="U45" s="57" t="s">
        <v>518</v>
      </c>
      <c r="V45" s="57" t="s">
        <v>518</v>
      </c>
      <c r="W45" s="59" t="s">
        <v>518</v>
      </c>
      <c r="X45" s="60">
        <v>5</v>
      </c>
      <c r="Y45" s="57"/>
      <c r="Z45" s="57"/>
      <c r="AA45" s="57">
        <v>84.6</v>
      </c>
      <c r="AB45" s="57">
        <v>1.72</v>
      </c>
      <c r="AC45" s="57">
        <v>7.66</v>
      </c>
      <c r="AD45" s="59">
        <v>1195.4433327577967</v>
      </c>
      <c r="AE45" s="59">
        <v>568.1</v>
      </c>
      <c r="AF45" s="73">
        <f t="shared" si="9"/>
        <v>5.6809999999999999E-2</v>
      </c>
      <c r="AG45" s="54">
        <v>0.43700000000000006</v>
      </c>
      <c r="AH45" s="59">
        <v>416.423</v>
      </c>
      <c r="AI45" s="57">
        <v>7.1286555846798692</v>
      </c>
      <c r="AJ45" s="57">
        <v>34.200000000000003</v>
      </c>
      <c r="AK45" s="57">
        <v>15.437515836812764</v>
      </c>
      <c r="AL45" s="57">
        <v>11.238557646116741</v>
      </c>
      <c r="AM45" s="57">
        <v>4.5039239896042087</v>
      </c>
      <c r="AN45" s="57">
        <v>60</v>
      </c>
      <c r="AO45" s="57">
        <v>600</v>
      </c>
      <c r="AP45" s="54">
        <v>1.2</v>
      </c>
      <c r="AQ45" s="54" t="s">
        <v>518</v>
      </c>
      <c r="AS45" s="36">
        <f t="shared" si="1"/>
        <v>3599.9710702633338</v>
      </c>
      <c r="AT45" s="38">
        <f t="shared" si="2"/>
        <v>2238.3978535894789</v>
      </c>
      <c r="AU45" s="39">
        <f t="shared" si="16"/>
        <v>0.39056915067136294</v>
      </c>
      <c r="AV45" s="38" t="e">
        <f t="shared" si="3"/>
        <v>#VALUE!</v>
      </c>
      <c r="AW45" s="38" t="e">
        <f t="shared" si="4"/>
        <v>#VALUE!</v>
      </c>
      <c r="AX45" s="38">
        <f t="shared" si="5"/>
        <v>280.96394115291849</v>
      </c>
      <c r="AY45" s="38">
        <f t="shared" si="6"/>
        <v>505.73509407525336</v>
      </c>
      <c r="AZ45" s="38">
        <f t="shared" si="7"/>
        <v>990.86327771292588</v>
      </c>
      <c r="BA45" s="38">
        <f t="shared" si="8"/>
        <v>1576.3733963614729</v>
      </c>
    </row>
    <row r="46" spans="1:53" s="31" customFormat="1" ht="14.4">
      <c r="A46" s="31" t="s">
        <v>1889</v>
      </c>
      <c r="B46" s="31" t="s">
        <v>1889</v>
      </c>
      <c r="C46" s="30">
        <v>0</v>
      </c>
      <c r="D46" s="30" t="s">
        <v>519</v>
      </c>
      <c r="E46" s="34" t="s">
        <v>523</v>
      </c>
      <c r="F46" s="30" t="s">
        <v>488</v>
      </c>
      <c r="G46" s="35">
        <v>48.799799999999998</v>
      </c>
      <c r="H46" s="35">
        <v>1.0168200000000001</v>
      </c>
      <c r="I46" s="35">
        <v>14.948</v>
      </c>
      <c r="J46" s="35">
        <v>9.8599219999999992</v>
      </c>
      <c r="K46" s="35">
        <v>0.17521600000000001</v>
      </c>
      <c r="L46" s="35">
        <v>8.6810799999999997</v>
      </c>
      <c r="M46" s="35">
        <v>13.395999999999999</v>
      </c>
      <c r="N46" s="35">
        <v>1.6967999999999999</v>
      </c>
      <c r="O46" s="35">
        <v>9.9314E-2</v>
      </c>
      <c r="P46" s="35">
        <v>9.8420000000000007E-2</v>
      </c>
      <c r="Q46" s="35">
        <v>2.2936000000000002E-2</v>
      </c>
      <c r="R46" s="35">
        <v>1.4758E-2</v>
      </c>
      <c r="S46" s="35">
        <v>0.243836</v>
      </c>
      <c r="T46" s="35">
        <v>0</v>
      </c>
      <c r="U46" s="35">
        <f t="shared" ref="U46:U77" si="19">SUM(G46:T46)</f>
        <v>99.052902000000017</v>
      </c>
      <c r="V46" s="30">
        <f t="shared" ref="V46:V77" si="20">S46*10000*0.4005</f>
        <v>976.5631800000001</v>
      </c>
      <c r="W46" s="36" t="s">
        <v>518</v>
      </c>
      <c r="X46" s="37">
        <v>6</v>
      </c>
      <c r="Y46" s="30"/>
      <c r="Z46" s="30"/>
      <c r="AA46" s="30"/>
      <c r="AB46" s="30">
        <v>1.17</v>
      </c>
      <c r="AC46" s="30">
        <v>7.06</v>
      </c>
      <c r="AD46" s="36">
        <v>834.82825803951982</v>
      </c>
      <c r="AE46" s="36">
        <v>569.64</v>
      </c>
      <c r="AF46" s="73">
        <f t="shared" si="9"/>
        <v>5.6964000000000001E-2</v>
      </c>
      <c r="AG46" s="35">
        <v>0.17860000000000001</v>
      </c>
      <c r="AH46" s="36">
        <v>236.04340000000002</v>
      </c>
      <c r="AI46" s="30">
        <v>4.0670875733281173</v>
      </c>
      <c r="AJ46" s="30">
        <v>19.021134194494564</v>
      </c>
      <c r="AK46" s="30">
        <v>8.1261660974225478</v>
      </c>
      <c r="AL46" s="30">
        <v>6.2108751692453792</v>
      </c>
      <c r="AM46" s="30">
        <v>3.1041504450741515</v>
      </c>
      <c r="AN46" s="30">
        <v>35</v>
      </c>
      <c r="AO46" s="30">
        <v>1500</v>
      </c>
      <c r="AP46" s="35">
        <v>1.30078125</v>
      </c>
      <c r="AQ46" s="35">
        <v>0.89</v>
      </c>
      <c r="AS46" s="36"/>
      <c r="AT46" s="38"/>
      <c r="AU46" s="39"/>
      <c r="AV46" s="38"/>
      <c r="AW46" s="38"/>
      <c r="AX46" s="38"/>
      <c r="AY46" s="38"/>
      <c r="AZ46" s="38"/>
      <c r="BA46" s="38"/>
    </row>
    <row r="47" spans="1:53" s="31" customFormat="1" ht="14.4">
      <c r="A47" s="31" t="s">
        <v>1890</v>
      </c>
      <c r="B47" s="31" t="s">
        <v>1890</v>
      </c>
      <c r="C47" s="30">
        <v>0</v>
      </c>
      <c r="D47" s="30" t="s">
        <v>519</v>
      </c>
      <c r="E47" s="34" t="s">
        <v>522</v>
      </c>
      <c r="F47" s="30" t="s">
        <v>488</v>
      </c>
      <c r="G47" s="35">
        <v>48.978499999999997</v>
      </c>
      <c r="H47" s="35">
        <v>1.0599350000000001</v>
      </c>
      <c r="I47" s="35">
        <v>14.934999999999999</v>
      </c>
      <c r="J47" s="35">
        <v>9.4374350000000007</v>
      </c>
      <c r="K47" s="35">
        <v>0.19997500000000001</v>
      </c>
      <c r="L47" s="35">
        <v>8.4574000000000016</v>
      </c>
      <c r="M47" s="35">
        <v>13.1935</v>
      </c>
      <c r="N47" s="35">
        <v>1.7845</v>
      </c>
      <c r="O47" s="35">
        <v>9.1075000000000003E-2</v>
      </c>
      <c r="P47" s="35">
        <v>9.0444999999999998E-2</v>
      </c>
      <c r="Q47" s="35">
        <v>2.0995E-2</v>
      </c>
      <c r="R47" s="35">
        <v>2.2894999999999999E-2</v>
      </c>
      <c r="S47" s="35">
        <v>0.25953999999999999</v>
      </c>
      <c r="T47" s="35">
        <v>6.365E-3</v>
      </c>
      <c r="U47" s="35">
        <f t="shared" si="19"/>
        <v>98.537559999999999</v>
      </c>
      <c r="V47" s="30">
        <f t="shared" si="20"/>
        <v>1039.4577000000002</v>
      </c>
      <c r="W47" s="36">
        <f t="shared" ref="W47:W78" si="21">T47*10000</f>
        <v>63.65</v>
      </c>
      <c r="X47" s="37">
        <v>5</v>
      </c>
      <c r="Y47" s="30"/>
      <c r="Z47" s="30">
        <v>86.5</v>
      </c>
      <c r="AA47" s="30"/>
      <c r="AB47" s="30">
        <v>1.18</v>
      </c>
      <c r="AC47" s="30">
        <v>7.8</v>
      </c>
      <c r="AD47" s="36">
        <v>869.32750332699311</v>
      </c>
      <c r="AE47" s="36">
        <v>573.80000000000007</v>
      </c>
      <c r="AF47" s="73">
        <f t="shared" si="9"/>
        <v>5.7380000000000007E-2</v>
      </c>
      <c r="AG47" s="35">
        <v>0.18050000000000002</v>
      </c>
      <c r="AH47" s="36">
        <v>255.65450000000001</v>
      </c>
      <c r="AI47" s="30">
        <v>4.2969842172967487</v>
      </c>
      <c r="AJ47" s="30">
        <v>20.51718787561185</v>
      </c>
      <c r="AK47" s="30">
        <v>9.3042579851379088</v>
      </c>
      <c r="AL47" s="30">
        <v>6.8938266618829473</v>
      </c>
      <c r="AM47" s="30">
        <v>3.3364161702422472</v>
      </c>
      <c r="AN47" s="30">
        <v>40</v>
      </c>
      <c r="AO47" s="30">
        <v>1500</v>
      </c>
      <c r="AP47" s="35">
        <v>1.290234375</v>
      </c>
      <c r="AQ47" s="35">
        <v>0.94</v>
      </c>
      <c r="AS47" s="36"/>
      <c r="AT47" s="38"/>
      <c r="AU47" s="39"/>
      <c r="AV47" s="38"/>
      <c r="AW47" s="38"/>
      <c r="AX47" s="38"/>
      <c r="AY47" s="38"/>
      <c r="AZ47" s="38"/>
      <c r="BA47" s="38"/>
    </row>
    <row r="48" spans="1:53" s="31" customFormat="1" ht="14.4">
      <c r="A48" s="31" t="s">
        <v>1891</v>
      </c>
      <c r="B48" s="31" t="s">
        <v>1891</v>
      </c>
      <c r="C48" s="30">
        <v>0</v>
      </c>
      <c r="D48" s="30" t="s">
        <v>519</v>
      </c>
      <c r="E48" s="34" t="s">
        <v>584</v>
      </c>
      <c r="F48" s="30" t="s">
        <v>488</v>
      </c>
      <c r="G48" s="35">
        <v>49.396999999999991</v>
      </c>
      <c r="H48" s="35">
        <v>1.4210160000000001</v>
      </c>
      <c r="I48" s="35">
        <v>14.177800000000001</v>
      </c>
      <c r="J48" s="35">
        <v>11.484138</v>
      </c>
      <c r="K48" s="35">
        <v>0.21457400000000001</v>
      </c>
      <c r="L48" s="35">
        <v>7.4082879999999989</v>
      </c>
      <c r="M48" s="35">
        <v>12.107399999999998</v>
      </c>
      <c r="N48" s="35">
        <v>2.0797079999999997</v>
      </c>
      <c r="O48" s="35">
        <v>0.16365400000000002</v>
      </c>
      <c r="P48" s="35">
        <v>0.12038800000000001</v>
      </c>
      <c r="Q48" s="35">
        <v>4.7375999999999995E-2</v>
      </c>
      <c r="R48" s="35">
        <v>2.2466E-2</v>
      </c>
      <c r="S48" s="35">
        <v>0.33473400000000009</v>
      </c>
      <c r="T48" s="35">
        <v>8.8360000000000001E-3</v>
      </c>
      <c r="U48" s="35">
        <f t="shared" si="19"/>
        <v>98.987377999999978</v>
      </c>
      <c r="V48" s="30">
        <f t="shared" si="20"/>
        <v>1340.6096700000005</v>
      </c>
      <c r="W48" s="36">
        <f t="shared" si="21"/>
        <v>88.36</v>
      </c>
      <c r="X48" s="37">
        <v>6</v>
      </c>
      <c r="Y48" s="30"/>
      <c r="Z48" s="30">
        <v>86.9</v>
      </c>
      <c r="AA48" s="30"/>
      <c r="AB48" s="30">
        <v>1.67</v>
      </c>
      <c r="AC48" s="30">
        <v>8.4499999999999993</v>
      </c>
      <c r="AD48" s="36">
        <v>1529.4129494617312</v>
      </c>
      <c r="AE48" s="36">
        <v>579.04</v>
      </c>
      <c r="AF48" s="73">
        <f t="shared" si="9"/>
        <v>5.7903999999999997E-2</v>
      </c>
      <c r="AG48" s="35">
        <v>0.45119999999999999</v>
      </c>
      <c r="AH48" s="36">
        <v>666.601</v>
      </c>
      <c r="AI48" s="30">
        <v>6.7154236675882872</v>
      </c>
      <c r="AJ48" s="30">
        <v>33.645423298804467</v>
      </c>
      <c r="AK48" s="30">
        <v>14.981147463498578</v>
      </c>
      <c r="AL48" s="30">
        <v>12.976964936953602</v>
      </c>
      <c r="AM48" s="30">
        <v>4.6280061181105534</v>
      </c>
      <c r="AN48" s="30">
        <v>60</v>
      </c>
      <c r="AO48" s="30">
        <v>2500</v>
      </c>
      <c r="AP48" s="35">
        <v>1.330859375</v>
      </c>
      <c r="AQ48" s="35">
        <v>1.1599999999999999</v>
      </c>
      <c r="AS48" s="36"/>
      <c r="AT48" s="38"/>
      <c r="AU48" s="39"/>
      <c r="AV48" s="38"/>
      <c r="AW48" s="38"/>
      <c r="AX48" s="38"/>
      <c r="AY48" s="38"/>
      <c r="AZ48" s="38"/>
      <c r="BA48" s="38"/>
    </row>
    <row r="49" spans="1:53" s="31" customFormat="1" ht="14.4">
      <c r="A49" s="31" t="s">
        <v>1892</v>
      </c>
      <c r="B49" s="31" t="s">
        <v>1892</v>
      </c>
      <c r="C49" s="30">
        <v>0</v>
      </c>
      <c r="D49" s="30" t="s">
        <v>519</v>
      </c>
      <c r="E49" s="34" t="s">
        <v>566</v>
      </c>
      <c r="F49" s="30" t="s">
        <v>488</v>
      </c>
      <c r="G49" s="35">
        <v>48.9285</v>
      </c>
      <c r="H49" s="35">
        <v>1.4038299999999999</v>
      </c>
      <c r="I49" s="35">
        <v>14.285250000000001</v>
      </c>
      <c r="J49" s="35">
        <v>11.9267775</v>
      </c>
      <c r="K49" s="35">
        <v>0.17869250000000006</v>
      </c>
      <c r="L49" s="35">
        <v>7.1465100000000001</v>
      </c>
      <c r="M49" s="35">
        <v>11.907</v>
      </c>
      <c r="N49" s="35">
        <v>2.1287500000000001</v>
      </c>
      <c r="O49" s="35">
        <v>0.21331000000000003</v>
      </c>
      <c r="P49" s="35">
        <v>0.14362750000000002</v>
      </c>
      <c r="Q49" s="35">
        <v>3.8017500000000003E-2</v>
      </c>
      <c r="R49" s="35">
        <v>2.1090000000000001E-2</v>
      </c>
      <c r="S49" s="35">
        <v>0.27851750000000003</v>
      </c>
      <c r="T49" s="35">
        <v>6.6600000000000001E-3</v>
      </c>
      <c r="U49" s="35">
        <f t="shared" si="19"/>
        <v>98.6065325</v>
      </c>
      <c r="V49" s="30">
        <f t="shared" si="20"/>
        <v>1115.4625875000002</v>
      </c>
      <c r="W49" s="36">
        <f t="shared" si="21"/>
        <v>66.599999999999994</v>
      </c>
      <c r="X49" s="37">
        <v>7.5</v>
      </c>
      <c r="Y49" s="30"/>
      <c r="Z49" s="30">
        <v>80.2</v>
      </c>
      <c r="AA49" s="30"/>
      <c r="AB49" s="30">
        <v>1.6</v>
      </c>
      <c r="AC49" s="30">
        <v>4.6100000000000003</v>
      </c>
      <c r="AD49" s="36">
        <v>1578.2396758820621</v>
      </c>
      <c r="AE49" s="36">
        <v>589.22500000000014</v>
      </c>
      <c r="AF49" s="73">
        <f t="shared" si="9"/>
        <v>5.8922500000000017E-2</v>
      </c>
      <c r="AG49" s="35">
        <v>0.43475000000000008</v>
      </c>
      <c r="AH49" s="36">
        <v>496.29950000000002</v>
      </c>
      <c r="AI49" s="30">
        <v>6.7121253110843968</v>
      </c>
      <c r="AJ49" s="30">
        <v>29.56839848511985</v>
      </c>
      <c r="AK49" s="30">
        <v>13.302549805988663</v>
      </c>
      <c r="AL49" s="30">
        <v>10.198472160220609</v>
      </c>
      <c r="AM49" s="30">
        <v>3.8328452619756797</v>
      </c>
      <c r="AN49" s="30">
        <v>23.7</v>
      </c>
      <c r="AO49" s="30">
        <v>375</v>
      </c>
      <c r="AP49" s="35">
        <v>1.3767578125</v>
      </c>
      <c r="AQ49" s="35">
        <v>1.23</v>
      </c>
      <c r="AS49" s="36"/>
      <c r="AT49" s="38"/>
      <c r="AU49" s="39"/>
      <c r="AV49" s="38"/>
      <c r="AW49" s="38"/>
      <c r="AX49" s="38"/>
      <c r="AY49" s="38"/>
      <c r="AZ49" s="38"/>
      <c r="BA49" s="38"/>
    </row>
    <row r="50" spans="1:53" s="31" customFormat="1" ht="14.4">
      <c r="A50" s="31" t="s">
        <v>1893</v>
      </c>
      <c r="B50" s="31" t="s">
        <v>1893</v>
      </c>
      <c r="C50" s="30">
        <v>0</v>
      </c>
      <c r="D50" s="30" t="s">
        <v>519</v>
      </c>
      <c r="E50" s="34" t="s">
        <v>543</v>
      </c>
      <c r="F50" s="30" t="s">
        <v>488</v>
      </c>
      <c r="G50" s="35">
        <v>49.391599999999997</v>
      </c>
      <c r="H50" s="35">
        <v>1.6534599999999999</v>
      </c>
      <c r="I50" s="35">
        <v>13.9716</v>
      </c>
      <c r="J50" s="35">
        <v>11.622976</v>
      </c>
      <c r="K50" s="35">
        <v>0.20349200000000001</v>
      </c>
      <c r="L50" s="35">
        <v>7.2460479999999992</v>
      </c>
      <c r="M50" s="35">
        <v>11.7136</v>
      </c>
      <c r="N50" s="35">
        <v>2.2028000000000003</v>
      </c>
      <c r="O50" s="35">
        <v>0.19322</v>
      </c>
      <c r="P50" s="35">
        <v>0.15468800000000002</v>
      </c>
      <c r="Q50" s="35">
        <v>1.3823999999999999E-2</v>
      </c>
      <c r="R50" s="35">
        <v>0</v>
      </c>
      <c r="S50" s="35">
        <v>0.33936000000000005</v>
      </c>
      <c r="T50" s="35">
        <v>6.0480000000000004E-3</v>
      </c>
      <c r="U50" s="35">
        <f t="shared" si="19"/>
        <v>98.712715999999986</v>
      </c>
      <c r="V50" s="30">
        <f t="shared" si="20"/>
        <v>1359.1368000000002</v>
      </c>
      <c r="W50" s="36">
        <f t="shared" si="21"/>
        <v>60.480000000000004</v>
      </c>
      <c r="X50" s="37">
        <v>4</v>
      </c>
      <c r="Y50" s="30"/>
      <c r="Z50" s="30">
        <v>83.7</v>
      </c>
      <c r="AA50" s="30"/>
      <c r="AB50" s="30">
        <v>1.86</v>
      </c>
      <c r="AC50" s="30">
        <v>7.54</v>
      </c>
      <c r="AD50" s="36">
        <v>1638.7535996179004</v>
      </c>
      <c r="AE50" s="36">
        <v>590.4</v>
      </c>
      <c r="AF50" s="73">
        <f t="shared" si="9"/>
        <v>5.9039999999999995E-2</v>
      </c>
      <c r="AG50" s="35">
        <v>0.54720000000000002</v>
      </c>
      <c r="AH50" s="36">
        <v>646.70399999999995</v>
      </c>
      <c r="AI50" s="30">
        <v>8.3861642149493925</v>
      </c>
      <c r="AJ50" s="30">
        <v>40.669798725041105</v>
      </c>
      <c r="AK50" s="30">
        <v>18.251100539628492</v>
      </c>
      <c r="AL50" s="30">
        <v>14.285634896234068</v>
      </c>
      <c r="AM50" s="30">
        <v>4.7829863118234339</v>
      </c>
      <c r="AN50" s="30">
        <v>37.9</v>
      </c>
      <c r="AO50" s="30">
        <v>1000</v>
      </c>
      <c r="AP50" s="35">
        <v>1.325</v>
      </c>
      <c r="AQ50" s="35">
        <v>1.24</v>
      </c>
      <c r="AS50" s="36"/>
      <c r="AT50" s="38"/>
      <c r="AU50" s="39"/>
      <c r="AV50" s="38"/>
      <c r="AW50" s="38"/>
      <c r="AX50" s="38"/>
      <c r="AY50" s="38"/>
      <c r="AZ50" s="38"/>
      <c r="BA50" s="38"/>
    </row>
    <row r="51" spans="1:53" s="31" customFormat="1" ht="14.4">
      <c r="A51" s="31" t="s">
        <v>1894</v>
      </c>
      <c r="B51" s="31" t="s">
        <v>1894</v>
      </c>
      <c r="C51" s="47">
        <v>0</v>
      </c>
      <c r="D51" s="47" t="s">
        <v>519</v>
      </c>
      <c r="E51" s="48" t="s">
        <v>541</v>
      </c>
      <c r="F51" s="47" t="s">
        <v>488</v>
      </c>
      <c r="G51" s="49">
        <v>49.456999999999994</v>
      </c>
      <c r="H51" s="49">
        <v>1.2508374999999998</v>
      </c>
      <c r="I51" s="49">
        <v>14.54975</v>
      </c>
      <c r="J51" s="49">
        <v>12.416025000000001</v>
      </c>
      <c r="K51" s="49">
        <v>0.21225750000000002</v>
      </c>
      <c r="L51" s="49">
        <v>5.7479599999999991</v>
      </c>
      <c r="M51" s="49">
        <v>13.343499999999999</v>
      </c>
      <c r="N51" s="49">
        <v>1.9769999999999999</v>
      </c>
      <c r="O51" s="49">
        <v>0.12851750000000001</v>
      </c>
      <c r="P51" s="49">
        <v>0.10696750000000001</v>
      </c>
      <c r="Q51" s="49">
        <v>1.0822500000000002E-2</v>
      </c>
      <c r="R51" s="49">
        <v>5.850000000000001E-3</v>
      </c>
      <c r="S51" s="49">
        <v>0.37303500000000001</v>
      </c>
      <c r="T51" s="49">
        <v>5.9475000000000005E-3</v>
      </c>
      <c r="U51" s="49">
        <f t="shared" si="19"/>
        <v>99.585470000000029</v>
      </c>
      <c r="V51" s="47">
        <f t="shared" si="20"/>
        <v>1494.005175</v>
      </c>
      <c r="W51" s="50">
        <f t="shared" si="21"/>
        <v>59.475000000000009</v>
      </c>
      <c r="X51" s="51">
        <v>2.5</v>
      </c>
      <c r="Y51" s="47"/>
      <c r="Z51" s="47">
        <v>86.5</v>
      </c>
      <c r="AA51" s="47"/>
      <c r="AB51" s="47">
        <v>1.37</v>
      </c>
      <c r="AC51" s="47">
        <v>5.39</v>
      </c>
      <c r="AD51" s="50">
        <v>1080.92682241595</v>
      </c>
      <c r="AE51" s="50">
        <v>590.84999999999991</v>
      </c>
      <c r="AF51" s="73">
        <f t="shared" si="9"/>
        <v>5.9084999999999992E-2</v>
      </c>
      <c r="AG51" s="49">
        <v>0.12675</v>
      </c>
      <c r="AH51" s="50">
        <v>122.57699999999998</v>
      </c>
      <c r="AI51" s="47">
        <v>4.1053807777514688</v>
      </c>
      <c r="AJ51" s="47">
        <v>28.272607055438229</v>
      </c>
      <c r="AK51" s="47">
        <v>11.883861335433693</v>
      </c>
      <c r="AL51" s="47">
        <v>10.407965704469262</v>
      </c>
      <c r="AM51" s="47">
        <v>4.7495966020675757</v>
      </c>
      <c r="AN51" s="47">
        <v>59.9</v>
      </c>
      <c r="AO51" s="47">
        <v>980</v>
      </c>
      <c r="AP51" s="49">
        <v>1.2876953124999999</v>
      </c>
      <c r="AQ51" s="49">
        <v>1.22</v>
      </c>
      <c r="AS51" s="36"/>
      <c r="AT51" s="38"/>
      <c r="AU51" s="39"/>
      <c r="AV51" s="38"/>
      <c r="AW51" s="38"/>
      <c r="AX51" s="38"/>
      <c r="AY51" s="38"/>
      <c r="AZ51" s="38"/>
      <c r="BA51" s="38"/>
    </row>
    <row r="52" spans="1:53" s="31" customFormat="1" ht="14.4">
      <c r="A52" s="31" t="s">
        <v>1895</v>
      </c>
      <c r="B52" s="31" t="s">
        <v>1895</v>
      </c>
      <c r="C52" s="30">
        <v>0</v>
      </c>
      <c r="D52" s="30" t="s">
        <v>519</v>
      </c>
      <c r="E52" s="34" t="s">
        <v>609</v>
      </c>
      <c r="F52" s="30" t="s">
        <v>488</v>
      </c>
      <c r="G52" s="35">
        <v>49.437200000000004</v>
      </c>
      <c r="H52" s="35">
        <v>1.1552520000000002</v>
      </c>
      <c r="I52" s="35">
        <v>14.637600000000001</v>
      </c>
      <c r="J52" s="35">
        <v>10.015608</v>
      </c>
      <c r="K52" s="35">
        <v>0.16920000000000004</v>
      </c>
      <c r="L52" s="35">
        <v>7.9860639999999998</v>
      </c>
      <c r="M52" s="35">
        <v>13.091200000000001</v>
      </c>
      <c r="N52" s="35">
        <v>1.9232</v>
      </c>
      <c r="O52" s="35">
        <v>0.139768</v>
      </c>
      <c r="P52" s="35">
        <v>0.124108</v>
      </c>
      <c r="Q52" s="35">
        <v>5.2440000000000007E-2</v>
      </c>
      <c r="R52" s="35">
        <v>3.7351999999999996E-2</v>
      </c>
      <c r="S52" s="35">
        <v>0.26919200000000004</v>
      </c>
      <c r="T52" s="35">
        <v>5.1520000000000003E-3</v>
      </c>
      <c r="U52" s="35">
        <f t="shared" si="19"/>
        <v>99.043336000000011</v>
      </c>
      <c r="V52" s="30">
        <f t="shared" si="20"/>
        <v>1078.1139600000004</v>
      </c>
      <c r="W52" s="36">
        <f t="shared" si="21"/>
        <v>51.52</v>
      </c>
      <c r="X52" s="37">
        <v>8</v>
      </c>
      <c r="Y52" s="30"/>
      <c r="Z52" s="30">
        <v>86.2</v>
      </c>
      <c r="AA52" s="30"/>
      <c r="AB52" s="30">
        <v>1.39</v>
      </c>
      <c r="AC52" s="30">
        <v>5.42</v>
      </c>
      <c r="AD52" s="36">
        <v>1299.2472788425232</v>
      </c>
      <c r="AE52" s="36">
        <v>600.76</v>
      </c>
      <c r="AF52" s="73">
        <f t="shared" si="9"/>
        <v>6.0075999999999997E-2</v>
      </c>
      <c r="AG52" s="35">
        <v>0.39560000000000001</v>
      </c>
      <c r="AH52" s="36">
        <v>553.0856</v>
      </c>
      <c r="AI52" s="30">
        <v>5.5662190713799689</v>
      </c>
      <c r="AJ52" s="30">
        <v>27.475649364435885</v>
      </c>
      <c r="AK52" s="30">
        <v>12.190625249909163</v>
      </c>
      <c r="AL52" s="30">
        <v>9.2045277941060917</v>
      </c>
      <c r="AM52" s="30">
        <v>3.7939414094436126</v>
      </c>
      <c r="AN52" s="30">
        <v>36.700000000000003</v>
      </c>
      <c r="AO52" s="30">
        <v>700</v>
      </c>
      <c r="AP52" s="35">
        <v>1.454296875</v>
      </c>
      <c r="AQ52" s="35">
        <v>1.08</v>
      </c>
      <c r="AS52" s="36"/>
      <c r="AT52" s="38"/>
      <c r="AU52" s="39"/>
      <c r="AV52" s="38"/>
      <c r="AW52" s="38"/>
      <c r="AX52" s="38"/>
      <c r="AY52" s="38"/>
      <c r="AZ52" s="38"/>
      <c r="BA52" s="38"/>
    </row>
    <row r="53" spans="1:53" s="31" customFormat="1" ht="14.4">
      <c r="A53" s="31" t="s">
        <v>1896</v>
      </c>
      <c r="B53" s="31" t="s">
        <v>1896</v>
      </c>
      <c r="C53" s="30">
        <v>0</v>
      </c>
      <c r="D53" s="30" t="s">
        <v>519</v>
      </c>
      <c r="E53" s="34" t="s">
        <v>538</v>
      </c>
      <c r="F53" s="30" t="s">
        <v>488</v>
      </c>
      <c r="G53" s="35">
        <v>49.459949999999999</v>
      </c>
      <c r="H53" s="35">
        <v>0.880583</v>
      </c>
      <c r="I53" s="35">
        <v>15.15035</v>
      </c>
      <c r="J53" s="35">
        <v>10.024432500000001</v>
      </c>
      <c r="K53" s="35">
        <v>0.17293350000000005</v>
      </c>
      <c r="L53" s="35">
        <v>8.2578800000000001</v>
      </c>
      <c r="M53" s="35">
        <v>13.2767</v>
      </c>
      <c r="N53" s="35">
        <v>1.7810320000000002</v>
      </c>
      <c r="O53" s="35">
        <v>0.11552950000000001</v>
      </c>
      <c r="P53" s="35">
        <v>5.0303000000000007E-2</v>
      </c>
      <c r="Q53" s="35">
        <v>5.0209500000000004E-2</v>
      </c>
      <c r="R53" s="35">
        <v>3.5530000000000002E-3</v>
      </c>
      <c r="S53" s="35">
        <v>0.26628800000000002</v>
      </c>
      <c r="T53" s="35">
        <v>4.768500000000001E-3</v>
      </c>
      <c r="U53" s="35">
        <f t="shared" si="19"/>
        <v>99.494512499999985</v>
      </c>
      <c r="V53" s="30">
        <f t="shared" si="20"/>
        <v>1066.4834400000002</v>
      </c>
      <c r="W53" s="36">
        <f t="shared" si="21"/>
        <v>47.685000000000009</v>
      </c>
      <c r="X53" s="37">
        <v>6.5</v>
      </c>
      <c r="Y53" s="30"/>
      <c r="Z53" s="30">
        <v>91.5</v>
      </c>
      <c r="AA53" s="30"/>
      <c r="AB53" s="30">
        <v>0.98</v>
      </c>
      <c r="AC53" s="30">
        <v>8.2899999999999991</v>
      </c>
      <c r="AD53" s="36">
        <v>952.63706565858661</v>
      </c>
      <c r="AE53" s="36">
        <v>620.84000000000015</v>
      </c>
      <c r="AF53" s="73">
        <f t="shared" si="9"/>
        <v>6.2084000000000014E-2</v>
      </c>
      <c r="AG53" s="35">
        <v>0.20570000000000002</v>
      </c>
      <c r="AH53" s="36">
        <v>226.30740000000003</v>
      </c>
      <c r="AI53" s="30">
        <v>3.7652207301369964</v>
      </c>
      <c r="AJ53" s="30">
        <v>19.899344106094791</v>
      </c>
      <c r="AK53" s="30">
        <v>8.6649244580343172</v>
      </c>
      <c r="AL53" s="30">
        <v>6.2439571925340962</v>
      </c>
      <c r="AM53" s="30">
        <v>2.1053341687174698</v>
      </c>
      <c r="AN53" s="30">
        <v>42.2</v>
      </c>
      <c r="AO53" s="30">
        <v>1100</v>
      </c>
      <c r="AP53" s="35">
        <v>1.3990234374999999</v>
      </c>
      <c r="AQ53" s="35">
        <v>1.05</v>
      </c>
      <c r="AS53" s="36"/>
      <c r="AT53" s="38"/>
      <c r="AU53" s="39"/>
      <c r="AV53" s="38"/>
      <c r="AW53" s="38"/>
      <c r="AX53" s="38"/>
      <c r="AY53" s="38"/>
      <c r="AZ53" s="38"/>
      <c r="BA53" s="38"/>
    </row>
    <row r="54" spans="1:53" s="31" customFormat="1" ht="14.4">
      <c r="A54" s="31" t="s">
        <v>1897</v>
      </c>
      <c r="B54" s="31" t="s">
        <v>1897</v>
      </c>
      <c r="C54" s="30">
        <v>0</v>
      </c>
      <c r="D54" s="30" t="s">
        <v>519</v>
      </c>
      <c r="E54" s="34" t="s">
        <v>608</v>
      </c>
      <c r="F54" s="30" t="s">
        <v>488</v>
      </c>
      <c r="G54" s="35">
        <v>49.294399999999996</v>
      </c>
      <c r="H54" s="35">
        <v>1.2120879999999998</v>
      </c>
      <c r="I54" s="35">
        <v>14.513200000000001</v>
      </c>
      <c r="J54" s="35">
        <v>10.006824000000002</v>
      </c>
      <c r="K54" s="35">
        <v>0.162408</v>
      </c>
      <c r="L54" s="35">
        <v>8.0846720000000012</v>
      </c>
      <c r="M54" s="35">
        <v>13.087200000000001</v>
      </c>
      <c r="N54" s="35">
        <v>1.8391999999999999</v>
      </c>
      <c r="O54" s="35">
        <v>0.126856</v>
      </c>
      <c r="P54" s="35">
        <v>9.0252000000000013E-2</v>
      </c>
      <c r="Q54" s="35">
        <v>4.1399999999999999E-2</v>
      </c>
      <c r="R54" s="35">
        <v>1.4168000000000004E-2</v>
      </c>
      <c r="S54" s="35">
        <v>0.28262400000000004</v>
      </c>
      <c r="T54" s="35">
        <v>7.7279999999999996E-3</v>
      </c>
      <c r="U54" s="35">
        <f t="shared" si="19"/>
        <v>98.763019999999997</v>
      </c>
      <c r="V54" s="30">
        <f t="shared" si="20"/>
        <v>1131.9091200000003</v>
      </c>
      <c r="W54" s="36">
        <f t="shared" si="21"/>
        <v>77.28</v>
      </c>
      <c r="X54" s="37">
        <v>8</v>
      </c>
      <c r="Y54" s="30"/>
      <c r="Z54" s="30">
        <v>74.099999999999994</v>
      </c>
      <c r="AA54" s="30"/>
      <c r="AB54" s="30">
        <v>1.42</v>
      </c>
      <c r="AC54" s="30">
        <v>5.65</v>
      </c>
      <c r="AD54" s="36">
        <v>1309.4775723767164</v>
      </c>
      <c r="AE54" s="36">
        <v>629.28000000000009</v>
      </c>
      <c r="AF54" s="73">
        <f t="shared" si="9"/>
        <v>6.2928000000000012E-2</v>
      </c>
      <c r="AG54" s="35">
        <v>0.39560000000000001</v>
      </c>
      <c r="AH54" s="36">
        <v>615.33280000000002</v>
      </c>
      <c r="AI54" s="30">
        <v>5.6589893892363019</v>
      </c>
      <c r="AJ54" s="30">
        <v>27.757933433248581</v>
      </c>
      <c r="AK54" s="30">
        <v>11.858656634934327</v>
      </c>
      <c r="AL54" s="30">
        <v>8.7991231665378571</v>
      </c>
      <c r="AM54" s="30">
        <v>3.8860273659835056</v>
      </c>
      <c r="AN54" s="30">
        <v>36.200000000000003</v>
      </c>
      <c r="AO54" s="30">
        <v>700</v>
      </c>
      <c r="AP54" s="35">
        <v>1.389453125</v>
      </c>
      <c r="AQ54" s="35">
        <v>1.06</v>
      </c>
      <c r="AS54" s="36"/>
      <c r="AT54" s="38"/>
      <c r="AU54" s="39"/>
      <c r="AV54" s="38"/>
      <c r="AW54" s="38"/>
      <c r="AX54" s="38"/>
      <c r="AY54" s="38"/>
      <c r="AZ54" s="38"/>
      <c r="BA54" s="38"/>
    </row>
    <row r="55" spans="1:53" s="31" customFormat="1" ht="14.4">
      <c r="A55" s="31" t="s">
        <v>1898</v>
      </c>
      <c r="B55" s="31" t="s">
        <v>1898</v>
      </c>
      <c r="C55" s="30" t="s">
        <v>558</v>
      </c>
      <c r="D55" s="30" t="s">
        <v>519</v>
      </c>
      <c r="E55" s="34" t="s">
        <v>559</v>
      </c>
      <c r="F55" s="30" t="s">
        <v>488</v>
      </c>
      <c r="G55" s="35">
        <v>49.315199999999997</v>
      </c>
      <c r="H55" s="35">
        <v>1.290648</v>
      </c>
      <c r="I55" s="35">
        <v>14.550799999999999</v>
      </c>
      <c r="J55" s="35">
        <v>10.654292</v>
      </c>
      <c r="K55" s="35">
        <v>0.18818800000000002</v>
      </c>
      <c r="L55" s="35">
        <v>7.406877999999999</v>
      </c>
      <c r="M55" s="35">
        <v>12.106999999999998</v>
      </c>
      <c r="N55" s="35">
        <v>2.1395999999999997</v>
      </c>
      <c r="O55" s="35">
        <v>0.178976</v>
      </c>
      <c r="P55" s="35">
        <v>0.14300000000000002</v>
      </c>
      <c r="Q55" s="35">
        <v>6.3167999999999988E-2</v>
      </c>
      <c r="R55" s="35">
        <v>0</v>
      </c>
      <c r="S55" s="35">
        <v>0.29093000000000002</v>
      </c>
      <c r="T55" s="35">
        <v>1.0339999999999998E-2</v>
      </c>
      <c r="U55" s="35">
        <f t="shared" si="19"/>
        <v>98.339020000000005</v>
      </c>
      <c r="V55" s="30">
        <f t="shared" si="20"/>
        <v>1165.1746500000002</v>
      </c>
      <c r="W55" s="36">
        <f t="shared" si="21"/>
        <v>103.39999999999999</v>
      </c>
      <c r="X55" s="37">
        <v>6</v>
      </c>
      <c r="Y55" s="30"/>
      <c r="Z55" s="30">
        <v>87.6</v>
      </c>
      <c r="AA55" s="30"/>
      <c r="AB55" s="30">
        <v>1.0900000000000001</v>
      </c>
      <c r="AC55" s="30">
        <v>5.75</v>
      </c>
      <c r="AD55" s="36">
        <v>1139.9527745987996</v>
      </c>
      <c r="AE55" s="36">
        <v>646.72</v>
      </c>
      <c r="AF55" s="73">
        <f t="shared" si="9"/>
        <v>6.4672000000000007E-2</v>
      </c>
      <c r="AG55" s="35">
        <v>0.50760000000000005</v>
      </c>
      <c r="AH55" s="36">
        <v>413.34620000000001</v>
      </c>
      <c r="AI55" s="30">
        <v>4.4454213010795707</v>
      </c>
      <c r="AJ55" s="30">
        <v>23.322395695762182</v>
      </c>
      <c r="AK55" s="30">
        <v>9.8869923549173517</v>
      </c>
      <c r="AL55" s="30">
        <v>6.1544126677067847</v>
      </c>
      <c r="AM55" s="30">
        <v>2.8031419170669611</v>
      </c>
      <c r="AN55" s="30">
        <v>31.65</v>
      </c>
      <c r="AO55" s="30">
        <v>850</v>
      </c>
      <c r="AP55" s="35">
        <v>1.4744140625</v>
      </c>
      <c r="AQ55" s="35">
        <v>1.3</v>
      </c>
      <c r="AS55" s="36"/>
      <c r="AT55" s="38"/>
      <c r="AU55" s="39"/>
      <c r="AV55" s="38"/>
      <c r="AW55" s="38"/>
      <c r="AX55" s="38"/>
      <c r="AY55" s="38"/>
      <c r="AZ55" s="38"/>
      <c r="BA55" s="38"/>
    </row>
    <row r="56" spans="1:53" s="31" customFormat="1" ht="14.4">
      <c r="A56" s="31" t="s">
        <v>1899</v>
      </c>
      <c r="B56" s="31" t="s">
        <v>1899</v>
      </c>
      <c r="C56" s="30" t="s">
        <v>558</v>
      </c>
      <c r="D56" s="30" t="s">
        <v>519</v>
      </c>
      <c r="E56" s="34" t="s">
        <v>572</v>
      </c>
      <c r="F56" s="30" t="s">
        <v>488</v>
      </c>
      <c r="G56" s="35">
        <v>48.77055</v>
      </c>
      <c r="H56" s="35">
        <v>1.4234070000000001</v>
      </c>
      <c r="I56" s="35">
        <v>14.27915</v>
      </c>
      <c r="J56" s="35">
        <v>10.3886105</v>
      </c>
      <c r="K56" s="35">
        <v>0.17193050000000001</v>
      </c>
      <c r="L56" s="35">
        <v>8.0815694999999987</v>
      </c>
      <c r="M56" s="35">
        <v>11.883349999999998</v>
      </c>
      <c r="N56" s="35">
        <v>2.0190999999999999</v>
      </c>
      <c r="O56" s="35">
        <v>0.18049100000000001</v>
      </c>
      <c r="P56" s="35">
        <v>0.13902</v>
      </c>
      <c r="Q56" s="35">
        <v>3.6098999999999999E-2</v>
      </c>
      <c r="R56" s="35">
        <v>0</v>
      </c>
      <c r="S56" s="35">
        <v>0.32120550000000003</v>
      </c>
      <c r="T56" s="35">
        <v>4.6305000000000001E-3</v>
      </c>
      <c r="U56" s="35">
        <f t="shared" si="19"/>
        <v>97.699113499999996</v>
      </c>
      <c r="V56" s="30">
        <f t="shared" si="20"/>
        <v>1286.4280275000001</v>
      </c>
      <c r="W56" s="36">
        <f t="shared" si="21"/>
        <v>46.305</v>
      </c>
      <c r="X56" s="37">
        <v>5.5</v>
      </c>
      <c r="Y56" s="30"/>
      <c r="Z56" s="30">
        <v>85.5</v>
      </c>
      <c r="AA56" s="30"/>
      <c r="AB56" s="30">
        <v>1.62</v>
      </c>
      <c r="AC56" s="30">
        <v>8.67</v>
      </c>
      <c r="AD56" s="36">
        <v>1137.6104654240603</v>
      </c>
      <c r="AE56" s="36">
        <v>651.1049999999999</v>
      </c>
      <c r="AF56" s="73">
        <f t="shared" si="9"/>
        <v>6.5110499999999988E-2</v>
      </c>
      <c r="AG56" s="35">
        <v>0.53864999999999996</v>
      </c>
      <c r="AH56" s="36">
        <v>460.89539999999994</v>
      </c>
      <c r="AI56" s="30">
        <v>6.367419019833604</v>
      </c>
      <c r="AJ56" s="30">
        <v>33.775974158382695</v>
      </c>
      <c r="AK56" s="30">
        <v>14.481256132561937</v>
      </c>
      <c r="AL56" s="30">
        <v>11.19067604714702</v>
      </c>
      <c r="AM56" s="30">
        <v>5.2102501060501369</v>
      </c>
      <c r="AN56" s="30">
        <v>39.5</v>
      </c>
      <c r="AO56" s="30">
        <v>650</v>
      </c>
      <c r="AP56" s="35">
        <v>1.4970703125</v>
      </c>
      <c r="AQ56" s="35">
        <v>1.21</v>
      </c>
      <c r="AS56" s="36">
        <f t="shared" si="1"/>
        <v>3215.5466050159698</v>
      </c>
      <c r="AT56" s="38">
        <f t="shared" si="2"/>
        <v>1999.3695722277516</v>
      </c>
      <c r="AU56" s="39">
        <f t="shared" ref="AU56:AU66" si="22">AK56*253/10000</f>
        <v>0.366375780153817</v>
      </c>
      <c r="AV56" s="38">
        <f>O56*0.8301*10000*0.08</f>
        <v>119.86046328</v>
      </c>
      <c r="AW56" s="38">
        <f>O56*0.8301*10000*0.02</f>
        <v>29.965115820000001</v>
      </c>
      <c r="AX56" s="38">
        <f t="shared" si="5"/>
        <v>279.76690117867548</v>
      </c>
      <c r="AY56" s="38">
        <f t="shared" si="6"/>
        <v>503.58042212161592</v>
      </c>
      <c r="AZ56" s="38">
        <f t="shared" si="7"/>
        <v>1146.2550233310301</v>
      </c>
      <c r="BA56" s="38">
        <f t="shared" si="8"/>
        <v>1823.587537117548</v>
      </c>
    </row>
    <row r="57" spans="1:53" s="31" customFormat="1" ht="14.4">
      <c r="A57" s="31" t="s">
        <v>1900</v>
      </c>
      <c r="B57" s="31" t="s">
        <v>1900</v>
      </c>
      <c r="C57" s="30">
        <v>0</v>
      </c>
      <c r="D57" s="30" t="s">
        <v>519</v>
      </c>
      <c r="E57" s="34" t="s">
        <v>545</v>
      </c>
      <c r="F57" s="30" t="s">
        <v>488</v>
      </c>
      <c r="G57" s="35">
        <v>49.553800000000003</v>
      </c>
      <c r="H57" s="35">
        <v>1.5728040000000001</v>
      </c>
      <c r="I57" s="35">
        <v>14.161199999999999</v>
      </c>
      <c r="J57" s="35">
        <v>11.708339</v>
      </c>
      <c r="K57" s="35">
        <v>0.21950000000000003</v>
      </c>
      <c r="L57" s="35">
        <v>7.4081859999999997</v>
      </c>
      <c r="M57" s="35">
        <v>11.887600000000001</v>
      </c>
      <c r="N57" s="35">
        <v>2.1642000000000001</v>
      </c>
      <c r="O57" s="35">
        <v>0.193661</v>
      </c>
      <c r="P57" s="35">
        <v>0.13424799999999998</v>
      </c>
      <c r="Q57" s="35">
        <v>0</v>
      </c>
      <c r="R57" s="35">
        <v>1.3968000000000001E-2</v>
      </c>
      <c r="S57" s="35">
        <v>0.35948200000000002</v>
      </c>
      <c r="T57" s="35">
        <v>7.0809999999999996E-3</v>
      </c>
      <c r="U57" s="35">
        <f t="shared" si="19"/>
        <v>99.384068999999997</v>
      </c>
      <c r="V57" s="30">
        <f t="shared" si="20"/>
        <v>1439.7254100000002</v>
      </c>
      <c r="W57" s="36">
        <f t="shared" si="21"/>
        <v>70.81</v>
      </c>
      <c r="X57" s="37">
        <v>3</v>
      </c>
      <c r="Y57" s="30"/>
      <c r="Z57" s="30">
        <v>79.099999999999994</v>
      </c>
      <c r="AA57" s="30"/>
      <c r="AB57" s="30">
        <v>1.48</v>
      </c>
      <c r="AC57" s="30">
        <v>7.69</v>
      </c>
      <c r="AD57" s="36">
        <v>1200.7552258047094</v>
      </c>
      <c r="AE57" s="36">
        <v>669.3</v>
      </c>
      <c r="AF57" s="73">
        <f t="shared" si="9"/>
        <v>6.692999999999999E-2</v>
      </c>
      <c r="AG57" s="35">
        <v>0.27160000000000001</v>
      </c>
      <c r="AH57" s="36">
        <v>588.15949999999998</v>
      </c>
      <c r="AI57" s="30">
        <v>6.1296419983058215</v>
      </c>
      <c r="AJ57" s="30">
        <v>32.665539310987739</v>
      </c>
      <c r="AK57" s="30">
        <v>14.018665504505359</v>
      </c>
      <c r="AL57" s="30">
        <v>8.8997509980332907</v>
      </c>
      <c r="AM57" s="30">
        <v>3.7745874549398573</v>
      </c>
      <c r="AN57" s="30">
        <v>26.7</v>
      </c>
      <c r="AO57" s="30">
        <v>1000</v>
      </c>
      <c r="AP57" s="35">
        <v>1.4798828125000001</v>
      </c>
      <c r="AQ57" s="35">
        <v>1.38</v>
      </c>
      <c r="AS57" s="36">
        <f t="shared" si="1"/>
        <v>3095.4692091444399</v>
      </c>
      <c r="AT57" s="38">
        <f t="shared" si="2"/>
        <v>1924.7075874680279</v>
      </c>
      <c r="AU57" s="39">
        <f t="shared" si="22"/>
        <v>0.35467223726398556</v>
      </c>
      <c r="AV57" s="38">
        <f>O57*0.8301*10000*0.08</f>
        <v>128.60639688000001</v>
      </c>
      <c r="AW57" s="38">
        <f>O57*0.8301*10000*0.02</f>
        <v>32.151599220000001</v>
      </c>
      <c r="AX57" s="38">
        <f t="shared" si="5"/>
        <v>222.49377495083226</v>
      </c>
      <c r="AY57" s="38">
        <f t="shared" si="6"/>
        <v>400.48879491149808</v>
      </c>
      <c r="AZ57" s="38">
        <f t="shared" si="7"/>
        <v>830.40924008676859</v>
      </c>
      <c r="BA57" s="38">
        <f t="shared" si="8"/>
        <v>1321.10560922895</v>
      </c>
    </row>
    <row r="58" spans="1:53" s="31" customFormat="1" ht="14.4">
      <c r="A58" s="31" t="s">
        <v>1901</v>
      </c>
      <c r="B58" s="31" t="s">
        <v>1901</v>
      </c>
      <c r="C58" s="30">
        <v>0</v>
      </c>
      <c r="D58" s="30" t="s">
        <v>519</v>
      </c>
      <c r="E58" s="34" t="s">
        <v>546</v>
      </c>
      <c r="F58" s="30" t="s">
        <v>488</v>
      </c>
      <c r="G58" s="35">
        <v>49.512199999999993</v>
      </c>
      <c r="H58" s="35">
        <v>1.7147474999999999</v>
      </c>
      <c r="I58" s="35">
        <v>13.911199999999999</v>
      </c>
      <c r="J58" s="35">
        <v>11.780566</v>
      </c>
      <c r="K58" s="35">
        <v>0.20100150000000003</v>
      </c>
      <c r="L58" s="35">
        <v>7.3805180000000004</v>
      </c>
      <c r="M58" s="35">
        <v>11.793200000000001</v>
      </c>
      <c r="N58" s="35">
        <v>2.2431000000000001</v>
      </c>
      <c r="O58" s="35">
        <v>0.19040900000000002</v>
      </c>
      <c r="P58" s="35">
        <v>0.13156449999999997</v>
      </c>
      <c r="Q58" s="35">
        <v>1.5858500000000001E-2</v>
      </c>
      <c r="R58" s="35">
        <v>6.0085E-3</v>
      </c>
      <c r="S58" s="35">
        <v>0.37085250000000003</v>
      </c>
      <c r="T58" s="35">
        <v>5.1219999999999998E-3</v>
      </c>
      <c r="U58" s="35">
        <f t="shared" si="19"/>
        <v>99.256347999999974</v>
      </c>
      <c r="V58" s="30">
        <f t="shared" si="20"/>
        <v>1485.2642625000001</v>
      </c>
      <c r="W58" s="36">
        <f t="shared" si="21"/>
        <v>51.22</v>
      </c>
      <c r="X58" s="37">
        <v>1.5</v>
      </c>
      <c r="Y58" s="30"/>
      <c r="Z58" s="30"/>
      <c r="AA58" s="30"/>
      <c r="AB58" s="30">
        <v>1.78</v>
      </c>
      <c r="AC58" s="30">
        <v>7.6</v>
      </c>
      <c r="AD58" s="36">
        <v>1514.9486078040643</v>
      </c>
      <c r="AE58" s="36">
        <v>675.71</v>
      </c>
      <c r="AF58" s="73">
        <f t="shared" si="9"/>
        <v>6.7571000000000006E-2</v>
      </c>
      <c r="AG58" s="35">
        <v>0.57130000000000003</v>
      </c>
      <c r="AH58" s="36">
        <v>672.09505000000013</v>
      </c>
      <c r="AI58" s="30">
        <v>7.9905675328457058</v>
      </c>
      <c r="AJ58" s="30">
        <v>37.088538158858029</v>
      </c>
      <c r="AK58" s="30">
        <v>16.870286716129883</v>
      </c>
      <c r="AL58" s="30">
        <v>12.798611992877051</v>
      </c>
      <c r="AM58" s="30">
        <v>5.0440537485560224</v>
      </c>
      <c r="AN58" s="30">
        <v>48.1</v>
      </c>
      <c r="AO58" s="30">
        <v>1000</v>
      </c>
      <c r="AP58" s="35">
        <v>1.4515625000000001</v>
      </c>
      <c r="AQ58" s="35">
        <v>1.46</v>
      </c>
      <c r="AS58" s="36">
        <f t="shared" si="1"/>
        <v>4035.2366040870816</v>
      </c>
      <c r="AT58" s="38">
        <f t="shared" si="2"/>
        <v>2509.0382053135518</v>
      </c>
      <c r="AU58" s="39">
        <f t="shared" si="22"/>
        <v>0.42681825391808609</v>
      </c>
      <c r="AV58" s="38"/>
      <c r="AW58" s="38"/>
      <c r="AX58" s="38">
        <f t="shared" si="5"/>
        <v>319.96529982192629</v>
      </c>
      <c r="AY58" s="38">
        <f t="shared" si="6"/>
        <v>575.93753967946725</v>
      </c>
      <c r="AZ58" s="38">
        <f t="shared" si="7"/>
        <v>1109.691824682325</v>
      </c>
      <c r="BA58" s="38">
        <f t="shared" si="8"/>
        <v>1765.4188119946079</v>
      </c>
    </row>
    <row r="59" spans="1:53" s="31" customFormat="1" ht="14.4">
      <c r="A59" s="31" t="s">
        <v>1902</v>
      </c>
      <c r="B59" s="31" t="s">
        <v>1902</v>
      </c>
      <c r="C59" s="30">
        <v>0</v>
      </c>
      <c r="D59" s="30" t="s">
        <v>519</v>
      </c>
      <c r="E59" s="34" t="s">
        <v>551</v>
      </c>
      <c r="F59" s="30" t="s">
        <v>488</v>
      </c>
      <c r="G59" s="35">
        <v>48.84375</v>
      </c>
      <c r="H59" s="35">
        <v>1.119675</v>
      </c>
      <c r="I59" s="35">
        <v>14.80475</v>
      </c>
      <c r="J59" s="35">
        <v>10.684917500000001</v>
      </c>
      <c r="K59" s="35">
        <v>0.20550750000000007</v>
      </c>
      <c r="L59" s="35">
        <v>8.079717500000001</v>
      </c>
      <c r="M59" s="35">
        <v>12.6425</v>
      </c>
      <c r="N59" s="35">
        <v>2.1030000000000002</v>
      </c>
      <c r="O59" s="35">
        <v>0.22092750000000005</v>
      </c>
      <c r="P59" s="35">
        <v>9.5274999999999999E-2</v>
      </c>
      <c r="Q59" s="35">
        <v>2.0350000000000004E-2</v>
      </c>
      <c r="R59" s="35">
        <v>8.6950000000000031E-3</v>
      </c>
      <c r="S59" s="35">
        <v>0.29618500000000003</v>
      </c>
      <c r="T59" s="35">
        <v>8.0474999999999991E-3</v>
      </c>
      <c r="U59" s="35">
        <f t="shared" si="19"/>
        <v>99.133297499999983</v>
      </c>
      <c r="V59" s="30">
        <f t="shared" si="20"/>
        <v>1186.2209250000003</v>
      </c>
      <c r="W59" s="36">
        <f t="shared" si="21"/>
        <v>80.474999999999994</v>
      </c>
      <c r="X59" s="37">
        <v>7.5</v>
      </c>
      <c r="Y59" s="30"/>
      <c r="Z59" s="30">
        <v>87</v>
      </c>
      <c r="AA59" s="30"/>
      <c r="AB59" s="30">
        <v>1.33</v>
      </c>
      <c r="AC59" s="30">
        <v>8.02</v>
      </c>
      <c r="AD59" s="36">
        <v>1893.1400730237169</v>
      </c>
      <c r="AE59" s="36">
        <v>680.8</v>
      </c>
      <c r="AF59" s="73">
        <f t="shared" si="9"/>
        <v>6.8080000000000002E-2</v>
      </c>
      <c r="AG59" s="35">
        <v>0.37000000000000005</v>
      </c>
      <c r="AH59" s="36">
        <v>358.59475000000009</v>
      </c>
      <c r="AI59" s="30">
        <v>5.5002137965830471</v>
      </c>
      <c r="AJ59" s="30">
        <v>33.913913917437782</v>
      </c>
      <c r="AK59" s="30">
        <v>11.754448190936325</v>
      </c>
      <c r="AL59" s="30">
        <v>8.9387153811197884</v>
      </c>
      <c r="AM59" s="30">
        <v>3.4625220482582231</v>
      </c>
      <c r="AN59" s="30">
        <v>37.9</v>
      </c>
      <c r="AO59" s="30">
        <v>450</v>
      </c>
      <c r="AP59" s="35">
        <v>1.56953125</v>
      </c>
      <c r="AQ59" s="35">
        <v>1.19</v>
      </c>
      <c r="AS59" s="36">
        <f t="shared" si="1"/>
        <v>2777.6079672744386</v>
      </c>
      <c r="AT59" s="38">
        <f t="shared" si="2"/>
        <v>1727.0671321270768</v>
      </c>
      <c r="AU59" s="39">
        <f t="shared" si="22"/>
        <v>0.297387539230689</v>
      </c>
      <c r="AV59" s="38">
        <f t="shared" ref="AV59:AV66" si="23">O59*0.8301*10000*0.08</f>
        <v>146.71353420000003</v>
      </c>
      <c r="AW59" s="38">
        <f t="shared" ref="AW59:AW66" si="24">O59*0.8301*10000*0.02</f>
        <v>36.678383550000007</v>
      </c>
      <c r="AX59" s="38">
        <f t="shared" si="5"/>
        <v>223.4678845279947</v>
      </c>
      <c r="AY59" s="38">
        <f t="shared" si="6"/>
        <v>402.24219215039045</v>
      </c>
      <c r="AZ59" s="38">
        <f t="shared" si="7"/>
        <v>761.75485061680911</v>
      </c>
      <c r="BA59" s="38">
        <f t="shared" si="8"/>
        <v>1211.8827168903781</v>
      </c>
    </row>
    <row r="60" spans="1:53" s="31" customFormat="1" ht="14.4">
      <c r="A60" s="31" t="s">
        <v>1903</v>
      </c>
      <c r="B60" s="31" t="s">
        <v>1903</v>
      </c>
      <c r="C60" s="30">
        <v>0</v>
      </c>
      <c r="D60" s="30" t="s">
        <v>519</v>
      </c>
      <c r="E60" s="34" t="s">
        <v>602</v>
      </c>
      <c r="F60" s="30" t="s">
        <v>488</v>
      </c>
      <c r="G60" s="35">
        <v>49.452000000000005</v>
      </c>
      <c r="H60" s="35">
        <v>1.2548800000000002</v>
      </c>
      <c r="I60" s="35">
        <v>14.4748</v>
      </c>
      <c r="J60" s="35">
        <v>9.7907440000000001</v>
      </c>
      <c r="K60" s="35">
        <v>0.15594000000000002</v>
      </c>
      <c r="L60" s="35">
        <v>8.287840000000001</v>
      </c>
      <c r="M60" s="35">
        <v>13.118</v>
      </c>
      <c r="N60" s="35">
        <v>2.0019039999999997</v>
      </c>
      <c r="O60" s="35">
        <v>0.14434000000000002</v>
      </c>
      <c r="P60" s="35">
        <v>0.12309600000000001</v>
      </c>
      <c r="Q60" s="35">
        <v>4.1860000000000001E-2</v>
      </c>
      <c r="R60" s="35">
        <v>2.4472000000000001E-2</v>
      </c>
      <c r="S60" s="35">
        <v>0.27535600000000005</v>
      </c>
      <c r="T60" s="35">
        <v>8.2799999999999992E-3</v>
      </c>
      <c r="U60" s="35">
        <f t="shared" si="19"/>
        <v>99.153512000000006</v>
      </c>
      <c r="V60" s="30">
        <f t="shared" si="20"/>
        <v>1102.8007800000003</v>
      </c>
      <c r="W60" s="36">
        <f t="shared" si="21"/>
        <v>82.8</v>
      </c>
      <c r="X60" s="37">
        <v>8</v>
      </c>
      <c r="Y60" s="30"/>
      <c r="Z60" s="30">
        <v>88.9</v>
      </c>
      <c r="AA60" s="30"/>
      <c r="AB60" s="30">
        <v>1.23</v>
      </c>
      <c r="AC60" s="30">
        <v>9.0299999999999994</v>
      </c>
      <c r="AD60" s="36">
        <v>1068.6006609807152</v>
      </c>
      <c r="AE60" s="36">
        <v>682.64</v>
      </c>
      <c r="AF60" s="73">
        <f t="shared" si="9"/>
        <v>6.8264000000000005E-2</v>
      </c>
      <c r="AG60" s="35">
        <v>0.42320000000000002</v>
      </c>
      <c r="AH60" s="36">
        <v>471.29759999999999</v>
      </c>
      <c r="AI60" s="30">
        <v>3.989123667822311</v>
      </c>
      <c r="AJ60" s="30">
        <v>24.652808676308908</v>
      </c>
      <c r="AK60" s="30">
        <v>10.300248414635805</v>
      </c>
      <c r="AL60" s="30">
        <v>7.5091993515480135</v>
      </c>
      <c r="AM60" s="30">
        <v>4.0425734921013241</v>
      </c>
      <c r="AN60" s="30">
        <v>30</v>
      </c>
      <c r="AO60" s="30">
        <v>600</v>
      </c>
      <c r="AP60" s="35">
        <v>1.89</v>
      </c>
      <c r="AQ60" s="35">
        <v>1.04</v>
      </c>
      <c r="AS60" s="36">
        <f t="shared" si="1"/>
        <v>2014.5074522502671</v>
      </c>
      <c r="AT60" s="38">
        <f t="shared" si="2"/>
        <v>1252.5848316962056</v>
      </c>
      <c r="AU60" s="39">
        <f t="shared" si="22"/>
        <v>0.26059628489028586</v>
      </c>
      <c r="AV60" s="38">
        <f t="shared" si="23"/>
        <v>95.853307200000017</v>
      </c>
      <c r="AW60" s="38">
        <f t="shared" si="24"/>
        <v>23.963326800000004</v>
      </c>
      <c r="AX60" s="38">
        <f t="shared" si="5"/>
        <v>187.72998378870034</v>
      </c>
      <c r="AY60" s="38">
        <f t="shared" si="6"/>
        <v>337.91397081966062</v>
      </c>
      <c r="AZ60" s="38">
        <f t="shared" si="7"/>
        <v>889.36616826229135</v>
      </c>
      <c r="BA60" s="38">
        <f t="shared" si="8"/>
        <v>1414.9007222354635</v>
      </c>
    </row>
    <row r="61" spans="1:53" s="31" customFormat="1" ht="14.4">
      <c r="A61" s="31" t="s">
        <v>1904</v>
      </c>
      <c r="B61" s="31" t="s">
        <v>1904</v>
      </c>
      <c r="C61" s="30">
        <v>0</v>
      </c>
      <c r="D61" s="30" t="s">
        <v>519</v>
      </c>
      <c r="E61" s="34" t="s">
        <v>540</v>
      </c>
      <c r="F61" s="30" t="s">
        <v>488</v>
      </c>
      <c r="G61" s="35">
        <v>49.371349999999993</v>
      </c>
      <c r="H61" s="35">
        <v>1.1002544999999999</v>
      </c>
      <c r="I61" s="35">
        <v>14.802849999999999</v>
      </c>
      <c r="J61" s="35">
        <v>10.14415</v>
      </c>
      <c r="K61" s="35">
        <v>0.18546100000000001</v>
      </c>
      <c r="L61" s="35">
        <v>8.2485529999999994</v>
      </c>
      <c r="M61" s="35">
        <v>12.5403</v>
      </c>
      <c r="N61" s="35">
        <v>2.1016239999999997</v>
      </c>
      <c r="O61" s="35">
        <v>0.18316850000000001</v>
      </c>
      <c r="P61" s="35">
        <v>7.6304499999999997E-2</v>
      </c>
      <c r="Q61" s="35">
        <v>1.4897999999999998E-2</v>
      </c>
      <c r="R61" s="35">
        <v>1.8144999999999999E-3</v>
      </c>
      <c r="S61" s="35">
        <v>0.28105650000000004</v>
      </c>
      <c r="T61" s="35">
        <v>6.1120000000000002E-3</v>
      </c>
      <c r="U61" s="35">
        <f t="shared" si="19"/>
        <v>99.057896499999998</v>
      </c>
      <c r="V61" s="30">
        <f t="shared" si="20"/>
        <v>1125.6312825000002</v>
      </c>
      <c r="W61" s="36">
        <f t="shared" si="21"/>
        <v>61.120000000000005</v>
      </c>
      <c r="X61" s="37">
        <v>4.5</v>
      </c>
      <c r="Y61" s="30"/>
      <c r="Z61" s="30">
        <v>88.6</v>
      </c>
      <c r="AA61" s="30"/>
      <c r="AB61" s="30">
        <v>1.18</v>
      </c>
      <c r="AC61" s="30">
        <v>8.43</v>
      </c>
      <c r="AD61" s="36">
        <v>1406.5138401618822</v>
      </c>
      <c r="AE61" s="36">
        <v>694.28499999999997</v>
      </c>
      <c r="AF61" s="73">
        <f t="shared" si="9"/>
        <v>6.942849999999999E-2</v>
      </c>
      <c r="AG61" s="35">
        <v>0.33425000000000005</v>
      </c>
      <c r="AH61" s="36">
        <v>282.44125000000003</v>
      </c>
      <c r="AI61" s="30">
        <v>4.6051552074877042</v>
      </c>
      <c r="AJ61" s="30">
        <v>26.687724352834021</v>
      </c>
      <c r="AK61" s="30">
        <v>11.598987455052102</v>
      </c>
      <c r="AL61" s="30">
        <v>7.5316048897228223</v>
      </c>
      <c r="AM61" s="30">
        <v>3.191345327331844</v>
      </c>
      <c r="AN61" s="30">
        <v>144.30000000000001</v>
      </c>
      <c r="AO61" s="30">
        <v>950</v>
      </c>
      <c r="AP61" s="35">
        <v>1.5343749999999998</v>
      </c>
      <c r="AQ61" s="35">
        <v>1.22</v>
      </c>
      <c r="AS61" s="36">
        <f t="shared" si="1"/>
        <v>2325.6033797812906</v>
      </c>
      <c r="AT61" s="38">
        <f t="shared" si="2"/>
        <v>1446.018735151139</v>
      </c>
      <c r="AU61" s="39">
        <f t="shared" si="22"/>
        <v>0.2934543826128182</v>
      </c>
      <c r="AV61" s="38">
        <f t="shared" si="23"/>
        <v>121.63853748</v>
      </c>
      <c r="AW61" s="38">
        <f t="shared" si="24"/>
        <v>30.409634369999999</v>
      </c>
      <c r="AX61" s="38">
        <f t="shared" si="5"/>
        <v>188.29012224307056</v>
      </c>
      <c r="AY61" s="38">
        <f t="shared" si="6"/>
        <v>338.92222003752698</v>
      </c>
      <c r="AZ61" s="38">
        <f t="shared" si="7"/>
        <v>702.09597201300562</v>
      </c>
      <c r="BA61" s="38">
        <f t="shared" si="8"/>
        <v>1116.9708645661453</v>
      </c>
    </row>
    <row r="62" spans="1:53" s="31" customFormat="1" ht="14.4">
      <c r="A62" s="31" t="s">
        <v>1905</v>
      </c>
      <c r="B62" s="31" t="s">
        <v>1905</v>
      </c>
      <c r="C62" s="30">
        <v>0</v>
      </c>
      <c r="D62" s="30" t="s">
        <v>519</v>
      </c>
      <c r="E62" s="34" t="s">
        <v>595</v>
      </c>
      <c r="F62" s="30" t="s">
        <v>488</v>
      </c>
      <c r="G62" s="35">
        <v>49.338649999999994</v>
      </c>
      <c r="H62" s="35">
        <v>1.2502329999999999</v>
      </c>
      <c r="I62" s="35">
        <v>14.531600000000001</v>
      </c>
      <c r="J62" s="35">
        <v>9.770998500000001</v>
      </c>
      <c r="K62" s="35">
        <v>0.1649745</v>
      </c>
      <c r="L62" s="35">
        <v>8.2554679999999987</v>
      </c>
      <c r="M62" s="35">
        <v>13.004200000000001</v>
      </c>
      <c r="N62" s="35">
        <v>1.8976999999999999</v>
      </c>
      <c r="O62" s="35">
        <v>0.147566</v>
      </c>
      <c r="P62" s="35">
        <v>0.13242900000000002</v>
      </c>
      <c r="Q62" s="35">
        <v>4.58415E-2</v>
      </c>
      <c r="R62" s="35">
        <v>0</v>
      </c>
      <c r="S62" s="35">
        <v>0.28895700000000002</v>
      </c>
      <c r="T62" s="35">
        <v>3.9345000000000005E-3</v>
      </c>
      <c r="U62" s="35">
        <f t="shared" si="19"/>
        <v>98.832551999999978</v>
      </c>
      <c r="V62" s="30">
        <f t="shared" si="20"/>
        <v>1157.2727850000001</v>
      </c>
      <c r="W62" s="36">
        <f t="shared" si="21"/>
        <v>39.345000000000006</v>
      </c>
      <c r="X62" s="37">
        <v>8.5</v>
      </c>
      <c r="Y62" s="30"/>
      <c r="Z62" s="30">
        <v>86</v>
      </c>
      <c r="AA62" s="30"/>
      <c r="AB62" s="30">
        <v>1.45</v>
      </c>
      <c r="AC62" s="30">
        <v>9.32</v>
      </c>
      <c r="AD62" s="36">
        <v>1240.3411441607348</v>
      </c>
      <c r="AE62" s="36">
        <v>694.48500000000013</v>
      </c>
      <c r="AF62" s="73">
        <f t="shared" si="9"/>
        <v>6.944850000000001E-2</v>
      </c>
      <c r="AG62" s="35">
        <v>0.54900000000000015</v>
      </c>
      <c r="AH62" s="36">
        <v>649.38465000000008</v>
      </c>
      <c r="AI62" s="30">
        <v>5.538985586660794</v>
      </c>
      <c r="AJ62" s="30">
        <v>31.584012257797486</v>
      </c>
      <c r="AK62" s="30">
        <v>13.988251476939936</v>
      </c>
      <c r="AL62" s="30">
        <v>8.6146871460527716</v>
      </c>
      <c r="AM62" s="30">
        <v>3.2056877834884649</v>
      </c>
      <c r="AN62" s="30">
        <v>40</v>
      </c>
      <c r="AO62" s="30">
        <v>550</v>
      </c>
      <c r="AP62" s="35">
        <v>1.5</v>
      </c>
      <c r="AQ62" s="35">
        <v>1.0900000000000001</v>
      </c>
      <c r="AS62" s="36">
        <f t="shared" si="1"/>
        <v>2797.187721263701</v>
      </c>
      <c r="AT62" s="38">
        <f t="shared" si="2"/>
        <v>1739.2414742114893</v>
      </c>
      <c r="AU62" s="39">
        <f t="shared" si="22"/>
        <v>0.35390276236658036</v>
      </c>
      <c r="AV62" s="38">
        <f t="shared" si="23"/>
        <v>97.995629280000003</v>
      </c>
      <c r="AW62" s="38">
        <f t="shared" si="24"/>
        <v>24.498907320000001</v>
      </c>
      <c r="AX62" s="38">
        <f t="shared" si="5"/>
        <v>215.36717865131928</v>
      </c>
      <c r="AY62" s="38">
        <f t="shared" si="6"/>
        <v>387.66092157237472</v>
      </c>
      <c r="AZ62" s="38">
        <f t="shared" si="7"/>
        <v>705.25131236746233</v>
      </c>
      <c r="BA62" s="38">
        <f t="shared" si="8"/>
        <v>1121.9907242209626</v>
      </c>
    </row>
    <row r="63" spans="1:53" s="31" customFormat="1" ht="14.4">
      <c r="A63" s="31" t="s">
        <v>1906</v>
      </c>
      <c r="B63" s="31" t="s">
        <v>1906</v>
      </c>
      <c r="C63" s="30">
        <v>0</v>
      </c>
      <c r="D63" s="30" t="s">
        <v>519</v>
      </c>
      <c r="E63" s="34" t="s">
        <v>598</v>
      </c>
      <c r="F63" s="30" t="s">
        <v>488</v>
      </c>
      <c r="G63" s="35">
        <v>49.716799999999999</v>
      </c>
      <c r="H63" s="35">
        <v>1.3005980000000001</v>
      </c>
      <c r="I63" s="35">
        <v>14.463949999999999</v>
      </c>
      <c r="J63" s="35">
        <v>10.305293500000001</v>
      </c>
      <c r="K63" s="35">
        <v>0.19513950000000002</v>
      </c>
      <c r="L63" s="35">
        <v>8.0085370000000005</v>
      </c>
      <c r="M63" s="35">
        <v>12.34605</v>
      </c>
      <c r="N63" s="35">
        <v>2.1803500000000002</v>
      </c>
      <c r="O63" s="35">
        <v>0.17660150000000002</v>
      </c>
      <c r="P63" s="35">
        <v>9.1867000000000018E-2</v>
      </c>
      <c r="Q63" s="35">
        <v>2.9826500000000002E-2</v>
      </c>
      <c r="R63" s="35">
        <v>2.3468500000000003E-2</v>
      </c>
      <c r="S63" s="35">
        <v>0.29134599999999999</v>
      </c>
      <c r="T63" s="35">
        <v>7.1995000000000019E-3</v>
      </c>
      <c r="U63" s="35">
        <f t="shared" si="19"/>
        <v>99.137027000000018</v>
      </c>
      <c r="V63" s="30">
        <f t="shared" si="20"/>
        <v>1166.8407300000001</v>
      </c>
      <c r="W63" s="36">
        <f t="shared" si="21"/>
        <v>71.995000000000019</v>
      </c>
      <c r="X63" s="37">
        <v>6.5</v>
      </c>
      <c r="Y63" s="30"/>
      <c r="Z63" s="30">
        <v>83.7</v>
      </c>
      <c r="AA63" s="30"/>
      <c r="AB63" s="30">
        <v>1.57</v>
      </c>
      <c r="AC63" s="30">
        <v>8.8000000000000007</v>
      </c>
      <c r="AD63" s="36">
        <v>1317.6574066584608</v>
      </c>
      <c r="AE63" s="36">
        <v>715.27500000000009</v>
      </c>
      <c r="AF63" s="73">
        <f t="shared" si="9"/>
        <v>7.1527500000000008E-2</v>
      </c>
      <c r="AG63" s="35">
        <v>0.55165000000000008</v>
      </c>
      <c r="AH63" s="36">
        <v>790.0095500000001</v>
      </c>
      <c r="AI63" s="30">
        <v>7.0597888690068684</v>
      </c>
      <c r="AJ63" s="30">
        <v>30.848743973084751</v>
      </c>
      <c r="AK63" s="30">
        <v>13.742101816147398</v>
      </c>
      <c r="AL63" s="30">
        <v>9.2021138234797846</v>
      </c>
      <c r="AM63" s="30">
        <v>4.2106683374349396</v>
      </c>
      <c r="AN63" s="30">
        <v>90</v>
      </c>
      <c r="AO63" s="30">
        <v>950</v>
      </c>
      <c r="AP63" s="35">
        <v>1.6179687500000002</v>
      </c>
      <c r="AQ63" s="35">
        <v>1.28</v>
      </c>
      <c r="AS63" s="36">
        <f t="shared" si="1"/>
        <v>3565.1933788484685</v>
      </c>
      <c r="AT63" s="38">
        <f t="shared" si="2"/>
        <v>2216.7737048681565</v>
      </c>
      <c r="AU63" s="39">
        <f t="shared" si="22"/>
        <v>0.34767517594852915</v>
      </c>
      <c r="AV63" s="38">
        <f t="shared" si="23"/>
        <v>117.27752412000002</v>
      </c>
      <c r="AW63" s="38">
        <f t="shared" si="24"/>
        <v>29.319381030000006</v>
      </c>
      <c r="AX63" s="38">
        <f t="shared" si="5"/>
        <v>230.05284558699461</v>
      </c>
      <c r="AY63" s="38">
        <f t="shared" si="6"/>
        <v>414.0951220565903</v>
      </c>
      <c r="AZ63" s="38">
        <f t="shared" si="7"/>
        <v>926.34703423568669</v>
      </c>
      <c r="BA63" s="38">
        <f t="shared" si="8"/>
        <v>1473.7339181022289</v>
      </c>
    </row>
    <row r="64" spans="1:53" s="31" customFormat="1" ht="14.4">
      <c r="A64" s="31" t="s">
        <v>1907</v>
      </c>
      <c r="B64" s="31" t="s">
        <v>1907</v>
      </c>
      <c r="C64" s="47" t="s">
        <v>558</v>
      </c>
      <c r="D64" s="47" t="s">
        <v>519</v>
      </c>
      <c r="E64" s="48" t="s">
        <v>585</v>
      </c>
      <c r="F64" s="47" t="s">
        <v>488</v>
      </c>
      <c r="G64" s="49">
        <v>49.355399999999996</v>
      </c>
      <c r="H64" s="49">
        <v>1.6661699999999999</v>
      </c>
      <c r="I64" s="49">
        <v>14.0924</v>
      </c>
      <c r="J64" s="49">
        <v>12.122467999999998</v>
      </c>
      <c r="K64" s="49">
        <v>0.22264400000000001</v>
      </c>
      <c r="L64" s="49">
        <v>6.5900920000000003</v>
      </c>
      <c r="M64" s="49">
        <v>11.503799999999998</v>
      </c>
      <c r="N64" s="49">
        <v>2.409926</v>
      </c>
      <c r="O64" s="49">
        <v>0.22003800000000001</v>
      </c>
      <c r="P64" s="49">
        <v>0.11147800000000001</v>
      </c>
      <c r="Q64" s="49">
        <v>0</v>
      </c>
      <c r="R64" s="49">
        <v>9.5879999999999993E-3</v>
      </c>
      <c r="S64" s="49">
        <v>0.35259400000000002</v>
      </c>
      <c r="T64" s="49">
        <v>1.2407999999999999E-2</v>
      </c>
      <c r="U64" s="49">
        <f t="shared" si="19"/>
        <v>98.669005999999982</v>
      </c>
      <c r="V64" s="47">
        <f t="shared" si="20"/>
        <v>1412.1389700000002</v>
      </c>
      <c r="W64" s="50">
        <f t="shared" si="21"/>
        <v>124.07999999999998</v>
      </c>
      <c r="X64" s="51">
        <v>6</v>
      </c>
      <c r="Y64" s="47"/>
      <c r="Z64" s="47">
        <v>87.9</v>
      </c>
      <c r="AA64" s="47"/>
      <c r="AB64" s="47">
        <v>0.87</v>
      </c>
      <c r="AC64" s="47">
        <v>7.56</v>
      </c>
      <c r="AD64" s="50">
        <v>976.96700798949485</v>
      </c>
      <c r="AE64" s="50">
        <v>726.62</v>
      </c>
      <c r="AF64" s="73">
        <f t="shared" si="9"/>
        <v>7.2662000000000004E-2</v>
      </c>
      <c r="AG64" s="49">
        <v>0.30080000000000001</v>
      </c>
      <c r="AH64" s="50">
        <v>307.54919999999998</v>
      </c>
      <c r="AI64" s="47">
        <v>3.4050035497630753</v>
      </c>
      <c r="AJ64" s="47">
        <v>20.168137261499265</v>
      </c>
      <c r="AK64" s="47">
        <v>7.5706112889081432</v>
      </c>
      <c r="AL64" s="47">
        <v>5.0816251384734921</v>
      </c>
      <c r="AM64" s="47">
        <v>2.5397594550606697</v>
      </c>
      <c r="AN64" s="47">
        <v>40</v>
      </c>
      <c r="AO64" s="47">
        <v>900</v>
      </c>
      <c r="AP64" s="49">
        <v>1.594921875</v>
      </c>
      <c r="AQ64" s="49">
        <v>1.61</v>
      </c>
      <c r="AS64" s="36">
        <f t="shared" si="1"/>
        <v>1719.5267926303529</v>
      </c>
      <c r="AT64" s="38">
        <f t="shared" si="2"/>
        <v>1069.1711146256057</v>
      </c>
      <c r="AU64" s="39">
        <f t="shared" si="22"/>
        <v>0.19153646560937601</v>
      </c>
      <c r="AV64" s="38">
        <f t="shared" si="23"/>
        <v>146.12283503999998</v>
      </c>
      <c r="AW64" s="38">
        <f t="shared" si="24"/>
        <v>36.530708759999996</v>
      </c>
      <c r="AX64" s="38">
        <f t="shared" si="5"/>
        <v>127.0406284618373</v>
      </c>
      <c r="AY64" s="38">
        <f t="shared" si="6"/>
        <v>228.67313123130714</v>
      </c>
      <c r="AZ64" s="38">
        <f t="shared" si="7"/>
        <v>558.74708011334735</v>
      </c>
      <c r="BA64" s="38">
        <f t="shared" si="8"/>
        <v>888.91580927123437</v>
      </c>
    </row>
    <row r="65" spans="1:53" s="31" customFormat="1" ht="14.4">
      <c r="A65" s="31" t="s">
        <v>1908</v>
      </c>
      <c r="B65" s="31" t="s">
        <v>1908</v>
      </c>
      <c r="C65" s="30">
        <v>0</v>
      </c>
      <c r="D65" s="30" t="s">
        <v>519</v>
      </c>
      <c r="E65" s="34" t="s">
        <v>597</v>
      </c>
      <c r="F65" s="30" t="s">
        <v>488</v>
      </c>
      <c r="G65" s="35">
        <v>49.658000000000001</v>
      </c>
      <c r="H65" s="35">
        <v>1.379732</v>
      </c>
      <c r="I65" s="35">
        <v>14.3222</v>
      </c>
      <c r="J65" s="35">
        <v>10.112794000000001</v>
      </c>
      <c r="K65" s="35">
        <v>0.20258400000000001</v>
      </c>
      <c r="L65" s="35">
        <v>7.9749880000000006</v>
      </c>
      <c r="M65" s="35">
        <v>12.273199999999999</v>
      </c>
      <c r="N65" s="35">
        <v>2.2397999999999998</v>
      </c>
      <c r="O65" s="35">
        <v>0.152388</v>
      </c>
      <c r="P65" s="35">
        <v>0.108852</v>
      </c>
      <c r="Q65" s="35">
        <v>2.7635999999999997E-2</v>
      </c>
      <c r="R65" s="35">
        <v>1.0057999999999997E-2</v>
      </c>
      <c r="S65" s="35">
        <v>0.29525400000000002</v>
      </c>
      <c r="T65" s="35">
        <v>5.3579999999999999E-3</v>
      </c>
      <c r="U65" s="35">
        <f t="shared" si="19"/>
        <v>98.762844000000001</v>
      </c>
      <c r="V65" s="30">
        <f t="shared" si="20"/>
        <v>1182.49227</v>
      </c>
      <c r="W65" s="36">
        <f t="shared" si="21"/>
        <v>53.58</v>
      </c>
      <c r="X65" s="37">
        <v>6</v>
      </c>
      <c r="Y65" s="30"/>
      <c r="Z65" s="30">
        <v>84.8</v>
      </c>
      <c r="AA65" s="30"/>
      <c r="AB65" s="30">
        <v>1.56</v>
      </c>
      <c r="AC65" s="30">
        <v>8.7200000000000006</v>
      </c>
      <c r="AD65" s="36">
        <v>1289.6722578794399</v>
      </c>
      <c r="AE65" s="36">
        <v>752.94</v>
      </c>
      <c r="AF65" s="73">
        <f t="shared" si="9"/>
        <v>7.5294E-2</v>
      </c>
      <c r="AG65" s="35">
        <v>0.51700000000000002</v>
      </c>
      <c r="AH65" s="36">
        <v>768.85419999999999</v>
      </c>
      <c r="AI65" s="30">
        <v>6.3370899398368348</v>
      </c>
      <c r="AJ65" s="30">
        <v>31.255833575878011</v>
      </c>
      <c r="AK65" s="30">
        <v>13.625217083395627</v>
      </c>
      <c r="AL65" s="30">
        <v>9.3539544215604646</v>
      </c>
      <c r="AM65" s="30">
        <v>3.9977695125954984</v>
      </c>
      <c r="AN65" s="30">
        <v>35</v>
      </c>
      <c r="AO65" s="30">
        <v>950</v>
      </c>
      <c r="AP65" s="35">
        <v>1.673828125</v>
      </c>
      <c r="AQ65" s="35">
        <v>1.34</v>
      </c>
      <c r="AS65" s="36">
        <f t="shared" si="1"/>
        <v>3200.2304196176015</v>
      </c>
      <c r="AT65" s="38">
        <f t="shared" si="2"/>
        <v>1989.8462411087662</v>
      </c>
      <c r="AU65" s="39">
        <f t="shared" si="22"/>
        <v>0.3447179922099094</v>
      </c>
      <c r="AV65" s="38">
        <f t="shared" si="23"/>
        <v>101.19782304</v>
      </c>
      <c r="AW65" s="38">
        <f t="shared" si="24"/>
        <v>25.299455760000001</v>
      </c>
      <c r="AX65" s="38">
        <f t="shared" si="5"/>
        <v>233.84886053901161</v>
      </c>
      <c r="AY65" s="38">
        <f t="shared" si="6"/>
        <v>420.92794897022088</v>
      </c>
      <c r="AZ65" s="38">
        <f t="shared" si="7"/>
        <v>879.50929277100965</v>
      </c>
      <c r="BA65" s="38">
        <f t="shared" si="8"/>
        <v>1399.2193294084245</v>
      </c>
    </row>
    <row r="66" spans="1:53" s="31" customFormat="1" ht="14.4">
      <c r="A66" s="31" t="s">
        <v>1909</v>
      </c>
      <c r="B66" s="31" t="s">
        <v>1909</v>
      </c>
      <c r="C66" s="30">
        <v>0</v>
      </c>
      <c r="D66" s="30" t="s">
        <v>519</v>
      </c>
      <c r="E66" s="34" t="s">
        <v>556</v>
      </c>
      <c r="F66" s="30" t="s">
        <v>488</v>
      </c>
      <c r="G66" s="35">
        <v>49.734499999999997</v>
      </c>
      <c r="H66" s="35">
        <v>0.74726050000000011</v>
      </c>
      <c r="I66" s="35">
        <v>15.10905</v>
      </c>
      <c r="J66" s="35">
        <v>9.1422784999999998</v>
      </c>
      <c r="K66" s="35">
        <v>0.17025950000000001</v>
      </c>
      <c r="L66" s="35">
        <v>8.8950064999999991</v>
      </c>
      <c r="M66" s="35">
        <v>13.376950000000001</v>
      </c>
      <c r="N66" s="35">
        <v>1.8031225</v>
      </c>
      <c r="O66" s="35">
        <v>9.1539000000000009E-2</v>
      </c>
      <c r="P66" s="35">
        <v>4.12965E-2</v>
      </c>
      <c r="Q66" s="35">
        <v>7.7962500000000004E-2</v>
      </c>
      <c r="R66" s="35">
        <v>1.134E-3</v>
      </c>
      <c r="S66" s="35">
        <v>0.21829500000000002</v>
      </c>
      <c r="T66" s="35">
        <v>3.7799999999999999E-3</v>
      </c>
      <c r="U66" s="35">
        <f t="shared" si="19"/>
        <v>99.412434500000003</v>
      </c>
      <c r="V66" s="30">
        <f t="shared" si="20"/>
        <v>874.27147500000012</v>
      </c>
      <c r="W66" s="36">
        <f t="shared" si="21"/>
        <v>37.799999999999997</v>
      </c>
      <c r="X66" s="37">
        <v>5.5</v>
      </c>
      <c r="Y66" s="30"/>
      <c r="Z66" s="30">
        <v>88.1</v>
      </c>
      <c r="AA66" s="30"/>
      <c r="AB66" s="30">
        <v>0.8</v>
      </c>
      <c r="AC66" s="30">
        <v>9.52</v>
      </c>
      <c r="AD66" s="36">
        <v>721.59726593425739</v>
      </c>
      <c r="AE66" s="36">
        <v>756.94499999999994</v>
      </c>
      <c r="AF66" s="73">
        <f t="shared" si="9"/>
        <v>7.5694499999999998E-2</v>
      </c>
      <c r="AG66" s="35">
        <v>0.30239999999999995</v>
      </c>
      <c r="AH66" s="36">
        <v>288.70694999999995</v>
      </c>
      <c r="AI66" s="30">
        <v>2.6610109336618044</v>
      </c>
      <c r="AJ66" s="30">
        <v>23.604800122051543</v>
      </c>
      <c r="AK66" s="30">
        <v>7.6381527444297275</v>
      </c>
      <c r="AL66" s="30">
        <v>5.836557160684456</v>
      </c>
      <c r="AM66" s="30">
        <v>1.8817418713320824</v>
      </c>
      <c r="AN66" s="30">
        <v>40</v>
      </c>
      <c r="AO66" s="30">
        <v>1180</v>
      </c>
      <c r="AP66" s="35">
        <v>1.6638671875000002</v>
      </c>
      <c r="AQ66" s="35">
        <v>1.1400000000000001</v>
      </c>
      <c r="AS66" s="36">
        <f t="shared" ref="AS66:AS99" si="25">AI66*505</f>
        <v>1343.8105214992113</v>
      </c>
      <c r="AT66" s="38">
        <f t="shared" ref="AT66:AT99" si="26">AI66*314</f>
        <v>835.55743316980659</v>
      </c>
      <c r="AU66" s="39">
        <f t="shared" si="22"/>
        <v>0.19324526443407211</v>
      </c>
      <c r="AV66" s="38">
        <f t="shared" si="23"/>
        <v>60.789219120000006</v>
      </c>
      <c r="AW66" s="38">
        <f t="shared" si="24"/>
        <v>15.197304780000001</v>
      </c>
      <c r="AX66" s="38">
        <f t="shared" ref="AX66:AX99" si="27">AL66*25</f>
        <v>145.9139290171114</v>
      </c>
      <c r="AY66" s="38">
        <f t="shared" ref="AY66:AY99" si="28">AL66*45</f>
        <v>262.64507223080051</v>
      </c>
      <c r="AZ66" s="38">
        <f t="shared" ref="AZ66:AZ99" si="29">AM66*220</f>
        <v>413.98321169305814</v>
      </c>
      <c r="BA66" s="38">
        <f t="shared" ref="BA66:BA99" si="30">AM66*350</f>
        <v>658.60965496622885</v>
      </c>
    </row>
    <row r="67" spans="1:53" s="31" customFormat="1" ht="14.4">
      <c r="A67" s="31" t="s">
        <v>1910</v>
      </c>
      <c r="B67" s="31" t="s">
        <v>1910</v>
      </c>
      <c r="C67" s="30">
        <v>0</v>
      </c>
      <c r="D67" s="30" t="s">
        <v>519</v>
      </c>
      <c r="E67" s="34" t="s">
        <v>535</v>
      </c>
      <c r="F67" s="30" t="s">
        <v>488</v>
      </c>
      <c r="G67" s="35">
        <v>49.33</v>
      </c>
      <c r="H67" s="35">
        <v>1.5398000000000001</v>
      </c>
      <c r="I67" s="35">
        <v>14.29</v>
      </c>
      <c r="J67" s="35">
        <v>11.56</v>
      </c>
      <c r="K67" s="35">
        <v>0.21450000000000002</v>
      </c>
      <c r="L67" s="35">
        <v>7.39</v>
      </c>
      <c r="M67" s="35">
        <v>11.91</v>
      </c>
      <c r="N67" s="35">
        <v>2.0699999999999998</v>
      </c>
      <c r="O67" s="35">
        <v>0.2051</v>
      </c>
      <c r="P67" s="35">
        <v>0.15620000000000001</v>
      </c>
      <c r="Q67" s="35">
        <v>0</v>
      </c>
      <c r="R67" s="35">
        <v>0</v>
      </c>
      <c r="S67" s="35">
        <v>0.3609</v>
      </c>
      <c r="T67" s="35">
        <v>7.4999999999999997E-3</v>
      </c>
      <c r="U67" s="35">
        <f t="shared" si="19"/>
        <v>99.033999999999978</v>
      </c>
      <c r="V67" s="30">
        <f t="shared" si="20"/>
        <v>1445.4045000000001</v>
      </c>
      <c r="W67" s="36">
        <f t="shared" si="21"/>
        <v>75</v>
      </c>
      <c r="X67" s="37">
        <v>0</v>
      </c>
      <c r="Y67" s="30"/>
      <c r="Z67" s="30">
        <v>77.900000000000006</v>
      </c>
      <c r="AA67" s="30"/>
      <c r="AB67" s="30">
        <v>1.71</v>
      </c>
      <c r="AC67" s="30">
        <v>6.79</v>
      </c>
      <c r="AD67" s="36">
        <v>1689</v>
      </c>
      <c r="AE67" s="36">
        <v>769</v>
      </c>
      <c r="AF67" s="73">
        <f t="shared" ref="AF67:AF99" si="31">AE67/10000</f>
        <v>7.6899999999999996E-2</v>
      </c>
      <c r="AG67" s="35">
        <v>0.41</v>
      </c>
      <c r="AH67" s="36">
        <v>339.39</v>
      </c>
      <c r="AI67" s="30">
        <v>8.4</v>
      </c>
      <c r="AJ67" s="30">
        <v>48.7</v>
      </c>
      <c r="AK67" s="30">
        <v>20.03</v>
      </c>
      <c r="AL67" s="30">
        <v>11.96</v>
      </c>
      <c r="AM67" s="30">
        <v>4.0199999999999996</v>
      </c>
      <c r="AN67" s="30">
        <v>80.400000000000006</v>
      </c>
      <c r="AO67" s="30">
        <v>1000</v>
      </c>
      <c r="AP67" s="35">
        <v>1.62890625</v>
      </c>
      <c r="AQ67" s="35">
        <v>1.5</v>
      </c>
      <c r="AS67" s="36"/>
      <c r="AT67" s="38"/>
      <c r="AU67" s="39"/>
      <c r="AV67" s="38"/>
      <c r="AW67" s="38"/>
      <c r="AX67" s="38"/>
      <c r="AY67" s="38"/>
      <c r="AZ67" s="38"/>
      <c r="BA67" s="38"/>
    </row>
    <row r="68" spans="1:53" s="31" customFormat="1" ht="14.4">
      <c r="A68" s="31" t="s">
        <v>1911</v>
      </c>
      <c r="B68" s="31" t="s">
        <v>1911</v>
      </c>
      <c r="C68" s="30">
        <v>0</v>
      </c>
      <c r="D68" s="30" t="s">
        <v>519</v>
      </c>
      <c r="E68" s="34" t="s">
        <v>534</v>
      </c>
      <c r="F68" s="30" t="s">
        <v>488</v>
      </c>
      <c r="G68" s="35">
        <v>49.459898989898988</v>
      </c>
      <c r="H68" s="35">
        <v>1.5373636363636363</v>
      </c>
      <c r="I68" s="35">
        <v>14.202424242424241</v>
      </c>
      <c r="J68" s="35">
        <v>11.560377777777777</v>
      </c>
      <c r="K68" s="35">
        <v>0.20569595959595963</v>
      </c>
      <c r="L68" s="35">
        <v>7.6853030303030305</v>
      </c>
      <c r="M68" s="35">
        <v>11.84030303030303</v>
      </c>
      <c r="N68" s="35">
        <v>2.2363636363636363</v>
      </c>
      <c r="O68" s="35">
        <v>0.20391616161616161</v>
      </c>
      <c r="P68" s="35">
        <v>0.17834343434343433</v>
      </c>
      <c r="Q68" s="35">
        <v>1.4040404040404041E-2</v>
      </c>
      <c r="R68" s="35">
        <v>0</v>
      </c>
      <c r="S68" s="35">
        <v>0.32020202020202021</v>
      </c>
      <c r="T68" s="35">
        <v>1.4848484848484849E-2</v>
      </c>
      <c r="U68" s="35">
        <f t="shared" si="19"/>
        <v>99.459080808080799</v>
      </c>
      <c r="V68" s="30">
        <f t="shared" si="20"/>
        <v>1282.409090909091</v>
      </c>
      <c r="W68" s="36">
        <f t="shared" si="21"/>
        <v>148.4848484848485</v>
      </c>
      <c r="X68" s="37">
        <v>-1</v>
      </c>
      <c r="Y68" s="30"/>
      <c r="Z68" s="30"/>
      <c r="AA68" s="30"/>
      <c r="AB68" s="30">
        <v>1.62</v>
      </c>
      <c r="AC68" s="30">
        <v>6.55</v>
      </c>
      <c r="AD68" s="36">
        <v>1718.8151999839772</v>
      </c>
      <c r="AE68" s="36">
        <v>776.69</v>
      </c>
      <c r="AF68" s="73">
        <f t="shared" si="31"/>
        <v>7.7669000000000002E-2</v>
      </c>
      <c r="AG68" s="35">
        <v>0.39390000000000003</v>
      </c>
      <c r="AH68" s="36">
        <v>369.36709999999999</v>
      </c>
      <c r="AI68" s="30">
        <v>8.2737632345940479</v>
      </c>
      <c r="AJ68" s="30">
        <v>39.485775310183747</v>
      </c>
      <c r="AK68" s="30">
        <v>17.054181833365867</v>
      </c>
      <c r="AL68" s="30">
        <v>11.279690784945092</v>
      </c>
      <c r="AM68" s="30">
        <v>4.1708351607732004</v>
      </c>
      <c r="AN68" s="30">
        <v>62</v>
      </c>
      <c r="AO68" s="30">
        <v>1000</v>
      </c>
      <c r="AP68" s="35">
        <v>1.6240234375</v>
      </c>
      <c r="AQ68" s="35">
        <v>1.46</v>
      </c>
      <c r="AS68" s="36"/>
      <c r="AT68" s="38"/>
      <c r="AU68" s="39"/>
      <c r="AV68" s="38"/>
      <c r="AW68" s="38"/>
      <c r="AX68" s="38"/>
      <c r="AY68" s="38"/>
      <c r="AZ68" s="38"/>
      <c r="BA68" s="38"/>
    </row>
    <row r="69" spans="1:53" s="31" customFormat="1" ht="14.4">
      <c r="A69" s="31" t="s">
        <v>1912</v>
      </c>
      <c r="B69" s="31" t="s">
        <v>1912</v>
      </c>
      <c r="C69" s="30">
        <v>0</v>
      </c>
      <c r="D69" s="30" t="s">
        <v>519</v>
      </c>
      <c r="E69" s="34" t="s">
        <v>552</v>
      </c>
      <c r="F69" s="30" t="s">
        <v>488</v>
      </c>
      <c r="G69" s="35">
        <v>49.220699999999994</v>
      </c>
      <c r="H69" s="35">
        <v>1.2178335</v>
      </c>
      <c r="I69" s="35">
        <v>14.614149999999999</v>
      </c>
      <c r="J69" s="35">
        <v>10.652495999999999</v>
      </c>
      <c r="K69" s="35">
        <v>0.18330100000000002</v>
      </c>
      <c r="L69" s="35">
        <v>7.6844284999999992</v>
      </c>
      <c r="M69" s="35">
        <v>12.476599999999999</v>
      </c>
      <c r="N69" s="35">
        <v>2.1326500000000004</v>
      </c>
      <c r="O69" s="35">
        <v>0.22689600000000001</v>
      </c>
      <c r="P69" s="35">
        <v>0.12292999999999998</v>
      </c>
      <c r="Q69" s="35">
        <v>0</v>
      </c>
      <c r="R69" s="35">
        <v>6.0800000000000003E-3</v>
      </c>
      <c r="S69" s="35">
        <v>0.32224000000000003</v>
      </c>
      <c r="T69" s="35">
        <v>7.8849999999999996E-3</v>
      </c>
      <c r="U69" s="35">
        <f t="shared" si="19"/>
        <v>98.86818999999997</v>
      </c>
      <c r="V69" s="30">
        <f t="shared" si="20"/>
        <v>1290.5712000000001</v>
      </c>
      <c r="W69" s="36">
        <f t="shared" si="21"/>
        <v>78.849999999999994</v>
      </c>
      <c r="X69" s="37">
        <v>4.5</v>
      </c>
      <c r="Y69" s="30"/>
      <c r="Z69" s="30">
        <v>87.5</v>
      </c>
      <c r="AA69" s="30"/>
      <c r="AB69" s="30">
        <v>1.36</v>
      </c>
      <c r="AC69" s="30">
        <v>7.96</v>
      </c>
      <c r="AD69" s="36">
        <v>1654.3830824854927</v>
      </c>
      <c r="AE69" s="36">
        <v>830.85</v>
      </c>
      <c r="AF69" s="73">
        <f t="shared" si="31"/>
        <v>8.3085000000000006E-2</v>
      </c>
      <c r="AG69" s="35">
        <v>0.3629</v>
      </c>
      <c r="AH69" s="36">
        <v>299.60260000000005</v>
      </c>
      <c r="AI69" s="30">
        <v>5.276740341912995</v>
      </c>
      <c r="AJ69" s="30">
        <v>31.42576237199658</v>
      </c>
      <c r="AK69" s="30">
        <v>12.096223520726221</v>
      </c>
      <c r="AL69" s="30">
        <v>9.5961057224387218</v>
      </c>
      <c r="AM69" s="30">
        <v>3.6022071509104947</v>
      </c>
      <c r="AN69" s="30">
        <v>36.5</v>
      </c>
      <c r="AO69" s="30">
        <v>450</v>
      </c>
      <c r="AP69" s="35">
        <v>1.8128906250000001</v>
      </c>
      <c r="AQ69" s="35">
        <v>1.5</v>
      </c>
      <c r="AS69" s="36"/>
      <c r="AT69" s="38"/>
      <c r="AU69" s="39"/>
      <c r="AV69" s="38"/>
      <c r="AW69" s="38"/>
      <c r="AX69" s="38"/>
      <c r="AY69" s="38"/>
      <c r="AZ69" s="38"/>
      <c r="BA69" s="38"/>
    </row>
    <row r="70" spans="1:53" s="31" customFormat="1" ht="14.4">
      <c r="A70" s="31" t="s">
        <v>1913</v>
      </c>
      <c r="B70" s="31" t="s">
        <v>1913</v>
      </c>
      <c r="C70" s="30">
        <v>0</v>
      </c>
      <c r="D70" s="30" t="s">
        <v>519</v>
      </c>
      <c r="E70" s="34" t="s">
        <v>569</v>
      </c>
      <c r="F70" s="30" t="s">
        <v>488</v>
      </c>
      <c r="G70" s="35">
        <v>49.337799999999994</v>
      </c>
      <c r="H70" s="35">
        <v>1.0960520000000002</v>
      </c>
      <c r="I70" s="35">
        <v>14.771800000000002</v>
      </c>
      <c r="J70" s="35">
        <v>10.470895000000001</v>
      </c>
      <c r="K70" s="35">
        <v>0.19236300000000001</v>
      </c>
      <c r="L70" s="35">
        <v>8.0496629999999989</v>
      </c>
      <c r="M70" s="35">
        <v>11.963200000000001</v>
      </c>
      <c r="N70" s="35">
        <v>2.1372999999999998</v>
      </c>
      <c r="O70" s="35">
        <v>0.18435800000000002</v>
      </c>
      <c r="P70" s="35">
        <v>0.105361</v>
      </c>
      <c r="Q70" s="35">
        <v>4.3462500000000008E-2</v>
      </c>
      <c r="R70" s="35">
        <v>0</v>
      </c>
      <c r="S70" s="35">
        <v>0.28255200000000008</v>
      </c>
      <c r="T70" s="35">
        <v>6.1305000000000005E-3</v>
      </c>
      <c r="U70" s="35">
        <f t="shared" si="19"/>
        <v>98.640936999999994</v>
      </c>
      <c r="V70" s="30">
        <f t="shared" si="20"/>
        <v>1131.6207600000005</v>
      </c>
      <c r="W70" s="36">
        <f t="shared" si="21"/>
        <v>61.305000000000007</v>
      </c>
      <c r="X70" s="37">
        <v>8.5</v>
      </c>
      <c r="Y70" s="30"/>
      <c r="Z70" s="30">
        <v>70.400000000000006</v>
      </c>
      <c r="AA70" s="30"/>
      <c r="AB70" s="30">
        <v>1.28</v>
      </c>
      <c r="AC70" s="30">
        <v>8.6199999999999992</v>
      </c>
      <c r="AD70" s="36">
        <v>1559.6827073961479</v>
      </c>
      <c r="AE70" s="36">
        <v>868.33500000000015</v>
      </c>
      <c r="AF70" s="73">
        <f t="shared" si="31"/>
        <v>8.6833500000000022E-2</v>
      </c>
      <c r="AG70" s="35">
        <v>0.53985000000000005</v>
      </c>
      <c r="AH70" s="36">
        <v>461.84625000000005</v>
      </c>
      <c r="AI70" s="30">
        <v>4.7081377486616747</v>
      </c>
      <c r="AJ70" s="30">
        <v>28.022610282140793</v>
      </c>
      <c r="AK70" s="30">
        <v>11.016321327085157</v>
      </c>
      <c r="AL70" s="30">
        <v>8.1839527887501315</v>
      </c>
      <c r="AM70" s="30">
        <v>3.1690513516771683</v>
      </c>
      <c r="AN70" s="30">
        <v>23.6</v>
      </c>
      <c r="AO70" s="30">
        <v>450</v>
      </c>
      <c r="AP70" s="35">
        <v>1.9765625</v>
      </c>
      <c r="AQ70" s="35">
        <v>1.57</v>
      </c>
      <c r="AS70" s="36"/>
      <c r="AT70" s="38"/>
      <c r="AU70" s="39"/>
      <c r="AV70" s="38"/>
      <c r="AW70" s="38"/>
      <c r="AX70" s="38"/>
      <c r="AY70" s="38"/>
      <c r="AZ70" s="38"/>
      <c r="BA70" s="38"/>
    </row>
    <row r="71" spans="1:53" s="31" customFormat="1" ht="14.4">
      <c r="A71" s="31" t="s">
        <v>1914</v>
      </c>
      <c r="B71" s="31" t="s">
        <v>1914</v>
      </c>
      <c r="C71" s="30">
        <v>0</v>
      </c>
      <c r="D71" s="30" t="s">
        <v>519</v>
      </c>
      <c r="E71" s="34" t="s">
        <v>603</v>
      </c>
      <c r="F71" s="30" t="s">
        <v>488</v>
      </c>
      <c r="G71" s="35">
        <v>49.657399999999996</v>
      </c>
      <c r="H71" s="35">
        <v>1.737611</v>
      </c>
      <c r="I71" s="35">
        <v>13.8736</v>
      </c>
      <c r="J71" s="35">
        <v>12.115475</v>
      </c>
      <c r="K71" s="35">
        <v>0.227407</v>
      </c>
      <c r="L71" s="35">
        <v>6.7279679999999997</v>
      </c>
      <c r="M71" s="35">
        <v>11.644200000000001</v>
      </c>
      <c r="N71" s="35">
        <v>2.4878</v>
      </c>
      <c r="O71" s="35">
        <v>0.18673900000000002</v>
      </c>
      <c r="P71" s="35">
        <v>0.18050000000000002</v>
      </c>
      <c r="Q71" s="35">
        <v>0</v>
      </c>
      <c r="R71" s="35">
        <v>2.8517999999999998E-2</v>
      </c>
      <c r="S71" s="35">
        <v>0.35211000000000003</v>
      </c>
      <c r="T71" s="35">
        <v>8.8269999999999998E-3</v>
      </c>
      <c r="U71" s="35">
        <f t="shared" si="19"/>
        <v>99.228155000000001</v>
      </c>
      <c r="V71" s="30">
        <f t="shared" si="20"/>
        <v>1410.2005500000002</v>
      </c>
      <c r="W71" s="36">
        <f t="shared" si="21"/>
        <v>88.27</v>
      </c>
      <c r="X71" s="37">
        <v>3</v>
      </c>
      <c r="Y71" s="30"/>
      <c r="Z71" s="30">
        <v>78</v>
      </c>
      <c r="AA71" s="30"/>
      <c r="AB71" s="30">
        <v>1.44</v>
      </c>
      <c r="AC71" s="30">
        <v>6.53</v>
      </c>
      <c r="AD71" s="36">
        <v>1388.7079902656251</v>
      </c>
      <c r="AE71" s="36">
        <v>912.76999999999987</v>
      </c>
      <c r="AF71" s="73">
        <f t="shared" si="31"/>
        <v>9.1276999999999983E-2</v>
      </c>
      <c r="AG71" s="35">
        <v>0.34919999999999995</v>
      </c>
      <c r="AH71" s="36">
        <v>219.12299999999999</v>
      </c>
      <c r="AI71" s="30">
        <v>6.2269379030408354</v>
      </c>
      <c r="AJ71" s="30">
        <v>62.005844081336008</v>
      </c>
      <c r="AK71" s="30">
        <v>25.027783705411924</v>
      </c>
      <c r="AL71" s="30">
        <v>14.111491767873941</v>
      </c>
      <c r="AM71" s="30">
        <v>4.230643008621537</v>
      </c>
      <c r="AN71" s="30">
        <v>25</v>
      </c>
      <c r="AO71" s="30">
        <v>420</v>
      </c>
      <c r="AP71" s="35">
        <v>1.45</v>
      </c>
      <c r="AQ71" s="35">
        <v>1.45</v>
      </c>
      <c r="AS71" s="36"/>
      <c r="AT71" s="38"/>
      <c r="AU71" s="39"/>
      <c r="AV71" s="38"/>
      <c r="AW71" s="38"/>
      <c r="AX71" s="38"/>
      <c r="AY71" s="38"/>
      <c r="AZ71" s="38"/>
      <c r="BA71" s="38"/>
    </row>
    <row r="72" spans="1:53" s="31" customFormat="1" ht="14.4">
      <c r="A72" s="31" t="s">
        <v>1915</v>
      </c>
      <c r="B72" s="31" t="s">
        <v>1915</v>
      </c>
      <c r="C72" s="30">
        <v>0</v>
      </c>
      <c r="D72" s="30" t="s">
        <v>519</v>
      </c>
      <c r="E72" s="34" t="s">
        <v>521</v>
      </c>
      <c r="F72" s="30" t="s">
        <v>488</v>
      </c>
      <c r="G72" s="35">
        <v>49.564150000000005</v>
      </c>
      <c r="H72" s="35">
        <v>1.6056975</v>
      </c>
      <c r="I72" s="35">
        <v>14.088699999999999</v>
      </c>
      <c r="J72" s="35">
        <v>9.6613024999999997</v>
      </c>
      <c r="K72" s="35">
        <v>0.1967045</v>
      </c>
      <c r="L72" s="35">
        <v>8.2483439999999995</v>
      </c>
      <c r="M72" s="35">
        <v>12.137599999999999</v>
      </c>
      <c r="N72" s="35">
        <v>2.1280499999999996</v>
      </c>
      <c r="O72" s="35">
        <v>0.16366650000000002</v>
      </c>
      <c r="P72" s="35">
        <v>0.19725250000000003</v>
      </c>
      <c r="Q72" s="35">
        <v>9.8499999999999998E-4</v>
      </c>
      <c r="R72" s="35">
        <v>3.5164500000000001E-2</v>
      </c>
      <c r="S72" s="35">
        <v>0.27924750000000004</v>
      </c>
      <c r="T72" s="35">
        <v>8.0770000000000008E-3</v>
      </c>
      <c r="U72" s="35">
        <f t="shared" si="19"/>
        <v>98.314941500000003</v>
      </c>
      <c r="V72" s="30">
        <f t="shared" si="20"/>
        <v>1118.3862375000001</v>
      </c>
      <c r="W72" s="36">
        <f t="shared" si="21"/>
        <v>80.77000000000001</v>
      </c>
      <c r="X72" s="37">
        <v>1.5</v>
      </c>
      <c r="Y72" s="30"/>
      <c r="Z72" s="30">
        <v>81.5</v>
      </c>
      <c r="AA72" s="30"/>
      <c r="AB72" s="30">
        <v>1.78</v>
      </c>
      <c r="AC72" s="30">
        <v>7.68</v>
      </c>
      <c r="AD72" s="36">
        <v>1407.372452591919</v>
      </c>
      <c r="AE72" s="36">
        <v>935.75000000000011</v>
      </c>
      <c r="AF72" s="73">
        <f t="shared" si="31"/>
        <v>9.3575000000000005E-2</v>
      </c>
      <c r="AG72" s="35">
        <v>0.22655000000000003</v>
      </c>
      <c r="AH72" s="36">
        <v>354.26510000000007</v>
      </c>
      <c r="AI72" s="30">
        <v>8.2865144785066587</v>
      </c>
      <c r="AJ72" s="30">
        <v>39.660010137872192</v>
      </c>
      <c r="AK72" s="30">
        <v>17.983804472509952</v>
      </c>
      <c r="AL72" s="30">
        <v>13.360213904804681</v>
      </c>
      <c r="AM72" s="30">
        <v>4.8076137290924592</v>
      </c>
      <c r="AN72" s="30">
        <v>38</v>
      </c>
      <c r="AO72" s="30">
        <v>780</v>
      </c>
      <c r="AP72" s="35">
        <v>1.9585937499999999</v>
      </c>
      <c r="AQ72" s="35">
        <v>1.61</v>
      </c>
      <c r="AS72" s="36">
        <f t="shared" si="25"/>
        <v>4184.6898116458624</v>
      </c>
      <c r="AT72" s="38">
        <f t="shared" si="26"/>
        <v>2601.9655462510909</v>
      </c>
      <c r="AU72" s="39">
        <f t="shared" ref="AU72:AU74" si="32">AK72*253/10000</f>
        <v>0.45499025315450181</v>
      </c>
      <c r="AV72" s="38">
        <f t="shared" ref="AV72:AV85" si="33">O72*0.8301*10000*0.08</f>
        <v>108.68764932000002</v>
      </c>
      <c r="AW72" s="38">
        <f t="shared" ref="AW72:AW85" si="34">O72*0.8301*10000*0.02</f>
        <v>27.171912330000005</v>
      </c>
      <c r="AX72" s="38">
        <f t="shared" si="27"/>
        <v>334.00534762011705</v>
      </c>
      <c r="AY72" s="38">
        <f t="shared" si="28"/>
        <v>601.20962571621067</v>
      </c>
      <c r="AZ72" s="38">
        <f t="shared" si="29"/>
        <v>1057.6750204003411</v>
      </c>
      <c r="BA72" s="38">
        <f t="shared" si="30"/>
        <v>1682.6648051823606</v>
      </c>
    </row>
    <row r="73" spans="1:53" s="31" customFormat="1" ht="14.4">
      <c r="A73" s="31" t="s">
        <v>1916</v>
      </c>
      <c r="B73" s="31" t="s">
        <v>1916</v>
      </c>
      <c r="C73" s="30">
        <v>0</v>
      </c>
      <c r="D73" s="30" t="s">
        <v>519</v>
      </c>
      <c r="E73" s="34" t="s">
        <v>549</v>
      </c>
      <c r="F73" s="30" t="s">
        <v>488</v>
      </c>
      <c r="G73" s="35">
        <v>49.479199999999999</v>
      </c>
      <c r="H73" s="35">
        <v>1.2833885</v>
      </c>
      <c r="I73" s="35">
        <v>14.578399999999998</v>
      </c>
      <c r="J73" s="35">
        <v>10.767894</v>
      </c>
      <c r="K73" s="35">
        <v>0.152084</v>
      </c>
      <c r="L73" s="35">
        <v>7.8426529999999994</v>
      </c>
      <c r="M73" s="35">
        <v>12.2624</v>
      </c>
      <c r="N73" s="35">
        <v>2.1589999999999998</v>
      </c>
      <c r="O73" s="35">
        <v>0.2207585</v>
      </c>
      <c r="P73" s="35">
        <v>0.11512449999999999</v>
      </c>
      <c r="Q73" s="35">
        <v>1.5343500000000001E-2</v>
      </c>
      <c r="R73" s="35">
        <v>0</v>
      </c>
      <c r="S73" s="35">
        <v>0.31806400000000001</v>
      </c>
      <c r="T73" s="35">
        <v>9.1675000000000003E-3</v>
      </c>
      <c r="U73" s="35">
        <f t="shared" si="19"/>
        <v>99.203477500000005</v>
      </c>
      <c r="V73" s="30">
        <f t="shared" si="20"/>
        <v>1273.8463200000001</v>
      </c>
      <c r="W73" s="36">
        <f t="shared" si="21"/>
        <v>91.674999999999997</v>
      </c>
      <c r="X73" s="37">
        <v>3.5</v>
      </c>
      <c r="Y73" s="30"/>
      <c r="Z73" s="30">
        <v>85.4</v>
      </c>
      <c r="AA73" s="30"/>
      <c r="AB73" s="30">
        <v>1.41</v>
      </c>
      <c r="AC73" s="30">
        <v>8.0500000000000007</v>
      </c>
      <c r="AD73" s="36">
        <v>1683.0169251408561</v>
      </c>
      <c r="AE73" s="36">
        <v>940.87499999999989</v>
      </c>
      <c r="AF73" s="73">
        <f t="shared" si="31"/>
        <v>9.4087499999999991E-2</v>
      </c>
      <c r="AG73" s="35">
        <v>0.40529999999999994</v>
      </c>
      <c r="AH73" s="36">
        <v>367.19214999999997</v>
      </c>
      <c r="AI73" s="30">
        <v>6.0043537565008505</v>
      </c>
      <c r="AJ73" s="30">
        <v>32.445104123756614</v>
      </c>
      <c r="AK73" s="30">
        <v>13.20462185227257</v>
      </c>
      <c r="AL73" s="30">
        <v>9.4050959666465452</v>
      </c>
      <c r="AM73" s="30">
        <v>3.2147325007822998</v>
      </c>
      <c r="AN73" s="30">
        <v>39.1</v>
      </c>
      <c r="AO73" s="30">
        <v>450</v>
      </c>
      <c r="AP73" s="35">
        <v>2.0148437499999998</v>
      </c>
      <c r="AQ73" s="35">
        <v>1.7000000000000002</v>
      </c>
      <c r="AS73" s="36">
        <f t="shared" si="25"/>
        <v>3032.1986470329293</v>
      </c>
      <c r="AT73" s="38">
        <f t="shared" si="26"/>
        <v>1885.367079541267</v>
      </c>
      <c r="AU73" s="39">
        <f t="shared" si="32"/>
        <v>0.33407693286249601</v>
      </c>
      <c r="AV73" s="38">
        <f t="shared" si="33"/>
        <v>146.60130468</v>
      </c>
      <c r="AW73" s="38">
        <f t="shared" si="34"/>
        <v>36.65032617</v>
      </c>
      <c r="AX73" s="38">
        <f t="shared" si="27"/>
        <v>235.12739916616363</v>
      </c>
      <c r="AY73" s="38">
        <f t="shared" si="28"/>
        <v>423.22931849909452</v>
      </c>
      <c r="AZ73" s="38">
        <f t="shared" si="29"/>
        <v>707.2411501721059</v>
      </c>
      <c r="BA73" s="38">
        <f t="shared" si="30"/>
        <v>1125.156375273805</v>
      </c>
    </row>
    <row r="74" spans="1:53" s="31" customFormat="1" ht="14.4">
      <c r="A74" s="31" t="s">
        <v>1917</v>
      </c>
      <c r="B74" s="31" t="s">
        <v>1917</v>
      </c>
      <c r="C74" s="30">
        <v>0</v>
      </c>
      <c r="D74" s="30" t="s">
        <v>519</v>
      </c>
      <c r="E74" s="34" t="s">
        <v>613</v>
      </c>
      <c r="F74" s="30" t="s">
        <v>488</v>
      </c>
      <c r="G74" s="35">
        <v>49.052300000000002</v>
      </c>
      <c r="H74" s="35">
        <v>1.357753</v>
      </c>
      <c r="I74" s="35">
        <v>14.384050000000002</v>
      </c>
      <c r="J74" s="35">
        <v>10.3049815</v>
      </c>
      <c r="K74" s="35">
        <v>0.18709250000000002</v>
      </c>
      <c r="L74" s="35">
        <v>8.2412925000000019</v>
      </c>
      <c r="M74" s="35">
        <v>12.602100000000002</v>
      </c>
      <c r="N74" s="35">
        <v>2.1359500000000002</v>
      </c>
      <c r="O74" s="35">
        <v>0.16061</v>
      </c>
      <c r="P74" s="35">
        <v>0.151283</v>
      </c>
      <c r="Q74" s="35">
        <v>4.6750000000000007E-2</v>
      </c>
      <c r="R74" s="35">
        <v>1.0285000000000002E-2</v>
      </c>
      <c r="S74" s="35">
        <v>0.306867</v>
      </c>
      <c r="T74" s="35">
        <v>6.8255000000000008E-3</v>
      </c>
      <c r="U74" s="35">
        <f t="shared" si="19"/>
        <v>98.948140000000024</v>
      </c>
      <c r="V74" s="30">
        <f t="shared" si="20"/>
        <v>1229.0023350000001</v>
      </c>
      <c r="W74" s="36">
        <f t="shared" si="21"/>
        <v>68.25500000000001</v>
      </c>
      <c r="X74" s="37">
        <v>6.5</v>
      </c>
      <c r="Y74" s="30"/>
      <c r="Z74" s="30">
        <v>83.2</v>
      </c>
      <c r="AA74" s="30"/>
      <c r="AB74" s="30">
        <v>1.46</v>
      </c>
      <c r="AC74" s="30">
        <v>5.34</v>
      </c>
      <c r="AD74" s="36">
        <v>1215.7912649840773</v>
      </c>
      <c r="AE74" s="36">
        <v>946.22000000000014</v>
      </c>
      <c r="AF74" s="73">
        <f t="shared" si="31"/>
        <v>9.4622000000000012E-2</v>
      </c>
      <c r="AG74" s="35">
        <v>0.44880000000000003</v>
      </c>
      <c r="AH74" s="36">
        <v>458.63620000000003</v>
      </c>
      <c r="AI74" s="30">
        <v>6.3067447229794693</v>
      </c>
      <c r="AJ74" s="30">
        <v>30.658319627571885</v>
      </c>
      <c r="AK74" s="30">
        <v>13.470444725030648</v>
      </c>
      <c r="AL74" s="30">
        <v>10.86841724217704</v>
      </c>
      <c r="AM74" s="30">
        <v>3.3591776291980957</v>
      </c>
      <c r="AN74" s="30">
        <v>29.8</v>
      </c>
      <c r="AO74" s="30">
        <v>600</v>
      </c>
      <c r="AP74" s="35">
        <v>2.1011718749999999</v>
      </c>
      <c r="AQ74" s="35">
        <v>1.54</v>
      </c>
      <c r="AS74" s="36">
        <f t="shared" si="25"/>
        <v>3184.906085104632</v>
      </c>
      <c r="AT74" s="38">
        <f t="shared" si="26"/>
        <v>1980.3178430155533</v>
      </c>
      <c r="AU74" s="39">
        <f t="shared" si="32"/>
        <v>0.34080225154327543</v>
      </c>
      <c r="AV74" s="38">
        <f t="shared" si="33"/>
        <v>106.65788880000001</v>
      </c>
      <c r="AW74" s="38">
        <f t="shared" si="34"/>
        <v>26.664472200000002</v>
      </c>
      <c r="AX74" s="38">
        <f t="shared" si="27"/>
        <v>271.71043105442601</v>
      </c>
      <c r="AY74" s="38">
        <f t="shared" si="28"/>
        <v>489.07877589796681</v>
      </c>
      <c r="AZ74" s="38">
        <f t="shared" si="29"/>
        <v>739.01907842358105</v>
      </c>
      <c r="BA74" s="38">
        <f t="shared" si="30"/>
        <v>1175.7121702193335</v>
      </c>
    </row>
    <row r="75" spans="1:53" s="31" customFormat="1" ht="14.4">
      <c r="A75" s="31" t="s">
        <v>1918</v>
      </c>
      <c r="B75" s="31" t="s">
        <v>1918</v>
      </c>
      <c r="C75" s="30">
        <v>0</v>
      </c>
      <c r="D75" s="30" t="s">
        <v>519</v>
      </c>
      <c r="E75" s="34" t="s">
        <v>555</v>
      </c>
      <c r="F75" s="30" t="s">
        <v>488</v>
      </c>
      <c r="G75" s="35">
        <v>49.166499999999999</v>
      </c>
      <c r="H75" s="35">
        <v>1.0601385000000001</v>
      </c>
      <c r="I75" s="35">
        <v>14.658899999999999</v>
      </c>
      <c r="J75" s="35">
        <v>9.4911899999999996</v>
      </c>
      <c r="K75" s="35">
        <v>0.14361600000000002</v>
      </c>
      <c r="L75" s="35">
        <v>8.8215580000000013</v>
      </c>
      <c r="M75" s="35">
        <v>13.225899999999999</v>
      </c>
      <c r="N75" s="35">
        <v>1.7043735</v>
      </c>
      <c r="O75" s="35">
        <v>0.124671</v>
      </c>
      <c r="P75" s="35">
        <v>6.1149000000000009E-2</v>
      </c>
      <c r="Q75" s="35">
        <v>3.2070500000000002E-2</v>
      </c>
      <c r="R75" s="35">
        <v>2.5992999999999999E-2</v>
      </c>
      <c r="S75" s="35">
        <v>0.20850500000000002</v>
      </c>
      <c r="T75" s="35">
        <v>7.5735000000000004E-3</v>
      </c>
      <c r="U75" s="35">
        <f t="shared" si="19"/>
        <v>98.732138000000006</v>
      </c>
      <c r="V75" s="30">
        <f t="shared" si="20"/>
        <v>835.06252500000016</v>
      </c>
      <c r="W75" s="36">
        <f t="shared" si="21"/>
        <v>75.734999999999999</v>
      </c>
      <c r="X75" s="37">
        <v>6.5</v>
      </c>
      <c r="Y75" s="30"/>
      <c r="Z75" s="30">
        <v>89.2</v>
      </c>
      <c r="AA75" s="30"/>
      <c r="AB75" s="30">
        <v>1.17</v>
      </c>
      <c r="AC75" s="30">
        <v>9.43</v>
      </c>
      <c r="AD75" s="36">
        <v>895.10155971286997</v>
      </c>
      <c r="AE75" s="36">
        <v>954.6350000000001</v>
      </c>
      <c r="AF75" s="73">
        <f t="shared" si="31"/>
        <v>9.5463500000000007E-2</v>
      </c>
      <c r="AG75" s="35">
        <v>0.39270000000000005</v>
      </c>
      <c r="AH75" s="36">
        <v>489.60340000000008</v>
      </c>
      <c r="AI75" s="30">
        <v>4.0476122848972711</v>
      </c>
      <c r="AJ75" s="30">
        <v>25.326437953211556</v>
      </c>
      <c r="AK75" s="30">
        <v>9.4798957313845715</v>
      </c>
      <c r="AL75" s="30">
        <v>7.5170878944600883</v>
      </c>
      <c r="AM75" s="30">
        <v>2.9381107954546022</v>
      </c>
      <c r="AN75" s="30">
        <v>95</v>
      </c>
      <c r="AO75" s="30">
        <v>1800</v>
      </c>
      <c r="AP75" s="35">
        <v>2.1066406249999998</v>
      </c>
      <c r="AQ75" s="35">
        <v>1.39</v>
      </c>
      <c r="AS75" s="36"/>
      <c r="AT75" s="38"/>
      <c r="AU75" s="39"/>
      <c r="AV75" s="38">
        <f t="shared" si="33"/>
        <v>82.791517679999998</v>
      </c>
      <c r="AW75" s="38">
        <f t="shared" si="34"/>
        <v>20.69787942</v>
      </c>
      <c r="AX75" s="38"/>
      <c r="AY75" s="38"/>
      <c r="AZ75" s="38"/>
      <c r="BA75" s="38"/>
    </row>
    <row r="76" spans="1:53" s="31" customFormat="1" ht="14.4">
      <c r="A76" s="31" t="s">
        <v>1919</v>
      </c>
      <c r="B76" s="31" t="s">
        <v>1919</v>
      </c>
      <c r="C76" s="30">
        <v>0</v>
      </c>
      <c r="D76" s="30" t="s">
        <v>519</v>
      </c>
      <c r="E76" s="34" t="s">
        <v>618</v>
      </c>
      <c r="F76" s="30" t="s">
        <v>488</v>
      </c>
      <c r="G76" s="35">
        <v>48.468000000000004</v>
      </c>
      <c r="H76" s="35">
        <v>0.72865999999999986</v>
      </c>
      <c r="I76" s="35">
        <v>16.061</v>
      </c>
      <c r="J76" s="35">
        <v>7.7227149999999991</v>
      </c>
      <c r="K76" s="35">
        <v>0.12310000000000001</v>
      </c>
      <c r="L76" s="35">
        <v>10.037355</v>
      </c>
      <c r="M76" s="35">
        <v>13.9015</v>
      </c>
      <c r="N76" s="35">
        <v>1.5710299999999999</v>
      </c>
      <c r="O76" s="35">
        <v>5.0909999999999997E-2</v>
      </c>
      <c r="P76" s="35">
        <v>5.6989999999999992E-2</v>
      </c>
      <c r="Q76" s="35">
        <v>4.1140000000000003E-2</v>
      </c>
      <c r="R76" s="35">
        <v>7.8199999999999988E-3</v>
      </c>
      <c r="S76" s="35">
        <v>0.181815</v>
      </c>
      <c r="T76" s="35">
        <v>7.7350000000000006E-3</v>
      </c>
      <c r="U76" s="35">
        <f t="shared" si="19"/>
        <v>98.959769999999978</v>
      </c>
      <c r="V76" s="36">
        <f t="shared" si="20"/>
        <v>728.16907500000002</v>
      </c>
      <c r="W76" s="36">
        <f t="shared" si="21"/>
        <v>77.350000000000009</v>
      </c>
      <c r="X76" s="37">
        <v>15</v>
      </c>
      <c r="Y76" s="30"/>
      <c r="Z76" s="30">
        <v>92</v>
      </c>
      <c r="AA76" s="30"/>
      <c r="AB76" s="30">
        <v>0.87</v>
      </c>
      <c r="AC76" s="30">
        <v>7.45</v>
      </c>
      <c r="AD76" s="36">
        <v>525.23038209118124</v>
      </c>
      <c r="AE76" s="36">
        <v>957.1</v>
      </c>
      <c r="AF76" s="73">
        <f t="shared" si="31"/>
        <v>9.5710000000000003E-2</v>
      </c>
      <c r="AG76" s="35">
        <v>0.42499999999999999</v>
      </c>
      <c r="AH76" s="36">
        <v>681.80200000000002</v>
      </c>
      <c r="AI76" s="30">
        <v>2.4189955224478932</v>
      </c>
      <c r="AJ76" s="30">
        <v>20.871020182415435</v>
      </c>
      <c r="AK76" s="30">
        <v>7.2064856504971271</v>
      </c>
      <c r="AL76" s="30">
        <v>5.3450265620865585</v>
      </c>
      <c r="AM76" s="30">
        <v>2.0096546704212637</v>
      </c>
      <c r="AN76" s="30">
        <v>82.7</v>
      </c>
      <c r="AO76" s="30">
        <v>575</v>
      </c>
      <c r="AP76" s="35">
        <v>2.3246093750000001</v>
      </c>
      <c r="AQ76" s="35">
        <v>1.0900000000000001</v>
      </c>
      <c r="AS76" s="36">
        <f t="shared" si="25"/>
        <v>1221.5927388361861</v>
      </c>
      <c r="AT76" s="38">
        <f t="shared" si="26"/>
        <v>759.56459404863847</v>
      </c>
      <c r="AU76" s="39">
        <f t="shared" ref="AU76:AU82" si="35">AK76*253/10000</f>
        <v>0.18232408695757732</v>
      </c>
      <c r="AV76" s="38">
        <f t="shared" si="33"/>
        <v>33.808312799999996</v>
      </c>
      <c r="AW76" s="38">
        <f t="shared" si="34"/>
        <v>8.452078199999999</v>
      </c>
      <c r="AX76" s="38">
        <f t="shared" si="27"/>
        <v>133.62566405216396</v>
      </c>
      <c r="AY76" s="38">
        <f t="shared" si="28"/>
        <v>240.52619529389514</v>
      </c>
      <c r="AZ76" s="38">
        <f t="shared" si="29"/>
        <v>442.12402749267801</v>
      </c>
      <c r="BA76" s="38">
        <f t="shared" si="30"/>
        <v>703.37913464744224</v>
      </c>
    </row>
    <row r="77" spans="1:53" s="31" customFormat="1" ht="14.4">
      <c r="A77" s="31" t="s">
        <v>1920</v>
      </c>
      <c r="B77" s="31" t="s">
        <v>1920</v>
      </c>
      <c r="C77" s="30">
        <v>0</v>
      </c>
      <c r="D77" s="30" t="s">
        <v>519</v>
      </c>
      <c r="E77" s="34" t="s">
        <v>550</v>
      </c>
      <c r="F77" s="30" t="s">
        <v>488</v>
      </c>
      <c r="G77" s="35">
        <v>49.195</v>
      </c>
      <c r="H77" s="35">
        <v>1.46031</v>
      </c>
      <c r="I77" s="35">
        <v>14.282999999999999</v>
      </c>
      <c r="J77" s="35">
        <v>10.662775999999999</v>
      </c>
      <c r="K77" s="35">
        <v>0.162582</v>
      </c>
      <c r="L77" s="35">
        <v>8.0489540000000002</v>
      </c>
      <c r="M77" s="35">
        <v>12.416</v>
      </c>
      <c r="N77" s="35">
        <v>2.0947379999999995</v>
      </c>
      <c r="O77" s="35">
        <v>0.212282</v>
      </c>
      <c r="P77" s="35">
        <v>0.12583199999999997</v>
      </c>
      <c r="Q77" s="35">
        <v>1.3132000000000001E-2</v>
      </c>
      <c r="R77" s="35">
        <v>0</v>
      </c>
      <c r="S77" s="35">
        <v>0.33565</v>
      </c>
      <c r="T77" s="35">
        <v>8.6239999999999997E-3</v>
      </c>
      <c r="U77" s="35">
        <f t="shared" si="19"/>
        <v>99.018879999999982</v>
      </c>
      <c r="V77" s="30">
        <f t="shared" si="20"/>
        <v>1344.2782500000001</v>
      </c>
      <c r="W77" s="36">
        <f t="shared" si="21"/>
        <v>86.24</v>
      </c>
      <c r="X77" s="37">
        <v>2</v>
      </c>
      <c r="Y77" s="30"/>
      <c r="Z77" s="30">
        <v>87.6</v>
      </c>
      <c r="AA77" s="30"/>
      <c r="AB77" s="30">
        <v>1.62</v>
      </c>
      <c r="AC77" s="30">
        <v>8.0500000000000007</v>
      </c>
      <c r="AD77" s="36">
        <v>1646.799400202674</v>
      </c>
      <c r="AE77" s="36">
        <v>962.36</v>
      </c>
      <c r="AF77" s="73">
        <f t="shared" si="31"/>
        <v>9.6236000000000002E-2</v>
      </c>
      <c r="AG77" s="35">
        <v>0.49</v>
      </c>
      <c r="AH77" s="36">
        <v>403.83839999999998</v>
      </c>
      <c r="AI77" s="30">
        <v>6.873873066176027</v>
      </c>
      <c r="AJ77" s="30">
        <v>36.458328969007368</v>
      </c>
      <c r="AK77" s="30">
        <v>15.227950152537037</v>
      </c>
      <c r="AL77" s="30">
        <v>12.225020115941991</v>
      </c>
      <c r="AM77" s="30">
        <v>3.7150405083172675</v>
      </c>
      <c r="AN77" s="30">
        <v>40.4</v>
      </c>
      <c r="AO77" s="30">
        <v>400</v>
      </c>
      <c r="AP77" s="35">
        <v>2.046875</v>
      </c>
      <c r="AQ77" s="35">
        <v>1.65</v>
      </c>
      <c r="AS77" s="36">
        <f t="shared" si="25"/>
        <v>3471.3058984188938</v>
      </c>
      <c r="AT77" s="38">
        <f t="shared" si="26"/>
        <v>2158.3961427792724</v>
      </c>
      <c r="AU77" s="39">
        <f t="shared" si="35"/>
        <v>0.38526713885918701</v>
      </c>
      <c r="AV77" s="38">
        <f t="shared" si="33"/>
        <v>140.97223055999999</v>
      </c>
      <c r="AW77" s="38">
        <f t="shared" si="34"/>
        <v>35.243057639999996</v>
      </c>
      <c r="AX77" s="38">
        <f t="shared" si="27"/>
        <v>305.62550289854977</v>
      </c>
      <c r="AY77" s="38">
        <f t="shared" si="28"/>
        <v>550.12590521738957</v>
      </c>
      <c r="AZ77" s="38">
        <f t="shared" si="29"/>
        <v>817.30891182979883</v>
      </c>
      <c r="BA77" s="38">
        <f t="shared" si="30"/>
        <v>1300.2641779110436</v>
      </c>
    </row>
    <row r="78" spans="1:53" s="31" customFormat="1" ht="14.4">
      <c r="A78" s="31" t="s">
        <v>1921</v>
      </c>
      <c r="B78" s="31" t="s">
        <v>1921</v>
      </c>
      <c r="C78" s="30">
        <v>0</v>
      </c>
      <c r="D78" s="30" t="s">
        <v>519</v>
      </c>
      <c r="E78" s="34" t="s">
        <v>524</v>
      </c>
      <c r="F78" s="30" t="s">
        <v>488</v>
      </c>
      <c r="G78" s="35">
        <v>49.743299999999998</v>
      </c>
      <c r="H78" s="35">
        <v>1.1929400000000001</v>
      </c>
      <c r="I78" s="35">
        <v>14.710899999999999</v>
      </c>
      <c r="J78" s="35">
        <v>9.801145</v>
      </c>
      <c r="K78" s="35">
        <v>0.19497</v>
      </c>
      <c r="L78" s="35">
        <v>7.9009030000000005</v>
      </c>
      <c r="M78" s="35">
        <v>12.461499999999999</v>
      </c>
      <c r="N78" s="35">
        <v>2.0783999999999998</v>
      </c>
      <c r="O78" s="35">
        <v>0.182641</v>
      </c>
      <c r="P78" s="35">
        <v>0.11310200000000001</v>
      </c>
      <c r="Q78" s="35">
        <v>2.8615000000000002E-2</v>
      </c>
      <c r="R78" s="35">
        <v>1.9303000000000001E-2</v>
      </c>
      <c r="S78" s="35">
        <v>0.29914800000000008</v>
      </c>
      <c r="T78" s="35">
        <v>1.2318999999999998E-2</v>
      </c>
      <c r="U78" s="35">
        <f t="shared" ref="U78:U99" si="36">SUM(G78:T78)</f>
        <v>98.739186000000004</v>
      </c>
      <c r="V78" s="30">
        <f t="shared" ref="V78:V99" si="37">S78*10000*0.4005</f>
        <v>1198.0877400000004</v>
      </c>
      <c r="W78" s="36">
        <f t="shared" si="21"/>
        <v>123.18999999999998</v>
      </c>
      <c r="X78" s="37">
        <v>3</v>
      </c>
      <c r="Y78" s="30"/>
      <c r="Z78" s="30">
        <v>85.8</v>
      </c>
      <c r="AA78" s="30"/>
      <c r="AB78" s="30">
        <v>1.34</v>
      </c>
      <c r="AC78" s="30">
        <v>7.22</v>
      </c>
      <c r="AD78" s="36">
        <v>1545.4976020698084</v>
      </c>
      <c r="AE78" s="36">
        <v>964.18</v>
      </c>
      <c r="AF78" s="73">
        <f t="shared" si="31"/>
        <v>9.641799999999999E-2</v>
      </c>
      <c r="AG78" s="35">
        <v>0.3201</v>
      </c>
      <c r="AH78" s="36">
        <v>303.38689999999997</v>
      </c>
      <c r="AI78" s="30">
        <v>4.7674993320156398</v>
      </c>
      <c r="AJ78" s="30">
        <v>36.675380962935336</v>
      </c>
      <c r="AK78" s="30">
        <v>14.04779015583051</v>
      </c>
      <c r="AL78" s="30">
        <v>9.1229726697396885</v>
      </c>
      <c r="AM78" s="30">
        <v>3.3476418302165829</v>
      </c>
      <c r="AN78" s="30">
        <v>39.1</v>
      </c>
      <c r="AO78" s="30">
        <v>520</v>
      </c>
      <c r="AP78" s="35">
        <v>2.0335937500000001</v>
      </c>
      <c r="AQ78" s="35">
        <v>1.7000000000000002</v>
      </c>
      <c r="AS78" s="36">
        <f t="shared" si="25"/>
        <v>2407.5871626678982</v>
      </c>
      <c r="AT78" s="38">
        <f t="shared" si="26"/>
        <v>1496.9947902529109</v>
      </c>
      <c r="AU78" s="39">
        <f t="shared" si="35"/>
        <v>0.35540909094251194</v>
      </c>
      <c r="AV78" s="38">
        <f t="shared" si="33"/>
        <v>121.28823527999999</v>
      </c>
      <c r="AW78" s="38">
        <f t="shared" si="34"/>
        <v>30.322058819999999</v>
      </c>
      <c r="AX78" s="38">
        <f t="shared" si="27"/>
        <v>228.0743167434922</v>
      </c>
      <c r="AY78" s="38">
        <f t="shared" si="28"/>
        <v>410.533770138286</v>
      </c>
      <c r="AZ78" s="38">
        <f t="shared" si="29"/>
        <v>736.48120264764827</v>
      </c>
      <c r="BA78" s="38">
        <f t="shared" si="30"/>
        <v>1171.674640575804</v>
      </c>
    </row>
    <row r="79" spans="1:53" s="31" customFormat="1" ht="14.4">
      <c r="A79" s="31" t="s">
        <v>1922</v>
      </c>
      <c r="B79" s="31" t="s">
        <v>1922</v>
      </c>
      <c r="C79" s="30">
        <v>0</v>
      </c>
      <c r="D79" s="30" t="s">
        <v>519</v>
      </c>
      <c r="E79" s="34" t="s">
        <v>529</v>
      </c>
      <c r="F79" s="30" t="s">
        <v>488</v>
      </c>
      <c r="G79" s="35">
        <v>49.080999999999996</v>
      </c>
      <c r="H79" s="35">
        <v>1.1057999999999999</v>
      </c>
      <c r="I79" s="35">
        <v>14.875999999999998</v>
      </c>
      <c r="J79" s="35">
        <v>10.225169999999999</v>
      </c>
      <c r="K79" s="35">
        <v>0.17279000000000003</v>
      </c>
      <c r="L79" s="35">
        <v>8.7214949999999991</v>
      </c>
      <c r="M79" s="35">
        <v>12.847499999999998</v>
      </c>
      <c r="N79" s="35">
        <v>1.8644999999999998</v>
      </c>
      <c r="O79" s="35">
        <v>0.13181500000000004</v>
      </c>
      <c r="P79" s="35">
        <v>7.3719999999999994E-2</v>
      </c>
      <c r="Q79" s="35">
        <v>3.1919999999999997E-2</v>
      </c>
      <c r="R79" s="35">
        <v>2.4700000000000004E-3</v>
      </c>
      <c r="S79" s="35">
        <v>0.24614500000000003</v>
      </c>
      <c r="T79" s="35">
        <v>4.6549999999999994E-3</v>
      </c>
      <c r="U79" s="35">
        <f t="shared" si="36"/>
        <v>99.384980000000013</v>
      </c>
      <c r="V79" s="30">
        <f t="shared" si="37"/>
        <v>985.81072500000016</v>
      </c>
      <c r="W79" s="36">
        <f t="shared" ref="W79:W99" si="38">T79*10000</f>
        <v>46.55</v>
      </c>
      <c r="X79" s="37">
        <v>5</v>
      </c>
      <c r="Y79" s="30"/>
      <c r="Z79" s="30"/>
      <c r="AA79" s="30"/>
      <c r="AB79" s="30">
        <v>1.2</v>
      </c>
      <c r="AC79" s="30">
        <v>7.9</v>
      </c>
      <c r="AD79" s="36">
        <v>1043.3842751702414</v>
      </c>
      <c r="AE79" s="36">
        <v>970.90000000000009</v>
      </c>
      <c r="AF79" s="73">
        <f t="shared" si="31"/>
        <v>9.709000000000001E-2</v>
      </c>
      <c r="AG79" s="35">
        <v>0.24700000000000003</v>
      </c>
      <c r="AH79" s="36">
        <v>347.80450000000002</v>
      </c>
      <c r="AI79" s="30">
        <v>3.7240529883238489</v>
      </c>
      <c r="AJ79" s="30">
        <v>27.2599256751087</v>
      </c>
      <c r="AK79" s="30">
        <v>11.492375916203061</v>
      </c>
      <c r="AL79" s="30">
        <v>8.5958886928857705</v>
      </c>
      <c r="AM79" s="30">
        <v>3.6881181596979826</v>
      </c>
      <c r="AN79" s="30">
        <v>35.9</v>
      </c>
      <c r="AO79" s="30">
        <v>1300</v>
      </c>
      <c r="AP79" s="35">
        <v>2.1082031250000002</v>
      </c>
      <c r="AQ79" s="35">
        <v>1.49</v>
      </c>
      <c r="AS79" s="36">
        <f t="shared" si="25"/>
        <v>1880.6467591035437</v>
      </c>
      <c r="AT79" s="38">
        <f t="shared" si="26"/>
        <v>1169.3526383336884</v>
      </c>
      <c r="AU79" s="39">
        <f t="shared" si="35"/>
        <v>0.29075711067993742</v>
      </c>
      <c r="AV79" s="38">
        <f t="shared" si="33"/>
        <v>87.535705200000038</v>
      </c>
      <c r="AW79" s="38">
        <f t="shared" si="34"/>
        <v>21.883926300000009</v>
      </c>
      <c r="AX79" s="38">
        <f t="shared" si="27"/>
        <v>214.89721732214426</v>
      </c>
      <c r="AY79" s="38">
        <f t="shared" si="28"/>
        <v>386.81499117985965</v>
      </c>
      <c r="AZ79" s="38">
        <f t="shared" si="29"/>
        <v>811.38599513355621</v>
      </c>
      <c r="BA79" s="38">
        <f t="shared" si="30"/>
        <v>1290.8413558942939</v>
      </c>
    </row>
    <row r="80" spans="1:53" s="31" customFormat="1" ht="14.4">
      <c r="A80" s="31" t="s">
        <v>1923</v>
      </c>
      <c r="B80" s="31" t="s">
        <v>1923</v>
      </c>
      <c r="C80" s="30" t="s">
        <v>558</v>
      </c>
      <c r="D80" s="30" t="s">
        <v>519</v>
      </c>
      <c r="E80" s="34" t="s">
        <v>571</v>
      </c>
      <c r="F80" s="30" t="s">
        <v>488</v>
      </c>
      <c r="G80" s="35">
        <v>48.289350000000006</v>
      </c>
      <c r="H80" s="35">
        <v>1.2256294999999999</v>
      </c>
      <c r="I80" s="35">
        <v>14.486499999999999</v>
      </c>
      <c r="J80" s="35">
        <v>10.4587965</v>
      </c>
      <c r="K80" s="35">
        <v>0.18085100000000001</v>
      </c>
      <c r="L80" s="35">
        <v>8.3966779999999996</v>
      </c>
      <c r="M80" s="35">
        <v>12.860099999999999</v>
      </c>
      <c r="N80" s="35">
        <v>1.7774200000000002</v>
      </c>
      <c r="O80" s="35">
        <v>0.17782000000000001</v>
      </c>
      <c r="P80" s="35">
        <v>9.3396000000000007E-2</v>
      </c>
      <c r="Q80" s="35">
        <v>4.7331500000000006E-2</v>
      </c>
      <c r="R80" s="35">
        <v>2.0272000000000002E-2</v>
      </c>
      <c r="S80" s="35">
        <v>0.28815200000000002</v>
      </c>
      <c r="T80" s="35">
        <v>7.4210000000000005E-3</v>
      </c>
      <c r="U80" s="35">
        <f t="shared" si="36"/>
        <v>98.309717500000005</v>
      </c>
      <c r="V80" s="30">
        <f t="shared" si="37"/>
        <v>1154.0487600000001</v>
      </c>
      <c r="W80" s="36">
        <f t="shared" si="38"/>
        <v>74.210000000000008</v>
      </c>
      <c r="X80" s="37">
        <v>9.5</v>
      </c>
      <c r="Y80" s="30"/>
      <c r="Z80" s="30">
        <v>88.3</v>
      </c>
      <c r="AA80" s="30"/>
      <c r="AB80" s="30">
        <v>1.28</v>
      </c>
      <c r="AC80" s="30">
        <v>7.49</v>
      </c>
      <c r="AD80" s="36">
        <v>1180.8646637040399</v>
      </c>
      <c r="AE80" s="36">
        <v>972.87499999999989</v>
      </c>
      <c r="AF80" s="73">
        <f t="shared" si="31"/>
        <v>9.7287499999999985E-2</v>
      </c>
      <c r="AG80" s="35">
        <v>0.43439999999999995</v>
      </c>
      <c r="AH80" s="36">
        <v>431.24154999999996</v>
      </c>
      <c r="AI80" s="30">
        <v>4.8446185849342136</v>
      </c>
      <c r="AJ80" s="30">
        <v>24.17279176117443</v>
      </c>
      <c r="AK80" s="30">
        <v>11.443762480271932</v>
      </c>
      <c r="AL80" s="30">
        <v>7.6881247530746517</v>
      </c>
      <c r="AM80" s="30">
        <v>3.4972076505708349</v>
      </c>
      <c r="AN80" s="30">
        <v>15.4</v>
      </c>
      <c r="AO80" s="30">
        <v>340</v>
      </c>
      <c r="AP80" s="35">
        <v>2.24609375</v>
      </c>
      <c r="AQ80" s="35">
        <v>1.89</v>
      </c>
      <c r="AS80" s="36">
        <f t="shared" si="25"/>
        <v>2446.532385391778</v>
      </c>
      <c r="AT80" s="38">
        <f t="shared" si="26"/>
        <v>1521.2102356693431</v>
      </c>
      <c r="AU80" s="39">
        <f t="shared" si="35"/>
        <v>0.2895271907508799</v>
      </c>
      <c r="AV80" s="38">
        <f t="shared" si="33"/>
        <v>118.08670559999999</v>
      </c>
      <c r="AW80" s="38">
        <f t="shared" si="34"/>
        <v>29.521676399999997</v>
      </c>
      <c r="AX80" s="38">
        <f t="shared" si="27"/>
        <v>192.2031188268663</v>
      </c>
      <c r="AY80" s="38">
        <f t="shared" si="28"/>
        <v>345.96561388835931</v>
      </c>
      <c r="AZ80" s="38">
        <f t="shared" si="29"/>
        <v>769.38568312558368</v>
      </c>
      <c r="BA80" s="38">
        <f t="shared" si="30"/>
        <v>1224.0226776997922</v>
      </c>
    </row>
    <row r="81" spans="1:53" s="31" customFormat="1" ht="16.5" customHeight="1">
      <c r="A81" s="31" t="s">
        <v>1924</v>
      </c>
      <c r="B81" s="31" t="s">
        <v>1924</v>
      </c>
      <c r="C81" s="30">
        <v>0</v>
      </c>
      <c r="D81" s="30" t="s">
        <v>519</v>
      </c>
      <c r="E81" s="34" t="s">
        <v>617</v>
      </c>
      <c r="F81" s="30" t="s">
        <v>488</v>
      </c>
      <c r="G81" s="35">
        <v>48.14</v>
      </c>
      <c r="H81" s="35">
        <v>0.98641199999999996</v>
      </c>
      <c r="I81" s="35">
        <v>16.348399999999998</v>
      </c>
      <c r="J81" s="35">
        <v>7.6068640000000007</v>
      </c>
      <c r="K81" s="35">
        <v>0.14086800000000002</v>
      </c>
      <c r="L81" s="35">
        <v>10.022016000000001</v>
      </c>
      <c r="M81" s="35">
        <v>13.7736</v>
      </c>
      <c r="N81" s="35">
        <v>1.6051359999999999</v>
      </c>
      <c r="O81" s="35">
        <v>6.7171999999999996E-2</v>
      </c>
      <c r="P81" s="35">
        <v>8.3159999999999998E-2</v>
      </c>
      <c r="Q81" s="35">
        <v>4.2083999999999996E-2</v>
      </c>
      <c r="R81" s="35">
        <v>2.0327999999999999E-2</v>
      </c>
      <c r="S81" s="35">
        <v>0.18790800000000002</v>
      </c>
      <c r="T81" s="35">
        <v>5.6280000000000002E-3</v>
      </c>
      <c r="U81" s="35">
        <f t="shared" si="36"/>
        <v>99.02957600000002</v>
      </c>
      <c r="V81" s="36">
        <f t="shared" si="37"/>
        <v>752.57154000000014</v>
      </c>
      <c r="W81" s="36">
        <f t="shared" si="38"/>
        <v>56.28</v>
      </c>
      <c r="X81" s="37">
        <v>16</v>
      </c>
      <c r="Y81" s="30"/>
      <c r="Z81" s="30">
        <v>91.5</v>
      </c>
      <c r="AA81" s="30"/>
      <c r="AB81" s="30">
        <v>1.1599999999999999</v>
      </c>
      <c r="AC81" s="30">
        <v>7.68</v>
      </c>
      <c r="AD81" s="36">
        <v>552.50212383052155</v>
      </c>
      <c r="AE81" s="36">
        <v>977.76</v>
      </c>
      <c r="AF81" s="73">
        <f t="shared" si="31"/>
        <v>9.7776000000000002E-2</v>
      </c>
      <c r="AG81" s="35">
        <v>0.41160000000000002</v>
      </c>
      <c r="AH81" s="36">
        <v>613.41</v>
      </c>
      <c r="AI81" s="30">
        <v>4.017438298327531</v>
      </c>
      <c r="AJ81" s="30">
        <v>19.018559954402949</v>
      </c>
      <c r="AK81" s="30">
        <v>8.6771566232897346</v>
      </c>
      <c r="AL81" s="30">
        <v>5.8731009384573003</v>
      </c>
      <c r="AM81" s="30">
        <v>2.6006735305750586</v>
      </c>
      <c r="AN81" s="30">
        <v>35.700000000000003</v>
      </c>
      <c r="AO81" s="30">
        <v>650</v>
      </c>
      <c r="AP81" s="35">
        <v>2.4070312500000002</v>
      </c>
      <c r="AQ81" s="35">
        <v>1.1299999999999999</v>
      </c>
      <c r="AS81" s="36">
        <f t="shared" si="25"/>
        <v>2028.8063406554031</v>
      </c>
      <c r="AT81" s="38">
        <f t="shared" si="26"/>
        <v>1261.4756256748447</v>
      </c>
      <c r="AU81" s="39">
        <f t="shared" si="35"/>
        <v>0.21953206256923027</v>
      </c>
      <c r="AV81" s="38">
        <f t="shared" si="33"/>
        <v>44.607581759999995</v>
      </c>
      <c r="AW81" s="38">
        <f t="shared" si="34"/>
        <v>11.151895439999999</v>
      </c>
      <c r="AX81" s="38">
        <f t="shared" si="27"/>
        <v>146.82752346143252</v>
      </c>
      <c r="AY81" s="38">
        <f t="shared" si="28"/>
        <v>264.28954223057849</v>
      </c>
      <c r="AZ81" s="38">
        <f t="shared" si="29"/>
        <v>572.14817672651293</v>
      </c>
      <c r="BA81" s="38">
        <f t="shared" si="30"/>
        <v>910.23573570127053</v>
      </c>
    </row>
    <row r="82" spans="1:53" s="31" customFormat="1" ht="14.4">
      <c r="A82" s="31" t="s">
        <v>1925</v>
      </c>
      <c r="B82" s="31" t="s">
        <v>1925</v>
      </c>
      <c r="C82" s="30">
        <v>0</v>
      </c>
      <c r="D82" s="30" t="s">
        <v>519</v>
      </c>
      <c r="E82" s="34" t="s">
        <v>530</v>
      </c>
      <c r="F82" s="30" t="s">
        <v>488</v>
      </c>
      <c r="G82" s="35">
        <v>48.759599999999999</v>
      </c>
      <c r="H82" s="35">
        <v>1.1873279999999999</v>
      </c>
      <c r="I82" s="35">
        <v>14.701600000000001</v>
      </c>
      <c r="J82" s="35">
        <v>10.376135999999999</v>
      </c>
      <c r="K82" s="35">
        <v>0.18432000000000001</v>
      </c>
      <c r="L82" s="35">
        <v>8.7727960000000014</v>
      </c>
      <c r="M82" s="35">
        <v>12.744400000000001</v>
      </c>
      <c r="N82" s="35">
        <v>1.9559999999999995</v>
      </c>
      <c r="O82" s="35">
        <v>0.11660000000000001</v>
      </c>
      <c r="P82" s="35">
        <v>5.0304000000000001E-2</v>
      </c>
      <c r="Q82" s="35">
        <v>4.2335999999999999E-2</v>
      </c>
      <c r="R82" s="35">
        <v>2.2272E-2</v>
      </c>
      <c r="S82" s="35">
        <v>0.26044800000000001</v>
      </c>
      <c r="T82" s="35">
        <v>6.1440000000000002E-3</v>
      </c>
      <c r="U82" s="35">
        <f t="shared" si="36"/>
        <v>99.180284000000015</v>
      </c>
      <c r="V82" s="30">
        <f t="shared" si="37"/>
        <v>1043.0942400000001</v>
      </c>
      <c r="W82" s="36">
        <f t="shared" si="38"/>
        <v>61.440000000000005</v>
      </c>
      <c r="X82" s="37">
        <v>4</v>
      </c>
      <c r="Y82" s="30"/>
      <c r="Z82" s="30"/>
      <c r="AA82" s="30"/>
      <c r="AB82" s="30">
        <v>1.34</v>
      </c>
      <c r="AC82" s="30">
        <v>7.03</v>
      </c>
      <c r="AD82" s="36">
        <v>1129.1765085706381</v>
      </c>
      <c r="AE82" s="36">
        <v>991.68</v>
      </c>
      <c r="AF82" s="73">
        <f t="shared" si="31"/>
        <v>9.9167999999999992E-2</v>
      </c>
      <c r="AG82" s="35">
        <v>0.23039999999999997</v>
      </c>
      <c r="AH82" s="36">
        <v>381.96479999999997</v>
      </c>
      <c r="AI82" s="30">
        <v>5.30159806692203</v>
      </c>
      <c r="AJ82" s="30">
        <v>28.245612002355521</v>
      </c>
      <c r="AK82" s="30">
        <v>11.417750100620669</v>
      </c>
      <c r="AL82" s="30">
        <v>8.723171812898812</v>
      </c>
      <c r="AM82" s="30">
        <v>3.5056024173003077</v>
      </c>
      <c r="AN82" s="30">
        <v>40.6</v>
      </c>
      <c r="AO82" s="30">
        <v>1300</v>
      </c>
      <c r="AP82" s="35">
        <v>2.1437499999999998</v>
      </c>
      <c r="AQ82" s="35">
        <v>1.51</v>
      </c>
      <c r="AS82" s="36">
        <f t="shared" si="25"/>
        <v>2677.3070237956249</v>
      </c>
      <c r="AT82" s="38">
        <f t="shared" si="26"/>
        <v>1664.7017930135173</v>
      </c>
      <c r="AU82" s="39">
        <f t="shared" si="35"/>
        <v>0.28886907754570296</v>
      </c>
      <c r="AV82" s="38">
        <f t="shared" si="33"/>
        <v>77.431728000000007</v>
      </c>
      <c r="AW82" s="38">
        <f t="shared" si="34"/>
        <v>19.357932000000002</v>
      </c>
      <c r="AX82" s="38">
        <f t="shared" si="27"/>
        <v>218.0792953224703</v>
      </c>
      <c r="AY82" s="38">
        <f t="shared" si="28"/>
        <v>392.54273158044657</v>
      </c>
      <c r="AZ82" s="38">
        <f t="shared" si="29"/>
        <v>771.23253180606775</v>
      </c>
      <c r="BA82" s="38">
        <f t="shared" si="30"/>
        <v>1226.9608460551078</v>
      </c>
    </row>
    <row r="83" spans="1:53" s="31" customFormat="1" ht="14.4">
      <c r="A83" s="31" t="s">
        <v>1926</v>
      </c>
      <c r="B83" s="31" t="s">
        <v>1926</v>
      </c>
      <c r="C83" s="30">
        <v>0</v>
      </c>
      <c r="D83" s="30" t="s">
        <v>519</v>
      </c>
      <c r="E83" s="34" t="s">
        <v>548</v>
      </c>
      <c r="F83" s="30" t="s">
        <v>488</v>
      </c>
      <c r="G83" s="35">
        <v>49.271700000000003</v>
      </c>
      <c r="H83" s="35">
        <v>1.3559869999999998</v>
      </c>
      <c r="I83" s="35">
        <v>14.4535</v>
      </c>
      <c r="J83" s="35">
        <v>10.820202999999999</v>
      </c>
      <c r="K83" s="35">
        <v>0.18299000000000001</v>
      </c>
      <c r="L83" s="35">
        <v>7.8522590000000001</v>
      </c>
      <c r="M83" s="35">
        <v>12.5871</v>
      </c>
      <c r="N83" s="35">
        <v>2.0495999999999999</v>
      </c>
      <c r="O83" s="35">
        <v>0.20594500000000002</v>
      </c>
      <c r="P83" s="35">
        <v>7.7793999999999988E-2</v>
      </c>
      <c r="Q83" s="35">
        <v>1.7072E-2</v>
      </c>
      <c r="R83" s="35">
        <v>1.5616999999999999E-2</v>
      </c>
      <c r="S83" s="35">
        <v>0.34473800000000004</v>
      </c>
      <c r="T83" s="35">
        <v>1.2900999999999998E-2</v>
      </c>
      <c r="U83" s="35">
        <f t="shared" si="36"/>
        <v>99.247406000000012</v>
      </c>
      <c r="V83" s="30">
        <f t="shared" si="37"/>
        <v>1380.6756900000003</v>
      </c>
      <c r="W83" s="36">
        <f t="shared" si="38"/>
        <v>129.00999999999996</v>
      </c>
      <c r="X83" s="37">
        <v>3</v>
      </c>
      <c r="Y83" s="30"/>
      <c r="Z83" s="30">
        <v>87.2</v>
      </c>
      <c r="AA83" s="30"/>
      <c r="AB83" s="30">
        <v>1.46</v>
      </c>
      <c r="AC83" s="30">
        <v>8.1999999999999993</v>
      </c>
      <c r="AD83" s="36">
        <v>1598.0854221780439</v>
      </c>
      <c r="AE83" s="36">
        <v>993.27999999999986</v>
      </c>
      <c r="AF83" s="73">
        <f t="shared" si="31"/>
        <v>9.9327999999999986E-2</v>
      </c>
      <c r="AG83" s="35">
        <v>0.41709999999999997</v>
      </c>
      <c r="AH83" s="36">
        <v>423.72509999999994</v>
      </c>
      <c r="AI83" s="30">
        <v>6.5188256172458736</v>
      </c>
      <c r="AJ83" s="30">
        <v>35.208365724417924</v>
      </c>
      <c r="AK83" s="30">
        <v>13.77596007679578</v>
      </c>
      <c r="AL83" s="30">
        <v>8.5309499752140265</v>
      </c>
      <c r="AM83" s="30">
        <v>4.0656867445239078</v>
      </c>
      <c r="AN83" s="30">
        <v>44.7</v>
      </c>
      <c r="AO83" s="30">
        <v>500</v>
      </c>
      <c r="AP83" s="35">
        <v>2.1167968749999999</v>
      </c>
      <c r="AQ83" s="35">
        <v>1.71</v>
      </c>
      <c r="AS83" s="36"/>
      <c r="AT83" s="38"/>
      <c r="AU83" s="39"/>
      <c r="AV83" s="38">
        <f t="shared" si="33"/>
        <v>136.7639556</v>
      </c>
      <c r="AW83" s="38">
        <f t="shared" si="34"/>
        <v>34.190988900000001</v>
      </c>
      <c r="AX83" s="38"/>
      <c r="AY83" s="38"/>
      <c r="AZ83" s="38"/>
      <c r="BA83" s="38"/>
    </row>
    <row r="84" spans="1:53" s="31" customFormat="1" ht="14.4">
      <c r="A84" s="31" t="s">
        <v>1927</v>
      </c>
      <c r="B84" s="31" t="s">
        <v>1927</v>
      </c>
      <c r="C84" s="30">
        <v>0</v>
      </c>
      <c r="D84" s="30" t="s">
        <v>519</v>
      </c>
      <c r="E84" s="34" t="s">
        <v>525</v>
      </c>
      <c r="F84" s="30" t="s">
        <v>488</v>
      </c>
      <c r="G84" s="35">
        <v>49.244</v>
      </c>
      <c r="H84" s="35">
        <v>1.201155</v>
      </c>
      <c r="I84" s="35">
        <v>14.719250000000001</v>
      </c>
      <c r="J84" s="35">
        <v>10.015134999999999</v>
      </c>
      <c r="K84" s="35">
        <v>0.185055</v>
      </c>
      <c r="L84" s="35">
        <v>8.0487024999999992</v>
      </c>
      <c r="M84" s="35">
        <v>12.53375</v>
      </c>
      <c r="N84" s="35">
        <v>1.9500000000000002</v>
      </c>
      <c r="O84" s="35">
        <v>0.19173000000000001</v>
      </c>
      <c r="P84" s="35">
        <v>7.9852499999999993E-2</v>
      </c>
      <c r="Q84" s="35">
        <v>2.3009999999999999E-2</v>
      </c>
      <c r="R84" s="35">
        <v>1.4624999999999999E-2</v>
      </c>
      <c r="S84" s="35">
        <v>0.31307250000000003</v>
      </c>
      <c r="T84" s="35">
        <v>7.2150000000000001E-3</v>
      </c>
      <c r="U84" s="35">
        <f t="shared" si="36"/>
        <v>98.526552500000022</v>
      </c>
      <c r="V84" s="30">
        <f t="shared" si="37"/>
        <v>1253.8553625000002</v>
      </c>
      <c r="W84" s="36">
        <f t="shared" si="38"/>
        <v>72.150000000000006</v>
      </c>
      <c r="X84" s="37">
        <v>2.5</v>
      </c>
      <c r="Y84" s="30"/>
      <c r="Z84" s="30">
        <v>85</v>
      </c>
      <c r="AA84" s="30"/>
      <c r="AB84" s="30">
        <v>1.34</v>
      </c>
      <c r="AC84" s="30">
        <v>6.88</v>
      </c>
      <c r="AD84" s="36">
        <v>1544.600409588041</v>
      </c>
      <c r="AE84" s="36">
        <v>1011.0749999999998</v>
      </c>
      <c r="AF84" s="73">
        <f t="shared" si="31"/>
        <v>0.10110749999999998</v>
      </c>
      <c r="AG84" s="35">
        <v>0.20474999999999996</v>
      </c>
      <c r="AH84" s="36">
        <v>328.17524999999995</v>
      </c>
      <c r="AI84" s="30">
        <v>4.9851052301267824</v>
      </c>
      <c r="AJ84" s="30">
        <v>37.107796760262673</v>
      </c>
      <c r="AK84" s="30">
        <v>13.122983165975629</v>
      </c>
      <c r="AL84" s="30">
        <v>9.7251563330420385</v>
      </c>
      <c r="AM84" s="30">
        <v>3.5597592602765196</v>
      </c>
      <c r="AN84" s="30">
        <v>80.400000000000006</v>
      </c>
      <c r="AO84" s="30">
        <v>520</v>
      </c>
      <c r="AP84" s="35">
        <v>2.1312500000000001</v>
      </c>
      <c r="AQ84" s="35">
        <v>1.73</v>
      </c>
      <c r="AS84" s="36">
        <f t="shared" si="25"/>
        <v>2517.4781412140251</v>
      </c>
      <c r="AT84" s="38">
        <f t="shared" si="26"/>
        <v>1565.3230422598097</v>
      </c>
      <c r="AU84" s="39">
        <f t="shared" ref="AU84:AU86" si="39">AK84*253/10000</f>
        <v>0.33201147409918347</v>
      </c>
      <c r="AV84" s="38">
        <f t="shared" si="33"/>
        <v>127.32405840000001</v>
      </c>
      <c r="AW84" s="38">
        <f t="shared" si="34"/>
        <v>31.831014600000003</v>
      </c>
      <c r="AX84" s="38">
        <f t="shared" si="27"/>
        <v>243.12890832605098</v>
      </c>
      <c r="AY84" s="38">
        <f t="shared" si="28"/>
        <v>437.63203498689171</v>
      </c>
      <c r="AZ84" s="38">
        <f t="shared" si="29"/>
        <v>783.14703726083428</v>
      </c>
      <c r="BA84" s="38">
        <f t="shared" si="30"/>
        <v>1245.9157410967819</v>
      </c>
    </row>
    <row r="85" spans="1:53" s="31" customFormat="1" ht="14.4">
      <c r="A85" s="31" t="s">
        <v>1928</v>
      </c>
      <c r="B85" s="31" t="s">
        <v>1928</v>
      </c>
      <c r="C85" s="30">
        <v>0</v>
      </c>
      <c r="D85" s="30" t="s">
        <v>519</v>
      </c>
      <c r="E85" s="34" t="s">
        <v>596</v>
      </c>
      <c r="F85" s="30" t="s">
        <v>488</v>
      </c>
      <c r="G85" s="35">
        <v>49.238000000000007</v>
      </c>
      <c r="H85" s="35">
        <v>1.3529519999999999</v>
      </c>
      <c r="I85" s="35">
        <v>14.358400000000001</v>
      </c>
      <c r="J85" s="35">
        <v>9.6808320000000005</v>
      </c>
      <c r="K85" s="35">
        <v>0.17014800000000002</v>
      </c>
      <c r="L85" s="35">
        <v>8.2970320000000015</v>
      </c>
      <c r="M85" s="35">
        <v>13.228000000000002</v>
      </c>
      <c r="N85" s="35">
        <v>1.8024</v>
      </c>
      <c r="O85" s="35">
        <v>0.14649600000000004</v>
      </c>
      <c r="P85" s="35">
        <v>0.10000400000000001</v>
      </c>
      <c r="Q85" s="35">
        <v>5.5660000000000001E-2</v>
      </c>
      <c r="R85" s="35">
        <v>1.1408E-2</v>
      </c>
      <c r="S85" s="35">
        <v>0.29026000000000002</v>
      </c>
      <c r="T85" s="35">
        <v>9.9360000000000004E-3</v>
      </c>
      <c r="U85" s="35">
        <f t="shared" si="36"/>
        <v>98.741528000000017</v>
      </c>
      <c r="V85" s="30">
        <f t="shared" si="37"/>
        <v>1162.4913000000001</v>
      </c>
      <c r="W85" s="36">
        <f t="shared" si="38"/>
        <v>99.36</v>
      </c>
      <c r="X85" s="37">
        <v>8</v>
      </c>
      <c r="Y85" s="30"/>
      <c r="Z85" s="30">
        <v>86.8</v>
      </c>
      <c r="AA85" s="30"/>
      <c r="AB85" s="30">
        <v>1.45</v>
      </c>
      <c r="AC85" s="30">
        <v>9.4</v>
      </c>
      <c r="AD85" s="36">
        <v>1232.2853575278048</v>
      </c>
      <c r="AE85" s="36">
        <v>1013.84</v>
      </c>
      <c r="AF85" s="73">
        <f t="shared" si="31"/>
        <v>0.101384</v>
      </c>
      <c r="AG85" s="35">
        <v>0.46920000000000001</v>
      </c>
      <c r="AH85" s="36">
        <v>675.4824000000001</v>
      </c>
      <c r="AI85" s="30">
        <v>5.751759707092635</v>
      </c>
      <c r="AJ85" s="30">
        <v>30.957152879792485</v>
      </c>
      <c r="AK85" s="30">
        <v>12.043083643253681</v>
      </c>
      <c r="AL85" s="30">
        <v>8.8267643911447813</v>
      </c>
      <c r="AM85" s="30">
        <v>3.499266348515953</v>
      </c>
      <c r="AN85" s="30">
        <v>35</v>
      </c>
      <c r="AO85" s="30">
        <v>1200</v>
      </c>
      <c r="AP85" s="35">
        <v>2.2609374999999998</v>
      </c>
      <c r="AQ85" s="35">
        <v>1.52</v>
      </c>
      <c r="AS85" s="36">
        <f t="shared" si="25"/>
        <v>2904.6386520817805</v>
      </c>
      <c r="AT85" s="38">
        <f t="shared" si="26"/>
        <v>1806.0525480270874</v>
      </c>
      <c r="AU85" s="39">
        <f t="shared" si="39"/>
        <v>0.30469001617431812</v>
      </c>
      <c r="AV85" s="38">
        <f t="shared" si="33"/>
        <v>97.285063680000022</v>
      </c>
      <c r="AW85" s="38">
        <f t="shared" si="34"/>
        <v>24.321265920000005</v>
      </c>
      <c r="AX85" s="38">
        <f t="shared" si="27"/>
        <v>220.66910977861954</v>
      </c>
      <c r="AY85" s="38">
        <f t="shared" si="28"/>
        <v>397.20439760151515</v>
      </c>
      <c r="AZ85" s="38">
        <f t="shared" si="29"/>
        <v>769.83859667350964</v>
      </c>
      <c r="BA85" s="38">
        <f t="shared" si="30"/>
        <v>1224.7432219805835</v>
      </c>
    </row>
    <row r="86" spans="1:53" s="31" customFormat="1" ht="14.4">
      <c r="A86" s="31" t="s">
        <v>1929</v>
      </c>
      <c r="B86" s="31" t="s">
        <v>1929</v>
      </c>
      <c r="C86" s="30">
        <v>0</v>
      </c>
      <c r="D86" s="30" t="s">
        <v>519</v>
      </c>
      <c r="E86" s="34" t="s">
        <v>557</v>
      </c>
      <c r="F86" s="30" t="s">
        <v>488</v>
      </c>
      <c r="G86" s="35">
        <v>49.576499999999996</v>
      </c>
      <c r="H86" s="35">
        <v>1.3794500000000001</v>
      </c>
      <c r="I86" s="35">
        <v>14.27125</v>
      </c>
      <c r="J86" s="35">
        <v>9.7795275000000004</v>
      </c>
      <c r="K86" s="35">
        <v>0.19679250000000001</v>
      </c>
      <c r="L86" s="35">
        <v>8.3429100000000016</v>
      </c>
      <c r="M86" s="35">
        <v>12.999500000000001</v>
      </c>
      <c r="N86" s="35">
        <v>1.8227500000000001</v>
      </c>
      <c r="O86" s="35">
        <v>0.17055000000000006</v>
      </c>
      <c r="P86" s="35">
        <v>6.7987500000000006E-2</v>
      </c>
      <c r="Q86" s="35">
        <v>4.5787500000000002E-2</v>
      </c>
      <c r="R86" s="35">
        <v>0</v>
      </c>
      <c r="S86" s="35">
        <v>0.28952500000000009</v>
      </c>
      <c r="T86" s="35">
        <v>3.885E-3</v>
      </c>
      <c r="U86" s="35">
        <f t="shared" si="36"/>
        <v>98.946415000000002</v>
      </c>
      <c r="V86" s="30">
        <f t="shared" si="37"/>
        <v>1159.5476250000004</v>
      </c>
      <c r="W86" s="36">
        <f t="shared" si="38"/>
        <v>38.85</v>
      </c>
      <c r="X86" s="37">
        <v>7.5</v>
      </c>
      <c r="Y86" s="30"/>
      <c r="Z86" s="30">
        <v>85.3</v>
      </c>
      <c r="AA86" s="30"/>
      <c r="AB86" s="30">
        <v>1.65</v>
      </c>
      <c r="AC86" s="30">
        <v>8.86</v>
      </c>
      <c r="AD86" s="36">
        <v>1411.9124631484876</v>
      </c>
      <c r="AE86" s="36">
        <v>1034.1500000000001</v>
      </c>
      <c r="AF86" s="73">
        <f t="shared" si="31"/>
        <v>0.10341500000000001</v>
      </c>
      <c r="AG86" s="35">
        <v>0.44400000000000006</v>
      </c>
      <c r="AH86" s="36">
        <v>508.18575000000004</v>
      </c>
      <c r="AI86" s="30">
        <v>6.525677385776496</v>
      </c>
      <c r="AJ86" s="30">
        <v>35.330929819280584</v>
      </c>
      <c r="AK86" s="30">
        <v>14.757950725528886</v>
      </c>
      <c r="AL86" s="30">
        <v>11.134026827052834</v>
      </c>
      <c r="AM86" s="30">
        <v>4.1753942346643278</v>
      </c>
      <c r="AN86" s="30">
        <v>41</v>
      </c>
      <c r="AO86" s="30">
        <v>600</v>
      </c>
      <c r="AP86" s="35">
        <v>2.2769531249999999</v>
      </c>
      <c r="AQ86" s="35">
        <v>1.58</v>
      </c>
      <c r="AS86" s="36">
        <f t="shared" si="25"/>
        <v>3295.4670798171305</v>
      </c>
      <c r="AT86" s="38">
        <f t="shared" si="26"/>
        <v>2049.0626991338199</v>
      </c>
      <c r="AU86" s="39">
        <f t="shared" si="39"/>
        <v>0.37337615335588081</v>
      </c>
      <c r="AV86" s="38"/>
      <c r="AW86" s="38"/>
      <c r="AX86" s="38">
        <f t="shared" si="27"/>
        <v>278.35067067632082</v>
      </c>
      <c r="AY86" s="38">
        <f t="shared" si="28"/>
        <v>501.03120721737753</v>
      </c>
      <c r="AZ86" s="38">
        <f t="shared" si="29"/>
        <v>918.58673162615207</v>
      </c>
      <c r="BA86" s="38">
        <f t="shared" si="30"/>
        <v>1461.3879821325147</v>
      </c>
    </row>
    <row r="87" spans="1:53" s="31" customFormat="1" ht="14.4">
      <c r="A87" s="31" t="s">
        <v>1930</v>
      </c>
      <c r="B87" s="31" t="s">
        <v>1930</v>
      </c>
      <c r="C87" s="30">
        <v>0</v>
      </c>
      <c r="D87" s="30" t="s">
        <v>519</v>
      </c>
      <c r="E87" s="34" t="s">
        <v>526</v>
      </c>
      <c r="F87" s="30" t="s">
        <v>488</v>
      </c>
      <c r="G87" s="35">
        <v>49.538699999999999</v>
      </c>
      <c r="H87" s="35">
        <v>1.1279140000000001</v>
      </c>
      <c r="I87" s="35">
        <v>14.844749999999999</v>
      </c>
      <c r="J87" s="35">
        <v>10.361582500000001</v>
      </c>
      <c r="K87" s="35">
        <v>0.15416100000000002</v>
      </c>
      <c r="L87" s="35">
        <v>7.8810639999999994</v>
      </c>
      <c r="M87" s="35">
        <v>12.48855</v>
      </c>
      <c r="N87" s="35">
        <v>2.1517999999999997</v>
      </c>
      <c r="O87" s="35">
        <v>0.17771200000000001</v>
      </c>
      <c r="P87" s="35">
        <v>8.0048000000000008E-2</v>
      </c>
      <c r="Q87" s="35">
        <v>2.8949999999999999E-4</v>
      </c>
      <c r="R87" s="35">
        <v>3.5704999999999999E-3</v>
      </c>
      <c r="S87" s="35">
        <v>0.29953600000000002</v>
      </c>
      <c r="T87" s="35">
        <v>1.0614999999999999E-2</v>
      </c>
      <c r="U87" s="35">
        <f t="shared" si="36"/>
        <v>99.120292499999991</v>
      </c>
      <c r="V87" s="30">
        <f t="shared" si="37"/>
        <v>1199.6416800000002</v>
      </c>
      <c r="W87" s="36">
        <f t="shared" si="38"/>
        <v>106.14999999999999</v>
      </c>
      <c r="X87" s="37">
        <v>3.5</v>
      </c>
      <c r="Y87" s="30"/>
      <c r="Z87" s="30"/>
      <c r="AA87" s="30"/>
      <c r="AB87" s="30">
        <v>1.24</v>
      </c>
      <c r="AC87" s="30">
        <v>6.88</v>
      </c>
      <c r="AD87" s="36">
        <v>1556.9845517144095</v>
      </c>
      <c r="AE87" s="36">
        <v>1039.3049999999998</v>
      </c>
      <c r="AF87" s="73">
        <f t="shared" si="31"/>
        <v>0.10393049999999998</v>
      </c>
      <c r="AG87" s="35">
        <v>0.29914999999999997</v>
      </c>
      <c r="AH87" s="36">
        <v>284.96449999999999</v>
      </c>
      <c r="AI87" s="30">
        <v>4.0674654479521895</v>
      </c>
      <c r="AJ87" s="30">
        <v>36.050115693062907</v>
      </c>
      <c r="AK87" s="30">
        <v>12.219346483631895</v>
      </c>
      <c r="AL87" s="30">
        <v>7.4835209180195807</v>
      </c>
      <c r="AM87" s="30">
        <v>3.3885018251489103</v>
      </c>
      <c r="AN87" s="30">
        <v>88.1</v>
      </c>
      <c r="AO87" s="30">
        <v>520</v>
      </c>
      <c r="AP87" s="35">
        <v>2.1957031250000001</v>
      </c>
      <c r="AQ87" s="35">
        <v>1.83</v>
      </c>
      <c r="AS87" s="36"/>
      <c r="AT87" s="38"/>
      <c r="AU87" s="39"/>
      <c r="AV87" s="38"/>
      <c r="AW87" s="38"/>
      <c r="AX87" s="38"/>
      <c r="AY87" s="38"/>
      <c r="AZ87" s="38"/>
      <c r="BA87" s="38"/>
    </row>
    <row r="88" spans="1:53" s="31" customFormat="1" ht="14.4">
      <c r="A88" s="31" t="s">
        <v>1931</v>
      </c>
      <c r="B88" s="31" t="s">
        <v>1931</v>
      </c>
      <c r="C88" s="30">
        <v>0</v>
      </c>
      <c r="D88" s="30" t="s">
        <v>519</v>
      </c>
      <c r="E88" s="34" t="s">
        <v>527</v>
      </c>
      <c r="F88" s="30" t="s">
        <v>488</v>
      </c>
      <c r="G88" s="35">
        <v>49.460499999999996</v>
      </c>
      <c r="H88" s="35">
        <v>1.1344050000000001</v>
      </c>
      <c r="I88" s="35">
        <v>14.796000000000001</v>
      </c>
      <c r="J88" s="35">
        <v>10.317287499999999</v>
      </c>
      <c r="K88" s="35">
        <v>0.1849575</v>
      </c>
      <c r="L88" s="35">
        <v>7.9797524999999991</v>
      </c>
      <c r="M88" s="35">
        <v>12.446</v>
      </c>
      <c r="N88" s="35">
        <v>2.1990000000000003</v>
      </c>
      <c r="O88" s="35">
        <v>0.18805000000000002</v>
      </c>
      <c r="P88" s="35">
        <v>0.106665</v>
      </c>
      <c r="Q88" s="35">
        <v>3.4417499999999997E-2</v>
      </c>
      <c r="R88" s="35">
        <v>2.3009999999999999E-2</v>
      </c>
      <c r="S88" s="35">
        <v>0.30020250000000004</v>
      </c>
      <c r="T88" s="35">
        <v>1.1309999999999999E-2</v>
      </c>
      <c r="U88" s="35">
        <f t="shared" si="36"/>
        <v>99.181557499999997</v>
      </c>
      <c r="V88" s="30">
        <f t="shared" si="37"/>
        <v>1202.3110125000003</v>
      </c>
      <c r="W88" s="36">
        <f t="shared" si="38"/>
        <v>113.1</v>
      </c>
      <c r="X88" s="37">
        <v>2.5</v>
      </c>
      <c r="Y88" s="30"/>
      <c r="Z88" s="30"/>
      <c r="AA88" s="30"/>
      <c r="AB88" s="30">
        <v>1.24</v>
      </c>
      <c r="AC88" s="30">
        <v>7.2</v>
      </c>
      <c r="AD88" s="36">
        <v>1521.1232659337579</v>
      </c>
      <c r="AE88" s="36">
        <v>1048.1249999999998</v>
      </c>
      <c r="AF88" s="73">
        <f t="shared" si="31"/>
        <v>0.10481249999999998</v>
      </c>
      <c r="AG88" s="35">
        <v>0.32174999999999998</v>
      </c>
      <c r="AH88" s="36">
        <v>277.36799999999999</v>
      </c>
      <c r="AI88" s="30">
        <v>4.3008751005015382</v>
      </c>
      <c r="AJ88" s="30">
        <v>34.751746172309488</v>
      </c>
      <c r="AK88" s="30">
        <v>13.269336138086883</v>
      </c>
      <c r="AL88" s="30">
        <v>10.290912669367453</v>
      </c>
      <c r="AM88" s="30">
        <v>2.8380546431245679</v>
      </c>
      <c r="AN88" s="30">
        <v>64.2</v>
      </c>
      <c r="AO88" s="30">
        <v>520</v>
      </c>
      <c r="AP88" s="35">
        <v>2.1980468750000002</v>
      </c>
      <c r="AQ88" s="35">
        <v>1.82</v>
      </c>
      <c r="AS88" s="36"/>
      <c r="AT88" s="38"/>
      <c r="AU88" s="39"/>
      <c r="AV88" s="38"/>
      <c r="AW88" s="38"/>
      <c r="AX88" s="38"/>
      <c r="AY88" s="38"/>
      <c r="AZ88" s="38"/>
      <c r="BA88" s="38"/>
    </row>
    <row r="89" spans="1:53" s="31" customFormat="1" ht="14.4">
      <c r="A89" s="31" t="s">
        <v>1932</v>
      </c>
      <c r="B89" s="31" t="s">
        <v>1932</v>
      </c>
      <c r="C89" s="30">
        <v>0</v>
      </c>
      <c r="D89" s="30" t="s">
        <v>519</v>
      </c>
      <c r="E89" s="34" t="s">
        <v>615</v>
      </c>
      <c r="F89" s="30" t="s">
        <v>488</v>
      </c>
      <c r="G89" s="35">
        <v>48.302799999999998</v>
      </c>
      <c r="H89" s="35">
        <v>0.80774400000000002</v>
      </c>
      <c r="I89" s="35">
        <v>16.322799999999997</v>
      </c>
      <c r="J89" s="35">
        <v>7.6256319999999995</v>
      </c>
      <c r="K89" s="35">
        <v>0.182532</v>
      </c>
      <c r="L89" s="35">
        <v>10.044432</v>
      </c>
      <c r="M89" s="35">
        <v>13.7136</v>
      </c>
      <c r="N89" s="35">
        <v>1.5327200000000001</v>
      </c>
      <c r="O89" s="35">
        <v>6.8684000000000009E-2</v>
      </c>
      <c r="P89" s="35">
        <v>5.0883999999999999E-2</v>
      </c>
      <c r="Q89" s="35">
        <v>4.7460000000000002E-2</v>
      </c>
      <c r="R89" s="35">
        <v>4.7879999999999997E-3</v>
      </c>
      <c r="S89" s="35">
        <v>0.18656400000000001</v>
      </c>
      <c r="T89" s="35">
        <v>7.7279999999999996E-3</v>
      </c>
      <c r="U89" s="35">
        <f t="shared" si="36"/>
        <v>98.898367999999991</v>
      </c>
      <c r="V89" s="36">
        <f t="shared" si="37"/>
        <v>747.18882000000008</v>
      </c>
      <c r="W89" s="36">
        <f t="shared" si="38"/>
        <v>77.28</v>
      </c>
      <c r="X89" s="37">
        <v>16</v>
      </c>
      <c r="Y89" s="30"/>
      <c r="Z89" s="30">
        <v>74.900000000000006</v>
      </c>
      <c r="AA89" s="30"/>
      <c r="AB89" s="30">
        <v>1</v>
      </c>
      <c r="AC89" s="30">
        <v>7.18</v>
      </c>
      <c r="AD89" s="36">
        <v>599.76124795288342</v>
      </c>
      <c r="AE89" s="36">
        <v>1077.72</v>
      </c>
      <c r="AF89" s="73">
        <f t="shared" si="31"/>
        <v>0.10777200000000001</v>
      </c>
      <c r="AG89" s="35">
        <v>0.36120000000000002</v>
      </c>
      <c r="AH89" s="36">
        <v>664.23839999999996</v>
      </c>
      <c r="AI89" s="30">
        <v>3.24814160290311</v>
      </c>
      <c r="AJ89" s="30">
        <v>16.993435514813743</v>
      </c>
      <c r="AK89" s="30">
        <v>6.9467897869333193</v>
      </c>
      <c r="AL89" s="30">
        <v>5.0389015225214724</v>
      </c>
      <c r="AM89" s="30">
        <v>2.2387675052846787</v>
      </c>
      <c r="AN89" s="30">
        <v>30.5</v>
      </c>
      <c r="AO89" s="30">
        <v>900</v>
      </c>
      <c r="AP89" s="35">
        <v>2.6148437499999999</v>
      </c>
      <c r="AQ89" s="35">
        <v>1.22</v>
      </c>
      <c r="AS89" s="36"/>
      <c r="AT89" s="38"/>
      <c r="AU89" s="39"/>
      <c r="AV89" s="38"/>
      <c r="AW89" s="38"/>
      <c r="AX89" s="38"/>
      <c r="AY89" s="38"/>
      <c r="AZ89" s="38"/>
      <c r="BA89" s="38"/>
    </row>
    <row r="90" spans="1:53" s="31" customFormat="1" ht="14.4">
      <c r="A90" s="31" t="s">
        <v>1933</v>
      </c>
      <c r="B90" s="31" t="s">
        <v>1933</v>
      </c>
      <c r="C90" s="30">
        <v>0</v>
      </c>
      <c r="D90" s="30" t="s">
        <v>519</v>
      </c>
      <c r="E90" s="34" t="s">
        <v>528</v>
      </c>
      <c r="F90" s="30" t="s">
        <v>488</v>
      </c>
      <c r="G90" s="35">
        <v>48.904199999999996</v>
      </c>
      <c r="H90" s="35">
        <v>1.1337280000000001</v>
      </c>
      <c r="I90" s="35">
        <v>14.793299999999999</v>
      </c>
      <c r="J90" s="35">
        <v>10.3905195</v>
      </c>
      <c r="K90" s="35">
        <v>0.149756</v>
      </c>
      <c r="L90" s="35">
        <v>8.6422854999999981</v>
      </c>
      <c r="M90" s="35">
        <v>12.953199999999999</v>
      </c>
      <c r="N90" s="35">
        <v>1.9580635</v>
      </c>
      <c r="O90" s="35">
        <v>0.133413</v>
      </c>
      <c r="P90" s="35">
        <v>0.13055600000000001</v>
      </c>
      <c r="Q90" s="35">
        <v>3.6767499999999995E-2</v>
      </c>
      <c r="R90" s="35">
        <v>6.1120000000000002E-3</v>
      </c>
      <c r="S90" s="35">
        <v>0.25966450000000002</v>
      </c>
      <c r="T90" s="35">
        <v>4.6794999999999996E-3</v>
      </c>
      <c r="U90" s="35">
        <f t="shared" si="36"/>
        <v>99.496244999999973</v>
      </c>
      <c r="V90" s="30">
        <f t="shared" si="37"/>
        <v>1039.9563224999999</v>
      </c>
      <c r="W90" s="36">
        <f t="shared" si="38"/>
        <v>46.794999999999995</v>
      </c>
      <c r="X90" s="37">
        <v>4.5</v>
      </c>
      <c r="Y90" s="30"/>
      <c r="Z90" s="30">
        <v>87.3</v>
      </c>
      <c r="AA90" s="30"/>
      <c r="AB90" s="30">
        <v>1.28</v>
      </c>
      <c r="AC90" s="30">
        <v>7.19</v>
      </c>
      <c r="AD90" s="36">
        <v>1099.0791210008151</v>
      </c>
      <c r="AE90" s="36">
        <v>1130.72</v>
      </c>
      <c r="AF90" s="73">
        <f t="shared" si="31"/>
        <v>0.11307200000000001</v>
      </c>
      <c r="AG90" s="35">
        <v>0.23874999999999999</v>
      </c>
      <c r="AH90" s="36">
        <v>385.49530000000004</v>
      </c>
      <c r="AI90" s="30">
        <v>5.0848588749343406</v>
      </c>
      <c r="AJ90" s="30">
        <v>27.267892273547801</v>
      </c>
      <c r="AK90" s="30">
        <v>11.445991742536986</v>
      </c>
      <c r="AL90" s="30">
        <v>8.2962348277657476</v>
      </c>
      <c r="AM90" s="30">
        <v>3.1340157705534279</v>
      </c>
      <c r="AN90" s="30">
        <v>76.400000000000006</v>
      </c>
      <c r="AO90" s="30">
        <v>1300</v>
      </c>
      <c r="AP90" s="35">
        <v>2.4167968750000002</v>
      </c>
      <c r="AQ90" s="35">
        <v>1.7000000000000002</v>
      </c>
      <c r="AS90" s="36"/>
      <c r="AT90" s="38"/>
      <c r="AU90" s="39"/>
      <c r="AV90" s="38"/>
      <c r="AW90" s="38"/>
      <c r="AX90" s="38"/>
      <c r="AY90" s="38"/>
      <c r="AZ90" s="38"/>
      <c r="BA90" s="38"/>
    </row>
    <row r="91" spans="1:53" s="31" customFormat="1" ht="14.4">
      <c r="A91" s="31" t="s">
        <v>1934</v>
      </c>
      <c r="B91" s="31" t="s">
        <v>1934</v>
      </c>
      <c r="C91" s="30">
        <v>0</v>
      </c>
      <c r="D91" s="30" t="s">
        <v>519</v>
      </c>
      <c r="E91" s="34" t="s">
        <v>544</v>
      </c>
      <c r="F91" s="30" t="s">
        <v>488</v>
      </c>
      <c r="G91" s="35">
        <v>49.791600000000003</v>
      </c>
      <c r="H91" s="35">
        <v>1.5552919999999999</v>
      </c>
      <c r="I91" s="35">
        <v>14.182399999999999</v>
      </c>
      <c r="J91" s="35">
        <v>11.918808</v>
      </c>
      <c r="K91" s="35">
        <v>0.19478400000000001</v>
      </c>
      <c r="L91" s="35">
        <v>7.4311119999999997</v>
      </c>
      <c r="M91" s="35">
        <v>11.610800000000001</v>
      </c>
      <c r="N91" s="35">
        <v>2.2187999999999999</v>
      </c>
      <c r="O91" s="35">
        <v>0.19022000000000003</v>
      </c>
      <c r="P91" s="35">
        <v>0.11894400000000001</v>
      </c>
      <c r="Q91" s="35">
        <v>1.6703999999999997E-2</v>
      </c>
      <c r="R91" s="35">
        <v>1.8048000000000002E-2</v>
      </c>
      <c r="S91" s="35">
        <v>0.33475200000000005</v>
      </c>
      <c r="T91" s="35">
        <v>6.9119999999999997E-3</v>
      </c>
      <c r="U91" s="35">
        <f t="shared" si="36"/>
        <v>99.589175999999981</v>
      </c>
      <c r="V91" s="30">
        <f t="shared" si="37"/>
        <v>1340.6817600000002</v>
      </c>
      <c r="W91" s="36">
        <f t="shared" si="38"/>
        <v>69.11999999999999</v>
      </c>
      <c r="X91" s="37">
        <v>4</v>
      </c>
      <c r="Y91" s="30"/>
      <c r="Z91" s="30">
        <v>73.400000000000006</v>
      </c>
      <c r="AA91" s="30"/>
      <c r="AB91" s="30">
        <v>1.79</v>
      </c>
      <c r="AC91" s="30">
        <v>7.65</v>
      </c>
      <c r="AD91" s="36">
        <v>1463.1039205069123</v>
      </c>
      <c r="AE91" s="36">
        <v>1139.52</v>
      </c>
      <c r="AF91" s="73">
        <f t="shared" si="31"/>
        <v>0.113952</v>
      </c>
      <c r="AG91" s="35">
        <v>0.49919999999999998</v>
      </c>
      <c r="AH91" s="36">
        <v>720.4799999999999</v>
      </c>
      <c r="AI91" s="30">
        <v>7.6150226779425525</v>
      </c>
      <c r="AJ91" s="30">
        <v>37.369624126827745</v>
      </c>
      <c r="AK91" s="30">
        <v>17.366897669883461</v>
      </c>
      <c r="AL91" s="30">
        <v>10.779073539727388</v>
      </c>
      <c r="AM91" s="30">
        <v>4.6581292394264358</v>
      </c>
      <c r="AN91" s="30">
        <v>43.4</v>
      </c>
      <c r="AO91" s="30">
        <v>1000</v>
      </c>
      <c r="AP91" s="35">
        <v>2.4164062500000001</v>
      </c>
      <c r="AQ91" s="35">
        <v>2.17</v>
      </c>
      <c r="AS91" s="36">
        <f t="shared" si="25"/>
        <v>3845.5864523609889</v>
      </c>
      <c r="AT91" s="38">
        <f t="shared" si="26"/>
        <v>2391.1171208739615</v>
      </c>
      <c r="AU91" s="39">
        <f t="shared" ref="AU91:AU99" si="40">AK91*253/10000</f>
        <v>0.43938251104805159</v>
      </c>
      <c r="AV91" s="38">
        <f t="shared" ref="AV91:AV99" si="41">O91*0.8301*10000*0.08</f>
        <v>126.32129760000002</v>
      </c>
      <c r="AW91" s="38">
        <f t="shared" ref="AW91:AW99" si="42">O91*0.8301*10000*0.02</f>
        <v>31.580324400000006</v>
      </c>
      <c r="AX91" s="38">
        <f t="shared" si="27"/>
        <v>269.47683849318469</v>
      </c>
      <c r="AY91" s="38">
        <f t="shared" si="28"/>
        <v>485.05830928773247</v>
      </c>
      <c r="AZ91" s="38">
        <f t="shared" si="29"/>
        <v>1024.7884326738158</v>
      </c>
      <c r="BA91" s="38">
        <f t="shared" si="30"/>
        <v>1630.3452337992526</v>
      </c>
    </row>
    <row r="92" spans="1:53" s="31" customFormat="1" ht="14.4">
      <c r="A92" s="31" t="s">
        <v>1935</v>
      </c>
      <c r="B92" s="31" t="s">
        <v>1935</v>
      </c>
      <c r="C92" s="30">
        <v>0</v>
      </c>
      <c r="D92" s="30" t="s">
        <v>519</v>
      </c>
      <c r="E92" s="34" t="s">
        <v>537</v>
      </c>
      <c r="F92" s="30" t="s">
        <v>488</v>
      </c>
      <c r="G92" s="35">
        <v>49.661850000000001</v>
      </c>
      <c r="H92" s="35">
        <v>0.75130050000000004</v>
      </c>
      <c r="I92" s="35">
        <v>15.373200000000001</v>
      </c>
      <c r="J92" s="35">
        <v>8.792371000000001</v>
      </c>
      <c r="K92" s="35">
        <v>0.17934000000000003</v>
      </c>
      <c r="L92" s="35">
        <v>9.3164374999999993</v>
      </c>
      <c r="M92" s="35">
        <v>12.890750000000001</v>
      </c>
      <c r="N92" s="35">
        <v>2.0601500000000001</v>
      </c>
      <c r="O92" s="35">
        <v>0.14816200000000002</v>
      </c>
      <c r="P92" s="35">
        <v>5.14825E-2</v>
      </c>
      <c r="Q92" s="35">
        <v>5.973E-3</v>
      </c>
      <c r="R92" s="35">
        <v>2.1629500000000003E-2</v>
      </c>
      <c r="S92" s="35">
        <v>0.20145300000000002</v>
      </c>
      <c r="T92" s="35">
        <v>4.163E-3</v>
      </c>
      <c r="U92" s="35">
        <f t="shared" si="36"/>
        <v>99.458262000000005</v>
      </c>
      <c r="V92" s="30">
        <f t="shared" si="37"/>
        <v>806.81926500000009</v>
      </c>
      <c r="W92" s="36">
        <f t="shared" si="38"/>
        <v>41.63</v>
      </c>
      <c r="X92" s="37">
        <v>9.5</v>
      </c>
      <c r="Y92" s="30"/>
      <c r="Z92" s="30">
        <v>86.3</v>
      </c>
      <c r="AA92" s="30"/>
      <c r="AB92" s="30">
        <v>0.83</v>
      </c>
      <c r="AC92" s="30">
        <v>8.17</v>
      </c>
      <c r="AD92" s="36">
        <v>1075.4303187304649</v>
      </c>
      <c r="AE92" s="36">
        <v>1165.6399999999999</v>
      </c>
      <c r="AF92" s="73">
        <f t="shared" si="31"/>
        <v>0.11656399999999999</v>
      </c>
      <c r="AG92" s="35">
        <v>0.30770000000000003</v>
      </c>
      <c r="AH92" s="36">
        <v>296.26984999999996</v>
      </c>
      <c r="AI92" s="30">
        <v>1.9195658544078962</v>
      </c>
      <c r="AJ92" s="30">
        <v>26.590070937291873</v>
      </c>
      <c r="AK92" s="30">
        <v>8.8210445129455355</v>
      </c>
      <c r="AL92" s="30">
        <v>5.2311886586368788</v>
      </c>
      <c r="AM92" s="30">
        <v>1.5039804922144007</v>
      </c>
      <c r="AN92" s="30">
        <v>26.8</v>
      </c>
      <c r="AO92" s="30">
        <v>1000</v>
      </c>
      <c r="AP92" s="35">
        <v>2.5632812500000002</v>
      </c>
      <c r="AQ92" s="35">
        <v>1.62</v>
      </c>
      <c r="AS92" s="36">
        <f t="shared" si="25"/>
        <v>969.3807564759876</v>
      </c>
      <c r="AT92" s="38">
        <f t="shared" si="26"/>
        <v>602.74367828407935</v>
      </c>
      <c r="AU92" s="39">
        <f t="shared" si="40"/>
        <v>0.22317242617752203</v>
      </c>
      <c r="AV92" s="38">
        <f t="shared" si="41"/>
        <v>98.391420960000019</v>
      </c>
      <c r="AW92" s="38">
        <f t="shared" si="42"/>
        <v>24.597855240000005</v>
      </c>
      <c r="AX92" s="38">
        <f t="shared" si="27"/>
        <v>130.77971646592198</v>
      </c>
      <c r="AY92" s="38">
        <f t="shared" si="28"/>
        <v>235.40348963865955</v>
      </c>
      <c r="AZ92" s="38">
        <f t="shared" si="29"/>
        <v>330.87570828716815</v>
      </c>
      <c r="BA92" s="38">
        <f t="shared" si="30"/>
        <v>526.39317227504023</v>
      </c>
    </row>
    <row r="93" spans="1:53" s="52" customFormat="1" ht="14.4">
      <c r="A93" s="31" t="s">
        <v>1936</v>
      </c>
      <c r="B93" s="31" t="s">
        <v>1936</v>
      </c>
      <c r="C93" s="30">
        <v>0</v>
      </c>
      <c r="D93" s="30" t="s">
        <v>519</v>
      </c>
      <c r="E93" s="34" t="s">
        <v>616</v>
      </c>
      <c r="F93" s="30" t="s">
        <v>488</v>
      </c>
      <c r="G93" s="35">
        <v>48.81</v>
      </c>
      <c r="H93" s="35">
        <v>0.59032000000000007</v>
      </c>
      <c r="I93" s="35">
        <v>16.216799999999999</v>
      </c>
      <c r="J93" s="35">
        <v>7.3292960000000003</v>
      </c>
      <c r="K93" s="35">
        <v>0.12364800000000001</v>
      </c>
      <c r="L93" s="35">
        <v>10.040480000000001</v>
      </c>
      <c r="M93" s="35">
        <v>14.153999999999998</v>
      </c>
      <c r="N93" s="35">
        <v>1.5464959999999999</v>
      </c>
      <c r="O93" s="35">
        <v>5.1792000000000005E-2</v>
      </c>
      <c r="P93" s="35">
        <v>3.2815999999999998E-2</v>
      </c>
      <c r="Q93" s="35">
        <v>5.2416000000000004E-2</v>
      </c>
      <c r="R93" s="35">
        <v>2.7719999999999997E-3</v>
      </c>
      <c r="S93" s="35">
        <v>0.170184</v>
      </c>
      <c r="T93" s="35">
        <v>8.4839999999999985E-3</v>
      </c>
      <c r="U93" s="35">
        <f t="shared" si="36"/>
        <v>99.129503999999997</v>
      </c>
      <c r="V93" s="36">
        <f t="shared" si="37"/>
        <v>681.58691999999996</v>
      </c>
      <c r="W93" s="36">
        <f t="shared" si="38"/>
        <v>84.839999999999989</v>
      </c>
      <c r="X93" s="37">
        <v>16</v>
      </c>
      <c r="Y93" s="30"/>
      <c r="Z93" s="30">
        <v>88.4</v>
      </c>
      <c r="AA93" s="30"/>
      <c r="AB93" s="30">
        <v>0.71</v>
      </c>
      <c r="AC93" s="30">
        <v>7.74</v>
      </c>
      <c r="AD93" s="36">
        <v>548.20583981939774</v>
      </c>
      <c r="AE93" s="36">
        <v>1249.08</v>
      </c>
      <c r="AF93" s="73">
        <f t="shared" si="31"/>
        <v>0.12490799999999999</v>
      </c>
      <c r="AG93" s="35">
        <v>0.41160000000000002</v>
      </c>
      <c r="AH93" s="36">
        <v>602.6748</v>
      </c>
      <c r="AI93" s="30">
        <v>1.2821611590407014</v>
      </c>
      <c r="AJ93" s="30">
        <v>21.571977726058897</v>
      </c>
      <c r="AK93" s="30">
        <v>7.6895814044911948</v>
      </c>
      <c r="AL93" s="30">
        <v>5.0136227523415986</v>
      </c>
      <c r="AM93" s="30">
        <v>1.9021107375726967</v>
      </c>
      <c r="AN93" s="30">
        <v>21.5</v>
      </c>
      <c r="AO93" s="30">
        <v>425</v>
      </c>
      <c r="AP93" s="35">
        <v>2.9449218749999999</v>
      </c>
      <c r="AQ93" s="35">
        <v>1.35</v>
      </c>
      <c r="AS93" s="50">
        <f t="shared" si="25"/>
        <v>647.49138531555423</v>
      </c>
      <c r="AT93" s="53">
        <f t="shared" si="26"/>
        <v>402.59860393878023</v>
      </c>
      <c r="AU93" s="39">
        <f t="shared" si="40"/>
        <v>0.19454640953362723</v>
      </c>
      <c r="AV93" s="53">
        <f t="shared" si="41"/>
        <v>34.39403136</v>
      </c>
      <c r="AW93" s="53">
        <f t="shared" si="42"/>
        <v>8.5985078399999999</v>
      </c>
      <c r="AX93" s="53">
        <f t="shared" si="27"/>
        <v>125.34056880853997</v>
      </c>
      <c r="AY93" s="53">
        <f t="shared" si="28"/>
        <v>225.61302385537195</v>
      </c>
      <c r="AZ93" s="53">
        <f t="shared" si="29"/>
        <v>418.46436226599326</v>
      </c>
      <c r="BA93" s="53">
        <f t="shared" si="30"/>
        <v>665.7387581504438</v>
      </c>
    </row>
    <row r="94" spans="1:53" s="31" customFormat="1" ht="14.4">
      <c r="A94" s="31" t="s">
        <v>1937</v>
      </c>
      <c r="B94" s="31" t="s">
        <v>1937</v>
      </c>
      <c r="C94" s="30">
        <v>0</v>
      </c>
      <c r="D94" s="30" t="s">
        <v>519</v>
      </c>
      <c r="E94" s="34" t="s">
        <v>553</v>
      </c>
      <c r="F94" s="30" t="s">
        <v>488</v>
      </c>
      <c r="G94" s="35">
        <v>49.384400000000007</v>
      </c>
      <c r="H94" s="35">
        <v>0.61637999999999993</v>
      </c>
      <c r="I94" s="35">
        <v>16.241999999999997</v>
      </c>
      <c r="J94" s="35">
        <v>7.6166079999999994</v>
      </c>
      <c r="K94" s="35">
        <v>0.14662000000000006</v>
      </c>
      <c r="L94" s="35">
        <v>9.6238600000000005</v>
      </c>
      <c r="M94" s="35">
        <v>12.9384</v>
      </c>
      <c r="N94" s="35">
        <v>1.912388</v>
      </c>
      <c r="O94" s="35">
        <v>0.11897599999999998</v>
      </c>
      <c r="P94" s="35">
        <v>7.2160000000000002E-2</v>
      </c>
      <c r="Q94" s="35">
        <v>5.9399999999999994E-2</v>
      </c>
      <c r="R94" s="35">
        <v>1.4256E-2</v>
      </c>
      <c r="S94" s="35">
        <v>0.187616</v>
      </c>
      <c r="T94" s="35">
        <v>6.2480000000000001E-3</v>
      </c>
      <c r="U94" s="35">
        <f t="shared" si="36"/>
        <v>98.939312000000015</v>
      </c>
      <c r="V94" s="36">
        <f t="shared" si="37"/>
        <v>751.40208000000007</v>
      </c>
      <c r="W94" s="36">
        <f t="shared" si="38"/>
        <v>62.480000000000004</v>
      </c>
      <c r="X94" s="37">
        <v>12</v>
      </c>
      <c r="Y94" s="30"/>
      <c r="Z94" s="30">
        <v>88.4</v>
      </c>
      <c r="AA94" s="30"/>
      <c r="AB94" s="30">
        <v>0.75</v>
      </c>
      <c r="AC94" s="30">
        <v>10.8</v>
      </c>
      <c r="AD94" s="36">
        <v>913.536000952378</v>
      </c>
      <c r="AE94" s="36">
        <v>1415.9199999999998</v>
      </c>
      <c r="AF94" s="73">
        <f t="shared" si="31"/>
        <v>0.141592</v>
      </c>
      <c r="AG94" s="35">
        <v>0.51919999999999988</v>
      </c>
      <c r="AH94" s="36">
        <v>598.7607999999999</v>
      </c>
      <c r="AI94" s="30">
        <v>2.1391717106135997</v>
      </c>
      <c r="AJ94" s="30">
        <v>22.226044370552334</v>
      </c>
      <c r="AK94" s="30">
        <v>6.1995928110413185</v>
      </c>
      <c r="AL94" s="30">
        <v>5.3891173740877543</v>
      </c>
      <c r="AM94" s="30">
        <v>0.99582473572959573</v>
      </c>
      <c r="AN94" s="30">
        <v>48</v>
      </c>
      <c r="AO94" s="30">
        <v>1000</v>
      </c>
      <c r="AP94" s="35">
        <v>3.14453125</v>
      </c>
      <c r="AQ94" s="35">
        <v>1.87</v>
      </c>
      <c r="AS94" s="36">
        <f t="shared" si="25"/>
        <v>1080.2817138598678</v>
      </c>
      <c r="AT94" s="38">
        <f t="shared" si="26"/>
        <v>671.69991713267029</v>
      </c>
      <c r="AU94" s="39">
        <f t="shared" si="40"/>
        <v>0.15684969811934535</v>
      </c>
      <c r="AV94" s="38">
        <f t="shared" si="41"/>
        <v>79.009582079999987</v>
      </c>
      <c r="AW94" s="38">
        <f t="shared" si="42"/>
        <v>19.752395519999997</v>
      </c>
      <c r="AX94" s="38">
        <f t="shared" si="27"/>
        <v>134.72793435219387</v>
      </c>
      <c r="AY94" s="38">
        <f t="shared" si="28"/>
        <v>242.51028183394894</v>
      </c>
      <c r="AZ94" s="38">
        <f t="shared" si="29"/>
        <v>219.08144186051106</v>
      </c>
      <c r="BA94" s="38">
        <f t="shared" si="30"/>
        <v>348.53865750535851</v>
      </c>
    </row>
    <row r="95" spans="1:53" s="31" customFormat="1" ht="14.4">
      <c r="A95" s="31" t="s">
        <v>1938</v>
      </c>
      <c r="B95" s="31" t="s">
        <v>1938</v>
      </c>
      <c r="C95" s="30">
        <v>0</v>
      </c>
      <c r="D95" s="30" t="s">
        <v>519</v>
      </c>
      <c r="E95" s="34" t="s">
        <v>554</v>
      </c>
      <c r="F95" s="30" t="s">
        <v>488</v>
      </c>
      <c r="G95" s="35">
        <v>49.217199999999998</v>
      </c>
      <c r="H95" s="35">
        <v>0.574492</v>
      </c>
      <c r="I95" s="35">
        <v>16.1188</v>
      </c>
      <c r="J95" s="35">
        <v>7.6166079999999994</v>
      </c>
      <c r="K95" s="35">
        <v>0.16219600000000001</v>
      </c>
      <c r="L95" s="35">
        <v>9.6238600000000005</v>
      </c>
      <c r="M95" s="35">
        <v>12.885599999999998</v>
      </c>
      <c r="N95" s="35">
        <v>1.815588</v>
      </c>
      <c r="O95" s="35">
        <v>0.10296000000000001</v>
      </c>
      <c r="P95" s="35">
        <v>7.8848000000000001E-2</v>
      </c>
      <c r="Q95" s="35">
        <v>2.4112000000000001E-2</v>
      </c>
      <c r="R95" s="35">
        <v>5.4559999999999999E-3</v>
      </c>
      <c r="S95" s="35">
        <v>0.18920000000000001</v>
      </c>
      <c r="T95" s="35">
        <v>7.8320000000000004E-3</v>
      </c>
      <c r="U95" s="35">
        <f t="shared" si="36"/>
        <v>98.422751999999974</v>
      </c>
      <c r="V95" s="36">
        <f t="shared" si="37"/>
        <v>757.74600000000009</v>
      </c>
      <c r="W95" s="36">
        <f t="shared" si="38"/>
        <v>78.320000000000007</v>
      </c>
      <c r="X95" s="37">
        <v>12</v>
      </c>
      <c r="Y95" s="30"/>
      <c r="Z95" s="30">
        <v>90.8</v>
      </c>
      <c r="AA95" s="30"/>
      <c r="AB95" s="30">
        <v>0.74</v>
      </c>
      <c r="AC95" s="30">
        <v>10.69</v>
      </c>
      <c r="AD95" s="36">
        <v>885.79886478242327</v>
      </c>
      <c r="AE95" s="36">
        <v>1488.9599999999998</v>
      </c>
      <c r="AF95" s="73">
        <f t="shared" si="31"/>
        <v>0.14889599999999997</v>
      </c>
      <c r="AG95" s="35">
        <v>0.51039999999999996</v>
      </c>
      <c r="AH95" s="36">
        <v>629.52559999999994</v>
      </c>
      <c r="AI95" s="30">
        <v>2.4957003290491993</v>
      </c>
      <c r="AJ95" s="30">
        <v>22.04386367899043</v>
      </c>
      <c r="AK95" s="30">
        <v>5.7580263715084614</v>
      </c>
      <c r="AL95" s="30">
        <v>4.824627174510641</v>
      </c>
      <c r="AM95" s="30">
        <v>1.6920207899122335</v>
      </c>
      <c r="AN95" s="30">
        <v>50</v>
      </c>
      <c r="AO95" s="30">
        <v>1000</v>
      </c>
      <c r="AP95" s="35">
        <v>3.2906249999999999</v>
      </c>
      <c r="AQ95" s="35">
        <v>1.9500000000000002</v>
      </c>
      <c r="AS95" s="36">
        <f t="shared" si="25"/>
        <v>1260.3286661698455</v>
      </c>
      <c r="AT95" s="38">
        <f t="shared" si="26"/>
        <v>783.64990332144862</v>
      </c>
      <c r="AU95" s="39">
        <f t="shared" si="40"/>
        <v>0.14567806719916407</v>
      </c>
      <c r="AV95" s="38">
        <f t="shared" si="41"/>
        <v>68.373676799999998</v>
      </c>
      <c r="AW95" s="38">
        <f t="shared" si="42"/>
        <v>17.0934192</v>
      </c>
      <c r="AX95" s="38">
        <f t="shared" si="27"/>
        <v>120.61567936276603</v>
      </c>
      <c r="AY95" s="38">
        <f t="shared" si="28"/>
        <v>217.10822285297886</v>
      </c>
      <c r="AZ95" s="38">
        <f t="shared" si="29"/>
        <v>372.24457378069138</v>
      </c>
      <c r="BA95" s="38">
        <f t="shared" si="30"/>
        <v>592.20727646928174</v>
      </c>
    </row>
    <row r="96" spans="1:53" s="31" customFormat="1" ht="14.4">
      <c r="A96" s="31" t="s">
        <v>1939</v>
      </c>
      <c r="B96" s="31" t="s">
        <v>1939</v>
      </c>
      <c r="C96" s="30">
        <v>0</v>
      </c>
      <c r="D96" s="30" t="s">
        <v>519</v>
      </c>
      <c r="E96" s="34" t="s">
        <v>539</v>
      </c>
      <c r="F96" s="30" t="s">
        <v>488</v>
      </c>
      <c r="G96" s="35">
        <v>49.042250000000003</v>
      </c>
      <c r="H96" s="35">
        <v>0.66849750000000008</v>
      </c>
      <c r="I96" s="35">
        <v>15.558500000000002</v>
      </c>
      <c r="J96" s="35">
        <v>10.070037500000002</v>
      </c>
      <c r="K96" s="35">
        <v>0.17988000000000001</v>
      </c>
      <c r="L96" s="35">
        <v>8.4304000000000006</v>
      </c>
      <c r="M96" s="35">
        <v>13.513500000000001</v>
      </c>
      <c r="N96" s="35">
        <v>1.8922100000000002</v>
      </c>
      <c r="O96" s="35">
        <v>0.11974499999999999</v>
      </c>
      <c r="P96" s="35">
        <v>3.9220000000000005E-2</v>
      </c>
      <c r="Q96" s="35">
        <v>4.6342500000000002E-2</v>
      </c>
      <c r="R96" s="35">
        <v>4.0700000000000007E-3</v>
      </c>
      <c r="S96" s="35">
        <v>0.24373750000000002</v>
      </c>
      <c r="T96" s="35">
        <v>6.9375000000000001E-3</v>
      </c>
      <c r="U96" s="35">
        <f t="shared" si="36"/>
        <v>99.815327499999995</v>
      </c>
      <c r="V96" s="30">
        <f t="shared" si="37"/>
        <v>976.16868750000026</v>
      </c>
      <c r="W96" s="36">
        <f t="shared" si="38"/>
        <v>69.375</v>
      </c>
      <c r="X96" s="37">
        <v>7.5</v>
      </c>
      <c r="Y96" s="30"/>
      <c r="Z96" s="30"/>
      <c r="AA96" s="30"/>
      <c r="AB96" s="30">
        <v>0.75</v>
      </c>
      <c r="AC96" s="30">
        <v>8.5</v>
      </c>
      <c r="AD96" s="36">
        <v>921.34062783878812</v>
      </c>
      <c r="AE96" s="36">
        <v>1513.3000000000002</v>
      </c>
      <c r="AF96" s="73">
        <f t="shared" si="31"/>
        <v>0.15133000000000002</v>
      </c>
      <c r="AG96" s="35">
        <v>0.19425000000000003</v>
      </c>
      <c r="AH96" s="36">
        <v>234.43200000000004</v>
      </c>
      <c r="AI96" s="30">
        <v>2.3305990663487486</v>
      </c>
      <c r="AJ96" s="30">
        <v>18.043335816798376</v>
      </c>
      <c r="AK96" s="30">
        <v>5.3117498528442537</v>
      </c>
      <c r="AL96" s="30">
        <v>4.3906228918660934</v>
      </c>
      <c r="AM96" s="30">
        <v>1.7127448634432387</v>
      </c>
      <c r="AN96" s="30">
        <v>122.5</v>
      </c>
      <c r="AO96" s="30">
        <v>1100</v>
      </c>
      <c r="AP96" s="35">
        <v>3.1976562500000001</v>
      </c>
      <c r="AQ96" s="35">
        <v>2.2200000000000002</v>
      </c>
      <c r="AS96" s="36">
        <f t="shared" si="25"/>
        <v>1176.9525285061181</v>
      </c>
      <c r="AT96" s="38">
        <f t="shared" si="26"/>
        <v>731.80810683350705</v>
      </c>
      <c r="AU96" s="39">
        <f t="shared" si="40"/>
        <v>0.1343872712769596</v>
      </c>
      <c r="AV96" s="38">
        <f t="shared" si="41"/>
        <v>79.520259599999989</v>
      </c>
      <c r="AW96" s="38">
        <f t="shared" si="42"/>
        <v>19.880064899999997</v>
      </c>
      <c r="AX96" s="38">
        <f t="shared" si="27"/>
        <v>109.76557229665234</v>
      </c>
      <c r="AY96" s="38">
        <f t="shared" si="28"/>
        <v>197.57803013397421</v>
      </c>
      <c r="AZ96" s="38">
        <f t="shared" si="29"/>
        <v>376.80386995751252</v>
      </c>
      <c r="BA96" s="38">
        <f t="shared" si="30"/>
        <v>599.46070220513354</v>
      </c>
    </row>
    <row r="97" spans="1:53" s="31" customFormat="1" ht="14.4">
      <c r="A97" s="31" t="s">
        <v>1940</v>
      </c>
      <c r="B97" s="31" t="s">
        <v>1940</v>
      </c>
      <c r="C97" s="30" t="s">
        <v>558</v>
      </c>
      <c r="D97" s="30" t="s">
        <v>519</v>
      </c>
      <c r="E97" s="34" t="s">
        <v>570</v>
      </c>
      <c r="F97" s="30" t="s">
        <v>488</v>
      </c>
      <c r="G97" s="35">
        <v>49.003499999999995</v>
      </c>
      <c r="H97" s="35">
        <v>1.033895</v>
      </c>
      <c r="I97" s="35">
        <v>14.700500000000002</v>
      </c>
      <c r="J97" s="35">
        <v>10.70783</v>
      </c>
      <c r="K97" s="35">
        <v>0.21670500000000001</v>
      </c>
      <c r="L97" s="35">
        <v>8.0666349999999998</v>
      </c>
      <c r="M97" s="35">
        <v>12.157500000000001</v>
      </c>
      <c r="N97" s="35">
        <v>1.9033199999999995</v>
      </c>
      <c r="O97" s="35">
        <v>0.21845000000000001</v>
      </c>
      <c r="P97" s="35">
        <v>8.6250000000000007E-2</v>
      </c>
      <c r="Q97" s="35">
        <v>3.2809999999999999E-2</v>
      </c>
      <c r="R97" s="35">
        <v>1.4535000000000001E-2</v>
      </c>
      <c r="S97" s="35">
        <v>0.26962000000000003</v>
      </c>
      <c r="T97" s="35">
        <v>6.2900000000000013E-3</v>
      </c>
      <c r="U97" s="35">
        <f t="shared" si="36"/>
        <v>98.417840000000012</v>
      </c>
      <c r="V97" s="30">
        <f t="shared" si="37"/>
        <v>1079.8281000000002</v>
      </c>
      <c r="W97" s="36">
        <f t="shared" si="38"/>
        <v>62.900000000000013</v>
      </c>
      <c r="X97" s="37">
        <v>15</v>
      </c>
      <c r="Y97" s="30"/>
      <c r="Z97" s="30">
        <v>70.3</v>
      </c>
      <c r="AA97" s="30"/>
      <c r="AB97" s="30">
        <v>1.4</v>
      </c>
      <c r="AC97" s="30">
        <v>8.9499999999999993</v>
      </c>
      <c r="AD97" s="36">
        <v>1241.4536303973375</v>
      </c>
      <c r="AE97" s="36">
        <v>1575.9</v>
      </c>
      <c r="AF97" s="73">
        <f t="shared" si="31"/>
        <v>0.15759000000000001</v>
      </c>
      <c r="AG97" s="35">
        <v>0.49299999999999994</v>
      </c>
      <c r="AH97" s="36">
        <v>440.66549999999995</v>
      </c>
      <c r="AI97" s="30">
        <v>4.4060275587443769</v>
      </c>
      <c r="AJ97" s="30">
        <v>28.508925440661084</v>
      </c>
      <c r="AK97" s="30">
        <v>11.509884664538067</v>
      </c>
      <c r="AL97" s="30">
        <v>6.8709591850745886</v>
      </c>
      <c r="AM97" s="30">
        <v>3.244400124705515</v>
      </c>
      <c r="AN97" s="30">
        <v>21.3</v>
      </c>
      <c r="AO97" s="30">
        <v>450</v>
      </c>
      <c r="AP97" s="35">
        <v>1.41</v>
      </c>
      <c r="AQ97" s="35">
        <v>3.1</v>
      </c>
      <c r="AS97" s="36">
        <f t="shared" si="25"/>
        <v>2225.0439171659104</v>
      </c>
      <c r="AT97" s="38">
        <f t="shared" si="26"/>
        <v>1383.4926534457343</v>
      </c>
      <c r="AU97" s="39">
        <f t="shared" si="40"/>
        <v>0.29120008201281306</v>
      </c>
      <c r="AV97" s="38">
        <f t="shared" si="41"/>
        <v>145.068276</v>
      </c>
      <c r="AW97" s="38">
        <f t="shared" si="42"/>
        <v>36.267068999999999</v>
      </c>
      <c r="AX97" s="38">
        <f t="shared" si="27"/>
        <v>171.7739796268647</v>
      </c>
      <c r="AY97" s="38">
        <f t="shared" si="28"/>
        <v>309.19316332835649</v>
      </c>
      <c r="AZ97" s="38">
        <f t="shared" si="29"/>
        <v>713.7680274352133</v>
      </c>
      <c r="BA97" s="38">
        <f t="shared" si="30"/>
        <v>1135.5400436469301</v>
      </c>
    </row>
    <row r="98" spans="1:53" s="31" customFormat="1" ht="14.4">
      <c r="A98" s="31" t="s">
        <v>1941</v>
      </c>
      <c r="B98" s="31" t="s">
        <v>1941</v>
      </c>
      <c r="C98" s="30">
        <v>0</v>
      </c>
      <c r="D98" s="30" t="s">
        <v>519</v>
      </c>
      <c r="E98" s="34" t="s">
        <v>583</v>
      </c>
      <c r="F98" s="30" t="s">
        <v>488</v>
      </c>
      <c r="G98" s="35">
        <v>48.707399999999993</v>
      </c>
      <c r="H98" s="35">
        <v>1.5023979999999999</v>
      </c>
      <c r="I98" s="35">
        <v>13.961199999999998</v>
      </c>
      <c r="J98" s="35">
        <v>12.002595999999999</v>
      </c>
      <c r="K98" s="35">
        <v>0.19333800000000001</v>
      </c>
      <c r="L98" s="35">
        <v>7.2111340000000004</v>
      </c>
      <c r="M98" s="35">
        <v>12.263399999999999</v>
      </c>
      <c r="N98" s="35">
        <v>2.1073999999999997</v>
      </c>
      <c r="O98" s="35">
        <v>0.17667599999999997</v>
      </c>
      <c r="P98" s="35">
        <v>0.15848400000000001</v>
      </c>
      <c r="Q98" s="35">
        <v>2.8857999999999998E-2</v>
      </c>
      <c r="R98" s="35">
        <v>0</v>
      </c>
      <c r="S98" s="35">
        <v>0.32824800000000004</v>
      </c>
      <c r="T98" s="35">
        <v>5.5459999999999997E-3</v>
      </c>
      <c r="U98" s="35">
        <f t="shared" si="36"/>
        <v>98.646677999999994</v>
      </c>
      <c r="V98" s="30">
        <f t="shared" si="37"/>
        <v>1314.6332400000003</v>
      </c>
      <c r="W98" s="36">
        <f t="shared" si="38"/>
        <v>55.459999999999994</v>
      </c>
      <c r="X98" s="37">
        <v>6</v>
      </c>
      <c r="Y98" s="30"/>
      <c r="Z98" s="30">
        <v>88.3</v>
      </c>
      <c r="AA98" s="30"/>
      <c r="AB98" s="30">
        <v>1.6800000000000002</v>
      </c>
      <c r="AC98" s="30">
        <v>8.56</v>
      </c>
      <c r="AD98" s="36">
        <v>1550.2599661210606</v>
      </c>
      <c r="AE98" s="36">
        <v>1636.54</v>
      </c>
      <c r="AF98" s="73">
        <f t="shared" si="31"/>
        <v>0.16365399999999999</v>
      </c>
      <c r="AG98" s="35">
        <v>0.45119999999999999</v>
      </c>
      <c r="AH98" s="36">
        <v>590.55500000000006</v>
      </c>
      <c r="AI98" s="30">
        <v>6.9991739634018773</v>
      </c>
      <c r="AJ98" s="30">
        <v>37.08643249981855</v>
      </c>
      <c r="AK98" s="30">
        <v>15.310713875329158</v>
      </c>
      <c r="AL98" s="30">
        <v>10.944314881564207</v>
      </c>
      <c r="AM98" s="30">
        <v>4.0824281610975204</v>
      </c>
      <c r="AN98" s="30">
        <v>100</v>
      </c>
      <c r="AO98" s="30">
        <v>2500</v>
      </c>
      <c r="AP98" s="35">
        <v>3.3726562499999999</v>
      </c>
      <c r="AQ98" s="35">
        <v>2.78</v>
      </c>
      <c r="AS98" s="36">
        <f t="shared" si="25"/>
        <v>3534.5828515179478</v>
      </c>
      <c r="AT98" s="38">
        <f t="shared" si="26"/>
        <v>2197.7406245081893</v>
      </c>
      <c r="AU98" s="39">
        <f t="shared" si="40"/>
        <v>0.38736106104582768</v>
      </c>
      <c r="AV98" s="38">
        <f t="shared" si="41"/>
        <v>117.32699807999998</v>
      </c>
      <c r="AW98" s="38">
        <f t="shared" si="42"/>
        <v>29.331749519999995</v>
      </c>
      <c r="AX98" s="38">
        <f t="shared" si="27"/>
        <v>273.60787203910519</v>
      </c>
      <c r="AY98" s="38">
        <f t="shared" si="28"/>
        <v>492.49416967038928</v>
      </c>
      <c r="AZ98" s="38">
        <f t="shared" si="29"/>
        <v>898.13419544145449</v>
      </c>
      <c r="BA98" s="38">
        <f t="shared" si="30"/>
        <v>1428.8498563841322</v>
      </c>
    </row>
    <row r="99" spans="1:53" s="31" customFormat="1" ht="14.4">
      <c r="A99" s="31" t="s">
        <v>1942</v>
      </c>
      <c r="B99" s="31" t="s">
        <v>1942</v>
      </c>
      <c r="C99" s="30" t="s">
        <v>558</v>
      </c>
      <c r="D99" s="30" t="s">
        <v>519</v>
      </c>
      <c r="E99" s="34" t="s">
        <v>574</v>
      </c>
      <c r="F99" s="30" t="s">
        <v>488</v>
      </c>
      <c r="G99" s="35">
        <v>48.97945</v>
      </c>
      <c r="H99" s="35">
        <v>1.3022629999999999</v>
      </c>
      <c r="I99" s="35">
        <v>14.353400000000001</v>
      </c>
      <c r="J99" s="35">
        <v>12.266995999999999</v>
      </c>
      <c r="K99" s="35">
        <v>0.23302050000000002</v>
      </c>
      <c r="L99" s="35">
        <v>6.9685594999999996</v>
      </c>
      <c r="M99" s="35">
        <v>11.997050000000002</v>
      </c>
      <c r="N99" s="35">
        <v>1.9834499999999999</v>
      </c>
      <c r="O99" s="35">
        <v>0.21212400000000001</v>
      </c>
      <c r="P99" s="35">
        <v>0.1399185</v>
      </c>
      <c r="Q99" s="35">
        <v>3.2391000000000003E-2</v>
      </c>
      <c r="R99" s="35">
        <v>9.4694999999999988E-3</v>
      </c>
      <c r="S99" s="35">
        <v>0.32169750000000003</v>
      </c>
      <c r="T99" s="35">
        <v>1.19475E-2</v>
      </c>
      <c r="U99" s="35">
        <f t="shared" si="36"/>
        <v>98.811736999999994</v>
      </c>
      <c r="V99" s="30">
        <f t="shared" si="37"/>
        <v>1288.3984875000003</v>
      </c>
      <c r="W99" s="36">
        <f t="shared" si="38"/>
        <v>119.47499999999999</v>
      </c>
      <c r="X99" s="37">
        <v>11.5</v>
      </c>
      <c r="Y99" s="30"/>
      <c r="Z99" s="30"/>
      <c r="AA99" s="30"/>
      <c r="AB99" s="30">
        <v>1.33</v>
      </c>
      <c r="AC99" s="30">
        <v>7.38</v>
      </c>
      <c r="AD99" s="36">
        <v>977.39517236707331</v>
      </c>
      <c r="AE99" s="55">
        <v>3914.355</v>
      </c>
      <c r="AF99" s="73">
        <f t="shared" si="31"/>
        <v>0.39143549999999999</v>
      </c>
      <c r="AG99" s="35">
        <v>0.4425</v>
      </c>
      <c r="AH99" s="36">
        <v>303.2364</v>
      </c>
      <c r="AI99" s="30">
        <v>5.1960932595138623</v>
      </c>
      <c r="AJ99" s="30">
        <v>27.257426625955809</v>
      </c>
      <c r="AK99" s="30">
        <v>10.549568305603945</v>
      </c>
      <c r="AL99" s="30">
        <v>9.4902305672852343</v>
      </c>
      <c r="AM99" s="30">
        <v>3.2169486684975763</v>
      </c>
      <c r="AN99" s="30">
        <v>22.5</v>
      </c>
      <c r="AO99" s="30">
        <v>400</v>
      </c>
      <c r="AP99" s="35">
        <v>6.4</v>
      </c>
      <c r="AQ99" s="56" t="s">
        <v>518</v>
      </c>
      <c r="AS99" s="36">
        <f t="shared" si="25"/>
        <v>2624.0270960545004</v>
      </c>
      <c r="AT99" s="38">
        <f t="shared" si="26"/>
        <v>1631.5732834873527</v>
      </c>
      <c r="AU99" s="39">
        <f t="shared" si="40"/>
        <v>0.2669040781317798</v>
      </c>
      <c r="AV99" s="38">
        <f t="shared" si="41"/>
        <v>140.86730591999998</v>
      </c>
      <c r="AW99" s="38">
        <f t="shared" si="42"/>
        <v>35.216826479999995</v>
      </c>
      <c r="AX99" s="38">
        <f t="shared" si="27"/>
        <v>237.25576418213086</v>
      </c>
      <c r="AY99" s="38">
        <f t="shared" si="28"/>
        <v>427.06037552783556</v>
      </c>
      <c r="AZ99" s="38">
        <f t="shared" si="29"/>
        <v>707.72870706946674</v>
      </c>
      <c r="BA99" s="38">
        <f t="shared" si="30"/>
        <v>1125.9320339741516</v>
      </c>
    </row>
  </sheetData>
  <sortState xmlns:xlrd2="http://schemas.microsoft.com/office/spreadsheetml/2017/richdata2" ref="C2:AQ99">
    <sortCondition ref="AE2:AE99"/>
  </sortState>
  <phoneticPr fontId="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43C62-4937-4E30-BC57-A4F2D0DD1F20}">
  <dimension ref="A1:U108"/>
  <sheetViews>
    <sheetView topLeftCell="A12" workbookViewId="0">
      <selection activeCell="A26" sqref="A26:XFD26"/>
    </sheetView>
  </sheetViews>
  <sheetFormatPr defaultRowHeight="15.6"/>
  <cols>
    <col min="1" max="1" width="25.5" customWidth="1"/>
    <col min="9" max="20" width="8.796875" style="94"/>
    <col min="21" max="21" width="12.19921875" style="94" customWidth="1"/>
  </cols>
  <sheetData>
    <row r="1" spans="1:21" ht="27">
      <c r="A1" t="s">
        <v>2020</v>
      </c>
      <c r="B1" s="102" t="s">
        <v>1</v>
      </c>
      <c r="C1" s="102" t="s">
        <v>2022</v>
      </c>
      <c r="D1" s="102" t="s">
        <v>625</v>
      </c>
      <c r="E1" s="103" t="s">
        <v>2023</v>
      </c>
      <c r="F1" s="103" t="s">
        <v>494</v>
      </c>
      <c r="G1" s="103" t="s">
        <v>16</v>
      </c>
      <c r="H1" s="104" t="s">
        <v>15</v>
      </c>
      <c r="I1" s="105" t="s">
        <v>3</v>
      </c>
      <c r="J1" s="105" t="s">
        <v>4</v>
      </c>
      <c r="K1" s="105" t="s">
        <v>5</v>
      </c>
      <c r="L1" s="105" t="s">
        <v>2169</v>
      </c>
      <c r="M1" s="105" t="s">
        <v>9</v>
      </c>
      <c r="N1" s="105" t="s">
        <v>10</v>
      </c>
      <c r="O1" s="105" t="s">
        <v>11</v>
      </c>
      <c r="P1" s="105" t="s">
        <v>12</v>
      </c>
      <c r="Q1" s="105" t="s">
        <v>13</v>
      </c>
      <c r="R1" s="105" t="s">
        <v>14</v>
      </c>
      <c r="S1" s="105" t="s">
        <v>647</v>
      </c>
      <c r="T1" s="105" t="s">
        <v>649</v>
      </c>
      <c r="U1" s="106" t="s">
        <v>2024</v>
      </c>
    </row>
    <row r="2" spans="1:21">
      <c r="A2" t="s">
        <v>2062</v>
      </c>
      <c r="B2" t="s">
        <v>2025</v>
      </c>
      <c r="C2" t="s">
        <v>2026</v>
      </c>
      <c r="D2" s="107">
        <v>4</v>
      </c>
      <c r="E2" s="108">
        <v>1</v>
      </c>
      <c r="F2" s="108" t="s">
        <v>2027</v>
      </c>
      <c r="G2" s="96">
        <v>0.23164006471444282</v>
      </c>
      <c r="H2" s="95">
        <v>0.62046572152837409</v>
      </c>
      <c r="I2" s="95">
        <v>49.6586</v>
      </c>
      <c r="J2" s="95">
        <v>3.0434000000000001</v>
      </c>
      <c r="K2" s="95">
        <v>13.3324</v>
      </c>
      <c r="L2" s="95">
        <v>13.949300000000001</v>
      </c>
      <c r="M2" s="95">
        <v>0.27250000000000002</v>
      </c>
      <c r="N2" s="95">
        <v>5.0309999999999997</v>
      </c>
      <c r="O2" s="95">
        <v>10.655799999999999</v>
      </c>
      <c r="P2" s="95">
        <v>2.7438000000000002</v>
      </c>
      <c r="Q2" s="95">
        <v>0.38700000000000001</v>
      </c>
      <c r="R2" s="95">
        <v>0.314</v>
      </c>
      <c r="S2" s="95">
        <v>7.6E-3</v>
      </c>
      <c r="T2" s="95">
        <v>4.5000000000000005E-3</v>
      </c>
      <c r="U2" s="99">
        <v>74.709999999999994</v>
      </c>
    </row>
    <row r="3" spans="1:21">
      <c r="A3" t="s">
        <v>2063</v>
      </c>
      <c r="B3" t="s">
        <v>2029</v>
      </c>
      <c r="C3" t="s">
        <v>2026</v>
      </c>
      <c r="D3" s="109">
        <v>4</v>
      </c>
      <c r="E3" s="110">
        <v>5</v>
      </c>
      <c r="F3" s="110" t="s">
        <v>2030</v>
      </c>
      <c r="G3" s="96">
        <v>0.11249335208162163</v>
      </c>
      <c r="H3" s="95">
        <v>7.47550989898466E-2</v>
      </c>
      <c r="I3" s="95">
        <v>50.277299999999997</v>
      </c>
      <c r="J3" s="95">
        <v>2.7603</v>
      </c>
      <c r="K3" s="95">
        <v>14.404</v>
      </c>
      <c r="L3" s="95">
        <v>10.7224</v>
      </c>
      <c r="M3" s="95">
        <v>0.27500000000000002</v>
      </c>
      <c r="N3" s="95">
        <v>3.9104999999999999</v>
      </c>
      <c r="O3" s="95">
        <v>12.3393</v>
      </c>
      <c r="P3" s="95">
        <v>3.0413999999999999</v>
      </c>
      <c r="Q3" s="95">
        <v>0.2923</v>
      </c>
      <c r="R3" s="95">
        <v>0.32180000000000003</v>
      </c>
      <c r="S3" s="95">
        <v>4.8600000000000004E-2</v>
      </c>
      <c r="T3" s="95"/>
      <c r="U3" s="99">
        <v>75.7</v>
      </c>
    </row>
    <row r="4" spans="1:21">
      <c r="A4" t="s">
        <v>2064</v>
      </c>
      <c r="B4" t="s">
        <v>2029</v>
      </c>
      <c r="C4" t="s">
        <v>2026</v>
      </c>
      <c r="D4" s="109">
        <v>5</v>
      </c>
      <c r="E4" s="110">
        <v>4</v>
      </c>
      <c r="F4" s="110" t="s">
        <v>2030</v>
      </c>
      <c r="G4" s="96">
        <v>8.3794773140796253E-2</v>
      </c>
      <c r="H4" s="95">
        <v>8.2400751899559102E-2</v>
      </c>
      <c r="I4" s="95">
        <v>54.886299999999999</v>
      </c>
      <c r="J4" s="95">
        <v>1.8837000000000002</v>
      </c>
      <c r="K4" s="95">
        <v>16.301500000000001</v>
      </c>
      <c r="L4" s="95">
        <v>9.81</v>
      </c>
      <c r="M4" s="95">
        <v>0.29420000000000002</v>
      </c>
      <c r="N4" s="95">
        <v>2.7692000000000001</v>
      </c>
      <c r="O4" s="95">
        <v>12.1105</v>
      </c>
      <c r="P4" s="95">
        <v>3.6612999999999998</v>
      </c>
      <c r="Q4" s="95">
        <v>0.34290000000000004</v>
      </c>
      <c r="R4" s="95">
        <v>0.39500000000000002</v>
      </c>
      <c r="S4" s="95">
        <v>3.9800000000000002E-2</v>
      </c>
      <c r="T4" s="95"/>
      <c r="U4" s="99">
        <v>75.900000000000006</v>
      </c>
    </row>
    <row r="5" spans="1:21">
      <c r="A5" t="s">
        <v>2065</v>
      </c>
      <c r="B5" t="s">
        <v>2029</v>
      </c>
      <c r="C5" t="s">
        <v>2026</v>
      </c>
      <c r="D5" s="109">
        <v>11</v>
      </c>
      <c r="E5" s="110">
        <v>2</v>
      </c>
      <c r="F5" s="110" t="s">
        <v>2030</v>
      </c>
      <c r="G5" s="96">
        <v>8.1304597354831323E-2</v>
      </c>
      <c r="H5" s="95">
        <v>8.36990345252068E-2</v>
      </c>
      <c r="I5" s="95">
        <v>50.273000000000003</v>
      </c>
      <c r="J5" s="95">
        <v>2.1884000000000001</v>
      </c>
      <c r="K5" s="95">
        <v>16.997599999999998</v>
      </c>
      <c r="L5" s="95">
        <v>7.5732999999999997</v>
      </c>
      <c r="M5" s="95">
        <v>0.1017</v>
      </c>
      <c r="N5" s="95">
        <v>5.6757</v>
      </c>
      <c r="O5" s="95">
        <v>13.422499999999999</v>
      </c>
      <c r="P5" s="95">
        <v>2.6330999999999998</v>
      </c>
      <c r="Q5" s="95">
        <v>0.32230000000000003</v>
      </c>
      <c r="R5" s="95">
        <v>0.53900000000000003</v>
      </c>
      <c r="S5" s="95">
        <v>2.58E-2</v>
      </c>
      <c r="T5" s="95">
        <v>2.1000000000000003E-3</v>
      </c>
      <c r="U5" s="99">
        <v>84.5</v>
      </c>
    </row>
    <row r="6" spans="1:21">
      <c r="A6" t="s">
        <v>2066</v>
      </c>
      <c r="B6" t="s">
        <v>2029</v>
      </c>
      <c r="C6" t="s">
        <v>2026</v>
      </c>
      <c r="D6" s="109">
        <v>13</v>
      </c>
      <c r="E6" s="110">
        <v>2</v>
      </c>
      <c r="F6" s="110" t="s">
        <v>2030</v>
      </c>
      <c r="G6" s="96">
        <v>9.8949644014066654E-2</v>
      </c>
      <c r="H6" s="95">
        <v>8.1627946697215292E-2</v>
      </c>
      <c r="I6" s="95">
        <v>50.377499999999998</v>
      </c>
      <c r="J6" s="95">
        <v>2.9169</v>
      </c>
      <c r="K6" s="95">
        <v>14.858599999999999</v>
      </c>
      <c r="L6" s="95">
        <v>10.910299999999999</v>
      </c>
      <c r="M6" s="95">
        <v>0.31670000000000004</v>
      </c>
      <c r="N6" s="95">
        <v>5.2172999999999998</v>
      </c>
      <c r="O6" s="95">
        <v>11.583500000000001</v>
      </c>
      <c r="P6" s="95">
        <v>2.9853000000000001</v>
      </c>
      <c r="Q6" s="95">
        <v>0.39690000000000003</v>
      </c>
      <c r="R6" s="95">
        <v>0.30120000000000002</v>
      </c>
      <c r="S6" s="95">
        <v>2.46E-2</v>
      </c>
      <c r="T6" s="95">
        <v>4.9200000000000001E-2</v>
      </c>
      <c r="U6" s="99">
        <v>76.5</v>
      </c>
    </row>
    <row r="7" spans="1:21">
      <c r="A7" t="s">
        <v>2067</v>
      </c>
      <c r="B7" t="s">
        <v>2029</v>
      </c>
      <c r="C7" t="s">
        <v>2026</v>
      </c>
      <c r="D7" s="109">
        <v>16</v>
      </c>
      <c r="E7" s="110">
        <v>2</v>
      </c>
      <c r="F7" s="110" t="s">
        <v>2030</v>
      </c>
      <c r="G7" s="96">
        <v>0.4766903894913615</v>
      </c>
      <c r="H7" s="95">
        <v>0.75741387920468106</v>
      </c>
      <c r="I7" s="95">
        <v>49.447400000000002</v>
      </c>
      <c r="J7" s="95">
        <v>2.5175999999999998</v>
      </c>
      <c r="K7" s="95">
        <v>14.419700000000001</v>
      </c>
      <c r="L7" s="95">
        <v>10.1699</v>
      </c>
      <c r="M7" s="95">
        <v>9.5399999999999999E-2</v>
      </c>
      <c r="N7" s="95">
        <v>5.0031999999999996</v>
      </c>
      <c r="O7" s="95">
        <v>12.5322</v>
      </c>
      <c r="P7" s="95">
        <v>2.581</v>
      </c>
      <c r="Q7" s="95">
        <v>0.49770000000000003</v>
      </c>
      <c r="R7" s="95">
        <v>0.23420000000000002</v>
      </c>
      <c r="S7" s="95"/>
      <c r="T7" s="95"/>
      <c r="U7" s="99">
        <v>80</v>
      </c>
    </row>
    <row r="8" spans="1:21">
      <c r="A8" t="s">
        <v>2068</v>
      </c>
      <c r="B8" t="s">
        <v>2029</v>
      </c>
      <c r="C8" t="s">
        <v>2026</v>
      </c>
      <c r="D8" s="109">
        <v>21</v>
      </c>
      <c r="E8" s="110">
        <v>2</v>
      </c>
      <c r="F8" s="110" t="s">
        <v>2030</v>
      </c>
      <c r="G8" s="96">
        <v>0.34467694678806587</v>
      </c>
      <c r="H8" s="95">
        <v>8.3292003148820404E-2</v>
      </c>
      <c r="I8" s="95">
        <v>49.597000000000001</v>
      </c>
      <c r="J8" s="95">
        <v>3.1070000000000002</v>
      </c>
      <c r="K8" s="95">
        <v>14.136200000000001</v>
      </c>
      <c r="L8" s="95">
        <v>11.0367</v>
      </c>
      <c r="M8" s="95">
        <v>0.19</v>
      </c>
      <c r="N8" s="95">
        <v>5.1935000000000002</v>
      </c>
      <c r="O8" s="95">
        <v>11.5184</v>
      </c>
      <c r="P8" s="95">
        <v>3.1633</v>
      </c>
      <c r="Q8" s="95">
        <v>0.44090000000000001</v>
      </c>
      <c r="R8" s="95">
        <v>0.32680000000000003</v>
      </c>
      <c r="S8" s="95">
        <v>1.83E-2</v>
      </c>
      <c r="T8" s="95">
        <v>3.6200000000000003E-2</v>
      </c>
      <c r="U8" s="99">
        <v>78.2</v>
      </c>
    </row>
    <row r="9" spans="1:21">
      <c r="A9" t="s">
        <v>2069</v>
      </c>
      <c r="B9" t="s">
        <v>2029</v>
      </c>
      <c r="C9" t="s">
        <v>2026</v>
      </c>
      <c r="D9" s="109">
        <v>22</v>
      </c>
      <c r="E9" s="110">
        <v>2</v>
      </c>
      <c r="F9" s="110" t="s">
        <v>2030</v>
      </c>
      <c r="G9" s="96">
        <v>7.3212034868011464E-2</v>
      </c>
      <c r="H9" s="95">
        <v>7.7666174226835305E-2</v>
      </c>
      <c r="I9" s="95">
        <v>52.838200000000001</v>
      </c>
      <c r="J9" s="95">
        <v>2.0796000000000001</v>
      </c>
      <c r="K9" s="95">
        <v>16.286799999999999</v>
      </c>
      <c r="L9" s="95">
        <v>7.8334000000000001</v>
      </c>
      <c r="M9" s="95">
        <v>0.12090000000000001</v>
      </c>
      <c r="N9" s="95">
        <v>4.4043000000000001</v>
      </c>
      <c r="O9" s="95">
        <v>13.789400000000001</v>
      </c>
      <c r="P9" s="95">
        <v>2.746</v>
      </c>
      <c r="Q9" s="95">
        <v>0.26719999999999999</v>
      </c>
      <c r="R9" s="95">
        <v>0.23480000000000001</v>
      </c>
      <c r="S9" s="95">
        <v>7.7800000000000008E-2</v>
      </c>
      <c r="T9" s="95">
        <v>5.8999999999999999E-3</v>
      </c>
      <c r="U9" s="99">
        <v>83.6</v>
      </c>
    </row>
    <row r="10" spans="1:21">
      <c r="A10" t="s">
        <v>2070</v>
      </c>
      <c r="B10" t="s">
        <v>2029</v>
      </c>
      <c r="C10" t="s">
        <v>2026</v>
      </c>
      <c r="D10" s="109">
        <v>24</v>
      </c>
      <c r="E10" s="110">
        <v>1</v>
      </c>
      <c r="F10" s="110" t="s">
        <v>2030</v>
      </c>
      <c r="G10" s="96">
        <v>0.15908558381193857</v>
      </c>
      <c r="H10" s="95">
        <v>7.6714181292404898E-2</v>
      </c>
      <c r="I10" s="95">
        <v>49.736400000000003</v>
      </c>
      <c r="J10" s="95">
        <v>2.14</v>
      </c>
      <c r="K10" s="95">
        <v>17.0961</v>
      </c>
      <c r="L10" s="95">
        <v>7.1231</v>
      </c>
      <c r="M10" s="95">
        <v>0.1018</v>
      </c>
      <c r="N10" s="95">
        <v>5.1919000000000004</v>
      </c>
      <c r="O10" s="95">
        <v>14.3993</v>
      </c>
      <c r="P10" s="95">
        <v>2.4127999999999998</v>
      </c>
      <c r="Q10" s="95">
        <v>0.28170000000000001</v>
      </c>
      <c r="R10" s="95">
        <v>0.25330000000000003</v>
      </c>
      <c r="S10" s="95">
        <v>5.4300000000000001E-2</v>
      </c>
      <c r="T10" s="95"/>
      <c r="U10" s="99">
        <v>85.4</v>
      </c>
    </row>
    <row r="11" spans="1:21">
      <c r="A11" t="s">
        <v>2071</v>
      </c>
      <c r="B11" t="s">
        <v>2029</v>
      </c>
      <c r="C11" t="s">
        <v>2026</v>
      </c>
      <c r="D11" s="109">
        <v>26</v>
      </c>
      <c r="E11" s="110">
        <v>1</v>
      </c>
      <c r="F11" s="110" t="s">
        <v>2030</v>
      </c>
      <c r="G11" s="96">
        <v>0.16980250814010428</v>
      </c>
      <c r="H11" s="95">
        <v>7.8890302114537805E-2</v>
      </c>
      <c r="I11" s="95">
        <v>49.5411</v>
      </c>
      <c r="J11" s="95">
        <v>2.1968999999999999</v>
      </c>
      <c r="K11" s="95">
        <v>17.224799999999998</v>
      </c>
      <c r="L11" s="95">
        <v>7.6205999999999996</v>
      </c>
      <c r="M11" s="95">
        <v>0.15579999999999999</v>
      </c>
      <c r="N11" s="95">
        <v>5.1696999999999997</v>
      </c>
      <c r="O11" s="95">
        <v>14.0846</v>
      </c>
      <c r="P11" s="95">
        <v>2.6095000000000002</v>
      </c>
      <c r="Q11" s="95">
        <v>0.3397</v>
      </c>
      <c r="R11" s="95">
        <v>0.28120000000000001</v>
      </c>
      <c r="S11" s="95">
        <v>4.24E-2</v>
      </c>
      <c r="T11" s="95">
        <v>3.2000000000000002E-3</v>
      </c>
      <c r="U11" s="99">
        <v>84.7</v>
      </c>
    </row>
    <row r="12" spans="1:21">
      <c r="A12" t="s">
        <v>2072</v>
      </c>
      <c r="B12" t="s">
        <v>2031</v>
      </c>
      <c r="C12" t="s">
        <v>2026</v>
      </c>
      <c r="D12" s="109" t="s">
        <v>2032</v>
      </c>
      <c r="E12" s="110">
        <v>1</v>
      </c>
      <c r="F12" s="110" t="s">
        <v>2030</v>
      </c>
      <c r="G12" s="96">
        <v>0.34520992708359821</v>
      </c>
      <c r="H12" s="95">
        <v>7.3136357047973999E-2</v>
      </c>
      <c r="I12" s="95">
        <v>49.811900000000001</v>
      </c>
      <c r="J12" s="95">
        <v>1.8849</v>
      </c>
      <c r="K12" s="95">
        <v>15.8528</v>
      </c>
      <c r="L12" s="95">
        <v>9.9654000000000007</v>
      </c>
      <c r="M12" s="95">
        <v>0.13720000000000002</v>
      </c>
      <c r="N12" s="95">
        <v>4.7641999999999998</v>
      </c>
      <c r="O12" s="95">
        <v>13.3253</v>
      </c>
      <c r="P12" s="95">
        <v>2.7507999999999999</v>
      </c>
      <c r="Q12" s="95">
        <v>0.27760000000000001</v>
      </c>
      <c r="R12" s="95">
        <v>0.1855</v>
      </c>
      <c r="S12" s="95"/>
      <c r="T12" s="95"/>
      <c r="U12" s="99">
        <v>74.900000000000006</v>
      </c>
    </row>
    <row r="13" spans="1:21">
      <c r="A13" t="s">
        <v>2073</v>
      </c>
      <c r="B13" t="s">
        <v>2031</v>
      </c>
      <c r="C13" t="s">
        <v>2026</v>
      </c>
      <c r="D13" s="109" t="s">
        <v>2032</v>
      </c>
      <c r="E13" s="110">
        <v>1</v>
      </c>
      <c r="F13" s="110" t="s">
        <v>2030</v>
      </c>
      <c r="G13" s="96">
        <v>0.34520992708359821</v>
      </c>
      <c r="H13" s="95">
        <v>8.0376522530384797E-2</v>
      </c>
      <c r="I13" s="95">
        <v>49.811900000000001</v>
      </c>
      <c r="J13" s="95">
        <v>1.8849</v>
      </c>
      <c r="K13" s="95">
        <v>15.8528</v>
      </c>
      <c r="L13" s="95">
        <v>9.9654000000000007</v>
      </c>
      <c r="M13" s="95">
        <v>0.13720000000000002</v>
      </c>
      <c r="N13" s="95">
        <v>4.7641999999999998</v>
      </c>
      <c r="O13" s="95">
        <v>13.3253</v>
      </c>
      <c r="P13" s="95">
        <v>2.7507999999999999</v>
      </c>
      <c r="Q13" s="95">
        <v>0.27760000000000001</v>
      </c>
      <c r="R13" s="95">
        <v>0.1855</v>
      </c>
      <c r="S13" s="95"/>
      <c r="T13" s="95"/>
      <c r="U13" s="99">
        <v>74.900000000000006</v>
      </c>
    </row>
    <row r="14" spans="1:21">
      <c r="A14" t="s">
        <v>2074</v>
      </c>
      <c r="B14" t="s">
        <v>2031</v>
      </c>
      <c r="C14" t="s">
        <v>2026</v>
      </c>
      <c r="D14" s="109" t="s">
        <v>2033</v>
      </c>
      <c r="E14" s="110">
        <v>1</v>
      </c>
      <c r="F14" s="110" t="s">
        <v>2030</v>
      </c>
      <c r="G14" s="96">
        <v>0.2008300977613991</v>
      </c>
      <c r="H14" s="95">
        <v>7.8535800444887893E-2</v>
      </c>
      <c r="I14" s="95">
        <v>50.380699999999997</v>
      </c>
      <c r="J14" s="95">
        <v>2.1004</v>
      </c>
      <c r="K14" s="95">
        <v>17.541499999999999</v>
      </c>
      <c r="L14" s="95">
        <v>7.4649999999999999</v>
      </c>
      <c r="M14" s="95">
        <v>0.23270000000000002</v>
      </c>
      <c r="N14" s="95">
        <v>5.2983000000000002</v>
      </c>
      <c r="O14" s="95">
        <v>13.721299999999999</v>
      </c>
      <c r="P14" s="95">
        <v>2.6642000000000001</v>
      </c>
      <c r="Q14" s="95">
        <v>0.2427</v>
      </c>
      <c r="R14" s="95">
        <v>0.18770000000000001</v>
      </c>
      <c r="S14" s="95">
        <v>2.7700000000000002E-2</v>
      </c>
      <c r="T14" s="95">
        <v>9.4E-2</v>
      </c>
      <c r="U14" s="99">
        <v>85.3</v>
      </c>
    </row>
    <row r="15" spans="1:21">
      <c r="A15" t="s">
        <v>2075</v>
      </c>
      <c r="B15" t="s">
        <v>2031</v>
      </c>
      <c r="C15" t="s">
        <v>2026</v>
      </c>
      <c r="D15" s="109" t="s">
        <v>2033</v>
      </c>
      <c r="E15" s="110">
        <v>1</v>
      </c>
      <c r="F15" s="110" t="s">
        <v>2030</v>
      </c>
      <c r="G15" s="96">
        <v>0.2008300977613991</v>
      </c>
      <c r="H15" s="95">
        <v>8.9178858942733294E-2</v>
      </c>
      <c r="I15" s="95">
        <v>50.380699999999997</v>
      </c>
      <c r="J15" s="95">
        <v>2.1004</v>
      </c>
      <c r="K15" s="95">
        <v>17.541499999999999</v>
      </c>
      <c r="L15" s="95">
        <v>7.4649999999999999</v>
      </c>
      <c r="M15" s="95">
        <v>0.23270000000000002</v>
      </c>
      <c r="N15" s="95">
        <v>5.2983000000000002</v>
      </c>
      <c r="O15" s="95">
        <v>13.721299999999999</v>
      </c>
      <c r="P15" s="95">
        <v>2.6642000000000001</v>
      </c>
      <c r="Q15" s="95">
        <v>0.2427</v>
      </c>
      <c r="R15" s="95">
        <v>0.18770000000000001</v>
      </c>
      <c r="S15" s="95">
        <v>2.7700000000000002E-2</v>
      </c>
      <c r="T15" s="95">
        <v>9.4E-2</v>
      </c>
      <c r="U15" s="99">
        <v>85.3</v>
      </c>
    </row>
    <row r="16" spans="1:21">
      <c r="A16" t="s">
        <v>2076</v>
      </c>
      <c r="B16" t="s">
        <v>2031</v>
      </c>
      <c r="C16" t="s">
        <v>2026</v>
      </c>
      <c r="D16" s="109" t="s">
        <v>2034</v>
      </c>
      <c r="E16" s="110">
        <v>1</v>
      </c>
      <c r="F16" s="110" t="s">
        <v>2030</v>
      </c>
      <c r="G16" s="96">
        <v>0.13534542576892</v>
      </c>
      <c r="H16" s="95">
        <v>0.10766110787268801</v>
      </c>
      <c r="I16" s="95">
        <v>49.411499999999997</v>
      </c>
      <c r="J16" s="95">
        <v>2.7702999999999998</v>
      </c>
      <c r="K16" s="95">
        <v>15.067500000000001</v>
      </c>
      <c r="L16" s="95">
        <v>10.205399999999999</v>
      </c>
      <c r="M16" s="95">
        <v>0.3921</v>
      </c>
      <c r="N16" s="95">
        <v>4.9289000000000005</v>
      </c>
      <c r="O16" s="95">
        <v>12.775600000000001</v>
      </c>
      <c r="P16" s="95">
        <v>2.8635999999999999</v>
      </c>
      <c r="Q16" s="95">
        <v>0.34500000000000003</v>
      </c>
      <c r="R16" s="95">
        <v>0.30580000000000002</v>
      </c>
      <c r="S16" s="95">
        <v>0.13020000000000001</v>
      </c>
      <c r="T16" s="95">
        <v>4.8000000000000004E-3</v>
      </c>
      <c r="U16" s="99">
        <v>79.400000000000006</v>
      </c>
    </row>
    <row r="17" spans="1:21">
      <c r="A17" t="s">
        <v>2077</v>
      </c>
      <c r="B17" t="s">
        <v>2031</v>
      </c>
      <c r="C17" t="s">
        <v>2026</v>
      </c>
      <c r="D17" s="109" t="s">
        <v>2035</v>
      </c>
      <c r="E17" s="110">
        <v>1</v>
      </c>
      <c r="F17" s="110" t="s">
        <v>2030</v>
      </c>
      <c r="G17" s="96">
        <v>0.10830765720941939</v>
      </c>
      <c r="H17" s="95">
        <v>7.3710937439749394E-2</v>
      </c>
      <c r="I17" s="95">
        <v>49.970199999999998</v>
      </c>
      <c r="J17" s="95">
        <v>2.0950000000000002</v>
      </c>
      <c r="K17" s="95">
        <v>17.4331</v>
      </c>
      <c r="L17" s="95">
        <v>7.5419</v>
      </c>
      <c r="M17" s="95">
        <v>0.20860000000000001</v>
      </c>
      <c r="N17" s="95">
        <v>5.2716000000000003</v>
      </c>
      <c r="O17" s="95">
        <v>14.245900000000001</v>
      </c>
      <c r="P17" s="95">
        <v>2.4641000000000002</v>
      </c>
      <c r="Q17" s="95">
        <v>0.32500000000000001</v>
      </c>
      <c r="R17" s="95">
        <v>0.28600000000000003</v>
      </c>
      <c r="S17" s="95">
        <v>2E-3</v>
      </c>
      <c r="T17" s="95">
        <v>0.21810000000000002</v>
      </c>
      <c r="U17" s="99">
        <v>82.9</v>
      </c>
    </row>
    <row r="18" spans="1:21">
      <c r="A18" t="s">
        <v>2078</v>
      </c>
      <c r="B18" t="s">
        <v>2031</v>
      </c>
      <c r="C18" t="s">
        <v>2026</v>
      </c>
      <c r="D18" s="109" t="s">
        <v>2035</v>
      </c>
      <c r="E18" s="110">
        <v>1</v>
      </c>
      <c r="F18" s="110" t="s">
        <v>2030</v>
      </c>
      <c r="G18" s="96">
        <v>0.10830765720941939</v>
      </c>
      <c r="H18" s="95">
        <v>0.11945369632411601</v>
      </c>
      <c r="I18" s="95">
        <v>49.970199999999998</v>
      </c>
      <c r="J18" s="95">
        <v>2.0950000000000002</v>
      </c>
      <c r="K18" s="95">
        <v>17.4331</v>
      </c>
      <c r="L18" s="95">
        <v>7.5419</v>
      </c>
      <c r="M18" s="95">
        <v>0.20860000000000001</v>
      </c>
      <c r="N18" s="95">
        <v>5.2716000000000003</v>
      </c>
      <c r="O18" s="95">
        <v>14.245900000000001</v>
      </c>
      <c r="P18" s="95">
        <v>2.4641000000000002</v>
      </c>
      <c r="Q18" s="95">
        <v>0.32500000000000001</v>
      </c>
      <c r="R18" s="95">
        <v>0.28600000000000003</v>
      </c>
      <c r="S18" s="95">
        <v>2E-3</v>
      </c>
      <c r="T18" s="95">
        <v>0.21810000000000002</v>
      </c>
      <c r="U18" s="99">
        <v>82.9</v>
      </c>
    </row>
    <row r="19" spans="1:21">
      <c r="A19" t="s">
        <v>2079</v>
      </c>
      <c r="B19" t="s">
        <v>2031</v>
      </c>
      <c r="C19" t="s">
        <v>2026</v>
      </c>
      <c r="D19" s="109" t="s">
        <v>2036</v>
      </c>
      <c r="E19" s="110">
        <v>1</v>
      </c>
      <c r="F19" s="110" t="s">
        <v>2030</v>
      </c>
      <c r="G19" s="96">
        <v>0.10811598462314057</v>
      </c>
      <c r="H19" s="95">
        <v>0.11631232527584201</v>
      </c>
      <c r="I19" s="95">
        <v>50.0762</v>
      </c>
      <c r="J19" s="95">
        <v>2.0994000000000002</v>
      </c>
      <c r="K19" s="95">
        <v>17.710599999999999</v>
      </c>
      <c r="L19" s="95">
        <v>7.4314</v>
      </c>
      <c r="M19" s="95">
        <v>0.26300000000000001</v>
      </c>
      <c r="N19" s="95">
        <v>4.6238000000000001</v>
      </c>
      <c r="O19" s="95">
        <v>14.526</v>
      </c>
      <c r="P19" s="95">
        <v>2.6034999999999999</v>
      </c>
      <c r="Q19" s="95">
        <v>0.30990000000000001</v>
      </c>
      <c r="R19" s="95">
        <v>0.29250000000000004</v>
      </c>
      <c r="S19" s="95"/>
      <c r="T19" s="95">
        <v>5.0300000000000004E-2</v>
      </c>
      <c r="U19" s="99">
        <v>85</v>
      </c>
    </row>
    <row r="20" spans="1:21">
      <c r="A20" t="s">
        <v>2080</v>
      </c>
      <c r="B20" t="s">
        <v>2031</v>
      </c>
      <c r="C20" t="s">
        <v>2026</v>
      </c>
      <c r="D20" s="109" t="s">
        <v>2037</v>
      </c>
      <c r="E20" s="110">
        <v>1</v>
      </c>
      <c r="F20" s="110" t="s">
        <v>2030</v>
      </c>
      <c r="G20" s="96">
        <v>0.14484381106591596</v>
      </c>
      <c r="H20" s="95">
        <v>8.4454363331219598E-2</v>
      </c>
      <c r="I20" s="95">
        <v>50.4816</v>
      </c>
      <c r="J20" s="95">
        <v>2.2326999999999999</v>
      </c>
      <c r="K20" s="95">
        <v>17.098500000000001</v>
      </c>
      <c r="L20" s="95">
        <v>7.0327999999999999</v>
      </c>
      <c r="M20" s="95">
        <v>0</v>
      </c>
      <c r="N20" s="95">
        <v>4.7256</v>
      </c>
      <c r="O20" s="95">
        <v>14.3855</v>
      </c>
      <c r="P20" s="95">
        <v>2.5933999999999999</v>
      </c>
      <c r="Q20" s="95">
        <v>0.2903</v>
      </c>
      <c r="R20" s="95">
        <v>0.20140000000000002</v>
      </c>
      <c r="S20" s="95">
        <v>2.7800000000000002E-2</v>
      </c>
      <c r="T20" s="95"/>
      <c r="U20" s="99">
        <v>85.1</v>
      </c>
    </row>
    <row r="21" spans="1:21">
      <c r="A21" t="s">
        <v>2081</v>
      </c>
      <c r="B21" t="s">
        <v>2031</v>
      </c>
      <c r="C21" t="s">
        <v>2026</v>
      </c>
      <c r="D21" s="109" t="s">
        <v>2037</v>
      </c>
      <c r="E21" s="110">
        <v>1</v>
      </c>
      <c r="F21" s="110" t="s">
        <v>2030</v>
      </c>
      <c r="G21" s="96">
        <v>0.14484381106591596</v>
      </c>
      <c r="H21" s="95">
        <v>0.112565515304375</v>
      </c>
      <c r="I21" s="95">
        <v>50.4816</v>
      </c>
      <c r="J21" s="95">
        <v>2.2326999999999999</v>
      </c>
      <c r="K21" s="95">
        <v>17.098500000000001</v>
      </c>
      <c r="L21" s="95">
        <v>7.0327999999999999</v>
      </c>
      <c r="M21" s="95">
        <v>0</v>
      </c>
      <c r="N21" s="95">
        <v>4.7256</v>
      </c>
      <c r="O21" s="95">
        <v>14.3855</v>
      </c>
      <c r="P21" s="95">
        <v>2.5933999999999999</v>
      </c>
      <c r="Q21" s="95">
        <v>0.2903</v>
      </c>
      <c r="R21" s="95">
        <v>0.20140000000000002</v>
      </c>
      <c r="S21" s="95">
        <v>2.7800000000000002E-2</v>
      </c>
      <c r="T21" s="95"/>
      <c r="U21" s="99">
        <v>85.1</v>
      </c>
    </row>
    <row r="22" spans="1:21">
      <c r="A22" t="s">
        <v>2082</v>
      </c>
      <c r="B22" t="s">
        <v>2031</v>
      </c>
      <c r="C22" t="s">
        <v>2026</v>
      </c>
      <c r="D22" s="109" t="s">
        <v>2038</v>
      </c>
      <c r="E22" s="110">
        <v>1</v>
      </c>
      <c r="F22" s="110" t="s">
        <v>2030</v>
      </c>
      <c r="G22" s="96">
        <v>0.10153801224744889</v>
      </c>
      <c r="H22" s="95">
        <v>0.10907966132904701</v>
      </c>
      <c r="I22" s="95">
        <v>49.951099999999997</v>
      </c>
      <c r="J22" s="95">
        <v>2.2671999999999999</v>
      </c>
      <c r="K22" s="95">
        <v>17.074200000000001</v>
      </c>
      <c r="L22" s="95">
        <v>6.9200999999999997</v>
      </c>
      <c r="M22" s="95">
        <v>0.17270000000000002</v>
      </c>
      <c r="N22" s="95">
        <v>5.2991000000000001</v>
      </c>
      <c r="O22" s="95">
        <v>13.8347</v>
      </c>
      <c r="P22" s="95">
        <v>2.7161</v>
      </c>
      <c r="Q22" s="95">
        <v>0.35360000000000003</v>
      </c>
      <c r="R22" s="95">
        <v>0.24210000000000001</v>
      </c>
      <c r="S22" s="95">
        <v>5.67E-2</v>
      </c>
      <c r="T22" s="95">
        <v>6.6600000000000006E-2</v>
      </c>
      <c r="U22" s="99">
        <v>85.1</v>
      </c>
    </row>
    <row r="23" spans="1:21">
      <c r="A23" t="s">
        <v>2083</v>
      </c>
      <c r="B23" t="s">
        <v>2031</v>
      </c>
      <c r="C23" t="s">
        <v>2026</v>
      </c>
      <c r="D23" s="109" t="s">
        <v>2039</v>
      </c>
      <c r="E23" s="110">
        <v>1</v>
      </c>
      <c r="F23" s="110" t="s">
        <v>2030</v>
      </c>
      <c r="G23" s="96">
        <v>0.17336923291765044</v>
      </c>
      <c r="H23" s="95">
        <v>0.11023316660650301</v>
      </c>
      <c r="I23" s="95">
        <v>49.671199999999999</v>
      </c>
      <c r="J23" s="95">
        <v>3.1686999999999999</v>
      </c>
      <c r="K23" s="95">
        <v>14.0672</v>
      </c>
      <c r="L23" s="95">
        <v>11.6137</v>
      </c>
      <c r="M23" s="95">
        <v>0.1666</v>
      </c>
      <c r="N23" s="95">
        <v>4.8495999999999997</v>
      </c>
      <c r="O23" s="95">
        <v>10.9168</v>
      </c>
      <c r="P23" s="95">
        <v>2.9138000000000002</v>
      </c>
      <c r="Q23" s="95">
        <v>0.47550000000000003</v>
      </c>
      <c r="R23" s="95">
        <v>0.255</v>
      </c>
      <c r="S23" s="95">
        <v>6.3399999999999998E-2</v>
      </c>
      <c r="T23" s="95">
        <v>6.8400000000000002E-2</v>
      </c>
      <c r="U23" s="99">
        <v>75</v>
      </c>
    </row>
    <row r="24" spans="1:21">
      <c r="A24" t="s">
        <v>2084</v>
      </c>
      <c r="B24" t="s">
        <v>2040</v>
      </c>
      <c r="C24" t="s">
        <v>2026</v>
      </c>
      <c r="D24" s="109">
        <v>4</v>
      </c>
      <c r="E24" s="110">
        <v>3</v>
      </c>
      <c r="F24" s="110" t="s">
        <v>2030</v>
      </c>
      <c r="G24" s="96">
        <v>4.0147725994900699E-2</v>
      </c>
      <c r="H24" s="95">
        <v>0.38452163883350604</v>
      </c>
      <c r="I24" s="95">
        <v>49.502600000000001</v>
      </c>
      <c r="J24" s="95">
        <v>3.2507000000000001</v>
      </c>
      <c r="K24" s="95">
        <v>14.4033</v>
      </c>
      <c r="L24" s="95">
        <v>12.7652</v>
      </c>
      <c r="M24" s="95">
        <v>0.25059999999999999</v>
      </c>
      <c r="N24" s="95">
        <v>4.6641000000000004</v>
      </c>
      <c r="O24" s="95">
        <v>9.6753999999999998</v>
      </c>
      <c r="P24" s="95">
        <v>3.1313</v>
      </c>
      <c r="Q24" s="95">
        <v>0.47600000000000003</v>
      </c>
      <c r="R24" s="95">
        <v>0.35630000000000001</v>
      </c>
      <c r="S24" s="95"/>
      <c r="T24" s="95">
        <v>-5.0000000000000001E-4</v>
      </c>
      <c r="U24" s="99">
        <v>74.900000000000006</v>
      </c>
    </row>
    <row r="25" spans="1:21">
      <c r="A25" t="s">
        <v>2085</v>
      </c>
      <c r="B25" t="s">
        <v>2040</v>
      </c>
      <c r="C25" t="s">
        <v>2026</v>
      </c>
      <c r="D25" s="109">
        <v>7</v>
      </c>
      <c r="E25" s="110">
        <v>1</v>
      </c>
      <c r="F25" s="110" t="s">
        <v>2030</v>
      </c>
      <c r="G25" s="96">
        <v>5.2258026171872869E-2</v>
      </c>
      <c r="H25" s="95">
        <v>0.33703417458736201</v>
      </c>
      <c r="I25" s="95">
        <v>52.180100000000003</v>
      </c>
      <c r="J25" s="95">
        <v>3.3460000000000001</v>
      </c>
      <c r="K25" s="95">
        <v>15.1648</v>
      </c>
      <c r="L25" s="95">
        <v>12.319699999999999</v>
      </c>
      <c r="M25" s="95">
        <v>0.18610000000000002</v>
      </c>
      <c r="N25" s="95">
        <v>2.8809</v>
      </c>
      <c r="O25" s="95">
        <v>11.427099999999999</v>
      </c>
      <c r="P25" s="95">
        <v>3.2199</v>
      </c>
      <c r="Q25" s="95">
        <v>0.45650000000000002</v>
      </c>
      <c r="R25" s="95"/>
      <c r="S25" s="95"/>
      <c r="T25" s="95">
        <v>0.05</v>
      </c>
      <c r="U25" s="99">
        <v>75.099999999999994</v>
      </c>
    </row>
    <row r="26" spans="1:21">
      <c r="A26" t="s">
        <v>2086</v>
      </c>
      <c r="B26" t="s">
        <v>2040</v>
      </c>
      <c r="C26" t="s">
        <v>2026</v>
      </c>
      <c r="D26" s="109">
        <v>12</v>
      </c>
      <c r="E26" s="110">
        <v>3</v>
      </c>
      <c r="F26" s="110" t="s">
        <v>2030</v>
      </c>
      <c r="G26" s="96">
        <v>0.14296693517840603</v>
      </c>
      <c r="H26" s="95">
        <v>0.11286246767244801</v>
      </c>
      <c r="I26" s="95">
        <v>49.636099999999999</v>
      </c>
      <c r="J26" s="95">
        <v>3.0581999999999998</v>
      </c>
      <c r="K26" s="95">
        <v>15.5397</v>
      </c>
      <c r="L26" s="95">
        <v>9.7210000000000001</v>
      </c>
      <c r="M26" s="95">
        <v>0.23380000000000001</v>
      </c>
      <c r="N26" s="95">
        <v>3.4056000000000002</v>
      </c>
      <c r="O26" s="95">
        <v>13.1426</v>
      </c>
      <c r="P26" s="95">
        <v>2.8224</v>
      </c>
      <c r="Q26" s="95">
        <v>0.33400000000000002</v>
      </c>
      <c r="R26" s="95">
        <v>0.26340000000000002</v>
      </c>
      <c r="S26" s="95"/>
      <c r="T26" s="95">
        <v>6.4000000000000003E-3</v>
      </c>
      <c r="U26" s="99">
        <v>78.599999999999994</v>
      </c>
    </row>
    <row r="27" spans="1:21">
      <c r="A27" t="s">
        <v>2087</v>
      </c>
      <c r="B27" t="s">
        <v>2041</v>
      </c>
      <c r="C27" t="s">
        <v>2026</v>
      </c>
      <c r="D27" s="109">
        <v>12</v>
      </c>
      <c r="E27" s="110">
        <v>1</v>
      </c>
      <c r="F27" s="110" t="s">
        <v>2030</v>
      </c>
      <c r="G27" s="96">
        <v>7.1570306187081059E-2</v>
      </c>
      <c r="H27" s="95">
        <v>8.6485957749964204E-2</v>
      </c>
      <c r="I27" s="95">
        <v>48.695399999999999</v>
      </c>
      <c r="J27" s="95">
        <v>4.9490999999999996</v>
      </c>
      <c r="K27" s="95">
        <v>13.1281</v>
      </c>
      <c r="L27" s="95">
        <v>15.341799999999999</v>
      </c>
      <c r="M27" s="95">
        <v>0.27960000000000002</v>
      </c>
      <c r="N27" s="95">
        <v>3.4039999999999999</v>
      </c>
      <c r="O27" s="95">
        <v>10.5824</v>
      </c>
      <c r="P27" s="95">
        <v>3.2027000000000001</v>
      </c>
      <c r="Q27" s="95">
        <v>0.5575</v>
      </c>
      <c r="R27" s="95">
        <v>0.32669999999999999</v>
      </c>
      <c r="S27" s="95">
        <v>1.7299999999999999E-2</v>
      </c>
      <c r="T27" s="95">
        <v>3.6299999999999999E-2</v>
      </c>
      <c r="U27" s="99">
        <v>71.5</v>
      </c>
    </row>
    <row r="28" spans="1:21">
      <c r="A28" t="s">
        <v>2088</v>
      </c>
      <c r="B28" t="s">
        <v>2042</v>
      </c>
      <c r="C28" t="s">
        <v>2026</v>
      </c>
      <c r="D28" s="107">
        <v>10</v>
      </c>
      <c r="E28" s="108">
        <v>1</v>
      </c>
      <c r="F28" s="110" t="s">
        <v>2030</v>
      </c>
      <c r="G28" s="96">
        <v>0.12252249567874438</v>
      </c>
      <c r="H28" s="95">
        <v>8.6139155713630497E-2</v>
      </c>
      <c r="I28" s="95">
        <v>51.805799999999998</v>
      </c>
      <c r="J28" s="95">
        <v>3.2054</v>
      </c>
      <c r="K28" s="95">
        <v>14.5732</v>
      </c>
      <c r="L28" s="95">
        <v>12.2089</v>
      </c>
      <c r="M28" s="95">
        <v>0.24550000000000002</v>
      </c>
      <c r="N28" s="95">
        <v>3.9485999999999999</v>
      </c>
      <c r="O28" s="95">
        <v>11.6275</v>
      </c>
      <c r="P28" s="95">
        <v>2.9117999999999999</v>
      </c>
      <c r="Q28" s="95">
        <v>0.44160000000000005</v>
      </c>
      <c r="R28" s="95">
        <v>0.2611</v>
      </c>
      <c r="S28" s="95">
        <v>3.6900000000000002E-2</v>
      </c>
      <c r="T28" s="95">
        <v>2.0400000000000001E-2</v>
      </c>
      <c r="U28" s="99">
        <v>75.599999999999994</v>
      </c>
    </row>
    <row r="29" spans="1:21">
      <c r="A29" t="s">
        <v>2089</v>
      </c>
      <c r="B29" t="s">
        <v>2042</v>
      </c>
      <c r="C29" t="s">
        <v>2026</v>
      </c>
      <c r="D29" s="109">
        <v>11</v>
      </c>
      <c r="E29" s="110">
        <v>4</v>
      </c>
      <c r="F29" s="110" t="s">
        <v>2030</v>
      </c>
      <c r="G29" s="96">
        <v>5.1627093058927154E-2</v>
      </c>
      <c r="H29" s="95">
        <v>0.11850347413927501</v>
      </c>
      <c r="I29" s="95">
        <v>49.887300000000003</v>
      </c>
      <c r="J29" s="95">
        <v>2.0800999999999998</v>
      </c>
      <c r="K29" s="95">
        <v>17.291599999999999</v>
      </c>
      <c r="L29" s="95">
        <v>7.8273999999999999</v>
      </c>
      <c r="M29" s="95">
        <v>8.4400000000000003E-2</v>
      </c>
      <c r="N29" s="95">
        <v>5.2079000000000004</v>
      </c>
      <c r="O29" s="95">
        <v>14.0852</v>
      </c>
      <c r="P29" s="95">
        <v>2.4847000000000001</v>
      </c>
      <c r="Q29" s="95">
        <v>0.34450000000000003</v>
      </c>
      <c r="R29" s="95">
        <v>0.22440000000000002</v>
      </c>
      <c r="S29" s="95">
        <v>6.7000000000000004E-2</v>
      </c>
      <c r="T29" s="95"/>
      <c r="U29" s="99">
        <v>85.4</v>
      </c>
    </row>
    <row r="30" spans="1:21">
      <c r="A30" t="s">
        <v>2090</v>
      </c>
      <c r="B30" t="s">
        <v>2042</v>
      </c>
      <c r="C30" t="s">
        <v>2026</v>
      </c>
      <c r="D30" s="109">
        <v>12</v>
      </c>
      <c r="E30" s="110">
        <v>2</v>
      </c>
      <c r="F30" s="110" t="s">
        <v>2030</v>
      </c>
      <c r="G30" s="96">
        <v>6.1077472340232336E-2</v>
      </c>
      <c r="H30" s="95">
        <v>0.10718336353235401</v>
      </c>
      <c r="I30" s="95">
        <v>49.894300000000001</v>
      </c>
      <c r="J30" s="95">
        <v>3.1758000000000002</v>
      </c>
      <c r="K30" s="95">
        <v>13.7964</v>
      </c>
      <c r="L30" s="95">
        <v>12.440099999999999</v>
      </c>
      <c r="M30" s="95">
        <v>0.1847</v>
      </c>
      <c r="N30" s="95">
        <v>4.5283999999999995</v>
      </c>
      <c r="O30" s="95">
        <v>10.765700000000001</v>
      </c>
      <c r="P30" s="95">
        <v>3.0057</v>
      </c>
      <c r="Q30" s="95">
        <v>0.50130000000000008</v>
      </c>
      <c r="R30" s="95">
        <v>0.3604</v>
      </c>
      <c r="S30" s="95">
        <v>6.4399999999999999E-2</v>
      </c>
      <c r="T30" s="95">
        <v>0.1154</v>
      </c>
      <c r="U30" s="99">
        <v>74.900000000000006</v>
      </c>
    </row>
    <row r="31" spans="1:21">
      <c r="A31" t="s">
        <v>2091</v>
      </c>
      <c r="B31" t="s">
        <v>2042</v>
      </c>
      <c r="C31" t="s">
        <v>2026</v>
      </c>
      <c r="D31" s="109" t="s">
        <v>2043</v>
      </c>
      <c r="E31" s="110">
        <v>1</v>
      </c>
      <c r="F31" s="110" t="s">
        <v>2030</v>
      </c>
      <c r="G31" s="96">
        <v>6.4560176964555432E-2</v>
      </c>
      <c r="H31" s="95">
        <v>0.31443675290355605</v>
      </c>
      <c r="I31" s="95">
        <v>50.930100000000003</v>
      </c>
      <c r="J31" s="95">
        <v>2.1758999999999999</v>
      </c>
      <c r="K31" s="95">
        <v>16.707599999999999</v>
      </c>
      <c r="L31" s="95">
        <v>8.1530000000000005</v>
      </c>
      <c r="M31" s="95">
        <v>0.1022</v>
      </c>
      <c r="N31" s="95">
        <v>5.5209000000000001</v>
      </c>
      <c r="O31" s="95">
        <v>13.1622</v>
      </c>
      <c r="P31" s="95">
        <v>2.4979</v>
      </c>
      <c r="Q31" s="95">
        <v>0.32750000000000001</v>
      </c>
      <c r="R31" s="95">
        <v>0.26860000000000001</v>
      </c>
      <c r="S31" s="95"/>
      <c r="T31" s="95"/>
      <c r="U31" s="99">
        <v>85</v>
      </c>
    </row>
    <row r="32" spans="1:21">
      <c r="A32" t="s">
        <v>2092</v>
      </c>
      <c r="B32" t="s">
        <v>2044</v>
      </c>
      <c r="C32" t="s">
        <v>2026</v>
      </c>
      <c r="D32" s="109">
        <v>1</v>
      </c>
      <c r="E32" s="110">
        <v>2</v>
      </c>
      <c r="F32" s="110" t="s">
        <v>2030</v>
      </c>
      <c r="G32" s="96">
        <v>6.4064502848239585E-2</v>
      </c>
      <c r="H32" s="95">
        <v>8.8448999916345694E-2</v>
      </c>
      <c r="I32" s="95">
        <v>49.4773</v>
      </c>
      <c r="J32" s="95">
        <v>3.1463999999999999</v>
      </c>
      <c r="K32" s="95">
        <v>13.860900000000001</v>
      </c>
      <c r="L32" s="95">
        <v>12.7719</v>
      </c>
      <c r="M32" s="95">
        <v>0.20320000000000002</v>
      </c>
      <c r="N32" s="95">
        <v>5.0941000000000001</v>
      </c>
      <c r="O32" s="95">
        <v>10.7117</v>
      </c>
      <c r="P32" s="95">
        <v>2.9321999999999999</v>
      </c>
      <c r="Q32" s="95">
        <v>0.47770000000000001</v>
      </c>
      <c r="R32" s="95">
        <v>0.30180000000000001</v>
      </c>
      <c r="S32" s="95">
        <v>-6.0000000000000006E-4</v>
      </c>
      <c r="T32" s="95">
        <v>2.0400000000000001E-2</v>
      </c>
      <c r="U32" s="99">
        <v>75.099999999999994</v>
      </c>
    </row>
    <row r="33" spans="1:21">
      <c r="A33" t="s">
        <v>2093</v>
      </c>
      <c r="B33" t="s">
        <v>2044</v>
      </c>
      <c r="C33" t="s">
        <v>2026</v>
      </c>
      <c r="D33" s="109">
        <v>6</v>
      </c>
      <c r="E33" s="110">
        <v>3</v>
      </c>
      <c r="F33" s="110" t="s">
        <v>2030</v>
      </c>
      <c r="G33" s="96">
        <v>4.5764262637264859E-2</v>
      </c>
      <c r="H33" s="95">
        <v>8.5621593686267899E-2</v>
      </c>
      <c r="I33" s="95">
        <v>49.799500000000002</v>
      </c>
      <c r="J33" s="95">
        <v>3.206</v>
      </c>
      <c r="K33" s="95">
        <v>13.9359</v>
      </c>
      <c r="L33" s="95">
        <v>12.0002</v>
      </c>
      <c r="M33" s="95">
        <v>0.23330000000000001</v>
      </c>
      <c r="N33" s="95">
        <v>4.8013000000000003</v>
      </c>
      <c r="O33" s="95">
        <v>10.9808</v>
      </c>
      <c r="P33" s="95">
        <v>3.1240000000000001</v>
      </c>
      <c r="Q33" s="95">
        <v>0.46340000000000003</v>
      </c>
      <c r="R33" s="95">
        <v>0.27950000000000003</v>
      </c>
      <c r="S33" s="95">
        <v>2.1999999999999999E-2</v>
      </c>
      <c r="T33" s="95"/>
      <c r="U33" s="99">
        <v>75</v>
      </c>
    </row>
    <row r="34" spans="1:21">
      <c r="A34" t="s">
        <v>2094</v>
      </c>
      <c r="B34" t="s">
        <v>2044</v>
      </c>
      <c r="C34" t="s">
        <v>2026</v>
      </c>
      <c r="D34" s="109">
        <v>11</v>
      </c>
      <c r="E34" s="110">
        <v>3</v>
      </c>
      <c r="F34" s="110" t="s">
        <v>2030</v>
      </c>
      <c r="G34" s="96">
        <v>6.4000450027671019E-2</v>
      </c>
      <c r="H34" s="95">
        <v>0.114923651202607</v>
      </c>
      <c r="I34" s="95">
        <v>50.483800000000002</v>
      </c>
      <c r="J34" s="95">
        <v>3.1894</v>
      </c>
      <c r="K34" s="95">
        <v>13.7753</v>
      </c>
      <c r="L34" s="95">
        <v>12.732100000000001</v>
      </c>
      <c r="M34" s="95">
        <v>0.19160000000000002</v>
      </c>
      <c r="N34" s="95">
        <v>4.8003999999999998</v>
      </c>
      <c r="O34" s="95">
        <v>10.907500000000001</v>
      </c>
      <c r="P34" s="95">
        <v>2.9519000000000002</v>
      </c>
      <c r="Q34" s="95">
        <v>0.49560000000000004</v>
      </c>
      <c r="R34" s="95">
        <v>0.33510000000000001</v>
      </c>
      <c r="S34" s="95">
        <v>4.3999999999999997E-2</v>
      </c>
      <c r="T34" s="95">
        <v>4.19E-2</v>
      </c>
      <c r="U34" s="99">
        <v>75.099999999999994</v>
      </c>
    </row>
    <row r="35" spans="1:21">
      <c r="A35" t="s">
        <v>2095</v>
      </c>
      <c r="B35" t="s">
        <v>2044</v>
      </c>
      <c r="C35" t="s">
        <v>2026</v>
      </c>
      <c r="D35" s="109">
        <v>13</v>
      </c>
      <c r="E35" s="110">
        <v>1</v>
      </c>
      <c r="F35" s="110" t="s">
        <v>2030</v>
      </c>
      <c r="G35" s="96">
        <v>9.4179516670233443E-2</v>
      </c>
      <c r="H35" s="95">
        <v>9.1166859465226194E-2</v>
      </c>
      <c r="I35" s="95">
        <v>50.014200000000002</v>
      </c>
      <c r="J35" s="95">
        <v>3.0571000000000002</v>
      </c>
      <c r="K35" s="95">
        <v>13.965999999999999</v>
      </c>
      <c r="L35" s="95">
        <v>12.7828</v>
      </c>
      <c r="M35" s="95">
        <v>0.13109999999999999</v>
      </c>
      <c r="N35" s="95">
        <v>5.0507999999999997</v>
      </c>
      <c r="O35" s="95">
        <v>10.814</v>
      </c>
      <c r="P35" s="95">
        <v>3.1814</v>
      </c>
      <c r="Q35" s="95">
        <v>0.48310000000000003</v>
      </c>
      <c r="R35" s="95">
        <v>0.26150000000000001</v>
      </c>
      <c r="S35" s="95"/>
      <c r="T35" s="95"/>
      <c r="U35" s="99">
        <v>74.900000000000006</v>
      </c>
    </row>
    <row r="36" spans="1:21">
      <c r="A36" t="s">
        <v>2096</v>
      </c>
      <c r="B36" t="s">
        <v>2044</v>
      </c>
      <c r="C36" t="s">
        <v>2026</v>
      </c>
      <c r="D36" s="109">
        <v>14</v>
      </c>
      <c r="E36" s="110">
        <v>2</v>
      </c>
      <c r="F36" s="110" t="s">
        <v>2030</v>
      </c>
      <c r="G36" s="96">
        <v>0.1293846725863218</v>
      </c>
      <c r="H36" s="95">
        <v>9.8855642146738296E-2</v>
      </c>
      <c r="I36" s="95">
        <v>50.537300000000002</v>
      </c>
      <c r="J36" s="95">
        <v>3.0634999999999999</v>
      </c>
      <c r="K36" s="95">
        <v>14.184200000000001</v>
      </c>
      <c r="L36" s="95">
        <v>12.8848</v>
      </c>
      <c r="M36" s="95">
        <v>0.25080000000000002</v>
      </c>
      <c r="N36" s="95">
        <v>4.7148000000000003</v>
      </c>
      <c r="O36" s="95">
        <v>9.9899000000000004</v>
      </c>
      <c r="P36" s="95">
        <v>3.1196000000000002</v>
      </c>
      <c r="Q36" s="95">
        <v>0.32730000000000004</v>
      </c>
      <c r="R36" s="95">
        <v>0.24490000000000001</v>
      </c>
      <c r="S36" s="95">
        <v>-2.6000000000000003E-3</v>
      </c>
      <c r="T36" s="95">
        <v>5.9500000000000004E-2</v>
      </c>
      <c r="U36" s="99">
        <v>73.2</v>
      </c>
    </row>
    <row r="37" spans="1:21">
      <c r="A37" t="s">
        <v>2097</v>
      </c>
      <c r="B37" t="s">
        <v>2044</v>
      </c>
      <c r="C37" t="s">
        <v>2026</v>
      </c>
      <c r="D37" s="109">
        <v>16</v>
      </c>
      <c r="E37" s="110">
        <v>2</v>
      </c>
      <c r="F37" s="110" t="s">
        <v>2030</v>
      </c>
      <c r="G37" s="96">
        <v>0.10618449380953375</v>
      </c>
      <c r="H37" s="95">
        <v>9.0298647664628195E-2</v>
      </c>
      <c r="I37" s="95">
        <v>50.277799999999999</v>
      </c>
      <c r="J37" s="95">
        <v>3.4201999999999999</v>
      </c>
      <c r="K37" s="95">
        <v>14.6083</v>
      </c>
      <c r="L37" s="95">
        <v>11.7942</v>
      </c>
      <c r="M37" s="95">
        <v>0.22660000000000002</v>
      </c>
      <c r="N37" s="95">
        <v>3.5960000000000001</v>
      </c>
      <c r="O37" s="95">
        <v>11.6297</v>
      </c>
      <c r="P37" s="95">
        <v>2.8767</v>
      </c>
      <c r="Q37" s="95">
        <v>0.4617</v>
      </c>
      <c r="R37" s="95">
        <v>0.33610000000000001</v>
      </c>
      <c r="S37" s="95">
        <v>8.5900000000000004E-2</v>
      </c>
      <c r="T37" s="95">
        <v>3.3100000000000004E-2</v>
      </c>
      <c r="U37" s="99">
        <v>75.2</v>
      </c>
    </row>
    <row r="38" spans="1:21">
      <c r="A38" t="s">
        <v>2098</v>
      </c>
      <c r="B38" t="s">
        <v>2044</v>
      </c>
      <c r="C38" t="s">
        <v>2026</v>
      </c>
      <c r="D38" s="109">
        <v>18</v>
      </c>
      <c r="E38" s="110">
        <v>1</v>
      </c>
      <c r="F38" s="110" t="s">
        <v>2030</v>
      </c>
      <c r="G38" s="96">
        <v>0.13029321993050794</v>
      </c>
      <c r="H38" s="95">
        <v>9.5226841147976804E-2</v>
      </c>
      <c r="I38" s="95">
        <v>49.784500000000001</v>
      </c>
      <c r="J38" s="95">
        <v>3.3001</v>
      </c>
      <c r="K38" s="95">
        <v>14.2814</v>
      </c>
      <c r="L38" s="95">
        <v>12.501899999999999</v>
      </c>
      <c r="M38" s="95">
        <v>0.24530000000000002</v>
      </c>
      <c r="N38" s="95">
        <v>3.9502999999999999</v>
      </c>
      <c r="O38" s="95">
        <v>11.0562</v>
      </c>
      <c r="P38" s="95">
        <v>3.1698</v>
      </c>
      <c r="Q38" s="95">
        <v>0.54449999999999998</v>
      </c>
      <c r="R38" s="95">
        <v>0.34320000000000001</v>
      </c>
      <c r="S38" s="95"/>
      <c r="T38" s="95"/>
      <c r="U38" s="99">
        <v>73</v>
      </c>
    </row>
    <row r="39" spans="1:21">
      <c r="A39" t="s">
        <v>2099</v>
      </c>
      <c r="B39" t="s">
        <v>2045</v>
      </c>
      <c r="C39" t="s">
        <v>2026</v>
      </c>
      <c r="D39" s="109">
        <v>2</v>
      </c>
      <c r="E39" s="110">
        <v>2</v>
      </c>
      <c r="F39" s="110" t="s">
        <v>2030</v>
      </c>
      <c r="G39" s="96">
        <v>0.15960980883631856</v>
      </c>
      <c r="H39" s="95">
        <v>8.6873928442192494E-2</v>
      </c>
      <c r="I39" s="95">
        <v>50.299799999999998</v>
      </c>
      <c r="J39" s="95">
        <v>2.1968999999999999</v>
      </c>
      <c r="K39" s="95">
        <v>16.412400000000002</v>
      </c>
      <c r="L39" s="95">
        <v>7.7877999999999998</v>
      </c>
      <c r="M39" s="95">
        <v>0.10160000000000001</v>
      </c>
      <c r="N39" s="95">
        <v>5.4797000000000002</v>
      </c>
      <c r="O39" s="95">
        <v>14.0556</v>
      </c>
      <c r="P39" s="95">
        <v>2.7225000000000001</v>
      </c>
      <c r="Q39" s="95">
        <v>0.22650000000000001</v>
      </c>
      <c r="R39" s="95">
        <v>0.23370000000000002</v>
      </c>
      <c r="S39" s="95"/>
      <c r="T39" s="95"/>
      <c r="U39" s="99">
        <v>84.5</v>
      </c>
    </row>
    <row r="40" spans="1:21">
      <c r="A40" t="s">
        <v>2100</v>
      </c>
      <c r="B40" t="s">
        <v>2045</v>
      </c>
      <c r="C40" t="s">
        <v>2026</v>
      </c>
      <c r="D40" s="109">
        <v>4</v>
      </c>
      <c r="E40" s="110">
        <v>2</v>
      </c>
      <c r="F40" s="110" t="s">
        <v>2030</v>
      </c>
      <c r="G40" s="96">
        <v>7.5955650165298705E-2</v>
      </c>
      <c r="H40" s="95">
        <v>9.2084188656259003E-2</v>
      </c>
      <c r="I40" s="95">
        <v>45.813099999999999</v>
      </c>
      <c r="J40" s="95">
        <v>2.1189</v>
      </c>
      <c r="K40" s="95">
        <v>15.044</v>
      </c>
      <c r="L40" s="95">
        <v>8.5683000000000007</v>
      </c>
      <c r="M40" s="95">
        <v>5.8999999999999999E-3</v>
      </c>
      <c r="N40" s="95">
        <v>4.9728000000000003</v>
      </c>
      <c r="O40" s="95">
        <v>13.1273</v>
      </c>
      <c r="P40" s="95">
        <v>3.1699000000000002</v>
      </c>
      <c r="Q40" s="95">
        <v>0.36070000000000002</v>
      </c>
      <c r="R40" s="95">
        <v>0.23230000000000001</v>
      </c>
      <c r="S40" s="95">
        <v>7.8100000000000003E-2</v>
      </c>
      <c r="T40" s="95">
        <v>3.09E-2</v>
      </c>
      <c r="U40" s="99">
        <v>81.7</v>
      </c>
    </row>
    <row r="41" spans="1:21">
      <c r="A41" t="s">
        <v>2101</v>
      </c>
      <c r="B41" t="s">
        <v>2045</v>
      </c>
      <c r="C41" t="s">
        <v>2026</v>
      </c>
      <c r="D41" s="109">
        <v>9</v>
      </c>
      <c r="E41" s="110">
        <v>1</v>
      </c>
      <c r="F41" s="110" t="s">
        <v>2030</v>
      </c>
      <c r="G41" s="96">
        <v>0.12628376248386511</v>
      </c>
      <c r="H41" s="95">
        <v>9.3984981194682196E-2</v>
      </c>
      <c r="I41" s="95">
        <v>49.817799999999998</v>
      </c>
      <c r="J41" s="95">
        <v>2.2075</v>
      </c>
      <c r="K41" s="95">
        <v>17.262599999999999</v>
      </c>
      <c r="L41" s="95">
        <v>7.3809000000000005</v>
      </c>
      <c r="M41" s="95">
        <v>0.35360000000000003</v>
      </c>
      <c r="N41" s="95">
        <v>5.1158999999999999</v>
      </c>
      <c r="O41" s="95">
        <v>14.0078</v>
      </c>
      <c r="P41" s="95">
        <v>2.5617000000000001</v>
      </c>
      <c r="Q41" s="95">
        <v>0.28000000000000003</v>
      </c>
      <c r="R41" s="95">
        <v>0.2447</v>
      </c>
      <c r="S41" s="95">
        <v>4.8400000000000006E-2</v>
      </c>
      <c r="T41" s="95">
        <v>2.3100000000000002E-2</v>
      </c>
      <c r="U41" s="99">
        <v>84.8</v>
      </c>
    </row>
    <row r="42" spans="1:21">
      <c r="A42" t="s">
        <v>2102</v>
      </c>
      <c r="B42" t="s">
        <v>2045</v>
      </c>
      <c r="C42" t="s">
        <v>2026</v>
      </c>
      <c r="D42" s="109">
        <v>10</v>
      </c>
      <c r="E42" s="110">
        <v>2</v>
      </c>
      <c r="F42" s="110" t="s">
        <v>2030</v>
      </c>
      <c r="G42" s="96">
        <v>8.9384877845530661E-2</v>
      </c>
      <c r="H42" s="95">
        <v>8.4475789810362897E-2</v>
      </c>
      <c r="I42" s="95">
        <v>49.5807</v>
      </c>
      <c r="J42" s="95">
        <v>3.3252999999999999</v>
      </c>
      <c r="K42" s="95">
        <v>14.5992</v>
      </c>
      <c r="L42" s="95">
        <v>9.2251999999999992</v>
      </c>
      <c r="M42" s="95">
        <v>4.1500000000000002E-2</v>
      </c>
      <c r="N42" s="95">
        <v>5.157</v>
      </c>
      <c r="O42" s="95">
        <v>11.562900000000001</v>
      </c>
      <c r="P42" s="95">
        <v>3.1633</v>
      </c>
      <c r="Q42" s="95">
        <v>0.51739999999999997</v>
      </c>
      <c r="R42" s="95">
        <v>0.35810000000000003</v>
      </c>
      <c r="S42" s="95"/>
      <c r="T42" s="95"/>
      <c r="U42" s="99">
        <v>79.900000000000006</v>
      </c>
    </row>
    <row r="43" spans="1:21">
      <c r="A43" t="s">
        <v>2103</v>
      </c>
      <c r="B43" t="s">
        <v>2045</v>
      </c>
      <c r="C43" t="s">
        <v>2026</v>
      </c>
      <c r="D43" s="109">
        <v>13</v>
      </c>
      <c r="E43" s="110">
        <v>1</v>
      </c>
      <c r="F43" s="110" t="s">
        <v>2030</v>
      </c>
      <c r="G43" s="96">
        <v>0.13628492750486301</v>
      </c>
      <c r="H43" s="95">
        <v>8.9975789773245496E-2</v>
      </c>
      <c r="I43" s="95">
        <v>48.848199999999999</v>
      </c>
      <c r="J43" s="95">
        <v>2.0268000000000002</v>
      </c>
      <c r="K43" s="95">
        <v>16.7822</v>
      </c>
      <c r="L43" s="95">
        <v>7.5971000000000002</v>
      </c>
      <c r="M43" s="95">
        <v>0.16140000000000002</v>
      </c>
      <c r="N43" s="95">
        <v>5.3396999999999997</v>
      </c>
      <c r="O43" s="95">
        <v>14.2333</v>
      </c>
      <c r="P43" s="95">
        <v>2.4508000000000001</v>
      </c>
      <c r="Q43" s="95">
        <v>0.2797</v>
      </c>
      <c r="R43" s="95">
        <v>0.19290000000000002</v>
      </c>
      <c r="S43" s="95">
        <v>5.3500000000000006E-2</v>
      </c>
      <c r="T43" s="95"/>
      <c r="U43" s="99">
        <v>84.4</v>
      </c>
    </row>
    <row r="44" spans="1:21">
      <c r="A44" t="s">
        <v>2104</v>
      </c>
      <c r="B44" t="s">
        <v>2045</v>
      </c>
      <c r="C44" t="s">
        <v>2026</v>
      </c>
      <c r="D44" s="109">
        <v>14</v>
      </c>
      <c r="E44" s="110">
        <v>13</v>
      </c>
      <c r="F44" s="110" t="s">
        <v>2030</v>
      </c>
      <c r="G44" s="96">
        <v>9.5875217510568239E-2</v>
      </c>
      <c r="H44" s="95">
        <v>8.8240924004910792E-2</v>
      </c>
      <c r="I44" s="95">
        <v>49.804000000000002</v>
      </c>
      <c r="J44" s="95">
        <v>2.1398999999999999</v>
      </c>
      <c r="K44" s="95">
        <v>17.621099999999998</v>
      </c>
      <c r="L44" s="95">
        <v>7.2165999999999997</v>
      </c>
      <c r="M44" s="95">
        <v>4.7800000000000002E-2</v>
      </c>
      <c r="N44" s="95">
        <v>4.1898999999999997</v>
      </c>
      <c r="O44" s="95">
        <v>14.883100000000001</v>
      </c>
      <c r="P44" s="95">
        <v>2.4578000000000002</v>
      </c>
      <c r="Q44" s="95">
        <v>0.32200000000000001</v>
      </c>
      <c r="R44" s="95">
        <v>0.24940000000000001</v>
      </c>
      <c r="S44" s="95">
        <v>8.1900000000000001E-2</v>
      </c>
      <c r="T44" s="95">
        <v>2.35E-2</v>
      </c>
      <c r="U44" s="99">
        <v>84.8</v>
      </c>
    </row>
    <row r="45" spans="1:21">
      <c r="A45" t="s">
        <v>2105</v>
      </c>
      <c r="B45" t="s">
        <v>2045</v>
      </c>
      <c r="C45" t="s">
        <v>2026</v>
      </c>
      <c r="D45" s="109">
        <v>18</v>
      </c>
      <c r="E45" s="110">
        <v>3</v>
      </c>
      <c r="F45" s="110" t="s">
        <v>2030</v>
      </c>
      <c r="G45" s="96">
        <v>0.11420320112784482</v>
      </c>
      <c r="H45" s="95">
        <v>8.9290013767670803E-2</v>
      </c>
      <c r="I45" s="95">
        <v>49.272199999999998</v>
      </c>
      <c r="J45" s="95">
        <v>2.0444</v>
      </c>
      <c r="K45" s="95">
        <v>16.9208</v>
      </c>
      <c r="L45" s="95">
        <v>7.2462</v>
      </c>
      <c r="M45" s="95">
        <v>0.22160000000000002</v>
      </c>
      <c r="N45" s="95">
        <v>5.2302999999999997</v>
      </c>
      <c r="O45" s="95">
        <v>14.1699</v>
      </c>
      <c r="P45" s="95">
        <v>2.5000999999999998</v>
      </c>
      <c r="Q45" s="95">
        <v>0.24710000000000001</v>
      </c>
      <c r="R45" s="95">
        <v>0.1462</v>
      </c>
      <c r="S45" s="95">
        <v>4.5100000000000001E-2</v>
      </c>
      <c r="T45" s="95"/>
      <c r="U45" s="99">
        <v>84.8</v>
      </c>
    </row>
    <row r="46" spans="1:21">
      <c r="A46" t="s">
        <v>2106</v>
      </c>
      <c r="B46" t="s">
        <v>2045</v>
      </c>
      <c r="C46" t="s">
        <v>2026</v>
      </c>
      <c r="D46" s="109">
        <v>20</v>
      </c>
      <c r="E46" s="110">
        <v>10</v>
      </c>
      <c r="F46" s="110" t="s">
        <v>2030</v>
      </c>
      <c r="G46" s="96">
        <v>0.1319356384748642</v>
      </c>
      <c r="H46" s="95">
        <v>9.25879807624784E-2</v>
      </c>
      <c r="I46" s="95">
        <v>50.217500000000001</v>
      </c>
      <c r="J46" s="95">
        <v>2.0169000000000001</v>
      </c>
      <c r="K46" s="95">
        <v>16.751300000000001</v>
      </c>
      <c r="L46" s="95">
        <v>7.5406000000000004</v>
      </c>
      <c r="M46" s="95">
        <v>0.17370000000000002</v>
      </c>
      <c r="N46" s="95">
        <v>5.46</v>
      </c>
      <c r="O46" s="95">
        <v>14.106</v>
      </c>
      <c r="P46" s="95">
        <v>2.6374</v>
      </c>
      <c r="Q46" s="95">
        <v>0.33710000000000001</v>
      </c>
      <c r="R46" s="95">
        <v>0.19940000000000002</v>
      </c>
      <c r="S46" s="95">
        <v>-6.9999999999999999E-4</v>
      </c>
      <c r="T46" s="95">
        <v>4.3900000000000002E-2</v>
      </c>
      <c r="U46" s="99">
        <v>84.8</v>
      </c>
    </row>
    <row r="47" spans="1:21">
      <c r="A47" t="s">
        <v>2107</v>
      </c>
      <c r="B47" t="s">
        <v>2045</v>
      </c>
      <c r="C47" t="s">
        <v>2026</v>
      </c>
      <c r="D47" s="109">
        <v>21</v>
      </c>
      <c r="E47" s="110">
        <v>11</v>
      </c>
      <c r="F47" s="110" t="s">
        <v>2030</v>
      </c>
      <c r="G47" s="96">
        <v>0.12706122394475841</v>
      </c>
      <c r="H47" s="95">
        <v>9.4200838642733403E-2</v>
      </c>
      <c r="I47" s="95">
        <v>50.008099999999999</v>
      </c>
      <c r="J47" s="95">
        <v>2.0586000000000002</v>
      </c>
      <c r="K47" s="95">
        <v>17.733799999999999</v>
      </c>
      <c r="L47" s="95">
        <v>6.8966000000000003</v>
      </c>
      <c r="M47" s="95">
        <v>3.6000000000000004E-2</v>
      </c>
      <c r="N47" s="95">
        <v>4.1142000000000003</v>
      </c>
      <c r="O47" s="95">
        <v>14.7264</v>
      </c>
      <c r="P47" s="95">
        <v>2.7141000000000002</v>
      </c>
      <c r="Q47" s="95">
        <v>0.3251</v>
      </c>
      <c r="R47" s="95">
        <v>0.3468</v>
      </c>
      <c r="S47" s="95">
        <v>-4.0000000000000001E-3</v>
      </c>
      <c r="T47" s="95">
        <v>3.8600000000000002E-2</v>
      </c>
      <c r="U47" s="99">
        <v>84.7</v>
      </c>
    </row>
    <row r="48" spans="1:21">
      <c r="A48" t="s">
        <v>2108</v>
      </c>
      <c r="B48" t="s">
        <v>2045</v>
      </c>
      <c r="C48" t="s">
        <v>2026</v>
      </c>
      <c r="D48" s="109">
        <v>24</v>
      </c>
      <c r="E48" s="110">
        <v>13</v>
      </c>
      <c r="F48" s="110" t="s">
        <v>2030</v>
      </c>
      <c r="G48" s="96">
        <v>0.25062615208791095</v>
      </c>
      <c r="H48" s="95">
        <v>8.4342734099239008E-2</v>
      </c>
      <c r="I48" s="95">
        <v>49.715299999999999</v>
      </c>
      <c r="J48" s="95">
        <v>2.7164000000000001</v>
      </c>
      <c r="K48" s="95">
        <v>14.6145</v>
      </c>
      <c r="L48" s="95">
        <v>10.1318</v>
      </c>
      <c r="M48" s="95">
        <v>0.2019</v>
      </c>
      <c r="N48" s="95">
        <v>5.1196000000000002</v>
      </c>
      <c r="O48" s="95">
        <v>12.1023</v>
      </c>
      <c r="P48" s="95">
        <v>2.7716000000000003</v>
      </c>
      <c r="Q48" s="95">
        <v>0.40600000000000003</v>
      </c>
      <c r="R48" s="95">
        <v>0.3221</v>
      </c>
      <c r="S48" s="95">
        <v>2.75E-2</v>
      </c>
      <c r="T48" s="95"/>
      <c r="U48" s="99">
        <v>78.2</v>
      </c>
    </row>
    <row r="49" spans="1:21">
      <c r="A49" t="s">
        <v>2109</v>
      </c>
      <c r="B49" t="s">
        <v>2045</v>
      </c>
      <c r="C49" t="s">
        <v>2026</v>
      </c>
      <c r="D49" s="109">
        <v>37</v>
      </c>
      <c r="E49" s="110">
        <v>12</v>
      </c>
      <c r="F49" s="110" t="s">
        <v>2030</v>
      </c>
      <c r="G49" s="96">
        <v>0.17127004612169761</v>
      </c>
      <c r="H49" s="95">
        <v>9.2328859189535303E-2</v>
      </c>
      <c r="I49" s="95">
        <v>50.251300000000001</v>
      </c>
      <c r="J49" s="95">
        <v>2.1242999999999999</v>
      </c>
      <c r="K49" s="95">
        <v>17.354500000000002</v>
      </c>
      <c r="L49" s="95">
        <v>7.2732000000000001</v>
      </c>
      <c r="M49" s="95">
        <v>0.11330000000000001</v>
      </c>
      <c r="N49" s="95">
        <v>4.7502000000000004</v>
      </c>
      <c r="O49" s="95">
        <v>14.379099999999999</v>
      </c>
      <c r="P49" s="95">
        <v>2.5864000000000003</v>
      </c>
      <c r="Q49" s="95">
        <v>0.31980000000000003</v>
      </c>
      <c r="R49" s="95">
        <v>0.32480000000000003</v>
      </c>
      <c r="S49" s="95">
        <v>7.1300000000000002E-2</v>
      </c>
      <c r="T49" s="95"/>
      <c r="U49" s="99">
        <v>85.1</v>
      </c>
    </row>
    <row r="50" spans="1:21">
      <c r="A50" t="s">
        <v>2110</v>
      </c>
      <c r="B50" t="s">
        <v>2045</v>
      </c>
      <c r="C50" t="s">
        <v>2026</v>
      </c>
      <c r="D50" s="109">
        <v>46</v>
      </c>
      <c r="E50" s="110">
        <v>3</v>
      </c>
      <c r="F50" s="110" t="s">
        <v>2030</v>
      </c>
      <c r="G50" s="96">
        <v>9.6707111981739327E-2</v>
      </c>
      <c r="H50" s="95">
        <v>8.8702791930076894E-2</v>
      </c>
      <c r="I50" s="95">
        <v>41.433999999999997</v>
      </c>
      <c r="J50" s="95">
        <v>2.1008</v>
      </c>
      <c r="K50" s="95">
        <v>12.523199999999999</v>
      </c>
      <c r="L50" s="95">
        <v>9.6987000000000005</v>
      </c>
      <c r="M50" s="95">
        <v>0.17300000000000001</v>
      </c>
      <c r="N50" s="95">
        <v>3.0402</v>
      </c>
      <c r="O50" s="95">
        <v>11.1059</v>
      </c>
      <c r="P50" s="95">
        <v>2.7404000000000002</v>
      </c>
      <c r="Q50" s="95">
        <v>0.33600000000000002</v>
      </c>
      <c r="R50" s="95">
        <v>0.32980000000000004</v>
      </c>
      <c r="S50" s="95"/>
      <c r="T50" s="95">
        <v>2.3400000000000001E-2</v>
      </c>
      <c r="U50" s="99">
        <v>76.900000000000006</v>
      </c>
    </row>
    <row r="51" spans="1:21">
      <c r="A51" t="s">
        <v>2111</v>
      </c>
      <c r="B51" t="s">
        <v>2045</v>
      </c>
      <c r="C51" t="s">
        <v>2026</v>
      </c>
      <c r="D51" s="109">
        <v>47</v>
      </c>
      <c r="E51" s="110">
        <v>13</v>
      </c>
      <c r="F51" s="110" t="s">
        <v>2030</v>
      </c>
      <c r="G51" s="96">
        <v>3.8417733049815425E-2</v>
      </c>
      <c r="H51" s="95">
        <v>8.6156271362463496E-2</v>
      </c>
      <c r="I51" s="95">
        <v>49.145000000000003</v>
      </c>
      <c r="J51" s="95">
        <v>2.4649000000000001</v>
      </c>
      <c r="K51" s="95">
        <v>15.2628</v>
      </c>
      <c r="L51" s="95">
        <v>10.8771</v>
      </c>
      <c r="M51" s="95">
        <v>0.22080000000000002</v>
      </c>
      <c r="N51" s="95">
        <v>4.2438000000000002</v>
      </c>
      <c r="O51" s="95">
        <v>12.7218</v>
      </c>
      <c r="P51" s="95">
        <v>2.6107</v>
      </c>
      <c r="Q51" s="95">
        <v>0.33660000000000001</v>
      </c>
      <c r="R51" s="95">
        <v>0.3508</v>
      </c>
      <c r="S51" s="95">
        <v>5.3800000000000001E-2</v>
      </c>
      <c r="T51" s="95"/>
      <c r="U51" s="99">
        <v>75.900000000000006</v>
      </c>
    </row>
    <row r="52" spans="1:21">
      <c r="A52" t="s">
        <v>2112</v>
      </c>
      <c r="B52" t="s">
        <v>2045</v>
      </c>
      <c r="C52" t="s">
        <v>2026</v>
      </c>
      <c r="D52" s="109">
        <v>49</v>
      </c>
      <c r="E52" s="110">
        <v>2</v>
      </c>
      <c r="F52" s="110" t="s">
        <v>2030</v>
      </c>
      <c r="G52" s="96">
        <v>0.14349287712761311</v>
      </c>
      <c r="H52" s="95">
        <v>9.2406852216743801E-2</v>
      </c>
      <c r="I52" s="95">
        <v>49.2498</v>
      </c>
      <c r="J52" s="95">
        <v>2.0539000000000001</v>
      </c>
      <c r="K52" s="95">
        <v>16.863399999999999</v>
      </c>
      <c r="L52" s="95">
        <v>8.1723999999999997</v>
      </c>
      <c r="M52" s="95">
        <v>0.1981</v>
      </c>
      <c r="N52" s="95">
        <v>4.9389000000000003</v>
      </c>
      <c r="O52" s="95">
        <v>14.386699999999999</v>
      </c>
      <c r="P52" s="95">
        <v>2.6694</v>
      </c>
      <c r="Q52" s="95">
        <v>0.23170000000000002</v>
      </c>
      <c r="R52" s="95">
        <v>0.21060000000000001</v>
      </c>
      <c r="S52" s="95">
        <v>3.1400000000000004E-2</v>
      </c>
      <c r="T52" s="95">
        <v>3.4599999999999999E-2</v>
      </c>
      <c r="U52" s="99">
        <v>84.8</v>
      </c>
    </row>
    <row r="53" spans="1:21">
      <c r="A53" t="s">
        <v>2113</v>
      </c>
      <c r="B53" t="s">
        <v>2025</v>
      </c>
      <c r="C53" t="s">
        <v>2046</v>
      </c>
      <c r="D53" s="107">
        <v>1</v>
      </c>
      <c r="E53" s="108">
        <v>1</v>
      </c>
      <c r="F53" s="108" t="s">
        <v>2027</v>
      </c>
      <c r="G53" s="96">
        <v>2.3E-2</v>
      </c>
      <c r="H53" s="95">
        <v>0.59936720876759408</v>
      </c>
      <c r="I53" s="95">
        <v>49.547699999999999</v>
      </c>
      <c r="J53" s="95">
        <v>2.9036</v>
      </c>
      <c r="K53" s="95">
        <v>13.520099999999999</v>
      </c>
      <c r="L53" s="95">
        <v>12.988</v>
      </c>
      <c r="M53" s="95">
        <v>0.22560000000000002</v>
      </c>
      <c r="N53" s="95">
        <v>5.5952000000000002</v>
      </c>
      <c r="O53" s="95">
        <v>10.2234</v>
      </c>
      <c r="P53" s="95">
        <v>2.9100999999999999</v>
      </c>
      <c r="Q53" s="95">
        <v>0.35339999999999999</v>
      </c>
      <c r="R53" s="95">
        <v>0.30810000000000004</v>
      </c>
      <c r="S53" s="95">
        <v>1.0800000000000001E-2</v>
      </c>
      <c r="T53" s="95"/>
      <c r="U53" s="99">
        <v>74.790000000000006</v>
      </c>
    </row>
    <row r="54" spans="1:21">
      <c r="A54" t="s">
        <v>2114</v>
      </c>
      <c r="B54" t="s">
        <v>2025</v>
      </c>
      <c r="C54" t="s">
        <v>2046</v>
      </c>
      <c r="D54" s="107">
        <v>3</v>
      </c>
      <c r="E54" s="108">
        <v>1</v>
      </c>
      <c r="F54" s="108" t="s">
        <v>2027</v>
      </c>
      <c r="G54" s="96">
        <v>1.7399999999999999E-2</v>
      </c>
      <c r="H54" s="95">
        <v>0.54801798221640308</v>
      </c>
      <c r="I54" s="95">
        <v>49.474899999999998</v>
      </c>
      <c r="J54" s="95">
        <v>2.9854000000000003</v>
      </c>
      <c r="K54" s="95">
        <v>13.372400000000001</v>
      </c>
      <c r="L54" s="95">
        <v>13.376200000000001</v>
      </c>
      <c r="M54" s="95">
        <v>0.23430000000000001</v>
      </c>
      <c r="N54" s="95">
        <v>5.8403999999999998</v>
      </c>
      <c r="O54" s="95">
        <v>10.2623</v>
      </c>
      <c r="P54" s="95">
        <v>2.9561999999999999</v>
      </c>
      <c r="Q54" s="95">
        <v>0.4007</v>
      </c>
      <c r="R54" s="95">
        <v>0.30380000000000001</v>
      </c>
      <c r="S54" s="95">
        <v>4.0000000000000001E-3</v>
      </c>
      <c r="T54" s="95">
        <v>2.5900000000000003E-2</v>
      </c>
      <c r="U54" s="99">
        <v>75.03</v>
      </c>
    </row>
    <row r="55" spans="1:21">
      <c r="A55" t="s">
        <v>2115</v>
      </c>
      <c r="B55" t="s">
        <v>2025</v>
      </c>
      <c r="C55" t="s">
        <v>2046</v>
      </c>
      <c r="D55" s="107">
        <v>7</v>
      </c>
      <c r="E55" s="108">
        <v>1</v>
      </c>
      <c r="F55" s="108" t="s">
        <v>2027</v>
      </c>
      <c r="G55" s="96">
        <v>1.67E-2</v>
      </c>
      <c r="H55" s="95">
        <v>0.57787606016525406</v>
      </c>
      <c r="I55" s="95">
        <v>49.241300000000003</v>
      </c>
      <c r="J55" s="95">
        <v>2.8146</v>
      </c>
      <c r="K55" s="95">
        <v>13.1008</v>
      </c>
      <c r="L55" s="95">
        <v>13.208299999999999</v>
      </c>
      <c r="M55" s="95">
        <v>0.2215</v>
      </c>
      <c r="N55" s="95">
        <v>5.6917999999999997</v>
      </c>
      <c r="O55" s="95">
        <v>10.3161</v>
      </c>
      <c r="P55" s="95">
        <v>2.7151000000000001</v>
      </c>
      <c r="Q55" s="95">
        <v>0.48410000000000003</v>
      </c>
      <c r="R55" s="95">
        <v>0.30370000000000003</v>
      </c>
      <c r="S55" s="95">
        <v>5.0000000000000001E-4</v>
      </c>
      <c r="T55" s="95">
        <v>-1.1000000000000001E-3</v>
      </c>
      <c r="U55" s="99">
        <v>75.05</v>
      </c>
    </row>
    <row r="56" spans="1:21">
      <c r="A56" t="s">
        <v>2116</v>
      </c>
      <c r="B56" t="s">
        <v>2025</v>
      </c>
      <c r="C56" t="s">
        <v>2046</v>
      </c>
      <c r="D56" s="109" t="s">
        <v>2047</v>
      </c>
      <c r="E56" s="110">
        <v>1</v>
      </c>
      <c r="F56" s="108" t="s">
        <v>2027</v>
      </c>
      <c r="G56" s="96">
        <v>6.5839011621198304E-2</v>
      </c>
      <c r="H56" s="95">
        <v>0.56138490671936603</v>
      </c>
      <c r="I56" s="95">
        <v>49.305900000000001</v>
      </c>
      <c r="J56" s="95">
        <v>2.9361000000000002</v>
      </c>
      <c r="K56" s="95">
        <v>13.4247</v>
      </c>
      <c r="L56" s="95">
        <v>12.988</v>
      </c>
      <c r="M56" s="95">
        <v>0.22130000000000002</v>
      </c>
      <c r="N56" s="95">
        <v>5.8960999999999997</v>
      </c>
      <c r="O56" s="95">
        <v>10.168900000000001</v>
      </c>
      <c r="P56" s="95">
        <v>2.8203</v>
      </c>
      <c r="Q56" s="95">
        <v>0.50480000000000003</v>
      </c>
      <c r="R56" s="95">
        <v>0.31430000000000002</v>
      </c>
      <c r="S56" s="95">
        <v>2.5400000000000002E-2</v>
      </c>
      <c r="T56" s="95">
        <v>1.2500000000000001E-2</v>
      </c>
      <c r="U56" s="99">
        <v>75.14</v>
      </c>
    </row>
    <row r="57" spans="1:21">
      <c r="A57" t="s">
        <v>2117</v>
      </c>
      <c r="B57" t="s">
        <v>2048</v>
      </c>
      <c r="C57" t="s">
        <v>2046</v>
      </c>
      <c r="D57" s="109">
        <v>22</v>
      </c>
      <c r="E57" s="110">
        <v>1</v>
      </c>
      <c r="F57" s="108" t="s">
        <v>2027</v>
      </c>
      <c r="G57" s="96">
        <v>0.02</v>
      </c>
      <c r="H57" s="95">
        <v>0.60015902232905005</v>
      </c>
      <c r="I57" s="95">
        <v>48.746499999999997</v>
      </c>
      <c r="J57" s="95">
        <v>3.0358000000000001</v>
      </c>
      <c r="K57" s="95">
        <v>13.7713</v>
      </c>
      <c r="L57" s="95">
        <v>13.167999999999999</v>
      </c>
      <c r="M57" s="95">
        <v>0.22110000000000002</v>
      </c>
      <c r="N57" s="95">
        <v>5.8306000000000004</v>
      </c>
      <c r="O57" s="95">
        <v>9.7737999999999996</v>
      </c>
      <c r="P57" s="95">
        <v>3.0163000000000002</v>
      </c>
      <c r="Q57" s="95">
        <v>0.50800000000000001</v>
      </c>
      <c r="R57" s="95">
        <v>0.32769999999999999</v>
      </c>
      <c r="S57" s="95">
        <v>7.6E-3</v>
      </c>
      <c r="T57" s="95">
        <v>1.9300000000000001E-2</v>
      </c>
      <c r="U57" s="99">
        <v>74.89</v>
      </c>
    </row>
    <row r="58" spans="1:21">
      <c r="A58" t="s">
        <v>2118</v>
      </c>
      <c r="B58" t="s">
        <v>2028</v>
      </c>
      <c r="C58" t="s">
        <v>2046</v>
      </c>
      <c r="D58" s="109">
        <v>3</v>
      </c>
      <c r="E58" s="110">
        <v>1</v>
      </c>
      <c r="F58" s="108" t="s">
        <v>2027</v>
      </c>
      <c r="G58" s="96">
        <v>3.9600000000000003E-2</v>
      </c>
      <c r="H58" s="95">
        <v>0.50730856268129398</v>
      </c>
      <c r="I58" s="95">
        <v>50.509900000000002</v>
      </c>
      <c r="J58" s="95">
        <v>1.754</v>
      </c>
      <c r="K58" s="95">
        <v>14.5547</v>
      </c>
      <c r="L58" s="95">
        <v>10.016299999999999</v>
      </c>
      <c r="M58" s="95">
        <v>0.19090000000000001</v>
      </c>
      <c r="N58" s="95">
        <v>7.3545999999999996</v>
      </c>
      <c r="O58" s="95">
        <v>12.8552</v>
      </c>
      <c r="P58" s="95">
        <v>2.3885000000000001</v>
      </c>
      <c r="Q58" s="95">
        <v>0.18010000000000001</v>
      </c>
      <c r="R58" s="95">
        <v>0.15570000000000001</v>
      </c>
      <c r="S58" s="95">
        <v>3.5900000000000001E-2</v>
      </c>
      <c r="T58" s="95">
        <v>1.8000000000000002E-3</v>
      </c>
      <c r="U58" s="99">
        <v>82.86</v>
      </c>
    </row>
    <row r="59" spans="1:21">
      <c r="A59" t="s">
        <v>2119</v>
      </c>
      <c r="B59" t="s">
        <v>2028</v>
      </c>
      <c r="C59" t="s">
        <v>2046</v>
      </c>
      <c r="D59" s="109">
        <v>4</v>
      </c>
      <c r="E59" s="110">
        <v>1</v>
      </c>
      <c r="F59" s="108" t="s">
        <v>2027</v>
      </c>
      <c r="G59" s="96">
        <v>1.9199999999999998E-2</v>
      </c>
      <c r="H59" s="95">
        <v>0.50418732448643699</v>
      </c>
      <c r="I59" s="95">
        <v>49.472799999999999</v>
      </c>
      <c r="J59" s="95">
        <v>2.9695</v>
      </c>
      <c r="K59" s="95">
        <v>13.1235</v>
      </c>
      <c r="L59" s="95">
        <v>14.5044</v>
      </c>
      <c r="M59" s="95">
        <v>0.21160000000000001</v>
      </c>
      <c r="N59" s="95">
        <v>5.8257000000000003</v>
      </c>
      <c r="O59" s="95">
        <v>9.9550999999999998</v>
      </c>
      <c r="P59" s="95">
        <v>2.9168000000000003</v>
      </c>
      <c r="Q59" s="95">
        <v>0.39250000000000002</v>
      </c>
      <c r="R59" s="95">
        <v>0.31859999999999999</v>
      </c>
      <c r="S59" s="95">
        <v>-6.9999999999999999E-4</v>
      </c>
      <c r="T59" s="95">
        <v>-1.8000000000000002E-3</v>
      </c>
      <c r="U59" s="99">
        <v>74.27</v>
      </c>
    </row>
    <row r="60" spans="1:21">
      <c r="A60" t="s">
        <v>2120</v>
      </c>
      <c r="B60" t="s">
        <v>2028</v>
      </c>
      <c r="C60" t="s">
        <v>2046</v>
      </c>
      <c r="D60" s="109">
        <v>5</v>
      </c>
      <c r="E60" s="110">
        <v>3</v>
      </c>
      <c r="F60" s="108" t="s">
        <v>2027</v>
      </c>
      <c r="G60" s="96">
        <v>2.63E-2</v>
      </c>
      <c r="H60" s="95">
        <v>0.49706377368316806</v>
      </c>
      <c r="I60" s="95">
        <v>47.879399999999997</v>
      </c>
      <c r="J60" s="95">
        <v>2.5522</v>
      </c>
      <c r="K60" s="95">
        <v>11.992800000000001</v>
      </c>
      <c r="L60" s="95">
        <v>15.094099999999999</v>
      </c>
      <c r="M60" s="95">
        <v>0.22990000000000002</v>
      </c>
      <c r="N60" s="95">
        <v>11.3284</v>
      </c>
      <c r="O60" s="95">
        <v>8.4472000000000005</v>
      </c>
      <c r="P60" s="95">
        <v>2.5693999999999999</v>
      </c>
      <c r="Q60" s="95">
        <v>0.39990000000000003</v>
      </c>
      <c r="R60" s="95">
        <v>0.2964</v>
      </c>
      <c r="S60" s="95">
        <v>1.3300000000000001E-2</v>
      </c>
      <c r="T60" s="95">
        <v>1.7000000000000001E-2</v>
      </c>
      <c r="U60" s="99">
        <v>75.33</v>
      </c>
    </row>
    <row r="61" spans="1:21">
      <c r="A61" t="s">
        <v>2121</v>
      </c>
      <c r="B61" t="s">
        <v>2028</v>
      </c>
      <c r="C61" t="s">
        <v>2046</v>
      </c>
      <c r="D61" s="109">
        <v>20</v>
      </c>
      <c r="E61" s="110">
        <v>1</v>
      </c>
      <c r="F61" s="108" t="s">
        <v>2027</v>
      </c>
      <c r="G61" s="96">
        <v>1.9099999999999999E-2</v>
      </c>
      <c r="H61" s="95">
        <v>0.51747102493202601</v>
      </c>
      <c r="I61" s="95">
        <v>49.926499999999997</v>
      </c>
      <c r="J61" s="95">
        <v>3.0137999999999998</v>
      </c>
      <c r="K61" s="95">
        <v>12.960900000000001</v>
      </c>
      <c r="L61" s="95">
        <v>14.0221</v>
      </c>
      <c r="M61" s="95">
        <v>0.22490000000000002</v>
      </c>
      <c r="N61" s="95">
        <v>5.5427999999999997</v>
      </c>
      <c r="O61" s="95">
        <v>9.8914000000000009</v>
      </c>
      <c r="P61" s="95">
        <v>2.8426</v>
      </c>
      <c r="Q61" s="95">
        <v>0.49730000000000002</v>
      </c>
      <c r="R61" s="95">
        <v>0.30430000000000001</v>
      </c>
      <c r="S61" s="95">
        <v>1.77E-2</v>
      </c>
      <c r="T61" s="95">
        <v>-3.4000000000000002E-3</v>
      </c>
      <c r="U61" s="99">
        <v>73.97</v>
      </c>
    </row>
    <row r="62" spans="1:21">
      <c r="A62" t="s">
        <v>2122</v>
      </c>
      <c r="B62" t="s">
        <v>2028</v>
      </c>
      <c r="C62" t="s">
        <v>2046</v>
      </c>
      <c r="D62" s="109">
        <v>23</v>
      </c>
      <c r="E62" s="110">
        <v>3</v>
      </c>
      <c r="F62" s="108" t="s">
        <v>2027</v>
      </c>
      <c r="G62" s="96">
        <v>9.7500000000000003E-2</v>
      </c>
      <c r="H62" s="95">
        <v>0.51511917824016906</v>
      </c>
      <c r="I62" s="95">
        <v>49.127800000000001</v>
      </c>
      <c r="J62" s="95">
        <v>3.0028000000000001</v>
      </c>
      <c r="K62" s="95">
        <v>13.286</v>
      </c>
      <c r="L62" s="95">
        <v>13.7707</v>
      </c>
      <c r="M62" s="95">
        <v>0.2298</v>
      </c>
      <c r="N62" s="95">
        <v>5.6398000000000001</v>
      </c>
      <c r="O62" s="95">
        <v>9.9737000000000009</v>
      </c>
      <c r="P62" s="95">
        <v>3.0632000000000001</v>
      </c>
      <c r="Q62" s="95">
        <v>0.45700000000000002</v>
      </c>
      <c r="R62" s="95">
        <v>0.35450000000000004</v>
      </c>
      <c r="S62" s="95">
        <v>9.0000000000000008E-4</v>
      </c>
      <c r="T62" s="95">
        <v>2.7600000000000003E-2</v>
      </c>
      <c r="U62" s="99">
        <v>74.510000000000005</v>
      </c>
    </row>
    <row r="63" spans="1:21">
      <c r="A63" t="s">
        <v>2123</v>
      </c>
      <c r="B63" t="s">
        <v>2028</v>
      </c>
      <c r="C63" t="s">
        <v>2046</v>
      </c>
      <c r="D63" s="109">
        <v>27</v>
      </c>
      <c r="E63" s="110">
        <v>2</v>
      </c>
      <c r="F63" s="108" t="s">
        <v>2027</v>
      </c>
      <c r="G63" s="96">
        <v>4.4900000000000002E-2</v>
      </c>
      <c r="H63" s="95">
        <v>0.51235018827037104</v>
      </c>
      <c r="I63" s="95">
        <v>50.335799999999999</v>
      </c>
      <c r="J63" s="95">
        <v>1.3475000000000001</v>
      </c>
      <c r="K63" s="95">
        <v>15.9673</v>
      </c>
      <c r="L63" s="95">
        <v>8.6034000000000006</v>
      </c>
      <c r="M63" s="95">
        <v>0.1472</v>
      </c>
      <c r="N63" s="95">
        <v>7.5156999999999998</v>
      </c>
      <c r="O63" s="95">
        <v>13.9018</v>
      </c>
      <c r="P63" s="95">
        <v>2.0686</v>
      </c>
      <c r="Q63" s="95">
        <v>0.2487</v>
      </c>
      <c r="R63" s="95">
        <v>0.17130000000000001</v>
      </c>
      <c r="S63" s="95">
        <v>2.9000000000000001E-2</v>
      </c>
      <c r="T63" s="95">
        <v>1.5100000000000001E-2</v>
      </c>
      <c r="U63" s="99">
        <v>86.04</v>
      </c>
    </row>
    <row r="64" spans="1:21">
      <c r="A64" t="s">
        <v>2124</v>
      </c>
      <c r="B64" t="s">
        <v>2028</v>
      </c>
      <c r="C64" t="s">
        <v>2046</v>
      </c>
      <c r="D64" s="109">
        <v>28</v>
      </c>
      <c r="E64" s="110">
        <v>2</v>
      </c>
      <c r="F64" s="108" t="s">
        <v>2027</v>
      </c>
      <c r="G64" s="96">
        <v>6.3899999999999998E-2</v>
      </c>
      <c r="H64" s="95">
        <v>0.50992182689405408</v>
      </c>
      <c r="I64" s="95">
        <v>49.771599999999999</v>
      </c>
      <c r="J64" s="95">
        <v>1.4354</v>
      </c>
      <c r="K64" s="95">
        <v>15.1904</v>
      </c>
      <c r="L64" s="95">
        <v>9.2528000000000006</v>
      </c>
      <c r="M64" s="95">
        <v>0.16970000000000002</v>
      </c>
      <c r="N64" s="95">
        <v>7.5228000000000002</v>
      </c>
      <c r="O64" s="95">
        <v>13.668100000000001</v>
      </c>
      <c r="P64" s="95">
        <v>2.0653000000000001</v>
      </c>
      <c r="Q64" s="95">
        <v>0.1358</v>
      </c>
      <c r="R64" s="95">
        <v>0.127</v>
      </c>
      <c r="S64" s="95">
        <v>4.8500000000000001E-2</v>
      </c>
      <c r="T64" s="95">
        <v>3.0300000000000001E-2</v>
      </c>
      <c r="U64" s="99">
        <v>82.98</v>
      </c>
    </row>
    <row r="65" spans="1:21">
      <c r="A65" t="s">
        <v>2125</v>
      </c>
      <c r="B65" t="s">
        <v>2029</v>
      </c>
      <c r="C65" t="s">
        <v>2046</v>
      </c>
      <c r="D65" s="109">
        <v>27</v>
      </c>
      <c r="E65" s="110">
        <v>1</v>
      </c>
      <c r="F65" s="110" t="s">
        <v>2030</v>
      </c>
      <c r="G65" s="96">
        <v>1.46E-2</v>
      </c>
      <c r="H65" s="95">
        <v>8.9957072364317797E-2</v>
      </c>
      <c r="I65" s="95">
        <v>48.234999999999999</v>
      </c>
      <c r="J65" s="95">
        <v>2.0434999999999999</v>
      </c>
      <c r="K65" s="95">
        <v>16.7624</v>
      </c>
      <c r="L65" s="95">
        <v>7.6642000000000001</v>
      </c>
      <c r="M65" s="95">
        <v>0.14300000000000002</v>
      </c>
      <c r="N65" s="95">
        <v>5.6760000000000002</v>
      </c>
      <c r="O65" s="95">
        <v>13.6812</v>
      </c>
      <c r="P65" s="95">
        <v>2.484</v>
      </c>
      <c r="Q65" s="95">
        <v>0.30380000000000001</v>
      </c>
      <c r="R65" s="95">
        <v>0.13220000000000001</v>
      </c>
      <c r="S65" s="95"/>
      <c r="T65" s="95">
        <v>6.0299999999999999E-2</v>
      </c>
      <c r="U65" s="99">
        <v>85.3</v>
      </c>
    </row>
    <row r="66" spans="1:21">
      <c r="A66" t="s">
        <v>2126</v>
      </c>
      <c r="B66" t="s">
        <v>2031</v>
      </c>
      <c r="C66" t="s">
        <v>2046</v>
      </c>
      <c r="D66" s="109" t="s">
        <v>2049</v>
      </c>
      <c r="E66" s="110">
        <v>1</v>
      </c>
      <c r="F66" s="110" t="s">
        <v>2030</v>
      </c>
      <c r="G66" s="96">
        <v>1.6878521873337101E-2</v>
      </c>
      <c r="H66" s="95">
        <v>0.10583975414446802</v>
      </c>
      <c r="I66" s="95">
        <v>49.415999999999997</v>
      </c>
      <c r="J66" s="95">
        <v>2.0314999999999999</v>
      </c>
      <c r="K66" s="95">
        <v>17.173300000000001</v>
      </c>
      <c r="L66" s="95">
        <v>7.6265999999999998</v>
      </c>
      <c r="M66" s="95">
        <v>0.20850000000000002</v>
      </c>
      <c r="N66" s="95">
        <v>5.4695</v>
      </c>
      <c r="O66" s="95">
        <v>14.0168</v>
      </c>
      <c r="P66" s="95">
        <v>2.5746000000000002</v>
      </c>
      <c r="Q66" s="95">
        <v>0.33550000000000002</v>
      </c>
      <c r="R66" s="95">
        <v>0.2286</v>
      </c>
      <c r="S66" s="95"/>
      <c r="T66" s="95">
        <v>7.8300000000000008E-2</v>
      </c>
      <c r="U66" s="99">
        <v>84.6</v>
      </c>
    </row>
    <row r="67" spans="1:21">
      <c r="A67" t="s">
        <v>2127</v>
      </c>
      <c r="B67" t="s">
        <v>2031</v>
      </c>
      <c r="C67" t="s">
        <v>2046</v>
      </c>
      <c r="D67" s="109" t="s">
        <v>2050</v>
      </c>
      <c r="E67" s="110">
        <v>1</v>
      </c>
      <c r="F67" s="110" t="s">
        <v>2030</v>
      </c>
      <c r="G67" s="96">
        <v>1.8294860444209398E-2</v>
      </c>
      <c r="H67" s="95">
        <v>0.11959731597567401</v>
      </c>
      <c r="I67" s="95">
        <v>49.810099999999998</v>
      </c>
      <c r="J67" s="95">
        <v>2.1366000000000001</v>
      </c>
      <c r="K67" s="95">
        <v>17.318200000000001</v>
      </c>
      <c r="L67" s="95">
        <v>8.2379999999999995</v>
      </c>
      <c r="M67" s="95">
        <v>0.21430000000000002</v>
      </c>
      <c r="N67" s="95">
        <v>5.2797999999999998</v>
      </c>
      <c r="O67" s="95">
        <v>13.5572</v>
      </c>
      <c r="P67" s="95">
        <v>2.6042000000000001</v>
      </c>
      <c r="Q67" s="95">
        <v>0.27360000000000001</v>
      </c>
      <c r="R67" s="95">
        <v>0.25800000000000001</v>
      </c>
      <c r="S67" s="95">
        <v>3.8100000000000002E-2</v>
      </c>
      <c r="T67" s="95">
        <v>3.4599999999999999E-2</v>
      </c>
      <c r="U67" s="99">
        <v>85.1</v>
      </c>
    </row>
    <row r="68" spans="1:21">
      <c r="A68" t="s">
        <v>2128</v>
      </c>
      <c r="B68" t="s">
        <v>2031</v>
      </c>
      <c r="C68" t="s">
        <v>2046</v>
      </c>
      <c r="D68" s="109" t="s">
        <v>2051</v>
      </c>
      <c r="E68" s="110">
        <v>1</v>
      </c>
      <c r="F68" s="110" t="s">
        <v>2030</v>
      </c>
      <c r="G68" s="96">
        <v>9.0935522790808604E-3</v>
      </c>
      <c r="H68" s="95">
        <v>0.10455956840745301</v>
      </c>
      <c r="I68" s="95">
        <v>49.071300000000001</v>
      </c>
      <c r="J68" s="95">
        <v>2.105</v>
      </c>
      <c r="K68" s="95">
        <v>15.413</v>
      </c>
      <c r="L68" s="95">
        <v>11.8164</v>
      </c>
      <c r="M68" s="95">
        <v>0.15430000000000002</v>
      </c>
      <c r="N68" s="95">
        <v>5.0548999999999999</v>
      </c>
      <c r="O68" s="95">
        <v>12.3743</v>
      </c>
      <c r="P68" s="95">
        <v>2.6846000000000001</v>
      </c>
      <c r="Q68" s="95">
        <v>0.32800000000000001</v>
      </c>
      <c r="R68" s="95">
        <v>0.26240000000000002</v>
      </c>
      <c r="S68" s="95">
        <v>1.4999999999999999E-2</v>
      </c>
      <c r="T68" s="95"/>
      <c r="U68" s="99">
        <v>76.599999999999994</v>
      </c>
    </row>
    <row r="69" spans="1:21">
      <c r="A69" t="s">
        <v>2129</v>
      </c>
      <c r="B69" t="s">
        <v>2031</v>
      </c>
      <c r="C69" t="s">
        <v>2046</v>
      </c>
      <c r="D69" s="109" t="s">
        <v>2052</v>
      </c>
      <c r="E69" s="110">
        <v>1</v>
      </c>
      <c r="F69" s="110" t="s">
        <v>2030</v>
      </c>
      <c r="G69" s="96">
        <v>1.4755915253005E-2</v>
      </c>
      <c r="H69" s="95">
        <v>0.11000372140820701</v>
      </c>
      <c r="I69" s="95">
        <v>49.834099999999999</v>
      </c>
      <c r="J69" s="95">
        <v>2.1770999999999998</v>
      </c>
      <c r="K69" s="95">
        <v>17.539899999999999</v>
      </c>
      <c r="L69" s="95">
        <v>6.7933000000000003</v>
      </c>
      <c r="M69" s="95">
        <v>0.14980000000000002</v>
      </c>
      <c r="N69" s="95">
        <v>5.4756999999999998</v>
      </c>
      <c r="O69" s="95">
        <v>13.8489</v>
      </c>
      <c r="P69" s="95">
        <v>2.7395</v>
      </c>
      <c r="Q69" s="95">
        <v>0.24280000000000002</v>
      </c>
      <c r="R69" s="95">
        <v>0.22760000000000002</v>
      </c>
      <c r="S69" s="95">
        <v>3.85E-2</v>
      </c>
      <c r="T69" s="95"/>
      <c r="U69" s="99">
        <v>85.1</v>
      </c>
    </row>
    <row r="70" spans="1:21">
      <c r="A70" t="s">
        <v>2130</v>
      </c>
      <c r="B70" t="s">
        <v>2044</v>
      </c>
      <c r="C70" t="s">
        <v>2046</v>
      </c>
      <c r="D70" s="109">
        <v>9</v>
      </c>
      <c r="E70" s="110">
        <v>1</v>
      </c>
      <c r="F70" s="110" t="s">
        <v>2030</v>
      </c>
      <c r="G70" s="96">
        <v>7.9699999999999993E-2</v>
      </c>
      <c r="H70" s="95">
        <v>0.24069030823500301</v>
      </c>
      <c r="I70" s="95">
        <v>49.338700000000003</v>
      </c>
      <c r="J70" s="95">
        <v>3.1728999999999998</v>
      </c>
      <c r="K70" s="95">
        <v>12.723000000000001</v>
      </c>
      <c r="L70" s="95">
        <v>14.418900000000001</v>
      </c>
      <c r="M70" s="95">
        <v>0.26790000000000003</v>
      </c>
      <c r="N70" s="95">
        <v>4.9607000000000001</v>
      </c>
      <c r="O70" s="95">
        <v>10.6075</v>
      </c>
      <c r="P70" s="95">
        <v>2.9278</v>
      </c>
      <c r="Q70" s="95">
        <v>0.4763</v>
      </c>
      <c r="R70" s="95">
        <v>0.3639</v>
      </c>
      <c r="S70" s="95">
        <v>5.8000000000000005E-3</v>
      </c>
      <c r="T70" s="95">
        <v>7.3800000000000004E-2</v>
      </c>
      <c r="U70" s="99">
        <v>73.400000000000006</v>
      </c>
    </row>
    <row r="71" spans="1:21">
      <c r="A71" t="s">
        <v>2131</v>
      </c>
      <c r="B71" t="s">
        <v>2044</v>
      </c>
      <c r="C71" t="s">
        <v>2046</v>
      </c>
      <c r="D71" s="109">
        <v>9</v>
      </c>
      <c r="E71" s="110">
        <v>1</v>
      </c>
      <c r="F71" s="110" t="s">
        <v>2030</v>
      </c>
      <c r="G71" s="96">
        <v>8.3299999999999999E-2</v>
      </c>
      <c r="H71" s="95">
        <v>0.24054159184278001</v>
      </c>
      <c r="I71" s="95">
        <v>49.338700000000003</v>
      </c>
      <c r="J71" s="95">
        <v>3.1728999999999998</v>
      </c>
      <c r="K71" s="95">
        <v>12.723000000000001</v>
      </c>
      <c r="L71" s="95">
        <v>14.418900000000001</v>
      </c>
      <c r="M71" s="95">
        <v>0.26790000000000003</v>
      </c>
      <c r="N71" s="95">
        <v>4.9607000000000001</v>
      </c>
      <c r="O71" s="95">
        <v>10.6075</v>
      </c>
      <c r="P71" s="95">
        <v>2.9278</v>
      </c>
      <c r="Q71" s="95">
        <v>0.4763</v>
      </c>
      <c r="R71" s="95">
        <v>0.3639</v>
      </c>
      <c r="S71" s="95">
        <v>5.8000000000000005E-3</v>
      </c>
      <c r="T71" s="95">
        <v>7.3800000000000004E-2</v>
      </c>
      <c r="U71" s="99">
        <v>73.400000000000006</v>
      </c>
    </row>
    <row r="72" spans="1:21">
      <c r="A72" t="s">
        <v>2132</v>
      </c>
      <c r="B72" t="s">
        <v>2045</v>
      </c>
      <c r="C72" t="s">
        <v>2046</v>
      </c>
      <c r="D72" s="109">
        <v>3</v>
      </c>
      <c r="E72" s="110">
        <v>1</v>
      </c>
      <c r="F72" s="110" t="s">
        <v>2030</v>
      </c>
      <c r="G72" s="96">
        <v>6.7999999999999996E-3</v>
      </c>
      <c r="H72" s="95">
        <v>8.8635998694602799E-2</v>
      </c>
      <c r="I72" s="95">
        <v>49.676099999999998</v>
      </c>
      <c r="J72" s="95">
        <v>2.7113</v>
      </c>
      <c r="K72" s="95">
        <v>15.172800000000001</v>
      </c>
      <c r="L72" s="95">
        <v>9.6098999999999997</v>
      </c>
      <c r="M72" s="95">
        <v>3.56E-2</v>
      </c>
      <c r="N72" s="95">
        <v>5.3649000000000004</v>
      </c>
      <c r="O72" s="95">
        <v>12.854200000000001</v>
      </c>
      <c r="P72" s="95">
        <v>2.6268000000000002</v>
      </c>
      <c r="Q72" s="95">
        <v>0.38180000000000003</v>
      </c>
      <c r="R72" s="95">
        <v>0.23150000000000001</v>
      </c>
      <c r="S72" s="95">
        <v>7.2500000000000009E-2</v>
      </c>
      <c r="T72" s="95">
        <v>4.3000000000000003E-2</v>
      </c>
      <c r="U72" s="99">
        <v>79.2</v>
      </c>
    </row>
    <row r="73" spans="1:21">
      <c r="A73" t="s">
        <v>2133</v>
      </c>
      <c r="B73" t="s">
        <v>2045</v>
      </c>
      <c r="C73" t="s">
        <v>2046</v>
      </c>
      <c r="D73" s="109">
        <v>4</v>
      </c>
      <c r="E73" s="110">
        <v>1</v>
      </c>
      <c r="F73" s="110" t="s">
        <v>2030</v>
      </c>
      <c r="G73" s="96">
        <v>1.11E-2</v>
      </c>
      <c r="H73" s="95">
        <v>9.1512484879313905E-2</v>
      </c>
      <c r="I73" s="95">
        <v>49.853200000000001</v>
      </c>
      <c r="J73" s="95">
        <v>2.2784</v>
      </c>
      <c r="K73" s="95">
        <v>15.7613</v>
      </c>
      <c r="L73" s="95">
        <v>8.9322999999999997</v>
      </c>
      <c r="M73" s="95">
        <v>0.16640000000000002</v>
      </c>
      <c r="N73" s="95">
        <v>5.3080999999999996</v>
      </c>
      <c r="O73" s="95">
        <v>12.967000000000001</v>
      </c>
      <c r="P73" s="95">
        <v>2.8961000000000001</v>
      </c>
      <c r="Q73" s="95">
        <v>0.39550000000000002</v>
      </c>
      <c r="R73" s="95">
        <v>0.22520000000000001</v>
      </c>
      <c r="S73" s="95">
        <v>5.9000000000000004E-2</v>
      </c>
      <c r="T73" s="95">
        <v>3.6700000000000003E-2</v>
      </c>
      <c r="U73" s="99">
        <v>81.7</v>
      </c>
    </row>
    <row r="74" spans="1:21">
      <c r="A74" t="s">
        <v>2134</v>
      </c>
      <c r="B74" t="s">
        <v>2045</v>
      </c>
      <c r="C74" t="s">
        <v>2046</v>
      </c>
      <c r="D74" s="109">
        <v>13</v>
      </c>
      <c r="E74" s="110">
        <v>2</v>
      </c>
      <c r="F74" s="110" t="s">
        <v>2030</v>
      </c>
      <c r="G74" s="96">
        <v>6.8999999999999999E-3</v>
      </c>
      <c r="H74" s="95">
        <v>0.106930135611633</v>
      </c>
      <c r="I74" s="95">
        <v>49.785200000000003</v>
      </c>
      <c r="J74" s="95">
        <v>2.1391</v>
      </c>
      <c r="K74" s="95">
        <v>17.211099999999998</v>
      </c>
      <c r="L74" s="95">
        <v>7.2504999999999997</v>
      </c>
      <c r="M74" s="95">
        <v>0.12529999999999999</v>
      </c>
      <c r="N74" s="95">
        <v>4.4409000000000001</v>
      </c>
      <c r="O74" s="95">
        <v>14.6812</v>
      </c>
      <c r="P74" s="95">
        <v>2.5684</v>
      </c>
      <c r="Q74" s="95">
        <v>0.29920000000000002</v>
      </c>
      <c r="R74" s="95">
        <v>0.3221</v>
      </c>
      <c r="S74" s="95">
        <v>9.0500000000000011E-2</v>
      </c>
      <c r="T74" s="95">
        <v>3.95E-2</v>
      </c>
      <c r="U74" s="99">
        <v>84.4</v>
      </c>
    </row>
    <row r="75" spans="1:21">
      <c r="A75" t="s">
        <v>2135</v>
      </c>
      <c r="B75" t="s">
        <v>2045</v>
      </c>
      <c r="C75" t="s">
        <v>2046</v>
      </c>
      <c r="D75" s="109">
        <v>48</v>
      </c>
      <c r="E75" s="110">
        <v>1</v>
      </c>
      <c r="F75" s="110" t="s">
        <v>2030</v>
      </c>
      <c r="G75" s="96">
        <v>3.8999999999999998E-3</v>
      </c>
      <c r="H75" s="95">
        <v>8.3348645438969693E-2</v>
      </c>
      <c r="I75" s="95">
        <v>49.316499999999998</v>
      </c>
      <c r="J75" s="95">
        <v>3.8502000000000001</v>
      </c>
      <c r="K75" s="95">
        <v>12.1325</v>
      </c>
      <c r="L75" s="95">
        <v>13.026300000000001</v>
      </c>
      <c r="M75" s="95">
        <v>0.23860000000000001</v>
      </c>
      <c r="N75" s="95">
        <v>5.0034999999999998</v>
      </c>
      <c r="O75" s="95">
        <v>11.040699999999999</v>
      </c>
      <c r="P75" s="95">
        <v>2.9953000000000003</v>
      </c>
      <c r="Q75" s="95">
        <v>0.54149999999999998</v>
      </c>
      <c r="R75" s="95">
        <v>0.47190000000000004</v>
      </c>
      <c r="S75" s="95">
        <v>4.4600000000000001E-2</v>
      </c>
      <c r="T75" s="95">
        <v>4.7900000000000005E-2</v>
      </c>
      <c r="U75" s="99">
        <v>73.400000000000006</v>
      </c>
    </row>
    <row r="76" spans="1:21">
      <c r="A76" t="s">
        <v>2136</v>
      </c>
      <c r="B76" t="s">
        <v>2045</v>
      </c>
      <c r="C76" t="s">
        <v>2046</v>
      </c>
      <c r="D76" s="109">
        <v>51</v>
      </c>
      <c r="E76" s="110">
        <v>3</v>
      </c>
      <c r="F76" s="110" t="s">
        <v>2030</v>
      </c>
      <c r="G76" s="96">
        <v>8.0999999999999996E-3</v>
      </c>
      <c r="H76" s="95">
        <v>9.1526018929633898E-2</v>
      </c>
      <c r="I76" s="95">
        <v>50.156399999999998</v>
      </c>
      <c r="J76" s="95">
        <v>2.4161000000000001</v>
      </c>
      <c r="K76" s="95">
        <v>16.7517</v>
      </c>
      <c r="L76" s="95">
        <v>7.2154999999999996</v>
      </c>
      <c r="M76" s="95">
        <v>0.114</v>
      </c>
      <c r="N76" s="95">
        <v>5.4863999999999997</v>
      </c>
      <c r="O76" s="95">
        <v>13.398</v>
      </c>
      <c r="P76" s="95">
        <v>2.7923999999999998</v>
      </c>
      <c r="Q76" s="95">
        <v>0.35780000000000001</v>
      </c>
      <c r="R76" s="95">
        <v>0.21510000000000001</v>
      </c>
      <c r="S76" s="95">
        <v>0.13009999999999999</v>
      </c>
      <c r="T76" s="95">
        <v>7.5600000000000001E-2</v>
      </c>
      <c r="U76" s="99">
        <v>85.3</v>
      </c>
    </row>
    <row r="77" spans="1:21">
      <c r="A77" t="s">
        <v>2137</v>
      </c>
      <c r="B77" t="s">
        <v>2025</v>
      </c>
      <c r="C77" t="s">
        <v>2053</v>
      </c>
      <c r="D77" s="107">
        <v>6</v>
      </c>
      <c r="E77" s="108">
        <v>1</v>
      </c>
      <c r="F77" s="108" t="s">
        <v>2027</v>
      </c>
      <c r="G77" s="96">
        <v>1.29E-2</v>
      </c>
      <c r="H77" s="95">
        <v>0.58473065731875207</v>
      </c>
      <c r="I77" s="95">
        <v>49.886699999999998</v>
      </c>
      <c r="J77" s="95">
        <v>2.8338999999999999</v>
      </c>
      <c r="K77" s="95">
        <v>13.008900000000001</v>
      </c>
      <c r="L77" s="95">
        <v>13.9634</v>
      </c>
      <c r="M77" s="95">
        <v>0.23730000000000001</v>
      </c>
      <c r="N77" s="95">
        <v>5.6951000000000001</v>
      </c>
      <c r="O77" s="95">
        <v>10.221500000000001</v>
      </c>
      <c r="P77" s="95">
        <v>2.79</v>
      </c>
      <c r="Q77" s="95">
        <v>0.47320000000000001</v>
      </c>
      <c r="R77" s="95">
        <v>0.3085</v>
      </c>
      <c r="S77" s="95">
        <v>5.4000000000000003E-3</v>
      </c>
      <c r="T77" s="95"/>
      <c r="U77" s="99">
        <v>74.319999999999993</v>
      </c>
    </row>
    <row r="78" spans="1:21">
      <c r="A78" t="s">
        <v>2138</v>
      </c>
      <c r="B78" t="s">
        <v>2025</v>
      </c>
      <c r="C78" t="s">
        <v>2053</v>
      </c>
      <c r="D78" s="109" t="s">
        <v>2054</v>
      </c>
      <c r="E78" s="110">
        <v>1</v>
      </c>
      <c r="F78" s="108" t="s">
        <v>2027</v>
      </c>
      <c r="G78" s="96">
        <v>1.66128150460669E-2</v>
      </c>
      <c r="H78" s="95">
        <v>0.59385536615372903</v>
      </c>
      <c r="I78" s="95">
        <v>50.2958</v>
      </c>
      <c r="J78" s="95">
        <v>2.9954000000000001</v>
      </c>
      <c r="K78" s="95">
        <v>13.3443</v>
      </c>
      <c r="L78" s="95">
        <v>13.4064</v>
      </c>
      <c r="M78" s="95">
        <v>0.22950000000000001</v>
      </c>
      <c r="N78" s="95">
        <v>5.6722999999999999</v>
      </c>
      <c r="O78" s="95">
        <v>10.087899999999999</v>
      </c>
      <c r="P78" s="95">
        <v>2.7594000000000003</v>
      </c>
      <c r="Q78" s="95">
        <v>0.46480000000000005</v>
      </c>
      <c r="R78" s="95">
        <v>0.32450000000000001</v>
      </c>
      <c r="S78" s="95">
        <v>7.9000000000000008E-3</v>
      </c>
      <c r="T78" s="95">
        <v>1.4800000000000001E-2</v>
      </c>
      <c r="U78" s="99">
        <v>74.75</v>
      </c>
    </row>
    <row r="79" spans="1:21">
      <c r="A79" t="s">
        <v>2139</v>
      </c>
      <c r="B79" t="s">
        <v>2025</v>
      </c>
      <c r="C79" t="s">
        <v>2053</v>
      </c>
      <c r="D79" s="109" t="s">
        <v>2055</v>
      </c>
      <c r="E79" s="110">
        <v>1</v>
      </c>
      <c r="F79" s="108" t="s">
        <v>2027</v>
      </c>
      <c r="G79" s="96">
        <v>1.42908099391423E-2</v>
      </c>
      <c r="H79" s="95">
        <v>0.53995069127979001</v>
      </c>
      <c r="I79" s="95">
        <v>49.1492</v>
      </c>
      <c r="J79" s="95">
        <v>2.8966000000000003</v>
      </c>
      <c r="K79" s="95">
        <v>13.3497</v>
      </c>
      <c r="L79" s="95">
        <v>13.8249</v>
      </c>
      <c r="M79" s="95">
        <v>0.21450000000000002</v>
      </c>
      <c r="N79" s="95">
        <v>5.9313000000000002</v>
      </c>
      <c r="O79" s="95">
        <v>10.190099999999999</v>
      </c>
      <c r="P79" s="95">
        <v>2.8046000000000002</v>
      </c>
      <c r="Q79" s="95">
        <v>0.40090000000000003</v>
      </c>
      <c r="R79" s="95">
        <v>0.31830000000000003</v>
      </c>
      <c r="S79" s="95">
        <v>7.7000000000000002E-3</v>
      </c>
      <c r="T79" s="95">
        <v>1.7899999999999999E-2</v>
      </c>
      <c r="U79" s="99">
        <v>74.09</v>
      </c>
    </row>
    <row r="80" spans="1:21">
      <c r="A80" t="s">
        <v>2140</v>
      </c>
      <c r="B80" t="s">
        <v>2025</v>
      </c>
      <c r="C80" t="s">
        <v>2053</v>
      </c>
      <c r="D80" s="109" t="s">
        <v>2056</v>
      </c>
      <c r="E80" s="110">
        <v>1</v>
      </c>
      <c r="F80" s="108" t="s">
        <v>2027</v>
      </c>
      <c r="G80" s="96">
        <v>1.3404411157429002E-2</v>
      </c>
      <c r="H80" s="95">
        <v>0.59806303803292105</v>
      </c>
      <c r="I80" s="95">
        <v>49.308</v>
      </c>
      <c r="J80" s="95">
        <v>3.0131999999999999</v>
      </c>
      <c r="K80" s="95">
        <v>13.362299999999999</v>
      </c>
      <c r="L80" s="95">
        <v>13.7164</v>
      </c>
      <c r="M80" s="95">
        <v>0.20150000000000001</v>
      </c>
      <c r="N80" s="95">
        <v>5.6546000000000003</v>
      </c>
      <c r="O80" s="95">
        <v>9.5484000000000009</v>
      </c>
      <c r="P80" s="95">
        <v>2.9813999999999998</v>
      </c>
      <c r="Q80" s="95">
        <v>0.45750000000000002</v>
      </c>
      <c r="R80" s="95">
        <v>0.3009</v>
      </c>
      <c r="S80" s="95">
        <v>1.15E-2</v>
      </c>
      <c r="T80" s="95">
        <v>2.7200000000000002E-2</v>
      </c>
      <c r="U80" s="99">
        <v>78.92</v>
      </c>
    </row>
    <row r="81" spans="1:21">
      <c r="A81" t="s">
        <v>2141</v>
      </c>
      <c r="B81" t="s">
        <v>2048</v>
      </c>
      <c r="C81" t="s">
        <v>2053</v>
      </c>
      <c r="D81" s="109">
        <v>1</v>
      </c>
      <c r="E81" s="110" t="s">
        <v>2057</v>
      </c>
      <c r="F81" s="108" t="s">
        <v>2027</v>
      </c>
      <c r="G81" s="96">
        <v>1.5100000000000001E-2</v>
      </c>
      <c r="H81" s="95">
        <v>0.686646718738672</v>
      </c>
      <c r="I81" s="95">
        <v>50.148299999999999</v>
      </c>
      <c r="J81" s="95">
        <v>3.0225</v>
      </c>
      <c r="K81" s="95">
        <v>13.186199999999999</v>
      </c>
      <c r="L81" s="95">
        <v>13.7896</v>
      </c>
      <c r="M81" s="95">
        <v>0.22500000000000001</v>
      </c>
      <c r="N81" s="95">
        <v>5.5628000000000002</v>
      </c>
      <c r="O81" s="95">
        <v>9.327</v>
      </c>
      <c r="P81" s="95">
        <v>3.0697000000000001</v>
      </c>
      <c r="Q81" s="95">
        <v>0.55920000000000003</v>
      </c>
      <c r="R81" s="95">
        <v>0.37560000000000004</v>
      </c>
      <c r="S81" s="95"/>
      <c r="T81" s="95">
        <v>2.2100000000000002E-2</v>
      </c>
      <c r="U81" s="99">
        <v>73.55</v>
      </c>
    </row>
    <row r="82" spans="1:21">
      <c r="A82" t="s">
        <v>2142</v>
      </c>
      <c r="B82" t="s">
        <v>2048</v>
      </c>
      <c r="C82" t="s">
        <v>2053</v>
      </c>
      <c r="D82" s="109">
        <v>10</v>
      </c>
      <c r="E82" s="110">
        <v>1</v>
      </c>
      <c r="F82" s="108" t="s">
        <v>2027</v>
      </c>
      <c r="G82" s="96">
        <v>3.5000000000000003E-2</v>
      </c>
      <c r="H82" s="95">
        <v>0.45547917856318304</v>
      </c>
      <c r="I82" s="95">
        <v>50.5398</v>
      </c>
      <c r="J82" s="95">
        <v>1.1086</v>
      </c>
      <c r="K82" s="95">
        <v>15.929399999999999</v>
      </c>
      <c r="L82" s="95">
        <v>8.6110000000000007</v>
      </c>
      <c r="M82" s="95">
        <v>0.15629999999999999</v>
      </c>
      <c r="N82" s="95">
        <v>7.4257999999999997</v>
      </c>
      <c r="O82" s="95">
        <v>13.7186</v>
      </c>
      <c r="P82" s="95">
        <v>2.0257000000000001</v>
      </c>
      <c r="Q82" s="95">
        <v>0.11890000000000001</v>
      </c>
      <c r="R82" s="95">
        <v>0.17519999999999999</v>
      </c>
      <c r="S82" s="95">
        <v>4.6200000000000005E-2</v>
      </c>
      <c r="T82" s="95">
        <v>5.7000000000000002E-3</v>
      </c>
      <c r="U82" s="99">
        <v>85.93</v>
      </c>
    </row>
    <row r="83" spans="1:21">
      <c r="A83" t="s">
        <v>2143</v>
      </c>
      <c r="B83" t="s">
        <v>2048</v>
      </c>
      <c r="C83" t="s">
        <v>2053</v>
      </c>
      <c r="D83" s="109">
        <v>15</v>
      </c>
      <c r="E83" s="111">
        <v>1</v>
      </c>
      <c r="F83" s="108" t="s">
        <v>2027</v>
      </c>
      <c r="G83" s="96">
        <v>1.8599999999999998E-2</v>
      </c>
      <c r="H83" s="95">
        <v>0.59755451031206608</v>
      </c>
      <c r="I83" s="95">
        <v>49.316499999999998</v>
      </c>
      <c r="J83" s="95">
        <v>2.9497</v>
      </c>
      <c r="K83" s="95">
        <v>13.046900000000001</v>
      </c>
      <c r="L83" s="95">
        <v>14.3596</v>
      </c>
      <c r="M83" s="95">
        <v>0.24550000000000002</v>
      </c>
      <c r="N83" s="95">
        <v>5.3045</v>
      </c>
      <c r="O83" s="95">
        <v>9.6320999999999994</v>
      </c>
      <c r="P83" s="95">
        <v>2.8875000000000002</v>
      </c>
      <c r="Q83" s="95">
        <v>0.45570000000000005</v>
      </c>
      <c r="R83" s="95">
        <v>0.34670000000000001</v>
      </c>
      <c r="S83" s="95">
        <v>6.9999999999999999E-4</v>
      </c>
      <c r="T83" s="95">
        <v>6.4000000000000003E-3</v>
      </c>
      <c r="U83" s="99">
        <v>74.069999999999993</v>
      </c>
    </row>
    <row r="84" spans="1:21">
      <c r="A84" t="s">
        <v>2144</v>
      </c>
      <c r="B84" t="s">
        <v>2048</v>
      </c>
      <c r="C84" t="s">
        <v>2053</v>
      </c>
      <c r="D84" s="109">
        <v>16</v>
      </c>
      <c r="E84" s="111">
        <v>2</v>
      </c>
      <c r="F84" s="108" t="s">
        <v>2027</v>
      </c>
      <c r="G84" s="96">
        <v>1.7399999999999999E-2</v>
      </c>
      <c r="H84" s="95">
        <v>0.60650667554540105</v>
      </c>
      <c r="I84" s="95">
        <v>49.284999999999997</v>
      </c>
      <c r="J84" s="95">
        <v>2.9018000000000002</v>
      </c>
      <c r="K84" s="95">
        <v>13.0463</v>
      </c>
      <c r="L84" s="95">
        <v>13.2643</v>
      </c>
      <c r="M84" s="95">
        <v>0.22450000000000001</v>
      </c>
      <c r="N84" s="95">
        <v>5.6913999999999998</v>
      </c>
      <c r="O84" s="95">
        <v>10.3354</v>
      </c>
      <c r="P84" s="95">
        <v>2.8726000000000003</v>
      </c>
      <c r="Q84" s="95">
        <v>0.46800000000000003</v>
      </c>
      <c r="R84" s="95">
        <v>0.30920000000000003</v>
      </c>
      <c r="S84" s="95">
        <v>1.7899999999999999E-2</v>
      </c>
      <c r="T84" s="95">
        <v>1.49E-2</v>
      </c>
      <c r="U84" s="99">
        <v>73</v>
      </c>
    </row>
    <row r="85" spans="1:21">
      <c r="A85" t="s">
        <v>2145</v>
      </c>
      <c r="B85" t="s">
        <v>2028</v>
      </c>
      <c r="C85" t="s">
        <v>2053</v>
      </c>
      <c r="D85" s="109">
        <v>3</v>
      </c>
      <c r="E85" s="110">
        <v>2</v>
      </c>
      <c r="F85" s="108" t="s">
        <v>2027</v>
      </c>
      <c r="G85" s="96">
        <v>6.1199999999999997E-2</v>
      </c>
      <c r="H85" s="95">
        <v>0.49952827943838002</v>
      </c>
      <c r="I85" s="95">
        <v>49.421199999999999</v>
      </c>
      <c r="J85" s="95">
        <v>1.4439</v>
      </c>
      <c r="K85" s="95">
        <v>14.5868</v>
      </c>
      <c r="L85" s="95">
        <v>10.2561</v>
      </c>
      <c r="M85" s="95">
        <v>0.1867</v>
      </c>
      <c r="N85" s="95">
        <v>7.0834000000000001</v>
      </c>
      <c r="O85" s="95">
        <v>13.216699999999999</v>
      </c>
      <c r="P85" s="95">
        <v>2.3001</v>
      </c>
      <c r="Q85" s="95">
        <v>0.10390000000000001</v>
      </c>
      <c r="R85" s="95">
        <v>0.12350000000000001</v>
      </c>
      <c r="S85" s="95">
        <v>1.89E-2</v>
      </c>
      <c r="T85" s="95"/>
      <c r="U85" s="99">
        <v>82.86</v>
      </c>
    </row>
    <row r="86" spans="1:21">
      <c r="A86" t="s">
        <v>2146</v>
      </c>
      <c r="B86" t="s">
        <v>2028</v>
      </c>
      <c r="C86" t="s">
        <v>2053</v>
      </c>
      <c r="D86" s="109">
        <v>16</v>
      </c>
      <c r="E86" s="110">
        <v>1</v>
      </c>
      <c r="F86" s="108" t="s">
        <v>2027</v>
      </c>
      <c r="G86" s="96">
        <v>2.1100000000000001E-2</v>
      </c>
      <c r="H86" s="95">
        <v>0.60801167771336806</v>
      </c>
      <c r="I86" s="95">
        <v>49.530099999999997</v>
      </c>
      <c r="J86" s="95">
        <v>2.9681999999999999</v>
      </c>
      <c r="K86" s="95">
        <v>13.7279</v>
      </c>
      <c r="L86" s="95">
        <v>13.371600000000001</v>
      </c>
      <c r="M86" s="95">
        <v>0.2311</v>
      </c>
      <c r="N86" s="95">
        <v>5.6791999999999998</v>
      </c>
      <c r="O86" s="95">
        <v>10.0648</v>
      </c>
      <c r="P86" s="95">
        <v>2.7810000000000001</v>
      </c>
      <c r="Q86" s="95">
        <v>0.45250000000000001</v>
      </c>
      <c r="R86" s="95">
        <v>0.33280000000000004</v>
      </c>
      <c r="S86" s="95"/>
      <c r="T86" s="95"/>
      <c r="U86" s="99">
        <v>76.03</v>
      </c>
    </row>
    <row r="87" spans="1:21">
      <c r="A87" t="s">
        <v>2147</v>
      </c>
      <c r="B87" t="s">
        <v>2028</v>
      </c>
      <c r="C87" t="s">
        <v>2053</v>
      </c>
      <c r="D87" s="109">
        <v>24</v>
      </c>
      <c r="E87" s="110">
        <v>6</v>
      </c>
      <c r="F87" s="108" t="s">
        <v>2027</v>
      </c>
      <c r="G87" s="96">
        <v>3.8600000000000002E-2</v>
      </c>
      <c r="H87" s="95">
        <v>0.50180997821831808</v>
      </c>
      <c r="I87" s="95">
        <v>49.623800000000003</v>
      </c>
      <c r="J87" s="95">
        <v>1.0517000000000001</v>
      </c>
      <c r="K87" s="95">
        <v>16.1418</v>
      </c>
      <c r="L87" s="95">
        <v>8.2772000000000006</v>
      </c>
      <c r="M87" s="95">
        <v>0.1454</v>
      </c>
      <c r="N87" s="95">
        <v>7.1627000000000001</v>
      </c>
      <c r="O87" s="95">
        <v>14.0869</v>
      </c>
      <c r="P87" s="95">
        <v>1.9871000000000001</v>
      </c>
      <c r="Q87" s="95">
        <v>0.1168</v>
      </c>
      <c r="R87" s="95">
        <v>8.8300000000000003E-2</v>
      </c>
      <c r="S87" s="95">
        <v>3.8100000000000002E-2</v>
      </c>
      <c r="T87" s="95">
        <v>3.6400000000000002E-2</v>
      </c>
      <c r="U87" s="99">
        <v>86.33</v>
      </c>
    </row>
    <row r="88" spans="1:21">
      <c r="A88" t="s">
        <v>2148</v>
      </c>
      <c r="B88" t="s">
        <v>2028</v>
      </c>
      <c r="C88" t="s">
        <v>2053</v>
      </c>
      <c r="D88" s="109">
        <v>26</v>
      </c>
      <c r="E88" s="110">
        <v>1</v>
      </c>
      <c r="F88" s="108" t="s">
        <v>2027</v>
      </c>
      <c r="G88" s="96">
        <v>3.9100000000000003E-2</v>
      </c>
      <c r="H88" s="95">
        <v>0.48044354353681401</v>
      </c>
      <c r="I88" s="95">
        <v>49.861699999999999</v>
      </c>
      <c r="J88" s="95">
        <v>1.7717000000000001</v>
      </c>
      <c r="K88" s="95">
        <v>14.255700000000001</v>
      </c>
      <c r="L88" s="95">
        <v>11.878399999999999</v>
      </c>
      <c r="M88" s="95">
        <v>0.2205</v>
      </c>
      <c r="N88" s="95">
        <v>7.1749999999999998</v>
      </c>
      <c r="O88" s="95">
        <v>11.869899999999999</v>
      </c>
      <c r="P88" s="95">
        <v>2.4291</v>
      </c>
      <c r="Q88" s="95">
        <v>0.20780000000000001</v>
      </c>
      <c r="R88" s="95">
        <v>0.16500000000000001</v>
      </c>
      <c r="S88" s="95">
        <v>1.9300000000000001E-2</v>
      </c>
      <c r="T88" s="95">
        <v>1.4800000000000001E-2</v>
      </c>
      <c r="U88" s="99">
        <v>79.97</v>
      </c>
    </row>
    <row r="89" spans="1:21">
      <c r="A89" t="s">
        <v>2149</v>
      </c>
      <c r="B89" t="s">
        <v>2031</v>
      </c>
      <c r="C89" t="s">
        <v>2053</v>
      </c>
      <c r="D89" s="109" t="s">
        <v>2058</v>
      </c>
      <c r="E89" s="110">
        <v>1</v>
      </c>
      <c r="F89" s="110" t="s">
        <v>2030</v>
      </c>
      <c r="G89" s="96">
        <v>1.5685368204643398E-2</v>
      </c>
      <c r="H89" s="95">
        <v>0.10023805433145901</v>
      </c>
      <c r="I89" s="95">
        <v>50.149000000000001</v>
      </c>
      <c r="J89" s="95">
        <v>2.1389</v>
      </c>
      <c r="K89" s="95">
        <v>17.145199999999999</v>
      </c>
      <c r="L89" s="95">
        <v>7.7949000000000002</v>
      </c>
      <c r="M89" s="95">
        <v>-6.0000000000000001E-3</v>
      </c>
      <c r="N89" s="95">
        <v>5.4974999999999996</v>
      </c>
      <c r="O89" s="95">
        <v>14.075799999999999</v>
      </c>
      <c r="P89" s="95">
        <v>2.5512999999999999</v>
      </c>
      <c r="Q89" s="95">
        <v>0.24160000000000001</v>
      </c>
      <c r="R89" s="95">
        <v>0.16870000000000002</v>
      </c>
      <c r="S89" s="95">
        <v>3.3700000000000001E-2</v>
      </c>
      <c r="T89" s="95">
        <v>2.0300000000000002E-2</v>
      </c>
      <c r="U89" s="99">
        <v>84.6</v>
      </c>
    </row>
    <row r="90" spans="1:21">
      <c r="A90" t="s">
        <v>2150</v>
      </c>
      <c r="B90" t="s">
        <v>2031</v>
      </c>
      <c r="C90" t="s">
        <v>2053</v>
      </c>
      <c r="D90" s="109" t="s">
        <v>2058</v>
      </c>
      <c r="E90" s="110">
        <v>1</v>
      </c>
      <c r="F90" s="110" t="s">
        <v>2030</v>
      </c>
      <c r="G90" s="96">
        <v>1.59550878941657E-2</v>
      </c>
      <c r="H90" s="95">
        <v>0.105810756629181</v>
      </c>
      <c r="I90" s="95">
        <v>50.149000000000001</v>
      </c>
      <c r="J90" s="95">
        <v>2.1389</v>
      </c>
      <c r="K90" s="95">
        <v>17.145199999999999</v>
      </c>
      <c r="L90" s="95">
        <v>7.7949000000000002</v>
      </c>
      <c r="M90" s="95">
        <v>-6.0000000000000001E-3</v>
      </c>
      <c r="N90" s="95">
        <v>5.4974999999999996</v>
      </c>
      <c r="O90" s="95">
        <v>14.075799999999999</v>
      </c>
      <c r="P90" s="95">
        <v>2.5512999999999999</v>
      </c>
      <c r="Q90" s="95">
        <v>0.24160000000000001</v>
      </c>
      <c r="R90" s="95">
        <v>0.16870000000000002</v>
      </c>
      <c r="S90" s="95">
        <v>3.3700000000000001E-2</v>
      </c>
      <c r="T90" s="95">
        <v>2.0300000000000002E-2</v>
      </c>
      <c r="U90" s="99">
        <v>84.6</v>
      </c>
    </row>
    <row r="91" spans="1:21">
      <c r="A91" t="s">
        <v>2151</v>
      </c>
      <c r="B91" t="s">
        <v>2031</v>
      </c>
      <c r="C91" t="s">
        <v>2053</v>
      </c>
      <c r="D91" s="109" t="s">
        <v>2058</v>
      </c>
      <c r="E91" s="110">
        <v>1</v>
      </c>
      <c r="F91" s="110" t="s">
        <v>2030</v>
      </c>
      <c r="G91" s="96">
        <v>1.6535427277068498E-2</v>
      </c>
      <c r="H91" s="95">
        <v>9.8750072442386497E-2</v>
      </c>
      <c r="I91" s="95">
        <v>50.149000000000001</v>
      </c>
      <c r="J91" s="95">
        <v>2.1389</v>
      </c>
      <c r="K91" s="95">
        <v>17.145199999999999</v>
      </c>
      <c r="L91" s="95">
        <v>7.7949000000000002</v>
      </c>
      <c r="M91" s="95">
        <v>-6.0000000000000001E-3</v>
      </c>
      <c r="N91" s="95">
        <v>5.4974999999999996</v>
      </c>
      <c r="O91" s="95">
        <v>14.075799999999999</v>
      </c>
      <c r="P91" s="95">
        <v>2.5512999999999999</v>
      </c>
      <c r="Q91" s="95">
        <v>0.24160000000000001</v>
      </c>
      <c r="R91" s="95">
        <v>0.16870000000000002</v>
      </c>
      <c r="S91" s="95">
        <v>3.3700000000000001E-2</v>
      </c>
      <c r="T91" s="95">
        <v>2.0300000000000002E-2</v>
      </c>
      <c r="U91" s="99">
        <v>84.6</v>
      </c>
    </row>
    <row r="92" spans="1:21">
      <c r="A92" t="s">
        <v>2152</v>
      </c>
      <c r="B92" t="s">
        <v>2031</v>
      </c>
      <c r="C92" t="s">
        <v>2053</v>
      </c>
      <c r="D92" s="109" t="s">
        <v>2058</v>
      </c>
      <c r="E92" s="110">
        <v>1</v>
      </c>
      <c r="F92" s="110" t="s">
        <v>2030</v>
      </c>
      <c r="G92" s="96">
        <v>1.6197287746226901E-2</v>
      </c>
      <c r="H92" s="95">
        <v>0.10244028904828401</v>
      </c>
      <c r="I92" s="95">
        <v>50.149000000000001</v>
      </c>
      <c r="J92" s="95">
        <v>2.1389</v>
      </c>
      <c r="K92" s="95">
        <v>17.145199999999999</v>
      </c>
      <c r="L92" s="95">
        <v>7.7949000000000002</v>
      </c>
      <c r="M92" s="95">
        <v>-6.0000000000000001E-3</v>
      </c>
      <c r="N92" s="95">
        <v>5.4974999999999996</v>
      </c>
      <c r="O92" s="95">
        <v>14.075799999999999</v>
      </c>
      <c r="P92" s="95">
        <v>2.5512999999999999</v>
      </c>
      <c r="Q92" s="95">
        <v>0.24160000000000001</v>
      </c>
      <c r="R92" s="95">
        <v>0.16870000000000002</v>
      </c>
      <c r="S92" s="95">
        <v>3.3700000000000001E-2</v>
      </c>
      <c r="T92" s="95">
        <v>2.0300000000000002E-2</v>
      </c>
      <c r="U92" s="99">
        <v>84.6</v>
      </c>
    </row>
    <row r="93" spans="1:21">
      <c r="A93" t="s">
        <v>2153</v>
      </c>
      <c r="B93" t="s">
        <v>2031</v>
      </c>
      <c r="C93" t="s">
        <v>2053</v>
      </c>
      <c r="D93" s="109" t="s">
        <v>2059</v>
      </c>
      <c r="E93" s="110">
        <v>1</v>
      </c>
      <c r="F93" s="110" t="s">
        <v>2030</v>
      </c>
      <c r="G93" s="96">
        <v>8.3736566786557498E-3</v>
      </c>
      <c r="H93" s="95">
        <v>8.5596051806951803E-2</v>
      </c>
      <c r="I93" s="95">
        <v>49.648600000000002</v>
      </c>
      <c r="J93" s="95">
        <v>2.6040999999999999</v>
      </c>
      <c r="K93" s="95">
        <v>15.0106</v>
      </c>
      <c r="L93" s="95">
        <v>9.9970999999999997</v>
      </c>
      <c r="M93" s="95">
        <v>4.1700000000000001E-2</v>
      </c>
      <c r="N93" s="95">
        <v>5.2309999999999999</v>
      </c>
      <c r="O93" s="95">
        <v>12.3894</v>
      </c>
      <c r="P93" s="95">
        <v>2.8563000000000001</v>
      </c>
      <c r="Q93" s="95">
        <v>0.39700000000000002</v>
      </c>
      <c r="R93" s="95">
        <v>0.30860000000000004</v>
      </c>
      <c r="S93" s="95"/>
      <c r="T93" s="95"/>
      <c r="U93" s="99">
        <v>78.400000000000006</v>
      </c>
    </row>
    <row r="94" spans="1:21">
      <c r="A94" t="s">
        <v>2154</v>
      </c>
      <c r="B94" t="s">
        <v>2031</v>
      </c>
      <c r="C94" t="s">
        <v>2053</v>
      </c>
      <c r="D94" s="109" t="s">
        <v>2059</v>
      </c>
      <c r="E94" s="110">
        <v>1</v>
      </c>
      <c r="F94" s="110" t="s">
        <v>2030</v>
      </c>
      <c r="G94" s="96">
        <v>8.9051115810347796E-3</v>
      </c>
      <c r="H94" s="95">
        <v>8.7844739142450792E-2</v>
      </c>
      <c r="I94" s="95">
        <v>49.977499999999999</v>
      </c>
      <c r="J94" s="95">
        <v>3.1390000000000002</v>
      </c>
      <c r="K94" s="95">
        <v>14.181800000000001</v>
      </c>
      <c r="L94" s="95">
        <v>11.8637</v>
      </c>
      <c r="M94" s="95">
        <v>0.22540000000000002</v>
      </c>
      <c r="N94" s="95">
        <v>4.7344999999999997</v>
      </c>
      <c r="O94" s="95">
        <v>11.3423</v>
      </c>
      <c r="P94" s="95">
        <v>3.0177999999999998</v>
      </c>
      <c r="Q94" s="95">
        <v>0.49640000000000001</v>
      </c>
      <c r="R94" s="95">
        <v>0.24380000000000002</v>
      </c>
      <c r="S94" s="95"/>
      <c r="T94" s="95">
        <v>8.4699999999999998E-2</v>
      </c>
      <c r="U94" s="99">
        <v>74.900000000000006</v>
      </c>
    </row>
    <row r="95" spans="1:21">
      <c r="A95" t="s">
        <v>2155</v>
      </c>
      <c r="B95" t="s">
        <v>2031</v>
      </c>
      <c r="C95" t="s">
        <v>2053</v>
      </c>
      <c r="D95" s="109" t="s">
        <v>2059</v>
      </c>
      <c r="E95" s="110">
        <v>1</v>
      </c>
      <c r="F95" s="110" t="s">
        <v>2030</v>
      </c>
      <c r="G95" s="96">
        <v>7.2352581686481298E-3</v>
      </c>
      <c r="H95" s="95">
        <v>0.122796461171276</v>
      </c>
      <c r="I95" s="95">
        <v>49.977499999999999</v>
      </c>
      <c r="J95" s="95">
        <v>3.1390000000000002</v>
      </c>
      <c r="K95" s="95">
        <v>14.181800000000001</v>
      </c>
      <c r="L95" s="95">
        <v>11.8637</v>
      </c>
      <c r="M95" s="95">
        <v>0.22540000000000002</v>
      </c>
      <c r="N95" s="95">
        <v>4.7344999999999997</v>
      </c>
      <c r="O95" s="95">
        <v>11.3423</v>
      </c>
      <c r="P95" s="95">
        <v>3.0177999999999998</v>
      </c>
      <c r="Q95" s="95">
        <v>0.49640000000000001</v>
      </c>
      <c r="R95" s="95">
        <v>0.24380000000000002</v>
      </c>
      <c r="S95" s="95"/>
      <c r="T95" s="95">
        <v>8.4699999999999998E-2</v>
      </c>
      <c r="U95" s="99">
        <v>74.900000000000006</v>
      </c>
    </row>
    <row r="96" spans="1:21">
      <c r="A96" t="s">
        <v>2156</v>
      </c>
      <c r="B96" t="s">
        <v>2031</v>
      </c>
      <c r="C96" t="s">
        <v>2053</v>
      </c>
      <c r="D96" s="109" t="s">
        <v>2059</v>
      </c>
      <c r="E96" s="110">
        <v>1</v>
      </c>
      <c r="F96" s="110" t="s">
        <v>2030</v>
      </c>
      <c r="G96" s="96">
        <v>7.57345916916415E-3</v>
      </c>
      <c r="H96" s="95">
        <v>0.10067848724909201</v>
      </c>
      <c r="I96" s="95">
        <v>49.977499999999999</v>
      </c>
      <c r="J96" s="95">
        <v>3.1390000000000002</v>
      </c>
      <c r="K96" s="95">
        <v>14.181800000000001</v>
      </c>
      <c r="L96" s="95">
        <v>11.8637</v>
      </c>
      <c r="M96" s="95">
        <v>0.22540000000000002</v>
      </c>
      <c r="N96" s="95">
        <v>4.7344999999999997</v>
      </c>
      <c r="O96" s="95">
        <v>11.3423</v>
      </c>
      <c r="P96" s="95">
        <v>3.0177999999999998</v>
      </c>
      <c r="Q96" s="95">
        <v>0.49640000000000001</v>
      </c>
      <c r="R96" s="95">
        <v>0.24380000000000002</v>
      </c>
      <c r="S96" s="95"/>
      <c r="T96" s="95">
        <v>8.4699999999999998E-2</v>
      </c>
      <c r="U96" s="99">
        <v>74.900000000000006</v>
      </c>
    </row>
    <row r="97" spans="1:21">
      <c r="A97" t="s">
        <v>2157</v>
      </c>
      <c r="B97" t="s">
        <v>2031</v>
      </c>
      <c r="C97" t="s">
        <v>2053</v>
      </c>
      <c r="D97" s="109" t="s">
        <v>2059</v>
      </c>
      <c r="E97" s="110">
        <v>1</v>
      </c>
      <c r="F97" s="110" t="s">
        <v>2030</v>
      </c>
      <c r="G97" s="96">
        <v>8.4429291906583295E-3</v>
      </c>
      <c r="H97" s="95">
        <v>0.10650095197221801</v>
      </c>
      <c r="I97" s="95">
        <v>49.977499999999999</v>
      </c>
      <c r="J97" s="95">
        <v>3.1390000000000002</v>
      </c>
      <c r="K97" s="95">
        <v>14.181800000000001</v>
      </c>
      <c r="L97" s="95">
        <v>11.8637</v>
      </c>
      <c r="M97" s="95">
        <v>0.22540000000000002</v>
      </c>
      <c r="N97" s="95">
        <v>4.7344999999999997</v>
      </c>
      <c r="O97" s="95">
        <v>11.3423</v>
      </c>
      <c r="P97" s="95">
        <v>3.0177999999999998</v>
      </c>
      <c r="Q97" s="95">
        <v>0.49640000000000001</v>
      </c>
      <c r="R97" s="95">
        <v>0.24380000000000002</v>
      </c>
      <c r="S97" s="95"/>
      <c r="T97" s="95">
        <v>8.4699999999999998E-2</v>
      </c>
      <c r="U97" s="99">
        <v>74.900000000000006</v>
      </c>
    </row>
    <row r="98" spans="1:21">
      <c r="A98" t="s">
        <v>2158</v>
      </c>
      <c r="B98" t="s">
        <v>2031</v>
      </c>
      <c r="C98" t="s">
        <v>2053</v>
      </c>
      <c r="D98" s="109" t="s">
        <v>2060</v>
      </c>
      <c r="E98" s="110">
        <v>1</v>
      </c>
      <c r="F98" s="110" t="s">
        <v>2030</v>
      </c>
      <c r="G98" s="96">
        <v>1.358874829505E-2</v>
      </c>
      <c r="H98" s="95">
        <v>9.7086041242935794E-2</v>
      </c>
      <c r="I98" s="95">
        <v>49.304000000000002</v>
      </c>
      <c r="J98" s="95">
        <v>2.0486</v>
      </c>
      <c r="K98" s="95">
        <v>16.912299999999998</v>
      </c>
      <c r="L98" s="95">
        <v>7.4927999999999999</v>
      </c>
      <c r="M98" s="95">
        <v>0.16800000000000001</v>
      </c>
      <c r="N98" s="95">
        <v>5.6005000000000003</v>
      </c>
      <c r="O98" s="95">
        <v>13.806800000000001</v>
      </c>
      <c r="P98" s="95">
        <v>2.5402</v>
      </c>
      <c r="Q98" s="95">
        <v>0.20150000000000001</v>
      </c>
      <c r="R98" s="95">
        <v>0.29910000000000003</v>
      </c>
      <c r="S98" s="95">
        <v>3.0500000000000003E-2</v>
      </c>
      <c r="T98" s="95">
        <v>7.46E-2</v>
      </c>
      <c r="U98" s="99">
        <v>84.7</v>
      </c>
    </row>
    <row r="99" spans="1:21">
      <c r="A99" t="s">
        <v>2159</v>
      </c>
      <c r="B99" t="s">
        <v>2031</v>
      </c>
      <c r="C99" t="s">
        <v>2053</v>
      </c>
      <c r="D99" s="109" t="s">
        <v>2061</v>
      </c>
      <c r="E99" s="110">
        <v>1</v>
      </c>
      <c r="F99" s="110" t="s">
        <v>2030</v>
      </c>
      <c r="G99" s="96">
        <v>1.17097380027894E-2</v>
      </c>
      <c r="H99" s="95">
        <v>0.10774176654308701</v>
      </c>
      <c r="I99" s="95">
        <v>49.882599999999996</v>
      </c>
      <c r="J99" s="95">
        <v>2.0285000000000002</v>
      </c>
      <c r="K99" s="95">
        <v>17.168500000000002</v>
      </c>
      <c r="L99" s="95">
        <v>7.4112999999999998</v>
      </c>
      <c r="M99" s="95">
        <v>0.19190000000000002</v>
      </c>
      <c r="N99" s="95">
        <v>5.6138000000000003</v>
      </c>
      <c r="O99" s="95">
        <v>14.166</v>
      </c>
      <c r="P99" s="95">
        <v>2.4897</v>
      </c>
      <c r="Q99" s="95">
        <v>0.33310000000000001</v>
      </c>
      <c r="R99" s="95">
        <v>0.22790000000000002</v>
      </c>
      <c r="S99" s="95">
        <v>1.7299999999999999E-2</v>
      </c>
      <c r="T99" s="95">
        <v>-4.3E-3</v>
      </c>
      <c r="U99" s="99">
        <v>86</v>
      </c>
    </row>
    <row r="100" spans="1:21">
      <c r="A100" t="s">
        <v>2160</v>
      </c>
      <c r="B100" t="s">
        <v>2031</v>
      </c>
      <c r="C100" t="s">
        <v>2053</v>
      </c>
      <c r="D100" s="109" t="s">
        <v>2061</v>
      </c>
      <c r="E100" s="110">
        <v>1</v>
      </c>
      <c r="F100" s="110" t="s">
        <v>2030</v>
      </c>
      <c r="G100" s="96">
        <v>1.1618037886801401E-2</v>
      </c>
      <c r="H100" s="95">
        <v>0.101087069136592</v>
      </c>
      <c r="I100" s="95">
        <v>49.882599999999996</v>
      </c>
      <c r="J100" s="95">
        <v>2.0285000000000002</v>
      </c>
      <c r="K100" s="95">
        <v>17.168500000000002</v>
      </c>
      <c r="L100" s="95">
        <v>7.4112999999999998</v>
      </c>
      <c r="M100" s="95">
        <v>0.19190000000000002</v>
      </c>
      <c r="N100" s="95">
        <v>5.6138000000000003</v>
      </c>
      <c r="O100" s="95">
        <v>14.166</v>
      </c>
      <c r="P100" s="95">
        <v>2.4897</v>
      </c>
      <c r="Q100" s="95">
        <v>0.33310000000000001</v>
      </c>
      <c r="R100" s="95">
        <v>0.22790000000000002</v>
      </c>
      <c r="S100" s="95">
        <v>1.7299999999999999E-2</v>
      </c>
      <c r="T100" s="95">
        <v>-4.3E-3</v>
      </c>
      <c r="U100" s="99">
        <v>86</v>
      </c>
    </row>
    <row r="101" spans="1:21">
      <c r="A101" t="s">
        <v>2161</v>
      </c>
      <c r="B101" t="s">
        <v>2031</v>
      </c>
      <c r="C101" t="s">
        <v>2053</v>
      </c>
      <c r="D101" s="109" t="s">
        <v>2061</v>
      </c>
      <c r="E101" s="110">
        <v>1</v>
      </c>
      <c r="F101" s="110" t="s">
        <v>2030</v>
      </c>
      <c r="G101" s="96">
        <v>1.11970061084421E-2</v>
      </c>
      <c r="H101" s="95">
        <v>0.10118577527832801</v>
      </c>
      <c r="I101" s="95">
        <v>49.882599999999996</v>
      </c>
      <c r="J101" s="95">
        <v>2.0285000000000002</v>
      </c>
      <c r="K101" s="95">
        <v>17.168500000000002</v>
      </c>
      <c r="L101" s="95">
        <v>7.4112999999999998</v>
      </c>
      <c r="M101" s="95">
        <v>0.19190000000000002</v>
      </c>
      <c r="N101" s="95">
        <v>5.6138000000000003</v>
      </c>
      <c r="O101" s="95">
        <v>14.166</v>
      </c>
      <c r="P101" s="95">
        <v>2.4897</v>
      </c>
      <c r="Q101" s="95">
        <v>0.33310000000000001</v>
      </c>
      <c r="R101" s="95">
        <v>0.22790000000000002</v>
      </c>
      <c r="S101" s="95">
        <v>1.7299999999999999E-2</v>
      </c>
      <c r="T101" s="95">
        <v>-4.3E-3</v>
      </c>
      <c r="U101" s="99">
        <v>86</v>
      </c>
    </row>
    <row r="102" spans="1:21">
      <c r="A102" t="s">
        <v>2162</v>
      </c>
      <c r="B102" t="s">
        <v>2031</v>
      </c>
      <c r="C102" t="s">
        <v>2053</v>
      </c>
      <c r="D102" s="109" t="s">
        <v>2061</v>
      </c>
      <c r="E102" s="110">
        <v>1</v>
      </c>
      <c r="F102" s="110" t="s">
        <v>2030</v>
      </c>
      <c r="G102" s="96">
        <v>9.4517768448466998E-3</v>
      </c>
      <c r="H102" s="95">
        <v>9.1230871712246392E-2</v>
      </c>
      <c r="I102" s="95">
        <v>49.882599999999996</v>
      </c>
      <c r="J102" s="95">
        <v>2.0285000000000002</v>
      </c>
      <c r="K102" s="95">
        <v>17.168500000000002</v>
      </c>
      <c r="L102" s="95">
        <v>7.4112999999999998</v>
      </c>
      <c r="M102" s="95">
        <v>0.19190000000000002</v>
      </c>
      <c r="N102" s="95">
        <v>5.6138000000000003</v>
      </c>
      <c r="O102" s="95">
        <v>14.166</v>
      </c>
      <c r="P102" s="95">
        <v>2.4897</v>
      </c>
      <c r="Q102" s="95">
        <v>0.33310000000000001</v>
      </c>
      <c r="R102" s="95">
        <v>0.22790000000000002</v>
      </c>
      <c r="S102" s="95">
        <v>1.7299999999999999E-2</v>
      </c>
      <c r="T102" s="95">
        <v>-4.3E-3</v>
      </c>
      <c r="U102" s="99">
        <v>86</v>
      </c>
    </row>
    <row r="103" spans="1:21">
      <c r="A103" t="s">
        <v>2163</v>
      </c>
      <c r="B103" t="s">
        <v>2040</v>
      </c>
      <c r="C103" t="s">
        <v>2053</v>
      </c>
      <c r="D103" s="109">
        <v>2</v>
      </c>
      <c r="E103" s="110">
        <v>1</v>
      </c>
      <c r="F103" s="110" t="s">
        <v>2030</v>
      </c>
      <c r="G103" s="96">
        <v>0.01</v>
      </c>
      <c r="H103" s="95">
        <v>0.34513729093696205</v>
      </c>
      <c r="I103" s="95">
        <v>48.624099999999999</v>
      </c>
      <c r="J103" s="95">
        <v>3.5051000000000001</v>
      </c>
      <c r="K103" s="95">
        <v>11.870799999999999</v>
      </c>
      <c r="L103" s="95">
        <v>16.876799999999999</v>
      </c>
      <c r="M103" s="95">
        <v>0.18940000000000001</v>
      </c>
      <c r="N103" s="95">
        <v>4.3040000000000003</v>
      </c>
      <c r="O103" s="95">
        <v>9.1857000000000006</v>
      </c>
      <c r="P103" s="95">
        <v>3.1642999999999999</v>
      </c>
      <c r="Q103" s="95">
        <v>0.45580000000000004</v>
      </c>
      <c r="R103" s="95">
        <v>0.39350000000000002</v>
      </c>
      <c r="S103" s="95">
        <v>1.3000000000000002E-3</v>
      </c>
      <c r="T103" s="95">
        <v>1.8100000000000002E-2</v>
      </c>
      <c r="U103" s="99">
        <v>67.400000000000006</v>
      </c>
    </row>
    <row r="104" spans="1:21">
      <c r="A104" t="s">
        <v>2164</v>
      </c>
      <c r="B104" t="s">
        <v>2040</v>
      </c>
      <c r="C104" t="s">
        <v>2053</v>
      </c>
      <c r="D104" s="109">
        <v>6</v>
      </c>
      <c r="E104" s="110">
        <v>1</v>
      </c>
      <c r="F104" s="110" t="s">
        <v>2030</v>
      </c>
      <c r="G104" s="96">
        <v>0.10050000000000001</v>
      </c>
      <c r="H104" s="95">
        <v>0.35240509042225804</v>
      </c>
      <c r="I104" s="95">
        <v>49.9024</v>
      </c>
      <c r="J104" s="95">
        <v>3.2621000000000002</v>
      </c>
      <c r="K104" s="95">
        <v>13.811400000000001</v>
      </c>
      <c r="L104" s="95">
        <v>12.51</v>
      </c>
      <c r="M104" s="95">
        <v>0.2102</v>
      </c>
      <c r="N104" s="95">
        <v>3.2621000000000002</v>
      </c>
      <c r="O104" s="95">
        <v>11.382</v>
      </c>
      <c r="P104" s="95">
        <v>3.0127999999999999</v>
      </c>
      <c r="Q104" s="95">
        <v>0.50960000000000005</v>
      </c>
      <c r="R104" s="95">
        <v>0.3231</v>
      </c>
      <c r="S104" s="95"/>
      <c r="T104" s="95">
        <v>4.36E-2</v>
      </c>
      <c r="U104" s="99">
        <v>74.900000000000006</v>
      </c>
    </row>
    <row r="105" spans="1:21">
      <c r="A105" t="s">
        <v>2165</v>
      </c>
      <c r="B105" t="s">
        <v>2041</v>
      </c>
      <c r="C105" t="s">
        <v>2053</v>
      </c>
      <c r="D105" s="109">
        <v>6</v>
      </c>
      <c r="E105" s="110">
        <v>1</v>
      </c>
      <c r="F105" s="110" t="s">
        <v>2030</v>
      </c>
      <c r="G105" s="96">
        <v>3.15E-2</v>
      </c>
      <c r="H105" s="95">
        <v>0.23020176456999603</v>
      </c>
      <c r="I105" s="95">
        <v>46.828099999999999</v>
      </c>
      <c r="J105" s="95">
        <v>4.7610999999999999</v>
      </c>
      <c r="K105" s="95">
        <v>12.2013</v>
      </c>
      <c r="L105" s="95">
        <v>16.0398</v>
      </c>
      <c r="M105" s="95">
        <v>0.24340000000000001</v>
      </c>
      <c r="N105" s="95">
        <v>4.9626999999999999</v>
      </c>
      <c r="O105" s="95">
        <v>10.188000000000001</v>
      </c>
      <c r="P105" s="95">
        <v>2.5173000000000001</v>
      </c>
      <c r="Q105" s="95">
        <v>0.47840000000000005</v>
      </c>
      <c r="R105" s="95">
        <v>0.3508</v>
      </c>
      <c r="S105" s="95"/>
      <c r="T105" s="95">
        <v>4.8600000000000004E-2</v>
      </c>
      <c r="U105" s="99">
        <v>71.2</v>
      </c>
    </row>
    <row r="106" spans="1:21">
      <c r="A106" t="s">
        <v>2166</v>
      </c>
      <c r="B106" t="s">
        <v>2042</v>
      </c>
      <c r="C106" t="s">
        <v>2053</v>
      </c>
      <c r="D106" s="107">
        <v>5</v>
      </c>
      <c r="E106" s="108">
        <v>4</v>
      </c>
      <c r="F106" s="110" t="s">
        <v>2030</v>
      </c>
      <c r="G106" s="96">
        <v>7.1400000000000005E-2</v>
      </c>
      <c r="H106" s="95">
        <v>0.55671533364732506</v>
      </c>
      <c r="I106" s="95">
        <v>50.391300000000001</v>
      </c>
      <c r="J106" s="95">
        <v>1.2536</v>
      </c>
      <c r="K106" s="95">
        <v>16.557600000000001</v>
      </c>
      <c r="L106" s="95">
        <v>8.6689000000000007</v>
      </c>
      <c r="M106" s="95">
        <v>0.20480000000000001</v>
      </c>
      <c r="N106" s="95">
        <v>6.3838999999999997</v>
      </c>
      <c r="O106" s="95">
        <v>14.164899999999999</v>
      </c>
      <c r="P106" s="95">
        <v>2.0943999999999998</v>
      </c>
      <c r="Q106" s="95">
        <v>6.2100000000000002E-2</v>
      </c>
      <c r="R106" s="95">
        <v>8.2299999999999998E-2</v>
      </c>
      <c r="S106" s="95">
        <v>4.2000000000000003E-2</v>
      </c>
      <c r="T106" s="95"/>
      <c r="U106" s="99">
        <v>85.9</v>
      </c>
    </row>
    <row r="107" spans="1:21">
      <c r="A107" t="s">
        <v>2167</v>
      </c>
      <c r="B107" t="s">
        <v>2045</v>
      </c>
      <c r="C107" t="s">
        <v>2053</v>
      </c>
      <c r="D107" s="109">
        <v>10</v>
      </c>
      <c r="E107" s="110">
        <v>1</v>
      </c>
      <c r="F107" s="110" t="s">
        <v>2030</v>
      </c>
      <c r="G107" s="96">
        <v>5.7999999999999996E-3</v>
      </c>
      <c r="H107" s="95">
        <v>9.1416910959355405E-2</v>
      </c>
      <c r="I107" s="95">
        <v>49.432699999999997</v>
      </c>
      <c r="J107" s="95">
        <v>3.0421</v>
      </c>
      <c r="K107" s="95">
        <v>14.425700000000001</v>
      </c>
      <c r="L107" s="95">
        <v>9.6753999999999998</v>
      </c>
      <c r="M107" s="95">
        <v>0.22110000000000002</v>
      </c>
      <c r="N107" s="95">
        <v>5.1073000000000004</v>
      </c>
      <c r="O107" s="95">
        <v>12.059699999999999</v>
      </c>
      <c r="P107" s="95">
        <v>2.9689999999999999</v>
      </c>
      <c r="Q107" s="95">
        <v>0.36990000000000001</v>
      </c>
      <c r="R107" s="95">
        <v>0.25040000000000001</v>
      </c>
      <c r="S107" s="95"/>
      <c r="T107" s="95">
        <v>4.5499999999999999E-2</v>
      </c>
      <c r="U107" s="99">
        <v>79.900000000000006</v>
      </c>
    </row>
    <row r="108" spans="1:21">
      <c r="A108" t="s">
        <v>2168</v>
      </c>
      <c r="B108" t="s">
        <v>2045</v>
      </c>
      <c r="C108" t="s">
        <v>2053</v>
      </c>
      <c r="D108" s="109">
        <v>39</v>
      </c>
      <c r="E108" s="110">
        <v>3</v>
      </c>
      <c r="F108" s="110" t="s">
        <v>2030</v>
      </c>
      <c r="G108" s="96">
        <v>2.5000000000000001E-2</v>
      </c>
      <c r="H108" s="95">
        <v>9.1535317050382092E-2</v>
      </c>
      <c r="I108" s="95">
        <v>49.624499999999998</v>
      </c>
      <c r="J108" s="95">
        <v>3.3246000000000002</v>
      </c>
      <c r="K108" s="95">
        <v>14.166499999999999</v>
      </c>
      <c r="L108" s="95">
        <v>11.9537</v>
      </c>
      <c r="M108" s="95">
        <v>0.11910000000000001</v>
      </c>
      <c r="N108" s="95">
        <v>5</v>
      </c>
      <c r="O108" s="95">
        <v>10.582800000000001</v>
      </c>
      <c r="P108" s="95">
        <v>3.0926999999999998</v>
      </c>
      <c r="Q108" s="95">
        <v>0.51240000000000008</v>
      </c>
      <c r="R108" s="95">
        <v>0.35039999999999999</v>
      </c>
      <c r="S108" s="95"/>
      <c r="T108" s="95"/>
      <c r="U108" s="99">
        <v>74.5</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07359-B8DD-446E-BFF6-793ADA28FEE8}">
  <dimension ref="A1:BI78"/>
  <sheetViews>
    <sheetView workbookViewId="0">
      <selection activeCell="C2" sqref="C2"/>
    </sheetView>
  </sheetViews>
  <sheetFormatPr defaultRowHeight="15.6"/>
  <cols>
    <col min="1" max="1" width="7.5" bestFit="1" customWidth="1"/>
    <col min="2" max="3" width="21.09765625" customWidth="1"/>
    <col min="4" max="4" width="7.296875" bestFit="1" customWidth="1"/>
    <col min="5" max="5" width="6.796875" bestFit="1" customWidth="1"/>
    <col min="6" max="6" width="8.5" bestFit="1" customWidth="1"/>
    <col min="7" max="7" width="13.19921875" bestFit="1" customWidth="1"/>
    <col min="8" max="8" width="7.796875" bestFit="1" customWidth="1"/>
    <col min="9" max="9" width="7.796875" customWidth="1"/>
    <col min="10" max="10" width="12.09765625" customWidth="1"/>
    <col min="11" max="11" width="4.796875" bestFit="1" customWidth="1"/>
    <col min="12" max="12" width="6.796875" bestFit="1" customWidth="1"/>
    <col min="13" max="13" width="7.296875" bestFit="1" customWidth="1"/>
    <col min="14" max="15" width="6.796875" bestFit="1" customWidth="1"/>
    <col min="16" max="16" width="7.796875" bestFit="1" customWidth="1"/>
    <col min="18" max="18" width="6.796875" bestFit="1" customWidth="1"/>
    <col min="19" max="19" width="5.796875" bestFit="1" customWidth="1"/>
    <col min="20" max="20" width="6.796875" bestFit="1" customWidth="1"/>
    <col min="21" max="21" width="5.796875" bestFit="1" customWidth="1"/>
    <col min="22" max="22" width="6.796875" bestFit="1" customWidth="1"/>
    <col min="23" max="24" width="5.796875" bestFit="1" customWidth="1"/>
    <col min="25" max="25" width="4.796875" bestFit="1" customWidth="1"/>
    <col min="26" max="26" width="5.796875" bestFit="1" customWidth="1"/>
    <col min="27" max="29" width="4.796875" bestFit="1" customWidth="1"/>
    <col min="30" max="30" width="5.5" bestFit="1" customWidth="1"/>
    <col min="31" max="37" width="4.796875" bestFit="1" customWidth="1"/>
    <col min="38" max="38" width="6.796875" bestFit="1" customWidth="1"/>
    <col min="39" max="39" width="5.796875" bestFit="1" customWidth="1"/>
    <col min="40" max="40" width="6.796875" bestFit="1" customWidth="1"/>
    <col min="41" max="41" width="6.296875" bestFit="1" customWidth="1"/>
    <col min="42" max="42" width="6.796875" bestFit="1" customWidth="1"/>
    <col min="43" max="43" width="5.796875" bestFit="1" customWidth="1"/>
    <col min="44" max="44" width="6.796875" bestFit="1" customWidth="1"/>
    <col min="45" max="48" width="5.796875" bestFit="1" customWidth="1"/>
    <col min="49" max="49" width="7.796875" bestFit="1" customWidth="1"/>
    <col min="50" max="50" width="8.296875" bestFit="1" customWidth="1"/>
    <col min="51" max="51" width="5.796875" bestFit="1" customWidth="1"/>
    <col min="52" max="53" width="7.5" bestFit="1" customWidth="1"/>
    <col min="54" max="54" width="8.69921875" bestFit="1" customWidth="1"/>
    <col min="56" max="56" width="6.796875" bestFit="1" customWidth="1"/>
    <col min="57" max="57" width="7" bestFit="1" customWidth="1"/>
    <col min="58" max="58" width="7.69921875" bestFit="1" customWidth="1"/>
    <col min="59" max="59" width="7.19921875" bestFit="1" customWidth="1"/>
    <col min="60" max="60" width="7.796875" bestFit="1" customWidth="1"/>
    <col min="61" max="61" width="8.69921875" bestFit="1" customWidth="1"/>
  </cols>
  <sheetData>
    <row r="1" spans="1:61">
      <c r="A1" t="s">
        <v>68</v>
      </c>
      <c r="B1" t="s">
        <v>2020</v>
      </c>
      <c r="C1" t="s">
        <v>2021</v>
      </c>
      <c r="D1" t="s">
        <v>624</v>
      </c>
      <c r="E1" t="s">
        <v>625</v>
      </c>
      <c r="F1" t="s">
        <v>626</v>
      </c>
      <c r="G1" t="s">
        <v>62</v>
      </c>
      <c r="H1" t="s">
        <v>623</v>
      </c>
      <c r="I1" t="s">
        <v>16</v>
      </c>
      <c r="J1" t="s">
        <v>15</v>
      </c>
      <c r="K1" t="s">
        <v>21</v>
      </c>
      <c r="L1" t="s">
        <v>63</v>
      </c>
      <c r="M1" t="s">
        <v>486</v>
      </c>
      <c r="N1" t="s">
        <v>75</v>
      </c>
      <c r="O1" t="s">
        <v>627</v>
      </c>
      <c r="P1" t="s">
        <v>628</v>
      </c>
      <c r="Q1" t="s">
        <v>487</v>
      </c>
      <c r="R1" t="s">
        <v>30</v>
      </c>
      <c r="S1" t="s">
        <v>18</v>
      </c>
      <c r="T1" t="s">
        <v>31</v>
      </c>
      <c r="U1" t="s">
        <v>32</v>
      </c>
      <c r="V1" t="s">
        <v>33</v>
      </c>
      <c r="W1" t="s">
        <v>34</v>
      </c>
      <c r="X1" t="s">
        <v>35</v>
      </c>
      <c r="Y1" t="s">
        <v>36</v>
      </c>
      <c r="Z1" t="s">
        <v>37</v>
      </c>
      <c r="AA1" t="s">
        <v>38</v>
      </c>
      <c r="AB1" t="s">
        <v>39</v>
      </c>
      <c r="AC1" t="s">
        <v>40</v>
      </c>
      <c r="AD1" t="s">
        <v>629</v>
      </c>
      <c r="AE1" t="s">
        <v>41</v>
      </c>
      <c r="AF1" t="s">
        <v>42</v>
      </c>
      <c r="AG1" t="s">
        <v>43</v>
      </c>
      <c r="AH1" t="s">
        <v>44</v>
      </c>
      <c r="AI1" t="s">
        <v>45</v>
      </c>
      <c r="AJ1" t="s">
        <v>46</v>
      </c>
      <c r="AK1" t="s">
        <v>47</v>
      </c>
      <c r="AL1" t="s">
        <v>3</v>
      </c>
      <c r="AM1" t="s">
        <v>4</v>
      </c>
      <c r="AN1" t="s">
        <v>5</v>
      </c>
      <c r="AO1" t="s">
        <v>647</v>
      </c>
      <c r="AP1" t="s">
        <v>8</v>
      </c>
      <c r="AQ1" t="s">
        <v>10</v>
      </c>
      <c r="AR1" t="s">
        <v>11</v>
      </c>
      <c r="AS1" t="s">
        <v>9</v>
      </c>
      <c r="AT1" t="s">
        <v>12</v>
      </c>
      <c r="AU1" t="s">
        <v>13</v>
      </c>
      <c r="AV1" t="s">
        <v>14</v>
      </c>
      <c r="AW1" t="s">
        <v>630</v>
      </c>
      <c r="AX1" t="s">
        <v>631</v>
      </c>
      <c r="AY1" t="s">
        <v>76</v>
      </c>
      <c r="AZ1" t="s">
        <v>54</v>
      </c>
      <c r="BA1" t="s">
        <v>58</v>
      </c>
      <c r="BB1" t="s">
        <v>61</v>
      </c>
      <c r="BC1" t="s">
        <v>60</v>
      </c>
      <c r="BD1" t="s">
        <v>59</v>
      </c>
      <c r="BE1" t="s">
        <v>57</v>
      </c>
      <c r="BF1" t="s">
        <v>53</v>
      </c>
      <c r="BG1" t="s">
        <v>55</v>
      </c>
      <c r="BH1" t="s">
        <v>56</v>
      </c>
      <c r="BI1" t="s">
        <v>632</v>
      </c>
    </row>
    <row r="2" spans="1:61">
      <c r="A2" t="s">
        <v>633</v>
      </c>
      <c r="B2" t="s">
        <v>1943</v>
      </c>
      <c r="C2" t="s">
        <v>1943</v>
      </c>
      <c r="D2" t="s">
        <v>644</v>
      </c>
      <c r="E2">
        <v>2</v>
      </c>
      <c r="F2">
        <v>2</v>
      </c>
      <c r="G2" t="s">
        <v>635</v>
      </c>
      <c r="H2" s="2">
        <v>761.30739070000004</v>
      </c>
      <c r="I2" s="74">
        <f t="shared" ref="I2:I33" si="0">H2/10000</f>
        <v>7.6130739070000009E-2</v>
      </c>
      <c r="J2" s="4">
        <v>6.3E-2</v>
      </c>
      <c r="K2" s="2">
        <v>2.326384478</v>
      </c>
      <c r="L2" s="2">
        <v>83.088373020000006</v>
      </c>
      <c r="M2" s="3">
        <v>210260.1213</v>
      </c>
      <c r="N2" s="2">
        <v>32.475526780000003</v>
      </c>
      <c r="O2" s="2">
        <v>28.436215019999999</v>
      </c>
      <c r="P2" s="2">
        <v>195.41581669999999</v>
      </c>
      <c r="Q2" s="2">
        <v>4496.9669320000003</v>
      </c>
      <c r="R2" s="2">
        <v>120.4639923</v>
      </c>
      <c r="S2" s="2">
        <v>12.784876669999999</v>
      </c>
      <c r="T2" s="2">
        <v>16.980210110000002</v>
      </c>
      <c r="U2" s="2">
        <v>0.693446389</v>
      </c>
      <c r="V2" s="2">
        <v>5.6960388200000001</v>
      </c>
      <c r="W2" s="2">
        <v>0.75615560000000004</v>
      </c>
      <c r="X2" s="2">
        <v>3.0471450779999998</v>
      </c>
      <c r="Y2" s="2">
        <v>0.43132230100000002</v>
      </c>
      <c r="Z2" s="2">
        <v>3.6158972500000002</v>
      </c>
      <c r="AA2" s="2">
        <v>1.299627834</v>
      </c>
      <c r="AB2" s="2">
        <v>0.62329787400000003</v>
      </c>
      <c r="AC2" s="2">
        <v>1.3899363579999999</v>
      </c>
      <c r="AD2" s="2">
        <v>1.739209212</v>
      </c>
      <c r="AE2" s="2">
        <v>0.30112946899999998</v>
      </c>
      <c r="AF2" s="2">
        <v>2.0555843920000001</v>
      </c>
      <c r="AG2" s="2">
        <v>0.56247982900000004</v>
      </c>
      <c r="AH2" s="2">
        <v>1.425239991</v>
      </c>
      <c r="AI2" s="2">
        <v>0.24235490000000001</v>
      </c>
      <c r="AJ2" s="2">
        <v>1.5962553340000001</v>
      </c>
      <c r="AK2" s="2">
        <v>0.194155624</v>
      </c>
      <c r="AL2" s="4">
        <v>47.124000000000002</v>
      </c>
      <c r="AM2" s="4">
        <v>0.86</v>
      </c>
      <c r="AN2" s="4">
        <v>16.041</v>
      </c>
      <c r="AO2" s="4">
        <v>7.4999999999999997E-2</v>
      </c>
      <c r="AP2" s="4">
        <v>9.6920000000000002</v>
      </c>
      <c r="AQ2" s="4">
        <v>9.6709999999999994</v>
      </c>
      <c r="AR2" s="4">
        <v>14.634</v>
      </c>
      <c r="AS2" s="4">
        <v>0.158</v>
      </c>
      <c r="AT2" s="4">
        <v>1.6080000000000001</v>
      </c>
      <c r="AU2" s="4">
        <v>2.5999999999999999E-2</v>
      </c>
      <c r="AV2" s="4">
        <v>1.4E-2</v>
      </c>
      <c r="AW2" s="4">
        <v>1.34E-2</v>
      </c>
      <c r="AX2" s="4">
        <v>2E-3</v>
      </c>
      <c r="AY2" s="4">
        <v>0.1202</v>
      </c>
      <c r="AZ2" s="4">
        <v>39.745699999999999</v>
      </c>
      <c r="BA2" s="4">
        <v>1.7299999999999999E-2</v>
      </c>
      <c r="BB2" s="4">
        <v>5.5599999999999997E-2</v>
      </c>
      <c r="BC2" s="4">
        <v>3.8699999999999998E-2</v>
      </c>
      <c r="BD2" s="4">
        <v>0.22289999999999999</v>
      </c>
      <c r="BE2" s="4">
        <v>12.7562</v>
      </c>
      <c r="BF2" s="4">
        <v>46.212400000000002</v>
      </c>
      <c r="BG2" s="4">
        <v>0.34260000000000002</v>
      </c>
      <c r="BH2" s="4">
        <v>0.219</v>
      </c>
      <c r="BI2" s="2">
        <v>0.53</v>
      </c>
    </row>
    <row r="3" spans="1:61">
      <c r="A3" t="s">
        <v>633</v>
      </c>
      <c r="B3" t="s">
        <v>1944</v>
      </c>
      <c r="C3" t="s">
        <v>1944</v>
      </c>
      <c r="D3" t="s">
        <v>643</v>
      </c>
      <c r="E3">
        <v>3</v>
      </c>
      <c r="F3">
        <v>1</v>
      </c>
      <c r="G3" t="s">
        <v>635</v>
      </c>
      <c r="H3" s="2">
        <v>421.31432089999998</v>
      </c>
      <c r="I3" s="74">
        <f t="shared" si="0"/>
        <v>4.2131432089999997E-2</v>
      </c>
      <c r="J3" s="4">
        <v>6.7000000000000004E-2</v>
      </c>
      <c r="K3" s="2">
        <v>2.283356886</v>
      </c>
      <c r="L3" s="2">
        <v>83.585662619999994</v>
      </c>
      <c r="M3" s="3">
        <v>211763.87580000001</v>
      </c>
      <c r="N3" s="2">
        <v>23.522171740000001</v>
      </c>
      <c r="O3" s="2">
        <v>22.987597520000001</v>
      </c>
      <c r="P3" s="2">
        <v>177.8784326</v>
      </c>
      <c r="Q3" s="2">
        <v>4771.20957</v>
      </c>
      <c r="R3" s="2">
        <v>118.0768264</v>
      </c>
      <c r="S3" s="2">
        <v>13.791153769999999</v>
      </c>
      <c r="T3" s="2">
        <v>17.61379621</v>
      </c>
      <c r="U3" s="2">
        <v>0.88554772599999998</v>
      </c>
      <c r="V3" s="2">
        <v>6.0742336100000003</v>
      </c>
      <c r="W3" s="2">
        <v>0.87705099200000003</v>
      </c>
      <c r="X3" s="2">
        <v>2.906147754</v>
      </c>
      <c r="Y3" s="2">
        <v>0.54414010000000002</v>
      </c>
      <c r="Z3" s="2">
        <v>3.2553471329999999</v>
      </c>
      <c r="AA3" s="2">
        <v>1.2465389520000001</v>
      </c>
      <c r="AB3" s="2">
        <v>0.51508153800000001</v>
      </c>
      <c r="AC3" s="2">
        <v>1.7271209890000001</v>
      </c>
      <c r="AD3" s="2">
        <v>2.0410680430000001</v>
      </c>
      <c r="AE3" s="2">
        <v>0.37773528099999998</v>
      </c>
      <c r="AF3" s="2">
        <v>2.373390713</v>
      </c>
      <c r="AG3" s="2">
        <v>0.53342995800000004</v>
      </c>
      <c r="AH3" s="2">
        <v>1.5152418649999999</v>
      </c>
      <c r="AI3" s="2">
        <v>0.23880489799999999</v>
      </c>
      <c r="AJ3" s="2">
        <v>1.2816773889999999</v>
      </c>
      <c r="AK3" s="2">
        <v>0.206631759</v>
      </c>
      <c r="AL3" s="4">
        <v>47.454000000000001</v>
      </c>
      <c r="AM3" s="4">
        <v>0.89100000000000001</v>
      </c>
      <c r="AN3" s="4">
        <v>16.068999999999999</v>
      </c>
      <c r="AO3" s="4">
        <v>6.3E-2</v>
      </c>
      <c r="AP3" s="4">
        <v>9.19</v>
      </c>
      <c r="AQ3" s="4">
        <v>9.4649999999999999</v>
      </c>
      <c r="AR3" s="4">
        <v>15.006</v>
      </c>
      <c r="AS3" s="4">
        <v>0.185</v>
      </c>
      <c r="AT3" s="4">
        <v>1.528</v>
      </c>
      <c r="AU3" s="4">
        <v>0.03</v>
      </c>
      <c r="AV3" s="4">
        <v>2.9000000000000001E-2</v>
      </c>
      <c r="AW3" s="4">
        <v>2.0799999999999999E-2</v>
      </c>
      <c r="AX3" s="4">
        <v>1.4E-3</v>
      </c>
      <c r="AY3" s="4">
        <v>0.1139</v>
      </c>
      <c r="AZ3" s="4">
        <v>39.6404</v>
      </c>
      <c r="BA3" s="4">
        <v>2.5000000000000001E-3</v>
      </c>
      <c r="BB3" s="4">
        <v>6.6500000000000004E-2</v>
      </c>
      <c r="BC3" s="4">
        <v>3.1300000000000001E-2</v>
      </c>
      <c r="BD3" s="4">
        <v>0.2319</v>
      </c>
      <c r="BE3" s="4">
        <v>12.4598</v>
      </c>
      <c r="BF3" s="4">
        <v>46.3979</v>
      </c>
      <c r="BG3" s="4">
        <v>0.36570000000000003</v>
      </c>
      <c r="BH3" s="4">
        <v>0.2079</v>
      </c>
      <c r="BI3" s="2">
        <v>0.96</v>
      </c>
    </row>
    <row r="4" spans="1:61">
      <c r="A4" t="s">
        <v>633</v>
      </c>
      <c r="B4" t="s">
        <v>1945</v>
      </c>
      <c r="C4" t="s">
        <v>1945</v>
      </c>
      <c r="D4" t="s">
        <v>641</v>
      </c>
      <c r="E4">
        <v>1</v>
      </c>
      <c r="F4">
        <v>1</v>
      </c>
      <c r="G4" t="s">
        <v>635</v>
      </c>
      <c r="H4" s="2">
        <v>629.42740309999999</v>
      </c>
      <c r="I4" s="74">
        <f t="shared" si="0"/>
        <v>6.2942740309999995E-2</v>
      </c>
      <c r="J4" s="4">
        <v>7.1999999999999995E-2</v>
      </c>
      <c r="K4" s="2">
        <v>2.2635430580000002</v>
      </c>
      <c r="L4" s="2">
        <v>69.989150539999997</v>
      </c>
      <c r="M4" s="3">
        <v>210561.1526</v>
      </c>
      <c r="N4" s="2">
        <v>22.000271040000001</v>
      </c>
      <c r="O4" s="2">
        <v>18.347072879999999</v>
      </c>
      <c r="P4" s="2">
        <v>184.19989229999999</v>
      </c>
      <c r="Q4" s="2">
        <v>4637.9391509999996</v>
      </c>
      <c r="R4" s="2">
        <v>117.6799541</v>
      </c>
      <c r="S4" s="2">
        <v>12.832091309999999</v>
      </c>
      <c r="T4" s="2">
        <v>17.024490910000001</v>
      </c>
      <c r="U4" s="2">
        <v>0.80282543200000001</v>
      </c>
      <c r="V4" s="2">
        <v>5.9450350350000001</v>
      </c>
      <c r="W4" s="2">
        <v>1.02698399</v>
      </c>
      <c r="X4" s="2">
        <v>3.223632345</v>
      </c>
      <c r="Y4" s="2">
        <v>0.45331185200000002</v>
      </c>
      <c r="Z4" s="2">
        <v>3.2014416799999998</v>
      </c>
      <c r="AA4" s="2">
        <v>1.2924660720000001</v>
      </c>
      <c r="AB4" s="2">
        <v>0.64232911800000003</v>
      </c>
      <c r="AC4" s="2">
        <v>1.23667711</v>
      </c>
      <c r="AD4" s="2">
        <v>1.7477154859999999</v>
      </c>
      <c r="AE4" s="2">
        <v>0.40171791000000001</v>
      </c>
      <c r="AF4" s="2">
        <v>2.4344227219999999</v>
      </c>
      <c r="AG4" s="2">
        <v>0.52509631400000001</v>
      </c>
      <c r="AH4" s="2">
        <v>1.476458549</v>
      </c>
      <c r="AI4" s="2">
        <v>0.256360429</v>
      </c>
      <c r="AJ4" s="2">
        <v>1.3208549700000001</v>
      </c>
      <c r="AK4" s="2">
        <v>0.22249617999999999</v>
      </c>
      <c r="AL4" s="4">
        <v>47.506</v>
      </c>
      <c r="AM4" s="4">
        <v>0.89800000000000002</v>
      </c>
      <c r="AN4" s="4">
        <v>16.137</v>
      </c>
      <c r="AO4" s="4">
        <v>7.4999999999999997E-2</v>
      </c>
      <c r="AP4" s="4">
        <v>9.157</v>
      </c>
      <c r="AQ4" s="4">
        <v>9.5120000000000005</v>
      </c>
      <c r="AR4" s="4">
        <v>14.851000000000001</v>
      </c>
      <c r="AS4" s="4">
        <v>0.16200000000000001</v>
      </c>
      <c r="AT4" s="4">
        <v>1.571</v>
      </c>
      <c r="AU4" s="4">
        <v>1.7000000000000001E-2</v>
      </c>
      <c r="AV4" s="4">
        <v>2.5000000000000001E-2</v>
      </c>
      <c r="AW4" s="4">
        <v>3.3999999999999998E-3</v>
      </c>
      <c r="AX4" s="4">
        <v>4.4000000000000003E-3</v>
      </c>
      <c r="AY4" s="4">
        <v>0.1164</v>
      </c>
      <c r="AZ4" s="4">
        <v>39.764200000000002</v>
      </c>
      <c r="BA4" s="4">
        <v>5.5999999999999999E-3</v>
      </c>
      <c r="BB4" s="4">
        <v>7.0400000000000004E-2</v>
      </c>
      <c r="BC4" s="4">
        <v>3.5000000000000003E-2</v>
      </c>
      <c r="BD4" s="4">
        <v>0.24809999999999999</v>
      </c>
      <c r="BE4" s="4">
        <v>12.363799999999999</v>
      </c>
      <c r="BF4" s="4">
        <v>46.401200000000003</v>
      </c>
      <c r="BG4" s="4">
        <v>0.3448</v>
      </c>
      <c r="BH4" s="4">
        <v>0.18609999999999999</v>
      </c>
      <c r="BI4" s="2">
        <v>1.24</v>
      </c>
    </row>
    <row r="5" spans="1:61">
      <c r="A5" t="s">
        <v>633</v>
      </c>
      <c r="B5" t="s">
        <v>1946</v>
      </c>
      <c r="C5" t="s">
        <v>1946</v>
      </c>
      <c r="D5" t="s">
        <v>640</v>
      </c>
      <c r="E5">
        <v>4</v>
      </c>
      <c r="F5">
        <v>1</v>
      </c>
      <c r="G5" t="s">
        <v>635</v>
      </c>
      <c r="H5" s="2">
        <v>136.2448478</v>
      </c>
      <c r="I5" s="74">
        <f t="shared" si="0"/>
        <v>1.362448478E-2</v>
      </c>
      <c r="J5" s="4">
        <v>6.6000000000000003E-2</v>
      </c>
      <c r="K5" s="2">
        <v>2.3046164149999999</v>
      </c>
      <c r="L5" s="2">
        <v>84.203441380000001</v>
      </c>
      <c r="M5" s="3">
        <v>213950.5601</v>
      </c>
      <c r="N5" s="2">
        <v>29.823272710000001</v>
      </c>
      <c r="O5" s="2">
        <v>22.20611281</v>
      </c>
      <c r="P5" s="2">
        <v>201.75736879999999</v>
      </c>
      <c r="Q5" s="2">
        <v>4779.3389209999996</v>
      </c>
      <c r="R5" s="2">
        <v>120.5088593</v>
      </c>
      <c r="S5" s="2">
        <v>13.454107219999999</v>
      </c>
      <c r="T5" s="2">
        <v>17.557251600000001</v>
      </c>
      <c r="U5" s="2">
        <v>0.75824654300000005</v>
      </c>
      <c r="V5" s="2">
        <v>6.0704311759999996</v>
      </c>
      <c r="W5" s="2">
        <v>0.76832672000000002</v>
      </c>
      <c r="X5" s="2">
        <v>3.1562237579999999</v>
      </c>
      <c r="Y5" s="2">
        <v>0.48232487200000002</v>
      </c>
      <c r="Z5" s="2">
        <v>3.6837246910000001</v>
      </c>
      <c r="AA5" s="2">
        <v>1.4198452690000001</v>
      </c>
      <c r="AB5" s="2">
        <v>0.46185526199999999</v>
      </c>
      <c r="AC5" s="2">
        <v>1.5915289130000001</v>
      </c>
      <c r="AD5" s="2">
        <v>1.8522619469999999</v>
      </c>
      <c r="AE5" s="2">
        <v>0.33849435700000002</v>
      </c>
      <c r="AF5" s="2">
        <v>2.2317857989999998</v>
      </c>
      <c r="AG5" s="2">
        <v>0.51845853200000003</v>
      </c>
      <c r="AH5" s="2">
        <v>1.3151102990000001</v>
      </c>
      <c r="AI5" s="2">
        <v>0.209243711</v>
      </c>
      <c r="AJ5" s="2">
        <v>1.9343218170000001</v>
      </c>
      <c r="AK5" s="2">
        <v>0.217930761</v>
      </c>
      <c r="AL5" s="4">
        <v>47.584000000000003</v>
      </c>
      <c r="AM5" s="4">
        <v>0.88400000000000001</v>
      </c>
      <c r="AN5" s="4">
        <v>15.959</v>
      </c>
      <c r="AO5" s="4">
        <v>5.0999999999999997E-2</v>
      </c>
      <c r="AP5" s="4">
        <v>9.4169999999999998</v>
      </c>
      <c r="AQ5" s="4">
        <v>9.3819999999999997</v>
      </c>
      <c r="AR5" s="4">
        <v>14.765000000000001</v>
      </c>
      <c r="AS5" s="4">
        <v>0.188</v>
      </c>
      <c r="AT5" s="4">
        <v>1.6160000000000001</v>
      </c>
      <c r="AU5" s="4">
        <v>2.9000000000000001E-2</v>
      </c>
      <c r="AV5" s="4">
        <v>3.2000000000000001E-2</v>
      </c>
      <c r="AW5" s="4">
        <v>5.0000000000000001E-3</v>
      </c>
      <c r="AX5" s="4">
        <v>1.6999999999999999E-3</v>
      </c>
      <c r="AY5" s="4">
        <v>9.1800000000000007E-2</v>
      </c>
      <c r="AZ5" s="4">
        <v>39.819000000000003</v>
      </c>
      <c r="BA5" s="4">
        <v>6.8999999999999999E-3</v>
      </c>
      <c r="BB5" s="4">
        <v>5.2200000000000003E-2</v>
      </c>
      <c r="BC5" s="4">
        <v>3.4000000000000002E-2</v>
      </c>
      <c r="BD5" s="4">
        <v>0.214</v>
      </c>
      <c r="BE5" s="4">
        <v>12.800800000000001</v>
      </c>
      <c r="BF5" s="4">
        <v>45.965200000000003</v>
      </c>
      <c r="BG5" s="4">
        <v>0.37359999999999999</v>
      </c>
      <c r="BH5" s="4">
        <v>0.20219999999999999</v>
      </c>
      <c r="BI5" s="2">
        <v>0.75</v>
      </c>
    </row>
    <row r="6" spans="1:61">
      <c r="A6" t="s">
        <v>633</v>
      </c>
      <c r="B6" t="s">
        <v>1947</v>
      </c>
      <c r="C6" t="s">
        <v>1947</v>
      </c>
      <c r="D6" t="s">
        <v>641</v>
      </c>
      <c r="E6">
        <v>2</v>
      </c>
      <c r="F6">
        <v>1</v>
      </c>
      <c r="G6" t="s">
        <v>635</v>
      </c>
      <c r="H6" s="2">
        <v>758.73604150000006</v>
      </c>
      <c r="I6" s="74">
        <f t="shared" si="0"/>
        <v>7.587360415000001E-2</v>
      </c>
      <c r="J6" s="4">
        <v>6.4000000000000001E-2</v>
      </c>
      <c r="K6" s="2">
        <v>2.3593733129999999</v>
      </c>
      <c r="L6" s="2">
        <v>90.451363999999998</v>
      </c>
      <c r="M6" s="3">
        <v>210560.68520000001</v>
      </c>
      <c r="N6" s="2">
        <v>33.621060290000003</v>
      </c>
      <c r="O6" s="2">
        <v>21.90472574</v>
      </c>
      <c r="P6" s="2">
        <v>197.92265829999999</v>
      </c>
      <c r="Q6" s="2">
        <v>4425.901417</v>
      </c>
      <c r="R6" s="2">
        <v>117.8767929</v>
      </c>
      <c r="S6" s="2">
        <v>12.84858302</v>
      </c>
      <c r="T6" s="2">
        <v>18.486259539999999</v>
      </c>
      <c r="U6" s="2">
        <v>0.63305090600000002</v>
      </c>
      <c r="V6" s="2">
        <v>6.0023091669999999</v>
      </c>
      <c r="W6" s="2">
        <v>1.1168967759999999</v>
      </c>
      <c r="X6" s="2">
        <v>3.228184771</v>
      </c>
      <c r="Y6" s="2">
        <v>0.48143186599999999</v>
      </c>
      <c r="Z6" s="2">
        <v>3.1456267969999998</v>
      </c>
      <c r="AA6" s="2">
        <v>1.5202795790000001</v>
      </c>
      <c r="AB6" s="2">
        <v>0.60498305900000005</v>
      </c>
      <c r="AC6" s="2">
        <v>1.5439820959999999</v>
      </c>
      <c r="AD6" s="2">
        <v>1.7828062170000001</v>
      </c>
      <c r="AE6" s="2">
        <v>0.41042633000000001</v>
      </c>
      <c r="AF6" s="2">
        <v>2.6546158690000001</v>
      </c>
      <c r="AG6" s="2">
        <v>0.42219771499999997</v>
      </c>
      <c r="AH6" s="2">
        <v>1.3445690320000001</v>
      </c>
      <c r="AI6" s="2">
        <v>0.18281399800000001</v>
      </c>
      <c r="AJ6" s="2">
        <v>1.2786185590000001</v>
      </c>
      <c r="AK6" s="2">
        <v>0.20144879700000001</v>
      </c>
      <c r="AL6" s="4">
        <v>47.61</v>
      </c>
      <c r="AM6" s="4">
        <v>0.86899999999999999</v>
      </c>
      <c r="AN6" s="4">
        <v>16.622</v>
      </c>
      <c r="AO6" s="4">
        <v>4.3999999999999997E-2</v>
      </c>
      <c r="AP6" s="4">
        <v>8.2520000000000007</v>
      </c>
      <c r="AQ6" s="4">
        <v>9.7579999999999991</v>
      </c>
      <c r="AR6" s="4">
        <v>14.852</v>
      </c>
      <c r="AS6" s="4">
        <v>0.14899999999999999</v>
      </c>
      <c r="AT6" s="4">
        <v>1.7250000000000001</v>
      </c>
      <c r="AU6" s="4">
        <v>1.7000000000000001E-2</v>
      </c>
      <c r="AV6" s="4" t="s">
        <v>648</v>
      </c>
      <c r="AW6" s="4">
        <v>2.07E-2</v>
      </c>
      <c r="AX6" s="4">
        <v>7.0000000000000001E-3</v>
      </c>
      <c r="AY6" s="4">
        <v>0.1226</v>
      </c>
      <c r="AZ6" s="4">
        <v>39.907299999999999</v>
      </c>
      <c r="BA6" s="4">
        <v>4.0000000000000001E-3</v>
      </c>
      <c r="BB6" s="4">
        <v>8.3900000000000002E-2</v>
      </c>
      <c r="BC6" s="4">
        <v>6.0900000000000003E-2</v>
      </c>
      <c r="BD6" s="4">
        <v>0.30780000000000002</v>
      </c>
      <c r="BE6" s="4">
        <v>10.9986</v>
      </c>
      <c r="BF6" s="4">
        <v>47.485500000000002</v>
      </c>
      <c r="BG6" s="4">
        <v>0.3679</v>
      </c>
      <c r="BH6" s="4">
        <v>0.16830000000000001</v>
      </c>
      <c r="BI6" s="2">
        <v>2.52</v>
      </c>
    </row>
    <row r="7" spans="1:61">
      <c r="A7" t="s">
        <v>633</v>
      </c>
      <c r="B7" t="s">
        <v>1948</v>
      </c>
      <c r="C7" t="s">
        <v>1948</v>
      </c>
      <c r="D7" t="s">
        <v>644</v>
      </c>
      <c r="E7">
        <v>2</v>
      </c>
      <c r="F7">
        <v>4</v>
      </c>
      <c r="G7" t="s">
        <v>635</v>
      </c>
      <c r="H7" s="2">
        <v>811.86565029999997</v>
      </c>
      <c r="I7" s="74">
        <f t="shared" si="0"/>
        <v>8.1186565029999991E-2</v>
      </c>
      <c r="J7" s="4">
        <v>6.5000000000000002E-2</v>
      </c>
      <c r="K7" s="2">
        <v>2.329429357</v>
      </c>
      <c r="L7" s="2">
        <v>78.119670760000005</v>
      </c>
      <c r="M7" s="3">
        <v>216036.74479999999</v>
      </c>
      <c r="N7" s="2">
        <v>15.02791972</v>
      </c>
      <c r="O7" s="2">
        <v>28.19884038</v>
      </c>
      <c r="P7" s="2">
        <v>187.78408709999999</v>
      </c>
      <c r="Q7" s="2">
        <v>4436.9408290000001</v>
      </c>
      <c r="R7" s="2">
        <v>113.9993243</v>
      </c>
      <c r="S7" s="2">
        <v>13.075740740000001</v>
      </c>
      <c r="T7" s="2">
        <v>16.62407013</v>
      </c>
      <c r="U7" s="2">
        <v>0.59637257399999999</v>
      </c>
      <c r="V7" s="2">
        <v>5.5106626759999999</v>
      </c>
      <c r="W7" s="2">
        <v>0.96921738700000004</v>
      </c>
      <c r="X7" s="2">
        <v>2.7238611380000002</v>
      </c>
      <c r="Y7" s="2">
        <v>0.59782099499999997</v>
      </c>
      <c r="Z7" s="2">
        <v>2.9477462000000001</v>
      </c>
      <c r="AA7" s="2">
        <v>1.1212635040000001</v>
      </c>
      <c r="AB7" s="2">
        <v>0.50139035099999996</v>
      </c>
      <c r="AC7" s="2">
        <v>1.238288514</v>
      </c>
      <c r="AD7" s="2">
        <v>1.6686819669999999</v>
      </c>
      <c r="AE7" s="2">
        <v>0.311636564</v>
      </c>
      <c r="AF7" s="2">
        <v>2.186226285</v>
      </c>
      <c r="AG7" s="2">
        <v>0.60949644000000003</v>
      </c>
      <c r="AH7" s="2">
        <v>1.335960882</v>
      </c>
      <c r="AI7" s="2">
        <v>0.22853167299999999</v>
      </c>
      <c r="AJ7" s="2">
        <v>1.4039518129999999</v>
      </c>
      <c r="AK7" s="2">
        <v>0.17789554099999999</v>
      </c>
      <c r="AL7" s="4">
        <v>47.643999999999998</v>
      </c>
      <c r="AM7" s="4">
        <v>0.81899999999999995</v>
      </c>
      <c r="AN7" s="4">
        <v>16.056000000000001</v>
      </c>
      <c r="AO7" s="4">
        <v>9.8000000000000004E-2</v>
      </c>
      <c r="AP7" s="4">
        <v>9.4529999999999994</v>
      </c>
      <c r="AQ7" s="4">
        <v>9.5679999999999996</v>
      </c>
      <c r="AR7" s="4">
        <v>14.496</v>
      </c>
      <c r="AS7" s="4">
        <v>0.192</v>
      </c>
      <c r="AT7" s="4">
        <v>1.5409999999999999</v>
      </c>
      <c r="AU7" s="4">
        <v>2.4E-2</v>
      </c>
      <c r="AV7" s="4">
        <v>1.7000000000000001E-2</v>
      </c>
      <c r="AW7" s="4">
        <v>4.4000000000000003E-3</v>
      </c>
      <c r="AX7" s="4">
        <v>1.8E-3</v>
      </c>
      <c r="AY7" s="4">
        <v>0.1158</v>
      </c>
      <c r="AZ7" s="4">
        <v>39.745699999999999</v>
      </c>
      <c r="BA7" s="4">
        <v>1.7299999999999999E-2</v>
      </c>
      <c r="BB7" s="4">
        <v>5.5599999999999997E-2</v>
      </c>
      <c r="BC7" s="4">
        <v>3.8699999999999998E-2</v>
      </c>
      <c r="BD7" s="4">
        <v>0.22289999999999999</v>
      </c>
      <c r="BE7" s="4">
        <v>12.7562</v>
      </c>
      <c r="BF7" s="4">
        <v>46.212400000000002</v>
      </c>
      <c r="BG7" s="4">
        <v>0.34260000000000002</v>
      </c>
      <c r="BH7" s="4">
        <v>0.219</v>
      </c>
      <c r="BI7" s="2">
        <v>0.4</v>
      </c>
    </row>
    <row r="8" spans="1:61">
      <c r="A8" t="s">
        <v>633</v>
      </c>
      <c r="B8" t="s">
        <v>1949</v>
      </c>
      <c r="C8" t="s">
        <v>1949</v>
      </c>
      <c r="D8" t="s">
        <v>644</v>
      </c>
      <c r="E8">
        <v>2</v>
      </c>
      <c r="F8">
        <v>1</v>
      </c>
      <c r="G8" t="s">
        <v>635</v>
      </c>
      <c r="H8" s="2">
        <v>802.86910869999997</v>
      </c>
      <c r="I8" s="74">
        <f t="shared" si="0"/>
        <v>8.0286910869999992E-2</v>
      </c>
      <c r="J8" s="4">
        <v>0.06</v>
      </c>
      <c r="K8" s="2">
        <v>2.3272625850000002</v>
      </c>
      <c r="L8" s="2">
        <v>88.428755690000003</v>
      </c>
      <c r="M8" s="3">
        <v>214007.58780000001</v>
      </c>
      <c r="N8" s="2">
        <v>38.65358681</v>
      </c>
      <c r="O8" s="2">
        <v>36.263719430000002</v>
      </c>
      <c r="P8" s="2">
        <v>197.9544477</v>
      </c>
      <c r="Q8" s="2">
        <v>4390.8726550000001</v>
      </c>
      <c r="R8" s="2">
        <v>117.313496</v>
      </c>
      <c r="S8" s="2">
        <v>13.114534770000001</v>
      </c>
      <c r="T8" s="2">
        <v>16.571440509999999</v>
      </c>
      <c r="U8" s="2">
        <v>0.75844864999999995</v>
      </c>
      <c r="V8" s="2">
        <v>6.2633603649999996</v>
      </c>
      <c r="W8" s="2">
        <v>0.777339899</v>
      </c>
      <c r="X8" s="2">
        <v>2.8210838040000001</v>
      </c>
      <c r="Y8" s="2">
        <v>0.442439523</v>
      </c>
      <c r="Z8" s="2">
        <v>3.3825562709999999</v>
      </c>
      <c r="AA8" s="2">
        <v>1.1795078379999999</v>
      </c>
      <c r="AB8" s="2">
        <v>0.45872499900000002</v>
      </c>
      <c r="AC8" s="2">
        <v>1.828638625</v>
      </c>
      <c r="AD8" s="2">
        <v>1.458357178</v>
      </c>
      <c r="AE8" s="2">
        <v>0.232361968</v>
      </c>
      <c r="AF8" s="2">
        <v>2.2459445040000001</v>
      </c>
      <c r="AG8" s="2">
        <v>0.57466123599999996</v>
      </c>
      <c r="AH8" s="2">
        <v>1.202999159</v>
      </c>
      <c r="AI8" s="2">
        <v>0.23919941</v>
      </c>
      <c r="AJ8" s="2">
        <v>1.1214115840000001</v>
      </c>
      <c r="AK8" s="2">
        <v>0.18844830500000001</v>
      </c>
      <c r="AL8" s="4">
        <v>47.661000000000001</v>
      </c>
      <c r="AM8" s="4">
        <v>0.81599999999999995</v>
      </c>
      <c r="AN8" s="4">
        <v>16.067</v>
      </c>
      <c r="AO8" s="4">
        <v>0.06</v>
      </c>
      <c r="AP8" s="4">
        <v>9.3539999999999992</v>
      </c>
      <c r="AQ8" s="4">
        <v>9.4410000000000007</v>
      </c>
      <c r="AR8" s="4">
        <v>14.656000000000001</v>
      </c>
      <c r="AS8" s="4">
        <v>0.20200000000000001</v>
      </c>
      <c r="AT8" s="4">
        <v>1.5980000000000001</v>
      </c>
      <c r="AU8" s="4">
        <v>1.6E-2</v>
      </c>
      <c r="AV8" s="4">
        <v>3.7999999999999999E-2</v>
      </c>
      <c r="AW8" s="4">
        <v>2.4899999999999999E-2</v>
      </c>
      <c r="AX8" s="4">
        <v>1E-3</v>
      </c>
      <c r="AY8" s="4">
        <v>0.1164</v>
      </c>
      <c r="AZ8" s="4">
        <v>39.745699999999999</v>
      </c>
      <c r="BA8" s="4">
        <v>1.7299999999999999E-2</v>
      </c>
      <c r="BB8" s="4">
        <v>5.5599999999999997E-2</v>
      </c>
      <c r="BC8" s="4">
        <v>3.8699999999999998E-2</v>
      </c>
      <c r="BD8" s="4">
        <v>0.22289999999999999</v>
      </c>
      <c r="BE8" s="4">
        <v>12.7562</v>
      </c>
      <c r="BF8" s="4">
        <v>46.212400000000002</v>
      </c>
      <c r="BG8" s="4">
        <v>0.34260000000000002</v>
      </c>
      <c r="BH8" s="4">
        <v>0.219</v>
      </c>
      <c r="BI8" s="2">
        <v>0.77</v>
      </c>
    </row>
    <row r="9" spans="1:61">
      <c r="A9" t="s">
        <v>633</v>
      </c>
      <c r="B9" t="s">
        <v>1950</v>
      </c>
      <c r="C9" t="s">
        <v>1950</v>
      </c>
      <c r="D9" t="s">
        <v>637</v>
      </c>
      <c r="E9">
        <v>1</v>
      </c>
      <c r="F9">
        <v>1</v>
      </c>
      <c r="G9" t="s">
        <v>635</v>
      </c>
      <c r="H9" s="2">
        <v>856.47152210000002</v>
      </c>
      <c r="I9" s="74">
        <f t="shared" si="0"/>
        <v>8.5647152210000008E-2</v>
      </c>
      <c r="J9" s="4">
        <v>6.0999999999999999E-2</v>
      </c>
      <c r="K9" s="2">
        <v>2.6673128199999998</v>
      </c>
      <c r="L9" s="2">
        <v>84.233054190000004</v>
      </c>
      <c r="M9" s="3">
        <v>218302.4265</v>
      </c>
      <c r="N9" s="2">
        <v>74.184716420000001</v>
      </c>
      <c r="O9" s="2">
        <v>75.753893540000007</v>
      </c>
      <c r="P9" s="2">
        <v>530.10511499999996</v>
      </c>
      <c r="Q9" s="2">
        <v>7515.9608019999996</v>
      </c>
      <c r="R9" s="2">
        <v>126.5702012</v>
      </c>
      <c r="S9" s="2">
        <v>15.83232456</v>
      </c>
      <c r="T9" s="2">
        <v>32.763482439999997</v>
      </c>
      <c r="U9" s="2">
        <v>2.5387900750000001</v>
      </c>
      <c r="V9" s="2">
        <v>16.163551630000001</v>
      </c>
      <c r="W9" s="2">
        <v>2.3619729650000001</v>
      </c>
      <c r="X9" s="2">
        <v>5.7234893930000004</v>
      </c>
      <c r="Y9" s="2">
        <v>0.97027684599999997</v>
      </c>
      <c r="Z9" s="2">
        <v>5.7948691070000002</v>
      </c>
      <c r="AA9" s="2">
        <v>1.7702749449999999</v>
      </c>
      <c r="AB9" s="2">
        <v>0.75554813099999996</v>
      </c>
      <c r="AC9" s="2">
        <v>2.0009376250000002</v>
      </c>
      <c r="AD9" s="2">
        <v>1.8525134110000001</v>
      </c>
      <c r="AE9" s="2">
        <v>0.37585417199999999</v>
      </c>
      <c r="AF9" s="2">
        <v>2.8329290739999999</v>
      </c>
      <c r="AG9" s="2">
        <v>0.64008414400000002</v>
      </c>
      <c r="AH9" s="2">
        <v>2.0012027560000001</v>
      </c>
      <c r="AI9" s="2">
        <v>0.265785512</v>
      </c>
      <c r="AJ9" s="2">
        <v>2.09298457</v>
      </c>
      <c r="AK9" s="2">
        <v>0.24314523099999999</v>
      </c>
      <c r="AL9" s="4">
        <v>47.756999999999998</v>
      </c>
      <c r="AM9" s="4">
        <v>1.79</v>
      </c>
      <c r="AN9" s="4">
        <v>16.507000000000001</v>
      </c>
      <c r="AO9" s="4">
        <v>3.5000000000000003E-2</v>
      </c>
      <c r="AP9" s="4">
        <v>8.4890000000000008</v>
      </c>
      <c r="AQ9" s="4">
        <v>9.1329999999999991</v>
      </c>
      <c r="AR9" s="4">
        <v>14.108000000000001</v>
      </c>
      <c r="AS9" s="4">
        <v>0.161</v>
      </c>
      <c r="AT9" s="4">
        <v>1.44</v>
      </c>
      <c r="AU9" s="4">
        <v>0.27100000000000002</v>
      </c>
      <c r="AV9" s="4">
        <v>0.22500000000000001</v>
      </c>
      <c r="AW9" s="4">
        <v>7.4999999999999997E-3</v>
      </c>
      <c r="AX9" s="4">
        <v>1.5299999999999999E-2</v>
      </c>
      <c r="AY9" s="4">
        <v>0.23050000000000001</v>
      </c>
      <c r="AZ9" s="4">
        <v>40.607399999999998</v>
      </c>
      <c r="BA9" s="4">
        <v>7.6E-3</v>
      </c>
      <c r="BB9" s="4">
        <v>5.7599999999999998E-2</v>
      </c>
      <c r="BC9" s="4">
        <v>5.3600000000000002E-2</v>
      </c>
      <c r="BD9" s="4">
        <v>0.24279999999999999</v>
      </c>
      <c r="BE9" s="4">
        <v>12.1807</v>
      </c>
      <c r="BF9" s="4">
        <v>47.0015</v>
      </c>
      <c r="BG9" s="4">
        <v>0.35239999999999999</v>
      </c>
      <c r="BH9" s="4">
        <v>0.21099999999999999</v>
      </c>
      <c r="BI9" s="2">
        <v>2</v>
      </c>
    </row>
    <row r="10" spans="1:61">
      <c r="A10" t="s">
        <v>633</v>
      </c>
      <c r="B10" t="s">
        <v>1951</v>
      </c>
      <c r="C10" t="s">
        <v>1951</v>
      </c>
      <c r="D10" t="s">
        <v>638</v>
      </c>
      <c r="E10">
        <v>3</v>
      </c>
      <c r="F10">
        <v>1</v>
      </c>
      <c r="G10" t="s">
        <v>635</v>
      </c>
      <c r="H10" s="2">
        <v>841.53958580000005</v>
      </c>
      <c r="I10" s="74">
        <f t="shared" si="0"/>
        <v>8.4153958580000007E-2</v>
      </c>
      <c r="J10" s="4">
        <v>8.1000000000000003E-2</v>
      </c>
      <c r="K10" s="2">
        <v>2.735453782</v>
      </c>
      <c r="L10" s="2">
        <v>96.843947099999994</v>
      </c>
      <c r="M10" s="3">
        <v>252511.55540000001</v>
      </c>
      <c r="N10" s="2">
        <v>27.69023352</v>
      </c>
      <c r="O10" s="2">
        <v>31.900043400000001</v>
      </c>
      <c r="P10" s="2">
        <v>214.7694736</v>
      </c>
      <c r="Q10" s="2">
        <v>5557.1248839999998</v>
      </c>
      <c r="R10" s="2">
        <v>132.35296930000001</v>
      </c>
      <c r="S10" s="2">
        <v>15.33262163</v>
      </c>
      <c r="T10" s="2">
        <v>19.51980485</v>
      </c>
      <c r="U10" s="2">
        <v>0.86702462300000005</v>
      </c>
      <c r="V10" s="2">
        <v>6.8222442760000002</v>
      </c>
      <c r="W10" s="2">
        <v>1.25291445</v>
      </c>
      <c r="X10" s="2">
        <v>2.832594463</v>
      </c>
      <c r="Y10" s="2">
        <v>0.59927726299999995</v>
      </c>
      <c r="Z10" s="2">
        <v>3.6943638499999998</v>
      </c>
      <c r="AA10" s="2">
        <v>1.5452915490000001</v>
      </c>
      <c r="AB10" s="2">
        <v>0.68434203000000005</v>
      </c>
      <c r="AC10" s="2">
        <v>2.1111498480000002</v>
      </c>
      <c r="AD10" s="2">
        <v>2.1899924240000002</v>
      </c>
      <c r="AE10" s="2">
        <v>0.41066037799999999</v>
      </c>
      <c r="AF10" s="2">
        <v>2.5121456809999998</v>
      </c>
      <c r="AG10" s="2">
        <v>0.58623772500000004</v>
      </c>
      <c r="AH10" s="2">
        <v>1.689087998</v>
      </c>
      <c r="AI10" s="2">
        <v>0.24906538</v>
      </c>
      <c r="AJ10" s="2">
        <v>1.5407646260000001</v>
      </c>
      <c r="AK10" s="2">
        <v>0.21842424699999999</v>
      </c>
      <c r="AL10" s="4">
        <v>47.927999999999997</v>
      </c>
      <c r="AM10" s="4">
        <v>0.86299999999999999</v>
      </c>
      <c r="AN10" s="4">
        <v>16.116</v>
      </c>
      <c r="AO10" s="4">
        <v>7.6999999999999999E-2</v>
      </c>
      <c r="AP10" s="4">
        <v>8.9760000000000009</v>
      </c>
      <c r="AQ10" s="4">
        <v>9.641</v>
      </c>
      <c r="AR10" s="4">
        <v>14.536</v>
      </c>
      <c r="AS10" s="4">
        <v>0.17199999999999999</v>
      </c>
      <c r="AT10" s="4">
        <v>1.552</v>
      </c>
      <c r="AU10" s="4">
        <v>2.3E-2</v>
      </c>
      <c r="AV10" s="4">
        <v>2.9000000000000001E-2</v>
      </c>
      <c r="AW10" s="4">
        <v>0</v>
      </c>
      <c r="AX10" s="4">
        <v>1.1999999999999999E-3</v>
      </c>
      <c r="AY10" s="4">
        <v>0.121</v>
      </c>
      <c r="AZ10" s="4">
        <v>40.224499999999999</v>
      </c>
      <c r="BA10" s="4">
        <v>3.0999999999999999E-3</v>
      </c>
      <c r="BB10" s="4">
        <v>8.2400000000000001E-2</v>
      </c>
      <c r="BC10" s="4">
        <v>6.4299999999999996E-2</v>
      </c>
      <c r="BD10" s="4">
        <v>0.24179999999999999</v>
      </c>
      <c r="BE10" s="4">
        <v>12.0585</v>
      </c>
      <c r="BF10" s="4">
        <v>46.344299999999997</v>
      </c>
      <c r="BG10" s="4">
        <v>0.37169999999999997</v>
      </c>
      <c r="BH10" s="4">
        <v>0.17699999999999999</v>
      </c>
      <c r="BI10" s="2">
        <v>0.95</v>
      </c>
    </row>
    <row r="11" spans="1:61">
      <c r="A11" t="s">
        <v>633</v>
      </c>
      <c r="B11" t="s">
        <v>1952</v>
      </c>
      <c r="C11" t="s">
        <v>1952</v>
      </c>
      <c r="D11" t="s">
        <v>642</v>
      </c>
      <c r="E11">
        <v>4</v>
      </c>
      <c r="F11">
        <v>2</v>
      </c>
      <c r="G11" t="s">
        <v>635</v>
      </c>
      <c r="H11" s="2">
        <v>141.99489940000001</v>
      </c>
      <c r="I11" s="74">
        <f t="shared" si="0"/>
        <v>1.4199489940000001E-2</v>
      </c>
      <c r="J11" s="4">
        <v>6.9000000000000006E-2</v>
      </c>
      <c r="K11" s="2">
        <v>2.3754077549999999</v>
      </c>
      <c r="L11" s="2">
        <v>78.211787810000004</v>
      </c>
      <c r="M11" s="3">
        <v>221078.5526</v>
      </c>
      <c r="N11" s="2">
        <v>27.8098128</v>
      </c>
      <c r="O11" s="2">
        <v>17.39437577</v>
      </c>
      <c r="P11" s="2">
        <v>193.16551179999999</v>
      </c>
      <c r="Q11" s="2">
        <v>4896.944364</v>
      </c>
      <c r="R11" s="2">
        <v>120.12039969999999</v>
      </c>
      <c r="S11" s="2">
        <v>13.50773719</v>
      </c>
      <c r="T11" s="2">
        <v>18.1117873</v>
      </c>
      <c r="U11" s="2">
        <v>0.62841800000000003</v>
      </c>
      <c r="V11" s="2">
        <v>6.114322842</v>
      </c>
      <c r="W11" s="2">
        <v>0.99297415099999997</v>
      </c>
      <c r="X11" s="2">
        <v>2.8053824139999999</v>
      </c>
      <c r="Y11" s="2">
        <v>0.58460912600000003</v>
      </c>
      <c r="Z11" s="2">
        <v>3.4312155529999999</v>
      </c>
      <c r="AA11" s="2">
        <v>1.4375454480000001</v>
      </c>
      <c r="AB11" s="2">
        <v>0.51869310300000004</v>
      </c>
      <c r="AC11" s="2">
        <v>1.843283113</v>
      </c>
      <c r="AD11" s="2">
        <v>1.865543706</v>
      </c>
      <c r="AE11" s="2">
        <v>0.43092782899999998</v>
      </c>
      <c r="AF11" s="2">
        <v>2.2547628390000001</v>
      </c>
      <c r="AG11" s="2">
        <v>0.46667674199999998</v>
      </c>
      <c r="AH11" s="2">
        <v>1.828328621</v>
      </c>
      <c r="AI11" s="2">
        <v>0.23938076999999999</v>
      </c>
      <c r="AJ11" s="2">
        <v>1.2926017480000001</v>
      </c>
      <c r="AK11" s="2">
        <v>0.18941329200000001</v>
      </c>
      <c r="AL11" s="4">
        <v>48.000999999999998</v>
      </c>
      <c r="AM11" s="4">
        <v>0.83899999999999997</v>
      </c>
      <c r="AN11" s="4">
        <v>15.805</v>
      </c>
      <c r="AO11" s="4">
        <v>7.0000000000000007E-2</v>
      </c>
      <c r="AP11" s="4">
        <v>9.4309999999999992</v>
      </c>
      <c r="AQ11" s="4">
        <v>9.5500000000000007</v>
      </c>
      <c r="AR11" s="4">
        <v>14.423</v>
      </c>
      <c r="AS11" s="4">
        <v>0.187</v>
      </c>
      <c r="AT11" s="4">
        <v>1.546</v>
      </c>
      <c r="AU11" s="4">
        <v>2.8000000000000001E-2</v>
      </c>
      <c r="AV11" s="4">
        <v>2.7E-2</v>
      </c>
      <c r="AW11" s="4">
        <v>1.3599999999999999E-2</v>
      </c>
      <c r="AX11" s="4">
        <v>2.3E-3</v>
      </c>
      <c r="AY11" s="4">
        <v>8.4000000000000005E-2</v>
      </c>
      <c r="AZ11" s="4">
        <v>39.488500000000002</v>
      </c>
      <c r="BA11" s="4">
        <v>9.7000000000000003E-3</v>
      </c>
      <c r="BB11" s="4">
        <v>5.3400000000000003E-2</v>
      </c>
      <c r="BC11" s="4">
        <v>3.7999999999999999E-2</v>
      </c>
      <c r="BD11" s="4">
        <v>0.22900000000000001</v>
      </c>
      <c r="BE11" s="4">
        <v>12.740399999999999</v>
      </c>
      <c r="BF11" s="4">
        <v>45.968400000000003</v>
      </c>
      <c r="BG11" s="4">
        <v>0.34</v>
      </c>
      <c r="BH11" s="4">
        <v>0.20319999999999999</v>
      </c>
      <c r="BI11" s="2">
        <v>0.12</v>
      </c>
    </row>
    <row r="12" spans="1:61">
      <c r="A12" t="s">
        <v>633</v>
      </c>
      <c r="B12" t="s">
        <v>1953</v>
      </c>
      <c r="C12" t="s">
        <v>1953</v>
      </c>
      <c r="D12" t="s">
        <v>644</v>
      </c>
      <c r="E12">
        <v>2</v>
      </c>
      <c r="F12">
        <v>3</v>
      </c>
      <c r="G12" t="s">
        <v>635</v>
      </c>
      <c r="H12" s="2">
        <v>751.44428389999996</v>
      </c>
      <c r="I12" s="74">
        <f t="shared" si="0"/>
        <v>7.514442838999999E-2</v>
      </c>
      <c r="J12" s="4">
        <v>6.4000000000000001E-2</v>
      </c>
      <c r="K12" s="2">
        <v>2.326801396</v>
      </c>
      <c r="L12" s="2">
        <v>82.983706850000004</v>
      </c>
      <c r="M12" s="3">
        <v>212272.9179</v>
      </c>
      <c r="N12" s="2">
        <v>31.021708820000001</v>
      </c>
      <c r="O12" s="2">
        <v>25.30799614</v>
      </c>
      <c r="P12" s="2">
        <v>180.00997630000001</v>
      </c>
      <c r="Q12" s="2">
        <v>4657.3613759999998</v>
      </c>
      <c r="R12" s="2">
        <v>117.7535142</v>
      </c>
      <c r="S12" s="2">
        <v>13.309055539999999</v>
      </c>
      <c r="T12" s="2">
        <v>16.41195274</v>
      </c>
      <c r="U12" s="2">
        <v>0.69234893099999995</v>
      </c>
      <c r="V12" s="2">
        <v>5.4217268430000001</v>
      </c>
      <c r="W12" s="2">
        <v>0.96325275899999996</v>
      </c>
      <c r="X12" s="2">
        <v>2.9315202509999998</v>
      </c>
      <c r="Y12" s="2">
        <v>0.47400688499999999</v>
      </c>
      <c r="Z12" s="2">
        <v>2.8152435630000001</v>
      </c>
      <c r="AA12" s="2">
        <v>1.189275737</v>
      </c>
      <c r="AB12" s="2">
        <v>0.56472467299999995</v>
      </c>
      <c r="AC12" s="2">
        <v>1.7162647390000001</v>
      </c>
      <c r="AD12" s="2">
        <v>1.687120197</v>
      </c>
      <c r="AE12" s="2">
        <v>0.35998550400000001</v>
      </c>
      <c r="AF12" s="2">
        <v>2.4800000780000002</v>
      </c>
      <c r="AG12" s="2">
        <v>0.392478775</v>
      </c>
      <c r="AH12" s="2">
        <v>1.5707155939999999</v>
      </c>
      <c r="AI12" s="2">
        <v>0.169471817</v>
      </c>
      <c r="AJ12" s="2">
        <v>1.537026512</v>
      </c>
      <c r="AK12" s="2">
        <v>0.20611808200000001</v>
      </c>
      <c r="AL12" s="4">
        <v>48.02</v>
      </c>
      <c r="AM12" s="4">
        <v>0.91600000000000004</v>
      </c>
      <c r="AN12" s="4">
        <v>16.998999999999999</v>
      </c>
      <c r="AO12" s="4">
        <v>5.6000000000000001E-2</v>
      </c>
      <c r="AP12" s="4">
        <v>7.99</v>
      </c>
      <c r="AQ12" s="4">
        <v>8.0790000000000006</v>
      </c>
      <c r="AR12" s="4">
        <v>16.056000000000001</v>
      </c>
      <c r="AS12" s="4">
        <v>0.159</v>
      </c>
      <c r="AT12" s="4">
        <v>1.6</v>
      </c>
      <c r="AU12" s="4">
        <v>2.1000000000000001E-2</v>
      </c>
      <c r="AV12" s="4">
        <v>2.8000000000000001E-2</v>
      </c>
      <c r="AW12" s="4">
        <v>6.7000000000000002E-3</v>
      </c>
      <c r="AX12" s="4">
        <v>0</v>
      </c>
      <c r="AY12" s="4">
        <v>0.1265</v>
      </c>
      <c r="AZ12" s="4">
        <v>39.745699999999999</v>
      </c>
      <c r="BA12" s="4">
        <v>1.7299999999999999E-2</v>
      </c>
      <c r="BB12" s="4">
        <v>5.5599999999999997E-2</v>
      </c>
      <c r="BC12" s="4">
        <v>3.8699999999999998E-2</v>
      </c>
      <c r="BD12" s="4">
        <v>0.22289999999999999</v>
      </c>
      <c r="BE12" s="4">
        <v>12.7562</v>
      </c>
      <c r="BF12" s="4">
        <v>46.212400000000002</v>
      </c>
      <c r="BG12" s="4">
        <v>0.34260000000000002</v>
      </c>
      <c r="BH12" s="4">
        <v>0.219</v>
      </c>
      <c r="BI12" s="2">
        <v>3.25</v>
      </c>
    </row>
    <row r="13" spans="1:61">
      <c r="A13" t="s">
        <v>633</v>
      </c>
      <c r="B13" t="s">
        <v>1954</v>
      </c>
      <c r="C13" t="s">
        <v>1954</v>
      </c>
      <c r="D13" t="s">
        <v>646</v>
      </c>
      <c r="E13">
        <v>4</v>
      </c>
      <c r="F13">
        <v>1</v>
      </c>
      <c r="G13" t="s">
        <v>635</v>
      </c>
      <c r="H13" s="2">
        <v>398.87798179999999</v>
      </c>
      <c r="I13" s="74">
        <f t="shared" si="0"/>
        <v>3.9887798179999996E-2</v>
      </c>
      <c r="J13" s="4">
        <v>5.7500000000000002E-2</v>
      </c>
      <c r="K13" s="2">
        <v>2.4304649029999998</v>
      </c>
      <c r="L13" s="2">
        <v>60.115043610000001</v>
      </c>
      <c r="M13" s="3">
        <v>219291.06210000001</v>
      </c>
      <c r="N13" s="2">
        <v>60.301758149999998</v>
      </c>
      <c r="O13" s="2">
        <v>62.136533399999998</v>
      </c>
      <c r="P13" s="2">
        <v>2188.171711</v>
      </c>
      <c r="Q13" s="2">
        <v>8486.9525880000001</v>
      </c>
      <c r="R13" s="2">
        <v>179.9307642</v>
      </c>
      <c r="S13" s="2">
        <v>15.776293900000001</v>
      </c>
      <c r="T13" s="2">
        <v>95.599381890000004</v>
      </c>
      <c r="U13" s="2">
        <v>14.08069686</v>
      </c>
      <c r="V13" s="2">
        <v>73.025932569999995</v>
      </c>
      <c r="W13" s="2">
        <v>10.878209200000001</v>
      </c>
      <c r="X13" s="2">
        <v>24.59422644</v>
      </c>
      <c r="Y13" s="2">
        <v>3.3135433320000001</v>
      </c>
      <c r="Z13" s="2">
        <v>15.02388878</v>
      </c>
      <c r="AA13" s="2">
        <v>2.852085728</v>
      </c>
      <c r="AB13" s="2">
        <v>1.1922824780000001</v>
      </c>
      <c r="AC13" s="2">
        <v>0.489592951</v>
      </c>
      <c r="AD13" s="2">
        <v>3.3028038770000001</v>
      </c>
      <c r="AE13" s="2">
        <v>0.51225147599999998</v>
      </c>
      <c r="AF13" s="2">
        <v>3.3527646569999998</v>
      </c>
      <c r="AG13" s="2">
        <v>0.70797084499999996</v>
      </c>
      <c r="AH13" s="2">
        <v>1.761249345</v>
      </c>
      <c r="AI13" s="2">
        <v>0.26096755599999999</v>
      </c>
      <c r="AJ13" s="2">
        <v>1.8081724219999999</v>
      </c>
      <c r="AK13" s="2">
        <v>0.253084113</v>
      </c>
      <c r="AL13" s="4">
        <v>48.033000000000001</v>
      </c>
      <c r="AM13" s="4">
        <v>1.4890000000000001</v>
      </c>
      <c r="AN13" s="4">
        <v>15.843999999999999</v>
      </c>
      <c r="AO13" s="4">
        <v>8.7999999999999995E-2</v>
      </c>
      <c r="AP13" s="4">
        <v>7.9</v>
      </c>
      <c r="AQ13" s="4">
        <v>9.5530000000000008</v>
      </c>
      <c r="AR13" s="4">
        <v>14.577</v>
      </c>
      <c r="AS13" s="4">
        <v>0.16800000000000001</v>
      </c>
      <c r="AT13" s="4">
        <v>1.7350000000000001</v>
      </c>
      <c r="AU13" s="4">
        <v>0.28100000000000003</v>
      </c>
      <c r="AV13" s="4">
        <v>0.251</v>
      </c>
      <c r="AW13" s="4">
        <v>1.66E-2</v>
      </c>
      <c r="AX13" s="4">
        <v>2.12E-2</v>
      </c>
      <c r="AY13" s="4">
        <v>0.25740000000000002</v>
      </c>
      <c r="AZ13" s="4">
        <v>40.911200000000001</v>
      </c>
      <c r="BA13" s="4">
        <v>9.1000000000000004E-3</v>
      </c>
      <c r="BB13" s="4">
        <v>7.1099999999999997E-2</v>
      </c>
      <c r="BC13" s="4">
        <v>8.2199999999999995E-2</v>
      </c>
      <c r="BD13" s="4">
        <v>0.3105</v>
      </c>
      <c r="BE13" s="4">
        <v>10.8741</v>
      </c>
      <c r="BF13" s="4">
        <v>48.101199999999999</v>
      </c>
      <c r="BG13" s="4">
        <v>0.36749999999999999</v>
      </c>
      <c r="BH13" s="4">
        <v>0.16980000000000001</v>
      </c>
      <c r="BI13" s="2">
        <v>1.35</v>
      </c>
    </row>
    <row r="14" spans="1:61">
      <c r="A14" t="s">
        <v>633</v>
      </c>
      <c r="B14" t="s">
        <v>1955</v>
      </c>
      <c r="C14" t="s">
        <v>1955</v>
      </c>
      <c r="D14" t="s">
        <v>637</v>
      </c>
      <c r="E14">
        <v>1</v>
      </c>
      <c r="F14">
        <v>2</v>
      </c>
      <c r="G14" t="s">
        <v>635</v>
      </c>
      <c r="H14" s="2">
        <v>891.32178069999998</v>
      </c>
      <c r="I14" s="74">
        <f t="shared" si="0"/>
        <v>8.9132178069999998E-2</v>
      </c>
      <c r="J14" s="4">
        <v>6.5000000000000002E-2</v>
      </c>
      <c r="K14" s="2">
        <v>2.560811347</v>
      </c>
      <c r="L14" s="2">
        <v>78.307031120000005</v>
      </c>
      <c r="M14" s="3">
        <v>220539.5943</v>
      </c>
      <c r="N14" s="2">
        <v>15.740291689999999</v>
      </c>
      <c r="O14" s="2">
        <v>14.7674339</v>
      </c>
      <c r="P14" s="2">
        <v>164.1819907</v>
      </c>
      <c r="Q14" s="2">
        <v>4963.4120039999998</v>
      </c>
      <c r="R14" s="2">
        <v>128.70452839999999</v>
      </c>
      <c r="S14" s="2">
        <v>13.60998788</v>
      </c>
      <c r="T14" s="2">
        <v>19.275558570000001</v>
      </c>
      <c r="U14" s="2">
        <v>0.50633100499999995</v>
      </c>
      <c r="V14" s="2">
        <v>5.1981580210000002</v>
      </c>
      <c r="W14" s="2">
        <v>0.88389589300000004</v>
      </c>
      <c r="X14" s="2">
        <v>2.7877980280000001</v>
      </c>
      <c r="Y14" s="2">
        <v>0.59496542500000005</v>
      </c>
      <c r="Z14" s="2">
        <v>3.3362958869999999</v>
      </c>
      <c r="AA14" s="2">
        <v>1.387972056</v>
      </c>
      <c r="AB14" s="2">
        <v>0.64147736</v>
      </c>
      <c r="AC14" s="2">
        <v>1.9935997050000001</v>
      </c>
      <c r="AD14" s="2">
        <v>1.820037063</v>
      </c>
      <c r="AE14" s="2">
        <v>0.30330864400000002</v>
      </c>
      <c r="AF14" s="2">
        <v>2.6185137589999998</v>
      </c>
      <c r="AG14" s="2">
        <v>0.57664622200000004</v>
      </c>
      <c r="AH14" s="2">
        <v>1.5721818409999999</v>
      </c>
      <c r="AI14" s="2">
        <v>0.140857331</v>
      </c>
      <c r="AJ14" s="2">
        <v>1.4022498450000001</v>
      </c>
      <c r="AK14" s="2">
        <v>0.25613429500000001</v>
      </c>
      <c r="AL14" s="4">
        <v>48.067999999999998</v>
      </c>
      <c r="AM14" s="4">
        <v>0.90200000000000002</v>
      </c>
      <c r="AN14" s="4">
        <v>16.989999999999998</v>
      </c>
      <c r="AO14" s="4">
        <v>8.2000000000000003E-2</v>
      </c>
      <c r="AP14" s="4">
        <v>8.3559999999999999</v>
      </c>
      <c r="AQ14" s="4">
        <v>9.0609999999999999</v>
      </c>
      <c r="AR14" s="4">
        <v>14.666</v>
      </c>
      <c r="AS14" s="4">
        <v>0.14899999999999999</v>
      </c>
      <c r="AT14" s="4">
        <v>1.587</v>
      </c>
      <c r="AU14" s="4">
        <v>3.2000000000000001E-2</v>
      </c>
      <c r="AV14" s="4">
        <v>2.9000000000000001E-2</v>
      </c>
      <c r="AW14" s="4">
        <v>1.7399999999999999E-2</v>
      </c>
      <c r="AX14" s="4">
        <v>1.8E-3</v>
      </c>
      <c r="AY14" s="4">
        <v>0.13059999999999999</v>
      </c>
      <c r="AZ14" s="4">
        <v>40.607399999999998</v>
      </c>
      <c r="BA14" s="4">
        <v>7.6E-3</v>
      </c>
      <c r="BB14" s="4">
        <v>5.7599999999999998E-2</v>
      </c>
      <c r="BC14" s="4">
        <v>5.3600000000000002E-2</v>
      </c>
      <c r="BD14" s="4">
        <v>0.24279999999999999</v>
      </c>
      <c r="BE14" s="4">
        <v>12.1807</v>
      </c>
      <c r="BF14" s="4">
        <v>47.0015</v>
      </c>
      <c r="BG14" s="4">
        <v>0.35239999999999999</v>
      </c>
      <c r="BH14" s="4">
        <v>0.21099999999999999</v>
      </c>
      <c r="BI14" s="2">
        <v>2.2400000000000002</v>
      </c>
    </row>
    <row r="15" spans="1:61">
      <c r="A15" t="s">
        <v>633</v>
      </c>
      <c r="B15" t="s">
        <v>1956</v>
      </c>
      <c r="C15" t="s">
        <v>1956</v>
      </c>
      <c r="D15" t="s">
        <v>645</v>
      </c>
      <c r="E15">
        <v>1</v>
      </c>
      <c r="F15">
        <v>1</v>
      </c>
      <c r="G15" t="s">
        <v>635</v>
      </c>
      <c r="H15" s="2">
        <v>560.29783050000003</v>
      </c>
      <c r="I15" s="74">
        <f t="shared" si="0"/>
        <v>5.6029783050000004E-2</v>
      </c>
      <c r="J15" s="4">
        <v>7.4999999999999997E-2</v>
      </c>
      <c r="K15" s="2">
        <v>2.3853969149999998</v>
      </c>
      <c r="L15" s="2">
        <v>91.636311269999993</v>
      </c>
      <c r="M15" s="3">
        <v>222529.019</v>
      </c>
      <c r="N15" s="2">
        <v>9.1860344640000005</v>
      </c>
      <c r="O15" s="2">
        <v>10.0657915</v>
      </c>
      <c r="P15" s="2">
        <v>214.12825340000001</v>
      </c>
      <c r="Q15" s="2">
        <v>4863.9595660000005</v>
      </c>
      <c r="R15" s="2">
        <v>118.92320309999999</v>
      </c>
      <c r="S15" s="2">
        <v>13.25022038</v>
      </c>
      <c r="T15" s="2">
        <v>17.673499150000001</v>
      </c>
      <c r="U15" s="2">
        <v>0.78939369999999998</v>
      </c>
      <c r="V15" s="2">
        <v>6.5482610179999998</v>
      </c>
      <c r="W15" s="2">
        <v>0.89611288300000003</v>
      </c>
      <c r="X15" s="2">
        <v>3.0845644860000001</v>
      </c>
      <c r="Y15" s="2">
        <v>0.53787879999999999</v>
      </c>
      <c r="Z15" s="2">
        <v>3.1789073659999998</v>
      </c>
      <c r="AA15" s="2">
        <v>1.449678069</v>
      </c>
      <c r="AB15" s="2">
        <v>0.575559818</v>
      </c>
      <c r="AC15" s="2">
        <v>1.953452492</v>
      </c>
      <c r="AD15" s="2">
        <v>2.321723027</v>
      </c>
      <c r="AE15" s="2">
        <v>0.33217186300000001</v>
      </c>
      <c r="AF15" s="2">
        <v>2.4132446519999999</v>
      </c>
      <c r="AG15" s="2">
        <v>0.55634087499999996</v>
      </c>
      <c r="AH15" s="2">
        <v>1.6678000150000001</v>
      </c>
      <c r="AI15" s="2">
        <v>0.233322845</v>
      </c>
      <c r="AJ15" s="2">
        <v>1.5228901459999999</v>
      </c>
      <c r="AK15" s="2">
        <v>0.193806176</v>
      </c>
      <c r="AL15" s="4">
        <v>48.154000000000003</v>
      </c>
      <c r="AM15" s="4">
        <v>0.82299999999999995</v>
      </c>
      <c r="AN15" s="4">
        <v>16.081</v>
      </c>
      <c r="AO15" s="4">
        <v>4.9000000000000002E-2</v>
      </c>
      <c r="AP15" s="4">
        <v>8.7140000000000004</v>
      </c>
      <c r="AQ15" s="4">
        <v>9.6280000000000001</v>
      </c>
      <c r="AR15" s="4">
        <v>14.708</v>
      </c>
      <c r="AS15" s="4">
        <v>0.17599999999999999</v>
      </c>
      <c r="AT15" s="4">
        <v>1.5009999999999999</v>
      </c>
      <c r="AU15" s="4">
        <v>4.5999999999999999E-2</v>
      </c>
      <c r="AV15" s="4">
        <v>3.6999999999999998E-2</v>
      </c>
      <c r="AW15" s="4">
        <v>0</v>
      </c>
      <c r="AX15" s="4">
        <v>2.5000000000000001E-3</v>
      </c>
      <c r="AY15" s="4">
        <v>0.1207</v>
      </c>
      <c r="AZ15" s="4">
        <v>40.517600000000002</v>
      </c>
      <c r="BA15" s="4">
        <v>4.3E-3</v>
      </c>
      <c r="BB15" s="4">
        <v>9.74E-2</v>
      </c>
      <c r="BC15" s="4">
        <v>5.1200000000000002E-2</v>
      </c>
      <c r="BD15" s="4">
        <v>0.28370000000000001</v>
      </c>
      <c r="BE15" s="4">
        <v>11.924300000000001</v>
      </c>
      <c r="BF15" s="4">
        <v>47.074399999999997</v>
      </c>
      <c r="BG15" s="4">
        <v>0.35599999999999998</v>
      </c>
      <c r="BH15" s="4">
        <v>0.17780000000000001</v>
      </c>
      <c r="BI15" s="2">
        <v>1.01</v>
      </c>
    </row>
    <row r="16" spans="1:61">
      <c r="A16" t="s">
        <v>633</v>
      </c>
      <c r="B16" t="s">
        <v>1957</v>
      </c>
      <c r="C16" t="s">
        <v>1957</v>
      </c>
      <c r="D16" t="s">
        <v>646</v>
      </c>
      <c r="E16">
        <v>7</v>
      </c>
      <c r="F16">
        <v>1</v>
      </c>
      <c r="G16" t="s">
        <v>635</v>
      </c>
      <c r="H16" s="2">
        <v>767.9898925</v>
      </c>
      <c r="I16" s="74">
        <f t="shared" si="0"/>
        <v>7.6798989250000005E-2</v>
      </c>
      <c r="J16" s="4">
        <v>0.06</v>
      </c>
      <c r="K16" s="2">
        <v>2.325146572</v>
      </c>
      <c r="L16" s="2">
        <v>86.340816590000003</v>
      </c>
      <c r="M16" s="3">
        <v>220681.6961</v>
      </c>
      <c r="N16" s="2">
        <v>4.9665656399999998</v>
      </c>
      <c r="O16" s="2">
        <v>1.4115999299999999</v>
      </c>
      <c r="P16" s="2">
        <v>191.10734120000001</v>
      </c>
      <c r="Q16" s="2">
        <v>4612.8422270000001</v>
      </c>
      <c r="R16" s="2">
        <v>118.66210770000001</v>
      </c>
      <c r="S16" s="2">
        <v>13.588477770000001</v>
      </c>
      <c r="T16" s="2">
        <v>17.099906730000001</v>
      </c>
      <c r="U16" s="2">
        <v>0.81080996500000002</v>
      </c>
      <c r="V16" s="2">
        <v>6.3076454540000002</v>
      </c>
      <c r="W16" s="2">
        <v>0.77936583699999995</v>
      </c>
      <c r="X16" s="2">
        <v>2.8831372850000001</v>
      </c>
      <c r="Y16" s="2">
        <v>0.53652893300000004</v>
      </c>
      <c r="Z16" s="2">
        <v>3.4462718520000002</v>
      </c>
      <c r="AA16" s="2">
        <v>1.307794149</v>
      </c>
      <c r="AB16" s="2">
        <v>0.68722893900000004</v>
      </c>
      <c r="AC16" s="2">
        <v>2.3354206720000001</v>
      </c>
      <c r="AD16" s="2">
        <v>1.3481646060000001</v>
      </c>
      <c r="AE16" s="2">
        <v>0.41327925199999999</v>
      </c>
      <c r="AF16" s="2">
        <v>2.353064056</v>
      </c>
      <c r="AG16" s="2">
        <v>0.54194780499999995</v>
      </c>
      <c r="AH16" s="2">
        <v>1.262855128</v>
      </c>
      <c r="AI16" s="2">
        <v>0.18613568899999999</v>
      </c>
      <c r="AJ16" s="2">
        <v>1.3288083820000001</v>
      </c>
      <c r="AK16" s="2">
        <v>0.21299439000000001</v>
      </c>
      <c r="AL16" s="4">
        <v>48.177999999999997</v>
      </c>
      <c r="AM16" s="4">
        <v>0.84499999999999997</v>
      </c>
      <c r="AN16" s="4">
        <v>16.440000000000001</v>
      </c>
      <c r="AO16" s="4">
        <v>5.6000000000000001E-2</v>
      </c>
      <c r="AP16" s="4">
        <v>8.3789999999999996</v>
      </c>
      <c r="AQ16" s="4">
        <v>9.6890000000000001</v>
      </c>
      <c r="AR16" s="4">
        <v>14.484999999999999</v>
      </c>
      <c r="AS16" s="4">
        <v>0.182</v>
      </c>
      <c r="AT16" s="4">
        <v>1.6140000000000001</v>
      </c>
      <c r="AU16" s="4">
        <v>1.7999999999999999E-2</v>
      </c>
      <c r="AV16" s="4">
        <v>3.4000000000000002E-2</v>
      </c>
      <c r="AW16" s="4">
        <v>1.18E-2</v>
      </c>
      <c r="AX16" s="4">
        <v>2.2000000000000001E-3</v>
      </c>
      <c r="AY16" s="4">
        <v>0.11940000000000001</v>
      </c>
      <c r="AZ16" s="4">
        <v>40.7697</v>
      </c>
      <c r="BA16" s="4">
        <v>1.09E-2</v>
      </c>
      <c r="BB16" s="4">
        <v>9.7299999999999998E-2</v>
      </c>
      <c r="BC16" s="4">
        <v>8.8200000000000001E-2</v>
      </c>
      <c r="BD16" s="4">
        <v>0.30080000000000001</v>
      </c>
      <c r="BE16" s="4">
        <v>11.414199999999999</v>
      </c>
      <c r="BF16" s="4">
        <v>47.249699999999997</v>
      </c>
      <c r="BG16" s="4">
        <v>0.39119999999999999</v>
      </c>
      <c r="BH16" s="4">
        <v>0.19769999999999999</v>
      </c>
      <c r="BI16" s="2">
        <v>1.76</v>
      </c>
    </row>
    <row r="17" spans="1:61">
      <c r="A17" t="s">
        <v>633</v>
      </c>
      <c r="B17" t="s">
        <v>1958</v>
      </c>
      <c r="C17" t="s">
        <v>1958</v>
      </c>
      <c r="D17" t="s">
        <v>643</v>
      </c>
      <c r="E17">
        <v>2</v>
      </c>
      <c r="F17">
        <v>2</v>
      </c>
      <c r="G17" t="s">
        <v>635</v>
      </c>
      <c r="H17" s="2">
        <v>808.09492079999995</v>
      </c>
      <c r="I17" s="74">
        <f t="shared" si="0"/>
        <v>8.0809492079999989E-2</v>
      </c>
      <c r="J17" s="4">
        <v>5.8999999999999997E-2</v>
      </c>
      <c r="K17" s="2">
        <v>2.6225110850000002</v>
      </c>
      <c r="L17" s="2">
        <v>85.993926000000002</v>
      </c>
      <c r="M17" s="3">
        <v>213029.70329999999</v>
      </c>
      <c r="N17" s="2">
        <v>277.00606329999999</v>
      </c>
      <c r="O17" s="2">
        <v>391.48719770000002</v>
      </c>
      <c r="P17" s="2">
        <v>1543.331183</v>
      </c>
      <c r="Q17" s="2">
        <v>9166.3785800000005</v>
      </c>
      <c r="R17" s="2">
        <v>221.46835179999999</v>
      </c>
      <c r="S17" s="2">
        <v>17.63735488</v>
      </c>
      <c r="T17" s="2">
        <v>71.03493666</v>
      </c>
      <c r="U17" s="2">
        <v>7.202421384</v>
      </c>
      <c r="V17" s="2">
        <v>49.306614060000001</v>
      </c>
      <c r="W17" s="2">
        <v>7.0725970299999998</v>
      </c>
      <c r="X17" s="2">
        <v>17.64836962</v>
      </c>
      <c r="Y17" s="2">
        <v>2.1486017799999999</v>
      </c>
      <c r="Z17" s="2">
        <v>11.120876709999999</v>
      </c>
      <c r="AA17" s="2">
        <v>2.9119044289999998</v>
      </c>
      <c r="AB17" s="2">
        <v>1.2684136239999999</v>
      </c>
      <c r="AC17" s="2">
        <v>2.3269928040000001</v>
      </c>
      <c r="AD17" s="2">
        <v>2.964254392</v>
      </c>
      <c r="AE17" s="2">
        <v>0.58596054399999997</v>
      </c>
      <c r="AF17" s="2">
        <v>3.369837596</v>
      </c>
      <c r="AG17" s="2">
        <v>0.76843777599999996</v>
      </c>
      <c r="AH17" s="2">
        <v>2.1892013499999998</v>
      </c>
      <c r="AI17" s="2">
        <v>0.26680674100000001</v>
      </c>
      <c r="AJ17" s="2">
        <v>2.346874116</v>
      </c>
      <c r="AK17" s="2">
        <v>0.26971998899999999</v>
      </c>
      <c r="AL17" s="4">
        <v>48.195999999999998</v>
      </c>
      <c r="AM17" s="4">
        <v>1.7450000000000001</v>
      </c>
      <c r="AN17" s="4">
        <v>15.722</v>
      </c>
      <c r="AO17" s="4">
        <v>7.5999999999999998E-2</v>
      </c>
      <c r="AP17" s="4">
        <v>8.1259999999999994</v>
      </c>
      <c r="AQ17" s="4">
        <v>8.7720000000000002</v>
      </c>
      <c r="AR17" s="4">
        <v>14.657</v>
      </c>
      <c r="AS17" s="4">
        <v>0.15</v>
      </c>
      <c r="AT17" s="4">
        <v>2.1139999999999999</v>
      </c>
      <c r="AU17" s="4">
        <v>0.20200000000000001</v>
      </c>
      <c r="AV17" s="4">
        <v>0.153</v>
      </c>
      <c r="AW17" s="4">
        <v>2.7199999999999998E-2</v>
      </c>
      <c r="AX17" s="4">
        <v>1.14E-2</v>
      </c>
      <c r="AY17" s="4">
        <v>0.25219999999999998</v>
      </c>
      <c r="AZ17" s="4">
        <v>40.884599999999999</v>
      </c>
      <c r="BA17" s="4">
        <v>1.03E-2</v>
      </c>
      <c r="BB17" s="4">
        <v>5.9900000000000002E-2</v>
      </c>
      <c r="BC17" s="4">
        <v>5.2999999999999999E-2</v>
      </c>
      <c r="BD17" s="4">
        <v>0.28320000000000001</v>
      </c>
      <c r="BE17" s="4">
        <v>11.82</v>
      </c>
      <c r="BF17" s="4">
        <v>47.177199999999999</v>
      </c>
      <c r="BG17" s="4">
        <v>0.37059999999999998</v>
      </c>
      <c r="BH17" s="4">
        <v>0.17169999999999999</v>
      </c>
      <c r="BI17" s="2">
        <v>2.72</v>
      </c>
    </row>
    <row r="18" spans="1:61">
      <c r="A18" t="s">
        <v>633</v>
      </c>
      <c r="B18" t="s">
        <v>1959</v>
      </c>
      <c r="C18" t="s">
        <v>1959</v>
      </c>
      <c r="D18" t="s">
        <v>642</v>
      </c>
      <c r="E18">
        <v>1</v>
      </c>
      <c r="F18">
        <v>1</v>
      </c>
      <c r="G18" t="s">
        <v>635</v>
      </c>
      <c r="H18" s="2">
        <v>499.8647398</v>
      </c>
      <c r="I18" s="74">
        <f t="shared" si="0"/>
        <v>4.9986473980000001E-2</v>
      </c>
      <c r="J18" s="4">
        <v>6.3E-2</v>
      </c>
      <c r="K18" s="2">
        <v>2.3528960379999999</v>
      </c>
      <c r="L18" s="2">
        <v>89.633008070000002</v>
      </c>
      <c r="M18" s="3">
        <v>220316.62539999999</v>
      </c>
      <c r="N18" s="2">
        <v>21.53299964</v>
      </c>
      <c r="O18" s="2">
        <v>22.446429420000001</v>
      </c>
      <c r="P18" s="2">
        <v>208.24082300000001</v>
      </c>
      <c r="Q18" s="2">
        <v>4935.5579029999999</v>
      </c>
      <c r="R18" s="2">
        <v>124.0602095</v>
      </c>
      <c r="S18" s="2">
        <v>13.990556399999999</v>
      </c>
      <c r="T18" s="2">
        <v>18.908163819999999</v>
      </c>
      <c r="U18" s="2">
        <v>0.77779722200000001</v>
      </c>
      <c r="V18" s="2">
        <v>7.0437534040000003</v>
      </c>
      <c r="W18" s="2">
        <v>0.92834255600000004</v>
      </c>
      <c r="X18" s="2">
        <v>3.188115743</v>
      </c>
      <c r="Y18" s="2">
        <v>0.50726899700000005</v>
      </c>
      <c r="Z18" s="2">
        <v>3.2161357879999999</v>
      </c>
      <c r="AA18" s="2">
        <v>1.3582473900000001</v>
      </c>
      <c r="AB18" s="2">
        <v>0.62743169799999998</v>
      </c>
      <c r="AC18" s="2">
        <v>1.7468084399999999</v>
      </c>
      <c r="AD18" s="2">
        <v>1.7353132149999999</v>
      </c>
      <c r="AE18" s="2">
        <v>0.39640862399999999</v>
      </c>
      <c r="AF18" s="2">
        <v>2.7578306819999998</v>
      </c>
      <c r="AG18" s="2">
        <v>0.43509977599999999</v>
      </c>
      <c r="AH18" s="2">
        <v>1.3191572309999999</v>
      </c>
      <c r="AI18" s="2">
        <v>0.21217171800000001</v>
      </c>
      <c r="AJ18" s="2">
        <v>1.575383789</v>
      </c>
      <c r="AK18" s="2">
        <v>0.20029585999999999</v>
      </c>
      <c r="AL18" s="4">
        <v>48.276000000000003</v>
      </c>
      <c r="AM18" s="4">
        <v>0.86099999999999999</v>
      </c>
      <c r="AN18" s="4">
        <v>15.917999999999999</v>
      </c>
      <c r="AO18" s="4">
        <v>7.4999999999999997E-2</v>
      </c>
      <c r="AP18" s="4">
        <v>8.5380000000000003</v>
      </c>
      <c r="AQ18" s="4">
        <v>9.75</v>
      </c>
      <c r="AR18" s="4">
        <v>14.707000000000001</v>
      </c>
      <c r="AS18" s="4">
        <v>0.16</v>
      </c>
      <c r="AT18" s="4">
        <v>1.575</v>
      </c>
      <c r="AU18" s="4">
        <v>3.5999999999999997E-2</v>
      </c>
      <c r="AV18" s="4">
        <v>2.1000000000000001E-2</v>
      </c>
      <c r="AW18" s="4">
        <v>9.4000000000000004E-3</v>
      </c>
      <c r="AX18" s="4">
        <v>1E-3</v>
      </c>
      <c r="AY18" s="4">
        <v>0.1108</v>
      </c>
      <c r="AZ18" s="4">
        <v>39.850900000000003</v>
      </c>
      <c r="BA18" s="4">
        <v>7.4999999999999997E-3</v>
      </c>
      <c r="BB18" s="4">
        <v>7.3599999999999999E-2</v>
      </c>
      <c r="BC18" s="4">
        <v>5.79E-2</v>
      </c>
      <c r="BD18" s="4">
        <v>0.25569999999999998</v>
      </c>
      <c r="BE18" s="4">
        <v>11.4937</v>
      </c>
      <c r="BF18" s="4">
        <v>47.109299999999998</v>
      </c>
      <c r="BG18" s="4">
        <v>0.3569</v>
      </c>
      <c r="BH18" s="4">
        <v>0.20080000000000001</v>
      </c>
      <c r="BI18" s="2">
        <v>1.58</v>
      </c>
    </row>
    <row r="19" spans="1:61">
      <c r="A19" t="s">
        <v>633</v>
      </c>
      <c r="B19" t="s">
        <v>1960</v>
      </c>
      <c r="C19" t="s">
        <v>1960</v>
      </c>
      <c r="D19" t="s">
        <v>643</v>
      </c>
      <c r="E19">
        <v>5</v>
      </c>
      <c r="F19">
        <v>1</v>
      </c>
      <c r="G19" t="s">
        <v>635</v>
      </c>
      <c r="H19" s="2">
        <v>317.434011</v>
      </c>
      <c r="I19" s="74">
        <f t="shared" si="0"/>
        <v>3.1743401099999999E-2</v>
      </c>
      <c r="J19" s="4">
        <v>6.7000000000000004E-2</v>
      </c>
      <c r="K19" s="2">
        <v>2.3018375980000001</v>
      </c>
      <c r="L19" s="2">
        <v>77.455110919999996</v>
      </c>
      <c r="M19" s="3">
        <v>215864.25940000001</v>
      </c>
      <c r="N19" s="2">
        <v>25.42953387</v>
      </c>
      <c r="O19" s="2">
        <v>42.102397170000003</v>
      </c>
      <c r="P19" s="2">
        <v>173.33581860000001</v>
      </c>
      <c r="Q19" s="2">
        <v>4771.2860739999996</v>
      </c>
      <c r="R19" s="2">
        <v>117.6801789</v>
      </c>
      <c r="S19" s="2">
        <v>13.90788216</v>
      </c>
      <c r="T19" s="2">
        <v>16.640483249999999</v>
      </c>
      <c r="U19" s="2">
        <v>0.70701242600000003</v>
      </c>
      <c r="V19" s="2">
        <v>5.7651555630000004</v>
      </c>
      <c r="W19" s="2">
        <v>1.0062039709999999</v>
      </c>
      <c r="X19" s="2">
        <v>3.1891293040000002</v>
      </c>
      <c r="Y19" s="2">
        <v>0.49125176100000001</v>
      </c>
      <c r="Z19" s="2">
        <v>3.78489013</v>
      </c>
      <c r="AA19" s="2">
        <v>1.6233199819999999</v>
      </c>
      <c r="AB19" s="2">
        <v>0.64866177300000005</v>
      </c>
      <c r="AC19" s="2">
        <v>2.0876028400000002</v>
      </c>
      <c r="AD19" s="2">
        <v>1.8821931329999999</v>
      </c>
      <c r="AE19" s="2">
        <v>0.39509413500000001</v>
      </c>
      <c r="AF19" s="2">
        <v>2.681575579</v>
      </c>
      <c r="AG19" s="2">
        <v>0.46980757000000001</v>
      </c>
      <c r="AH19" s="2">
        <v>1.5067690359999999</v>
      </c>
      <c r="AI19" s="2">
        <v>0.234811925</v>
      </c>
      <c r="AJ19" s="2">
        <v>1.4699416240000001</v>
      </c>
      <c r="AK19" s="2">
        <v>0.16234135399999999</v>
      </c>
      <c r="AL19" s="4">
        <v>48.335000000000001</v>
      </c>
      <c r="AM19" s="4">
        <v>0.88200000000000001</v>
      </c>
      <c r="AN19" s="4">
        <v>16.63</v>
      </c>
      <c r="AO19" s="4">
        <v>0.06</v>
      </c>
      <c r="AP19" s="4">
        <v>7.7619999999999996</v>
      </c>
      <c r="AQ19" s="4">
        <v>8.6920000000000002</v>
      </c>
      <c r="AR19" s="4">
        <v>15.775</v>
      </c>
      <c r="AS19" s="4">
        <v>0.158</v>
      </c>
      <c r="AT19" s="4">
        <v>1.591</v>
      </c>
      <c r="AU19" s="4">
        <v>2.1000000000000001E-2</v>
      </c>
      <c r="AV19" s="4">
        <v>0.02</v>
      </c>
      <c r="AW19" s="4">
        <v>1.54E-2</v>
      </c>
      <c r="AX19" s="4">
        <v>2.8E-3</v>
      </c>
      <c r="AY19" s="4">
        <v>0.1028</v>
      </c>
      <c r="AZ19" s="4">
        <v>39.292099999999998</v>
      </c>
      <c r="BA19" s="4">
        <v>2.5000000000000001E-3</v>
      </c>
      <c r="BB19" s="4">
        <v>6.7100000000000007E-2</v>
      </c>
      <c r="BC19" s="4">
        <v>5.7599999999999998E-2</v>
      </c>
      <c r="BD19" s="4">
        <v>0.29720000000000002</v>
      </c>
      <c r="BE19" s="4">
        <v>11.6266</v>
      </c>
      <c r="BF19" s="4">
        <v>46.756799999999998</v>
      </c>
      <c r="BG19" s="4">
        <v>0.32969999999999999</v>
      </c>
      <c r="BH19" s="4">
        <v>0.1855</v>
      </c>
      <c r="BI19" s="2">
        <v>3.05</v>
      </c>
    </row>
    <row r="20" spans="1:61">
      <c r="A20" t="s">
        <v>633</v>
      </c>
      <c r="B20" t="s">
        <v>1961</v>
      </c>
      <c r="C20" t="s">
        <v>1961</v>
      </c>
      <c r="D20" t="s">
        <v>643</v>
      </c>
      <c r="E20">
        <v>7</v>
      </c>
      <c r="F20">
        <v>2</v>
      </c>
      <c r="G20" t="s">
        <v>635</v>
      </c>
      <c r="H20" s="2">
        <v>706.22316839999996</v>
      </c>
      <c r="I20" s="74">
        <f t="shared" si="0"/>
        <v>7.0622316839999991E-2</v>
      </c>
      <c r="J20" s="4">
        <v>6.4000000000000001E-2</v>
      </c>
      <c r="K20" s="2">
        <v>2.2721608610000001</v>
      </c>
      <c r="L20" s="2">
        <v>79.008554239999995</v>
      </c>
      <c r="M20" s="3">
        <v>216939.3714</v>
      </c>
      <c r="N20" s="2">
        <v>32.024825399999997</v>
      </c>
      <c r="O20" s="2">
        <v>15.02202117</v>
      </c>
      <c r="P20" s="2">
        <v>186.53894270000001</v>
      </c>
      <c r="Q20" s="2">
        <v>4648.836413</v>
      </c>
      <c r="R20" s="2">
        <v>118.390384</v>
      </c>
      <c r="S20" s="2">
        <v>13.347386070000001</v>
      </c>
      <c r="T20" s="2">
        <v>18.09880003</v>
      </c>
      <c r="U20" s="2">
        <v>0.64629908300000005</v>
      </c>
      <c r="V20" s="2">
        <v>5.8553007959999999</v>
      </c>
      <c r="W20" s="2">
        <v>0.96545396800000005</v>
      </c>
      <c r="X20" s="2">
        <v>2.6659505220000002</v>
      </c>
      <c r="Y20" s="2">
        <v>0.55048534999999998</v>
      </c>
      <c r="Z20" s="2">
        <v>3.0894336419999999</v>
      </c>
      <c r="AA20" s="2">
        <v>1.275842315</v>
      </c>
      <c r="AB20" s="2">
        <v>0.70465944300000005</v>
      </c>
      <c r="AC20" s="2">
        <v>1.7222225739999999</v>
      </c>
      <c r="AD20" s="2">
        <v>1.586809132</v>
      </c>
      <c r="AE20" s="2">
        <v>0.32639834299999998</v>
      </c>
      <c r="AF20" s="2">
        <v>2.4714993729999999</v>
      </c>
      <c r="AG20" s="2">
        <v>0.487448522</v>
      </c>
      <c r="AH20" s="2">
        <v>1.457848099</v>
      </c>
      <c r="AI20" s="2">
        <v>0.21649670300000001</v>
      </c>
      <c r="AJ20" s="2">
        <v>1.1922532290000001</v>
      </c>
      <c r="AK20" s="2">
        <v>0.15695433</v>
      </c>
      <c r="AL20" s="4">
        <v>48.381</v>
      </c>
      <c r="AM20" s="4">
        <v>0.86699999999999999</v>
      </c>
      <c r="AN20" s="4">
        <v>16.515000000000001</v>
      </c>
      <c r="AO20" s="4">
        <v>5.0999999999999997E-2</v>
      </c>
      <c r="AP20" s="4">
        <v>7.5179999999999998</v>
      </c>
      <c r="AQ20" s="4">
        <v>9.9450000000000003</v>
      </c>
      <c r="AR20" s="4">
        <v>14.849</v>
      </c>
      <c r="AS20" s="4">
        <v>0.17199999999999999</v>
      </c>
      <c r="AT20" s="4">
        <v>1.587</v>
      </c>
      <c r="AU20" s="4">
        <v>1.4999999999999999E-2</v>
      </c>
      <c r="AV20" s="4">
        <v>2.8000000000000001E-2</v>
      </c>
      <c r="AW20" s="4">
        <v>8.3999999999999995E-3</v>
      </c>
      <c r="AX20" s="4">
        <v>8.0000000000000004E-4</v>
      </c>
      <c r="AY20" s="4">
        <v>0.1191</v>
      </c>
      <c r="AZ20" s="4">
        <v>39.048400000000001</v>
      </c>
      <c r="BA20" s="4">
        <v>3.0999999999999999E-3</v>
      </c>
      <c r="BB20" s="4">
        <v>8.9099999999999999E-2</v>
      </c>
      <c r="BC20" s="4">
        <v>7.5600000000000001E-2</v>
      </c>
      <c r="BD20" s="4">
        <v>0.34399999999999997</v>
      </c>
      <c r="BE20" s="4">
        <v>10.071300000000001</v>
      </c>
      <c r="BF20" s="4">
        <v>48.056600000000003</v>
      </c>
      <c r="BG20" s="4">
        <v>0.35020000000000001</v>
      </c>
      <c r="BH20" s="4">
        <v>0.159</v>
      </c>
      <c r="BI20" s="2">
        <v>3.14</v>
      </c>
    </row>
    <row r="21" spans="1:61">
      <c r="A21" t="s">
        <v>633</v>
      </c>
      <c r="B21" t="s">
        <v>1962</v>
      </c>
      <c r="C21" t="s">
        <v>1962</v>
      </c>
      <c r="D21" t="s">
        <v>643</v>
      </c>
      <c r="E21">
        <v>4</v>
      </c>
      <c r="F21">
        <v>1</v>
      </c>
      <c r="G21" t="s">
        <v>635</v>
      </c>
      <c r="H21" s="2">
        <v>783.45322439999995</v>
      </c>
      <c r="I21" s="74">
        <f t="shared" si="0"/>
        <v>7.834532243999999E-2</v>
      </c>
      <c r="J21" s="4">
        <v>5.5E-2</v>
      </c>
      <c r="K21" s="2">
        <v>2.4501617769999999</v>
      </c>
      <c r="L21" s="2">
        <v>120.0877639</v>
      </c>
      <c r="M21" s="3">
        <v>216984.2457</v>
      </c>
      <c r="N21" s="2">
        <v>80.318150119999999</v>
      </c>
      <c r="O21" s="2">
        <v>91.337258509999998</v>
      </c>
      <c r="P21" s="2">
        <v>479.40331759999998</v>
      </c>
      <c r="Q21" s="2">
        <v>5792.6904869999998</v>
      </c>
      <c r="R21" s="2">
        <v>130.03745000000001</v>
      </c>
      <c r="S21" s="2">
        <v>17.0369454</v>
      </c>
      <c r="T21" s="2">
        <v>29.737026969999999</v>
      </c>
      <c r="U21" s="2">
        <v>1.789057058</v>
      </c>
      <c r="V21" s="2">
        <v>14.456343800000001</v>
      </c>
      <c r="W21" s="2">
        <v>2.126670807</v>
      </c>
      <c r="X21" s="2">
        <v>6.251596266</v>
      </c>
      <c r="Y21" s="2">
        <v>0.96905462499999995</v>
      </c>
      <c r="Z21" s="2">
        <v>5.9589519280000003</v>
      </c>
      <c r="AA21" s="2">
        <v>1.8816174670000001</v>
      </c>
      <c r="AB21" s="2">
        <v>0.64323095699999999</v>
      </c>
      <c r="AC21" s="2">
        <v>2.1597982519999999</v>
      </c>
      <c r="AD21" s="2">
        <v>2.2071128990000002</v>
      </c>
      <c r="AE21" s="2">
        <v>0.33880649299999999</v>
      </c>
      <c r="AF21" s="2">
        <v>3.3475859909999999</v>
      </c>
      <c r="AG21" s="2">
        <v>0.70836766699999998</v>
      </c>
      <c r="AH21" s="2">
        <v>1.871637593</v>
      </c>
      <c r="AI21" s="2">
        <v>0.24360917100000001</v>
      </c>
      <c r="AJ21" s="2">
        <v>2.3523582780000001</v>
      </c>
      <c r="AK21" s="2">
        <v>0.253037927</v>
      </c>
      <c r="AL21" s="4">
        <v>48.393000000000001</v>
      </c>
      <c r="AM21" s="4">
        <v>1.081</v>
      </c>
      <c r="AN21" s="4">
        <v>15.68</v>
      </c>
      <c r="AO21" s="4">
        <v>7.4999999999999997E-2</v>
      </c>
      <c r="AP21" s="4">
        <v>8.9949999999999992</v>
      </c>
      <c r="AQ21" s="4">
        <v>9.4670000000000005</v>
      </c>
      <c r="AR21" s="4">
        <v>14.007999999999999</v>
      </c>
      <c r="AS21" s="4">
        <v>0.18</v>
      </c>
      <c r="AT21" s="4">
        <v>1.919</v>
      </c>
      <c r="AU21" s="4">
        <v>6.6000000000000003E-2</v>
      </c>
      <c r="AV21" s="4">
        <v>4.2999999999999997E-2</v>
      </c>
      <c r="AW21" s="4">
        <v>1.3599999999999999E-2</v>
      </c>
      <c r="AX21" s="4">
        <v>3.8E-3</v>
      </c>
      <c r="AY21" s="4">
        <v>0.14829999999999999</v>
      </c>
      <c r="AZ21" s="4">
        <v>39.231000000000002</v>
      </c>
      <c r="BA21" s="4">
        <v>9.5999999999999992E-3</v>
      </c>
      <c r="BB21" s="4">
        <v>5.4800000000000001E-2</v>
      </c>
      <c r="BC21" s="4">
        <v>3.1199999999999999E-2</v>
      </c>
      <c r="BD21" s="4">
        <v>0.224</v>
      </c>
      <c r="BE21" s="4">
        <v>12.274100000000001</v>
      </c>
      <c r="BF21" s="4">
        <v>46.512</v>
      </c>
      <c r="BG21" s="4">
        <v>0.3649</v>
      </c>
      <c r="BH21" s="4">
        <v>0.2044</v>
      </c>
      <c r="BI21" s="2">
        <v>1.42</v>
      </c>
    </row>
    <row r="22" spans="1:61">
      <c r="A22" t="s">
        <v>633</v>
      </c>
      <c r="B22" t="s">
        <v>1963</v>
      </c>
      <c r="C22" t="s">
        <v>1963</v>
      </c>
      <c r="D22" t="s">
        <v>634</v>
      </c>
      <c r="E22">
        <v>2</v>
      </c>
      <c r="F22">
        <v>4</v>
      </c>
      <c r="G22" t="s">
        <v>635</v>
      </c>
      <c r="H22" s="2">
        <v>581.13242349999996</v>
      </c>
      <c r="I22" s="74">
        <f t="shared" si="0"/>
        <v>5.8113242349999997E-2</v>
      </c>
      <c r="J22" s="4">
        <v>9.5000000000000001E-2</v>
      </c>
      <c r="K22" s="2">
        <v>2.3585584769999999</v>
      </c>
      <c r="L22" s="2">
        <v>65.88167928</v>
      </c>
      <c r="M22" s="3">
        <v>216131.63510000001</v>
      </c>
      <c r="N22" s="2">
        <v>11.361429360000001</v>
      </c>
      <c r="O22" s="2">
        <v>3.9477406739999998</v>
      </c>
      <c r="P22" s="2">
        <v>51.816979680000003</v>
      </c>
      <c r="Q22" s="2">
        <v>4330.9909779999998</v>
      </c>
      <c r="R22" s="2">
        <v>88.787011190000001</v>
      </c>
      <c r="S22" s="2">
        <v>14.67122932</v>
      </c>
      <c r="T22" s="2">
        <v>14.45649236</v>
      </c>
      <c r="U22" s="2">
        <v>0.12109908599999999</v>
      </c>
      <c r="V22" s="2">
        <v>1.026052695</v>
      </c>
      <c r="W22" s="2">
        <v>0.54264430299999999</v>
      </c>
      <c r="X22" s="2">
        <v>1.9364406350000001</v>
      </c>
      <c r="Y22" s="2">
        <v>0.40872893100000002</v>
      </c>
      <c r="Z22" s="2">
        <v>2.595420421</v>
      </c>
      <c r="AA22" s="2">
        <v>1.412324374</v>
      </c>
      <c r="AB22" s="2">
        <v>0.677940934</v>
      </c>
      <c r="AC22" s="2">
        <v>2.4078099540000002</v>
      </c>
      <c r="AD22" s="2">
        <v>1.9483368780000001</v>
      </c>
      <c r="AE22" s="2">
        <v>0.31177344499999998</v>
      </c>
      <c r="AF22" s="2">
        <v>2.6529339950000002</v>
      </c>
      <c r="AG22" s="2">
        <v>0.61411960899999996</v>
      </c>
      <c r="AH22" s="2">
        <v>1.525844132</v>
      </c>
      <c r="AI22" s="2">
        <v>0.26314254999999998</v>
      </c>
      <c r="AJ22" s="2">
        <v>1.3514636470000001</v>
      </c>
      <c r="AK22" s="2">
        <v>0.20883616599999999</v>
      </c>
      <c r="AL22" s="4">
        <v>48.402999999999999</v>
      </c>
      <c r="AM22" s="4">
        <v>0.82599999999999996</v>
      </c>
      <c r="AN22" s="4">
        <v>16.565000000000001</v>
      </c>
      <c r="AO22" s="4">
        <v>4.2999999999999997E-2</v>
      </c>
      <c r="AP22" s="4">
        <v>7.3559999999999999</v>
      </c>
      <c r="AQ22" s="4">
        <v>9.4529999999999994</v>
      </c>
      <c r="AR22" s="4">
        <v>15.494</v>
      </c>
      <c r="AS22" s="4">
        <v>0.20300000000000001</v>
      </c>
      <c r="AT22" s="4">
        <v>1.5580000000000001</v>
      </c>
      <c r="AU22" s="4">
        <v>0</v>
      </c>
      <c r="AV22" s="4">
        <v>0.03</v>
      </c>
      <c r="AW22" s="4">
        <v>1.4E-3</v>
      </c>
      <c r="AX22" s="4">
        <v>2.3999999999999998E-3</v>
      </c>
      <c r="AY22" s="4">
        <v>0.1239</v>
      </c>
      <c r="AZ22" s="4">
        <v>40.484000000000002</v>
      </c>
      <c r="BA22" s="4">
        <v>7.9000000000000008E-3</v>
      </c>
      <c r="BB22" s="4">
        <v>0.1065</v>
      </c>
      <c r="BC22" s="4">
        <v>9.7500000000000003E-2</v>
      </c>
      <c r="BD22" s="4">
        <v>0.35670000000000002</v>
      </c>
      <c r="BE22" s="4">
        <v>10.4046</v>
      </c>
      <c r="BF22" s="4">
        <v>48.219200000000001</v>
      </c>
      <c r="BG22" s="4">
        <v>0.36209999999999998</v>
      </c>
      <c r="BH22" s="4">
        <v>0.1716</v>
      </c>
      <c r="BI22" s="2">
        <v>1.73</v>
      </c>
    </row>
    <row r="23" spans="1:61">
      <c r="A23" t="s">
        <v>633</v>
      </c>
      <c r="B23" t="s">
        <v>1964</v>
      </c>
      <c r="C23" t="s">
        <v>1964</v>
      </c>
      <c r="D23" t="s">
        <v>641</v>
      </c>
      <c r="E23">
        <v>4</v>
      </c>
      <c r="F23">
        <v>2</v>
      </c>
      <c r="G23" t="s">
        <v>635</v>
      </c>
      <c r="H23" s="2">
        <v>384.26491759999999</v>
      </c>
      <c r="I23" s="74">
        <f t="shared" si="0"/>
        <v>3.8426491760000001E-2</v>
      </c>
      <c r="J23" s="4">
        <v>6.9000000000000006E-2</v>
      </c>
      <c r="K23" s="2">
        <v>2.7799685799999998</v>
      </c>
      <c r="L23" s="2">
        <v>75.005786270000002</v>
      </c>
      <c r="M23" s="3">
        <v>216573.8334</v>
      </c>
      <c r="N23" s="2">
        <v>137.61500939999999</v>
      </c>
      <c r="O23" s="2">
        <v>126.8382094</v>
      </c>
      <c r="P23" s="2">
        <v>791.06610409999996</v>
      </c>
      <c r="Q23" s="2">
        <v>5478.5223370000003</v>
      </c>
      <c r="R23" s="2">
        <v>204.8011535</v>
      </c>
      <c r="S23" s="2">
        <v>15.97564444</v>
      </c>
      <c r="T23" s="2">
        <v>40.42132136</v>
      </c>
      <c r="U23" s="2">
        <v>3.8278518720000001</v>
      </c>
      <c r="V23" s="2">
        <v>25.10494572</v>
      </c>
      <c r="W23" s="2">
        <v>3.475349172</v>
      </c>
      <c r="X23" s="2">
        <v>8.4228711589999996</v>
      </c>
      <c r="Y23" s="2">
        <v>1.140766285</v>
      </c>
      <c r="Z23" s="2">
        <v>6.5978635790000002</v>
      </c>
      <c r="AA23" s="2">
        <v>1.939539109</v>
      </c>
      <c r="AB23" s="2">
        <v>0.74846798299999995</v>
      </c>
      <c r="AC23" s="2">
        <v>1.6033868309999999</v>
      </c>
      <c r="AD23" s="2">
        <v>2.330824212</v>
      </c>
      <c r="AE23" s="2">
        <v>0.283297723</v>
      </c>
      <c r="AF23" s="2">
        <v>2.5256724949999998</v>
      </c>
      <c r="AG23" s="2">
        <v>0.54881944500000002</v>
      </c>
      <c r="AH23" s="2">
        <v>1.7381928799999999</v>
      </c>
      <c r="AI23" s="2">
        <v>0.31122995199999998</v>
      </c>
      <c r="AJ23" s="2">
        <v>1.637671914</v>
      </c>
      <c r="AK23" s="2">
        <v>0.28451580700000001</v>
      </c>
      <c r="AL23" s="4">
        <v>48.406999999999996</v>
      </c>
      <c r="AM23" s="4">
        <v>1.0509999999999999</v>
      </c>
      <c r="AN23" s="4">
        <v>16.227</v>
      </c>
      <c r="AO23" s="4">
        <v>6.9000000000000006E-2</v>
      </c>
      <c r="AP23" s="4">
        <v>8.5359999999999996</v>
      </c>
      <c r="AQ23" s="4">
        <v>9.1530000000000005</v>
      </c>
      <c r="AR23" s="4">
        <v>14.127000000000001</v>
      </c>
      <c r="AS23" s="4">
        <v>0.20300000000000001</v>
      </c>
      <c r="AT23" s="4">
        <v>1.956</v>
      </c>
      <c r="AU23" s="4">
        <v>0.106</v>
      </c>
      <c r="AV23" s="4">
        <v>0.08</v>
      </c>
      <c r="AW23" s="4">
        <v>6.1999999999999998E-3</v>
      </c>
      <c r="AX23" s="4">
        <v>6.0000000000000001E-3</v>
      </c>
      <c r="AY23" s="4">
        <v>0.1474</v>
      </c>
      <c r="AZ23" s="4">
        <v>39.938499999999998</v>
      </c>
      <c r="BA23" s="4">
        <v>8.3000000000000001E-3</v>
      </c>
      <c r="BB23" s="4">
        <v>5.7299999999999997E-2</v>
      </c>
      <c r="BC23" s="4">
        <v>4.8300000000000003E-2</v>
      </c>
      <c r="BD23" s="4">
        <v>0.26329999999999998</v>
      </c>
      <c r="BE23" s="4">
        <v>12.1279</v>
      </c>
      <c r="BF23" s="4">
        <v>46.796799999999998</v>
      </c>
      <c r="BG23" s="4">
        <v>0.3493</v>
      </c>
      <c r="BH23" s="4">
        <v>0.1754</v>
      </c>
      <c r="BI23" s="2">
        <v>2.12</v>
      </c>
    </row>
    <row r="24" spans="1:61">
      <c r="A24" t="s">
        <v>633</v>
      </c>
      <c r="B24" t="s">
        <v>1965</v>
      </c>
      <c r="C24" t="s">
        <v>1965</v>
      </c>
      <c r="D24" t="s">
        <v>642</v>
      </c>
      <c r="E24">
        <v>4</v>
      </c>
      <c r="F24">
        <v>1</v>
      </c>
      <c r="G24" t="s">
        <v>635</v>
      </c>
      <c r="H24" s="2">
        <v>38.189782350000002</v>
      </c>
      <c r="I24" s="74">
        <f t="shared" si="0"/>
        <v>3.8189782350000001E-3</v>
      </c>
      <c r="J24" s="4">
        <v>7.0999999999999994E-2</v>
      </c>
      <c r="K24" s="2">
        <v>2.5057318259999999</v>
      </c>
      <c r="L24" s="2">
        <v>81.337256999999994</v>
      </c>
      <c r="M24" s="3">
        <v>222653.35800000001</v>
      </c>
      <c r="N24" s="2">
        <v>21.507026400000001</v>
      </c>
      <c r="O24" s="2">
        <v>29.4254532</v>
      </c>
      <c r="P24" s="2">
        <v>195.8671507</v>
      </c>
      <c r="Q24" s="2">
        <v>4941.0802759999997</v>
      </c>
      <c r="R24" s="2">
        <v>121.6244682</v>
      </c>
      <c r="S24" s="2">
        <v>13.71204586</v>
      </c>
      <c r="T24" s="2">
        <v>17.895540929999999</v>
      </c>
      <c r="U24" s="2">
        <v>0.77286143100000004</v>
      </c>
      <c r="V24" s="2">
        <v>6.6103528999999996</v>
      </c>
      <c r="W24" s="2">
        <v>0.62431366200000005</v>
      </c>
      <c r="X24" s="2">
        <v>2.6566154239999999</v>
      </c>
      <c r="Y24" s="2">
        <v>0.50789145199999997</v>
      </c>
      <c r="Z24" s="2">
        <v>3.1458395449999998</v>
      </c>
      <c r="AA24" s="2">
        <v>1.185419094</v>
      </c>
      <c r="AB24" s="2">
        <v>0.60813623900000002</v>
      </c>
      <c r="AC24" s="2">
        <v>2.3758942410000001</v>
      </c>
      <c r="AD24" s="2">
        <v>1.6105793310000001</v>
      </c>
      <c r="AE24" s="2">
        <v>0.38679878899999998</v>
      </c>
      <c r="AF24" s="2">
        <v>2.8611678770000002</v>
      </c>
      <c r="AG24" s="2">
        <v>0.498044033</v>
      </c>
      <c r="AH24" s="2">
        <v>1.4312436879999999</v>
      </c>
      <c r="AI24" s="2">
        <v>0.20997808300000001</v>
      </c>
      <c r="AJ24" s="2">
        <v>1.401175552</v>
      </c>
      <c r="AK24" s="2">
        <v>0.233154212</v>
      </c>
      <c r="AL24" s="4">
        <v>48.506999999999998</v>
      </c>
      <c r="AM24" s="4">
        <v>0.89800000000000002</v>
      </c>
      <c r="AN24" s="4">
        <v>16.001000000000001</v>
      </c>
      <c r="AO24" s="4">
        <v>6.2E-2</v>
      </c>
      <c r="AP24" s="4">
        <v>8.8629999999999995</v>
      </c>
      <c r="AQ24" s="4">
        <v>9.0329999999999995</v>
      </c>
      <c r="AR24" s="4">
        <v>14.786</v>
      </c>
      <c r="AS24" s="4">
        <v>0.16</v>
      </c>
      <c r="AT24" s="4">
        <v>1.55</v>
      </c>
      <c r="AU24" s="4">
        <v>0.02</v>
      </c>
      <c r="AV24" s="4">
        <v>3.4000000000000002E-2</v>
      </c>
      <c r="AW24" s="4">
        <v>4.1000000000000003E-3</v>
      </c>
      <c r="AX24" s="4">
        <v>8.9999999999999998E-4</v>
      </c>
      <c r="AY24" s="4">
        <v>8.0199999999999994E-2</v>
      </c>
      <c r="AZ24" s="4">
        <v>39.488500000000002</v>
      </c>
      <c r="BA24" s="4">
        <v>9.7000000000000003E-3</v>
      </c>
      <c r="BB24" s="4">
        <v>5.3400000000000003E-2</v>
      </c>
      <c r="BC24" s="4">
        <v>3.7999999999999999E-2</v>
      </c>
      <c r="BD24" s="4">
        <v>0.22900000000000001</v>
      </c>
      <c r="BE24" s="4">
        <v>12.740399999999999</v>
      </c>
      <c r="BF24" s="4">
        <v>45.968400000000003</v>
      </c>
      <c r="BG24" s="4">
        <v>0.34</v>
      </c>
      <c r="BH24" s="4">
        <v>0.20319999999999999</v>
      </c>
      <c r="BI24" s="2">
        <v>1.06</v>
      </c>
    </row>
    <row r="25" spans="1:61">
      <c r="A25" t="s">
        <v>633</v>
      </c>
      <c r="B25" t="s">
        <v>1966</v>
      </c>
      <c r="C25" t="s">
        <v>1966</v>
      </c>
      <c r="D25" t="s">
        <v>637</v>
      </c>
      <c r="E25">
        <v>2</v>
      </c>
      <c r="F25">
        <v>2</v>
      </c>
      <c r="G25" t="s">
        <v>635</v>
      </c>
      <c r="H25" s="2">
        <v>1043.855112</v>
      </c>
      <c r="I25" s="74">
        <f t="shared" si="0"/>
        <v>0.1043855112</v>
      </c>
      <c r="J25" s="4">
        <v>6.7000000000000004E-2</v>
      </c>
      <c r="K25" s="2">
        <v>2.3814423520000001</v>
      </c>
      <c r="L25" s="2">
        <v>75.909332449999994</v>
      </c>
      <c r="M25" s="3">
        <v>221194.01029999999</v>
      </c>
      <c r="N25" s="2">
        <v>73.142041300000002</v>
      </c>
      <c r="O25" s="2">
        <v>76.245306580000005</v>
      </c>
      <c r="P25" s="2">
        <v>209.83443449999999</v>
      </c>
      <c r="Q25" s="2">
        <v>5032.5224340000004</v>
      </c>
      <c r="R25" s="2">
        <v>129.54655769999999</v>
      </c>
      <c r="S25" s="2">
        <v>14.35105998</v>
      </c>
      <c r="T25" s="2">
        <v>20.06910178</v>
      </c>
      <c r="U25" s="2">
        <v>0.81213049500000001</v>
      </c>
      <c r="V25" s="2">
        <v>7.7780022129999997</v>
      </c>
      <c r="W25" s="2">
        <v>0.91269320600000003</v>
      </c>
      <c r="X25" s="2">
        <v>2.8930646769999999</v>
      </c>
      <c r="Y25" s="2">
        <v>0.62154544099999998</v>
      </c>
      <c r="Z25" s="2">
        <v>3.8039301449999998</v>
      </c>
      <c r="AA25" s="2">
        <v>1.3221899189999999</v>
      </c>
      <c r="AB25" s="2">
        <v>0.59518332200000001</v>
      </c>
      <c r="AC25" s="2">
        <v>1.6029634580000001</v>
      </c>
      <c r="AD25" s="2">
        <v>1.941305101</v>
      </c>
      <c r="AE25" s="2">
        <v>0.47346761900000001</v>
      </c>
      <c r="AF25" s="2">
        <v>2.8949871919999999</v>
      </c>
      <c r="AG25" s="2">
        <v>0.57612859000000005</v>
      </c>
      <c r="AH25" s="2">
        <v>1.846895304</v>
      </c>
      <c r="AI25" s="2">
        <v>0.20308324699999999</v>
      </c>
      <c r="AJ25" s="2">
        <v>1.762450123</v>
      </c>
      <c r="AK25" s="2">
        <v>0.242154494</v>
      </c>
      <c r="AL25" s="4">
        <v>48.552999999999997</v>
      </c>
      <c r="AM25" s="4">
        <v>0.85899999999999999</v>
      </c>
      <c r="AN25" s="4">
        <v>16.449000000000002</v>
      </c>
      <c r="AO25" s="4">
        <v>4.9000000000000002E-2</v>
      </c>
      <c r="AP25" s="4">
        <v>7.5309999999999997</v>
      </c>
      <c r="AQ25" s="4">
        <v>9.3550000000000004</v>
      </c>
      <c r="AR25" s="4">
        <v>15.218</v>
      </c>
      <c r="AS25" s="4">
        <v>0.17799999999999999</v>
      </c>
      <c r="AT25" s="4">
        <v>1.6639999999999999</v>
      </c>
      <c r="AU25" s="4">
        <v>3.7999999999999999E-2</v>
      </c>
      <c r="AV25" s="4">
        <v>3.4000000000000002E-2</v>
      </c>
      <c r="AW25" s="4">
        <v>2.1299999999999999E-2</v>
      </c>
      <c r="AX25" s="4">
        <v>3.0999999999999999E-3</v>
      </c>
      <c r="AY25" s="4">
        <v>0.1244</v>
      </c>
      <c r="AZ25" s="4">
        <v>40.536799999999999</v>
      </c>
      <c r="BA25" s="4">
        <v>5.1999999999999998E-3</v>
      </c>
      <c r="BB25" s="4">
        <v>9.0899999999999995E-2</v>
      </c>
      <c r="BC25" s="4">
        <v>9.2899999999999996E-2</v>
      </c>
      <c r="BD25" s="4">
        <v>0.28260000000000002</v>
      </c>
      <c r="BE25" s="4">
        <v>10.739000000000001</v>
      </c>
      <c r="BF25" s="4">
        <v>48.06</v>
      </c>
      <c r="BG25" s="4">
        <v>0.36530000000000001</v>
      </c>
      <c r="BH25" s="4">
        <v>0.18260000000000001</v>
      </c>
      <c r="BI25" s="2">
        <v>3.22</v>
      </c>
    </row>
    <row r="26" spans="1:61">
      <c r="A26" t="s">
        <v>633</v>
      </c>
      <c r="B26" t="s">
        <v>1967</v>
      </c>
      <c r="C26" t="s">
        <v>1967</v>
      </c>
      <c r="D26" t="s">
        <v>644</v>
      </c>
      <c r="E26">
        <v>3</v>
      </c>
      <c r="F26">
        <v>2</v>
      </c>
      <c r="G26" t="s">
        <v>635</v>
      </c>
      <c r="H26" s="2">
        <v>771.03603750000002</v>
      </c>
      <c r="I26" s="74">
        <f t="shared" si="0"/>
        <v>7.7103603749999999E-2</v>
      </c>
      <c r="J26" s="4">
        <v>6.5000000000000002E-2</v>
      </c>
      <c r="K26" s="2">
        <v>3.1332787849999999</v>
      </c>
      <c r="L26" s="2">
        <v>97.715483640000002</v>
      </c>
      <c r="M26" s="3">
        <v>216823.91380000001</v>
      </c>
      <c r="N26" s="2">
        <v>226.64834149999999</v>
      </c>
      <c r="O26" s="2">
        <v>247.5959881</v>
      </c>
      <c r="P26" s="2">
        <v>1327.1507240000001</v>
      </c>
      <c r="Q26" s="2">
        <v>7076.5934040000002</v>
      </c>
      <c r="R26" s="2">
        <v>183.44464149999999</v>
      </c>
      <c r="S26" s="2">
        <v>18.534135939999999</v>
      </c>
      <c r="T26" s="2">
        <v>61.42276451</v>
      </c>
      <c r="U26" s="2">
        <v>6.960314522</v>
      </c>
      <c r="V26" s="2">
        <v>43.651204870000001</v>
      </c>
      <c r="W26" s="2">
        <v>6.145497389</v>
      </c>
      <c r="X26" s="2">
        <v>14.704223900000001</v>
      </c>
      <c r="Y26" s="2">
        <v>2.0606152340000001</v>
      </c>
      <c r="Z26" s="2">
        <v>9.1329605140000005</v>
      </c>
      <c r="AA26" s="2">
        <v>2.4736774339999998</v>
      </c>
      <c r="AB26" s="2">
        <v>0.93721467400000003</v>
      </c>
      <c r="AC26" s="2">
        <v>2.3958126590000002</v>
      </c>
      <c r="AD26" s="2">
        <v>3.0129197539999999</v>
      </c>
      <c r="AE26" s="2">
        <v>0.48205014099999999</v>
      </c>
      <c r="AF26" s="2">
        <v>3.19852756</v>
      </c>
      <c r="AG26" s="2">
        <v>0.66961191900000006</v>
      </c>
      <c r="AH26" s="2">
        <v>2.1602879530000001</v>
      </c>
      <c r="AI26" s="2">
        <v>0.29211499899999999</v>
      </c>
      <c r="AJ26" s="2">
        <v>1.66456955</v>
      </c>
      <c r="AK26" s="2">
        <v>0.29310069900000002</v>
      </c>
      <c r="AL26" s="4">
        <v>48.567</v>
      </c>
      <c r="AM26" s="4">
        <v>1.3260000000000001</v>
      </c>
      <c r="AN26" s="4">
        <v>14.79</v>
      </c>
      <c r="AO26" s="4">
        <v>1E-3</v>
      </c>
      <c r="AP26" s="4">
        <v>10.125</v>
      </c>
      <c r="AQ26" s="4">
        <v>9.1219999999999999</v>
      </c>
      <c r="AR26" s="4">
        <v>13.252000000000001</v>
      </c>
      <c r="AS26" s="4">
        <v>0.23599999999999999</v>
      </c>
      <c r="AT26" s="4">
        <v>2.1560000000000001</v>
      </c>
      <c r="AU26" s="4">
        <v>0.18099999999999999</v>
      </c>
      <c r="AV26" s="4">
        <v>0.13100000000000001</v>
      </c>
      <c r="AW26" s="4">
        <v>1.9099999999999999E-2</v>
      </c>
      <c r="AX26" s="4">
        <v>8.9999999999999993E-3</v>
      </c>
      <c r="AY26" s="4">
        <v>0.2349</v>
      </c>
      <c r="AZ26" s="4">
        <v>39.608800000000002</v>
      </c>
      <c r="BA26" s="4">
        <v>1.0999999999999999E-2</v>
      </c>
      <c r="BB26" s="4">
        <v>6.3600000000000004E-2</v>
      </c>
      <c r="BC26" s="4">
        <v>1.6799999999999999E-2</v>
      </c>
      <c r="BD26" s="4">
        <v>0.2132</v>
      </c>
      <c r="BE26" s="4">
        <v>13.985099999999999</v>
      </c>
      <c r="BF26" s="4">
        <v>45.247300000000003</v>
      </c>
      <c r="BG26" s="4">
        <v>0.35020000000000001</v>
      </c>
      <c r="BH26" s="4">
        <v>0.2238</v>
      </c>
      <c r="BI26" s="2">
        <v>4.16</v>
      </c>
    </row>
    <row r="27" spans="1:61">
      <c r="A27" t="s">
        <v>633</v>
      </c>
      <c r="B27" t="s">
        <v>1968</v>
      </c>
      <c r="C27" t="s">
        <v>1968</v>
      </c>
      <c r="D27" t="s">
        <v>646</v>
      </c>
      <c r="E27">
        <v>1</v>
      </c>
      <c r="F27">
        <v>1</v>
      </c>
      <c r="G27" t="s">
        <v>635</v>
      </c>
      <c r="H27" s="2">
        <v>221.7014795</v>
      </c>
      <c r="I27" s="74">
        <f t="shared" si="0"/>
        <v>2.217014795E-2</v>
      </c>
      <c r="J27" s="4">
        <v>7.0999999999999994E-2</v>
      </c>
      <c r="K27" s="2">
        <v>2.6850660899999998</v>
      </c>
      <c r="L27" s="2">
        <v>96.150545399999999</v>
      </c>
      <c r="M27" s="3">
        <v>221861.0472</v>
      </c>
      <c r="N27" s="2">
        <v>51.827697479999998</v>
      </c>
      <c r="O27" s="2">
        <v>45.996393300000001</v>
      </c>
      <c r="P27" s="2">
        <v>1977.763449</v>
      </c>
      <c r="Q27" s="2">
        <v>7625.8888029999998</v>
      </c>
      <c r="R27" s="2">
        <v>280.54043030000003</v>
      </c>
      <c r="S27" s="2">
        <v>17.884369629999998</v>
      </c>
      <c r="T27" s="2">
        <v>62.304887809999997</v>
      </c>
      <c r="U27" s="2">
        <v>8.8478041180000009</v>
      </c>
      <c r="V27" s="2">
        <v>64.840036409999996</v>
      </c>
      <c r="W27" s="2">
        <v>7.4957420040000002</v>
      </c>
      <c r="X27" s="2">
        <v>17.05673427</v>
      </c>
      <c r="Y27" s="2">
        <v>2.1007452459999998</v>
      </c>
      <c r="Z27" s="2">
        <v>9.4736751469999998</v>
      </c>
      <c r="AA27" s="2">
        <v>2.490491494</v>
      </c>
      <c r="AB27" s="2">
        <v>0.982164009</v>
      </c>
      <c r="AC27" s="2">
        <v>1.073872554</v>
      </c>
      <c r="AD27" s="2">
        <v>3.3245548930000002</v>
      </c>
      <c r="AE27" s="2">
        <v>0.54146025499999995</v>
      </c>
      <c r="AF27" s="2">
        <v>3.0304846310000002</v>
      </c>
      <c r="AG27" s="2">
        <v>0.70425733099999999</v>
      </c>
      <c r="AH27" s="2">
        <v>1.987602651</v>
      </c>
      <c r="AI27" s="2">
        <v>0.275318322</v>
      </c>
      <c r="AJ27" s="2">
        <v>2.2542817259999999</v>
      </c>
      <c r="AK27" s="2">
        <v>0.24645456900000001</v>
      </c>
      <c r="AL27" s="4">
        <v>48.65</v>
      </c>
      <c r="AM27" s="4">
        <v>1.355</v>
      </c>
      <c r="AN27" s="4">
        <v>14.891</v>
      </c>
      <c r="AO27" s="4">
        <v>1.6E-2</v>
      </c>
      <c r="AP27" s="4">
        <v>10.125999999999999</v>
      </c>
      <c r="AQ27" s="4">
        <v>9.1609999999999996</v>
      </c>
      <c r="AR27" s="4">
        <v>13.032999999999999</v>
      </c>
      <c r="AS27" s="4">
        <v>0.17799999999999999</v>
      </c>
      <c r="AT27" s="4">
        <v>2.0939999999999999</v>
      </c>
      <c r="AU27" s="4">
        <v>0.24399999999999999</v>
      </c>
      <c r="AV27" s="4">
        <v>0.14199999999999999</v>
      </c>
      <c r="AW27" s="4">
        <v>2.41E-2</v>
      </c>
      <c r="AX27" s="4">
        <v>1.7299999999999999E-2</v>
      </c>
      <c r="AY27" s="4">
        <v>0.36940000000000001</v>
      </c>
      <c r="AZ27" s="4">
        <v>40.261600000000001</v>
      </c>
      <c r="BA27" s="4">
        <v>6.8999999999999999E-3</v>
      </c>
      <c r="BB27" s="4">
        <v>5.62E-2</v>
      </c>
      <c r="BC27" s="4">
        <v>8.8999999999999999E-3</v>
      </c>
      <c r="BD27" s="4">
        <v>0.20300000000000001</v>
      </c>
      <c r="BE27" s="4">
        <v>14.100199999999999</v>
      </c>
      <c r="BF27" s="4">
        <v>45.6252</v>
      </c>
      <c r="BG27" s="4">
        <v>0.35759999999999997</v>
      </c>
      <c r="BH27" s="4">
        <v>0.20680000000000001</v>
      </c>
      <c r="BI27" s="2">
        <v>2.4500000000000002</v>
      </c>
    </row>
    <row r="28" spans="1:61">
      <c r="A28" t="s">
        <v>633</v>
      </c>
      <c r="B28" t="s">
        <v>1969</v>
      </c>
      <c r="C28" t="s">
        <v>1969</v>
      </c>
      <c r="D28" t="s">
        <v>646</v>
      </c>
      <c r="E28">
        <v>20</v>
      </c>
      <c r="F28">
        <v>1</v>
      </c>
      <c r="G28" t="s">
        <v>635</v>
      </c>
      <c r="H28" s="2">
        <v>670.75829160000001</v>
      </c>
      <c r="I28" s="74">
        <f t="shared" si="0"/>
        <v>6.7075829160000003E-2</v>
      </c>
      <c r="J28" s="4">
        <v>5.8000000000000003E-2</v>
      </c>
      <c r="K28" s="2">
        <v>2.3865580780000002</v>
      </c>
      <c r="L28" s="2">
        <v>91.112487040000005</v>
      </c>
      <c r="M28" s="3">
        <v>221603.9552</v>
      </c>
      <c r="N28" s="2">
        <v>3.1384096000000001</v>
      </c>
      <c r="O28" s="2">
        <v>5.8899699200000004</v>
      </c>
      <c r="P28" s="2">
        <v>193.39925249999999</v>
      </c>
      <c r="Q28" s="2">
        <v>4848.2594790000003</v>
      </c>
      <c r="R28" s="2">
        <v>114.62841950000001</v>
      </c>
      <c r="S28" s="2">
        <v>13.77039192</v>
      </c>
      <c r="T28" s="2">
        <v>17.973546389999999</v>
      </c>
      <c r="U28" s="2">
        <v>0.74220830100000001</v>
      </c>
      <c r="V28" s="2">
        <v>5.9046872949999996</v>
      </c>
      <c r="W28" s="2">
        <v>1.086671368</v>
      </c>
      <c r="X28" s="2">
        <v>2.7425646690000001</v>
      </c>
      <c r="Y28" s="2">
        <v>0.497059845</v>
      </c>
      <c r="Z28" s="2">
        <v>2.9605955430000002</v>
      </c>
      <c r="AA28" s="2">
        <v>1.2969168149999999</v>
      </c>
      <c r="AB28" s="2">
        <v>0.63710301400000002</v>
      </c>
      <c r="AC28" s="2">
        <v>1.0782440069999999</v>
      </c>
      <c r="AD28" s="2">
        <v>1.5254229690000001</v>
      </c>
      <c r="AE28" s="2">
        <v>0.38189419000000002</v>
      </c>
      <c r="AF28" s="2">
        <v>2.2475525850000002</v>
      </c>
      <c r="AG28" s="2">
        <v>0.42860838299999998</v>
      </c>
      <c r="AH28" s="2">
        <v>1.6904642439999999</v>
      </c>
      <c r="AI28" s="2">
        <v>0.194433088</v>
      </c>
      <c r="AJ28" s="2">
        <v>1.548154407</v>
      </c>
      <c r="AK28" s="2">
        <v>0.16041339199999999</v>
      </c>
      <c r="AL28" s="4">
        <v>48.731000000000002</v>
      </c>
      <c r="AM28" s="4">
        <v>0.86799999999999999</v>
      </c>
      <c r="AN28" s="4">
        <v>16.334</v>
      </c>
      <c r="AO28" s="4">
        <v>5.3999999999999999E-2</v>
      </c>
      <c r="AP28" s="4">
        <v>7.7069999999999999</v>
      </c>
      <c r="AQ28" s="4">
        <v>9.2119999999999997</v>
      </c>
      <c r="AR28" s="4">
        <v>15.234</v>
      </c>
      <c r="AS28" s="4">
        <v>0.19900000000000001</v>
      </c>
      <c r="AT28" s="4">
        <v>1.5289999999999999</v>
      </c>
      <c r="AU28" s="4">
        <v>2.8000000000000001E-2</v>
      </c>
      <c r="AV28" s="4">
        <v>3.1E-2</v>
      </c>
      <c r="AW28" s="4">
        <v>1.4800000000000001E-2</v>
      </c>
      <c r="AX28" s="4">
        <v>1.2999999999999999E-3</v>
      </c>
      <c r="AY28" s="4">
        <v>0.11700000000000001</v>
      </c>
      <c r="AZ28" s="4">
        <v>40.7624</v>
      </c>
      <c r="BA28" s="4">
        <v>7.3000000000000001E-3</v>
      </c>
      <c r="BB28" s="4">
        <v>0.1149</v>
      </c>
      <c r="BC28" s="4">
        <v>8.8800000000000004E-2</v>
      </c>
      <c r="BD28" s="4">
        <v>0.2913</v>
      </c>
      <c r="BE28" s="4">
        <v>11.1325</v>
      </c>
      <c r="BF28" s="4">
        <v>47.413699999999999</v>
      </c>
      <c r="BG28" s="4">
        <v>0.34949999999999998</v>
      </c>
      <c r="BH28" s="4">
        <v>0.184</v>
      </c>
      <c r="BI28" s="2">
        <v>2.91</v>
      </c>
    </row>
    <row r="29" spans="1:61">
      <c r="A29" t="s">
        <v>633</v>
      </c>
      <c r="B29" t="s">
        <v>1970</v>
      </c>
      <c r="C29" t="s">
        <v>1970</v>
      </c>
      <c r="D29" t="s">
        <v>643</v>
      </c>
      <c r="E29">
        <v>2</v>
      </c>
      <c r="F29">
        <v>1</v>
      </c>
      <c r="G29" t="s">
        <v>635</v>
      </c>
      <c r="H29" s="2">
        <v>966.70830369999999</v>
      </c>
      <c r="I29" s="74">
        <f t="shared" si="0"/>
        <v>9.6670830370000002E-2</v>
      </c>
      <c r="J29" s="4">
        <v>6.3E-2</v>
      </c>
      <c r="K29" s="2">
        <v>2.6359513109999999</v>
      </c>
      <c r="L29" s="2">
        <v>87.635706189999993</v>
      </c>
      <c r="M29" s="3">
        <v>217861.16310000001</v>
      </c>
      <c r="N29" s="2">
        <v>309.1089351</v>
      </c>
      <c r="O29" s="2">
        <v>200.62578360000001</v>
      </c>
      <c r="P29" s="2">
        <v>1585.514105</v>
      </c>
      <c r="Q29" s="2">
        <v>8914.5670269999991</v>
      </c>
      <c r="R29" s="2">
        <v>231.997412</v>
      </c>
      <c r="S29" s="2">
        <v>19.05760278</v>
      </c>
      <c r="T29" s="2">
        <v>82.758182450000007</v>
      </c>
      <c r="U29" s="2">
        <v>7.345922002</v>
      </c>
      <c r="V29" s="2">
        <v>49.116018339999997</v>
      </c>
      <c r="W29" s="2">
        <v>7.0659914759999998</v>
      </c>
      <c r="X29" s="2">
        <v>17.481330230000001</v>
      </c>
      <c r="Y29" s="2">
        <v>2.5662690750000001</v>
      </c>
      <c r="Z29" s="2">
        <v>11.29869611</v>
      </c>
      <c r="AA29" s="2">
        <v>3.8799645009999999</v>
      </c>
      <c r="AB29" s="2">
        <v>1.3512761289999999</v>
      </c>
      <c r="AC29" s="2">
        <v>5.0114864170000004</v>
      </c>
      <c r="AD29" s="2">
        <v>3.2949999289999998</v>
      </c>
      <c r="AE29" s="2">
        <v>0.49336746599999998</v>
      </c>
      <c r="AF29" s="2">
        <v>3.5486745289999999</v>
      </c>
      <c r="AG29" s="2">
        <v>0.79684152900000005</v>
      </c>
      <c r="AH29" s="2">
        <v>2.2261311340000001</v>
      </c>
      <c r="AI29" s="2">
        <v>0.29351242900000002</v>
      </c>
      <c r="AJ29" s="2">
        <v>1.603708567</v>
      </c>
      <c r="AK29" s="2">
        <v>0.35361080900000003</v>
      </c>
      <c r="AL29" s="4">
        <v>48.798999999999999</v>
      </c>
      <c r="AM29" s="4">
        <v>1.649</v>
      </c>
      <c r="AN29" s="4">
        <v>15.518000000000001</v>
      </c>
      <c r="AO29" s="4">
        <v>7.3999999999999996E-2</v>
      </c>
      <c r="AP29" s="4">
        <v>8.2669999999999995</v>
      </c>
      <c r="AQ29" s="4">
        <v>9.0440000000000005</v>
      </c>
      <c r="AR29" s="4">
        <v>13.865</v>
      </c>
      <c r="AS29" s="4">
        <v>0.152</v>
      </c>
      <c r="AT29" s="4">
        <v>2.177</v>
      </c>
      <c r="AU29" s="4">
        <v>0.20499999999999999</v>
      </c>
      <c r="AV29" s="4">
        <v>0.16</v>
      </c>
      <c r="AW29" s="4">
        <v>1.9900000000000001E-2</v>
      </c>
      <c r="AX29" s="4">
        <v>1.1599999999999999E-2</v>
      </c>
      <c r="AY29" s="4">
        <v>0.26469999999999999</v>
      </c>
      <c r="AZ29" s="4">
        <v>40.884599999999999</v>
      </c>
      <c r="BA29" s="4">
        <v>1.03E-2</v>
      </c>
      <c r="BB29" s="4">
        <v>5.9900000000000002E-2</v>
      </c>
      <c r="BC29" s="4">
        <v>5.2999999999999999E-2</v>
      </c>
      <c r="BD29" s="4">
        <v>0.28320000000000001</v>
      </c>
      <c r="BE29" s="4">
        <v>11.82</v>
      </c>
      <c r="BF29" s="4">
        <v>47.177199999999999</v>
      </c>
      <c r="BG29" s="4">
        <v>0.37059999999999998</v>
      </c>
      <c r="BH29" s="4">
        <v>0.17169999999999999</v>
      </c>
      <c r="BI29" s="2">
        <v>1.89</v>
      </c>
    </row>
    <row r="30" spans="1:61">
      <c r="A30" t="s">
        <v>633</v>
      </c>
      <c r="B30" t="s">
        <v>1971</v>
      </c>
      <c r="C30" t="s">
        <v>1971</v>
      </c>
      <c r="D30" t="s">
        <v>641</v>
      </c>
      <c r="E30">
        <v>4</v>
      </c>
      <c r="F30">
        <v>1</v>
      </c>
      <c r="G30" t="s">
        <v>635</v>
      </c>
      <c r="H30" s="2">
        <v>616.36036300000001</v>
      </c>
      <c r="I30" s="74">
        <f t="shared" si="0"/>
        <v>6.1636036300000002E-2</v>
      </c>
      <c r="J30" s="4">
        <v>7.0999999999999994E-2</v>
      </c>
      <c r="K30" s="2">
        <v>2.8842802540000001</v>
      </c>
      <c r="L30" s="2">
        <v>86.630867179999996</v>
      </c>
      <c r="M30" s="3">
        <v>217983.16500000001</v>
      </c>
      <c r="N30" s="2">
        <v>187.66212830000001</v>
      </c>
      <c r="O30" s="2">
        <v>240.66565069999999</v>
      </c>
      <c r="P30" s="2">
        <v>1216.7436740000001</v>
      </c>
      <c r="Q30" s="2">
        <v>7085.721904</v>
      </c>
      <c r="R30" s="2">
        <v>158.09189559999999</v>
      </c>
      <c r="S30" s="2">
        <v>16.00584954</v>
      </c>
      <c r="T30" s="2">
        <v>59.119362099999996</v>
      </c>
      <c r="U30" s="2">
        <v>5.9608571110000002</v>
      </c>
      <c r="V30" s="2">
        <v>36.46881999</v>
      </c>
      <c r="W30" s="2">
        <v>4.6710557039999996</v>
      </c>
      <c r="X30" s="2">
        <v>12.71062278</v>
      </c>
      <c r="Y30" s="2">
        <v>1.718791076</v>
      </c>
      <c r="Z30" s="2">
        <v>9.3951132689999994</v>
      </c>
      <c r="AA30" s="2">
        <v>2.448373492</v>
      </c>
      <c r="AB30" s="2">
        <v>0.93449328700000001</v>
      </c>
      <c r="AC30" s="2">
        <v>2.6981408889999998</v>
      </c>
      <c r="AD30" s="2">
        <v>2.8203804159999999</v>
      </c>
      <c r="AE30" s="2">
        <v>0.42376723799999999</v>
      </c>
      <c r="AF30" s="2">
        <v>3.169575837</v>
      </c>
      <c r="AG30" s="2">
        <v>0.53372155700000001</v>
      </c>
      <c r="AH30" s="2">
        <v>1.7981013210000001</v>
      </c>
      <c r="AI30" s="2">
        <v>0.19687222200000001</v>
      </c>
      <c r="AJ30" s="2">
        <v>1.892080446</v>
      </c>
      <c r="AK30" s="2">
        <v>0.27184138899999999</v>
      </c>
      <c r="AL30" s="4">
        <v>48.845999999999997</v>
      </c>
      <c r="AM30" s="4">
        <v>1.365</v>
      </c>
      <c r="AN30" s="4">
        <v>15.645</v>
      </c>
      <c r="AO30" s="4">
        <v>6.7000000000000004E-2</v>
      </c>
      <c r="AP30" s="4">
        <v>8.5809999999999995</v>
      </c>
      <c r="AQ30" s="4">
        <v>9.19</v>
      </c>
      <c r="AR30" s="4">
        <v>13.635999999999999</v>
      </c>
      <c r="AS30" s="4">
        <v>0.19</v>
      </c>
      <c r="AT30" s="4">
        <v>2.0870000000000002</v>
      </c>
      <c r="AU30" s="4">
        <v>0.17100000000000001</v>
      </c>
      <c r="AV30" s="4">
        <v>0.13400000000000001</v>
      </c>
      <c r="AW30" s="4">
        <v>1.14E-2</v>
      </c>
      <c r="AX30" s="4">
        <v>8.6999999999999994E-3</v>
      </c>
      <c r="AY30" s="4">
        <v>0.2298</v>
      </c>
      <c r="AZ30" s="4">
        <v>39.938499999999998</v>
      </c>
      <c r="BA30" s="4">
        <v>8.3000000000000001E-3</v>
      </c>
      <c r="BB30" s="4">
        <v>5.7299999999999997E-2</v>
      </c>
      <c r="BC30" s="4">
        <v>4.8300000000000003E-2</v>
      </c>
      <c r="BD30" s="4">
        <v>0.26329999999999998</v>
      </c>
      <c r="BE30" s="4">
        <v>12.1279</v>
      </c>
      <c r="BF30" s="4">
        <v>46.796799999999998</v>
      </c>
      <c r="BG30" s="4">
        <v>0.3493</v>
      </c>
      <c r="BH30" s="4">
        <v>0.1754</v>
      </c>
      <c r="BI30" s="2">
        <v>2.12</v>
      </c>
    </row>
    <row r="31" spans="1:61">
      <c r="A31" t="s">
        <v>633</v>
      </c>
      <c r="B31" t="s">
        <v>1972</v>
      </c>
      <c r="C31" t="s">
        <v>1972</v>
      </c>
      <c r="D31" t="s">
        <v>641</v>
      </c>
      <c r="E31">
        <v>3</v>
      </c>
      <c r="F31">
        <v>1</v>
      </c>
      <c r="G31" t="s">
        <v>635</v>
      </c>
      <c r="H31" s="2">
        <v>450.48695550000002</v>
      </c>
      <c r="I31" s="74">
        <f t="shared" si="0"/>
        <v>4.5048695550000004E-2</v>
      </c>
      <c r="J31" s="4">
        <v>6.5000000000000002E-2</v>
      </c>
      <c r="K31" s="2">
        <v>2.3519005900000001</v>
      </c>
      <c r="L31" s="2">
        <v>64.525159889999998</v>
      </c>
      <c r="M31" s="3">
        <v>217792.44940000001</v>
      </c>
      <c r="N31" s="2">
        <v>14.314178569999999</v>
      </c>
      <c r="O31" s="2">
        <v>13.42891917</v>
      </c>
      <c r="P31" s="2">
        <v>127.9936459</v>
      </c>
      <c r="Q31" s="2">
        <v>3793.150529</v>
      </c>
      <c r="R31" s="2">
        <v>108.15731479999999</v>
      </c>
      <c r="S31" s="2">
        <v>14.542604860000001</v>
      </c>
      <c r="T31" s="2">
        <v>19.22342192</v>
      </c>
      <c r="U31" s="2">
        <v>0.34327038100000001</v>
      </c>
      <c r="V31" s="2">
        <v>3.0171616650000002</v>
      </c>
      <c r="W31" s="2">
        <v>0.61516589600000005</v>
      </c>
      <c r="X31" s="2">
        <v>2.160011876</v>
      </c>
      <c r="Y31" s="2">
        <v>0.48633203699999999</v>
      </c>
      <c r="Z31" s="2">
        <v>2.9883534790000001</v>
      </c>
      <c r="AA31" s="2">
        <v>1.4803374490000001</v>
      </c>
      <c r="AB31" s="2">
        <v>0.55181778400000003</v>
      </c>
      <c r="AC31" s="2">
        <v>2.4637077860000001</v>
      </c>
      <c r="AD31" s="2">
        <v>1.6044575489999999</v>
      </c>
      <c r="AE31" s="2">
        <v>0.35245504900000002</v>
      </c>
      <c r="AF31" s="2">
        <v>2.7250838009999998</v>
      </c>
      <c r="AG31" s="2">
        <v>0.60128296400000003</v>
      </c>
      <c r="AH31" s="2">
        <v>1.5710950770000001</v>
      </c>
      <c r="AI31" s="2">
        <v>0.21191433900000001</v>
      </c>
      <c r="AJ31" s="2">
        <v>1.4787033590000001</v>
      </c>
      <c r="AK31" s="2">
        <v>0.20318433699999999</v>
      </c>
      <c r="AL31" s="4">
        <v>48.893999999999998</v>
      </c>
      <c r="AM31" s="4">
        <v>0.73099999999999998</v>
      </c>
      <c r="AN31" s="4">
        <v>15.807</v>
      </c>
      <c r="AO31" s="4">
        <v>5.0999999999999997E-2</v>
      </c>
      <c r="AP31" s="4">
        <v>7.5149999999999997</v>
      </c>
      <c r="AQ31" s="4">
        <v>9.3490000000000002</v>
      </c>
      <c r="AR31" s="4">
        <v>15.728</v>
      </c>
      <c r="AS31" s="4">
        <v>0.17299999999999999</v>
      </c>
      <c r="AT31" s="4">
        <v>1.6279999999999999</v>
      </c>
      <c r="AU31" s="4">
        <v>1.7000000000000001E-2</v>
      </c>
      <c r="AV31" s="4">
        <v>3.2000000000000001E-2</v>
      </c>
      <c r="AW31" s="4">
        <v>1.2999999999999999E-2</v>
      </c>
      <c r="AX31" s="4">
        <v>1.8E-3</v>
      </c>
      <c r="AY31" s="4">
        <v>0.13639999999999999</v>
      </c>
      <c r="AZ31" s="4">
        <v>40.365600000000001</v>
      </c>
      <c r="BA31" s="4">
        <v>8.3000000000000001E-3</v>
      </c>
      <c r="BB31" s="4">
        <v>7.5300000000000006E-2</v>
      </c>
      <c r="BC31" s="4">
        <v>8.0399999999999999E-2</v>
      </c>
      <c r="BD31" s="4">
        <v>0.29830000000000001</v>
      </c>
      <c r="BE31" s="4">
        <v>10.6076</v>
      </c>
      <c r="BF31" s="4">
        <v>47.582000000000001</v>
      </c>
      <c r="BG31" s="4">
        <v>0.38300000000000001</v>
      </c>
      <c r="BH31" s="4">
        <v>0.1603</v>
      </c>
      <c r="BI31" s="2">
        <v>1.47</v>
      </c>
    </row>
    <row r="32" spans="1:61">
      <c r="A32" t="s">
        <v>633</v>
      </c>
      <c r="B32" t="s">
        <v>1973</v>
      </c>
      <c r="C32" t="s">
        <v>1973</v>
      </c>
      <c r="D32" t="s">
        <v>641</v>
      </c>
      <c r="E32">
        <v>1</v>
      </c>
      <c r="F32">
        <v>2</v>
      </c>
      <c r="G32" t="s">
        <v>635</v>
      </c>
      <c r="H32" s="2">
        <v>982.68890009999996</v>
      </c>
      <c r="I32" s="74">
        <f t="shared" si="0"/>
        <v>9.8268890009999998E-2</v>
      </c>
      <c r="J32" s="4">
        <v>7.2999999999999995E-2</v>
      </c>
      <c r="K32" s="2">
        <v>2.7319829790000001</v>
      </c>
      <c r="L32" s="2">
        <v>92.870755959999997</v>
      </c>
      <c r="M32" s="3">
        <v>218839.98250000001</v>
      </c>
      <c r="N32" s="2">
        <v>121.4284748</v>
      </c>
      <c r="O32" s="2">
        <v>129.88825249999999</v>
      </c>
      <c r="P32" s="2">
        <v>875.89250960000004</v>
      </c>
      <c r="Q32" s="2">
        <v>4536.3180270000003</v>
      </c>
      <c r="R32" s="2">
        <v>177.5993416</v>
      </c>
      <c r="S32" s="2">
        <v>14.40651424</v>
      </c>
      <c r="T32" s="2">
        <v>46.697777309999999</v>
      </c>
      <c r="U32" s="2">
        <v>4.5941342000000001</v>
      </c>
      <c r="V32" s="2">
        <v>24.292271499999998</v>
      </c>
      <c r="W32" s="2">
        <v>4.048773121</v>
      </c>
      <c r="X32" s="2">
        <v>10.479411839999999</v>
      </c>
      <c r="Y32" s="2">
        <v>1.34852204</v>
      </c>
      <c r="Z32" s="2">
        <v>5.9290469029999997</v>
      </c>
      <c r="AA32" s="2">
        <v>1.7898720770000001</v>
      </c>
      <c r="AB32" s="2">
        <v>0.61934511699999995</v>
      </c>
      <c r="AC32" s="2">
        <v>1.1023967750000001</v>
      </c>
      <c r="AD32" s="2">
        <v>1.7283720920000001</v>
      </c>
      <c r="AE32" s="2">
        <v>0.36093910200000001</v>
      </c>
      <c r="AF32" s="2">
        <v>3.2346251920000002</v>
      </c>
      <c r="AG32" s="2">
        <v>0.55621585399999995</v>
      </c>
      <c r="AH32" s="2">
        <v>1.777289986</v>
      </c>
      <c r="AI32" s="2">
        <v>0.23477294400000001</v>
      </c>
      <c r="AJ32" s="2">
        <v>1.568665722</v>
      </c>
      <c r="AK32" s="2">
        <v>0.25468118899999997</v>
      </c>
      <c r="AL32" s="4">
        <v>48.927</v>
      </c>
      <c r="AM32" s="4">
        <v>0.82899999999999996</v>
      </c>
      <c r="AN32" s="4">
        <v>16.152999999999999</v>
      </c>
      <c r="AO32" s="4">
        <v>5.7000000000000002E-2</v>
      </c>
      <c r="AP32" s="4">
        <v>8.34</v>
      </c>
      <c r="AQ32" s="4">
        <v>8.9169999999999998</v>
      </c>
      <c r="AR32" s="4">
        <v>14.773999999999999</v>
      </c>
      <c r="AS32" s="4">
        <v>0.18099999999999999</v>
      </c>
      <c r="AT32" s="4">
        <v>1.5089999999999999</v>
      </c>
      <c r="AU32" s="4">
        <v>0.11799999999999999</v>
      </c>
      <c r="AV32" s="4">
        <v>0.11700000000000001</v>
      </c>
      <c r="AW32" s="4">
        <v>1.72E-2</v>
      </c>
      <c r="AX32" s="4">
        <v>6.1000000000000004E-3</v>
      </c>
      <c r="AY32" s="4">
        <v>0.2056</v>
      </c>
      <c r="AZ32" s="4">
        <v>39.764200000000002</v>
      </c>
      <c r="BA32" s="4">
        <v>5.5999999999999999E-3</v>
      </c>
      <c r="BB32" s="4">
        <v>7.0400000000000004E-2</v>
      </c>
      <c r="BC32" s="4">
        <v>3.5000000000000003E-2</v>
      </c>
      <c r="BD32" s="4">
        <v>0.24809999999999999</v>
      </c>
      <c r="BE32" s="4">
        <v>12.363799999999999</v>
      </c>
      <c r="BF32" s="4">
        <v>46.401200000000003</v>
      </c>
      <c r="BG32" s="4">
        <v>0.3448</v>
      </c>
      <c r="BH32" s="4">
        <v>0.18609999999999999</v>
      </c>
      <c r="BI32" s="2">
        <v>2.59</v>
      </c>
    </row>
    <row r="33" spans="1:61">
      <c r="A33" t="s">
        <v>633</v>
      </c>
      <c r="B33" t="s">
        <v>1974</v>
      </c>
      <c r="C33" t="s">
        <v>1974</v>
      </c>
      <c r="D33" t="s">
        <v>641</v>
      </c>
      <c r="E33">
        <v>3</v>
      </c>
      <c r="F33">
        <v>2</v>
      </c>
      <c r="G33" t="s">
        <v>635</v>
      </c>
      <c r="H33" s="2">
        <v>513.85235999999998</v>
      </c>
      <c r="I33" s="74">
        <f t="shared" si="0"/>
        <v>5.1385236000000001E-2</v>
      </c>
      <c r="J33" s="4">
        <v>6.3E-2</v>
      </c>
      <c r="K33" s="2">
        <v>2.3235334569999999</v>
      </c>
      <c r="L33" s="2">
        <v>67.411824190000004</v>
      </c>
      <c r="M33" s="3">
        <v>215598.2861</v>
      </c>
      <c r="N33" s="2">
        <v>18.026791490000001</v>
      </c>
      <c r="O33" s="2" t="s">
        <v>636</v>
      </c>
      <c r="P33" s="2">
        <v>92.782291790000002</v>
      </c>
      <c r="Q33" s="2">
        <v>3852.6366589999998</v>
      </c>
      <c r="R33" s="2">
        <v>98.736055300000004</v>
      </c>
      <c r="S33" s="2">
        <v>14.30834567</v>
      </c>
      <c r="T33" s="2">
        <v>19.203560759999998</v>
      </c>
      <c r="U33" s="2">
        <v>0.205262212</v>
      </c>
      <c r="V33" s="2">
        <v>2.334345457</v>
      </c>
      <c r="W33" s="2">
        <v>0.47918822500000002</v>
      </c>
      <c r="X33" s="2">
        <v>2.3658483499999998</v>
      </c>
      <c r="Y33" s="2">
        <v>0.46415617100000001</v>
      </c>
      <c r="Z33" s="2">
        <v>1.8527506170000001</v>
      </c>
      <c r="AA33" s="2">
        <v>1.3245397809999999</v>
      </c>
      <c r="AB33" s="2">
        <v>0.55390607999999997</v>
      </c>
      <c r="AC33" s="2">
        <v>2.2004422539999999</v>
      </c>
      <c r="AD33" s="2">
        <v>2.022584283</v>
      </c>
      <c r="AE33" s="2">
        <v>0.29762756000000001</v>
      </c>
      <c r="AF33" s="2">
        <v>2.6714391970000002</v>
      </c>
      <c r="AG33" s="2">
        <v>0.49312461099999999</v>
      </c>
      <c r="AH33" s="2">
        <v>1.741807468</v>
      </c>
      <c r="AI33" s="2">
        <v>0.25819002499999999</v>
      </c>
      <c r="AJ33" s="2">
        <v>1.4627249739999999</v>
      </c>
      <c r="AK33" s="2">
        <v>0.24321199199999999</v>
      </c>
      <c r="AL33" s="4">
        <v>48.933</v>
      </c>
      <c r="AM33" s="4">
        <v>0.72499999999999998</v>
      </c>
      <c r="AN33" s="4">
        <v>15.801</v>
      </c>
      <c r="AO33" s="4">
        <v>9.7000000000000003E-2</v>
      </c>
      <c r="AP33" s="4">
        <v>7.4039999999999999</v>
      </c>
      <c r="AQ33" s="4">
        <v>9.2170000000000005</v>
      </c>
      <c r="AR33" s="4">
        <v>16.015000000000001</v>
      </c>
      <c r="AS33" s="4">
        <v>0.115</v>
      </c>
      <c r="AT33" s="4">
        <v>1.575</v>
      </c>
      <c r="AU33" s="4">
        <v>1.2999999999999999E-2</v>
      </c>
      <c r="AV33" s="4">
        <v>3.3000000000000002E-2</v>
      </c>
      <c r="AW33" s="4">
        <v>3.8E-3</v>
      </c>
      <c r="AX33" s="4">
        <v>1.1000000000000001E-3</v>
      </c>
      <c r="AY33" s="4">
        <v>0.14799999999999999</v>
      </c>
      <c r="AZ33" s="4">
        <v>40.365600000000001</v>
      </c>
      <c r="BA33" s="4">
        <v>8.3000000000000001E-3</v>
      </c>
      <c r="BB33" s="4">
        <v>7.5300000000000006E-2</v>
      </c>
      <c r="BC33" s="4">
        <v>8.0399999999999999E-2</v>
      </c>
      <c r="BD33" s="4">
        <v>0.29830000000000001</v>
      </c>
      <c r="BE33" s="4">
        <v>10.6076</v>
      </c>
      <c r="BF33" s="4">
        <v>47.582000000000001</v>
      </c>
      <c r="BG33" s="4">
        <v>0.38300000000000001</v>
      </c>
      <c r="BH33" s="4">
        <v>0.1603</v>
      </c>
      <c r="BI33" s="2">
        <v>2.12</v>
      </c>
    </row>
    <row r="34" spans="1:61">
      <c r="A34" t="s">
        <v>633</v>
      </c>
      <c r="B34" t="s">
        <v>1975</v>
      </c>
      <c r="C34" t="s">
        <v>1975</v>
      </c>
      <c r="D34" t="s">
        <v>639</v>
      </c>
      <c r="E34">
        <v>5</v>
      </c>
      <c r="F34">
        <v>1</v>
      </c>
      <c r="G34" t="s">
        <v>635</v>
      </c>
      <c r="H34" s="2">
        <v>714.10602340000003</v>
      </c>
      <c r="I34" s="74">
        <f t="shared" ref="I34:I65" si="1">H34/10000</f>
        <v>7.1410602340000004E-2</v>
      </c>
      <c r="J34" s="4">
        <v>7.0999999999999994E-2</v>
      </c>
      <c r="K34" s="2">
        <v>2.4602338690000001</v>
      </c>
      <c r="L34" s="2">
        <v>111.900216</v>
      </c>
      <c r="M34" s="3">
        <v>223151.18160000001</v>
      </c>
      <c r="N34" s="2">
        <v>44.00676498</v>
      </c>
      <c r="O34" s="2">
        <v>46.407081900000001</v>
      </c>
      <c r="P34" s="2">
        <v>1995.350551</v>
      </c>
      <c r="Q34" s="2">
        <v>4832.5863040000004</v>
      </c>
      <c r="R34" s="2">
        <v>142.19315510000001</v>
      </c>
      <c r="S34" s="2">
        <v>15.375244950000001</v>
      </c>
      <c r="T34" s="2">
        <v>44.66035523</v>
      </c>
      <c r="U34" s="2">
        <v>8.7910259350000004</v>
      </c>
      <c r="V34" s="2">
        <v>64.608082960000004</v>
      </c>
      <c r="W34" s="2">
        <v>5.0766960030000003</v>
      </c>
      <c r="X34" s="2">
        <v>10.018777930000001</v>
      </c>
      <c r="Y34" s="2">
        <v>1.2752438370000001</v>
      </c>
      <c r="Z34" s="2">
        <v>5.7400499549999999</v>
      </c>
      <c r="AA34" s="2">
        <v>1.7785196729999999</v>
      </c>
      <c r="AB34" s="2">
        <v>0.62565438699999998</v>
      </c>
      <c r="AC34" s="2">
        <v>2.2179160160000002</v>
      </c>
      <c r="AD34" s="2">
        <v>3.110804431</v>
      </c>
      <c r="AE34" s="2">
        <v>0.51348837000000003</v>
      </c>
      <c r="AF34" s="2">
        <v>3.3976864949999999</v>
      </c>
      <c r="AG34" s="2">
        <v>0.73470993399999995</v>
      </c>
      <c r="AH34" s="2">
        <v>2.122961906</v>
      </c>
      <c r="AI34" s="2">
        <v>0.23797753499999999</v>
      </c>
      <c r="AJ34" s="2">
        <v>1.8813614350000001</v>
      </c>
      <c r="AK34" s="2">
        <v>0.234680584</v>
      </c>
      <c r="AL34" s="4">
        <v>48.969000000000001</v>
      </c>
      <c r="AM34" s="4">
        <v>0.83299999999999996</v>
      </c>
      <c r="AN34" s="4">
        <v>16.36</v>
      </c>
      <c r="AO34" s="4">
        <v>0.13400000000000001</v>
      </c>
      <c r="AP34" s="4">
        <v>8.0459999999999994</v>
      </c>
      <c r="AQ34" s="4">
        <v>8.4350000000000005</v>
      </c>
      <c r="AR34" s="4">
        <v>15.11</v>
      </c>
      <c r="AS34" s="4">
        <v>0.16500000000000001</v>
      </c>
      <c r="AT34" s="4">
        <v>1.4810000000000001</v>
      </c>
      <c r="AU34" s="4">
        <v>0.16700000000000001</v>
      </c>
      <c r="AV34" s="4">
        <v>0.223</v>
      </c>
      <c r="AW34" s="4">
        <v>1.35E-2</v>
      </c>
      <c r="AX34" s="4">
        <v>9.7999999999999997E-3</v>
      </c>
      <c r="AY34" s="4">
        <v>0.185</v>
      </c>
      <c r="AZ34" s="4">
        <v>40.610599999999998</v>
      </c>
      <c r="BA34" s="4">
        <v>8.5000000000000006E-3</v>
      </c>
      <c r="BB34" s="4">
        <v>6.2399999999999997E-2</v>
      </c>
      <c r="BC34" s="4">
        <v>2.5000000000000001E-2</v>
      </c>
      <c r="BD34" s="4">
        <v>0.26979999999999998</v>
      </c>
      <c r="BE34" s="4">
        <v>12.7227</v>
      </c>
      <c r="BF34" s="4">
        <v>46.551699999999997</v>
      </c>
      <c r="BG34" s="4">
        <v>0.36209999999999998</v>
      </c>
      <c r="BH34" s="4">
        <v>0.1966</v>
      </c>
      <c r="BI34" s="2">
        <v>3.48</v>
      </c>
    </row>
    <row r="35" spans="1:61">
      <c r="A35" t="s">
        <v>633</v>
      </c>
      <c r="B35" t="s">
        <v>1976</v>
      </c>
      <c r="C35" t="s">
        <v>1976</v>
      </c>
      <c r="D35" t="s">
        <v>643</v>
      </c>
      <c r="E35">
        <v>7</v>
      </c>
      <c r="F35">
        <v>1</v>
      </c>
      <c r="G35" t="s">
        <v>635</v>
      </c>
      <c r="H35" s="2">
        <v>445.85196789999998</v>
      </c>
      <c r="I35" s="74">
        <f t="shared" si="1"/>
        <v>4.4585196789999997E-2</v>
      </c>
      <c r="J35" s="4">
        <v>6.5000000000000002E-2</v>
      </c>
      <c r="K35" s="2">
        <v>2.4674155619999998</v>
      </c>
      <c r="L35" s="2">
        <v>74.460562719999999</v>
      </c>
      <c r="M35" s="3">
        <v>222353.26149999999</v>
      </c>
      <c r="N35" s="2">
        <v>188.72247340000001</v>
      </c>
      <c r="O35" s="2">
        <v>172.73001099999999</v>
      </c>
      <c r="P35" s="2">
        <v>1214.3045890000001</v>
      </c>
      <c r="Q35" s="2">
        <v>5211.6539979999998</v>
      </c>
      <c r="R35" s="2">
        <v>142.41317749999999</v>
      </c>
      <c r="S35" s="2">
        <v>18.347130329999999</v>
      </c>
      <c r="T35" s="2">
        <v>55.113652909999999</v>
      </c>
      <c r="U35" s="2">
        <v>6.5017204709999996</v>
      </c>
      <c r="V35" s="2">
        <v>38.003670999999997</v>
      </c>
      <c r="W35" s="2">
        <v>5.6490013240000003</v>
      </c>
      <c r="X35" s="2">
        <v>12.68256557</v>
      </c>
      <c r="Y35" s="2">
        <v>1.7817572800000001</v>
      </c>
      <c r="Z35" s="2">
        <v>8.0081321160000005</v>
      </c>
      <c r="AA35" s="2">
        <v>1.9508042189999999</v>
      </c>
      <c r="AB35" s="2">
        <v>0.605063087</v>
      </c>
      <c r="AC35" s="2">
        <v>2.723037395</v>
      </c>
      <c r="AD35" s="2">
        <v>1.7238243170000001</v>
      </c>
      <c r="AE35" s="2">
        <v>0.37823000699999998</v>
      </c>
      <c r="AF35" s="2">
        <v>3.1520855619999999</v>
      </c>
      <c r="AG35" s="2">
        <v>0.62731699399999996</v>
      </c>
      <c r="AH35" s="2">
        <v>1.9391940030000001</v>
      </c>
      <c r="AI35" s="2">
        <v>0.27071744599999997</v>
      </c>
      <c r="AJ35" s="2">
        <v>1.74158273</v>
      </c>
      <c r="AK35" s="2">
        <v>0.27094104699999999</v>
      </c>
      <c r="AL35" s="4">
        <v>48.970999999999997</v>
      </c>
      <c r="AM35" s="4">
        <v>0.97199999999999998</v>
      </c>
      <c r="AN35" s="4">
        <v>15.952</v>
      </c>
      <c r="AO35" s="4">
        <v>7.9000000000000001E-2</v>
      </c>
      <c r="AP35" s="4">
        <v>7.3159999999999998</v>
      </c>
      <c r="AQ35" s="4">
        <v>9.6829999999999998</v>
      </c>
      <c r="AR35" s="4">
        <v>14.737</v>
      </c>
      <c r="AS35" s="4">
        <v>0.19600000000000001</v>
      </c>
      <c r="AT35" s="4">
        <v>1.744</v>
      </c>
      <c r="AU35" s="4">
        <v>0.14899999999999999</v>
      </c>
      <c r="AV35" s="4">
        <v>0.13</v>
      </c>
      <c r="AW35" s="4">
        <v>1.78E-2</v>
      </c>
      <c r="AX35" s="4">
        <v>8.6999999999999994E-3</v>
      </c>
      <c r="AY35" s="4">
        <v>0.2114</v>
      </c>
      <c r="AZ35" s="4">
        <v>39.048400000000001</v>
      </c>
      <c r="BA35" s="4">
        <v>3.0999999999999999E-3</v>
      </c>
      <c r="BB35" s="4">
        <v>8.9099999999999999E-2</v>
      </c>
      <c r="BC35" s="4">
        <v>7.5600000000000001E-2</v>
      </c>
      <c r="BD35" s="4">
        <v>0.34399999999999997</v>
      </c>
      <c r="BE35" s="4">
        <v>10.071300000000001</v>
      </c>
      <c r="BF35" s="4">
        <v>48.056600000000003</v>
      </c>
      <c r="BG35" s="4">
        <v>0.35020000000000001</v>
      </c>
      <c r="BH35" s="4">
        <v>0.159</v>
      </c>
      <c r="BI35" s="2">
        <v>1.76</v>
      </c>
    </row>
    <row r="36" spans="1:61">
      <c r="A36" t="s">
        <v>633</v>
      </c>
      <c r="B36" t="s">
        <v>1977</v>
      </c>
      <c r="C36" t="s">
        <v>1977</v>
      </c>
      <c r="D36" t="s">
        <v>646</v>
      </c>
      <c r="E36">
        <v>14</v>
      </c>
      <c r="F36">
        <v>2</v>
      </c>
      <c r="G36" t="s">
        <v>635</v>
      </c>
      <c r="H36" s="2">
        <v>599.65947119999998</v>
      </c>
      <c r="I36" s="74">
        <f t="shared" si="1"/>
        <v>5.9965947120000002E-2</v>
      </c>
      <c r="J36" s="4">
        <v>5.8999999999999997E-2</v>
      </c>
      <c r="K36" s="2">
        <v>2.3946148219999999</v>
      </c>
      <c r="L36" s="2">
        <v>76.87846691</v>
      </c>
      <c r="M36" s="3">
        <v>225964.70300000001</v>
      </c>
      <c r="N36" s="2">
        <v>2.8192412880000002</v>
      </c>
      <c r="O36" s="2">
        <v>4.7470763800000002</v>
      </c>
      <c r="P36" s="2">
        <v>168.68584989999999</v>
      </c>
      <c r="Q36" s="2">
        <v>3907.0799040000002</v>
      </c>
      <c r="R36" s="2">
        <v>101.9102096</v>
      </c>
      <c r="S36" s="2">
        <v>13.84610172</v>
      </c>
      <c r="T36" s="2">
        <v>19.085782999999999</v>
      </c>
      <c r="U36" s="2">
        <v>0.56244067900000005</v>
      </c>
      <c r="V36" s="2">
        <v>5.2481267310000002</v>
      </c>
      <c r="W36" s="2">
        <v>0.66035601600000005</v>
      </c>
      <c r="X36" s="2">
        <v>2.4451980569999998</v>
      </c>
      <c r="Y36" s="2">
        <v>0.44540576700000001</v>
      </c>
      <c r="Z36" s="2">
        <v>2.7045507359999998</v>
      </c>
      <c r="AA36" s="2">
        <v>1.1462713739999999</v>
      </c>
      <c r="AB36" s="2">
        <v>0.67608552099999997</v>
      </c>
      <c r="AC36" s="2">
        <v>2.047747631</v>
      </c>
      <c r="AD36" s="2">
        <v>2.0815960549999999</v>
      </c>
      <c r="AE36" s="2">
        <v>0.35339442799999998</v>
      </c>
      <c r="AF36" s="2">
        <v>2.628638751</v>
      </c>
      <c r="AG36" s="2">
        <v>0.62164581799999996</v>
      </c>
      <c r="AH36" s="2">
        <v>1.951238456</v>
      </c>
      <c r="AI36" s="2">
        <v>0.20264058200000001</v>
      </c>
      <c r="AJ36" s="2">
        <v>1.470156215</v>
      </c>
      <c r="AK36" s="2">
        <v>0.19443229300000001</v>
      </c>
      <c r="AL36" s="4">
        <v>49.003999999999998</v>
      </c>
      <c r="AM36" s="4">
        <v>0.76300000000000001</v>
      </c>
      <c r="AN36" s="4">
        <v>15.538</v>
      </c>
      <c r="AO36" s="4">
        <v>4.4999999999999998E-2</v>
      </c>
      <c r="AP36" s="4">
        <v>8.4659999999999993</v>
      </c>
      <c r="AQ36" s="4">
        <v>9.6129999999999995</v>
      </c>
      <c r="AR36" s="4">
        <v>14.807</v>
      </c>
      <c r="AS36" s="4">
        <v>0.155</v>
      </c>
      <c r="AT36" s="4">
        <v>1.472</v>
      </c>
      <c r="AU36" s="4">
        <v>2.8000000000000001E-2</v>
      </c>
      <c r="AV36" s="4">
        <v>2.5999999999999999E-2</v>
      </c>
      <c r="AW36" s="4">
        <v>1.8E-3</v>
      </c>
      <c r="AX36" s="4">
        <v>8.0000000000000004E-4</v>
      </c>
      <c r="AY36" s="4">
        <v>0.1265</v>
      </c>
      <c r="AZ36" s="4">
        <v>40.687100000000001</v>
      </c>
      <c r="BA36" s="4">
        <v>5.1999999999999998E-3</v>
      </c>
      <c r="BB36" s="4">
        <v>8.7800000000000003E-2</v>
      </c>
      <c r="BC36" s="4">
        <v>7.22E-2</v>
      </c>
      <c r="BD36" s="4">
        <v>0.26950000000000002</v>
      </c>
      <c r="BE36" s="4">
        <v>11.7042</v>
      </c>
      <c r="BF36" s="4">
        <v>46.998699999999999</v>
      </c>
      <c r="BG36" s="4">
        <v>0.3644</v>
      </c>
      <c r="BH36" s="4">
        <v>0.20449999999999999</v>
      </c>
      <c r="BI36" s="2">
        <v>1.18</v>
      </c>
    </row>
    <row r="37" spans="1:61">
      <c r="A37" t="s">
        <v>633</v>
      </c>
      <c r="B37" t="s">
        <v>1978</v>
      </c>
      <c r="C37" t="s">
        <v>1978</v>
      </c>
      <c r="D37" t="s">
        <v>646</v>
      </c>
      <c r="E37">
        <v>25</v>
      </c>
      <c r="F37">
        <v>1</v>
      </c>
      <c r="G37" t="s">
        <v>635</v>
      </c>
      <c r="H37" s="2">
        <v>1079.2844689999999</v>
      </c>
      <c r="I37" s="74">
        <f t="shared" si="1"/>
        <v>0.10792844689999999</v>
      </c>
      <c r="J37" s="4">
        <v>4.1000000000000002E-2</v>
      </c>
      <c r="K37" s="2">
        <v>2.8356359699999998</v>
      </c>
      <c r="L37" s="2">
        <v>101.32949910000001</v>
      </c>
      <c r="M37" s="3">
        <v>224119.71729999999</v>
      </c>
      <c r="N37" s="2">
        <v>34.247011739999998</v>
      </c>
      <c r="O37" s="2">
        <v>66.300964280000002</v>
      </c>
      <c r="P37" s="2">
        <v>210.6009306</v>
      </c>
      <c r="Q37" s="2">
        <v>5169.3068649999996</v>
      </c>
      <c r="R37" s="2">
        <v>124.49323529999999</v>
      </c>
      <c r="S37" s="2">
        <v>13.94982899</v>
      </c>
      <c r="T37" s="2">
        <v>18.670043589999999</v>
      </c>
      <c r="U37" s="2">
        <v>0.62860489600000002</v>
      </c>
      <c r="V37" s="2">
        <v>6.3366937669999999</v>
      </c>
      <c r="W37" s="2">
        <v>1.1778255520000001</v>
      </c>
      <c r="X37" s="2">
        <v>2.998214994</v>
      </c>
      <c r="Y37" s="2">
        <v>0.51442073600000005</v>
      </c>
      <c r="Z37" s="2">
        <v>3.4193023029999998</v>
      </c>
      <c r="AA37" s="2">
        <v>1.185316509</v>
      </c>
      <c r="AB37" s="2">
        <v>0.61354447000000001</v>
      </c>
      <c r="AC37" s="2">
        <v>2.2513967190000002</v>
      </c>
      <c r="AD37" s="2">
        <v>1.883033935</v>
      </c>
      <c r="AE37" s="2">
        <v>0.40967133300000003</v>
      </c>
      <c r="AF37" s="2">
        <v>2.7838570200000001</v>
      </c>
      <c r="AG37" s="2">
        <v>0.53274305899999996</v>
      </c>
      <c r="AH37" s="2">
        <v>1.486306361</v>
      </c>
      <c r="AI37" s="2">
        <v>0.222714256</v>
      </c>
      <c r="AJ37" s="2">
        <v>1.4240685790000001</v>
      </c>
      <c r="AK37" s="2">
        <v>0.23161778999999999</v>
      </c>
      <c r="AL37" s="4">
        <v>49.021000000000001</v>
      </c>
      <c r="AM37" s="4">
        <v>0.77400000000000002</v>
      </c>
      <c r="AN37" s="4">
        <v>15.93</v>
      </c>
      <c r="AO37" s="4">
        <v>3.1E-2</v>
      </c>
      <c r="AP37" s="4">
        <v>7.4329999999999998</v>
      </c>
      <c r="AQ37" s="4">
        <v>9.6920000000000002</v>
      </c>
      <c r="AR37" s="4">
        <v>15.385</v>
      </c>
      <c r="AS37" s="4">
        <v>0.13100000000000001</v>
      </c>
      <c r="AT37" s="4">
        <v>1.4650000000000001</v>
      </c>
      <c r="AU37" s="4">
        <v>4.4999999999999998E-2</v>
      </c>
      <c r="AV37" s="4">
        <v>2.1999999999999999E-2</v>
      </c>
      <c r="AW37" s="4">
        <v>4.0000000000000002E-4</v>
      </c>
      <c r="AX37" s="4">
        <v>9.7000000000000003E-3</v>
      </c>
      <c r="AY37" s="4">
        <v>0.13100000000000001</v>
      </c>
      <c r="AZ37" s="4">
        <v>40.875300000000003</v>
      </c>
      <c r="BA37" s="4">
        <v>2.5999999999999999E-3</v>
      </c>
      <c r="BB37" s="4">
        <v>7.3899999999999993E-2</v>
      </c>
      <c r="BC37" s="4">
        <v>8.2400000000000001E-2</v>
      </c>
      <c r="BD37" s="4">
        <v>0.30719999999999997</v>
      </c>
      <c r="BE37" s="4">
        <v>10.289400000000001</v>
      </c>
      <c r="BF37" s="4">
        <v>48.025500000000001</v>
      </c>
      <c r="BG37" s="4">
        <v>0.39389999999999997</v>
      </c>
      <c r="BH37" s="4">
        <v>0.1502</v>
      </c>
      <c r="BI37" s="2">
        <v>1.61</v>
      </c>
    </row>
    <row r="38" spans="1:61">
      <c r="A38" t="s">
        <v>633</v>
      </c>
      <c r="B38" t="s">
        <v>1979</v>
      </c>
      <c r="C38" t="s">
        <v>1979</v>
      </c>
      <c r="D38" t="s">
        <v>643</v>
      </c>
      <c r="E38">
        <v>6</v>
      </c>
      <c r="F38">
        <v>1</v>
      </c>
      <c r="G38" t="s">
        <v>635</v>
      </c>
      <c r="H38" s="2">
        <v>216.8194848</v>
      </c>
      <c r="I38" s="74">
        <f t="shared" si="1"/>
        <v>2.1681948480000001E-2</v>
      </c>
      <c r="J38" s="4">
        <v>6.4000000000000001E-2</v>
      </c>
      <c r="K38" s="2">
        <v>2.3452347859999998</v>
      </c>
      <c r="L38" s="2">
        <v>74.145838269999999</v>
      </c>
      <c r="M38" s="3">
        <v>218380.489</v>
      </c>
      <c r="N38" s="2">
        <v>26.39683037</v>
      </c>
      <c r="O38" s="2">
        <v>18.344446940000001</v>
      </c>
      <c r="P38" s="2">
        <v>186.0251289</v>
      </c>
      <c r="Q38" s="2">
        <v>4885.0766409999997</v>
      </c>
      <c r="R38" s="2">
        <v>119.4153355</v>
      </c>
      <c r="S38" s="2">
        <v>13.958630680000001</v>
      </c>
      <c r="T38" s="2">
        <v>17.775799500000002</v>
      </c>
      <c r="U38" s="2">
        <v>0.67247778800000002</v>
      </c>
      <c r="V38" s="2">
        <v>5.8469078860000003</v>
      </c>
      <c r="W38" s="2">
        <v>0.89434274599999997</v>
      </c>
      <c r="X38" s="2">
        <v>3.1269962520000001</v>
      </c>
      <c r="Y38" s="2">
        <v>0.55997527300000005</v>
      </c>
      <c r="Z38" s="2">
        <v>4.0360424549999996</v>
      </c>
      <c r="AA38" s="2">
        <v>1.6901994869999999</v>
      </c>
      <c r="AB38" s="2">
        <v>0.67835522999999998</v>
      </c>
      <c r="AC38" s="2">
        <v>1.946511178</v>
      </c>
      <c r="AD38" s="2">
        <v>1.2156916760000001</v>
      </c>
      <c r="AE38" s="2">
        <v>0.298081031</v>
      </c>
      <c r="AF38" s="2">
        <v>2.4510081229999998</v>
      </c>
      <c r="AG38" s="2">
        <v>0.58970409700000004</v>
      </c>
      <c r="AH38" s="2">
        <v>1.8048563360000001</v>
      </c>
      <c r="AI38" s="2">
        <v>0.17870660199999999</v>
      </c>
      <c r="AJ38" s="2">
        <v>1.5462086779999999</v>
      </c>
      <c r="AK38" s="2">
        <v>0.17878604400000001</v>
      </c>
      <c r="AL38" s="4">
        <v>49.029000000000003</v>
      </c>
      <c r="AM38" s="4">
        <v>0.94599999999999995</v>
      </c>
      <c r="AN38" s="4">
        <v>17.178000000000001</v>
      </c>
      <c r="AO38" s="4">
        <v>0.126</v>
      </c>
      <c r="AP38" s="4">
        <v>6.4690000000000003</v>
      </c>
      <c r="AQ38" s="4">
        <v>8.44</v>
      </c>
      <c r="AR38" s="4">
        <v>15.879</v>
      </c>
      <c r="AS38" s="4">
        <v>0.18099999999999999</v>
      </c>
      <c r="AT38" s="4">
        <v>1.629</v>
      </c>
      <c r="AU38" s="4">
        <v>0.03</v>
      </c>
      <c r="AV38" s="4">
        <v>3.5999999999999997E-2</v>
      </c>
      <c r="AW38" s="4">
        <v>7.0000000000000001E-3</v>
      </c>
      <c r="AX38" s="4">
        <v>2.3999999999999998E-3</v>
      </c>
      <c r="AY38" s="4">
        <v>0.1002</v>
      </c>
      <c r="AZ38" s="4">
        <v>39.491399999999999</v>
      </c>
      <c r="BA38" s="4">
        <v>3.3E-3</v>
      </c>
      <c r="BB38" s="4">
        <v>9.35E-2</v>
      </c>
      <c r="BC38" s="4">
        <v>7.0900000000000005E-2</v>
      </c>
      <c r="BD38" s="4">
        <v>0.3639</v>
      </c>
      <c r="BE38" s="4">
        <v>10.350300000000001</v>
      </c>
      <c r="BF38" s="4">
        <v>48.0428</v>
      </c>
      <c r="BG38" s="4">
        <v>0.3599</v>
      </c>
      <c r="BH38" s="4">
        <v>0.18909999999999999</v>
      </c>
      <c r="BI38" s="2">
        <v>4.46</v>
      </c>
    </row>
    <row r="39" spans="1:61">
      <c r="A39" t="s">
        <v>633</v>
      </c>
      <c r="B39" t="s">
        <v>1980</v>
      </c>
      <c r="C39" t="s">
        <v>1980</v>
      </c>
      <c r="D39" t="s">
        <v>646</v>
      </c>
      <c r="E39">
        <v>4</v>
      </c>
      <c r="F39">
        <v>2</v>
      </c>
      <c r="G39" t="s">
        <v>635</v>
      </c>
      <c r="H39" s="2">
        <v>929.57555490000004</v>
      </c>
      <c r="I39" s="74">
        <f t="shared" si="1"/>
        <v>9.295755549000001E-2</v>
      </c>
      <c r="J39" s="4">
        <v>5.5E-2</v>
      </c>
      <c r="K39" s="2">
        <v>2.3598909379999999</v>
      </c>
      <c r="L39" s="2">
        <v>48.921371819999997</v>
      </c>
      <c r="M39" s="3">
        <v>225405.17730000001</v>
      </c>
      <c r="N39" s="2">
        <v>8.5081485279999995</v>
      </c>
      <c r="O39" s="2">
        <v>8.8688431039999998</v>
      </c>
      <c r="P39" s="2">
        <v>424.60617020000001</v>
      </c>
      <c r="Q39" s="2">
        <v>6347.9810420000003</v>
      </c>
      <c r="R39" s="2">
        <v>120.19477089999999</v>
      </c>
      <c r="S39" s="2">
        <v>16.461294760000001</v>
      </c>
      <c r="T39" s="2">
        <v>28.157753979999999</v>
      </c>
      <c r="U39" s="2">
        <v>1.952323222</v>
      </c>
      <c r="V39" s="2">
        <v>13.50046244</v>
      </c>
      <c r="W39" s="2">
        <v>2.0297534490000002</v>
      </c>
      <c r="X39" s="2">
        <v>5.15583627</v>
      </c>
      <c r="Y39" s="2">
        <v>0.98170899199999995</v>
      </c>
      <c r="Z39" s="2">
        <v>4.8475861890000003</v>
      </c>
      <c r="AA39" s="2">
        <v>1.8344797639999999</v>
      </c>
      <c r="AB39" s="2">
        <v>0.69046883699999995</v>
      </c>
      <c r="AC39" s="2">
        <v>1.921578767</v>
      </c>
      <c r="AD39" s="2">
        <v>2.2211494539999999</v>
      </c>
      <c r="AE39" s="2">
        <v>0.43447450500000001</v>
      </c>
      <c r="AF39" s="2">
        <v>2.7178113490000002</v>
      </c>
      <c r="AG39" s="2">
        <v>0.58682710100000002</v>
      </c>
      <c r="AH39" s="2">
        <v>1.8398813300000001</v>
      </c>
      <c r="AI39" s="2">
        <v>0.248029784</v>
      </c>
      <c r="AJ39" s="2">
        <v>1.7118278709999999</v>
      </c>
      <c r="AK39" s="2">
        <v>0.229867671</v>
      </c>
      <c r="AL39" s="4">
        <v>49.039000000000001</v>
      </c>
      <c r="AM39" s="4">
        <v>1.149</v>
      </c>
      <c r="AN39" s="4">
        <v>15.548</v>
      </c>
      <c r="AO39" s="4">
        <v>0.06</v>
      </c>
      <c r="AP39" s="4">
        <v>7.8090000000000002</v>
      </c>
      <c r="AQ39" s="4">
        <v>9.6289999999999996</v>
      </c>
      <c r="AR39" s="4">
        <v>14.813000000000001</v>
      </c>
      <c r="AS39" s="4">
        <v>0.124</v>
      </c>
      <c r="AT39" s="4">
        <v>1.6220000000000001</v>
      </c>
      <c r="AU39" s="4">
        <v>6.9000000000000006E-2</v>
      </c>
      <c r="AV39" s="4">
        <v>6.2E-2</v>
      </c>
      <c r="AW39" s="4">
        <v>1.6000000000000001E-3</v>
      </c>
      <c r="AX39" s="4">
        <v>2.3E-3</v>
      </c>
      <c r="AY39" s="4">
        <v>0.15090000000000001</v>
      </c>
      <c r="AZ39" s="4">
        <v>40.911200000000001</v>
      </c>
      <c r="BA39" s="4">
        <v>9.1000000000000004E-3</v>
      </c>
      <c r="BB39" s="4">
        <v>7.1099999999999997E-2</v>
      </c>
      <c r="BC39" s="4">
        <v>8.2199999999999995E-2</v>
      </c>
      <c r="BD39" s="4">
        <v>0.3105</v>
      </c>
      <c r="BE39" s="4">
        <v>10.8741</v>
      </c>
      <c r="BF39" s="4">
        <v>48.101199999999999</v>
      </c>
      <c r="BG39" s="4">
        <v>0.36749999999999999</v>
      </c>
      <c r="BH39" s="4">
        <v>0.16980000000000001</v>
      </c>
      <c r="BI39" s="2">
        <v>1.24</v>
      </c>
    </row>
    <row r="40" spans="1:61">
      <c r="A40" t="s">
        <v>633</v>
      </c>
      <c r="B40" t="s">
        <v>1981</v>
      </c>
      <c r="C40" t="s">
        <v>1981</v>
      </c>
      <c r="D40" t="s">
        <v>642</v>
      </c>
      <c r="E40">
        <v>5</v>
      </c>
      <c r="F40">
        <v>1</v>
      </c>
      <c r="G40" t="s">
        <v>635</v>
      </c>
      <c r="H40" s="2">
        <v>485.70831729999998</v>
      </c>
      <c r="I40" s="74">
        <f t="shared" si="1"/>
        <v>4.857083173E-2</v>
      </c>
      <c r="J40" s="4">
        <v>7.0999999999999994E-2</v>
      </c>
      <c r="K40" s="2">
        <v>2.6208888479999999</v>
      </c>
      <c r="L40" s="2">
        <v>90.845558550000007</v>
      </c>
      <c r="M40" s="3">
        <v>220768.63990000001</v>
      </c>
      <c r="N40" s="2">
        <v>292.31158360000001</v>
      </c>
      <c r="O40" s="2">
        <v>193.1300536</v>
      </c>
      <c r="P40" s="2">
        <v>1746.9201929999999</v>
      </c>
      <c r="Q40" s="2">
        <v>4505.8244290000002</v>
      </c>
      <c r="R40" s="2">
        <v>152.6609789</v>
      </c>
      <c r="S40" s="2">
        <v>15.016305709999999</v>
      </c>
      <c r="T40" s="2">
        <v>44.366951409999999</v>
      </c>
      <c r="U40" s="2">
        <v>9.5920650270000003</v>
      </c>
      <c r="V40" s="2">
        <v>56.833380759999997</v>
      </c>
      <c r="W40" s="2">
        <v>7.3454317830000004</v>
      </c>
      <c r="X40" s="2">
        <v>12.36868756</v>
      </c>
      <c r="Y40" s="2">
        <v>1.4612430789999999</v>
      </c>
      <c r="Z40" s="2">
        <v>13.239766270000001</v>
      </c>
      <c r="AA40" s="2">
        <v>1.651924038</v>
      </c>
      <c r="AB40" s="2">
        <v>0.691367128</v>
      </c>
      <c r="AC40" s="2">
        <v>2.9834711980000002</v>
      </c>
      <c r="AD40" s="2">
        <v>1.8566206620000001</v>
      </c>
      <c r="AE40" s="2">
        <v>0.28307768900000002</v>
      </c>
      <c r="AF40" s="2">
        <v>2.0592072730000002</v>
      </c>
      <c r="AG40" s="2">
        <v>0.58503068800000002</v>
      </c>
      <c r="AH40" s="2">
        <v>1.3195199609999999</v>
      </c>
      <c r="AI40" s="2">
        <v>0.28421042400000002</v>
      </c>
      <c r="AJ40" s="2">
        <v>1.6129336759999999</v>
      </c>
      <c r="AK40" s="2">
        <v>0.245892099</v>
      </c>
      <c r="AL40" s="4">
        <v>49.055</v>
      </c>
      <c r="AM40" s="4">
        <v>0.81799999999999995</v>
      </c>
      <c r="AN40" s="4">
        <v>15.574</v>
      </c>
      <c r="AO40" s="4">
        <v>5.2999999999999999E-2</v>
      </c>
      <c r="AP40" s="4">
        <v>8.7210000000000001</v>
      </c>
      <c r="AQ40" s="4">
        <v>9.3260000000000005</v>
      </c>
      <c r="AR40" s="4">
        <v>14.04</v>
      </c>
      <c r="AS40" s="4">
        <v>0.222</v>
      </c>
      <c r="AT40" s="4">
        <v>1.6140000000000001</v>
      </c>
      <c r="AU40" s="4">
        <v>0.26300000000000001</v>
      </c>
      <c r="AV40" s="4">
        <v>0.22600000000000001</v>
      </c>
      <c r="AW40" s="4">
        <v>1.38E-2</v>
      </c>
      <c r="AX40" s="4">
        <v>1.2200000000000001E-2</v>
      </c>
      <c r="AY40" s="4">
        <v>0.24510000000000001</v>
      </c>
      <c r="AZ40" s="4">
        <v>39.223100000000002</v>
      </c>
      <c r="BA40" s="4">
        <v>6.7000000000000002E-3</v>
      </c>
      <c r="BB40" s="4">
        <v>6.3299999999999995E-2</v>
      </c>
      <c r="BC40" s="4">
        <v>4.19E-2</v>
      </c>
      <c r="BD40" s="4">
        <v>0.24060000000000001</v>
      </c>
      <c r="BE40" s="4">
        <v>12.3132</v>
      </c>
      <c r="BF40" s="4">
        <v>46.252299999999998</v>
      </c>
      <c r="BG40" s="4">
        <v>0.36180000000000001</v>
      </c>
      <c r="BH40" s="4">
        <v>0.2054</v>
      </c>
      <c r="BI40" s="2">
        <v>2.13</v>
      </c>
    </row>
    <row r="41" spans="1:61">
      <c r="A41" t="s">
        <v>633</v>
      </c>
      <c r="B41" t="s">
        <v>1982</v>
      </c>
      <c r="C41" t="s">
        <v>1982</v>
      </c>
      <c r="D41" t="s">
        <v>638</v>
      </c>
      <c r="E41">
        <v>4</v>
      </c>
      <c r="F41">
        <v>1</v>
      </c>
      <c r="G41" t="s">
        <v>635</v>
      </c>
      <c r="H41" s="2">
        <v>776.6848311</v>
      </c>
      <c r="I41" s="74">
        <f t="shared" si="1"/>
        <v>7.7668483110000006E-2</v>
      </c>
      <c r="J41" s="4">
        <v>7.8E-2</v>
      </c>
      <c r="K41" s="2">
        <v>2.6985431790000001</v>
      </c>
      <c r="L41" s="2">
        <v>95.349785539999999</v>
      </c>
      <c r="M41" s="3">
        <v>253973.17019999999</v>
      </c>
      <c r="N41" s="2">
        <v>16.836548919999998</v>
      </c>
      <c r="O41" s="2">
        <v>11.70091959</v>
      </c>
      <c r="P41" s="2">
        <v>147.58468139999999</v>
      </c>
      <c r="Q41" s="2">
        <v>4347.5118469999998</v>
      </c>
      <c r="R41" s="2">
        <v>94.861622550000007</v>
      </c>
      <c r="S41" s="2">
        <v>17.57485518</v>
      </c>
      <c r="T41" s="2">
        <v>24.271271129999999</v>
      </c>
      <c r="U41" s="2">
        <v>0.46583074000000002</v>
      </c>
      <c r="V41" s="2">
        <v>3.5679030119999999</v>
      </c>
      <c r="W41" s="2">
        <v>0.73947282299999995</v>
      </c>
      <c r="X41" s="2">
        <v>2.47623068</v>
      </c>
      <c r="Y41" s="2">
        <v>0.421460371</v>
      </c>
      <c r="Z41" s="2">
        <v>3.214693934</v>
      </c>
      <c r="AA41" s="2">
        <v>1.813663319</v>
      </c>
      <c r="AB41" s="2">
        <v>0.65290476200000003</v>
      </c>
      <c r="AC41" s="2">
        <v>1.642057748</v>
      </c>
      <c r="AD41" s="2">
        <v>2.411401884</v>
      </c>
      <c r="AE41" s="2">
        <v>0.397087894</v>
      </c>
      <c r="AF41" s="2">
        <v>3.5556643110000001</v>
      </c>
      <c r="AG41" s="2">
        <v>0.59778263099999995</v>
      </c>
      <c r="AH41" s="2">
        <v>1.727793879</v>
      </c>
      <c r="AI41" s="2">
        <v>0.21839075899999999</v>
      </c>
      <c r="AJ41" s="2">
        <v>2.2649617439999998</v>
      </c>
      <c r="AK41" s="2">
        <v>0.23627830799999999</v>
      </c>
      <c r="AL41" s="4">
        <v>49.072000000000003</v>
      </c>
      <c r="AM41" s="4">
        <v>0.93899999999999995</v>
      </c>
      <c r="AN41" s="4">
        <v>16.97</v>
      </c>
      <c r="AO41" s="4">
        <v>5.1999999999999998E-2</v>
      </c>
      <c r="AP41" s="4">
        <v>6.4690000000000003</v>
      </c>
      <c r="AQ41" s="4">
        <v>8.8450000000000006</v>
      </c>
      <c r="AR41" s="4">
        <v>15.68</v>
      </c>
      <c r="AS41" s="4">
        <v>0.23400000000000001</v>
      </c>
      <c r="AT41" s="4">
        <v>1.62</v>
      </c>
      <c r="AU41" s="4">
        <v>3.5999999999999997E-2</v>
      </c>
      <c r="AV41" s="4">
        <v>2.3E-2</v>
      </c>
      <c r="AW41" s="4">
        <v>7.1999999999999998E-3</v>
      </c>
      <c r="AX41" s="4">
        <v>1.2999999999999999E-3</v>
      </c>
      <c r="AY41" s="4">
        <v>0.1236</v>
      </c>
      <c r="AZ41" s="4">
        <v>40.700000000000003</v>
      </c>
      <c r="BA41" s="4">
        <v>6.4999999999999997E-3</v>
      </c>
      <c r="BB41" s="4">
        <v>0.1103</v>
      </c>
      <c r="BC41" s="4">
        <v>0.10929999999999999</v>
      </c>
      <c r="BD41" s="4">
        <v>0.33860000000000001</v>
      </c>
      <c r="BE41" s="4">
        <v>9.8239999999999998</v>
      </c>
      <c r="BF41" s="4">
        <v>47.964799999999997</v>
      </c>
      <c r="BG41" s="4">
        <v>0.37219999999999998</v>
      </c>
      <c r="BH41" s="4">
        <v>0.15570000000000001</v>
      </c>
      <c r="BI41" s="2">
        <v>4.6100000000000003</v>
      </c>
    </row>
    <row r="42" spans="1:61">
      <c r="A42" t="s">
        <v>633</v>
      </c>
      <c r="B42" t="s">
        <v>1983</v>
      </c>
      <c r="C42" t="s">
        <v>1983</v>
      </c>
      <c r="D42" t="s">
        <v>638</v>
      </c>
      <c r="E42">
        <v>2</v>
      </c>
      <c r="F42">
        <v>1</v>
      </c>
      <c r="G42" t="s">
        <v>635</v>
      </c>
      <c r="H42" s="2">
        <v>607.0963825</v>
      </c>
      <c r="I42" s="74">
        <f t="shared" si="1"/>
        <v>6.0709638250000003E-2</v>
      </c>
      <c r="J42" s="4">
        <v>8.8999999999999996E-2</v>
      </c>
      <c r="K42" s="2">
        <v>2.810864467</v>
      </c>
      <c r="L42" s="2">
        <v>84.200814910000005</v>
      </c>
      <c r="M42" s="3">
        <v>256048.13639999999</v>
      </c>
      <c r="N42" s="2">
        <v>401.45832439999998</v>
      </c>
      <c r="O42" s="2">
        <v>342.45859510000003</v>
      </c>
      <c r="P42" s="2">
        <v>2271.2247579999998</v>
      </c>
      <c r="Q42" s="2">
        <v>5796.0684030000002</v>
      </c>
      <c r="R42" s="2">
        <v>219.21719770000001</v>
      </c>
      <c r="S42" s="2">
        <v>19.41671457</v>
      </c>
      <c r="T42" s="2">
        <v>87.156110159999997</v>
      </c>
      <c r="U42" s="2">
        <v>13.531849859999999</v>
      </c>
      <c r="V42" s="2">
        <v>74.459119119999997</v>
      </c>
      <c r="W42" s="2">
        <v>10.46201436</v>
      </c>
      <c r="X42" s="2">
        <v>23.029247789999999</v>
      </c>
      <c r="Y42" s="2">
        <v>2.9405665029999999</v>
      </c>
      <c r="Z42" s="2">
        <v>12.43756906</v>
      </c>
      <c r="AA42" s="2">
        <v>2.6641401920000001</v>
      </c>
      <c r="AB42" s="2">
        <v>0.75453903499999997</v>
      </c>
      <c r="AC42" s="2">
        <v>1.1668435509999999</v>
      </c>
      <c r="AD42" s="2">
        <v>2.6812469189999999</v>
      </c>
      <c r="AE42" s="2">
        <v>0.49681103999999998</v>
      </c>
      <c r="AF42" s="2">
        <v>3.4114417279999998</v>
      </c>
      <c r="AG42" s="2">
        <v>0.69854529399999998</v>
      </c>
      <c r="AH42" s="2">
        <v>2.3349371300000001</v>
      </c>
      <c r="AI42" s="2">
        <v>0.30328029200000001</v>
      </c>
      <c r="AJ42" s="2">
        <v>2.2675944270000001</v>
      </c>
      <c r="AK42" s="2">
        <v>0.29497333399999998</v>
      </c>
      <c r="AL42" s="4">
        <v>49.085000000000001</v>
      </c>
      <c r="AM42" s="4">
        <v>0.93500000000000005</v>
      </c>
      <c r="AN42" s="4">
        <v>16.132000000000001</v>
      </c>
      <c r="AO42" s="4">
        <v>4.5999999999999999E-2</v>
      </c>
      <c r="AP42" s="4">
        <v>7.077</v>
      </c>
      <c r="AQ42" s="4">
        <v>9.5749999999999993</v>
      </c>
      <c r="AR42" s="4">
        <v>14.858000000000001</v>
      </c>
      <c r="AS42" s="4">
        <v>0.111</v>
      </c>
      <c r="AT42" s="4">
        <v>1.6579999999999999</v>
      </c>
      <c r="AU42" s="4">
        <v>0.252</v>
      </c>
      <c r="AV42" s="4">
        <v>0.19900000000000001</v>
      </c>
      <c r="AW42" s="4">
        <v>1.5100000000000001E-2</v>
      </c>
      <c r="AX42" s="4">
        <v>1.66E-2</v>
      </c>
      <c r="AY42" s="4">
        <v>0.26250000000000001</v>
      </c>
      <c r="AZ42" s="4">
        <v>40.500999999999998</v>
      </c>
      <c r="BA42" s="4">
        <v>8.5000000000000006E-3</v>
      </c>
      <c r="BB42" s="4">
        <v>7.7700000000000005E-2</v>
      </c>
      <c r="BC42" s="4">
        <v>8.0799999999999997E-2</v>
      </c>
      <c r="BD42" s="4">
        <v>0.29620000000000002</v>
      </c>
      <c r="BE42" s="4">
        <v>9.8466000000000005</v>
      </c>
      <c r="BF42" s="4">
        <v>47.900100000000002</v>
      </c>
      <c r="BG42" s="4">
        <v>0.35399999999999998</v>
      </c>
      <c r="BH42" s="4">
        <v>0.16739999999999999</v>
      </c>
      <c r="BI42" s="2">
        <v>1.97</v>
      </c>
    </row>
    <row r="43" spans="1:61">
      <c r="A43" t="s">
        <v>633</v>
      </c>
      <c r="B43" t="s">
        <v>1984</v>
      </c>
      <c r="C43" t="s">
        <v>1984</v>
      </c>
      <c r="D43" t="s">
        <v>641</v>
      </c>
      <c r="E43">
        <v>1</v>
      </c>
      <c r="F43">
        <v>5</v>
      </c>
      <c r="G43" t="s">
        <v>635</v>
      </c>
      <c r="H43" s="2">
        <v>44.275095800000003</v>
      </c>
      <c r="I43" s="74">
        <f t="shared" si="1"/>
        <v>4.4275095799999999E-3</v>
      </c>
      <c r="J43" s="4">
        <v>6.5000000000000002E-2</v>
      </c>
      <c r="K43" s="2">
        <v>2.643776688</v>
      </c>
      <c r="L43" s="2">
        <v>100.4840801</v>
      </c>
      <c r="M43" s="3">
        <v>221182.32430000001</v>
      </c>
      <c r="N43" s="2">
        <v>139.265749</v>
      </c>
      <c r="O43" s="2">
        <v>101.4777539</v>
      </c>
      <c r="P43" s="2">
        <v>649.95266140000001</v>
      </c>
      <c r="Q43" s="2">
        <v>4975.8835900000004</v>
      </c>
      <c r="R43" s="2">
        <v>140.76602869999999</v>
      </c>
      <c r="S43" s="2">
        <v>14.109521259999999</v>
      </c>
      <c r="T43" s="2">
        <v>43.376044329999999</v>
      </c>
      <c r="U43" s="2">
        <v>2.8140950830000002</v>
      </c>
      <c r="V43" s="2">
        <v>18.389649760000001</v>
      </c>
      <c r="W43" s="2">
        <v>3.083875205</v>
      </c>
      <c r="X43" s="2">
        <v>7.939941374</v>
      </c>
      <c r="Y43" s="2">
        <v>1.1638591540000001</v>
      </c>
      <c r="Z43" s="2">
        <v>6.6289056210000004</v>
      </c>
      <c r="AA43" s="2">
        <v>1.993842358</v>
      </c>
      <c r="AB43" s="2">
        <v>0.69266263699999997</v>
      </c>
      <c r="AC43" s="2">
        <v>1.281186028</v>
      </c>
      <c r="AD43" s="2">
        <v>1.9696412089999999</v>
      </c>
      <c r="AE43" s="2">
        <v>0.42312503400000001</v>
      </c>
      <c r="AF43" s="2">
        <v>2.5373607680000001</v>
      </c>
      <c r="AG43" s="2">
        <v>0.54489747799999999</v>
      </c>
      <c r="AH43" s="2">
        <v>1.7528728609999999</v>
      </c>
      <c r="AI43" s="2">
        <v>0.232871203</v>
      </c>
      <c r="AJ43" s="2">
        <v>1.5571738470000001</v>
      </c>
      <c r="AK43" s="2">
        <v>0.20424126100000001</v>
      </c>
      <c r="AL43" s="4">
        <v>49.088000000000001</v>
      </c>
      <c r="AM43" s="4">
        <v>0.92300000000000004</v>
      </c>
      <c r="AN43" s="4">
        <v>16.056999999999999</v>
      </c>
      <c r="AO43" s="4">
        <v>9.5000000000000001E-2</v>
      </c>
      <c r="AP43" s="4">
        <v>8.26</v>
      </c>
      <c r="AQ43" s="4">
        <v>8.8559999999999999</v>
      </c>
      <c r="AR43" s="4">
        <v>14.835000000000001</v>
      </c>
      <c r="AS43" s="4">
        <v>0.192</v>
      </c>
      <c r="AT43" s="4">
        <v>1.4670000000000001</v>
      </c>
      <c r="AU43" s="4">
        <v>8.2000000000000003E-2</v>
      </c>
      <c r="AV43" s="4">
        <v>6.5000000000000002E-2</v>
      </c>
      <c r="AW43" s="4">
        <v>1.3599999999999999E-2</v>
      </c>
      <c r="AX43" s="4">
        <v>4.7999999999999996E-3</v>
      </c>
      <c r="AY43" s="4">
        <v>0.10390000000000001</v>
      </c>
      <c r="AZ43" s="4">
        <v>39.764200000000002</v>
      </c>
      <c r="BA43" s="4">
        <v>5.5999999999999999E-3</v>
      </c>
      <c r="BB43" s="4">
        <v>7.0400000000000004E-2</v>
      </c>
      <c r="BC43" s="4">
        <v>3.5000000000000003E-2</v>
      </c>
      <c r="BD43" s="4">
        <v>0.24809999999999999</v>
      </c>
      <c r="BE43" s="4">
        <v>12.363799999999999</v>
      </c>
      <c r="BF43" s="4">
        <v>46.401200000000003</v>
      </c>
      <c r="BG43" s="4">
        <v>0.3448</v>
      </c>
      <c r="BH43" s="4">
        <v>0.18609999999999999</v>
      </c>
      <c r="BI43" s="2">
        <v>3.15</v>
      </c>
    </row>
    <row r="44" spans="1:61">
      <c r="A44" t="s">
        <v>633</v>
      </c>
      <c r="B44" t="s">
        <v>1985</v>
      </c>
      <c r="C44" t="s">
        <v>1985</v>
      </c>
      <c r="D44" t="s">
        <v>642</v>
      </c>
      <c r="E44">
        <v>6</v>
      </c>
      <c r="F44">
        <v>1</v>
      </c>
      <c r="G44" t="s">
        <v>635</v>
      </c>
      <c r="H44" s="2">
        <v>158.97464339999999</v>
      </c>
      <c r="I44" s="74">
        <f t="shared" si="1"/>
        <v>1.589746434E-2</v>
      </c>
      <c r="J44" s="4">
        <v>7.9000000000000001E-2</v>
      </c>
      <c r="K44" s="2">
        <v>2.5184271809999998</v>
      </c>
      <c r="L44" s="2">
        <v>68.98902923</v>
      </c>
      <c r="M44" s="3">
        <v>220699.92619999999</v>
      </c>
      <c r="N44" s="2">
        <v>16.17855484</v>
      </c>
      <c r="O44" s="2">
        <v>13.798939000000001</v>
      </c>
      <c r="P44" s="2">
        <v>54.074901879999999</v>
      </c>
      <c r="Q44" s="2">
        <v>4601.8925660000004</v>
      </c>
      <c r="R44" s="2">
        <v>69.85879285</v>
      </c>
      <c r="S44" s="2">
        <v>16.150139370000002</v>
      </c>
      <c r="T44" s="2">
        <v>25.126365440000001</v>
      </c>
      <c r="U44" s="2">
        <v>0.10053553699999999</v>
      </c>
      <c r="V44" s="2">
        <v>1.441102002</v>
      </c>
      <c r="W44" s="2">
        <v>0.19416698399999999</v>
      </c>
      <c r="X44" s="2">
        <v>1.833996143</v>
      </c>
      <c r="Y44" s="2">
        <v>0.32894263699999998</v>
      </c>
      <c r="Z44" s="2">
        <v>3.4422127320000002</v>
      </c>
      <c r="AA44" s="2">
        <v>1.645499322</v>
      </c>
      <c r="AB44" s="2">
        <v>0.80969903799999998</v>
      </c>
      <c r="AC44" s="2">
        <v>1.792200486</v>
      </c>
      <c r="AD44" s="2">
        <v>2.5087056329999999</v>
      </c>
      <c r="AE44" s="2">
        <v>0.47697437599999998</v>
      </c>
      <c r="AF44" s="2">
        <v>2.8430596420000001</v>
      </c>
      <c r="AG44" s="2">
        <v>0.59151987500000003</v>
      </c>
      <c r="AH44" s="2">
        <v>1.7221053449999999</v>
      </c>
      <c r="AI44" s="2">
        <v>0.23236331199999999</v>
      </c>
      <c r="AJ44" s="2">
        <v>1.847047654</v>
      </c>
      <c r="AK44" s="2">
        <v>0.24371457799999999</v>
      </c>
      <c r="AL44" s="4">
        <v>49.109000000000002</v>
      </c>
      <c r="AM44" s="4">
        <v>0.83399999999999996</v>
      </c>
      <c r="AN44" s="4">
        <v>16.125</v>
      </c>
      <c r="AO44" s="4">
        <v>9.9000000000000005E-2</v>
      </c>
      <c r="AP44" s="4">
        <v>7.4240000000000004</v>
      </c>
      <c r="AQ44" s="4">
        <v>9.1110000000000007</v>
      </c>
      <c r="AR44" s="4">
        <v>15.221</v>
      </c>
      <c r="AS44" s="4">
        <v>0.13900000000000001</v>
      </c>
      <c r="AT44" s="4">
        <v>1.8280000000000001</v>
      </c>
      <c r="AU44" s="4">
        <v>1.4E-2</v>
      </c>
      <c r="AV44" s="4">
        <v>2.3E-2</v>
      </c>
      <c r="AW44" s="4">
        <v>1.2999999999999999E-2</v>
      </c>
      <c r="AX44" s="4">
        <v>1E-3</v>
      </c>
      <c r="AY44" s="4">
        <v>0.16619999999999999</v>
      </c>
      <c r="AZ44" s="4">
        <v>40.0533</v>
      </c>
      <c r="BA44" s="4">
        <v>7.4999999999999997E-3</v>
      </c>
      <c r="BB44" s="4">
        <v>9.3399999999999997E-2</v>
      </c>
      <c r="BC44" s="4">
        <v>7.1099999999999997E-2</v>
      </c>
      <c r="BD44" s="4">
        <v>0.29310000000000003</v>
      </c>
      <c r="BE44" s="4">
        <v>10.803699999999999</v>
      </c>
      <c r="BF44" s="4">
        <v>47.599600000000002</v>
      </c>
      <c r="BG44" s="4">
        <v>0.39360000000000001</v>
      </c>
      <c r="BH44" s="4">
        <v>0.18859999999999999</v>
      </c>
      <c r="BI44" s="2">
        <v>2.33</v>
      </c>
    </row>
    <row r="45" spans="1:61">
      <c r="A45" t="s">
        <v>633</v>
      </c>
      <c r="B45" t="s">
        <v>1986</v>
      </c>
      <c r="C45" t="s">
        <v>1986</v>
      </c>
      <c r="D45" t="s">
        <v>646</v>
      </c>
      <c r="E45">
        <v>27</v>
      </c>
      <c r="F45">
        <v>1</v>
      </c>
      <c r="G45" t="s">
        <v>635</v>
      </c>
      <c r="H45" s="2">
        <v>316.4140357</v>
      </c>
      <c r="I45" s="74">
        <f t="shared" si="1"/>
        <v>3.1641403569999997E-2</v>
      </c>
      <c r="J45" s="4">
        <v>4.3999999999999997E-2</v>
      </c>
      <c r="K45" s="2">
        <v>2.4334313359999999</v>
      </c>
      <c r="L45" s="2">
        <v>72.625221400000001</v>
      </c>
      <c r="M45" s="3">
        <v>225259.33600000001</v>
      </c>
      <c r="N45" s="2">
        <v>16.429898600000001</v>
      </c>
      <c r="O45" s="2">
        <v>7.9050875999999999</v>
      </c>
      <c r="P45" s="2">
        <v>61.96438903</v>
      </c>
      <c r="Q45" s="2">
        <v>4577.9424639999997</v>
      </c>
      <c r="R45" s="2">
        <v>98.854549329999998</v>
      </c>
      <c r="S45" s="2">
        <v>15.731744000000001</v>
      </c>
      <c r="T45" s="2">
        <v>10.36446976</v>
      </c>
      <c r="U45" s="2">
        <v>7.6269646999999996E-2</v>
      </c>
      <c r="V45" s="2">
        <v>2.0036467459999998</v>
      </c>
      <c r="W45" s="2">
        <v>0.228729501</v>
      </c>
      <c r="X45" s="2">
        <v>0.82505822200000001</v>
      </c>
      <c r="Y45" s="2">
        <v>0.27324024400000002</v>
      </c>
      <c r="Z45" s="2">
        <v>2.0431702199999999</v>
      </c>
      <c r="AA45" s="2">
        <v>1.1842241010000001</v>
      </c>
      <c r="AB45" s="2">
        <v>0.63271128600000004</v>
      </c>
      <c r="AC45" s="2">
        <v>2.2662698620000001</v>
      </c>
      <c r="AD45" s="2">
        <v>2.210530479</v>
      </c>
      <c r="AE45" s="2">
        <v>0.51272966399999997</v>
      </c>
      <c r="AF45" s="2">
        <v>2.7513410729999999</v>
      </c>
      <c r="AG45" s="2">
        <v>0.67846090100000001</v>
      </c>
      <c r="AH45" s="2">
        <v>1.743805649</v>
      </c>
      <c r="AI45" s="2">
        <v>0.21401931099999999</v>
      </c>
      <c r="AJ45" s="2">
        <v>2.0736327889999999</v>
      </c>
      <c r="AK45" s="2">
        <v>0.216387039</v>
      </c>
      <c r="AL45" s="4">
        <v>49.244</v>
      </c>
      <c r="AM45" s="4">
        <v>0.76600000000000001</v>
      </c>
      <c r="AN45" s="4">
        <v>16.638000000000002</v>
      </c>
      <c r="AO45" s="4">
        <v>9.1999999999999998E-2</v>
      </c>
      <c r="AP45" s="4">
        <v>6.7370000000000001</v>
      </c>
      <c r="AQ45" s="4">
        <v>9.4179999999999993</v>
      </c>
      <c r="AR45" s="4">
        <v>15.224</v>
      </c>
      <c r="AS45" s="4">
        <v>0.16600000000000001</v>
      </c>
      <c r="AT45" s="4">
        <v>1.587</v>
      </c>
      <c r="AU45" s="4">
        <v>0.05</v>
      </c>
      <c r="AV45" s="4">
        <v>1.7000000000000001E-2</v>
      </c>
      <c r="AW45" s="4">
        <v>1.34E-2</v>
      </c>
      <c r="AX45" s="4">
        <v>1.1000000000000001E-3</v>
      </c>
      <c r="AY45" s="4">
        <v>7.4800000000000005E-2</v>
      </c>
      <c r="AZ45" s="4">
        <v>41.055599999999998</v>
      </c>
      <c r="BA45" s="4">
        <v>8.6E-3</v>
      </c>
      <c r="BB45" s="4">
        <v>0.10199999999999999</v>
      </c>
      <c r="BC45" s="4">
        <v>0.1033</v>
      </c>
      <c r="BD45" s="4">
        <v>0.37919999999999998</v>
      </c>
      <c r="BE45" s="4">
        <v>9.7843999999999998</v>
      </c>
      <c r="BF45" s="4">
        <v>48.739400000000003</v>
      </c>
      <c r="BG45" s="4">
        <v>0.3644</v>
      </c>
      <c r="BH45" s="4">
        <v>0.1643</v>
      </c>
      <c r="BI45" s="2">
        <v>1.51</v>
      </c>
    </row>
    <row r="46" spans="1:61">
      <c r="A46" t="s">
        <v>633</v>
      </c>
      <c r="B46" t="s">
        <v>1987</v>
      </c>
      <c r="C46" t="s">
        <v>1987</v>
      </c>
      <c r="D46" t="s">
        <v>641</v>
      </c>
      <c r="E46">
        <v>1</v>
      </c>
      <c r="F46">
        <v>3</v>
      </c>
      <c r="G46" t="s">
        <v>635</v>
      </c>
      <c r="H46" s="2">
        <v>978.63655740000002</v>
      </c>
      <c r="I46" s="74">
        <f t="shared" si="1"/>
        <v>9.786365574E-2</v>
      </c>
      <c r="J46" s="4">
        <v>7.0000000000000007E-2</v>
      </c>
      <c r="K46" s="2">
        <v>2.7070655810000002</v>
      </c>
      <c r="L46" s="2">
        <v>104.24176420000001</v>
      </c>
      <c r="M46" s="3">
        <v>221163.62669999999</v>
      </c>
      <c r="N46" s="2">
        <v>145.5845626</v>
      </c>
      <c r="O46" s="2">
        <v>172.5250403</v>
      </c>
      <c r="P46" s="2">
        <v>956.59366490000002</v>
      </c>
      <c r="Q46" s="2">
        <v>4721.6399250000004</v>
      </c>
      <c r="R46" s="2">
        <v>171.10632279999999</v>
      </c>
      <c r="S46" s="2">
        <v>14.670102229999999</v>
      </c>
      <c r="T46" s="2">
        <v>45.532868360000002</v>
      </c>
      <c r="U46" s="2">
        <v>5.4342805959999998</v>
      </c>
      <c r="V46" s="2">
        <v>28.349643780000001</v>
      </c>
      <c r="W46" s="2">
        <v>4.7813092890000002</v>
      </c>
      <c r="X46" s="2">
        <v>10.43084327</v>
      </c>
      <c r="Y46" s="2">
        <v>1.342164702</v>
      </c>
      <c r="Z46" s="2">
        <v>5.0411496509999996</v>
      </c>
      <c r="AA46" s="2">
        <v>1.7401704250000001</v>
      </c>
      <c r="AB46" s="2">
        <v>0.70829414300000004</v>
      </c>
      <c r="AC46" s="2">
        <v>2.294100823</v>
      </c>
      <c r="AD46" s="2">
        <v>2.1032304750000002</v>
      </c>
      <c r="AE46" s="2">
        <v>0.46196773800000002</v>
      </c>
      <c r="AF46" s="2">
        <v>2.3817869470000002</v>
      </c>
      <c r="AG46" s="2">
        <v>0.68747100900000002</v>
      </c>
      <c r="AH46" s="2">
        <v>1.537889708</v>
      </c>
      <c r="AI46" s="2">
        <v>0.20305535199999999</v>
      </c>
      <c r="AJ46" s="2">
        <v>1.604729402</v>
      </c>
      <c r="AK46" s="2">
        <v>0.25475364299999997</v>
      </c>
      <c r="AL46" s="4">
        <v>49.283000000000001</v>
      </c>
      <c r="AM46" s="4">
        <v>0.82699999999999996</v>
      </c>
      <c r="AN46" s="4">
        <v>16.239999999999998</v>
      </c>
      <c r="AO46" s="4">
        <v>4.2000000000000003E-2</v>
      </c>
      <c r="AP46" s="4">
        <v>8.0969999999999995</v>
      </c>
      <c r="AQ46" s="4">
        <v>8.6999999999999993</v>
      </c>
      <c r="AR46" s="4">
        <v>14.773999999999999</v>
      </c>
      <c r="AS46" s="4">
        <v>0.13800000000000001</v>
      </c>
      <c r="AT46" s="4">
        <v>1.542</v>
      </c>
      <c r="AU46" s="4">
        <v>0.14199999999999999</v>
      </c>
      <c r="AV46" s="4">
        <v>0.13800000000000001</v>
      </c>
      <c r="AW46" s="4">
        <v>1.78E-2</v>
      </c>
      <c r="AX46" s="4">
        <v>8.0000000000000002E-3</v>
      </c>
      <c r="AY46" s="4">
        <v>0.19320000000000001</v>
      </c>
      <c r="AZ46" s="4">
        <v>39.764200000000002</v>
      </c>
      <c r="BA46" s="4">
        <v>5.5999999999999999E-3</v>
      </c>
      <c r="BB46" s="4">
        <v>7.0400000000000004E-2</v>
      </c>
      <c r="BC46" s="4">
        <v>3.5000000000000003E-2</v>
      </c>
      <c r="BD46" s="4">
        <v>0.24809999999999999</v>
      </c>
      <c r="BE46" s="4">
        <v>12.363799999999999</v>
      </c>
      <c r="BF46" s="4">
        <v>46.401200000000003</v>
      </c>
      <c r="BG46" s="4">
        <v>0.3448</v>
      </c>
      <c r="BH46" s="4">
        <v>0.18609999999999999</v>
      </c>
      <c r="BI46" s="2">
        <v>2.75</v>
      </c>
    </row>
    <row r="47" spans="1:61">
      <c r="A47" t="s">
        <v>633</v>
      </c>
      <c r="B47" t="s">
        <v>1988</v>
      </c>
      <c r="C47" t="s">
        <v>1988</v>
      </c>
      <c r="D47" t="s">
        <v>646</v>
      </c>
      <c r="E47">
        <v>2</v>
      </c>
      <c r="F47">
        <v>2</v>
      </c>
      <c r="G47" t="s">
        <v>635</v>
      </c>
      <c r="H47" s="2">
        <v>460.89879550000001</v>
      </c>
      <c r="I47" s="74">
        <f t="shared" si="1"/>
        <v>4.6089879549999997E-2</v>
      </c>
      <c r="J47" s="4">
        <v>5.8000000000000003E-2</v>
      </c>
      <c r="K47" s="2">
        <v>2.4004644160000002</v>
      </c>
      <c r="L47" s="2">
        <v>82.706829319999997</v>
      </c>
      <c r="M47" s="3">
        <v>224399.7138</v>
      </c>
      <c r="N47" s="2">
        <v>4.912944274</v>
      </c>
      <c r="O47" s="2">
        <v>2.5606453739999999</v>
      </c>
      <c r="P47" s="2">
        <v>185.44658699999999</v>
      </c>
      <c r="Q47" s="2">
        <v>5131.782252</v>
      </c>
      <c r="R47" s="2">
        <v>120.82454130000001</v>
      </c>
      <c r="S47" s="2">
        <v>14.572133600000001</v>
      </c>
      <c r="T47" s="2">
        <v>19.296006429999998</v>
      </c>
      <c r="U47" s="2">
        <v>0.82652386600000005</v>
      </c>
      <c r="V47" s="2">
        <v>6.1228324680000004</v>
      </c>
      <c r="W47" s="2">
        <v>0.93032197400000005</v>
      </c>
      <c r="X47" s="2">
        <v>3.0780634629999999</v>
      </c>
      <c r="Y47" s="2">
        <v>0.56082075300000001</v>
      </c>
      <c r="Z47" s="2">
        <v>3.7084172070000001</v>
      </c>
      <c r="AA47" s="2">
        <v>1.7199104949999999</v>
      </c>
      <c r="AB47" s="2">
        <v>0.73991359800000001</v>
      </c>
      <c r="AC47" s="2">
        <v>1.949402098</v>
      </c>
      <c r="AD47" s="2">
        <v>2.5416701380000002</v>
      </c>
      <c r="AE47" s="2">
        <v>0.486184379</v>
      </c>
      <c r="AF47" s="2">
        <v>2.2588979660000001</v>
      </c>
      <c r="AG47" s="2">
        <v>0.65820194600000004</v>
      </c>
      <c r="AH47" s="2">
        <v>1.6368642790000001</v>
      </c>
      <c r="AI47" s="2">
        <v>0.21537811900000001</v>
      </c>
      <c r="AJ47" s="2">
        <v>1.919615442</v>
      </c>
      <c r="AK47" s="2">
        <v>0.21964774500000001</v>
      </c>
      <c r="AL47" s="4">
        <v>49.292999999999999</v>
      </c>
      <c r="AM47" s="4">
        <v>0.71099999999999997</v>
      </c>
      <c r="AN47" s="4">
        <v>17.588999999999999</v>
      </c>
      <c r="AO47" s="4">
        <v>5.7000000000000002E-2</v>
      </c>
      <c r="AP47" s="4">
        <v>6.85</v>
      </c>
      <c r="AQ47" s="4">
        <v>7.91</v>
      </c>
      <c r="AR47" s="4">
        <v>15.106999999999999</v>
      </c>
      <c r="AS47" s="4">
        <v>0.20300000000000001</v>
      </c>
      <c r="AT47" s="4">
        <v>2.06</v>
      </c>
      <c r="AU47" s="4">
        <v>1.9E-2</v>
      </c>
      <c r="AV47" s="4">
        <v>0.13900000000000001</v>
      </c>
      <c r="AW47" s="4">
        <v>5.8999999999999999E-3</v>
      </c>
      <c r="AX47" s="4">
        <v>1E-3</v>
      </c>
      <c r="AY47" s="4">
        <v>0.1305</v>
      </c>
      <c r="AZ47" s="4">
        <v>40.590200000000003</v>
      </c>
      <c r="BA47" s="4">
        <v>8.2000000000000007E-3</v>
      </c>
      <c r="BB47" s="4">
        <v>9.5100000000000004E-2</v>
      </c>
      <c r="BC47" s="4">
        <v>5.9299999999999999E-2</v>
      </c>
      <c r="BD47" s="4">
        <v>0.26919999999999999</v>
      </c>
      <c r="BE47" s="4">
        <v>11.593500000000001</v>
      </c>
      <c r="BF47" s="4">
        <v>47.234699999999997</v>
      </c>
      <c r="BG47" s="4">
        <v>0.34050000000000002</v>
      </c>
      <c r="BH47" s="4">
        <v>0.17549999999999999</v>
      </c>
      <c r="BI47" s="2">
        <v>3.58</v>
      </c>
    </row>
    <row r="48" spans="1:61">
      <c r="A48" t="s">
        <v>633</v>
      </c>
      <c r="B48" t="s">
        <v>1989</v>
      </c>
      <c r="C48" t="s">
        <v>1989</v>
      </c>
      <c r="D48" t="s">
        <v>644</v>
      </c>
      <c r="E48">
        <v>3</v>
      </c>
      <c r="F48">
        <v>1</v>
      </c>
      <c r="G48" t="s">
        <v>635</v>
      </c>
      <c r="H48" s="2">
        <v>368.30586820000002</v>
      </c>
      <c r="I48" s="74">
        <f t="shared" si="1"/>
        <v>3.6830586820000004E-2</v>
      </c>
      <c r="J48" s="4">
        <v>6.0999999999999999E-2</v>
      </c>
      <c r="K48" s="2">
        <v>3.0633011610000001</v>
      </c>
      <c r="L48" s="2">
        <v>105.8689744</v>
      </c>
      <c r="M48" s="3">
        <v>222055.96969999999</v>
      </c>
      <c r="N48" s="2">
        <v>23.368512020000001</v>
      </c>
      <c r="O48" s="2">
        <v>41.106766999999998</v>
      </c>
      <c r="P48" s="2">
        <v>132.05745859999999</v>
      </c>
      <c r="Q48" s="2">
        <v>7453.8342590000002</v>
      </c>
      <c r="R48" s="2">
        <v>95.443763860000004</v>
      </c>
      <c r="S48" s="2">
        <v>19.010772530000001</v>
      </c>
      <c r="T48" s="2">
        <v>49.527438719999999</v>
      </c>
      <c r="U48" s="2">
        <v>0.40967068699999998</v>
      </c>
      <c r="V48" s="2">
        <v>2.726066259</v>
      </c>
      <c r="W48" s="2">
        <v>1.276123519</v>
      </c>
      <c r="X48" s="2">
        <v>5.3903368690000004</v>
      </c>
      <c r="Y48" s="2">
        <v>1.1388000170000001</v>
      </c>
      <c r="Z48" s="2">
        <v>7.7608751099999997</v>
      </c>
      <c r="AA48" s="2">
        <v>3.0697763939999998</v>
      </c>
      <c r="AB48" s="2">
        <v>1.037471663</v>
      </c>
      <c r="AC48" s="2">
        <v>2.8651787130000002</v>
      </c>
      <c r="AD48" s="2">
        <v>3.0782207150000001</v>
      </c>
      <c r="AE48" s="2">
        <v>0.50171890900000005</v>
      </c>
      <c r="AF48" s="2">
        <v>3.5313859980000002</v>
      </c>
      <c r="AG48" s="2">
        <v>0.56047429599999998</v>
      </c>
      <c r="AH48" s="2">
        <v>2.098082915</v>
      </c>
      <c r="AI48" s="2">
        <v>0.315784077</v>
      </c>
      <c r="AJ48" s="2">
        <v>2.0532552669999999</v>
      </c>
      <c r="AK48" s="2">
        <v>0.33399569600000001</v>
      </c>
      <c r="AL48" s="4">
        <v>49.314999999999998</v>
      </c>
      <c r="AM48" s="4">
        <v>1.3240000000000001</v>
      </c>
      <c r="AN48" s="4">
        <v>14.727</v>
      </c>
      <c r="AO48" s="4">
        <v>3.3000000000000002E-2</v>
      </c>
      <c r="AP48" s="4">
        <v>9.7880000000000003</v>
      </c>
      <c r="AQ48" s="4">
        <v>8.9749999999999996</v>
      </c>
      <c r="AR48" s="4">
        <v>13.403</v>
      </c>
      <c r="AS48" s="4">
        <v>0.20799999999999999</v>
      </c>
      <c r="AT48" s="4">
        <v>2.024</v>
      </c>
      <c r="AU48" s="4">
        <v>2.4E-2</v>
      </c>
      <c r="AV48" s="4">
        <v>7.4999999999999997E-2</v>
      </c>
      <c r="AW48" s="4">
        <v>1.46E-2</v>
      </c>
      <c r="AX48" s="4">
        <v>2.0999999999999999E-3</v>
      </c>
      <c r="AY48" s="4">
        <v>0.24260000000000001</v>
      </c>
      <c r="AZ48" s="4">
        <v>39.608800000000002</v>
      </c>
      <c r="BA48" s="4">
        <v>1.0999999999999999E-2</v>
      </c>
      <c r="BB48" s="4">
        <v>6.3600000000000004E-2</v>
      </c>
      <c r="BC48" s="4">
        <v>1.6799999999999999E-2</v>
      </c>
      <c r="BD48" s="4">
        <v>0.2132</v>
      </c>
      <c r="BE48" s="4">
        <v>13.985099999999999</v>
      </c>
      <c r="BF48" s="4">
        <v>45.247300000000003</v>
      </c>
      <c r="BG48" s="4">
        <v>0.35020000000000001</v>
      </c>
      <c r="BH48" s="4">
        <v>0.2238</v>
      </c>
      <c r="BI48" s="2">
        <v>3.78</v>
      </c>
    </row>
    <row r="49" spans="1:61">
      <c r="A49" t="s">
        <v>633</v>
      </c>
      <c r="B49" t="s">
        <v>1990</v>
      </c>
      <c r="C49" t="s">
        <v>1990</v>
      </c>
      <c r="D49" t="s">
        <v>644</v>
      </c>
      <c r="E49">
        <v>1</v>
      </c>
      <c r="F49">
        <v>3</v>
      </c>
      <c r="G49" t="s">
        <v>635</v>
      </c>
      <c r="H49" s="2">
        <v>66.681021720000004</v>
      </c>
      <c r="I49" s="74">
        <f t="shared" si="1"/>
        <v>6.6681021720000006E-3</v>
      </c>
      <c r="J49" s="4">
        <v>7.0999999999999994E-2</v>
      </c>
      <c r="K49" s="2">
        <v>2.443774055</v>
      </c>
      <c r="L49" s="2">
        <v>61.531222020000001</v>
      </c>
      <c r="M49" s="3">
        <v>221738.5779</v>
      </c>
      <c r="N49" s="2">
        <v>7.3014722560000003</v>
      </c>
      <c r="O49" s="2">
        <v>11.417089020000001</v>
      </c>
      <c r="P49" s="2">
        <v>43.706336190000002</v>
      </c>
      <c r="Q49" s="2">
        <v>3614.3897670000001</v>
      </c>
      <c r="R49" s="2">
        <v>69.36999118</v>
      </c>
      <c r="S49" s="2">
        <v>17.73208923</v>
      </c>
      <c r="T49" s="2">
        <v>8.9020703779999995</v>
      </c>
      <c r="U49" s="2">
        <v>7.4746418999999995E-2</v>
      </c>
      <c r="V49" s="2">
        <v>1.5328364569999999</v>
      </c>
      <c r="W49" s="2">
        <v>0.12663137499999999</v>
      </c>
      <c r="X49" s="2">
        <v>0.65902433699999996</v>
      </c>
      <c r="Y49" s="2">
        <v>0.23217267599999999</v>
      </c>
      <c r="Z49" s="2">
        <v>1.6749565820000001</v>
      </c>
      <c r="AA49" s="2">
        <v>1.391954868</v>
      </c>
      <c r="AB49" s="2">
        <v>0.55619787600000004</v>
      </c>
      <c r="AC49" s="2">
        <v>2.109699086</v>
      </c>
      <c r="AD49" s="2">
        <v>1.787694541</v>
      </c>
      <c r="AE49" s="2">
        <v>0.37833086799999999</v>
      </c>
      <c r="AF49" s="2">
        <v>3.23940625</v>
      </c>
      <c r="AG49" s="2">
        <v>0.72500579200000004</v>
      </c>
      <c r="AH49" s="2">
        <v>2.0891989899999999</v>
      </c>
      <c r="AI49" s="2">
        <v>0.26554334000000002</v>
      </c>
      <c r="AJ49" s="2">
        <v>1.738991993</v>
      </c>
      <c r="AK49" s="2">
        <v>0.19736684500000001</v>
      </c>
      <c r="AL49" s="4">
        <v>49.314999999999998</v>
      </c>
      <c r="AM49" s="4">
        <v>0.70599999999999996</v>
      </c>
      <c r="AN49" s="4">
        <v>16.327999999999999</v>
      </c>
      <c r="AO49" s="4">
        <v>5.8999999999999997E-2</v>
      </c>
      <c r="AP49" s="4">
        <v>7.1529999999999996</v>
      </c>
      <c r="AQ49" s="4">
        <v>9.5660000000000007</v>
      </c>
      <c r="AR49" s="4">
        <v>14.646000000000001</v>
      </c>
      <c r="AS49" s="4">
        <v>0.16600000000000001</v>
      </c>
      <c r="AT49" s="4">
        <v>1.9590000000000001</v>
      </c>
      <c r="AU49" s="4">
        <v>8.0000000000000002E-3</v>
      </c>
      <c r="AV49" s="4">
        <v>2.4E-2</v>
      </c>
      <c r="AW49" s="4">
        <v>8.0000000000000002E-3</v>
      </c>
      <c r="AX49" s="4">
        <v>1.4E-3</v>
      </c>
      <c r="AY49" s="4">
        <v>8.3699999999999997E-2</v>
      </c>
      <c r="AZ49" s="4">
        <v>39.877699999999997</v>
      </c>
      <c r="BA49" s="4">
        <v>5.3E-3</v>
      </c>
      <c r="BB49" s="4">
        <v>9.4500000000000001E-2</v>
      </c>
      <c r="BC49" s="4">
        <v>9.2200000000000004E-2</v>
      </c>
      <c r="BD49" s="4">
        <v>0.3468</v>
      </c>
      <c r="BE49" s="4">
        <v>10.0204</v>
      </c>
      <c r="BF49" s="4">
        <v>48.132800000000003</v>
      </c>
      <c r="BG49" s="4">
        <v>0.3538</v>
      </c>
      <c r="BH49" s="4">
        <v>0.1706</v>
      </c>
      <c r="BI49" s="2">
        <v>1.61</v>
      </c>
    </row>
    <row r="50" spans="1:61">
      <c r="A50" t="s">
        <v>633</v>
      </c>
      <c r="B50" t="s">
        <v>1991</v>
      </c>
      <c r="C50" t="s">
        <v>1991</v>
      </c>
      <c r="D50" t="s">
        <v>643</v>
      </c>
      <c r="E50">
        <v>1</v>
      </c>
      <c r="F50">
        <v>1</v>
      </c>
      <c r="G50" t="s">
        <v>635</v>
      </c>
      <c r="H50" s="2">
        <v>70.31482871</v>
      </c>
      <c r="I50" s="74">
        <f t="shared" si="1"/>
        <v>7.0314828709999999E-3</v>
      </c>
      <c r="J50" s="4">
        <v>6.6000000000000003E-2</v>
      </c>
      <c r="K50" s="2">
        <v>2.337828944</v>
      </c>
      <c r="L50" s="2">
        <v>58.547715869999998</v>
      </c>
      <c r="M50" s="3">
        <v>220923.36259999999</v>
      </c>
      <c r="N50" s="2">
        <v>17.50977395</v>
      </c>
      <c r="O50" s="2">
        <v>10.95164333</v>
      </c>
      <c r="P50" s="2">
        <v>32.958131700000003</v>
      </c>
      <c r="Q50" s="2">
        <v>3450.5440400000002</v>
      </c>
      <c r="R50" s="2">
        <v>43.108669190000001</v>
      </c>
      <c r="S50" s="2">
        <v>14.57291564</v>
      </c>
      <c r="T50" s="2">
        <v>15.132149589999999</v>
      </c>
      <c r="U50" s="2">
        <v>0.111707424</v>
      </c>
      <c r="V50" s="2">
        <v>0.64154709899999995</v>
      </c>
      <c r="W50" s="2">
        <v>0.20231996199999999</v>
      </c>
      <c r="X50" s="2">
        <v>1.2354632080000001</v>
      </c>
      <c r="Y50" s="2">
        <v>0.40126782700000002</v>
      </c>
      <c r="Z50" s="2">
        <v>2.1417375430000001</v>
      </c>
      <c r="AA50" s="2">
        <v>1.2069745169999999</v>
      </c>
      <c r="AB50" s="2">
        <v>0.52728500499999997</v>
      </c>
      <c r="AC50" s="2">
        <v>1.513978998</v>
      </c>
      <c r="AD50" s="2">
        <v>1.8463492889999999</v>
      </c>
      <c r="AE50" s="2">
        <v>0.33010801299999998</v>
      </c>
      <c r="AF50" s="2">
        <v>2.2648485300000001</v>
      </c>
      <c r="AG50" s="2">
        <v>0.52979044200000003</v>
      </c>
      <c r="AH50" s="2">
        <v>1.6616964299999999</v>
      </c>
      <c r="AI50" s="2">
        <v>0.197322945</v>
      </c>
      <c r="AJ50" s="2">
        <v>1.7082270479999999</v>
      </c>
      <c r="AK50" s="2">
        <v>0.22713639599999999</v>
      </c>
      <c r="AL50" s="4">
        <v>49.334000000000003</v>
      </c>
      <c r="AM50" s="4">
        <v>0.64200000000000002</v>
      </c>
      <c r="AN50" s="4">
        <v>16.100999999999999</v>
      </c>
      <c r="AO50" s="4">
        <v>7.6999999999999999E-2</v>
      </c>
      <c r="AP50" s="4">
        <v>7.1710000000000003</v>
      </c>
      <c r="AQ50" s="4">
        <v>9.3859999999999992</v>
      </c>
      <c r="AR50" s="4">
        <v>15.273</v>
      </c>
      <c r="AS50" s="4">
        <v>0.16200000000000001</v>
      </c>
      <c r="AT50" s="4">
        <v>1.764</v>
      </c>
      <c r="AU50" s="4">
        <v>6.0000000000000001E-3</v>
      </c>
      <c r="AV50" s="4">
        <v>1.4999999999999999E-2</v>
      </c>
      <c r="AW50" s="4">
        <v>9.9000000000000008E-3</v>
      </c>
      <c r="AX50" s="4">
        <v>2E-3</v>
      </c>
      <c r="AY50" s="4">
        <v>0.13100000000000001</v>
      </c>
      <c r="AZ50" s="4">
        <v>40.186399999999999</v>
      </c>
      <c r="BA50" s="4">
        <v>1.1900000000000001E-2</v>
      </c>
      <c r="BB50" s="4">
        <v>0.1007</v>
      </c>
      <c r="BC50" s="4">
        <v>7.5399999999999995E-2</v>
      </c>
      <c r="BD50" s="4">
        <v>0.3478</v>
      </c>
      <c r="BE50" s="4">
        <v>10.2402</v>
      </c>
      <c r="BF50" s="4">
        <v>47.965200000000003</v>
      </c>
      <c r="BG50" s="4">
        <v>0.3629</v>
      </c>
      <c r="BH50" s="4">
        <v>0.1794</v>
      </c>
      <c r="BI50" s="2">
        <v>1.53</v>
      </c>
    </row>
    <row r="51" spans="1:61">
      <c r="A51" t="s">
        <v>633</v>
      </c>
      <c r="B51" t="s">
        <v>1992</v>
      </c>
      <c r="C51" t="s">
        <v>1992</v>
      </c>
      <c r="D51" t="s">
        <v>640</v>
      </c>
      <c r="E51">
        <v>3</v>
      </c>
      <c r="F51">
        <v>1</v>
      </c>
      <c r="G51" t="s">
        <v>635</v>
      </c>
      <c r="H51" s="2">
        <v>19.659396449999999</v>
      </c>
      <c r="I51" s="74">
        <f t="shared" si="1"/>
        <v>1.9659396449999999E-3</v>
      </c>
      <c r="J51" s="4">
        <v>6.7000000000000004E-2</v>
      </c>
      <c r="K51" s="2">
        <v>2.722828866</v>
      </c>
      <c r="L51" s="2">
        <v>92.09183367</v>
      </c>
      <c r="M51" s="3">
        <v>221373.5073</v>
      </c>
      <c r="N51" s="2">
        <v>16.410736719999999</v>
      </c>
      <c r="O51" s="2">
        <v>9.3315582480000003</v>
      </c>
      <c r="P51" s="2">
        <v>21.651256450000002</v>
      </c>
      <c r="Q51" s="2">
        <v>3658.20984</v>
      </c>
      <c r="R51" s="2">
        <v>34.804028590000001</v>
      </c>
      <c r="S51" s="2">
        <v>15.634952050000001</v>
      </c>
      <c r="T51" s="2">
        <v>17.932294590000001</v>
      </c>
      <c r="U51" s="2">
        <v>0.10185079700000001</v>
      </c>
      <c r="V51" s="2">
        <v>0.39210424199999999</v>
      </c>
      <c r="W51" s="2">
        <v>0.217538485</v>
      </c>
      <c r="X51" s="2">
        <v>1.1133435819999999</v>
      </c>
      <c r="Y51" s="2">
        <v>0.40918105999999999</v>
      </c>
      <c r="Z51" s="2">
        <v>2.6425707809999999</v>
      </c>
      <c r="AA51" s="2">
        <v>1.6943930410000001</v>
      </c>
      <c r="AB51" s="2">
        <v>0.70447917400000004</v>
      </c>
      <c r="AC51" s="2">
        <v>1.6501003700000001</v>
      </c>
      <c r="AD51" s="2">
        <v>1.8258648639999999</v>
      </c>
      <c r="AE51" s="2">
        <v>0.41776792099999999</v>
      </c>
      <c r="AF51" s="2">
        <v>2.76989106</v>
      </c>
      <c r="AG51" s="2">
        <v>0.429380084</v>
      </c>
      <c r="AH51" s="2">
        <v>2.1915161410000001</v>
      </c>
      <c r="AI51" s="2">
        <v>0.262896931</v>
      </c>
      <c r="AJ51" s="2">
        <v>2.1046677890000001</v>
      </c>
      <c r="AK51" s="2">
        <v>0.2370825</v>
      </c>
      <c r="AL51" s="4">
        <v>49.39</v>
      </c>
      <c r="AM51" s="4">
        <v>0.68100000000000005</v>
      </c>
      <c r="AN51" s="4">
        <v>15.518000000000001</v>
      </c>
      <c r="AO51" s="4">
        <v>0.183</v>
      </c>
      <c r="AP51" s="4">
        <v>7.78</v>
      </c>
      <c r="AQ51" s="4">
        <v>9.0050000000000008</v>
      </c>
      <c r="AR51" s="4">
        <v>15.377000000000001</v>
      </c>
      <c r="AS51" s="4">
        <v>0.19400000000000001</v>
      </c>
      <c r="AT51" s="4">
        <v>1.7310000000000001</v>
      </c>
      <c r="AU51" s="4">
        <v>2.8000000000000001E-2</v>
      </c>
      <c r="AV51" s="4">
        <v>3.6999999999999998E-2</v>
      </c>
      <c r="AW51" s="4">
        <v>1.49E-2</v>
      </c>
      <c r="AX51" s="4">
        <v>8.9999999999999993E-3</v>
      </c>
      <c r="AY51" s="4">
        <v>0.13950000000000001</v>
      </c>
      <c r="AZ51" s="4">
        <v>39.863799999999998</v>
      </c>
      <c r="BA51" s="4">
        <v>9.9000000000000008E-3</v>
      </c>
      <c r="BB51" s="4">
        <v>8.7099999999999997E-2</v>
      </c>
      <c r="BC51" s="4">
        <v>8.4599999999999995E-2</v>
      </c>
      <c r="BD51" s="4">
        <v>0.2918</v>
      </c>
      <c r="BE51" s="4">
        <v>11.4069</v>
      </c>
      <c r="BF51" s="4">
        <v>46.928600000000003</v>
      </c>
      <c r="BG51" s="4">
        <v>0.37569999999999998</v>
      </c>
      <c r="BH51" s="4">
        <v>0.16739999999999999</v>
      </c>
      <c r="BI51" s="2">
        <v>2.25</v>
      </c>
    </row>
    <row r="52" spans="1:61">
      <c r="A52" t="s">
        <v>633</v>
      </c>
      <c r="B52" t="s">
        <v>1993</v>
      </c>
      <c r="C52" t="s">
        <v>1993</v>
      </c>
      <c r="D52" t="s">
        <v>646</v>
      </c>
      <c r="E52">
        <v>15</v>
      </c>
      <c r="F52">
        <v>1</v>
      </c>
      <c r="G52" t="s">
        <v>635</v>
      </c>
      <c r="H52" s="2">
        <v>896.42105700000002</v>
      </c>
      <c r="I52" s="74">
        <f t="shared" si="1"/>
        <v>8.9642105700000002E-2</v>
      </c>
      <c r="J52" s="4">
        <v>6.0999999999999999E-2</v>
      </c>
      <c r="K52" s="2">
        <v>2.8754211139999999</v>
      </c>
      <c r="L52" s="2">
        <v>85.216130079999999</v>
      </c>
      <c r="M52" s="3">
        <v>227864.37909999999</v>
      </c>
      <c r="N52" s="2">
        <v>4.0333516019999998</v>
      </c>
      <c r="O52" s="2">
        <v>2.2930729919999999</v>
      </c>
      <c r="P52" s="2">
        <v>207.53929149999999</v>
      </c>
      <c r="Q52" s="2">
        <v>5158.2011080000002</v>
      </c>
      <c r="R52" s="2">
        <v>109.81841559999999</v>
      </c>
      <c r="S52" s="2">
        <v>17.313282860000001</v>
      </c>
      <c r="T52" s="2">
        <v>19.476249800000001</v>
      </c>
      <c r="U52" s="2">
        <v>0.69019474400000003</v>
      </c>
      <c r="V52" s="2">
        <v>6.1060457379999997</v>
      </c>
      <c r="W52" s="2">
        <v>0.98193154900000001</v>
      </c>
      <c r="X52" s="2">
        <v>2.6155546890000001</v>
      </c>
      <c r="Y52" s="2">
        <v>0.528972738</v>
      </c>
      <c r="Z52" s="2">
        <v>3.3445569019999999</v>
      </c>
      <c r="AA52" s="2">
        <v>1.471592156</v>
      </c>
      <c r="AB52" s="2">
        <v>0.69452353300000003</v>
      </c>
      <c r="AC52" s="2">
        <v>2.3710117240000002</v>
      </c>
      <c r="AD52" s="2">
        <v>2.8107916450000001</v>
      </c>
      <c r="AE52" s="2">
        <v>0.39381781599999999</v>
      </c>
      <c r="AF52" s="2">
        <v>2.816552648</v>
      </c>
      <c r="AG52" s="2">
        <v>0.60780788399999996</v>
      </c>
      <c r="AH52" s="2">
        <v>1.6609664609999999</v>
      </c>
      <c r="AI52" s="2">
        <v>0.24410844500000001</v>
      </c>
      <c r="AJ52" s="2">
        <v>1.7824842510000001</v>
      </c>
      <c r="AK52" s="2">
        <v>0.24897381299999999</v>
      </c>
      <c r="AL52" s="4">
        <v>49.4</v>
      </c>
      <c r="AM52" s="4">
        <v>0.75900000000000001</v>
      </c>
      <c r="AN52" s="4">
        <v>15.343</v>
      </c>
      <c r="AO52" s="4">
        <v>0.29399999999999998</v>
      </c>
      <c r="AP52" s="4">
        <v>8.2919999999999998</v>
      </c>
      <c r="AQ52" s="4">
        <v>9.7989999999999995</v>
      </c>
      <c r="AR52" s="4">
        <v>14.278</v>
      </c>
      <c r="AS52" s="4">
        <v>0.15</v>
      </c>
      <c r="AT52" s="4">
        <v>1.5449999999999999</v>
      </c>
      <c r="AU52" s="4">
        <v>3.2000000000000001E-2</v>
      </c>
      <c r="AV52" s="4">
        <v>2.7E-2</v>
      </c>
      <c r="AW52" s="4">
        <v>1.52E-2</v>
      </c>
      <c r="AX52" s="4">
        <v>1.1000000000000001E-3</v>
      </c>
      <c r="AY52" s="4">
        <v>0.14230000000000001</v>
      </c>
      <c r="AZ52" s="4">
        <v>40.751800000000003</v>
      </c>
      <c r="BA52" s="4">
        <v>5.0000000000000001E-3</v>
      </c>
      <c r="BB52" s="4">
        <v>7.3499999999999996E-2</v>
      </c>
      <c r="BC52" s="4">
        <v>6.8599999999999994E-2</v>
      </c>
      <c r="BD52" s="4">
        <v>0.28689999999999999</v>
      </c>
      <c r="BE52" s="4">
        <v>11.3978</v>
      </c>
      <c r="BF52" s="4">
        <v>47.253300000000003</v>
      </c>
      <c r="BG52" s="4">
        <v>0.36559999999999998</v>
      </c>
      <c r="BH52" s="4">
        <v>0.19389999999999999</v>
      </c>
      <c r="BI52" s="2">
        <v>1.62</v>
      </c>
    </row>
    <row r="53" spans="1:61">
      <c r="A53" t="s">
        <v>633</v>
      </c>
      <c r="B53" t="s">
        <v>1994</v>
      </c>
      <c r="C53" t="s">
        <v>1994</v>
      </c>
      <c r="D53" t="s">
        <v>634</v>
      </c>
      <c r="E53">
        <v>2</v>
      </c>
      <c r="F53">
        <v>2</v>
      </c>
      <c r="G53" t="s">
        <v>635</v>
      </c>
      <c r="H53" s="2">
        <v>142.63757630000001</v>
      </c>
      <c r="I53" s="74">
        <f t="shared" si="1"/>
        <v>1.426375763E-2</v>
      </c>
      <c r="J53" s="4">
        <v>8.8999999999999996E-2</v>
      </c>
      <c r="K53" s="2">
        <v>2.6296282689999999</v>
      </c>
      <c r="L53" s="2">
        <v>67.01476108</v>
      </c>
      <c r="M53" s="3">
        <v>227741.4424</v>
      </c>
      <c r="N53" s="2">
        <v>12.79121134</v>
      </c>
      <c r="O53" s="2">
        <v>8.0009626199999992</v>
      </c>
      <c r="P53" s="2">
        <v>37.862766460000003</v>
      </c>
      <c r="Q53" s="2">
        <v>4380.949251</v>
      </c>
      <c r="R53" s="2">
        <v>45.509727740000002</v>
      </c>
      <c r="S53" s="2">
        <v>16.16622387</v>
      </c>
      <c r="T53" s="2">
        <v>22.03256318</v>
      </c>
      <c r="U53" s="2">
        <v>0.12241693100000001</v>
      </c>
      <c r="V53" s="2">
        <v>0.67399160599999997</v>
      </c>
      <c r="W53" s="2">
        <v>0.265977568</v>
      </c>
      <c r="X53" s="2">
        <v>1.416608834</v>
      </c>
      <c r="Y53" s="2">
        <v>0.33092132099999999</v>
      </c>
      <c r="Z53" s="2">
        <v>2.751088143</v>
      </c>
      <c r="AA53" s="2">
        <v>1.691900476</v>
      </c>
      <c r="AB53" s="2">
        <v>0.73859252900000005</v>
      </c>
      <c r="AC53" s="2">
        <v>2.3979851239999999</v>
      </c>
      <c r="AD53" s="2">
        <v>1.9434580480000001</v>
      </c>
      <c r="AE53" s="2">
        <v>0.40859036399999998</v>
      </c>
      <c r="AF53" s="2">
        <v>3.2657571239999998</v>
      </c>
      <c r="AG53" s="2">
        <v>0.57138249500000005</v>
      </c>
      <c r="AH53" s="2">
        <v>1.2789922899999999</v>
      </c>
      <c r="AI53" s="2">
        <v>0.26818654400000003</v>
      </c>
      <c r="AJ53" s="2">
        <v>1.5736598340000001</v>
      </c>
      <c r="AK53" s="2">
        <v>0.253658406</v>
      </c>
      <c r="AL53" s="4">
        <v>49.433999999999997</v>
      </c>
      <c r="AM53" s="4">
        <v>0.78</v>
      </c>
      <c r="AN53" s="4">
        <v>16.388999999999999</v>
      </c>
      <c r="AO53" s="4">
        <v>4.4999999999999998E-2</v>
      </c>
      <c r="AP53" s="4">
        <v>7.1050000000000004</v>
      </c>
      <c r="AQ53" s="4">
        <v>9.2590000000000003</v>
      </c>
      <c r="AR53" s="4">
        <v>14.954000000000001</v>
      </c>
      <c r="AS53" s="4">
        <v>0.17100000000000001</v>
      </c>
      <c r="AT53" s="4">
        <v>1.744</v>
      </c>
      <c r="AU53" s="4">
        <v>1.4E-2</v>
      </c>
      <c r="AV53" s="4">
        <v>3.9E-2</v>
      </c>
      <c r="AW53" s="4">
        <v>1.66E-2</v>
      </c>
      <c r="AX53" s="4">
        <v>1E-3</v>
      </c>
      <c r="AY53" s="4">
        <v>0.15129999999999999</v>
      </c>
      <c r="AZ53" s="4">
        <v>40.484000000000002</v>
      </c>
      <c r="BA53" s="4">
        <v>7.9000000000000008E-3</v>
      </c>
      <c r="BB53" s="4">
        <v>0.1065</v>
      </c>
      <c r="BC53" s="4">
        <v>9.7500000000000003E-2</v>
      </c>
      <c r="BD53" s="4">
        <v>0.35670000000000002</v>
      </c>
      <c r="BE53" s="4">
        <v>10.4046</v>
      </c>
      <c r="BF53" s="4">
        <v>48.219200000000001</v>
      </c>
      <c r="BG53" s="4">
        <v>0.36209999999999998</v>
      </c>
      <c r="BH53" s="4">
        <v>0.1716</v>
      </c>
      <c r="BI53" s="2">
        <v>1.58</v>
      </c>
    </row>
    <row r="54" spans="1:61">
      <c r="A54" t="s">
        <v>633</v>
      </c>
      <c r="B54" t="s">
        <v>1995</v>
      </c>
      <c r="C54" t="s">
        <v>1995</v>
      </c>
      <c r="D54" t="s">
        <v>646</v>
      </c>
      <c r="E54">
        <v>26</v>
      </c>
      <c r="F54">
        <v>1</v>
      </c>
      <c r="G54" t="s">
        <v>635</v>
      </c>
      <c r="H54" s="2">
        <v>701.83439880000003</v>
      </c>
      <c r="I54" s="74">
        <f t="shared" si="1"/>
        <v>7.0183439880000004E-2</v>
      </c>
      <c r="J54" s="4">
        <v>4.4999999999999998E-2</v>
      </c>
      <c r="K54" s="2">
        <v>2.6476834359999999</v>
      </c>
      <c r="L54" s="2">
        <v>111.715112</v>
      </c>
      <c r="M54" s="3">
        <v>224120.65220000001</v>
      </c>
      <c r="N54" s="2">
        <v>281.67551070000002</v>
      </c>
      <c r="O54" s="2">
        <v>304.60347919999998</v>
      </c>
      <c r="P54" s="2">
        <v>1826.2704269999999</v>
      </c>
      <c r="Q54" s="2">
        <v>9760.0388480000001</v>
      </c>
      <c r="R54" s="2">
        <v>187.1656644</v>
      </c>
      <c r="S54" s="2">
        <v>20.39718457</v>
      </c>
      <c r="T54" s="2">
        <v>85.305082409999997</v>
      </c>
      <c r="U54" s="2">
        <v>10.68325143</v>
      </c>
      <c r="V54" s="2">
        <v>62.331428270000004</v>
      </c>
      <c r="W54" s="2">
        <v>8.5656360720000002</v>
      </c>
      <c r="X54" s="2">
        <v>20.778277859999999</v>
      </c>
      <c r="Y54" s="2">
        <v>2.7221055930000002</v>
      </c>
      <c r="Z54" s="2">
        <v>12.602530489999999</v>
      </c>
      <c r="AA54" s="2">
        <v>3.735415417</v>
      </c>
      <c r="AB54" s="2">
        <v>1.399297778</v>
      </c>
      <c r="AC54" s="2">
        <v>2.9113793440000002</v>
      </c>
      <c r="AD54" s="2">
        <v>4.0629852560000002</v>
      </c>
      <c r="AE54" s="2">
        <v>0.75348583999999996</v>
      </c>
      <c r="AF54" s="2">
        <v>4.2403597069999996</v>
      </c>
      <c r="AG54" s="2">
        <v>0.73348988000000004</v>
      </c>
      <c r="AH54" s="2">
        <v>2.3244500850000001</v>
      </c>
      <c r="AI54" s="2">
        <v>0.28898653299999999</v>
      </c>
      <c r="AJ54" s="2">
        <v>2.3624512229999999</v>
      </c>
      <c r="AK54" s="2">
        <v>0.28467679699999998</v>
      </c>
      <c r="AL54" s="4">
        <v>49.46</v>
      </c>
      <c r="AM54" s="4">
        <v>1.619</v>
      </c>
      <c r="AN54" s="4">
        <v>14.898</v>
      </c>
      <c r="AO54" s="4">
        <v>1.6E-2</v>
      </c>
      <c r="AP54" s="4">
        <v>9.2769999999999992</v>
      </c>
      <c r="AQ54" s="4">
        <v>8.859</v>
      </c>
      <c r="AR54" s="4">
        <v>12.959</v>
      </c>
      <c r="AS54" s="4">
        <v>0.14799999999999999</v>
      </c>
      <c r="AT54" s="4">
        <v>2.1970000000000001</v>
      </c>
      <c r="AU54" s="4">
        <v>0.26400000000000001</v>
      </c>
      <c r="AV54" s="4">
        <v>0.20100000000000001</v>
      </c>
      <c r="AW54" s="4">
        <v>1.4E-2</v>
      </c>
      <c r="AX54" s="4">
        <v>1.3599999999999999E-2</v>
      </c>
      <c r="AY54" s="4">
        <v>0.26600000000000001</v>
      </c>
      <c r="AZ54" s="4">
        <v>40.466799999999999</v>
      </c>
      <c r="BA54" s="4">
        <v>1.14E-2</v>
      </c>
      <c r="BB54" s="4">
        <v>5.0599999999999999E-2</v>
      </c>
      <c r="BC54" s="4">
        <v>1.4500000000000001E-2</v>
      </c>
      <c r="BD54" s="4">
        <v>0.17419999999999999</v>
      </c>
      <c r="BE54" s="4">
        <v>13.440099999999999</v>
      </c>
      <c r="BF54" s="4">
        <v>45.790500000000002</v>
      </c>
      <c r="BG54" s="4">
        <v>0.35809999999999997</v>
      </c>
      <c r="BH54" s="4">
        <v>0.22650000000000001</v>
      </c>
      <c r="BI54" s="2">
        <v>2.75</v>
      </c>
    </row>
    <row r="55" spans="1:61">
      <c r="A55" t="s">
        <v>633</v>
      </c>
      <c r="B55" t="s">
        <v>1996</v>
      </c>
      <c r="C55" t="s">
        <v>1996</v>
      </c>
      <c r="D55" t="s">
        <v>641</v>
      </c>
      <c r="E55">
        <v>1</v>
      </c>
      <c r="F55">
        <v>4</v>
      </c>
      <c r="G55" t="s">
        <v>635</v>
      </c>
      <c r="H55" s="2">
        <v>856.603298</v>
      </c>
      <c r="I55" s="74">
        <f t="shared" si="1"/>
        <v>8.5660329800000004E-2</v>
      </c>
      <c r="J55" s="4">
        <v>6.7000000000000004E-2</v>
      </c>
      <c r="K55" s="2">
        <v>2.7580735679999999</v>
      </c>
      <c r="L55" s="2">
        <v>95.487412800000001</v>
      </c>
      <c r="M55" s="3">
        <v>221314.14240000001</v>
      </c>
      <c r="N55" s="2">
        <v>69.503928000000002</v>
      </c>
      <c r="O55" s="2">
        <v>73.994222640000004</v>
      </c>
      <c r="P55" s="2">
        <v>385.3073693</v>
      </c>
      <c r="Q55" s="2">
        <v>4612.7050749999999</v>
      </c>
      <c r="R55" s="2">
        <v>92.056552839999995</v>
      </c>
      <c r="S55" s="2">
        <v>14.57807328</v>
      </c>
      <c r="T55" s="2">
        <v>36.794270160000004</v>
      </c>
      <c r="U55" s="2">
        <v>1.913474986</v>
      </c>
      <c r="V55" s="2">
        <v>11.77348999</v>
      </c>
      <c r="W55" s="2">
        <v>2.0096987550000001</v>
      </c>
      <c r="X55" s="2">
        <v>6.81605288</v>
      </c>
      <c r="Y55" s="2">
        <v>1.033318913</v>
      </c>
      <c r="Z55" s="2">
        <v>6.2211228280000004</v>
      </c>
      <c r="AA55" s="2">
        <v>1.4035153090000001</v>
      </c>
      <c r="AB55" s="2">
        <v>0.67401026100000005</v>
      </c>
      <c r="AC55" s="2">
        <v>2.1470140689999999</v>
      </c>
      <c r="AD55" s="2">
        <v>2.3122824780000002</v>
      </c>
      <c r="AE55" s="2">
        <v>0.387905059</v>
      </c>
      <c r="AF55" s="2">
        <v>2.5108191139999998</v>
      </c>
      <c r="AG55" s="2">
        <v>0.566406725</v>
      </c>
      <c r="AH55" s="2">
        <v>2.0875495210000001</v>
      </c>
      <c r="AI55" s="2">
        <v>0.25840918000000002</v>
      </c>
      <c r="AJ55" s="2">
        <v>1.6724070710000001</v>
      </c>
      <c r="AK55" s="2">
        <v>0.24228601</v>
      </c>
      <c r="AL55" s="4">
        <v>49.491</v>
      </c>
      <c r="AM55" s="4">
        <v>0.85399999999999998</v>
      </c>
      <c r="AN55" s="4">
        <v>16.256</v>
      </c>
      <c r="AO55" s="4">
        <v>9.4E-2</v>
      </c>
      <c r="AP55" s="4">
        <v>7.7380000000000004</v>
      </c>
      <c r="AQ55" s="4">
        <v>8.3480000000000008</v>
      </c>
      <c r="AR55" s="4">
        <v>15.337999999999999</v>
      </c>
      <c r="AS55" s="4">
        <v>0.2</v>
      </c>
      <c r="AT55" s="4">
        <v>1.476</v>
      </c>
      <c r="AU55" s="4">
        <v>6.7000000000000004E-2</v>
      </c>
      <c r="AV55" s="4">
        <v>6.7000000000000004E-2</v>
      </c>
      <c r="AW55" s="4">
        <v>1.52E-2</v>
      </c>
      <c r="AX55" s="4">
        <v>5.5999999999999999E-3</v>
      </c>
      <c r="AY55" s="4">
        <v>0.17460000000000001</v>
      </c>
      <c r="AZ55" s="4">
        <v>39.764200000000002</v>
      </c>
      <c r="BA55" s="4">
        <v>5.5999999999999999E-3</v>
      </c>
      <c r="BB55" s="4">
        <v>7.0400000000000004E-2</v>
      </c>
      <c r="BC55" s="4">
        <v>3.5000000000000003E-2</v>
      </c>
      <c r="BD55" s="4">
        <v>0.24809999999999999</v>
      </c>
      <c r="BE55" s="4">
        <v>12.363799999999999</v>
      </c>
      <c r="BF55" s="4">
        <v>46.401200000000003</v>
      </c>
      <c r="BG55" s="4">
        <v>0.3448</v>
      </c>
      <c r="BH55" s="4">
        <v>0.18609999999999999</v>
      </c>
      <c r="BI55" s="2">
        <v>3.65</v>
      </c>
    </row>
    <row r="56" spans="1:61">
      <c r="A56" t="s">
        <v>633</v>
      </c>
      <c r="B56" t="s">
        <v>1997</v>
      </c>
      <c r="C56" t="s">
        <v>1997</v>
      </c>
      <c r="D56" t="s">
        <v>646</v>
      </c>
      <c r="E56">
        <v>12</v>
      </c>
      <c r="F56">
        <v>1</v>
      </c>
      <c r="G56" t="s">
        <v>635</v>
      </c>
      <c r="H56" s="2">
        <v>395.0909489</v>
      </c>
      <c r="I56" s="74">
        <f t="shared" si="1"/>
        <v>3.9509094889999999E-2</v>
      </c>
      <c r="J56" s="4">
        <v>5.5E-2</v>
      </c>
      <c r="K56" s="2">
        <v>2.3681815849999999</v>
      </c>
      <c r="L56" s="2">
        <v>65.917598519999999</v>
      </c>
      <c r="M56" s="3">
        <v>224766.1868</v>
      </c>
      <c r="N56" s="2">
        <v>35.94556798</v>
      </c>
      <c r="O56" s="2">
        <v>29.285383880000001</v>
      </c>
      <c r="P56" s="2">
        <v>1218.520203</v>
      </c>
      <c r="Q56" s="2">
        <v>5962.1649649999999</v>
      </c>
      <c r="R56" s="2">
        <v>145.24258510000001</v>
      </c>
      <c r="S56" s="2">
        <v>15.70668369</v>
      </c>
      <c r="T56" s="2">
        <v>41.456816439999997</v>
      </c>
      <c r="U56" s="2">
        <v>7.0333268550000003</v>
      </c>
      <c r="V56" s="2">
        <v>36.784369349999999</v>
      </c>
      <c r="W56" s="2">
        <v>4.2723309599999997</v>
      </c>
      <c r="X56" s="2">
        <v>8.9173902050000002</v>
      </c>
      <c r="Y56" s="2">
        <v>1.276834442</v>
      </c>
      <c r="Z56" s="2">
        <v>5.1240714000000001</v>
      </c>
      <c r="AA56" s="2">
        <v>1.5510393929999999</v>
      </c>
      <c r="AB56" s="2">
        <v>0.67764624600000001</v>
      </c>
      <c r="AC56" s="2">
        <v>1.4274153460000001</v>
      </c>
      <c r="AD56" s="2">
        <v>1.9823734420000001</v>
      </c>
      <c r="AE56" s="2">
        <v>0.39853862699999998</v>
      </c>
      <c r="AF56" s="2">
        <v>2.860605139</v>
      </c>
      <c r="AG56" s="2">
        <v>0.52100571600000001</v>
      </c>
      <c r="AH56" s="2">
        <v>1.7544205690000001</v>
      </c>
      <c r="AI56" s="2">
        <v>0.26966232299999998</v>
      </c>
      <c r="AJ56" s="2">
        <v>1.4725063599999999</v>
      </c>
      <c r="AK56" s="2">
        <v>0.23586738800000001</v>
      </c>
      <c r="AL56" s="4">
        <v>49.493000000000002</v>
      </c>
      <c r="AM56" s="4">
        <v>0.96299999999999997</v>
      </c>
      <c r="AN56" s="4">
        <v>16.172000000000001</v>
      </c>
      <c r="AO56" s="4">
        <v>0.09</v>
      </c>
      <c r="AP56" s="4">
        <v>6.9850000000000003</v>
      </c>
      <c r="AQ56" s="4">
        <v>9.2650000000000006</v>
      </c>
      <c r="AR56" s="4">
        <v>14.771000000000001</v>
      </c>
      <c r="AS56" s="4">
        <v>0.151</v>
      </c>
      <c r="AT56" s="4">
        <v>1.546</v>
      </c>
      <c r="AU56" s="4">
        <v>0.255</v>
      </c>
      <c r="AV56" s="4">
        <v>0.24299999999999999</v>
      </c>
      <c r="AW56" s="4">
        <v>2.3599999999999999E-2</v>
      </c>
      <c r="AX56" s="4">
        <v>1.52E-2</v>
      </c>
      <c r="AY56" s="4">
        <v>0.2132</v>
      </c>
      <c r="AZ56" s="4">
        <v>40.927</v>
      </c>
      <c r="BA56" s="4">
        <v>5.3E-3</v>
      </c>
      <c r="BB56" s="4">
        <v>8.3799999999999999E-2</v>
      </c>
      <c r="BC56" s="4">
        <v>6.4600000000000005E-2</v>
      </c>
      <c r="BD56" s="4">
        <v>0.31859999999999999</v>
      </c>
      <c r="BE56" s="4">
        <v>10.3139</v>
      </c>
      <c r="BF56" s="4">
        <v>48.333399999999997</v>
      </c>
      <c r="BG56" s="4">
        <v>0.33750000000000002</v>
      </c>
      <c r="BH56" s="4">
        <v>0.14929999999999999</v>
      </c>
      <c r="BI56" s="2">
        <v>2.27</v>
      </c>
    </row>
    <row r="57" spans="1:61">
      <c r="A57" t="s">
        <v>633</v>
      </c>
      <c r="B57" t="s">
        <v>1998</v>
      </c>
      <c r="C57" t="s">
        <v>1998</v>
      </c>
      <c r="D57" t="s">
        <v>644</v>
      </c>
      <c r="E57">
        <v>1</v>
      </c>
      <c r="F57">
        <v>2</v>
      </c>
      <c r="G57" t="s">
        <v>635</v>
      </c>
      <c r="H57" s="2">
        <v>305.86573290000001</v>
      </c>
      <c r="I57" s="74">
        <f t="shared" si="1"/>
        <v>3.0586573290000002E-2</v>
      </c>
      <c r="J57" s="4">
        <v>7.3999999999999996E-2</v>
      </c>
      <c r="K57" s="2">
        <v>2.3681653520000001</v>
      </c>
      <c r="L57" s="2">
        <v>63.72606013</v>
      </c>
      <c r="M57" s="3">
        <v>220404.5042</v>
      </c>
      <c r="N57" s="2">
        <v>13.47681315</v>
      </c>
      <c r="O57" s="2">
        <v>12.04246756</v>
      </c>
      <c r="P57" s="2">
        <v>56.654020299999999</v>
      </c>
      <c r="Q57" s="2">
        <v>3506.2298930000002</v>
      </c>
      <c r="R57" s="2">
        <v>56.776631770000002</v>
      </c>
      <c r="S57" s="2">
        <v>17.25253536</v>
      </c>
      <c r="T57" s="2">
        <v>9.3292955000000006</v>
      </c>
      <c r="U57" s="2">
        <v>0.11847313700000001</v>
      </c>
      <c r="V57" s="2">
        <v>1.85036527</v>
      </c>
      <c r="W57" s="2">
        <v>6.6903612000000001E-2</v>
      </c>
      <c r="X57" s="2">
        <v>0.99511750600000004</v>
      </c>
      <c r="Y57" s="2">
        <v>0.23077582699999999</v>
      </c>
      <c r="Z57" s="2">
        <v>2.3142047360000002</v>
      </c>
      <c r="AA57" s="2">
        <v>1.0447683809999999</v>
      </c>
      <c r="AB57" s="2">
        <v>0.56737088599999996</v>
      </c>
      <c r="AC57" s="2">
        <v>1.8599243219999999</v>
      </c>
      <c r="AD57" s="2">
        <v>1.6824768050000001</v>
      </c>
      <c r="AE57" s="2">
        <v>0.40568321800000001</v>
      </c>
      <c r="AF57" s="2">
        <v>3.3433118149999999</v>
      </c>
      <c r="AG57" s="2">
        <v>0.68844250500000004</v>
      </c>
      <c r="AH57" s="2">
        <v>1.6063167739999999</v>
      </c>
      <c r="AI57" s="2">
        <v>0.34642875499999998</v>
      </c>
      <c r="AJ57" s="2">
        <v>1.612483699</v>
      </c>
      <c r="AK57" s="2">
        <v>0.31892266400000002</v>
      </c>
      <c r="AL57" s="4">
        <v>49.509</v>
      </c>
      <c r="AM57" s="4">
        <v>0.67300000000000004</v>
      </c>
      <c r="AN57" s="4">
        <v>15.842000000000001</v>
      </c>
      <c r="AO57" s="4">
        <v>0.15</v>
      </c>
      <c r="AP57" s="4">
        <v>7.1680000000000001</v>
      </c>
      <c r="AQ57" s="4">
        <v>9.5670000000000002</v>
      </c>
      <c r="AR57" s="4">
        <v>14.884</v>
      </c>
      <c r="AS57" s="4">
        <v>0.14699999999999999</v>
      </c>
      <c r="AT57" s="4">
        <v>1.9810000000000001</v>
      </c>
      <c r="AU57" s="4">
        <v>0</v>
      </c>
      <c r="AV57" s="4">
        <v>8.0000000000000002E-3</v>
      </c>
      <c r="AW57" s="4">
        <v>5.7999999999999996E-3</v>
      </c>
      <c r="AX57" s="4">
        <v>8.0000000000000004E-4</v>
      </c>
      <c r="AY57" s="4">
        <v>0.1154</v>
      </c>
      <c r="AZ57" s="4">
        <v>39.877699999999997</v>
      </c>
      <c r="BA57" s="4">
        <v>5.3E-3</v>
      </c>
      <c r="BB57" s="4">
        <v>9.4500000000000001E-2</v>
      </c>
      <c r="BC57" s="4">
        <v>9.2200000000000004E-2</v>
      </c>
      <c r="BD57" s="4">
        <v>0.3468</v>
      </c>
      <c r="BE57" s="4">
        <v>10.0204</v>
      </c>
      <c r="BF57" s="4">
        <v>48.132800000000003</v>
      </c>
      <c r="BG57" s="4">
        <v>0.3538</v>
      </c>
      <c r="BH57" s="4">
        <v>0.1706</v>
      </c>
      <c r="BI57" s="2">
        <v>1.37</v>
      </c>
    </row>
    <row r="58" spans="1:61">
      <c r="A58" t="s">
        <v>633</v>
      </c>
      <c r="B58" t="s">
        <v>1999</v>
      </c>
      <c r="C58" t="s">
        <v>1999</v>
      </c>
      <c r="D58" t="s">
        <v>634</v>
      </c>
      <c r="E58">
        <v>2</v>
      </c>
      <c r="F58">
        <v>1</v>
      </c>
      <c r="G58" t="s">
        <v>635</v>
      </c>
      <c r="H58" s="2">
        <v>131.94689249999999</v>
      </c>
      <c r="I58" s="74">
        <f t="shared" si="1"/>
        <v>1.3194689249999999E-2</v>
      </c>
      <c r="J58" s="4">
        <v>9.2999999999999999E-2</v>
      </c>
      <c r="K58" s="2">
        <v>2.491486622</v>
      </c>
      <c r="L58" s="2">
        <v>69.120294990000005</v>
      </c>
      <c r="M58" s="3">
        <v>223540.09169999999</v>
      </c>
      <c r="N58" s="2">
        <v>11.56053863</v>
      </c>
      <c r="O58" s="2">
        <v>4.0170648</v>
      </c>
      <c r="P58" s="2">
        <v>40.810118189999997</v>
      </c>
      <c r="Q58" s="2">
        <v>4341.657091</v>
      </c>
      <c r="R58" s="2">
        <v>46.565041579999999</v>
      </c>
      <c r="S58" s="2">
        <v>16.155184569999999</v>
      </c>
      <c r="T58" s="2">
        <v>21.524343779999999</v>
      </c>
      <c r="U58" s="2">
        <v>0.15783544399999999</v>
      </c>
      <c r="V58" s="2">
        <v>0.73354729100000005</v>
      </c>
      <c r="W58" s="2">
        <v>0.30247414700000003</v>
      </c>
      <c r="X58" s="2">
        <v>1.359011185</v>
      </c>
      <c r="Y58" s="2">
        <v>0.27704938400000001</v>
      </c>
      <c r="Z58" s="2">
        <v>2.8438985369999998</v>
      </c>
      <c r="AA58" s="2">
        <v>1.4152370379999999</v>
      </c>
      <c r="AB58" s="2">
        <v>0.67965660900000002</v>
      </c>
      <c r="AC58" s="2">
        <v>2.6325845559999999</v>
      </c>
      <c r="AD58" s="2">
        <v>2.579312345</v>
      </c>
      <c r="AE58" s="2">
        <v>0.49351445599999999</v>
      </c>
      <c r="AF58" s="2">
        <v>2.6045512940000002</v>
      </c>
      <c r="AG58" s="2">
        <v>0.67909144300000002</v>
      </c>
      <c r="AH58" s="2">
        <v>1.938865437</v>
      </c>
      <c r="AI58" s="2">
        <v>0.23089189299999999</v>
      </c>
      <c r="AJ58" s="2">
        <v>1.5110014899999999</v>
      </c>
      <c r="AK58" s="2">
        <v>0.266003143</v>
      </c>
      <c r="AL58" s="4">
        <v>49.517000000000003</v>
      </c>
      <c r="AM58" s="4">
        <v>0.80700000000000005</v>
      </c>
      <c r="AN58" s="4">
        <v>16.292999999999999</v>
      </c>
      <c r="AO58" s="4">
        <v>4.1000000000000002E-2</v>
      </c>
      <c r="AP58" s="4">
        <v>7.133</v>
      </c>
      <c r="AQ58" s="4">
        <v>9.282</v>
      </c>
      <c r="AR58" s="4">
        <v>14.874000000000001</v>
      </c>
      <c r="AS58" s="4">
        <v>0.14499999999999999</v>
      </c>
      <c r="AT58" s="4">
        <v>1.7949999999999999</v>
      </c>
      <c r="AU58" s="4">
        <v>0.01</v>
      </c>
      <c r="AV58" s="4">
        <v>3.5000000000000003E-2</v>
      </c>
      <c r="AW58" s="4">
        <v>8.8000000000000005E-3</v>
      </c>
      <c r="AX58" s="4">
        <v>2.7000000000000001E-3</v>
      </c>
      <c r="AY58" s="4">
        <v>0.151</v>
      </c>
      <c r="AZ58" s="4">
        <v>40.484000000000002</v>
      </c>
      <c r="BA58" s="4">
        <v>7.9000000000000008E-3</v>
      </c>
      <c r="BB58" s="4">
        <v>0.1065</v>
      </c>
      <c r="BC58" s="4">
        <v>9.7500000000000003E-2</v>
      </c>
      <c r="BD58" s="4">
        <v>0.35670000000000002</v>
      </c>
      <c r="BE58" s="4">
        <v>10.4046</v>
      </c>
      <c r="BF58" s="4">
        <v>48.219200000000001</v>
      </c>
      <c r="BG58" s="4">
        <v>0.36209999999999998</v>
      </c>
      <c r="BH58" s="4">
        <v>0.1716</v>
      </c>
      <c r="BI58" s="2">
        <v>1.6</v>
      </c>
    </row>
    <row r="59" spans="1:61">
      <c r="A59" t="s">
        <v>633</v>
      </c>
      <c r="B59" t="s">
        <v>2000</v>
      </c>
      <c r="C59" t="s">
        <v>2000</v>
      </c>
      <c r="D59" t="s">
        <v>644</v>
      </c>
      <c r="E59">
        <v>1</v>
      </c>
      <c r="F59">
        <v>1</v>
      </c>
      <c r="G59" t="s">
        <v>635</v>
      </c>
      <c r="H59" s="2">
        <v>193.1620403</v>
      </c>
      <c r="I59" s="74">
        <f t="shared" si="1"/>
        <v>1.9316204029999999E-2</v>
      </c>
      <c r="J59" s="4">
        <v>7.0000000000000007E-2</v>
      </c>
      <c r="K59" s="2">
        <v>2.490856323</v>
      </c>
      <c r="L59" s="2">
        <v>66.305815679999995</v>
      </c>
      <c r="M59" s="3">
        <v>222402.34270000001</v>
      </c>
      <c r="N59" s="2">
        <v>17.007517849999999</v>
      </c>
      <c r="O59" s="2">
        <v>5.3183582639999996</v>
      </c>
      <c r="P59" s="2">
        <v>54.562958049999999</v>
      </c>
      <c r="Q59" s="2">
        <v>3712.7408329999998</v>
      </c>
      <c r="R59" s="2">
        <v>76.764646470000002</v>
      </c>
      <c r="S59" s="2">
        <v>17.273687710000001</v>
      </c>
      <c r="T59" s="2">
        <v>10.401018219999999</v>
      </c>
      <c r="U59" s="2">
        <v>4.6603077999999999E-2</v>
      </c>
      <c r="V59" s="2">
        <v>1.709073182</v>
      </c>
      <c r="W59" s="2">
        <v>0.23571307</v>
      </c>
      <c r="X59" s="2">
        <v>0.97644562099999999</v>
      </c>
      <c r="Y59" s="2">
        <v>0.26851068700000003</v>
      </c>
      <c r="Z59" s="2">
        <v>1.775191491</v>
      </c>
      <c r="AA59" s="2">
        <v>1.0375613779999999</v>
      </c>
      <c r="AB59" s="2">
        <v>0.61533960700000001</v>
      </c>
      <c r="AC59" s="2">
        <v>2.4203879970000002</v>
      </c>
      <c r="AD59" s="2">
        <v>2.0239283910000001</v>
      </c>
      <c r="AE59" s="2">
        <v>0.46110550700000003</v>
      </c>
      <c r="AF59" s="2">
        <v>3.0059491230000002</v>
      </c>
      <c r="AG59" s="2">
        <v>0.62073272800000001</v>
      </c>
      <c r="AH59" s="2">
        <v>1.648029448</v>
      </c>
      <c r="AI59" s="2">
        <v>0.31960587899999998</v>
      </c>
      <c r="AJ59" s="2">
        <v>1.4007111080000001</v>
      </c>
      <c r="AK59" s="2">
        <v>0.236067149</v>
      </c>
      <c r="AL59" s="4">
        <v>49.57</v>
      </c>
      <c r="AM59" s="4">
        <v>0.70499999999999996</v>
      </c>
      <c r="AN59" s="4">
        <v>16.184999999999999</v>
      </c>
      <c r="AO59" s="4">
        <v>5.6000000000000001E-2</v>
      </c>
      <c r="AP59" s="4">
        <v>7.1079999999999997</v>
      </c>
      <c r="AQ59" s="4">
        <v>9.5510000000000002</v>
      </c>
      <c r="AR59" s="4">
        <v>14.702999999999999</v>
      </c>
      <c r="AS59" s="4">
        <v>0.13300000000000001</v>
      </c>
      <c r="AT59" s="4">
        <v>1.899</v>
      </c>
      <c r="AU59" s="4">
        <v>3.0000000000000001E-3</v>
      </c>
      <c r="AV59" s="4">
        <v>1.9E-2</v>
      </c>
      <c r="AW59" s="4">
        <v>1.5599999999999999E-2</v>
      </c>
      <c r="AX59" s="4">
        <v>1.1999999999999999E-3</v>
      </c>
      <c r="AY59" s="4">
        <v>0.11070000000000001</v>
      </c>
      <c r="AZ59" s="4">
        <v>39.877699999999997</v>
      </c>
      <c r="BA59" s="4">
        <v>5.3E-3</v>
      </c>
      <c r="BB59" s="4">
        <v>9.4500000000000001E-2</v>
      </c>
      <c r="BC59" s="4">
        <v>9.2200000000000004E-2</v>
      </c>
      <c r="BD59" s="4">
        <v>0.3468</v>
      </c>
      <c r="BE59" s="4">
        <v>10.0204</v>
      </c>
      <c r="BF59" s="4">
        <v>48.132800000000003</v>
      </c>
      <c r="BG59" s="4">
        <v>0.3538</v>
      </c>
      <c r="BH59" s="4">
        <v>0.1706</v>
      </c>
      <c r="BI59" s="2">
        <v>1.58</v>
      </c>
    </row>
    <row r="60" spans="1:61">
      <c r="A60" t="s">
        <v>633</v>
      </c>
      <c r="B60" t="s">
        <v>2001</v>
      </c>
      <c r="C60" t="s">
        <v>2001</v>
      </c>
      <c r="D60" t="s">
        <v>637</v>
      </c>
      <c r="E60">
        <v>2</v>
      </c>
      <c r="F60">
        <v>1</v>
      </c>
      <c r="G60" t="s">
        <v>635</v>
      </c>
      <c r="H60" s="2">
        <v>381.16372949999999</v>
      </c>
      <c r="I60" s="74">
        <f t="shared" si="1"/>
        <v>3.8116372949999998E-2</v>
      </c>
      <c r="J60" s="4">
        <v>7.1999999999999995E-2</v>
      </c>
      <c r="K60" s="2">
        <v>2.6289181680000002</v>
      </c>
      <c r="L60" s="2">
        <v>73.288361660000007</v>
      </c>
      <c r="M60" s="3">
        <v>227893.8278</v>
      </c>
      <c r="N60" s="2">
        <v>19.421484100000001</v>
      </c>
      <c r="O60" s="2">
        <v>10.1231975</v>
      </c>
      <c r="P60" s="2">
        <v>62.654566780000003</v>
      </c>
      <c r="Q60" s="2">
        <v>5360.574114</v>
      </c>
      <c r="R60" s="2">
        <v>116.0951022</v>
      </c>
      <c r="S60" s="2">
        <v>17.927057949999998</v>
      </c>
      <c r="T60" s="2">
        <v>21.395645049999999</v>
      </c>
      <c r="U60" s="2">
        <v>6.644005E-2</v>
      </c>
      <c r="V60" s="2">
        <v>2.7876116579999999</v>
      </c>
      <c r="W60" s="2">
        <v>0.42678685399999999</v>
      </c>
      <c r="X60" s="2">
        <v>1.6729389889999999</v>
      </c>
      <c r="Y60" s="2">
        <v>0.39931919399999999</v>
      </c>
      <c r="Z60" s="2">
        <v>3.7367816029999998</v>
      </c>
      <c r="AA60" s="2">
        <v>1.6466480999999999</v>
      </c>
      <c r="AB60" s="2">
        <v>0.82223398999999997</v>
      </c>
      <c r="AC60" s="2">
        <v>1.872485548</v>
      </c>
      <c r="AD60" s="2">
        <v>2.5221086100000001</v>
      </c>
      <c r="AE60" s="2">
        <v>0.34052341899999999</v>
      </c>
      <c r="AF60" s="2">
        <v>3.7999608930000002</v>
      </c>
      <c r="AG60" s="2">
        <v>0.63261528899999997</v>
      </c>
      <c r="AH60" s="2">
        <v>1.884691224</v>
      </c>
      <c r="AI60" s="2">
        <v>0.23652595900000001</v>
      </c>
      <c r="AJ60" s="2">
        <v>1.566713529</v>
      </c>
      <c r="AK60" s="2">
        <v>0.310234385</v>
      </c>
      <c r="AL60" s="4">
        <v>49.57</v>
      </c>
      <c r="AM60" s="4">
        <v>0.93200000000000005</v>
      </c>
      <c r="AN60" s="4">
        <v>16.167000000000002</v>
      </c>
      <c r="AO60" s="4">
        <v>7.0000000000000007E-2</v>
      </c>
      <c r="AP60" s="4">
        <v>7.1989999999999998</v>
      </c>
      <c r="AQ60" s="4">
        <v>9.0340000000000007</v>
      </c>
      <c r="AR60" s="4">
        <v>14.872</v>
      </c>
      <c r="AS60" s="4">
        <v>0.151</v>
      </c>
      <c r="AT60" s="4">
        <v>1.875</v>
      </c>
      <c r="AU60" s="4">
        <v>2.5000000000000001E-2</v>
      </c>
      <c r="AV60" s="4">
        <v>3.5999999999999997E-2</v>
      </c>
      <c r="AW60" s="4">
        <v>3.3E-3</v>
      </c>
      <c r="AX60" s="4">
        <v>1.1999999999999999E-3</v>
      </c>
      <c r="AY60" s="4">
        <v>0.1192</v>
      </c>
      <c r="AZ60" s="4">
        <v>40.536799999999999</v>
      </c>
      <c r="BA60" s="4">
        <v>5.1999999999999998E-3</v>
      </c>
      <c r="BB60" s="4">
        <v>9.0899999999999995E-2</v>
      </c>
      <c r="BC60" s="4">
        <v>9.2899999999999996E-2</v>
      </c>
      <c r="BD60" s="4">
        <v>0.28260000000000002</v>
      </c>
      <c r="BE60" s="4">
        <v>10.739000000000001</v>
      </c>
      <c r="BF60" s="4">
        <v>48.06</v>
      </c>
      <c r="BG60" s="4">
        <v>0.36530000000000001</v>
      </c>
      <c r="BH60" s="4">
        <v>0.18260000000000001</v>
      </c>
      <c r="BI60" s="2">
        <v>1.55</v>
      </c>
    </row>
    <row r="61" spans="1:61">
      <c r="A61" t="s">
        <v>633</v>
      </c>
      <c r="B61" t="s">
        <v>2002</v>
      </c>
      <c r="C61" t="s">
        <v>2002</v>
      </c>
      <c r="D61" t="s">
        <v>646</v>
      </c>
      <c r="E61">
        <v>17</v>
      </c>
      <c r="F61">
        <v>1</v>
      </c>
      <c r="G61" t="s">
        <v>635</v>
      </c>
      <c r="H61" s="2">
        <v>418.6687953</v>
      </c>
      <c r="I61" s="74">
        <f t="shared" si="1"/>
        <v>4.1866879529999998E-2</v>
      </c>
      <c r="J61" s="4">
        <v>5.8999999999999997E-2</v>
      </c>
      <c r="K61" s="2">
        <v>2.45724907</v>
      </c>
      <c r="L61" s="2">
        <v>65.161194480000006</v>
      </c>
      <c r="M61" s="3">
        <v>226997.27789999999</v>
      </c>
      <c r="N61" s="2">
        <v>3.8354109639999998</v>
      </c>
      <c r="O61" s="2">
        <v>4.7979058400000003</v>
      </c>
      <c r="P61" s="2">
        <v>146.08795090000001</v>
      </c>
      <c r="Q61" s="2">
        <v>4575.4798790000004</v>
      </c>
      <c r="R61" s="2">
        <v>100.272998</v>
      </c>
      <c r="S61" s="2">
        <v>15.710458790000001</v>
      </c>
      <c r="T61" s="2">
        <v>23.425374940000001</v>
      </c>
      <c r="U61" s="2">
        <v>0.324050326</v>
      </c>
      <c r="V61" s="2">
        <v>4.0840996990000002</v>
      </c>
      <c r="W61" s="2">
        <v>0.49809238</v>
      </c>
      <c r="X61" s="2">
        <v>2.2277893820000001</v>
      </c>
      <c r="Y61" s="2">
        <v>0.47355172800000001</v>
      </c>
      <c r="Z61" s="2">
        <v>3.5338591660000001</v>
      </c>
      <c r="AA61" s="2">
        <v>1.4420772040000001</v>
      </c>
      <c r="AB61" s="2">
        <v>0.56597915099999996</v>
      </c>
      <c r="AC61" s="2">
        <v>2.3677417520000001</v>
      </c>
      <c r="AD61" s="2">
        <v>2.073759382</v>
      </c>
      <c r="AE61" s="2">
        <v>0.38892739700000001</v>
      </c>
      <c r="AF61" s="2">
        <v>3.1384970430000001</v>
      </c>
      <c r="AG61" s="2">
        <v>0.54628605200000002</v>
      </c>
      <c r="AH61" s="2">
        <v>1.7700863339999999</v>
      </c>
      <c r="AI61" s="2">
        <v>0.21236945300000001</v>
      </c>
      <c r="AJ61" s="2">
        <v>1.5491537419999999</v>
      </c>
      <c r="AK61" s="2">
        <v>0.21495619899999999</v>
      </c>
      <c r="AL61" s="4">
        <v>49.579000000000001</v>
      </c>
      <c r="AM61" s="4">
        <v>0.84399999999999997</v>
      </c>
      <c r="AN61" s="4">
        <v>16.318000000000001</v>
      </c>
      <c r="AO61" s="4">
        <v>7.8E-2</v>
      </c>
      <c r="AP61" s="4">
        <v>6.4130000000000003</v>
      </c>
      <c r="AQ61" s="4">
        <v>8.6850000000000005</v>
      </c>
      <c r="AR61" s="4">
        <v>16.212</v>
      </c>
      <c r="AS61" s="4">
        <v>0.16400000000000001</v>
      </c>
      <c r="AT61" s="4">
        <v>1.575</v>
      </c>
      <c r="AU61" s="4">
        <v>3.4000000000000002E-2</v>
      </c>
      <c r="AV61" s="4">
        <v>3.7999999999999999E-2</v>
      </c>
      <c r="AW61" s="4">
        <v>1.0200000000000001E-2</v>
      </c>
      <c r="AX61" s="4">
        <v>2.2000000000000001E-3</v>
      </c>
      <c r="AY61" s="4">
        <v>0.16739999999999999</v>
      </c>
      <c r="AZ61" s="4">
        <v>40.716700000000003</v>
      </c>
      <c r="BA61" s="4">
        <v>8.6E-3</v>
      </c>
      <c r="BB61" s="4">
        <v>0.1094</v>
      </c>
      <c r="BC61" s="4">
        <v>7.6399999999999996E-2</v>
      </c>
      <c r="BD61" s="4">
        <v>0.32200000000000001</v>
      </c>
      <c r="BE61" s="4">
        <v>9.9887999999999995</v>
      </c>
      <c r="BF61" s="4">
        <v>48.134099999999997</v>
      </c>
      <c r="BG61" s="4">
        <v>0.38009999999999999</v>
      </c>
      <c r="BH61" s="4">
        <v>0.14860000000000001</v>
      </c>
      <c r="BI61" s="2">
        <v>1.86</v>
      </c>
    </row>
    <row r="62" spans="1:61">
      <c r="A62" t="s">
        <v>633</v>
      </c>
      <c r="B62" t="s">
        <v>2003</v>
      </c>
      <c r="C62" t="s">
        <v>2003</v>
      </c>
      <c r="D62" t="s">
        <v>646</v>
      </c>
      <c r="E62">
        <v>14</v>
      </c>
      <c r="F62">
        <v>1</v>
      </c>
      <c r="G62" t="s">
        <v>635</v>
      </c>
      <c r="H62" s="2">
        <v>653.69813150000004</v>
      </c>
      <c r="I62" s="74">
        <f t="shared" si="1"/>
        <v>6.5369813150000011E-2</v>
      </c>
      <c r="J62" s="4">
        <v>0.06</v>
      </c>
      <c r="K62" s="2">
        <v>2.3550900640000001</v>
      </c>
      <c r="L62" s="2">
        <v>71.108325890000003</v>
      </c>
      <c r="M62" s="3">
        <v>227237.07459999999</v>
      </c>
      <c r="N62" s="2">
        <v>1.653817662</v>
      </c>
      <c r="O62" s="2">
        <v>1.724792788</v>
      </c>
      <c r="P62" s="2">
        <v>191.58297200000001</v>
      </c>
      <c r="Q62" s="2">
        <v>4320.3856050000004</v>
      </c>
      <c r="R62" s="2">
        <v>108.6589259</v>
      </c>
      <c r="S62" s="2">
        <v>14.949404879999999</v>
      </c>
      <c r="T62" s="2">
        <v>20.136377939999999</v>
      </c>
      <c r="U62" s="2">
        <v>0.71532737800000001</v>
      </c>
      <c r="V62" s="2">
        <v>5.9003828739999999</v>
      </c>
      <c r="W62" s="2">
        <v>0.82840464599999997</v>
      </c>
      <c r="X62" s="2">
        <v>2.8170224679999998</v>
      </c>
      <c r="Y62" s="2">
        <v>0.43722087500000001</v>
      </c>
      <c r="Z62" s="2">
        <v>2.805981509</v>
      </c>
      <c r="AA62" s="2">
        <v>1.0641467069999999</v>
      </c>
      <c r="AB62" s="2">
        <v>0.64289150299999998</v>
      </c>
      <c r="AC62" s="2">
        <v>1.4638381220000001</v>
      </c>
      <c r="AD62" s="2">
        <v>2.6629588210000001</v>
      </c>
      <c r="AE62" s="2">
        <v>0.43008295499999999</v>
      </c>
      <c r="AF62" s="2">
        <v>2.3643976439999999</v>
      </c>
      <c r="AG62" s="2">
        <v>0.59047799199999995</v>
      </c>
      <c r="AH62" s="2">
        <v>1.4637899270000001</v>
      </c>
      <c r="AI62" s="2">
        <v>0.259959255</v>
      </c>
      <c r="AJ62" s="2">
        <v>1.4579156209999999</v>
      </c>
      <c r="AK62" s="2">
        <v>0.22863222999999999</v>
      </c>
      <c r="AL62" s="4">
        <v>49.598999999999997</v>
      </c>
      <c r="AM62" s="4">
        <v>0.75</v>
      </c>
      <c r="AN62" s="4">
        <v>15.393000000000001</v>
      </c>
      <c r="AO62" s="4">
        <v>6.7000000000000004E-2</v>
      </c>
      <c r="AP62" s="4">
        <v>8.234</v>
      </c>
      <c r="AQ62" s="4">
        <v>9.4450000000000003</v>
      </c>
      <c r="AR62" s="4">
        <v>14.65</v>
      </c>
      <c r="AS62" s="4">
        <v>0.19600000000000001</v>
      </c>
      <c r="AT62" s="4">
        <v>1.524</v>
      </c>
      <c r="AU62" s="4">
        <v>1.7999999999999999E-2</v>
      </c>
      <c r="AV62" s="4">
        <v>4.3999999999999997E-2</v>
      </c>
      <c r="AW62" s="4">
        <v>8.3999999999999995E-3</v>
      </c>
      <c r="AX62" s="4">
        <v>1.6000000000000001E-3</v>
      </c>
      <c r="AY62" s="4">
        <v>0.1804</v>
      </c>
      <c r="AZ62" s="4">
        <v>40.687100000000001</v>
      </c>
      <c r="BA62" s="4">
        <v>5.1999999999999998E-3</v>
      </c>
      <c r="BB62" s="4">
        <v>8.7800000000000003E-2</v>
      </c>
      <c r="BC62" s="4">
        <v>7.22E-2</v>
      </c>
      <c r="BD62" s="4">
        <v>0.26950000000000002</v>
      </c>
      <c r="BE62" s="4">
        <v>11.7042</v>
      </c>
      <c r="BF62" s="4">
        <v>46.998699999999999</v>
      </c>
      <c r="BG62" s="4">
        <v>0.3644</v>
      </c>
      <c r="BH62" s="4">
        <v>0.20449999999999999</v>
      </c>
      <c r="BI62" s="2">
        <v>1.26</v>
      </c>
    </row>
    <row r="63" spans="1:61">
      <c r="A63" t="s">
        <v>633</v>
      </c>
      <c r="B63" t="s">
        <v>2004</v>
      </c>
      <c r="C63" t="s">
        <v>2004</v>
      </c>
      <c r="D63" t="s">
        <v>646</v>
      </c>
      <c r="E63">
        <v>11</v>
      </c>
      <c r="F63">
        <v>1</v>
      </c>
      <c r="G63" t="s">
        <v>635</v>
      </c>
      <c r="H63" s="2">
        <v>662.60404229999995</v>
      </c>
      <c r="I63" s="74">
        <f t="shared" si="1"/>
        <v>6.626040423E-2</v>
      </c>
      <c r="J63" s="4">
        <v>6.0999999999999999E-2</v>
      </c>
      <c r="K63" s="2">
        <v>2.750667993</v>
      </c>
      <c r="L63" s="2">
        <v>120.1881216</v>
      </c>
      <c r="M63" s="3">
        <v>226243.2972</v>
      </c>
      <c r="N63" s="2">
        <v>6.2088161399999997</v>
      </c>
      <c r="O63" s="2">
        <v>3.1063440899999999</v>
      </c>
      <c r="P63" s="2">
        <v>206.3894876</v>
      </c>
      <c r="Q63" s="2">
        <v>6877.5527060000004</v>
      </c>
      <c r="R63" s="2">
        <v>114.2081708</v>
      </c>
      <c r="S63" s="2">
        <v>15.882663750000001</v>
      </c>
      <c r="T63" s="2">
        <v>25.167147199999999</v>
      </c>
      <c r="U63" s="2">
        <v>0.76292250900000003</v>
      </c>
      <c r="V63" s="2">
        <v>6.9747917389999996</v>
      </c>
      <c r="W63" s="2">
        <v>1.048907262</v>
      </c>
      <c r="X63" s="2">
        <v>3.0880060739999999</v>
      </c>
      <c r="Y63" s="2">
        <v>0.63640250099999995</v>
      </c>
      <c r="Z63" s="2">
        <v>4.2538334830000002</v>
      </c>
      <c r="AA63" s="2">
        <v>1.7662187039999999</v>
      </c>
      <c r="AB63" s="2">
        <v>0.660801953</v>
      </c>
      <c r="AC63" s="2">
        <v>1.4150089729999999</v>
      </c>
      <c r="AD63" s="2">
        <v>2.4057782570000001</v>
      </c>
      <c r="AE63" s="2">
        <v>0.44285108899999998</v>
      </c>
      <c r="AF63" s="2">
        <v>3.1715178470000001</v>
      </c>
      <c r="AG63" s="2">
        <v>0.55337904999999998</v>
      </c>
      <c r="AH63" s="2">
        <v>1.666582821</v>
      </c>
      <c r="AI63" s="2">
        <v>0.216050879</v>
      </c>
      <c r="AJ63" s="2">
        <v>1.74184765</v>
      </c>
      <c r="AK63" s="2">
        <v>0.26265271299999998</v>
      </c>
      <c r="AL63" s="4">
        <v>49.631</v>
      </c>
      <c r="AM63" s="4">
        <v>1.3089999999999999</v>
      </c>
      <c r="AN63" s="4">
        <v>16.454000000000001</v>
      </c>
      <c r="AO63" s="4">
        <v>6.6000000000000003E-2</v>
      </c>
      <c r="AP63" s="4">
        <v>7.548</v>
      </c>
      <c r="AQ63" s="4">
        <v>7.8579999999999997</v>
      </c>
      <c r="AR63" s="4">
        <v>14.927</v>
      </c>
      <c r="AS63" s="4">
        <v>0.21</v>
      </c>
      <c r="AT63" s="4">
        <v>1.8129999999999999</v>
      </c>
      <c r="AU63" s="4">
        <v>3.6999999999999998E-2</v>
      </c>
      <c r="AV63" s="4">
        <v>7.1999999999999995E-2</v>
      </c>
      <c r="AW63" s="4">
        <v>1.4E-2</v>
      </c>
      <c r="AX63" s="4">
        <v>5.9999999999999995E-4</v>
      </c>
      <c r="AY63" s="4">
        <v>0.14530000000000001</v>
      </c>
      <c r="AZ63" s="4">
        <v>40.483800000000002</v>
      </c>
      <c r="BA63" s="4">
        <v>1.0699999999999999E-2</v>
      </c>
      <c r="BB63" s="4">
        <v>6.3899999999999998E-2</v>
      </c>
      <c r="BC63" s="4">
        <v>4.3700000000000003E-2</v>
      </c>
      <c r="BD63" s="4">
        <v>0.2215</v>
      </c>
      <c r="BE63" s="4">
        <v>12.777699999999999</v>
      </c>
      <c r="BF63" s="4">
        <v>46.644799999999996</v>
      </c>
      <c r="BG63" s="4">
        <v>0.34570000000000001</v>
      </c>
      <c r="BH63" s="4">
        <v>0.1895</v>
      </c>
      <c r="BI63" s="2">
        <v>3.57</v>
      </c>
    </row>
    <row r="64" spans="1:61">
      <c r="A64" t="s">
        <v>633</v>
      </c>
      <c r="B64" t="s">
        <v>2005</v>
      </c>
      <c r="C64" t="s">
        <v>2005</v>
      </c>
      <c r="D64" t="s">
        <v>646</v>
      </c>
      <c r="E64">
        <v>21</v>
      </c>
      <c r="F64">
        <v>1</v>
      </c>
      <c r="G64" t="s">
        <v>635</v>
      </c>
      <c r="H64" s="2">
        <v>268.60480150000001</v>
      </c>
      <c r="I64" s="74">
        <f t="shared" si="1"/>
        <v>2.6860480150000001E-2</v>
      </c>
      <c r="J64" s="4">
        <v>4.9000000000000002E-2</v>
      </c>
      <c r="K64" s="2">
        <v>2.3103090060000002</v>
      </c>
      <c r="L64" s="2">
        <v>59.376863040000003</v>
      </c>
      <c r="M64" s="3">
        <v>228174.29180000001</v>
      </c>
      <c r="N64" s="2">
        <v>17.302468659999999</v>
      </c>
      <c r="O64" s="2">
        <v>21.643950239999999</v>
      </c>
      <c r="P64" s="2">
        <v>69.088374810000005</v>
      </c>
      <c r="Q64" s="2">
        <v>4013.3154810000001</v>
      </c>
      <c r="R64" s="2">
        <v>57.52211707</v>
      </c>
      <c r="S64" s="2">
        <v>15.404291799999999</v>
      </c>
      <c r="T64" s="2">
        <v>22.543045110000001</v>
      </c>
      <c r="U64" s="2">
        <v>0.31320247499999998</v>
      </c>
      <c r="V64" s="2">
        <v>1.4004578809999999</v>
      </c>
      <c r="W64" s="2">
        <v>0.52779967000000005</v>
      </c>
      <c r="X64" s="2">
        <v>1.72504243</v>
      </c>
      <c r="Y64" s="2">
        <v>0.329268112</v>
      </c>
      <c r="Z64" s="2">
        <v>2.9729139519999999</v>
      </c>
      <c r="AA64" s="2">
        <v>1.1370469620000001</v>
      </c>
      <c r="AB64" s="2">
        <v>0.54569286299999997</v>
      </c>
      <c r="AC64" s="2">
        <v>2.4470941979999998</v>
      </c>
      <c r="AD64" s="2">
        <v>2.0414965390000002</v>
      </c>
      <c r="AE64" s="2">
        <v>0.40344516000000002</v>
      </c>
      <c r="AF64" s="2">
        <v>3.3876886129999999</v>
      </c>
      <c r="AG64" s="2">
        <v>0.63221632999999999</v>
      </c>
      <c r="AH64" s="2">
        <v>1.7769202669999999</v>
      </c>
      <c r="AI64" s="2">
        <v>0.224531274</v>
      </c>
      <c r="AJ64" s="2">
        <v>1.418384205</v>
      </c>
      <c r="AK64" s="2">
        <v>0.18490672399999999</v>
      </c>
      <c r="AL64" s="4">
        <v>49.718000000000004</v>
      </c>
      <c r="AM64" s="4">
        <v>0.70199999999999996</v>
      </c>
      <c r="AN64" s="4">
        <v>15.929</v>
      </c>
      <c r="AO64" s="4">
        <v>9.2999999999999999E-2</v>
      </c>
      <c r="AP64" s="4">
        <v>6.8570000000000002</v>
      </c>
      <c r="AQ64" s="4">
        <v>9.6829999999999998</v>
      </c>
      <c r="AR64" s="4">
        <v>15.166</v>
      </c>
      <c r="AS64" s="4">
        <v>0.184</v>
      </c>
      <c r="AT64" s="4">
        <v>1.512</v>
      </c>
      <c r="AU64" s="4">
        <v>4.2000000000000003E-2</v>
      </c>
      <c r="AV64" s="4">
        <v>0.05</v>
      </c>
      <c r="AW64" s="4">
        <v>0</v>
      </c>
      <c r="AX64" s="4">
        <v>1.8E-3</v>
      </c>
      <c r="AY64" s="4">
        <v>0.1452</v>
      </c>
      <c r="AZ64" s="4">
        <v>41.0886</v>
      </c>
      <c r="BA64" s="4">
        <v>6.6E-3</v>
      </c>
      <c r="BB64" s="4">
        <v>8.9200000000000002E-2</v>
      </c>
      <c r="BC64" s="4">
        <v>8.14E-2</v>
      </c>
      <c r="BD64" s="4">
        <v>0.33900000000000002</v>
      </c>
      <c r="BE64" s="4">
        <v>9.6760999999999999</v>
      </c>
      <c r="BF64" s="4">
        <v>48.324800000000003</v>
      </c>
      <c r="BG64" s="4">
        <v>0.36349999999999999</v>
      </c>
      <c r="BH64" s="4">
        <v>0.1409</v>
      </c>
      <c r="BI64" s="2">
        <v>1.31</v>
      </c>
    </row>
    <row r="65" spans="1:61">
      <c r="A65" t="s">
        <v>633</v>
      </c>
      <c r="B65" t="s">
        <v>2006</v>
      </c>
      <c r="C65" t="s">
        <v>2006</v>
      </c>
      <c r="D65" t="s">
        <v>642</v>
      </c>
      <c r="E65">
        <v>3</v>
      </c>
      <c r="F65">
        <v>1</v>
      </c>
      <c r="G65" t="s">
        <v>635</v>
      </c>
      <c r="H65" s="2">
        <v>86.751857569999999</v>
      </c>
      <c r="I65" s="74">
        <f t="shared" si="1"/>
        <v>8.6751857569999993E-3</v>
      </c>
      <c r="J65" s="4">
        <v>6.3E-2</v>
      </c>
      <c r="K65" s="2">
        <v>2.6482507649999998</v>
      </c>
      <c r="L65" s="2">
        <v>89.454223420000005</v>
      </c>
      <c r="M65" s="3">
        <v>221456.24419999999</v>
      </c>
      <c r="N65" s="2">
        <v>8.5542827839999998</v>
      </c>
      <c r="O65" s="2" t="s">
        <v>636</v>
      </c>
      <c r="P65" s="2">
        <v>61.593404309999997</v>
      </c>
      <c r="Q65" s="2">
        <v>4399.7648470000004</v>
      </c>
      <c r="R65" s="2">
        <v>116.8130457</v>
      </c>
      <c r="S65" s="2">
        <v>16.079515319999999</v>
      </c>
      <c r="T65" s="2">
        <v>21.990550880000001</v>
      </c>
      <c r="U65" s="2">
        <v>0.146276091</v>
      </c>
      <c r="V65" s="2">
        <v>2.2797271509999999</v>
      </c>
      <c r="W65" s="2">
        <v>0.40561594099999998</v>
      </c>
      <c r="X65" s="2">
        <v>2.1040347150000001</v>
      </c>
      <c r="Y65" s="2">
        <v>0.46257106799999997</v>
      </c>
      <c r="Z65" s="2">
        <v>4.2384978149999997</v>
      </c>
      <c r="AA65" s="2">
        <v>1.232422908</v>
      </c>
      <c r="AB65" s="2">
        <v>0.71147567599999995</v>
      </c>
      <c r="AC65" s="2">
        <v>1.9705714780000001</v>
      </c>
      <c r="AD65" s="2">
        <v>1.959425419</v>
      </c>
      <c r="AE65" s="2">
        <v>0.41906905700000002</v>
      </c>
      <c r="AF65" s="2">
        <v>2.3334731720000002</v>
      </c>
      <c r="AG65" s="2">
        <v>0.66160403499999998</v>
      </c>
      <c r="AH65" s="2">
        <v>2.1570697600000002</v>
      </c>
      <c r="AI65" s="2">
        <v>0.20553405399999999</v>
      </c>
      <c r="AJ65" s="2">
        <v>2.0699192989999999</v>
      </c>
      <c r="AK65" s="2">
        <v>0.211872857</v>
      </c>
      <c r="AL65" s="4">
        <v>49.732999999999997</v>
      </c>
      <c r="AM65" s="4">
        <v>0.8</v>
      </c>
      <c r="AN65" s="4">
        <v>16.553999999999998</v>
      </c>
      <c r="AO65" s="4">
        <v>5.8999999999999997E-2</v>
      </c>
      <c r="AP65" s="4">
        <v>7.702</v>
      </c>
      <c r="AQ65" s="4">
        <v>8.1489999999999991</v>
      </c>
      <c r="AR65" s="4">
        <v>14.895</v>
      </c>
      <c r="AS65" s="4">
        <v>0.13300000000000001</v>
      </c>
      <c r="AT65" s="4">
        <v>1.877</v>
      </c>
      <c r="AU65" s="4">
        <v>0</v>
      </c>
      <c r="AV65" s="4">
        <v>2.7E-2</v>
      </c>
      <c r="AW65" s="4">
        <v>6.6E-3</v>
      </c>
      <c r="AX65" s="4">
        <v>2.2000000000000001E-3</v>
      </c>
      <c r="AY65" s="4">
        <v>0.1179</v>
      </c>
      <c r="AZ65" s="4">
        <v>39.545299999999997</v>
      </c>
      <c r="BA65" s="4">
        <v>5.3E-3</v>
      </c>
      <c r="BB65" s="4">
        <v>8.3500000000000005E-2</v>
      </c>
      <c r="BC65" s="4">
        <v>6.4199999999999993E-2</v>
      </c>
      <c r="BD65" s="4">
        <v>0.2387</v>
      </c>
      <c r="BE65" s="4">
        <v>12.4953</v>
      </c>
      <c r="BF65" s="4">
        <v>46.254899999999999</v>
      </c>
      <c r="BG65" s="4">
        <v>0.35020000000000001</v>
      </c>
      <c r="BH65" s="4">
        <v>0.19120000000000001</v>
      </c>
      <c r="BI65" s="2">
        <v>3.65</v>
      </c>
    </row>
    <row r="66" spans="1:61">
      <c r="A66" t="s">
        <v>633</v>
      </c>
      <c r="B66" t="s">
        <v>2007</v>
      </c>
      <c r="C66" t="s">
        <v>2007</v>
      </c>
      <c r="D66" t="s">
        <v>646</v>
      </c>
      <c r="E66">
        <v>8</v>
      </c>
      <c r="F66">
        <v>1</v>
      </c>
      <c r="G66" t="s">
        <v>635</v>
      </c>
      <c r="H66" s="2">
        <v>128.1506847</v>
      </c>
      <c r="I66" s="74">
        <f t="shared" ref="I66:I78" si="2">H66/10000</f>
        <v>1.281506847E-2</v>
      </c>
      <c r="J66" s="4">
        <v>5.5E-2</v>
      </c>
      <c r="K66" s="2">
        <v>2.4005584259999999</v>
      </c>
      <c r="L66" s="2">
        <v>81.544303959999993</v>
      </c>
      <c r="M66" s="3">
        <v>227959.26939999999</v>
      </c>
      <c r="N66" s="2">
        <v>2.966045432</v>
      </c>
      <c r="O66" s="2">
        <v>0.71298231199999995</v>
      </c>
      <c r="P66" s="2">
        <v>35.631991540000001</v>
      </c>
      <c r="Q66" s="2">
        <v>4668.510209</v>
      </c>
      <c r="R66" s="2">
        <v>53.123469120000003</v>
      </c>
      <c r="S66" s="2">
        <v>17.06530223</v>
      </c>
      <c r="T66" s="2">
        <v>28.075459540000001</v>
      </c>
      <c r="U66" s="2">
        <v>6.8839611999999994E-2</v>
      </c>
      <c r="V66" s="2">
        <v>0.58884130499999998</v>
      </c>
      <c r="W66" s="2">
        <v>0.25969920200000002</v>
      </c>
      <c r="X66" s="2">
        <v>1.945831549</v>
      </c>
      <c r="Y66" s="2">
        <v>0.494628611</v>
      </c>
      <c r="Z66" s="2">
        <v>3.7373082809999998</v>
      </c>
      <c r="AA66" s="2">
        <v>1.622307441</v>
      </c>
      <c r="AB66" s="2">
        <v>0.67741343799999998</v>
      </c>
      <c r="AC66" s="2">
        <v>1.6475746250000001</v>
      </c>
      <c r="AD66" s="2">
        <v>2.198696553</v>
      </c>
      <c r="AE66" s="2">
        <v>0.40760654600000001</v>
      </c>
      <c r="AF66" s="2">
        <v>3.0331444749999998</v>
      </c>
      <c r="AG66" s="2">
        <v>0.68434909099999996</v>
      </c>
      <c r="AH66" s="2">
        <v>1.845506154</v>
      </c>
      <c r="AI66" s="2">
        <v>0.195589084</v>
      </c>
      <c r="AJ66" s="2">
        <v>1.5784696620000001</v>
      </c>
      <c r="AK66" s="2">
        <v>0.281250004</v>
      </c>
      <c r="AL66" s="4">
        <v>49.945</v>
      </c>
      <c r="AM66" s="4">
        <v>0.85699999999999998</v>
      </c>
      <c r="AN66" s="4">
        <v>16.108000000000001</v>
      </c>
      <c r="AO66" s="4">
        <v>7.4999999999999997E-2</v>
      </c>
      <c r="AP66" s="4">
        <v>5.9969999999999999</v>
      </c>
      <c r="AQ66" s="4">
        <v>8.5220000000000002</v>
      </c>
      <c r="AR66" s="4">
        <v>16.637</v>
      </c>
      <c r="AS66" s="4">
        <v>0.106</v>
      </c>
      <c r="AT66" s="4">
        <v>1.649</v>
      </c>
      <c r="AU66" s="4">
        <v>0.01</v>
      </c>
      <c r="AV66" s="4">
        <v>3.7999999999999999E-2</v>
      </c>
      <c r="AW66" s="4">
        <v>0.02</v>
      </c>
      <c r="AX66" s="4">
        <v>3.3E-3</v>
      </c>
      <c r="AY66" s="4">
        <v>0.1968</v>
      </c>
      <c r="AZ66" s="4">
        <v>41.022300000000001</v>
      </c>
      <c r="BA66" s="4">
        <v>1.0200000000000001E-2</v>
      </c>
      <c r="BB66" s="4">
        <v>0.104</v>
      </c>
      <c r="BC66" s="4">
        <v>0.1032</v>
      </c>
      <c r="BD66" s="4">
        <v>0.3327</v>
      </c>
      <c r="BE66" s="4">
        <v>9.5998000000000001</v>
      </c>
      <c r="BF66" s="4">
        <v>48.699100000000001</v>
      </c>
      <c r="BG66" s="4">
        <v>0.38340000000000002</v>
      </c>
      <c r="BH66" s="4">
        <v>0.15290000000000001</v>
      </c>
      <c r="BI66" s="2">
        <v>2.42</v>
      </c>
    </row>
    <row r="67" spans="1:61">
      <c r="A67" t="s">
        <v>633</v>
      </c>
      <c r="B67" t="s">
        <v>2008</v>
      </c>
      <c r="C67" t="s">
        <v>2008</v>
      </c>
      <c r="D67" t="s">
        <v>644</v>
      </c>
      <c r="E67">
        <v>1</v>
      </c>
      <c r="F67">
        <v>4</v>
      </c>
      <c r="G67" t="s">
        <v>635</v>
      </c>
      <c r="H67" s="2">
        <v>124.82094549999999</v>
      </c>
      <c r="I67" s="74">
        <f t="shared" si="2"/>
        <v>1.248209455E-2</v>
      </c>
      <c r="J67" s="4">
        <v>6.2E-2</v>
      </c>
      <c r="K67" s="2">
        <v>2.6325525070000002</v>
      </c>
      <c r="L67" s="2">
        <v>72.830722230000006</v>
      </c>
      <c r="M67" s="3">
        <v>226823.85769999999</v>
      </c>
      <c r="N67" s="2">
        <v>10.549269779999999</v>
      </c>
      <c r="O67" s="2">
        <v>12.37088702</v>
      </c>
      <c r="P67" s="2">
        <v>34.376175699999997</v>
      </c>
      <c r="Q67" s="2">
        <v>4144.0939900000003</v>
      </c>
      <c r="R67" s="2">
        <v>43.917953070000003</v>
      </c>
      <c r="S67" s="2">
        <v>18.030861829999999</v>
      </c>
      <c r="T67" s="2">
        <v>22.968861669999999</v>
      </c>
      <c r="U67" s="2">
        <v>8.9892901999999997E-2</v>
      </c>
      <c r="V67" s="2">
        <v>0.56422452300000003</v>
      </c>
      <c r="W67" s="2">
        <v>0.20072167199999999</v>
      </c>
      <c r="X67" s="2">
        <v>1.20092376</v>
      </c>
      <c r="Y67" s="2">
        <v>0.33564662200000001</v>
      </c>
      <c r="Z67" s="2">
        <v>2.1272603609999998</v>
      </c>
      <c r="AA67" s="2">
        <v>1.2294914969999999</v>
      </c>
      <c r="AB67" s="2">
        <v>0.62182598499999997</v>
      </c>
      <c r="AC67" s="2">
        <v>3.064156036</v>
      </c>
      <c r="AD67" s="2">
        <v>2.1376156700000002</v>
      </c>
      <c r="AE67" s="2">
        <v>0.53477383999999994</v>
      </c>
      <c r="AF67" s="2">
        <v>3.463449073</v>
      </c>
      <c r="AG67" s="2">
        <v>0.64907157400000004</v>
      </c>
      <c r="AH67" s="2">
        <v>2.2695527370000002</v>
      </c>
      <c r="AI67" s="2">
        <v>0.26371058800000002</v>
      </c>
      <c r="AJ67" s="2">
        <v>1.872139209</v>
      </c>
      <c r="AK67" s="2">
        <v>0.33576889100000001</v>
      </c>
      <c r="AL67" s="4">
        <v>49.966000000000001</v>
      </c>
      <c r="AM67" s="4">
        <v>0.73299999999999998</v>
      </c>
      <c r="AN67" s="4">
        <v>15.983000000000001</v>
      </c>
      <c r="AO67" s="4">
        <v>4.7E-2</v>
      </c>
      <c r="AP67" s="4">
        <v>6.98</v>
      </c>
      <c r="AQ67" s="4">
        <v>9.4390000000000001</v>
      </c>
      <c r="AR67" s="4">
        <v>14.71</v>
      </c>
      <c r="AS67" s="4">
        <v>0.152</v>
      </c>
      <c r="AT67" s="4">
        <v>1.87</v>
      </c>
      <c r="AU67" s="4">
        <v>1.7999999999999999E-2</v>
      </c>
      <c r="AV67" s="4">
        <v>3.5999999999999997E-2</v>
      </c>
      <c r="AW67" s="4">
        <v>7.3000000000000001E-3</v>
      </c>
      <c r="AX67" s="4">
        <v>4.0000000000000002E-4</v>
      </c>
      <c r="AY67" s="4">
        <v>0.1726</v>
      </c>
      <c r="AZ67" s="4">
        <v>39.877699999999997</v>
      </c>
      <c r="BA67" s="4">
        <v>5.3E-3</v>
      </c>
      <c r="BB67" s="4">
        <v>9.4500000000000001E-2</v>
      </c>
      <c r="BC67" s="4">
        <v>9.2200000000000004E-2</v>
      </c>
      <c r="BD67" s="4">
        <v>0.3468</v>
      </c>
      <c r="BE67" s="4">
        <v>10.0204</v>
      </c>
      <c r="BF67" s="4">
        <v>48.132800000000003</v>
      </c>
      <c r="BG67" s="4">
        <v>0.3538</v>
      </c>
      <c r="BH67" s="4">
        <v>0.1706</v>
      </c>
      <c r="BI67" s="2">
        <v>1.89</v>
      </c>
    </row>
    <row r="68" spans="1:61">
      <c r="A68" t="s">
        <v>633</v>
      </c>
      <c r="B68" t="s">
        <v>2009</v>
      </c>
      <c r="C68" t="s">
        <v>2009</v>
      </c>
      <c r="D68" t="s">
        <v>634</v>
      </c>
      <c r="E68">
        <v>2</v>
      </c>
      <c r="F68">
        <v>3</v>
      </c>
      <c r="G68" t="s">
        <v>635</v>
      </c>
      <c r="H68" s="2">
        <v>132.98960249999999</v>
      </c>
      <c r="I68" s="74">
        <f t="shared" si="2"/>
        <v>1.3298960249999998E-2</v>
      </c>
      <c r="J68" s="4">
        <v>9.1999999999999998E-2</v>
      </c>
      <c r="K68" s="2">
        <v>2.5064848039999998</v>
      </c>
      <c r="L68" s="2">
        <v>67.187180029999993</v>
      </c>
      <c r="M68" s="3">
        <v>225874.0196</v>
      </c>
      <c r="N68" s="2">
        <v>19.828244309999999</v>
      </c>
      <c r="O68" s="2">
        <v>11.626152899999999</v>
      </c>
      <c r="P68" s="2">
        <v>59.103388510000002</v>
      </c>
      <c r="Q68" s="2">
        <v>4456.5448029999998</v>
      </c>
      <c r="R68" s="2">
        <v>102.9356938</v>
      </c>
      <c r="S68" s="2">
        <v>15.037929549999999</v>
      </c>
      <c r="T68" s="2">
        <v>20.109190829999999</v>
      </c>
      <c r="U68" s="2">
        <v>0.127586693</v>
      </c>
      <c r="V68" s="2">
        <v>1.9414331840000001</v>
      </c>
      <c r="W68" s="2">
        <v>0.283552313</v>
      </c>
      <c r="X68" s="2">
        <v>1.54439178</v>
      </c>
      <c r="Y68" s="2">
        <v>0.353547426</v>
      </c>
      <c r="Z68" s="2">
        <v>2.9403651420000001</v>
      </c>
      <c r="AA68" s="2">
        <v>1.8909565209999999</v>
      </c>
      <c r="AB68" s="2">
        <v>0.59518570699999995</v>
      </c>
      <c r="AC68" s="2">
        <v>1.990490321</v>
      </c>
      <c r="AD68" s="2">
        <v>1.6951869159999999</v>
      </c>
      <c r="AE68" s="2">
        <v>0.427428961</v>
      </c>
      <c r="AF68" s="2">
        <v>2.7438862199999998</v>
      </c>
      <c r="AG68" s="2">
        <v>0.51435176800000004</v>
      </c>
      <c r="AH68" s="2">
        <v>1.6557705389999999</v>
      </c>
      <c r="AI68" s="2">
        <v>0.23442964499999999</v>
      </c>
      <c r="AJ68" s="2">
        <v>1.820127171</v>
      </c>
      <c r="AK68" s="2">
        <v>0.16556873699999999</v>
      </c>
      <c r="AL68" s="4">
        <v>49.970999999999997</v>
      </c>
      <c r="AM68" s="4">
        <v>0.80600000000000005</v>
      </c>
      <c r="AN68" s="4">
        <v>15.925000000000001</v>
      </c>
      <c r="AO68" s="4">
        <v>7.9000000000000001E-2</v>
      </c>
      <c r="AP68" s="4">
        <v>7.0410000000000004</v>
      </c>
      <c r="AQ68" s="4">
        <v>9.2850000000000001</v>
      </c>
      <c r="AR68" s="4">
        <v>15.01</v>
      </c>
      <c r="AS68" s="4">
        <v>0.19800000000000001</v>
      </c>
      <c r="AT68" s="4">
        <v>1.573</v>
      </c>
      <c r="AU68" s="4">
        <v>2.3E-2</v>
      </c>
      <c r="AV68" s="4">
        <v>2.1999999999999999E-2</v>
      </c>
      <c r="AW68" s="4">
        <v>1.1000000000000001E-3</v>
      </c>
      <c r="AX68" s="4">
        <v>2.5000000000000001E-3</v>
      </c>
      <c r="AY68" s="4">
        <v>0.11070000000000001</v>
      </c>
      <c r="AZ68" s="4">
        <v>40.484000000000002</v>
      </c>
      <c r="BA68" s="4">
        <v>7.9000000000000008E-3</v>
      </c>
      <c r="BB68" s="4">
        <v>0.1065</v>
      </c>
      <c r="BC68" s="4">
        <v>9.7500000000000003E-2</v>
      </c>
      <c r="BD68" s="4">
        <v>0.35670000000000002</v>
      </c>
      <c r="BE68" s="4">
        <v>10.4046</v>
      </c>
      <c r="BF68" s="4">
        <v>48.219200000000001</v>
      </c>
      <c r="BG68" s="4">
        <v>0.36209999999999998</v>
      </c>
      <c r="BH68" s="4">
        <v>0.1716</v>
      </c>
      <c r="BI68" s="2">
        <v>1.6</v>
      </c>
    </row>
    <row r="69" spans="1:61">
      <c r="A69" t="s">
        <v>633</v>
      </c>
      <c r="B69" t="s">
        <v>2010</v>
      </c>
      <c r="C69" t="s">
        <v>2010</v>
      </c>
      <c r="D69" t="s">
        <v>638</v>
      </c>
      <c r="E69">
        <v>5</v>
      </c>
      <c r="F69">
        <v>1</v>
      </c>
      <c r="G69" t="s">
        <v>635</v>
      </c>
      <c r="H69" s="2">
        <v>209.22583979999999</v>
      </c>
      <c r="I69" s="74">
        <f t="shared" si="2"/>
        <v>2.0922583979999999E-2</v>
      </c>
      <c r="J69" s="4">
        <v>8.1000000000000003E-2</v>
      </c>
      <c r="K69" s="2">
        <v>3.0806134639999998</v>
      </c>
      <c r="L69" s="2">
        <v>116.65102400000001</v>
      </c>
      <c r="M69" s="3">
        <v>261520.99400000001</v>
      </c>
      <c r="N69" s="2">
        <v>12.194609</v>
      </c>
      <c r="O69" s="2">
        <v>8.4748300000000008</v>
      </c>
      <c r="P69" s="2">
        <v>36.430219100000002</v>
      </c>
      <c r="Q69" s="2">
        <v>4135.6698379999998</v>
      </c>
      <c r="R69" s="2">
        <v>46.65865462</v>
      </c>
      <c r="S69" s="2">
        <v>17.0877941</v>
      </c>
      <c r="T69" s="2">
        <v>20.534964810000002</v>
      </c>
      <c r="U69" s="2">
        <v>0.112374997</v>
      </c>
      <c r="V69" s="2">
        <v>0.58103633700000001</v>
      </c>
      <c r="W69" s="2">
        <v>0.197120725</v>
      </c>
      <c r="X69" s="2">
        <v>1.250587299</v>
      </c>
      <c r="Y69" s="2">
        <v>0.375724644</v>
      </c>
      <c r="Z69" s="2">
        <v>2.5404615559999999</v>
      </c>
      <c r="AA69" s="2">
        <v>1.835219596</v>
      </c>
      <c r="AB69" s="2">
        <v>0.84125340100000001</v>
      </c>
      <c r="AC69" s="2">
        <v>2.8169441210000001</v>
      </c>
      <c r="AD69" s="2">
        <v>2.8353071449999998</v>
      </c>
      <c r="AE69" s="2">
        <v>0.34999081100000001</v>
      </c>
      <c r="AF69" s="2">
        <v>2.9844592200000002</v>
      </c>
      <c r="AG69" s="2">
        <v>0.78678241800000004</v>
      </c>
      <c r="AH69" s="2">
        <v>1.9578740960000001</v>
      </c>
      <c r="AI69" s="2">
        <v>0.249132994</v>
      </c>
      <c r="AJ69" s="2">
        <v>1.861063948</v>
      </c>
      <c r="AK69" s="2">
        <v>0.27746582600000003</v>
      </c>
      <c r="AL69" s="4">
        <v>50.070999999999998</v>
      </c>
      <c r="AM69" s="4">
        <v>0.74199999999999999</v>
      </c>
      <c r="AN69" s="4">
        <v>16.106999999999999</v>
      </c>
      <c r="AO69" s="4">
        <v>6.2E-2</v>
      </c>
      <c r="AP69" s="4">
        <v>7.9290000000000003</v>
      </c>
      <c r="AQ69" s="4">
        <v>8.3569999999999993</v>
      </c>
      <c r="AR69" s="4">
        <v>14.595000000000001</v>
      </c>
      <c r="AS69" s="4">
        <v>0.14399999999999999</v>
      </c>
      <c r="AT69" s="4">
        <v>1.897</v>
      </c>
      <c r="AU69" s="4">
        <v>5.0000000000000001E-3</v>
      </c>
      <c r="AV69" s="4">
        <v>1.4999999999999999E-2</v>
      </c>
      <c r="AW69" s="4">
        <v>6.8999999999999999E-3</v>
      </c>
      <c r="AX69" s="4">
        <v>6.9999999999999999E-4</v>
      </c>
      <c r="AY69" s="4">
        <v>9.7000000000000003E-2</v>
      </c>
      <c r="AZ69" s="4">
        <v>40.148499999999999</v>
      </c>
      <c r="BA69" s="4">
        <v>1.21E-2</v>
      </c>
      <c r="BB69" s="4">
        <v>7.6799999999999993E-2</v>
      </c>
      <c r="BC69" s="4">
        <v>4.6899999999999997E-2</v>
      </c>
      <c r="BD69" s="4">
        <v>0.2291</v>
      </c>
      <c r="BE69" s="4">
        <v>12.539</v>
      </c>
      <c r="BF69" s="4">
        <v>46.0379</v>
      </c>
      <c r="BG69" s="4">
        <v>0.3619</v>
      </c>
      <c r="BH69" s="4">
        <v>0.20880000000000001</v>
      </c>
      <c r="BI69" s="2">
        <v>3.22</v>
      </c>
    </row>
    <row r="70" spans="1:61">
      <c r="A70" t="s">
        <v>633</v>
      </c>
      <c r="B70" t="s">
        <v>2011</v>
      </c>
      <c r="C70" t="s">
        <v>2011</v>
      </c>
      <c r="D70" t="s">
        <v>634</v>
      </c>
      <c r="E70">
        <v>1</v>
      </c>
      <c r="F70">
        <v>1</v>
      </c>
      <c r="G70" t="s">
        <v>635</v>
      </c>
      <c r="H70" s="2">
        <v>153.85018779999999</v>
      </c>
      <c r="I70" s="74">
        <f t="shared" si="2"/>
        <v>1.5385018779999999E-2</v>
      </c>
      <c r="J70" s="4">
        <v>0.112</v>
      </c>
      <c r="K70" s="2">
        <v>2.6516490730000002</v>
      </c>
      <c r="L70" s="2">
        <v>88.712829819999996</v>
      </c>
      <c r="M70" s="3">
        <v>224383.82089999999</v>
      </c>
      <c r="N70" s="2">
        <v>26.021303620000001</v>
      </c>
      <c r="O70" s="2" t="s">
        <v>636</v>
      </c>
      <c r="P70" s="2">
        <v>37.762597339999999</v>
      </c>
      <c r="Q70" s="2">
        <v>4202.4318960000001</v>
      </c>
      <c r="R70" s="2">
        <v>41.511979169999996</v>
      </c>
      <c r="S70" s="2">
        <v>17.975533779999999</v>
      </c>
      <c r="T70" s="2">
        <v>21.15655507</v>
      </c>
      <c r="U70" s="2">
        <v>0.1032358</v>
      </c>
      <c r="V70" s="2">
        <v>0.63041605899999997</v>
      </c>
      <c r="W70" s="2">
        <v>0.32324116000000003</v>
      </c>
      <c r="X70" s="2">
        <v>1.3592817180000001</v>
      </c>
      <c r="Y70" s="2">
        <v>0.30686353500000002</v>
      </c>
      <c r="Z70" s="2">
        <v>3.0319033919999998</v>
      </c>
      <c r="AA70" s="2">
        <v>1.602057034</v>
      </c>
      <c r="AB70" s="2">
        <v>0.85050330600000001</v>
      </c>
      <c r="AC70" s="2">
        <v>2.3150387459999999</v>
      </c>
      <c r="AD70" s="2">
        <v>2.5099764910000002</v>
      </c>
      <c r="AE70" s="2">
        <v>0.486096105</v>
      </c>
      <c r="AF70" s="2">
        <v>2.8063718739999999</v>
      </c>
      <c r="AG70" s="2">
        <v>0.69974162500000003</v>
      </c>
      <c r="AH70" s="2">
        <v>1.7877732019999999</v>
      </c>
      <c r="AI70" s="2">
        <v>0.29670190000000002</v>
      </c>
      <c r="AJ70" s="2">
        <v>1.97576654</v>
      </c>
      <c r="AK70" s="2">
        <v>0.231762202</v>
      </c>
      <c r="AL70" s="4">
        <v>50.094999999999999</v>
      </c>
      <c r="AM70" s="4">
        <v>0.78200000000000003</v>
      </c>
      <c r="AN70" s="4">
        <v>15.645</v>
      </c>
      <c r="AO70" s="4">
        <v>4.2999999999999997E-2</v>
      </c>
      <c r="AP70" s="4">
        <v>7.0270000000000001</v>
      </c>
      <c r="AQ70" s="4">
        <v>9.2149999999999999</v>
      </c>
      <c r="AR70" s="4">
        <v>15.073</v>
      </c>
      <c r="AS70" s="4">
        <v>0.152</v>
      </c>
      <c r="AT70" s="4">
        <v>1.8620000000000001</v>
      </c>
      <c r="AU70" s="4">
        <v>1.2999999999999999E-2</v>
      </c>
      <c r="AV70" s="4">
        <v>2.3E-2</v>
      </c>
      <c r="AW70" s="4">
        <v>1.18E-2</v>
      </c>
      <c r="AX70" s="4">
        <v>1.4E-3</v>
      </c>
      <c r="AY70" s="4">
        <v>0.15920000000000001</v>
      </c>
      <c r="AZ70" s="4">
        <v>39.774700000000003</v>
      </c>
      <c r="BA70" s="4">
        <v>6.8999999999999999E-3</v>
      </c>
      <c r="BB70" s="4">
        <v>9.98E-2</v>
      </c>
      <c r="BC70" s="4">
        <v>9.06E-2</v>
      </c>
      <c r="BD70" s="4">
        <v>0.31140000000000001</v>
      </c>
      <c r="BE70" s="4">
        <v>10.341799999999999</v>
      </c>
      <c r="BF70" s="4">
        <v>48.264600000000002</v>
      </c>
      <c r="BG70" s="4">
        <v>0.35670000000000002</v>
      </c>
      <c r="BH70" s="4">
        <v>0.15290000000000001</v>
      </c>
      <c r="BI70" s="2">
        <v>1.7</v>
      </c>
    </row>
    <row r="71" spans="1:61">
      <c r="A71" t="s">
        <v>633</v>
      </c>
      <c r="B71" t="s">
        <v>2012</v>
      </c>
      <c r="C71" t="s">
        <v>2012</v>
      </c>
      <c r="D71" t="s">
        <v>639</v>
      </c>
      <c r="E71">
        <v>7</v>
      </c>
      <c r="F71">
        <v>1</v>
      </c>
      <c r="G71" t="s">
        <v>635</v>
      </c>
      <c r="H71" s="2">
        <v>323.77614249999999</v>
      </c>
      <c r="I71" s="74">
        <f t="shared" si="2"/>
        <v>3.2377614249999999E-2</v>
      </c>
      <c r="J71" s="4">
        <v>6.88E-2</v>
      </c>
      <c r="K71" s="2">
        <v>2.7054266079999998</v>
      </c>
      <c r="L71" s="2">
        <v>133.24966269999999</v>
      </c>
      <c r="M71" s="3">
        <v>230220.74419999999</v>
      </c>
      <c r="N71" s="2">
        <v>4.41538801</v>
      </c>
      <c r="O71" s="2">
        <v>4.2767945699999999</v>
      </c>
      <c r="P71" s="2">
        <v>162.61674160000001</v>
      </c>
      <c r="Q71" s="2">
        <v>4613.89293</v>
      </c>
      <c r="R71" s="2">
        <v>78.962810419999997</v>
      </c>
      <c r="S71" s="2">
        <v>19.07143392</v>
      </c>
      <c r="T71" s="2">
        <v>27.78813529</v>
      </c>
      <c r="U71" s="2">
        <v>0.54332915500000001</v>
      </c>
      <c r="V71" s="2">
        <v>3.324018954</v>
      </c>
      <c r="W71" s="2">
        <v>0.84156242699999995</v>
      </c>
      <c r="X71" s="2">
        <v>2.6692686239999999</v>
      </c>
      <c r="Y71" s="2">
        <v>0.57560943799999997</v>
      </c>
      <c r="Z71" s="2">
        <v>3.2151126059999999</v>
      </c>
      <c r="AA71" s="2">
        <v>1.4070122199999999</v>
      </c>
      <c r="AB71" s="2">
        <v>0.75324998300000001</v>
      </c>
      <c r="AC71" s="2">
        <v>2.385262333</v>
      </c>
      <c r="AD71" s="2">
        <v>2.995282166</v>
      </c>
      <c r="AE71" s="2">
        <v>0.49856688999999998</v>
      </c>
      <c r="AF71" s="2">
        <v>3.4267976619999998</v>
      </c>
      <c r="AG71" s="2">
        <v>0.78687782500000003</v>
      </c>
      <c r="AH71" s="2">
        <v>2.62542403</v>
      </c>
      <c r="AI71" s="2">
        <v>0.29350418099999998</v>
      </c>
      <c r="AJ71" s="2">
        <v>2.1707287200000001</v>
      </c>
      <c r="AK71" s="2">
        <v>0.306260266</v>
      </c>
      <c r="AL71" s="4">
        <v>50.134999999999998</v>
      </c>
      <c r="AM71" s="4">
        <v>0.80500000000000005</v>
      </c>
      <c r="AN71" s="4">
        <v>15.95</v>
      </c>
      <c r="AO71" s="4">
        <v>6.6000000000000003E-2</v>
      </c>
      <c r="AP71" s="4">
        <v>6.181</v>
      </c>
      <c r="AQ71" s="4">
        <v>9.7530000000000001</v>
      </c>
      <c r="AR71" s="4">
        <v>15.141999999999999</v>
      </c>
      <c r="AS71" s="4">
        <v>0.14199999999999999</v>
      </c>
      <c r="AT71" s="4">
        <v>1.6919999999999999</v>
      </c>
      <c r="AU71" s="4">
        <v>1.9E-2</v>
      </c>
      <c r="AV71" s="4">
        <v>5.6000000000000001E-2</v>
      </c>
      <c r="AW71" s="4">
        <v>2.0899999999999998E-2</v>
      </c>
      <c r="AX71" s="4">
        <v>3.8999999999999998E-3</v>
      </c>
      <c r="AY71" s="4">
        <v>0.17319999999999999</v>
      </c>
      <c r="AZ71" s="4">
        <v>41.394399999999997</v>
      </c>
      <c r="BA71" s="4">
        <v>7.4000000000000003E-3</v>
      </c>
      <c r="BB71" s="4">
        <v>0.107</v>
      </c>
      <c r="BC71" s="4">
        <v>0.13689999999999999</v>
      </c>
      <c r="BD71" s="4">
        <v>0.38540000000000002</v>
      </c>
      <c r="BE71" s="4">
        <v>8.8318999999999992</v>
      </c>
      <c r="BF71" s="4">
        <v>49.603499999999997</v>
      </c>
      <c r="BG71" s="4">
        <v>0.35749999999999998</v>
      </c>
      <c r="BH71" s="4">
        <v>0.1447</v>
      </c>
      <c r="BI71" s="2">
        <v>1.41</v>
      </c>
    </row>
    <row r="72" spans="1:61">
      <c r="A72" t="s">
        <v>633</v>
      </c>
      <c r="B72" t="s">
        <v>2013</v>
      </c>
      <c r="C72" t="s">
        <v>2013</v>
      </c>
      <c r="D72" t="s">
        <v>634</v>
      </c>
      <c r="E72">
        <v>1</v>
      </c>
      <c r="F72">
        <v>3</v>
      </c>
      <c r="G72" t="s">
        <v>635</v>
      </c>
      <c r="H72" s="2">
        <v>150.08429129999999</v>
      </c>
      <c r="I72" s="74">
        <f t="shared" si="2"/>
        <v>1.5008429129999999E-2</v>
      </c>
      <c r="J72" s="4">
        <v>0.105</v>
      </c>
      <c r="K72" s="2">
        <v>2.7920068709999999</v>
      </c>
      <c r="L72" s="2">
        <v>73.858796229999996</v>
      </c>
      <c r="M72" s="3">
        <v>224819.00750000001</v>
      </c>
      <c r="N72" s="2">
        <v>15.44837096</v>
      </c>
      <c r="O72" s="2">
        <v>4.3921084559999999</v>
      </c>
      <c r="P72" s="2">
        <v>35.03561689</v>
      </c>
      <c r="Q72" s="2">
        <v>4272.9480610000001</v>
      </c>
      <c r="R72" s="2">
        <v>48.790943560000002</v>
      </c>
      <c r="S72" s="2">
        <v>17.928817049999999</v>
      </c>
      <c r="T72" s="2">
        <v>23.959894640000002</v>
      </c>
      <c r="U72" s="2">
        <v>9.6267190000000002E-2</v>
      </c>
      <c r="V72" s="2">
        <v>0.70903320400000003</v>
      </c>
      <c r="W72" s="2">
        <v>0.21398426600000001</v>
      </c>
      <c r="X72" s="2">
        <v>1.612637501</v>
      </c>
      <c r="Y72" s="2">
        <v>0.33027788800000002</v>
      </c>
      <c r="Z72" s="2">
        <v>3.2875901199999999</v>
      </c>
      <c r="AA72" s="2">
        <v>1.500401028</v>
      </c>
      <c r="AB72" s="2">
        <v>0.81797558199999998</v>
      </c>
      <c r="AC72" s="2">
        <v>2.043637624</v>
      </c>
      <c r="AD72" s="2">
        <v>2.4591732120000001</v>
      </c>
      <c r="AE72" s="2">
        <v>0.41497107100000002</v>
      </c>
      <c r="AF72" s="2">
        <v>3.2642224560000002</v>
      </c>
      <c r="AG72" s="2">
        <v>0.803035571</v>
      </c>
      <c r="AH72" s="2">
        <v>2.2101115820000001</v>
      </c>
      <c r="AI72" s="2">
        <v>0.23894367799999999</v>
      </c>
      <c r="AJ72" s="2">
        <v>1.763150362</v>
      </c>
      <c r="AK72" s="2">
        <v>0.231141598</v>
      </c>
      <c r="AL72" s="4">
        <v>50.136000000000003</v>
      </c>
      <c r="AM72" s="4">
        <v>0.78</v>
      </c>
      <c r="AN72" s="4">
        <v>15.643000000000001</v>
      </c>
      <c r="AO72" s="4">
        <v>7.6999999999999999E-2</v>
      </c>
      <c r="AP72" s="4">
        <v>6.9530000000000003</v>
      </c>
      <c r="AQ72" s="4">
        <v>9.1509999999999998</v>
      </c>
      <c r="AR72" s="4">
        <v>15.162000000000001</v>
      </c>
      <c r="AS72" s="4">
        <v>0.17899999999999999</v>
      </c>
      <c r="AT72" s="4">
        <v>1.8140000000000001</v>
      </c>
      <c r="AU72" s="4">
        <v>3.0000000000000001E-3</v>
      </c>
      <c r="AV72" s="4">
        <v>3.5999999999999997E-2</v>
      </c>
      <c r="AW72" s="4">
        <v>7.6E-3</v>
      </c>
      <c r="AX72" s="4">
        <v>1.1999999999999999E-3</v>
      </c>
      <c r="AY72" s="4">
        <v>0.17899999999999999</v>
      </c>
      <c r="AZ72" s="4">
        <v>39.774700000000003</v>
      </c>
      <c r="BA72" s="4">
        <v>6.8999999999999999E-3</v>
      </c>
      <c r="BB72" s="4">
        <v>9.98E-2</v>
      </c>
      <c r="BC72" s="4">
        <v>9.06E-2</v>
      </c>
      <c r="BD72" s="4">
        <v>0.31140000000000001</v>
      </c>
      <c r="BE72" s="4">
        <v>10.341799999999999</v>
      </c>
      <c r="BF72" s="4">
        <v>48.264600000000002</v>
      </c>
      <c r="BG72" s="4">
        <v>0.35670000000000002</v>
      </c>
      <c r="BH72" s="4">
        <v>0.15290000000000001</v>
      </c>
      <c r="BI72" s="2">
        <v>1.46</v>
      </c>
    </row>
    <row r="73" spans="1:61">
      <c r="A73" t="s">
        <v>633</v>
      </c>
      <c r="B73" t="s">
        <v>2014</v>
      </c>
      <c r="C73" t="s">
        <v>2014</v>
      </c>
      <c r="D73" t="s">
        <v>634</v>
      </c>
      <c r="E73">
        <v>1</v>
      </c>
      <c r="F73">
        <v>2</v>
      </c>
      <c r="G73" t="s">
        <v>635</v>
      </c>
      <c r="H73" s="2">
        <v>180.37285539999999</v>
      </c>
      <c r="I73" s="74">
        <f t="shared" si="2"/>
        <v>1.803728554E-2</v>
      </c>
      <c r="J73" s="4">
        <v>0.10100000000000001</v>
      </c>
      <c r="K73" s="2">
        <v>2.7283378960000002</v>
      </c>
      <c r="L73" s="2">
        <v>83.11148068</v>
      </c>
      <c r="M73" s="3">
        <v>225194.36180000001</v>
      </c>
      <c r="N73" s="2">
        <v>10.428198610000001</v>
      </c>
      <c r="O73" s="2">
        <v>16.30568281</v>
      </c>
      <c r="P73" s="2">
        <v>35.112068880000002</v>
      </c>
      <c r="Q73" s="2">
        <v>4148.1513430000005</v>
      </c>
      <c r="R73" s="2">
        <v>39.919333860000002</v>
      </c>
      <c r="S73" s="2">
        <v>18.211628659999999</v>
      </c>
      <c r="T73" s="2">
        <v>21.446558060000001</v>
      </c>
      <c r="U73" s="2">
        <v>9.8479574E-2</v>
      </c>
      <c r="V73" s="2">
        <v>0.65770094999999995</v>
      </c>
      <c r="W73" s="2">
        <v>0.25257542599999999</v>
      </c>
      <c r="X73" s="2">
        <v>1.4544064999999999</v>
      </c>
      <c r="Y73" s="2">
        <v>0.36210772299999999</v>
      </c>
      <c r="Z73" s="2">
        <v>3.3814607250000002</v>
      </c>
      <c r="AA73" s="2">
        <v>2.010709812</v>
      </c>
      <c r="AB73" s="2">
        <v>0.75315491999999995</v>
      </c>
      <c r="AC73" s="2">
        <v>2.285872109</v>
      </c>
      <c r="AD73" s="2">
        <v>2.1404897269999998</v>
      </c>
      <c r="AE73" s="2">
        <v>0.40169200399999999</v>
      </c>
      <c r="AF73" s="2">
        <v>2.8985782169999998</v>
      </c>
      <c r="AG73" s="2">
        <v>0.71134547800000003</v>
      </c>
      <c r="AH73" s="2">
        <v>1.9113761760000001</v>
      </c>
      <c r="AI73" s="2">
        <v>0.26631079600000002</v>
      </c>
      <c r="AJ73" s="2">
        <v>1.7672233070000001</v>
      </c>
      <c r="AK73" s="2">
        <v>0.31835032499999999</v>
      </c>
      <c r="AL73" s="4">
        <v>50.148000000000003</v>
      </c>
      <c r="AM73" s="4">
        <v>0.76300000000000001</v>
      </c>
      <c r="AN73" s="4">
        <v>15.551</v>
      </c>
      <c r="AO73" s="4">
        <v>0.23799999999999999</v>
      </c>
      <c r="AP73" s="4">
        <v>6.9820000000000002</v>
      </c>
      <c r="AQ73" s="4">
        <v>9.2110000000000003</v>
      </c>
      <c r="AR73" s="4">
        <v>15</v>
      </c>
      <c r="AS73" s="4">
        <v>0.182</v>
      </c>
      <c r="AT73" s="4">
        <v>1.8260000000000001</v>
      </c>
      <c r="AU73" s="4">
        <v>5.0000000000000001E-3</v>
      </c>
      <c r="AV73" s="4">
        <v>2.5000000000000001E-2</v>
      </c>
      <c r="AW73" s="4">
        <v>1.3899999999999999E-2</v>
      </c>
      <c r="AX73" s="4">
        <v>2.0999999999999999E-3</v>
      </c>
      <c r="AY73" s="4">
        <v>0.14610000000000001</v>
      </c>
      <c r="AZ73" s="4">
        <v>39.774700000000003</v>
      </c>
      <c r="BA73" s="4">
        <v>6.8999999999999999E-3</v>
      </c>
      <c r="BB73" s="4">
        <v>9.98E-2</v>
      </c>
      <c r="BC73" s="4">
        <v>9.06E-2</v>
      </c>
      <c r="BD73" s="4">
        <v>0.31140000000000001</v>
      </c>
      <c r="BE73" s="4">
        <v>10.341799999999999</v>
      </c>
      <c r="BF73" s="4">
        <v>48.264600000000002</v>
      </c>
      <c r="BG73" s="4">
        <v>0.35670000000000002</v>
      </c>
      <c r="BH73" s="4">
        <v>0.15290000000000001</v>
      </c>
      <c r="BI73" s="2">
        <v>1.3</v>
      </c>
    </row>
    <row r="74" spans="1:61">
      <c r="A74" t="s">
        <v>633</v>
      </c>
      <c r="B74" t="s">
        <v>2015</v>
      </c>
      <c r="C74" t="s">
        <v>2015</v>
      </c>
      <c r="D74" t="s">
        <v>646</v>
      </c>
      <c r="E74">
        <v>19</v>
      </c>
      <c r="F74">
        <v>1</v>
      </c>
      <c r="G74" t="s">
        <v>635</v>
      </c>
      <c r="H74" s="2">
        <v>144.94570400000001</v>
      </c>
      <c r="I74" s="74">
        <f t="shared" si="2"/>
        <v>1.44945704E-2</v>
      </c>
      <c r="J74" s="4">
        <v>5.6000000000000001E-2</v>
      </c>
      <c r="K74" s="2">
        <v>2.5015536479999998</v>
      </c>
      <c r="L74" s="2">
        <v>67.006856040000002</v>
      </c>
      <c r="M74" s="3">
        <v>229325.12909999999</v>
      </c>
      <c r="N74" s="2">
        <v>2.098778244</v>
      </c>
      <c r="O74" s="2">
        <v>0.65642012400000005</v>
      </c>
      <c r="P74" s="2">
        <v>26.9981714</v>
      </c>
      <c r="Q74" s="2">
        <v>3917.9765040000002</v>
      </c>
      <c r="R74" s="2">
        <v>31.292721749999998</v>
      </c>
      <c r="S74" s="2">
        <v>14.70619782</v>
      </c>
      <c r="T74" s="2">
        <v>14.254272009999999</v>
      </c>
      <c r="U74" s="2">
        <v>9.1286828E-2</v>
      </c>
      <c r="V74" s="2">
        <v>0.36572375099999999</v>
      </c>
      <c r="W74" s="2">
        <v>0.17038385</v>
      </c>
      <c r="X74" s="2">
        <v>1.0828415469999999</v>
      </c>
      <c r="Y74" s="2">
        <v>0.23740546800000001</v>
      </c>
      <c r="Z74" s="2">
        <v>2.2272687609999999</v>
      </c>
      <c r="AA74" s="2">
        <v>1.3868008190000001</v>
      </c>
      <c r="AB74" s="2">
        <v>0.56828253900000003</v>
      </c>
      <c r="AC74" s="2">
        <v>2.4396773710000002</v>
      </c>
      <c r="AD74" s="2">
        <v>1.929106236</v>
      </c>
      <c r="AE74" s="2">
        <v>0.35636552700000002</v>
      </c>
      <c r="AF74" s="2">
        <v>2.7511694659999999</v>
      </c>
      <c r="AG74" s="2">
        <v>0.387111765</v>
      </c>
      <c r="AH74" s="2">
        <v>1.5867966339999999</v>
      </c>
      <c r="AI74" s="2">
        <v>0.158965095</v>
      </c>
      <c r="AJ74" s="2">
        <v>1.4070104400000001</v>
      </c>
      <c r="AK74" s="2">
        <v>0.22446885799999999</v>
      </c>
      <c r="AL74" s="4">
        <v>50.241999999999997</v>
      </c>
      <c r="AM74" s="4">
        <v>0.72499999999999998</v>
      </c>
      <c r="AN74" s="4">
        <v>16.175000000000001</v>
      </c>
      <c r="AO74" s="4">
        <v>0.27700000000000002</v>
      </c>
      <c r="AP74" s="4">
        <v>6.468</v>
      </c>
      <c r="AQ74" s="4">
        <v>8.3719999999999999</v>
      </c>
      <c r="AR74" s="4">
        <v>15.715</v>
      </c>
      <c r="AS74" s="4">
        <v>0.16600000000000001</v>
      </c>
      <c r="AT74" s="4">
        <v>1.7450000000000001</v>
      </c>
      <c r="AU74" s="4">
        <v>1.7999999999999999E-2</v>
      </c>
      <c r="AV74" s="4">
        <v>3.5999999999999997E-2</v>
      </c>
      <c r="AW74" s="4">
        <v>1.41E-2</v>
      </c>
      <c r="AX74" s="4">
        <v>4.0000000000000002E-4</v>
      </c>
      <c r="AY74" s="4">
        <v>0.13750000000000001</v>
      </c>
      <c r="AZ74" s="4">
        <v>40.556399999999996</v>
      </c>
      <c r="BA74" s="4">
        <v>6.1999999999999998E-3</v>
      </c>
      <c r="BB74" s="4">
        <v>9.8400000000000001E-2</v>
      </c>
      <c r="BC74" s="4">
        <v>0.1041</v>
      </c>
      <c r="BD74" s="4">
        <v>0.33090000000000003</v>
      </c>
      <c r="BE74" s="4">
        <v>10.5242</v>
      </c>
      <c r="BF74" s="4">
        <v>47.700299999999999</v>
      </c>
      <c r="BG74" s="4">
        <v>0.376</v>
      </c>
      <c r="BH74" s="4">
        <v>0.14499999999999999</v>
      </c>
      <c r="BI74" s="2">
        <v>2.48</v>
      </c>
    </row>
    <row r="75" spans="1:61">
      <c r="A75" t="s">
        <v>633</v>
      </c>
      <c r="B75" t="s">
        <v>2016</v>
      </c>
      <c r="C75" t="s">
        <v>2016</v>
      </c>
      <c r="D75" t="s">
        <v>646</v>
      </c>
      <c r="E75">
        <v>23</v>
      </c>
      <c r="F75">
        <v>1</v>
      </c>
      <c r="G75" t="s">
        <v>635</v>
      </c>
      <c r="H75" s="2">
        <v>348.8574443</v>
      </c>
      <c r="I75" s="74">
        <f t="shared" si="2"/>
        <v>3.4885744429999997E-2</v>
      </c>
      <c r="J75" s="4">
        <v>4.5999999999999999E-2</v>
      </c>
      <c r="K75" s="2">
        <v>2.4561754530000002</v>
      </c>
      <c r="L75" s="2">
        <v>103.6266902</v>
      </c>
      <c r="M75" s="3">
        <v>225739.86429999999</v>
      </c>
      <c r="N75" s="2">
        <v>38.897918689999997</v>
      </c>
      <c r="O75" s="2">
        <v>24.328946779999999</v>
      </c>
      <c r="P75" s="2">
        <v>188.17179870000001</v>
      </c>
      <c r="Q75" s="2">
        <v>5352.0531529999998</v>
      </c>
      <c r="R75" s="2">
        <v>125.064781</v>
      </c>
      <c r="S75" s="2">
        <v>15.33747661</v>
      </c>
      <c r="T75" s="2">
        <v>19.729201740000001</v>
      </c>
      <c r="U75" s="2">
        <v>0.91925390900000004</v>
      </c>
      <c r="V75" s="2">
        <v>6.4217977519999998</v>
      </c>
      <c r="W75" s="2">
        <v>1.0544001869999999</v>
      </c>
      <c r="X75" s="2">
        <v>3.1023351620000001</v>
      </c>
      <c r="Y75" s="2">
        <v>0.66213264699999996</v>
      </c>
      <c r="Z75" s="2">
        <v>3.8524281010000001</v>
      </c>
      <c r="AA75" s="2">
        <v>1.6754821580000001</v>
      </c>
      <c r="AB75" s="2">
        <v>0.72365657699999997</v>
      </c>
      <c r="AC75" s="2">
        <v>1.9667649</v>
      </c>
      <c r="AD75" s="2">
        <v>2.5798529870000002</v>
      </c>
      <c r="AE75" s="2">
        <v>0.35641581500000002</v>
      </c>
      <c r="AF75" s="2">
        <v>2.292922092</v>
      </c>
      <c r="AG75" s="2">
        <v>0.62769303700000001</v>
      </c>
      <c r="AH75" s="2">
        <v>1.724333463</v>
      </c>
      <c r="AI75" s="2">
        <v>0.272471886</v>
      </c>
      <c r="AJ75" s="2">
        <v>1.6317623370000001</v>
      </c>
      <c r="AK75" s="2">
        <v>0.24870792</v>
      </c>
      <c r="AL75" s="4">
        <v>50.290999999999997</v>
      </c>
      <c r="AM75" s="4">
        <v>0.98299999999999998</v>
      </c>
      <c r="AN75" s="4">
        <v>17.693000000000001</v>
      </c>
      <c r="AO75" s="4">
        <v>1.9E-2</v>
      </c>
      <c r="AP75" s="4">
        <v>5.24</v>
      </c>
      <c r="AQ75" s="4">
        <v>6.843</v>
      </c>
      <c r="AR75" s="4">
        <v>17.065999999999999</v>
      </c>
      <c r="AS75" s="4">
        <v>7.8E-2</v>
      </c>
      <c r="AT75" s="4">
        <v>1.657</v>
      </c>
      <c r="AU75" s="4">
        <v>4.7E-2</v>
      </c>
      <c r="AV75" s="4">
        <v>3.7999999999999999E-2</v>
      </c>
      <c r="AW75" s="4">
        <v>1.1599999999999999E-2</v>
      </c>
      <c r="AX75" s="4">
        <v>6.4999999999999997E-3</v>
      </c>
      <c r="AY75" s="4">
        <v>0.1033</v>
      </c>
      <c r="AZ75" s="4">
        <v>40.9163</v>
      </c>
      <c r="BA75" s="4">
        <v>6.4999999999999997E-3</v>
      </c>
      <c r="BB75" s="4">
        <v>8.5199999999999998E-2</v>
      </c>
      <c r="BC75" s="4">
        <v>7.2499999999999995E-2</v>
      </c>
      <c r="BD75" s="4">
        <v>0.30840000000000001</v>
      </c>
      <c r="BE75" s="4">
        <v>10.612399999999999</v>
      </c>
      <c r="BF75" s="4">
        <v>48.080500000000001</v>
      </c>
      <c r="BG75" s="4">
        <v>0.3609</v>
      </c>
      <c r="BH75" s="4">
        <v>0.2011</v>
      </c>
      <c r="BI75" s="2">
        <v>5.72</v>
      </c>
    </row>
    <row r="76" spans="1:61">
      <c r="A76" t="s">
        <v>633</v>
      </c>
      <c r="B76" t="s">
        <v>2017</v>
      </c>
      <c r="C76" t="s">
        <v>2017</v>
      </c>
      <c r="D76" t="s">
        <v>646</v>
      </c>
      <c r="E76">
        <v>10</v>
      </c>
      <c r="F76">
        <v>1</v>
      </c>
      <c r="G76" t="s">
        <v>635</v>
      </c>
      <c r="H76" s="2">
        <v>478.8311392</v>
      </c>
      <c r="I76" s="74">
        <f t="shared" si="2"/>
        <v>4.7883113919999998E-2</v>
      </c>
      <c r="J76" s="4">
        <v>6.6000000000000003E-2</v>
      </c>
      <c r="K76" s="2">
        <v>2.458428842</v>
      </c>
      <c r="L76" s="2">
        <v>71.021234910000004</v>
      </c>
      <c r="M76" s="3">
        <v>226989.79889999999</v>
      </c>
      <c r="N76" s="2">
        <v>28.243583520000001</v>
      </c>
      <c r="O76" s="2">
        <v>29.442049260000001</v>
      </c>
      <c r="P76" s="2">
        <v>1190.916256</v>
      </c>
      <c r="Q76" s="2">
        <v>7284.0633269999998</v>
      </c>
      <c r="R76" s="2">
        <v>147.15122210000001</v>
      </c>
      <c r="S76" s="2">
        <v>15.84368072</v>
      </c>
      <c r="T76" s="2">
        <v>59.42048097</v>
      </c>
      <c r="U76" s="2">
        <v>6.0466629379999999</v>
      </c>
      <c r="V76" s="2">
        <v>35.681159829999999</v>
      </c>
      <c r="W76" s="2">
        <v>4.742402791</v>
      </c>
      <c r="X76" s="2">
        <v>12.576350890000001</v>
      </c>
      <c r="Y76" s="2">
        <v>2.027066923</v>
      </c>
      <c r="Z76" s="2">
        <v>10.155232549999999</v>
      </c>
      <c r="AA76" s="2">
        <v>2.6736139209999998</v>
      </c>
      <c r="AB76" s="2">
        <v>1.0441393779999999</v>
      </c>
      <c r="AC76" s="2">
        <v>2.5379330470000001</v>
      </c>
      <c r="AD76" s="2">
        <v>2.342010256</v>
      </c>
      <c r="AE76" s="2">
        <v>0.414917592</v>
      </c>
      <c r="AF76" s="2">
        <v>2.6589168320000001</v>
      </c>
      <c r="AG76" s="2">
        <v>0.63116860900000005</v>
      </c>
      <c r="AH76" s="2">
        <v>1.7432094069999999</v>
      </c>
      <c r="AI76" s="2">
        <v>0.21346277999999999</v>
      </c>
      <c r="AJ76" s="2">
        <v>1.499479633</v>
      </c>
      <c r="AK76" s="2">
        <v>0.17774638500000001</v>
      </c>
      <c r="AL76" s="4">
        <v>50.302999999999997</v>
      </c>
      <c r="AM76" s="4">
        <v>1.458</v>
      </c>
      <c r="AN76" s="4">
        <v>17</v>
      </c>
      <c r="AO76" s="4">
        <v>6.3E-2</v>
      </c>
      <c r="AP76" s="4">
        <v>6.09</v>
      </c>
      <c r="AQ76" s="4">
        <v>6.9109999999999996</v>
      </c>
      <c r="AR76" s="4">
        <v>15.773</v>
      </c>
      <c r="AS76" s="4">
        <v>0.153</v>
      </c>
      <c r="AT76" s="4">
        <v>1.899</v>
      </c>
      <c r="AU76" s="4">
        <v>0.156</v>
      </c>
      <c r="AV76" s="4">
        <v>0.13800000000000001</v>
      </c>
      <c r="AW76" s="4">
        <v>1.9900000000000001E-2</v>
      </c>
      <c r="AX76" s="4">
        <v>1.0200000000000001E-2</v>
      </c>
      <c r="AY76" s="4">
        <v>0.23949999999999999</v>
      </c>
      <c r="AZ76" s="4">
        <v>40.778100000000002</v>
      </c>
      <c r="BA76" s="4">
        <v>8.0000000000000002E-3</v>
      </c>
      <c r="BB76" s="4">
        <v>5.4800000000000001E-2</v>
      </c>
      <c r="BC76" s="4">
        <v>5.4399999999999997E-2</v>
      </c>
      <c r="BD76" s="4">
        <v>0.25580000000000003</v>
      </c>
      <c r="BE76" s="4">
        <v>11.891999999999999</v>
      </c>
      <c r="BF76" s="4">
        <v>47.194600000000001</v>
      </c>
      <c r="BG76" s="4">
        <v>0.37159999999999999</v>
      </c>
      <c r="BH76" s="4">
        <v>0.19980000000000001</v>
      </c>
      <c r="BI76" s="2">
        <v>3.84</v>
      </c>
    </row>
    <row r="77" spans="1:61">
      <c r="A77" t="s">
        <v>633</v>
      </c>
      <c r="B77" t="s">
        <v>2018</v>
      </c>
      <c r="C77" t="s">
        <v>2018</v>
      </c>
      <c r="D77" t="s">
        <v>646</v>
      </c>
      <c r="E77">
        <v>2</v>
      </c>
      <c r="F77">
        <v>1</v>
      </c>
      <c r="G77" t="s">
        <v>635</v>
      </c>
      <c r="H77" s="2">
        <v>90.742643009999995</v>
      </c>
      <c r="I77" s="74">
        <f t="shared" si="2"/>
        <v>9.0742643009999995E-3</v>
      </c>
      <c r="J77" s="4">
        <v>6.2E-2</v>
      </c>
      <c r="K77" s="2">
        <v>2.4603282829999999</v>
      </c>
      <c r="L77" s="2">
        <v>59.921900350000001</v>
      </c>
      <c r="M77" s="3">
        <v>231196.29139999999</v>
      </c>
      <c r="N77" s="2">
        <v>1.667794572</v>
      </c>
      <c r="O77" s="2">
        <v>0.744869106</v>
      </c>
      <c r="P77" s="2">
        <v>38.430281069999999</v>
      </c>
      <c r="Q77" s="2">
        <v>3843.3711309999999</v>
      </c>
      <c r="R77" s="2">
        <v>50.532381119999997</v>
      </c>
      <c r="S77" s="2">
        <v>13.53779694</v>
      </c>
      <c r="T77" s="2">
        <v>25.02124109</v>
      </c>
      <c r="U77" s="2">
        <v>7.1932805000000002E-2</v>
      </c>
      <c r="V77" s="2">
        <v>0.93475229100000001</v>
      </c>
      <c r="W77" s="2">
        <v>0.34812881299999998</v>
      </c>
      <c r="X77" s="2">
        <v>1.75633325</v>
      </c>
      <c r="Y77" s="2">
        <v>0.46176191100000002</v>
      </c>
      <c r="Z77" s="2">
        <v>2.7491766150000001</v>
      </c>
      <c r="AA77" s="2">
        <v>1.64656208</v>
      </c>
      <c r="AB77" s="2">
        <v>0.68467985899999995</v>
      </c>
      <c r="AC77" s="2">
        <v>1.993211984</v>
      </c>
      <c r="AD77" s="2">
        <v>2.401903275</v>
      </c>
      <c r="AE77" s="2">
        <v>0.38000056999999998</v>
      </c>
      <c r="AF77" s="2">
        <v>2.6275760840000002</v>
      </c>
      <c r="AG77" s="2">
        <v>0.54842659199999999</v>
      </c>
      <c r="AH77" s="2">
        <v>1.541549888</v>
      </c>
      <c r="AI77" s="2">
        <v>0.22414288099999999</v>
      </c>
      <c r="AJ77" s="2">
        <v>1.0438158799999999</v>
      </c>
      <c r="AK77" s="2">
        <v>0.147358397</v>
      </c>
      <c r="AL77" s="4">
        <v>50.499000000000002</v>
      </c>
      <c r="AM77" s="4">
        <v>0.70899999999999996</v>
      </c>
      <c r="AN77" s="4">
        <v>16.172999999999998</v>
      </c>
      <c r="AO77" s="4">
        <v>0.114</v>
      </c>
      <c r="AP77" s="4">
        <v>7.5</v>
      </c>
      <c r="AQ77" s="4">
        <v>8.8710000000000004</v>
      </c>
      <c r="AR77" s="4">
        <v>14.071999999999999</v>
      </c>
      <c r="AS77" s="4">
        <v>0.186</v>
      </c>
      <c r="AT77" s="4">
        <v>1.744</v>
      </c>
      <c r="AU77" s="4">
        <v>2.4E-2</v>
      </c>
      <c r="AV77" s="4">
        <v>3.7999999999999999E-2</v>
      </c>
      <c r="AW77" s="4">
        <v>2.9499999999999998E-2</v>
      </c>
      <c r="AX77" s="4">
        <v>2.2000000000000001E-3</v>
      </c>
      <c r="AY77" s="4">
        <v>0.1789</v>
      </c>
      <c r="AZ77" s="4">
        <v>40.590200000000003</v>
      </c>
      <c r="BA77" s="4">
        <v>8.2000000000000007E-3</v>
      </c>
      <c r="BB77" s="4">
        <v>9.5100000000000004E-2</v>
      </c>
      <c r="BC77" s="4">
        <v>5.9299999999999999E-2</v>
      </c>
      <c r="BD77" s="4">
        <v>0.26919999999999999</v>
      </c>
      <c r="BE77" s="4">
        <v>11.593500000000001</v>
      </c>
      <c r="BF77" s="4">
        <v>47.234699999999997</v>
      </c>
      <c r="BG77" s="4">
        <v>0.34050000000000002</v>
      </c>
      <c r="BH77" s="4">
        <v>0.17549999999999999</v>
      </c>
      <c r="BI77" s="2">
        <v>1.73</v>
      </c>
    </row>
    <row r="78" spans="1:61">
      <c r="A78" t="s">
        <v>633</v>
      </c>
      <c r="B78" t="s">
        <v>2019</v>
      </c>
      <c r="C78" t="s">
        <v>2019</v>
      </c>
      <c r="D78" t="s">
        <v>642</v>
      </c>
      <c r="E78">
        <v>4</v>
      </c>
      <c r="F78">
        <v>3</v>
      </c>
      <c r="G78" t="s">
        <v>635</v>
      </c>
      <c r="H78" s="2">
        <v>247.63111420000001</v>
      </c>
      <c r="I78" s="74">
        <f t="shared" si="2"/>
        <v>2.4763111420000001E-2</v>
      </c>
      <c r="J78" s="4">
        <v>7.5999999999999998E-2</v>
      </c>
      <c r="K78" s="2">
        <v>3.14128104</v>
      </c>
      <c r="L78" s="2">
        <v>101.9896423</v>
      </c>
      <c r="M78" s="3">
        <v>225494.4583</v>
      </c>
      <c r="N78" s="2">
        <v>560.61982239999998</v>
      </c>
      <c r="O78" s="2">
        <v>571.97558900000001</v>
      </c>
      <c r="P78" s="2">
        <v>3589.3683380000002</v>
      </c>
      <c r="Q78" s="2">
        <v>14005.555490000001</v>
      </c>
      <c r="R78" s="2">
        <v>190.41686139999999</v>
      </c>
      <c r="S78" s="2">
        <v>29.428218569999999</v>
      </c>
      <c r="T78" s="2">
        <v>142.34777510000001</v>
      </c>
      <c r="U78" s="2">
        <v>24.386658430000001</v>
      </c>
      <c r="V78" s="2">
        <v>115.3036326</v>
      </c>
      <c r="W78" s="2">
        <v>17.15393113</v>
      </c>
      <c r="X78" s="2">
        <v>37.650110599999998</v>
      </c>
      <c r="Y78" s="2">
        <v>4.8184753689999997</v>
      </c>
      <c r="Z78" s="2">
        <v>22.050161209999999</v>
      </c>
      <c r="AA78" s="2">
        <v>4.7405837000000002</v>
      </c>
      <c r="AB78" s="2">
        <v>1.6957141469999999</v>
      </c>
      <c r="AC78" s="2">
        <v>8.6227309820000002</v>
      </c>
      <c r="AD78" s="2">
        <v>4.3758112880000004</v>
      </c>
      <c r="AE78" s="2">
        <v>0.97234078499999999</v>
      </c>
      <c r="AF78" s="2">
        <v>5.645289225</v>
      </c>
      <c r="AG78" s="2">
        <v>1.1871557079999999</v>
      </c>
      <c r="AH78" s="2">
        <v>3.4998822509999998</v>
      </c>
      <c r="AI78" s="2">
        <v>0.49507553300000001</v>
      </c>
      <c r="AJ78" s="2">
        <v>2.4649717280000001</v>
      </c>
      <c r="AK78" s="2">
        <v>0.38532009299999997</v>
      </c>
      <c r="AL78" s="4">
        <v>50.506999999999998</v>
      </c>
      <c r="AM78" s="4">
        <v>2.56</v>
      </c>
      <c r="AN78" s="4">
        <v>16.876000000000001</v>
      </c>
      <c r="AO78" s="4">
        <v>3.5000000000000003E-2</v>
      </c>
      <c r="AP78" s="4">
        <v>6.4930000000000003</v>
      </c>
      <c r="AQ78" s="4">
        <v>6.4960000000000004</v>
      </c>
      <c r="AR78" s="4">
        <v>13.188000000000001</v>
      </c>
      <c r="AS78" s="4">
        <v>0.16200000000000001</v>
      </c>
      <c r="AT78" s="4">
        <v>2.6240000000000001</v>
      </c>
      <c r="AU78" s="4">
        <v>0.54600000000000004</v>
      </c>
      <c r="AV78" s="4">
        <v>0.44</v>
      </c>
      <c r="AW78" s="4">
        <v>1.8200000000000001E-2</v>
      </c>
      <c r="AX78" s="4">
        <v>2.8299999999999999E-2</v>
      </c>
      <c r="AY78" s="4">
        <v>0.2752</v>
      </c>
      <c r="AZ78" s="4">
        <v>39.488500000000002</v>
      </c>
      <c r="BA78" s="4">
        <v>9.7000000000000003E-3</v>
      </c>
      <c r="BB78" s="4">
        <v>5.3400000000000003E-2</v>
      </c>
      <c r="BC78" s="4">
        <v>3.7999999999999999E-2</v>
      </c>
      <c r="BD78" s="4">
        <v>0.22900000000000001</v>
      </c>
      <c r="BE78" s="4">
        <v>12.740399999999999</v>
      </c>
      <c r="BF78" s="4">
        <v>45.968400000000003</v>
      </c>
      <c r="BG78" s="4">
        <v>0.34</v>
      </c>
      <c r="BH78" s="4">
        <v>0.20319999999999999</v>
      </c>
      <c r="BI78" s="2">
        <v>5.47</v>
      </c>
    </row>
  </sheetData>
  <sortState xmlns:xlrd2="http://schemas.microsoft.com/office/spreadsheetml/2017/richdata2" ref="A2:BI78">
    <sortCondition ref="AL2:AL78"/>
  </sortState>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E24A6-AFF0-483C-970F-D98934C4E1A8}">
  <dimension ref="A1:HG2604"/>
  <sheetViews>
    <sheetView topLeftCell="A204" zoomScale="115" zoomScaleNormal="115" zoomScalePageLayoutView="115" workbookViewId="0">
      <selection activeCell="G6" sqref="G6"/>
    </sheetView>
  </sheetViews>
  <sheetFormatPr defaultColWidth="8" defaultRowHeight="14.4"/>
  <cols>
    <col min="1" max="1" width="6.19921875" style="151" customWidth="1"/>
    <col min="2" max="2" width="8" style="152"/>
    <col min="3" max="3" width="11.8984375" style="152" customWidth="1"/>
    <col min="4" max="4" width="20.5" style="152" customWidth="1"/>
    <col min="5" max="5" width="12.296875" style="152" customWidth="1"/>
    <col min="6" max="6" width="29.69921875" style="152" customWidth="1"/>
    <col min="7" max="7" width="24.69921875" style="152" customWidth="1"/>
    <col min="8" max="8" width="13.8984375" style="151" customWidth="1"/>
    <col min="9" max="9" width="19.296875" style="153" customWidth="1"/>
    <col min="10" max="10" width="5.796875" style="151" customWidth="1"/>
    <col min="11" max="11" width="9.3984375" style="152" customWidth="1"/>
    <col min="12" max="12" width="14.5" style="153" customWidth="1"/>
    <col min="13" max="13" width="13.796875" style="153" customWidth="1"/>
    <col min="14" max="14" width="8.5" style="152" customWidth="1"/>
    <col min="15" max="15" width="9.296875" style="151" customWidth="1"/>
    <col min="16" max="16" width="10.69921875" style="152" customWidth="1"/>
    <col min="17" max="17" width="10.796875" style="152" customWidth="1"/>
    <col min="18" max="18" width="11.19921875" style="152" customWidth="1"/>
    <col min="19" max="19" width="9.8984375" style="152" customWidth="1"/>
    <col min="20" max="20" width="6.8984375" style="152" customWidth="1"/>
    <col min="21" max="21" width="5.69921875" style="152" customWidth="1"/>
    <col min="22" max="22" width="6.19921875" style="152" customWidth="1"/>
    <col min="23" max="23" width="11.796875" style="152" customWidth="1"/>
    <col min="24" max="24" width="6.296875" style="152" customWidth="1"/>
    <col min="25" max="25" width="4.8984375" style="152" customWidth="1"/>
    <col min="26" max="26" width="5.3984375" style="152" customWidth="1"/>
    <col min="27" max="28" width="5.796875" style="152" customWidth="1"/>
    <col min="29" max="29" width="6.19921875" style="152" customWidth="1"/>
    <col min="30" max="30" width="5.796875" style="152" customWidth="1"/>
    <col min="31" max="31" width="5.5" style="152" customWidth="1"/>
    <col min="32" max="32" width="5.796875" style="152" customWidth="1"/>
    <col min="33" max="34" width="5.5" style="152" customWidth="1"/>
    <col min="35" max="35" width="6.59765625" style="152" customWidth="1"/>
    <col min="36" max="37" width="7.5" style="152" customWidth="1"/>
    <col min="38" max="38" width="8" style="151" customWidth="1"/>
    <col min="39" max="39" width="5.796875" style="151" customWidth="1"/>
    <col min="40" max="40" width="6.69921875" style="151" customWidth="1"/>
    <col min="41" max="41" width="6.296875" style="151" customWidth="1"/>
    <col min="42" max="42" width="8.5" style="151" customWidth="1"/>
    <col min="43" max="45" width="8.3984375" style="152" bestFit="1" customWidth="1"/>
    <col min="46" max="46" width="9.3984375" style="151" bestFit="1" customWidth="1"/>
    <col min="47" max="47" width="8.3984375" style="151" bestFit="1" customWidth="1"/>
    <col min="48" max="49" width="8.3984375" style="152" bestFit="1" customWidth="1"/>
    <col min="50" max="51" width="8.3984375" style="151" bestFit="1" customWidth="1"/>
    <col min="52" max="64" width="8.3984375" style="152" bestFit="1" customWidth="1"/>
    <col min="65" max="65" width="8" style="152"/>
    <col min="66" max="93" width="8.3984375" style="152" bestFit="1" customWidth="1"/>
    <col min="94" max="94" width="16.796875" style="152" customWidth="1"/>
    <col min="95" max="95" width="15.8984375" style="152" customWidth="1"/>
    <col min="96" max="96" width="13.3984375" style="152" customWidth="1"/>
    <col min="97" max="97" width="8.3984375" style="152" bestFit="1" customWidth="1"/>
    <col min="98" max="98" width="8" style="152"/>
    <col min="99" max="100" width="8.3984375" style="152" bestFit="1" customWidth="1"/>
    <col min="101" max="101" width="8.69921875" style="152" customWidth="1"/>
    <col min="102" max="102" width="8" style="152" customWidth="1"/>
    <col min="103" max="103" width="12.5" style="152" customWidth="1"/>
    <col min="104" max="104" width="12" style="152" customWidth="1"/>
    <col min="105" max="105" width="11.796875" style="152" customWidth="1"/>
    <col min="106" max="106" width="12.09765625" style="152" customWidth="1"/>
    <col min="107" max="107" width="6.69921875" style="152" customWidth="1"/>
    <col min="108" max="109" width="6.59765625" style="152" customWidth="1"/>
    <col min="110" max="110" width="6.69921875" style="152" customWidth="1"/>
    <col min="111" max="111" width="6.8984375" style="152" customWidth="1"/>
    <col min="112" max="112" width="6.19921875" style="152" customWidth="1"/>
    <col min="113" max="113" width="6.69921875" style="152" customWidth="1"/>
    <col min="114" max="114" width="6.19921875" style="152" customWidth="1"/>
    <col min="115" max="116" width="6.69921875" style="152" customWidth="1"/>
    <col min="117" max="117" width="6.59765625" style="152" customWidth="1"/>
    <col min="118" max="118" width="6.19921875" style="152" customWidth="1"/>
    <col min="119" max="119" width="8.3984375" style="154" bestFit="1" customWidth="1"/>
    <col min="120" max="120" width="12.09765625" style="152" customWidth="1"/>
    <col min="121" max="121" width="12.59765625" style="152" customWidth="1"/>
    <col min="122" max="132" width="8.3984375" style="152" bestFit="1" customWidth="1"/>
    <col min="133" max="133" width="9.09765625" style="152" customWidth="1"/>
    <col min="134" max="149" width="8.3984375" style="152" bestFit="1" customWidth="1"/>
    <col min="150" max="150" width="5.69921875" style="152" customWidth="1"/>
    <col min="151" max="151" width="5.5" style="152" customWidth="1"/>
    <col min="152" max="152" width="6.19921875" style="152" customWidth="1"/>
    <col min="153" max="153" width="6.8984375" style="151" customWidth="1"/>
    <col min="154" max="154" width="5.796875" style="151" customWidth="1"/>
    <col min="155" max="155" width="8.8984375" style="151" customWidth="1"/>
    <col min="156" max="156" width="4.8984375" style="151" customWidth="1"/>
    <col min="157" max="203" width="8.3984375" style="152" bestFit="1" customWidth="1"/>
    <col min="204" max="204" width="7.796875" style="152" customWidth="1"/>
    <col min="205" max="205" width="8.3984375" style="152" bestFit="1" customWidth="1"/>
    <col min="206" max="206" width="8" style="152"/>
    <col min="207" max="207" width="7.59765625" style="152" customWidth="1"/>
    <col min="208" max="208" width="8" style="152" customWidth="1"/>
    <col min="209" max="209" width="11.59765625" style="152" customWidth="1"/>
    <col min="210" max="210" width="11.69921875" style="152" customWidth="1"/>
    <col min="211" max="211" width="12.09765625" style="152" customWidth="1"/>
    <col min="212" max="213" width="12" style="152" customWidth="1"/>
    <col min="214" max="214" width="11.09765625" style="152" customWidth="1"/>
    <col min="215" max="215" width="8.69921875" style="152" customWidth="1"/>
    <col min="216" max="16384" width="8" style="155"/>
  </cols>
  <sheetData>
    <row r="1" spans="1:215" s="150" customFormat="1" ht="16.8">
      <c r="A1" s="138" t="s">
        <v>2774</v>
      </c>
      <c r="B1" s="139" t="s">
        <v>2775</v>
      </c>
      <c r="C1" s="139" t="s">
        <v>2776</v>
      </c>
      <c r="D1" s="139" t="s">
        <v>2777</v>
      </c>
      <c r="E1" s="139" t="s">
        <v>2778</v>
      </c>
      <c r="F1" s="139" t="s">
        <v>2020</v>
      </c>
      <c r="G1" s="139" t="s">
        <v>11052</v>
      </c>
      <c r="H1" s="138" t="s">
        <v>2779</v>
      </c>
      <c r="I1" s="140" t="s">
        <v>2780</v>
      </c>
      <c r="J1" s="138" t="s">
        <v>2781</v>
      </c>
      <c r="K1" s="139" t="s">
        <v>2781</v>
      </c>
      <c r="L1" s="140" t="s">
        <v>2782</v>
      </c>
      <c r="M1" s="140" t="s">
        <v>2783</v>
      </c>
      <c r="N1" s="139" t="s">
        <v>2784</v>
      </c>
      <c r="O1" s="138" t="s">
        <v>2785</v>
      </c>
      <c r="P1" s="139" t="s">
        <v>2786</v>
      </c>
      <c r="Q1" s="139" t="s">
        <v>2787</v>
      </c>
      <c r="R1" s="139" t="s">
        <v>2788</v>
      </c>
      <c r="S1" s="141" t="s">
        <v>2789</v>
      </c>
      <c r="T1" s="142" t="s">
        <v>3</v>
      </c>
      <c r="U1" s="142" t="s">
        <v>5790</v>
      </c>
      <c r="V1" s="142" t="s">
        <v>5791</v>
      </c>
      <c r="W1" s="142" t="s">
        <v>5792</v>
      </c>
      <c r="X1" s="142" t="s">
        <v>8</v>
      </c>
      <c r="Y1" s="142" t="s">
        <v>7</v>
      </c>
      <c r="Z1" s="142" t="s">
        <v>5793</v>
      </c>
      <c r="AA1" s="142" t="s">
        <v>10</v>
      </c>
      <c r="AB1" s="142" t="s">
        <v>9</v>
      </c>
      <c r="AC1" s="142" t="s">
        <v>11</v>
      </c>
      <c r="AD1" s="142" t="s">
        <v>5794</v>
      </c>
      <c r="AE1" s="142" t="s">
        <v>5795</v>
      </c>
      <c r="AF1" s="142" t="s">
        <v>5796</v>
      </c>
      <c r="AG1" s="142" t="s">
        <v>2737</v>
      </c>
      <c r="AH1" s="142" t="s">
        <v>2799</v>
      </c>
      <c r="AI1" s="142" t="s">
        <v>2743</v>
      </c>
      <c r="AJ1" s="142" t="s">
        <v>5797</v>
      </c>
      <c r="AK1" s="143" t="s">
        <v>5798</v>
      </c>
      <c r="AL1" s="143" t="s">
        <v>623</v>
      </c>
      <c r="AM1" s="143" t="s">
        <v>5799</v>
      </c>
      <c r="AN1" s="143" t="s">
        <v>5800</v>
      </c>
      <c r="AO1" s="143" t="s">
        <v>17</v>
      </c>
      <c r="AP1" s="143" t="s">
        <v>2802</v>
      </c>
      <c r="AQ1" s="142" t="s">
        <v>21</v>
      </c>
      <c r="AR1" s="142" t="s">
        <v>2803</v>
      </c>
      <c r="AS1" s="142" t="s">
        <v>2804</v>
      </c>
      <c r="AT1" s="143" t="s">
        <v>486</v>
      </c>
      <c r="AU1" s="143" t="s">
        <v>2805</v>
      </c>
      <c r="AV1" s="142" t="s">
        <v>628</v>
      </c>
      <c r="AW1" s="142" t="s">
        <v>22</v>
      </c>
      <c r="AX1" s="143" t="s">
        <v>487</v>
      </c>
      <c r="AY1" s="143" t="s">
        <v>23</v>
      </c>
      <c r="AZ1" s="142" t="s">
        <v>24</v>
      </c>
      <c r="BA1" s="142" t="s">
        <v>25</v>
      </c>
      <c r="BB1" s="142" t="s">
        <v>26</v>
      </c>
      <c r="BC1" s="142" t="s">
        <v>27</v>
      </c>
      <c r="BD1" s="142" t="s">
        <v>28</v>
      </c>
      <c r="BE1" s="142" t="s">
        <v>2806</v>
      </c>
      <c r="BF1" s="142" t="s">
        <v>2807</v>
      </c>
      <c r="BG1" s="142" t="s">
        <v>29</v>
      </c>
      <c r="BH1" s="142" t="s">
        <v>30</v>
      </c>
      <c r="BI1" s="142" t="s">
        <v>18</v>
      </c>
      <c r="BJ1" s="142" t="s">
        <v>31</v>
      </c>
      <c r="BK1" s="142" t="s">
        <v>32</v>
      </c>
      <c r="BL1" s="142" t="s">
        <v>2808</v>
      </c>
      <c r="BM1" s="142" t="s">
        <v>2809</v>
      </c>
      <c r="BN1" s="142" t="s">
        <v>2810</v>
      </c>
      <c r="BO1" s="142" t="s">
        <v>33</v>
      </c>
      <c r="BP1" s="142" t="s">
        <v>34</v>
      </c>
      <c r="BQ1" s="142" t="s">
        <v>35</v>
      </c>
      <c r="BR1" s="142" t="s">
        <v>36</v>
      </c>
      <c r="BS1" s="142" t="s">
        <v>37</v>
      </c>
      <c r="BT1" s="142" t="s">
        <v>38</v>
      </c>
      <c r="BU1" s="142" t="s">
        <v>39</v>
      </c>
      <c r="BV1" s="142" t="s">
        <v>40</v>
      </c>
      <c r="BW1" s="142" t="s">
        <v>41</v>
      </c>
      <c r="BX1" s="142" t="s">
        <v>42</v>
      </c>
      <c r="BY1" s="142" t="s">
        <v>43</v>
      </c>
      <c r="BZ1" s="142" t="s">
        <v>44</v>
      </c>
      <c r="CA1" s="142" t="s">
        <v>45</v>
      </c>
      <c r="CB1" s="142" t="s">
        <v>46</v>
      </c>
      <c r="CC1" s="142" t="s">
        <v>47</v>
      </c>
      <c r="CD1" s="142" t="s">
        <v>48</v>
      </c>
      <c r="CE1" s="142" t="s">
        <v>49</v>
      </c>
      <c r="CF1" s="142" t="s">
        <v>2811</v>
      </c>
      <c r="CG1" s="142" t="s">
        <v>2812</v>
      </c>
      <c r="CH1" s="142" t="s">
        <v>50</v>
      </c>
      <c r="CI1" s="142" t="s">
        <v>2813</v>
      </c>
      <c r="CJ1" s="142" t="s">
        <v>51</v>
      </c>
      <c r="CK1" s="142" t="s">
        <v>52</v>
      </c>
      <c r="CL1" s="142" t="s">
        <v>2814</v>
      </c>
      <c r="CM1" s="142" t="s">
        <v>2815</v>
      </c>
      <c r="CN1" s="142" t="s">
        <v>2816</v>
      </c>
      <c r="CO1" s="142" t="s">
        <v>2817</v>
      </c>
      <c r="CP1" s="142" t="s">
        <v>2818</v>
      </c>
      <c r="CQ1" s="142" t="s">
        <v>2819</v>
      </c>
      <c r="CR1" s="142" t="s">
        <v>2820</v>
      </c>
      <c r="CS1" s="142" t="s">
        <v>2821</v>
      </c>
      <c r="CT1" s="142" t="s">
        <v>2822</v>
      </c>
      <c r="CU1" s="142" t="s">
        <v>2823</v>
      </c>
      <c r="CV1" s="142" t="s">
        <v>2824</v>
      </c>
      <c r="CW1" s="142" t="s">
        <v>2825</v>
      </c>
      <c r="CX1" s="142" t="s">
        <v>2826</v>
      </c>
      <c r="CY1" s="142" t="s">
        <v>2827</v>
      </c>
      <c r="CZ1" s="142" t="s">
        <v>2828</v>
      </c>
      <c r="DA1" s="142" t="s">
        <v>2829</v>
      </c>
      <c r="DB1" s="144" t="s">
        <v>2830</v>
      </c>
      <c r="DC1" s="145" t="s">
        <v>2790</v>
      </c>
      <c r="DD1" s="145" t="s">
        <v>2791</v>
      </c>
      <c r="DE1" s="145" t="s">
        <v>2792</v>
      </c>
      <c r="DF1" s="145" t="s">
        <v>2794</v>
      </c>
      <c r="DG1" s="145" t="s">
        <v>2736</v>
      </c>
      <c r="DH1" s="145" t="s">
        <v>2735</v>
      </c>
      <c r="DI1" s="145" t="s">
        <v>2793</v>
      </c>
      <c r="DJ1" s="145" t="s">
        <v>2737</v>
      </c>
      <c r="DK1" s="145" t="s">
        <v>2796</v>
      </c>
      <c r="DL1" s="145" t="s">
        <v>2798</v>
      </c>
      <c r="DM1" s="145" t="s">
        <v>2738</v>
      </c>
      <c r="DN1" s="145" t="s">
        <v>2797</v>
      </c>
      <c r="DO1" s="146" t="s">
        <v>2831</v>
      </c>
      <c r="DP1" s="145" t="s">
        <v>2832</v>
      </c>
      <c r="DQ1" s="145" t="s">
        <v>2833</v>
      </c>
      <c r="DR1" s="145" t="s">
        <v>21</v>
      </c>
      <c r="DS1" s="145" t="s">
        <v>22</v>
      </c>
      <c r="DT1" s="145" t="s">
        <v>23</v>
      </c>
      <c r="DU1" s="145" t="s">
        <v>24</v>
      </c>
      <c r="DV1" s="145" t="s">
        <v>25</v>
      </c>
      <c r="DW1" s="145" t="s">
        <v>26</v>
      </c>
      <c r="DX1" s="145" t="s">
        <v>27</v>
      </c>
      <c r="DY1" s="145" t="s">
        <v>28</v>
      </c>
      <c r="DZ1" s="145" t="s">
        <v>30</v>
      </c>
      <c r="EA1" s="145" t="s">
        <v>18</v>
      </c>
      <c r="EB1" s="145" t="s">
        <v>31</v>
      </c>
      <c r="EC1" s="147" t="s">
        <v>2834</v>
      </c>
      <c r="ED1" s="148" t="s">
        <v>2790</v>
      </c>
      <c r="EE1" s="148" t="s">
        <v>2791</v>
      </c>
      <c r="EF1" s="148" t="s">
        <v>2792</v>
      </c>
      <c r="EG1" s="148" t="s">
        <v>2793</v>
      </c>
      <c r="EH1" s="148" t="s">
        <v>2794</v>
      </c>
      <c r="EI1" s="148" t="s">
        <v>2734</v>
      </c>
      <c r="EJ1" s="148" t="s">
        <v>2795</v>
      </c>
      <c r="EK1" s="148" t="s">
        <v>2735</v>
      </c>
      <c r="EL1" s="148" t="s">
        <v>2736</v>
      </c>
      <c r="EM1" s="148" t="s">
        <v>2738</v>
      </c>
      <c r="EN1" s="148" t="s">
        <v>2835</v>
      </c>
      <c r="EO1" s="148" t="s">
        <v>2796</v>
      </c>
      <c r="EP1" s="148" t="s">
        <v>2797</v>
      </c>
      <c r="EQ1" s="148" t="s">
        <v>2798</v>
      </c>
      <c r="ER1" s="148" t="s">
        <v>2743</v>
      </c>
      <c r="ES1" s="148" t="s">
        <v>2836</v>
      </c>
      <c r="ET1" s="148" t="s">
        <v>2800</v>
      </c>
      <c r="EU1" s="148" t="s">
        <v>2837</v>
      </c>
      <c r="EV1" s="148" t="s">
        <v>2838</v>
      </c>
      <c r="EW1" s="149" t="s">
        <v>2801</v>
      </c>
      <c r="EX1" s="149" t="s">
        <v>63</v>
      </c>
      <c r="EY1" s="149" t="s">
        <v>76</v>
      </c>
      <c r="EZ1" s="149" t="s">
        <v>75</v>
      </c>
      <c r="FA1" s="148" t="s">
        <v>21</v>
      </c>
      <c r="FB1" s="148" t="s">
        <v>2803</v>
      </c>
      <c r="FC1" s="148" t="s">
        <v>2804</v>
      </c>
      <c r="FD1" s="148" t="s">
        <v>22</v>
      </c>
      <c r="FE1" s="148" t="s">
        <v>487</v>
      </c>
      <c r="FF1" s="148" t="s">
        <v>23</v>
      </c>
      <c r="FG1" s="148" t="s">
        <v>24</v>
      </c>
      <c r="FH1" s="148" t="s">
        <v>2839</v>
      </c>
      <c r="FI1" s="148" t="s">
        <v>25</v>
      </c>
      <c r="FJ1" s="148" t="s">
        <v>26</v>
      </c>
      <c r="FK1" s="148" t="s">
        <v>27</v>
      </c>
      <c r="FL1" s="148" t="s">
        <v>28</v>
      </c>
      <c r="FM1" s="148" t="s">
        <v>2806</v>
      </c>
      <c r="FN1" s="148" t="s">
        <v>2840</v>
      </c>
      <c r="FO1" s="148" t="s">
        <v>2807</v>
      </c>
      <c r="FP1" s="148" t="s">
        <v>29</v>
      </c>
      <c r="FQ1" s="148" t="s">
        <v>30</v>
      </c>
      <c r="FR1" s="148" t="s">
        <v>18</v>
      </c>
      <c r="FS1" s="148" t="s">
        <v>31</v>
      </c>
      <c r="FT1" s="148" t="s">
        <v>32</v>
      </c>
      <c r="FU1" s="148" t="s">
        <v>2808</v>
      </c>
      <c r="FV1" s="148" t="s">
        <v>2841</v>
      </c>
      <c r="FW1" s="148" t="s">
        <v>2809</v>
      </c>
      <c r="FX1" s="148" t="s">
        <v>2810</v>
      </c>
      <c r="FY1" s="148" t="s">
        <v>33</v>
      </c>
      <c r="FZ1" s="148" t="s">
        <v>34</v>
      </c>
      <c r="GA1" s="148" t="s">
        <v>35</v>
      </c>
      <c r="GB1" s="148" t="s">
        <v>36</v>
      </c>
      <c r="GC1" s="148" t="s">
        <v>37</v>
      </c>
      <c r="GD1" s="148" t="s">
        <v>38</v>
      </c>
      <c r="GE1" s="148" t="s">
        <v>39</v>
      </c>
      <c r="GF1" s="148" t="s">
        <v>40</v>
      </c>
      <c r="GG1" s="148" t="s">
        <v>41</v>
      </c>
      <c r="GH1" s="148" t="s">
        <v>42</v>
      </c>
      <c r="GI1" s="148" t="s">
        <v>43</v>
      </c>
      <c r="GJ1" s="148" t="s">
        <v>44</v>
      </c>
      <c r="GK1" s="148" t="s">
        <v>45</v>
      </c>
      <c r="GL1" s="148" t="s">
        <v>46</v>
      </c>
      <c r="GM1" s="148" t="s">
        <v>47</v>
      </c>
      <c r="GN1" s="148" t="s">
        <v>48</v>
      </c>
      <c r="GO1" s="148" t="s">
        <v>49</v>
      </c>
      <c r="GP1" s="148" t="s">
        <v>2815</v>
      </c>
      <c r="GQ1" s="148" t="s">
        <v>2811</v>
      </c>
      <c r="GR1" s="148" t="s">
        <v>2812</v>
      </c>
      <c r="GS1" s="148" t="s">
        <v>50</v>
      </c>
      <c r="GT1" s="148" t="s">
        <v>51</v>
      </c>
      <c r="GU1" s="148" t="s">
        <v>52</v>
      </c>
      <c r="GV1" s="148" t="s">
        <v>2817</v>
      </c>
      <c r="GW1" s="148" t="s">
        <v>2842</v>
      </c>
      <c r="GX1" s="148" t="s">
        <v>2822</v>
      </c>
      <c r="GY1" s="148" t="s">
        <v>2843</v>
      </c>
      <c r="GZ1" s="148" t="s">
        <v>2844</v>
      </c>
      <c r="HA1" s="148" t="s">
        <v>2845</v>
      </c>
      <c r="HB1" s="148" t="s">
        <v>2829</v>
      </c>
      <c r="HC1" s="148" t="s">
        <v>2846</v>
      </c>
      <c r="HD1" s="148" t="s">
        <v>2827</v>
      </c>
      <c r="HE1" s="148" t="s">
        <v>2847</v>
      </c>
      <c r="HF1" s="148" t="s">
        <v>2848</v>
      </c>
      <c r="HG1" s="148" t="s">
        <v>2849</v>
      </c>
    </row>
    <row r="2" spans="1:215">
      <c r="A2" s="151">
        <v>4</v>
      </c>
      <c r="B2" s="152" t="s">
        <v>2859</v>
      </c>
      <c r="C2" s="152" t="s">
        <v>2905</v>
      </c>
      <c r="D2" s="152" t="s">
        <v>3217</v>
      </c>
      <c r="E2" s="152" t="s">
        <v>3053</v>
      </c>
      <c r="F2" s="152" t="s">
        <v>8447</v>
      </c>
      <c r="H2" s="151">
        <v>284160</v>
      </c>
      <c r="L2" s="153" t="s">
        <v>3218</v>
      </c>
      <c r="M2" s="153" t="s">
        <v>3385</v>
      </c>
      <c r="O2" s="151">
        <v>1623</v>
      </c>
      <c r="P2" s="152">
        <v>18.77</v>
      </c>
      <c r="Q2" s="152">
        <v>145.66999999999999</v>
      </c>
      <c r="R2" s="152" t="s">
        <v>2027</v>
      </c>
      <c r="S2" s="152" t="s">
        <v>2716</v>
      </c>
      <c r="T2" s="152">
        <v>47</v>
      </c>
      <c r="U2" s="152">
        <v>0.66</v>
      </c>
      <c r="V2" s="152">
        <v>17.68</v>
      </c>
      <c r="X2" s="152">
        <v>9.5</v>
      </c>
      <c r="Y2" s="152">
        <v>7.15</v>
      </c>
      <c r="Z2" s="152">
        <v>2.61</v>
      </c>
      <c r="AA2" s="152">
        <v>4.59</v>
      </c>
      <c r="AB2" s="152">
        <v>0.26</v>
      </c>
      <c r="AC2" s="152">
        <v>12.79</v>
      </c>
      <c r="AD2" s="152">
        <v>1.96</v>
      </c>
      <c r="AE2" s="152">
        <v>0.38</v>
      </c>
      <c r="AF2" s="152">
        <v>0.11</v>
      </c>
      <c r="AI2" s="152">
        <v>95.2</v>
      </c>
      <c r="AJ2" s="152">
        <v>3.25</v>
      </c>
      <c r="AK2" s="156">
        <f>AL2/10000</f>
        <v>6.2899999999999998E-2</v>
      </c>
      <c r="AL2" s="151">
        <v>629</v>
      </c>
      <c r="AN2" s="151">
        <v>1170</v>
      </c>
      <c r="AO2" s="151">
        <v>810</v>
      </c>
      <c r="AQ2" s="152">
        <v>5.3</v>
      </c>
      <c r="AR2" s="152">
        <v>0.65300000000000002</v>
      </c>
      <c r="AW2" s="152">
        <v>43.9</v>
      </c>
      <c r="AY2" s="151">
        <v>287</v>
      </c>
      <c r="AZ2" s="152">
        <v>32.200000000000003</v>
      </c>
      <c r="BA2" s="152">
        <v>28.1</v>
      </c>
      <c r="BB2" s="152">
        <v>12.8</v>
      </c>
      <c r="BC2" s="152">
        <v>124</v>
      </c>
      <c r="BD2" s="152">
        <v>128</v>
      </c>
      <c r="BF2" s="152">
        <v>0.28799999999999998</v>
      </c>
      <c r="BG2" s="152">
        <v>7.94</v>
      </c>
      <c r="BH2" s="152">
        <v>274</v>
      </c>
      <c r="BI2" s="152">
        <v>14.2</v>
      </c>
      <c r="BJ2" s="152">
        <v>28.7</v>
      </c>
      <c r="BK2" s="152">
        <v>0.61199999999999999</v>
      </c>
      <c r="BN2" s="152">
        <v>0.25</v>
      </c>
      <c r="BO2" s="152">
        <v>100</v>
      </c>
      <c r="BP2" s="152">
        <v>3.75</v>
      </c>
      <c r="BQ2" s="152">
        <v>7.41</v>
      </c>
      <c r="BR2" s="152">
        <v>1.1000000000000001</v>
      </c>
      <c r="BS2" s="152">
        <v>6.1</v>
      </c>
      <c r="BT2" s="152">
        <v>1.98</v>
      </c>
      <c r="BU2" s="152">
        <v>0.59</v>
      </c>
      <c r="BV2" s="152">
        <v>2.2000000000000002</v>
      </c>
      <c r="BW2" s="152">
        <v>0.40400000000000003</v>
      </c>
      <c r="BX2" s="152">
        <v>2.25</v>
      </c>
      <c r="BY2" s="152">
        <v>0.501</v>
      </c>
      <c r="BZ2" s="152">
        <v>1.26</v>
      </c>
      <c r="CA2" s="152">
        <v>0.17599999999999999</v>
      </c>
      <c r="CB2" s="152">
        <v>1.31</v>
      </c>
      <c r="CC2" s="152">
        <v>0.14499999999999999</v>
      </c>
      <c r="CD2" s="152">
        <v>0.59799999999999998</v>
      </c>
      <c r="CE2" s="152">
        <v>5.4800000000000001E-2</v>
      </c>
      <c r="CH2" s="152">
        <v>5.71</v>
      </c>
      <c r="CJ2" s="152">
        <v>0.23599999999999999</v>
      </c>
      <c r="CK2" s="152">
        <v>0.107</v>
      </c>
      <c r="CO2" s="152">
        <v>0.247</v>
      </c>
      <c r="DC2" s="152">
        <v>39.299999999999997</v>
      </c>
      <c r="DE2" s="152">
        <v>0.48799999999999999</v>
      </c>
      <c r="DF2" s="152">
        <v>17.190000000000001</v>
      </c>
      <c r="DG2" s="152">
        <v>42.6</v>
      </c>
      <c r="DH2" s="152">
        <v>0.33</v>
      </c>
      <c r="DJ2" s="152">
        <v>0.04</v>
      </c>
      <c r="DK2" s="152">
        <v>5.8000000000000003E-2</v>
      </c>
      <c r="DL2" s="152">
        <v>2.4E-2</v>
      </c>
      <c r="DM2" s="152">
        <v>0.47</v>
      </c>
      <c r="DO2" s="154">
        <v>81.5</v>
      </c>
      <c r="ED2" s="152">
        <v>56.04</v>
      </c>
      <c r="EE2" s="152">
        <v>0.9</v>
      </c>
      <c r="EF2" s="152">
        <v>15.57</v>
      </c>
      <c r="EH2" s="152">
        <v>10.4382255</v>
      </c>
      <c r="EJ2" s="152">
        <v>11.6</v>
      </c>
      <c r="EK2" s="152">
        <v>0.24</v>
      </c>
      <c r="EL2" s="152">
        <v>3.57</v>
      </c>
      <c r="EM2" s="152">
        <v>7.94</v>
      </c>
      <c r="EO2" s="152">
        <v>3.33</v>
      </c>
      <c r="EP2" s="152">
        <v>1.34</v>
      </c>
      <c r="EQ2" s="152">
        <v>0.23</v>
      </c>
      <c r="ES2" s="152">
        <v>0.11</v>
      </c>
      <c r="ET2" s="152">
        <v>1.21</v>
      </c>
      <c r="FA2" s="152">
        <v>9.83</v>
      </c>
      <c r="FB2" s="152">
        <v>0.88400000000000001</v>
      </c>
      <c r="FD2" s="152">
        <v>31.8</v>
      </c>
      <c r="FF2" s="152">
        <v>243</v>
      </c>
      <c r="FG2" s="152">
        <v>1.57</v>
      </c>
      <c r="FI2" s="152">
        <v>28</v>
      </c>
      <c r="FJ2" s="152">
        <v>3.39</v>
      </c>
      <c r="FK2" s="152">
        <v>75.599999999999994</v>
      </c>
      <c r="FL2" s="152">
        <v>105</v>
      </c>
      <c r="FM2" s="152">
        <v>18.2</v>
      </c>
      <c r="FP2" s="152">
        <v>31.5</v>
      </c>
      <c r="FQ2" s="152">
        <v>347</v>
      </c>
      <c r="FR2" s="152">
        <v>28.5</v>
      </c>
      <c r="FS2" s="152">
        <v>94.2</v>
      </c>
      <c r="FT2" s="152">
        <v>1.93</v>
      </c>
      <c r="FX2" s="152">
        <v>0.73499999999999999</v>
      </c>
      <c r="FY2" s="152">
        <v>242</v>
      </c>
      <c r="FZ2" s="152">
        <v>11.1</v>
      </c>
      <c r="GA2" s="152">
        <v>24</v>
      </c>
      <c r="GB2" s="152">
        <v>3.53</v>
      </c>
      <c r="GC2" s="152">
        <v>15.9</v>
      </c>
      <c r="GD2" s="152">
        <v>4.1900000000000004</v>
      </c>
      <c r="GE2" s="152">
        <v>1.38</v>
      </c>
      <c r="GF2" s="152">
        <v>4.8600000000000003</v>
      </c>
      <c r="GG2" s="152">
        <v>0.79600000000000004</v>
      </c>
      <c r="GH2" s="152">
        <v>4.87</v>
      </c>
      <c r="GI2" s="152">
        <v>1.02</v>
      </c>
      <c r="GJ2" s="152">
        <v>2.9</v>
      </c>
      <c r="GL2" s="152">
        <v>2.86</v>
      </c>
      <c r="GM2" s="152">
        <v>0.45200000000000001</v>
      </c>
      <c r="GN2" s="152">
        <v>2.5299999999999998</v>
      </c>
      <c r="GO2" s="152">
        <v>0.128</v>
      </c>
      <c r="GS2" s="152">
        <v>2.87</v>
      </c>
      <c r="GT2" s="152">
        <v>1.38</v>
      </c>
      <c r="GU2" s="152">
        <v>0.56899999999999995</v>
      </c>
      <c r="GV2" s="152">
        <v>0.28999999999999998</v>
      </c>
    </row>
    <row r="3" spans="1:215">
      <c r="A3" s="151">
        <v>6</v>
      </c>
      <c r="B3" s="152" t="s">
        <v>2859</v>
      </c>
      <c r="C3" s="152" t="s">
        <v>2905</v>
      </c>
      <c r="D3" s="152" t="s">
        <v>3217</v>
      </c>
      <c r="E3" s="152" t="s">
        <v>3053</v>
      </c>
      <c r="F3" s="152" t="s">
        <v>8448</v>
      </c>
      <c r="H3" s="151">
        <v>284160</v>
      </c>
      <c r="L3" s="153" t="s">
        <v>3218</v>
      </c>
      <c r="M3" s="153" t="s">
        <v>2032</v>
      </c>
      <c r="O3" s="151">
        <v>1623</v>
      </c>
      <c r="P3" s="152">
        <v>18.77</v>
      </c>
      <c r="Q3" s="152">
        <v>145.66999999999999</v>
      </c>
      <c r="R3" s="152" t="s">
        <v>2027</v>
      </c>
      <c r="S3" s="152" t="s">
        <v>2716</v>
      </c>
      <c r="T3" s="152">
        <v>47.19</v>
      </c>
      <c r="U3" s="152">
        <v>0.85</v>
      </c>
      <c r="V3" s="152">
        <v>18.71</v>
      </c>
      <c r="X3" s="152">
        <v>9.33</v>
      </c>
      <c r="Y3" s="152">
        <v>7.27</v>
      </c>
      <c r="Z3" s="152">
        <v>2.29</v>
      </c>
      <c r="AA3" s="152">
        <v>4.34</v>
      </c>
      <c r="AB3" s="152">
        <v>0.17</v>
      </c>
      <c r="AC3" s="152">
        <v>12.66</v>
      </c>
      <c r="AD3" s="152">
        <v>2.31</v>
      </c>
      <c r="AE3" s="152">
        <v>0.54</v>
      </c>
      <c r="AF3" s="152">
        <v>0.17</v>
      </c>
      <c r="AI3" s="152">
        <v>96.51</v>
      </c>
      <c r="AJ3" s="152">
        <v>2.72</v>
      </c>
      <c r="AK3" s="156">
        <f t="shared" ref="AK3:AK66" si="0">AL3/10000</f>
        <v>1.4200000000000001E-2</v>
      </c>
      <c r="AL3" s="151">
        <v>142</v>
      </c>
      <c r="AN3" s="151">
        <v>1404</v>
      </c>
      <c r="AO3" s="151">
        <v>767</v>
      </c>
      <c r="CO3" s="152">
        <v>0.22</v>
      </c>
      <c r="DC3" s="152">
        <v>38.33</v>
      </c>
      <c r="DD3" s="152">
        <v>0.03</v>
      </c>
      <c r="DF3" s="152">
        <v>18.07</v>
      </c>
      <c r="DG3" s="152">
        <v>41.23</v>
      </c>
      <c r="DH3" s="152">
        <v>0.33</v>
      </c>
      <c r="DI3" s="152">
        <v>0.01</v>
      </c>
      <c r="DJ3" s="152">
        <v>0.05</v>
      </c>
      <c r="DO3" s="154">
        <v>80.3</v>
      </c>
      <c r="ED3" s="152">
        <v>56.04</v>
      </c>
      <c r="EE3" s="152">
        <v>0.9</v>
      </c>
      <c r="EF3" s="152">
        <v>15.57</v>
      </c>
      <c r="EH3" s="152">
        <v>10.4382255</v>
      </c>
      <c r="EJ3" s="152">
        <v>11.6</v>
      </c>
      <c r="EK3" s="152">
        <v>0.24</v>
      </c>
      <c r="EL3" s="152">
        <v>3.57</v>
      </c>
      <c r="EM3" s="152">
        <v>7.94</v>
      </c>
      <c r="EO3" s="152">
        <v>3.33</v>
      </c>
      <c r="EP3" s="152">
        <v>1.34</v>
      </c>
      <c r="EQ3" s="152">
        <v>0.23</v>
      </c>
      <c r="ES3" s="152">
        <v>0.11</v>
      </c>
      <c r="ET3" s="152">
        <v>1.21</v>
      </c>
      <c r="FA3" s="152">
        <v>9.83</v>
      </c>
      <c r="FB3" s="152">
        <v>0.88400000000000001</v>
      </c>
      <c r="FD3" s="152">
        <v>31.8</v>
      </c>
      <c r="FF3" s="152">
        <v>243</v>
      </c>
      <c r="FG3" s="152">
        <v>1.57</v>
      </c>
      <c r="FI3" s="152">
        <v>28</v>
      </c>
      <c r="FJ3" s="152">
        <v>3.39</v>
      </c>
      <c r="FK3" s="152">
        <v>75.599999999999994</v>
      </c>
      <c r="FL3" s="152">
        <v>105</v>
      </c>
      <c r="FM3" s="152">
        <v>18.2</v>
      </c>
      <c r="FP3" s="152">
        <v>31.5</v>
      </c>
      <c r="FQ3" s="152">
        <v>347</v>
      </c>
      <c r="FR3" s="152">
        <v>28.5</v>
      </c>
      <c r="FS3" s="152">
        <v>94.2</v>
      </c>
      <c r="FT3" s="152">
        <v>1.93</v>
      </c>
      <c r="FX3" s="152">
        <v>0.73499999999999999</v>
      </c>
      <c r="FY3" s="152">
        <v>242</v>
      </c>
      <c r="FZ3" s="152">
        <v>11.1</v>
      </c>
      <c r="GA3" s="152">
        <v>24</v>
      </c>
      <c r="GB3" s="152">
        <v>3.53</v>
      </c>
      <c r="GC3" s="152">
        <v>15.9</v>
      </c>
      <c r="GD3" s="152">
        <v>4.1900000000000004</v>
      </c>
      <c r="GE3" s="152">
        <v>1.38</v>
      </c>
      <c r="GF3" s="152">
        <v>4.8600000000000003</v>
      </c>
      <c r="GG3" s="152">
        <v>0.79600000000000004</v>
      </c>
      <c r="GH3" s="152">
        <v>4.87</v>
      </c>
      <c r="GI3" s="152">
        <v>1.02</v>
      </c>
      <c r="GJ3" s="152">
        <v>2.9</v>
      </c>
      <c r="GL3" s="152">
        <v>2.86</v>
      </c>
      <c r="GM3" s="152">
        <v>0.45200000000000001</v>
      </c>
      <c r="GN3" s="152">
        <v>2.5299999999999998</v>
      </c>
      <c r="GO3" s="152">
        <v>0.128</v>
      </c>
      <c r="GS3" s="152">
        <v>2.87</v>
      </c>
      <c r="GT3" s="152">
        <v>1.38</v>
      </c>
      <c r="GU3" s="152">
        <v>0.56899999999999995</v>
      </c>
      <c r="GV3" s="152">
        <v>0.28999999999999998</v>
      </c>
    </row>
    <row r="4" spans="1:215">
      <c r="A4" s="151">
        <v>9</v>
      </c>
      <c r="B4" s="152" t="s">
        <v>2859</v>
      </c>
      <c r="C4" s="152" t="s">
        <v>2905</v>
      </c>
      <c r="D4" s="152" t="s">
        <v>3217</v>
      </c>
      <c r="E4" s="152" t="s">
        <v>3053</v>
      </c>
      <c r="F4" s="152" t="s">
        <v>8449</v>
      </c>
      <c r="H4" s="151">
        <v>284160</v>
      </c>
      <c r="L4" s="153" t="s">
        <v>3218</v>
      </c>
      <c r="M4" s="153" t="s">
        <v>3247</v>
      </c>
      <c r="O4" s="151">
        <v>1623</v>
      </c>
      <c r="P4" s="152">
        <v>18.77</v>
      </c>
      <c r="Q4" s="152">
        <v>145.66999999999999</v>
      </c>
      <c r="R4" s="152" t="s">
        <v>2027</v>
      </c>
      <c r="S4" s="152" t="s">
        <v>2716</v>
      </c>
      <c r="T4" s="152">
        <v>46.13</v>
      </c>
      <c r="U4" s="152">
        <v>0.74</v>
      </c>
      <c r="V4" s="152">
        <v>18.09</v>
      </c>
      <c r="X4" s="152">
        <v>8.99</v>
      </c>
      <c r="Y4" s="152">
        <v>6.56</v>
      </c>
      <c r="Z4" s="152">
        <v>2.69</v>
      </c>
      <c r="AA4" s="152">
        <v>4.59</v>
      </c>
      <c r="AB4" s="152">
        <v>0.15</v>
      </c>
      <c r="AC4" s="152">
        <v>12.64</v>
      </c>
      <c r="AD4" s="152">
        <v>1.77</v>
      </c>
      <c r="AE4" s="152">
        <v>0.37</v>
      </c>
      <c r="AF4" s="152">
        <v>0.14000000000000001</v>
      </c>
      <c r="AI4" s="152">
        <v>93.88</v>
      </c>
      <c r="AJ4" s="152">
        <v>4.5599999999999996</v>
      </c>
      <c r="AK4" s="156">
        <f t="shared" si="0"/>
        <v>4.8500000000000001E-2</v>
      </c>
      <c r="AL4" s="151">
        <v>485</v>
      </c>
      <c r="AN4" s="151">
        <v>1577</v>
      </c>
      <c r="AO4" s="151">
        <v>823</v>
      </c>
      <c r="AQ4" s="152">
        <v>4.3</v>
      </c>
      <c r="AR4" s="152">
        <v>0.34300000000000003</v>
      </c>
      <c r="AW4" s="152">
        <v>41.7</v>
      </c>
      <c r="AY4" s="151">
        <v>287</v>
      </c>
      <c r="AZ4" s="152">
        <v>8.42</v>
      </c>
      <c r="BA4" s="152">
        <v>28.9</v>
      </c>
      <c r="BB4" s="152">
        <v>9.09</v>
      </c>
      <c r="BC4" s="152">
        <v>107</v>
      </c>
      <c r="BD4" s="152">
        <v>79.400000000000006</v>
      </c>
      <c r="BF4" s="152">
        <v>0.66800000000000004</v>
      </c>
      <c r="BG4" s="152">
        <v>6.5</v>
      </c>
      <c r="BH4" s="152">
        <v>305</v>
      </c>
      <c r="BI4" s="152">
        <v>13.1</v>
      </c>
      <c r="BJ4" s="152">
        <v>31.3</v>
      </c>
      <c r="BK4" s="152">
        <v>0.56599999999999995</v>
      </c>
      <c r="BN4" s="152">
        <v>0.21299999999999999</v>
      </c>
      <c r="BO4" s="152">
        <v>85.2</v>
      </c>
      <c r="BP4" s="152">
        <v>3.92</v>
      </c>
      <c r="BQ4" s="152">
        <v>8.6199999999999992</v>
      </c>
      <c r="BR4" s="152">
        <v>1.34</v>
      </c>
      <c r="BS4" s="152">
        <v>6.16</v>
      </c>
      <c r="BT4" s="152">
        <v>1.76</v>
      </c>
      <c r="BU4" s="152">
        <v>0.745</v>
      </c>
      <c r="BV4" s="152">
        <v>2.25</v>
      </c>
      <c r="BW4" s="152">
        <v>0.35099999999999998</v>
      </c>
      <c r="BX4" s="152">
        <v>2.2400000000000002</v>
      </c>
      <c r="BY4" s="152">
        <v>0.46800000000000003</v>
      </c>
      <c r="BZ4" s="152">
        <v>1.29</v>
      </c>
      <c r="CA4" s="152">
        <v>0.20100000000000001</v>
      </c>
      <c r="CB4" s="152">
        <v>1.31</v>
      </c>
      <c r="CC4" s="152">
        <v>0.17899999999999999</v>
      </c>
      <c r="CD4" s="152">
        <v>0.76900000000000002</v>
      </c>
      <c r="CE4" s="152">
        <v>3.27E-2</v>
      </c>
      <c r="CH4" s="152">
        <v>1.32</v>
      </c>
      <c r="CJ4" s="152">
        <v>0.45100000000000001</v>
      </c>
      <c r="CK4" s="152">
        <v>0.156</v>
      </c>
      <c r="CO4" s="152">
        <v>0.27</v>
      </c>
      <c r="DC4" s="152">
        <v>39.619999999999997</v>
      </c>
      <c r="DE4" s="152">
        <v>3.5999999999999997E-2</v>
      </c>
      <c r="DF4" s="152">
        <v>17.11</v>
      </c>
      <c r="DG4" s="152">
        <v>43.99</v>
      </c>
      <c r="DJ4" s="152">
        <v>0.05</v>
      </c>
      <c r="DK4" s="152">
        <v>1.6E-2</v>
      </c>
      <c r="DL4" s="152">
        <v>3.2000000000000001E-2</v>
      </c>
      <c r="DM4" s="152">
        <v>0.24</v>
      </c>
      <c r="DO4" s="154">
        <v>82.1</v>
      </c>
      <c r="ED4" s="152">
        <v>56.04</v>
      </c>
      <c r="EE4" s="152">
        <v>0.9</v>
      </c>
      <c r="EF4" s="152">
        <v>15.57</v>
      </c>
      <c r="EH4" s="152">
        <v>10.4382255</v>
      </c>
      <c r="EJ4" s="152">
        <v>11.6</v>
      </c>
      <c r="EK4" s="152">
        <v>0.24</v>
      </c>
      <c r="EL4" s="152">
        <v>3.57</v>
      </c>
      <c r="EM4" s="152">
        <v>7.94</v>
      </c>
      <c r="EO4" s="152">
        <v>3.33</v>
      </c>
      <c r="EP4" s="152">
        <v>1.34</v>
      </c>
      <c r="EQ4" s="152">
        <v>0.23</v>
      </c>
      <c r="ES4" s="152">
        <v>0.11</v>
      </c>
      <c r="ET4" s="152">
        <v>1.21</v>
      </c>
      <c r="FA4" s="152">
        <v>9.83</v>
      </c>
      <c r="FB4" s="152">
        <v>0.88400000000000001</v>
      </c>
      <c r="FD4" s="152">
        <v>31.8</v>
      </c>
      <c r="FF4" s="152">
        <v>243</v>
      </c>
      <c r="FG4" s="152">
        <v>1.57</v>
      </c>
      <c r="FI4" s="152">
        <v>28</v>
      </c>
      <c r="FJ4" s="152">
        <v>3.39</v>
      </c>
      <c r="FK4" s="152">
        <v>75.599999999999994</v>
      </c>
      <c r="FL4" s="152">
        <v>105</v>
      </c>
      <c r="FM4" s="152">
        <v>18.2</v>
      </c>
      <c r="FP4" s="152">
        <v>31.5</v>
      </c>
      <c r="FQ4" s="152">
        <v>347</v>
      </c>
      <c r="FR4" s="152">
        <v>28.5</v>
      </c>
      <c r="FS4" s="152">
        <v>94.2</v>
      </c>
      <c r="FT4" s="152">
        <v>1.93</v>
      </c>
      <c r="FX4" s="152">
        <v>0.73499999999999999</v>
      </c>
      <c r="FY4" s="152">
        <v>242</v>
      </c>
      <c r="FZ4" s="152">
        <v>11.1</v>
      </c>
      <c r="GA4" s="152">
        <v>24</v>
      </c>
      <c r="GB4" s="152">
        <v>3.53</v>
      </c>
      <c r="GC4" s="152">
        <v>15.9</v>
      </c>
      <c r="GD4" s="152">
        <v>4.1900000000000004</v>
      </c>
      <c r="GE4" s="152">
        <v>1.38</v>
      </c>
      <c r="GF4" s="152">
        <v>4.8600000000000003</v>
      </c>
      <c r="GG4" s="152">
        <v>0.79600000000000004</v>
      </c>
      <c r="GH4" s="152">
        <v>4.87</v>
      </c>
      <c r="GI4" s="152">
        <v>1.02</v>
      </c>
      <c r="GJ4" s="152">
        <v>2.9</v>
      </c>
      <c r="GL4" s="152">
        <v>2.86</v>
      </c>
      <c r="GM4" s="152">
        <v>0.45200000000000001</v>
      </c>
      <c r="GN4" s="152">
        <v>2.5299999999999998</v>
      </c>
      <c r="GO4" s="152">
        <v>0.128</v>
      </c>
      <c r="GS4" s="152">
        <v>2.87</v>
      </c>
      <c r="GT4" s="152">
        <v>1.38</v>
      </c>
      <c r="GU4" s="152">
        <v>0.56899999999999995</v>
      </c>
      <c r="GV4" s="152">
        <v>0.28999999999999998</v>
      </c>
    </row>
    <row r="5" spans="1:215">
      <c r="A5" s="151">
        <v>10</v>
      </c>
      <c r="B5" s="152" t="s">
        <v>2859</v>
      </c>
      <c r="C5" s="152" t="s">
        <v>2905</v>
      </c>
      <c r="D5" s="152" t="s">
        <v>3217</v>
      </c>
      <c r="E5" s="152" t="s">
        <v>3053</v>
      </c>
      <c r="F5" s="152" t="s">
        <v>8450</v>
      </c>
      <c r="H5" s="151">
        <v>284160</v>
      </c>
      <c r="L5" s="153" t="s">
        <v>3218</v>
      </c>
      <c r="M5" s="153" t="s">
        <v>3168</v>
      </c>
      <c r="O5" s="151">
        <v>1623</v>
      </c>
      <c r="P5" s="152">
        <v>18.77</v>
      </c>
      <c r="Q5" s="152">
        <v>145.66999999999999</v>
      </c>
      <c r="R5" s="152" t="s">
        <v>2027</v>
      </c>
      <c r="S5" s="152" t="s">
        <v>2716</v>
      </c>
      <c r="T5" s="152">
        <v>46.92</v>
      </c>
      <c r="U5" s="152">
        <v>0.77</v>
      </c>
      <c r="V5" s="152">
        <v>17.93</v>
      </c>
      <c r="X5" s="152">
        <v>9.1</v>
      </c>
      <c r="Y5" s="152">
        <v>6.9</v>
      </c>
      <c r="Z5" s="152">
        <v>2.44</v>
      </c>
      <c r="AA5" s="152">
        <v>4.62</v>
      </c>
      <c r="AB5" s="152">
        <v>0.21</v>
      </c>
      <c r="AC5" s="152">
        <v>12.42</v>
      </c>
      <c r="AD5" s="152">
        <v>2</v>
      </c>
      <c r="AE5" s="152">
        <v>0.43</v>
      </c>
      <c r="AF5" s="152">
        <v>0.12</v>
      </c>
      <c r="AI5" s="152">
        <v>94.76</v>
      </c>
      <c r="AJ5" s="152">
        <v>3.49</v>
      </c>
      <c r="AK5" s="156">
        <f t="shared" si="0"/>
        <v>4.19E-2</v>
      </c>
      <c r="AL5" s="151">
        <v>419</v>
      </c>
      <c r="AN5" s="151">
        <v>1117</v>
      </c>
      <c r="AO5" s="151">
        <v>813</v>
      </c>
      <c r="CO5" s="152">
        <v>0.24099999999999999</v>
      </c>
      <c r="DC5" s="152">
        <v>39.25</v>
      </c>
      <c r="DD5" s="152">
        <v>0.02</v>
      </c>
      <c r="DE5" s="152">
        <v>0.156</v>
      </c>
      <c r="DF5" s="152">
        <v>17.73</v>
      </c>
      <c r="DG5" s="152">
        <v>43.24</v>
      </c>
      <c r="DH5" s="152">
        <v>0.35</v>
      </c>
      <c r="DI5" s="152">
        <v>0.01</v>
      </c>
      <c r="DJ5" s="152">
        <v>0.04</v>
      </c>
      <c r="DK5" s="152">
        <v>3.1E-2</v>
      </c>
      <c r="DL5" s="152">
        <v>2.1999999999999999E-2</v>
      </c>
      <c r="DM5" s="152">
        <v>0.27</v>
      </c>
      <c r="DO5" s="154">
        <v>77</v>
      </c>
      <c r="ED5" s="152">
        <v>56.04</v>
      </c>
      <c r="EE5" s="152">
        <v>0.9</v>
      </c>
      <c r="EF5" s="152">
        <v>15.57</v>
      </c>
      <c r="EH5" s="152">
        <v>10.4382255</v>
      </c>
      <c r="EJ5" s="152">
        <v>11.6</v>
      </c>
      <c r="EK5" s="152">
        <v>0.24</v>
      </c>
      <c r="EL5" s="152">
        <v>3.57</v>
      </c>
      <c r="EM5" s="152">
        <v>7.94</v>
      </c>
      <c r="EO5" s="152">
        <v>3.33</v>
      </c>
      <c r="EP5" s="152">
        <v>1.34</v>
      </c>
      <c r="EQ5" s="152">
        <v>0.23</v>
      </c>
      <c r="ES5" s="152">
        <v>0.11</v>
      </c>
      <c r="ET5" s="152">
        <v>1.21</v>
      </c>
      <c r="FA5" s="152">
        <v>9.83</v>
      </c>
      <c r="FB5" s="152">
        <v>0.88400000000000001</v>
      </c>
      <c r="FD5" s="152">
        <v>31.8</v>
      </c>
      <c r="FF5" s="152">
        <v>243</v>
      </c>
      <c r="FG5" s="152">
        <v>1.57</v>
      </c>
      <c r="FI5" s="152">
        <v>28</v>
      </c>
      <c r="FJ5" s="152">
        <v>3.39</v>
      </c>
      <c r="FK5" s="152">
        <v>75.599999999999994</v>
      </c>
      <c r="FL5" s="152">
        <v>105</v>
      </c>
      <c r="FM5" s="152">
        <v>18.2</v>
      </c>
      <c r="FP5" s="152">
        <v>31.5</v>
      </c>
      <c r="FQ5" s="152">
        <v>347</v>
      </c>
      <c r="FR5" s="152">
        <v>28.5</v>
      </c>
      <c r="FS5" s="152">
        <v>94.2</v>
      </c>
      <c r="FT5" s="152">
        <v>1.93</v>
      </c>
      <c r="FX5" s="152">
        <v>0.73499999999999999</v>
      </c>
      <c r="FY5" s="152">
        <v>242</v>
      </c>
      <c r="FZ5" s="152">
        <v>11.1</v>
      </c>
      <c r="GA5" s="152">
        <v>24</v>
      </c>
      <c r="GB5" s="152">
        <v>3.53</v>
      </c>
      <c r="GC5" s="152">
        <v>15.9</v>
      </c>
      <c r="GD5" s="152">
        <v>4.1900000000000004</v>
      </c>
      <c r="GE5" s="152">
        <v>1.38</v>
      </c>
      <c r="GF5" s="152">
        <v>4.8600000000000003</v>
      </c>
      <c r="GG5" s="152">
        <v>0.79600000000000004</v>
      </c>
      <c r="GH5" s="152">
        <v>4.87</v>
      </c>
      <c r="GI5" s="152">
        <v>1.02</v>
      </c>
      <c r="GJ5" s="152">
        <v>2.9</v>
      </c>
      <c r="GL5" s="152">
        <v>2.86</v>
      </c>
      <c r="GM5" s="152">
        <v>0.45200000000000001</v>
      </c>
      <c r="GN5" s="152">
        <v>2.5299999999999998</v>
      </c>
      <c r="GO5" s="152">
        <v>0.128</v>
      </c>
      <c r="GS5" s="152">
        <v>2.87</v>
      </c>
      <c r="GT5" s="152">
        <v>1.38</v>
      </c>
      <c r="GU5" s="152">
        <v>0.56899999999999995</v>
      </c>
      <c r="GV5" s="152">
        <v>0.28999999999999998</v>
      </c>
    </row>
    <row r="6" spans="1:215">
      <c r="A6" s="151">
        <v>12</v>
      </c>
      <c r="B6" s="152" t="s">
        <v>2859</v>
      </c>
      <c r="C6" s="152" t="s">
        <v>2905</v>
      </c>
      <c r="D6" s="152" t="s">
        <v>3217</v>
      </c>
      <c r="E6" s="152" t="s">
        <v>3053</v>
      </c>
      <c r="F6" s="152" t="s">
        <v>8451</v>
      </c>
      <c r="H6" s="151">
        <v>284160</v>
      </c>
      <c r="L6" s="153" t="s">
        <v>3218</v>
      </c>
      <c r="M6" s="153" t="s">
        <v>3328</v>
      </c>
      <c r="O6" s="151">
        <v>1623</v>
      </c>
      <c r="P6" s="152">
        <v>18.77</v>
      </c>
      <c r="Q6" s="152">
        <v>145.66999999999999</v>
      </c>
      <c r="R6" s="152" t="s">
        <v>2027</v>
      </c>
      <c r="S6" s="152" t="s">
        <v>2716</v>
      </c>
      <c r="T6" s="152">
        <v>46.64</v>
      </c>
      <c r="U6" s="152">
        <v>0.74</v>
      </c>
      <c r="V6" s="152">
        <v>18.309999999999999</v>
      </c>
      <c r="X6" s="152">
        <v>10.18</v>
      </c>
      <c r="Y6" s="152">
        <v>7.88</v>
      </c>
      <c r="Z6" s="152">
        <v>2.56</v>
      </c>
      <c r="AA6" s="152">
        <v>4.05</v>
      </c>
      <c r="AB6" s="152">
        <v>0.23</v>
      </c>
      <c r="AC6" s="152">
        <v>12.61</v>
      </c>
      <c r="AD6" s="152">
        <v>2.11</v>
      </c>
      <c r="AE6" s="152">
        <v>0.48</v>
      </c>
      <c r="AF6" s="152">
        <v>0.09</v>
      </c>
      <c r="AI6" s="152">
        <v>95.7</v>
      </c>
      <c r="AJ6" s="152">
        <v>3</v>
      </c>
      <c r="AK6" s="156">
        <f t="shared" si="0"/>
        <v>4.3099999999999999E-2</v>
      </c>
      <c r="AL6" s="151">
        <v>431</v>
      </c>
      <c r="AN6" s="151">
        <v>1453</v>
      </c>
      <c r="AO6" s="151">
        <v>807</v>
      </c>
      <c r="AQ6" s="152">
        <v>5.3</v>
      </c>
      <c r="AR6" s="152">
        <v>0.36599999999999999</v>
      </c>
      <c r="AW6" s="152">
        <v>42.2</v>
      </c>
      <c r="AY6" s="151">
        <v>348</v>
      </c>
      <c r="AZ6" s="152">
        <v>11.5</v>
      </c>
      <c r="BA6" s="152">
        <v>33.700000000000003</v>
      </c>
      <c r="BB6" s="152">
        <v>5.9</v>
      </c>
      <c r="BC6" s="152">
        <v>132</v>
      </c>
      <c r="BD6" s="152">
        <v>87.3</v>
      </c>
      <c r="BF6" s="152">
        <v>0.97299999999999998</v>
      </c>
      <c r="BG6" s="152">
        <v>12.2</v>
      </c>
      <c r="BH6" s="152">
        <v>333</v>
      </c>
      <c r="BI6" s="152">
        <v>14</v>
      </c>
      <c r="BJ6" s="152">
        <v>30.2</v>
      </c>
      <c r="BK6" s="152">
        <v>0.58399999999999996</v>
      </c>
      <c r="BN6" s="152">
        <v>0.28399999999999997</v>
      </c>
      <c r="BO6" s="152">
        <v>100</v>
      </c>
      <c r="BP6" s="152">
        <v>4.32</v>
      </c>
      <c r="BQ6" s="152">
        <v>9.5500000000000007</v>
      </c>
      <c r="BR6" s="152">
        <v>1.46</v>
      </c>
      <c r="BS6" s="152">
        <v>6.9</v>
      </c>
      <c r="BT6" s="152">
        <v>1.92</v>
      </c>
      <c r="BU6" s="152">
        <v>0.79500000000000004</v>
      </c>
      <c r="BV6" s="152">
        <v>2.23</v>
      </c>
      <c r="BW6" s="152">
        <v>0.375</v>
      </c>
      <c r="BX6" s="152">
        <v>2.34</v>
      </c>
      <c r="BY6" s="152">
        <v>0.502</v>
      </c>
      <c r="BZ6" s="152">
        <v>1.42</v>
      </c>
      <c r="CA6" s="152">
        <v>0.20499999999999999</v>
      </c>
      <c r="CB6" s="152">
        <v>1.23</v>
      </c>
      <c r="CC6" s="152">
        <v>0.214</v>
      </c>
      <c r="CD6" s="152">
        <v>0.7</v>
      </c>
      <c r="CE6" s="152">
        <v>2.8000000000000001E-2</v>
      </c>
      <c r="CH6" s="152">
        <v>1.34</v>
      </c>
      <c r="CJ6" s="152">
        <v>0.33400000000000002</v>
      </c>
      <c r="CK6" s="152">
        <v>0.16700000000000001</v>
      </c>
      <c r="CO6" s="152">
        <v>0.22600000000000001</v>
      </c>
      <c r="DC6" s="152">
        <v>39.24</v>
      </c>
      <c r="DE6" s="152">
        <v>6.3E-2</v>
      </c>
      <c r="DF6" s="152">
        <v>20.58</v>
      </c>
      <c r="DG6" s="152">
        <v>41.37</v>
      </c>
      <c r="DJ6" s="152">
        <v>0.03</v>
      </c>
      <c r="DK6" s="152">
        <v>1.6E-2</v>
      </c>
      <c r="DL6" s="152">
        <v>1.6E-2</v>
      </c>
      <c r="DM6" s="152">
        <v>0.19</v>
      </c>
      <c r="DO6" s="154">
        <v>81</v>
      </c>
      <c r="ED6" s="152">
        <v>56.04</v>
      </c>
      <c r="EE6" s="152">
        <v>0.9</v>
      </c>
      <c r="EF6" s="152">
        <v>15.57</v>
      </c>
      <c r="EH6" s="152">
        <v>10.4382255</v>
      </c>
      <c r="EJ6" s="152">
        <v>11.6</v>
      </c>
      <c r="EK6" s="152">
        <v>0.24</v>
      </c>
      <c r="EL6" s="152">
        <v>3.57</v>
      </c>
      <c r="EM6" s="152">
        <v>7.94</v>
      </c>
      <c r="EO6" s="152">
        <v>3.33</v>
      </c>
      <c r="EP6" s="152">
        <v>1.34</v>
      </c>
      <c r="EQ6" s="152">
        <v>0.23</v>
      </c>
      <c r="ES6" s="152">
        <v>0.11</v>
      </c>
      <c r="ET6" s="152">
        <v>1.21</v>
      </c>
      <c r="FA6" s="152">
        <v>9.83</v>
      </c>
      <c r="FB6" s="152">
        <v>0.88400000000000001</v>
      </c>
      <c r="FD6" s="152">
        <v>31.8</v>
      </c>
      <c r="FF6" s="152">
        <v>243</v>
      </c>
      <c r="FG6" s="152">
        <v>1.57</v>
      </c>
      <c r="FI6" s="152">
        <v>28</v>
      </c>
      <c r="FJ6" s="152">
        <v>3.39</v>
      </c>
      <c r="FK6" s="152">
        <v>75.599999999999994</v>
      </c>
      <c r="FL6" s="152">
        <v>105</v>
      </c>
      <c r="FM6" s="152">
        <v>18.2</v>
      </c>
      <c r="FP6" s="152">
        <v>31.5</v>
      </c>
      <c r="FQ6" s="152">
        <v>347</v>
      </c>
      <c r="FR6" s="152">
        <v>28.5</v>
      </c>
      <c r="FS6" s="152">
        <v>94.2</v>
      </c>
      <c r="FT6" s="152">
        <v>1.93</v>
      </c>
      <c r="FX6" s="152">
        <v>0.73499999999999999</v>
      </c>
      <c r="FY6" s="152">
        <v>242</v>
      </c>
      <c r="FZ6" s="152">
        <v>11.1</v>
      </c>
      <c r="GA6" s="152">
        <v>24</v>
      </c>
      <c r="GB6" s="152">
        <v>3.53</v>
      </c>
      <c r="GC6" s="152">
        <v>15.9</v>
      </c>
      <c r="GD6" s="152">
        <v>4.1900000000000004</v>
      </c>
      <c r="GE6" s="152">
        <v>1.38</v>
      </c>
      <c r="GF6" s="152">
        <v>4.8600000000000003</v>
      </c>
      <c r="GG6" s="152">
        <v>0.79600000000000004</v>
      </c>
      <c r="GH6" s="152">
        <v>4.87</v>
      </c>
      <c r="GI6" s="152">
        <v>1.02</v>
      </c>
      <c r="GJ6" s="152">
        <v>2.9</v>
      </c>
      <c r="GL6" s="152">
        <v>2.86</v>
      </c>
      <c r="GM6" s="152">
        <v>0.45200000000000001</v>
      </c>
      <c r="GN6" s="152">
        <v>2.5299999999999998</v>
      </c>
      <c r="GO6" s="152">
        <v>0.128</v>
      </c>
      <c r="GS6" s="152">
        <v>2.87</v>
      </c>
      <c r="GT6" s="152">
        <v>1.38</v>
      </c>
      <c r="GU6" s="152">
        <v>0.56899999999999995</v>
      </c>
      <c r="GV6" s="152">
        <v>0.28999999999999998</v>
      </c>
    </row>
    <row r="7" spans="1:215">
      <c r="A7" s="151">
        <v>13</v>
      </c>
      <c r="B7" s="152" t="s">
        <v>2859</v>
      </c>
      <c r="C7" s="152" t="s">
        <v>2905</v>
      </c>
      <c r="D7" s="152" t="s">
        <v>3217</v>
      </c>
      <c r="E7" s="152" t="s">
        <v>3053</v>
      </c>
      <c r="F7" s="152" t="s">
        <v>8452</v>
      </c>
      <c r="H7" s="151">
        <v>284160</v>
      </c>
      <c r="L7" s="153" t="s">
        <v>3218</v>
      </c>
      <c r="M7" s="153" t="s">
        <v>3376</v>
      </c>
      <c r="O7" s="151">
        <v>1623</v>
      </c>
      <c r="P7" s="152">
        <v>18.77</v>
      </c>
      <c r="Q7" s="152">
        <v>145.66999999999999</v>
      </c>
      <c r="R7" s="152" t="s">
        <v>2027</v>
      </c>
      <c r="S7" s="152" t="s">
        <v>2716</v>
      </c>
      <c r="T7" s="152">
        <v>47.99</v>
      </c>
      <c r="U7" s="152">
        <v>0.81</v>
      </c>
      <c r="V7" s="152">
        <v>16.98</v>
      </c>
      <c r="X7" s="152">
        <v>10.3</v>
      </c>
      <c r="Y7" s="152">
        <v>7.91</v>
      </c>
      <c r="Z7" s="152">
        <v>2.66</v>
      </c>
      <c r="AA7" s="152">
        <v>4.26</v>
      </c>
      <c r="AB7" s="152">
        <v>0.23</v>
      </c>
      <c r="AC7" s="152">
        <v>11.27</v>
      </c>
      <c r="AD7" s="152">
        <v>2.2799999999999998</v>
      </c>
      <c r="AE7" s="152">
        <v>0.56999999999999995</v>
      </c>
      <c r="AF7" s="152">
        <v>0.14000000000000001</v>
      </c>
      <c r="AI7" s="152">
        <v>95.08</v>
      </c>
      <c r="AJ7" s="152">
        <v>3.3</v>
      </c>
      <c r="AK7" s="156">
        <f t="shared" si="0"/>
        <v>1.3100000000000001E-2</v>
      </c>
      <c r="AL7" s="151">
        <v>131</v>
      </c>
      <c r="AN7" s="151">
        <v>1007</v>
      </c>
      <c r="AO7" s="151">
        <v>970</v>
      </c>
      <c r="AQ7" s="152">
        <v>5.68</v>
      </c>
      <c r="AR7" s="152">
        <v>0.64</v>
      </c>
      <c r="AW7" s="152">
        <v>43</v>
      </c>
      <c r="AY7" s="151">
        <v>365</v>
      </c>
      <c r="AZ7" s="152">
        <v>13.6</v>
      </c>
      <c r="BA7" s="152">
        <v>32.799999999999997</v>
      </c>
      <c r="BB7" s="152">
        <v>7.22</v>
      </c>
      <c r="BC7" s="152">
        <v>136</v>
      </c>
      <c r="BD7" s="152">
        <v>99</v>
      </c>
      <c r="BF7" s="152">
        <v>1.06</v>
      </c>
      <c r="BG7" s="152">
        <v>13.2</v>
      </c>
      <c r="BH7" s="152">
        <v>292</v>
      </c>
      <c r="BI7" s="152">
        <v>15.7</v>
      </c>
      <c r="BJ7" s="152">
        <v>37</v>
      </c>
      <c r="BK7" s="152">
        <v>0.72499999999999998</v>
      </c>
      <c r="BN7" s="152">
        <v>0.377</v>
      </c>
      <c r="BO7" s="152">
        <v>118</v>
      </c>
      <c r="BP7" s="152">
        <v>4.79</v>
      </c>
      <c r="BQ7" s="152">
        <v>11</v>
      </c>
      <c r="BR7" s="152">
        <v>1.63</v>
      </c>
      <c r="BS7" s="152">
        <v>7.7</v>
      </c>
      <c r="BT7" s="152">
        <v>2.34</v>
      </c>
      <c r="BU7" s="152">
        <v>0.82799999999999996</v>
      </c>
      <c r="BV7" s="152">
        <v>2.62</v>
      </c>
      <c r="BW7" s="152">
        <v>0.41099999999999998</v>
      </c>
      <c r="BX7" s="152">
        <v>2.67</v>
      </c>
      <c r="BY7" s="152">
        <v>0.56000000000000005</v>
      </c>
      <c r="BZ7" s="152">
        <v>1.55</v>
      </c>
      <c r="CA7" s="152">
        <v>0.247</v>
      </c>
      <c r="CB7" s="152">
        <v>1.44</v>
      </c>
      <c r="CC7" s="152">
        <v>0.24</v>
      </c>
      <c r="CD7" s="152">
        <v>0.86199999999999999</v>
      </c>
      <c r="CE7" s="152">
        <v>3.9100000000000003E-2</v>
      </c>
      <c r="CH7" s="152">
        <v>1.55</v>
      </c>
      <c r="CJ7" s="152">
        <v>0.42099999999999999</v>
      </c>
      <c r="CK7" s="152">
        <v>0.21199999999999999</v>
      </c>
      <c r="CO7" s="152">
        <v>0.23200000000000001</v>
      </c>
      <c r="DC7" s="152">
        <v>38.909999999999997</v>
      </c>
      <c r="DE7" s="152">
        <v>5.3999999999999999E-2</v>
      </c>
      <c r="DF7" s="152">
        <v>21.37</v>
      </c>
      <c r="DG7" s="152">
        <v>40.54</v>
      </c>
      <c r="DJ7" s="152">
        <v>0.03</v>
      </c>
      <c r="DK7" s="152">
        <v>1.9E-2</v>
      </c>
      <c r="DL7" s="152">
        <v>1.4E-2</v>
      </c>
      <c r="DM7" s="152">
        <v>0.21</v>
      </c>
      <c r="DO7" s="154">
        <v>76</v>
      </c>
      <c r="ED7" s="152">
        <v>56.04</v>
      </c>
      <c r="EE7" s="152">
        <v>0.9</v>
      </c>
      <c r="EF7" s="152">
        <v>15.57</v>
      </c>
      <c r="EH7" s="152">
        <v>10.4382255</v>
      </c>
      <c r="EJ7" s="152">
        <v>11.6</v>
      </c>
      <c r="EK7" s="152">
        <v>0.24</v>
      </c>
      <c r="EL7" s="152">
        <v>3.57</v>
      </c>
      <c r="EM7" s="152">
        <v>7.94</v>
      </c>
      <c r="EO7" s="152">
        <v>3.33</v>
      </c>
      <c r="EP7" s="152">
        <v>1.34</v>
      </c>
      <c r="EQ7" s="152">
        <v>0.23</v>
      </c>
      <c r="ES7" s="152">
        <v>0.11</v>
      </c>
      <c r="ET7" s="152">
        <v>1.21</v>
      </c>
      <c r="FA7" s="152">
        <v>9.83</v>
      </c>
      <c r="FB7" s="152">
        <v>0.88400000000000001</v>
      </c>
      <c r="FD7" s="152">
        <v>31.8</v>
      </c>
      <c r="FF7" s="152">
        <v>243</v>
      </c>
      <c r="FG7" s="152">
        <v>1.57</v>
      </c>
      <c r="FI7" s="152">
        <v>28</v>
      </c>
      <c r="FJ7" s="152">
        <v>3.39</v>
      </c>
      <c r="FK7" s="152">
        <v>75.599999999999994</v>
      </c>
      <c r="FL7" s="152">
        <v>105</v>
      </c>
      <c r="FM7" s="152">
        <v>18.2</v>
      </c>
      <c r="FP7" s="152">
        <v>31.5</v>
      </c>
      <c r="FQ7" s="152">
        <v>347</v>
      </c>
      <c r="FR7" s="152">
        <v>28.5</v>
      </c>
      <c r="FS7" s="152">
        <v>94.2</v>
      </c>
      <c r="FT7" s="152">
        <v>1.93</v>
      </c>
      <c r="FX7" s="152">
        <v>0.73499999999999999</v>
      </c>
      <c r="FY7" s="152">
        <v>242</v>
      </c>
      <c r="FZ7" s="152">
        <v>11.1</v>
      </c>
      <c r="GA7" s="152">
        <v>24</v>
      </c>
      <c r="GB7" s="152">
        <v>3.53</v>
      </c>
      <c r="GC7" s="152">
        <v>15.9</v>
      </c>
      <c r="GD7" s="152">
        <v>4.1900000000000004</v>
      </c>
      <c r="GE7" s="152">
        <v>1.38</v>
      </c>
      <c r="GF7" s="152">
        <v>4.8600000000000003</v>
      </c>
      <c r="GG7" s="152">
        <v>0.79600000000000004</v>
      </c>
      <c r="GH7" s="152">
        <v>4.87</v>
      </c>
      <c r="GI7" s="152">
        <v>1.02</v>
      </c>
      <c r="GJ7" s="152">
        <v>2.9</v>
      </c>
      <c r="GL7" s="152">
        <v>2.86</v>
      </c>
      <c r="GM7" s="152">
        <v>0.45200000000000001</v>
      </c>
      <c r="GN7" s="152">
        <v>2.5299999999999998</v>
      </c>
      <c r="GO7" s="152">
        <v>0.128</v>
      </c>
      <c r="GS7" s="152">
        <v>2.87</v>
      </c>
      <c r="GT7" s="152">
        <v>1.38</v>
      </c>
      <c r="GU7" s="152">
        <v>0.56899999999999995</v>
      </c>
      <c r="GV7" s="152">
        <v>0.28999999999999998</v>
      </c>
    </row>
    <row r="8" spans="1:215">
      <c r="A8" s="151">
        <v>14</v>
      </c>
      <c r="B8" s="152" t="s">
        <v>2859</v>
      </c>
      <c r="C8" s="152" t="s">
        <v>2905</v>
      </c>
      <c r="D8" s="152" t="s">
        <v>3217</v>
      </c>
      <c r="E8" s="152" t="s">
        <v>3053</v>
      </c>
      <c r="F8" s="152" t="s">
        <v>8453</v>
      </c>
      <c r="H8" s="151">
        <v>284160</v>
      </c>
      <c r="L8" s="153" t="s">
        <v>3218</v>
      </c>
      <c r="M8" s="153" t="s">
        <v>3291</v>
      </c>
      <c r="O8" s="151">
        <v>1623</v>
      </c>
      <c r="P8" s="152">
        <v>18.77</v>
      </c>
      <c r="Q8" s="152">
        <v>145.66999999999999</v>
      </c>
      <c r="R8" s="152" t="s">
        <v>2027</v>
      </c>
      <c r="S8" s="152" t="s">
        <v>2716</v>
      </c>
      <c r="T8" s="152">
        <v>46.49</v>
      </c>
      <c r="U8" s="152">
        <v>0.68</v>
      </c>
      <c r="V8" s="152">
        <v>17.53</v>
      </c>
      <c r="X8" s="152">
        <v>9.83</v>
      </c>
      <c r="Y8" s="152">
        <v>7.44</v>
      </c>
      <c r="Z8" s="152">
        <v>2.65</v>
      </c>
      <c r="AA8" s="152">
        <v>5.24</v>
      </c>
      <c r="AB8" s="152">
        <v>0.18</v>
      </c>
      <c r="AC8" s="152">
        <v>11.66</v>
      </c>
      <c r="AD8" s="152">
        <v>2.0099999999999998</v>
      </c>
      <c r="AE8" s="152">
        <v>0.46</v>
      </c>
      <c r="AF8" s="152">
        <v>0.13</v>
      </c>
      <c r="AI8" s="152">
        <v>94.48</v>
      </c>
      <c r="AJ8" s="152">
        <v>3.63</v>
      </c>
      <c r="AK8" s="156">
        <f t="shared" si="0"/>
        <v>4.5699999999999998E-2</v>
      </c>
      <c r="AL8" s="151">
        <v>457</v>
      </c>
      <c r="AN8" s="151">
        <v>1182</v>
      </c>
      <c r="AO8" s="151">
        <v>793</v>
      </c>
      <c r="AQ8" s="152">
        <v>5.46</v>
      </c>
      <c r="AR8" s="152">
        <v>0.49099999999999999</v>
      </c>
      <c r="AW8" s="152">
        <v>40.6</v>
      </c>
      <c r="AY8" s="151">
        <v>280</v>
      </c>
      <c r="AZ8" s="152">
        <v>17.3</v>
      </c>
      <c r="BA8" s="152">
        <v>35.6</v>
      </c>
      <c r="BB8" s="152">
        <v>15.3</v>
      </c>
      <c r="BC8" s="152">
        <v>107</v>
      </c>
      <c r="BD8" s="152">
        <v>82.8</v>
      </c>
      <c r="BF8" s="152">
        <v>0.80100000000000005</v>
      </c>
      <c r="BG8" s="152">
        <v>10.8</v>
      </c>
      <c r="BH8" s="152">
        <v>305</v>
      </c>
      <c r="BI8" s="152">
        <v>15.2</v>
      </c>
      <c r="BJ8" s="152">
        <v>35</v>
      </c>
      <c r="BK8" s="152">
        <v>0.65300000000000002</v>
      </c>
      <c r="BN8" s="152">
        <v>0.27300000000000002</v>
      </c>
      <c r="BO8" s="152">
        <v>101</v>
      </c>
      <c r="BP8" s="152">
        <v>4.5199999999999996</v>
      </c>
      <c r="BQ8" s="152">
        <v>9.4700000000000006</v>
      </c>
      <c r="BR8" s="152">
        <v>1.48</v>
      </c>
      <c r="BS8" s="152">
        <v>7.1</v>
      </c>
      <c r="BT8" s="152">
        <v>2.17</v>
      </c>
      <c r="BU8" s="152">
        <v>0.83</v>
      </c>
      <c r="BV8" s="152">
        <v>2.63</v>
      </c>
      <c r="BW8" s="152">
        <v>0.40200000000000002</v>
      </c>
      <c r="BX8" s="152">
        <v>2.44</v>
      </c>
      <c r="BY8" s="152">
        <v>0.52500000000000002</v>
      </c>
      <c r="BZ8" s="152">
        <v>1.53</v>
      </c>
      <c r="CA8" s="152">
        <v>0.22800000000000001</v>
      </c>
      <c r="CB8" s="152">
        <v>1.51</v>
      </c>
      <c r="CC8" s="152">
        <v>0.21299999999999999</v>
      </c>
      <c r="CD8" s="152">
        <v>0.93100000000000005</v>
      </c>
      <c r="CE8" s="152">
        <v>3.5499999999999997E-2</v>
      </c>
      <c r="CH8" s="152">
        <v>1.3</v>
      </c>
      <c r="CJ8" s="152">
        <v>0.60399999999999998</v>
      </c>
      <c r="CK8" s="152">
        <v>0.159</v>
      </c>
      <c r="CO8" s="152">
        <v>0.24299999999999999</v>
      </c>
      <c r="DC8" s="152">
        <v>39.299999999999997</v>
      </c>
      <c r="DD8" s="152">
        <v>0.03</v>
      </c>
      <c r="DE8" s="152">
        <v>5.7000000000000002E-2</v>
      </c>
      <c r="DF8" s="152">
        <v>18.260000000000002</v>
      </c>
      <c r="DG8" s="152">
        <v>42.69</v>
      </c>
      <c r="DH8" s="152">
        <v>0.33</v>
      </c>
      <c r="DJ8" s="152">
        <v>0.03</v>
      </c>
      <c r="DK8" s="152">
        <v>1.4999999999999999E-2</v>
      </c>
      <c r="DL8" s="152">
        <v>2.7E-2</v>
      </c>
      <c r="DM8" s="152">
        <v>0.24</v>
      </c>
      <c r="DO8" s="154">
        <v>82.1</v>
      </c>
      <c r="ED8" s="152">
        <v>56.04</v>
      </c>
      <c r="EE8" s="152">
        <v>0.9</v>
      </c>
      <c r="EF8" s="152">
        <v>15.57</v>
      </c>
      <c r="EH8" s="152">
        <v>10.4382255</v>
      </c>
      <c r="EJ8" s="152">
        <v>11.6</v>
      </c>
      <c r="EK8" s="152">
        <v>0.24</v>
      </c>
      <c r="EL8" s="152">
        <v>3.57</v>
      </c>
      <c r="EM8" s="152">
        <v>7.94</v>
      </c>
      <c r="EO8" s="152">
        <v>3.33</v>
      </c>
      <c r="EP8" s="152">
        <v>1.34</v>
      </c>
      <c r="EQ8" s="152">
        <v>0.23</v>
      </c>
      <c r="ES8" s="152">
        <v>0.11</v>
      </c>
      <c r="ET8" s="152">
        <v>1.21</v>
      </c>
      <c r="FA8" s="152">
        <v>9.83</v>
      </c>
      <c r="FB8" s="152">
        <v>0.88400000000000001</v>
      </c>
      <c r="FD8" s="152">
        <v>31.8</v>
      </c>
      <c r="FF8" s="152">
        <v>243</v>
      </c>
      <c r="FG8" s="152">
        <v>1.57</v>
      </c>
      <c r="FI8" s="152">
        <v>28</v>
      </c>
      <c r="FJ8" s="152">
        <v>3.39</v>
      </c>
      <c r="FK8" s="152">
        <v>75.599999999999994</v>
      </c>
      <c r="FL8" s="152">
        <v>105</v>
      </c>
      <c r="FM8" s="152">
        <v>18.2</v>
      </c>
      <c r="FP8" s="152">
        <v>31.5</v>
      </c>
      <c r="FQ8" s="152">
        <v>347</v>
      </c>
      <c r="FR8" s="152">
        <v>28.5</v>
      </c>
      <c r="FS8" s="152">
        <v>94.2</v>
      </c>
      <c r="FT8" s="152">
        <v>1.93</v>
      </c>
      <c r="FX8" s="152">
        <v>0.73499999999999999</v>
      </c>
      <c r="FY8" s="152">
        <v>242</v>
      </c>
      <c r="FZ8" s="152">
        <v>11.1</v>
      </c>
      <c r="GA8" s="152">
        <v>24</v>
      </c>
      <c r="GB8" s="152">
        <v>3.53</v>
      </c>
      <c r="GC8" s="152">
        <v>15.9</v>
      </c>
      <c r="GD8" s="152">
        <v>4.1900000000000004</v>
      </c>
      <c r="GE8" s="152">
        <v>1.38</v>
      </c>
      <c r="GF8" s="152">
        <v>4.8600000000000003</v>
      </c>
      <c r="GG8" s="152">
        <v>0.79600000000000004</v>
      </c>
      <c r="GH8" s="152">
        <v>4.87</v>
      </c>
      <c r="GI8" s="152">
        <v>1.02</v>
      </c>
      <c r="GJ8" s="152">
        <v>2.9</v>
      </c>
      <c r="GL8" s="152">
        <v>2.86</v>
      </c>
      <c r="GM8" s="152">
        <v>0.45200000000000001</v>
      </c>
      <c r="GN8" s="152">
        <v>2.5299999999999998</v>
      </c>
      <c r="GO8" s="152">
        <v>0.128</v>
      </c>
      <c r="GS8" s="152">
        <v>2.87</v>
      </c>
      <c r="GT8" s="152">
        <v>1.38</v>
      </c>
      <c r="GU8" s="152">
        <v>0.56899999999999995</v>
      </c>
      <c r="GV8" s="152">
        <v>0.28999999999999998</v>
      </c>
    </row>
    <row r="9" spans="1:215">
      <c r="A9" s="151">
        <v>15</v>
      </c>
      <c r="B9" s="152" t="s">
        <v>2859</v>
      </c>
      <c r="C9" s="152" t="s">
        <v>2905</v>
      </c>
      <c r="D9" s="152" t="s">
        <v>3217</v>
      </c>
      <c r="E9" s="152" t="s">
        <v>3053</v>
      </c>
      <c r="F9" s="152" t="s">
        <v>8454</v>
      </c>
      <c r="H9" s="151">
        <v>284160</v>
      </c>
      <c r="L9" s="153" t="s">
        <v>3218</v>
      </c>
      <c r="M9" s="153" t="s">
        <v>3259</v>
      </c>
      <c r="O9" s="151">
        <v>1623</v>
      </c>
      <c r="P9" s="152">
        <v>18.77</v>
      </c>
      <c r="Q9" s="152">
        <v>145.66999999999999</v>
      </c>
      <c r="R9" s="152" t="s">
        <v>2027</v>
      </c>
      <c r="S9" s="152" t="s">
        <v>2716</v>
      </c>
      <c r="T9" s="152">
        <v>46.27</v>
      </c>
      <c r="U9" s="152">
        <v>0.63</v>
      </c>
      <c r="V9" s="152">
        <v>18.170000000000002</v>
      </c>
      <c r="X9" s="152">
        <v>9.4499999999999993</v>
      </c>
      <c r="Y9" s="152">
        <v>6.94</v>
      </c>
      <c r="Z9" s="152">
        <v>2.79</v>
      </c>
      <c r="AA9" s="152">
        <v>4.47</v>
      </c>
      <c r="AB9" s="152">
        <v>0.21</v>
      </c>
      <c r="AC9" s="152">
        <v>13.5</v>
      </c>
      <c r="AD9" s="152">
        <v>1.72</v>
      </c>
      <c r="AE9" s="152">
        <v>0.38</v>
      </c>
      <c r="AF9" s="152">
        <v>0.12</v>
      </c>
      <c r="AI9" s="152">
        <v>95.21</v>
      </c>
      <c r="AJ9" s="152">
        <v>4.25</v>
      </c>
      <c r="AK9" s="156">
        <f t="shared" si="0"/>
        <v>9.0300000000000005E-2</v>
      </c>
      <c r="AL9" s="151">
        <v>903</v>
      </c>
      <c r="AN9" s="151">
        <v>1300</v>
      </c>
      <c r="AO9" s="151">
        <v>803</v>
      </c>
      <c r="AQ9" s="152">
        <v>4.74</v>
      </c>
      <c r="AW9" s="152">
        <v>44.3</v>
      </c>
      <c r="AY9" s="151">
        <v>296</v>
      </c>
      <c r="AZ9" s="152">
        <v>32.6</v>
      </c>
      <c r="BA9" s="152">
        <v>27.4</v>
      </c>
      <c r="BB9" s="152">
        <v>6.35</v>
      </c>
      <c r="BC9" s="152">
        <v>114</v>
      </c>
      <c r="BD9" s="152">
        <v>79.900000000000006</v>
      </c>
      <c r="BF9" s="152">
        <v>0.97199999999999998</v>
      </c>
      <c r="BG9" s="152">
        <v>8.02</v>
      </c>
      <c r="BH9" s="152">
        <v>292</v>
      </c>
      <c r="BI9" s="152">
        <v>13.9</v>
      </c>
      <c r="BJ9" s="152">
        <v>28.5</v>
      </c>
      <c r="BK9" s="152">
        <v>0.56599999999999995</v>
      </c>
      <c r="BN9" s="152">
        <v>0.32200000000000001</v>
      </c>
      <c r="BO9" s="152">
        <v>91.6</v>
      </c>
      <c r="BP9" s="152">
        <v>3.7</v>
      </c>
      <c r="BQ9" s="152">
        <v>7.43</v>
      </c>
      <c r="BR9" s="152">
        <v>1.18</v>
      </c>
      <c r="BS9" s="152">
        <v>6.07</v>
      </c>
      <c r="BT9" s="152">
        <v>1.76</v>
      </c>
      <c r="BU9" s="152">
        <v>0.72799999999999998</v>
      </c>
      <c r="BV9" s="152">
        <v>2.4</v>
      </c>
      <c r="BW9" s="152">
        <v>0.39</v>
      </c>
      <c r="BX9" s="152">
        <v>2.37</v>
      </c>
      <c r="BY9" s="152">
        <v>0.47199999999999998</v>
      </c>
      <c r="BZ9" s="152">
        <v>1.05</v>
      </c>
      <c r="CA9" s="152">
        <v>0.21</v>
      </c>
      <c r="CB9" s="152">
        <v>1.44</v>
      </c>
      <c r="CC9" s="152">
        <v>0.183</v>
      </c>
      <c r="CD9" s="152">
        <v>0.57599999999999996</v>
      </c>
      <c r="CE9" s="152">
        <v>2.7699999999999999E-2</v>
      </c>
      <c r="CH9" s="152">
        <v>1.04</v>
      </c>
      <c r="CJ9" s="152">
        <v>0.307</v>
      </c>
      <c r="CK9" s="152">
        <v>0.11700000000000001</v>
      </c>
      <c r="CO9" s="152">
        <v>0.26600000000000001</v>
      </c>
      <c r="DC9" s="152">
        <v>39.79</v>
      </c>
      <c r="DE9" s="152">
        <v>2.5000000000000001E-2</v>
      </c>
      <c r="DF9" s="152">
        <v>17.149999999999999</v>
      </c>
      <c r="DG9" s="152">
        <v>44.18</v>
      </c>
      <c r="DJ9" s="152">
        <v>0.06</v>
      </c>
      <c r="DK9" s="152">
        <v>1.2999999999999999E-2</v>
      </c>
      <c r="DL9" s="152">
        <v>1.7000000000000001E-2</v>
      </c>
      <c r="DM9" s="152">
        <v>0.17</v>
      </c>
      <c r="DO9" s="154">
        <v>81.3</v>
      </c>
      <c r="ED9" s="152">
        <v>56.04</v>
      </c>
      <c r="EE9" s="152">
        <v>0.9</v>
      </c>
      <c r="EF9" s="152">
        <v>15.57</v>
      </c>
      <c r="EH9" s="152">
        <v>10.4382255</v>
      </c>
      <c r="EJ9" s="152">
        <v>11.6</v>
      </c>
      <c r="EK9" s="152">
        <v>0.24</v>
      </c>
      <c r="EL9" s="152">
        <v>3.57</v>
      </c>
      <c r="EM9" s="152">
        <v>7.94</v>
      </c>
      <c r="EO9" s="152">
        <v>3.33</v>
      </c>
      <c r="EP9" s="152">
        <v>1.34</v>
      </c>
      <c r="EQ9" s="152">
        <v>0.23</v>
      </c>
      <c r="ES9" s="152">
        <v>0.11</v>
      </c>
      <c r="ET9" s="152">
        <v>1.21</v>
      </c>
      <c r="FA9" s="152">
        <v>9.83</v>
      </c>
      <c r="FB9" s="152">
        <v>0.88400000000000001</v>
      </c>
      <c r="FD9" s="152">
        <v>31.8</v>
      </c>
      <c r="FF9" s="152">
        <v>243</v>
      </c>
      <c r="FG9" s="152">
        <v>1.57</v>
      </c>
      <c r="FI9" s="152">
        <v>28</v>
      </c>
      <c r="FJ9" s="152">
        <v>3.39</v>
      </c>
      <c r="FK9" s="152">
        <v>75.599999999999994</v>
      </c>
      <c r="FL9" s="152">
        <v>105</v>
      </c>
      <c r="FM9" s="152">
        <v>18.2</v>
      </c>
      <c r="FP9" s="152">
        <v>31.5</v>
      </c>
      <c r="FQ9" s="152">
        <v>347</v>
      </c>
      <c r="FR9" s="152">
        <v>28.5</v>
      </c>
      <c r="FS9" s="152">
        <v>94.2</v>
      </c>
      <c r="FT9" s="152">
        <v>1.93</v>
      </c>
      <c r="FX9" s="152">
        <v>0.73499999999999999</v>
      </c>
      <c r="FY9" s="152">
        <v>242</v>
      </c>
      <c r="FZ9" s="152">
        <v>11.1</v>
      </c>
      <c r="GA9" s="152">
        <v>24</v>
      </c>
      <c r="GB9" s="152">
        <v>3.53</v>
      </c>
      <c r="GC9" s="152">
        <v>15.9</v>
      </c>
      <c r="GD9" s="152">
        <v>4.1900000000000004</v>
      </c>
      <c r="GE9" s="152">
        <v>1.38</v>
      </c>
      <c r="GF9" s="152">
        <v>4.8600000000000003</v>
      </c>
      <c r="GG9" s="152">
        <v>0.79600000000000004</v>
      </c>
      <c r="GH9" s="152">
        <v>4.87</v>
      </c>
      <c r="GI9" s="152">
        <v>1.02</v>
      </c>
      <c r="GJ9" s="152">
        <v>2.9</v>
      </c>
      <c r="GL9" s="152">
        <v>2.86</v>
      </c>
      <c r="GM9" s="152">
        <v>0.45200000000000001</v>
      </c>
      <c r="GN9" s="152">
        <v>2.5299999999999998</v>
      </c>
      <c r="GO9" s="152">
        <v>0.128</v>
      </c>
      <c r="GS9" s="152">
        <v>2.87</v>
      </c>
      <c r="GT9" s="152">
        <v>1.38</v>
      </c>
      <c r="GU9" s="152">
        <v>0.56899999999999995</v>
      </c>
      <c r="GV9" s="152">
        <v>0.28999999999999998</v>
      </c>
    </row>
    <row r="10" spans="1:215">
      <c r="A10" s="151">
        <v>16</v>
      </c>
      <c r="B10" s="152" t="s">
        <v>2859</v>
      </c>
      <c r="C10" s="152" t="s">
        <v>2905</v>
      </c>
      <c r="D10" s="152" t="s">
        <v>3217</v>
      </c>
      <c r="E10" s="152" t="s">
        <v>3053</v>
      </c>
      <c r="F10" s="152" t="s">
        <v>8455</v>
      </c>
      <c r="H10" s="151">
        <v>284160</v>
      </c>
      <c r="L10" s="153" t="s">
        <v>3218</v>
      </c>
      <c r="M10" s="153" t="s">
        <v>3219</v>
      </c>
      <c r="O10" s="151">
        <v>1623</v>
      </c>
      <c r="P10" s="152">
        <v>18.77</v>
      </c>
      <c r="Q10" s="152">
        <v>145.66999999999999</v>
      </c>
      <c r="R10" s="152" t="s">
        <v>2027</v>
      </c>
      <c r="S10" s="152" t="s">
        <v>2716</v>
      </c>
      <c r="T10" s="152">
        <v>46</v>
      </c>
      <c r="U10" s="152">
        <v>0.67</v>
      </c>
      <c r="V10" s="152">
        <v>17.28</v>
      </c>
      <c r="X10" s="152">
        <v>10.67</v>
      </c>
      <c r="Y10" s="152">
        <v>8.1</v>
      </c>
      <c r="Z10" s="152">
        <v>2.85</v>
      </c>
      <c r="AA10" s="152">
        <v>5.36</v>
      </c>
      <c r="AB10" s="152">
        <v>0.22</v>
      </c>
      <c r="AC10" s="152">
        <v>12.07</v>
      </c>
      <c r="AD10" s="152">
        <v>2.09</v>
      </c>
      <c r="AE10" s="152">
        <v>0.42</v>
      </c>
      <c r="AF10" s="152">
        <v>0.14000000000000001</v>
      </c>
      <c r="AI10" s="152">
        <v>95.2</v>
      </c>
      <c r="AJ10" s="152">
        <v>4.3600000000000003</v>
      </c>
      <c r="AK10" s="156">
        <f t="shared" si="0"/>
        <v>5.4899999999999997E-2</v>
      </c>
      <c r="AL10" s="151">
        <v>549</v>
      </c>
      <c r="AN10" s="151">
        <v>1517</v>
      </c>
      <c r="AO10" s="151">
        <v>770</v>
      </c>
      <c r="AQ10" s="152">
        <v>5.91</v>
      </c>
      <c r="AR10" s="152">
        <v>2.4</v>
      </c>
      <c r="AW10" s="152">
        <v>44</v>
      </c>
      <c r="AY10" s="151">
        <v>303</v>
      </c>
      <c r="AZ10" s="152">
        <v>9.94</v>
      </c>
      <c r="BA10" s="152">
        <v>35.5</v>
      </c>
      <c r="BB10" s="152">
        <v>7.21</v>
      </c>
      <c r="BC10" s="152">
        <v>157</v>
      </c>
      <c r="BD10" s="152">
        <v>78.5</v>
      </c>
      <c r="BF10" s="152">
        <v>0.73299999999999998</v>
      </c>
      <c r="BG10" s="152">
        <v>8.98</v>
      </c>
      <c r="BH10" s="152">
        <v>323</v>
      </c>
      <c r="BI10" s="152">
        <v>13.7</v>
      </c>
      <c r="BJ10" s="152">
        <v>31.5</v>
      </c>
      <c r="BK10" s="152">
        <v>0.54300000000000004</v>
      </c>
      <c r="BN10" s="152">
        <v>0.20300000000000001</v>
      </c>
      <c r="BO10" s="152">
        <v>81</v>
      </c>
      <c r="BP10" s="152">
        <v>4.22</v>
      </c>
      <c r="BQ10" s="152">
        <v>8.64</v>
      </c>
      <c r="BR10" s="152">
        <v>1.4</v>
      </c>
      <c r="BS10" s="152">
        <v>6.83</v>
      </c>
      <c r="BT10" s="152">
        <v>1.68</v>
      </c>
      <c r="BU10" s="152">
        <v>0.73299999999999998</v>
      </c>
      <c r="BV10" s="152">
        <v>2.21</v>
      </c>
      <c r="BW10" s="152">
        <v>0.38600000000000001</v>
      </c>
      <c r="BX10" s="152">
        <v>2.27</v>
      </c>
      <c r="BY10" s="152">
        <v>0.50900000000000001</v>
      </c>
      <c r="BZ10" s="152">
        <v>1.6</v>
      </c>
      <c r="CA10" s="152">
        <v>0.26300000000000001</v>
      </c>
      <c r="CB10" s="152">
        <v>1.3</v>
      </c>
      <c r="CC10" s="152">
        <v>0.22700000000000001</v>
      </c>
      <c r="CD10" s="152">
        <v>0.84199999999999997</v>
      </c>
      <c r="CE10" s="152">
        <v>5.45E-2</v>
      </c>
      <c r="CH10" s="152">
        <v>1.06</v>
      </c>
      <c r="CJ10" s="152">
        <v>0.41099999999999998</v>
      </c>
      <c r="CK10" s="152">
        <v>0.14199999999999999</v>
      </c>
      <c r="CO10" s="152">
        <v>0.24</v>
      </c>
      <c r="DC10" s="152">
        <v>39.340000000000003</v>
      </c>
      <c r="DE10" s="152">
        <v>2.5000000000000001E-2</v>
      </c>
      <c r="DF10" s="152">
        <v>18.809999999999999</v>
      </c>
      <c r="DG10" s="152">
        <v>42.59</v>
      </c>
      <c r="DJ10" s="152">
        <v>0.03</v>
      </c>
      <c r="DK10" s="152">
        <v>1.2999999999999999E-2</v>
      </c>
      <c r="DL10" s="152">
        <v>1.6E-2</v>
      </c>
      <c r="DM10" s="152">
        <v>0.22</v>
      </c>
      <c r="DO10" s="154">
        <v>78.8</v>
      </c>
      <c r="ED10" s="152">
        <v>56.04</v>
      </c>
      <c r="EE10" s="152">
        <v>0.9</v>
      </c>
      <c r="EF10" s="152">
        <v>15.57</v>
      </c>
      <c r="EH10" s="152">
        <v>10.4382255</v>
      </c>
      <c r="EJ10" s="152">
        <v>11.6</v>
      </c>
      <c r="EK10" s="152">
        <v>0.24</v>
      </c>
      <c r="EL10" s="152">
        <v>3.57</v>
      </c>
      <c r="EM10" s="152">
        <v>7.94</v>
      </c>
      <c r="EO10" s="152">
        <v>3.33</v>
      </c>
      <c r="EP10" s="152">
        <v>1.34</v>
      </c>
      <c r="EQ10" s="152">
        <v>0.23</v>
      </c>
      <c r="ES10" s="152">
        <v>0.11</v>
      </c>
      <c r="ET10" s="152">
        <v>1.21</v>
      </c>
      <c r="FA10" s="152">
        <v>9.83</v>
      </c>
      <c r="FB10" s="152">
        <v>0.88400000000000001</v>
      </c>
      <c r="FD10" s="152">
        <v>31.8</v>
      </c>
      <c r="FF10" s="152">
        <v>243</v>
      </c>
      <c r="FG10" s="152">
        <v>1.57</v>
      </c>
      <c r="FI10" s="152">
        <v>28</v>
      </c>
      <c r="FJ10" s="152">
        <v>3.39</v>
      </c>
      <c r="FK10" s="152">
        <v>75.599999999999994</v>
      </c>
      <c r="FL10" s="152">
        <v>105</v>
      </c>
      <c r="FM10" s="152">
        <v>18.2</v>
      </c>
      <c r="FP10" s="152">
        <v>31.5</v>
      </c>
      <c r="FQ10" s="152">
        <v>347</v>
      </c>
      <c r="FR10" s="152">
        <v>28.5</v>
      </c>
      <c r="FS10" s="152">
        <v>94.2</v>
      </c>
      <c r="FT10" s="152">
        <v>1.93</v>
      </c>
      <c r="FX10" s="152">
        <v>0.73499999999999999</v>
      </c>
      <c r="FY10" s="152">
        <v>242</v>
      </c>
      <c r="FZ10" s="152">
        <v>11.1</v>
      </c>
      <c r="GA10" s="152">
        <v>24</v>
      </c>
      <c r="GB10" s="152">
        <v>3.53</v>
      </c>
      <c r="GC10" s="152">
        <v>15.9</v>
      </c>
      <c r="GD10" s="152">
        <v>4.1900000000000004</v>
      </c>
      <c r="GE10" s="152">
        <v>1.38</v>
      </c>
      <c r="GF10" s="152">
        <v>4.8600000000000003</v>
      </c>
      <c r="GG10" s="152">
        <v>0.79600000000000004</v>
      </c>
      <c r="GH10" s="152">
        <v>4.87</v>
      </c>
      <c r="GI10" s="152">
        <v>1.02</v>
      </c>
      <c r="GJ10" s="152">
        <v>2.9</v>
      </c>
      <c r="GL10" s="152">
        <v>2.86</v>
      </c>
      <c r="GM10" s="152">
        <v>0.45200000000000001</v>
      </c>
      <c r="GN10" s="152">
        <v>2.5299999999999998</v>
      </c>
      <c r="GO10" s="152">
        <v>0.128</v>
      </c>
      <c r="GS10" s="152">
        <v>2.87</v>
      </c>
      <c r="GT10" s="152">
        <v>1.38</v>
      </c>
      <c r="GU10" s="152">
        <v>0.56899999999999995</v>
      </c>
      <c r="GV10" s="152">
        <v>0.28999999999999998</v>
      </c>
    </row>
    <row r="11" spans="1:215">
      <c r="A11" s="151">
        <v>17</v>
      </c>
      <c r="B11" s="152" t="s">
        <v>2859</v>
      </c>
      <c r="C11" s="152" t="s">
        <v>2905</v>
      </c>
      <c r="D11" s="152" t="s">
        <v>3217</v>
      </c>
      <c r="E11" s="152" t="s">
        <v>3053</v>
      </c>
      <c r="F11" s="152" t="s">
        <v>8456</v>
      </c>
      <c r="H11" s="151">
        <v>284160</v>
      </c>
      <c r="L11" s="153" t="s">
        <v>3218</v>
      </c>
      <c r="M11" s="153" t="s">
        <v>3381</v>
      </c>
      <c r="O11" s="151">
        <v>1623</v>
      </c>
      <c r="P11" s="152">
        <v>18.77</v>
      </c>
      <c r="Q11" s="152">
        <v>145.66999999999999</v>
      </c>
      <c r="R11" s="152" t="s">
        <v>2027</v>
      </c>
      <c r="S11" s="152" t="s">
        <v>2716</v>
      </c>
      <c r="T11" s="152">
        <v>49.68</v>
      </c>
      <c r="U11" s="152">
        <v>0.82</v>
      </c>
      <c r="V11" s="152">
        <v>16.89</v>
      </c>
      <c r="X11" s="152">
        <v>8.6999999999999993</v>
      </c>
      <c r="Y11" s="152">
        <v>6.5</v>
      </c>
      <c r="Z11" s="152">
        <v>2.44</v>
      </c>
      <c r="AA11" s="152">
        <v>3.97</v>
      </c>
      <c r="AB11" s="152">
        <v>0.18</v>
      </c>
      <c r="AC11" s="152">
        <v>10.79</v>
      </c>
      <c r="AD11" s="152">
        <v>2.38</v>
      </c>
      <c r="AE11" s="152">
        <v>0.86</v>
      </c>
      <c r="AF11" s="152">
        <v>0.28999999999999998</v>
      </c>
      <c r="AI11" s="152">
        <v>94.8</v>
      </c>
      <c r="AJ11" s="152">
        <v>4.21</v>
      </c>
      <c r="AK11" s="156">
        <f t="shared" si="0"/>
        <v>0.04</v>
      </c>
      <c r="AL11" s="151">
        <v>400</v>
      </c>
      <c r="AN11" s="151">
        <v>1010</v>
      </c>
      <c r="AO11" s="151">
        <v>1047</v>
      </c>
      <c r="AQ11" s="152">
        <v>4.96</v>
      </c>
      <c r="AR11" s="152">
        <v>0.126</v>
      </c>
      <c r="AW11" s="152">
        <v>37.299999999999997</v>
      </c>
      <c r="AY11" s="151">
        <v>230.5</v>
      </c>
      <c r="AZ11" s="152">
        <v>8.85</v>
      </c>
      <c r="BA11" s="152">
        <v>28.6</v>
      </c>
      <c r="BB11" s="152">
        <v>4.72</v>
      </c>
      <c r="BC11" s="152">
        <v>105</v>
      </c>
      <c r="BD11" s="152">
        <v>75.400000000000006</v>
      </c>
      <c r="BF11" s="152">
        <v>1.06</v>
      </c>
      <c r="BG11" s="152">
        <v>20.5</v>
      </c>
      <c r="BH11" s="152">
        <v>274</v>
      </c>
      <c r="BI11" s="152">
        <v>15.4</v>
      </c>
      <c r="BJ11" s="152">
        <v>56.3</v>
      </c>
      <c r="BK11" s="152">
        <v>1.1200000000000001</v>
      </c>
      <c r="BN11" s="152">
        <v>0.44800000000000001</v>
      </c>
      <c r="BO11" s="152">
        <v>145</v>
      </c>
      <c r="BP11" s="152">
        <v>7.32</v>
      </c>
      <c r="BQ11" s="152">
        <v>15.2</v>
      </c>
      <c r="BR11" s="152">
        <v>2.2799999999999998</v>
      </c>
      <c r="BS11" s="152">
        <v>10.3</v>
      </c>
      <c r="BT11" s="152">
        <v>2.71</v>
      </c>
      <c r="BU11" s="152">
        <v>0.97399999999999998</v>
      </c>
      <c r="BV11" s="152">
        <v>2.96</v>
      </c>
      <c r="BW11" s="152">
        <v>0.45400000000000001</v>
      </c>
      <c r="BX11" s="152">
        <v>2.61</v>
      </c>
      <c r="BY11" s="152">
        <v>0.51600000000000001</v>
      </c>
      <c r="BZ11" s="152">
        <v>1.36</v>
      </c>
      <c r="CA11" s="152">
        <v>0.19800000000000001</v>
      </c>
      <c r="CB11" s="152">
        <v>1.24</v>
      </c>
      <c r="CC11" s="152">
        <v>0.19400000000000001</v>
      </c>
      <c r="CD11" s="152">
        <v>1.32</v>
      </c>
      <c r="CE11" s="152">
        <v>4.4600000000000001E-2</v>
      </c>
      <c r="CH11" s="152">
        <v>1.92</v>
      </c>
      <c r="CJ11" s="152">
        <v>0.73</v>
      </c>
      <c r="CK11" s="152">
        <v>0.314</v>
      </c>
      <c r="CO11" s="152">
        <v>0.252</v>
      </c>
      <c r="DC11" s="152">
        <v>39.35</v>
      </c>
      <c r="DE11" s="152">
        <v>6.0999999999999999E-2</v>
      </c>
      <c r="DF11" s="152">
        <v>19.07</v>
      </c>
      <c r="DG11" s="152">
        <v>42.38</v>
      </c>
      <c r="DJ11" s="152">
        <v>0.03</v>
      </c>
      <c r="DK11" s="152">
        <v>1.9E-2</v>
      </c>
      <c r="DL11" s="152">
        <v>1.7999999999999999E-2</v>
      </c>
      <c r="DM11" s="152">
        <v>0.22</v>
      </c>
      <c r="DO11" s="154">
        <v>78.2</v>
      </c>
      <c r="ED11" s="152">
        <v>56.04</v>
      </c>
      <c r="EE11" s="152">
        <v>0.9</v>
      </c>
      <c r="EF11" s="152">
        <v>15.57</v>
      </c>
      <c r="EH11" s="152">
        <v>10.4382255</v>
      </c>
      <c r="EJ11" s="152">
        <v>11.6</v>
      </c>
      <c r="EK11" s="152">
        <v>0.24</v>
      </c>
      <c r="EL11" s="152">
        <v>3.57</v>
      </c>
      <c r="EM11" s="152">
        <v>7.94</v>
      </c>
      <c r="EO11" s="152">
        <v>3.33</v>
      </c>
      <c r="EP11" s="152">
        <v>1.34</v>
      </c>
      <c r="EQ11" s="152">
        <v>0.23</v>
      </c>
      <c r="ES11" s="152">
        <v>0.11</v>
      </c>
      <c r="ET11" s="152">
        <v>1.21</v>
      </c>
      <c r="FA11" s="152">
        <v>9.83</v>
      </c>
      <c r="FB11" s="152">
        <v>0.88400000000000001</v>
      </c>
      <c r="FD11" s="152">
        <v>31.8</v>
      </c>
      <c r="FF11" s="152">
        <v>243</v>
      </c>
      <c r="FG11" s="152">
        <v>1.57</v>
      </c>
      <c r="FI11" s="152">
        <v>28</v>
      </c>
      <c r="FJ11" s="152">
        <v>3.39</v>
      </c>
      <c r="FK11" s="152">
        <v>75.599999999999994</v>
      </c>
      <c r="FL11" s="152">
        <v>105</v>
      </c>
      <c r="FM11" s="152">
        <v>18.2</v>
      </c>
      <c r="FP11" s="152">
        <v>31.5</v>
      </c>
      <c r="FQ11" s="152">
        <v>347</v>
      </c>
      <c r="FR11" s="152">
        <v>28.5</v>
      </c>
      <c r="FS11" s="152">
        <v>94.2</v>
      </c>
      <c r="FT11" s="152">
        <v>1.93</v>
      </c>
      <c r="FX11" s="152">
        <v>0.73499999999999999</v>
      </c>
      <c r="FY11" s="152">
        <v>242</v>
      </c>
      <c r="FZ11" s="152">
        <v>11.1</v>
      </c>
      <c r="GA11" s="152">
        <v>24</v>
      </c>
      <c r="GB11" s="152">
        <v>3.53</v>
      </c>
      <c r="GC11" s="152">
        <v>15.9</v>
      </c>
      <c r="GD11" s="152">
        <v>4.1900000000000004</v>
      </c>
      <c r="GE11" s="152">
        <v>1.38</v>
      </c>
      <c r="GF11" s="152">
        <v>4.8600000000000003</v>
      </c>
      <c r="GG11" s="152">
        <v>0.79600000000000004</v>
      </c>
      <c r="GH11" s="152">
        <v>4.87</v>
      </c>
      <c r="GI11" s="152">
        <v>1.02</v>
      </c>
      <c r="GJ11" s="152">
        <v>2.9</v>
      </c>
      <c r="GL11" s="152">
        <v>2.86</v>
      </c>
      <c r="GM11" s="152">
        <v>0.45200000000000001</v>
      </c>
      <c r="GN11" s="152">
        <v>2.5299999999999998</v>
      </c>
      <c r="GO11" s="152">
        <v>0.128</v>
      </c>
      <c r="GS11" s="152">
        <v>2.87</v>
      </c>
      <c r="GT11" s="152">
        <v>1.38</v>
      </c>
      <c r="GU11" s="152">
        <v>0.56899999999999995</v>
      </c>
      <c r="GV11" s="152">
        <v>0.28999999999999998</v>
      </c>
    </row>
    <row r="12" spans="1:215">
      <c r="A12" s="151">
        <v>21</v>
      </c>
      <c r="B12" s="152" t="s">
        <v>2859</v>
      </c>
      <c r="C12" s="152" t="s">
        <v>2905</v>
      </c>
      <c r="D12" s="152" t="s">
        <v>3072</v>
      </c>
      <c r="E12" s="152" t="s">
        <v>3053</v>
      </c>
      <c r="F12" s="152" t="s">
        <v>8457</v>
      </c>
      <c r="H12" s="151">
        <v>284160</v>
      </c>
      <c r="L12" s="153" t="s">
        <v>3192</v>
      </c>
      <c r="M12" s="153" t="s">
        <v>3281</v>
      </c>
      <c r="R12" s="152" t="s">
        <v>3075</v>
      </c>
      <c r="S12" s="152" t="s">
        <v>2716</v>
      </c>
      <c r="T12" s="152">
        <v>46.426666666666669</v>
      </c>
      <c r="U12" s="152">
        <v>0.63733333333333331</v>
      </c>
      <c r="V12" s="152">
        <v>17.516333333333336</v>
      </c>
      <c r="X12" s="152">
        <v>10.179666666666668</v>
      </c>
      <c r="AA12" s="152">
        <v>4.8286666666666669</v>
      </c>
      <c r="AB12" s="152">
        <v>0.19833333333333333</v>
      </c>
      <c r="AC12" s="152">
        <v>12.272</v>
      </c>
      <c r="AD12" s="152">
        <v>1.8343333333333334</v>
      </c>
      <c r="AE12" s="152">
        <v>0.59033333333333327</v>
      </c>
      <c r="AF12" s="152">
        <v>0.13466666666666668</v>
      </c>
      <c r="AJ12" s="152">
        <v>5.08</v>
      </c>
      <c r="AK12" s="156">
        <f t="shared" si="0"/>
        <v>2.64E-2</v>
      </c>
      <c r="AL12" s="151">
        <v>264</v>
      </c>
      <c r="AM12" s="151">
        <v>520</v>
      </c>
      <c r="AN12" s="151">
        <v>1380</v>
      </c>
      <c r="AO12" s="151">
        <v>514.55999999999995</v>
      </c>
      <c r="AQ12" s="152">
        <v>4.6809795967147245</v>
      </c>
      <c r="AW12" s="152">
        <v>34.488379961827093</v>
      </c>
      <c r="AX12" s="151">
        <v>0.68953720755568626</v>
      </c>
      <c r="AY12" s="151">
        <v>326.96027420465236</v>
      </c>
      <c r="AZ12" s="152">
        <v>15.918758522454574</v>
      </c>
      <c r="BA12" s="152">
        <v>84.705165938007951</v>
      </c>
      <c r="BB12" s="152">
        <v>40.469425565892621</v>
      </c>
      <c r="BC12" s="152">
        <v>142.25183089623556</v>
      </c>
      <c r="BG12" s="152">
        <v>14.180055489739917</v>
      </c>
      <c r="BH12" s="152">
        <v>378.02826639311212</v>
      </c>
      <c r="BI12" s="152">
        <v>13.771224765794244</v>
      </c>
      <c r="BJ12" s="152">
        <v>32.827153891023855</v>
      </c>
      <c r="BK12" s="152">
        <v>0.83485059949105789</v>
      </c>
      <c r="BO12" s="152">
        <v>115.37451625527365</v>
      </c>
      <c r="BP12" s="152">
        <v>6.2480497276442604</v>
      </c>
      <c r="BQ12" s="152">
        <v>13.405971572438434</v>
      </c>
      <c r="BR12" s="152">
        <v>1.8619768511697405</v>
      </c>
      <c r="BS12" s="152">
        <v>8.706243612866901</v>
      </c>
      <c r="BT12" s="152">
        <v>2.1329159248485166</v>
      </c>
      <c r="BU12" s="152">
        <v>0.77902680465297125</v>
      </c>
      <c r="BV12" s="152">
        <v>2.3948788943993535</v>
      </c>
      <c r="BW12" s="152">
        <v>0.3801193943682657</v>
      </c>
      <c r="BX12" s="152">
        <v>2.4200154011613026</v>
      </c>
      <c r="BY12" s="152">
        <v>0.49100409089608266</v>
      </c>
      <c r="BZ12" s="152">
        <v>1.4156643937386972</v>
      </c>
      <c r="CA12" s="152">
        <v>0.18747680662144067</v>
      </c>
      <c r="CB12" s="152">
        <v>1.3053918589688682</v>
      </c>
      <c r="CC12" s="152">
        <v>0.22323309923917511</v>
      </c>
      <c r="CD12" s="152">
        <v>0.87211256000885129</v>
      </c>
      <c r="CE12" s="152">
        <v>5.1036731025924764E-2</v>
      </c>
      <c r="CH12" s="152">
        <v>1.5296768835425352</v>
      </c>
      <c r="CJ12" s="152">
        <v>0.66159348600795398</v>
      </c>
      <c r="CK12" s="152">
        <v>0.24705523005519475</v>
      </c>
      <c r="CQ12" s="152">
        <v>0.25</v>
      </c>
      <c r="DC12" s="152">
        <v>39.324666666666666</v>
      </c>
      <c r="DE12" s="152">
        <v>2.5999999999999999E-2</v>
      </c>
      <c r="DF12" s="152">
        <v>17.986999999999998</v>
      </c>
      <c r="DG12" s="152">
        <v>42.119333333333337</v>
      </c>
      <c r="DJ12" s="152">
        <v>5.6000000000000001E-2</v>
      </c>
      <c r="DM12" s="152">
        <v>0.22066666666666668</v>
      </c>
      <c r="DO12" s="154">
        <v>80.675897755307162</v>
      </c>
      <c r="ED12" s="152">
        <v>54.140381199833456</v>
      </c>
      <c r="EE12" s="152">
        <v>0.81536863499030465</v>
      </c>
      <c r="EF12" s="152">
        <v>17.324661779773777</v>
      </c>
      <c r="EH12" s="152">
        <v>9.7449447912557208</v>
      </c>
      <c r="EK12" s="152">
        <v>0.19887955105807897</v>
      </c>
      <c r="EL12" s="152">
        <v>3.6480969866619359</v>
      </c>
      <c r="EM12" s="152">
        <v>8.6475880044893607</v>
      </c>
      <c r="EO12" s="152">
        <v>3.5205691937276891</v>
      </c>
      <c r="EP12" s="152">
        <v>0.97818523234956256</v>
      </c>
      <c r="EQ12" s="152">
        <v>0.15546092717761181</v>
      </c>
      <c r="ES12" s="152">
        <v>4.7641734159435498E-2</v>
      </c>
      <c r="FA12" s="152">
        <v>6.9230397903994607</v>
      </c>
      <c r="FB12" s="152">
        <v>0.56256206260431663</v>
      </c>
      <c r="FD12" s="152">
        <v>35.716105081010085</v>
      </c>
      <c r="FF12" s="152">
        <v>266.36605721431954</v>
      </c>
      <c r="FG12" s="152">
        <v>4.5212535859943195</v>
      </c>
      <c r="FI12" s="152">
        <v>28.427531395950901</v>
      </c>
      <c r="FJ12" s="152">
        <v>8.8210273123787655</v>
      </c>
      <c r="FK12" s="152">
        <v>134.24007323855614</v>
      </c>
      <c r="FL12" s="152">
        <v>90.393040740653674</v>
      </c>
      <c r="FM12" s="152">
        <v>14.174671977622685</v>
      </c>
      <c r="FP12" s="152">
        <v>17.014159230494577</v>
      </c>
      <c r="FQ12" s="152">
        <v>301.10450184788601</v>
      </c>
      <c r="FR12" s="152">
        <v>25.716043189586252</v>
      </c>
      <c r="FS12" s="152">
        <v>66.522791678756349</v>
      </c>
      <c r="FT12" s="152">
        <v>1.1923980142881541</v>
      </c>
      <c r="FX12" s="152">
        <v>0.53413811537547762</v>
      </c>
      <c r="FY12" s="152">
        <v>219.84686353006558</v>
      </c>
      <c r="FZ12" s="152">
        <v>7.8866987930089998</v>
      </c>
      <c r="GA12" s="152">
        <v>17.461920559286092</v>
      </c>
      <c r="GB12" s="152">
        <v>2.4866038275843687</v>
      </c>
      <c r="GC12" s="152">
        <v>11.847599860458697</v>
      </c>
      <c r="GD12" s="152">
        <v>3.2394420989867569</v>
      </c>
      <c r="GE12" s="152">
        <v>1.1118655914673232</v>
      </c>
      <c r="GF12" s="152">
        <v>3.9305036622969167</v>
      </c>
      <c r="GG12" s="152">
        <v>0.66858197269569208</v>
      </c>
      <c r="GH12" s="152">
        <v>4.3094171962699068</v>
      </c>
      <c r="GI12" s="152">
        <v>0.9242006541581318</v>
      </c>
      <c r="GJ12" s="152">
        <v>2.617917365745007</v>
      </c>
      <c r="GL12" s="152">
        <v>2.6454014159802473</v>
      </c>
      <c r="GM12" s="152">
        <v>0.41957350794590698</v>
      </c>
      <c r="GN12" s="152">
        <v>2.0341127614388981</v>
      </c>
      <c r="GO12" s="152">
        <v>9.2988092325246754E-2</v>
      </c>
      <c r="GS12" s="152">
        <v>3.8758660263127651</v>
      </c>
      <c r="GT12" s="152">
        <v>1.02449868213655</v>
      </c>
      <c r="GU12" s="152">
        <v>0.39282438812916115</v>
      </c>
    </row>
    <row r="13" spans="1:215">
      <c r="A13" s="151">
        <v>22</v>
      </c>
      <c r="B13" s="152" t="s">
        <v>2859</v>
      </c>
      <c r="C13" s="152" t="s">
        <v>2905</v>
      </c>
      <c r="D13" s="152" t="s">
        <v>3072</v>
      </c>
      <c r="E13" s="152" t="s">
        <v>3053</v>
      </c>
      <c r="F13" s="152" t="s">
        <v>8458</v>
      </c>
      <c r="H13" s="151">
        <v>284160</v>
      </c>
      <c r="L13" s="153" t="s">
        <v>3192</v>
      </c>
      <c r="M13" s="153" t="s">
        <v>3193</v>
      </c>
      <c r="R13" s="152" t="s">
        <v>3075</v>
      </c>
      <c r="S13" s="152" t="s">
        <v>2716</v>
      </c>
      <c r="T13" s="152">
        <v>45.873433027130964</v>
      </c>
      <c r="U13" s="152">
        <v>0.55854541353383458</v>
      </c>
      <c r="V13" s="152">
        <v>14.70603457860796</v>
      </c>
      <c r="X13" s="152">
        <v>13.070627965691981</v>
      </c>
      <c r="AA13" s="152">
        <v>9.0264598505108697</v>
      </c>
      <c r="AB13" s="152">
        <v>0.24227576116106639</v>
      </c>
      <c r="AC13" s="152">
        <v>10.153358532934133</v>
      </c>
      <c r="AD13" s="152">
        <v>1.6627931368711035</v>
      </c>
      <c r="AE13" s="152">
        <v>0.23301003674527254</v>
      </c>
      <c r="AF13" s="152">
        <v>0.11586466660209639</v>
      </c>
      <c r="AJ13" s="152">
        <v>4.6943558639999994</v>
      </c>
      <c r="AK13" s="156">
        <f t="shared" si="0"/>
        <v>1.4339942100000001E-3</v>
      </c>
      <c r="AL13" s="151">
        <v>14.3399421</v>
      </c>
      <c r="AM13" s="151">
        <v>225.73500000000001</v>
      </c>
      <c r="AN13" s="151">
        <v>973.02099999999996</v>
      </c>
      <c r="AO13" s="151">
        <v>641.38879999999995</v>
      </c>
      <c r="CQ13" s="152">
        <v>0.25</v>
      </c>
      <c r="DC13" s="152">
        <v>39.753999999999998</v>
      </c>
      <c r="DE13" s="152">
        <v>2.8999999999999998E-2</v>
      </c>
      <c r="DF13" s="152">
        <v>18.328333333333333</v>
      </c>
      <c r="DG13" s="152">
        <v>41.749000000000002</v>
      </c>
      <c r="DJ13" s="152">
        <v>1.7000000000000001E-2</v>
      </c>
      <c r="DM13" s="152">
        <v>0.21466666666666667</v>
      </c>
      <c r="DO13" s="154">
        <v>80.241491303824318</v>
      </c>
      <c r="ED13" s="152">
        <v>54.140381199833456</v>
      </c>
      <c r="EE13" s="152">
        <v>0.81536863499030465</v>
      </c>
      <c r="EF13" s="152">
        <v>17.324661779773777</v>
      </c>
      <c r="EH13" s="152">
        <v>9.7449447912557208</v>
      </c>
      <c r="EK13" s="152">
        <v>0.19887955105807897</v>
      </c>
      <c r="EL13" s="152">
        <v>3.6480969866619359</v>
      </c>
      <c r="EM13" s="152">
        <v>8.6475880044893607</v>
      </c>
      <c r="EO13" s="152">
        <v>3.5205691937276891</v>
      </c>
      <c r="EP13" s="152">
        <v>0.97818523234956256</v>
      </c>
      <c r="EQ13" s="152">
        <v>0.15546092717761181</v>
      </c>
      <c r="ES13" s="152">
        <v>4.7641734159435498E-2</v>
      </c>
      <c r="FA13" s="152">
        <v>6.9230397903994607</v>
      </c>
      <c r="FB13" s="152">
        <v>0.56256206260431663</v>
      </c>
      <c r="FD13" s="152">
        <v>35.716105081010085</v>
      </c>
      <c r="FF13" s="152">
        <v>266.36605721431954</v>
      </c>
      <c r="FG13" s="152">
        <v>4.5212535859943195</v>
      </c>
      <c r="FI13" s="152">
        <v>28.427531395950901</v>
      </c>
      <c r="FJ13" s="152">
        <v>8.8210273123787655</v>
      </c>
      <c r="FK13" s="152">
        <v>134.24007323855614</v>
      </c>
      <c r="FL13" s="152">
        <v>90.393040740653674</v>
      </c>
      <c r="FM13" s="152">
        <v>14.174671977622685</v>
      </c>
      <c r="FP13" s="152">
        <v>17.014159230494577</v>
      </c>
      <c r="FQ13" s="152">
        <v>301.10450184788601</v>
      </c>
      <c r="FR13" s="152">
        <v>25.716043189586252</v>
      </c>
      <c r="FS13" s="152">
        <v>66.522791678756349</v>
      </c>
      <c r="FT13" s="152">
        <v>1.1923980142881541</v>
      </c>
      <c r="FX13" s="152">
        <v>0.53413811537547762</v>
      </c>
      <c r="FY13" s="152">
        <v>219.84686353006558</v>
      </c>
      <c r="FZ13" s="152">
        <v>7.8866987930089998</v>
      </c>
      <c r="GA13" s="152">
        <v>17.461920559286092</v>
      </c>
      <c r="GB13" s="152">
        <v>2.4866038275843687</v>
      </c>
      <c r="GC13" s="152">
        <v>11.847599860458697</v>
      </c>
      <c r="GD13" s="152">
        <v>3.2394420989867569</v>
      </c>
      <c r="GE13" s="152">
        <v>1.1118655914673232</v>
      </c>
      <c r="GF13" s="152">
        <v>3.9305036622969167</v>
      </c>
      <c r="GG13" s="152">
        <v>0.66858197269569208</v>
      </c>
      <c r="GH13" s="152">
        <v>4.3094171962699068</v>
      </c>
      <c r="GI13" s="152">
        <v>0.9242006541581318</v>
      </c>
      <c r="GJ13" s="152">
        <v>2.617917365745007</v>
      </c>
      <c r="GL13" s="152">
        <v>2.6454014159802473</v>
      </c>
      <c r="GM13" s="152">
        <v>0.41957350794590698</v>
      </c>
      <c r="GN13" s="152">
        <v>2.0341127614388981</v>
      </c>
      <c r="GO13" s="152">
        <v>9.2988092325246754E-2</v>
      </c>
      <c r="GS13" s="152">
        <v>3.8758660263127651</v>
      </c>
      <c r="GT13" s="152">
        <v>1.02449868213655</v>
      </c>
      <c r="GU13" s="152">
        <v>0.39282438812916115</v>
      </c>
    </row>
    <row r="14" spans="1:215">
      <c r="A14" s="151">
        <v>23</v>
      </c>
      <c r="B14" s="152" t="s">
        <v>2859</v>
      </c>
      <c r="C14" s="152" t="s">
        <v>2905</v>
      </c>
      <c r="D14" s="152" t="s">
        <v>3072</v>
      </c>
      <c r="E14" s="152" t="s">
        <v>3053</v>
      </c>
      <c r="F14" s="152" t="s">
        <v>8459</v>
      </c>
      <c r="H14" s="151">
        <v>284160</v>
      </c>
      <c r="L14" s="153" t="s">
        <v>3192</v>
      </c>
      <c r="M14" s="153" t="s">
        <v>3464</v>
      </c>
      <c r="R14" s="152" t="s">
        <v>3075</v>
      </c>
      <c r="S14" s="152" t="s">
        <v>2716</v>
      </c>
      <c r="T14" s="152">
        <v>47.313885921811583</v>
      </c>
      <c r="U14" s="152">
        <v>0.56988982456140347</v>
      </c>
      <c r="V14" s="152">
        <v>15.046131309762066</v>
      </c>
      <c r="X14" s="152">
        <v>12.041444661306786</v>
      </c>
      <c r="AA14" s="152">
        <v>8.1088895289035179</v>
      </c>
      <c r="AB14" s="152">
        <v>0.21524623939713858</v>
      </c>
      <c r="AC14" s="152">
        <v>10.377226796407186</v>
      </c>
      <c r="AD14" s="152">
        <v>1.9445158641438309</v>
      </c>
      <c r="AE14" s="152">
        <v>0.29095135727317678</v>
      </c>
      <c r="AF14" s="152">
        <v>0.10249860420567787</v>
      </c>
      <c r="AJ14" s="152">
        <v>3.8773159874999998</v>
      </c>
      <c r="AK14" s="156">
        <f t="shared" si="0"/>
        <v>8.7732792000000011E-3</v>
      </c>
      <c r="AL14" s="151">
        <v>87.732792000000003</v>
      </c>
      <c r="AM14" s="151">
        <v>178.8</v>
      </c>
      <c r="AN14" s="151">
        <v>574.82899999999995</v>
      </c>
      <c r="AO14" s="151">
        <v>643.01120000000003</v>
      </c>
      <c r="CQ14" s="152">
        <v>0.25</v>
      </c>
      <c r="DC14" s="152">
        <v>39.899333333333338</v>
      </c>
      <c r="DE14" s="152">
        <v>1.8000000000000002E-2</v>
      </c>
      <c r="DF14" s="152">
        <v>18.404</v>
      </c>
      <c r="DG14" s="152">
        <v>41.383333333333333</v>
      </c>
      <c r="DJ14" s="152">
        <v>2.4333333333333332E-2</v>
      </c>
      <c r="DM14" s="152">
        <v>0.23966666666666667</v>
      </c>
      <c r="DO14" s="154">
        <v>80.035895384794117</v>
      </c>
      <c r="ED14" s="152">
        <v>54.140381199833456</v>
      </c>
      <c r="EE14" s="152">
        <v>0.81536863499030465</v>
      </c>
      <c r="EF14" s="152">
        <v>17.324661779773777</v>
      </c>
      <c r="EH14" s="152">
        <v>9.7449447912557208</v>
      </c>
      <c r="EK14" s="152">
        <v>0.19887955105807897</v>
      </c>
      <c r="EL14" s="152">
        <v>3.6480969866619359</v>
      </c>
      <c r="EM14" s="152">
        <v>8.6475880044893607</v>
      </c>
      <c r="EO14" s="152">
        <v>3.5205691937276891</v>
      </c>
      <c r="EP14" s="152">
        <v>0.97818523234956256</v>
      </c>
      <c r="EQ14" s="152">
        <v>0.15546092717761181</v>
      </c>
      <c r="ES14" s="152">
        <v>4.7641734159435498E-2</v>
      </c>
      <c r="FA14" s="152">
        <v>6.9230397903994607</v>
      </c>
      <c r="FB14" s="152">
        <v>0.56256206260431663</v>
      </c>
      <c r="FD14" s="152">
        <v>35.716105081010085</v>
      </c>
      <c r="FF14" s="152">
        <v>266.36605721431954</v>
      </c>
      <c r="FG14" s="152">
        <v>4.5212535859943195</v>
      </c>
      <c r="FI14" s="152">
        <v>28.427531395950901</v>
      </c>
      <c r="FJ14" s="152">
        <v>8.8210273123787655</v>
      </c>
      <c r="FK14" s="152">
        <v>134.24007323855614</v>
      </c>
      <c r="FL14" s="152">
        <v>90.393040740653674</v>
      </c>
      <c r="FM14" s="152">
        <v>14.174671977622685</v>
      </c>
      <c r="FP14" s="152">
        <v>17.014159230494577</v>
      </c>
      <c r="FQ14" s="152">
        <v>301.10450184788601</v>
      </c>
      <c r="FR14" s="152">
        <v>25.716043189586252</v>
      </c>
      <c r="FS14" s="152">
        <v>66.522791678756349</v>
      </c>
      <c r="FT14" s="152">
        <v>1.1923980142881541</v>
      </c>
      <c r="FX14" s="152">
        <v>0.53413811537547762</v>
      </c>
      <c r="FY14" s="152">
        <v>219.84686353006558</v>
      </c>
      <c r="FZ14" s="152">
        <v>7.8866987930089998</v>
      </c>
      <c r="GA14" s="152">
        <v>17.461920559286092</v>
      </c>
      <c r="GB14" s="152">
        <v>2.4866038275843687</v>
      </c>
      <c r="GC14" s="152">
        <v>11.847599860458697</v>
      </c>
      <c r="GD14" s="152">
        <v>3.2394420989867569</v>
      </c>
      <c r="GE14" s="152">
        <v>1.1118655914673232</v>
      </c>
      <c r="GF14" s="152">
        <v>3.9305036622969167</v>
      </c>
      <c r="GG14" s="152">
        <v>0.66858197269569208</v>
      </c>
      <c r="GH14" s="152">
        <v>4.3094171962699068</v>
      </c>
      <c r="GI14" s="152">
        <v>0.9242006541581318</v>
      </c>
      <c r="GJ14" s="152">
        <v>2.617917365745007</v>
      </c>
      <c r="GL14" s="152">
        <v>2.6454014159802473</v>
      </c>
      <c r="GM14" s="152">
        <v>0.41957350794590698</v>
      </c>
      <c r="GN14" s="152">
        <v>2.0341127614388981</v>
      </c>
      <c r="GO14" s="152">
        <v>9.2988092325246754E-2</v>
      </c>
      <c r="GS14" s="152">
        <v>3.8758660263127651</v>
      </c>
      <c r="GT14" s="152">
        <v>1.02449868213655</v>
      </c>
      <c r="GU14" s="152">
        <v>0.39282438812916115</v>
      </c>
    </row>
    <row r="15" spans="1:215">
      <c r="A15" s="151">
        <v>29</v>
      </c>
      <c r="B15" s="152" t="s">
        <v>2859</v>
      </c>
      <c r="C15" s="152" t="s">
        <v>2905</v>
      </c>
      <c r="D15" s="152" t="s">
        <v>3072</v>
      </c>
      <c r="E15" s="152" t="s">
        <v>2879</v>
      </c>
      <c r="F15" s="152" t="s">
        <v>8460</v>
      </c>
      <c r="H15" s="151">
        <v>284190</v>
      </c>
      <c r="L15" s="153" t="s">
        <v>3073</v>
      </c>
      <c r="M15" s="153" t="s">
        <v>4774</v>
      </c>
      <c r="R15" s="152" t="s">
        <v>3075</v>
      </c>
      <c r="S15" s="152" t="s">
        <v>2716</v>
      </c>
      <c r="T15" s="152">
        <v>51.36426831873532</v>
      </c>
      <c r="U15" s="152">
        <v>0.90480019423558888</v>
      </c>
      <c r="V15" s="152">
        <v>14.227379919946634</v>
      </c>
      <c r="X15" s="152">
        <v>12.729710996114385</v>
      </c>
      <c r="AA15" s="152">
        <v>4.9149985928821227</v>
      </c>
      <c r="AB15" s="152">
        <v>0.24636462193745673</v>
      </c>
      <c r="AC15" s="152">
        <v>7.6395044910179646</v>
      </c>
      <c r="AD15" s="152">
        <v>2.8163511015658984</v>
      </c>
      <c r="AE15" s="152">
        <v>0.49129662322880963</v>
      </c>
      <c r="AF15" s="152">
        <v>8.9017975560147219E-2</v>
      </c>
      <c r="AJ15" s="152">
        <v>2.21</v>
      </c>
      <c r="AK15" s="156">
        <f t="shared" si="0"/>
        <v>1.0699999999999999E-2</v>
      </c>
      <c r="AL15" s="151">
        <v>107</v>
      </c>
      <c r="AM15" s="151">
        <v>386</v>
      </c>
      <c r="AN15" s="151">
        <v>434</v>
      </c>
      <c r="AO15" s="151">
        <v>1400</v>
      </c>
      <c r="AQ15" s="152">
        <v>11.511860753590804</v>
      </c>
      <c r="AW15" s="152">
        <v>32.450627514141061</v>
      </c>
      <c r="AX15" s="151">
        <v>1.202545824574458</v>
      </c>
      <c r="AY15" s="151">
        <v>362.60876647651207</v>
      </c>
      <c r="AZ15" s="152">
        <v>4.0645991856349433</v>
      </c>
      <c r="BA15" s="152">
        <v>40.081778029025827</v>
      </c>
      <c r="BB15" s="152">
        <v>11.702292632945337</v>
      </c>
      <c r="BC15" s="152">
        <v>221.86204280579244</v>
      </c>
      <c r="BG15" s="152">
        <v>10.061104932350654</v>
      </c>
      <c r="BH15" s="152">
        <v>255.47632520653954</v>
      </c>
      <c r="BI15" s="152">
        <v>29.13228406957878</v>
      </c>
      <c r="BJ15" s="152">
        <v>71.824984569854649</v>
      </c>
      <c r="BK15" s="152">
        <v>0.96406119008431979</v>
      </c>
      <c r="BO15" s="152">
        <v>200.24515579613961</v>
      </c>
      <c r="BP15" s="152">
        <v>3.6612743653824866</v>
      </c>
      <c r="BQ15" s="152">
        <v>10.731641233147339</v>
      </c>
      <c r="BR15" s="152">
        <v>1.6389358975269488</v>
      </c>
      <c r="BS15" s="152">
        <v>8.9157382314164995</v>
      </c>
      <c r="BT15" s="152">
        <v>2.6813598062122579</v>
      </c>
      <c r="BU15" s="152">
        <v>0.99670880051278998</v>
      </c>
      <c r="BV15" s="152">
        <v>3.7376333619900439</v>
      </c>
      <c r="BW15" s="152">
        <v>0.59446968453673743</v>
      </c>
      <c r="BX15" s="152">
        <v>4.7875278622180009</v>
      </c>
      <c r="BY15" s="152">
        <v>1.0905494825504451</v>
      </c>
      <c r="BZ15" s="152">
        <v>3.0375585370329241</v>
      </c>
      <c r="CA15" s="152">
        <v>0.40975778263508544</v>
      </c>
      <c r="CB15" s="152">
        <v>3.1216208823768565</v>
      </c>
      <c r="CC15" s="152">
        <v>0.5442712894733831</v>
      </c>
      <c r="CD15" s="152">
        <v>2.0409776700554847</v>
      </c>
      <c r="CE15" s="152">
        <v>0.12573728267377851</v>
      </c>
      <c r="CH15" s="152">
        <v>3.3569664216629906</v>
      </c>
      <c r="CJ15" s="152">
        <v>0.38224763675771434</v>
      </c>
      <c r="CK15" s="152">
        <v>0.20545614152413061</v>
      </c>
      <c r="CQ15" s="152">
        <v>0.25</v>
      </c>
      <c r="DC15" s="152">
        <v>38.159333333333336</v>
      </c>
      <c r="DE15" s="152">
        <v>1.4999999999999999E-2</v>
      </c>
      <c r="DF15" s="152">
        <v>27.215</v>
      </c>
      <c r="DG15" s="152">
        <v>34.93966666666666</v>
      </c>
      <c r="DJ15" s="152">
        <v>3.5333333333333335E-2</v>
      </c>
      <c r="DM15" s="152">
        <v>0.17633333333333334</v>
      </c>
      <c r="DO15" s="154">
        <v>69.594956813280888</v>
      </c>
      <c r="ED15" s="152">
        <v>49.752568307486058</v>
      </c>
      <c r="EE15" s="152">
        <v>0.64758441732245475</v>
      </c>
      <c r="EF15" s="152">
        <v>20.465514223517467</v>
      </c>
      <c r="EH15" s="152">
        <v>8.2515389938812813</v>
      </c>
      <c r="EK15" s="152">
        <v>0.14401219442147711</v>
      </c>
      <c r="EL15" s="152">
        <v>5.2534336659027945</v>
      </c>
      <c r="EM15" s="152">
        <v>12.808368452661533</v>
      </c>
      <c r="EO15" s="152">
        <v>2.061050472756536</v>
      </c>
      <c r="EP15" s="152">
        <v>0.29782403248911549</v>
      </c>
      <c r="EQ15" s="152">
        <v>6.2607653295530724E-2</v>
      </c>
      <c r="ES15" s="152">
        <v>8.9047195013940206E-2</v>
      </c>
      <c r="FA15" s="152">
        <v>4.3816872303870653</v>
      </c>
      <c r="FB15" s="152">
        <v>0.28011003457079053</v>
      </c>
      <c r="FD15" s="152">
        <v>33.863730083475872</v>
      </c>
      <c r="FF15" s="152">
        <v>262.77848414149463</v>
      </c>
      <c r="FG15" s="152">
        <v>57.535115970750411</v>
      </c>
      <c r="FI15" s="152">
        <v>31.635526065382074</v>
      </c>
      <c r="FJ15" s="152">
        <v>22.685688853868438</v>
      </c>
      <c r="FK15" s="152">
        <v>96.129149627740304</v>
      </c>
      <c r="FL15" s="152">
        <v>63.815818632225643</v>
      </c>
      <c r="FM15" s="152">
        <v>15.283084895533774</v>
      </c>
      <c r="FP15" s="152">
        <v>4.460995552722343</v>
      </c>
      <c r="FQ15" s="152">
        <v>328.8576578530691</v>
      </c>
      <c r="FR15" s="152">
        <v>17.393502779533243</v>
      </c>
      <c r="FS15" s="152">
        <v>37.609408985679821</v>
      </c>
      <c r="FT15" s="152">
        <v>0.52004512193140984</v>
      </c>
      <c r="FX15" s="152">
        <v>0.22463174209118225</v>
      </c>
      <c r="FY15" s="152">
        <v>106.18063135689833</v>
      </c>
      <c r="FZ15" s="152">
        <v>2.6317274007118097</v>
      </c>
      <c r="GA15" s="152">
        <v>6.9464581308226263</v>
      </c>
      <c r="GB15" s="152">
        <v>1.0560054895836775</v>
      </c>
      <c r="GC15" s="152">
        <v>5.4629189145643284</v>
      </c>
      <c r="GD15" s="152">
        <v>1.741784966114873</v>
      </c>
      <c r="GE15" s="152">
        <v>0.69816363678146798</v>
      </c>
      <c r="GF15" s="152">
        <v>2.3714291107790704</v>
      </c>
      <c r="GG15" s="152">
        <v>0.42347693202483172</v>
      </c>
      <c r="GH15" s="152">
        <v>2.8100040707216931</v>
      </c>
      <c r="GI15" s="152">
        <v>0.61444744348778402</v>
      </c>
      <c r="GJ15" s="152">
        <v>1.744881811606664</v>
      </c>
      <c r="GL15" s="152">
        <v>1.7593640113361078</v>
      </c>
      <c r="GM15" s="152">
        <v>0.28330021079565548</v>
      </c>
      <c r="GN15" s="152">
        <v>1.1848443967740878</v>
      </c>
      <c r="GO15" s="152">
        <v>5.1443003990640362E-2</v>
      </c>
      <c r="GS15" s="152">
        <v>1.6766748846881114</v>
      </c>
      <c r="GT15" s="152">
        <v>0.20571332347909516</v>
      </c>
      <c r="GU15" s="152">
        <v>0.11586349903605855</v>
      </c>
    </row>
    <row r="16" spans="1:215">
      <c r="A16" s="151">
        <v>31</v>
      </c>
      <c r="B16" s="152" t="s">
        <v>2859</v>
      </c>
      <c r="C16" s="152" t="s">
        <v>2905</v>
      </c>
      <c r="D16" s="152" t="s">
        <v>3072</v>
      </c>
      <c r="E16" s="152" t="s">
        <v>2879</v>
      </c>
      <c r="F16" s="152" t="s">
        <v>8461</v>
      </c>
      <c r="H16" s="151">
        <v>284190</v>
      </c>
      <c r="L16" s="153" t="s">
        <v>3073</v>
      </c>
      <c r="M16" s="153" t="s">
        <v>4393</v>
      </c>
      <c r="R16" s="152" t="s">
        <v>3075</v>
      </c>
      <c r="S16" s="152" t="s">
        <v>2716</v>
      </c>
      <c r="T16" s="152">
        <v>50.176964323862428</v>
      </c>
      <c r="U16" s="152">
        <v>0.94250367794486212</v>
      </c>
      <c r="V16" s="152">
        <v>14.75641927951968</v>
      </c>
      <c r="X16" s="152">
        <v>13.765326696151988</v>
      </c>
      <c r="AA16" s="152">
        <v>5.4556741411232252</v>
      </c>
      <c r="AB16" s="152">
        <v>0.21931357985365318</v>
      </c>
      <c r="AC16" s="152">
        <v>7.1008214820359283</v>
      </c>
      <c r="AD16" s="152">
        <v>3.2243098738581999</v>
      </c>
      <c r="AE16" s="152">
        <v>0.61820136579876206</v>
      </c>
      <c r="AF16" s="152">
        <v>0.1430932451410861</v>
      </c>
      <c r="AJ16" s="152">
        <v>3.16</v>
      </c>
      <c r="AK16" s="156">
        <f t="shared" si="0"/>
        <v>4.7299999999999998E-3</v>
      </c>
      <c r="AL16" s="151">
        <v>47.3</v>
      </c>
      <c r="AM16" s="151">
        <v>391</v>
      </c>
      <c r="AN16" s="151">
        <v>1130</v>
      </c>
      <c r="AO16" s="151">
        <v>1320</v>
      </c>
      <c r="AQ16" s="152">
        <v>15.078018699438219</v>
      </c>
      <c r="AW16" s="152">
        <v>41.452629208233112</v>
      </c>
      <c r="AX16" s="151">
        <v>1.2459197167333189</v>
      </c>
      <c r="AY16" s="151">
        <v>606.64383955239612</v>
      </c>
      <c r="AZ16" s="152">
        <v>18.429276060940989</v>
      </c>
      <c r="BA16" s="152">
        <v>138.76570076336145</v>
      </c>
      <c r="BB16" s="152">
        <v>49.766370608798226</v>
      </c>
      <c r="BC16" s="152">
        <v>317.14092532341721</v>
      </c>
      <c r="BG16" s="152">
        <v>15.490397046778996</v>
      </c>
      <c r="BH16" s="152">
        <v>327.55227323875408</v>
      </c>
      <c r="BI16" s="152">
        <v>30.811843004831687</v>
      </c>
      <c r="BJ16" s="152">
        <v>79.044496446490299</v>
      </c>
      <c r="BK16" s="152">
        <v>1.2529318174761945</v>
      </c>
      <c r="BO16" s="152">
        <v>221.27676698154744</v>
      </c>
      <c r="BP16" s="152">
        <v>5.1231263271379266</v>
      </c>
      <c r="BQ16" s="152">
        <v>13.885962505584207</v>
      </c>
      <c r="BR16" s="152">
        <v>2.0315032559513417</v>
      </c>
      <c r="BS16" s="152">
        <v>10.191893289120305</v>
      </c>
      <c r="BT16" s="152">
        <v>3.450945010567299</v>
      </c>
      <c r="BU16" s="152">
        <v>1.1443651514175164</v>
      </c>
      <c r="BV16" s="152">
        <v>4.2630841184809984</v>
      </c>
      <c r="BW16" s="152">
        <v>0.64418081884755263</v>
      </c>
      <c r="BX16" s="152">
        <v>4.9032824385304083</v>
      </c>
      <c r="BY16" s="152">
        <v>1.1054748147043485</v>
      </c>
      <c r="BZ16" s="152">
        <v>3.0283648328899639</v>
      </c>
      <c r="CA16" s="152">
        <v>0.42976099832600373</v>
      </c>
      <c r="CB16" s="152">
        <v>3.2181039820724422</v>
      </c>
      <c r="CC16" s="152">
        <v>0.51109535641132231</v>
      </c>
      <c r="CD16" s="152">
        <v>2.2527610583929478</v>
      </c>
      <c r="CE16" s="152">
        <v>0.17088830417802559</v>
      </c>
      <c r="CH16" s="152">
        <v>3.8687252730338617</v>
      </c>
      <c r="CJ16" s="152">
        <v>0.49468053179008564</v>
      </c>
      <c r="CK16" s="152">
        <v>0.36704383303220139</v>
      </c>
      <c r="CQ16" s="152">
        <v>0.25</v>
      </c>
      <c r="DC16" s="152">
        <v>36.122666666666667</v>
      </c>
      <c r="DE16" s="152">
        <v>2.1666666666666667E-2</v>
      </c>
      <c r="DF16" s="152">
        <v>25.626666666666665</v>
      </c>
      <c r="DG16" s="152">
        <v>36.746333333333332</v>
      </c>
      <c r="DJ16" s="152">
        <v>2.9000000000000001E-2</v>
      </c>
      <c r="DM16" s="152">
        <v>0.16700000000000001</v>
      </c>
      <c r="DO16" s="154">
        <v>71.882367246496841</v>
      </c>
      <c r="ED16" s="152">
        <v>49.752568307486058</v>
      </c>
      <c r="EE16" s="152">
        <v>0.64758441732245475</v>
      </c>
      <c r="EF16" s="152">
        <v>20.465514223517467</v>
      </c>
      <c r="EH16" s="152">
        <v>8.2515389938812813</v>
      </c>
      <c r="EK16" s="152">
        <v>0.14401219442147711</v>
      </c>
      <c r="EL16" s="152">
        <v>5.2534336659027945</v>
      </c>
      <c r="EM16" s="152">
        <v>12.808368452661533</v>
      </c>
      <c r="EO16" s="152">
        <v>2.061050472756536</v>
      </c>
      <c r="EP16" s="152">
        <v>0.29782403248911549</v>
      </c>
      <c r="EQ16" s="152">
        <v>6.2607653295530724E-2</v>
      </c>
      <c r="ES16" s="152">
        <v>8.9047195013940206E-2</v>
      </c>
      <c r="FA16" s="152">
        <v>4.3816872303870653</v>
      </c>
      <c r="FB16" s="152">
        <v>0.28011003457079053</v>
      </c>
      <c r="FD16" s="152">
        <v>33.863730083475872</v>
      </c>
      <c r="FF16" s="152">
        <v>262.77848414149463</v>
      </c>
      <c r="FG16" s="152">
        <v>57.535115970750411</v>
      </c>
      <c r="FI16" s="152">
        <v>31.635526065382074</v>
      </c>
      <c r="FJ16" s="152">
        <v>22.685688853868438</v>
      </c>
      <c r="FK16" s="152">
        <v>96.129149627740304</v>
      </c>
      <c r="FL16" s="152">
        <v>63.815818632225643</v>
      </c>
      <c r="FM16" s="152">
        <v>15.283084895533774</v>
      </c>
      <c r="FP16" s="152">
        <v>4.460995552722343</v>
      </c>
      <c r="FQ16" s="152">
        <v>328.8576578530691</v>
      </c>
      <c r="FR16" s="152">
        <v>17.393502779533243</v>
      </c>
      <c r="FS16" s="152">
        <v>37.609408985679821</v>
      </c>
      <c r="FT16" s="152">
        <v>0.52004512193140984</v>
      </c>
      <c r="FX16" s="152">
        <v>0.22463174209118225</v>
      </c>
      <c r="FY16" s="152">
        <v>106.18063135689833</v>
      </c>
      <c r="FZ16" s="152">
        <v>2.6317274007118097</v>
      </c>
      <c r="GA16" s="152">
        <v>6.9464581308226263</v>
      </c>
      <c r="GB16" s="152">
        <v>1.0560054895836775</v>
      </c>
      <c r="GC16" s="152">
        <v>5.4629189145643284</v>
      </c>
      <c r="GD16" s="152">
        <v>1.741784966114873</v>
      </c>
      <c r="GE16" s="152">
        <v>0.69816363678146798</v>
      </c>
      <c r="GF16" s="152">
        <v>2.3714291107790704</v>
      </c>
      <c r="GG16" s="152">
        <v>0.42347693202483172</v>
      </c>
      <c r="GH16" s="152">
        <v>2.8100040707216931</v>
      </c>
      <c r="GI16" s="152">
        <v>0.61444744348778402</v>
      </c>
      <c r="GJ16" s="152">
        <v>1.744881811606664</v>
      </c>
      <c r="GL16" s="152">
        <v>1.7593640113361078</v>
      </c>
      <c r="GM16" s="152">
        <v>0.28330021079565548</v>
      </c>
      <c r="GN16" s="152">
        <v>1.1848443967740878</v>
      </c>
      <c r="GO16" s="152">
        <v>5.1443003990640362E-2</v>
      </c>
      <c r="GS16" s="152">
        <v>1.6766748846881114</v>
      </c>
      <c r="GT16" s="152">
        <v>0.20571332347909516</v>
      </c>
      <c r="GU16" s="152">
        <v>0.11586349903605855</v>
      </c>
    </row>
    <row r="17" spans="1:203">
      <c r="A17" s="151">
        <v>32</v>
      </c>
      <c r="B17" s="152" t="s">
        <v>2859</v>
      </c>
      <c r="C17" s="152" t="s">
        <v>2905</v>
      </c>
      <c r="D17" s="152" t="s">
        <v>3072</v>
      </c>
      <c r="E17" s="152" t="s">
        <v>2879</v>
      </c>
      <c r="F17" s="152" t="s">
        <v>8462</v>
      </c>
      <c r="H17" s="151">
        <v>284190</v>
      </c>
      <c r="L17" s="153" t="s">
        <v>3073</v>
      </c>
      <c r="M17" s="153" t="s">
        <v>4667</v>
      </c>
      <c r="R17" s="152" t="s">
        <v>3075</v>
      </c>
      <c r="S17" s="152" t="s">
        <v>2716</v>
      </c>
      <c r="T17" s="152">
        <v>51.02198248237557</v>
      </c>
      <c r="U17" s="152">
        <v>0.85800449874686713</v>
      </c>
      <c r="V17" s="152">
        <v>16.834788192128084</v>
      </c>
      <c r="X17" s="152">
        <v>10.83215427865418</v>
      </c>
      <c r="AA17" s="152">
        <v>3.5808458177329774</v>
      </c>
      <c r="AB17" s="152">
        <v>0.19148780625432302</v>
      </c>
      <c r="AC17" s="152">
        <v>9.3464999999999989</v>
      </c>
      <c r="AD17" s="152">
        <v>3.5030670987385824</v>
      </c>
      <c r="AE17" s="152">
        <v>0.63217474039592825</v>
      </c>
      <c r="AF17" s="152">
        <v>0.16382973623038677</v>
      </c>
      <c r="AJ17" s="152">
        <v>1.48</v>
      </c>
      <c r="AK17" s="156">
        <f t="shared" si="0"/>
        <v>7.4200000000000004E-3</v>
      </c>
      <c r="AL17" s="151">
        <v>74.2</v>
      </c>
      <c r="AM17" s="151">
        <v>263</v>
      </c>
      <c r="AN17" s="151">
        <v>447</v>
      </c>
      <c r="AO17" s="151">
        <v>1260</v>
      </c>
      <c r="AQ17" s="152">
        <v>6.6008920117996261</v>
      </c>
      <c r="AW17" s="152">
        <v>26.509317627584146</v>
      </c>
      <c r="AX17" s="151">
        <v>1.4388837821370939</v>
      </c>
      <c r="AY17" s="151">
        <v>525.48407186981399</v>
      </c>
      <c r="AZ17" s="152">
        <v>89.870189644479993</v>
      </c>
      <c r="BA17" s="152">
        <v>55.775405657700055</v>
      </c>
      <c r="BB17" s="152">
        <v>24.62926378594976</v>
      </c>
      <c r="BC17" s="152">
        <v>190.80673812512489</v>
      </c>
      <c r="BG17" s="152">
        <v>7.7583936247766925</v>
      </c>
      <c r="BH17" s="152">
        <v>198.99786560113191</v>
      </c>
      <c r="BI17" s="152">
        <v>20.365826676461868</v>
      </c>
      <c r="BJ17" s="152">
        <v>57.18101828875875</v>
      </c>
      <c r="BK17" s="152">
        <v>0.76176491104365385</v>
      </c>
      <c r="BO17" s="152">
        <v>161.16862881720655</v>
      </c>
      <c r="BP17" s="152">
        <v>2.8069723584966746</v>
      </c>
      <c r="BQ17" s="152">
        <v>7.9930582139017679</v>
      </c>
      <c r="BR17" s="152">
        <v>1.3571541642414782</v>
      </c>
      <c r="BS17" s="152">
        <v>6.613491337733695</v>
      </c>
      <c r="BT17" s="152">
        <v>2.2160070558908571</v>
      </c>
      <c r="BU17" s="152">
        <v>0.865512161187449</v>
      </c>
      <c r="BV17" s="152">
        <v>2.5952015821081948</v>
      </c>
      <c r="BW17" s="152">
        <v>0.54485670397969876</v>
      </c>
      <c r="BX17" s="152">
        <v>3.4024086778533422</v>
      </c>
      <c r="BY17" s="152">
        <v>0.77138991851069227</v>
      </c>
      <c r="BZ17" s="152">
        <v>1.8196966752104724</v>
      </c>
      <c r="CA17" s="152">
        <v>0.26787258424015054</v>
      </c>
      <c r="CB17" s="152">
        <v>1.9192075348476421</v>
      </c>
      <c r="CC17" s="152">
        <v>0.24326518001503994</v>
      </c>
      <c r="CD17" s="152">
        <v>1.6045593605889714</v>
      </c>
      <c r="CE17" s="152">
        <v>6.1677271555626016E-2</v>
      </c>
      <c r="CH17" s="152">
        <v>2.6780584517672485</v>
      </c>
      <c r="CJ17" s="152">
        <v>0.27357763809422736</v>
      </c>
      <c r="CK17" s="152">
        <v>0.16971411939783337</v>
      </c>
      <c r="CQ17" s="152">
        <v>0.25</v>
      </c>
      <c r="DC17" s="152">
        <v>38.81466666666666</v>
      </c>
      <c r="DE17" s="152">
        <v>2.5000000000000001E-2</v>
      </c>
      <c r="DF17" s="152">
        <v>23.495333333333335</v>
      </c>
      <c r="DG17" s="152">
        <v>37.634999999999998</v>
      </c>
      <c r="DJ17" s="152">
        <v>2.6333333333333334E-2</v>
      </c>
      <c r="DM17" s="152">
        <v>0.19500000000000001</v>
      </c>
      <c r="DO17" s="154">
        <v>74.065232693412781</v>
      </c>
      <c r="ED17" s="152">
        <v>49.752568307486058</v>
      </c>
      <c r="EE17" s="152">
        <v>0.64758441732245475</v>
      </c>
      <c r="EF17" s="152">
        <v>20.465514223517467</v>
      </c>
      <c r="EH17" s="152">
        <v>8.2515389938812813</v>
      </c>
      <c r="EK17" s="152">
        <v>0.14401219442147711</v>
      </c>
      <c r="EL17" s="152">
        <v>5.2534336659027945</v>
      </c>
      <c r="EM17" s="152">
        <v>12.808368452661533</v>
      </c>
      <c r="EO17" s="152">
        <v>2.061050472756536</v>
      </c>
      <c r="EP17" s="152">
        <v>0.29782403248911549</v>
      </c>
      <c r="EQ17" s="152">
        <v>6.2607653295530724E-2</v>
      </c>
      <c r="ES17" s="152">
        <v>8.9047195013940206E-2</v>
      </c>
      <c r="FA17" s="152">
        <v>4.3816872303870653</v>
      </c>
      <c r="FB17" s="152">
        <v>0.28011003457079053</v>
      </c>
      <c r="FD17" s="152">
        <v>33.863730083475872</v>
      </c>
      <c r="FF17" s="152">
        <v>262.77848414149463</v>
      </c>
      <c r="FG17" s="152">
        <v>57.535115970750411</v>
      </c>
      <c r="FI17" s="152">
        <v>31.635526065382074</v>
      </c>
      <c r="FJ17" s="152">
        <v>22.685688853868438</v>
      </c>
      <c r="FK17" s="152">
        <v>96.129149627740304</v>
      </c>
      <c r="FL17" s="152">
        <v>63.815818632225643</v>
      </c>
      <c r="FM17" s="152">
        <v>15.283084895533774</v>
      </c>
      <c r="FP17" s="152">
        <v>4.460995552722343</v>
      </c>
      <c r="FQ17" s="152">
        <v>328.8576578530691</v>
      </c>
      <c r="FR17" s="152">
        <v>17.393502779533243</v>
      </c>
      <c r="FS17" s="152">
        <v>37.609408985679821</v>
      </c>
      <c r="FT17" s="152">
        <v>0.52004512193140984</v>
      </c>
      <c r="FX17" s="152">
        <v>0.22463174209118225</v>
      </c>
      <c r="FY17" s="152">
        <v>106.18063135689833</v>
      </c>
      <c r="FZ17" s="152">
        <v>2.6317274007118097</v>
      </c>
      <c r="GA17" s="152">
        <v>6.9464581308226263</v>
      </c>
      <c r="GB17" s="152">
        <v>1.0560054895836775</v>
      </c>
      <c r="GC17" s="152">
        <v>5.4629189145643284</v>
      </c>
      <c r="GD17" s="152">
        <v>1.741784966114873</v>
      </c>
      <c r="GE17" s="152">
        <v>0.69816363678146798</v>
      </c>
      <c r="GF17" s="152">
        <v>2.3714291107790704</v>
      </c>
      <c r="GG17" s="152">
        <v>0.42347693202483172</v>
      </c>
      <c r="GH17" s="152">
        <v>2.8100040707216931</v>
      </c>
      <c r="GI17" s="152">
        <v>0.61444744348778402</v>
      </c>
      <c r="GJ17" s="152">
        <v>1.744881811606664</v>
      </c>
      <c r="GL17" s="152">
        <v>1.7593640113361078</v>
      </c>
      <c r="GM17" s="152">
        <v>0.28330021079565548</v>
      </c>
      <c r="GN17" s="152">
        <v>1.1848443967740878</v>
      </c>
      <c r="GO17" s="152">
        <v>5.1443003990640362E-2</v>
      </c>
      <c r="GS17" s="152">
        <v>1.6766748846881114</v>
      </c>
      <c r="GT17" s="152">
        <v>0.20571332347909516</v>
      </c>
      <c r="GU17" s="152">
        <v>0.11586349903605855</v>
      </c>
    </row>
    <row r="18" spans="1:203">
      <c r="A18" s="151">
        <v>33</v>
      </c>
      <c r="B18" s="152" t="s">
        <v>2859</v>
      </c>
      <c r="C18" s="152" t="s">
        <v>2905</v>
      </c>
      <c r="D18" s="152" t="s">
        <v>3072</v>
      </c>
      <c r="E18" s="152" t="s">
        <v>2879</v>
      </c>
      <c r="F18" s="152" t="s">
        <v>8463</v>
      </c>
      <c r="H18" s="151">
        <v>284190</v>
      </c>
      <c r="L18" s="153" t="s">
        <v>3073</v>
      </c>
      <c r="M18" s="153" t="s">
        <v>3861</v>
      </c>
      <c r="R18" s="152" t="s">
        <v>3075</v>
      </c>
      <c r="S18" s="152" t="s">
        <v>2716</v>
      </c>
      <c r="T18" s="152">
        <v>48.561803033539846</v>
      </c>
      <c r="U18" s="152">
        <v>1.2347056766917293</v>
      </c>
      <c r="V18" s="152">
        <v>16.003440627084725</v>
      </c>
      <c r="X18" s="152">
        <v>11.668365713467152</v>
      </c>
      <c r="AA18" s="152">
        <v>4.5159384159637934</v>
      </c>
      <c r="AB18" s="152">
        <v>0.20078458444064218</v>
      </c>
      <c r="AC18" s="152">
        <v>8.7588458083832332</v>
      </c>
      <c r="AD18" s="152">
        <v>3.2624570182688131</v>
      </c>
      <c r="AE18" s="152">
        <v>0.57411295974218624</v>
      </c>
      <c r="AF18" s="152">
        <v>0.118461501581972</v>
      </c>
      <c r="AJ18" s="152">
        <v>1.07</v>
      </c>
      <c r="AK18" s="156">
        <f t="shared" si="0"/>
        <v>1.0300000000000001E-3</v>
      </c>
      <c r="AL18" s="151">
        <v>10.3</v>
      </c>
      <c r="AM18" s="151">
        <v>254</v>
      </c>
      <c r="AN18" s="151">
        <v>404</v>
      </c>
      <c r="AO18" s="151">
        <v>1110</v>
      </c>
      <c r="CQ18" s="152">
        <v>0.25</v>
      </c>
      <c r="DC18" s="152">
        <v>38.776000000000003</v>
      </c>
      <c r="DE18" s="152">
        <v>2.6666666666666668E-2</v>
      </c>
      <c r="DF18" s="152">
        <v>23.858000000000001</v>
      </c>
      <c r="DG18" s="152">
        <v>37.540666666666667</v>
      </c>
      <c r="DJ18" s="152">
        <v>6.0666666666666667E-2</v>
      </c>
      <c r="DM18" s="152">
        <v>0.18600000000000003</v>
      </c>
      <c r="DO18" s="154">
        <v>73.721325198988083</v>
      </c>
      <c r="ED18" s="152">
        <v>49.752568307486058</v>
      </c>
      <c r="EE18" s="152">
        <v>0.64758441732245475</v>
      </c>
      <c r="EF18" s="152">
        <v>20.465514223517467</v>
      </c>
      <c r="EH18" s="152">
        <v>8.2515389938812813</v>
      </c>
      <c r="EK18" s="152">
        <v>0.14401219442147711</v>
      </c>
      <c r="EL18" s="152">
        <v>5.2534336659027945</v>
      </c>
      <c r="EM18" s="152">
        <v>12.808368452661533</v>
      </c>
      <c r="EO18" s="152">
        <v>2.061050472756536</v>
      </c>
      <c r="EP18" s="152">
        <v>0.29782403248911549</v>
      </c>
      <c r="EQ18" s="152">
        <v>6.2607653295530724E-2</v>
      </c>
      <c r="ES18" s="152">
        <v>8.9047195013940206E-2</v>
      </c>
      <c r="FA18" s="152">
        <v>4.3816872303870653</v>
      </c>
      <c r="FB18" s="152">
        <v>0.28011003457079053</v>
      </c>
      <c r="FD18" s="152">
        <v>33.863730083475872</v>
      </c>
      <c r="FF18" s="152">
        <v>262.77848414149463</v>
      </c>
      <c r="FG18" s="152">
        <v>57.535115970750411</v>
      </c>
      <c r="FI18" s="152">
        <v>31.635526065382074</v>
      </c>
      <c r="FJ18" s="152">
        <v>22.685688853868438</v>
      </c>
      <c r="FK18" s="152">
        <v>96.129149627740304</v>
      </c>
      <c r="FL18" s="152">
        <v>63.815818632225643</v>
      </c>
      <c r="FM18" s="152">
        <v>15.283084895533774</v>
      </c>
      <c r="FP18" s="152">
        <v>4.460995552722343</v>
      </c>
      <c r="FQ18" s="152">
        <v>328.8576578530691</v>
      </c>
      <c r="FR18" s="152">
        <v>17.393502779533243</v>
      </c>
      <c r="FS18" s="152">
        <v>37.609408985679821</v>
      </c>
      <c r="FT18" s="152">
        <v>0.52004512193140984</v>
      </c>
      <c r="FX18" s="152">
        <v>0.22463174209118225</v>
      </c>
      <c r="FY18" s="152">
        <v>106.18063135689833</v>
      </c>
      <c r="FZ18" s="152">
        <v>2.6317274007118097</v>
      </c>
      <c r="GA18" s="152">
        <v>6.9464581308226263</v>
      </c>
      <c r="GB18" s="152">
        <v>1.0560054895836775</v>
      </c>
      <c r="GC18" s="152">
        <v>5.4629189145643284</v>
      </c>
      <c r="GD18" s="152">
        <v>1.741784966114873</v>
      </c>
      <c r="GE18" s="152">
        <v>0.69816363678146798</v>
      </c>
      <c r="GF18" s="152">
        <v>2.3714291107790704</v>
      </c>
      <c r="GG18" s="152">
        <v>0.42347693202483172</v>
      </c>
      <c r="GH18" s="152">
        <v>2.8100040707216931</v>
      </c>
      <c r="GI18" s="152">
        <v>0.61444744348778402</v>
      </c>
      <c r="GJ18" s="152">
        <v>1.744881811606664</v>
      </c>
      <c r="GL18" s="152">
        <v>1.7593640113361078</v>
      </c>
      <c r="GM18" s="152">
        <v>0.28330021079565548</v>
      </c>
      <c r="GN18" s="152">
        <v>1.1848443967740878</v>
      </c>
      <c r="GO18" s="152">
        <v>5.1443003990640362E-2</v>
      </c>
      <c r="GS18" s="152">
        <v>1.6766748846881114</v>
      </c>
      <c r="GT18" s="152">
        <v>0.20571332347909516</v>
      </c>
      <c r="GU18" s="152">
        <v>0.11586349903605855</v>
      </c>
    </row>
    <row r="19" spans="1:203">
      <c r="A19" s="151">
        <v>34</v>
      </c>
      <c r="B19" s="152" t="s">
        <v>2859</v>
      </c>
      <c r="C19" s="152" t="s">
        <v>2905</v>
      </c>
      <c r="D19" s="152" t="s">
        <v>3072</v>
      </c>
      <c r="E19" s="152" t="s">
        <v>2879</v>
      </c>
      <c r="F19" s="152" t="s">
        <v>8464</v>
      </c>
      <c r="H19" s="151">
        <v>284190</v>
      </c>
      <c r="L19" s="153" t="s">
        <v>3073</v>
      </c>
      <c r="M19" s="153" t="s">
        <v>3298</v>
      </c>
      <c r="R19" s="152" t="s">
        <v>3075</v>
      </c>
      <c r="S19" s="152" t="s">
        <v>2716</v>
      </c>
      <c r="T19" s="152">
        <v>46.508088015381325</v>
      </c>
      <c r="U19" s="152">
        <v>0.69217590225563908</v>
      </c>
      <c r="V19" s="152">
        <v>17.307144763175451</v>
      </c>
      <c r="X19" s="152">
        <v>11.025126148226404</v>
      </c>
      <c r="AA19" s="152">
        <v>5.704413083727629</v>
      </c>
      <c r="AB19" s="152">
        <v>0.19303726928537621</v>
      </c>
      <c r="AC19" s="152">
        <v>11.081479041916168</v>
      </c>
      <c r="AD19" s="152">
        <v>2.2850543888647241</v>
      </c>
      <c r="AE19" s="152">
        <v>0.37896755588521147</v>
      </c>
      <c r="AF19" s="152">
        <v>9.1882131787951182E-2</v>
      </c>
      <c r="AJ19" s="152">
        <v>2.92</v>
      </c>
      <c r="AK19" s="156">
        <f t="shared" si="0"/>
        <v>4.3799999999999993E-3</v>
      </c>
      <c r="AL19" s="151">
        <v>43.8</v>
      </c>
      <c r="AM19" s="151">
        <v>322</v>
      </c>
      <c r="AN19" s="151">
        <v>1190</v>
      </c>
      <c r="CQ19" s="152">
        <v>0.25</v>
      </c>
      <c r="DC19" s="152">
        <v>39.240666666666669</v>
      </c>
      <c r="DE19" s="152">
        <v>4.3666666666666666E-2</v>
      </c>
      <c r="DF19" s="152">
        <v>19.445</v>
      </c>
      <c r="DG19" s="152">
        <v>40.643999999999998</v>
      </c>
      <c r="DJ19" s="152">
        <v>7.0666666666666669E-2</v>
      </c>
      <c r="DM19" s="152">
        <v>0.21233333333333335</v>
      </c>
      <c r="DO19" s="154">
        <v>78.843044809276819</v>
      </c>
      <c r="ED19" s="152">
        <v>49.752568307486058</v>
      </c>
      <c r="EE19" s="152">
        <v>0.64758441732245475</v>
      </c>
      <c r="EF19" s="152">
        <v>20.465514223517467</v>
      </c>
      <c r="EH19" s="152">
        <v>8.2515389938812813</v>
      </c>
      <c r="EK19" s="152">
        <v>0.14401219442147711</v>
      </c>
      <c r="EL19" s="152">
        <v>5.2534336659027945</v>
      </c>
      <c r="EM19" s="152">
        <v>12.808368452661533</v>
      </c>
      <c r="EO19" s="152">
        <v>2.061050472756536</v>
      </c>
      <c r="EP19" s="152">
        <v>0.29782403248911549</v>
      </c>
      <c r="EQ19" s="152">
        <v>6.2607653295530724E-2</v>
      </c>
      <c r="ES19" s="152">
        <v>8.9047195013940206E-2</v>
      </c>
      <c r="FA19" s="152">
        <v>4.3816872303870653</v>
      </c>
      <c r="FB19" s="152">
        <v>0.28011003457079053</v>
      </c>
      <c r="FD19" s="152">
        <v>33.863730083475872</v>
      </c>
      <c r="FF19" s="152">
        <v>262.77848414149463</v>
      </c>
      <c r="FG19" s="152">
        <v>57.535115970750411</v>
      </c>
      <c r="FI19" s="152">
        <v>31.635526065382074</v>
      </c>
      <c r="FJ19" s="152">
        <v>22.685688853868438</v>
      </c>
      <c r="FK19" s="152">
        <v>96.129149627740304</v>
      </c>
      <c r="FL19" s="152">
        <v>63.815818632225643</v>
      </c>
      <c r="FM19" s="152">
        <v>15.283084895533774</v>
      </c>
      <c r="FP19" s="152">
        <v>4.460995552722343</v>
      </c>
      <c r="FQ19" s="152">
        <v>328.8576578530691</v>
      </c>
      <c r="FR19" s="152">
        <v>17.393502779533243</v>
      </c>
      <c r="FS19" s="152">
        <v>37.609408985679821</v>
      </c>
      <c r="FT19" s="152">
        <v>0.52004512193140984</v>
      </c>
      <c r="FX19" s="152">
        <v>0.22463174209118225</v>
      </c>
      <c r="FY19" s="152">
        <v>106.18063135689833</v>
      </c>
      <c r="FZ19" s="152">
        <v>2.6317274007118097</v>
      </c>
      <c r="GA19" s="152">
        <v>6.9464581308226263</v>
      </c>
      <c r="GB19" s="152">
        <v>1.0560054895836775</v>
      </c>
      <c r="GC19" s="152">
        <v>5.4629189145643284</v>
      </c>
      <c r="GD19" s="152">
        <v>1.741784966114873</v>
      </c>
      <c r="GE19" s="152">
        <v>0.69816363678146798</v>
      </c>
      <c r="GF19" s="152">
        <v>2.3714291107790704</v>
      </c>
      <c r="GG19" s="152">
        <v>0.42347693202483172</v>
      </c>
      <c r="GH19" s="152">
        <v>2.8100040707216931</v>
      </c>
      <c r="GI19" s="152">
        <v>0.61444744348778402</v>
      </c>
      <c r="GJ19" s="152">
        <v>1.744881811606664</v>
      </c>
      <c r="GL19" s="152">
        <v>1.7593640113361078</v>
      </c>
      <c r="GM19" s="152">
        <v>0.28330021079565548</v>
      </c>
      <c r="GN19" s="152">
        <v>1.1848443967740878</v>
      </c>
      <c r="GO19" s="152">
        <v>5.1443003990640362E-2</v>
      </c>
      <c r="GS19" s="152">
        <v>1.6766748846881114</v>
      </c>
      <c r="GT19" s="152">
        <v>0.20571332347909516</v>
      </c>
      <c r="GU19" s="152">
        <v>0.11586349903605855</v>
      </c>
    </row>
    <row r="20" spans="1:203">
      <c r="A20" s="151">
        <v>47</v>
      </c>
      <c r="B20" s="152" t="s">
        <v>2859</v>
      </c>
      <c r="C20" s="152" t="s">
        <v>2905</v>
      </c>
      <c r="D20" s="152" t="s">
        <v>3072</v>
      </c>
      <c r="E20" s="152" t="s">
        <v>2879</v>
      </c>
      <c r="F20" s="152" t="s">
        <v>8465</v>
      </c>
      <c r="H20" s="151">
        <v>284190</v>
      </c>
      <c r="L20" s="153" t="s">
        <v>3073</v>
      </c>
      <c r="M20" s="153" t="s">
        <v>5040</v>
      </c>
      <c r="R20" s="152" t="s">
        <v>3075</v>
      </c>
      <c r="S20" s="152" t="s">
        <v>2716</v>
      </c>
      <c r="T20" s="152">
        <v>52.316250801110876</v>
      </c>
      <c r="U20" s="152">
        <v>1.0990732330827067</v>
      </c>
      <c r="V20" s="152">
        <v>15.76726234156104</v>
      </c>
      <c r="X20" s="152">
        <v>11.623338943900299</v>
      </c>
      <c r="AA20" s="152">
        <v>4.2260746348487963</v>
      </c>
      <c r="AB20" s="152">
        <v>0.20478736393752955</v>
      </c>
      <c r="AC20" s="152">
        <v>9.0246893712574874</v>
      </c>
      <c r="AD20" s="152">
        <v>3.0160507285776426</v>
      </c>
      <c r="AE20" s="152">
        <v>0.54285355708731897</v>
      </c>
      <c r="AF20" s="152">
        <v>8.3175096855427136E-2</v>
      </c>
      <c r="AJ20" s="152">
        <v>0.77457458749999986</v>
      </c>
      <c r="AK20" s="156">
        <f t="shared" si="0"/>
        <v>3.1721211000000004E-3</v>
      </c>
      <c r="AL20" s="151">
        <v>31.721211000000004</v>
      </c>
      <c r="AM20" s="151">
        <v>352.68299999999999</v>
      </c>
      <c r="AN20" s="151">
        <v>241.58600000000001</v>
      </c>
      <c r="AO20" s="151">
        <v>916.11520000000007</v>
      </c>
      <c r="CQ20" s="152">
        <v>0.25</v>
      </c>
      <c r="DC20" s="152">
        <v>39.118333333333332</v>
      </c>
      <c r="DE20" s="152">
        <v>1.7666666666666667E-2</v>
      </c>
      <c r="DF20" s="152">
        <v>20.919666666666668</v>
      </c>
      <c r="DG20" s="152">
        <v>39.749000000000002</v>
      </c>
      <c r="DJ20" s="152">
        <v>6.9666666666666668E-2</v>
      </c>
      <c r="DM20" s="152">
        <v>0.20699999999999999</v>
      </c>
      <c r="DO20" s="154">
        <v>77.208539181504747</v>
      </c>
      <c r="ED20" s="152">
        <v>49.752568307486058</v>
      </c>
      <c r="EE20" s="152">
        <v>0.64758441732245475</v>
      </c>
      <c r="EF20" s="152">
        <v>20.465514223517467</v>
      </c>
      <c r="EH20" s="152">
        <v>8.2515389938812813</v>
      </c>
      <c r="EK20" s="152">
        <v>0.14401219442147711</v>
      </c>
      <c r="EL20" s="152">
        <v>5.2534336659027945</v>
      </c>
      <c r="EM20" s="152">
        <v>12.808368452661533</v>
      </c>
      <c r="EO20" s="152">
        <v>2.061050472756536</v>
      </c>
      <c r="EP20" s="152">
        <v>0.29782403248911549</v>
      </c>
      <c r="EQ20" s="152">
        <v>6.2607653295530724E-2</v>
      </c>
      <c r="ES20" s="152">
        <v>8.9047195013940206E-2</v>
      </c>
      <c r="FA20" s="152">
        <v>4.3816872303870653</v>
      </c>
      <c r="FB20" s="152">
        <v>0.28011003457079053</v>
      </c>
      <c r="FD20" s="152">
        <v>33.863730083475872</v>
      </c>
      <c r="FF20" s="152">
        <v>262.77848414149463</v>
      </c>
      <c r="FG20" s="152">
        <v>57.535115970750411</v>
      </c>
      <c r="FI20" s="152">
        <v>31.635526065382074</v>
      </c>
      <c r="FJ20" s="152">
        <v>22.685688853868438</v>
      </c>
      <c r="FK20" s="152">
        <v>96.129149627740304</v>
      </c>
      <c r="FL20" s="152">
        <v>63.815818632225643</v>
      </c>
      <c r="FM20" s="152">
        <v>15.283084895533774</v>
      </c>
      <c r="FP20" s="152">
        <v>4.460995552722343</v>
      </c>
      <c r="FQ20" s="152">
        <v>328.8576578530691</v>
      </c>
      <c r="FR20" s="152">
        <v>17.393502779533243</v>
      </c>
      <c r="FS20" s="152">
        <v>37.609408985679821</v>
      </c>
      <c r="FT20" s="152">
        <v>0.52004512193140984</v>
      </c>
      <c r="FX20" s="152">
        <v>0.22463174209118225</v>
      </c>
      <c r="FY20" s="152">
        <v>106.18063135689833</v>
      </c>
      <c r="FZ20" s="152">
        <v>2.6317274007118097</v>
      </c>
      <c r="GA20" s="152">
        <v>6.9464581308226263</v>
      </c>
      <c r="GB20" s="152">
        <v>1.0560054895836775</v>
      </c>
      <c r="GC20" s="152">
        <v>5.4629189145643284</v>
      </c>
      <c r="GD20" s="152">
        <v>1.741784966114873</v>
      </c>
      <c r="GE20" s="152">
        <v>0.69816363678146798</v>
      </c>
      <c r="GF20" s="152">
        <v>2.3714291107790704</v>
      </c>
      <c r="GG20" s="152">
        <v>0.42347693202483172</v>
      </c>
      <c r="GH20" s="152">
        <v>2.8100040707216931</v>
      </c>
      <c r="GI20" s="152">
        <v>0.61444744348778402</v>
      </c>
      <c r="GJ20" s="152">
        <v>1.744881811606664</v>
      </c>
      <c r="GL20" s="152">
        <v>1.7593640113361078</v>
      </c>
      <c r="GM20" s="152">
        <v>0.28330021079565548</v>
      </c>
      <c r="GN20" s="152">
        <v>1.1848443967740878</v>
      </c>
      <c r="GO20" s="152">
        <v>5.1443003990640362E-2</v>
      </c>
      <c r="GS20" s="152">
        <v>1.6766748846881114</v>
      </c>
      <c r="GT20" s="152">
        <v>0.20571332347909516</v>
      </c>
      <c r="GU20" s="152">
        <v>0.11586349903605855</v>
      </c>
    </row>
    <row r="21" spans="1:203">
      <c r="A21" s="151">
        <v>49</v>
      </c>
      <c r="B21" s="152" t="s">
        <v>2859</v>
      </c>
      <c r="C21" s="152" t="s">
        <v>2905</v>
      </c>
      <c r="D21" s="152" t="s">
        <v>3072</v>
      </c>
      <c r="E21" s="152" t="s">
        <v>2879</v>
      </c>
      <c r="F21" s="152" t="s">
        <v>8466</v>
      </c>
      <c r="H21" s="151">
        <v>284190</v>
      </c>
      <c r="L21" s="153" t="s">
        <v>3073</v>
      </c>
      <c r="M21" s="153" t="s">
        <v>4615</v>
      </c>
      <c r="R21" s="152" t="s">
        <v>3075</v>
      </c>
      <c r="S21" s="152" t="s">
        <v>2716</v>
      </c>
      <c r="T21" s="152">
        <v>50.850839564195688</v>
      </c>
      <c r="U21" s="152">
        <v>1.1675567731829575</v>
      </c>
      <c r="V21" s="152">
        <v>16.447455803869246</v>
      </c>
      <c r="X21" s="152">
        <v>12.903385678729386</v>
      </c>
      <c r="AA21" s="152">
        <v>3.9183845628471512</v>
      </c>
      <c r="AB21" s="152">
        <v>0.28226051549018893</v>
      </c>
      <c r="AC21" s="152">
        <v>9.2835370508982038</v>
      </c>
      <c r="AD21" s="152">
        <v>3.2545040800347977</v>
      </c>
      <c r="AE21" s="152">
        <v>0.53327697708322674</v>
      </c>
      <c r="AF21" s="152">
        <v>0.10551551543229808</v>
      </c>
      <c r="AJ21" s="152">
        <v>0.19317227149999999</v>
      </c>
      <c r="AK21" s="156">
        <f t="shared" si="0"/>
        <v>9.6945885000000002E-3</v>
      </c>
      <c r="AL21" s="151">
        <v>96.945885000000004</v>
      </c>
      <c r="AM21" s="151">
        <v>329.88599999999997</v>
      </c>
      <c r="AN21" s="151">
        <v>403.65499999999997</v>
      </c>
      <c r="AO21" s="151">
        <v>935.58399999999995</v>
      </c>
      <c r="CQ21" s="152">
        <v>0.25</v>
      </c>
      <c r="DC21" s="152">
        <v>38.193000000000005</v>
      </c>
      <c r="DE21" s="152">
        <v>1.2333333333333333E-2</v>
      </c>
      <c r="DF21" s="152">
        <v>27.511333333333337</v>
      </c>
      <c r="DG21" s="152">
        <v>34.68933333333333</v>
      </c>
      <c r="DJ21" s="152">
        <v>1.0666666666666666E-2</v>
      </c>
      <c r="DM21" s="152">
        <v>0.20266666666666669</v>
      </c>
      <c r="DO21" s="154">
        <v>69.212300269007741</v>
      </c>
      <c r="ED21" s="152">
        <v>49.752568307486058</v>
      </c>
      <c r="EE21" s="152">
        <v>0.64758441732245475</v>
      </c>
      <c r="EF21" s="152">
        <v>20.465514223517467</v>
      </c>
      <c r="EH21" s="152">
        <v>8.2515389938812813</v>
      </c>
      <c r="EK21" s="152">
        <v>0.14401219442147711</v>
      </c>
      <c r="EL21" s="152">
        <v>5.2534336659027945</v>
      </c>
      <c r="EM21" s="152">
        <v>12.808368452661533</v>
      </c>
      <c r="EO21" s="152">
        <v>2.061050472756536</v>
      </c>
      <c r="EP21" s="152">
        <v>0.29782403248911549</v>
      </c>
      <c r="EQ21" s="152">
        <v>6.2607653295530724E-2</v>
      </c>
      <c r="ES21" s="152">
        <v>8.9047195013940206E-2</v>
      </c>
      <c r="FA21" s="152">
        <v>4.3816872303870653</v>
      </c>
      <c r="FB21" s="152">
        <v>0.28011003457079053</v>
      </c>
      <c r="FD21" s="152">
        <v>33.863730083475872</v>
      </c>
      <c r="FF21" s="152">
        <v>262.77848414149463</v>
      </c>
      <c r="FG21" s="152">
        <v>57.535115970750411</v>
      </c>
      <c r="FI21" s="152">
        <v>31.635526065382074</v>
      </c>
      <c r="FJ21" s="152">
        <v>22.685688853868438</v>
      </c>
      <c r="FK21" s="152">
        <v>96.129149627740304</v>
      </c>
      <c r="FL21" s="152">
        <v>63.815818632225643</v>
      </c>
      <c r="FM21" s="152">
        <v>15.283084895533774</v>
      </c>
      <c r="FP21" s="152">
        <v>4.460995552722343</v>
      </c>
      <c r="FQ21" s="152">
        <v>328.8576578530691</v>
      </c>
      <c r="FR21" s="152">
        <v>17.393502779533243</v>
      </c>
      <c r="FS21" s="152">
        <v>37.609408985679821</v>
      </c>
      <c r="FT21" s="152">
        <v>0.52004512193140984</v>
      </c>
      <c r="FX21" s="152">
        <v>0.22463174209118225</v>
      </c>
      <c r="FY21" s="152">
        <v>106.18063135689833</v>
      </c>
      <c r="FZ21" s="152">
        <v>2.6317274007118097</v>
      </c>
      <c r="GA21" s="152">
        <v>6.9464581308226263</v>
      </c>
      <c r="GB21" s="152">
        <v>1.0560054895836775</v>
      </c>
      <c r="GC21" s="152">
        <v>5.4629189145643284</v>
      </c>
      <c r="GD21" s="152">
        <v>1.741784966114873</v>
      </c>
      <c r="GE21" s="152">
        <v>0.69816363678146798</v>
      </c>
      <c r="GF21" s="152">
        <v>2.3714291107790704</v>
      </c>
      <c r="GG21" s="152">
        <v>0.42347693202483172</v>
      </c>
      <c r="GH21" s="152">
        <v>2.8100040707216931</v>
      </c>
      <c r="GI21" s="152">
        <v>0.61444744348778402</v>
      </c>
      <c r="GJ21" s="152">
        <v>1.744881811606664</v>
      </c>
      <c r="GL21" s="152">
        <v>1.7593640113361078</v>
      </c>
      <c r="GM21" s="152">
        <v>0.28330021079565548</v>
      </c>
      <c r="GN21" s="152">
        <v>1.1848443967740878</v>
      </c>
      <c r="GO21" s="152">
        <v>5.1443003990640362E-2</v>
      </c>
      <c r="GS21" s="152">
        <v>1.6766748846881114</v>
      </c>
      <c r="GT21" s="152">
        <v>0.20571332347909516</v>
      </c>
      <c r="GU21" s="152">
        <v>0.11586349903605855</v>
      </c>
    </row>
    <row r="22" spans="1:203">
      <c r="A22" s="151">
        <v>52</v>
      </c>
      <c r="B22" s="152" t="s">
        <v>2859</v>
      </c>
      <c r="C22" s="152" t="s">
        <v>2905</v>
      </c>
      <c r="D22" s="152" t="s">
        <v>3072</v>
      </c>
      <c r="E22" s="152" t="s">
        <v>2879</v>
      </c>
      <c r="F22" s="152" t="s">
        <v>8467</v>
      </c>
      <c r="H22" s="151">
        <v>284190</v>
      </c>
      <c r="L22" s="153" t="s">
        <v>3073</v>
      </c>
      <c r="M22" s="153" t="s">
        <v>4481</v>
      </c>
      <c r="R22" s="152" t="s">
        <v>3075</v>
      </c>
      <c r="S22" s="152" t="s">
        <v>2716</v>
      </c>
      <c r="T22" s="152">
        <v>50.422982268745997</v>
      </c>
      <c r="U22" s="152">
        <v>0.87385330827067675</v>
      </c>
      <c r="V22" s="152">
        <v>15.24767011340894</v>
      </c>
      <c r="X22" s="152">
        <v>13.07062796569198</v>
      </c>
      <c r="AA22" s="152">
        <v>4.901566689981486</v>
      </c>
      <c r="AB22" s="152">
        <v>0.22396196894681275</v>
      </c>
      <c r="AC22" s="152">
        <v>8.7658416916167674</v>
      </c>
      <c r="AD22" s="152">
        <v>2.6738721911700738</v>
      </c>
      <c r="AE22" s="152">
        <v>0.41474421325899025</v>
      </c>
      <c r="AF22" s="152">
        <v>0.12762680151094466</v>
      </c>
      <c r="AJ22" s="152">
        <v>2.5100841740000002</v>
      </c>
      <c r="AK22" s="156">
        <f t="shared" si="0"/>
        <v>5.6255921999999996E-3</v>
      </c>
      <c r="AL22" s="151">
        <v>56.255921999999998</v>
      </c>
      <c r="AM22" s="151">
        <v>262.38900000000001</v>
      </c>
      <c r="AN22" s="151">
        <v>336.27800000000002</v>
      </c>
      <c r="AO22" s="151">
        <v>928.01279999999997</v>
      </c>
      <c r="CQ22" s="152">
        <v>0.25</v>
      </c>
      <c r="DC22" s="152">
        <v>38.628333333333337</v>
      </c>
      <c r="DE22" s="152">
        <v>2.6333333333333334E-2</v>
      </c>
      <c r="DF22" s="152">
        <v>25.080666666666662</v>
      </c>
      <c r="DG22" s="152">
        <v>36.454999999999998</v>
      </c>
      <c r="DJ22" s="152">
        <v>3.9666666666666663E-2</v>
      </c>
      <c r="DM22" s="152">
        <v>0.17100000000000001</v>
      </c>
      <c r="DO22" s="154">
        <v>72.155950400527217</v>
      </c>
      <c r="ED22" s="152">
        <v>49.752568307486058</v>
      </c>
      <c r="EE22" s="152">
        <v>0.64758441732245475</v>
      </c>
      <c r="EF22" s="152">
        <v>20.465514223517467</v>
      </c>
      <c r="EH22" s="152">
        <v>8.2515389938812813</v>
      </c>
      <c r="EK22" s="152">
        <v>0.14401219442147711</v>
      </c>
      <c r="EL22" s="152">
        <v>5.2534336659027945</v>
      </c>
      <c r="EM22" s="152">
        <v>12.808368452661533</v>
      </c>
      <c r="EO22" s="152">
        <v>2.061050472756536</v>
      </c>
      <c r="EP22" s="152">
        <v>0.29782403248911549</v>
      </c>
      <c r="EQ22" s="152">
        <v>6.2607653295530724E-2</v>
      </c>
      <c r="ES22" s="152">
        <v>8.9047195013940206E-2</v>
      </c>
      <c r="FA22" s="152">
        <v>4.3816872303870653</v>
      </c>
      <c r="FB22" s="152">
        <v>0.28011003457079053</v>
      </c>
      <c r="FD22" s="152">
        <v>33.863730083475872</v>
      </c>
      <c r="FF22" s="152">
        <v>262.77848414149463</v>
      </c>
      <c r="FG22" s="152">
        <v>57.535115970750411</v>
      </c>
      <c r="FI22" s="152">
        <v>31.635526065382074</v>
      </c>
      <c r="FJ22" s="152">
        <v>22.685688853868438</v>
      </c>
      <c r="FK22" s="152">
        <v>96.129149627740304</v>
      </c>
      <c r="FL22" s="152">
        <v>63.815818632225643</v>
      </c>
      <c r="FM22" s="152">
        <v>15.283084895533774</v>
      </c>
      <c r="FP22" s="152">
        <v>4.460995552722343</v>
      </c>
      <c r="FQ22" s="152">
        <v>328.8576578530691</v>
      </c>
      <c r="FR22" s="152">
        <v>17.393502779533243</v>
      </c>
      <c r="FS22" s="152">
        <v>37.609408985679821</v>
      </c>
      <c r="FT22" s="152">
        <v>0.52004512193140984</v>
      </c>
      <c r="FX22" s="152">
        <v>0.22463174209118225</v>
      </c>
      <c r="FY22" s="152">
        <v>106.18063135689833</v>
      </c>
      <c r="FZ22" s="152">
        <v>2.6317274007118097</v>
      </c>
      <c r="GA22" s="152">
        <v>6.9464581308226263</v>
      </c>
      <c r="GB22" s="152">
        <v>1.0560054895836775</v>
      </c>
      <c r="GC22" s="152">
        <v>5.4629189145643284</v>
      </c>
      <c r="GD22" s="152">
        <v>1.741784966114873</v>
      </c>
      <c r="GE22" s="152">
        <v>0.69816363678146798</v>
      </c>
      <c r="GF22" s="152">
        <v>2.3714291107790704</v>
      </c>
      <c r="GG22" s="152">
        <v>0.42347693202483172</v>
      </c>
      <c r="GH22" s="152">
        <v>2.8100040707216931</v>
      </c>
      <c r="GI22" s="152">
        <v>0.61444744348778402</v>
      </c>
      <c r="GJ22" s="152">
        <v>1.744881811606664</v>
      </c>
      <c r="GL22" s="152">
        <v>1.7593640113361078</v>
      </c>
      <c r="GM22" s="152">
        <v>0.28330021079565548</v>
      </c>
      <c r="GN22" s="152">
        <v>1.1848443967740878</v>
      </c>
      <c r="GO22" s="152">
        <v>5.1443003990640362E-2</v>
      </c>
      <c r="GS22" s="152">
        <v>1.6766748846881114</v>
      </c>
      <c r="GT22" s="152">
        <v>0.20571332347909516</v>
      </c>
      <c r="GU22" s="152">
        <v>0.11586349903605855</v>
      </c>
    </row>
    <row r="23" spans="1:203">
      <c r="A23" s="151">
        <v>53</v>
      </c>
      <c r="B23" s="152" t="s">
        <v>2859</v>
      </c>
      <c r="C23" s="152" t="s">
        <v>2905</v>
      </c>
      <c r="D23" s="152" t="s">
        <v>3072</v>
      </c>
      <c r="E23" s="152" t="s">
        <v>2879</v>
      </c>
      <c r="F23" s="152" t="s">
        <v>8468</v>
      </c>
      <c r="H23" s="151">
        <v>284190</v>
      </c>
      <c r="L23" s="153" t="s">
        <v>3073</v>
      </c>
      <c r="M23" s="153" t="s">
        <v>4828</v>
      </c>
      <c r="R23" s="152" t="s">
        <v>3075</v>
      </c>
      <c r="S23" s="152" t="s">
        <v>2716</v>
      </c>
      <c r="T23" s="152">
        <v>51.546107669301442</v>
      </c>
      <c r="U23" s="152">
        <v>1.0169096679197993</v>
      </c>
      <c r="V23" s="152">
        <v>14.860337725150099</v>
      </c>
      <c r="X23" s="152">
        <v>13.096357548301611</v>
      </c>
      <c r="AA23" s="152">
        <v>4.1489655626414326</v>
      </c>
      <c r="AB23" s="152">
        <v>0.2257051148567476</v>
      </c>
      <c r="AC23" s="152">
        <v>8.136212200598802</v>
      </c>
      <c r="AD23" s="152">
        <v>2.8139247814267074</v>
      </c>
      <c r="AE23" s="152">
        <v>0.48689982863573578</v>
      </c>
      <c r="AF23" s="152">
        <v>0.1543207375540776</v>
      </c>
      <c r="AJ23" s="152">
        <v>2.9294527500000003</v>
      </c>
      <c r="AK23" s="156">
        <f t="shared" si="0"/>
        <v>2.1185802000000002E-3</v>
      </c>
      <c r="AL23" s="151">
        <v>21.185802000000002</v>
      </c>
      <c r="AM23" s="151">
        <v>329.43900000000002</v>
      </c>
      <c r="AN23" s="151">
        <v>323.53100000000001</v>
      </c>
      <c r="AO23" s="151">
        <v>1013.4592</v>
      </c>
      <c r="CQ23" s="152">
        <v>0.25</v>
      </c>
      <c r="DC23" s="152">
        <v>38.408000000000001</v>
      </c>
      <c r="DE23" s="152">
        <v>2.1000000000000001E-2</v>
      </c>
      <c r="DF23" s="152">
        <v>27.296000000000003</v>
      </c>
      <c r="DG23" s="152">
        <v>34.845333333333336</v>
      </c>
      <c r="DJ23" s="152">
        <v>2.7999999999999997E-2</v>
      </c>
      <c r="DM23" s="152">
        <v>0.21233333333333335</v>
      </c>
      <c r="DO23" s="154">
        <v>69.474729345061391</v>
      </c>
      <c r="ED23" s="152">
        <v>49.752568307486058</v>
      </c>
      <c r="EE23" s="152">
        <v>0.64758441732245475</v>
      </c>
      <c r="EF23" s="152">
        <v>20.465514223517467</v>
      </c>
      <c r="EH23" s="152">
        <v>8.2515389938812813</v>
      </c>
      <c r="EK23" s="152">
        <v>0.14401219442147711</v>
      </c>
      <c r="EL23" s="152">
        <v>5.2534336659027945</v>
      </c>
      <c r="EM23" s="152">
        <v>12.808368452661533</v>
      </c>
      <c r="EO23" s="152">
        <v>2.061050472756536</v>
      </c>
      <c r="EP23" s="152">
        <v>0.29782403248911549</v>
      </c>
      <c r="EQ23" s="152">
        <v>6.2607653295530724E-2</v>
      </c>
      <c r="ES23" s="152">
        <v>8.9047195013940206E-2</v>
      </c>
      <c r="FA23" s="152">
        <v>4.3816872303870653</v>
      </c>
      <c r="FB23" s="152">
        <v>0.28011003457079053</v>
      </c>
      <c r="FD23" s="152">
        <v>33.863730083475872</v>
      </c>
      <c r="FF23" s="152">
        <v>262.77848414149463</v>
      </c>
      <c r="FG23" s="152">
        <v>57.535115970750411</v>
      </c>
      <c r="FI23" s="152">
        <v>31.635526065382074</v>
      </c>
      <c r="FJ23" s="152">
        <v>22.685688853868438</v>
      </c>
      <c r="FK23" s="152">
        <v>96.129149627740304</v>
      </c>
      <c r="FL23" s="152">
        <v>63.815818632225643</v>
      </c>
      <c r="FM23" s="152">
        <v>15.283084895533774</v>
      </c>
      <c r="FP23" s="152">
        <v>4.460995552722343</v>
      </c>
      <c r="FQ23" s="152">
        <v>328.8576578530691</v>
      </c>
      <c r="FR23" s="152">
        <v>17.393502779533243</v>
      </c>
      <c r="FS23" s="152">
        <v>37.609408985679821</v>
      </c>
      <c r="FT23" s="152">
        <v>0.52004512193140984</v>
      </c>
      <c r="FX23" s="152">
        <v>0.22463174209118225</v>
      </c>
      <c r="FY23" s="152">
        <v>106.18063135689833</v>
      </c>
      <c r="FZ23" s="152">
        <v>2.6317274007118097</v>
      </c>
      <c r="GA23" s="152">
        <v>6.9464581308226263</v>
      </c>
      <c r="GB23" s="152">
        <v>1.0560054895836775</v>
      </c>
      <c r="GC23" s="152">
        <v>5.4629189145643284</v>
      </c>
      <c r="GD23" s="152">
        <v>1.741784966114873</v>
      </c>
      <c r="GE23" s="152">
        <v>0.69816363678146798</v>
      </c>
      <c r="GF23" s="152">
        <v>2.3714291107790704</v>
      </c>
      <c r="GG23" s="152">
        <v>0.42347693202483172</v>
      </c>
      <c r="GH23" s="152">
        <v>2.8100040707216931</v>
      </c>
      <c r="GI23" s="152">
        <v>0.61444744348778402</v>
      </c>
      <c r="GJ23" s="152">
        <v>1.744881811606664</v>
      </c>
      <c r="GL23" s="152">
        <v>1.7593640113361078</v>
      </c>
      <c r="GM23" s="152">
        <v>0.28330021079565548</v>
      </c>
      <c r="GN23" s="152">
        <v>1.1848443967740878</v>
      </c>
      <c r="GO23" s="152">
        <v>5.1443003990640362E-2</v>
      </c>
      <c r="GS23" s="152">
        <v>1.6766748846881114</v>
      </c>
      <c r="GT23" s="152">
        <v>0.20571332347909516</v>
      </c>
      <c r="GU23" s="152">
        <v>0.11586349903605855</v>
      </c>
    </row>
    <row r="24" spans="1:203">
      <c r="A24" s="151">
        <v>54</v>
      </c>
      <c r="B24" s="152" t="s">
        <v>2859</v>
      </c>
      <c r="C24" s="152" t="s">
        <v>2905</v>
      </c>
      <c r="D24" s="152" t="s">
        <v>3072</v>
      </c>
      <c r="E24" s="152" t="s">
        <v>2879</v>
      </c>
      <c r="F24" s="152" t="s">
        <v>8469</v>
      </c>
      <c r="H24" s="151">
        <v>284190</v>
      </c>
      <c r="L24" s="153" t="s">
        <v>3073</v>
      </c>
      <c r="M24" s="153" t="s">
        <v>4791</v>
      </c>
      <c r="R24" s="152" t="s">
        <v>3075</v>
      </c>
      <c r="S24" s="152" t="s">
        <v>2716</v>
      </c>
      <c r="T24" s="152">
        <v>51.439143345439014</v>
      </c>
      <c r="U24" s="152">
        <v>0.98988327694235578</v>
      </c>
      <c r="V24" s="152">
        <v>14.255721314209472</v>
      </c>
      <c r="X24" s="152">
        <v>12.839061722205312</v>
      </c>
      <c r="AA24" s="152">
        <v>4.7257911705410418</v>
      </c>
      <c r="AB24" s="152">
        <v>0.22015287232880701</v>
      </c>
      <c r="AC24" s="152">
        <v>7.9683110029940112</v>
      </c>
      <c r="AD24" s="152">
        <v>2.6079571607220533</v>
      </c>
      <c r="AE24" s="152">
        <v>0.47557657680699778</v>
      </c>
      <c r="AF24" s="152">
        <v>0.14286411264286175</v>
      </c>
      <c r="AJ24" s="152">
        <v>3.2653879515000002</v>
      </c>
      <c r="AK24" s="156">
        <f t="shared" si="0"/>
        <v>5.7721967999999997E-3</v>
      </c>
      <c r="AL24" s="151">
        <v>57.721967999999997</v>
      </c>
      <c r="AM24" s="151">
        <v>330.78</v>
      </c>
      <c r="AN24" s="151">
        <v>418.22299999999996</v>
      </c>
      <c r="AO24" s="151">
        <v>1059.4272000000001</v>
      </c>
      <c r="CQ24" s="152">
        <v>0.25</v>
      </c>
      <c r="DC24" s="152">
        <v>38.482333333333337</v>
      </c>
      <c r="DE24" s="152">
        <v>1.3333333333333334E-2</v>
      </c>
      <c r="DF24" s="152">
        <v>27.15133333333333</v>
      </c>
      <c r="DG24" s="152">
        <v>35.139000000000003</v>
      </c>
      <c r="DJ24" s="152">
        <v>0.02</v>
      </c>
      <c r="DM24" s="152">
        <v>0.19333333333333336</v>
      </c>
      <c r="DO24" s="154">
        <v>69.76462781856506</v>
      </c>
      <c r="ED24" s="152">
        <v>49.752568307486058</v>
      </c>
      <c r="EE24" s="152">
        <v>0.64758441732245475</v>
      </c>
      <c r="EF24" s="152">
        <v>20.465514223517467</v>
      </c>
      <c r="EH24" s="152">
        <v>8.2515389938812813</v>
      </c>
      <c r="EK24" s="152">
        <v>0.14401219442147711</v>
      </c>
      <c r="EL24" s="152">
        <v>5.2534336659027945</v>
      </c>
      <c r="EM24" s="152">
        <v>12.808368452661533</v>
      </c>
      <c r="EO24" s="152">
        <v>2.061050472756536</v>
      </c>
      <c r="EP24" s="152">
        <v>0.29782403248911549</v>
      </c>
      <c r="EQ24" s="152">
        <v>6.2607653295530724E-2</v>
      </c>
      <c r="ES24" s="152">
        <v>8.9047195013940206E-2</v>
      </c>
      <c r="FA24" s="152">
        <v>4.3816872303870653</v>
      </c>
      <c r="FB24" s="152">
        <v>0.28011003457079053</v>
      </c>
      <c r="FD24" s="152">
        <v>33.863730083475872</v>
      </c>
      <c r="FF24" s="152">
        <v>262.77848414149463</v>
      </c>
      <c r="FG24" s="152">
        <v>57.535115970750411</v>
      </c>
      <c r="FI24" s="152">
        <v>31.635526065382074</v>
      </c>
      <c r="FJ24" s="152">
        <v>22.685688853868438</v>
      </c>
      <c r="FK24" s="152">
        <v>96.129149627740304</v>
      </c>
      <c r="FL24" s="152">
        <v>63.815818632225643</v>
      </c>
      <c r="FM24" s="152">
        <v>15.283084895533774</v>
      </c>
      <c r="FP24" s="152">
        <v>4.460995552722343</v>
      </c>
      <c r="FQ24" s="152">
        <v>328.8576578530691</v>
      </c>
      <c r="FR24" s="152">
        <v>17.393502779533243</v>
      </c>
      <c r="FS24" s="152">
        <v>37.609408985679821</v>
      </c>
      <c r="FT24" s="152">
        <v>0.52004512193140984</v>
      </c>
      <c r="FX24" s="152">
        <v>0.22463174209118225</v>
      </c>
      <c r="FY24" s="152">
        <v>106.18063135689833</v>
      </c>
      <c r="FZ24" s="152">
        <v>2.6317274007118097</v>
      </c>
      <c r="GA24" s="152">
        <v>6.9464581308226263</v>
      </c>
      <c r="GB24" s="152">
        <v>1.0560054895836775</v>
      </c>
      <c r="GC24" s="152">
        <v>5.4629189145643284</v>
      </c>
      <c r="GD24" s="152">
        <v>1.741784966114873</v>
      </c>
      <c r="GE24" s="152">
        <v>0.69816363678146798</v>
      </c>
      <c r="GF24" s="152">
        <v>2.3714291107790704</v>
      </c>
      <c r="GG24" s="152">
        <v>0.42347693202483172</v>
      </c>
      <c r="GH24" s="152">
        <v>2.8100040707216931</v>
      </c>
      <c r="GI24" s="152">
        <v>0.61444744348778402</v>
      </c>
      <c r="GJ24" s="152">
        <v>1.744881811606664</v>
      </c>
      <c r="GL24" s="152">
        <v>1.7593640113361078</v>
      </c>
      <c r="GM24" s="152">
        <v>0.28330021079565548</v>
      </c>
      <c r="GN24" s="152">
        <v>1.1848443967740878</v>
      </c>
      <c r="GO24" s="152">
        <v>5.1443003990640362E-2</v>
      </c>
      <c r="GS24" s="152">
        <v>1.6766748846881114</v>
      </c>
      <c r="GT24" s="152">
        <v>0.20571332347909516</v>
      </c>
      <c r="GU24" s="152">
        <v>0.11586349903605855</v>
      </c>
    </row>
    <row r="25" spans="1:203">
      <c r="A25" s="151">
        <v>56</v>
      </c>
      <c r="B25" s="152" t="s">
        <v>2859</v>
      </c>
      <c r="C25" s="152" t="s">
        <v>2905</v>
      </c>
      <c r="D25" s="152" t="s">
        <v>3072</v>
      </c>
      <c r="E25" s="152" t="s">
        <v>2879</v>
      </c>
      <c r="F25" s="152" t="s">
        <v>8470</v>
      </c>
      <c r="H25" s="151">
        <v>284190</v>
      </c>
      <c r="L25" s="153" t="s">
        <v>3073</v>
      </c>
      <c r="M25" s="153" t="s">
        <v>4519</v>
      </c>
      <c r="R25" s="152" t="s">
        <v>3075</v>
      </c>
      <c r="S25" s="152" t="s">
        <v>2716</v>
      </c>
      <c r="T25" s="152">
        <v>50.562035889767152</v>
      </c>
      <c r="U25" s="152">
        <v>1.2976004260651628</v>
      </c>
      <c r="V25" s="152">
        <v>15.578319713142095</v>
      </c>
      <c r="X25" s="152">
        <v>12.15722778305012</v>
      </c>
      <c r="AA25" s="152">
        <v>4.5088078996091348</v>
      </c>
      <c r="AB25" s="152">
        <v>0.25475754668899486</v>
      </c>
      <c r="AC25" s="152">
        <v>8.7448540419161667</v>
      </c>
      <c r="AD25" s="152">
        <v>2.8545656437581561</v>
      </c>
      <c r="AE25" s="152">
        <v>0.51038955317407542</v>
      </c>
      <c r="AF25" s="152">
        <v>0.14458260637954418</v>
      </c>
      <c r="AJ25" s="152">
        <v>2.5277791834999999</v>
      </c>
      <c r="AK25" s="156">
        <f t="shared" si="0"/>
        <v>1.6572068999999999E-3</v>
      </c>
      <c r="AL25" s="151">
        <v>16.572068999999999</v>
      </c>
      <c r="AM25" s="151">
        <v>265.07099999999997</v>
      </c>
      <c r="AN25" s="151">
        <v>367.84199999999998</v>
      </c>
      <c r="AO25" s="151">
        <v>1045.9072000000001</v>
      </c>
      <c r="CQ25" s="152">
        <v>0.25</v>
      </c>
      <c r="DC25" s="152">
        <v>38.972999999999999</v>
      </c>
      <c r="DE25" s="152">
        <v>2.0333333333333332E-2</v>
      </c>
      <c r="DF25" s="152">
        <v>23.622333333333334</v>
      </c>
      <c r="DG25" s="152">
        <v>37.783333333333331</v>
      </c>
      <c r="DJ25" s="152">
        <v>2.7E-2</v>
      </c>
      <c r="DM25" s="152">
        <v>0.19866666666666669</v>
      </c>
      <c r="DO25" s="154">
        <v>74.037232952431424</v>
      </c>
      <c r="ED25" s="152">
        <v>49.752568307486058</v>
      </c>
      <c r="EE25" s="152">
        <v>0.64758441732245475</v>
      </c>
      <c r="EF25" s="152">
        <v>20.465514223517467</v>
      </c>
      <c r="EH25" s="152">
        <v>8.2515389938812813</v>
      </c>
      <c r="EK25" s="152">
        <v>0.14401219442147711</v>
      </c>
      <c r="EL25" s="152">
        <v>5.2534336659027945</v>
      </c>
      <c r="EM25" s="152">
        <v>12.808368452661533</v>
      </c>
      <c r="EO25" s="152">
        <v>2.061050472756536</v>
      </c>
      <c r="EP25" s="152">
        <v>0.29782403248911549</v>
      </c>
      <c r="EQ25" s="152">
        <v>6.2607653295530724E-2</v>
      </c>
      <c r="ES25" s="152">
        <v>8.9047195013940206E-2</v>
      </c>
      <c r="FA25" s="152">
        <v>4.3816872303870653</v>
      </c>
      <c r="FB25" s="152">
        <v>0.28011003457079053</v>
      </c>
      <c r="FD25" s="152">
        <v>33.863730083475872</v>
      </c>
      <c r="FF25" s="152">
        <v>262.77848414149463</v>
      </c>
      <c r="FG25" s="152">
        <v>57.535115970750411</v>
      </c>
      <c r="FI25" s="152">
        <v>31.635526065382074</v>
      </c>
      <c r="FJ25" s="152">
        <v>22.685688853868438</v>
      </c>
      <c r="FK25" s="152">
        <v>96.129149627740304</v>
      </c>
      <c r="FL25" s="152">
        <v>63.815818632225643</v>
      </c>
      <c r="FM25" s="152">
        <v>15.283084895533774</v>
      </c>
      <c r="FP25" s="152">
        <v>4.460995552722343</v>
      </c>
      <c r="FQ25" s="152">
        <v>328.8576578530691</v>
      </c>
      <c r="FR25" s="152">
        <v>17.393502779533243</v>
      </c>
      <c r="FS25" s="152">
        <v>37.609408985679821</v>
      </c>
      <c r="FT25" s="152">
        <v>0.52004512193140984</v>
      </c>
      <c r="FX25" s="152">
        <v>0.22463174209118225</v>
      </c>
      <c r="FY25" s="152">
        <v>106.18063135689833</v>
      </c>
      <c r="FZ25" s="152">
        <v>2.6317274007118097</v>
      </c>
      <c r="GA25" s="152">
        <v>6.9464581308226263</v>
      </c>
      <c r="GB25" s="152">
        <v>1.0560054895836775</v>
      </c>
      <c r="GC25" s="152">
        <v>5.4629189145643284</v>
      </c>
      <c r="GD25" s="152">
        <v>1.741784966114873</v>
      </c>
      <c r="GE25" s="152">
        <v>0.69816363678146798</v>
      </c>
      <c r="GF25" s="152">
        <v>2.3714291107790704</v>
      </c>
      <c r="GG25" s="152">
        <v>0.42347693202483172</v>
      </c>
      <c r="GH25" s="152">
        <v>2.8100040707216931</v>
      </c>
      <c r="GI25" s="152">
        <v>0.61444744348778402</v>
      </c>
      <c r="GJ25" s="152">
        <v>1.744881811606664</v>
      </c>
      <c r="GL25" s="152">
        <v>1.7593640113361078</v>
      </c>
      <c r="GM25" s="152">
        <v>0.28330021079565548</v>
      </c>
      <c r="GN25" s="152">
        <v>1.1848443967740878</v>
      </c>
      <c r="GO25" s="152">
        <v>5.1443003990640362E-2</v>
      </c>
      <c r="GS25" s="152">
        <v>1.6766748846881114</v>
      </c>
      <c r="GT25" s="152">
        <v>0.20571332347909516</v>
      </c>
      <c r="GU25" s="152">
        <v>0.11586349903605855</v>
      </c>
    </row>
    <row r="26" spans="1:203">
      <c r="A26" s="151">
        <v>57</v>
      </c>
      <c r="B26" s="152" t="s">
        <v>2859</v>
      </c>
      <c r="C26" s="152" t="s">
        <v>2905</v>
      </c>
      <c r="D26" s="152" t="s">
        <v>3072</v>
      </c>
      <c r="E26" s="152" t="s">
        <v>2879</v>
      </c>
      <c r="F26" s="152" t="s">
        <v>8471</v>
      </c>
      <c r="H26" s="151">
        <v>284190</v>
      </c>
      <c r="L26" s="153" t="s">
        <v>3073</v>
      </c>
      <c r="M26" s="153" t="s">
        <v>3372</v>
      </c>
      <c r="R26" s="152" t="s">
        <v>3075</v>
      </c>
      <c r="S26" s="152" t="s">
        <v>2716</v>
      </c>
      <c r="T26" s="152">
        <v>46.935945310831023</v>
      </c>
      <c r="U26" s="152">
        <v>0.92907389724310774</v>
      </c>
      <c r="V26" s="152">
        <v>17.656688625750498</v>
      </c>
      <c r="X26" s="152">
        <v>10.65204720038677</v>
      </c>
      <c r="AA26" s="152">
        <v>5.1771694383871631</v>
      </c>
      <c r="AB26" s="152">
        <v>0.16927883614256067</v>
      </c>
      <c r="AC26" s="152">
        <v>12.270779191616768</v>
      </c>
      <c r="AD26" s="152">
        <v>2.0875788886472382</v>
      </c>
      <c r="AE26" s="152">
        <v>0.22851285871400071</v>
      </c>
      <c r="AF26" s="152">
        <v>0.10998359914767225</v>
      </c>
      <c r="AJ26" s="152">
        <v>3.1757210060000003</v>
      </c>
      <c r="AK26" s="156">
        <f t="shared" si="0"/>
        <v>1.7908758E-3</v>
      </c>
      <c r="AL26" s="151">
        <v>17.908757999999999</v>
      </c>
      <c r="AM26" s="151">
        <v>213.21899999999999</v>
      </c>
      <c r="AN26" s="151">
        <v>1247.385</v>
      </c>
      <c r="AO26" s="151">
        <v>768.47679999999991</v>
      </c>
      <c r="CQ26" s="152">
        <v>0.25</v>
      </c>
      <c r="DC26" s="152">
        <v>40.009666666666668</v>
      </c>
      <c r="DE26" s="152">
        <v>2.8999999999999998E-2</v>
      </c>
      <c r="DF26" s="152">
        <v>17.64</v>
      </c>
      <c r="DG26" s="152">
        <v>42.842000000000006</v>
      </c>
      <c r="DJ26" s="152">
        <v>6.2333333333333331E-2</v>
      </c>
      <c r="DM26" s="152">
        <v>0.20933333333333334</v>
      </c>
      <c r="DO26" s="154">
        <v>81.238448907662445</v>
      </c>
      <c r="ED26" s="152">
        <v>49.752568307486058</v>
      </c>
      <c r="EE26" s="152">
        <v>0.64758441732245475</v>
      </c>
      <c r="EF26" s="152">
        <v>20.465514223517467</v>
      </c>
      <c r="EH26" s="152">
        <v>8.2515389938812813</v>
      </c>
      <c r="EK26" s="152">
        <v>0.14401219442147711</v>
      </c>
      <c r="EL26" s="152">
        <v>5.2534336659027945</v>
      </c>
      <c r="EM26" s="152">
        <v>12.808368452661533</v>
      </c>
      <c r="EO26" s="152">
        <v>2.061050472756536</v>
      </c>
      <c r="EP26" s="152">
        <v>0.29782403248911549</v>
      </c>
      <c r="EQ26" s="152">
        <v>6.2607653295530724E-2</v>
      </c>
      <c r="ES26" s="152">
        <v>8.9047195013940206E-2</v>
      </c>
      <c r="FA26" s="152">
        <v>4.3816872303870653</v>
      </c>
      <c r="FB26" s="152">
        <v>0.28011003457079053</v>
      </c>
      <c r="FD26" s="152">
        <v>33.863730083475872</v>
      </c>
      <c r="FF26" s="152">
        <v>262.77848414149463</v>
      </c>
      <c r="FG26" s="152">
        <v>57.535115970750411</v>
      </c>
      <c r="FI26" s="152">
        <v>31.635526065382074</v>
      </c>
      <c r="FJ26" s="152">
        <v>22.685688853868438</v>
      </c>
      <c r="FK26" s="152">
        <v>96.129149627740304</v>
      </c>
      <c r="FL26" s="152">
        <v>63.815818632225643</v>
      </c>
      <c r="FM26" s="152">
        <v>15.283084895533774</v>
      </c>
      <c r="FP26" s="152">
        <v>4.460995552722343</v>
      </c>
      <c r="FQ26" s="152">
        <v>328.8576578530691</v>
      </c>
      <c r="FR26" s="152">
        <v>17.393502779533243</v>
      </c>
      <c r="FS26" s="152">
        <v>37.609408985679821</v>
      </c>
      <c r="FT26" s="152">
        <v>0.52004512193140984</v>
      </c>
      <c r="FX26" s="152">
        <v>0.22463174209118225</v>
      </c>
      <c r="FY26" s="152">
        <v>106.18063135689833</v>
      </c>
      <c r="FZ26" s="152">
        <v>2.6317274007118097</v>
      </c>
      <c r="GA26" s="152">
        <v>6.9464581308226263</v>
      </c>
      <c r="GB26" s="152">
        <v>1.0560054895836775</v>
      </c>
      <c r="GC26" s="152">
        <v>5.4629189145643284</v>
      </c>
      <c r="GD26" s="152">
        <v>1.741784966114873</v>
      </c>
      <c r="GE26" s="152">
        <v>0.69816363678146798</v>
      </c>
      <c r="GF26" s="152">
        <v>2.3714291107790704</v>
      </c>
      <c r="GG26" s="152">
        <v>0.42347693202483172</v>
      </c>
      <c r="GH26" s="152">
        <v>2.8100040707216931</v>
      </c>
      <c r="GI26" s="152">
        <v>0.61444744348778402</v>
      </c>
      <c r="GJ26" s="152">
        <v>1.744881811606664</v>
      </c>
      <c r="GL26" s="152">
        <v>1.7593640113361078</v>
      </c>
      <c r="GM26" s="152">
        <v>0.28330021079565548</v>
      </c>
      <c r="GN26" s="152">
        <v>1.1848443967740878</v>
      </c>
      <c r="GO26" s="152">
        <v>5.1443003990640362E-2</v>
      </c>
      <c r="GS26" s="152">
        <v>1.6766748846881114</v>
      </c>
      <c r="GT26" s="152">
        <v>0.20571332347909516</v>
      </c>
      <c r="GU26" s="152">
        <v>0.11586349903605855</v>
      </c>
    </row>
    <row r="27" spans="1:203">
      <c r="A27" s="151">
        <v>61</v>
      </c>
      <c r="B27" s="152" t="s">
        <v>2859</v>
      </c>
      <c r="C27" s="152" t="s">
        <v>2905</v>
      </c>
      <c r="D27" s="152" t="s">
        <v>3072</v>
      </c>
      <c r="E27" s="152" t="s">
        <v>2879</v>
      </c>
      <c r="F27" s="152" t="s">
        <v>8472</v>
      </c>
      <c r="H27" s="151">
        <v>284190</v>
      </c>
      <c r="L27" s="153" t="s">
        <v>3073</v>
      </c>
      <c r="M27" s="153" t="s">
        <v>4743</v>
      </c>
      <c r="R27" s="152" t="s">
        <v>3075</v>
      </c>
      <c r="S27" s="152" t="s">
        <v>2716</v>
      </c>
      <c r="T27" s="152">
        <v>51.246607562486652</v>
      </c>
      <c r="U27" s="152">
        <v>0.99005010651629066</v>
      </c>
      <c r="V27" s="152">
        <v>14.435216811207471</v>
      </c>
      <c r="X27" s="152">
        <v>13.385815352659947</v>
      </c>
      <c r="AA27" s="152">
        <v>4.555985385723103</v>
      </c>
      <c r="AB27" s="152">
        <v>0.24100606228839783</v>
      </c>
      <c r="AC27" s="152">
        <v>8.0732492514970069</v>
      </c>
      <c r="AD27" s="152">
        <v>2.7546147335798175</v>
      </c>
      <c r="AE27" s="152">
        <v>0.44732867729807146</v>
      </c>
      <c r="AF27" s="152">
        <v>0.11055643039323304</v>
      </c>
      <c r="AJ27" s="152">
        <v>3.1253094634999998</v>
      </c>
      <c r="AK27" s="156">
        <f t="shared" si="0"/>
        <v>2.4089147999999997E-3</v>
      </c>
      <c r="AL27" s="151">
        <v>24.089147999999998</v>
      </c>
      <c r="AM27" s="151">
        <v>373.69200000000001</v>
      </c>
      <c r="AN27" s="151">
        <v>364.2</v>
      </c>
      <c r="AO27" s="151">
        <v>1045.9072000000001</v>
      </c>
      <c r="CQ27" s="152">
        <v>0.25</v>
      </c>
      <c r="DC27" s="152">
        <v>38.548999999999999</v>
      </c>
      <c r="DE27" s="152">
        <v>1.5666666666666666E-2</v>
      </c>
      <c r="DF27" s="152">
        <v>27.118666666666666</v>
      </c>
      <c r="DG27" s="152">
        <v>35.044333333333334</v>
      </c>
      <c r="DJ27" s="152">
        <v>2.2333333333333334E-2</v>
      </c>
      <c r="DM27" s="152">
        <v>0.19200000000000003</v>
      </c>
      <c r="DO27" s="154">
        <v>69.733108046715387</v>
      </c>
      <c r="ED27" s="152">
        <v>49.752568307486058</v>
      </c>
      <c r="EE27" s="152">
        <v>0.64758441732245475</v>
      </c>
      <c r="EF27" s="152">
        <v>20.465514223517467</v>
      </c>
      <c r="EH27" s="152">
        <v>8.2515389938812813</v>
      </c>
      <c r="EK27" s="152">
        <v>0.14401219442147711</v>
      </c>
      <c r="EL27" s="152">
        <v>5.2534336659027945</v>
      </c>
      <c r="EM27" s="152">
        <v>12.808368452661533</v>
      </c>
      <c r="EO27" s="152">
        <v>2.061050472756536</v>
      </c>
      <c r="EP27" s="152">
        <v>0.29782403248911549</v>
      </c>
      <c r="EQ27" s="152">
        <v>6.2607653295530724E-2</v>
      </c>
      <c r="ES27" s="152">
        <v>8.9047195013940206E-2</v>
      </c>
      <c r="FA27" s="152">
        <v>4.3816872303870653</v>
      </c>
      <c r="FB27" s="152">
        <v>0.28011003457079053</v>
      </c>
      <c r="FD27" s="152">
        <v>33.863730083475872</v>
      </c>
      <c r="FF27" s="152">
        <v>262.77848414149463</v>
      </c>
      <c r="FG27" s="152">
        <v>57.535115970750411</v>
      </c>
      <c r="FI27" s="152">
        <v>31.635526065382074</v>
      </c>
      <c r="FJ27" s="152">
        <v>22.685688853868438</v>
      </c>
      <c r="FK27" s="152">
        <v>96.129149627740304</v>
      </c>
      <c r="FL27" s="152">
        <v>63.815818632225643</v>
      </c>
      <c r="FM27" s="152">
        <v>15.283084895533774</v>
      </c>
      <c r="FP27" s="152">
        <v>4.460995552722343</v>
      </c>
      <c r="FQ27" s="152">
        <v>328.8576578530691</v>
      </c>
      <c r="FR27" s="152">
        <v>17.393502779533243</v>
      </c>
      <c r="FS27" s="152">
        <v>37.609408985679821</v>
      </c>
      <c r="FT27" s="152">
        <v>0.52004512193140984</v>
      </c>
      <c r="FX27" s="152">
        <v>0.22463174209118225</v>
      </c>
      <c r="FY27" s="152">
        <v>106.18063135689833</v>
      </c>
      <c r="FZ27" s="152">
        <v>2.6317274007118097</v>
      </c>
      <c r="GA27" s="152">
        <v>6.9464581308226263</v>
      </c>
      <c r="GB27" s="152">
        <v>1.0560054895836775</v>
      </c>
      <c r="GC27" s="152">
        <v>5.4629189145643284</v>
      </c>
      <c r="GD27" s="152">
        <v>1.741784966114873</v>
      </c>
      <c r="GE27" s="152">
        <v>0.69816363678146798</v>
      </c>
      <c r="GF27" s="152">
        <v>2.3714291107790704</v>
      </c>
      <c r="GG27" s="152">
        <v>0.42347693202483172</v>
      </c>
      <c r="GH27" s="152">
        <v>2.8100040707216931</v>
      </c>
      <c r="GI27" s="152">
        <v>0.61444744348778402</v>
      </c>
      <c r="GJ27" s="152">
        <v>1.744881811606664</v>
      </c>
      <c r="GL27" s="152">
        <v>1.7593640113361078</v>
      </c>
      <c r="GM27" s="152">
        <v>0.28330021079565548</v>
      </c>
      <c r="GN27" s="152">
        <v>1.1848443967740878</v>
      </c>
      <c r="GO27" s="152">
        <v>5.1443003990640362E-2</v>
      </c>
      <c r="GS27" s="152">
        <v>1.6766748846881114</v>
      </c>
      <c r="GT27" s="152">
        <v>0.20571332347909516</v>
      </c>
      <c r="GU27" s="152">
        <v>0.11586349903605855</v>
      </c>
    </row>
    <row r="28" spans="1:203">
      <c r="A28" s="151">
        <v>63</v>
      </c>
      <c r="B28" s="152" t="s">
        <v>2859</v>
      </c>
      <c r="C28" s="152" t="s">
        <v>2905</v>
      </c>
      <c r="D28" s="152" t="s">
        <v>3072</v>
      </c>
      <c r="E28" s="152" t="s">
        <v>2879</v>
      </c>
      <c r="F28" s="152" t="s">
        <v>8473</v>
      </c>
      <c r="H28" s="151">
        <v>284190</v>
      </c>
      <c r="L28" s="153" t="s">
        <v>3073</v>
      </c>
      <c r="M28" s="153" t="s">
        <v>4495</v>
      </c>
      <c r="R28" s="152" t="s">
        <v>3075</v>
      </c>
      <c r="S28" s="152" t="s">
        <v>2716</v>
      </c>
      <c r="T28" s="152">
        <v>50.487160863063451</v>
      </c>
      <c r="U28" s="152">
        <v>0.86534500000000003</v>
      </c>
      <c r="V28" s="152">
        <v>16.834788192128084</v>
      </c>
      <c r="X28" s="152">
        <v>11.92566153956345</v>
      </c>
      <c r="AA28" s="152">
        <v>2.5266901789755201</v>
      </c>
      <c r="AB28" s="152">
        <v>0.21046872838472461</v>
      </c>
      <c r="AC28" s="152">
        <v>9.4584341317365279</v>
      </c>
      <c r="AD28" s="152">
        <v>3.0729344562853416</v>
      </c>
      <c r="AE28" s="152">
        <v>0.50171642411376538</v>
      </c>
      <c r="AF28" s="152">
        <v>0.10104743171692387</v>
      </c>
      <c r="AJ28" s="152">
        <v>2.8320229999999995</v>
      </c>
      <c r="AK28" s="156">
        <f t="shared" si="0"/>
        <v>2.6086994999999997E-3</v>
      </c>
      <c r="AL28" s="151">
        <v>26.086994999999998</v>
      </c>
      <c r="AM28" s="151">
        <v>288.762</v>
      </c>
      <c r="AN28" s="151">
        <v>1238.28</v>
      </c>
      <c r="AO28" s="151">
        <v>664.10239999999999</v>
      </c>
      <c r="AQ28" s="152">
        <v>11.439698388721604</v>
      </c>
      <c r="AW28" s="152">
        <v>52.035013617004012</v>
      </c>
      <c r="AX28" s="151">
        <v>0.75682445673992094</v>
      </c>
      <c r="AY28" s="151">
        <v>349.8345707487926</v>
      </c>
      <c r="AZ28" s="152">
        <v>7.815176474588255</v>
      </c>
      <c r="BA28" s="152">
        <v>394.73184167244051</v>
      </c>
      <c r="BB28" s="152">
        <v>195.88562022344951</v>
      </c>
      <c r="BC28" s="152">
        <v>192.6477652200081</v>
      </c>
      <c r="BG28" s="152">
        <v>7.4666556922359506</v>
      </c>
      <c r="BH28" s="152">
        <v>219.86131218280025</v>
      </c>
      <c r="BI28" s="152">
        <v>25.38213841714408</v>
      </c>
      <c r="BJ28" s="152">
        <v>59.762880651175806</v>
      </c>
      <c r="BK28" s="152">
        <v>0.67047358514338906</v>
      </c>
      <c r="BO28" s="152">
        <v>137.38460436777541</v>
      </c>
      <c r="BP28" s="152">
        <v>2.7162365979382841</v>
      </c>
      <c r="BQ28" s="152">
        <v>9.2853789493291323</v>
      </c>
      <c r="BR28" s="152">
        <v>1.3673012474410011</v>
      </c>
      <c r="BS28" s="152">
        <v>6.8841545382633358</v>
      </c>
      <c r="BT28" s="152">
        <v>2.3772648783552048</v>
      </c>
      <c r="BU28" s="152">
        <v>0.90594254215390957</v>
      </c>
      <c r="BV28" s="152">
        <v>2.7520089267778913</v>
      </c>
      <c r="BW28" s="152">
        <v>0.82773133901828777</v>
      </c>
      <c r="BX28" s="152">
        <v>4.3443661495590495</v>
      </c>
      <c r="BY28" s="152">
        <v>1.0921913939640635</v>
      </c>
      <c r="BZ28" s="152">
        <v>2.1879388705900649</v>
      </c>
      <c r="CA28" s="152">
        <v>0.47353737070167923</v>
      </c>
      <c r="CB28" s="152">
        <v>2.0952207633459898</v>
      </c>
      <c r="CC28" s="152">
        <v>0.4265248682913938</v>
      </c>
      <c r="CD28" s="152">
        <v>2.125635755992898</v>
      </c>
      <c r="CE28" s="152">
        <v>6.9020538082918859E-2</v>
      </c>
      <c r="CH28" s="152">
        <v>3.5172969412883832</v>
      </c>
      <c r="CJ28" s="152">
        <v>0.23753062102725769</v>
      </c>
      <c r="CK28" s="152">
        <v>0.15922793833176763</v>
      </c>
      <c r="CQ28" s="152">
        <v>0.25</v>
      </c>
      <c r="DC28" s="152">
        <v>38.900999999999996</v>
      </c>
      <c r="DE28" s="152">
        <v>0.02</v>
      </c>
      <c r="DF28" s="152">
        <v>25.311333333333334</v>
      </c>
      <c r="DG28" s="152">
        <v>36.646999999999998</v>
      </c>
      <c r="DJ28" s="152">
        <v>5.0333333333333334E-2</v>
      </c>
      <c r="DM28" s="152">
        <v>0.17300000000000001</v>
      </c>
      <c r="DO28" s="154">
        <v>72.077486844046106</v>
      </c>
      <c r="ED28" s="152">
        <v>49.752568307486058</v>
      </c>
      <c r="EE28" s="152">
        <v>0.64758441732245475</v>
      </c>
      <c r="EF28" s="152">
        <v>20.465514223517467</v>
      </c>
      <c r="EH28" s="152">
        <v>8.2515389938812813</v>
      </c>
      <c r="EK28" s="152">
        <v>0.14401219442147711</v>
      </c>
      <c r="EL28" s="152">
        <v>5.2534336659027945</v>
      </c>
      <c r="EM28" s="152">
        <v>12.808368452661533</v>
      </c>
      <c r="EO28" s="152">
        <v>2.061050472756536</v>
      </c>
      <c r="EP28" s="152">
        <v>0.29782403248911549</v>
      </c>
      <c r="EQ28" s="152">
        <v>6.2607653295530724E-2</v>
      </c>
      <c r="ES28" s="152">
        <v>8.9047195013940206E-2</v>
      </c>
      <c r="FA28" s="152">
        <v>4.3816872303870653</v>
      </c>
      <c r="FB28" s="152">
        <v>0.28011003457079053</v>
      </c>
      <c r="FD28" s="152">
        <v>33.863730083475872</v>
      </c>
      <c r="FF28" s="152">
        <v>262.77848414149463</v>
      </c>
      <c r="FG28" s="152">
        <v>57.535115970750411</v>
      </c>
      <c r="FI28" s="152">
        <v>31.635526065382074</v>
      </c>
      <c r="FJ28" s="152">
        <v>22.685688853868438</v>
      </c>
      <c r="FK28" s="152">
        <v>96.129149627740304</v>
      </c>
      <c r="FL28" s="152">
        <v>63.815818632225643</v>
      </c>
      <c r="FM28" s="152">
        <v>15.283084895533774</v>
      </c>
      <c r="FP28" s="152">
        <v>4.460995552722343</v>
      </c>
      <c r="FQ28" s="152">
        <v>328.8576578530691</v>
      </c>
      <c r="FR28" s="152">
        <v>17.393502779533243</v>
      </c>
      <c r="FS28" s="152">
        <v>37.609408985679821</v>
      </c>
      <c r="FT28" s="152">
        <v>0.52004512193140984</v>
      </c>
      <c r="FX28" s="152">
        <v>0.22463174209118225</v>
      </c>
      <c r="FY28" s="152">
        <v>106.18063135689833</v>
      </c>
      <c r="FZ28" s="152">
        <v>2.6317274007118097</v>
      </c>
      <c r="GA28" s="152">
        <v>6.9464581308226263</v>
      </c>
      <c r="GB28" s="152">
        <v>1.0560054895836775</v>
      </c>
      <c r="GC28" s="152">
        <v>5.4629189145643284</v>
      </c>
      <c r="GD28" s="152">
        <v>1.741784966114873</v>
      </c>
      <c r="GE28" s="152">
        <v>0.69816363678146798</v>
      </c>
      <c r="GF28" s="152">
        <v>2.3714291107790704</v>
      </c>
      <c r="GG28" s="152">
        <v>0.42347693202483172</v>
      </c>
      <c r="GH28" s="152">
        <v>2.8100040707216931</v>
      </c>
      <c r="GI28" s="152">
        <v>0.61444744348778402</v>
      </c>
      <c r="GJ28" s="152">
        <v>1.744881811606664</v>
      </c>
      <c r="GL28" s="152">
        <v>1.7593640113361078</v>
      </c>
      <c r="GM28" s="152">
        <v>0.28330021079565548</v>
      </c>
      <c r="GN28" s="152">
        <v>1.1848443967740878</v>
      </c>
      <c r="GO28" s="152">
        <v>5.1443003990640362E-2</v>
      </c>
      <c r="GS28" s="152">
        <v>1.6766748846881114</v>
      </c>
      <c r="GT28" s="152">
        <v>0.20571332347909516</v>
      </c>
      <c r="GU28" s="152">
        <v>0.11586349903605855</v>
      </c>
    </row>
    <row r="29" spans="1:203">
      <c r="A29" s="151">
        <v>64</v>
      </c>
      <c r="B29" s="152" t="s">
        <v>2859</v>
      </c>
      <c r="C29" s="152" t="s">
        <v>2905</v>
      </c>
      <c r="D29" s="152" t="s">
        <v>3072</v>
      </c>
      <c r="E29" s="152" t="s">
        <v>2879</v>
      </c>
      <c r="F29" s="152" t="s">
        <v>8474</v>
      </c>
      <c r="H29" s="151">
        <v>284190</v>
      </c>
      <c r="L29" s="153" t="s">
        <v>3073</v>
      </c>
      <c r="M29" s="153" t="s">
        <v>3787</v>
      </c>
      <c r="R29" s="152" t="s">
        <v>3075</v>
      </c>
      <c r="S29" s="152" t="s">
        <v>2716</v>
      </c>
      <c r="T29" s="152">
        <v>48.30508865627003</v>
      </c>
      <c r="U29" s="152">
        <v>1.6114068546365914</v>
      </c>
      <c r="V29" s="152">
        <v>16.145147598398935</v>
      </c>
      <c r="X29" s="152">
        <v>11.649068526509929</v>
      </c>
      <c r="AA29" s="152">
        <v>4.3256531248714261</v>
      </c>
      <c r="AB29" s="152">
        <v>0.19084219665805091</v>
      </c>
      <c r="AC29" s="152">
        <v>9.5843600299401217</v>
      </c>
      <c r="AD29" s="152">
        <v>2.8855012255328409</v>
      </c>
      <c r="AE29" s="152">
        <v>0.50117435354749595</v>
      </c>
      <c r="AF29" s="152">
        <v>0.12510634403047718</v>
      </c>
      <c r="AJ29" s="152">
        <v>2.8496448000000001</v>
      </c>
      <c r="AK29" s="156">
        <f t="shared" si="0"/>
        <v>6.3643643999999997E-4</v>
      </c>
      <c r="AL29" s="151">
        <v>6.3643643999999995</v>
      </c>
      <c r="AM29" s="151">
        <v>309.32399999999996</v>
      </c>
      <c r="AN29" s="151">
        <v>370.27</v>
      </c>
      <c r="AO29" s="151">
        <v>1200.0352</v>
      </c>
      <c r="CQ29" s="152">
        <v>0.25</v>
      </c>
      <c r="DC29" s="152">
        <v>39.421666666666674</v>
      </c>
      <c r="DE29" s="152">
        <v>1.6999999999999998E-2</v>
      </c>
      <c r="DF29" s="152">
        <v>22.065333333333331</v>
      </c>
      <c r="DG29" s="152">
        <v>39.278666666666666</v>
      </c>
      <c r="DJ29" s="152">
        <v>2.5999999999999999E-2</v>
      </c>
      <c r="DM29" s="152">
        <v>0.18433333333333332</v>
      </c>
      <c r="DO29" s="154">
        <v>76.040531782778331</v>
      </c>
      <c r="ED29" s="152">
        <v>49.752568307486058</v>
      </c>
      <c r="EE29" s="152">
        <v>0.64758441732245475</v>
      </c>
      <c r="EF29" s="152">
        <v>20.465514223517467</v>
      </c>
      <c r="EH29" s="152">
        <v>8.2515389938812813</v>
      </c>
      <c r="EK29" s="152">
        <v>0.14401219442147711</v>
      </c>
      <c r="EL29" s="152">
        <v>5.2534336659027945</v>
      </c>
      <c r="EM29" s="152">
        <v>12.808368452661533</v>
      </c>
      <c r="EO29" s="152">
        <v>2.061050472756536</v>
      </c>
      <c r="EP29" s="152">
        <v>0.29782403248911549</v>
      </c>
      <c r="EQ29" s="152">
        <v>6.2607653295530724E-2</v>
      </c>
      <c r="ES29" s="152">
        <v>8.9047195013940206E-2</v>
      </c>
      <c r="FA29" s="152">
        <v>4.3816872303870653</v>
      </c>
      <c r="FB29" s="152">
        <v>0.28011003457079053</v>
      </c>
      <c r="FD29" s="152">
        <v>33.863730083475872</v>
      </c>
      <c r="FF29" s="152">
        <v>262.77848414149463</v>
      </c>
      <c r="FG29" s="152">
        <v>57.535115970750411</v>
      </c>
      <c r="FI29" s="152">
        <v>31.635526065382074</v>
      </c>
      <c r="FJ29" s="152">
        <v>22.685688853868438</v>
      </c>
      <c r="FK29" s="152">
        <v>96.129149627740304</v>
      </c>
      <c r="FL29" s="152">
        <v>63.815818632225643</v>
      </c>
      <c r="FM29" s="152">
        <v>15.283084895533774</v>
      </c>
      <c r="FP29" s="152">
        <v>4.460995552722343</v>
      </c>
      <c r="FQ29" s="152">
        <v>328.8576578530691</v>
      </c>
      <c r="FR29" s="152">
        <v>17.393502779533243</v>
      </c>
      <c r="FS29" s="152">
        <v>37.609408985679821</v>
      </c>
      <c r="FT29" s="152">
        <v>0.52004512193140984</v>
      </c>
      <c r="FX29" s="152">
        <v>0.22463174209118225</v>
      </c>
      <c r="FY29" s="152">
        <v>106.18063135689833</v>
      </c>
      <c r="FZ29" s="152">
        <v>2.6317274007118097</v>
      </c>
      <c r="GA29" s="152">
        <v>6.9464581308226263</v>
      </c>
      <c r="GB29" s="152">
        <v>1.0560054895836775</v>
      </c>
      <c r="GC29" s="152">
        <v>5.4629189145643284</v>
      </c>
      <c r="GD29" s="152">
        <v>1.741784966114873</v>
      </c>
      <c r="GE29" s="152">
        <v>0.69816363678146798</v>
      </c>
      <c r="GF29" s="152">
        <v>2.3714291107790704</v>
      </c>
      <c r="GG29" s="152">
        <v>0.42347693202483172</v>
      </c>
      <c r="GH29" s="152">
        <v>2.8100040707216931</v>
      </c>
      <c r="GI29" s="152">
        <v>0.61444744348778402</v>
      </c>
      <c r="GJ29" s="152">
        <v>1.744881811606664</v>
      </c>
      <c r="GL29" s="152">
        <v>1.7593640113361078</v>
      </c>
      <c r="GM29" s="152">
        <v>0.28330021079565548</v>
      </c>
      <c r="GN29" s="152">
        <v>1.1848443967740878</v>
      </c>
      <c r="GO29" s="152">
        <v>5.1443003990640362E-2</v>
      </c>
      <c r="GS29" s="152">
        <v>1.6766748846881114</v>
      </c>
      <c r="GT29" s="152">
        <v>0.20571332347909516</v>
      </c>
      <c r="GU29" s="152">
        <v>0.11586349903605855</v>
      </c>
    </row>
    <row r="30" spans="1:203">
      <c r="A30" s="151">
        <v>65</v>
      </c>
      <c r="B30" s="152" t="s">
        <v>2859</v>
      </c>
      <c r="C30" s="152" t="s">
        <v>2905</v>
      </c>
      <c r="D30" s="152" t="s">
        <v>3072</v>
      </c>
      <c r="E30" s="152" t="s">
        <v>2879</v>
      </c>
      <c r="F30" s="152" t="s">
        <v>8475</v>
      </c>
      <c r="H30" s="151">
        <v>284190</v>
      </c>
      <c r="L30" s="153" t="s">
        <v>3073</v>
      </c>
      <c r="M30" s="153" t="s">
        <v>3074</v>
      </c>
      <c r="R30" s="152" t="s">
        <v>3075</v>
      </c>
      <c r="S30" s="152" t="s">
        <v>2716</v>
      </c>
      <c r="T30" s="152">
        <v>45.267301858577234</v>
      </c>
      <c r="U30" s="152">
        <v>0.79110583959899738</v>
      </c>
      <c r="V30" s="152">
        <v>16.286854569713142</v>
      </c>
      <c r="X30" s="152">
        <v>13.139240185984326</v>
      </c>
      <c r="AA30" s="152">
        <v>5.9310418981005277</v>
      </c>
      <c r="AB30" s="152">
        <v>0.22884708155860545</v>
      </c>
      <c r="AC30" s="152">
        <v>11.916321107784432</v>
      </c>
      <c r="AD30" s="152">
        <v>1.7690120407423517</v>
      </c>
      <c r="AE30" s="152">
        <v>0.33050243192320156</v>
      </c>
      <c r="AF30" s="152">
        <v>2.2836872323023612E-2</v>
      </c>
      <c r="AJ30" s="152">
        <v>4.4938557439999993</v>
      </c>
      <c r="AK30" s="156">
        <f t="shared" si="0"/>
        <v>6.0438465000000009E-3</v>
      </c>
      <c r="AL30" s="151">
        <v>60.438465000000008</v>
      </c>
      <c r="AM30" s="151">
        <v>203.38499999999999</v>
      </c>
      <c r="AN30" s="151">
        <v>1402.17</v>
      </c>
      <c r="AO30" s="151">
        <v>796.05759999999998</v>
      </c>
      <c r="CQ30" s="152">
        <v>0.25</v>
      </c>
      <c r="DC30" s="152">
        <v>39.29066666666666</v>
      </c>
      <c r="DE30" s="152">
        <v>2.2333333333333334E-2</v>
      </c>
      <c r="DF30" s="152">
        <v>22.611000000000001</v>
      </c>
      <c r="DG30" s="152">
        <v>38.348666666666674</v>
      </c>
      <c r="DJ30" s="152">
        <v>5.8333333333333327E-2</v>
      </c>
      <c r="DM30" s="152">
        <v>0.23566666666666666</v>
      </c>
      <c r="DO30" s="154">
        <v>75.14783415039922</v>
      </c>
      <c r="ED30" s="152">
        <v>49.752568307486058</v>
      </c>
      <c r="EE30" s="152">
        <v>0.64758441732245475</v>
      </c>
      <c r="EF30" s="152">
        <v>20.465514223517467</v>
      </c>
      <c r="EH30" s="152">
        <v>8.2515389938812813</v>
      </c>
      <c r="EK30" s="152">
        <v>0.14401219442147711</v>
      </c>
      <c r="EL30" s="152">
        <v>5.2534336659027945</v>
      </c>
      <c r="EM30" s="152">
        <v>12.808368452661533</v>
      </c>
      <c r="EO30" s="152">
        <v>2.061050472756536</v>
      </c>
      <c r="EP30" s="152">
        <v>0.29782403248911549</v>
      </c>
      <c r="EQ30" s="152">
        <v>6.2607653295530724E-2</v>
      </c>
      <c r="ES30" s="152">
        <v>8.9047195013940206E-2</v>
      </c>
      <c r="FA30" s="152">
        <v>4.3816872303870653</v>
      </c>
      <c r="FB30" s="152">
        <v>0.28011003457079053</v>
      </c>
      <c r="FD30" s="152">
        <v>33.863730083475872</v>
      </c>
      <c r="FF30" s="152">
        <v>262.77848414149463</v>
      </c>
      <c r="FG30" s="152">
        <v>57.535115970750411</v>
      </c>
      <c r="FI30" s="152">
        <v>31.635526065382074</v>
      </c>
      <c r="FJ30" s="152">
        <v>22.685688853868438</v>
      </c>
      <c r="FK30" s="152">
        <v>96.129149627740304</v>
      </c>
      <c r="FL30" s="152">
        <v>63.815818632225643</v>
      </c>
      <c r="FM30" s="152">
        <v>15.283084895533774</v>
      </c>
      <c r="FP30" s="152">
        <v>4.460995552722343</v>
      </c>
      <c r="FQ30" s="152">
        <v>328.8576578530691</v>
      </c>
      <c r="FR30" s="152">
        <v>17.393502779533243</v>
      </c>
      <c r="FS30" s="152">
        <v>37.609408985679821</v>
      </c>
      <c r="FT30" s="152">
        <v>0.52004512193140984</v>
      </c>
      <c r="FX30" s="152">
        <v>0.22463174209118225</v>
      </c>
      <c r="FY30" s="152">
        <v>106.18063135689833</v>
      </c>
      <c r="FZ30" s="152">
        <v>2.6317274007118097</v>
      </c>
      <c r="GA30" s="152">
        <v>6.9464581308226263</v>
      </c>
      <c r="GB30" s="152">
        <v>1.0560054895836775</v>
      </c>
      <c r="GC30" s="152">
        <v>5.4629189145643284</v>
      </c>
      <c r="GD30" s="152">
        <v>1.741784966114873</v>
      </c>
      <c r="GE30" s="152">
        <v>0.69816363678146798</v>
      </c>
      <c r="GF30" s="152">
        <v>2.3714291107790704</v>
      </c>
      <c r="GG30" s="152">
        <v>0.42347693202483172</v>
      </c>
      <c r="GH30" s="152">
        <v>2.8100040707216931</v>
      </c>
      <c r="GI30" s="152">
        <v>0.61444744348778402</v>
      </c>
      <c r="GJ30" s="152">
        <v>1.744881811606664</v>
      </c>
      <c r="GL30" s="152">
        <v>1.7593640113361078</v>
      </c>
      <c r="GM30" s="152">
        <v>0.28330021079565548</v>
      </c>
      <c r="GN30" s="152">
        <v>1.1848443967740878</v>
      </c>
      <c r="GO30" s="152">
        <v>5.1443003990640362E-2</v>
      </c>
      <c r="GS30" s="152">
        <v>1.6766748846881114</v>
      </c>
      <c r="GT30" s="152">
        <v>0.20571332347909516</v>
      </c>
      <c r="GU30" s="152">
        <v>0.11586349903605855</v>
      </c>
    </row>
    <row r="31" spans="1:203">
      <c r="A31" s="151">
        <v>66</v>
      </c>
      <c r="B31" s="152" t="s">
        <v>2859</v>
      </c>
      <c r="C31" s="152" t="s">
        <v>2905</v>
      </c>
      <c r="D31" s="152" t="s">
        <v>3072</v>
      </c>
      <c r="E31" s="152" t="s">
        <v>2879</v>
      </c>
      <c r="F31" s="152" t="s">
        <v>8476</v>
      </c>
      <c r="H31" s="151">
        <v>284190</v>
      </c>
      <c r="L31" s="153" t="s">
        <v>3073</v>
      </c>
      <c r="M31" s="153" t="s">
        <v>3083</v>
      </c>
      <c r="R31" s="152" t="s">
        <v>3075</v>
      </c>
      <c r="S31" s="152" t="s">
        <v>2716</v>
      </c>
      <c r="T31" s="152">
        <v>45.310087588122201</v>
      </c>
      <c r="U31" s="152">
        <v>0.83806836466165413</v>
      </c>
      <c r="V31" s="152">
        <v>17.222120580386925</v>
      </c>
      <c r="X31" s="152">
        <v>12.948412448296239</v>
      </c>
      <c r="AA31" s="152">
        <v>4.9364730549269709</v>
      </c>
      <c r="AB31" s="152">
        <v>0.24591269522006626</v>
      </c>
      <c r="AC31" s="152">
        <v>12.697528068862276</v>
      </c>
      <c r="AD31" s="152">
        <v>1.9178712744671595</v>
      </c>
      <c r="AE31" s="152">
        <v>0.33108465586475011</v>
      </c>
      <c r="AF31" s="152">
        <v>4.8576089623555238E-2</v>
      </c>
      <c r="AJ31" s="152">
        <v>2.9535578235000002</v>
      </c>
      <c r="AK31" s="156">
        <f t="shared" si="0"/>
        <v>4.6079837999999998E-3</v>
      </c>
      <c r="AL31" s="151">
        <v>46.079838000000002</v>
      </c>
      <c r="AM31" s="151">
        <v>262.38900000000001</v>
      </c>
      <c r="AN31" s="151">
        <v>1474.4029999999998</v>
      </c>
      <c r="AO31" s="151">
        <v>884.20800000000008</v>
      </c>
      <c r="CQ31" s="152">
        <v>0.25</v>
      </c>
      <c r="DC31" s="152">
        <v>39.292666666666669</v>
      </c>
      <c r="DE31" s="152">
        <v>1.8666666666666668E-2</v>
      </c>
      <c r="DF31" s="152">
        <v>22.215333333333334</v>
      </c>
      <c r="DG31" s="152">
        <v>38.884999999999998</v>
      </c>
      <c r="DJ31" s="152">
        <v>3.7999999999999999E-2</v>
      </c>
      <c r="DM31" s="152">
        <v>0.24766666666666667</v>
      </c>
      <c r="DO31" s="154">
        <v>75.732235103541555</v>
      </c>
      <c r="ED31" s="152">
        <v>49.752568307486058</v>
      </c>
      <c r="EE31" s="152">
        <v>0.64758441732245475</v>
      </c>
      <c r="EF31" s="152">
        <v>20.465514223517467</v>
      </c>
      <c r="EH31" s="152">
        <v>8.2515389938812813</v>
      </c>
      <c r="EK31" s="152">
        <v>0.14401219442147711</v>
      </c>
      <c r="EL31" s="152">
        <v>5.2534336659027945</v>
      </c>
      <c r="EM31" s="152">
        <v>12.808368452661533</v>
      </c>
      <c r="EO31" s="152">
        <v>2.061050472756536</v>
      </c>
      <c r="EP31" s="152">
        <v>0.29782403248911549</v>
      </c>
      <c r="EQ31" s="152">
        <v>6.2607653295530724E-2</v>
      </c>
      <c r="ES31" s="152">
        <v>8.9047195013940206E-2</v>
      </c>
      <c r="FA31" s="152">
        <v>4.3816872303870653</v>
      </c>
      <c r="FB31" s="152">
        <v>0.28011003457079053</v>
      </c>
      <c r="FD31" s="152">
        <v>33.863730083475872</v>
      </c>
      <c r="FF31" s="152">
        <v>262.77848414149463</v>
      </c>
      <c r="FG31" s="152">
        <v>57.535115970750411</v>
      </c>
      <c r="FI31" s="152">
        <v>31.635526065382074</v>
      </c>
      <c r="FJ31" s="152">
        <v>22.685688853868438</v>
      </c>
      <c r="FK31" s="152">
        <v>96.129149627740304</v>
      </c>
      <c r="FL31" s="152">
        <v>63.815818632225643</v>
      </c>
      <c r="FM31" s="152">
        <v>15.283084895533774</v>
      </c>
      <c r="FP31" s="152">
        <v>4.460995552722343</v>
      </c>
      <c r="FQ31" s="152">
        <v>328.8576578530691</v>
      </c>
      <c r="FR31" s="152">
        <v>17.393502779533243</v>
      </c>
      <c r="FS31" s="152">
        <v>37.609408985679821</v>
      </c>
      <c r="FT31" s="152">
        <v>0.52004512193140984</v>
      </c>
      <c r="FX31" s="152">
        <v>0.22463174209118225</v>
      </c>
      <c r="FY31" s="152">
        <v>106.18063135689833</v>
      </c>
      <c r="FZ31" s="152">
        <v>2.6317274007118097</v>
      </c>
      <c r="GA31" s="152">
        <v>6.9464581308226263</v>
      </c>
      <c r="GB31" s="152">
        <v>1.0560054895836775</v>
      </c>
      <c r="GC31" s="152">
        <v>5.4629189145643284</v>
      </c>
      <c r="GD31" s="152">
        <v>1.741784966114873</v>
      </c>
      <c r="GE31" s="152">
        <v>0.69816363678146798</v>
      </c>
      <c r="GF31" s="152">
        <v>2.3714291107790704</v>
      </c>
      <c r="GG31" s="152">
        <v>0.42347693202483172</v>
      </c>
      <c r="GH31" s="152">
        <v>2.8100040707216931</v>
      </c>
      <c r="GI31" s="152">
        <v>0.61444744348778402</v>
      </c>
      <c r="GJ31" s="152">
        <v>1.744881811606664</v>
      </c>
      <c r="GL31" s="152">
        <v>1.7593640113361078</v>
      </c>
      <c r="GM31" s="152">
        <v>0.28330021079565548</v>
      </c>
      <c r="GN31" s="152">
        <v>1.1848443967740878</v>
      </c>
      <c r="GO31" s="152">
        <v>5.1443003990640362E-2</v>
      </c>
      <c r="GS31" s="152">
        <v>1.6766748846881114</v>
      </c>
      <c r="GT31" s="152">
        <v>0.20571332347909516</v>
      </c>
      <c r="GU31" s="152">
        <v>0.11586349903605855</v>
      </c>
    </row>
    <row r="32" spans="1:203">
      <c r="A32" s="151">
        <v>67</v>
      </c>
      <c r="B32" s="152" t="s">
        <v>2859</v>
      </c>
      <c r="C32" s="152" t="s">
        <v>2905</v>
      </c>
      <c r="D32" s="152" t="s">
        <v>3072</v>
      </c>
      <c r="E32" s="152" t="s">
        <v>2879</v>
      </c>
      <c r="F32" s="152" t="s">
        <v>8477</v>
      </c>
      <c r="H32" s="151">
        <v>284190</v>
      </c>
      <c r="L32" s="153" t="s">
        <v>3073</v>
      </c>
      <c r="M32" s="153" t="s">
        <v>3597</v>
      </c>
      <c r="R32" s="152" t="s">
        <v>3075</v>
      </c>
      <c r="S32" s="152" t="s">
        <v>2716</v>
      </c>
      <c r="T32" s="152">
        <v>47.738177739799191</v>
      </c>
      <c r="U32" s="152">
        <v>0.44593545112781952</v>
      </c>
      <c r="V32" s="152">
        <v>14.425769679786526</v>
      </c>
      <c r="X32" s="152">
        <v>15.33483123533941</v>
      </c>
      <c r="AA32" s="152">
        <v>5.1974831186998562</v>
      </c>
      <c r="AB32" s="152">
        <v>0.29962741362991008</v>
      </c>
      <c r="AC32" s="152">
        <v>10.801643712574851</v>
      </c>
      <c r="AD32" s="152">
        <v>1.6398554251848632</v>
      </c>
      <c r="AE32" s="152">
        <v>0.2338733343137756</v>
      </c>
      <c r="AF32" s="152">
        <v>1.1571191160328016E-2</v>
      </c>
      <c r="AJ32" s="152">
        <v>1.4405479234999998</v>
      </c>
      <c r="AK32" s="156">
        <f t="shared" si="0"/>
        <v>1.7305092000000001E-2</v>
      </c>
      <c r="AL32" s="151">
        <v>173.05092000000002</v>
      </c>
      <c r="AM32" s="151">
        <v>219.477</v>
      </c>
      <c r="AN32" s="151">
        <v>1013.083</v>
      </c>
      <c r="AO32" s="151">
        <v>519.16800000000012</v>
      </c>
      <c r="CQ32" s="152">
        <v>0.25</v>
      </c>
      <c r="DC32" s="152">
        <v>38.43866666666667</v>
      </c>
      <c r="DE32" s="152">
        <v>1.9666666666666669E-2</v>
      </c>
      <c r="DF32" s="152">
        <v>27.295333333333332</v>
      </c>
      <c r="DG32" s="152">
        <v>35.205333333333336</v>
      </c>
      <c r="DJ32" s="152">
        <v>2.3333333333333331E-2</v>
      </c>
      <c r="DM32" s="152">
        <v>0.20933333333333337</v>
      </c>
      <c r="DO32" s="154">
        <v>69.692784748231148</v>
      </c>
      <c r="ED32" s="152">
        <v>49.752568307486058</v>
      </c>
      <c r="EE32" s="152">
        <v>0.64758441732245475</v>
      </c>
      <c r="EF32" s="152">
        <v>20.465514223517467</v>
      </c>
      <c r="EH32" s="152">
        <v>8.2515389938812813</v>
      </c>
      <c r="EK32" s="152">
        <v>0.14401219442147711</v>
      </c>
      <c r="EL32" s="152">
        <v>5.2534336659027945</v>
      </c>
      <c r="EM32" s="152">
        <v>12.808368452661533</v>
      </c>
      <c r="EO32" s="152">
        <v>2.061050472756536</v>
      </c>
      <c r="EP32" s="152">
        <v>0.29782403248911549</v>
      </c>
      <c r="EQ32" s="152">
        <v>6.2607653295530724E-2</v>
      </c>
      <c r="ES32" s="152">
        <v>8.9047195013940206E-2</v>
      </c>
      <c r="FA32" s="152">
        <v>4.3816872303870653</v>
      </c>
      <c r="FB32" s="152">
        <v>0.28011003457079053</v>
      </c>
      <c r="FD32" s="152">
        <v>33.863730083475872</v>
      </c>
      <c r="FF32" s="152">
        <v>262.77848414149463</v>
      </c>
      <c r="FG32" s="152">
        <v>57.535115970750411</v>
      </c>
      <c r="FI32" s="152">
        <v>31.635526065382074</v>
      </c>
      <c r="FJ32" s="152">
        <v>22.685688853868438</v>
      </c>
      <c r="FK32" s="152">
        <v>96.129149627740304</v>
      </c>
      <c r="FL32" s="152">
        <v>63.815818632225643</v>
      </c>
      <c r="FM32" s="152">
        <v>15.283084895533774</v>
      </c>
      <c r="FP32" s="152">
        <v>4.460995552722343</v>
      </c>
      <c r="FQ32" s="152">
        <v>328.8576578530691</v>
      </c>
      <c r="FR32" s="152">
        <v>17.393502779533243</v>
      </c>
      <c r="FS32" s="152">
        <v>37.609408985679821</v>
      </c>
      <c r="FT32" s="152">
        <v>0.52004512193140984</v>
      </c>
      <c r="FX32" s="152">
        <v>0.22463174209118225</v>
      </c>
      <c r="FY32" s="152">
        <v>106.18063135689833</v>
      </c>
      <c r="FZ32" s="152">
        <v>2.6317274007118097</v>
      </c>
      <c r="GA32" s="152">
        <v>6.9464581308226263</v>
      </c>
      <c r="GB32" s="152">
        <v>1.0560054895836775</v>
      </c>
      <c r="GC32" s="152">
        <v>5.4629189145643284</v>
      </c>
      <c r="GD32" s="152">
        <v>1.741784966114873</v>
      </c>
      <c r="GE32" s="152">
        <v>0.69816363678146798</v>
      </c>
      <c r="GF32" s="152">
        <v>2.3714291107790704</v>
      </c>
      <c r="GG32" s="152">
        <v>0.42347693202483172</v>
      </c>
      <c r="GH32" s="152">
        <v>2.8100040707216931</v>
      </c>
      <c r="GI32" s="152">
        <v>0.61444744348778402</v>
      </c>
      <c r="GJ32" s="152">
        <v>1.744881811606664</v>
      </c>
      <c r="GL32" s="152">
        <v>1.7593640113361078</v>
      </c>
      <c r="GM32" s="152">
        <v>0.28330021079565548</v>
      </c>
      <c r="GN32" s="152">
        <v>1.1848443967740878</v>
      </c>
      <c r="GO32" s="152">
        <v>5.1443003990640362E-2</v>
      </c>
      <c r="GS32" s="152">
        <v>1.6766748846881114</v>
      </c>
      <c r="GT32" s="152">
        <v>0.20571332347909516</v>
      </c>
      <c r="GU32" s="152">
        <v>0.11586349903605855</v>
      </c>
    </row>
    <row r="33" spans="1:203">
      <c r="A33" s="151">
        <v>69</v>
      </c>
      <c r="B33" s="152" t="s">
        <v>2859</v>
      </c>
      <c r="C33" s="152" t="s">
        <v>2905</v>
      </c>
      <c r="D33" s="152" t="s">
        <v>3072</v>
      </c>
      <c r="E33" s="152" t="s">
        <v>2879</v>
      </c>
      <c r="F33" s="152" t="s">
        <v>8478</v>
      </c>
      <c r="H33" s="151">
        <v>284190</v>
      </c>
      <c r="L33" s="153" t="s">
        <v>3073</v>
      </c>
      <c r="M33" s="153" t="s">
        <v>3531</v>
      </c>
      <c r="R33" s="152" t="s">
        <v>3075</v>
      </c>
      <c r="S33" s="152" t="s">
        <v>2716</v>
      </c>
      <c r="T33" s="152">
        <v>47.534945524460582</v>
      </c>
      <c r="U33" s="152">
        <v>0.74889795739348375</v>
      </c>
      <c r="V33" s="152">
        <v>17.61890010006671</v>
      </c>
      <c r="X33" s="152">
        <v>10.922207817787886</v>
      </c>
      <c r="AA33" s="152">
        <v>5.314722073647399</v>
      </c>
      <c r="AB33" s="152">
        <v>0.20950031399031635</v>
      </c>
      <c r="AC33" s="152">
        <v>10.766664296407185</v>
      </c>
      <c r="AD33" s="152">
        <v>2.0344694367116141</v>
      </c>
      <c r="AE33" s="152">
        <v>0.31422023824748069</v>
      </c>
      <c r="AF33" s="152">
        <v>6.3584268257248014E-2</v>
      </c>
      <c r="AJ33" s="152">
        <v>3.0263235659999999</v>
      </c>
      <c r="AK33" s="156">
        <f t="shared" si="0"/>
        <v>4.1969159999999993E-3</v>
      </c>
      <c r="AL33" s="151">
        <v>41.969159999999995</v>
      </c>
      <c r="AM33" s="151">
        <v>197.12700000000001</v>
      </c>
      <c r="AN33" s="151">
        <v>1105.347</v>
      </c>
      <c r="AO33" s="151">
        <v>753.87520000000006</v>
      </c>
      <c r="CQ33" s="152">
        <v>0.25</v>
      </c>
      <c r="ED33" s="152">
        <v>49.752568307486058</v>
      </c>
      <c r="EE33" s="152">
        <v>0.64758441732245475</v>
      </c>
      <c r="EF33" s="152">
        <v>20.465514223517467</v>
      </c>
      <c r="EH33" s="152">
        <v>8.2515389938812813</v>
      </c>
      <c r="EK33" s="152">
        <v>0.14401219442147711</v>
      </c>
      <c r="EL33" s="152">
        <v>5.2534336659027945</v>
      </c>
      <c r="EM33" s="152">
        <v>12.808368452661533</v>
      </c>
      <c r="EO33" s="152">
        <v>2.061050472756536</v>
      </c>
      <c r="EP33" s="152">
        <v>0.29782403248911549</v>
      </c>
      <c r="EQ33" s="152">
        <v>6.2607653295530724E-2</v>
      </c>
      <c r="ES33" s="152">
        <v>8.9047195013940206E-2</v>
      </c>
      <c r="FA33" s="152">
        <v>4.3816872303870653</v>
      </c>
      <c r="FB33" s="152">
        <v>0.28011003457079053</v>
      </c>
      <c r="FD33" s="152">
        <v>33.863730083475872</v>
      </c>
      <c r="FF33" s="152">
        <v>262.77848414149463</v>
      </c>
      <c r="FG33" s="152">
        <v>57.535115970750411</v>
      </c>
      <c r="FI33" s="152">
        <v>31.635526065382074</v>
      </c>
      <c r="FJ33" s="152">
        <v>22.685688853868438</v>
      </c>
      <c r="FK33" s="152">
        <v>96.129149627740304</v>
      </c>
      <c r="FL33" s="152">
        <v>63.815818632225643</v>
      </c>
      <c r="FM33" s="152">
        <v>15.283084895533774</v>
      </c>
      <c r="FP33" s="152">
        <v>4.460995552722343</v>
      </c>
      <c r="FQ33" s="152">
        <v>328.8576578530691</v>
      </c>
      <c r="FR33" s="152">
        <v>17.393502779533243</v>
      </c>
      <c r="FS33" s="152">
        <v>37.609408985679821</v>
      </c>
      <c r="FT33" s="152">
        <v>0.52004512193140984</v>
      </c>
      <c r="FX33" s="152">
        <v>0.22463174209118225</v>
      </c>
      <c r="FY33" s="152">
        <v>106.18063135689833</v>
      </c>
      <c r="FZ33" s="152">
        <v>2.6317274007118097</v>
      </c>
      <c r="GA33" s="152">
        <v>6.9464581308226263</v>
      </c>
      <c r="GB33" s="152">
        <v>1.0560054895836775</v>
      </c>
      <c r="GC33" s="152">
        <v>5.4629189145643284</v>
      </c>
      <c r="GD33" s="152">
        <v>1.741784966114873</v>
      </c>
      <c r="GE33" s="152">
        <v>0.69816363678146798</v>
      </c>
      <c r="GF33" s="152">
        <v>2.3714291107790704</v>
      </c>
      <c r="GG33" s="152">
        <v>0.42347693202483172</v>
      </c>
      <c r="GH33" s="152">
        <v>2.8100040707216931</v>
      </c>
      <c r="GI33" s="152">
        <v>0.61444744348778402</v>
      </c>
      <c r="GJ33" s="152">
        <v>1.744881811606664</v>
      </c>
      <c r="GL33" s="152">
        <v>1.7593640113361078</v>
      </c>
      <c r="GM33" s="152">
        <v>0.28330021079565548</v>
      </c>
      <c r="GN33" s="152">
        <v>1.1848443967740878</v>
      </c>
      <c r="GO33" s="152">
        <v>5.1443003990640362E-2</v>
      </c>
      <c r="GS33" s="152">
        <v>1.6766748846881114</v>
      </c>
      <c r="GT33" s="152">
        <v>0.20571332347909516</v>
      </c>
      <c r="GU33" s="152">
        <v>0.11586349903605855</v>
      </c>
    </row>
    <row r="34" spans="1:203">
      <c r="A34" s="151">
        <v>70</v>
      </c>
      <c r="B34" s="152" t="s">
        <v>2859</v>
      </c>
      <c r="C34" s="152" t="s">
        <v>2905</v>
      </c>
      <c r="D34" s="152" t="s">
        <v>3072</v>
      </c>
      <c r="E34" s="152" t="s">
        <v>3001</v>
      </c>
      <c r="F34" s="152" t="s">
        <v>8479</v>
      </c>
      <c r="H34" s="151">
        <v>284170</v>
      </c>
      <c r="L34" s="153" t="s">
        <v>3843</v>
      </c>
      <c r="M34" s="153" t="s">
        <v>4876</v>
      </c>
      <c r="R34" s="152" t="s">
        <v>3075</v>
      </c>
      <c r="S34" s="152" t="s">
        <v>2716</v>
      </c>
      <c r="T34" s="152">
        <v>51.685161290322583</v>
      </c>
      <c r="U34" s="152">
        <v>1.0511931453634085</v>
      </c>
      <c r="V34" s="152">
        <v>14.699736490993995</v>
      </c>
      <c r="X34" s="152">
        <v>12.523874335237345</v>
      </c>
      <c r="AA34" s="152">
        <v>3.2282998230816711</v>
      </c>
      <c r="AB34" s="152">
        <v>0.2273836998070552</v>
      </c>
      <c r="AC34" s="152">
        <v>10.193001871257486</v>
      </c>
      <c r="AD34" s="152">
        <v>2.2487943823401482</v>
      </c>
      <c r="AE34" s="152">
        <v>0.74950290296178834</v>
      </c>
      <c r="AF34" s="152">
        <v>0.21045819961903534</v>
      </c>
      <c r="AJ34" s="152">
        <v>2.0816839999999996</v>
      </c>
      <c r="AK34" s="156">
        <f t="shared" si="0"/>
        <v>1.2255857099999999E-3</v>
      </c>
      <c r="AL34" s="151">
        <v>12.2558571</v>
      </c>
      <c r="AM34" s="151">
        <v>257.47199999999998</v>
      </c>
      <c r="AN34" s="151">
        <v>35.169579999999996</v>
      </c>
      <c r="AO34" s="151">
        <v>303.3888</v>
      </c>
      <c r="CQ34" s="152">
        <v>0.25</v>
      </c>
      <c r="DC34" s="152">
        <v>39.109000000000002</v>
      </c>
      <c r="DE34" s="152">
        <v>3.2000000000000001E-2</v>
      </c>
      <c r="DF34" s="152">
        <v>24.372333333333334</v>
      </c>
      <c r="DG34" s="152">
        <v>37.679666666666662</v>
      </c>
      <c r="DJ34" s="152">
        <v>3.2000000000000001E-2</v>
      </c>
      <c r="DM34" s="152">
        <v>0.30299999999999999</v>
      </c>
      <c r="DO34" s="154">
        <v>73.378291379955968</v>
      </c>
      <c r="EE34" s="152">
        <v>0.87198328670274527</v>
      </c>
      <c r="EF34" s="152">
        <v>18.306981291598113</v>
      </c>
      <c r="EH34" s="152">
        <v>10.756017757194204</v>
      </c>
      <c r="EK34" s="152">
        <v>0.20309130515176499</v>
      </c>
      <c r="EL34" s="152">
        <v>6.5517232553230516</v>
      </c>
      <c r="EM34" s="152">
        <v>12.261600136225045</v>
      </c>
      <c r="EO34" s="152">
        <v>2.4485179152403633</v>
      </c>
      <c r="EP34" s="152">
        <v>0.74904031612518862</v>
      </c>
      <c r="EQ34" s="152">
        <v>0.14724922967789666</v>
      </c>
      <c r="FA34" s="152">
        <v>8.5381267335747175</v>
      </c>
      <c r="FB34" s="152">
        <v>0.49422124591646588</v>
      </c>
      <c r="FD34" s="152">
        <v>44.985827707368394</v>
      </c>
      <c r="FF34" s="152">
        <v>384.3007298879827</v>
      </c>
      <c r="FG34" s="152">
        <v>132.6396549448429</v>
      </c>
      <c r="FI34" s="152">
        <v>39.969480276244724</v>
      </c>
      <c r="FJ34" s="152">
        <v>46.591548629640137</v>
      </c>
      <c r="FK34" s="152">
        <v>178.62710007056648</v>
      </c>
      <c r="FL34" s="152">
        <v>80.601256833759663</v>
      </c>
      <c r="FM34" s="152">
        <v>13.790646334010566</v>
      </c>
      <c r="FP34" s="152">
        <v>13.311284305335032</v>
      </c>
      <c r="FQ34" s="152">
        <v>368.67534764692016</v>
      </c>
      <c r="FR34" s="152">
        <v>23.372788330321729</v>
      </c>
      <c r="FS34" s="152">
        <v>57.762150225681424</v>
      </c>
      <c r="FT34" s="152">
        <v>1.0342721895741649</v>
      </c>
      <c r="FX34" s="152">
        <v>0.54413939171243686</v>
      </c>
      <c r="FY34" s="152">
        <v>230.65608255858265</v>
      </c>
      <c r="FZ34" s="152">
        <v>5.7981953024385575</v>
      </c>
      <c r="GA34" s="152">
        <v>13.227488678402548</v>
      </c>
      <c r="GB34" s="152">
        <v>1.9961677842645118</v>
      </c>
      <c r="GC34" s="152">
        <v>9.9495145448188342</v>
      </c>
      <c r="GD34" s="152">
        <v>2.9497739589382355</v>
      </c>
      <c r="GE34" s="152">
        <v>1.0580927001640343</v>
      </c>
      <c r="GF34" s="152">
        <v>3.6425071149210044</v>
      </c>
      <c r="GG34" s="152">
        <v>0.62181272897863571</v>
      </c>
      <c r="GH34" s="152">
        <v>3.9818330688194576</v>
      </c>
      <c r="GI34" s="152">
        <v>0.85724363917905955</v>
      </c>
      <c r="GJ34" s="152">
        <v>2.3811538296158736</v>
      </c>
      <c r="GL34" s="152">
        <v>2.3837088548526224</v>
      </c>
      <c r="GM34" s="152">
        <v>0.37220801038059892</v>
      </c>
      <c r="GN34" s="152">
        <v>1.6587790541984557</v>
      </c>
      <c r="GO34" s="152">
        <v>6.4515282452451417E-2</v>
      </c>
      <c r="GS34" s="152">
        <v>2.7593757580849072</v>
      </c>
      <c r="GT34" s="152">
        <v>0.62083416816575776</v>
      </c>
      <c r="GU34" s="152">
        <v>0.29772261174691561</v>
      </c>
    </row>
    <row r="35" spans="1:203">
      <c r="A35" s="151">
        <v>71</v>
      </c>
      <c r="B35" s="152" t="s">
        <v>2859</v>
      </c>
      <c r="C35" s="152" t="s">
        <v>2905</v>
      </c>
      <c r="D35" s="152" t="s">
        <v>3072</v>
      </c>
      <c r="E35" s="152" t="s">
        <v>3001</v>
      </c>
      <c r="F35" s="152" t="s">
        <v>8480</v>
      </c>
      <c r="H35" s="151">
        <v>284170</v>
      </c>
      <c r="L35" s="153" t="s">
        <v>3843</v>
      </c>
      <c r="M35" s="153" t="s">
        <v>4719</v>
      </c>
      <c r="R35" s="152" t="s">
        <v>3075</v>
      </c>
      <c r="S35" s="152" t="s">
        <v>2716</v>
      </c>
      <c r="T35" s="152">
        <v>51.171732535782958</v>
      </c>
      <c r="U35" s="152">
        <v>1.0899532163742689</v>
      </c>
      <c r="V35" s="152">
        <v>14.290360796086281</v>
      </c>
      <c r="X35" s="152">
        <v>12.564612841035926</v>
      </c>
      <c r="AA35" s="152">
        <v>5.2622105190975796</v>
      </c>
      <c r="AB35" s="152">
        <v>0.18563427924812212</v>
      </c>
      <c r="AC35" s="152">
        <v>9.0946482035928149</v>
      </c>
      <c r="AD35" s="152">
        <v>2.5167679621574597</v>
      </c>
      <c r="AE35" s="152">
        <v>0.81892808881954737</v>
      </c>
      <c r="AF35" s="152">
        <v>0.21316960084802306</v>
      </c>
      <c r="AJ35" s="152">
        <v>2.1314920835</v>
      </c>
      <c r="AK35" s="156">
        <f t="shared" si="0"/>
        <v>1.23205356E-3</v>
      </c>
      <c r="AL35" s="151">
        <v>12.320535599999999</v>
      </c>
      <c r="AM35" s="151">
        <v>301.72500000000002</v>
      </c>
      <c r="AN35" s="151">
        <v>39.5764</v>
      </c>
      <c r="AO35" s="151">
        <v>315.8272</v>
      </c>
      <c r="CQ35" s="152">
        <v>0.25</v>
      </c>
      <c r="DC35" s="152">
        <v>38.974000000000004</v>
      </c>
      <c r="DE35" s="152">
        <v>3.3333333333333333E-2</v>
      </c>
      <c r="DF35" s="152">
        <v>24.10466666666667</v>
      </c>
      <c r="DG35" s="152">
        <v>37.957333333333338</v>
      </c>
      <c r="DJ35" s="152">
        <v>4.6333333333333337E-2</v>
      </c>
      <c r="DM35" s="152">
        <v>0.313</v>
      </c>
      <c r="DO35" s="154">
        <v>73.735892316962222</v>
      </c>
      <c r="EE35" s="152">
        <v>0.87198328670274527</v>
      </c>
      <c r="EF35" s="152">
        <v>18.306981291598113</v>
      </c>
      <c r="EH35" s="152">
        <v>10.756017757194204</v>
      </c>
      <c r="EK35" s="152">
        <v>0.20309130515176499</v>
      </c>
      <c r="EL35" s="152">
        <v>6.5517232553230516</v>
      </c>
      <c r="EM35" s="152">
        <v>12.261600136225045</v>
      </c>
      <c r="EO35" s="152">
        <v>2.4485179152403633</v>
      </c>
      <c r="EP35" s="152">
        <v>0.74904031612518862</v>
      </c>
      <c r="EQ35" s="152">
        <v>0.14724922967789666</v>
      </c>
      <c r="FA35" s="152">
        <v>8.5381267335747175</v>
      </c>
      <c r="FB35" s="152">
        <v>0.49422124591646588</v>
      </c>
      <c r="FD35" s="152">
        <v>44.985827707368394</v>
      </c>
      <c r="FF35" s="152">
        <v>384.3007298879827</v>
      </c>
      <c r="FG35" s="152">
        <v>132.6396549448429</v>
      </c>
      <c r="FI35" s="152">
        <v>39.969480276244724</v>
      </c>
      <c r="FJ35" s="152">
        <v>46.591548629640137</v>
      </c>
      <c r="FK35" s="152">
        <v>178.62710007056648</v>
      </c>
      <c r="FL35" s="152">
        <v>80.601256833759663</v>
      </c>
      <c r="FM35" s="152">
        <v>13.790646334010566</v>
      </c>
      <c r="FP35" s="152">
        <v>13.311284305335032</v>
      </c>
      <c r="FQ35" s="152">
        <v>368.67534764692016</v>
      </c>
      <c r="FR35" s="152">
        <v>23.372788330321729</v>
      </c>
      <c r="FS35" s="152">
        <v>57.762150225681424</v>
      </c>
      <c r="FT35" s="152">
        <v>1.0342721895741649</v>
      </c>
      <c r="FX35" s="152">
        <v>0.54413939171243686</v>
      </c>
      <c r="FY35" s="152">
        <v>230.65608255858265</v>
      </c>
      <c r="FZ35" s="152">
        <v>5.7981953024385575</v>
      </c>
      <c r="GA35" s="152">
        <v>13.227488678402548</v>
      </c>
      <c r="GB35" s="152">
        <v>1.9961677842645118</v>
      </c>
      <c r="GC35" s="152">
        <v>9.9495145448188342</v>
      </c>
      <c r="GD35" s="152">
        <v>2.9497739589382355</v>
      </c>
      <c r="GE35" s="152">
        <v>1.0580927001640343</v>
      </c>
      <c r="GF35" s="152">
        <v>3.6425071149210044</v>
      </c>
      <c r="GG35" s="152">
        <v>0.62181272897863571</v>
      </c>
      <c r="GH35" s="152">
        <v>3.9818330688194576</v>
      </c>
      <c r="GI35" s="152">
        <v>0.85724363917905955</v>
      </c>
      <c r="GJ35" s="152">
        <v>2.3811538296158736</v>
      </c>
      <c r="GL35" s="152">
        <v>2.3837088548526224</v>
      </c>
      <c r="GM35" s="152">
        <v>0.37220801038059892</v>
      </c>
      <c r="GN35" s="152">
        <v>1.6587790541984557</v>
      </c>
      <c r="GO35" s="152">
        <v>6.4515282452451417E-2</v>
      </c>
      <c r="GS35" s="152">
        <v>2.7593757580849072</v>
      </c>
      <c r="GT35" s="152">
        <v>0.62083416816575776</v>
      </c>
      <c r="GU35" s="152">
        <v>0.29772261174691561</v>
      </c>
    </row>
    <row r="36" spans="1:203">
      <c r="A36" s="151">
        <v>73</v>
      </c>
      <c r="B36" s="152" t="s">
        <v>2859</v>
      </c>
      <c r="C36" s="152" t="s">
        <v>2905</v>
      </c>
      <c r="D36" s="152" t="s">
        <v>3072</v>
      </c>
      <c r="E36" s="152" t="s">
        <v>3001</v>
      </c>
      <c r="F36" s="152" t="s">
        <v>8481</v>
      </c>
      <c r="H36" s="151">
        <v>284170</v>
      </c>
      <c r="L36" s="153" t="s">
        <v>3843</v>
      </c>
      <c r="M36" s="153" t="s">
        <v>4292</v>
      </c>
      <c r="R36" s="152" t="s">
        <v>3075</v>
      </c>
      <c r="S36" s="152" t="s">
        <v>2716</v>
      </c>
      <c r="T36" s="152">
        <v>49.823982055116431</v>
      </c>
      <c r="U36" s="152">
        <v>0.90288165413533839</v>
      </c>
      <c r="V36" s="152">
        <v>13.632210640426951</v>
      </c>
      <c r="X36" s="152">
        <v>13.874677422242915</v>
      </c>
      <c r="AA36" s="152">
        <v>5.1986439004320104</v>
      </c>
      <c r="AB36" s="152">
        <v>0.25856664330700058</v>
      </c>
      <c r="AC36" s="152">
        <v>9.7172818113772443</v>
      </c>
      <c r="AD36" s="152">
        <v>2.6943611167899091</v>
      </c>
      <c r="AE36" s="152">
        <v>0.69969264092792471</v>
      </c>
      <c r="AF36" s="152">
        <v>0.11307688787370054</v>
      </c>
      <c r="AJ36" s="152">
        <v>1.4119971840000001</v>
      </c>
      <c r="AK36" s="156">
        <f t="shared" si="0"/>
        <v>2.5382718000000002E-3</v>
      </c>
      <c r="AL36" s="151">
        <v>25.382718000000001</v>
      </c>
      <c r="AM36" s="151">
        <v>374.58600000000001</v>
      </c>
      <c r="AN36" s="151">
        <v>534.16</v>
      </c>
      <c r="AO36" s="151">
        <v>568.38080000000002</v>
      </c>
      <c r="AQ36" s="152">
        <v>8.1085355360660127</v>
      </c>
      <c r="AW36" s="152">
        <v>36.855438512286192</v>
      </c>
      <c r="AX36" s="151">
        <v>0.80407080469430059</v>
      </c>
      <c r="AY36" s="151">
        <v>480.68291189778705</v>
      </c>
      <c r="AZ36" s="152">
        <v>13.378893344670166</v>
      </c>
      <c r="BA36" s="152">
        <v>42.299214348930853</v>
      </c>
      <c r="BB36" s="152">
        <v>14.104703372199078</v>
      </c>
      <c r="BC36" s="152">
        <v>303.07365867500459</v>
      </c>
      <c r="BG36" s="152">
        <v>11.096273312356013</v>
      </c>
      <c r="BH36" s="152">
        <v>349.45704700330532</v>
      </c>
      <c r="BI36" s="152">
        <v>25.643362671178114</v>
      </c>
      <c r="BJ36" s="152">
        <v>54.810369543584535</v>
      </c>
      <c r="BK36" s="152">
        <v>0.69889385489356715</v>
      </c>
      <c r="BO36" s="152">
        <v>191.14286133326775</v>
      </c>
      <c r="BP36" s="152">
        <v>5.4018340914908336</v>
      </c>
      <c r="BQ36" s="152">
        <v>13.219739942074501</v>
      </c>
      <c r="BR36" s="152">
        <v>2.094506114525188</v>
      </c>
      <c r="BS36" s="152">
        <v>10.454813666524146</v>
      </c>
      <c r="BT36" s="152">
        <v>3.4950304341440934</v>
      </c>
      <c r="BU36" s="152">
        <v>1.2042980620929034</v>
      </c>
      <c r="BV36" s="152">
        <v>4.3208155817424156</v>
      </c>
      <c r="BW36" s="152">
        <v>0.77918294723200765</v>
      </c>
      <c r="BX36" s="152">
        <v>4.440886601538371</v>
      </c>
      <c r="BY36" s="152">
        <v>1.1642249961954527</v>
      </c>
      <c r="BZ36" s="152">
        <v>2.7099643112731657</v>
      </c>
      <c r="CA36" s="152">
        <v>0.40591030289439672</v>
      </c>
      <c r="CB36" s="152">
        <v>3.4890509696611005</v>
      </c>
      <c r="CC36" s="152">
        <v>0.50763809538659233</v>
      </c>
      <c r="CD36" s="152">
        <v>1.9215389643572744</v>
      </c>
      <c r="CE36" s="152">
        <v>8.1677611094651451E-2</v>
      </c>
      <c r="CH36" s="152">
        <v>3.021246230268483</v>
      </c>
      <c r="CJ36" s="152">
        <v>0.48410527681751314</v>
      </c>
      <c r="CK36" s="152">
        <v>0.2638021039340856</v>
      </c>
      <c r="CQ36" s="152">
        <v>0.25</v>
      </c>
      <c r="DC36" s="152">
        <v>38.886999999999993</v>
      </c>
      <c r="DE36" s="152">
        <v>3.4666666666666658E-2</v>
      </c>
      <c r="DF36" s="152">
        <v>23.926000000000002</v>
      </c>
      <c r="DG36" s="152">
        <v>37.073333333333331</v>
      </c>
      <c r="DJ36" s="152">
        <v>4.6000000000000006E-2</v>
      </c>
      <c r="DM36" s="152">
        <v>0.34866666666666668</v>
      </c>
      <c r="DO36" s="154">
        <v>73.422420148002573</v>
      </c>
      <c r="EE36" s="152">
        <v>0.87198328670274527</v>
      </c>
      <c r="EF36" s="152">
        <v>18.306981291598113</v>
      </c>
      <c r="EH36" s="152">
        <v>10.756017757194204</v>
      </c>
      <c r="EK36" s="152">
        <v>0.20309130515176499</v>
      </c>
      <c r="EL36" s="152">
        <v>6.5517232553230516</v>
      </c>
      <c r="EM36" s="152">
        <v>12.261600136225045</v>
      </c>
      <c r="EO36" s="152">
        <v>2.4485179152403633</v>
      </c>
      <c r="EP36" s="152">
        <v>0.74904031612518862</v>
      </c>
      <c r="EQ36" s="152">
        <v>0.14724922967789666</v>
      </c>
      <c r="FA36" s="152">
        <v>8.5381267335747175</v>
      </c>
      <c r="FB36" s="152">
        <v>0.49422124591646588</v>
      </c>
      <c r="FD36" s="152">
        <v>44.985827707368394</v>
      </c>
      <c r="FF36" s="152">
        <v>384.3007298879827</v>
      </c>
      <c r="FG36" s="152">
        <v>132.6396549448429</v>
      </c>
      <c r="FI36" s="152">
        <v>39.969480276244724</v>
      </c>
      <c r="FJ36" s="152">
        <v>46.591548629640137</v>
      </c>
      <c r="FK36" s="152">
        <v>178.62710007056648</v>
      </c>
      <c r="FL36" s="152">
        <v>80.601256833759663</v>
      </c>
      <c r="FM36" s="152">
        <v>13.790646334010566</v>
      </c>
      <c r="FP36" s="152">
        <v>13.311284305335032</v>
      </c>
      <c r="FQ36" s="152">
        <v>368.67534764692016</v>
      </c>
      <c r="FR36" s="152">
        <v>23.372788330321729</v>
      </c>
      <c r="FS36" s="152">
        <v>57.762150225681424</v>
      </c>
      <c r="FT36" s="152">
        <v>1.0342721895741649</v>
      </c>
      <c r="FX36" s="152">
        <v>0.54413939171243686</v>
      </c>
      <c r="FY36" s="152">
        <v>230.65608255858265</v>
      </c>
      <c r="FZ36" s="152">
        <v>5.7981953024385575</v>
      </c>
      <c r="GA36" s="152">
        <v>13.227488678402548</v>
      </c>
      <c r="GB36" s="152">
        <v>1.9961677842645118</v>
      </c>
      <c r="GC36" s="152">
        <v>9.9495145448188342</v>
      </c>
      <c r="GD36" s="152">
        <v>2.9497739589382355</v>
      </c>
      <c r="GE36" s="152">
        <v>1.0580927001640343</v>
      </c>
      <c r="GF36" s="152">
        <v>3.6425071149210044</v>
      </c>
      <c r="GG36" s="152">
        <v>0.62181272897863571</v>
      </c>
      <c r="GH36" s="152">
        <v>3.9818330688194576</v>
      </c>
      <c r="GI36" s="152">
        <v>0.85724363917905955</v>
      </c>
      <c r="GJ36" s="152">
        <v>2.3811538296158736</v>
      </c>
      <c r="GL36" s="152">
        <v>2.3837088548526224</v>
      </c>
      <c r="GM36" s="152">
        <v>0.37220801038059892</v>
      </c>
      <c r="GN36" s="152">
        <v>1.6587790541984557</v>
      </c>
      <c r="GO36" s="152">
        <v>6.4515282452451417E-2</v>
      </c>
      <c r="GS36" s="152">
        <v>2.7593757580849072</v>
      </c>
      <c r="GT36" s="152">
        <v>0.62083416816575776</v>
      </c>
      <c r="GU36" s="152">
        <v>0.29772261174691561</v>
      </c>
    </row>
    <row r="37" spans="1:203">
      <c r="A37" s="151">
        <v>74</v>
      </c>
      <c r="B37" s="152" t="s">
        <v>2859</v>
      </c>
      <c r="C37" s="152" t="s">
        <v>2905</v>
      </c>
      <c r="D37" s="152" t="s">
        <v>3072</v>
      </c>
      <c r="E37" s="152" t="s">
        <v>3001</v>
      </c>
      <c r="F37" s="152" t="s">
        <v>8482</v>
      </c>
      <c r="H37" s="151">
        <v>284170</v>
      </c>
      <c r="L37" s="153" t="s">
        <v>3843</v>
      </c>
      <c r="M37" s="153" t="s">
        <v>4135</v>
      </c>
      <c r="R37" s="152" t="s">
        <v>3075</v>
      </c>
      <c r="S37" s="152" t="s">
        <v>2716</v>
      </c>
      <c r="T37" s="152">
        <v>49.364035462508021</v>
      </c>
      <c r="U37" s="152">
        <v>0.75089991228070163</v>
      </c>
      <c r="V37" s="152">
        <v>15.464954136090725</v>
      </c>
      <c r="X37" s="152">
        <v>11.269557183017888</v>
      </c>
      <c r="AA37" s="152">
        <v>5.8619477473770836</v>
      </c>
      <c r="AB37" s="152">
        <v>0.21363221540645816</v>
      </c>
      <c r="AC37" s="152">
        <v>10.934565494011977</v>
      </c>
      <c r="AD37" s="152">
        <v>2.5396832079164855</v>
      </c>
      <c r="AE37" s="152">
        <v>0.51219645506164002</v>
      </c>
      <c r="AF37" s="152">
        <v>0.13587557144702012</v>
      </c>
      <c r="AJ37" s="152">
        <v>2.2833691759999999</v>
      </c>
      <c r="AK37" s="156">
        <f t="shared" si="0"/>
        <v>1.8756764999999997E-3</v>
      </c>
      <c r="AL37" s="151">
        <v>18.756764999999998</v>
      </c>
      <c r="AM37" s="151">
        <v>215.90099999999998</v>
      </c>
      <c r="AN37" s="151">
        <v>809.73800000000006</v>
      </c>
      <c r="AO37" s="151">
        <v>432.0992</v>
      </c>
      <c r="AQ37" s="152">
        <v>6.85202708446697</v>
      </c>
      <c r="AW37" s="152">
        <v>29.621759717779348</v>
      </c>
      <c r="AX37" s="151">
        <v>0.63467250413228393</v>
      </c>
      <c r="AY37" s="151">
        <v>224.00114505205846</v>
      </c>
      <c r="AZ37" s="152">
        <v>12.72740498208185</v>
      </c>
      <c r="BA37" s="152">
        <v>31.797095951015439</v>
      </c>
      <c r="BB37" s="152">
        <v>12.412543507013492</v>
      </c>
      <c r="BC37" s="152">
        <v>114.4526340787769</v>
      </c>
      <c r="BG37" s="152">
        <v>8.5547468285564214</v>
      </c>
      <c r="BH37" s="152">
        <v>314.40074742256201</v>
      </c>
      <c r="BI37" s="152">
        <v>19.025117523688738</v>
      </c>
      <c r="BJ37" s="152">
        <v>39.398611797963397</v>
      </c>
      <c r="BK37" s="152">
        <v>0.59778440082552597</v>
      </c>
      <c r="BO37" s="152">
        <v>132.92112722049771</v>
      </c>
      <c r="BP37" s="152">
        <v>4.0611681606153622</v>
      </c>
      <c r="BQ37" s="152">
        <v>8.4112999762111595</v>
      </c>
      <c r="BR37" s="152">
        <v>1.4250550691325286</v>
      </c>
      <c r="BS37" s="152">
        <v>7.0510817868540219</v>
      </c>
      <c r="BT37" s="152">
        <v>2.0745358675850767</v>
      </c>
      <c r="BU37" s="152">
        <v>0.88770562923203877</v>
      </c>
      <c r="BV37" s="152">
        <v>2.9819118999018785</v>
      </c>
      <c r="BW37" s="152">
        <v>0.58620314144104479</v>
      </c>
      <c r="BX37" s="152">
        <v>3.0636133774741938</v>
      </c>
      <c r="BY37" s="152">
        <v>0.79112763248133589</v>
      </c>
      <c r="BZ37" s="152">
        <v>1.741237545725975</v>
      </c>
      <c r="CA37" s="152">
        <v>0.22894750675319861</v>
      </c>
      <c r="CB37" s="152">
        <v>2.0667957134515231</v>
      </c>
      <c r="CC37" s="152">
        <v>0.30737185192108146</v>
      </c>
      <c r="CD37" s="152">
        <v>1.1198279528689032</v>
      </c>
      <c r="CE37" s="152">
        <v>7.3075746100535535E-2</v>
      </c>
      <c r="CH37" s="152">
        <v>3.1890689312296177</v>
      </c>
      <c r="CJ37" s="152">
        <v>0.37662521230827922</v>
      </c>
      <c r="CK37" s="152">
        <v>0.15636805606838869</v>
      </c>
      <c r="CQ37" s="152">
        <v>0.25</v>
      </c>
      <c r="DC37" s="152">
        <v>40.024999999999999</v>
      </c>
      <c r="DE37" s="152">
        <v>0.37</v>
      </c>
      <c r="DF37" s="152">
        <v>19.688333333333333</v>
      </c>
      <c r="DG37" s="152">
        <v>40.222666666666669</v>
      </c>
      <c r="DJ37" s="152">
        <v>6.3333333333333339E-2</v>
      </c>
      <c r="DM37" s="152">
        <v>0.41199999999999998</v>
      </c>
      <c r="DO37" s="154">
        <v>78.459261700885591</v>
      </c>
      <c r="EE37" s="152">
        <v>0.87198328670274527</v>
      </c>
      <c r="EF37" s="152">
        <v>18.306981291598113</v>
      </c>
      <c r="EH37" s="152">
        <v>10.756017757194204</v>
      </c>
      <c r="EK37" s="152">
        <v>0.20309130515176499</v>
      </c>
      <c r="EL37" s="152">
        <v>6.5517232553230516</v>
      </c>
      <c r="EM37" s="152">
        <v>12.261600136225045</v>
      </c>
      <c r="EO37" s="152">
        <v>2.4485179152403633</v>
      </c>
      <c r="EP37" s="152">
        <v>0.74904031612518862</v>
      </c>
      <c r="EQ37" s="152">
        <v>0.14724922967789666</v>
      </c>
      <c r="FA37" s="152">
        <v>8.5381267335747175</v>
      </c>
      <c r="FB37" s="152">
        <v>0.49422124591646588</v>
      </c>
      <c r="FD37" s="152">
        <v>44.985827707368394</v>
      </c>
      <c r="FF37" s="152">
        <v>384.3007298879827</v>
      </c>
      <c r="FG37" s="152">
        <v>132.6396549448429</v>
      </c>
      <c r="FI37" s="152">
        <v>39.969480276244724</v>
      </c>
      <c r="FJ37" s="152">
        <v>46.591548629640137</v>
      </c>
      <c r="FK37" s="152">
        <v>178.62710007056648</v>
      </c>
      <c r="FL37" s="152">
        <v>80.601256833759663</v>
      </c>
      <c r="FM37" s="152">
        <v>13.790646334010566</v>
      </c>
      <c r="FP37" s="152">
        <v>13.311284305335032</v>
      </c>
      <c r="FQ37" s="152">
        <v>368.67534764692016</v>
      </c>
      <c r="FR37" s="152">
        <v>23.372788330321729</v>
      </c>
      <c r="FS37" s="152">
        <v>57.762150225681424</v>
      </c>
      <c r="FT37" s="152">
        <v>1.0342721895741649</v>
      </c>
      <c r="FX37" s="152">
        <v>0.54413939171243686</v>
      </c>
      <c r="FY37" s="152">
        <v>230.65608255858265</v>
      </c>
      <c r="FZ37" s="152">
        <v>5.7981953024385575</v>
      </c>
      <c r="GA37" s="152">
        <v>13.227488678402548</v>
      </c>
      <c r="GB37" s="152">
        <v>1.9961677842645118</v>
      </c>
      <c r="GC37" s="152">
        <v>9.9495145448188342</v>
      </c>
      <c r="GD37" s="152">
        <v>2.9497739589382355</v>
      </c>
      <c r="GE37" s="152">
        <v>1.0580927001640343</v>
      </c>
      <c r="GF37" s="152">
        <v>3.6425071149210044</v>
      </c>
      <c r="GG37" s="152">
        <v>0.62181272897863571</v>
      </c>
      <c r="GH37" s="152">
        <v>3.9818330688194576</v>
      </c>
      <c r="GI37" s="152">
        <v>0.85724363917905955</v>
      </c>
      <c r="GJ37" s="152">
        <v>2.3811538296158736</v>
      </c>
      <c r="GL37" s="152">
        <v>2.3837088548526224</v>
      </c>
      <c r="GM37" s="152">
        <v>0.37220801038059892</v>
      </c>
      <c r="GN37" s="152">
        <v>1.6587790541984557</v>
      </c>
      <c r="GO37" s="152">
        <v>6.4515282452451417E-2</v>
      </c>
      <c r="GS37" s="152">
        <v>2.7593757580849072</v>
      </c>
      <c r="GT37" s="152">
        <v>0.62083416816575776</v>
      </c>
      <c r="GU37" s="152">
        <v>0.29772261174691561</v>
      </c>
    </row>
    <row r="38" spans="1:203">
      <c r="A38" s="151">
        <v>76</v>
      </c>
      <c r="B38" s="152" t="s">
        <v>2859</v>
      </c>
      <c r="C38" s="152" t="s">
        <v>2905</v>
      </c>
      <c r="D38" s="152" t="s">
        <v>3072</v>
      </c>
      <c r="E38" s="152" t="s">
        <v>3001</v>
      </c>
      <c r="F38" s="152" t="s">
        <v>8483</v>
      </c>
      <c r="H38" s="151">
        <v>284170</v>
      </c>
      <c r="L38" s="153" t="s">
        <v>3843</v>
      </c>
      <c r="M38" s="153" t="s">
        <v>4969</v>
      </c>
      <c r="R38" s="152" t="s">
        <v>3075</v>
      </c>
      <c r="S38" s="152" t="s">
        <v>2716</v>
      </c>
      <c r="T38" s="152">
        <v>52.006054261909853</v>
      </c>
      <c r="U38" s="152">
        <v>1.2153534461152882</v>
      </c>
      <c r="V38" s="152">
        <v>14.057331554369579</v>
      </c>
      <c r="X38" s="152">
        <v>13.025601196125129</v>
      </c>
      <c r="AA38" s="152">
        <v>3.1657005225262296</v>
      </c>
      <c r="AB38" s="152">
        <v>0.25056108431322582</v>
      </c>
      <c r="AC38" s="152">
        <v>10.283948353293415</v>
      </c>
      <c r="AD38" s="152">
        <v>2.4464046781209223</v>
      </c>
      <c r="AE38" s="152">
        <v>0.80473387065834567</v>
      </c>
      <c r="AF38" s="152">
        <v>0.20243856218118422</v>
      </c>
      <c r="AJ38" s="152">
        <v>1.263098606</v>
      </c>
      <c r="AK38" s="156">
        <f t="shared" si="0"/>
        <v>1.1745615600000001E-3</v>
      </c>
      <c r="AL38" s="151">
        <v>11.745615600000001</v>
      </c>
      <c r="AM38" s="151">
        <v>318.26400000000001</v>
      </c>
      <c r="AN38" s="151">
        <v>36.055799999999998</v>
      </c>
      <c r="AO38" s="151">
        <v>293.65440000000001</v>
      </c>
      <c r="CQ38" s="152">
        <v>0.25</v>
      </c>
      <c r="DC38" s="152">
        <v>38.806999999999995</v>
      </c>
      <c r="DE38" s="152">
        <v>3.4333333333333334E-2</v>
      </c>
      <c r="DF38" s="152">
        <v>24.060666666666666</v>
      </c>
      <c r="DG38" s="152">
        <v>36.757333333333328</v>
      </c>
      <c r="DJ38" s="152">
        <v>5.2999999999999999E-2</v>
      </c>
      <c r="DM38" s="152">
        <v>0.30599999999999999</v>
      </c>
      <c r="DO38" s="154">
        <v>73.144935729096488</v>
      </c>
      <c r="EE38" s="152">
        <v>0.87198328670274527</v>
      </c>
      <c r="EF38" s="152">
        <v>18.306981291598113</v>
      </c>
      <c r="EH38" s="152">
        <v>10.756017757194204</v>
      </c>
      <c r="EK38" s="152">
        <v>0.20309130515176499</v>
      </c>
      <c r="EL38" s="152">
        <v>6.5517232553230516</v>
      </c>
      <c r="EM38" s="152">
        <v>12.261600136225045</v>
      </c>
      <c r="EO38" s="152">
        <v>2.4485179152403633</v>
      </c>
      <c r="EP38" s="152">
        <v>0.74904031612518862</v>
      </c>
      <c r="EQ38" s="152">
        <v>0.14724922967789666</v>
      </c>
      <c r="FA38" s="152">
        <v>8.5381267335747175</v>
      </c>
      <c r="FB38" s="152">
        <v>0.49422124591646588</v>
      </c>
      <c r="FD38" s="152">
        <v>44.985827707368394</v>
      </c>
      <c r="FF38" s="152">
        <v>384.3007298879827</v>
      </c>
      <c r="FG38" s="152">
        <v>132.6396549448429</v>
      </c>
      <c r="FI38" s="152">
        <v>39.969480276244724</v>
      </c>
      <c r="FJ38" s="152">
        <v>46.591548629640137</v>
      </c>
      <c r="FK38" s="152">
        <v>178.62710007056648</v>
      </c>
      <c r="FL38" s="152">
        <v>80.601256833759663</v>
      </c>
      <c r="FM38" s="152">
        <v>13.790646334010566</v>
      </c>
      <c r="FP38" s="152">
        <v>13.311284305335032</v>
      </c>
      <c r="FQ38" s="152">
        <v>368.67534764692016</v>
      </c>
      <c r="FR38" s="152">
        <v>23.372788330321729</v>
      </c>
      <c r="FS38" s="152">
        <v>57.762150225681424</v>
      </c>
      <c r="FT38" s="152">
        <v>1.0342721895741649</v>
      </c>
      <c r="FX38" s="152">
        <v>0.54413939171243686</v>
      </c>
      <c r="FY38" s="152">
        <v>230.65608255858265</v>
      </c>
      <c r="FZ38" s="152">
        <v>5.7981953024385575</v>
      </c>
      <c r="GA38" s="152">
        <v>13.227488678402548</v>
      </c>
      <c r="GB38" s="152">
        <v>1.9961677842645118</v>
      </c>
      <c r="GC38" s="152">
        <v>9.9495145448188342</v>
      </c>
      <c r="GD38" s="152">
        <v>2.9497739589382355</v>
      </c>
      <c r="GE38" s="152">
        <v>1.0580927001640343</v>
      </c>
      <c r="GF38" s="152">
        <v>3.6425071149210044</v>
      </c>
      <c r="GG38" s="152">
        <v>0.62181272897863571</v>
      </c>
      <c r="GH38" s="152">
        <v>3.9818330688194576</v>
      </c>
      <c r="GI38" s="152">
        <v>0.85724363917905955</v>
      </c>
      <c r="GJ38" s="152">
        <v>2.3811538296158736</v>
      </c>
      <c r="GL38" s="152">
        <v>2.3837088548526224</v>
      </c>
      <c r="GM38" s="152">
        <v>0.37220801038059892</v>
      </c>
      <c r="GN38" s="152">
        <v>1.6587790541984557</v>
      </c>
      <c r="GO38" s="152">
        <v>6.4515282452451417E-2</v>
      </c>
      <c r="GS38" s="152">
        <v>2.7593757580849072</v>
      </c>
      <c r="GT38" s="152">
        <v>0.62083416816575776</v>
      </c>
      <c r="GU38" s="152">
        <v>0.29772261174691561</v>
      </c>
    </row>
    <row r="39" spans="1:203">
      <c r="A39" s="151">
        <v>77</v>
      </c>
      <c r="B39" s="152" t="s">
        <v>2859</v>
      </c>
      <c r="C39" s="152" t="s">
        <v>2905</v>
      </c>
      <c r="D39" s="152" t="s">
        <v>3072</v>
      </c>
      <c r="E39" s="152" t="s">
        <v>3001</v>
      </c>
      <c r="F39" s="152" t="s">
        <v>8484</v>
      </c>
      <c r="H39" s="151">
        <v>284170</v>
      </c>
      <c r="L39" s="153" t="s">
        <v>3843</v>
      </c>
      <c r="M39" s="153" t="s">
        <v>4184</v>
      </c>
      <c r="R39" s="152" t="s">
        <v>3075</v>
      </c>
      <c r="S39" s="152" t="s">
        <v>2716</v>
      </c>
      <c r="T39" s="152">
        <v>49.567267677846615</v>
      </c>
      <c r="U39" s="152">
        <v>0.89629188596491227</v>
      </c>
      <c r="V39" s="152">
        <v>15.871180787191463</v>
      </c>
      <c r="X39" s="152">
        <v>11.031558543878813</v>
      </c>
      <c r="AA39" s="152">
        <v>4.5932133141328944</v>
      </c>
      <c r="AB39" s="152">
        <v>0.19962248716735229</v>
      </c>
      <c r="AC39" s="152">
        <v>11.354318488023953</v>
      </c>
      <c r="AD39" s="152">
        <v>2.389655745976512</v>
      </c>
      <c r="AE39" s="152">
        <v>0.47780508913499409</v>
      </c>
      <c r="AF39" s="152">
        <v>0.12991812649318785</v>
      </c>
      <c r="AJ39" s="152">
        <v>2.5201900460000002</v>
      </c>
      <c r="AK39" s="156">
        <f t="shared" si="0"/>
        <v>1.5896538E-3</v>
      </c>
      <c r="AL39" s="151">
        <v>15.896538</v>
      </c>
      <c r="AM39" s="151">
        <v>239.59200000000001</v>
      </c>
      <c r="AN39" s="151">
        <v>613.07000000000005</v>
      </c>
      <c r="AO39" s="151">
        <v>575.41120000000001</v>
      </c>
      <c r="CQ39" s="152">
        <v>0.25</v>
      </c>
      <c r="DC39" s="152">
        <v>40.044666666666664</v>
      </c>
      <c r="DE39" s="152">
        <v>2.6666666666666661E-2</v>
      </c>
      <c r="DF39" s="152">
        <v>18.382333333333332</v>
      </c>
      <c r="DG39" s="152">
        <v>41.803666666666665</v>
      </c>
      <c r="DJ39" s="152">
        <v>6.6666666666666666E-2</v>
      </c>
      <c r="DM39" s="152">
        <v>0.23866666666666667</v>
      </c>
      <c r="DO39" s="154">
        <v>80.215582206375672</v>
      </c>
      <c r="EE39" s="152">
        <v>0.87198328670274527</v>
      </c>
      <c r="EF39" s="152">
        <v>18.306981291598113</v>
      </c>
      <c r="EH39" s="152">
        <v>10.756017757194204</v>
      </c>
      <c r="EK39" s="152">
        <v>0.20309130515176499</v>
      </c>
      <c r="EL39" s="152">
        <v>6.5517232553230516</v>
      </c>
      <c r="EM39" s="152">
        <v>12.261600136225045</v>
      </c>
      <c r="EO39" s="152">
        <v>2.4485179152403633</v>
      </c>
      <c r="EP39" s="152">
        <v>0.74904031612518862</v>
      </c>
      <c r="EQ39" s="152">
        <v>0.14724922967789666</v>
      </c>
      <c r="FA39" s="152">
        <v>8.5381267335747175</v>
      </c>
      <c r="FB39" s="152">
        <v>0.49422124591646588</v>
      </c>
      <c r="FD39" s="152">
        <v>44.985827707368394</v>
      </c>
      <c r="FF39" s="152">
        <v>384.3007298879827</v>
      </c>
      <c r="FG39" s="152">
        <v>132.6396549448429</v>
      </c>
      <c r="FI39" s="152">
        <v>39.969480276244724</v>
      </c>
      <c r="FJ39" s="152">
        <v>46.591548629640137</v>
      </c>
      <c r="FK39" s="152">
        <v>178.62710007056648</v>
      </c>
      <c r="FL39" s="152">
        <v>80.601256833759663</v>
      </c>
      <c r="FM39" s="152">
        <v>13.790646334010566</v>
      </c>
      <c r="FP39" s="152">
        <v>13.311284305335032</v>
      </c>
      <c r="FQ39" s="152">
        <v>368.67534764692016</v>
      </c>
      <c r="FR39" s="152">
        <v>23.372788330321729</v>
      </c>
      <c r="FS39" s="152">
        <v>57.762150225681424</v>
      </c>
      <c r="FT39" s="152">
        <v>1.0342721895741649</v>
      </c>
      <c r="FX39" s="152">
        <v>0.54413939171243686</v>
      </c>
      <c r="FY39" s="152">
        <v>230.65608255858265</v>
      </c>
      <c r="FZ39" s="152">
        <v>5.7981953024385575</v>
      </c>
      <c r="GA39" s="152">
        <v>13.227488678402548</v>
      </c>
      <c r="GB39" s="152">
        <v>1.9961677842645118</v>
      </c>
      <c r="GC39" s="152">
        <v>9.9495145448188342</v>
      </c>
      <c r="GD39" s="152">
        <v>2.9497739589382355</v>
      </c>
      <c r="GE39" s="152">
        <v>1.0580927001640343</v>
      </c>
      <c r="GF39" s="152">
        <v>3.6425071149210044</v>
      </c>
      <c r="GG39" s="152">
        <v>0.62181272897863571</v>
      </c>
      <c r="GH39" s="152">
        <v>3.9818330688194576</v>
      </c>
      <c r="GI39" s="152">
        <v>0.85724363917905955</v>
      </c>
      <c r="GJ39" s="152">
        <v>2.3811538296158736</v>
      </c>
      <c r="GL39" s="152">
        <v>2.3837088548526224</v>
      </c>
      <c r="GM39" s="152">
        <v>0.37220801038059892</v>
      </c>
      <c r="GN39" s="152">
        <v>1.6587790541984557</v>
      </c>
      <c r="GO39" s="152">
        <v>6.4515282452451417E-2</v>
      </c>
      <c r="GS39" s="152">
        <v>2.7593757580849072</v>
      </c>
      <c r="GT39" s="152">
        <v>0.62083416816575776</v>
      </c>
      <c r="GU39" s="152">
        <v>0.29772261174691561</v>
      </c>
    </row>
    <row r="40" spans="1:203">
      <c r="A40" s="151">
        <v>78</v>
      </c>
      <c r="B40" s="152" t="s">
        <v>2859</v>
      </c>
      <c r="C40" s="152" t="s">
        <v>2905</v>
      </c>
      <c r="D40" s="152" t="s">
        <v>3072</v>
      </c>
      <c r="E40" s="152" t="s">
        <v>3001</v>
      </c>
      <c r="F40" s="152" t="s">
        <v>8485</v>
      </c>
      <c r="H40" s="151">
        <v>284170</v>
      </c>
      <c r="L40" s="153" t="s">
        <v>3843</v>
      </c>
      <c r="M40" s="153" t="s">
        <v>3844</v>
      </c>
      <c r="R40" s="152" t="s">
        <v>3075</v>
      </c>
      <c r="S40" s="152" t="s">
        <v>2716</v>
      </c>
      <c r="T40" s="152">
        <v>48.497624439222399</v>
      </c>
      <c r="U40" s="152">
        <v>0.82847566416040097</v>
      </c>
      <c r="V40" s="152">
        <v>15.833392261507672</v>
      </c>
      <c r="X40" s="152">
        <v>11.488258635199742</v>
      </c>
      <c r="AA40" s="152">
        <v>5.5966262085990541</v>
      </c>
      <c r="AB40" s="152">
        <v>0.17315249372019367</v>
      </c>
      <c r="AC40" s="152">
        <v>11.438269086826349</v>
      </c>
      <c r="AD40" s="152">
        <v>2.2964446139625929</v>
      </c>
      <c r="AE40" s="152">
        <v>0.44323303301959172</v>
      </c>
      <c r="AF40" s="152">
        <v>7.6186555659585459E-2</v>
      </c>
      <c r="AJ40" s="152">
        <v>2.353695246</v>
      </c>
      <c r="AK40" s="156">
        <f t="shared" si="0"/>
        <v>3.0700727999999999E-3</v>
      </c>
      <c r="AL40" s="151">
        <v>30.700727999999998</v>
      </c>
      <c r="AM40" s="151">
        <v>241.38</v>
      </c>
      <c r="AN40" s="151">
        <v>592.43200000000002</v>
      </c>
      <c r="AO40" s="151">
        <v>564.59519999999998</v>
      </c>
      <c r="CQ40" s="152">
        <v>0.25</v>
      </c>
      <c r="DC40" s="152">
        <v>39.600999999999999</v>
      </c>
      <c r="DE40" s="152">
        <v>0.19200000000000003</v>
      </c>
      <c r="DF40" s="152">
        <v>19.736333333333334</v>
      </c>
      <c r="DG40" s="152">
        <v>40.56666666666667</v>
      </c>
      <c r="DJ40" s="152">
        <v>0.05</v>
      </c>
      <c r="DM40" s="152">
        <v>0.307</v>
      </c>
      <c r="DO40" s="154">
        <v>78.561857052189325</v>
      </c>
      <c r="EE40" s="152">
        <v>0.87198328670274527</v>
      </c>
      <c r="EF40" s="152">
        <v>18.306981291598113</v>
      </c>
      <c r="EH40" s="152">
        <v>10.756017757194204</v>
      </c>
      <c r="EK40" s="152">
        <v>0.20309130515176499</v>
      </c>
      <c r="EL40" s="152">
        <v>6.5517232553230516</v>
      </c>
      <c r="EM40" s="152">
        <v>12.261600136225045</v>
      </c>
      <c r="EO40" s="152">
        <v>2.4485179152403633</v>
      </c>
      <c r="EP40" s="152">
        <v>0.74904031612518862</v>
      </c>
      <c r="EQ40" s="152">
        <v>0.14724922967789666</v>
      </c>
      <c r="FA40" s="152">
        <v>8.5381267335747175</v>
      </c>
      <c r="FB40" s="152">
        <v>0.49422124591646588</v>
      </c>
      <c r="FD40" s="152">
        <v>44.985827707368394</v>
      </c>
      <c r="FF40" s="152">
        <v>384.3007298879827</v>
      </c>
      <c r="FG40" s="152">
        <v>132.6396549448429</v>
      </c>
      <c r="FI40" s="152">
        <v>39.969480276244724</v>
      </c>
      <c r="FJ40" s="152">
        <v>46.591548629640137</v>
      </c>
      <c r="FK40" s="152">
        <v>178.62710007056648</v>
      </c>
      <c r="FL40" s="152">
        <v>80.601256833759663</v>
      </c>
      <c r="FM40" s="152">
        <v>13.790646334010566</v>
      </c>
      <c r="FP40" s="152">
        <v>13.311284305335032</v>
      </c>
      <c r="FQ40" s="152">
        <v>368.67534764692016</v>
      </c>
      <c r="FR40" s="152">
        <v>23.372788330321729</v>
      </c>
      <c r="FS40" s="152">
        <v>57.762150225681424</v>
      </c>
      <c r="FT40" s="152">
        <v>1.0342721895741649</v>
      </c>
      <c r="FX40" s="152">
        <v>0.54413939171243686</v>
      </c>
      <c r="FY40" s="152">
        <v>230.65608255858265</v>
      </c>
      <c r="FZ40" s="152">
        <v>5.7981953024385575</v>
      </c>
      <c r="GA40" s="152">
        <v>13.227488678402548</v>
      </c>
      <c r="GB40" s="152">
        <v>1.9961677842645118</v>
      </c>
      <c r="GC40" s="152">
        <v>9.9495145448188342</v>
      </c>
      <c r="GD40" s="152">
        <v>2.9497739589382355</v>
      </c>
      <c r="GE40" s="152">
        <v>1.0580927001640343</v>
      </c>
      <c r="GF40" s="152">
        <v>3.6425071149210044</v>
      </c>
      <c r="GG40" s="152">
        <v>0.62181272897863571</v>
      </c>
      <c r="GH40" s="152">
        <v>3.9818330688194576</v>
      </c>
      <c r="GI40" s="152">
        <v>0.85724363917905955</v>
      </c>
      <c r="GJ40" s="152">
        <v>2.3811538296158736</v>
      </c>
      <c r="GL40" s="152">
        <v>2.3837088548526224</v>
      </c>
      <c r="GM40" s="152">
        <v>0.37220801038059892</v>
      </c>
      <c r="GN40" s="152">
        <v>1.6587790541984557</v>
      </c>
      <c r="GO40" s="152">
        <v>6.4515282452451417E-2</v>
      </c>
      <c r="GS40" s="152">
        <v>2.7593757580849072</v>
      </c>
      <c r="GT40" s="152">
        <v>0.62083416816575776</v>
      </c>
      <c r="GU40" s="152">
        <v>0.29772261174691561</v>
      </c>
    </row>
    <row r="41" spans="1:203">
      <c r="A41" s="151">
        <v>79</v>
      </c>
      <c r="B41" s="152" t="s">
        <v>2859</v>
      </c>
      <c r="C41" s="152" t="s">
        <v>2905</v>
      </c>
      <c r="D41" s="152" t="s">
        <v>3072</v>
      </c>
      <c r="E41" s="152" t="s">
        <v>3001</v>
      </c>
      <c r="F41" s="152" t="s">
        <v>8486</v>
      </c>
      <c r="H41" s="151">
        <v>284170</v>
      </c>
      <c r="L41" s="153" t="s">
        <v>3843</v>
      </c>
      <c r="M41" s="153" t="s">
        <v>4093</v>
      </c>
      <c r="R41" s="152" t="s">
        <v>3075</v>
      </c>
      <c r="S41" s="152" t="s">
        <v>2716</v>
      </c>
      <c r="T41" s="152">
        <v>49.182196111941892</v>
      </c>
      <c r="U41" s="152">
        <v>0.8494961904761904</v>
      </c>
      <c r="V41" s="152">
        <v>16.164041861240825</v>
      </c>
      <c r="X41" s="152">
        <v>11.333881139541962</v>
      </c>
      <c r="AA41" s="152">
        <v>4.0308145649043414</v>
      </c>
      <c r="AB41" s="152">
        <v>0.19303726928537623</v>
      </c>
      <c r="AC41" s="152">
        <v>12.151849176646706</v>
      </c>
      <c r="AD41" s="152">
        <v>2.3411967409743366</v>
      </c>
      <c r="AE41" s="152">
        <v>0.43986014949613783</v>
      </c>
      <c r="AF41" s="152">
        <v>9.108016804416609E-2</v>
      </c>
      <c r="AJ41" s="152">
        <v>2.370159326</v>
      </c>
      <c r="AK41" s="156">
        <f t="shared" si="0"/>
        <v>7.220995199999999E-4</v>
      </c>
      <c r="AL41" s="151">
        <v>7.2209951999999991</v>
      </c>
      <c r="AM41" s="151">
        <v>266.41199999999998</v>
      </c>
      <c r="AN41" s="151">
        <v>661.63</v>
      </c>
      <c r="AO41" s="151">
        <v>689.52</v>
      </c>
      <c r="CQ41" s="152">
        <v>0.25</v>
      </c>
      <c r="DC41" s="152">
        <v>39.613</v>
      </c>
      <c r="DE41" s="152">
        <v>2.7999999999999997E-2</v>
      </c>
      <c r="DF41" s="152">
        <v>18.60166666666667</v>
      </c>
      <c r="DG41" s="152">
        <v>41.640666666666668</v>
      </c>
      <c r="DJ41" s="152">
        <v>6.9333333333333344E-2</v>
      </c>
      <c r="DM41" s="152">
        <v>0.24333333333333332</v>
      </c>
      <c r="DO41" s="154">
        <v>79.964149594739652</v>
      </c>
      <c r="EE41" s="152">
        <v>0.87198328670274527</v>
      </c>
      <c r="EF41" s="152">
        <v>18.306981291598113</v>
      </c>
      <c r="EH41" s="152">
        <v>10.756017757194204</v>
      </c>
      <c r="EK41" s="152">
        <v>0.20309130515176499</v>
      </c>
      <c r="EL41" s="152">
        <v>6.5517232553230516</v>
      </c>
      <c r="EM41" s="152">
        <v>12.261600136225045</v>
      </c>
      <c r="EO41" s="152">
        <v>2.4485179152403633</v>
      </c>
      <c r="EP41" s="152">
        <v>0.74904031612518862</v>
      </c>
      <c r="EQ41" s="152">
        <v>0.14724922967789666</v>
      </c>
      <c r="FA41" s="152">
        <v>8.5381267335747175</v>
      </c>
      <c r="FB41" s="152">
        <v>0.49422124591646588</v>
      </c>
      <c r="FD41" s="152">
        <v>44.985827707368394</v>
      </c>
      <c r="FF41" s="152">
        <v>384.3007298879827</v>
      </c>
      <c r="FG41" s="152">
        <v>132.6396549448429</v>
      </c>
      <c r="FI41" s="152">
        <v>39.969480276244724</v>
      </c>
      <c r="FJ41" s="152">
        <v>46.591548629640137</v>
      </c>
      <c r="FK41" s="152">
        <v>178.62710007056648</v>
      </c>
      <c r="FL41" s="152">
        <v>80.601256833759663</v>
      </c>
      <c r="FM41" s="152">
        <v>13.790646334010566</v>
      </c>
      <c r="FP41" s="152">
        <v>13.311284305335032</v>
      </c>
      <c r="FQ41" s="152">
        <v>368.67534764692016</v>
      </c>
      <c r="FR41" s="152">
        <v>23.372788330321729</v>
      </c>
      <c r="FS41" s="152">
        <v>57.762150225681424</v>
      </c>
      <c r="FT41" s="152">
        <v>1.0342721895741649</v>
      </c>
      <c r="FX41" s="152">
        <v>0.54413939171243686</v>
      </c>
      <c r="FY41" s="152">
        <v>230.65608255858265</v>
      </c>
      <c r="FZ41" s="152">
        <v>5.7981953024385575</v>
      </c>
      <c r="GA41" s="152">
        <v>13.227488678402548</v>
      </c>
      <c r="GB41" s="152">
        <v>1.9961677842645118</v>
      </c>
      <c r="GC41" s="152">
        <v>9.9495145448188342</v>
      </c>
      <c r="GD41" s="152">
        <v>2.9497739589382355</v>
      </c>
      <c r="GE41" s="152">
        <v>1.0580927001640343</v>
      </c>
      <c r="GF41" s="152">
        <v>3.6425071149210044</v>
      </c>
      <c r="GG41" s="152">
        <v>0.62181272897863571</v>
      </c>
      <c r="GH41" s="152">
        <v>3.9818330688194576</v>
      </c>
      <c r="GI41" s="152">
        <v>0.85724363917905955</v>
      </c>
      <c r="GJ41" s="152">
        <v>2.3811538296158736</v>
      </c>
      <c r="GL41" s="152">
        <v>2.3837088548526224</v>
      </c>
      <c r="GM41" s="152">
        <v>0.37220801038059892</v>
      </c>
      <c r="GN41" s="152">
        <v>1.6587790541984557</v>
      </c>
      <c r="GO41" s="152">
        <v>6.4515282452451417E-2</v>
      </c>
      <c r="GS41" s="152">
        <v>2.7593757580849072</v>
      </c>
      <c r="GT41" s="152">
        <v>0.62083416816575776</v>
      </c>
      <c r="GU41" s="152">
        <v>0.29772261174691561</v>
      </c>
    </row>
    <row r="42" spans="1:203">
      <c r="A42" s="151">
        <v>80</v>
      </c>
      <c r="B42" s="152" t="s">
        <v>2859</v>
      </c>
      <c r="C42" s="152" t="s">
        <v>2905</v>
      </c>
      <c r="D42" s="152" t="s">
        <v>3072</v>
      </c>
      <c r="E42" s="152" t="s">
        <v>3001</v>
      </c>
      <c r="F42" s="152" t="s">
        <v>8487</v>
      </c>
      <c r="H42" s="151">
        <v>284170</v>
      </c>
      <c r="L42" s="153" t="s">
        <v>3843</v>
      </c>
      <c r="M42" s="153" t="s">
        <v>4773</v>
      </c>
      <c r="R42" s="152" t="s">
        <v>3075</v>
      </c>
      <c r="S42" s="152" t="s">
        <v>2716</v>
      </c>
      <c r="T42" s="152">
        <v>51.364268318735313</v>
      </c>
      <c r="U42" s="152">
        <v>1.1008249436090227</v>
      </c>
      <c r="V42" s="152">
        <v>12.904781521014009</v>
      </c>
      <c r="X42" s="152">
        <v>13.089925152649201</v>
      </c>
      <c r="AA42" s="152">
        <v>4.3912372927381202</v>
      </c>
      <c r="AB42" s="152">
        <v>0.22028199424806144</v>
      </c>
      <c r="AC42" s="152">
        <v>10.151026571856288</v>
      </c>
      <c r="AD42" s="152">
        <v>2.3168661418007828</v>
      </c>
      <c r="AE42" s="152">
        <v>0.79606074159803575</v>
      </c>
      <c r="AF42" s="152">
        <v>0.21263495835216634</v>
      </c>
      <c r="AJ42" s="152">
        <v>1.8743704559999999</v>
      </c>
      <c r="AK42" s="156">
        <f t="shared" si="0"/>
        <v>4.4283212999999995E-3</v>
      </c>
      <c r="AL42" s="151">
        <v>44.283212999999996</v>
      </c>
      <c r="AM42" s="151">
        <v>370.11599999999999</v>
      </c>
      <c r="AN42" s="151">
        <v>78.91</v>
      </c>
      <c r="AO42" s="151">
        <v>386.67199999999997</v>
      </c>
      <c r="CQ42" s="152">
        <v>0.25</v>
      </c>
      <c r="DC42" s="152">
        <v>38.898333333333333</v>
      </c>
      <c r="DE42" s="152">
        <v>3.1666666666666669E-2</v>
      </c>
      <c r="DF42" s="152">
        <v>24.15</v>
      </c>
      <c r="DG42" s="152">
        <v>37.841000000000001</v>
      </c>
      <c r="DJ42" s="152">
        <v>6.7666666666666667E-2</v>
      </c>
      <c r="DM42" s="152">
        <v>0.3136666666666667</v>
      </c>
      <c r="DO42" s="154">
        <v>73.639947348960703</v>
      </c>
      <c r="EE42" s="152">
        <v>0.87198328670274527</v>
      </c>
      <c r="EF42" s="152">
        <v>18.306981291598113</v>
      </c>
      <c r="EH42" s="152">
        <v>10.756017757194204</v>
      </c>
      <c r="EK42" s="152">
        <v>0.20309130515176499</v>
      </c>
      <c r="EL42" s="152">
        <v>6.5517232553230516</v>
      </c>
      <c r="EM42" s="152">
        <v>12.261600136225045</v>
      </c>
      <c r="EO42" s="152">
        <v>2.4485179152403633</v>
      </c>
      <c r="EP42" s="152">
        <v>0.74904031612518862</v>
      </c>
      <c r="EQ42" s="152">
        <v>0.14724922967789666</v>
      </c>
      <c r="FA42" s="152">
        <v>8.5381267335747175</v>
      </c>
      <c r="FB42" s="152">
        <v>0.49422124591646588</v>
      </c>
      <c r="FD42" s="152">
        <v>44.985827707368394</v>
      </c>
      <c r="FF42" s="152">
        <v>384.3007298879827</v>
      </c>
      <c r="FG42" s="152">
        <v>132.6396549448429</v>
      </c>
      <c r="FI42" s="152">
        <v>39.969480276244724</v>
      </c>
      <c r="FJ42" s="152">
        <v>46.591548629640137</v>
      </c>
      <c r="FK42" s="152">
        <v>178.62710007056648</v>
      </c>
      <c r="FL42" s="152">
        <v>80.601256833759663</v>
      </c>
      <c r="FM42" s="152">
        <v>13.790646334010566</v>
      </c>
      <c r="FP42" s="152">
        <v>13.311284305335032</v>
      </c>
      <c r="FQ42" s="152">
        <v>368.67534764692016</v>
      </c>
      <c r="FR42" s="152">
        <v>23.372788330321729</v>
      </c>
      <c r="FS42" s="152">
        <v>57.762150225681424</v>
      </c>
      <c r="FT42" s="152">
        <v>1.0342721895741649</v>
      </c>
      <c r="FX42" s="152">
        <v>0.54413939171243686</v>
      </c>
      <c r="FY42" s="152">
        <v>230.65608255858265</v>
      </c>
      <c r="FZ42" s="152">
        <v>5.7981953024385575</v>
      </c>
      <c r="GA42" s="152">
        <v>13.227488678402548</v>
      </c>
      <c r="GB42" s="152">
        <v>1.9961677842645118</v>
      </c>
      <c r="GC42" s="152">
        <v>9.9495145448188342</v>
      </c>
      <c r="GD42" s="152">
        <v>2.9497739589382355</v>
      </c>
      <c r="GE42" s="152">
        <v>1.0580927001640343</v>
      </c>
      <c r="GF42" s="152">
        <v>3.6425071149210044</v>
      </c>
      <c r="GG42" s="152">
        <v>0.62181272897863571</v>
      </c>
      <c r="GH42" s="152">
        <v>3.9818330688194576</v>
      </c>
      <c r="GI42" s="152">
        <v>0.85724363917905955</v>
      </c>
      <c r="GJ42" s="152">
        <v>2.3811538296158736</v>
      </c>
      <c r="GL42" s="152">
        <v>2.3837088548526224</v>
      </c>
      <c r="GM42" s="152">
        <v>0.37220801038059892</v>
      </c>
      <c r="GN42" s="152">
        <v>1.6587790541984557</v>
      </c>
      <c r="GO42" s="152">
        <v>6.4515282452451417E-2</v>
      </c>
      <c r="GS42" s="152">
        <v>2.7593757580849072</v>
      </c>
      <c r="GT42" s="152">
        <v>0.62083416816575776</v>
      </c>
      <c r="GU42" s="152">
        <v>0.29772261174691561</v>
      </c>
    </row>
    <row r="43" spans="1:203">
      <c r="A43" s="151">
        <v>81</v>
      </c>
      <c r="B43" s="152" t="s">
        <v>2859</v>
      </c>
      <c r="C43" s="152" t="s">
        <v>2905</v>
      </c>
      <c r="D43" s="152" t="s">
        <v>3072</v>
      </c>
      <c r="E43" s="152" t="s">
        <v>3001</v>
      </c>
      <c r="F43" s="152" t="s">
        <v>8488</v>
      </c>
      <c r="H43" s="151">
        <v>284170</v>
      </c>
      <c r="L43" s="153" t="s">
        <v>3843</v>
      </c>
      <c r="M43" s="153" t="s">
        <v>5121</v>
      </c>
      <c r="R43" s="152" t="s">
        <v>3075</v>
      </c>
      <c r="S43" s="152" t="s">
        <v>2716</v>
      </c>
      <c r="T43" s="152">
        <v>52.701322367015599</v>
      </c>
      <c r="U43" s="152">
        <v>1.3660005513784459</v>
      </c>
      <c r="V43" s="152">
        <v>14.217932788525685</v>
      </c>
      <c r="X43" s="152">
        <v>12.221551739574195</v>
      </c>
      <c r="AA43" s="152">
        <v>3.4492629170952478</v>
      </c>
      <c r="AB43" s="152">
        <v>0.20659507080709161</v>
      </c>
      <c r="AC43" s="152">
        <v>10.074071856287425</v>
      </c>
      <c r="AD43" s="152">
        <v>3.0607354578077426</v>
      </c>
      <c r="AE43" s="152">
        <v>0.97524517878152328</v>
      </c>
      <c r="AF43" s="152">
        <v>0.23234035319945764</v>
      </c>
      <c r="AJ43" s="152">
        <v>0.52672355000000004</v>
      </c>
      <c r="AK43" s="156">
        <f t="shared" si="0"/>
        <v>3.5055746999999998E-2</v>
      </c>
      <c r="AL43" s="151">
        <v>350.55746999999997</v>
      </c>
      <c r="AM43" s="151">
        <v>282.05700000000002</v>
      </c>
      <c r="AN43" s="151">
        <v>53.179269999999995</v>
      </c>
      <c r="AO43" s="151">
        <v>340.16320000000002</v>
      </c>
      <c r="CQ43" s="152">
        <v>0.25</v>
      </c>
      <c r="DC43" s="152">
        <v>38.016333333333336</v>
      </c>
      <c r="DE43" s="152">
        <v>0.106</v>
      </c>
      <c r="DF43" s="152">
        <v>24.682666666666666</v>
      </c>
      <c r="DG43" s="152">
        <v>35.916999999999994</v>
      </c>
      <c r="DJ43" s="152">
        <v>4.4999999999999998E-2</v>
      </c>
      <c r="DM43" s="152">
        <v>0.31833333333333336</v>
      </c>
      <c r="DO43" s="154">
        <v>72.178610589761945</v>
      </c>
      <c r="EE43" s="152">
        <v>0.87198328670274527</v>
      </c>
      <c r="EF43" s="152">
        <v>18.306981291598113</v>
      </c>
      <c r="EH43" s="152">
        <v>10.756017757194204</v>
      </c>
      <c r="EK43" s="152">
        <v>0.20309130515176499</v>
      </c>
      <c r="EL43" s="152">
        <v>6.5517232553230516</v>
      </c>
      <c r="EM43" s="152">
        <v>12.261600136225045</v>
      </c>
      <c r="EO43" s="152">
        <v>2.4485179152403633</v>
      </c>
      <c r="EP43" s="152">
        <v>0.74904031612518862</v>
      </c>
      <c r="EQ43" s="152">
        <v>0.14724922967789666</v>
      </c>
      <c r="FA43" s="152">
        <v>8.5381267335747175</v>
      </c>
      <c r="FB43" s="152">
        <v>0.49422124591646588</v>
      </c>
      <c r="FD43" s="152">
        <v>44.985827707368394</v>
      </c>
      <c r="FF43" s="152">
        <v>384.3007298879827</v>
      </c>
      <c r="FG43" s="152">
        <v>132.6396549448429</v>
      </c>
      <c r="FI43" s="152">
        <v>39.969480276244724</v>
      </c>
      <c r="FJ43" s="152">
        <v>46.591548629640137</v>
      </c>
      <c r="FK43" s="152">
        <v>178.62710007056648</v>
      </c>
      <c r="FL43" s="152">
        <v>80.601256833759663</v>
      </c>
      <c r="FM43" s="152">
        <v>13.790646334010566</v>
      </c>
      <c r="FP43" s="152">
        <v>13.311284305335032</v>
      </c>
      <c r="FQ43" s="152">
        <v>368.67534764692016</v>
      </c>
      <c r="FR43" s="152">
        <v>23.372788330321729</v>
      </c>
      <c r="FS43" s="152">
        <v>57.762150225681424</v>
      </c>
      <c r="FT43" s="152">
        <v>1.0342721895741649</v>
      </c>
      <c r="FX43" s="152">
        <v>0.54413939171243686</v>
      </c>
      <c r="FY43" s="152">
        <v>230.65608255858265</v>
      </c>
      <c r="FZ43" s="152">
        <v>5.7981953024385575</v>
      </c>
      <c r="GA43" s="152">
        <v>13.227488678402548</v>
      </c>
      <c r="GB43" s="152">
        <v>1.9961677842645118</v>
      </c>
      <c r="GC43" s="152">
        <v>9.9495145448188342</v>
      </c>
      <c r="GD43" s="152">
        <v>2.9497739589382355</v>
      </c>
      <c r="GE43" s="152">
        <v>1.0580927001640343</v>
      </c>
      <c r="GF43" s="152">
        <v>3.6425071149210044</v>
      </c>
      <c r="GG43" s="152">
        <v>0.62181272897863571</v>
      </c>
      <c r="GH43" s="152">
        <v>3.9818330688194576</v>
      </c>
      <c r="GI43" s="152">
        <v>0.85724363917905955</v>
      </c>
      <c r="GJ43" s="152">
        <v>2.3811538296158736</v>
      </c>
      <c r="GL43" s="152">
        <v>2.3837088548526224</v>
      </c>
      <c r="GM43" s="152">
        <v>0.37220801038059892</v>
      </c>
      <c r="GN43" s="152">
        <v>1.6587790541984557</v>
      </c>
      <c r="GO43" s="152">
        <v>6.4515282452451417E-2</v>
      </c>
      <c r="GS43" s="152">
        <v>2.7593757580849072</v>
      </c>
      <c r="GT43" s="152">
        <v>0.62083416816575776</v>
      </c>
      <c r="GU43" s="152">
        <v>0.29772261174691561</v>
      </c>
    </row>
    <row r="44" spans="1:203">
      <c r="A44" s="151">
        <v>82</v>
      </c>
      <c r="B44" s="152" t="s">
        <v>2859</v>
      </c>
      <c r="C44" s="152" t="s">
        <v>2905</v>
      </c>
      <c r="D44" s="152" t="s">
        <v>3072</v>
      </c>
      <c r="E44" s="152" t="s">
        <v>3001</v>
      </c>
      <c r="F44" s="152" t="s">
        <v>8489</v>
      </c>
      <c r="H44" s="151">
        <v>284170</v>
      </c>
      <c r="L44" s="153" t="s">
        <v>3843</v>
      </c>
      <c r="M44" s="153" t="s">
        <v>5134</v>
      </c>
      <c r="R44" s="152" t="s">
        <v>3075</v>
      </c>
      <c r="S44" s="152" t="s">
        <v>2716</v>
      </c>
      <c r="T44" s="152">
        <v>52.765500961333053</v>
      </c>
      <c r="U44" s="152">
        <v>1.2903433395989974</v>
      </c>
      <c r="V44" s="152">
        <v>13.821153268845897</v>
      </c>
      <c r="X44" s="152">
        <v>12.176524970007343</v>
      </c>
      <c r="AA44" s="152">
        <v>2.7253496811355689</v>
      </c>
      <c r="AB44" s="152">
        <v>0.20685331464560047</v>
      </c>
      <c r="AC44" s="152">
        <v>10.759668413173653</v>
      </c>
      <c r="AD44" s="152">
        <v>2.6688847553284036</v>
      </c>
      <c r="AE44" s="152">
        <v>0.88453870402578127</v>
      </c>
      <c r="AF44" s="152">
        <v>0.22042546329179313</v>
      </c>
      <c r="AJ44" s="152">
        <v>0.97560068749999984</v>
      </c>
      <c r="AK44" s="156">
        <f t="shared" si="0"/>
        <v>6.7193775000000001E-3</v>
      </c>
      <c r="AL44" s="151">
        <v>67.193775000000002</v>
      </c>
      <c r="AM44" s="151">
        <v>295.46700000000004</v>
      </c>
      <c r="AN44" s="151">
        <v>56.323529999999998</v>
      </c>
      <c r="AO44" s="151">
        <v>348.27519999999998</v>
      </c>
      <c r="CQ44" s="152">
        <v>0.25</v>
      </c>
      <c r="DC44" s="152">
        <v>38.871666666666663</v>
      </c>
      <c r="DE44" s="152">
        <v>3.1333333333333331E-2</v>
      </c>
      <c r="DF44" s="152">
        <v>24.076000000000004</v>
      </c>
      <c r="DG44" s="152">
        <v>37.151333333333334</v>
      </c>
      <c r="DJ44" s="152">
        <v>4.7000000000000007E-2</v>
      </c>
      <c r="DM44" s="152">
        <v>0.29399999999999998</v>
      </c>
      <c r="DO44" s="154">
        <v>73.341397253934986</v>
      </c>
      <c r="EE44" s="152">
        <v>0.87198328670274527</v>
      </c>
      <c r="EF44" s="152">
        <v>18.306981291598113</v>
      </c>
      <c r="EH44" s="152">
        <v>10.756017757194204</v>
      </c>
      <c r="EK44" s="152">
        <v>0.20309130515176499</v>
      </c>
      <c r="EL44" s="152">
        <v>6.5517232553230516</v>
      </c>
      <c r="EM44" s="152">
        <v>12.261600136225045</v>
      </c>
      <c r="EO44" s="152">
        <v>2.4485179152403633</v>
      </c>
      <c r="EP44" s="152">
        <v>0.74904031612518862</v>
      </c>
      <c r="EQ44" s="152">
        <v>0.14724922967789666</v>
      </c>
      <c r="FA44" s="152">
        <v>8.5381267335747175</v>
      </c>
      <c r="FB44" s="152">
        <v>0.49422124591646588</v>
      </c>
      <c r="FD44" s="152">
        <v>44.985827707368394</v>
      </c>
      <c r="FF44" s="152">
        <v>384.3007298879827</v>
      </c>
      <c r="FG44" s="152">
        <v>132.6396549448429</v>
      </c>
      <c r="FI44" s="152">
        <v>39.969480276244724</v>
      </c>
      <c r="FJ44" s="152">
        <v>46.591548629640137</v>
      </c>
      <c r="FK44" s="152">
        <v>178.62710007056648</v>
      </c>
      <c r="FL44" s="152">
        <v>80.601256833759663</v>
      </c>
      <c r="FM44" s="152">
        <v>13.790646334010566</v>
      </c>
      <c r="FP44" s="152">
        <v>13.311284305335032</v>
      </c>
      <c r="FQ44" s="152">
        <v>368.67534764692016</v>
      </c>
      <c r="FR44" s="152">
        <v>23.372788330321729</v>
      </c>
      <c r="FS44" s="152">
        <v>57.762150225681424</v>
      </c>
      <c r="FT44" s="152">
        <v>1.0342721895741649</v>
      </c>
      <c r="FX44" s="152">
        <v>0.54413939171243686</v>
      </c>
      <c r="FY44" s="152">
        <v>230.65608255858265</v>
      </c>
      <c r="FZ44" s="152">
        <v>5.7981953024385575</v>
      </c>
      <c r="GA44" s="152">
        <v>13.227488678402548</v>
      </c>
      <c r="GB44" s="152">
        <v>1.9961677842645118</v>
      </c>
      <c r="GC44" s="152">
        <v>9.9495145448188342</v>
      </c>
      <c r="GD44" s="152">
        <v>2.9497739589382355</v>
      </c>
      <c r="GE44" s="152">
        <v>1.0580927001640343</v>
      </c>
      <c r="GF44" s="152">
        <v>3.6425071149210044</v>
      </c>
      <c r="GG44" s="152">
        <v>0.62181272897863571</v>
      </c>
      <c r="GH44" s="152">
        <v>3.9818330688194576</v>
      </c>
      <c r="GI44" s="152">
        <v>0.85724363917905955</v>
      </c>
      <c r="GJ44" s="152">
        <v>2.3811538296158736</v>
      </c>
      <c r="GL44" s="152">
        <v>2.3837088548526224</v>
      </c>
      <c r="GM44" s="152">
        <v>0.37220801038059892</v>
      </c>
      <c r="GN44" s="152">
        <v>1.6587790541984557</v>
      </c>
      <c r="GO44" s="152">
        <v>6.4515282452451417E-2</v>
      </c>
      <c r="GS44" s="152">
        <v>2.7593757580849072</v>
      </c>
      <c r="GT44" s="152">
        <v>0.62083416816575776</v>
      </c>
      <c r="GU44" s="152">
        <v>0.29772261174691561</v>
      </c>
    </row>
    <row r="45" spans="1:203">
      <c r="A45" s="151">
        <v>83</v>
      </c>
      <c r="B45" s="152" t="s">
        <v>2859</v>
      </c>
      <c r="C45" s="152" t="s">
        <v>2905</v>
      </c>
      <c r="D45" s="152" t="s">
        <v>3072</v>
      </c>
      <c r="E45" s="152" t="s">
        <v>3001</v>
      </c>
      <c r="F45" s="152" t="s">
        <v>8490</v>
      </c>
      <c r="H45" s="151">
        <v>284170</v>
      </c>
      <c r="L45" s="153" t="s">
        <v>3843</v>
      </c>
      <c r="M45" s="153" t="s">
        <v>5200</v>
      </c>
      <c r="R45" s="152" t="s">
        <v>3075</v>
      </c>
      <c r="S45" s="152" t="s">
        <v>2716</v>
      </c>
      <c r="T45" s="152">
        <v>53.09709036530657</v>
      </c>
      <c r="U45" s="152">
        <v>1.3917757205513783</v>
      </c>
      <c r="V45" s="152">
        <v>14.066778685790528</v>
      </c>
      <c r="X45" s="152">
        <v>11.829175604777339</v>
      </c>
      <c r="AA45" s="152">
        <v>2.307551170541041</v>
      </c>
      <c r="AB45" s="152">
        <v>0.19594251246860095</v>
      </c>
      <c r="AC45" s="152">
        <v>10.724688997005989</v>
      </c>
      <c r="AD45" s="152">
        <v>2.6344444889082208</v>
      </c>
      <c r="AE45" s="152">
        <v>0.90742612793493271</v>
      </c>
      <c r="AF45" s="152">
        <v>0.25972168673726348</v>
      </c>
      <c r="AJ45" s="152">
        <v>1.3884522860000001</v>
      </c>
      <c r="AK45" s="156">
        <f t="shared" si="0"/>
        <v>4.8250161000000001E-3</v>
      </c>
      <c r="AL45" s="151">
        <v>48.250161000000006</v>
      </c>
      <c r="AM45" s="151">
        <v>379.05599999999998</v>
      </c>
      <c r="AN45" s="151">
        <v>67.376999999999995</v>
      </c>
      <c r="AO45" s="151">
        <v>398.56960000000004</v>
      </c>
      <c r="CQ45" s="152">
        <v>0.25</v>
      </c>
      <c r="DC45" s="152">
        <v>38.914333333333332</v>
      </c>
      <c r="DE45" s="152">
        <v>3.0333333333333334E-2</v>
      </c>
      <c r="DF45" s="152">
        <v>24.299000000000003</v>
      </c>
      <c r="DG45" s="152">
        <v>37.136666666666663</v>
      </c>
      <c r="DJ45" s="152">
        <v>5.1999999999999998E-2</v>
      </c>
      <c r="DM45" s="152">
        <v>0.29333333333333328</v>
      </c>
      <c r="DO45" s="154">
        <v>73.152993958194926</v>
      </c>
      <c r="EE45" s="152">
        <v>0.87198328670274527</v>
      </c>
      <c r="EF45" s="152">
        <v>18.306981291598113</v>
      </c>
      <c r="EH45" s="152">
        <v>10.756017757194204</v>
      </c>
      <c r="EK45" s="152">
        <v>0.20309130515176499</v>
      </c>
      <c r="EL45" s="152">
        <v>6.5517232553230516</v>
      </c>
      <c r="EM45" s="152">
        <v>12.261600136225045</v>
      </c>
      <c r="EO45" s="152">
        <v>2.4485179152403633</v>
      </c>
      <c r="EP45" s="152">
        <v>0.74904031612518862</v>
      </c>
      <c r="EQ45" s="152">
        <v>0.14724922967789666</v>
      </c>
      <c r="FA45" s="152">
        <v>8.5381267335747175</v>
      </c>
      <c r="FB45" s="152">
        <v>0.49422124591646588</v>
      </c>
      <c r="FD45" s="152">
        <v>44.985827707368394</v>
      </c>
      <c r="FF45" s="152">
        <v>384.3007298879827</v>
      </c>
      <c r="FG45" s="152">
        <v>132.6396549448429</v>
      </c>
      <c r="FI45" s="152">
        <v>39.969480276244724</v>
      </c>
      <c r="FJ45" s="152">
        <v>46.591548629640137</v>
      </c>
      <c r="FK45" s="152">
        <v>178.62710007056648</v>
      </c>
      <c r="FL45" s="152">
        <v>80.601256833759663</v>
      </c>
      <c r="FM45" s="152">
        <v>13.790646334010566</v>
      </c>
      <c r="FP45" s="152">
        <v>13.311284305335032</v>
      </c>
      <c r="FQ45" s="152">
        <v>368.67534764692016</v>
      </c>
      <c r="FR45" s="152">
        <v>23.372788330321729</v>
      </c>
      <c r="FS45" s="152">
        <v>57.762150225681424</v>
      </c>
      <c r="FT45" s="152">
        <v>1.0342721895741649</v>
      </c>
      <c r="FX45" s="152">
        <v>0.54413939171243686</v>
      </c>
      <c r="FY45" s="152">
        <v>230.65608255858265</v>
      </c>
      <c r="FZ45" s="152">
        <v>5.7981953024385575</v>
      </c>
      <c r="GA45" s="152">
        <v>13.227488678402548</v>
      </c>
      <c r="GB45" s="152">
        <v>1.9961677842645118</v>
      </c>
      <c r="GC45" s="152">
        <v>9.9495145448188342</v>
      </c>
      <c r="GD45" s="152">
        <v>2.9497739589382355</v>
      </c>
      <c r="GE45" s="152">
        <v>1.0580927001640343</v>
      </c>
      <c r="GF45" s="152">
        <v>3.6425071149210044</v>
      </c>
      <c r="GG45" s="152">
        <v>0.62181272897863571</v>
      </c>
      <c r="GH45" s="152">
        <v>3.9818330688194576</v>
      </c>
      <c r="GI45" s="152">
        <v>0.85724363917905955</v>
      </c>
      <c r="GJ45" s="152">
        <v>2.3811538296158736</v>
      </c>
      <c r="GL45" s="152">
        <v>2.3837088548526224</v>
      </c>
      <c r="GM45" s="152">
        <v>0.37220801038059892</v>
      </c>
      <c r="GN45" s="152">
        <v>1.6587790541984557</v>
      </c>
      <c r="GO45" s="152">
        <v>6.4515282452451417E-2</v>
      </c>
      <c r="GS45" s="152">
        <v>2.7593757580849072</v>
      </c>
      <c r="GT45" s="152">
        <v>0.62083416816575776</v>
      </c>
      <c r="GU45" s="152">
        <v>0.29772261174691561</v>
      </c>
    </row>
    <row r="46" spans="1:203">
      <c r="A46" s="151">
        <v>84</v>
      </c>
      <c r="B46" s="152" t="s">
        <v>2859</v>
      </c>
      <c r="C46" s="152" t="s">
        <v>2905</v>
      </c>
      <c r="D46" s="152" t="s">
        <v>3072</v>
      </c>
      <c r="E46" s="152" t="s">
        <v>3001</v>
      </c>
      <c r="F46" s="152" t="s">
        <v>8491</v>
      </c>
      <c r="H46" s="151">
        <v>284170</v>
      </c>
      <c r="L46" s="153" t="s">
        <v>3843</v>
      </c>
      <c r="M46" s="153" t="s">
        <v>4928</v>
      </c>
      <c r="R46" s="152" t="s">
        <v>3075</v>
      </c>
      <c r="S46" s="152" t="s">
        <v>2716</v>
      </c>
      <c r="T46" s="152">
        <v>51.877697073274945</v>
      </c>
      <c r="U46" s="152">
        <v>1.203591961152882</v>
      </c>
      <c r="V46" s="152">
        <v>13.263772515010007</v>
      </c>
      <c r="X46" s="152">
        <v>12.896953283076979</v>
      </c>
      <c r="AA46" s="152">
        <v>3.9134097839950632</v>
      </c>
      <c r="AB46" s="152">
        <v>0.23506645400269394</v>
      </c>
      <c r="AC46" s="152">
        <v>10.186005988023954</v>
      </c>
      <c r="AD46" s="152">
        <v>2.4463372803392782</v>
      </c>
      <c r="AE46" s="152">
        <v>0.83129532840554499</v>
      </c>
      <c r="AF46" s="152">
        <v>0.19270043100665074</v>
      </c>
      <c r="AJ46" s="152">
        <v>1.36640115</v>
      </c>
      <c r="AK46" s="156">
        <f t="shared" si="0"/>
        <v>3.7757871000000001E-3</v>
      </c>
      <c r="AL46" s="151">
        <v>37.757871000000002</v>
      </c>
      <c r="AM46" s="151">
        <v>349.10700000000003</v>
      </c>
      <c r="AN46" s="151">
        <v>58.448030000000003</v>
      </c>
      <c r="AO46" s="151">
        <v>356.928</v>
      </c>
      <c r="CQ46" s="152">
        <v>0.25</v>
      </c>
      <c r="DC46" s="152">
        <v>38.806666666666672</v>
      </c>
      <c r="DE46" s="152">
        <v>2.8333333333333335E-2</v>
      </c>
      <c r="DF46" s="152">
        <v>24.272666666666669</v>
      </c>
      <c r="DG46" s="152">
        <v>37.115333333333332</v>
      </c>
      <c r="DJ46" s="152">
        <v>2.7999999999999997E-2</v>
      </c>
      <c r="DM46" s="152">
        <v>0.29833333333333334</v>
      </c>
      <c r="DO46" s="154">
        <v>73.163002752091245</v>
      </c>
      <c r="EE46" s="152">
        <v>0.87198328670274527</v>
      </c>
      <c r="EF46" s="152">
        <v>18.306981291598113</v>
      </c>
      <c r="EH46" s="152">
        <v>10.756017757194204</v>
      </c>
      <c r="EK46" s="152">
        <v>0.20309130515176499</v>
      </c>
      <c r="EL46" s="152">
        <v>6.5517232553230516</v>
      </c>
      <c r="EM46" s="152">
        <v>12.261600136225045</v>
      </c>
      <c r="EO46" s="152">
        <v>2.4485179152403633</v>
      </c>
      <c r="EP46" s="152">
        <v>0.74904031612518862</v>
      </c>
      <c r="EQ46" s="152">
        <v>0.14724922967789666</v>
      </c>
      <c r="FA46" s="152">
        <v>8.5381267335747175</v>
      </c>
      <c r="FB46" s="152">
        <v>0.49422124591646588</v>
      </c>
      <c r="FD46" s="152">
        <v>44.985827707368394</v>
      </c>
      <c r="FF46" s="152">
        <v>384.3007298879827</v>
      </c>
      <c r="FG46" s="152">
        <v>132.6396549448429</v>
      </c>
      <c r="FI46" s="152">
        <v>39.969480276244724</v>
      </c>
      <c r="FJ46" s="152">
        <v>46.591548629640137</v>
      </c>
      <c r="FK46" s="152">
        <v>178.62710007056648</v>
      </c>
      <c r="FL46" s="152">
        <v>80.601256833759663</v>
      </c>
      <c r="FM46" s="152">
        <v>13.790646334010566</v>
      </c>
      <c r="FP46" s="152">
        <v>13.311284305335032</v>
      </c>
      <c r="FQ46" s="152">
        <v>368.67534764692016</v>
      </c>
      <c r="FR46" s="152">
        <v>23.372788330321729</v>
      </c>
      <c r="FS46" s="152">
        <v>57.762150225681424</v>
      </c>
      <c r="FT46" s="152">
        <v>1.0342721895741649</v>
      </c>
      <c r="FX46" s="152">
        <v>0.54413939171243686</v>
      </c>
      <c r="FY46" s="152">
        <v>230.65608255858265</v>
      </c>
      <c r="FZ46" s="152">
        <v>5.7981953024385575</v>
      </c>
      <c r="GA46" s="152">
        <v>13.227488678402548</v>
      </c>
      <c r="GB46" s="152">
        <v>1.9961677842645118</v>
      </c>
      <c r="GC46" s="152">
        <v>9.9495145448188342</v>
      </c>
      <c r="GD46" s="152">
        <v>2.9497739589382355</v>
      </c>
      <c r="GE46" s="152">
        <v>1.0580927001640343</v>
      </c>
      <c r="GF46" s="152">
        <v>3.6425071149210044</v>
      </c>
      <c r="GG46" s="152">
        <v>0.62181272897863571</v>
      </c>
      <c r="GH46" s="152">
        <v>3.9818330688194576</v>
      </c>
      <c r="GI46" s="152">
        <v>0.85724363917905955</v>
      </c>
      <c r="GJ46" s="152">
        <v>2.3811538296158736</v>
      </c>
      <c r="GL46" s="152">
        <v>2.3837088548526224</v>
      </c>
      <c r="GM46" s="152">
        <v>0.37220801038059892</v>
      </c>
      <c r="GN46" s="152">
        <v>1.6587790541984557</v>
      </c>
      <c r="GO46" s="152">
        <v>6.4515282452451417E-2</v>
      </c>
      <c r="GS46" s="152">
        <v>2.7593757580849072</v>
      </c>
      <c r="GT46" s="152">
        <v>0.62083416816575776</v>
      </c>
      <c r="GU46" s="152">
        <v>0.29772261174691561</v>
      </c>
    </row>
    <row r="47" spans="1:203">
      <c r="A47" s="151">
        <v>86</v>
      </c>
      <c r="B47" s="152" t="s">
        <v>2859</v>
      </c>
      <c r="C47" s="152" t="s">
        <v>2905</v>
      </c>
      <c r="D47" s="152" t="s">
        <v>3072</v>
      </c>
      <c r="E47" s="152" t="s">
        <v>3001</v>
      </c>
      <c r="F47" s="152" t="s">
        <v>8492</v>
      </c>
      <c r="H47" s="151">
        <v>284170</v>
      </c>
      <c r="L47" s="153" t="s">
        <v>3843</v>
      </c>
      <c r="M47" s="153" t="s">
        <v>5160</v>
      </c>
      <c r="R47" s="152" t="s">
        <v>3075</v>
      </c>
      <c r="S47" s="152" t="s">
        <v>2716</v>
      </c>
      <c r="T47" s="152">
        <v>52.925947447126688</v>
      </c>
      <c r="U47" s="152">
        <v>1.1718109273182957</v>
      </c>
      <c r="V47" s="152">
        <v>14.095120080053368</v>
      </c>
      <c r="X47" s="152">
        <v>11.848472791734562</v>
      </c>
      <c r="AA47" s="152">
        <v>2.4857311664266617</v>
      </c>
      <c r="AB47" s="152">
        <v>0.21021048454621571</v>
      </c>
      <c r="AC47" s="152">
        <v>10.5358001497006</v>
      </c>
      <c r="AD47" s="152">
        <v>2.5369872966507176</v>
      </c>
      <c r="AE47" s="152">
        <v>0.90104174126553771</v>
      </c>
      <c r="AF47" s="152">
        <v>0.1853681910634726</v>
      </c>
      <c r="AJ47" s="152">
        <v>1.3424034874999999</v>
      </c>
      <c r="AK47" s="156">
        <f t="shared" si="0"/>
        <v>3.5616294000000003E-3</v>
      </c>
      <c r="AL47" s="151">
        <v>35.616294000000003</v>
      </c>
      <c r="AM47" s="151">
        <v>336.59100000000001</v>
      </c>
      <c r="AN47" s="151">
        <v>71.019000000000005</v>
      </c>
      <c r="AO47" s="151">
        <v>361.79519999999997</v>
      </c>
      <c r="CQ47" s="152">
        <v>0.25</v>
      </c>
      <c r="DC47" s="152">
        <v>38.888666666666666</v>
      </c>
      <c r="DE47" s="152">
        <v>3.833333333333333E-2</v>
      </c>
      <c r="DF47" s="152">
        <v>24.382999999999999</v>
      </c>
      <c r="DG47" s="152">
        <v>37.234999999999999</v>
      </c>
      <c r="DJ47" s="152">
        <v>7.166666666666667E-2</v>
      </c>
      <c r="DM47" s="152">
        <v>0.30199999999999999</v>
      </c>
      <c r="DO47" s="154">
        <v>73.137150003417872</v>
      </c>
      <c r="EE47" s="152">
        <v>0.87198328670274527</v>
      </c>
      <c r="EF47" s="152">
        <v>18.306981291598113</v>
      </c>
      <c r="EH47" s="152">
        <v>10.756017757194204</v>
      </c>
      <c r="EK47" s="152">
        <v>0.20309130515176499</v>
      </c>
      <c r="EL47" s="152">
        <v>6.5517232553230516</v>
      </c>
      <c r="EM47" s="152">
        <v>12.261600136225045</v>
      </c>
      <c r="EO47" s="152">
        <v>2.4485179152403633</v>
      </c>
      <c r="EP47" s="152">
        <v>0.74904031612518862</v>
      </c>
      <c r="EQ47" s="152">
        <v>0.14724922967789666</v>
      </c>
      <c r="FA47" s="152">
        <v>8.5381267335747175</v>
      </c>
      <c r="FB47" s="152">
        <v>0.49422124591646588</v>
      </c>
      <c r="FD47" s="152">
        <v>44.985827707368394</v>
      </c>
      <c r="FF47" s="152">
        <v>384.3007298879827</v>
      </c>
      <c r="FG47" s="152">
        <v>132.6396549448429</v>
      </c>
      <c r="FI47" s="152">
        <v>39.969480276244724</v>
      </c>
      <c r="FJ47" s="152">
        <v>46.591548629640137</v>
      </c>
      <c r="FK47" s="152">
        <v>178.62710007056648</v>
      </c>
      <c r="FL47" s="152">
        <v>80.601256833759663</v>
      </c>
      <c r="FM47" s="152">
        <v>13.790646334010566</v>
      </c>
      <c r="FP47" s="152">
        <v>13.311284305335032</v>
      </c>
      <c r="FQ47" s="152">
        <v>368.67534764692016</v>
      </c>
      <c r="FR47" s="152">
        <v>23.372788330321729</v>
      </c>
      <c r="FS47" s="152">
        <v>57.762150225681424</v>
      </c>
      <c r="FT47" s="152">
        <v>1.0342721895741649</v>
      </c>
      <c r="FX47" s="152">
        <v>0.54413939171243686</v>
      </c>
      <c r="FY47" s="152">
        <v>230.65608255858265</v>
      </c>
      <c r="FZ47" s="152">
        <v>5.7981953024385575</v>
      </c>
      <c r="GA47" s="152">
        <v>13.227488678402548</v>
      </c>
      <c r="GB47" s="152">
        <v>1.9961677842645118</v>
      </c>
      <c r="GC47" s="152">
        <v>9.9495145448188342</v>
      </c>
      <c r="GD47" s="152">
        <v>2.9497739589382355</v>
      </c>
      <c r="GE47" s="152">
        <v>1.0580927001640343</v>
      </c>
      <c r="GF47" s="152">
        <v>3.6425071149210044</v>
      </c>
      <c r="GG47" s="152">
        <v>0.62181272897863571</v>
      </c>
      <c r="GH47" s="152">
        <v>3.9818330688194576</v>
      </c>
      <c r="GI47" s="152">
        <v>0.85724363917905955</v>
      </c>
      <c r="GJ47" s="152">
        <v>2.3811538296158736</v>
      </c>
      <c r="GL47" s="152">
        <v>2.3837088548526224</v>
      </c>
      <c r="GM47" s="152">
        <v>0.37220801038059892</v>
      </c>
      <c r="GN47" s="152">
        <v>1.6587790541984557</v>
      </c>
      <c r="GO47" s="152">
        <v>6.4515282452451417E-2</v>
      </c>
      <c r="GS47" s="152">
        <v>2.7593757580849072</v>
      </c>
      <c r="GT47" s="152">
        <v>0.62083416816575776</v>
      </c>
      <c r="GU47" s="152">
        <v>0.29772261174691561</v>
      </c>
    </row>
    <row r="48" spans="1:203">
      <c r="A48" s="151">
        <v>87</v>
      </c>
      <c r="B48" s="152" t="s">
        <v>2859</v>
      </c>
      <c r="C48" s="152" t="s">
        <v>2905</v>
      </c>
      <c r="D48" s="152" t="s">
        <v>3072</v>
      </c>
      <c r="E48" s="152" t="s">
        <v>3001</v>
      </c>
      <c r="F48" s="152" t="s">
        <v>8493</v>
      </c>
      <c r="H48" s="151">
        <v>284170</v>
      </c>
      <c r="L48" s="153" t="s">
        <v>3843</v>
      </c>
      <c r="M48" s="153" t="s">
        <v>5242</v>
      </c>
      <c r="R48" s="152" t="s">
        <v>3075</v>
      </c>
      <c r="S48" s="152" t="s">
        <v>2716</v>
      </c>
      <c r="T48" s="152">
        <v>53.332411877803899</v>
      </c>
      <c r="U48" s="152">
        <v>1.3893566917293234</v>
      </c>
      <c r="V48" s="152">
        <v>14.246274182788525</v>
      </c>
      <c r="X48" s="152">
        <v>11.578312174333448</v>
      </c>
      <c r="AA48" s="152">
        <v>2.4250388644311869</v>
      </c>
      <c r="AB48" s="152">
        <v>0.22764194364556409</v>
      </c>
      <c r="AC48" s="152">
        <v>10.577775449101797</v>
      </c>
      <c r="AD48" s="152">
        <v>2.6313441909525879</v>
      </c>
      <c r="AE48" s="152">
        <v>0.96416284720446044</v>
      </c>
      <c r="AF48" s="152">
        <v>0.20805230838768002</v>
      </c>
      <c r="AJ48" s="152">
        <v>1.0694011635</v>
      </c>
      <c r="AK48" s="156">
        <f t="shared" si="0"/>
        <v>2.6561304000000002E-3</v>
      </c>
      <c r="AL48" s="151">
        <v>26.561304</v>
      </c>
      <c r="AM48" s="151">
        <v>245.40300000000002</v>
      </c>
      <c r="AN48" s="151">
        <v>84.373000000000005</v>
      </c>
      <c r="AO48" s="151">
        <v>292.03200000000004</v>
      </c>
      <c r="CQ48" s="152">
        <v>0.25</v>
      </c>
      <c r="DC48" s="152">
        <v>38.705999999999996</v>
      </c>
      <c r="DE48" s="152">
        <v>0.04</v>
      </c>
      <c r="DF48" s="152">
        <v>24.392666666666667</v>
      </c>
      <c r="DG48" s="152">
        <v>37.372000000000007</v>
      </c>
      <c r="DJ48" s="152">
        <v>5.5E-2</v>
      </c>
      <c r="DM48" s="152">
        <v>0.29899999999999999</v>
      </c>
      <c r="DO48" s="154">
        <v>73.201467966873508</v>
      </c>
      <c r="EE48" s="152">
        <v>0.87198328670274527</v>
      </c>
      <c r="EF48" s="152">
        <v>18.306981291598113</v>
      </c>
      <c r="EH48" s="152">
        <v>10.756017757194204</v>
      </c>
      <c r="EK48" s="152">
        <v>0.20309130515176499</v>
      </c>
      <c r="EL48" s="152">
        <v>6.5517232553230516</v>
      </c>
      <c r="EM48" s="152">
        <v>12.261600136225045</v>
      </c>
      <c r="EO48" s="152">
        <v>2.4485179152403633</v>
      </c>
      <c r="EP48" s="152">
        <v>0.74904031612518862</v>
      </c>
      <c r="EQ48" s="152">
        <v>0.14724922967789666</v>
      </c>
      <c r="FA48" s="152">
        <v>8.5381267335747175</v>
      </c>
      <c r="FB48" s="152">
        <v>0.49422124591646588</v>
      </c>
      <c r="FD48" s="152">
        <v>44.985827707368394</v>
      </c>
      <c r="FF48" s="152">
        <v>384.3007298879827</v>
      </c>
      <c r="FG48" s="152">
        <v>132.6396549448429</v>
      </c>
      <c r="FI48" s="152">
        <v>39.969480276244724</v>
      </c>
      <c r="FJ48" s="152">
        <v>46.591548629640137</v>
      </c>
      <c r="FK48" s="152">
        <v>178.62710007056648</v>
      </c>
      <c r="FL48" s="152">
        <v>80.601256833759663</v>
      </c>
      <c r="FM48" s="152">
        <v>13.790646334010566</v>
      </c>
      <c r="FP48" s="152">
        <v>13.311284305335032</v>
      </c>
      <c r="FQ48" s="152">
        <v>368.67534764692016</v>
      </c>
      <c r="FR48" s="152">
        <v>23.372788330321729</v>
      </c>
      <c r="FS48" s="152">
        <v>57.762150225681424</v>
      </c>
      <c r="FT48" s="152">
        <v>1.0342721895741649</v>
      </c>
      <c r="FX48" s="152">
        <v>0.54413939171243686</v>
      </c>
      <c r="FY48" s="152">
        <v>230.65608255858265</v>
      </c>
      <c r="FZ48" s="152">
        <v>5.7981953024385575</v>
      </c>
      <c r="GA48" s="152">
        <v>13.227488678402548</v>
      </c>
      <c r="GB48" s="152">
        <v>1.9961677842645118</v>
      </c>
      <c r="GC48" s="152">
        <v>9.9495145448188342</v>
      </c>
      <c r="GD48" s="152">
        <v>2.9497739589382355</v>
      </c>
      <c r="GE48" s="152">
        <v>1.0580927001640343</v>
      </c>
      <c r="GF48" s="152">
        <v>3.6425071149210044</v>
      </c>
      <c r="GG48" s="152">
        <v>0.62181272897863571</v>
      </c>
      <c r="GH48" s="152">
        <v>3.9818330688194576</v>
      </c>
      <c r="GI48" s="152">
        <v>0.85724363917905955</v>
      </c>
      <c r="GJ48" s="152">
        <v>2.3811538296158736</v>
      </c>
      <c r="GL48" s="152">
        <v>2.3837088548526224</v>
      </c>
      <c r="GM48" s="152">
        <v>0.37220801038059892</v>
      </c>
      <c r="GN48" s="152">
        <v>1.6587790541984557</v>
      </c>
      <c r="GO48" s="152">
        <v>6.4515282452451417E-2</v>
      </c>
      <c r="GS48" s="152">
        <v>2.7593757580849072</v>
      </c>
      <c r="GT48" s="152">
        <v>0.62083416816575776</v>
      </c>
      <c r="GU48" s="152">
        <v>0.29772261174691561</v>
      </c>
    </row>
    <row r="49" spans="1:203">
      <c r="A49" s="151">
        <v>88</v>
      </c>
      <c r="B49" s="152" t="s">
        <v>2859</v>
      </c>
      <c r="C49" s="152" t="s">
        <v>2905</v>
      </c>
      <c r="D49" s="152" t="s">
        <v>3072</v>
      </c>
      <c r="E49" s="152" t="s">
        <v>3001</v>
      </c>
      <c r="F49" s="152" t="s">
        <v>8494</v>
      </c>
      <c r="H49" s="151">
        <v>284170</v>
      </c>
      <c r="L49" s="153" t="s">
        <v>3843</v>
      </c>
      <c r="M49" s="153" t="s">
        <v>5101</v>
      </c>
      <c r="R49" s="152" t="s">
        <v>3075</v>
      </c>
      <c r="S49" s="152" t="s">
        <v>2716</v>
      </c>
      <c r="T49" s="152">
        <v>52.615750907925658</v>
      </c>
      <c r="U49" s="152">
        <v>1.3996167105263155</v>
      </c>
      <c r="V49" s="152">
        <v>13.868388925950633</v>
      </c>
      <c r="X49" s="152">
        <v>12.343767256969937</v>
      </c>
      <c r="AA49" s="152">
        <v>2.8772462620859907</v>
      </c>
      <c r="AB49" s="152">
        <v>0.20407719338163022</v>
      </c>
      <c r="AC49" s="152">
        <v>10.514812500000001</v>
      </c>
      <c r="AD49" s="152">
        <v>2.7004943149195304</v>
      </c>
      <c r="AE49" s="152">
        <v>0.87851569773389926</v>
      </c>
      <c r="AF49" s="152">
        <v>0.20977080212436239</v>
      </c>
      <c r="AJ49" s="152">
        <v>1.4370568559999999</v>
      </c>
      <c r="AK49" s="156">
        <f t="shared" si="0"/>
        <v>2.0107826999999998E-3</v>
      </c>
      <c r="AL49" s="151">
        <v>20.107827</v>
      </c>
      <c r="AM49" s="151">
        <v>318.71100000000001</v>
      </c>
      <c r="AN49" s="151">
        <v>80.124000000000009</v>
      </c>
      <c r="AO49" s="151">
        <v>359.63199999999995</v>
      </c>
      <c r="CQ49" s="152">
        <v>0.25</v>
      </c>
      <c r="DC49" s="152">
        <v>38.869666666666667</v>
      </c>
      <c r="DE49" s="152">
        <v>2.7666666666666669E-2</v>
      </c>
      <c r="DF49" s="152">
        <v>24.376999999999999</v>
      </c>
      <c r="DG49" s="152">
        <v>37.405000000000001</v>
      </c>
      <c r="DJ49" s="152">
        <v>4.3333333333333335E-2</v>
      </c>
      <c r="DM49" s="152">
        <v>0.29933333333333328</v>
      </c>
      <c r="DO49" s="154">
        <v>73.231375146805789</v>
      </c>
      <c r="EE49" s="152">
        <v>0.87198328670274527</v>
      </c>
      <c r="EF49" s="152">
        <v>18.306981291598113</v>
      </c>
      <c r="EH49" s="152">
        <v>10.756017757194204</v>
      </c>
      <c r="EK49" s="152">
        <v>0.20309130515176499</v>
      </c>
      <c r="EL49" s="152">
        <v>6.5517232553230516</v>
      </c>
      <c r="EM49" s="152">
        <v>12.261600136225045</v>
      </c>
      <c r="EO49" s="152">
        <v>2.4485179152403633</v>
      </c>
      <c r="EP49" s="152">
        <v>0.74904031612518862</v>
      </c>
      <c r="EQ49" s="152">
        <v>0.14724922967789666</v>
      </c>
      <c r="FA49" s="152">
        <v>8.5381267335747175</v>
      </c>
      <c r="FB49" s="152">
        <v>0.49422124591646588</v>
      </c>
      <c r="FD49" s="152">
        <v>44.985827707368394</v>
      </c>
      <c r="FF49" s="152">
        <v>384.3007298879827</v>
      </c>
      <c r="FG49" s="152">
        <v>132.6396549448429</v>
      </c>
      <c r="FI49" s="152">
        <v>39.969480276244724</v>
      </c>
      <c r="FJ49" s="152">
        <v>46.591548629640137</v>
      </c>
      <c r="FK49" s="152">
        <v>178.62710007056648</v>
      </c>
      <c r="FL49" s="152">
        <v>80.601256833759663</v>
      </c>
      <c r="FM49" s="152">
        <v>13.790646334010566</v>
      </c>
      <c r="FP49" s="152">
        <v>13.311284305335032</v>
      </c>
      <c r="FQ49" s="152">
        <v>368.67534764692016</v>
      </c>
      <c r="FR49" s="152">
        <v>23.372788330321729</v>
      </c>
      <c r="FS49" s="152">
        <v>57.762150225681424</v>
      </c>
      <c r="FT49" s="152">
        <v>1.0342721895741649</v>
      </c>
      <c r="FX49" s="152">
        <v>0.54413939171243686</v>
      </c>
      <c r="FY49" s="152">
        <v>230.65608255858265</v>
      </c>
      <c r="FZ49" s="152">
        <v>5.7981953024385575</v>
      </c>
      <c r="GA49" s="152">
        <v>13.227488678402548</v>
      </c>
      <c r="GB49" s="152">
        <v>1.9961677842645118</v>
      </c>
      <c r="GC49" s="152">
        <v>9.9495145448188342</v>
      </c>
      <c r="GD49" s="152">
        <v>2.9497739589382355</v>
      </c>
      <c r="GE49" s="152">
        <v>1.0580927001640343</v>
      </c>
      <c r="GF49" s="152">
        <v>3.6425071149210044</v>
      </c>
      <c r="GG49" s="152">
        <v>0.62181272897863571</v>
      </c>
      <c r="GH49" s="152">
        <v>3.9818330688194576</v>
      </c>
      <c r="GI49" s="152">
        <v>0.85724363917905955</v>
      </c>
      <c r="GJ49" s="152">
        <v>2.3811538296158736</v>
      </c>
      <c r="GL49" s="152">
        <v>2.3837088548526224</v>
      </c>
      <c r="GM49" s="152">
        <v>0.37220801038059892</v>
      </c>
      <c r="GN49" s="152">
        <v>1.6587790541984557</v>
      </c>
      <c r="GO49" s="152">
        <v>6.4515282452451417E-2</v>
      </c>
      <c r="GS49" s="152">
        <v>2.7593757580849072</v>
      </c>
      <c r="GT49" s="152">
        <v>0.62083416816575776</v>
      </c>
      <c r="GU49" s="152">
        <v>0.29772261174691561</v>
      </c>
    </row>
    <row r="50" spans="1:203">
      <c r="A50" s="151">
        <v>89</v>
      </c>
      <c r="B50" s="152" t="s">
        <v>2859</v>
      </c>
      <c r="C50" s="152" t="s">
        <v>2905</v>
      </c>
      <c r="D50" s="152" t="s">
        <v>3072</v>
      </c>
      <c r="E50" s="152" t="s">
        <v>3001</v>
      </c>
      <c r="F50" s="152" t="s">
        <v>8495</v>
      </c>
      <c r="H50" s="151">
        <v>284170</v>
      </c>
      <c r="L50" s="153" t="s">
        <v>3843</v>
      </c>
      <c r="M50" s="153" t="s">
        <v>5084</v>
      </c>
      <c r="R50" s="152" t="s">
        <v>3075</v>
      </c>
      <c r="S50" s="152" t="s">
        <v>2716</v>
      </c>
      <c r="T50" s="152">
        <v>52.530179448835725</v>
      </c>
      <c r="U50" s="152">
        <v>1.1577972431077694</v>
      </c>
      <c r="V50" s="152">
        <v>13.811706137424949</v>
      </c>
      <c r="X50" s="152">
        <v>12.414523609146418</v>
      </c>
      <c r="AA50" s="152">
        <v>3.4632752108619629</v>
      </c>
      <c r="AB50" s="152">
        <v>0.17670334649969055</v>
      </c>
      <c r="AC50" s="152">
        <v>10.067075973053893</v>
      </c>
      <c r="AD50" s="152">
        <v>2.4759249064810787</v>
      </c>
      <c r="AE50" s="152">
        <v>0.90808865862703969</v>
      </c>
      <c r="AF50" s="152">
        <v>0.20644838090010978</v>
      </c>
      <c r="AJ50" s="152">
        <v>1.2691489235</v>
      </c>
      <c r="AK50" s="156">
        <f t="shared" si="0"/>
        <v>7.5716964000000003E-3</v>
      </c>
      <c r="AL50" s="151">
        <v>75.716964000000004</v>
      </c>
      <c r="AM50" s="151">
        <v>276.69299999999998</v>
      </c>
      <c r="AN50" s="151">
        <v>120.79300000000001</v>
      </c>
      <c r="AO50" s="151">
        <v>360.71360000000004</v>
      </c>
      <c r="CQ50" s="152">
        <v>0.25</v>
      </c>
      <c r="DC50" s="152">
        <v>38.628666666666668</v>
      </c>
      <c r="DE50" s="152">
        <v>3.2000000000000001E-2</v>
      </c>
      <c r="DF50" s="152">
        <v>24.105333333333334</v>
      </c>
      <c r="DG50" s="152">
        <v>36.591666666666669</v>
      </c>
      <c r="DJ50" s="152">
        <v>4.7333333333333338E-2</v>
      </c>
      <c r="DM50" s="152">
        <v>0.3133333333333333</v>
      </c>
      <c r="DO50" s="154">
        <v>73.019586867438179</v>
      </c>
      <c r="EE50" s="152">
        <v>0.87198328670274527</v>
      </c>
      <c r="EF50" s="152">
        <v>18.306981291598113</v>
      </c>
      <c r="EH50" s="152">
        <v>10.756017757194204</v>
      </c>
      <c r="EK50" s="152">
        <v>0.20309130515176499</v>
      </c>
      <c r="EL50" s="152">
        <v>6.5517232553230516</v>
      </c>
      <c r="EM50" s="152">
        <v>12.261600136225045</v>
      </c>
      <c r="EO50" s="152">
        <v>2.4485179152403633</v>
      </c>
      <c r="EP50" s="152">
        <v>0.74904031612518862</v>
      </c>
      <c r="EQ50" s="152">
        <v>0.14724922967789666</v>
      </c>
      <c r="FA50" s="152">
        <v>8.5381267335747175</v>
      </c>
      <c r="FB50" s="152">
        <v>0.49422124591646588</v>
      </c>
      <c r="FD50" s="152">
        <v>44.985827707368394</v>
      </c>
      <c r="FF50" s="152">
        <v>384.3007298879827</v>
      </c>
      <c r="FG50" s="152">
        <v>132.6396549448429</v>
      </c>
      <c r="FI50" s="152">
        <v>39.969480276244724</v>
      </c>
      <c r="FJ50" s="152">
        <v>46.591548629640137</v>
      </c>
      <c r="FK50" s="152">
        <v>178.62710007056648</v>
      </c>
      <c r="FL50" s="152">
        <v>80.601256833759663</v>
      </c>
      <c r="FM50" s="152">
        <v>13.790646334010566</v>
      </c>
      <c r="FP50" s="152">
        <v>13.311284305335032</v>
      </c>
      <c r="FQ50" s="152">
        <v>368.67534764692016</v>
      </c>
      <c r="FR50" s="152">
        <v>23.372788330321729</v>
      </c>
      <c r="FS50" s="152">
        <v>57.762150225681424</v>
      </c>
      <c r="FT50" s="152">
        <v>1.0342721895741649</v>
      </c>
      <c r="FX50" s="152">
        <v>0.54413939171243686</v>
      </c>
      <c r="FY50" s="152">
        <v>230.65608255858265</v>
      </c>
      <c r="FZ50" s="152">
        <v>5.7981953024385575</v>
      </c>
      <c r="GA50" s="152">
        <v>13.227488678402548</v>
      </c>
      <c r="GB50" s="152">
        <v>1.9961677842645118</v>
      </c>
      <c r="GC50" s="152">
        <v>9.9495145448188342</v>
      </c>
      <c r="GD50" s="152">
        <v>2.9497739589382355</v>
      </c>
      <c r="GE50" s="152">
        <v>1.0580927001640343</v>
      </c>
      <c r="GF50" s="152">
        <v>3.6425071149210044</v>
      </c>
      <c r="GG50" s="152">
        <v>0.62181272897863571</v>
      </c>
      <c r="GH50" s="152">
        <v>3.9818330688194576</v>
      </c>
      <c r="GI50" s="152">
        <v>0.85724363917905955</v>
      </c>
      <c r="GJ50" s="152">
        <v>2.3811538296158736</v>
      </c>
      <c r="GL50" s="152">
        <v>2.3837088548526224</v>
      </c>
      <c r="GM50" s="152">
        <v>0.37220801038059892</v>
      </c>
      <c r="GN50" s="152">
        <v>1.6587790541984557</v>
      </c>
      <c r="GO50" s="152">
        <v>6.4515282452451417E-2</v>
      </c>
      <c r="GS50" s="152">
        <v>2.7593757580849072</v>
      </c>
      <c r="GT50" s="152">
        <v>0.62083416816575776</v>
      </c>
      <c r="GU50" s="152">
        <v>0.29772261174691561</v>
      </c>
    </row>
    <row r="51" spans="1:203">
      <c r="A51" s="151">
        <v>97</v>
      </c>
      <c r="B51" s="152" t="s">
        <v>2859</v>
      </c>
      <c r="C51" s="152" t="s">
        <v>2905</v>
      </c>
      <c r="D51" s="152" t="s">
        <v>3072</v>
      </c>
      <c r="E51" s="152" t="s">
        <v>3001</v>
      </c>
      <c r="F51" s="152" t="s">
        <v>8496</v>
      </c>
      <c r="H51" s="151">
        <v>284170</v>
      </c>
      <c r="L51" s="153" t="s">
        <v>3175</v>
      </c>
      <c r="M51" s="153" t="s">
        <v>5116</v>
      </c>
      <c r="R51" s="152" t="s">
        <v>3075</v>
      </c>
      <c r="S51" s="152" t="s">
        <v>2716</v>
      </c>
      <c r="T51" s="152">
        <v>52.669233069856872</v>
      </c>
      <c r="U51" s="152">
        <v>1.2914277318295739</v>
      </c>
      <c r="V51" s="152">
        <v>14.558029519679787</v>
      </c>
      <c r="X51" s="152">
        <v>12.633225061328272</v>
      </c>
      <c r="AA51" s="152">
        <v>2.9760785352808066</v>
      </c>
      <c r="AB51" s="152">
        <v>0.25759822891259238</v>
      </c>
      <c r="AC51" s="152">
        <v>10.675717814371257</v>
      </c>
      <c r="AD51" s="152">
        <v>2.8625859797738151</v>
      </c>
      <c r="AE51" s="152">
        <v>0.95699546971712102</v>
      </c>
      <c r="AF51" s="152">
        <v>0.30531905388390268</v>
      </c>
      <c r="AJ51" s="152">
        <v>0.19461430399999999</v>
      </c>
      <c r="AK51" s="156">
        <f t="shared" si="0"/>
        <v>4.9673088000000004E-3</v>
      </c>
      <c r="AL51" s="151">
        <v>49.673088</v>
      </c>
      <c r="AM51" s="151">
        <v>304.85400000000004</v>
      </c>
      <c r="AN51" s="151">
        <v>154.178</v>
      </c>
      <c r="AO51" s="151">
        <v>564.05439999999999</v>
      </c>
      <c r="CQ51" s="152">
        <v>0.25</v>
      </c>
      <c r="DC51" s="152">
        <v>38.792999999999999</v>
      </c>
      <c r="DE51" s="152">
        <v>2.866666666666667E-2</v>
      </c>
      <c r="DF51" s="152">
        <v>22.897666666666669</v>
      </c>
      <c r="DG51" s="152">
        <v>37.275333333333329</v>
      </c>
      <c r="DJ51" s="152">
        <v>4.8333333333333332E-2</v>
      </c>
      <c r="DM51" s="152">
        <v>0.3036666666666667</v>
      </c>
      <c r="DO51" s="154">
        <v>74.374514140760184</v>
      </c>
      <c r="EE51" s="152">
        <v>0.83230380696356898</v>
      </c>
      <c r="EF51" s="152">
        <v>19.206433380677538</v>
      </c>
      <c r="EH51" s="152">
        <v>10.985766908783493</v>
      </c>
      <c r="EK51" s="152">
        <v>0.20639027745429461</v>
      </c>
      <c r="EL51" s="152">
        <v>6.2540343442715223</v>
      </c>
      <c r="EM51" s="152">
        <v>12.447821360841772</v>
      </c>
      <c r="EO51" s="152">
        <v>2.4732593395744589</v>
      </c>
      <c r="EP51" s="152">
        <v>0.62642033752485604</v>
      </c>
      <c r="EQ51" s="152">
        <v>0.12367071316823569</v>
      </c>
      <c r="FA51" s="152">
        <v>8.134842923552597</v>
      </c>
      <c r="FB51" s="152">
        <v>0.44257904460120023</v>
      </c>
      <c r="FD51" s="152">
        <v>43.304865899255461</v>
      </c>
      <c r="FF51" s="152">
        <v>384.11153244686903</v>
      </c>
      <c r="FG51" s="152">
        <v>57.650420243147806</v>
      </c>
      <c r="FI51" s="152">
        <v>41.974282449700297</v>
      </c>
      <c r="FJ51" s="152">
        <v>31.969434283342906</v>
      </c>
      <c r="FK51" s="152">
        <v>178.98220237189292</v>
      </c>
      <c r="FL51" s="152">
        <v>81.607464593277072</v>
      </c>
      <c r="FM51" s="152">
        <v>14.860050644108536</v>
      </c>
      <c r="FP51" s="152">
        <v>10.558210345799871</v>
      </c>
      <c r="FQ51" s="152">
        <v>386.48810755201293</v>
      </c>
      <c r="FR51" s="152">
        <v>21.527971889239844</v>
      </c>
      <c r="FS51" s="152">
        <v>50.063373604244994</v>
      </c>
      <c r="FT51" s="152">
        <v>0.88013669893319335</v>
      </c>
      <c r="FX51" s="152">
        <v>0.45527675078417329</v>
      </c>
      <c r="FY51" s="152">
        <v>202.78257309142001</v>
      </c>
      <c r="FZ51" s="152">
        <v>4.9174335400269005</v>
      </c>
      <c r="GA51" s="152">
        <v>11.402634007834202</v>
      </c>
      <c r="GB51" s="152">
        <v>1.7527837982999328</v>
      </c>
      <c r="GC51" s="152">
        <v>8.7743047378475971</v>
      </c>
      <c r="GD51" s="152">
        <v>2.6357162528891211</v>
      </c>
      <c r="GE51" s="152">
        <v>0.9875630324488307</v>
      </c>
      <c r="GF51" s="152">
        <v>3.3313075520915643</v>
      </c>
      <c r="GG51" s="152">
        <v>0.57218171063009216</v>
      </c>
      <c r="GH51" s="152">
        <v>3.684760316146436</v>
      </c>
      <c r="GI51" s="152">
        <v>0.78491121019182919</v>
      </c>
      <c r="GJ51" s="152">
        <v>2.1849764992176022</v>
      </c>
      <c r="GL51" s="152">
        <v>2.1969534816794041</v>
      </c>
      <c r="GM51" s="152">
        <v>0.34464901222270439</v>
      </c>
      <c r="GN51" s="152">
        <v>1.4741342477700734</v>
      </c>
      <c r="GO51" s="152">
        <v>5.4742191698273254E-2</v>
      </c>
      <c r="GS51" s="152">
        <v>2.3647064148238202</v>
      </c>
      <c r="GT51" s="152">
        <v>0.50562509439635472</v>
      </c>
      <c r="GU51" s="152">
        <v>0.25370494670491373</v>
      </c>
    </row>
    <row r="52" spans="1:203">
      <c r="A52" s="151">
        <v>98</v>
      </c>
      <c r="B52" s="152" t="s">
        <v>2859</v>
      </c>
      <c r="C52" s="152" t="s">
        <v>2905</v>
      </c>
      <c r="D52" s="152" t="s">
        <v>3072</v>
      </c>
      <c r="E52" s="152" t="s">
        <v>3001</v>
      </c>
      <c r="F52" s="152" t="s">
        <v>8497</v>
      </c>
      <c r="H52" s="151">
        <v>284170</v>
      </c>
      <c r="L52" s="153" t="s">
        <v>3175</v>
      </c>
      <c r="M52" s="153" t="s">
        <v>4379</v>
      </c>
      <c r="R52" s="152" t="s">
        <v>3075</v>
      </c>
      <c r="S52" s="152" t="s">
        <v>2716</v>
      </c>
      <c r="T52" s="152">
        <v>50.123482161931221</v>
      </c>
      <c r="U52" s="152">
        <v>1.079220513784461</v>
      </c>
      <c r="V52" s="152">
        <v>15.398824216144096</v>
      </c>
      <c r="X52" s="152">
        <v>13.321491396135873</v>
      </c>
      <c r="AA52" s="152">
        <v>3.5402184571075912</v>
      </c>
      <c r="AB52" s="152">
        <v>0.25211054734427901</v>
      </c>
      <c r="AC52" s="152">
        <v>11.41728143712575</v>
      </c>
      <c r="AD52" s="152">
        <v>2.6911934210526316</v>
      </c>
      <c r="AE52" s="152">
        <v>0.67373348380991349</v>
      </c>
      <c r="AF52" s="152">
        <v>0.22260222202492413</v>
      </c>
      <c r="AJ52" s="152">
        <v>0.122717696</v>
      </c>
      <c r="AK52" s="156">
        <f t="shared" si="0"/>
        <v>6.1933257E-4</v>
      </c>
      <c r="AL52" s="151">
        <v>6.1933256999999999</v>
      </c>
      <c r="AM52" s="151">
        <v>325.863</v>
      </c>
      <c r="AN52" s="151">
        <v>224.59</v>
      </c>
      <c r="AO52" s="151">
        <v>512.67840000000001</v>
      </c>
      <c r="CQ52" s="152">
        <v>0.25</v>
      </c>
      <c r="DC52" s="152">
        <v>39.158000000000008</v>
      </c>
      <c r="DE52" s="152">
        <v>2.5333333333333333E-2</v>
      </c>
      <c r="DF52" s="152">
        <v>22.092333333333329</v>
      </c>
      <c r="DG52" s="152">
        <v>38.463333333333338</v>
      </c>
      <c r="DJ52" s="152">
        <v>5.8999999999999997E-2</v>
      </c>
      <c r="DM52" s="152">
        <v>0.27666666666666667</v>
      </c>
      <c r="DO52" s="154">
        <v>75.633755081061722</v>
      </c>
      <c r="EE52" s="152">
        <v>0.83230380696356898</v>
      </c>
      <c r="EF52" s="152">
        <v>19.206433380677538</v>
      </c>
      <c r="EH52" s="152">
        <v>10.985766908783493</v>
      </c>
      <c r="EK52" s="152">
        <v>0.20639027745429461</v>
      </c>
      <c r="EL52" s="152">
        <v>6.2540343442715223</v>
      </c>
      <c r="EM52" s="152">
        <v>12.447821360841772</v>
      </c>
      <c r="EO52" s="152">
        <v>2.4732593395744589</v>
      </c>
      <c r="EP52" s="152">
        <v>0.62642033752485604</v>
      </c>
      <c r="EQ52" s="152">
        <v>0.12367071316823569</v>
      </c>
      <c r="FA52" s="152">
        <v>8.134842923552597</v>
      </c>
      <c r="FB52" s="152">
        <v>0.44257904460120023</v>
      </c>
      <c r="FD52" s="152">
        <v>43.304865899255461</v>
      </c>
      <c r="FF52" s="152">
        <v>384.11153244686903</v>
      </c>
      <c r="FG52" s="152">
        <v>57.650420243147806</v>
      </c>
      <c r="FI52" s="152">
        <v>41.974282449700297</v>
      </c>
      <c r="FJ52" s="152">
        <v>31.969434283342906</v>
      </c>
      <c r="FK52" s="152">
        <v>178.98220237189292</v>
      </c>
      <c r="FL52" s="152">
        <v>81.607464593277072</v>
      </c>
      <c r="FM52" s="152">
        <v>14.860050644108536</v>
      </c>
      <c r="FP52" s="152">
        <v>10.558210345799871</v>
      </c>
      <c r="FQ52" s="152">
        <v>386.48810755201293</v>
      </c>
      <c r="FR52" s="152">
        <v>21.527971889239844</v>
      </c>
      <c r="FS52" s="152">
        <v>50.063373604244994</v>
      </c>
      <c r="FT52" s="152">
        <v>0.88013669893319335</v>
      </c>
      <c r="FX52" s="152">
        <v>0.45527675078417329</v>
      </c>
      <c r="FY52" s="152">
        <v>202.78257309142001</v>
      </c>
      <c r="FZ52" s="152">
        <v>4.9174335400269005</v>
      </c>
      <c r="GA52" s="152">
        <v>11.402634007834202</v>
      </c>
      <c r="GB52" s="152">
        <v>1.7527837982999328</v>
      </c>
      <c r="GC52" s="152">
        <v>8.7743047378475971</v>
      </c>
      <c r="GD52" s="152">
        <v>2.6357162528891211</v>
      </c>
      <c r="GE52" s="152">
        <v>0.9875630324488307</v>
      </c>
      <c r="GF52" s="152">
        <v>3.3313075520915643</v>
      </c>
      <c r="GG52" s="152">
        <v>0.57218171063009216</v>
      </c>
      <c r="GH52" s="152">
        <v>3.684760316146436</v>
      </c>
      <c r="GI52" s="152">
        <v>0.78491121019182919</v>
      </c>
      <c r="GJ52" s="152">
        <v>2.1849764992176022</v>
      </c>
      <c r="GL52" s="152">
        <v>2.1969534816794041</v>
      </c>
      <c r="GM52" s="152">
        <v>0.34464901222270439</v>
      </c>
      <c r="GN52" s="152">
        <v>1.4741342477700734</v>
      </c>
      <c r="GO52" s="152">
        <v>5.4742191698273254E-2</v>
      </c>
      <c r="GS52" s="152">
        <v>2.3647064148238202</v>
      </c>
      <c r="GT52" s="152">
        <v>0.50562509439635472</v>
      </c>
      <c r="GU52" s="152">
        <v>0.25370494670491373</v>
      </c>
    </row>
    <row r="53" spans="1:203">
      <c r="A53" s="151">
        <v>99</v>
      </c>
      <c r="B53" s="152" t="s">
        <v>2859</v>
      </c>
      <c r="C53" s="152" t="s">
        <v>2905</v>
      </c>
      <c r="D53" s="152" t="s">
        <v>3072</v>
      </c>
      <c r="E53" s="152" t="s">
        <v>3001</v>
      </c>
      <c r="F53" s="152" t="s">
        <v>8498</v>
      </c>
      <c r="H53" s="151">
        <v>284170</v>
      </c>
      <c r="L53" s="153" t="s">
        <v>3175</v>
      </c>
      <c r="M53" s="153" t="s">
        <v>3176</v>
      </c>
      <c r="R53" s="152" t="s">
        <v>3075</v>
      </c>
      <c r="S53" s="152" t="s">
        <v>2716</v>
      </c>
      <c r="T53" s="152">
        <v>45.780730613116859</v>
      </c>
      <c r="U53" s="152">
        <v>0.59524791979949865</v>
      </c>
      <c r="V53" s="152">
        <v>16.249066044029352</v>
      </c>
      <c r="X53" s="152">
        <v>15.270507278815334</v>
      </c>
      <c r="AA53" s="152">
        <v>4.9747788520880478</v>
      </c>
      <c r="AB53" s="152">
        <v>0.29904636499326515</v>
      </c>
      <c r="AC53" s="152">
        <v>12.424688622754493</v>
      </c>
      <c r="AD53" s="152">
        <v>2.0633156872553284</v>
      </c>
      <c r="AE53" s="152">
        <v>0.39053172796562485</v>
      </c>
      <c r="AF53" s="152">
        <v>9.9901769225802295E-2</v>
      </c>
      <c r="AJ53" s="152">
        <v>0.44046275000000001</v>
      </c>
      <c r="AK53" s="156">
        <f t="shared" si="0"/>
        <v>3.2641083E-3</v>
      </c>
      <c r="AL53" s="151">
        <v>32.641083000000002</v>
      </c>
      <c r="AM53" s="151">
        <v>182.82299999999998</v>
      </c>
      <c r="AN53" s="151">
        <v>704.72699999999998</v>
      </c>
      <c r="AO53" s="151">
        <v>515.92319999999995</v>
      </c>
      <c r="CQ53" s="152">
        <v>0.25</v>
      </c>
      <c r="DC53" s="152">
        <v>39.285333333333334</v>
      </c>
      <c r="DE53" s="152">
        <v>4.4666666666666667E-2</v>
      </c>
      <c r="DF53" s="152">
        <v>21.669</v>
      </c>
      <c r="DG53" s="152">
        <v>38.901000000000003</v>
      </c>
      <c r="DJ53" s="152">
        <v>5.5333333333333339E-2</v>
      </c>
      <c r="DM53" s="152">
        <v>0.36166666666666664</v>
      </c>
      <c r="DO53" s="154">
        <v>76.194387502725888</v>
      </c>
      <c r="EE53" s="152">
        <v>0.83230380696356898</v>
      </c>
      <c r="EF53" s="152">
        <v>19.206433380677538</v>
      </c>
      <c r="EH53" s="152">
        <v>10.985766908783493</v>
      </c>
      <c r="EK53" s="152">
        <v>0.20639027745429461</v>
      </c>
      <c r="EL53" s="152">
        <v>6.2540343442715223</v>
      </c>
      <c r="EM53" s="152">
        <v>12.447821360841772</v>
      </c>
      <c r="EO53" s="152">
        <v>2.4732593395744589</v>
      </c>
      <c r="EP53" s="152">
        <v>0.62642033752485604</v>
      </c>
      <c r="EQ53" s="152">
        <v>0.12367071316823569</v>
      </c>
      <c r="FA53" s="152">
        <v>8.134842923552597</v>
      </c>
      <c r="FB53" s="152">
        <v>0.44257904460120023</v>
      </c>
      <c r="FD53" s="152">
        <v>43.304865899255461</v>
      </c>
      <c r="FF53" s="152">
        <v>384.11153244686903</v>
      </c>
      <c r="FG53" s="152">
        <v>57.650420243147806</v>
      </c>
      <c r="FI53" s="152">
        <v>41.974282449700297</v>
      </c>
      <c r="FJ53" s="152">
        <v>31.969434283342906</v>
      </c>
      <c r="FK53" s="152">
        <v>178.98220237189292</v>
      </c>
      <c r="FL53" s="152">
        <v>81.607464593277072</v>
      </c>
      <c r="FM53" s="152">
        <v>14.860050644108536</v>
      </c>
      <c r="FP53" s="152">
        <v>10.558210345799871</v>
      </c>
      <c r="FQ53" s="152">
        <v>386.48810755201293</v>
      </c>
      <c r="FR53" s="152">
        <v>21.527971889239844</v>
      </c>
      <c r="FS53" s="152">
        <v>50.063373604244994</v>
      </c>
      <c r="FT53" s="152">
        <v>0.88013669893319335</v>
      </c>
      <c r="FX53" s="152">
        <v>0.45527675078417329</v>
      </c>
      <c r="FY53" s="152">
        <v>202.78257309142001</v>
      </c>
      <c r="FZ53" s="152">
        <v>4.9174335400269005</v>
      </c>
      <c r="GA53" s="152">
        <v>11.402634007834202</v>
      </c>
      <c r="GB53" s="152">
        <v>1.7527837982999328</v>
      </c>
      <c r="GC53" s="152">
        <v>8.7743047378475971</v>
      </c>
      <c r="GD53" s="152">
        <v>2.6357162528891211</v>
      </c>
      <c r="GE53" s="152">
        <v>0.9875630324488307</v>
      </c>
      <c r="GF53" s="152">
        <v>3.3313075520915643</v>
      </c>
      <c r="GG53" s="152">
        <v>0.57218171063009216</v>
      </c>
      <c r="GH53" s="152">
        <v>3.684760316146436</v>
      </c>
      <c r="GI53" s="152">
        <v>0.78491121019182919</v>
      </c>
      <c r="GJ53" s="152">
        <v>2.1849764992176022</v>
      </c>
      <c r="GL53" s="152">
        <v>2.1969534816794041</v>
      </c>
      <c r="GM53" s="152">
        <v>0.34464901222270439</v>
      </c>
      <c r="GN53" s="152">
        <v>1.4741342477700734</v>
      </c>
      <c r="GO53" s="152">
        <v>5.4742191698273254E-2</v>
      </c>
      <c r="GS53" s="152">
        <v>2.3647064148238202</v>
      </c>
      <c r="GT53" s="152">
        <v>0.50562509439635472</v>
      </c>
      <c r="GU53" s="152">
        <v>0.25370494670491373</v>
      </c>
    </row>
    <row r="54" spans="1:203">
      <c r="A54" s="151">
        <v>100</v>
      </c>
      <c r="B54" s="152" t="s">
        <v>2859</v>
      </c>
      <c r="C54" s="152" t="s">
        <v>2905</v>
      </c>
      <c r="D54" s="152" t="s">
        <v>3072</v>
      </c>
      <c r="E54" s="152" t="s">
        <v>3001</v>
      </c>
      <c r="F54" s="152" t="s">
        <v>8499</v>
      </c>
      <c r="H54" s="151">
        <v>284170</v>
      </c>
      <c r="L54" s="153" t="s">
        <v>3175</v>
      </c>
      <c r="M54" s="153" t="s">
        <v>3446</v>
      </c>
      <c r="R54" s="152" t="s">
        <v>3075</v>
      </c>
      <c r="S54" s="152" t="s">
        <v>2716</v>
      </c>
      <c r="T54" s="152">
        <v>47.246141850032046</v>
      </c>
      <c r="U54" s="152">
        <v>0.8102912406015037</v>
      </c>
      <c r="V54" s="152">
        <v>16.957600900600397</v>
      </c>
      <c r="X54" s="152">
        <v>14.286350743996991</v>
      </c>
      <c r="AA54" s="152">
        <v>3.3469482987039703</v>
      </c>
      <c r="AB54" s="152">
        <v>0.28458471003676866</v>
      </c>
      <c r="AC54" s="152">
        <v>12.802466317365269</v>
      </c>
      <c r="AD54" s="152">
        <v>2.1000474782514136</v>
      </c>
      <c r="AE54" s="152">
        <v>0.41763525627909359</v>
      </c>
      <c r="AF54" s="152">
        <v>0.17391156615225675</v>
      </c>
      <c r="AJ54" s="152">
        <v>0.27834248749999996</v>
      </c>
      <c r="AK54" s="156">
        <f t="shared" si="0"/>
        <v>3.5688158999999998E-3</v>
      </c>
      <c r="AL54" s="151">
        <v>35.688158999999999</v>
      </c>
      <c r="AM54" s="151">
        <v>279.375</v>
      </c>
      <c r="AN54" s="151">
        <v>853.44199999999989</v>
      </c>
      <c r="AO54" s="151">
        <v>559.18720000000008</v>
      </c>
      <c r="CQ54" s="152">
        <v>0.25</v>
      </c>
      <c r="DC54" s="152">
        <v>39.145666666666664</v>
      </c>
      <c r="DE54" s="152">
        <v>2.6333333333333334E-2</v>
      </c>
      <c r="DF54" s="152">
        <v>21.586666666666662</v>
      </c>
      <c r="DG54" s="152">
        <v>38.94766666666667</v>
      </c>
      <c r="DJ54" s="152">
        <v>7.6999999999999999E-2</v>
      </c>
      <c r="DM54" s="152">
        <v>0.29133333333333328</v>
      </c>
      <c r="DO54" s="154">
        <v>76.285065142972257</v>
      </c>
      <c r="EE54" s="152">
        <v>0.83230380696356898</v>
      </c>
      <c r="EF54" s="152">
        <v>19.206433380677538</v>
      </c>
      <c r="EH54" s="152">
        <v>10.985766908783493</v>
      </c>
      <c r="EK54" s="152">
        <v>0.20639027745429461</v>
      </c>
      <c r="EL54" s="152">
        <v>6.2540343442715223</v>
      </c>
      <c r="EM54" s="152">
        <v>12.447821360841772</v>
      </c>
      <c r="EO54" s="152">
        <v>2.4732593395744589</v>
      </c>
      <c r="EP54" s="152">
        <v>0.62642033752485604</v>
      </c>
      <c r="EQ54" s="152">
        <v>0.12367071316823569</v>
      </c>
      <c r="FA54" s="152">
        <v>8.134842923552597</v>
      </c>
      <c r="FB54" s="152">
        <v>0.44257904460120023</v>
      </c>
      <c r="FD54" s="152">
        <v>43.304865899255461</v>
      </c>
      <c r="FF54" s="152">
        <v>384.11153244686903</v>
      </c>
      <c r="FG54" s="152">
        <v>57.650420243147806</v>
      </c>
      <c r="FI54" s="152">
        <v>41.974282449700297</v>
      </c>
      <c r="FJ54" s="152">
        <v>31.969434283342906</v>
      </c>
      <c r="FK54" s="152">
        <v>178.98220237189292</v>
      </c>
      <c r="FL54" s="152">
        <v>81.607464593277072</v>
      </c>
      <c r="FM54" s="152">
        <v>14.860050644108536</v>
      </c>
      <c r="FP54" s="152">
        <v>10.558210345799871</v>
      </c>
      <c r="FQ54" s="152">
        <v>386.48810755201293</v>
      </c>
      <c r="FR54" s="152">
        <v>21.527971889239844</v>
      </c>
      <c r="FS54" s="152">
        <v>50.063373604244994</v>
      </c>
      <c r="FT54" s="152">
        <v>0.88013669893319335</v>
      </c>
      <c r="FX54" s="152">
        <v>0.45527675078417329</v>
      </c>
      <c r="FY54" s="152">
        <v>202.78257309142001</v>
      </c>
      <c r="FZ54" s="152">
        <v>4.9174335400269005</v>
      </c>
      <c r="GA54" s="152">
        <v>11.402634007834202</v>
      </c>
      <c r="GB54" s="152">
        <v>1.7527837982999328</v>
      </c>
      <c r="GC54" s="152">
        <v>8.7743047378475971</v>
      </c>
      <c r="GD54" s="152">
        <v>2.6357162528891211</v>
      </c>
      <c r="GE54" s="152">
        <v>0.9875630324488307</v>
      </c>
      <c r="GF54" s="152">
        <v>3.3313075520915643</v>
      </c>
      <c r="GG54" s="152">
        <v>0.57218171063009216</v>
      </c>
      <c r="GH54" s="152">
        <v>3.684760316146436</v>
      </c>
      <c r="GI54" s="152">
        <v>0.78491121019182919</v>
      </c>
      <c r="GJ54" s="152">
        <v>2.1849764992176022</v>
      </c>
      <c r="GL54" s="152">
        <v>2.1969534816794041</v>
      </c>
      <c r="GM54" s="152">
        <v>0.34464901222270439</v>
      </c>
      <c r="GN54" s="152">
        <v>1.4741342477700734</v>
      </c>
      <c r="GO54" s="152">
        <v>5.4742191698273254E-2</v>
      </c>
      <c r="GS54" s="152">
        <v>2.3647064148238202</v>
      </c>
      <c r="GT54" s="152">
        <v>0.50562509439635472</v>
      </c>
      <c r="GU54" s="152">
        <v>0.25370494670491373</v>
      </c>
    </row>
    <row r="55" spans="1:203">
      <c r="A55" s="151">
        <v>101</v>
      </c>
      <c r="B55" s="152" t="s">
        <v>2859</v>
      </c>
      <c r="C55" s="152" t="s">
        <v>2905</v>
      </c>
      <c r="D55" s="152" t="s">
        <v>3072</v>
      </c>
      <c r="E55" s="152" t="s">
        <v>3001</v>
      </c>
      <c r="F55" s="152" t="s">
        <v>8500</v>
      </c>
      <c r="H55" s="151">
        <v>284170</v>
      </c>
      <c r="L55" s="153" t="s">
        <v>3175</v>
      </c>
      <c r="M55" s="153" t="s">
        <v>3314</v>
      </c>
      <c r="R55" s="152" t="s">
        <v>3075</v>
      </c>
      <c r="S55" s="152" t="s">
        <v>2716</v>
      </c>
      <c r="T55" s="152">
        <v>46.572266609698787</v>
      </c>
      <c r="U55" s="152">
        <v>0.7757575187969924</v>
      </c>
      <c r="V55" s="152">
        <v>18.251857905270182</v>
      </c>
      <c r="X55" s="152">
        <v>12.684684226547532</v>
      </c>
      <c r="AA55" s="152">
        <v>3.2619624933141331</v>
      </c>
      <c r="AB55" s="152">
        <v>0.14009728239105898</v>
      </c>
      <c r="AC55" s="152">
        <v>14.32756886227545</v>
      </c>
      <c r="AD55" s="152">
        <v>2.0308299565028274</v>
      </c>
      <c r="AE55" s="152">
        <v>0.47666071793953652</v>
      </c>
      <c r="AF55" s="152">
        <v>0.23279861819590625</v>
      </c>
      <c r="AJ55" s="152">
        <v>0.14046875</v>
      </c>
      <c r="AK55" s="156">
        <f t="shared" si="0"/>
        <v>1.25361306E-3</v>
      </c>
      <c r="AL55" s="151">
        <v>12.5361306</v>
      </c>
      <c r="AM55" s="151">
        <v>227.97</v>
      </c>
      <c r="AN55" s="151">
        <v>816.41499999999996</v>
      </c>
      <c r="AO55" s="151">
        <v>550.53440000000001</v>
      </c>
      <c r="CQ55" s="152">
        <v>0.25</v>
      </c>
      <c r="DC55" s="152">
        <v>39.517666666666663</v>
      </c>
      <c r="DE55" s="152">
        <v>2.5000000000000001E-2</v>
      </c>
      <c r="DF55" s="152">
        <v>19.542666666666669</v>
      </c>
      <c r="DG55" s="152">
        <v>40.431333333333335</v>
      </c>
      <c r="DJ55" s="152">
        <v>6.0999999999999999E-2</v>
      </c>
      <c r="DM55" s="152">
        <v>0.34899999999999998</v>
      </c>
      <c r="DO55" s="154">
        <v>78.671455490287883</v>
      </c>
      <c r="EE55" s="152">
        <v>0.83230380696356898</v>
      </c>
      <c r="EF55" s="152">
        <v>19.206433380677538</v>
      </c>
      <c r="EH55" s="152">
        <v>10.985766908783493</v>
      </c>
      <c r="EK55" s="152">
        <v>0.20639027745429461</v>
      </c>
      <c r="EL55" s="152">
        <v>6.2540343442715223</v>
      </c>
      <c r="EM55" s="152">
        <v>12.447821360841772</v>
      </c>
      <c r="EO55" s="152">
        <v>2.4732593395744589</v>
      </c>
      <c r="EP55" s="152">
        <v>0.62642033752485604</v>
      </c>
      <c r="EQ55" s="152">
        <v>0.12367071316823569</v>
      </c>
      <c r="FA55" s="152">
        <v>8.134842923552597</v>
      </c>
      <c r="FB55" s="152">
        <v>0.44257904460120023</v>
      </c>
      <c r="FD55" s="152">
        <v>43.304865899255461</v>
      </c>
      <c r="FF55" s="152">
        <v>384.11153244686903</v>
      </c>
      <c r="FG55" s="152">
        <v>57.650420243147806</v>
      </c>
      <c r="FI55" s="152">
        <v>41.974282449700297</v>
      </c>
      <c r="FJ55" s="152">
        <v>31.969434283342906</v>
      </c>
      <c r="FK55" s="152">
        <v>178.98220237189292</v>
      </c>
      <c r="FL55" s="152">
        <v>81.607464593277072</v>
      </c>
      <c r="FM55" s="152">
        <v>14.860050644108536</v>
      </c>
      <c r="FP55" s="152">
        <v>10.558210345799871</v>
      </c>
      <c r="FQ55" s="152">
        <v>386.48810755201293</v>
      </c>
      <c r="FR55" s="152">
        <v>21.527971889239844</v>
      </c>
      <c r="FS55" s="152">
        <v>50.063373604244994</v>
      </c>
      <c r="FT55" s="152">
        <v>0.88013669893319335</v>
      </c>
      <c r="FX55" s="152">
        <v>0.45527675078417329</v>
      </c>
      <c r="FY55" s="152">
        <v>202.78257309142001</v>
      </c>
      <c r="FZ55" s="152">
        <v>4.9174335400269005</v>
      </c>
      <c r="GA55" s="152">
        <v>11.402634007834202</v>
      </c>
      <c r="GB55" s="152">
        <v>1.7527837982999328</v>
      </c>
      <c r="GC55" s="152">
        <v>8.7743047378475971</v>
      </c>
      <c r="GD55" s="152">
        <v>2.6357162528891211</v>
      </c>
      <c r="GE55" s="152">
        <v>0.9875630324488307</v>
      </c>
      <c r="GF55" s="152">
        <v>3.3313075520915643</v>
      </c>
      <c r="GG55" s="152">
        <v>0.57218171063009216</v>
      </c>
      <c r="GH55" s="152">
        <v>3.684760316146436</v>
      </c>
      <c r="GI55" s="152">
        <v>0.78491121019182919</v>
      </c>
      <c r="GJ55" s="152">
        <v>2.1849764992176022</v>
      </c>
      <c r="GL55" s="152">
        <v>2.1969534816794041</v>
      </c>
      <c r="GM55" s="152">
        <v>0.34464901222270439</v>
      </c>
      <c r="GN55" s="152">
        <v>1.4741342477700734</v>
      </c>
      <c r="GO55" s="152">
        <v>5.4742191698273254E-2</v>
      </c>
      <c r="GS55" s="152">
        <v>2.3647064148238202</v>
      </c>
      <c r="GT55" s="152">
        <v>0.50562509439635472</v>
      </c>
      <c r="GU55" s="152">
        <v>0.25370494670491373</v>
      </c>
    </row>
    <row r="56" spans="1:203">
      <c r="A56" s="151">
        <v>102</v>
      </c>
      <c r="B56" s="152" t="s">
        <v>2859</v>
      </c>
      <c r="C56" s="152" t="s">
        <v>2905</v>
      </c>
      <c r="D56" s="152" t="s">
        <v>3072</v>
      </c>
      <c r="E56" s="152" t="s">
        <v>3001</v>
      </c>
      <c r="F56" s="152" t="s">
        <v>8501</v>
      </c>
      <c r="H56" s="151">
        <v>284170</v>
      </c>
      <c r="L56" s="153" t="s">
        <v>3175</v>
      </c>
      <c r="M56" s="153" t="s">
        <v>3280</v>
      </c>
      <c r="R56" s="152" t="s">
        <v>3075</v>
      </c>
      <c r="S56" s="152" t="s">
        <v>2716</v>
      </c>
      <c r="T56" s="152">
        <v>46.411820123905159</v>
      </c>
      <c r="U56" s="152">
        <v>0.82997713032581455</v>
      </c>
      <c r="V56" s="152">
        <v>17.656688625750505</v>
      </c>
      <c r="X56" s="152">
        <v>12.974142030905867</v>
      </c>
      <c r="AA56" s="152">
        <v>3.2627916231228147</v>
      </c>
      <c r="AB56" s="152">
        <v>0.21944270177290759</v>
      </c>
      <c r="AC56" s="152">
        <v>14.579420658682636</v>
      </c>
      <c r="AD56" s="152">
        <v>1.9356642888212268</v>
      </c>
      <c r="AE56" s="152">
        <v>0.43763163716814157</v>
      </c>
      <c r="AF56" s="152">
        <v>0.20404248966875443</v>
      </c>
      <c r="AJ56" s="152">
        <v>8.7661784000000006E-2</v>
      </c>
      <c r="AK56" s="156">
        <f t="shared" si="0"/>
        <v>1.2633867E-3</v>
      </c>
      <c r="AL56" s="151">
        <v>12.633867</v>
      </c>
      <c r="AM56" s="151">
        <v>204.279</v>
      </c>
      <c r="AN56" s="151">
        <v>809.13099999999997</v>
      </c>
      <c r="AO56" s="151">
        <v>520.79040000000009</v>
      </c>
      <c r="CQ56" s="152">
        <v>0.25</v>
      </c>
      <c r="DC56" s="152">
        <v>39.405333333333331</v>
      </c>
      <c r="DE56" s="152">
        <v>4.4999999999999998E-2</v>
      </c>
      <c r="DF56" s="152">
        <v>19.588666666666665</v>
      </c>
      <c r="DG56" s="152">
        <v>40.420333333333332</v>
      </c>
      <c r="DJ56" s="152">
        <v>7.3000000000000009E-2</v>
      </c>
      <c r="DM56" s="152">
        <v>0.33500000000000002</v>
      </c>
      <c r="DO56" s="154">
        <v>78.627407111298226</v>
      </c>
      <c r="EE56" s="152">
        <v>0.83230380696356898</v>
      </c>
      <c r="EF56" s="152">
        <v>19.206433380677538</v>
      </c>
      <c r="EH56" s="152">
        <v>10.985766908783493</v>
      </c>
      <c r="EK56" s="152">
        <v>0.20639027745429461</v>
      </c>
      <c r="EL56" s="152">
        <v>6.2540343442715223</v>
      </c>
      <c r="EM56" s="152">
        <v>12.447821360841772</v>
      </c>
      <c r="EO56" s="152">
        <v>2.4732593395744589</v>
      </c>
      <c r="EP56" s="152">
        <v>0.62642033752485604</v>
      </c>
      <c r="EQ56" s="152">
        <v>0.12367071316823569</v>
      </c>
      <c r="FA56" s="152">
        <v>8.134842923552597</v>
      </c>
      <c r="FB56" s="152">
        <v>0.44257904460120023</v>
      </c>
      <c r="FD56" s="152">
        <v>43.304865899255461</v>
      </c>
      <c r="FF56" s="152">
        <v>384.11153244686903</v>
      </c>
      <c r="FG56" s="152">
        <v>57.650420243147806</v>
      </c>
      <c r="FI56" s="152">
        <v>41.974282449700297</v>
      </c>
      <c r="FJ56" s="152">
        <v>31.969434283342906</v>
      </c>
      <c r="FK56" s="152">
        <v>178.98220237189292</v>
      </c>
      <c r="FL56" s="152">
        <v>81.607464593277072</v>
      </c>
      <c r="FM56" s="152">
        <v>14.860050644108536</v>
      </c>
      <c r="FP56" s="152">
        <v>10.558210345799871</v>
      </c>
      <c r="FQ56" s="152">
        <v>386.48810755201293</v>
      </c>
      <c r="FR56" s="152">
        <v>21.527971889239844</v>
      </c>
      <c r="FS56" s="152">
        <v>50.063373604244994</v>
      </c>
      <c r="FT56" s="152">
        <v>0.88013669893319335</v>
      </c>
      <c r="FX56" s="152">
        <v>0.45527675078417329</v>
      </c>
      <c r="FY56" s="152">
        <v>202.78257309142001</v>
      </c>
      <c r="FZ56" s="152">
        <v>4.9174335400269005</v>
      </c>
      <c r="GA56" s="152">
        <v>11.402634007834202</v>
      </c>
      <c r="GB56" s="152">
        <v>1.7527837982999328</v>
      </c>
      <c r="GC56" s="152">
        <v>8.7743047378475971</v>
      </c>
      <c r="GD56" s="152">
        <v>2.6357162528891211</v>
      </c>
      <c r="GE56" s="152">
        <v>0.9875630324488307</v>
      </c>
      <c r="GF56" s="152">
        <v>3.3313075520915643</v>
      </c>
      <c r="GG56" s="152">
        <v>0.57218171063009216</v>
      </c>
      <c r="GH56" s="152">
        <v>3.684760316146436</v>
      </c>
      <c r="GI56" s="152">
        <v>0.78491121019182919</v>
      </c>
      <c r="GJ56" s="152">
        <v>2.1849764992176022</v>
      </c>
      <c r="GL56" s="152">
        <v>2.1969534816794041</v>
      </c>
      <c r="GM56" s="152">
        <v>0.34464901222270439</v>
      </c>
      <c r="GN56" s="152">
        <v>1.4741342477700734</v>
      </c>
      <c r="GO56" s="152">
        <v>5.4742191698273254E-2</v>
      </c>
      <c r="GS56" s="152">
        <v>2.3647064148238202</v>
      </c>
      <c r="GT56" s="152">
        <v>0.50562509439635472</v>
      </c>
      <c r="GU56" s="152">
        <v>0.25370494670491373</v>
      </c>
    </row>
    <row r="57" spans="1:203">
      <c r="A57" s="151">
        <v>103</v>
      </c>
      <c r="B57" s="152" t="s">
        <v>2859</v>
      </c>
      <c r="C57" s="152" t="s">
        <v>2905</v>
      </c>
      <c r="D57" s="152" t="s">
        <v>3072</v>
      </c>
      <c r="E57" s="152" t="s">
        <v>3001</v>
      </c>
      <c r="F57" s="152" t="s">
        <v>8502</v>
      </c>
      <c r="H57" s="151">
        <v>284170</v>
      </c>
      <c r="L57" s="153" t="s">
        <v>3175</v>
      </c>
      <c r="M57" s="153" t="s">
        <v>3365</v>
      </c>
      <c r="R57" s="152" t="s">
        <v>3075</v>
      </c>
      <c r="S57" s="152" t="s">
        <v>2716</v>
      </c>
      <c r="T57" s="152">
        <v>46.871766716513569</v>
      </c>
      <c r="U57" s="152">
        <v>0.84048739348370927</v>
      </c>
      <c r="V57" s="152">
        <v>18.535271847898603</v>
      </c>
      <c r="X57" s="152">
        <v>12.23441653087901</v>
      </c>
      <c r="AA57" s="152">
        <v>2.7293295042172394</v>
      </c>
      <c r="AB57" s="152">
        <v>0.20840277767665366</v>
      </c>
      <c r="AC57" s="152">
        <v>14.971190119760479</v>
      </c>
      <c r="AD57" s="152">
        <v>2.3502954414963027</v>
      </c>
      <c r="AE57" s="152">
        <v>0.45762801805718967</v>
      </c>
      <c r="AF57" s="152">
        <v>0.11708670659262607</v>
      </c>
      <c r="AJ57" s="152">
        <v>0.1000477235</v>
      </c>
      <c r="AK57" s="156">
        <f t="shared" si="0"/>
        <v>1.2763224E-3</v>
      </c>
      <c r="AL57" s="151">
        <v>12.763224000000001</v>
      </c>
      <c r="AM57" s="151">
        <v>262.38900000000001</v>
      </c>
      <c r="AN57" s="151">
        <v>816.41499999999996</v>
      </c>
      <c r="AO57" s="151">
        <v>498.07679999999999</v>
      </c>
      <c r="CQ57" s="152">
        <v>0.25</v>
      </c>
      <c r="DC57" s="152">
        <v>39.399000000000001</v>
      </c>
      <c r="DE57" s="152">
        <v>3.7999999999999999E-2</v>
      </c>
      <c r="DF57" s="152">
        <v>19.491</v>
      </c>
      <c r="DG57" s="152">
        <v>40.497</v>
      </c>
      <c r="DJ57" s="152">
        <v>5.8666666666666666E-2</v>
      </c>
      <c r="DM57" s="152">
        <v>0.32933333333333331</v>
      </c>
      <c r="DO57" s="154">
        <v>78.743018216824311</v>
      </c>
      <c r="EE57" s="152">
        <v>0.83230380696356898</v>
      </c>
      <c r="EF57" s="152">
        <v>19.206433380677538</v>
      </c>
      <c r="EH57" s="152">
        <v>10.985766908783493</v>
      </c>
      <c r="EK57" s="152">
        <v>0.20639027745429461</v>
      </c>
      <c r="EL57" s="152">
        <v>6.2540343442715223</v>
      </c>
      <c r="EM57" s="152">
        <v>12.447821360841772</v>
      </c>
      <c r="EO57" s="152">
        <v>2.4732593395744589</v>
      </c>
      <c r="EP57" s="152">
        <v>0.62642033752485604</v>
      </c>
      <c r="EQ57" s="152">
        <v>0.12367071316823569</v>
      </c>
      <c r="FA57" s="152">
        <v>8.134842923552597</v>
      </c>
      <c r="FB57" s="152">
        <v>0.44257904460120023</v>
      </c>
      <c r="FD57" s="152">
        <v>43.304865899255461</v>
      </c>
      <c r="FF57" s="152">
        <v>384.11153244686903</v>
      </c>
      <c r="FG57" s="152">
        <v>57.650420243147806</v>
      </c>
      <c r="FI57" s="152">
        <v>41.974282449700297</v>
      </c>
      <c r="FJ57" s="152">
        <v>31.969434283342906</v>
      </c>
      <c r="FK57" s="152">
        <v>178.98220237189292</v>
      </c>
      <c r="FL57" s="152">
        <v>81.607464593277072</v>
      </c>
      <c r="FM57" s="152">
        <v>14.860050644108536</v>
      </c>
      <c r="FP57" s="152">
        <v>10.558210345799871</v>
      </c>
      <c r="FQ57" s="152">
        <v>386.48810755201293</v>
      </c>
      <c r="FR57" s="152">
        <v>21.527971889239844</v>
      </c>
      <c r="FS57" s="152">
        <v>50.063373604244994</v>
      </c>
      <c r="FT57" s="152">
        <v>0.88013669893319335</v>
      </c>
      <c r="FX57" s="152">
        <v>0.45527675078417329</v>
      </c>
      <c r="FY57" s="152">
        <v>202.78257309142001</v>
      </c>
      <c r="FZ57" s="152">
        <v>4.9174335400269005</v>
      </c>
      <c r="GA57" s="152">
        <v>11.402634007834202</v>
      </c>
      <c r="GB57" s="152">
        <v>1.7527837982999328</v>
      </c>
      <c r="GC57" s="152">
        <v>8.7743047378475971</v>
      </c>
      <c r="GD57" s="152">
        <v>2.6357162528891211</v>
      </c>
      <c r="GE57" s="152">
        <v>0.9875630324488307</v>
      </c>
      <c r="GF57" s="152">
        <v>3.3313075520915643</v>
      </c>
      <c r="GG57" s="152">
        <v>0.57218171063009216</v>
      </c>
      <c r="GH57" s="152">
        <v>3.684760316146436</v>
      </c>
      <c r="GI57" s="152">
        <v>0.78491121019182919</v>
      </c>
      <c r="GJ57" s="152">
        <v>2.1849764992176022</v>
      </c>
      <c r="GL57" s="152">
        <v>2.1969534816794041</v>
      </c>
      <c r="GM57" s="152">
        <v>0.34464901222270439</v>
      </c>
      <c r="GN57" s="152">
        <v>1.4741342477700734</v>
      </c>
      <c r="GO57" s="152">
        <v>5.4742191698273254E-2</v>
      </c>
      <c r="GS57" s="152">
        <v>2.3647064148238202</v>
      </c>
      <c r="GT57" s="152">
        <v>0.50562509439635472</v>
      </c>
      <c r="GU57" s="152">
        <v>0.25370494670491373</v>
      </c>
    </row>
    <row r="58" spans="1:203">
      <c r="A58" s="151">
        <v>105</v>
      </c>
      <c r="B58" s="152" t="s">
        <v>2859</v>
      </c>
      <c r="C58" s="152" t="s">
        <v>2905</v>
      </c>
      <c r="D58" s="152" t="s">
        <v>3072</v>
      </c>
      <c r="E58" s="152" t="s">
        <v>3001</v>
      </c>
      <c r="F58" s="152" t="s">
        <v>8503</v>
      </c>
      <c r="H58" s="151">
        <v>284170</v>
      </c>
      <c r="L58" s="153" t="s">
        <v>3175</v>
      </c>
      <c r="M58" s="153" t="s">
        <v>5006</v>
      </c>
      <c r="R58" s="152" t="s">
        <v>3075</v>
      </c>
      <c r="S58" s="152" t="s">
        <v>2716</v>
      </c>
      <c r="T58" s="152">
        <v>52.166500747703488</v>
      </c>
      <c r="U58" s="152">
        <v>1.3818493609022555</v>
      </c>
      <c r="V58" s="152">
        <v>14.208485657104735</v>
      </c>
      <c r="X58" s="152">
        <v>13.565922430927355</v>
      </c>
      <c r="AA58" s="152">
        <v>2.9561794198724547</v>
      </c>
      <c r="AB58" s="152">
        <v>0.26870271396847356</v>
      </c>
      <c r="AC58" s="152">
        <v>10.500820733532935</v>
      </c>
      <c r="AD58" s="152">
        <v>2.3609442909960854</v>
      </c>
      <c r="AE58" s="152">
        <v>0.95145430392858965</v>
      </c>
      <c r="AF58" s="152">
        <v>0.14561370262155357</v>
      </c>
      <c r="AJ58" s="152">
        <v>0.3348143435</v>
      </c>
      <c r="AK58" s="156">
        <f t="shared" si="0"/>
        <v>2.9162817E-3</v>
      </c>
      <c r="AL58" s="151">
        <v>29.162817</v>
      </c>
      <c r="AM58" s="151">
        <v>400.512</v>
      </c>
      <c r="AN58" s="151">
        <v>60.7</v>
      </c>
      <c r="AO58" s="151">
        <v>581.36</v>
      </c>
      <c r="CQ58" s="152">
        <v>0.25</v>
      </c>
      <c r="DC58" s="152">
        <v>39.326333333333331</v>
      </c>
      <c r="DE58" s="152">
        <v>1.6E-2</v>
      </c>
      <c r="DF58" s="152">
        <v>22.658333333333331</v>
      </c>
      <c r="DG58" s="152">
        <v>38.13366666666667</v>
      </c>
      <c r="DJ58" s="152">
        <v>4.933333333333334E-2</v>
      </c>
      <c r="DM58" s="152">
        <v>0.27366666666666667</v>
      </c>
      <c r="DO58" s="154">
        <v>75.00350017198258</v>
      </c>
      <c r="EE58" s="152">
        <v>0.83230380696356898</v>
      </c>
      <c r="EF58" s="152">
        <v>19.206433380677538</v>
      </c>
      <c r="EH58" s="152">
        <v>10.985766908783493</v>
      </c>
      <c r="EK58" s="152">
        <v>0.20639027745429461</v>
      </c>
      <c r="EL58" s="152">
        <v>6.2540343442715223</v>
      </c>
      <c r="EM58" s="152">
        <v>12.447821360841772</v>
      </c>
      <c r="EO58" s="152">
        <v>2.4732593395744589</v>
      </c>
      <c r="EP58" s="152">
        <v>0.62642033752485604</v>
      </c>
      <c r="EQ58" s="152">
        <v>0.12367071316823569</v>
      </c>
      <c r="FA58" s="152">
        <v>8.134842923552597</v>
      </c>
      <c r="FB58" s="152">
        <v>0.44257904460120023</v>
      </c>
      <c r="FD58" s="152">
        <v>43.304865899255461</v>
      </c>
      <c r="FF58" s="152">
        <v>384.11153244686903</v>
      </c>
      <c r="FG58" s="152">
        <v>57.650420243147806</v>
      </c>
      <c r="FI58" s="152">
        <v>41.974282449700297</v>
      </c>
      <c r="FJ58" s="152">
        <v>31.969434283342906</v>
      </c>
      <c r="FK58" s="152">
        <v>178.98220237189292</v>
      </c>
      <c r="FL58" s="152">
        <v>81.607464593277072</v>
      </c>
      <c r="FM58" s="152">
        <v>14.860050644108536</v>
      </c>
      <c r="FP58" s="152">
        <v>10.558210345799871</v>
      </c>
      <c r="FQ58" s="152">
        <v>386.48810755201293</v>
      </c>
      <c r="FR58" s="152">
        <v>21.527971889239844</v>
      </c>
      <c r="FS58" s="152">
        <v>50.063373604244994</v>
      </c>
      <c r="FT58" s="152">
        <v>0.88013669893319335</v>
      </c>
      <c r="FX58" s="152">
        <v>0.45527675078417329</v>
      </c>
      <c r="FY58" s="152">
        <v>202.78257309142001</v>
      </c>
      <c r="FZ58" s="152">
        <v>4.9174335400269005</v>
      </c>
      <c r="GA58" s="152">
        <v>11.402634007834202</v>
      </c>
      <c r="GB58" s="152">
        <v>1.7527837982999328</v>
      </c>
      <c r="GC58" s="152">
        <v>8.7743047378475971</v>
      </c>
      <c r="GD58" s="152">
        <v>2.6357162528891211</v>
      </c>
      <c r="GE58" s="152">
        <v>0.9875630324488307</v>
      </c>
      <c r="GF58" s="152">
        <v>3.3313075520915643</v>
      </c>
      <c r="GG58" s="152">
        <v>0.57218171063009216</v>
      </c>
      <c r="GH58" s="152">
        <v>3.684760316146436</v>
      </c>
      <c r="GI58" s="152">
        <v>0.78491121019182919</v>
      </c>
      <c r="GJ58" s="152">
        <v>2.1849764992176022</v>
      </c>
      <c r="GL58" s="152">
        <v>2.1969534816794041</v>
      </c>
      <c r="GM58" s="152">
        <v>0.34464901222270439</v>
      </c>
      <c r="GN58" s="152">
        <v>1.4741342477700734</v>
      </c>
      <c r="GO58" s="152">
        <v>5.4742191698273254E-2</v>
      </c>
      <c r="GS58" s="152">
        <v>2.3647064148238202</v>
      </c>
      <c r="GT58" s="152">
        <v>0.50562509439635472</v>
      </c>
      <c r="GU58" s="152">
        <v>0.25370494670491373</v>
      </c>
    </row>
    <row r="59" spans="1:203">
      <c r="A59" s="151">
        <v>106</v>
      </c>
      <c r="B59" s="152" t="s">
        <v>2859</v>
      </c>
      <c r="C59" s="152" t="s">
        <v>2905</v>
      </c>
      <c r="D59" s="152" t="s">
        <v>3072</v>
      </c>
      <c r="E59" s="152" t="s">
        <v>3001</v>
      </c>
      <c r="F59" s="152" t="s">
        <v>8504</v>
      </c>
      <c r="H59" s="151">
        <v>284170</v>
      </c>
      <c r="L59" s="153" t="s">
        <v>3175</v>
      </c>
      <c r="M59" s="153" t="s">
        <v>4901</v>
      </c>
      <c r="R59" s="152" t="s">
        <v>3075</v>
      </c>
      <c r="S59" s="152" t="s">
        <v>2716</v>
      </c>
      <c r="T59" s="152">
        <v>51.792125614185011</v>
      </c>
      <c r="U59" s="152">
        <v>1.212934417293233</v>
      </c>
      <c r="V59" s="152">
        <v>13.858941794529688</v>
      </c>
      <c r="X59" s="152">
        <v>13.102789943954017</v>
      </c>
      <c r="AA59" s="152">
        <v>4.1180390207776174</v>
      </c>
      <c r="AB59" s="152">
        <v>0.2116308256580145</v>
      </c>
      <c r="AC59" s="152">
        <v>10.437857784431138</v>
      </c>
      <c r="AD59" s="152">
        <v>2.6266263462374946</v>
      </c>
      <c r="AE59" s="152">
        <v>0.88194881132027203</v>
      </c>
      <c r="AF59" s="152">
        <v>0.19590828598179119</v>
      </c>
      <c r="AJ59" s="152">
        <v>0.11621532600000001</v>
      </c>
      <c r="AK59" s="156">
        <f t="shared" si="0"/>
        <v>1.3231783800000002E-3</v>
      </c>
      <c r="AL59" s="151">
        <v>13.231783800000001</v>
      </c>
      <c r="AM59" s="151">
        <v>321.83999999999997</v>
      </c>
      <c r="AN59" s="151">
        <v>45.870989999999999</v>
      </c>
      <c r="AO59" s="151">
        <v>355.84640000000002</v>
      </c>
      <c r="CQ59" s="152">
        <v>0.25</v>
      </c>
      <c r="DC59" s="152">
        <v>38.889000000000003</v>
      </c>
      <c r="DE59" s="152">
        <v>2.5666666666666667E-2</v>
      </c>
      <c r="DF59" s="152">
        <v>23.049333333333333</v>
      </c>
      <c r="DG59" s="152">
        <v>37.559000000000005</v>
      </c>
      <c r="DJ59" s="152">
        <v>6.8999999999999992E-2</v>
      </c>
      <c r="DM59" s="152">
        <v>0.312</v>
      </c>
      <c r="DO59" s="154">
        <v>74.393175778244526</v>
      </c>
      <c r="EE59" s="152">
        <v>0.83230380696356898</v>
      </c>
      <c r="EF59" s="152">
        <v>19.206433380677538</v>
      </c>
      <c r="EH59" s="152">
        <v>10.985766908783493</v>
      </c>
      <c r="EK59" s="152">
        <v>0.20639027745429461</v>
      </c>
      <c r="EL59" s="152">
        <v>6.2540343442715223</v>
      </c>
      <c r="EM59" s="152">
        <v>12.447821360841772</v>
      </c>
      <c r="EO59" s="152">
        <v>2.4732593395744589</v>
      </c>
      <c r="EP59" s="152">
        <v>0.62642033752485604</v>
      </c>
      <c r="EQ59" s="152">
        <v>0.12367071316823569</v>
      </c>
      <c r="FA59" s="152">
        <v>8.134842923552597</v>
      </c>
      <c r="FB59" s="152">
        <v>0.44257904460120023</v>
      </c>
      <c r="FD59" s="152">
        <v>43.304865899255461</v>
      </c>
      <c r="FF59" s="152">
        <v>384.11153244686903</v>
      </c>
      <c r="FG59" s="152">
        <v>57.650420243147806</v>
      </c>
      <c r="FI59" s="152">
        <v>41.974282449700297</v>
      </c>
      <c r="FJ59" s="152">
        <v>31.969434283342906</v>
      </c>
      <c r="FK59" s="152">
        <v>178.98220237189292</v>
      </c>
      <c r="FL59" s="152">
        <v>81.607464593277072</v>
      </c>
      <c r="FM59" s="152">
        <v>14.860050644108536</v>
      </c>
      <c r="FP59" s="152">
        <v>10.558210345799871</v>
      </c>
      <c r="FQ59" s="152">
        <v>386.48810755201293</v>
      </c>
      <c r="FR59" s="152">
        <v>21.527971889239844</v>
      </c>
      <c r="FS59" s="152">
        <v>50.063373604244994</v>
      </c>
      <c r="FT59" s="152">
        <v>0.88013669893319335</v>
      </c>
      <c r="FX59" s="152">
        <v>0.45527675078417329</v>
      </c>
      <c r="FY59" s="152">
        <v>202.78257309142001</v>
      </c>
      <c r="FZ59" s="152">
        <v>4.9174335400269005</v>
      </c>
      <c r="GA59" s="152">
        <v>11.402634007834202</v>
      </c>
      <c r="GB59" s="152">
        <v>1.7527837982999328</v>
      </c>
      <c r="GC59" s="152">
        <v>8.7743047378475971</v>
      </c>
      <c r="GD59" s="152">
        <v>2.6357162528891211</v>
      </c>
      <c r="GE59" s="152">
        <v>0.9875630324488307</v>
      </c>
      <c r="GF59" s="152">
        <v>3.3313075520915643</v>
      </c>
      <c r="GG59" s="152">
        <v>0.57218171063009216</v>
      </c>
      <c r="GH59" s="152">
        <v>3.684760316146436</v>
      </c>
      <c r="GI59" s="152">
        <v>0.78491121019182919</v>
      </c>
      <c r="GJ59" s="152">
        <v>2.1849764992176022</v>
      </c>
      <c r="GL59" s="152">
        <v>2.1969534816794041</v>
      </c>
      <c r="GM59" s="152">
        <v>0.34464901222270439</v>
      </c>
      <c r="GN59" s="152">
        <v>1.4741342477700734</v>
      </c>
      <c r="GO59" s="152">
        <v>5.4742191698273254E-2</v>
      </c>
      <c r="GS59" s="152">
        <v>2.3647064148238202</v>
      </c>
      <c r="GT59" s="152">
        <v>0.50562509439635472</v>
      </c>
      <c r="GU59" s="152">
        <v>0.25370494670491373</v>
      </c>
    </row>
    <row r="60" spans="1:203">
      <c r="A60" s="151">
        <v>107</v>
      </c>
      <c r="B60" s="152" t="s">
        <v>2859</v>
      </c>
      <c r="C60" s="152" t="s">
        <v>2905</v>
      </c>
      <c r="D60" s="152" t="s">
        <v>3072</v>
      </c>
      <c r="E60" s="152" t="s">
        <v>3001</v>
      </c>
      <c r="F60" s="152" t="s">
        <v>8505</v>
      </c>
      <c r="H60" s="151">
        <v>284170</v>
      </c>
      <c r="L60" s="153" t="s">
        <v>3175</v>
      </c>
      <c r="M60" s="153" t="s">
        <v>5024</v>
      </c>
      <c r="R60" s="152" t="s">
        <v>3075</v>
      </c>
      <c r="S60" s="152" t="s">
        <v>2716</v>
      </c>
      <c r="T60" s="152">
        <v>52.230679342020935</v>
      </c>
      <c r="U60" s="152">
        <v>1.2403778822055136</v>
      </c>
      <c r="V60" s="152">
        <v>14.860337725150099</v>
      </c>
      <c r="X60" s="152">
        <v>12.787602556986052</v>
      </c>
      <c r="AA60" s="152">
        <v>2.6908578810944253</v>
      </c>
      <c r="AB60" s="152">
        <v>0.20601402217044668</v>
      </c>
      <c r="AC60" s="152">
        <v>10.955553143712576</v>
      </c>
      <c r="AD60" s="152">
        <v>2.8212037418442799</v>
      </c>
      <c r="AE60" s="152">
        <v>0.85713402539771855</v>
      </c>
      <c r="AF60" s="152">
        <v>0.21790500581132566</v>
      </c>
      <c r="AJ60" s="152">
        <v>0.10603810399999999</v>
      </c>
      <c r="AK60" s="156">
        <f t="shared" si="0"/>
        <v>2.3657957999999998E-3</v>
      </c>
      <c r="AL60" s="151">
        <v>23.657957999999997</v>
      </c>
      <c r="AM60" s="151">
        <v>182.82299999999998</v>
      </c>
      <c r="AN60" s="151">
        <v>259.18900000000002</v>
      </c>
      <c r="AO60" s="151">
        <v>530.52480000000003</v>
      </c>
      <c r="CQ60" s="152">
        <v>0.25</v>
      </c>
      <c r="DC60" s="152">
        <v>38.880333333333333</v>
      </c>
      <c r="DE60" s="152">
        <v>3.7999999999999999E-2</v>
      </c>
      <c r="DF60" s="152">
        <v>23.745000000000001</v>
      </c>
      <c r="DG60" s="152">
        <v>36.941000000000003</v>
      </c>
      <c r="DJ60" s="152">
        <v>3.1666666666666669E-2</v>
      </c>
      <c r="DM60" s="152">
        <v>0.3036666666666667</v>
      </c>
      <c r="DO60" s="154">
        <v>73.500750532862341</v>
      </c>
      <c r="EE60" s="152">
        <v>0.83230380696356898</v>
      </c>
      <c r="EF60" s="152">
        <v>19.206433380677538</v>
      </c>
      <c r="EH60" s="152">
        <v>10.985766908783493</v>
      </c>
      <c r="EK60" s="152">
        <v>0.20639027745429461</v>
      </c>
      <c r="EL60" s="152">
        <v>6.2540343442715223</v>
      </c>
      <c r="EM60" s="152">
        <v>12.447821360841772</v>
      </c>
      <c r="EO60" s="152">
        <v>2.4732593395744589</v>
      </c>
      <c r="EP60" s="152">
        <v>0.62642033752485604</v>
      </c>
      <c r="EQ60" s="152">
        <v>0.12367071316823569</v>
      </c>
      <c r="FA60" s="152">
        <v>8.134842923552597</v>
      </c>
      <c r="FB60" s="152">
        <v>0.44257904460120023</v>
      </c>
      <c r="FD60" s="152">
        <v>43.304865899255461</v>
      </c>
      <c r="FF60" s="152">
        <v>384.11153244686903</v>
      </c>
      <c r="FG60" s="152">
        <v>57.650420243147806</v>
      </c>
      <c r="FI60" s="152">
        <v>41.974282449700297</v>
      </c>
      <c r="FJ60" s="152">
        <v>31.969434283342906</v>
      </c>
      <c r="FK60" s="152">
        <v>178.98220237189292</v>
      </c>
      <c r="FL60" s="152">
        <v>81.607464593277072</v>
      </c>
      <c r="FM60" s="152">
        <v>14.860050644108536</v>
      </c>
      <c r="FP60" s="152">
        <v>10.558210345799871</v>
      </c>
      <c r="FQ60" s="152">
        <v>386.48810755201293</v>
      </c>
      <c r="FR60" s="152">
        <v>21.527971889239844</v>
      </c>
      <c r="FS60" s="152">
        <v>50.063373604244994</v>
      </c>
      <c r="FT60" s="152">
        <v>0.88013669893319335</v>
      </c>
      <c r="FX60" s="152">
        <v>0.45527675078417329</v>
      </c>
      <c r="FY60" s="152">
        <v>202.78257309142001</v>
      </c>
      <c r="FZ60" s="152">
        <v>4.9174335400269005</v>
      </c>
      <c r="GA60" s="152">
        <v>11.402634007834202</v>
      </c>
      <c r="GB60" s="152">
        <v>1.7527837982999328</v>
      </c>
      <c r="GC60" s="152">
        <v>8.7743047378475971</v>
      </c>
      <c r="GD60" s="152">
        <v>2.6357162528891211</v>
      </c>
      <c r="GE60" s="152">
        <v>0.9875630324488307</v>
      </c>
      <c r="GF60" s="152">
        <v>3.3313075520915643</v>
      </c>
      <c r="GG60" s="152">
        <v>0.57218171063009216</v>
      </c>
      <c r="GH60" s="152">
        <v>3.684760316146436</v>
      </c>
      <c r="GI60" s="152">
        <v>0.78491121019182919</v>
      </c>
      <c r="GJ60" s="152">
        <v>2.1849764992176022</v>
      </c>
      <c r="GL60" s="152">
        <v>2.1969534816794041</v>
      </c>
      <c r="GM60" s="152">
        <v>0.34464901222270439</v>
      </c>
      <c r="GN60" s="152">
        <v>1.4741342477700734</v>
      </c>
      <c r="GO60" s="152">
        <v>5.4742191698273254E-2</v>
      </c>
      <c r="GS60" s="152">
        <v>2.3647064148238202</v>
      </c>
      <c r="GT60" s="152">
        <v>0.50562509439635472</v>
      </c>
      <c r="GU60" s="152">
        <v>0.25370494670491373</v>
      </c>
    </row>
    <row r="61" spans="1:203">
      <c r="A61" s="151">
        <v>108</v>
      </c>
      <c r="B61" s="152" t="s">
        <v>2859</v>
      </c>
      <c r="C61" s="152" t="s">
        <v>2905</v>
      </c>
      <c r="D61" s="152" t="s">
        <v>3072</v>
      </c>
      <c r="E61" s="152" t="s">
        <v>3001</v>
      </c>
      <c r="F61" s="152" t="s">
        <v>8506</v>
      </c>
      <c r="H61" s="151">
        <v>284170</v>
      </c>
      <c r="L61" s="153" t="s">
        <v>3175</v>
      </c>
      <c r="M61" s="153" t="s">
        <v>5150</v>
      </c>
      <c r="R61" s="152" t="s">
        <v>3075</v>
      </c>
      <c r="S61" s="152" t="s">
        <v>2716</v>
      </c>
      <c r="T61" s="152">
        <v>52.854637897885063</v>
      </c>
      <c r="U61" s="152">
        <v>1.2640120718462822</v>
      </c>
      <c r="V61" s="152">
        <v>14.718630753835891</v>
      </c>
      <c r="X61" s="152">
        <v>10.28325651631541</v>
      </c>
      <c r="AA61" s="152">
        <v>3.88154356168141</v>
      </c>
      <c r="AB61" s="152">
        <v>0.15270818983824189</v>
      </c>
      <c r="AC61" s="152">
        <v>10.708365269461078</v>
      </c>
      <c r="AD61" s="152">
        <v>2.8734370226185297</v>
      </c>
      <c r="AE61" s="152">
        <v>1.0138325724248469</v>
      </c>
      <c r="AF61" s="152">
        <v>0.18872880103742926</v>
      </c>
      <c r="AJ61" s="152">
        <v>0.36095732599999997</v>
      </c>
      <c r="AK61" s="156">
        <f t="shared" si="0"/>
        <v>1.2991754699999999E-3</v>
      </c>
      <c r="AL61" s="151">
        <v>12.9917547</v>
      </c>
      <c r="AM61" s="151">
        <v>315.13499999999999</v>
      </c>
      <c r="AN61" s="151">
        <v>39.278970000000001</v>
      </c>
      <c r="AO61" s="151">
        <v>382.88639999999998</v>
      </c>
      <c r="CQ61" s="152">
        <v>0.25</v>
      </c>
      <c r="DC61" s="152">
        <v>39.776666666666664</v>
      </c>
      <c r="DE61" s="152">
        <v>2.5333333333333333E-2</v>
      </c>
      <c r="DF61" s="152">
        <v>18.739999999999998</v>
      </c>
      <c r="DG61" s="152">
        <v>41.241999999999997</v>
      </c>
      <c r="DJ61" s="152">
        <v>7.7666666666666662E-2</v>
      </c>
      <c r="DM61" s="152">
        <v>0.29333333333333333</v>
      </c>
      <c r="DO61" s="154">
        <v>79.689923760636688</v>
      </c>
      <c r="EE61" s="152">
        <v>0.83230380696356898</v>
      </c>
      <c r="EF61" s="152">
        <v>19.206433380677538</v>
      </c>
      <c r="EH61" s="152">
        <v>10.985766908783493</v>
      </c>
      <c r="EK61" s="152">
        <v>0.20639027745429461</v>
      </c>
      <c r="EL61" s="152">
        <v>6.2540343442715223</v>
      </c>
      <c r="EM61" s="152">
        <v>12.447821360841772</v>
      </c>
      <c r="EO61" s="152">
        <v>2.4732593395744589</v>
      </c>
      <c r="EP61" s="152">
        <v>0.62642033752485604</v>
      </c>
      <c r="EQ61" s="152">
        <v>0.12367071316823569</v>
      </c>
      <c r="FA61" s="152">
        <v>8.134842923552597</v>
      </c>
      <c r="FB61" s="152">
        <v>0.44257904460120023</v>
      </c>
      <c r="FD61" s="152">
        <v>43.304865899255461</v>
      </c>
      <c r="FF61" s="152">
        <v>384.11153244686903</v>
      </c>
      <c r="FG61" s="152">
        <v>57.650420243147806</v>
      </c>
      <c r="FI61" s="152">
        <v>41.974282449700297</v>
      </c>
      <c r="FJ61" s="152">
        <v>31.969434283342906</v>
      </c>
      <c r="FK61" s="152">
        <v>178.98220237189292</v>
      </c>
      <c r="FL61" s="152">
        <v>81.607464593277072</v>
      </c>
      <c r="FM61" s="152">
        <v>14.860050644108536</v>
      </c>
      <c r="FP61" s="152">
        <v>10.558210345799871</v>
      </c>
      <c r="FQ61" s="152">
        <v>386.48810755201293</v>
      </c>
      <c r="FR61" s="152">
        <v>21.527971889239844</v>
      </c>
      <c r="FS61" s="152">
        <v>50.063373604244994</v>
      </c>
      <c r="FT61" s="152">
        <v>0.88013669893319335</v>
      </c>
      <c r="FX61" s="152">
        <v>0.45527675078417329</v>
      </c>
      <c r="FY61" s="152">
        <v>202.78257309142001</v>
      </c>
      <c r="FZ61" s="152">
        <v>4.9174335400269005</v>
      </c>
      <c r="GA61" s="152">
        <v>11.402634007834202</v>
      </c>
      <c r="GB61" s="152">
        <v>1.7527837982999328</v>
      </c>
      <c r="GC61" s="152">
        <v>8.7743047378475971</v>
      </c>
      <c r="GD61" s="152">
        <v>2.6357162528891211</v>
      </c>
      <c r="GE61" s="152">
        <v>0.9875630324488307</v>
      </c>
      <c r="GF61" s="152">
        <v>3.3313075520915643</v>
      </c>
      <c r="GG61" s="152">
        <v>0.57218171063009216</v>
      </c>
      <c r="GH61" s="152">
        <v>3.684760316146436</v>
      </c>
      <c r="GI61" s="152">
        <v>0.78491121019182919</v>
      </c>
      <c r="GJ61" s="152">
        <v>2.1849764992176022</v>
      </c>
      <c r="GL61" s="152">
        <v>2.1969534816794041</v>
      </c>
      <c r="GM61" s="152">
        <v>0.34464901222270439</v>
      </c>
      <c r="GN61" s="152">
        <v>1.4741342477700734</v>
      </c>
      <c r="GO61" s="152">
        <v>5.4742191698273254E-2</v>
      </c>
      <c r="GS61" s="152">
        <v>2.3647064148238202</v>
      </c>
      <c r="GT61" s="152">
        <v>0.50562509439635472</v>
      </c>
      <c r="GU61" s="152">
        <v>0.25370494670491373</v>
      </c>
    </row>
    <row r="62" spans="1:203">
      <c r="A62" s="151">
        <v>111</v>
      </c>
      <c r="B62" s="152" t="s">
        <v>2859</v>
      </c>
      <c r="C62" s="152" t="s">
        <v>2905</v>
      </c>
      <c r="D62" s="152" t="s">
        <v>3072</v>
      </c>
      <c r="E62" s="152" t="s">
        <v>3001</v>
      </c>
      <c r="F62" s="152" t="s">
        <v>8507</v>
      </c>
      <c r="H62" s="151">
        <v>284170</v>
      </c>
      <c r="L62" s="153" t="s">
        <v>3159</v>
      </c>
      <c r="M62" s="153" t="s">
        <v>5218</v>
      </c>
      <c r="R62" s="152" t="s">
        <v>3075</v>
      </c>
      <c r="S62" s="152" t="s">
        <v>2716</v>
      </c>
      <c r="T62" s="152">
        <v>53.205500000000001</v>
      </c>
      <c r="U62" s="152">
        <v>1.355</v>
      </c>
      <c r="V62" s="152">
        <v>13.8125</v>
      </c>
      <c r="X62" s="152">
        <v>12.414999999999999</v>
      </c>
      <c r="AA62" s="152">
        <v>4.4260000000000002</v>
      </c>
      <c r="AB62" s="152">
        <v>0.249</v>
      </c>
      <c r="AC62" s="152">
        <v>9.5279999999999987</v>
      </c>
      <c r="AD62" s="152">
        <v>2.7734999999999999</v>
      </c>
      <c r="AE62" s="152">
        <v>1.0419999999999998</v>
      </c>
      <c r="AF62" s="152">
        <v>0.22449999999999998</v>
      </c>
      <c r="AJ62" s="152">
        <v>0.65800000000000003</v>
      </c>
      <c r="AK62" s="156">
        <f t="shared" si="0"/>
        <v>2.2199999999999998E-3</v>
      </c>
      <c r="AL62" s="151">
        <v>22.2</v>
      </c>
      <c r="AM62" s="151">
        <v>301</v>
      </c>
      <c r="AN62" s="151">
        <v>30.9</v>
      </c>
      <c r="AO62" s="151">
        <v>216.96</v>
      </c>
      <c r="AQ62" s="152">
        <v>11.842644358673684</v>
      </c>
      <c r="AW62" s="152">
        <v>33.758452944541361</v>
      </c>
      <c r="AX62" s="151">
        <v>1.3744836159056799</v>
      </c>
      <c r="AY62" s="151">
        <v>457.43042867341148</v>
      </c>
      <c r="AZ62" s="152">
        <v>21.483448258873707</v>
      </c>
      <c r="BA62" s="152">
        <v>39.901833505695365</v>
      </c>
      <c r="BB62" s="152">
        <v>12.030309494363848</v>
      </c>
      <c r="BC62" s="152">
        <v>290.02918843464772</v>
      </c>
      <c r="BG62" s="152">
        <v>19.022466188461628</v>
      </c>
      <c r="BH62" s="152">
        <v>298.41223378839902</v>
      </c>
      <c r="BI62" s="152">
        <v>28.216884261653092</v>
      </c>
      <c r="BJ62" s="152">
        <v>77.539656565675216</v>
      </c>
      <c r="BK62" s="152">
        <v>1.5021853901863584</v>
      </c>
      <c r="BO62" s="152">
        <v>287.80018152807531</v>
      </c>
      <c r="BP62" s="152">
        <v>7.2932581129483092</v>
      </c>
      <c r="BQ62" s="152">
        <v>17.633764325361241</v>
      </c>
      <c r="BR62" s="152">
        <v>2.6946226786901071</v>
      </c>
      <c r="BS62" s="152">
        <v>12.275773110901079</v>
      </c>
      <c r="BT62" s="152">
        <v>3.6138815111498914</v>
      </c>
      <c r="BU62" s="152">
        <v>1.3254047916299663</v>
      </c>
      <c r="BV62" s="152">
        <v>4.4765199392461463</v>
      </c>
      <c r="BW62" s="152">
        <v>0.76067613270888157</v>
      </c>
      <c r="BX62" s="152">
        <v>5.0310130337231715</v>
      </c>
      <c r="BY62" s="152">
        <v>1.0108135405548622</v>
      </c>
      <c r="BZ62" s="152">
        <v>3.1954668990397535</v>
      </c>
      <c r="CA62" s="152">
        <v>0.41538919526960605</v>
      </c>
      <c r="CB62" s="152">
        <v>2.9531587154020964</v>
      </c>
      <c r="CC62" s="152">
        <v>0.46341330052237961</v>
      </c>
      <c r="CD62" s="152">
        <v>2.3292008143555845</v>
      </c>
      <c r="CE62" s="152">
        <v>0.1147467220611221</v>
      </c>
      <c r="CH62" s="152">
        <v>3.8670305201108905</v>
      </c>
      <c r="CJ62" s="152">
        <v>0.73631020333307451</v>
      </c>
      <c r="CK62" s="152">
        <v>0.34408151471706816</v>
      </c>
      <c r="CQ62" s="152">
        <v>0.25</v>
      </c>
      <c r="DC62" s="152">
        <v>37.506666666666668</v>
      </c>
      <c r="DE62" s="152">
        <v>2.6533333333333336E-2</v>
      </c>
      <c r="DF62" s="152">
        <v>24.426666666666666</v>
      </c>
      <c r="DG62" s="152">
        <v>36.533333333333331</v>
      </c>
      <c r="DH62" s="152">
        <v>0.40046666666666669</v>
      </c>
      <c r="DJ62" s="152">
        <v>8.5500000000000007E-2</v>
      </c>
      <c r="DM62" s="152">
        <v>0.36803333333333338</v>
      </c>
      <c r="DO62" s="154">
        <v>72.726271949688709</v>
      </c>
      <c r="EE62" s="152">
        <v>0.82373342152515117</v>
      </c>
      <c r="EF62" s="152">
        <v>18.074019936314787</v>
      </c>
      <c r="EH62" s="152">
        <v>10.366176921009327</v>
      </c>
      <c r="EK62" s="152">
        <v>0.19425432064256257</v>
      </c>
      <c r="EL62" s="152">
        <v>6.6785481217851377</v>
      </c>
      <c r="EM62" s="152">
        <v>12.015868180499796</v>
      </c>
      <c r="EO62" s="152">
        <v>2.2913172961834536</v>
      </c>
      <c r="EP62" s="152">
        <v>0.67950557679464552</v>
      </c>
      <c r="EQ62" s="152">
        <v>0.1337544538661086</v>
      </c>
      <c r="FA62" s="152">
        <v>8.1831814236368281</v>
      </c>
      <c r="FB62" s="152">
        <v>0.46972372277911467</v>
      </c>
      <c r="FD62" s="152">
        <v>43.05623397554151</v>
      </c>
      <c r="FF62" s="152">
        <v>364.26408105865494</v>
      </c>
      <c r="FG62" s="152">
        <v>138.43021342296518</v>
      </c>
      <c r="FI62" s="152">
        <v>39.734816184250867</v>
      </c>
      <c r="FJ62" s="152">
        <v>52.9592968081053</v>
      </c>
      <c r="FK62" s="152">
        <v>181.72595257567093</v>
      </c>
      <c r="FL62" s="152">
        <v>79.240408965530193</v>
      </c>
      <c r="FM62" s="152">
        <v>13.226229927530406</v>
      </c>
      <c r="FP62" s="152">
        <v>12.251550457533064</v>
      </c>
      <c r="FQ62" s="152">
        <v>355.36930997852954</v>
      </c>
      <c r="FR62" s="152">
        <v>21.761842876474972</v>
      </c>
      <c r="FS62" s="152">
        <v>53.254261011699363</v>
      </c>
      <c r="FT62" s="152">
        <v>0.94954429347467528</v>
      </c>
      <c r="FX62" s="152">
        <v>0.49602907809635921</v>
      </c>
      <c r="FY62" s="152">
        <v>213.71789430645777</v>
      </c>
      <c r="FZ62" s="152">
        <v>5.3697523742747535</v>
      </c>
      <c r="GA62" s="152">
        <v>12.2725586822451</v>
      </c>
      <c r="GB62" s="152">
        <v>1.8594622869846844</v>
      </c>
      <c r="GC62" s="152">
        <v>9.3390065609282047</v>
      </c>
      <c r="GD62" s="152">
        <v>2.7318585628517176</v>
      </c>
      <c r="GE62" s="152">
        <v>0.99299545834653358</v>
      </c>
      <c r="GF62" s="152">
        <v>3.398680536021057</v>
      </c>
      <c r="GG62" s="152">
        <v>0.58452190410505078</v>
      </c>
      <c r="GH62" s="152">
        <v>3.7421032184029031</v>
      </c>
      <c r="GI62" s="152">
        <v>0.79737689846870408</v>
      </c>
      <c r="GJ62" s="152">
        <v>2.2211211505997355</v>
      </c>
      <c r="GL62" s="152">
        <v>2.2196984294139361</v>
      </c>
      <c r="GM62" s="152">
        <v>0.34603041456786965</v>
      </c>
      <c r="GN62" s="152">
        <v>1.5429896148775752</v>
      </c>
      <c r="GO62" s="152">
        <v>7.2033044675495025E-2</v>
      </c>
      <c r="GS62" s="152">
        <v>2.3392047598730379</v>
      </c>
      <c r="GT62" s="152">
        <v>0.57803477277974791</v>
      </c>
      <c r="GU62" s="152">
        <v>0.27581744107294476</v>
      </c>
    </row>
    <row r="63" spans="1:203">
      <c r="A63" s="151">
        <v>118</v>
      </c>
      <c r="B63" s="152" t="s">
        <v>2859</v>
      </c>
      <c r="C63" s="152" t="s">
        <v>2905</v>
      </c>
      <c r="D63" s="152" t="s">
        <v>3072</v>
      </c>
      <c r="E63" s="152" t="s">
        <v>3001</v>
      </c>
      <c r="F63" s="152" t="s">
        <v>8508</v>
      </c>
      <c r="H63" s="151">
        <v>284170</v>
      </c>
      <c r="L63" s="153" t="s">
        <v>3159</v>
      </c>
      <c r="M63" s="153" t="s">
        <v>4176</v>
      </c>
      <c r="R63" s="152" t="s">
        <v>3075</v>
      </c>
      <c r="S63" s="152" t="s">
        <v>2716</v>
      </c>
      <c r="T63" s="152">
        <v>49.535178380687896</v>
      </c>
      <c r="U63" s="152">
        <v>0.56471810776942355</v>
      </c>
      <c r="V63" s="152">
        <v>15.446059873248831</v>
      </c>
      <c r="X63" s="152">
        <v>10.401183769942879</v>
      </c>
      <c r="AA63" s="152">
        <v>7.1719728450936024</v>
      </c>
      <c r="AB63" s="152">
        <v>0.15526910790345477</v>
      </c>
      <c r="AC63" s="152">
        <v>9.5843600299401199</v>
      </c>
      <c r="AD63" s="152">
        <v>2.9640196411483255</v>
      </c>
      <c r="AE63" s="152">
        <v>0.50322217568673577</v>
      </c>
      <c r="AF63" s="152">
        <v>0</v>
      </c>
      <c r="AJ63" s="152">
        <v>3.45</v>
      </c>
      <c r="AK63" s="156">
        <f t="shared" si="0"/>
        <v>1.2307946935066665E-2</v>
      </c>
      <c r="AL63" s="151">
        <v>123.07946935066666</v>
      </c>
      <c r="AN63" s="151">
        <v>1652.4524939175824</v>
      </c>
      <c r="AO63" s="151">
        <v>238.5</v>
      </c>
      <c r="CQ63" s="152">
        <v>0.25</v>
      </c>
      <c r="DC63" s="152">
        <v>39.386000000000003</v>
      </c>
      <c r="DE63" s="152">
        <v>2.3333333333333334E-2</v>
      </c>
      <c r="DF63" s="152">
        <v>17.982333333333333</v>
      </c>
      <c r="DG63" s="152">
        <v>41.606999999999999</v>
      </c>
      <c r="DJ63" s="152">
        <v>7.6666666666666661E-2</v>
      </c>
      <c r="DM63" s="152">
        <v>0.22866666666666666</v>
      </c>
      <c r="DO63" s="154">
        <v>80.488460577255566</v>
      </c>
      <c r="EE63" s="152">
        <v>0.82373342152515117</v>
      </c>
      <c r="EF63" s="152">
        <v>18.074019936314787</v>
      </c>
      <c r="EH63" s="152">
        <v>10.366176921009327</v>
      </c>
      <c r="EK63" s="152">
        <v>0.19425432064256257</v>
      </c>
      <c r="EL63" s="152">
        <v>6.6785481217851377</v>
      </c>
      <c r="EM63" s="152">
        <v>12.015868180499796</v>
      </c>
      <c r="EO63" s="152">
        <v>2.2913172961834536</v>
      </c>
      <c r="EP63" s="152">
        <v>0.67950557679464552</v>
      </c>
      <c r="EQ63" s="152">
        <v>0.1337544538661086</v>
      </c>
      <c r="FA63" s="152">
        <v>8.1831814236368281</v>
      </c>
      <c r="FB63" s="152">
        <v>0.46972372277911467</v>
      </c>
      <c r="FD63" s="152">
        <v>43.05623397554151</v>
      </c>
      <c r="FF63" s="152">
        <v>364.26408105865494</v>
      </c>
      <c r="FG63" s="152">
        <v>138.43021342296518</v>
      </c>
      <c r="FI63" s="152">
        <v>39.734816184250867</v>
      </c>
      <c r="FJ63" s="152">
        <v>52.9592968081053</v>
      </c>
      <c r="FK63" s="152">
        <v>181.72595257567093</v>
      </c>
      <c r="FL63" s="152">
        <v>79.240408965530193</v>
      </c>
      <c r="FM63" s="152">
        <v>13.226229927530406</v>
      </c>
      <c r="FP63" s="152">
        <v>12.251550457533064</v>
      </c>
      <c r="FQ63" s="152">
        <v>355.36930997852954</v>
      </c>
      <c r="FR63" s="152">
        <v>21.761842876474972</v>
      </c>
      <c r="FS63" s="152">
        <v>53.254261011699363</v>
      </c>
      <c r="FT63" s="152">
        <v>0.94954429347467528</v>
      </c>
      <c r="FX63" s="152">
        <v>0.49602907809635921</v>
      </c>
      <c r="FY63" s="152">
        <v>213.71789430645777</v>
      </c>
      <c r="FZ63" s="152">
        <v>5.3697523742747535</v>
      </c>
      <c r="GA63" s="152">
        <v>12.2725586822451</v>
      </c>
      <c r="GB63" s="152">
        <v>1.8594622869846844</v>
      </c>
      <c r="GC63" s="152">
        <v>9.3390065609282047</v>
      </c>
      <c r="GD63" s="152">
        <v>2.7318585628517176</v>
      </c>
      <c r="GE63" s="152">
        <v>0.99299545834653358</v>
      </c>
      <c r="GF63" s="152">
        <v>3.398680536021057</v>
      </c>
      <c r="GG63" s="152">
        <v>0.58452190410505078</v>
      </c>
      <c r="GH63" s="152">
        <v>3.7421032184029031</v>
      </c>
      <c r="GI63" s="152">
        <v>0.79737689846870408</v>
      </c>
      <c r="GJ63" s="152">
        <v>2.2211211505997355</v>
      </c>
      <c r="GL63" s="152">
        <v>2.2196984294139361</v>
      </c>
      <c r="GM63" s="152">
        <v>0.34603041456786965</v>
      </c>
      <c r="GN63" s="152">
        <v>1.5429896148775752</v>
      </c>
      <c r="GO63" s="152">
        <v>7.2033044675495025E-2</v>
      </c>
      <c r="GS63" s="152">
        <v>2.3392047598730379</v>
      </c>
      <c r="GT63" s="152">
        <v>0.57803477277974791</v>
      </c>
      <c r="GU63" s="152">
        <v>0.27581744107294476</v>
      </c>
    </row>
    <row r="64" spans="1:203">
      <c r="A64" s="151">
        <v>119</v>
      </c>
      <c r="B64" s="152" t="s">
        <v>2859</v>
      </c>
      <c r="C64" s="152" t="s">
        <v>2905</v>
      </c>
      <c r="D64" s="152" t="s">
        <v>3072</v>
      </c>
      <c r="E64" s="152" t="s">
        <v>3001</v>
      </c>
      <c r="F64" s="152" t="s">
        <v>8509</v>
      </c>
      <c r="H64" s="151">
        <v>284170</v>
      </c>
      <c r="L64" s="153" t="s">
        <v>3159</v>
      </c>
      <c r="M64" s="153" t="s">
        <v>3745</v>
      </c>
      <c r="R64" s="152" t="s">
        <v>3075</v>
      </c>
      <c r="S64" s="152" t="s">
        <v>2716</v>
      </c>
      <c r="T64" s="152">
        <v>48.166035035248882</v>
      </c>
      <c r="U64" s="152">
        <v>0.63061578947368413</v>
      </c>
      <c r="V64" s="152">
        <v>15.842839392928619</v>
      </c>
      <c r="X64" s="152">
        <v>13.739597113542358</v>
      </c>
      <c r="AA64" s="152">
        <v>6.3179691421518207</v>
      </c>
      <c r="AB64" s="152">
        <v>0.19820214605555353</v>
      </c>
      <c r="AC64" s="152">
        <v>9.6892982784431148</v>
      </c>
      <c r="AD64" s="152">
        <v>2.2820888864723794</v>
      </c>
      <c r="AE64" s="152">
        <v>0.58182240779579519</v>
      </c>
      <c r="AF64" s="152">
        <v>2.8297863530703172E-2</v>
      </c>
      <c r="AJ64" s="152">
        <v>1.684789660246121</v>
      </c>
      <c r="AK64" s="156">
        <f t="shared" si="0"/>
        <v>8.7552832382999605E-3</v>
      </c>
      <c r="AL64" s="151">
        <v>87.552832382999611</v>
      </c>
      <c r="AN64" s="151">
        <v>1049.4965806950897</v>
      </c>
      <c r="AO64" s="151">
        <v>588.5</v>
      </c>
      <c r="CQ64" s="152">
        <v>0.25</v>
      </c>
      <c r="DC64" s="152">
        <v>35.164666666666669</v>
      </c>
      <c r="DE64" s="152">
        <v>7.9000000000000001E-2</v>
      </c>
      <c r="DF64" s="152">
        <v>23.888333333333332</v>
      </c>
      <c r="DG64" s="152">
        <v>36.717999999999996</v>
      </c>
      <c r="DJ64" s="152">
        <v>6.6666666666666666E-2</v>
      </c>
      <c r="DM64" s="152">
        <v>0.26633333333333331</v>
      </c>
      <c r="DO64" s="154">
        <v>73.264933602861902</v>
      </c>
      <c r="EE64" s="152">
        <v>0.82373342152515117</v>
      </c>
      <c r="EF64" s="152">
        <v>18.074019936314787</v>
      </c>
      <c r="EH64" s="152">
        <v>10.366176921009327</v>
      </c>
      <c r="EK64" s="152">
        <v>0.19425432064256257</v>
      </c>
      <c r="EL64" s="152">
        <v>6.6785481217851377</v>
      </c>
      <c r="EM64" s="152">
        <v>12.015868180499796</v>
      </c>
      <c r="EO64" s="152">
        <v>2.2913172961834536</v>
      </c>
      <c r="EP64" s="152">
        <v>0.67950557679464552</v>
      </c>
      <c r="EQ64" s="152">
        <v>0.1337544538661086</v>
      </c>
      <c r="FA64" s="152">
        <v>8.1831814236368281</v>
      </c>
      <c r="FB64" s="152">
        <v>0.46972372277911467</v>
      </c>
      <c r="FD64" s="152">
        <v>43.05623397554151</v>
      </c>
      <c r="FF64" s="152">
        <v>364.26408105865494</v>
      </c>
      <c r="FG64" s="152">
        <v>138.43021342296518</v>
      </c>
      <c r="FI64" s="152">
        <v>39.734816184250867</v>
      </c>
      <c r="FJ64" s="152">
        <v>52.9592968081053</v>
      </c>
      <c r="FK64" s="152">
        <v>181.72595257567093</v>
      </c>
      <c r="FL64" s="152">
        <v>79.240408965530193</v>
      </c>
      <c r="FM64" s="152">
        <v>13.226229927530406</v>
      </c>
      <c r="FP64" s="152">
        <v>12.251550457533064</v>
      </c>
      <c r="FQ64" s="152">
        <v>355.36930997852954</v>
      </c>
      <c r="FR64" s="152">
        <v>21.761842876474972</v>
      </c>
      <c r="FS64" s="152">
        <v>53.254261011699363</v>
      </c>
      <c r="FT64" s="152">
        <v>0.94954429347467528</v>
      </c>
      <c r="FX64" s="152">
        <v>0.49602907809635921</v>
      </c>
      <c r="FY64" s="152">
        <v>213.71789430645777</v>
      </c>
      <c r="FZ64" s="152">
        <v>5.3697523742747535</v>
      </c>
      <c r="GA64" s="152">
        <v>12.2725586822451</v>
      </c>
      <c r="GB64" s="152">
        <v>1.8594622869846844</v>
      </c>
      <c r="GC64" s="152">
        <v>9.3390065609282047</v>
      </c>
      <c r="GD64" s="152">
        <v>2.7318585628517176</v>
      </c>
      <c r="GE64" s="152">
        <v>0.99299545834653358</v>
      </c>
      <c r="GF64" s="152">
        <v>3.398680536021057</v>
      </c>
      <c r="GG64" s="152">
        <v>0.58452190410505078</v>
      </c>
      <c r="GH64" s="152">
        <v>3.7421032184029031</v>
      </c>
      <c r="GI64" s="152">
        <v>0.79737689846870408</v>
      </c>
      <c r="GJ64" s="152">
        <v>2.2211211505997355</v>
      </c>
      <c r="GL64" s="152">
        <v>2.2196984294139361</v>
      </c>
      <c r="GM64" s="152">
        <v>0.34603041456786965</v>
      </c>
      <c r="GN64" s="152">
        <v>1.5429896148775752</v>
      </c>
      <c r="GO64" s="152">
        <v>7.2033044675495025E-2</v>
      </c>
      <c r="GS64" s="152">
        <v>2.3392047598730379</v>
      </c>
      <c r="GT64" s="152">
        <v>0.57803477277974791</v>
      </c>
      <c r="GU64" s="152">
        <v>0.27581744107294476</v>
      </c>
    </row>
    <row r="65" spans="1:203">
      <c r="A65" s="151">
        <v>120</v>
      </c>
      <c r="B65" s="152" t="s">
        <v>2859</v>
      </c>
      <c r="C65" s="152" t="s">
        <v>2905</v>
      </c>
      <c r="D65" s="152" t="s">
        <v>3072</v>
      </c>
      <c r="E65" s="152" t="s">
        <v>3001</v>
      </c>
      <c r="F65" s="152" t="s">
        <v>8510</v>
      </c>
      <c r="H65" s="151">
        <v>284170</v>
      </c>
      <c r="L65" s="153" t="s">
        <v>3159</v>
      </c>
      <c r="M65" s="153" t="s">
        <v>3936</v>
      </c>
      <c r="R65" s="152" t="s">
        <v>3075</v>
      </c>
      <c r="S65" s="152" t="s">
        <v>2716</v>
      </c>
      <c r="T65" s="152">
        <v>48.732945951719728</v>
      </c>
      <c r="U65" s="152">
        <v>0.79752877819548873</v>
      </c>
      <c r="V65" s="152">
        <v>16.721422615076719</v>
      </c>
      <c r="X65" s="152">
        <v>12.588198291761419</v>
      </c>
      <c r="AA65" s="152">
        <v>4.9797536309401362</v>
      </c>
      <c r="AB65" s="152">
        <v>0.22383284702755832</v>
      </c>
      <c r="AC65" s="152">
        <v>10.123043038922155</v>
      </c>
      <c r="AD65" s="152">
        <v>3.0682840093518928</v>
      </c>
      <c r="AE65" s="152">
        <v>0.85888069722236426</v>
      </c>
      <c r="AF65" s="152">
        <v>0.11995086282043005</v>
      </c>
      <c r="AJ65" s="152">
        <v>0.59482920350000001</v>
      </c>
      <c r="AK65" s="156">
        <f t="shared" si="0"/>
        <v>2.0079080999999999E-2</v>
      </c>
      <c r="AL65" s="151">
        <v>200.79080999999999</v>
      </c>
      <c r="AM65" s="151">
        <v>377.71499999999997</v>
      </c>
      <c r="AN65" s="151">
        <v>2436.498</v>
      </c>
      <c r="AO65" s="151">
        <v>705.74399999999991</v>
      </c>
      <c r="CQ65" s="152">
        <v>0.25</v>
      </c>
      <c r="DC65" s="152">
        <v>39.320666666666675</v>
      </c>
      <c r="DE65" s="152">
        <v>2.9333333333333333E-2</v>
      </c>
      <c r="DF65" s="152">
        <v>21.696333333333332</v>
      </c>
      <c r="DG65" s="152">
        <v>39.579666666666668</v>
      </c>
      <c r="DJ65" s="152">
        <v>3.8666666666666669E-2</v>
      </c>
      <c r="DM65" s="152">
        <v>0.25266666666666665</v>
      </c>
      <c r="DO65" s="154">
        <v>76.484015439226255</v>
      </c>
      <c r="EE65" s="152">
        <v>0.82373342152515117</v>
      </c>
      <c r="EF65" s="152">
        <v>18.074019936314787</v>
      </c>
      <c r="EH65" s="152">
        <v>10.366176921009327</v>
      </c>
      <c r="EK65" s="152">
        <v>0.19425432064256257</v>
      </c>
      <c r="EL65" s="152">
        <v>6.6785481217851377</v>
      </c>
      <c r="EM65" s="152">
        <v>12.015868180499796</v>
      </c>
      <c r="EO65" s="152">
        <v>2.2913172961834536</v>
      </c>
      <c r="EP65" s="152">
        <v>0.67950557679464552</v>
      </c>
      <c r="EQ65" s="152">
        <v>0.1337544538661086</v>
      </c>
      <c r="FA65" s="152">
        <v>8.1831814236368281</v>
      </c>
      <c r="FB65" s="152">
        <v>0.46972372277911467</v>
      </c>
      <c r="FD65" s="152">
        <v>43.05623397554151</v>
      </c>
      <c r="FF65" s="152">
        <v>364.26408105865494</v>
      </c>
      <c r="FG65" s="152">
        <v>138.43021342296518</v>
      </c>
      <c r="FI65" s="152">
        <v>39.734816184250867</v>
      </c>
      <c r="FJ65" s="152">
        <v>52.9592968081053</v>
      </c>
      <c r="FK65" s="152">
        <v>181.72595257567093</v>
      </c>
      <c r="FL65" s="152">
        <v>79.240408965530193</v>
      </c>
      <c r="FM65" s="152">
        <v>13.226229927530406</v>
      </c>
      <c r="FP65" s="152">
        <v>12.251550457533064</v>
      </c>
      <c r="FQ65" s="152">
        <v>355.36930997852954</v>
      </c>
      <c r="FR65" s="152">
        <v>21.761842876474972</v>
      </c>
      <c r="FS65" s="152">
        <v>53.254261011699363</v>
      </c>
      <c r="FT65" s="152">
        <v>0.94954429347467528</v>
      </c>
      <c r="FX65" s="152">
        <v>0.49602907809635921</v>
      </c>
      <c r="FY65" s="152">
        <v>213.71789430645777</v>
      </c>
      <c r="FZ65" s="152">
        <v>5.3697523742747535</v>
      </c>
      <c r="GA65" s="152">
        <v>12.2725586822451</v>
      </c>
      <c r="GB65" s="152">
        <v>1.8594622869846844</v>
      </c>
      <c r="GC65" s="152">
        <v>9.3390065609282047</v>
      </c>
      <c r="GD65" s="152">
        <v>2.7318585628517176</v>
      </c>
      <c r="GE65" s="152">
        <v>0.99299545834653358</v>
      </c>
      <c r="GF65" s="152">
        <v>3.398680536021057</v>
      </c>
      <c r="GG65" s="152">
        <v>0.58452190410505078</v>
      </c>
      <c r="GH65" s="152">
        <v>3.7421032184029031</v>
      </c>
      <c r="GI65" s="152">
        <v>0.79737689846870408</v>
      </c>
      <c r="GJ65" s="152">
        <v>2.2211211505997355</v>
      </c>
      <c r="GL65" s="152">
        <v>2.2196984294139361</v>
      </c>
      <c r="GM65" s="152">
        <v>0.34603041456786965</v>
      </c>
      <c r="GN65" s="152">
        <v>1.5429896148775752</v>
      </c>
      <c r="GO65" s="152">
        <v>7.2033044675495025E-2</v>
      </c>
      <c r="GS65" s="152">
        <v>2.3392047598730379</v>
      </c>
      <c r="GT65" s="152">
        <v>0.57803477277974791</v>
      </c>
      <c r="GU65" s="152">
        <v>0.27581744107294476</v>
      </c>
    </row>
    <row r="66" spans="1:203">
      <c r="A66" s="151">
        <v>121</v>
      </c>
      <c r="B66" s="152" t="s">
        <v>2859</v>
      </c>
      <c r="C66" s="152" t="s">
        <v>2905</v>
      </c>
      <c r="D66" s="152" t="s">
        <v>3072</v>
      </c>
      <c r="E66" s="152" t="s">
        <v>3001</v>
      </c>
      <c r="F66" s="152" t="s">
        <v>8511</v>
      </c>
      <c r="H66" s="151">
        <v>284170</v>
      </c>
      <c r="L66" s="153" t="s">
        <v>3159</v>
      </c>
      <c r="M66" s="153" t="s">
        <v>3990</v>
      </c>
      <c r="R66" s="152" t="s">
        <v>3075</v>
      </c>
      <c r="S66" s="152" t="s">
        <v>2716</v>
      </c>
      <c r="T66" s="152">
        <v>48.861303140354629</v>
      </c>
      <c r="U66" s="152">
        <v>0.78543363408521305</v>
      </c>
      <c r="V66" s="152">
        <v>16.456902935290195</v>
      </c>
      <c r="X66" s="152">
        <v>12.89052088742457</v>
      </c>
      <c r="AA66" s="152">
        <v>5.0411092367825558</v>
      </c>
      <c r="AB66" s="152">
        <v>0.26754061669518364</v>
      </c>
      <c r="AC66" s="152">
        <v>10.269956586826348</v>
      </c>
      <c r="AD66" s="152">
        <v>3.2082692018268815</v>
      </c>
      <c r="AE66" s="152">
        <v>0.86104897948744175</v>
      </c>
      <c r="AF66" s="152">
        <v>0.14389520888487117</v>
      </c>
      <c r="AJ66" s="152">
        <v>0.58253327150000001</v>
      </c>
      <c r="AK66" s="156">
        <f t="shared" si="0"/>
        <v>1.9547279999999997E-2</v>
      </c>
      <c r="AL66" s="151">
        <v>195.47279999999998</v>
      </c>
      <c r="AM66" s="151">
        <v>396.48900000000003</v>
      </c>
      <c r="AN66" s="151">
        <v>2510.5520000000001</v>
      </c>
      <c r="AO66" s="151">
        <v>691.14240000000007</v>
      </c>
      <c r="CQ66" s="152">
        <v>0.25</v>
      </c>
      <c r="DC66" s="152">
        <v>39.44233333333333</v>
      </c>
      <c r="DE66" s="152">
        <v>2.0666666666666667E-2</v>
      </c>
      <c r="DF66" s="152">
        <v>21.873999999999999</v>
      </c>
      <c r="DG66" s="152">
        <v>39.188333333333333</v>
      </c>
      <c r="DJ66" s="152">
        <v>6.2333333333333331E-2</v>
      </c>
      <c r="DM66" s="152">
        <v>0.26933333333333337</v>
      </c>
      <c r="DO66" s="154">
        <v>76.157057822033323</v>
      </c>
      <c r="EE66" s="152">
        <v>0.82373342152515117</v>
      </c>
      <c r="EF66" s="152">
        <v>18.074019936314787</v>
      </c>
      <c r="EH66" s="152">
        <v>10.366176921009327</v>
      </c>
      <c r="EK66" s="152">
        <v>0.19425432064256257</v>
      </c>
      <c r="EL66" s="152">
        <v>6.6785481217851377</v>
      </c>
      <c r="EM66" s="152">
        <v>12.015868180499796</v>
      </c>
      <c r="EO66" s="152">
        <v>2.2913172961834536</v>
      </c>
      <c r="EP66" s="152">
        <v>0.67950557679464552</v>
      </c>
      <c r="EQ66" s="152">
        <v>0.1337544538661086</v>
      </c>
      <c r="FA66" s="152">
        <v>8.1831814236368281</v>
      </c>
      <c r="FB66" s="152">
        <v>0.46972372277911467</v>
      </c>
      <c r="FD66" s="152">
        <v>43.05623397554151</v>
      </c>
      <c r="FF66" s="152">
        <v>364.26408105865494</v>
      </c>
      <c r="FG66" s="152">
        <v>138.43021342296518</v>
      </c>
      <c r="FI66" s="152">
        <v>39.734816184250867</v>
      </c>
      <c r="FJ66" s="152">
        <v>52.9592968081053</v>
      </c>
      <c r="FK66" s="152">
        <v>181.72595257567093</v>
      </c>
      <c r="FL66" s="152">
        <v>79.240408965530193</v>
      </c>
      <c r="FM66" s="152">
        <v>13.226229927530406</v>
      </c>
      <c r="FP66" s="152">
        <v>12.251550457533064</v>
      </c>
      <c r="FQ66" s="152">
        <v>355.36930997852954</v>
      </c>
      <c r="FR66" s="152">
        <v>21.761842876474972</v>
      </c>
      <c r="FS66" s="152">
        <v>53.254261011699363</v>
      </c>
      <c r="FT66" s="152">
        <v>0.94954429347467528</v>
      </c>
      <c r="FX66" s="152">
        <v>0.49602907809635921</v>
      </c>
      <c r="FY66" s="152">
        <v>213.71789430645777</v>
      </c>
      <c r="FZ66" s="152">
        <v>5.3697523742747535</v>
      </c>
      <c r="GA66" s="152">
        <v>12.2725586822451</v>
      </c>
      <c r="GB66" s="152">
        <v>1.8594622869846844</v>
      </c>
      <c r="GC66" s="152">
        <v>9.3390065609282047</v>
      </c>
      <c r="GD66" s="152">
        <v>2.7318585628517176</v>
      </c>
      <c r="GE66" s="152">
        <v>0.99299545834653358</v>
      </c>
      <c r="GF66" s="152">
        <v>3.398680536021057</v>
      </c>
      <c r="GG66" s="152">
        <v>0.58452190410505078</v>
      </c>
      <c r="GH66" s="152">
        <v>3.7421032184029031</v>
      </c>
      <c r="GI66" s="152">
        <v>0.79737689846870408</v>
      </c>
      <c r="GJ66" s="152">
        <v>2.2211211505997355</v>
      </c>
      <c r="GL66" s="152">
        <v>2.2196984294139361</v>
      </c>
      <c r="GM66" s="152">
        <v>0.34603041456786965</v>
      </c>
      <c r="GN66" s="152">
        <v>1.5429896148775752</v>
      </c>
      <c r="GO66" s="152">
        <v>7.2033044675495025E-2</v>
      </c>
      <c r="GS66" s="152">
        <v>2.3392047598730379</v>
      </c>
      <c r="GT66" s="152">
        <v>0.57803477277974791</v>
      </c>
      <c r="GU66" s="152">
        <v>0.27581744107294476</v>
      </c>
    </row>
    <row r="67" spans="1:203">
      <c r="A67" s="151">
        <v>122</v>
      </c>
      <c r="B67" s="152" t="s">
        <v>2859</v>
      </c>
      <c r="C67" s="152" t="s">
        <v>2905</v>
      </c>
      <c r="D67" s="152" t="s">
        <v>3072</v>
      </c>
      <c r="E67" s="152" t="s">
        <v>3001</v>
      </c>
      <c r="F67" s="152" t="s">
        <v>8512</v>
      </c>
      <c r="H67" s="151">
        <v>284170</v>
      </c>
      <c r="L67" s="153" t="s">
        <v>3159</v>
      </c>
      <c r="M67" s="153" t="s">
        <v>3525</v>
      </c>
      <c r="R67" s="152" t="s">
        <v>3075</v>
      </c>
      <c r="S67" s="152" t="s">
        <v>2716</v>
      </c>
      <c r="T67" s="152">
        <v>47.513552659688109</v>
      </c>
      <c r="U67" s="152">
        <v>0.82714102756892227</v>
      </c>
      <c r="V67" s="152">
        <v>16.154594729819884</v>
      </c>
      <c r="X67" s="152">
        <v>13.610949200494208</v>
      </c>
      <c r="AA67" s="152">
        <v>5.5220045258177342</v>
      </c>
      <c r="AB67" s="152">
        <v>0.24675198769522003</v>
      </c>
      <c r="AC67" s="152">
        <v>10.745676646706588</v>
      </c>
      <c r="AD67" s="152">
        <v>2.7223311961722492</v>
      </c>
      <c r="AE67" s="152">
        <v>0.68349075400276227</v>
      </c>
      <c r="AF67" s="152">
        <v>0.17299503615935949</v>
      </c>
      <c r="AJ67" s="152">
        <v>0.65705664349999993</v>
      </c>
      <c r="AK67" s="156">
        <f t="shared" ref="AK67:AK130" si="1">AL67/10000</f>
        <v>3.1678091999999998E-2</v>
      </c>
      <c r="AL67" s="151">
        <v>316.78091999999998</v>
      </c>
      <c r="AM67" s="151">
        <v>341.50799999999998</v>
      </c>
      <c r="AN67" s="151">
        <v>2587.6410000000001</v>
      </c>
      <c r="AO67" s="151">
        <v>684.65280000000007</v>
      </c>
      <c r="CQ67" s="152">
        <v>0.25</v>
      </c>
      <c r="DC67" s="152">
        <v>39.42966666666667</v>
      </c>
      <c r="DE67" s="152">
        <v>2.1000000000000001E-2</v>
      </c>
      <c r="DF67" s="152">
        <v>21.915333333333336</v>
      </c>
      <c r="DG67" s="152">
        <v>39.183999999999997</v>
      </c>
      <c r="DJ67" s="152">
        <v>4.766666666666667E-2</v>
      </c>
      <c r="DM67" s="152">
        <v>0.26500000000000001</v>
      </c>
      <c r="DO67" s="154">
        <v>76.120751554096529</v>
      </c>
      <c r="EE67" s="152">
        <v>0.82373342152515117</v>
      </c>
      <c r="EF67" s="152">
        <v>18.074019936314787</v>
      </c>
      <c r="EH67" s="152">
        <v>10.366176921009327</v>
      </c>
      <c r="EK67" s="152">
        <v>0.19425432064256257</v>
      </c>
      <c r="EL67" s="152">
        <v>6.6785481217851377</v>
      </c>
      <c r="EM67" s="152">
        <v>12.015868180499796</v>
      </c>
      <c r="EO67" s="152">
        <v>2.2913172961834536</v>
      </c>
      <c r="EP67" s="152">
        <v>0.67950557679464552</v>
      </c>
      <c r="EQ67" s="152">
        <v>0.1337544538661086</v>
      </c>
      <c r="FA67" s="152">
        <v>8.1831814236368281</v>
      </c>
      <c r="FB67" s="152">
        <v>0.46972372277911467</v>
      </c>
      <c r="FD67" s="152">
        <v>43.05623397554151</v>
      </c>
      <c r="FF67" s="152">
        <v>364.26408105865494</v>
      </c>
      <c r="FG67" s="152">
        <v>138.43021342296518</v>
      </c>
      <c r="FI67" s="152">
        <v>39.734816184250867</v>
      </c>
      <c r="FJ67" s="152">
        <v>52.9592968081053</v>
      </c>
      <c r="FK67" s="152">
        <v>181.72595257567093</v>
      </c>
      <c r="FL67" s="152">
        <v>79.240408965530193</v>
      </c>
      <c r="FM67" s="152">
        <v>13.226229927530406</v>
      </c>
      <c r="FP67" s="152">
        <v>12.251550457533064</v>
      </c>
      <c r="FQ67" s="152">
        <v>355.36930997852954</v>
      </c>
      <c r="FR67" s="152">
        <v>21.761842876474972</v>
      </c>
      <c r="FS67" s="152">
        <v>53.254261011699363</v>
      </c>
      <c r="FT67" s="152">
        <v>0.94954429347467528</v>
      </c>
      <c r="FX67" s="152">
        <v>0.49602907809635921</v>
      </c>
      <c r="FY67" s="152">
        <v>213.71789430645777</v>
      </c>
      <c r="FZ67" s="152">
        <v>5.3697523742747535</v>
      </c>
      <c r="GA67" s="152">
        <v>12.2725586822451</v>
      </c>
      <c r="GB67" s="152">
        <v>1.8594622869846844</v>
      </c>
      <c r="GC67" s="152">
        <v>9.3390065609282047</v>
      </c>
      <c r="GD67" s="152">
        <v>2.7318585628517176</v>
      </c>
      <c r="GE67" s="152">
        <v>0.99299545834653358</v>
      </c>
      <c r="GF67" s="152">
        <v>3.398680536021057</v>
      </c>
      <c r="GG67" s="152">
        <v>0.58452190410505078</v>
      </c>
      <c r="GH67" s="152">
        <v>3.7421032184029031</v>
      </c>
      <c r="GI67" s="152">
        <v>0.79737689846870408</v>
      </c>
      <c r="GJ67" s="152">
        <v>2.2211211505997355</v>
      </c>
      <c r="GL67" s="152">
        <v>2.2196984294139361</v>
      </c>
      <c r="GM67" s="152">
        <v>0.34603041456786965</v>
      </c>
      <c r="GN67" s="152">
        <v>1.5429896148775752</v>
      </c>
      <c r="GO67" s="152">
        <v>7.2033044675495025E-2</v>
      </c>
      <c r="GS67" s="152">
        <v>2.3392047598730379</v>
      </c>
      <c r="GT67" s="152">
        <v>0.57803477277974791</v>
      </c>
      <c r="GU67" s="152">
        <v>0.27581744107294476</v>
      </c>
    </row>
    <row r="68" spans="1:203">
      <c r="A68" s="151">
        <v>124</v>
      </c>
      <c r="B68" s="152" t="s">
        <v>2859</v>
      </c>
      <c r="C68" s="152" t="s">
        <v>2905</v>
      </c>
      <c r="D68" s="152" t="s">
        <v>3072</v>
      </c>
      <c r="E68" s="152" t="s">
        <v>3001</v>
      </c>
      <c r="F68" s="152" t="s">
        <v>8513</v>
      </c>
      <c r="H68" s="151">
        <v>284170</v>
      </c>
      <c r="L68" s="153" t="s">
        <v>3159</v>
      </c>
      <c r="M68" s="153" t="s">
        <v>3701</v>
      </c>
      <c r="R68" s="152" t="s">
        <v>3075</v>
      </c>
      <c r="S68" s="152" t="s">
        <v>2716</v>
      </c>
      <c r="T68" s="152">
        <v>48.048374279000214</v>
      </c>
      <c r="U68" s="152">
        <v>0.89178748746867154</v>
      </c>
      <c r="V68" s="152">
        <v>16.097911941294196</v>
      </c>
      <c r="X68" s="152">
        <v>13.199275878740128</v>
      </c>
      <c r="AA68" s="152">
        <v>5.3727611602550924</v>
      </c>
      <c r="AB68" s="152">
        <v>0.26379608103680507</v>
      </c>
      <c r="AC68" s="152">
        <v>10.927569610778445</v>
      </c>
      <c r="AD68" s="152">
        <v>2.6293222575032624</v>
      </c>
      <c r="AE68" s="152">
        <v>0.7018609231930022</v>
      </c>
      <c r="AF68" s="152">
        <v>0.10184939546070898</v>
      </c>
      <c r="AJ68" s="152">
        <v>0.54539366400000011</v>
      </c>
      <c r="AK68" s="156">
        <f t="shared" si="1"/>
        <v>2.1128309999999997E-2</v>
      </c>
      <c r="AL68" s="151">
        <v>211.28309999999999</v>
      </c>
      <c r="AM68" s="151">
        <v>368.77499999999998</v>
      </c>
      <c r="AN68" s="151">
        <v>2811.6239999999998</v>
      </c>
      <c r="AO68" s="151">
        <v>786.32320000000004</v>
      </c>
      <c r="CQ68" s="152">
        <v>0.25</v>
      </c>
      <c r="DC68" s="152">
        <v>39.578333333333333</v>
      </c>
      <c r="DE68" s="152">
        <v>2.6666666666666668E-2</v>
      </c>
      <c r="DF68" s="152">
        <v>22.239666666666665</v>
      </c>
      <c r="DG68" s="152">
        <v>39.222666666666669</v>
      </c>
      <c r="DJ68" s="152">
        <v>2.8666666666666663E-2</v>
      </c>
      <c r="DM68" s="152">
        <v>0.27100000000000002</v>
      </c>
      <c r="DO68" s="154">
        <v>75.870750662185088</v>
      </c>
      <c r="EE68" s="152">
        <v>0.82373342152515117</v>
      </c>
      <c r="EF68" s="152">
        <v>18.074019936314787</v>
      </c>
      <c r="EH68" s="152">
        <v>10.366176921009327</v>
      </c>
      <c r="EK68" s="152">
        <v>0.19425432064256257</v>
      </c>
      <c r="EL68" s="152">
        <v>6.6785481217851377</v>
      </c>
      <c r="EM68" s="152">
        <v>12.015868180499796</v>
      </c>
      <c r="EO68" s="152">
        <v>2.2913172961834536</v>
      </c>
      <c r="EP68" s="152">
        <v>0.67950557679464552</v>
      </c>
      <c r="EQ68" s="152">
        <v>0.1337544538661086</v>
      </c>
      <c r="FA68" s="152">
        <v>8.1831814236368281</v>
      </c>
      <c r="FB68" s="152">
        <v>0.46972372277911467</v>
      </c>
      <c r="FD68" s="152">
        <v>43.05623397554151</v>
      </c>
      <c r="FF68" s="152">
        <v>364.26408105865494</v>
      </c>
      <c r="FG68" s="152">
        <v>138.43021342296518</v>
      </c>
      <c r="FI68" s="152">
        <v>39.734816184250867</v>
      </c>
      <c r="FJ68" s="152">
        <v>52.9592968081053</v>
      </c>
      <c r="FK68" s="152">
        <v>181.72595257567093</v>
      </c>
      <c r="FL68" s="152">
        <v>79.240408965530193</v>
      </c>
      <c r="FM68" s="152">
        <v>13.226229927530406</v>
      </c>
      <c r="FP68" s="152">
        <v>12.251550457533064</v>
      </c>
      <c r="FQ68" s="152">
        <v>355.36930997852954</v>
      </c>
      <c r="FR68" s="152">
        <v>21.761842876474972</v>
      </c>
      <c r="FS68" s="152">
        <v>53.254261011699363</v>
      </c>
      <c r="FT68" s="152">
        <v>0.94954429347467528</v>
      </c>
      <c r="FX68" s="152">
        <v>0.49602907809635921</v>
      </c>
      <c r="FY68" s="152">
        <v>213.71789430645777</v>
      </c>
      <c r="FZ68" s="152">
        <v>5.3697523742747535</v>
      </c>
      <c r="GA68" s="152">
        <v>12.2725586822451</v>
      </c>
      <c r="GB68" s="152">
        <v>1.8594622869846844</v>
      </c>
      <c r="GC68" s="152">
        <v>9.3390065609282047</v>
      </c>
      <c r="GD68" s="152">
        <v>2.7318585628517176</v>
      </c>
      <c r="GE68" s="152">
        <v>0.99299545834653358</v>
      </c>
      <c r="GF68" s="152">
        <v>3.398680536021057</v>
      </c>
      <c r="GG68" s="152">
        <v>0.58452190410505078</v>
      </c>
      <c r="GH68" s="152">
        <v>3.7421032184029031</v>
      </c>
      <c r="GI68" s="152">
        <v>0.79737689846870408</v>
      </c>
      <c r="GJ68" s="152">
        <v>2.2211211505997355</v>
      </c>
      <c r="GL68" s="152">
        <v>2.2196984294139361</v>
      </c>
      <c r="GM68" s="152">
        <v>0.34603041456786965</v>
      </c>
      <c r="GN68" s="152">
        <v>1.5429896148775752</v>
      </c>
      <c r="GO68" s="152">
        <v>7.2033044675495025E-2</v>
      </c>
      <c r="GS68" s="152">
        <v>2.3392047598730379</v>
      </c>
      <c r="GT68" s="152">
        <v>0.57803477277974791</v>
      </c>
      <c r="GU68" s="152">
        <v>0.27581744107294476</v>
      </c>
    </row>
    <row r="69" spans="1:203">
      <c r="A69" s="151">
        <v>125</v>
      </c>
      <c r="B69" s="152" t="s">
        <v>2859</v>
      </c>
      <c r="C69" s="152" t="s">
        <v>2905</v>
      </c>
      <c r="D69" s="152" t="s">
        <v>3072</v>
      </c>
      <c r="E69" s="152" t="s">
        <v>3001</v>
      </c>
      <c r="F69" s="152" t="s">
        <v>8514</v>
      </c>
      <c r="H69" s="151">
        <v>284170</v>
      </c>
      <c r="L69" s="153" t="s">
        <v>3159</v>
      </c>
      <c r="M69" s="153" t="s">
        <v>3602</v>
      </c>
      <c r="R69" s="152" t="s">
        <v>3075</v>
      </c>
      <c r="S69" s="152" t="s">
        <v>2716</v>
      </c>
      <c r="T69" s="152">
        <v>47.759570604571678</v>
      </c>
      <c r="U69" s="152">
        <v>1.3675020175438597</v>
      </c>
      <c r="V69" s="152">
        <v>15.379929953302202</v>
      </c>
      <c r="X69" s="152">
        <v>13.398680143964762</v>
      </c>
      <c r="AA69" s="152">
        <v>5.6215001028594944</v>
      </c>
      <c r="AB69" s="152">
        <v>0.2650227392697222</v>
      </c>
      <c r="AC69" s="152">
        <v>11.396293787425149</v>
      </c>
      <c r="AD69" s="152">
        <v>2.3563612418442803</v>
      </c>
      <c r="AE69" s="152">
        <v>0.56110326615172124</v>
      </c>
      <c r="AF69" s="152">
        <v>8.1456603118744753E-2</v>
      </c>
      <c r="AJ69" s="152">
        <v>0.590911454</v>
      </c>
      <c r="AK69" s="156">
        <f t="shared" si="1"/>
        <v>2.1243293999999999E-2</v>
      </c>
      <c r="AL69" s="151">
        <v>212.43294</v>
      </c>
      <c r="AM69" s="151">
        <v>369.66899999999998</v>
      </c>
      <c r="AN69" s="151">
        <v>2945.7709999999997</v>
      </c>
      <c r="AO69" s="151">
        <v>779.29279999999994</v>
      </c>
      <c r="CQ69" s="152">
        <v>0.25</v>
      </c>
      <c r="DC69" s="152">
        <v>39.858499999999999</v>
      </c>
      <c r="DE69" s="152">
        <v>3.2000000000000001E-2</v>
      </c>
      <c r="DF69" s="152">
        <v>21.92</v>
      </c>
      <c r="DG69" s="152">
        <v>39.660499999999999</v>
      </c>
      <c r="DJ69" s="152">
        <v>4.3999999999999997E-2</v>
      </c>
      <c r="DM69" s="152">
        <v>0.26700000000000002</v>
      </c>
      <c r="DO69" s="154">
        <v>76.335921761549443</v>
      </c>
      <c r="EE69" s="152">
        <v>0.82373342152515117</v>
      </c>
      <c r="EF69" s="152">
        <v>18.074019936314787</v>
      </c>
      <c r="EH69" s="152">
        <v>10.366176921009327</v>
      </c>
      <c r="EK69" s="152">
        <v>0.19425432064256257</v>
      </c>
      <c r="EL69" s="152">
        <v>6.6785481217851377</v>
      </c>
      <c r="EM69" s="152">
        <v>12.015868180499796</v>
      </c>
      <c r="EO69" s="152">
        <v>2.2913172961834536</v>
      </c>
      <c r="EP69" s="152">
        <v>0.67950557679464552</v>
      </c>
      <c r="EQ69" s="152">
        <v>0.1337544538661086</v>
      </c>
      <c r="FA69" s="152">
        <v>8.1831814236368281</v>
      </c>
      <c r="FB69" s="152">
        <v>0.46972372277911467</v>
      </c>
      <c r="FD69" s="152">
        <v>43.05623397554151</v>
      </c>
      <c r="FF69" s="152">
        <v>364.26408105865494</v>
      </c>
      <c r="FG69" s="152">
        <v>138.43021342296518</v>
      </c>
      <c r="FI69" s="152">
        <v>39.734816184250867</v>
      </c>
      <c r="FJ69" s="152">
        <v>52.9592968081053</v>
      </c>
      <c r="FK69" s="152">
        <v>181.72595257567093</v>
      </c>
      <c r="FL69" s="152">
        <v>79.240408965530193</v>
      </c>
      <c r="FM69" s="152">
        <v>13.226229927530406</v>
      </c>
      <c r="FP69" s="152">
        <v>12.251550457533064</v>
      </c>
      <c r="FQ69" s="152">
        <v>355.36930997852954</v>
      </c>
      <c r="FR69" s="152">
        <v>21.761842876474972</v>
      </c>
      <c r="FS69" s="152">
        <v>53.254261011699363</v>
      </c>
      <c r="FT69" s="152">
        <v>0.94954429347467528</v>
      </c>
      <c r="FX69" s="152">
        <v>0.49602907809635921</v>
      </c>
      <c r="FY69" s="152">
        <v>213.71789430645777</v>
      </c>
      <c r="FZ69" s="152">
        <v>5.3697523742747535</v>
      </c>
      <c r="GA69" s="152">
        <v>12.2725586822451</v>
      </c>
      <c r="GB69" s="152">
        <v>1.8594622869846844</v>
      </c>
      <c r="GC69" s="152">
        <v>9.3390065609282047</v>
      </c>
      <c r="GD69" s="152">
        <v>2.7318585628517176</v>
      </c>
      <c r="GE69" s="152">
        <v>0.99299545834653358</v>
      </c>
      <c r="GF69" s="152">
        <v>3.398680536021057</v>
      </c>
      <c r="GG69" s="152">
        <v>0.58452190410505078</v>
      </c>
      <c r="GH69" s="152">
        <v>3.7421032184029031</v>
      </c>
      <c r="GI69" s="152">
        <v>0.79737689846870408</v>
      </c>
      <c r="GJ69" s="152">
        <v>2.2211211505997355</v>
      </c>
      <c r="GL69" s="152">
        <v>2.2196984294139361</v>
      </c>
      <c r="GM69" s="152">
        <v>0.34603041456786965</v>
      </c>
      <c r="GN69" s="152">
        <v>1.5429896148775752</v>
      </c>
      <c r="GO69" s="152">
        <v>7.2033044675495025E-2</v>
      </c>
      <c r="GS69" s="152">
        <v>2.3392047598730379</v>
      </c>
      <c r="GT69" s="152">
        <v>0.57803477277974791</v>
      </c>
      <c r="GU69" s="152">
        <v>0.27581744107294476</v>
      </c>
    </row>
    <row r="70" spans="1:203">
      <c r="A70" s="151">
        <v>129</v>
      </c>
      <c r="B70" s="152" t="s">
        <v>2859</v>
      </c>
      <c r="C70" s="152" t="s">
        <v>2905</v>
      </c>
      <c r="D70" s="152" t="s">
        <v>3072</v>
      </c>
      <c r="E70" s="152" t="s">
        <v>3001</v>
      </c>
      <c r="F70" s="152" t="s">
        <v>8515</v>
      </c>
      <c r="H70" s="151">
        <v>284170</v>
      </c>
      <c r="L70" s="153" t="s">
        <v>3159</v>
      </c>
      <c r="M70" s="153" t="s">
        <v>3160</v>
      </c>
      <c r="R70" s="152" t="s">
        <v>3075</v>
      </c>
      <c r="S70" s="152" t="s">
        <v>2716</v>
      </c>
      <c r="T70" s="152">
        <v>45.673766289254431</v>
      </c>
      <c r="U70" s="152">
        <v>0.95318077067669171</v>
      </c>
      <c r="V70" s="152">
        <v>17.940102568378919</v>
      </c>
      <c r="X70" s="152">
        <v>10.156752735151397</v>
      </c>
      <c r="AA70" s="152">
        <v>6.4837951038880899</v>
      </c>
      <c r="AB70" s="152">
        <v>0.15559191270159087</v>
      </c>
      <c r="AC70" s="152">
        <v>11.92098502994012</v>
      </c>
      <c r="AD70" s="152">
        <v>2.7804280839495439</v>
      </c>
      <c r="AE70" s="152">
        <v>0.67849165878050033</v>
      </c>
      <c r="AF70" s="152">
        <v>9.9672636727577979E-2</v>
      </c>
      <c r="AJ70" s="152">
        <v>3.2812025839999999</v>
      </c>
      <c r="AK70" s="156">
        <f t="shared" si="1"/>
        <v>1.5350363999999998E-2</v>
      </c>
      <c r="AL70" s="151">
        <v>153.50363999999999</v>
      </c>
      <c r="AM70" s="151">
        <v>387.99599999999998</v>
      </c>
      <c r="AN70" s="151">
        <v>3229.24</v>
      </c>
      <c r="AO70" s="151">
        <v>873.93280000000004</v>
      </c>
      <c r="CQ70" s="152">
        <v>0.25</v>
      </c>
      <c r="DC70" s="152">
        <v>40.927</v>
      </c>
      <c r="DE70" s="152">
        <v>2.3000000000000003E-2</v>
      </c>
      <c r="DF70" s="152">
        <v>15.250999999999999</v>
      </c>
      <c r="DG70" s="152">
        <v>45.005000000000003</v>
      </c>
      <c r="DJ70" s="152">
        <v>7.6999999999999999E-2</v>
      </c>
      <c r="DM70" s="152">
        <v>0.20333333333333337</v>
      </c>
      <c r="DO70" s="154">
        <v>84.02860092974565</v>
      </c>
      <c r="EE70" s="152">
        <v>0.82373342152515117</v>
      </c>
      <c r="EF70" s="152">
        <v>18.074019936314787</v>
      </c>
      <c r="EH70" s="152">
        <v>10.366176921009327</v>
      </c>
      <c r="EK70" s="152">
        <v>0.19425432064256257</v>
      </c>
      <c r="EL70" s="152">
        <v>6.6785481217851377</v>
      </c>
      <c r="EM70" s="152">
        <v>12.015868180499796</v>
      </c>
      <c r="EO70" s="152">
        <v>2.2913172961834536</v>
      </c>
      <c r="EP70" s="152">
        <v>0.67950557679464552</v>
      </c>
      <c r="EQ70" s="152">
        <v>0.1337544538661086</v>
      </c>
      <c r="FA70" s="152">
        <v>8.1831814236368281</v>
      </c>
      <c r="FB70" s="152">
        <v>0.46972372277911467</v>
      </c>
      <c r="FD70" s="152">
        <v>43.05623397554151</v>
      </c>
      <c r="FF70" s="152">
        <v>364.26408105865494</v>
      </c>
      <c r="FG70" s="152">
        <v>138.43021342296518</v>
      </c>
      <c r="FI70" s="152">
        <v>39.734816184250867</v>
      </c>
      <c r="FJ70" s="152">
        <v>52.9592968081053</v>
      </c>
      <c r="FK70" s="152">
        <v>181.72595257567093</v>
      </c>
      <c r="FL70" s="152">
        <v>79.240408965530193</v>
      </c>
      <c r="FM70" s="152">
        <v>13.226229927530406</v>
      </c>
      <c r="FP70" s="152">
        <v>12.251550457533064</v>
      </c>
      <c r="FQ70" s="152">
        <v>355.36930997852954</v>
      </c>
      <c r="FR70" s="152">
        <v>21.761842876474972</v>
      </c>
      <c r="FS70" s="152">
        <v>53.254261011699363</v>
      </c>
      <c r="FT70" s="152">
        <v>0.94954429347467528</v>
      </c>
      <c r="FX70" s="152">
        <v>0.49602907809635921</v>
      </c>
      <c r="FY70" s="152">
        <v>213.71789430645777</v>
      </c>
      <c r="FZ70" s="152">
        <v>5.3697523742747535</v>
      </c>
      <c r="GA70" s="152">
        <v>12.2725586822451</v>
      </c>
      <c r="GB70" s="152">
        <v>1.8594622869846844</v>
      </c>
      <c r="GC70" s="152">
        <v>9.3390065609282047</v>
      </c>
      <c r="GD70" s="152">
        <v>2.7318585628517176</v>
      </c>
      <c r="GE70" s="152">
        <v>0.99299545834653358</v>
      </c>
      <c r="GF70" s="152">
        <v>3.398680536021057</v>
      </c>
      <c r="GG70" s="152">
        <v>0.58452190410505078</v>
      </c>
      <c r="GH70" s="152">
        <v>3.7421032184029031</v>
      </c>
      <c r="GI70" s="152">
        <v>0.79737689846870408</v>
      </c>
      <c r="GJ70" s="152">
        <v>2.2211211505997355</v>
      </c>
      <c r="GL70" s="152">
        <v>2.2196984294139361</v>
      </c>
      <c r="GM70" s="152">
        <v>0.34603041456786965</v>
      </c>
      <c r="GN70" s="152">
        <v>1.5429896148775752</v>
      </c>
      <c r="GO70" s="152">
        <v>7.2033044675495025E-2</v>
      </c>
      <c r="GS70" s="152">
        <v>2.3392047598730379</v>
      </c>
      <c r="GT70" s="152">
        <v>0.57803477277974791</v>
      </c>
      <c r="GU70" s="152">
        <v>0.27581744107294476</v>
      </c>
    </row>
    <row r="71" spans="1:203">
      <c r="A71" s="151">
        <v>130</v>
      </c>
      <c r="B71" s="152" t="s">
        <v>2859</v>
      </c>
      <c r="C71" s="152" t="s">
        <v>2905</v>
      </c>
      <c r="D71" s="152" t="s">
        <v>3072</v>
      </c>
      <c r="E71" s="152" t="s">
        <v>3001</v>
      </c>
      <c r="F71" s="152" t="s">
        <v>8516</v>
      </c>
      <c r="H71" s="151">
        <v>284170</v>
      </c>
      <c r="L71" s="153" t="s">
        <v>3159</v>
      </c>
      <c r="M71" s="153" t="s">
        <v>3271</v>
      </c>
      <c r="R71" s="152" t="s">
        <v>3075</v>
      </c>
      <c r="S71" s="152" t="s">
        <v>2716</v>
      </c>
      <c r="T71" s="152">
        <v>46.358337961973945</v>
      </c>
      <c r="U71" s="152">
        <v>0.94867637218045109</v>
      </c>
      <c r="V71" s="152">
        <v>17.061519346230821</v>
      </c>
      <c r="X71" s="152">
        <v>10.278968252547138</v>
      </c>
      <c r="AA71" s="152">
        <v>7.006146883357335</v>
      </c>
      <c r="AB71" s="152">
        <v>0.2029150961083403</v>
      </c>
      <c r="AC71" s="152">
        <v>11.326334955089822</v>
      </c>
      <c r="AD71" s="152">
        <v>2.4532792518486302</v>
      </c>
      <c r="AE71" s="152">
        <v>0.67246865248861831</v>
      </c>
      <c r="AF71" s="152">
        <v>0.14160388390262801</v>
      </c>
      <c r="AJ71" s="152">
        <v>5.4625809874999991</v>
      </c>
      <c r="AK71" s="156">
        <f t="shared" si="1"/>
        <v>1.8038115E-2</v>
      </c>
      <c r="AL71" s="151">
        <v>180.38115000000002</v>
      </c>
      <c r="AM71" s="151">
        <v>392.01900000000001</v>
      </c>
      <c r="AN71" s="151">
        <v>3253.52</v>
      </c>
      <c r="AO71" s="151">
        <v>851.76</v>
      </c>
      <c r="CQ71" s="152">
        <v>0.25</v>
      </c>
      <c r="DC71" s="152">
        <v>40.925333333333334</v>
      </c>
      <c r="DE71" s="152">
        <v>1.8333333333333333E-2</v>
      </c>
      <c r="DF71" s="152">
        <v>15.120333333333333</v>
      </c>
      <c r="DG71" s="152">
        <v>45.074666666666673</v>
      </c>
      <c r="DJ71" s="152">
        <v>8.9333333333333334E-2</v>
      </c>
      <c r="DM71" s="152">
        <v>0.20200000000000004</v>
      </c>
      <c r="DO71" s="154">
        <v>84.164368575601884</v>
      </c>
      <c r="EE71" s="152">
        <v>0.82373342152515117</v>
      </c>
      <c r="EF71" s="152">
        <v>18.074019936314787</v>
      </c>
      <c r="EH71" s="152">
        <v>10.366176921009327</v>
      </c>
      <c r="EK71" s="152">
        <v>0.19425432064256257</v>
      </c>
      <c r="EL71" s="152">
        <v>6.6785481217851377</v>
      </c>
      <c r="EM71" s="152">
        <v>12.015868180499796</v>
      </c>
      <c r="EO71" s="152">
        <v>2.2913172961834536</v>
      </c>
      <c r="EP71" s="152">
        <v>0.67950557679464552</v>
      </c>
      <c r="EQ71" s="152">
        <v>0.1337544538661086</v>
      </c>
      <c r="FA71" s="152">
        <v>8.1831814236368281</v>
      </c>
      <c r="FB71" s="152">
        <v>0.46972372277911467</v>
      </c>
      <c r="FD71" s="152">
        <v>43.05623397554151</v>
      </c>
      <c r="FF71" s="152">
        <v>364.26408105865494</v>
      </c>
      <c r="FG71" s="152">
        <v>138.43021342296518</v>
      </c>
      <c r="FI71" s="152">
        <v>39.734816184250867</v>
      </c>
      <c r="FJ71" s="152">
        <v>52.9592968081053</v>
      </c>
      <c r="FK71" s="152">
        <v>181.72595257567093</v>
      </c>
      <c r="FL71" s="152">
        <v>79.240408965530193</v>
      </c>
      <c r="FM71" s="152">
        <v>13.226229927530406</v>
      </c>
      <c r="FP71" s="152">
        <v>12.251550457533064</v>
      </c>
      <c r="FQ71" s="152">
        <v>355.36930997852954</v>
      </c>
      <c r="FR71" s="152">
        <v>21.761842876474972</v>
      </c>
      <c r="FS71" s="152">
        <v>53.254261011699363</v>
      </c>
      <c r="FT71" s="152">
        <v>0.94954429347467528</v>
      </c>
      <c r="FX71" s="152">
        <v>0.49602907809635921</v>
      </c>
      <c r="FY71" s="152">
        <v>213.71789430645777</v>
      </c>
      <c r="FZ71" s="152">
        <v>5.3697523742747535</v>
      </c>
      <c r="GA71" s="152">
        <v>12.2725586822451</v>
      </c>
      <c r="GB71" s="152">
        <v>1.8594622869846844</v>
      </c>
      <c r="GC71" s="152">
        <v>9.3390065609282047</v>
      </c>
      <c r="GD71" s="152">
        <v>2.7318585628517176</v>
      </c>
      <c r="GE71" s="152">
        <v>0.99299545834653358</v>
      </c>
      <c r="GF71" s="152">
        <v>3.398680536021057</v>
      </c>
      <c r="GG71" s="152">
        <v>0.58452190410505078</v>
      </c>
      <c r="GH71" s="152">
        <v>3.7421032184029031</v>
      </c>
      <c r="GI71" s="152">
        <v>0.79737689846870408</v>
      </c>
      <c r="GJ71" s="152">
        <v>2.2211211505997355</v>
      </c>
      <c r="GL71" s="152">
        <v>2.2196984294139361</v>
      </c>
      <c r="GM71" s="152">
        <v>0.34603041456786965</v>
      </c>
      <c r="GN71" s="152">
        <v>1.5429896148775752</v>
      </c>
      <c r="GO71" s="152">
        <v>7.2033044675495025E-2</v>
      </c>
      <c r="GS71" s="152">
        <v>2.3392047598730379</v>
      </c>
      <c r="GT71" s="152">
        <v>0.57803477277974791</v>
      </c>
      <c r="GU71" s="152">
        <v>0.27581744107294476</v>
      </c>
    </row>
    <row r="72" spans="1:203">
      <c r="A72" s="151">
        <v>131</v>
      </c>
      <c r="B72" s="152" t="s">
        <v>2859</v>
      </c>
      <c r="C72" s="152" t="s">
        <v>2905</v>
      </c>
      <c r="D72" s="152" t="s">
        <v>3072</v>
      </c>
      <c r="E72" s="152" t="s">
        <v>3242</v>
      </c>
      <c r="F72" s="152" t="s">
        <v>8517</v>
      </c>
      <c r="H72" s="151">
        <v>284192</v>
      </c>
      <c r="L72" s="153" t="s">
        <v>4167</v>
      </c>
      <c r="M72" s="153" t="s">
        <v>4180</v>
      </c>
      <c r="R72" s="152" t="s">
        <v>3075</v>
      </c>
      <c r="S72" s="152" t="s">
        <v>2716</v>
      </c>
      <c r="T72" s="152">
        <v>49.545874813074136</v>
      </c>
      <c r="U72" s="152">
        <v>1.0892302882205516</v>
      </c>
      <c r="V72" s="152">
        <v>19.716163275517012</v>
      </c>
      <c r="X72" s="152">
        <v>5.4868334915035728</v>
      </c>
      <c r="AA72" s="152">
        <v>1.782048697798807</v>
      </c>
      <c r="AB72" s="152">
        <v>0.14784459754632492</v>
      </c>
      <c r="AC72" s="152">
        <v>12.683536302395211</v>
      </c>
      <c r="AD72" s="152">
        <v>2.7916835134841236</v>
      </c>
      <c r="AE72" s="152">
        <v>0.61037145761931555</v>
      </c>
      <c r="AF72" s="152">
        <v>6.2896870762575066E-2</v>
      </c>
      <c r="AJ72" s="152">
        <v>4.9677195874999995</v>
      </c>
      <c r="AK72" s="156">
        <f t="shared" si="1"/>
        <v>8.5619960999999984E-3</v>
      </c>
      <c r="AL72" s="151">
        <v>85.619960999999989</v>
      </c>
      <c r="AM72" s="151">
        <v>169.86</v>
      </c>
      <c r="AN72" s="151">
        <v>2054.6950000000002</v>
      </c>
      <c r="AO72" s="151">
        <v>952.88960000000009</v>
      </c>
      <c r="CQ72" s="152">
        <v>0.25</v>
      </c>
      <c r="ED72" s="152">
        <v>52.73</v>
      </c>
      <c r="EE72" s="152">
        <v>0.78</v>
      </c>
      <c r="EF72" s="152">
        <v>16.739999999999998</v>
      </c>
      <c r="EH72" s="152">
        <v>9.43</v>
      </c>
      <c r="EK72" s="152">
        <v>0.18</v>
      </c>
      <c r="EL72" s="152">
        <v>5.58</v>
      </c>
      <c r="EM72" s="152">
        <v>11.1</v>
      </c>
      <c r="EO72" s="152">
        <v>2.5299999999999998</v>
      </c>
      <c r="EP72" s="152">
        <v>0.61</v>
      </c>
      <c r="EQ72" s="152">
        <v>0.12</v>
      </c>
      <c r="FJ72" s="152">
        <v>26</v>
      </c>
      <c r="FK72" s="152">
        <v>127</v>
      </c>
      <c r="FL72" s="152">
        <v>82</v>
      </c>
      <c r="FP72" s="152">
        <v>11.2</v>
      </c>
      <c r="FQ72" s="152">
        <v>336</v>
      </c>
      <c r="FR72" s="152">
        <v>18.2</v>
      </c>
      <c r="FS72" s="152">
        <v>60.4</v>
      </c>
      <c r="FY72" s="152">
        <v>235</v>
      </c>
    </row>
    <row r="73" spans="1:203">
      <c r="A73" s="151">
        <v>132</v>
      </c>
      <c r="B73" s="152" t="s">
        <v>2859</v>
      </c>
      <c r="C73" s="152" t="s">
        <v>2905</v>
      </c>
      <c r="D73" s="152" t="s">
        <v>3072</v>
      </c>
      <c r="E73" s="152" t="s">
        <v>3242</v>
      </c>
      <c r="F73" s="152" t="s">
        <v>8518</v>
      </c>
      <c r="H73" s="151">
        <v>284192</v>
      </c>
      <c r="L73" s="153" t="s">
        <v>4167</v>
      </c>
      <c r="M73" s="153" t="s">
        <v>4168</v>
      </c>
      <c r="R73" s="152" t="s">
        <v>3075</v>
      </c>
      <c r="S73" s="152" t="s">
        <v>2716</v>
      </c>
      <c r="T73" s="152">
        <v>49.513785515915409</v>
      </c>
      <c r="U73" s="152">
        <v>1.0113208771929825</v>
      </c>
      <c r="V73" s="152">
        <v>16.57026851234156</v>
      </c>
      <c r="X73" s="152">
        <v>7.7574691568034098</v>
      </c>
      <c r="AA73" s="152">
        <v>4.5904771857642466</v>
      </c>
      <c r="AB73" s="152">
        <v>0.14009728239105901</v>
      </c>
      <c r="AC73" s="152">
        <v>11.893001497005988</v>
      </c>
      <c r="AD73" s="152">
        <v>2.3353331339712922</v>
      </c>
      <c r="AE73" s="152">
        <v>0.30536641899841421</v>
      </c>
      <c r="AF73" s="152">
        <v>2.4058912313553307E-2</v>
      </c>
      <c r="AJ73" s="152">
        <v>5.0940197314999995</v>
      </c>
      <c r="AK73" s="156">
        <f t="shared" si="1"/>
        <v>2.0711492999999997E-2</v>
      </c>
      <c r="AL73" s="151">
        <v>207.11492999999999</v>
      </c>
      <c r="AM73" s="151">
        <v>264.62399999999997</v>
      </c>
      <c r="AN73" s="151">
        <v>1559.383</v>
      </c>
      <c r="AO73" s="151">
        <v>582.98239999999998</v>
      </c>
      <c r="CQ73" s="152">
        <v>0.25</v>
      </c>
      <c r="DC73" s="152">
        <v>40.989000000000004</v>
      </c>
      <c r="DE73" s="152">
        <v>0.12166666666666666</v>
      </c>
      <c r="DF73" s="152">
        <v>14.551666666666668</v>
      </c>
      <c r="DG73" s="152">
        <v>43.55866666666666</v>
      </c>
      <c r="DJ73" s="152">
        <v>0.10066666666666667</v>
      </c>
      <c r="DM73" s="152">
        <v>0.223</v>
      </c>
      <c r="DO73" s="154">
        <v>84.219244987008011</v>
      </c>
      <c r="ED73" s="152">
        <v>52.73</v>
      </c>
      <c r="EE73" s="152">
        <v>0.78</v>
      </c>
      <c r="EF73" s="152">
        <v>16.739999999999998</v>
      </c>
      <c r="EH73" s="152">
        <v>9.43</v>
      </c>
      <c r="EK73" s="152">
        <v>0.18</v>
      </c>
      <c r="EL73" s="152">
        <v>5.58</v>
      </c>
      <c r="EM73" s="152">
        <v>11.1</v>
      </c>
      <c r="EO73" s="152">
        <v>2.5299999999999998</v>
      </c>
      <c r="EP73" s="152">
        <v>0.61</v>
      </c>
      <c r="EQ73" s="152">
        <v>0.12</v>
      </c>
      <c r="FJ73" s="152">
        <v>26</v>
      </c>
      <c r="FK73" s="152">
        <v>127</v>
      </c>
      <c r="FL73" s="152">
        <v>82</v>
      </c>
      <c r="FP73" s="152">
        <v>11.2</v>
      </c>
      <c r="FQ73" s="152">
        <v>336</v>
      </c>
      <c r="FR73" s="152">
        <v>18.2</v>
      </c>
      <c r="FS73" s="152">
        <v>60.4</v>
      </c>
      <c r="FY73" s="152">
        <v>235</v>
      </c>
    </row>
    <row r="74" spans="1:203">
      <c r="A74" s="151">
        <v>133</v>
      </c>
      <c r="B74" s="152" t="s">
        <v>2859</v>
      </c>
      <c r="C74" s="152" t="s">
        <v>2905</v>
      </c>
      <c r="D74" s="152" t="s">
        <v>3072</v>
      </c>
      <c r="E74" s="152" t="s">
        <v>3242</v>
      </c>
      <c r="F74" s="152" t="s">
        <v>8519</v>
      </c>
      <c r="H74" s="151">
        <v>284192</v>
      </c>
      <c r="L74" s="153" t="s">
        <v>4167</v>
      </c>
      <c r="M74" s="153" t="s">
        <v>4720</v>
      </c>
      <c r="R74" s="152" t="s">
        <v>3075</v>
      </c>
      <c r="S74" s="152" t="s">
        <v>2716</v>
      </c>
      <c r="T74" s="152">
        <v>51.171732535782965</v>
      </c>
      <c r="U74" s="152">
        <v>0.90129677318295742</v>
      </c>
      <c r="V74" s="152">
        <v>15.993993495663775</v>
      </c>
      <c r="X74" s="152">
        <v>8.4714650742206388</v>
      </c>
      <c r="AA74" s="152">
        <v>4.9114333347047934</v>
      </c>
      <c r="AB74" s="152">
        <v>0.17799456569223487</v>
      </c>
      <c r="AC74" s="152">
        <v>10.137034805389222</v>
      </c>
      <c r="AD74" s="152">
        <v>2.6971244258373206</v>
      </c>
      <c r="AE74" s="152">
        <v>0.49725939945777275</v>
      </c>
      <c r="AF74" s="152">
        <v>8.1571169367856911E-2</v>
      </c>
      <c r="AJ74" s="152">
        <v>6.1357123035000001</v>
      </c>
      <c r="AK74" s="156">
        <f t="shared" si="1"/>
        <v>8.4743208000000007E-3</v>
      </c>
      <c r="AL74" s="151">
        <v>84.74320800000001</v>
      </c>
      <c r="AM74" s="151">
        <v>362.07</v>
      </c>
      <c r="AN74" s="151">
        <v>1378.4969999999998</v>
      </c>
      <c r="AO74" s="151">
        <v>804.71039999999994</v>
      </c>
      <c r="CQ74" s="152">
        <v>0.25</v>
      </c>
      <c r="DC74" s="152">
        <v>39.966666666666669</v>
      </c>
      <c r="DE74" s="152">
        <v>1.5333333333333332E-2</v>
      </c>
      <c r="DF74" s="152">
        <v>16.375</v>
      </c>
      <c r="DG74" s="152">
        <v>43.184666666666665</v>
      </c>
      <c r="DJ74" s="152">
        <v>0.10033333333333334</v>
      </c>
      <c r="DM74" s="152">
        <v>0.19066666666666668</v>
      </c>
      <c r="DO74" s="154">
        <v>82.461873169348166</v>
      </c>
      <c r="ED74" s="152">
        <v>52.73</v>
      </c>
      <c r="EE74" s="152">
        <v>0.78</v>
      </c>
      <c r="EF74" s="152">
        <v>16.739999999999998</v>
      </c>
      <c r="EH74" s="152">
        <v>9.43</v>
      </c>
      <c r="EK74" s="152">
        <v>0.18</v>
      </c>
      <c r="EL74" s="152">
        <v>5.58</v>
      </c>
      <c r="EM74" s="152">
        <v>11.1</v>
      </c>
      <c r="EO74" s="152">
        <v>2.5299999999999998</v>
      </c>
      <c r="EP74" s="152">
        <v>0.61</v>
      </c>
      <c r="EQ74" s="152">
        <v>0.12</v>
      </c>
      <c r="FJ74" s="152">
        <v>26</v>
      </c>
      <c r="FK74" s="152">
        <v>127</v>
      </c>
      <c r="FL74" s="152">
        <v>82</v>
      </c>
      <c r="FP74" s="152">
        <v>11.2</v>
      </c>
      <c r="FQ74" s="152">
        <v>336</v>
      </c>
      <c r="FR74" s="152">
        <v>18.2</v>
      </c>
      <c r="FS74" s="152">
        <v>60.4</v>
      </c>
      <c r="FY74" s="152">
        <v>235</v>
      </c>
    </row>
    <row r="75" spans="1:203">
      <c r="A75" s="151">
        <v>134</v>
      </c>
      <c r="B75" s="152" t="s">
        <v>2859</v>
      </c>
      <c r="C75" s="152" t="s">
        <v>2905</v>
      </c>
      <c r="D75" s="152" t="s">
        <v>3072</v>
      </c>
      <c r="E75" s="152" t="s">
        <v>3242</v>
      </c>
      <c r="F75" s="152" t="s">
        <v>8520</v>
      </c>
      <c r="H75" s="151">
        <v>284192</v>
      </c>
      <c r="L75" s="153" t="s">
        <v>4167</v>
      </c>
      <c r="M75" s="153" t="s">
        <v>5356</v>
      </c>
      <c r="R75" s="152" t="s">
        <v>3075</v>
      </c>
      <c r="S75" s="152" t="s">
        <v>2716</v>
      </c>
      <c r="T75" s="152">
        <v>54.573198034607998</v>
      </c>
      <c r="U75" s="152">
        <v>1.0655404887218045</v>
      </c>
      <c r="V75" s="152">
        <v>17.023730820547033</v>
      </c>
      <c r="X75" s="152">
        <v>8.8767060003223097</v>
      </c>
      <c r="AA75" s="152">
        <v>1.427927356511006</v>
      </c>
      <c r="AB75" s="152">
        <v>0.17728439513633551</v>
      </c>
      <c r="AC75" s="152">
        <v>9.1226317365269463</v>
      </c>
      <c r="AD75" s="152">
        <v>3.4827129686820357</v>
      </c>
      <c r="AE75" s="152">
        <v>0.72830192081436385</v>
      </c>
      <c r="AF75" s="152">
        <v>0.10815053916187771</v>
      </c>
      <c r="AJ75" s="152">
        <v>1.7608215514999999</v>
      </c>
      <c r="AK75" s="156">
        <f t="shared" si="1"/>
        <v>9.8296946999999989E-3</v>
      </c>
      <c r="AL75" s="151">
        <v>98.296946999999989</v>
      </c>
      <c r="AM75" s="151">
        <v>211.87799999999999</v>
      </c>
      <c r="AN75" s="151">
        <v>465.56900000000002</v>
      </c>
      <c r="AO75" s="151">
        <v>429.39519999999999</v>
      </c>
      <c r="CQ75" s="152">
        <v>0.25</v>
      </c>
      <c r="ED75" s="152">
        <v>52.73</v>
      </c>
      <c r="EE75" s="152">
        <v>0.78</v>
      </c>
      <c r="EF75" s="152">
        <v>16.739999999999998</v>
      </c>
      <c r="EH75" s="152">
        <v>9.43</v>
      </c>
      <c r="EK75" s="152">
        <v>0.18</v>
      </c>
      <c r="EL75" s="152">
        <v>5.58</v>
      </c>
      <c r="EM75" s="152">
        <v>11.1</v>
      </c>
      <c r="EO75" s="152">
        <v>2.5299999999999998</v>
      </c>
      <c r="EP75" s="152">
        <v>0.61</v>
      </c>
      <c r="EQ75" s="152">
        <v>0.12</v>
      </c>
      <c r="FJ75" s="152">
        <v>26</v>
      </c>
      <c r="FK75" s="152">
        <v>127</v>
      </c>
      <c r="FL75" s="152">
        <v>82</v>
      </c>
      <c r="FP75" s="152">
        <v>11.2</v>
      </c>
      <c r="FQ75" s="152">
        <v>336</v>
      </c>
      <c r="FR75" s="152">
        <v>18.2</v>
      </c>
      <c r="FS75" s="152">
        <v>60.4</v>
      </c>
      <c r="FY75" s="152">
        <v>235</v>
      </c>
    </row>
    <row r="76" spans="1:203">
      <c r="A76" s="151">
        <v>173</v>
      </c>
      <c r="B76" s="152" t="s">
        <v>2859</v>
      </c>
      <c r="C76" s="152" t="s">
        <v>2905</v>
      </c>
      <c r="D76" s="152" t="s">
        <v>4188</v>
      </c>
      <c r="E76" s="152" t="s">
        <v>4189</v>
      </c>
      <c r="F76" s="152" t="s">
        <v>8521</v>
      </c>
      <c r="H76" s="151" t="s">
        <v>4190</v>
      </c>
      <c r="L76" s="153" t="s">
        <v>4478</v>
      </c>
      <c r="M76" s="153" t="s">
        <v>5044</v>
      </c>
      <c r="O76" s="151">
        <v>2785</v>
      </c>
      <c r="P76" s="152">
        <v>12.108695000000001</v>
      </c>
      <c r="Q76" s="152">
        <v>143.85920300000001</v>
      </c>
      <c r="R76" s="152" t="s">
        <v>4193</v>
      </c>
      <c r="S76" s="152" t="s">
        <v>2716</v>
      </c>
      <c r="T76" s="152">
        <v>52.34</v>
      </c>
      <c r="U76" s="152">
        <v>0.34</v>
      </c>
      <c r="V76" s="152">
        <v>10.11</v>
      </c>
      <c r="X76" s="152">
        <v>6.21</v>
      </c>
      <c r="AA76" s="152">
        <v>8.77</v>
      </c>
      <c r="AB76" s="152">
        <v>0.12</v>
      </c>
      <c r="AC76" s="152">
        <v>17.43</v>
      </c>
      <c r="AD76" s="152">
        <v>0.6</v>
      </c>
      <c r="AE76" s="152">
        <v>0.04</v>
      </c>
      <c r="AF76" s="152">
        <v>0.02</v>
      </c>
      <c r="AI76" s="152">
        <v>96.15</v>
      </c>
      <c r="AJ76" s="152">
        <v>1.93</v>
      </c>
      <c r="AK76" s="156">
        <f t="shared" si="1"/>
        <v>2.9530000000000003E-3</v>
      </c>
      <c r="AL76" s="151">
        <v>29.53</v>
      </c>
      <c r="AM76" s="151">
        <v>83.016999999999996</v>
      </c>
      <c r="AN76" s="151">
        <v>130.43</v>
      </c>
      <c r="AO76" s="151">
        <v>82.06</v>
      </c>
      <c r="AQ76" s="152">
        <v>3.02</v>
      </c>
      <c r="AW76" s="152">
        <v>53.84</v>
      </c>
      <c r="AY76" s="151">
        <v>212.42</v>
      </c>
      <c r="AZ76" s="152">
        <v>1025.32</v>
      </c>
      <c r="BA76" s="152">
        <v>30.65</v>
      </c>
      <c r="BB76" s="152">
        <v>75.650000000000006</v>
      </c>
      <c r="BC76" s="152">
        <v>72.13</v>
      </c>
      <c r="BD76" s="152">
        <v>52.68</v>
      </c>
      <c r="BG76" s="152">
        <v>0.71</v>
      </c>
      <c r="BH76" s="152">
        <v>38.700000000000003</v>
      </c>
      <c r="BI76" s="152">
        <v>7.39</v>
      </c>
      <c r="BJ76" s="152">
        <v>7.91</v>
      </c>
      <c r="BK76" s="152">
        <v>0.08</v>
      </c>
      <c r="BN76" s="152">
        <v>0.04</v>
      </c>
      <c r="BO76" s="152">
        <v>10.78</v>
      </c>
      <c r="BP76" s="152">
        <v>0.3</v>
      </c>
      <c r="BQ76" s="152">
        <v>1.1000000000000001</v>
      </c>
      <c r="BR76" s="152">
        <v>0.24</v>
      </c>
      <c r="BS76" s="152">
        <v>1.47</v>
      </c>
      <c r="BT76" s="152">
        <v>0.63</v>
      </c>
      <c r="BU76" s="152">
        <v>0.27</v>
      </c>
      <c r="BW76" s="152">
        <v>0.2</v>
      </c>
      <c r="BX76" s="152">
        <v>1.25</v>
      </c>
      <c r="BY76" s="152">
        <v>0.28499999999999998</v>
      </c>
      <c r="BZ76" s="152">
        <v>0.75</v>
      </c>
      <c r="CA76" s="152">
        <v>0.12</v>
      </c>
      <c r="CD76" s="152">
        <v>0.22</v>
      </c>
      <c r="CE76" s="152">
        <v>0.01</v>
      </c>
      <c r="CH76" s="152">
        <v>0.15</v>
      </c>
      <c r="CJ76" s="152">
        <v>0.02</v>
      </c>
      <c r="CK76" s="152">
        <v>0.02</v>
      </c>
      <c r="CQ76" s="152">
        <v>0.17</v>
      </c>
      <c r="CT76" s="152" t="s">
        <v>4194</v>
      </c>
      <c r="DC76" s="152">
        <v>40.36</v>
      </c>
      <c r="DE76" s="152">
        <v>0.06</v>
      </c>
      <c r="DF76" s="152">
        <v>7</v>
      </c>
      <c r="DG76" s="152">
        <v>50.63</v>
      </c>
      <c r="DO76" s="154">
        <v>93</v>
      </c>
      <c r="ET76" s="152">
        <v>1.1599999999999999</v>
      </c>
      <c r="EW76" s="151">
        <v>43.03</v>
      </c>
      <c r="EX76" s="151">
        <v>123.83</v>
      </c>
      <c r="EY76" s="151">
        <v>183.98</v>
      </c>
      <c r="EZ76" s="151">
        <v>362.7</v>
      </c>
    </row>
    <row r="77" spans="1:203">
      <c r="A77" s="151">
        <v>174</v>
      </c>
      <c r="B77" s="152" t="s">
        <v>2859</v>
      </c>
      <c r="C77" s="152" t="s">
        <v>2905</v>
      </c>
      <c r="D77" s="152" t="s">
        <v>4188</v>
      </c>
      <c r="E77" s="152" t="s">
        <v>4189</v>
      </c>
      <c r="F77" s="152" t="s">
        <v>8522</v>
      </c>
      <c r="H77" s="151" t="s">
        <v>4190</v>
      </c>
      <c r="L77" s="153" t="s">
        <v>4478</v>
      </c>
      <c r="M77" s="153" t="s">
        <v>4479</v>
      </c>
      <c r="O77" s="151">
        <v>2785</v>
      </c>
      <c r="P77" s="152">
        <v>12.108695000000001</v>
      </c>
      <c r="Q77" s="152">
        <v>143.85920300000001</v>
      </c>
      <c r="R77" s="152" t="s">
        <v>4193</v>
      </c>
      <c r="S77" s="152" t="s">
        <v>2716</v>
      </c>
      <c r="T77" s="152">
        <v>50.42</v>
      </c>
      <c r="U77" s="152">
        <v>0.52</v>
      </c>
      <c r="V77" s="152">
        <v>16.010000000000002</v>
      </c>
      <c r="X77" s="152">
        <v>5.36</v>
      </c>
      <c r="AA77" s="152">
        <v>3.51</v>
      </c>
      <c r="AB77" s="152">
        <v>0.11</v>
      </c>
      <c r="AC77" s="152">
        <v>17.440000000000001</v>
      </c>
      <c r="AD77" s="152">
        <v>1.86</v>
      </c>
      <c r="AE77" s="152">
        <v>0.06</v>
      </c>
      <c r="AF77" s="152">
        <v>0.13</v>
      </c>
      <c r="AI77" s="152">
        <v>95.72</v>
      </c>
      <c r="AJ77" s="152">
        <v>2.37</v>
      </c>
      <c r="AK77" s="156">
        <f t="shared" si="1"/>
        <v>2.3141999999999999E-2</v>
      </c>
      <c r="AL77" s="151">
        <v>231.42</v>
      </c>
      <c r="AM77" s="151">
        <v>109.52</v>
      </c>
      <c r="AN77" s="151">
        <v>750.44</v>
      </c>
      <c r="AO77" s="151">
        <v>131.01</v>
      </c>
      <c r="AQ77" s="152">
        <v>3.2440000000000002</v>
      </c>
      <c r="AW77" s="152">
        <v>65.010000000000005</v>
      </c>
      <c r="AY77" s="151">
        <v>243.72</v>
      </c>
      <c r="AZ77" s="152">
        <v>475.85</v>
      </c>
      <c r="BA77" s="152">
        <v>16.41</v>
      </c>
      <c r="BB77" s="152">
        <v>1.58</v>
      </c>
      <c r="BC77" s="152">
        <v>57.57</v>
      </c>
      <c r="BD77" s="152">
        <v>46.14</v>
      </c>
      <c r="BG77" s="152">
        <v>1.57</v>
      </c>
      <c r="BH77" s="152">
        <v>99.61</v>
      </c>
      <c r="BI77" s="152">
        <v>12.46</v>
      </c>
      <c r="BJ77" s="152">
        <v>40.56</v>
      </c>
      <c r="BK77" s="152">
        <v>0.13</v>
      </c>
      <c r="BN77" s="152">
        <v>0.11</v>
      </c>
      <c r="BO77" s="152">
        <v>9.84</v>
      </c>
      <c r="BP77" s="152">
        <v>0.95</v>
      </c>
      <c r="BQ77" s="152">
        <v>4.04</v>
      </c>
      <c r="BR77" s="152">
        <v>0.82</v>
      </c>
      <c r="BS77" s="152">
        <v>4.8600000000000003</v>
      </c>
      <c r="BT77" s="152">
        <v>1.66</v>
      </c>
      <c r="BU77" s="152">
        <v>0.69</v>
      </c>
      <c r="BW77" s="152">
        <v>0.36</v>
      </c>
      <c r="BX77" s="152">
        <v>2.2200000000000002</v>
      </c>
      <c r="BY77" s="152">
        <v>0.48</v>
      </c>
      <c r="BZ77" s="152">
        <v>1.32</v>
      </c>
      <c r="CA77" s="152">
        <v>0.2</v>
      </c>
      <c r="CB77" s="152">
        <v>1.37</v>
      </c>
      <c r="CD77" s="152">
        <v>1.07</v>
      </c>
      <c r="CE77" s="152">
        <v>0.01</v>
      </c>
      <c r="CH77" s="152">
        <v>0.35</v>
      </c>
      <c r="CJ77" s="152">
        <v>0.01</v>
      </c>
      <c r="CK77" s="152">
        <v>0.01</v>
      </c>
      <c r="CQ77" s="152">
        <v>0.17</v>
      </c>
      <c r="CT77" s="152" t="s">
        <v>4194</v>
      </c>
      <c r="DC77" s="152">
        <v>39.42</v>
      </c>
      <c r="DE77" s="152">
        <v>0.04</v>
      </c>
      <c r="DF77" s="152">
        <v>7.92</v>
      </c>
      <c r="DG77" s="152">
        <v>49.65</v>
      </c>
      <c r="DO77" s="154">
        <v>92</v>
      </c>
      <c r="ET77" s="152">
        <v>1.1599999999999999</v>
      </c>
      <c r="EW77" s="151">
        <v>43.03</v>
      </c>
      <c r="EX77" s="151">
        <v>123.83</v>
      </c>
      <c r="EY77" s="151">
        <v>183.98</v>
      </c>
      <c r="EZ77" s="151">
        <v>362.7</v>
      </c>
    </row>
    <row r="78" spans="1:203">
      <c r="A78" s="151">
        <v>176</v>
      </c>
      <c r="B78" s="152" t="s">
        <v>2859</v>
      </c>
      <c r="C78" s="152" t="s">
        <v>2905</v>
      </c>
      <c r="D78" s="152" t="s">
        <v>4188</v>
      </c>
      <c r="E78" s="152" t="s">
        <v>4189</v>
      </c>
      <c r="F78" s="152" t="s">
        <v>8523</v>
      </c>
      <c r="H78" s="151" t="s">
        <v>4190</v>
      </c>
      <c r="L78" s="153" t="s">
        <v>4478</v>
      </c>
      <c r="M78" s="153" t="s">
        <v>4546</v>
      </c>
      <c r="O78" s="151">
        <v>2785</v>
      </c>
      <c r="P78" s="152">
        <v>12.108695000000001</v>
      </c>
      <c r="Q78" s="152">
        <v>143.85920300000001</v>
      </c>
      <c r="R78" s="152" t="s">
        <v>4193</v>
      </c>
      <c r="S78" s="152" t="s">
        <v>2716</v>
      </c>
      <c r="T78" s="152">
        <v>50.64</v>
      </c>
      <c r="U78" s="152">
        <v>0.51</v>
      </c>
      <c r="V78" s="152">
        <v>14.97</v>
      </c>
      <c r="X78" s="152">
        <v>4.78</v>
      </c>
      <c r="AA78" s="152">
        <v>4.13</v>
      </c>
      <c r="AB78" s="152">
        <v>0.13</v>
      </c>
      <c r="AC78" s="152">
        <v>18.46</v>
      </c>
      <c r="AD78" s="152">
        <v>1.66</v>
      </c>
      <c r="AE78" s="152">
        <v>0.24</v>
      </c>
      <c r="AF78" s="152">
        <v>0.05</v>
      </c>
      <c r="AI78" s="152">
        <v>95.85</v>
      </c>
      <c r="AJ78" s="152">
        <v>2.09</v>
      </c>
      <c r="AK78" s="156">
        <f t="shared" si="1"/>
        <v>6.881E-3</v>
      </c>
      <c r="AL78" s="151">
        <v>68.81</v>
      </c>
      <c r="AM78" s="151">
        <v>158.19</v>
      </c>
      <c r="AN78" s="151">
        <v>796.78</v>
      </c>
      <c r="AO78" s="151">
        <v>739.63</v>
      </c>
      <c r="CQ78" s="152">
        <v>0.17</v>
      </c>
      <c r="CT78" s="152" t="s">
        <v>4194</v>
      </c>
      <c r="DC78" s="152">
        <v>40.1</v>
      </c>
      <c r="DE78" s="152">
        <v>0.02</v>
      </c>
      <c r="DF78" s="152">
        <v>6.92</v>
      </c>
      <c r="DG78" s="152">
        <v>51.26</v>
      </c>
      <c r="DO78" s="154">
        <v>93</v>
      </c>
      <c r="ET78" s="152">
        <v>1.1599999999999999</v>
      </c>
      <c r="EW78" s="151">
        <v>43.03</v>
      </c>
      <c r="EX78" s="151">
        <v>123.83</v>
      </c>
      <c r="EY78" s="151">
        <v>183.98</v>
      </c>
      <c r="EZ78" s="151">
        <v>362.7</v>
      </c>
    </row>
    <row r="79" spans="1:203">
      <c r="A79" s="151">
        <v>179</v>
      </c>
      <c r="B79" s="152" t="s">
        <v>2859</v>
      </c>
      <c r="C79" s="152" t="s">
        <v>2905</v>
      </c>
      <c r="D79" s="152" t="s">
        <v>4188</v>
      </c>
      <c r="E79" s="152" t="s">
        <v>4189</v>
      </c>
      <c r="F79" s="152" t="s">
        <v>8524</v>
      </c>
      <c r="H79" s="151" t="s">
        <v>4190</v>
      </c>
      <c r="L79" s="153" t="s">
        <v>4636</v>
      </c>
      <c r="M79" s="153" t="s">
        <v>4637</v>
      </c>
      <c r="O79" s="151">
        <v>2785</v>
      </c>
      <c r="P79" s="152">
        <v>12.462999999999999</v>
      </c>
      <c r="Q79" s="152">
        <v>143.8047</v>
      </c>
      <c r="R79" s="152" t="s">
        <v>4193</v>
      </c>
      <c r="S79" s="152" t="s">
        <v>2716</v>
      </c>
      <c r="T79" s="152">
        <v>50.92</v>
      </c>
      <c r="U79" s="152">
        <v>0.43</v>
      </c>
      <c r="V79" s="152">
        <v>19.53</v>
      </c>
      <c r="X79" s="152">
        <v>4.4400000000000004</v>
      </c>
      <c r="AA79" s="152">
        <v>1.84</v>
      </c>
      <c r="AB79" s="152">
        <v>0.11</v>
      </c>
      <c r="AC79" s="152">
        <v>17.05</v>
      </c>
      <c r="AD79" s="152">
        <v>1.36</v>
      </c>
      <c r="AE79" s="152">
        <v>0.17</v>
      </c>
      <c r="AF79" s="152">
        <v>0.03</v>
      </c>
      <c r="AI79" s="152">
        <v>96.11</v>
      </c>
      <c r="AJ79" s="152">
        <v>2.54</v>
      </c>
      <c r="AK79" s="156">
        <f t="shared" si="1"/>
        <v>1.2140999999999999E-2</v>
      </c>
      <c r="AL79" s="151">
        <v>121.41</v>
      </c>
      <c r="AM79" s="151">
        <v>97.29</v>
      </c>
      <c r="AN79" s="151">
        <v>973.07</v>
      </c>
      <c r="AO79" s="151">
        <v>472.16</v>
      </c>
      <c r="CQ79" s="152">
        <v>0.17</v>
      </c>
      <c r="CT79" s="152" t="s">
        <v>4194</v>
      </c>
      <c r="DC79" s="152">
        <v>39.46</v>
      </c>
      <c r="DE79" s="152">
        <v>0.03</v>
      </c>
      <c r="DF79" s="152">
        <v>8.66</v>
      </c>
      <c r="DG79" s="152">
        <v>49.64</v>
      </c>
      <c r="DO79" s="154">
        <v>91</v>
      </c>
      <c r="ET79" s="152">
        <v>1.97</v>
      </c>
      <c r="EW79" s="151">
        <v>24.74</v>
      </c>
      <c r="EX79" s="151">
        <v>138.19</v>
      </c>
      <c r="EY79" s="151">
        <v>328.04</v>
      </c>
      <c r="EZ79" s="151">
        <v>657.87</v>
      </c>
    </row>
    <row r="80" spans="1:203">
      <c r="A80" s="151">
        <v>180</v>
      </c>
      <c r="B80" s="152" t="s">
        <v>2859</v>
      </c>
      <c r="C80" s="152" t="s">
        <v>2905</v>
      </c>
      <c r="D80" s="152" t="s">
        <v>4188</v>
      </c>
      <c r="E80" s="152" t="s">
        <v>4189</v>
      </c>
      <c r="F80" s="152" t="s">
        <v>8525</v>
      </c>
      <c r="H80" s="151" t="s">
        <v>4190</v>
      </c>
      <c r="L80" s="153" t="s">
        <v>4636</v>
      </c>
      <c r="M80" s="153" t="s">
        <v>4798</v>
      </c>
      <c r="O80" s="151">
        <v>2785</v>
      </c>
      <c r="P80" s="152">
        <v>12.462999999999999</v>
      </c>
      <c r="Q80" s="152">
        <v>143.8047</v>
      </c>
      <c r="R80" s="152" t="s">
        <v>4193</v>
      </c>
      <c r="S80" s="152" t="s">
        <v>2716</v>
      </c>
      <c r="T80" s="152">
        <v>51.46</v>
      </c>
      <c r="U80" s="152">
        <v>0.38</v>
      </c>
      <c r="V80" s="152">
        <v>15.27</v>
      </c>
      <c r="X80" s="152">
        <v>5.33</v>
      </c>
      <c r="AA80" s="152">
        <v>7.12</v>
      </c>
      <c r="AB80" s="152">
        <v>0.11</v>
      </c>
      <c r="AC80" s="152">
        <v>14.64</v>
      </c>
      <c r="AD80" s="152">
        <v>1.38</v>
      </c>
      <c r="AE80" s="152">
        <v>0.19</v>
      </c>
      <c r="AF80" s="152">
        <v>0.03</v>
      </c>
      <c r="AI80" s="152">
        <v>96.2</v>
      </c>
      <c r="AJ80" s="152">
        <v>2.36</v>
      </c>
      <c r="AK80" s="156">
        <f t="shared" si="1"/>
        <v>5.463E-3</v>
      </c>
      <c r="AL80" s="151">
        <v>54.63</v>
      </c>
      <c r="AM80" s="151">
        <v>81.53</v>
      </c>
      <c r="AN80" s="151">
        <v>835.67</v>
      </c>
      <c r="AO80" s="151">
        <v>483.81</v>
      </c>
      <c r="CQ80" s="152">
        <v>0.17</v>
      </c>
      <c r="CT80" s="152" t="s">
        <v>4194</v>
      </c>
      <c r="DC80" s="152">
        <v>40.24</v>
      </c>
      <c r="DE80" s="152">
        <v>0.01</v>
      </c>
      <c r="DF80" s="152">
        <v>8.3800000000000008</v>
      </c>
      <c r="DG80" s="152">
        <v>50.17</v>
      </c>
      <c r="DO80" s="154">
        <v>91</v>
      </c>
      <c r="ET80" s="152">
        <v>1.97</v>
      </c>
      <c r="EW80" s="151">
        <v>24.74</v>
      </c>
      <c r="EX80" s="151">
        <v>138.19</v>
      </c>
      <c r="EY80" s="151">
        <v>328.04</v>
      </c>
      <c r="EZ80" s="151">
        <v>657.87</v>
      </c>
    </row>
    <row r="81" spans="1:203">
      <c r="A81" s="151">
        <v>182</v>
      </c>
      <c r="B81" s="152" t="s">
        <v>2859</v>
      </c>
      <c r="C81" s="152" t="s">
        <v>2905</v>
      </c>
      <c r="D81" s="152" t="s">
        <v>4188</v>
      </c>
      <c r="E81" s="152" t="s">
        <v>4189</v>
      </c>
      <c r="F81" s="152" t="s">
        <v>8526</v>
      </c>
      <c r="H81" s="151" t="s">
        <v>4190</v>
      </c>
      <c r="L81" s="153" t="s">
        <v>4636</v>
      </c>
      <c r="M81" s="153" t="s">
        <v>4951</v>
      </c>
      <c r="O81" s="151">
        <v>2785</v>
      </c>
      <c r="P81" s="152">
        <v>12.462999999999999</v>
      </c>
      <c r="Q81" s="152">
        <v>143.8047</v>
      </c>
      <c r="R81" s="152" t="s">
        <v>4193</v>
      </c>
      <c r="S81" s="152" t="s">
        <v>2716</v>
      </c>
      <c r="T81" s="152">
        <v>51.96</v>
      </c>
      <c r="U81" s="152">
        <v>0.52</v>
      </c>
      <c r="V81" s="152">
        <v>17.09</v>
      </c>
      <c r="X81" s="152">
        <v>5.55</v>
      </c>
      <c r="AA81" s="152">
        <v>4.42</v>
      </c>
      <c r="AB81" s="152">
        <v>0.1</v>
      </c>
      <c r="AC81" s="152">
        <v>14.34</v>
      </c>
      <c r="AD81" s="152">
        <v>1.69</v>
      </c>
      <c r="AE81" s="152">
        <v>0.2</v>
      </c>
      <c r="AF81" s="152">
        <v>0.06</v>
      </c>
      <c r="AI81" s="152">
        <v>96.03</v>
      </c>
      <c r="AJ81" s="152">
        <v>2.4</v>
      </c>
      <c r="AK81" s="156">
        <f t="shared" si="1"/>
        <v>3.8579999999999999E-3</v>
      </c>
      <c r="AL81" s="151">
        <v>38.58</v>
      </c>
      <c r="AM81" s="151">
        <v>109.51</v>
      </c>
      <c r="AN81" s="151">
        <v>277.70999999999998</v>
      </c>
      <c r="AO81" s="151">
        <v>691.52</v>
      </c>
      <c r="AQ81" s="152">
        <v>3.09</v>
      </c>
      <c r="AW81" s="152">
        <v>46.19</v>
      </c>
      <c r="AY81" s="151">
        <v>241.4</v>
      </c>
      <c r="AZ81" s="152">
        <v>353.39</v>
      </c>
      <c r="BA81" s="152">
        <v>21.86</v>
      </c>
      <c r="BB81" s="152">
        <v>9.15</v>
      </c>
      <c r="BC81" s="152">
        <v>97.61</v>
      </c>
      <c r="BD81" s="152">
        <v>56.36</v>
      </c>
      <c r="BG81" s="152">
        <v>4.7300000000000004</v>
      </c>
      <c r="BH81" s="152">
        <v>120.54</v>
      </c>
      <c r="BI81" s="152">
        <v>9.64</v>
      </c>
      <c r="BJ81" s="152">
        <v>29.86</v>
      </c>
      <c r="BK81" s="152">
        <v>0.48</v>
      </c>
      <c r="BN81" s="152">
        <v>0.27</v>
      </c>
      <c r="BO81" s="152">
        <v>38.79</v>
      </c>
      <c r="BP81" s="152">
        <v>1.1499999999999999</v>
      </c>
      <c r="BQ81" s="152">
        <v>3.95</v>
      </c>
      <c r="BR81" s="152">
        <v>0.69</v>
      </c>
      <c r="BS81" s="152">
        <v>3.96</v>
      </c>
      <c r="BT81" s="152">
        <v>1.36</v>
      </c>
      <c r="BU81" s="152">
        <v>0.52</v>
      </c>
      <c r="BV81" s="152">
        <v>1.78</v>
      </c>
      <c r="CC81" s="152">
        <v>0.16</v>
      </c>
      <c r="CD81" s="152">
        <v>0.93</v>
      </c>
      <c r="CE81" s="152">
        <v>0.05</v>
      </c>
      <c r="CH81" s="152">
        <v>0.88</v>
      </c>
      <c r="CJ81" s="152">
        <v>0.06</v>
      </c>
      <c r="CK81" s="152">
        <v>0.09</v>
      </c>
      <c r="CQ81" s="152">
        <v>0.17</v>
      </c>
      <c r="CT81" s="152" t="s">
        <v>4194</v>
      </c>
      <c r="DC81" s="152">
        <v>39.520000000000003</v>
      </c>
      <c r="DE81" s="152">
        <v>0.03</v>
      </c>
      <c r="DF81" s="152">
        <v>9.6999999999999993</v>
      </c>
      <c r="DG81" s="152">
        <v>50.3</v>
      </c>
      <c r="DO81" s="154">
        <v>90</v>
      </c>
      <c r="ET81" s="152">
        <v>1.97</v>
      </c>
      <c r="EW81" s="151">
        <v>24.74</v>
      </c>
      <c r="EX81" s="151">
        <v>138.19</v>
      </c>
      <c r="EY81" s="151">
        <v>328.04</v>
      </c>
      <c r="EZ81" s="151">
        <v>657.87</v>
      </c>
    </row>
    <row r="82" spans="1:203">
      <c r="A82" s="151">
        <v>183</v>
      </c>
      <c r="B82" s="152" t="s">
        <v>2859</v>
      </c>
      <c r="C82" s="152" t="s">
        <v>2905</v>
      </c>
      <c r="D82" s="152" t="s">
        <v>4188</v>
      </c>
      <c r="E82" s="152" t="s">
        <v>4189</v>
      </c>
      <c r="F82" s="152" t="s">
        <v>8527</v>
      </c>
      <c r="H82" s="151" t="s">
        <v>4190</v>
      </c>
      <c r="L82" s="153" t="s">
        <v>4636</v>
      </c>
      <c r="M82" s="153" t="s">
        <v>4836</v>
      </c>
      <c r="O82" s="151">
        <v>2785</v>
      </c>
      <c r="P82" s="152">
        <v>12.462999999999999</v>
      </c>
      <c r="Q82" s="152">
        <v>143.8047</v>
      </c>
      <c r="R82" s="152" t="s">
        <v>4193</v>
      </c>
      <c r="S82" s="152" t="s">
        <v>2716</v>
      </c>
      <c r="T82" s="152">
        <v>51.57</v>
      </c>
      <c r="U82" s="152">
        <v>0.41</v>
      </c>
      <c r="V82" s="152">
        <v>18.579999999999998</v>
      </c>
      <c r="X82" s="152">
        <v>5.21</v>
      </c>
      <c r="AA82" s="152">
        <v>2.4</v>
      </c>
      <c r="AB82" s="152">
        <v>0.11</v>
      </c>
      <c r="AC82" s="152">
        <v>16.510000000000002</v>
      </c>
      <c r="AD82" s="152">
        <v>1.24</v>
      </c>
      <c r="AE82" s="152">
        <v>0.08</v>
      </c>
      <c r="AF82" s="152">
        <v>0.04</v>
      </c>
      <c r="AI82" s="152">
        <v>96.45</v>
      </c>
      <c r="AJ82" s="152">
        <v>2.17</v>
      </c>
      <c r="AK82" s="156">
        <f t="shared" si="1"/>
        <v>1.6777E-2</v>
      </c>
      <c r="AL82" s="151">
        <v>167.77</v>
      </c>
      <c r="AM82" s="151">
        <v>97.45</v>
      </c>
      <c r="AN82" s="151">
        <v>927.33</v>
      </c>
      <c r="AO82" s="151">
        <v>264.93</v>
      </c>
      <c r="CQ82" s="152">
        <v>0.17</v>
      </c>
      <c r="CT82" s="152" t="s">
        <v>4194</v>
      </c>
      <c r="DC82" s="152">
        <v>39.299999999999997</v>
      </c>
      <c r="DE82" s="152">
        <v>0.04</v>
      </c>
      <c r="DF82" s="152">
        <v>9.64</v>
      </c>
      <c r="DG82" s="152">
        <v>49.31</v>
      </c>
      <c r="DO82" s="154">
        <v>90</v>
      </c>
      <c r="ET82" s="152">
        <v>1.97</v>
      </c>
      <c r="EW82" s="151">
        <v>24.74</v>
      </c>
      <c r="EX82" s="151">
        <v>138.19</v>
      </c>
      <c r="EY82" s="151">
        <v>328.04</v>
      </c>
      <c r="EZ82" s="151">
        <v>657.87</v>
      </c>
    </row>
    <row r="83" spans="1:203">
      <c r="A83" s="151">
        <v>185</v>
      </c>
      <c r="B83" s="152" t="s">
        <v>2859</v>
      </c>
      <c r="C83" s="152" t="s">
        <v>2905</v>
      </c>
      <c r="D83" s="152" t="s">
        <v>4188</v>
      </c>
      <c r="E83" s="152" t="s">
        <v>4189</v>
      </c>
      <c r="F83" s="152" t="s">
        <v>8528</v>
      </c>
      <c r="H83" s="151" t="s">
        <v>4190</v>
      </c>
      <c r="L83" s="153" t="s">
        <v>4191</v>
      </c>
      <c r="M83" s="153" t="s">
        <v>4192</v>
      </c>
      <c r="O83" s="151">
        <v>2785</v>
      </c>
      <c r="P83" s="152">
        <v>12.403312</v>
      </c>
      <c r="Q83" s="152">
        <v>143.761967</v>
      </c>
      <c r="R83" s="152" t="s">
        <v>4193</v>
      </c>
      <c r="S83" s="152" t="s">
        <v>2716</v>
      </c>
      <c r="T83" s="152">
        <v>49.58</v>
      </c>
      <c r="U83" s="152">
        <v>0.49</v>
      </c>
      <c r="V83" s="152">
        <v>18.66</v>
      </c>
      <c r="X83" s="152">
        <v>5.85</v>
      </c>
      <c r="AA83" s="152">
        <v>2.5099999999999998</v>
      </c>
      <c r="AB83" s="152">
        <v>0.14000000000000001</v>
      </c>
      <c r="AC83" s="152">
        <v>17.57</v>
      </c>
      <c r="AD83" s="152">
        <v>1.1599999999999999</v>
      </c>
      <c r="AE83" s="152">
        <v>0.19</v>
      </c>
      <c r="AF83" s="152">
        <v>0.13</v>
      </c>
      <c r="AI83" s="152">
        <v>96.46</v>
      </c>
      <c r="AJ83" s="152">
        <v>0.45</v>
      </c>
      <c r="AK83" s="156">
        <f t="shared" si="1"/>
        <v>1.3456000000000001E-2</v>
      </c>
      <c r="AL83" s="151">
        <v>134.56</v>
      </c>
      <c r="AM83" s="151">
        <v>45.6</v>
      </c>
      <c r="AN83" s="151">
        <v>44.09</v>
      </c>
      <c r="AO83" s="151">
        <v>767.88</v>
      </c>
      <c r="CQ83" s="152">
        <v>0.17</v>
      </c>
      <c r="CT83" s="152" t="s">
        <v>4194</v>
      </c>
      <c r="DC83" s="152">
        <v>40.25</v>
      </c>
      <c r="DE83" s="152">
        <v>0.02</v>
      </c>
      <c r="DF83" s="152">
        <v>9.44</v>
      </c>
      <c r="DG83" s="152">
        <v>49.58</v>
      </c>
      <c r="DO83" s="154">
        <v>90</v>
      </c>
      <c r="ET83" s="152">
        <v>1.73</v>
      </c>
      <c r="EW83" s="151">
        <v>131.83000000000001</v>
      </c>
      <c r="EX83" s="151">
        <v>89.86</v>
      </c>
      <c r="EY83" s="151">
        <v>267.79000000000002</v>
      </c>
      <c r="EZ83" s="151">
        <v>298.68</v>
      </c>
    </row>
    <row r="84" spans="1:203">
      <c r="A84" s="151">
        <v>186</v>
      </c>
      <c r="B84" s="152" t="s">
        <v>2859</v>
      </c>
      <c r="C84" s="152" t="s">
        <v>2905</v>
      </c>
      <c r="D84" s="152" t="s">
        <v>4188</v>
      </c>
      <c r="E84" s="152" t="s">
        <v>4189</v>
      </c>
      <c r="F84" s="152" t="s">
        <v>8529</v>
      </c>
      <c r="H84" s="151" t="s">
        <v>4190</v>
      </c>
      <c r="L84" s="153" t="s">
        <v>4191</v>
      </c>
      <c r="M84" s="153" t="s">
        <v>4873</v>
      </c>
      <c r="O84" s="151">
        <v>2785</v>
      </c>
      <c r="P84" s="152">
        <v>12.403312</v>
      </c>
      <c r="Q84" s="152">
        <v>143.761967</v>
      </c>
      <c r="R84" s="152" t="s">
        <v>4193</v>
      </c>
      <c r="S84" s="152" t="s">
        <v>2716</v>
      </c>
      <c r="T84" s="152">
        <v>51.68</v>
      </c>
      <c r="U84" s="152">
        <v>0.47</v>
      </c>
      <c r="V84" s="152">
        <v>17.45</v>
      </c>
      <c r="X84" s="152">
        <v>5.6</v>
      </c>
      <c r="AA84" s="152">
        <v>3.67</v>
      </c>
      <c r="AB84" s="152">
        <v>0.13</v>
      </c>
      <c r="AC84" s="152">
        <v>16.62</v>
      </c>
      <c r="AD84" s="152">
        <v>1.19</v>
      </c>
      <c r="AE84" s="152">
        <v>0.06</v>
      </c>
      <c r="AF84" s="152">
        <v>0.04</v>
      </c>
      <c r="AI84" s="152">
        <v>97.15</v>
      </c>
      <c r="AJ84" s="152">
        <v>1.76</v>
      </c>
      <c r="AK84" s="156">
        <f t="shared" si="1"/>
        <v>1.3205000000000001E-2</v>
      </c>
      <c r="AL84" s="151">
        <v>132.05000000000001</v>
      </c>
      <c r="AM84" s="151">
        <v>66.05</v>
      </c>
      <c r="AN84" s="151">
        <v>835.45</v>
      </c>
      <c r="AO84" s="151">
        <v>176.55</v>
      </c>
      <c r="AQ84" s="152">
        <v>3.08</v>
      </c>
      <c r="AW84" s="152">
        <v>53.81</v>
      </c>
      <c r="AY84" s="151">
        <v>229.53</v>
      </c>
      <c r="AZ84" s="152">
        <v>287.57</v>
      </c>
      <c r="BA84" s="152">
        <v>17.850000000000001</v>
      </c>
      <c r="BB84" s="152">
        <v>7.74</v>
      </c>
      <c r="BC84" s="152">
        <v>7.95</v>
      </c>
      <c r="BD84" s="152">
        <v>55.57</v>
      </c>
      <c r="BG84" s="152">
        <v>1.47</v>
      </c>
      <c r="BH84" s="152">
        <v>57.64</v>
      </c>
      <c r="BI84" s="152">
        <v>11.03</v>
      </c>
      <c r="BJ84" s="152">
        <v>13.45</v>
      </c>
      <c r="BK84" s="152">
        <v>0.13</v>
      </c>
      <c r="BO84" s="152">
        <v>8.39</v>
      </c>
      <c r="BP84" s="152">
        <v>0.28999999999999998</v>
      </c>
      <c r="BQ84" s="152">
        <v>1.1599999999999999</v>
      </c>
      <c r="BR84" s="152">
        <v>0.24</v>
      </c>
      <c r="BS84" s="152">
        <v>1.46</v>
      </c>
      <c r="BT84" s="152">
        <v>1.1299999999999999</v>
      </c>
      <c r="BV84" s="152">
        <v>1.62</v>
      </c>
      <c r="BX84" s="152">
        <v>2.13</v>
      </c>
      <c r="BZ84" s="152">
        <v>1.59</v>
      </c>
      <c r="CA84" s="152">
        <v>0.18</v>
      </c>
      <c r="CC84" s="152">
        <v>0.22</v>
      </c>
      <c r="CD84" s="152">
        <v>0.59</v>
      </c>
      <c r="CH84" s="152">
        <v>0.25</v>
      </c>
      <c r="CJ84" s="152">
        <v>0.01</v>
      </c>
      <c r="CQ84" s="152">
        <v>0.17</v>
      </c>
      <c r="CT84" s="152" t="s">
        <v>4194</v>
      </c>
      <c r="DC84" s="152">
        <v>40.04</v>
      </c>
      <c r="DE84" s="152">
        <v>0.03</v>
      </c>
      <c r="DF84" s="152">
        <v>9.5399999999999991</v>
      </c>
      <c r="DG84" s="152">
        <v>49.39</v>
      </c>
      <c r="DO84" s="154">
        <v>90</v>
      </c>
      <c r="ET84" s="152">
        <v>1.73</v>
      </c>
      <c r="EW84" s="151">
        <v>131.83000000000001</v>
      </c>
      <c r="EX84" s="151">
        <v>89.86</v>
      </c>
      <c r="EY84" s="151">
        <v>267.79000000000002</v>
      </c>
      <c r="EZ84" s="151">
        <v>298.68</v>
      </c>
    </row>
    <row r="85" spans="1:203">
      <c r="A85" s="151">
        <v>187</v>
      </c>
      <c r="B85" s="152" t="s">
        <v>2859</v>
      </c>
      <c r="C85" s="152" t="s">
        <v>2905</v>
      </c>
      <c r="D85" s="152" t="s">
        <v>4188</v>
      </c>
      <c r="E85" s="152" t="s">
        <v>4189</v>
      </c>
      <c r="F85" s="152" t="s">
        <v>8530</v>
      </c>
      <c r="H85" s="151" t="s">
        <v>4190</v>
      </c>
      <c r="L85" s="153" t="s">
        <v>4191</v>
      </c>
      <c r="M85" s="153" t="s">
        <v>4726</v>
      </c>
      <c r="O85" s="151">
        <v>2785</v>
      </c>
      <c r="P85" s="152">
        <v>12.403312</v>
      </c>
      <c r="Q85" s="152">
        <v>143.761967</v>
      </c>
      <c r="R85" s="152" t="s">
        <v>4193</v>
      </c>
      <c r="S85" s="152" t="s">
        <v>2716</v>
      </c>
      <c r="T85" s="152">
        <v>51.19</v>
      </c>
      <c r="U85" s="152">
        <v>0.39</v>
      </c>
      <c r="V85" s="152">
        <v>15.25</v>
      </c>
      <c r="X85" s="152">
        <v>5.79</v>
      </c>
      <c r="AA85" s="152">
        <v>6.55</v>
      </c>
      <c r="AB85" s="152">
        <v>0.15</v>
      </c>
      <c r="AC85" s="152">
        <v>16.350000000000001</v>
      </c>
      <c r="AD85" s="152">
        <v>1.01</v>
      </c>
      <c r="AE85" s="152">
        <v>0.04</v>
      </c>
      <c r="AF85" s="152">
        <v>0.01</v>
      </c>
      <c r="AI85" s="152">
        <v>97</v>
      </c>
      <c r="AJ85" s="152">
        <v>1.62</v>
      </c>
      <c r="AK85" s="156">
        <f t="shared" si="1"/>
        <v>1.1091999999999999E-2</v>
      </c>
      <c r="AL85" s="151">
        <v>110.92</v>
      </c>
      <c r="AM85" s="151">
        <v>72.28</v>
      </c>
      <c r="AN85" s="151">
        <v>749</v>
      </c>
      <c r="AO85" s="151">
        <v>156.96</v>
      </c>
      <c r="AQ85" s="152">
        <v>2.38</v>
      </c>
      <c r="AW85" s="152">
        <v>56.75</v>
      </c>
      <c r="AY85" s="151">
        <v>251.89</v>
      </c>
      <c r="AZ85" s="152">
        <v>475.21</v>
      </c>
      <c r="BA85" s="152">
        <v>27.34</v>
      </c>
      <c r="BB85" s="152">
        <v>28.98</v>
      </c>
      <c r="BC85" s="152">
        <v>61.02</v>
      </c>
      <c r="BD85" s="152">
        <v>54.95</v>
      </c>
      <c r="BG85" s="152">
        <v>1.34</v>
      </c>
      <c r="BH85" s="152">
        <v>54.68</v>
      </c>
      <c r="BI85" s="152">
        <v>11.63</v>
      </c>
      <c r="BJ85" s="152">
        <v>12.26</v>
      </c>
      <c r="BK85" s="152">
        <v>0.15</v>
      </c>
      <c r="BN85" s="152">
        <v>0.13</v>
      </c>
      <c r="BO85" s="152">
        <v>8.32</v>
      </c>
      <c r="BP85" s="152">
        <v>0.33</v>
      </c>
      <c r="BQ85" s="152">
        <v>1.29</v>
      </c>
      <c r="BR85" s="152">
        <v>0.28000000000000003</v>
      </c>
      <c r="BS85" s="152">
        <v>2.0699999999999998</v>
      </c>
      <c r="BT85" s="152">
        <v>0.95</v>
      </c>
      <c r="BU85" s="152">
        <v>0.44</v>
      </c>
      <c r="BV85" s="152">
        <v>1.62</v>
      </c>
      <c r="BW85" s="152">
        <v>0.31</v>
      </c>
      <c r="BX85" s="152">
        <v>2.0699999999999998</v>
      </c>
      <c r="BY85" s="152">
        <v>0.44</v>
      </c>
      <c r="BZ85" s="152">
        <v>1.42</v>
      </c>
      <c r="CA85" s="152">
        <v>0.19</v>
      </c>
      <c r="CB85" s="152">
        <v>1.29</v>
      </c>
      <c r="CD85" s="152">
        <v>0.33</v>
      </c>
      <c r="CE85" s="152">
        <v>0.01</v>
      </c>
      <c r="CH85" s="152">
        <v>0.18</v>
      </c>
      <c r="CK85" s="152">
        <v>0.04</v>
      </c>
      <c r="CQ85" s="152">
        <v>0.17</v>
      </c>
      <c r="CT85" s="152" t="s">
        <v>4194</v>
      </c>
      <c r="DC85" s="152">
        <v>39.99</v>
      </c>
      <c r="DE85" s="152">
        <v>0.03</v>
      </c>
      <c r="DF85" s="152">
        <v>8.6199999999999992</v>
      </c>
      <c r="DG85" s="152">
        <v>50.09</v>
      </c>
      <c r="DO85" s="154">
        <v>91</v>
      </c>
      <c r="ET85" s="152">
        <v>1.73</v>
      </c>
      <c r="EW85" s="151">
        <v>131.83000000000001</v>
      </c>
      <c r="EX85" s="151">
        <v>89.86</v>
      </c>
      <c r="EY85" s="151">
        <v>267.79000000000002</v>
      </c>
      <c r="EZ85" s="151">
        <v>298.68</v>
      </c>
    </row>
    <row r="86" spans="1:203">
      <c r="A86" s="151">
        <v>188</v>
      </c>
      <c r="B86" s="152" t="s">
        <v>2859</v>
      </c>
      <c r="C86" s="152" t="s">
        <v>2905</v>
      </c>
      <c r="D86" s="152" t="s">
        <v>4188</v>
      </c>
      <c r="E86" s="152" t="s">
        <v>4189</v>
      </c>
      <c r="F86" s="152" t="s">
        <v>8531</v>
      </c>
      <c r="H86" s="151" t="s">
        <v>4190</v>
      </c>
      <c r="L86" s="153" t="s">
        <v>4191</v>
      </c>
      <c r="M86" s="153" t="s">
        <v>5083</v>
      </c>
      <c r="O86" s="151">
        <v>2785</v>
      </c>
      <c r="P86" s="152">
        <v>12.403312</v>
      </c>
      <c r="Q86" s="152">
        <v>143.761967</v>
      </c>
      <c r="R86" s="152" t="s">
        <v>4193</v>
      </c>
      <c r="S86" s="152" t="s">
        <v>2716</v>
      </c>
      <c r="T86" s="152">
        <v>52.53</v>
      </c>
      <c r="U86" s="152">
        <v>0.39</v>
      </c>
      <c r="V86" s="152">
        <v>17.93</v>
      </c>
      <c r="X86" s="152">
        <v>5.41</v>
      </c>
      <c r="AA86" s="152">
        <v>3.32</v>
      </c>
      <c r="AB86" s="152">
        <v>0.1</v>
      </c>
      <c r="AC86" s="152">
        <v>16.09</v>
      </c>
      <c r="AD86" s="152">
        <v>1.1000000000000001</v>
      </c>
      <c r="AE86" s="152">
        <v>0.04</v>
      </c>
      <c r="AI86" s="152">
        <v>97.09</v>
      </c>
      <c r="AJ86" s="152">
        <v>1.85</v>
      </c>
      <c r="AK86" s="156">
        <f t="shared" si="1"/>
        <v>1.4796E-2</v>
      </c>
      <c r="AL86" s="151">
        <v>147.96</v>
      </c>
      <c r="AM86" s="151">
        <v>72.489999999999995</v>
      </c>
      <c r="AN86" s="151">
        <v>753.58</v>
      </c>
      <c r="AO86" s="151">
        <v>176.12</v>
      </c>
      <c r="AQ86" s="152">
        <v>2.2200000000000002</v>
      </c>
      <c r="AW86" s="152">
        <v>56.39</v>
      </c>
      <c r="AY86" s="151">
        <v>218.66</v>
      </c>
      <c r="AZ86" s="152">
        <v>264.83</v>
      </c>
      <c r="BA86" s="152">
        <v>16.37</v>
      </c>
      <c r="BC86" s="152">
        <v>11.64</v>
      </c>
      <c r="BD86" s="152">
        <v>54.64</v>
      </c>
      <c r="BG86" s="152">
        <v>0.93</v>
      </c>
      <c r="BH86" s="152">
        <v>39.630000000000003</v>
      </c>
      <c r="BI86" s="152">
        <v>12.86</v>
      </c>
      <c r="BJ86" s="152">
        <v>13.24</v>
      </c>
      <c r="BK86" s="152">
        <v>0.08</v>
      </c>
      <c r="BN86" s="152">
        <v>0.2</v>
      </c>
      <c r="BO86" s="152">
        <v>5.55</v>
      </c>
      <c r="BP86" s="152">
        <v>0.21</v>
      </c>
      <c r="BQ86" s="152">
        <v>1.1100000000000001</v>
      </c>
      <c r="BR86" s="152">
        <v>0.31</v>
      </c>
      <c r="BS86" s="152">
        <v>2.27</v>
      </c>
      <c r="BV86" s="152">
        <v>1.71</v>
      </c>
      <c r="BY86" s="152">
        <v>0.48</v>
      </c>
      <c r="BZ86" s="152">
        <v>1.49</v>
      </c>
      <c r="CB86" s="152">
        <v>1.37</v>
      </c>
      <c r="CC86" s="152">
        <v>0.21</v>
      </c>
      <c r="CD86" s="152">
        <v>0.63</v>
      </c>
      <c r="CE86" s="152">
        <v>0.04</v>
      </c>
      <c r="CH86" s="152">
        <v>0.14000000000000001</v>
      </c>
      <c r="CQ86" s="152">
        <v>0.17</v>
      </c>
      <c r="CT86" s="152" t="s">
        <v>4194</v>
      </c>
      <c r="DC86" s="152">
        <v>40.020000000000003</v>
      </c>
      <c r="DE86" s="152">
        <v>0.02</v>
      </c>
      <c r="DF86" s="152">
        <v>9.7899999999999991</v>
      </c>
      <c r="DG86" s="152">
        <v>49.35</v>
      </c>
      <c r="DO86" s="154">
        <v>90</v>
      </c>
      <c r="ET86" s="152">
        <v>1.73</v>
      </c>
      <c r="EW86" s="151">
        <v>131.83000000000001</v>
      </c>
      <c r="EX86" s="151">
        <v>89.86</v>
      </c>
      <c r="EY86" s="151">
        <v>267.79000000000002</v>
      </c>
      <c r="EZ86" s="151">
        <v>298.68</v>
      </c>
    </row>
    <row r="87" spans="1:203">
      <c r="A87" s="151">
        <v>190</v>
      </c>
      <c r="B87" s="152" t="s">
        <v>2859</v>
      </c>
      <c r="C87" s="152" t="s">
        <v>2905</v>
      </c>
      <c r="D87" s="152" t="s">
        <v>4188</v>
      </c>
      <c r="E87" s="152" t="s">
        <v>4189</v>
      </c>
      <c r="F87" s="152" t="s">
        <v>8532</v>
      </c>
      <c r="H87" s="151" t="s">
        <v>4190</v>
      </c>
      <c r="L87" s="153" t="s">
        <v>4191</v>
      </c>
      <c r="M87" s="153" t="s">
        <v>4678</v>
      </c>
      <c r="O87" s="151">
        <v>2785</v>
      </c>
      <c r="P87" s="152">
        <v>12.403312</v>
      </c>
      <c r="Q87" s="152">
        <v>143.761967</v>
      </c>
      <c r="R87" s="152" t="s">
        <v>4193</v>
      </c>
      <c r="S87" s="152" t="s">
        <v>2716</v>
      </c>
      <c r="T87" s="152">
        <v>51.05</v>
      </c>
      <c r="U87" s="152">
        <v>0.36</v>
      </c>
      <c r="V87" s="152">
        <v>18.98</v>
      </c>
      <c r="X87" s="152">
        <v>5.57</v>
      </c>
      <c r="AA87" s="152">
        <v>2.1800000000000002</v>
      </c>
      <c r="AB87" s="152">
        <v>0.11</v>
      </c>
      <c r="AC87" s="152">
        <v>16.16</v>
      </c>
      <c r="AD87" s="152">
        <v>1.34</v>
      </c>
      <c r="AE87" s="152">
        <v>0.13</v>
      </c>
      <c r="AF87" s="152">
        <v>0.03</v>
      </c>
      <c r="AI87" s="152">
        <v>96.2</v>
      </c>
      <c r="AJ87" s="152">
        <v>1.56</v>
      </c>
      <c r="AK87" s="156">
        <f t="shared" si="1"/>
        <v>2.7098000000000001E-2</v>
      </c>
      <c r="AL87" s="151">
        <v>270.98</v>
      </c>
      <c r="AM87" s="151">
        <v>105.67</v>
      </c>
      <c r="AN87" s="151">
        <v>791.29</v>
      </c>
      <c r="AO87" s="151">
        <v>174.92</v>
      </c>
      <c r="AQ87" s="152">
        <v>3.22</v>
      </c>
      <c r="AW87" s="152">
        <v>46.51</v>
      </c>
      <c r="AY87" s="151">
        <v>227.25</v>
      </c>
      <c r="AZ87" s="152">
        <v>136.19999999999999</v>
      </c>
      <c r="BA87" s="152">
        <v>10.63</v>
      </c>
      <c r="BC87" s="152">
        <v>13.13</v>
      </c>
      <c r="BD87" s="152">
        <v>46.19</v>
      </c>
      <c r="BG87" s="152">
        <v>2.59</v>
      </c>
      <c r="BH87" s="152">
        <v>83.06</v>
      </c>
      <c r="BI87" s="152">
        <v>10.32</v>
      </c>
      <c r="BJ87" s="152">
        <v>15.33</v>
      </c>
      <c r="BK87" s="152">
        <v>0.16</v>
      </c>
      <c r="BN87" s="152">
        <v>0.14000000000000001</v>
      </c>
      <c r="BO87" s="152">
        <v>17.41</v>
      </c>
      <c r="BP87" s="152">
        <v>0.55000000000000004</v>
      </c>
      <c r="BQ87" s="152">
        <v>1.51</v>
      </c>
      <c r="BS87" s="152">
        <v>1.9</v>
      </c>
      <c r="BT87" s="152">
        <v>0.8</v>
      </c>
      <c r="BU87" s="152">
        <v>0.38</v>
      </c>
      <c r="BV87" s="152">
        <v>1.44</v>
      </c>
      <c r="BW87" s="152">
        <v>0.28999999999999998</v>
      </c>
      <c r="BY87" s="152">
        <v>0.41</v>
      </c>
      <c r="BZ87" s="152">
        <v>1.04</v>
      </c>
      <c r="CA87" s="152">
        <v>0.14000000000000001</v>
      </c>
      <c r="CC87" s="152">
        <v>0.15</v>
      </c>
      <c r="CD87" s="152">
        <v>0.43</v>
      </c>
      <c r="CH87" s="152">
        <v>0.47</v>
      </c>
      <c r="CJ87" s="152">
        <v>0.03</v>
      </c>
      <c r="CK87" s="152">
        <v>0.03</v>
      </c>
      <c r="CQ87" s="152">
        <v>0.17</v>
      </c>
      <c r="CT87" s="152" t="s">
        <v>4194</v>
      </c>
      <c r="DC87" s="152">
        <v>39.799999999999997</v>
      </c>
      <c r="DE87" s="152">
        <v>0.03</v>
      </c>
      <c r="DF87" s="152">
        <v>10.83</v>
      </c>
      <c r="DG87" s="152">
        <v>48.44</v>
      </c>
      <c r="DO87" s="154">
        <v>89</v>
      </c>
      <c r="ET87" s="152">
        <v>1.73</v>
      </c>
      <c r="EW87" s="151">
        <v>131.83000000000001</v>
      </c>
      <c r="EX87" s="151">
        <v>89.86</v>
      </c>
      <c r="EY87" s="151">
        <v>267.79000000000002</v>
      </c>
      <c r="EZ87" s="151">
        <v>298.68</v>
      </c>
    </row>
    <row r="88" spans="1:203">
      <c r="A88" s="151">
        <v>191</v>
      </c>
      <c r="B88" s="152" t="s">
        <v>2859</v>
      </c>
      <c r="C88" s="152" t="s">
        <v>2905</v>
      </c>
      <c r="D88" s="152" t="s">
        <v>4188</v>
      </c>
      <c r="E88" s="152" t="s">
        <v>4189</v>
      </c>
      <c r="F88" s="152" t="s">
        <v>8533</v>
      </c>
      <c r="H88" s="151" t="s">
        <v>4190</v>
      </c>
      <c r="L88" s="153" t="s">
        <v>4191</v>
      </c>
      <c r="M88" s="153" t="s">
        <v>4920</v>
      </c>
      <c r="O88" s="151">
        <v>2785</v>
      </c>
      <c r="P88" s="152">
        <v>12.403312</v>
      </c>
      <c r="Q88" s="152">
        <v>143.761967</v>
      </c>
      <c r="R88" s="152" t="s">
        <v>4193</v>
      </c>
      <c r="S88" s="152" t="s">
        <v>2716</v>
      </c>
      <c r="T88" s="152">
        <v>51.85</v>
      </c>
      <c r="U88" s="152">
        <v>0.57999999999999996</v>
      </c>
      <c r="V88" s="152">
        <v>16.920000000000002</v>
      </c>
      <c r="X88" s="152">
        <v>6.38</v>
      </c>
      <c r="AA88" s="152">
        <v>6.45</v>
      </c>
      <c r="AB88" s="152">
        <v>0.13</v>
      </c>
      <c r="AC88" s="152">
        <v>12.57</v>
      </c>
      <c r="AD88" s="152">
        <v>1.94</v>
      </c>
      <c r="AE88" s="152">
        <v>0.21</v>
      </c>
      <c r="AF88" s="152">
        <v>0.06</v>
      </c>
      <c r="AI88" s="152">
        <v>97.41</v>
      </c>
      <c r="AJ88" s="152">
        <v>2</v>
      </c>
      <c r="AK88" s="156">
        <f t="shared" si="1"/>
        <v>5.7869999999999996E-3</v>
      </c>
      <c r="AL88" s="151">
        <v>57.87</v>
      </c>
      <c r="AM88" s="151">
        <v>65.02</v>
      </c>
      <c r="AN88" s="151">
        <v>1002.23</v>
      </c>
      <c r="AO88" s="151">
        <v>573.20000000000005</v>
      </c>
      <c r="CQ88" s="152">
        <v>0.17</v>
      </c>
      <c r="CT88" s="152" t="s">
        <v>4194</v>
      </c>
      <c r="DC88" s="152">
        <v>39.99</v>
      </c>
      <c r="DE88" s="152">
        <v>0.02</v>
      </c>
      <c r="DF88" s="152">
        <v>10.3</v>
      </c>
      <c r="DG88" s="152">
        <v>48.91</v>
      </c>
      <c r="DO88" s="154">
        <v>89</v>
      </c>
      <c r="ET88" s="152">
        <v>1.73</v>
      </c>
      <c r="EW88" s="151">
        <v>131.83000000000001</v>
      </c>
      <c r="EX88" s="151">
        <v>89.86</v>
      </c>
      <c r="EY88" s="151">
        <v>267.79000000000002</v>
      </c>
      <c r="EZ88" s="151">
        <v>298.68</v>
      </c>
    </row>
    <row r="89" spans="1:203">
      <c r="A89" s="151">
        <v>192</v>
      </c>
      <c r="B89" s="152" t="s">
        <v>2859</v>
      </c>
      <c r="C89" s="152" t="s">
        <v>2905</v>
      </c>
      <c r="D89" s="152" t="s">
        <v>4188</v>
      </c>
      <c r="E89" s="152" t="s">
        <v>4189</v>
      </c>
      <c r="F89" s="152" t="s">
        <v>8534</v>
      </c>
      <c r="H89" s="151" t="s">
        <v>4190</v>
      </c>
      <c r="L89" s="153" t="s">
        <v>4191</v>
      </c>
      <c r="M89" s="153" t="s">
        <v>4442</v>
      </c>
      <c r="O89" s="151">
        <v>2785</v>
      </c>
      <c r="P89" s="152">
        <v>12.403312</v>
      </c>
      <c r="Q89" s="152">
        <v>143.761967</v>
      </c>
      <c r="R89" s="152" t="s">
        <v>4193</v>
      </c>
      <c r="S89" s="152" t="s">
        <v>2716</v>
      </c>
      <c r="T89" s="152">
        <v>50.29</v>
      </c>
      <c r="U89" s="152">
        <v>0.42</v>
      </c>
      <c r="V89" s="152">
        <v>17.309999999999999</v>
      </c>
      <c r="X89" s="152">
        <v>6.24</v>
      </c>
      <c r="AA89" s="152">
        <v>6.89</v>
      </c>
      <c r="AB89" s="152">
        <v>0.14000000000000001</v>
      </c>
      <c r="AC89" s="152">
        <v>14.12</v>
      </c>
      <c r="AD89" s="152">
        <v>1.25</v>
      </c>
      <c r="AE89" s="152">
        <v>0.16</v>
      </c>
      <c r="AF89" s="152">
        <v>0.03</v>
      </c>
      <c r="AI89" s="152">
        <v>97.14</v>
      </c>
      <c r="AJ89" s="152">
        <v>2.101</v>
      </c>
      <c r="AK89" s="156">
        <f t="shared" si="1"/>
        <v>8.3660000000000002E-3</v>
      </c>
      <c r="AL89" s="151">
        <v>83.66</v>
      </c>
      <c r="AM89" s="151">
        <v>78.91</v>
      </c>
      <c r="AN89" s="151">
        <v>886.8</v>
      </c>
      <c r="AO89" s="151">
        <v>398.75</v>
      </c>
      <c r="AQ89" s="152">
        <v>3.86</v>
      </c>
      <c r="AW89" s="152">
        <v>47.84</v>
      </c>
      <c r="AY89" s="151">
        <v>218.78</v>
      </c>
      <c r="AZ89" s="152">
        <v>196.07</v>
      </c>
      <c r="BA89" s="152">
        <v>29.48</v>
      </c>
      <c r="BB89" s="152">
        <v>31.31</v>
      </c>
      <c r="BC89" s="152">
        <v>88.98</v>
      </c>
      <c r="BD89" s="152">
        <v>54.12</v>
      </c>
      <c r="BG89" s="152">
        <v>2.9</v>
      </c>
      <c r="BH89" s="152">
        <v>106.38</v>
      </c>
      <c r="BI89" s="152">
        <v>9.42</v>
      </c>
      <c r="BJ89" s="152">
        <v>25.52</v>
      </c>
      <c r="BK89" s="152">
        <v>0.77</v>
      </c>
      <c r="BN89" s="152">
        <v>0.64</v>
      </c>
      <c r="BO89" s="152">
        <v>27.77</v>
      </c>
      <c r="BP89" s="152">
        <v>1.19</v>
      </c>
      <c r="BQ89" s="152">
        <v>2.9</v>
      </c>
      <c r="BR89" s="152">
        <v>0.53</v>
      </c>
      <c r="BS89" s="152">
        <v>3.06</v>
      </c>
      <c r="BT89" s="152">
        <v>1.18</v>
      </c>
      <c r="BU89" s="152">
        <v>0.48</v>
      </c>
      <c r="BV89" s="152">
        <v>1.57</v>
      </c>
      <c r="BW89" s="152">
        <v>0.28999999999999998</v>
      </c>
      <c r="BX89" s="152">
        <v>1.92</v>
      </c>
      <c r="BZ89" s="152">
        <v>1.36</v>
      </c>
      <c r="CA89" s="152">
        <v>0.18</v>
      </c>
      <c r="CB89" s="152">
        <v>1.1599999999999999</v>
      </c>
      <c r="CD89" s="152">
        <v>0.74</v>
      </c>
      <c r="CE89" s="152">
        <v>7.0000000000000007E-2</v>
      </c>
      <c r="CH89" s="152">
        <v>0.51</v>
      </c>
      <c r="CJ89" s="152">
        <v>0.04</v>
      </c>
      <c r="CK89" s="152">
        <v>0.02</v>
      </c>
      <c r="CQ89" s="152">
        <v>0.17</v>
      </c>
      <c r="CT89" s="152" t="s">
        <v>4194</v>
      </c>
      <c r="DC89" s="152">
        <v>39.65</v>
      </c>
      <c r="DE89" s="152">
        <v>0.03</v>
      </c>
      <c r="DF89" s="152">
        <v>9.5500000000000007</v>
      </c>
      <c r="DG89" s="152">
        <v>49.04</v>
      </c>
      <c r="DO89" s="154">
        <v>90</v>
      </c>
      <c r="ET89" s="152">
        <v>1.73</v>
      </c>
      <c r="EW89" s="151">
        <v>131.83000000000001</v>
      </c>
      <c r="EX89" s="151">
        <v>89.86</v>
      </c>
      <c r="EY89" s="151">
        <v>267.79000000000002</v>
      </c>
      <c r="EZ89" s="151">
        <v>298.68</v>
      </c>
    </row>
    <row r="90" spans="1:203">
      <c r="A90" s="151">
        <v>252</v>
      </c>
      <c r="B90" s="152" t="s">
        <v>2850</v>
      </c>
      <c r="C90" s="152" t="s">
        <v>2851</v>
      </c>
      <c r="D90" s="152" t="s">
        <v>2852</v>
      </c>
      <c r="E90" s="152" t="s">
        <v>2853</v>
      </c>
      <c r="F90" s="152" t="s">
        <v>8535</v>
      </c>
      <c r="H90" s="151">
        <v>223070</v>
      </c>
      <c r="L90" s="153" t="s">
        <v>2856</v>
      </c>
      <c r="M90" s="153" t="s">
        <v>2890</v>
      </c>
      <c r="O90" s="151">
        <v>3335</v>
      </c>
      <c r="P90" s="152">
        <v>-1.23</v>
      </c>
      <c r="Q90" s="152">
        <v>29.72</v>
      </c>
      <c r="R90" s="152" t="s">
        <v>2030</v>
      </c>
      <c r="S90" s="152" t="s">
        <v>2716</v>
      </c>
      <c r="T90" s="152">
        <v>42.74</v>
      </c>
      <c r="U90" s="152">
        <v>4.26</v>
      </c>
      <c r="V90" s="152">
        <v>9.48</v>
      </c>
      <c r="X90" s="152">
        <v>17.14</v>
      </c>
      <c r="AA90" s="152">
        <v>14.2</v>
      </c>
      <c r="AB90" s="152">
        <v>0.21</v>
      </c>
      <c r="AC90" s="152">
        <v>7.45</v>
      </c>
      <c r="AD90" s="152">
        <v>2.3199999999999998</v>
      </c>
      <c r="AE90" s="152">
        <v>1.58</v>
      </c>
      <c r="AF90" s="152">
        <v>0.52</v>
      </c>
      <c r="AI90" s="152">
        <v>97.59</v>
      </c>
      <c r="AJ90" s="152">
        <v>1.26</v>
      </c>
      <c r="AK90" s="156">
        <f t="shared" si="1"/>
        <v>1.06E-2</v>
      </c>
      <c r="AL90" s="151">
        <v>106</v>
      </c>
      <c r="AM90" s="151">
        <v>2281</v>
      </c>
      <c r="AN90" s="151">
        <v>516</v>
      </c>
      <c r="AO90" s="151">
        <v>839</v>
      </c>
      <c r="AQ90" s="152">
        <v>18.600000000000001</v>
      </c>
      <c r="AR90" s="152">
        <v>2.1</v>
      </c>
      <c r="AS90" s="152">
        <v>5.5</v>
      </c>
      <c r="AW90" s="152">
        <v>31</v>
      </c>
      <c r="AY90" s="151">
        <v>577</v>
      </c>
      <c r="AZ90" s="152">
        <v>1735</v>
      </c>
      <c r="BA90" s="152">
        <v>69</v>
      </c>
      <c r="BB90" s="152">
        <v>17</v>
      </c>
      <c r="BC90" s="152">
        <v>97</v>
      </c>
      <c r="BG90" s="152">
        <v>35.299999999999997</v>
      </c>
      <c r="BH90" s="152">
        <v>743</v>
      </c>
      <c r="BI90" s="152">
        <v>28</v>
      </c>
      <c r="BJ90" s="152">
        <v>292</v>
      </c>
      <c r="BK90" s="152">
        <v>118.1</v>
      </c>
      <c r="BO90" s="152">
        <v>1098</v>
      </c>
      <c r="BP90" s="152">
        <v>91.2</v>
      </c>
      <c r="BQ90" s="152">
        <v>183.3</v>
      </c>
      <c r="BS90" s="152">
        <v>69</v>
      </c>
      <c r="BT90" s="152">
        <v>11</v>
      </c>
      <c r="BU90" s="152">
        <v>2.8</v>
      </c>
      <c r="BV90" s="152">
        <v>8.1999999999999993</v>
      </c>
      <c r="BX90" s="152">
        <v>5.6</v>
      </c>
      <c r="BZ90" s="152">
        <v>2.8</v>
      </c>
      <c r="CB90" s="152">
        <v>2.5</v>
      </c>
      <c r="CC90" s="152">
        <v>0.33</v>
      </c>
      <c r="CD90" s="152">
        <v>7</v>
      </c>
      <c r="CE90" s="152">
        <v>6.66</v>
      </c>
      <c r="CF90" s="152">
        <v>0.09</v>
      </c>
      <c r="CH90" s="152">
        <v>12.4</v>
      </c>
      <c r="CJ90" s="152">
        <v>14.1</v>
      </c>
      <c r="CK90" s="152">
        <v>2.6</v>
      </c>
      <c r="ED90" s="152">
        <v>44.89</v>
      </c>
      <c r="EE90" s="152">
        <v>3.06</v>
      </c>
      <c r="EF90" s="152">
        <v>11.43</v>
      </c>
      <c r="EH90" s="152">
        <v>11.266084770000001</v>
      </c>
      <c r="EJ90" s="152">
        <v>12.52</v>
      </c>
      <c r="EK90" s="152">
        <v>0.18</v>
      </c>
      <c r="EL90" s="152">
        <v>11.79</v>
      </c>
      <c r="EM90" s="152">
        <v>9.68</v>
      </c>
      <c r="EO90" s="152">
        <v>1.92</v>
      </c>
      <c r="EP90" s="152">
        <v>2.88</v>
      </c>
      <c r="EQ90" s="152">
        <v>0.48</v>
      </c>
      <c r="ER90" s="152">
        <v>98.83</v>
      </c>
      <c r="ES90" s="152">
        <v>0.48</v>
      </c>
      <c r="FF90" s="152">
        <v>292.5</v>
      </c>
      <c r="FG90" s="152">
        <v>825.1</v>
      </c>
      <c r="FR90" s="152">
        <v>25.7</v>
      </c>
      <c r="FT90" s="152">
        <v>86.5</v>
      </c>
      <c r="FY90" s="152">
        <v>888</v>
      </c>
      <c r="FZ90" s="152">
        <v>72</v>
      </c>
      <c r="GA90" s="152">
        <v>135.4</v>
      </c>
      <c r="GB90" s="152">
        <v>15.1</v>
      </c>
      <c r="GC90" s="152">
        <v>56.1</v>
      </c>
      <c r="GD90" s="152">
        <v>12.4</v>
      </c>
      <c r="GE90" s="152">
        <v>2.37</v>
      </c>
      <c r="GF90" s="152">
        <v>7.19</v>
      </c>
      <c r="GG90" s="152">
        <v>0.95</v>
      </c>
      <c r="GH90" s="152">
        <v>4.82</v>
      </c>
      <c r="GI90" s="152">
        <v>0.92</v>
      </c>
      <c r="GJ90" s="152">
        <v>2.35</v>
      </c>
      <c r="GL90" s="152">
        <v>2.1</v>
      </c>
      <c r="GM90" s="152">
        <v>0.31</v>
      </c>
      <c r="GN90" s="152">
        <v>5.99</v>
      </c>
      <c r="GO90" s="152">
        <v>5.41</v>
      </c>
      <c r="GS90" s="152">
        <v>4.95</v>
      </c>
      <c r="GT90" s="152">
        <v>10.5</v>
      </c>
      <c r="GU90" s="152">
        <v>1.86</v>
      </c>
    </row>
    <row r="91" spans="1:203">
      <c r="A91" s="151">
        <v>254</v>
      </c>
      <c r="B91" s="152" t="s">
        <v>2850</v>
      </c>
      <c r="C91" s="152" t="s">
        <v>2851</v>
      </c>
      <c r="D91" s="152" t="s">
        <v>2852</v>
      </c>
      <c r="E91" s="152" t="s">
        <v>2853</v>
      </c>
      <c r="F91" s="152" t="s">
        <v>8536</v>
      </c>
      <c r="H91" s="151">
        <v>223070</v>
      </c>
      <c r="L91" s="153" t="s">
        <v>2856</v>
      </c>
      <c r="M91" s="153" t="s">
        <v>3153</v>
      </c>
      <c r="O91" s="151">
        <v>3335</v>
      </c>
      <c r="P91" s="152">
        <v>-1.23</v>
      </c>
      <c r="Q91" s="152">
        <v>29.72</v>
      </c>
      <c r="R91" s="152" t="s">
        <v>2030</v>
      </c>
      <c r="S91" s="152" t="s">
        <v>2716</v>
      </c>
      <c r="T91" s="152">
        <v>45.63</v>
      </c>
      <c r="U91" s="152">
        <v>4.21</v>
      </c>
      <c r="V91" s="152">
        <v>16.239999999999998</v>
      </c>
      <c r="X91" s="152">
        <v>9.0299999999999994</v>
      </c>
      <c r="AA91" s="152">
        <v>5.15</v>
      </c>
      <c r="AB91" s="152">
        <v>0.05</v>
      </c>
      <c r="AC91" s="152">
        <v>11.87</v>
      </c>
      <c r="AD91" s="152">
        <v>2.87</v>
      </c>
      <c r="AE91" s="152">
        <v>4.17</v>
      </c>
      <c r="AF91" s="152">
        <v>0.74</v>
      </c>
      <c r="AI91" s="152">
        <v>98.21</v>
      </c>
      <c r="AJ91" s="152">
        <v>0.72</v>
      </c>
      <c r="AK91" s="156">
        <f t="shared" si="1"/>
        <v>8.1000000000000003E-2</v>
      </c>
      <c r="AL91" s="151">
        <v>810</v>
      </c>
      <c r="AM91" s="151">
        <v>1550</v>
      </c>
      <c r="AN91" s="151">
        <v>1862</v>
      </c>
      <c r="AO91" s="151">
        <v>1022</v>
      </c>
      <c r="AQ91" s="152">
        <v>5.4</v>
      </c>
      <c r="AR91" s="152">
        <v>2</v>
      </c>
      <c r="AS91" s="152">
        <v>3.1</v>
      </c>
      <c r="AW91" s="152">
        <v>34</v>
      </c>
      <c r="AY91" s="151">
        <v>349</v>
      </c>
      <c r="AZ91" s="152">
        <v>1260</v>
      </c>
      <c r="BA91" s="152">
        <v>49</v>
      </c>
      <c r="BB91" s="152">
        <v>35</v>
      </c>
      <c r="BC91" s="152">
        <v>8</v>
      </c>
      <c r="BG91" s="152">
        <v>90.5</v>
      </c>
      <c r="BH91" s="152">
        <v>925</v>
      </c>
      <c r="BI91" s="152">
        <v>29.1</v>
      </c>
      <c r="BJ91" s="152">
        <v>280</v>
      </c>
      <c r="BK91" s="152">
        <v>99</v>
      </c>
      <c r="BO91" s="152">
        <v>1079</v>
      </c>
      <c r="BP91" s="152">
        <v>83.8</v>
      </c>
      <c r="BQ91" s="152">
        <v>168.5</v>
      </c>
      <c r="BS91" s="152">
        <v>70</v>
      </c>
      <c r="BT91" s="152">
        <v>11.2</v>
      </c>
      <c r="BU91" s="152">
        <v>3.1</v>
      </c>
      <c r="BV91" s="152">
        <v>8.1</v>
      </c>
      <c r="BX91" s="152">
        <v>5.8</v>
      </c>
      <c r="BZ91" s="152">
        <v>2.9</v>
      </c>
      <c r="CB91" s="152">
        <v>2.6</v>
      </c>
      <c r="CC91" s="152">
        <v>0.36</v>
      </c>
      <c r="CD91" s="152">
        <v>7.4</v>
      </c>
      <c r="CE91" s="152">
        <v>5.83</v>
      </c>
      <c r="CF91" s="152">
        <v>7.0000000000000007E-2</v>
      </c>
      <c r="CH91" s="152">
        <v>7</v>
      </c>
      <c r="CJ91" s="152">
        <v>12.03</v>
      </c>
      <c r="CK91" s="152">
        <v>2.76</v>
      </c>
      <c r="ED91" s="152">
        <v>44.89</v>
      </c>
      <c r="EE91" s="152">
        <v>3.06</v>
      </c>
      <c r="EF91" s="152">
        <v>11.43</v>
      </c>
      <c r="EH91" s="152">
        <v>11.266084770000001</v>
      </c>
      <c r="EJ91" s="152">
        <v>12.52</v>
      </c>
      <c r="EK91" s="152">
        <v>0.18</v>
      </c>
      <c r="EL91" s="152">
        <v>11.79</v>
      </c>
      <c r="EM91" s="152">
        <v>9.68</v>
      </c>
      <c r="EO91" s="152">
        <v>1.92</v>
      </c>
      <c r="EP91" s="152">
        <v>2.88</v>
      </c>
      <c r="EQ91" s="152">
        <v>0.48</v>
      </c>
      <c r="ER91" s="152">
        <v>98.83</v>
      </c>
      <c r="ES91" s="152">
        <v>0.48</v>
      </c>
      <c r="FF91" s="152">
        <v>292.5</v>
      </c>
      <c r="FG91" s="152">
        <v>825.1</v>
      </c>
      <c r="FR91" s="152">
        <v>25.7</v>
      </c>
      <c r="FT91" s="152">
        <v>86.5</v>
      </c>
      <c r="FY91" s="152">
        <v>888</v>
      </c>
      <c r="FZ91" s="152">
        <v>72</v>
      </c>
      <c r="GA91" s="152">
        <v>135.4</v>
      </c>
      <c r="GB91" s="152">
        <v>15.1</v>
      </c>
      <c r="GC91" s="152">
        <v>56.1</v>
      </c>
      <c r="GD91" s="152">
        <v>12.4</v>
      </c>
      <c r="GE91" s="152">
        <v>2.37</v>
      </c>
      <c r="GF91" s="152">
        <v>7.19</v>
      </c>
      <c r="GG91" s="152">
        <v>0.95</v>
      </c>
      <c r="GH91" s="152">
        <v>4.82</v>
      </c>
      <c r="GI91" s="152">
        <v>0.92</v>
      </c>
      <c r="GJ91" s="152">
        <v>2.35</v>
      </c>
      <c r="GL91" s="152">
        <v>2.1</v>
      </c>
      <c r="GM91" s="152">
        <v>0.31</v>
      </c>
      <c r="GN91" s="152">
        <v>5.99</v>
      </c>
      <c r="GO91" s="152">
        <v>5.41</v>
      </c>
      <c r="GS91" s="152">
        <v>4.95</v>
      </c>
      <c r="GT91" s="152">
        <v>10.5</v>
      </c>
      <c r="GU91" s="152">
        <v>1.86</v>
      </c>
    </row>
    <row r="92" spans="1:203">
      <c r="A92" s="151">
        <v>255</v>
      </c>
      <c r="B92" s="152" t="s">
        <v>2850</v>
      </c>
      <c r="C92" s="152" t="s">
        <v>2851</v>
      </c>
      <c r="D92" s="152" t="s">
        <v>2852</v>
      </c>
      <c r="E92" s="152" t="s">
        <v>2853</v>
      </c>
      <c r="F92" s="152" t="s">
        <v>8537</v>
      </c>
      <c r="H92" s="151">
        <v>223070</v>
      </c>
      <c r="L92" s="153" t="s">
        <v>2856</v>
      </c>
      <c r="M92" s="153" t="s">
        <v>2939</v>
      </c>
      <c r="O92" s="151">
        <v>3335</v>
      </c>
      <c r="P92" s="152">
        <v>-1.23</v>
      </c>
      <c r="Q92" s="152">
        <v>29.72</v>
      </c>
      <c r="R92" s="152" t="s">
        <v>2030</v>
      </c>
      <c r="S92" s="152" t="s">
        <v>2716</v>
      </c>
      <c r="T92" s="152">
        <v>43.95</v>
      </c>
      <c r="U92" s="152">
        <v>4.4000000000000004</v>
      </c>
      <c r="V92" s="152">
        <v>14.79</v>
      </c>
      <c r="X92" s="152">
        <v>8.41</v>
      </c>
      <c r="AA92" s="152">
        <v>7.8</v>
      </c>
      <c r="AB92" s="152">
        <v>7.0000000000000007E-2</v>
      </c>
      <c r="AC92" s="152">
        <v>13.59</v>
      </c>
      <c r="AD92" s="152">
        <v>2.67</v>
      </c>
      <c r="AE92" s="152">
        <v>3.69</v>
      </c>
      <c r="AF92" s="152">
        <v>0.64</v>
      </c>
      <c r="AI92" s="152">
        <v>97.66</v>
      </c>
      <c r="AJ92" s="152">
        <v>0.8</v>
      </c>
      <c r="AK92" s="156">
        <f t="shared" si="1"/>
        <v>8.8200000000000001E-2</v>
      </c>
      <c r="AL92" s="151">
        <v>882</v>
      </c>
      <c r="AM92" s="151">
        <v>2101</v>
      </c>
      <c r="AN92" s="151">
        <v>2000</v>
      </c>
      <c r="AO92" s="151">
        <v>1072</v>
      </c>
      <c r="AQ92" s="152">
        <v>5.7</v>
      </c>
      <c r="AR92" s="152">
        <v>2.2999999999999998</v>
      </c>
      <c r="AS92" s="152">
        <v>4.4000000000000004</v>
      </c>
      <c r="AW92" s="152">
        <v>38</v>
      </c>
      <c r="AY92" s="151">
        <v>455</v>
      </c>
      <c r="AZ92" s="152">
        <v>897</v>
      </c>
      <c r="BA92" s="152">
        <v>108</v>
      </c>
      <c r="BB92" s="152">
        <v>306</v>
      </c>
      <c r="BC92" s="152">
        <v>13</v>
      </c>
      <c r="BG92" s="152">
        <v>104.8</v>
      </c>
      <c r="BH92" s="152">
        <v>1120</v>
      </c>
      <c r="BI92" s="152">
        <v>30.8</v>
      </c>
      <c r="BJ92" s="152">
        <v>302</v>
      </c>
      <c r="BK92" s="152">
        <v>115.5</v>
      </c>
      <c r="BO92" s="152">
        <v>1277</v>
      </c>
      <c r="BP92" s="152">
        <v>94.8</v>
      </c>
      <c r="BQ92" s="152">
        <v>201.8</v>
      </c>
      <c r="BS92" s="152">
        <v>78</v>
      </c>
      <c r="BT92" s="152">
        <v>11.9</v>
      </c>
      <c r="BU92" s="152">
        <v>3.3</v>
      </c>
      <c r="BV92" s="152">
        <v>9.4</v>
      </c>
      <c r="BX92" s="152">
        <v>6.6</v>
      </c>
      <c r="BZ92" s="152">
        <v>3.2</v>
      </c>
      <c r="CB92" s="152">
        <v>2.6</v>
      </c>
      <c r="CC92" s="152">
        <v>0.36</v>
      </c>
      <c r="CD92" s="152">
        <v>7.1</v>
      </c>
      <c r="CE92" s="152">
        <v>7.07</v>
      </c>
      <c r="CF92" s="152">
        <v>0.13</v>
      </c>
      <c r="CH92" s="152">
        <v>6.1</v>
      </c>
      <c r="CJ92" s="152">
        <v>13.32</v>
      </c>
      <c r="CK92" s="152">
        <v>2.5</v>
      </c>
      <c r="ED92" s="152">
        <v>44.89</v>
      </c>
      <c r="EE92" s="152">
        <v>3.06</v>
      </c>
      <c r="EF92" s="152">
        <v>11.43</v>
      </c>
      <c r="EH92" s="152">
        <v>11.266084770000001</v>
      </c>
      <c r="EJ92" s="152">
        <v>12.52</v>
      </c>
      <c r="EK92" s="152">
        <v>0.18</v>
      </c>
      <c r="EL92" s="152">
        <v>11.79</v>
      </c>
      <c r="EM92" s="152">
        <v>9.68</v>
      </c>
      <c r="EO92" s="152">
        <v>1.92</v>
      </c>
      <c r="EP92" s="152">
        <v>2.88</v>
      </c>
      <c r="EQ92" s="152">
        <v>0.48</v>
      </c>
      <c r="ER92" s="152">
        <v>98.83</v>
      </c>
      <c r="ES92" s="152">
        <v>0.48</v>
      </c>
      <c r="FF92" s="152">
        <v>292.5</v>
      </c>
      <c r="FG92" s="152">
        <v>825.1</v>
      </c>
      <c r="FR92" s="152">
        <v>25.7</v>
      </c>
      <c r="FT92" s="152">
        <v>86.5</v>
      </c>
      <c r="FY92" s="152">
        <v>888</v>
      </c>
      <c r="FZ92" s="152">
        <v>72</v>
      </c>
      <c r="GA92" s="152">
        <v>135.4</v>
      </c>
      <c r="GB92" s="152">
        <v>15.1</v>
      </c>
      <c r="GC92" s="152">
        <v>56.1</v>
      </c>
      <c r="GD92" s="152">
        <v>12.4</v>
      </c>
      <c r="GE92" s="152">
        <v>2.37</v>
      </c>
      <c r="GF92" s="152">
        <v>7.19</v>
      </c>
      <c r="GG92" s="152">
        <v>0.95</v>
      </c>
      <c r="GH92" s="152">
        <v>4.82</v>
      </c>
      <c r="GI92" s="152">
        <v>0.92</v>
      </c>
      <c r="GJ92" s="152">
        <v>2.35</v>
      </c>
      <c r="GL92" s="152">
        <v>2.1</v>
      </c>
      <c r="GM92" s="152">
        <v>0.31</v>
      </c>
      <c r="GN92" s="152">
        <v>5.99</v>
      </c>
      <c r="GO92" s="152">
        <v>5.41</v>
      </c>
      <c r="GS92" s="152">
        <v>4.95</v>
      </c>
      <c r="GT92" s="152">
        <v>10.5</v>
      </c>
      <c r="GU92" s="152">
        <v>1.86</v>
      </c>
    </row>
    <row r="93" spans="1:203">
      <c r="A93" s="151">
        <v>258</v>
      </c>
      <c r="B93" s="152" t="s">
        <v>2850</v>
      </c>
      <c r="C93" s="152" t="s">
        <v>2851</v>
      </c>
      <c r="D93" s="152" t="s">
        <v>2852</v>
      </c>
      <c r="E93" s="152" t="s">
        <v>2853</v>
      </c>
      <c r="F93" s="152" t="s">
        <v>8538</v>
      </c>
      <c r="H93" s="151">
        <v>223070</v>
      </c>
      <c r="L93" s="153" t="s">
        <v>2856</v>
      </c>
      <c r="M93" s="153" t="s">
        <v>2857</v>
      </c>
      <c r="O93" s="151">
        <v>3335</v>
      </c>
      <c r="P93" s="152">
        <v>-1.23</v>
      </c>
      <c r="Q93" s="152">
        <v>29.72</v>
      </c>
      <c r="R93" s="152" t="s">
        <v>2030</v>
      </c>
      <c r="S93" s="152" t="s">
        <v>2716</v>
      </c>
      <c r="T93" s="152">
        <v>38.72</v>
      </c>
      <c r="U93" s="152">
        <v>4.4400000000000004</v>
      </c>
      <c r="V93" s="152">
        <v>10.88</v>
      </c>
      <c r="X93" s="152">
        <v>9.77</v>
      </c>
      <c r="AA93" s="152">
        <v>10.07</v>
      </c>
      <c r="AB93" s="152">
        <v>0.17</v>
      </c>
      <c r="AC93" s="152">
        <v>17.89</v>
      </c>
      <c r="AD93" s="152">
        <v>3.33</v>
      </c>
      <c r="AE93" s="152">
        <v>3.69</v>
      </c>
      <c r="AF93" s="152">
        <v>1.03</v>
      </c>
      <c r="AI93" s="152">
        <v>96.86</v>
      </c>
      <c r="AJ93" s="152">
        <v>1.1499999999999999</v>
      </c>
      <c r="AK93" s="156">
        <f t="shared" si="1"/>
        <v>0.60560000000000003</v>
      </c>
      <c r="AL93" s="151">
        <v>6056</v>
      </c>
      <c r="AM93" s="151">
        <v>2423</v>
      </c>
      <c r="AN93" s="151">
        <v>3333</v>
      </c>
      <c r="AO93" s="151">
        <v>2133</v>
      </c>
      <c r="AQ93" s="152">
        <v>3.5</v>
      </c>
      <c r="AR93" s="152">
        <v>2.6</v>
      </c>
      <c r="AS93" s="152">
        <v>4.0999999999999996</v>
      </c>
      <c r="AW93" s="152">
        <v>40</v>
      </c>
      <c r="AY93" s="151">
        <v>551</v>
      </c>
      <c r="AZ93" s="152">
        <v>939</v>
      </c>
      <c r="BA93" s="152">
        <v>72</v>
      </c>
      <c r="BB93" s="152">
        <v>214</v>
      </c>
      <c r="BC93" s="152">
        <v>100</v>
      </c>
      <c r="BG93" s="152">
        <v>102.6</v>
      </c>
      <c r="BH93" s="152">
        <v>1741</v>
      </c>
      <c r="BI93" s="152">
        <v>27.4</v>
      </c>
      <c r="BJ93" s="152">
        <v>330</v>
      </c>
      <c r="BK93" s="152">
        <v>169.8</v>
      </c>
      <c r="BO93" s="152">
        <v>1562</v>
      </c>
      <c r="BP93" s="152">
        <v>140.9</v>
      </c>
      <c r="BQ93" s="152">
        <v>285</v>
      </c>
      <c r="BS93" s="152">
        <v>108</v>
      </c>
      <c r="BT93" s="152">
        <v>15.5</v>
      </c>
      <c r="BU93" s="152">
        <v>4.5</v>
      </c>
      <c r="BV93" s="152">
        <v>10.7</v>
      </c>
      <c r="BX93" s="152">
        <v>6.3</v>
      </c>
      <c r="BZ93" s="152">
        <v>2.9</v>
      </c>
      <c r="CB93" s="152">
        <v>1.7</v>
      </c>
      <c r="CC93" s="152">
        <v>0.26</v>
      </c>
      <c r="CD93" s="152">
        <v>8</v>
      </c>
      <c r="CE93" s="152">
        <v>8.91</v>
      </c>
      <c r="CF93" s="152">
        <v>0.08</v>
      </c>
      <c r="CH93" s="152">
        <v>4</v>
      </c>
      <c r="CJ93" s="152">
        <v>16.28</v>
      </c>
      <c r="CK93" s="152">
        <v>3.63</v>
      </c>
      <c r="ED93" s="152">
        <v>44.89</v>
      </c>
      <c r="EE93" s="152">
        <v>3.06</v>
      </c>
      <c r="EF93" s="152">
        <v>11.43</v>
      </c>
      <c r="EH93" s="152">
        <v>11.266084770000001</v>
      </c>
      <c r="EJ93" s="152">
        <v>12.52</v>
      </c>
      <c r="EK93" s="152">
        <v>0.18</v>
      </c>
      <c r="EL93" s="152">
        <v>11.79</v>
      </c>
      <c r="EM93" s="152">
        <v>9.68</v>
      </c>
      <c r="EO93" s="152">
        <v>1.92</v>
      </c>
      <c r="EP93" s="152">
        <v>2.88</v>
      </c>
      <c r="EQ93" s="152">
        <v>0.48</v>
      </c>
      <c r="ER93" s="152">
        <v>98.83</v>
      </c>
      <c r="ES93" s="152">
        <v>0.48</v>
      </c>
      <c r="FF93" s="152">
        <v>292.5</v>
      </c>
      <c r="FG93" s="152">
        <v>825.1</v>
      </c>
      <c r="FR93" s="152">
        <v>25.7</v>
      </c>
      <c r="FT93" s="152">
        <v>86.5</v>
      </c>
      <c r="FY93" s="152">
        <v>888</v>
      </c>
      <c r="FZ93" s="152">
        <v>72</v>
      </c>
      <c r="GA93" s="152">
        <v>135.4</v>
      </c>
      <c r="GB93" s="152">
        <v>15.1</v>
      </c>
      <c r="GC93" s="152">
        <v>56.1</v>
      </c>
      <c r="GD93" s="152">
        <v>12.4</v>
      </c>
      <c r="GE93" s="152">
        <v>2.37</v>
      </c>
      <c r="GF93" s="152">
        <v>7.19</v>
      </c>
      <c r="GG93" s="152">
        <v>0.95</v>
      </c>
      <c r="GH93" s="152">
        <v>4.82</v>
      </c>
      <c r="GI93" s="152">
        <v>0.92</v>
      </c>
      <c r="GJ93" s="152">
        <v>2.35</v>
      </c>
      <c r="GL93" s="152">
        <v>2.1</v>
      </c>
      <c r="GM93" s="152">
        <v>0.31</v>
      </c>
      <c r="GN93" s="152">
        <v>5.99</v>
      </c>
      <c r="GO93" s="152">
        <v>5.41</v>
      </c>
      <c r="GS93" s="152">
        <v>4.95</v>
      </c>
      <c r="GT93" s="152">
        <v>10.5</v>
      </c>
      <c r="GU93" s="152">
        <v>1.86</v>
      </c>
    </row>
    <row r="94" spans="1:203">
      <c r="A94" s="151">
        <v>259</v>
      </c>
      <c r="B94" s="152" t="s">
        <v>2850</v>
      </c>
      <c r="C94" s="152" t="s">
        <v>2851</v>
      </c>
      <c r="D94" s="152" t="s">
        <v>2852</v>
      </c>
      <c r="E94" s="152" t="s">
        <v>2853</v>
      </c>
      <c r="F94" s="152" t="s">
        <v>8539</v>
      </c>
      <c r="H94" s="151">
        <v>223070</v>
      </c>
      <c r="L94" s="153" t="s">
        <v>2856</v>
      </c>
      <c r="M94" s="153" t="s">
        <v>2979</v>
      </c>
      <c r="O94" s="151">
        <v>3335</v>
      </c>
      <c r="P94" s="152">
        <v>-1.23</v>
      </c>
      <c r="Q94" s="152">
        <v>29.72</v>
      </c>
      <c r="R94" s="152" t="s">
        <v>2030</v>
      </c>
      <c r="S94" s="152" t="s">
        <v>2716</v>
      </c>
      <c r="T94" s="152">
        <v>44.52</v>
      </c>
      <c r="U94" s="152">
        <v>3.78</v>
      </c>
      <c r="V94" s="152">
        <v>11.19</v>
      </c>
      <c r="X94" s="152">
        <v>13.05</v>
      </c>
      <c r="AA94" s="152">
        <v>11.75</v>
      </c>
      <c r="AB94" s="152">
        <v>0.24</v>
      </c>
      <c r="AC94" s="152">
        <v>10.199999999999999</v>
      </c>
      <c r="AD94" s="152">
        <v>1.93</v>
      </c>
      <c r="AE94" s="152">
        <v>2.69</v>
      </c>
      <c r="AF94" s="152">
        <v>0.65</v>
      </c>
      <c r="AI94" s="152">
        <v>97.57</v>
      </c>
      <c r="AJ94" s="152">
        <v>1.26</v>
      </c>
      <c r="AK94" s="156">
        <f t="shared" si="1"/>
        <v>0.2409</v>
      </c>
      <c r="AL94" s="151">
        <v>2409</v>
      </c>
      <c r="AM94" s="151">
        <v>1910</v>
      </c>
      <c r="AN94" s="151">
        <v>1668</v>
      </c>
      <c r="AO94" s="151">
        <v>321</v>
      </c>
      <c r="AQ94" s="152">
        <v>11.5</v>
      </c>
      <c r="AR94" s="152">
        <v>3</v>
      </c>
      <c r="AS94" s="152">
        <v>6.1</v>
      </c>
      <c r="AW94" s="152">
        <v>28</v>
      </c>
      <c r="AY94" s="151">
        <v>314</v>
      </c>
      <c r="AZ94" s="152">
        <v>890</v>
      </c>
      <c r="BA94" s="152">
        <v>35</v>
      </c>
      <c r="BB94" s="152">
        <v>15</v>
      </c>
      <c r="BC94" s="152">
        <v>68</v>
      </c>
      <c r="BG94" s="152">
        <v>75.599999999999994</v>
      </c>
      <c r="BH94" s="152">
        <v>835</v>
      </c>
      <c r="BI94" s="152">
        <v>30.9</v>
      </c>
      <c r="BJ94" s="152">
        <v>356</v>
      </c>
      <c r="BK94" s="152">
        <v>144.5</v>
      </c>
      <c r="BO94" s="152">
        <v>1071</v>
      </c>
      <c r="BP94" s="152">
        <v>102.2</v>
      </c>
      <c r="BQ94" s="152">
        <v>213.1</v>
      </c>
      <c r="BS94" s="152">
        <v>78</v>
      </c>
      <c r="BT94" s="152">
        <v>12.2</v>
      </c>
      <c r="BU94" s="152">
        <v>3</v>
      </c>
      <c r="BV94" s="152">
        <v>9.3000000000000007</v>
      </c>
      <c r="BX94" s="152">
        <v>6.5</v>
      </c>
      <c r="BZ94" s="152">
        <v>3.4</v>
      </c>
      <c r="CB94" s="152">
        <v>2.8</v>
      </c>
      <c r="CC94" s="152">
        <v>0.39</v>
      </c>
      <c r="CD94" s="152">
        <v>8.1999999999999993</v>
      </c>
      <c r="CE94" s="152">
        <v>8.61</v>
      </c>
      <c r="CF94" s="152">
        <v>7.0000000000000007E-2</v>
      </c>
      <c r="CH94" s="152">
        <v>13.4</v>
      </c>
      <c r="CJ94" s="152">
        <v>17.3</v>
      </c>
      <c r="CK94" s="152">
        <v>3.57</v>
      </c>
      <c r="ED94" s="152">
        <v>44.89</v>
      </c>
      <c r="EE94" s="152">
        <v>3.06</v>
      </c>
      <c r="EF94" s="152">
        <v>11.43</v>
      </c>
      <c r="EH94" s="152">
        <v>11.266084770000001</v>
      </c>
      <c r="EJ94" s="152">
        <v>12.52</v>
      </c>
      <c r="EK94" s="152">
        <v>0.18</v>
      </c>
      <c r="EL94" s="152">
        <v>11.79</v>
      </c>
      <c r="EM94" s="152">
        <v>9.68</v>
      </c>
      <c r="EO94" s="152">
        <v>1.92</v>
      </c>
      <c r="EP94" s="152">
        <v>2.88</v>
      </c>
      <c r="EQ94" s="152">
        <v>0.48</v>
      </c>
      <c r="ER94" s="152">
        <v>98.83</v>
      </c>
      <c r="ES94" s="152">
        <v>0.48</v>
      </c>
      <c r="FF94" s="152">
        <v>292.5</v>
      </c>
      <c r="FG94" s="152">
        <v>825.1</v>
      </c>
      <c r="FR94" s="152">
        <v>25.7</v>
      </c>
      <c r="FT94" s="152">
        <v>86.5</v>
      </c>
      <c r="FY94" s="152">
        <v>888</v>
      </c>
      <c r="FZ94" s="152">
        <v>72</v>
      </c>
      <c r="GA94" s="152">
        <v>135.4</v>
      </c>
      <c r="GB94" s="152">
        <v>15.1</v>
      </c>
      <c r="GC94" s="152">
        <v>56.1</v>
      </c>
      <c r="GD94" s="152">
        <v>12.4</v>
      </c>
      <c r="GE94" s="152">
        <v>2.37</v>
      </c>
      <c r="GF94" s="152">
        <v>7.19</v>
      </c>
      <c r="GG94" s="152">
        <v>0.95</v>
      </c>
      <c r="GH94" s="152">
        <v>4.82</v>
      </c>
      <c r="GI94" s="152">
        <v>0.92</v>
      </c>
      <c r="GJ94" s="152">
        <v>2.35</v>
      </c>
      <c r="GL94" s="152">
        <v>2.1</v>
      </c>
      <c r="GM94" s="152">
        <v>0.31</v>
      </c>
      <c r="GN94" s="152">
        <v>5.99</v>
      </c>
      <c r="GO94" s="152">
        <v>5.41</v>
      </c>
      <c r="GS94" s="152">
        <v>4.95</v>
      </c>
      <c r="GT94" s="152">
        <v>10.5</v>
      </c>
      <c r="GU94" s="152">
        <v>1.86</v>
      </c>
    </row>
    <row r="95" spans="1:203">
      <c r="A95" s="151">
        <v>260</v>
      </c>
      <c r="B95" s="152" t="s">
        <v>2850</v>
      </c>
      <c r="C95" s="152" t="s">
        <v>2851</v>
      </c>
      <c r="D95" s="152" t="s">
        <v>2852</v>
      </c>
      <c r="E95" s="152" t="s">
        <v>2853</v>
      </c>
      <c r="F95" s="152" t="s">
        <v>8540</v>
      </c>
      <c r="H95" s="151">
        <v>223070</v>
      </c>
      <c r="L95" s="153" t="s">
        <v>2856</v>
      </c>
      <c r="M95" s="153" t="s">
        <v>3164</v>
      </c>
      <c r="O95" s="151">
        <v>3335</v>
      </c>
      <c r="P95" s="152">
        <v>-1.23</v>
      </c>
      <c r="Q95" s="152">
        <v>29.72</v>
      </c>
      <c r="R95" s="152" t="s">
        <v>2030</v>
      </c>
      <c r="S95" s="152" t="s">
        <v>2716</v>
      </c>
      <c r="T95" s="152">
        <v>45.68</v>
      </c>
      <c r="U95" s="152">
        <v>4.1100000000000003</v>
      </c>
      <c r="V95" s="152">
        <v>12.03</v>
      </c>
      <c r="X95" s="152">
        <v>7.74</v>
      </c>
      <c r="AA95" s="152">
        <v>6.56</v>
      </c>
      <c r="AB95" s="152">
        <v>0.13</v>
      </c>
      <c r="AC95" s="152">
        <v>15.4</v>
      </c>
      <c r="AD95" s="152">
        <v>2.4</v>
      </c>
      <c r="AE95" s="152">
        <v>4.88</v>
      </c>
      <c r="AF95" s="152">
        <v>1.0900000000000001</v>
      </c>
      <c r="AI95" s="152">
        <v>97.33</v>
      </c>
      <c r="AJ95" s="152">
        <v>1.58</v>
      </c>
      <c r="AK95" s="156">
        <f t="shared" si="1"/>
        <v>7.9100000000000004E-2</v>
      </c>
      <c r="AL95" s="151">
        <v>791</v>
      </c>
      <c r="AM95" s="151">
        <v>1635</v>
      </c>
      <c r="AN95" s="151">
        <v>1877</v>
      </c>
      <c r="AO95" s="151">
        <v>1179</v>
      </c>
      <c r="AQ95" s="152">
        <v>7.4</v>
      </c>
      <c r="AR95" s="152">
        <v>3</v>
      </c>
      <c r="AS95" s="152">
        <v>14.4</v>
      </c>
      <c r="AW95" s="152">
        <v>53</v>
      </c>
      <c r="AY95" s="151">
        <v>407</v>
      </c>
      <c r="AZ95" s="152">
        <v>2378</v>
      </c>
      <c r="BA95" s="152">
        <v>452</v>
      </c>
      <c r="BB95" s="152">
        <v>1591</v>
      </c>
      <c r="BC95" s="152">
        <v>21</v>
      </c>
      <c r="BG95" s="152">
        <v>183.2</v>
      </c>
      <c r="BH95" s="152">
        <v>1382</v>
      </c>
      <c r="BI95" s="152">
        <v>22.9</v>
      </c>
      <c r="BJ95" s="152">
        <v>502</v>
      </c>
      <c r="BK95" s="152">
        <v>150.5</v>
      </c>
      <c r="BO95" s="152">
        <v>1827</v>
      </c>
      <c r="BP95" s="152">
        <v>125.6</v>
      </c>
      <c r="BQ95" s="152">
        <v>271.60000000000002</v>
      </c>
      <c r="BS95" s="152">
        <v>101</v>
      </c>
      <c r="BT95" s="152">
        <v>13.7</v>
      </c>
      <c r="BU95" s="152">
        <v>3.3</v>
      </c>
      <c r="BV95" s="152">
        <v>8</v>
      </c>
      <c r="BX95" s="152">
        <v>4.5</v>
      </c>
      <c r="BZ95" s="152">
        <v>3</v>
      </c>
      <c r="CB95" s="152">
        <v>1.5</v>
      </c>
      <c r="CC95" s="152">
        <v>0.27</v>
      </c>
      <c r="CD95" s="152">
        <v>11.9</v>
      </c>
      <c r="CE95" s="152">
        <v>10.41</v>
      </c>
      <c r="CH95" s="152">
        <v>2.7</v>
      </c>
      <c r="CJ95" s="152">
        <v>21.22</v>
      </c>
      <c r="CK95" s="152">
        <v>3.79</v>
      </c>
      <c r="ED95" s="152">
        <v>44.89</v>
      </c>
      <c r="EE95" s="152">
        <v>3.06</v>
      </c>
      <c r="EF95" s="152">
        <v>11.43</v>
      </c>
      <c r="EH95" s="152">
        <v>11.266084770000001</v>
      </c>
      <c r="EJ95" s="152">
        <v>12.52</v>
      </c>
      <c r="EK95" s="152">
        <v>0.18</v>
      </c>
      <c r="EL95" s="152">
        <v>11.79</v>
      </c>
      <c r="EM95" s="152">
        <v>9.68</v>
      </c>
      <c r="EO95" s="152">
        <v>1.92</v>
      </c>
      <c r="EP95" s="152">
        <v>2.88</v>
      </c>
      <c r="EQ95" s="152">
        <v>0.48</v>
      </c>
      <c r="ER95" s="152">
        <v>98.83</v>
      </c>
      <c r="ES95" s="152">
        <v>0.48</v>
      </c>
      <c r="FF95" s="152">
        <v>292.5</v>
      </c>
      <c r="FG95" s="152">
        <v>825.1</v>
      </c>
      <c r="FR95" s="152">
        <v>25.7</v>
      </c>
      <c r="FT95" s="152">
        <v>86.5</v>
      </c>
      <c r="FY95" s="152">
        <v>888</v>
      </c>
      <c r="FZ95" s="152">
        <v>72</v>
      </c>
      <c r="GA95" s="152">
        <v>135.4</v>
      </c>
      <c r="GB95" s="152">
        <v>15.1</v>
      </c>
      <c r="GC95" s="152">
        <v>56.1</v>
      </c>
      <c r="GD95" s="152">
        <v>12.4</v>
      </c>
      <c r="GE95" s="152">
        <v>2.37</v>
      </c>
      <c r="GF95" s="152">
        <v>7.19</v>
      </c>
      <c r="GG95" s="152">
        <v>0.95</v>
      </c>
      <c r="GH95" s="152">
        <v>4.82</v>
      </c>
      <c r="GI95" s="152">
        <v>0.92</v>
      </c>
      <c r="GJ95" s="152">
        <v>2.35</v>
      </c>
      <c r="GL95" s="152">
        <v>2.1</v>
      </c>
      <c r="GM95" s="152">
        <v>0.31</v>
      </c>
      <c r="GN95" s="152">
        <v>5.99</v>
      </c>
      <c r="GO95" s="152">
        <v>5.41</v>
      </c>
      <c r="GS95" s="152">
        <v>4.95</v>
      </c>
      <c r="GT95" s="152">
        <v>10.5</v>
      </c>
      <c r="GU95" s="152">
        <v>1.86</v>
      </c>
    </row>
    <row r="96" spans="1:203">
      <c r="A96" s="151">
        <v>266</v>
      </c>
      <c r="B96" s="152" t="s">
        <v>2850</v>
      </c>
      <c r="C96" s="152" t="s">
        <v>2851</v>
      </c>
      <c r="D96" s="152" t="s">
        <v>2852</v>
      </c>
      <c r="E96" s="152" t="s">
        <v>2853</v>
      </c>
      <c r="F96" s="152" t="s">
        <v>8541</v>
      </c>
      <c r="H96" s="151">
        <v>223070</v>
      </c>
      <c r="L96" s="153" t="s">
        <v>2955</v>
      </c>
      <c r="M96" s="153" t="s">
        <v>2956</v>
      </c>
      <c r="O96" s="151">
        <v>3335</v>
      </c>
      <c r="P96" s="152">
        <v>-1.23</v>
      </c>
      <c r="Q96" s="152">
        <v>29.72</v>
      </c>
      <c r="R96" s="152" t="s">
        <v>2030</v>
      </c>
      <c r="S96" s="152" t="s">
        <v>2716</v>
      </c>
      <c r="T96" s="152">
        <v>44.33</v>
      </c>
      <c r="U96" s="152">
        <v>3.19</v>
      </c>
      <c r="V96" s="152">
        <v>12.61</v>
      </c>
      <c r="X96" s="152">
        <v>11.9</v>
      </c>
      <c r="AA96" s="152">
        <v>10.81</v>
      </c>
      <c r="AB96" s="152">
        <v>0.19</v>
      </c>
      <c r="AC96" s="152">
        <v>10.39</v>
      </c>
      <c r="AD96" s="152">
        <v>3.05</v>
      </c>
      <c r="AE96" s="152">
        <v>2.91</v>
      </c>
      <c r="AF96" s="152">
        <v>0.62</v>
      </c>
      <c r="AI96" s="152">
        <v>98.29</v>
      </c>
      <c r="AJ96" s="152">
        <v>0.42</v>
      </c>
      <c r="AK96" s="156">
        <f t="shared" si="1"/>
        <v>2.06E-2</v>
      </c>
      <c r="AL96" s="151">
        <v>206</v>
      </c>
      <c r="AM96" s="151">
        <v>1639</v>
      </c>
      <c r="AN96" s="151">
        <v>1079</v>
      </c>
      <c r="AO96" s="151">
        <v>969</v>
      </c>
      <c r="AQ96" s="152">
        <v>10.5</v>
      </c>
      <c r="AR96" s="152">
        <v>2.2000000000000002</v>
      </c>
      <c r="AS96" s="152">
        <v>4.7</v>
      </c>
      <c r="AW96" s="152">
        <v>20</v>
      </c>
      <c r="AY96" s="151">
        <v>271</v>
      </c>
      <c r="AZ96" s="152">
        <v>393</v>
      </c>
      <c r="BA96" s="152">
        <v>56</v>
      </c>
      <c r="BB96" s="152">
        <v>88</v>
      </c>
      <c r="BC96" s="152">
        <v>219</v>
      </c>
      <c r="BG96" s="152">
        <v>78.5</v>
      </c>
      <c r="BH96" s="152">
        <v>1106</v>
      </c>
      <c r="BI96" s="152">
        <v>25.9</v>
      </c>
      <c r="BJ96" s="152">
        <v>249</v>
      </c>
      <c r="BK96" s="152">
        <v>109.1</v>
      </c>
      <c r="BO96" s="152">
        <v>1195</v>
      </c>
      <c r="BP96" s="152">
        <v>87.6</v>
      </c>
      <c r="BQ96" s="152">
        <v>173.7</v>
      </c>
      <c r="BS96" s="152">
        <v>70</v>
      </c>
      <c r="BT96" s="152">
        <v>11.1</v>
      </c>
      <c r="BU96" s="152">
        <v>3.1</v>
      </c>
      <c r="BV96" s="152">
        <v>8.3000000000000007</v>
      </c>
      <c r="BX96" s="152">
        <v>5.2</v>
      </c>
      <c r="BZ96" s="152">
        <v>2.6</v>
      </c>
      <c r="CB96" s="152">
        <v>2.2999999999999998</v>
      </c>
      <c r="CC96" s="152">
        <v>0.32</v>
      </c>
      <c r="CD96" s="152">
        <v>5.3</v>
      </c>
      <c r="CE96" s="152">
        <v>6.05</v>
      </c>
      <c r="CF96" s="152">
        <v>0.06</v>
      </c>
      <c r="CH96" s="152">
        <v>8.5</v>
      </c>
      <c r="CJ96" s="152">
        <v>12.96</v>
      </c>
      <c r="CK96" s="152">
        <v>2.73</v>
      </c>
      <c r="ED96" s="152">
        <v>44.89</v>
      </c>
      <c r="EE96" s="152">
        <v>3.06</v>
      </c>
      <c r="EF96" s="152">
        <v>11.43</v>
      </c>
      <c r="EH96" s="152">
        <v>11.266084770000001</v>
      </c>
      <c r="EJ96" s="152">
        <v>12.52</v>
      </c>
      <c r="EK96" s="152">
        <v>0.18</v>
      </c>
      <c r="EL96" s="152">
        <v>11.79</v>
      </c>
      <c r="EM96" s="152">
        <v>9.68</v>
      </c>
      <c r="EO96" s="152">
        <v>1.92</v>
      </c>
      <c r="EP96" s="152">
        <v>2.88</v>
      </c>
      <c r="EQ96" s="152">
        <v>0.48</v>
      </c>
      <c r="ER96" s="152">
        <v>98.83</v>
      </c>
      <c r="ES96" s="152">
        <v>0.48</v>
      </c>
      <c r="FF96" s="152">
        <v>240.2</v>
      </c>
      <c r="FG96" s="152">
        <v>1755.5</v>
      </c>
      <c r="FR96" s="152">
        <v>21</v>
      </c>
      <c r="FT96" s="152">
        <v>61.6</v>
      </c>
      <c r="FY96" s="152">
        <v>678</v>
      </c>
      <c r="FZ96" s="152">
        <v>51</v>
      </c>
      <c r="GA96" s="152">
        <v>98</v>
      </c>
      <c r="GB96" s="152">
        <v>11.2</v>
      </c>
      <c r="GC96" s="152">
        <v>42.8</v>
      </c>
      <c r="GD96" s="152">
        <v>10.6</v>
      </c>
      <c r="GE96" s="152">
        <v>1.92</v>
      </c>
      <c r="GF96" s="152">
        <v>5.65</v>
      </c>
      <c r="GG96" s="152">
        <v>0.78</v>
      </c>
      <c r="GH96" s="152">
        <v>3.95</v>
      </c>
      <c r="GI96" s="152">
        <v>0.74</v>
      </c>
      <c r="GJ96" s="152">
        <v>1.88</v>
      </c>
      <c r="GL96" s="152">
        <v>1.64</v>
      </c>
      <c r="GM96" s="152">
        <v>0.24</v>
      </c>
      <c r="GN96" s="152">
        <v>4.38</v>
      </c>
      <c r="GO96" s="152">
        <v>3.84</v>
      </c>
      <c r="GS96" s="152">
        <v>4.12</v>
      </c>
      <c r="GT96" s="152">
        <v>7.9</v>
      </c>
      <c r="GU96" s="152">
        <v>1.43</v>
      </c>
    </row>
    <row r="97" spans="1:203">
      <c r="A97" s="151">
        <v>288</v>
      </c>
      <c r="B97" s="152" t="s">
        <v>2850</v>
      </c>
      <c r="C97" s="152" t="s">
        <v>2851</v>
      </c>
      <c r="D97" s="152" t="s">
        <v>2852</v>
      </c>
      <c r="E97" s="152" t="s">
        <v>2853</v>
      </c>
      <c r="F97" s="152" t="s">
        <v>8542</v>
      </c>
      <c r="H97" s="151">
        <v>223070</v>
      </c>
      <c r="L97" s="153" t="s">
        <v>2870</v>
      </c>
      <c r="M97" s="153" t="s">
        <v>2925</v>
      </c>
      <c r="O97" s="151">
        <v>3335</v>
      </c>
      <c r="P97" s="152">
        <v>-1.23</v>
      </c>
      <c r="Q97" s="152">
        <v>29.72</v>
      </c>
      <c r="R97" s="152" t="s">
        <v>2030</v>
      </c>
      <c r="S97" s="152" t="s">
        <v>2716</v>
      </c>
      <c r="T97" s="152">
        <v>43.39</v>
      </c>
      <c r="U97" s="152">
        <v>3.37</v>
      </c>
      <c r="V97" s="152">
        <v>9.9700000000000006</v>
      </c>
      <c r="X97" s="152">
        <v>15.71</v>
      </c>
      <c r="AA97" s="152">
        <v>14.09</v>
      </c>
      <c r="AB97" s="152">
        <v>0.19</v>
      </c>
      <c r="AC97" s="152">
        <v>14.05</v>
      </c>
      <c r="AD97" s="152">
        <v>2.76</v>
      </c>
      <c r="AE97" s="152">
        <v>1.55</v>
      </c>
      <c r="AF97" s="152">
        <v>0.64</v>
      </c>
      <c r="AI97" s="152">
        <v>97.89</v>
      </c>
      <c r="AJ97" s="152">
        <v>0.63</v>
      </c>
      <c r="AK97" s="156">
        <f t="shared" si="1"/>
        <v>4.7199999999999999E-2</v>
      </c>
      <c r="AL97" s="151">
        <v>472</v>
      </c>
      <c r="AM97" s="151">
        <v>1720</v>
      </c>
      <c r="AN97" s="151">
        <v>401</v>
      </c>
      <c r="AO97" s="151">
        <v>554</v>
      </c>
      <c r="AQ97" s="152">
        <v>18</v>
      </c>
      <c r="AR97" s="152">
        <v>2.5</v>
      </c>
      <c r="AS97" s="152">
        <v>5.0999999999999996</v>
      </c>
      <c r="AW97" s="152">
        <v>40</v>
      </c>
      <c r="AY97" s="151">
        <v>339</v>
      </c>
      <c r="AZ97" s="152">
        <v>3458</v>
      </c>
      <c r="BA97" s="152">
        <v>49</v>
      </c>
      <c r="BB97" s="152">
        <v>163</v>
      </c>
      <c r="BC97" s="152">
        <v>131</v>
      </c>
      <c r="BG97" s="152">
        <v>39.700000000000003</v>
      </c>
      <c r="BH97" s="152">
        <v>1032</v>
      </c>
      <c r="BI97" s="152">
        <v>27.3</v>
      </c>
      <c r="BJ97" s="152">
        <v>316</v>
      </c>
      <c r="BK97" s="152">
        <v>132.5</v>
      </c>
      <c r="BO97" s="152">
        <v>806</v>
      </c>
      <c r="BP97" s="152">
        <v>124.4</v>
      </c>
      <c r="BQ97" s="152">
        <v>262.2</v>
      </c>
      <c r="BS97" s="152">
        <v>95</v>
      </c>
      <c r="BT97" s="152">
        <v>14.7</v>
      </c>
      <c r="BU97" s="152">
        <v>4.0999999999999996</v>
      </c>
      <c r="BV97" s="152">
        <v>10</v>
      </c>
      <c r="BX97" s="152">
        <v>6.1</v>
      </c>
      <c r="BZ97" s="152">
        <v>2.9</v>
      </c>
      <c r="CB97" s="152">
        <v>2.2999999999999998</v>
      </c>
      <c r="CC97" s="152">
        <v>0.33</v>
      </c>
      <c r="CD97" s="152">
        <v>8</v>
      </c>
      <c r="CE97" s="152">
        <v>7.81</v>
      </c>
      <c r="CF97" s="152">
        <v>0.53</v>
      </c>
      <c r="CH97" s="152">
        <v>10.1</v>
      </c>
      <c r="CJ97" s="152">
        <v>16.7</v>
      </c>
      <c r="CK97" s="152">
        <v>3.86</v>
      </c>
      <c r="ED97" s="152">
        <v>42.84</v>
      </c>
      <c r="EE97" s="152">
        <v>2.94</v>
      </c>
      <c r="EF97" s="152">
        <v>11.4</v>
      </c>
      <c r="EH97" s="152">
        <v>10.672185730000001</v>
      </c>
      <c r="EJ97" s="152">
        <v>11.86</v>
      </c>
      <c r="EK97" s="152">
        <v>0.19</v>
      </c>
      <c r="EL97" s="152">
        <v>11.67</v>
      </c>
      <c r="EM97" s="152">
        <v>9.9700000000000006</v>
      </c>
      <c r="EO97" s="152">
        <v>3</v>
      </c>
      <c r="EP97" s="152">
        <v>3.28</v>
      </c>
      <c r="EQ97" s="152">
        <v>0.69</v>
      </c>
      <c r="ER97" s="152">
        <v>97.84</v>
      </c>
      <c r="ES97" s="152">
        <v>0.69</v>
      </c>
      <c r="FF97" s="152">
        <v>262.5</v>
      </c>
      <c r="FG97" s="152">
        <v>729.8</v>
      </c>
      <c r="FR97" s="152">
        <v>28.8</v>
      </c>
      <c r="FT97" s="152">
        <v>139.80000000000001</v>
      </c>
      <c r="FY97" s="152">
        <v>1088</v>
      </c>
      <c r="FZ97" s="152">
        <v>111.9</v>
      </c>
      <c r="GA97" s="152">
        <v>201.2</v>
      </c>
      <c r="GB97" s="152">
        <v>22.4</v>
      </c>
      <c r="GC97" s="152">
        <v>82.6</v>
      </c>
      <c r="GD97" s="152">
        <v>12.9</v>
      </c>
      <c r="GE97" s="152">
        <v>3.24</v>
      </c>
      <c r="GF97" s="152">
        <v>9.2200000000000006</v>
      </c>
      <c r="GG97" s="152">
        <v>1.17</v>
      </c>
      <c r="GH97" s="152">
        <v>5.6</v>
      </c>
      <c r="GI97" s="152">
        <v>1.04</v>
      </c>
      <c r="GJ97" s="152">
        <v>2.63</v>
      </c>
      <c r="GL97" s="152">
        <v>2.31</v>
      </c>
      <c r="GM97" s="152">
        <v>0.33</v>
      </c>
      <c r="GN97" s="152">
        <v>7.4</v>
      </c>
      <c r="GO97" s="152">
        <v>8.06</v>
      </c>
      <c r="GS97" s="152">
        <v>7.51</v>
      </c>
      <c r="GT97" s="152">
        <v>17.3</v>
      </c>
      <c r="GU97" s="152">
        <v>3.23</v>
      </c>
    </row>
    <row r="98" spans="1:203">
      <c r="A98" s="151">
        <v>290</v>
      </c>
      <c r="B98" s="152" t="s">
        <v>2850</v>
      </c>
      <c r="C98" s="152" t="s">
        <v>2851</v>
      </c>
      <c r="D98" s="152" t="s">
        <v>2852</v>
      </c>
      <c r="E98" s="152" t="s">
        <v>2853</v>
      </c>
      <c r="F98" s="152" t="s">
        <v>8543</v>
      </c>
      <c r="H98" s="151">
        <v>223070</v>
      </c>
      <c r="L98" s="153" t="s">
        <v>2870</v>
      </c>
      <c r="M98" s="153" t="s">
        <v>2871</v>
      </c>
      <c r="O98" s="151">
        <v>3335</v>
      </c>
      <c r="P98" s="152">
        <v>-1.23</v>
      </c>
      <c r="Q98" s="152">
        <v>29.72</v>
      </c>
      <c r="R98" s="152" t="s">
        <v>2030</v>
      </c>
      <c r="S98" s="152" t="s">
        <v>2716</v>
      </c>
      <c r="T98" s="152">
        <v>41.56</v>
      </c>
      <c r="U98" s="152">
        <v>3.7</v>
      </c>
      <c r="V98" s="152">
        <v>11.01</v>
      </c>
      <c r="X98" s="152">
        <v>10.49</v>
      </c>
      <c r="AA98" s="152">
        <v>9.4600000000000009</v>
      </c>
      <c r="AB98" s="152">
        <v>0.13</v>
      </c>
      <c r="AC98" s="152">
        <v>18.079999999999998</v>
      </c>
      <c r="AD98" s="152">
        <v>2.86</v>
      </c>
      <c r="AE98" s="152">
        <v>3.27</v>
      </c>
      <c r="AF98" s="152">
        <v>0.74</v>
      </c>
      <c r="AI98" s="152">
        <v>96.06</v>
      </c>
      <c r="AJ98" s="152">
        <v>1.55</v>
      </c>
      <c r="AK98" s="156">
        <f t="shared" si="1"/>
        <v>0.99529999999999996</v>
      </c>
      <c r="AL98" s="151">
        <v>9953</v>
      </c>
      <c r="AM98" s="151">
        <v>2402</v>
      </c>
      <c r="AN98" s="151">
        <v>4032</v>
      </c>
      <c r="AO98" s="151">
        <v>1325</v>
      </c>
      <c r="AQ98" s="152">
        <v>5.4</v>
      </c>
      <c r="AR98" s="152">
        <v>2.4</v>
      </c>
      <c r="AS98" s="152">
        <v>7.6</v>
      </c>
      <c r="AW98" s="152">
        <v>50</v>
      </c>
      <c r="AY98" s="151">
        <v>431</v>
      </c>
      <c r="AZ98" s="152">
        <v>1431</v>
      </c>
      <c r="BA98" s="152">
        <v>242</v>
      </c>
      <c r="BB98" s="152">
        <v>3054</v>
      </c>
      <c r="BC98" s="152">
        <v>239</v>
      </c>
      <c r="BG98" s="152">
        <v>85.8</v>
      </c>
      <c r="BH98" s="152">
        <v>1234</v>
      </c>
      <c r="BI98" s="152">
        <v>25.4</v>
      </c>
      <c r="BJ98" s="152">
        <v>283</v>
      </c>
      <c r="BK98" s="152">
        <v>114.2</v>
      </c>
      <c r="BO98" s="152">
        <v>1284</v>
      </c>
      <c r="BP98" s="152">
        <v>91.9</v>
      </c>
      <c r="BQ98" s="152">
        <v>189.4</v>
      </c>
      <c r="BS98" s="152">
        <v>77</v>
      </c>
      <c r="BT98" s="152">
        <v>14.1</v>
      </c>
      <c r="BU98" s="152">
        <v>3.7</v>
      </c>
      <c r="BV98" s="152">
        <v>10.1</v>
      </c>
      <c r="BX98" s="152">
        <v>5.6</v>
      </c>
      <c r="BZ98" s="152">
        <v>2.6</v>
      </c>
      <c r="CB98" s="152">
        <v>2.1</v>
      </c>
      <c r="CC98" s="152">
        <v>0.36</v>
      </c>
      <c r="CD98" s="152">
        <v>6.7</v>
      </c>
      <c r="CE98" s="152">
        <v>7.04</v>
      </c>
      <c r="CH98" s="152">
        <v>4.4000000000000004</v>
      </c>
      <c r="CJ98" s="152">
        <v>10.92</v>
      </c>
      <c r="CK98" s="152">
        <v>2.27</v>
      </c>
      <c r="ED98" s="152">
        <v>42.84</v>
      </c>
      <c r="EE98" s="152">
        <v>2.94</v>
      </c>
      <c r="EF98" s="152">
        <v>11.4</v>
      </c>
      <c r="EH98" s="152">
        <v>10.672185730000001</v>
      </c>
      <c r="EJ98" s="152">
        <v>11.86</v>
      </c>
      <c r="EK98" s="152">
        <v>0.19</v>
      </c>
      <c r="EL98" s="152">
        <v>11.67</v>
      </c>
      <c r="EM98" s="152">
        <v>9.9700000000000006</v>
      </c>
      <c r="EO98" s="152">
        <v>3</v>
      </c>
      <c r="EP98" s="152">
        <v>3.28</v>
      </c>
      <c r="EQ98" s="152">
        <v>0.69</v>
      </c>
      <c r="ER98" s="152">
        <v>97.84</v>
      </c>
      <c r="ES98" s="152">
        <v>0.69</v>
      </c>
      <c r="FF98" s="152">
        <v>262.5</v>
      </c>
      <c r="FG98" s="152">
        <v>729.8</v>
      </c>
      <c r="FR98" s="152">
        <v>28.8</v>
      </c>
      <c r="FT98" s="152">
        <v>139.80000000000001</v>
      </c>
      <c r="FY98" s="152">
        <v>1088</v>
      </c>
      <c r="FZ98" s="152">
        <v>111.9</v>
      </c>
      <c r="GA98" s="152">
        <v>201.2</v>
      </c>
      <c r="GB98" s="152">
        <v>22.4</v>
      </c>
      <c r="GC98" s="152">
        <v>82.6</v>
      </c>
      <c r="GD98" s="152">
        <v>12.9</v>
      </c>
      <c r="GE98" s="152">
        <v>3.24</v>
      </c>
      <c r="GF98" s="152">
        <v>9.2200000000000006</v>
      </c>
      <c r="GG98" s="152">
        <v>1.17</v>
      </c>
      <c r="GH98" s="152">
        <v>5.6</v>
      </c>
      <c r="GI98" s="152">
        <v>1.04</v>
      </c>
      <c r="GJ98" s="152">
        <v>2.63</v>
      </c>
      <c r="GL98" s="152">
        <v>2.31</v>
      </c>
      <c r="GM98" s="152">
        <v>0.33</v>
      </c>
      <c r="GN98" s="152">
        <v>7.4</v>
      </c>
      <c r="GO98" s="152">
        <v>8.06</v>
      </c>
      <c r="GS98" s="152">
        <v>7.51</v>
      </c>
      <c r="GT98" s="152">
        <v>17.3</v>
      </c>
      <c r="GU98" s="152">
        <v>3.23</v>
      </c>
    </row>
    <row r="99" spans="1:203">
      <c r="A99" s="151">
        <v>292</v>
      </c>
      <c r="B99" s="152" t="s">
        <v>2850</v>
      </c>
      <c r="C99" s="152" t="s">
        <v>2851</v>
      </c>
      <c r="D99" s="152" t="s">
        <v>2852</v>
      </c>
      <c r="E99" s="152" t="s">
        <v>2853</v>
      </c>
      <c r="F99" s="152" t="s">
        <v>8544</v>
      </c>
      <c r="H99" s="151">
        <v>223070</v>
      </c>
      <c r="L99" s="153" t="s">
        <v>2930</v>
      </c>
      <c r="M99" s="153" t="s">
        <v>2931</v>
      </c>
      <c r="O99" s="151">
        <v>3335</v>
      </c>
      <c r="P99" s="152">
        <v>-1.23</v>
      </c>
      <c r="Q99" s="152">
        <v>29.72</v>
      </c>
      <c r="R99" s="152" t="s">
        <v>2030</v>
      </c>
      <c r="S99" s="152" t="s">
        <v>2716</v>
      </c>
      <c r="T99" s="152">
        <v>43.56</v>
      </c>
      <c r="U99" s="152">
        <v>3.33</v>
      </c>
      <c r="V99" s="152">
        <v>11.94</v>
      </c>
      <c r="X99" s="152">
        <v>12.86</v>
      </c>
      <c r="AA99" s="152">
        <v>12.29</v>
      </c>
      <c r="AB99" s="152">
        <v>0.26</v>
      </c>
      <c r="AC99" s="152">
        <v>9.18</v>
      </c>
      <c r="AD99" s="152">
        <v>2.95</v>
      </c>
      <c r="AE99" s="152">
        <v>2.95</v>
      </c>
      <c r="AF99" s="152">
        <v>0.7</v>
      </c>
      <c r="AI99" s="152">
        <v>97.79</v>
      </c>
      <c r="AJ99" s="152">
        <v>0.75</v>
      </c>
      <c r="AK99" s="156">
        <f t="shared" si="1"/>
        <v>7.4999999999999997E-3</v>
      </c>
      <c r="AL99" s="151">
        <v>75</v>
      </c>
      <c r="AM99" s="151">
        <v>2333</v>
      </c>
      <c r="AN99" s="151">
        <v>1352</v>
      </c>
      <c r="AO99" s="151">
        <v>1683</v>
      </c>
      <c r="AQ99" s="152">
        <v>15</v>
      </c>
      <c r="AR99" s="152">
        <v>2.8</v>
      </c>
      <c r="AS99" s="152">
        <v>3.6</v>
      </c>
      <c r="AW99" s="152">
        <v>17</v>
      </c>
      <c r="AY99" s="151">
        <v>290</v>
      </c>
      <c r="AZ99" s="152">
        <v>1563</v>
      </c>
      <c r="BA99" s="152">
        <v>56</v>
      </c>
      <c r="BB99" s="152">
        <v>34</v>
      </c>
      <c r="BC99" s="152">
        <v>254</v>
      </c>
      <c r="BG99" s="152">
        <v>85.1</v>
      </c>
      <c r="BH99" s="152">
        <v>1543</v>
      </c>
      <c r="BI99" s="152">
        <v>31.2</v>
      </c>
      <c r="BJ99" s="152">
        <v>348</v>
      </c>
      <c r="BK99" s="152">
        <v>179.3</v>
      </c>
      <c r="BO99" s="152">
        <v>1518</v>
      </c>
      <c r="BP99" s="152">
        <v>147.69999999999999</v>
      </c>
      <c r="BQ99" s="152">
        <v>280.39999999999998</v>
      </c>
      <c r="BS99" s="152">
        <v>106</v>
      </c>
      <c r="BT99" s="152">
        <v>15.6</v>
      </c>
      <c r="BU99" s="152">
        <v>4.2</v>
      </c>
      <c r="BV99" s="152">
        <v>11.2</v>
      </c>
      <c r="BX99" s="152">
        <v>6.7</v>
      </c>
      <c r="BZ99" s="152">
        <v>3.1</v>
      </c>
      <c r="CB99" s="152">
        <v>2.8</v>
      </c>
      <c r="CC99" s="152">
        <v>0.36</v>
      </c>
      <c r="CD99" s="152">
        <v>7.3</v>
      </c>
      <c r="CE99" s="152">
        <v>9.64</v>
      </c>
      <c r="CF99" s="152">
        <v>0.06</v>
      </c>
      <c r="CH99" s="152">
        <v>12.5</v>
      </c>
      <c r="CJ99" s="152">
        <v>22.28</v>
      </c>
      <c r="CK99" s="152">
        <v>4.21</v>
      </c>
      <c r="ED99" s="152">
        <v>43.85</v>
      </c>
      <c r="EE99" s="152">
        <v>2.54</v>
      </c>
      <c r="EF99" s="152">
        <v>10.83</v>
      </c>
      <c r="EH99" s="152">
        <v>10.44722397</v>
      </c>
      <c r="EJ99" s="152">
        <v>11.61</v>
      </c>
      <c r="EK99" s="152">
        <v>0.18</v>
      </c>
      <c r="EL99" s="152">
        <v>13.53</v>
      </c>
      <c r="EM99" s="152">
        <v>9.61</v>
      </c>
      <c r="EO99" s="152">
        <v>2.54</v>
      </c>
      <c r="EP99" s="152">
        <v>2.72</v>
      </c>
      <c r="EQ99" s="152">
        <v>0.56000000000000005</v>
      </c>
      <c r="ER99" s="152">
        <v>97.97</v>
      </c>
      <c r="ES99" s="152">
        <v>0.56000000000000005</v>
      </c>
      <c r="FF99" s="152">
        <v>255.1</v>
      </c>
      <c r="FG99" s="152">
        <v>1027.9000000000001</v>
      </c>
      <c r="FR99" s="152">
        <v>26.3</v>
      </c>
      <c r="FT99" s="152">
        <v>112.7</v>
      </c>
      <c r="FY99" s="152">
        <v>1011</v>
      </c>
      <c r="FZ99" s="152">
        <v>94.6</v>
      </c>
      <c r="GA99" s="152">
        <v>173.2</v>
      </c>
      <c r="GB99" s="152">
        <v>19.2</v>
      </c>
      <c r="GC99" s="152">
        <v>70</v>
      </c>
      <c r="GD99" s="152">
        <v>11.1</v>
      </c>
      <c r="GE99" s="152">
        <v>2.79</v>
      </c>
      <c r="GF99" s="152">
        <v>8.06</v>
      </c>
      <c r="GG99" s="152">
        <v>1.04</v>
      </c>
      <c r="GH99" s="152">
        <v>5.0199999999999996</v>
      </c>
      <c r="GI99" s="152">
        <v>0.95</v>
      </c>
      <c r="GJ99" s="152">
        <v>2.39</v>
      </c>
      <c r="GL99" s="152">
        <v>2.11</v>
      </c>
      <c r="GM99" s="152">
        <v>0.31</v>
      </c>
      <c r="GN99" s="152">
        <v>6.36</v>
      </c>
      <c r="GO99" s="152">
        <v>6.56</v>
      </c>
      <c r="GS99" s="152">
        <v>6.28</v>
      </c>
      <c r="GT99" s="152">
        <v>14.7</v>
      </c>
      <c r="GU99" s="152">
        <v>2.76</v>
      </c>
    </row>
    <row r="100" spans="1:203">
      <c r="A100" s="151">
        <v>296</v>
      </c>
      <c r="B100" s="152" t="s">
        <v>2850</v>
      </c>
      <c r="C100" s="152" t="s">
        <v>2851</v>
      </c>
      <c r="D100" s="152" t="s">
        <v>2852</v>
      </c>
      <c r="E100" s="152" t="s">
        <v>2853</v>
      </c>
      <c r="F100" s="152" t="s">
        <v>8545</v>
      </c>
      <c r="H100" s="151">
        <v>223070</v>
      </c>
      <c r="L100" s="153" t="s">
        <v>2930</v>
      </c>
      <c r="M100" s="153" t="s">
        <v>2981</v>
      </c>
      <c r="O100" s="151">
        <v>3335</v>
      </c>
      <c r="P100" s="152">
        <v>-1.23</v>
      </c>
      <c r="Q100" s="152">
        <v>29.72</v>
      </c>
      <c r="R100" s="152" t="s">
        <v>2030</v>
      </c>
      <c r="S100" s="152" t="s">
        <v>2716</v>
      </c>
      <c r="T100" s="152">
        <v>44.53</v>
      </c>
      <c r="U100" s="152">
        <v>3.24</v>
      </c>
      <c r="V100" s="152">
        <v>12.5</v>
      </c>
      <c r="X100" s="152">
        <v>11.19</v>
      </c>
      <c r="AA100" s="152">
        <v>10.32</v>
      </c>
      <c r="AB100" s="152">
        <v>0.22</v>
      </c>
      <c r="AC100" s="152">
        <v>10.62</v>
      </c>
      <c r="AD100" s="152">
        <v>2.94</v>
      </c>
      <c r="AE100" s="152">
        <v>3.77</v>
      </c>
      <c r="AF100" s="152">
        <v>0.67</v>
      </c>
      <c r="AI100" s="152">
        <v>98.37</v>
      </c>
      <c r="AJ100" s="152">
        <v>1.1299999999999999</v>
      </c>
      <c r="AK100" s="156">
        <f t="shared" si="1"/>
        <v>0.03</v>
      </c>
      <c r="AL100" s="151">
        <v>300</v>
      </c>
      <c r="AM100" s="151">
        <v>1826</v>
      </c>
      <c r="AN100" s="151">
        <v>1139</v>
      </c>
      <c r="AO100" s="151">
        <v>1214</v>
      </c>
      <c r="ED100" s="152">
        <v>43.85</v>
      </c>
      <c r="EE100" s="152">
        <v>2.54</v>
      </c>
      <c r="EF100" s="152">
        <v>10.83</v>
      </c>
      <c r="EH100" s="152">
        <v>10.44722397</v>
      </c>
      <c r="EJ100" s="152">
        <v>11.61</v>
      </c>
      <c r="EK100" s="152">
        <v>0.18</v>
      </c>
      <c r="EL100" s="152">
        <v>13.53</v>
      </c>
      <c r="EM100" s="152">
        <v>9.61</v>
      </c>
      <c r="EO100" s="152">
        <v>2.54</v>
      </c>
      <c r="EP100" s="152">
        <v>2.72</v>
      </c>
      <c r="EQ100" s="152">
        <v>0.56000000000000005</v>
      </c>
      <c r="ER100" s="152">
        <v>97.97</v>
      </c>
      <c r="ES100" s="152">
        <v>0.56000000000000005</v>
      </c>
      <c r="FF100" s="152">
        <v>255.1</v>
      </c>
      <c r="FG100" s="152">
        <v>1027.9000000000001</v>
      </c>
      <c r="FR100" s="152">
        <v>26.3</v>
      </c>
      <c r="FT100" s="152">
        <v>112.7</v>
      </c>
      <c r="FY100" s="152">
        <v>1011</v>
      </c>
      <c r="FZ100" s="152">
        <v>94.6</v>
      </c>
      <c r="GA100" s="152">
        <v>173.2</v>
      </c>
      <c r="GB100" s="152">
        <v>19.2</v>
      </c>
      <c r="GC100" s="152">
        <v>70</v>
      </c>
      <c r="GD100" s="152">
        <v>11.1</v>
      </c>
      <c r="GE100" s="152">
        <v>2.79</v>
      </c>
      <c r="GF100" s="152">
        <v>8.06</v>
      </c>
      <c r="GG100" s="152">
        <v>1.04</v>
      </c>
      <c r="GH100" s="152">
        <v>5.0199999999999996</v>
      </c>
      <c r="GI100" s="152">
        <v>0.95</v>
      </c>
      <c r="GJ100" s="152">
        <v>2.39</v>
      </c>
      <c r="GL100" s="152">
        <v>2.11</v>
      </c>
      <c r="GM100" s="152">
        <v>0.31</v>
      </c>
      <c r="GN100" s="152">
        <v>6.36</v>
      </c>
      <c r="GO100" s="152">
        <v>6.56</v>
      </c>
      <c r="GS100" s="152">
        <v>6.28</v>
      </c>
      <c r="GT100" s="152">
        <v>14.7</v>
      </c>
      <c r="GU100" s="152">
        <v>2.76</v>
      </c>
    </row>
    <row r="101" spans="1:203">
      <c r="A101" s="151">
        <v>301</v>
      </c>
      <c r="B101" s="152" t="s">
        <v>2850</v>
      </c>
      <c r="C101" s="152" t="s">
        <v>2851</v>
      </c>
      <c r="D101" s="152" t="s">
        <v>2852</v>
      </c>
      <c r="E101" s="152" t="s">
        <v>2853</v>
      </c>
      <c r="F101" s="152" t="s">
        <v>8546</v>
      </c>
      <c r="H101" s="151">
        <v>223070</v>
      </c>
      <c r="L101" s="153" t="s">
        <v>2930</v>
      </c>
      <c r="M101" s="153" t="s">
        <v>3026</v>
      </c>
      <c r="O101" s="151">
        <v>3335</v>
      </c>
      <c r="P101" s="152">
        <v>-1.23</v>
      </c>
      <c r="Q101" s="152">
        <v>29.72</v>
      </c>
      <c r="R101" s="152" t="s">
        <v>2030</v>
      </c>
      <c r="S101" s="152" t="s">
        <v>2716</v>
      </c>
      <c r="T101" s="152">
        <v>44.79</v>
      </c>
      <c r="U101" s="152">
        <v>2.98</v>
      </c>
      <c r="V101" s="152">
        <v>12.25</v>
      </c>
      <c r="X101" s="152">
        <v>10.89</v>
      </c>
      <c r="AA101" s="152">
        <v>10.86</v>
      </c>
      <c r="AB101" s="152">
        <v>0.15</v>
      </c>
      <c r="AC101" s="152">
        <v>11.32</v>
      </c>
      <c r="AD101" s="152">
        <v>2.76</v>
      </c>
      <c r="AE101" s="152">
        <v>3.35</v>
      </c>
      <c r="AF101" s="152">
        <v>0.64</v>
      </c>
      <c r="AI101" s="152">
        <v>97.4</v>
      </c>
      <c r="AJ101" s="152">
        <v>1.18</v>
      </c>
      <c r="AK101" s="156">
        <f t="shared" si="1"/>
        <v>3.6400000000000002E-2</v>
      </c>
      <c r="AL101" s="151">
        <v>364</v>
      </c>
      <c r="AM101" s="151">
        <v>1792</v>
      </c>
      <c r="AN101" s="151">
        <v>749</v>
      </c>
      <c r="AO101" s="151">
        <v>1021</v>
      </c>
      <c r="AQ101" s="152">
        <v>12.9</v>
      </c>
      <c r="AR101" s="152">
        <v>2.5</v>
      </c>
      <c r="AS101" s="152">
        <v>3.1</v>
      </c>
      <c r="AW101" s="152">
        <v>30</v>
      </c>
      <c r="AY101" s="151">
        <v>296</v>
      </c>
      <c r="AZ101" s="152">
        <v>2154</v>
      </c>
      <c r="BA101" s="152">
        <v>60</v>
      </c>
      <c r="BB101" s="152">
        <v>177</v>
      </c>
      <c r="BC101" s="152">
        <v>116</v>
      </c>
      <c r="BG101" s="152">
        <v>103.4</v>
      </c>
      <c r="BH101" s="152">
        <v>1113</v>
      </c>
      <c r="BI101" s="152">
        <v>25.7</v>
      </c>
      <c r="BJ101" s="152">
        <v>299</v>
      </c>
      <c r="BK101" s="152">
        <v>130.19999999999999</v>
      </c>
      <c r="BO101" s="152">
        <v>1180</v>
      </c>
      <c r="BP101" s="152">
        <v>108.3</v>
      </c>
      <c r="BQ101" s="152">
        <v>220.6</v>
      </c>
      <c r="BS101" s="152">
        <v>81</v>
      </c>
      <c r="BT101" s="152">
        <v>12.8</v>
      </c>
      <c r="BU101" s="152">
        <v>3.2</v>
      </c>
      <c r="BV101" s="152">
        <v>8.3000000000000007</v>
      </c>
      <c r="BX101" s="152">
        <v>5.4</v>
      </c>
      <c r="BZ101" s="152">
        <v>2.6</v>
      </c>
      <c r="CB101" s="152">
        <v>2.1</v>
      </c>
      <c r="CC101" s="152">
        <v>0.28000000000000003</v>
      </c>
      <c r="CD101" s="152">
        <v>6.6</v>
      </c>
      <c r="CE101" s="152">
        <v>7.25</v>
      </c>
      <c r="CF101" s="152">
        <v>0.05</v>
      </c>
      <c r="CH101" s="152">
        <v>10.5</v>
      </c>
      <c r="CJ101" s="152">
        <v>17.55</v>
      </c>
      <c r="CK101" s="152">
        <v>3.38</v>
      </c>
      <c r="ED101" s="152">
        <v>43.85</v>
      </c>
      <c r="EE101" s="152">
        <v>2.54</v>
      </c>
      <c r="EF101" s="152">
        <v>10.83</v>
      </c>
      <c r="EH101" s="152">
        <v>10.44722397</v>
      </c>
      <c r="EJ101" s="152">
        <v>11.61</v>
      </c>
      <c r="EK101" s="152">
        <v>0.18</v>
      </c>
      <c r="EL101" s="152">
        <v>13.53</v>
      </c>
      <c r="EM101" s="152">
        <v>9.61</v>
      </c>
      <c r="EO101" s="152">
        <v>2.54</v>
      </c>
      <c r="EP101" s="152">
        <v>2.72</v>
      </c>
      <c r="EQ101" s="152">
        <v>0.56000000000000005</v>
      </c>
      <c r="ER101" s="152">
        <v>97.97</v>
      </c>
      <c r="ES101" s="152">
        <v>0.56000000000000005</v>
      </c>
      <c r="FF101" s="152">
        <v>255.1</v>
      </c>
      <c r="FG101" s="152">
        <v>1027.9000000000001</v>
      </c>
      <c r="FR101" s="152">
        <v>26.3</v>
      </c>
      <c r="FT101" s="152">
        <v>112.7</v>
      </c>
      <c r="FY101" s="152">
        <v>1011</v>
      </c>
      <c r="FZ101" s="152">
        <v>94.6</v>
      </c>
      <c r="GA101" s="152">
        <v>173.2</v>
      </c>
      <c r="GB101" s="152">
        <v>19.2</v>
      </c>
      <c r="GC101" s="152">
        <v>70</v>
      </c>
      <c r="GD101" s="152">
        <v>11.1</v>
      </c>
      <c r="GE101" s="152">
        <v>2.79</v>
      </c>
      <c r="GF101" s="152">
        <v>8.06</v>
      </c>
      <c r="GG101" s="152">
        <v>1.04</v>
      </c>
      <c r="GH101" s="152">
        <v>5.0199999999999996</v>
      </c>
      <c r="GI101" s="152">
        <v>0.95</v>
      </c>
      <c r="GJ101" s="152">
        <v>2.39</v>
      </c>
      <c r="GL101" s="152">
        <v>2.11</v>
      </c>
      <c r="GM101" s="152">
        <v>0.31</v>
      </c>
      <c r="GN101" s="152">
        <v>6.36</v>
      </c>
      <c r="GO101" s="152">
        <v>6.56</v>
      </c>
      <c r="GS101" s="152">
        <v>6.28</v>
      </c>
      <c r="GT101" s="152">
        <v>14.7</v>
      </c>
      <c r="GU101" s="152">
        <v>2.76</v>
      </c>
    </row>
    <row r="102" spans="1:203">
      <c r="A102" s="151">
        <v>303</v>
      </c>
      <c r="B102" s="152" t="s">
        <v>2850</v>
      </c>
      <c r="C102" s="152" t="s">
        <v>2851</v>
      </c>
      <c r="D102" s="152" t="s">
        <v>2852</v>
      </c>
      <c r="E102" s="152" t="s">
        <v>2853</v>
      </c>
      <c r="F102" s="152" t="s">
        <v>8547</v>
      </c>
      <c r="H102" s="151">
        <v>223070</v>
      </c>
      <c r="L102" s="153" t="s">
        <v>2930</v>
      </c>
      <c r="M102" s="153" t="s">
        <v>2935</v>
      </c>
      <c r="O102" s="151">
        <v>3335</v>
      </c>
      <c r="P102" s="152">
        <v>-1.23</v>
      </c>
      <c r="Q102" s="152">
        <v>29.72</v>
      </c>
      <c r="R102" s="152" t="s">
        <v>2030</v>
      </c>
      <c r="S102" s="152" t="s">
        <v>2716</v>
      </c>
      <c r="T102" s="152">
        <v>43.82</v>
      </c>
      <c r="U102" s="152">
        <v>3.33</v>
      </c>
      <c r="V102" s="152">
        <v>11.33</v>
      </c>
      <c r="X102" s="152">
        <v>10.9</v>
      </c>
      <c r="AA102" s="152">
        <v>10.96</v>
      </c>
      <c r="AB102" s="152">
        <v>0.19</v>
      </c>
      <c r="AC102" s="152">
        <v>13.4</v>
      </c>
      <c r="AD102" s="152">
        <v>2.99</v>
      </c>
      <c r="AE102" s="152">
        <v>2.21</v>
      </c>
      <c r="AF102" s="152">
        <v>0.85</v>
      </c>
      <c r="AI102" s="152">
        <v>95.76</v>
      </c>
      <c r="AJ102" s="152">
        <v>2.5299999999999998</v>
      </c>
      <c r="AK102" s="156">
        <f t="shared" si="1"/>
        <v>4.02E-2</v>
      </c>
      <c r="AL102" s="151">
        <v>402</v>
      </c>
      <c r="AM102" s="151">
        <v>3429</v>
      </c>
      <c r="AN102" s="151">
        <v>636</v>
      </c>
      <c r="AO102" s="151">
        <v>1519</v>
      </c>
      <c r="AQ102" s="152">
        <v>9.4</v>
      </c>
      <c r="AR102" s="152">
        <v>3</v>
      </c>
      <c r="AS102" s="152">
        <v>9.6999999999999993</v>
      </c>
      <c r="AW102" s="152">
        <v>43</v>
      </c>
      <c r="AY102" s="151">
        <v>368</v>
      </c>
      <c r="AZ102" s="152">
        <v>21936</v>
      </c>
      <c r="BA102" s="152">
        <v>85</v>
      </c>
      <c r="BB102" s="152">
        <v>458</v>
      </c>
      <c r="BC102" s="152">
        <v>165</v>
      </c>
      <c r="BG102" s="152">
        <v>31.7</v>
      </c>
      <c r="BH102" s="152">
        <v>1294</v>
      </c>
      <c r="BI102" s="152">
        <v>22.2</v>
      </c>
      <c r="BJ102" s="152">
        <v>274</v>
      </c>
      <c r="BK102" s="152">
        <v>130.80000000000001</v>
      </c>
      <c r="BO102" s="152">
        <v>1270</v>
      </c>
      <c r="BP102" s="152">
        <v>101.3</v>
      </c>
      <c r="BQ102" s="152">
        <v>191.9</v>
      </c>
      <c r="BS102" s="152">
        <v>78</v>
      </c>
      <c r="BT102" s="152">
        <v>12.5</v>
      </c>
      <c r="BU102" s="152">
        <v>3.5</v>
      </c>
      <c r="BV102" s="152">
        <v>8.9</v>
      </c>
      <c r="BX102" s="152">
        <v>5.2</v>
      </c>
      <c r="BZ102" s="152">
        <v>2.2000000000000002</v>
      </c>
      <c r="CB102" s="152">
        <v>1.1000000000000001</v>
      </c>
      <c r="CC102" s="152">
        <v>0.22</v>
      </c>
      <c r="CD102" s="152">
        <v>5.7</v>
      </c>
      <c r="CE102" s="152">
        <v>6.6</v>
      </c>
      <c r="CF102" s="152">
        <v>0.85</v>
      </c>
      <c r="CH102" s="152">
        <v>11.9</v>
      </c>
      <c r="CJ102" s="152">
        <v>13.05</v>
      </c>
      <c r="CK102" s="152">
        <v>3.05</v>
      </c>
      <c r="ED102" s="152">
        <v>43.85</v>
      </c>
      <c r="EE102" s="152">
        <v>2.54</v>
      </c>
      <c r="EF102" s="152">
        <v>10.83</v>
      </c>
      <c r="EH102" s="152">
        <v>10.44722397</v>
      </c>
      <c r="EJ102" s="152">
        <v>11.61</v>
      </c>
      <c r="EK102" s="152">
        <v>0.18</v>
      </c>
      <c r="EL102" s="152">
        <v>13.53</v>
      </c>
      <c r="EM102" s="152">
        <v>9.61</v>
      </c>
      <c r="EO102" s="152">
        <v>2.54</v>
      </c>
      <c r="EP102" s="152">
        <v>2.72</v>
      </c>
      <c r="EQ102" s="152">
        <v>0.56000000000000005</v>
      </c>
      <c r="ER102" s="152">
        <v>97.97</v>
      </c>
      <c r="ES102" s="152">
        <v>0.56000000000000005</v>
      </c>
      <c r="FF102" s="152">
        <v>255.1</v>
      </c>
      <c r="FG102" s="152">
        <v>1027.9000000000001</v>
      </c>
      <c r="FR102" s="152">
        <v>26.3</v>
      </c>
      <c r="FT102" s="152">
        <v>112.7</v>
      </c>
      <c r="FY102" s="152">
        <v>1011</v>
      </c>
      <c r="FZ102" s="152">
        <v>94.6</v>
      </c>
      <c r="GA102" s="152">
        <v>173.2</v>
      </c>
      <c r="GB102" s="152">
        <v>19.2</v>
      </c>
      <c r="GC102" s="152">
        <v>70</v>
      </c>
      <c r="GD102" s="152">
        <v>11.1</v>
      </c>
      <c r="GE102" s="152">
        <v>2.79</v>
      </c>
      <c r="GF102" s="152">
        <v>8.06</v>
      </c>
      <c r="GG102" s="152">
        <v>1.04</v>
      </c>
      <c r="GH102" s="152">
        <v>5.0199999999999996</v>
      </c>
      <c r="GI102" s="152">
        <v>0.95</v>
      </c>
      <c r="GJ102" s="152">
        <v>2.39</v>
      </c>
      <c r="GL102" s="152">
        <v>2.11</v>
      </c>
      <c r="GM102" s="152">
        <v>0.31</v>
      </c>
      <c r="GN102" s="152">
        <v>6.36</v>
      </c>
      <c r="GO102" s="152">
        <v>6.56</v>
      </c>
      <c r="GS102" s="152">
        <v>6.28</v>
      </c>
      <c r="GT102" s="152">
        <v>14.7</v>
      </c>
      <c r="GU102" s="152">
        <v>2.76</v>
      </c>
    </row>
    <row r="103" spans="1:203">
      <c r="A103" s="151">
        <v>306</v>
      </c>
      <c r="B103" s="152" t="s">
        <v>2850</v>
      </c>
      <c r="C103" s="152" t="s">
        <v>2851</v>
      </c>
      <c r="D103" s="152" t="s">
        <v>2852</v>
      </c>
      <c r="E103" s="152" t="s">
        <v>2853</v>
      </c>
      <c r="F103" s="152" t="s">
        <v>8548</v>
      </c>
      <c r="H103" s="151">
        <v>223070</v>
      </c>
      <c r="L103" s="153" t="s">
        <v>2930</v>
      </c>
      <c r="M103" s="153" t="s">
        <v>3034</v>
      </c>
      <c r="O103" s="151">
        <v>3335</v>
      </c>
      <c r="P103" s="152">
        <v>-1.23</v>
      </c>
      <c r="Q103" s="152">
        <v>29.72</v>
      </c>
      <c r="R103" s="152" t="s">
        <v>2030</v>
      </c>
      <c r="S103" s="152" t="s">
        <v>2716</v>
      </c>
      <c r="T103" s="152">
        <v>44.86</v>
      </c>
      <c r="U103" s="152">
        <v>3.69</v>
      </c>
      <c r="V103" s="152">
        <v>10.62</v>
      </c>
      <c r="X103" s="152">
        <v>8.68</v>
      </c>
      <c r="AA103" s="152">
        <v>8.6</v>
      </c>
      <c r="AB103" s="152">
        <v>0.19</v>
      </c>
      <c r="AC103" s="152">
        <v>18.32</v>
      </c>
      <c r="AD103" s="152">
        <v>1.66</v>
      </c>
      <c r="AE103" s="152">
        <v>2.74</v>
      </c>
      <c r="AF103" s="152">
        <v>0.64</v>
      </c>
      <c r="AI103" s="152">
        <v>97.1</v>
      </c>
      <c r="AJ103" s="152">
        <v>1.25</v>
      </c>
      <c r="AK103" s="156">
        <f t="shared" si="1"/>
        <v>4.2900000000000001E-2</v>
      </c>
      <c r="AL103" s="151">
        <v>429</v>
      </c>
      <c r="AM103" s="151">
        <v>1827</v>
      </c>
      <c r="AN103" s="151">
        <v>318</v>
      </c>
      <c r="AO103" s="151">
        <v>324</v>
      </c>
      <c r="AQ103" s="152">
        <v>12.7</v>
      </c>
      <c r="AR103" s="152">
        <v>4.0999999999999996</v>
      </c>
      <c r="AS103" s="152">
        <v>27.5</v>
      </c>
      <c r="AW103" s="152">
        <v>60</v>
      </c>
      <c r="AY103" s="151">
        <v>533</v>
      </c>
      <c r="AZ103" s="152">
        <v>2453</v>
      </c>
      <c r="BA103" s="152">
        <v>443</v>
      </c>
      <c r="BB103" s="152">
        <v>5383</v>
      </c>
      <c r="BC103" s="152">
        <v>163</v>
      </c>
      <c r="BG103" s="152">
        <v>90.7</v>
      </c>
      <c r="BH103" s="152">
        <v>1192</v>
      </c>
      <c r="BI103" s="152">
        <v>23.7</v>
      </c>
      <c r="BJ103" s="152">
        <v>303</v>
      </c>
      <c r="BK103" s="152">
        <v>136.30000000000001</v>
      </c>
      <c r="BO103" s="152">
        <v>1870</v>
      </c>
      <c r="BP103" s="152">
        <v>124.6</v>
      </c>
      <c r="BQ103" s="152">
        <v>202.1</v>
      </c>
      <c r="BS103" s="152">
        <v>89</v>
      </c>
      <c r="BT103" s="152">
        <v>16.2</v>
      </c>
      <c r="BU103" s="152">
        <v>3.5</v>
      </c>
      <c r="BV103" s="152">
        <v>11.9</v>
      </c>
      <c r="BX103" s="152">
        <v>4.8</v>
      </c>
      <c r="BZ103" s="152">
        <v>2.5</v>
      </c>
      <c r="CB103" s="152">
        <v>2.1</v>
      </c>
      <c r="CC103" s="152">
        <v>0.3</v>
      </c>
      <c r="CD103" s="152">
        <v>8.8000000000000007</v>
      </c>
      <c r="CE103" s="152">
        <v>8.57</v>
      </c>
      <c r="CF103" s="152">
        <v>1.01</v>
      </c>
      <c r="CH103" s="152">
        <v>10.3</v>
      </c>
      <c r="CJ103" s="152">
        <v>13</v>
      </c>
      <c r="CK103" s="152">
        <v>3.41</v>
      </c>
      <c r="ED103" s="152">
        <v>43.85</v>
      </c>
      <c r="EE103" s="152">
        <v>2.54</v>
      </c>
      <c r="EF103" s="152">
        <v>10.83</v>
      </c>
      <c r="EH103" s="152">
        <v>10.44722397</v>
      </c>
      <c r="EJ103" s="152">
        <v>11.61</v>
      </c>
      <c r="EK103" s="152">
        <v>0.18</v>
      </c>
      <c r="EL103" s="152">
        <v>13.53</v>
      </c>
      <c r="EM103" s="152">
        <v>9.61</v>
      </c>
      <c r="EO103" s="152">
        <v>2.54</v>
      </c>
      <c r="EP103" s="152">
        <v>2.72</v>
      </c>
      <c r="EQ103" s="152">
        <v>0.56000000000000005</v>
      </c>
      <c r="ER103" s="152">
        <v>97.97</v>
      </c>
      <c r="ES103" s="152">
        <v>0.56000000000000005</v>
      </c>
      <c r="FF103" s="152">
        <v>255.1</v>
      </c>
      <c r="FG103" s="152">
        <v>1027.9000000000001</v>
      </c>
      <c r="FR103" s="152">
        <v>26.3</v>
      </c>
      <c r="FT103" s="152">
        <v>112.7</v>
      </c>
      <c r="FY103" s="152">
        <v>1011</v>
      </c>
      <c r="FZ103" s="152">
        <v>94.6</v>
      </c>
      <c r="GA103" s="152">
        <v>173.2</v>
      </c>
      <c r="GB103" s="152">
        <v>19.2</v>
      </c>
      <c r="GC103" s="152">
        <v>70</v>
      </c>
      <c r="GD103" s="152">
        <v>11.1</v>
      </c>
      <c r="GE103" s="152">
        <v>2.79</v>
      </c>
      <c r="GF103" s="152">
        <v>8.06</v>
      </c>
      <c r="GG103" s="152">
        <v>1.04</v>
      </c>
      <c r="GH103" s="152">
        <v>5.0199999999999996</v>
      </c>
      <c r="GI103" s="152">
        <v>0.95</v>
      </c>
      <c r="GJ103" s="152">
        <v>2.39</v>
      </c>
      <c r="GL103" s="152">
        <v>2.11</v>
      </c>
      <c r="GM103" s="152">
        <v>0.31</v>
      </c>
      <c r="GN103" s="152">
        <v>6.36</v>
      </c>
      <c r="GO103" s="152">
        <v>6.56</v>
      </c>
      <c r="GS103" s="152">
        <v>6.28</v>
      </c>
      <c r="GT103" s="152">
        <v>14.7</v>
      </c>
      <c r="GU103" s="152">
        <v>2.76</v>
      </c>
    </row>
    <row r="104" spans="1:203">
      <c r="A104" s="151">
        <v>310</v>
      </c>
      <c r="B104" s="152" t="s">
        <v>2850</v>
      </c>
      <c r="C104" s="152" t="s">
        <v>2851</v>
      </c>
      <c r="D104" s="152" t="s">
        <v>2852</v>
      </c>
      <c r="E104" s="152" t="s">
        <v>2853</v>
      </c>
      <c r="F104" s="152" t="s">
        <v>8549</v>
      </c>
      <c r="H104" s="151">
        <v>223070</v>
      </c>
      <c r="L104" s="153" t="s">
        <v>2854</v>
      </c>
      <c r="M104" s="153" t="s">
        <v>4083</v>
      </c>
      <c r="O104" s="151">
        <v>3335</v>
      </c>
      <c r="P104" s="152">
        <v>-1.23</v>
      </c>
      <c r="Q104" s="152">
        <v>29.72</v>
      </c>
      <c r="R104" s="152" t="s">
        <v>2030</v>
      </c>
      <c r="S104" s="152" t="s">
        <v>2716</v>
      </c>
      <c r="T104" s="152">
        <v>49.16</v>
      </c>
      <c r="U104" s="152">
        <v>2.92</v>
      </c>
      <c r="V104" s="152">
        <v>13.84</v>
      </c>
      <c r="X104" s="152">
        <v>15.21</v>
      </c>
      <c r="AA104" s="152">
        <v>3.95</v>
      </c>
      <c r="AB104" s="152">
        <v>0.25</v>
      </c>
      <c r="AC104" s="152">
        <v>6.92</v>
      </c>
      <c r="AD104" s="152">
        <v>2.7</v>
      </c>
      <c r="AE104" s="152">
        <v>4.25</v>
      </c>
      <c r="AF104" s="152">
        <v>0.81</v>
      </c>
      <c r="AI104" s="152">
        <v>98.35</v>
      </c>
      <c r="AJ104" s="152">
        <v>0.72</v>
      </c>
      <c r="AK104" s="156">
        <f t="shared" si="1"/>
        <v>0.16550000000000001</v>
      </c>
      <c r="AL104" s="151">
        <v>1655</v>
      </c>
      <c r="AM104" s="151">
        <v>1298</v>
      </c>
      <c r="AN104" s="151">
        <v>292</v>
      </c>
      <c r="AO104" s="151">
        <v>537</v>
      </c>
      <c r="AQ104" s="152">
        <v>56.4</v>
      </c>
      <c r="AR104" s="152">
        <v>3.4</v>
      </c>
      <c r="AS104" s="152">
        <v>26</v>
      </c>
      <c r="AW104" s="152">
        <v>74</v>
      </c>
      <c r="AY104" s="151">
        <v>315</v>
      </c>
      <c r="AZ104" s="152">
        <v>127</v>
      </c>
      <c r="BA104" s="152">
        <v>1625</v>
      </c>
      <c r="BB104" s="152">
        <v>2541</v>
      </c>
      <c r="BC104" s="152">
        <v>57</v>
      </c>
      <c r="BG104" s="152">
        <v>148.4</v>
      </c>
      <c r="BH104" s="152">
        <v>724</v>
      </c>
      <c r="BI104" s="152">
        <v>35.200000000000003</v>
      </c>
      <c r="BJ104" s="152">
        <v>403</v>
      </c>
      <c r="BK104" s="152">
        <v>107.2</v>
      </c>
      <c r="BO104" s="152">
        <v>1493</v>
      </c>
      <c r="BP104" s="152">
        <v>111.6</v>
      </c>
      <c r="BQ104" s="152">
        <v>233</v>
      </c>
      <c r="BS104" s="152">
        <v>83</v>
      </c>
      <c r="BT104" s="152">
        <v>11</v>
      </c>
      <c r="BU104" s="152">
        <v>2.6</v>
      </c>
      <c r="BV104" s="152">
        <v>10.9</v>
      </c>
      <c r="BX104" s="152">
        <v>7.5</v>
      </c>
      <c r="BZ104" s="152">
        <v>4.5</v>
      </c>
      <c r="CB104" s="152">
        <v>5.2</v>
      </c>
      <c r="CC104" s="152">
        <v>0.63</v>
      </c>
      <c r="CD104" s="152">
        <v>9.5</v>
      </c>
      <c r="CE104" s="152">
        <v>7.48</v>
      </c>
      <c r="CF104" s="152">
        <v>0.86</v>
      </c>
      <c r="CH104" s="152">
        <v>10.3</v>
      </c>
      <c r="CJ104" s="152">
        <v>23.5</v>
      </c>
      <c r="CK104" s="152">
        <v>3.47</v>
      </c>
      <c r="ED104" s="152">
        <v>47.86</v>
      </c>
      <c r="EE104" s="152">
        <v>3.14</v>
      </c>
      <c r="EF104" s="152">
        <v>16.21</v>
      </c>
      <c r="EH104" s="152">
        <v>9.7003509399999999</v>
      </c>
      <c r="EJ104" s="152">
        <v>10.78</v>
      </c>
      <c r="EK104" s="152">
        <v>0.15</v>
      </c>
      <c r="EL104" s="152">
        <v>4.57</v>
      </c>
      <c r="EM104" s="152">
        <v>7.93</v>
      </c>
      <c r="EO104" s="152">
        <v>2.54</v>
      </c>
      <c r="EP104" s="152">
        <v>3.89</v>
      </c>
      <c r="EQ104" s="152">
        <v>0.56999999999999995</v>
      </c>
      <c r="ER104" s="152">
        <v>97.64</v>
      </c>
      <c r="ES104" s="152">
        <v>0.56000000000000005</v>
      </c>
      <c r="FF104" s="152">
        <v>261.3</v>
      </c>
      <c r="FG104" s="152">
        <v>102.1</v>
      </c>
      <c r="FR104" s="152">
        <v>30.2</v>
      </c>
      <c r="FT104" s="152">
        <v>102.2</v>
      </c>
      <c r="FY104" s="152">
        <v>1241</v>
      </c>
      <c r="FZ104" s="152">
        <v>96.4</v>
      </c>
      <c r="GA104" s="152">
        <v>172.3</v>
      </c>
      <c r="GB104" s="152">
        <v>18.8</v>
      </c>
      <c r="GC104" s="152">
        <v>68</v>
      </c>
      <c r="GD104" s="152">
        <v>11.1</v>
      </c>
      <c r="GE104" s="152">
        <v>2.79</v>
      </c>
      <c r="GF104" s="152">
        <v>8.33</v>
      </c>
      <c r="GG104" s="152">
        <v>1.1200000000000001</v>
      </c>
      <c r="GH104" s="152">
        <v>5.57</v>
      </c>
      <c r="GI104" s="152">
        <v>1.07</v>
      </c>
      <c r="GJ104" s="152">
        <v>2.79</v>
      </c>
      <c r="GL104" s="152">
        <v>2.5499999999999998</v>
      </c>
      <c r="GM104" s="152">
        <v>0.38</v>
      </c>
      <c r="GN104" s="152">
        <v>7.43</v>
      </c>
      <c r="GO104" s="152">
        <v>6.34</v>
      </c>
      <c r="GS104" s="152">
        <v>6.68</v>
      </c>
      <c r="GT104" s="152">
        <v>16.8</v>
      </c>
      <c r="GU104" s="152">
        <v>2.25</v>
      </c>
    </row>
    <row r="105" spans="1:203">
      <c r="A105" s="151">
        <v>313</v>
      </c>
      <c r="B105" s="152" t="s">
        <v>2850</v>
      </c>
      <c r="C105" s="152" t="s">
        <v>2851</v>
      </c>
      <c r="D105" s="152" t="s">
        <v>2852</v>
      </c>
      <c r="E105" s="152" t="s">
        <v>2853</v>
      </c>
      <c r="F105" s="152" t="s">
        <v>8550</v>
      </c>
      <c r="H105" s="151">
        <v>223070</v>
      </c>
      <c r="L105" s="153" t="s">
        <v>2854</v>
      </c>
      <c r="M105" s="153" t="s">
        <v>3235</v>
      </c>
      <c r="O105" s="151">
        <v>3335</v>
      </c>
      <c r="P105" s="152">
        <v>-1.23</v>
      </c>
      <c r="Q105" s="152">
        <v>29.72</v>
      </c>
      <c r="R105" s="152" t="s">
        <v>2030</v>
      </c>
      <c r="S105" s="152" t="s">
        <v>2716</v>
      </c>
      <c r="T105" s="152">
        <v>46.08</v>
      </c>
      <c r="U105" s="152">
        <v>4.1900000000000004</v>
      </c>
      <c r="V105" s="152">
        <v>14.89</v>
      </c>
      <c r="X105" s="152">
        <v>15.65</v>
      </c>
      <c r="AA105" s="152">
        <v>4.16</v>
      </c>
      <c r="AB105" s="152">
        <v>0.23</v>
      </c>
      <c r="AC105" s="152">
        <v>6.84</v>
      </c>
      <c r="AD105" s="152">
        <v>3.3</v>
      </c>
      <c r="AE105" s="152">
        <v>3.88</v>
      </c>
      <c r="AF105" s="152">
        <v>0.71</v>
      </c>
      <c r="AI105" s="152">
        <v>98.67</v>
      </c>
      <c r="AJ105" s="152">
        <v>0.64</v>
      </c>
      <c r="AK105" s="156">
        <f t="shared" si="1"/>
        <v>4.4999999999999997E-3</v>
      </c>
      <c r="AL105" s="151">
        <v>45</v>
      </c>
      <c r="AM105" s="151">
        <v>2406</v>
      </c>
      <c r="AN105" s="151">
        <v>1879</v>
      </c>
      <c r="AO105" s="151">
        <v>1267</v>
      </c>
      <c r="AQ105" s="152">
        <v>16.899999999999999</v>
      </c>
      <c r="AR105" s="152">
        <v>2.2999999999999998</v>
      </c>
      <c r="AS105" s="152">
        <v>3.1</v>
      </c>
      <c r="AW105" s="152">
        <v>16</v>
      </c>
      <c r="AY105" s="151">
        <v>452</v>
      </c>
      <c r="AZ105" s="152">
        <v>360</v>
      </c>
      <c r="BA105" s="152">
        <v>94</v>
      </c>
      <c r="BB105" s="152">
        <v>88</v>
      </c>
      <c r="BC105" s="152">
        <v>108</v>
      </c>
      <c r="BG105" s="152">
        <v>100.8</v>
      </c>
      <c r="BH105" s="152">
        <v>1001</v>
      </c>
      <c r="BI105" s="152">
        <v>32</v>
      </c>
      <c r="BJ105" s="152">
        <v>308</v>
      </c>
      <c r="BK105" s="152">
        <v>107.8</v>
      </c>
      <c r="BO105" s="152">
        <v>1321</v>
      </c>
      <c r="BP105" s="152">
        <v>99.3</v>
      </c>
      <c r="BQ105" s="152">
        <v>196.3</v>
      </c>
      <c r="BS105" s="152">
        <v>78</v>
      </c>
      <c r="BT105" s="152">
        <v>13.1</v>
      </c>
      <c r="BU105" s="152">
        <v>3.4</v>
      </c>
      <c r="BV105" s="152">
        <v>9.9</v>
      </c>
      <c r="BX105" s="152">
        <v>6.6</v>
      </c>
      <c r="BZ105" s="152">
        <v>3.3</v>
      </c>
      <c r="CB105" s="152">
        <v>2.8</v>
      </c>
      <c r="CC105" s="152">
        <v>0.4</v>
      </c>
      <c r="CD105" s="152">
        <v>7.3</v>
      </c>
      <c r="CE105" s="152">
        <v>6.11</v>
      </c>
      <c r="CH105" s="152">
        <v>9.5</v>
      </c>
      <c r="CJ105" s="152">
        <v>17.350000000000001</v>
      </c>
      <c r="CK105" s="152">
        <v>2.87</v>
      </c>
      <c r="ED105" s="152">
        <v>47.86</v>
      </c>
      <c r="EE105" s="152">
        <v>3.14</v>
      </c>
      <c r="EF105" s="152">
        <v>16.21</v>
      </c>
      <c r="EH105" s="152">
        <v>9.7003509399999999</v>
      </c>
      <c r="EJ105" s="152">
        <v>10.78</v>
      </c>
      <c r="EK105" s="152">
        <v>0.15</v>
      </c>
      <c r="EL105" s="152">
        <v>4.57</v>
      </c>
      <c r="EM105" s="152">
        <v>7.93</v>
      </c>
      <c r="EO105" s="152">
        <v>2.54</v>
      </c>
      <c r="EP105" s="152">
        <v>3.89</v>
      </c>
      <c r="EQ105" s="152">
        <v>0.56999999999999995</v>
      </c>
      <c r="ER105" s="152">
        <v>97.64</v>
      </c>
      <c r="ES105" s="152">
        <v>0.56000000000000005</v>
      </c>
      <c r="FF105" s="152">
        <v>261.3</v>
      </c>
      <c r="FG105" s="152">
        <v>102.1</v>
      </c>
      <c r="FR105" s="152">
        <v>30.2</v>
      </c>
      <c r="FT105" s="152">
        <v>102.2</v>
      </c>
      <c r="FY105" s="152">
        <v>1241</v>
      </c>
      <c r="FZ105" s="152">
        <v>96.4</v>
      </c>
      <c r="GA105" s="152">
        <v>172.3</v>
      </c>
      <c r="GB105" s="152">
        <v>18.8</v>
      </c>
      <c r="GC105" s="152">
        <v>68</v>
      </c>
      <c r="GD105" s="152">
        <v>11.1</v>
      </c>
      <c r="GE105" s="152">
        <v>2.79</v>
      </c>
      <c r="GF105" s="152">
        <v>8.33</v>
      </c>
      <c r="GG105" s="152">
        <v>1.1200000000000001</v>
      </c>
      <c r="GH105" s="152">
        <v>5.57</v>
      </c>
      <c r="GI105" s="152">
        <v>1.07</v>
      </c>
      <c r="GJ105" s="152">
        <v>2.79</v>
      </c>
      <c r="GL105" s="152">
        <v>2.5499999999999998</v>
      </c>
      <c r="GM105" s="152">
        <v>0.38</v>
      </c>
      <c r="GN105" s="152">
        <v>7.43</v>
      </c>
      <c r="GO105" s="152">
        <v>6.34</v>
      </c>
      <c r="GS105" s="152">
        <v>6.68</v>
      </c>
      <c r="GT105" s="152">
        <v>16.8</v>
      </c>
      <c r="GU105" s="152">
        <v>2.25</v>
      </c>
    </row>
    <row r="106" spans="1:203">
      <c r="A106" s="151">
        <v>314</v>
      </c>
      <c r="B106" s="152" t="s">
        <v>2850</v>
      </c>
      <c r="C106" s="152" t="s">
        <v>2851</v>
      </c>
      <c r="D106" s="152" t="s">
        <v>2852</v>
      </c>
      <c r="E106" s="152" t="s">
        <v>2853</v>
      </c>
      <c r="F106" s="152" t="s">
        <v>8551</v>
      </c>
      <c r="H106" s="151">
        <v>223070</v>
      </c>
      <c r="L106" s="153" t="s">
        <v>2854</v>
      </c>
      <c r="M106" s="153" t="s">
        <v>4342</v>
      </c>
      <c r="O106" s="151">
        <v>3335</v>
      </c>
      <c r="P106" s="152">
        <v>-1.23</v>
      </c>
      <c r="Q106" s="152">
        <v>29.72</v>
      </c>
      <c r="R106" s="152" t="s">
        <v>2030</v>
      </c>
      <c r="S106" s="152" t="s">
        <v>2716</v>
      </c>
      <c r="T106" s="152">
        <v>49.99</v>
      </c>
      <c r="U106" s="152">
        <v>3.23</v>
      </c>
      <c r="V106" s="152">
        <v>15.5</v>
      </c>
      <c r="X106" s="152">
        <v>12.88</v>
      </c>
      <c r="AA106" s="152">
        <v>3.28</v>
      </c>
      <c r="AB106" s="152">
        <v>0.24</v>
      </c>
      <c r="AC106" s="152">
        <v>6.19</v>
      </c>
      <c r="AD106" s="152">
        <v>2.69</v>
      </c>
      <c r="AE106" s="152">
        <v>5.13</v>
      </c>
      <c r="AF106" s="152">
        <v>0.79</v>
      </c>
      <c r="AI106" s="152">
        <v>99.18</v>
      </c>
      <c r="AJ106" s="152">
        <v>0.71</v>
      </c>
      <c r="AK106" s="156">
        <f t="shared" si="1"/>
        <v>5.0299999999999997E-2</v>
      </c>
      <c r="AL106" s="151">
        <v>503</v>
      </c>
      <c r="AM106" s="151">
        <v>2171</v>
      </c>
      <c r="AN106" s="151">
        <v>148</v>
      </c>
      <c r="AO106" s="151">
        <v>247</v>
      </c>
      <c r="AQ106" s="152">
        <v>23.4</v>
      </c>
      <c r="AR106" s="152">
        <v>2.4</v>
      </c>
      <c r="AS106" s="152">
        <v>4.9000000000000004</v>
      </c>
      <c r="AW106" s="152">
        <v>18</v>
      </c>
      <c r="AY106" s="151">
        <v>195</v>
      </c>
      <c r="AZ106" s="152">
        <v>12</v>
      </c>
      <c r="BA106" s="152">
        <v>50</v>
      </c>
      <c r="BB106" s="152">
        <v>16</v>
      </c>
      <c r="BC106" s="152">
        <v>409</v>
      </c>
      <c r="BG106" s="152">
        <v>128.4</v>
      </c>
      <c r="BH106" s="152">
        <v>605</v>
      </c>
      <c r="BI106" s="152">
        <v>30.7</v>
      </c>
      <c r="BJ106" s="152">
        <v>341</v>
      </c>
      <c r="BK106" s="152">
        <v>113.3</v>
      </c>
      <c r="BO106" s="152">
        <v>1272</v>
      </c>
      <c r="BP106" s="152">
        <v>106.6</v>
      </c>
      <c r="BQ106" s="152">
        <v>208.3</v>
      </c>
      <c r="BS106" s="152">
        <v>79</v>
      </c>
      <c r="BT106" s="152">
        <v>12.8</v>
      </c>
      <c r="BU106" s="152">
        <v>2.8</v>
      </c>
      <c r="BV106" s="152">
        <v>9.1</v>
      </c>
      <c r="BX106" s="152">
        <v>6.3</v>
      </c>
      <c r="BZ106" s="152">
        <v>3.4</v>
      </c>
      <c r="CB106" s="152">
        <v>2.7</v>
      </c>
      <c r="CC106" s="152">
        <v>0.39</v>
      </c>
      <c r="CD106" s="152">
        <v>7.8</v>
      </c>
      <c r="CE106" s="152">
        <v>6.26</v>
      </c>
      <c r="CF106" s="152">
        <v>0.03</v>
      </c>
      <c r="CH106" s="152">
        <v>9.3000000000000007</v>
      </c>
      <c r="CJ106" s="152">
        <v>20.25</v>
      </c>
      <c r="CK106" s="152">
        <v>3.15</v>
      </c>
      <c r="ED106" s="152">
        <v>47.86</v>
      </c>
      <c r="EE106" s="152">
        <v>3.14</v>
      </c>
      <c r="EF106" s="152">
        <v>16.21</v>
      </c>
      <c r="EH106" s="152">
        <v>9.7003509399999999</v>
      </c>
      <c r="EJ106" s="152">
        <v>10.78</v>
      </c>
      <c r="EK106" s="152">
        <v>0.15</v>
      </c>
      <c r="EL106" s="152">
        <v>4.57</v>
      </c>
      <c r="EM106" s="152">
        <v>7.93</v>
      </c>
      <c r="EO106" s="152">
        <v>2.54</v>
      </c>
      <c r="EP106" s="152">
        <v>3.89</v>
      </c>
      <c r="EQ106" s="152">
        <v>0.56999999999999995</v>
      </c>
      <c r="ER106" s="152">
        <v>97.64</v>
      </c>
      <c r="ES106" s="152">
        <v>0.56000000000000005</v>
      </c>
      <c r="FF106" s="152">
        <v>261.3</v>
      </c>
      <c r="FG106" s="152">
        <v>102.1</v>
      </c>
      <c r="FR106" s="152">
        <v>30.2</v>
      </c>
      <c r="FT106" s="152">
        <v>102.2</v>
      </c>
      <c r="FY106" s="152">
        <v>1241</v>
      </c>
      <c r="FZ106" s="152">
        <v>96.4</v>
      </c>
      <c r="GA106" s="152">
        <v>172.3</v>
      </c>
      <c r="GB106" s="152">
        <v>18.8</v>
      </c>
      <c r="GC106" s="152">
        <v>68</v>
      </c>
      <c r="GD106" s="152">
        <v>11.1</v>
      </c>
      <c r="GE106" s="152">
        <v>2.79</v>
      </c>
      <c r="GF106" s="152">
        <v>8.33</v>
      </c>
      <c r="GG106" s="152">
        <v>1.1200000000000001</v>
      </c>
      <c r="GH106" s="152">
        <v>5.57</v>
      </c>
      <c r="GI106" s="152">
        <v>1.07</v>
      </c>
      <c r="GJ106" s="152">
        <v>2.79</v>
      </c>
      <c r="GL106" s="152">
        <v>2.5499999999999998</v>
      </c>
      <c r="GM106" s="152">
        <v>0.38</v>
      </c>
      <c r="GN106" s="152">
        <v>7.43</v>
      </c>
      <c r="GO106" s="152">
        <v>6.34</v>
      </c>
      <c r="GS106" s="152">
        <v>6.68</v>
      </c>
      <c r="GT106" s="152">
        <v>16.8</v>
      </c>
      <c r="GU106" s="152">
        <v>2.25</v>
      </c>
    </row>
    <row r="107" spans="1:203">
      <c r="A107" s="151">
        <v>316</v>
      </c>
      <c r="B107" s="152" t="s">
        <v>2850</v>
      </c>
      <c r="C107" s="152" t="s">
        <v>2851</v>
      </c>
      <c r="D107" s="152" t="s">
        <v>2852</v>
      </c>
      <c r="E107" s="152" t="s">
        <v>2853</v>
      </c>
      <c r="F107" s="152" t="s">
        <v>8552</v>
      </c>
      <c r="H107" s="151">
        <v>223070</v>
      </c>
      <c r="L107" s="153" t="s">
        <v>2854</v>
      </c>
      <c r="M107" s="153" t="s">
        <v>2944</v>
      </c>
      <c r="O107" s="151">
        <v>3335</v>
      </c>
      <c r="P107" s="152">
        <v>-1.23</v>
      </c>
      <c r="Q107" s="152">
        <v>29.72</v>
      </c>
      <c r="R107" s="152" t="s">
        <v>2030</v>
      </c>
      <c r="S107" s="152" t="s">
        <v>2716</v>
      </c>
      <c r="T107" s="152">
        <v>44.11</v>
      </c>
      <c r="U107" s="152">
        <v>2.98</v>
      </c>
      <c r="V107" s="152">
        <v>15.71</v>
      </c>
      <c r="X107" s="152">
        <v>18.59</v>
      </c>
      <c r="AA107" s="152">
        <v>4.6100000000000003</v>
      </c>
      <c r="AB107" s="152">
        <v>0.26</v>
      </c>
      <c r="AC107" s="152">
        <v>6.61</v>
      </c>
      <c r="AD107" s="152">
        <v>2.89</v>
      </c>
      <c r="AE107" s="152">
        <v>3.5</v>
      </c>
      <c r="AF107" s="152">
        <v>0.66</v>
      </c>
      <c r="AI107" s="152">
        <v>98.22</v>
      </c>
      <c r="AJ107" s="152">
        <v>0.69</v>
      </c>
      <c r="AK107" s="156">
        <f t="shared" si="1"/>
        <v>5.1000000000000004E-3</v>
      </c>
      <c r="AL107" s="151">
        <v>51</v>
      </c>
      <c r="AM107" s="151">
        <v>1348</v>
      </c>
      <c r="AN107" s="151">
        <v>1775</v>
      </c>
      <c r="AO107" s="151">
        <v>409</v>
      </c>
      <c r="AQ107" s="152">
        <v>12.8</v>
      </c>
      <c r="AR107" s="152">
        <v>2</v>
      </c>
      <c r="AS107" s="152">
        <v>8</v>
      </c>
      <c r="AW107" s="152">
        <v>10</v>
      </c>
      <c r="AY107" s="151">
        <v>538</v>
      </c>
      <c r="AZ107" s="152">
        <v>1698</v>
      </c>
      <c r="BA107" s="152">
        <v>67</v>
      </c>
      <c r="BB107" s="152">
        <v>13</v>
      </c>
      <c r="BC107" s="152">
        <v>183</v>
      </c>
      <c r="BG107" s="152">
        <v>96.4</v>
      </c>
      <c r="BH107" s="152">
        <v>1071</v>
      </c>
      <c r="BI107" s="152">
        <v>17.8</v>
      </c>
      <c r="BJ107" s="152">
        <v>212</v>
      </c>
      <c r="BK107" s="152">
        <v>71.900000000000006</v>
      </c>
      <c r="BO107" s="152">
        <v>1086</v>
      </c>
      <c r="BP107" s="152">
        <v>55.3</v>
      </c>
      <c r="BQ107" s="152">
        <v>106.8</v>
      </c>
      <c r="BS107" s="152">
        <v>40</v>
      </c>
      <c r="BT107" s="152">
        <v>5.7</v>
      </c>
      <c r="BU107" s="152">
        <v>1.9</v>
      </c>
      <c r="BV107" s="152">
        <v>4.8</v>
      </c>
      <c r="BX107" s="152">
        <v>3.4</v>
      </c>
      <c r="BZ107" s="152">
        <v>1.8</v>
      </c>
      <c r="CB107" s="152">
        <v>1.6</v>
      </c>
      <c r="CC107" s="152">
        <v>0.25</v>
      </c>
      <c r="CD107" s="152">
        <v>5.3</v>
      </c>
      <c r="CE107" s="152">
        <v>4.4400000000000004</v>
      </c>
      <c r="CF107" s="152">
        <v>0.15</v>
      </c>
      <c r="CH107" s="152">
        <v>9</v>
      </c>
      <c r="CJ107" s="152">
        <v>12.56</v>
      </c>
      <c r="CK107" s="152">
        <v>2.1800000000000002</v>
      </c>
      <c r="ED107" s="152">
        <v>47.86</v>
      </c>
      <c r="EE107" s="152">
        <v>3.14</v>
      </c>
      <c r="EF107" s="152">
        <v>16.21</v>
      </c>
      <c r="EH107" s="152">
        <v>9.7003509399999999</v>
      </c>
      <c r="EJ107" s="152">
        <v>10.78</v>
      </c>
      <c r="EK107" s="152">
        <v>0.15</v>
      </c>
      <c r="EL107" s="152">
        <v>4.57</v>
      </c>
      <c r="EM107" s="152">
        <v>7.93</v>
      </c>
      <c r="EO107" s="152">
        <v>2.54</v>
      </c>
      <c r="EP107" s="152">
        <v>3.89</v>
      </c>
      <c r="EQ107" s="152">
        <v>0.56999999999999995</v>
      </c>
      <c r="ER107" s="152">
        <v>97.64</v>
      </c>
      <c r="ES107" s="152">
        <v>0.56000000000000005</v>
      </c>
      <c r="FF107" s="152">
        <v>261.3</v>
      </c>
      <c r="FG107" s="152">
        <v>102.1</v>
      </c>
      <c r="FR107" s="152">
        <v>30.2</v>
      </c>
      <c r="FT107" s="152">
        <v>102.2</v>
      </c>
      <c r="FY107" s="152">
        <v>1241</v>
      </c>
      <c r="FZ107" s="152">
        <v>96.4</v>
      </c>
      <c r="GA107" s="152">
        <v>172.3</v>
      </c>
      <c r="GB107" s="152">
        <v>18.8</v>
      </c>
      <c r="GC107" s="152">
        <v>68</v>
      </c>
      <c r="GD107" s="152">
        <v>11.1</v>
      </c>
      <c r="GE107" s="152">
        <v>2.79</v>
      </c>
      <c r="GF107" s="152">
        <v>8.33</v>
      </c>
      <c r="GG107" s="152">
        <v>1.1200000000000001</v>
      </c>
      <c r="GH107" s="152">
        <v>5.57</v>
      </c>
      <c r="GI107" s="152">
        <v>1.07</v>
      </c>
      <c r="GJ107" s="152">
        <v>2.79</v>
      </c>
      <c r="GL107" s="152">
        <v>2.5499999999999998</v>
      </c>
      <c r="GM107" s="152">
        <v>0.38</v>
      </c>
      <c r="GN107" s="152">
        <v>7.43</v>
      </c>
      <c r="GO107" s="152">
        <v>6.34</v>
      </c>
      <c r="GS107" s="152">
        <v>6.68</v>
      </c>
      <c r="GT107" s="152">
        <v>16.8</v>
      </c>
      <c r="GU107" s="152">
        <v>2.25</v>
      </c>
    </row>
    <row r="108" spans="1:203">
      <c r="A108" s="151">
        <v>317</v>
      </c>
      <c r="B108" s="152" t="s">
        <v>2850</v>
      </c>
      <c r="C108" s="152" t="s">
        <v>2851</v>
      </c>
      <c r="D108" s="152" t="s">
        <v>2852</v>
      </c>
      <c r="E108" s="152" t="s">
        <v>2853</v>
      </c>
      <c r="F108" s="152" t="s">
        <v>8553</v>
      </c>
      <c r="H108" s="151">
        <v>223070</v>
      </c>
      <c r="L108" s="153" t="s">
        <v>2854</v>
      </c>
      <c r="M108" s="153" t="s">
        <v>3542</v>
      </c>
      <c r="O108" s="151">
        <v>3335</v>
      </c>
      <c r="P108" s="152">
        <v>-1.23</v>
      </c>
      <c r="Q108" s="152">
        <v>29.72</v>
      </c>
      <c r="R108" s="152" t="s">
        <v>2030</v>
      </c>
      <c r="S108" s="152" t="s">
        <v>2716</v>
      </c>
      <c r="T108" s="152">
        <v>47.57</v>
      </c>
      <c r="U108" s="152">
        <v>3.12</v>
      </c>
      <c r="V108" s="152">
        <v>13.36</v>
      </c>
      <c r="X108" s="152">
        <v>18.55</v>
      </c>
      <c r="AA108" s="152">
        <v>4.6500000000000004</v>
      </c>
      <c r="AB108" s="152">
        <v>0.34</v>
      </c>
      <c r="AC108" s="152">
        <v>4.97</v>
      </c>
      <c r="AD108" s="152">
        <v>2.37</v>
      </c>
      <c r="AE108" s="152">
        <v>4.2699999999999996</v>
      </c>
      <c r="AF108" s="152">
        <v>0.73</v>
      </c>
      <c r="AI108" s="152">
        <v>98.22</v>
      </c>
      <c r="AJ108" s="152">
        <v>0.48</v>
      </c>
      <c r="AK108" s="156">
        <f t="shared" si="1"/>
        <v>4.3200000000000002E-2</v>
      </c>
      <c r="AL108" s="151">
        <v>432</v>
      </c>
      <c r="AM108" s="151">
        <v>831</v>
      </c>
      <c r="AN108" s="151">
        <v>205</v>
      </c>
      <c r="AO108" s="151">
        <v>141</v>
      </c>
      <c r="AQ108" s="152">
        <v>26.8</v>
      </c>
      <c r="AR108" s="152">
        <v>4.7</v>
      </c>
      <c r="AS108" s="152">
        <v>16.100000000000001</v>
      </c>
      <c r="AW108" s="152">
        <v>17</v>
      </c>
      <c r="AY108" s="151">
        <v>201</v>
      </c>
      <c r="AZ108" s="152">
        <v>66</v>
      </c>
      <c r="BA108" s="152">
        <v>80</v>
      </c>
      <c r="BB108" s="152">
        <v>27</v>
      </c>
      <c r="BC108" s="152">
        <v>607</v>
      </c>
      <c r="BG108" s="152">
        <v>218.5</v>
      </c>
      <c r="BH108" s="152">
        <v>363</v>
      </c>
      <c r="BI108" s="152">
        <v>33.6</v>
      </c>
      <c r="BJ108" s="152">
        <v>377</v>
      </c>
      <c r="BK108" s="152">
        <v>143.9</v>
      </c>
      <c r="BO108" s="152">
        <v>838</v>
      </c>
      <c r="BP108" s="152">
        <v>114.5</v>
      </c>
      <c r="BQ108" s="152">
        <v>240.7</v>
      </c>
      <c r="BS108" s="152">
        <v>90</v>
      </c>
      <c r="BT108" s="152">
        <v>12.8</v>
      </c>
      <c r="BU108" s="152">
        <v>2.7</v>
      </c>
      <c r="BV108" s="152">
        <v>10.3</v>
      </c>
      <c r="BX108" s="152">
        <v>6.5</v>
      </c>
      <c r="BZ108" s="152">
        <v>3.7</v>
      </c>
      <c r="CB108" s="152">
        <v>3.3</v>
      </c>
      <c r="CC108" s="152">
        <v>0.52</v>
      </c>
      <c r="CD108" s="152">
        <v>8.5</v>
      </c>
      <c r="CE108" s="152">
        <v>7.26</v>
      </c>
      <c r="CF108" s="152">
        <v>0.24</v>
      </c>
      <c r="CH108" s="152">
        <v>19.600000000000001</v>
      </c>
      <c r="CJ108" s="152">
        <v>23.67</v>
      </c>
      <c r="CK108" s="152">
        <v>3.92</v>
      </c>
      <c r="ED108" s="152">
        <v>47.86</v>
      </c>
      <c r="EE108" s="152">
        <v>3.14</v>
      </c>
      <c r="EF108" s="152">
        <v>16.21</v>
      </c>
      <c r="EH108" s="152">
        <v>9.7003509399999999</v>
      </c>
      <c r="EJ108" s="152">
        <v>10.78</v>
      </c>
      <c r="EK108" s="152">
        <v>0.15</v>
      </c>
      <c r="EL108" s="152">
        <v>4.57</v>
      </c>
      <c r="EM108" s="152">
        <v>7.93</v>
      </c>
      <c r="EO108" s="152">
        <v>2.54</v>
      </c>
      <c r="EP108" s="152">
        <v>3.89</v>
      </c>
      <c r="EQ108" s="152">
        <v>0.56999999999999995</v>
      </c>
      <c r="ER108" s="152">
        <v>97.64</v>
      </c>
      <c r="ES108" s="152">
        <v>0.56000000000000005</v>
      </c>
      <c r="FF108" s="152">
        <v>261.3</v>
      </c>
      <c r="FG108" s="152">
        <v>102.1</v>
      </c>
      <c r="FR108" s="152">
        <v>30.2</v>
      </c>
      <c r="FT108" s="152">
        <v>102.2</v>
      </c>
      <c r="FY108" s="152">
        <v>1241</v>
      </c>
      <c r="FZ108" s="152">
        <v>96.4</v>
      </c>
      <c r="GA108" s="152">
        <v>172.3</v>
      </c>
      <c r="GB108" s="152">
        <v>18.8</v>
      </c>
      <c r="GC108" s="152">
        <v>68</v>
      </c>
      <c r="GD108" s="152">
        <v>11.1</v>
      </c>
      <c r="GE108" s="152">
        <v>2.79</v>
      </c>
      <c r="GF108" s="152">
        <v>8.33</v>
      </c>
      <c r="GG108" s="152">
        <v>1.1200000000000001</v>
      </c>
      <c r="GH108" s="152">
        <v>5.57</v>
      </c>
      <c r="GI108" s="152">
        <v>1.07</v>
      </c>
      <c r="GJ108" s="152">
        <v>2.79</v>
      </c>
      <c r="GL108" s="152">
        <v>2.5499999999999998</v>
      </c>
      <c r="GM108" s="152">
        <v>0.38</v>
      </c>
      <c r="GN108" s="152">
        <v>7.43</v>
      </c>
      <c r="GO108" s="152">
        <v>6.34</v>
      </c>
      <c r="GS108" s="152">
        <v>6.68</v>
      </c>
      <c r="GT108" s="152">
        <v>16.8</v>
      </c>
      <c r="GU108" s="152">
        <v>2.25</v>
      </c>
    </row>
    <row r="109" spans="1:203">
      <c r="A109" s="151">
        <v>320</v>
      </c>
      <c r="B109" s="152" t="s">
        <v>2850</v>
      </c>
      <c r="C109" s="152" t="s">
        <v>2851</v>
      </c>
      <c r="D109" s="152" t="s">
        <v>2852</v>
      </c>
      <c r="E109" s="152" t="s">
        <v>2853</v>
      </c>
      <c r="F109" s="152" t="s">
        <v>8554</v>
      </c>
      <c r="H109" s="151">
        <v>223070</v>
      </c>
      <c r="L109" s="153" t="s">
        <v>2854</v>
      </c>
      <c r="M109" s="153" t="s">
        <v>4483</v>
      </c>
      <c r="O109" s="151">
        <v>3335</v>
      </c>
      <c r="P109" s="152">
        <v>-1.23</v>
      </c>
      <c r="Q109" s="152">
        <v>29.72</v>
      </c>
      <c r="R109" s="152" t="s">
        <v>2030</v>
      </c>
      <c r="S109" s="152" t="s">
        <v>2716</v>
      </c>
      <c r="T109" s="152">
        <v>50.44</v>
      </c>
      <c r="U109" s="152">
        <v>1.89</v>
      </c>
      <c r="V109" s="152">
        <v>13.93</v>
      </c>
      <c r="X109" s="152">
        <v>15.46</v>
      </c>
      <c r="AA109" s="152">
        <v>4.0199999999999996</v>
      </c>
      <c r="AB109" s="152">
        <v>0.23</v>
      </c>
      <c r="AC109" s="152">
        <v>5.77</v>
      </c>
      <c r="AD109" s="152">
        <v>2.97</v>
      </c>
      <c r="AE109" s="152">
        <v>4.55</v>
      </c>
      <c r="AF109" s="152">
        <v>0.72</v>
      </c>
      <c r="AI109" s="152">
        <v>98.9</v>
      </c>
      <c r="AJ109" s="152">
        <v>0.89</v>
      </c>
      <c r="AK109" s="156">
        <f t="shared" si="1"/>
        <v>0.26860000000000001</v>
      </c>
      <c r="AL109" s="151">
        <v>2686</v>
      </c>
      <c r="AM109" s="151">
        <v>2032</v>
      </c>
      <c r="AN109" s="151">
        <v>192</v>
      </c>
      <c r="AO109" s="151">
        <v>392</v>
      </c>
      <c r="ED109" s="152">
        <v>47.86</v>
      </c>
      <c r="EE109" s="152">
        <v>3.14</v>
      </c>
      <c r="EF109" s="152">
        <v>16.21</v>
      </c>
      <c r="EH109" s="152">
        <v>9.7003509399999999</v>
      </c>
      <c r="EJ109" s="152">
        <v>10.78</v>
      </c>
      <c r="EK109" s="152">
        <v>0.15</v>
      </c>
      <c r="EL109" s="152">
        <v>4.57</v>
      </c>
      <c r="EM109" s="152">
        <v>7.93</v>
      </c>
      <c r="EO109" s="152">
        <v>2.54</v>
      </c>
      <c r="EP109" s="152">
        <v>3.89</v>
      </c>
      <c r="EQ109" s="152">
        <v>0.56999999999999995</v>
      </c>
      <c r="ER109" s="152">
        <v>97.64</v>
      </c>
      <c r="ES109" s="152">
        <v>0.56999999999999995</v>
      </c>
      <c r="FF109" s="152">
        <v>261.3</v>
      </c>
      <c r="FG109" s="152">
        <v>102.1</v>
      </c>
      <c r="FR109" s="152">
        <v>30.2</v>
      </c>
      <c r="FT109" s="152">
        <v>102.2</v>
      </c>
      <c r="FY109" s="152">
        <v>1241</v>
      </c>
      <c r="FZ109" s="152">
        <v>96.4</v>
      </c>
      <c r="GA109" s="152">
        <v>172.3</v>
      </c>
      <c r="GB109" s="152">
        <v>18.8</v>
      </c>
      <c r="GC109" s="152">
        <v>68</v>
      </c>
      <c r="GD109" s="152">
        <v>11.1</v>
      </c>
      <c r="GE109" s="152">
        <v>2.79</v>
      </c>
      <c r="GF109" s="152">
        <v>8.33</v>
      </c>
      <c r="GG109" s="152">
        <v>1.1200000000000001</v>
      </c>
      <c r="GH109" s="152">
        <v>5.57</v>
      </c>
      <c r="GI109" s="152">
        <v>1.07</v>
      </c>
      <c r="GJ109" s="152">
        <v>2.79</v>
      </c>
      <c r="GL109" s="152">
        <v>2.5499999999999998</v>
      </c>
      <c r="GM109" s="152">
        <v>0.38</v>
      </c>
      <c r="GN109" s="152">
        <v>7.43</v>
      </c>
      <c r="GO109" s="152">
        <v>6.34</v>
      </c>
      <c r="GS109" s="152">
        <v>6.68</v>
      </c>
      <c r="GT109" s="152">
        <v>16.8</v>
      </c>
      <c r="GU109" s="152">
        <v>2.25</v>
      </c>
    </row>
    <row r="110" spans="1:203">
      <c r="A110" s="151">
        <v>321</v>
      </c>
      <c r="B110" s="152" t="s">
        <v>2850</v>
      </c>
      <c r="C110" s="152" t="s">
        <v>2851</v>
      </c>
      <c r="D110" s="152" t="s">
        <v>2852</v>
      </c>
      <c r="E110" s="152" t="s">
        <v>2853</v>
      </c>
      <c r="F110" s="152" t="s">
        <v>8555</v>
      </c>
      <c r="H110" s="151">
        <v>223070</v>
      </c>
      <c r="L110" s="153" t="s">
        <v>2854</v>
      </c>
      <c r="M110" s="153" t="s">
        <v>2883</v>
      </c>
      <c r="O110" s="151">
        <v>3335</v>
      </c>
      <c r="P110" s="152">
        <v>-1.23</v>
      </c>
      <c r="Q110" s="152">
        <v>29.72</v>
      </c>
      <c r="R110" s="152" t="s">
        <v>2030</v>
      </c>
      <c r="S110" s="152" t="s">
        <v>2716</v>
      </c>
      <c r="T110" s="152">
        <v>42.29</v>
      </c>
      <c r="U110" s="152">
        <v>6.3</v>
      </c>
      <c r="V110" s="152">
        <v>12.66</v>
      </c>
      <c r="X110" s="152">
        <v>19.8</v>
      </c>
      <c r="AA110" s="152">
        <v>5.29</v>
      </c>
      <c r="AB110" s="152">
        <v>0.28999999999999998</v>
      </c>
      <c r="AC110" s="152">
        <v>6.47</v>
      </c>
      <c r="AD110" s="152">
        <v>2.1800000000000002</v>
      </c>
      <c r="AE110" s="152">
        <v>4.05</v>
      </c>
      <c r="AF110" s="152">
        <v>0.67</v>
      </c>
      <c r="AI110" s="152">
        <v>98.09</v>
      </c>
      <c r="AJ110" s="152">
        <v>0.43</v>
      </c>
      <c r="AK110" s="156">
        <f t="shared" si="1"/>
        <v>1.2200000000000001E-2</v>
      </c>
      <c r="AL110" s="151">
        <v>122</v>
      </c>
      <c r="AM110" s="151">
        <v>1883</v>
      </c>
      <c r="AN110" s="151">
        <v>365</v>
      </c>
      <c r="AO110" s="151">
        <v>756</v>
      </c>
      <c r="AQ110" s="152">
        <v>28.6</v>
      </c>
      <c r="AR110" s="152">
        <v>2.9</v>
      </c>
      <c r="AS110" s="152">
        <v>9.5</v>
      </c>
      <c r="AW110" s="152">
        <v>21</v>
      </c>
      <c r="AY110" s="151">
        <v>1171</v>
      </c>
      <c r="AZ110" s="152">
        <v>1487</v>
      </c>
      <c r="BA110" s="152">
        <v>68</v>
      </c>
      <c r="BB110" s="152">
        <v>6</v>
      </c>
      <c r="BC110" s="152">
        <v>580</v>
      </c>
      <c r="BG110" s="152">
        <v>117.1</v>
      </c>
      <c r="BH110" s="152">
        <v>598</v>
      </c>
      <c r="BI110" s="152">
        <v>33.700000000000003</v>
      </c>
      <c r="BJ110" s="152">
        <v>354</v>
      </c>
      <c r="BK110" s="152">
        <v>122.3</v>
      </c>
      <c r="BO110" s="152">
        <v>1249</v>
      </c>
      <c r="BP110" s="152">
        <v>113.9</v>
      </c>
      <c r="BQ110" s="152">
        <v>224.1</v>
      </c>
      <c r="BS110" s="152">
        <v>87</v>
      </c>
      <c r="BT110" s="152">
        <v>12.9</v>
      </c>
      <c r="BU110" s="152">
        <v>2.9</v>
      </c>
      <c r="BV110" s="152">
        <v>9.6999999999999993</v>
      </c>
      <c r="BX110" s="152">
        <v>6.6</v>
      </c>
      <c r="BZ110" s="152">
        <v>3.7</v>
      </c>
      <c r="CB110" s="152">
        <v>3.1</v>
      </c>
      <c r="CC110" s="152">
        <v>0.44</v>
      </c>
      <c r="CD110" s="152">
        <v>7.3</v>
      </c>
      <c r="CE110" s="152">
        <v>6.95</v>
      </c>
      <c r="CF110" s="152">
        <v>0.19</v>
      </c>
      <c r="CH110" s="152">
        <v>10.6</v>
      </c>
      <c r="CJ110" s="152">
        <v>21.92</v>
      </c>
      <c r="CK110" s="152">
        <v>3.26</v>
      </c>
      <c r="ED110" s="152">
        <v>47.86</v>
      </c>
      <c r="EE110" s="152">
        <v>3.14</v>
      </c>
      <c r="EF110" s="152">
        <v>16.21</v>
      </c>
      <c r="EH110" s="152">
        <v>9.7003509399999999</v>
      </c>
      <c r="EJ110" s="152">
        <v>10.78</v>
      </c>
      <c r="EK110" s="152">
        <v>0.15</v>
      </c>
      <c r="EL110" s="152">
        <v>4.57</v>
      </c>
      <c r="EM110" s="152">
        <v>7.93</v>
      </c>
      <c r="EO110" s="152">
        <v>2.54</v>
      </c>
      <c r="EP110" s="152">
        <v>3.89</v>
      </c>
      <c r="EQ110" s="152">
        <v>0.56999999999999995</v>
      </c>
      <c r="ER110" s="152">
        <v>97.64</v>
      </c>
      <c r="ES110" s="152">
        <v>0.56999999999999995</v>
      </c>
      <c r="FF110" s="152">
        <v>261.3</v>
      </c>
      <c r="FG110" s="152">
        <v>102.1</v>
      </c>
      <c r="FR110" s="152">
        <v>30.2</v>
      </c>
      <c r="FT110" s="152">
        <v>102.2</v>
      </c>
      <c r="FY110" s="152">
        <v>1241</v>
      </c>
      <c r="FZ110" s="152">
        <v>96.4</v>
      </c>
      <c r="GA110" s="152">
        <v>172.3</v>
      </c>
      <c r="GB110" s="152">
        <v>18.8</v>
      </c>
      <c r="GC110" s="152">
        <v>68</v>
      </c>
      <c r="GD110" s="152">
        <v>11.1</v>
      </c>
      <c r="GE110" s="152">
        <v>2.79</v>
      </c>
      <c r="GF110" s="152">
        <v>8.33</v>
      </c>
      <c r="GG110" s="152">
        <v>1.1200000000000001</v>
      </c>
      <c r="GH110" s="152">
        <v>5.57</v>
      </c>
      <c r="GI110" s="152">
        <v>1.07</v>
      </c>
      <c r="GJ110" s="152">
        <v>2.79</v>
      </c>
      <c r="GL110" s="152">
        <v>2.5499999999999998</v>
      </c>
      <c r="GM110" s="152">
        <v>0.38</v>
      </c>
      <c r="GN110" s="152">
        <v>7.43</v>
      </c>
      <c r="GO110" s="152">
        <v>6.34</v>
      </c>
      <c r="GS110" s="152">
        <v>6.68</v>
      </c>
      <c r="GT110" s="152">
        <v>16.8</v>
      </c>
      <c r="GU110" s="152">
        <v>2.25</v>
      </c>
    </row>
    <row r="111" spans="1:203">
      <c r="A111" s="151">
        <v>322</v>
      </c>
      <c r="B111" s="152" t="s">
        <v>2850</v>
      </c>
      <c r="C111" s="152" t="s">
        <v>2851</v>
      </c>
      <c r="D111" s="152" t="s">
        <v>2852</v>
      </c>
      <c r="E111" s="152" t="s">
        <v>2853</v>
      </c>
      <c r="F111" s="152" t="s">
        <v>8556</v>
      </c>
      <c r="H111" s="151">
        <v>223070</v>
      </c>
      <c r="L111" s="153" t="s">
        <v>2854</v>
      </c>
      <c r="M111" s="153" t="s">
        <v>4419</v>
      </c>
      <c r="O111" s="151">
        <v>3335</v>
      </c>
      <c r="P111" s="152">
        <v>-1.23</v>
      </c>
      <c r="Q111" s="152">
        <v>29.72</v>
      </c>
      <c r="R111" s="152" t="s">
        <v>2030</v>
      </c>
      <c r="S111" s="152" t="s">
        <v>2716</v>
      </c>
      <c r="T111" s="152">
        <v>50.24</v>
      </c>
      <c r="U111" s="152">
        <v>2.92</v>
      </c>
      <c r="V111" s="152">
        <v>15.66</v>
      </c>
      <c r="X111" s="152">
        <v>12.15</v>
      </c>
      <c r="AA111" s="152">
        <v>2.9</v>
      </c>
      <c r="AB111" s="152">
        <v>0.21</v>
      </c>
      <c r="AC111" s="152">
        <v>6.68</v>
      </c>
      <c r="AD111" s="152">
        <v>3.32</v>
      </c>
      <c r="AE111" s="152">
        <v>5.12</v>
      </c>
      <c r="AF111" s="152">
        <v>0.78</v>
      </c>
      <c r="AI111" s="152">
        <v>98.96</v>
      </c>
      <c r="AJ111" s="152">
        <v>0.91</v>
      </c>
      <c r="AK111" s="156">
        <f t="shared" si="1"/>
        <v>2.5100000000000001E-2</v>
      </c>
      <c r="AL111" s="151">
        <v>251</v>
      </c>
      <c r="AM111" s="151">
        <v>2868</v>
      </c>
      <c r="AN111" s="151">
        <v>248</v>
      </c>
      <c r="AO111" s="151">
        <v>396</v>
      </c>
      <c r="AQ111" s="152">
        <v>16.600000000000001</v>
      </c>
      <c r="AR111" s="152">
        <v>2.5</v>
      </c>
      <c r="AS111" s="152">
        <v>8.6</v>
      </c>
      <c r="AW111" s="152">
        <v>14</v>
      </c>
      <c r="AY111" s="151">
        <v>161</v>
      </c>
      <c r="AZ111" s="152">
        <v>13</v>
      </c>
      <c r="BA111" s="152">
        <v>27</v>
      </c>
      <c r="BB111" s="152">
        <v>5</v>
      </c>
      <c r="BC111" s="152">
        <v>18</v>
      </c>
      <c r="BG111" s="152">
        <v>133.1</v>
      </c>
      <c r="BH111" s="152">
        <v>796</v>
      </c>
      <c r="BI111" s="152">
        <v>32.4</v>
      </c>
      <c r="BJ111" s="152">
        <v>353</v>
      </c>
      <c r="BK111" s="152">
        <v>123.5</v>
      </c>
      <c r="BO111" s="152">
        <v>1521</v>
      </c>
      <c r="BP111" s="152">
        <v>124.2</v>
      </c>
      <c r="BQ111" s="152">
        <v>239.1</v>
      </c>
      <c r="BS111" s="152">
        <v>89</v>
      </c>
      <c r="BT111" s="152">
        <v>14.1</v>
      </c>
      <c r="BU111" s="152">
        <v>3.1</v>
      </c>
      <c r="BV111" s="152">
        <v>9.4</v>
      </c>
      <c r="BX111" s="152">
        <v>6.2</v>
      </c>
      <c r="BZ111" s="152">
        <v>3.5</v>
      </c>
      <c r="CB111" s="152">
        <v>2.8</v>
      </c>
      <c r="CC111" s="152">
        <v>0.48</v>
      </c>
      <c r="CD111" s="152">
        <v>7.9</v>
      </c>
      <c r="CE111" s="152">
        <v>6.52</v>
      </c>
      <c r="CF111" s="152">
        <v>0.22</v>
      </c>
      <c r="CH111" s="152">
        <v>13.3</v>
      </c>
      <c r="CJ111" s="152">
        <v>23.22</v>
      </c>
      <c r="CK111" s="152">
        <v>4.25</v>
      </c>
      <c r="ED111" s="152">
        <v>47.86</v>
      </c>
      <c r="EE111" s="152">
        <v>3.14</v>
      </c>
      <c r="EF111" s="152">
        <v>16.21</v>
      </c>
      <c r="EH111" s="152">
        <v>9.7003509399999999</v>
      </c>
      <c r="EJ111" s="152">
        <v>10.78</v>
      </c>
      <c r="EK111" s="152">
        <v>0.15</v>
      </c>
      <c r="EL111" s="152">
        <v>4.57</v>
      </c>
      <c r="EM111" s="152">
        <v>7.93</v>
      </c>
      <c r="EO111" s="152">
        <v>2.54</v>
      </c>
      <c r="EP111" s="152">
        <v>3.89</v>
      </c>
      <c r="EQ111" s="152">
        <v>0.56999999999999995</v>
      </c>
      <c r="ER111" s="152">
        <v>97.64</v>
      </c>
      <c r="ES111" s="152">
        <v>0.56999999999999995</v>
      </c>
      <c r="FF111" s="152">
        <v>261.3</v>
      </c>
      <c r="FG111" s="152">
        <v>102.1</v>
      </c>
      <c r="FR111" s="152">
        <v>30.2</v>
      </c>
      <c r="FT111" s="152">
        <v>102.2</v>
      </c>
      <c r="FY111" s="152">
        <v>1241</v>
      </c>
      <c r="FZ111" s="152">
        <v>96.4</v>
      </c>
      <c r="GA111" s="152">
        <v>172.3</v>
      </c>
      <c r="GB111" s="152">
        <v>18.8</v>
      </c>
      <c r="GC111" s="152">
        <v>68</v>
      </c>
      <c r="GD111" s="152">
        <v>11.1</v>
      </c>
      <c r="GE111" s="152">
        <v>2.79</v>
      </c>
      <c r="GF111" s="152">
        <v>8.33</v>
      </c>
      <c r="GG111" s="152">
        <v>1.1200000000000001</v>
      </c>
      <c r="GH111" s="152">
        <v>5.57</v>
      </c>
      <c r="GI111" s="152">
        <v>1.07</v>
      </c>
      <c r="GJ111" s="152">
        <v>2.79</v>
      </c>
      <c r="GL111" s="152">
        <v>2.5499999999999998</v>
      </c>
      <c r="GM111" s="152">
        <v>0.38</v>
      </c>
      <c r="GN111" s="152">
        <v>7.43</v>
      </c>
      <c r="GO111" s="152">
        <v>6.34</v>
      </c>
      <c r="GS111" s="152">
        <v>6.68</v>
      </c>
      <c r="GT111" s="152">
        <v>16.8</v>
      </c>
      <c r="GU111" s="152">
        <v>2.25</v>
      </c>
    </row>
    <row r="112" spans="1:203">
      <c r="A112" s="151">
        <v>323</v>
      </c>
      <c r="B112" s="152" t="s">
        <v>2850</v>
      </c>
      <c r="C112" s="152" t="s">
        <v>2851</v>
      </c>
      <c r="D112" s="152" t="s">
        <v>2852</v>
      </c>
      <c r="E112" s="152" t="s">
        <v>2853</v>
      </c>
      <c r="F112" s="152" t="s">
        <v>8557</v>
      </c>
      <c r="H112" s="151">
        <v>223070</v>
      </c>
      <c r="L112" s="153" t="s">
        <v>2854</v>
      </c>
      <c r="M112" s="153" t="s">
        <v>2858</v>
      </c>
      <c r="O112" s="151">
        <v>3335</v>
      </c>
      <c r="P112" s="152">
        <v>-1.23</v>
      </c>
      <c r="Q112" s="152">
        <v>29.72</v>
      </c>
      <c r="R112" s="152" t="s">
        <v>2030</v>
      </c>
      <c r="S112" s="152" t="s">
        <v>2716</v>
      </c>
      <c r="T112" s="152">
        <v>38.96</v>
      </c>
      <c r="U112" s="152">
        <v>7.23</v>
      </c>
      <c r="V112" s="152">
        <v>10.59</v>
      </c>
      <c r="X112" s="152">
        <v>25.68</v>
      </c>
      <c r="AA112" s="152">
        <v>6.78</v>
      </c>
      <c r="AB112" s="152">
        <v>0.37</v>
      </c>
      <c r="AC112" s="152">
        <v>5.48</v>
      </c>
      <c r="AD112" s="152">
        <v>1.69</v>
      </c>
      <c r="AE112" s="152">
        <v>2.59</v>
      </c>
      <c r="AF112" s="152">
        <v>0.72</v>
      </c>
      <c r="AI112" s="152">
        <v>99.01</v>
      </c>
      <c r="AJ112" s="152">
        <v>0.56999999999999995</v>
      </c>
      <c r="AK112" s="156">
        <f t="shared" si="1"/>
        <v>6.7199999999999996E-2</v>
      </c>
      <c r="AL112" s="151">
        <v>672</v>
      </c>
      <c r="AM112" s="151">
        <v>1357</v>
      </c>
      <c r="AN112" s="151">
        <v>102</v>
      </c>
      <c r="AO112" s="151">
        <v>87</v>
      </c>
      <c r="AQ112" s="152">
        <v>24.5</v>
      </c>
      <c r="AR112" s="152">
        <v>1.9</v>
      </c>
      <c r="AS112" s="152">
        <v>13</v>
      </c>
      <c r="AW112" s="152">
        <v>21</v>
      </c>
      <c r="AY112" s="151">
        <v>1198</v>
      </c>
      <c r="AZ112" s="152">
        <v>1117</v>
      </c>
      <c r="BA112" s="152">
        <v>43</v>
      </c>
      <c r="BB112" s="152">
        <v>6</v>
      </c>
      <c r="BC112" s="152">
        <v>686</v>
      </c>
      <c r="BG112" s="152">
        <v>86.5</v>
      </c>
      <c r="BH112" s="152">
        <v>437</v>
      </c>
      <c r="BI112" s="152">
        <v>24.8</v>
      </c>
      <c r="BJ112" s="152">
        <v>320</v>
      </c>
      <c r="BK112" s="152">
        <v>131.5</v>
      </c>
      <c r="BO112" s="152">
        <v>878</v>
      </c>
      <c r="BP112" s="152">
        <v>86.7</v>
      </c>
      <c r="BQ112" s="152">
        <v>174.1</v>
      </c>
      <c r="BS112" s="152">
        <v>65</v>
      </c>
      <c r="BT112" s="152">
        <v>10.9</v>
      </c>
      <c r="BU112" s="152">
        <v>2.2000000000000002</v>
      </c>
      <c r="BV112" s="152">
        <v>7.2</v>
      </c>
      <c r="BX112" s="152">
        <v>4.8</v>
      </c>
      <c r="BZ112" s="152">
        <v>2.6</v>
      </c>
      <c r="CB112" s="152">
        <v>2.7</v>
      </c>
      <c r="CC112" s="152">
        <v>0.32</v>
      </c>
      <c r="CD112" s="152">
        <v>7.3</v>
      </c>
      <c r="CE112" s="152">
        <v>7.03</v>
      </c>
      <c r="CF112" s="152">
        <v>0.15</v>
      </c>
      <c r="CH112" s="152">
        <v>12.6</v>
      </c>
      <c r="CJ112" s="152">
        <v>17.36</v>
      </c>
      <c r="CK112" s="152">
        <v>2.66</v>
      </c>
      <c r="ED112" s="152">
        <v>47.86</v>
      </c>
      <c r="EE112" s="152">
        <v>3.14</v>
      </c>
      <c r="EF112" s="152">
        <v>16.21</v>
      </c>
      <c r="EH112" s="152">
        <v>9.7003509399999999</v>
      </c>
      <c r="EJ112" s="152">
        <v>10.78</v>
      </c>
      <c r="EK112" s="152">
        <v>0.15</v>
      </c>
      <c r="EL112" s="152">
        <v>4.57</v>
      </c>
      <c r="EM112" s="152">
        <v>7.93</v>
      </c>
      <c r="EO112" s="152">
        <v>2.54</v>
      </c>
      <c r="EP112" s="152">
        <v>3.89</v>
      </c>
      <c r="EQ112" s="152">
        <v>0.56999999999999995</v>
      </c>
      <c r="ER112" s="152">
        <v>97.64</v>
      </c>
      <c r="ES112" s="152">
        <v>0.56999999999999995</v>
      </c>
      <c r="FF112" s="152">
        <v>261.3</v>
      </c>
      <c r="FG112" s="152">
        <v>102.1</v>
      </c>
      <c r="FR112" s="152">
        <v>30.2</v>
      </c>
      <c r="FT112" s="152">
        <v>102.2</v>
      </c>
      <c r="FY112" s="152">
        <v>1241</v>
      </c>
      <c r="FZ112" s="152">
        <v>96.4</v>
      </c>
      <c r="GA112" s="152">
        <v>172.3</v>
      </c>
      <c r="GB112" s="152">
        <v>18.8</v>
      </c>
      <c r="GC112" s="152">
        <v>68</v>
      </c>
      <c r="GD112" s="152">
        <v>11.1</v>
      </c>
      <c r="GE112" s="152">
        <v>2.79</v>
      </c>
      <c r="GF112" s="152">
        <v>8.33</v>
      </c>
      <c r="GG112" s="152">
        <v>1.1200000000000001</v>
      </c>
      <c r="GH112" s="152">
        <v>5.57</v>
      </c>
      <c r="GI112" s="152">
        <v>1.07</v>
      </c>
      <c r="GJ112" s="152">
        <v>2.79</v>
      </c>
      <c r="GL112" s="152">
        <v>2.5499999999999998</v>
      </c>
      <c r="GM112" s="152">
        <v>0.38</v>
      </c>
      <c r="GN112" s="152">
        <v>7.43</v>
      </c>
      <c r="GO112" s="152">
        <v>6.34</v>
      </c>
      <c r="GS112" s="152">
        <v>6.68</v>
      </c>
      <c r="GT112" s="152">
        <v>16.8</v>
      </c>
      <c r="GU112" s="152">
        <v>2.25</v>
      </c>
    </row>
    <row r="113" spans="1:203">
      <c r="A113" s="151">
        <v>328</v>
      </c>
      <c r="B113" s="152" t="s">
        <v>2850</v>
      </c>
      <c r="C113" s="152" t="s">
        <v>2851</v>
      </c>
      <c r="D113" s="152" t="s">
        <v>2852</v>
      </c>
      <c r="E113" s="152" t="s">
        <v>2853</v>
      </c>
      <c r="F113" s="152" t="s">
        <v>8558</v>
      </c>
      <c r="H113" s="151">
        <v>223070</v>
      </c>
      <c r="L113" s="153" t="s">
        <v>2854</v>
      </c>
      <c r="M113" s="153" t="s">
        <v>2855</v>
      </c>
      <c r="O113" s="151">
        <v>3335</v>
      </c>
      <c r="P113" s="152">
        <v>-1.23</v>
      </c>
      <c r="Q113" s="152">
        <v>29.72</v>
      </c>
      <c r="R113" s="152" t="s">
        <v>2030</v>
      </c>
      <c r="S113" s="152" t="s">
        <v>2716</v>
      </c>
      <c r="T113" s="152">
        <v>35.9</v>
      </c>
      <c r="U113" s="152">
        <v>8.3000000000000007</v>
      </c>
      <c r="V113" s="152">
        <v>10.51</v>
      </c>
      <c r="X113" s="152">
        <v>28.93</v>
      </c>
      <c r="AA113" s="152">
        <v>7.54</v>
      </c>
      <c r="AB113" s="152">
        <v>0.39</v>
      </c>
      <c r="AC113" s="152">
        <v>3.04</v>
      </c>
      <c r="AD113" s="152">
        <v>2.02</v>
      </c>
      <c r="AE113" s="152">
        <v>2.92</v>
      </c>
      <c r="AF113" s="152">
        <v>0.43</v>
      </c>
      <c r="AI113" s="152">
        <v>100.09</v>
      </c>
      <c r="AJ113" s="152">
        <v>0.98</v>
      </c>
      <c r="AK113" s="156">
        <f t="shared" si="1"/>
        <v>2.4899999999999999E-2</v>
      </c>
      <c r="AL113" s="151">
        <v>249</v>
      </c>
      <c r="AM113" s="151">
        <v>2508</v>
      </c>
      <c r="AN113" s="151">
        <v>156</v>
      </c>
      <c r="AO113" s="151">
        <v>505</v>
      </c>
      <c r="AQ113" s="152">
        <v>26.9</v>
      </c>
      <c r="AR113" s="152">
        <v>3.3</v>
      </c>
      <c r="AS113" s="152">
        <v>10.6</v>
      </c>
      <c r="AW113" s="152">
        <v>22</v>
      </c>
      <c r="AY113" s="151">
        <v>1311</v>
      </c>
      <c r="AZ113" s="152">
        <v>1490</v>
      </c>
      <c r="BA113" s="152">
        <v>61</v>
      </c>
      <c r="BB113" s="152">
        <v>8</v>
      </c>
      <c r="BC113" s="152">
        <v>810</v>
      </c>
      <c r="BG113" s="152">
        <v>109.3</v>
      </c>
      <c r="BH113" s="152">
        <v>531</v>
      </c>
      <c r="BI113" s="152">
        <v>31.2</v>
      </c>
      <c r="BJ113" s="152">
        <v>392</v>
      </c>
      <c r="BK113" s="152">
        <v>128.9</v>
      </c>
      <c r="BO113" s="152">
        <v>1009</v>
      </c>
      <c r="BP113" s="152">
        <v>104.5</v>
      </c>
      <c r="BQ113" s="152">
        <v>193.5</v>
      </c>
      <c r="BS113" s="152">
        <v>76</v>
      </c>
      <c r="BT113" s="152">
        <v>11.5</v>
      </c>
      <c r="BU113" s="152">
        <v>2.5</v>
      </c>
      <c r="BV113" s="152">
        <v>8.6999999999999993</v>
      </c>
      <c r="BX113" s="152">
        <v>6.1</v>
      </c>
      <c r="BZ113" s="152">
        <v>3.1</v>
      </c>
      <c r="CB113" s="152">
        <v>3</v>
      </c>
      <c r="CC113" s="152">
        <v>0.45</v>
      </c>
      <c r="CD113" s="152">
        <v>8.8000000000000007</v>
      </c>
      <c r="CE113" s="152">
        <v>7.58</v>
      </c>
      <c r="CF113" s="152">
        <v>0.05</v>
      </c>
      <c r="CH113" s="152">
        <v>12.1</v>
      </c>
      <c r="CJ113" s="152">
        <v>20.57</v>
      </c>
      <c r="CK113" s="152">
        <v>3.06</v>
      </c>
      <c r="ED113" s="152">
        <v>47.86</v>
      </c>
      <c r="EE113" s="152">
        <v>3.14</v>
      </c>
      <c r="EF113" s="152">
        <v>16.21</v>
      </c>
      <c r="EH113" s="152">
        <v>9.7003509399999999</v>
      </c>
      <c r="EJ113" s="152">
        <v>10.78</v>
      </c>
      <c r="EK113" s="152">
        <v>0.15</v>
      </c>
      <c r="EL113" s="152">
        <v>4.57</v>
      </c>
      <c r="EM113" s="152">
        <v>7.93</v>
      </c>
      <c r="EO113" s="152">
        <v>2.54</v>
      </c>
      <c r="EP113" s="152">
        <v>3.89</v>
      </c>
      <c r="EQ113" s="152">
        <v>0.56999999999999995</v>
      </c>
      <c r="ER113" s="152">
        <v>97.64</v>
      </c>
      <c r="ES113" s="152">
        <v>0.56999999999999995</v>
      </c>
      <c r="FF113" s="152">
        <v>261.3</v>
      </c>
      <c r="FG113" s="152">
        <v>102.1</v>
      </c>
      <c r="FR113" s="152">
        <v>30.2</v>
      </c>
      <c r="FT113" s="152">
        <v>102.2</v>
      </c>
      <c r="FY113" s="152">
        <v>1241</v>
      </c>
      <c r="FZ113" s="152">
        <v>96.4</v>
      </c>
      <c r="GA113" s="152">
        <v>172.3</v>
      </c>
      <c r="GB113" s="152">
        <v>18.8</v>
      </c>
      <c r="GC113" s="152">
        <v>68</v>
      </c>
      <c r="GD113" s="152">
        <v>11.1</v>
      </c>
      <c r="GE113" s="152">
        <v>2.79</v>
      </c>
      <c r="GF113" s="152">
        <v>8.33</v>
      </c>
      <c r="GG113" s="152">
        <v>1.1200000000000001</v>
      </c>
      <c r="GH113" s="152">
        <v>5.57</v>
      </c>
      <c r="GI113" s="152">
        <v>1.07</v>
      </c>
      <c r="GJ113" s="152">
        <v>2.79</v>
      </c>
      <c r="GL113" s="152">
        <v>2.5499999999999998</v>
      </c>
      <c r="GM113" s="152">
        <v>0.38</v>
      </c>
      <c r="GN113" s="152">
        <v>7.43</v>
      </c>
      <c r="GO113" s="152">
        <v>6.34</v>
      </c>
      <c r="GS113" s="152">
        <v>6.68</v>
      </c>
      <c r="GT113" s="152">
        <v>16.8</v>
      </c>
      <c r="GU113" s="152">
        <v>2.25</v>
      </c>
    </row>
    <row r="114" spans="1:203">
      <c r="A114" s="151">
        <v>329</v>
      </c>
      <c r="B114" s="152" t="s">
        <v>2850</v>
      </c>
      <c r="C114" s="152" t="s">
        <v>2851</v>
      </c>
      <c r="D114" s="152" t="s">
        <v>2852</v>
      </c>
      <c r="E114" s="152" t="s">
        <v>2853</v>
      </c>
      <c r="F114" s="152" t="s">
        <v>8559</v>
      </c>
      <c r="H114" s="151">
        <v>223070</v>
      </c>
      <c r="L114" s="153" t="s">
        <v>2854</v>
      </c>
      <c r="M114" s="153" t="s">
        <v>3914</v>
      </c>
      <c r="O114" s="151">
        <v>3335</v>
      </c>
      <c r="P114" s="152">
        <v>-1.23</v>
      </c>
      <c r="Q114" s="152">
        <v>29.72</v>
      </c>
      <c r="R114" s="152" t="s">
        <v>2030</v>
      </c>
      <c r="S114" s="152" t="s">
        <v>2716</v>
      </c>
      <c r="T114" s="152">
        <v>48.69</v>
      </c>
      <c r="U114" s="152">
        <v>3.28</v>
      </c>
      <c r="V114" s="152">
        <v>14.15</v>
      </c>
      <c r="X114" s="152">
        <v>16.8</v>
      </c>
      <c r="AA114" s="152">
        <v>4.16</v>
      </c>
      <c r="AB114" s="152">
        <v>0.28999999999999998</v>
      </c>
      <c r="AC114" s="152">
        <v>4.93</v>
      </c>
      <c r="AD114" s="152">
        <v>2.2000000000000002</v>
      </c>
      <c r="AE114" s="152">
        <v>4.87</v>
      </c>
      <c r="AF114" s="152">
        <v>0.7</v>
      </c>
      <c r="AI114" s="152">
        <v>98.43</v>
      </c>
      <c r="AJ114" s="152">
        <v>1.07</v>
      </c>
      <c r="AK114" s="156">
        <f t="shared" si="1"/>
        <v>6.4100000000000004E-2</v>
      </c>
      <c r="AL114" s="151">
        <v>641</v>
      </c>
      <c r="AM114" s="151">
        <v>1824</v>
      </c>
      <c r="AN114" s="151">
        <v>153</v>
      </c>
      <c r="AO114" s="151">
        <v>147</v>
      </c>
      <c r="AQ114" s="152">
        <v>29</v>
      </c>
      <c r="AR114" s="152">
        <v>3.2</v>
      </c>
      <c r="AS114" s="152">
        <v>11.5</v>
      </c>
      <c r="AW114" s="152">
        <v>20</v>
      </c>
      <c r="AY114" s="151">
        <v>213</v>
      </c>
      <c r="AZ114" s="152">
        <v>29</v>
      </c>
      <c r="BA114" s="152">
        <v>169</v>
      </c>
      <c r="BB114" s="152">
        <v>180</v>
      </c>
      <c r="BC114" s="152">
        <v>459</v>
      </c>
      <c r="BG114" s="152">
        <v>149.9</v>
      </c>
      <c r="BH114" s="152">
        <v>606</v>
      </c>
      <c r="BI114" s="152">
        <v>30.9</v>
      </c>
      <c r="BJ114" s="152">
        <v>349</v>
      </c>
      <c r="BK114" s="152">
        <v>121.7</v>
      </c>
      <c r="BO114" s="152">
        <v>1332</v>
      </c>
      <c r="BP114" s="152">
        <v>106.7</v>
      </c>
      <c r="BQ114" s="152">
        <v>219.4</v>
      </c>
      <c r="BS114" s="152">
        <v>76</v>
      </c>
      <c r="BT114" s="152">
        <v>12.2</v>
      </c>
      <c r="BU114" s="152">
        <v>2.7</v>
      </c>
      <c r="BV114" s="152">
        <v>8.6999999999999993</v>
      </c>
      <c r="BX114" s="152">
        <v>5.8</v>
      </c>
      <c r="BZ114" s="152">
        <v>3.6</v>
      </c>
      <c r="CB114" s="152">
        <v>2.7</v>
      </c>
      <c r="CC114" s="152">
        <v>0.49</v>
      </c>
      <c r="CD114" s="152">
        <v>7.5</v>
      </c>
      <c r="CE114" s="152">
        <v>6.42</v>
      </c>
      <c r="CF114" s="152">
        <v>0.1</v>
      </c>
      <c r="CH114" s="152">
        <v>11.3</v>
      </c>
      <c r="CJ114" s="152">
        <v>20.89</v>
      </c>
      <c r="CK114" s="152">
        <v>3.22</v>
      </c>
      <c r="ED114" s="152">
        <v>47.86</v>
      </c>
      <c r="EE114" s="152">
        <v>3.14</v>
      </c>
      <c r="EF114" s="152">
        <v>16.21</v>
      </c>
      <c r="EH114" s="152">
        <v>9.7003509399999999</v>
      </c>
      <c r="EJ114" s="152">
        <v>10.78</v>
      </c>
      <c r="EK114" s="152">
        <v>0.15</v>
      </c>
      <c r="EL114" s="152">
        <v>4.57</v>
      </c>
      <c r="EM114" s="152">
        <v>7.93</v>
      </c>
      <c r="EO114" s="152">
        <v>2.54</v>
      </c>
      <c r="EP114" s="152">
        <v>3.89</v>
      </c>
      <c r="EQ114" s="152">
        <v>0.56999999999999995</v>
      </c>
      <c r="ER114" s="152">
        <v>97.64</v>
      </c>
      <c r="ES114" s="152">
        <v>0.56999999999999995</v>
      </c>
      <c r="FF114" s="152">
        <v>261.3</v>
      </c>
      <c r="FG114" s="152">
        <v>102.1</v>
      </c>
      <c r="FR114" s="152">
        <v>30.2</v>
      </c>
      <c r="FT114" s="152">
        <v>102.2</v>
      </c>
      <c r="FY114" s="152">
        <v>1241</v>
      </c>
      <c r="FZ114" s="152">
        <v>96.4</v>
      </c>
      <c r="GA114" s="152">
        <v>172.3</v>
      </c>
      <c r="GB114" s="152">
        <v>18.8</v>
      </c>
      <c r="GC114" s="152">
        <v>68</v>
      </c>
      <c r="GD114" s="152">
        <v>11.1</v>
      </c>
      <c r="GE114" s="152">
        <v>2.79</v>
      </c>
      <c r="GF114" s="152">
        <v>8.33</v>
      </c>
      <c r="GG114" s="152">
        <v>1.1200000000000001</v>
      </c>
      <c r="GH114" s="152">
        <v>5.57</v>
      </c>
      <c r="GI114" s="152">
        <v>1.07</v>
      </c>
      <c r="GJ114" s="152">
        <v>2.79</v>
      </c>
      <c r="GL114" s="152">
        <v>2.5499999999999998</v>
      </c>
      <c r="GM114" s="152">
        <v>0.38</v>
      </c>
      <c r="GN114" s="152">
        <v>7.43</v>
      </c>
      <c r="GO114" s="152">
        <v>6.34</v>
      </c>
      <c r="GS114" s="152">
        <v>6.68</v>
      </c>
      <c r="GT114" s="152">
        <v>16.8</v>
      </c>
      <c r="GU114" s="152">
        <v>2.25</v>
      </c>
    </row>
    <row r="115" spans="1:203">
      <c r="A115" s="151">
        <v>332</v>
      </c>
      <c r="B115" s="152" t="s">
        <v>2850</v>
      </c>
      <c r="C115" s="152" t="s">
        <v>2851</v>
      </c>
      <c r="D115" s="152" t="s">
        <v>2852</v>
      </c>
      <c r="E115" s="152" t="s">
        <v>2853</v>
      </c>
      <c r="F115" s="152" t="s">
        <v>8560</v>
      </c>
      <c r="H115" s="151">
        <v>223070</v>
      </c>
      <c r="L115" s="153" t="s">
        <v>2854</v>
      </c>
      <c r="M115" s="153" t="s">
        <v>4305</v>
      </c>
      <c r="O115" s="151">
        <v>3335</v>
      </c>
      <c r="P115" s="152">
        <v>-1.23</v>
      </c>
      <c r="Q115" s="152">
        <v>29.72</v>
      </c>
      <c r="R115" s="152" t="s">
        <v>2030</v>
      </c>
      <c r="S115" s="152" t="s">
        <v>2716</v>
      </c>
      <c r="T115" s="152">
        <v>49.87</v>
      </c>
      <c r="U115" s="152">
        <v>3.2</v>
      </c>
      <c r="V115" s="152">
        <v>15.89</v>
      </c>
      <c r="X115" s="152">
        <v>11.34</v>
      </c>
      <c r="AA115" s="152">
        <v>2.65</v>
      </c>
      <c r="AB115" s="152">
        <v>0.21</v>
      </c>
      <c r="AC115" s="152">
        <v>7.49</v>
      </c>
      <c r="AD115" s="152">
        <v>3.37</v>
      </c>
      <c r="AE115" s="152">
        <v>4.95</v>
      </c>
      <c r="AF115" s="152">
        <v>0.81</v>
      </c>
      <c r="AI115" s="152">
        <v>99.12</v>
      </c>
      <c r="AJ115" s="152">
        <v>0.4</v>
      </c>
      <c r="AK115" s="156">
        <f t="shared" si="1"/>
        <v>2.7000000000000001E-3</v>
      </c>
      <c r="AL115" s="151">
        <v>27</v>
      </c>
      <c r="AM115" s="151">
        <v>1751</v>
      </c>
      <c r="AN115" s="151">
        <v>508</v>
      </c>
      <c r="AO115" s="151">
        <v>727</v>
      </c>
      <c r="AQ115" s="152">
        <v>16.100000000000001</v>
      </c>
      <c r="AR115" s="152">
        <v>2.6</v>
      </c>
      <c r="AS115" s="152">
        <v>7.7</v>
      </c>
      <c r="AW115" s="152">
        <v>15</v>
      </c>
      <c r="AY115" s="151">
        <v>186</v>
      </c>
      <c r="AZ115" s="152">
        <v>18</v>
      </c>
      <c r="BA115" s="152">
        <v>34</v>
      </c>
      <c r="BB115" s="152">
        <v>5</v>
      </c>
      <c r="BC115" s="152">
        <v>25</v>
      </c>
      <c r="BG115" s="152">
        <v>131.80000000000001</v>
      </c>
      <c r="BH115" s="152">
        <v>715</v>
      </c>
      <c r="BI115" s="152">
        <v>30.1</v>
      </c>
      <c r="BJ115" s="152">
        <v>320</v>
      </c>
      <c r="BK115" s="152">
        <v>103.2</v>
      </c>
      <c r="BO115" s="152">
        <v>1398</v>
      </c>
      <c r="BP115" s="152">
        <v>101.9</v>
      </c>
      <c r="BQ115" s="152">
        <v>206.6</v>
      </c>
      <c r="BS115" s="152">
        <v>78</v>
      </c>
      <c r="BT115" s="152">
        <v>11.8</v>
      </c>
      <c r="BU115" s="152">
        <v>2.6</v>
      </c>
      <c r="BV115" s="152">
        <v>8.6999999999999993</v>
      </c>
      <c r="BX115" s="152">
        <v>6.8</v>
      </c>
      <c r="BZ115" s="152">
        <v>3.3</v>
      </c>
      <c r="CB115" s="152">
        <v>2.9</v>
      </c>
      <c r="CC115" s="152">
        <v>0.36</v>
      </c>
      <c r="CD115" s="152">
        <v>7.2</v>
      </c>
      <c r="CE115" s="152">
        <v>6.11</v>
      </c>
      <c r="CF115" s="152">
        <v>0.17</v>
      </c>
      <c r="CH115" s="152">
        <v>10.7</v>
      </c>
      <c r="CJ115" s="152">
        <v>19.41</v>
      </c>
      <c r="CK115" s="152">
        <v>3.56</v>
      </c>
      <c r="ED115" s="152">
        <v>47.86</v>
      </c>
      <c r="EE115" s="152">
        <v>3.14</v>
      </c>
      <c r="EF115" s="152">
        <v>16.21</v>
      </c>
      <c r="EH115" s="152">
        <v>9.7003509399999999</v>
      </c>
      <c r="EJ115" s="152">
        <v>10.78</v>
      </c>
      <c r="EK115" s="152">
        <v>0.15</v>
      </c>
      <c r="EL115" s="152">
        <v>4.57</v>
      </c>
      <c r="EM115" s="152">
        <v>7.93</v>
      </c>
      <c r="EO115" s="152">
        <v>2.54</v>
      </c>
      <c r="EP115" s="152">
        <v>3.89</v>
      </c>
      <c r="EQ115" s="152">
        <v>0.56999999999999995</v>
      </c>
      <c r="ER115" s="152">
        <v>97.64</v>
      </c>
      <c r="ES115" s="152">
        <v>0.56999999999999995</v>
      </c>
      <c r="FF115" s="152">
        <v>261.3</v>
      </c>
      <c r="FG115" s="152">
        <v>102.1</v>
      </c>
      <c r="FR115" s="152">
        <v>30.2</v>
      </c>
      <c r="FT115" s="152">
        <v>102.2</v>
      </c>
      <c r="FY115" s="152">
        <v>1241</v>
      </c>
      <c r="FZ115" s="152">
        <v>96.4</v>
      </c>
      <c r="GA115" s="152">
        <v>172.3</v>
      </c>
      <c r="GB115" s="152">
        <v>18.8</v>
      </c>
      <c r="GC115" s="152">
        <v>68</v>
      </c>
      <c r="GD115" s="152">
        <v>11.1</v>
      </c>
      <c r="GE115" s="152">
        <v>2.79</v>
      </c>
      <c r="GF115" s="152">
        <v>8.33</v>
      </c>
      <c r="GG115" s="152">
        <v>1.1200000000000001</v>
      </c>
      <c r="GH115" s="152">
        <v>5.57</v>
      </c>
      <c r="GI115" s="152">
        <v>1.07</v>
      </c>
      <c r="GJ115" s="152">
        <v>2.79</v>
      </c>
      <c r="GL115" s="152">
        <v>2.5499999999999998</v>
      </c>
      <c r="GM115" s="152">
        <v>0.38</v>
      </c>
      <c r="GN115" s="152">
        <v>7.43</v>
      </c>
      <c r="GO115" s="152">
        <v>6.34</v>
      </c>
      <c r="GS115" s="152">
        <v>6.68</v>
      </c>
      <c r="GT115" s="152">
        <v>16.8</v>
      </c>
      <c r="GU115" s="152">
        <v>2.25</v>
      </c>
    </row>
    <row r="116" spans="1:203">
      <c r="A116" s="151">
        <v>333</v>
      </c>
      <c r="B116" s="152" t="s">
        <v>2850</v>
      </c>
      <c r="C116" s="152" t="s">
        <v>2851</v>
      </c>
      <c r="D116" s="152" t="s">
        <v>2852</v>
      </c>
      <c r="E116" s="152" t="s">
        <v>2853</v>
      </c>
      <c r="F116" s="152" t="s">
        <v>8561</v>
      </c>
      <c r="H116" s="151">
        <v>223070</v>
      </c>
      <c r="L116" s="153" t="s">
        <v>2854</v>
      </c>
      <c r="M116" s="153" t="s">
        <v>4700</v>
      </c>
      <c r="O116" s="151">
        <v>3335</v>
      </c>
      <c r="P116" s="152">
        <v>-1.23</v>
      </c>
      <c r="Q116" s="152">
        <v>29.72</v>
      </c>
      <c r="R116" s="152" t="s">
        <v>2030</v>
      </c>
      <c r="S116" s="152" t="s">
        <v>2716</v>
      </c>
      <c r="T116" s="152">
        <v>51.11</v>
      </c>
      <c r="U116" s="152">
        <v>1.51</v>
      </c>
      <c r="V116" s="152">
        <v>21.35</v>
      </c>
      <c r="X116" s="152">
        <v>8.01</v>
      </c>
      <c r="AA116" s="152">
        <v>1.6</v>
      </c>
      <c r="AB116" s="152">
        <v>0.14000000000000001</v>
      </c>
      <c r="AC116" s="152">
        <v>9.1300000000000008</v>
      </c>
      <c r="AD116" s="152">
        <v>3.53</v>
      </c>
      <c r="AE116" s="152">
        <v>3.5</v>
      </c>
      <c r="AF116" s="152">
        <v>0.46</v>
      </c>
      <c r="AI116" s="152">
        <v>98.8</v>
      </c>
      <c r="AJ116" s="152">
        <v>0.47</v>
      </c>
      <c r="AK116" s="156">
        <f t="shared" si="1"/>
        <v>1.11E-2</v>
      </c>
      <c r="AL116" s="151">
        <v>111</v>
      </c>
      <c r="AM116" s="151">
        <v>1012</v>
      </c>
      <c r="AN116" s="151">
        <v>237</v>
      </c>
      <c r="AO116" s="151">
        <v>424</v>
      </c>
      <c r="AQ116" s="152">
        <v>12.4</v>
      </c>
      <c r="AR116" s="152">
        <v>1.4</v>
      </c>
      <c r="AS116" s="152">
        <v>16.5</v>
      </c>
      <c r="AW116" s="152">
        <v>13</v>
      </c>
      <c r="AY116" s="151">
        <v>96</v>
      </c>
      <c r="AZ116" s="152">
        <v>17</v>
      </c>
      <c r="BA116" s="152">
        <v>181</v>
      </c>
      <c r="BB116" s="152">
        <v>237</v>
      </c>
      <c r="BC116" s="152">
        <v>12</v>
      </c>
      <c r="BG116" s="152">
        <v>71.900000000000006</v>
      </c>
      <c r="BH116" s="152">
        <v>1037</v>
      </c>
      <c r="BI116" s="152">
        <v>15</v>
      </c>
      <c r="BJ116" s="152">
        <v>175</v>
      </c>
      <c r="BK116" s="152">
        <v>52.7</v>
      </c>
      <c r="BO116" s="152">
        <v>989</v>
      </c>
      <c r="BP116" s="152">
        <v>60.4</v>
      </c>
      <c r="BQ116" s="152">
        <v>118.3</v>
      </c>
      <c r="BS116" s="152">
        <v>41</v>
      </c>
      <c r="BT116" s="152">
        <v>5.7</v>
      </c>
      <c r="BU116" s="152">
        <v>1.8</v>
      </c>
      <c r="BV116" s="152">
        <v>4.4000000000000004</v>
      </c>
      <c r="BX116" s="152">
        <v>3.1</v>
      </c>
      <c r="BZ116" s="152">
        <v>1.7</v>
      </c>
      <c r="CB116" s="152">
        <v>1.3</v>
      </c>
      <c r="CC116" s="152">
        <v>0.2</v>
      </c>
      <c r="CD116" s="152">
        <v>3.8</v>
      </c>
      <c r="CE116" s="152">
        <v>2.93</v>
      </c>
      <c r="CF116" s="152">
        <v>0.19</v>
      </c>
      <c r="CH116" s="152">
        <v>6.3</v>
      </c>
      <c r="CJ116" s="152">
        <v>11.32</v>
      </c>
      <c r="CK116" s="152">
        <v>1.81</v>
      </c>
      <c r="ED116" s="152">
        <v>47.86</v>
      </c>
      <c r="EE116" s="152">
        <v>3.14</v>
      </c>
      <c r="EF116" s="152">
        <v>16.21</v>
      </c>
      <c r="EH116" s="152">
        <v>9.7003509399999999</v>
      </c>
      <c r="EJ116" s="152">
        <v>10.78</v>
      </c>
      <c r="EK116" s="152">
        <v>0.15</v>
      </c>
      <c r="EL116" s="152">
        <v>4.57</v>
      </c>
      <c r="EM116" s="152">
        <v>7.93</v>
      </c>
      <c r="EO116" s="152">
        <v>2.54</v>
      </c>
      <c r="EP116" s="152">
        <v>3.89</v>
      </c>
      <c r="EQ116" s="152">
        <v>0.56999999999999995</v>
      </c>
      <c r="ER116" s="152">
        <v>97.64</v>
      </c>
      <c r="ES116" s="152">
        <v>0.56999999999999995</v>
      </c>
      <c r="FF116" s="152">
        <v>261.3</v>
      </c>
      <c r="FG116" s="152">
        <v>102.1</v>
      </c>
      <c r="FR116" s="152">
        <v>30.2</v>
      </c>
      <c r="FT116" s="152">
        <v>102.2</v>
      </c>
      <c r="FY116" s="152">
        <v>1241</v>
      </c>
      <c r="FZ116" s="152">
        <v>96.4</v>
      </c>
      <c r="GA116" s="152">
        <v>172.3</v>
      </c>
      <c r="GB116" s="152">
        <v>18.8</v>
      </c>
      <c r="GC116" s="152">
        <v>68</v>
      </c>
      <c r="GD116" s="152">
        <v>11.1</v>
      </c>
      <c r="GE116" s="152">
        <v>2.79</v>
      </c>
      <c r="GF116" s="152">
        <v>8.33</v>
      </c>
      <c r="GG116" s="152">
        <v>1.1200000000000001</v>
      </c>
      <c r="GH116" s="152">
        <v>5.57</v>
      </c>
      <c r="GI116" s="152">
        <v>1.07</v>
      </c>
      <c r="GJ116" s="152">
        <v>2.79</v>
      </c>
      <c r="GL116" s="152">
        <v>2.5499999999999998</v>
      </c>
      <c r="GM116" s="152">
        <v>0.38</v>
      </c>
      <c r="GN116" s="152">
        <v>7.43</v>
      </c>
      <c r="GO116" s="152">
        <v>6.34</v>
      </c>
      <c r="GS116" s="152">
        <v>6.68</v>
      </c>
      <c r="GT116" s="152">
        <v>16.8</v>
      </c>
      <c r="GU116" s="152">
        <v>2.25</v>
      </c>
    </row>
    <row r="117" spans="1:203">
      <c r="A117" s="151">
        <v>334</v>
      </c>
      <c r="B117" s="152" t="s">
        <v>2850</v>
      </c>
      <c r="C117" s="152" t="s">
        <v>2851</v>
      </c>
      <c r="D117" s="152" t="s">
        <v>2852</v>
      </c>
      <c r="E117" s="152" t="s">
        <v>2853</v>
      </c>
      <c r="F117" s="152" t="s">
        <v>8562</v>
      </c>
      <c r="H117" s="151">
        <v>223070</v>
      </c>
      <c r="L117" s="153" t="s">
        <v>2854</v>
      </c>
      <c r="M117" s="153" t="s">
        <v>4082</v>
      </c>
      <c r="O117" s="151">
        <v>3335</v>
      </c>
      <c r="P117" s="152">
        <v>-1.23</v>
      </c>
      <c r="Q117" s="152">
        <v>29.72</v>
      </c>
      <c r="R117" s="152" t="s">
        <v>2030</v>
      </c>
      <c r="S117" s="152" t="s">
        <v>2716</v>
      </c>
      <c r="T117" s="152">
        <v>49.16</v>
      </c>
      <c r="U117" s="152">
        <v>4.21</v>
      </c>
      <c r="V117" s="152">
        <v>16.7</v>
      </c>
      <c r="X117" s="152">
        <v>10.11</v>
      </c>
      <c r="AA117" s="152">
        <v>3.52</v>
      </c>
      <c r="AB117" s="152">
        <v>0.16</v>
      </c>
      <c r="AC117" s="152">
        <v>6.58</v>
      </c>
      <c r="AD117" s="152">
        <v>3.35</v>
      </c>
      <c r="AE117" s="152">
        <v>5.32</v>
      </c>
      <c r="AF117" s="152">
        <v>0.83</v>
      </c>
      <c r="AI117" s="152">
        <v>98.72</v>
      </c>
      <c r="AJ117" s="152">
        <v>0.45</v>
      </c>
      <c r="AK117" s="156">
        <f t="shared" si="1"/>
        <v>5.8999999999999999E-3</v>
      </c>
      <c r="AL117" s="151">
        <v>59</v>
      </c>
      <c r="AM117" s="151">
        <v>2067</v>
      </c>
      <c r="AN117" s="151">
        <v>865</v>
      </c>
      <c r="AO117" s="151">
        <v>804</v>
      </c>
      <c r="AQ117" s="152">
        <v>11.4</v>
      </c>
      <c r="AR117" s="152">
        <v>1.8</v>
      </c>
      <c r="AS117" s="152">
        <v>5.6</v>
      </c>
      <c r="AW117" s="152">
        <v>15</v>
      </c>
      <c r="AY117" s="151">
        <v>184</v>
      </c>
      <c r="AZ117" s="152">
        <v>79</v>
      </c>
      <c r="BA117" s="152">
        <v>75</v>
      </c>
      <c r="BB117" s="152">
        <v>63</v>
      </c>
      <c r="BC117" s="152">
        <v>66</v>
      </c>
      <c r="BG117" s="152">
        <v>127.9</v>
      </c>
      <c r="BH117" s="152">
        <v>764</v>
      </c>
      <c r="BI117" s="152">
        <v>23.6</v>
      </c>
      <c r="BJ117" s="152">
        <v>342</v>
      </c>
      <c r="BK117" s="152">
        <v>121.7</v>
      </c>
      <c r="BO117" s="152">
        <v>1437</v>
      </c>
      <c r="BP117" s="152">
        <v>111.5</v>
      </c>
      <c r="BQ117" s="152">
        <v>214.8</v>
      </c>
      <c r="BS117" s="152">
        <v>79</v>
      </c>
      <c r="BT117" s="152">
        <v>11.6</v>
      </c>
      <c r="BU117" s="152">
        <v>2.9</v>
      </c>
      <c r="BV117" s="152">
        <v>8.8000000000000007</v>
      </c>
      <c r="BX117" s="152">
        <v>5.2</v>
      </c>
      <c r="BZ117" s="152">
        <v>2.2999999999999998</v>
      </c>
      <c r="CB117" s="152">
        <v>1.5</v>
      </c>
      <c r="CC117" s="152">
        <v>0.2</v>
      </c>
      <c r="CD117" s="152">
        <v>8.1999999999999993</v>
      </c>
      <c r="CE117" s="152">
        <v>6.92</v>
      </c>
      <c r="CF117" s="152">
        <v>7.0000000000000007E-2</v>
      </c>
      <c r="CH117" s="152">
        <v>11.9</v>
      </c>
      <c r="CJ117" s="152">
        <v>20.38</v>
      </c>
      <c r="CK117" s="152">
        <v>3.31</v>
      </c>
      <c r="ED117" s="152">
        <v>47.86</v>
      </c>
      <c r="EE117" s="152">
        <v>3.14</v>
      </c>
      <c r="EF117" s="152">
        <v>16.21</v>
      </c>
      <c r="EH117" s="152">
        <v>9.7003509399999999</v>
      </c>
      <c r="EJ117" s="152">
        <v>10.78</v>
      </c>
      <c r="EK117" s="152">
        <v>0.15</v>
      </c>
      <c r="EL117" s="152">
        <v>4.57</v>
      </c>
      <c r="EM117" s="152">
        <v>7.93</v>
      </c>
      <c r="EO117" s="152">
        <v>2.54</v>
      </c>
      <c r="EP117" s="152">
        <v>3.89</v>
      </c>
      <c r="EQ117" s="152">
        <v>0.56999999999999995</v>
      </c>
      <c r="ER117" s="152">
        <v>97.64</v>
      </c>
      <c r="ES117" s="152">
        <v>0.56999999999999995</v>
      </c>
      <c r="FF117" s="152">
        <v>261.3</v>
      </c>
      <c r="FG117" s="152">
        <v>102.1</v>
      </c>
      <c r="FR117" s="152">
        <v>30.2</v>
      </c>
      <c r="FT117" s="152">
        <v>102.2</v>
      </c>
      <c r="FY117" s="152">
        <v>1241</v>
      </c>
      <c r="FZ117" s="152">
        <v>96.4</v>
      </c>
      <c r="GA117" s="152">
        <v>172.3</v>
      </c>
      <c r="GB117" s="152">
        <v>18.8</v>
      </c>
      <c r="GC117" s="152">
        <v>68</v>
      </c>
      <c r="GD117" s="152">
        <v>11.1</v>
      </c>
      <c r="GE117" s="152">
        <v>2.79</v>
      </c>
      <c r="GF117" s="152">
        <v>8.33</v>
      </c>
      <c r="GG117" s="152">
        <v>1.1200000000000001</v>
      </c>
      <c r="GH117" s="152">
        <v>5.57</v>
      </c>
      <c r="GI117" s="152">
        <v>1.07</v>
      </c>
      <c r="GJ117" s="152">
        <v>2.79</v>
      </c>
      <c r="GL117" s="152">
        <v>2.5499999999999998</v>
      </c>
      <c r="GM117" s="152">
        <v>0.38</v>
      </c>
      <c r="GN117" s="152">
        <v>7.43</v>
      </c>
      <c r="GO117" s="152">
        <v>6.34</v>
      </c>
      <c r="GS117" s="152">
        <v>6.68</v>
      </c>
      <c r="GT117" s="152">
        <v>16.8</v>
      </c>
      <c r="GU117" s="152">
        <v>2.25</v>
      </c>
    </row>
    <row r="118" spans="1:203">
      <c r="A118" s="151">
        <v>335</v>
      </c>
      <c r="B118" s="152" t="s">
        <v>2850</v>
      </c>
      <c r="C118" s="152" t="s">
        <v>2851</v>
      </c>
      <c r="D118" s="152" t="s">
        <v>2852</v>
      </c>
      <c r="E118" s="152" t="s">
        <v>2853</v>
      </c>
      <c r="F118" s="152" t="s">
        <v>8563</v>
      </c>
      <c r="H118" s="151">
        <v>223070</v>
      </c>
      <c r="L118" s="153" t="s">
        <v>2854</v>
      </c>
      <c r="M118" s="153" t="s">
        <v>4394</v>
      </c>
      <c r="O118" s="151">
        <v>3335</v>
      </c>
      <c r="P118" s="152">
        <v>-1.23</v>
      </c>
      <c r="Q118" s="152">
        <v>29.72</v>
      </c>
      <c r="R118" s="152" t="s">
        <v>2030</v>
      </c>
      <c r="S118" s="152" t="s">
        <v>2716</v>
      </c>
      <c r="T118" s="152">
        <v>50.18</v>
      </c>
      <c r="U118" s="152">
        <v>4.46</v>
      </c>
      <c r="V118" s="152">
        <v>17.54</v>
      </c>
      <c r="X118" s="152">
        <v>6</v>
      </c>
      <c r="AA118" s="152">
        <v>1.75</v>
      </c>
      <c r="AB118" s="152">
        <v>0.1</v>
      </c>
      <c r="AC118" s="152">
        <v>10.59</v>
      </c>
      <c r="AD118" s="152">
        <v>3.33</v>
      </c>
      <c r="AE118" s="152">
        <v>5.33</v>
      </c>
      <c r="AF118" s="152">
        <v>0.64</v>
      </c>
      <c r="AI118" s="152">
        <v>99.1</v>
      </c>
      <c r="AJ118" s="152">
        <v>0.28000000000000003</v>
      </c>
      <c r="AK118" s="156">
        <f t="shared" si="1"/>
        <v>2.1100000000000001E-2</v>
      </c>
      <c r="AL118" s="151">
        <v>211</v>
      </c>
      <c r="AM118" s="151">
        <v>1693</v>
      </c>
      <c r="AN118" s="151">
        <v>693</v>
      </c>
      <c r="AO118" s="151">
        <v>680</v>
      </c>
      <c r="AQ118" s="152">
        <v>8.6</v>
      </c>
      <c r="AR118" s="152">
        <v>2.4</v>
      </c>
      <c r="AS118" s="152">
        <v>5.4</v>
      </c>
      <c r="AW118" s="152">
        <v>29</v>
      </c>
      <c r="AY118" s="151">
        <v>283</v>
      </c>
      <c r="AZ118" s="152">
        <v>232</v>
      </c>
      <c r="BA118" s="152">
        <v>39</v>
      </c>
      <c r="BB118" s="152">
        <v>20</v>
      </c>
      <c r="BC118" s="152">
        <v>73</v>
      </c>
      <c r="BG118" s="152">
        <v>119.9</v>
      </c>
      <c r="BH118" s="152">
        <v>704</v>
      </c>
      <c r="BI118" s="152">
        <v>29.6</v>
      </c>
      <c r="BJ118" s="152">
        <v>355</v>
      </c>
      <c r="BK118" s="152">
        <v>106.4</v>
      </c>
      <c r="BO118" s="152">
        <v>1279</v>
      </c>
      <c r="BP118" s="152">
        <v>103.1</v>
      </c>
      <c r="BQ118" s="152">
        <v>199.3</v>
      </c>
      <c r="BS118" s="152">
        <v>81</v>
      </c>
      <c r="BT118" s="152">
        <v>12.9</v>
      </c>
      <c r="BU118" s="152">
        <v>3.2</v>
      </c>
      <c r="BV118" s="152">
        <v>9.9</v>
      </c>
      <c r="BX118" s="152">
        <v>6.1</v>
      </c>
      <c r="BZ118" s="152">
        <v>3.2</v>
      </c>
      <c r="CB118" s="152">
        <v>2.5</v>
      </c>
      <c r="CC118" s="152">
        <v>0.28000000000000003</v>
      </c>
      <c r="CD118" s="152">
        <v>8.6999999999999993</v>
      </c>
      <c r="CE118" s="152">
        <v>6.06</v>
      </c>
      <c r="CF118" s="152">
        <v>0.06</v>
      </c>
      <c r="CH118" s="152">
        <v>11.1</v>
      </c>
      <c r="CJ118" s="152">
        <v>18.8</v>
      </c>
      <c r="CK118" s="152">
        <v>2.98</v>
      </c>
      <c r="ED118" s="152">
        <v>47.86</v>
      </c>
      <c r="EE118" s="152">
        <v>3.14</v>
      </c>
      <c r="EF118" s="152">
        <v>16.21</v>
      </c>
      <c r="EH118" s="152">
        <v>9.7003509399999999</v>
      </c>
      <c r="EJ118" s="152">
        <v>10.78</v>
      </c>
      <c r="EK118" s="152">
        <v>0.15</v>
      </c>
      <c r="EL118" s="152">
        <v>4.57</v>
      </c>
      <c r="EM118" s="152">
        <v>7.93</v>
      </c>
      <c r="EO118" s="152">
        <v>2.54</v>
      </c>
      <c r="EP118" s="152">
        <v>3.89</v>
      </c>
      <c r="EQ118" s="152">
        <v>0.56999999999999995</v>
      </c>
      <c r="ER118" s="152">
        <v>97.64</v>
      </c>
      <c r="ES118" s="152">
        <v>0.56999999999999995</v>
      </c>
      <c r="FF118" s="152">
        <v>261.3</v>
      </c>
      <c r="FG118" s="152">
        <v>102.1</v>
      </c>
      <c r="FR118" s="152">
        <v>30.2</v>
      </c>
      <c r="FT118" s="152">
        <v>102.2</v>
      </c>
      <c r="FY118" s="152">
        <v>1241</v>
      </c>
      <c r="FZ118" s="152">
        <v>96.4</v>
      </c>
      <c r="GA118" s="152">
        <v>172.3</v>
      </c>
      <c r="GB118" s="152">
        <v>18.8</v>
      </c>
      <c r="GC118" s="152">
        <v>68</v>
      </c>
      <c r="GD118" s="152">
        <v>11.1</v>
      </c>
      <c r="GE118" s="152">
        <v>2.79</v>
      </c>
      <c r="GF118" s="152">
        <v>8.33</v>
      </c>
      <c r="GG118" s="152">
        <v>1.1200000000000001</v>
      </c>
      <c r="GH118" s="152">
        <v>5.57</v>
      </c>
      <c r="GI118" s="152">
        <v>1.07</v>
      </c>
      <c r="GJ118" s="152">
        <v>2.79</v>
      </c>
      <c r="GL118" s="152">
        <v>2.5499999999999998</v>
      </c>
      <c r="GM118" s="152">
        <v>0.38</v>
      </c>
      <c r="GN118" s="152">
        <v>7.43</v>
      </c>
      <c r="GO118" s="152">
        <v>6.34</v>
      </c>
      <c r="GS118" s="152">
        <v>6.68</v>
      </c>
      <c r="GT118" s="152">
        <v>16.8</v>
      </c>
      <c r="GU118" s="152">
        <v>2.25</v>
      </c>
    </row>
    <row r="119" spans="1:203">
      <c r="A119" s="151">
        <v>338</v>
      </c>
      <c r="B119" s="152" t="s">
        <v>2850</v>
      </c>
      <c r="C119" s="152" t="s">
        <v>2851</v>
      </c>
      <c r="D119" s="152" t="s">
        <v>2852</v>
      </c>
      <c r="E119" s="152" t="s">
        <v>2853</v>
      </c>
      <c r="F119" s="152" t="s">
        <v>8564</v>
      </c>
      <c r="H119" s="151">
        <v>223070</v>
      </c>
      <c r="L119" s="153" t="s">
        <v>2854</v>
      </c>
      <c r="M119" s="153" t="s">
        <v>2927</v>
      </c>
      <c r="O119" s="151">
        <v>3335</v>
      </c>
      <c r="P119" s="152">
        <v>-1.23</v>
      </c>
      <c r="Q119" s="152">
        <v>29.72</v>
      </c>
      <c r="R119" s="152" t="s">
        <v>2030</v>
      </c>
      <c r="S119" s="152" t="s">
        <v>2716</v>
      </c>
      <c r="T119" s="152">
        <v>43.55</v>
      </c>
      <c r="U119" s="152">
        <v>4.9400000000000004</v>
      </c>
      <c r="V119" s="152">
        <v>12.02</v>
      </c>
      <c r="X119" s="152">
        <v>17.27</v>
      </c>
      <c r="AA119" s="152">
        <v>4.57</v>
      </c>
      <c r="AB119" s="152">
        <v>0.24</v>
      </c>
      <c r="AC119" s="152">
        <v>14.42</v>
      </c>
      <c r="AD119" s="152">
        <v>1.31</v>
      </c>
      <c r="AE119" s="152">
        <v>1.31</v>
      </c>
      <c r="AF119" s="152">
        <v>0.34</v>
      </c>
      <c r="AI119" s="152">
        <v>97.8</v>
      </c>
      <c r="AJ119" s="152">
        <v>0.72</v>
      </c>
      <c r="AK119" s="156">
        <f t="shared" si="1"/>
        <v>1.0200000000000001E-2</v>
      </c>
      <c r="AL119" s="151">
        <v>102</v>
      </c>
      <c r="AM119" s="151">
        <v>1436</v>
      </c>
      <c r="AN119" s="151">
        <v>1249</v>
      </c>
      <c r="AO119" s="151">
        <v>467</v>
      </c>
      <c r="AQ119" s="152">
        <v>26.1</v>
      </c>
      <c r="AR119" s="152">
        <v>7.2</v>
      </c>
      <c r="AS119" s="152">
        <v>25.2</v>
      </c>
      <c r="AW119" s="152">
        <v>55</v>
      </c>
      <c r="AY119" s="151">
        <v>724</v>
      </c>
      <c r="AZ119" s="152">
        <v>2072</v>
      </c>
      <c r="BA119" s="152">
        <v>197</v>
      </c>
      <c r="BB119" s="152">
        <v>212</v>
      </c>
      <c r="BC119" s="152">
        <v>451</v>
      </c>
      <c r="BG119" s="152">
        <v>45</v>
      </c>
      <c r="BH119" s="152">
        <v>396</v>
      </c>
      <c r="BI119" s="152">
        <v>41.1</v>
      </c>
      <c r="BJ119" s="152">
        <v>365</v>
      </c>
      <c r="BK119" s="152">
        <v>92.6</v>
      </c>
      <c r="BO119" s="152">
        <v>582</v>
      </c>
      <c r="BP119" s="152">
        <v>72.099999999999994</v>
      </c>
      <c r="BQ119" s="152">
        <v>162.19999999999999</v>
      </c>
      <c r="BS119" s="152">
        <v>74</v>
      </c>
      <c r="BT119" s="152">
        <v>14</v>
      </c>
      <c r="BU119" s="152">
        <v>3</v>
      </c>
      <c r="BV119" s="152">
        <v>10.9</v>
      </c>
      <c r="BX119" s="152">
        <v>8.3000000000000007</v>
      </c>
      <c r="BZ119" s="152">
        <v>4.3</v>
      </c>
      <c r="CB119" s="152">
        <v>3.9</v>
      </c>
      <c r="CC119" s="152">
        <v>0.53</v>
      </c>
      <c r="CD119" s="152">
        <v>9.1999999999999993</v>
      </c>
      <c r="CE119" s="152">
        <v>5.16</v>
      </c>
      <c r="CF119" s="152">
        <v>0.08</v>
      </c>
      <c r="CH119" s="152">
        <v>35</v>
      </c>
      <c r="CJ119" s="152">
        <v>21.04</v>
      </c>
      <c r="CK119" s="152">
        <v>2.06</v>
      </c>
      <c r="ED119" s="152">
        <v>47.86</v>
      </c>
      <c r="EE119" s="152">
        <v>3.14</v>
      </c>
      <c r="EF119" s="152">
        <v>16.21</v>
      </c>
      <c r="EH119" s="152">
        <v>9.7003509399999999</v>
      </c>
      <c r="EJ119" s="152">
        <v>10.78</v>
      </c>
      <c r="EK119" s="152">
        <v>0.15</v>
      </c>
      <c r="EL119" s="152">
        <v>4.57</v>
      </c>
      <c r="EM119" s="152">
        <v>7.93</v>
      </c>
      <c r="EO119" s="152">
        <v>2.54</v>
      </c>
      <c r="EP119" s="152">
        <v>3.89</v>
      </c>
      <c r="EQ119" s="152">
        <v>0.56999999999999995</v>
      </c>
      <c r="ER119" s="152">
        <v>97.64</v>
      </c>
      <c r="ES119" s="152">
        <v>0.56999999999999995</v>
      </c>
      <c r="FF119" s="152">
        <v>261.3</v>
      </c>
      <c r="FG119" s="152">
        <v>102.1</v>
      </c>
      <c r="FR119" s="152">
        <v>30.2</v>
      </c>
      <c r="FT119" s="152">
        <v>102.2</v>
      </c>
      <c r="FY119" s="152">
        <v>1241</v>
      </c>
      <c r="FZ119" s="152">
        <v>96.4</v>
      </c>
      <c r="GA119" s="152">
        <v>172.3</v>
      </c>
      <c r="GB119" s="152">
        <v>18.8</v>
      </c>
      <c r="GC119" s="152">
        <v>68</v>
      </c>
      <c r="GD119" s="152">
        <v>11.1</v>
      </c>
      <c r="GE119" s="152">
        <v>2.79</v>
      </c>
      <c r="GF119" s="152">
        <v>8.33</v>
      </c>
      <c r="GG119" s="152">
        <v>1.1200000000000001</v>
      </c>
      <c r="GH119" s="152">
        <v>5.57</v>
      </c>
      <c r="GI119" s="152">
        <v>1.07</v>
      </c>
      <c r="GJ119" s="152">
        <v>2.79</v>
      </c>
      <c r="GL119" s="152">
        <v>2.5499999999999998</v>
      </c>
      <c r="GM119" s="152">
        <v>0.38</v>
      </c>
      <c r="GN119" s="152">
        <v>7.43</v>
      </c>
      <c r="GO119" s="152">
        <v>6.34</v>
      </c>
      <c r="GS119" s="152">
        <v>6.68</v>
      </c>
      <c r="GT119" s="152">
        <v>16.8</v>
      </c>
      <c r="GU119" s="152">
        <v>2.25</v>
      </c>
    </row>
    <row r="120" spans="1:203">
      <c r="A120" s="151">
        <v>339</v>
      </c>
      <c r="B120" s="152" t="s">
        <v>2850</v>
      </c>
      <c r="C120" s="152" t="s">
        <v>2851</v>
      </c>
      <c r="D120" s="152" t="s">
        <v>2852</v>
      </c>
      <c r="E120" s="152" t="s">
        <v>2853</v>
      </c>
      <c r="F120" s="152" t="s">
        <v>8565</v>
      </c>
      <c r="H120" s="151">
        <v>223070</v>
      </c>
      <c r="L120" s="153" t="s">
        <v>2854</v>
      </c>
      <c r="M120" s="153" t="s">
        <v>3411</v>
      </c>
      <c r="O120" s="151">
        <v>3335</v>
      </c>
      <c r="P120" s="152">
        <v>-1.23</v>
      </c>
      <c r="Q120" s="152">
        <v>29.72</v>
      </c>
      <c r="R120" s="152" t="s">
        <v>2030</v>
      </c>
      <c r="S120" s="152" t="s">
        <v>2716</v>
      </c>
      <c r="T120" s="152">
        <v>47.12</v>
      </c>
      <c r="U120" s="152">
        <v>4.51</v>
      </c>
      <c r="V120" s="152">
        <v>14.51</v>
      </c>
      <c r="X120" s="152">
        <v>15.04</v>
      </c>
      <c r="AA120" s="152">
        <v>3.96</v>
      </c>
      <c r="AB120" s="152">
        <v>0.26</v>
      </c>
      <c r="AC120" s="152">
        <v>6.84</v>
      </c>
      <c r="AD120" s="152">
        <v>3.07</v>
      </c>
      <c r="AE120" s="152">
        <v>3.96</v>
      </c>
      <c r="AF120" s="152">
        <v>0.7</v>
      </c>
      <c r="AI120" s="152">
        <v>98.55</v>
      </c>
      <c r="AJ120" s="152">
        <v>0.77</v>
      </c>
      <c r="AK120" s="156">
        <f t="shared" si="1"/>
        <v>7.4399999999999994E-2</v>
      </c>
      <c r="AL120" s="151">
        <v>744</v>
      </c>
      <c r="AM120" s="151">
        <v>2188</v>
      </c>
      <c r="AN120" s="151">
        <v>1588</v>
      </c>
      <c r="AO120" s="151">
        <v>1535</v>
      </c>
      <c r="AQ120" s="152">
        <v>55.2</v>
      </c>
      <c r="AR120" s="152">
        <v>2.8</v>
      </c>
      <c r="AS120" s="152">
        <v>31.4</v>
      </c>
      <c r="AW120" s="152">
        <v>74</v>
      </c>
      <c r="AY120" s="151">
        <v>601</v>
      </c>
      <c r="AZ120" s="152">
        <v>924</v>
      </c>
      <c r="BA120" s="152">
        <v>1840</v>
      </c>
      <c r="BB120" s="152">
        <v>3002</v>
      </c>
      <c r="BC120" s="152">
        <v>135</v>
      </c>
      <c r="BG120" s="152">
        <v>154.1</v>
      </c>
      <c r="BH120" s="152">
        <v>908</v>
      </c>
      <c r="BI120" s="152">
        <v>31.8</v>
      </c>
      <c r="BJ120" s="152">
        <v>355</v>
      </c>
      <c r="BK120" s="152">
        <v>98.5</v>
      </c>
      <c r="BO120" s="152">
        <v>1419</v>
      </c>
      <c r="BP120" s="152">
        <v>89.7</v>
      </c>
      <c r="BQ120" s="152">
        <v>212.1</v>
      </c>
      <c r="BS120" s="152">
        <v>72</v>
      </c>
      <c r="BT120" s="152">
        <v>13.3</v>
      </c>
      <c r="BU120" s="152">
        <v>3.4</v>
      </c>
      <c r="BV120" s="152">
        <v>9.1999999999999993</v>
      </c>
      <c r="BX120" s="152">
        <v>6.4</v>
      </c>
      <c r="BZ120" s="152">
        <v>3.3</v>
      </c>
      <c r="CB120" s="152">
        <v>3.8</v>
      </c>
      <c r="CC120" s="152">
        <v>0.49</v>
      </c>
      <c r="CD120" s="152">
        <v>9.3000000000000007</v>
      </c>
      <c r="CE120" s="152">
        <v>6.1</v>
      </c>
      <c r="CF120" s="152">
        <v>0.94</v>
      </c>
      <c r="CH120" s="152">
        <v>7.2</v>
      </c>
      <c r="CJ120" s="152">
        <v>16.68</v>
      </c>
      <c r="CK120" s="152">
        <v>3.01</v>
      </c>
      <c r="ED120" s="152">
        <v>47.86</v>
      </c>
      <c r="EE120" s="152">
        <v>3.14</v>
      </c>
      <c r="EF120" s="152">
        <v>16.21</v>
      </c>
      <c r="EH120" s="152">
        <v>9.7003509399999999</v>
      </c>
      <c r="EJ120" s="152">
        <v>10.78</v>
      </c>
      <c r="EK120" s="152">
        <v>0.15</v>
      </c>
      <c r="EL120" s="152">
        <v>4.57</v>
      </c>
      <c r="EM120" s="152">
        <v>7.93</v>
      </c>
      <c r="EO120" s="152">
        <v>2.54</v>
      </c>
      <c r="EP120" s="152">
        <v>3.89</v>
      </c>
      <c r="EQ120" s="152">
        <v>0.56999999999999995</v>
      </c>
      <c r="ER120" s="152">
        <v>97.64</v>
      </c>
      <c r="ES120" s="152">
        <v>0.56999999999999995</v>
      </c>
      <c r="FF120" s="152">
        <v>261.3</v>
      </c>
      <c r="FG120" s="152">
        <v>102.1</v>
      </c>
      <c r="FR120" s="152">
        <v>30.2</v>
      </c>
      <c r="FT120" s="152">
        <v>102.2</v>
      </c>
      <c r="FY120" s="152">
        <v>1241</v>
      </c>
      <c r="FZ120" s="152">
        <v>96.4</v>
      </c>
      <c r="GA120" s="152">
        <v>172.3</v>
      </c>
      <c r="GB120" s="152">
        <v>18.8</v>
      </c>
      <c r="GC120" s="152">
        <v>68</v>
      </c>
      <c r="GD120" s="152">
        <v>11.1</v>
      </c>
      <c r="GE120" s="152">
        <v>2.79</v>
      </c>
      <c r="GF120" s="152">
        <v>8.33</v>
      </c>
      <c r="GG120" s="152">
        <v>1.1200000000000001</v>
      </c>
      <c r="GH120" s="152">
        <v>5.57</v>
      </c>
      <c r="GI120" s="152">
        <v>1.07</v>
      </c>
      <c r="GJ120" s="152">
        <v>2.79</v>
      </c>
      <c r="GL120" s="152">
        <v>2.5499999999999998</v>
      </c>
      <c r="GM120" s="152">
        <v>0.38</v>
      </c>
      <c r="GN120" s="152">
        <v>7.43</v>
      </c>
      <c r="GO120" s="152">
        <v>6.34</v>
      </c>
      <c r="GS120" s="152">
        <v>6.68</v>
      </c>
      <c r="GT120" s="152">
        <v>16.8</v>
      </c>
      <c r="GU120" s="152">
        <v>2.25</v>
      </c>
    </row>
    <row r="121" spans="1:203">
      <c r="A121" s="151">
        <v>343</v>
      </c>
      <c r="B121" s="152" t="s">
        <v>2850</v>
      </c>
      <c r="C121" s="152" t="s">
        <v>2851</v>
      </c>
      <c r="D121" s="152" t="s">
        <v>2852</v>
      </c>
      <c r="E121" s="152" t="s">
        <v>2853</v>
      </c>
      <c r="F121" s="152" t="s">
        <v>8566</v>
      </c>
      <c r="H121" s="151">
        <v>223070</v>
      </c>
      <c r="L121" s="153" t="s">
        <v>2854</v>
      </c>
      <c r="M121" s="153" t="s">
        <v>2891</v>
      </c>
      <c r="O121" s="151">
        <v>3335</v>
      </c>
      <c r="P121" s="152">
        <v>-1.23</v>
      </c>
      <c r="Q121" s="152">
        <v>29.72</v>
      </c>
      <c r="R121" s="152" t="s">
        <v>2030</v>
      </c>
      <c r="S121" s="152" t="s">
        <v>2716</v>
      </c>
      <c r="T121" s="152">
        <v>42.83</v>
      </c>
      <c r="U121" s="152">
        <v>5.46</v>
      </c>
      <c r="V121" s="152">
        <v>13.24</v>
      </c>
      <c r="X121" s="152">
        <v>19.760000000000002</v>
      </c>
      <c r="AA121" s="152">
        <v>5.17</v>
      </c>
      <c r="AB121" s="152">
        <v>0.28999999999999998</v>
      </c>
      <c r="AC121" s="152">
        <v>6.08</v>
      </c>
      <c r="AD121" s="152">
        <v>2.65</v>
      </c>
      <c r="AE121" s="152">
        <v>3.92</v>
      </c>
      <c r="AF121" s="152">
        <v>0.57999999999999996</v>
      </c>
      <c r="AI121" s="152">
        <v>98.64</v>
      </c>
      <c r="AJ121" s="152">
        <v>0.86</v>
      </c>
      <c r="AK121" s="156">
        <f t="shared" si="1"/>
        <v>1.04E-2</v>
      </c>
      <c r="AL121" s="151">
        <v>104</v>
      </c>
      <c r="AM121" s="151">
        <v>2239</v>
      </c>
      <c r="AN121" s="151">
        <v>493</v>
      </c>
      <c r="AO121" s="151">
        <v>892</v>
      </c>
      <c r="AQ121" s="152">
        <v>21.1</v>
      </c>
      <c r="AR121" s="152">
        <v>2</v>
      </c>
      <c r="AS121" s="152">
        <v>9.5</v>
      </c>
      <c r="AW121" s="152">
        <v>24</v>
      </c>
      <c r="AY121" s="151">
        <v>1006</v>
      </c>
      <c r="AZ121" s="152">
        <v>763</v>
      </c>
      <c r="BA121" s="152">
        <v>326</v>
      </c>
      <c r="BB121" s="152">
        <v>404</v>
      </c>
      <c r="BC121" s="152">
        <v>33</v>
      </c>
      <c r="BG121" s="152">
        <v>142.4</v>
      </c>
      <c r="BH121" s="152">
        <v>708</v>
      </c>
      <c r="BI121" s="152">
        <v>30.1</v>
      </c>
      <c r="BJ121" s="152">
        <v>350</v>
      </c>
      <c r="BK121" s="152">
        <v>115.6</v>
      </c>
      <c r="BO121" s="152">
        <v>1394</v>
      </c>
      <c r="BP121" s="152">
        <v>112.4</v>
      </c>
      <c r="BQ121" s="152">
        <v>231.3</v>
      </c>
      <c r="BS121" s="152">
        <v>79</v>
      </c>
      <c r="BT121" s="152">
        <v>12</v>
      </c>
      <c r="BU121" s="152">
        <v>2.9</v>
      </c>
      <c r="BV121" s="152">
        <v>9.1</v>
      </c>
      <c r="BX121" s="152">
        <v>6.2</v>
      </c>
      <c r="BZ121" s="152">
        <v>3.3</v>
      </c>
      <c r="CB121" s="152">
        <v>2.7</v>
      </c>
      <c r="CC121" s="152">
        <v>0.42</v>
      </c>
      <c r="CD121" s="152">
        <v>7.9</v>
      </c>
      <c r="CE121" s="152">
        <v>6.56</v>
      </c>
      <c r="CH121" s="152">
        <v>11.5</v>
      </c>
      <c r="CJ121" s="152">
        <v>21</v>
      </c>
      <c r="CK121" s="152">
        <v>3.71</v>
      </c>
      <c r="ED121" s="152">
        <v>47.86</v>
      </c>
      <c r="EE121" s="152">
        <v>3.14</v>
      </c>
      <c r="EF121" s="152">
        <v>16.21</v>
      </c>
      <c r="EH121" s="152">
        <v>9.7003509399999999</v>
      </c>
      <c r="EJ121" s="152">
        <v>10.78</v>
      </c>
      <c r="EK121" s="152">
        <v>0.15</v>
      </c>
      <c r="EL121" s="152">
        <v>4.57</v>
      </c>
      <c r="EM121" s="152">
        <v>7.93</v>
      </c>
      <c r="EO121" s="152">
        <v>2.54</v>
      </c>
      <c r="EP121" s="152">
        <v>3.89</v>
      </c>
      <c r="EQ121" s="152">
        <v>0.56999999999999995</v>
      </c>
      <c r="ER121" s="152">
        <v>97.64</v>
      </c>
      <c r="ES121" s="152">
        <v>0.56999999999999995</v>
      </c>
      <c r="FF121" s="152">
        <v>261.3</v>
      </c>
      <c r="FG121" s="152">
        <v>102.1</v>
      </c>
      <c r="FR121" s="152">
        <v>30.2</v>
      </c>
      <c r="FT121" s="152">
        <v>102.2</v>
      </c>
      <c r="FY121" s="152">
        <v>1241</v>
      </c>
      <c r="FZ121" s="152">
        <v>96.4</v>
      </c>
      <c r="GA121" s="152">
        <v>172.3</v>
      </c>
      <c r="GB121" s="152">
        <v>18.8</v>
      </c>
      <c r="GC121" s="152">
        <v>68</v>
      </c>
      <c r="GD121" s="152">
        <v>11.1</v>
      </c>
      <c r="GE121" s="152">
        <v>2.79</v>
      </c>
      <c r="GF121" s="152">
        <v>8.33</v>
      </c>
      <c r="GG121" s="152">
        <v>1.1200000000000001</v>
      </c>
      <c r="GH121" s="152">
        <v>5.57</v>
      </c>
      <c r="GI121" s="152">
        <v>1.07</v>
      </c>
      <c r="GJ121" s="152">
        <v>2.79</v>
      </c>
      <c r="GL121" s="152">
        <v>2.5499999999999998</v>
      </c>
      <c r="GM121" s="152">
        <v>0.38</v>
      </c>
      <c r="GN121" s="152">
        <v>7.43</v>
      </c>
      <c r="GO121" s="152">
        <v>6.34</v>
      </c>
      <c r="GS121" s="152">
        <v>6.68</v>
      </c>
      <c r="GT121" s="152">
        <v>16.8</v>
      </c>
      <c r="GU121" s="152">
        <v>2.25</v>
      </c>
    </row>
    <row r="122" spans="1:203">
      <c r="A122" s="151">
        <v>344</v>
      </c>
      <c r="B122" s="152" t="s">
        <v>2850</v>
      </c>
      <c r="C122" s="152" t="s">
        <v>2851</v>
      </c>
      <c r="D122" s="152" t="s">
        <v>2852</v>
      </c>
      <c r="E122" s="152" t="s">
        <v>2853</v>
      </c>
      <c r="F122" s="152" t="s">
        <v>8567</v>
      </c>
      <c r="H122" s="151">
        <v>223070</v>
      </c>
      <c r="L122" s="153" t="s">
        <v>2854</v>
      </c>
      <c r="M122" s="153" t="s">
        <v>2869</v>
      </c>
      <c r="O122" s="151">
        <v>3335</v>
      </c>
      <c r="P122" s="152">
        <v>-1.23</v>
      </c>
      <c r="Q122" s="152">
        <v>29.72</v>
      </c>
      <c r="R122" s="152" t="s">
        <v>2030</v>
      </c>
      <c r="S122" s="152" t="s">
        <v>2716</v>
      </c>
      <c r="T122" s="152">
        <v>41</v>
      </c>
      <c r="U122" s="152">
        <v>6.09</v>
      </c>
      <c r="V122" s="152">
        <v>13.86</v>
      </c>
      <c r="X122" s="152">
        <v>20.23</v>
      </c>
      <c r="AA122" s="152">
        <v>5.17</v>
      </c>
      <c r="AB122" s="152">
        <v>0.24</v>
      </c>
      <c r="AC122" s="152">
        <v>5.5</v>
      </c>
      <c r="AD122" s="152">
        <v>2.96</v>
      </c>
      <c r="AE122" s="152">
        <v>4.22</v>
      </c>
      <c r="AF122" s="152">
        <v>0.66</v>
      </c>
      <c r="AI122" s="152">
        <v>98.67</v>
      </c>
      <c r="AJ122" s="152">
        <v>0.6</v>
      </c>
      <c r="AK122" s="156">
        <f t="shared" si="1"/>
        <v>4.24E-2</v>
      </c>
      <c r="AL122" s="151">
        <v>424</v>
      </c>
      <c r="AM122" s="151">
        <v>2112</v>
      </c>
      <c r="AN122" s="151">
        <v>724</v>
      </c>
      <c r="AO122" s="151">
        <v>985</v>
      </c>
      <c r="AQ122" s="152">
        <v>11.6</v>
      </c>
      <c r="AR122" s="152">
        <v>2.4</v>
      </c>
      <c r="AS122" s="152">
        <v>6.6</v>
      </c>
      <c r="AW122" s="152">
        <v>15</v>
      </c>
      <c r="AY122" s="151">
        <v>1225</v>
      </c>
      <c r="AZ122" s="152">
        <v>764</v>
      </c>
      <c r="BA122" s="152">
        <v>88</v>
      </c>
      <c r="BB122" s="152">
        <v>64</v>
      </c>
      <c r="BC122" s="152">
        <v>27</v>
      </c>
      <c r="BG122" s="152">
        <v>117</v>
      </c>
      <c r="BH122" s="152">
        <v>714</v>
      </c>
      <c r="BI122" s="152">
        <v>27.3</v>
      </c>
      <c r="BJ122" s="152">
        <v>296</v>
      </c>
      <c r="BK122" s="152">
        <v>104.4</v>
      </c>
      <c r="BO122" s="152">
        <v>1177</v>
      </c>
      <c r="BP122" s="152">
        <v>93.2</v>
      </c>
      <c r="BQ122" s="152">
        <v>182.1</v>
      </c>
      <c r="BS122" s="152">
        <v>66</v>
      </c>
      <c r="BT122" s="152">
        <v>10.199999999999999</v>
      </c>
      <c r="BU122" s="152">
        <v>2.6</v>
      </c>
      <c r="BV122" s="152">
        <v>7.7</v>
      </c>
      <c r="BX122" s="152">
        <v>5.2</v>
      </c>
      <c r="BZ122" s="152">
        <v>3</v>
      </c>
      <c r="CB122" s="152">
        <v>2.5</v>
      </c>
      <c r="CC122" s="152">
        <v>0.38</v>
      </c>
      <c r="CD122" s="152">
        <v>6.5</v>
      </c>
      <c r="CE122" s="152">
        <v>5.83</v>
      </c>
      <c r="CF122" s="152">
        <v>0.06</v>
      </c>
      <c r="CH122" s="152">
        <v>10.3</v>
      </c>
      <c r="CJ122" s="152">
        <v>18.5</v>
      </c>
      <c r="CK122" s="152">
        <v>3.26</v>
      </c>
      <c r="ED122" s="152">
        <v>47.86</v>
      </c>
      <c r="EE122" s="152">
        <v>3.14</v>
      </c>
      <c r="EF122" s="152">
        <v>16.21</v>
      </c>
      <c r="EH122" s="152">
        <v>9.7003509399999999</v>
      </c>
      <c r="EJ122" s="152">
        <v>10.78</v>
      </c>
      <c r="EK122" s="152">
        <v>0.15</v>
      </c>
      <c r="EL122" s="152">
        <v>4.57</v>
      </c>
      <c r="EM122" s="152">
        <v>7.93</v>
      </c>
      <c r="EO122" s="152">
        <v>2.54</v>
      </c>
      <c r="EP122" s="152">
        <v>3.89</v>
      </c>
      <c r="EQ122" s="152">
        <v>0.56999999999999995</v>
      </c>
      <c r="ER122" s="152">
        <v>97.64</v>
      </c>
      <c r="ES122" s="152">
        <v>0.56999999999999995</v>
      </c>
      <c r="FF122" s="152">
        <v>261.3</v>
      </c>
      <c r="FG122" s="152">
        <v>102.1</v>
      </c>
      <c r="FR122" s="152">
        <v>30.2</v>
      </c>
      <c r="FT122" s="152">
        <v>102.2</v>
      </c>
      <c r="FY122" s="152">
        <v>1241</v>
      </c>
      <c r="FZ122" s="152">
        <v>96.4</v>
      </c>
      <c r="GA122" s="152">
        <v>172.3</v>
      </c>
      <c r="GB122" s="152">
        <v>18.8</v>
      </c>
      <c r="GC122" s="152">
        <v>68</v>
      </c>
      <c r="GD122" s="152">
        <v>11.1</v>
      </c>
      <c r="GE122" s="152">
        <v>2.79</v>
      </c>
      <c r="GF122" s="152">
        <v>8.33</v>
      </c>
      <c r="GG122" s="152">
        <v>1.1200000000000001</v>
      </c>
      <c r="GH122" s="152">
        <v>5.57</v>
      </c>
      <c r="GI122" s="152">
        <v>1.07</v>
      </c>
      <c r="GJ122" s="152">
        <v>2.79</v>
      </c>
      <c r="GL122" s="152">
        <v>2.5499999999999998</v>
      </c>
      <c r="GM122" s="152">
        <v>0.38</v>
      </c>
      <c r="GN122" s="152">
        <v>7.43</v>
      </c>
      <c r="GO122" s="152">
        <v>6.34</v>
      </c>
      <c r="GS122" s="152">
        <v>6.68</v>
      </c>
      <c r="GT122" s="152">
        <v>16.8</v>
      </c>
      <c r="GU122" s="152">
        <v>2.25</v>
      </c>
    </row>
    <row r="123" spans="1:203">
      <c r="A123" s="151">
        <v>345</v>
      </c>
      <c r="B123" s="152" t="s">
        <v>2850</v>
      </c>
      <c r="C123" s="152" t="s">
        <v>2851</v>
      </c>
      <c r="D123" s="152" t="s">
        <v>2852</v>
      </c>
      <c r="E123" s="152" t="s">
        <v>2853</v>
      </c>
      <c r="F123" s="152" t="s">
        <v>8568</v>
      </c>
      <c r="H123" s="151">
        <v>223070</v>
      </c>
      <c r="L123" s="153" t="s">
        <v>2854</v>
      </c>
      <c r="M123" s="153" t="s">
        <v>3462</v>
      </c>
      <c r="O123" s="151">
        <v>3335</v>
      </c>
      <c r="P123" s="152">
        <v>-1.23</v>
      </c>
      <c r="Q123" s="152">
        <v>29.72</v>
      </c>
      <c r="R123" s="152" t="s">
        <v>2030</v>
      </c>
      <c r="S123" s="152" t="s">
        <v>2716</v>
      </c>
      <c r="T123" s="152">
        <v>47.31</v>
      </c>
      <c r="U123" s="152">
        <v>3.16</v>
      </c>
      <c r="V123" s="152">
        <v>16.149999999999999</v>
      </c>
      <c r="X123" s="152">
        <v>11.81</v>
      </c>
      <c r="AA123" s="152">
        <v>4.91</v>
      </c>
      <c r="AB123" s="152">
        <v>0.2</v>
      </c>
      <c r="AC123" s="152">
        <v>8.99</v>
      </c>
      <c r="AD123" s="152">
        <v>2.79</v>
      </c>
      <c r="AE123" s="152">
        <v>4.1100000000000003</v>
      </c>
      <c r="AF123" s="152">
        <v>0.56000000000000005</v>
      </c>
      <c r="AI123" s="152">
        <v>97.49</v>
      </c>
      <c r="AJ123" s="152">
        <v>0.59</v>
      </c>
      <c r="AK123" s="156">
        <f t="shared" si="1"/>
        <v>0.72540000000000004</v>
      </c>
      <c r="AL123" s="151">
        <v>7254</v>
      </c>
      <c r="AM123" s="151">
        <v>2318</v>
      </c>
      <c r="AN123" s="151">
        <v>1062</v>
      </c>
      <c r="AO123" s="151">
        <v>1276</v>
      </c>
      <c r="AQ123" s="152">
        <v>36.4</v>
      </c>
      <c r="AR123" s="152">
        <v>3.2</v>
      </c>
      <c r="AS123" s="152">
        <v>20.100000000000001</v>
      </c>
      <c r="AW123" s="152">
        <v>54</v>
      </c>
      <c r="AY123" s="151">
        <v>314</v>
      </c>
      <c r="AZ123" s="152">
        <v>3821</v>
      </c>
      <c r="BA123" s="152">
        <v>1072</v>
      </c>
      <c r="BB123" s="152">
        <v>4012</v>
      </c>
      <c r="BC123" s="152">
        <v>124</v>
      </c>
      <c r="BG123" s="152">
        <v>138.19999999999999</v>
      </c>
      <c r="BH123" s="152">
        <v>1056</v>
      </c>
      <c r="BI123" s="152">
        <v>20.6</v>
      </c>
      <c r="BJ123" s="152">
        <v>349</v>
      </c>
      <c r="BK123" s="152">
        <v>109.2</v>
      </c>
      <c r="BO123" s="152">
        <v>1494</v>
      </c>
      <c r="BP123" s="152">
        <v>108.7</v>
      </c>
      <c r="BQ123" s="152">
        <v>227.3</v>
      </c>
      <c r="BS123" s="152">
        <v>70</v>
      </c>
      <c r="BT123" s="152">
        <v>10.4</v>
      </c>
      <c r="BU123" s="152">
        <v>2.4</v>
      </c>
      <c r="BV123" s="152">
        <v>6.7</v>
      </c>
      <c r="BX123" s="152">
        <v>5.7</v>
      </c>
      <c r="BZ123" s="152">
        <v>1.9</v>
      </c>
      <c r="CB123" s="152">
        <v>1.1000000000000001</v>
      </c>
      <c r="CC123" s="152">
        <v>0.23</v>
      </c>
      <c r="CD123" s="152">
        <v>9.1999999999999993</v>
      </c>
      <c r="CE123" s="152">
        <v>6.79</v>
      </c>
      <c r="CF123" s="152">
        <v>0.52</v>
      </c>
      <c r="CH123" s="152">
        <v>9.9</v>
      </c>
      <c r="CJ123" s="152">
        <v>21.82</v>
      </c>
      <c r="CK123" s="152">
        <v>3.97</v>
      </c>
      <c r="ED123" s="152">
        <v>47.86</v>
      </c>
      <c r="EE123" s="152">
        <v>3.14</v>
      </c>
      <c r="EF123" s="152">
        <v>16.21</v>
      </c>
      <c r="EH123" s="152">
        <v>9.7003509399999999</v>
      </c>
      <c r="EJ123" s="152">
        <v>10.78</v>
      </c>
      <c r="EK123" s="152">
        <v>0.15</v>
      </c>
      <c r="EL123" s="152">
        <v>4.57</v>
      </c>
      <c r="EM123" s="152">
        <v>7.93</v>
      </c>
      <c r="EO123" s="152">
        <v>2.54</v>
      </c>
      <c r="EP123" s="152">
        <v>3.89</v>
      </c>
      <c r="EQ123" s="152">
        <v>0.56999999999999995</v>
      </c>
      <c r="ER123" s="152">
        <v>97.64</v>
      </c>
      <c r="ES123" s="152">
        <v>0.56999999999999995</v>
      </c>
      <c r="FF123" s="152">
        <v>261.3</v>
      </c>
      <c r="FG123" s="152">
        <v>102.1</v>
      </c>
      <c r="FR123" s="152">
        <v>30.2</v>
      </c>
      <c r="FT123" s="152">
        <v>102.2</v>
      </c>
      <c r="FY123" s="152">
        <v>1241</v>
      </c>
      <c r="FZ123" s="152">
        <v>96.4</v>
      </c>
      <c r="GA123" s="152">
        <v>172.3</v>
      </c>
      <c r="GB123" s="152">
        <v>18.8</v>
      </c>
      <c r="GC123" s="152">
        <v>68</v>
      </c>
      <c r="GD123" s="152">
        <v>11.1</v>
      </c>
      <c r="GE123" s="152">
        <v>2.79</v>
      </c>
      <c r="GF123" s="152">
        <v>8.33</v>
      </c>
      <c r="GG123" s="152">
        <v>1.1200000000000001</v>
      </c>
      <c r="GH123" s="152">
        <v>5.57</v>
      </c>
      <c r="GI123" s="152">
        <v>1.07</v>
      </c>
      <c r="GJ123" s="152">
        <v>2.79</v>
      </c>
      <c r="GL123" s="152">
        <v>2.5499999999999998</v>
      </c>
      <c r="GM123" s="152">
        <v>0.38</v>
      </c>
      <c r="GN123" s="152">
        <v>7.43</v>
      </c>
      <c r="GO123" s="152">
        <v>6.34</v>
      </c>
      <c r="GS123" s="152">
        <v>6.68</v>
      </c>
      <c r="GT123" s="152">
        <v>16.8</v>
      </c>
      <c r="GU123" s="152">
        <v>2.25</v>
      </c>
    </row>
    <row r="124" spans="1:203">
      <c r="A124" s="151">
        <v>346</v>
      </c>
      <c r="B124" s="152" t="s">
        <v>2850</v>
      </c>
      <c r="C124" s="152" t="s">
        <v>2851</v>
      </c>
      <c r="D124" s="152" t="s">
        <v>2852</v>
      </c>
      <c r="E124" s="152" t="s">
        <v>2853</v>
      </c>
      <c r="F124" s="152" t="s">
        <v>8569</v>
      </c>
      <c r="H124" s="151">
        <v>223070</v>
      </c>
      <c r="L124" s="153" t="s">
        <v>2854</v>
      </c>
      <c r="M124" s="153" t="s">
        <v>3276</v>
      </c>
      <c r="O124" s="151">
        <v>3335</v>
      </c>
      <c r="P124" s="152">
        <v>-1.23</v>
      </c>
      <c r="Q124" s="152">
        <v>29.72</v>
      </c>
      <c r="R124" s="152" t="s">
        <v>2030</v>
      </c>
      <c r="S124" s="152" t="s">
        <v>2716</v>
      </c>
      <c r="T124" s="152">
        <v>46.4</v>
      </c>
      <c r="U124" s="152">
        <v>3.42</v>
      </c>
      <c r="V124" s="152">
        <v>15.63</v>
      </c>
      <c r="X124" s="152">
        <v>12.61</v>
      </c>
      <c r="AA124" s="152">
        <v>5.22</v>
      </c>
      <c r="AB124" s="152">
        <v>0.21</v>
      </c>
      <c r="AC124" s="152">
        <v>9.52</v>
      </c>
      <c r="AD124" s="152">
        <v>2.65</v>
      </c>
      <c r="AE124" s="152">
        <v>3.74</v>
      </c>
      <c r="AF124" s="152">
        <v>0.6</v>
      </c>
      <c r="AI124" s="152">
        <v>98.22</v>
      </c>
      <c r="AJ124" s="152">
        <v>0.57999999999999996</v>
      </c>
      <c r="AK124" s="156">
        <f t="shared" si="1"/>
        <v>1.4999999999999999E-2</v>
      </c>
      <c r="AL124" s="151">
        <v>150</v>
      </c>
      <c r="AM124" s="151">
        <v>2393</v>
      </c>
      <c r="AN124" s="151">
        <v>1283</v>
      </c>
      <c r="AO124" s="151">
        <v>1158</v>
      </c>
      <c r="AQ124" s="152">
        <v>17.600000000000001</v>
      </c>
      <c r="AR124" s="152">
        <v>2.2999999999999998</v>
      </c>
      <c r="AS124" s="152">
        <v>7.1</v>
      </c>
      <c r="AW124" s="152">
        <v>25</v>
      </c>
      <c r="AY124" s="151">
        <v>322</v>
      </c>
      <c r="AZ124" s="152">
        <v>2319</v>
      </c>
      <c r="BA124" s="152">
        <v>246</v>
      </c>
      <c r="BB124" s="152">
        <v>738</v>
      </c>
      <c r="BC124" s="152">
        <v>113</v>
      </c>
      <c r="BG124" s="152">
        <v>116.7</v>
      </c>
      <c r="BH124" s="152">
        <v>939</v>
      </c>
      <c r="BI124" s="152">
        <v>23</v>
      </c>
      <c r="BJ124" s="152">
        <v>309</v>
      </c>
      <c r="BK124" s="152">
        <v>98.8</v>
      </c>
      <c r="BO124" s="152">
        <v>1296</v>
      </c>
      <c r="BP124" s="152">
        <v>95.5</v>
      </c>
      <c r="BQ124" s="152">
        <v>193.5</v>
      </c>
      <c r="BS124" s="152">
        <v>71</v>
      </c>
      <c r="BT124" s="152">
        <v>10.8</v>
      </c>
      <c r="BU124" s="152">
        <v>2.7</v>
      </c>
      <c r="BV124" s="152">
        <v>7.9</v>
      </c>
      <c r="BX124" s="152">
        <v>5</v>
      </c>
      <c r="BZ124" s="152">
        <v>2.2999999999999998</v>
      </c>
      <c r="CB124" s="152">
        <v>1.8</v>
      </c>
      <c r="CC124" s="152">
        <v>0.24</v>
      </c>
      <c r="CD124" s="152">
        <v>7.6</v>
      </c>
      <c r="CE124" s="152">
        <v>6.04</v>
      </c>
      <c r="CF124" s="152">
        <v>0.18</v>
      </c>
      <c r="CH124" s="152">
        <v>8.3000000000000007</v>
      </c>
      <c r="CJ124" s="152">
        <v>17.7</v>
      </c>
      <c r="CK124" s="152">
        <v>3.36</v>
      </c>
      <c r="ED124" s="152">
        <v>47.86</v>
      </c>
      <c r="EE124" s="152">
        <v>3.14</v>
      </c>
      <c r="EF124" s="152">
        <v>16.21</v>
      </c>
      <c r="EH124" s="152">
        <v>9.7003509399999999</v>
      </c>
      <c r="EJ124" s="152">
        <v>10.78</v>
      </c>
      <c r="EK124" s="152">
        <v>0.15</v>
      </c>
      <c r="EL124" s="152">
        <v>4.57</v>
      </c>
      <c r="EM124" s="152">
        <v>7.93</v>
      </c>
      <c r="EO124" s="152">
        <v>2.54</v>
      </c>
      <c r="EP124" s="152">
        <v>3.89</v>
      </c>
      <c r="EQ124" s="152">
        <v>0.56999999999999995</v>
      </c>
      <c r="ER124" s="152">
        <v>97.64</v>
      </c>
      <c r="ES124" s="152">
        <v>0.56999999999999995</v>
      </c>
      <c r="FF124" s="152">
        <v>261.3</v>
      </c>
      <c r="FG124" s="152">
        <v>102.1</v>
      </c>
      <c r="FR124" s="152">
        <v>30.2</v>
      </c>
      <c r="FT124" s="152">
        <v>102.2</v>
      </c>
      <c r="FY124" s="152">
        <v>1241</v>
      </c>
      <c r="FZ124" s="152">
        <v>96.4</v>
      </c>
      <c r="GA124" s="152">
        <v>172.3</v>
      </c>
      <c r="GB124" s="152">
        <v>18.8</v>
      </c>
      <c r="GC124" s="152">
        <v>68</v>
      </c>
      <c r="GD124" s="152">
        <v>11.1</v>
      </c>
      <c r="GE124" s="152">
        <v>2.79</v>
      </c>
      <c r="GF124" s="152">
        <v>8.33</v>
      </c>
      <c r="GG124" s="152">
        <v>1.1200000000000001</v>
      </c>
      <c r="GH124" s="152">
        <v>5.57</v>
      </c>
      <c r="GI124" s="152">
        <v>1.07</v>
      </c>
      <c r="GJ124" s="152">
        <v>2.79</v>
      </c>
      <c r="GL124" s="152">
        <v>2.5499999999999998</v>
      </c>
      <c r="GM124" s="152">
        <v>0.38</v>
      </c>
      <c r="GN124" s="152">
        <v>7.43</v>
      </c>
      <c r="GO124" s="152">
        <v>6.34</v>
      </c>
      <c r="GS124" s="152">
        <v>6.68</v>
      </c>
      <c r="GT124" s="152">
        <v>16.8</v>
      </c>
      <c r="GU124" s="152">
        <v>2.25</v>
      </c>
    </row>
    <row r="125" spans="1:203">
      <c r="A125" s="151">
        <v>347</v>
      </c>
      <c r="B125" s="152" t="s">
        <v>2850</v>
      </c>
      <c r="C125" s="152" t="s">
        <v>2851</v>
      </c>
      <c r="D125" s="152" t="s">
        <v>2852</v>
      </c>
      <c r="E125" s="152" t="s">
        <v>2853</v>
      </c>
      <c r="F125" s="152" t="s">
        <v>8570</v>
      </c>
      <c r="H125" s="151">
        <v>223070</v>
      </c>
      <c r="L125" s="153" t="s">
        <v>2854</v>
      </c>
      <c r="M125" s="153" t="s">
        <v>3595</v>
      </c>
      <c r="O125" s="151">
        <v>3335</v>
      </c>
      <c r="P125" s="152">
        <v>-1.23</v>
      </c>
      <c r="Q125" s="152">
        <v>29.72</v>
      </c>
      <c r="R125" s="152" t="s">
        <v>2030</v>
      </c>
      <c r="S125" s="152" t="s">
        <v>2716</v>
      </c>
      <c r="T125" s="152">
        <v>47.73</v>
      </c>
      <c r="U125" s="152">
        <v>4.1100000000000003</v>
      </c>
      <c r="V125" s="152">
        <v>15.86</v>
      </c>
      <c r="X125" s="152">
        <v>10.37</v>
      </c>
      <c r="AA125" s="152">
        <v>2.77</v>
      </c>
      <c r="AB125" s="152">
        <v>0.16</v>
      </c>
      <c r="AC125" s="152">
        <v>12.11</v>
      </c>
      <c r="AD125" s="152">
        <v>2.78</v>
      </c>
      <c r="AE125" s="152">
        <v>3.51</v>
      </c>
      <c r="AF125" s="152">
        <v>0.57999999999999996</v>
      </c>
      <c r="AI125" s="152">
        <v>98.26</v>
      </c>
      <c r="AJ125" s="152">
        <v>0.5</v>
      </c>
      <c r="AK125" s="156">
        <f t="shared" si="1"/>
        <v>0.02</v>
      </c>
      <c r="AL125" s="151">
        <v>200</v>
      </c>
      <c r="AM125" s="151">
        <v>1931</v>
      </c>
      <c r="AN125" s="151">
        <v>984</v>
      </c>
      <c r="AO125" s="151">
        <v>954</v>
      </c>
      <c r="AQ125" s="152">
        <v>15.3</v>
      </c>
      <c r="AR125" s="152">
        <v>2.4</v>
      </c>
      <c r="AS125" s="152">
        <v>9.1</v>
      </c>
      <c r="AW125" s="152">
        <v>31</v>
      </c>
      <c r="AY125" s="151">
        <v>320</v>
      </c>
      <c r="AZ125" s="152">
        <v>1205</v>
      </c>
      <c r="BA125" s="152">
        <v>51</v>
      </c>
      <c r="BB125" s="152">
        <v>26</v>
      </c>
      <c r="BC125" s="152">
        <v>368</v>
      </c>
      <c r="BG125" s="152">
        <v>81.8</v>
      </c>
      <c r="BH125" s="152">
        <v>766</v>
      </c>
      <c r="BI125" s="152">
        <v>29</v>
      </c>
      <c r="BJ125" s="152">
        <v>265</v>
      </c>
      <c r="BK125" s="152">
        <v>83.1</v>
      </c>
      <c r="BO125" s="152">
        <v>1059</v>
      </c>
      <c r="BP125" s="152">
        <v>78.3</v>
      </c>
      <c r="BQ125" s="152">
        <v>154.69999999999999</v>
      </c>
      <c r="BS125" s="152">
        <v>64</v>
      </c>
      <c r="BT125" s="152">
        <v>10.7</v>
      </c>
      <c r="BU125" s="152">
        <v>2.8</v>
      </c>
      <c r="BV125" s="152">
        <v>8.9</v>
      </c>
      <c r="BX125" s="152">
        <v>6.2</v>
      </c>
      <c r="BZ125" s="152">
        <v>3.3</v>
      </c>
      <c r="CB125" s="152">
        <v>2.4</v>
      </c>
      <c r="CC125" s="152">
        <v>0.33</v>
      </c>
      <c r="CD125" s="152">
        <v>6.5</v>
      </c>
      <c r="CE125" s="152">
        <v>5.05</v>
      </c>
      <c r="CF125" s="152">
        <v>0.03</v>
      </c>
      <c r="CH125" s="152">
        <v>7.4</v>
      </c>
      <c r="CJ125" s="152">
        <v>14.39</v>
      </c>
      <c r="CK125" s="152">
        <v>2.2200000000000002</v>
      </c>
      <c r="ED125" s="152">
        <v>47.86</v>
      </c>
      <c r="EE125" s="152">
        <v>3.14</v>
      </c>
      <c r="EF125" s="152">
        <v>16.21</v>
      </c>
      <c r="EH125" s="152">
        <v>9.7003509399999999</v>
      </c>
      <c r="EJ125" s="152">
        <v>10.78</v>
      </c>
      <c r="EK125" s="152">
        <v>0.15</v>
      </c>
      <c r="EL125" s="152">
        <v>4.57</v>
      </c>
      <c r="EM125" s="152">
        <v>7.93</v>
      </c>
      <c r="EO125" s="152">
        <v>2.54</v>
      </c>
      <c r="EP125" s="152">
        <v>3.89</v>
      </c>
      <c r="EQ125" s="152">
        <v>0.56999999999999995</v>
      </c>
      <c r="ER125" s="152">
        <v>97.64</v>
      </c>
      <c r="ES125" s="152">
        <v>0.56999999999999995</v>
      </c>
      <c r="FF125" s="152">
        <v>261.3</v>
      </c>
      <c r="FG125" s="152">
        <v>102.1</v>
      </c>
      <c r="FR125" s="152">
        <v>30.2</v>
      </c>
      <c r="FT125" s="152">
        <v>102.2</v>
      </c>
      <c r="FY125" s="152">
        <v>1241</v>
      </c>
      <c r="FZ125" s="152">
        <v>96.4</v>
      </c>
      <c r="GA125" s="152">
        <v>172.3</v>
      </c>
      <c r="GB125" s="152">
        <v>18.8</v>
      </c>
      <c r="GC125" s="152">
        <v>68</v>
      </c>
      <c r="GD125" s="152">
        <v>11.1</v>
      </c>
      <c r="GE125" s="152">
        <v>2.79</v>
      </c>
      <c r="GF125" s="152">
        <v>8.33</v>
      </c>
      <c r="GG125" s="152">
        <v>1.1200000000000001</v>
      </c>
      <c r="GH125" s="152">
        <v>5.57</v>
      </c>
      <c r="GI125" s="152">
        <v>1.07</v>
      </c>
      <c r="GJ125" s="152">
        <v>2.79</v>
      </c>
      <c r="GL125" s="152">
        <v>2.5499999999999998</v>
      </c>
      <c r="GM125" s="152">
        <v>0.38</v>
      </c>
      <c r="GN125" s="152">
        <v>7.43</v>
      </c>
      <c r="GO125" s="152">
        <v>6.34</v>
      </c>
      <c r="GS125" s="152">
        <v>6.68</v>
      </c>
      <c r="GT125" s="152">
        <v>16.8</v>
      </c>
      <c r="GU125" s="152">
        <v>2.25</v>
      </c>
    </row>
    <row r="126" spans="1:203">
      <c r="A126" s="151">
        <v>349</v>
      </c>
      <c r="B126" s="152" t="s">
        <v>2850</v>
      </c>
      <c r="C126" s="152" t="s">
        <v>2851</v>
      </c>
      <c r="D126" s="152" t="s">
        <v>2852</v>
      </c>
      <c r="E126" s="152" t="s">
        <v>2853</v>
      </c>
      <c r="F126" s="152" t="s">
        <v>8571</v>
      </c>
      <c r="H126" s="151">
        <v>223070</v>
      </c>
      <c r="L126" s="153" t="s">
        <v>2854</v>
      </c>
      <c r="M126" s="153" t="s">
        <v>3585</v>
      </c>
      <c r="O126" s="151">
        <v>3335</v>
      </c>
      <c r="P126" s="152">
        <v>-1.23</v>
      </c>
      <c r="Q126" s="152">
        <v>29.72</v>
      </c>
      <c r="R126" s="152" t="s">
        <v>2030</v>
      </c>
      <c r="S126" s="152" t="s">
        <v>2716</v>
      </c>
      <c r="T126" s="152">
        <v>47.7</v>
      </c>
      <c r="U126" s="152">
        <v>2.94</v>
      </c>
      <c r="V126" s="152">
        <v>13.72</v>
      </c>
      <c r="X126" s="152">
        <v>17.57</v>
      </c>
      <c r="AA126" s="152">
        <v>4.7</v>
      </c>
      <c r="AB126" s="152">
        <v>0.4</v>
      </c>
      <c r="AC126" s="152">
        <v>6.82</v>
      </c>
      <c r="AD126" s="152">
        <v>1.85</v>
      </c>
      <c r="AE126" s="152">
        <v>3.23</v>
      </c>
      <c r="AF126" s="152">
        <v>0.79</v>
      </c>
      <c r="AI126" s="152">
        <v>96.71</v>
      </c>
      <c r="AJ126" s="152">
        <v>0.9</v>
      </c>
      <c r="AK126" s="156">
        <f t="shared" si="1"/>
        <v>3.7699999999999997E-2</v>
      </c>
      <c r="AL126" s="151">
        <v>377</v>
      </c>
      <c r="AM126" s="151">
        <v>2166</v>
      </c>
      <c r="AN126" s="151">
        <v>344</v>
      </c>
      <c r="AO126" s="151">
        <v>741</v>
      </c>
      <c r="AQ126" s="152">
        <v>41</v>
      </c>
      <c r="AR126" s="152">
        <v>4.8</v>
      </c>
      <c r="AS126" s="152">
        <v>14.6</v>
      </c>
      <c r="AW126" s="152">
        <v>22</v>
      </c>
      <c r="AY126" s="151">
        <v>206</v>
      </c>
      <c r="AZ126" s="152">
        <v>28</v>
      </c>
      <c r="BA126" s="152">
        <v>257</v>
      </c>
      <c r="BB126" s="152">
        <v>288</v>
      </c>
      <c r="BC126" s="152">
        <v>611</v>
      </c>
      <c r="BG126" s="152">
        <v>113.1</v>
      </c>
      <c r="BH126" s="152">
        <v>496</v>
      </c>
      <c r="BI126" s="152">
        <v>40.799999999999997</v>
      </c>
      <c r="BJ126" s="152">
        <v>494</v>
      </c>
      <c r="BK126" s="152">
        <v>168</v>
      </c>
      <c r="BO126" s="152">
        <v>1025</v>
      </c>
      <c r="BP126" s="152">
        <v>125</v>
      </c>
      <c r="BQ126" s="152">
        <v>366.3</v>
      </c>
      <c r="BS126" s="152">
        <v>91</v>
      </c>
      <c r="BT126" s="152">
        <v>14.4</v>
      </c>
      <c r="BU126" s="152">
        <v>2.7</v>
      </c>
      <c r="BV126" s="152">
        <v>11.2</v>
      </c>
      <c r="BX126" s="152">
        <v>7.7</v>
      </c>
      <c r="BZ126" s="152">
        <v>4.7</v>
      </c>
      <c r="CB126" s="152">
        <v>4.4000000000000004</v>
      </c>
      <c r="CC126" s="152">
        <v>0.73</v>
      </c>
      <c r="CD126" s="152">
        <v>10.3</v>
      </c>
      <c r="CE126" s="152">
        <v>8.1199999999999992</v>
      </c>
      <c r="CF126" s="152">
        <v>0.14000000000000001</v>
      </c>
      <c r="CH126" s="152">
        <v>25.8</v>
      </c>
      <c r="CJ126" s="152">
        <v>32</v>
      </c>
      <c r="CK126" s="152">
        <v>4.78</v>
      </c>
      <c r="ED126" s="152">
        <v>47.86</v>
      </c>
      <c r="EE126" s="152">
        <v>3.14</v>
      </c>
      <c r="EF126" s="152">
        <v>16.21</v>
      </c>
      <c r="EH126" s="152">
        <v>9.7003509399999999</v>
      </c>
      <c r="EJ126" s="152">
        <v>10.78</v>
      </c>
      <c r="EK126" s="152">
        <v>0.15</v>
      </c>
      <c r="EL126" s="152">
        <v>4.57</v>
      </c>
      <c r="EM126" s="152">
        <v>7.93</v>
      </c>
      <c r="EO126" s="152">
        <v>2.54</v>
      </c>
      <c r="EP126" s="152">
        <v>3.89</v>
      </c>
      <c r="EQ126" s="152">
        <v>0.56999999999999995</v>
      </c>
      <c r="ER126" s="152">
        <v>97.64</v>
      </c>
      <c r="ES126" s="152">
        <v>0.56999999999999995</v>
      </c>
      <c r="FF126" s="152">
        <v>261.3</v>
      </c>
      <c r="FG126" s="152">
        <v>102.1</v>
      </c>
      <c r="FR126" s="152">
        <v>30.2</v>
      </c>
      <c r="FT126" s="152">
        <v>102.2</v>
      </c>
      <c r="FY126" s="152">
        <v>1241</v>
      </c>
      <c r="FZ126" s="152">
        <v>96.4</v>
      </c>
      <c r="GA126" s="152">
        <v>172.3</v>
      </c>
      <c r="GB126" s="152">
        <v>18.8</v>
      </c>
      <c r="GC126" s="152">
        <v>68</v>
      </c>
      <c r="GD126" s="152">
        <v>11.1</v>
      </c>
      <c r="GE126" s="152">
        <v>2.79</v>
      </c>
      <c r="GF126" s="152">
        <v>8.33</v>
      </c>
      <c r="GG126" s="152">
        <v>1.1200000000000001</v>
      </c>
      <c r="GH126" s="152">
        <v>5.57</v>
      </c>
      <c r="GI126" s="152">
        <v>1.07</v>
      </c>
      <c r="GJ126" s="152">
        <v>2.79</v>
      </c>
      <c r="GL126" s="152">
        <v>2.5499999999999998</v>
      </c>
      <c r="GM126" s="152">
        <v>0.38</v>
      </c>
      <c r="GN126" s="152">
        <v>7.43</v>
      </c>
      <c r="GO126" s="152">
        <v>6.34</v>
      </c>
      <c r="GS126" s="152">
        <v>6.68</v>
      </c>
      <c r="GT126" s="152">
        <v>16.8</v>
      </c>
      <c r="GU126" s="152">
        <v>2.25</v>
      </c>
    </row>
    <row r="127" spans="1:203">
      <c r="A127" s="151">
        <v>353</v>
      </c>
      <c r="B127" s="152" t="s">
        <v>2859</v>
      </c>
      <c r="C127" s="152" t="s">
        <v>3451</v>
      </c>
      <c r="D127" s="152" t="s">
        <v>3452</v>
      </c>
      <c r="E127" s="152" t="s">
        <v>3453</v>
      </c>
      <c r="F127" s="152" t="s">
        <v>8572</v>
      </c>
      <c r="H127" s="151">
        <v>212020</v>
      </c>
      <c r="I127" s="153" t="s">
        <v>5557</v>
      </c>
      <c r="K127" s="152" t="s">
        <v>5558</v>
      </c>
      <c r="L127" s="153" t="s">
        <v>5559</v>
      </c>
      <c r="M127" s="153" t="s">
        <v>3689</v>
      </c>
      <c r="O127" s="151">
        <v>3489</v>
      </c>
      <c r="P127" s="152">
        <v>37.615000000000002</v>
      </c>
      <c r="Q127" s="152">
        <v>23.335999999999999</v>
      </c>
      <c r="R127" s="152" t="s">
        <v>3457</v>
      </c>
      <c r="S127" s="152" t="s">
        <v>3690</v>
      </c>
      <c r="T127" s="152">
        <v>66.489999999999995</v>
      </c>
      <c r="U127" s="152">
        <v>0.4</v>
      </c>
      <c r="V127" s="152">
        <v>14.4</v>
      </c>
      <c r="X127" s="152">
        <v>3.42</v>
      </c>
      <c r="AA127" s="152">
        <v>0.67</v>
      </c>
      <c r="AB127" s="152">
        <v>0.1</v>
      </c>
      <c r="AC127" s="152">
        <v>2.33</v>
      </c>
      <c r="AD127" s="152">
        <v>4.12</v>
      </c>
      <c r="AE127" s="152">
        <v>2.2200000000000002</v>
      </c>
      <c r="AI127" s="152">
        <v>94.16</v>
      </c>
      <c r="AJ127" s="152">
        <v>4.6900000000000004</v>
      </c>
      <c r="AK127" s="156">
        <f t="shared" si="1"/>
        <v>1.3899999999999999E-2</v>
      </c>
      <c r="AL127" s="151">
        <v>139</v>
      </c>
      <c r="AO127" s="151">
        <v>3243</v>
      </c>
      <c r="CR127" s="152">
        <v>0</v>
      </c>
      <c r="CT127" s="152" t="s">
        <v>3458</v>
      </c>
      <c r="DC127" s="152">
        <v>55.8</v>
      </c>
      <c r="DE127" s="152">
        <v>27.77</v>
      </c>
      <c r="DF127" s="152">
        <v>0.47</v>
      </c>
      <c r="DK127" s="152">
        <v>5.65</v>
      </c>
      <c r="DM127" s="152">
        <v>10.18</v>
      </c>
      <c r="DN127" s="152">
        <v>0.16</v>
      </c>
    </row>
    <row r="128" spans="1:203">
      <c r="A128" s="151">
        <v>354</v>
      </c>
      <c r="B128" s="152" t="s">
        <v>2859</v>
      </c>
      <c r="C128" s="152" t="s">
        <v>3451</v>
      </c>
      <c r="D128" s="152" t="s">
        <v>3452</v>
      </c>
      <c r="E128" s="152" t="s">
        <v>3453</v>
      </c>
      <c r="F128" s="152" t="s">
        <v>8573</v>
      </c>
      <c r="H128" s="151">
        <v>212020</v>
      </c>
      <c r="I128" s="153" t="s">
        <v>5557</v>
      </c>
      <c r="K128" s="152" t="s">
        <v>5558</v>
      </c>
      <c r="L128" s="153" t="s">
        <v>5559</v>
      </c>
      <c r="M128" s="153" t="s">
        <v>4746</v>
      </c>
      <c r="O128" s="151">
        <v>3489</v>
      </c>
      <c r="P128" s="152">
        <v>37.615000000000002</v>
      </c>
      <c r="Q128" s="152">
        <v>23.335999999999999</v>
      </c>
      <c r="R128" s="152" t="s">
        <v>3457</v>
      </c>
      <c r="S128" s="152" t="s">
        <v>3690</v>
      </c>
      <c r="T128" s="152">
        <v>66.239999999999995</v>
      </c>
      <c r="U128" s="152">
        <v>0.92</v>
      </c>
      <c r="V128" s="152">
        <v>14.49</v>
      </c>
      <c r="X128" s="152">
        <v>3.87</v>
      </c>
      <c r="AA128" s="152">
        <v>0.75</v>
      </c>
      <c r="AB128" s="152">
        <v>0.13</v>
      </c>
      <c r="AC128" s="152">
        <v>2.5099999999999998</v>
      </c>
      <c r="AD128" s="152">
        <v>4.6500000000000004</v>
      </c>
      <c r="AE128" s="152">
        <v>2.21</v>
      </c>
      <c r="AI128" s="152">
        <v>95.77</v>
      </c>
      <c r="AJ128" s="152">
        <v>5.2</v>
      </c>
      <c r="AK128" s="156">
        <f t="shared" si="1"/>
        <v>4.1000000000000003E-3</v>
      </c>
      <c r="AL128" s="151">
        <v>41</v>
      </c>
      <c r="AO128" s="151">
        <v>3467</v>
      </c>
      <c r="CR128" s="152">
        <v>0</v>
      </c>
      <c r="CT128" s="152" t="s">
        <v>3458</v>
      </c>
      <c r="DC128" s="152">
        <v>54.98</v>
      </c>
      <c r="DE128" s="152">
        <v>27.93</v>
      </c>
      <c r="DF128" s="152">
        <v>0.49</v>
      </c>
      <c r="DK128" s="152">
        <v>5.43</v>
      </c>
      <c r="DM128" s="152">
        <v>10.61</v>
      </c>
      <c r="DN128" s="152">
        <v>0.17</v>
      </c>
    </row>
    <row r="129" spans="1:118">
      <c r="A129" s="151">
        <v>355</v>
      </c>
      <c r="B129" s="152" t="s">
        <v>2859</v>
      </c>
      <c r="C129" s="152" t="s">
        <v>3451</v>
      </c>
      <c r="D129" s="152" t="s">
        <v>3452</v>
      </c>
      <c r="E129" s="152" t="s">
        <v>3453</v>
      </c>
      <c r="F129" s="152" t="s">
        <v>8574</v>
      </c>
      <c r="H129" s="151">
        <v>212020</v>
      </c>
      <c r="I129" s="153" t="s">
        <v>5557</v>
      </c>
      <c r="K129" s="152" t="s">
        <v>5558</v>
      </c>
      <c r="L129" s="153" t="s">
        <v>5559</v>
      </c>
      <c r="M129" s="153" t="s">
        <v>3772</v>
      </c>
      <c r="O129" s="151">
        <v>3489</v>
      </c>
      <c r="P129" s="152">
        <v>37.615000000000002</v>
      </c>
      <c r="Q129" s="152">
        <v>23.335999999999999</v>
      </c>
      <c r="R129" s="152" t="s">
        <v>3457</v>
      </c>
      <c r="S129" s="152" t="s">
        <v>3690</v>
      </c>
      <c r="T129" s="152">
        <v>66.53</v>
      </c>
      <c r="U129" s="152">
        <v>0.52</v>
      </c>
      <c r="V129" s="152">
        <v>14.52</v>
      </c>
      <c r="X129" s="152">
        <v>3.33</v>
      </c>
      <c r="AA129" s="152">
        <v>0.76</v>
      </c>
      <c r="AB129" s="152">
        <v>0.16</v>
      </c>
      <c r="AC129" s="152">
        <v>2.61</v>
      </c>
      <c r="AD129" s="152">
        <v>4.6100000000000003</v>
      </c>
      <c r="AE129" s="152">
        <v>2.2599999999999998</v>
      </c>
      <c r="AI129" s="152">
        <v>95.31</v>
      </c>
      <c r="AJ129" s="152">
        <v>4.18</v>
      </c>
      <c r="AK129" s="156">
        <f t="shared" si="1"/>
        <v>7.1999999999999998E-3</v>
      </c>
      <c r="AL129" s="151">
        <v>72</v>
      </c>
      <c r="AO129" s="151">
        <v>3031</v>
      </c>
      <c r="CR129" s="152">
        <v>0</v>
      </c>
      <c r="CT129" s="152" t="s">
        <v>3458</v>
      </c>
      <c r="DC129" s="152">
        <v>56.32</v>
      </c>
      <c r="DE129" s="152">
        <v>27</v>
      </c>
      <c r="DF129" s="152">
        <v>0.44</v>
      </c>
      <c r="DK129" s="152">
        <v>5.66</v>
      </c>
      <c r="DM129" s="152">
        <v>9.77</v>
      </c>
      <c r="DN129" s="152">
        <v>0.2</v>
      </c>
    </row>
    <row r="130" spans="1:118">
      <c r="A130" s="151">
        <v>357</v>
      </c>
      <c r="B130" s="152" t="s">
        <v>2859</v>
      </c>
      <c r="C130" s="152" t="s">
        <v>3451</v>
      </c>
      <c r="D130" s="152" t="s">
        <v>3452</v>
      </c>
      <c r="E130" s="152" t="s">
        <v>3453</v>
      </c>
      <c r="F130" s="152" t="s">
        <v>8575</v>
      </c>
      <c r="H130" s="151">
        <v>212020</v>
      </c>
      <c r="I130" s="153" t="s">
        <v>5557</v>
      </c>
      <c r="K130" s="152" t="s">
        <v>5558</v>
      </c>
      <c r="L130" s="153" t="s">
        <v>5559</v>
      </c>
      <c r="M130" s="153" t="s">
        <v>3995</v>
      </c>
      <c r="O130" s="151">
        <v>3489</v>
      </c>
      <c r="P130" s="152">
        <v>37.615000000000002</v>
      </c>
      <c r="Q130" s="152">
        <v>23.335999999999999</v>
      </c>
      <c r="R130" s="152" t="s">
        <v>3457</v>
      </c>
      <c r="S130" s="152" t="s">
        <v>3690</v>
      </c>
      <c r="T130" s="152">
        <v>67.02</v>
      </c>
      <c r="U130" s="152">
        <v>0.54</v>
      </c>
      <c r="V130" s="152">
        <v>14.18</v>
      </c>
      <c r="X130" s="152">
        <v>3.43</v>
      </c>
      <c r="AA130" s="152">
        <v>0.72</v>
      </c>
      <c r="AB130" s="152">
        <v>0.15</v>
      </c>
      <c r="AC130" s="152">
        <v>2.48</v>
      </c>
      <c r="AD130" s="152">
        <v>5.03</v>
      </c>
      <c r="AE130" s="152">
        <v>2.25</v>
      </c>
      <c r="AI130" s="152">
        <v>95.79</v>
      </c>
      <c r="AJ130" s="152">
        <v>4.2300000000000004</v>
      </c>
      <c r="AK130" s="156">
        <f t="shared" si="1"/>
        <v>7.4999999999999997E-3</v>
      </c>
      <c r="AL130" s="151">
        <v>75</v>
      </c>
      <c r="AO130" s="151">
        <v>3031</v>
      </c>
      <c r="CR130" s="152">
        <v>0</v>
      </c>
      <c r="CT130" s="152" t="s">
        <v>3458</v>
      </c>
      <c r="CU130" s="152">
        <v>-88</v>
      </c>
      <c r="DC130" s="152">
        <v>55.27</v>
      </c>
      <c r="DE130" s="152">
        <v>27.61</v>
      </c>
      <c r="DF130" s="152">
        <v>0.43</v>
      </c>
      <c r="DK130" s="152">
        <v>5.43</v>
      </c>
      <c r="DM130" s="152">
        <v>10.34</v>
      </c>
      <c r="DN130" s="152">
        <v>0.18</v>
      </c>
    </row>
    <row r="131" spans="1:118">
      <c r="A131" s="151">
        <v>358</v>
      </c>
      <c r="B131" s="152" t="s">
        <v>2859</v>
      </c>
      <c r="C131" s="152" t="s">
        <v>3451</v>
      </c>
      <c r="D131" s="152" t="s">
        <v>3452</v>
      </c>
      <c r="E131" s="152" t="s">
        <v>3453</v>
      </c>
      <c r="F131" s="152" t="s">
        <v>8576</v>
      </c>
      <c r="H131" s="151">
        <v>212040</v>
      </c>
      <c r="K131" s="152" t="s">
        <v>5573</v>
      </c>
      <c r="L131" s="153" t="s">
        <v>5595</v>
      </c>
      <c r="M131" s="153" t="s">
        <v>5603</v>
      </c>
      <c r="O131" s="151">
        <v>3489</v>
      </c>
      <c r="P131" s="152">
        <v>36.404000000000003</v>
      </c>
      <c r="Q131" s="152">
        <v>25.396000000000001</v>
      </c>
      <c r="R131" s="152" t="s">
        <v>3457</v>
      </c>
      <c r="S131" s="152" t="s">
        <v>2720</v>
      </c>
      <c r="T131" s="152">
        <v>69.986599999999996</v>
      </c>
      <c r="U131" s="152">
        <v>0.33389999999999997</v>
      </c>
      <c r="V131" s="152">
        <v>14.5303</v>
      </c>
      <c r="X131" s="152">
        <v>1.885</v>
      </c>
      <c r="AA131" s="152">
        <v>0.11940000000000001</v>
      </c>
      <c r="AC131" s="152">
        <v>1.0505</v>
      </c>
      <c r="AD131" s="152">
        <v>3.9304000000000001</v>
      </c>
      <c r="AE131" s="152">
        <v>4.0896999999999997</v>
      </c>
      <c r="AI131" s="152">
        <v>95.925799999999995</v>
      </c>
      <c r="AJ131" s="152">
        <v>4.26</v>
      </c>
      <c r="AK131" s="156">
        <f t="shared" ref="AK131:AK194" si="2">AL131/10000</f>
        <v>1.2999999999999999E-2</v>
      </c>
      <c r="AL131" s="151">
        <v>130</v>
      </c>
      <c r="AN131" s="151">
        <v>59</v>
      </c>
      <c r="AO131" s="151">
        <v>4019</v>
      </c>
      <c r="CR131" s="152">
        <v>0</v>
      </c>
      <c r="CT131" s="152" t="s">
        <v>3458</v>
      </c>
      <c r="DC131" s="152">
        <v>52.228400000000001</v>
      </c>
      <c r="DD131" s="152">
        <v>0.30599999999999999</v>
      </c>
      <c r="DE131" s="152">
        <v>1.2964</v>
      </c>
      <c r="DF131" s="152">
        <v>10.134</v>
      </c>
      <c r="DG131" s="152">
        <v>12.916399999999999</v>
      </c>
      <c r="DH131" s="152">
        <v>0.4723</v>
      </c>
      <c r="DK131" s="152">
        <v>0.37280000000000002</v>
      </c>
      <c r="DM131" s="152">
        <v>22.095099999999999</v>
      </c>
      <c r="DN131" s="152" t="s">
        <v>2867</v>
      </c>
    </row>
    <row r="132" spans="1:118">
      <c r="A132" s="151">
        <v>359</v>
      </c>
      <c r="B132" s="152" t="s">
        <v>2859</v>
      </c>
      <c r="C132" s="152" t="s">
        <v>3451</v>
      </c>
      <c r="D132" s="152" t="s">
        <v>3452</v>
      </c>
      <c r="E132" s="152" t="s">
        <v>3453</v>
      </c>
      <c r="F132" s="152" t="s">
        <v>8577</v>
      </c>
      <c r="H132" s="151">
        <v>212040</v>
      </c>
      <c r="K132" s="152" t="s">
        <v>5573</v>
      </c>
      <c r="L132" s="153" t="s">
        <v>5595</v>
      </c>
      <c r="M132" s="153" t="s">
        <v>5596</v>
      </c>
      <c r="O132" s="151">
        <v>3489</v>
      </c>
      <c r="P132" s="152">
        <v>36.404000000000003</v>
      </c>
      <c r="Q132" s="152">
        <v>25.396000000000001</v>
      </c>
      <c r="R132" s="152" t="s">
        <v>3457</v>
      </c>
      <c r="S132" s="152" t="s">
        <v>2720</v>
      </c>
      <c r="T132" s="152">
        <v>69.542100000000005</v>
      </c>
      <c r="U132" s="152">
        <v>0.37369999999999998</v>
      </c>
      <c r="V132" s="152">
        <v>14.376300000000001</v>
      </c>
      <c r="X132" s="152">
        <v>2.1852999999999998</v>
      </c>
      <c r="AA132" s="152">
        <v>0.15029999999999999</v>
      </c>
      <c r="AC132" s="152">
        <v>1.3778999999999999</v>
      </c>
      <c r="AD132" s="152">
        <v>4.6900000000000004</v>
      </c>
      <c r="AE132" s="152">
        <v>3.1496</v>
      </c>
      <c r="AI132" s="152">
        <v>95.845299999999995</v>
      </c>
      <c r="AJ132" s="152">
        <v>4.5</v>
      </c>
      <c r="AK132" s="156">
        <f t="shared" si="2"/>
        <v>1.18E-2</v>
      </c>
      <c r="AL132" s="151">
        <v>118</v>
      </c>
      <c r="AN132" s="151">
        <v>86</v>
      </c>
      <c r="AO132" s="151">
        <v>3688</v>
      </c>
      <c r="CR132" s="152">
        <v>0</v>
      </c>
      <c r="CT132" s="152" t="s">
        <v>3458</v>
      </c>
      <c r="DC132" s="152">
        <v>51.897799999999997</v>
      </c>
      <c r="DD132" s="152">
        <v>0.43059999999999998</v>
      </c>
      <c r="DE132" s="152">
        <v>1.5859000000000001</v>
      </c>
      <c r="DF132" s="152">
        <v>10.874000000000001</v>
      </c>
      <c r="DG132" s="152">
        <v>13.338800000000001</v>
      </c>
      <c r="DH132" s="152">
        <v>0.5212</v>
      </c>
      <c r="DK132" s="152">
        <v>0.33260000000000001</v>
      </c>
      <c r="DM132" s="152">
        <v>20.476800000000001</v>
      </c>
      <c r="DN132" s="152">
        <v>9.1000000000000004E-3</v>
      </c>
    </row>
    <row r="133" spans="1:118">
      <c r="A133" s="151">
        <v>360</v>
      </c>
      <c r="B133" s="152" t="s">
        <v>2859</v>
      </c>
      <c r="C133" s="152" t="s">
        <v>3451</v>
      </c>
      <c r="D133" s="152" t="s">
        <v>3452</v>
      </c>
      <c r="E133" s="152" t="s">
        <v>3453</v>
      </c>
      <c r="F133" s="152" t="s">
        <v>8578</v>
      </c>
      <c r="H133" s="151">
        <v>212040</v>
      </c>
      <c r="K133" s="152" t="s">
        <v>5573</v>
      </c>
      <c r="L133" s="153" t="s">
        <v>5595</v>
      </c>
      <c r="M133" s="153" t="s">
        <v>5641</v>
      </c>
      <c r="O133" s="151">
        <v>3489</v>
      </c>
      <c r="P133" s="152">
        <v>36.404000000000003</v>
      </c>
      <c r="Q133" s="152">
        <v>25.396000000000001</v>
      </c>
      <c r="R133" s="152" t="s">
        <v>3457</v>
      </c>
      <c r="S133" s="152" t="s">
        <v>2720</v>
      </c>
      <c r="T133" s="152">
        <v>70.738799999999998</v>
      </c>
      <c r="U133" s="152">
        <v>0.33900000000000002</v>
      </c>
      <c r="V133" s="152">
        <v>14.21</v>
      </c>
      <c r="X133" s="152">
        <v>1.8924000000000001</v>
      </c>
      <c r="AA133" s="152">
        <v>0.1731</v>
      </c>
      <c r="AC133" s="152">
        <v>1.1569</v>
      </c>
      <c r="AD133" s="152">
        <v>4.5156000000000001</v>
      </c>
      <c r="AE133" s="152">
        <v>3.2237</v>
      </c>
      <c r="AI133" s="152">
        <v>96.249499999999998</v>
      </c>
      <c r="AJ133" s="152">
        <v>4.3499999999999996</v>
      </c>
      <c r="AK133" s="156">
        <f t="shared" si="2"/>
        <v>1.14E-2</v>
      </c>
      <c r="AL133" s="151">
        <v>114</v>
      </c>
      <c r="AN133" s="151">
        <v>79</v>
      </c>
      <c r="AO133" s="151">
        <v>3956</v>
      </c>
      <c r="CR133" s="152">
        <v>0</v>
      </c>
      <c r="CT133" s="152" t="s">
        <v>3458</v>
      </c>
      <c r="DC133" s="152">
        <v>52.477800000000002</v>
      </c>
      <c r="DD133" s="152">
        <v>0.2417</v>
      </c>
      <c r="DE133" s="152">
        <v>1.0583</v>
      </c>
      <c r="DF133" s="152">
        <v>10.009600000000001</v>
      </c>
      <c r="DG133" s="152">
        <v>13.842000000000001</v>
      </c>
      <c r="DH133" s="152">
        <v>0.52910000000000001</v>
      </c>
      <c r="DK133" s="152">
        <v>0.29720000000000002</v>
      </c>
      <c r="DM133" s="152">
        <v>21.509399999999999</v>
      </c>
      <c r="DN133" s="152">
        <v>1.52E-2</v>
      </c>
    </row>
    <row r="134" spans="1:118">
      <c r="A134" s="151">
        <v>361</v>
      </c>
      <c r="B134" s="152" t="s">
        <v>2859</v>
      </c>
      <c r="C134" s="152" t="s">
        <v>3451</v>
      </c>
      <c r="D134" s="152" t="s">
        <v>3452</v>
      </c>
      <c r="E134" s="152" t="s">
        <v>3453</v>
      </c>
      <c r="F134" s="152" t="s">
        <v>8579</v>
      </c>
      <c r="H134" s="151">
        <v>212040</v>
      </c>
      <c r="K134" s="152" t="s">
        <v>5573</v>
      </c>
      <c r="L134" s="153" t="s">
        <v>5595</v>
      </c>
      <c r="M134" s="153" t="s">
        <v>5622</v>
      </c>
      <c r="O134" s="151">
        <v>3489</v>
      </c>
      <c r="P134" s="152">
        <v>36.404000000000003</v>
      </c>
      <c r="Q134" s="152">
        <v>25.396000000000001</v>
      </c>
      <c r="R134" s="152" t="s">
        <v>3457</v>
      </c>
      <c r="S134" s="152" t="s">
        <v>2720</v>
      </c>
      <c r="T134" s="152">
        <v>70.419399999999996</v>
      </c>
      <c r="U134" s="152">
        <v>0.27729999999999999</v>
      </c>
      <c r="V134" s="152">
        <v>13.5731</v>
      </c>
      <c r="X134" s="152">
        <v>1.234</v>
      </c>
      <c r="AA134" s="152">
        <v>8.1000000000000003E-2</v>
      </c>
      <c r="AC134" s="152">
        <v>0.95269999999999999</v>
      </c>
      <c r="AD134" s="152">
        <v>4.1303999999999998</v>
      </c>
      <c r="AE134" s="152">
        <v>3.7608999999999999</v>
      </c>
      <c r="AI134" s="152">
        <v>94.428899999999999</v>
      </c>
      <c r="AJ134" s="152">
        <v>4.3099999999999996</v>
      </c>
      <c r="AK134" s="156">
        <f t="shared" si="2"/>
        <v>1.3899999999999999E-2</v>
      </c>
      <c r="AL134" s="151">
        <v>139</v>
      </c>
      <c r="AN134" s="151">
        <v>75</v>
      </c>
      <c r="AO134" s="151">
        <v>3830</v>
      </c>
      <c r="CR134" s="152">
        <v>0</v>
      </c>
      <c r="CT134" s="152" t="s">
        <v>3458</v>
      </c>
      <c r="DC134" s="152">
        <v>52.152900000000002</v>
      </c>
      <c r="DD134" s="152">
        <v>0.32450000000000001</v>
      </c>
      <c r="DE134" s="152">
        <v>1.5227999999999999</v>
      </c>
      <c r="DF134" s="152">
        <v>9.8879999999999999</v>
      </c>
      <c r="DG134" s="152">
        <v>12.9757</v>
      </c>
      <c r="DH134" s="152">
        <v>0.43830000000000002</v>
      </c>
      <c r="DK134" s="152">
        <v>0.43740000000000001</v>
      </c>
      <c r="DM134" s="152">
        <v>22.022600000000001</v>
      </c>
      <c r="DN134" s="152" t="s">
        <v>2867</v>
      </c>
    </row>
    <row r="135" spans="1:118">
      <c r="A135" s="151">
        <v>362</v>
      </c>
      <c r="B135" s="152" t="s">
        <v>2859</v>
      </c>
      <c r="C135" s="152" t="s">
        <v>3451</v>
      </c>
      <c r="D135" s="152" t="s">
        <v>3452</v>
      </c>
      <c r="E135" s="152" t="s">
        <v>3453</v>
      </c>
      <c r="F135" s="152" t="s">
        <v>8580</v>
      </c>
      <c r="H135" s="151">
        <v>212040</v>
      </c>
      <c r="K135" s="152" t="s">
        <v>5573</v>
      </c>
      <c r="L135" s="153" t="s">
        <v>5577</v>
      </c>
      <c r="M135" s="153" t="s">
        <v>5628</v>
      </c>
      <c r="O135" s="151">
        <v>3489</v>
      </c>
      <c r="P135" s="152">
        <v>36.404000000000003</v>
      </c>
      <c r="Q135" s="152">
        <v>25.396000000000001</v>
      </c>
      <c r="R135" s="152" t="s">
        <v>3457</v>
      </c>
      <c r="S135" s="152" t="s">
        <v>2720</v>
      </c>
      <c r="T135" s="152">
        <v>70.558499999999995</v>
      </c>
      <c r="U135" s="152">
        <v>0.3407</v>
      </c>
      <c r="V135" s="152">
        <v>14.0777</v>
      </c>
      <c r="X135" s="152">
        <v>1.4823</v>
      </c>
      <c r="AA135" s="152">
        <v>0.1628</v>
      </c>
      <c r="AC135" s="152">
        <v>1.2215</v>
      </c>
      <c r="AD135" s="152">
        <v>4.5103999999999997</v>
      </c>
      <c r="AE135" s="152">
        <v>3.2275</v>
      </c>
      <c r="AI135" s="152">
        <v>95.581199999999995</v>
      </c>
      <c r="AJ135" s="152">
        <v>4.2300000000000004</v>
      </c>
      <c r="AK135" s="156">
        <f t="shared" si="2"/>
        <v>6.8999999999999999E-3</v>
      </c>
      <c r="AL135" s="151">
        <v>69</v>
      </c>
      <c r="AN135" s="151">
        <v>62</v>
      </c>
      <c r="AO135" s="151">
        <v>3921</v>
      </c>
      <c r="CR135" s="152">
        <v>0</v>
      </c>
      <c r="CT135" s="152" t="s">
        <v>3458</v>
      </c>
      <c r="DC135" s="152">
        <v>52.08</v>
      </c>
      <c r="DD135" s="152">
        <v>0.28789999999999999</v>
      </c>
      <c r="DE135" s="152">
        <v>0.98219999999999996</v>
      </c>
      <c r="DF135" s="152">
        <v>10.745900000000001</v>
      </c>
      <c r="DG135" s="152">
        <v>13.4863</v>
      </c>
      <c r="DH135" s="152">
        <v>0.59409999999999996</v>
      </c>
      <c r="DK135" s="152">
        <v>0.30209999999999998</v>
      </c>
      <c r="DM135" s="152">
        <v>21.119</v>
      </c>
      <c r="DN135" s="152">
        <v>2.12E-2</v>
      </c>
    </row>
    <row r="136" spans="1:118">
      <c r="A136" s="151">
        <v>363</v>
      </c>
      <c r="B136" s="152" t="s">
        <v>2859</v>
      </c>
      <c r="C136" s="152" t="s">
        <v>3451</v>
      </c>
      <c r="D136" s="152" t="s">
        <v>3452</v>
      </c>
      <c r="E136" s="152" t="s">
        <v>3453</v>
      </c>
      <c r="F136" s="152" t="s">
        <v>8581</v>
      </c>
      <c r="H136" s="151">
        <v>212040</v>
      </c>
      <c r="K136" s="152" t="s">
        <v>5573</v>
      </c>
      <c r="L136" s="153" t="s">
        <v>5577</v>
      </c>
      <c r="M136" s="153" t="s">
        <v>5651</v>
      </c>
      <c r="O136" s="151">
        <v>3489</v>
      </c>
      <c r="P136" s="152">
        <v>36.404000000000003</v>
      </c>
      <c r="Q136" s="152">
        <v>25.396000000000001</v>
      </c>
      <c r="R136" s="152" t="s">
        <v>3457</v>
      </c>
      <c r="S136" s="152" t="s">
        <v>2720</v>
      </c>
      <c r="T136" s="152">
        <v>70.930099999999996</v>
      </c>
      <c r="U136" s="152">
        <v>0.37840000000000001</v>
      </c>
      <c r="V136" s="152">
        <v>14.3154</v>
      </c>
      <c r="X136" s="152">
        <v>1.4271</v>
      </c>
      <c r="AA136" s="152">
        <v>0.12620000000000001</v>
      </c>
      <c r="AC136" s="152">
        <v>1.4582999999999999</v>
      </c>
      <c r="AD136" s="152">
        <v>4.6665000000000001</v>
      </c>
      <c r="AE136" s="152">
        <v>3.1629</v>
      </c>
      <c r="AI136" s="152">
        <v>96.465000000000003</v>
      </c>
      <c r="AJ136" s="152">
        <v>4.18</v>
      </c>
      <c r="AK136" s="156">
        <f t="shared" si="2"/>
        <v>1.0699999999999999E-2</v>
      </c>
      <c r="AL136" s="151">
        <v>107</v>
      </c>
      <c r="AN136" s="151">
        <v>73</v>
      </c>
      <c r="AO136" s="151">
        <v>3806</v>
      </c>
      <c r="CR136" s="152">
        <v>0</v>
      </c>
      <c r="CT136" s="152" t="s">
        <v>3458</v>
      </c>
      <c r="DC136" s="152">
        <v>52.029600000000002</v>
      </c>
      <c r="DD136" s="152">
        <v>0.29809999999999998</v>
      </c>
      <c r="DE136" s="152">
        <v>1.1516999999999999</v>
      </c>
      <c r="DF136" s="152">
        <v>10.2805</v>
      </c>
      <c r="DG136" s="152">
        <v>13.750500000000001</v>
      </c>
      <c r="DH136" s="152">
        <v>0.55759999999999998</v>
      </c>
      <c r="DK136" s="152">
        <v>0.30130000000000001</v>
      </c>
      <c r="DM136" s="152">
        <v>21.305099999999999</v>
      </c>
      <c r="DN136" s="152" t="s">
        <v>2867</v>
      </c>
    </row>
    <row r="137" spans="1:118">
      <c r="A137" s="151">
        <v>365</v>
      </c>
      <c r="B137" s="152" t="s">
        <v>2859</v>
      </c>
      <c r="C137" s="152" t="s">
        <v>3451</v>
      </c>
      <c r="D137" s="152" t="s">
        <v>3452</v>
      </c>
      <c r="E137" s="152" t="s">
        <v>3453</v>
      </c>
      <c r="F137" s="152" t="s">
        <v>8582</v>
      </c>
      <c r="H137" s="151">
        <v>212040</v>
      </c>
      <c r="K137" s="152" t="s">
        <v>5573</v>
      </c>
      <c r="L137" s="153" t="s">
        <v>5577</v>
      </c>
      <c r="M137" s="153" t="s">
        <v>5612</v>
      </c>
      <c r="O137" s="151">
        <v>3489</v>
      </c>
      <c r="P137" s="152">
        <v>36.404000000000003</v>
      </c>
      <c r="Q137" s="152">
        <v>25.396000000000001</v>
      </c>
      <c r="R137" s="152" t="s">
        <v>3457</v>
      </c>
      <c r="S137" s="152" t="s">
        <v>2720</v>
      </c>
      <c r="T137" s="152">
        <v>70.141499999999994</v>
      </c>
      <c r="U137" s="152">
        <v>0.28570000000000001</v>
      </c>
      <c r="V137" s="152">
        <v>14.1531</v>
      </c>
      <c r="X137" s="152">
        <v>2.1124000000000001</v>
      </c>
      <c r="AA137" s="152">
        <v>0.23300000000000001</v>
      </c>
      <c r="AC137" s="152">
        <v>1.3143</v>
      </c>
      <c r="AD137" s="152">
        <v>4.5332999999999997</v>
      </c>
      <c r="AE137" s="152">
        <v>3.3658999999999999</v>
      </c>
      <c r="AI137" s="152">
        <v>96.139300000000006</v>
      </c>
      <c r="AJ137" s="152">
        <v>4.5199999999999996</v>
      </c>
      <c r="AK137" s="156">
        <f t="shared" si="2"/>
        <v>1.52E-2</v>
      </c>
      <c r="AL137" s="151">
        <v>152</v>
      </c>
      <c r="AN137" s="151">
        <v>74</v>
      </c>
      <c r="AO137" s="151">
        <v>3641</v>
      </c>
      <c r="CR137" s="152">
        <v>0</v>
      </c>
      <c r="CT137" s="152" t="s">
        <v>3458</v>
      </c>
      <c r="DC137" s="152">
        <v>51.5</v>
      </c>
      <c r="DD137" s="152">
        <v>0.66579999999999995</v>
      </c>
      <c r="DE137" s="152">
        <v>2.0127999999999999</v>
      </c>
      <c r="DF137" s="152">
        <v>11.113200000000001</v>
      </c>
      <c r="DG137" s="152">
        <v>13.238099999999999</v>
      </c>
      <c r="DH137" s="152">
        <v>0.53559999999999997</v>
      </c>
      <c r="DK137" s="152">
        <v>0.29959999999999998</v>
      </c>
      <c r="DM137" s="152">
        <v>20.750900000000001</v>
      </c>
      <c r="DN137" s="152">
        <v>1.5E-3</v>
      </c>
    </row>
    <row r="138" spans="1:118">
      <c r="A138" s="151">
        <v>366</v>
      </c>
      <c r="B138" s="152" t="s">
        <v>2859</v>
      </c>
      <c r="C138" s="152" t="s">
        <v>3451</v>
      </c>
      <c r="D138" s="152" t="s">
        <v>3452</v>
      </c>
      <c r="E138" s="152" t="s">
        <v>3453</v>
      </c>
      <c r="F138" s="152" t="s">
        <v>8583</v>
      </c>
      <c r="H138" s="151">
        <v>212040</v>
      </c>
      <c r="K138" s="152" t="s">
        <v>5573</v>
      </c>
      <c r="L138" s="153" t="s">
        <v>5577</v>
      </c>
      <c r="M138" s="153" t="s">
        <v>5627</v>
      </c>
      <c r="O138" s="151">
        <v>3489</v>
      </c>
      <c r="P138" s="152">
        <v>36.404000000000003</v>
      </c>
      <c r="Q138" s="152">
        <v>25.396000000000001</v>
      </c>
      <c r="R138" s="152" t="s">
        <v>3457</v>
      </c>
      <c r="S138" s="152" t="s">
        <v>2720</v>
      </c>
      <c r="T138" s="152">
        <v>70.557500000000005</v>
      </c>
      <c r="U138" s="152">
        <v>0.3014</v>
      </c>
      <c r="V138" s="152">
        <v>13.685499999999999</v>
      </c>
      <c r="X138" s="152">
        <v>1.9656</v>
      </c>
      <c r="AA138" s="152">
        <v>0.18820000000000001</v>
      </c>
      <c r="AC138" s="152">
        <v>1.1772</v>
      </c>
      <c r="AD138" s="152">
        <v>4.3083999999999998</v>
      </c>
      <c r="AE138" s="152">
        <v>3.1825000000000001</v>
      </c>
      <c r="AI138" s="152">
        <v>95.366100000000003</v>
      </c>
      <c r="AJ138" s="152">
        <v>4.3899999999999997</v>
      </c>
      <c r="AK138" s="156">
        <f t="shared" si="2"/>
        <v>1.35E-2</v>
      </c>
      <c r="AL138" s="151">
        <v>135</v>
      </c>
      <c r="AN138" s="151">
        <v>69</v>
      </c>
      <c r="AO138" s="151">
        <v>3986</v>
      </c>
      <c r="CR138" s="152">
        <v>0</v>
      </c>
      <c r="CT138" s="152" t="s">
        <v>3458</v>
      </c>
      <c r="DC138" s="152">
        <v>51.814399999999999</v>
      </c>
      <c r="DD138" s="152">
        <v>0.32519999999999999</v>
      </c>
      <c r="DE138" s="152">
        <v>1.4354</v>
      </c>
      <c r="DF138" s="152">
        <v>11.597899999999999</v>
      </c>
      <c r="DG138" s="152">
        <v>12.776300000000001</v>
      </c>
      <c r="DH138" s="152">
        <v>0.54149999999999998</v>
      </c>
      <c r="DK138" s="152">
        <v>0.36630000000000001</v>
      </c>
      <c r="DM138" s="152">
        <v>20.6435</v>
      </c>
      <c r="DN138" s="152">
        <v>1.9699999999999999E-2</v>
      </c>
    </row>
    <row r="139" spans="1:118">
      <c r="A139" s="151">
        <v>367</v>
      </c>
      <c r="B139" s="152" t="s">
        <v>2859</v>
      </c>
      <c r="C139" s="152" t="s">
        <v>3451</v>
      </c>
      <c r="D139" s="152" t="s">
        <v>3452</v>
      </c>
      <c r="E139" s="152" t="s">
        <v>3453</v>
      </c>
      <c r="F139" s="152" t="s">
        <v>8584</v>
      </c>
      <c r="H139" s="151">
        <v>212040</v>
      </c>
      <c r="K139" s="152" t="s">
        <v>5573</v>
      </c>
      <c r="L139" s="153" t="s">
        <v>5577</v>
      </c>
      <c r="M139" s="153" t="s">
        <v>5640</v>
      </c>
      <c r="O139" s="151">
        <v>3489</v>
      </c>
      <c r="P139" s="152">
        <v>36.404000000000003</v>
      </c>
      <c r="Q139" s="152">
        <v>25.396000000000001</v>
      </c>
      <c r="R139" s="152" t="s">
        <v>3457</v>
      </c>
      <c r="S139" s="152" t="s">
        <v>2721</v>
      </c>
      <c r="T139" s="152">
        <v>70.732699999999994</v>
      </c>
      <c r="U139" s="152">
        <v>0.30969999999999998</v>
      </c>
      <c r="V139" s="152">
        <v>14.0456</v>
      </c>
      <c r="X139" s="152">
        <v>2.4376000000000002</v>
      </c>
      <c r="AA139" s="152">
        <v>0.1421</v>
      </c>
      <c r="AC139" s="152">
        <v>1.2334000000000001</v>
      </c>
      <c r="AD139" s="152">
        <v>4.6436000000000002</v>
      </c>
      <c r="AE139" s="152">
        <v>3.3199000000000001</v>
      </c>
      <c r="AI139" s="152">
        <v>96.864599999999996</v>
      </c>
      <c r="AJ139" s="152">
        <v>4.38</v>
      </c>
      <c r="AK139" s="156">
        <f t="shared" si="2"/>
        <v>1.2200000000000001E-2</v>
      </c>
      <c r="AL139" s="151">
        <v>122</v>
      </c>
      <c r="AN139" s="151">
        <v>82</v>
      </c>
      <c r="AO139" s="151">
        <v>3820</v>
      </c>
      <c r="CR139" s="152">
        <v>0</v>
      </c>
      <c r="CT139" s="152" t="s">
        <v>3458</v>
      </c>
      <c r="DC139" s="152">
        <v>52.973500000000001</v>
      </c>
      <c r="DD139" s="152">
        <v>0.1368</v>
      </c>
      <c r="DE139" s="152">
        <v>0.42180000000000001</v>
      </c>
      <c r="DF139" s="152">
        <v>24.594799999999999</v>
      </c>
      <c r="DG139" s="152">
        <v>19.899999999999999</v>
      </c>
      <c r="DH139" s="152">
        <v>1.2095</v>
      </c>
      <c r="DK139" s="152">
        <v>4.8399999999999999E-2</v>
      </c>
      <c r="DM139" s="152">
        <v>1.3118000000000001</v>
      </c>
      <c r="DN139" s="152">
        <v>1.5E-3</v>
      </c>
    </row>
    <row r="140" spans="1:118">
      <c r="A140" s="151">
        <v>368</v>
      </c>
      <c r="B140" s="152" t="s">
        <v>2859</v>
      </c>
      <c r="C140" s="152" t="s">
        <v>3451</v>
      </c>
      <c r="D140" s="152" t="s">
        <v>3452</v>
      </c>
      <c r="E140" s="152" t="s">
        <v>3453</v>
      </c>
      <c r="F140" s="152" t="s">
        <v>8585</v>
      </c>
      <c r="H140" s="151">
        <v>212040</v>
      </c>
      <c r="K140" s="152" t="s">
        <v>5573</v>
      </c>
      <c r="L140" s="153" t="s">
        <v>5577</v>
      </c>
      <c r="M140" s="153" t="s">
        <v>5680</v>
      </c>
      <c r="O140" s="151">
        <v>3489</v>
      </c>
      <c r="P140" s="152">
        <v>36.404000000000003</v>
      </c>
      <c r="Q140" s="152">
        <v>25.396000000000001</v>
      </c>
      <c r="R140" s="152" t="s">
        <v>3457</v>
      </c>
      <c r="S140" s="152" t="s">
        <v>2721</v>
      </c>
      <c r="T140" s="152">
        <v>71.357799999999997</v>
      </c>
      <c r="U140" s="152">
        <v>0.30259999999999998</v>
      </c>
      <c r="V140" s="152">
        <v>13.706099999999999</v>
      </c>
      <c r="X140" s="152">
        <v>2.2627000000000002</v>
      </c>
      <c r="AA140" s="152">
        <v>8.0799999999999997E-2</v>
      </c>
      <c r="AC140" s="152">
        <v>1.4253</v>
      </c>
      <c r="AD140" s="152">
        <v>4.3593000000000002</v>
      </c>
      <c r="AE140" s="152">
        <v>2.9754999999999998</v>
      </c>
      <c r="AI140" s="152">
        <v>96.47</v>
      </c>
      <c r="AJ140" s="152">
        <v>4.13</v>
      </c>
      <c r="AK140" s="156">
        <f t="shared" si="2"/>
        <v>9.7999999999999997E-3</v>
      </c>
      <c r="AL140" s="151">
        <v>98</v>
      </c>
      <c r="AN140" s="151">
        <v>64</v>
      </c>
      <c r="AO140" s="151">
        <v>3568</v>
      </c>
      <c r="CR140" s="152">
        <v>0</v>
      </c>
      <c r="CT140" s="152" t="s">
        <v>3458</v>
      </c>
      <c r="DC140" s="152">
        <v>52.413899999999998</v>
      </c>
      <c r="DD140" s="152">
        <v>0.12230000000000001</v>
      </c>
      <c r="DE140" s="152">
        <v>0.38069999999999998</v>
      </c>
      <c r="DF140" s="152">
        <v>25.574200000000001</v>
      </c>
      <c r="DG140" s="152">
        <v>18.8249</v>
      </c>
      <c r="DH140" s="152">
        <v>1.2542</v>
      </c>
      <c r="DK140" s="152">
        <v>1.0500000000000001E-2</v>
      </c>
      <c r="DM140" s="152">
        <v>1.2521</v>
      </c>
      <c r="DN140" s="152">
        <v>3.0999999999999999E-3</v>
      </c>
    </row>
    <row r="141" spans="1:118">
      <c r="A141" s="151">
        <v>369</v>
      </c>
      <c r="B141" s="152" t="s">
        <v>2859</v>
      </c>
      <c r="C141" s="152" t="s">
        <v>3451</v>
      </c>
      <c r="D141" s="152" t="s">
        <v>3452</v>
      </c>
      <c r="E141" s="152" t="s">
        <v>3453</v>
      </c>
      <c r="F141" s="152" t="s">
        <v>8586</v>
      </c>
      <c r="H141" s="151">
        <v>212040</v>
      </c>
      <c r="K141" s="152" t="s">
        <v>5573</v>
      </c>
      <c r="L141" s="153" t="s">
        <v>5577</v>
      </c>
      <c r="M141" s="153" t="s">
        <v>5735</v>
      </c>
      <c r="O141" s="151">
        <v>3489</v>
      </c>
      <c r="P141" s="152">
        <v>36.404000000000003</v>
      </c>
      <c r="Q141" s="152">
        <v>25.396000000000001</v>
      </c>
      <c r="R141" s="152" t="s">
        <v>3457</v>
      </c>
      <c r="S141" s="152" t="s">
        <v>2721</v>
      </c>
      <c r="T141" s="152">
        <v>72.643699999999995</v>
      </c>
      <c r="U141" s="152">
        <v>0.31369999999999998</v>
      </c>
      <c r="V141" s="152">
        <v>13.3591</v>
      </c>
      <c r="X141" s="152">
        <v>2.3586</v>
      </c>
      <c r="AA141" s="152">
        <v>0.1215</v>
      </c>
      <c r="AC141" s="152">
        <v>1.2462</v>
      </c>
      <c r="AD141" s="152">
        <v>4.4242999999999997</v>
      </c>
      <c r="AE141" s="152">
        <v>3.2915000000000001</v>
      </c>
      <c r="AI141" s="152">
        <v>97.758700000000005</v>
      </c>
      <c r="AJ141" s="152">
        <v>4.38</v>
      </c>
      <c r="AK141" s="156">
        <f t="shared" si="2"/>
        <v>9.9000000000000008E-3</v>
      </c>
      <c r="AL141" s="151">
        <v>99</v>
      </c>
      <c r="AN141" s="151">
        <v>84</v>
      </c>
      <c r="AO141" s="151">
        <v>3962</v>
      </c>
      <c r="CR141" s="152">
        <v>0</v>
      </c>
      <c r="CT141" s="152" t="s">
        <v>3458</v>
      </c>
      <c r="DC141" s="152">
        <v>52.753999999999998</v>
      </c>
      <c r="DD141" s="152">
        <v>0.14929999999999999</v>
      </c>
      <c r="DE141" s="152">
        <v>0.43609999999999999</v>
      </c>
      <c r="DF141" s="152">
        <v>25.101099999999999</v>
      </c>
      <c r="DG141" s="152">
        <v>19.054300000000001</v>
      </c>
      <c r="DH141" s="152">
        <v>1.2492000000000001</v>
      </c>
      <c r="DK141" s="152">
        <v>4.1700000000000001E-2</v>
      </c>
      <c r="DM141" s="152">
        <v>1.2472000000000001</v>
      </c>
      <c r="DN141" s="152" t="s">
        <v>2867</v>
      </c>
    </row>
    <row r="142" spans="1:118">
      <c r="A142" s="151">
        <v>370</v>
      </c>
      <c r="B142" s="152" t="s">
        <v>2859</v>
      </c>
      <c r="C142" s="152" t="s">
        <v>3451</v>
      </c>
      <c r="D142" s="152" t="s">
        <v>3452</v>
      </c>
      <c r="E142" s="152" t="s">
        <v>3453</v>
      </c>
      <c r="F142" s="152" t="s">
        <v>8587</v>
      </c>
      <c r="H142" s="151">
        <v>212040</v>
      </c>
      <c r="K142" s="152" t="s">
        <v>5573</v>
      </c>
      <c r="L142" s="153" t="s">
        <v>5577</v>
      </c>
      <c r="M142" s="153" t="s">
        <v>5599</v>
      </c>
      <c r="O142" s="151">
        <v>3489</v>
      </c>
      <c r="P142" s="152">
        <v>36.404000000000003</v>
      </c>
      <c r="Q142" s="152">
        <v>25.396000000000001</v>
      </c>
      <c r="R142" s="152" t="s">
        <v>3457</v>
      </c>
      <c r="S142" s="152" t="s">
        <v>2721</v>
      </c>
      <c r="T142" s="152">
        <v>69.882499999999993</v>
      </c>
      <c r="U142" s="152">
        <v>0.30780000000000002</v>
      </c>
      <c r="V142" s="152">
        <v>13.562900000000001</v>
      </c>
      <c r="X142" s="152">
        <v>2.6680999999999999</v>
      </c>
      <c r="AA142" s="152">
        <v>0.23480000000000001</v>
      </c>
      <c r="AC142" s="152">
        <v>1.2928999999999999</v>
      </c>
      <c r="AD142" s="152">
        <v>4.3352000000000004</v>
      </c>
      <c r="AE142" s="152">
        <v>3.3589000000000002</v>
      </c>
      <c r="AI142" s="152">
        <v>95.643100000000004</v>
      </c>
      <c r="AJ142" s="152">
        <v>4.1399999999999997</v>
      </c>
      <c r="AK142" s="156">
        <f t="shared" si="2"/>
        <v>1.06E-2</v>
      </c>
      <c r="AL142" s="151">
        <v>106</v>
      </c>
      <c r="AN142" s="151">
        <v>78</v>
      </c>
      <c r="AO142" s="151">
        <v>3545</v>
      </c>
      <c r="CR142" s="152">
        <v>0</v>
      </c>
      <c r="CT142" s="152" t="s">
        <v>3458</v>
      </c>
      <c r="DC142" s="152">
        <v>52.839300000000001</v>
      </c>
      <c r="DD142" s="152">
        <v>0.14080000000000001</v>
      </c>
      <c r="DE142" s="152">
        <v>0.375</v>
      </c>
      <c r="DF142" s="152">
        <v>24.144500000000001</v>
      </c>
      <c r="DG142" s="152">
        <v>19.7623</v>
      </c>
      <c r="DH142" s="152">
        <v>1.2073</v>
      </c>
      <c r="DK142" s="152">
        <v>2.9399999999999999E-2</v>
      </c>
      <c r="DM142" s="152">
        <v>1.3355999999999999</v>
      </c>
      <c r="DN142" s="152" t="s">
        <v>2867</v>
      </c>
    </row>
    <row r="143" spans="1:118">
      <c r="A143" s="151">
        <v>371</v>
      </c>
      <c r="B143" s="152" t="s">
        <v>2859</v>
      </c>
      <c r="C143" s="152" t="s">
        <v>3451</v>
      </c>
      <c r="D143" s="152" t="s">
        <v>3452</v>
      </c>
      <c r="E143" s="152" t="s">
        <v>3453</v>
      </c>
      <c r="F143" s="152" t="s">
        <v>8588</v>
      </c>
      <c r="H143" s="151">
        <v>212040</v>
      </c>
      <c r="K143" s="152" t="s">
        <v>5573</v>
      </c>
      <c r="L143" s="153" t="s">
        <v>5577</v>
      </c>
      <c r="M143" s="153" t="s">
        <v>5586</v>
      </c>
      <c r="O143" s="151">
        <v>3489</v>
      </c>
      <c r="P143" s="152">
        <v>36.404000000000003</v>
      </c>
      <c r="Q143" s="152">
        <v>25.396000000000001</v>
      </c>
      <c r="R143" s="152" t="s">
        <v>3457</v>
      </c>
      <c r="S143" s="152" t="s">
        <v>3690</v>
      </c>
      <c r="T143" s="152">
        <v>69.3125</v>
      </c>
      <c r="U143" s="152">
        <v>0.3876</v>
      </c>
      <c r="V143" s="152">
        <v>13.819800000000001</v>
      </c>
      <c r="X143" s="152">
        <v>2.2021000000000002</v>
      </c>
      <c r="AA143" s="152">
        <v>0.28789999999999999</v>
      </c>
      <c r="AC143" s="152">
        <v>1.3579000000000001</v>
      </c>
      <c r="AD143" s="152">
        <v>3.9552999999999998</v>
      </c>
      <c r="AE143" s="152">
        <v>3.4485000000000001</v>
      </c>
      <c r="AI143" s="152">
        <v>94.771500000000003</v>
      </c>
      <c r="AJ143" s="152">
        <v>5.0199999999999996</v>
      </c>
      <c r="AK143" s="156">
        <f t="shared" si="2"/>
        <v>1.26E-2</v>
      </c>
      <c r="AL143" s="151">
        <v>126</v>
      </c>
      <c r="AN143" s="151">
        <v>100</v>
      </c>
      <c r="AO143" s="151">
        <v>4573</v>
      </c>
      <c r="CR143" s="152">
        <v>0</v>
      </c>
      <c r="CT143" s="152" t="s">
        <v>3458</v>
      </c>
      <c r="DC143" s="152">
        <v>58.112900000000003</v>
      </c>
      <c r="DE143" s="152">
        <v>25.918800000000001</v>
      </c>
      <c r="DF143" s="152">
        <v>0.3977</v>
      </c>
      <c r="DK143" s="152">
        <v>6.3350999999999997</v>
      </c>
      <c r="DM143" s="152">
        <v>8.5620999999999992</v>
      </c>
      <c r="DN143" s="152">
        <v>0.3201</v>
      </c>
    </row>
    <row r="144" spans="1:118">
      <c r="A144" s="151">
        <v>372</v>
      </c>
      <c r="B144" s="152" t="s">
        <v>2859</v>
      </c>
      <c r="C144" s="152" t="s">
        <v>3451</v>
      </c>
      <c r="D144" s="152" t="s">
        <v>3452</v>
      </c>
      <c r="E144" s="152" t="s">
        <v>3453</v>
      </c>
      <c r="F144" s="152" t="s">
        <v>8589</v>
      </c>
      <c r="H144" s="151">
        <v>212040</v>
      </c>
      <c r="K144" s="152" t="s">
        <v>5573</v>
      </c>
      <c r="L144" s="153" t="s">
        <v>5577</v>
      </c>
      <c r="M144" s="153" t="s">
        <v>5620</v>
      </c>
      <c r="O144" s="151">
        <v>3489</v>
      </c>
      <c r="P144" s="152">
        <v>36.404000000000003</v>
      </c>
      <c r="Q144" s="152">
        <v>25.396000000000001</v>
      </c>
      <c r="R144" s="152" t="s">
        <v>3457</v>
      </c>
      <c r="S144" s="152" t="s">
        <v>3690</v>
      </c>
      <c r="T144" s="152">
        <v>70.395399999999995</v>
      </c>
      <c r="U144" s="152">
        <v>0.36840000000000001</v>
      </c>
      <c r="V144" s="152">
        <v>13.636900000000001</v>
      </c>
      <c r="X144" s="152">
        <v>2.3481000000000001</v>
      </c>
      <c r="AA144" s="152">
        <v>0.34360000000000002</v>
      </c>
      <c r="AC144" s="152">
        <v>1.4469000000000001</v>
      </c>
      <c r="AD144" s="152">
        <v>4.2648999999999999</v>
      </c>
      <c r="AE144" s="152">
        <v>3.3069999999999999</v>
      </c>
      <c r="AI144" s="152">
        <v>96.111199999999997</v>
      </c>
      <c r="AJ144" s="152">
        <v>4.6100000000000003</v>
      </c>
      <c r="AK144" s="156">
        <f t="shared" si="2"/>
        <v>1.3599999999999999E-2</v>
      </c>
      <c r="AL144" s="151">
        <v>136</v>
      </c>
      <c r="AN144" s="151">
        <v>94</v>
      </c>
      <c r="AO144" s="151">
        <v>3653</v>
      </c>
      <c r="CR144" s="152">
        <v>0</v>
      </c>
      <c r="CT144" s="152" t="s">
        <v>3458</v>
      </c>
      <c r="DC144" s="152">
        <v>57.695999999999998</v>
      </c>
      <c r="DE144" s="152">
        <v>26.400500000000001</v>
      </c>
      <c r="DF144" s="152">
        <v>0.47199999999999998</v>
      </c>
      <c r="DK144" s="152">
        <v>6.1341999999999999</v>
      </c>
      <c r="DM144" s="152">
        <v>9.0317000000000007</v>
      </c>
      <c r="DN144" s="152">
        <v>0.30159999999999998</v>
      </c>
    </row>
    <row r="145" spans="1:118">
      <c r="A145" s="151">
        <v>373</v>
      </c>
      <c r="B145" s="152" t="s">
        <v>2859</v>
      </c>
      <c r="C145" s="152" t="s">
        <v>3451</v>
      </c>
      <c r="D145" s="152" t="s">
        <v>3452</v>
      </c>
      <c r="E145" s="152" t="s">
        <v>3453</v>
      </c>
      <c r="F145" s="152" t="s">
        <v>8590</v>
      </c>
      <c r="H145" s="151">
        <v>212040</v>
      </c>
      <c r="K145" s="152" t="s">
        <v>5573</v>
      </c>
      <c r="L145" s="153" t="s">
        <v>5577</v>
      </c>
      <c r="M145" s="153" t="s">
        <v>5701</v>
      </c>
      <c r="O145" s="151">
        <v>3489</v>
      </c>
      <c r="P145" s="152">
        <v>36.404000000000003</v>
      </c>
      <c r="Q145" s="152">
        <v>25.396000000000001</v>
      </c>
      <c r="R145" s="152" t="s">
        <v>3457</v>
      </c>
      <c r="S145" s="152" t="s">
        <v>3690</v>
      </c>
      <c r="T145" s="152">
        <v>71.720299999999995</v>
      </c>
      <c r="U145" s="152">
        <v>0.29189999999999999</v>
      </c>
      <c r="V145" s="152">
        <v>13.292299999999999</v>
      </c>
      <c r="X145" s="152">
        <v>1.9712000000000001</v>
      </c>
      <c r="AA145" s="152">
        <v>0.29249999999999998</v>
      </c>
      <c r="AC145" s="152">
        <v>1.2356</v>
      </c>
      <c r="AD145" s="152">
        <v>4.0640000000000001</v>
      </c>
      <c r="AE145" s="152">
        <v>3.3035000000000001</v>
      </c>
      <c r="AI145" s="152">
        <v>96.171400000000006</v>
      </c>
      <c r="AJ145" s="152">
        <v>4.6900000000000004</v>
      </c>
      <c r="AK145" s="156">
        <f t="shared" si="2"/>
        <v>1.52E-2</v>
      </c>
      <c r="AL145" s="151">
        <v>152</v>
      </c>
      <c r="AN145" s="151">
        <v>78</v>
      </c>
      <c r="AO145" s="151">
        <v>3429</v>
      </c>
      <c r="CR145" s="152">
        <v>0</v>
      </c>
      <c r="CT145" s="152" t="s">
        <v>3458</v>
      </c>
      <c r="DC145" s="152">
        <v>58.869700000000002</v>
      </c>
      <c r="DE145" s="152">
        <v>25.9312</v>
      </c>
      <c r="DF145" s="152">
        <v>0.33979999999999999</v>
      </c>
      <c r="DK145" s="152">
        <v>6.5395000000000003</v>
      </c>
      <c r="DM145" s="152">
        <v>8.1914999999999996</v>
      </c>
      <c r="DN145" s="152">
        <v>0.32579999999999998</v>
      </c>
    </row>
    <row r="146" spans="1:118">
      <c r="A146" s="151">
        <v>374</v>
      </c>
      <c r="B146" s="152" t="s">
        <v>2859</v>
      </c>
      <c r="C146" s="152" t="s">
        <v>3451</v>
      </c>
      <c r="D146" s="152" t="s">
        <v>3452</v>
      </c>
      <c r="E146" s="152" t="s">
        <v>3453</v>
      </c>
      <c r="F146" s="152" t="s">
        <v>8591</v>
      </c>
      <c r="H146" s="151">
        <v>212040</v>
      </c>
      <c r="K146" s="152" t="s">
        <v>5573</v>
      </c>
      <c r="L146" s="153" t="s">
        <v>5577</v>
      </c>
      <c r="M146" s="153" t="s">
        <v>5673</v>
      </c>
      <c r="O146" s="151">
        <v>3489</v>
      </c>
      <c r="P146" s="152">
        <v>36.404000000000003</v>
      </c>
      <c r="Q146" s="152">
        <v>25.396000000000001</v>
      </c>
      <c r="R146" s="152" t="s">
        <v>3457</v>
      </c>
      <c r="S146" s="152" t="s">
        <v>3690</v>
      </c>
      <c r="T146" s="152">
        <v>71.249799999999993</v>
      </c>
      <c r="U146" s="152">
        <v>0.30259999999999998</v>
      </c>
      <c r="V146" s="152">
        <v>13.196999999999999</v>
      </c>
      <c r="X146" s="152">
        <v>1.7837000000000001</v>
      </c>
      <c r="AA146" s="152">
        <v>0.18970000000000001</v>
      </c>
      <c r="AC146" s="152">
        <v>1.3481000000000001</v>
      </c>
      <c r="AD146" s="152">
        <v>4.4646999999999997</v>
      </c>
      <c r="AE146" s="152">
        <v>3.3727</v>
      </c>
      <c r="AI146" s="152">
        <v>95.9084</v>
      </c>
      <c r="AJ146" s="152">
        <v>4.71</v>
      </c>
      <c r="AK146" s="156">
        <f t="shared" si="2"/>
        <v>1.32E-2</v>
      </c>
      <c r="AL146" s="151">
        <v>132</v>
      </c>
      <c r="AN146" s="151">
        <v>79</v>
      </c>
      <c r="AO146" s="151">
        <v>3604</v>
      </c>
      <c r="CR146" s="152">
        <v>0</v>
      </c>
      <c r="CT146" s="152" t="s">
        <v>3458</v>
      </c>
      <c r="DC146" s="152">
        <v>58.795900000000003</v>
      </c>
      <c r="DE146" s="152">
        <v>26.426600000000001</v>
      </c>
      <c r="DF146" s="152">
        <v>0.2762</v>
      </c>
      <c r="DK146" s="152">
        <v>6.3597999999999999</v>
      </c>
      <c r="DM146" s="152">
        <v>8.6999999999999993</v>
      </c>
      <c r="DN146" s="152">
        <v>0.30209999999999998</v>
      </c>
    </row>
    <row r="147" spans="1:118">
      <c r="A147" s="151">
        <v>375</v>
      </c>
      <c r="B147" s="152" t="s">
        <v>2859</v>
      </c>
      <c r="C147" s="152" t="s">
        <v>3451</v>
      </c>
      <c r="D147" s="152" t="s">
        <v>3452</v>
      </c>
      <c r="E147" s="152" t="s">
        <v>3453</v>
      </c>
      <c r="F147" s="152" t="s">
        <v>8592</v>
      </c>
      <c r="H147" s="151">
        <v>212040</v>
      </c>
      <c r="K147" s="152" t="s">
        <v>5573</v>
      </c>
      <c r="L147" s="153" t="s">
        <v>5577</v>
      </c>
      <c r="M147" s="153" t="s">
        <v>5672</v>
      </c>
      <c r="O147" s="151">
        <v>3489</v>
      </c>
      <c r="P147" s="152">
        <v>36.404000000000003</v>
      </c>
      <c r="Q147" s="152">
        <v>25.396000000000001</v>
      </c>
      <c r="R147" s="152" t="s">
        <v>3457</v>
      </c>
      <c r="S147" s="152" t="s">
        <v>3690</v>
      </c>
      <c r="T147" s="152">
        <v>71.247699999999995</v>
      </c>
      <c r="U147" s="152">
        <v>0.29189999999999999</v>
      </c>
      <c r="V147" s="152">
        <v>13.8073</v>
      </c>
      <c r="X147" s="152">
        <v>1.8152999999999999</v>
      </c>
      <c r="AA147" s="152">
        <v>0.27429999999999999</v>
      </c>
      <c r="AC147" s="152">
        <v>1.2926</v>
      </c>
      <c r="AD147" s="152">
        <v>4.3451000000000004</v>
      </c>
      <c r="AE147" s="152">
        <v>3.4382999999999999</v>
      </c>
      <c r="AI147" s="152">
        <v>96.512500000000003</v>
      </c>
      <c r="AJ147" s="152">
        <v>4.38</v>
      </c>
      <c r="AK147" s="156">
        <f t="shared" si="2"/>
        <v>1.49E-2</v>
      </c>
      <c r="AL147" s="151">
        <v>149</v>
      </c>
      <c r="AN147" s="151">
        <v>90</v>
      </c>
      <c r="AO147" s="151">
        <v>3164</v>
      </c>
      <c r="CR147" s="152">
        <v>0</v>
      </c>
      <c r="CT147" s="152" t="s">
        <v>3458</v>
      </c>
      <c r="DC147" s="152">
        <v>58.117899999999999</v>
      </c>
      <c r="DE147" s="152">
        <v>26.122299999999999</v>
      </c>
      <c r="DF147" s="152">
        <v>0.37119999999999997</v>
      </c>
      <c r="DK147" s="152">
        <v>6.4972000000000003</v>
      </c>
      <c r="DM147" s="152">
        <v>8.6496999999999993</v>
      </c>
      <c r="DN147" s="152">
        <v>0.30470000000000003</v>
      </c>
    </row>
    <row r="148" spans="1:118">
      <c r="A148" s="151">
        <v>376</v>
      </c>
      <c r="B148" s="152" t="s">
        <v>2859</v>
      </c>
      <c r="C148" s="152" t="s">
        <v>3451</v>
      </c>
      <c r="D148" s="152" t="s">
        <v>3452</v>
      </c>
      <c r="E148" s="152" t="s">
        <v>3453</v>
      </c>
      <c r="F148" s="152" t="s">
        <v>8593</v>
      </c>
      <c r="H148" s="151">
        <v>212040</v>
      </c>
      <c r="K148" s="152" t="s">
        <v>5573</v>
      </c>
      <c r="L148" s="153" t="s">
        <v>5577</v>
      </c>
      <c r="M148" s="153" t="s">
        <v>5614</v>
      </c>
      <c r="O148" s="151">
        <v>3489</v>
      </c>
      <c r="P148" s="152">
        <v>36.404000000000003</v>
      </c>
      <c r="Q148" s="152">
        <v>25.396000000000001</v>
      </c>
      <c r="R148" s="152" t="s">
        <v>3457</v>
      </c>
      <c r="S148" s="152" t="s">
        <v>3690</v>
      </c>
      <c r="T148" s="152">
        <v>70.183800000000005</v>
      </c>
      <c r="U148" s="152">
        <v>0.28460000000000002</v>
      </c>
      <c r="V148" s="152">
        <v>13.2639</v>
      </c>
      <c r="X148" s="152">
        <v>2.153</v>
      </c>
      <c r="AA148" s="152">
        <v>0.34100000000000003</v>
      </c>
      <c r="AC148" s="152">
        <v>1.1814</v>
      </c>
      <c r="AD148" s="152">
        <v>4.1902999999999997</v>
      </c>
      <c r="AE148" s="152">
        <v>3.6257000000000001</v>
      </c>
      <c r="AI148" s="152">
        <v>95.223699999999994</v>
      </c>
      <c r="AJ148" s="152">
        <v>4.45</v>
      </c>
      <c r="AK148" s="156">
        <f t="shared" si="2"/>
        <v>1.9800000000000002E-2</v>
      </c>
      <c r="AL148" s="151">
        <v>198</v>
      </c>
      <c r="AN148" s="151">
        <v>83</v>
      </c>
      <c r="AO148" s="151">
        <v>3535</v>
      </c>
      <c r="CR148" s="152">
        <v>0</v>
      </c>
      <c r="CT148" s="152" t="s">
        <v>3458</v>
      </c>
      <c r="DC148" s="152">
        <v>59.595700000000001</v>
      </c>
      <c r="DE148" s="152">
        <v>25.0229</v>
      </c>
      <c r="DF148" s="152">
        <v>0.35110000000000002</v>
      </c>
      <c r="DK148" s="152">
        <v>6.9385000000000003</v>
      </c>
      <c r="DM148" s="152">
        <v>7.5225</v>
      </c>
      <c r="DN148" s="152">
        <v>0.36459999999999998</v>
      </c>
    </row>
    <row r="149" spans="1:118">
      <c r="A149" s="151">
        <v>377</v>
      </c>
      <c r="B149" s="152" t="s">
        <v>2859</v>
      </c>
      <c r="C149" s="152" t="s">
        <v>3451</v>
      </c>
      <c r="D149" s="152" t="s">
        <v>3452</v>
      </c>
      <c r="E149" s="152" t="s">
        <v>3453</v>
      </c>
      <c r="F149" s="152" t="s">
        <v>8594</v>
      </c>
      <c r="H149" s="151">
        <v>212040</v>
      </c>
      <c r="K149" s="152" t="s">
        <v>5573</v>
      </c>
      <c r="L149" s="153" t="s">
        <v>5577</v>
      </c>
      <c r="M149" s="153" t="s">
        <v>5660</v>
      </c>
      <c r="O149" s="151">
        <v>3489</v>
      </c>
      <c r="P149" s="152">
        <v>36.404000000000003</v>
      </c>
      <c r="Q149" s="152">
        <v>25.396000000000001</v>
      </c>
      <c r="R149" s="152" t="s">
        <v>3457</v>
      </c>
      <c r="S149" s="152" t="s">
        <v>3690</v>
      </c>
      <c r="T149" s="152">
        <v>71.078299999999999</v>
      </c>
      <c r="U149" s="152">
        <v>0.3387</v>
      </c>
      <c r="V149" s="152">
        <v>13.701599999999999</v>
      </c>
      <c r="X149" s="152">
        <v>2.2503000000000002</v>
      </c>
      <c r="AA149" s="152">
        <v>0.29799999999999999</v>
      </c>
      <c r="AC149" s="152">
        <v>1.3491</v>
      </c>
      <c r="AD149" s="152">
        <v>4.0891000000000002</v>
      </c>
      <c r="AE149" s="152">
        <v>3.6501000000000001</v>
      </c>
      <c r="AI149" s="152">
        <v>96.755200000000002</v>
      </c>
      <c r="AJ149" s="152">
        <v>4.33</v>
      </c>
      <c r="AK149" s="156">
        <f t="shared" si="2"/>
        <v>1.2999999999999999E-2</v>
      </c>
      <c r="AL149" s="151">
        <v>130</v>
      </c>
      <c r="AN149" s="151">
        <v>58</v>
      </c>
      <c r="AO149" s="151">
        <v>4320</v>
      </c>
      <c r="CR149" s="152">
        <v>0</v>
      </c>
      <c r="CT149" s="152" t="s">
        <v>3458</v>
      </c>
      <c r="DC149" s="152">
        <v>57.661000000000001</v>
      </c>
      <c r="DE149" s="152">
        <v>25.683599999999998</v>
      </c>
      <c r="DF149" s="152">
        <v>0.35060000000000002</v>
      </c>
      <c r="DK149" s="152">
        <v>6.5160999999999998</v>
      </c>
      <c r="DM149" s="152">
        <v>8.5670000000000002</v>
      </c>
      <c r="DN149" s="152">
        <v>0.30769999999999997</v>
      </c>
    </row>
    <row r="150" spans="1:118">
      <c r="A150" s="151">
        <v>378</v>
      </c>
      <c r="B150" s="152" t="s">
        <v>2859</v>
      </c>
      <c r="C150" s="152" t="s">
        <v>3451</v>
      </c>
      <c r="D150" s="152" t="s">
        <v>3452</v>
      </c>
      <c r="E150" s="152" t="s">
        <v>3453</v>
      </c>
      <c r="F150" s="152" t="s">
        <v>8595</v>
      </c>
      <c r="H150" s="151">
        <v>212040</v>
      </c>
      <c r="K150" s="152" t="s">
        <v>5573</v>
      </c>
      <c r="L150" s="153" t="s">
        <v>5577</v>
      </c>
      <c r="M150" s="153" t="s">
        <v>5653</v>
      </c>
      <c r="O150" s="151">
        <v>3489</v>
      </c>
      <c r="P150" s="152">
        <v>36.404000000000003</v>
      </c>
      <c r="Q150" s="152">
        <v>25.396000000000001</v>
      </c>
      <c r="R150" s="152" t="s">
        <v>3457</v>
      </c>
      <c r="S150" s="152" t="s">
        <v>3690</v>
      </c>
      <c r="T150" s="152">
        <v>70.9696</v>
      </c>
      <c r="U150" s="152">
        <v>0.30430000000000001</v>
      </c>
      <c r="V150" s="152">
        <v>13.332800000000001</v>
      </c>
      <c r="X150" s="152">
        <v>1.7315</v>
      </c>
      <c r="AA150" s="152">
        <v>0.31590000000000001</v>
      </c>
      <c r="AC150" s="152">
        <v>1.2464</v>
      </c>
      <c r="AD150" s="152">
        <v>4.2835000000000001</v>
      </c>
      <c r="AE150" s="152">
        <v>3.2749999999999999</v>
      </c>
      <c r="AI150" s="152">
        <v>95.459100000000007</v>
      </c>
      <c r="AJ150" s="152">
        <v>4.5599999999999996</v>
      </c>
      <c r="AK150" s="156">
        <f t="shared" si="2"/>
        <v>1.5100000000000001E-2</v>
      </c>
      <c r="AL150" s="151">
        <v>151</v>
      </c>
      <c r="AN150" s="151">
        <v>64</v>
      </c>
      <c r="AO150" s="151">
        <v>3059</v>
      </c>
      <c r="CR150" s="152">
        <v>0</v>
      </c>
      <c r="CT150" s="152" t="s">
        <v>3458</v>
      </c>
      <c r="DC150" s="152">
        <v>58.395699999999998</v>
      </c>
      <c r="DE150" s="152">
        <v>26.2469</v>
      </c>
      <c r="DF150" s="152">
        <v>0.30520000000000003</v>
      </c>
      <c r="DK150" s="152">
        <v>6.3025000000000002</v>
      </c>
      <c r="DM150" s="152">
        <v>8.5023</v>
      </c>
      <c r="DN150" s="152">
        <v>0.30840000000000001</v>
      </c>
    </row>
    <row r="151" spans="1:118">
      <c r="A151" s="151">
        <v>379</v>
      </c>
      <c r="B151" s="152" t="s">
        <v>2859</v>
      </c>
      <c r="C151" s="152" t="s">
        <v>3451</v>
      </c>
      <c r="D151" s="152" t="s">
        <v>3452</v>
      </c>
      <c r="E151" s="152" t="s">
        <v>3453</v>
      </c>
      <c r="F151" s="152" t="s">
        <v>8596</v>
      </c>
      <c r="H151" s="151">
        <v>212040</v>
      </c>
      <c r="K151" s="152" t="s">
        <v>5573</v>
      </c>
      <c r="L151" s="153" t="s">
        <v>5577</v>
      </c>
      <c r="M151" s="153" t="s">
        <v>5693</v>
      </c>
      <c r="O151" s="151">
        <v>3489</v>
      </c>
      <c r="P151" s="152">
        <v>36.404000000000003</v>
      </c>
      <c r="Q151" s="152">
        <v>25.396000000000001</v>
      </c>
      <c r="R151" s="152" t="s">
        <v>3457</v>
      </c>
      <c r="S151" s="152" t="s">
        <v>3690</v>
      </c>
      <c r="T151" s="152">
        <v>71.592699999999994</v>
      </c>
      <c r="U151" s="152">
        <v>0.2417</v>
      </c>
      <c r="V151" s="152">
        <v>13.5327</v>
      </c>
      <c r="X151" s="152">
        <v>1.6695</v>
      </c>
      <c r="AA151" s="152">
        <v>0.26690000000000003</v>
      </c>
      <c r="AC151" s="152">
        <v>1.2197</v>
      </c>
      <c r="AD151" s="152">
        <v>4.4481999999999999</v>
      </c>
      <c r="AE151" s="152">
        <v>3.2601</v>
      </c>
      <c r="AI151" s="152">
        <v>96.231300000000005</v>
      </c>
      <c r="AJ151" s="152">
        <v>4.67</v>
      </c>
      <c r="AK151" s="156">
        <f t="shared" si="2"/>
        <v>9.7999999999999997E-3</v>
      </c>
      <c r="AL151" s="151">
        <v>98</v>
      </c>
      <c r="AN151" s="151">
        <v>56</v>
      </c>
      <c r="AO151" s="151">
        <v>3322</v>
      </c>
      <c r="CR151" s="152">
        <v>0</v>
      </c>
      <c r="CT151" s="152" t="s">
        <v>3458</v>
      </c>
      <c r="DC151" s="152">
        <v>59.208300000000001</v>
      </c>
      <c r="DE151" s="152">
        <v>25.205200000000001</v>
      </c>
      <c r="DF151" s="152">
        <v>0.30559999999999998</v>
      </c>
      <c r="DK151" s="152">
        <v>6.8262</v>
      </c>
      <c r="DM151" s="152">
        <v>7.7496</v>
      </c>
      <c r="DN151" s="152">
        <v>0.3362</v>
      </c>
    </row>
    <row r="152" spans="1:118">
      <c r="A152" s="151">
        <v>380</v>
      </c>
      <c r="B152" s="152" t="s">
        <v>2859</v>
      </c>
      <c r="C152" s="152" t="s">
        <v>3451</v>
      </c>
      <c r="D152" s="152" t="s">
        <v>3452</v>
      </c>
      <c r="E152" s="152" t="s">
        <v>3453</v>
      </c>
      <c r="F152" s="152" t="s">
        <v>8597</v>
      </c>
      <c r="H152" s="151">
        <v>212040</v>
      </c>
      <c r="K152" s="152" t="s">
        <v>5573</v>
      </c>
      <c r="L152" s="153" t="s">
        <v>5577</v>
      </c>
      <c r="M152" s="153" t="s">
        <v>5642</v>
      </c>
      <c r="O152" s="151">
        <v>3489</v>
      </c>
      <c r="P152" s="152">
        <v>36.404000000000003</v>
      </c>
      <c r="Q152" s="152">
        <v>25.396000000000001</v>
      </c>
      <c r="R152" s="152" t="s">
        <v>3457</v>
      </c>
      <c r="S152" s="152" t="s">
        <v>3690</v>
      </c>
      <c r="T152" s="152">
        <v>70.741500000000002</v>
      </c>
      <c r="U152" s="152">
        <v>0.255</v>
      </c>
      <c r="V152" s="152">
        <v>13.657500000000001</v>
      </c>
      <c r="X152" s="152">
        <v>1.8047</v>
      </c>
      <c r="AA152" s="152">
        <v>0.28249999999999997</v>
      </c>
      <c r="AC152" s="152">
        <v>1.3985000000000001</v>
      </c>
      <c r="AD152" s="152">
        <v>4.4729000000000001</v>
      </c>
      <c r="AE152" s="152">
        <v>3.3573</v>
      </c>
      <c r="AI152" s="152">
        <v>95.969899999999996</v>
      </c>
      <c r="AJ152" s="152">
        <v>4.68</v>
      </c>
      <c r="AK152" s="156">
        <f t="shared" si="2"/>
        <v>1.1599999999999999E-2</v>
      </c>
      <c r="AL152" s="151">
        <v>116</v>
      </c>
      <c r="AN152" s="151">
        <v>43</v>
      </c>
      <c r="AO152" s="151">
        <v>3514</v>
      </c>
      <c r="CR152" s="152">
        <v>0</v>
      </c>
      <c r="CT152" s="152" t="s">
        <v>3458</v>
      </c>
      <c r="DC152" s="152">
        <v>57.558300000000003</v>
      </c>
      <c r="DE152" s="152">
        <v>26.176600000000001</v>
      </c>
      <c r="DF152" s="152">
        <v>0.35639999999999999</v>
      </c>
      <c r="DK152" s="152">
        <v>6.3577000000000004</v>
      </c>
      <c r="DM152" s="152">
        <v>8.3731000000000009</v>
      </c>
      <c r="DN152" s="152">
        <v>0.3044</v>
      </c>
    </row>
    <row r="153" spans="1:118">
      <c r="A153" s="151">
        <v>381</v>
      </c>
      <c r="B153" s="152" t="s">
        <v>2859</v>
      </c>
      <c r="C153" s="152" t="s">
        <v>3451</v>
      </c>
      <c r="D153" s="152" t="s">
        <v>3452</v>
      </c>
      <c r="E153" s="152" t="s">
        <v>3453</v>
      </c>
      <c r="F153" s="152" t="s">
        <v>8598</v>
      </c>
      <c r="H153" s="151">
        <v>212040</v>
      </c>
      <c r="K153" s="152" t="s">
        <v>5573</v>
      </c>
      <c r="L153" s="153" t="s">
        <v>5577</v>
      </c>
      <c r="M153" s="153" t="s">
        <v>5694</v>
      </c>
      <c r="O153" s="151">
        <v>3489</v>
      </c>
      <c r="P153" s="152">
        <v>36.404000000000003</v>
      </c>
      <c r="Q153" s="152">
        <v>25.396000000000001</v>
      </c>
      <c r="R153" s="152" t="s">
        <v>3457</v>
      </c>
      <c r="S153" s="152" t="s">
        <v>3690</v>
      </c>
      <c r="T153" s="152">
        <v>71.615099999999998</v>
      </c>
      <c r="U153" s="152">
        <v>0.21079999999999999</v>
      </c>
      <c r="V153" s="152">
        <v>12.748799999999999</v>
      </c>
      <c r="X153" s="152">
        <v>1.6131</v>
      </c>
      <c r="AA153" s="152">
        <v>0.217</v>
      </c>
      <c r="AC153" s="152">
        <v>1.2402</v>
      </c>
      <c r="AD153" s="152">
        <v>4.0313999999999997</v>
      </c>
      <c r="AE153" s="152">
        <v>3.2778</v>
      </c>
      <c r="AI153" s="152">
        <v>94.954099999999997</v>
      </c>
      <c r="AJ153" s="152">
        <v>4.68</v>
      </c>
      <c r="AK153" s="156">
        <f t="shared" si="2"/>
        <v>8.3999999999999995E-3</v>
      </c>
      <c r="AL153" s="151">
        <v>84</v>
      </c>
      <c r="AN153" s="151">
        <v>85</v>
      </c>
      <c r="AO153" s="151">
        <v>3747</v>
      </c>
      <c r="CR153" s="152">
        <v>0</v>
      </c>
      <c r="CT153" s="152" t="s">
        <v>3458</v>
      </c>
      <c r="DC153" s="152">
        <v>61.3262</v>
      </c>
      <c r="DE153" s="152">
        <v>24.6782</v>
      </c>
      <c r="DF153" s="152">
        <v>0.23089999999999999</v>
      </c>
      <c r="DK153" s="152">
        <v>7.0484999999999998</v>
      </c>
      <c r="DM153" s="152">
        <v>6.9465000000000003</v>
      </c>
      <c r="DN153" s="152">
        <v>0.42509999999999998</v>
      </c>
    </row>
    <row r="154" spans="1:118">
      <c r="A154" s="151">
        <v>382</v>
      </c>
      <c r="B154" s="152" t="s">
        <v>2859</v>
      </c>
      <c r="C154" s="152" t="s">
        <v>3451</v>
      </c>
      <c r="D154" s="152" t="s">
        <v>3452</v>
      </c>
      <c r="E154" s="152" t="s">
        <v>3453</v>
      </c>
      <c r="F154" s="152" t="s">
        <v>8599</v>
      </c>
      <c r="H154" s="151">
        <v>212040</v>
      </c>
      <c r="K154" s="152" t="s">
        <v>5573</v>
      </c>
      <c r="L154" s="153" t="s">
        <v>5577</v>
      </c>
      <c r="M154" s="153" t="s">
        <v>5691</v>
      </c>
      <c r="O154" s="151">
        <v>3489</v>
      </c>
      <c r="P154" s="152">
        <v>36.404000000000003</v>
      </c>
      <c r="Q154" s="152">
        <v>25.396000000000001</v>
      </c>
      <c r="R154" s="152" t="s">
        <v>3457</v>
      </c>
      <c r="S154" s="152" t="s">
        <v>3690</v>
      </c>
      <c r="T154" s="152">
        <v>71.527100000000004</v>
      </c>
      <c r="U154" s="152">
        <v>0.2737</v>
      </c>
      <c r="V154" s="152">
        <v>13.6312</v>
      </c>
      <c r="X154" s="152">
        <v>1.8607</v>
      </c>
      <c r="AA154" s="152">
        <v>0.3075</v>
      </c>
      <c r="AC154" s="152">
        <v>1.4599</v>
      </c>
      <c r="AD154" s="152">
        <v>4.7245999999999997</v>
      </c>
      <c r="AE154" s="152">
        <v>3.2742</v>
      </c>
      <c r="AI154" s="152">
        <v>97.058899999999994</v>
      </c>
      <c r="AJ154" s="152">
        <v>4.25</v>
      </c>
      <c r="AK154" s="156">
        <f t="shared" si="2"/>
        <v>1.09E-2</v>
      </c>
      <c r="AL154" s="151">
        <v>109</v>
      </c>
      <c r="AN154" s="151">
        <v>77</v>
      </c>
      <c r="AO154" s="151">
        <v>3252</v>
      </c>
      <c r="CR154" s="152">
        <v>0</v>
      </c>
      <c r="CT154" s="152" t="s">
        <v>3458</v>
      </c>
      <c r="DC154" s="152">
        <v>57.558300000000003</v>
      </c>
      <c r="DE154" s="152">
        <v>26.176600000000001</v>
      </c>
      <c r="DF154" s="152">
        <v>0.35639999999999999</v>
      </c>
      <c r="DK154" s="152">
        <v>6.3577000000000004</v>
      </c>
      <c r="DM154" s="152">
        <v>8.3731000000000009</v>
      </c>
      <c r="DN154" s="152">
        <v>0.3044</v>
      </c>
    </row>
    <row r="155" spans="1:118">
      <c r="A155" s="151">
        <v>383</v>
      </c>
      <c r="B155" s="152" t="s">
        <v>2859</v>
      </c>
      <c r="C155" s="152" t="s">
        <v>3451</v>
      </c>
      <c r="D155" s="152" t="s">
        <v>3452</v>
      </c>
      <c r="E155" s="152" t="s">
        <v>3453</v>
      </c>
      <c r="F155" s="152" t="s">
        <v>8600</v>
      </c>
      <c r="H155" s="151">
        <v>212040</v>
      </c>
      <c r="K155" s="152" t="s">
        <v>5573</v>
      </c>
      <c r="L155" s="153" t="s">
        <v>5577</v>
      </c>
      <c r="M155" s="153" t="s">
        <v>3689</v>
      </c>
      <c r="O155" s="151">
        <v>3489</v>
      </c>
      <c r="P155" s="152">
        <v>36.404000000000003</v>
      </c>
      <c r="Q155" s="152">
        <v>25.396000000000001</v>
      </c>
      <c r="R155" s="152" t="s">
        <v>3457</v>
      </c>
      <c r="S155" s="152" t="s">
        <v>3690</v>
      </c>
      <c r="T155" s="152">
        <v>68.849999999999994</v>
      </c>
      <c r="U155" s="152">
        <v>0.35</v>
      </c>
      <c r="V155" s="152">
        <v>13.35</v>
      </c>
      <c r="X155" s="152">
        <v>2.0099999999999998</v>
      </c>
      <c r="AA155" s="152">
        <v>0.3</v>
      </c>
      <c r="AB155" s="152">
        <v>7.0000000000000007E-2</v>
      </c>
      <c r="AC155" s="152">
        <v>1.4</v>
      </c>
      <c r="AD155" s="152">
        <v>4.0999999999999996</v>
      </c>
      <c r="AE155" s="152">
        <v>3.1</v>
      </c>
      <c r="AI155" s="152">
        <v>93.53</v>
      </c>
      <c r="AJ155" s="152">
        <v>6.85</v>
      </c>
      <c r="AK155" s="156">
        <f t="shared" si="2"/>
        <v>8.0000000000000002E-3</v>
      </c>
      <c r="AL155" s="151">
        <v>80</v>
      </c>
      <c r="AN155" s="151">
        <v>86</v>
      </c>
      <c r="AO155" s="151">
        <v>3879</v>
      </c>
      <c r="CR155" s="152">
        <v>0</v>
      </c>
      <c r="CT155" s="152" t="s">
        <v>3458</v>
      </c>
      <c r="DC155" s="152">
        <v>56.48</v>
      </c>
      <c r="DE155" s="152">
        <v>27.26</v>
      </c>
      <c r="DF155" s="152">
        <v>0.35</v>
      </c>
      <c r="DK155" s="152">
        <v>5.69</v>
      </c>
      <c r="DM155" s="152">
        <v>9.7100000000000009</v>
      </c>
      <c r="DN155" s="152">
        <v>0.25</v>
      </c>
    </row>
    <row r="156" spans="1:118">
      <c r="A156" s="151">
        <v>384</v>
      </c>
      <c r="B156" s="152" t="s">
        <v>2859</v>
      </c>
      <c r="C156" s="152" t="s">
        <v>3451</v>
      </c>
      <c r="D156" s="152" t="s">
        <v>3452</v>
      </c>
      <c r="E156" s="152" t="s">
        <v>3453</v>
      </c>
      <c r="F156" s="152" t="s">
        <v>8601</v>
      </c>
      <c r="H156" s="151">
        <v>212040</v>
      </c>
      <c r="K156" s="152" t="s">
        <v>5573</v>
      </c>
      <c r="L156" s="153" t="s">
        <v>5577</v>
      </c>
      <c r="M156" s="153" t="s">
        <v>4746</v>
      </c>
      <c r="O156" s="151">
        <v>3489</v>
      </c>
      <c r="P156" s="152">
        <v>36.404000000000003</v>
      </c>
      <c r="Q156" s="152">
        <v>25.396000000000001</v>
      </c>
      <c r="R156" s="152" t="s">
        <v>3457</v>
      </c>
      <c r="S156" s="152" t="s">
        <v>3690</v>
      </c>
      <c r="T156" s="152">
        <v>69.819999999999993</v>
      </c>
      <c r="U156" s="152">
        <v>0.28999999999999998</v>
      </c>
      <c r="V156" s="152">
        <v>13.37</v>
      </c>
      <c r="X156" s="152">
        <v>1.97</v>
      </c>
      <c r="AA156" s="152">
        <v>0.28000000000000003</v>
      </c>
      <c r="AB156" s="152">
        <v>0.15</v>
      </c>
      <c r="AC156" s="152">
        <v>1.37</v>
      </c>
      <c r="AD156" s="152">
        <v>4.04</v>
      </c>
      <c r="AE156" s="152">
        <v>3.35</v>
      </c>
      <c r="AI156" s="152">
        <v>94.64</v>
      </c>
      <c r="AJ156" s="152">
        <v>5.17</v>
      </c>
      <c r="AK156" s="156">
        <f t="shared" si="2"/>
        <v>7.3000000000000001E-3</v>
      </c>
      <c r="AL156" s="151">
        <v>73</v>
      </c>
      <c r="AN156" s="151">
        <v>58</v>
      </c>
      <c r="AO156" s="151">
        <v>3604</v>
      </c>
      <c r="CR156" s="152">
        <v>0</v>
      </c>
      <c r="CT156" s="152" t="s">
        <v>3458</v>
      </c>
      <c r="DC156" s="152">
        <v>58.35</v>
      </c>
      <c r="DE156" s="152">
        <v>26.16</v>
      </c>
      <c r="DF156" s="152">
        <v>0.39</v>
      </c>
      <c r="DK156" s="152">
        <v>6.3</v>
      </c>
      <c r="DM156" s="152">
        <v>8.68</v>
      </c>
      <c r="DN156" s="152">
        <v>0.28000000000000003</v>
      </c>
    </row>
    <row r="157" spans="1:118">
      <c r="A157" s="151">
        <v>392</v>
      </c>
      <c r="B157" s="152" t="s">
        <v>2859</v>
      </c>
      <c r="C157" s="152" t="s">
        <v>3451</v>
      </c>
      <c r="D157" s="152" t="s">
        <v>3452</v>
      </c>
      <c r="E157" s="152" t="s">
        <v>3453</v>
      </c>
      <c r="F157" s="152" t="s">
        <v>8602</v>
      </c>
      <c r="H157" s="151">
        <v>212040</v>
      </c>
      <c r="K157" s="152" t="s">
        <v>5573</v>
      </c>
      <c r="L157" s="153" t="s">
        <v>5574</v>
      </c>
      <c r="M157" s="153" t="s">
        <v>4746</v>
      </c>
      <c r="O157" s="151">
        <v>3489</v>
      </c>
      <c r="P157" s="152">
        <v>36.404000000000003</v>
      </c>
      <c r="Q157" s="152">
        <v>25.396000000000001</v>
      </c>
      <c r="R157" s="152" t="s">
        <v>3457</v>
      </c>
      <c r="S157" s="152" t="s">
        <v>3690</v>
      </c>
      <c r="T157" s="152">
        <v>68.25</v>
      </c>
      <c r="U157" s="152">
        <v>0.81</v>
      </c>
      <c r="V157" s="152">
        <v>13.3</v>
      </c>
      <c r="X157" s="152">
        <v>2.68</v>
      </c>
      <c r="AA157" s="152">
        <v>0.41</v>
      </c>
      <c r="AB157" s="152">
        <v>0.08</v>
      </c>
      <c r="AC157" s="152">
        <v>1.58</v>
      </c>
      <c r="AD157" s="152">
        <v>3.74</v>
      </c>
      <c r="AE157" s="152">
        <v>3.34</v>
      </c>
      <c r="AI157" s="152">
        <v>94.19</v>
      </c>
      <c r="AJ157" s="152">
        <v>5.38</v>
      </c>
      <c r="AK157" s="156">
        <f t="shared" si="2"/>
        <v>2.5999999999999999E-3</v>
      </c>
      <c r="AL157" s="151">
        <v>26</v>
      </c>
      <c r="AN157" s="151">
        <v>129</v>
      </c>
      <c r="AO157" s="151">
        <v>4773</v>
      </c>
      <c r="CR157" s="152">
        <v>0</v>
      </c>
      <c r="CT157" s="152" t="s">
        <v>3458</v>
      </c>
      <c r="DC157" s="152">
        <v>57.77</v>
      </c>
      <c r="DE157" s="152">
        <v>26.73</v>
      </c>
      <c r="DF157" s="152">
        <v>0.47</v>
      </c>
      <c r="DK157" s="152">
        <v>6.23</v>
      </c>
      <c r="DM157" s="152">
        <v>9.0299999999999994</v>
      </c>
      <c r="DN157" s="152">
        <v>0.31</v>
      </c>
    </row>
    <row r="158" spans="1:118">
      <c r="A158" s="151">
        <v>393</v>
      </c>
      <c r="B158" s="152" t="s">
        <v>2859</v>
      </c>
      <c r="C158" s="152" t="s">
        <v>3451</v>
      </c>
      <c r="D158" s="152" t="s">
        <v>3452</v>
      </c>
      <c r="E158" s="152" t="s">
        <v>3453</v>
      </c>
      <c r="F158" s="152" t="s">
        <v>8603</v>
      </c>
      <c r="H158" s="151">
        <v>212040</v>
      </c>
      <c r="K158" s="152" t="s">
        <v>5573</v>
      </c>
      <c r="L158" s="153" t="s">
        <v>5574</v>
      </c>
      <c r="M158" s="153" t="s">
        <v>4290</v>
      </c>
      <c r="O158" s="151">
        <v>3489</v>
      </c>
      <c r="P158" s="152">
        <v>36.404000000000003</v>
      </c>
      <c r="Q158" s="152">
        <v>25.396000000000001</v>
      </c>
      <c r="R158" s="152" t="s">
        <v>3457</v>
      </c>
      <c r="S158" s="152" t="s">
        <v>3690</v>
      </c>
      <c r="T158" s="152">
        <v>70.150000000000006</v>
      </c>
      <c r="U158" s="152">
        <v>0.23</v>
      </c>
      <c r="V158" s="152">
        <v>12.71</v>
      </c>
      <c r="X158" s="152">
        <v>1.74</v>
      </c>
      <c r="AA158" s="152">
        <v>0.25</v>
      </c>
      <c r="AB158" s="152">
        <v>7.0000000000000007E-2</v>
      </c>
      <c r="AC158" s="152">
        <v>1.18</v>
      </c>
      <c r="AD158" s="152">
        <v>3.75</v>
      </c>
      <c r="AE158" s="152">
        <v>3.33</v>
      </c>
      <c r="AI158" s="152">
        <v>93.42</v>
      </c>
      <c r="AJ158" s="152">
        <v>6.55</v>
      </c>
      <c r="AK158" s="156">
        <f t="shared" si="2"/>
        <v>5.5999999999999999E-3</v>
      </c>
      <c r="AL158" s="151">
        <v>56</v>
      </c>
      <c r="AN158" s="151">
        <v>48</v>
      </c>
      <c r="AO158" s="151">
        <v>3479</v>
      </c>
      <c r="CR158" s="152">
        <v>0</v>
      </c>
      <c r="CT158" s="152" t="s">
        <v>3458</v>
      </c>
      <c r="DC158" s="152">
        <v>59.56</v>
      </c>
      <c r="DE158" s="152">
        <v>25.56</v>
      </c>
      <c r="DF158" s="152">
        <v>0.39</v>
      </c>
      <c r="DK158" s="152">
        <v>7.04</v>
      </c>
      <c r="DM158" s="152">
        <v>7.54</v>
      </c>
      <c r="DN158" s="152">
        <v>0.38</v>
      </c>
    </row>
    <row r="159" spans="1:118">
      <c r="A159" s="151">
        <v>394</v>
      </c>
      <c r="B159" s="152" t="s">
        <v>2859</v>
      </c>
      <c r="C159" s="152" t="s">
        <v>3451</v>
      </c>
      <c r="D159" s="152" t="s">
        <v>3452</v>
      </c>
      <c r="E159" s="152" t="s">
        <v>3453</v>
      </c>
      <c r="F159" s="152" t="s">
        <v>8604</v>
      </c>
      <c r="H159" s="151">
        <v>212040</v>
      </c>
      <c r="K159" s="152" t="s">
        <v>5575</v>
      </c>
      <c r="L159" s="153" t="s">
        <v>5576</v>
      </c>
      <c r="M159" s="153" t="s">
        <v>3689</v>
      </c>
      <c r="O159" s="151">
        <v>3489</v>
      </c>
      <c r="P159" s="152">
        <v>36.404000000000003</v>
      </c>
      <c r="Q159" s="152">
        <v>25.396000000000001</v>
      </c>
      <c r="R159" s="152" t="s">
        <v>3457</v>
      </c>
      <c r="S159" s="152" t="s">
        <v>3690</v>
      </c>
      <c r="T159" s="152">
        <v>68.430000000000007</v>
      </c>
      <c r="U159" s="152">
        <v>0.3</v>
      </c>
      <c r="V159" s="152">
        <v>13.21</v>
      </c>
      <c r="X159" s="152">
        <v>1.91</v>
      </c>
      <c r="AA159" s="152">
        <v>0.27</v>
      </c>
      <c r="AB159" s="152">
        <v>0.1</v>
      </c>
      <c r="AC159" s="152">
        <v>1.36</v>
      </c>
      <c r="AD159" s="152">
        <v>4.26</v>
      </c>
      <c r="AE159" s="152">
        <v>3.26</v>
      </c>
      <c r="AI159" s="152">
        <v>93.1</v>
      </c>
      <c r="AJ159" s="152">
        <v>6.06</v>
      </c>
      <c r="AK159" s="156">
        <f t="shared" si="2"/>
        <v>2.0999999999999999E-3</v>
      </c>
      <c r="AL159" s="151">
        <v>21</v>
      </c>
      <c r="AN159" s="151">
        <v>61</v>
      </c>
      <c r="AO159" s="151">
        <v>3519</v>
      </c>
      <c r="CR159" s="152">
        <v>0</v>
      </c>
      <c r="CT159" s="152" t="s">
        <v>3458</v>
      </c>
      <c r="DC159" s="152">
        <v>57.52</v>
      </c>
      <c r="DE159" s="152">
        <v>26.74</v>
      </c>
      <c r="DF159" s="152">
        <v>0.32</v>
      </c>
      <c r="DK159" s="152">
        <v>6</v>
      </c>
      <c r="DM159" s="152">
        <v>9.2100000000000009</v>
      </c>
      <c r="DN159" s="152">
        <v>0.28999999999999998</v>
      </c>
    </row>
    <row r="160" spans="1:118">
      <c r="A160" s="151">
        <v>395</v>
      </c>
      <c r="B160" s="152" t="s">
        <v>2859</v>
      </c>
      <c r="C160" s="152" t="s">
        <v>3451</v>
      </c>
      <c r="D160" s="152" t="s">
        <v>3452</v>
      </c>
      <c r="E160" s="152" t="s">
        <v>3453</v>
      </c>
      <c r="F160" s="152" t="s">
        <v>8605</v>
      </c>
      <c r="H160" s="151">
        <v>212040</v>
      </c>
      <c r="K160" s="152" t="s">
        <v>5575</v>
      </c>
      <c r="L160" s="153" t="s">
        <v>5576</v>
      </c>
      <c r="M160" s="153" t="s">
        <v>3772</v>
      </c>
      <c r="O160" s="151">
        <v>3489</v>
      </c>
      <c r="P160" s="152">
        <v>36.404000000000003</v>
      </c>
      <c r="Q160" s="152">
        <v>25.396000000000001</v>
      </c>
      <c r="R160" s="152" t="s">
        <v>3457</v>
      </c>
      <c r="S160" s="152" t="s">
        <v>3690</v>
      </c>
      <c r="T160" s="152">
        <v>70.709999999999994</v>
      </c>
      <c r="U160" s="152">
        <v>0.28000000000000003</v>
      </c>
      <c r="V160" s="152">
        <v>13.48</v>
      </c>
      <c r="X160" s="152">
        <v>1.86</v>
      </c>
      <c r="AA160" s="152">
        <v>0.27</v>
      </c>
      <c r="AB160" s="152">
        <v>0.02</v>
      </c>
      <c r="AC160" s="152">
        <v>1.35</v>
      </c>
      <c r="AD160" s="152">
        <v>4.4000000000000004</v>
      </c>
      <c r="AE160" s="152">
        <v>3.33</v>
      </c>
      <c r="AI160" s="152">
        <v>95.69</v>
      </c>
      <c r="AJ160" s="152">
        <v>4.33</v>
      </c>
      <c r="AK160" s="156">
        <f t="shared" si="2"/>
        <v>2.3999999999999998E-3</v>
      </c>
      <c r="AL160" s="151">
        <v>24</v>
      </c>
      <c r="AN160" s="151">
        <v>56</v>
      </c>
      <c r="AO160" s="151">
        <v>3332</v>
      </c>
      <c r="CR160" s="152">
        <v>0</v>
      </c>
      <c r="CT160" s="152" t="s">
        <v>3458</v>
      </c>
      <c r="DC160" s="152">
        <v>58.52</v>
      </c>
      <c r="DE160" s="152">
        <v>26.03</v>
      </c>
      <c r="DF160" s="152">
        <v>0.24</v>
      </c>
      <c r="DK160" s="152">
        <v>6.49</v>
      </c>
      <c r="DM160" s="152">
        <v>8.34</v>
      </c>
      <c r="DN160" s="152">
        <v>0.33</v>
      </c>
    </row>
    <row r="161" spans="1:118">
      <c r="A161" s="151">
        <v>396</v>
      </c>
      <c r="B161" s="152" t="s">
        <v>2859</v>
      </c>
      <c r="C161" s="152" t="s">
        <v>3451</v>
      </c>
      <c r="D161" s="152" t="s">
        <v>3452</v>
      </c>
      <c r="E161" s="152" t="s">
        <v>3453</v>
      </c>
      <c r="F161" s="152" t="s">
        <v>8606</v>
      </c>
      <c r="H161" s="151">
        <v>212040</v>
      </c>
      <c r="K161" s="152" t="s">
        <v>5575</v>
      </c>
      <c r="L161" s="153" t="s">
        <v>5576</v>
      </c>
      <c r="M161" s="153" t="s">
        <v>4290</v>
      </c>
      <c r="O161" s="151">
        <v>3489</v>
      </c>
      <c r="P161" s="152">
        <v>36.404000000000003</v>
      </c>
      <c r="Q161" s="152">
        <v>25.396000000000001</v>
      </c>
      <c r="R161" s="152" t="s">
        <v>3457</v>
      </c>
      <c r="S161" s="152" t="s">
        <v>3690</v>
      </c>
      <c r="T161" s="152">
        <v>71.319999999999993</v>
      </c>
      <c r="U161" s="152">
        <v>0.3</v>
      </c>
      <c r="V161" s="152">
        <v>13.35</v>
      </c>
      <c r="X161" s="152">
        <v>1.89</v>
      </c>
      <c r="AA161" s="152">
        <v>0.26</v>
      </c>
      <c r="AB161" s="152">
        <v>0.01</v>
      </c>
      <c r="AC161" s="152">
        <v>1.25</v>
      </c>
      <c r="AD161" s="152">
        <v>4.25</v>
      </c>
      <c r="AE161" s="152">
        <v>3.24</v>
      </c>
      <c r="AI161" s="152">
        <v>95.88</v>
      </c>
      <c r="AJ161" s="152">
        <v>4.5199999999999996</v>
      </c>
      <c r="AK161" s="156">
        <f t="shared" si="2"/>
        <v>1.9E-3</v>
      </c>
      <c r="AL161" s="151">
        <v>19</v>
      </c>
      <c r="AN161" s="151">
        <v>43</v>
      </c>
      <c r="AO161" s="151">
        <v>3002</v>
      </c>
      <c r="CR161" s="152">
        <v>0</v>
      </c>
      <c r="CT161" s="152" t="s">
        <v>3458</v>
      </c>
      <c r="DC161" s="152">
        <v>58.84</v>
      </c>
      <c r="DE161" s="152">
        <v>25.95</v>
      </c>
      <c r="DF161" s="152">
        <v>0.3</v>
      </c>
      <c r="DK161" s="152">
        <v>6.4</v>
      </c>
      <c r="DM161" s="152">
        <v>8.48</v>
      </c>
      <c r="DN161" s="152">
        <v>0.3</v>
      </c>
    </row>
    <row r="162" spans="1:118">
      <c r="A162" s="151">
        <v>397</v>
      </c>
      <c r="B162" s="152" t="s">
        <v>2859</v>
      </c>
      <c r="C162" s="152" t="s">
        <v>3451</v>
      </c>
      <c r="D162" s="152" t="s">
        <v>3452</v>
      </c>
      <c r="E162" s="152" t="s">
        <v>3453</v>
      </c>
      <c r="F162" s="152" t="s">
        <v>8607</v>
      </c>
      <c r="H162" s="151">
        <v>212040</v>
      </c>
      <c r="K162" s="152" t="s">
        <v>5575</v>
      </c>
      <c r="L162" s="153" t="s">
        <v>5576</v>
      </c>
      <c r="M162" s="153" t="s">
        <v>3627</v>
      </c>
      <c r="O162" s="151">
        <v>3489</v>
      </c>
      <c r="P162" s="152">
        <v>36.404000000000003</v>
      </c>
      <c r="Q162" s="152">
        <v>25.396000000000001</v>
      </c>
      <c r="R162" s="152" t="s">
        <v>3457</v>
      </c>
      <c r="S162" s="152" t="s">
        <v>3690</v>
      </c>
      <c r="T162" s="152">
        <v>70.290000000000006</v>
      </c>
      <c r="U162" s="152">
        <v>0.28999999999999998</v>
      </c>
      <c r="V162" s="152">
        <v>13.47</v>
      </c>
      <c r="X162" s="152">
        <v>1.94</v>
      </c>
      <c r="AA162" s="152">
        <v>0.28000000000000003</v>
      </c>
      <c r="AB162" s="152">
        <v>0.08</v>
      </c>
      <c r="AC162" s="152">
        <v>1.31</v>
      </c>
      <c r="AD162" s="152">
        <v>4.16</v>
      </c>
      <c r="AE162" s="152">
        <v>3.32</v>
      </c>
      <c r="AI162" s="152">
        <v>95.15</v>
      </c>
      <c r="AJ162" s="152">
        <v>4.67</v>
      </c>
      <c r="AK162" s="156">
        <f t="shared" si="2"/>
        <v>3.0000000000000001E-3</v>
      </c>
      <c r="AL162" s="151">
        <v>30</v>
      </c>
      <c r="AN162" s="151">
        <v>59</v>
      </c>
      <c r="AO162" s="151">
        <v>3467</v>
      </c>
      <c r="CR162" s="152">
        <v>0</v>
      </c>
      <c r="CT162" s="152" t="s">
        <v>3458</v>
      </c>
      <c r="DC162" s="152">
        <v>58.2</v>
      </c>
      <c r="DE162" s="152">
        <v>25.93</v>
      </c>
      <c r="DF162" s="152">
        <v>0.45</v>
      </c>
      <c r="DK162" s="152">
        <v>6.27</v>
      </c>
      <c r="DM162" s="152">
        <v>8.4600000000000009</v>
      </c>
      <c r="DN162" s="152">
        <v>0.32</v>
      </c>
    </row>
    <row r="163" spans="1:118">
      <c r="A163" s="151">
        <v>398</v>
      </c>
      <c r="B163" s="152" t="s">
        <v>2859</v>
      </c>
      <c r="C163" s="152" t="s">
        <v>3451</v>
      </c>
      <c r="D163" s="152" t="s">
        <v>3452</v>
      </c>
      <c r="E163" s="152" t="s">
        <v>3453</v>
      </c>
      <c r="F163" s="152" t="s">
        <v>8608</v>
      </c>
      <c r="H163" s="151">
        <v>212040</v>
      </c>
      <c r="K163" s="152" t="s">
        <v>5606</v>
      </c>
      <c r="L163" s="153" t="s">
        <v>5607</v>
      </c>
      <c r="M163" s="153" t="s">
        <v>4787</v>
      </c>
      <c r="O163" s="151">
        <v>3489</v>
      </c>
      <c r="P163" s="152">
        <v>36.404000000000003</v>
      </c>
      <c r="Q163" s="152">
        <v>25.396000000000001</v>
      </c>
      <c r="R163" s="152" t="s">
        <v>3457</v>
      </c>
      <c r="S163" s="152" t="s">
        <v>3690</v>
      </c>
      <c r="T163" s="152">
        <v>70.09</v>
      </c>
      <c r="U163" s="152">
        <v>0.27</v>
      </c>
      <c r="V163" s="152">
        <v>13.6</v>
      </c>
      <c r="X163" s="152">
        <v>2.15</v>
      </c>
      <c r="AA163" s="152">
        <v>0.31</v>
      </c>
      <c r="AB163" s="152">
        <v>0.01</v>
      </c>
      <c r="AC163" s="152">
        <v>1.4</v>
      </c>
      <c r="AD163" s="152">
        <v>4.3600000000000003</v>
      </c>
      <c r="AE163" s="152">
        <v>3.26</v>
      </c>
      <c r="AI163" s="152">
        <v>95.47</v>
      </c>
      <c r="AJ163" s="152">
        <v>4.22</v>
      </c>
      <c r="AK163" s="156">
        <f t="shared" si="2"/>
        <v>1.6999999999999999E-3</v>
      </c>
      <c r="AL163" s="151">
        <v>17</v>
      </c>
      <c r="AN163" s="151">
        <v>41</v>
      </c>
      <c r="AO163" s="151">
        <v>3495</v>
      </c>
      <c r="CR163" s="152">
        <v>0</v>
      </c>
      <c r="CT163" s="152" t="s">
        <v>3458</v>
      </c>
      <c r="DC163" s="152">
        <v>57.8</v>
      </c>
      <c r="DE163" s="152">
        <v>26.58</v>
      </c>
      <c r="DF163" s="152">
        <v>0.39</v>
      </c>
      <c r="DK163" s="152">
        <v>6.28</v>
      </c>
      <c r="DM163" s="152">
        <v>8.7899999999999991</v>
      </c>
      <c r="DN163" s="152">
        <v>0.3</v>
      </c>
    </row>
    <row r="164" spans="1:118">
      <c r="A164" s="151">
        <v>399</v>
      </c>
      <c r="B164" s="152" t="s">
        <v>2859</v>
      </c>
      <c r="C164" s="152" t="s">
        <v>3451</v>
      </c>
      <c r="D164" s="152" t="s">
        <v>3452</v>
      </c>
      <c r="E164" s="152" t="s">
        <v>3453</v>
      </c>
      <c r="F164" s="152" t="s">
        <v>8609</v>
      </c>
      <c r="H164" s="151">
        <v>212040</v>
      </c>
      <c r="K164" s="152" t="s">
        <v>5606</v>
      </c>
      <c r="L164" s="153" t="s">
        <v>5607</v>
      </c>
      <c r="M164" s="153" t="s">
        <v>3772</v>
      </c>
      <c r="O164" s="151">
        <v>3489</v>
      </c>
      <c r="P164" s="152">
        <v>36.404000000000003</v>
      </c>
      <c r="Q164" s="152">
        <v>25.396000000000001</v>
      </c>
      <c r="R164" s="152" t="s">
        <v>3457</v>
      </c>
      <c r="S164" s="152" t="s">
        <v>3690</v>
      </c>
      <c r="T164" s="152">
        <v>70.25</v>
      </c>
      <c r="U164" s="152">
        <v>0.33</v>
      </c>
      <c r="V164" s="152">
        <v>13.64</v>
      </c>
      <c r="X164" s="152">
        <v>1.99</v>
      </c>
      <c r="AA164" s="152">
        <v>0.28999999999999998</v>
      </c>
      <c r="AB164" s="152">
        <v>0.1</v>
      </c>
      <c r="AC164" s="152">
        <v>1.33</v>
      </c>
      <c r="AD164" s="152">
        <v>4.1500000000000004</v>
      </c>
      <c r="AE164" s="152">
        <v>3.28</v>
      </c>
      <c r="AI164" s="152">
        <v>95.35</v>
      </c>
      <c r="AJ164" s="152">
        <v>4.17</v>
      </c>
      <c r="AK164" s="156">
        <f t="shared" si="2"/>
        <v>2.8E-3</v>
      </c>
      <c r="AL164" s="151">
        <v>28</v>
      </c>
      <c r="AN164" s="151">
        <v>60</v>
      </c>
      <c r="AO164" s="151">
        <v>3575</v>
      </c>
      <c r="CR164" s="152">
        <v>0</v>
      </c>
      <c r="CT164" s="152" t="s">
        <v>3458</v>
      </c>
      <c r="DC164" s="152">
        <v>58.96</v>
      </c>
      <c r="DE164" s="152">
        <v>26.3</v>
      </c>
      <c r="DF164" s="152">
        <v>0.4</v>
      </c>
      <c r="DK164" s="152">
        <v>6.37</v>
      </c>
      <c r="DM164" s="152">
        <v>8.43</v>
      </c>
      <c r="DN164" s="152">
        <v>0.28999999999999998</v>
      </c>
    </row>
    <row r="165" spans="1:118">
      <c r="A165" s="151">
        <v>401</v>
      </c>
      <c r="B165" s="152" t="s">
        <v>2859</v>
      </c>
      <c r="C165" s="152" t="s">
        <v>3451</v>
      </c>
      <c r="D165" s="152" t="s">
        <v>3452</v>
      </c>
      <c r="E165" s="152" t="s">
        <v>3453</v>
      </c>
      <c r="F165" s="152" t="s">
        <v>8610</v>
      </c>
      <c r="H165" s="151">
        <v>212040</v>
      </c>
      <c r="K165" s="152" t="s">
        <v>5588</v>
      </c>
      <c r="L165" s="153" t="s">
        <v>5589</v>
      </c>
      <c r="M165" s="153" t="s">
        <v>5673</v>
      </c>
      <c r="O165" s="151">
        <v>3489</v>
      </c>
      <c r="P165" s="152">
        <v>36.404000000000003</v>
      </c>
      <c r="Q165" s="152">
        <v>25.396000000000001</v>
      </c>
      <c r="R165" s="152" t="s">
        <v>3457</v>
      </c>
      <c r="S165" s="152" t="s">
        <v>3690</v>
      </c>
      <c r="T165" s="152">
        <v>71.517300000000006</v>
      </c>
      <c r="U165" s="152">
        <v>0.26379999999999998</v>
      </c>
      <c r="V165" s="152">
        <v>13.4716</v>
      </c>
      <c r="X165" s="152">
        <v>2.1709999999999998</v>
      </c>
      <c r="AA165" s="152">
        <v>0.26229999999999998</v>
      </c>
      <c r="AC165" s="152">
        <v>1.2855000000000001</v>
      </c>
      <c r="AD165" s="152">
        <v>4.6505999999999998</v>
      </c>
      <c r="AE165" s="152">
        <v>3.3138000000000001</v>
      </c>
      <c r="AI165" s="152">
        <v>96.935900000000004</v>
      </c>
      <c r="AJ165" s="152">
        <v>4.41</v>
      </c>
      <c r="AK165" s="156">
        <f t="shared" si="2"/>
        <v>1.29E-2</v>
      </c>
      <c r="AL165" s="151">
        <v>129</v>
      </c>
      <c r="AN165" s="151">
        <v>56</v>
      </c>
      <c r="AO165" s="151">
        <v>3329</v>
      </c>
      <c r="CR165" s="152">
        <v>0</v>
      </c>
      <c r="CT165" s="152" t="s">
        <v>3458</v>
      </c>
      <c r="DC165" s="152">
        <v>59.162199999999999</v>
      </c>
      <c r="DE165" s="152">
        <v>25.749400000000001</v>
      </c>
      <c r="DF165" s="152">
        <v>0.28560000000000002</v>
      </c>
      <c r="DK165" s="152">
        <v>6.5918999999999999</v>
      </c>
      <c r="DM165" s="152">
        <v>7.9130000000000003</v>
      </c>
      <c r="DN165" s="152">
        <v>0.3619</v>
      </c>
    </row>
    <row r="166" spans="1:118">
      <c r="A166" s="151">
        <v>403</v>
      </c>
      <c r="B166" s="152" t="s">
        <v>2859</v>
      </c>
      <c r="C166" s="152" t="s">
        <v>3451</v>
      </c>
      <c r="D166" s="152" t="s">
        <v>3452</v>
      </c>
      <c r="E166" s="152" t="s">
        <v>3453</v>
      </c>
      <c r="F166" s="152" t="s">
        <v>8611</v>
      </c>
      <c r="H166" s="151">
        <v>212040</v>
      </c>
      <c r="K166" s="152" t="s">
        <v>5588</v>
      </c>
      <c r="L166" s="153" t="s">
        <v>5589</v>
      </c>
      <c r="M166" s="153" t="s">
        <v>5635</v>
      </c>
      <c r="O166" s="151">
        <v>3489</v>
      </c>
      <c r="P166" s="152">
        <v>36.404000000000003</v>
      </c>
      <c r="Q166" s="152">
        <v>25.396000000000001</v>
      </c>
      <c r="R166" s="152" t="s">
        <v>3457</v>
      </c>
      <c r="S166" s="152" t="s">
        <v>3690</v>
      </c>
      <c r="T166" s="152">
        <v>70.655100000000004</v>
      </c>
      <c r="U166" s="152">
        <v>0.23419999999999999</v>
      </c>
      <c r="V166" s="152">
        <v>13.2966</v>
      </c>
      <c r="X166" s="152">
        <v>1.8689</v>
      </c>
      <c r="AA166" s="152">
        <v>0.27310000000000001</v>
      </c>
      <c r="AC166" s="152">
        <v>1.2204999999999999</v>
      </c>
      <c r="AD166" s="152">
        <v>4.2248000000000001</v>
      </c>
      <c r="AE166" s="152">
        <v>3.1804999999999999</v>
      </c>
      <c r="AI166" s="152">
        <v>94.953800000000001</v>
      </c>
      <c r="AJ166" s="152">
        <v>4.46</v>
      </c>
      <c r="AK166" s="156">
        <f t="shared" si="2"/>
        <v>1.1299999999999999E-2</v>
      </c>
      <c r="AL166" s="151">
        <v>113</v>
      </c>
      <c r="AN166" s="151">
        <v>64</v>
      </c>
      <c r="AO166" s="151">
        <v>3286</v>
      </c>
      <c r="CR166" s="152">
        <v>0</v>
      </c>
      <c r="CT166" s="152" t="s">
        <v>3458</v>
      </c>
      <c r="DC166" s="152">
        <v>58.5672</v>
      </c>
      <c r="DE166" s="152">
        <v>26.239799999999999</v>
      </c>
      <c r="DF166" s="152">
        <v>0.31830000000000003</v>
      </c>
      <c r="DK166" s="152">
        <v>6.2342000000000004</v>
      </c>
      <c r="DM166" s="152">
        <v>8.5297999999999998</v>
      </c>
      <c r="DN166" s="152">
        <v>0.31890000000000002</v>
      </c>
    </row>
    <row r="167" spans="1:118">
      <c r="A167" s="151">
        <v>404</v>
      </c>
      <c r="B167" s="152" t="s">
        <v>2859</v>
      </c>
      <c r="C167" s="152" t="s">
        <v>3451</v>
      </c>
      <c r="D167" s="152" t="s">
        <v>3452</v>
      </c>
      <c r="E167" s="152" t="s">
        <v>3453</v>
      </c>
      <c r="F167" s="152" t="s">
        <v>8612</v>
      </c>
      <c r="H167" s="151">
        <v>212040</v>
      </c>
      <c r="K167" s="152" t="s">
        <v>5588</v>
      </c>
      <c r="L167" s="153" t="s">
        <v>5589</v>
      </c>
      <c r="M167" s="153" t="s">
        <v>5674</v>
      </c>
      <c r="O167" s="151">
        <v>3489</v>
      </c>
      <c r="P167" s="152">
        <v>36.404000000000003</v>
      </c>
      <c r="Q167" s="152">
        <v>25.396000000000001</v>
      </c>
      <c r="R167" s="152" t="s">
        <v>3457</v>
      </c>
      <c r="S167" s="152" t="s">
        <v>3690</v>
      </c>
      <c r="T167" s="152">
        <v>71.268900000000002</v>
      </c>
      <c r="U167" s="152">
        <v>0.28889999999999999</v>
      </c>
      <c r="V167" s="152">
        <v>13.2822</v>
      </c>
      <c r="X167" s="152">
        <v>1.7289000000000001</v>
      </c>
      <c r="AA167" s="152">
        <v>0.25240000000000001</v>
      </c>
      <c r="AC167" s="152">
        <v>1.3381000000000001</v>
      </c>
      <c r="AD167" s="152">
        <v>3.9468000000000001</v>
      </c>
      <c r="AE167" s="152">
        <v>3.3058000000000001</v>
      </c>
      <c r="AI167" s="152">
        <v>95.412099999999995</v>
      </c>
      <c r="AJ167" s="152">
        <v>4.38</v>
      </c>
      <c r="AK167" s="156">
        <f t="shared" si="2"/>
        <v>6.4000000000000003E-3</v>
      </c>
      <c r="AL167" s="151">
        <v>64</v>
      </c>
      <c r="AN167" s="151">
        <v>64</v>
      </c>
      <c r="AO167" s="151">
        <v>3392</v>
      </c>
      <c r="CR167" s="152">
        <v>0</v>
      </c>
      <c r="CT167" s="152" t="s">
        <v>3458</v>
      </c>
      <c r="DC167" s="152">
        <v>58.6661</v>
      </c>
      <c r="DE167" s="152">
        <v>25.810700000000001</v>
      </c>
      <c r="DF167" s="152">
        <v>0.30590000000000001</v>
      </c>
      <c r="DK167" s="152">
        <v>6.2965999999999998</v>
      </c>
      <c r="DM167" s="152">
        <v>8.5592000000000006</v>
      </c>
      <c r="DN167" s="152">
        <v>0.32019999999999998</v>
      </c>
    </row>
    <row r="168" spans="1:118">
      <c r="A168" s="151">
        <v>405</v>
      </c>
      <c r="B168" s="152" t="s">
        <v>2859</v>
      </c>
      <c r="C168" s="152" t="s">
        <v>3451</v>
      </c>
      <c r="D168" s="152" t="s">
        <v>3452</v>
      </c>
      <c r="E168" s="152" t="s">
        <v>3453</v>
      </c>
      <c r="F168" s="152" t="s">
        <v>8613</v>
      </c>
      <c r="H168" s="151">
        <v>212040</v>
      </c>
      <c r="K168" s="152" t="s">
        <v>5588</v>
      </c>
      <c r="L168" s="153" t="s">
        <v>5589</v>
      </c>
      <c r="M168" s="153" t="s">
        <v>5590</v>
      </c>
      <c r="O168" s="151">
        <v>3489</v>
      </c>
      <c r="P168" s="152">
        <v>36.404000000000003</v>
      </c>
      <c r="Q168" s="152">
        <v>25.396000000000001</v>
      </c>
      <c r="R168" s="152" t="s">
        <v>3457</v>
      </c>
      <c r="S168" s="152" t="s">
        <v>3690</v>
      </c>
      <c r="T168" s="152">
        <v>69.468100000000007</v>
      </c>
      <c r="U168" s="152">
        <v>0.30620000000000003</v>
      </c>
      <c r="V168" s="152">
        <v>13.1736</v>
      </c>
      <c r="X168" s="152">
        <v>2.1065999999999998</v>
      </c>
      <c r="AA168" s="152">
        <v>0.34110000000000001</v>
      </c>
      <c r="AC168" s="152">
        <v>1.3726</v>
      </c>
      <c r="AD168" s="152">
        <v>4.1745000000000001</v>
      </c>
      <c r="AE168" s="152">
        <v>3.2848000000000002</v>
      </c>
      <c r="AI168" s="152">
        <v>94.227500000000006</v>
      </c>
      <c r="AJ168" s="152">
        <v>5.81</v>
      </c>
      <c r="AK168" s="156">
        <f t="shared" si="2"/>
        <v>1.2699999999999999E-2</v>
      </c>
      <c r="AL168" s="151">
        <v>127</v>
      </c>
      <c r="AN168" s="151">
        <v>64</v>
      </c>
      <c r="AO168" s="151">
        <v>3635</v>
      </c>
      <c r="CR168" s="152">
        <v>0</v>
      </c>
      <c r="CT168" s="152" t="s">
        <v>3458</v>
      </c>
      <c r="DC168" s="152">
        <v>58.590800000000002</v>
      </c>
      <c r="DE168" s="152">
        <v>26.101500000000001</v>
      </c>
      <c r="DF168" s="152">
        <v>0.38919999999999999</v>
      </c>
      <c r="DK168" s="152">
        <v>6.2796000000000003</v>
      </c>
      <c r="DM168" s="152">
        <v>8.4466000000000001</v>
      </c>
      <c r="DN168" s="152">
        <v>0.33600000000000002</v>
      </c>
    </row>
    <row r="169" spans="1:118">
      <c r="A169" s="151">
        <v>406</v>
      </c>
      <c r="B169" s="152" t="s">
        <v>2859</v>
      </c>
      <c r="C169" s="152" t="s">
        <v>3451</v>
      </c>
      <c r="D169" s="152" t="s">
        <v>3452</v>
      </c>
      <c r="E169" s="152" t="s">
        <v>3453</v>
      </c>
      <c r="F169" s="152" t="s">
        <v>8614</v>
      </c>
      <c r="H169" s="151">
        <v>212040</v>
      </c>
      <c r="K169" s="152" t="s">
        <v>5588</v>
      </c>
      <c r="L169" s="153" t="s">
        <v>5589</v>
      </c>
      <c r="M169" s="153" t="s">
        <v>5616</v>
      </c>
      <c r="O169" s="151">
        <v>3489</v>
      </c>
      <c r="P169" s="152">
        <v>36.404000000000003</v>
      </c>
      <c r="Q169" s="152">
        <v>25.396000000000001</v>
      </c>
      <c r="R169" s="152" t="s">
        <v>3457</v>
      </c>
      <c r="S169" s="152" t="s">
        <v>3690</v>
      </c>
      <c r="T169" s="152">
        <v>70.258300000000006</v>
      </c>
      <c r="U169" s="152">
        <v>0.35039999999999999</v>
      </c>
      <c r="V169" s="152">
        <v>13.3527</v>
      </c>
      <c r="X169" s="152">
        <v>2.2311000000000001</v>
      </c>
      <c r="AA169" s="152">
        <v>0.33150000000000002</v>
      </c>
      <c r="AC169" s="152">
        <v>1.3452</v>
      </c>
      <c r="AD169" s="152">
        <v>4.1825000000000001</v>
      </c>
      <c r="AE169" s="152">
        <v>3.4140000000000001</v>
      </c>
      <c r="AI169" s="152">
        <v>95.465699999999998</v>
      </c>
      <c r="AJ169" s="152">
        <v>4.46</v>
      </c>
      <c r="AK169" s="156">
        <f t="shared" si="2"/>
        <v>9.5999999999999992E-3</v>
      </c>
      <c r="AL169" s="151">
        <v>96</v>
      </c>
      <c r="AN169" s="151">
        <v>65</v>
      </c>
      <c r="AO169" s="151">
        <v>3671</v>
      </c>
      <c r="CR169" s="152">
        <v>0</v>
      </c>
      <c r="CT169" s="152" t="s">
        <v>3458</v>
      </c>
      <c r="DC169" s="152">
        <v>58.614699999999999</v>
      </c>
      <c r="DE169" s="152">
        <v>26.111499999999999</v>
      </c>
      <c r="DF169" s="152">
        <v>0.28870000000000001</v>
      </c>
      <c r="DK169" s="152">
        <v>6.3045999999999998</v>
      </c>
      <c r="DM169" s="152">
        <v>8.4117999999999995</v>
      </c>
      <c r="DN169" s="152">
        <v>0.32379999999999998</v>
      </c>
    </row>
    <row r="170" spans="1:118">
      <c r="A170" s="151">
        <v>407</v>
      </c>
      <c r="B170" s="152" t="s">
        <v>2859</v>
      </c>
      <c r="C170" s="152" t="s">
        <v>3451</v>
      </c>
      <c r="D170" s="152" t="s">
        <v>3452</v>
      </c>
      <c r="E170" s="152" t="s">
        <v>3453</v>
      </c>
      <c r="F170" s="152" t="s">
        <v>8615</v>
      </c>
      <c r="H170" s="151">
        <v>212040</v>
      </c>
      <c r="K170" s="152" t="s">
        <v>5588</v>
      </c>
      <c r="L170" s="153" t="s">
        <v>5591</v>
      </c>
      <c r="M170" s="153" t="s">
        <v>5666</v>
      </c>
      <c r="O170" s="151">
        <v>3489</v>
      </c>
      <c r="P170" s="152">
        <v>36.404000000000003</v>
      </c>
      <c r="Q170" s="152">
        <v>25.396000000000001</v>
      </c>
      <c r="R170" s="152" t="s">
        <v>3457</v>
      </c>
      <c r="S170" s="152" t="s">
        <v>3690</v>
      </c>
      <c r="T170" s="152">
        <v>71.132300000000001</v>
      </c>
      <c r="U170" s="152">
        <v>0.35220000000000001</v>
      </c>
      <c r="V170" s="152">
        <v>13.5402</v>
      </c>
      <c r="X170" s="152">
        <v>2.0381</v>
      </c>
      <c r="AA170" s="152">
        <v>0.28860000000000002</v>
      </c>
      <c r="AC170" s="152">
        <v>1.3542000000000001</v>
      </c>
      <c r="AD170" s="152">
        <v>4.6627999999999998</v>
      </c>
      <c r="AE170" s="152">
        <v>3.2502</v>
      </c>
      <c r="AI170" s="152">
        <v>96.618600000000001</v>
      </c>
      <c r="AJ170" s="152">
        <v>4.18</v>
      </c>
      <c r="AK170" s="156">
        <f t="shared" si="2"/>
        <v>1.18E-2</v>
      </c>
      <c r="AL170" s="151">
        <v>118</v>
      </c>
      <c r="AN170" s="151">
        <v>71</v>
      </c>
      <c r="AO170" s="151">
        <v>3478</v>
      </c>
      <c r="CR170" s="152">
        <v>0</v>
      </c>
      <c r="CT170" s="152" t="s">
        <v>3458</v>
      </c>
      <c r="DC170" s="152">
        <v>58.292499999999997</v>
      </c>
      <c r="DE170" s="152">
        <v>26.2834</v>
      </c>
      <c r="DF170" s="152">
        <v>0.35060000000000002</v>
      </c>
      <c r="DK170" s="152">
        <v>6.3014999999999999</v>
      </c>
      <c r="DM170" s="152">
        <v>8.5454000000000008</v>
      </c>
      <c r="DN170" s="152">
        <v>0.31269999999999998</v>
      </c>
    </row>
    <row r="171" spans="1:118">
      <c r="A171" s="151">
        <v>408</v>
      </c>
      <c r="B171" s="152" t="s">
        <v>2859</v>
      </c>
      <c r="C171" s="152" t="s">
        <v>3451</v>
      </c>
      <c r="D171" s="152" t="s">
        <v>3452</v>
      </c>
      <c r="E171" s="152" t="s">
        <v>3453</v>
      </c>
      <c r="F171" s="152" t="s">
        <v>8616</v>
      </c>
      <c r="H171" s="151">
        <v>212040</v>
      </c>
      <c r="K171" s="152" t="s">
        <v>5588</v>
      </c>
      <c r="L171" s="153" t="s">
        <v>5591</v>
      </c>
      <c r="M171" s="153" t="s">
        <v>5611</v>
      </c>
      <c r="O171" s="151">
        <v>3489</v>
      </c>
      <c r="P171" s="152">
        <v>36.404000000000003</v>
      </c>
      <c r="Q171" s="152">
        <v>25.396000000000001</v>
      </c>
      <c r="R171" s="152" t="s">
        <v>3457</v>
      </c>
      <c r="S171" s="152" t="s">
        <v>3690</v>
      </c>
      <c r="T171" s="152">
        <v>70.135400000000004</v>
      </c>
      <c r="U171" s="152">
        <v>0.28179999999999999</v>
      </c>
      <c r="V171" s="152">
        <v>13.9871</v>
      </c>
      <c r="X171" s="152">
        <v>1.889</v>
      </c>
      <c r="AA171" s="152">
        <v>0.26889999999999997</v>
      </c>
      <c r="AC171" s="152">
        <v>1.4015</v>
      </c>
      <c r="AD171" s="152">
        <v>4.3044000000000002</v>
      </c>
      <c r="AE171" s="152">
        <v>3.3408000000000002</v>
      </c>
      <c r="AI171" s="152">
        <v>95.608800000000002</v>
      </c>
      <c r="AJ171" s="152">
        <v>4.33</v>
      </c>
      <c r="AK171" s="156">
        <f t="shared" si="2"/>
        <v>1.4E-2</v>
      </c>
      <c r="AL171" s="151">
        <v>140</v>
      </c>
      <c r="AN171" s="151">
        <v>70</v>
      </c>
      <c r="AO171" s="151">
        <v>3515</v>
      </c>
      <c r="CR171" s="152">
        <v>0</v>
      </c>
      <c r="CT171" s="152" t="s">
        <v>3458</v>
      </c>
      <c r="DC171" s="152">
        <v>58.737699999999997</v>
      </c>
      <c r="DE171" s="152">
        <v>26.293700000000001</v>
      </c>
      <c r="DF171" s="152">
        <v>0.32190000000000002</v>
      </c>
      <c r="DK171" s="152">
        <v>6.2184999999999997</v>
      </c>
      <c r="DM171" s="152">
        <v>8.4284999999999997</v>
      </c>
      <c r="DN171" s="152">
        <v>0.3034</v>
      </c>
    </row>
    <row r="172" spans="1:118">
      <c r="A172" s="151">
        <v>409</v>
      </c>
      <c r="B172" s="152" t="s">
        <v>2859</v>
      </c>
      <c r="C172" s="152" t="s">
        <v>3451</v>
      </c>
      <c r="D172" s="152" t="s">
        <v>3452</v>
      </c>
      <c r="E172" s="152" t="s">
        <v>3453</v>
      </c>
      <c r="F172" s="152" t="s">
        <v>8617</v>
      </c>
      <c r="H172" s="151">
        <v>212040</v>
      </c>
      <c r="K172" s="152" t="s">
        <v>5588</v>
      </c>
      <c r="L172" s="153" t="s">
        <v>5591</v>
      </c>
      <c r="M172" s="153" t="s">
        <v>5592</v>
      </c>
      <c r="O172" s="151">
        <v>3489</v>
      </c>
      <c r="P172" s="152">
        <v>36.404000000000003</v>
      </c>
      <c r="Q172" s="152">
        <v>25.396000000000001</v>
      </c>
      <c r="R172" s="152" t="s">
        <v>3457</v>
      </c>
      <c r="S172" s="152" t="s">
        <v>3690</v>
      </c>
      <c r="T172" s="152">
        <v>69.479200000000006</v>
      </c>
      <c r="U172" s="152">
        <v>0.31440000000000001</v>
      </c>
      <c r="V172" s="152">
        <v>13.5722</v>
      </c>
      <c r="X172" s="152">
        <v>1.7195</v>
      </c>
      <c r="AA172" s="152">
        <v>0.33069999999999999</v>
      </c>
      <c r="AC172" s="152">
        <v>1.4427000000000001</v>
      </c>
      <c r="AD172" s="152">
        <v>4.43</v>
      </c>
      <c r="AE172" s="152">
        <v>3.2576000000000001</v>
      </c>
      <c r="AI172" s="152">
        <v>94.546300000000002</v>
      </c>
      <c r="AJ172" s="152">
        <v>4.7699999999999996</v>
      </c>
      <c r="AK172" s="156">
        <f t="shared" si="2"/>
        <v>8.6999999999999994E-3</v>
      </c>
      <c r="AL172" s="151">
        <v>87</v>
      </c>
      <c r="AN172" s="151">
        <v>67</v>
      </c>
      <c r="AO172" s="151">
        <v>3331</v>
      </c>
      <c r="CR172" s="152">
        <v>0</v>
      </c>
      <c r="CT172" s="152" t="s">
        <v>3458</v>
      </c>
      <c r="DC172" s="152">
        <v>58.767299999999999</v>
      </c>
      <c r="DE172" s="152">
        <v>25.457799999999999</v>
      </c>
      <c r="DF172" s="152">
        <v>0.25940000000000002</v>
      </c>
      <c r="DK172" s="152">
        <v>6.5491999999999999</v>
      </c>
      <c r="DM172" s="152">
        <v>8.1100999999999992</v>
      </c>
      <c r="DN172" s="152">
        <v>0.31280000000000002</v>
      </c>
    </row>
    <row r="173" spans="1:118">
      <c r="A173" s="151">
        <v>410</v>
      </c>
      <c r="B173" s="152" t="s">
        <v>2859</v>
      </c>
      <c r="C173" s="152" t="s">
        <v>3451</v>
      </c>
      <c r="D173" s="152" t="s">
        <v>3452</v>
      </c>
      <c r="E173" s="152" t="s">
        <v>3453</v>
      </c>
      <c r="F173" s="152" t="s">
        <v>8618</v>
      </c>
      <c r="H173" s="151">
        <v>212040</v>
      </c>
      <c r="K173" s="152" t="s">
        <v>5588</v>
      </c>
      <c r="L173" s="153" t="s">
        <v>5591</v>
      </c>
      <c r="M173" s="153" t="s">
        <v>5613</v>
      </c>
      <c r="O173" s="151">
        <v>3489</v>
      </c>
      <c r="P173" s="152">
        <v>36.404000000000003</v>
      </c>
      <c r="Q173" s="152">
        <v>25.396000000000001</v>
      </c>
      <c r="R173" s="152" t="s">
        <v>3457</v>
      </c>
      <c r="S173" s="152" t="s">
        <v>3690</v>
      </c>
      <c r="T173" s="152">
        <v>70.164500000000004</v>
      </c>
      <c r="U173" s="152">
        <v>0.31319999999999998</v>
      </c>
      <c r="V173" s="152">
        <v>13.551299999999999</v>
      </c>
      <c r="X173" s="152">
        <v>2.1008</v>
      </c>
      <c r="AA173" s="152">
        <v>0.23</v>
      </c>
      <c r="AC173" s="152">
        <v>1.2939000000000001</v>
      </c>
      <c r="AD173" s="152">
        <v>4.3784000000000001</v>
      </c>
      <c r="AE173" s="152">
        <v>3.3552</v>
      </c>
      <c r="AI173" s="152">
        <v>95.387200000000007</v>
      </c>
      <c r="AJ173" s="152">
        <v>4.12</v>
      </c>
      <c r="AK173" s="156">
        <f t="shared" si="2"/>
        <v>1.47E-2</v>
      </c>
      <c r="AL173" s="151">
        <v>147</v>
      </c>
      <c r="AN173" s="151">
        <v>65</v>
      </c>
      <c r="AO173" s="151">
        <v>3220</v>
      </c>
      <c r="CR173" s="152">
        <v>0</v>
      </c>
      <c r="CT173" s="152" t="s">
        <v>3458</v>
      </c>
      <c r="DC173" s="152">
        <v>58.733899999999998</v>
      </c>
      <c r="DE173" s="152">
        <v>26.020099999999999</v>
      </c>
      <c r="DF173" s="152">
        <v>0.30930000000000002</v>
      </c>
      <c r="DK173" s="152">
        <v>6.4805999999999999</v>
      </c>
      <c r="DM173" s="152">
        <v>8.2666000000000004</v>
      </c>
      <c r="DN173" s="152">
        <v>0.33489999999999998</v>
      </c>
    </row>
    <row r="174" spans="1:118">
      <c r="A174" s="151">
        <v>411</v>
      </c>
      <c r="B174" s="152" t="s">
        <v>2859</v>
      </c>
      <c r="C174" s="152" t="s">
        <v>3451</v>
      </c>
      <c r="D174" s="152" t="s">
        <v>3452</v>
      </c>
      <c r="E174" s="152" t="s">
        <v>3453</v>
      </c>
      <c r="F174" s="152" t="s">
        <v>8619</v>
      </c>
      <c r="H174" s="151">
        <v>212040</v>
      </c>
      <c r="K174" s="152" t="s">
        <v>5588</v>
      </c>
      <c r="L174" s="153" t="s">
        <v>5591</v>
      </c>
      <c r="M174" s="153" t="s">
        <v>5602</v>
      </c>
      <c r="O174" s="151">
        <v>3489</v>
      </c>
      <c r="P174" s="152">
        <v>36.404000000000003</v>
      </c>
      <c r="Q174" s="152">
        <v>25.396000000000001</v>
      </c>
      <c r="R174" s="152" t="s">
        <v>3457</v>
      </c>
      <c r="S174" s="152" t="s">
        <v>3690</v>
      </c>
      <c r="T174" s="152">
        <v>69.972999999999999</v>
      </c>
      <c r="U174" s="152">
        <v>0.28739999999999999</v>
      </c>
      <c r="V174" s="152">
        <v>13.8604</v>
      </c>
      <c r="X174" s="152">
        <v>2.1307</v>
      </c>
      <c r="AA174" s="152">
        <v>0.33750000000000002</v>
      </c>
      <c r="AC174" s="152">
        <v>1.3403</v>
      </c>
      <c r="AD174" s="152">
        <v>4.1219999999999999</v>
      </c>
      <c r="AE174" s="152">
        <v>3.3527</v>
      </c>
      <c r="AI174" s="152">
        <v>95.4041</v>
      </c>
      <c r="AJ174" s="152">
        <v>4.21</v>
      </c>
      <c r="AK174" s="156">
        <f t="shared" si="2"/>
        <v>6.4999999999999997E-3</v>
      </c>
      <c r="AL174" s="151">
        <v>65</v>
      </c>
      <c r="AN174" s="151">
        <v>65</v>
      </c>
      <c r="AO174" s="151">
        <v>3211</v>
      </c>
      <c r="CR174" s="152">
        <v>0</v>
      </c>
      <c r="CT174" s="152" t="s">
        <v>3458</v>
      </c>
      <c r="DC174" s="152">
        <v>57.742699999999999</v>
      </c>
      <c r="DE174" s="152">
        <v>26.334700000000002</v>
      </c>
      <c r="DF174" s="152">
        <v>0.39179999999999998</v>
      </c>
      <c r="DK174" s="152">
        <v>6.4714</v>
      </c>
      <c r="DM174" s="152">
        <v>8.6270000000000007</v>
      </c>
      <c r="DN174" s="152">
        <v>0.30740000000000001</v>
      </c>
    </row>
    <row r="175" spans="1:118">
      <c r="A175" s="151">
        <v>412</v>
      </c>
      <c r="B175" s="152" t="s">
        <v>2859</v>
      </c>
      <c r="C175" s="152" t="s">
        <v>3451</v>
      </c>
      <c r="D175" s="152" t="s">
        <v>3452</v>
      </c>
      <c r="E175" s="152" t="s">
        <v>3453</v>
      </c>
      <c r="F175" s="152" t="s">
        <v>8620</v>
      </c>
      <c r="H175" s="151">
        <v>212040</v>
      </c>
      <c r="K175" s="152" t="s">
        <v>5588</v>
      </c>
      <c r="L175" s="153" t="s">
        <v>5591</v>
      </c>
      <c r="M175" s="153" t="s">
        <v>5678</v>
      </c>
      <c r="O175" s="151">
        <v>3489</v>
      </c>
      <c r="P175" s="152">
        <v>36.404000000000003</v>
      </c>
      <c r="Q175" s="152">
        <v>25.396000000000001</v>
      </c>
      <c r="R175" s="152" t="s">
        <v>3457</v>
      </c>
      <c r="S175" s="152" t="s">
        <v>3690</v>
      </c>
      <c r="T175" s="152">
        <v>71.336200000000005</v>
      </c>
      <c r="U175" s="152">
        <v>0.33660000000000001</v>
      </c>
      <c r="V175" s="152">
        <v>13.7676</v>
      </c>
      <c r="X175" s="152">
        <v>1.7924</v>
      </c>
      <c r="AA175" s="152">
        <v>0.23899999999999999</v>
      </c>
      <c r="AC175" s="152">
        <v>1.2661</v>
      </c>
      <c r="AD175" s="152">
        <v>4.0925000000000002</v>
      </c>
      <c r="AE175" s="152">
        <v>3.4094000000000002</v>
      </c>
      <c r="AI175" s="152">
        <v>96.239800000000002</v>
      </c>
      <c r="AJ175" s="152">
        <v>4.09</v>
      </c>
      <c r="AK175" s="156">
        <f t="shared" si="2"/>
        <v>1.23E-2</v>
      </c>
      <c r="AL175" s="151">
        <v>123</v>
      </c>
      <c r="AN175" s="151">
        <v>67</v>
      </c>
      <c r="AO175" s="151">
        <v>3099</v>
      </c>
      <c r="CR175" s="152">
        <v>0</v>
      </c>
      <c r="CT175" s="152" t="s">
        <v>3458</v>
      </c>
      <c r="DC175" s="152">
        <v>59.7697</v>
      </c>
      <c r="DE175" s="152">
        <v>25.508099999999999</v>
      </c>
      <c r="DF175" s="152">
        <v>0.2351</v>
      </c>
      <c r="DK175" s="152">
        <v>6.6260000000000003</v>
      </c>
      <c r="DM175" s="152">
        <v>7.6901999999999999</v>
      </c>
      <c r="DN175" s="152">
        <v>0.3735</v>
      </c>
    </row>
    <row r="176" spans="1:118">
      <c r="A176" s="151">
        <v>413</v>
      </c>
      <c r="B176" s="152" t="s">
        <v>2859</v>
      </c>
      <c r="C176" s="152" t="s">
        <v>3451</v>
      </c>
      <c r="D176" s="152" t="s">
        <v>3452</v>
      </c>
      <c r="E176" s="152" t="s">
        <v>3453</v>
      </c>
      <c r="F176" s="152" t="s">
        <v>8621</v>
      </c>
      <c r="H176" s="151">
        <v>212040</v>
      </c>
      <c r="K176" s="152" t="s">
        <v>5588</v>
      </c>
      <c r="L176" s="153" t="s">
        <v>5591</v>
      </c>
      <c r="M176" s="153" t="s">
        <v>5605</v>
      </c>
      <c r="O176" s="151">
        <v>3489</v>
      </c>
      <c r="P176" s="152">
        <v>36.404000000000003</v>
      </c>
      <c r="Q176" s="152">
        <v>25.396000000000001</v>
      </c>
      <c r="R176" s="152" t="s">
        <v>3457</v>
      </c>
      <c r="S176" s="152" t="s">
        <v>3690</v>
      </c>
      <c r="T176" s="152">
        <v>70.081400000000002</v>
      </c>
      <c r="U176" s="152">
        <v>0.27839999999999998</v>
      </c>
      <c r="V176" s="152">
        <v>13.3432</v>
      </c>
      <c r="X176" s="152">
        <v>1.7301</v>
      </c>
      <c r="AA176" s="152">
        <v>0.25840000000000002</v>
      </c>
      <c r="AC176" s="152">
        <v>1.3612</v>
      </c>
      <c r="AD176" s="152">
        <v>4.6590999999999996</v>
      </c>
      <c r="AE176" s="152">
        <v>3.3329</v>
      </c>
      <c r="AI176" s="152">
        <v>95.044600000000003</v>
      </c>
      <c r="AJ176" s="152">
        <v>4.4000000000000004</v>
      </c>
      <c r="AK176" s="156">
        <f t="shared" si="2"/>
        <v>1.6299999999999999E-2</v>
      </c>
      <c r="AL176" s="151">
        <v>163</v>
      </c>
      <c r="AN176" s="151">
        <v>72</v>
      </c>
      <c r="AO176" s="151">
        <v>3280</v>
      </c>
      <c r="CR176" s="152">
        <v>0</v>
      </c>
      <c r="CT176" s="152" t="s">
        <v>3458</v>
      </c>
      <c r="DC176" s="152">
        <v>58.075099999999999</v>
      </c>
      <c r="DE176" s="152">
        <v>26.323599999999999</v>
      </c>
      <c r="DF176" s="152">
        <v>0.3175</v>
      </c>
      <c r="DK176" s="152">
        <v>6.3440000000000003</v>
      </c>
      <c r="DM176" s="152">
        <v>8.6513000000000009</v>
      </c>
      <c r="DN176" s="152">
        <v>0.31790000000000002</v>
      </c>
    </row>
    <row r="177" spans="1:119">
      <c r="A177" s="151">
        <v>414</v>
      </c>
      <c r="B177" s="152" t="s">
        <v>2859</v>
      </c>
      <c r="C177" s="152" t="s">
        <v>3451</v>
      </c>
      <c r="D177" s="152" t="s">
        <v>3452</v>
      </c>
      <c r="E177" s="152" t="s">
        <v>3453</v>
      </c>
      <c r="F177" s="152" t="s">
        <v>8622</v>
      </c>
      <c r="H177" s="151">
        <v>212040</v>
      </c>
      <c r="K177" s="152" t="s">
        <v>5588</v>
      </c>
      <c r="L177" s="153" t="s">
        <v>5591</v>
      </c>
      <c r="M177" s="153" t="s">
        <v>5615</v>
      </c>
      <c r="O177" s="151">
        <v>3489</v>
      </c>
      <c r="P177" s="152">
        <v>36.404000000000003</v>
      </c>
      <c r="Q177" s="152">
        <v>25.396000000000001</v>
      </c>
      <c r="R177" s="152" t="s">
        <v>3457</v>
      </c>
      <c r="S177" s="152" t="s">
        <v>3690</v>
      </c>
      <c r="T177" s="152">
        <v>70.239900000000006</v>
      </c>
      <c r="U177" s="152">
        <v>0.3513</v>
      </c>
      <c r="V177" s="152">
        <v>13.421900000000001</v>
      </c>
      <c r="X177" s="152">
        <v>1.8070999999999999</v>
      </c>
      <c r="AA177" s="152">
        <v>0.33179999999999998</v>
      </c>
      <c r="AC177" s="152">
        <v>1.4534</v>
      </c>
      <c r="AD177" s="152">
        <v>4.6318999999999999</v>
      </c>
      <c r="AE177" s="152">
        <v>3.3212999999999999</v>
      </c>
      <c r="AI177" s="152">
        <v>95.558499999999995</v>
      </c>
      <c r="AJ177" s="152">
        <v>4.1500000000000004</v>
      </c>
      <c r="AK177" s="156">
        <f t="shared" si="2"/>
        <v>1.52E-2</v>
      </c>
      <c r="AL177" s="151">
        <v>152</v>
      </c>
      <c r="AN177" s="151">
        <v>90</v>
      </c>
      <c r="AO177" s="151">
        <v>3266</v>
      </c>
      <c r="CR177" s="152">
        <v>0</v>
      </c>
      <c r="CT177" s="152" t="s">
        <v>3458</v>
      </c>
      <c r="DC177" s="152">
        <v>57.661000000000001</v>
      </c>
      <c r="DE177" s="152">
        <v>25.683599999999998</v>
      </c>
      <c r="DF177" s="152">
        <v>0.35060000000000002</v>
      </c>
      <c r="DK177" s="152">
        <v>6.5160999999999998</v>
      </c>
      <c r="DM177" s="152">
        <v>8.5670000000000002</v>
      </c>
      <c r="DN177" s="152">
        <v>0.30769999999999997</v>
      </c>
    </row>
    <row r="178" spans="1:119">
      <c r="A178" s="151">
        <v>415</v>
      </c>
      <c r="B178" s="152" t="s">
        <v>2859</v>
      </c>
      <c r="C178" s="152" t="s">
        <v>3451</v>
      </c>
      <c r="D178" s="152" t="s">
        <v>3452</v>
      </c>
      <c r="E178" s="152" t="s">
        <v>3453</v>
      </c>
      <c r="F178" s="152" t="s">
        <v>8623</v>
      </c>
      <c r="H178" s="151">
        <v>212040</v>
      </c>
      <c r="K178" s="152" t="s">
        <v>5588</v>
      </c>
      <c r="L178" s="153" t="s">
        <v>5591</v>
      </c>
      <c r="M178" s="153" t="s">
        <v>5669</v>
      </c>
      <c r="O178" s="151">
        <v>3489</v>
      </c>
      <c r="P178" s="152">
        <v>36.404000000000003</v>
      </c>
      <c r="Q178" s="152">
        <v>25.396000000000001</v>
      </c>
      <c r="R178" s="152" t="s">
        <v>3457</v>
      </c>
      <c r="S178" s="152" t="s">
        <v>3690</v>
      </c>
      <c r="T178" s="152">
        <v>71.218000000000004</v>
      </c>
      <c r="U178" s="152">
        <v>0.29189999999999999</v>
      </c>
      <c r="V178" s="152">
        <v>13.3733</v>
      </c>
      <c r="X178" s="152">
        <v>2.0836000000000001</v>
      </c>
      <c r="AA178" s="152">
        <v>0.27629999999999999</v>
      </c>
      <c r="AC178" s="152">
        <v>1.2482</v>
      </c>
      <c r="AD178" s="152">
        <v>4.5304000000000002</v>
      </c>
      <c r="AE178" s="152">
        <v>3.2810999999999999</v>
      </c>
      <c r="AI178" s="152">
        <v>96.302800000000005</v>
      </c>
      <c r="AJ178" s="152">
        <v>4.1399999999999997</v>
      </c>
      <c r="AK178" s="156">
        <f t="shared" si="2"/>
        <v>1.61E-2</v>
      </c>
      <c r="AL178" s="151">
        <v>161</v>
      </c>
      <c r="AN178" s="151">
        <v>71</v>
      </c>
      <c r="AO178" s="151">
        <v>3043</v>
      </c>
      <c r="CR178" s="152">
        <v>0</v>
      </c>
      <c r="CT178" s="152" t="s">
        <v>3458</v>
      </c>
      <c r="DC178" s="152">
        <v>58.828299999999999</v>
      </c>
      <c r="DE178" s="152">
        <v>25.784700000000001</v>
      </c>
      <c r="DF178" s="152">
        <v>0.24340000000000001</v>
      </c>
      <c r="DK178" s="152">
        <v>6.6684000000000001</v>
      </c>
      <c r="DM178" s="152">
        <v>7.9871999999999996</v>
      </c>
      <c r="DN178" s="152">
        <v>0.3392</v>
      </c>
    </row>
    <row r="179" spans="1:119">
      <c r="A179" s="151">
        <v>416</v>
      </c>
      <c r="B179" s="152" t="s">
        <v>2859</v>
      </c>
      <c r="C179" s="152" t="s">
        <v>3451</v>
      </c>
      <c r="D179" s="152" t="s">
        <v>3452</v>
      </c>
      <c r="E179" s="152" t="s">
        <v>3453</v>
      </c>
      <c r="F179" s="152" t="s">
        <v>8624</v>
      </c>
      <c r="H179" s="151">
        <v>212040</v>
      </c>
      <c r="K179" s="152" t="s">
        <v>5588</v>
      </c>
      <c r="L179" s="153" t="s">
        <v>5591</v>
      </c>
      <c r="M179" s="153" t="s">
        <v>5650</v>
      </c>
      <c r="O179" s="151">
        <v>3489</v>
      </c>
      <c r="P179" s="152">
        <v>36.404000000000003</v>
      </c>
      <c r="Q179" s="152">
        <v>25.396000000000001</v>
      </c>
      <c r="R179" s="152" t="s">
        <v>3457</v>
      </c>
      <c r="S179" s="152" t="s">
        <v>3690</v>
      </c>
      <c r="T179" s="152">
        <v>70.8917</v>
      </c>
      <c r="U179" s="152">
        <v>0.29270000000000002</v>
      </c>
      <c r="V179" s="152">
        <v>13.3255</v>
      </c>
      <c r="X179" s="152">
        <v>1.9360999999999999</v>
      </c>
      <c r="AA179" s="152">
        <v>0.28270000000000001</v>
      </c>
      <c r="AC179" s="152">
        <v>1.3475999999999999</v>
      </c>
      <c r="AD179" s="152">
        <v>4.3823999999999996</v>
      </c>
      <c r="AE179" s="152">
        <v>3.4262999999999999</v>
      </c>
      <c r="AI179" s="152">
        <v>95.885000000000005</v>
      </c>
      <c r="AJ179" s="152">
        <v>4.03</v>
      </c>
      <c r="AK179" s="156">
        <f t="shared" si="2"/>
        <v>1.5599999999999999E-2</v>
      </c>
      <c r="AL179" s="151">
        <v>156</v>
      </c>
      <c r="AN179" s="151">
        <v>77</v>
      </c>
      <c r="AO179" s="151">
        <v>3180</v>
      </c>
      <c r="CR179" s="152">
        <v>0</v>
      </c>
      <c r="CT179" s="152" t="s">
        <v>3458</v>
      </c>
      <c r="DC179" s="152">
        <v>59.543999999999997</v>
      </c>
      <c r="DE179" s="152">
        <v>25.7971</v>
      </c>
      <c r="DF179" s="152">
        <v>0.35249999999999998</v>
      </c>
      <c r="DK179" s="152">
        <v>6.4722</v>
      </c>
      <c r="DM179" s="152">
        <v>7.9714999999999998</v>
      </c>
      <c r="DN179" s="152">
        <v>0.3407</v>
      </c>
    </row>
    <row r="180" spans="1:119">
      <c r="A180" s="151">
        <v>417</v>
      </c>
      <c r="B180" s="152" t="s">
        <v>2859</v>
      </c>
      <c r="C180" s="152" t="s">
        <v>3451</v>
      </c>
      <c r="D180" s="152" t="s">
        <v>3452</v>
      </c>
      <c r="E180" s="152" t="s">
        <v>3453</v>
      </c>
      <c r="F180" s="152" t="s">
        <v>8625</v>
      </c>
      <c r="H180" s="151">
        <v>212040</v>
      </c>
      <c r="K180" s="152" t="s">
        <v>5588</v>
      </c>
      <c r="L180" s="153" t="s">
        <v>5591</v>
      </c>
      <c r="M180" s="153" t="s">
        <v>5668</v>
      </c>
      <c r="O180" s="151">
        <v>3489</v>
      </c>
      <c r="P180" s="152">
        <v>36.404000000000003</v>
      </c>
      <c r="Q180" s="152">
        <v>25.396000000000001</v>
      </c>
      <c r="R180" s="152" t="s">
        <v>3457</v>
      </c>
      <c r="S180" s="152" t="s">
        <v>3690</v>
      </c>
      <c r="T180" s="152">
        <v>71.168700000000001</v>
      </c>
      <c r="U180" s="152">
        <v>0.28370000000000001</v>
      </c>
      <c r="V180" s="152">
        <v>13.3489</v>
      </c>
      <c r="X180" s="152">
        <v>1.7058</v>
      </c>
      <c r="AA180" s="152">
        <v>0.24829999999999999</v>
      </c>
      <c r="AC180" s="152">
        <v>1.3338000000000001</v>
      </c>
      <c r="AD180" s="152">
        <v>3.9056000000000002</v>
      </c>
      <c r="AE180" s="152">
        <v>3.2715999999999998</v>
      </c>
      <c r="AI180" s="152">
        <v>95.266499999999994</v>
      </c>
      <c r="AJ180" s="152">
        <v>4.74</v>
      </c>
      <c r="AK180" s="156">
        <f t="shared" si="2"/>
        <v>1.35E-2</v>
      </c>
      <c r="AL180" s="151">
        <v>135</v>
      </c>
      <c r="AN180" s="151">
        <v>72</v>
      </c>
      <c r="AO180" s="151">
        <v>3528</v>
      </c>
      <c r="CR180" s="152">
        <v>0</v>
      </c>
      <c r="CT180" s="152" t="s">
        <v>3458</v>
      </c>
      <c r="DC180" s="152">
        <v>59.741399999999999</v>
      </c>
      <c r="DE180" s="152">
        <v>25.775300000000001</v>
      </c>
      <c r="DF180" s="152">
        <v>0.27250000000000002</v>
      </c>
      <c r="DK180" s="152">
        <v>6.7664</v>
      </c>
      <c r="DM180" s="152">
        <v>7.8875999999999999</v>
      </c>
      <c r="DN180" s="152">
        <v>0.35489999999999999</v>
      </c>
    </row>
    <row r="181" spans="1:119">
      <c r="A181" s="151">
        <v>418</v>
      </c>
      <c r="B181" s="152" t="s">
        <v>2859</v>
      </c>
      <c r="C181" s="152" t="s">
        <v>3451</v>
      </c>
      <c r="D181" s="152" t="s">
        <v>3452</v>
      </c>
      <c r="E181" s="152" t="s">
        <v>3453</v>
      </c>
      <c r="F181" s="152" t="s">
        <v>8626</v>
      </c>
      <c r="H181" s="151">
        <v>212040</v>
      </c>
      <c r="K181" s="152" t="s">
        <v>5588</v>
      </c>
      <c r="L181" s="153" t="s">
        <v>5591</v>
      </c>
      <c r="M181" s="153" t="s">
        <v>5687</v>
      </c>
      <c r="O181" s="151">
        <v>3489</v>
      </c>
      <c r="P181" s="152">
        <v>36.404000000000003</v>
      </c>
      <c r="Q181" s="152">
        <v>25.396000000000001</v>
      </c>
      <c r="R181" s="152" t="s">
        <v>3457</v>
      </c>
      <c r="S181" s="152" t="s">
        <v>3690</v>
      </c>
      <c r="T181" s="152">
        <v>71.473100000000002</v>
      </c>
      <c r="U181" s="152">
        <v>0.24859999999999999</v>
      </c>
      <c r="V181" s="152">
        <v>13.096500000000001</v>
      </c>
      <c r="X181" s="152">
        <v>1.7997000000000001</v>
      </c>
      <c r="AA181" s="152">
        <v>0.2596</v>
      </c>
      <c r="AC181" s="152">
        <v>1.1767000000000001</v>
      </c>
      <c r="AD181" s="152">
        <v>4.5041000000000002</v>
      </c>
      <c r="AE181" s="152">
        <v>3.3197000000000001</v>
      </c>
      <c r="AI181" s="152">
        <v>95.877899999999997</v>
      </c>
      <c r="AJ181" s="152">
        <v>4.57</v>
      </c>
      <c r="AK181" s="156">
        <f t="shared" si="2"/>
        <v>1.26E-2</v>
      </c>
      <c r="AL181" s="151">
        <v>126</v>
      </c>
      <c r="AN181" s="151">
        <v>72</v>
      </c>
      <c r="AO181" s="151">
        <v>3232</v>
      </c>
      <c r="CR181" s="152">
        <v>0</v>
      </c>
      <c r="CT181" s="152" t="s">
        <v>3458</v>
      </c>
      <c r="DC181" s="152">
        <v>59.430300000000003</v>
      </c>
      <c r="DE181" s="152">
        <v>25.593499999999999</v>
      </c>
      <c r="DF181" s="152">
        <v>0.31</v>
      </c>
      <c r="DK181" s="152">
        <v>6.7264999999999997</v>
      </c>
      <c r="DM181" s="152">
        <v>7.8914999999999997</v>
      </c>
      <c r="DN181" s="152">
        <v>0.36709999999999998</v>
      </c>
    </row>
    <row r="182" spans="1:119">
      <c r="A182" s="151">
        <v>419</v>
      </c>
      <c r="B182" s="152" t="s">
        <v>2859</v>
      </c>
      <c r="C182" s="152" t="s">
        <v>3451</v>
      </c>
      <c r="D182" s="152" t="s">
        <v>3452</v>
      </c>
      <c r="E182" s="152" t="s">
        <v>3453</v>
      </c>
      <c r="F182" s="152" t="s">
        <v>8627</v>
      </c>
      <c r="H182" s="151">
        <v>212040</v>
      </c>
      <c r="K182" s="152" t="s">
        <v>5588</v>
      </c>
      <c r="L182" s="153" t="s">
        <v>5591</v>
      </c>
      <c r="M182" s="153" t="s">
        <v>5598</v>
      </c>
      <c r="O182" s="151">
        <v>3489</v>
      </c>
      <c r="P182" s="152">
        <v>36.404000000000003</v>
      </c>
      <c r="Q182" s="152">
        <v>25.396000000000001</v>
      </c>
      <c r="R182" s="152" t="s">
        <v>3457</v>
      </c>
      <c r="S182" s="152" t="s">
        <v>3690</v>
      </c>
      <c r="T182" s="152">
        <v>69.744200000000006</v>
      </c>
      <c r="U182" s="152">
        <v>0.33889999999999998</v>
      </c>
      <c r="V182" s="152">
        <v>13.5928</v>
      </c>
      <c r="X182" s="152">
        <v>1.8992</v>
      </c>
      <c r="AA182" s="152">
        <v>0.28139999999999998</v>
      </c>
      <c r="AC182" s="152">
        <v>1.4080999999999999</v>
      </c>
      <c r="AD182" s="152">
        <v>4.4473000000000003</v>
      </c>
      <c r="AE182" s="152">
        <v>3.2538999999999998</v>
      </c>
      <c r="AI182" s="152">
        <v>94.965699999999998</v>
      </c>
      <c r="AJ182" s="152">
        <v>4.84</v>
      </c>
      <c r="AK182" s="156">
        <f t="shared" si="2"/>
        <v>1.6400000000000001E-2</v>
      </c>
      <c r="AL182" s="151">
        <v>164</v>
      </c>
      <c r="AN182" s="151">
        <v>99</v>
      </c>
      <c r="AO182" s="151">
        <v>3906</v>
      </c>
      <c r="CR182" s="152">
        <v>0</v>
      </c>
      <c r="CT182" s="152" t="s">
        <v>3458</v>
      </c>
      <c r="DC182" s="152">
        <v>58.413600000000002</v>
      </c>
      <c r="DE182" s="152">
        <v>25.8552</v>
      </c>
      <c r="DF182" s="152">
        <v>0.33989999999999998</v>
      </c>
      <c r="DK182" s="152">
        <v>6.4991000000000003</v>
      </c>
      <c r="DM182" s="152">
        <v>8.5016999999999996</v>
      </c>
      <c r="DN182" s="152">
        <v>0.36630000000000001</v>
      </c>
    </row>
    <row r="183" spans="1:119">
      <c r="A183" s="151">
        <v>420</v>
      </c>
      <c r="B183" s="152" t="s">
        <v>2859</v>
      </c>
      <c r="C183" s="152" t="s">
        <v>3451</v>
      </c>
      <c r="D183" s="152" t="s">
        <v>3452</v>
      </c>
      <c r="E183" s="152" t="s">
        <v>3453</v>
      </c>
      <c r="F183" s="152" t="s">
        <v>8628</v>
      </c>
      <c r="H183" s="151">
        <v>212040</v>
      </c>
      <c r="K183" s="152" t="s">
        <v>5588</v>
      </c>
      <c r="L183" s="153" t="s">
        <v>5591</v>
      </c>
      <c r="M183" s="153" t="s">
        <v>5597</v>
      </c>
      <c r="O183" s="151">
        <v>3489</v>
      </c>
      <c r="P183" s="152">
        <v>36.404000000000003</v>
      </c>
      <c r="Q183" s="152">
        <v>25.396000000000001</v>
      </c>
      <c r="R183" s="152" t="s">
        <v>3457</v>
      </c>
      <c r="S183" s="152" t="s">
        <v>3690</v>
      </c>
      <c r="T183" s="152">
        <v>69.5441</v>
      </c>
      <c r="U183" s="152">
        <v>0.29549999999999998</v>
      </c>
      <c r="V183" s="152">
        <v>13.3447</v>
      </c>
      <c r="X183" s="152">
        <v>2.1307</v>
      </c>
      <c r="AA183" s="152">
        <v>0.28799999999999998</v>
      </c>
      <c r="AC183" s="152">
        <v>1.3480000000000001</v>
      </c>
      <c r="AD183" s="152">
        <v>4.1668000000000003</v>
      </c>
      <c r="AE183" s="152">
        <v>3.3759999999999999</v>
      </c>
      <c r="AI183" s="152">
        <v>94.493700000000004</v>
      </c>
      <c r="AJ183" s="152">
        <v>4.75</v>
      </c>
      <c r="AK183" s="156">
        <f t="shared" si="2"/>
        <v>1.6500000000000001E-2</v>
      </c>
      <c r="AL183" s="151">
        <v>165</v>
      </c>
      <c r="AN183" s="151">
        <v>87</v>
      </c>
      <c r="AO183" s="151">
        <v>3597</v>
      </c>
      <c r="CR183" s="152">
        <v>0</v>
      </c>
      <c r="CT183" s="152" t="s">
        <v>3458</v>
      </c>
      <c r="DC183" s="152">
        <v>58.173900000000003</v>
      </c>
      <c r="DE183" s="152">
        <v>25.915900000000001</v>
      </c>
      <c r="DF183" s="152">
        <v>0.30099999999999999</v>
      </c>
      <c r="DK183" s="152">
        <v>6.2394999999999996</v>
      </c>
      <c r="DM183" s="152">
        <v>8.4623000000000008</v>
      </c>
      <c r="DN183" s="152">
        <v>0.32869999999999999</v>
      </c>
    </row>
    <row r="184" spans="1:119">
      <c r="A184" s="151">
        <v>421</v>
      </c>
      <c r="B184" s="152" t="s">
        <v>2859</v>
      </c>
      <c r="C184" s="152" t="s">
        <v>3451</v>
      </c>
      <c r="D184" s="152" t="s">
        <v>3452</v>
      </c>
      <c r="E184" s="152" t="s">
        <v>3453</v>
      </c>
      <c r="F184" s="152" t="s">
        <v>8629</v>
      </c>
      <c r="H184" s="151">
        <v>212040</v>
      </c>
      <c r="K184" s="152" t="s">
        <v>5588</v>
      </c>
      <c r="L184" s="153" t="s">
        <v>5696</v>
      </c>
      <c r="M184" s="153" t="s">
        <v>4746</v>
      </c>
      <c r="O184" s="151">
        <v>3489</v>
      </c>
      <c r="P184" s="152">
        <v>36.404000000000003</v>
      </c>
      <c r="Q184" s="152">
        <v>25.396000000000001</v>
      </c>
      <c r="R184" s="152" t="s">
        <v>3457</v>
      </c>
      <c r="S184" s="152" t="s">
        <v>3690</v>
      </c>
      <c r="T184" s="152">
        <v>71.64</v>
      </c>
      <c r="U184" s="152">
        <v>0.22</v>
      </c>
      <c r="V184" s="152">
        <v>13.44</v>
      </c>
      <c r="X184" s="152">
        <v>1.73</v>
      </c>
      <c r="AA184" s="152">
        <v>0.23</v>
      </c>
      <c r="AB184" s="152">
        <v>0.03</v>
      </c>
      <c r="AC184" s="152">
        <v>1.26</v>
      </c>
      <c r="AD184" s="152">
        <v>4.22</v>
      </c>
      <c r="AE184" s="152">
        <v>3.25</v>
      </c>
      <c r="AI184" s="152">
        <v>96.02</v>
      </c>
      <c r="AJ184" s="152">
        <v>4.9000000000000004</v>
      </c>
      <c r="AK184" s="156">
        <f t="shared" si="2"/>
        <v>0.01</v>
      </c>
      <c r="AL184" s="151">
        <v>100</v>
      </c>
      <c r="AN184" s="151">
        <v>45</v>
      </c>
      <c r="AO184" s="151">
        <v>3039</v>
      </c>
      <c r="CR184" s="152">
        <v>0</v>
      </c>
      <c r="CT184" s="152" t="s">
        <v>3458</v>
      </c>
      <c r="DC184" s="152">
        <v>58.43</v>
      </c>
      <c r="DE184" s="152">
        <v>26.09</v>
      </c>
      <c r="DF184" s="152">
        <v>0.23</v>
      </c>
      <c r="DK184" s="152">
        <v>6.56</v>
      </c>
      <c r="DM184" s="152">
        <v>8</v>
      </c>
      <c r="DN184" s="152">
        <v>0.35</v>
      </c>
    </row>
    <row r="185" spans="1:119">
      <c r="A185" s="151">
        <v>422</v>
      </c>
      <c r="B185" s="152" t="s">
        <v>2859</v>
      </c>
      <c r="C185" s="152" t="s">
        <v>3451</v>
      </c>
      <c r="D185" s="152" t="s">
        <v>3452</v>
      </c>
      <c r="E185" s="152" t="s">
        <v>3453</v>
      </c>
      <c r="F185" s="152" t="s">
        <v>8630</v>
      </c>
      <c r="H185" s="151">
        <v>212040</v>
      </c>
      <c r="K185" s="152" t="s">
        <v>4125</v>
      </c>
      <c r="L185" s="153" t="s">
        <v>4126</v>
      </c>
      <c r="M185" s="153" t="s">
        <v>4746</v>
      </c>
      <c r="O185" s="151">
        <v>3489</v>
      </c>
      <c r="P185" s="152">
        <v>36.404000000000003</v>
      </c>
      <c r="Q185" s="152">
        <v>25.396000000000001</v>
      </c>
      <c r="R185" s="152" t="s">
        <v>3457</v>
      </c>
      <c r="S185" s="152" t="s">
        <v>2716</v>
      </c>
      <c r="T185" s="152">
        <v>55.7</v>
      </c>
      <c r="U185" s="152">
        <v>0.86</v>
      </c>
      <c r="V185" s="152">
        <v>17.75</v>
      </c>
      <c r="X185" s="152">
        <v>5.45</v>
      </c>
      <c r="AA185" s="152">
        <v>4.58</v>
      </c>
      <c r="AB185" s="152">
        <v>0.15</v>
      </c>
      <c r="AC185" s="152">
        <v>8.07</v>
      </c>
      <c r="AD185" s="152">
        <v>3.3</v>
      </c>
      <c r="AE185" s="152">
        <v>1.28</v>
      </c>
      <c r="AI185" s="152">
        <v>97.13</v>
      </c>
      <c r="AJ185" s="152">
        <v>3.3</v>
      </c>
      <c r="AK185" s="156">
        <f t="shared" si="2"/>
        <v>2.53E-2</v>
      </c>
      <c r="AL185" s="151">
        <v>253</v>
      </c>
      <c r="AN185" s="151">
        <v>656</v>
      </c>
      <c r="AO185" s="151">
        <v>770</v>
      </c>
      <c r="CR185" s="152">
        <v>0</v>
      </c>
      <c r="CT185" s="152" t="s">
        <v>3458</v>
      </c>
      <c r="DC185" s="152">
        <v>40.31</v>
      </c>
      <c r="DD185" s="152">
        <v>0.03</v>
      </c>
      <c r="DE185" s="152">
        <v>0.05</v>
      </c>
      <c r="DF185" s="152">
        <v>14.3</v>
      </c>
      <c r="DG185" s="152">
        <v>45.42</v>
      </c>
      <c r="DH185" s="152">
        <v>0.23</v>
      </c>
      <c r="DK185" s="152">
        <v>0.01</v>
      </c>
      <c r="DM185" s="152">
        <v>0.19</v>
      </c>
      <c r="DO185" s="154">
        <v>85</v>
      </c>
    </row>
    <row r="186" spans="1:119">
      <c r="A186" s="151">
        <v>423</v>
      </c>
      <c r="B186" s="152" t="s">
        <v>2859</v>
      </c>
      <c r="C186" s="152" t="s">
        <v>3451</v>
      </c>
      <c r="D186" s="152" t="s">
        <v>3452</v>
      </c>
      <c r="E186" s="152" t="s">
        <v>3453</v>
      </c>
      <c r="F186" s="152" t="s">
        <v>8631</v>
      </c>
      <c r="H186" s="151">
        <v>212040</v>
      </c>
      <c r="K186" s="152" t="s">
        <v>4125</v>
      </c>
      <c r="L186" s="153" t="s">
        <v>4126</v>
      </c>
      <c r="M186" s="153" t="s">
        <v>3772</v>
      </c>
      <c r="O186" s="151">
        <v>3489</v>
      </c>
      <c r="P186" s="152">
        <v>36.404000000000003</v>
      </c>
      <c r="Q186" s="152">
        <v>25.396000000000001</v>
      </c>
      <c r="R186" s="152" t="s">
        <v>3457</v>
      </c>
      <c r="S186" s="152" t="s">
        <v>2716</v>
      </c>
      <c r="T186" s="152">
        <v>49.31</v>
      </c>
      <c r="U186" s="152">
        <v>0.66</v>
      </c>
      <c r="V186" s="152">
        <v>19.260000000000002</v>
      </c>
      <c r="X186" s="152">
        <v>7.08</v>
      </c>
      <c r="AA186" s="152">
        <v>5.99</v>
      </c>
      <c r="AB186" s="152">
        <v>0.13</v>
      </c>
      <c r="AC186" s="152">
        <v>12.4</v>
      </c>
      <c r="AD186" s="152">
        <v>2.13</v>
      </c>
      <c r="AE186" s="152">
        <v>0.25</v>
      </c>
      <c r="AI186" s="152">
        <v>97.21</v>
      </c>
      <c r="AJ186" s="152">
        <v>3.1</v>
      </c>
      <c r="AK186" s="156">
        <f t="shared" si="2"/>
        <v>1.9300000000000001E-2</v>
      </c>
      <c r="AL186" s="151">
        <v>193</v>
      </c>
      <c r="AN186" s="151">
        <v>1273</v>
      </c>
      <c r="AO186" s="151">
        <v>573</v>
      </c>
      <c r="CR186" s="152">
        <v>0</v>
      </c>
      <c r="CT186" s="152" t="s">
        <v>3458</v>
      </c>
      <c r="DC186" s="152">
        <v>40.36</v>
      </c>
      <c r="DD186" s="152">
        <v>0.01</v>
      </c>
      <c r="DE186" s="152">
        <v>0.04</v>
      </c>
      <c r="DF186" s="152">
        <v>14.49</v>
      </c>
      <c r="DG186" s="152">
        <v>45.67</v>
      </c>
      <c r="DH186" s="152">
        <v>0.32</v>
      </c>
      <c r="DM186" s="152">
        <v>0.19</v>
      </c>
      <c r="DO186" s="154">
        <v>84.9</v>
      </c>
    </row>
    <row r="187" spans="1:119">
      <c r="A187" s="151">
        <v>424</v>
      </c>
      <c r="B187" s="152" t="s">
        <v>2859</v>
      </c>
      <c r="C187" s="152" t="s">
        <v>3451</v>
      </c>
      <c r="D187" s="152" t="s">
        <v>3452</v>
      </c>
      <c r="E187" s="152" t="s">
        <v>3453</v>
      </c>
      <c r="F187" s="152" t="s">
        <v>8632</v>
      </c>
      <c r="H187" s="151">
        <v>212040</v>
      </c>
      <c r="K187" s="152" t="s">
        <v>4125</v>
      </c>
      <c r="L187" s="153" t="s">
        <v>4126</v>
      </c>
      <c r="M187" s="153" t="s">
        <v>4290</v>
      </c>
      <c r="O187" s="151">
        <v>3489</v>
      </c>
      <c r="P187" s="152">
        <v>36.404000000000003</v>
      </c>
      <c r="Q187" s="152">
        <v>25.396000000000001</v>
      </c>
      <c r="R187" s="152" t="s">
        <v>3457</v>
      </c>
      <c r="S187" s="152" t="s">
        <v>2716</v>
      </c>
      <c r="T187" s="152">
        <v>49.8</v>
      </c>
      <c r="U187" s="152">
        <v>0.8</v>
      </c>
      <c r="V187" s="152">
        <v>18.940000000000001</v>
      </c>
      <c r="X187" s="152">
        <v>6.67</v>
      </c>
      <c r="AA187" s="152">
        <v>5.6</v>
      </c>
      <c r="AB187" s="152">
        <v>0.03</v>
      </c>
      <c r="AC187" s="152">
        <v>11.74</v>
      </c>
      <c r="AD187" s="152">
        <v>2.37</v>
      </c>
      <c r="AE187" s="152">
        <v>0.59</v>
      </c>
      <c r="AI187" s="152">
        <v>96.54</v>
      </c>
      <c r="AJ187" s="152">
        <v>3.2</v>
      </c>
      <c r="AK187" s="156">
        <f t="shared" si="2"/>
        <v>1.9E-2</v>
      </c>
      <c r="AL187" s="151">
        <v>190</v>
      </c>
      <c r="AN187" s="151">
        <v>1138</v>
      </c>
      <c r="AO187" s="151">
        <v>586</v>
      </c>
      <c r="CR187" s="152">
        <v>0</v>
      </c>
      <c r="CT187" s="152" t="s">
        <v>3458</v>
      </c>
      <c r="DC187" s="152">
        <v>40.44</v>
      </c>
      <c r="DD187" s="152">
        <v>0.01</v>
      </c>
      <c r="DE187" s="152">
        <v>0.03</v>
      </c>
      <c r="DF187" s="152">
        <v>14.47</v>
      </c>
      <c r="DG187" s="152">
        <v>45.63</v>
      </c>
      <c r="DH187" s="152">
        <v>0.3</v>
      </c>
      <c r="DM187" s="152">
        <v>0.21</v>
      </c>
      <c r="DO187" s="154">
        <v>84.9</v>
      </c>
    </row>
    <row r="188" spans="1:119">
      <c r="A188" s="151">
        <v>425</v>
      </c>
      <c r="B188" s="152" t="s">
        <v>2859</v>
      </c>
      <c r="C188" s="152" t="s">
        <v>3451</v>
      </c>
      <c r="D188" s="152" t="s">
        <v>3452</v>
      </c>
      <c r="E188" s="152" t="s">
        <v>3453</v>
      </c>
      <c r="F188" s="152" t="s">
        <v>8633</v>
      </c>
      <c r="H188" s="151">
        <v>212040</v>
      </c>
      <c r="K188" s="152" t="s">
        <v>4125</v>
      </c>
      <c r="L188" s="153" t="s">
        <v>4126</v>
      </c>
      <c r="M188" s="153" t="s">
        <v>3627</v>
      </c>
      <c r="O188" s="151">
        <v>3489</v>
      </c>
      <c r="P188" s="152">
        <v>36.404000000000003</v>
      </c>
      <c r="Q188" s="152">
        <v>25.396000000000001</v>
      </c>
      <c r="R188" s="152" t="s">
        <v>3457</v>
      </c>
      <c r="S188" s="152" t="s">
        <v>2716</v>
      </c>
      <c r="T188" s="152">
        <v>52.09</v>
      </c>
      <c r="U188" s="152">
        <v>0.65</v>
      </c>
      <c r="V188" s="152">
        <v>18.2</v>
      </c>
      <c r="X188" s="152">
        <v>6.35</v>
      </c>
      <c r="AA188" s="152">
        <v>5.63</v>
      </c>
      <c r="AB188" s="152">
        <v>0.13</v>
      </c>
      <c r="AC188" s="152">
        <v>10.63</v>
      </c>
      <c r="AD188" s="152">
        <v>2.16</v>
      </c>
      <c r="AE188" s="152">
        <v>0.94</v>
      </c>
      <c r="AI188" s="152">
        <v>96.8</v>
      </c>
      <c r="AJ188" s="152">
        <v>3.3</v>
      </c>
      <c r="AK188" s="156">
        <f t="shared" si="2"/>
        <v>2.3199999999999998E-2</v>
      </c>
      <c r="AL188" s="151">
        <v>232</v>
      </c>
      <c r="AN188" s="151">
        <v>1157</v>
      </c>
      <c r="AO188" s="151">
        <v>496</v>
      </c>
      <c r="CR188" s="152">
        <v>0</v>
      </c>
      <c r="CT188" s="152" t="s">
        <v>3458</v>
      </c>
      <c r="DC188" s="152">
        <v>40.409999999999997</v>
      </c>
      <c r="DD188" s="152" t="s">
        <v>2867</v>
      </c>
      <c r="DE188" s="152">
        <v>0.05</v>
      </c>
      <c r="DF188" s="152">
        <v>14.02</v>
      </c>
      <c r="DG188" s="152">
        <v>46.32</v>
      </c>
      <c r="DH188" s="152">
        <v>0.28000000000000003</v>
      </c>
      <c r="DK188" s="152">
        <v>0.01</v>
      </c>
      <c r="DM188" s="152">
        <v>0.18</v>
      </c>
      <c r="DO188" s="154">
        <v>85.5</v>
      </c>
    </row>
    <row r="189" spans="1:119">
      <c r="A189" s="151">
        <v>426</v>
      </c>
      <c r="B189" s="152" t="s">
        <v>2859</v>
      </c>
      <c r="C189" s="152" t="s">
        <v>3451</v>
      </c>
      <c r="D189" s="152" t="s">
        <v>3452</v>
      </c>
      <c r="E189" s="152" t="s">
        <v>3453</v>
      </c>
      <c r="F189" s="152" t="s">
        <v>8634</v>
      </c>
      <c r="H189" s="151">
        <v>212040</v>
      </c>
      <c r="K189" s="152" t="s">
        <v>5571</v>
      </c>
      <c r="L189" s="153" t="s">
        <v>5572</v>
      </c>
      <c r="M189" s="153" t="s">
        <v>3689</v>
      </c>
      <c r="O189" s="151">
        <v>3489</v>
      </c>
      <c r="P189" s="152">
        <v>36.459000000000003</v>
      </c>
      <c r="Q189" s="152">
        <v>25.343599999999999</v>
      </c>
      <c r="R189" s="152" t="s">
        <v>3457</v>
      </c>
      <c r="S189" s="152" t="s">
        <v>3690</v>
      </c>
      <c r="T189" s="152">
        <v>68.180000000000007</v>
      </c>
      <c r="U189" s="152">
        <v>0.48</v>
      </c>
      <c r="V189" s="152">
        <v>14.27</v>
      </c>
      <c r="X189" s="152">
        <v>2.98</v>
      </c>
      <c r="AA189" s="152">
        <v>0.4</v>
      </c>
      <c r="AB189" s="152">
        <v>0.06</v>
      </c>
      <c r="AC189" s="152">
        <v>1.59</v>
      </c>
      <c r="AD189" s="152">
        <v>4.82</v>
      </c>
      <c r="AE189" s="152">
        <v>2.87</v>
      </c>
      <c r="AI189" s="152">
        <v>95.65</v>
      </c>
      <c r="AJ189" s="152">
        <v>4.7</v>
      </c>
      <c r="AK189" s="156">
        <f t="shared" si="2"/>
        <v>1.4500000000000001E-2</v>
      </c>
      <c r="AL189" s="151">
        <v>145</v>
      </c>
      <c r="AN189" s="151">
        <v>76</v>
      </c>
      <c r="AO189" s="151">
        <v>2466</v>
      </c>
      <c r="CR189" s="152">
        <v>0</v>
      </c>
      <c r="CT189" s="152" t="s">
        <v>3458</v>
      </c>
      <c r="CU189" s="152">
        <v>-101</v>
      </c>
      <c r="DC189" s="152">
        <v>58.3</v>
      </c>
      <c r="DE189" s="152">
        <v>25.38</v>
      </c>
      <c r="DF189" s="152">
        <v>0.34</v>
      </c>
      <c r="DK189" s="152">
        <v>6.46</v>
      </c>
      <c r="DM189" s="152">
        <v>7.76</v>
      </c>
      <c r="DN189" s="152">
        <v>0.32</v>
      </c>
    </row>
    <row r="190" spans="1:119">
      <c r="A190" s="151">
        <v>430</v>
      </c>
      <c r="B190" s="152" t="s">
        <v>2859</v>
      </c>
      <c r="C190" s="152" t="s">
        <v>3451</v>
      </c>
      <c r="D190" s="152" t="s">
        <v>3452</v>
      </c>
      <c r="E190" s="152" t="s">
        <v>3453</v>
      </c>
      <c r="F190" s="152" t="s">
        <v>8635</v>
      </c>
      <c r="H190" s="151">
        <v>212040</v>
      </c>
      <c r="K190" s="152" t="s">
        <v>5571</v>
      </c>
      <c r="L190" s="153" t="s">
        <v>5572</v>
      </c>
      <c r="M190" s="153" t="s">
        <v>4290</v>
      </c>
      <c r="O190" s="151">
        <v>3489</v>
      </c>
      <c r="P190" s="152">
        <v>36.459000000000003</v>
      </c>
      <c r="Q190" s="152">
        <v>25.343599999999999</v>
      </c>
      <c r="R190" s="152" t="s">
        <v>3457</v>
      </c>
      <c r="S190" s="152" t="s">
        <v>3690</v>
      </c>
      <c r="T190" s="152">
        <v>68.34</v>
      </c>
      <c r="U190" s="152">
        <v>0.44</v>
      </c>
      <c r="V190" s="152">
        <v>14.46</v>
      </c>
      <c r="X190" s="152">
        <v>3.26</v>
      </c>
      <c r="AA190" s="152">
        <v>0.41</v>
      </c>
      <c r="AB190" s="152" t="s">
        <v>2867</v>
      </c>
      <c r="AC190" s="152">
        <v>1.81</v>
      </c>
      <c r="AD190" s="152">
        <v>4.9800000000000004</v>
      </c>
      <c r="AE190" s="152">
        <v>2.88</v>
      </c>
      <c r="AI190" s="152">
        <v>96.6</v>
      </c>
      <c r="AJ190" s="152">
        <v>3.62</v>
      </c>
      <c r="AK190" s="156">
        <f t="shared" si="2"/>
        <v>1.3100000000000001E-2</v>
      </c>
      <c r="AL190" s="151">
        <v>131</v>
      </c>
      <c r="AN190" s="151">
        <v>82</v>
      </c>
      <c r="AO190" s="151">
        <v>3166</v>
      </c>
      <c r="CR190" s="152">
        <v>0</v>
      </c>
      <c r="CT190" s="152" t="s">
        <v>3458</v>
      </c>
    </row>
    <row r="191" spans="1:119">
      <c r="A191" s="151">
        <v>432</v>
      </c>
      <c r="B191" s="152" t="s">
        <v>2859</v>
      </c>
      <c r="C191" s="152" t="s">
        <v>3451</v>
      </c>
      <c r="D191" s="152" t="s">
        <v>3452</v>
      </c>
      <c r="E191" s="152" t="s">
        <v>3453</v>
      </c>
      <c r="F191" s="152" t="s">
        <v>8636</v>
      </c>
      <c r="H191" s="151">
        <v>212040</v>
      </c>
      <c r="K191" s="152" t="s">
        <v>4071</v>
      </c>
      <c r="L191" s="153" t="s">
        <v>4072</v>
      </c>
      <c r="M191" s="153" t="s">
        <v>3689</v>
      </c>
      <c r="O191" s="151">
        <v>3489</v>
      </c>
      <c r="P191" s="152">
        <v>36.404000000000003</v>
      </c>
      <c r="Q191" s="152">
        <v>25.396000000000001</v>
      </c>
      <c r="R191" s="152" t="s">
        <v>3457</v>
      </c>
      <c r="S191" s="152" t="s">
        <v>2716</v>
      </c>
      <c r="T191" s="152">
        <v>50.55</v>
      </c>
      <c r="U191" s="152">
        <v>0.96</v>
      </c>
      <c r="V191" s="152">
        <v>17.32</v>
      </c>
      <c r="X191" s="152">
        <v>8.52</v>
      </c>
      <c r="AA191" s="152">
        <v>5.86</v>
      </c>
      <c r="AB191" s="152">
        <v>0.43</v>
      </c>
      <c r="AC191" s="152">
        <v>10.32</v>
      </c>
      <c r="AD191" s="152">
        <v>2.62</v>
      </c>
      <c r="AE191" s="152">
        <v>0.53</v>
      </c>
      <c r="AI191" s="152">
        <v>97.12</v>
      </c>
      <c r="AJ191" s="152">
        <v>2.66</v>
      </c>
      <c r="AK191" s="156">
        <f t="shared" si="2"/>
        <v>0.08</v>
      </c>
      <c r="AL191" s="151">
        <v>800</v>
      </c>
      <c r="AN191" s="151">
        <v>733</v>
      </c>
      <c r="AO191" s="151">
        <v>668</v>
      </c>
      <c r="CR191" s="152">
        <v>0</v>
      </c>
      <c r="CT191" s="152" t="s">
        <v>3458</v>
      </c>
      <c r="DC191" s="152">
        <v>39.72</v>
      </c>
      <c r="DD191" s="152">
        <v>0.03</v>
      </c>
      <c r="DE191" s="152">
        <v>0.02</v>
      </c>
      <c r="DF191" s="152">
        <v>16.38</v>
      </c>
      <c r="DG191" s="152">
        <v>43.03</v>
      </c>
      <c r="DH191" s="152">
        <v>0.28000000000000003</v>
      </c>
      <c r="DJ191" s="152">
        <v>0.11</v>
      </c>
      <c r="DM191" s="152">
        <v>0.18</v>
      </c>
      <c r="DO191" s="154">
        <v>82.398302029999996</v>
      </c>
    </row>
    <row r="192" spans="1:119">
      <c r="A192" s="151">
        <v>433</v>
      </c>
      <c r="B192" s="152" t="s">
        <v>2859</v>
      </c>
      <c r="C192" s="152" t="s">
        <v>3451</v>
      </c>
      <c r="D192" s="152" t="s">
        <v>3452</v>
      </c>
      <c r="E192" s="152" t="s">
        <v>3453</v>
      </c>
      <c r="F192" s="152" t="s">
        <v>8637</v>
      </c>
      <c r="H192" s="151">
        <v>212040</v>
      </c>
      <c r="K192" s="152" t="s">
        <v>4071</v>
      </c>
      <c r="L192" s="153" t="s">
        <v>4072</v>
      </c>
      <c r="M192" s="153" t="s">
        <v>4787</v>
      </c>
      <c r="O192" s="151">
        <v>3489</v>
      </c>
      <c r="P192" s="152">
        <v>36.404000000000003</v>
      </c>
      <c r="Q192" s="152">
        <v>25.396000000000001</v>
      </c>
      <c r="R192" s="152" t="s">
        <v>3457</v>
      </c>
      <c r="S192" s="152" t="s">
        <v>2716</v>
      </c>
      <c r="T192" s="152">
        <v>51.43</v>
      </c>
      <c r="U192" s="152">
        <v>1.02</v>
      </c>
      <c r="V192" s="152">
        <v>17.14</v>
      </c>
      <c r="X192" s="152">
        <v>8.39</v>
      </c>
      <c r="AA192" s="152">
        <v>6.15</v>
      </c>
      <c r="AB192" s="152">
        <v>0.19</v>
      </c>
      <c r="AC192" s="152">
        <v>9.68</v>
      </c>
      <c r="AD192" s="152">
        <v>2.83</v>
      </c>
      <c r="AE192" s="152">
        <v>0.63</v>
      </c>
      <c r="AI192" s="152">
        <v>97.47</v>
      </c>
      <c r="AJ192" s="152">
        <v>3.1</v>
      </c>
      <c r="AK192" s="156">
        <f t="shared" si="2"/>
        <v>6.4500000000000002E-2</v>
      </c>
      <c r="AL192" s="151">
        <v>645</v>
      </c>
      <c r="AN192" s="151">
        <v>1075</v>
      </c>
      <c r="AO192" s="151">
        <v>711</v>
      </c>
      <c r="CR192" s="152">
        <v>0</v>
      </c>
      <c r="CT192" s="152" t="s">
        <v>3458</v>
      </c>
      <c r="DC192" s="152">
        <v>39.840000000000003</v>
      </c>
      <c r="DD192" s="152" t="s">
        <v>2867</v>
      </c>
      <c r="DE192" s="152">
        <v>0.02</v>
      </c>
      <c r="DF192" s="152">
        <v>16.21</v>
      </c>
      <c r="DG192" s="152">
        <v>43.11</v>
      </c>
      <c r="DH192" s="152">
        <v>0.21</v>
      </c>
      <c r="DJ192" s="152">
        <v>0.11</v>
      </c>
      <c r="DM192" s="152">
        <v>0.17</v>
      </c>
      <c r="DO192" s="154">
        <v>82.575843550000002</v>
      </c>
    </row>
    <row r="193" spans="1:119">
      <c r="A193" s="151">
        <v>434</v>
      </c>
      <c r="B193" s="152" t="s">
        <v>2859</v>
      </c>
      <c r="C193" s="152" t="s">
        <v>3451</v>
      </c>
      <c r="D193" s="152" t="s">
        <v>3452</v>
      </c>
      <c r="E193" s="152" t="s">
        <v>3453</v>
      </c>
      <c r="F193" s="152" t="s">
        <v>8638</v>
      </c>
      <c r="H193" s="151">
        <v>212040</v>
      </c>
      <c r="K193" s="152" t="s">
        <v>4071</v>
      </c>
      <c r="L193" s="153" t="s">
        <v>4072</v>
      </c>
      <c r="M193" s="153" t="s">
        <v>4073</v>
      </c>
      <c r="O193" s="151">
        <v>3489</v>
      </c>
      <c r="P193" s="152">
        <v>36.404000000000003</v>
      </c>
      <c r="Q193" s="152">
        <v>25.396000000000001</v>
      </c>
      <c r="R193" s="152" t="s">
        <v>3457</v>
      </c>
      <c r="S193" s="152" t="s">
        <v>2716</v>
      </c>
      <c r="T193" s="152">
        <v>49.13</v>
      </c>
      <c r="U193" s="152">
        <v>0.88</v>
      </c>
      <c r="V193" s="152">
        <v>18.03</v>
      </c>
      <c r="X193" s="152">
        <v>8.39</v>
      </c>
      <c r="AA193" s="152">
        <v>6.42</v>
      </c>
      <c r="AB193" s="152">
        <v>0.13</v>
      </c>
      <c r="AC193" s="152">
        <v>10.64</v>
      </c>
      <c r="AD193" s="152">
        <v>2.67</v>
      </c>
      <c r="AE193" s="152">
        <v>0.42</v>
      </c>
      <c r="AI193" s="152">
        <v>96.72</v>
      </c>
      <c r="AJ193" s="152">
        <v>2.71</v>
      </c>
      <c r="AK193" s="156">
        <f t="shared" si="2"/>
        <v>4.8300000000000003E-2</v>
      </c>
      <c r="AL193" s="151">
        <v>483</v>
      </c>
      <c r="AN193" s="151">
        <v>736</v>
      </c>
      <c r="AO193" s="151">
        <v>735</v>
      </c>
      <c r="CR193" s="152">
        <v>0</v>
      </c>
      <c r="CT193" s="152" t="s">
        <v>3458</v>
      </c>
      <c r="CU193" s="152">
        <v>-54</v>
      </c>
      <c r="DC193" s="152">
        <v>39.72</v>
      </c>
      <c r="DD193" s="152" t="s">
        <v>2867</v>
      </c>
      <c r="DE193" s="152">
        <v>0.05</v>
      </c>
      <c r="DF193" s="152">
        <v>16.420000000000002</v>
      </c>
      <c r="DG193" s="152">
        <v>43.06</v>
      </c>
      <c r="DH193" s="152">
        <v>0.27</v>
      </c>
      <c r="DJ193" s="152">
        <v>0.09</v>
      </c>
      <c r="DM193" s="152">
        <v>0.21</v>
      </c>
      <c r="DO193" s="154">
        <v>82.373021499999993</v>
      </c>
    </row>
    <row r="194" spans="1:119">
      <c r="A194" s="151">
        <v>435</v>
      </c>
      <c r="B194" s="152" t="s">
        <v>2859</v>
      </c>
      <c r="C194" s="152" t="s">
        <v>3451</v>
      </c>
      <c r="D194" s="152" t="s">
        <v>3452</v>
      </c>
      <c r="E194" s="152" t="s">
        <v>3453</v>
      </c>
      <c r="F194" s="152" t="s">
        <v>8639</v>
      </c>
      <c r="H194" s="151">
        <v>212040</v>
      </c>
      <c r="K194" s="152" t="s">
        <v>4071</v>
      </c>
      <c r="L194" s="153" t="s">
        <v>4072</v>
      </c>
      <c r="M194" s="153" t="s">
        <v>4746</v>
      </c>
      <c r="O194" s="151">
        <v>3489</v>
      </c>
      <c r="P194" s="152">
        <v>36.404000000000003</v>
      </c>
      <c r="Q194" s="152">
        <v>25.396000000000001</v>
      </c>
      <c r="R194" s="152" t="s">
        <v>3457</v>
      </c>
      <c r="S194" s="152" t="s">
        <v>2716</v>
      </c>
      <c r="T194" s="152">
        <v>51.26</v>
      </c>
      <c r="U194" s="152">
        <v>0.95</v>
      </c>
      <c r="V194" s="152">
        <v>17.28</v>
      </c>
      <c r="X194" s="152">
        <v>9.51</v>
      </c>
      <c r="AA194" s="152">
        <v>5.24</v>
      </c>
      <c r="AB194" s="152">
        <v>0.15</v>
      </c>
      <c r="AC194" s="152">
        <v>9.1300000000000008</v>
      </c>
      <c r="AD194" s="152">
        <v>2.92</v>
      </c>
      <c r="AE194" s="152">
        <v>0.61</v>
      </c>
      <c r="AI194" s="152">
        <v>97.05</v>
      </c>
      <c r="AJ194" s="152">
        <v>2.46</v>
      </c>
      <c r="AK194" s="156">
        <f t="shared" si="2"/>
        <v>9.5000000000000001E-2</v>
      </c>
      <c r="AL194" s="151">
        <v>950</v>
      </c>
      <c r="AN194" s="151">
        <v>99</v>
      </c>
      <c r="AO194" s="151">
        <v>149</v>
      </c>
      <c r="CR194" s="152">
        <v>0</v>
      </c>
      <c r="CT194" s="152" t="s">
        <v>3458</v>
      </c>
      <c r="DC194" s="152">
        <v>38.54</v>
      </c>
      <c r="DD194" s="152" t="s">
        <v>2867</v>
      </c>
      <c r="DE194" s="152">
        <v>0.03</v>
      </c>
      <c r="DF194" s="152">
        <v>20.51</v>
      </c>
      <c r="DG194" s="152">
        <v>39.340000000000003</v>
      </c>
      <c r="DH194" s="152">
        <v>0.42</v>
      </c>
      <c r="DJ194" s="152">
        <v>0.08</v>
      </c>
      <c r="DM194" s="152">
        <v>0.17</v>
      </c>
      <c r="DO194" s="154">
        <v>77.365440039999996</v>
      </c>
    </row>
    <row r="195" spans="1:119">
      <c r="A195" s="151">
        <v>436</v>
      </c>
      <c r="B195" s="152" t="s">
        <v>2859</v>
      </c>
      <c r="C195" s="152" t="s">
        <v>3451</v>
      </c>
      <c r="D195" s="152" t="s">
        <v>3452</v>
      </c>
      <c r="E195" s="152" t="s">
        <v>3453</v>
      </c>
      <c r="F195" s="152" t="s">
        <v>8640</v>
      </c>
      <c r="H195" s="151">
        <v>212040</v>
      </c>
      <c r="K195" s="152" t="s">
        <v>4071</v>
      </c>
      <c r="L195" s="153" t="s">
        <v>4072</v>
      </c>
      <c r="M195" s="153" t="s">
        <v>3995</v>
      </c>
      <c r="O195" s="151">
        <v>3489</v>
      </c>
      <c r="P195" s="152">
        <v>36.404000000000003</v>
      </c>
      <c r="Q195" s="152">
        <v>25.396000000000001</v>
      </c>
      <c r="R195" s="152" t="s">
        <v>3457</v>
      </c>
      <c r="S195" s="152" t="s">
        <v>2716</v>
      </c>
      <c r="T195" s="152">
        <v>52.74</v>
      </c>
      <c r="U195" s="152">
        <v>1.3</v>
      </c>
      <c r="V195" s="152">
        <v>15.99</v>
      </c>
      <c r="X195" s="152">
        <v>9.11</v>
      </c>
      <c r="AA195" s="152">
        <v>4.92</v>
      </c>
      <c r="AB195" s="152">
        <v>0.12</v>
      </c>
      <c r="AC195" s="152">
        <v>8.15</v>
      </c>
      <c r="AD195" s="152">
        <v>3.42</v>
      </c>
      <c r="AE195" s="152">
        <v>0.85</v>
      </c>
      <c r="AI195" s="152">
        <v>96.61</v>
      </c>
      <c r="AJ195" s="152">
        <v>2.91</v>
      </c>
      <c r="AK195" s="156">
        <f t="shared" ref="AK195:AK258" si="3">AL195/10000</f>
        <v>4.8000000000000001E-2</v>
      </c>
      <c r="AL195" s="151">
        <v>480</v>
      </c>
      <c r="AN195" s="151">
        <v>556</v>
      </c>
      <c r="AO195" s="151">
        <v>957</v>
      </c>
      <c r="CR195" s="152">
        <v>0</v>
      </c>
      <c r="CT195" s="152" t="s">
        <v>3458</v>
      </c>
      <c r="CU195" s="152">
        <v>-45</v>
      </c>
      <c r="DC195" s="152">
        <v>39.01</v>
      </c>
      <c r="DD195" s="152" t="s">
        <v>2867</v>
      </c>
      <c r="DE195" s="152">
        <v>0.03</v>
      </c>
      <c r="DF195" s="152">
        <v>19.98</v>
      </c>
      <c r="DG195" s="152">
        <v>40.14</v>
      </c>
      <c r="DH195" s="152">
        <v>0.33</v>
      </c>
      <c r="DJ195" s="152">
        <v>7.0000000000000007E-2</v>
      </c>
      <c r="DM195" s="152">
        <v>0.19</v>
      </c>
      <c r="DO195" s="154">
        <v>78.166139540000003</v>
      </c>
    </row>
    <row r="196" spans="1:119">
      <c r="A196" s="151">
        <v>437</v>
      </c>
      <c r="B196" s="152" t="s">
        <v>2859</v>
      </c>
      <c r="C196" s="152" t="s">
        <v>3451</v>
      </c>
      <c r="D196" s="152" t="s">
        <v>3452</v>
      </c>
      <c r="E196" s="152" t="s">
        <v>3453</v>
      </c>
      <c r="F196" s="152" t="s">
        <v>8641</v>
      </c>
      <c r="H196" s="151">
        <v>212040</v>
      </c>
      <c r="K196" s="152" t="s">
        <v>4071</v>
      </c>
      <c r="L196" s="153" t="s">
        <v>4072</v>
      </c>
      <c r="M196" s="153" t="s">
        <v>4502</v>
      </c>
      <c r="O196" s="151">
        <v>3489</v>
      </c>
      <c r="P196" s="152">
        <v>36.404000000000003</v>
      </c>
      <c r="Q196" s="152">
        <v>25.396000000000001</v>
      </c>
      <c r="R196" s="152" t="s">
        <v>3457</v>
      </c>
      <c r="S196" s="152" t="s">
        <v>2716</v>
      </c>
      <c r="T196" s="152">
        <v>50.51</v>
      </c>
      <c r="U196" s="152">
        <v>0.96</v>
      </c>
      <c r="V196" s="152">
        <v>16.489999999999998</v>
      </c>
      <c r="X196" s="152">
        <v>10.44</v>
      </c>
      <c r="AA196" s="152">
        <v>5.67</v>
      </c>
      <c r="AB196" s="152">
        <v>0.2</v>
      </c>
      <c r="AC196" s="152">
        <v>9.51</v>
      </c>
      <c r="AD196" s="152">
        <v>2.86</v>
      </c>
      <c r="AE196" s="152">
        <v>0.55000000000000004</v>
      </c>
      <c r="AI196" s="152">
        <v>97.2</v>
      </c>
      <c r="AJ196" s="152">
        <v>2.4900000000000002</v>
      </c>
      <c r="AK196" s="156">
        <f t="shared" si="3"/>
        <v>8.0000000000000002E-3</v>
      </c>
      <c r="AL196" s="151">
        <v>80</v>
      </c>
      <c r="AN196" s="151">
        <v>379</v>
      </c>
      <c r="AO196" s="151">
        <v>903</v>
      </c>
      <c r="CR196" s="152">
        <v>0</v>
      </c>
      <c r="CT196" s="152" t="s">
        <v>3458</v>
      </c>
      <c r="DC196" s="152">
        <v>39.18</v>
      </c>
      <c r="DD196" s="152">
        <v>0.01</v>
      </c>
      <c r="DE196" s="152">
        <v>0.04</v>
      </c>
      <c r="DF196" s="152">
        <v>19.91</v>
      </c>
      <c r="DG196" s="152">
        <v>40.29</v>
      </c>
      <c r="DH196" s="152">
        <v>0.38</v>
      </c>
      <c r="DJ196" s="152">
        <v>7.0000000000000007E-2</v>
      </c>
      <c r="DM196" s="152">
        <v>0.2</v>
      </c>
      <c r="DO196" s="154">
        <v>78.289443739999996</v>
      </c>
    </row>
    <row r="197" spans="1:119">
      <c r="A197" s="151">
        <v>438</v>
      </c>
      <c r="B197" s="152" t="s">
        <v>2859</v>
      </c>
      <c r="C197" s="152" t="s">
        <v>3451</v>
      </c>
      <c r="D197" s="152" t="s">
        <v>3452</v>
      </c>
      <c r="E197" s="152" t="s">
        <v>3453</v>
      </c>
      <c r="F197" s="152" t="s">
        <v>8642</v>
      </c>
      <c r="H197" s="151">
        <v>212040</v>
      </c>
      <c r="K197" s="152" t="s">
        <v>4071</v>
      </c>
      <c r="L197" s="153" t="s">
        <v>4072</v>
      </c>
      <c r="M197" s="153" t="s">
        <v>3627</v>
      </c>
      <c r="O197" s="151">
        <v>3489</v>
      </c>
      <c r="P197" s="152">
        <v>36.404000000000003</v>
      </c>
      <c r="Q197" s="152">
        <v>25.396000000000001</v>
      </c>
      <c r="R197" s="152" t="s">
        <v>3457</v>
      </c>
      <c r="S197" s="152" t="s">
        <v>2716</v>
      </c>
      <c r="T197" s="152">
        <v>51.89</v>
      </c>
      <c r="U197" s="152">
        <v>1.19</v>
      </c>
      <c r="V197" s="152">
        <v>15.6</v>
      </c>
      <c r="X197" s="152">
        <v>10.19</v>
      </c>
      <c r="AA197" s="152">
        <v>5.3</v>
      </c>
      <c r="AB197" s="152">
        <v>0.21</v>
      </c>
      <c r="AC197" s="152">
        <v>8.43</v>
      </c>
      <c r="AD197" s="152">
        <v>3.16</v>
      </c>
      <c r="AE197" s="152">
        <v>0.71</v>
      </c>
      <c r="AI197" s="152">
        <v>96.7</v>
      </c>
      <c r="AJ197" s="152">
        <v>2.71</v>
      </c>
      <c r="AK197" s="156">
        <f t="shared" si="3"/>
        <v>1.23E-2</v>
      </c>
      <c r="AL197" s="151">
        <v>123</v>
      </c>
      <c r="AN197" s="151">
        <v>426</v>
      </c>
      <c r="AO197" s="151">
        <v>922</v>
      </c>
      <c r="CR197" s="152">
        <v>0</v>
      </c>
      <c r="CT197" s="152" t="s">
        <v>3458</v>
      </c>
      <c r="CU197" s="152">
        <v>-51</v>
      </c>
      <c r="DC197" s="152">
        <v>39.200000000000003</v>
      </c>
      <c r="DD197" s="152" t="s">
        <v>2867</v>
      </c>
      <c r="DE197" s="152">
        <v>0.02</v>
      </c>
      <c r="DF197" s="152">
        <v>20.239999999999998</v>
      </c>
      <c r="DG197" s="152">
        <v>39.78</v>
      </c>
      <c r="DH197" s="152">
        <v>0.42</v>
      </c>
      <c r="DJ197" s="152">
        <v>0.08</v>
      </c>
      <c r="DM197" s="152">
        <v>0.2</v>
      </c>
      <c r="DO197" s="154">
        <v>77.789415460000001</v>
      </c>
    </row>
    <row r="198" spans="1:119">
      <c r="A198" s="151">
        <v>439</v>
      </c>
      <c r="B198" s="152" t="s">
        <v>2859</v>
      </c>
      <c r="C198" s="152" t="s">
        <v>3451</v>
      </c>
      <c r="D198" s="152" t="s">
        <v>3452</v>
      </c>
      <c r="E198" s="152" t="s">
        <v>3453</v>
      </c>
      <c r="F198" s="152" t="s">
        <v>8643</v>
      </c>
      <c r="H198" s="151">
        <v>212040</v>
      </c>
      <c r="K198" s="152" t="s">
        <v>4071</v>
      </c>
      <c r="L198" s="153" t="s">
        <v>4072</v>
      </c>
      <c r="M198" s="153" t="s">
        <v>4409</v>
      </c>
      <c r="O198" s="151">
        <v>3489</v>
      </c>
      <c r="P198" s="152">
        <v>36.404000000000003</v>
      </c>
      <c r="Q198" s="152">
        <v>25.396000000000001</v>
      </c>
      <c r="R198" s="152" t="s">
        <v>3457</v>
      </c>
      <c r="S198" s="152" t="s">
        <v>2716</v>
      </c>
      <c r="T198" s="152">
        <v>52.9</v>
      </c>
      <c r="U198" s="152">
        <v>1.1499999999999999</v>
      </c>
      <c r="V198" s="152">
        <v>15.85</v>
      </c>
      <c r="X198" s="152">
        <v>9.6</v>
      </c>
      <c r="AA198" s="152">
        <v>5.1100000000000003</v>
      </c>
      <c r="AB198" s="152">
        <v>0.18</v>
      </c>
      <c r="AC198" s="152">
        <v>9.2899999999999991</v>
      </c>
      <c r="AD198" s="152">
        <v>2.91</v>
      </c>
      <c r="AE198" s="152">
        <v>0.76</v>
      </c>
      <c r="AI198" s="152">
        <v>97.76</v>
      </c>
      <c r="AJ198" s="152">
        <v>2.57</v>
      </c>
      <c r="AK198" s="156">
        <f t="shared" si="3"/>
        <v>0.11899999999999999</v>
      </c>
      <c r="AL198" s="151">
        <v>1190</v>
      </c>
      <c r="AN198" s="151">
        <v>481</v>
      </c>
      <c r="AO198" s="151">
        <v>870</v>
      </c>
      <c r="CR198" s="152">
        <v>0</v>
      </c>
      <c r="CT198" s="152" t="s">
        <v>3458</v>
      </c>
      <c r="DC198" s="152">
        <v>39.049999999999997</v>
      </c>
      <c r="DD198" s="152">
        <v>0.03</v>
      </c>
      <c r="DE198" s="152">
        <v>0.03</v>
      </c>
      <c r="DF198" s="152">
        <v>20.14</v>
      </c>
      <c r="DG198" s="152">
        <v>39.72</v>
      </c>
      <c r="DH198" s="152">
        <v>0.32</v>
      </c>
      <c r="DJ198" s="152">
        <v>0.11</v>
      </c>
      <c r="DM198" s="152">
        <v>0.24</v>
      </c>
      <c r="DO198" s="154">
        <v>77.848853939999998</v>
      </c>
    </row>
    <row r="199" spans="1:119">
      <c r="A199" s="151">
        <v>440</v>
      </c>
      <c r="B199" s="152" t="s">
        <v>2859</v>
      </c>
      <c r="C199" s="152" t="s">
        <v>3451</v>
      </c>
      <c r="D199" s="152" t="s">
        <v>3452</v>
      </c>
      <c r="E199" s="152" t="s">
        <v>3453</v>
      </c>
      <c r="F199" s="152" t="s">
        <v>8644</v>
      </c>
      <c r="H199" s="151">
        <v>212040</v>
      </c>
      <c r="K199" s="152" t="s">
        <v>3454</v>
      </c>
      <c r="L199" s="153" t="s">
        <v>3455</v>
      </c>
      <c r="M199" s="153" t="s">
        <v>3689</v>
      </c>
      <c r="O199" s="151">
        <v>3489</v>
      </c>
      <c r="P199" s="152">
        <v>36.404000000000003</v>
      </c>
      <c r="Q199" s="152">
        <v>25.396000000000001</v>
      </c>
      <c r="R199" s="152" t="s">
        <v>3457</v>
      </c>
      <c r="S199" s="152" t="s">
        <v>2716</v>
      </c>
      <c r="T199" s="152">
        <v>51.98</v>
      </c>
      <c r="U199" s="152">
        <v>1.23</v>
      </c>
      <c r="V199" s="152">
        <v>16.87</v>
      </c>
      <c r="X199" s="152">
        <v>9.2100000000000009</v>
      </c>
      <c r="AA199" s="152">
        <v>5.32</v>
      </c>
      <c r="AB199" s="152">
        <v>0.23</v>
      </c>
      <c r="AC199" s="152">
        <v>9.5299999999999994</v>
      </c>
      <c r="AD199" s="152">
        <v>3.42</v>
      </c>
      <c r="AE199" s="152">
        <v>0.41</v>
      </c>
      <c r="AI199" s="152">
        <v>98.21</v>
      </c>
      <c r="AJ199" s="152">
        <v>1.6</v>
      </c>
      <c r="AK199" s="156">
        <f t="shared" si="3"/>
        <v>3.2000000000000002E-3</v>
      </c>
      <c r="AL199" s="151">
        <v>32</v>
      </c>
      <c r="AN199" s="151">
        <v>467</v>
      </c>
      <c r="AO199" s="151">
        <v>938</v>
      </c>
      <c r="CR199" s="152">
        <v>0</v>
      </c>
      <c r="CT199" s="152" t="s">
        <v>3458</v>
      </c>
      <c r="CU199" s="152">
        <v>-90</v>
      </c>
      <c r="DC199" s="152">
        <v>39.36</v>
      </c>
      <c r="DD199" s="152" t="s">
        <v>2867</v>
      </c>
      <c r="DE199" s="152">
        <v>0.01</v>
      </c>
      <c r="DF199" s="152">
        <v>18.739999999999998</v>
      </c>
      <c r="DG199" s="152">
        <v>40.93</v>
      </c>
      <c r="DH199" s="152">
        <v>0.27</v>
      </c>
      <c r="DJ199" s="152">
        <v>0.02</v>
      </c>
      <c r="DM199" s="152">
        <v>0.27</v>
      </c>
      <c r="DO199" s="154">
        <v>77.599999999999994</v>
      </c>
    </row>
    <row r="200" spans="1:119">
      <c r="A200" s="151">
        <v>441</v>
      </c>
      <c r="B200" s="152" t="s">
        <v>2859</v>
      </c>
      <c r="C200" s="152" t="s">
        <v>3451</v>
      </c>
      <c r="D200" s="152" t="s">
        <v>3452</v>
      </c>
      <c r="E200" s="152" t="s">
        <v>3453</v>
      </c>
      <c r="F200" s="152" t="s">
        <v>8645</v>
      </c>
      <c r="H200" s="151">
        <v>212040</v>
      </c>
      <c r="K200" s="152" t="s">
        <v>3454</v>
      </c>
      <c r="L200" s="153" t="s">
        <v>3455</v>
      </c>
      <c r="M200" s="153" t="s">
        <v>4746</v>
      </c>
      <c r="O200" s="151">
        <v>3489</v>
      </c>
      <c r="P200" s="152">
        <v>36.404000000000003</v>
      </c>
      <c r="Q200" s="152">
        <v>25.396000000000001</v>
      </c>
      <c r="R200" s="152" t="s">
        <v>3457</v>
      </c>
      <c r="S200" s="152" t="s">
        <v>2716</v>
      </c>
      <c r="T200" s="152">
        <v>54.12</v>
      </c>
      <c r="U200" s="152">
        <v>1.33</v>
      </c>
      <c r="V200" s="152">
        <v>15.6</v>
      </c>
      <c r="X200" s="152">
        <v>9.4600000000000009</v>
      </c>
      <c r="AA200" s="152">
        <v>3.83</v>
      </c>
      <c r="AB200" s="152">
        <v>0.17</v>
      </c>
      <c r="AC200" s="152">
        <v>7.65</v>
      </c>
      <c r="AD200" s="152">
        <v>3.94</v>
      </c>
      <c r="AE200" s="152">
        <v>0.99</v>
      </c>
      <c r="AI200" s="152">
        <v>97.09</v>
      </c>
      <c r="AJ200" s="152">
        <v>3.28</v>
      </c>
      <c r="AK200" s="156">
        <f t="shared" si="3"/>
        <v>1.61E-2</v>
      </c>
      <c r="AL200" s="151">
        <v>161</v>
      </c>
      <c r="AN200" s="151">
        <v>863</v>
      </c>
      <c r="AO200" s="151">
        <v>1546</v>
      </c>
      <c r="CR200" s="152">
        <v>0</v>
      </c>
      <c r="CT200" s="152" t="s">
        <v>3458</v>
      </c>
      <c r="CU200" s="152">
        <v>-84</v>
      </c>
      <c r="DC200" s="152">
        <v>38.380000000000003</v>
      </c>
      <c r="DD200" s="152">
        <v>0.04</v>
      </c>
      <c r="DE200" s="152">
        <v>0.02</v>
      </c>
      <c r="DF200" s="152">
        <v>24.04</v>
      </c>
      <c r="DG200" s="152">
        <v>36.67</v>
      </c>
      <c r="DH200" s="152">
        <v>0.39</v>
      </c>
      <c r="DJ200" s="152" t="s">
        <v>2867</v>
      </c>
      <c r="DM200" s="152">
        <v>0.18</v>
      </c>
      <c r="DO200" s="154">
        <v>73.099999999999994</v>
      </c>
    </row>
    <row r="201" spans="1:119">
      <c r="A201" s="151">
        <v>442</v>
      </c>
      <c r="B201" s="152" t="s">
        <v>2859</v>
      </c>
      <c r="C201" s="152" t="s">
        <v>3451</v>
      </c>
      <c r="D201" s="152" t="s">
        <v>3452</v>
      </c>
      <c r="E201" s="152" t="s">
        <v>3453</v>
      </c>
      <c r="F201" s="152" t="s">
        <v>8646</v>
      </c>
      <c r="H201" s="151">
        <v>212040</v>
      </c>
      <c r="K201" s="152" t="s">
        <v>3454</v>
      </c>
      <c r="L201" s="153" t="s">
        <v>3455</v>
      </c>
      <c r="M201" s="153" t="s">
        <v>3772</v>
      </c>
      <c r="O201" s="151">
        <v>3489</v>
      </c>
      <c r="P201" s="152">
        <v>36.404000000000003</v>
      </c>
      <c r="Q201" s="152">
        <v>25.396000000000001</v>
      </c>
      <c r="R201" s="152" t="s">
        <v>3457</v>
      </c>
      <c r="S201" s="152" t="s">
        <v>2716</v>
      </c>
      <c r="T201" s="152">
        <v>52.2</v>
      </c>
      <c r="U201" s="152">
        <v>1.08</v>
      </c>
      <c r="V201" s="152">
        <v>16.53</v>
      </c>
      <c r="X201" s="152">
        <v>9.7200000000000006</v>
      </c>
      <c r="AA201" s="152">
        <v>5.4</v>
      </c>
      <c r="AB201" s="152">
        <v>0.24</v>
      </c>
      <c r="AC201" s="152">
        <v>9.5299999999999994</v>
      </c>
      <c r="AD201" s="152">
        <v>3.24</v>
      </c>
      <c r="AE201" s="152">
        <v>0.43</v>
      </c>
      <c r="AI201" s="152">
        <v>98.37</v>
      </c>
      <c r="AJ201" s="152">
        <v>1.17</v>
      </c>
      <c r="AK201" s="156">
        <f t="shared" si="3"/>
        <v>1.9900000000000001E-2</v>
      </c>
      <c r="AL201" s="151">
        <v>199</v>
      </c>
      <c r="AN201" s="151">
        <v>483</v>
      </c>
      <c r="AO201" s="151">
        <v>677</v>
      </c>
      <c r="CR201" s="152">
        <v>0</v>
      </c>
      <c r="CT201" s="152" t="s">
        <v>3458</v>
      </c>
      <c r="DC201" s="152">
        <v>39.57</v>
      </c>
      <c r="DD201" s="152">
        <v>0.02</v>
      </c>
      <c r="DE201" s="152">
        <v>0.02</v>
      </c>
      <c r="DF201" s="152">
        <v>19.78</v>
      </c>
      <c r="DG201" s="152">
        <v>40.880000000000003</v>
      </c>
      <c r="DH201" s="152">
        <v>0.27</v>
      </c>
      <c r="DJ201" s="152">
        <v>0.08</v>
      </c>
      <c r="DM201" s="152">
        <v>0.21</v>
      </c>
      <c r="DO201" s="154">
        <v>78.7</v>
      </c>
    </row>
    <row r="202" spans="1:119">
      <c r="A202" s="151">
        <v>443</v>
      </c>
      <c r="B202" s="152" t="s">
        <v>2859</v>
      </c>
      <c r="C202" s="152" t="s">
        <v>3451</v>
      </c>
      <c r="D202" s="152" t="s">
        <v>3452</v>
      </c>
      <c r="E202" s="152" t="s">
        <v>3453</v>
      </c>
      <c r="F202" s="152" t="s">
        <v>8647</v>
      </c>
      <c r="H202" s="151">
        <v>212040</v>
      </c>
      <c r="K202" s="152" t="s">
        <v>3454</v>
      </c>
      <c r="L202" s="153" t="s">
        <v>3455</v>
      </c>
      <c r="M202" s="153" t="s">
        <v>4290</v>
      </c>
      <c r="O202" s="151">
        <v>3489</v>
      </c>
      <c r="P202" s="152">
        <v>36.404000000000003</v>
      </c>
      <c r="Q202" s="152">
        <v>25.396000000000001</v>
      </c>
      <c r="R202" s="152" t="s">
        <v>3457</v>
      </c>
      <c r="S202" s="152" t="s">
        <v>2716</v>
      </c>
      <c r="T202" s="152">
        <v>52.14</v>
      </c>
      <c r="U202" s="152">
        <v>1.05</v>
      </c>
      <c r="V202" s="152">
        <v>17.190000000000001</v>
      </c>
      <c r="X202" s="152">
        <v>8.82</v>
      </c>
      <c r="AA202" s="152">
        <v>5</v>
      </c>
      <c r="AB202" s="152">
        <v>0.13</v>
      </c>
      <c r="AC202" s="152">
        <v>9.57</v>
      </c>
      <c r="AD202" s="152">
        <v>3.38</v>
      </c>
      <c r="AE202" s="152">
        <v>0.42</v>
      </c>
      <c r="AI202" s="152">
        <v>97.69</v>
      </c>
      <c r="AJ202" s="152">
        <v>1.75</v>
      </c>
      <c r="AK202" s="156">
        <f t="shared" si="3"/>
        <v>3.7000000000000002E-3</v>
      </c>
      <c r="AL202" s="151">
        <v>37</v>
      </c>
      <c r="AN202" s="151">
        <v>452</v>
      </c>
      <c r="AO202" s="151">
        <v>945</v>
      </c>
      <c r="CR202" s="152">
        <v>0</v>
      </c>
      <c r="CT202" s="152" t="s">
        <v>3458</v>
      </c>
      <c r="CU202" s="152">
        <v>-109</v>
      </c>
      <c r="DC202" s="152">
        <v>39.119999999999997</v>
      </c>
      <c r="DD202" s="152">
        <v>7.0000000000000007E-2</v>
      </c>
      <c r="DE202" s="152">
        <v>0.03</v>
      </c>
      <c r="DF202" s="152">
        <v>18.899999999999999</v>
      </c>
      <c r="DG202" s="152">
        <v>40.68</v>
      </c>
      <c r="DH202" s="152">
        <v>0.27</v>
      </c>
      <c r="DJ202" s="152">
        <v>0.05</v>
      </c>
      <c r="DM202" s="152">
        <v>0.23</v>
      </c>
      <c r="DO202" s="154">
        <v>79.3</v>
      </c>
    </row>
    <row r="203" spans="1:119">
      <c r="A203" s="151">
        <v>444</v>
      </c>
      <c r="B203" s="152" t="s">
        <v>2859</v>
      </c>
      <c r="C203" s="152" t="s">
        <v>3451</v>
      </c>
      <c r="D203" s="152" t="s">
        <v>3452</v>
      </c>
      <c r="E203" s="152" t="s">
        <v>3453</v>
      </c>
      <c r="F203" s="152" t="s">
        <v>8648</v>
      </c>
      <c r="H203" s="151">
        <v>212040</v>
      </c>
      <c r="K203" s="152" t="s">
        <v>3454</v>
      </c>
      <c r="L203" s="153" t="s">
        <v>3455</v>
      </c>
      <c r="M203" s="153" t="s">
        <v>3995</v>
      </c>
      <c r="O203" s="151">
        <v>3489</v>
      </c>
      <c r="P203" s="152">
        <v>36.404000000000003</v>
      </c>
      <c r="Q203" s="152">
        <v>25.396000000000001</v>
      </c>
      <c r="R203" s="152" t="s">
        <v>3457</v>
      </c>
      <c r="S203" s="152" t="s">
        <v>2716</v>
      </c>
      <c r="T203" s="152">
        <v>53.85</v>
      </c>
      <c r="U203" s="152">
        <v>1.25</v>
      </c>
      <c r="V203" s="152">
        <v>15.74</v>
      </c>
      <c r="X203" s="152">
        <v>9.23</v>
      </c>
      <c r="AA203" s="152">
        <v>3.95</v>
      </c>
      <c r="AB203" s="152">
        <v>0.15</v>
      </c>
      <c r="AC203" s="152">
        <v>7.6</v>
      </c>
      <c r="AD203" s="152">
        <v>3.42</v>
      </c>
      <c r="AE203" s="152">
        <v>0.95</v>
      </c>
      <c r="AI203" s="152">
        <v>96.14</v>
      </c>
      <c r="AJ203" s="152">
        <v>3.23</v>
      </c>
      <c r="AK203" s="156">
        <f t="shared" si="3"/>
        <v>1.5699999999999999E-2</v>
      </c>
      <c r="AL203" s="151">
        <v>157</v>
      </c>
      <c r="AN203" s="151">
        <v>853</v>
      </c>
      <c r="AO203" s="151">
        <v>1527</v>
      </c>
      <c r="CR203" s="152">
        <v>0</v>
      </c>
      <c r="CT203" s="152" t="s">
        <v>3458</v>
      </c>
      <c r="DC203" s="152">
        <v>38.520000000000003</v>
      </c>
      <c r="DD203" s="152" t="s">
        <v>2867</v>
      </c>
      <c r="DE203" s="152">
        <v>0.03</v>
      </c>
      <c r="DF203" s="152">
        <v>24.02</v>
      </c>
      <c r="DG203" s="152">
        <v>37.15</v>
      </c>
      <c r="DH203" s="152">
        <v>0.42</v>
      </c>
      <c r="DJ203" s="152">
        <v>0.02</v>
      </c>
      <c r="DM203" s="152">
        <v>0.19</v>
      </c>
      <c r="DO203" s="154">
        <v>73.400000000000006</v>
      </c>
    </row>
    <row r="204" spans="1:119">
      <c r="A204" s="151">
        <v>445</v>
      </c>
      <c r="B204" s="152" t="s">
        <v>2859</v>
      </c>
      <c r="C204" s="152" t="s">
        <v>3451</v>
      </c>
      <c r="D204" s="152" t="s">
        <v>3452</v>
      </c>
      <c r="E204" s="152" t="s">
        <v>3453</v>
      </c>
      <c r="F204" s="152" t="s">
        <v>8649</v>
      </c>
      <c r="H204" s="151">
        <v>212040</v>
      </c>
      <c r="K204" s="152" t="s">
        <v>3454</v>
      </c>
      <c r="L204" s="153" t="s">
        <v>3455</v>
      </c>
      <c r="M204" s="153" t="s">
        <v>3627</v>
      </c>
      <c r="O204" s="151">
        <v>3489</v>
      </c>
      <c r="P204" s="152">
        <v>36.404000000000003</v>
      </c>
      <c r="Q204" s="152">
        <v>25.396000000000001</v>
      </c>
      <c r="R204" s="152" t="s">
        <v>3457</v>
      </c>
      <c r="S204" s="152" t="s">
        <v>2716</v>
      </c>
      <c r="T204" s="152">
        <v>49.34</v>
      </c>
      <c r="U204" s="152">
        <v>0.97</v>
      </c>
      <c r="V204" s="152">
        <v>16.88</v>
      </c>
      <c r="X204" s="152">
        <v>10.85</v>
      </c>
      <c r="AA204" s="152">
        <v>5.34</v>
      </c>
      <c r="AB204" s="152">
        <v>0.33</v>
      </c>
      <c r="AC204" s="152">
        <v>10.07</v>
      </c>
      <c r="AD204" s="152">
        <v>2.86</v>
      </c>
      <c r="AE204" s="152">
        <v>0.56999999999999995</v>
      </c>
      <c r="AI204" s="152">
        <v>97.22</v>
      </c>
      <c r="AJ204" s="152">
        <v>1.65</v>
      </c>
      <c r="AK204" s="156">
        <f t="shared" si="3"/>
        <v>5.1200000000000002E-2</v>
      </c>
      <c r="AL204" s="151">
        <v>512</v>
      </c>
      <c r="AN204" s="151">
        <v>785</v>
      </c>
      <c r="AO204" s="151">
        <v>746</v>
      </c>
      <c r="CR204" s="152">
        <v>0</v>
      </c>
      <c r="CT204" s="152" t="s">
        <v>3458</v>
      </c>
      <c r="CU204" s="152">
        <v>-72</v>
      </c>
      <c r="DC204" s="152">
        <v>38.26</v>
      </c>
      <c r="DD204" s="152" t="s">
        <v>2867</v>
      </c>
      <c r="DE204" s="152">
        <v>0.03</v>
      </c>
      <c r="DF204" s="152">
        <v>20.85</v>
      </c>
      <c r="DG204" s="152">
        <v>38.44</v>
      </c>
      <c r="DH204" s="152">
        <v>0.42</v>
      </c>
      <c r="DJ204" s="152">
        <v>0.06</v>
      </c>
      <c r="DM204" s="152">
        <v>0.25</v>
      </c>
      <c r="DO204" s="154">
        <v>76.7</v>
      </c>
    </row>
    <row r="205" spans="1:119">
      <c r="A205" s="151">
        <v>446</v>
      </c>
      <c r="B205" s="152" t="s">
        <v>2859</v>
      </c>
      <c r="C205" s="152" t="s">
        <v>3451</v>
      </c>
      <c r="D205" s="152" t="s">
        <v>3452</v>
      </c>
      <c r="E205" s="152" t="s">
        <v>3453</v>
      </c>
      <c r="F205" s="152" t="s">
        <v>8650</v>
      </c>
      <c r="H205" s="151">
        <v>212040</v>
      </c>
      <c r="K205" s="152" t="s">
        <v>3454</v>
      </c>
      <c r="L205" s="153" t="s">
        <v>3455</v>
      </c>
      <c r="M205" s="153" t="s">
        <v>3456</v>
      </c>
      <c r="O205" s="151">
        <v>3489</v>
      </c>
      <c r="P205" s="152">
        <v>36.404000000000003</v>
      </c>
      <c r="Q205" s="152">
        <v>25.396000000000001</v>
      </c>
      <c r="R205" s="152" t="s">
        <v>3457</v>
      </c>
      <c r="S205" s="152" t="s">
        <v>2716</v>
      </c>
      <c r="T205" s="152">
        <v>47.3</v>
      </c>
      <c r="U205" s="152">
        <v>0.81</v>
      </c>
      <c r="V205" s="152">
        <v>18.399999999999999</v>
      </c>
      <c r="X205" s="152">
        <v>10.14</v>
      </c>
      <c r="AA205" s="152">
        <v>6.67</v>
      </c>
      <c r="AB205" s="152">
        <v>0.27</v>
      </c>
      <c r="AC205" s="152">
        <v>11.67</v>
      </c>
      <c r="AD205" s="152">
        <v>2.48</v>
      </c>
      <c r="AE205" s="152">
        <v>0.28000000000000003</v>
      </c>
      <c r="AI205" s="152">
        <v>98.03</v>
      </c>
      <c r="AJ205" s="152">
        <v>1.48</v>
      </c>
      <c r="AK205" s="156">
        <f t="shared" si="3"/>
        <v>8.0100000000000005E-2</v>
      </c>
      <c r="AL205" s="151">
        <v>801</v>
      </c>
      <c r="AO205" s="151">
        <v>712</v>
      </c>
      <c r="CR205" s="152">
        <v>0</v>
      </c>
      <c r="CT205" s="152" t="s">
        <v>3458</v>
      </c>
      <c r="CU205" s="152">
        <v>-71</v>
      </c>
      <c r="DC205" s="152">
        <v>39.64</v>
      </c>
      <c r="DD205" s="152" t="s">
        <v>2867</v>
      </c>
      <c r="DE205" s="152">
        <v>0.04</v>
      </c>
      <c r="DF205" s="152">
        <v>17.04</v>
      </c>
      <c r="DG205" s="152">
        <v>42.34</v>
      </c>
      <c r="DH205" s="152">
        <v>0.28999999999999998</v>
      </c>
      <c r="DJ205" s="152">
        <v>0.05</v>
      </c>
      <c r="DM205" s="152">
        <v>0.28000000000000003</v>
      </c>
      <c r="DO205" s="154">
        <v>81.599999999999994</v>
      </c>
    </row>
    <row r="206" spans="1:119">
      <c r="A206" s="151">
        <v>447</v>
      </c>
      <c r="B206" s="152" t="s">
        <v>2859</v>
      </c>
      <c r="C206" s="152" t="s">
        <v>3451</v>
      </c>
      <c r="D206" s="152" t="s">
        <v>3452</v>
      </c>
      <c r="E206" s="152" t="s">
        <v>3453</v>
      </c>
      <c r="F206" s="152" t="s">
        <v>8651</v>
      </c>
      <c r="H206" s="151">
        <v>212040</v>
      </c>
      <c r="K206" s="152" t="s">
        <v>3454</v>
      </c>
      <c r="L206" s="153" t="s">
        <v>3455</v>
      </c>
      <c r="M206" s="153" t="s">
        <v>5445</v>
      </c>
      <c r="O206" s="151">
        <v>3489</v>
      </c>
      <c r="P206" s="152">
        <v>36.404000000000003</v>
      </c>
      <c r="Q206" s="152">
        <v>25.396000000000001</v>
      </c>
      <c r="R206" s="152" t="s">
        <v>3457</v>
      </c>
      <c r="S206" s="152" t="s">
        <v>3690</v>
      </c>
      <c r="T206" s="152">
        <v>56.18</v>
      </c>
      <c r="U206" s="152">
        <v>1.28</v>
      </c>
      <c r="V206" s="152">
        <v>16.29</v>
      </c>
      <c r="X206" s="152">
        <v>8.34</v>
      </c>
      <c r="AA206" s="152">
        <v>2.78</v>
      </c>
      <c r="AB206" s="152" t="s">
        <v>2867</v>
      </c>
      <c r="AC206" s="152">
        <v>6.89</v>
      </c>
      <c r="AD206" s="152">
        <v>4.01</v>
      </c>
      <c r="AE206" s="152">
        <v>1.33</v>
      </c>
      <c r="AI206" s="152">
        <v>97.1</v>
      </c>
      <c r="AJ206" s="152">
        <v>3.21</v>
      </c>
      <c r="AK206" s="156">
        <f t="shared" si="3"/>
        <v>2.6700000000000002E-2</v>
      </c>
      <c r="AL206" s="151">
        <v>267</v>
      </c>
      <c r="AN206" s="151">
        <v>793</v>
      </c>
      <c r="AO206" s="151">
        <v>1570</v>
      </c>
      <c r="CR206" s="152">
        <v>0</v>
      </c>
      <c r="CT206" s="152" t="s">
        <v>3458</v>
      </c>
      <c r="CU206" s="152">
        <v>-62</v>
      </c>
      <c r="DC206" s="152">
        <v>48.78</v>
      </c>
      <c r="DE206" s="152">
        <v>31.91</v>
      </c>
      <c r="DF206" s="152">
        <v>0.73</v>
      </c>
      <c r="DK206" s="152">
        <v>2.39</v>
      </c>
      <c r="DM206" s="152">
        <v>15.83</v>
      </c>
      <c r="DN206" s="152">
        <v>0.05</v>
      </c>
    </row>
    <row r="207" spans="1:119">
      <c r="A207" s="151">
        <v>448</v>
      </c>
      <c r="B207" s="152" t="s">
        <v>2859</v>
      </c>
      <c r="C207" s="152" t="s">
        <v>3451</v>
      </c>
      <c r="D207" s="152" t="s">
        <v>3452</v>
      </c>
      <c r="E207" s="152" t="s">
        <v>3453</v>
      </c>
      <c r="F207" s="152" t="s">
        <v>8652</v>
      </c>
      <c r="H207" s="151">
        <v>212040</v>
      </c>
      <c r="K207" s="152" t="s">
        <v>3454</v>
      </c>
      <c r="L207" s="153" t="s">
        <v>3455</v>
      </c>
      <c r="M207" s="153" t="s">
        <v>5389</v>
      </c>
      <c r="O207" s="151">
        <v>3489</v>
      </c>
      <c r="P207" s="152">
        <v>36.404000000000003</v>
      </c>
      <c r="Q207" s="152">
        <v>25.396000000000001</v>
      </c>
      <c r="R207" s="152" t="s">
        <v>3457</v>
      </c>
      <c r="S207" s="152" t="s">
        <v>3690</v>
      </c>
      <c r="T207" s="152">
        <v>55.15</v>
      </c>
      <c r="U207" s="152">
        <v>1.07</v>
      </c>
      <c r="V207" s="152">
        <v>16.510000000000002</v>
      </c>
      <c r="X207" s="152">
        <v>8.44</v>
      </c>
      <c r="AA207" s="152">
        <v>2.96</v>
      </c>
      <c r="AB207" s="152">
        <v>0.25</v>
      </c>
      <c r="AC207" s="152">
        <v>7.07</v>
      </c>
      <c r="AD207" s="152">
        <v>3.78</v>
      </c>
      <c r="AE207" s="152">
        <v>1.1399999999999999</v>
      </c>
      <c r="AI207" s="152">
        <v>96.37</v>
      </c>
      <c r="AJ207" s="152">
        <v>3.24</v>
      </c>
      <c r="AK207" s="156">
        <f t="shared" si="3"/>
        <v>2.9100000000000001E-2</v>
      </c>
      <c r="AL207" s="151">
        <v>291</v>
      </c>
      <c r="AN207" s="151">
        <v>727</v>
      </c>
      <c r="AO207" s="151">
        <v>1562</v>
      </c>
      <c r="CR207" s="152">
        <v>0</v>
      </c>
      <c r="CT207" s="152" t="s">
        <v>3458</v>
      </c>
      <c r="CU207" s="152">
        <v>-38</v>
      </c>
      <c r="DC207" s="152">
        <v>46.54</v>
      </c>
      <c r="DE207" s="152">
        <v>32.56</v>
      </c>
      <c r="DF207" s="152">
        <v>0.78</v>
      </c>
      <c r="DK207" s="152">
        <v>1.8</v>
      </c>
      <c r="DM207" s="152">
        <v>16.84</v>
      </c>
      <c r="DN207" s="152">
        <v>0.06</v>
      </c>
    </row>
    <row r="208" spans="1:119">
      <c r="A208" s="151">
        <v>449</v>
      </c>
      <c r="B208" s="152" t="s">
        <v>2859</v>
      </c>
      <c r="C208" s="152" t="s">
        <v>3451</v>
      </c>
      <c r="D208" s="152" t="s">
        <v>3452</v>
      </c>
      <c r="E208" s="152" t="s">
        <v>3453</v>
      </c>
      <c r="F208" s="152" t="s">
        <v>8653</v>
      </c>
      <c r="H208" s="151">
        <v>212040</v>
      </c>
      <c r="K208" s="152" t="s">
        <v>3454</v>
      </c>
      <c r="L208" s="153" t="s">
        <v>3455</v>
      </c>
      <c r="M208" s="153" t="s">
        <v>5047</v>
      </c>
      <c r="O208" s="151">
        <v>3489</v>
      </c>
      <c r="P208" s="152">
        <v>36.404000000000003</v>
      </c>
      <c r="Q208" s="152">
        <v>25.396000000000001</v>
      </c>
      <c r="R208" s="152" t="s">
        <v>3457</v>
      </c>
      <c r="S208" s="152" t="s">
        <v>3690</v>
      </c>
      <c r="T208" s="152">
        <v>52.37</v>
      </c>
      <c r="U208" s="152">
        <v>0.99</v>
      </c>
      <c r="V208" s="152">
        <v>16.12</v>
      </c>
      <c r="X208" s="152">
        <v>9.57</v>
      </c>
      <c r="AA208" s="152">
        <v>5.08</v>
      </c>
      <c r="AB208" s="152">
        <v>0.11</v>
      </c>
      <c r="AC208" s="152">
        <v>7.92</v>
      </c>
      <c r="AD208" s="152">
        <v>3.39</v>
      </c>
      <c r="AE208" s="152">
        <v>0.65</v>
      </c>
      <c r="AI208" s="152">
        <v>96.21</v>
      </c>
      <c r="AJ208" s="152">
        <v>2.5</v>
      </c>
      <c r="AK208" s="156">
        <f t="shared" si="3"/>
        <v>1.52E-2</v>
      </c>
      <c r="AL208" s="151">
        <v>152</v>
      </c>
      <c r="AN208" s="151">
        <v>894</v>
      </c>
      <c r="AO208" s="151">
        <v>1910</v>
      </c>
      <c r="CR208" s="152">
        <v>0</v>
      </c>
      <c r="CT208" s="152" t="s">
        <v>3458</v>
      </c>
      <c r="CU208" s="152">
        <v>-61</v>
      </c>
      <c r="DC208" s="152">
        <v>45.34</v>
      </c>
      <c r="DE208" s="152">
        <v>34.18</v>
      </c>
      <c r="DF208" s="152">
        <v>0.62</v>
      </c>
      <c r="DK208" s="152">
        <v>1.01</v>
      </c>
      <c r="DM208" s="152">
        <v>18.16</v>
      </c>
      <c r="DN208" s="152">
        <v>0.02</v>
      </c>
    </row>
    <row r="209" spans="1:119">
      <c r="A209" s="151">
        <v>450</v>
      </c>
      <c r="B209" s="152" t="s">
        <v>2859</v>
      </c>
      <c r="C209" s="152" t="s">
        <v>3451</v>
      </c>
      <c r="D209" s="152" t="s">
        <v>3452</v>
      </c>
      <c r="E209" s="152" t="s">
        <v>3453</v>
      </c>
      <c r="F209" s="152" t="s">
        <v>8654</v>
      </c>
      <c r="H209" s="151">
        <v>212040</v>
      </c>
      <c r="K209" s="152" t="s">
        <v>5532</v>
      </c>
      <c r="L209" s="153" t="s">
        <v>5533</v>
      </c>
      <c r="M209" s="153" t="s">
        <v>3772</v>
      </c>
      <c r="O209" s="151">
        <v>3489</v>
      </c>
      <c r="P209" s="152">
        <v>36.404000000000003</v>
      </c>
      <c r="Q209" s="152">
        <v>25.396000000000001</v>
      </c>
      <c r="R209" s="152" t="s">
        <v>3457</v>
      </c>
      <c r="S209" s="152" t="s">
        <v>3690</v>
      </c>
      <c r="T209" s="152">
        <v>62.77</v>
      </c>
      <c r="U209" s="152">
        <v>0.76</v>
      </c>
      <c r="V209" s="152">
        <v>15.76</v>
      </c>
      <c r="X209" s="152">
        <v>5.86</v>
      </c>
      <c r="AA209" s="152">
        <v>0.96</v>
      </c>
      <c r="AB209" s="152">
        <v>7.0000000000000007E-2</v>
      </c>
      <c r="AC209" s="152">
        <v>3.71</v>
      </c>
      <c r="AD209" s="152">
        <v>4.8899999999999997</v>
      </c>
      <c r="AE209" s="152">
        <v>2.21</v>
      </c>
      <c r="AI209" s="152">
        <v>97</v>
      </c>
      <c r="AJ209" s="152">
        <v>2.71</v>
      </c>
      <c r="AK209" s="156">
        <f t="shared" si="3"/>
        <v>7.9000000000000008E-3</v>
      </c>
      <c r="AL209" s="151">
        <v>79</v>
      </c>
      <c r="AN209" s="151">
        <v>247</v>
      </c>
      <c r="AO209" s="151">
        <v>3309</v>
      </c>
      <c r="CR209" s="152">
        <v>0</v>
      </c>
      <c r="CT209" s="152" t="s">
        <v>3458</v>
      </c>
      <c r="DC209" s="152">
        <v>54.51</v>
      </c>
      <c r="DE209" s="152">
        <v>27.68</v>
      </c>
      <c r="DF209" s="152">
        <v>0.42</v>
      </c>
      <c r="DK209" s="152">
        <v>5.08</v>
      </c>
      <c r="DM209" s="152">
        <v>10.8</v>
      </c>
      <c r="DN209" s="152">
        <v>0.23</v>
      </c>
    </row>
    <row r="210" spans="1:119">
      <c r="A210" s="151">
        <v>451</v>
      </c>
      <c r="B210" s="152" t="s">
        <v>2859</v>
      </c>
      <c r="C210" s="152" t="s">
        <v>3451</v>
      </c>
      <c r="D210" s="152" t="s">
        <v>3452</v>
      </c>
      <c r="E210" s="152" t="s">
        <v>3453</v>
      </c>
      <c r="F210" s="152" t="s">
        <v>8655</v>
      </c>
      <c r="H210" s="151">
        <v>212040</v>
      </c>
      <c r="K210" s="152" t="s">
        <v>5555</v>
      </c>
      <c r="L210" s="153" t="s">
        <v>5556</v>
      </c>
      <c r="M210" s="153" t="s">
        <v>3689</v>
      </c>
      <c r="O210" s="151">
        <v>3489</v>
      </c>
      <c r="P210" s="152">
        <v>36.404000000000003</v>
      </c>
      <c r="Q210" s="152">
        <v>25.396000000000001</v>
      </c>
      <c r="R210" s="152" t="s">
        <v>3457</v>
      </c>
      <c r="S210" s="152" t="s">
        <v>3690</v>
      </c>
      <c r="T210" s="152">
        <v>65.61</v>
      </c>
      <c r="U210" s="152">
        <v>0.59</v>
      </c>
      <c r="V210" s="152">
        <v>13.62</v>
      </c>
      <c r="X210" s="152">
        <v>5.2</v>
      </c>
      <c r="AA210" s="152">
        <v>0.6</v>
      </c>
      <c r="AB210" s="152">
        <v>0.19</v>
      </c>
      <c r="AC210" s="152">
        <v>2.62</v>
      </c>
      <c r="AD210" s="152">
        <v>4.63</v>
      </c>
      <c r="AE210" s="152">
        <v>2.67</v>
      </c>
      <c r="AI210" s="152">
        <v>95.74</v>
      </c>
      <c r="AJ210" s="152">
        <v>3.56</v>
      </c>
      <c r="AK210" s="156">
        <f t="shared" si="3"/>
        <v>9.4999999999999998E-3</v>
      </c>
      <c r="AL210" s="151">
        <v>95</v>
      </c>
      <c r="AN210" s="151">
        <v>130</v>
      </c>
      <c r="AO210" s="151">
        <v>3595</v>
      </c>
      <c r="CR210" s="152">
        <v>0</v>
      </c>
      <c r="CT210" s="152" t="s">
        <v>3458</v>
      </c>
      <c r="DC210" s="152">
        <v>56.57</v>
      </c>
      <c r="DE210" s="152">
        <v>27.17</v>
      </c>
      <c r="DF210" s="152">
        <v>0.4</v>
      </c>
      <c r="DK210" s="152">
        <v>5.79</v>
      </c>
      <c r="DM210" s="152">
        <v>9.65</v>
      </c>
      <c r="DN210" s="152">
        <v>0.27</v>
      </c>
    </row>
    <row r="211" spans="1:119">
      <c r="A211" s="151">
        <v>452</v>
      </c>
      <c r="B211" s="152" t="s">
        <v>2859</v>
      </c>
      <c r="C211" s="152" t="s">
        <v>3451</v>
      </c>
      <c r="D211" s="152" t="s">
        <v>3452</v>
      </c>
      <c r="E211" s="152" t="s">
        <v>3453</v>
      </c>
      <c r="F211" s="152" t="s">
        <v>8656</v>
      </c>
      <c r="H211" s="151">
        <v>212040</v>
      </c>
      <c r="K211" s="152" t="s">
        <v>5555</v>
      </c>
      <c r="L211" s="153" t="s">
        <v>5556</v>
      </c>
      <c r="M211" s="153" t="s">
        <v>4746</v>
      </c>
      <c r="O211" s="151">
        <v>3489</v>
      </c>
      <c r="P211" s="152">
        <v>36.404000000000003</v>
      </c>
      <c r="Q211" s="152">
        <v>25.396000000000001</v>
      </c>
      <c r="R211" s="152" t="s">
        <v>3457</v>
      </c>
      <c r="S211" s="152" t="s">
        <v>3690</v>
      </c>
      <c r="T211" s="152">
        <v>66.52</v>
      </c>
      <c r="U211" s="152">
        <v>0.49</v>
      </c>
      <c r="V211" s="152">
        <v>14.22</v>
      </c>
      <c r="X211" s="152">
        <v>4.96</v>
      </c>
      <c r="AA211" s="152">
        <v>0.57999999999999996</v>
      </c>
      <c r="AB211" s="152">
        <v>0.15</v>
      </c>
      <c r="AC211" s="152">
        <v>2.5499999999999998</v>
      </c>
      <c r="AD211" s="152">
        <v>3.91</v>
      </c>
      <c r="AE211" s="152">
        <v>2.67</v>
      </c>
      <c r="AI211" s="152">
        <v>96.06</v>
      </c>
      <c r="AJ211" s="152">
        <v>3.59</v>
      </c>
      <c r="AK211" s="156">
        <f t="shared" si="3"/>
        <v>6.8999999999999999E-3</v>
      </c>
      <c r="AL211" s="151">
        <v>69</v>
      </c>
      <c r="AN211" s="151">
        <v>117</v>
      </c>
      <c r="AO211" s="151">
        <v>3670</v>
      </c>
      <c r="CR211" s="152">
        <v>0</v>
      </c>
      <c r="CT211" s="152" t="s">
        <v>3458</v>
      </c>
      <c r="DC211" s="152">
        <v>56.26</v>
      </c>
      <c r="DE211" s="152">
        <v>27.04</v>
      </c>
      <c r="DF211" s="152">
        <v>0.37</v>
      </c>
      <c r="DK211" s="152">
        <v>5.6</v>
      </c>
      <c r="DM211" s="152">
        <v>9.81</v>
      </c>
      <c r="DN211" s="152">
        <v>0.26</v>
      </c>
    </row>
    <row r="212" spans="1:119">
      <c r="A212" s="151">
        <v>453</v>
      </c>
      <c r="B212" s="152" t="s">
        <v>2859</v>
      </c>
      <c r="C212" s="152" t="s">
        <v>3451</v>
      </c>
      <c r="D212" s="152" t="s">
        <v>3452</v>
      </c>
      <c r="E212" s="152" t="s">
        <v>3453</v>
      </c>
      <c r="F212" s="152" t="s">
        <v>8657</v>
      </c>
      <c r="H212" s="151">
        <v>212040</v>
      </c>
      <c r="K212" s="152" t="s">
        <v>5555</v>
      </c>
      <c r="L212" s="153" t="s">
        <v>5556</v>
      </c>
      <c r="M212" s="153" t="s">
        <v>3772</v>
      </c>
      <c r="O212" s="151">
        <v>3489</v>
      </c>
      <c r="P212" s="152">
        <v>36.404000000000003</v>
      </c>
      <c r="Q212" s="152">
        <v>25.396000000000001</v>
      </c>
      <c r="R212" s="152" t="s">
        <v>3457</v>
      </c>
      <c r="S212" s="152" t="s">
        <v>3690</v>
      </c>
      <c r="T212" s="152">
        <v>66.05</v>
      </c>
      <c r="U212" s="152">
        <v>0.41</v>
      </c>
      <c r="V212" s="152">
        <v>14.39</v>
      </c>
      <c r="X212" s="152">
        <v>4.6500000000000004</v>
      </c>
      <c r="AA212" s="152">
        <v>0.54</v>
      </c>
      <c r="AB212" s="152">
        <v>0.17</v>
      </c>
      <c r="AC212" s="152">
        <v>2.87</v>
      </c>
      <c r="AD212" s="152">
        <v>4.6500000000000004</v>
      </c>
      <c r="AE212" s="152">
        <v>2.62</v>
      </c>
      <c r="AI212" s="152">
        <v>96.36</v>
      </c>
      <c r="AJ212" s="152">
        <v>3.3</v>
      </c>
      <c r="AK212" s="156">
        <f t="shared" si="3"/>
        <v>7.9000000000000008E-3</v>
      </c>
      <c r="AL212" s="151">
        <v>79</v>
      </c>
      <c r="AN212" s="151">
        <v>111</v>
      </c>
      <c r="AO212" s="151">
        <v>3383</v>
      </c>
      <c r="CR212" s="152">
        <v>0</v>
      </c>
      <c r="CT212" s="152" t="s">
        <v>3458</v>
      </c>
      <c r="DC212" s="152">
        <v>56.29</v>
      </c>
      <c r="DE212" s="152">
        <v>26.92</v>
      </c>
      <c r="DF212" s="152">
        <v>0.41</v>
      </c>
      <c r="DK212" s="152">
        <v>5.82</v>
      </c>
      <c r="DM212" s="152">
        <v>9.6</v>
      </c>
      <c r="DN212" s="152">
        <v>0.26</v>
      </c>
    </row>
    <row r="213" spans="1:119">
      <c r="A213" s="151">
        <v>454</v>
      </c>
      <c r="B213" s="152" t="s">
        <v>2859</v>
      </c>
      <c r="C213" s="152" t="s">
        <v>3451</v>
      </c>
      <c r="D213" s="152" t="s">
        <v>3452</v>
      </c>
      <c r="E213" s="152" t="s">
        <v>3453</v>
      </c>
      <c r="F213" s="152" t="s">
        <v>8658</v>
      </c>
      <c r="H213" s="151">
        <v>212040</v>
      </c>
      <c r="K213" s="152" t="s">
        <v>5555</v>
      </c>
      <c r="L213" s="153" t="s">
        <v>5556</v>
      </c>
      <c r="M213" s="153" t="s">
        <v>3995</v>
      </c>
      <c r="O213" s="151">
        <v>3489</v>
      </c>
      <c r="P213" s="152">
        <v>36.404000000000003</v>
      </c>
      <c r="Q213" s="152">
        <v>25.396000000000001</v>
      </c>
      <c r="R213" s="152" t="s">
        <v>3457</v>
      </c>
      <c r="S213" s="152" t="s">
        <v>3690</v>
      </c>
      <c r="T213" s="152">
        <v>66.16</v>
      </c>
      <c r="U213" s="152">
        <v>0.62</v>
      </c>
      <c r="V213" s="152">
        <v>13.98</v>
      </c>
      <c r="X213" s="152">
        <v>4.6500000000000004</v>
      </c>
      <c r="AA213" s="152">
        <v>0.49</v>
      </c>
      <c r="AB213" s="152">
        <v>0.18</v>
      </c>
      <c r="AC213" s="152">
        <v>2.34</v>
      </c>
      <c r="AD213" s="152">
        <v>4.7699999999999996</v>
      </c>
      <c r="AE213" s="152">
        <v>2.73</v>
      </c>
      <c r="AI213" s="152">
        <v>95.93</v>
      </c>
      <c r="AJ213" s="152">
        <v>3.47</v>
      </c>
      <c r="AK213" s="156">
        <f t="shared" si="3"/>
        <v>5.0000000000000001E-3</v>
      </c>
      <c r="AL213" s="151">
        <v>50</v>
      </c>
      <c r="AN213" s="151">
        <v>106</v>
      </c>
      <c r="AO213" s="151">
        <v>3442</v>
      </c>
      <c r="CR213" s="152">
        <v>0</v>
      </c>
      <c r="CT213" s="152" t="s">
        <v>3458</v>
      </c>
      <c r="DC213" s="152">
        <v>56.09</v>
      </c>
      <c r="DE213" s="152">
        <v>26.98</v>
      </c>
      <c r="DF213" s="152">
        <v>0.33</v>
      </c>
      <c r="DK213" s="152">
        <v>5.8</v>
      </c>
      <c r="DM213" s="152">
        <v>9.7200000000000006</v>
      </c>
      <c r="DN213" s="152">
        <v>0.26</v>
      </c>
    </row>
    <row r="214" spans="1:119">
      <c r="A214" s="151">
        <v>455</v>
      </c>
      <c r="B214" s="152" t="s">
        <v>2859</v>
      </c>
      <c r="C214" s="152" t="s">
        <v>3451</v>
      </c>
      <c r="D214" s="152" t="s">
        <v>3452</v>
      </c>
      <c r="E214" s="152" t="s">
        <v>3453</v>
      </c>
      <c r="F214" s="152" t="s">
        <v>8659</v>
      </c>
      <c r="H214" s="151">
        <v>212040</v>
      </c>
      <c r="K214" s="152" t="s">
        <v>5555</v>
      </c>
      <c r="L214" s="153" t="s">
        <v>5556</v>
      </c>
      <c r="M214" s="153" t="s">
        <v>3627</v>
      </c>
      <c r="O214" s="151">
        <v>3489</v>
      </c>
      <c r="P214" s="152">
        <v>36.404000000000003</v>
      </c>
      <c r="Q214" s="152">
        <v>25.396000000000001</v>
      </c>
      <c r="R214" s="152" t="s">
        <v>3457</v>
      </c>
      <c r="S214" s="152" t="s">
        <v>3690</v>
      </c>
      <c r="T214" s="152">
        <v>66.38</v>
      </c>
      <c r="U214" s="152">
        <v>0.48</v>
      </c>
      <c r="V214" s="152">
        <v>14.05</v>
      </c>
      <c r="X214" s="152">
        <v>4.5599999999999996</v>
      </c>
      <c r="AA214" s="152">
        <v>0.52</v>
      </c>
      <c r="AB214" s="152">
        <v>0.16</v>
      </c>
      <c r="AC214" s="152">
        <v>2.58</v>
      </c>
      <c r="AD214" s="152">
        <v>4.66</v>
      </c>
      <c r="AE214" s="152">
        <v>2.77</v>
      </c>
      <c r="AI214" s="152">
        <v>96.16</v>
      </c>
      <c r="AJ214" s="152">
        <v>3.43</v>
      </c>
      <c r="AK214" s="156">
        <f t="shared" si="3"/>
        <v>5.8999999999999999E-3</v>
      </c>
      <c r="AL214" s="151">
        <v>59</v>
      </c>
      <c r="AN214" s="151">
        <v>112</v>
      </c>
      <c r="AO214" s="151">
        <v>3501</v>
      </c>
      <c r="CR214" s="152">
        <v>0</v>
      </c>
      <c r="CT214" s="152" t="s">
        <v>3458</v>
      </c>
      <c r="DC214" s="152">
        <v>56.27</v>
      </c>
      <c r="DE214" s="152">
        <v>26.69</v>
      </c>
      <c r="DF214" s="152">
        <v>0.39</v>
      </c>
      <c r="DK214" s="152">
        <v>5.92</v>
      </c>
      <c r="DM214" s="152">
        <v>9.4600000000000009</v>
      </c>
      <c r="DN214" s="152">
        <v>0.3</v>
      </c>
    </row>
    <row r="215" spans="1:119">
      <c r="A215" s="151">
        <v>456</v>
      </c>
      <c r="B215" s="152" t="s">
        <v>2859</v>
      </c>
      <c r="C215" s="152" t="s">
        <v>3451</v>
      </c>
      <c r="D215" s="152" t="s">
        <v>3452</v>
      </c>
      <c r="E215" s="152" t="s">
        <v>3453</v>
      </c>
      <c r="F215" s="152" t="s">
        <v>8660</v>
      </c>
      <c r="H215" s="151">
        <v>212040</v>
      </c>
      <c r="K215" s="152" t="s">
        <v>5555</v>
      </c>
      <c r="L215" s="153" t="s">
        <v>5556</v>
      </c>
      <c r="M215" s="153" t="s">
        <v>3456</v>
      </c>
      <c r="O215" s="151">
        <v>3489</v>
      </c>
      <c r="P215" s="152">
        <v>36.404000000000003</v>
      </c>
      <c r="Q215" s="152">
        <v>25.396000000000001</v>
      </c>
      <c r="R215" s="152" t="s">
        <v>3457</v>
      </c>
      <c r="S215" s="152" t="s">
        <v>3690</v>
      </c>
      <c r="T215" s="152">
        <v>66.09</v>
      </c>
      <c r="U215" s="152">
        <v>0.56000000000000005</v>
      </c>
      <c r="V215" s="152">
        <v>13.76</v>
      </c>
      <c r="X215" s="152">
        <v>4.6900000000000004</v>
      </c>
      <c r="AA215" s="152">
        <v>0.5</v>
      </c>
      <c r="AB215" s="152">
        <v>0.15</v>
      </c>
      <c r="AC215" s="152">
        <v>2.31</v>
      </c>
      <c r="AD215" s="152">
        <v>4.47</v>
      </c>
      <c r="AE215" s="152">
        <v>2.69</v>
      </c>
      <c r="AI215" s="152">
        <v>95.23</v>
      </c>
      <c r="AJ215" s="152">
        <v>3.31</v>
      </c>
      <c r="AK215" s="156">
        <f t="shared" si="3"/>
        <v>7.1000000000000004E-3</v>
      </c>
      <c r="AL215" s="151">
        <v>71</v>
      </c>
      <c r="AN215" s="151">
        <v>110</v>
      </c>
      <c r="AO215" s="151">
        <v>3416</v>
      </c>
      <c r="CR215" s="152">
        <v>0</v>
      </c>
      <c r="CT215" s="152" t="s">
        <v>3458</v>
      </c>
      <c r="DC215" s="152">
        <v>56.16</v>
      </c>
      <c r="DE215" s="152">
        <v>26.78</v>
      </c>
      <c r="DF215" s="152">
        <v>0.42</v>
      </c>
      <c r="DK215" s="152">
        <v>5.8</v>
      </c>
      <c r="DM215" s="152">
        <v>9.66</v>
      </c>
      <c r="DN215" s="152">
        <v>0.26</v>
      </c>
    </row>
    <row r="216" spans="1:119">
      <c r="A216" s="151">
        <v>457</v>
      </c>
      <c r="B216" s="152" t="s">
        <v>2859</v>
      </c>
      <c r="C216" s="152" t="s">
        <v>3451</v>
      </c>
      <c r="D216" s="152" t="s">
        <v>3452</v>
      </c>
      <c r="E216" s="152" t="s">
        <v>3453</v>
      </c>
      <c r="F216" s="152" t="s">
        <v>8661</v>
      </c>
      <c r="H216" s="151">
        <v>212040</v>
      </c>
      <c r="K216" s="152" t="s">
        <v>5555</v>
      </c>
      <c r="L216" s="153" t="s">
        <v>5556</v>
      </c>
      <c r="M216" s="153" t="s">
        <v>5562</v>
      </c>
      <c r="O216" s="151">
        <v>3489</v>
      </c>
      <c r="P216" s="152">
        <v>36.404000000000003</v>
      </c>
      <c r="Q216" s="152">
        <v>25.396000000000001</v>
      </c>
      <c r="R216" s="152" t="s">
        <v>3457</v>
      </c>
      <c r="S216" s="152" t="s">
        <v>3690</v>
      </c>
      <c r="T216" s="152">
        <v>66.400000000000006</v>
      </c>
      <c r="U216" s="152">
        <v>0.49</v>
      </c>
      <c r="V216" s="152">
        <v>13.92</v>
      </c>
      <c r="X216" s="152">
        <v>4.76</v>
      </c>
      <c r="AA216" s="152">
        <v>0.52</v>
      </c>
      <c r="AB216" s="152">
        <v>0.17</v>
      </c>
      <c r="AC216" s="152">
        <v>2.44</v>
      </c>
      <c r="AD216" s="152">
        <v>4.76</v>
      </c>
      <c r="AE216" s="152">
        <v>2.78</v>
      </c>
      <c r="AI216" s="152">
        <v>96.24</v>
      </c>
      <c r="AJ216" s="152">
        <v>3.06</v>
      </c>
      <c r="AK216" s="156">
        <f t="shared" si="3"/>
        <v>1.43E-2</v>
      </c>
      <c r="AL216" s="151">
        <v>143</v>
      </c>
      <c r="AN216" s="151">
        <v>106</v>
      </c>
      <c r="AO216" s="151">
        <v>3352</v>
      </c>
      <c r="CR216" s="152">
        <v>0</v>
      </c>
      <c r="CT216" s="152" t="s">
        <v>3458</v>
      </c>
      <c r="DC216" s="152">
        <v>56.49</v>
      </c>
      <c r="DE216" s="152">
        <v>27.04</v>
      </c>
      <c r="DF216" s="152">
        <v>0.3</v>
      </c>
      <c r="DK216" s="152">
        <v>5.75</v>
      </c>
      <c r="DM216" s="152">
        <v>9.64</v>
      </c>
      <c r="DN216" s="152">
        <v>0.26</v>
      </c>
    </row>
    <row r="217" spans="1:119">
      <c r="A217" s="151">
        <v>458</v>
      </c>
      <c r="B217" s="152" t="s">
        <v>2859</v>
      </c>
      <c r="C217" s="152" t="s">
        <v>3451</v>
      </c>
      <c r="D217" s="152" t="s">
        <v>3452</v>
      </c>
      <c r="E217" s="152" t="s">
        <v>3453</v>
      </c>
      <c r="F217" s="152" t="s">
        <v>8662</v>
      </c>
      <c r="H217" s="151">
        <v>212040</v>
      </c>
      <c r="K217" s="152" t="s">
        <v>3739</v>
      </c>
      <c r="L217" s="153" t="s">
        <v>3740</v>
      </c>
      <c r="M217" s="153" t="s">
        <v>4290</v>
      </c>
      <c r="O217" s="151">
        <v>3489</v>
      </c>
      <c r="P217" s="152">
        <v>36.404000000000003</v>
      </c>
      <c r="Q217" s="152">
        <v>25.396000000000001</v>
      </c>
      <c r="R217" s="152" t="s">
        <v>3457</v>
      </c>
      <c r="S217" s="152" t="s">
        <v>3690</v>
      </c>
      <c r="T217" s="152">
        <v>50.2</v>
      </c>
      <c r="U217" s="152">
        <v>0.82</v>
      </c>
      <c r="V217" s="152">
        <v>15.97</v>
      </c>
      <c r="X217" s="152">
        <v>8.92</v>
      </c>
      <c r="AA217" s="152">
        <v>6.45</v>
      </c>
      <c r="AB217" s="152">
        <v>0.18</v>
      </c>
      <c r="AC217" s="152">
        <v>10.83</v>
      </c>
      <c r="AD217" s="152">
        <v>2.2999999999999998</v>
      </c>
      <c r="AE217" s="152">
        <v>0.26</v>
      </c>
      <c r="AI217" s="152">
        <v>95.94</v>
      </c>
      <c r="AJ217" s="152">
        <v>2.59</v>
      </c>
      <c r="AK217" s="156">
        <f t="shared" si="3"/>
        <v>1.1299999999999999E-2</v>
      </c>
      <c r="AL217" s="151">
        <v>113</v>
      </c>
      <c r="AN217" s="151">
        <v>570</v>
      </c>
      <c r="AO217" s="151">
        <v>629</v>
      </c>
      <c r="CR217" s="152">
        <v>0</v>
      </c>
      <c r="CT217" s="152" t="s">
        <v>3458</v>
      </c>
      <c r="DC217" s="152">
        <v>44.15</v>
      </c>
      <c r="DE217" s="152">
        <v>34.54</v>
      </c>
      <c r="DF217" s="152">
        <v>0.57999999999999996</v>
      </c>
      <c r="DK217" s="152">
        <v>0.72</v>
      </c>
      <c r="DM217" s="152">
        <v>18.95</v>
      </c>
      <c r="DN217" s="152">
        <v>0.01</v>
      </c>
    </row>
    <row r="218" spans="1:119">
      <c r="A218" s="151">
        <v>459</v>
      </c>
      <c r="B218" s="152" t="s">
        <v>2859</v>
      </c>
      <c r="C218" s="152" t="s">
        <v>3451</v>
      </c>
      <c r="D218" s="152" t="s">
        <v>3452</v>
      </c>
      <c r="E218" s="152" t="s">
        <v>3453</v>
      </c>
      <c r="F218" s="152" t="s">
        <v>8663</v>
      </c>
      <c r="H218" s="151">
        <v>212040</v>
      </c>
      <c r="K218" s="152" t="s">
        <v>3739</v>
      </c>
      <c r="L218" s="153" t="s">
        <v>3740</v>
      </c>
      <c r="M218" s="153" t="s">
        <v>3995</v>
      </c>
      <c r="O218" s="151">
        <v>3489</v>
      </c>
      <c r="P218" s="152">
        <v>36.404000000000003</v>
      </c>
      <c r="Q218" s="152">
        <v>25.396000000000001</v>
      </c>
      <c r="R218" s="152" t="s">
        <v>3457</v>
      </c>
      <c r="S218" s="152" t="s">
        <v>2716</v>
      </c>
      <c r="T218" s="152">
        <v>51.55</v>
      </c>
      <c r="U218" s="152">
        <v>1.1200000000000001</v>
      </c>
      <c r="V218" s="152">
        <v>14.33</v>
      </c>
      <c r="X218" s="152">
        <v>11.59</v>
      </c>
      <c r="AA218" s="152">
        <v>5.16</v>
      </c>
      <c r="AB218" s="152">
        <v>0.23</v>
      </c>
      <c r="AC218" s="152">
        <v>8.08</v>
      </c>
      <c r="AD218" s="152">
        <v>2.73</v>
      </c>
      <c r="AE218" s="152">
        <v>0.79</v>
      </c>
      <c r="AI218" s="152">
        <v>95.58</v>
      </c>
      <c r="AJ218" s="152">
        <v>2.75</v>
      </c>
      <c r="AK218" s="156">
        <f t="shared" si="3"/>
        <v>1.8499999999999999E-2</v>
      </c>
      <c r="AL218" s="151">
        <v>185</v>
      </c>
      <c r="AN218" s="151">
        <v>446</v>
      </c>
      <c r="AO218" s="151">
        <v>805</v>
      </c>
      <c r="CR218" s="152">
        <v>0</v>
      </c>
      <c r="CT218" s="152" t="s">
        <v>3458</v>
      </c>
      <c r="DC218" s="152">
        <v>37.94</v>
      </c>
      <c r="DD218" s="152" t="s">
        <v>2867</v>
      </c>
      <c r="DF218" s="152">
        <v>23.73</v>
      </c>
      <c r="DG218" s="152">
        <v>37.31</v>
      </c>
      <c r="DH218" s="152">
        <v>0.36</v>
      </c>
      <c r="DJ218" s="152">
        <v>0.09</v>
      </c>
      <c r="DM218" s="152">
        <v>0.2</v>
      </c>
      <c r="DO218" s="154">
        <v>73.7</v>
      </c>
    </row>
    <row r="219" spans="1:119">
      <c r="A219" s="151">
        <v>460</v>
      </c>
      <c r="B219" s="152" t="s">
        <v>2859</v>
      </c>
      <c r="C219" s="152" t="s">
        <v>3451</v>
      </c>
      <c r="D219" s="152" t="s">
        <v>3452</v>
      </c>
      <c r="E219" s="152" t="s">
        <v>3453</v>
      </c>
      <c r="F219" s="152" t="s">
        <v>8664</v>
      </c>
      <c r="H219" s="151">
        <v>212040</v>
      </c>
      <c r="K219" s="152" t="s">
        <v>3739</v>
      </c>
      <c r="L219" s="153" t="s">
        <v>3740</v>
      </c>
      <c r="M219" s="153" t="s">
        <v>3627</v>
      </c>
      <c r="O219" s="151">
        <v>3489</v>
      </c>
      <c r="P219" s="152">
        <v>36.404000000000003</v>
      </c>
      <c r="Q219" s="152">
        <v>25.396000000000001</v>
      </c>
      <c r="R219" s="152" t="s">
        <v>3457</v>
      </c>
      <c r="S219" s="152" t="s">
        <v>2716</v>
      </c>
      <c r="T219" s="152">
        <v>48.15</v>
      </c>
      <c r="U219" s="152">
        <v>0.72</v>
      </c>
      <c r="V219" s="152">
        <v>17.34</v>
      </c>
      <c r="X219" s="152">
        <v>9.23</v>
      </c>
      <c r="AA219" s="152">
        <v>6.61</v>
      </c>
      <c r="AB219" s="152">
        <v>0.12</v>
      </c>
      <c r="AC219" s="152">
        <v>11.48</v>
      </c>
      <c r="AD219" s="152">
        <v>2.37</v>
      </c>
      <c r="AE219" s="152">
        <v>0.23</v>
      </c>
      <c r="AI219" s="152">
        <v>96.27</v>
      </c>
      <c r="AJ219" s="152">
        <v>2.78</v>
      </c>
      <c r="AK219" s="156">
        <f t="shared" si="3"/>
        <v>6.3E-3</v>
      </c>
      <c r="AL219" s="151">
        <v>63</v>
      </c>
      <c r="AN219" s="151">
        <v>783</v>
      </c>
      <c r="AO219" s="151">
        <v>618</v>
      </c>
      <c r="CR219" s="152">
        <v>0</v>
      </c>
      <c r="CT219" s="152" t="s">
        <v>3458</v>
      </c>
      <c r="DC219" s="152">
        <v>39.21</v>
      </c>
      <c r="DD219" s="152">
        <v>0.01</v>
      </c>
      <c r="DF219" s="152">
        <v>16.86</v>
      </c>
      <c r="DG219" s="152">
        <v>42.91</v>
      </c>
      <c r="DH219" s="152">
        <v>0.3</v>
      </c>
      <c r="DJ219" s="152">
        <v>0.02</v>
      </c>
      <c r="DK219" s="152">
        <v>0.01</v>
      </c>
      <c r="DM219" s="152">
        <v>0.25</v>
      </c>
      <c r="DO219" s="154">
        <v>81.900000000000006</v>
      </c>
    </row>
    <row r="220" spans="1:119">
      <c r="A220" s="151">
        <v>461</v>
      </c>
      <c r="B220" s="152" t="s">
        <v>2859</v>
      </c>
      <c r="C220" s="152" t="s">
        <v>3451</v>
      </c>
      <c r="D220" s="152" t="s">
        <v>3452</v>
      </c>
      <c r="E220" s="152" t="s">
        <v>3453</v>
      </c>
      <c r="F220" s="152" t="s">
        <v>8665</v>
      </c>
      <c r="H220" s="151">
        <v>212040</v>
      </c>
      <c r="K220" s="152" t="s">
        <v>3739</v>
      </c>
      <c r="L220" s="153" t="s">
        <v>3740</v>
      </c>
      <c r="M220" s="153" t="s">
        <v>3456</v>
      </c>
      <c r="O220" s="151">
        <v>3489</v>
      </c>
      <c r="P220" s="152">
        <v>36.404000000000003</v>
      </c>
      <c r="Q220" s="152">
        <v>25.396000000000001</v>
      </c>
      <c r="R220" s="152" t="s">
        <v>3457</v>
      </c>
      <c r="S220" s="152" t="s">
        <v>2716</v>
      </c>
      <c r="T220" s="152">
        <v>51.33</v>
      </c>
      <c r="U220" s="152">
        <v>1.27</v>
      </c>
      <c r="V220" s="152">
        <v>15.27</v>
      </c>
      <c r="X220" s="152">
        <v>11.05</v>
      </c>
      <c r="AA220" s="152">
        <v>5.53</v>
      </c>
      <c r="AB220" s="152">
        <v>0.24</v>
      </c>
      <c r="AC220" s="152">
        <v>8.19</v>
      </c>
      <c r="AD220" s="152">
        <v>3.09</v>
      </c>
      <c r="AE220" s="152">
        <v>0.5</v>
      </c>
      <c r="AI220" s="152">
        <v>96.5</v>
      </c>
      <c r="AJ220" s="152">
        <v>2.78</v>
      </c>
      <c r="AK220" s="156">
        <f t="shared" si="3"/>
        <v>7.1000000000000004E-3</v>
      </c>
      <c r="AL220" s="151">
        <v>71</v>
      </c>
      <c r="AN220" s="151">
        <v>733</v>
      </c>
      <c r="AO220" s="151">
        <v>859</v>
      </c>
      <c r="CR220" s="152">
        <v>0</v>
      </c>
      <c r="CT220" s="152" t="s">
        <v>3458</v>
      </c>
      <c r="DC220" s="152">
        <v>38.01</v>
      </c>
      <c r="DD220" s="152">
        <v>0.04</v>
      </c>
      <c r="DF220" s="152">
        <v>22.85</v>
      </c>
      <c r="DG220" s="152">
        <v>38.299999999999997</v>
      </c>
      <c r="DH220" s="152">
        <v>0.33</v>
      </c>
      <c r="DJ220" s="152">
        <v>7.0000000000000007E-2</v>
      </c>
      <c r="DK220" s="152">
        <v>0.01</v>
      </c>
      <c r="DM220" s="152">
        <v>0.21</v>
      </c>
      <c r="DO220" s="154">
        <v>74.900000000000006</v>
      </c>
    </row>
    <row r="221" spans="1:119">
      <c r="A221" s="151">
        <v>462</v>
      </c>
      <c r="B221" s="152" t="s">
        <v>2859</v>
      </c>
      <c r="C221" s="152" t="s">
        <v>3451</v>
      </c>
      <c r="D221" s="152" t="s">
        <v>3452</v>
      </c>
      <c r="E221" s="152" t="s">
        <v>3453</v>
      </c>
      <c r="F221" s="152" t="s">
        <v>8666</v>
      </c>
      <c r="H221" s="151">
        <v>212040</v>
      </c>
      <c r="K221" s="152" t="s">
        <v>3739</v>
      </c>
      <c r="L221" s="153" t="s">
        <v>3740</v>
      </c>
      <c r="M221" s="153" t="s">
        <v>4409</v>
      </c>
      <c r="O221" s="151">
        <v>3489</v>
      </c>
      <c r="P221" s="152">
        <v>36.404000000000003</v>
      </c>
      <c r="Q221" s="152">
        <v>25.396000000000001</v>
      </c>
      <c r="R221" s="152" t="s">
        <v>3457</v>
      </c>
      <c r="S221" s="152" t="s">
        <v>2716</v>
      </c>
      <c r="T221" s="152">
        <v>50.22</v>
      </c>
      <c r="U221" s="152">
        <v>1.39</v>
      </c>
      <c r="V221" s="152">
        <v>15.39</v>
      </c>
      <c r="X221" s="152">
        <v>10.95</v>
      </c>
      <c r="AA221" s="152">
        <v>5.75</v>
      </c>
      <c r="AB221" s="152">
        <v>0.19</v>
      </c>
      <c r="AC221" s="152">
        <v>8.36</v>
      </c>
      <c r="AD221" s="152">
        <v>3.29</v>
      </c>
      <c r="AE221" s="152">
        <v>0.61</v>
      </c>
      <c r="AI221" s="152">
        <v>96.16</v>
      </c>
      <c r="AJ221" s="152">
        <v>2.84</v>
      </c>
      <c r="AK221" s="156">
        <f t="shared" si="3"/>
        <v>1.0200000000000001E-2</v>
      </c>
      <c r="AL221" s="151">
        <v>102</v>
      </c>
      <c r="AN221" s="151">
        <v>925</v>
      </c>
      <c r="AO221" s="151">
        <v>923</v>
      </c>
      <c r="CR221" s="152">
        <v>0</v>
      </c>
      <c r="CT221" s="152" t="s">
        <v>3458</v>
      </c>
      <c r="DC221" s="152">
        <v>38.72</v>
      </c>
      <c r="DD221" s="152">
        <v>0.02</v>
      </c>
      <c r="DF221" s="152">
        <v>21.47</v>
      </c>
      <c r="DG221" s="152">
        <v>39.729999999999997</v>
      </c>
      <c r="DH221" s="152">
        <v>0.3</v>
      </c>
      <c r="DJ221" s="152">
        <v>0.05</v>
      </c>
      <c r="DK221" s="152">
        <v>0.02</v>
      </c>
      <c r="DM221" s="152">
        <v>0.17</v>
      </c>
      <c r="DO221" s="154">
        <v>76.7</v>
      </c>
    </row>
    <row r="222" spans="1:119">
      <c r="A222" s="151">
        <v>464</v>
      </c>
      <c r="B222" s="152" t="s">
        <v>2859</v>
      </c>
      <c r="C222" s="152" t="s">
        <v>3451</v>
      </c>
      <c r="D222" s="152" t="s">
        <v>3452</v>
      </c>
      <c r="E222" s="152" t="s">
        <v>3453</v>
      </c>
      <c r="F222" s="152" t="s">
        <v>8667</v>
      </c>
      <c r="H222" s="151">
        <v>212040</v>
      </c>
      <c r="K222" s="152" t="s">
        <v>3873</v>
      </c>
      <c r="L222" s="153" t="s">
        <v>3874</v>
      </c>
      <c r="M222" s="153" t="s">
        <v>3772</v>
      </c>
      <c r="O222" s="151">
        <v>3489</v>
      </c>
      <c r="P222" s="152">
        <v>36.404000000000003</v>
      </c>
      <c r="Q222" s="152">
        <v>25.396000000000001</v>
      </c>
      <c r="R222" s="152" t="s">
        <v>3457</v>
      </c>
      <c r="S222" s="152" t="s">
        <v>2716</v>
      </c>
      <c r="T222" s="152">
        <v>48.6</v>
      </c>
      <c r="U222" s="152">
        <v>0.89</v>
      </c>
      <c r="V222" s="152">
        <v>17.36</v>
      </c>
      <c r="X222" s="152">
        <v>8.02</v>
      </c>
      <c r="AA222" s="152">
        <v>5.61</v>
      </c>
      <c r="AB222" s="152">
        <v>0.08</v>
      </c>
      <c r="AC222" s="152">
        <v>11.48</v>
      </c>
      <c r="AD222" s="152">
        <v>2.46</v>
      </c>
      <c r="AE222" s="152">
        <v>0.26</v>
      </c>
      <c r="AI222" s="152">
        <v>94.78</v>
      </c>
      <c r="AJ222" s="152">
        <v>3.95</v>
      </c>
      <c r="AK222" s="156">
        <f t="shared" si="3"/>
        <v>1.4999999999999999E-2</v>
      </c>
      <c r="AL222" s="151">
        <v>150</v>
      </c>
      <c r="AN222" s="151">
        <v>1017</v>
      </c>
      <c r="AO222" s="151">
        <v>718</v>
      </c>
      <c r="CR222" s="152">
        <v>0</v>
      </c>
      <c r="CT222" s="152" t="s">
        <v>3458</v>
      </c>
      <c r="CU222" s="152">
        <v>-80</v>
      </c>
      <c r="DC222" s="152">
        <v>39.049999999999997</v>
      </c>
      <c r="DD222" s="152">
        <v>0.01</v>
      </c>
      <c r="DF222" s="152">
        <v>17.43</v>
      </c>
      <c r="DG222" s="152">
        <v>42.44</v>
      </c>
      <c r="DH222" s="152">
        <v>0.26</v>
      </c>
      <c r="DJ222" s="152">
        <v>0.11</v>
      </c>
      <c r="DM222" s="152">
        <v>0.2</v>
      </c>
      <c r="DO222" s="154">
        <v>81.3</v>
      </c>
    </row>
    <row r="223" spans="1:119">
      <c r="A223" s="151">
        <v>465</v>
      </c>
      <c r="B223" s="152" t="s">
        <v>2859</v>
      </c>
      <c r="C223" s="152" t="s">
        <v>3451</v>
      </c>
      <c r="D223" s="152" t="s">
        <v>3452</v>
      </c>
      <c r="E223" s="152" t="s">
        <v>3453</v>
      </c>
      <c r="F223" s="152" t="s">
        <v>8668</v>
      </c>
      <c r="H223" s="151">
        <v>212040</v>
      </c>
      <c r="K223" s="152" t="s">
        <v>3873</v>
      </c>
      <c r="L223" s="153" t="s">
        <v>3874</v>
      </c>
      <c r="M223" s="153" t="s">
        <v>4290</v>
      </c>
      <c r="O223" s="151">
        <v>3489</v>
      </c>
      <c r="P223" s="152">
        <v>36.404000000000003</v>
      </c>
      <c r="Q223" s="152">
        <v>25.396000000000001</v>
      </c>
      <c r="R223" s="152" t="s">
        <v>3457</v>
      </c>
      <c r="S223" s="152" t="s">
        <v>3690</v>
      </c>
      <c r="T223" s="152">
        <v>64.84</v>
      </c>
      <c r="U223" s="152">
        <v>0.53</v>
      </c>
      <c r="V223" s="152">
        <v>14.68</v>
      </c>
      <c r="X223" s="152">
        <v>3.68</v>
      </c>
      <c r="AA223" s="152">
        <v>0.63</v>
      </c>
      <c r="AB223" s="152">
        <v>0.18</v>
      </c>
      <c r="AC223" s="152">
        <v>2.5299999999999998</v>
      </c>
      <c r="AD223" s="152">
        <v>4.3</v>
      </c>
      <c r="AE223" s="152">
        <v>2.91</v>
      </c>
      <c r="AI223" s="152">
        <v>94.27</v>
      </c>
      <c r="AJ223" s="152">
        <v>5.01</v>
      </c>
      <c r="AK223" s="156">
        <f t="shared" si="3"/>
        <v>7.7999999999999996E-3</v>
      </c>
      <c r="AL223" s="151">
        <v>78</v>
      </c>
      <c r="AN223" s="151">
        <v>108</v>
      </c>
      <c r="AO223" s="151">
        <v>2647</v>
      </c>
      <c r="CR223" s="152">
        <v>0</v>
      </c>
      <c r="CT223" s="152" t="s">
        <v>3458</v>
      </c>
      <c r="DC223" s="152">
        <v>56.65</v>
      </c>
      <c r="DE223" s="152">
        <v>27.14</v>
      </c>
      <c r="DF223" s="152">
        <v>0.37</v>
      </c>
      <c r="DK223" s="152">
        <v>6.07</v>
      </c>
      <c r="DM223" s="152">
        <v>9.52</v>
      </c>
      <c r="DN223" s="152">
        <v>0.3</v>
      </c>
    </row>
    <row r="224" spans="1:119">
      <c r="A224" s="151">
        <v>466</v>
      </c>
      <c r="B224" s="152" t="s">
        <v>2859</v>
      </c>
      <c r="C224" s="152" t="s">
        <v>3451</v>
      </c>
      <c r="D224" s="152" t="s">
        <v>3452</v>
      </c>
      <c r="E224" s="152" t="s">
        <v>3453</v>
      </c>
      <c r="F224" s="152" t="s">
        <v>8669</v>
      </c>
      <c r="H224" s="151">
        <v>212040</v>
      </c>
      <c r="K224" s="152" t="s">
        <v>5541</v>
      </c>
      <c r="L224" s="153" t="s">
        <v>5542</v>
      </c>
      <c r="M224" s="153" t="s">
        <v>3689</v>
      </c>
      <c r="O224" s="151">
        <v>3489</v>
      </c>
      <c r="P224" s="152">
        <v>36.404000000000003</v>
      </c>
      <c r="Q224" s="152">
        <v>25.396000000000001</v>
      </c>
      <c r="R224" s="152" t="s">
        <v>3457</v>
      </c>
      <c r="S224" s="152" t="s">
        <v>3690</v>
      </c>
      <c r="T224" s="152">
        <v>65.44</v>
      </c>
      <c r="U224" s="152">
        <v>0.59</v>
      </c>
      <c r="V224" s="152">
        <v>15.15</v>
      </c>
      <c r="X224" s="152">
        <v>4.37</v>
      </c>
      <c r="AA224" s="152">
        <v>0.56999999999999995</v>
      </c>
      <c r="AB224" s="152">
        <v>0.06</v>
      </c>
      <c r="AC224" s="152">
        <v>2.84</v>
      </c>
      <c r="AD224" s="152">
        <v>4.7699999999999996</v>
      </c>
      <c r="AE224" s="152">
        <v>2.97</v>
      </c>
      <c r="AI224" s="152">
        <v>96.77</v>
      </c>
      <c r="AJ224" s="152">
        <v>2.31</v>
      </c>
      <c r="AK224" s="156">
        <f t="shared" si="3"/>
        <v>1.9699999999999999E-2</v>
      </c>
      <c r="AL224" s="151">
        <v>197</v>
      </c>
      <c r="AN224" s="151">
        <v>120</v>
      </c>
      <c r="AO224" s="151">
        <v>2630</v>
      </c>
      <c r="CR224" s="152">
        <v>0</v>
      </c>
      <c r="CT224" s="152" t="s">
        <v>3458</v>
      </c>
      <c r="CU224" s="152">
        <v>-88</v>
      </c>
      <c r="DC224" s="152">
        <v>56.6</v>
      </c>
      <c r="DE224" s="152">
        <v>26.71</v>
      </c>
      <c r="DF224" s="152">
        <v>0.44</v>
      </c>
      <c r="DK224" s="152">
        <v>5.86</v>
      </c>
      <c r="DM224" s="152">
        <v>9.44</v>
      </c>
      <c r="DN224" s="152">
        <v>0.34</v>
      </c>
    </row>
    <row r="225" spans="1:119">
      <c r="A225" s="151">
        <v>467</v>
      </c>
      <c r="B225" s="152" t="s">
        <v>2859</v>
      </c>
      <c r="C225" s="152" t="s">
        <v>3451</v>
      </c>
      <c r="D225" s="152" t="s">
        <v>3452</v>
      </c>
      <c r="E225" s="152" t="s">
        <v>3453</v>
      </c>
      <c r="F225" s="152" t="s">
        <v>8670</v>
      </c>
      <c r="H225" s="151">
        <v>212040</v>
      </c>
      <c r="K225" s="152" t="s">
        <v>5541</v>
      </c>
      <c r="L225" s="153" t="s">
        <v>5542</v>
      </c>
      <c r="M225" s="153" t="s">
        <v>4746</v>
      </c>
      <c r="O225" s="151">
        <v>3489</v>
      </c>
      <c r="P225" s="152">
        <v>36.404000000000003</v>
      </c>
      <c r="Q225" s="152">
        <v>25.396000000000001</v>
      </c>
      <c r="R225" s="152" t="s">
        <v>3457</v>
      </c>
      <c r="S225" s="152" t="s">
        <v>3690</v>
      </c>
      <c r="T225" s="152">
        <v>63.37</v>
      </c>
      <c r="U225" s="152">
        <v>0.7</v>
      </c>
      <c r="V225" s="152">
        <v>15.04</v>
      </c>
      <c r="X225" s="152">
        <v>4.4800000000000004</v>
      </c>
      <c r="AA225" s="152">
        <v>0.7</v>
      </c>
      <c r="AB225" s="152">
        <v>0.1</v>
      </c>
      <c r="AC225" s="152">
        <v>3.29</v>
      </c>
      <c r="AD225" s="152">
        <v>4.76</v>
      </c>
      <c r="AE225" s="152">
        <v>2.76</v>
      </c>
      <c r="AI225" s="152">
        <v>95.21</v>
      </c>
      <c r="AJ225" s="152">
        <v>3.49</v>
      </c>
      <c r="AK225" s="156">
        <f t="shared" si="3"/>
        <v>1.6E-2</v>
      </c>
      <c r="AL225" s="151">
        <v>160</v>
      </c>
      <c r="AN225" s="151">
        <v>135</v>
      </c>
      <c r="AO225" s="151">
        <v>2503</v>
      </c>
      <c r="CR225" s="152">
        <v>0</v>
      </c>
      <c r="CT225" s="152" t="s">
        <v>3458</v>
      </c>
      <c r="DC225" s="152">
        <v>55.8</v>
      </c>
      <c r="DE225" s="152">
        <v>27.22</v>
      </c>
      <c r="DF225" s="152">
        <v>0.5</v>
      </c>
      <c r="DK225" s="152">
        <v>5.44</v>
      </c>
      <c r="DM225" s="152">
        <v>9.9499999999999993</v>
      </c>
      <c r="DN225" s="152">
        <v>0.3</v>
      </c>
    </row>
    <row r="226" spans="1:119">
      <c r="A226" s="151">
        <v>468</v>
      </c>
      <c r="B226" s="152" t="s">
        <v>2859</v>
      </c>
      <c r="C226" s="152" t="s">
        <v>3451</v>
      </c>
      <c r="D226" s="152" t="s">
        <v>3452</v>
      </c>
      <c r="E226" s="152" t="s">
        <v>3453</v>
      </c>
      <c r="F226" s="152" t="s">
        <v>8671</v>
      </c>
      <c r="H226" s="151">
        <v>212040</v>
      </c>
      <c r="K226" s="152" t="s">
        <v>5541</v>
      </c>
      <c r="L226" s="153" t="s">
        <v>5542</v>
      </c>
      <c r="M226" s="153" t="s">
        <v>4290</v>
      </c>
      <c r="O226" s="151">
        <v>3489</v>
      </c>
      <c r="P226" s="152">
        <v>36.404000000000003</v>
      </c>
      <c r="Q226" s="152">
        <v>25.396000000000001</v>
      </c>
      <c r="R226" s="152" t="s">
        <v>3457</v>
      </c>
      <c r="S226" s="152" t="s">
        <v>3690</v>
      </c>
      <c r="T226" s="152">
        <v>64.72</v>
      </c>
      <c r="U226" s="152">
        <v>0.82</v>
      </c>
      <c r="V226" s="152">
        <v>14.89</v>
      </c>
      <c r="X226" s="152">
        <v>4.66</v>
      </c>
      <c r="AA226" s="152">
        <v>0.7</v>
      </c>
      <c r="AB226" s="152">
        <v>0.1</v>
      </c>
      <c r="AC226" s="152">
        <v>3.3</v>
      </c>
      <c r="AD226" s="152">
        <v>4.7699999999999996</v>
      </c>
      <c r="AE226" s="152">
        <v>2.77</v>
      </c>
      <c r="AI226" s="152">
        <v>96.73</v>
      </c>
      <c r="AJ226" s="152">
        <v>2.3199999999999998</v>
      </c>
      <c r="AK226" s="156">
        <f t="shared" si="3"/>
        <v>1.72E-2</v>
      </c>
      <c r="AL226" s="151">
        <v>172</v>
      </c>
      <c r="AN226" s="151">
        <v>135</v>
      </c>
      <c r="AO226" s="151">
        <v>2601</v>
      </c>
      <c r="CR226" s="152">
        <v>0</v>
      </c>
      <c r="CT226" s="152" t="s">
        <v>3458</v>
      </c>
      <c r="DC226" s="152">
        <v>56</v>
      </c>
      <c r="DE226" s="152">
        <v>27.09</v>
      </c>
      <c r="DF226" s="152">
        <v>0.44</v>
      </c>
      <c r="DK226" s="152">
        <v>5.49</v>
      </c>
      <c r="DM226" s="152">
        <v>10.07</v>
      </c>
      <c r="DN226" s="152">
        <v>0.3</v>
      </c>
    </row>
    <row r="227" spans="1:119">
      <c r="A227" s="151">
        <v>469</v>
      </c>
      <c r="B227" s="152" t="s">
        <v>2859</v>
      </c>
      <c r="C227" s="152" t="s">
        <v>3451</v>
      </c>
      <c r="D227" s="152" t="s">
        <v>3452</v>
      </c>
      <c r="E227" s="152" t="s">
        <v>3453</v>
      </c>
      <c r="F227" s="152" t="s">
        <v>8672</v>
      </c>
      <c r="H227" s="151">
        <v>212040</v>
      </c>
      <c r="K227" s="152" t="s">
        <v>3625</v>
      </c>
      <c r="L227" s="153" t="s">
        <v>3626</v>
      </c>
      <c r="M227" s="153" t="s">
        <v>3689</v>
      </c>
      <c r="O227" s="151">
        <v>3489</v>
      </c>
      <c r="P227" s="152">
        <v>36.404000000000003</v>
      </c>
      <c r="Q227" s="152">
        <v>25.396000000000001</v>
      </c>
      <c r="R227" s="152" t="s">
        <v>3457</v>
      </c>
      <c r="S227" s="152" t="s">
        <v>3690</v>
      </c>
      <c r="T227" s="152">
        <v>48.03</v>
      </c>
      <c r="U227" s="152">
        <v>0.79</v>
      </c>
      <c r="V227" s="152">
        <v>19.149999999999999</v>
      </c>
      <c r="X227" s="152">
        <v>7.79</v>
      </c>
      <c r="AA227" s="152">
        <v>4.12</v>
      </c>
      <c r="AB227" s="152">
        <v>0.16</v>
      </c>
      <c r="AC227" s="152">
        <v>13.27</v>
      </c>
      <c r="AD227" s="152">
        <v>2.2400000000000002</v>
      </c>
      <c r="AE227" s="152">
        <v>0.16</v>
      </c>
      <c r="AI227" s="152">
        <v>95.74</v>
      </c>
      <c r="AJ227" s="152">
        <v>2.5099999999999998</v>
      </c>
      <c r="AK227" s="156">
        <f t="shared" si="3"/>
        <v>1.8100000000000002E-2</v>
      </c>
      <c r="AL227" s="151">
        <v>181</v>
      </c>
      <c r="AN227" s="151">
        <v>856</v>
      </c>
      <c r="AO227" s="151">
        <v>650</v>
      </c>
      <c r="CR227" s="152">
        <v>0</v>
      </c>
      <c r="CT227" s="152" t="s">
        <v>3458</v>
      </c>
      <c r="CU227" s="152">
        <v>-82</v>
      </c>
    </row>
    <row r="228" spans="1:119">
      <c r="A228" s="151">
        <v>470</v>
      </c>
      <c r="B228" s="152" t="s">
        <v>2859</v>
      </c>
      <c r="C228" s="152" t="s">
        <v>3451</v>
      </c>
      <c r="D228" s="152" t="s">
        <v>3452</v>
      </c>
      <c r="E228" s="152" t="s">
        <v>3453</v>
      </c>
      <c r="F228" s="152" t="s">
        <v>8673</v>
      </c>
      <c r="H228" s="151">
        <v>212040</v>
      </c>
      <c r="K228" s="152" t="s">
        <v>3625</v>
      </c>
      <c r="L228" s="153" t="s">
        <v>3626</v>
      </c>
      <c r="M228" s="153" t="s">
        <v>4746</v>
      </c>
      <c r="O228" s="151">
        <v>3489</v>
      </c>
      <c r="P228" s="152">
        <v>36.404000000000003</v>
      </c>
      <c r="Q228" s="152">
        <v>25.396000000000001</v>
      </c>
      <c r="R228" s="152" t="s">
        <v>3457</v>
      </c>
      <c r="S228" s="152" t="s">
        <v>3690</v>
      </c>
      <c r="T228" s="152">
        <v>52.49</v>
      </c>
      <c r="U228" s="152">
        <v>0.87</v>
      </c>
      <c r="V228" s="152">
        <v>14.44</v>
      </c>
      <c r="X228" s="152">
        <v>8.5399999999999991</v>
      </c>
      <c r="AA228" s="152">
        <v>6.92</v>
      </c>
      <c r="AB228" s="152">
        <v>0.19</v>
      </c>
      <c r="AC228" s="152">
        <v>10.8</v>
      </c>
      <c r="AD228" s="152">
        <v>2.4900000000000002</v>
      </c>
      <c r="AE228" s="152">
        <v>0.48</v>
      </c>
      <c r="AI228" s="152">
        <v>97.23</v>
      </c>
      <c r="AJ228" s="152">
        <v>1.8</v>
      </c>
      <c r="AK228" s="156">
        <f t="shared" si="3"/>
        <v>1.15E-2</v>
      </c>
      <c r="AL228" s="151">
        <v>115</v>
      </c>
      <c r="AN228" s="151">
        <v>839</v>
      </c>
      <c r="AO228" s="151">
        <v>636</v>
      </c>
      <c r="CR228" s="152">
        <v>0</v>
      </c>
      <c r="CT228" s="152" t="s">
        <v>3458</v>
      </c>
      <c r="DC228" s="152">
        <v>45.2</v>
      </c>
      <c r="DE228" s="152">
        <v>34.65</v>
      </c>
      <c r="DF228" s="152">
        <v>0.41</v>
      </c>
      <c r="DK228" s="152">
        <v>0.95</v>
      </c>
      <c r="DM228" s="152">
        <v>18.45</v>
      </c>
      <c r="DN228" s="152">
        <v>0.01</v>
      </c>
    </row>
    <row r="229" spans="1:119">
      <c r="A229" s="151">
        <v>471</v>
      </c>
      <c r="B229" s="152" t="s">
        <v>2859</v>
      </c>
      <c r="C229" s="152" t="s">
        <v>3451</v>
      </c>
      <c r="D229" s="152" t="s">
        <v>3452</v>
      </c>
      <c r="E229" s="152" t="s">
        <v>3453</v>
      </c>
      <c r="F229" s="152" t="s">
        <v>8674</v>
      </c>
      <c r="H229" s="151">
        <v>212040</v>
      </c>
      <c r="K229" s="152" t="s">
        <v>3625</v>
      </c>
      <c r="L229" s="153" t="s">
        <v>3626</v>
      </c>
      <c r="M229" s="153" t="s">
        <v>3772</v>
      </c>
      <c r="O229" s="151">
        <v>3489</v>
      </c>
      <c r="P229" s="152">
        <v>36.404000000000003</v>
      </c>
      <c r="Q229" s="152">
        <v>25.396000000000001</v>
      </c>
      <c r="R229" s="152" t="s">
        <v>3457</v>
      </c>
      <c r="S229" s="152" t="s">
        <v>2716</v>
      </c>
      <c r="T229" s="152">
        <v>48.26</v>
      </c>
      <c r="U229" s="152">
        <v>0.75</v>
      </c>
      <c r="V229" s="152">
        <v>17</v>
      </c>
      <c r="X229" s="152">
        <v>8.44</v>
      </c>
      <c r="AA229" s="152">
        <v>7.47</v>
      </c>
      <c r="AB229" s="152">
        <v>0.15</v>
      </c>
      <c r="AC229" s="152">
        <v>11.97</v>
      </c>
      <c r="AD229" s="152">
        <v>2.25</v>
      </c>
      <c r="AE229" s="152">
        <v>0.44</v>
      </c>
      <c r="AI229" s="152">
        <v>96.75</v>
      </c>
      <c r="AJ229" s="152">
        <v>1.87</v>
      </c>
      <c r="AK229" s="156">
        <f t="shared" si="3"/>
        <v>2.2700000000000001E-2</v>
      </c>
      <c r="AL229" s="151">
        <v>227</v>
      </c>
      <c r="AN229" s="151">
        <v>827</v>
      </c>
      <c r="AO229" s="151">
        <v>661</v>
      </c>
      <c r="CR229" s="152">
        <v>0</v>
      </c>
      <c r="CT229" s="152" t="s">
        <v>3458</v>
      </c>
      <c r="DC229" s="152">
        <v>39.72</v>
      </c>
      <c r="DD229" s="152">
        <v>0.02</v>
      </c>
      <c r="DF229" s="152">
        <v>14.45</v>
      </c>
      <c r="DG229" s="152">
        <v>45.32</v>
      </c>
      <c r="DH229" s="152">
        <v>0.25</v>
      </c>
      <c r="DJ229" s="152">
        <v>7.0000000000000007E-2</v>
      </c>
      <c r="DM229" s="152">
        <v>0.22</v>
      </c>
      <c r="DO229" s="154">
        <v>84.8</v>
      </c>
    </row>
    <row r="230" spans="1:119">
      <c r="A230" s="151">
        <v>472</v>
      </c>
      <c r="B230" s="152" t="s">
        <v>2859</v>
      </c>
      <c r="C230" s="152" t="s">
        <v>3451</v>
      </c>
      <c r="D230" s="152" t="s">
        <v>3452</v>
      </c>
      <c r="E230" s="152" t="s">
        <v>3453</v>
      </c>
      <c r="F230" s="152" t="s">
        <v>8675</v>
      </c>
      <c r="H230" s="151">
        <v>212040</v>
      </c>
      <c r="K230" s="152" t="s">
        <v>3625</v>
      </c>
      <c r="L230" s="153" t="s">
        <v>3626</v>
      </c>
      <c r="M230" s="153" t="s">
        <v>3995</v>
      </c>
      <c r="O230" s="151">
        <v>3489</v>
      </c>
      <c r="P230" s="152">
        <v>36.404000000000003</v>
      </c>
      <c r="Q230" s="152">
        <v>25.396000000000001</v>
      </c>
      <c r="R230" s="152" t="s">
        <v>3457</v>
      </c>
      <c r="S230" s="152" t="s">
        <v>2716</v>
      </c>
      <c r="T230" s="152">
        <v>48.88</v>
      </c>
      <c r="U230" s="152">
        <v>0.8</v>
      </c>
      <c r="V230" s="152">
        <v>18.12</v>
      </c>
      <c r="X230" s="152">
        <v>8.3800000000000008</v>
      </c>
      <c r="AA230" s="152">
        <v>6.84</v>
      </c>
      <c r="AB230" s="152">
        <v>0.16</v>
      </c>
      <c r="AC230" s="152">
        <v>11.41</v>
      </c>
      <c r="AD230" s="152">
        <v>2.63</v>
      </c>
      <c r="AE230" s="152">
        <v>0.34</v>
      </c>
      <c r="AI230" s="152">
        <v>97.55</v>
      </c>
      <c r="AJ230" s="152">
        <v>1.81</v>
      </c>
      <c r="AK230" s="156">
        <f t="shared" si="3"/>
        <v>3.5499999999999997E-2</v>
      </c>
      <c r="AL230" s="151">
        <v>355</v>
      </c>
      <c r="AN230" s="151">
        <v>831</v>
      </c>
      <c r="AO230" s="151">
        <v>644</v>
      </c>
      <c r="CR230" s="152">
        <v>0</v>
      </c>
      <c r="CT230" s="152" t="s">
        <v>3458</v>
      </c>
      <c r="CU230" s="152">
        <v>-63</v>
      </c>
      <c r="DC230" s="152">
        <v>39.44</v>
      </c>
      <c r="DD230" s="152" t="s">
        <v>2867</v>
      </c>
      <c r="DF230" s="152">
        <v>15.29</v>
      </c>
      <c r="DG230" s="152">
        <v>44.54</v>
      </c>
      <c r="DH230" s="152">
        <v>0.24</v>
      </c>
      <c r="DJ230" s="152">
        <v>0.16</v>
      </c>
      <c r="DK230" s="152">
        <v>0.01</v>
      </c>
      <c r="DM230" s="152">
        <v>0.22</v>
      </c>
      <c r="DO230" s="154">
        <v>83.9</v>
      </c>
    </row>
    <row r="231" spans="1:119">
      <c r="A231" s="151">
        <v>473</v>
      </c>
      <c r="B231" s="152" t="s">
        <v>2859</v>
      </c>
      <c r="C231" s="152" t="s">
        <v>3451</v>
      </c>
      <c r="D231" s="152" t="s">
        <v>3452</v>
      </c>
      <c r="E231" s="152" t="s">
        <v>3453</v>
      </c>
      <c r="F231" s="152" t="s">
        <v>8676</v>
      </c>
      <c r="H231" s="151">
        <v>212040</v>
      </c>
      <c r="K231" s="152" t="s">
        <v>3625</v>
      </c>
      <c r="L231" s="153" t="s">
        <v>3626</v>
      </c>
      <c r="M231" s="153" t="s">
        <v>3627</v>
      </c>
      <c r="O231" s="151">
        <v>3489</v>
      </c>
      <c r="P231" s="152">
        <v>36.404000000000003</v>
      </c>
      <c r="Q231" s="152">
        <v>25.396000000000001</v>
      </c>
      <c r="R231" s="152" t="s">
        <v>3457</v>
      </c>
      <c r="S231" s="152" t="s">
        <v>2716</v>
      </c>
      <c r="T231" s="152">
        <v>47.82</v>
      </c>
      <c r="U231" s="152">
        <v>0.69</v>
      </c>
      <c r="V231" s="152">
        <v>19.04</v>
      </c>
      <c r="X231" s="152">
        <v>7.41</v>
      </c>
      <c r="AA231" s="152">
        <v>7.24</v>
      </c>
      <c r="AB231" s="152">
        <v>0.16</v>
      </c>
      <c r="AC231" s="152">
        <v>12.64</v>
      </c>
      <c r="AD231" s="152">
        <v>2.46</v>
      </c>
      <c r="AE231" s="152">
        <v>0.21</v>
      </c>
      <c r="AI231" s="152">
        <v>97.67</v>
      </c>
      <c r="AJ231" s="152">
        <v>1.94</v>
      </c>
      <c r="AK231" s="156">
        <f t="shared" si="3"/>
        <v>1.9599999999999999E-2</v>
      </c>
      <c r="AL231" s="151">
        <v>196</v>
      </c>
      <c r="AN231" s="151">
        <v>765</v>
      </c>
      <c r="AO231" s="151">
        <v>662</v>
      </c>
      <c r="CR231" s="152">
        <v>0</v>
      </c>
      <c r="CT231" s="152" t="s">
        <v>3458</v>
      </c>
      <c r="DC231" s="152">
        <v>39.75</v>
      </c>
      <c r="DD231" s="152" t="s">
        <v>2867</v>
      </c>
      <c r="DF231" s="152">
        <v>13.23</v>
      </c>
      <c r="DG231" s="152">
        <v>45.86</v>
      </c>
      <c r="DH231" s="152">
        <v>0.24</v>
      </c>
      <c r="DJ231" s="152">
        <v>0.1</v>
      </c>
      <c r="DM231" s="152">
        <v>0.22</v>
      </c>
      <c r="DO231" s="154">
        <v>86.1</v>
      </c>
    </row>
    <row r="232" spans="1:119">
      <c r="A232" s="151">
        <v>474</v>
      </c>
      <c r="B232" s="152" t="s">
        <v>2859</v>
      </c>
      <c r="C232" s="152" t="s">
        <v>3451</v>
      </c>
      <c r="D232" s="152" t="s">
        <v>3452</v>
      </c>
      <c r="E232" s="152" t="s">
        <v>3453</v>
      </c>
      <c r="F232" s="152" t="s">
        <v>8676</v>
      </c>
      <c r="H232" s="151">
        <v>212040</v>
      </c>
      <c r="K232" s="152" t="s">
        <v>3625</v>
      </c>
      <c r="L232" s="153" t="s">
        <v>3626</v>
      </c>
      <c r="M232" s="153" t="s">
        <v>3456</v>
      </c>
      <c r="O232" s="151">
        <v>3489</v>
      </c>
      <c r="P232" s="152">
        <v>36.404000000000003</v>
      </c>
      <c r="Q232" s="152">
        <v>25.396000000000001</v>
      </c>
      <c r="R232" s="152" t="s">
        <v>3457</v>
      </c>
      <c r="S232" s="152" t="s">
        <v>2716</v>
      </c>
      <c r="T232" s="152">
        <v>54.76</v>
      </c>
      <c r="U232" s="152">
        <v>1.22</v>
      </c>
      <c r="V232" s="152">
        <v>15.43</v>
      </c>
      <c r="X232" s="152">
        <v>8.16</v>
      </c>
      <c r="AA232" s="152">
        <v>5.3</v>
      </c>
      <c r="AB232" s="152">
        <v>0.11</v>
      </c>
      <c r="AC232" s="152">
        <v>7.87</v>
      </c>
      <c r="AD232" s="152">
        <v>3.26</v>
      </c>
      <c r="AE232" s="152">
        <v>1.26</v>
      </c>
      <c r="AI232" s="152">
        <v>97.37</v>
      </c>
      <c r="AJ232" s="152">
        <v>2.12</v>
      </c>
      <c r="AK232" s="156">
        <f t="shared" si="3"/>
        <v>2.1100000000000001E-2</v>
      </c>
      <c r="AL232" s="151">
        <v>211</v>
      </c>
      <c r="AN232" s="151">
        <v>283</v>
      </c>
      <c r="AO232" s="151">
        <v>834</v>
      </c>
      <c r="CR232" s="152">
        <v>0</v>
      </c>
      <c r="CT232" s="152" t="s">
        <v>3458</v>
      </c>
      <c r="CU232" s="152">
        <v>-79</v>
      </c>
      <c r="DC232" s="152">
        <v>39</v>
      </c>
      <c r="DD232" s="152">
        <v>0.02</v>
      </c>
      <c r="DF232" s="152">
        <v>18.03</v>
      </c>
      <c r="DG232" s="152">
        <v>42.06</v>
      </c>
      <c r="DH232" s="152">
        <v>0.31</v>
      </c>
      <c r="DJ232" s="152">
        <v>0.1</v>
      </c>
      <c r="DK232" s="152">
        <v>0.01</v>
      </c>
      <c r="DM232" s="152">
        <v>0.19</v>
      </c>
      <c r="DO232" s="154">
        <v>80.599999999999994</v>
      </c>
    </row>
    <row r="233" spans="1:119">
      <c r="A233" s="151">
        <v>491</v>
      </c>
      <c r="B233" s="152" t="s">
        <v>2859</v>
      </c>
      <c r="C233" s="152" t="s">
        <v>2941</v>
      </c>
      <c r="D233" s="152" t="s">
        <v>2942</v>
      </c>
      <c r="E233" s="152" t="s">
        <v>2887</v>
      </c>
      <c r="F233" s="152" t="s">
        <v>8677</v>
      </c>
      <c r="H233" s="151">
        <v>211060</v>
      </c>
      <c r="L233" s="153" t="s">
        <v>3601</v>
      </c>
      <c r="M233" s="153" t="s">
        <v>3601</v>
      </c>
      <c r="O233" s="151">
        <v>3490</v>
      </c>
      <c r="P233" s="152">
        <v>38.533000000000001</v>
      </c>
      <c r="Q233" s="152">
        <v>14.35</v>
      </c>
      <c r="R233" s="152" t="s">
        <v>3063</v>
      </c>
      <c r="S233" s="152" t="s">
        <v>2716</v>
      </c>
      <c r="T233" s="152">
        <v>47.759250000000002</v>
      </c>
      <c r="U233" s="152">
        <v>2.0456500000000002</v>
      </c>
      <c r="V233" s="152">
        <v>16.45495</v>
      </c>
      <c r="X233" s="152">
        <v>9.1024499999999993</v>
      </c>
      <c r="AA233" s="152">
        <v>5.4918500000000003</v>
      </c>
      <c r="AB233" s="152">
        <v>5.6750000000000002E-2</v>
      </c>
      <c r="AC233" s="152">
        <v>11.68975</v>
      </c>
      <c r="AD233" s="152">
        <v>3.4638499999999999</v>
      </c>
      <c r="AE233" s="152">
        <v>0.49454999999999999</v>
      </c>
      <c r="AF233" s="152">
        <v>0.57645000000000002</v>
      </c>
      <c r="AI233" s="152">
        <v>97.135499999999993</v>
      </c>
      <c r="AJ233" s="152">
        <v>1.7368394629999999</v>
      </c>
      <c r="AK233" s="156">
        <f t="shared" si="3"/>
        <v>0.1023260627</v>
      </c>
      <c r="AL233" s="151">
        <v>1023.260627</v>
      </c>
      <c r="AM233" s="151">
        <v>597.74080000000004</v>
      </c>
      <c r="AN233" s="151">
        <v>1728.73677</v>
      </c>
      <c r="AO233" s="151">
        <v>987.90678000000003</v>
      </c>
      <c r="AX233" s="151">
        <v>9201.2000000000007</v>
      </c>
      <c r="BG233" s="152">
        <v>7.03</v>
      </c>
      <c r="BH233" s="152">
        <v>748.49</v>
      </c>
      <c r="BI233" s="152">
        <v>24.97</v>
      </c>
      <c r="BJ233" s="152">
        <v>131.94</v>
      </c>
      <c r="BK233" s="152">
        <v>45.46</v>
      </c>
      <c r="BO233" s="152">
        <v>282.08</v>
      </c>
      <c r="BP233" s="152">
        <v>45.93</v>
      </c>
      <c r="BQ233" s="152">
        <v>89.54</v>
      </c>
      <c r="BS233" s="152">
        <v>38.51</v>
      </c>
      <c r="BT233" s="152">
        <v>8.19</v>
      </c>
      <c r="BU233" s="152">
        <v>2.62</v>
      </c>
      <c r="BV233" s="152">
        <v>6.65</v>
      </c>
      <c r="BX233" s="152">
        <v>5.85</v>
      </c>
      <c r="BZ233" s="152">
        <v>2.46</v>
      </c>
      <c r="CB233" s="152">
        <v>2.36</v>
      </c>
      <c r="CJ233" s="152">
        <v>5.0999999999999996</v>
      </c>
      <c r="CK233" s="152">
        <v>1.55</v>
      </c>
      <c r="CY233" s="152">
        <v>19.489999999999998</v>
      </c>
      <c r="CZ233" s="152">
        <v>0.80200000000000005</v>
      </c>
      <c r="DA233" s="152">
        <v>39.119999999999997</v>
      </c>
      <c r="DB233" s="152">
        <v>2.0059999999999998</v>
      </c>
      <c r="DC233" s="152">
        <v>39.38319911</v>
      </c>
      <c r="DD233" s="152">
        <v>5.0894412E-2</v>
      </c>
      <c r="DE233" s="152">
        <v>4.9465218999999998E-2</v>
      </c>
      <c r="DF233" s="152">
        <v>15.99051337</v>
      </c>
      <c r="DG233" s="152">
        <v>43.866209529999999</v>
      </c>
      <c r="DH233" s="152">
        <v>0.25280039799999998</v>
      </c>
      <c r="DI233" s="152">
        <v>1.3782146E-2</v>
      </c>
      <c r="DJ233" s="152">
        <v>0.15925171299999999</v>
      </c>
      <c r="DK233" s="152">
        <v>1.0724420000000001E-3</v>
      </c>
      <c r="DM233" s="152">
        <v>0.21887504999999999</v>
      </c>
      <c r="DN233" s="152">
        <v>1.3986604E-2</v>
      </c>
      <c r="DO233" s="154">
        <v>83.022724319999995</v>
      </c>
    </row>
    <row r="234" spans="1:119">
      <c r="A234" s="151">
        <v>492</v>
      </c>
      <c r="B234" s="152" t="s">
        <v>2859</v>
      </c>
      <c r="C234" s="152" t="s">
        <v>2941</v>
      </c>
      <c r="D234" s="152" t="s">
        <v>2942</v>
      </c>
      <c r="E234" s="152" t="s">
        <v>2887</v>
      </c>
      <c r="F234" s="152" t="s">
        <v>8678</v>
      </c>
      <c r="H234" s="151">
        <v>211060</v>
      </c>
      <c r="L234" s="153" t="s">
        <v>4902</v>
      </c>
      <c r="M234" s="153" t="s">
        <v>4902</v>
      </c>
      <c r="O234" s="151">
        <v>3490</v>
      </c>
      <c r="P234" s="152">
        <v>37.549999999999997</v>
      </c>
      <c r="Q234" s="152">
        <v>15.133333329999999</v>
      </c>
      <c r="R234" s="152" t="s">
        <v>3063</v>
      </c>
      <c r="S234" s="152" t="s">
        <v>2716</v>
      </c>
      <c r="T234" s="152">
        <v>51.792533329999998</v>
      </c>
      <c r="U234" s="152">
        <v>1.9125333330000001</v>
      </c>
      <c r="V234" s="152">
        <v>16.29536667</v>
      </c>
      <c r="X234" s="152">
        <v>7.5338333329999996</v>
      </c>
      <c r="AA234" s="152">
        <v>6.9074666669999996</v>
      </c>
      <c r="AB234" s="152">
        <v>0.110733333</v>
      </c>
      <c r="AC234" s="152">
        <v>10.626200000000001</v>
      </c>
      <c r="AD234" s="152">
        <v>3.280233333</v>
      </c>
      <c r="AE234" s="152">
        <v>0.41866666699999999</v>
      </c>
      <c r="AF234" s="152">
        <v>0.43833333299999999</v>
      </c>
      <c r="AI234" s="152">
        <v>99.315899999999999</v>
      </c>
      <c r="AJ234" s="152">
        <v>0.13433142000000001</v>
      </c>
      <c r="AK234" s="156">
        <f t="shared" si="3"/>
        <v>2.8700477119999998E-2</v>
      </c>
      <c r="AL234" s="151">
        <v>287.00477119999999</v>
      </c>
      <c r="AM234" s="151">
        <v>201.706368</v>
      </c>
      <c r="AN234" s="151">
        <v>507.92492700000003</v>
      </c>
      <c r="AO234" s="151">
        <v>214.51472999999999</v>
      </c>
      <c r="CY234" s="152">
        <v>19.2</v>
      </c>
      <c r="CZ234" s="152">
        <v>0.81100000000000005</v>
      </c>
      <c r="DA234" s="152">
        <v>38.69</v>
      </c>
      <c r="DB234" s="152">
        <v>2.0179999999999998</v>
      </c>
      <c r="DC234" s="152">
        <v>39.624186950000002</v>
      </c>
      <c r="DD234" s="152">
        <v>1.26E-2</v>
      </c>
      <c r="DE234" s="152">
        <v>5.9749999999999998E-2</v>
      </c>
      <c r="DF234" s="152">
        <v>14.405150000000001</v>
      </c>
      <c r="DG234" s="152">
        <v>44.595599999999997</v>
      </c>
      <c r="DH234" s="152">
        <v>0.15775</v>
      </c>
      <c r="DI234" s="152">
        <v>3.8699999999999998E-2</v>
      </c>
      <c r="DJ234" s="152">
        <v>0.26424999999999998</v>
      </c>
      <c r="DK234" s="152">
        <v>2.8E-3</v>
      </c>
      <c r="DM234" s="152">
        <v>0.25724999999999998</v>
      </c>
      <c r="DN234" s="152">
        <v>3.0500000000000002E-3</v>
      </c>
      <c r="DO234" s="154">
        <v>84.659479660000002</v>
      </c>
    </row>
    <row r="235" spans="1:119">
      <c r="A235" s="151">
        <v>493</v>
      </c>
      <c r="B235" s="152" t="s">
        <v>2859</v>
      </c>
      <c r="C235" s="152" t="s">
        <v>2941</v>
      </c>
      <c r="D235" s="152" t="s">
        <v>2942</v>
      </c>
      <c r="E235" s="152" t="s">
        <v>2887</v>
      </c>
      <c r="F235" s="152" t="s">
        <v>8679</v>
      </c>
      <c r="H235" s="151">
        <v>211060</v>
      </c>
      <c r="L235" s="153" t="s">
        <v>4058</v>
      </c>
      <c r="M235" s="153" t="s">
        <v>4058</v>
      </c>
      <c r="O235" s="151">
        <v>3490</v>
      </c>
      <c r="P235" s="152">
        <v>37.549999999999997</v>
      </c>
      <c r="Q235" s="152">
        <v>15.132999999999999</v>
      </c>
      <c r="R235" s="152" t="s">
        <v>2027</v>
      </c>
      <c r="S235" s="152" t="s">
        <v>2716</v>
      </c>
      <c r="T235" s="152">
        <v>49.089449999999999</v>
      </c>
      <c r="U235" s="152">
        <v>1.86415</v>
      </c>
      <c r="V235" s="152">
        <v>17.876750000000001</v>
      </c>
      <c r="X235" s="152">
        <v>10.3215</v>
      </c>
      <c r="AA235" s="152">
        <v>3.4383499999999998</v>
      </c>
      <c r="AB235" s="152">
        <v>0.1812</v>
      </c>
      <c r="AC235" s="152">
        <v>7.9414499999999997</v>
      </c>
      <c r="AD235" s="152">
        <v>4.6526500000000004</v>
      </c>
      <c r="AE235" s="152">
        <v>2.5690499999999998</v>
      </c>
      <c r="AF235" s="152">
        <v>0.91464999999999996</v>
      </c>
      <c r="AI235" s="152">
        <v>98.849199999999996</v>
      </c>
      <c r="AJ235" s="152">
        <v>0.85550685000000004</v>
      </c>
      <c r="AK235" s="156">
        <f t="shared" si="3"/>
        <v>3.31892243E-2</v>
      </c>
      <c r="AL235" s="151">
        <v>331.89224300000001</v>
      </c>
      <c r="AM235" s="151">
        <v>1128.08</v>
      </c>
      <c r="AN235" s="151">
        <v>976.20705999999996</v>
      </c>
      <c r="AO235" s="151">
        <v>2674.7884800000002</v>
      </c>
      <c r="AX235" s="151">
        <v>8564.06</v>
      </c>
      <c r="BG235" s="152">
        <v>65.739999999999995</v>
      </c>
      <c r="BH235" s="152">
        <v>943.4</v>
      </c>
      <c r="BI235" s="152">
        <v>34.909999999999997</v>
      </c>
      <c r="BJ235" s="152">
        <v>351.72</v>
      </c>
      <c r="BK235" s="152">
        <v>116.22</v>
      </c>
      <c r="BO235" s="152">
        <v>1142.93</v>
      </c>
      <c r="BP235" s="152">
        <v>123.41</v>
      </c>
      <c r="BQ235" s="152">
        <v>229.37</v>
      </c>
      <c r="BS235" s="152">
        <v>87.01</v>
      </c>
      <c r="BT235" s="152">
        <v>14.57</v>
      </c>
      <c r="BU235" s="152">
        <v>3.67</v>
      </c>
      <c r="BV235" s="152">
        <v>10.53</v>
      </c>
      <c r="BX235" s="152">
        <v>7.43</v>
      </c>
      <c r="BZ235" s="152">
        <v>3.42</v>
      </c>
      <c r="CB235" s="152">
        <v>2.93</v>
      </c>
      <c r="CJ235" s="152">
        <v>18.77</v>
      </c>
      <c r="CK235" s="152">
        <v>5.67</v>
      </c>
      <c r="CY235" s="152">
        <v>20.16</v>
      </c>
      <c r="CZ235" s="152">
        <v>0.77800000000000002</v>
      </c>
      <c r="DA235" s="152">
        <v>40.08</v>
      </c>
      <c r="DB235" s="152">
        <v>1.974</v>
      </c>
      <c r="DC235" s="152">
        <v>38.036165709999999</v>
      </c>
      <c r="DD235" s="152">
        <v>1.055E-2</v>
      </c>
      <c r="DE235" s="152">
        <v>2.4850000000000001E-2</v>
      </c>
      <c r="DF235" s="152">
        <v>24.886649999999999</v>
      </c>
      <c r="DG235" s="152">
        <v>36.566549999999999</v>
      </c>
      <c r="DH235" s="152">
        <v>0.50244999999999995</v>
      </c>
      <c r="DI235" s="152" t="s">
        <v>2867</v>
      </c>
      <c r="DJ235" s="152">
        <v>4.1399999999999999E-2</v>
      </c>
      <c r="DK235" s="152">
        <v>1.7100000000000001E-2</v>
      </c>
      <c r="DM235" s="152">
        <v>0.26734999999999998</v>
      </c>
      <c r="DN235" s="152" t="s">
        <v>2867</v>
      </c>
      <c r="DO235" s="154">
        <v>72.370052349999995</v>
      </c>
    </row>
    <row r="236" spans="1:119">
      <c r="A236" s="151">
        <v>494</v>
      </c>
      <c r="B236" s="152" t="s">
        <v>2859</v>
      </c>
      <c r="C236" s="152" t="s">
        <v>2941</v>
      </c>
      <c r="D236" s="152" t="s">
        <v>2942</v>
      </c>
      <c r="E236" s="152" t="s">
        <v>2887</v>
      </c>
      <c r="F236" s="152" t="s">
        <v>8680</v>
      </c>
      <c r="H236" s="151">
        <v>211060</v>
      </c>
      <c r="L236" s="153" t="s">
        <v>2943</v>
      </c>
      <c r="M236" s="153" t="s">
        <v>2943</v>
      </c>
      <c r="O236" s="151">
        <v>3490</v>
      </c>
      <c r="P236" s="152">
        <v>37.732999999999997</v>
      </c>
      <c r="Q236" s="152">
        <v>24.997</v>
      </c>
      <c r="R236" s="152" t="s">
        <v>2027</v>
      </c>
      <c r="S236" s="152" t="s">
        <v>2716</v>
      </c>
      <c r="T236" s="152">
        <v>44.098700000000001</v>
      </c>
      <c r="U236" s="152">
        <v>1.7881</v>
      </c>
      <c r="V236" s="152">
        <v>17.29655</v>
      </c>
      <c r="X236" s="152">
        <v>10.254799999999999</v>
      </c>
      <c r="AA236" s="152">
        <v>5.2609000000000004</v>
      </c>
      <c r="AB236" s="152">
        <v>0.16309999999999999</v>
      </c>
      <c r="AC236" s="152">
        <v>11.5091</v>
      </c>
      <c r="AD236" s="152">
        <v>3.3291499999999998</v>
      </c>
      <c r="AE236" s="152">
        <v>2.1844999999999999</v>
      </c>
      <c r="AF236" s="152">
        <v>0.62624999999999997</v>
      </c>
      <c r="AI236" s="152">
        <v>96.511150000000001</v>
      </c>
      <c r="AJ236" s="152">
        <v>3.0801966780000001</v>
      </c>
      <c r="AK236" s="156">
        <f t="shared" si="3"/>
        <v>3.5110316500000002E-2</v>
      </c>
      <c r="AL236" s="151">
        <v>351.10316499999999</v>
      </c>
      <c r="AM236" s="151">
        <v>1222.74432</v>
      </c>
      <c r="AN236" s="151">
        <v>3368.9596000000001</v>
      </c>
      <c r="AO236" s="151">
        <v>1812.0461399999999</v>
      </c>
      <c r="AX236" s="151">
        <v>8863.9</v>
      </c>
      <c r="BG236" s="152">
        <v>54.33</v>
      </c>
      <c r="BH236" s="152">
        <v>1067.28</v>
      </c>
      <c r="BI236" s="152">
        <v>24.54</v>
      </c>
      <c r="BJ236" s="152">
        <v>183.4</v>
      </c>
      <c r="BK236" s="152">
        <v>41.72</v>
      </c>
      <c r="BO236" s="152">
        <v>573.38</v>
      </c>
      <c r="BP236" s="152">
        <v>49.11</v>
      </c>
      <c r="BQ236" s="152">
        <v>97.01</v>
      </c>
      <c r="BS236" s="152">
        <v>44.88</v>
      </c>
      <c r="BT236" s="152">
        <v>8.83</v>
      </c>
      <c r="BU236" s="152">
        <v>2.4689999999999999</v>
      </c>
      <c r="BV236" s="152">
        <v>7.07</v>
      </c>
      <c r="BX236" s="152">
        <v>5.32</v>
      </c>
      <c r="BZ236" s="152">
        <v>2.38</v>
      </c>
      <c r="CB236" s="152">
        <v>2.08</v>
      </c>
      <c r="CJ236" s="152">
        <v>6.39</v>
      </c>
      <c r="CK236" s="152">
        <v>1.994</v>
      </c>
      <c r="CY236" s="152">
        <v>18.62</v>
      </c>
      <c r="CZ236" s="152">
        <v>0.82</v>
      </c>
      <c r="DA236" s="152">
        <v>38.08</v>
      </c>
      <c r="DB236" s="152">
        <v>2.0430000000000001</v>
      </c>
      <c r="DC236" s="152">
        <v>39.427797890000001</v>
      </c>
      <c r="DD236" s="152">
        <v>6.6400000000000001E-2</v>
      </c>
      <c r="DE236" s="152">
        <v>4.9250000000000002E-2</v>
      </c>
      <c r="DF236" s="152">
        <v>17.1159</v>
      </c>
      <c r="DG236" s="152">
        <v>42.858649999999997</v>
      </c>
      <c r="DH236" s="152">
        <v>0.28520000000000001</v>
      </c>
      <c r="DI236" s="152">
        <v>9.7999999999999997E-3</v>
      </c>
      <c r="DJ236" s="152">
        <v>8.0750000000000002E-2</v>
      </c>
      <c r="DK236" s="152">
        <v>2.8999999999999998E-3</v>
      </c>
      <c r="DM236" s="152">
        <v>0.23905000000000001</v>
      </c>
      <c r="DN236" s="152">
        <v>1.29E-2</v>
      </c>
      <c r="DO236" s="154">
        <v>81.697557590000002</v>
      </c>
    </row>
    <row r="237" spans="1:119">
      <c r="A237" s="151">
        <v>495</v>
      </c>
      <c r="B237" s="152" t="s">
        <v>2859</v>
      </c>
      <c r="C237" s="152" t="s">
        <v>2941</v>
      </c>
      <c r="D237" s="152" t="s">
        <v>2942</v>
      </c>
      <c r="E237" s="152" t="s">
        <v>3969</v>
      </c>
      <c r="F237" s="152" t="s">
        <v>8681</v>
      </c>
      <c r="H237" s="151">
        <v>211819</v>
      </c>
      <c r="L237" s="153" t="s">
        <v>4117</v>
      </c>
      <c r="M237" s="153" t="s">
        <v>4117</v>
      </c>
      <c r="O237" s="151">
        <v>3490</v>
      </c>
      <c r="P237" s="152">
        <v>38.783299999999997</v>
      </c>
      <c r="Q237" s="152">
        <v>15.2</v>
      </c>
      <c r="R237" s="152" t="s">
        <v>3063</v>
      </c>
      <c r="S237" s="152" t="s">
        <v>2716</v>
      </c>
      <c r="T237" s="152">
        <v>49.268900000000002</v>
      </c>
      <c r="U237" s="152">
        <v>1.7666999999999999</v>
      </c>
      <c r="V237" s="152">
        <v>19.240449999999999</v>
      </c>
      <c r="X237" s="152">
        <v>7.6680999999999999</v>
      </c>
      <c r="AA237" s="152">
        <v>4.2584999999999997</v>
      </c>
      <c r="AB237" s="152">
        <v>0.13239999999999999</v>
      </c>
      <c r="AC237" s="152">
        <v>9.2603500000000007</v>
      </c>
      <c r="AD237" s="152">
        <v>4.5588499999999996</v>
      </c>
      <c r="AE237" s="152">
        <v>1.50115</v>
      </c>
      <c r="AF237" s="152">
        <v>0.74075000000000002</v>
      </c>
      <c r="AI237" s="152">
        <v>98.396150000000006</v>
      </c>
      <c r="AJ237" s="152">
        <v>2.0023276989999998</v>
      </c>
      <c r="AK237" s="156">
        <f t="shared" si="3"/>
        <v>0.1155723229</v>
      </c>
      <c r="AL237" s="151">
        <v>1155.7232289999999</v>
      </c>
      <c r="AM237" s="151">
        <v>805.23199999999997</v>
      </c>
      <c r="AN237" s="151">
        <v>1422.1388899999999</v>
      </c>
      <c r="AO237" s="151">
        <v>1530.9372599999999</v>
      </c>
      <c r="AX237" s="151">
        <v>8758.5499999999993</v>
      </c>
      <c r="BG237" s="152">
        <v>25.46</v>
      </c>
      <c r="BH237" s="152">
        <v>792.77</v>
      </c>
      <c r="BI237" s="152">
        <v>27.07</v>
      </c>
      <c r="BJ237" s="152">
        <v>174.2</v>
      </c>
      <c r="BK237" s="152">
        <v>54.47</v>
      </c>
      <c r="BO237" s="152">
        <v>589.73</v>
      </c>
      <c r="BP237" s="152">
        <v>60.05</v>
      </c>
      <c r="BQ237" s="152">
        <v>107.17</v>
      </c>
      <c r="BS237" s="152">
        <v>43.92</v>
      </c>
      <c r="BT237" s="152">
        <v>8.9700000000000006</v>
      </c>
      <c r="BU237" s="152">
        <v>2.54</v>
      </c>
      <c r="BV237" s="152">
        <v>6.48</v>
      </c>
      <c r="BX237" s="152">
        <v>5.3</v>
      </c>
      <c r="BZ237" s="152">
        <v>3.14</v>
      </c>
      <c r="CB237" s="152">
        <v>2.93</v>
      </c>
      <c r="CJ237" s="152">
        <v>8.42</v>
      </c>
      <c r="CK237" s="152">
        <v>2.4300000000000002</v>
      </c>
      <c r="CY237" s="152">
        <v>19.96</v>
      </c>
      <c r="CZ237" s="152">
        <v>0.80500000000000005</v>
      </c>
      <c r="DA237" s="152">
        <v>40.53</v>
      </c>
      <c r="DB237" s="152">
        <v>2.0169999999999999</v>
      </c>
      <c r="DC237" s="152">
        <v>39.419997219999999</v>
      </c>
      <c r="DD237" s="152">
        <v>1.435E-2</v>
      </c>
      <c r="DE237" s="152">
        <v>5.8049999999999997E-2</v>
      </c>
      <c r="DF237" s="152">
        <v>16.608350000000002</v>
      </c>
      <c r="DG237" s="152">
        <v>43.583449999999999</v>
      </c>
      <c r="DH237" s="152">
        <v>0.2082</v>
      </c>
      <c r="DI237" s="152" t="s">
        <v>2867</v>
      </c>
      <c r="DJ237" s="152">
        <v>0.2006</v>
      </c>
      <c r="DK237" s="152">
        <v>1.225E-2</v>
      </c>
      <c r="DM237" s="152">
        <v>0.2145</v>
      </c>
      <c r="DN237" s="152">
        <v>1.29E-2</v>
      </c>
      <c r="DO237" s="154">
        <v>82.388037120000007</v>
      </c>
    </row>
    <row r="238" spans="1:119">
      <c r="A238" s="151">
        <v>496</v>
      </c>
      <c r="B238" s="152" t="s">
        <v>2859</v>
      </c>
      <c r="C238" s="152" t="s">
        <v>2941</v>
      </c>
      <c r="D238" s="152" t="s">
        <v>2942</v>
      </c>
      <c r="E238" s="152" t="s">
        <v>3969</v>
      </c>
      <c r="F238" s="152" t="s">
        <v>8682</v>
      </c>
      <c r="H238" s="151">
        <v>211819</v>
      </c>
      <c r="L238" s="153" t="s">
        <v>3970</v>
      </c>
      <c r="M238" s="153" t="s">
        <v>3970</v>
      </c>
      <c r="O238" s="151">
        <v>3490</v>
      </c>
      <c r="P238" s="152">
        <v>38.700000000000003</v>
      </c>
      <c r="Q238" s="152">
        <v>13.17</v>
      </c>
      <c r="R238" s="152" t="s">
        <v>3063</v>
      </c>
      <c r="S238" s="152" t="s">
        <v>2716</v>
      </c>
      <c r="T238" s="152">
        <v>48.81485</v>
      </c>
      <c r="U238" s="152">
        <v>1.9762</v>
      </c>
      <c r="V238" s="152">
        <v>20.82685</v>
      </c>
      <c r="X238" s="152">
        <v>7.6647999999999996</v>
      </c>
      <c r="AA238" s="152">
        <v>2.4967999999999999</v>
      </c>
      <c r="AB238" s="152">
        <v>0.12335</v>
      </c>
      <c r="AC238" s="152">
        <v>7.6044</v>
      </c>
      <c r="AD238" s="152">
        <v>5.6434499999999996</v>
      </c>
      <c r="AE238" s="152">
        <v>2.4496000000000002</v>
      </c>
      <c r="AF238" s="152">
        <v>1.4232</v>
      </c>
      <c r="AI238" s="152">
        <v>99.023499999999999</v>
      </c>
      <c r="AJ238" s="152">
        <v>9.0240730000000005E-2</v>
      </c>
      <c r="AK238" s="156">
        <f t="shared" si="3"/>
        <v>2.9728715490000002E-2</v>
      </c>
      <c r="AL238" s="151">
        <v>297.28715490000002</v>
      </c>
      <c r="AM238" s="151">
        <v>119.910656</v>
      </c>
      <c r="AN238" s="151">
        <v>298.89240699999999</v>
      </c>
      <c r="AO238" s="151">
        <v>248.85387</v>
      </c>
      <c r="AX238" s="151">
        <v>9120.56</v>
      </c>
      <c r="BG238" s="152">
        <v>32.369999999999997</v>
      </c>
      <c r="BH238" s="152">
        <v>1282.8900000000001</v>
      </c>
      <c r="BI238" s="152">
        <v>24.87</v>
      </c>
      <c r="BJ238" s="152">
        <v>248.47</v>
      </c>
      <c r="BK238" s="152">
        <v>84.34</v>
      </c>
      <c r="BO238" s="152">
        <v>976.28</v>
      </c>
      <c r="BP238" s="152">
        <v>101.37</v>
      </c>
      <c r="BQ238" s="152">
        <v>174.53</v>
      </c>
      <c r="BS238" s="152">
        <v>67.489999999999995</v>
      </c>
      <c r="BT238" s="152">
        <v>10.73</v>
      </c>
      <c r="BU238" s="152">
        <v>3.19</v>
      </c>
      <c r="BV238" s="152">
        <v>7.88</v>
      </c>
      <c r="BX238" s="152">
        <v>7.28</v>
      </c>
      <c r="BZ238" s="152">
        <v>3.86</v>
      </c>
      <c r="CB238" s="152">
        <v>1.77</v>
      </c>
      <c r="CJ238" s="152">
        <v>15.52</v>
      </c>
      <c r="CK238" s="152">
        <v>4.24</v>
      </c>
      <c r="CY238" s="152">
        <v>19.03</v>
      </c>
      <c r="CZ238" s="152">
        <v>0.81100000000000005</v>
      </c>
      <c r="DA238" s="152">
        <v>38.64</v>
      </c>
      <c r="DB238" s="152">
        <v>2.0299999999999998</v>
      </c>
      <c r="DC238" s="152">
        <v>38.989822920000002</v>
      </c>
      <c r="DD238" s="152">
        <v>1.7850000000000001E-2</v>
      </c>
      <c r="DE238" s="152">
        <v>3.5299999999999998E-2</v>
      </c>
      <c r="DF238" s="152">
        <v>19.374199999999998</v>
      </c>
      <c r="DG238" s="152">
        <v>40.641249999999999</v>
      </c>
      <c r="DH238" s="152">
        <v>0.31254999999999999</v>
      </c>
      <c r="DI238" s="152">
        <v>2.47E-2</v>
      </c>
      <c r="DJ238" s="152">
        <v>0.12834999999999999</v>
      </c>
      <c r="DK238" s="152" t="s">
        <v>2867</v>
      </c>
      <c r="DM238" s="152">
        <v>0.1489</v>
      </c>
      <c r="DN238" s="152">
        <v>2.8000000000000001E-2</v>
      </c>
      <c r="DO238" s="154">
        <v>78.900383640000001</v>
      </c>
    </row>
    <row r="239" spans="1:119">
      <c r="A239" s="151">
        <v>497</v>
      </c>
      <c r="B239" s="152" t="s">
        <v>2859</v>
      </c>
      <c r="C239" s="152" t="s">
        <v>2941</v>
      </c>
      <c r="D239" s="152" t="s">
        <v>2942</v>
      </c>
      <c r="E239" s="152" t="s">
        <v>3979</v>
      </c>
      <c r="F239" s="152" t="s">
        <v>8683</v>
      </c>
      <c r="H239" s="151">
        <v>211080</v>
      </c>
      <c r="L239" s="153" t="s">
        <v>4975</v>
      </c>
      <c r="M239" s="153" t="s">
        <v>4975</v>
      </c>
      <c r="O239" s="151">
        <v>3490</v>
      </c>
      <c r="P239" s="152">
        <v>39.232999999999997</v>
      </c>
      <c r="Q239" s="152">
        <v>14.417</v>
      </c>
      <c r="R239" s="152" t="s">
        <v>2882</v>
      </c>
      <c r="S239" s="152" t="s">
        <v>2716</v>
      </c>
      <c r="T239" s="152">
        <v>52.027650000000001</v>
      </c>
      <c r="U239" s="152">
        <v>0.86855000000000004</v>
      </c>
      <c r="V239" s="152">
        <v>20.852399999999999</v>
      </c>
      <c r="X239" s="152">
        <v>4.9305000000000003</v>
      </c>
      <c r="AA239" s="152">
        <v>5.3757999999999999</v>
      </c>
      <c r="AB239" s="152">
        <v>0.10405</v>
      </c>
      <c r="AC239" s="152">
        <v>11.845700000000001</v>
      </c>
      <c r="AD239" s="152">
        <v>2.9737499999999999</v>
      </c>
      <c r="AE239" s="152">
        <v>0.86990000000000001</v>
      </c>
      <c r="AF239" s="152">
        <v>0.16</v>
      </c>
      <c r="AI239" s="152">
        <v>100.00830000000001</v>
      </c>
      <c r="AJ239" s="152">
        <v>1.6869525919999999</v>
      </c>
      <c r="AK239" s="156">
        <f t="shared" si="3"/>
        <v>1.431092628E-2</v>
      </c>
      <c r="AL239" s="151">
        <v>143.10926280000001</v>
      </c>
      <c r="AM239" s="151">
        <v>299.95033599999999</v>
      </c>
      <c r="AN239" s="151">
        <v>968.11874</v>
      </c>
      <c r="AO239" s="151">
        <v>1316.83158</v>
      </c>
      <c r="AX239" s="151">
        <v>4352.78</v>
      </c>
      <c r="BG239" s="152">
        <v>24.33</v>
      </c>
      <c r="BH239" s="152">
        <v>365.94</v>
      </c>
      <c r="BI239" s="152">
        <v>16.39</v>
      </c>
      <c r="BJ239" s="152">
        <v>69.3</v>
      </c>
      <c r="BK239" s="152">
        <v>6.25</v>
      </c>
      <c r="BO239" s="152">
        <v>238.46</v>
      </c>
      <c r="BP239" s="152">
        <v>11.12</v>
      </c>
      <c r="BQ239" s="152">
        <v>23.66</v>
      </c>
      <c r="BS239" s="152">
        <v>11.33</v>
      </c>
      <c r="BT239" s="152">
        <v>3.49</v>
      </c>
      <c r="BU239" s="152">
        <v>0.72</v>
      </c>
      <c r="BV239" s="152">
        <v>3.42</v>
      </c>
      <c r="BX239" s="152">
        <v>3.12</v>
      </c>
      <c r="BZ239" s="152">
        <v>1.67</v>
      </c>
      <c r="CB239" s="152">
        <v>2.67</v>
      </c>
      <c r="CJ239" s="152">
        <v>3.56</v>
      </c>
      <c r="CK239" s="152">
        <v>1.1599999999999999</v>
      </c>
      <c r="CY239" s="152">
        <v>18.71</v>
      </c>
      <c r="CZ239" s="152">
        <v>0.82</v>
      </c>
      <c r="DA239" s="152">
        <v>38.549999999999997</v>
      </c>
      <c r="DB239" s="152">
        <v>2.0459999999999998</v>
      </c>
      <c r="DC239" s="152">
        <v>40.400164459999999</v>
      </c>
      <c r="DD239" s="152">
        <v>9.1000000000000004E-3</v>
      </c>
      <c r="DE239" s="152">
        <v>4.675E-2</v>
      </c>
      <c r="DF239" s="152">
        <v>10.669650000000001</v>
      </c>
      <c r="DG239" s="152">
        <v>48.592149999999997</v>
      </c>
      <c r="DH239" s="152">
        <v>0.1978</v>
      </c>
      <c r="DI239" s="152">
        <v>3.1E-2</v>
      </c>
      <c r="DJ239" s="152">
        <v>0.21185000000000001</v>
      </c>
      <c r="DK239" s="152">
        <v>1.5599999999999999E-2</v>
      </c>
      <c r="DM239" s="152">
        <v>0.20125000000000001</v>
      </c>
      <c r="DN239" s="152">
        <v>1.5499999999999999E-3</v>
      </c>
      <c r="DO239" s="154">
        <v>89.033316009999993</v>
      </c>
    </row>
    <row r="240" spans="1:119">
      <c r="A240" s="151">
        <v>498</v>
      </c>
      <c r="B240" s="152" t="s">
        <v>2859</v>
      </c>
      <c r="C240" s="152" t="s">
        <v>2941</v>
      </c>
      <c r="D240" s="152" t="s">
        <v>2942</v>
      </c>
      <c r="E240" s="152" t="s">
        <v>3979</v>
      </c>
      <c r="F240" s="152" t="s">
        <v>8684</v>
      </c>
      <c r="H240" s="151">
        <v>211080</v>
      </c>
      <c r="L240" s="153" t="s">
        <v>3980</v>
      </c>
      <c r="M240" s="153" t="s">
        <v>3980</v>
      </c>
      <c r="O240" s="151">
        <v>3490</v>
      </c>
      <c r="P240" s="152">
        <v>37.732999999999997</v>
      </c>
      <c r="Q240" s="152">
        <v>24.997</v>
      </c>
      <c r="R240" s="152" t="s">
        <v>2882</v>
      </c>
      <c r="S240" s="152" t="s">
        <v>2716</v>
      </c>
      <c r="T240" s="152">
        <v>48.834600000000002</v>
      </c>
      <c r="U240" s="152">
        <v>0.75295000000000001</v>
      </c>
      <c r="V240" s="152">
        <v>18.214400000000001</v>
      </c>
      <c r="X240" s="152">
        <v>6.54955</v>
      </c>
      <c r="AA240" s="152">
        <v>6.5784000000000002</v>
      </c>
      <c r="AB240" s="152">
        <v>8.3449999999999996E-2</v>
      </c>
      <c r="AC240" s="152">
        <v>11.776350000000001</v>
      </c>
      <c r="AD240" s="152">
        <v>2.4436499999999999</v>
      </c>
      <c r="AE240" s="152">
        <v>1.06375</v>
      </c>
      <c r="AF240" s="152">
        <v>0.19719999999999999</v>
      </c>
      <c r="AI240" s="152">
        <v>96.494299999999996</v>
      </c>
      <c r="AJ240" s="152">
        <v>2.5240596219999998</v>
      </c>
      <c r="AK240" s="156">
        <f t="shared" si="3"/>
        <v>2.6536869810000002E-2</v>
      </c>
      <c r="AL240" s="151">
        <v>265.36869810000002</v>
      </c>
      <c r="AM240" s="151">
        <v>549.44575999999995</v>
      </c>
      <c r="AN240" s="151">
        <v>147.37542500000001</v>
      </c>
      <c r="AO240" s="151">
        <v>101.035674</v>
      </c>
      <c r="AX240" s="151">
        <v>4001.18</v>
      </c>
      <c r="BG240" s="152">
        <v>30.93</v>
      </c>
      <c r="BH240" s="152">
        <v>378.56</v>
      </c>
      <c r="BI240" s="152">
        <v>16.03</v>
      </c>
      <c r="BJ240" s="152">
        <v>54.32</v>
      </c>
      <c r="BK240" s="152">
        <v>6.62</v>
      </c>
      <c r="BO240" s="152">
        <v>439.36</v>
      </c>
      <c r="BP240" s="152">
        <v>15.41</v>
      </c>
      <c r="BQ240" s="152">
        <v>31.03</v>
      </c>
      <c r="BS240" s="152">
        <v>15.71</v>
      </c>
      <c r="BT240" s="152">
        <v>3.23</v>
      </c>
      <c r="BU240" s="152">
        <v>1.06</v>
      </c>
      <c r="BV240" s="152">
        <v>3.49</v>
      </c>
      <c r="BX240" s="152">
        <v>3.32</v>
      </c>
      <c r="BZ240" s="152">
        <v>1.87</v>
      </c>
      <c r="CB240" s="152">
        <v>1.81</v>
      </c>
      <c r="CJ240" s="152">
        <v>4.2699999999999996</v>
      </c>
      <c r="CK240" s="152">
        <v>1.204</v>
      </c>
      <c r="CY240" s="152">
        <v>19.510000000000002</v>
      </c>
      <c r="CZ240" s="152">
        <v>0.81699999999999995</v>
      </c>
      <c r="DA240" s="152">
        <v>40.22</v>
      </c>
      <c r="DB240" s="152">
        <v>2.0470000000000002</v>
      </c>
      <c r="DC240" s="152">
        <v>40.609395380000002</v>
      </c>
      <c r="DD240" s="152">
        <v>1.18E-2</v>
      </c>
      <c r="DE240" s="152">
        <v>3.8150000000000003E-2</v>
      </c>
      <c r="DF240" s="152">
        <v>11.072800000000001</v>
      </c>
      <c r="DG240" s="152">
        <v>48.030349999999999</v>
      </c>
      <c r="DH240" s="152">
        <v>0.22434999999999999</v>
      </c>
      <c r="DI240" s="152" t="s">
        <v>2867</v>
      </c>
      <c r="DJ240" s="152">
        <v>0.1696</v>
      </c>
      <c r="DK240" s="152">
        <v>1.225E-2</v>
      </c>
      <c r="DM240" s="152">
        <v>0.2223</v>
      </c>
      <c r="DN240" s="152">
        <v>1.15E-2</v>
      </c>
      <c r="DO240" s="154">
        <v>88.548517320000002</v>
      </c>
    </row>
    <row r="241" spans="1:119">
      <c r="A241" s="151">
        <v>499</v>
      </c>
      <c r="B241" s="152" t="s">
        <v>2859</v>
      </c>
      <c r="C241" s="152" t="s">
        <v>2941</v>
      </c>
      <c r="D241" s="152" t="s">
        <v>2942</v>
      </c>
      <c r="E241" s="152" t="s">
        <v>4178</v>
      </c>
      <c r="F241" s="152" t="s">
        <v>8685</v>
      </c>
      <c r="L241" s="153" t="s">
        <v>4179</v>
      </c>
      <c r="M241" s="153" t="s">
        <v>4179</v>
      </c>
      <c r="O241" s="151">
        <v>3490</v>
      </c>
      <c r="P241" s="152">
        <v>38.366666670000001</v>
      </c>
      <c r="Q241" s="152">
        <v>14.96666667</v>
      </c>
      <c r="S241" s="152" t="s">
        <v>2716</v>
      </c>
      <c r="T241" s="152">
        <v>49.539549999999998</v>
      </c>
      <c r="U241" s="152">
        <v>0.92674999999999996</v>
      </c>
      <c r="V241" s="152">
        <v>20.264900000000001</v>
      </c>
      <c r="X241" s="152">
        <v>7.7236500000000001</v>
      </c>
      <c r="AA241" s="152">
        <v>2.46055</v>
      </c>
      <c r="AB241" s="152">
        <v>0.161</v>
      </c>
      <c r="AC241" s="152">
        <v>12.795450000000001</v>
      </c>
      <c r="AD241" s="152">
        <v>3.2820499999999999</v>
      </c>
      <c r="AE241" s="152">
        <v>0.3301</v>
      </c>
      <c r="AF241" s="152">
        <v>0.1017</v>
      </c>
      <c r="AI241" s="152">
        <v>97.585700000000003</v>
      </c>
      <c r="AJ241" s="152">
        <v>2.273213605</v>
      </c>
      <c r="AK241" s="156">
        <f t="shared" si="3"/>
        <v>2.2556394189999999E-2</v>
      </c>
      <c r="AL241" s="151">
        <v>225.5639419</v>
      </c>
      <c r="AM241" s="151">
        <v>377.78879999999998</v>
      </c>
      <c r="AN241" s="151">
        <v>1288.1760899999999</v>
      </c>
      <c r="AO241" s="151">
        <v>1037.93076</v>
      </c>
      <c r="AX241" s="151">
        <v>4160.66</v>
      </c>
      <c r="BG241" s="152">
        <v>5.69</v>
      </c>
      <c r="BH241" s="152">
        <v>833.11</v>
      </c>
      <c r="BI241" s="152">
        <v>16.73</v>
      </c>
      <c r="BJ241" s="152">
        <v>18.84</v>
      </c>
      <c r="BK241" s="152">
        <v>3.49</v>
      </c>
      <c r="BO241" s="152">
        <v>80.91</v>
      </c>
      <c r="BP241" s="152">
        <v>4.3899999999999997</v>
      </c>
      <c r="BQ241" s="152">
        <v>7.98</v>
      </c>
      <c r="BS241" s="152">
        <v>4.3099999999999996</v>
      </c>
      <c r="BT241" s="152">
        <v>1.1499999999999999</v>
      </c>
      <c r="BU241" s="152">
        <v>0.66100000000000003</v>
      </c>
      <c r="BV241" s="152">
        <v>1.64</v>
      </c>
      <c r="BX241" s="152">
        <v>2.71</v>
      </c>
      <c r="BZ241" s="152">
        <v>1.95</v>
      </c>
      <c r="CB241" s="152">
        <v>2.31</v>
      </c>
      <c r="CJ241" s="152">
        <v>0.54100000000000004</v>
      </c>
      <c r="CK241" s="152">
        <v>0.12</v>
      </c>
      <c r="CY241" s="152">
        <v>18.96</v>
      </c>
      <c r="CZ241" s="152">
        <v>0.84499999999999997</v>
      </c>
      <c r="DA241" s="152">
        <v>39.56</v>
      </c>
      <c r="DB241" s="152">
        <v>2.0718999999999999</v>
      </c>
      <c r="DC241" s="152">
        <v>39.347748369999998</v>
      </c>
      <c r="DD241" s="152">
        <v>2.9649999999999999E-2</v>
      </c>
      <c r="DE241" s="152">
        <v>0.03</v>
      </c>
      <c r="DF241" s="152">
        <v>16.543600000000001</v>
      </c>
      <c r="DG241" s="152">
        <v>43.446599999999997</v>
      </c>
      <c r="DH241" s="152">
        <v>0.26934999999999998</v>
      </c>
      <c r="DI241" s="152">
        <v>4.1950000000000001E-2</v>
      </c>
      <c r="DJ241" s="152">
        <v>0.15429999999999999</v>
      </c>
      <c r="DK241" s="152">
        <v>2.1649999999999999E-2</v>
      </c>
      <c r="DM241" s="152">
        <v>0.2384</v>
      </c>
      <c r="DN241" s="152" t="s">
        <v>2867</v>
      </c>
      <c r="DO241" s="154">
        <v>82.399081949999996</v>
      </c>
    </row>
    <row r="242" spans="1:119">
      <c r="A242" s="151">
        <v>500</v>
      </c>
      <c r="B242" s="152" t="s">
        <v>2859</v>
      </c>
      <c r="C242" s="152" t="s">
        <v>2941</v>
      </c>
      <c r="D242" s="152" t="s">
        <v>2942</v>
      </c>
      <c r="E242" s="152" t="s">
        <v>4178</v>
      </c>
      <c r="F242" s="152" t="s">
        <v>8686</v>
      </c>
      <c r="L242" s="153" t="s">
        <v>4433</v>
      </c>
      <c r="M242" s="153" t="s">
        <v>4433</v>
      </c>
      <c r="O242" s="151">
        <v>3490</v>
      </c>
      <c r="P242" s="152">
        <v>39.833333330000002</v>
      </c>
      <c r="Q242" s="152">
        <v>12.58333333</v>
      </c>
      <c r="S242" s="152" t="s">
        <v>2716</v>
      </c>
      <c r="T242" s="152">
        <v>50.26605</v>
      </c>
      <c r="U242" s="152">
        <v>2.3338999999999999</v>
      </c>
      <c r="V242" s="152">
        <v>19.161999999999999</v>
      </c>
      <c r="X242" s="152">
        <v>6.9786000000000001</v>
      </c>
      <c r="AA242" s="152">
        <v>2.4004500000000002</v>
      </c>
      <c r="AB242" s="152">
        <v>0.1222</v>
      </c>
      <c r="AC242" s="152">
        <v>11.161149999999999</v>
      </c>
      <c r="AD242" s="152">
        <v>3.7000999999999999</v>
      </c>
      <c r="AE242" s="152">
        <v>1.48255</v>
      </c>
      <c r="AF242" s="152">
        <v>0.48044999999999999</v>
      </c>
      <c r="AI242" s="152">
        <v>98.087450000000004</v>
      </c>
      <c r="AJ242" s="152">
        <v>1.32184218</v>
      </c>
      <c r="AK242" s="156">
        <f t="shared" si="3"/>
        <v>2.2546442200000003E-2</v>
      </c>
      <c r="AL242" s="151">
        <v>225.46442200000001</v>
      </c>
      <c r="AM242" s="151">
        <v>386.28480000000002</v>
      </c>
      <c r="AN242" s="151">
        <v>759.59173999999996</v>
      </c>
      <c r="AO242" s="151">
        <v>514.871802</v>
      </c>
      <c r="AX242" s="151">
        <v>10690.78</v>
      </c>
      <c r="BG242" s="152">
        <v>35.82</v>
      </c>
      <c r="BH242" s="152">
        <v>282.54000000000002</v>
      </c>
      <c r="BI242" s="152">
        <v>18.510000000000002</v>
      </c>
      <c r="BJ242" s="152">
        <v>127.33</v>
      </c>
      <c r="BK242" s="152">
        <v>22.19</v>
      </c>
      <c r="BO242" s="152">
        <v>264.5</v>
      </c>
      <c r="BP242" s="152">
        <v>16.100000000000001</v>
      </c>
      <c r="BQ242" s="152">
        <v>32.31</v>
      </c>
      <c r="BS242" s="152">
        <v>16.53</v>
      </c>
      <c r="BT242" s="152">
        <v>3.85</v>
      </c>
      <c r="BU242" s="152">
        <v>1.3149999999999999</v>
      </c>
      <c r="BV242" s="152">
        <v>3.9</v>
      </c>
      <c r="BX242" s="152">
        <v>4</v>
      </c>
      <c r="BZ242" s="152">
        <v>2.17</v>
      </c>
      <c r="CB242" s="152">
        <v>1.8</v>
      </c>
      <c r="CJ242" s="152">
        <v>2.6</v>
      </c>
      <c r="CK242" s="152">
        <v>0.94499999999999995</v>
      </c>
      <c r="CY242" s="152">
        <v>19.02</v>
      </c>
      <c r="CZ242" s="152">
        <v>0.82899999999999996</v>
      </c>
      <c r="DA242" s="152">
        <v>39.479999999999997</v>
      </c>
      <c r="DB242" s="152">
        <v>2.0619000000000001</v>
      </c>
      <c r="DC242" s="152">
        <v>39.368528079999997</v>
      </c>
      <c r="DD242" s="152">
        <v>1.7950000000000001E-2</v>
      </c>
      <c r="DE242" s="152">
        <v>4.7050000000000002E-2</v>
      </c>
      <c r="DF242" s="152">
        <v>16.217700000000001</v>
      </c>
      <c r="DG242" s="152">
        <v>43.516100000000002</v>
      </c>
      <c r="DH242" s="152">
        <v>0.27255000000000001</v>
      </c>
      <c r="DI242" s="152">
        <v>1.0749999999999999E-2</v>
      </c>
      <c r="DJ242" s="152">
        <v>0.14555000000000001</v>
      </c>
      <c r="DK242" s="152">
        <v>2.15E-3</v>
      </c>
      <c r="DM242" s="152">
        <v>0.2291</v>
      </c>
      <c r="DN242" s="152">
        <v>1.975E-2</v>
      </c>
      <c r="DO242" s="154">
        <v>82.708648370000006</v>
      </c>
    </row>
    <row r="243" spans="1:119">
      <c r="A243" s="151">
        <v>501</v>
      </c>
      <c r="B243" s="152" t="s">
        <v>2859</v>
      </c>
      <c r="C243" s="152" t="s">
        <v>2941</v>
      </c>
      <c r="D243" s="152" t="s">
        <v>2942</v>
      </c>
      <c r="E243" s="152" t="s">
        <v>3620</v>
      </c>
      <c r="F243" s="152" t="s">
        <v>8687</v>
      </c>
      <c r="H243" s="151">
        <v>211818</v>
      </c>
      <c r="J243" s="151" t="s">
        <v>3621</v>
      </c>
      <c r="L243" s="153" t="s">
        <v>3622</v>
      </c>
      <c r="M243" s="153" t="s">
        <v>3622</v>
      </c>
      <c r="O243" s="151">
        <v>3490</v>
      </c>
      <c r="P243" s="152">
        <v>38.533333329999998</v>
      </c>
      <c r="Q243" s="152">
        <v>14.35</v>
      </c>
      <c r="S243" s="152" t="s">
        <v>2716</v>
      </c>
      <c r="T243" s="152">
        <v>47.800400000000003</v>
      </c>
      <c r="U243" s="152">
        <v>0.67654999999999998</v>
      </c>
      <c r="V243" s="152">
        <v>15.48635</v>
      </c>
      <c r="X243" s="152">
        <v>7.7999499999999999</v>
      </c>
      <c r="AA243" s="152">
        <v>6.9105999999999996</v>
      </c>
      <c r="AB243" s="152">
        <v>0.1154</v>
      </c>
      <c r="AC243" s="152">
        <v>16.667249999999999</v>
      </c>
      <c r="AD243" s="152">
        <v>1.79135</v>
      </c>
      <c r="AE243" s="152">
        <v>0.61514999999999997</v>
      </c>
      <c r="AF243" s="152">
        <v>0.21959999999999999</v>
      </c>
      <c r="AI243" s="152">
        <v>98.082599999999999</v>
      </c>
      <c r="AJ243" s="152">
        <v>1.1640709629999999</v>
      </c>
      <c r="AK243" s="156">
        <f t="shared" si="3"/>
        <v>9.4570310290000001E-2</v>
      </c>
      <c r="AL243" s="151">
        <v>945.70310289999998</v>
      </c>
      <c r="AM243" s="151">
        <v>260.79321599999997</v>
      </c>
      <c r="AN243" s="151">
        <v>1041.5455199999999</v>
      </c>
      <c r="AO243" s="151">
        <v>1279.5991200000001</v>
      </c>
      <c r="AX243" s="151">
        <v>3258.88</v>
      </c>
      <c r="BG243" s="152">
        <v>12.57</v>
      </c>
      <c r="BH243" s="152">
        <v>554.79</v>
      </c>
      <c r="BI243" s="152">
        <v>15.82</v>
      </c>
      <c r="BJ243" s="152">
        <v>38.61</v>
      </c>
      <c r="BK243" s="152">
        <v>2.8</v>
      </c>
      <c r="BO243" s="152">
        <v>94.09</v>
      </c>
      <c r="BP243" s="152">
        <v>10.26</v>
      </c>
      <c r="BQ243" s="152">
        <v>21.34</v>
      </c>
      <c r="BS243" s="152">
        <v>11.84</v>
      </c>
      <c r="BT243" s="152">
        <v>3.26</v>
      </c>
      <c r="BU243" s="152">
        <v>1.23</v>
      </c>
      <c r="BV243" s="152">
        <v>3.25</v>
      </c>
      <c r="BX243" s="152">
        <v>3.28</v>
      </c>
      <c r="BZ243" s="152">
        <v>1.42</v>
      </c>
      <c r="CB243" s="152">
        <v>1.33</v>
      </c>
      <c r="CJ243" s="152">
        <v>1.2</v>
      </c>
      <c r="CK243" s="152">
        <v>0.33</v>
      </c>
      <c r="CY243" s="152">
        <v>18.97</v>
      </c>
      <c r="CZ243" s="152">
        <v>0.82399999999999995</v>
      </c>
      <c r="DA243" s="152">
        <v>39.07</v>
      </c>
      <c r="DB243" s="152">
        <v>2.0459999999999998</v>
      </c>
      <c r="DC243" s="152">
        <v>40.654424120000002</v>
      </c>
      <c r="DD243" s="152" t="s">
        <v>2867</v>
      </c>
      <c r="DE243" s="152">
        <v>1.485E-2</v>
      </c>
      <c r="DF243" s="152">
        <v>10.787699999999999</v>
      </c>
      <c r="DG243" s="152">
        <v>48.177700000000002</v>
      </c>
      <c r="DH243" s="152">
        <v>0.22134999999999999</v>
      </c>
      <c r="DI243" s="152">
        <v>2.1000000000000001E-2</v>
      </c>
      <c r="DJ243" s="152">
        <v>0.15525</v>
      </c>
      <c r="DK243" s="152" t="s">
        <v>2867</v>
      </c>
      <c r="DM243" s="152">
        <v>0.27839999999999998</v>
      </c>
      <c r="DN243" s="152">
        <v>5.3499999999999997E-3</v>
      </c>
      <c r="DO243" s="154">
        <v>88.840779010000006</v>
      </c>
    </row>
    <row r="244" spans="1:119">
      <c r="A244" s="151">
        <v>502</v>
      </c>
      <c r="B244" s="152" t="s">
        <v>2859</v>
      </c>
      <c r="C244" s="152" t="s">
        <v>2941</v>
      </c>
      <c r="D244" s="152" t="s">
        <v>2942</v>
      </c>
      <c r="E244" s="152" t="s">
        <v>3620</v>
      </c>
      <c r="F244" s="152" t="s">
        <v>8688</v>
      </c>
      <c r="H244" s="151">
        <v>211818</v>
      </c>
      <c r="J244" s="151" t="s">
        <v>3621</v>
      </c>
      <c r="L244" s="153" t="s">
        <v>4334</v>
      </c>
      <c r="M244" s="153" t="s">
        <v>4334</v>
      </c>
      <c r="O244" s="151">
        <v>3490</v>
      </c>
      <c r="P244" s="152">
        <v>38.533333329999998</v>
      </c>
      <c r="Q244" s="152">
        <v>14.35</v>
      </c>
      <c r="S244" s="152" t="s">
        <v>2716</v>
      </c>
      <c r="T244" s="152">
        <v>49.955550000000002</v>
      </c>
      <c r="U244" s="152">
        <v>0.69010000000000005</v>
      </c>
      <c r="V244" s="152">
        <v>16.924399999999999</v>
      </c>
      <c r="X244" s="152">
        <v>8.6172500000000003</v>
      </c>
      <c r="AA244" s="152">
        <v>6.2873000000000001</v>
      </c>
      <c r="AB244" s="152">
        <v>0.16320000000000001</v>
      </c>
      <c r="AC244" s="152">
        <v>12.1829</v>
      </c>
      <c r="AD244" s="152">
        <v>2.4077000000000002</v>
      </c>
      <c r="AE244" s="152">
        <v>0.92090000000000005</v>
      </c>
      <c r="AF244" s="152">
        <v>0.21609999999999999</v>
      </c>
      <c r="AI244" s="152">
        <v>98.365399999999994</v>
      </c>
      <c r="AJ244" s="152">
        <v>1.1528602880000001</v>
      </c>
      <c r="AK244" s="156">
        <f t="shared" si="3"/>
        <v>5.4906571050000005E-2</v>
      </c>
      <c r="AL244" s="151">
        <v>549.06571050000002</v>
      </c>
      <c r="AM244" s="151">
        <v>315.39795199999998</v>
      </c>
      <c r="AN244" s="151">
        <v>710.80906000000004</v>
      </c>
      <c r="AO244" s="151">
        <v>749.71040400000004</v>
      </c>
      <c r="AX244" s="151">
        <v>2826.75</v>
      </c>
      <c r="BG244" s="152">
        <v>13.86</v>
      </c>
      <c r="BH244" s="152">
        <v>425.1</v>
      </c>
      <c r="BI244" s="152">
        <v>13</v>
      </c>
      <c r="BJ244" s="152">
        <v>37.28</v>
      </c>
      <c r="BK244" s="152">
        <v>3.43</v>
      </c>
      <c r="BO244" s="152">
        <v>138.44999999999999</v>
      </c>
      <c r="BP244" s="152">
        <v>11.18</v>
      </c>
      <c r="BQ244" s="152">
        <v>23.06</v>
      </c>
      <c r="BS244" s="152">
        <v>12.86</v>
      </c>
      <c r="BT244" s="152">
        <v>3.26</v>
      </c>
      <c r="BU244" s="152">
        <v>1.1599999999999999</v>
      </c>
      <c r="BV244" s="152">
        <v>5.79</v>
      </c>
      <c r="BX244" s="152">
        <v>2.94</v>
      </c>
      <c r="BZ244" s="152">
        <v>2.85</v>
      </c>
      <c r="CB244" s="152">
        <v>2.62</v>
      </c>
      <c r="CJ244" s="152">
        <v>1.28</v>
      </c>
      <c r="CK244" s="152">
        <v>1.05</v>
      </c>
      <c r="CY244" s="152">
        <v>19.29</v>
      </c>
      <c r="CZ244" s="152">
        <v>0.81799999999999995</v>
      </c>
      <c r="DA244" s="152">
        <v>39.729999999999997</v>
      </c>
      <c r="DB244" s="152">
        <v>2.0459999999999998</v>
      </c>
      <c r="DC244" s="152">
        <v>40.767606090000001</v>
      </c>
      <c r="DD244" s="152">
        <v>1.7299999999999999E-2</v>
      </c>
      <c r="DE244" s="152">
        <v>1.9800000000000002E-2</v>
      </c>
      <c r="DF244" s="152">
        <v>10.842650000000001</v>
      </c>
      <c r="DG244" s="152">
        <v>48.028599999999997</v>
      </c>
      <c r="DH244" s="152">
        <v>0.13850000000000001</v>
      </c>
      <c r="DI244" s="152">
        <v>2.7400000000000001E-2</v>
      </c>
      <c r="DJ244" s="152">
        <v>0.15140000000000001</v>
      </c>
      <c r="DK244" s="152">
        <v>2.7000000000000001E-3</v>
      </c>
      <c r="DM244" s="152">
        <v>0.25319999999999998</v>
      </c>
      <c r="DN244" s="152" t="s">
        <v>2867</v>
      </c>
      <c r="DO244" s="154">
        <v>88.759420719999994</v>
      </c>
    </row>
    <row r="245" spans="1:119">
      <c r="A245" s="151">
        <v>503</v>
      </c>
      <c r="B245" s="152" t="s">
        <v>2859</v>
      </c>
      <c r="C245" s="152" t="s">
        <v>2941</v>
      </c>
      <c r="D245" s="152" t="s">
        <v>2942</v>
      </c>
      <c r="E245" s="152" t="s">
        <v>3620</v>
      </c>
      <c r="F245" s="152" t="s">
        <v>8689</v>
      </c>
      <c r="H245" s="151">
        <v>211818</v>
      </c>
      <c r="J245" s="151" t="s">
        <v>3621</v>
      </c>
      <c r="L245" s="153" t="s">
        <v>4183</v>
      </c>
      <c r="M245" s="153" t="s">
        <v>4183</v>
      </c>
      <c r="O245" s="151">
        <v>3490</v>
      </c>
      <c r="P245" s="152">
        <v>39.833333330000002</v>
      </c>
      <c r="Q245" s="152">
        <v>12.58333333</v>
      </c>
      <c r="S245" s="152" t="s">
        <v>2716</v>
      </c>
      <c r="T245" s="152">
        <v>49.553849999999997</v>
      </c>
      <c r="U245" s="152">
        <v>0.59430000000000005</v>
      </c>
      <c r="V245" s="152">
        <v>16.413699999999999</v>
      </c>
      <c r="X245" s="152">
        <v>9.2649500000000007</v>
      </c>
      <c r="AA245" s="152">
        <v>7.5919999999999996</v>
      </c>
      <c r="AB245" s="152">
        <v>0.1678</v>
      </c>
      <c r="AC245" s="152">
        <v>12.6328</v>
      </c>
      <c r="AD245" s="152">
        <v>1.7696499999999999</v>
      </c>
      <c r="AE245" s="152">
        <v>0.58989999999999998</v>
      </c>
      <c r="AF245" s="152">
        <v>0.27650000000000002</v>
      </c>
      <c r="AI245" s="152">
        <v>98.855450000000005</v>
      </c>
      <c r="AJ245" s="152">
        <v>2.2415844690000002</v>
      </c>
      <c r="AK245" s="156">
        <f t="shared" si="3"/>
        <v>7.1200927359999999E-2</v>
      </c>
      <c r="AL245" s="151">
        <v>712.00927360000003</v>
      </c>
      <c r="AM245" s="151">
        <v>436.01472000000001</v>
      </c>
      <c r="AN245" s="151">
        <v>1233.70631</v>
      </c>
      <c r="AO245" s="151">
        <v>1479.4666199999999</v>
      </c>
      <c r="AX245" s="151">
        <v>3057.61</v>
      </c>
      <c r="BG245" s="152">
        <v>13.8</v>
      </c>
      <c r="BH245" s="152">
        <v>514.36</v>
      </c>
      <c r="BI245" s="152">
        <v>16.37</v>
      </c>
      <c r="BJ245" s="152">
        <v>34.74</v>
      </c>
      <c r="BK245" s="152">
        <v>2.79</v>
      </c>
      <c r="BO245" s="152">
        <v>89.98</v>
      </c>
      <c r="BP245" s="152">
        <v>9.49</v>
      </c>
      <c r="BQ245" s="152">
        <v>19.8</v>
      </c>
      <c r="BS245" s="152">
        <v>11.37</v>
      </c>
      <c r="BT245" s="152">
        <v>1.93</v>
      </c>
      <c r="BX245" s="152">
        <v>3.11</v>
      </c>
      <c r="BZ245" s="152">
        <v>1.83</v>
      </c>
      <c r="CB245" s="152">
        <v>1.58</v>
      </c>
      <c r="CJ245" s="152">
        <v>1.1499999999999999</v>
      </c>
      <c r="CK245" s="152">
        <v>0.55000000000000004</v>
      </c>
      <c r="CY245" s="152">
        <v>18.100000000000001</v>
      </c>
      <c r="CZ245" s="152">
        <v>0.86099999999999999</v>
      </c>
      <c r="DA245" s="152">
        <v>38.049999999999997</v>
      </c>
      <c r="DB245" s="152">
        <v>2.0880000000000001</v>
      </c>
      <c r="DC245" s="152">
        <v>39.89307187</v>
      </c>
      <c r="DD245" s="152">
        <v>3.5999999999999999E-3</v>
      </c>
      <c r="DE245" s="152">
        <v>1.21E-2</v>
      </c>
      <c r="DF245" s="152">
        <v>14.026899999999999</v>
      </c>
      <c r="DG245" s="152">
        <v>45.642200000000003</v>
      </c>
      <c r="DH245" s="152">
        <v>0.19520000000000001</v>
      </c>
      <c r="DI245" s="152">
        <v>1.805E-2</v>
      </c>
      <c r="DJ245" s="152">
        <v>0.1552</v>
      </c>
      <c r="DK245" s="152">
        <v>1.265E-2</v>
      </c>
      <c r="DM245" s="152">
        <v>0.2185</v>
      </c>
      <c r="DN245" s="152">
        <v>1.375E-2</v>
      </c>
      <c r="DO245" s="154">
        <v>85.295219540000005</v>
      </c>
    </row>
    <row r="246" spans="1:119">
      <c r="A246" s="151">
        <v>504</v>
      </c>
      <c r="B246" s="152" t="s">
        <v>2859</v>
      </c>
      <c r="C246" s="152" t="s">
        <v>2941</v>
      </c>
      <c r="D246" s="152" t="s">
        <v>2942</v>
      </c>
      <c r="E246" s="152" t="s">
        <v>3792</v>
      </c>
      <c r="F246" s="152" t="s">
        <v>8690</v>
      </c>
      <c r="H246" s="151">
        <v>211040</v>
      </c>
      <c r="J246" s="151" t="s">
        <v>3793</v>
      </c>
      <c r="K246" s="152" t="s">
        <v>3794</v>
      </c>
      <c r="L246" s="153" t="s">
        <v>4314</v>
      </c>
      <c r="M246" s="153" t="s">
        <v>4314</v>
      </c>
      <c r="O246" s="151">
        <v>3490</v>
      </c>
      <c r="P246" s="152">
        <v>38.783000000000001</v>
      </c>
      <c r="Q246" s="152">
        <v>15.2</v>
      </c>
      <c r="R246" s="152" t="s">
        <v>2027</v>
      </c>
      <c r="S246" s="152" t="s">
        <v>2716</v>
      </c>
      <c r="T246" s="152">
        <v>49.888150000000003</v>
      </c>
      <c r="U246" s="152">
        <v>1.2941499999999999</v>
      </c>
      <c r="V246" s="152">
        <v>17.666049999999998</v>
      </c>
      <c r="X246" s="152">
        <v>9.0077999999999996</v>
      </c>
      <c r="AA246" s="152">
        <v>4.0346000000000002</v>
      </c>
      <c r="AB246" s="152">
        <v>0.20630000000000001</v>
      </c>
      <c r="AC246" s="152">
        <v>8.9008500000000002</v>
      </c>
      <c r="AD246" s="152">
        <v>3.1803499999999998</v>
      </c>
      <c r="AE246" s="152">
        <v>3.1266500000000002</v>
      </c>
      <c r="AF246" s="152">
        <v>0.49399999999999999</v>
      </c>
      <c r="AI246" s="152">
        <v>97.798900000000003</v>
      </c>
      <c r="AJ246" s="152">
        <v>1.2014614729999999</v>
      </c>
      <c r="AK246" s="156">
        <f t="shared" si="3"/>
        <v>1.3784539580000001E-2</v>
      </c>
      <c r="AL246" s="151">
        <v>137.84539580000001</v>
      </c>
      <c r="AM246" s="151">
        <v>1099.8355200000001</v>
      </c>
      <c r="AN246" s="151">
        <v>936.58693000000005</v>
      </c>
      <c r="AO246" s="151">
        <v>1581.2657999999999</v>
      </c>
      <c r="AX246" s="151">
        <v>2929.13</v>
      </c>
      <c r="BG246" s="152">
        <v>51.11</v>
      </c>
      <c r="BH246" s="152">
        <v>873.6</v>
      </c>
      <c r="BI246" s="152">
        <v>29.53</v>
      </c>
      <c r="BJ246" s="152">
        <v>113.05</v>
      </c>
      <c r="BK246" s="152">
        <v>17.010000000000002</v>
      </c>
      <c r="BO246" s="152">
        <v>939.14</v>
      </c>
      <c r="BP246" s="152">
        <v>47</v>
      </c>
      <c r="BQ246" s="152">
        <v>92.62</v>
      </c>
      <c r="BS246" s="152">
        <v>37.130000000000003</v>
      </c>
      <c r="BT246" s="152">
        <v>7.04</v>
      </c>
      <c r="BU246" s="152">
        <v>2.2000000000000002</v>
      </c>
      <c r="BV246" s="152">
        <v>8.42</v>
      </c>
      <c r="BX246" s="152">
        <v>5.9</v>
      </c>
      <c r="BZ246" s="152">
        <v>4.22</v>
      </c>
      <c r="CB246" s="152">
        <v>2.8</v>
      </c>
      <c r="CJ246" s="152">
        <v>11.67</v>
      </c>
      <c r="CK246" s="152">
        <v>3.31</v>
      </c>
      <c r="CY246" s="152">
        <v>18.829999999999998</v>
      </c>
      <c r="CZ246" s="152">
        <v>0.82299999999999995</v>
      </c>
      <c r="DA246" s="152">
        <v>38.81</v>
      </c>
      <c r="DB246" s="152">
        <v>2.06</v>
      </c>
      <c r="DC246" s="152">
        <v>39.52469894</v>
      </c>
      <c r="DD246" s="152">
        <v>1.44E-2</v>
      </c>
      <c r="DE246" s="152">
        <v>1.8E-3</v>
      </c>
      <c r="DF246" s="152">
        <v>16.029199999999999</v>
      </c>
      <c r="DG246" s="152">
        <v>43.792900000000003</v>
      </c>
      <c r="DH246" s="152">
        <v>0.26305000000000001</v>
      </c>
      <c r="DI246" s="152" t="s">
        <v>2867</v>
      </c>
      <c r="DJ246" s="152">
        <v>0.12325</v>
      </c>
      <c r="DK246" s="152">
        <v>5.0000000000000001E-3</v>
      </c>
      <c r="DM246" s="152">
        <v>0.1772</v>
      </c>
      <c r="DN246" s="152">
        <v>3.8E-3</v>
      </c>
      <c r="DO246" s="154">
        <v>82.965011570000001</v>
      </c>
    </row>
    <row r="247" spans="1:119">
      <c r="A247" s="151">
        <v>505</v>
      </c>
      <c r="B247" s="152" t="s">
        <v>2859</v>
      </c>
      <c r="C247" s="152" t="s">
        <v>2941</v>
      </c>
      <c r="D247" s="152" t="s">
        <v>2942</v>
      </c>
      <c r="E247" s="152" t="s">
        <v>3792</v>
      </c>
      <c r="F247" s="152" t="s">
        <v>8691</v>
      </c>
      <c r="H247" s="151">
        <v>211040</v>
      </c>
      <c r="J247" s="151" t="s">
        <v>3793</v>
      </c>
      <c r="K247" s="152" t="s">
        <v>3794</v>
      </c>
      <c r="L247" s="153" t="s">
        <v>3860</v>
      </c>
      <c r="M247" s="153" t="s">
        <v>3860</v>
      </c>
      <c r="O247" s="151">
        <v>3490</v>
      </c>
      <c r="P247" s="152">
        <v>38.369999999999997</v>
      </c>
      <c r="Q247" s="152">
        <v>14.97</v>
      </c>
      <c r="R247" s="152" t="s">
        <v>2027</v>
      </c>
      <c r="S247" s="152" t="s">
        <v>2716</v>
      </c>
      <c r="T247" s="152">
        <v>48.554499999999997</v>
      </c>
      <c r="U247" s="152">
        <v>0.8488</v>
      </c>
      <c r="V247" s="152">
        <v>16.946650000000002</v>
      </c>
      <c r="X247" s="152">
        <v>12.75465</v>
      </c>
      <c r="AA247" s="152">
        <v>3.9817</v>
      </c>
      <c r="AB247" s="152">
        <v>0.23574999999999999</v>
      </c>
      <c r="AC247" s="152">
        <v>9.9085999999999999</v>
      </c>
      <c r="AD247" s="152">
        <v>2.9185500000000002</v>
      </c>
      <c r="AE247" s="152">
        <v>1.8586</v>
      </c>
      <c r="AF247" s="152">
        <v>0.69240000000000002</v>
      </c>
      <c r="AI247" s="152">
        <v>98.700199999999995</v>
      </c>
      <c r="AJ247" s="152">
        <v>0.83329252700000001</v>
      </c>
      <c r="AK247" s="156">
        <f t="shared" si="3"/>
        <v>3.265889894E-2</v>
      </c>
      <c r="AL247" s="151">
        <v>326.5889894</v>
      </c>
      <c r="AM247" s="151">
        <v>1560.1299200000001</v>
      </c>
      <c r="AN247" s="151">
        <v>1373.4825900000001</v>
      </c>
      <c r="AO247" s="151">
        <v>2276.5762800000002</v>
      </c>
      <c r="AX247" s="151">
        <v>4260.7700000000004</v>
      </c>
      <c r="BG247" s="152">
        <v>46.02</v>
      </c>
      <c r="BH247" s="152">
        <v>850.3</v>
      </c>
      <c r="BI247" s="152">
        <v>39.29</v>
      </c>
      <c r="BJ247" s="152">
        <v>122.62</v>
      </c>
      <c r="BK247" s="152">
        <v>17.11</v>
      </c>
      <c r="BO247" s="152">
        <v>930.95</v>
      </c>
      <c r="BP247" s="152">
        <v>49.85</v>
      </c>
      <c r="BQ247" s="152">
        <v>99.91</v>
      </c>
      <c r="BS247" s="152">
        <v>49.31</v>
      </c>
      <c r="BT247" s="152">
        <v>9.82</v>
      </c>
      <c r="BU247" s="152">
        <v>2.4900000000000002</v>
      </c>
      <c r="BV247" s="152">
        <v>8.2899999999999991</v>
      </c>
      <c r="BX247" s="152">
        <v>7.72</v>
      </c>
      <c r="BZ247" s="152">
        <v>4.1399999999999997</v>
      </c>
      <c r="CB247" s="152">
        <v>4.1900000000000004</v>
      </c>
      <c r="CJ247" s="152">
        <v>13.33</v>
      </c>
      <c r="CK247" s="152">
        <v>3.86</v>
      </c>
      <c r="CY247" s="152">
        <v>18.82</v>
      </c>
      <c r="CZ247" s="152">
        <v>0.81899999999999995</v>
      </c>
      <c r="DA247" s="152">
        <v>38.71</v>
      </c>
      <c r="DB247" s="152">
        <v>2.056</v>
      </c>
      <c r="DC247" s="152">
        <v>37.591808239999999</v>
      </c>
      <c r="DD247" s="152">
        <v>1.14E-2</v>
      </c>
      <c r="DE247" s="152">
        <v>2.445E-2</v>
      </c>
      <c r="DF247" s="152">
        <v>26.054349999999999</v>
      </c>
      <c r="DG247" s="152">
        <v>35.411999999999999</v>
      </c>
      <c r="DH247" s="152">
        <v>0.46989999999999998</v>
      </c>
      <c r="DI247" s="152">
        <v>1.55E-2</v>
      </c>
      <c r="DJ247" s="152">
        <v>4.5600000000000002E-2</v>
      </c>
      <c r="DK247" s="152">
        <v>1.1050000000000001E-2</v>
      </c>
      <c r="DM247" s="152">
        <v>0.24690000000000001</v>
      </c>
      <c r="DN247" s="152" t="s">
        <v>2867</v>
      </c>
      <c r="DO247" s="154">
        <v>70.784816410000005</v>
      </c>
    </row>
    <row r="248" spans="1:119">
      <c r="A248" s="151">
        <v>506</v>
      </c>
      <c r="B248" s="152" t="s">
        <v>2859</v>
      </c>
      <c r="C248" s="152" t="s">
        <v>2941</v>
      </c>
      <c r="D248" s="152" t="s">
        <v>2942</v>
      </c>
      <c r="E248" s="152" t="s">
        <v>3792</v>
      </c>
      <c r="F248" s="152" t="s">
        <v>8692</v>
      </c>
      <c r="H248" s="151">
        <v>211040</v>
      </c>
      <c r="J248" s="151" t="s">
        <v>3793</v>
      </c>
      <c r="K248" s="152" t="s">
        <v>3794</v>
      </c>
      <c r="L248" s="153" t="s">
        <v>3795</v>
      </c>
      <c r="M248" s="153" t="s">
        <v>3795</v>
      </c>
      <c r="O248" s="151">
        <v>3490</v>
      </c>
      <c r="P248" s="152">
        <v>38.783333329999998</v>
      </c>
      <c r="Q248" s="152">
        <v>15.2</v>
      </c>
      <c r="R248" s="152" t="s">
        <v>2027</v>
      </c>
      <c r="S248" s="152" t="s">
        <v>2716</v>
      </c>
      <c r="T248" s="152">
        <v>48.320700000000002</v>
      </c>
      <c r="U248" s="152">
        <v>0.99709999999999999</v>
      </c>
      <c r="V248" s="152">
        <v>17.366849999999999</v>
      </c>
      <c r="X248" s="152">
        <v>12.7026</v>
      </c>
      <c r="AA248" s="152">
        <v>3.5095000000000001</v>
      </c>
      <c r="AB248" s="152">
        <v>0.25829999999999997</v>
      </c>
      <c r="AC248" s="152">
        <v>9.5422499999999992</v>
      </c>
      <c r="AD248" s="152">
        <v>3.0283000000000002</v>
      </c>
      <c r="AE248" s="152">
        <v>2.1829999999999998</v>
      </c>
      <c r="AF248" s="152">
        <v>0.72740000000000005</v>
      </c>
      <c r="AI248" s="152">
        <v>98.635999999999996</v>
      </c>
      <c r="AJ248" s="152">
        <v>0.78873204699999999</v>
      </c>
      <c r="AK248" s="156">
        <f t="shared" si="3"/>
        <v>3.6879440329999999E-2</v>
      </c>
      <c r="AL248" s="151">
        <v>368.7944033</v>
      </c>
      <c r="AM248" s="151">
        <v>1546.0076799999999</v>
      </c>
      <c r="AN248" s="151">
        <v>1336.2004899999999</v>
      </c>
      <c r="AO248" s="151">
        <v>2328.5037600000001</v>
      </c>
      <c r="AX248" s="151">
        <v>4238.42</v>
      </c>
      <c r="BG248" s="152">
        <v>45.62</v>
      </c>
      <c r="BH248" s="152">
        <v>822.38</v>
      </c>
      <c r="BI248" s="152">
        <v>38.19</v>
      </c>
      <c r="BJ248" s="152">
        <v>122.72</v>
      </c>
      <c r="BK248" s="152">
        <v>15.82</v>
      </c>
      <c r="BO248" s="152">
        <v>905.76</v>
      </c>
      <c r="BP248" s="152">
        <v>48.88</v>
      </c>
      <c r="BQ248" s="152">
        <v>99.33</v>
      </c>
      <c r="BS248" s="152">
        <v>47.29</v>
      </c>
      <c r="BT248" s="152">
        <v>9.56</v>
      </c>
      <c r="BU248" s="152">
        <v>2.29</v>
      </c>
      <c r="BV248" s="152">
        <v>8.02</v>
      </c>
      <c r="BX248" s="152">
        <v>7.33</v>
      </c>
      <c r="BZ248" s="152">
        <v>4</v>
      </c>
      <c r="CB248" s="152">
        <v>4.47</v>
      </c>
      <c r="CJ248" s="152">
        <v>12.71</v>
      </c>
      <c r="CK248" s="152">
        <v>3.28</v>
      </c>
      <c r="CY248" s="152">
        <v>18.760000000000002</v>
      </c>
      <c r="CZ248" s="152">
        <v>0.81799999999999995</v>
      </c>
      <c r="DA248" s="152">
        <v>38.729999999999997</v>
      </c>
      <c r="DB248" s="152">
        <v>2.0649999999999999</v>
      </c>
      <c r="DC248" s="152">
        <v>37.731424109999999</v>
      </c>
      <c r="DD248" s="152" t="s">
        <v>2867</v>
      </c>
      <c r="DE248" s="152">
        <v>4.9399999999999999E-2</v>
      </c>
      <c r="DF248" s="152">
        <v>26.050249999999998</v>
      </c>
      <c r="DG248" s="152">
        <v>34.794600000000003</v>
      </c>
      <c r="DH248" s="152">
        <v>0.49709999999999999</v>
      </c>
      <c r="DI248" s="152" t="s">
        <v>2867</v>
      </c>
      <c r="DJ248" s="152">
        <v>3.1699999999999999E-2</v>
      </c>
      <c r="DK248" s="152">
        <v>5.5500000000000002E-3</v>
      </c>
      <c r="DM248" s="152">
        <v>0.31614999999999999</v>
      </c>
      <c r="DN248" s="152">
        <v>1.0500000000000001E-2</v>
      </c>
      <c r="DO248" s="154">
        <v>70.423039790000004</v>
      </c>
    </row>
    <row r="249" spans="1:119">
      <c r="A249" s="151">
        <v>508</v>
      </c>
      <c r="B249" s="152" t="s">
        <v>2859</v>
      </c>
      <c r="C249" s="152" t="s">
        <v>2941</v>
      </c>
      <c r="D249" s="152" t="s">
        <v>2942</v>
      </c>
      <c r="E249" s="152" t="s">
        <v>3129</v>
      </c>
      <c r="F249" s="152" t="s">
        <v>8693</v>
      </c>
      <c r="H249" s="151">
        <v>211050</v>
      </c>
      <c r="J249" s="151" t="s">
        <v>3130</v>
      </c>
      <c r="L249" s="153" t="s">
        <v>3343</v>
      </c>
      <c r="M249" s="153" t="s">
        <v>2804</v>
      </c>
      <c r="O249" s="151">
        <v>3490</v>
      </c>
      <c r="P249" s="152">
        <v>38.700000000000003</v>
      </c>
      <c r="Q249" s="152">
        <v>13.17</v>
      </c>
      <c r="R249" s="152" t="s">
        <v>2027</v>
      </c>
      <c r="S249" s="152" t="s">
        <v>2716</v>
      </c>
      <c r="T249" s="152">
        <v>46.731299999999997</v>
      </c>
      <c r="U249" s="152">
        <v>0.64075000000000004</v>
      </c>
      <c r="V249" s="152">
        <v>11.957050000000001</v>
      </c>
      <c r="X249" s="152">
        <v>9.1487999999999996</v>
      </c>
      <c r="AA249" s="152">
        <v>7.4615</v>
      </c>
      <c r="AB249" s="152">
        <v>0.1595</v>
      </c>
      <c r="AC249" s="152">
        <v>14.42435</v>
      </c>
      <c r="AD249" s="152">
        <v>2.1665999999999999</v>
      </c>
      <c r="AE249" s="152">
        <v>1.9312</v>
      </c>
      <c r="AF249" s="152">
        <v>0.30745</v>
      </c>
      <c r="AI249" s="152">
        <v>94.9285</v>
      </c>
      <c r="AJ249" s="152">
        <v>5.0483698480000001</v>
      </c>
      <c r="AK249" s="156">
        <f t="shared" si="3"/>
        <v>1.7493091150000001E-2</v>
      </c>
      <c r="AL249" s="151">
        <v>174.93091150000001</v>
      </c>
      <c r="AM249" s="151">
        <v>835.02463999999998</v>
      </c>
      <c r="AN249" s="151">
        <v>2476.02171</v>
      </c>
      <c r="AO249" s="151">
        <v>4208.7049200000001</v>
      </c>
      <c r="AX249" s="151">
        <v>3455.65</v>
      </c>
      <c r="BG249" s="152">
        <v>42.42</v>
      </c>
      <c r="BH249" s="152">
        <v>937.44</v>
      </c>
      <c r="BI249" s="152">
        <v>13.3</v>
      </c>
      <c r="BJ249" s="152">
        <v>55.32</v>
      </c>
      <c r="BK249" s="152">
        <v>4.6500000000000004</v>
      </c>
      <c r="BO249" s="152">
        <v>427.14</v>
      </c>
      <c r="BP249" s="152">
        <v>20.04</v>
      </c>
      <c r="BQ249" s="152">
        <v>40.450000000000003</v>
      </c>
      <c r="BS249" s="152">
        <v>20.82</v>
      </c>
      <c r="BT249" s="152">
        <v>4.59</v>
      </c>
      <c r="BU249" s="152">
        <v>1.2450000000000001</v>
      </c>
      <c r="BV249" s="152">
        <v>3.93</v>
      </c>
      <c r="BX249" s="152">
        <v>2.7</v>
      </c>
      <c r="BZ249" s="152">
        <v>1.4550000000000001</v>
      </c>
      <c r="CB249" s="152">
        <v>1.27</v>
      </c>
      <c r="CJ249" s="152">
        <v>3.88</v>
      </c>
      <c r="CK249" s="152">
        <v>1.27</v>
      </c>
      <c r="CY249" s="152">
        <v>19.64</v>
      </c>
      <c r="CZ249" s="152">
        <v>0.8</v>
      </c>
      <c r="DA249" s="152">
        <v>39.869999999999997</v>
      </c>
      <c r="DB249" s="152">
        <v>2.0150000000000001</v>
      </c>
      <c r="DC249" s="152">
        <v>40.589952799999999</v>
      </c>
      <c r="DD249" s="152">
        <v>2.2800000000000001E-2</v>
      </c>
      <c r="DE249" s="152">
        <v>1.485E-2</v>
      </c>
      <c r="DF249" s="152">
        <v>10.40535</v>
      </c>
      <c r="DG249" s="152">
        <v>48.273299999999999</v>
      </c>
      <c r="DH249" s="152">
        <v>0.27150000000000002</v>
      </c>
      <c r="DI249" s="152" t="s">
        <v>2867</v>
      </c>
      <c r="DJ249" s="152">
        <v>7.0250000000000007E-2</v>
      </c>
      <c r="DK249" s="152">
        <v>1.0149999999999999E-2</v>
      </c>
      <c r="DM249" s="152">
        <v>0.37180000000000002</v>
      </c>
      <c r="DN249" s="152">
        <v>1.3050000000000001E-2</v>
      </c>
      <c r="DO249" s="154">
        <v>89.212647849999996</v>
      </c>
    </row>
    <row r="250" spans="1:119">
      <c r="A250" s="151">
        <v>509</v>
      </c>
      <c r="B250" s="152" t="s">
        <v>2859</v>
      </c>
      <c r="C250" s="152" t="s">
        <v>2941</v>
      </c>
      <c r="D250" s="152" t="s">
        <v>2942</v>
      </c>
      <c r="E250" s="152" t="s">
        <v>3129</v>
      </c>
      <c r="F250" s="152" t="s">
        <v>8694</v>
      </c>
      <c r="H250" s="151">
        <v>211050</v>
      </c>
      <c r="J250" s="151" t="s">
        <v>3130</v>
      </c>
      <c r="L250" s="153" t="s">
        <v>3131</v>
      </c>
      <c r="M250" s="153" t="s">
        <v>3131</v>
      </c>
      <c r="O250" s="151">
        <v>3490</v>
      </c>
      <c r="P250" s="152">
        <v>38.366666670000001</v>
      </c>
      <c r="Q250" s="152">
        <v>14.96666667</v>
      </c>
      <c r="R250" s="152" t="s">
        <v>2027</v>
      </c>
      <c r="S250" s="152" t="s">
        <v>2716</v>
      </c>
      <c r="T250" s="152">
        <v>45.5214</v>
      </c>
      <c r="U250" s="152">
        <v>0.69489999999999996</v>
      </c>
      <c r="V250" s="152">
        <v>11.140700000000001</v>
      </c>
      <c r="X250" s="152">
        <v>9.2890999999999995</v>
      </c>
      <c r="AA250" s="152">
        <v>8.4177</v>
      </c>
      <c r="AB250" s="152">
        <v>0.1575</v>
      </c>
      <c r="AC250" s="152">
        <v>14.0604</v>
      </c>
      <c r="AD250" s="152">
        <v>2.1173999999999999</v>
      </c>
      <c r="AE250" s="152">
        <v>1.9739</v>
      </c>
      <c r="AF250" s="152">
        <v>0.2903</v>
      </c>
      <c r="AI250" s="152">
        <v>93.663200000000003</v>
      </c>
      <c r="AJ250" s="152">
        <v>3.3216082880000002</v>
      </c>
      <c r="AK250" s="156">
        <f t="shared" si="3"/>
        <v>8.0756724539999998E-3</v>
      </c>
      <c r="AL250" s="151">
        <v>80.756724539999993</v>
      </c>
      <c r="AM250" s="151">
        <v>949.19331499999998</v>
      </c>
      <c r="AN250" s="151">
        <v>2473.1620330000001</v>
      </c>
      <c r="AO250" s="151">
        <v>3435.6078550000002</v>
      </c>
      <c r="BH250" s="152">
        <v>1009.4</v>
      </c>
      <c r="BI250" s="152">
        <v>20.085000000000001</v>
      </c>
      <c r="BJ250" s="152">
        <v>84.46</v>
      </c>
      <c r="BK250" s="152">
        <v>7.0039999999999996</v>
      </c>
      <c r="BO250" s="152">
        <v>479.98</v>
      </c>
      <c r="BP250" s="152">
        <v>22.042000000000002</v>
      </c>
      <c r="BQ250" s="152">
        <v>45.216999999999999</v>
      </c>
      <c r="BS250" s="152">
        <v>23.792999999999999</v>
      </c>
      <c r="BT250" s="152">
        <v>3.7080000000000002</v>
      </c>
      <c r="BX250" s="152">
        <v>4.4290000000000003</v>
      </c>
      <c r="BZ250" s="152">
        <v>1.4419999999999999</v>
      </c>
      <c r="DC250" s="152">
        <v>40.62517596</v>
      </c>
      <c r="DD250" s="152">
        <v>8.2472670000000008E-3</v>
      </c>
      <c r="DF250" s="152">
        <v>11.62768591</v>
      </c>
      <c r="DG250" s="152">
        <v>46.997001169999997</v>
      </c>
      <c r="DH250" s="152">
        <v>0.26907950600000002</v>
      </c>
      <c r="DJ250" s="152">
        <v>5.4749929000000003E-2</v>
      </c>
      <c r="DM250" s="152">
        <v>0.41806025600000002</v>
      </c>
      <c r="DO250" s="154">
        <v>87.811898810000002</v>
      </c>
    </row>
    <row r="251" spans="1:119">
      <c r="A251" s="151">
        <v>510</v>
      </c>
      <c r="B251" s="152" t="s">
        <v>2859</v>
      </c>
      <c r="C251" s="152" t="s">
        <v>2941</v>
      </c>
      <c r="D251" s="152" t="s">
        <v>2942</v>
      </c>
      <c r="E251" s="152" t="s">
        <v>3129</v>
      </c>
      <c r="F251" s="152" t="s">
        <v>8695</v>
      </c>
      <c r="H251" s="151">
        <v>211050</v>
      </c>
      <c r="J251" s="151" t="s">
        <v>3130</v>
      </c>
      <c r="L251" s="153" t="s">
        <v>3268</v>
      </c>
      <c r="M251" s="153" t="s">
        <v>3268</v>
      </c>
      <c r="O251" s="151">
        <v>3490</v>
      </c>
      <c r="P251" s="152">
        <v>40.041899999999998</v>
      </c>
      <c r="Q251" s="152">
        <v>20.885999999999999</v>
      </c>
      <c r="R251" s="152" t="s">
        <v>2027</v>
      </c>
      <c r="S251" s="152" t="s">
        <v>2716</v>
      </c>
      <c r="T251" s="152">
        <v>46.342799999999997</v>
      </c>
      <c r="U251" s="152">
        <v>0.5625</v>
      </c>
      <c r="V251" s="152">
        <v>10.634600000000001</v>
      </c>
      <c r="X251" s="152">
        <v>8.2807999999999993</v>
      </c>
      <c r="AA251" s="152">
        <v>9.2859999999999996</v>
      </c>
      <c r="AB251" s="152">
        <v>0.15770000000000001</v>
      </c>
      <c r="AC251" s="152">
        <v>14.927099999999999</v>
      </c>
      <c r="AD251" s="152">
        <v>1.7673000000000001</v>
      </c>
      <c r="AE251" s="152">
        <v>1.5668</v>
      </c>
      <c r="AF251" s="152">
        <v>0.23630000000000001</v>
      </c>
      <c r="AI251" s="152">
        <v>93.761799999999994</v>
      </c>
      <c r="AJ251" s="152">
        <v>3.7682498529999999</v>
      </c>
      <c r="AK251" s="156">
        <f t="shared" si="3"/>
        <v>1.3677371840000001E-2</v>
      </c>
      <c r="AL251" s="151">
        <v>136.77371840000001</v>
      </c>
      <c r="AM251" s="151">
        <v>956.01551849999998</v>
      </c>
      <c r="AN251" s="151">
        <v>2660.0559840000001</v>
      </c>
      <c r="AO251" s="151">
        <v>3711.0156419999998</v>
      </c>
      <c r="BH251" s="152">
        <v>985.71</v>
      </c>
      <c r="BI251" s="152">
        <v>17.097999999999999</v>
      </c>
      <c r="BJ251" s="152">
        <v>61.182000000000002</v>
      </c>
      <c r="BK251" s="152">
        <v>6.077</v>
      </c>
      <c r="BO251" s="152">
        <v>365.44400000000002</v>
      </c>
      <c r="BP251" s="152">
        <v>18.437000000000001</v>
      </c>
      <c r="BQ251" s="152">
        <v>37.08</v>
      </c>
      <c r="BS251" s="152">
        <v>19.981999999999999</v>
      </c>
      <c r="BT251" s="152">
        <v>3.5019999999999998</v>
      </c>
      <c r="BX251" s="152">
        <v>5.0469999999999997</v>
      </c>
      <c r="CB251" s="152">
        <v>0.92700000000000005</v>
      </c>
      <c r="DC251" s="152">
        <v>40.963297259999997</v>
      </c>
      <c r="DD251" s="152" t="s">
        <v>2867</v>
      </c>
      <c r="DF251" s="152">
        <v>9.5643795679999997</v>
      </c>
      <c r="DG251" s="152">
        <v>48.784995410000001</v>
      </c>
      <c r="DH251" s="152">
        <v>0.21741083899999999</v>
      </c>
      <c r="DJ251" s="152">
        <v>8.4018930000000006E-2</v>
      </c>
      <c r="DM251" s="152">
        <v>0.38589799899999999</v>
      </c>
      <c r="DO251" s="154">
        <v>90.09137715</v>
      </c>
    </row>
    <row r="252" spans="1:119">
      <c r="A252" s="151">
        <v>512</v>
      </c>
      <c r="B252" s="152" t="s">
        <v>2859</v>
      </c>
      <c r="C252" s="152" t="s">
        <v>2941</v>
      </c>
      <c r="D252" s="152" t="s">
        <v>2942</v>
      </c>
      <c r="E252" s="152" t="s">
        <v>3129</v>
      </c>
      <c r="F252" s="152" t="s">
        <v>8696</v>
      </c>
      <c r="H252" s="151">
        <v>211050</v>
      </c>
      <c r="J252" s="151" t="s">
        <v>3130</v>
      </c>
      <c r="L252" s="153" t="s">
        <v>3282</v>
      </c>
      <c r="M252" s="153" t="s">
        <v>3282</v>
      </c>
      <c r="O252" s="151">
        <v>3490</v>
      </c>
      <c r="P252" s="152">
        <v>38.366666670000001</v>
      </c>
      <c r="Q252" s="152">
        <v>14.96666667</v>
      </c>
      <c r="R252" s="152" t="s">
        <v>2027</v>
      </c>
      <c r="S252" s="152" t="s">
        <v>2716</v>
      </c>
      <c r="T252" s="152">
        <v>46.427900000000001</v>
      </c>
      <c r="U252" s="152">
        <v>0.61519999999999997</v>
      </c>
      <c r="V252" s="152">
        <v>11.154</v>
      </c>
      <c r="X252" s="152">
        <v>8.4514999999999993</v>
      </c>
      <c r="AA252" s="152">
        <v>7.4253</v>
      </c>
      <c r="AB252" s="152">
        <v>0.2339</v>
      </c>
      <c r="AC252" s="152">
        <v>16.0151</v>
      </c>
      <c r="AD252" s="152">
        <v>2.1979000000000002</v>
      </c>
      <c r="AE252" s="152">
        <v>1.7210000000000001</v>
      </c>
      <c r="AF252" s="152">
        <v>0.21379999999999999</v>
      </c>
      <c r="AI252" s="152">
        <v>94.455399999999997</v>
      </c>
      <c r="AJ252" s="152">
        <v>3.9448851490000001</v>
      </c>
      <c r="AK252" s="156">
        <f t="shared" si="3"/>
        <v>1.9905702090000001E-2</v>
      </c>
      <c r="AL252" s="151">
        <v>199.0570209</v>
      </c>
      <c r="AM252" s="151">
        <v>1117.265607</v>
      </c>
      <c r="AN252" s="151">
        <v>2917.8763829999998</v>
      </c>
      <c r="AO252" s="151">
        <v>4040.575977</v>
      </c>
      <c r="BH252" s="152">
        <v>1200.96</v>
      </c>
      <c r="BI252" s="152">
        <v>20.088000000000001</v>
      </c>
      <c r="BJ252" s="152">
        <v>75.168000000000006</v>
      </c>
      <c r="BK252" s="152">
        <v>7.452</v>
      </c>
      <c r="BO252" s="152">
        <v>586.33199999999999</v>
      </c>
      <c r="BP252" s="152">
        <v>22.571999999999999</v>
      </c>
      <c r="BQ252" s="152">
        <v>46.764000000000003</v>
      </c>
      <c r="BS252" s="152">
        <v>25.812000000000001</v>
      </c>
      <c r="BT252" s="152">
        <v>4.968</v>
      </c>
      <c r="BX252" s="152">
        <v>4.2119999999999997</v>
      </c>
      <c r="BZ252" s="152">
        <v>1.8360000000000001</v>
      </c>
      <c r="DC252" s="152">
        <v>40.88760542</v>
      </c>
      <c r="DD252" s="152">
        <v>8.6862469999999994E-3</v>
      </c>
      <c r="DF252" s="152">
        <v>10.02248994</v>
      </c>
      <c r="DG252" s="152">
        <v>48.391083639999998</v>
      </c>
      <c r="DH252" s="152">
        <v>0.215270026</v>
      </c>
      <c r="DJ252" s="152">
        <v>8.666393E-2</v>
      </c>
      <c r="DM252" s="152">
        <v>0.38820080000000001</v>
      </c>
      <c r="DO252" s="154">
        <v>89.590458979999994</v>
      </c>
    </row>
    <row r="253" spans="1:119">
      <c r="A253" s="151">
        <v>513</v>
      </c>
      <c r="B253" s="152" t="s">
        <v>2859</v>
      </c>
      <c r="C253" s="152" t="s">
        <v>2941</v>
      </c>
      <c r="D253" s="152" t="s">
        <v>2942</v>
      </c>
      <c r="E253" s="152" t="s">
        <v>3129</v>
      </c>
      <c r="F253" s="152" t="s">
        <v>8697</v>
      </c>
      <c r="H253" s="151">
        <v>211050</v>
      </c>
      <c r="J253" s="151" t="s">
        <v>3130</v>
      </c>
      <c r="L253" s="153" t="s">
        <v>3173</v>
      </c>
      <c r="M253" s="153" t="s">
        <v>3173</v>
      </c>
      <c r="O253" s="151">
        <v>3490</v>
      </c>
      <c r="P253" s="152">
        <v>38.366666670000001</v>
      </c>
      <c r="Q253" s="152">
        <v>14.96666667</v>
      </c>
      <c r="R253" s="152" t="s">
        <v>2027</v>
      </c>
      <c r="S253" s="152" t="s">
        <v>2716</v>
      </c>
      <c r="T253" s="152">
        <v>45.737699999999997</v>
      </c>
      <c r="U253" s="152">
        <v>0.61299999999999999</v>
      </c>
      <c r="V253" s="152">
        <v>11.305199999999999</v>
      </c>
      <c r="X253" s="152">
        <v>8.4542999999999999</v>
      </c>
      <c r="AA253" s="152">
        <v>8.6050000000000004</v>
      </c>
      <c r="AB253" s="152">
        <v>0.28000000000000003</v>
      </c>
      <c r="AC253" s="152">
        <v>14.1913</v>
      </c>
      <c r="AD253" s="152">
        <v>2.1114000000000002</v>
      </c>
      <c r="AE253" s="152">
        <v>1.8835999999999999</v>
      </c>
      <c r="AF253" s="152">
        <v>0.22509999999999999</v>
      </c>
      <c r="AI253" s="152">
        <v>93.406700000000001</v>
      </c>
      <c r="AJ253" s="152">
        <v>3.369212278</v>
      </c>
      <c r="AK253" s="156">
        <f t="shared" si="3"/>
        <v>1.3931810939999999E-2</v>
      </c>
      <c r="AL253" s="151">
        <v>139.3181094</v>
      </c>
      <c r="AM253" s="151">
        <v>938.426152</v>
      </c>
      <c r="AN253" s="151">
        <v>2638.102954</v>
      </c>
      <c r="AO253" s="151">
        <v>3581.991575</v>
      </c>
      <c r="BH253" s="152">
        <v>984.3</v>
      </c>
      <c r="BI253" s="152">
        <v>17.952000000000002</v>
      </c>
      <c r="BJ253" s="152">
        <v>66.81</v>
      </c>
      <c r="BK253" s="152">
        <v>6.2220000000000004</v>
      </c>
      <c r="BO253" s="152">
        <v>505.20600000000002</v>
      </c>
      <c r="BP253" s="152">
        <v>19.686</v>
      </c>
      <c r="BQ253" s="152">
        <v>44.165999999999997</v>
      </c>
      <c r="BS253" s="152">
        <v>22.032</v>
      </c>
      <c r="BT253" s="152">
        <v>3.9780000000000002</v>
      </c>
      <c r="BX253" s="152">
        <v>3.468</v>
      </c>
      <c r="BZ253" s="152">
        <v>1.4279999999999999</v>
      </c>
      <c r="CB253" s="152">
        <v>1.4279999999999999</v>
      </c>
      <c r="DC253" s="152">
        <v>40.639150569999998</v>
      </c>
      <c r="DD253" s="152" t="s">
        <v>2867</v>
      </c>
      <c r="DF253" s="152">
        <v>10.70875522</v>
      </c>
      <c r="DG253" s="152">
        <v>48.016207909999999</v>
      </c>
      <c r="DH253" s="152">
        <v>0.191527222</v>
      </c>
      <c r="DJ253" s="152">
        <v>5.0058816999999999E-2</v>
      </c>
      <c r="DM253" s="152">
        <v>0.39430026099999999</v>
      </c>
      <c r="DO253" s="154">
        <v>88.879774019999999</v>
      </c>
    </row>
    <row r="254" spans="1:119">
      <c r="A254" s="151">
        <v>514</v>
      </c>
      <c r="B254" s="152" t="s">
        <v>2859</v>
      </c>
      <c r="C254" s="152" t="s">
        <v>2941</v>
      </c>
      <c r="D254" s="152" t="s">
        <v>2942</v>
      </c>
      <c r="E254" s="152" t="s">
        <v>3129</v>
      </c>
      <c r="F254" s="152" t="s">
        <v>8698</v>
      </c>
      <c r="H254" s="151">
        <v>211050</v>
      </c>
      <c r="J254" s="151" t="s">
        <v>3130</v>
      </c>
      <c r="L254" s="153" t="s">
        <v>3224</v>
      </c>
      <c r="M254" s="153" t="s">
        <v>3224</v>
      </c>
      <c r="O254" s="151">
        <v>3490</v>
      </c>
      <c r="P254" s="152">
        <v>38.366999999999997</v>
      </c>
      <c r="Q254" s="152">
        <v>14.967000000000001</v>
      </c>
      <c r="R254" s="152" t="s">
        <v>2027</v>
      </c>
      <c r="S254" s="152" t="s">
        <v>2716</v>
      </c>
      <c r="T254" s="152">
        <v>46.032699999999998</v>
      </c>
      <c r="U254" s="152">
        <v>0.64759999999999995</v>
      </c>
      <c r="V254" s="152">
        <v>11.2562</v>
      </c>
      <c r="X254" s="152">
        <v>8.5757999999999992</v>
      </c>
      <c r="AA254" s="152">
        <v>8.6374999999999993</v>
      </c>
      <c r="AB254" s="152">
        <v>0.15429999999999999</v>
      </c>
      <c r="AC254" s="152">
        <v>14.7117</v>
      </c>
      <c r="AD254" s="152">
        <v>2.0158</v>
      </c>
      <c r="AE254" s="152">
        <v>1.8754</v>
      </c>
      <c r="AF254" s="152">
        <v>0.25180000000000002</v>
      </c>
      <c r="AI254" s="152">
        <v>94.158900000000003</v>
      </c>
      <c r="AJ254" s="152">
        <v>3.4317330429999999</v>
      </c>
      <c r="AK254" s="156">
        <f t="shared" si="3"/>
        <v>1.8465027420000002E-2</v>
      </c>
      <c r="AL254" s="151">
        <v>184.65027420000001</v>
      </c>
      <c r="AM254" s="151">
        <v>990.68840560000001</v>
      </c>
      <c r="AN254" s="151">
        <v>2957.2426660000001</v>
      </c>
      <c r="AO254" s="151">
        <v>4128.0489200000002</v>
      </c>
      <c r="BH254" s="152">
        <v>975.45</v>
      </c>
      <c r="BI254" s="152">
        <v>16.170000000000002</v>
      </c>
      <c r="BJ254" s="152">
        <v>69.510000000000005</v>
      </c>
      <c r="BK254" s="152">
        <v>6.72</v>
      </c>
      <c r="BO254" s="152">
        <v>478.38</v>
      </c>
      <c r="BP254" s="152">
        <v>16.484999999999999</v>
      </c>
      <c r="BQ254" s="152">
        <v>34.965000000000003</v>
      </c>
      <c r="BS254" s="152">
        <v>19.425000000000001</v>
      </c>
      <c r="BT254" s="152">
        <v>3.99</v>
      </c>
      <c r="BX254" s="152">
        <v>4.3049999999999997</v>
      </c>
      <c r="BZ254" s="152">
        <v>1.26</v>
      </c>
      <c r="DC254" s="152">
        <v>41.121318850000002</v>
      </c>
      <c r="DD254" s="152">
        <v>1.8915992E-2</v>
      </c>
      <c r="DF254" s="152">
        <v>9.8037655699999995</v>
      </c>
      <c r="DG254" s="152">
        <v>48.390737700000003</v>
      </c>
      <c r="DH254" s="152">
        <v>0.180873853</v>
      </c>
      <c r="DJ254" s="152">
        <v>9.6956836000000005E-2</v>
      </c>
      <c r="DM254" s="152">
        <v>0.38743119799999998</v>
      </c>
      <c r="DO254" s="154">
        <v>89.794380520000004</v>
      </c>
    </row>
    <row r="255" spans="1:119">
      <c r="A255" s="151">
        <v>515</v>
      </c>
      <c r="B255" s="152" t="s">
        <v>2859</v>
      </c>
      <c r="C255" s="152" t="s">
        <v>2941</v>
      </c>
      <c r="D255" s="152" t="s">
        <v>2942</v>
      </c>
      <c r="E255" s="152" t="s">
        <v>3129</v>
      </c>
      <c r="F255" s="152" t="s">
        <v>8699</v>
      </c>
      <c r="H255" s="151">
        <v>211050</v>
      </c>
      <c r="J255" s="151" t="s">
        <v>3130</v>
      </c>
      <c r="L255" s="153" t="s">
        <v>3220</v>
      </c>
      <c r="M255" s="153" t="s">
        <v>3220</v>
      </c>
      <c r="O255" s="151">
        <v>3490</v>
      </c>
      <c r="P255" s="152">
        <v>38.366999999999997</v>
      </c>
      <c r="Q255" s="152">
        <v>14.967000000000001</v>
      </c>
      <c r="R255" s="152" t="s">
        <v>2027</v>
      </c>
      <c r="S255" s="152" t="s">
        <v>2716</v>
      </c>
      <c r="T255" s="152">
        <v>46.010199999999998</v>
      </c>
      <c r="U255" s="152">
        <v>0.81210000000000004</v>
      </c>
      <c r="V255" s="152">
        <v>12.6121</v>
      </c>
      <c r="X255" s="152">
        <v>9.2893000000000008</v>
      </c>
      <c r="AA255" s="152">
        <v>6.4355000000000002</v>
      </c>
      <c r="AB255" s="152">
        <v>0.18279999999999999</v>
      </c>
      <c r="AC255" s="152">
        <v>14.045199999999999</v>
      </c>
      <c r="AD255" s="152">
        <v>2.1518000000000002</v>
      </c>
      <c r="AE255" s="152">
        <v>2.3153000000000001</v>
      </c>
      <c r="AF255" s="152">
        <v>0.53380000000000005</v>
      </c>
      <c r="AI255" s="152">
        <v>94.388000000000005</v>
      </c>
      <c r="AJ255" s="152">
        <v>3.3110563979999998</v>
      </c>
      <c r="AK255" s="156">
        <f t="shared" si="3"/>
        <v>8.2187324079999995E-3</v>
      </c>
      <c r="AL255" s="151">
        <v>82.187324079999996</v>
      </c>
      <c r="AM255" s="151">
        <v>1078.2443860000001</v>
      </c>
      <c r="AN255" s="151">
        <v>1813.9702130000001</v>
      </c>
      <c r="AO255" s="151">
        <v>2820.7590829999999</v>
      </c>
      <c r="BK255" s="152">
        <v>7.3029999999999999</v>
      </c>
      <c r="DC255" s="152">
        <v>40.785888640000003</v>
      </c>
      <c r="DD255" s="152">
        <v>3.6376999999999998E-3</v>
      </c>
      <c r="DF255" s="152">
        <v>11.587561579999999</v>
      </c>
      <c r="DG255" s="152">
        <v>46.905822270000002</v>
      </c>
      <c r="DH255" s="152">
        <v>0.234664698</v>
      </c>
      <c r="DJ255" s="152">
        <v>9.6134480999999994E-2</v>
      </c>
      <c r="DM255" s="152">
        <v>0.38629063400000002</v>
      </c>
      <c r="DO255" s="154">
        <v>87.828101189999998</v>
      </c>
    </row>
    <row r="256" spans="1:119">
      <c r="A256" s="151">
        <v>516</v>
      </c>
      <c r="B256" s="152" t="s">
        <v>2859</v>
      </c>
      <c r="C256" s="152" t="s">
        <v>2941</v>
      </c>
      <c r="D256" s="152" t="s">
        <v>2942</v>
      </c>
      <c r="E256" s="152" t="s">
        <v>3129</v>
      </c>
      <c r="F256" s="152" t="s">
        <v>8700</v>
      </c>
      <c r="H256" s="151">
        <v>211050</v>
      </c>
      <c r="J256" s="151" t="s">
        <v>3130</v>
      </c>
      <c r="L256" s="153" t="s">
        <v>3232</v>
      </c>
      <c r="M256" s="153" t="s">
        <v>3232</v>
      </c>
      <c r="O256" s="151">
        <v>3490</v>
      </c>
      <c r="P256" s="152">
        <v>39.383000000000003</v>
      </c>
      <c r="Q256" s="152">
        <v>14.382999999999999</v>
      </c>
      <c r="R256" s="152" t="s">
        <v>2027</v>
      </c>
      <c r="S256" s="152" t="s">
        <v>2716</v>
      </c>
      <c r="T256" s="152">
        <v>46.059750000000001</v>
      </c>
      <c r="U256" s="152">
        <v>0.72940000000000005</v>
      </c>
      <c r="V256" s="152">
        <v>11.706799999999999</v>
      </c>
      <c r="X256" s="152">
        <v>8.9467499999999998</v>
      </c>
      <c r="AA256" s="152">
        <v>7.9103000000000003</v>
      </c>
      <c r="AB256" s="152">
        <v>0.1449</v>
      </c>
      <c r="AC256" s="152">
        <v>13.726699999999999</v>
      </c>
      <c r="AD256" s="152">
        <v>2.1427999999999998</v>
      </c>
      <c r="AE256" s="152">
        <v>2.0078999999999998</v>
      </c>
      <c r="AF256" s="152">
        <v>0.31950000000000001</v>
      </c>
      <c r="AI256" s="152">
        <v>93.694800000000001</v>
      </c>
      <c r="AJ256" s="152">
        <v>3.4927953770000002</v>
      </c>
      <c r="AK256" s="156">
        <f t="shared" si="3"/>
        <v>1.1113081549999999E-2</v>
      </c>
      <c r="AL256" s="151">
        <v>111.1308155</v>
      </c>
      <c r="AM256" s="151">
        <v>970.37484359999996</v>
      </c>
      <c r="AN256" s="151">
        <v>2436.3546580000002</v>
      </c>
      <c r="AO256" s="151">
        <v>3483.6757809999999</v>
      </c>
      <c r="BH256" s="152">
        <v>967.2</v>
      </c>
      <c r="BI256" s="152">
        <v>18.303999999999998</v>
      </c>
      <c r="BJ256" s="152">
        <v>81.328000000000003</v>
      </c>
      <c r="BK256" s="152">
        <v>6.24</v>
      </c>
      <c r="BO256" s="152">
        <v>438.048</v>
      </c>
      <c r="BP256" s="152">
        <v>17.68</v>
      </c>
      <c r="BQ256" s="152">
        <v>39.311999999999998</v>
      </c>
      <c r="BS256" s="152">
        <v>22.672000000000001</v>
      </c>
      <c r="BT256" s="152">
        <v>3.7440000000000002</v>
      </c>
      <c r="BX256" s="152">
        <v>3.536</v>
      </c>
      <c r="BZ256" s="152">
        <v>1.56</v>
      </c>
      <c r="CB256" s="152">
        <v>0.72799999999999998</v>
      </c>
      <c r="DC256" s="152">
        <v>40.563012090000001</v>
      </c>
      <c r="DD256" s="152">
        <v>1.1502237E-2</v>
      </c>
      <c r="DF256" s="152">
        <v>11.419480610000001</v>
      </c>
      <c r="DG256" s="152">
        <v>47.308601029999998</v>
      </c>
      <c r="DH256" s="152">
        <v>0.25683349900000002</v>
      </c>
      <c r="DJ256" s="152">
        <v>6.6623346999999999E-2</v>
      </c>
      <c r="DM256" s="152">
        <v>0.37394718399999999</v>
      </c>
      <c r="DO256" s="154">
        <v>88.073547730000001</v>
      </c>
    </row>
    <row r="257" spans="1:203">
      <c r="A257" s="151">
        <v>517</v>
      </c>
      <c r="B257" s="152" t="s">
        <v>2859</v>
      </c>
      <c r="C257" s="152" t="s">
        <v>2941</v>
      </c>
      <c r="D257" s="152" t="s">
        <v>2942</v>
      </c>
      <c r="E257" s="152" t="s">
        <v>3129</v>
      </c>
      <c r="F257" s="152" t="s">
        <v>8701</v>
      </c>
      <c r="H257" s="151">
        <v>211050</v>
      </c>
      <c r="J257" s="151" t="s">
        <v>3130</v>
      </c>
      <c r="L257" s="153" t="s">
        <v>3248</v>
      </c>
      <c r="M257" s="153" t="s">
        <v>3248</v>
      </c>
      <c r="O257" s="151">
        <v>3490</v>
      </c>
      <c r="P257" s="152">
        <v>38.366999999999997</v>
      </c>
      <c r="Q257" s="152">
        <v>14.967000000000001</v>
      </c>
      <c r="R257" s="152" t="s">
        <v>2027</v>
      </c>
      <c r="S257" s="152" t="s">
        <v>2716</v>
      </c>
      <c r="T257" s="152">
        <v>46.136000000000003</v>
      </c>
      <c r="U257" s="152">
        <v>0.70909999999999995</v>
      </c>
      <c r="V257" s="152">
        <v>12.305199999999999</v>
      </c>
      <c r="X257" s="152">
        <v>9.1964000000000006</v>
      </c>
      <c r="AA257" s="152">
        <v>7.9527000000000001</v>
      </c>
      <c r="AB257" s="152">
        <v>0.1</v>
      </c>
      <c r="AC257" s="152">
        <v>13.0632</v>
      </c>
      <c r="AD257" s="152">
        <v>2.3327</v>
      </c>
      <c r="AE257" s="152">
        <v>2.0445000000000002</v>
      </c>
      <c r="AF257" s="152">
        <v>0.23350000000000001</v>
      </c>
      <c r="AI257" s="152">
        <v>94.073300000000003</v>
      </c>
      <c r="AJ257" s="152">
        <v>3.450556599</v>
      </c>
      <c r="AK257" s="156">
        <f t="shared" si="3"/>
        <v>7.7896603219999999E-3</v>
      </c>
      <c r="AL257" s="151">
        <v>77.896603220000003</v>
      </c>
      <c r="AM257" s="151">
        <v>988.00630539999997</v>
      </c>
      <c r="AN257" s="151">
        <v>2537.4204460000001</v>
      </c>
      <c r="AO257" s="151">
        <v>3674.576748</v>
      </c>
      <c r="BH257" s="152">
        <v>1013.88</v>
      </c>
      <c r="BI257" s="152">
        <v>19.686</v>
      </c>
      <c r="BJ257" s="152">
        <v>92.412000000000006</v>
      </c>
      <c r="BK257" s="152">
        <v>6.12</v>
      </c>
      <c r="BO257" s="152">
        <v>499.49400000000003</v>
      </c>
      <c r="BP257" s="152">
        <v>19.481999999999999</v>
      </c>
      <c r="BQ257" s="152">
        <v>41.718000000000004</v>
      </c>
      <c r="BS257" s="152">
        <v>21.114000000000001</v>
      </c>
      <c r="BT257" s="152">
        <v>4.08</v>
      </c>
      <c r="BX257" s="152">
        <v>2.754</v>
      </c>
      <c r="BZ257" s="152">
        <v>1.4279999999999999</v>
      </c>
      <c r="CB257" s="152">
        <v>1.224</v>
      </c>
      <c r="DC257" s="152">
        <v>40.655556050000001</v>
      </c>
      <c r="DD257" s="152">
        <v>1.0405230999999999E-2</v>
      </c>
      <c r="DF257" s="152">
        <v>12.181675329999999</v>
      </c>
      <c r="DG257" s="152">
        <v>46.441858449999998</v>
      </c>
      <c r="DH257" s="152">
        <v>0.26387532499999999</v>
      </c>
      <c r="DJ257" s="152">
        <v>7.9530426000000001E-2</v>
      </c>
      <c r="DM257" s="152">
        <v>0.36709919099999999</v>
      </c>
      <c r="DO257" s="154">
        <v>87.172643010000002</v>
      </c>
    </row>
    <row r="258" spans="1:203">
      <c r="A258" s="151">
        <v>547</v>
      </c>
      <c r="B258" s="152" t="s">
        <v>2859</v>
      </c>
      <c r="C258" s="152" t="s">
        <v>5396</v>
      </c>
      <c r="D258" s="152" t="s">
        <v>5397</v>
      </c>
      <c r="E258" s="152" t="s">
        <v>5398</v>
      </c>
      <c r="F258" s="152" t="s">
        <v>8702</v>
      </c>
      <c r="H258" s="151">
        <v>352080</v>
      </c>
      <c r="I258" s="153" t="s">
        <v>2888</v>
      </c>
      <c r="L258" s="153" t="s">
        <v>2888</v>
      </c>
      <c r="M258" s="153" t="s">
        <v>5399</v>
      </c>
      <c r="O258" s="151">
        <v>3492</v>
      </c>
      <c r="P258" s="152">
        <v>-1.4670000000000001</v>
      </c>
      <c r="Q258" s="152">
        <v>-78.441999999999993</v>
      </c>
      <c r="R258" s="152" t="s">
        <v>2938</v>
      </c>
      <c r="S258" s="152" t="s">
        <v>2716</v>
      </c>
      <c r="T258" s="152">
        <v>55.21876348</v>
      </c>
      <c r="U258" s="152">
        <v>1.0426696209999999</v>
      </c>
      <c r="V258" s="152">
        <v>19.629948989999999</v>
      </c>
      <c r="X258" s="152">
        <v>6.175750925</v>
      </c>
      <c r="AA258" s="152">
        <v>3.7273255440000002</v>
      </c>
      <c r="AB258" s="152">
        <v>9.6246298999999993E-2</v>
      </c>
      <c r="AC258" s="152">
        <v>8.8979783210000001</v>
      </c>
      <c r="AD258" s="152">
        <v>3.687815117</v>
      </c>
      <c r="AE258" s="152">
        <v>1.2908015310000001</v>
      </c>
      <c r="AF258" s="152">
        <v>0.23270017500000001</v>
      </c>
      <c r="AI258" s="152">
        <v>96.392278000000005</v>
      </c>
      <c r="AJ258" s="152">
        <v>1.91</v>
      </c>
      <c r="AK258" s="156">
        <f t="shared" si="3"/>
        <v>2.0299999999999999E-2</v>
      </c>
      <c r="AL258" s="151">
        <v>203</v>
      </c>
      <c r="AN258" s="151">
        <v>1457.96</v>
      </c>
      <c r="AO258" s="151">
        <v>755.38</v>
      </c>
      <c r="DO258" s="154">
        <v>81.599999999999994</v>
      </c>
      <c r="ED258" s="152">
        <v>58.37</v>
      </c>
      <c r="EE258" s="152">
        <v>0.9</v>
      </c>
      <c r="EF258" s="152">
        <v>16.739999999999998</v>
      </c>
      <c r="EH258" s="152">
        <v>6.8</v>
      </c>
      <c r="EK258" s="152">
        <v>0.11</v>
      </c>
      <c r="EL258" s="152">
        <v>4.37</v>
      </c>
      <c r="EM258" s="152">
        <v>6.84</v>
      </c>
      <c r="EO258" s="152">
        <v>3.88</v>
      </c>
      <c r="EP258" s="152">
        <v>1.73</v>
      </c>
      <c r="EQ258" s="152">
        <v>0.24</v>
      </c>
      <c r="ER258" s="152">
        <v>99.56</v>
      </c>
      <c r="FD258" s="152">
        <v>18.2</v>
      </c>
      <c r="FF258" s="152">
        <v>173.3</v>
      </c>
      <c r="FG258" s="152">
        <v>100</v>
      </c>
      <c r="FJ258" s="152">
        <v>45.7</v>
      </c>
      <c r="FK258" s="152">
        <v>55.8</v>
      </c>
      <c r="FL258" s="152">
        <v>87.9</v>
      </c>
      <c r="FM258" s="152">
        <v>19.399999999999999</v>
      </c>
      <c r="FP258" s="152">
        <v>47.1</v>
      </c>
      <c r="FQ258" s="152">
        <v>596.1</v>
      </c>
      <c r="FR258" s="152">
        <v>17.3</v>
      </c>
      <c r="FS258" s="152">
        <v>144.1</v>
      </c>
      <c r="FT258" s="152">
        <v>7.2</v>
      </c>
      <c r="FY258" s="152">
        <v>755.8</v>
      </c>
      <c r="FZ258" s="152">
        <v>21.4</v>
      </c>
      <c r="GA258" s="152">
        <v>37.6</v>
      </c>
      <c r="GC258" s="152">
        <v>22.1</v>
      </c>
      <c r="GS258" s="152">
        <v>10.5</v>
      </c>
      <c r="GT258" s="152">
        <v>4.4000000000000004</v>
      </c>
      <c r="GU258" s="152">
        <v>2.5</v>
      </c>
    </row>
    <row r="259" spans="1:203">
      <c r="A259" s="151">
        <v>780</v>
      </c>
      <c r="B259" s="152" t="s">
        <v>2859</v>
      </c>
      <c r="C259" s="152" t="s">
        <v>3850</v>
      </c>
      <c r="D259" s="152" t="s">
        <v>4094</v>
      </c>
      <c r="E259" s="152" t="s">
        <v>3852</v>
      </c>
      <c r="F259" s="152" t="s">
        <v>8703</v>
      </c>
      <c r="H259" s="151">
        <v>357110</v>
      </c>
      <c r="I259" s="153" t="s">
        <v>3853</v>
      </c>
      <c r="L259" s="153" t="s">
        <v>5088</v>
      </c>
      <c r="M259" s="153" t="s">
        <v>5388</v>
      </c>
      <c r="P259" s="152">
        <v>-38.69</v>
      </c>
      <c r="Q259" s="152">
        <v>-71.73</v>
      </c>
      <c r="R259" s="152" t="s">
        <v>2866</v>
      </c>
      <c r="S259" s="152" t="s">
        <v>2716</v>
      </c>
      <c r="T259" s="152">
        <v>55.096432550000003</v>
      </c>
      <c r="U259" s="152">
        <v>1.649350176</v>
      </c>
      <c r="V259" s="152">
        <v>13.587634270000001</v>
      </c>
      <c r="X259" s="152">
        <v>11.795812400000001</v>
      </c>
      <c r="Y259" s="152">
        <v>9.4095428450000007</v>
      </c>
      <c r="Z259" s="152">
        <v>2.6519999479999998</v>
      </c>
      <c r="AA259" s="152">
        <v>4.8900183999999998</v>
      </c>
      <c r="AB259" s="152">
        <v>0.21204046700000001</v>
      </c>
      <c r="AC259" s="152">
        <v>8.2997102690000002</v>
      </c>
      <c r="AD259" s="152">
        <v>3.0760071349999998</v>
      </c>
      <c r="AE259" s="152">
        <v>0.94200752799999998</v>
      </c>
      <c r="AF259" s="151">
        <v>0.15086324100000001</v>
      </c>
      <c r="AJ259" s="152">
        <v>2.29</v>
      </c>
      <c r="AK259" s="156">
        <f t="shared" ref="AK259:AK322" si="4">AL259/10000</f>
        <v>3.3634414589999999E-3</v>
      </c>
      <c r="AL259" s="151">
        <v>33.634414589999999</v>
      </c>
      <c r="AN259" s="151" t="s">
        <v>2867</v>
      </c>
      <c r="AO259" s="151">
        <v>343.9316662</v>
      </c>
      <c r="BH259" s="152">
        <v>359.43282210000001</v>
      </c>
      <c r="BJ259" s="152">
        <v>121.62446129999999</v>
      </c>
      <c r="CQ259" s="152">
        <v>0.20229802499999999</v>
      </c>
      <c r="CR259" s="152">
        <v>0.74</v>
      </c>
      <c r="DO259" s="154">
        <v>71.819999999999993</v>
      </c>
      <c r="ED259" s="152">
        <v>51.8</v>
      </c>
      <c r="EE259" s="152">
        <v>1.07</v>
      </c>
      <c r="EF259" s="152">
        <v>17.87</v>
      </c>
      <c r="EH259" s="152">
        <v>10.09</v>
      </c>
      <c r="EK259" s="152">
        <v>0.16</v>
      </c>
      <c r="EL259" s="152">
        <v>5.69</v>
      </c>
      <c r="EM259" s="152">
        <v>9.67</v>
      </c>
      <c r="EO259" s="152">
        <v>2.78</v>
      </c>
      <c r="EP259" s="152">
        <v>0.63</v>
      </c>
      <c r="EQ259" s="152">
        <v>0.2</v>
      </c>
      <c r="FQ259" s="152">
        <v>76</v>
      </c>
      <c r="FS259" s="152">
        <v>452</v>
      </c>
    </row>
    <row r="260" spans="1:203">
      <c r="A260" s="151">
        <v>783</v>
      </c>
      <c r="B260" s="152" t="s">
        <v>2859</v>
      </c>
      <c r="C260" s="152" t="s">
        <v>3850</v>
      </c>
      <c r="D260" s="152" t="s">
        <v>4094</v>
      </c>
      <c r="E260" s="152" t="s">
        <v>3852</v>
      </c>
      <c r="F260" s="152" t="s">
        <v>8704</v>
      </c>
      <c r="H260" s="151">
        <v>357110</v>
      </c>
      <c r="I260" s="153" t="s">
        <v>3853</v>
      </c>
      <c r="L260" s="153" t="s">
        <v>5088</v>
      </c>
      <c r="M260" s="153" t="s">
        <v>5089</v>
      </c>
      <c r="P260" s="152">
        <v>-38.69</v>
      </c>
      <c r="Q260" s="152">
        <v>-71.73</v>
      </c>
      <c r="R260" s="152" t="s">
        <v>2866</v>
      </c>
      <c r="S260" s="152" t="s">
        <v>2716</v>
      </c>
      <c r="T260" s="152">
        <v>52.56737613</v>
      </c>
      <c r="U260" s="152">
        <v>1.227017123</v>
      </c>
      <c r="V260" s="152">
        <v>15.941329720000001</v>
      </c>
      <c r="X260" s="152">
        <v>10.392196739999999</v>
      </c>
      <c r="Y260" s="152">
        <v>8.2898758659999991</v>
      </c>
      <c r="Z260" s="152">
        <v>2.336431294</v>
      </c>
      <c r="AA260" s="152">
        <v>5.1192165640000002</v>
      </c>
      <c r="AB260" s="152">
        <v>0.213446419</v>
      </c>
      <c r="AC260" s="152">
        <v>9.6132829429999997</v>
      </c>
      <c r="AD260" s="152">
        <v>3.745804777</v>
      </c>
      <c r="AE260" s="152">
        <v>0.68180941699999997</v>
      </c>
      <c r="AF260" s="152" t="s">
        <v>2867</v>
      </c>
      <c r="AJ260" s="152">
        <v>1.41</v>
      </c>
      <c r="AK260" s="156">
        <f t="shared" si="4"/>
        <v>1.5346099849999999E-2</v>
      </c>
      <c r="AL260" s="151">
        <v>153.46099849999999</v>
      </c>
      <c r="AN260" s="151">
        <v>708.30219390000002</v>
      </c>
      <c r="AO260" s="151">
        <v>875.37014390000002</v>
      </c>
      <c r="BH260" s="152">
        <v>431.84997579999998</v>
      </c>
      <c r="BJ260" s="152">
        <v>77.611281579999996</v>
      </c>
      <c r="CQ260" s="152">
        <v>0.20229802499999999</v>
      </c>
      <c r="CR260" s="152">
        <v>0.74</v>
      </c>
      <c r="DO260" s="154">
        <v>78.879431499999995</v>
      </c>
      <c r="ED260" s="152">
        <v>51.8</v>
      </c>
      <c r="EE260" s="152">
        <v>1.07</v>
      </c>
      <c r="EF260" s="152">
        <v>17.87</v>
      </c>
      <c r="EH260" s="152">
        <v>10.09</v>
      </c>
      <c r="EK260" s="152">
        <v>0.16</v>
      </c>
      <c r="EL260" s="152">
        <v>5.69</v>
      </c>
      <c r="EM260" s="152">
        <v>9.67</v>
      </c>
      <c r="EO260" s="152">
        <v>2.78</v>
      </c>
      <c r="EP260" s="152">
        <v>0.63</v>
      </c>
      <c r="EQ260" s="152">
        <v>0.2</v>
      </c>
      <c r="FQ260" s="152">
        <v>76</v>
      </c>
      <c r="FS260" s="152">
        <v>452</v>
      </c>
    </row>
    <row r="261" spans="1:203">
      <c r="A261" s="151">
        <v>784</v>
      </c>
      <c r="B261" s="152" t="s">
        <v>2859</v>
      </c>
      <c r="C261" s="152" t="s">
        <v>3850</v>
      </c>
      <c r="D261" s="152" t="s">
        <v>4094</v>
      </c>
      <c r="E261" s="152" t="s">
        <v>3852</v>
      </c>
      <c r="F261" s="152" t="s">
        <v>8705</v>
      </c>
      <c r="H261" s="151">
        <v>357110</v>
      </c>
      <c r="I261" s="153" t="s">
        <v>3853</v>
      </c>
      <c r="L261" s="153" t="s">
        <v>5088</v>
      </c>
      <c r="M261" s="153" t="s">
        <v>5262</v>
      </c>
      <c r="P261" s="152">
        <v>-38.69</v>
      </c>
      <c r="Q261" s="152">
        <v>-71.73</v>
      </c>
      <c r="R261" s="152" t="s">
        <v>2866</v>
      </c>
      <c r="S261" s="152" t="s">
        <v>2716</v>
      </c>
      <c r="T261" s="152">
        <v>53.596929639999999</v>
      </c>
      <c r="U261" s="152">
        <v>1.267209824</v>
      </c>
      <c r="V261" s="152">
        <v>15.7459849</v>
      </c>
      <c r="X261" s="152">
        <v>10.055485920000001</v>
      </c>
      <c r="Y261" s="152">
        <v>8.0212809729999996</v>
      </c>
      <c r="Z261" s="152">
        <v>2.2607300989999999</v>
      </c>
      <c r="AA261" s="152">
        <v>5.0388125510000004</v>
      </c>
      <c r="AB261" s="152">
        <v>0.18624697700000001</v>
      </c>
      <c r="AC261" s="152">
        <v>9.1876769930000002</v>
      </c>
      <c r="AD261" s="152">
        <v>3.6487568179999998</v>
      </c>
      <c r="AE261" s="152">
        <v>0.75005999400000001</v>
      </c>
      <c r="AF261" s="151">
        <v>8.2269226000000001E-2</v>
      </c>
      <c r="AJ261" s="152">
        <v>1.85</v>
      </c>
      <c r="AK261" s="156">
        <f t="shared" si="4"/>
        <v>9.1400562149999993E-3</v>
      </c>
      <c r="AL261" s="151">
        <v>91.400562149999999</v>
      </c>
      <c r="AN261" s="151">
        <v>690.59459289999995</v>
      </c>
      <c r="AO261" s="151">
        <v>415.91100540000002</v>
      </c>
      <c r="BH261" s="152">
        <v>440.36392590000003</v>
      </c>
      <c r="BJ261" s="152">
        <v>84.20961896</v>
      </c>
      <c r="CQ261" s="152">
        <v>0.20229802499999999</v>
      </c>
      <c r="CR261" s="152">
        <v>0.74</v>
      </c>
      <c r="DO261" s="154">
        <v>75.14</v>
      </c>
      <c r="ED261" s="152">
        <v>51.8</v>
      </c>
      <c r="EE261" s="152">
        <v>1.07</v>
      </c>
      <c r="EF261" s="152">
        <v>17.87</v>
      </c>
      <c r="EH261" s="152">
        <v>10.09</v>
      </c>
      <c r="EK261" s="152">
        <v>0.16</v>
      </c>
      <c r="EL261" s="152">
        <v>5.69</v>
      </c>
      <c r="EM261" s="152">
        <v>9.67</v>
      </c>
      <c r="EO261" s="152">
        <v>2.78</v>
      </c>
      <c r="EP261" s="152">
        <v>0.63</v>
      </c>
      <c r="EQ261" s="152">
        <v>0.2</v>
      </c>
      <c r="FQ261" s="152">
        <v>76</v>
      </c>
      <c r="FS261" s="152">
        <v>452</v>
      </c>
    </row>
    <row r="262" spans="1:203">
      <c r="A262" s="151">
        <v>785</v>
      </c>
      <c r="B262" s="152" t="s">
        <v>2859</v>
      </c>
      <c r="C262" s="152" t="s">
        <v>3850</v>
      </c>
      <c r="D262" s="152" t="s">
        <v>4094</v>
      </c>
      <c r="E262" s="152" t="s">
        <v>3852</v>
      </c>
      <c r="F262" s="152" t="s">
        <v>8706</v>
      </c>
      <c r="H262" s="151">
        <v>357110</v>
      </c>
      <c r="I262" s="153" t="s">
        <v>3853</v>
      </c>
      <c r="L262" s="153" t="s">
        <v>5088</v>
      </c>
      <c r="M262" s="153" t="s">
        <v>5285</v>
      </c>
      <c r="P262" s="152">
        <v>-38.69</v>
      </c>
      <c r="Q262" s="152">
        <v>-71.73</v>
      </c>
      <c r="R262" s="152" t="s">
        <v>2866</v>
      </c>
      <c r="S262" s="152" t="s">
        <v>2716</v>
      </c>
      <c r="T262" s="152">
        <v>53.843852570000003</v>
      </c>
      <c r="U262" s="152">
        <v>1.5727831539999999</v>
      </c>
      <c r="V262" s="152">
        <v>14.38629263</v>
      </c>
      <c r="X262" s="152">
        <v>12.160033090000001</v>
      </c>
      <c r="Y262" s="152">
        <v>9.7000824090000002</v>
      </c>
      <c r="Z262" s="152">
        <v>2.733886064</v>
      </c>
      <c r="AA262" s="152">
        <v>4.0026606100000004</v>
      </c>
      <c r="AB262" s="152">
        <v>0.22379125</v>
      </c>
      <c r="AC262" s="152">
        <v>9.3912759450000003</v>
      </c>
      <c r="AD262" s="152">
        <v>3.0489795339999999</v>
      </c>
      <c r="AE262" s="152">
        <v>0.79757106799999999</v>
      </c>
      <c r="AF262" s="151">
        <v>8.2385797999999996E-2</v>
      </c>
      <c r="AJ262" s="152">
        <v>1.9510000000000001</v>
      </c>
      <c r="AK262" s="156">
        <f t="shared" si="4"/>
        <v>1.4670506599999999E-2</v>
      </c>
      <c r="AL262" s="151">
        <v>146.70506599999999</v>
      </c>
      <c r="AN262" s="151">
        <v>665.89203210000005</v>
      </c>
      <c r="AO262" s="151">
        <v>501.56634889999998</v>
      </c>
      <c r="CQ262" s="152">
        <v>0.20229802499999999</v>
      </c>
      <c r="CR262" s="152">
        <v>0.74</v>
      </c>
      <c r="DO262" s="154">
        <v>73.489999999999995</v>
      </c>
      <c r="ED262" s="152">
        <v>51.8</v>
      </c>
      <c r="EE262" s="152">
        <v>1.07</v>
      </c>
      <c r="EF262" s="152">
        <v>17.87</v>
      </c>
      <c r="EH262" s="152">
        <v>10.09</v>
      </c>
      <c r="EK262" s="152">
        <v>0.16</v>
      </c>
      <c r="EL262" s="152">
        <v>5.69</v>
      </c>
      <c r="EM262" s="152">
        <v>9.67</v>
      </c>
      <c r="EO262" s="152">
        <v>2.78</v>
      </c>
      <c r="EP262" s="152">
        <v>0.63</v>
      </c>
      <c r="EQ262" s="152">
        <v>0.2</v>
      </c>
      <c r="FQ262" s="152">
        <v>76</v>
      </c>
      <c r="FS262" s="152">
        <v>452</v>
      </c>
    </row>
    <row r="263" spans="1:203">
      <c r="A263" s="151">
        <v>786</v>
      </c>
      <c r="B263" s="152" t="s">
        <v>2859</v>
      </c>
      <c r="C263" s="152" t="s">
        <v>3850</v>
      </c>
      <c r="D263" s="152" t="s">
        <v>4094</v>
      </c>
      <c r="E263" s="152" t="s">
        <v>3852</v>
      </c>
      <c r="F263" s="152" t="s">
        <v>8707</v>
      </c>
      <c r="H263" s="151">
        <v>357110</v>
      </c>
      <c r="I263" s="153" t="s">
        <v>3853</v>
      </c>
      <c r="L263" s="153" t="s">
        <v>5088</v>
      </c>
      <c r="M263" s="153" t="s">
        <v>5387</v>
      </c>
      <c r="P263" s="152">
        <v>-38.69</v>
      </c>
      <c r="Q263" s="152">
        <v>-71.73</v>
      </c>
      <c r="R263" s="152" t="s">
        <v>2866</v>
      </c>
      <c r="S263" s="152" t="s">
        <v>2716</v>
      </c>
      <c r="T263" s="152">
        <v>55.094658170000002</v>
      </c>
      <c r="U263" s="152">
        <v>1.178852153</v>
      </c>
      <c r="V263" s="152">
        <v>15.66048614</v>
      </c>
      <c r="X263" s="152">
        <v>10.3687889</v>
      </c>
      <c r="Y263" s="152">
        <v>8.2712033799999993</v>
      </c>
      <c r="Z263" s="152">
        <v>2.3311686119999999</v>
      </c>
      <c r="AA263" s="152">
        <v>3.8055461629999998</v>
      </c>
      <c r="AB263" s="152">
        <v>0.15815831</v>
      </c>
      <c r="AC263" s="152">
        <v>8.7441247900000008</v>
      </c>
      <c r="AD263" s="152">
        <v>3.7123995600000002</v>
      </c>
      <c r="AE263" s="152">
        <v>0.84324303300000003</v>
      </c>
      <c r="AF263" s="151">
        <v>9.1639375999999995E-2</v>
      </c>
      <c r="AJ263" s="152">
        <v>2.2599999999999998</v>
      </c>
      <c r="AK263" s="156">
        <f t="shared" si="4"/>
        <v>1.1895668269999999E-3</v>
      </c>
      <c r="AL263" s="151">
        <v>11.89566827</v>
      </c>
      <c r="AN263" s="151">
        <v>219.70382910000001</v>
      </c>
      <c r="AO263" s="151">
        <v>536.5726641</v>
      </c>
      <c r="CQ263" s="152">
        <v>0.20229802499999999</v>
      </c>
      <c r="CR263" s="152">
        <v>0.74</v>
      </c>
      <c r="DO263" s="154">
        <v>73.65556866</v>
      </c>
      <c r="ED263" s="152">
        <v>51.8</v>
      </c>
      <c r="EE263" s="152">
        <v>1.07</v>
      </c>
      <c r="EF263" s="152">
        <v>17.87</v>
      </c>
      <c r="EH263" s="152">
        <v>10.09</v>
      </c>
      <c r="EK263" s="152">
        <v>0.16</v>
      </c>
      <c r="EL263" s="152">
        <v>5.69</v>
      </c>
      <c r="EM263" s="152">
        <v>9.67</v>
      </c>
      <c r="EO263" s="152">
        <v>2.78</v>
      </c>
      <c r="EP263" s="152">
        <v>0.63</v>
      </c>
      <c r="EQ263" s="152">
        <v>0.2</v>
      </c>
      <c r="FQ263" s="152">
        <v>76</v>
      </c>
      <c r="FS263" s="152">
        <v>452</v>
      </c>
    </row>
    <row r="264" spans="1:203">
      <c r="A264" s="151">
        <v>790</v>
      </c>
      <c r="B264" s="152" t="s">
        <v>2859</v>
      </c>
      <c r="C264" s="152" t="s">
        <v>3850</v>
      </c>
      <c r="D264" s="152" t="s">
        <v>4094</v>
      </c>
      <c r="E264" s="152" t="s">
        <v>3852</v>
      </c>
      <c r="F264" s="152" t="s">
        <v>8708</v>
      </c>
      <c r="H264" s="151">
        <v>357110</v>
      </c>
      <c r="I264" s="153" t="s">
        <v>3853</v>
      </c>
      <c r="L264" s="153" t="s">
        <v>5088</v>
      </c>
      <c r="M264" s="153" t="s">
        <v>5271</v>
      </c>
      <c r="P264" s="152">
        <v>-38.69</v>
      </c>
      <c r="Q264" s="152">
        <v>-71.73</v>
      </c>
      <c r="R264" s="152" t="s">
        <v>2866</v>
      </c>
      <c r="S264" s="152" t="s">
        <v>2716</v>
      </c>
      <c r="T264" s="152">
        <v>53.678141179999997</v>
      </c>
      <c r="U264" s="152">
        <v>1.2421095579999999</v>
      </c>
      <c r="V264" s="152">
        <v>16.076042139999998</v>
      </c>
      <c r="X264" s="152">
        <v>10.01510912</v>
      </c>
      <c r="Y264" s="152">
        <v>7.9890723259999996</v>
      </c>
      <c r="Z264" s="152">
        <v>2.251652365</v>
      </c>
      <c r="AA264" s="152">
        <v>5.0709615609999998</v>
      </c>
      <c r="AB264" s="152">
        <v>0.16177251100000001</v>
      </c>
      <c r="AC264" s="152">
        <v>8.9862607499999996</v>
      </c>
      <c r="AD264" s="152">
        <v>3.526842947</v>
      </c>
      <c r="AE264" s="152">
        <v>0.80441380900000004</v>
      </c>
      <c r="AF264" s="151" t="s">
        <v>2867</v>
      </c>
      <c r="AJ264" s="152">
        <v>1.88</v>
      </c>
      <c r="AK264" s="156">
        <f t="shared" si="4"/>
        <v>8.1194050119999996E-3</v>
      </c>
      <c r="AL264" s="151">
        <v>81.19405012</v>
      </c>
      <c r="AN264" s="151">
        <v>620.29917690000002</v>
      </c>
      <c r="AO264" s="151">
        <v>578.33672550000006</v>
      </c>
      <c r="BH264" s="152">
        <v>428.14966290000001</v>
      </c>
      <c r="BJ264" s="152">
        <v>82.842491229999993</v>
      </c>
      <c r="CQ264" s="152">
        <v>0.20229802499999999</v>
      </c>
      <c r="CR264" s="152">
        <v>0.74</v>
      </c>
      <c r="DO264" s="154">
        <v>77.945512600000001</v>
      </c>
      <c r="ED264" s="152">
        <v>51.8</v>
      </c>
      <c r="EE264" s="152">
        <v>1.07</v>
      </c>
      <c r="EF264" s="152">
        <v>17.87</v>
      </c>
      <c r="EH264" s="152">
        <v>10.09</v>
      </c>
      <c r="EK264" s="152">
        <v>0.16</v>
      </c>
      <c r="EL264" s="152">
        <v>5.69</v>
      </c>
      <c r="EM264" s="152">
        <v>9.67</v>
      </c>
      <c r="EO264" s="152">
        <v>2.78</v>
      </c>
      <c r="EP264" s="152">
        <v>0.63</v>
      </c>
      <c r="EQ264" s="152">
        <v>0.2</v>
      </c>
      <c r="FQ264" s="152">
        <v>76</v>
      </c>
      <c r="FS264" s="152">
        <v>452</v>
      </c>
    </row>
    <row r="265" spans="1:203">
      <c r="A265" s="151">
        <v>792</v>
      </c>
      <c r="B265" s="152" t="s">
        <v>2859</v>
      </c>
      <c r="C265" s="152" t="s">
        <v>3850</v>
      </c>
      <c r="D265" s="152" t="s">
        <v>4094</v>
      </c>
      <c r="E265" s="152" t="s">
        <v>3852</v>
      </c>
      <c r="F265" s="152" t="s">
        <v>8709</v>
      </c>
      <c r="H265" s="151">
        <v>357110</v>
      </c>
      <c r="I265" s="153" t="s">
        <v>3853</v>
      </c>
      <c r="L265" s="153" t="s">
        <v>5088</v>
      </c>
      <c r="M265" s="153" t="s">
        <v>5278</v>
      </c>
      <c r="P265" s="152">
        <v>-38.69</v>
      </c>
      <c r="Q265" s="152">
        <v>-71.73</v>
      </c>
      <c r="R265" s="152" t="s">
        <v>2866</v>
      </c>
      <c r="S265" s="152" t="s">
        <v>2716</v>
      </c>
      <c r="T265" s="152">
        <v>53.774148080000003</v>
      </c>
      <c r="U265" s="152">
        <v>1.2779320860000001</v>
      </c>
      <c r="V265" s="152">
        <v>15.978773990000001</v>
      </c>
      <c r="X265" s="152">
        <v>10.034395180000001</v>
      </c>
      <c r="Y265" s="152">
        <v>8.0044568540000007</v>
      </c>
      <c r="Z265" s="152">
        <v>2.2559883630000002</v>
      </c>
      <c r="AA265" s="152">
        <v>4.9263096050000001</v>
      </c>
      <c r="AB265" s="152">
        <v>0.159590764</v>
      </c>
      <c r="AC265" s="152">
        <v>9.0982815069999994</v>
      </c>
      <c r="AD265" s="152">
        <v>3.4316034150000001</v>
      </c>
      <c r="AE265" s="152">
        <v>0.80659664399999997</v>
      </c>
      <c r="AF265" s="152">
        <v>9.5171569999999997E-2</v>
      </c>
      <c r="AJ265" s="152">
        <v>2.44</v>
      </c>
      <c r="AK265" s="156">
        <f t="shared" si="4"/>
        <v>8.4647247219999996E-3</v>
      </c>
      <c r="AL265" s="151">
        <v>84.647247219999997</v>
      </c>
      <c r="AN265" s="151">
        <v>583.15410550000001</v>
      </c>
      <c r="AO265" s="151">
        <v>455.25576840000002</v>
      </c>
      <c r="BH265" s="152">
        <v>430.17462339999997</v>
      </c>
      <c r="BJ265" s="152">
        <v>83.773307779999996</v>
      </c>
      <c r="CQ265" s="152">
        <v>0.20229802499999999</v>
      </c>
      <c r="CR265" s="152">
        <v>0.74</v>
      </c>
      <c r="DO265" s="154">
        <v>77.808024290000006</v>
      </c>
      <c r="ED265" s="152">
        <v>51.8</v>
      </c>
      <c r="EE265" s="152">
        <v>1.07</v>
      </c>
      <c r="EF265" s="152">
        <v>17.87</v>
      </c>
      <c r="EH265" s="152">
        <v>10.09</v>
      </c>
      <c r="EK265" s="152">
        <v>0.16</v>
      </c>
      <c r="EL265" s="152">
        <v>5.69</v>
      </c>
      <c r="EM265" s="152">
        <v>9.67</v>
      </c>
      <c r="EO265" s="152">
        <v>2.78</v>
      </c>
      <c r="EP265" s="152">
        <v>0.63</v>
      </c>
      <c r="EQ265" s="152">
        <v>0.2</v>
      </c>
      <c r="FQ265" s="152">
        <v>76</v>
      </c>
      <c r="FS265" s="152">
        <v>452</v>
      </c>
    </row>
    <row r="266" spans="1:203">
      <c r="A266" s="151">
        <v>794</v>
      </c>
      <c r="B266" s="152" t="s">
        <v>2859</v>
      </c>
      <c r="C266" s="152" t="s">
        <v>3850</v>
      </c>
      <c r="D266" s="152" t="s">
        <v>4094</v>
      </c>
      <c r="E266" s="152" t="s">
        <v>3852</v>
      </c>
      <c r="F266" s="152" t="s">
        <v>8710</v>
      </c>
      <c r="H266" s="151">
        <v>357110</v>
      </c>
      <c r="I266" s="153" t="s">
        <v>3853</v>
      </c>
      <c r="L266" s="153" t="s">
        <v>5088</v>
      </c>
      <c r="M266" s="153" t="s">
        <v>5175</v>
      </c>
      <c r="P266" s="152">
        <v>-38.69</v>
      </c>
      <c r="Q266" s="152">
        <v>-71.73</v>
      </c>
      <c r="R266" s="152" t="s">
        <v>2866</v>
      </c>
      <c r="S266" s="152" t="s">
        <v>2716</v>
      </c>
      <c r="T266" s="152">
        <v>52.980678240000003</v>
      </c>
      <c r="U266" s="152">
        <v>1.0964070779999999</v>
      </c>
      <c r="V266" s="152">
        <v>17.622055320000001</v>
      </c>
      <c r="X266" s="152">
        <v>9.0795986380000002</v>
      </c>
      <c r="Y266" s="152">
        <v>7.2428137640000001</v>
      </c>
      <c r="Z266" s="152">
        <v>2.0413257100000002</v>
      </c>
      <c r="AA266" s="152">
        <v>5.0232787779999999</v>
      </c>
      <c r="AB266" s="152">
        <v>0.14190224400000001</v>
      </c>
      <c r="AC266" s="152">
        <v>9.9497325219999997</v>
      </c>
      <c r="AD266" s="152">
        <v>3.0870812860000001</v>
      </c>
      <c r="AE266" s="152">
        <v>0.54052222100000002</v>
      </c>
      <c r="AF266" s="151" t="s">
        <v>2867</v>
      </c>
      <c r="AJ266" s="152">
        <v>2.2320000000000002</v>
      </c>
      <c r="AK266" s="156">
        <f t="shared" si="4"/>
        <v>1.809610918E-2</v>
      </c>
      <c r="AL266" s="151">
        <v>180.96109179999999</v>
      </c>
      <c r="AN266" s="151">
        <v>909.86332049999999</v>
      </c>
      <c r="AO266" s="151">
        <v>469.97537920000002</v>
      </c>
      <c r="BH266" s="152">
        <v>448.41697979999998</v>
      </c>
      <c r="BJ266" s="152">
        <v>66.605540329999997</v>
      </c>
      <c r="CQ266" s="152">
        <v>0.20229802499999999</v>
      </c>
      <c r="CR266" s="152">
        <v>0.74</v>
      </c>
      <c r="DO266" s="154">
        <v>81.77</v>
      </c>
      <c r="ED266" s="152">
        <v>51.8</v>
      </c>
      <c r="EE266" s="152">
        <v>1.07</v>
      </c>
      <c r="EF266" s="152">
        <v>17.87</v>
      </c>
      <c r="EH266" s="152">
        <v>10.09</v>
      </c>
      <c r="EK266" s="152">
        <v>0.16</v>
      </c>
      <c r="EL266" s="152">
        <v>5.69</v>
      </c>
      <c r="EM266" s="152">
        <v>9.67</v>
      </c>
      <c r="EO266" s="152">
        <v>2.78</v>
      </c>
      <c r="EP266" s="152">
        <v>0.63</v>
      </c>
      <c r="EQ266" s="152">
        <v>0.2</v>
      </c>
      <c r="FQ266" s="152">
        <v>76</v>
      </c>
      <c r="FS266" s="152">
        <v>452</v>
      </c>
    </row>
    <row r="267" spans="1:203">
      <c r="A267" s="151">
        <v>795</v>
      </c>
      <c r="B267" s="152" t="s">
        <v>2859</v>
      </c>
      <c r="C267" s="152" t="s">
        <v>3850</v>
      </c>
      <c r="D267" s="152" t="s">
        <v>4094</v>
      </c>
      <c r="E267" s="152" t="s">
        <v>3852</v>
      </c>
      <c r="F267" s="152" t="s">
        <v>8711</v>
      </c>
      <c r="H267" s="151">
        <v>357110</v>
      </c>
      <c r="I267" s="153" t="s">
        <v>3853</v>
      </c>
      <c r="L267" s="153" t="s">
        <v>5088</v>
      </c>
      <c r="M267" s="153" t="s">
        <v>5408</v>
      </c>
      <c r="P267" s="152">
        <v>-38.69</v>
      </c>
      <c r="Q267" s="152">
        <v>-71.73</v>
      </c>
      <c r="R267" s="152" t="s">
        <v>2866</v>
      </c>
      <c r="S267" s="152" t="s">
        <v>2716</v>
      </c>
      <c r="T267" s="152">
        <v>55.38467661</v>
      </c>
      <c r="U267" s="152">
        <v>1.5295772299999999</v>
      </c>
      <c r="V267" s="152">
        <v>14.3337498</v>
      </c>
      <c r="X267" s="152">
        <v>10.49405479</v>
      </c>
      <c r="Y267" s="152">
        <v>8.3711282279999999</v>
      </c>
      <c r="Z267" s="152">
        <v>2.359331584</v>
      </c>
      <c r="AA267" s="152">
        <v>4.48717247</v>
      </c>
      <c r="AB267" s="152">
        <v>0.17339131599999999</v>
      </c>
      <c r="AC267" s="152">
        <v>9.1284592809999996</v>
      </c>
      <c r="AD267" s="152">
        <v>3.1380886000000001</v>
      </c>
      <c r="AE267" s="152">
        <v>0.88329128199999996</v>
      </c>
      <c r="AF267" s="151">
        <v>0.12702511899999999</v>
      </c>
      <c r="AJ267" s="152">
        <v>2.17</v>
      </c>
      <c r="AK267" s="156">
        <f t="shared" si="4"/>
        <v>4.7135386570000002E-3</v>
      </c>
      <c r="AL267" s="151">
        <v>47.135386570000001</v>
      </c>
      <c r="AN267" s="151">
        <v>204.7733873</v>
      </c>
      <c r="AO267" s="151">
        <v>329.73772869999999</v>
      </c>
      <c r="BH267" s="152">
        <v>391.06792569999999</v>
      </c>
      <c r="BJ267" s="152">
        <v>97.932898859999995</v>
      </c>
      <c r="CQ267" s="152">
        <v>0.20229802499999999</v>
      </c>
      <c r="CR267" s="152">
        <v>0.74</v>
      </c>
      <c r="DO267" s="154">
        <v>75.187591949999998</v>
      </c>
      <c r="ED267" s="152">
        <v>51.8</v>
      </c>
      <c r="EE267" s="152">
        <v>1.07</v>
      </c>
      <c r="EF267" s="152">
        <v>17.87</v>
      </c>
      <c r="EH267" s="152">
        <v>10.09</v>
      </c>
      <c r="EK267" s="152">
        <v>0.16</v>
      </c>
      <c r="EL267" s="152">
        <v>5.69</v>
      </c>
      <c r="EM267" s="152">
        <v>9.67</v>
      </c>
      <c r="EO267" s="152">
        <v>2.78</v>
      </c>
      <c r="EP267" s="152">
        <v>0.63</v>
      </c>
      <c r="EQ267" s="152">
        <v>0.2</v>
      </c>
      <c r="FQ267" s="152">
        <v>76</v>
      </c>
      <c r="FS267" s="152">
        <v>452</v>
      </c>
    </row>
    <row r="268" spans="1:203">
      <c r="A268" s="151">
        <v>798</v>
      </c>
      <c r="B268" s="152" t="s">
        <v>2859</v>
      </c>
      <c r="C268" s="152" t="s">
        <v>3850</v>
      </c>
      <c r="D268" s="152" t="s">
        <v>4094</v>
      </c>
      <c r="E268" s="152" t="s">
        <v>3852</v>
      </c>
      <c r="F268" s="152" t="s">
        <v>8712</v>
      </c>
      <c r="H268" s="151">
        <v>357110</v>
      </c>
      <c r="I268" s="153" t="s">
        <v>3853</v>
      </c>
      <c r="L268" s="153" t="s">
        <v>5088</v>
      </c>
      <c r="M268" s="153" t="s">
        <v>5221</v>
      </c>
      <c r="P268" s="152">
        <v>-38.69</v>
      </c>
      <c r="Q268" s="152">
        <v>-71.73</v>
      </c>
      <c r="R268" s="152" t="s">
        <v>2866</v>
      </c>
      <c r="S268" s="152" t="s">
        <v>2716</v>
      </c>
      <c r="T268" s="152">
        <v>53.214417650000001</v>
      </c>
      <c r="U268" s="152">
        <v>1.2624917950000001</v>
      </c>
      <c r="V268" s="152">
        <v>16.018126129999999</v>
      </c>
      <c r="X268" s="152">
        <v>10.21426449</v>
      </c>
      <c r="Y268" s="152">
        <v>8.1479389579999992</v>
      </c>
      <c r="Z268" s="152">
        <v>2.2964275789999999</v>
      </c>
      <c r="AA268" s="152">
        <v>4.5746152120000003</v>
      </c>
      <c r="AB268" s="152">
        <v>0.19185412600000001</v>
      </c>
      <c r="AC268" s="152">
        <v>9.614820345</v>
      </c>
      <c r="AD268" s="152">
        <v>3.7361748270000001</v>
      </c>
      <c r="AE268" s="152">
        <v>0.75297265899999999</v>
      </c>
      <c r="AF268" s="152" t="s">
        <v>2867</v>
      </c>
      <c r="AJ268" s="152">
        <v>1.25</v>
      </c>
      <c r="AK268" s="156">
        <f t="shared" si="4"/>
        <v>1.19696269E-2</v>
      </c>
      <c r="AL268" s="151">
        <v>119.696269</v>
      </c>
      <c r="AN268" s="151">
        <v>591.58030810000002</v>
      </c>
      <c r="AO268" s="151">
        <v>424.35024829999998</v>
      </c>
      <c r="BH268" s="152">
        <v>450.42022689999999</v>
      </c>
      <c r="BJ268" s="152">
        <v>83.661605809999998</v>
      </c>
      <c r="CQ268" s="152">
        <v>0.20229802499999999</v>
      </c>
      <c r="CR268" s="152">
        <v>0.74</v>
      </c>
      <c r="DO268" s="154">
        <v>77.37336827</v>
      </c>
      <c r="ED268" s="152">
        <v>51.8</v>
      </c>
      <c r="EE268" s="152">
        <v>1.07</v>
      </c>
      <c r="EF268" s="152">
        <v>17.87</v>
      </c>
      <c r="EH268" s="152">
        <v>10.09</v>
      </c>
      <c r="EK268" s="152">
        <v>0.16</v>
      </c>
      <c r="EL268" s="152">
        <v>5.69</v>
      </c>
      <c r="EM268" s="152">
        <v>9.67</v>
      </c>
      <c r="EO268" s="152">
        <v>2.78</v>
      </c>
      <c r="EP268" s="152">
        <v>0.63</v>
      </c>
      <c r="EQ268" s="152">
        <v>0.2</v>
      </c>
      <c r="FQ268" s="152">
        <v>76</v>
      </c>
      <c r="FS268" s="152">
        <v>452</v>
      </c>
    </row>
    <row r="269" spans="1:203">
      <c r="A269" s="151">
        <v>799</v>
      </c>
      <c r="B269" s="152" t="s">
        <v>2859</v>
      </c>
      <c r="C269" s="152" t="s">
        <v>3850</v>
      </c>
      <c r="D269" s="152" t="s">
        <v>4094</v>
      </c>
      <c r="E269" s="152" t="s">
        <v>3852</v>
      </c>
      <c r="F269" s="152" t="s">
        <v>8713</v>
      </c>
      <c r="H269" s="151">
        <v>357110</v>
      </c>
      <c r="I269" s="153" t="s">
        <v>3853</v>
      </c>
      <c r="L269" s="153" t="s">
        <v>5088</v>
      </c>
      <c r="M269" s="153" t="s">
        <v>5421</v>
      </c>
      <c r="P269" s="152">
        <v>-38.69</v>
      </c>
      <c r="Q269" s="152">
        <v>-71.73</v>
      </c>
      <c r="R269" s="152" t="s">
        <v>2866</v>
      </c>
      <c r="S269" s="152" t="s">
        <v>2716</v>
      </c>
      <c r="T269" s="152">
        <v>55.626762059999997</v>
      </c>
      <c r="U269" s="152">
        <v>1.523520813</v>
      </c>
      <c r="V269" s="152">
        <v>14.28325972</v>
      </c>
      <c r="X269" s="152">
        <v>10.2090163</v>
      </c>
      <c r="Y269" s="152">
        <v>8.14375246</v>
      </c>
      <c r="Z269" s="152">
        <v>2.2952476499999999</v>
      </c>
      <c r="AA269" s="152">
        <v>4.9510392730000001</v>
      </c>
      <c r="AB269" s="152">
        <v>0.20087724800000001</v>
      </c>
      <c r="AC269" s="152">
        <v>8.5668297320000004</v>
      </c>
      <c r="AD269" s="152">
        <v>3.3640888480000002</v>
      </c>
      <c r="AE269" s="152">
        <v>0.80623172499999995</v>
      </c>
      <c r="AF269" s="152">
        <v>0.15963287300000001</v>
      </c>
      <c r="AJ269" s="152">
        <v>2.57</v>
      </c>
      <c r="AK269" s="156">
        <f t="shared" si="4"/>
        <v>1.2471447490000001E-2</v>
      </c>
      <c r="AL269" s="151">
        <v>124.7144749</v>
      </c>
      <c r="AN269" s="151">
        <v>168.3973167</v>
      </c>
      <c r="AO269" s="151">
        <v>367.06485029999999</v>
      </c>
      <c r="BH269" s="152">
        <v>388.79296319999997</v>
      </c>
      <c r="BJ269" s="152">
        <v>120.0714874</v>
      </c>
      <c r="CQ269" s="152">
        <v>0.20229802499999999</v>
      </c>
      <c r="CR269" s="152">
        <v>0.74</v>
      </c>
      <c r="DO269" s="154">
        <v>76.22433599</v>
      </c>
      <c r="ED269" s="152">
        <v>51.8</v>
      </c>
      <c r="EE269" s="152">
        <v>1.07</v>
      </c>
      <c r="EF269" s="152">
        <v>17.87</v>
      </c>
      <c r="EH269" s="152">
        <v>10.09</v>
      </c>
      <c r="EK269" s="152">
        <v>0.16</v>
      </c>
      <c r="EL269" s="152">
        <v>5.69</v>
      </c>
      <c r="EM269" s="152">
        <v>9.67</v>
      </c>
      <c r="EO269" s="152">
        <v>2.78</v>
      </c>
      <c r="EP269" s="152">
        <v>0.63</v>
      </c>
      <c r="EQ269" s="152">
        <v>0.2</v>
      </c>
      <c r="FQ269" s="152">
        <v>76</v>
      </c>
      <c r="FS269" s="152">
        <v>452</v>
      </c>
    </row>
    <row r="270" spans="1:203">
      <c r="A270" s="151">
        <v>802</v>
      </c>
      <c r="B270" s="152" t="s">
        <v>2859</v>
      </c>
      <c r="C270" s="152" t="s">
        <v>3850</v>
      </c>
      <c r="D270" s="152" t="s">
        <v>4094</v>
      </c>
      <c r="E270" s="152" t="s">
        <v>3852</v>
      </c>
      <c r="F270" s="152" t="s">
        <v>8714</v>
      </c>
      <c r="H270" s="151">
        <v>357110</v>
      </c>
      <c r="I270" s="153" t="s">
        <v>3853</v>
      </c>
      <c r="L270" s="153" t="s">
        <v>5088</v>
      </c>
      <c r="M270" s="153" t="s">
        <v>5439</v>
      </c>
      <c r="P270" s="152">
        <v>-38.69</v>
      </c>
      <c r="Q270" s="152">
        <v>-71.73</v>
      </c>
      <c r="R270" s="152" t="s">
        <v>2866</v>
      </c>
      <c r="S270" s="152" t="s">
        <v>2716</v>
      </c>
      <c r="T270" s="152">
        <v>56.024456020000002</v>
      </c>
      <c r="U270" s="152">
        <v>1.6453046120000001</v>
      </c>
      <c r="V270" s="152">
        <v>14.58188956</v>
      </c>
      <c r="X270" s="152">
        <v>9.4586036040000003</v>
      </c>
      <c r="Y270" s="152">
        <v>7.545146774</v>
      </c>
      <c r="Z270" s="152">
        <v>2.126535708</v>
      </c>
      <c r="AA270" s="152">
        <v>4.626773279</v>
      </c>
      <c r="AB270" s="152">
        <v>0.16070040099999999</v>
      </c>
      <c r="AC270" s="152">
        <v>8.7453036760000007</v>
      </c>
      <c r="AD270" s="152">
        <v>3.3696422090000002</v>
      </c>
      <c r="AE270" s="152">
        <v>0.92782697000000003</v>
      </c>
      <c r="AF270" s="152">
        <v>0.18674075600000001</v>
      </c>
      <c r="AJ270" s="152">
        <v>2.14</v>
      </c>
      <c r="AK270" s="156">
        <f t="shared" si="4"/>
        <v>2.682469288E-3</v>
      </c>
      <c r="AL270" s="151">
        <v>26.824692880000001</v>
      </c>
      <c r="AN270" s="151">
        <v>125.7862496</v>
      </c>
      <c r="AO270" s="151">
        <v>282.69490510000003</v>
      </c>
      <c r="BH270" s="152">
        <v>379.82363939999999</v>
      </c>
      <c r="BJ270" s="152">
        <v>106.34075559999999</v>
      </c>
      <c r="CQ270" s="152">
        <v>0.20229802499999999</v>
      </c>
      <c r="CR270" s="152">
        <v>0.74</v>
      </c>
      <c r="DO270" s="154">
        <v>77.688848899999996</v>
      </c>
      <c r="ED270" s="152">
        <v>51.8</v>
      </c>
      <c r="EE270" s="152">
        <v>1.07</v>
      </c>
      <c r="EF270" s="152">
        <v>17.87</v>
      </c>
      <c r="EH270" s="152">
        <v>10.09</v>
      </c>
      <c r="EK270" s="152">
        <v>0.16</v>
      </c>
      <c r="EL270" s="152">
        <v>5.69</v>
      </c>
      <c r="EM270" s="152">
        <v>9.67</v>
      </c>
      <c r="EO270" s="152">
        <v>2.78</v>
      </c>
      <c r="EP270" s="152">
        <v>0.63</v>
      </c>
      <c r="EQ270" s="152">
        <v>0.2</v>
      </c>
      <c r="FQ270" s="152">
        <v>76</v>
      </c>
      <c r="FS270" s="152">
        <v>452</v>
      </c>
    </row>
    <row r="271" spans="1:203">
      <c r="A271" s="151">
        <v>803</v>
      </c>
      <c r="B271" s="152" t="s">
        <v>2859</v>
      </c>
      <c r="C271" s="152" t="s">
        <v>3850</v>
      </c>
      <c r="D271" s="152" t="s">
        <v>4094</v>
      </c>
      <c r="E271" s="152" t="s">
        <v>3852</v>
      </c>
      <c r="F271" s="152" t="s">
        <v>8715</v>
      </c>
      <c r="H271" s="151">
        <v>357110</v>
      </c>
      <c r="I271" s="153" t="s">
        <v>3853</v>
      </c>
      <c r="L271" s="153" t="s">
        <v>5088</v>
      </c>
      <c r="M271" s="153" t="s">
        <v>5416</v>
      </c>
      <c r="P271" s="152">
        <v>-38.69</v>
      </c>
      <c r="Q271" s="152">
        <v>-71.73</v>
      </c>
      <c r="R271" s="152" t="s">
        <v>2866</v>
      </c>
      <c r="S271" s="152" t="s">
        <v>2716</v>
      </c>
      <c r="T271" s="152">
        <v>55.521324540000002</v>
      </c>
      <c r="U271" s="152">
        <v>1.578119788</v>
      </c>
      <c r="V271" s="152">
        <v>14.84228849</v>
      </c>
      <c r="X271" s="152">
        <v>9.3581055279999994</v>
      </c>
      <c r="Y271" s="152">
        <v>7.4649792609999999</v>
      </c>
      <c r="Z271" s="152">
        <v>2.1039411729999999</v>
      </c>
      <c r="AA271" s="152">
        <v>4.4838226690000003</v>
      </c>
      <c r="AB271" s="152">
        <v>0.17996014699999999</v>
      </c>
      <c r="AC271" s="152">
        <v>8.9582954539999999</v>
      </c>
      <c r="AD271" s="152">
        <v>3.8157583260000001</v>
      </c>
      <c r="AE271" s="152">
        <v>0.92131552100000003</v>
      </c>
      <c r="AF271" s="151">
        <v>9.7017620999999998E-2</v>
      </c>
      <c r="AJ271" s="152">
        <v>2.0099999999999998</v>
      </c>
      <c r="AK271" s="156">
        <f t="shared" si="4"/>
        <v>2.165543163E-3</v>
      </c>
      <c r="AL271" s="151">
        <v>21.655431629999999</v>
      </c>
      <c r="AN271" s="151" t="s">
        <v>2867</v>
      </c>
      <c r="AO271" s="151">
        <v>331.7701027</v>
      </c>
      <c r="CQ271" s="152">
        <v>0.20229802499999999</v>
      </c>
      <c r="CR271" s="152">
        <v>0.74</v>
      </c>
      <c r="DO271" s="154">
        <v>77.4787161</v>
      </c>
      <c r="ED271" s="152">
        <v>51.8</v>
      </c>
      <c r="EE271" s="152">
        <v>1.07</v>
      </c>
      <c r="EF271" s="152">
        <v>17.87</v>
      </c>
      <c r="EH271" s="152">
        <v>10.09</v>
      </c>
      <c r="EK271" s="152">
        <v>0.16</v>
      </c>
      <c r="EL271" s="152">
        <v>5.69</v>
      </c>
      <c r="EM271" s="152">
        <v>9.67</v>
      </c>
      <c r="EO271" s="152">
        <v>2.78</v>
      </c>
      <c r="EP271" s="152">
        <v>0.63</v>
      </c>
      <c r="EQ271" s="152">
        <v>0.2</v>
      </c>
      <c r="FQ271" s="152">
        <v>76</v>
      </c>
      <c r="FS271" s="152">
        <v>452</v>
      </c>
    </row>
    <row r="272" spans="1:203">
      <c r="A272" s="151">
        <v>809</v>
      </c>
      <c r="B272" s="152" t="s">
        <v>2859</v>
      </c>
      <c r="C272" s="152" t="s">
        <v>3850</v>
      </c>
      <c r="D272" s="152" t="s">
        <v>4094</v>
      </c>
      <c r="E272" s="152" t="s">
        <v>3852</v>
      </c>
      <c r="F272" s="152" t="s">
        <v>8716</v>
      </c>
      <c r="H272" s="151">
        <v>357110</v>
      </c>
      <c r="I272" s="153" t="s">
        <v>3853</v>
      </c>
      <c r="L272" s="153" t="s">
        <v>5088</v>
      </c>
      <c r="M272" s="153" t="s">
        <v>5266</v>
      </c>
      <c r="P272" s="152">
        <v>-38.69</v>
      </c>
      <c r="Q272" s="152">
        <v>-71.73</v>
      </c>
      <c r="R272" s="152" t="s">
        <v>2866</v>
      </c>
      <c r="S272" s="152" t="s">
        <v>2716</v>
      </c>
      <c r="T272" s="152">
        <v>53.626385810000002</v>
      </c>
      <c r="U272" s="152">
        <v>1.310352854</v>
      </c>
      <c r="V272" s="152">
        <v>16.10083771</v>
      </c>
      <c r="X272" s="152">
        <v>10.03539754</v>
      </c>
      <c r="Y272" s="152">
        <v>8.0052564339999996</v>
      </c>
      <c r="Z272" s="152">
        <v>2.2562137180000001</v>
      </c>
      <c r="AA272" s="152">
        <v>5.0641146609999996</v>
      </c>
      <c r="AB272" s="152">
        <v>0.161169648</v>
      </c>
      <c r="AC272" s="152">
        <v>9.1745999749999996</v>
      </c>
      <c r="AD272" s="152">
        <v>3.3089984920000002</v>
      </c>
      <c r="AE272" s="152">
        <v>0.76629118500000004</v>
      </c>
      <c r="AF272" s="152" t="s">
        <v>2867</v>
      </c>
      <c r="AJ272" s="152">
        <v>3.04</v>
      </c>
      <c r="AK272" s="156">
        <f t="shared" si="4"/>
        <v>1.2370797790000001E-2</v>
      </c>
      <c r="AL272" s="151">
        <v>123.7079779</v>
      </c>
      <c r="AN272" s="151">
        <v>710.000224</v>
      </c>
      <c r="AO272" s="151">
        <v>484.8275132</v>
      </c>
      <c r="BH272" s="152">
        <v>428.03218440000001</v>
      </c>
      <c r="BJ272" s="152">
        <v>82.800804400000004</v>
      </c>
      <c r="CQ272" s="152">
        <v>0.20229802499999999</v>
      </c>
      <c r="CR272" s="152">
        <v>0.74</v>
      </c>
      <c r="DO272" s="154">
        <v>77.376804969999995</v>
      </c>
      <c r="ED272" s="152">
        <v>51.8</v>
      </c>
      <c r="EE272" s="152">
        <v>1.07</v>
      </c>
      <c r="EF272" s="152">
        <v>17.87</v>
      </c>
      <c r="EH272" s="152">
        <v>10.09</v>
      </c>
      <c r="EK272" s="152">
        <v>0.16</v>
      </c>
      <c r="EL272" s="152">
        <v>5.69</v>
      </c>
      <c r="EM272" s="152">
        <v>9.67</v>
      </c>
      <c r="EO272" s="152">
        <v>2.78</v>
      </c>
      <c r="EP272" s="152">
        <v>0.63</v>
      </c>
      <c r="EQ272" s="152">
        <v>0.2</v>
      </c>
      <c r="FQ272" s="152">
        <v>76</v>
      </c>
      <c r="FS272" s="152">
        <v>452</v>
      </c>
    </row>
    <row r="273" spans="1:175">
      <c r="A273" s="151">
        <v>813</v>
      </c>
      <c r="B273" s="152" t="s">
        <v>2859</v>
      </c>
      <c r="C273" s="152" t="s">
        <v>3850</v>
      </c>
      <c r="D273" s="152" t="s">
        <v>4094</v>
      </c>
      <c r="E273" s="152" t="s">
        <v>3852</v>
      </c>
      <c r="F273" s="152" t="s">
        <v>8717</v>
      </c>
      <c r="H273" s="151">
        <v>357110</v>
      </c>
      <c r="I273" s="153" t="s">
        <v>3853</v>
      </c>
      <c r="L273" s="153" t="s">
        <v>5088</v>
      </c>
      <c r="M273" s="153" t="s">
        <v>5173</v>
      </c>
      <c r="P273" s="152">
        <v>-38.69</v>
      </c>
      <c r="Q273" s="152">
        <v>-71.73</v>
      </c>
      <c r="R273" s="152" t="s">
        <v>2866</v>
      </c>
      <c r="S273" s="152" t="s">
        <v>2716</v>
      </c>
      <c r="T273" s="152">
        <v>52.970122439999997</v>
      </c>
      <c r="U273" s="152">
        <v>1.18249062</v>
      </c>
      <c r="V273" s="152">
        <v>17.234216790000001</v>
      </c>
      <c r="X273" s="152">
        <v>9.4541622870000008</v>
      </c>
      <c r="Y273" s="152">
        <v>7.5416039269999997</v>
      </c>
      <c r="Z273" s="152">
        <v>2.1255371859999999</v>
      </c>
      <c r="AA273" s="152">
        <v>4.9531898050000001</v>
      </c>
      <c r="AB273" s="152">
        <v>0.19221513900000001</v>
      </c>
      <c r="AC273" s="152">
        <v>9.3172487670000006</v>
      </c>
      <c r="AD273" s="152">
        <v>3.6376891279999999</v>
      </c>
      <c r="AE273" s="152">
        <v>0.57755161799999999</v>
      </c>
      <c r="AF273" s="151" t="s">
        <v>2867</v>
      </c>
      <c r="AJ273" s="152">
        <v>2.5</v>
      </c>
      <c r="AK273" s="156">
        <f t="shared" si="4"/>
        <v>1.269500329E-2</v>
      </c>
      <c r="AL273" s="151">
        <v>126.9500329</v>
      </c>
      <c r="AN273" s="151">
        <v>864.90150940000001</v>
      </c>
      <c r="AO273" s="151">
        <v>521.56858069999998</v>
      </c>
      <c r="BH273" s="152">
        <v>434.93288760000002</v>
      </c>
      <c r="BJ273" s="152">
        <v>70.184047759999999</v>
      </c>
      <c r="CQ273" s="152">
        <v>0.20229802499999999</v>
      </c>
      <c r="CR273" s="152">
        <v>0.74</v>
      </c>
      <c r="DO273" s="154">
        <v>79.83281289</v>
      </c>
      <c r="ED273" s="152">
        <v>51.8</v>
      </c>
      <c r="EE273" s="152">
        <v>1.07</v>
      </c>
      <c r="EF273" s="152">
        <v>17.87</v>
      </c>
      <c r="EH273" s="152">
        <v>10.09</v>
      </c>
      <c r="EK273" s="152">
        <v>0.16</v>
      </c>
      <c r="EL273" s="152">
        <v>5.69</v>
      </c>
      <c r="EM273" s="152">
        <v>9.67</v>
      </c>
      <c r="EO273" s="152">
        <v>2.78</v>
      </c>
      <c r="EP273" s="152">
        <v>0.63</v>
      </c>
      <c r="EQ273" s="152">
        <v>0.2</v>
      </c>
      <c r="FQ273" s="152">
        <v>76</v>
      </c>
      <c r="FS273" s="152">
        <v>452</v>
      </c>
    </row>
    <row r="274" spans="1:175">
      <c r="A274" s="151">
        <v>814</v>
      </c>
      <c r="B274" s="152" t="s">
        <v>2859</v>
      </c>
      <c r="C274" s="152" t="s">
        <v>3850</v>
      </c>
      <c r="D274" s="152" t="s">
        <v>4094</v>
      </c>
      <c r="E274" s="152" t="s">
        <v>3852</v>
      </c>
      <c r="F274" s="152" t="s">
        <v>8718</v>
      </c>
      <c r="H274" s="151">
        <v>357110</v>
      </c>
      <c r="I274" s="153" t="s">
        <v>3853</v>
      </c>
      <c r="L274" s="153" t="s">
        <v>5088</v>
      </c>
      <c r="M274" s="153" t="s">
        <v>5380</v>
      </c>
      <c r="P274" s="152">
        <v>-38.69</v>
      </c>
      <c r="Q274" s="152">
        <v>-71.73</v>
      </c>
      <c r="R274" s="152" t="s">
        <v>2866</v>
      </c>
      <c r="S274" s="152" t="s">
        <v>2716</v>
      </c>
      <c r="T274" s="152">
        <v>54.950909680000002</v>
      </c>
      <c r="U274" s="152">
        <v>0.89095265000000001</v>
      </c>
      <c r="V274" s="152">
        <v>17.399360510000001</v>
      </c>
      <c r="X274" s="152">
        <v>8.6200412259999997</v>
      </c>
      <c r="Y274" s="152">
        <v>6.8762239090000001</v>
      </c>
      <c r="Z274" s="152">
        <v>1.938005464</v>
      </c>
      <c r="AA274" s="152">
        <v>4.8678083320000001</v>
      </c>
      <c r="AB274" s="152">
        <v>0.135365178</v>
      </c>
      <c r="AC274" s="152">
        <v>8.593573696</v>
      </c>
      <c r="AD274" s="152">
        <v>3.4863583500000002</v>
      </c>
      <c r="AE274" s="152">
        <v>0.68750201099999997</v>
      </c>
      <c r="AF274" s="152" t="s">
        <v>2867</v>
      </c>
      <c r="AJ274" s="152">
        <v>2.6</v>
      </c>
      <c r="AK274" s="156">
        <f t="shared" si="4"/>
        <v>6.5383360780000002E-3</v>
      </c>
      <c r="AL274" s="151">
        <v>65.383360780000004</v>
      </c>
      <c r="AN274" s="151">
        <v>562.65164500000003</v>
      </c>
      <c r="AO274" s="151">
        <v>334.38421849999997</v>
      </c>
      <c r="BH274" s="152">
        <v>444.22940720000003</v>
      </c>
      <c r="BJ274" s="152">
        <v>49.146147669999998</v>
      </c>
      <c r="CQ274" s="152">
        <v>0.20229802499999999</v>
      </c>
      <c r="CR274" s="152">
        <v>0.74</v>
      </c>
      <c r="DO274" s="154">
        <v>80.43974326</v>
      </c>
      <c r="ED274" s="152">
        <v>51.8</v>
      </c>
      <c r="EE274" s="152">
        <v>1.07</v>
      </c>
      <c r="EF274" s="152">
        <v>17.87</v>
      </c>
      <c r="EH274" s="152">
        <v>10.09</v>
      </c>
      <c r="EK274" s="152">
        <v>0.16</v>
      </c>
      <c r="EL274" s="152">
        <v>5.69</v>
      </c>
      <c r="EM274" s="152">
        <v>9.67</v>
      </c>
      <c r="EO274" s="152">
        <v>2.78</v>
      </c>
      <c r="EP274" s="152">
        <v>0.63</v>
      </c>
      <c r="EQ274" s="152">
        <v>0.2</v>
      </c>
      <c r="FQ274" s="152">
        <v>76</v>
      </c>
      <c r="FS274" s="152">
        <v>452</v>
      </c>
    </row>
    <row r="275" spans="1:175">
      <c r="A275" s="151">
        <v>815</v>
      </c>
      <c r="B275" s="152" t="s">
        <v>2859</v>
      </c>
      <c r="C275" s="152" t="s">
        <v>3850</v>
      </c>
      <c r="D275" s="152" t="s">
        <v>4094</v>
      </c>
      <c r="E275" s="152" t="s">
        <v>3852</v>
      </c>
      <c r="F275" s="152" t="s">
        <v>8719</v>
      </c>
      <c r="H275" s="151">
        <v>357110</v>
      </c>
      <c r="I275" s="153" t="s">
        <v>3853</v>
      </c>
      <c r="L275" s="153" t="s">
        <v>5088</v>
      </c>
      <c r="M275" s="153" t="s">
        <v>5232</v>
      </c>
      <c r="P275" s="152">
        <v>-38.69</v>
      </c>
      <c r="Q275" s="152">
        <v>-71.73</v>
      </c>
      <c r="R275" s="152" t="s">
        <v>2866</v>
      </c>
      <c r="S275" s="152" t="s">
        <v>2716</v>
      </c>
      <c r="T275" s="152">
        <v>53.290567799999998</v>
      </c>
      <c r="U275" s="152">
        <v>1.255831433</v>
      </c>
      <c r="V275" s="152">
        <v>16.171923629999998</v>
      </c>
      <c r="X275" s="152">
        <v>10.14218316</v>
      </c>
      <c r="Y275" s="152">
        <v>8.0904395359999999</v>
      </c>
      <c r="Z275" s="152">
        <v>2.2802218540000001</v>
      </c>
      <c r="AA275" s="152">
        <v>5.0510189460000001</v>
      </c>
      <c r="AB275" s="152">
        <v>0.159261337</v>
      </c>
      <c r="AC275" s="152">
        <v>9.1659464170000007</v>
      </c>
      <c r="AD275" s="152">
        <v>3.5579185529999999</v>
      </c>
      <c r="AE275" s="152">
        <v>0.76759906700000002</v>
      </c>
      <c r="AF275" s="151" t="s">
        <v>2867</v>
      </c>
      <c r="AJ275" s="152">
        <v>1.9</v>
      </c>
      <c r="AK275" s="156">
        <f t="shared" si="4"/>
        <v>9.4157971829999989E-3</v>
      </c>
      <c r="AL275" s="151">
        <v>94.157971829999994</v>
      </c>
      <c r="AN275" s="151">
        <v>644.68167840000001</v>
      </c>
      <c r="AO275" s="151">
        <v>482.85602770000003</v>
      </c>
      <c r="BH275" s="152">
        <v>427.6917158</v>
      </c>
      <c r="BJ275" s="152">
        <v>82.027976730000006</v>
      </c>
      <c r="CQ275" s="152">
        <v>0.20229802499999999</v>
      </c>
      <c r="CR275" s="152">
        <v>0.74</v>
      </c>
      <c r="DO275" s="154">
        <v>78.217973929999999</v>
      </c>
      <c r="ED275" s="152">
        <v>51.8</v>
      </c>
      <c r="EE275" s="152">
        <v>1.07</v>
      </c>
      <c r="EF275" s="152">
        <v>17.87</v>
      </c>
      <c r="EH275" s="152">
        <v>10.09</v>
      </c>
      <c r="EK275" s="152">
        <v>0.16</v>
      </c>
      <c r="EL275" s="152">
        <v>5.69</v>
      </c>
      <c r="EM275" s="152">
        <v>9.67</v>
      </c>
      <c r="EO275" s="152">
        <v>2.78</v>
      </c>
      <c r="EP275" s="152">
        <v>0.63</v>
      </c>
      <c r="EQ275" s="152">
        <v>0.2</v>
      </c>
      <c r="FQ275" s="152">
        <v>76</v>
      </c>
      <c r="FS275" s="152">
        <v>452</v>
      </c>
    </row>
    <row r="276" spans="1:175">
      <c r="A276" s="151">
        <v>817</v>
      </c>
      <c r="B276" s="152" t="s">
        <v>2859</v>
      </c>
      <c r="C276" s="152" t="s">
        <v>3850</v>
      </c>
      <c r="D276" s="152" t="s">
        <v>4094</v>
      </c>
      <c r="E276" s="152" t="s">
        <v>3852</v>
      </c>
      <c r="F276" s="152" t="s">
        <v>8720</v>
      </c>
      <c r="H276" s="151">
        <v>357110</v>
      </c>
      <c r="I276" s="153" t="s">
        <v>3853</v>
      </c>
      <c r="L276" s="153" t="s">
        <v>5088</v>
      </c>
      <c r="M276" s="153" t="s">
        <v>5424</v>
      </c>
      <c r="P276" s="152">
        <v>-38.69</v>
      </c>
      <c r="Q276" s="152">
        <v>-71.73</v>
      </c>
      <c r="R276" s="152" t="s">
        <v>2866</v>
      </c>
      <c r="S276" s="152" t="s">
        <v>2716</v>
      </c>
      <c r="T276" s="152">
        <v>55.782300810000002</v>
      </c>
      <c r="U276" s="152">
        <v>2.192595109</v>
      </c>
      <c r="V276" s="152">
        <v>13.88701208</v>
      </c>
      <c r="X276" s="152">
        <v>11.24521025</v>
      </c>
      <c r="Y276" s="152">
        <v>8.9703264249999997</v>
      </c>
      <c r="Z276" s="152">
        <v>2.5282105210000001</v>
      </c>
      <c r="AA276" s="152">
        <v>3.6007546320000001</v>
      </c>
      <c r="AB276" s="152">
        <v>0.19122651700000001</v>
      </c>
      <c r="AC276" s="152">
        <v>8.0697590259999998</v>
      </c>
      <c r="AD276" s="152">
        <v>3.1871764310000001</v>
      </c>
      <c r="AE276" s="152">
        <v>1.3047141149999999</v>
      </c>
      <c r="AF276" s="151">
        <v>0.19702434199999999</v>
      </c>
      <c r="AJ276" s="152">
        <v>2.06</v>
      </c>
      <c r="AK276" s="156">
        <f t="shared" si="4"/>
        <v>2.6100038269999998E-3</v>
      </c>
      <c r="AL276" s="151">
        <v>26.100038269999999</v>
      </c>
      <c r="AN276" s="151">
        <v>175.55986279999999</v>
      </c>
      <c r="AO276" s="151">
        <v>450.6029102</v>
      </c>
      <c r="CQ276" s="152">
        <v>0.20229802499999999</v>
      </c>
      <c r="CR276" s="152">
        <v>0.74</v>
      </c>
      <c r="DO276" s="154">
        <v>71.779107920000001</v>
      </c>
      <c r="ED276" s="152">
        <v>51.8</v>
      </c>
      <c r="EE276" s="152">
        <v>1.07</v>
      </c>
      <c r="EF276" s="152">
        <v>17.87</v>
      </c>
      <c r="EH276" s="152">
        <v>10.09</v>
      </c>
      <c r="EK276" s="152">
        <v>0.16</v>
      </c>
      <c r="EL276" s="152">
        <v>5.69</v>
      </c>
      <c r="EM276" s="152">
        <v>9.67</v>
      </c>
      <c r="EO276" s="152">
        <v>2.78</v>
      </c>
      <c r="EP276" s="152">
        <v>0.63</v>
      </c>
      <c r="EQ276" s="152">
        <v>0.2</v>
      </c>
      <c r="FQ276" s="152">
        <v>76</v>
      </c>
      <c r="FS276" s="152">
        <v>452</v>
      </c>
    </row>
    <row r="277" spans="1:175">
      <c r="A277" s="151">
        <v>818</v>
      </c>
      <c r="B277" s="152" t="s">
        <v>2859</v>
      </c>
      <c r="C277" s="152" t="s">
        <v>3850</v>
      </c>
      <c r="D277" s="152" t="s">
        <v>4094</v>
      </c>
      <c r="E277" s="152" t="s">
        <v>3852</v>
      </c>
      <c r="F277" s="152" t="s">
        <v>8721</v>
      </c>
      <c r="H277" s="151">
        <v>357110</v>
      </c>
      <c r="I277" s="153" t="s">
        <v>3853</v>
      </c>
      <c r="L277" s="153" t="s">
        <v>5088</v>
      </c>
      <c r="M277" s="153" t="s">
        <v>5358</v>
      </c>
      <c r="P277" s="152">
        <v>-38.69</v>
      </c>
      <c r="Q277" s="152">
        <v>-71.73</v>
      </c>
      <c r="R277" s="152" t="s">
        <v>2866</v>
      </c>
      <c r="S277" s="152" t="s">
        <v>2716</v>
      </c>
      <c r="T277" s="152">
        <v>54.589103610000002</v>
      </c>
      <c r="U277" s="152">
        <v>1.4842107309999999</v>
      </c>
      <c r="V277" s="152">
        <v>14.63045103</v>
      </c>
      <c r="X277" s="152">
        <v>10.79082037</v>
      </c>
      <c r="Y277" s="152">
        <v>8.6078587179999992</v>
      </c>
      <c r="Z277" s="152">
        <v>2.4260520680000002</v>
      </c>
      <c r="AA277" s="152">
        <v>4.7846598050000004</v>
      </c>
      <c r="AB277" s="152">
        <v>0.18579053400000001</v>
      </c>
      <c r="AC277" s="152">
        <v>8.6482172429999995</v>
      </c>
      <c r="AD277" s="152">
        <v>3.5009337679999999</v>
      </c>
      <c r="AE277" s="152">
        <v>1.0005112140000001</v>
      </c>
      <c r="AF277" s="152" t="s">
        <v>2867</v>
      </c>
      <c r="AJ277" s="152">
        <v>2.29</v>
      </c>
      <c r="AK277" s="156">
        <f t="shared" si="4"/>
        <v>1.493660087E-3</v>
      </c>
      <c r="AL277" s="151">
        <v>14.936600869999999</v>
      </c>
      <c r="AN277" s="151">
        <v>434.07551269999999</v>
      </c>
      <c r="AO277" s="151">
        <v>338.16695299999998</v>
      </c>
      <c r="BH277" s="152">
        <v>376.41468559999998</v>
      </c>
      <c r="BJ277" s="152">
        <v>82.583591350000006</v>
      </c>
      <c r="CQ277" s="152">
        <v>0.20229802499999999</v>
      </c>
      <c r="CR277" s="152">
        <v>0.74</v>
      </c>
      <c r="DO277" s="154">
        <v>75.068565599999999</v>
      </c>
      <c r="ED277" s="152">
        <v>51.8</v>
      </c>
      <c r="EE277" s="152">
        <v>1.07</v>
      </c>
      <c r="EF277" s="152">
        <v>17.87</v>
      </c>
      <c r="EH277" s="152">
        <v>10.09</v>
      </c>
      <c r="EK277" s="152">
        <v>0.16</v>
      </c>
      <c r="EL277" s="152">
        <v>5.69</v>
      </c>
      <c r="EM277" s="152">
        <v>9.67</v>
      </c>
      <c r="EO277" s="152">
        <v>2.78</v>
      </c>
      <c r="EP277" s="152">
        <v>0.63</v>
      </c>
      <c r="EQ277" s="152">
        <v>0.2</v>
      </c>
      <c r="FQ277" s="152">
        <v>76</v>
      </c>
      <c r="FS277" s="152">
        <v>452</v>
      </c>
    </row>
    <row r="278" spans="1:175">
      <c r="A278" s="151">
        <v>819</v>
      </c>
      <c r="B278" s="152" t="s">
        <v>2859</v>
      </c>
      <c r="C278" s="152" t="s">
        <v>3850</v>
      </c>
      <c r="D278" s="152" t="s">
        <v>4094</v>
      </c>
      <c r="E278" s="152" t="s">
        <v>3852</v>
      </c>
      <c r="F278" s="152" t="s">
        <v>8722</v>
      </c>
      <c r="H278" s="151">
        <v>357110</v>
      </c>
      <c r="I278" s="153" t="s">
        <v>3853</v>
      </c>
      <c r="L278" s="153" t="s">
        <v>5088</v>
      </c>
      <c r="M278" s="153" t="s">
        <v>5336</v>
      </c>
      <c r="P278" s="152">
        <v>-38.69</v>
      </c>
      <c r="Q278" s="152">
        <v>-71.73</v>
      </c>
      <c r="R278" s="152" t="s">
        <v>2866</v>
      </c>
      <c r="S278" s="152" t="s">
        <v>2716</v>
      </c>
      <c r="T278" s="152">
        <v>54.332990160000001</v>
      </c>
      <c r="U278" s="152">
        <v>1.246322387</v>
      </c>
      <c r="V278" s="152">
        <v>14.50753598</v>
      </c>
      <c r="X278" s="152">
        <v>10.971952780000001</v>
      </c>
      <c r="Y278" s="152">
        <v>8.7523484000000007</v>
      </c>
      <c r="Z278" s="152">
        <v>2.466775261</v>
      </c>
      <c r="AA278" s="152">
        <v>4.9044906890000002</v>
      </c>
      <c r="AB278" s="152">
        <v>0.19836119699999999</v>
      </c>
      <c r="AC278" s="152">
        <v>8.7898047819999992</v>
      </c>
      <c r="AD278" s="152">
        <v>3.8606704409999999</v>
      </c>
      <c r="AE278" s="152">
        <v>0.75112638499999995</v>
      </c>
      <c r="AF278" s="152" t="s">
        <v>2867</v>
      </c>
      <c r="AJ278" s="152">
        <v>2.0699999999999998</v>
      </c>
      <c r="AK278" s="156">
        <f t="shared" si="4"/>
        <v>3.9949849039999999E-3</v>
      </c>
      <c r="AL278" s="151">
        <v>39.949849039999997</v>
      </c>
      <c r="AN278" s="151">
        <v>577.96982060000005</v>
      </c>
      <c r="AO278" s="151">
        <v>452.47360559999998</v>
      </c>
      <c r="CQ278" s="152">
        <v>0.20229802499999999</v>
      </c>
      <c r="CR278" s="152">
        <v>0.74</v>
      </c>
      <c r="DO278" s="154">
        <v>74.840978129999996</v>
      </c>
      <c r="ED278" s="152">
        <v>51.8</v>
      </c>
      <c r="EE278" s="152">
        <v>1.07</v>
      </c>
      <c r="EF278" s="152">
        <v>17.87</v>
      </c>
      <c r="EH278" s="152">
        <v>10.09</v>
      </c>
      <c r="EK278" s="152">
        <v>0.16</v>
      </c>
      <c r="EL278" s="152">
        <v>5.69</v>
      </c>
      <c r="EM278" s="152">
        <v>9.67</v>
      </c>
      <c r="EO278" s="152">
        <v>2.78</v>
      </c>
      <c r="EP278" s="152">
        <v>0.63</v>
      </c>
      <c r="EQ278" s="152">
        <v>0.2</v>
      </c>
      <c r="FQ278" s="152">
        <v>76</v>
      </c>
      <c r="FS278" s="152">
        <v>452</v>
      </c>
    </row>
    <row r="279" spans="1:175">
      <c r="A279" s="151">
        <v>821</v>
      </c>
      <c r="B279" s="152" t="s">
        <v>2859</v>
      </c>
      <c r="C279" s="152" t="s">
        <v>3850</v>
      </c>
      <c r="D279" s="152" t="s">
        <v>4094</v>
      </c>
      <c r="E279" s="152" t="s">
        <v>3852</v>
      </c>
      <c r="F279" s="152" t="s">
        <v>8723</v>
      </c>
      <c r="H279" s="151">
        <v>357110</v>
      </c>
      <c r="I279" s="153" t="s">
        <v>3853</v>
      </c>
      <c r="L279" s="153" t="s">
        <v>5088</v>
      </c>
      <c r="M279" s="153" t="s">
        <v>5440</v>
      </c>
      <c r="P279" s="152">
        <v>-38.69</v>
      </c>
      <c r="Q279" s="152">
        <v>-71.73</v>
      </c>
      <c r="R279" s="152" t="s">
        <v>2866</v>
      </c>
      <c r="S279" s="152" t="s">
        <v>2716</v>
      </c>
      <c r="T279" s="152">
        <v>56.08088901</v>
      </c>
      <c r="U279" s="152">
        <v>1.645831488</v>
      </c>
      <c r="V279" s="152">
        <v>14.09230063</v>
      </c>
      <c r="X279" s="152">
        <v>10.17499815</v>
      </c>
      <c r="Y279" s="152">
        <v>8.1166161179999996</v>
      </c>
      <c r="Z279" s="152">
        <v>2.287599502</v>
      </c>
      <c r="AA279" s="152">
        <v>3.867488614</v>
      </c>
      <c r="AB279" s="152">
        <v>0.19644990900000001</v>
      </c>
      <c r="AC279" s="152">
        <v>8.9261989839999991</v>
      </c>
      <c r="AD279" s="152">
        <v>3.5884916759999999</v>
      </c>
      <c r="AE279" s="152">
        <v>1.0281312659999999</v>
      </c>
      <c r="AF279" s="151">
        <v>9.5169511999999998E-2</v>
      </c>
      <c r="AJ279" s="152">
        <v>2.06</v>
      </c>
      <c r="AK279" s="156">
        <f t="shared" si="4"/>
        <v>2.6100038269999998E-3</v>
      </c>
      <c r="AL279" s="151">
        <v>26.100038269999999</v>
      </c>
      <c r="AN279" s="151">
        <v>160.0681147</v>
      </c>
      <c r="AO279" s="151">
        <v>348.62094949999999</v>
      </c>
      <c r="CQ279" s="152">
        <v>0.20229802499999999</v>
      </c>
      <c r="CR279" s="152">
        <v>0.74</v>
      </c>
      <c r="DO279" s="154">
        <v>75.096050890000001</v>
      </c>
      <c r="ED279" s="152">
        <v>51.8</v>
      </c>
      <c r="EE279" s="152">
        <v>1.07</v>
      </c>
      <c r="EF279" s="152">
        <v>17.87</v>
      </c>
      <c r="EH279" s="152">
        <v>10.09</v>
      </c>
      <c r="EK279" s="152">
        <v>0.16</v>
      </c>
      <c r="EL279" s="152">
        <v>5.69</v>
      </c>
      <c r="EM279" s="152">
        <v>9.67</v>
      </c>
      <c r="EO279" s="152">
        <v>2.78</v>
      </c>
      <c r="EP279" s="152">
        <v>0.63</v>
      </c>
      <c r="EQ279" s="152">
        <v>0.2</v>
      </c>
      <c r="FQ279" s="152">
        <v>76</v>
      </c>
      <c r="FS279" s="152">
        <v>452</v>
      </c>
    </row>
    <row r="280" spans="1:175">
      <c r="A280" s="151">
        <v>822</v>
      </c>
      <c r="B280" s="152" t="s">
        <v>2859</v>
      </c>
      <c r="C280" s="152" t="s">
        <v>3850</v>
      </c>
      <c r="D280" s="152" t="s">
        <v>4094</v>
      </c>
      <c r="E280" s="152" t="s">
        <v>3852</v>
      </c>
      <c r="F280" s="152" t="s">
        <v>8724</v>
      </c>
      <c r="H280" s="151">
        <v>357110</v>
      </c>
      <c r="I280" s="153" t="s">
        <v>3853</v>
      </c>
      <c r="L280" s="153" t="s">
        <v>5088</v>
      </c>
      <c r="M280" s="153" t="s">
        <v>5357</v>
      </c>
      <c r="P280" s="152">
        <v>-38.69</v>
      </c>
      <c r="Q280" s="152">
        <v>-71.73</v>
      </c>
      <c r="R280" s="152" t="s">
        <v>2866</v>
      </c>
      <c r="S280" s="152" t="s">
        <v>2716</v>
      </c>
      <c r="T280" s="152">
        <v>54.575198729999997</v>
      </c>
      <c r="U280" s="152">
        <v>1.530348515</v>
      </c>
      <c r="V280" s="152">
        <v>14.26374421</v>
      </c>
      <c r="X280" s="152">
        <v>10.82795078</v>
      </c>
      <c r="Y280" s="152">
        <v>8.6374777219999999</v>
      </c>
      <c r="Z280" s="152">
        <v>2.4343999329999999</v>
      </c>
      <c r="AA280" s="152">
        <v>4.5408949969999997</v>
      </c>
      <c r="AB280" s="152">
        <v>0.187988875</v>
      </c>
      <c r="AC280" s="152">
        <v>9.3857204779999996</v>
      </c>
      <c r="AD280" s="152">
        <v>3.480770937</v>
      </c>
      <c r="AE280" s="152">
        <v>0.76638513600000002</v>
      </c>
      <c r="AF280" s="151">
        <v>9.1724041000000006E-2</v>
      </c>
      <c r="AJ280" s="152">
        <v>1.93</v>
      </c>
      <c r="AK280" s="156">
        <f t="shared" si="4"/>
        <v>9.6899171890000007E-3</v>
      </c>
      <c r="AL280" s="151">
        <v>96.899171890000005</v>
      </c>
      <c r="AN280" s="151">
        <v>315.99757110000002</v>
      </c>
      <c r="AO280" s="151">
        <v>264.3751226</v>
      </c>
      <c r="BH280" s="152">
        <v>400.19059670000001</v>
      </c>
      <c r="BJ280" s="152">
        <v>97.518364849999998</v>
      </c>
      <c r="CQ280" s="152">
        <v>0.20229802499999999</v>
      </c>
      <c r="CR280" s="152">
        <v>0.74</v>
      </c>
      <c r="DO280" s="154">
        <v>75.494067790000003</v>
      </c>
      <c r="ED280" s="152">
        <v>51.8</v>
      </c>
      <c r="EE280" s="152">
        <v>1.07</v>
      </c>
      <c r="EF280" s="152">
        <v>17.87</v>
      </c>
      <c r="EH280" s="152">
        <v>10.09</v>
      </c>
      <c r="EK280" s="152">
        <v>0.16</v>
      </c>
      <c r="EL280" s="152">
        <v>5.69</v>
      </c>
      <c r="EM280" s="152">
        <v>9.67</v>
      </c>
      <c r="EO280" s="152">
        <v>2.78</v>
      </c>
      <c r="EP280" s="152">
        <v>0.63</v>
      </c>
      <c r="EQ280" s="152">
        <v>0.2</v>
      </c>
      <c r="FQ280" s="152">
        <v>76</v>
      </c>
      <c r="FS280" s="152">
        <v>452</v>
      </c>
    </row>
    <row r="281" spans="1:175">
      <c r="A281" s="151">
        <v>824</v>
      </c>
      <c r="B281" s="152" t="s">
        <v>2859</v>
      </c>
      <c r="C281" s="152" t="s">
        <v>3850</v>
      </c>
      <c r="D281" s="152" t="s">
        <v>4094</v>
      </c>
      <c r="E281" s="152" t="s">
        <v>3852</v>
      </c>
      <c r="F281" s="152" t="s">
        <v>8725</v>
      </c>
      <c r="H281" s="151">
        <v>357110</v>
      </c>
      <c r="I281" s="153" t="s">
        <v>3853</v>
      </c>
      <c r="L281" s="153" t="s">
        <v>5088</v>
      </c>
      <c r="M281" s="153" t="s">
        <v>5256</v>
      </c>
      <c r="P281" s="152">
        <v>-38.69</v>
      </c>
      <c r="Q281" s="152">
        <v>-71.73</v>
      </c>
      <c r="R281" s="152" t="s">
        <v>2866</v>
      </c>
      <c r="S281" s="152" t="s">
        <v>2716</v>
      </c>
      <c r="T281" s="152">
        <v>53.49788238</v>
      </c>
      <c r="U281" s="152">
        <v>1.239738791</v>
      </c>
      <c r="V281" s="152">
        <v>14.60169958</v>
      </c>
      <c r="X281" s="152">
        <v>11.199105189999999</v>
      </c>
      <c r="Y281" s="152">
        <v>8.9335483250000003</v>
      </c>
      <c r="Z281" s="152">
        <v>2.5178449249999999</v>
      </c>
      <c r="AA281" s="152">
        <v>6.4409314719999999</v>
      </c>
      <c r="AB281" s="152">
        <v>0.19538171900000001</v>
      </c>
      <c r="AC281" s="152">
        <v>8.1057548280000002</v>
      </c>
      <c r="AD281" s="152">
        <v>3.4798638180000001</v>
      </c>
      <c r="AE281" s="152">
        <v>0.84519505399999995</v>
      </c>
      <c r="AF281" s="151" t="s">
        <v>2867</v>
      </c>
      <c r="AJ281" s="152">
        <v>2.11</v>
      </c>
      <c r="AK281" s="156">
        <f t="shared" si="4"/>
        <v>8.0388278909999996E-3</v>
      </c>
      <c r="AL281" s="151">
        <v>80.388278909999997</v>
      </c>
      <c r="AN281" s="151">
        <v>422.6837228</v>
      </c>
      <c r="AO281" s="151">
        <v>366.09201969999998</v>
      </c>
      <c r="CQ281" s="152">
        <v>0.20229802499999999</v>
      </c>
      <c r="CR281" s="152">
        <v>0.74</v>
      </c>
      <c r="DO281" s="154">
        <v>75.41</v>
      </c>
      <c r="ED281" s="152">
        <v>51.8</v>
      </c>
      <c r="EE281" s="152">
        <v>1.07</v>
      </c>
      <c r="EF281" s="152">
        <v>17.87</v>
      </c>
      <c r="EH281" s="152">
        <v>10.09</v>
      </c>
      <c r="EK281" s="152">
        <v>0.16</v>
      </c>
      <c r="EL281" s="152">
        <v>5.69</v>
      </c>
      <c r="EM281" s="152">
        <v>9.67</v>
      </c>
      <c r="EO281" s="152">
        <v>2.78</v>
      </c>
      <c r="EP281" s="152">
        <v>0.63</v>
      </c>
      <c r="EQ281" s="152">
        <v>0.2</v>
      </c>
      <c r="FQ281" s="152">
        <v>76</v>
      </c>
      <c r="FS281" s="152">
        <v>452</v>
      </c>
    </row>
    <row r="282" spans="1:175">
      <c r="A282" s="151">
        <v>829</v>
      </c>
      <c r="B282" s="152" t="s">
        <v>2859</v>
      </c>
      <c r="C282" s="152" t="s">
        <v>3850</v>
      </c>
      <c r="D282" s="152" t="s">
        <v>4094</v>
      </c>
      <c r="E282" s="152" t="s">
        <v>3852</v>
      </c>
      <c r="F282" s="152" t="s">
        <v>8726</v>
      </c>
      <c r="H282" s="151">
        <v>357110</v>
      </c>
      <c r="I282" s="153" t="s">
        <v>5035</v>
      </c>
      <c r="L282" s="153" t="s">
        <v>5036</v>
      </c>
      <c r="M282" s="153" t="s">
        <v>5249</v>
      </c>
      <c r="P282" s="152">
        <v>-38.69</v>
      </c>
      <c r="Q282" s="152">
        <v>-71.73</v>
      </c>
      <c r="R282" s="152" t="s">
        <v>2866</v>
      </c>
      <c r="S282" s="152" t="s">
        <v>2716</v>
      </c>
      <c r="T282" s="152">
        <v>53.450726060000001</v>
      </c>
      <c r="U282" s="152">
        <v>1.2516547469999999</v>
      </c>
      <c r="V282" s="152">
        <v>16.1650657</v>
      </c>
      <c r="X282" s="152">
        <v>9.909814549</v>
      </c>
      <c r="Y282" s="152">
        <v>7.9050786359999998</v>
      </c>
      <c r="Z282" s="152">
        <v>2.2279794540000002</v>
      </c>
      <c r="AA282" s="152">
        <v>5.0900084650000004</v>
      </c>
      <c r="AB282" s="152">
        <v>0.180795703</v>
      </c>
      <c r="AC282" s="152">
        <v>9.2327693310000001</v>
      </c>
      <c r="AD282" s="152">
        <v>3.5172889899999999</v>
      </c>
      <c r="AE282" s="152">
        <v>0.78046864199999999</v>
      </c>
      <c r="AF282" s="151" t="s">
        <v>2867</v>
      </c>
      <c r="AJ282" s="152">
        <v>1.92</v>
      </c>
      <c r="AK282" s="156">
        <f t="shared" si="4"/>
        <v>7.5494078579999993E-3</v>
      </c>
      <c r="AL282" s="151">
        <v>75.494078579999993</v>
      </c>
      <c r="AN282" s="151">
        <v>614.1900071</v>
      </c>
      <c r="AO282" s="151">
        <v>447.92643290000001</v>
      </c>
      <c r="BH282" s="152">
        <v>437.1181454</v>
      </c>
      <c r="BJ282" s="152">
        <v>79.298966039999996</v>
      </c>
      <c r="CQ282" s="152">
        <v>0.20229802499999999</v>
      </c>
      <c r="CR282" s="152">
        <v>0.74</v>
      </c>
      <c r="DO282" s="154">
        <v>71.863167239999996</v>
      </c>
      <c r="ED282" s="152">
        <v>52.04</v>
      </c>
      <c r="EE282" s="152">
        <v>1.02</v>
      </c>
      <c r="EF282" s="152">
        <v>17.82</v>
      </c>
      <c r="EH282" s="152">
        <v>9.81</v>
      </c>
      <c r="EK282" s="152">
        <v>0.16</v>
      </c>
      <c r="EL282" s="152">
        <v>5.7</v>
      </c>
      <c r="EM282" s="152">
        <v>9.58</v>
      </c>
      <c r="EO282" s="152">
        <v>3.03</v>
      </c>
      <c r="EP282" s="152">
        <v>0.64</v>
      </c>
      <c r="EQ282" s="152">
        <v>0.19</v>
      </c>
      <c r="FQ282" s="152">
        <v>72</v>
      </c>
      <c r="FS282" s="152">
        <v>463</v>
      </c>
    </row>
    <row r="283" spans="1:175">
      <c r="A283" s="151">
        <v>830</v>
      </c>
      <c r="B283" s="152" t="s">
        <v>2859</v>
      </c>
      <c r="C283" s="152" t="s">
        <v>3850</v>
      </c>
      <c r="D283" s="152" t="s">
        <v>4094</v>
      </c>
      <c r="E283" s="152" t="s">
        <v>3852</v>
      </c>
      <c r="F283" s="152" t="s">
        <v>8727</v>
      </c>
      <c r="H283" s="151">
        <v>357110</v>
      </c>
      <c r="I283" s="153" t="s">
        <v>5035</v>
      </c>
      <c r="L283" s="153" t="s">
        <v>5036</v>
      </c>
      <c r="M283" s="153" t="s">
        <v>5425</v>
      </c>
      <c r="P283" s="152">
        <v>-38.69</v>
      </c>
      <c r="Q283" s="152">
        <v>-71.73</v>
      </c>
      <c r="R283" s="152" t="s">
        <v>2866</v>
      </c>
      <c r="S283" s="152" t="s">
        <v>2716</v>
      </c>
      <c r="T283" s="152">
        <v>55.783426609999999</v>
      </c>
      <c r="U283" s="152">
        <v>1.5988838599999999</v>
      </c>
      <c r="V283" s="152">
        <v>15.47411426</v>
      </c>
      <c r="X283" s="152">
        <v>8.186892662</v>
      </c>
      <c r="Y283" s="152">
        <v>6.5307004439999998</v>
      </c>
      <c r="Z283" s="152">
        <v>1.8406226029999999</v>
      </c>
      <c r="AA283" s="152">
        <v>4.7139819029999996</v>
      </c>
      <c r="AB283" s="152">
        <v>0.14944907599999999</v>
      </c>
      <c r="AC283" s="152">
        <v>8.6719687140000001</v>
      </c>
      <c r="AD283" s="152">
        <v>4.0169216419999998</v>
      </c>
      <c r="AE283" s="152">
        <v>0.943460152</v>
      </c>
      <c r="AF283" s="151">
        <v>9.9263956E-2</v>
      </c>
      <c r="AJ283" s="152">
        <v>2.5499999999999998</v>
      </c>
      <c r="AK283" s="156">
        <f t="shared" si="4"/>
        <v>1.646675631E-2</v>
      </c>
      <c r="AL283" s="151">
        <v>164.6675631</v>
      </c>
      <c r="AN283" s="151">
        <v>542.09722290000002</v>
      </c>
      <c r="AO283" s="151">
        <v>418.37695669999999</v>
      </c>
      <c r="BH283" s="152">
        <v>514.63923090000003</v>
      </c>
      <c r="BJ283" s="152">
        <v>123.7861869</v>
      </c>
      <c r="CQ283" s="152">
        <v>0.20229802499999999</v>
      </c>
      <c r="CR283" s="152">
        <v>0.74</v>
      </c>
      <c r="DO283" s="154">
        <v>81.179728830000002</v>
      </c>
      <c r="ED283" s="152">
        <v>52.04</v>
      </c>
      <c r="EE283" s="152">
        <v>1.02</v>
      </c>
      <c r="EF283" s="152">
        <v>17.82</v>
      </c>
      <c r="EH283" s="152">
        <v>9.81</v>
      </c>
      <c r="EK283" s="152">
        <v>0.16</v>
      </c>
      <c r="EL283" s="152">
        <v>5.7</v>
      </c>
      <c r="EM283" s="152">
        <v>9.58</v>
      </c>
      <c r="EO283" s="152">
        <v>3.03</v>
      </c>
      <c r="EP283" s="152">
        <v>0.64</v>
      </c>
      <c r="EQ283" s="152">
        <v>0.19</v>
      </c>
      <c r="FQ283" s="152">
        <v>72</v>
      </c>
      <c r="FS283" s="152">
        <v>463</v>
      </c>
    </row>
    <row r="284" spans="1:175">
      <c r="A284" s="151">
        <v>833</v>
      </c>
      <c r="B284" s="152" t="s">
        <v>2859</v>
      </c>
      <c r="C284" s="152" t="s">
        <v>3850</v>
      </c>
      <c r="D284" s="152" t="s">
        <v>4094</v>
      </c>
      <c r="E284" s="152" t="s">
        <v>3852</v>
      </c>
      <c r="F284" s="152" t="s">
        <v>8728</v>
      </c>
      <c r="H284" s="151">
        <v>357110</v>
      </c>
      <c r="I284" s="153" t="s">
        <v>5035</v>
      </c>
      <c r="L284" s="153" t="s">
        <v>5036</v>
      </c>
      <c r="M284" s="153" t="s">
        <v>5037</v>
      </c>
      <c r="P284" s="152">
        <v>-38.69</v>
      </c>
      <c r="Q284" s="152">
        <v>-71.73</v>
      </c>
      <c r="R284" s="152" t="s">
        <v>2866</v>
      </c>
      <c r="S284" s="152" t="s">
        <v>2716</v>
      </c>
      <c r="T284" s="152">
        <v>52.299985479999997</v>
      </c>
      <c r="U284" s="152">
        <v>1.1265916250000001</v>
      </c>
      <c r="V284" s="152">
        <v>17.734055640000001</v>
      </c>
      <c r="X284" s="152">
        <v>8.5710555720000006</v>
      </c>
      <c r="Y284" s="152">
        <v>6.8371479559999999</v>
      </c>
      <c r="Z284" s="152">
        <v>1.926992238</v>
      </c>
      <c r="AA284" s="152">
        <v>5.3899816219999996</v>
      </c>
      <c r="AB284" s="152">
        <v>0.17083023899999999</v>
      </c>
      <c r="AC284" s="152">
        <v>10.32912479</v>
      </c>
      <c r="AD284" s="152">
        <v>3.4026800509999999</v>
      </c>
      <c r="AE284" s="152">
        <v>0.49826327300000001</v>
      </c>
      <c r="AF284" s="151" t="s">
        <v>2867</v>
      </c>
      <c r="AJ284" s="152">
        <v>3.4</v>
      </c>
      <c r="AK284" s="156">
        <f t="shared" si="4"/>
        <v>2.4143883880000001E-2</v>
      </c>
      <c r="AL284" s="151">
        <v>241.43883880000001</v>
      </c>
      <c r="AN284" s="151">
        <v>929.38000250000005</v>
      </c>
      <c r="AO284" s="151">
        <v>522.68200769999999</v>
      </c>
      <c r="BH284" s="152">
        <v>448.05766149999999</v>
      </c>
      <c r="BJ284" s="152">
        <v>58.091144929999999</v>
      </c>
      <c r="CQ284" s="152">
        <v>0.20229802499999999</v>
      </c>
      <c r="CR284" s="152">
        <v>0.74</v>
      </c>
      <c r="DO284" s="154">
        <v>82.531571060000005</v>
      </c>
      <c r="ED284" s="152">
        <v>52.04</v>
      </c>
      <c r="EE284" s="152">
        <v>1.02</v>
      </c>
      <c r="EF284" s="152">
        <v>17.82</v>
      </c>
      <c r="EH284" s="152">
        <v>9.81</v>
      </c>
      <c r="EK284" s="152">
        <v>0.16</v>
      </c>
      <c r="EL284" s="152">
        <v>5.7</v>
      </c>
      <c r="EM284" s="152">
        <v>9.58</v>
      </c>
      <c r="EO284" s="152">
        <v>3.03</v>
      </c>
      <c r="EP284" s="152">
        <v>0.64</v>
      </c>
      <c r="EQ284" s="152">
        <v>0.19</v>
      </c>
      <c r="FQ284" s="152">
        <v>72</v>
      </c>
      <c r="FS284" s="152">
        <v>463</v>
      </c>
    </row>
    <row r="285" spans="1:175">
      <c r="A285" s="151">
        <v>837</v>
      </c>
      <c r="B285" s="152" t="s">
        <v>2859</v>
      </c>
      <c r="C285" s="152" t="s">
        <v>3850</v>
      </c>
      <c r="D285" s="152" t="s">
        <v>4094</v>
      </c>
      <c r="E285" s="152" t="s">
        <v>3852</v>
      </c>
      <c r="F285" s="152" t="s">
        <v>8729</v>
      </c>
      <c r="H285" s="151">
        <v>357110</v>
      </c>
      <c r="I285" s="153" t="s">
        <v>5035</v>
      </c>
      <c r="L285" s="153" t="s">
        <v>5036</v>
      </c>
      <c r="M285" s="153" t="s">
        <v>5431</v>
      </c>
      <c r="P285" s="152">
        <v>-38.69</v>
      </c>
      <c r="Q285" s="152">
        <v>-71.73</v>
      </c>
      <c r="R285" s="152" t="s">
        <v>2866</v>
      </c>
      <c r="S285" s="152" t="s">
        <v>2716</v>
      </c>
      <c r="T285" s="152">
        <v>55.882636890000001</v>
      </c>
      <c r="U285" s="152">
        <v>1.6273814259999999</v>
      </c>
      <c r="V285" s="152">
        <v>14.39560116</v>
      </c>
      <c r="X285" s="152">
        <v>10.41160612</v>
      </c>
      <c r="Y285" s="152">
        <v>8.3053587629999992</v>
      </c>
      <c r="Z285" s="152">
        <v>2.3407950180000001</v>
      </c>
      <c r="AA285" s="152">
        <v>4.3699959929999999</v>
      </c>
      <c r="AB285" s="152">
        <v>0.23510429199999999</v>
      </c>
      <c r="AC285" s="152">
        <v>7.6198188330000001</v>
      </c>
      <c r="AD285" s="152">
        <v>3.9761055679999999</v>
      </c>
      <c r="AE285" s="152">
        <v>0.98598626899999997</v>
      </c>
      <c r="AF285" s="151">
        <v>0.151124071</v>
      </c>
      <c r="AJ285" s="152">
        <v>2.62</v>
      </c>
      <c r="AK285" s="156">
        <f t="shared" si="4"/>
        <v>1.89743172E-2</v>
      </c>
      <c r="AL285" s="151">
        <v>189.74317199999999</v>
      </c>
      <c r="AN285" s="151">
        <v>318.9457357</v>
      </c>
      <c r="AO285" s="151">
        <v>304.46610750000002</v>
      </c>
      <c r="BH285" s="152">
        <v>365.00976470000001</v>
      </c>
      <c r="BJ285" s="152">
        <v>113.56398009999999</v>
      </c>
      <c r="CQ285" s="152">
        <v>0.20229802499999999</v>
      </c>
      <c r="CR285" s="152">
        <v>0.74</v>
      </c>
      <c r="DO285" s="154">
        <v>74.047724590000001</v>
      </c>
      <c r="ED285" s="152">
        <v>52.04</v>
      </c>
      <c r="EE285" s="152">
        <v>1.02</v>
      </c>
      <c r="EF285" s="152">
        <v>17.82</v>
      </c>
      <c r="EH285" s="152">
        <v>9.81</v>
      </c>
      <c r="EK285" s="152">
        <v>0.16</v>
      </c>
      <c r="EL285" s="152">
        <v>5.7</v>
      </c>
      <c r="EM285" s="152">
        <v>9.58</v>
      </c>
      <c r="EO285" s="152">
        <v>3.03</v>
      </c>
      <c r="EP285" s="152">
        <v>0.64</v>
      </c>
      <c r="EQ285" s="152">
        <v>0.19</v>
      </c>
      <c r="FQ285" s="152">
        <v>72</v>
      </c>
      <c r="FS285" s="152">
        <v>463</v>
      </c>
    </row>
    <row r="286" spans="1:175">
      <c r="A286" s="151">
        <v>839</v>
      </c>
      <c r="B286" s="152" t="s">
        <v>2859</v>
      </c>
      <c r="C286" s="152" t="s">
        <v>3850</v>
      </c>
      <c r="D286" s="152" t="s">
        <v>4094</v>
      </c>
      <c r="E286" s="152" t="s">
        <v>3852</v>
      </c>
      <c r="F286" s="152" t="s">
        <v>8730</v>
      </c>
      <c r="H286" s="151">
        <v>357110</v>
      </c>
      <c r="I286" s="153" t="s">
        <v>5035</v>
      </c>
      <c r="L286" s="153" t="s">
        <v>5036</v>
      </c>
      <c r="M286" s="153" t="s">
        <v>5098</v>
      </c>
      <c r="P286" s="152">
        <v>-38.69</v>
      </c>
      <c r="Q286" s="152">
        <v>-71.73</v>
      </c>
      <c r="R286" s="152" t="s">
        <v>2866</v>
      </c>
      <c r="S286" s="152" t="s">
        <v>2716</v>
      </c>
      <c r="T286" s="152">
        <v>52.609235699999999</v>
      </c>
      <c r="U286" s="152">
        <v>1.2544611569999999</v>
      </c>
      <c r="V286" s="152">
        <v>15.52817851</v>
      </c>
      <c r="X286" s="152">
        <v>11.278831029999999</v>
      </c>
      <c r="Y286" s="152">
        <v>8.9971457830000006</v>
      </c>
      <c r="Z286" s="152">
        <v>2.5357693299999999</v>
      </c>
      <c r="AA286" s="152">
        <v>5.0428471469999998</v>
      </c>
      <c r="AB286" s="152">
        <v>0.236213332</v>
      </c>
      <c r="AC286" s="152">
        <v>9.2173607789999998</v>
      </c>
      <c r="AD286" s="152">
        <v>3.6945257210000002</v>
      </c>
      <c r="AE286" s="152">
        <v>0.69321505400000005</v>
      </c>
      <c r="AF286" s="151" t="s">
        <v>2867</v>
      </c>
      <c r="AJ286" s="152">
        <v>2.93</v>
      </c>
      <c r="AK286" s="156">
        <f t="shared" si="4"/>
        <v>1.2970490280000002E-2</v>
      </c>
      <c r="AL286" s="151">
        <v>129.70490280000001</v>
      </c>
      <c r="AN286" s="151">
        <v>615.28280870000003</v>
      </c>
      <c r="AO286" s="151">
        <v>374.02964650000001</v>
      </c>
      <c r="BH286" s="152">
        <v>427.97164629999997</v>
      </c>
      <c r="BJ286" s="152">
        <v>82.347277579999997</v>
      </c>
      <c r="CQ286" s="152">
        <v>0.20229802499999999</v>
      </c>
      <c r="CR286" s="152">
        <v>0.74</v>
      </c>
      <c r="DO286" s="154">
        <v>74.498972300000005</v>
      </c>
      <c r="ED286" s="152">
        <v>52.04</v>
      </c>
      <c r="EE286" s="152">
        <v>1.02</v>
      </c>
      <c r="EF286" s="152">
        <v>17.82</v>
      </c>
      <c r="EH286" s="152">
        <v>9.81</v>
      </c>
      <c r="EK286" s="152">
        <v>0.16</v>
      </c>
      <c r="EL286" s="152">
        <v>5.7</v>
      </c>
      <c r="EM286" s="152">
        <v>9.58</v>
      </c>
      <c r="EO286" s="152">
        <v>3.03</v>
      </c>
      <c r="EP286" s="152">
        <v>0.64</v>
      </c>
      <c r="EQ286" s="152">
        <v>0.19</v>
      </c>
      <c r="FQ286" s="152">
        <v>72</v>
      </c>
      <c r="FS286" s="152">
        <v>463</v>
      </c>
    </row>
    <row r="287" spans="1:175">
      <c r="A287" s="151">
        <v>841</v>
      </c>
      <c r="B287" s="152" t="s">
        <v>2859</v>
      </c>
      <c r="C287" s="152" t="s">
        <v>3850</v>
      </c>
      <c r="D287" s="152" t="s">
        <v>4094</v>
      </c>
      <c r="E287" s="152" t="s">
        <v>3852</v>
      </c>
      <c r="F287" s="152" t="s">
        <v>8731</v>
      </c>
      <c r="H287" s="151">
        <v>357110</v>
      </c>
      <c r="I287" s="153" t="s">
        <v>5035</v>
      </c>
      <c r="L287" s="153" t="s">
        <v>5036</v>
      </c>
      <c r="M287" s="153" t="s">
        <v>5188</v>
      </c>
      <c r="P287" s="152">
        <v>-38.69</v>
      </c>
      <c r="Q287" s="152">
        <v>-71.73</v>
      </c>
      <c r="R287" s="152" t="s">
        <v>2866</v>
      </c>
      <c r="S287" s="152" t="s">
        <v>2716</v>
      </c>
      <c r="T287" s="152">
        <v>53.034713889999999</v>
      </c>
      <c r="U287" s="152">
        <v>1.1995776410000001</v>
      </c>
      <c r="V287" s="152">
        <v>16.35049003</v>
      </c>
      <c r="X287" s="152">
        <v>10.135593419999999</v>
      </c>
      <c r="Y287" s="152">
        <v>8.085182885</v>
      </c>
      <c r="Z287" s="152">
        <v>2.278740312</v>
      </c>
      <c r="AA287" s="152">
        <v>4.8565941080000004</v>
      </c>
      <c r="AB287" s="152">
        <v>0.19110180700000001</v>
      </c>
      <c r="AC287" s="152">
        <v>9.6776763849999998</v>
      </c>
      <c r="AD287" s="152">
        <v>3.433011042</v>
      </c>
      <c r="AE287" s="152">
        <v>0.69599177700000003</v>
      </c>
      <c r="AF287" s="151" t="s">
        <v>2867</v>
      </c>
      <c r="AJ287" s="152">
        <v>2.19</v>
      </c>
      <c r="AK287" s="156">
        <f t="shared" si="4"/>
        <v>8.9494203709999994E-3</v>
      </c>
      <c r="AL287" s="151">
        <v>89.494203709999994</v>
      </c>
      <c r="AN287" s="151">
        <v>586.11495379999997</v>
      </c>
      <c r="AO287" s="151">
        <v>505.59218199999998</v>
      </c>
      <c r="CQ287" s="152">
        <v>0.20229802499999999</v>
      </c>
      <c r="CR287" s="152">
        <v>0.74</v>
      </c>
      <c r="DO287" s="154">
        <v>77.496795259999999</v>
      </c>
      <c r="ED287" s="152">
        <v>52.04</v>
      </c>
      <c r="EE287" s="152">
        <v>1.02</v>
      </c>
      <c r="EF287" s="152">
        <v>17.82</v>
      </c>
      <c r="EH287" s="152">
        <v>9.81</v>
      </c>
      <c r="EK287" s="152">
        <v>0.16</v>
      </c>
      <c r="EL287" s="152">
        <v>5.7</v>
      </c>
      <c r="EM287" s="152">
        <v>9.58</v>
      </c>
      <c r="EO287" s="152">
        <v>3.03</v>
      </c>
      <c r="EP287" s="152">
        <v>0.64</v>
      </c>
      <c r="EQ287" s="152">
        <v>0.19</v>
      </c>
      <c r="FQ287" s="152">
        <v>72</v>
      </c>
      <c r="FS287" s="152">
        <v>463</v>
      </c>
    </row>
    <row r="288" spans="1:175">
      <c r="A288" s="151">
        <v>842</v>
      </c>
      <c r="B288" s="152" t="s">
        <v>2859</v>
      </c>
      <c r="C288" s="152" t="s">
        <v>3850</v>
      </c>
      <c r="D288" s="152" t="s">
        <v>4094</v>
      </c>
      <c r="E288" s="152" t="s">
        <v>3852</v>
      </c>
      <c r="F288" s="152" t="s">
        <v>8732</v>
      </c>
      <c r="H288" s="151">
        <v>357110</v>
      </c>
      <c r="I288" s="153" t="s">
        <v>5035</v>
      </c>
      <c r="L288" s="153" t="s">
        <v>5036</v>
      </c>
      <c r="M288" s="153" t="s">
        <v>5215</v>
      </c>
      <c r="P288" s="152">
        <v>-38.69</v>
      </c>
      <c r="Q288" s="152">
        <v>-71.73</v>
      </c>
      <c r="R288" s="152" t="s">
        <v>2866</v>
      </c>
      <c r="S288" s="152" t="s">
        <v>2716</v>
      </c>
      <c r="T288" s="152">
        <v>53.19073564</v>
      </c>
      <c r="U288" s="152">
        <v>1.26730345</v>
      </c>
      <c r="V288" s="152">
        <v>16.103118890000001</v>
      </c>
      <c r="X288" s="152">
        <v>10.03442096</v>
      </c>
      <c r="Y288" s="152">
        <v>8.0044774160000003</v>
      </c>
      <c r="Z288" s="152">
        <v>2.2559941590000001</v>
      </c>
      <c r="AA288" s="152">
        <v>5.0206619879999996</v>
      </c>
      <c r="AB288" s="152">
        <v>0.18844172100000001</v>
      </c>
      <c r="AC288" s="152">
        <v>9.2218098439999991</v>
      </c>
      <c r="AD288" s="152">
        <v>3.709156159</v>
      </c>
      <c r="AE288" s="152">
        <v>0.81536699700000004</v>
      </c>
      <c r="AF288" s="151" t="s">
        <v>2867</v>
      </c>
      <c r="AJ288" s="152">
        <v>1.52</v>
      </c>
      <c r="AK288" s="156">
        <f t="shared" si="4"/>
        <v>7.7515101079999997E-4</v>
      </c>
      <c r="AL288" s="151">
        <v>7.7515101079999997</v>
      </c>
      <c r="AN288" s="151">
        <v>684.15035109999997</v>
      </c>
      <c r="AO288" s="151">
        <v>520.92048590000002</v>
      </c>
      <c r="BH288" s="152">
        <v>426.0556813</v>
      </c>
      <c r="BJ288" s="152">
        <v>79.732131159999994</v>
      </c>
      <c r="CQ288" s="152">
        <v>0.20229802499999999</v>
      </c>
      <c r="CR288" s="152">
        <v>0.74</v>
      </c>
      <c r="DO288" s="154">
        <v>78.78744777</v>
      </c>
      <c r="ED288" s="152">
        <v>52.04</v>
      </c>
      <c r="EE288" s="152">
        <v>1.02</v>
      </c>
      <c r="EF288" s="152">
        <v>17.82</v>
      </c>
      <c r="EH288" s="152">
        <v>9.81</v>
      </c>
      <c r="EK288" s="152">
        <v>0.16</v>
      </c>
      <c r="EL288" s="152">
        <v>5.7</v>
      </c>
      <c r="EM288" s="152">
        <v>9.58</v>
      </c>
      <c r="EO288" s="152">
        <v>3.03</v>
      </c>
      <c r="EP288" s="152">
        <v>0.64</v>
      </c>
      <c r="EQ288" s="152">
        <v>0.19</v>
      </c>
      <c r="FQ288" s="152">
        <v>72</v>
      </c>
      <c r="FS288" s="152">
        <v>463</v>
      </c>
    </row>
    <row r="289" spans="1:175">
      <c r="A289" s="151">
        <v>843</v>
      </c>
      <c r="B289" s="152" t="s">
        <v>2859</v>
      </c>
      <c r="C289" s="152" t="s">
        <v>3850</v>
      </c>
      <c r="D289" s="152" t="s">
        <v>4094</v>
      </c>
      <c r="E289" s="152" t="s">
        <v>3852</v>
      </c>
      <c r="F289" s="152" t="s">
        <v>8733</v>
      </c>
      <c r="H289" s="151">
        <v>357110</v>
      </c>
      <c r="I289" s="153" t="s">
        <v>5035</v>
      </c>
      <c r="L289" s="153" t="s">
        <v>5036</v>
      </c>
      <c r="M289" s="153" t="s">
        <v>5228</v>
      </c>
      <c r="P289" s="152">
        <v>-38.69</v>
      </c>
      <c r="Q289" s="152">
        <v>-71.73</v>
      </c>
      <c r="R289" s="152" t="s">
        <v>2866</v>
      </c>
      <c r="S289" s="152" t="s">
        <v>2716</v>
      </c>
      <c r="T289" s="152">
        <v>53.265888199999999</v>
      </c>
      <c r="U289" s="152">
        <v>1.2028662269999999</v>
      </c>
      <c r="V289" s="152">
        <v>16.598878559999999</v>
      </c>
      <c r="X289" s="152">
        <v>10.036176080000001</v>
      </c>
      <c r="Y289" s="152">
        <v>8.0058774780000004</v>
      </c>
      <c r="Z289" s="152">
        <v>2.2563887540000001</v>
      </c>
      <c r="AA289" s="152">
        <v>4.3426738440000001</v>
      </c>
      <c r="AB289" s="152">
        <v>0.19407155500000001</v>
      </c>
      <c r="AC289" s="152">
        <v>8.6531679619999995</v>
      </c>
      <c r="AD289" s="152">
        <v>4.3179431289999997</v>
      </c>
      <c r="AE289" s="152">
        <v>0.70656348300000005</v>
      </c>
      <c r="AF289" s="151">
        <v>9.9618101000000001E-2</v>
      </c>
      <c r="AJ289" s="152">
        <v>0.2</v>
      </c>
      <c r="AK289" s="156">
        <f t="shared" si="4"/>
        <v>2.895032076E-4</v>
      </c>
      <c r="AL289" s="151">
        <v>2.8950320760000001</v>
      </c>
      <c r="AN289" s="151">
        <v>893.71304350000003</v>
      </c>
      <c r="AO289" s="151">
        <v>1328.9034859999999</v>
      </c>
      <c r="BH289" s="152">
        <v>589.35248879999995</v>
      </c>
      <c r="BJ289" s="152">
        <v>75.570346360000002</v>
      </c>
      <c r="CQ289" s="152">
        <v>0.20229802499999999</v>
      </c>
      <c r="CR289" s="152">
        <v>0.74</v>
      </c>
      <c r="DO289" s="154">
        <v>74.900985439999999</v>
      </c>
      <c r="ED289" s="152">
        <v>52.04</v>
      </c>
      <c r="EE289" s="152">
        <v>1.02</v>
      </c>
      <c r="EF289" s="152">
        <v>17.82</v>
      </c>
      <c r="EH289" s="152">
        <v>9.81</v>
      </c>
      <c r="EK289" s="152">
        <v>0.16</v>
      </c>
      <c r="EL289" s="152">
        <v>5.7</v>
      </c>
      <c r="EM289" s="152">
        <v>9.58</v>
      </c>
      <c r="EO289" s="152">
        <v>3.03</v>
      </c>
      <c r="EP289" s="152">
        <v>0.64</v>
      </c>
      <c r="EQ289" s="152">
        <v>0.19</v>
      </c>
      <c r="FQ289" s="152">
        <v>72</v>
      </c>
      <c r="FS289" s="152">
        <v>463</v>
      </c>
    </row>
    <row r="290" spans="1:175">
      <c r="A290" s="151">
        <v>844</v>
      </c>
      <c r="B290" s="152" t="s">
        <v>2859</v>
      </c>
      <c r="C290" s="152" t="s">
        <v>3850</v>
      </c>
      <c r="D290" s="152" t="s">
        <v>4094</v>
      </c>
      <c r="E290" s="152" t="s">
        <v>3852</v>
      </c>
      <c r="F290" s="152" t="s">
        <v>8734</v>
      </c>
      <c r="H290" s="151">
        <v>357110</v>
      </c>
      <c r="I290" s="153" t="s">
        <v>5035</v>
      </c>
      <c r="L290" s="153" t="s">
        <v>5036</v>
      </c>
      <c r="M290" s="153" t="s">
        <v>5222</v>
      </c>
      <c r="P290" s="152">
        <v>-38.69</v>
      </c>
      <c r="Q290" s="152">
        <v>-71.73</v>
      </c>
      <c r="R290" s="152" t="s">
        <v>2866</v>
      </c>
      <c r="S290" s="152" t="s">
        <v>2716</v>
      </c>
      <c r="T290" s="152">
        <v>53.21838863</v>
      </c>
      <c r="U290" s="152">
        <v>1.2144904990000001</v>
      </c>
      <c r="V290" s="152">
        <v>16.30080272</v>
      </c>
      <c r="X290" s="152">
        <v>9.8171744800000003</v>
      </c>
      <c r="Y290" s="152">
        <v>7.8311794700000004</v>
      </c>
      <c r="Z290" s="152">
        <v>2.2071516010000001</v>
      </c>
      <c r="AA290" s="152">
        <v>5.1047940780000003</v>
      </c>
      <c r="AB290" s="152">
        <v>0.184392744</v>
      </c>
      <c r="AC290" s="152">
        <v>9.1796921430000005</v>
      </c>
      <c r="AD290" s="152">
        <v>3.699051587</v>
      </c>
      <c r="AE290" s="152">
        <v>0.86507230300000004</v>
      </c>
      <c r="AF290" s="151" t="s">
        <v>2867</v>
      </c>
      <c r="AJ290" s="152">
        <v>2.09</v>
      </c>
      <c r="AK290" s="156">
        <f t="shared" si="4"/>
        <v>6.2874316350000001E-3</v>
      </c>
      <c r="AL290" s="151">
        <v>62.874316350000001</v>
      </c>
      <c r="AN290" s="151">
        <v>610.76919220000002</v>
      </c>
      <c r="AO290" s="151">
        <v>424.66818960000001</v>
      </c>
      <c r="BH290" s="152">
        <v>437.6593919</v>
      </c>
      <c r="BJ290" s="152">
        <v>77.236912029999999</v>
      </c>
      <c r="CQ290" s="152">
        <v>0.20229802499999999</v>
      </c>
      <c r="CR290" s="152">
        <v>0.74</v>
      </c>
      <c r="DO290" s="154">
        <v>78.529152879999998</v>
      </c>
      <c r="ED290" s="152">
        <v>52.04</v>
      </c>
      <c r="EE290" s="152">
        <v>1.02</v>
      </c>
      <c r="EF290" s="152">
        <v>17.82</v>
      </c>
      <c r="EH290" s="152">
        <v>9.81</v>
      </c>
      <c r="EK290" s="152">
        <v>0.16</v>
      </c>
      <c r="EL290" s="152">
        <v>5.7</v>
      </c>
      <c r="EM290" s="152">
        <v>9.58</v>
      </c>
      <c r="EO290" s="152">
        <v>3.03</v>
      </c>
      <c r="EP290" s="152">
        <v>0.64</v>
      </c>
      <c r="EQ290" s="152">
        <v>0.19</v>
      </c>
      <c r="FQ290" s="152">
        <v>72</v>
      </c>
      <c r="FS290" s="152">
        <v>463</v>
      </c>
    </row>
    <row r="291" spans="1:175">
      <c r="A291" s="151">
        <v>845</v>
      </c>
      <c r="B291" s="152" t="s">
        <v>2859</v>
      </c>
      <c r="C291" s="152" t="s">
        <v>3850</v>
      </c>
      <c r="D291" s="152" t="s">
        <v>4094</v>
      </c>
      <c r="E291" s="152" t="s">
        <v>3852</v>
      </c>
      <c r="F291" s="152" t="s">
        <v>8735</v>
      </c>
      <c r="H291" s="151">
        <v>357110</v>
      </c>
      <c r="I291" s="153" t="s">
        <v>5035</v>
      </c>
      <c r="L291" s="153" t="s">
        <v>5036</v>
      </c>
      <c r="M291" s="153" t="s">
        <v>5073</v>
      </c>
      <c r="P291" s="152">
        <v>-38.69</v>
      </c>
      <c r="Q291" s="152">
        <v>-71.73</v>
      </c>
      <c r="R291" s="152" t="s">
        <v>2866</v>
      </c>
      <c r="S291" s="152" t="s">
        <v>2716</v>
      </c>
      <c r="T291" s="152">
        <v>52.499959490000002</v>
      </c>
      <c r="U291" s="152">
        <v>1.057156481</v>
      </c>
      <c r="V291" s="152">
        <v>15.241864809999999</v>
      </c>
      <c r="X291" s="152">
        <v>11.35758058</v>
      </c>
      <c r="Y291" s="152">
        <v>9.0599644579999996</v>
      </c>
      <c r="Z291" s="152">
        <v>2.553474241</v>
      </c>
      <c r="AA291" s="152">
        <v>5.0374992770000002</v>
      </c>
      <c r="AB291" s="152">
        <v>0.21977166100000001</v>
      </c>
      <c r="AC291" s="152">
        <v>10.07327366</v>
      </c>
      <c r="AD291" s="152">
        <v>3.3387840639999999</v>
      </c>
      <c r="AE291" s="152">
        <v>0.55774922500000002</v>
      </c>
      <c r="AF291" s="151" t="s">
        <v>2867</v>
      </c>
      <c r="AJ291" s="152">
        <v>2.35</v>
      </c>
      <c r="AK291" s="156">
        <f t="shared" si="4"/>
        <v>2.4754955969999999E-2</v>
      </c>
      <c r="AL291" s="151">
        <v>247.5495597</v>
      </c>
      <c r="AN291" s="151">
        <v>1194.5883240000001</v>
      </c>
      <c r="AO291" s="151">
        <v>621.97612330000004</v>
      </c>
      <c r="CQ291" s="152">
        <v>0.20229802499999999</v>
      </c>
      <c r="CR291" s="152">
        <v>0.74</v>
      </c>
      <c r="DO291" s="154">
        <v>76.6180801</v>
      </c>
      <c r="ED291" s="152">
        <v>52.04</v>
      </c>
      <c r="EE291" s="152">
        <v>1.02</v>
      </c>
      <c r="EF291" s="152">
        <v>17.82</v>
      </c>
      <c r="EH291" s="152">
        <v>9.81</v>
      </c>
      <c r="EK291" s="152">
        <v>0.16</v>
      </c>
      <c r="EL291" s="152">
        <v>5.7</v>
      </c>
      <c r="EM291" s="152">
        <v>9.58</v>
      </c>
      <c r="EO291" s="152">
        <v>3.03</v>
      </c>
      <c r="EP291" s="152">
        <v>0.64</v>
      </c>
      <c r="EQ291" s="152">
        <v>0.19</v>
      </c>
      <c r="FQ291" s="152">
        <v>72</v>
      </c>
      <c r="FS291" s="152">
        <v>463</v>
      </c>
    </row>
    <row r="292" spans="1:175">
      <c r="A292" s="151">
        <v>847</v>
      </c>
      <c r="B292" s="152" t="s">
        <v>2859</v>
      </c>
      <c r="C292" s="152" t="s">
        <v>3850</v>
      </c>
      <c r="D292" s="152" t="s">
        <v>4094</v>
      </c>
      <c r="E292" s="152" t="s">
        <v>3852</v>
      </c>
      <c r="F292" s="152" t="s">
        <v>8736</v>
      </c>
      <c r="H292" s="151">
        <v>357110</v>
      </c>
      <c r="I292" s="153" t="s">
        <v>5035</v>
      </c>
      <c r="L292" s="153" t="s">
        <v>5036</v>
      </c>
      <c r="M292" s="153" t="s">
        <v>5296</v>
      </c>
      <c r="P292" s="152">
        <v>-38.69</v>
      </c>
      <c r="Q292" s="152">
        <v>-71.73</v>
      </c>
      <c r="R292" s="152" t="s">
        <v>2866</v>
      </c>
      <c r="S292" s="152" t="s">
        <v>2716</v>
      </c>
      <c r="T292" s="152">
        <v>53.931742810000003</v>
      </c>
      <c r="U292" s="152">
        <v>1.2236798360000001</v>
      </c>
      <c r="V292" s="152">
        <v>15.34934722</v>
      </c>
      <c r="X292" s="152">
        <v>10.95770978</v>
      </c>
      <c r="Y292" s="152">
        <v>8.7409867279999993</v>
      </c>
      <c r="Z292" s="152">
        <v>2.4635730699999998</v>
      </c>
      <c r="AA292" s="152">
        <v>4.7023571190000002</v>
      </c>
      <c r="AB292" s="152">
        <v>0.19784958</v>
      </c>
      <c r="AC292" s="152">
        <v>9.6798948560000007</v>
      </c>
      <c r="AD292" s="152">
        <v>2.7973308860000001</v>
      </c>
      <c r="AE292" s="152">
        <v>0.76873758199999997</v>
      </c>
      <c r="AF292" s="151" t="s">
        <v>2867</v>
      </c>
      <c r="AJ292" s="152">
        <v>2.12</v>
      </c>
      <c r="AK292" s="156">
        <f t="shared" si="4"/>
        <v>1.0077777670000001E-2</v>
      </c>
      <c r="AL292" s="151">
        <v>100.7777767</v>
      </c>
      <c r="AN292" s="151">
        <v>411.81995819999997</v>
      </c>
      <c r="AO292" s="151">
        <v>416.6323974</v>
      </c>
      <c r="BH292" s="152">
        <v>363.14198950000002</v>
      </c>
      <c r="BJ292" s="152">
        <v>86.096825559999999</v>
      </c>
      <c r="CQ292" s="152">
        <v>0.20229802499999999</v>
      </c>
      <c r="CR292" s="152">
        <v>0.74</v>
      </c>
      <c r="DO292" s="154">
        <v>76.406980840000003</v>
      </c>
      <c r="ED292" s="152">
        <v>52.04</v>
      </c>
      <c r="EE292" s="152">
        <v>1.02</v>
      </c>
      <c r="EF292" s="152">
        <v>17.82</v>
      </c>
      <c r="EH292" s="152">
        <v>9.81</v>
      </c>
      <c r="EK292" s="152">
        <v>0.16</v>
      </c>
      <c r="EL292" s="152">
        <v>5.7</v>
      </c>
      <c r="EM292" s="152">
        <v>9.58</v>
      </c>
      <c r="EO292" s="152">
        <v>3.03</v>
      </c>
      <c r="EP292" s="152">
        <v>0.64</v>
      </c>
      <c r="EQ292" s="152">
        <v>0.19</v>
      </c>
      <c r="FQ292" s="152">
        <v>72</v>
      </c>
      <c r="FS292" s="152">
        <v>463</v>
      </c>
    </row>
    <row r="293" spans="1:175">
      <c r="A293" s="151">
        <v>848</v>
      </c>
      <c r="B293" s="152" t="s">
        <v>2859</v>
      </c>
      <c r="C293" s="152" t="s">
        <v>3850</v>
      </c>
      <c r="D293" s="152" t="s">
        <v>4094</v>
      </c>
      <c r="E293" s="152" t="s">
        <v>3852</v>
      </c>
      <c r="F293" s="152" t="s">
        <v>8737</v>
      </c>
      <c r="H293" s="151">
        <v>357110</v>
      </c>
      <c r="I293" s="153" t="s">
        <v>5035</v>
      </c>
      <c r="L293" s="153" t="s">
        <v>5036</v>
      </c>
      <c r="M293" s="153" t="s">
        <v>5252</v>
      </c>
      <c r="P293" s="152">
        <v>-38.69</v>
      </c>
      <c r="Q293" s="152">
        <v>-71.73</v>
      </c>
      <c r="R293" s="152" t="s">
        <v>2866</v>
      </c>
      <c r="S293" s="152" t="s">
        <v>2716</v>
      </c>
      <c r="T293" s="152">
        <v>53.46176294</v>
      </c>
      <c r="U293" s="152">
        <v>1.2806693870000001</v>
      </c>
      <c r="V293" s="152">
        <v>16.16426474</v>
      </c>
      <c r="X293" s="152">
        <v>10.20369612</v>
      </c>
      <c r="Y293" s="152">
        <v>8.1395085470000001</v>
      </c>
      <c r="Z293" s="152">
        <v>2.2940515389999998</v>
      </c>
      <c r="AA293" s="152">
        <v>4.9059582800000001</v>
      </c>
      <c r="AB293" s="152">
        <v>0.213258276</v>
      </c>
      <c r="AC293" s="152">
        <v>9.4680566769999999</v>
      </c>
      <c r="AD293" s="152">
        <v>3.0944335669999998</v>
      </c>
      <c r="AE293" s="152">
        <v>0.76223291999999998</v>
      </c>
      <c r="AF293" s="151" t="s">
        <v>2867</v>
      </c>
      <c r="AJ293" s="152">
        <v>1.33</v>
      </c>
      <c r="AK293" s="156">
        <f t="shared" si="4"/>
        <v>3.9826867450000001E-3</v>
      </c>
      <c r="AL293" s="151">
        <v>39.826867450000002</v>
      </c>
      <c r="AN293" s="151">
        <v>705.62934029999997</v>
      </c>
      <c r="AO293" s="151">
        <v>395.97837349999998</v>
      </c>
      <c r="BH293" s="152">
        <v>447.81430460000001</v>
      </c>
      <c r="BJ293" s="152">
        <v>80.866651630000007</v>
      </c>
      <c r="CQ293" s="152">
        <v>0.20229802499999999</v>
      </c>
      <c r="CR293" s="152">
        <v>0.74</v>
      </c>
      <c r="DO293" s="154">
        <v>77.794989389999998</v>
      </c>
      <c r="ED293" s="152">
        <v>52.04</v>
      </c>
      <c r="EE293" s="152">
        <v>1.02</v>
      </c>
      <c r="EF293" s="152">
        <v>17.82</v>
      </c>
      <c r="EH293" s="152">
        <v>9.81</v>
      </c>
      <c r="EK293" s="152">
        <v>0.16</v>
      </c>
      <c r="EL293" s="152">
        <v>5.7</v>
      </c>
      <c r="EM293" s="152">
        <v>9.58</v>
      </c>
      <c r="EO293" s="152">
        <v>3.03</v>
      </c>
      <c r="EP293" s="152">
        <v>0.64</v>
      </c>
      <c r="EQ293" s="152">
        <v>0.19</v>
      </c>
      <c r="FQ293" s="152">
        <v>72</v>
      </c>
      <c r="FS293" s="152">
        <v>463</v>
      </c>
    </row>
    <row r="294" spans="1:175">
      <c r="A294" s="151">
        <v>849</v>
      </c>
      <c r="B294" s="152" t="s">
        <v>2859</v>
      </c>
      <c r="C294" s="152" t="s">
        <v>3850</v>
      </c>
      <c r="D294" s="152" t="s">
        <v>4094</v>
      </c>
      <c r="E294" s="152" t="s">
        <v>3852</v>
      </c>
      <c r="F294" s="152" t="s">
        <v>8738</v>
      </c>
      <c r="H294" s="151">
        <v>357110</v>
      </c>
      <c r="I294" s="153" t="s">
        <v>5035</v>
      </c>
      <c r="L294" s="153" t="s">
        <v>5036</v>
      </c>
      <c r="M294" s="153" t="s">
        <v>5415</v>
      </c>
      <c r="P294" s="152">
        <v>-38.69</v>
      </c>
      <c r="Q294" s="152">
        <v>-71.73</v>
      </c>
      <c r="R294" s="152" t="s">
        <v>2866</v>
      </c>
      <c r="S294" s="152" t="s">
        <v>2716</v>
      </c>
      <c r="T294" s="152">
        <v>55.50749296</v>
      </c>
      <c r="U294" s="152">
        <v>1.5681682699999999</v>
      </c>
      <c r="V294" s="152">
        <v>14.05960707</v>
      </c>
      <c r="X294" s="152">
        <v>10.87580917</v>
      </c>
      <c r="Y294" s="152">
        <v>8.6756544509999998</v>
      </c>
      <c r="Z294" s="152">
        <v>2.445159721</v>
      </c>
      <c r="AA294" s="152">
        <v>4.2255080400000002</v>
      </c>
      <c r="AB294" s="152">
        <v>0.23868926900000001</v>
      </c>
      <c r="AC294" s="152">
        <v>8.9013903669999994</v>
      </c>
      <c r="AD294" s="152">
        <v>3.3108022140000002</v>
      </c>
      <c r="AE294" s="152">
        <v>0.85412325300000003</v>
      </c>
      <c r="AF294" s="151">
        <v>0.111658031</v>
      </c>
      <c r="AJ294" s="152">
        <v>2.31</v>
      </c>
      <c r="AK294" s="156">
        <f t="shared" si="4"/>
        <v>6.6008013780000001E-3</v>
      </c>
      <c r="AL294" s="151">
        <v>66.008013779999999</v>
      </c>
      <c r="AN294" s="151">
        <v>238.55794399999999</v>
      </c>
      <c r="AO294" s="151">
        <v>421.75180180000001</v>
      </c>
      <c r="CQ294" s="152">
        <v>0.20229802499999999</v>
      </c>
      <c r="CR294" s="152">
        <v>0.74</v>
      </c>
      <c r="DO294" s="154">
        <v>74.182354329999995</v>
      </c>
      <c r="ED294" s="152">
        <v>52.04</v>
      </c>
      <c r="EE294" s="152">
        <v>1.02</v>
      </c>
      <c r="EF294" s="152">
        <v>17.82</v>
      </c>
      <c r="EH294" s="152">
        <v>9.81</v>
      </c>
      <c r="EK294" s="152">
        <v>0.16</v>
      </c>
      <c r="EL294" s="152">
        <v>5.7</v>
      </c>
      <c r="EM294" s="152">
        <v>9.58</v>
      </c>
      <c r="EO294" s="152">
        <v>3.03</v>
      </c>
      <c r="EP294" s="152">
        <v>0.64</v>
      </c>
      <c r="EQ294" s="152">
        <v>0.19</v>
      </c>
      <c r="FQ294" s="152">
        <v>72</v>
      </c>
      <c r="FS294" s="152">
        <v>463</v>
      </c>
    </row>
    <row r="295" spans="1:175">
      <c r="A295" s="151">
        <v>850</v>
      </c>
      <c r="B295" s="152" t="s">
        <v>2859</v>
      </c>
      <c r="C295" s="152" t="s">
        <v>3850</v>
      </c>
      <c r="D295" s="152" t="s">
        <v>4094</v>
      </c>
      <c r="E295" s="152" t="s">
        <v>3852</v>
      </c>
      <c r="F295" s="152" t="s">
        <v>8739</v>
      </c>
      <c r="H295" s="151">
        <v>357110</v>
      </c>
      <c r="I295" s="153" t="s">
        <v>4095</v>
      </c>
      <c r="K295" s="152" t="s">
        <v>4096</v>
      </c>
      <c r="L295" s="153" t="s">
        <v>4097</v>
      </c>
      <c r="M295" s="153" t="s">
        <v>5346</v>
      </c>
      <c r="P295" s="152">
        <v>-38.69</v>
      </c>
      <c r="Q295" s="152">
        <v>-71.73</v>
      </c>
      <c r="R295" s="152" t="s">
        <v>2866</v>
      </c>
      <c r="S295" s="152" t="s">
        <v>2716</v>
      </c>
      <c r="T295" s="152">
        <v>54.483087679999997</v>
      </c>
      <c r="U295" s="152">
        <v>1.7386807769999999</v>
      </c>
      <c r="V295" s="152">
        <v>13.112325439999999</v>
      </c>
      <c r="X295" s="152">
        <v>13.213553299999999</v>
      </c>
      <c r="Y295" s="152">
        <v>10.540477559999999</v>
      </c>
      <c r="Z295" s="152">
        <v>2.9707443179999999</v>
      </c>
      <c r="AA295" s="152">
        <v>4.2435529409999999</v>
      </c>
      <c r="AB295" s="152">
        <v>0.22610097600000001</v>
      </c>
      <c r="AC295" s="152">
        <v>8.0416410250000006</v>
      </c>
      <c r="AD295" s="152">
        <v>3.2843335869999999</v>
      </c>
      <c r="AE295" s="152">
        <v>1.0182199700000001</v>
      </c>
      <c r="AF295" s="151" t="s">
        <v>2867</v>
      </c>
      <c r="AJ295" s="152">
        <v>4.3885122059999997</v>
      </c>
      <c r="AK295" s="156">
        <f t="shared" si="4"/>
        <v>1.8682531320000001E-2</v>
      </c>
      <c r="AL295" s="151">
        <v>186.82531320000001</v>
      </c>
      <c r="AN295" s="151">
        <v>1116.7786369999999</v>
      </c>
      <c r="AO295" s="151">
        <v>619.60854300000005</v>
      </c>
      <c r="CQ295" s="152">
        <v>0.20229802499999999</v>
      </c>
      <c r="CR295" s="152">
        <v>0.74</v>
      </c>
      <c r="DO295" s="154">
        <v>70.166603170000002</v>
      </c>
      <c r="ED295" s="152">
        <v>52.41</v>
      </c>
      <c r="EE295" s="152">
        <v>1.1399999999999999</v>
      </c>
      <c r="EF295" s="152">
        <v>17.68</v>
      </c>
      <c r="EH295" s="152">
        <v>10.18</v>
      </c>
      <c r="EK295" s="152">
        <v>0.17</v>
      </c>
      <c r="EL295" s="152">
        <v>5.23</v>
      </c>
      <c r="EM295" s="152">
        <v>9.24</v>
      </c>
      <c r="EO295" s="152">
        <v>3.05</v>
      </c>
      <c r="EP295" s="152">
        <v>0.71</v>
      </c>
      <c r="EQ295" s="152">
        <v>0.21</v>
      </c>
      <c r="FQ295" s="152">
        <v>87</v>
      </c>
      <c r="FS295" s="152">
        <v>445</v>
      </c>
    </row>
    <row r="296" spans="1:175">
      <c r="A296" s="151">
        <v>854</v>
      </c>
      <c r="B296" s="152" t="s">
        <v>2859</v>
      </c>
      <c r="C296" s="152" t="s">
        <v>3850</v>
      </c>
      <c r="D296" s="152" t="s">
        <v>4094</v>
      </c>
      <c r="E296" s="152" t="s">
        <v>3852</v>
      </c>
      <c r="F296" s="152" t="s">
        <v>8740</v>
      </c>
      <c r="H296" s="151">
        <v>357110</v>
      </c>
      <c r="I296" s="153" t="s">
        <v>4095</v>
      </c>
      <c r="K296" s="152" t="s">
        <v>4096</v>
      </c>
      <c r="L296" s="153" t="s">
        <v>4097</v>
      </c>
      <c r="M296" s="153" t="s">
        <v>5018</v>
      </c>
      <c r="P296" s="152">
        <v>-38.69</v>
      </c>
      <c r="Q296" s="152">
        <v>-71.73</v>
      </c>
      <c r="R296" s="152" t="s">
        <v>2866</v>
      </c>
      <c r="S296" s="152" t="s">
        <v>2716</v>
      </c>
      <c r="T296" s="152">
        <v>52.202494379999997</v>
      </c>
      <c r="U296" s="152">
        <v>1.429315404</v>
      </c>
      <c r="V296" s="152">
        <v>13.622975</v>
      </c>
      <c r="X296" s="152">
        <v>12.3025129</v>
      </c>
      <c r="Y296" s="152">
        <v>9.8137388350000005</v>
      </c>
      <c r="Z296" s="152">
        <v>2.765919164</v>
      </c>
      <c r="AA296" s="152">
        <v>6.9572758400000003</v>
      </c>
      <c r="AB296" s="152">
        <v>0.207905968</v>
      </c>
      <c r="AC296" s="152">
        <v>9.0344038740000006</v>
      </c>
      <c r="AD296" s="152">
        <v>2.8492775809999999</v>
      </c>
      <c r="AE296" s="152">
        <v>0.72609507200000001</v>
      </c>
      <c r="AF296" s="151" t="s">
        <v>2867</v>
      </c>
      <c r="AJ296" s="152">
        <v>1.803097084</v>
      </c>
      <c r="AK296" s="156">
        <f t="shared" si="4"/>
        <v>8.4399041129999998E-3</v>
      </c>
      <c r="AL296" s="151">
        <v>84.399041130000001</v>
      </c>
      <c r="AN296" s="151">
        <v>1287.339827</v>
      </c>
      <c r="AO296" s="151">
        <v>691.32546749999995</v>
      </c>
      <c r="CQ296" s="152">
        <v>0.20229802499999999</v>
      </c>
      <c r="CR296" s="152">
        <v>0.74</v>
      </c>
      <c r="DO296" s="154">
        <v>76.372401580000002</v>
      </c>
      <c r="ED296" s="152">
        <v>52.41</v>
      </c>
      <c r="EE296" s="152">
        <v>1.1399999999999999</v>
      </c>
      <c r="EF296" s="152">
        <v>17.68</v>
      </c>
      <c r="EH296" s="152">
        <v>10.18</v>
      </c>
      <c r="EK296" s="152">
        <v>0.17</v>
      </c>
      <c r="EL296" s="152">
        <v>5.23</v>
      </c>
      <c r="EM296" s="152">
        <v>9.24</v>
      </c>
      <c r="EO296" s="152">
        <v>3.05</v>
      </c>
      <c r="EP296" s="152">
        <v>0.71</v>
      </c>
      <c r="EQ296" s="152">
        <v>0.21</v>
      </c>
      <c r="FQ296" s="152">
        <v>87</v>
      </c>
      <c r="FS296" s="152">
        <v>445</v>
      </c>
    </row>
    <row r="297" spans="1:175">
      <c r="A297" s="151">
        <v>856</v>
      </c>
      <c r="B297" s="152" t="s">
        <v>2859</v>
      </c>
      <c r="C297" s="152" t="s">
        <v>3850</v>
      </c>
      <c r="D297" s="152" t="s">
        <v>4094</v>
      </c>
      <c r="E297" s="152" t="s">
        <v>3852</v>
      </c>
      <c r="F297" s="152" t="s">
        <v>8741</v>
      </c>
      <c r="H297" s="151">
        <v>357110</v>
      </c>
      <c r="I297" s="153" t="s">
        <v>4095</v>
      </c>
      <c r="K297" s="152" t="s">
        <v>4096</v>
      </c>
      <c r="L297" s="153" t="s">
        <v>4097</v>
      </c>
      <c r="M297" s="153" t="s">
        <v>4098</v>
      </c>
      <c r="P297" s="152">
        <v>-38.69</v>
      </c>
      <c r="Q297" s="152">
        <v>-71.73</v>
      </c>
      <c r="R297" s="152" t="s">
        <v>2866</v>
      </c>
      <c r="S297" s="152" t="s">
        <v>2716</v>
      </c>
      <c r="T297" s="152">
        <v>49.18740562</v>
      </c>
      <c r="U297" s="152">
        <v>0.94106808600000003</v>
      </c>
      <c r="V297" s="152">
        <v>18.32940747</v>
      </c>
      <c r="X297" s="152">
        <v>10.946919490000001</v>
      </c>
      <c r="Y297" s="152">
        <v>8.7323792979999997</v>
      </c>
      <c r="Z297" s="152">
        <v>2.4611471379999998</v>
      </c>
      <c r="AA297" s="152">
        <v>5.2017614600000002</v>
      </c>
      <c r="AB297" s="152">
        <v>0.20811106500000001</v>
      </c>
      <c r="AC297" s="152">
        <v>10.970397159999999</v>
      </c>
      <c r="AD297" s="152">
        <v>3.2395279069999998</v>
      </c>
      <c r="AE297" s="152">
        <v>0.39551254200000002</v>
      </c>
      <c r="AF297" s="151" t="s">
        <v>2867</v>
      </c>
      <c r="AJ297" s="152">
        <v>1.4359999999999999</v>
      </c>
      <c r="AK297" s="156">
        <f t="shared" si="4"/>
        <v>2.5205302879999999E-2</v>
      </c>
      <c r="AL297" s="151">
        <v>252.05302879999999</v>
      </c>
      <c r="AN297" s="151">
        <v>1122.8524279999999</v>
      </c>
      <c r="AO297" s="151">
        <v>528.90665890000002</v>
      </c>
      <c r="CQ297" s="152">
        <v>0.20229802499999999</v>
      </c>
      <c r="CR297" s="152">
        <v>0.74</v>
      </c>
      <c r="DO297" s="154">
        <v>80.319999999999993</v>
      </c>
      <c r="ED297" s="152">
        <v>52.41</v>
      </c>
      <c r="EE297" s="152">
        <v>1.1399999999999999</v>
      </c>
      <c r="EF297" s="152">
        <v>17.68</v>
      </c>
      <c r="EH297" s="152">
        <v>10.18</v>
      </c>
      <c r="EK297" s="152">
        <v>0.17</v>
      </c>
      <c r="EL297" s="152">
        <v>5.23</v>
      </c>
      <c r="EM297" s="152">
        <v>9.24</v>
      </c>
      <c r="EO297" s="152">
        <v>3.05</v>
      </c>
      <c r="EP297" s="152">
        <v>0.71</v>
      </c>
      <c r="EQ297" s="152">
        <v>0.21</v>
      </c>
      <c r="FQ297" s="152">
        <v>87</v>
      </c>
      <c r="FS297" s="152">
        <v>445</v>
      </c>
    </row>
    <row r="298" spans="1:175">
      <c r="A298" s="151">
        <v>866</v>
      </c>
      <c r="B298" s="152" t="s">
        <v>2859</v>
      </c>
      <c r="C298" s="152" t="s">
        <v>3850</v>
      </c>
      <c r="D298" s="152" t="s">
        <v>4094</v>
      </c>
      <c r="E298" s="152" t="s">
        <v>3852</v>
      </c>
      <c r="F298" s="152" t="s">
        <v>8742</v>
      </c>
      <c r="H298" s="151">
        <v>357110</v>
      </c>
      <c r="I298" s="153" t="s">
        <v>4095</v>
      </c>
      <c r="K298" s="152" t="s">
        <v>4096</v>
      </c>
      <c r="L298" s="153" t="s">
        <v>4097</v>
      </c>
      <c r="M298" s="153" t="s">
        <v>4391</v>
      </c>
      <c r="P298" s="152">
        <v>-38.69</v>
      </c>
      <c r="Q298" s="152">
        <v>-71.73</v>
      </c>
      <c r="R298" s="152" t="s">
        <v>2866</v>
      </c>
      <c r="S298" s="152" t="s">
        <v>2716</v>
      </c>
      <c r="T298" s="152">
        <v>50.174605990000003</v>
      </c>
      <c r="U298" s="152">
        <v>0.99971974500000005</v>
      </c>
      <c r="V298" s="152">
        <v>19.033675280000001</v>
      </c>
      <c r="X298" s="152">
        <v>9.1951905759999999</v>
      </c>
      <c r="Y298" s="152">
        <v>7.3350216809999997</v>
      </c>
      <c r="Z298" s="152">
        <v>2.06731373</v>
      </c>
      <c r="AA298" s="152">
        <v>5.4918235160000002</v>
      </c>
      <c r="AB298" s="152">
        <v>0.18497195799999999</v>
      </c>
      <c r="AC298" s="152">
        <v>10.83514271</v>
      </c>
      <c r="AD298" s="152">
        <v>3.0829335019999999</v>
      </c>
      <c r="AE298" s="152">
        <v>0.49940402699999997</v>
      </c>
      <c r="AF298" s="152" t="s">
        <v>2867</v>
      </c>
      <c r="AJ298" s="152">
        <v>2.5544471309999999</v>
      </c>
      <c r="AK298" s="156">
        <f t="shared" si="4"/>
        <v>4.3533277650000006E-3</v>
      </c>
      <c r="AL298" s="151">
        <v>43.533277650000002</v>
      </c>
      <c r="AN298" s="151">
        <v>963.03823990000001</v>
      </c>
      <c r="AO298" s="151">
        <v>549.04053299999998</v>
      </c>
      <c r="CQ298" s="152">
        <v>0.20229802499999999</v>
      </c>
      <c r="CR298" s="152">
        <v>0.74</v>
      </c>
      <c r="DO298" s="154">
        <v>82.705450020000001</v>
      </c>
      <c r="ED298" s="152">
        <v>52.41</v>
      </c>
      <c r="EE298" s="152">
        <v>1.1399999999999999</v>
      </c>
      <c r="EF298" s="152">
        <v>17.68</v>
      </c>
      <c r="EH298" s="152">
        <v>10.18</v>
      </c>
      <c r="EK298" s="152">
        <v>0.17</v>
      </c>
      <c r="EL298" s="152">
        <v>5.23</v>
      </c>
      <c r="EM298" s="152">
        <v>9.24</v>
      </c>
      <c r="EO298" s="152">
        <v>3.05</v>
      </c>
      <c r="EP298" s="152">
        <v>0.71</v>
      </c>
      <c r="EQ298" s="152">
        <v>0.21</v>
      </c>
      <c r="FQ298" s="152">
        <v>87</v>
      </c>
      <c r="FS298" s="152">
        <v>445</v>
      </c>
    </row>
    <row r="299" spans="1:175">
      <c r="A299" s="151">
        <v>869</v>
      </c>
      <c r="B299" s="152" t="s">
        <v>2859</v>
      </c>
      <c r="C299" s="152" t="s">
        <v>3850</v>
      </c>
      <c r="D299" s="152" t="s">
        <v>4094</v>
      </c>
      <c r="E299" s="152" t="s">
        <v>3852</v>
      </c>
      <c r="F299" s="152" t="s">
        <v>8743</v>
      </c>
      <c r="H299" s="151">
        <v>357110</v>
      </c>
      <c r="I299" s="153" t="s">
        <v>4095</v>
      </c>
      <c r="K299" s="152" t="s">
        <v>4096</v>
      </c>
      <c r="L299" s="153" t="s">
        <v>4097</v>
      </c>
      <c r="M299" s="153" t="s">
        <v>5189</v>
      </c>
      <c r="P299" s="152">
        <v>-38.69</v>
      </c>
      <c r="Q299" s="152">
        <v>-71.73</v>
      </c>
      <c r="R299" s="152" t="s">
        <v>2866</v>
      </c>
      <c r="S299" s="152" t="s">
        <v>2716</v>
      </c>
      <c r="T299" s="152">
        <v>53.036172000000001</v>
      </c>
      <c r="U299" s="152">
        <v>1.308502013</v>
      </c>
      <c r="V299" s="152">
        <v>16.103003640000001</v>
      </c>
      <c r="X299" s="152">
        <v>10.22272265</v>
      </c>
      <c r="Y299" s="152">
        <v>8.1546860490000004</v>
      </c>
      <c r="Z299" s="152">
        <v>2.2983291889999999</v>
      </c>
      <c r="AA299" s="152">
        <v>5.2577142690000001</v>
      </c>
      <c r="AB299" s="152">
        <v>0.186306535</v>
      </c>
      <c r="AC299" s="152">
        <v>9.4558417800000001</v>
      </c>
      <c r="AD299" s="152">
        <v>3.1778484950000001</v>
      </c>
      <c r="AE299" s="152">
        <v>0.74026201700000005</v>
      </c>
      <c r="AF299" s="151">
        <v>0.100295524</v>
      </c>
      <c r="AJ299" s="152">
        <v>2.344942917</v>
      </c>
      <c r="AK299" s="156">
        <f t="shared" si="4"/>
        <v>6.9693810240000001E-3</v>
      </c>
      <c r="AL299" s="151">
        <v>69.693810240000005</v>
      </c>
      <c r="AN299" s="151">
        <v>560.27047170000003</v>
      </c>
      <c r="AO299" s="151">
        <v>411.31295870000002</v>
      </c>
      <c r="BH299" s="152">
        <v>445.09745930000003</v>
      </c>
      <c r="BJ299" s="152">
        <v>84.926193929999997</v>
      </c>
      <c r="CQ299" s="152">
        <v>0.20229802499999999</v>
      </c>
      <c r="CR299" s="152">
        <v>0.74</v>
      </c>
      <c r="DO299" s="154">
        <v>78.076114039999993</v>
      </c>
      <c r="ED299" s="152">
        <v>52.41</v>
      </c>
      <c r="EE299" s="152">
        <v>1.1399999999999999</v>
      </c>
      <c r="EF299" s="152">
        <v>17.68</v>
      </c>
      <c r="EH299" s="152">
        <v>10.18</v>
      </c>
      <c r="EK299" s="152">
        <v>0.17</v>
      </c>
      <c r="EL299" s="152">
        <v>5.23</v>
      </c>
      <c r="EM299" s="152">
        <v>9.24</v>
      </c>
      <c r="EO299" s="152">
        <v>3.05</v>
      </c>
      <c r="EP299" s="152">
        <v>0.71</v>
      </c>
      <c r="EQ299" s="152">
        <v>0.21</v>
      </c>
      <c r="FQ299" s="152">
        <v>87</v>
      </c>
      <c r="FS299" s="152">
        <v>445</v>
      </c>
    </row>
    <row r="300" spans="1:175">
      <c r="A300" s="151">
        <v>870</v>
      </c>
      <c r="B300" s="152" t="s">
        <v>2859</v>
      </c>
      <c r="C300" s="152" t="s">
        <v>3850</v>
      </c>
      <c r="D300" s="152" t="s">
        <v>4094</v>
      </c>
      <c r="E300" s="152" t="s">
        <v>3852</v>
      </c>
      <c r="F300" s="152" t="s">
        <v>8744</v>
      </c>
      <c r="H300" s="151">
        <v>357110</v>
      </c>
      <c r="I300" s="153" t="s">
        <v>4095</v>
      </c>
      <c r="K300" s="152" t="s">
        <v>4096</v>
      </c>
      <c r="L300" s="153" t="s">
        <v>4097</v>
      </c>
      <c r="M300" s="153" t="s">
        <v>5304</v>
      </c>
      <c r="P300" s="152">
        <v>-38.69</v>
      </c>
      <c r="Q300" s="152">
        <v>-71.73</v>
      </c>
      <c r="R300" s="152" t="s">
        <v>2866</v>
      </c>
      <c r="S300" s="152" t="s">
        <v>2716</v>
      </c>
      <c r="T300" s="152">
        <v>54.036824840000001</v>
      </c>
      <c r="U300" s="152">
        <v>1.927403545</v>
      </c>
      <c r="V300" s="152">
        <v>16.024222869999999</v>
      </c>
      <c r="X300" s="152">
        <v>9.8038955019999996</v>
      </c>
      <c r="Y300" s="152">
        <v>7.8205868030000003</v>
      </c>
      <c r="Z300" s="152">
        <v>2.204166147</v>
      </c>
      <c r="AA300" s="152">
        <v>4.3565296880000002</v>
      </c>
      <c r="AB300" s="152">
        <v>0.171577744</v>
      </c>
      <c r="AC300" s="152">
        <v>8.4195069329999992</v>
      </c>
      <c r="AD300" s="152">
        <v>3.5091104629999998</v>
      </c>
      <c r="AE300" s="152">
        <v>1.1738031929999999</v>
      </c>
      <c r="AF300" s="151">
        <v>0.22229889</v>
      </c>
      <c r="AJ300" s="152">
        <v>1.5519420909999999</v>
      </c>
      <c r="AK300" s="156">
        <f t="shared" si="4"/>
        <v>2.1973201830000001E-2</v>
      </c>
      <c r="AL300" s="151">
        <v>219.73201829999999</v>
      </c>
      <c r="AN300" s="151">
        <v>315.86967179999999</v>
      </c>
      <c r="AO300" s="151">
        <v>550.91905999999994</v>
      </c>
      <c r="CQ300" s="152">
        <v>0.20229802499999999</v>
      </c>
      <c r="CR300" s="152">
        <v>0.74</v>
      </c>
      <c r="DO300" s="154">
        <v>77.998801200000003</v>
      </c>
      <c r="ED300" s="152">
        <v>52.41</v>
      </c>
      <c r="EE300" s="152">
        <v>1.1399999999999999</v>
      </c>
      <c r="EF300" s="152">
        <v>17.68</v>
      </c>
      <c r="EH300" s="152">
        <v>10.18</v>
      </c>
      <c r="EK300" s="152">
        <v>0.17</v>
      </c>
      <c r="EL300" s="152">
        <v>5.23</v>
      </c>
      <c r="EM300" s="152">
        <v>9.24</v>
      </c>
      <c r="EO300" s="152">
        <v>3.05</v>
      </c>
      <c r="EP300" s="152">
        <v>0.71</v>
      </c>
      <c r="EQ300" s="152">
        <v>0.21</v>
      </c>
      <c r="FQ300" s="152">
        <v>87</v>
      </c>
      <c r="FS300" s="152">
        <v>445</v>
      </c>
    </row>
    <row r="301" spans="1:175">
      <c r="A301" s="151">
        <v>878</v>
      </c>
      <c r="B301" s="152" t="s">
        <v>2859</v>
      </c>
      <c r="C301" s="152" t="s">
        <v>3850</v>
      </c>
      <c r="D301" s="152" t="s">
        <v>4094</v>
      </c>
      <c r="E301" s="152" t="s">
        <v>3852</v>
      </c>
      <c r="F301" s="152" t="s">
        <v>8745</v>
      </c>
      <c r="H301" s="151">
        <v>357110</v>
      </c>
      <c r="I301" s="153" t="s">
        <v>4095</v>
      </c>
      <c r="K301" s="152" t="s">
        <v>4096</v>
      </c>
      <c r="L301" s="153" t="s">
        <v>4097</v>
      </c>
      <c r="M301" s="153" t="s">
        <v>5090</v>
      </c>
      <c r="P301" s="152">
        <v>-38.69</v>
      </c>
      <c r="Q301" s="152">
        <v>-71.73</v>
      </c>
      <c r="R301" s="152" t="s">
        <v>2866</v>
      </c>
      <c r="S301" s="152" t="s">
        <v>2716</v>
      </c>
      <c r="T301" s="152">
        <v>52.569145030000001</v>
      </c>
      <c r="U301" s="152">
        <v>1.299736692</v>
      </c>
      <c r="V301" s="152">
        <v>16.09098491</v>
      </c>
      <c r="X301" s="152">
        <v>10.71021695</v>
      </c>
      <c r="Y301" s="152">
        <v>8.5435612130000003</v>
      </c>
      <c r="Z301" s="152">
        <v>2.407930361</v>
      </c>
      <c r="AA301" s="152">
        <v>4.6767257610000001</v>
      </c>
      <c r="AB301" s="152">
        <v>0.200345156</v>
      </c>
      <c r="AC301" s="152">
        <v>10.095570889999999</v>
      </c>
      <c r="AD301" s="152">
        <v>3.1899802020000001</v>
      </c>
      <c r="AE301" s="152">
        <v>0.74111663999999999</v>
      </c>
      <c r="AF301" s="151" t="s">
        <v>2867</v>
      </c>
      <c r="AJ301" s="152">
        <v>0.99199999999999999</v>
      </c>
      <c r="AK301" s="156">
        <f t="shared" si="4"/>
        <v>6.9035699980000004E-3</v>
      </c>
      <c r="AL301" s="151">
        <v>69.035699980000004</v>
      </c>
      <c r="AN301" s="151">
        <v>572.61218369999995</v>
      </c>
      <c r="AO301" s="151">
        <v>419.1405163</v>
      </c>
      <c r="CQ301" s="152">
        <v>0.20229802499999999</v>
      </c>
      <c r="CR301" s="152">
        <v>0.74</v>
      </c>
      <c r="DO301" s="154">
        <v>78.44</v>
      </c>
      <c r="ED301" s="152">
        <v>52.41</v>
      </c>
      <c r="EE301" s="152">
        <v>1.1399999999999999</v>
      </c>
      <c r="EF301" s="152">
        <v>17.68</v>
      </c>
      <c r="EH301" s="152">
        <v>10.18</v>
      </c>
      <c r="EK301" s="152">
        <v>0.17</v>
      </c>
      <c r="EL301" s="152">
        <v>5.23</v>
      </c>
      <c r="EM301" s="152">
        <v>9.24</v>
      </c>
      <c r="EO301" s="152">
        <v>3.05</v>
      </c>
      <c r="EP301" s="152">
        <v>0.71</v>
      </c>
      <c r="EQ301" s="152">
        <v>0.21</v>
      </c>
      <c r="FQ301" s="152">
        <v>87</v>
      </c>
      <c r="FS301" s="152">
        <v>445</v>
      </c>
    </row>
    <row r="302" spans="1:175">
      <c r="A302" s="151">
        <v>880</v>
      </c>
      <c r="B302" s="152" t="s">
        <v>2859</v>
      </c>
      <c r="C302" s="152" t="s">
        <v>3850</v>
      </c>
      <c r="D302" s="152" t="s">
        <v>4094</v>
      </c>
      <c r="E302" s="152" t="s">
        <v>3852</v>
      </c>
      <c r="F302" s="152" t="s">
        <v>8746</v>
      </c>
      <c r="H302" s="151">
        <v>357110</v>
      </c>
      <c r="I302" s="153" t="s">
        <v>4095</v>
      </c>
      <c r="K302" s="152" t="s">
        <v>4096</v>
      </c>
      <c r="L302" s="153" t="s">
        <v>4097</v>
      </c>
      <c r="M302" s="153" t="s">
        <v>5423</v>
      </c>
      <c r="P302" s="152">
        <v>-38.69</v>
      </c>
      <c r="Q302" s="152">
        <v>-71.73</v>
      </c>
      <c r="R302" s="152" t="s">
        <v>2866</v>
      </c>
      <c r="S302" s="152" t="s">
        <v>2716</v>
      </c>
      <c r="T302" s="152">
        <v>55.723191120000003</v>
      </c>
      <c r="U302" s="152">
        <v>0.718174961</v>
      </c>
      <c r="V302" s="152">
        <v>17.549077430000001</v>
      </c>
      <c r="X302" s="152">
        <v>8.0810768159999995</v>
      </c>
      <c r="Y302" s="152">
        <v>6.4462909350000004</v>
      </c>
      <c r="Z302" s="152">
        <v>1.816832497</v>
      </c>
      <c r="AA302" s="152">
        <v>4.6503253649999996</v>
      </c>
      <c r="AB302" s="152">
        <v>0.18992552100000001</v>
      </c>
      <c r="AC302" s="152">
        <v>8.958357307</v>
      </c>
      <c r="AD302" s="152">
        <v>3.103032883</v>
      </c>
      <c r="AE302" s="152">
        <v>0.60540032099999996</v>
      </c>
      <c r="AF302" s="151" t="s">
        <v>2867</v>
      </c>
      <c r="AJ302" s="152">
        <v>2.157107855</v>
      </c>
      <c r="AK302" s="156">
        <f t="shared" si="4"/>
        <v>2.100063622E-2</v>
      </c>
      <c r="AL302" s="151">
        <v>210.00636220000001</v>
      </c>
      <c r="AN302" s="151">
        <v>828.23406209999996</v>
      </c>
      <c r="AO302" s="151">
        <v>325.70292999999998</v>
      </c>
      <c r="CQ302" s="152">
        <v>0.20229802499999999</v>
      </c>
      <c r="CR302" s="152">
        <v>0.74</v>
      </c>
      <c r="DO302" s="154">
        <v>81.43652213</v>
      </c>
      <c r="ED302" s="152">
        <v>52.41</v>
      </c>
      <c r="EE302" s="152">
        <v>1.1399999999999999</v>
      </c>
      <c r="EF302" s="152">
        <v>17.68</v>
      </c>
      <c r="EH302" s="152">
        <v>10.18</v>
      </c>
      <c r="EK302" s="152">
        <v>0.17</v>
      </c>
      <c r="EL302" s="152">
        <v>5.23</v>
      </c>
      <c r="EM302" s="152">
        <v>9.24</v>
      </c>
      <c r="EO302" s="152">
        <v>3.05</v>
      </c>
      <c r="EP302" s="152">
        <v>0.71</v>
      </c>
      <c r="EQ302" s="152">
        <v>0.21</v>
      </c>
      <c r="FQ302" s="152">
        <v>87</v>
      </c>
      <c r="FS302" s="152">
        <v>445</v>
      </c>
    </row>
    <row r="303" spans="1:175">
      <c r="A303" s="151">
        <v>885</v>
      </c>
      <c r="B303" s="152" t="s">
        <v>2859</v>
      </c>
      <c r="C303" s="152" t="s">
        <v>3850</v>
      </c>
      <c r="D303" s="152" t="s">
        <v>4094</v>
      </c>
      <c r="E303" s="152" t="s">
        <v>3852</v>
      </c>
      <c r="F303" s="152" t="s">
        <v>8747</v>
      </c>
      <c r="H303" s="151">
        <v>357110</v>
      </c>
      <c r="I303" s="153" t="s">
        <v>4095</v>
      </c>
      <c r="K303" s="152" t="s">
        <v>4096</v>
      </c>
      <c r="L303" s="153" t="s">
        <v>4097</v>
      </c>
      <c r="M303" s="153" t="s">
        <v>5211</v>
      </c>
      <c r="P303" s="152">
        <v>-38.69</v>
      </c>
      <c r="Q303" s="152">
        <v>-71.73</v>
      </c>
      <c r="R303" s="152" t="s">
        <v>2866</v>
      </c>
      <c r="S303" s="152" t="s">
        <v>2716</v>
      </c>
      <c r="T303" s="152">
        <v>53.166511069999999</v>
      </c>
      <c r="U303" s="152">
        <v>1.231738542</v>
      </c>
      <c r="V303" s="152">
        <v>15.99340565</v>
      </c>
      <c r="X303" s="152">
        <v>10.01290229</v>
      </c>
      <c r="Y303" s="152">
        <v>7.9873119289999996</v>
      </c>
      <c r="Z303" s="152">
        <v>2.2511562110000001</v>
      </c>
      <c r="AA303" s="152">
        <v>4.9080618530000004</v>
      </c>
      <c r="AB303" s="152">
        <v>0.16063519400000001</v>
      </c>
      <c r="AC303" s="152">
        <v>9.3345212110000002</v>
      </c>
      <c r="AD303" s="152">
        <v>3.995876215</v>
      </c>
      <c r="AE303" s="152">
        <v>0.76367385499999996</v>
      </c>
      <c r="AF303" s="152" t="s">
        <v>2867</v>
      </c>
      <c r="AJ303" s="152">
        <v>2.0565832949999998</v>
      </c>
      <c r="AK303" s="156">
        <f t="shared" si="4"/>
        <v>2.748330276E-3</v>
      </c>
      <c r="AL303" s="151">
        <v>27.483302760000001</v>
      </c>
      <c r="AN303" s="151">
        <v>632.35397339999997</v>
      </c>
      <c r="AO303" s="151">
        <v>492.00842360000001</v>
      </c>
      <c r="BH303" s="152">
        <v>432.32032149999998</v>
      </c>
      <c r="BJ303" s="152">
        <v>79.695345320000001</v>
      </c>
      <c r="CQ303" s="152">
        <v>0.20229802499999999</v>
      </c>
      <c r="CR303" s="152">
        <v>0.74</v>
      </c>
      <c r="DO303" s="154">
        <v>77.734364850000006</v>
      </c>
      <c r="ED303" s="152">
        <v>52.41</v>
      </c>
      <c r="EE303" s="152">
        <v>1.1399999999999999</v>
      </c>
      <c r="EF303" s="152">
        <v>17.68</v>
      </c>
      <c r="EH303" s="152">
        <v>10.18</v>
      </c>
      <c r="EK303" s="152">
        <v>0.17</v>
      </c>
      <c r="EL303" s="152">
        <v>5.23</v>
      </c>
      <c r="EM303" s="152">
        <v>9.24</v>
      </c>
      <c r="EO303" s="152">
        <v>3.05</v>
      </c>
      <c r="EP303" s="152">
        <v>0.71</v>
      </c>
      <c r="EQ303" s="152">
        <v>0.21</v>
      </c>
      <c r="FQ303" s="152">
        <v>87</v>
      </c>
      <c r="FS303" s="152">
        <v>445</v>
      </c>
    </row>
    <row r="304" spans="1:175">
      <c r="A304" s="151">
        <v>892</v>
      </c>
      <c r="B304" s="152" t="s">
        <v>2859</v>
      </c>
      <c r="C304" s="152" t="s">
        <v>3850</v>
      </c>
      <c r="D304" s="152" t="s">
        <v>4094</v>
      </c>
      <c r="E304" s="152" t="s">
        <v>3852</v>
      </c>
      <c r="F304" s="152" t="s">
        <v>8748</v>
      </c>
      <c r="H304" s="151">
        <v>357110</v>
      </c>
      <c r="I304" s="153" t="s">
        <v>4095</v>
      </c>
      <c r="K304" s="152" t="s">
        <v>4096</v>
      </c>
      <c r="L304" s="153" t="s">
        <v>4097</v>
      </c>
      <c r="M304" s="153" t="s">
        <v>5217</v>
      </c>
      <c r="P304" s="152">
        <v>-38.69</v>
      </c>
      <c r="Q304" s="152">
        <v>-71.73</v>
      </c>
      <c r="R304" s="152" t="s">
        <v>2866</v>
      </c>
      <c r="S304" s="152" t="s">
        <v>2716</v>
      </c>
      <c r="T304" s="152">
        <v>53.200235990000003</v>
      </c>
      <c r="U304" s="152">
        <v>1.2979343729999999</v>
      </c>
      <c r="V304" s="152">
        <v>16.46199171</v>
      </c>
      <c r="X304" s="152">
        <v>10.077604389999999</v>
      </c>
      <c r="Y304" s="152">
        <v>8.0389249229999997</v>
      </c>
      <c r="Z304" s="152">
        <v>2.2657028970000002</v>
      </c>
      <c r="AA304" s="152">
        <v>4.1765295650000001</v>
      </c>
      <c r="AB304" s="152">
        <v>0.18912932599999999</v>
      </c>
      <c r="AC304" s="152">
        <v>9.9138598410000007</v>
      </c>
      <c r="AD304" s="152">
        <v>3.4223547349999999</v>
      </c>
      <c r="AE304" s="152">
        <v>0.75733207800000002</v>
      </c>
      <c r="AF304" s="151">
        <v>8.1477361999999998E-2</v>
      </c>
      <c r="AJ304" s="152">
        <v>2.0499999999999998</v>
      </c>
      <c r="AK304" s="156">
        <f t="shared" si="4"/>
        <v>7.3791099139999998E-3</v>
      </c>
      <c r="AL304" s="151">
        <v>73.79109914</v>
      </c>
      <c r="AN304" s="151">
        <v>595.46676030000003</v>
      </c>
      <c r="AO304" s="151">
        <v>458.31016</v>
      </c>
      <c r="CQ304" s="152">
        <v>0.20229802499999999</v>
      </c>
      <c r="CR304" s="152">
        <v>0.74</v>
      </c>
      <c r="DO304" s="154">
        <v>78.95</v>
      </c>
      <c r="ED304" s="152">
        <v>52.41</v>
      </c>
      <c r="EE304" s="152">
        <v>1.1399999999999999</v>
      </c>
      <c r="EF304" s="152">
        <v>17.68</v>
      </c>
      <c r="EH304" s="152">
        <v>10.18</v>
      </c>
      <c r="EK304" s="152">
        <v>0.17</v>
      </c>
      <c r="EL304" s="152">
        <v>5.23</v>
      </c>
      <c r="EM304" s="152">
        <v>9.24</v>
      </c>
      <c r="EO304" s="152">
        <v>3.05</v>
      </c>
      <c r="EP304" s="152">
        <v>0.71</v>
      </c>
      <c r="EQ304" s="152">
        <v>0.21</v>
      </c>
      <c r="FQ304" s="152">
        <v>87</v>
      </c>
      <c r="FS304" s="152">
        <v>445</v>
      </c>
    </row>
    <row r="305" spans="1:175">
      <c r="A305" s="151">
        <v>893</v>
      </c>
      <c r="B305" s="152" t="s">
        <v>2859</v>
      </c>
      <c r="C305" s="152" t="s">
        <v>3850</v>
      </c>
      <c r="D305" s="152" t="s">
        <v>4094</v>
      </c>
      <c r="E305" s="152" t="s">
        <v>3852</v>
      </c>
      <c r="F305" s="152" t="s">
        <v>8749</v>
      </c>
      <c r="H305" s="151">
        <v>357110</v>
      </c>
      <c r="I305" s="153" t="s">
        <v>4095</v>
      </c>
      <c r="K305" s="152" t="s">
        <v>4096</v>
      </c>
      <c r="L305" s="153" t="s">
        <v>4097</v>
      </c>
      <c r="M305" s="153" t="s">
        <v>5349</v>
      </c>
      <c r="P305" s="152">
        <v>-38.69</v>
      </c>
      <c r="Q305" s="152">
        <v>-71.73</v>
      </c>
      <c r="R305" s="152" t="s">
        <v>2866</v>
      </c>
      <c r="S305" s="152" t="s">
        <v>2716</v>
      </c>
      <c r="T305" s="152">
        <v>54.503411560000004</v>
      </c>
      <c r="U305" s="152">
        <v>1.6300556310000001</v>
      </c>
      <c r="V305" s="152">
        <v>13.13536919</v>
      </c>
      <c r="X305" s="152">
        <v>12.18751893</v>
      </c>
      <c r="Y305" s="152">
        <v>9.7220079179999992</v>
      </c>
      <c r="Z305" s="152">
        <v>2.7400655829999998</v>
      </c>
      <c r="AA305" s="152">
        <v>4.9737204430000004</v>
      </c>
      <c r="AB305" s="152">
        <v>0.208325495</v>
      </c>
      <c r="AC305" s="152">
        <v>8.2234763449999999</v>
      </c>
      <c r="AD305" s="152">
        <v>3.9521945490000001</v>
      </c>
      <c r="AE305" s="152">
        <v>0.81573847799999999</v>
      </c>
      <c r="AF305" s="152" t="s">
        <v>2867</v>
      </c>
      <c r="AJ305" s="152">
        <v>2.1760646060000002</v>
      </c>
      <c r="AK305" s="156">
        <f t="shared" si="4"/>
        <v>1.1509562190000001E-3</v>
      </c>
      <c r="AL305" s="151">
        <v>11.50956219</v>
      </c>
      <c r="AN305" s="151">
        <v>169.9413428</v>
      </c>
      <c r="AO305" s="151">
        <v>531.98128480000003</v>
      </c>
      <c r="BH305" s="152">
        <v>378.76805639999998</v>
      </c>
      <c r="BJ305" s="152">
        <v>98.654983299999998</v>
      </c>
      <c r="CQ305" s="152">
        <v>0.20229802499999999</v>
      </c>
      <c r="CR305" s="152">
        <v>0.74</v>
      </c>
      <c r="DO305" s="154">
        <v>71.91594594</v>
      </c>
      <c r="ED305" s="152">
        <v>52.41</v>
      </c>
      <c r="EE305" s="152">
        <v>1.1399999999999999</v>
      </c>
      <c r="EF305" s="152">
        <v>17.68</v>
      </c>
      <c r="EH305" s="152">
        <v>10.18</v>
      </c>
      <c r="EK305" s="152">
        <v>0.17</v>
      </c>
      <c r="EL305" s="152">
        <v>5.23</v>
      </c>
      <c r="EM305" s="152">
        <v>9.24</v>
      </c>
      <c r="EO305" s="152">
        <v>3.05</v>
      </c>
      <c r="EP305" s="152">
        <v>0.71</v>
      </c>
      <c r="EQ305" s="152">
        <v>0.21</v>
      </c>
      <c r="FQ305" s="152">
        <v>87</v>
      </c>
      <c r="FS305" s="152">
        <v>445</v>
      </c>
    </row>
    <row r="306" spans="1:175">
      <c r="A306" s="151">
        <v>894</v>
      </c>
      <c r="B306" s="152" t="s">
        <v>2859</v>
      </c>
      <c r="C306" s="152" t="s">
        <v>3850</v>
      </c>
      <c r="D306" s="152" t="s">
        <v>4094</v>
      </c>
      <c r="E306" s="152" t="s">
        <v>3852</v>
      </c>
      <c r="F306" s="152" t="s">
        <v>8750</v>
      </c>
      <c r="H306" s="151">
        <v>357110</v>
      </c>
      <c r="I306" s="153" t="s">
        <v>4095</v>
      </c>
      <c r="K306" s="152" t="s">
        <v>4096</v>
      </c>
      <c r="L306" s="153" t="s">
        <v>4097</v>
      </c>
      <c r="M306" s="153" t="s">
        <v>5297</v>
      </c>
      <c r="P306" s="152">
        <v>-38.69</v>
      </c>
      <c r="Q306" s="152">
        <v>-71.73</v>
      </c>
      <c r="R306" s="152" t="s">
        <v>2866</v>
      </c>
      <c r="S306" s="152" t="s">
        <v>2716</v>
      </c>
      <c r="T306" s="152">
        <v>53.938962150000002</v>
      </c>
      <c r="U306" s="152">
        <v>1.692410915</v>
      </c>
      <c r="V306" s="152">
        <v>13.28624666</v>
      </c>
      <c r="X306" s="152">
        <v>12.927807530000001</v>
      </c>
      <c r="Y306" s="152">
        <v>10.312537600000001</v>
      </c>
      <c r="Z306" s="152">
        <v>2.9065013710000001</v>
      </c>
      <c r="AA306" s="152">
        <v>4.5438528399999996</v>
      </c>
      <c r="AB306" s="152">
        <v>0.25112674299999999</v>
      </c>
      <c r="AC306" s="152">
        <v>8.8173389820000008</v>
      </c>
      <c r="AD306" s="152">
        <v>3.1103250899999999</v>
      </c>
      <c r="AE306" s="152">
        <v>0.80122828499999998</v>
      </c>
      <c r="AF306" s="152" t="s">
        <v>2867</v>
      </c>
      <c r="AJ306" s="152">
        <v>1.9565308770000001</v>
      </c>
      <c r="AK306" s="156">
        <f t="shared" si="4"/>
        <v>1.7963841210000001E-2</v>
      </c>
      <c r="AL306" s="151">
        <v>179.63841210000001</v>
      </c>
      <c r="AN306" s="151">
        <v>626.87275780000004</v>
      </c>
      <c r="AO306" s="151">
        <v>539.92753440000001</v>
      </c>
      <c r="CQ306" s="152">
        <v>0.20229802499999999</v>
      </c>
      <c r="CR306" s="152">
        <v>0.74</v>
      </c>
      <c r="DO306" s="154">
        <v>71.698219179999995</v>
      </c>
      <c r="ED306" s="152">
        <v>52.41</v>
      </c>
      <c r="EE306" s="152">
        <v>1.1399999999999999</v>
      </c>
      <c r="EF306" s="152">
        <v>17.68</v>
      </c>
      <c r="EH306" s="152">
        <v>10.18</v>
      </c>
      <c r="EK306" s="152">
        <v>0.17</v>
      </c>
      <c r="EL306" s="152">
        <v>5.23</v>
      </c>
      <c r="EM306" s="152">
        <v>9.24</v>
      </c>
      <c r="EO306" s="152">
        <v>3.05</v>
      </c>
      <c r="EP306" s="152">
        <v>0.71</v>
      </c>
      <c r="EQ306" s="152">
        <v>0.21</v>
      </c>
      <c r="FQ306" s="152">
        <v>87</v>
      </c>
      <c r="FS306" s="152">
        <v>445</v>
      </c>
    </row>
    <row r="307" spans="1:175">
      <c r="A307" s="151">
        <v>899</v>
      </c>
      <c r="B307" s="152" t="s">
        <v>2859</v>
      </c>
      <c r="C307" s="152" t="s">
        <v>3850</v>
      </c>
      <c r="D307" s="152" t="s">
        <v>4094</v>
      </c>
      <c r="E307" s="152" t="s">
        <v>3852</v>
      </c>
      <c r="F307" s="152" t="s">
        <v>8751</v>
      </c>
      <c r="H307" s="151">
        <v>357110</v>
      </c>
      <c r="I307" s="153" t="s">
        <v>4095</v>
      </c>
      <c r="K307" s="152" t="s">
        <v>4096</v>
      </c>
      <c r="L307" s="153" t="s">
        <v>4097</v>
      </c>
      <c r="M307" s="153" t="s">
        <v>5261</v>
      </c>
      <c r="P307" s="152">
        <v>-38.69</v>
      </c>
      <c r="Q307" s="152">
        <v>-71.73</v>
      </c>
      <c r="R307" s="152" t="s">
        <v>2866</v>
      </c>
      <c r="S307" s="152" t="s">
        <v>2716</v>
      </c>
      <c r="T307" s="152">
        <v>53.566836760000001</v>
      </c>
      <c r="U307" s="152">
        <v>1.233851507</v>
      </c>
      <c r="V307" s="152">
        <v>16.18168232</v>
      </c>
      <c r="X307" s="152">
        <v>9.9722427749999998</v>
      </c>
      <c r="Y307" s="152">
        <v>7.9548777550000001</v>
      </c>
      <c r="Z307" s="152">
        <v>2.2420149139999999</v>
      </c>
      <c r="AA307" s="152">
        <v>4.6123266940000001</v>
      </c>
      <c r="AB307" s="152">
        <v>0.16588920099999999</v>
      </c>
      <c r="AC307" s="152">
        <v>9.3877103339999994</v>
      </c>
      <c r="AD307" s="152">
        <v>3.711163956</v>
      </c>
      <c r="AE307" s="152">
        <v>0.77866772399999995</v>
      </c>
      <c r="AF307" s="151" t="s">
        <v>2867</v>
      </c>
      <c r="AJ307" s="152">
        <v>2.4468010429999998</v>
      </c>
      <c r="AK307" s="156">
        <f t="shared" si="4"/>
        <v>4.6035502070000001E-3</v>
      </c>
      <c r="AL307" s="151">
        <v>46.03550207</v>
      </c>
      <c r="AN307" s="151">
        <v>497.833189</v>
      </c>
      <c r="AO307" s="151">
        <v>406.6308459</v>
      </c>
      <c r="CQ307" s="152">
        <v>0.20229802499999999</v>
      </c>
      <c r="CR307" s="152">
        <v>0.74</v>
      </c>
      <c r="DO307" s="154">
        <v>78.196297529999995</v>
      </c>
      <c r="ED307" s="152">
        <v>52.41</v>
      </c>
      <c r="EE307" s="152">
        <v>1.1399999999999999</v>
      </c>
      <c r="EF307" s="152">
        <v>17.68</v>
      </c>
      <c r="EH307" s="152">
        <v>10.18</v>
      </c>
      <c r="EK307" s="152">
        <v>0.17</v>
      </c>
      <c r="EL307" s="152">
        <v>5.23</v>
      </c>
      <c r="EM307" s="152">
        <v>9.24</v>
      </c>
      <c r="EO307" s="152">
        <v>3.05</v>
      </c>
      <c r="EP307" s="152">
        <v>0.71</v>
      </c>
      <c r="EQ307" s="152">
        <v>0.21</v>
      </c>
      <c r="FQ307" s="152">
        <v>87</v>
      </c>
      <c r="FS307" s="152">
        <v>445</v>
      </c>
    </row>
    <row r="308" spans="1:175">
      <c r="A308" s="151">
        <v>907</v>
      </c>
      <c r="B308" s="152" t="s">
        <v>2859</v>
      </c>
      <c r="C308" s="152" t="s">
        <v>3850</v>
      </c>
      <c r="D308" s="152" t="s">
        <v>4094</v>
      </c>
      <c r="E308" s="152" t="s">
        <v>3852</v>
      </c>
      <c r="F308" s="152" t="s">
        <v>8752</v>
      </c>
      <c r="H308" s="151">
        <v>357110</v>
      </c>
      <c r="I308" s="153" t="s">
        <v>4095</v>
      </c>
      <c r="K308" s="152" t="s">
        <v>4096</v>
      </c>
      <c r="L308" s="153" t="s">
        <v>4097</v>
      </c>
      <c r="M308" s="153" t="s">
        <v>5253</v>
      </c>
      <c r="P308" s="152">
        <v>-38.69</v>
      </c>
      <c r="Q308" s="152">
        <v>-71.73</v>
      </c>
      <c r="R308" s="152" t="s">
        <v>2866</v>
      </c>
      <c r="S308" s="152" t="s">
        <v>2716</v>
      </c>
      <c r="T308" s="152">
        <v>53.479290110000001</v>
      </c>
      <c r="U308" s="152">
        <v>1.2586223700000001</v>
      </c>
      <c r="V308" s="152">
        <v>16.20349628</v>
      </c>
      <c r="X308" s="152">
        <v>10.02000773</v>
      </c>
      <c r="Y308" s="152">
        <v>7.9929799519999998</v>
      </c>
      <c r="Z308" s="152">
        <v>2.2527536960000001</v>
      </c>
      <c r="AA308" s="152">
        <v>4.7319944889999999</v>
      </c>
      <c r="AB308" s="152">
        <v>0.204399462</v>
      </c>
      <c r="AC308" s="152">
        <v>9.2875589030000008</v>
      </c>
      <c r="AD308" s="152">
        <v>3.6663203480000002</v>
      </c>
      <c r="AE308" s="152">
        <v>0.759125618</v>
      </c>
      <c r="AF308" s="152" t="s">
        <v>2867</v>
      </c>
      <c r="AJ308" s="152">
        <v>2.4862315229999998</v>
      </c>
      <c r="AK308" s="156">
        <f t="shared" si="4"/>
        <v>4.3139259660000002E-3</v>
      </c>
      <c r="AL308" s="151">
        <v>43.13925966</v>
      </c>
      <c r="AN308" s="151">
        <v>473.18405050000001</v>
      </c>
      <c r="AO308" s="151">
        <v>452.9824471</v>
      </c>
      <c r="CQ308" s="152">
        <v>0.20229802499999999</v>
      </c>
      <c r="CR308" s="152">
        <v>0.74</v>
      </c>
      <c r="DO308" s="154">
        <v>75.879560119999994</v>
      </c>
      <c r="ED308" s="152">
        <v>52.41</v>
      </c>
      <c r="EE308" s="152">
        <v>1.1399999999999999</v>
      </c>
      <c r="EF308" s="152">
        <v>17.68</v>
      </c>
      <c r="EH308" s="152">
        <v>10.18</v>
      </c>
      <c r="EK308" s="152">
        <v>0.17</v>
      </c>
      <c r="EL308" s="152">
        <v>5.23</v>
      </c>
      <c r="EM308" s="152">
        <v>9.24</v>
      </c>
      <c r="EO308" s="152">
        <v>3.05</v>
      </c>
      <c r="EP308" s="152">
        <v>0.71</v>
      </c>
      <c r="EQ308" s="152">
        <v>0.21</v>
      </c>
      <c r="FQ308" s="152">
        <v>87</v>
      </c>
      <c r="FS308" s="152">
        <v>445</v>
      </c>
    </row>
    <row r="309" spans="1:175">
      <c r="A309" s="151">
        <v>909</v>
      </c>
      <c r="B309" s="152" t="s">
        <v>2859</v>
      </c>
      <c r="C309" s="152" t="s">
        <v>3850</v>
      </c>
      <c r="D309" s="152" t="s">
        <v>4094</v>
      </c>
      <c r="E309" s="152" t="s">
        <v>3852</v>
      </c>
      <c r="F309" s="152" t="s">
        <v>8753</v>
      </c>
      <c r="H309" s="151">
        <v>357110</v>
      </c>
      <c r="I309" s="153" t="s">
        <v>4095</v>
      </c>
      <c r="K309" s="152" t="s">
        <v>4096</v>
      </c>
      <c r="L309" s="153" t="s">
        <v>4097</v>
      </c>
      <c r="M309" s="153" t="s">
        <v>5401</v>
      </c>
      <c r="P309" s="152">
        <v>-38.69</v>
      </c>
      <c r="Q309" s="152">
        <v>-71.73</v>
      </c>
      <c r="R309" s="152" t="s">
        <v>2866</v>
      </c>
      <c r="S309" s="152" t="s">
        <v>2716</v>
      </c>
      <c r="T309" s="152">
        <v>55.23003817</v>
      </c>
      <c r="U309" s="152">
        <v>1.272751207</v>
      </c>
      <c r="V309" s="152">
        <v>14.67871998</v>
      </c>
      <c r="X309" s="152">
        <v>11.00762183</v>
      </c>
      <c r="Y309" s="152">
        <v>8.7808016749999993</v>
      </c>
      <c r="Z309" s="152">
        <v>2.4747945750000002</v>
      </c>
      <c r="AA309" s="152">
        <v>4.5549764809999997</v>
      </c>
      <c r="AB309" s="152">
        <v>0.21000091400000001</v>
      </c>
      <c r="AC309" s="152">
        <v>8.3986203840000009</v>
      </c>
      <c r="AD309" s="152">
        <v>3.4043211809999998</v>
      </c>
      <c r="AE309" s="152">
        <v>0.91850110900000004</v>
      </c>
      <c r="AF309" s="152" t="s">
        <v>2867</v>
      </c>
      <c r="AJ309" s="152">
        <v>2.1741695559999998</v>
      </c>
      <c r="AK309" s="156">
        <f t="shared" si="4"/>
        <v>4.010012613E-3</v>
      </c>
      <c r="AL309" s="151">
        <v>40.10012613</v>
      </c>
      <c r="AN309" s="151">
        <v>183.5057746</v>
      </c>
      <c r="AO309" s="151">
        <v>306.50422470000001</v>
      </c>
      <c r="BH309" s="152">
        <v>413.16536289999999</v>
      </c>
      <c r="BJ309" s="152">
        <v>89.221194139999994</v>
      </c>
      <c r="CQ309" s="152">
        <v>0.20229802499999999</v>
      </c>
      <c r="CR309" s="152">
        <v>0.74</v>
      </c>
      <c r="DO309" s="154">
        <v>74.103802509999994</v>
      </c>
      <c r="ED309" s="152">
        <v>52.41</v>
      </c>
      <c r="EE309" s="152">
        <v>1.1399999999999999</v>
      </c>
      <c r="EF309" s="152">
        <v>17.68</v>
      </c>
      <c r="EH309" s="152">
        <v>10.18</v>
      </c>
      <c r="EK309" s="152">
        <v>0.17</v>
      </c>
      <c r="EL309" s="152">
        <v>5.23</v>
      </c>
      <c r="EM309" s="152">
        <v>9.24</v>
      </c>
      <c r="EO309" s="152">
        <v>3.05</v>
      </c>
      <c r="EP309" s="152">
        <v>0.71</v>
      </c>
      <c r="EQ309" s="152">
        <v>0.21</v>
      </c>
      <c r="FQ309" s="152">
        <v>87</v>
      </c>
      <c r="FS309" s="152">
        <v>445</v>
      </c>
    </row>
    <row r="310" spans="1:175">
      <c r="A310" s="151">
        <v>912</v>
      </c>
      <c r="B310" s="152" t="s">
        <v>2859</v>
      </c>
      <c r="C310" s="152" t="s">
        <v>3850</v>
      </c>
      <c r="D310" s="152" t="s">
        <v>4094</v>
      </c>
      <c r="E310" s="152" t="s">
        <v>3852</v>
      </c>
      <c r="F310" s="152" t="s">
        <v>8754</v>
      </c>
      <c r="H310" s="151">
        <v>357110</v>
      </c>
      <c r="I310" s="153" t="s">
        <v>4095</v>
      </c>
      <c r="K310" s="152" t="s">
        <v>4096</v>
      </c>
      <c r="L310" s="153" t="s">
        <v>4097</v>
      </c>
      <c r="M310" s="153" t="s">
        <v>5395</v>
      </c>
      <c r="P310" s="152">
        <v>-38.69</v>
      </c>
      <c r="Q310" s="152">
        <v>-71.73</v>
      </c>
      <c r="R310" s="152" t="s">
        <v>2866</v>
      </c>
      <c r="S310" s="152" t="s">
        <v>2716</v>
      </c>
      <c r="T310" s="152">
        <v>55.200302780000001</v>
      </c>
      <c r="U310" s="152">
        <v>1.7066778789999999</v>
      </c>
      <c r="V310" s="152">
        <v>13.48881703</v>
      </c>
      <c r="X310" s="152">
        <v>11.83617162</v>
      </c>
      <c r="Y310" s="152">
        <v>9.4417374770000002</v>
      </c>
      <c r="Z310" s="152">
        <v>2.6610737329999998</v>
      </c>
      <c r="AA310" s="152">
        <v>4.2412271629999996</v>
      </c>
      <c r="AB310" s="152">
        <v>0.23833578599999999</v>
      </c>
      <c r="AC310" s="152">
        <v>7.8667955730000001</v>
      </c>
      <c r="AD310" s="152">
        <v>3.7725236529999999</v>
      </c>
      <c r="AE310" s="152">
        <v>1.143769703</v>
      </c>
      <c r="AF310" s="151">
        <v>0.15028367400000001</v>
      </c>
      <c r="AJ310" s="152">
        <v>1.8200869820000001</v>
      </c>
      <c r="AK310" s="156">
        <f t="shared" si="4"/>
        <v>1.7793407800000001E-2</v>
      </c>
      <c r="AL310" s="151">
        <v>177.934078</v>
      </c>
      <c r="AN310" s="151">
        <v>208.820809</v>
      </c>
      <c r="AO310" s="151">
        <v>363.10149319999999</v>
      </c>
      <c r="CQ310" s="152">
        <v>0.20229802499999999</v>
      </c>
      <c r="CR310" s="152">
        <v>0.74</v>
      </c>
      <c r="DO310" s="154">
        <v>71.481662439999994</v>
      </c>
      <c r="ED310" s="152">
        <v>52.41</v>
      </c>
      <c r="EE310" s="152">
        <v>1.1399999999999999</v>
      </c>
      <c r="EF310" s="152">
        <v>17.68</v>
      </c>
      <c r="EH310" s="152">
        <v>10.18</v>
      </c>
      <c r="EK310" s="152">
        <v>0.17</v>
      </c>
      <c r="EL310" s="152">
        <v>5.23</v>
      </c>
      <c r="EM310" s="152">
        <v>9.24</v>
      </c>
      <c r="EO310" s="152">
        <v>3.05</v>
      </c>
      <c r="EP310" s="152">
        <v>0.71</v>
      </c>
      <c r="EQ310" s="152">
        <v>0.21</v>
      </c>
      <c r="FQ310" s="152">
        <v>87</v>
      </c>
      <c r="FS310" s="152">
        <v>445</v>
      </c>
    </row>
    <row r="311" spans="1:175">
      <c r="A311" s="151">
        <v>913</v>
      </c>
      <c r="B311" s="152" t="s">
        <v>2859</v>
      </c>
      <c r="C311" s="152" t="s">
        <v>3850</v>
      </c>
      <c r="D311" s="152" t="s">
        <v>4094</v>
      </c>
      <c r="E311" s="152" t="s">
        <v>3852</v>
      </c>
      <c r="F311" s="152" t="s">
        <v>8755</v>
      </c>
      <c r="H311" s="151">
        <v>357110</v>
      </c>
      <c r="I311" s="153" t="s">
        <v>4095</v>
      </c>
      <c r="K311" s="152" t="s">
        <v>4096</v>
      </c>
      <c r="L311" s="153" t="s">
        <v>4097</v>
      </c>
      <c r="M311" s="153" t="s">
        <v>5312</v>
      </c>
      <c r="P311" s="152">
        <v>-38.69</v>
      </c>
      <c r="Q311" s="152">
        <v>-71.73</v>
      </c>
      <c r="R311" s="152" t="s">
        <v>2866</v>
      </c>
      <c r="S311" s="152" t="s">
        <v>2716</v>
      </c>
      <c r="T311" s="152">
        <v>54.070675979999997</v>
      </c>
      <c r="U311" s="152">
        <v>1.2619334449999999</v>
      </c>
      <c r="V311" s="152">
        <v>16.10581702</v>
      </c>
      <c r="X311" s="152">
        <v>9.7409186329999997</v>
      </c>
      <c r="Y311" s="152">
        <v>7.7703500300000004</v>
      </c>
      <c r="Z311" s="152">
        <v>2.190007338</v>
      </c>
      <c r="AA311" s="152">
        <v>4.8389027039999997</v>
      </c>
      <c r="AB311" s="152">
        <v>0.18422682900000001</v>
      </c>
      <c r="AC311" s="152">
        <v>9.3007097630000004</v>
      </c>
      <c r="AD311" s="152">
        <v>3.3343835999999998</v>
      </c>
      <c r="AE311" s="152">
        <v>0.75286957399999999</v>
      </c>
      <c r="AF311" s="151" t="s">
        <v>2867</v>
      </c>
      <c r="AJ311" s="152">
        <v>2.3833187910000002</v>
      </c>
      <c r="AK311" s="156">
        <f t="shared" si="4"/>
        <v>5.78031289E-3</v>
      </c>
      <c r="AL311" s="151">
        <v>57.803128899999997</v>
      </c>
      <c r="AN311" s="151">
        <v>583.0360359</v>
      </c>
      <c r="AO311" s="151">
        <v>445.31650719999999</v>
      </c>
      <c r="BH311" s="152">
        <v>432.97714580000002</v>
      </c>
      <c r="BJ311" s="152">
        <v>84.038427920000004</v>
      </c>
      <c r="CQ311" s="152">
        <v>0.20229802499999999</v>
      </c>
      <c r="CR311" s="152">
        <v>0.74</v>
      </c>
      <c r="DO311" s="154">
        <v>79.296528039999998</v>
      </c>
      <c r="ED311" s="152">
        <v>52.41</v>
      </c>
      <c r="EE311" s="152">
        <v>1.1399999999999999</v>
      </c>
      <c r="EF311" s="152">
        <v>17.68</v>
      </c>
      <c r="EH311" s="152">
        <v>10.18</v>
      </c>
      <c r="EK311" s="152">
        <v>0.17</v>
      </c>
      <c r="EL311" s="152">
        <v>5.23</v>
      </c>
      <c r="EM311" s="152">
        <v>9.24</v>
      </c>
      <c r="EO311" s="152">
        <v>3.05</v>
      </c>
      <c r="EP311" s="152">
        <v>0.71</v>
      </c>
      <c r="EQ311" s="152">
        <v>0.21</v>
      </c>
      <c r="FQ311" s="152">
        <v>87</v>
      </c>
      <c r="FS311" s="152">
        <v>445</v>
      </c>
    </row>
    <row r="312" spans="1:175">
      <c r="A312" s="151">
        <v>915</v>
      </c>
      <c r="B312" s="152" t="s">
        <v>2859</v>
      </c>
      <c r="C312" s="152" t="s">
        <v>3850</v>
      </c>
      <c r="D312" s="152" t="s">
        <v>4094</v>
      </c>
      <c r="E312" s="152" t="s">
        <v>3852</v>
      </c>
      <c r="F312" s="152" t="s">
        <v>8756</v>
      </c>
      <c r="H312" s="151">
        <v>357110</v>
      </c>
      <c r="I312" s="153" t="s">
        <v>4095</v>
      </c>
      <c r="K312" s="152" t="s">
        <v>4096</v>
      </c>
      <c r="L312" s="153" t="s">
        <v>4097</v>
      </c>
      <c r="M312" s="153" t="s">
        <v>5149</v>
      </c>
      <c r="P312" s="152">
        <v>-38.69</v>
      </c>
      <c r="Q312" s="152">
        <v>-71.73</v>
      </c>
      <c r="R312" s="152" t="s">
        <v>2866</v>
      </c>
      <c r="S312" s="152" t="s">
        <v>2716</v>
      </c>
      <c r="T312" s="152">
        <v>52.85308869</v>
      </c>
      <c r="U312" s="152">
        <v>1.2392090899999999</v>
      </c>
      <c r="V312" s="152">
        <v>16.19496067</v>
      </c>
      <c r="X312" s="152">
        <v>10.23718373</v>
      </c>
      <c r="Y312" s="152">
        <v>8.1662216749999992</v>
      </c>
      <c r="Z312" s="152">
        <v>2.301580408</v>
      </c>
      <c r="AA312" s="152">
        <v>5.2393225149999996</v>
      </c>
      <c r="AB312" s="152">
        <v>0.17910047900000001</v>
      </c>
      <c r="AC312" s="152">
        <v>9.3286314249999993</v>
      </c>
      <c r="AD312" s="152">
        <v>3.5650827189999998</v>
      </c>
      <c r="AE312" s="152">
        <v>0.743160563</v>
      </c>
      <c r="AF312" s="152" t="s">
        <v>2867</v>
      </c>
      <c r="AJ312" s="152">
        <v>2.447739737</v>
      </c>
      <c r="AK312" s="156">
        <f t="shared" si="4"/>
        <v>5.6612467150000002E-3</v>
      </c>
      <c r="AL312" s="151">
        <v>56.612467150000001</v>
      </c>
      <c r="AN312" s="151">
        <v>597.88910899999996</v>
      </c>
      <c r="AO312" s="151">
        <v>403.40685239999999</v>
      </c>
      <c r="BH312" s="152">
        <v>434.15519690000002</v>
      </c>
      <c r="BJ312" s="152">
        <v>87.318687960000005</v>
      </c>
      <c r="CQ312" s="152">
        <v>0.20229802499999999</v>
      </c>
      <c r="CR312" s="152">
        <v>0.74</v>
      </c>
      <c r="DO312" s="154">
        <v>78.536340440000004</v>
      </c>
      <c r="ED312" s="152">
        <v>52.41</v>
      </c>
      <c r="EE312" s="152">
        <v>1.1399999999999999</v>
      </c>
      <c r="EF312" s="152">
        <v>17.68</v>
      </c>
      <c r="EH312" s="152">
        <v>10.18</v>
      </c>
      <c r="EK312" s="152">
        <v>0.17</v>
      </c>
      <c r="EL312" s="152">
        <v>5.23</v>
      </c>
      <c r="EM312" s="152">
        <v>9.24</v>
      </c>
      <c r="EO312" s="152">
        <v>3.05</v>
      </c>
      <c r="EP312" s="152">
        <v>0.71</v>
      </c>
      <c r="EQ312" s="152">
        <v>0.21</v>
      </c>
      <c r="FQ312" s="152">
        <v>87</v>
      </c>
      <c r="FS312" s="152">
        <v>445</v>
      </c>
    </row>
    <row r="313" spans="1:175">
      <c r="A313" s="151">
        <v>918</v>
      </c>
      <c r="B313" s="152" t="s">
        <v>2859</v>
      </c>
      <c r="C313" s="152" t="s">
        <v>3850</v>
      </c>
      <c r="D313" s="152" t="s">
        <v>4094</v>
      </c>
      <c r="E313" s="152" t="s">
        <v>3852</v>
      </c>
      <c r="F313" s="152" t="s">
        <v>8757</v>
      </c>
      <c r="H313" s="151">
        <v>357110</v>
      </c>
      <c r="I313" s="153" t="s">
        <v>4095</v>
      </c>
      <c r="K313" s="152" t="s">
        <v>4096</v>
      </c>
      <c r="L313" s="153" t="s">
        <v>4097</v>
      </c>
      <c r="M313" s="153" t="s">
        <v>5372</v>
      </c>
      <c r="P313" s="152">
        <v>-38.69</v>
      </c>
      <c r="Q313" s="152">
        <v>-71.73</v>
      </c>
      <c r="R313" s="152" t="s">
        <v>2866</v>
      </c>
      <c r="S313" s="152" t="s">
        <v>2716</v>
      </c>
      <c r="T313" s="152">
        <v>54.726633290000002</v>
      </c>
      <c r="U313" s="152">
        <v>1.739559713</v>
      </c>
      <c r="V313" s="152">
        <v>13.29422652</v>
      </c>
      <c r="X313" s="152">
        <v>12.696454689999999</v>
      </c>
      <c r="Y313" s="152">
        <v>10.127986979999999</v>
      </c>
      <c r="Z313" s="152">
        <v>2.8544873430000002</v>
      </c>
      <c r="AA313" s="152">
        <v>4.2895892330000001</v>
      </c>
      <c r="AB313" s="152">
        <v>0.20163399400000001</v>
      </c>
      <c r="AC313" s="152">
        <v>8.0525496089999997</v>
      </c>
      <c r="AD313" s="152">
        <v>3.6015724869999999</v>
      </c>
      <c r="AE313" s="152">
        <v>0.90266263899999999</v>
      </c>
      <c r="AF313" s="152">
        <v>0.12810163699999999</v>
      </c>
      <c r="AJ313" s="152">
        <v>1.9547847890000001</v>
      </c>
      <c r="AK313" s="156">
        <f t="shared" si="4"/>
        <v>4.9797458290000004E-3</v>
      </c>
      <c r="AL313" s="151">
        <v>49.797458290000002</v>
      </c>
      <c r="AN313" s="151">
        <v>174.9027155</v>
      </c>
      <c r="AO313" s="151">
        <v>373.20949419999999</v>
      </c>
      <c r="CQ313" s="152">
        <v>0.20229802499999999</v>
      </c>
      <c r="CR313" s="152">
        <v>0.74</v>
      </c>
      <c r="DO313" s="154">
        <v>70.770839350000003</v>
      </c>
      <c r="ED313" s="152">
        <v>52.41</v>
      </c>
      <c r="EE313" s="152">
        <v>1.1399999999999999</v>
      </c>
      <c r="EF313" s="152">
        <v>17.68</v>
      </c>
      <c r="EH313" s="152">
        <v>10.18</v>
      </c>
      <c r="EK313" s="152">
        <v>0.17</v>
      </c>
      <c r="EL313" s="152">
        <v>5.23</v>
      </c>
      <c r="EM313" s="152">
        <v>9.24</v>
      </c>
      <c r="EO313" s="152">
        <v>3.05</v>
      </c>
      <c r="EP313" s="152">
        <v>0.71</v>
      </c>
      <c r="EQ313" s="152">
        <v>0.21</v>
      </c>
      <c r="FQ313" s="152">
        <v>87</v>
      </c>
      <c r="FS313" s="152">
        <v>445</v>
      </c>
    </row>
    <row r="314" spans="1:175">
      <c r="A314" s="151">
        <v>919</v>
      </c>
      <c r="B314" s="152" t="s">
        <v>2859</v>
      </c>
      <c r="C314" s="152" t="s">
        <v>3850</v>
      </c>
      <c r="D314" s="152" t="s">
        <v>4094</v>
      </c>
      <c r="E314" s="152" t="s">
        <v>3852</v>
      </c>
      <c r="F314" s="152" t="s">
        <v>8758</v>
      </c>
      <c r="H314" s="151">
        <v>357110</v>
      </c>
      <c r="I314" s="153" t="s">
        <v>4095</v>
      </c>
      <c r="K314" s="152" t="s">
        <v>4096</v>
      </c>
      <c r="L314" s="153" t="s">
        <v>4097</v>
      </c>
      <c r="M314" s="153" t="s">
        <v>5300</v>
      </c>
      <c r="P314" s="152">
        <v>-38.69</v>
      </c>
      <c r="Q314" s="152">
        <v>-71.73</v>
      </c>
      <c r="R314" s="152" t="s">
        <v>2866</v>
      </c>
      <c r="S314" s="152" t="s">
        <v>2716</v>
      </c>
      <c r="T314" s="152">
        <v>53.976524820000002</v>
      </c>
      <c r="U314" s="152">
        <v>1.277701025</v>
      </c>
      <c r="V314" s="152">
        <v>16.139262899999999</v>
      </c>
      <c r="X314" s="152">
        <v>9.9813495050000007</v>
      </c>
      <c r="Y314" s="152">
        <v>7.9621422119999998</v>
      </c>
      <c r="Z314" s="152">
        <v>2.2440623400000002</v>
      </c>
      <c r="AA314" s="152">
        <v>4.9676663889999997</v>
      </c>
      <c r="AB314" s="152">
        <v>0.201252235</v>
      </c>
      <c r="AC314" s="152">
        <v>9.2406186570000006</v>
      </c>
      <c r="AD314" s="152">
        <v>2.9995484430000001</v>
      </c>
      <c r="AE314" s="152">
        <v>0.81790054400000001</v>
      </c>
      <c r="AF314" s="151" t="s">
        <v>2867</v>
      </c>
      <c r="AJ314" s="152">
        <v>2.1243233460000002</v>
      </c>
      <c r="AK314" s="156">
        <f t="shared" si="4"/>
        <v>5.4127343099999994E-3</v>
      </c>
      <c r="AL314" s="151">
        <v>54.127343099999997</v>
      </c>
      <c r="AN314" s="151">
        <v>524.44991519999996</v>
      </c>
      <c r="AO314" s="151">
        <v>423.58121749999998</v>
      </c>
      <c r="BH314" s="152">
        <v>428.49210770000002</v>
      </c>
      <c r="BJ314" s="152">
        <v>82.757305079999995</v>
      </c>
      <c r="CQ314" s="152">
        <v>0.20229802499999999</v>
      </c>
      <c r="CR314" s="152">
        <v>0.74</v>
      </c>
      <c r="DO314" s="154">
        <v>78.420089719999993</v>
      </c>
      <c r="ED314" s="152">
        <v>52.41</v>
      </c>
      <c r="EE314" s="152">
        <v>1.1399999999999999</v>
      </c>
      <c r="EF314" s="152">
        <v>17.68</v>
      </c>
      <c r="EH314" s="152">
        <v>10.18</v>
      </c>
      <c r="EK314" s="152">
        <v>0.17</v>
      </c>
      <c r="EL314" s="152">
        <v>5.23</v>
      </c>
      <c r="EM314" s="152">
        <v>9.24</v>
      </c>
      <c r="EO314" s="152">
        <v>3.05</v>
      </c>
      <c r="EP314" s="152">
        <v>0.71</v>
      </c>
      <c r="EQ314" s="152">
        <v>0.21</v>
      </c>
      <c r="FQ314" s="152">
        <v>87</v>
      </c>
      <c r="FS314" s="152">
        <v>445</v>
      </c>
    </row>
    <row r="315" spans="1:175">
      <c r="A315" s="151">
        <v>927</v>
      </c>
      <c r="B315" s="152" t="s">
        <v>2859</v>
      </c>
      <c r="C315" s="152" t="s">
        <v>3850</v>
      </c>
      <c r="D315" s="152" t="s">
        <v>4094</v>
      </c>
      <c r="E315" s="152" t="s">
        <v>3852</v>
      </c>
      <c r="F315" s="152" t="s">
        <v>8759</v>
      </c>
      <c r="H315" s="151">
        <v>357110</v>
      </c>
      <c r="I315" s="153" t="s">
        <v>4095</v>
      </c>
      <c r="K315" s="152" t="s">
        <v>5032</v>
      </c>
      <c r="L315" s="153" t="s">
        <v>5033</v>
      </c>
      <c r="M315" s="153" t="s">
        <v>5250</v>
      </c>
      <c r="P315" s="152">
        <v>-38.69</v>
      </c>
      <c r="Q315" s="152">
        <v>-71.73</v>
      </c>
      <c r="R315" s="152" t="s">
        <v>2866</v>
      </c>
      <c r="S315" s="152" t="s">
        <v>2716</v>
      </c>
      <c r="T315" s="152">
        <v>53.45141108</v>
      </c>
      <c r="U315" s="152">
        <v>1.297586605</v>
      </c>
      <c r="V315" s="152">
        <v>15.80469542</v>
      </c>
      <c r="X315" s="152">
        <v>10.328341180000001</v>
      </c>
      <c r="Y315" s="152">
        <v>8.2389381529999994</v>
      </c>
      <c r="Z315" s="152">
        <v>2.322074931</v>
      </c>
      <c r="AA315" s="152">
        <v>5.4542913359999998</v>
      </c>
      <c r="AB315" s="152">
        <v>0.19571973200000001</v>
      </c>
      <c r="AC315" s="152">
        <v>9.5390476809999996</v>
      </c>
      <c r="AD315" s="152">
        <v>2.8305400249999999</v>
      </c>
      <c r="AE315" s="152">
        <v>0.70680483299999997</v>
      </c>
      <c r="AF315" s="151" t="s">
        <v>2867</v>
      </c>
      <c r="AJ315" s="152">
        <v>1.841133914</v>
      </c>
      <c r="AK315" s="156">
        <f t="shared" si="4"/>
        <v>1.5882656990000001E-2</v>
      </c>
      <c r="AL315" s="151">
        <v>158.82656990000001</v>
      </c>
      <c r="AN315" s="151">
        <v>460.19172800000001</v>
      </c>
      <c r="AO315" s="151">
        <v>439.74047810000002</v>
      </c>
      <c r="BH315" s="152">
        <v>407.07556149999999</v>
      </c>
      <c r="BJ315" s="152">
        <v>77.524591389999998</v>
      </c>
      <c r="CQ315" s="152">
        <v>0.20229802499999999</v>
      </c>
      <c r="CR315" s="152">
        <v>0.74</v>
      </c>
      <c r="DO315" s="154">
        <v>78.261903169999997</v>
      </c>
      <c r="ED315" s="152">
        <v>52.41</v>
      </c>
      <c r="EE315" s="152">
        <v>1.1399999999999999</v>
      </c>
      <c r="EF315" s="152">
        <v>17.68</v>
      </c>
      <c r="EH315" s="152">
        <v>10.18</v>
      </c>
      <c r="EK315" s="152">
        <v>0.17</v>
      </c>
      <c r="EL315" s="152">
        <v>5.23</v>
      </c>
      <c r="EM315" s="152">
        <v>9.24</v>
      </c>
      <c r="EO315" s="152">
        <v>3.05</v>
      </c>
      <c r="EP315" s="152">
        <v>0.71</v>
      </c>
      <c r="EQ315" s="152">
        <v>0.21</v>
      </c>
      <c r="FQ315" s="152">
        <v>87</v>
      </c>
      <c r="FS315" s="152">
        <v>445</v>
      </c>
    </row>
    <row r="316" spans="1:175">
      <c r="A316" s="151">
        <v>928</v>
      </c>
      <c r="B316" s="152" t="s">
        <v>2859</v>
      </c>
      <c r="C316" s="152" t="s">
        <v>3850</v>
      </c>
      <c r="D316" s="152" t="s">
        <v>4094</v>
      </c>
      <c r="E316" s="152" t="s">
        <v>3852</v>
      </c>
      <c r="F316" s="152" t="s">
        <v>8760</v>
      </c>
      <c r="H316" s="151">
        <v>357110</v>
      </c>
      <c r="I316" s="153" t="s">
        <v>4095</v>
      </c>
      <c r="K316" s="152" t="s">
        <v>5032</v>
      </c>
      <c r="L316" s="153" t="s">
        <v>5033</v>
      </c>
      <c r="M316" s="153" t="s">
        <v>5352</v>
      </c>
      <c r="P316" s="152">
        <v>-38.69</v>
      </c>
      <c r="Q316" s="152">
        <v>-71.73</v>
      </c>
      <c r="R316" s="152" t="s">
        <v>2866</v>
      </c>
      <c r="S316" s="152" t="s">
        <v>2716</v>
      </c>
      <c r="T316" s="152">
        <v>54.541959929999997</v>
      </c>
      <c r="U316" s="152">
        <v>1.489874607</v>
      </c>
      <c r="V316" s="152">
        <v>13.9517609</v>
      </c>
      <c r="X316" s="152">
        <v>11.97237284</v>
      </c>
      <c r="Y316" s="152">
        <v>9.5503854550000007</v>
      </c>
      <c r="Z316" s="152">
        <v>2.691695245</v>
      </c>
      <c r="AA316" s="152">
        <v>4.9782971060000003</v>
      </c>
      <c r="AB316" s="152">
        <v>0.230476718</v>
      </c>
      <c r="AC316" s="152">
        <v>8.4416413020000007</v>
      </c>
      <c r="AD316" s="152">
        <v>3.1726592419999999</v>
      </c>
      <c r="AE316" s="152">
        <v>0.83489429599999998</v>
      </c>
      <c r="AF316" s="151" t="s">
        <v>2867</v>
      </c>
      <c r="AJ316" s="152">
        <v>1.878859726</v>
      </c>
      <c r="AK316" s="156">
        <f t="shared" si="4"/>
        <v>1.10148838E-2</v>
      </c>
      <c r="AL316" s="151">
        <v>110.148838</v>
      </c>
      <c r="AN316" s="151">
        <v>276.07601310000001</v>
      </c>
      <c r="AO316" s="151">
        <v>474.15254299999998</v>
      </c>
      <c r="BH316" s="152">
        <v>391.25741770000002</v>
      </c>
      <c r="BJ316" s="152">
        <v>96.912895019999993</v>
      </c>
      <c r="CQ316" s="152">
        <v>0.20229802499999999</v>
      </c>
      <c r="CR316" s="152">
        <v>0.74</v>
      </c>
      <c r="DO316" s="154">
        <v>73.318215809999998</v>
      </c>
      <c r="ED316" s="152">
        <v>52.41</v>
      </c>
      <c r="EE316" s="152">
        <v>1.1399999999999999</v>
      </c>
      <c r="EF316" s="152">
        <v>17.68</v>
      </c>
      <c r="EH316" s="152">
        <v>10.18</v>
      </c>
      <c r="EK316" s="152">
        <v>0.17</v>
      </c>
      <c r="EL316" s="152">
        <v>5.23</v>
      </c>
      <c r="EM316" s="152">
        <v>9.24</v>
      </c>
      <c r="EO316" s="152">
        <v>3.05</v>
      </c>
      <c r="EP316" s="152">
        <v>0.71</v>
      </c>
      <c r="EQ316" s="152">
        <v>0.21</v>
      </c>
      <c r="FQ316" s="152">
        <v>87</v>
      </c>
      <c r="FS316" s="152">
        <v>445</v>
      </c>
    </row>
    <row r="317" spans="1:175">
      <c r="A317" s="151">
        <v>941</v>
      </c>
      <c r="B317" s="152" t="s">
        <v>2859</v>
      </c>
      <c r="C317" s="152" t="s">
        <v>3850</v>
      </c>
      <c r="D317" s="152" t="s">
        <v>4094</v>
      </c>
      <c r="E317" s="152" t="s">
        <v>3852</v>
      </c>
      <c r="F317" s="152" t="s">
        <v>8761</v>
      </c>
      <c r="H317" s="151">
        <v>357110</v>
      </c>
      <c r="I317" s="153" t="s">
        <v>4095</v>
      </c>
      <c r="K317" s="152" t="s">
        <v>5032</v>
      </c>
      <c r="L317" s="153" t="s">
        <v>5033</v>
      </c>
      <c r="M317" s="153" t="s">
        <v>5460</v>
      </c>
      <c r="P317" s="152">
        <v>-38.69</v>
      </c>
      <c r="Q317" s="152">
        <v>-71.73</v>
      </c>
      <c r="R317" s="152" t="s">
        <v>2866</v>
      </c>
      <c r="S317" s="152" t="s">
        <v>2716</v>
      </c>
      <c r="T317" s="152">
        <v>56.618784859999998</v>
      </c>
      <c r="U317" s="152">
        <v>1.2900936810000001</v>
      </c>
      <c r="V317" s="152">
        <v>15.406339060000001</v>
      </c>
      <c r="X317" s="152">
        <v>9.5754950670000003</v>
      </c>
      <c r="Y317" s="152">
        <v>7.6383913249999997</v>
      </c>
      <c r="Z317" s="152">
        <v>2.1528158949999998</v>
      </c>
      <c r="AA317" s="152">
        <v>3.6156891189999998</v>
      </c>
      <c r="AB317" s="152">
        <v>0.16317669300000001</v>
      </c>
      <c r="AC317" s="152">
        <v>7.851227937</v>
      </c>
      <c r="AD317" s="152">
        <v>3.840346839</v>
      </c>
      <c r="AE317" s="152">
        <v>1.2847518870000001</v>
      </c>
      <c r="AF317" s="151" t="s">
        <v>2867</v>
      </c>
      <c r="AJ317" s="152">
        <v>2.0511553839999999</v>
      </c>
      <c r="AK317" s="156">
        <f t="shared" si="4"/>
        <v>8.3612197019999994E-3</v>
      </c>
      <c r="AL317" s="151">
        <v>83.612197019999996</v>
      </c>
      <c r="AN317" s="151">
        <v>324.10409659999999</v>
      </c>
      <c r="AO317" s="151">
        <v>574.4948425</v>
      </c>
      <c r="BH317" s="152">
        <v>404.1783375</v>
      </c>
      <c r="BJ317" s="152">
        <v>103.1051234</v>
      </c>
      <c r="CQ317" s="152">
        <v>0.20229802499999999</v>
      </c>
      <c r="CR317" s="152">
        <v>0.74</v>
      </c>
      <c r="DO317" s="154">
        <v>73.440765760000005</v>
      </c>
      <c r="ED317" s="152">
        <v>52.41</v>
      </c>
      <c r="EE317" s="152">
        <v>1.1399999999999999</v>
      </c>
      <c r="EF317" s="152">
        <v>17.68</v>
      </c>
      <c r="EH317" s="152">
        <v>10.18</v>
      </c>
      <c r="EK317" s="152">
        <v>0.17</v>
      </c>
      <c r="EL317" s="152">
        <v>5.23</v>
      </c>
      <c r="EM317" s="152">
        <v>9.24</v>
      </c>
      <c r="EO317" s="152">
        <v>3.05</v>
      </c>
      <c r="EP317" s="152">
        <v>0.71</v>
      </c>
      <c r="EQ317" s="152">
        <v>0.21</v>
      </c>
      <c r="FQ317" s="152">
        <v>87</v>
      </c>
      <c r="FS317" s="152">
        <v>445</v>
      </c>
    </row>
    <row r="318" spans="1:175">
      <c r="A318" s="151">
        <v>942</v>
      </c>
      <c r="B318" s="152" t="s">
        <v>2859</v>
      </c>
      <c r="C318" s="152" t="s">
        <v>3850</v>
      </c>
      <c r="D318" s="152" t="s">
        <v>4094</v>
      </c>
      <c r="E318" s="152" t="s">
        <v>3852</v>
      </c>
      <c r="F318" s="152" t="s">
        <v>8762</v>
      </c>
      <c r="H318" s="151">
        <v>357110</v>
      </c>
      <c r="I318" s="153" t="s">
        <v>4095</v>
      </c>
      <c r="K318" s="152" t="s">
        <v>5032</v>
      </c>
      <c r="L318" s="153" t="s">
        <v>5033</v>
      </c>
      <c r="M318" s="153" t="s">
        <v>5331</v>
      </c>
      <c r="P318" s="152">
        <v>-38.69</v>
      </c>
      <c r="Q318" s="152">
        <v>-71.73</v>
      </c>
      <c r="R318" s="152" t="s">
        <v>2866</v>
      </c>
      <c r="S318" s="152" t="s">
        <v>2716</v>
      </c>
      <c r="T318" s="152">
        <v>54.278661679999999</v>
      </c>
      <c r="U318" s="152">
        <v>1.5533689980000001</v>
      </c>
      <c r="V318" s="152">
        <v>13.62693457</v>
      </c>
      <c r="X318" s="152">
        <v>12.097712570000001</v>
      </c>
      <c r="Y318" s="152">
        <v>9.6503692080000008</v>
      </c>
      <c r="Z318" s="152">
        <v>2.7198748190000002</v>
      </c>
      <c r="AA318" s="152">
        <v>4.957584207</v>
      </c>
      <c r="AB318" s="152">
        <v>0.23149428999999999</v>
      </c>
      <c r="AC318" s="152">
        <v>8.4609249099999992</v>
      </c>
      <c r="AD318" s="152">
        <v>3.4144904129999998</v>
      </c>
      <c r="AE318" s="152">
        <v>0.83622023700000003</v>
      </c>
      <c r="AF318" s="152">
        <v>0.142543264</v>
      </c>
      <c r="AJ318" s="152">
        <v>2.0079752040000001</v>
      </c>
      <c r="AK318" s="156">
        <f t="shared" si="4"/>
        <v>3.7525542080000002E-2</v>
      </c>
      <c r="AL318" s="151">
        <v>375.25542080000002</v>
      </c>
      <c r="AN318" s="151">
        <v>356.21209340000001</v>
      </c>
      <c r="AO318" s="151">
        <v>385.82381720000001</v>
      </c>
      <c r="BH318" s="152">
        <v>369.67220200000003</v>
      </c>
      <c r="BJ318" s="152">
        <v>102.00680869999999</v>
      </c>
      <c r="CQ318" s="152">
        <v>0.20229802499999999</v>
      </c>
      <c r="CR318" s="152">
        <v>0.74</v>
      </c>
      <c r="DO318" s="154">
        <v>72.864280269999995</v>
      </c>
      <c r="ED318" s="152">
        <v>52.41</v>
      </c>
      <c r="EE318" s="152">
        <v>1.1399999999999999</v>
      </c>
      <c r="EF318" s="152">
        <v>17.68</v>
      </c>
      <c r="EH318" s="152">
        <v>10.18</v>
      </c>
      <c r="EK318" s="152">
        <v>0.17</v>
      </c>
      <c r="EL318" s="152">
        <v>5.23</v>
      </c>
      <c r="EM318" s="152">
        <v>9.24</v>
      </c>
      <c r="EO318" s="152">
        <v>3.05</v>
      </c>
      <c r="EP318" s="152">
        <v>0.71</v>
      </c>
      <c r="EQ318" s="152">
        <v>0.21</v>
      </c>
      <c r="FQ318" s="152">
        <v>87</v>
      </c>
      <c r="FS318" s="152">
        <v>445</v>
      </c>
    </row>
    <row r="319" spans="1:175">
      <c r="A319" s="151">
        <v>943</v>
      </c>
      <c r="B319" s="152" t="s">
        <v>2859</v>
      </c>
      <c r="C319" s="152" t="s">
        <v>3850</v>
      </c>
      <c r="D319" s="152" t="s">
        <v>4094</v>
      </c>
      <c r="E319" s="152" t="s">
        <v>3852</v>
      </c>
      <c r="F319" s="152" t="s">
        <v>8763</v>
      </c>
      <c r="H319" s="151">
        <v>357110</v>
      </c>
      <c r="I319" s="153" t="s">
        <v>4095</v>
      </c>
      <c r="K319" s="152" t="s">
        <v>5032</v>
      </c>
      <c r="L319" s="153" t="s">
        <v>5033</v>
      </c>
      <c r="M319" s="153" t="s">
        <v>5434</v>
      </c>
      <c r="P319" s="152">
        <v>-38.69</v>
      </c>
      <c r="Q319" s="152">
        <v>-71.73</v>
      </c>
      <c r="R319" s="152" t="s">
        <v>2866</v>
      </c>
      <c r="S319" s="152" t="s">
        <v>2716</v>
      </c>
      <c r="T319" s="152">
        <v>55.943343110000001</v>
      </c>
      <c r="U319" s="152">
        <v>1.860178946</v>
      </c>
      <c r="V319" s="152">
        <v>14.0733227</v>
      </c>
      <c r="X319" s="152">
        <v>9.9540990110000003</v>
      </c>
      <c r="Y319" s="152">
        <v>7.9404044389999999</v>
      </c>
      <c r="Z319" s="152">
        <v>2.237935733</v>
      </c>
      <c r="AA319" s="152">
        <v>4.7601792959999996</v>
      </c>
      <c r="AB319" s="152">
        <v>0.19567511400000001</v>
      </c>
      <c r="AC319" s="152">
        <v>8.2025631239999992</v>
      </c>
      <c r="AD319" s="152">
        <v>3.3772937619999999</v>
      </c>
      <c r="AE319" s="152">
        <v>1.142568555</v>
      </c>
      <c r="AF319" s="152">
        <v>9.7382027999999995E-2</v>
      </c>
      <c r="AJ319" s="152">
        <v>3.0527871069999999</v>
      </c>
      <c r="AK319" s="156">
        <f t="shared" si="4"/>
        <v>9.6296421069999999E-3</v>
      </c>
      <c r="AL319" s="151">
        <v>96.296421069999994</v>
      </c>
      <c r="AN319" s="151">
        <v>420.37820879999998</v>
      </c>
      <c r="AO319" s="151">
        <v>641.7900803</v>
      </c>
      <c r="BH319" s="152">
        <v>370.16181590000002</v>
      </c>
      <c r="BJ319" s="152">
        <v>128.2502131</v>
      </c>
      <c r="CQ319" s="152">
        <v>0.20229802499999999</v>
      </c>
      <c r="CR319" s="152">
        <v>0.74</v>
      </c>
      <c r="DO319" s="154">
        <v>75.630047210000001</v>
      </c>
      <c r="ED319" s="152">
        <v>52.41</v>
      </c>
      <c r="EE319" s="152">
        <v>1.1399999999999999</v>
      </c>
      <c r="EF319" s="152">
        <v>17.68</v>
      </c>
      <c r="EH319" s="152">
        <v>10.18</v>
      </c>
      <c r="EK319" s="152">
        <v>0.17</v>
      </c>
      <c r="EL319" s="152">
        <v>5.23</v>
      </c>
      <c r="EM319" s="152">
        <v>9.24</v>
      </c>
      <c r="EO319" s="152">
        <v>3.05</v>
      </c>
      <c r="EP319" s="152">
        <v>0.71</v>
      </c>
      <c r="EQ319" s="152">
        <v>0.21</v>
      </c>
      <c r="FQ319" s="152">
        <v>87</v>
      </c>
      <c r="FS319" s="152">
        <v>445</v>
      </c>
    </row>
    <row r="320" spans="1:175">
      <c r="A320" s="151">
        <v>944</v>
      </c>
      <c r="B320" s="152" t="s">
        <v>2859</v>
      </c>
      <c r="C320" s="152" t="s">
        <v>3850</v>
      </c>
      <c r="D320" s="152" t="s">
        <v>4094</v>
      </c>
      <c r="E320" s="152" t="s">
        <v>3852</v>
      </c>
      <c r="F320" s="152" t="s">
        <v>8764</v>
      </c>
      <c r="H320" s="151">
        <v>357110</v>
      </c>
      <c r="I320" s="153" t="s">
        <v>4095</v>
      </c>
      <c r="K320" s="152" t="s">
        <v>5032</v>
      </c>
      <c r="L320" s="153" t="s">
        <v>5033</v>
      </c>
      <c r="M320" s="153" t="s">
        <v>5268</v>
      </c>
      <c r="P320" s="152">
        <v>-38.69</v>
      </c>
      <c r="Q320" s="152">
        <v>-71.73</v>
      </c>
      <c r="R320" s="152" t="s">
        <v>2866</v>
      </c>
      <c r="S320" s="152" t="s">
        <v>2716</v>
      </c>
      <c r="T320" s="152">
        <v>53.66299514</v>
      </c>
      <c r="U320" s="152">
        <v>1.7827916420000001</v>
      </c>
      <c r="V320" s="152">
        <v>13.285845869999999</v>
      </c>
      <c r="X320" s="152">
        <v>12.067447489999999</v>
      </c>
      <c r="Y320" s="152">
        <v>9.6262266909999994</v>
      </c>
      <c r="Z320" s="152">
        <v>2.713070455</v>
      </c>
      <c r="AA320" s="152">
        <v>5.1426449590000001</v>
      </c>
      <c r="AB320" s="152">
        <v>0.21670625900000001</v>
      </c>
      <c r="AC320" s="152">
        <v>9.1405330619999994</v>
      </c>
      <c r="AD320" s="152">
        <v>3.4326593700000001</v>
      </c>
      <c r="AE320" s="152">
        <v>0.761190806</v>
      </c>
      <c r="AF320" s="152" t="s">
        <v>2867</v>
      </c>
      <c r="AJ320" s="152">
        <v>1.819813194</v>
      </c>
      <c r="AK320" s="156">
        <f t="shared" si="4"/>
        <v>2.6663631370000003E-2</v>
      </c>
      <c r="AL320" s="151">
        <v>266.63631370000002</v>
      </c>
      <c r="AN320" s="151">
        <v>724.25786059999996</v>
      </c>
      <c r="AO320" s="151">
        <v>544.78664609999998</v>
      </c>
      <c r="CQ320" s="152">
        <v>0.20229802499999999</v>
      </c>
      <c r="CR320" s="152">
        <v>0.74</v>
      </c>
      <c r="DO320" s="154">
        <v>74.723828650000002</v>
      </c>
      <c r="ED320" s="152">
        <v>52.41</v>
      </c>
      <c r="EE320" s="152">
        <v>1.1399999999999999</v>
      </c>
      <c r="EF320" s="152">
        <v>17.68</v>
      </c>
      <c r="EH320" s="152">
        <v>10.18</v>
      </c>
      <c r="EK320" s="152">
        <v>0.17</v>
      </c>
      <c r="EL320" s="152">
        <v>5.23</v>
      </c>
      <c r="EM320" s="152">
        <v>9.24</v>
      </c>
      <c r="EO320" s="152">
        <v>3.05</v>
      </c>
      <c r="EP320" s="152">
        <v>0.71</v>
      </c>
      <c r="EQ320" s="152">
        <v>0.21</v>
      </c>
      <c r="FQ320" s="152">
        <v>87</v>
      </c>
      <c r="FS320" s="152">
        <v>445</v>
      </c>
    </row>
    <row r="321" spans="1:175">
      <c r="A321" s="151">
        <v>950</v>
      </c>
      <c r="B321" s="152" t="s">
        <v>2859</v>
      </c>
      <c r="C321" s="152" t="s">
        <v>3850</v>
      </c>
      <c r="D321" s="152" t="s">
        <v>4094</v>
      </c>
      <c r="E321" s="152" t="s">
        <v>3852</v>
      </c>
      <c r="F321" s="152" t="s">
        <v>8765</v>
      </c>
      <c r="H321" s="151">
        <v>357110</v>
      </c>
      <c r="I321" s="153" t="s">
        <v>4095</v>
      </c>
      <c r="K321" s="152" t="s">
        <v>5032</v>
      </c>
      <c r="L321" s="153" t="s">
        <v>5033</v>
      </c>
      <c r="M321" s="153" t="s">
        <v>5184</v>
      </c>
      <c r="P321" s="152">
        <v>-38.69</v>
      </c>
      <c r="Q321" s="152">
        <v>-71.73</v>
      </c>
      <c r="R321" s="152" t="s">
        <v>2866</v>
      </c>
      <c r="S321" s="152" t="s">
        <v>2716</v>
      </c>
      <c r="T321" s="152">
        <v>53.025146560000003</v>
      </c>
      <c r="U321" s="152">
        <v>1.263255067</v>
      </c>
      <c r="V321" s="152">
        <v>15.914734620000001</v>
      </c>
      <c r="X321" s="152">
        <v>10.32183534</v>
      </c>
      <c r="Y321" s="152">
        <v>8.2337484379999992</v>
      </c>
      <c r="Z321" s="152">
        <v>2.3206122539999998</v>
      </c>
      <c r="AA321" s="152">
        <v>5.5017047479999999</v>
      </c>
      <c r="AB321" s="152">
        <v>0.19736469500000001</v>
      </c>
      <c r="AC321" s="152">
        <v>9.6801483000000008</v>
      </c>
      <c r="AD321" s="152">
        <v>3.0716078219999998</v>
      </c>
      <c r="AE321" s="152">
        <v>0.60661657599999996</v>
      </c>
      <c r="AF321" s="152" t="s">
        <v>2867</v>
      </c>
      <c r="AJ321" s="152">
        <v>1.854802434</v>
      </c>
      <c r="AK321" s="156">
        <f t="shared" si="4"/>
        <v>1.9155249209999999E-2</v>
      </c>
      <c r="AL321" s="151">
        <v>191.55249209999999</v>
      </c>
      <c r="AN321" s="151">
        <v>556.92998950000003</v>
      </c>
      <c r="AO321" s="151">
        <v>459.8789003</v>
      </c>
      <c r="BH321" s="152">
        <v>416.34379439999998</v>
      </c>
      <c r="BJ321" s="152">
        <v>75.094567060000003</v>
      </c>
      <c r="CQ321" s="152">
        <v>0.20229802499999999</v>
      </c>
      <c r="CR321" s="152">
        <v>0.74</v>
      </c>
      <c r="DO321" s="154">
        <v>75.533602930000001</v>
      </c>
      <c r="ED321" s="152">
        <v>52.41</v>
      </c>
      <c r="EE321" s="152">
        <v>1.1399999999999999</v>
      </c>
      <c r="EF321" s="152">
        <v>17.68</v>
      </c>
      <c r="EH321" s="152">
        <v>10.18</v>
      </c>
      <c r="EK321" s="152">
        <v>0.17</v>
      </c>
      <c r="EL321" s="152">
        <v>5.23</v>
      </c>
      <c r="EM321" s="152">
        <v>9.24</v>
      </c>
      <c r="EO321" s="152">
        <v>3.05</v>
      </c>
      <c r="EP321" s="152">
        <v>0.71</v>
      </c>
      <c r="EQ321" s="152">
        <v>0.21</v>
      </c>
      <c r="FQ321" s="152">
        <v>87</v>
      </c>
      <c r="FS321" s="152">
        <v>445</v>
      </c>
    </row>
    <row r="322" spans="1:175">
      <c r="A322" s="151">
        <v>952</v>
      </c>
      <c r="B322" s="152" t="s">
        <v>2859</v>
      </c>
      <c r="C322" s="152" t="s">
        <v>3850</v>
      </c>
      <c r="D322" s="152" t="s">
        <v>4094</v>
      </c>
      <c r="E322" s="152" t="s">
        <v>3852</v>
      </c>
      <c r="F322" s="152" t="s">
        <v>8766</v>
      </c>
      <c r="H322" s="151">
        <v>357110</v>
      </c>
      <c r="I322" s="153" t="s">
        <v>4095</v>
      </c>
      <c r="K322" s="152" t="s">
        <v>5032</v>
      </c>
      <c r="L322" s="153" t="s">
        <v>5033</v>
      </c>
      <c r="M322" s="153" t="s">
        <v>5151</v>
      </c>
      <c r="P322" s="152">
        <v>-38.69</v>
      </c>
      <c r="Q322" s="152">
        <v>-71.73</v>
      </c>
      <c r="R322" s="152" t="s">
        <v>2866</v>
      </c>
      <c r="S322" s="152" t="s">
        <v>2716</v>
      </c>
      <c r="T322" s="152">
        <v>52.85866652</v>
      </c>
      <c r="U322" s="152">
        <v>1.274082234</v>
      </c>
      <c r="V322" s="152">
        <v>16.11392562</v>
      </c>
      <c r="X322" s="152">
        <v>10.42052406</v>
      </c>
      <c r="Y322" s="152">
        <v>8.3124726229999997</v>
      </c>
      <c r="Z322" s="152">
        <v>2.3427999989999999</v>
      </c>
      <c r="AA322" s="152">
        <v>5.1007559760000003</v>
      </c>
      <c r="AB322" s="152">
        <v>0.21048567000000001</v>
      </c>
      <c r="AC322" s="152">
        <v>9.6500435230000008</v>
      </c>
      <c r="AD322" s="152">
        <v>3.2755071560000002</v>
      </c>
      <c r="AE322" s="152">
        <v>0.70017675599999996</v>
      </c>
      <c r="AF322" s="152" t="s">
        <v>2867</v>
      </c>
      <c r="AJ322" s="152">
        <v>1.854802434</v>
      </c>
      <c r="AK322" s="156">
        <f t="shared" si="4"/>
        <v>1.9155249209999999E-2</v>
      </c>
      <c r="AL322" s="151">
        <v>191.55249209999999</v>
      </c>
      <c r="AN322" s="151">
        <v>492.77084719999999</v>
      </c>
      <c r="AO322" s="151">
        <v>380.32305489999999</v>
      </c>
      <c r="CQ322" s="152">
        <v>0.20229802499999999</v>
      </c>
      <c r="CR322" s="152">
        <v>0.74</v>
      </c>
      <c r="DO322" s="154">
        <v>78.05002211</v>
      </c>
      <c r="ED322" s="152">
        <v>52.41</v>
      </c>
      <c r="EE322" s="152">
        <v>1.1399999999999999</v>
      </c>
      <c r="EF322" s="152">
        <v>17.68</v>
      </c>
      <c r="EH322" s="152">
        <v>10.18</v>
      </c>
      <c r="EK322" s="152">
        <v>0.17</v>
      </c>
      <c r="EL322" s="152">
        <v>5.23</v>
      </c>
      <c r="EM322" s="152">
        <v>9.24</v>
      </c>
      <c r="EO322" s="152">
        <v>3.05</v>
      </c>
      <c r="EP322" s="152">
        <v>0.71</v>
      </c>
      <c r="EQ322" s="152">
        <v>0.21</v>
      </c>
      <c r="FQ322" s="152">
        <v>87</v>
      </c>
      <c r="FS322" s="152">
        <v>445</v>
      </c>
    </row>
    <row r="323" spans="1:175">
      <c r="A323" s="151">
        <v>953</v>
      </c>
      <c r="B323" s="152" t="s">
        <v>2859</v>
      </c>
      <c r="C323" s="152" t="s">
        <v>3850</v>
      </c>
      <c r="D323" s="152" t="s">
        <v>4094</v>
      </c>
      <c r="E323" s="152" t="s">
        <v>3852</v>
      </c>
      <c r="F323" s="152" t="s">
        <v>8767</v>
      </c>
      <c r="H323" s="151">
        <v>357110</v>
      </c>
      <c r="I323" s="153" t="s">
        <v>4095</v>
      </c>
      <c r="K323" s="152" t="s">
        <v>5032</v>
      </c>
      <c r="L323" s="153" t="s">
        <v>5033</v>
      </c>
      <c r="M323" s="153" t="s">
        <v>5192</v>
      </c>
      <c r="P323" s="152">
        <v>-38.69</v>
      </c>
      <c r="Q323" s="152">
        <v>-71.73</v>
      </c>
      <c r="R323" s="152" t="s">
        <v>2866</v>
      </c>
      <c r="S323" s="152" t="s">
        <v>2716</v>
      </c>
      <c r="T323" s="152">
        <v>53.059780670000002</v>
      </c>
      <c r="U323" s="152">
        <v>1.32778687</v>
      </c>
      <c r="V323" s="152">
        <v>15.046912839999999</v>
      </c>
      <c r="X323" s="152">
        <v>10.94106521</v>
      </c>
      <c r="Y323" s="152">
        <v>8.7277093239999992</v>
      </c>
      <c r="Z323" s="152">
        <v>2.4598309459999999</v>
      </c>
      <c r="AA323" s="152">
        <v>5.2836441860000001</v>
      </c>
      <c r="AB323" s="152">
        <v>0.19964984</v>
      </c>
      <c r="AC323" s="152">
        <v>9.7072582910000005</v>
      </c>
      <c r="AD323" s="152">
        <v>3.3243856489999999</v>
      </c>
      <c r="AE323" s="152">
        <v>0.607883073</v>
      </c>
      <c r="AF323" s="151">
        <v>9.2447211000000001E-2</v>
      </c>
      <c r="AJ323" s="152">
        <v>1.781455649</v>
      </c>
      <c r="AK323" s="156">
        <f t="shared" ref="AK323:AK386" si="5">AL323/10000</f>
        <v>1.5704103140000002E-2</v>
      </c>
      <c r="AL323" s="151">
        <v>157.04103140000001</v>
      </c>
      <c r="AN323" s="151">
        <v>493.6171579</v>
      </c>
      <c r="AO323" s="151">
        <v>394.48158460000002</v>
      </c>
      <c r="BH323" s="152">
        <v>414.32201179999998</v>
      </c>
      <c r="BJ323" s="152">
        <v>84.651571809999993</v>
      </c>
      <c r="CQ323" s="152">
        <v>0.20229802499999999</v>
      </c>
      <c r="CR323" s="152">
        <v>0.74</v>
      </c>
      <c r="DO323" s="154">
        <v>75.891530750000001</v>
      </c>
      <c r="ED323" s="152">
        <v>52.41</v>
      </c>
      <c r="EE323" s="152">
        <v>1.1399999999999999</v>
      </c>
      <c r="EF323" s="152">
        <v>17.68</v>
      </c>
      <c r="EH323" s="152">
        <v>10.18</v>
      </c>
      <c r="EK323" s="152">
        <v>0.17</v>
      </c>
      <c r="EL323" s="152">
        <v>5.23</v>
      </c>
      <c r="EM323" s="152">
        <v>9.24</v>
      </c>
      <c r="EO323" s="152">
        <v>3.05</v>
      </c>
      <c r="EP323" s="152">
        <v>0.71</v>
      </c>
      <c r="EQ323" s="152">
        <v>0.21</v>
      </c>
      <c r="FQ323" s="152">
        <v>87</v>
      </c>
      <c r="FS323" s="152">
        <v>445</v>
      </c>
    </row>
    <row r="324" spans="1:175">
      <c r="A324" s="151">
        <v>954</v>
      </c>
      <c r="B324" s="152" t="s">
        <v>2859</v>
      </c>
      <c r="C324" s="152" t="s">
        <v>3850</v>
      </c>
      <c r="D324" s="152" t="s">
        <v>4094</v>
      </c>
      <c r="E324" s="152" t="s">
        <v>3852</v>
      </c>
      <c r="F324" s="152" t="s">
        <v>8768</v>
      </c>
      <c r="H324" s="151">
        <v>357110</v>
      </c>
      <c r="I324" s="153" t="s">
        <v>4095</v>
      </c>
      <c r="K324" s="152" t="s">
        <v>5032</v>
      </c>
      <c r="L324" s="153" t="s">
        <v>5033</v>
      </c>
      <c r="M324" s="153" t="s">
        <v>5316</v>
      </c>
      <c r="P324" s="152">
        <v>-38.69</v>
      </c>
      <c r="Q324" s="152">
        <v>-71.73</v>
      </c>
      <c r="R324" s="152" t="s">
        <v>2866</v>
      </c>
      <c r="S324" s="152" t="s">
        <v>2716</v>
      </c>
      <c r="T324" s="152">
        <v>54.112460370000001</v>
      </c>
      <c r="U324" s="152">
        <v>1.6400094439999999</v>
      </c>
      <c r="V324" s="152">
        <v>14.2447196</v>
      </c>
      <c r="X324" s="152">
        <v>11.46614701</v>
      </c>
      <c r="Y324" s="152">
        <v>9.1465681150000009</v>
      </c>
      <c r="Z324" s="152">
        <v>2.5778827479999999</v>
      </c>
      <c r="AA324" s="152">
        <v>4.5261563029999996</v>
      </c>
      <c r="AB324" s="152">
        <v>0.20644812900000001</v>
      </c>
      <c r="AC324" s="152">
        <v>8.9614190610000009</v>
      </c>
      <c r="AD324" s="152">
        <v>3.448619871</v>
      </c>
      <c r="AE324" s="152">
        <v>0.87914088800000001</v>
      </c>
      <c r="AF324" s="151">
        <v>0.134176185</v>
      </c>
      <c r="AJ324" s="152">
        <v>1.6197023740000001</v>
      </c>
      <c r="AK324" s="156">
        <f t="shared" si="5"/>
        <v>6.3989161119999997E-3</v>
      </c>
      <c r="AL324" s="151">
        <v>63.989161119999999</v>
      </c>
      <c r="AN324" s="151">
        <v>330.13144269999998</v>
      </c>
      <c r="AO324" s="151">
        <v>399.60949440000002</v>
      </c>
      <c r="CQ324" s="152">
        <v>0.20229802499999999</v>
      </c>
      <c r="CR324" s="152">
        <v>0.74</v>
      </c>
      <c r="DO324" s="154">
        <v>75.23065948</v>
      </c>
      <c r="ED324" s="152">
        <v>52.41</v>
      </c>
      <c r="EE324" s="152">
        <v>1.1399999999999999</v>
      </c>
      <c r="EF324" s="152">
        <v>17.68</v>
      </c>
      <c r="EH324" s="152">
        <v>10.18</v>
      </c>
      <c r="EK324" s="152">
        <v>0.17</v>
      </c>
      <c r="EL324" s="152">
        <v>5.23</v>
      </c>
      <c r="EM324" s="152">
        <v>9.24</v>
      </c>
      <c r="EO324" s="152">
        <v>3.05</v>
      </c>
      <c r="EP324" s="152">
        <v>0.71</v>
      </c>
      <c r="EQ324" s="152">
        <v>0.21</v>
      </c>
      <c r="FQ324" s="152">
        <v>87</v>
      </c>
      <c r="FS324" s="152">
        <v>445</v>
      </c>
    </row>
    <row r="325" spans="1:175">
      <c r="A325" s="151">
        <v>955</v>
      </c>
      <c r="B325" s="152" t="s">
        <v>2859</v>
      </c>
      <c r="C325" s="152" t="s">
        <v>3850</v>
      </c>
      <c r="D325" s="152" t="s">
        <v>4094</v>
      </c>
      <c r="E325" s="152" t="s">
        <v>3852</v>
      </c>
      <c r="F325" s="152" t="s">
        <v>8769</v>
      </c>
      <c r="H325" s="151">
        <v>357110</v>
      </c>
      <c r="I325" s="153" t="s">
        <v>4095</v>
      </c>
      <c r="K325" s="152" t="s">
        <v>5032</v>
      </c>
      <c r="L325" s="153" t="s">
        <v>5033</v>
      </c>
      <c r="M325" s="153" t="s">
        <v>5353</v>
      </c>
      <c r="P325" s="152">
        <v>-38.69</v>
      </c>
      <c r="Q325" s="152">
        <v>-71.73</v>
      </c>
      <c r="R325" s="152" t="s">
        <v>2866</v>
      </c>
      <c r="S325" s="152" t="s">
        <v>2716</v>
      </c>
      <c r="T325" s="152">
        <v>54.54558643</v>
      </c>
      <c r="U325" s="152">
        <v>1.7021414530000001</v>
      </c>
      <c r="V325" s="152">
        <v>14.106883590000001</v>
      </c>
      <c r="X325" s="152">
        <v>11.55916141</v>
      </c>
      <c r="Y325" s="152">
        <v>9.2207658870000007</v>
      </c>
      <c r="Z325" s="152">
        <v>2.5987947619999998</v>
      </c>
      <c r="AA325" s="152">
        <v>3.997283141</v>
      </c>
      <c r="AB325" s="152">
        <v>0.242718709</v>
      </c>
      <c r="AC325" s="152">
        <v>9.0735056269999994</v>
      </c>
      <c r="AD325" s="152">
        <v>3.353611989</v>
      </c>
      <c r="AE325" s="152">
        <v>0.91227718099999999</v>
      </c>
      <c r="AF325" s="152">
        <v>0.17007367100000001</v>
      </c>
      <c r="AJ325" s="152">
        <v>1.526</v>
      </c>
      <c r="AK325" s="156">
        <f t="shared" si="5"/>
        <v>1.6533394530000002E-2</v>
      </c>
      <c r="AL325" s="151">
        <v>165.33394530000001</v>
      </c>
      <c r="AN325" s="151">
        <v>145.45667370000001</v>
      </c>
      <c r="AO325" s="151">
        <v>400.3504125</v>
      </c>
      <c r="BH325" s="152">
        <v>404.05543940000001</v>
      </c>
      <c r="BJ325" s="152">
        <v>109.5194527</v>
      </c>
      <c r="CQ325" s="152">
        <v>0.20229802499999999</v>
      </c>
      <c r="CR325" s="152">
        <v>0.74</v>
      </c>
      <c r="DO325" s="154">
        <v>74.28</v>
      </c>
      <c r="ED325" s="152">
        <v>52.41</v>
      </c>
      <c r="EE325" s="152">
        <v>1.1399999999999999</v>
      </c>
      <c r="EF325" s="152">
        <v>17.68</v>
      </c>
      <c r="EH325" s="152">
        <v>10.18</v>
      </c>
      <c r="EK325" s="152">
        <v>0.17</v>
      </c>
      <c r="EL325" s="152">
        <v>5.23</v>
      </c>
      <c r="EM325" s="152">
        <v>9.24</v>
      </c>
      <c r="EO325" s="152">
        <v>3.05</v>
      </c>
      <c r="EP325" s="152">
        <v>0.71</v>
      </c>
      <c r="EQ325" s="152">
        <v>0.21</v>
      </c>
      <c r="FQ325" s="152">
        <v>87</v>
      </c>
      <c r="FS325" s="152">
        <v>445</v>
      </c>
    </row>
    <row r="326" spans="1:175">
      <c r="A326" s="151">
        <v>956</v>
      </c>
      <c r="B326" s="152" t="s">
        <v>2859</v>
      </c>
      <c r="C326" s="152" t="s">
        <v>3850</v>
      </c>
      <c r="D326" s="152" t="s">
        <v>4094</v>
      </c>
      <c r="E326" s="152" t="s">
        <v>3852</v>
      </c>
      <c r="F326" s="152" t="s">
        <v>8770</v>
      </c>
      <c r="H326" s="151">
        <v>357110</v>
      </c>
      <c r="I326" s="153" t="s">
        <v>4095</v>
      </c>
      <c r="K326" s="152" t="s">
        <v>5032</v>
      </c>
      <c r="L326" s="153" t="s">
        <v>5033</v>
      </c>
      <c r="M326" s="153" t="s">
        <v>5246</v>
      </c>
      <c r="P326" s="152">
        <v>-38.69</v>
      </c>
      <c r="Q326" s="152">
        <v>-71.73</v>
      </c>
      <c r="R326" s="152" t="s">
        <v>2866</v>
      </c>
      <c r="S326" s="152" t="s">
        <v>2716</v>
      </c>
      <c r="T326" s="152">
        <v>53.394893660000001</v>
      </c>
      <c r="U326" s="152">
        <v>1.2904915429999999</v>
      </c>
      <c r="V326" s="152">
        <v>16.711301250000002</v>
      </c>
      <c r="X326" s="152">
        <v>9.9885893919999997</v>
      </c>
      <c r="Y326" s="152">
        <v>7.967917484</v>
      </c>
      <c r="Z326" s="152">
        <v>2.245690051</v>
      </c>
      <c r="AA326" s="152">
        <v>4.2771210200000001</v>
      </c>
      <c r="AB326" s="152">
        <v>0.201110331</v>
      </c>
      <c r="AC326" s="152">
        <v>9.660751887</v>
      </c>
      <c r="AD326" s="152">
        <v>3.3502603299999998</v>
      </c>
      <c r="AE326" s="152">
        <v>0.69461654399999995</v>
      </c>
      <c r="AF326" s="151" t="s">
        <v>2867</v>
      </c>
      <c r="AJ326" s="152">
        <v>1.9854650380000001</v>
      </c>
      <c r="AK326" s="156">
        <f t="shared" si="5"/>
        <v>1.895625712E-2</v>
      </c>
      <c r="AL326" s="151">
        <v>189.56257120000001</v>
      </c>
      <c r="AN326" s="151">
        <v>630.24958770000001</v>
      </c>
      <c r="AO326" s="151">
        <v>484.63962550000002</v>
      </c>
      <c r="CQ326" s="152">
        <v>0.20229802499999999</v>
      </c>
      <c r="CR326" s="152">
        <v>0.74</v>
      </c>
      <c r="DO326" s="154">
        <v>73.438766880000003</v>
      </c>
      <c r="ED326" s="152">
        <v>52.41</v>
      </c>
      <c r="EE326" s="152">
        <v>1.1399999999999999</v>
      </c>
      <c r="EF326" s="152">
        <v>17.68</v>
      </c>
      <c r="EH326" s="152">
        <v>10.18</v>
      </c>
      <c r="EK326" s="152">
        <v>0.17</v>
      </c>
      <c r="EL326" s="152">
        <v>5.23</v>
      </c>
      <c r="EM326" s="152">
        <v>9.24</v>
      </c>
      <c r="EO326" s="152">
        <v>3.05</v>
      </c>
      <c r="EP326" s="152">
        <v>0.71</v>
      </c>
      <c r="EQ326" s="152">
        <v>0.21</v>
      </c>
      <c r="FQ326" s="152">
        <v>87</v>
      </c>
      <c r="FS326" s="152">
        <v>445</v>
      </c>
    </row>
    <row r="327" spans="1:175">
      <c r="A327" s="151">
        <v>957</v>
      </c>
      <c r="B327" s="152" t="s">
        <v>2859</v>
      </c>
      <c r="C327" s="152" t="s">
        <v>3850</v>
      </c>
      <c r="D327" s="152" t="s">
        <v>4094</v>
      </c>
      <c r="E327" s="152" t="s">
        <v>3852</v>
      </c>
      <c r="F327" s="152" t="s">
        <v>8771</v>
      </c>
      <c r="H327" s="151">
        <v>357110</v>
      </c>
      <c r="I327" s="153" t="s">
        <v>4095</v>
      </c>
      <c r="K327" s="152" t="s">
        <v>5032</v>
      </c>
      <c r="L327" s="153" t="s">
        <v>5033</v>
      </c>
      <c r="M327" s="153" t="s">
        <v>5034</v>
      </c>
      <c r="P327" s="152">
        <v>-38.69</v>
      </c>
      <c r="Q327" s="152">
        <v>-71.73</v>
      </c>
      <c r="R327" s="152" t="s">
        <v>2866</v>
      </c>
      <c r="S327" s="152" t="s">
        <v>2716</v>
      </c>
      <c r="T327" s="152">
        <v>52.293823549999999</v>
      </c>
      <c r="U327" s="152">
        <v>1.2157692769999999</v>
      </c>
      <c r="V327" s="152">
        <v>17.022081929999999</v>
      </c>
      <c r="X327" s="152">
        <v>9.9918708449999993</v>
      </c>
      <c r="Y327" s="152">
        <v>7.9705351049999997</v>
      </c>
      <c r="Z327" s="152">
        <v>2.2464278059999998</v>
      </c>
      <c r="AA327" s="152">
        <v>5.0434340469999999</v>
      </c>
      <c r="AB327" s="152">
        <v>0.202056292</v>
      </c>
      <c r="AC327" s="152">
        <v>9.8750218620000005</v>
      </c>
      <c r="AD327" s="152">
        <v>3.3150554259999998</v>
      </c>
      <c r="AE327" s="152">
        <v>0.65410930499999997</v>
      </c>
      <c r="AF327" s="152" t="s">
        <v>2867</v>
      </c>
      <c r="AJ327" s="152">
        <v>1.6022319460000001</v>
      </c>
      <c r="AK327" s="156">
        <f t="shared" si="5"/>
        <v>3.6264874790000001E-3</v>
      </c>
      <c r="AL327" s="151">
        <v>36.26487479</v>
      </c>
      <c r="AN327" s="151">
        <v>440.95142729999998</v>
      </c>
      <c r="AO327" s="151">
        <v>515.73808770000005</v>
      </c>
      <c r="BH327" s="152">
        <v>446.13472189999999</v>
      </c>
      <c r="BJ327" s="152">
        <v>71.456077339999993</v>
      </c>
      <c r="CQ327" s="152">
        <v>0.20229802499999999</v>
      </c>
      <c r="CR327" s="152">
        <v>0.74</v>
      </c>
      <c r="DO327" s="154">
        <v>79.227083390000004</v>
      </c>
      <c r="ED327" s="152">
        <v>52.41</v>
      </c>
      <c r="EE327" s="152">
        <v>1.1399999999999999</v>
      </c>
      <c r="EF327" s="152">
        <v>17.68</v>
      </c>
      <c r="EH327" s="152">
        <v>10.18</v>
      </c>
      <c r="EK327" s="152">
        <v>0.17</v>
      </c>
      <c r="EL327" s="152">
        <v>5.23</v>
      </c>
      <c r="EM327" s="152">
        <v>9.24</v>
      </c>
      <c r="EO327" s="152">
        <v>3.05</v>
      </c>
      <c r="EP327" s="152">
        <v>0.71</v>
      </c>
      <c r="EQ327" s="152">
        <v>0.21</v>
      </c>
      <c r="FQ327" s="152">
        <v>87</v>
      </c>
      <c r="FS327" s="152">
        <v>445</v>
      </c>
    </row>
    <row r="328" spans="1:175">
      <c r="A328" s="151">
        <v>958</v>
      </c>
      <c r="B328" s="152" t="s">
        <v>2859</v>
      </c>
      <c r="C328" s="152" t="s">
        <v>3850</v>
      </c>
      <c r="D328" s="152" t="s">
        <v>4094</v>
      </c>
      <c r="E328" s="152" t="s">
        <v>3852</v>
      </c>
      <c r="F328" s="152" t="s">
        <v>8772</v>
      </c>
      <c r="H328" s="151">
        <v>357110</v>
      </c>
      <c r="I328" s="153" t="s">
        <v>4095</v>
      </c>
      <c r="K328" s="152" t="s">
        <v>5032</v>
      </c>
      <c r="L328" s="153" t="s">
        <v>5033</v>
      </c>
      <c r="M328" s="153" t="s">
        <v>5414</v>
      </c>
      <c r="P328" s="152">
        <v>-38.69</v>
      </c>
      <c r="Q328" s="152">
        <v>-71.73</v>
      </c>
      <c r="R328" s="152" t="s">
        <v>2866</v>
      </c>
      <c r="S328" s="152" t="s">
        <v>2716</v>
      </c>
      <c r="T328" s="152">
        <v>55.482917399999998</v>
      </c>
      <c r="U328" s="152">
        <v>1.9086738649999999</v>
      </c>
      <c r="V328" s="152">
        <v>13.44046239</v>
      </c>
      <c r="X328" s="152">
        <v>11.745027090000001</v>
      </c>
      <c r="Y328" s="152">
        <v>9.369031305</v>
      </c>
      <c r="Z328" s="152">
        <v>2.6405821139999999</v>
      </c>
      <c r="AA328" s="152">
        <v>4.5446660579999998</v>
      </c>
      <c r="AB328" s="152">
        <v>0.22860328699999999</v>
      </c>
      <c r="AC328" s="152">
        <v>8.4211071240000006</v>
      </c>
      <c r="AD328" s="152">
        <v>2.9613122550000002</v>
      </c>
      <c r="AE328" s="152">
        <v>0.69613585899999997</v>
      </c>
      <c r="AF328" s="151">
        <v>0.19537606499999999</v>
      </c>
      <c r="AJ328" s="152">
        <v>3.0503893610000001</v>
      </c>
      <c r="AK328" s="156">
        <f t="shared" si="5"/>
        <v>7.6176676950000001E-3</v>
      </c>
      <c r="AL328" s="151">
        <v>76.176676950000001</v>
      </c>
      <c r="AN328" s="151">
        <v>331.62967600000002</v>
      </c>
      <c r="AO328" s="151">
        <v>283.19816839999999</v>
      </c>
      <c r="BH328" s="152">
        <v>372.80058430000003</v>
      </c>
      <c r="BJ328" s="152">
        <v>134.44605200000001</v>
      </c>
      <c r="CQ328" s="152">
        <v>0.20229802499999999</v>
      </c>
      <c r="CR328" s="152">
        <v>0.74</v>
      </c>
      <c r="DO328" s="154">
        <v>71.63195168</v>
      </c>
      <c r="ED328" s="152">
        <v>52.41</v>
      </c>
      <c r="EE328" s="152">
        <v>1.1399999999999999</v>
      </c>
      <c r="EF328" s="152">
        <v>17.68</v>
      </c>
      <c r="EH328" s="152">
        <v>10.18</v>
      </c>
      <c r="EK328" s="152">
        <v>0.17</v>
      </c>
      <c r="EL328" s="152">
        <v>5.23</v>
      </c>
      <c r="EM328" s="152">
        <v>9.24</v>
      </c>
      <c r="EO328" s="152">
        <v>3.05</v>
      </c>
      <c r="EP328" s="152">
        <v>0.71</v>
      </c>
      <c r="EQ328" s="152">
        <v>0.21</v>
      </c>
      <c r="FQ328" s="152">
        <v>87</v>
      </c>
      <c r="FS328" s="152">
        <v>445</v>
      </c>
    </row>
    <row r="329" spans="1:175">
      <c r="A329" s="151">
        <v>960</v>
      </c>
      <c r="B329" s="152" t="s">
        <v>2859</v>
      </c>
      <c r="C329" s="152" t="s">
        <v>3850</v>
      </c>
      <c r="D329" s="152" t="s">
        <v>4094</v>
      </c>
      <c r="E329" s="152" t="s">
        <v>3852</v>
      </c>
      <c r="F329" s="152" t="s">
        <v>8773</v>
      </c>
      <c r="H329" s="151">
        <v>357110</v>
      </c>
      <c r="I329" s="153" t="s">
        <v>4095</v>
      </c>
      <c r="K329" s="152" t="s">
        <v>5032</v>
      </c>
      <c r="L329" s="153" t="s">
        <v>5033</v>
      </c>
      <c r="M329" s="153" t="s">
        <v>5412</v>
      </c>
      <c r="P329" s="152">
        <v>-38.69</v>
      </c>
      <c r="Q329" s="152">
        <v>-71.73</v>
      </c>
      <c r="R329" s="152" t="s">
        <v>2866</v>
      </c>
      <c r="S329" s="152" t="s">
        <v>2716</v>
      </c>
      <c r="T329" s="152">
        <v>55.474263639999997</v>
      </c>
      <c r="U329" s="152">
        <v>1.587547944</v>
      </c>
      <c r="V329" s="152">
        <v>13.82386043</v>
      </c>
      <c r="X329" s="152">
        <v>10.85263091</v>
      </c>
      <c r="Y329" s="152">
        <v>8.6571651070000009</v>
      </c>
      <c r="Z329" s="152">
        <v>2.4399486559999999</v>
      </c>
      <c r="AA329" s="152">
        <v>5.0155721270000004</v>
      </c>
      <c r="AB329" s="152">
        <v>0.217083362</v>
      </c>
      <c r="AC329" s="152">
        <v>8.2015423209999998</v>
      </c>
      <c r="AD329" s="152">
        <v>3.3760691669999998</v>
      </c>
      <c r="AE329" s="152">
        <v>1.019365471</v>
      </c>
      <c r="AF329" s="152">
        <v>8.8605454E-2</v>
      </c>
      <c r="AJ329" s="152">
        <v>2.0405766660000002</v>
      </c>
      <c r="AK329" s="156">
        <f t="shared" si="5"/>
        <v>1.4054561710000001E-4</v>
      </c>
      <c r="AL329" s="151">
        <v>1.405456171</v>
      </c>
      <c r="AN329" s="151">
        <v>169.34983170000001</v>
      </c>
      <c r="AO329" s="151">
        <v>566.87352850000002</v>
      </c>
      <c r="BH329" s="152">
        <v>346.97985820000002</v>
      </c>
      <c r="BJ329" s="152">
        <v>104.8136576</v>
      </c>
      <c r="CQ329" s="152">
        <v>0.20229802499999999</v>
      </c>
      <c r="CR329" s="152">
        <v>0.74</v>
      </c>
      <c r="DO329" s="154">
        <v>75.467944209999999</v>
      </c>
      <c r="ED329" s="152">
        <v>52.41</v>
      </c>
      <c r="EE329" s="152">
        <v>1.1399999999999999</v>
      </c>
      <c r="EF329" s="152">
        <v>17.68</v>
      </c>
      <c r="EH329" s="152">
        <v>10.18</v>
      </c>
      <c r="EK329" s="152">
        <v>0.17</v>
      </c>
      <c r="EL329" s="152">
        <v>5.23</v>
      </c>
      <c r="EM329" s="152">
        <v>9.24</v>
      </c>
      <c r="EO329" s="152">
        <v>3.05</v>
      </c>
      <c r="EP329" s="152">
        <v>0.71</v>
      </c>
      <c r="EQ329" s="152">
        <v>0.21</v>
      </c>
      <c r="FQ329" s="152">
        <v>87</v>
      </c>
      <c r="FS329" s="152">
        <v>445</v>
      </c>
    </row>
    <row r="330" spans="1:175">
      <c r="A330" s="151">
        <v>963</v>
      </c>
      <c r="B330" s="152" t="s">
        <v>2859</v>
      </c>
      <c r="C330" s="152" t="s">
        <v>3850</v>
      </c>
      <c r="D330" s="152" t="s">
        <v>4094</v>
      </c>
      <c r="E330" s="152" t="s">
        <v>3852</v>
      </c>
      <c r="F330" s="152" t="s">
        <v>8774</v>
      </c>
      <c r="H330" s="151">
        <v>357110</v>
      </c>
      <c r="I330" s="153" t="s">
        <v>4095</v>
      </c>
      <c r="K330" s="152" t="s">
        <v>5032</v>
      </c>
      <c r="L330" s="153" t="s">
        <v>5033</v>
      </c>
      <c r="M330" s="153" t="s">
        <v>5327</v>
      </c>
      <c r="P330" s="152">
        <v>-38.69</v>
      </c>
      <c r="Q330" s="152">
        <v>-71.73</v>
      </c>
      <c r="R330" s="152" t="s">
        <v>2866</v>
      </c>
      <c r="S330" s="152" t="s">
        <v>2716</v>
      </c>
      <c r="T330" s="152">
        <v>54.241383059999997</v>
      </c>
      <c r="U330" s="152">
        <v>1.566185486</v>
      </c>
      <c r="V330" s="152">
        <v>14.40517266</v>
      </c>
      <c r="X330" s="152">
        <v>11.216564809999999</v>
      </c>
      <c r="Y330" s="152">
        <v>8.9474758990000005</v>
      </c>
      <c r="Z330" s="152">
        <v>2.521770294</v>
      </c>
      <c r="AA330" s="152">
        <v>4.6792818819999997</v>
      </c>
      <c r="AB330" s="152">
        <v>0.220194377</v>
      </c>
      <c r="AC330" s="152">
        <v>8.6868800920000009</v>
      </c>
      <c r="AD330" s="152">
        <v>3.49112029</v>
      </c>
      <c r="AE330" s="152">
        <v>0.94435333600000004</v>
      </c>
      <c r="AF330" s="152">
        <v>0.115142889</v>
      </c>
      <c r="AJ330" s="152">
        <v>1.955255054</v>
      </c>
      <c r="AK330" s="156">
        <f t="shared" si="5"/>
        <v>7.4456987870000005E-3</v>
      </c>
      <c r="AL330" s="151">
        <v>74.456987870000006</v>
      </c>
      <c r="AN330" s="151">
        <v>496.2580236</v>
      </c>
      <c r="AO330" s="151">
        <v>571.17331520000005</v>
      </c>
      <c r="BH330" s="152">
        <v>382.15653350000002</v>
      </c>
      <c r="BJ330" s="152">
        <v>106.08680579999999</v>
      </c>
      <c r="CQ330" s="152">
        <v>0.20229802499999999</v>
      </c>
      <c r="CR330" s="152">
        <v>0.74</v>
      </c>
      <c r="DO330" s="154">
        <v>75.057875699999997</v>
      </c>
      <c r="ED330" s="152">
        <v>52.41</v>
      </c>
      <c r="EE330" s="152">
        <v>1.1399999999999999</v>
      </c>
      <c r="EF330" s="152">
        <v>17.68</v>
      </c>
      <c r="EH330" s="152">
        <v>10.18</v>
      </c>
      <c r="EK330" s="152">
        <v>0.17</v>
      </c>
      <c r="EL330" s="152">
        <v>5.23</v>
      </c>
      <c r="EM330" s="152">
        <v>9.24</v>
      </c>
      <c r="EO330" s="152">
        <v>3.05</v>
      </c>
      <c r="EP330" s="152">
        <v>0.71</v>
      </c>
      <c r="EQ330" s="152">
        <v>0.21</v>
      </c>
      <c r="FQ330" s="152">
        <v>87</v>
      </c>
      <c r="FS330" s="152">
        <v>445</v>
      </c>
    </row>
    <row r="331" spans="1:175">
      <c r="A331" s="151">
        <v>964</v>
      </c>
      <c r="B331" s="152" t="s">
        <v>2859</v>
      </c>
      <c r="C331" s="152" t="s">
        <v>2941</v>
      </c>
      <c r="D331" s="152" t="s">
        <v>3299</v>
      </c>
      <c r="E331" s="152" t="s">
        <v>3300</v>
      </c>
      <c r="F331" s="152" t="s">
        <v>8775</v>
      </c>
      <c r="H331" s="151">
        <v>211010</v>
      </c>
      <c r="J331" s="151" t="s">
        <v>3301</v>
      </c>
      <c r="K331" s="152" t="s">
        <v>3340</v>
      </c>
      <c r="L331" s="153" t="s">
        <v>3307</v>
      </c>
      <c r="M331" s="153" t="s">
        <v>3548</v>
      </c>
      <c r="O331" s="151">
        <v>3496</v>
      </c>
      <c r="P331" s="152">
        <v>40.750799999999998</v>
      </c>
      <c r="Q331" s="152">
        <v>14.014849999999999</v>
      </c>
      <c r="R331" s="152" t="s">
        <v>2949</v>
      </c>
      <c r="S331" s="152" t="s">
        <v>2716</v>
      </c>
      <c r="T331" s="152">
        <v>47.61</v>
      </c>
      <c r="U331" s="152">
        <v>1.49</v>
      </c>
      <c r="V331" s="152">
        <v>17.149999999999999</v>
      </c>
      <c r="X331" s="152">
        <v>7.99</v>
      </c>
      <c r="AA331" s="152">
        <v>5.89</v>
      </c>
      <c r="AB331" s="152">
        <v>0.14399999999999999</v>
      </c>
      <c r="AC331" s="152">
        <v>11.57</v>
      </c>
      <c r="AD331" s="152">
        <v>3</v>
      </c>
      <c r="AE331" s="152">
        <v>2.29</v>
      </c>
      <c r="AF331" s="152">
        <v>0.45200000000000001</v>
      </c>
      <c r="AI331" s="152">
        <v>97.585999999999999</v>
      </c>
      <c r="AJ331" s="152">
        <v>1.35</v>
      </c>
      <c r="AK331" s="156">
        <f t="shared" si="5"/>
        <v>7.1906999999999999E-2</v>
      </c>
      <c r="AL331" s="151">
        <v>719.07</v>
      </c>
      <c r="AM331" s="151">
        <v>977.18</v>
      </c>
      <c r="AN331" s="151">
        <v>1331.67</v>
      </c>
      <c r="AO331" s="151">
        <v>1647.37</v>
      </c>
      <c r="BG331" s="152">
        <v>84.69</v>
      </c>
      <c r="BH331" s="152">
        <v>633.67999999999995</v>
      </c>
      <c r="BI331" s="152">
        <v>19.96</v>
      </c>
      <c r="BJ331" s="152">
        <v>103.28</v>
      </c>
      <c r="BK331" s="152">
        <v>14.78</v>
      </c>
      <c r="BN331" s="152">
        <v>3.58</v>
      </c>
      <c r="BO331" s="152">
        <v>759.71</v>
      </c>
      <c r="BP331" s="152">
        <v>20.28</v>
      </c>
      <c r="BQ331" s="152">
        <v>43.71</v>
      </c>
      <c r="BR331" s="152">
        <v>5.49</v>
      </c>
      <c r="BS331" s="152">
        <v>23.61</v>
      </c>
      <c r="BT331" s="152">
        <v>5.53</v>
      </c>
      <c r="BU331" s="152">
        <v>1.8</v>
      </c>
      <c r="BV331" s="152">
        <v>5.32</v>
      </c>
      <c r="BW331" s="152">
        <v>0.67</v>
      </c>
      <c r="BX331" s="152">
        <v>4.38</v>
      </c>
      <c r="CB331" s="152">
        <v>1.83</v>
      </c>
      <c r="CC331" s="152">
        <v>0.26</v>
      </c>
      <c r="CD331" s="152">
        <v>2.5099999999999998</v>
      </c>
      <c r="CE331" s="152">
        <v>0.72</v>
      </c>
      <c r="CH331" s="152">
        <v>10.49</v>
      </c>
      <c r="CJ331" s="152">
        <v>4.12</v>
      </c>
      <c r="CQ331" s="152">
        <v>0.13</v>
      </c>
      <c r="CR331" s="152">
        <v>0.74</v>
      </c>
      <c r="DO331" s="154">
        <v>86.471760599999996</v>
      </c>
    </row>
    <row r="332" spans="1:175">
      <c r="A332" s="151">
        <v>965</v>
      </c>
      <c r="B332" s="152" t="s">
        <v>2859</v>
      </c>
      <c r="C332" s="152" t="s">
        <v>2941</v>
      </c>
      <c r="D332" s="152" t="s">
        <v>3299</v>
      </c>
      <c r="E332" s="152" t="s">
        <v>3300</v>
      </c>
      <c r="F332" s="152" t="s">
        <v>8776</v>
      </c>
      <c r="H332" s="151">
        <v>211010</v>
      </c>
      <c r="J332" s="151" t="s">
        <v>3301</v>
      </c>
      <c r="K332" s="152" t="s">
        <v>3302</v>
      </c>
      <c r="L332" s="153" t="s">
        <v>3307</v>
      </c>
      <c r="M332" s="153" t="s">
        <v>3770</v>
      </c>
      <c r="O332" s="151">
        <v>3496</v>
      </c>
      <c r="P332" s="152">
        <v>40.750799999999998</v>
      </c>
      <c r="Q332" s="152">
        <v>14.014849999999999</v>
      </c>
      <c r="R332" s="152" t="s">
        <v>2949</v>
      </c>
      <c r="S332" s="152" t="s">
        <v>2716</v>
      </c>
      <c r="T332" s="152">
        <v>48.24</v>
      </c>
      <c r="U332" s="152">
        <v>1.498</v>
      </c>
      <c r="V332" s="152">
        <v>16.670000000000002</v>
      </c>
      <c r="X332" s="152">
        <v>8.09</v>
      </c>
      <c r="AA332" s="152">
        <v>5.13</v>
      </c>
      <c r="AB332" s="152">
        <v>0.13400000000000001</v>
      </c>
      <c r="AC332" s="152">
        <v>12.38</v>
      </c>
      <c r="AD332" s="152">
        <v>2.98</v>
      </c>
      <c r="AE332" s="152">
        <v>1.48</v>
      </c>
      <c r="AF332" s="152">
        <v>0.3</v>
      </c>
      <c r="AI332" s="152">
        <v>96.902000000000001</v>
      </c>
      <c r="AJ332" s="152">
        <v>1.0900000000000001</v>
      </c>
      <c r="AK332" s="156">
        <f t="shared" si="5"/>
        <v>9.4279000000000002E-2</v>
      </c>
      <c r="AL332" s="151">
        <v>942.79</v>
      </c>
      <c r="AM332" s="151">
        <v>640.97</v>
      </c>
      <c r="AN332" s="151">
        <v>902.7</v>
      </c>
      <c r="AO332" s="151">
        <v>864.72</v>
      </c>
      <c r="AY332" s="151">
        <v>199.4</v>
      </c>
      <c r="BG332" s="152">
        <v>47.82</v>
      </c>
      <c r="BH332" s="152">
        <v>511.32</v>
      </c>
      <c r="BI332" s="152">
        <v>18.899999999999999</v>
      </c>
      <c r="BJ332" s="152">
        <v>95.66</v>
      </c>
      <c r="BK332" s="152">
        <v>11.39</v>
      </c>
      <c r="BN332" s="152">
        <v>2.21</v>
      </c>
      <c r="BO332" s="152">
        <v>497.84</v>
      </c>
      <c r="BP332" s="152">
        <v>14.1</v>
      </c>
      <c r="BQ332" s="152">
        <v>32.909999999999997</v>
      </c>
      <c r="BR332" s="152">
        <v>4.05</v>
      </c>
      <c r="BS332" s="152">
        <v>17.27</v>
      </c>
      <c r="BT332" s="152">
        <v>6.62</v>
      </c>
      <c r="BU332" s="152">
        <v>1.72</v>
      </c>
      <c r="BV332" s="152">
        <v>4.8</v>
      </c>
      <c r="BW332" s="152">
        <v>0.64</v>
      </c>
      <c r="BX332" s="152">
        <v>3.39</v>
      </c>
      <c r="CB332" s="152">
        <v>1.79</v>
      </c>
      <c r="CD332" s="152">
        <v>3.06</v>
      </c>
      <c r="CE332" s="152">
        <v>0.42</v>
      </c>
      <c r="CH332" s="152">
        <v>7.43</v>
      </c>
      <c r="CJ332" s="152">
        <v>2.3199999999999998</v>
      </c>
      <c r="CQ332" s="152">
        <v>0.13</v>
      </c>
      <c r="CR332" s="152">
        <v>0.74</v>
      </c>
      <c r="DO332" s="154">
        <v>86.912582020000002</v>
      </c>
    </row>
    <row r="333" spans="1:175">
      <c r="A333" s="151">
        <v>968</v>
      </c>
      <c r="B333" s="152" t="s">
        <v>2859</v>
      </c>
      <c r="C333" s="152" t="s">
        <v>2941</v>
      </c>
      <c r="D333" s="152" t="s">
        <v>3299</v>
      </c>
      <c r="E333" s="152" t="s">
        <v>3300</v>
      </c>
      <c r="F333" s="152" t="s">
        <v>8777</v>
      </c>
      <c r="H333" s="151">
        <v>211010</v>
      </c>
      <c r="J333" s="151" t="s">
        <v>3301</v>
      </c>
      <c r="K333" s="152" t="s">
        <v>3340</v>
      </c>
      <c r="L333" s="153" t="s">
        <v>3307</v>
      </c>
      <c r="M333" s="153" t="s">
        <v>3639</v>
      </c>
      <c r="O333" s="151">
        <v>3496</v>
      </c>
      <c r="P333" s="152">
        <v>40.750799999999998</v>
      </c>
      <c r="Q333" s="152">
        <v>14.014849999999999</v>
      </c>
      <c r="R333" s="152" t="s">
        <v>2949</v>
      </c>
      <c r="S333" s="152" t="s">
        <v>2716</v>
      </c>
      <c r="T333" s="152">
        <v>47.88</v>
      </c>
      <c r="U333" s="152">
        <v>1.1259999999999999</v>
      </c>
      <c r="V333" s="152">
        <v>16.86</v>
      </c>
      <c r="X333" s="152">
        <v>8.86</v>
      </c>
      <c r="AA333" s="152">
        <v>4.8600000000000003</v>
      </c>
      <c r="AB333" s="152">
        <v>0.19</v>
      </c>
      <c r="AC333" s="152">
        <v>9.14</v>
      </c>
      <c r="AD333" s="152">
        <v>3.1</v>
      </c>
      <c r="AE333" s="152">
        <v>3.73</v>
      </c>
      <c r="AF333" s="152">
        <v>0.49</v>
      </c>
      <c r="AI333" s="152">
        <v>96.236000000000004</v>
      </c>
      <c r="AJ333" s="152">
        <v>1.29</v>
      </c>
      <c r="AK333" s="156">
        <f t="shared" si="5"/>
        <v>6.4038999999999999E-2</v>
      </c>
      <c r="AL333" s="151">
        <v>640.39</v>
      </c>
      <c r="AM333" s="151">
        <v>1391.14</v>
      </c>
      <c r="AN333" s="151">
        <v>1033.75</v>
      </c>
      <c r="AO333" s="151">
        <v>1978.06</v>
      </c>
      <c r="AY333" s="151">
        <v>187.44</v>
      </c>
      <c r="BG333" s="152">
        <v>133.19999999999999</v>
      </c>
      <c r="BH333" s="152">
        <v>597.28</v>
      </c>
      <c r="BI333" s="152">
        <v>17.48</v>
      </c>
      <c r="BJ333" s="152">
        <v>96.84</v>
      </c>
      <c r="BK333" s="152">
        <v>18.3</v>
      </c>
      <c r="BN333" s="152">
        <v>5.61</v>
      </c>
      <c r="BO333" s="152">
        <v>977</v>
      </c>
      <c r="BP333" s="152">
        <v>24.88</v>
      </c>
      <c r="BQ333" s="152">
        <v>53.42</v>
      </c>
      <c r="BR333" s="152">
        <v>5.54</v>
      </c>
      <c r="BS333" s="152">
        <v>27.27</v>
      </c>
      <c r="BT333" s="152">
        <v>5.03</v>
      </c>
      <c r="BU333" s="152">
        <v>1.69</v>
      </c>
      <c r="BV333" s="152">
        <v>4.6900000000000004</v>
      </c>
      <c r="BW333" s="152">
        <v>0.68</v>
      </c>
      <c r="BX333" s="152">
        <v>3.23</v>
      </c>
      <c r="CB333" s="152">
        <v>1.48</v>
      </c>
      <c r="CD333" s="152">
        <v>2.8</v>
      </c>
      <c r="CE333" s="152">
        <v>0.79</v>
      </c>
      <c r="CH333" s="152">
        <v>16.14</v>
      </c>
      <c r="CJ333" s="152">
        <v>6.16</v>
      </c>
      <c r="CQ333" s="152">
        <v>0.13</v>
      </c>
      <c r="CR333" s="152">
        <v>0.74</v>
      </c>
      <c r="DO333" s="154">
        <v>85.117098540000001</v>
      </c>
    </row>
    <row r="334" spans="1:175">
      <c r="A334" s="151">
        <v>969</v>
      </c>
      <c r="B334" s="152" t="s">
        <v>2859</v>
      </c>
      <c r="C334" s="152" t="s">
        <v>2941</v>
      </c>
      <c r="D334" s="152" t="s">
        <v>3299</v>
      </c>
      <c r="E334" s="152" t="s">
        <v>3300</v>
      </c>
      <c r="F334" s="152" t="s">
        <v>8778</v>
      </c>
      <c r="H334" s="151">
        <v>211010</v>
      </c>
      <c r="J334" s="151" t="s">
        <v>3301</v>
      </c>
      <c r="K334" s="152" t="s">
        <v>3302</v>
      </c>
      <c r="L334" s="153" t="s">
        <v>3307</v>
      </c>
      <c r="M334" s="153" t="s">
        <v>4024</v>
      </c>
      <c r="O334" s="151">
        <v>3496</v>
      </c>
      <c r="P334" s="152">
        <v>40.750799999999998</v>
      </c>
      <c r="Q334" s="152">
        <v>14.014849999999999</v>
      </c>
      <c r="R334" s="152" t="s">
        <v>2949</v>
      </c>
      <c r="S334" s="152" t="s">
        <v>2716</v>
      </c>
      <c r="T334" s="152">
        <v>48.969499999999996</v>
      </c>
      <c r="U334" s="152">
        <v>1.4510000000000001</v>
      </c>
      <c r="V334" s="152">
        <v>17.747</v>
      </c>
      <c r="W334" s="152">
        <v>1.4999999999999999E-2</v>
      </c>
      <c r="X334" s="152">
        <v>8.7645</v>
      </c>
      <c r="AA334" s="152">
        <v>4.7104999999999997</v>
      </c>
      <c r="AB334" s="152">
        <v>0.1265</v>
      </c>
      <c r="AC334" s="152">
        <v>7.9550000000000001</v>
      </c>
      <c r="AD334" s="152">
        <v>2.7730000000000001</v>
      </c>
      <c r="AE334" s="152">
        <v>4.3605</v>
      </c>
      <c r="AF334" s="152">
        <v>0.76249999999999996</v>
      </c>
      <c r="AI334" s="152">
        <v>97.62</v>
      </c>
      <c r="AJ334" s="152">
        <v>1.1200000000000001</v>
      </c>
      <c r="AK334" s="156">
        <f t="shared" si="5"/>
        <v>3.4619999999999998E-2</v>
      </c>
      <c r="AL334" s="151">
        <v>346.2</v>
      </c>
      <c r="AM334" s="151">
        <v>1584.2</v>
      </c>
      <c r="AN334" s="151">
        <v>1727.12</v>
      </c>
      <c r="AO334" s="151">
        <v>2832.04</v>
      </c>
      <c r="CQ334" s="152">
        <v>0.13</v>
      </c>
      <c r="CR334" s="152">
        <v>0.74</v>
      </c>
      <c r="DO334" s="154">
        <v>82.3</v>
      </c>
    </row>
    <row r="335" spans="1:175">
      <c r="A335" s="151">
        <v>971</v>
      </c>
      <c r="B335" s="152" t="s">
        <v>2859</v>
      </c>
      <c r="C335" s="152" t="s">
        <v>2941</v>
      </c>
      <c r="D335" s="152" t="s">
        <v>3299</v>
      </c>
      <c r="E335" s="152" t="s">
        <v>3300</v>
      </c>
      <c r="F335" s="152" t="s">
        <v>8779</v>
      </c>
      <c r="H335" s="151">
        <v>211010</v>
      </c>
      <c r="J335" s="151" t="s">
        <v>3301</v>
      </c>
      <c r="K335" s="152" t="s">
        <v>3302</v>
      </c>
      <c r="L335" s="153" t="s">
        <v>3307</v>
      </c>
      <c r="M335" s="153" t="s">
        <v>4335</v>
      </c>
      <c r="O335" s="151">
        <v>3496</v>
      </c>
      <c r="P335" s="152">
        <v>40.750799999999998</v>
      </c>
      <c r="Q335" s="152">
        <v>14.014849999999999</v>
      </c>
      <c r="R335" s="152" t="s">
        <v>2949</v>
      </c>
      <c r="S335" s="152" t="s">
        <v>2716</v>
      </c>
      <c r="T335" s="152">
        <v>49.963999999999999</v>
      </c>
      <c r="U335" s="152">
        <v>1.046</v>
      </c>
      <c r="V335" s="152">
        <v>17.129000000000001</v>
      </c>
      <c r="W335" s="152">
        <v>8.6999999999999994E-2</v>
      </c>
      <c r="X335" s="152">
        <v>7.8079999999999998</v>
      </c>
      <c r="AA335" s="152">
        <v>5</v>
      </c>
      <c r="AB335" s="152">
        <v>0.14599999999999999</v>
      </c>
      <c r="AC335" s="152">
        <v>9.1999999999999993</v>
      </c>
      <c r="AD335" s="152">
        <v>2.673</v>
      </c>
      <c r="AE335" s="152">
        <v>3.0430000000000001</v>
      </c>
      <c r="AF335" s="152">
        <v>0.46300000000000002</v>
      </c>
      <c r="AI335" s="152">
        <v>96.471999999999994</v>
      </c>
      <c r="AJ335" s="152">
        <v>1.31</v>
      </c>
      <c r="AK335" s="156">
        <f t="shared" si="5"/>
        <v>5.2338999999999997E-2</v>
      </c>
      <c r="AL335" s="151">
        <v>523.39</v>
      </c>
      <c r="AM335" s="151">
        <v>1455.36</v>
      </c>
      <c r="AN335" s="151">
        <v>1189.52</v>
      </c>
      <c r="AO335" s="151">
        <v>2451.67</v>
      </c>
      <c r="AS335" s="152">
        <v>17.8</v>
      </c>
      <c r="AY335" s="151">
        <v>144.88</v>
      </c>
      <c r="BG335" s="152">
        <v>123.34</v>
      </c>
      <c r="BH335" s="152">
        <v>535.25</v>
      </c>
      <c r="BI335" s="152">
        <v>16.170000000000002</v>
      </c>
      <c r="BJ335" s="152">
        <v>96.24</v>
      </c>
      <c r="BK335" s="152">
        <v>18.77</v>
      </c>
      <c r="BN335" s="152">
        <v>4.88</v>
      </c>
      <c r="BO335" s="152">
        <v>902.4</v>
      </c>
      <c r="BP335" s="152">
        <v>23.26</v>
      </c>
      <c r="BQ335" s="152">
        <v>50.3</v>
      </c>
      <c r="BR335" s="152">
        <v>5.68</v>
      </c>
      <c r="BS335" s="152">
        <v>22.12</v>
      </c>
      <c r="BT335" s="152">
        <v>4.3</v>
      </c>
      <c r="BU335" s="152">
        <v>1.46</v>
      </c>
      <c r="BV335" s="152">
        <v>4.75</v>
      </c>
      <c r="BW335" s="152">
        <v>0.54</v>
      </c>
      <c r="BX335" s="152">
        <v>3.43</v>
      </c>
      <c r="CB335" s="152">
        <v>1.4</v>
      </c>
      <c r="CD335" s="152">
        <v>2.85</v>
      </c>
      <c r="CE335" s="152">
        <v>0.79</v>
      </c>
      <c r="CH335" s="152">
        <v>13.08</v>
      </c>
      <c r="CJ335" s="152">
        <v>5.17</v>
      </c>
      <c r="CQ335" s="152">
        <v>0.13</v>
      </c>
      <c r="CR335" s="152">
        <v>0.74</v>
      </c>
      <c r="DO335" s="154">
        <v>82.909088060000002</v>
      </c>
    </row>
    <row r="336" spans="1:175">
      <c r="A336" s="151">
        <v>972</v>
      </c>
      <c r="B336" s="152" t="s">
        <v>2859</v>
      </c>
      <c r="C336" s="152" t="s">
        <v>2941</v>
      </c>
      <c r="D336" s="152" t="s">
        <v>3299</v>
      </c>
      <c r="E336" s="152" t="s">
        <v>3300</v>
      </c>
      <c r="F336" s="152" t="s">
        <v>8780</v>
      </c>
      <c r="H336" s="151">
        <v>211010</v>
      </c>
      <c r="J336" s="151" t="s">
        <v>3301</v>
      </c>
      <c r="K336" s="152" t="s">
        <v>3340</v>
      </c>
      <c r="L336" s="153" t="s">
        <v>3307</v>
      </c>
      <c r="M336" s="153" t="s">
        <v>3399</v>
      </c>
      <c r="O336" s="151">
        <v>3496</v>
      </c>
      <c r="P336" s="152">
        <v>40.750799999999998</v>
      </c>
      <c r="Q336" s="152">
        <v>14.014849999999999</v>
      </c>
      <c r="R336" s="152" t="s">
        <v>2949</v>
      </c>
      <c r="S336" s="152" t="s">
        <v>2716</v>
      </c>
      <c r="T336" s="152">
        <v>47.047666669999998</v>
      </c>
      <c r="U336" s="152">
        <v>0.62133333300000004</v>
      </c>
      <c r="V336" s="152">
        <v>17.029</v>
      </c>
      <c r="W336" s="152">
        <v>4.4999999999999998E-2</v>
      </c>
      <c r="X336" s="152">
        <v>7.3456666669999997</v>
      </c>
      <c r="AA336" s="152">
        <v>5.8303333329999996</v>
      </c>
      <c r="AB336" s="152">
        <v>0.138333333</v>
      </c>
      <c r="AC336" s="152">
        <v>13.710333329999999</v>
      </c>
      <c r="AD336" s="152">
        <v>1.909</v>
      </c>
      <c r="AE336" s="152">
        <v>1.1563333330000001</v>
      </c>
      <c r="AF336" s="152">
        <v>0.22766666699999999</v>
      </c>
      <c r="AI336" s="152">
        <v>95.015666670000002</v>
      </c>
      <c r="AJ336" s="152">
        <v>1.06</v>
      </c>
      <c r="AK336" s="156">
        <f t="shared" si="5"/>
        <v>1.0248999999999999E-2</v>
      </c>
      <c r="AL336" s="151">
        <v>102.49</v>
      </c>
      <c r="AM336" s="151">
        <v>1075.53</v>
      </c>
      <c r="AN336" s="151">
        <v>282.11</v>
      </c>
      <c r="AO336" s="151">
        <v>717.12</v>
      </c>
      <c r="AR336" s="152">
        <v>7.38</v>
      </c>
      <c r="AY336" s="151">
        <v>185.8</v>
      </c>
      <c r="BG336" s="152">
        <v>36.61</v>
      </c>
      <c r="BH336" s="152">
        <v>1258.32</v>
      </c>
      <c r="BI336" s="152">
        <v>15.9</v>
      </c>
      <c r="BJ336" s="152">
        <v>32.619999999999997</v>
      </c>
      <c r="BK336" s="152">
        <v>5.63</v>
      </c>
      <c r="BN336" s="152">
        <v>8.0500000000000007</v>
      </c>
      <c r="BO336" s="152">
        <v>430</v>
      </c>
      <c r="BP336" s="152">
        <v>10.07</v>
      </c>
      <c r="BQ336" s="152">
        <v>19.12</v>
      </c>
      <c r="BR336" s="152">
        <v>2.1800000000000002</v>
      </c>
      <c r="BS336" s="152">
        <v>9.99</v>
      </c>
      <c r="BT336" s="152">
        <v>2.34</v>
      </c>
      <c r="BU336" s="152">
        <v>0.87</v>
      </c>
      <c r="BV336" s="152">
        <v>2.08</v>
      </c>
      <c r="BW336" s="152">
        <v>0.35</v>
      </c>
      <c r="BX336" s="152">
        <v>2.8</v>
      </c>
      <c r="CB336" s="152">
        <v>1.81</v>
      </c>
      <c r="CD336" s="152">
        <v>1.2</v>
      </c>
      <c r="CH336" s="152">
        <v>5.2</v>
      </c>
      <c r="CJ336" s="152">
        <v>1.76</v>
      </c>
      <c r="CQ336" s="152">
        <v>0.13</v>
      </c>
      <c r="CR336" s="152">
        <v>0.74</v>
      </c>
      <c r="DO336" s="154">
        <v>86.821607490000005</v>
      </c>
    </row>
    <row r="337" spans="1:119">
      <c r="A337" s="151">
        <v>974</v>
      </c>
      <c r="B337" s="152" t="s">
        <v>2859</v>
      </c>
      <c r="C337" s="152" t="s">
        <v>2941</v>
      </c>
      <c r="D337" s="152" t="s">
        <v>3299</v>
      </c>
      <c r="E337" s="152" t="s">
        <v>3300</v>
      </c>
      <c r="F337" s="152" t="s">
        <v>8781</v>
      </c>
      <c r="H337" s="151">
        <v>211010</v>
      </c>
      <c r="J337" s="151" t="s">
        <v>3301</v>
      </c>
      <c r="K337" s="152" t="s">
        <v>3340</v>
      </c>
      <c r="L337" s="153" t="s">
        <v>3307</v>
      </c>
      <c r="M337" s="153" t="s">
        <v>3448</v>
      </c>
      <c r="O337" s="151">
        <v>3496</v>
      </c>
      <c r="P337" s="152">
        <v>40.750799999999998</v>
      </c>
      <c r="Q337" s="152">
        <v>14.014849999999999</v>
      </c>
      <c r="R337" s="152" t="s">
        <v>2949</v>
      </c>
      <c r="S337" s="152" t="s">
        <v>2716</v>
      </c>
      <c r="T337" s="152">
        <v>47.296999999999997</v>
      </c>
      <c r="U337" s="152">
        <v>1.25</v>
      </c>
      <c r="V337" s="152">
        <v>16.291</v>
      </c>
      <c r="W337" s="152">
        <v>1.8499999999999999E-2</v>
      </c>
      <c r="X337" s="152">
        <v>6.7469999999999999</v>
      </c>
      <c r="AA337" s="152">
        <v>5.53</v>
      </c>
      <c r="AB337" s="152">
        <v>0.1235</v>
      </c>
      <c r="AC337" s="152">
        <v>11.787000000000001</v>
      </c>
      <c r="AD337" s="152">
        <v>2.4700000000000002</v>
      </c>
      <c r="AE337" s="152">
        <v>2.3780000000000001</v>
      </c>
      <c r="AF337" s="152">
        <v>0.45250000000000001</v>
      </c>
      <c r="AI337" s="152">
        <v>94.325999999999993</v>
      </c>
      <c r="AJ337" s="152">
        <v>1.05</v>
      </c>
      <c r="AK337" s="156">
        <f t="shared" si="5"/>
        <v>6.1513999999999999E-2</v>
      </c>
      <c r="AL337" s="151">
        <v>615.14</v>
      </c>
      <c r="AM337" s="151">
        <v>962.82</v>
      </c>
      <c r="AN337" s="151">
        <v>1392.63</v>
      </c>
      <c r="AO337" s="151">
        <v>2670.79</v>
      </c>
      <c r="AR337" s="152">
        <v>7.64</v>
      </c>
      <c r="AY337" s="151">
        <v>177.61</v>
      </c>
      <c r="BG337" s="152">
        <v>86.9</v>
      </c>
      <c r="BH337" s="152">
        <v>435.87</v>
      </c>
      <c r="BI337" s="152">
        <v>15.86</v>
      </c>
      <c r="BJ337" s="152">
        <v>94.27</v>
      </c>
      <c r="BK337" s="152">
        <v>14.34</v>
      </c>
      <c r="BN337" s="152">
        <v>7.49</v>
      </c>
      <c r="BO337" s="152">
        <v>670.28</v>
      </c>
      <c r="BP337" s="152">
        <v>16.010000000000002</v>
      </c>
      <c r="BQ337" s="152">
        <v>35.61</v>
      </c>
      <c r="BR337" s="152">
        <v>4.0599999999999996</v>
      </c>
      <c r="BS337" s="152">
        <v>18.260000000000002</v>
      </c>
      <c r="BT337" s="152">
        <v>4.1900000000000004</v>
      </c>
      <c r="BU337" s="152">
        <v>1.6</v>
      </c>
      <c r="BV337" s="152">
        <v>3.65</v>
      </c>
      <c r="BW337" s="152">
        <v>0.48</v>
      </c>
      <c r="BX337" s="152">
        <v>2.93</v>
      </c>
      <c r="CB337" s="152">
        <v>0.99</v>
      </c>
      <c r="CD337" s="152">
        <v>1.74</v>
      </c>
      <c r="CE337" s="152">
        <v>0.65</v>
      </c>
      <c r="CH337" s="152">
        <v>10.73</v>
      </c>
      <c r="CJ337" s="152">
        <v>4.16</v>
      </c>
      <c r="CQ337" s="152">
        <v>0.13</v>
      </c>
      <c r="CR337" s="152">
        <v>0.74</v>
      </c>
      <c r="DO337" s="154">
        <v>87.114988049999994</v>
      </c>
    </row>
    <row r="338" spans="1:119">
      <c r="A338" s="151">
        <v>975</v>
      </c>
      <c r="B338" s="152" t="s">
        <v>2859</v>
      </c>
      <c r="C338" s="152" t="s">
        <v>2941</v>
      </c>
      <c r="D338" s="152" t="s">
        <v>3299</v>
      </c>
      <c r="E338" s="152" t="s">
        <v>3300</v>
      </c>
      <c r="F338" s="152" t="s">
        <v>8782</v>
      </c>
      <c r="H338" s="151">
        <v>211010</v>
      </c>
      <c r="J338" s="151" t="s">
        <v>3301</v>
      </c>
      <c r="K338" s="152" t="s">
        <v>3302</v>
      </c>
      <c r="L338" s="153" t="s">
        <v>3307</v>
      </c>
      <c r="M338" s="153" t="s">
        <v>3308</v>
      </c>
      <c r="O338" s="151">
        <v>3496</v>
      </c>
      <c r="P338" s="152">
        <v>40.750799999999998</v>
      </c>
      <c r="Q338" s="152">
        <v>14.014849999999999</v>
      </c>
      <c r="R338" s="152" t="s">
        <v>2949</v>
      </c>
      <c r="S338" s="152" t="s">
        <v>2716</v>
      </c>
      <c r="T338" s="152">
        <v>46.552</v>
      </c>
      <c r="U338" s="152">
        <v>1.2829999999999999</v>
      </c>
      <c r="V338" s="152">
        <v>16.762</v>
      </c>
      <c r="W338" s="152">
        <v>0.04</v>
      </c>
      <c r="X338" s="152">
        <v>6.9080000000000004</v>
      </c>
      <c r="AA338" s="152">
        <v>5.4550000000000001</v>
      </c>
      <c r="AB338" s="152">
        <v>0.13400000000000001</v>
      </c>
      <c r="AC338" s="152">
        <v>11.57</v>
      </c>
      <c r="AD338" s="152">
        <v>2.2589999999999999</v>
      </c>
      <c r="AE338" s="152">
        <v>2.9529999999999998</v>
      </c>
      <c r="AF338" s="152">
        <v>0.47499999999999998</v>
      </c>
      <c r="AI338" s="152">
        <v>94.350999999999999</v>
      </c>
      <c r="AJ338" s="152">
        <v>1.04</v>
      </c>
      <c r="AK338" s="156">
        <f t="shared" si="5"/>
        <v>4.4629000000000002E-2</v>
      </c>
      <c r="AL338" s="151">
        <v>446.29</v>
      </c>
      <c r="AM338" s="151">
        <v>1046.5999999999999</v>
      </c>
      <c r="AN338" s="151">
        <v>1330.98</v>
      </c>
      <c r="AO338" s="151">
        <v>2812.66</v>
      </c>
      <c r="AS338" s="152">
        <v>11.92</v>
      </c>
      <c r="AY338" s="151">
        <v>193.2</v>
      </c>
      <c r="BG338" s="152">
        <v>104.7</v>
      </c>
      <c r="BH338" s="152">
        <v>563.95000000000005</v>
      </c>
      <c r="BI338" s="152">
        <v>16.45</v>
      </c>
      <c r="BJ338" s="152">
        <v>96.53</v>
      </c>
      <c r="BK338" s="152">
        <v>15.12</v>
      </c>
      <c r="BN338" s="152">
        <v>5.21</v>
      </c>
      <c r="BO338" s="152">
        <v>816.08</v>
      </c>
      <c r="BP338" s="152">
        <v>19.399999999999999</v>
      </c>
      <c r="BQ338" s="152">
        <v>41.82</v>
      </c>
      <c r="BR338" s="152">
        <v>4.88</v>
      </c>
      <c r="BS338" s="152">
        <v>22.01</v>
      </c>
      <c r="BT338" s="152">
        <v>4.95</v>
      </c>
      <c r="BU338" s="152">
        <v>1.6</v>
      </c>
      <c r="BV338" s="152">
        <v>4.66</v>
      </c>
      <c r="BW338" s="152">
        <v>0.64</v>
      </c>
      <c r="BX338" s="152">
        <v>3.55</v>
      </c>
      <c r="CB338" s="152">
        <v>1.61</v>
      </c>
      <c r="CC338" s="152">
        <v>0.3</v>
      </c>
      <c r="CD338" s="152">
        <v>2.48</v>
      </c>
      <c r="CE338" s="152">
        <v>0.7</v>
      </c>
      <c r="CH338" s="152">
        <v>12.61</v>
      </c>
      <c r="CJ338" s="152">
        <v>4.71</v>
      </c>
      <c r="CQ338" s="152">
        <v>0.13</v>
      </c>
      <c r="CR338" s="152">
        <v>0.74</v>
      </c>
      <c r="DO338" s="154">
        <v>86.65</v>
      </c>
    </row>
    <row r="339" spans="1:119">
      <c r="A339" s="151">
        <v>976</v>
      </c>
      <c r="B339" s="152" t="s">
        <v>2859</v>
      </c>
      <c r="C339" s="152" t="s">
        <v>2941</v>
      </c>
      <c r="D339" s="152" t="s">
        <v>3299</v>
      </c>
      <c r="E339" s="152" t="s">
        <v>3300</v>
      </c>
      <c r="F339" s="152" t="s">
        <v>8783</v>
      </c>
      <c r="H339" s="151">
        <v>211010</v>
      </c>
      <c r="J339" s="151" t="s">
        <v>3301</v>
      </c>
      <c r="K339" s="152" t="s">
        <v>3340</v>
      </c>
      <c r="L339" s="153" t="s">
        <v>3307</v>
      </c>
      <c r="M339" s="153" t="s">
        <v>3750</v>
      </c>
      <c r="O339" s="151">
        <v>3496</v>
      </c>
      <c r="P339" s="152">
        <v>40.750799999999998</v>
      </c>
      <c r="Q339" s="152">
        <v>14.014849999999999</v>
      </c>
      <c r="R339" s="152" t="s">
        <v>2949</v>
      </c>
      <c r="S339" s="152" t="s">
        <v>2716</v>
      </c>
      <c r="T339" s="152">
        <v>48.19</v>
      </c>
      <c r="U339" s="152">
        <v>1.1299999999999999</v>
      </c>
      <c r="V339" s="152">
        <v>16.98</v>
      </c>
      <c r="W339" s="152">
        <v>0.03</v>
      </c>
      <c r="X339" s="152">
        <v>7.26</v>
      </c>
      <c r="AA339" s="152">
        <v>5.25</v>
      </c>
      <c r="AB339" s="152">
        <v>0.13</v>
      </c>
      <c r="AC339" s="152">
        <v>12.04</v>
      </c>
      <c r="AD339" s="152">
        <v>2.81</v>
      </c>
      <c r="AE339" s="152">
        <v>2.64</v>
      </c>
      <c r="AF339" s="152" t="s">
        <v>2867</v>
      </c>
      <c r="AI339" s="152">
        <v>96.43</v>
      </c>
      <c r="AJ339" s="152">
        <v>1.3</v>
      </c>
      <c r="AK339" s="156">
        <f t="shared" si="5"/>
        <v>0.170601</v>
      </c>
      <c r="AL339" s="151">
        <v>1706.01</v>
      </c>
      <c r="AM339" s="151">
        <v>1295.51</v>
      </c>
      <c r="AN339" s="151">
        <v>1607.96</v>
      </c>
      <c r="AO339" s="151">
        <v>2471.92</v>
      </c>
      <c r="AR339" s="152">
        <v>3.36</v>
      </c>
      <c r="AS339" s="152">
        <v>16.79</v>
      </c>
      <c r="AY339" s="151">
        <v>211.36</v>
      </c>
      <c r="BG339" s="152">
        <v>101.68</v>
      </c>
      <c r="BH339" s="152">
        <v>601.27</v>
      </c>
      <c r="BI339" s="152">
        <v>19.46</v>
      </c>
      <c r="BJ339" s="152">
        <v>117.63</v>
      </c>
      <c r="BK339" s="152">
        <v>16.579999999999998</v>
      </c>
      <c r="BN339" s="152">
        <v>6.05</v>
      </c>
      <c r="BO339" s="152">
        <v>948.69</v>
      </c>
      <c r="BP339" s="152">
        <v>22.24</v>
      </c>
      <c r="BQ339" s="152">
        <v>47.46</v>
      </c>
      <c r="BR339" s="152">
        <v>5.77</v>
      </c>
      <c r="BS339" s="152">
        <v>27.33</v>
      </c>
      <c r="BT339" s="152">
        <v>6.18</v>
      </c>
      <c r="BU339" s="152">
        <v>1.73</v>
      </c>
      <c r="BV339" s="152">
        <v>5.81</v>
      </c>
      <c r="BW339" s="152">
        <v>0.76</v>
      </c>
      <c r="BX339" s="152">
        <v>4.08</v>
      </c>
      <c r="CB339" s="152">
        <v>1.55</v>
      </c>
      <c r="CC339" s="152">
        <v>0.24</v>
      </c>
      <c r="CD339" s="152">
        <v>2.95</v>
      </c>
      <c r="CE339" s="152">
        <v>0.74</v>
      </c>
      <c r="CH339" s="152">
        <v>14.13</v>
      </c>
      <c r="CJ339" s="152">
        <v>5.94</v>
      </c>
      <c r="CQ339" s="152">
        <v>0.13</v>
      </c>
      <c r="CR339" s="152">
        <v>0.74</v>
      </c>
      <c r="DO339" s="154">
        <v>87.169310030000005</v>
      </c>
    </row>
    <row r="340" spans="1:119">
      <c r="A340" s="151">
        <v>977</v>
      </c>
      <c r="B340" s="152" t="s">
        <v>2859</v>
      </c>
      <c r="C340" s="152" t="s">
        <v>2941</v>
      </c>
      <c r="D340" s="152" t="s">
        <v>3299</v>
      </c>
      <c r="E340" s="152" t="s">
        <v>3300</v>
      </c>
      <c r="F340" s="152" t="s">
        <v>8784</v>
      </c>
      <c r="H340" s="151">
        <v>211010</v>
      </c>
      <c r="J340" s="151" t="s">
        <v>3301</v>
      </c>
      <c r="K340" s="152" t="s">
        <v>3302</v>
      </c>
      <c r="L340" s="153" t="s">
        <v>3303</v>
      </c>
      <c r="M340" s="153" t="s">
        <v>3304</v>
      </c>
      <c r="O340" s="151">
        <v>3496</v>
      </c>
      <c r="P340" s="152">
        <v>40.750799999999998</v>
      </c>
      <c r="Q340" s="152">
        <v>14.014849999999999</v>
      </c>
      <c r="R340" s="152" t="s">
        <v>2949</v>
      </c>
      <c r="S340" s="152" t="s">
        <v>2716</v>
      </c>
      <c r="T340" s="152">
        <v>46.515000000000001</v>
      </c>
      <c r="U340" s="152">
        <v>1.4</v>
      </c>
      <c r="V340" s="152">
        <v>14.536</v>
      </c>
      <c r="W340" s="152">
        <v>3.5000000000000003E-2</v>
      </c>
      <c r="X340" s="152">
        <v>6.0259999999999998</v>
      </c>
      <c r="AA340" s="152">
        <v>4.9050000000000002</v>
      </c>
      <c r="AB340" s="152">
        <v>0.104</v>
      </c>
      <c r="AC340" s="152">
        <v>11.452999999999999</v>
      </c>
      <c r="AD340" s="152">
        <v>2.7759999999999998</v>
      </c>
      <c r="AE340" s="152">
        <v>3.5739999999999998</v>
      </c>
      <c r="AF340" s="152">
        <v>0.72099999999999997</v>
      </c>
      <c r="AI340" s="152">
        <v>92.045000000000002</v>
      </c>
      <c r="AJ340" s="152">
        <v>1.59</v>
      </c>
      <c r="AK340" s="156">
        <f t="shared" si="5"/>
        <v>7.2319000000000008E-2</v>
      </c>
      <c r="AL340" s="151">
        <v>723.19</v>
      </c>
      <c r="AM340" s="151">
        <v>2116</v>
      </c>
      <c r="AN340" s="151">
        <v>1390.2</v>
      </c>
      <c r="AO340" s="151">
        <v>1744.69</v>
      </c>
      <c r="AS340" s="152">
        <v>8.4499999999999993</v>
      </c>
      <c r="AY340" s="151">
        <v>192.12</v>
      </c>
      <c r="BG340" s="152">
        <v>103.08</v>
      </c>
      <c r="BH340" s="152">
        <v>586.38</v>
      </c>
      <c r="BI340" s="152">
        <v>17.420000000000002</v>
      </c>
      <c r="BJ340" s="152">
        <v>129.94</v>
      </c>
      <c r="BK340" s="152">
        <v>26.71</v>
      </c>
      <c r="BN340" s="152">
        <v>4.1900000000000004</v>
      </c>
      <c r="BO340" s="152">
        <v>783.61</v>
      </c>
      <c r="BP340" s="152">
        <v>26.39</v>
      </c>
      <c r="BQ340" s="152">
        <v>52.45</v>
      </c>
      <c r="BR340" s="152">
        <v>5.87</v>
      </c>
      <c r="BS340" s="152">
        <v>25.7</v>
      </c>
      <c r="BT340" s="152">
        <v>6.05</v>
      </c>
      <c r="BU340" s="152">
        <v>1.82</v>
      </c>
      <c r="BV340" s="152">
        <v>5.72</v>
      </c>
      <c r="BW340" s="152">
        <v>0.92</v>
      </c>
      <c r="BX340" s="152">
        <v>4.12</v>
      </c>
      <c r="CB340" s="152">
        <v>1.51</v>
      </c>
      <c r="CD340" s="152">
        <v>3.1</v>
      </c>
      <c r="CE340" s="152">
        <v>1.31</v>
      </c>
      <c r="CH340" s="152">
        <v>11.85</v>
      </c>
      <c r="CJ340" s="152">
        <v>5.87</v>
      </c>
      <c r="CK340" s="152">
        <v>1.73</v>
      </c>
      <c r="CQ340" s="152">
        <v>0.13</v>
      </c>
      <c r="CR340" s="152">
        <v>0.74</v>
      </c>
      <c r="DO340" s="154">
        <v>88.080574999999996</v>
      </c>
    </row>
    <row r="341" spans="1:119">
      <c r="A341" s="151">
        <v>978</v>
      </c>
      <c r="B341" s="152" t="s">
        <v>2859</v>
      </c>
      <c r="C341" s="152" t="s">
        <v>2941</v>
      </c>
      <c r="D341" s="152" t="s">
        <v>3299</v>
      </c>
      <c r="E341" s="152" t="s">
        <v>3300</v>
      </c>
      <c r="F341" s="152" t="s">
        <v>8785</v>
      </c>
      <c r="H341" s="151">
        <v>211010</v>
      </c>
      <c r="J341" s="151" t="s">
        <v>3301</v>
      </c>
      <c r="K341" s="152" t="s">
        <v>3340</v>
      </c>
      <c r="L341" s="153" t="s">
        <v>3303</v>
      </c>
      <c r="M341" s="153" t="s">
        <v>3614</v>
      </c>
      <c r="O341" s="151">
        <v>3496</v>
      </c>
      <c r="P341" s="152">
        <v>40.750799999999998</v>
      </c>
      <c r="Q341" s="152">
        <v>14.014849999999999</v>
      </c>
      <c r="R341" s="152" t="s">
        <v>2949</v>
      </c>
      <c r="S341" s="152" t="s">
        <v>2716</v>
      </c>
      <c r="T341" s="152">
        <v>47.795999999999999</v>
      </c>
      <c r="U341" s="152">
        <v>1.0840000000000001</v>
      </c>
      <c r="V341" s="152">
        <v>15.891999999999999</v>
      </c>
      <c r="W341" s="152" t="s">
        <v>2867</v>
      </c>
      <c r="X341" s="152">
        <v>6.9640000000000004</v>
      </c>
      <c r="AA341" s="152">
        <v>4.774</v>
      </c>
      <c r="AB341" s="152">
        <v>0.157</v>
      </c>
      <c r="AC341" s="152">
        <v>8.9380000000000006</v>
      </c>
      <c r="AD341" s="152">
        <v>2.85</v>
      </c>
      <c r="AE341" s="152">
        <v>3.8719999999999999</v>
      </c>
      <c r="AF341" s="152">
        <v>0.54100000000000004</v>
      </c>
      <c r="AI341" s="152">
        <v>92.867999999999995</v>
      </c>
      <c r="AJ341" s="152">
        <v>1.03</v>
      </c>
      <c r="AK341" s="156">
        <f t="shared" si="5"/>
        <v>3.4451000000000002E-2</v>
      </c>
      <c r="AL341" s="151">
        <v>344.51</v>
      </c>
      <c r="AM341" s="151">
        <v>1177.6400000000001</v>
      </c>
      <c r="AN341" s="151">
        <v>1065.67</v>
      </c>
      <c r="AO341" s="151">
        <v>2060.48</v>
      </c>
      <c r="AR341" s="152">
        <v>3.65</v>
      </c>
      <c r="AS341" s="152">
        <v>14.47</v>
      </c>
      <c r="AY341" s="151">
        <v>194.82</v>
      </c>
      <c r="BG341" s="152">
        <v>133.07</v>
      </c>
      <c r="BH341" s="152">
        <v>636.66999999999996</v>
      </c>
      <c r="BI341" s="152">
        <v>16.64</v>
      </c>
      <c r="BJ341" s="152">
        <v>107.18</v>
      </c>
      <c r="BK341" s="152">
        <v>18.82</v>
      </c>
      <c r="BN341" s="152">
        <v>5.37</v>
      </c>
      <c r="BO341" s="152">
        <v>1103.3499999999999</v>
      </c>
      <c r="BP341" s="152">
        <v>28.15</v>
      </c>
      <c r="BQ341" s="152">
        <v>61.07</v>
      </c>
      <c r="BR341" s="152">
        <v>7.21</v>
      </c>
      <c r="BS341" s="152">
        <v>28.71</v>
      </c>
      <c r="BT341" s="152">
        <v>5.17</v>
      </c>
      <c r="BU341" s="152">
        <v>1.76</v>
      </c>
      <c r="BV341" s="152">
        <v>5.54</v>
      </c>
      <c r="BW341" s="152">
        <v>0.62</v>
      </c>
      <c r="BX341" s="152">
        <v>4.04</v>
      </c>
      <c r="CB341" s="152">
        <v>1.03</v>
      </c>
      <c r="CD341" s="152">
        <v>2.54</v>
      </c>
      <c r="CE341" s="152">
        <v>0.89</v>
      </c>
      <c r="CH341" s="152">
        <v>16.96</v>
      </c>
      <c r="CJ341" s="152">
        <v>6.47</v>
      </c>
      <c r="CK341" s="152">
        <v>2.0499999999999998</v>
      </c>
      <c r="CQ341" s="152">
        <v>0.13</v>
      </c>
      <c r="CR341" s="152">
        <v>0.74</v>
      </c>
      <c r="DO341" s="154">
        <v>86.023340169999997</v>
      </c>
    </row>
    <row r="342" spans="1:119">
      <c r="A342" s="151">
        <v>979</v>
      </c>
      <c r="B342" s="152" t="s">
        <v>2859</v>
      </c>
      <c r="C342" s="152" t="s">
        <v>2941</v>
      </c>
      <c r="D342" s="152" t="s">
        <v>3299</v>
      </c>
      <c r="E342" s="152" t="s">
        <v>3300</v>
      </c>
      <c r="F342" s="152" t="s">
        <v>8786</v>
      </c>
      <c r="H342" s="151">
        <v>211010</v>
      </c>
      <c r="J342" s="151" t="s">
        <v>3301</v>
      </c>
      <c r="K342" s="152" t="s">
        <v>3302</v>
      </c>
      <c r="L342" s="153" t="s">
        <v>3303</v>
      </c>
      <c r="M342" s="153" t="s">
        <v>4108</v>
      </c>
      <c r="O342" s="151">
        <v>3496</v>
      </c>
      <c r="P342" s="152">
        <v>40.750799999999998</v>
      </c>
      <c r="Q342" s="152">
        <v>14.014849999999999</v>
      </c>
      <c r="R342" s="152" t="s">
        <v>2949</v>
      </c>
      <c r="S342" s="152" t="s">
        <v>2716</v>
      </c>
      <c r="T342" s="152">
        <v>49.220999999999997</v>
      </c>
      <c r="U342" s="152">
        <v>1.2290000000000001</v>
      </c>
      <c r="V342" s="152">
        <v>17.154</v>
      </c>
      <c r="W342" s="152">
        <v>4.2000000000000003E-2</v>
      </c>
      <c r="X342" s="152">
        <v>6.133</v>
      </c>
      <c r="AA342" s="152">
        <v>4.0170000000000003</v>
      </c>
      <c r="AB342" s="152">
        <v>0.129</v>
      </c>
      <c r="AC342" s="152">
        <v>7.609</v>
      </c>
      <c r="AD342" s="152">
        <v>2.9769999999999999</v>
      </c>
      <c r="AE342" s="152">
        <v>4.3940000000000001</v>
      </c>
      <c r="AF342" s="152">
        <v>0.70099999999999996</v>
      </c>
      <c r="AI342" s="152">
        <v>93.605999999999995</v>
      </c>
      <c r="AJ342" s="152">
        <v>1.17</v>
      </c>
      <c r="AK342" s="156">
        <f t="shared" si="5"/>
        <v>2.2083999999999999E-2</v>
      </c>
      <c r="AL342" s="151">
        <v>220.84</v>
      </c>
      <c r="AM342" s="151">
        <v>1201.76</v>
      </c>
      <c r="AN342" s="151">
        <v>1462.95</v>
      </c>
      <c r="AO342" s="151">
        <v>2750.64</v>
      </c>
      <c r="AR342" s="152">
        <v>3.62</v>
      </c>
      <c r="AS342" s="152">
        <v>8.42</v>
      </c>
      <c r="AY342" s="151">
        <v>160.12</v>
      </c>
      <c r="BG342" s="152">
        <v>128.26</v>
      </c>
      <c r="BH342" s="152">
        <v>725.11</v>
      </c>
      <c r="BI342" s="152">
        <v>17.02</v>
      </c>
      <c r="BJ342" s="152">
        <v>139.57</v>
      </c>
      <c r="BK342" s="152">
        <v>27.36</v>
      </c>
      <c r="BN342" s="152">
        <v>11.66</v>
      </c>
      <c r="BO342" s="152">
        <v>1248.6600000000001</v>
      </c>
      <c r="BP342" s="152">
        <v>31.02</v>
      </c>
      <c r="BQ342" s="152">
        <v>63.91</v>
      </c>
      <c r="BR342" s="152">
        <v>7.6</v>
      </c>
      <c r="BS342" s="152">
        <v>31.42</v>
      </c>
      <c r="BT342" s="152">
        <v>5.25</v>
      </c>
      <c r="BU342" s="152">
        <v>1.59</v>
      </c>
      <c r="BV342" s="152">
        <v>4.72</v>
      </c>
      <c r="BW342" s="152">
        <v>0.56000000000000005</v>
      </c>
      <c r="BX342" s="152">
        <v>3.47</v>
      </c>
      <c r="CB342" s="152">
        <v>1.4</v>
      </c>
      <c r="CC342" s="152">
        <v>0.4</v>
      </c>
      <c r="CD342" s="152">
        <v>3.07</v>
      </c>
      <c r="CE342" s="152">
        <v>1.28</v>
      </c>
      <c r="CH342" s="152">
        <v>16.670000000000002</v>
      </c>
      <c r="CJ342" s="152">
        <v>6.49</v>
      </c>
      <c r="CK342" s="152">
        <v>1.96</v>
      </c>
      <c r="CQ342" s="152">
        <v>0.13</v>
      </c>
      <c r="CR342" s="152">
        <v>0.74</v>
      </c>
      <c r="DO342" s="154">
        <v>85.25</v>
      </c>
    </row>
    <row r="343" spans="1:119">
      <c r="A343" s="151">
        <v>980</v>
      </c>
      <c r="B343" s="152" t="s">
        <v>2859</v>
      </c>
      <c r="C343" s="152" t="s">
        <v>2941</v>
      </c>
      <c r="D343" s="152" t="s">
        <v>3299</v>
      </c>
      <c r="E343" s="152" t="s">
        <v>3300</v>
      </c>
      <c r="F343" s="152" t="s">
        <v>8787</v>
      </c>
      <c r="H343" s="151">
        <v>211010</v>
      </c>
      <c r="J343" s="151" t="s">
        <v>3301</v>
      </c>
      <c r="K343" s="152" t="s">
        <v>3340</v>
      </c>
      <c r="L343" s="153" t="s">
        <v>3303</v>
      </c>
      <c r="M343" s="153" t="s">
        <v>4454</v>
      </c>
      <c r="O343" s="151">
        <v>3496</v>
      </c>
      <c r="P343" s="152">
        <v>40.750799999999998</v>
      </c>
      <c r="Q343" s="152">
        <v>14.014849999999999</v>
      </c>
      <c r="R343" s="152" t="s">
        <v>2949</v>
      </c>
      <c r="S343" s="152" t="s">
        <v>2716</v>
      </c>
      <c r="T343" s="152">
        <v>50.322000000000003</v>
      </c>
      <c r="U343" s="152">
        <v>1.115</v>
      </c>
      <c r="V343" s="152">
        <v>17.013999999999999</v>
      </c>
      <c r="W343" s="152">
        <v>2.7E-2</v>
      </c>
      <c r="X343" s="152">
        <v>6.2759999999999998</v>
      </c>
      <c r="AA343" s="152">
        <v>3.8860000000000001</v>
      </c>
      <c r="AB343" s="152">
        <v>0.159</v>
      </c>
      <c r="AC343" s="152">
        <v>7.5289999999999999</v>
      </c>
      <c r="AD343" s="152">
        <v>2.8119999999999998</v>
      </c>
      <c r="AE343" s="152">
        <v>3.7679999999999998</v>
      </c>
      <c r="AF343" s="152">
        <v>0.51600000000000001</v>
      </c>
      <c r="AI343" s="152">
        <v>93.424000000000007</v>
      </c>
      <c r="AJ343" s="152">
        <v>0.89</v>
      </c>
      <c r="AK343" s="156">
        <f t="shared" si="5"/>
        <v>1.7669000000000001E-2</v>
      </c>
      <c r="AL343" s="151">
        <v>176.69</v>
      </c>
      <c r="AM343" s="151">
        <v>1172.94</v>
      </c>
      <c r="AN343" s="151">
        <v>927.88</v>
      </c>
      <c r="AO343" s="151">
        <v>1407.81</v>
      </c>
      <c r="AR343" s="152">
        <v>2.79</v>
      </c>
      <c r="AS343" s="152">
        <v>8.91</v>
      </c>
      <c r="AY343" s="151">
        <v>128.47</v>
      </c>
      <c r="BG343" s="152">
        <v>112.76</v>
      </c>
      <c r="BH343" s="152">
        <v>526.25</v>
      </c>
      <c r="BI343" s="152">
        <v>18.78</v>
      </c>
      <c r="BJ343" s="152">
        <v>121.71</v>
      </c>
      <c r="BK343" s="152">
        <v>24.88</v>
      </c>
      <c r="BN343" s="152">
        <v>3.68</v>
      </c>
      <c r="BO343" s="152">
        <v>877.6</v>
      </c>
      <c r="BP343" s="152">
        <v>30.19</v>
      </c>
      <c r="BQ343" s="152">
        <v>59.39</v>
      </c>
      <c r="BR343" s="152">
        <v>6.55</v>
      </c>
      <c r="BS343" s="152">
        <v>28.79</v>
      </c>
      <c r="BT343" s="152">
        <v>5.88</v>
      </c>
      <c r="BU343" s="152">
        <v>1.76</v>
      </c>
      <c r="BV343" s="152">
        <v>5.33</v>
      </c>
      <c r="BW343" s="152">
        <v>0.7</v>
      </c>
      <c r="BX343" s="152">
        <v>3.34</v>
      </c>
      <c r="CB343" s="152">
        <v>1.68</v>
      </c>
      <c r="CC343" s="152">
        <v>0.3</v>
      </c>
      <c r="CD343" s="152">
        <v>2.71</v>
      </c>
      <c r="CE343" s="152">
        <v>1.22</v>
      </c>
      <c r="CH343" s="152">
        <v>13.72</v>
      </c>
      <c r="CJ343" s="152">
        <v>6.58</v>
      </c>
      <c r="CK343" s="152">
        <v>1.88</v>
      </c>
      <c r="CQ343" s="152">
        <v>0.13</v>
      </c>
      <c r="CR343" s="152">
        <v>0.74</v>
      </c>
      <c r="DO343" s="154">
        <v>83.59</v>
      </c>
    </row>
    <row r="344" spans="1:119">
      <c r="A344" s="151">
        <v>981</v>
      </c>
      <c r="B344" s="152" t="s">
        <v>2859</v>
      </c>
      <c r="C344" s="152" t="s">
        <v>2941</v>
      </c>
      <c r="D344" s="152" t="s">
        <v>3299</v>
      </c>
      <c r="E344" s="152" t="s">
        <v>3300</v>
      </c>
      <c r="F344" s="152" t="s">
        <v>8788</v>
      </c>
      <c r="H344" s="151">
        <v>211010</v>
      </c>
      <c r="J344" s="151" t="s">
        <v>3301</v>
      </c>
      <c r="K344" s="152" t="s">
        <v>3302</v>
      </c>
      <c r="L344" s="153" t="s">
        <v>3303</v>
      </c>
      <c r="M344" s="153" t="s">
        <v>4322</v>
      </c>
      <c r="O344" s="151">
        <v>3496</v>
      </c>
      <c r="P344" s="152">
        <v>40.750799999999998</v>
      </c>
      <c r="Q344" s="152">
        <v>14.014849999999999</v>
      </c>
      <c r="R344" s="152" t="s">
        <v>2949</v>
      </c>
      <c r="S344" s="152" t="s">
        <v>2716</v>
      </c>
      <c r="T344" s="152">
        <v>49.92</v>
      </c>
      <c r="U344" s="152">
        <v>1.0229999999999999</v>
      </c>
      <c r="V344" s="152">
        <v>16.108000000000001</v>
      </c>
      <c r="W344" s="152" t="s">
        <v>2867</v>
      </c>
      <c r="X344" s="152">
        <v>5.9429999999999996</v>
      </c>
      <c r="AA344" s="152">
        <v>3.9279999999999999</v>
      </c>
      <c r="AB344" s="152">
        <v>0.153</v>
      </c>
      <c r="AC344" s="152">
        <v>8.8520000000000003</v>
      </c>
      <c r="AD344" s="152">
        <v>2.653</v>
      </c>
      <c r="AE344" s="152">
        <v>3.51</v>
      </c>
      <c r="AF344" s="152">
        <v>0.46600000000000003</v>
      </c>
      <c r="AI344" s="152">
        <v>92.555999999999997</v>
      </c>
      <c r="AJ344" s="152">
        <v>1.06</v>
      </c>
      <c r="AK344" s="156">
        <f t="shared" si="5"/>
        <v>3.5996E-2</v>
      </c>
      <c r="AL344" s="151">
        <v>359.96</v>
      </c>
      <c r="AM344" s="151">
        <v>719.63</v>
      </c>
      <c r="AN344" s="151">
        <v>1090.49</v>
      </c>
      <c r="AO344" s="151">
        <v>1874.2</v>
      </c>
      <c r="AS344" s="152">
        <v>16.38</v>
      </c>
      <c r="AY344" s="151">
        <v>187.78</v>
      </c>
      <c r="BG344" s="152">
        <v>103.63</v>
      </c>
      <c r="BH344" s="152">
        <v>645.35</v>
      </c>
      <c r="BI344" s="152">
        <v>17.73</v>
      </c>
      <c r="BJ344" s="152">
        <v>119.99</v>
      </c>
      <c r="BK344" s="152">
        <v>24.27</v>
      </c>
      <c r="BO344" s="152">
        <v>980.9</v>
      </c>
      <c r="BP344" s="152">
        <v>29.78</v>
      </c>
      <c r="BQ344" s="152">
        <v>62.18</v>
      </c>
      <c r="BR344" s="152">
        <v>7.01</v>
      </c>
      <c r="BS344" s="152">
        <v>28.79</v>
      </c>
      <c r="BT344" s="152">
        <v>3.87</v>
      </c>
      <c r="BU344" s="152">
        <v>1.42</v>
      </c>
      <c r="BV344" s="152">
        <v>4</v>
      </c>
      <c r="BW344" s="152">
        <v>0.39</v>
      </c>
      <c r="BX344" s="152">
        <v>2.0499999999999998</v>
      </c>
      <c r="CB344" s="152">
        <v>0.71</v>
      </c>
      <c r="CD344" s="152">
        <v>3.1</v>
      </c>
      <c r="CE344" s="152">
        <v>1.21</v>
      </c>
      <c r="CH344" s="152">
        <v>13.33</v>
      </c>
      <c r="CJ344" s="152">
        <v>6.45</v>
      </c>
      <c r="CK344" s="152">
        <v>1.64</v>
      </c>
      <c r="CQ344" s="152">
        <v>0.13</v>
      </c>
      <c r="CR344" s="152">
        <v>0.74</v>
      </c>
      <c r="DO344" s="154">
        <v>84.95</v>
      </c>
    </row>
    <row r="345" spans="1:119">
      <c r="A345" s="151">
        <v>982</v>
      </c>
      <c r="B345" s="152" t="s">
        <v>2859</v>
      </c>
      <c r="C345" s="152" t="s">
        <v>2941</v>
      </c>
      <c r="D345" s="152" t="s">
        <v>3299</v>
      </c>
      <c r="E345" s="152" t="s">
        <v>3300</v>
      </c>
      <c r="F345" s="152" t="s">
        <v>8789</v>
      </c>
      <c r="H345" s="151">
        <v>211010</v>
      </c>
      <c r="J345" s="151" t="s">
        <v>3301</v>
      </c>
      <c r="K345" s="152" t="s">
        <v>3340</v>
      </c>
      <c r="L345" s="153" t="s">
        <v>3303</v>
      </c>
      <c r="M345" s="153" t="s">
        <v>3612</v>
      </c>
      <c r="O345" s="151">
        <v>3496</v>
      </c>
      <c r="P345" s="152">
        <v>40.750799999999998</v>
      </c>
      <c r="Q345" s="152">
        <v>14.014849999999999</v>
      </c>
      <c r="R345" s="152" t="s">
        <v>2949</v>
      </c>
      <c r="S345" s="152" t="s">
        <v>2716</v>
      </c>
      <c r="T345" s="152">
        <v>47.787999999999997</v>
      </c>
      <c r="U345" s="152">
        <v>1.1599999999999999</v>
      </c>
      <c r="V345" s="152">
        <v>15.692</v>
      </c>
      <c r="W345" s="152">
        <v>2.5000000000000001E-2</v>
      </c>
      <c r="X345" s="152">
        <v>5.7880000000000003</v>
      </c>
      <c r="AA345" s="152">
        <v>3.9460000000000002</v>
      </c>
      <c r="AB345" s="152">
        <v>0.10199999999999999</v>
      </c>
      <c r="AC345" s="152">
        <v>10.962</v>
      </c>
      <c r="AD345" s="152">
        <v>2.383</v>
      </c>
      <c r="AE345" s="152">
        <v>3.5870000000000002</v>
      </c>
      <c r="AF345" s="152">
        <v>0.64</v>
      </c>
      <c r="AI345" s="152">
        <v>92.072999999999993</v>
      </c>
      <c r="AJ345" s="152">
        <v>1.1299999999999999</v>
      </c>
      <c r="AK345" s="156">
        <f t="shared" si="5"/>
        <v>4.7938999999999996E-2</v>
      </c>
      <c r="AL345" s="151">
        <v>479.39</v>
      </c>
      <c r="AM345" s="151">
        <v>1060.8699999999999</v>
      </c>
      <c r="AN345" s="151">
        <v>1347.54</v>
      </c>
      <c r="AO345" s="151">
        <v>2677.93</v>
      </c>
      <c r="AR345" s="152">
        <v>2.4</v>
      </c>
      <c r="AS345" s="152">
        <v>15.23</v>
      </c>
      <c r="AY345" s="151">
        <v>148.74</v>
      </c>
      <c r="BG345" s="152">
        <v>116.58</v>
      </c>
      <c r="BH345" s="152">
        <v>631.64</v>
      </c>
      <c r="BI345" s="152">
        <v>12.79</v>
      </c>
      <c r="BJ345" s="152">
        <v>101.17</v>
      </c>
      <c r="BK345" s="152">
        <v>18.940000000000001</v>
      </c>
      <c r="BN345" s="152">
        <v>4.8499999999999996</v>
      </c>
      <c r="BO345" s="152">
        <v>862.7</v>
      </c>
      <c r="BP345" s="152">
        <v>23.81</v>
      </c>
      <c r="BQ345" s="152">
        <v>50.09</v>
      </c>
      <c r="BR345" s="152">
        <v>5.89</v>
      </c>
      <c r="BS345" s="152">
        <v>25.35</v>
      </c>
      <c r="BT345" s="152">
        <v>5.48</v>
      </c>
      <c r="BU345" s="152">
        <v>1.62</v>
      </c>
      <c r="BV345" s="152">
        <v>4.8099999999999996</v>
      </c>
      <c r="BW345" s="152">
        <v>0.57999999999999996</v>
      </c>
      <c r="BX345" s="152">
        <v>3.12</v>
      </c>
      <c r="CB345" s="152">
        <v>1.43</v>
      </c>
      <c r="CD345" s="152">
        <v>2.72</v>
      </c>
      <c r="CE345" s="152">
        <v>0.9</v>
      </c>
      <c r="CH345" s="152">
        <v>12.63</v>
      </c>
      <c r="CJ345" s="152">
        <v>5.31</v>
      </c>
      <c r="CK345" s="152">
        <v>1.89</v>
      </c>
      <c r="CQ345" s="152">
        <v>0.13</v>
      </c>
      <c r="CR345" s="152">
        <v>0.74</v>
      </c>
      <c r="DO345" s="154">
        <v>87.974594530000005</v>
      </c>
    </row>
    <row r="346" spans="1:119">
      <c r="A346" s="151">
        <v>983</v>
      </c>
      <c r="B346" s="152" t="s">
        <v>2859</v>
      </c>
      <c r="C346" s="152" t="s">
        <v>2941</v>
      </c>
      <c r="D346" s="152" t="s">
        <v>3299</v>
      </c>
      <c r="E346" s="152" t="s">
        <v>3300</v>
      </c>
      <c r="F346" s="152" t="s">
        <v>8790</v>
      </c>
      <c r="H346" s="151">
        <v>211010</v>
      </c>
      <c r="J346" s="151" t="s">
        <v>3301</v>
      </c>
      <c r="K346" s="152" t="s">
        <v>3302</v>
      </c>
      <c r="L346" s="153" t="s">
        <v>3303</v>
      </c>
      <c r="M346" s="153" t="s">
        <v>3708</v>
      </c>
      <c r="O346" s="151">
        <v>3496</v>
      </c>
      <c r="P346" s="152">
        <v>40.750799999999998</v>
      </c>
      <c r="Q346" s="152">
        <v>14.014849999999999</v>
      </c>
      <c r="R346" s="152" t="s">
        <v>2949</v>
      </c>
      <c r="S346" s="152" t="s">
        <v>2716</v>
      </c>
      <c r="T346" s="152">
        <v>48.055999999999997</v>
      </c>
      <c r="U346" s="152">
        <v>1.111</v>
      </c>
      <c r="V346" s="152">
        <v>16.36</v>
      </c>
      <c r="W346" s="152">
        <v>0.04</v>
      </c>
      <c r="X346" s="152">
        <v>6.2519999999999998</v>
      </c>
      <c r="AA346" s="152">
        <v>4.33</v>
      </c>
      <c r="AB346" s="152">
        <v>0.122</v>
      </c>
      <c r="AC346" s="152">
        <v>10.279</v>
      </c>
      <c r="AD346" s="152">
        <v>2.117</v>
      </c>
      <c r="AE346" s="152">
        <v>3.3119999999999998</v>
      </c>
      <c r="AF346" s="152">
        <v>0.58099999999999996</v>
      </c>
      <c r="AI346" s="152">
        <v>92.56</v>
      </c>
      <c r="AJ346" s="152">
        <v>1.26</v>
      </c>
      <c r="AK346" s="156">
        <f t="shared" si="5"/>
        <v>4.4277999999999998E-2</v>
      </c>
      <c r="AL346" s="151">
        <v>442.78</v>
      </c>
      <c r="AM346" s="151">
        <v>852.53</v>
      </c>
      <c r="AN346" s="151">
        <v>1102.95</v>
      </c>
      <c r="AO346" s="151">
        <v>2535</v>
      </c>
      <c r="AS346" s="152">
        <v>16.809999999999999</v>
      </c>
      <c r="AY346" s="151">
        <v>218</v>
      </c>
      <c r="BG346" s="152">
        <v>137.27000000000001</v>
      </c>
      <c r="BH346" s="152">
        <v>678.19</v>
      </c>
      <c r="BI346" s="152">
        <v>17.14</v>
      </c>
      <c r="BJ346" s="152">
        <v>108.39</v>
      </c>
      <c r="BK346" s="152">
        <v>16.510000000000002</v>
      </c>
      <c r="BN346" s="152">
        <v>5.88</v>
      </c>
      <c r="BO346" s="152">
        <v>1057.8499999999999</v>
      </c>
      <c r="BP346" s="152">
        <v>26.59</v>
      </c>
      <c r="BQ346" s="152">
        <v>53.58</v>
      </c>
      <c r="BR346" s="152">
        <v>6.56</v>
      </c>
      <c r="BS346" s="152">
        <v>28.22</v>
      </c>
      <c r="BT346" s="152">
        <v>5.83</v>
      </c>
      <c r="BU346" s="152">
        <v>1.64</v>
      </c>
      <c r="BV346" s="152">
        <v>6.35</v>
      </c>
      <c r="BW346" s="152">
        <v>0.64</v>
      </c>
      <c r="BX346" s="152">
        <v>3.27</v>
      </c>
      <c r="CB346" s="152">
        <v>1.99</v>
      </c>
      <c r="CD346" s="152">
        <v>2.81</v>
      </c>
      <c r="CE346" s="152">
        <v>0.75</v>
      </c>
      <c r="CH346" s="152">
        <v>15.48</v>
      </c>
      <c r="CJ346" s="152">
        <v>6.51</v>
      </c>
      <c r="CK346" s="152">
        <v>2</v>
      </c>
      <c r="CQ346" s="152">
        <v>0.13</v>
      </c>
      <c r="CR346" s="152">
        <v>0.74</v>
      </c>
      <c r="DO346" s="154">
        <v>85.92</v>
      </c>
    </row>
    <row r="347" spans="1:119">
      <c r="A347" s="151">
        <v>984</v>
      </c>
      <c r="B347" s="152" t="s">
        <v>2859</v>
      </c>
      <c r="C347" s="152" t="s">
        <v>2941</v>
      </c>
      <c r="D347" s="152" t="s">
        <v>3299</v>
      </c>
      <c r="E347" s="152" t="s">
        <v>3300</v>
      </c>
      <c r="F347" s="152" t="s">
        <v>8791</v>
      </c>
      <c r="H347" s="151">
        <v>211010</v>
      </c>
      <c r="J347" s="151" t="s">
        <v>3301</v>
      </c>
      <c r="K347" s="152" t="s">
        <v>3340</v>
      </c>
      <c r="L347" s="153" t="s">
        <v>3303</v>
      </c>
      <c r="M347" s="153" t="s">
        <v>3723</v>
      </c>
      <c r="O347" s="151">
        <v>3496</v>
      </c>
      <c r="P347" s="152">
        <v>40.750799999999998</v>
      </c>
      <c r="Q347" s="152">
        <v>14.014849999999999</v>
      </c>
      <c r="R347" s="152" t="s">
        <v>2949</v>
      </c>
      <c r="S347" s="152" t="s">
        <v>2716</v>
      </c>
      <c r="T347" s="152">
        <v>48.106000000000002</v>
      </c>
      <c r="U347" s="152">
        <v>1.3779999999999999</v>
      </c>
      <c r="V347" s="152">
        <v>16.984000000000002</v>
      </c>
      <c r="W347" s="152">
        <v>0.01</v>
      </c>
      <c r="X347" s="152">
        <v>6.4509999999999996</v>
      </c>
      <c r="AA347" s="152">
        <v>4.1929999999999996</v>
      </c>
      <c r="AB347" s="152">
        <v>0.14299999999999999</v>
      </c>
      <c r="AC347" s="152">
        <v>9.3119999999999994</v>
      </c>
      <c r="AD347" s="152">
        <v>2.6240000000000001</v>
      </c>
      <c r="AE347" s="152">
        <v>4.0880000000000001</v>
      </c>
      <c r="AF347" s="152">
        <v>0.66600000000000004</v>
      </c>
      <c r="AI347" s="152">
        <v>93.954999999999998</v>
      </c>
      <c r="AJ347" s="152">
        <v>1.1299999999999999</v>
      </c>
      <c r="AK347" s="156">
        <f t="shared" si="5"/>
        <v>2.4403999999999999E-2</v>
      </c>
      <c r="AL347" s="151">
        <v>244.04</v>
      </c>
      <c r="AM347" s="151">
        <v>957.81</v>
      </c>
      <c r="AN347" s="151">
        <v>1227.47</v>
      </c>
      <c r="AO347" s="151">
        <v>1928.93</v>
      </c>
      <c r="AY347" s="151">
        <v>193.2</v>
      </c>
      <c r="BG347" s="152">
        <v>120.6</v>
      </c>
      <c r="BH347" s="152">
        <v>692.8</v>
      </c>
      <c r="BI347" s="152">
        <v>13.82</v>
      </c>
      <c r="BJ347" s="152">
        <v>117.34</v>
      </c>
      <c r="BK347" s="152">
        <v>21.08</v>
      </c>
      <c r="BN347" s="152">
        <v>6.62</v>
      </c>
      <c r="BO347" s="152">
        <v>1159.97</v>
      </c>
      <c r="BP347" s="152">
        <v>30.4</v>
      </c>
      <c r="BQ347" s="152">
        <v>67.8</v>
      </c>
      <c r="BR347" s="152">
        <v>6.8</v>
      </c>
      <c r="BS347" s="152">
        <v>29.61</v>
      </c>
      <c r="BT347" s="152">
        <v>7</v>
      </c>
      <c r="BU347" s="152">
        <v>1.68</v>
      </c>
      <c r="CE347" s="152">
        <v>1.9</v>
      </c>
      <c r="CH347" s="152">
        <v>13.33</v>
      </c>
      <c r="CJ347" s="152">
        <v>4.84</v>
      </c>
      <c r="CK347" s="152">
        <v>3.39</v>
      </c>
      <c r="CQ347" s="152">
        <v>0.13</v>
      </c>
      <c r="CR347" s="152">
        <v>0.74</v>
      </c>
      <c r="DO347" s="154">
        <v>85.436803999999995</v>
      </c>
    </row>
    <row r="348" spans="1:119">
      <c r="A348" s="151">
        <v>985</v>
      </c>
      <c r="B348" s="152" t="s">
        <v>2859</v>
      </c>
      <c r="C348" s="152" t="s">
        <v>2941</v>
      </c>
      <c r="D348" s="152" t="s">
        <v>3299</v>
      </c>
      <c r="E348" s="152" t="s">
        <v>3300</v>
      </c>
      <c r="F348" s="152" t="s">
        <v>8792</v>
      </c>
      <c r="H348" s="151">
        <v>211010</v>
      </c>
      <c r="J348" s="151" t="s">
        <v>3301</v>
      </c>
      <c r="K348" s="152" t="s">
        <v>3302</v>
      </c>
      <c r="L348" s="153" t="s">
        <v>3303</v>
      </c>
      <c r="M348" s="153" t="s">
        <v>3361</v>
      </c>
      <c r="O348" s="151">
        <v>3496</v>
      </c>
      <c r="P348" s="152">
        <v>40.750799999999998</v>
      </c>
      <c r="Q348" s="152">
        <v>14.014849999999999</v>
      </c>
      <c r="R348" s="152" t="s">
        <v>2949</v>
      </c>
      <c r="S348" s="152" t="s">
        <v>2716</v>
      </c>
      <c r="T348" s="152">
        <v>46.841000000000001</v>
      </c>
      <c r="U348" s="152">
        <v>1.161</v>
      </c>
      <c r="V348" s="152">
        <v>16.411000000000001</v>
      </c>
      <c r="W348" s="152">
        <v>2E-3</v>
      </c>
      <c r="X348" s="152">
        <v>6.8</v>
      </c>
      <c r="AA348" s="152">
        <v>4.3520000000000003</v>
      </c>
      <c r="AB348" s="152">
        <v>0.129</v>
      </c>
      <c r="AC348" s="152">
        <v>9.4250000000000007</v>
      </c>
      <c r="AD348" s="152">
        <v>3.9969999999999999</v>
      </c>
      <c r="AE348" s="152">
        <v>4.0190000000000001</v>
      </c>
      <c r="AF348" s="152">
        <v>0.69</v>
      </c>
      <c r="AI348" s="152">
        <v>93.826999999999998</v>
      </c>
      <c r="AJ348" s="152">
        <v>1.24</v>
      </c>
      <c r="AK348" s="156">
        <f t="shared" si="5"/>
        <v>3.7344999999999996E-2</v>
      </c>
      <c r="AL348" s="151">
        <v>373.45</v>
      </c>
      <c r="AM348" s="151">
        <v>1016.96</v>
      </c>
      <c r="AN348" s="151">
        <v>1441.53</v>
      </c>
      <c r="AO348" s="151">
        <v>2294.37</v>
      </c>
      <c r="AS348" s="152">
        <v>19.170000000000002</v>
      </c>
      <c r="AY348" s="151">
        <v>208.88</v>
      </c>
      <c r="BG348" s="152">
        <v>116.73</v>
      </c>
      <c r="BH348" s="152">
        <v>853.98</v>
      </c>
      <c r="BI348" s="152">
        <v>18.38</v>
      </c>
      <c r="BJ348" s="152">
        <v>133.55000000000001</v>
      </c>
      <c r="BK348" s="152">
        <v>23.01</v>
      </c>
      <c r="BO348" s="152">
        <v>1182.33</v>
      </c>
      <c r="BP348" s="152">
        <v>37.76</v>
      </c>
      <c r="BQ348" s="152">
        <v>73.260000000000005</v>
      </c>
      <c r="BR348" s="152">
        <v>8.57</v>
      </c>
      <c r="BS348" s="152">
        <v>38.1</v>
      </c>
      <c r="BT348" s="152">
        <v>8.31</v>
      </c>
      <c r="BU348" s="152">
        <v>2.65</v>
      </c>
      <c r="BV348" s="152">
        <v>8.48</v>
      </c>
      <c r="BX348" s="152">
        <v>5.62</v>
      </c>
      <c r="CB348" s="152">
        <v>2.65</v>
      </c>
      <c r="CD348" s="152">
        <v>3.1</v>
      </c>
      <c r="CE348" s="152">
        <v>1.02</v>
      </c>
      <c r="CH348" s="152">
        <v>18.54</v>
      </c>
      <c r="CJ348" s="152">
        <v>6.77</v>
      </c>
      <c r="CK348" s="152">
        <v>2.08</v>
      </c>
      <c r="CQ348" s="152">
        <v>0.13</v>
      </c>
      <c r="CR348" s="152">
        <v>0.74</v>
      </c>
      <c r="DO348" s="154">
        <v>85.602864740000001</v>
      </c>
    </row>
    <row r="349" spans="1:119">
      <c r="A349" s="151">
        <v>986</v>
      </c>
      <c r="B349" s="152" t="s">
        <v>2859</v>
      </c>
      <c r="C349" s="152" t="s">
        <v>2941</v>
      </c>
      <c r="D349" s="152" t="s">
        <v>3299</v>
      </c>
      <c r="E349" s="152" t="s">
        <v>3300</v>
      </c>
      <c r="F349" s="152" t="s">
        <v>8793</v>
      </c>
      <c r="H349" s="151">
        <v>211010</v>
      </c>
      <c r="J349" s="151" t="s">
        <v>3301</v>
      </c>
      <c r="K349" s="152" t="s">
        <v>3340</v>
      </c>
      <c r="L349" s="153" t="s">
        <v>3303</v>
      </c>
      <c r="M349" s="153" t="s">
        <v>3835</v>
      </c>
      <c r="O349" s="151">
        <v>3496</v>
      </c>
      <c r="P349" s="152">
        <v>40.750799999999998</v>
      </c>
      <c r="Q349" s="152">
        <v>14.014849999999999</v>
      </c>
      <c r="R349" s="152" t="s">
        <v>2949</v>
      </c>
      <c r="S349" s="152" t="s">
        <v>2716</v>
      </c>
      <c r="T349" s="152">
        <v>48.447000000000003</v>
      </c>
      <c r="U349" s="152">
        <v>1.2989999999999999</v>
      </c>
      <c r="V349" s="152">
        <v>16.978000000000002</v>
      </c>
      <c r="W349" s="152">
        <v>2E-3</v>
      </c>
      <c r="X349" s="152">
        <v>5.5789999999999997</v>
      </c>
      <c r="AA349" s="152">
        <v>3.444</v>
      </c>
      <c r="AB349" s="152">
        <v>0.122</v>
      </c>
      <c r="AC349" s="152">
        <v>11.332000000000001</v>
      </c>
      <c r="AD349" s="152">
        <v>4.0839999999999996</v>
      </c>
      <c r="AE349" s="152">
        <v>2.4420000000000002</v>
      </c>
      <c r="AF349" s="152">
        <v>0.318</v>
      </c>
      <c r="AI349" s="152">
        <v>94.046999999999997</v>
      </c>
      <c r="AJ349" s="152">
        <v>1.0900000000000001</v>
      </c>
      <c r="AK349" s="156">
        <f t="shared" si="5"/>
        <v>0.10824500000000001</v>
      </c>
      <c r="AL349" s="151">
        <v>1082.45</v>
      </c>
      <c r="AM349" s="151">
        <v>779.48</v>
      </c>
      <c r="AN349" s="151">
        <v>1149.74</v>
      </c>
      <c r="AO349" s="151">
        <v>1115.25</v>
      </c>
      <c r="AS349" s="152">
        <v>8.4499999999999993</v>
      </c>
      <c r="AY349" s="151">
        <v>167.84</v>
      </c>
      <c r="BG349" s="152">
        <v>48.29</v>
      </c>
      <c r="BH349" s="152">
        <v>392.39</v>
      </c>
      <c r="BI349" s="152">
        <v>18.510000000000002</v>
      </c>
      <c r="BJ349" s="152">
        <v>90.01</v>
      </c>
      <c r="BK349" s="152">
        <v>9.7799999999999994</v>
      </c>
      <c r="BN349" s="152">
        <v>2.17</v>
      </c>
      <c r="BO349" s="152">
        <v>386.68</v>
      </c>
      <c r="BP349" s="152">
        <v>11.66</v>
      </c>
      <c r="BQ349" s="152">
        <v>25.06</v>
      </c>
      <c r="BR349" s="152">
        <v>2.86</v>
      </c>
      <c r="BS349" s="152">
        <v>15.41</v>
      </c>
      <c r="BT349" s="152">
        <v>3.51</v>
      </c>
      <c r="BU349" s="152">
        <v>1.4</v>
      </c>
      <c r="BV349" s="152">
        <v>3.84</v>
      </c>
      <c r="BW349" s="152">
        <v>0.57999999999999996</v>
      </c>
      <c r="BX349" s="152">
        <v>3.39</v>
      </c>
      <c r="CB349" s="152">
        <v>1.67</v>
      </c>
      <c r="CD349" s="152">
        <v>2.64</v>
      </c>
      <c r="CE349" s="152">
        <v>0.4</v>
      </c>
      <c r="CH349" s="152">
        <v>6.41</v>
      </c>
      <c r="CJ349" s="152">
        <v>1.91</v>
      </c>
      <c r="CK349" s="152">
        <v>0.68</v>
      </c>
      <c r="CQ349" s="152">
        <v>0.13</v>
      </c>
      <c r="CR349" s="152">
        <v>0.74</v>
      </c>
      <c r="DO349" s="154">
        <v>87.282565329999997</v>
      </c>
    </row>
    <row r="350" spans="1:119">
      <c r="A350" s="151">
        <v>987</v>
      </c>
      <c r="B350" s="152" t="s">
        <v>2859</v>
      </c>
      <c r="C350" s="152" t="s">
        <v>2941</v>
      </c>
      <c r="D350" s="152" t="s">
        <v>3299</v>
      </c>
      <c r="E350" s="152" t="s">
        <v>3300</v>
      </c>
      <c r="F350" s="152" t="s">
        <v>8794</v>
      </c>
      <c r="H350" s="151">
        <v>211010</v>
      </c>
      <c r="J350" s="151" t="s">
        <v>3301</v>
      </c>
      <c r="K350" s="152" t="s">
        <v>3302</v>
      </c>
      <c r="L350" s="153" t="s">
        <v>3303</v>
      </c>
      <c r="M350" s="153" t="s">
        <v>3305</v>
      </c>
      <c r="O350" s="151">
        <v>3496</v>
      </c>
      <c r="P350" s="152">
        <v>40.750799999999998</v>
      </c>
      <c r="Q350" s="152">
        <v>14.014849999999999</v>
      </c>
      <c r="R350" s="152" t="s">
        <v>2949</v>
      </c>
      <c r="S350" s="152" t="s">
        <v>2716</v>
      </c>
      <c r="T350" s="152">
        <v>46.529000000000003</v>
      </c>
      <c r="U350" s="152">
        <v>1.2849999999999999</v>
      </c>
      <c r="V350" s="152">
        <v>16.359000000000002</v>
      </c>
      <c r="W350" s="152">
        <v>2E-3</v>
      </c>
      <c r="X350" s="152">
        <v>6.8739999999999997</v>
      </c>
      <c r="AA350" s="152">
        <v>3.8769999999999998</v>
      </c>
      <c r="AB350" s="152">
        <v>0.11899999999999999</v>
      </c>
      <c r="AC350" s="152">
        <v>11.167</v>
      </c>
      <c r="AD350" s="152">
        <v>2.1880000000000002</v>
      </c>
      <c r="AE350" s="152">
        <v>3.2170000000000001</v>
      </c>
      <c r="AF350" s="152">
        <v>0.63900000000000001</v>
      </c>
      <c r="AI350" s="152">
        <v>92.256</v>
      </c>
      <c r="AJ350" s="152">
        <v>1.17</v>
      </c>
      <c r="AK350" s="156">
        <f t="shared" si="5"/>
        <v>3.5327999999999998E-2</v>
      </c>
      <c r="AL350" s="151">
        <v>353.28</v>
      </c>
      <c r="AM350" s="151">
        <v>992.79</v>
      </c>
      <c r="AN350" s="151">
        <v>1346.76</v>
      </c>
      <c r="AO350" s="151">
        <v>2462.38</v>
      </c>
      <c r="CQ350" s="152">
        <v>0.13</v>
      </c>
      <c r="CR350" s="152">
        <v>0.74</v>
      </c>
      <c r="DO350" s="154">
        <v>85.74</v>
      </c>
    </row>
    <row r="351" spans="1:119">
      <c r="A351" s="151">
        <v>988</v>
      </c>
      <c r="B351" s="152" t="s">
        <v>2859</v>
      </c>
      <c r="C351" s="152" t="s">
        <v>2941</v>
      </c>
      <c r="D351" s="152" t="s">
        <v>3299</v>
      </c>
      <c r="E351" s="152" t="s">
        <v>3300</v>
      </c>
      <c r="F351" s="152" t="s">
        <v>8795</v>
      </c>
      <c r="H351" s="151">
        <v>211010</v>
      </c>
      <c r="J351" s="151" t="s">
        <v>3301</v>
      </c>
      <c r="K351" s="152" t="s">
        <v>3340</v>
      </c>
      <c r="L351" s="153" t="s">
        <v>3303</v>
      </c>
      <c r="M351" s="153" t="s">
        <v>3600</v>
      </c>
      <c r="O351" s="151">
        <v>3496</v>
      </c>
      <c r="P351" s="152">
        <v>40.750799999999998</v>
      </c>
      <c r="Q351" s="152">
        <v>14.014849999999999</v>
      </c>
      <c r="R351" s="152" t="s">
        <v>2949</v>
      </c>
      <c r="S351" s="152" t="s">
        <v>2716</v>
      </c>
      <c r="T351" s="152">
        <v>47.758000000000003</v>
      </c>
      <c r="U351" s="152">
        <v>2.327</v>
      </c>
      <c r="V351" s="152">
        <v>16.675000000000001</v>
      </c>
      <c r="W351" s="152">
        <v>3.6999999999999998E-2</v>
      </c>
      <c r="X351" s="152">
        <v>7.0019999999999998</v>
      </c>
      <c r="AA351" s="152">
        <v>4.5739999999999998</v>
      </c>
      <c r="AB351" s="152">
        <v>0.14099999999999999</v>
      </c>
      <c r="AC351" s="152">
        <v>9.6579999999999995</v>
      </c>
      <c r="AD351" s="152">
        <v>3.0179999999999998</v>
      </c>
      <c r="AE351" s="152">
        <v>2.2509999999999999</v>
      </c>
      <c r="AF351" s="152">
        <v>0.46700000000000003</v>
      </c>
      <c r="AI351" s="152">
        <v>93.908000000000001</v>
      </c>
      <c r="AJ351" s="152">
        <v>1.34</v>
      </c>
      <c r="AK351" s="156">
        <f t="shared" si="5"/>
        <v>5.024E-2</v>
      </c>
      <c r="AL351" s="151">
        <v>502.4</v>
      </c>
      <c r="AM351" s="151">
        <v>1931.04</v>
      </c>
      <c r="AN351" s="151">
        <v>755.41</v>
      </c>
      <c r="AO351" s="151">
        <v>1223.93</v>
      </c>
      <c r="AR351" s="152">
        <v>6.6</v>
      </c>
      <c r="AY351" s="151">
        <v>229.32</v>
      </c>
      <c r="BG351" s="152">
        <v>70.33</v>
      </c>
      <c r="BH351" s="152">
        <v>537.24</v>
      </c>
      <c r="BI351" s="152">
        <v>23.5</v>
      </c>
      <c r="BJ351" s="152">
        <v>142.9</v>
      </c>
      <c r="BK351" s="152">
        <v>16.8</v>
      </c>
      <c r="BN351" s="152">
        <v>5.64</v>
      </c>
      <c r="BO351" s="152">
        <v>767.26</v>
      </c>
      <c r="BP351" s="152">
        <v>24.9</v>
      </c>
      <c r="BQ351" s="152">
        <v>56.26</v>
      </c>
      <c r="BR351" s="152">
        <v>5.8</v>
      </c>
      <c r="BS351" s="152">
        <v>26.12</v>
      </c>
      <c r="BT351" s="152">
        <v>6.8</v>
      </c>
      <c r="BU351" s="152">
        <v>1.95</v>
      </c>
      <c r="BV351" s="152">
        <v>7.2</v>
      </c>
      <c r="BW351" s="152">
        <v>0.86</v>
      </c>
      <c r="BX351" s="152">
        <v>4.53</v>
      </c>
      <c r="CB351" s="152">
        <v>2.12</v>
      </c>
      <c r="CD351" s="152">
        <v>3.26</v>
      </c>
      <c r="CE351" s="152">
        <v>0.76</v>
      </c>
      <c r="CH351" s="152">
        <v>10.01</v>
      </c>
      <c r="CJ351" s="152">
        <v>5.19</v>
      </c>
      <c r="CK351" s="152">
        <v>1.59</v>
      </c>
      <c r="CQ351" s="152">
        <v>0.13</v>
      </c>
      <c r="CR351" s="152">
        <v>0.74</v>
      </c>
      <c r="DO351" s="154">
        <v>83.93</v>
      </c>
    </row>
    <row r="352" spans="1:119">
      <c r="A352" s="151">
        <v>989</v>
      </c>
      <c r="B352" s="152" t="s">
        <v>2859</v>
      </c>
      <c r="C352" s="152" t="s">
        <v>2941</v>
      </c>
      <c r="D352" s="152" t="s">
        <v>3299</v>
      </c>
      <c r="E352" s="152" t="s">
        <v>3300</v>
      </c>
      <c r="F352" s="152" t="s">
        <v>8796</v>
      </c>
      <c r="H352" s="151">
        <v>211010</v>
      </c>
      <c r="J352" s="151" t="s">
        <v>3301</v>
      </c>
      <c r="K352" s="152" t="s">
        <v>3302</v>
      </c>
      <c r="L352" s="153" t="s">
        <v>3303</v>
      </c>
      <c r="M352" s="153" t="s">
        <v>3370</v>
      </c>
      <c r="O352" s="151">
        <v>3496</v>
      </c>
      <c r="P352" s="152">
        <v>40.750799999999998</v>
      </c>
      <c r="Q352" s="152">
        <v>14.014849999999999</v>
      </c>
      <c r="R352" s="152" t="s">
        <v>2949</v>
      </c>
      <c r="S352" s="152" t="s">
        <v>2716</v>
      </c>
      <c r="T352" s="152">
        <v>46.929000000000002</v>
      </c>
      <c r="U352" s="152">
        <v>2.2069999999999999</v>
      </c>
      <c r="V352" s="152">
        <v>16.928999999999998</v>
      </c>
      <c r="W352" s="152">
        <v>9.7000000000000003E-2</v>
      </c>
      <c r="X352" s="152">
        <v>7.4080000000000004</v>
      </c>
      <c r="AA352" s="152">
        <v>4.1859999999999999</v>
      </c>
      <c r="AB352" s="152">
        <v>0.111</v>
      </c>
      <c r="AC352" s="152">
        <v>9.9440000000000008</v>
      </c>
      <c r="AD352" s="152">
        <v>3.1819999999999999</v>
      </c>
      <c r="AE352" s="152">
        <v>1.9810000000000001</v>
      </c>
      <c r="AF352" s="152">
        <v>0.52500000000000002</v>
      </c>
      <c r="AI352" s="152">
        <v>93.498999999999995</v>
      </c>
      <c r="AJ352" s="152">
        <v>1.3</v>
      </c>
      <c r="AK352" s="156">
        <f t="shared" si="5"/>
        <v>7.1595000000000006E-2</v>
      </c>
      <c r="AL352" s="151">
        <v>715.95</v>
      </c>
      <c r="AM352" s="151">
        <v>1924.99</v>
      </c>
      <c r="AN352" s="151">
        <v>850.26</v>
      </c>
      <c r="AO352" s="151">
        <v>1122.21</v>
      </c>
      <c r="AR352" s="152">
        <v>8.01</v>
      </c>
      <c r="AS352" s="152">
        <v>10.38</v>
      </c>
      <c r="AY352" s="151">
        <v>224.31</v>
      </c>
      <c r="BG352" s="152">
        <v>62.84</v>
      </c>
      <c r="BH352" s="152">
        <v>523.41</v>
      </c>
      <c r="BI352" s="152">
        <v>22.69</v>
      </c>
      <c r="BJ352" s="152">
        <v>147.55000000000001</v>
      </c>
      <c r="BK352" s="152">
        <v>21.78</v>
      </c>
      <c r="BN352" s="152">
        <v>6.91</v>
      </c>
      <c r="BO352" s="152">
        <v>642.4</v>
      </c>
      <c r="BP352" s="152">
        <v>25.68</v>
      </c>
      <c r="BQ352" s="152">
        <v>55.91</v>
      </c>
      <c r="BR352" s="152">
        <v>6.75</v>
      </c>
      <c r="BS352" s="152">
        <v>25.16</v>
      </c>
      <c r="BT352" s="152">
        <v>4.82</v>
      </c>
      <c r="BU352" s="152">
        <v>1.98</v>
      </c>
      <c r="BV352" s="152">
        <v>7.02</v>
      </c>
      <c r="BW352" s="152">
        <v>0.8</v>
      </c>
      <c r="BX352" s="152">
        <v>3.7</v>
      </c>
      <c r="CB352" s="152">
        <v>1.7</v>
      </c>
      <c r="CD352" s="152">
        <v>2.84</v>
      </c>
      <c r="CE352" s="152">
        <v>0.95</v>
      </c>
      <c r="CH352" s="152">
        <v>7.32</v>
      </c>
      <c r="CJ352" s="152">
        <v>4.6500000000000004</v>
      </c>
      <c r="CK352" s="152">
        <v>1.36</v>
      </c>
      <c r="CQ352" s="152">
        <v>0.13</v>
      </c>
      <c r="CR352" s="152">
        <v>0.74</v>
      </c>
      <c r="DO352" s="154">
        <v>84.38</v>
      </c>
    </row>
    <row r="353" spans="1:119">
      <c r="A353" s="151">
        <v>990</v>
      </c>
      <c r="B353" s="152" t="s">
        <v>2859</v>
      </c>
      <c r="C353" s="152" t="s">
        <v>2941</v>
      </c>
      <c r="D353" s="152" t="s">
        <v>3299</v>
      </c>
      <c r="E353" s="152" t="s">
        <v>3300</v>
      </c>
      <c r="F353" s="152" t="s">
        <v>8797</v>
      </c>
      <c r="H353" s="151">
        <v>211010</v>
      </c>
      <c r="J353" s="151" t="s">
        <v>3301</v>
      </c>
      <c r="K353" s="152" t="s">
        <v>3340</v>
      </c>
      <c r="L353" s="153" t="s">
        <v>3303</v>
      </c>
      <c r="M353" s="153" t="s">
        <v>4037</v>
      </c>
      <c r="O353" s="151">
        <v>3496</v>
      </c>
      <c r="P353" s="152">
        <v>40.750799999999998</v>
      </c>
      <c r="Q353" s="152">
        <v>14.014849999999999</v>
      </c>
      <c r="R353" s="152" t="s">
        <v>2949</v>
      </c>
      <c r="S353" s="152" t="s">
        <v>2716</v>
      </c>
      <c r="T353" s="152">
        <v>48.994999999999997</v>
      </c>
      <c r="U353" s="152">
        <v>1.135</v>
      </c>
      <c r="V353" s="152">
        <v>16.440000000000001</v>
      </c>
      <c r="W353" s="152">
        <v>7.6999999999999999E-2</v>
      </c>
      <c r="X353" s="152">
        <v>5.4130000000000003</v>
      </c>
      <c r="AA353" s="152">
        <v>4.5119999999999996</v>
      </c>
      <c r="AB353" s="152">
        <v>0.11799999999999999</v>
      </c>
      <c r="AC353" s="152">
        <v>10.132</v>
      </c>
      <c r="AD353" s="152">
        <v>2.4409999999999998</v>
      </c>
      <c r="AE353" s="152">
        <v>3.6720000000000002</v>
      </c>
      <c r="AF353" s="152">
        <v>0.44800000000000001</v>
      </c>
      <c r="AI353" s="152">
        <v>93.382999999999996</v>
      </c>
      <c r="AJ353" s="152">
        <v>1.05</v>
      </c>
      <c r="AK353" s="156">
        <f t="shared" si="5"/>
        <v>2.3043000000000001E-2</v>
      </c>
      <c r="AL353" s="151">
        <v>230.43</v>
      </c>
      <c r="AM353" s="151">
        <v>821.99</v>
      </c>
      <c r="AN353" s="151">
        <v>759.07</v>
      </c>
      <c r="AO353" s="151">
        <v>1199.82</v>
      </c>
      <c r="AR353" s="152">
        <v>2.89</v>
      </c>
      <c r="AS353" s="152">
        <v>12.14</v>
      </c>
      <c r="AY353" s="151">
        <v>152.44</v>
      </c>
      <c r="BG353" s="152">
        <v>92.44</v>
      </c>
      <c r="BH353" s="152">
        <v>506.07</v>
      </c>
      <c r="BI353" s="152">
        <v>14.45</v>
      </c>
      <c r="BJ353" s="152">
        <v>98.96</v>
      </c>
      <c r="BK353" s="152">
        <v>20</v>
      </c>
      <c r="BN353" s="152">
        <v>25.18</v>
      </c>
      <c r="BO353" s="152">
        <v>820.49</v>
      </c>
      <c r="BP353" s="152">
        <v>25.76</v>
      </c>
      <c r="BQ353" s="152">
        <v>50.65</v>
      </c>
      <c r="BR353" s="152">
        <v>5.58</v>
      </c>
      <c r="BS353" s="152">
        <v>23.4</v>
      </c>
      <c r="BT353" s="152">
        <v>4.7699999999999996</v>
      </c>
      <c r="BU353" s="152">
        <v>1.65</v>
      </c>
      <c r="BV353" s="152">
        <v>4.05</v>
      </c>
      <c r="BW353" s="152">
        <v>0.66</v>
      </c>
      <c r="BX353" s="152">
        <v>3.38</v>
      </c>
      <c r="CB353" s="152">
        <v>1.25</v>
      </c>
      <c r="CC353" s="152">
        <v>0.36</v>
      </c>
      <c r="CD353" s="152">
        <v>2.2000000000000002</v>
      </c>
      <c r="CE353" s="152">
        <v>0.86</v>
      </c>
      <c r="CH353" s="152">
        <v>11.76</v>
      </c>
      <c r="CJ353" s="152">
        <v>5.68</v>
      </c>
      <c r="CK353" s="152">
        <v>1.56</v>
      </c>
      <c r="CQ353" s="152">
        <v>0.13</v>
      </c>
      <c r="CR353" s="152">
        <v>0.74</v>
      </c>
      <c r="DO353" s="154">
        <v>86.89</v>
      </c>
    </row>
    <row r="354" spans="1:119">
      <c r="A354" s="151">
        <v>991</v>
      </c>
      <c r="B354" s="152" t="s">
        <v>2859</v>
      </c>
      <c r="C354" s="152" t="s">
        <v>2941</v>
      </c>
      <c r="D354" s="152" t="s">
        <v>3299</v>
      </c>
      <c r="E354" s="152" t="s">
        <v>3300</v>
      </c>
      <c r="F354" s="152" t="s">
        <v>8798</v>
      </c>
      <c r="H354" s="151">
        <v>211010</v>
      </c>
      <c r="J354" s="151" t="s">
        <v>3301</v>
      </c>
      <c r="K354" s="152" t="s">
        <v>3302</v>
      </c>
      <c r="L354" s="153" t="s">
        <v>3303</v>
      </c>
      <c r="M354" s="153" t="s">
        <v>3489</v>
      </c>
      <c r="O354" s="151">
        <v>3496</v>
      </c>
      <c r="P354" s="152">
        <v>40.750799999999998</v>
      </c>
      <c r="Q354" s="152">
        <v>14.014849999999999</v>
      </c>
      <c r="R354" s="152" t="s">
        <v>2949</v>
      </c>
      <c r="S354" s="152" t="s">
        <v>2716</v>
      </c>
      <c r="T354" s="152">
        <v>47.390999999999998</v>
      </c>
      <c r="U354" s="152">
        <v>1.175</v>
      </c>
      <c r="V354" s="152">
        <v>15.728999999999999</v>
      </c>
      <c r="W354" s="152">
        <v>4.4999999999999998E-2</v>
      </c>
      <c r="X354" s="152">
        <v>5.8140000000000001</v>
      </c>
      <c r="AA354" s="152">
        <v>4.7960000000000003</v>
      </c>
      <c r="AB354" s="152">
        <v>6.4000000000000001E-2</v>
      </c>
      <c r="AC354" s="152">
        <v>10.451000000000001</v>
      </c>
      <c r="AD354" s="152">
        <v>2.4260000000000002</v>
      </c>
      <c r="AE354" s="152">
        <v>4.1239999999999997</v>
      </c>
      <c r="AF354" s="152">
        <v>0.55400000000000005</v>
      </c>
      <c r="AI354" s="152">
        <v>92.569000000000003</v>
      </c>
      <c r="AJ354" s="152">
        <v>1.22</v>
      </c>
      <c r="AK354" s="156">
        <f t="shared" si="5"/>
        <v>7.9190999999999998E-2</v>
      </c>
      <c r="AL354" s="151">
        <v>791.91</v>
      </c>
      <c r="AM354" s="151">
        <v>1214.81</v>
      </c>
      <c r="AN354" s="151">
        <v>1677.21</v>
      </c>
      <c r="AO354" s="151">
        <v>2844.89</v>
      </c>
      <c r="AS354" s="152">
        <v>20.39</v>
      </c>
      <c r="AY354" s="151">
        <v>212.81</v>
      </c>
      <c r="BG354" s="152">
        <v>150.81</v>
      </c>
      <c r="BH354" s="152">
        <v>605.05999999999995</v>
      </c>
      <c r="BI354" s="152">
        <v>17.440000000000001</v>
      </c>
      <c r="BJ354" s="152">
        <v>127.33</v>
      </c>
      <c r="BK354" s="152">
        <v>17.61</v>
      </c>
      <c r="BN354" s="152">
        <v>7.33</v>
      </c>
      <c r="BO354" s="152">
        <v>1170.73</v>
      </c>
      <c r="BP354" s="152">
        <v>27.79</v>
      </c>
      <c r="BQ354" s="152">
        <v>58.33</v>
      </c>
      <c r="BR354" s="152">
        <v>6.96</v>
      </c>
      <c r="BS354" s="152">
        <v>31.82</v>
      </c>
      <c r="BT354" s="152">
        <v>6.58</v>
      </c>
      <c r="BU354" s="152">
        <v>2.06</v>
      </c>
      <c r="BV354" s="152">
        <v>6.02</v>
      </c>
      <c r="BW354" s="152">
        <v>0.74</v>
      </c>
      <c r="BX354" s="152">
        <v>3.9</v>
      </c>
      <c r="CB354" s="152">
        <v>1.22</v>
      </c>
      <c r="CD354" s="152">
        <v>3.13</v>
      </c>
      <c r="CE354" s="152">
        <v>0.9</v>
      </c>
      <c r="CH354" s="152">
        <v>19</v>
      </c>
      <c r="CJ354" s="152">
        <v>8.09</v>
      </c>
      <c r="CK354" s="152">
        <v>2.63</v>
      </c>
      <c r="CQ354" s="152">
        <v>0.13</v>
      </c>
      <c r="CR354" s="152">
        <v>0.74</v>
      </c>
      <c r="DO354" s="154">
        <v>86.89</v>
      </c>
    </row>
    <row r="355" spans="1:119">
      <c r="A355" s="151">
        <v>992</v>
      </c>
      <c r="B355" s="152" t="s">
        <v>2859</v>
      </c>
      <c r="C355" s="152" t="s">
        <v>2941</v>
      </c>
      <c r="D355" s="152" t="s">
        <v>3299</v>
      </c>
      <c r="E355" s="152" t="s">
        <v>3300</v>
      </c>
      <c r="F355" s="152" t="s">
        <v>8799</v>
      </c>
      <c r="H355" s="151">
        <v>211010</v>
      </c>
      <c r="J355" s="151" t="s">
        <v>3301</v>
      </c>
      <c r="K355" s="152" t="s">
        <v>3340</v>
      </c>
      <c r="L355" s="153" t="s">
        <v>3303</v>
      </c>
      <c r="M355" s="153" t="s">
        <v>3341</v>
      </c>
      <c r="O355" s="151">
        <v>3496</v>
      </c>
      <c r="P355" s="152">
        <v>40.750799999999998</v>
      </c>
      <c r="Q355" s="152">
        <v>14.014849999999999</v>
      </c>
      <c r="R355" s="152" t="s">
        <v>2949</v>
      </c>
      <c r="S355" s="152" t="s">
        <v>2716</v>
      </c>
      <c r="T355" s="152">
        <v>46.718499999999999</v>
      </c>
      <c r="U355" s="152">
        <v>1.5004999999999999</v>
      </c>
      <c r="V355" s="152">
        <v>16.4145</v>
      </c>
      <c r="W355" s="152">
        <v>0.02</v>
      </c>
      <c r="X355" s="152">
        <v>7.7484999999999999</v>
      </c>
      <c r="AA355" s="152">
        <v>3.81</v>
      </c>
      <c r="AB355" s="152">
        <v>0.11600000000000001</v>
      </c>
      <c r="AC355" s="152">
        <v>9.1509999999999998</v>
      </c>
      <c r="AD355" s="152">
        <v>2.6760000000000002</v>
      </c>
      <c r="AE355" s="152">
        <v>3.4279999999999999</v>
      </c>
      <c r="AF355" s="152">
        <v>0.82250000000000001</v>
      </c>
      <c r="AI355" s="152">
        <v>92.405500000000004</v>
      </c>
      <c r="AJ355" s="152">
        <v>1.27</v>
      </c>
      <c r="AK355" s="156">
        <f t="shared" si="5"/>
        <v>6.7160499999999998E-2</v>
      </c>
      <c r="AL355" s="151">
        <v>671.60500000000002</v>
      </c>
      <c r="AM355" s="151">
        <v>1213.05</v>
      </c>
      <c r="AN355" s="151">
        <v>1525.5550000000001</v>
      </c>
      <c r="AO355" s="151">
        <v>1653.43</v>
      </c>
      <c r="AR355" s="152">
        <v>8.5449999999999999</v>
      </c>
      <c r="AS355" s="152">
        <v>17.024999999999999</v>
      </c>
      <c r="AY355" s="151">
        <v>239.535</v>
      </c>
      <c r="BG355" s="152">
        <v>108.19499999999999</v>
      </c>
      <c r="BH355" s="152">
        <v>829.4</v>
      </c>
      <c r="BI355" s="152">
        <v>22.864999999999998</v>
      </c>
      <c r="BJ355" s="152">
        <v>199.26</v>
      </c>
      <c r="BK355" s="152">
        <v>52.965000000000003</v>
      </c>
      <c r="BN355" s="152">
        <v>7.0049999999999999</v>
      </c>
      <c r="BO355" s="152">
        <v>1273.3900000000001</v>
      </c>
      <c r="BP355" s="152">
        <v>43.41</v>
      </c>
      <c r="BQ355" s="152">
        <v>82.29</v>
      </c>
      <c r="BR355" s="152">
        <v>9.0749999999999993</v>
      </c>
      <c r="BS355" s="152">
        <v>40.625</v>
      </c>
      <c r="BT355" s="152">
        <v>7.0650000000000004</v>
      </c>
      <c r="BU355" s="152">
        <v>2.855</v>
      </c>
      <c r="BV355" s="152">
        <v>6.67</v>
      </c>
      <c r="BW355" s="152">
        <v>0.89500000000000002</v>
      </c>
      <c r="BX355" s="152">
        <v>5.2850000000000001</v>
      </c>
      <c r="CB355" s="152">
        <v>2.11</v>
      </c>
      <c r="CD355" s="152">
        <v>4.8899999999999997</v>
      </c>
      <c r="CE355" s="152">
        <v>2.78</v>
      </c>
      <c r="CH355" s="152">
        <v>12.69</v>
      </c>
      <c r="CJ355" s="152">
        <v>9.4250000000000007</v>
      </c>
      <c r="CK355" s="152">
        <v>2.2000000000000002</v>
      </c>
      <c r="CQ355" s="152">
        <v>0.13</v>
      </c>
      <c r="CR355" s="152">
        <v>0.74</v>
      </c>
      <c r="DO355" s="154">
        <v>84.35</v>
      </c>
    </row>
    <row r="356" spans="1:119">
      <c r="A356" s="151">
        <v>993</v>
      </c>
      <c r="B356" s="152" t="s">
        <v>2859</v>
      </c>
      <c r="C356" s="152" t="s">
        <v>2941</v>
      </c>
      <c r="D356" s="152" t="s">
        <v>3299</v>
      </c>
      <c r="E356" s="152" t="s">
        <v>3300</v>
      </c>
      <c r="F356" s="152" t="s">
        <v>8800</v>
      </c>
      <c r="H356" s="151">
        <v>211010</v>
      </c>
      <c r="J356" s="151" t="s">
        <v>3301</v>
      </c>
      <c r="K356" s="152" t="s">
        <v>3302</v>
      </c>
      <c r="L356" s="153" t="s">
        <v>3303</v>
      </c>
      <c r="M356" s="153" t="s">
        <v>3764</v>
      </c>
      <c r="O356" s="151">
        <v>3496</v>
      </c>
      <c r="P356" s="152">
        <v>40.750799999999998</v>
      </c>
      <c r="Q356" s="152">
        <v>14.014849999999999</v>
      </c>
      <c r="R356" s="152" t="s">
        <v>2949</v>
      </c>
      <c r="S356" s="152" t="s">
        <v>2716</v>
      </c>
      <c r="T356" s="152">
        <v>48.213000000000001</v>
      </c>
      <c r="U356" s="152">
        <v>1.077</v>
      </c>
      <c r="V356" s="152">
        <v>15.663</v>
      </c>
      <c r="W356" s="152">
        <v>9.5000000000000001E-2</v>
      </c>
      <c r="X356" s="152">
        <v>6.4139999999999997</v>
      </c>
      <c r="AA356" s="152">
        <v>3.2650000000000001</v>
      </c>
      <c r="AB356" s="152">
        <v>0.13100000000000001</v>
      </c>
      <c r="AC356" s="152">
        <v>11.076000000000001</v>
      </c>
      <c r="AD356" s="152">
        <v>2.3029999999999999</v>
      </c>
      <c r="AE356" s="152">
        <v>3.6360000000000001</v>
      </c>
      <c r="AF356" s="152">
        <v>0.60899999999999999</v>
      </c>
      <c r="AI356" s="152">
        <v>92.481999999999999</v>
      </c>
      <c r="AJ356" s="152">
        <v>1.21</v>
      </c>
      <c r="AK356" s="156">
        <f t="shared" si="5"/>
        <v>3.2097000000000001E-2</v>
      </c>
      <c r="AL356" s="151">
        <v>320.97000000000003</v>
      </c>
      <c r="AM356" s="151">
        <v>1545.78</v>
      </c>
      <c r="AN356" s="151">
        <v>877.01</v>
      </c>
      <c r="AO356" s="151">
        <v>1535.49</v>
      </c>
      <c r="AR356" s="152">
        <v>8.91</v>
      </c>
      <c r="AS356" s="152">
        <v>43.26</v>
      </c>
      <c r="AY356" s="151">
        <v>160.19</v>
      </c>
      <c r="BG356" s="152">
        <v>81.34</v>
      </c>
      <c r="BH356" s="152">
        <v>508.11</v>
      </c>
      <c r="BI356" s="152">
        <v>14.54</v>
      </c>
      <c r="BJ356" s="152">
        <v>102.99</v>
      </c>
      <c r="BK356" s="152">
        <v>23.48</v>
      </c>
      <c r="BO356" s="152">
        <v>924.68</v>
      </c>
      <c r="BP356" s="152">
        <v>27.27</v>
      </c>
      <c r="BQ356" s="152">
        <v>58.91</v>
      </c>
      <c r="BR356" s="152">
        <v>6.81</v>
      </c>
      <c r="BS356" s="152">
        <v>20.059999999999999</v>
      </c>
      <c r="BT356" s="152">
        <v>5.56</v>
      </c>
      <c r="BU356" s="152">
        <v>1.31</v>
      </c>
      <c r="BV356" s="152">
        <v>3.75</v>
      </c>
      <c r="BW356" s="152">
        <v>0.87</v>
      </c>
      <c r="BX356" s="152">
        <v>3.11</v>
      </c>
      <c r="CB356" s="152">
        <v>1.21</v>
      </c>
      <c r="CE356" s="152">
        <v>1.04</v>
      </c>
      <c r="CH356" s="152">
        <v>12.73</v>
      </c>
      <c r="CJ356" s="152">
        <v>5.3</v>
      </c>
      <c r="CK356" s="152">
        <v>1.63</v>
      </c>
      <c r="CQ356" s="152">
        <v>0.13</v>
      </c>
      <c r="CR356" s="152">
        <v>0.74</v>
      </c>
      <c r="DO356" s="154">
        <v>85.33</v>
      </c>
    </row>
    <row r="357" spans="1:119">
      <c r="A357" s="151">
        <v>995</v>
      </c>
      <c r="B357" s="152" t="s">
        <v>2859</v>
      </c>
      <c r="C357" s="152" t="s">
        <v>2941</v>
      </c>
      <c r="D357" s="152" t="s">
        <v>3299</v>
      </c>
      <c r="E357" s="152" t="s">
        <v>3300</v>
      </c>
      <c r="F357" s="152" t="s">
        <v>8801</v>
      </c>
      <c r="H357" s="151">
        <v>211010</v>
      </c>
      <c r="J357" s="151" t="s">
        <v>3301</v>
      </c>
      <c r="K357" s="152" t="s">
        <v>3302</v>
      </c>
      <c r="L357" s="153" t="s">
        <v>3303</v>
      </c>
      <c r="M357" s="153" t="s">
        <v>4279</v>
      </c>
      <c r="O357" s="151">
        <v>3496</v>
      </c>
      <c r="P357" s="152">
        <v>40.750799999999998</v>
      </c>
      <c r="Q357" s="152">
        <v>14.014849999999999</v>
      </c>
      <c r="R357" s="152" t="s">
        <v>2949</v>
      </c>
      <c r="S357" s="152" t="s">
        <v>2716</v>
      </c>
      <c r="T357" s="152">
        <v>49.765500000000003</v>
      </c>
      <c r="U357" s="152">
        <v>1.1659999999999999</v>
      </c>
      <c r="V357" s="152">
        <v>16.9145</v>
      </c>
      <c r="W357" s="152">
        <v>4.2500000000000003E-2</v>
      </c>
      <c r="X357" s="152">
        <v>5.7234999999999996</v>
      </c>
      <c r="AA357" s="152">
        <v>4.1630000000000003</v>
      </c>
      <c r="AB357" s="152">
        <v>0.13200000000000001</v>
      </c>
      <c r="AC357" s="152">
        <v>8.3435000000000006</v>
      </c>
      <c r="AD357" s="152">
        <v>2.8929999999999998</v>
      </c>
      <c r="AE357" s="152">
        <v>3.6234999999999999</v>
      </c>
      <c r="AF357" s="152">
        <v>0.4335</v>
      </c>
      <c r="AI357" s="152">
        <v>93.200500000000005</v>
      </c>
      <c r="AJ357" s="152">
        <v>1.18</v>
      </c>
      <c r="AK357" s="156">
        <f t="shared" si="5"/>
        <v>2.6961499999999999E-2</v>
      </c>
      <c r="AL357" s="151">
        <v>269.61500000000001</v>
      </c>
      <c r="AM357" s="151">
        <v>1047.9000000000001</v>
      </c>
      <c r="AN357" s="151">
        <v>893.25</v>
      </c>
      <c r="AO357" s="151">
        <v>1370.9349999999999</v>
      </c>
      <c r="AS357" s="152">
        <v>12.074999999999999</v>
      </c>
      <c r="AY357" s="151">
        <v>140.55000000000001</v>
      </c>
      <c r="BG357" s="152">
        <v>102.045</v>
      </c>
      <c r="BH357" s="152">
        <v>500.97</v>
      </c>
      <c r="BI357" s="152">
        <v>15.085000000000001</v>
      </c>
      <c r="BJ357" s="152">
        <v>95.674999999999997</v>
      </c>
      <c r="BK357" s="152">
        <v>20.48</v>
      </c>
      <c r="BN357" s="152">
        <v>3.7949999999999999</v>
      </c>
      <c r="BO357" s="152">
        <v>816.09500000000003</v>
      </c>
      <c r="BP357" s="152">
        <v>24.475000000000001</v>
      </c>
      <c r="BQ357" s="152">
        <v>51.454999999999998</v>
      </c>
      <c r="BR357" s="152">
        <v>5.69</v>
      </c>
      <c r="BS357" s="152">
        <v>23.68</v>
      </c>
      <c r="BT357" s="152">
        <v>4.4850000000000003</v>
      </c>
      <c r="BU357" s="152">
        <v>1.47</v>
      </c>
      <c r="BV357" s="152">
        <v>4.335</v>
      </c>
      <c r="BW357" s="152">
        <v>0.56999999999999995</v>
      </c>
      <c r="BX357" s="152">
        <v>3.2650000000000001</v>
      </c>
      <c r="CB357" s="152">
        <v>1.3149999999999999</v>
      </c>
      <c r="CD357" s="152">
        <v>2.2050000000000001</v>
      </c>
      <c r="CE357" s="152">
        <v>0.87</v>
      </c>
      <c r="CH357" s="152">
        <v>12.06</v>
      </c>
      <c r="CJ357" s="152">
        <v>5.56</v>
      </c>
      <c r="CK357" s="152">
        <v>1.5449999999999999</v>
      </c>
      <c r="CQ357" s="152">
        <v>0.13</v>
      </c>
      <c r="CR357" s="152">
        <v>0.74</v>
      </c>
      <c r="DO357" s="154">
        <v>86.05</v>
      </c>
    </row>
    <row r="358" spans="1:119">
      <c r="A358" s="151">
        <v>996</v>
      </c>
      <c r="B358" s="152" t="s">
        <v>2859</v>
      </c>
      <c r="C358" s="152" t="s">
        <v>2941</v>
      </c>
      <c r="D358" s="152" t="s">
        <v>3299</v>
      </c>
      <c r="E358" s="152" t="s">
        <v>3300</v>
      </c>
      <c r="F358" s="152" t="s">
        <v>8802</v>
      </c>
      <c r="H358" s="151">
        <v>211010</v>
      </c>
      <c r="J358" s="151" t="s">
        <v>3301</v>
      </c>
      <c r="K358" s="152" t="s">
        <v>3340</v>
      </c>
      <c r="L358" s="153" t="s">
        <v>3303</v>
      </c>
      <c r="M358" s="153" t="s">
        <v>3434</v>
      </c>
      <c r="O358" s="151">
        <v>3496</v>
      </c>
      <c r="P358" s="152">
        <v>40.750799999999998</v>
      </c>
      <c r="Q358" s="152">
        <v>14.014849999999999</v>
      </c>
      <c r="R358" s="152" t="s">
        <v>2949</v>
      </c>
      <c r="S358" s="152" t="s">
        <v>2716</v>
      </c>
      <c r="T358" s="152">
        <v>47.212499999999999</v>
      </c>
      <c r="U358" s="152">
        <v>0.63400000000000001</v>
      </c>
      <c r="V358" s="152">
        <v>16.577999999999999</v>
      </c>
      <c r="W358" s="152">
        <v>7.0000000000000007E-2</v>
      </c>
      <c r="X358" s="152">
        <v>6.9775</v>
      </c>
      <c r="AA358" s="152">
        <v>4.6185</v>
      </c>
      <c r="AB358" s="152">
        <v>0.1055</v>
      </c>
      <c r="AC358" s="152">
        <v>12.570499999999999</v>
      </c>
      <c r="AD358" s="152">
        <v>2.3134999999999999</v>
      </c>
      <c r="AE358" s="152">
        <v>1.024</v>
      </c>
      <c r="AF358" s="152">
        <v>0.152</v>
      </c>
      <c r="AI358" s="152">
        <v>92.256</v>
      </c>
      <c r="AJ358" s="152">
        <v>1.325</v>
      </c>
      <c r="AK358" s="156">
        <f t="shared" si="5"/>
        <v>1.21145E-2</v>
      </c>
      <c r="AL358" s="151">
        <v>121.145</v>
      </c>
      <c r="AM358" s="151">
        <v>1280.3800000000001</v>
      </c>
      <c r="AN358" s="151">
        <v>292</v>
      </c>
      <c r="AO358" s="151">
        <v>305.04500000000002</v>
      </c>
      <c r="AY358" s="151">
        <v>191.43</v>
      </c>
      <c r="BG358" s="152">
        <v>23.785</v>
      </c>
      <c r="BH358" s="152">
        <v>1114.5150000000001</v>
      </c>
      <c r="BI358" s="152">
        <v>13.68</v>
      </c>
      <c r="BJ358" s="152">
        <v>27.895</v>
      </c>
      <c r="BK358" s="152">
        <v>5.5250000000000004</v>
      </c>
      <c r="BN358" s="152">
        <v>2.415</v>
      </c>
      <c r="BO358" s="152">
        <v>278.255</v>
      </c>
      <c r="BP358" s="152">
        <v>8.5500000000000007</v>
      </c>
      <c r="BQ358" s="152">
        <v>16.785</v>
      </c>
      <c r="BR358" s="152">
        <v>1.82</v>
      </c>
      <c r="BS358" s="152">
        <v>7.9249999999999998</v>
      </c>
      <c r="BT358" s="152">
        <v>2.2999999999999998</v>
      </c>
      <c r="BU358" s="152">
        <v>0.72499999999999998</v>
      </c>
      <c r="BV358" s="152">
        <v>1.5249999999999999</v>
      </c>
      <c r="BW358" s="152">
        <v>0.37</v>
      </c>
      <c r="BX358" s="152">
        <v>3.82</v>
      </c>
      <c r="CB358" s="152">
        <v>1.69</v>
      </c>
      <c r="CE358" s="152">
        <v>0.57499999999999996</v>
      </c>
      <c r="CH358" s="152">
        <v>3.62</v>
      </c>
      <c r="CJ358" s="152">
        <v>1.91</v>
      </c>
      <c r="CK358" s="152">
        <v>0.36</v>
      </c>
      <c r="CQ358" s="152">
        <v>0.13</v>
      </c>
      <c r="CR358" s="152">
        <v>0.74</v>
      </c>
      <c r="DO358" s="154">
        <v>85.51</v>
      </c>
    </row>
    <row r="359" spans="1:119">
      <c r="A359" s="151">
        <v>997</v>
      </c>
      <c r="B359" s="152" t="s">
        <v>2859</v>
      </c>
      <c r="C359" s="152" t="s">
        <v>2941</v>
      </c>
      <c r="D359" s="152" t="s">
        <v>3299</v>
      </c>
      <c r="E359" s="152" t="s">
        <v>3300</v>
      </c>
      <c r="F359" s="152" t="s">
        <v>8803</v>
      </c>
      <c r="H359" s="151">
        <v>211010</v>
      </c>
      <c r="J359" s="151" t="s">
        <v>3301</v>
      </c>
      <c r="K359" s="152" t="s">
        <v>3302</v>
      </c>
      <c r="L359" s="153" t="s">
        <v>3303</v>
      </c>
      <c r="M359" s="153" t="s">
        <v>3660</v>
      </c>
      <c r="O359" s="151">
        <v>3496</v>
      </c>
      <c r="P359" s="152">
        <v>40.750799999999998</v>
      </c>
      <c r="Q359" s="152">
        <v>14.014849999999999</v>
      </c>
      <c r="R359" s="152" t="s">
        <v>2949</v>
      </c>
      <c r="S359" s="152" t="s">
        <v>2716</v>
      </c>
      <c r="T359" s="152">
        <v>47.938000000000002</v>
      </c>
      <c r="U359" s="152">
        <v>0.37266666700000001</v>
      </c>
      <c r="V359" s="152">
        <v>16.617999999999999</v>
      </c>
      <c r="W359" s="152">
        <v>0.03</v>
      </c>
      <c r="X359" s="152">
        <v>6.8336666670000001</v>
      </c>
      <c r="AA359" s="152">
        <v>5.2930000000000001</v>
      </c>
      <c r="AB359" s="152">
        <v>0.115</v>
      </c>
      <c r="AC359" s="152">
        <v>13.233333330000001</v>
      </c>
      <c r="AD359" s="152">
        <v>2.145</v>
      </c>
      <c r="AE359" s="152">
        <v>0.48899999999999999</v>
      </c>
      <c r="AF359" s="152">
        <v>0.173666667</v>
      </c>
      <c r="AI359" s="152">
        <v>93.241333330000003</v>
      </c>
      <c r="AJ359" s="152">
        <v>1.086666667</v>
      </c>
      <c r="AK359" s="156">
        <f t="shared" si="5"/>
        <v>7.4776666669999995E-3</v>
      </c>
      <c r="AL359" s="151">
        <v>74.776666669999997</v>
      </c>
      <c r="AM359" s="151">
        <v>1275.69</v>
      </c>
      <c r="AN359" s="151">
        <v>33.196666669999999</v>
      </c>
      <c r="AO359" s="151">
        <v>87.823333329999997</v>
      </c>
      <c r="AY359" s="151">
        <v>207.09</v>
      </c>
      <c r="BG359" s="152">
        <v>5.36</v>
      </c>
      <c r="BH359" s="152">
        <v>1807.9766669999999</v>
      </c>
      <c r="BI359" s="152">
        <v>17.346666670000001</v>
      </c>
      <c r="BJ359" s="152">
        <v>7.19</v>
      </c>
      <c r="BK359" s="152">
        <v>0.69</v>
      </c>
      <c r="BN359" s="152">
        <v>0.5</v>
      </c>
      <c r="BO359" s="152">
        <v>395.00333330000001</v>
      </c>
      <c r="BP359" s="152">
        <v>5.3033333330000003</v>
      </c>
      <c r="BQ359" s="152">
        <v>8.2366666669999997</v>
      </c>
      <c r="BR359" s="152">
        <v>0.99666666699999995</v>
      </c>
      <c r="BS359" s="152">
        <v>5.3133333330000001</v>
      </c>
      <c r="BT359" s="152">
        <v>0.95666666700000003</v>
      </c>
      <c r="BU359" s="152">
        <v>0.89666666699999997</v>
      </c>
      <c r="BV359" s="152">
        <v>1.2266666669999999</v>
      </c>
      <c r="BW359" s="152">
        <v>0.25</v>
      </c>
      <c r="BX359" s="152">
        <v>2.6266666669999998</v>
      </c>
      <c r="CB359" s="152">
        <v>1.89</v>
      </c>
      <c r="CH359" s="152">
        <v>1.89</v>
      </c>
      <c r="CJ359" s="152">
        <v>0.25</v>
      </c>
      <c r="CK359" s="152">
        <v>0.103333333</v>
      </c>
      <c r="CQ359" s="152">
        <v>0.13</v>
      </c>
      <c r="CR359" s="152">
        <v>0.74</v>
      </c>
      <c r="DO359" s="154">
        <v>85.71</v>
      </c>
    </row>
    <row r="360" spans="1:119">
      <c r="A360" s="151">
        <v>998</v>
      </c>
      <c r="B360" s="152" t="s">
        <v>2859</v>
      </c>
      <c r="C360" s="152" t="s">
        <v>2941</v>
      </c>
      <c r="D360" s="152" t="s">
        <v>3299</v>
      </c>
      <c r="E360" s="152" t="s">
        <v>3300</v>
      </c>
      <c r="F360" s="152" t="s">
        <v>8804</v>
      </c>
      <c r="H360" s="151">
        <v>211010</v>
      </c>
      <c r="J360" s="151" t="s">
        <v>3301</v>
      </c>
      <c r="K360" s="152" t="s">
        <v>3340</v>
      </c>
      <c r="L360" s="153" t="s">
        <v>3303</v>
      </c>
      <c r="M360" s="153" t="s">
        <v>3781</v>
      </c>
      <c r="O360" s="151">
        <v>3496</v>
      </c>
      <c r="P360" s="152">
        <v>40.750799999999998</v>
      </c>
      <c r="Q360" s="152">
        <v>14.014849999999999</v>
      </c>
      <c r="R360" s="152" t="s">
        <v>2949</v>
      </c>
      <c r="S360" s="152" t="s">
        <v>2716</v>
      </c>
      <c r="T360" s="152">
        <v>48.281500000000001</v>
      </c>
      <c r="U360" s="152">
        <v>1.3089999999999999</v>
      </c>
      <c r="V360" s="152">
        <v>15.617000000000001</v>
      </c>
      <c r="W360" s="152">
        <v>6.0000000000000001E-3</v>
      </c>
      <c r="X360" s="152">
        <v>6.8479999999999999</v>
      </c>
      <c r="AA360" s="152">
        <v>4.9215</v>
      </c>
      <c r="AB360" s="152">
        <v>0.1205</v>
      </c>
      <c r="AC360" s="152">
        <v>11.218999999999999</v>
      </c>
      <c r="AD360" s="152">
        <v>2.6655000000000002</v>
      </c>
      <c r="AE360" s="152">
        <v>2.0474999999999999</v>
      </c>
      <c r="AF360" s="152">
        <v>0.36449999999999999</v>
      </c>
      <c r="AI360" s="152">
        <v>93.4</v>
      </c>
      <c r="AJ360" s="152">
        <v>1.1499999999999999</v>
      </c>
      <c r="AK360" s="156">
        <f t="shared" si="5"/>
        <v>6.5341999999999997E-2</v>
      </c>
      <c r="AL360" s="151">
        <v>653.41999999999996</v>
      </c>
      <c r="AM360" s="151">
        <v>944.42</v>
      </c>
      <c r="AN360" s="151">
        <v>1223.93</v>
      </c>
      <c r="AO360" s="151">
        <v>1656</v>
      </c>
      <c r="AS360" s="152">
        <v>8.7349999999999994</v>
      </c>
      <c r="AY360" s="151">
        <v>180.59</v>
      </c>
      <c r="BG360" s="152">
        <v>68.204999999999998</v>
      </c>
      <c r="BH360" s="152">
        <v>454.125</v>
      </c>
      <c r="BI360" s="152">
        <v>18.46</v>
      </c>
      <c r="BJ360" s="152">
        <v>97.935000000000002</v>
      </c>
      <c r="BK360" s="152">
        <v>13.51</v>
      </c>
      <c r="BN360" s="152">
        <v>3.8050000000000002</v>
      </c>
      <c r="BO360" s="152">
        <v>564.96</v>
      </c>
      <c r="BP360" s="152">
        <v>16.12</v>
      </c>
      <c r="BQ360" s="152">
        <v>33.484999999999999</v>
      </c>
      <c r="BR360" s="152">
        <v>4.2750000000000004</v>
      </c>
      <c r="BS360" s="152">
        <v>19.945</v>
      </c>
      <c r="BT360" s="152">
        <v>4.5350000000000001</v>
      </c>
      <c r="BU360" s="152">
        <v>1.5649999999999999</v>
      </c>
      <c r="BV360" s="152">
        <v>4.4000000000000004</v>
      </c>
      <c r="BW360" s="152">
        <v>0.63</v>
      </c>
      <c r="BX360" s="152">
        <v>3.63</v>
      </c>
      <c r="CB360" s="152">
        <v>1.63</v>
      </c>
      <c r="CD360" s="152">
        <v>2.4350000000000001</v>
      </c>
      <c r="CE360" s="152">
        <v>0.68</v>
      </c>
      <c r="CH360" s="152">
        <v>8.0350000000000001</v>
      </c>
      <c r="CJ360" s="152">
        <v>3.5</v>
      </c>
      <c r="CK360" s="152">
        <v>1.0549999999999999</v>
      </c>
      <c r="CQ360" s="152">
        <v>0.13</v>
      </c>
      <c r="CR360" s="152">
        <v>0.74</v>
      </c>
      <c r="DO360" s="154">
        <v>85.21</v>
      </c>
    </row>
    <row r="361" spans="1:119">
      <c r="A361" s="151">
        <v>999</v>
      </c>
      <c r="B361" s="152" t="s">
        <v>2859</v>
      </c>
      <c r="C361" s="152" t="s">
        <v>2941</v>
      </c>
      <c r="D361" s="152" t="s">
        <v>3299</v>
      </c>
      <c r="E361" s="152" t="s">
        <v>3300</v>
      </c>
      <c r="F361" s="152" t="s">
        <v>8805</v>
      </c>
      <c r="H361" s="151">
        <v>211010</v>
      </c>
      <c r="J361" s="151" t="s">
        <v>3301</v>
      </c>
      <c r="K361" s="152" t="s">
        <v>3302</v>
      </c>
      <c r="L361" s="153" t="s">
        <v>3303</v>
      </c>
      <c r="M361" s="153" t="s">
        <v>3738</v>
      </c>
      <c r="O361" s="151">
        <v>3496</v>
      </c>
      <c r="P361" s="152">
        <v>40.750799999999998</v>
      </c>
      <c r="Q361" s="152">
        <v>14.014849999999999</v>
      </c>
      <c r="R361" s="152" t="s">
        <v>2949</v>
      </c>
      <c r="S361" s="152" t="s">
        <v>2716</v>
      </c>
      <c r="T361" s="152">
        <v>48.146999999999998</v>
      </c>
      <c r="U361" s="152">
        <v>1.153</v>
      </c>
      <c r="V361" s="152">
        <v>15.324</v>
      </c>
      <c r="W361" s="152" t="s">
        <v>2867</v>
      </c>
      <c r="X361" s="152">
        <v>6.7309999999999999</v>
      </c>
      <c r="AA361" s="152">
        <v>5.3310000000000004</v>
      </c>
      <c r="AB361" s="152">
        <v>0.111</v>
      </c>
      <c r="AC361" s="152">
        <v>10.614000000000001</v>
      </c>
      <c r="AD361" s="152">
        <v>2.5390000000000001</v>
      </c>
      <c r="AE361" s="152">
        <v>2.7480000000000002</v>
      </c>
      <c r="AF361" s="152">
        <v>0.42199999999999999</v>
      </c>
      <c r="AI361" s="152">
        <v>93.12</v>
      </c>
      <c r="AJ361" s="152">
        <v>1.1399999999999999</v>
      </c>
      <c r="AK361" s="156">
        <f t="shared" si="5"/>
        <v>3.4556000000000003E-2</v>
      </c>
      <c r="AL361" s="151">
        <v>345.56</v>
      </c>
      <c r="AM361" s="151">
        <v>911.3</v>
      </c>
      <c r="AN361" s="151">
        <v>1250.5899999999999</v>
      </c>
      <c r="AO361" s="151">
        <v>1955.04</v>
      </c>
      <c r="AR361" s="152">
        <v>2.84</v>
      </c>
      <c r="AS361" s="152">
        <v>9.4499999999999993</v>
      </c>
      <c r="AY361" s="151">
        <v>184.82</v>
      </c>
      <c r="BG361" s="152">
        <v>82.44</v>
      </c>
      <c r="BH361" s="152">
        <v>515.5</v>
      </c>
      <c r="BI361" s="152">
        <v>18.52</v>
      </c>
      <c r="BJ361" s="152">
        <v>100.3</v>
      </c>
      <c r="BK361" s="152">
        <v>14.66</v>
      </c>
      <c r="BN361" s="152">
        <v>4.3</v>
      </c>
      <c r="BO361" s="152">
        <v>673.82</v>
      </c>
      <c r="BP361" s="152">
        <v>18.72</v>
      </c>
      <c r="BQ361" s="152">
        <v>39.090000000000003</v>
      </c>
      <c r="BR361" s="152">
        <v>4.75</v>
      </c>
      <c r="BS361" s="152">
        <v>21.35</v>
      </c>
      <c r="BT361" s="152">
        <v>4.97</v>
      </c>
      <c r="BU361" s="152">
        <v>1.58</v>
      </c>
      <c r="BV361" s="152">
        <v>5.27</v>
      </c>
      <c r="BW361" s="152">
        <v>0.69</v>
      </c>
      <c r="BX361" s="152">
        <v>3.55</v>
      </c>
      <c r="CB361" s="152">
        <v>1.71</v>
      </c>
      <c r="CC361" s="152">
        <v>0.34</v>
      </c>
      <c r="CD361" s="152">
        <v>2.5099999999999998</v>
      </c>
      <c r="CE361" s="152">
        <v>0.71</v>
      </c>
      <c r="CH361" s="152">
        <v>9.8000000000000007</v>
      </c>
      <c r="CJ361" s="152">
        <v>3.95</v>
      </c>
      <c r="CK361" s="152">
        <v>1.33</v>
      </c>
      <c r="CQ361" s="152">
        <v>0.13</v>
      </c>
      <c r="CR361" s="152">
        <v>0.74</v>
      </c>
      <c r="DO361" s="154">
        <v>85.14</v>
      </c>
    </row>
    <row r="362" spans="1:119">
      <c r="A362" s="151">
        <v>1000</v>
      </c>
      <c r="B362" s="152" t="s">
        <v>2859</v>
      </c>
      <c r="C362" s="152" t="s">
        <v>2941</v>
      </c>
      <c r="D362" s="152" t="s">
        <v>3299</v>
      </c>
      <c r="E362" s="152" t="s">
        <v>3300</v>
      </c>
      <c r="F362" s="152" t="s">
        <v>8806</v>
      </c>
      <c r="H362" s="151">
        <v>211010</v>
      </c>
      <c r="J362" s="151" t="s">
        <v>3301</v>
      </c>
      <c r="K362" s="152" t="s">
        <v>3340</v>
      </c>
      <c r="L362" s="153" t="s">
        <v>3303</v>
      </c>
      <c r="M362" s="153" t="s">
        <v>3709</v>
      </c>
      <c r="O362" s="151">
        <v>3496</v>
      </c>
      <c r="P362" s="152">
        <v>40.750799999999998</v>
      </c>
      <c r="Q362" s="152">
        <v>14.014849999999999</v>
      </c>
      <c r="R362" s="152" t="s">
        <v>2949</v>
      </c>
      <c r="S362" s="152" t="s">
        <v>2716</v>
      </c>
      <c r="T362" s="152">
        <v>48.055999999999997</v>
      </c>
      <c r="U362" s="152">
        <v>1.242</v>
      </c>
      <c r="V362" s="152">
        <v>16.530999999999999</v>
      </c>
      <c r="W362" s="152">
        <v>0.01</v>
      </c>
      <c r="X362" s="152">
        <v>6.9420000000000002</v>
      </c>
      <c r="AA362" s="152">
        <v>4.4420000000000002</v>
      </c>
      <c r="AB362" s="152">
        <v>7.6999999999999999E-2</v>
      </c>
      <c r="AC362" s="152">
        <v>9.2959999999999994</v>
      </c>
      <c r="AD362" s="152">
        <v>2.085</v>
      </c>
      <c r="AE362" s="152">
        <v>3.621</v>
      </c>
      <c r="AF362" s="152">
        <v>0.60299999999999998</v>
      </c>
      <c r="AI362" s="152">
        <v>92.905000000000001</v>
      </c>
      <c r="AJ362" s="152">
        <v>1.21</v>
      </c>
      <c r="AK362" s="156">
        <f t="shared" si="5"/>
        <v>6.0841999999999993E-2</v>
      </c>
      <c r="AL362" s="151">
        <v>608.41999999999996</v>
      </c>
      <c r="AM362" s="151">
        <v>1202.29</v>
      </c>
      <c r="AN362" s="151">
        <v>1478.54</v>
      </c>
      <c r="AO362" s="151">
        <v>2458.92</v>
      </c>
      <c r="AR362" s="152">
        <v>2.73</v>
      </c>
      <c r="AS362" s="152">
        <v>21.64</v>
      </c>
      <c r="AY362" s="151">
        <v>219.96</v>
      </c>
      <c r="BG362" s="152">
        <v>131.85</v>
      </c>
      <c r="BH362" s="152">
        <v>787.01</v>
      </c>
      <c r="BI362" s="152">
        <v>18.8</v>
      </c>
      <c r="BJ362" s="152">
        <v>117.03</v>
      </c>
      <c r="BK362" s="152">
        <v>20.76</v>
      </c>
      <c r="BO362" s="152">
        <v>1126.46</v>
      </c>
      <c r="BP362" s="152">
        <v>31.43</v>
      </c>
      <c r="BQ362" s="152">
        <v>65.77</v>
      </c>
      <c r="BR362" s="152">
        <v>7.98</v>
      </c>
      <c r="BS362" s="152">
        <v>31.19</v>
      </c>
      <c r="BT362" s="152">
        <v>5.78</v>
      </c>
      <c r="BU362" s="152">
        <v>2.15</v>
      </c>
      <c r="BV362" s="152">
        <v>5.74</v>
      </c>
      <c r="BW362" s="152">
        <v>0.86</v>
      </c>
      <c r="BX362" s="152">
        <v>3.66</v>
      </c>
      <c r="CB362" s="152">
        <v>1.96</v>
      </c>
      <c r="CC362" s="152">
        <v>0.49</v>
      </c>
      <c r="CD362" s="152">
        <v>2.63</v>
      </c>
      <c r="CE362" s="152">
        <v>0.82</v>
      </c>
      <c r="CH362" s="152">
        <v>15.79</v>
      </c>
      <c r="CJ362" s="152">
        <v>6.4</v>
      </c>
      <c r="CK362" s="152">
        <v>2.37</v>
      </c>
      <c r="CQ362" s="152">
        <v>0.13</v>
      </c>
      <c r="CR362" s="152">
        <v>0.74</v>
      </c>
      <c r="DO362" s="154">
        <v>84.04</v>
      </c>
    </row>
    <row r="363" spans="1:119">
      <c r="A363" s="151">
        <v>1005</v>
      </c>
      <c r="B363" s="152" t="s">
        <v>2859</v>
      </c>
      <c r="C363" s="152" t="s">
        <v>2941</v>
      </c>
      <c r="D363" s="152" t="s">
        <v>3299</v>
      </c>
      <c r="E363" s="152" t="s">
        <v>3300</v>
      </c>
      <c r="F363" s="152" t="s">
        <v>8807</v>
      </c>
      <c r="H363" s="151">
        <v>211010</v>
      </c>
      <c r="J363" s="151" t="s">
        <v>3301</v>
      </c>
      <c r="K363" s="152" t="s">
        <v>3302</v>
      </c>
      <c r="L363" s="153" t="s">
        <v>3303</v>
      </c>
      <c r="M363" s="153" t="s">
        <v>3651</v>
      </c>
      <c r="O363" s="151">
        <v>3496</v>
      </c>
      <c r="P363" s="152">
        <v>40.750799999999998</v>
      </c>
      <c r="Q363" s="152">
        <v>14.014849999999999</v>
      </c>
      <c r="R363" s="152" t="s">
        <v>2949</v>
      </c>
      <c r="S363" s="152" t="s">
        <v>2716</v>
      </c>
      <c r="T363" s="152">
        <v>47.901000000000003</v>
      </c>
      <c r="U363" s="152">
        <v>1.0089999999999999</v>
      </c>
      <c r="V363" s="152">
        <v>16.852</v>
      </c>
      <c r="W363" s="152" t="s">
        <v>2867</v>
      </c>
      <c r="X363" s="152">
        <v>7.13</v>
      </c>
      <c r="AA363" s="152">
        <v>3.91</v>
      </c>
      <c r="AB363" s="152">
        <v>8.3000000000000004E-2</v>
      </c>
      <c r="AC363" s="152">
        <v>8.2189999999999994</v>
      </c>
      <c r="AD363" s="152">
        <v>2.4830000000000001</v>
      </c>
      <c r="AE363" s="152">
        <v>4.3620000000000001</v>
      </c>
      <c r="AF363" s="152">
        <v>0.61799999999999999</v>
      </c>
      <c r="AI363" s="152">
        <v>92.566999999999993</v>
      </c>
      <c r="AJ363" s="152">
        <v>1.18</v>
      </c>
      <c r="AK363" s="156">
        <f t="shared" si="5"/>
        <v>7.5889999999999999E-2</v>
      </c>
      <c r="AL363" s="151">
        <v>758.9</v>
      </c>
      <c r="AM363" s="151">
        <v>938.53</v>
      </c>
      <c r="AN363" s="151">
        <v>1712.27</v>
      </c>
      <c r="AO363" s="151">
        <v>2987.59</v>
      </c>
      <c r="AS363" s="152">
        <v>17.2</v>
      </c>
      <c r="AY363" s="151">
        <v>216.54</v>
      </c>
      <c r="BG363" s="152">
        <v>139.21</v>
      </c>
      <c r="BH363" s="152">
        <v>844.94</v>
      </c>
      <c r="BI363" s="152">
        <v>15.01</v>
      </c>
      <c r="BJ363" s="152">
        <v>113.59</v>
      </c>
      <c r="BK363" s="152">
        <v>20.95</v>
      </c>
      <c r="BN363" s="152">
        <v>5.92</v>
      </c>
      <c r="BO363" s="152">
        <v>1326.29</v>
      </c>
      <c r="BP363" s="152">
        <v>30.86</v>
      </c>
      <c r="BQ363" s="152">
        <v>66.38</v>
      </c>
      <c r="BR363" s="152">
        <v>7.44</v>
      </c>
      <c r="BS363" s="152">
        <v>31.49</v>
      </c>
      <c r="BT363" s="152">
        <v>6.33</v>
      </c>
      <c r="BU363" s="152">
        <v>2.25</v>
      </c>
      <c r="BV363" s="152">
        <v>4.78</v>
      </c>
      <c r="BW363" s="152">
        <v>0.65</v>
      </c>
      <c r="BX363" s="152">
        <v>3.13</v>
      </c>
      <c r="CB363" s="152">
        <v>1.65</v>
      </c>
      <c r="CD363" s="152">
        <v>2.71</v>
      </c>
      <c r="CE363" s="152">
        <v>0.89</v>
      </c>
      <c r="CH363" s="152">
        <v>18.5</v>
      </c>
      <c r="CJ363" s="152">
        <v>6.27</v>
      </c>
      <c r="CK363" s="152">
        <v>2.57</v>
      </c>
      <c r="CQ363" s="152">
        <v>0.13</v>
      </c>
      <c r="CR363" s="152">
        <v>0.74</v>
      </c>
      <c r="DO363" s="154">
        <v>83.94</v>
      </c>
    </row>
    <row r="364" spans="1:119">
      <c r="A364" s="151">
        <v>1007</v>
      </c>
      <c r="B364" s="152" t="s">
        <v>2859</v>
      </c>
      <c r="C364" s="152" t="s">
        <v>2941</v>
      </c>
      <c r="D364" s="152" t="s">
        <v>3299</v>
      </c>
      <c r="E364" s="152" t="s">
        <v>3300</v>
      </c>
      <c r="F364" s="152" t="s">
        <v>8808</v>
      </c>
      <c r="H364" s="151">
        <v>211010</v>
      </c>
      <c r="J364" s="151" t="s">
        <v>3301</v>
      </c>
      <c r="K364" s="152" t="s">
        <v>3302</v>
      </c>
      <c r="L364" s="153" t="s">
        <v>3303</v>
      </c>
      <c r="M364" s="153" t="s">
        <v>3730</v>
      </c>
      <c r="O364" s="151">
        <v>3496</v>
      </c>
      <c r="P364" s="152">
        <v>40.750799999999998</v>
      </c>
      <c r="Q364" s="152">
        <v>14.014849999999999</v>
      </c>
      <c r="R364" s="152" t="s">
        <v>2949</v>
      </c>
      <c r="S364" s="152" t="s">
        <v>2716</v>
      </c>
      <c r="T364" s="152">
        <v>48.137999999999998</v>
      </c>
      <c r="U364" s="152">
        <v>1.071</v>
      </c>
      <c r="V364" s="152">
        <v>17</v>
      </c>
      <c r="W364" s="152">
        <v>2E-3</v>
      </c>
      <c r="X364" s="152">
        <v>7.1959999999999997</v>
      </c>
      <c r="AA364" s="152">
        <v>3.9</v>
      </c>
      <c r="AB364" s="152">
        <v>0.14099999999999999</v>
      </c>
      <c r="AC364" s="152">
        <v>7.593</v>
      </c>
      <c r="AD364" s="152">
        <v>2.7040000000000002</v>
      </c>
      <c r="AE364" s="152">
        <v>4.4080000000000004</v>
      </c>
      <c r="AF364" s="152">
        <v>0.67700000000000005</v>
      </c>
      <c r="AI364" s="152">
        <v>92.83</v>
      </c>
      <c r="AJ364" s="152">
        <v>1.21</v>
      </c>
      <c r="AK364" s="156">
        <f t="shared" si="5"/>
        <v>8.7016999999999997E-2</v>
      </c>
      <c r="AL364" s="151">
        <v>870.17</v>
      </c>
      <c r="AM364" s="151">
        <v>1338.65</v>
      </c>
      <c r="AN364" s="151">
        <v>1636.34</v>
      </c>
      <c r="AO364" s="151">
        <v>3387.96</v>
      </c>
      <c r="CQ364" s="152">
        <v>0.13</v>
      </c>
      <c r="CR364" s="152">
        <v>0.74</v>
      </c>
      <c r="DO364" s="154">
        <v>84.08</v>
      </c>
    </row>
    <row r="365" spans="1:119">
      <c r="A365" s="151">
        <v>1008</v>
      </c>
      <c r="B365" s="152" t="s">
        <v>2859</v>
      </c>
      <c r="C365" s="152" t="s">
        <v>2941</v>
      </c>
      <c r="D365" s="152" t="s">
        <v>3299</v>
      </c>
      <c r="E365" s="152" t="s">
        <v>3300</v>
      </c>
      <c r="F365" s="152" t="s">
        <v>8809</v>
      </c>
      <c r="H365" s="151">
        <v>211010</v>
      </c>
      <c r="J365" s="151" t="s">
        <v>3301</v>
      </c>
      <c r="K365" s="152" t="s">
        <v>3340</v>
      </c>
      <c r="L365" s="153" t="s">
        <v>3303</v>
      </c>
      <c r="M365" s="153" t="s">
        <v>3691</v>
      </c>
      <c r="O365" s="151">
        <v>3496</v>
      </c>
      <c r="P365" s="152">
        <v>40.750799999999998</v>
      </c>
      <c r="Q365" s="152">
        <v>14.014849999999999</v>
      </c>
      <c r="R365" s="152" t="s">
        <v>2949</v>
      </c>
      <c r="S365" s="152" t="s">
        <v>2716</v>
      </c>
      <c r="T365" s="152">
        <v>48.03</v>
      </c>
      <c r="U365" s="152">
        <v>1.1160000000000001</v>
      </c>
      <c r="V365" s="152">
        <v>16.859000000000002</v>
      </c>
      <c r="W365" s="152" t="s">
        <v>2867</v>
      </c>
      <c r="X365" s="152">
        <v>7.532</v>
      </c>
      <c r="AA365" s="152">
        <v>4.1349999999999998</v>
      </c>
      <c r="AB365" s="152">
        <v>0.16500000000000001</v>
      </c>
      <c r="AC365" s="152">
        <v>7.4610000000000003</v>
      </c>
      <c r="AD365" s="152">
        <v>2.738</v>
      </c>
      <c r="AE365" s="152">
        <v>4.4290000000000003</v>
      </c>
      <c r="AF365" s="152">
        <v>0.77900000000000003</v>
      </c>
      <c r="AI365" s="152">
        <v>93.244</v>
      </c>
      <c r="AJ365" s="152">
        <v>1.2</v>
      </c>
      <c r="AK365" s="156">
        <f t="shared" si="5"/>
        <v>8.4747000000000003E-2</v>
      </c>
      <c r="AL365" s="151">
        <v>847.47</v>
      </c>
      <c r="AM365" s="151">
        <v>1362.01</v>
      </c>
      <c r="AN365" s="151">
        <v>1592.56</v>
      </c>
      <c r="AO365" s="151">
        <v>3277.61</v>
      </c>
      <c r="AS365" s="152">
        <v>18.61</v>
      </c>
      <c r="AY365" s="151">
        <v>210.81</v>
      </c>
      <c r="BG365" s="152">
        <v>140.16999999999999</v>
      </c>
      <c r="BH365" s="152">
        <v>916.88</v>
      </c>
      <c r="BI365" s="152">
        <v>18.22</v>
      </c>
      <c r="BJ365" s="152">
        <v>115.52</v>
      </c>
      <c r="BK365" s="152">
        <v>21.73</v>
      </c>
      <c r="BN365" s="152">
        <v>5.93</v>
      </c>
      <c r="BO365" s="152">
        <v>1293.5</v>
      </c>
      <c r="BP365" s="152">
        <v>32.46</v>
      </c>
      <c r="BQ365" s="152">
        <v>69.83</v>
      </c>
      <c r="BR365" s="152">
        <v>7.88</v>
      </c>
      <c r="BS365" s="152">
        <v>30.5</v>
      </c>
      <c r="BT365" s="152">
        <v>6.58</v>
      </c>
      <c r="BU365" s="152">
        <v>2.44</v>
      </c>
      <c r="BV365" s="152">
        <v>6.56</v>
      </c>
      <c r="BW365" s="152">
        <v>0.61</v>
      </c>
      <c r="BX365" s="152">
        <v>3.78</v>
      </c>
      <c r="CB365" s="152">
        <v>1.34</v>
      </c>
      <c r="CD365" s="152">
        <v>2.58</v>
      </c>
      <c r="CE365" s="152">
        <v>0.9</v>
      </c>
      <c r="CH365" s="152">
        <v>15.69</v>
      </c>
      <c r="CJ365" s="152">
        <v>6.89</v>
      </c>
      <c r="CK365" s="152">
        <v>2.39</v>
      </c>
      <c r="CQ365" s="152">
        <v>0.13</v>
      </c>
      <c r="CR365" s="152">
        <v>0.74</v>
      </c>
      <c r="DO365" s="154">
        <v>84.08</v>
      </c>
    </row>
    <row r="366" spans="1:119">
      <c r="A366" s="151">
        <v>1009</v>
      </c>
      <c r="B366" s="152" t="s">
        <v>2859</v>
      </c>
      <c r="C366" s="152" t="s">
        <v>2941</v>
      </c>
      <c r="D366" s="152" t="s">
        <v>3299</v>
      </c>
      <c r="E366" s="152" t="s">
        <v>3300</v>
      </c>
      <c r="F366" s="152" t="s">
        <v>8810</v>
      </c>
      <c r="H366" s="151">
        <v>211010</v>
      </c>
      <c r="J366" s="151" t="s">
        <v>3301</v>
      </c>
      <c r="K366" s="152" t="s">
        <v>3302</v>
      </c>
      <c r="L366" s="153" t="s">
        <v>3303</v>
      </c>
      <c r="M366" s="153" t="s">
        <v>3671</v>
      </c>
      <c r="O366" s="151">
        <v>3496</v>
      </c>
      <c r="P366" s="152">
        <v>40.750799999999998</v>
      </c>
      <c r="Q366" s="152">
        <v>14.014849999999999</v>
      </c>
      <c r="R366" s="152" t="s">
        <v>2949</v>
      </c>
      <c r="S366" s="152" t="s">
        <v>2716</v>
      </c>
      <c r="T366" s="152">
        <v>47.993000000000002</v>
      </c>
      <c r="U366" s="152">
        <v>1.2010000000000001</v>
      </c>
      <c r="V366" s="152">
        <v>17.026</v>
      </c>
      <c r="W366" s="152" t="s">
        <v>2867</v>
      </c>
      <c r="X366" s="152">
        <v>6.819</v>
      </c>
      <c r="AA366" s="152">
        <v>3.669</v>
      </c>
      <c r="AB366" s="152">
        <v>0.14299999999999999</v>
      </c>
      <c r="AC366" s="152">
        <v>7.4779999999999998</v>
      </c>
      <c r="AD366" s="152">
        <v>2.4649999999999999</v>
      </c>
      <c r="AE366" s="152">
        <v>4.45</v>
      </c>
      <c r="AF366" s="152">
        <v>0.751</v>
      </c>
      <c r="AI366" s="152">
        <v>91.995000000000005</v>
      </c>
      <c r="AJ366" s="152">
        <v>1.1399999999999999</v>
      </c>
      <c r="AK366" s="156">
        <f t="shared" si="5"/>
        <v>5.2363E-2</v>
      </c>
      <c r="AL366" s="151">
        <v>523.63</v>
      </c>
      <c r="AM366" s="151">
        <v>1248.44</v>
      </c>
      <c r="AN366" s="151">
        <v>1414.61</v>
      </c>
      <c r="AO366" s="151">
        <v>3024.72</v>
      </c>
      <c r="AS366" s="152">
        <v>22.28</v>
      </c>
      <c r="AY366" s="151">
        <v>184.73</v>
      </c>
      <c r="BG366" s="152">
        <v>143.24</v>
      </c>
      <c r="BH366" s="152">
        <v>733.42</v>
      </c>
      <c r="BI366" s="152">
        <v>15.44</v>
      </c>
      <c r="BJ366" s="152">
        <v>99.8</v>
      </c>
      <c r="BK366" s="152">
        <v>18.43</v>
      </c>
      <c r="BN366" s="152">
        <v>5.88</v>
      </c>
      <c r="BO366" s="152">
        <v>1204.29</v>
      </c>
      <c r="BP366" s="152">
        <v>27.6</v>
      </c>
      <c r="BQ366" s="152">
        <v>57.91</v>
      </c>
      <c r="BR366" s="152">
        <v>6.62</v>
      </c>
      <c r="BS366" s="152">
        <v>26.97</v>
      </c>
      <c r="BT366" s="152">
        <v>5.41</v>
      </c>
      <c r="BU366" s="152">
        <v>2.0099999999999998</v>
      </c>
      <c r="BV366" s="152">
        <v>4.6399999999999997</v>
      </c>
      <c r="BW366" s="152">
        <v>0.65</v>
      </c>
      <c r="BX366" s="152">
        <v>3.29</v>
      </c>
      <c r="CB366" s="152">
        <v>0.97</v>
      </c>
      <c r="CD366" s="152">
        <v>2.58</v>
      </c>
      <c r="CE366" s="152">
        <v>0.84</v>
      </c>
      <c r="CH366" s="152">
        <v>16.63</v>
      </c>
      <c r="CJ366" s="152">
        <v>6.11</v>
      </c>
      <c r="CK366" s="152">
        <v>1.94</v>
      </c>
      <c r="CQ366" s="152">
        <v>0.13</v>
      </c>
      <c r="CR366" s="152">
        <v>0.74</v>
      </c>
      <c r="DO366" s="154">
        <v>84.4</v>
      </c>
    </row>
    <row r="367" spans="1:119">
      <c r="A367" s="151">
        <v>1010</v>
      </c>
      <c r="B367" s="152" t="s">
        <v>2859</v>
      </c>
      <c r="C367" s="152" t="s">
        <v>2941</v>
      </c>
      <c r="D367" s="152" t="s">
        <v>3299</v>
      </c>
      <c r="E367" s="152" t="s">
        <v>3300</v>
      </c>
      <c r="F367" s="152" t="s">
        <v>8811</v>
      </c>
      <c r="H367" s="151">
        <v>211010</v>
      </c>
      <c r="J367" s="151" t="s">
        <v>3301</v>
      </c>
      <c r="K367" s="152" t="s">
        <v>3340</v>
      </c>
      <c r="L367" s="153" t="s">
        <v>3303</v>
      </c>
      <c r="M367" s="153" t="s">
        <v>3554</v>
      </c>
      <c r="O367" s="151">
        <v>3496</v>
      </c>
      <c r="P367" s="152">
        <v>40.750799999999998</v>
      </c>
      <c r="Q367" s="152">
        <v>14.014849999999999</v>
      </c>
      <c r="R367" s="152" t="s">
        <v>2949</v>
      </c>
      <c r="S367" s="152" t="s">
        <v>2716</v>
      </c>
      <c r="T367" s="152">
        <v>47.624000000000002</v>
      </c>
      <c r="U367" s="152">
        <v>1.133</v>
      </c>
      <c r="V367" s="152">
        <v>15.519</v>
      </c>
      <c r="W367" s="152">
        <v>3.6999999999999998E-2</v>
      </c>
      <c r="X367" s="152">
        <v>5.4889999999999999</v>
      </c>
      <c r="AA367" s="152">
        <v>4.3940000000000001</v>
      </c>
      <c r="AB367" s="152">
        <v>0.13800000000000001</v>
      </c>
      <c r="AC367" s="152">
        <v>10.563000000000001</v>
      </c>
      <c r="AD367" s="152">
        <v>2.3519999999999999</v>
      </c>
      <c r="AE367" s="152">
        <v>3.7639999999999998</v>
      </c>
      <c r="AF367" s="152">
        <v>0.49299999999999999</v>
      </c>
      <c r="AI367" s="152">
        <v>91.506</v>
      </c>
      <c r="AJ367" s="152">
        <v>1.0900000000000001</v>
      </c>
      <c r="AK367" s="156">
        <f t="shared" si="5"/>
        <v>5.9397000000000005E-2</v>
      </c>
      <c r="AL367" s="151">
        <v>593.97</v>
      </c>
      <c r="AM367" s="151">
        <v>1022.48</v>
      </c>
      <c r="AN367" s="151">
        <v>1563.29</v>
      </c>
      <c r="AO367" s="151">
        <v>3629.62</v>
      </c>
      <c r="AS367" s="152">
        <v>25.77</v>
      </c>
      <c r="AY367" s="151">
        <v>192.91</v>
      </c>
      <c r="BG367" s="152">
        <v>133.47</v>
      </c>
      <c r="BH367" s="152">
        <v>486.14</v>
      </c>
      <c r="BI367" s="152">
        <v>15.55</v>
      </c>
      <c r="BJ367" s="152">
        <v>108.79</v>
      </c>
      <c r="BK367" s="152">
        <v>18.25</v>
      </c>
      <c r="BN367" s="152">
        <v>8.2200000000000006</v>
      </c>
      <c r="BO367" s="152">
        <v>1030.42</v>
      </c>
      <c r="BP367" s="152">
        <v>22.12</v>
      </c>
      <c r="BQ367" s="152">
        <v>42.53</v>
      </c>
      <c r="BR367" s="152">
        <v>5.43</v>
      </c>
      <c r="BS367" s="152">
        <v>23.25</v>
      </c>
      <c r="BT367" s="152">
        <v>5.13</v>
      </c>
      <c r="BU367" s="152">
        <v>1.56</v>
      </c>
      <c r="BV367" s="152">
        <v>5.27</v>
      </c>
      <c r="BW367" s="152">
        <v>0.46</v>
      </c>
      <c r="BX367" s="152">
        <v>2.46</v>
      </c>
      <c r="CB367" s="152">
        <v>0.87</v>
      </c>
      <c r="CD367" s="152">
        <v>2.68</v>
      </c>
      <c r="CE367" s="152">
        <v>0.69</v>
      </c>
      <c r="CH367" s="152">
        <v>17.739999999999998</v>
      </c>
      <c r="CJ367" s="152">
        <v>6.64</v>
      </c>
      <c r="CK367" s="152">
        <v>2.1800000000000002</v>
      </c>
      <c r="CQ367" s="152">
        <v>0.13</v>
      </c>
      <c r="CR367" s="152">
        <v>0.74</v>
      </c>
      <c r="DO367" s="154">
        <v>87.25</v>
      </c>
    </row>
    <row r="368" spans="1:119">
      <c r="A368" s="151">
        <v>1011</v>
      </c>
      <c r="B368" s="152" t="s">
        <v>2859</v>
      </c>
      <c r="C368" s="152" t="s">
        <v>2941</v>
      </c>
      <c r="D368" s="152" t="s">
        <v>3299</v>
      </c>
      <c r="E368" s="152" t="s">
        <v>3300</v>
      </c>
      <c r="F368" s="152" t="s">
        <v>8812</v>
      </c>
      <c r="H368" s="151">
        <v>211010</v>
      </c>
      <c r="J368" s="151" t="s">
        <v>3301</v>
      </c>
      <c r="K368" s="152" t="s">
        <v>3302</v>
      </c>
      <c r="L368" s="153" t="s">
        <v>3303</v>
      </c>
      <c r="M368" s="153" t="s">
        <v>3557</v>
      </c>
      <c r="O368" s="151">
        <v>3496</v>
      </c>
      <c r="P368" s="152">
        <v>40.750799999999998</v>
      </c>
      <c r="Q368" s="152">
        <v>14.014849999999999</v>
      </c>
      <c r="R368" s="152" t="s">
        <v>2949</v>
      </c>
      <c r="S368" s="152" t="s">
        <v>2716</v>
      </c>
      <c r="T368" s="152">
        <v>47.628</v>
      </c>
      <c r="U368" s="152">
        <v>1.302</v>
      </c>
      <c r="V368" s="152">
        <v>15.648</v>
      </c>
      <c r="W368" s="152">
        <v>0.02</v>
      </c>
      <c r="X368" s="152">
        <v>8.2569999999999997</v>
      </c>
      <c r="AA368" s="152">
        <v>4.5279999999999996</v>
      </c>
      <c r="AB368" s="152">
        <v>7.6999999999999999E-2</v>
      </c>
      <c r="AC368" s="152">
        <v>9.0020000000000007</v>
      </c>
      <c r="AD368" s="152">
        <v>2.5470000000000002</v>
      </c>
      <c r="AE368" s="152">
        <v>3.6110000000000002</v>
      </c>
      <c r="AF368" s="152">
        <v>0.61599999999999999</v>
      </c>
      <c r="AI368" s="152">
        <v>93.236000000000004</v>
      </c>
      <c r="AJ368" s="152">
        <v>1.1399999999999999</v>
      </c>
      <c r="AK368" s="156">
        <f t="shared" si="5"/>
        <v>3.4270999999999996E-2</v>
      </c>
      <c r="AL368" s="151">
        <v>342.71</v>
      </c>
      <c r="AM368" s="151">
        <v>1364.28</v>
      </c>
      <c r="AN368" s="151">
        <v>1613.81</v>
      </c>
      <c r="AO368" s="151">
        <v>3062.31</v>
      </c>
      <c r="AR368" s="152">
        <v>3.03</v>
      </c>
      <c r="AS368" s="152">
        <v>16.16</v>
      </c>
      <c r="AY368" s="151">
        <v>232.35</v>
      </c>
      <c r="BG368" s="152">
        <v>127.66</v>
      </c>
      <c r="BH368" s="152">
        <v>748.02</v>
      </c>
      <c r="BI368" s="152">
        <v>20.7</v>
      </c>
      <c r="BJ368" s="152">
        <v>119.98</v>
      </c>
      <c r="BK368" s="152">
        <v>21.39</v>
      </c>
      <c r="BN368" s="152">
        <v>6.75</v>
      </c>
      <c r="BO368" s="152">
        <v>1080.2</v>
      </c>
      <c r="BP368" s="152">
        <v>29.92</v>
      </c>
      <c r="BQ368" s="152">
        <v>64</v>
      </c>
      <c r="BR368" s="152">
        <v>7.64</v>
      </c>
      <c r="BS368" s="152">
        <v>31.02</v>
      </c>
      <c r="BT368" s="152">
        <v>6.44</v>
      </c>
      <c r="BU368" s="152">
        <v>2.11</v>
      </c>
      <c r="BV368" s="152">
        <v>6.08</v>
      </c>
      <c r="BW368" s="152">
        <v>0.75</v>
      </c>
      <c r="BX368" s="152">
        <v>4.2300000000000004</v>
      </c>
      <c r="CB368" s="152">
        <v>1.89</v>
      </c>
      <c r="CC368" s="152">
        <v>0.43</v>
      </c>
      <c r="CD368" s="152">
        <v>2.9</v>
      </c>
      <c r="CE368" s="152">
        <v>0.89</v>
      </c>
      <c r="CH368" s="152">
        <v>16.91</v>
      </c>
      <c r="CJ368" s="152">
        <v>7.18</v>
      </c>
      <c r="CK368" s="152">
        <v>2.1800000000000002</v>
      </c>
      <c r="CQ368" s="152">
        <v>0.13</v>
      </c>
      <c r="CR368" s="152">
        <v>0.74</v>
      </c>
      <c r="DO368" s="154">
        <v>82.69</v>
      </c>
    </row>
    <row r="369" spans="1:119">
      <c r="A369" s="151">
        <v>1012</v>
      </c>
      <c r="B369" s="152" t="s">
        <v>2859</v>
      </c>
      <c r="C369" s="152" t="s">
        <v>2941</v>
      </c>
      <c r="D369" s="152" t="s">
        <v>3299</v>
      </c>
      <c r="E369" s="152" t="s">
        <v>3300</v>
      </c>
      <c r="F369" s="152" t="s">
        <v>8813</v>
      </c>
      <c r="H369" s="151">
        <v>211010</v>
      </c>
      <c r="J369" s="151" t="s">
        <v>3301</v>
      </c>
      <c r="K369" s="152" t="s">
        <v>3340</v>
      </c>
      <c r="L369" s="153" t="s">
        <v>3303</v>
      </c>
      <c r="M369" s="153" t="s">
        <v>3782</v>
      </c>
      <c r="O369" s="151">
        <v>3496</v>
      </c>
      <c r="P369" s="152">
        <v>40.750799999999998</v>
      </c>
      <c r="Q369" s="152">
        <v>14.014849999999999</v>
      </c>
      <c r="R369" s="152" t="s">
        <v>2949</v>
      </c>
      <c r="S369" s="152" t="s">
        <v>2716</v>
      </c>
      <c r="T369" s="152">
        <v>48.283000000000001</v>
      </c>
      <c r="U369" s="152">
        <v>1.2889999999999999</v>
      </c>
      <c r="V369" s="152">
        <v>16.478999999999999</v>
      </c>
      <c r="W369" s="152" t="s">
        <v>2867</v>
      </c>
      <c r="X369" s="152">
        <v>8.7520000000000007</v>
      </c>
      <c r="AA369" s="152">
        <v>4.1070000000000002</v>
      </c>
      <c r="AB369" s="152">
        <v>0.14899999999999999</v>
      </c>
      <c r="AC369" s="152">
        <v>6.8869999999999996</v>
      </c>
      <c r="AD369" s="152">
        <v>2.8290000000000002</v>
      </c>
      <c r="AE369" s="152">
        <v>4.5289999999999999</v>
      </c>
      <c r="AF369" s="152">
        <v>0.78400000000000003</v>
      </c>
      <c r="AI369" s="152">
        <v>94.087999999999994</v>
      </c>
      <c r="AJ369" s="152">
        <v>1.18</v>
      </c>
      <c r="AK369" s="156">
        <f t="shared" si="5"/>
        <v>2.2838999999999998E-2</v>
      </c>
      <c r="AL369" s="151">
        <v>228.39</v>
      </c>
      <c r="AM369" s="151">
        <v>1454.38</v>
      </c>
      <c r="AN369" s="151">
        <v>1776.76</v>
      </c>
      <c r="AO369" s="151">
        <v>2960.83</v>
      </c>
      <c r="AS369" s="152">
        <v>17.41</v>
      </c>
      <c r="AY369" s="151">
        <v>249.12</v>
      </c>
      <c r="BG369" s="152">
        <v>159</v>
      </c>
      <c r="BH369" s="152">
        <v>790.68</v>
      </c>
      <c r="BI369" s="152">
        <v>21.87</v>
      </c>
      <c r="BJ369" s="152">
        <v>134.41999999999999</v>
      </c>
      <c r="BK369" s="152">
        <v>24.38</v>
      </c>
      <c r="BN369" s="152">
        <v>9.92</v>
      </c>
      <c r="BO369" s="152">
        <v>1422.56</v>
      </c>
      <c r="BP369" s="152">
        <v>40.4</v>
      </c>
      <c r="BQ369" s="152">
        <v>78.680000000000007</v>
      </c>
      <c r="BR369" s="152">
        <v>8.9600000000000009</v>
      </c>
      <c r="BS369" s="152">
        <v>38.28</v>
      </c>
      <c r="BT369" s="152">
        <v>8.39</v>
      </c>
      <c r="BU369" s="152">
        <v>2.33</v>
      </c>
      <c r="BV369" s="152">
        <v>6.44</v>
      </c>
      <c r="BW369" s="152">
        <v>0.93</v>
      </c>
      <c r="BX369" s="152">
        <v>4.82</v>
      </c>
      <c r="CB369" s="152">
        <v>2.4900000000000002</v>
      </c>
      <c r="CC369" s="152">
        <v>0.75</v>
      </c>
      <c r="CD369" s="152">
        <v>3.28</v>
      </c>
      <c r="CE369" s="152">
        <v>1.24</v>
      </c>
      <c r="CH369" s="152">
        <v>18.89</v>
      </c>
      <c r="CJ369" s="152">
        <v>8.1199999999999992</v>
      </c>
      <c r="CK369" s="152">
        <v>2.85</v>
      </c>
      <c r="CQ369" s="152">
        <v>0.13</v>
      </c>
      <c r="CR369" s="152">
        <v>0.74</v>
      </c>
      <c r="DO369" s="154">
        <v>81.02</v>
      </c>
    </row>
    <row r="370" spans="1:119">
      <c r="A370" s="151">
        <v>1013</v>
      </c>
      <c r="B370" s="152" t="s">
        <v>2859</v>
      </c>
      <c r="C370" s="152" t="s">
        <v>2941</v>
      </c>
      <c r="D370" s="152" t="s">
        <v>3299</v>
      </c>
      <c r="E370" s="152" t="s">
        <v>3300</v>
      </c>
      <c r="F370" s="152" t="s">
        <v>8814</v>
      </c>
      <c r="H370" s="151">
        <v>211010</v>
      </c>
      <c r="J370" s="151" t="s">
        <v>3301</v>
      </c>
      <c r="K370" s="152" t="s">
        <v>3302</v>
      </c>
      <c r="L370" s="153" t="s">
        <v>3482</v>
      </c>
      <c r="M370" s="153" t="s">
        <v>3892</v>
      </c>
      <c r="O370" s="151">
        <v>3496</v>
      </c>
      <c r="P370" s="152">
        <v>40.750799999999998</v>
      </c>
      <c r="Q370" s="152">
        <v>14.014849999999999</v>
      </c>
      <c r="R370" s="152" t="s">
        <v>2949</v>
      </c>
      <c r="S370" s="152" t="s">
        <v>2716</v>
      </c>
      <c r="T370" s="152">
        <v>48.665999999999997</v>
      </c>
      <c r="U370" s="152">
        <v>1.1975</v>
      </c>
      <c r="V370" s="152">
        <v>16.843</v>
      </c>
      <c r="W370" s="152">
        <v>3.1E-2</v>
      </c>
      <c r="X370" s="152">
        <v>6.984</v>
      </c>
      <c r="AA370" s="152">
        <v>4.6529999999999996</v>
      </c>
      <c r="AB370" s="152">
        <v>5.2999999999999999E-2</v>
      </c>
      <c r="AC370" s="152">
        <v>11.6135</v>
      </c>
      <c r="AD370" s="152">
        <v>2.0554999999999999</v>
      </c>
      <c r="AE370" s="152">
        <v>3.7185000000000001</v>
      </c>
      <c r="AF370" s="152">
        <v>0.50849999999999995</v>
      </c>
      <c r="AI370" s="152">
        <v>96.323499999999996</v>
      </c>
      <c r="AJ370" s="152">
        <v>1.07</v>
      </c>
      <c r="AK370" s="156">
        <f t="shared" si="5"/>
        <v>2.9485000000000001E-2</v>
      </c>
      <c r="AL370" s="151">
        <v>294.85000000000002</v>
      </c>
      <c r="AM370" s="151">
        <v>1151.6600000000001</v>
      </c>
      <c r="AN370" s="151">
        <v>1556.93</v>
      </c>
      <c r="AO370" s="151">
        <v>3736.1550000000002</v>
      </c>
      <c r="AS370" s="152">
        <v>15.07</v>
      </c>
      <c r="AY370" s="151">
        <v>219.19499999999999</v>
      </c>
      <c r="BG370" s="152">
        <v>133.94</v>
      </c>
      <c r="BH370" s="152">
        <v>513.47500000000002</v>
      </c>
      <c r="BI370" s="152">
        <v>15.46</v>
      </c>
      <c r="BJ370" s="152">
        <v>104.27500000000001</v>
      </c>
      <c r="BK370" s="152">
        <v>16.62</v>
      </c>
      <c r="BN370" s="152">
        <v>8.0549999999999997</v>
      </c>
      <c r="BO370" s="152">
        <v>1067.4849999999999</v>
      </c>
      <c r="BP370" s="152">
        <v>21.035</v>
      </c>
      <c r="BQ370" s="152">
        <v>45.04</v>
      </c>
      <c r="BR370" s="152">
        <v>5.31</v>
      </c>
      <c r="BS370" s="152">
        <v>24.594999999999999</v>
      </c>
      <c r="BT370" s="152">
        <v>5.415</v>
      </c>
      <c r="BU370" s="152">
        <v>1.67</v>
      </c>
      <c r="BV370" s="152">
        <v>5.3250000000000002</v>
      </c>
      <c r="BW370" s="152">
        <v>0.67500000000000004</v>
      </c>
      <c r="BX370" s="152">
        <v>2.98</v>
      </c>
      <c r="CB370" s="152">
        <v>1.1599999999999999</v>
      </c>
      <c r="CD370" s="152">
        <v>2.6349999999999998</v>
      </c>
      <c r="CE370" s="152">
        <v>0.73499999999999999</v>
      </c>
      <c r="CH370" s="152">
        <v>17.82</v>
      </c>
      <c r="CJ370" s="152">
        <v>6.0449999999999999</v>
      </c>
      <c r="CK370" s="152">
        <v>2.0950000000000002</v>
      </c>
      <c r="CQ370" s="152">
        <v>0.13</v>
      </c>
      <c r="CR370" s="152">
        <v>0.74</v>
      </c>
      <c r="DO370" s="154">
        <v>86.3</v>
      </c>
    </row>
    <row r="371" spans="1:119">
      <c r="A371" s="151">
        <v>1014</v>
      </c>
      <c r="B371" s="152" t="s">
        <v>2859</v>
      </c>
      <c r="C371" s="152" t="s">
        <v>2941</v>
      </c>
      <c r="D371" s="152" t="s">
        <v>3299</v>
      </c>
      <c r="E371" s="152" t="s">
        <v>3300</v>
      </c>
      <c r="F371" s="152" t="s">
        <v>8815</v>
      </c>
      <c r="H371" s="151">
        <v>211010</v>
      </c>
      <c r="J371" s="151" t="s">
        <v>3301</v>
      </c>
      <c r="K371" s="152" t="s">
        <v>3340</v>
      </c>
      <c r="L371" s="153" t="s">
        <v>3482</v>
      </c>
      <c r="M371" s="153" t="s">
        <v>3699</v>
      </c>
      <c r="O371" s="151">
        <v>3496</v>
      </c>
      <c r="P371" s="152">
        <v>40.750799999999998</v>
      </c>
      <c r="Q371" s="152">
        <v>14.014849999999999</v>
      </c>
      <c r="R371" s="152" t="s">
        <v>2949</v>
      </c>
      <c r="S371" s="152" t="s">
        <v>2716</v>
      </c>
      <c r="T371" s="152">
        <v>48.042999999999999</v>
      </c>
      <c r="U371" s="152">
        <v>1.3149999999999999</v>
      </c>
      <c r="V371" s="152">
        <v>17.759</v>
      </c>
      <c r="W371" s="152" t="s">
        <v>2867</v>
      </c>
      <c r="X371" s="152">
        <v>6.6230000000000002</v>
      </c>
      <c r="AA371" s="152">
        <v>4.431</v>
      </c>
      <c r="AB371" s="152">
        <v>6.8000000000000005E-2</v>
      </c>
      <c r="AC371" s="152">
        <v>10.522</v>
      </c>
      <c r="AD371" s="152">
        <v>2.2679999999999998</v>
      </c>
      <c r="AE371" s="152">
        <v>4.0019999999999998</v>
      </c>
      <c r="AF371" s="152">
        <v>0.66700000000000004</v>
      </c>
      <c r="AI371" s="152">
        <v>95.697999999999993</v>
      </c>
      <c r="AJ371" s="152">
        <v>1.1299999999999999</v>
      </c>
      <c r="AK371" s="156">
        <f t="shared" si="5"/>
        <v>8.3579999999999991E-3</v>
      </c>
      <c r="AL371" s="151">
        <v>83.58</v>
      </c>
      <c r="AM371" s="151">
        <v>949.28</v>
      </c>
      <c r="AN371" s="151">
        <v>1404.77</v>
      </c>
      <c r="AO371" s="151">
        <v>2533.16</v>
      </c>
      <c r="AS371" s="152">
        <v>9.65</v>
      </c>
      <c r="AY371" s="151">
        <v>212.53</v>
      </c>
      <c r="BG371" s="152">
        <v>131.16</v>
      </c>
      <c r="BH371" s="152">
        <v>595.66</v>
      </c>
      <c r="BI371" s="152">
        <v>13.09</v>
      </c>
      <c r="BJ371" s="152">
        <v>93.48</v>
      </c>
      <c r="BK371" s="152">
        <v>18.579999999999998</v>
      </c>
      <c r="BN371" s="152">
        <v>8.52</v>
      </c>
      <c r="BO371" s="152">
        <v>1050.3599999999999</v>
      </c>
      <c r="BP371" s="152">
        <v>25.91</v>
      </c>
      <c r="BQ371" s="152">
        <v>56.6</v>
      </c>
      <c r="BR371" s="152">
        <v>6.45</v>
      </c>
      <c r="BS371" s="152">
        <v>25.78</v>
      </c>
      <c r="BT371" s="152">
        <v>5.38</v>
      </c>
      <c r="BU371" s="152">
        <v>1.71</v>
      </c>
      <c r="BV371" s="152">
        <v>5.27</v>
      </c>
      <c r="BW371" s="152">
        <v>0.5</v>
      </c>
      <c r="BX371" s="152">
        <v>3.21</v>
      </c>
      <c r="CB371" s="152">
        <v>1.45</v>
      </c>
      <c r="CD371" s="152">
        <v>2.5499999999999998</v>
      </c>
      <c r="CE371" s="152">
        <v>0.76</v>
      </c>
      <c r="CH371" s="152">
        <v>14.9</v>
      </c>
      <c r="CJ371" s="152">
        <v>5.59</v>
      </c>
      <c r="CK371" s="152">
        <v>1.86</v>
      </c>
      <c r="CQ371" s="152">
        <v>0.13</v>
      </c>
      <c r="CR371" s="152">
        <v>0.74</v>
      </c>
      <c r="DO371" s="154">
        <v>86.09</v>
      </c>
    </row>
    <row r="372" spans="1:119">
      <c r="A372" s="151">
        <v>1016</v>
      </c>
      <c r="B372" s="152" t="s">
        <v>2859</v>
      </c>
      <c r="C372" s="152" t="s">
        <v>2941</v>
      </c>
      <c r="D372" s="152" t="s">
        <v>3299</v>
      </c>
      <c r="E372" s="152" t="s">
        <v>3300</v>
      </c>
      <c r="F372" s="152" t="s">
        <v>8816</v>
      </c>
      <c r="H372" s="151">
        <v>211010</v>
      </c>
      <c r="J372" s="151" t="s">
        <v>3301</v>
      </c>
      <c r="K372" s="152" t="s">
        <v>3340</v>
      </c>
      <c r="L372" s="153" t="s">
        <v>3482</v>
      </c>
      <c r="M372" s="153" t="s">
        <v>4047</v>
      </c>
      <c r="O372" s="151">
        <v>3496</v>
      </c>
      <c r="P372" s="152">
        <v>40.750799999999998</v>
      </c>
      <c r="Q372" s="152">
        <v>14.014849999999999</v>
      </c>
      <c r="R372" s="152" t="s">
        <v>2949</v>
      </c>
      <c r="S372" s="152" t="s">
        <v>2716</v>
      </c>
      <c r="T372" s="152">
        <v>49.031500000000001</v>
      </c>
      <c r="U372" s="152">
        <v>1.4770000000000001</v>
      </c>
      <c r="V372" s="152">
        <v>16.0015</v>
      </c>
      <c r="W372" s="152">
        <v>2.7E-2</v>
      </c>
      <c r="X372" s="152">
        <v>8.6219999999999999</v>
      </c>
      <c r="AA372" s="152">
        <v>5.3440000000000003</v>
      </c>
      <c r="AB372" s="152">
        <v>0.14099999999999999</v>
      </c>
      <c r="AC372" s="152">
        <v>12.007999999999999</v>
      </c>
      <c r="AD372" s="152">
        <v>2.6974999999999998</v>
      </c>
      <c r="AE372" s="152">
        <v>1.595</v>
      </c>
      <c r="AF372" s="152">
        <v>0.32800000000000001</v>
      </c>
      <c r="AI372" s="152">
        <v>97.272499999999994</v>
      </c>
      <c r="AJ372" s="152">
        <v>1</v>
      </c>
      <c r="AK372" s="156">
        <f t="shared" si="5"/>
        <v>4.5659500000000006E-2</v>
      </c>
      <c r="AL372" s="151">
        <v>456.59500000000003</v>
      </c>
      <c r="AM372" s="151">
        <v>753.23</v>
      </c>
      <c r="AN372" s="151">
        <v>1349.44</v>
      </c>
      <c r="AO372" s="151">
        <v>1338.15</v>
      </c>
      <c r="AS372" s="152">
        <v>5.91</v>
      </c>
      <c r="AY372" s="151">
        <v>192.65</v>
      </c>
      <c r="BG372" s="152">
        <v>52.79</v>
      </c>
      <c r="BH372" s="152">
        <v>457.755</v>
      </c>
      <c r="BI372" s="152">
        <v>21.01</v>
      </c>
      <c r="BJ372" s="152">
        <v>97.605000000000004</v>
      </c>
      <c r="BK372" s="152">
        <v>10.68</v>
      </c>
      <c r="BN372" s="152">
        <v>2.645</v>
      </c>
      <c r="BO372" s="152">
        <v>448.75</v>
      </c>
      <c r="BP372" s="152">
        <v>12.984999999999999</v>
      </c>
      <c r="BQ372" s="152">
        <v>29.195</v>
      </c>
      <c r="BR372" s="152">
        <v>3.8</v>
      </c>
      <c r="BS372" s="152">
        <v>17.524999999999999</v>
      </c>
      <c r="BT372" s="152">
        <v>3.9750000000000001</v>
      </c>
      <c r="BU372" s="152">
        <v>1.29</v>
      </c>
      <c r="BV372" s="152">
        <v>4.78</v>
      </c>
      <c r="BW372" s="152">
        <v>0.61</v>
      </c>
      <c r="BX372" s="152">
        <v>3.74</v>
      </c>
      <c r="CB372" s="152">
        <v>1.9450000000000001</v>
      </c>
      <c r="CD372" s="152">
        <v>2.665</v>
      </c>
      <c r="CE372" s="152">
        <v>0.58499999999999996</v>
      </c>
      <c r="CH372" s="152">
        <v>7.2149999999999999</v>
      </c>
      <c r="CJ372" s="152">
        <v>2.585</v>
      </c>
      <c r="CK372" s="152">
        <v>0.73</v>
      </c>
      <c r="CQ372" s="152">
        <v>0.13</v>
      </c>
      <c r="CR372" s="152">
        <v>0.74</v>
      </c>
      <c r="DO372" s="154">
        <v>84.779533700000002</v>
      </c>
    </row>
    <row r="373" spans="1:119">
      <c r="A373" s="151">
        <v>1017</v>
      </c>
      <c r="B373" s="152" t="s">
        <v>2859</v>
      </c>
      <c r="C373" s="152" t="s">
        <v>2941</v>
      </c>
      <c r="D373" s="152" t="s">
        <v>3299</v>
      </c>
      <c r="E373" s="152" t="s">
        <v>3300</v>
      </c>
      <c r="F373" s="152" t="s">
        <v>8817</v>
      </c>
      <c r="H373" s="151">
        <v>211010</v>
      </c>
      <c r="J373" s="151" t="s">
        <v>3301</v>
      </c>
      <c r="K373" s="152" t="s">
        <v>3302</v>
      </c>
      <c r="L373" s="153" t="s">
        <v>3482</v>
      </c>
      <c r="M373" s="153" t="s">
        <v>4283</v>
      </c>
      <c r="O373" s="151">
        <v>3496</v>
      </c>
      <c r="P373" s="152">
        <v>40.750799999999998</v>
      </c>
      <c r="Q373" s="152">
        <v>14.014849999999999</v>
      </c>
      <c r="R373" s="152" t="s">
        <v>2949</v>
      </c>
      <c r="S373" s="152" t="s">
        <v>2716</v>
      </c>
      <c r="T373" s="152">
        <v>49.774000000000001</v>
      </c>
      <c r="U373" s="152">
        <v>1.1519999999999999</v>
      </c>
      <c r="V373" s="152">
        <v>17.754000000000001</v>
      </c>
      <c r="W373" s="152">
        <v>2.7E-2</v>
      </c>
      <c r="X373" s="152">
        <v>7.8760000000000003</v>
      </c>
      <c r="AA373" s="152">
        <v>3.5470000000000002</v>
      </c>
      <c r="AB373" s="152">
        <v>0.155</v>
      </c>
      <c r="AC373" s="152">
        <v>10.355</v>
      </c>
      <c r="AD373" s="152">
        <v>2.5819999999999999</v>
      </c>
      <c r="AE373" s="152">
        <v>3.2410000000000001</v>
      </c>
      <c r="AF373" s="152">
        <v>0.38900000000000001</v>
      </c>
      <c r="AI373" s="152">
        <v>96.852000000000004</v>
      </c>
      <c r="AJ373" s="152">
        <v>1.23</v>
      </c>
      <c r="AK373" s="156">
        <f t="shared" si="5"/>
        <v>5.2162E-2</v>
      </c>
      <c r="AL373" s="151">
        <v>521.62</v>
      </c>
      <c r="AM373" s="151">
        <v>1348.14</v>
      </c>
      <c r="AN373" s="151">
        <v>1054.51</v>
      </c>
      <c r="AO373" s="151">
        <v>1744.43</v>
      </c>
      <c r="AS373" s="152">
        <v>9.7899999999999991</v>
      </c>
      <c r="AY373" s="151">
        <v>161.94999999999999</v>
      </c>
      <c r="BG373" s="152">
        <v>102.99</v>
      </c>
      <c r="BH373" s="152">
        <v>523.33000000000004</v>
      </c>
      <c r="BI373" s="152">
        <v>15.24</v>
      </c>
      <c r="BJ373" s="152">
        <v>99.48</v>
      </c>
      <c r="BK373" s="152">
        <v>20.03</v>
      </c>
      <c r="BN373" s="152">
        <v>5.03</v>
      </c>
      <c r="BO373" s="152">
        <v>809.43</v>
      </c>
      <c r="BP373" s="152">
        <v>24.61</v>
      </c>
      <c r="BQ373" s="152">
        <v>51.06</v>
      </c>
      <c r="BR373" s="152">
        <v>5.99</v>
      </c>
      <c r="BS373" s="152">
        <v>26.39</v>
      </c>
      <c r="BT373" s="152">
        <v>5.87</v>
      </c>
      <c r="BU373" s="152">
        <v>1.28</v>
      </c>
      <c r="BV373" s="152">
        <v>5.3</v>
      </c>
      <c r="BW373" s="152">
        <v>0.48</v>
      </c>
      <c r="BX373" s="152">
        <v>3.42</v>
      </c>
      <c r="CB373" s="152">
        <v>1.52</v>
      </c>
      <c r="CD373" s="152">
        <v>1.57</v>
      </c>
      <c r="CE373" s="152">
        <v>0.95</v>
      </c>
      <c r="CH373" s="152">
        <v>12.43</v>
      </c>
      <c r="CJ373" s="152">
        <v>6.09</v>
      </c>
      <c r="CK373" s="152">
        <v>1.74</v>
      </c>
      <c r="CQ373" s="152">
        <v>0.13</v>
      </c>
      <c r="CR373" s="152">
        <v>0.74</v>
      </c>
      <c r="DO373" s="154">
        <v>83.33</v>
      </c>
    </row>
    <row r="374" spans="1:119">
      <c r="A374" s="151">
        <v>1018</v>
      </c>
      <c r="B374" s="152" t="s">
        <v>2859</v>
      </c>
      <c r="C374" s="152" t="s">
        <v>2941</v>
      </c>
      <c r="D374" s="152" t="s">
        <v>3299</v>
      </c>
      <c r="E374" s="152" t="s">
        <v>3300</v>
      </c>
      <c r="F374" s="152" t="s">
        <v>8818</v>
      </c>
      <c r="H374" s="151">
        <v>211010</v>
      </c>
      <c r="J374" s="151" t="s">
        <v>3301</v>
      </c>
      <c r="K374" s="152" t="s">
        <v>3340</v>
      </c>
      <c r="L374" s="153" t="s">
        <v>3482</v>
      </c>
      <c r="M374" s="153" t="s">
        <v>3483</v>
      </c>
      <c r="O374" s="151">
        <v>3496</v>
      </c>
      <c r="P374" s="152">
        <v>40.750799999999998</v>
      </c>
      <c r="Q374" s="152">
        <v>14.014849999999999</v>
      </c>
      <c r="R374" s="152" t="s">
        <v>2949</v>
      </c>
      <c r="S374" s="152" t="s">
        <v>2716</v>
      </c>
      <c r="T374" s="152">
        <v>47.363</v>
      </c>
      <c r="U374" s="152">
        <v>1.0029999999999999</v>
      </c>
      <c r="V374" s="152">
        <v>17.556000000000001</v>
      </c>
      <c r="W374" s="152">
        <v>0.01</v>
      </c>
      <c r="X374" s="152">
        <v>7.8570000000000002</v>
      </c>
      <c r="AA374" s="152">
        <v>4.2370000000000001</v>
      </c>
      <c r="AB374" s="152">
        <v>0.183</v>
      </c>
      <c r="AC374" s="152">
        <v>10.827999999999999</v>
      </c>
      <c r="AD374" s="152">
        <v>2.2610000000000001</v>
      </c>
      <c r="AE374" s="152">
        <v>3.2719999999999998</v>
      </c>
      <c r="AF374" s="152">
        <v>0.61499999999999999</v>
      </c>
      <c r="AI374" s="152">
        <v>95.185000000000002</v>
      </c>
      <c r="AJ374" s="152">
        <v>1.22</v>
      </c>
      <c r="AK374" s="156">
        <f t="shared" si="5"/>
        <v>4.1075E-2</v>
      </c>
      <c r="AL374" s="151">
        <v>410.75</v>
      </c>
      <c r="AM374" s="151">
        <v>1667.64</v>
      </c>
      <c r="AN374" s="151">
        <v>1429.51</v>
      </c>
      <c r="AO374" s="151">
        <v>2783.62</v>
      </c>
      <c r="AR374" s="152">
        <v>4.49</v>
      </c>
      <c r="AS374" s="152">
        <v>19.04</v>
      </c>
      <c r="AY374" s="151">
        <v>172.48</v>
      </c>
      <c r="BG374" s="152">
        <v>122.72</v>
      </c>
      <c r="BH374" s="152">
        <v>575.38</v>
      </c>
      <c r="BI374" s="152">
        <v>16.72</v>
      </c>
      <c r="BJ374" s="152">
        <v>106.98</v>
      </c>
      <c r="BK374" s="152">
        <v>16.940000000000001</v>
      </c>
      <c r="BN374" s="152">
        <v>5.96</v>
      </c>
      <c r="BO374" s="152">
        <v>923.87</v>
      </c>
      <c r="BP374" s="152">
        <v>24.65</v>
      </c>
      <c r="BQ374" s="152">
        <v>51.57</v>
      </c>
      <c r="BR374" s="152">
        <v>6.07</v>
      </c>
      <c r="BS374" s="152">
        <v>26.47</v>
      </c>
      <c r="BT374" s="152">
        <v>5.3</v>
      </c>
      <c r="BU374" s="152">
        <v>1.44</v>
      </c>
      <c r="BV374" s="152">
        <v>4.78</v>
      </c>
      <c r="BW374" s="152">
        <v>0.65</v>
      </c>
      <c r="BX374" s="152">
        <v>3.39</v>
      </c>
      <c r="CB374" s="152">
        <v>1.35</v>
      </c>
      <c r="CD374" s="152">
        <v>2.2400000000000002</v>
      </c>
      <c r="CE374" s="152">
        <v>0.77</v>
      </c>
      <c r="CH374" s="152">
        <v>14.49</v>
      </c>
      <c r="CJ374" s="152">
        <v>5.91</v>
      </c>
      <c r="CK374" s="152">
        <v>1.99</v>
      </c>
      <c r="CQ374" s="152">
        <v>0.13</v>
      </c>
      <c r="CR374" s="152">
        <v>0.74</v>
      </c>
      <c r="DO374" s="154">
        <v>83.73</v>
      </c>
    </row>
    <row r="375" spans="1:119">
      <c r="A375" s="151">
        <v>1019</v>
      </c>
      <c r="B375" s="152" t="s">
        <v>2859</v>
      </c>
      <c r="C375" s="152" t="s">
        <v>2941</v>
      </c>
      <c r="D375" s="152" t="s">
        <v>3299</v>
      </c>
      <c r="E375" s="152" t="s">
        <v>3300</v>
      </c>
      <c r="F375" s="152" t="s">
        <v>8819</v>
      </c>
      <c r="H375" s="151">
        <v>211010</v>
      </c>
      <c r="J375" s="151" t="s">
        <v>3301</v>
      </c>
      <c r="K375" s="152" t="s">
        <v>3302</v>
      </c>
      <c r="L375" s="153" t="s">
        <v>3482</v>
      </c>
      <c r="M375" s="153" t="s">
        <v>3631</v>
      </c>
      <c r="O375" s="151">
        <v>3496</v>
      </c>
      <c r="P375" s="152">
        <v>40.750799999999998</v>
      </c>
      <c r="Q375" s="152">
        <v>14.014849999999999</v>
      </c>
      <c r="R375" s="152" t="s">
        <v>2949</v>
      </c>
      <c r="S375" s="152" t="s">
        <v>2716</v>
      </c>
      <c r="T375" s="152">
        <v>47.851999999999997</v>
      </c>
      <c r="U375" s="152">
        <v>1.2949999999999999</v>
      </c>
      <c r="V375" s="152">
        <v>18.22</v>
      </c>
      <c r="W375" s="152">
        <v>7.0000000000000001E-3</v>
      </c>
      <c r="X375" s="152">
        <v>7.7190000000000003</v>
      </c>
      <c r="AA375" s="152">
        <v>3.7629999999999999</v>
      </c>
      <c r="AB375" s="152">
        <v>0.19700000000000001</v>
      </c>
      <c r="AC375" s="152">
        <v>10.571</v>
      </c>
      <c r="AD375" s="152">
        <v>2.3839999999999999</v>
      </c>
      <c r="AE375" s="152">
        <v>3.19</v>
      </c>
      <c r="AF375" s="152">
        <v>0.54800000000000004</v>
      </c>
      <c r="AI375" s="152">
        <v>95.745999999999995</v>
      </c>
      <c r="AJ375" s="152">
        <v>1.38</v>
      </c>
      <c r="AK375" s="156">
        <f t="shared" si="5"/>
        <v>5.0918999999999999E-2</v>
      </c>
      <c r="AL375" s="151">
        <v>509.19</v>
      </c>
      <c r="AM375" s="151">
        <v>1681.67</v>
      </c>
      <c r="AN375" s="151">
        <v>1628.79</v>
      </c>
      <c r="AO375" s="151">
        <v>2964.24</v>
      </c>
      <c r="AY375" s="151">
        <v>231.98</v>
      </c>
      <c r="BG375" s="152">
        <v>123.2</v>
      </c>
      <c r="BH375" s="152">
        <v>911.82</v>
      </c>
      <c r="BI375" s="152">
        <v>23.02</v>
      </c>
      <c r="BJ375" s="152">
        <v>142.05000000000001</v>
      </c>
      <c r="BK375" s="152">
        <v>20.440000000000001</v>
      </c>
      <c r="BO375" s="152">
        <v>1134.82</v>
      </c>
      <c r="BP375" s="152">
        <v>31.94</v>
      </c>
      <c r="BQ375" s="152">
        <v>69.34</v>
      </c>
      <c r="BR375" s="152">
        <v>8.4700000000000006</v>
      </c>
      <c r="BS375" s="152">
        <v>25.81</v>
      </c>
      <c r="BT375" s="152">
        <v>13.23</v>
      </c>
      <c r="BU375" s="152">
        <v>2</v>
      </c>
      <c r="BV375" s="152">
        <v>8.5</v>
      </c>
      <c r="BW375" s="152">
        <v>1.71</v>
      </c>
      <c r="CB375" s="152">
        <v>2.63</v>
      </c>
      <c r="CE375" s="152">
        <v>1.63</v>
      </c>
      <c r="CH375" s="152">
        <v>16.239999999999998</v>
      </c>
      <c r="CJ375" s="152">
        <v>8.2899999999999991</v>
      </c>
      <c r="CK375" s="152">
        <v>2.15</v>
      </c>
      <c r="CQ375" s="152">
        <v>0.13</v>
      </c>
      <c r="CR375" s="152">
        <v>0.74</v>
      </c>
      <c r="DO375" s="154">
        <v>83.76</v>
      </c>
    </row>
    <row r="376" spans="1:119">
      <c r="A376" s="151">
        <v>1020</v>
      </c>
      <c r="B376" s="152" t="s">
        <v>2859</v>
      </c>
      <c r="C376" s="152" t="s">
        <v>2941</v>
      </c>
      <c r="D376" s="152" t="s">
        <v>3299</v>
      </c>
      <c r="E376" s="152" t="s">
        <v>3300</v>
      </c>
      <c r="F376" s="152" t="s">
        <v>8820</v>
      </c>
      <c r="H376" s="151">
        <v>211010</v>
      </c>
      <c r="J376" s="151" t="s">
        <v>3301</v>
      </c>
      <c r="K376" s="152" t="s">
        <v>3340</v>
      </c>
      <c r="L376" s="153" t="s">
        <v>3482</v>
      </c>
      <c r="M376" s="153" t="s">
        <v>4513</v>
      </c>
      <c r="O376" s="151">
        <v>3496</v>
      </c>
      <c r="P376" s="152">
        <v>40.750799999999998</v>
      </c>
      <c r="Q376" s="152">
        <v>14.014849999999999</v>
      </c>
      <c r="R376" s="152" t="s">
        <v>2949</v>
      </c>
      <c r="S376" s="152" t="s">
        <v>2716</v>
      </c>
      <c r="T376" s="152">
        <v>50.536999999999999</v>
      </c>
      <c r="U376" s="152">
        <v>1.1819999999999999</v>
      </c>
      <c r="V376" s="152">
        <v>17.9635</v>
      </c>
      <c r="W376" s="152">
        <v>1.8499999999999999E-2</v>
      </c>
      <c r="X376" s="152">
        <v>6.2569999999999997</v>
      </c>
      <c r="AA376" s="152">
        <v>4.0335000000000001</v>
      </c>
      <c r="AB376" s="152">
        <v>0.111</v>
      </c>
      <c r="AC376" s="152">
        <v>9.2100000000000009</v>
      </c>
      <c r="AD376" s="152">
        <v>2.6265000000000001</v>
      </c>
      <c r="AE376" s="152">
        <v>3.8035000000000001</v>
      </c>
      <c r="AF376" s="152">
        <v>0.52849999999999997</v>
      </c>
      <c r="AI376" s="152">
        <v>96.271000000000001</v>
      </c>
      <c r="AJ376" s="152">
        <v>1.2150000000000001</v>
      </c>
      <c r="AK376" s="156">
        <f t="shared" si="5"/>
        <v>1.6115000000000001E-2</v>
      </c>
      <c r="AL376" s="151">
        <v>161.15</v>
      </c>
      <c r="AM376" s="151">
        <v>1283.4849999999999</v>
      </c>
      <c r="AN376" s="151">
        <v>1117.8050000000001</v>
      </c>
      <c r="AO376" s="151">
        <v>2344.5149999999999</v>
      </c>
      <c r="AR376" s="152">
        <v>2.9350000000000001</v>
      </c>
      <c r="AS376" s="152">
        <v>8.0549999999999997</v>
      </c>
      <c r="AY376" s="151">
        <v>149.57</v>
      </c>
      <c r="BG376" s="152">
        <v>130.68</v>
      </c>
      <c r="BH376" s="152">
        <v>578.53499999999997</v>
      </c>
      <c r="BI376" s="152">
        <v>15.33</v>
      </c>
      <c r="BJ376" s="152">
        <v>98.245000000000005</v>
      </c>
      <c r="BK376" s="152">
        <v>18.004999999999999</v>
      </c>
      <c r="BN376" s="152">
        <v>5.8049999999999997</v>
      </c>
      <c r="BO376" s="152">
        <v>966.19</v>
      </c>
      <c r="BP376" s="152">
        <v>25.3</v>
      </c>
      <c r="BQ376" s="152">
        <v>52.734999999999999</v>
      </c>
      <c r="BR376" s="152">
        <v>6.1050000000000004</v>
      </c>
      <c r="BS376" s="152">
        <v>26.34</v>
      </c>
      <c r="BT376" s="152">
        <v>4.5250000000000004</v>
      </c>
      <c r="BU376" s="152">
        <v>1.645</v>
      </c>
      <c r="BV376" s="152">
        <v>4.7050000000000001</v>
      </c>
      <c r="BW376" s="152">
        <v>0.63</v>
      </c>
      <c r="BX376" s="152">
        <v>3.3050000000000002</v>
      </c>
      <c r="CB376" s="152">
        <v>1.45</v>
      </c>
      <c r="CD376" s="152">
        <v>2.7050000000000001</v>
      </c>
      <c r="CE376" s="152">
        <v>0.82</v>
      </c>
      <c r="CH376" s="152">
        <v>14.92</v>
      </c>
      <c r="CJ376" s="152">
        <v>5.8650000000000002</v>
      </c>
      <c r="CK376" s="152">
        <v>1.86</v>
      </c>
      <c r="CQ376" s="152">
        <v>0.13</v>
      </c>
      <c r="CR376" s="152">
        <v>0.74</v>
      </c>
      <c r="DO376" s="154">
        <v>85.255174010000005</v>
      </c>
    </row>
    <row r="377" spans="1:119">
      <c r="A377" s="151">
        <v>1021</v>
      </c>
      <c r="B377" s="152" t="s">
        <v>2859</v>
      </c>
      <c r="C377" s="152" t="s">
        <v>2941</v>
      </c>
      <c r="D377" s="152" t="s">
        <v>3299</v>
      </c>
      <c r="E377" s="152" t="s">
        <v>3300</v>
      </c>
      <c r="F377" s="152" t="s">
        <v>8821</v>
      </c>
      <c r="H377" s="151">
        <v>211010</v>
      </c>
      <c r="J377" s="151" t="s">
        <v>3301</v>
      </c>
      <c r="K377" s="152" t="s">
        <v>3302</v>
      </c>
      <c r="L377" s="153" t="s">
        <v>3482</v>
      </c>
      <c r="M377" s="153" t="s">
        <v>3744</v>
      </c>
      <c r="O377" s="151">
        <v>3496</v>
      </c>
      <c r="P377" s="152">
        <v>40.750799999999998</v>
      </c>
      <c r="Q377" s="152">
        <v>14.014849999999999</v>
      </c>
      <c r="R377" s="152" t="s">
        <v>2949</v>
      </c>
      <c r="S377" s="152" t="s">
        <v>2716</v>
      </c>
      <c r="T377" s="152">
        <v>48.162999999999997</v>
      </c>
      <c r="U377" s="152">
        <v>1.181</v>
      </c>
      <c r="V377" s="152">
        <v>17.478000000000002</v>
      </c>
      <c r="W377" s="152" t="s">
        <v>2867</v>
      </c>
      <c r="X377" s="152">
        <v>8.1440000000000001</v>
      </c>
      <c r="AA377" s="152">
        <v>4.8929999999999998</v>
      </c>
      <c r="AB377" s="152">
        <v>0.183</v>
      </c>
      <c r="AC377" s="152">
        <v>9.2789999999999999</v>
      </c>
      <c r="AD377" s="152">
        <v>2.52</v>
      </c>
      <c r="AE377" s="152">
        <v>4.1109999999999998</v>
      </c>
      <c r="AF377" s="152">
        <v>0.69899999999999995</v>
      </c>
      <c r="AI377" s="152">
        <v>96.650999999999996</v>
      </c>
      <c r="AJ377" s="152">
        <v>1.0900000000000001</v>
      </c>
      <c r="AK377" s="156">
        <f t="shared" si="5"/>
        <v>1.4463999999999999E-2</v>
      </c>
      <c r="AL377" s="151">
        <v>144.63999999999999</v>
      </c>
      <c r="AM377" s="151">
        <v>1243.03</v>
      </c>
      <c r="AN377" s="151">
        <v>1434.4</v>
      </c>
      <c r="AO377" s="151">
        <v>2645.73</v>
      </c>
      <c r="AS377" s="152">
        <v>15.28</v>
      </c>
      <c r="AY377" s="151">
        <v>210.24</v>
      </c>
      <c r="BG377" s="152">
        <v>143.24</v>
      </c>
      <c r="BH377" s="152">
        <v>709.75</v>
      </c>
      <c r="BI377" s="152">
        <v>16.09</v>
      </c>
      <c r="BJ377" s="152">
        <v>110.12</v>
      </c>
      <c r="BK377" s="152">
        <v>20.54</v>
      </c>
      <c r="BN377" s="152">
        <v>10.6</v>
      </c>
      <c r="BO377" s="152">
        <v>1176.1400000000001</v>
      </c>
      <c r="BP377" s="152">
        <v>29.64</v>
      </c>
      <c r="BQ377" s="152">
        <v>63.8</v>
      </c>
      <c r="BR377" s="152">
        <v>7.48</v>
      </c>
      <c r="BS377" s="152">
        <v>30.78</v>
      </c>
      <c r="BT377" s="152">
        <v>6.29</v>
      </c>
      <c r="BU377" s="152">
        <v>2.13</v>
      </c>
      <c r="BV377" s="152">
        <v>5.63</v>
      </c>
      <c r="BW377" s="152">
        <v>0.63</v>
      </c>
      <c r="BX377" s="152">
        <v>3.47</v>
      </c>
      <c r="CB377" s="152">
        <v>1.45</v>
      </c>
      <c r="CD377" s="152">
        <v>2.61</v>
      </c>
      <c r="CE377" s="152">
        <v>0.97</v>
      </c>
      <c r="CH377" s="152">
        <v>16.260000000000002</v>
      </c>
      <c r="CJ377" s="152">
        <v>6.79</v>
      </c>
      <c r="CK377" s="152">
        <v>2.37</v>
      </c>
      <c r="CQ377" s="152">
        <v>0.13</v>
      </c>
      <c r="CR377" s="152">
        <v>0.74</v>
      </c>
      <c r="DO377" s="154">
        <v>83.03</v>
      </c>
    </row>
    <row r="378" spans="1:119">
      <c r="A378" s="151">
        <v>1022</v>
      </c>
      <c r="B378" s="152" t="s">
        <v>2859</v>
      </c>
      <c r="C378" s="152" t="s">
        <v>2941</v>
      </c>
      <c r="D378" s="152" t="s">
        <v>3299</v>
      </c>
      <c r="E378" s="152" t="s">
        <v>3300</v>
      </c>
      <c r="F378" s="152" t="s">
        <v>8822</v>
      </c>
      <c r="H378" s="151">
        <v>211010</v>
      </c>
      <c r="J378" s="151" t="s">
        <v>3301</v>
      </c>
      <c r="K378" s="152" t="s">
        <v>3340</v>
      </c>
      <c r="L378" s="153" t="s">
        <v>3482</v>
      </c>
      <c r="M378" s="153" t="s">
        <v>3773</v>
      </c>
      <c r="O378" s="151">
        <v>3496</v>
      </c>
      <c r="P378" s="152">
        <v>40.750799999999998</v>
      </c>
      <c r="Q378" s="152">
        <v>14.014849999999999</v>
      </c>
      <c r="R378" s="152" t="s">
        <v>2949</v>
      </c>
      <c r="S378" s="152" t="s">
        <v>2716</v>
      </c>
      <c r="T378" s="152">
        <v>48.261000000000003</v>
      </c>
      <c r="U378" s="152">
        <v>1.845</v>
      </c>
      <c r="V378" s="152">
        <v>18.131</v>
      </c>
      <c r="W378" s="152">
        <v>2.1999999999999999E-2</v>
      </c>
      <c r="X378" s="152">
        <v>5.6970000000000001</v>
      </c>
      <c r="AA378" s="152">
        <v>3.47</v>
      </c>
      <c r="AB378" s="152">
        <v>5.8000000000000003E-2</v>
      </c>
      <c r="AC378" s="152">
        <v>12.407999999999999</v>
      </c>
      <c r="AD378" s="152">
        <v>2.3879999999999999</v>
      </c>
      <c r="AE378" s="152">
        <v>2.8239999999999998</v>
      </c>
      <c r="AF378" s="152">
        <v>0.46400000000000002</v>
      </c>
      <c r="AI378" s="152">
        <v>95.567999999999998</v>
      </c>
      <c r="AJ378" s="152">
        <v>1.1100000000000001</v>
      </c>
      <c r="AK378" s="156">
        <f t="shared" si="5"/>
        <v>3.0461999999999999E-2</v>
      </c>
      <c r="AL378" s="151">
        <v>304.62</v>
      </c>
      <c r="AM378" s="151">
        <v>673.67</v>
      </c>
      <c r="AN378" s="151">
        <v>1271.42</v>
      </c>
      <c r="AO378" s="151">
        <v>2525.38</v>
      </c>
      <c r="AY378" s="151">
        <v>240.15</v>
      </c>
      <c r="BG378" s="152">
        <v>98.1</v>
      </c>
      <c r="BH378" s="152">
        <v>554.97</v>
      </c>
      <c r="BI378" s="152">
        <v>15.74</v>
      </c>
      <c r="BJ378" s="152">
        <v>96.42</v>
      </c>
      <c r="BK378" s="152">
        <v>13.75</v>
      </c>
      <c r="BO378" s="152">
        <v>871.67</v>
      </c>
      <c r="BP378" s="152">
        <v>17.420000000000002</v>
      </c>
      <c r="BQ378" s="152">
        <v>39.729999999999997</v>
      </c>
      <c r="BR378" s="152">
        <v>5.16</v>
      </c>
      <c r="BS378" s="152">
        <v>28.05</v>
      </c>
      <c r="BT378" s="152">
        <v>3.75</v>
      </c>
      <c r="BU378" s="152">
        <v>2.0299999999999998</v>
      </c>
      <c r="BV378" s="152">
        <v>4.2</v>
      </c>
      <c r="BW378" s="152" t="s">
        <v>2867</v>
      </c>
      <c r="BX378" s="152">
        <v>3.93</v>
      </c>
      <c r="CD378" s="152">
        <v>3.31</v>
      </c>
      <c r="CE378" s="152">
        <v>0.49</v>
      </c>
      <c r="CH378" s="152">
        <v>15.63</v>
      </c>
      <c r="CJ378" s="152">
        <v>6.87</v>
      </c>
      <c r="CK378" s="152">
        <v>1.78</v>
      </c>
      <c r="CQ378" s="152">
        <v>0.13</v>
      </c>
      <c r="CR378" s="152">
        <v>0.74</v>
      </c>
      <c r="DO378" s="154">
        <v>87.6</v>
      </c>
    </row>
    <row r="379" spans="1:119">
      <c r="A379" s="151">
        <v>1023</v>
      </c>
      <c r="B379" s="152" t="s">
        <v>2859</v>
      </c>
      <c r="C379" s="152" t="s">
        <v>2941</v>
      </c>
      <c r="D379" s="152" t="s">
        <v>3299</v>
      </c>
      <c r="E379" s="152" t="s">
        <v>3300</v>
      </c>
      <c r="F379" s="152" t="s">
        <v>8823</v>
      </c>
      <c r="H379" s="151">
        <v>211010</v>
      </c>
      <c r="J379" s="151" t="s">
        <v>3301</v>
      </c>
      <c r="K379" s="152" t="s">
        <v>3302</v>
      </c>
      <c r="L379" s="153" t="s">
        <v>3482</v>
      </c>
      <c r="M379" s="153" t="s">
        <v>4223</v>
      </c>
      <c r="O379" s="151">
        <v>3496</v>
      </c>
      <c r="P379" s="152">
        <v>40.750799999999998</v>
      </c>
      <c r="Q379" s="152">
        <v>14.014849999999999</v>
      </c>
      <c r="R379" s="152" t="s">
        <v>2949</v>
      </c>
      <c r="S379" s="152" t="s">
        <v>2716</v>
      </c>
      <c r="T379" s="152">
        <v>49.643999999999998</v>
      </c>
      <c r="U379" s="152">
        <v>1.026</v>
      </c>
      <c r="V379" s="152">
        <v>16.417000000000002</v>
      </c>
      <c r="W379" s="152">
        <v>8.5000000000000006E-2</v>
      </c>
      <c r="X379" s="152">
        <v>6.4249999999999998</v>
      </c>
      <c r="AA379" s="152">
        <v>3.8450000000000002</v>
      </c>
      <c r="AB379" s="152">
        <v>0.14099999999999999</v>
      </c>
      <c r="AC379" s="152">
        <v>11.449</v>
      </c>
      <c r="AD379" s="152">
        <v>1.98</v>
      </c>
      <c r="AE379" s="152">
        <v>4.415</v>
      </c>
      <c r="AF379" s="152">
        <v>0.60799999999999998</v>
      </c>
      <c r="AI379" s="152">
        <v>96.034999999999997</v>
      </c>
      <c r="AJ379" s="152">
        <v>1.03</v>
      </c>
      <c r="AK379" s="156">
        <f t="shared" si="5"/>
        <v>5.8236000000000003E-2</v>
      </c>
      <c r="AL379" s="151">
        <v>582.36</v>
      </c>
      <c r="AM379" s="151">
        <v>930.03</v>
      </c>
      <c r="AN379" s="151">
        <v>1535.14</v>
      </c>
      <c r="AO379" s="151">
        <v>4423.2</v>
      </c>
      <c r="AR379" s="152">
        <v>3.15</v>
      </c>
      <c r="AS379" s="152">
        <v>21.95</v>
      </c>
      <c r="AY379" s="151">
        <v>171.59</v>
      </c>
      <c r="BG379" s="152">
        <v>158.87</v>
      </c>
      <c r="BH379" s="152">
        <v>521.09</v>
      </c>
      <c r="BI379" s="152">
        <v>12.85</v>
      </c>
      <c r="BJ379" s="152">
        <v>102.43</v>
      </c>
      <c r="BK379" s="152">
        <v>17.39</v>
      </c>
      <c r="BN379" s="152">
        <v>9.6999999999999993</v>
      </c>
      <c r="BO379" s="152">
        <v>1174.21</v>
      </c>
      <c r="BP379" s="152">
        <v>21.52</v>
      </c>
      <c r="BQ379" s="152">
        <v>47.63</v>
      </c>
      <c r="BR379" s="152">
        <v>5.46</v>
      </c>
      <c r="BS379" s="152">
        <v>23.04</v>
      </c>
      <c r="BT379" s="152">
        <v>5.72</v>
      </c>
      <c r="BU379" s="152">
        <v>1.59</v>
      </c>
      <c r="BV379" s="152">
        <v>4.57</v>
      </c>
      <c r="BW379" s="152">
        <v>0.5</v>
      </c>
      <c r="BX379" s="152">
        <v>2.7</v>
      </c>
      <c r="CB379" s="152">
        <v>1.32</v>
      </c>
      <c r="CD379" s="152">
        <v>2.59</v>
      </c>
      <c r="CE379" s="152">
        <v>0.73</v>
      </c>
      <c r="CH379" s="152">
        <v>21.38</v>
      </c>
      <c r="CJ379" s="152">
        <v>6.92</v>
      </c>
      <c r="CK379" s="152">
        <v>2.38</v>
      </c>
      <c r="CQ379" s="152">
        <v>0.13</v>
      </c>
      <c r="CR379" s="152">
        <v>0.74</v>
      </c>
      <c r="DO379" s="154">
        <v>85.88</v>
      </c>
    </row>
    <row r="380" spans="1:119">
      <c r="A380" s="151">
        <v>1024</v>
      </c>
      <c r="B380" s="152" t="s">
        <v>2859</v>
      </c>
      <c r="C380" s="152" t="s">
        <v>2941</v>
      </c>
      <c r="D380" s="152" t="s">
        <v>3299</v>
      </c>
      <c r="E380" s="152" t="s">
        <v>3300</v>
      </c>
      <c r="F380" s="152" t="s">
        <v>8824</v>
      </c>
      <c r="H380" s="151">
        <v>211010</v>
      </c>
      <c r="J380" s="151" t="s">
        <v>3301</v>
      </c>
      <c r="K380" s="152" t="s">
        <v>3340</v>
      </c>
      <c r="L380" s="153" t="s">
        <v>3482</v>
      </c>
      <c r="M380" s="153" t="s">
        <v>4319</v>
      </c>
      <c r="O380" s="151">
        <v>3496</v>
      </c>
      <c r="P380" s="152">
        <v>40.750799999999998</v>
      </c>
      <c r="Q380" s="152">
        <v>14.014849999999999</v>
      </c>
      <c r="R380" s="152" t="s">
        <v>2949</v>
      </c>
      <c r="S380" s="152" t="s">
        <v>2716</v>
      </c>
      <c r="T380" s="152">
        <v>49.908000000000001</v>
      </c>
      <c r="U380" s="152">
        <v>1.087</v>
      </c>
      <c r="V380" s="152">
        <v>17.582999999999998</v>
      </c>
      <c r="W380" s="152">
        <v>0.01</v>
      </c>
      <c r="X380" s="152">
        <v>5.8179999999999996</v>
      </c>
      <c r="AA380" s="152">
        <v>2.9809999999999999</v>
      </c>
      <c r="AB380" s="152">
        <v>0.12</v>
      </c>
      <c r="AC380" s="152">
        <v>10.946999999999999</v>
      </c>
      <c r="AD380" s="152">
        <v>2.0350000000000001</v>
      </c>
      <c r="AE380" s="152">
        <v>5.016</v>
      </c>
      <c r="AF380" s="152">
        <v>0.67600000000000005</v>
      </c>
      <c r="AI380" s="152">
        <v>96.180999999999997</v>
      </c>
      <c r="AJ380" s="152">
        <v>0.96</v>
      </c>
      <c r="AK380" s="156">
        <f t="shared" si="5"/>
        <v>5.2613E-2</v>
      </c>
      <c r="AL380" s="151">
        <v>526.13</v>
      </c>
      <c r="AM380" s="151">
        <v>939.5</v>
      </c>
      <c r="AN380" s="151">
        <v>1464.76</v>
      </c>
      <c r="AO380" s="151">
        <v>4432.09</v>
      </c>
      <c r="AR380" s="152">
        <v>4.8499999999999996</v>
      </c>
      <c r="AS380" s="152">
        <v>22.65</v>
      </c>
      <c r="AY380" s="151">
        <v>170.17</v>
      </c>
      <c r="BG380" s="152">
        <v>160.47999999999999</v>
      </c>
      <c r="BH380" s="152">
        <v>435.26</v>
      </c>
      <c r="BI380" s="152">
        <v>8.85</v>
      </c>
      <c r="BJ380" s="152">
        <v>75.84</v>
      </c>
      <c r="BK380" s="152">
        <v>14.83</v>
      </c>
      <c r="BN380" s="152">
        <v>9.68</v>
      </c>
      <c r="BO380" s="152">
        <v>1093.08</v>
      </c>
      <c r="BP380" s="152">
        <v>16.38</v>
      </c>
      <c r="BQ380" s="152">
        <v>44.44</v>
      </c>
      <c r="BR380" s="152">
        <v>4.67</v>
      </c>
      <c r="BS380" s="152">
        <v>19.350000000000001</v>
      </c>
      <c r="BT380" s="152">
        <v>3.91</v>
      </c>
      <c r="BU380" s="152">
        <v>1.25</v>
      </c>
      <c r="BV380" s="152">
        <v>2.83</v>
      </c>
      <c r="BW380" s="152">
        <v>0.5</v>
      </c>
      <c r="BX380" s="152">
        <v>1.75</v>
      </c>
      <c r="CB380" s="152">
        <v>0.64</v>
      </c>
      <c r="CD380" s="152">
        <v>1.62</v>
      </c>
      <c r="CE380" s="152">
        <v>0.55000000000000004</v>
      </c>
      <c r="CH380" s="152">
        <v>22.64</v>
      </c>
      <c r="CJ380" s="152">
        <v>4.7</v>
      </c>
      <c r="CK380" s="152">
        <v>2.31</v>
      </c>
      <c r="CQ380" s="152">
        <v>0.13</v>
      </c>
      <c r="CR380" s="152">
        <v>0.74</v>
      </c>
      <c r="DO380" s="154">
        <v>86.21</v>
      </c>
    </row>
    <row r="381" spans="1:119">
      <c r="A381" s="151">
        <v>1025</v>
      </c>
      <c r="B381" s="152" t="s">
        <v>2859</v>
      </c>
      <c r="C381" s="152" t="s">
        <v>2941</v>
      </c>
      <c r="D381" s="152" t="s">
        <v>3299</v>
      </c>
      <c r="E381" s="152" t="s">
        <v>3300</v>
      </c>
      <c r="F381" s="152" t="s">
        <v>8825</v>
      </c>
      <c r="H381" s="151">
        <v>211010</v>
      </c>
      <c r="J381" s="151" t="s">
        <v>3301</v>
      </c>
      <c r="K381" s="152" t="s">
        <v>3302</v>
      </c>
      <c r="L381" s="153" t="s">
        <v>3482</v>
      </c>
      <c r="M381" s="153" t="s">
        <v>4204</v>
      </c>
      <c r="O381" s="151">
        <v>3496</v>
      </c>
      <c r="P381" s="152">
        <v>40.750799999999998</v>
      </c>
      <c r="Q381" s="152">
        <v>14.014849999999999</v>
      </c>
      <c r="R381" s="152" t="s">
        <v>2949</v>
      </c>
      <c r="S381" s="152" t="s">
        <v>2716</v>
      </c>
      <c r="T381" s="152">
        <v>49.603999999999999</v>
      </c>
      <c r="U381" s="152">
        <v>1.3640000000000001</v>
      </c>
      <c r="V381" s="152">
        <v>16.898</v>
      </c>
      <c r="W381" s="152">
        <v>8.2000000000000003E-2</v>
      </c>
      <c r="X381" s="152">
        <v>6.83</v>
      </c>
      <c r="AA381" s="152">
        <v>5.7130000000000001</v>
      </c>
      <c r="AB381" s="152">
        <v>0.10100000000000001</v>
      </c>
      <c r="AC381" s="152">
        <v>11.233000000000001</v>
      </c>
      <c r="AD381" s="152">
        <v>3.0419999999999998</v>
      </c>
      <c r="AE381" s="152">
        <v>1.5609999999999999</v>
      </c>
      <c r="AF381" s="152">
        <v>0.35</v>
      </c>
      <c r="AI381" s="152">
        <v>96.778000000000006</v>
      </c>
      <c r="AJ381" s="152">
        <v>0.84</v>
      </c>
      <c r="AK381" s="156">
        <f t="shared" si="5"/>
        <v>4.0086999999999998E-2</v>
      </c>
      <c r="AL381" s="151">
        <v>400.87</v>
      </c>
      <c r="AM381" s="151">
        <v>558.94000000000005</v>
      </c>
      <c r="AN381" s="151">
        <v>1191.8800000000001</v>
      </c>
      <c r="AO381" s="151">
        <v>1318.19</v>
      </c>
      <c r="AY381" s="151">
        <v>175.96</v>
      </c>
      <c r="BG381" s="152">
        <v>48.76</v>
      </c>
      <c r="BH381" s="152">
        <v>475.35</v>
      </c>
      <c r="BI381" s="152">
        <v>13.86</v>
      </c>
      <c r="BJ381" s="152">
        <v>87.87</v>
      </c>
      <c r="BK381" s="152">
        <v>14.67</v>
      </c>
      <c r="BO381" s="152">
        <v>499.76</v>
      </c>
      <c r="BP381" s="152">
        <v>14.79</v>
      </c>
      <c r="BQ381" s="152">
        <v>32.700000000000003</v>
      </c>
      <c r="BR381" s="152">
        <v>4.51</v>
      </c>
      <c r="BS381" s="152">
        <v>15.48</v>
      </c>
      <c r="BT381" s="152">
        <v>4.37</v>
      </c>
      <c r="BU381" s="152">
        <v>2.04</v>
      </c>
      <c r="CH381" s="152">
        <v>6.25</v>
      </c>
      <c r="CJ381" s="152">
        <v>1.45</v>
      </c>
      <c r="CK381" s="152">
        <v>0.8</v>
      </c>
      <c r="CQ381" s="152">
        <v>0.13</v>
      </c>
      <c r="CR381" s="152">
        <v>0.74</v>
      </c>
      <c r="DO381" s="154">
        <v>87.177234249999998</v>
      </c>
    </row>
    <row r="382" spans="1:119">
      <c r="A382" s="151">
        <v>1027</v>
      </c>
      <c r="B382" s="152" t="s">
        <v>2859</v>
      </c>
      <c r="C382" s="152" t="s">
        <v>2941</v>
      </c>
      <c r="D382" s="152" t="s">
        <v>3299</v>
      </c>
      <c r="E382" s="152" t="s">
        <v>3300</v>
      </c>
      <c r="F382" s="152" t="s">
        <v>8826</v>
      </c>
      <c r="H382" s="151">
        <v>211010</v>
      </c>
      <c r="J382" s="151" t="s">
        <v>3301</v>
      </c>
      <c r="K382" s="152" t="s">
        <v>3302</v>
      </c>
      <c r="L382" s="153" t="s">
        <v>3482</v>
      </c>
      <c r="M382" s="153" t="s">
        <v>4042</v>
      </c>
      <c r="O382" s="151">
        <v>3496</v>
      </c>
      <c r="P382" s="152">
        <v>40.750799999999998</v>
      </c>
      <c r="Q382" s="152">
        <v>14.014849999999999</v>
      </c>
      <c r="R382" s="152" t="s">
        <v>2949</v>
      </c>
      <c r="S382" s="152" t="s">
        <v>2716</v>
      </c>
      <c r="T382" s="152">
        <v>49.012500000000003</v>
      </c>
      <c r="U382" s="152">
        <v>1.3460000000000001</v>
      </c>
      <c r="V382" s="152">
        <v>18.047999999999998</v>
      </c>
      <c r="W382" s="152">
        <v>3.2500000000000001E-2</v>
      </c>
      <c r="X382" s="152">
        <v>6.1585000000000001</v>
      </c>
      <c r="AA382" s="152">
        <v>4.5134999999999996</v>
      </c>
      <c r="AB382" s="152">
        <v>0.122</v>
      </c>
      <c r="AC382" s="152">
        <v>9.9770000000000003</v>
      </c>
      <c r="AD382" s="152">
        <v>2.5</v>
      </c>
      <c r="AE382" s="152">
        <v>4.1909999999999998</v>
      </c>
      <c r="AF382" s="152">
        <v>0.59950000000000003</v>
      </c>
      <c r="AI382" s="152">
        <v>96.500500000000002</v>
      </c>
      <c r="AJ382" s="152">
        <v>1.23</v>
      </c>
      <c r="AK382" s="156">
        <f t="shared" si="5"/>
        <v>2.1617500000000001E-2</v>
      </c>
      <c r="AL382" s="151">
        <v>216.17500000000001</v>
      </c>
      <c r="AM382" s="151">
        <v>770.64499999999998</v>
      </c>
      <c r="AN382" s="151">
        <v>1396.54</v>
      </c>
      <c r="AO382" s="151">
        <v>2625.97</v>
      </c>
      <c r="AR382" s="152">
        <v>3.4550000000000001</v>
      </c>
      <c r="AS382" s="152">
        <v>15.255000000000001</v>
      </c>
      <c r="AY382" s="151">
        <v>222.755</v>
      </c>
      <c r="BG382" s="152">
        <v>131.08500000000001</v>
      </c>
      <c r="BH382" s="152">
        <v>720.9</v>
      </c>
      <c r="BI382" s="152">
        <v>17.52</v>
      </c>
      <c r="BJ382" s="152">
        <v>115.075</v>
      </c>
      <c r="BK382" s="152">
        <v>20.9</v>
      </c>
      <c r="BO382" s="152">
        <v>1176.5899999999999</v>
      </c>
      <c r="BP382" s="152">
        <v>30.12</v>
      </c>
      <c r="BQ382" s="152">
        <v>65.055000000000007</v>
      </c>
      <c r="BR382" s="152">
        <v>7.71</v>
      </c>
      <c r="BS382" s="152">
        <v>29.605</v>
      </c>
      <c r="BT382" s="152">
        <v>6.45</v>
      </c>
      <c r="BU382" s="152">
        <v>1.7749999999999999</v>
      </c>
      <c r="BV382" s="152">
        <v>4.8250000000000002</v>
      </c>
      <c r="BW382" s="152">
        <v>0.71</v>
      </c>
      <c r="BX382" s="152">
        <v>3.4350000000000001</v>
      </c>
      <c r="CB382" s="152">
        <v>1.635</v>
      </c>
      <c r="CD382" s="152">
        <v>2.5299999999999998</v>
      </c>
      <c r="CE382" s="152">
        <v>1.05</v>
      </c>
      <c r="CH382" s="152">
        <v>15.86</v>
      </c>
      <c r="CJ382" s="152">
        <v>6.9349999999999996</v>
      </c>
      <c r="CK382" s="152">
        <v>2.4900000000000002</v>
      </c>
      <c r="CQ382" s="152">
        <v>0.13</v>
      </c>
      <c r="CR382" s="152">
        <v>0.74</v>
      </c>
      <c r="DO382" s="154">
        <v>86.35</v>
      </c>
    </row>
    <row r="383" spans="1:119">
      <c r="A383" s="151">
        <v>1028</v>
      </c>
      <c r="B383" s="152" t="s">
        <v>2859</v>
      </c>
      <c r="C383" s="152" t="s">
        <v>2941</v>
      </c>
      <c r="D383" s="152" t="s">
        <v>3299</v>
      </c>
      <c r="E383" s="152" t="s">
        <v>3300</v>
      </c>
      <c r="F383" s="152" t="s">
        <v>8827</v>
      </c>
      <c r="H383" s="151">
        <v>211010</v>
      </c>
      <c r="J383" s="151" t="s">
        <v>3301</v>
      </c>
      <c r="K383" s="152" t="s">
        <v>3340</v>
      </c>
      <c r="L383" s="153" t="s">
        <v>3482</v>
      </c>
      <c r="M383" s="153" t="s">
        <v>4235</v>
      </c>
      <c r="O383" s="151">
        <v>3496</v>
      </c>
      <c r="P383" s="152">
        <v>40.750799999999998</v>
      </c>
      <c r="Q383" s="152">
        <v>14.014849999999999</v>
      </c>
      <c r="R383" s="152" t="s">
        <v>2949</v>
      </c>
      <c r="S383" s="152" t="s">
        <v>2716</v>
      </c>
      <c r="T383" s="152">
        <v>49.67</v>
      </c>
      <c r="U383" s="152">
        <v>1.407</v>
      </c>
      <c r="V383" s="152">
        <v>16.548999999999999</v>
      </c>
      <c r="W383" s="152">
        <v>2E-3</v>
      </c>
      <c r="X383" s="152">
        <v>6.742</v>
      </c>
      <c r="AA383" s="152">
        <v>5.2690000000000001</v>
      </c>
      <c r="AB383" s="152">
        <v>0.13300000000000001</v>
      </c>
      <c r="AC383" s="152">
        <v>11.943</v>
      </c>
      <c r="AD383" s="152">
        <v>2.7629999999999999</v>
      </c>
      <c r="AE383" s="152">
        <v>1.8540000000000001</v>
      </c>
      <c r="AF383" s="152">
        <v>0.26300000000000001</v>
      </c>
      <c r="AI383" s="152">
        <v>96.594999999999999</v>
      </c>
      <c r="AJ383" s="152">
        <v>1.17</v>
      </c>
      <c r="AK383" s="156">
        <f t="shared" si="5"/>
        <v>5.5100000000000003E-2</v>
      </c>
      <c r="AL383" s="151">
        <v>551</v>
      </c>
      <c r="AM383" s="151">
        <v>783</v>
      </c>
      <c r="AN383" s="151">
        <v>1249</v>
      </c>
      <c r="AO383" s="151">
        <v>1487</v>
      </c>
      <c r="AR383" s="152">
        <v>2.2400000000000002</v>
      </c>
      <c r="AS383" s="152">
        <v>9.1</v>
      </c>
      <c r="AY383" s="151">
        <v>186.37</v>
      </c>
      <c r="BG383" s="152">
        <v>59.02</v>
      </c>
      <c r="BH383" s="152">
        <v>463.17</v>
      </c>
      <c r="BI383" s="152">
        <v>18.600000000000001</v>
      </c>
      <c r="BJ383" s="152">
        <v>92.45</v>
      </c>
      <c r="BK383" s="152">
        <v>12.02</v>
      </c>
      <c r="BN383" s="152">
        <v>2.71</v>
      </c>
      <c r="BO383" s="152">
        <v>523.23</v>
      </c>
      <c r="BP383" s="152">
        <v>14.91</v>
      </c>
      <c r="BQ383" s="152">
        <v>32.74</v>
      </c>
      <c r="BR383" s="152">
        <v>4.05</v>
      </c>
      <c r="BS383" s="152">
        <v>19.309999999999999</v>
      </c>
      <c r="BT383" s="152">
        <v>4.55</v>
      </c>
      <c r="BU383" s="152">
        <v>1.53</v>
      </c>
      <c r="BV383" s="152">
        <v>4.21</v>
      </c>
      <c r="BW383" s="152">
        <v>0.67</v>
      </c>
      <c r="BX383" s="152">
        <v>3.66</v>
      </c>
      <c r="CB383" s="152">
        <v>1.78</v>
      </c>
      <c r="CC383" s="152">
        <v>0.32</v>
      </c>
      <c r="CD383" s="152">
        <v>2.38</v>
      </c>
      <c r="CE383" s="152">
        <v>0.55000000000000004</v>
      </c>
      <c r="CH383" s="152">
        <v>7.28</v>
      </c>
      <c r="CJ383" s="152">
        <v>2.78</v>
      </c>
      <c r="CK383" s="152">
        <v>0.92</v>
      </c>
      <c r="CQ383" s="152">
        <v>0.13</v>
      </c>
      <c r="CR383" s="152">
        <v>0.74</v>
      </c>
      <c r="DO383" s="154">
        <v>85.72</v>
      </c>
    </row>
    <row r="384" spans="1:119">
      <c r="A384" s="151">
        <v>1029</v>
      </c>
      <c r="B384" s="152" t="s">
        <v>2859</v>
      </c>
      <c r="C384" s="152" t="s">
        <v>2941</v>
      </c>
      <c r="D384" s="152" t="s">
        <v>3299</v>
      </c>
      <c r="E384" s="152" t="s">
        <v>3300</v>
      </c>
      <c r="F384" s="152" t="s">
        <v>8828</v>
      </c>
      <c r="H384" s="151">
        <v>211010</v>
      </c>
      <c r="J384" s="151" t="s">
        <v>3301</v>
      </c>
      <c r="K384" s="152" t="s">
        <v>3302</v>
      </c>
      <c r="L384" s="153" t="s">
        <v>3346</v>
      </c>
      <c r="M384" s="153" t="s">
        <v>4062</v>
      </c>
      <c r="O384" s="151">
        <v>3496</v>
      </c>
      <c r="P384" s="152">
        <v>40.750799999999998</v>
      </c>
      <c r="Q384" s="152">
        <v>14.014849999999999</v>
      </c>
      <c r="R384" s="152" t="s">
        <v>2949</v>
      </c>
      <c r="S384" s="152" t="s">
        <v>2716</v>
      </c>
      <c r="T384" s="152">
        <v>49.109499999999997</v>
      </c>
      <c r="U384" s="152">
        <v>1.1944999999999999</v>
      </c>
      <c r="V384" s="152">
        <v>18.408000000000001</v>
      </c>
      <c r="W384" s="152">
        <v>0.01</v>
      </c>
      <c r="X384" s="152">
        <v>6.5279999999999996</v>
      </c>
      <c r="AA384" s="152">
        <v>3.258</v>
      </c>
      <c r="AB384" s="152">
        <v>9.4500000000000001E-2</v>
      </c>
      <c r="AC384" s="152">
        <v>11.255000000000001</v>
      </c>
      <c r="AD384" s="152">
        <v>2.4095</v>
      </c>
      <c r="AE384" s="152">
        <v>3.823</v>
      </c>
      <c r="AF384" s="152">
        <v>0.63649999999999995</v>
      </c>
      <c r="AI384" s="152">
        <v>96.726500000000001</v>
      </c>
      <c r="AJ384" s="152">
        <v>1.29</v>
      </c>
      <c r="AK384" s="156">
        <f t="shared" si="5"/>
        <v>5.2758000000000006E-2</v>
      </c>
      <c r="AL384" s="151">
        <v>527.58000000000004</v>
      </c>
      <c r="AM384" s="151">
        <v>1133.625</v>
      </c>
      <c r="AN384" s="151">
        <v>1277.55</v>
      </c>
      <c r="AO384" s="151">
        <v>2994.4050000000002</v>
      </c>
      <c r="AS384" s="152">
        <v>21.605</v>
      </c>
      <c r="AY384" s="151">
        <v>228.8</v>
      </c>
      <c r="BG384" s="152">
        <v>147.345</v>
      </c>
      <c r="BH384" s="152">
        <v>686.34</v>
      </c>
      <c r="BI384" s="152">
        <v>16.11</v>
      </c>
      <c r="BJ384" s="152">
        <v>106.37</v>
      </c>
      <c r="BK384" s="152">
        <v>17.36</v>
      </c>
      <c r="BN384" s="152">
        <v>7.1449999999999996</v>
      </c>
      <c r="BO384" s="152">
        <v>1175.4649999999999</v>
      </c>
      <c r="BP384" s="152">
        <v>28.13</v>
      </c>
      <c r="BQ384" s="152">
        <v>58.905000000000001</v>
      </c>
      <c r="BR384" s="152">
        <v>7.01</v>
      </c>
      <c r="BS384" s="152">
        <v>30.425000000000001</v>
      </c>
      <c r="BT384" s="152">
        <v>5.92</v>
      </c>
      <c r="BU384" s="152">
        <v>1.85</v>
      </c>
      <c r="BV384" s="152">
        <v>5.8150000000000004</v>
      </c>
      <c r="BW384" s="152">
        <v>0.65</v>
      </c>
      <c r="BX384" s="152">
        <v>3.5449999999999999</v>
      </c>
      <c r="CB384" s="152">
        <v>1.2</v>
      </c>
      <c r="CD384" s="152">
        <v>3.2149999999999999</v>
      </c>
      <c r="CE384" s="152">
        <v>0.87</v>
      </c>
      <c r="CH384" s="152">
        <v>20.975000000000001</v>
      </c>
      <c r="CJ384" s="152">
        <v>7.6749999999999998</v>
      </c>
      <c r="CK384" s="152">
        <v>2.92</v>
      </c>
      <c r="CQ384" s="152">
        <v>0.13</v>
      </c>
      <c r="CR384" s="152">
        <v>0.74</v>
      </c>
      <c r="DO384" s="154">
        <v>85.92</v>
      </c>
    </row>
    <row r="385" spans="1:119">
      <c r="A385" s="151">
        <v>1031</v>
      </c>
      <c r="B385" s="152" t="s">
        <v>2859</v>
      </c>
      <c r="C385" s="152" t="s">
        <v>2941</v>
      </c>
      <c r="D385" s="152" t="s">
        <v>3299</v>
      </c>
      <c r="E385" s="152" t="s">
        <v>3300</v>
      </c>
      <c r="F385" s="152" t="s">
        <v>8829</v>
      </c>
      <c r="H385" s="151">
        <v>211010</v>
      </c>
      <c r="J385" s="151" t="s">
        <v>3301</v>
      </c>
      <c r="K385" s="152" t="s">
        <v>3302</v>
      </c>
      <c r="L385" s="153" t="s">
        <v>3346</v>
      </c>
      <c r="M385" s="153" t="s">
        <v>3992</v>
      </c>
      <c r="O385" s="151">
        <v>3496</v>
      </c>
      <c r="P385" s="152">
        <v>40.750799999999998</v>
      </c>
      <c r="Q385" s="152">
        <v>14.014849999999999</v>
      </c>
      <c r="R385" s="152" t="s">
        <v>2949</v>
      </c>
      <c r="S385" s="152" t="s">
        <v>2716</v>
      </c>
      <c r="T385" s="152">
        <v>48.871000000000002</v>
      </c>
      <c r="U385" s="152">
        <v>1.1259999999999999</v>
      </c>
      <c r="V385" s="152">
        <v>17.193999999999999</v>
      </c>
      <c r="W385" s="152" t="s">
        <v>2867</v>
      </c>
      <c r="X385" s="152">
        <v>8.8770000000000007</v>
      </c>
      <c r="AA385" s="152">
        <v>4.0940000000000003</v>
      </c>
      <c r="AB385" s="152">
        <v>7.0999999999999994E-2</v>
      </c>
      <c r="AC385" s="152">
        <v>9.2319999999999993</v>
      </c>
      <c r="AD385" s="152">
        <v>2.6230000000000002</v>
      </c>
      <c r="AE385" s="152">
        <v>3.3530000000000002</v>
      </c>
      <c r="AF385" s="152">
        <v>0.63600000000000001</v>
      </c>
      <c r="AI385" s="152">
        <v>96.076999999999998</v>
      </c>
      <c r="AJ385" s="152">
        <v>1.59</v>
      </c>
      <c r="AK385" s="156">
        <f t="shared" si="5"/>
        <v>3.1175999999999999E-2</v>
      </c>
      <c r="AL385" s="151">
        <v>311.76</v>
      </c>
      <c r="AM385" s="151">
        <v>1725.3</v>
      </c>
      <c r="AN385" s="151">
        <v>1041.26</v>
      </c>
      <c r="AO385" s="151">
        <v>2462.21</v>
      </c>
      <c r="AS385" s="152">
        <v>18.809999999999999</v>
      </c>
      <c r="AY385" s="151">
        <v>179.13</v>
      </c>
      <c r="BG385" s="152">
        <v>115.58</v>
      </c>
      <c r="BH385" s="152">
        <v>645.79999999999995</v>
      </c>
      <c r="BI385" s="152">
        <v>17.670000000000002</v>
      </c>
      <c r="BJ385" s="152">
        <v>105.86</v>
      </c>
      <c r="BK385" s="152">
        <v>20.32</v>
      </c>
      <c r="BN385" s="152">
        <v>5.34</v>
      </c>
      <c r="BO385" s="152">
        <v>995.01</v>
      </c>
      <c r="BP385" s="152">
        <v>27.74</v>
      </c>
      <c r="BQ385" s="152">
        <v>58.36</v>
      </c>
      <c r="BR385" s="152">
        <v>6.45</v>
      </c>
      <c r="BS385" s="152">
        <v>27.02</v>
      </c>
      <c r="BT385" s="152">
        <v>5.45</v>
      </c>
      <c r="BU385" s="152">
        <v>2.12</v>
      </c>
      <c r="BV385" s="152">
        <v>5.23</v>
      </c>
      <c r="BW385" s="152">
        <v>0.78</v>
      </c>
      <c r="BX385" s="152">
        <v>3.25</v>
      </c>
      <c r="CB385" s="152">
        <v>1.98</v>
      </c>
      <c r="CD385" s="152">
        <v>2.91</v>
      </c>
      <c r="CE385" s="152">
        <v>0.55000000000000004</v>
      </c>
      <c r="CH385" s="152">
        <v>15.07</v>
      </c>
      <c r="CJ385" s="152">
        <v>4.8899999999999997</v>
      </c>
      <c r="CK385" s="152">
        <v>2</v>
      </c>
      <c r="CQ385" s="152">
        <v>0.13</v>
      </c>
      <c r="CR385" s="152">
        <v>0.74</v>
      </c>
      <c r="DO385" s="154">
        <v>81.069999999999993</v>
      </c>
    </row>
    <row r="386" spans="1:119">
      <c r="A386" s="151">
        <v>1032</v>
      </c>
      <c r="B386" s="152" t="s">
        <v>2859</v>
      </c>
      <c r="C386" s="152" t="s">
        <v>2941</v>
      </c>
      <c r="D386" s="152" t="s">
        <v>3299</v>
      </c>
      <c r="E386" s="152" t="s">
        <v>3300</v>
      </c>
      <c r="F386" s="152" t="s">
        <v>8830</v>
      </c>
      <c r="H386" s="151">
        <v>211010</v>
      </c>
      <c r="J386" s="151" t="s">
        <v>3301</v>
      </c>
      <c r="K386" s="152" t="s">
        <v>3340</v>
      </c>
      <c r="L386" s="153" t="s">
        <v>3346</v>
      </c>
      <c r="M386" s="153" t="s">
        <v>4327</v>
      </c>
      <c r="O386" s="151">
        <v>3496</v>
      </c>
      <c r="P386" s="152">
        <v>40.750799999999998</v>
      </c>
      <c r="Q386" s="152">
        <v>14.014849999999999</v>
      </c>
      <c r="R386" s="152" t="s">
        <v>2949</v>
      </c>
      <c r="S386" s="152" t="s">
        <v>2716</v>
      </c>
      <c r="T386" s="152">
        <v>49.9405</v>
      </c>
      <c r="U386" s="152">
        <v>1.3819999999999999</v>
      </c>
      <c r="V386" s="152">
        <v>16.426500000000001</v>
      </c>
      <c r="W386" s="152">
        <v>4.2500000000000003E-2</v>
      </c>
      <c r="X386" s="152">
        <v>6.7539999999999996</v>
      </c>
      <c r="AA386" s="152">
        <v>5.0199999999999996</v>
      </c>
      <c r="AB386" s="152">
        <v>0.124</v>
      </c>
      <c r="AC386" s="152">
        <v>11.9735</v>
      </c>
      <c r="AD386" s="152">
        <v>3.0129999999999999</v>
      </c>
      <c r="AE386" s="152">
        <v>1.3434999999999999</v>
      </c>
      <c r="AF386" s="152">
        <v>0.32</v>
      </c>
      <c r="AI386" s="152">
        <v>96.339500000000001</v>
      </c>
      <c r="AJ386" s="152">
        <v>1.1100000000000001</v>
      </c>
      <c r="AK386" s="156">
        <f t="shared" si="5"/>
        <v>0.12482750000000001</v>
      </c>
      <c r="AL386" s="151">
        <v>1248.2750000000001</v>
      </c>
      <c r="AM386" s="151">
        <v>796.20500000000004</v>
      </c>
      <c r="AN386" s="151">
        <v>1141.2650000000001</v>
      </c>
      <c r="AO386" s="151">
        <v>1110.47</v>
      </c>
      <c r="AY386" s="151">
        <v>184.10499999999999</v>
      </c>
      <c r="BG386" s="152">
        <v>43.22</v>
      </c>
      <c r="BH386" s="152">
        <v>444.495</v>
      </c>
      <c r="BI386" s="152">
        <v>21.76</v>
      </c>
      <c r="BJ386" s="152">
        <v>113.455</v>
      </c>
      <c r="BK386" s="152">
        <v>15.175000000000001</v>
      </c>
      <c r="BO386" s="152">
        <v>454.07499999999999</v>
      </c>
      <c r="BP386" s="152">
        <v>14.87</v>
      </c>
      <c r="BQ386" s="152">
        <v>33.085000000000001</v>
      </c>
      <c r="BR386" s="152">
        <v>4.335</v>
      </c>
      <c r="BS386" s="152">
        <v>21.38</v>
      </c>
      <c r="BT386" s="152">
        <v>3.5750000000000002</v>
      </c>
      <c r="BU386" s="152">
        <v>1.54</v>
      </c>
      <c r="BV386" s="152">
        <v>4.9749999999999996</v>
      </c>
      <c r="BW386" s="152">
        <v>0.71</v>
      </c>
      <c r="BX386" s="152">
        <v>4.9249999999999998</v>
      </c>
      <c r="CB386" s="152">
        <v>2.46</v>
      </c>
      <c r="CD386" s="152">
        <v>2.4849999999999999</v>
      </c>
      <c r="CE386" s="152">
        <v>0.69</v>
      </c>
      <c r="CH386" s="152">
        <v>6.0250000000000004</v>
      </c>
      <c r="CJ386" s="152">
        <v>4.4249999999999998</v>
      </c>
      <c r="CK386" s="152">
        <v>1.25</v>
      </c>
      <c r="CQ386" s="152">
        <v>0.13</v>
      </c>
      <c r="CR386" s="152">
        <v>0.74</v>
      </c>
      <c r="DO386" s="154">
        <v>87.065399619999994</v>
      </c>
    </row>
    <row r="387" spans="1:119">
      <c r="A387" s="151">
        <v>1033</v>
      </c>
      <c r="B387" s="152" t="s">
        <v>2859</v>
      </c>
      <c r="C387" s="152" t="s">
        <v>2941</v>
      </c>
      <c r="D387" s="152" t="s">
        <v>3299</v>
      </c>
      <c r="E387" s="152" t="s">
        <v>3300</v>
      </c>
      <c r="F387" s="152" t="s">
        <v>8831</v>
      </c>
      <c r="H387" s="151">
        <v>211010</v>
      </c>
      <c r="J387" s="151" t="s">
        <v>3301</v>
      </c>
      <c r="K387" s="152" t="s">
        <v>3302</v>
      </c>
      <c r="L387" s="153" t="s">
        <v>3346</v>
      </c>
      <c r="M387" s="153" t="s">
        <v>4786</v>
      </c>
      <c r="O387" s="151">
        <v>3496</v>
      </c>
      <c r="P387" s="152">
        <v>40.750799999999998</v>
      </c>
      <c r="Q387" s="152">
        <v>14.014849999999999</v>
      </c>
      <c r="R387" s="152" t="s">
        <v>2949</v>
      </c>
      <c r="S387" s="152" t="s">
        <v>2716</v>
      </c>
      <c r="T387" s="152">
        <v>51.424999999999997</v>
      </c>
      <c r="U387" s="152">
        <v>0.96699999999999997</v>
      </c>
      <c r="V387" s="152">
        <v>16.780999999999999</v>
      </c>
      <c r="W387" s="152">
        <v>0.159</v>
      </c>
      <c r="X387" s="152">
        <v>6.1310000000000002</v>
      </c>
      <c r="AA387" s="152">
        <v>4.6020000000000003</v>
      </c>
      <c r="AB387" s="152">
        <v>0.11600000000000001</v>
      </c>
      <c r="AC387" s="152">
        <v>10.053000000000001</v>
      </c>
      <c r="AD387" s="152">
        <v>2.7109999999999999</v>
      </c>
      <c r="AE387" s="152">
        <v>2.294</v>
      </c>
      <c r="AF387" s="152">
        <v>0.40699999999999997</v>
      </c>
      <c r="AI387" s="152">
        <v>95.646000000000001</v>
      </c>
      <c r="AJ387" s="152">
        <v>1.27</v>
      </c>
      <c r="AK387" s="156">
        <f t="shared" ref="AK387:AK450" si="6">AL387/10000</f>
        <v>4.0573000000000005E-2</v>
      </c>
      <c r="AL387" s="151">
        <v>405.73</v>
      </c>
      <c r="AM387" s="151">
        <v>1415.88</v>
      </c>
      <c r="AN387" s="151">
        <v>984.23</v>
      </c>
      <c r="AO387" s="151">
        <v>1528.06</v>
      </c>
      <c r="AR387" s="152">
        <v>4.16</v>
      </c>
      <c r="AS387" s="152">
        <v>9.49</v>
      </c>
      <c r="AY387" s="151">
        <v>133.83000000000001</v>
      </c>
      <c r="BG387" s="152">
        <v>80.77</v>
      </c>
      <c r="BH387" s="152">
        <v>477.79</v>
      </c>
      <c r="BI387" s="152">
        <v>20.350000000000001</v>
      </c>
      <c r="BJ387" s="152">
        <v>101.43</v>
      </c>
      <c r="BK387" s="152">
        <v>19.559999999999999</v>
      </c>
      <c r="BN387" s="152">
        <v>3.35</v>
      </c>
      <c r="BO387" s="152">
        <v>669.15</v>
      </c>
      <c r="BP387" s="152">
        <v>20.75</v>
      </c>
      <c r="BQ387" s="152">
        <v>42.59</v>
      </c>
      <c r="BR387" s="152">
        <v>4.9800000000000004</v>
      </c>
      <c r="BS387" s="152">
        <v>21.94</v>
      </c>
      <c r="BT387" s="152">
        <v>4.25</v>
      </c>
      <c r="BU387" s="152">
        <v>1.74</v>
      </c>
      <c r="BV387" s="152">
        <v>5.3</v>
      </c>
      <c r="BW387" s="152">
        <v>0.65</v>
      </c>
      <c r="BX387" s="152">
        <v>4.4400000000000004</v>
      </c>
      <c r="CB387" s="152">
        <v>1.79</v>
      </c>
      <c r="CD387" s="152">
        <v>2.81</v>
      </c>
      <c r="CE387" s="152">
        <v>1.02</v>
      </c>
      <c r="CH387" s="152">
        <v>10.119999999999999</v>
      </c>
      <c r="CJ387" s="152">
        <v>4.76</v>
      </c>
      <c r="CK387" s="152">
        <v>1.52</v>
      </c>
      <c r="CQ387" s="152">
        <v>0.13</v>
      </c>
      <c r="CR387" s="152">
        <v>0.74</v>
      </c>
      <c r="DO387" s="154">
        <v>84.74</v>
      </c>
    </row>
    <row r="388" spans="1:119">
      <c r="A388" s="151">
        <v>1035</v>
      </c>
      <c r="B388" s="152" t="s">
        <v>2859</v>
      </c>
      <c r="C388" s="152" t="s">
        <v>2941</v>
      </c>
      <c r="D388" s="152" t="s">
        <v>3299</v>
      </c>
      <c r="E388" s="152" t="s">
        <v>3300</v>
      </c>
      <c r="F388" s="152" t="s">
        <v>8832</v>
      </c>
      <c r="H388" s="151">
        <v>211010</v>
      </c>
      <c r="J388" s="151" t="s">
        <v>3301</v>
      </c>
      <c r="K388" s="152" t="s">
        <v>3302</v>
      </c>
      <c r="L388" s="153" t="s">
        <v>3346</v>
      </c>
      <c r="M388" s="153" t="s">
        <v>4165</v>
      </c>
      <c r="O388" s="151">
        <v>3496</v>
      </c>
      <c r="P388" s="152">
        <v>40.750799999999998</v>
      </c>
      <c r="Q388" s="152">
        <v>14.014849999999999</v>
      </c>
      <c r="R388" s="152" t="s">
        <v>2949</v>
      </c>
      <c r="S388" s="152" t="s">
        <v>2716</v>
      </c>
      <c r="T388" s="152">
        <v>49.511000000000003</v>
      </c>
      <c r="U388" s="152">
        <v>1.1559999999999999</v>
      </c>
      <c r="V388" s="152">
        <v>16.901</v>
      </c>
      <c r="W388" s="152">
        <v>5.7000000000000002E-2</v>
      </c>
      <c r="X388" s="152">
        <v>8.9290000000000003</v>
      </c>
      <c r="AA388" s="152">
        <v>4.0570000000000004</v>
      </c>
      <c r="AB388" s="152">
        <v>0.155</v>
      </c>
      <c r="AC388" s="152">
        <v>9.5510000000000002</v>
      </c>
      <c r="AD388" s="152">
        <v>2.6629999999999998</v>
      </c>
      <c r="AE388" s="152">
        <v>2.7410000000000001</v>
      </c>
      <c r="AF388" s="152">
        <v>0.40799999999999997</v>
      </c>
      <c r="AI388" s="152">
        <v>96.129000000000005</v>
      </c>
      <c r="AJ388" s="152">
        <v>1.35</v>
      </c>
      <c r="AK388" s="156">
        <f t="shared" si="6"/>
        <v>5.5114999999999997E-2</v>
      </c>
      <c r="AL388" s="151">
        <v>551.15</v>
      </c>
      <c r="AM388" s="151">
        <v>1776.24</v>
      </c>
      <c r="AN388" s="151">
        <v>1170.32</v>
      </c>
      <c r="AO388" s="151">
        <v>1820.02</v>
      </c>
      <c r="AR388" s="152">
        <v>3.73</v>
      </c>
      <c r="AY388" s="151">
        <v>154.49</v>
      </c>
      <c r="BG388" s="152">
        <v>107.15</v>
      </c>
      <c r="BH388" s="152">
        <v>608.07000000000005</v>
      </c>
      <c r="BI388" s="152">
        <v>25.65</v>
      </c>
      <c r="BJ388" s="152">
        <v>132.56</v>
      </c>
      <c r="BK388" s="152">
        <v>23.93</v>
      </c>
      <c r="BO388" s="152">
        <v>944.18</v>
      </c>
      <c r="BP388" s="152">
        <v>28.62</v>
      </c>
      <c r="BQ388" s="152">
        <v>57.7</v>
      </c>
      <c r="BR388" s="152">
        <v>6.97</v>
      </c>
      <c r="BS388" s="152">
        <v>30.31</v>
      </c>
      <c r="BT388" s="152">
        <v>7.1</v>
      </c>
      <c r="BU388" s="152">
        <v>2.0099999999999998</v>
      </c>
      <c r="BV388" s="152">
        <v>6.84</v>
      </c>
      <c r="BW388" s="152">
        <v>0.8</v>
      </c>
      <c r="BX388" s="152">
        <v>5.63</v>
      </c>
      <c r="CB388" s="152">
        <v>2.39</v>
      </c>
      <c r="CD388" s="152">
        <v>3.25</v>
      </c>
      <c r="CE388" s="152">
        <v>1</v>
      </c>
      <c r="CH388" s="152">
        <v>13.47</v>
      </c>
      <c r="CJ388" s="152">
        <v>6.95</v>
      </c>
      <c r="CK388" s="152">
        <v>2.48</v>
      </c>
      <c r="CQ388" s="152">
        <v>0.13</v>
      </c>
      <c r="CR388" s="152">
        <v>0.74</v>
      </c>
      <c r="DO388" s="154">
        <v>82.09616724</v>
      </c>
    </row>
    <row r="389" spans="1:119">
      <c r="A389" s="151">
        <v>1036</v>
      </c>
      <c r="B389" s="152" t="s">
        <v>2859</v>
      </c>
      <c r="C389" s="152" t="s">
        <v>2941</v>
      </c>
      <c r="D389" s="152" t="s">
        <v>3299</v>
      </c>
      <c r="E389" s="152" t="s">
        <v>3300</v>
      </c>
      <c r="F389" s="152" t="s">
        <v>8833</v>
      </c>
      <c r="H389" s="151">
        <v>211010</v>
      </c>
      <c r="J389" s="151" t="s">
        <v>3301</v>
      </c>
      <c r="K389" s="152" t="s">
        <v>3340</v>
      </c>
      <c r="L389" s="153" t="s">
        <v>3346</v>
      </c>
      <c r="M389" s="153" t="s">
        <v>3347</v>
      </c>
      <c r="O389" s="151">
        <v>3496</v>
      </c>
      <c r="P389" s="152">
        <v>40.750799999999998</v>
      </c>
      <c r="Q389" s="152">
        <v>14.014849999999999</v>
      </c>
      <c r="R389" s="152" t="s">
        <v>2949</v>
      </c>
      <c r="S389" s="152" t="s">
        <v>2716</v>
      </c>
      <c r="T389" s="152">
        <v>46.744999999999997</v>
      </c>
      <c r="U389" s="152">
        <v>2.0190000000000001</v>
      </c>
      <c r="V389" s="152">
        <v>17.556000000000001</v>
      </c>
      <c r="W389" s="152" t="s">
        <v>2867</v>
      </c>
      <c r="X389" s="152">
        <v>7.4180000000000001</v>
      </c>
      <c r="AA389" s="152">
        <v>4.282</v>
      </c>
      <c r="AB389" s="152">
        <v>0.14499999999999999</v>
      </c>
      <c r="AC389" s="152">
        <v>10.936</v>
      </c>
      <c r="AD389" s="152">
        <v>2.6930000000000001</v>
      </c>
      <c r="AE389" s="152">
        <v>2.7610000000000001</v>
      </c>
      <c r="AF389" s="152">
        <v>1.0649999999999999</v>
      </c>
      <c r="AI389" s="152">
        <v>95.62</v>
      </c>
      <c r="AJ389" s="152">
        <v>1.51</v>
      </c>
      <c r="AK389" s="156">
        <f t="shared" si="6"/>
        <v>4.4724E-2</v>
      </c>
      <c r="AL389" s="151">
        <v>447.24</v>
      </c>
      <c r="AM389" s="151">
        <v>1225.76</v>
      </c>
      <c r="AN389" s="151">
        <v>1563.62</v>
      </c>
      <c r="AO389" s="151">
        <v>1258.75</v>
      </c>
      <c r="AY389" s="151">
        <v>258.01</v>
      </c>
      <c r="BG389" s="152">
        <v>95.94</v>
      </c>
      <c r="BH389" s="152">
        <v>704.73</v>
      </c>
      <c r="BI389" s="152">
        <v>30.41</v>
      </c>
      <c r="BJ389" s="152">
        <v>220.32</v>
      </c>
      <c r="BK389" s="152">
        <v>51.49</v>
      </c>
      <c r="BO389" s="152">
        <v>1570.44</v>
      </c>
      <c r="BP389" s="152">
        <v>48.3</v>
      </c>
      <c r="BQ389" s="152">
        <v>114.22</v>
      </c>
      <c r="BR389" s="152">
        <v>14.9</v>
      </c>
      <c r="BS389" s="152">
        <v>53.83</v>
      </c>
      <c r="BT389" s="152">
        <v>4.79</v>
      </c>
      <c r="BU389" s="152">
        <v>4.5</v>
      </c>
      <c r="BV389" s="152">
        <v>9.7799999999999994</v>
      </c>
      <c r="BW389" s="152">
        <v>1.32</v>
      </c>
      <c r="BX389" s="152">
        <v>5.47</v>
      </c>
      <c r="CB389" s="152">
        <v>4.07</v>
      </c>
      <c r="CD389" s="152">
        <v>3.18</v>
      </c>
      <c r="CE389" s="152">
        <v>3.03</v>
      </c>
      <c r="CH389" s="152">
        <v>9.0299999999999994</v>
      </c>
      <c r="CJ389" s="152">
        <v>7.47</v>
      </c>
      <c r="CK389" s="152">
        <v>1.68</v>
      </c>
      <c r="CQ389" s="152">
        <v>0.13</v>
      </c>
      <c r="CR389" s="152">
        <v>0.74</v>
      </c>
      <c r="DO389" s="154">
        <v>84.98</v>
      </c>
    </row>
    <row r="390" spans="1:119">
      <c r="A390" s="151">
        <v>1037</v>
      </c>
      <c r="B390" s="152" t="s">
        <v>2859</v>
      </c>
      <c r="C390" s="152" t="s">
        <v>2941</v>
      </c>
      <c r="D390" s="152" t="s">
        <v>3299</v>
      </c>
      <c r="E390" s="152" t="s">
        <v>3300</v>
      </c>
      <c r="F390" s="152" t="s">
        <v>8834</v>
      </c>
      <c r="H390" s="151">
        <v>211010</v>
      </c>
      <c r="J390" s="151" t="s">
        <v>3301</v>
      </c>
      <c r="K390" s="152" t="s">
        <v>3302</v>
      </c>
      <c r="L390" s="153" t="s">
        <v>3346</v>
      </c>
      <c r="M390" s="153" t="s">
        <v>4021</v>
      </c>
      <c r="O390" s="151">
        <v>3496</v>
      </c>
      <c r="P390" s="152">
        <v>40.750799999999998</v>
      </c>
      <c r="Q390" s="152">
        <v>14.014849999999999</v>
      </c>
      <c r="R390" s="152" t="s">
        <v>2949</v>
      </c>
      <c r="S390" s="152" t="s">
        <v>2716</v>
      </c>
      <c r="T390" s="152">
        <v>48.957000000000001</v>
      </c>
      <c r="U390" s="152">
        <v>1.5189999999999999</v>
      </c>
      <c r="V390" s="152">
        <v>16.844999999999999</v>
      </c>
      <c r="W390" s="152">
        <v>2.5000000000000001E-2</v>
      </c>
      <c r="X390" s="152">
        <v>5.6769999999999996</v>
      </c>
      <c r="AA390" s="152">
        <v>4.67</v>
      </c>
      <c r="AB390" s="152">
        <v>7.8E-2</v>
      </c>
      <c r="AC390" s="152">
        <v>11.313000000000001</v>
      </c>
      <c r="AD390" s="152">
        <v>2.1150000000000002</v>
      </c>
      <c r="AE390" s="152">
        <v>3.6230000000000002</v>
      </c>
      <c r="AF390" s="152">
        <v>1.0089999999999999</v>
      </c>
      <c r="AI390" s="152">
        <v>95.831000000000003</v>
      </c>
      <c r="AJ390" s="152">
        <v>1.25</v>
      </c>
      <c r="AK390" s="156">
        <f t="shared" si="6"/>
        <v>2.1947000000000001E-2</v>
      </c>
      <c r="AL390" s="151">
        <v>219.47</v>
      </c>
      <c r="AM390" s="151">
        <v>759.01</v>
      </c>
      <c r="AN390" s="151">
        <v>961.41</v>
      </c>
      <c r="AO390" s="151">
        <v>2114.77</v>
      </c>
      <c r="AY390" s="151">
        <v>192.65</v>
      </c>
      <c r="BG390" s="152">
        <v>106.69</v>
      </c>
      <c r="BH390" s="152">
        <v>597.84</v>
      </c>
      <c r="BI390" s="152">
        <v>17.57</v>
      </c>
      <c r="BJ390" s="152">
        <v>98.34</v>
      </c>
      <c r="BK390" s="152">
        <v>17.600000000000001</v>
      </c>
      <c r="BO390" s="152">
        <v>1000.97</v>
      </c>
      <c r="BP390" s="152">
        <v>25.61</v>
      </c>
      <c r="BQ390" s="152">
        <v>49.87</v>
      </c>
      <c r="BR390" s="152">
        <v>5.25</v>
      </c>
      <c r="BS390" s="152">
        <v>25.06</v>
      </c>
      <c r="BT390" s="152">
        <v>6.46</v>
      </c>
      <c r="BU390" s="152">
        <v>1.02</v>
      </c>
      <c r="BV390" s="152">
        <v>4</v>
      </c>
      <c r="BW390" s="152">
        <v>0.53</v>
      </c>
      <c r="BX390" s="152">
        <v>3.39</v>
      </c>
      <c r="CB390" s="152">
        <v>1.42</v>
      </c>
      <c r="CD390" s="152">
        <v>1.44</v>
      </c>
      <c r="CE390" s="152">
        <v>0.43</v>
      </c>
      <c r="CH390" s="152">
        <v>14.05</v>
      </c>
      <c r="CJ390" s="152">
        <v>6.12</v>
      </c>
      <c r="CK390" s="152">
        <v>2.2599999999999998</v>
      </c>
      <c r="CQ390" s="152">
        <v>0.13</v>
      </c>
      <c r="CR390" s="152">
        <v>0.74</v>
      </c>
      <c r="DO390" s="154">
        <v>86.65</v>
      </c>
    </row>
    <row r="391" spans="1:119">
      <c r="A391" s="151">
        <v>1038</v>
      </c>
      <c r="B391" s="152" t="s">
        <v>2859</v>
      </c>
      <c r="C391" s="152" t="s">
        <v>2941</v>
      </c>
      <c r="D391" s="152" t="s">
        <v>3299</v>
      </c>
      <c r="E391" s="152" t="s">
        <v>3300</v>
      </c>
      <c r="F391" s="152" t="s">
        <v>8835</v>
      </c>
      <c r="H391" s="151">
        <v>211010</v>
      </c>
      <c r="J391" s="151" t="s">
        <v>3301</v>
      </c>
      <c r="K391" s="152" t="s">
        <v>3340</v>
      </c>
      <c r="L391" s="153" t="s">
        <v>3346</v>
      </c>
      <c r="M391" s="153" t="s">
        <v>3987</v>
      </c>
      <c r="O391" s="151">
        <v>3496</v>
      </c>
      <c r="P391" s="152">
        <v>40.750799999999998</v>
      </c>
      <c r="Q391" s="152">
        <v>14.014849999999999</v>
      </c>
      <c r="R391" s="152" t="s">
        <v>2949</v>
      </c>
      <c r="S391" s="152" t="s">
        <v>2716</v>
      </c>
      <c r="T391" s="152">
        <v>48.854999999999997</v>
      </c>
      <c r="U391" s="152">
        <v>1.381</v>
      </c>
      <c r="V391" s="152">
        <v>17.192</v>
      </c>
      <c r="W391" s="152">
        <v>5.5E-2</v>
      </c>
      <c r="X391" s="152">
        <v>6.5419999999999998</v>
      </c>
      <c r="AA391" s="152">
        <v>4.7149999999999999</v>
      </c>
      <c r="AB391" s="152">
        <v>0.13700000000000001</v>
      </c>
      <c r="AC391" s="152">
        <v>11.512</v>
      </c>
      <c r="AD391" s="152">
        <v>2.7</v>
      </c>
      <c r="AE391" s="152">
        <v>2.698</v>
      </c>
      <c r="AF391" s="152">
        <v>0.48699999999999999</v>
      </c>
      <c r="AI391" s="152">
        <v>96.274000000000001</v>
      </c>
      <c r="AJ391" s="152">
        <v>1.22</v>
      </c>
      <c r="AK391" s="156">
        <f t="shared" si="6"/>
        <v>5.3457000000000005E-2</v>
      </c>
      <c r="AL391" s="151">
        <v>534.57000000000005</v>
      </c>
      <c r="AM391" s="151">
        <v>746</v>
      </c>
      <c r="AN391" s="151">
        <v>1268.45</v>
      </c>
      <c r="AO391" s="151">
        <v>2011.2</v>
      </c>
      <c r="CQ391" s="152">
        <v>0.13</v>
      </c>
      <c r="CR391" s="152">
        <v>0.74</v>
      </c>
      <c r="DO391" s="154">
        <v>85.88</v>
      </c>
    </row>
    <row r="392" spans="1:119">
      <c r="A392" s="151">
        <v>1039</v>
      </c>
      <c r="B392" s="152" t="s">
        <v>2859</v>
      </c>
      <c r="C392" s="152" t="s">
        <v>2941</v>
      </c>
      <c r="D392" s="152" t="s">
        <v>3299</v>
      </c>
      <c r="E392" s="152" t="s">
        <v>3300</v>
      </c>
      <c r="F392" s="152" t="s">
        <v>8836</v>
      </c>
      <c r="H392" s="151">
        <v>211010</v>
      </c>
      <c r="J392" s="151" t="s">
        <v>3301</v>
      </c>
      <c r="K392" s="152" t="s">
        <v>3302</v>
      </c>
      <c r="L392" s="153" t="s">
        <v>3346</v>
      </c>
      <c r="M392" s="153" t="s">
        <v>4613</v>
      </c>
      <c r="O392" s="151">
        <v>3496</v>
      </c>
      <c r="P392" s="152">
        <v>40.750799999999998</v>
      </c>
      <c r="Q392" s="152">
        <v>14.014849999999999</v>
      </c>
      <c r="R392" s="152" t="s">
        <v>2949</v>
      </c>
      <c r="S392" s="152" t="s">
        <v>2716</v>
      </c>
      <c r="T392" s="152">
        <v>50.847000000000001</v>
      </c>
      <c r="U392" s="152">
        <v>1.319</v>
      </c>
      <c r="V392" s="152">
        <v>17.571000000000002</v>
      </c>
      <c r="W392" s="152">
        <v>2.7E-2</v>
      </c>
      <c r="X392" s="152">
        <v>6.1980000000000004</v>
      </c>
      <c r="AA392" s="152">
        <v>4.726</v>
      </c>
      <c r="AB392" s="152">
        <v>0.13300000000000001</v>
      </c>
      <c r="AC392" s="152">
        <v>8.9499999999999993</v>
      </c>
      <c r="AD392" s="152">
        <v>2.7770000000000001</v>
      </c>
      <c r="AE392" s="152">
        <v>3.5710000000000002</v>
      </c>
      <c r="AF392" s="152">
        <v>0.63</v>
      </c>
      <c r="AI392" s="152">
        <v>96.748999999999995</v>
      </c>
      <c r="AJ392" s="152">
        <v>1.22</v>
      </c>
      <c r="AK392" s="156">
        <f t="shared" si="6"/>
        <v>2.2440999999999999E-2</v>
      </c>
      <c r="AL392" s="151">
        <v>224.41</v>
      </c>
      <c r="AM392" s="151">
        <v>1122.2</v>
      </c>
      <c r="AN392" s="151">
        <v>802.86</v>
      </c>
      <c r="AO392" s="151">
        <v>1811.14</v>
      </c>
      <c r="AR392" s="152">
        <v>3.39</v>
      </c>
      <c r="AS392" s="152">
        <v>9.26</v>
      </c>
      <c r="AY392" s="151">
        <v>163.36000000000001</v>
      </c>
      <c r="BG392" s="152">
        <v>110.99</v>
      </c>
      <c r="BH392" s="152">
        <v>561.28</v>
      </c>
      <c r="BI392" s="152">
        <v>16.61</v>
      </c>
      <c r="BJ392" s="152">
        <v>108.5</v>
      </c>
      <c r="BK392" s="152">
        <v>22.22</v>
      </c>
      <c r="BN392" s="152">
        <v>4.04</v>
      </c>
      <c r="BO392" s="152">
        <v>919.35</v>
      </c>
      <c r="BP392" s="152">
        <v>27.42</v>
      </c>
      <c r="BQ392" s="152">
        <v>56.75</v>
      </c>
      <c r="BR392" s="152">
        <v>6.43</v>
      </c>
      <c r="BS392" s="152">
        <v>26.21</v>
      </c>
      <c r="BT392" s="152">
        <v>5.46</v>
      </c>
      <c r="BU392" s="152">
        <v>1.71</v>
      </c>
      <c r="BV392" s="152">
        <v>4.8899999999999997</v>
      </c>
      <c r="BW392" s="152">
        <v>0.6</v>
      </c>
      <c r="BX392" s="152">
        <v>3.15</v>
      </c>
      <c r="CB392" s="152">
        <v>1.48</v>
      </c>
      <c r="CC392" s="152">
        <v>0.18</v>
      </c>
      <c r="CD392" s="152">
        <v>2.54</v>
      </c>
      <c r="CE392" s="152">
        <v>0.92</v>
      </c>
      <c r="CH392" s="152">
        <v>12.76</v>
      </c>
      <c r="CJ392" s="152">
        <v>5.79</v>
      </c>
      <c r="CK392" s="152">
        <v>1.82</v>
      </c>
      <c r="CQ392" s="152">
        <v>0.13</v>
      </c>
      <c r="CR392" s="152">
        <v>0.74</v>
      </c>
      <c r="DO392" s="154">
        <v>85.7</v>
      </c>
    </row>
    <row r="393" spans="1:119">
      <c r="A393" s="151">
        <v>1040</v>
      </c>
      <c r="B393" s="152" t="s">
        <v>2859</v>
      </c>
      <c r="C393" s="152" t="s">
        <v>2941</v>
      </c>
      <c r="D393" s="152" t="s">
        <v>3299</v>
      </c>
      <c r="E393" s="152" t="s">
        <v>3300</v>
      </c>
      <c r="F393" s="152" t="s">
        <v>8837</v>
      </c>
      <c r="H393" s="151">
        <v>211010</v>
      </c>
      <c r="J393" s="151" t="s">
        <v>3301</v>
      </c>
      <c r="K393" s="152" t="s">
        <v>3340</v>
      </c>
      <c r="L393" s="153" t="s">
        <v>3346</v>
      </c>
      <c r="M393" s="153" t="s">
        <v>4166</v>
      </c>
      <c r="O393" s="151">
        <v>3496</v>
      </c>
      <c r="P393" s="152">
        <v>40.750799999999998</v>
      </c>
      <c r="Q393" s="152">
        <v>14.014849999999999</v>
      </c>
      <c r="R393" s="152" t="s">
        <v>2949</v>
      </c>
      <c r="S393" s="152" t="s">
        <v>2716</v>
      </c>
      <c r="T393" s="152">
        <v>49.512</v>
      </c>
      <c r="U393" s="152">
        <v>1.224</v>
      </c>
      <c r="V393" s="152">
        <v>16.917999999999999</v>
      </c>
      <c r="W393" s="152">
        <v>2E-3</v>
      </c>
      <c r="X393" s="152">
        <v>7.1210000000000004</v>
      </c>
      <c r="AA393" s="152">
        <v>4.569</v>
      </c>
      <c r="AB393" s="152">
        <v>0.107</v>
      </c>
      <c r="AC393" s="152">
        <v>10.78</v>
      </c>
      <c r="AD393" s="152">
        <v>2.7090000000000001</v>
      </c>
      <c r="AE393" s="152">
        <v>2.4969999999999999</v>
      </c>
      <c r="AF393" s="152">
        <v>0.53800000000000003</v>
      </c>
      <c r="AI393" s="152">
        <v>95.977000000000004</v>
      </c>
      <c r="AJ393" s="152">
        <v>1.18</v>
      </c>
      <c r="AK393" s="156">
        <f t="shared" si="6"/>
        <v>5.595E-2</v>
      </c>
      <c r="AL393" s="151">
        <v>559.5</v>
      </c>
      <c r="AM393" s="151">
        <v>1038.9100000000001</v>
      </c>
      <c r="AN393" s="151">
        <v>1296.8800000000001</v>
      </c>
      <c r="AO393" s="151">
        <v>1709.8</v>
      </c>
      <c r="AY393" s="151">
        <v>147.31</v>
      </c>
      <c r="BG393" s="152">
        <v>87.86</v>
      </c>
      <c r="BH393" s="152">
        <v>453.3</v>
      </c>
      <c r="BI393" s="152">
        <v>17.48</v>
      </c>
      <c r="BJ393" s="152">
        <v>100.69</v>
      </c>
      <c r="BK393" s="152">
        <v>19.64</v>
      </c>
      <c r="BN393" s="152">
        <v>4.0999999999999996</v>
      </c>
      <c r="BO393" s="152">
        <v>622.05999999999995</v>
      </c>
      <c r="BP393" s="152">
        <v>22.53</v>
      </c>
      <c r="BQ393" s="152">
        <v>47.46</v>
      </c>
      <c r="BR393" s="152">
        <v>5.29</v>
      </c>
      <c r="BS393" s="152">
        <v>19.07</v>
      </c>
      <c r="BT393" s="152">
        <v>5.14</v>
      </c>
      <c r="BU393" s="152">
        <v>1.95</v>
      </c>
      <c r="BV393" s="152">
        <v>5.04</v>
      </c>
      <c r="BW393" s="152">
        <v>0.73</v>
      </c>
      <c r="BX393" s="152">
        <v>3.15</v>
      </c>
      <c r="CB393" s="152">
        <v>1.47</v>
      </c>
      <c r="CD393" s="152">
        <v>2.2599999999999998</v>
      </c>
      <c r="CE393" s="152">
        <v>0.82</v>
      </c>
      <c r="CH393" s="152">
        <v>10.1</v>
      </c>
      <c r="CJ393" s="152">
        <v>4.3600000000000003</v>
      </c>
      <c r="CK393" s="152">
        <v>1.72</v>
      </c>
      <c r="CQ393" s="152">
        <v>0.13</v>
      </c>
      <c r="CR393" s="152">
        <v>0.74</v>
      </c>
      <c r="DO393" s="154">
        <v>85.7</v>
      </c>
    </row>
    <row r="394" spans="1:119">
      <c r="A394" s="151">
        <v>1041</v>
      </c>
      <c r="B394" s="152" t="s">
        <v>2859</v>
      </c>
      <c r="C394" s="152" t="s">
        <v>2941</v>
      </c>
      <c r="D394" s="152" t="s">
        <v>3299</v>
      </c>
      <c r="E394" s="152" t="s">
        <v>3300</v>
      </c>
      <c r="F394" s="152" t="s">
        <v>8838</v>
      </c>
      <c r="H394" s="151">
        <v>211010</v>
      </c>
      <c r="J394" s="151" t="s">
        <v>3301</v>
      </c>
      <c r="K394" s="152" t="s">
        <v>3302</v>
      </c>
      <c r="L394" s="153" t="s">
        <v>3346</v>
      </c>
      <c r="M394" s="153" t="s">
        <v>4169</v>
      </c>
      <c r="O394" s="151">
        <v>3496</v>
      </c>
      <c r="P394" s="152">
        <v>40.750799999999998</v>
      </c>
      <c r="Q394" s="152">
        <v>14.014849999999999</v>
      </c>
      <c r="R394" s="152" t="s">
        <v>2949</v>
      </c>
      <c r="S394" s="152" t="s">
        <v>2716</v>
      </c>
      <c r="T394" s="152">
        <v>49.514000000000003</v>
      </c>
      <c r="U394" s="152">
        <v>1.1879999999999999</v>
      </c>
      <c r="V394" s="152">
        <v>17.634</v>
      </c>
      <c r="W394" s="152" t="s">
        <v>2867</v>
      </c>
      <c r="X394" s="152">
        <v>6.7080000000000002</v>
      </c>
      <c r="AA394" s="152">
        <v>4.29</v>
      </c>
      <c r="AB394" s="152">
        <v>0.19700000000000001</v>
      </c>
      <c r="AC394" s="152">
        <v>9.8610000000000007</v>
      </c>
      <c r="AD394" s="152">
        <v>2.6920000000000002</v>
      </c>
      <c r="AE394" s="152">
        <v>3.4380000000000002</v>
      </c>
      <c r="AF394" s="152">
        <v>0.53200000000000003</v>
      </c>
      <c r="AI394" s="152">
        <v>96.054000000000002</v>
      </c>
      <c r="AJ394" s="152">
        <v>1.26</v>
      </c>
      <c r="AK394" s="156">
        <f t="shared" si="6"/>
        <v>8.7561E-2</v>
      </c>
      <c r="AL394" s="151">
        <v>875.61</v>
      </c>
      <c r="AM394" s="151">
        <v>1133.27</v>
      </c>
      <c r="AN394" s="151">
        <v>1352.08</v>
      </c>
      <c r="AO394" s="151">
        <v>1969.59</v>
      </c>
      <c r="AR394" s="152">
        <v>6.04</v>
      </c>
      <c r="AS394" s="152">
        <v>11.62</v>
      </c>
      <c r="AY394" s="151">
        <v>166.82</v>
      </c>
      <c r="BG394" s="152">
        <v>108.17</v>
      </c>
      <c r="BH394" s="152">
        <v>541.76</v>
      </c>
      <c r="BI394" s="152">
        <v>15.16</v>
      </c>
      <c r="BJ394" s="152">
        <v>96.07</v>
      </c>
      <c r="BK394" s="152">
        <v>18.78</v>
      </c>
      <c r="BN394" s="152">
        <v>4.5999999999999996</v>
      </c>
      <c r="BO394" s="152">
        <v>778.77</v>
      </c>
      <c r="BP394" s="152">
        <v>23.78</v>
      </c>
      <c r="BQ394" s="152">
        <v>50.58</v>
      </c>
      <c r="BR394" s="152">
        <v>5.59</v>
      </c>
      <c r="BS394" s="152">
        <v>24.06</v>
      </c>
      <c r="BT394" s="152">
        <v>4.07</v>
      </c>
      <c r="BU394" s="152">
        <v>1.33</v>
      </c>
      <c r="BV394" s="152">
        <v>3.34</v>
      </c>
      <c r="BW394" s="152">
        <v>0.67</v>
      </c>
      <c r="BX394" s="152">
        <v>3.44</v>
      </c>
      <c r="CB394" s="152">
        <v>1.52</v>
      </c>
      <c r="CD394" s="152">
        <v>1.86</v>
      </c>
      <c r="CE394" s="152">
        <v>0.87</v>
      </c>
      <c r="CH394" s="152">
        <v>13.67</v>
      </c>
      <c r="CJ394" s="152">
        <v>4.92</v>
      </c>
      <c r="CK394" s="152">
        <v>2.04</v>
      </c>
      <c r="CQ394" s="152">
        <v>0.13</v>
      </c>
      <c r="CR394" s="152">
        <v>0.74</v>
      </c>
      <c r="DO394" s="154">
        <v>85.88</v>
      </c>
    </row>
    <row r="395" spans="1:119">
      <c r="A395" s="151">
        <v>1043</v>
      </c>
      <c r="B395" s="152" t="s">
        <v>2859</v>
      </c>
      <c r="C395" s="152" t="s">
        <v>2941</v>
      </c>
      <c r="D395" s="152" t="s">
        <v>3299</v>
      </c>
      <c r="E395" s="152" t="s">
        <v>3300</v>
      </c>
      <c r="F395" s="152" t="s">
        <v>8839</v>
      </c>
      <c r="H395" s="151">
        <v>211010</v>
      </c>
      <c r="J395" s="151" t="s">
        <v>3301</v>
      </c>
      <c r="K395" s="152" t="s">
        <v>3302</v>
      </c>
      <c r="L395" s="153" t="s">
        <v>3346</v>
      </c>
      <c r="M395" s="153" t="s">
        <v>4038</v>
      </c>
      <c r="O395" s="151">
        <v>3496</v>
      </c>
      <c r="P395" s="152">
        <v>40.750799999999998</v>
      </c>
      <c r="Q395" s="152">
        <v>14.014849999999999</v>
      </c>
      <c r="R395" s="152" t="s">
        <v>2949</v>
      </c>
      <c r="S395" s="152" t="s">
        <v>2716</v>
      </c>
      <c r="T395" s="152">
        <v>48.997999999999998</v>
      </c>
      <c r="U395" s="152">
        <v>1.167</v>
      </c>
      <c r="V395" s="152">
        <v>17.198</v>
      </c>
      <c r="W395" s="152">
        <v>4.7E-2</v>
      </c>
      <c r="X395" s="152">
        <v>6.3650000000000002</v>
      </c>
      <c r="AA395" s="152">
        <v>4.2549999999999999</v>
      </c>
      <c r="AB395" s="152">
        <v>0.129</v>
      </c>
      <c r="AC395" s="152">
        <v>11.225</v>
      </c>
      <c r="AD395" s="152">
        <v>2.79</v>
      </c>
      <c r="AE395" s="152">
        <v>2.6080000000000001</v>
      </c>
      <c r="AF395" s="152">
        <v>0.48699999999999999</v>
      </c>
      <c r="AI395" s="152">
        <v>95.269000000000005</v>
      </c>
      <c r="AJ395" s="152">
        <v>1.33</v>
      </c>
      <c r="AK395" s="156">
        <f t="shared" si="6"/>
        <v>5.5673E-2</v>
      </c>
      <c r="AL395" s="151">
        <v>556.73</v>
      </c>
      <c r="AM395" s="151">
        <v>973.12</v>
      </c>
      <c r="AN395" s="151">
        <v>1476.04</v>
      </c>
      <c r="AO395" s="151">
        <v>2642.9</v>
      </c>
      <c r="AS395" s="152">
        <v>17.43</v>
      </c>
      <c r="AY395" s="151">
        <v>180.6</v>
      </c>
      <c r="BG395" s="152">
        <v>88.14</v>
      </c>
      <c r="BH395" s="152">
        <v>519.19000000000005</v>
      </c>
      <c r="BI395" s="152">
        <v>18.309999999999999</v>
      </c>
      <c r="BJ395" s="152">
        <v>118.92</v>
      </c>
      <c r="BK395" s="152">
        <v>16.11</v>
      </c>
      <c r="BN395" s="152">
        <v>13.85</v>
      </c>
      <c r="BO395" s="152">
        <v>750.89</v>
      </c>
      <c r="BP395" s="152">
        <v>21.08</v>
      </c>
      <c r="BQ395" s="152">
        <v>44.4</v>
      </c>
      <c r="BR395" s="152">
        <v>5.24</v>
      </c>
      <c r="BS395" s="152">
        <v>21.88</v>
      </c>
      <c r="BT395" s="152">
        <v>5.42</v>
      </c>
      <c r="BU395" s="152">
        <v>1.57</v>
      </c>
      <c r="BV395" s="152">
        <v>5.99</v>
      </c>
      <c r="BW395" s="152">
        <v>0.76</v>
      </c>
      <c r="BX395" s="152">
        <v>4.2</v>
      </c>
      <c r="CB395" s="152">
        <v>1.73</v>
      </c>
      <c r="CD395" s="152">
        <v>3.18</v>
      </c>
      <c r="CE395" s="152">
        <v>0.85</v>
      </c>
      <c r="CH395" s="152">
        <v>11.61</v>
      </c>
      <c r="CJ395" s="152">
        <v>4.34</v>
      </c>
      <c r="CK395" s="152">
        <v>1.74</v>
      </c>
      <c r="CQ395" s="152">
        <v>0.13</v>
      </c>
      <c r="CR395" s="152">
        <v>0.74</v>
      </c>
      <c r="DO395" s="154">
        <v>85.71</v>
      </c>
    </row>
    <row r="396" spans="1:119">
      <c r="A396" s="151">
        <v>1044</v>
      </c>
      <c r="B396" s="152" t="s">
        <v>2859</v>
      </c>
      <c r="C396" s="152" t="s">
        <v>2941</v>
      </c>
      <c r="D396" s="152" t="s">
        <v>3299</v>
      </c>
      <c r="E396" s="152" t="s">
        <v>3300</v>
      </c>
      <c r="F396" s="152" t="s">
        <v>8840</v>
      </c>
      <c r="H396" s="151">
        <v>211010</v>
      </c>
      <c r="J396" s="151" t="s">
        <v>3301</v>
      </c>
      <c r="K396" s="152" t="s">
        <v>3340</v>
      </c>
      <c r="L396" s="153" t="s">
        <v>3346</v>
      </c>
      <c r="M396" s="153" t="s">
        <v>3729</v>
      </c>
      <c r="O396" s="151">
        <v>3496</v>
      </c>
      <c r="P396" s="152">
        <v>40.750799999999998</v>
      </c>
      <c r="Q396" s="152">
        <v>14.014849999999999</v>
      </c>
      <c r="R396" s="152" t="s">
        <v>2949</v>
      </c>
      <c r="S396" s="152" t="s">
        <v>2716</v>
      </c>
      <c r="T396" s="152">
        <v>48.137999999999998</v>
      </c>
      <c r="U396" s="152">
        <v>1.349</v>
      </c>
      <c r="V396" s="152">
        <v>16.472000000000001</v>
      </c>
      <c r="W396" s="152">
        <v>6.7000000000000004E-2</v>
      </c>
      <c r="X396" s="152">
        <v>6.9859999999999998</v>
      </c>
      <c r="AA396" s="152">
        <v>4.7619999999999996</v>
      </c>
      <c r="AB396" s="152">
        <v>0.113</v>
      </c>
      <c r="AC396" s="152">
        <v>11.590999999999999</v>
      </c>
      <c r="AD396" s="152">
        <v>2.718</v>
      </c>
      <c r="AE396" s="152">
        <v>2.3140000000000001</v>
      </c>
      <c r="AF396" s="152">
        <v>0.47799999999999998</v>
      </c>
      <c r="AI396" s="152">
        <v>94.988</v>
      </c>
      <c r="AJ396" s="152">
        <v>1.1399999999999999</v>
      </c>
      <c r="AK396" s="156">
        <f t="shared" si="6"/>
        <v>4.9056999999999996E-2</v>
      </c>
      <c r="AL396" s="151">
        <v>490.57</v>
      </c>
      <c r="AM396" s="151">
        <v>922.92</v>
      </c>
      <c r="AN396" s="151">
        <v>1236.72</v>
      </c>
      <c r="AO396" s="151">
        <v>1851.09</v>
      </c>
      <c r="AR396" s="152">
        <v>1.92</v>
      </c>
      <c r="AS396" s="152">
        <v>9.02</v>
      </c>
      <c r="AY396" s="151">
        <v>180.59</v>
      </c>
      <c r="BG396" s="152">
        <v>75.77</v>
      </c>
      <c r="BH396" s="152">
        <v>495.39</v>
      </c>
      <c r="BI396" s="152">
        <v>16.66</v>
      </c>
      <c r="BJ396" s="152">
        <v>91.07</v>
      </c>
      <c r="BK396" s="152">
        <v>14.09</v>
      </c>
      <c r="BN396" s="152">
        <v>3.5</v>
      </c>
      <c r="BO396" s="152">
        <v>625.36</v>
      </c>
      <c r="BP396" s="152">
        <v>16.59</v>
      </c>
      <c r="BQ396" s="152">
        <v>36.729999999999997</v>
      </c>
      <c r="BR396" s="152">
        <v>4.5599999999999996</v>
      </c>
      <c r="BS396" s="152">
        <v>20.6</v>
      </c>
      <c r="BT396" s="152">
        <v>4.57</v>
      </c>
      <c r="BU396" s="152">
        <v>1.55</v>
      </c>
      <c r="BV396" s="152">
        <v>4.68</v>
      </c>
      <c r="BW396" s="152">
        <v>0.56000000000000005</v>
      </c>
      <c r="BX396" s="152">
        <v>3.63</v>
      </c>
      <c r="CB396" s="152">
        <v>1.6</v>
      </c>
      <c r="CC396" s="152">
        <v>0.3</v>
      </c>
      <c r="CD396" s="152">
        <v>2.56</v>
      </c>
      <c r="CE396" s="152">
        <v>0.62</v>
      </c>
      <c r="CH396" s="152">
        <v>9.17</v>
      </c>
      <c r="CJ396" s="152">
        <v>3.49</v>
      </c>
      <c r="CK396" s="152">
        <v>1.1299999999999999</v>
      </c>
      <c r="CQ396" s="152">
        <v>0.13</v>
      </c>
      <c r="CR396" s="152">
        <v>0.74</v>
      </c>
      <c r="DO396" s="154">
        <v>86.312652720000003</v>
      </c>
    </row>
    <row r="397" spans="1:119">
      <c r="A397" s="151">
        <v>1045</v>
      </c>
      <c r="B397" s="152" t="s">
        <v>2859</v>
      </c>
      <c r="C397" s="152" t="s">
        <v>2941</v>
      </c>
      <c r="D397" s="152" t="s">
        <v>3299</v>
      </c>
      <c r="E397" s="152" t="s">
        <v>3300</v>
      </c>
      <c r="F397" s="152" t="s">
        <v>8841</v>
      </c>
      <c r="H397" s="151">
        <v>211010</v>
      </c>
      <c r="J397" s="151" t="s">
        <v>3301</v>
      </c>
      <c r="K397" s="152" t="s">
        <v>3302</v>
      </c>
      <c r="L397" s="153" t="s">
        <v>3346</v>
      </c>
      <c r="M397" s="153" t="s">
        <v>3584</v>
      </c>
      <c r="O397" s="151">
        <v>3496</v>
      </c>
      <c r="P397" s="152">
        <v>40.750799999999998</v>
      </c>
      <c r="Q397" s="152">
        <v>14.014849999999999</v>
      </c>
      <c r="R397" s="152" t="s">
        <v>2949</v>
      </c>
      <c r="S397" s="152" t="s">
        <v>2716</v>
      </c>
      <c r="T397" s="152">
        <v>47.698</v>
      </c>
      <c r="U397" s="152">
        <v>1.1339999999999999</v>
      </c>
      <c r="V397" s="152">
        <v>17.251999999999999</v>
      </c>
      <c r="W397" s="152">
        <v>9.7000000000000003E-2</v>
      </c>
      <c r="X397" s="152">
        <v>6</v>
      </c>
      <c r="AA397" s="152">
        <v>4.7640000000000002</v>
      </c>
      <c r="AB397" s="152">
        <v>0.11899999999999999</v>
      </c>
      <c r="AC397" s="152">
        <v>11.537000000000001</v>
      </c>
      <c r="AD397" s="152">
        <v>2.7879999999999998</v>
      </c>
      <c r="AE397" s="152">
        <v>2.7469999999999999</v>
      </c>
      <c r="AF397" s="152">
        <v>0.58899999999999997</v>
      </c>
      <c r="AI397" s="152">
        <v>94.724999999999994</v>
      </c>
      <c r="AJ397" s="152">
        <v>1.26</v>
      </c>
      <c r="AK397" s="156">
        <f t="shared" si="6"/>
        <v>1.9827999999999998E-2</v>
      </c>
      <c r="AL397" s="151">
        <v>198.28</v>
      </c>
      <c r="AM397" s="151">
        <v>1072.0999999999999</v>
      </c>
      <c r="AN397" s="151">
        <v>906.91</v>
      </c>
      <c r="AO397" s="151">
        <v>1188.29</v>
      </c>
      <c r="AR397" s="152">
        <v>3.69</v>
      </c>
      <c r="AY397" s="151">
        <v>230.07</v>
      </c>
      <c r="BG397" s="152">
        <v>75.52</v>
      </c>
      <c r="BH397" s="152">
        <v>1043.53</v>
      </c>
      <c r="BI397" s="152">
        <v>18.03</v>
      </c>
      <c r="BJ397" s="152">
        <v>100.57</v>
      </c>
      <c r="BK397" s="152">
        <v>19.88</v>
      </c>
      <c r="BN397" s="152">
        <v>3.4</v>
      </c>
      <c r="BO397" s="152">
        <v>873.89</v>
      </c>
      <c r="BP397" s="152">
        <v>26.19</v>
      </c>
      <c r="BQ397" s="152">
        <v>56.07</v>
      </c>
      <c r="BR397" s="152">
        <v>6.78</v>
      </c>
      <c r="BS397" s="152">
        <v>30.54</v>
      </c>
      <c r="BT397" s="152">
        <v>4.24</v>
      </c>
      <c r="BU397" s="152">
        <v>1.75</v>
      </c>
      <c r="BV397" s="152">
        <v>4.4400000000000004</v>
      </c>
      <c r="BW397" s="152">
        <v>0.56999999999999995</v>
      </c>
      <c r="BX397" s="152">
        <v>3.2</v>
      </c>
      <c r="CB397" s="152">
        <v>1.84</v>
      </c>
      <c r="CD397" s="152">
        <v>2.36</v>
      </c>
      <c r="CE397" s="152">
        <v>1.08</v>
      </c>
      <c r="CH397" s="152">
        <v>8.7100000000000009</v>
      </c>
      <c r="CJ397" s="152">
        <v>4.66</v>
      </c>
      <c r="CK397" s="152">
        <v>1.17</v>
      </c>
      <c r="CQ397" s="152">
        <v>0.13</v>
      </c>
      <c r="CR397" s="152">
        <v>0.74</v>
      </c>
      <c r="DO397" s="154">
        <v>86.729432340000002</v>
      </c>
    </row>
    <row r="398" spans="1:119">
      <c r="A398" s="151">
        <v>1046</v>
      </c>
      <c r="B398" s="152" t="s">
        <v>2859</v>
      </c>
      <c r="C398" s="152" t="s">
        <v>2941</v>
      </c>
      <c r="D398" s="152" t="s">
        <v>3299</v>
      </c>
      <c r="E398" s="152" t="s">
        <v>3300</v>
      </c>
      <c r="F398" s="152" t="s">
        <v>8842</v>
      </c>
      <c r="H398" s="151">
        <v>211010</v>
      </c>
      <c r="J398" s="151" t="s">
        <v>3301</v>
      </c>
      <c r="K398" s="152" t="s">
        <v>3340</v>
      </c>
      <c r="L398" s="153" t="s">
        <v>3346</v>
      </c>
      <c r="M398" s="153" t="s">
        <v>3665</v>
      </c>
      <c r="O398" s="151">
        <v>3496</v>
      </c>
      <c r="P398" s="152">
        <v>40.750799999999998</v>
      </c>
      <c r="Q398" s="152">
        <v>14.014849999999999</v>
      </c>
      <c r="R398" s="152" t="s">
        <v>2949</v>
      </c>
      <c r="S398" s="152" t="s">
        <v>2716</v>
      </c>
      <c r="T398" s="152">
        <v>47.969000000000001</v>
      </c>
      <c r="U398" s="152">
        <v>1.3620000000000001</v>
      </c>
      <c r="V398" s="152">
        <v>16.358000000000001</v>
      </c>
      <c r="W398" s="152">
        <v>8.2000000000000003E-2</v>
      </c>
      <c r="X398" s="152">
        <v>6.4009999999999998</v>
      </c>
      <c r="AA398" s="152">
        <v>4.702</v>
      </c>
      <c r="AB398" s="152">
        <v>0.14099999999999999</v>
      </c>
      <c r="AC398" s="152">
        <v>11.11</v>
      </c>
      <c r="AD398" s="152">
        <v>2.5649999999999999</v>
      </c>
      <c r="AE398" s="152">
        <v>3.2759999999999998</v>
      </c>
      <c r="AF398" s="152">
        <v>0.52600000000000002</v>
      </c>
      <c r="AI398" s="152">
        <v>94.492000000000004</v>
      </c>
      <c r="AJ398" s="152">
        <v>1.18</v>
      </c>
      <c r="AK398" s="156">
        <f t="shared" si="6"/>
        <v>6.8290000000000003E-2</v>
      </c>
      <c r="AL398" s="151">
        <v>682.9</v>
      </c>
      <c r="AM398" s="151">
        <v>1308.28</v>
      </c>
      <c r="AN398" s="151">
        <v>1264.4000000000001</v>
      </c>
      <c r="AO398" s="151">
        <v>2363.77</v>
      </c>
      <c r="AR398" s="152">
        <v>2.95</v>
      </c>
      <c r="AS398" s="152">
        <v>19.239999999999998</v>
      </c>
      <c r="AY398" s="151">
        <v>215.01</v>
      </c>
      <c r="BG398" s="152">
        <v>126.86</v>
      </c>
      <c r="BH398" s="152">
        <v>637.48</v>
      </c>
      <c r="BI398" s="152">
        <v>21.47</v>
      </c>
      <c r="BJ398" s="152">
        <v>145.55000000000001</v>
      </c>
      <c r="BK398" s="152">
        <v>25.63</v>
      </c>
      <c r="BN398" s="152">
        <v>5.16</v>
      </c>
      <c r="BO398" s="152">
        <v>934.88</v>
      </c>
      <c r="BP398" s="152">
        <v>28.57</v>
      </c>
      <c r="BQ398" s="152">
        <v>56.26</v>
      </c>
      <c r="BR398" s="152">
        <v>6.93</v>
      </c>
      <c r="BS398" s="152">
        <v>30.15</v>
      </c>
      <c r="BT398" s="152">
        <v>7.18</v>
      </c>
      <c r="BU398" s="152">
        <v>2.04</v>
      </c>
      <c r="BV398" s="152">
        <v>6.72</v>
      </c>
      <c r="BW398" s="152">
        <v>0.78</v>
      </c>
      <c r="BX398" s="152">
        <v>4.68</v>
      </c>
      <c r="CB398" s="152">
        <v>1.6</v>
      </c>
      <c r="CC398" s="152">
        <v>0.32</v>
      </c>
      <c r="CD398" s="152">
        <v>3.85</v>
      </c>
      <c r="CE398" s="152">
        <v>1.42</v>
      </c>
      <c r="CH398" s="152">
        <v>15.71</v>
      </c>
      <c r="CJ398" s="152">
        <v>7.7</v>
      </c>
      <c r="CK398" s="152">
        <v>2.25</v>
      </c>
      <c r="CQ398" s="152">
        <v>0.13</v>
      </c>
      <c r="CR398" s="152">
        <v>0.74</v>
      </c>
      <c r="DO398" s="154">
        <v>86.910133380000005</v>
      </c>
    </row>
    <row r="399" spans="1:119">
      <c r="A399" s="151">
        <v>1047</v>
      </c>
      <c r="B399" s="152" t="s">
        <v>2859</v>
      </c>
      <c r="C399" s="152" t="s">
        <v>2941</v>
      </c>
      <c r="D399" s="152" t="s">
        <v>3299</v>
      </c>
      <c r="E399" s="152" t="s">
        <v>3300</v>
      </c>
      <c r="F399" s="152" t="s">
        <v>8843</v>
      </c>
      <c r="H399" s="151">
        <v>211010</v>
      </c>
      <c r="J399" s="151" t="s">
        <v>3301</v>
      </c>
      <c r="K399" s="152" t="s">
        <v>3302</v>
      </c>
      <c r="L399" s="153" t="s">
        <v>3346</v>
      </c>
      <c r="M399" s="153" t="s">
        <v>3989</v>
      </c>
      <c r="O399" s="151">
        <v>3496</v>
      </c>
      <c r="P399" s="152">
        <v>40.750799999999998</v>
      </c>
      <c r="Q399" s="152">
        <v>14.014849999999999</v>
      </c>
      <c r="R399" s="152" t="s">
        <v>2949</v>
      </c>
      <c r="S399" s="152" t="s">
        <v>2716</v>
      </c>
      <c r="T399" s="152">
        <v>48.86</v>
      </c>
      <c r="U399" s="152">
        <v>1.3759999999999999</v>
      </c>
      <c r="V399" s="152">
        <v>16.427</v>
      </c>
      <c r="W399" s="152">
        <v>0.109</v>
      </c>
      <c r="X399" s="152">
        <v>7.3159999999999998</v>
      </c>
      <c r="AA399" s="152">
        <v>4.2460000000000004</v>
      </c>
      <c r="AB399" s="152">
        <v>0.109</v>
      </c>
      <c r="AC399" s="152">
        <v>12.712999999999999</v>
      </c>
      <c r="AD399" s="152">
        <v>2.6459999999999999</v>
      </c>
      <c r="AE399" s="152">
        <v>1.2789999999999999</v>
      </c>
      <c r="AF399" s="152">
        <v>0.311</v>
      </c>
      <c r="AI399" s="152">
        <v>95.391999999999996</v>
      </c>
      <c r="AJ399" s="152">
        <v>1.18</v>
      </c>
      <c r="AK399" s="156">
        <f t="shared" si="6"/>
        <v>9.2789999999999997E-2</v>
      </c>
      <c r="AL399" s="151">
        <v>927.9</v>
      </c>
      <c r="AM399" s="151">
        <v>598.85</v>
      </c>
      <c r="AN399" s="151">
        <v>1171.04</v>
      </c>
      <c r="AO399" s="151">
        <v>1223.31</v>
      </c>
      <c r="AY399" s="151">
        <v>225.29</v>
      </c>
      <c r="BG399" s="152">
        <v>47.08</v>
      </c>
      <c r="BH399" s="152">
        <v>488.76</v>
      </c>
      <c r="BI399" s="152">
        <v>23.55</v>
      </c>
      <c r="BJ399" s="152">
        <v>121.05</v>
      </c>
      <c r="BK399" s="152">
        <v>10.75</v>
      </c>
      <c r="BO399" s="152">
        <v>533.1</v>
      </c>
      <c r="BP399" s="152">
        <v>16.32</v>
      </c>
      <c r="BQ399" s="152">
        <v>36.85</v>
      </c>
      <c r="BR399" s="152">
        <v>5.53</v>
      </c>
      <c r="BS399" s="152">
        <v>23.89</v>
      </c>
      <c r="BT399" s="152">
        <v>4.74</v>
      </c>
      <c r="BU399" s="152">
        <v>3.29</v>
      </c>
      <c r="BV399" s="152">
        <v>4.3</v>
      </c>
      <c r="BW399" s="152">
        <v>1.17</v>
      </c>
      <c r="CB399" s="152">
        <v>3.96</v>
      </c>
      <c r="CD399" s="152">
        <v>1.62</v>
      </c>
      <c r="CE399" s="152">
        <v>0.44</v>
      </c>
      <c r="CH399" s="152">
        <v>9.8699999999999992</v>
      </c>
      <c r="CJ399" s="152">
        <v>3.33</v>
      </c>
      <c r="CK399" s="152">
        <v>1.21</v>
      </c>
      <c r="CQ399" s="152">
        <v>0.13</v>
      </c>
      <c r="CR399" s="152">
        <v>0.74</v>
      </c>
      <c r="DO399" s="154">
        <v>86.79</v>
      </c>
    </row>
    <row r="400" spans="1:119">
      <c r="A400" s="151">
        <v>1048</v>
      </c>
      <c r="B400" s="152" t="s">
        <v>2859</v>
      </c>
      <c r="C400" s="152" t="s">
        <v>2941</v>
      </c>
      <c r="D400" s="152" t="s">
        <v>3299</v>
      </c>
      <c r="E400" s="152" t="s">
        <v>3300</v>
      </c>
      <c r="F400" s="152" t="s">
        <v>8844</v>
      </c>
      <c r="H400" s="151">
        <v>211010</v>
      </c>
      <c r="J400" s="151" t="s">
        <v>3301</v>
      </c>
      <c r="K400" s="152" t="s">
        <v>3340</v>
      </c>
      <c r="L400" s="153" t="s">
        <v>3346</v>
      </c>
      <c r="M400" s="153" t="s">
        <v>3785</v>
      </c>
      <c r="O400" s="151">
        <v>3496</v>
      </c>
      <c r="P400" s="152">
        <v>40.750799999999998</v>
      </c>
      <c r="Q400" s="152">
        <v>14.014849999999999</v>
      </c>
      <c r="R400" s="152" t="s">
        <v>2949</v>
      </c>
      <c r="S400" s="152" t="s">
        <v>2716</v>
      </c>
      <c r="T400" s="152">
        <v>48.293999999999997</v>
      </c>
      <c r="U400" s="152">
        <v>1.2130000000000001</v>
      </c>
      <c r="V400" s="152">
        <v>17.439</v>
      </c>
      <c r="W400" s="152">
        <v>2.1999999999999999E-2</v>
      </c>
      <c r="X400" s="152">
        <v>6.5389999999999997</v>
      </c>
      <c r="AA400" s="152">
        <v>4.6630000000000003</v>
      </c>
      <c r="AB400" s="152">
        <v>0.115</v>
      </c>
      <c r="AC400" s="152">
        <v>11.289</v>
      </c>
      <c r="AD400" s="152">
        <v>2.5070000000000001</v>
      </c>
      <c r="AE400" s="152">
        <v>3.4510000000000001</v>
      </c>
      <c r="AF400" s="152">
        <v>0.57799999999999996</v>
      </c>
      <c r="AI400" s="152">
        <v>96.11</v>
      </c>
      <c r="AJ400" s="152">
        <v>1.1200000000000001</v>
      </c>
      <c r="AK400" s="156">
        <f t="shared" si="6"/>
        <v>6.2054999999999992E-2</v>
      </c>
      <c r="AL400" s="151">
        <v>620.54999999999995</v>
      </c>
      <c r="AM400" s="151">
        <v>1162.75</v>
      </c>
      <c r="AN400" s="151">
        <v>1245.6199999999999</v>
      </c>
      <c r="AO400" s="151">
        <v>2321.1799999999998</v>
      </c>
      <c r="AS400" s="152">
        <v>25.75</v>
      </c>
      <c r="AY400" s="151">
        <v>194.93</v>
      </c>
      <c r="BG400" s="152">
        <v>126.88</v>
      </c>
      <c r="BH400" s="152">
        <v>559.59</v>
      </c>
      <c r="BI400" s="152">
        <v>15.66</v>
      </c>
      <c r="BJ400" s="152">
        <v>102.7</v>
      </c>
      <c r="BK400" s="152">
        <v>17.440000000000001</v>
      </c>
      <c r="BN400" s="152">
        <v>5.2</v>
      </c>
      <c r="BO400" s="152">
        <v>883.11</v>
      </c>
      <c r="BP400" s="152">
        <v>23.64</v>
      </c>
      <c r="BQ400" s="152">
        <v>49.4</v>
      </c>
      <c r="BR400" s="152">
        <v>5.55</v>
      </c>
      <c r="BS400" s="152">
        <v>24.89</v>
      </c>
      <c r="BT400" s="152">
        <v>5.39</v>
      </c>
      <c r="BU400" s="152">
        <v>1.6</v>
      </c>
      <c r="BV400" s="152">
        <v>5.21</v>
      </c>
      <c r="BW400" s="152">
        <v>0.69</v>
      </c>
      <c r="BX400" s="152">
        <v>3.26</v>
      </c>
      <c r="CB400" s="152">
        <v>1.1499999999999999</v>
      </c>
      <c r="CD400" s="152">
        <v>2.77</v>
      </c>
      <c r="CE400" s="152">
        <v>0.82</v>
      </c>
      <c r="CH400" s="152">
        <v>14.04</v>
      </c>
      <c r="CJ400" s="152">
        <v>5.62</v>
      </c>
      <c r="CK400" s="152">
        <v>1.81</v>
      </c>
      <c r="CQ400" s="152">
        <v>0.13</v>
      </c>
      <c r="CR400" s="152">
        <v>0.74</v>
      </c>
      <c r="DO400" s="154">
        <v>85.25</v>
      </c>
    </row>
    <row r="401" spans="1:119">
      <c r="A401" s="151">
        <v>1050</v>
      </c>
      <c r="B401" s="152" t="s">
        <v>2859</v>
      </c>
      <c r="C401" s="152" t="s">
        <v>2941</v>
      </c>
      <c r="D401" s="152" t="s">
        <v>3299</v>
      </c>
      <c r="E401" s="152" t="s">
        <v>3300</v>
      </c>
      <c r="F401" s="152" t="s">
        <v>8845</v>
      </c>
      <c r="H401" s="151">
        <v>211010</v>
      </c>
      <c r="J401" s="151" t="s">
        <v>3301</v>
      </c>
      <c r="K401" s="152" t="s">
        <v>3340</v>
      </c>
      <c r="L401" s="153" t="s">
        <v>3346</v>
      </c>
      <c r="M401" s="153" t="s">
        <v>4284</v>
      </c>
      <c r="O401" s="151">
        <v>3496</v>
      </c>
      <c r="P401" s="152">
        <v>40.750799999999998</v>
      </c>
      <c r="Q401" s="152">
        <v>14.014849999999999</v>
      </c>
      <c r="R401" s="152" t="s">
        <v>2949</v>
      </c>
      <c r="S401" s="152" t="s">
        <v>2716</v>
      </c>
      <c r="T401" s="152">
        <v>49.777999999999999</v>
      </c>
      <c r="U401" s="152">
        <v>1.161</v>
      </c>
      <c r="V401" s="152">
        <v>18.071000000000002</v>
      </c>
      <c r="W401" s="152">
        <v>4.2000000000000003E-2</v>
      </c>
      <c r="X401" s="152">
        <v>6.2039999999999997</v>
      </c>
      <c r="AA401" s="152">
        <v>4.3019999999999996</v>
      </c>
      <c r="AB401" s="152">
        <v>9.6000000000000002E-2</v>
      </c>
      <c r="AC401" s="152">
        <v>10.132999999999999</v>
      </c>
      <c r="AD401" s="152">
        <v>2.6709999999999998</v>
      </c>
      <c r="AE401" s="152">
        <v>3.7290000000000001</v>
      </c>
      <c r="AF401" s="152">
        <v>0.52500000000000002</v>
      </c>
      <c r="AI401" s="152">
        <v>96.712000000000003</v>
      </c>
      <c r="AJ401" s="152">
        <v>1.24</v>
      </c>
      <c r="AK401" s="156">
        <f t="shared" si="6"/>
        <v>2.3966999999999999E-2</v>
      </c>
      <c r="AL401" s="151">
        <v>239.67</v>
      </c>
      <c r="AM401" s="151">
        <v>1098.3399999999999</v>
      </c>
      <c r="AN401" s="151">
        <v>1011.35</v>
      </c>
      <c r="AO401" s="151">
        <v>2458.36</v>
      </c>
      <c r="AR401" s="152">
        <v>2.7</v>
      </c>
      <c r="AS401" s="152">
        <v>10.83</v>
      </c>
      <c r="AY401" s="151">
        <v>185.61</v>
      </c>
      <c r="BG401" s="152">
        <v>129.02000000000001</v>
      </c>
      <c r="BH401" s="152">
        <v>701.68</v>
      </c>
      <c r="BI401" s="152">
        <v>19.52</v>
      </c>
      <c r="BJ401" s="152">
        <v>119.8</v>
      </c>
      <c r="BK401" s="152">
        <v>18.559999999999999</v>
      </c>
      <c r="BN401" s="152">
        <v>5.25</v>
      </c>
      <c r="BO401" s="152">
        <v>1086.46</v>
      </c>
      <c r="BP401" s="152">
        <v>30.26</v>
      </c>
      <c r="BQ401" s="152">
        <v>60.19</v>
      </c>
      <c r="BR401" s="152">
        <v>7.13</v>
      </c>
      <c r="BS401" s="152">
        <v>30.98</v>
      </c>
      <c r="BT401" s="152">
        <v>6.22</v>
      </c>
      <c r="BU401" s="152">
        <v>2</v>
      </c>
      <c r="BV401" s="152">
        <v>5.63</v>
      </c>
      <c r="BW401" s="152">
        <v>0.79</v>
      </c>
      <c r="BX401" s="152">
        <v>3.99</v>
      </c>
      <c r="CB401" s="152">
        <v>1.76</v>
      </c>
      <c r="CC401" s="152">
        <v>0.22</v>
      </c>
      <c r="CD401" s="152">
        <v>3.03</v>
      </c>
      <c r="CE401" s="152">
        <v>0.85</v>
      </c>
      <c r="CH401" s="152">
        <v>14.74</v>
      </c>
      <c r="CJ401" s="152">
        <v>7.1</v>
      </c>
      <c r="CK401" s="152">
        <v>2.0499999999999998</v>
      </c>
      <c r="CQ401" s="152">
        <v>0.13</v>
      </c>
      <c r="CR401" s="152">
        <v>0.74</v>
      </c>
      <c r="DO401" s="154">
        <v>86.228373590000004</v>
      </c>
    </row>
    <row r="402" spans="1:119">
      <c r="A402" s="151">
        <v>1051</v>
      </c>
      <c r="B402" s="152" t="s">
        <v>2859</v>
      </c>
      <c r="C402" s="152" t="s">
        <v>2941</v>
      </c>
      <c r="D402" s="152" t="s">
        <v>3299</v>
      </c>
      <c r="E402" s="152" t="s">
        <v>3300</v>
      </c>
      <c r="F402" s="152" t="s">
        <v>8846</v>
      </c>
      <c r="H402" s="151">
        <v>211010</v>
      </c>
      <c r="J402" s="151" t="s">
        <v>3301</v>
      </c>
      <c r="K402" s="152" t="s">
        <v>3302</v>
      </c>
      <c r="L402" s="153" t="s">
        <v>3346</v>
      </c>
      <c r="M402" s="153" t="s">
        <v>3572</v>
      </c>
      <c r="O402" s="151">
        <v>3496</v>
      </c>
      <c r="P402" s="152">
        <v>40.750799999999998</v>
      </c>
      <c r="Q402" s="152">
        <v>14.014849999999999</v>
      </c>
      <c r="R402" s="152" t="s">
        <v>2949</v>
      </c>
      <c r="S402" s="152" t="s">
        <v>2716</v>
      </c>
      <c r="T402" s="152">
        <v>47.670999999999999</v>
      </c>
      <c r="U402" s="152">
        <v>2.4249999999999998</v>
      </c>
      <c r="V402" s="152">
        <v>14.832000000000001</v>
      </c>
      <c r="W402" s="152">
        <v>1.4999999999999999E-2</v>
      </c>
      <c r="X402" s="152">
        <v>4.8339999999999996</v>
      </c>
      <c r="AA402" s="152">
        <v>5.9690000000000003</v>
      </c>
      <c r="AB402" s="152">
        <v>0.14000000000000001</v>
      </c>
      <c r="AC402" s="152">
        <v>12.811999999999999</v>
      </c>
      <c r="AD402" s="152">
        <v>2.3639999999999999</v>
      </c>
      <c r="AE402" s="152">
        <v>2.5139999999999998</v>
      </c>
      <c r="AF402" s="152">
        <v>1.522</v>
      </c>
      <c r="AI402" s="152">
        <v>95.097999999999999</v>
      </c>
      <c r="AJ402" s="152">
        <v>1.28</v>
      </c>
      <c r="AK402" s="156">
        <f t="shared" si="6"/>
        <v>1.5205000000000002E-2</v>
      </c>
      <c r="AL402" s="151">
        <v>152.05000000000001</v>
      </c>
      <c r="AM402" s="151">
        <v>1641.37</v>
      </c>
      <c r="AN402" s="151">
        <v>689.83</v>
      </c>
      <c r="AO402" s="151">
        <v>1111.8800000000001</v>
      </c>
      <c r="AR402" s="152">
        <v>7.79</v>
      </c>
      <c r="AS402" s="152">
        <v>10.6</v>
      </c>
      <c r="AY402" s="151">
        <v>182.84</v>
      </c>
      <c r="BG402" s="152">
        <v>66.44</v>
      </c>
      <c r="BH402" s="152">
        <v>481.19</v>
      </c>
      <c r="BI402" s="152">
        <v>20.38</v>
      </c>
      <c r="BJ402" s="152">
        <v>140.01</v>
      </c>
      <c r="BK402" s="152">
        <v>12.58</v>
      </c>
      <c r="BO402" s="152">
        <v>713.43</v>
      </c>
      <c r="BP402" s="152">
        <v>22.22</v>
      </c>
      <c r="BQ402" s="152">
        <v>50.17</v>
      </c>
      <c r="BR402" s="152">
        <v>6.64</v>
      </c>
      <c r="BS402" s="152">
        <v>28.37</v>
      </c>
      <c r="BT402" s="152">
        <v>6.09</v>
      </c>
      <c r="BU402" s="152">
        <v>1.96</v>
      </c>
      <c r="BV402" s="152">
        <v>5.24</v>
      </c>
      <c r="BW402" s="152">
        <v>0.85</v>
      </c>
      <c r="BX402" s="152">
        <v>4.7300000000000004</v>
      </c>
      <c r="CB402" s="152">
        <v>2.0299999999999998</v>
      </c>
      <c r="CC402" s="152">
        <v>0.3</v>
      </c>
      <c r="CD402" s="152">
        <v>2.52</v>
      </c>
      <c r="CE402" s="152">
        <v>0.59</v>
      </c>
      <c r="CH402" s="152">
        <v>8.7200000000000006</v>
      </c>
      <c r="CJ402" s="152">
        <v>3.97</v>
      </c>
      <c r="CK402" s="152">
        <v>1.27</v>
      </c>
      <c r="CQ402" s="152">
        <v>0.13</v>
      </c>
      <c r="CR402" s="152">
        <v>0.74</v>
      </c>
      <c r="DO402" s="154">
        <v>89.68</v>
      </c>
    </row>
    <row r="403" spans="1:119">
      <c r="A403" s="151">
        <v>1052</v>
      </c>
      <c r="B403" s="152" t="s">
        <v>2859</v>
      </c>
      <c r="C403" s="152" t="s">
        <v>2941</v>
      </c>
      <c r="D403" s="152" t="s">
        <v>3299</v>
      </c>
      <c r="E403" s="152" t="s">
        <v>3300</v>
      </c>
      <c r="F403" s="152" t="s">
        <v>8847</v>
      </c>
      <c r="H403" s="151">
        <v>211010</v>
      </c>
      <c r="J403" s="151" t="s">
        <v>3301</v>
      </c>
      <c r="K403" s="152" t="s">
        <v>3340</v>
      </c>
      <c r="L403" s="153" t="s">
        <v>3346</v>
      </c>
      <c r="M403" s="153" t="s">
        <v>4091</v>
      </c>
      <c r="O403" s="151">
        <v>3496</v>
      </c>
      <c r="P403" s="152">
        <v>40.750799999999998</v>
      </c>
      <c r="Q403" s="152">
        <v>14.014849999999999</v>
      </c>
      <c r="R403" s="152" t="s">
        <v>2949</v>
      </c>
      <c r="S403" s="152" t="s">
        <v>2716</v>
      </c>
      <c r="T403" s="152">
        <v>49.180999999999997</v>
      </c>
      <c r="U403" s="152">
        <v>1.0449999999999999</v>
      </c>
      <c r="V403" s="152">
        <v>17.902999999999999</v>
      </c>
      <c r="W403" s="152">
        <v>1.7000000000000001E-2</v>
      </c>
      <c r="X403" s="152">
        <v>5.0339999999999998</v>
      </c>
      <c r="AA403" s="152">
        <v>4.2850000000000001</v>
      </c>
      <c r="AB403" s="152">
        <v>0.104</v>
      </c>
      <c r="AC403" s="152">
        <v>8.9610000000000003</v>
      </c>
      <c r="AD403" s="152">
        <v>2.7349999999999999</v>
      </c>
      <c r="AE403" s="152">
        <v>5.6779999999999999</v>
      </c>
      <c r="AF403" s="152">
        <v>0.78</v>
      </c>
      <c r="AI403" s="152">
        <v>95.722999999999999</v>
      </c>
      <c r="AJ403" s="152">
        <v>1.62</v>
      </c>
      <c r="AK403" s="156">
        <f t="shared" si="6"/>
        <v>2.7375999999999998E-2</v>
      </c>
      <c r="AL403" s="151">
        <v>273.76</v>
      </c>
      <c r="AM403" s="151">
        <v>2598.42</v>
      </c>
      <c r="AN403" s="151">
        <v>2200.1999999999998</v>
      </c>
      <c r="AO403" s="151">
        <v>5876.22</v>
      </c>
      <c r="AR403" s="152">
        <v>4.21</v>
      </c>
      <c r="AS403" s="152">
        <v>24.32</v>
      </c>
      <c r="AY403" s="151">
        <v>190.41</v>
      </c>
      <c r="BG403" s="152">
        <v>214.9</v>
      </c>
      <c r="BH403" s="152">
        <v>780.26</v>
      </c>
      <c r="BI403" s="152">
        <v>18.34</v>
      </c>
      <c r="BJ403" s="152">
        <v>152.22</v>
      </c>
      <c r="BK403" s="152">
        <v>29.37</v>
      </c>
      <c r="BN403" s="152">
        <v>10.49</v>
      </c>
      <c r="BO403" s="152">
        <v>1620.03</v>
      </c>
      <c r="BP403" s="152">
        <v>34.270000000000003</v>
      </c>
      <c r="BQ403" s="152">
        <v>67.099999999999994</v>
      </c>
      <c r="BR403" s="152">
        <v>6.92</v>
      </c>
      <c r="BS403" s="152">
        <v>31.07</v>
      </c>
      <c r="BT403" s="152">
        <v>5.59</v>
      </c>
      <c r="BU403" s="152">
        <v>1.87</v>
      </c>
      <c r="BV403" s="152">
        <v>5.35</v>
      </c>
      <c r="BW403" s="152">
        <v>0.7</v>
      </c>
      <c r="BX403" s="152">
        <v>3.55</v>
      </c>
      <c r="CB403" s="152">
        <v>1.81</v>
      </c>
      <c r="CD403" s="152">
        <v>3.31</v>
      </c>
      <c r="CE403" s="152">
        <v>1.32</v>
      </c>
      <c r="CH403" s="152">
        <v>23.55</v>
      </c>
      <c r="CJ403" s="152">
        <v>9.02</v>
      </c>
      <c r="CK403" s="152">
        <v>3.55</v>
      </c>
      <c r="CQ403" s="152">
        <v>0.13</v>
      </c>
      <c r="CR403" s="152">
        <v>0.74</v>
      </c>
      <c r="DO403" s="154">
        <v>86.76</v>
      </c>
    </row>
    <row r="404" spans="1:119">
      <c r="A404" s="151">
        <v>1053</v>
      </c>
      <c r="B404" s="152" t="s">
        <v>2859</v>
      </c>
      <c r="C404" s="152" t="s">
        <v>2941</v>
      </c>
      <c r="D404" s="152" t="s">
        <v>3299</v>
      </c>
      <c r="E404" s="152" t="s">
        <v>3300</v>
      </c>
      <c r="F404" s="152" t="s">
        <v>8848</v>
      </c>
      <c r="H404" s="151">
        <v>211010</v>
      </c>
      <c r="J404" s="151" t="s">
        <v>3301</v>
      </c>
      <c r="K404" s="152" t="s">
        <v>3302</v>
      </c>
      <c r="L404" s="153" t="s">
        <v>3346</v>
      </c>
      <c r="M404" s="153" t="s">
        <v>3710</v>
      </c>
      <c r="O404" s="151">
        <v>3496</v>
      </c>
      <c r="P404" s="152">
        <v>40.750799999999998</v>
      </c>
      <c r="Q404" s="152">
        <v>14.014849999999999</v>
      </c>
      <c r="R404" s="152" t="s">
        <v>2949</v>
      </c>
      <c r="S404" s="152" t="s">
        <v>2716</v>
      </c>
      <c r="T404" s="152">
        <v>48.055999999999997</v>
      </c>
      <c r="U404" s="152">
        <v>1.1459999999999999</v>
      </c>
      <c r="V404" s="152">
        <v>15.271000000000001</v>
      </c>
      <c r="W404" s="152">
        <v>8.6999999999999994E-2</v>
      </c>
      <c r="X404" s="152">
        <v>6.1239999999999997</v>
      </c>
      <c r="AA404" s="152">
        <v>4.7069999999999999</v>
      </c>
      <c r="AB404" s="152">
        <v>0.11</v>
      </c>
      <c r="AC404" s="152">
        <v>11.948</v>
      </c>
      <c r="AD404" s="152">
        <v>2.19</v>
      </c>
      <c r="AE404" s="152">
        <v>4.0629999999999997</v>
      </c>
      <c r="AF404" s="152">
        <v>0.57899999999999996</v>
      </c>
      <c r="AI404" s="152">
        <v>94.281000000000006</v>
      </c>
      <c r="AJ404" s="152">
        <v>1.47</v>
      </c>
      <c r="AK404" s="156">
        <f t="shared" si="6"/>
        <v>6.7213999999999996E-2</v>
      </c>
      <c r="AL404" s="151">
        <v>672.14</v>
      </c>
      <c r="AM404" s="151">
        <v>1969.44</v>
      </c>
      <c r="AN404" s="151">
        <v>1753.15</v>
      </c>
      <c r="AO404" s="151">
        <v>4040.1</v>
      </c>
      <c r="AS404" s="152">
        <v>26.19</v>
      </c>
      <c r="AY404" s="151">
        <v>225.78</v>
      </c>
      <c r="BG404" s="152">
        <v>152.28</v>
      </c>
      <c r="BH404" s="152">
        <v>713.42</v>
      </c>
      <c r="BI404" s="152">
        <v>23.07</v>
      </c>
      <c r="BJ404" s="152">
        <v>160.13999999999999</v>
      </c>
      <c r="BK404" s="152">
        <v>27.21</v>
      </c>
      <c r="BN404" s="152">
        <v>6.82</v>
      </c>
      <c r="BO404" s="152">
        <v>1424.53</v>
      </c>
      <c r="BP404" s="152">
        <v>34.270000000000003</v>
      </c>
      <c r="BQ404" s="152">
        <v>71.61</v>
      </c>
      <c r="BR404" s="152">
        <v>8.48</v>
      </c>
      <c r="BS404" s="152">
        <v>34.619999999999997</v>
      </c>
      <c r="BT404" s="152">
        <v>6.98</v>
      </c>
      <c r="BU404" s="152">
        <v>2.17</v>
      </c>
      <c r="BV404" s="152">
        <v>8</v>
      </c>
      <c r="BW404" s="152">
        <v>0.94</v>
      </c>
      <c r="BX404" s="152">
        <v>5.04</v>
      </c>
      <c r="CB404" s="152">
        <v>2.34</v>
      </c>
      <c r="CD404" s="152">
        <v>4.66</v>
      </c>
      <c r="CE404" s="152">
        <v>1.35</v>
      </c>
      <c r="CH404" s="152">
        <v>19.670000000000002</v>
      </c>
      <c r="CJ404" s="152">
        <v>10.29</v>
      </c>
      <c r="CK404" s="152">
        <v>3.44</v>
      </c>
      <c r="CQ404" s="152">
        <v>0.13</v>
      </c>
      <c r="CR404" s="152">
        <v>0.74</v>
      </c>
      <c r="DO404" s="154">
        <v>86.76</v>
      </c>
    </row>
    <row r="405" spans="1:119">
      <c r="A405" s="151">
        <v>1054</v>
      </c>
      <c r="B405" s="152" t="s">
        <v>2859</v>
      </c>
      <c r="C405" s="152" t="s">
        <v>2941</v>
      </c>
      <c r="D405" s="152" t="s">
        <v>3299</v>
      </c>
      <c r="E405" s="152" t="s">
        <v>3300</v>
      </c>
      <c r="F405" s="152" t="s">
        <v>8849</v>
      </c>
      <c r="H405" s="151">
        <v>211010</v>
      </c>
      <c r="J405" s="151" t="s">
        <v>3301</v>
      </c>
      <c r="K405" s="152" t="s">
        <v>3340</v>
      </c>
      <c r="L405" s="153" t="s">
        <v>3346</v>
      </c>
      <c r="M405" s="153" t="s">
        <v>4632</v>
      </c>
      <c r="O405" s="151">
        <v>3496</v>
      </c>
      <c r="P405" s="152">
        <v>40.750799999999998</v>
      </c>
      <c r="Q405" s="152">
        <v>14.014849999999999</v>
      </c>
      <c r="R405" s="152" t="s">
        <v>2949</v>
      </c>
      <c r="S405" s="152" t="s">
        <v>2716</v>
      </c>
      <c r="T405" s="152">
        <v>50.914000000000001</v>
      </c>
      <c r="U405" s="152">
        <v>1.3069999999999999</v>
      </c>
      <c r="V405" s="152">
        <v>17.635999999999999</v>
      </c>
      <c r="W405" s="152">
        <v>6.2E-2</v>
      </c>
      <c r="X405" s="152">
        <v>6.5010000000000003</v>
      </c>
      <c r="AA405" s="152">
        <v>4.2169999999999996</v>
      </c>
      <c r="AB405" s="152">
        <v>0.129</v>
      </c>
      <c r="AC405" s="152">
        <v>9.0890000000000004</v>
      </c>
      <c r="AD405" s="152">
        <v>3.2120000000000002</v>
      </c>
      <c r="AE405" s="152">
        <v>3.625</v>
      </c>
      <c r="AF405" s="152">
        <v>0.434</v>
      </c>
      <c r="AI405" s="152">
        <v>97.126000000000005</v>
      </c>
      <c r="AJ405" s="152">
        <v>1.34</v>
      </c>
      <c r="AK405" s="156">
        <f t="shared" si="6"/>
        <v>2.8881E-2</v>
      </c>
      <c r="AL405" s="151">
        <v>288.81</v>
      </c>
      <c r="AM405" s="151">
        <v>1123.46</v>
      </c>
      <c r="AN405" s="151">
        <v>1073.49</v>
      </c>
      <c r="AO405" s="151">
        <v>1657.68</v>
      </c>
      <c r="AR405" s="152">
        <v>2.88</v>
      </c>
      <c r="AS405" s="152">
        <v>10.29</v>
      </c>
      <c r="AY405" s="151">
        <v>181.62</v>
      </c>
      <c r="BG405" s="152">
        <v>98.77</v>
      </c>
      <c r="BH405" s="152">
        <v>501.61</v>
      </c>
      <c r="BI405" s="152">
        <v>15.74</v>
      </c>
      <c r="BJ405" s="152">
        <v>97.61</v>
      </c>
      <c r="BK405" s="152">
        <v>22.1</v>
      </c>
      <c r="BN405" s="152">
        <v>3.37</v>
      </c>
      <c r="BO405" s="152">
        <v>753.39</v>
      </c>
      <c r="BP405" s="152">
        <v>23.28</v>
      </c>
      <c r="BQ405" s="152">
        <v>47.43</v>
      </c>
      <c r="BR405" s="152">
        <v>5.49</v>
      </c>
      <c r="BS405" s="152">
        <v>21.68</v>
      </c>
      <c r="BT405" s="152">
        <v>4.54</v>
      </c>
      <c r="BU405" s="152">
        <v>1.66</v>
      </c>
      <c r="BV405" s="152">
        <v>3.55</v>
      </c>
      <c r="BW405" s="152">
        <v>0.55000000000000004</v>
      </c>
      <c r="BX405" s="152">
        <v>3.16</v>
      </c>
      <c r="CB405" s="152">
        <v>1.1399999999999999</v>
      </c>
      <c r="CD405" s="152">
        <v>2.44</v>
      </c>
      <c r="CE405" s="152">
        <v>0.97</v>
      </c>
      <c r="CH405" s="152">
        <v>11.59</v>
      </c>
      <c r="CJ405" s="152">
        <v>4.84</v>
      </c>
      <c r="CK405" s="152">
        <v>1.69</v>
      </c>
      <c r="CQ405" s="152">
        <v>0.13</v>
      </c>
      <c r="CR405" s="152">
        <v>0.74</v>
      </c>
      <c r="DO405" s="154">
        <v>85.004794959999998</v>
      </c>
    </row>
    <row r="406" spans="1:119">
      <c r="A406" s="151">
        <v>1055</v>
      </c>
      <c r="B406" s="152" t="s">
        <v>2859</v>
      </c>
      <c r="C406" s="152" t="s">
        <v>2941</v>
      </c>
      <c r="D406" s="152" t="s">
        <v>3299</v>
      </c>
      <c r="E406" s="152" t="s">
        <v>3300</v>
      </c>
      <c r="F406" s="152" t="s">
        <v>8850</v>
      </c>
      <c r="H406" s="151">
        <v>211010</v>
      </c>
      <c r="J406" s="151" t="s">
        <v>3301</v>
      </c>
      <c r="K406" s="152" t="s">
        <v>3302</v>
      </c>
      <c r="L406" s="153" t="s">
        <v>3346</v>
      </c>
      <c r="M406" s="153" t="s">
        <v>4153</v>
      </c>
      <c r="O406" s="151">
        <v>3496</v>
      </c>
      <c r="P406" s="152">
        <v>40.750799999999998</v>
      </c>
      <c r="Q406" s="152">
        <v>14.014849999999999</v>
      </c>
      <c r="R406" s="152" t="s">
        <v>2949</v>
      </c>
      <c r="S406" s="152" t="s">
        <v>2716</v>
      </c>
      <c r="T406" s="152">
        <v>49.448</v>
      </c>
      <c r="U406" s="152">
        <v>1.0409999999999999</v>
      </c>
      <c r="V406" s="152">
        <v>17.212</v>
      </c>
      <c r="W406" s="152">
        <v>7.0000000000000001E-3</v>
      </c>
      <c r="X406" s="152">
        <v>7.0529999999999999</v>
      </c>
      <c r="AA406" s="152">
        <v>4.7309999999999999</v>
      </c>
      <c r="AB406" s="152">
        <v>0.187</v>
      </c>
      <c r="AC406" s="152">
        <v>10.722</v>
      </c>
      <c r="AD406" s="152">
        <v>2.681</v>
      </c>
      <c r="AE406" s="152">
        <v>2.956</v>
      </c>
      <c r="AF406" s="152">
        <v>0.45100000000000001</v>
      </c>
      <c r="AI406" s="152">
        <v>96.489000000000004</v>
      </c>
      <c r="AJ406" s="152">
        <v>1.23</v>
      </c>
      <c r="AK406" s="156">
        <f t="shared" si="6"/>
        <v>1.7833999999999999E-2</v>
      </c>
      <c r="AL406" s="151">
        <v>178.34</v>
      </c>
      <c r="AM406" s="151">
        <v>1170.0899999999999</v>
      </c>
      <c r="AN406" s="151">
        <v>869.99</v>
      </c>
      <c r="AO406" s="151">
        <v>1439.88</v>
      </c>
      <c r="AS406" s="152">
        <v>6.25</v>
      </c>
      <c r="AY406" s="151">
        <v>178.95</v>
      </c>
      <c r="BG406" s="152">
        <v>89.5</v>
      </c>
      <c r="BH406" s="152">
        <v>649.86</v>
      </c>
      <c r="BI406" s="152">
        <v>15.06</v>
      </c>
      <c r="BJ406" s="152">
        <v>88.44</v>
      </c>
      <c r="BK406" s="152">
        <v>17.260000000000002</v>
      </c>
      <c r="BN406" s="152">
        <v>3.27</v>
      </c>
      <c r="BO406" s="152">
        <v>741.68</v>
      </c>
      <c r="BP406" s="152">
        <v>23.32</v>
      </c>
      <c r="BQ406" s="152">
        <v>47.08</v>
      </c>
      <c r="BR406" s="152">
        <v>5.58</v>
      </c>
      <c r="BS406" s="152">
        <v>23.16</v>
      </c>
      <c r="BT406" s="152">
        <v>4.7300000000000004</v>
      </c>
      <c r="BU406" s="152">
        <v>1.6</v>
      </c>
      <c r="BV406" s="152">
        <v>4.1100000000000003</v>
      </c>
      <c r="BW406" s="152">
        <v>0.48</v>
      </c>
      <c r="BX406" s="152">
        <v>2.91</v>
      </c>
      <c r="CB406" s="152">
        <v>1.08</v>
      </c>
      <c r="CD406" s="152">
        <v>2.19</v>
      </c>
      <c r="CE406" s="152">
        <v>0.74</v>
      </c>
      <c r="CH406" s="152">
        <v>10.84</v>
      </c>
      <c r="CJ406" s="152">
        <v>5</v>
      </c>
      <c r="CK406" s="152">
        <v>1.55</v>
      </c>
      <c r="CQ406" s="152">
        <v>0.13</v>
      </c>
      <c r="CR406" s="152">
        <v>0.74</v>
      </c>
      <c r="DO406" s="154">
        <v>85.76</v>
      </c>
    </row>
    <row r="407" spans="1:119">
      <c r="A407" s="151">
        <v>1056</v>
      </c>
      <c r="B407" s="152" t="s">
        <v>2859</v>
      </c>
      <c r="C407" s="152" t="s">
        <v>2941</v>
      </c>
      <c r="D407" s="152" t="s">
        <v>3299</v>
      </c>
      <c r="E407" s="152" t="s">
        <v>3300</v>
      </c>
      <c r="F407" s="152" t="s">
        <v>8851</v>
      </c>
      <c r="H407" s="151">
        <v>211010</v>
      </c>
      <c r="J407" s="151" t="s">
        <v>3301</v>
      </c>
      <c r="K407" s="152" t="s">
        <v>3340</v>
      </c>
      <c r="L407" s="153" t="s">
        <v>3346</v>
      </c>
      <c r="M407" s="153" t="s">
        <v>4389</v>
      </c>
      <c r="O407" s="151">
        <v>3496</v>
      </c>
      <c r="P407" s="152">
        <v>40.750799999999998</v>
      </c>
      <c r="Q407" s="152">
        <v>14.014849999999999</v>
      </c>
      <c r="R407" s="152" t="s">
        <v>2949</v>
      </c>
      <c r="S407" s="152" t="s">
        <v>2716</v>
      </c>
      <c r="T407" s="152">
        <v>50.17</v>
      </c>
      <c r="U407" s="152">
        <v>1.2509999999999999</v>
      </c>
      <c r="V407" s="152">
        <v>17.100999999999999</v>
      </c>
      <c r="W407" s="152">
        <v>1.7000000000000001E-2</v>
      </c>
      <c r="X407" s="152">
        <v>6.3390000000000004</v>
      </c>
      <c r="AA407" s="152">
        <v>4.5289999999999999</v>
      </c>
      <c r="AB407" s="152">
        <v>0.153</v>
      </c>
      <c r="AC407" s="152">
        <v>9.6869999999999994</v>
      </c>
      <c r="AD407" s="152">
        <v>3.0419999999999998</v>
      </c>
      <c r="AE407" s="152">
        <v>3.5339999999999998</v>
      </c>
      <c r="AF407" s="152">
        <v>0.52900000000000003</v>
      </c>
      <c r="AI407" s="152">
        <v>96.352000000000004</v>
      </c>
      <c r="AJ407" s="152">
        <v>1.1200000000000001</v>
      </c>
      <c r="AK407" s="156">
        <f t="shared" si="6"/>
        <v>4.369E-2</v>
      </c>
      <c r="AL407" s="151">
        <v>436.9</v>
      </c>
      <c r="AM407" s="151">
        <v>1093.2</v>
      </c>
      <c r="AN407" s="151">
        <v>952.15</v>
      </c>
      <c r="AO407" s="151">
        <v>1569.74</v>
      </c>
      <c r="AR407" s="152">
        <v>2.52</v>
      </c>
      <c r="AS407" s="152">
        <v>7.87</v>
      </c>
      <c r="AY407" s="151">
        <v>152.65</v>
      </c>
      <c r="BG407" s="152">
        <v>103.62</v>
      </c>
      <c r="BH407" s="152">
        <v>535.04999999999995</v>
      </c>
      <c r="BI407" s="152">
        <v>15.79</v>
      </c>
      <c r="BJ407" s="152">
        <v>103.16</v>
      </c>
      <c r="BK407" s="152">
        <v>20.329999999999998</v>
      </c>
      <c r="BN407" s="152">
        <v>3.57</v>
      </c>
      <c r="BO407" s="152">
        <v>828.4</v>
      </c>
      <c r="BP407" s="152">
        <v>26.14</v>
      </c>
      <c r="BQ407" s="152">
        <v>51.13</v>
      </c>
      <c r="BR407" s="152">
        <v>6.1</v>
      </c>
      <c r="BS407" s="152">
        <v>24.8</v>
      </c>
      <c r="BT407" s="152">
        <v>4.32</v>
      </c>
      <c r="BU407" s="152">
        <v>1.77</v>
      </c>
      <c r="BV407" s="152">
        <v>4.16</v>
      </c>
      <c r="BW407" s="152">
        <v>0.66</v>
      </c>
      <c r="BX407" s="152">
        <v>3.94</v>
      </c>
      <c r="CB407" s="152">
        <v>1.32</v>
      </c>
      <c r="CD407" s="152">
        <v>2.59</v>
      </c>
      <c r="CE407" s="152">
        <v>0.9</v>
      </c>
      <c r="CH407" s="152">
        <v>12</v>
      </c>
      <c r="CJ407" s="152">
        <v>5.63</v>
      </c>
      <c r="CK407" s="152">
        <v>1.61</v>
      </c>
      <c r="CQ407" s="152">
        <v>0.13</v>
      </c>
      <c r="CR407" s="152">
        <v>0.74</v>
      </c>
      <c r="DO407" s="154">
        <v>86.55</v>
      </c>
    </row>
    <row r="408" spans="1:119">
      <c r="A408" s="151">
        <v>1057</v>
      </c>
      <c r="B408" s="152" t="s">
        <v>2859</v>
      </c>
      <c r="C408" s="152" t="s">
        <v>2941</v>
      </c>
      <c r="D408" s="152" t="s">
        <v>3299</v>
      </c>
      <c r="E408" s="152" t="s">
        <v>3300</v>
      </c>
      <c r="F408" s="152" t="s">
        <v>8852</v>
      </c>
      <c r="H408" s="151">
        <v>211010</v>
      </c>
      <c r="J408" s="151" t="s">
        <v>3301</v>
      </c>
      <c r="K408" s="152" t="s">
        <v>3302</v>
      </c>
      <c r="L408" s="153" t="s">
        <v>3346</v>
      </c>
      <c r="M408" s="153" t="s">
        <v>4674</v>
      </c>
      <c r="O408" s="151">
        <v>3496</v>
      </c>
      <c r="P408" s="152">
        <v>40.750799999999998</v>
      </c>
      <c r="Q408" s="152">
        <v>14.014849999999999</v>
      </c>
      <c r="R408" s="152" t="s">
        <v>2949</v>
      </c>
      <c r="S408" s="152" t="s">
        <v>2716</v>
      </c>
      <c r="T408" s="152">
        <v>51.040999999999997</v>
      </c>
      <c r="U408" s="152">
        <v>1.3240000000000001</v>
      </c>
      <c r="V408" s="152">
        <v>18.135000000000002</v>
      </c>
      <c r="W408" s="152">
        <v>7.0000000000000001E-3</v>
      </c>
      <c r="X408" s="152">
        <v>5.8250000000000002</v>
      </c>
      <c r="AA408" s="152">
        <v>3.5289999999999999</v>
      </c>
      <c r="AB408" s="152">
        <v>0.106</v>
      </c>
      <c r="AC408" s="152">
        <v>8.2050000000000001</v>
      </c>
      <c r="AD408" s="152">
        <v>2.8519999999999999</v>
      </c>
      <c r="AE408" s="152">
        <v>4.8259999999999996</v>
      </c>
      <c r="AF408" s="152">
        <v>0.56999999999999995</v>
      </c>
      <c r="AI408" s="152">
        <v>96.42</v>
      </c>
      <c r="AJ408" s="152">
        <v>1.1399999999999999</v>
      </c>
      <c r="AK408" s="156">
        <f t="shared" si="6"/>
        <v>3.2419999999999997E-2</v>
      </c>
      <c r="AL408" s="151">
        <v>324.2</v>
      </c>
      <c r="AM408" s="151">
        <v>927.73</v>
      </c>
      <c r="AN408" s="151">
        <v>1251.3800000000001</v>
      </c>
      <c r="AO408" s="151">
        <v>2468.9299999999998</v>
      </c>
      <c r="AS408" s="152">
        <v>16.68</v>
      </c>
      <c r="AY408" s="151">
        <v>159.16</v>
      </c>
      <c r="BG408" s="152">
        <v>142.22</v>
      </c>
      <c r="BH408" s="152">
        <v>607.51</v>
      </c>
      <c r="BI408" s="152">
        <v>15.65</v>
      </c>
      <c r="BJ408" s="152">
        <v>107.67</v>
      </c>
      <c r="BK408" s="152">
        <v>21.51</v>
      </c>
      <c r="BN408" s="152">
        <v>5.3</v>
      </c>
      <c r="BO408" s="152">
        <v>1113.44</v>
      </c>
      <c r="BP408" s="152">
        <v>31.65</v>
      </c>
      <c r="BQ408" s="152">
        <v>68.17</v>
      </c>
      <c r="BR408" s="152">
        <v>7.54</v>
      </c>
      <c r="BS408" s="152">
        <v>29.72</v>
      </c>
      <c r="BT408" s="152">
        <v>6.54</v>
      </c>
      <c r="BU408" s="152">
        <v>1.84</v>
      </c>
      <c r="BV408" s="152">
        <v>5.35</v>
      </c>
      <c r="BW408" s="152">
        <v>0.57999999999999996</v>
      </c>
      <c r="BX408" s="152">
        <v>3.27</v>
      </c>
      <c r="CB408" s="152">
        <v>1.73</v>
      </c>
      <c r="CD408" s="152">
        <v>2.4700000000000002</v>
      </c>
      <c r="CE408" s="152">
        <v>1.03</v>
      </c>
      <c r="CH408" s="152">
        <v>20.56</v>
      </c>
      <c r="CJ408" s="152">
        <v>7.22</v>
      </c>
      <c r="CK408" s="152">
        <v>2.52</v>
      </c>
      <c r="CQ408" s="152">
        <v>0.13</v>
      </c>
      <c r="CR408" s="152">
        <v>0.74</v>
      </c>
      <c r="DO408" s="154">
        <v>85.53</v>
      </c>
    </row>
    <row r="409" spans="1:119">
      <c r="A409" s="151">
        <v>1059</v>
      </c>
      <c r="B409" s="152" t="s">
        <v>2859</v>
      </c>
      <c r="C409" s="152" t="s">
        <v>2941</v>
      </c>
      <c r="D409" s="152" t="s">
        <v>3299</v>
      </c>
      <c r="E409" s="152" t="s">
        <v>3300</v>
      </c>
      <c r="F409" s="152" t="s">
        <v>8853</v>
      </c>
      <c r="H409" s="151">
        <v>211010</v>
      </c>
      <c r="J409" s="151" t="s">
        <v>3301</v>
      </c>
      <c r="K409" s="152" t="s">
        <v>3302</v>
      </c>
      <c r="L409" s="153" t="s">
        <v>3346</v>
      </c>
      <c r="M409" s="153" t="s">
        <v>3883</v>
      </c>
      <c r="O409" s="151">
        <v>3496</v>
      </c>
      <c r="P409" s="152">
        <v>40.750799999999998</v>
      </c>
      <c r="Q409" s="152">
        <v>14.014849999999999</v>
      </c>
      <c r="R409" s="152" t="s">
        <v>2949</v>
      </c>
      <c r="S409" s="152" t="s">
        <v>2716</v>
      </c>
      <c r="T409" s="152">
        <v>48.622999999999998</v>
      </c>
      <c r="U409" s="152">
        <v>1.2070000000000001</v>
      </c>
      <c r="V409" s="152">
        <v>17.210999999999999</v>
      </c>
      <c r="W409" s="152" t="s">
        <v>2867</v>
      </c>
      <c r="X409" s="152">
        <v>6.2060000000000004</v>
      </c>
      <c r="AA409" s="152">
        <v>4.524</v>
      </c>
      <c r="AB409" s="152">
        <v>0.13100000000000001</v>
      </c>
      <c r="AC409" s="152">
        <v>11.593</v>
      </c>
      <c r="AD409" s="152">
        <v>2.6669999999999998</v>
      </c>
      <c r="AE409" s="152">
        <v>3.46</v>
      </c>
      <c r="AF409" s="152">
        <v>0.67700000000000005</v>
      </c>
      <c r="AI409" s="152">
        <v>96.299000000000007</v>
      </c>
      <c r="AJ409" s="152">
        <v>1.06</v>
      </c>
      <c r="AK409" s="156">
        <f t="shared" si="6"/>
        <v>5.4752999999999996E-2</v>
      </c>
      <c r="AL409" s="151">
        <v>547.53</v>
      </c>
      <c r="AM409" s="151">
        <v>1198.46</v>
      </c>
      <c r="AN409" s="151">
        <v>1556.04</v>
      </c>
      <c r="AO409" s="151">
        <v>2904.11</v>
      </c>
      <c r="AS409" s="152">
        <v>21.46</v>
      </c>
      <c r="AY409" s="151">
        <v>203.7</v>
      </c>
      <c r="BG409" s="152">
        <v>131.99</v>
      </c>
      <c r="BH409" s="152">
        <v>596.1</v>
      </c>
      <c r="BI409" s="152">
        <v>14.13</v>
      </c>
      <c r="BJ409" s="152">
        <v>101.36</v>
      </c>
      <c r="BK409" s="152">
        <v>21.86</v>
      </c>
      <c r="BN409" s="152">
        <v>5.25</v>
      </c>
      <c r="BO409" s="152">
        <v>940.51</v>
      </c>
      <c r="BP409" s="152">
        <v>22.21</v>
      </c>
      <c r="BQ409" s="152">
        <v>53.18</v>
      </c>
      <c r="BR409" s="152">
        <v>6</v>
      </c>
      <c r="BS409" s="152">
        <v>24.99</v>
      </c>
      <c r="BT409" s="152">
        <v>4.9800000000000004</v>
      </c>
      <c r="BU409" s="152">
        <v>1.64</v>
      </c>
      <c r="BV409" s="152">
        <v>4.5</v>
      </c>
      <c r="BW409" s="152">
        <v>0.56000000000000005</v>
      </c>
      <c r="BX409" s="152">
        <v>2.99</v>
      </c>
      <c r="CB409" s="152">
        <v>1.27</v>
      </c>
      <c r="CD409" s="152">
        <v>1.96</v>
      </c>
      <c r="CE409" s="152">
        <v>0.87</v>
      </c>
      <c r="CH409" s="152">
        <v>13.77</v>
      </c>
      <c r="CJ409" s="152">
        <v>5.57</v>
      </c>
      <c r="CK409" s="152">
        <v>2.09</v>
      </c>
      <c r="CQ409" s="152">
        <v>0.13</v>
      </c>
      <c r="CR409" s="152">
        <v>0.74</v>
      </c>
      <c r="DO409" s="154">
        <v>86.69</v>
      </c>
    </row>
    <row r="410" spans="1:119">
      <c r="A410" s="151">
        <v>1060</v>
      </c>
      <c r="B410" s="152" t="s">
        <v>2859</v>
      </c>
      <c r="C410" s="152" t="s">
        <v>2941</v>
      </c>
      <c r="D410" s="152" t="s">
        <v>3299</v>
      </c>
      <c r="E410" s="152" t="s">
        <v>3300</v>
      </c>
      <c r="F410" s="152" t="s">
        <v>8854</v>
      </c>
      <c r="H410" s="151">
        <v>211010</v>
      </c>
      <c r="J410" s="151" t="s">
        <v>3301</v>
      </c>
      <c r="K410" s="152" t="s">
        <v>3340</v>
      </c>
      <c r="L410" s="153" t="s">
        <v>3346</v>
      </c>
      <c r="M410" s="153" t="s">
        <v>4134</v>
      </c>
      <c r="O410" s="151">
        <v>3496</v>
      </c>
      <c r="P410" s="152">
        <v>40.750799999999998</v>
      </c>
      <c r="Q410" s="152">
        <v>14.014849999999999</v>
      </c>
      <c r="R410" s="152" t="s">
        <v>2949</v>
      </c>
      <c r="S410" s="152" t="s">
        <v>2716</v>
      </c>
      <c r="T410" s="152">
        <v>49.331000000000003</v>
      </c>
      <c r="U410" s="152">
        <v>1.3939999999999999</v>
      </c>
      <c r="V410" s="152">
        <v>17.234000000000002</v>
      </c>
      <c r="W410" s="152">
        <v>6.7000000000000004E-2</v>
      </c>
      <c r="X410" s="152">
        <v>6.0170000000000003</v>
      </c>
      <c r="AA410" s="152">
        <v>3.5529999999999999</v>
      </c>
      <c r="AB410" s="152">
        <v>0.125</v>
      </c>
      <c r="AC410" s="152">
        <v>12.051</v>
      </c>
      <c r="AD410" s="152">
        <v>2.496</v>
      </c>
      <c r="AE410" s="152">
        <v>3.399</v>
      </c>
      <c r="AF410" s="152">
        <v>0.52800000000000002</v>
      </c>
      <c r="AI410" s="152">
        <v>96.194999999999993</v>
      </c>
      <c r="AJ410" s="152">
        <v>1.19</v>
      </c>
      <c r="AK410" s="156">
        <f t="shared" si="6"/>
        <v>4.4127E-2</v>
      </c>
      <c r="AL410" s="151">
        <v>441.27</v>
      </c>
      <c r="AM410" s="151">
        <v>1115.22</v>
      </c>
      <c r="AN410" s="151">
        <v>1309.4000000000001</v>
      </c>
      <c r="AO410" s="151">
        <v>2634.01</v>
      </c>
      <c r="AY410" s="151">
        <v>210.26</v>
      </c>
      <c r="BG410" s="152">
        <v>113.59</v>
      </c>
      <c r="BH410" s="152">
        <v>695.48</v>
      </c>
      <c r="BI410" s="152">
        <v>13.52</v>
      </c>
      <c r="BJ410" s="152">
        <v>107.43</v>
      </c>
      <c r="BK410" s="152">
        <v>22.11</v>
      </c>
      <c r="BN410" s="152">
        <v>8</v>
      </c>
      <c r="BO410" s="152">
        <v>998.38</v>
      </c>
      <c r="BP410" s="152">
        <v>26.45</v>
      </c>
      <c r="BQ410" s="152">
        <v>62.21</v>
      </c>
      <c r="BR410" s="152">
        <v>6.59</v>
      </c>
      <c r="BS410" s="152">
        <v>27.44</v>
      </c>
      <c r="BT410" s="152">
        <v>4.74</v>
      </c>
      <c r="BU410" s="152">
        <v>1.92</v>
      </c>
      <c r="BV410" s="152">
        <v>7.71</v>
      </c>
      <c r="BW410" s="152">
        <v>0.52</v>
      </c>
      <c r="BX410" s="152">
        <v>4.4000000000000004</v>
      </c>
      <c r="CB410" s="152">
        <v>1.91</v>
      </c>
      <c r="CD410" s="152">
        <v>2.19</v>
      </c>
      <c r="CE410" s="152">
        <v>0.89</v>
      </c>
      <c r="CH410" s="152">
        <v>15.63</v>
      </c>
      <c r="CJ410" s="152">
        <v>6.01</v>
      </c>
      <c r="CK410" s="152">
        <v>1.84</v>
      </c>
      <c r="CQ410" s="152">
        <v>0.13</v>
      </c>
      <c r="CR410" s="152">
        <v>0.74</v>
      </c>
      <c r="DO410" s="154">
        <v>86.49</v>
      </c>
    </row>
    <row r="411" spans="1:119">
      <c r="A411" s="151">
        <v>1065</v>
      </c>
      <c r="B411" s="152" t="s">
        <v>2859</v>
      </c>
      <c r="C411" s="152" t="s">
        <v>2941</v>
      </c>
      <c r="D411" s="152" t="s">
        <v>3299</v>
      </c>
      <c r="E411" s="152" t="s">
        <v>3300</v>
      </c>
      <c r="F411" s="152" t="s">
        <v>8855</v>
      </c>
      <c r="H411" s="151">
        <v>211010</v>
      </c>
      <c r="J411" s="151" t="s">
        <v>3301</v>
      </c>
      <c r="K411" s="152" t="s">
        <v>3302</v>
      </c>
      <c r="L411" s="153" t="s">
        <v>3346</v>
      </c>
      <c r="M411" s="153" t="s">
        <v>3931</v>
      </c>
      <c r="O411" s="151">
        <v>3496</v>
      </c>
      <c r="P411" s="152">
        <v>40.750799999999998</v>
      </c>
      <c r="Q411" s="152">
        <v>14.014849999999999</v>
      </c>
      <c r="R411" s="152" t="s">
        <v>2949</v>
      </c>
      <c r="S411" s="152" t="s">
        <v>2716</v>
      </c>
      <c r="T411" s="152">
        <v>48.723999999999997</v>
      </c>
      <c r="U411" s="152">
        <v>1.129</v>
      </c>
      <c r="V411" s="152">
        <v>18.323</v>
      </c>
      <c r="W411" s="152" t="s">
        <v>2867</v>
      </c>
      <c r="X411" s="152">
        <v>6.7489999999999997</v>
      </c>
      <c r="AA411" s="152">
        <v>4.1239999999999997</v>
      </c>
      <c r="AB411" s="152">
        <v>9.2999999999999999E-2</v>
      </c>
      <c r="AC411" s="152">
        <v>10.185</v>
      </c>
      <c r="AD411" s="152">
        <v>2.573</v>
      </c>
      <c r="AE411" s="152">
        <v>4.173</v>
      </c>
      <c r="AF411" s="152">
        <v>0.72799999999999998</v>
      </c>
      <c r="AI411" s="152">
        <v>96.801000000000002</v>
      </c>
      <c r="AJ411" s="152">
        <v>1.18</v>
      </c>
      <c r="AK411" s="156">
        <f t="shared" si="6"/>
        <v>2.1444999999999999E-2</v>
      </c>
      <c r="AL411" s="151">
        <v>214.45</v>
      </c>
      <c r="AM411" s="151">
        <v>973.71</v>
      </c>
      <c r="AN411" s="151">
        <v>1220.3699999999999</v>
      </c>
      <c r="AO411" s="151">
        <v>3278.47</v>
      </c>
      <c r="AS411" s="152">
        <v>21.59</v>
      </c>
      <c r="AY411" s="151">
        <v>182.48</v>
      </c>
      <c r="BG411" s="152">
        <v>141.47</v>
      </c>
      <c r="BH411" s="152">
        <v>646.91</v>
      </c>
      <c r="BI411" s="152">
        <v>13.83</v>
      </c>
      <c r="BJ411" s="152">
        <v>92.11</v>
      </c>
      <c r="BK411" s="152">
        <v>15.89</v>
      </c>
      <c r="BN411" s="152">
        <v>6.53</v>
      </c>
      <c r="BO411" s="152">
        <v>1011.02</v>
      </c>
      <c r="BP411" s="152">
        <v>23.44</v>
      </c>
      <c r="BQ411" s="152">
        <v>47.54</v>
      </c>
      <c r="BR411" s="152">
        <v>5.64</v>
      </c>
      <c r="BS411" s="152">
        <v>25.11</v>
      </c>
      <c r="BT411" s="152">
        <v>4.5199999999999996</v>
      </c>
      <c r="BU411" s="152">
        <v>1.51</v>
      </c>
      <c r="BV411" s="152">
        <v>4.6100000000000003</v>
      </c>
      <c r="BW411" s="152">
        <v>0.59</v>
      </c>
      <c r="BX411" s="152">
        <v>2.9</v>
      </c>
      <c r="CB411" s="152">
        <v>1.56</v>
      </c>
      <c r="CD411" s="152">
        <v>1.8</v>
      </c>
      <c r="CE411" s="152">
        <v>0.76</v>
      </c>
      <c r="CH411" s="152">
        <v>14.76</v>
      </c>
      <c r="CJ411" s="152">
        <v>5.59</v>
      </c>
      <c r="CK411" s="152">
        <v>2.02</v>
      </c>
      <c r="CQ411" s="152">
        <v>0.13</v>
      </c>
      <c r="CR411" s="152">
        <v>0.74</v>
      </c>
      <c r="DO411" s="154">
        <v>87.67</v>
      </c>
    </row>
    <row r="412" spans="1:119">
      <c r="A412" s="151">
        <v>1066</v>
      </c>
      <c r="B412" s="152" t="s">
        <v>2859</v>
      </c>
      <c r="C412" s="152" t="s">
        <v>2941</v>
      </c>
      <c r="D412" s="152" t="s">
        <v>3299</v>
      </c>
      <c r="E412" s="152" t="s">
        <v>3300</v>
      </c>
      <c r="F412" s="152" t="s">
        <v>8856</v>
      </c>
      <c r="H412" s="151">
        <v>211010</v>
      </c>
      <c r="J412" s="151" t="s">
        <v>3301</v>
      </c>
      <c r="K412" s="152" t="s">
        <v>3340</v>
      </c>
      <c r="L412" s="153" t="s">
        <v>3346</v>
      </c>
      <c r="M412" s="153" t="s">
        <v>3645</v>
      </c>
      <c r="O412" s="151">
        <v>3496</v>
      </c>
      <c r="P412" s="152">
        <v>40.750799999999998</v>
      </c>
      <c r="Q412" s="152">
        <v>14.014849999999999</v>
      </c>
      <c r="R412" s="152" t="s">
        <v>2949</v>
      </c>
      <c r="S412" s="152" t="s">
        <v>2716</v>
      </c>
      <c r="T412" s="152">
        <v>47.892000000000003</v>
      </c>
      <c r="U412" s="152">
        <v>1.2210000000000001</v>
      </c>
      <c r="V412" s="152">
        <v>16.675000000000001</v>
      </c>
      <c r="W412" s="152">
        <v>2.7E-2</v>
      </c>
      <c r="X412" s="152">
        <v>8.2949999999999999</v>
      </c>
      <c r="AA412" s="152">
        <v>4.0629999999999997</v>
      </c>
      <c r="AB412" s="152">
        <v>0.127</v>
      </c>
      <c r="AC412" s="152">
        <v>10.366</v>
      </c>
      <c r="AD412" s="152">
        <v>2.2599999999999998</v>
      </c>
      <c r="AE412" s="152">
        <v>3.633</v>
      </c>
      <c r="AF412" s="152">
        <v>0.48799999999999999</v>
      </c>
      <c r="AI412" s="152">
        <v>95.046999999999997</v>
      </c>
      <c r="AJ412" s="152">
        <v>1.32</v>
      </c>
      <c r="AK412" s="156">
        <f t="shared" si="6"/>
        <v>4.2110000000000002E-2</v>
      </c>
      <c r="AL412" s="151">
        <v>421.1</v>
      </c>
      <c r="AM412" s="151">
        <v>959.39</v>
      </c>
      <c r="AN412" s="151">
        <v>1240</v>
      </c>
      <c r="AO412" s="151">
        <v>3009.34</v>
      </c>
      <c r="AR412" s="152">
        <v>1.89</v>
      </c>
      <c r="AS412" s="152">
        <v>18.98</v>
      </c>
      <c r="AY412" s="151">
        <v>198.56</v>
      </c>
      <c r="BG412" s="152">
        <v>140.80000000000001</v>
      </c>
      <c r="BH412" s="152">
        <v>657.65</v>
      </c>
      <c r="BI412" s="152">
        <v>17.14</v>
      </c>
      <c r="BJ412" s="152">
        <v>110.9</v>
      </c>
      <c r="BK412" s="152">
        <v>17.14</v>
      </c>
      <c r="BN412" s="152">
        <v>6.33</v>
      </c>
      <c r="BO412" s="152">
        <v>1062.54</v>
      </c>
      <c r="BP412" s="152">
        <v>26.55</v>
      </c>
      <c r="BQ412" s="152">
        <v>53.29</v>
      </c>
      <c r="BR412" s="152">
        <v>6.38</v>
      </c>
      <c r="BS412" s="152">
        <v>27.96</v>
      </c>
      <c r="BT412" s="152">
        <v>5.55</v>
      </c>
      <c r="BU412" s="152">
        <v>1.8</v>
      </c>
      <c r="BV412" s="152">
        <v>4.8499999999999996</v>
      </c>
      <c r="BW412" s="152">
        <v>0.63</v>
      </c>
      <c r="BX412" s="152">
        <v>3.51</v>
      </c>
      <c r="CB412" s="152">
        <v>1.74</v>
      </c>
      <c r="CC412" s="152">
        <v>0.45</v>
      </c>
      <c r="CD412" s="152">
        <v>2.88</v>
      </c>
      <c r="CE412" s="152">
        <v>0.68</v>
      </c>
      <c r="CH412" s="152">
        <v>15.38</v>
      </c>
      <c r="CJ412" s="152">
        <v>6.52</v>
      </c>
      <c r="CK412" s="152">
        <v>2.19</v>
      </c>
      <c r="CQ412" s="152">
        <v>0.13</v>
      </c>
      <c r="CR412" s="152">
        <v>0.74</v>
      </c>
      <c r="DO412" s="154">
        <v>83.42</v>
      </c>
    </row>
    <row r="413" spans="1:119">
      <c r="A413" s="151">
        <v>1067</v>
      </c>
      <c r="B413" s="152" t="s">
        <v>2859</v>
      </c>
      <c r="C413" s="152" t="s">
        <v>2941</v>
      </c>
      <c r="D413" s="152" t="s">
        <v>3299</v>
      </c>
      <c r="E413" s="152" t="s">
        <v>3300</v>
      </c>
      <c r="F413" s="152" t="s">
        <v>8857</v>
      </c>
      <c r="H413" s="151">
        <v>211010</v>
      </c>
      <c r="J413" s="151" t="s">
        <v>3301</v>
      </c>
      <c r="K413" s="152" t="s">
        <v>3302</v>
      </c>
      <c r="L413" s="153" t="s">
        <v>3346</v>
      </c>
      <c r="M413" s="153" t="s">
        <v>4164</v>
      </c>
      <c r="O413" s="151">
        <v>3496</v>
      </c>
      <c r="P413" s="152">
        <v>40.750799999999998</v>
      </c>
      <c r="Q413" s="152">
        <v>14.014849999999999</v>
      </c>
      <c r="R413" s="152" t="s">
        <v>2949</v>
      </c>
      <c r="S413" s="152" t="s">
        <v>2716</v>
      </c>
      <c r="T413" s="152">
        <v>49.506999999999998</v>
      </c>
      <c r="U413" s="152">
        <v>1.427</v>
      </c>
      <c r="V413" s="152">
        <v>17.108000000000001</v>
      </c>
      <c r="W413" s="152">
        <v>5.0000000000000001E-3</v>
      </c>
      <c r="X413" s="152">
        <v>7.923</v>
      </c>
      <c r="AA413" s="152">
        <v>4.4989999999999997</v>
      </c>
      <c r="AB413" s="152">
        <v>0.105</v>
      </c>
      <c r="AC413" s="152">
        <v>11.337</v>
      </c>
      <c r="AD413" s="152">
        <v>2.7949999999999999</v>
      </c>
      <c r="AE413" s="152">
        <v>2.4180000000000001</v>
      </c>
      <c r="AF413" s="152">
        <v>0.372</v>
      </c>
      <c r="AI413" s="152">
        <v>97.495999999999995</v>
      </c>
      <c r="AJ413" s="152">
        <v>1.38</v>
      </c>
      <c r="AK413" s="156">
        <f t="shared" si="6"/>
        <v>8.0342999999999998E-2</v>
      </c>
      <c r="AL413" s="151">
        <v>803.43</v>
      </c>
      <c r="AM413" s="151">
        <v>1220.6199999999999</v>
      </c>
      <c r="AN413" s="151">
        <v>1341.56</v>
      </c>
      <c r="AO413" s="151">
        <v>1954.31</v>
      </c>
      <c r="AR413" s="152">
        <v>2.52</v>
      </c>
      <c r="AS413" s="152">
        <v>12.14</v>
      </c>
      <c r="AY413" s="151">
        <v>189.18</v>
      </c>
      <c r="BG413" s="152">
        <v>82.73</v>
      </c>
      <c r="BH413" s="152">
        <v>591.61</v>
      </c>
      <c r="BI413" s="152">
        <v>21.63</v>
      </c>
      <c r="BJ413" s="152">
        <v>112.23</v>
      </c>
      <c r="BK413" s="152">
        <v>15.45</v>
      </c>
      <c r="BN413" s="152">
        <v>3.86</v>
      </c>
      <c r="BO413" s="152">
        <v>696.55</v>
      </c>
      <c r="BP413" s="152">
        <v>19.260000000000002</v>
      </c>
      <c r="BQ413" s="152">
        <v>41.03</v>
      </c>
      <c r="BR413" s="152">
        <v>5.3</v>
      </c>
      <c r="BS413" s="152">
        <v>24.87</v>
      </c>
      <c r="BT413" s="152">
        <v>5.0999999999999996</v>
      </c>
      <c r="BU413" s="152">
        <v>1.87</v>
      </c>
      <c r="BV413" s="152">
        <v>5.82</v>
      </c>
      <c r="BW413" s="152">
        <v>0.87</v>
      </c>
      <c r="BX413" s="152">
        <v>4.68</v>
      </c>
      <c r="CB413" s="152">
        <v>1.91</v>
      </c>
      <c r="CD413" s="152">
        <v>2.75</v>
      </c>
      <c r="CE413" s="152">
        <v>0.7</v>
      </c>
      <c r="CH413" s="152">
        <v>10.81</v>
      </c>
      <c r="CJ413" s="152">
        <v>3.61</v>
      </c>
      <c r="CK413" s="152">
        <v>1.07</v>
      </c>
      <c r="CQ413" s="152">
        <v>0.13</v>
      </c>
      <c r="CR413" s="152">
        <v>0.74</v>
      </c>
      <c r="DO413" s="154">
        <v>84.03</v>
      </c>
    </row>
    <row r="414" spans="1:119">
      <c r="A414" s="151">
        <v>1068</v>
      </c>
      <c r="B414" s="152" t="s">
        <v>2859</v>
      </c>
      <c r="C414" s="152" t="s">
        <v>2941</v>
      </c>
      <c r="D414" s="152" t="s">
        <v>3299</v>
      </c>
      <c r="E414" s="152" t="s">
        <v>3300</v>
      </c>
      <c r="F414" s="152" t="s">
        <v>8858</v>
      </c>
      <c r="H414" s="151">
        <v>211010</v>
      </c>
      <c r="J414" s="151" t="s">
        <v>3301</v>
      </c>
      <c r="K414" s="152" t="s">
        <v>3340</v>
      </c>
      <c r="L414" s="153" t="s">
        <v>3346</v>
      </c>
      <c r="M414" s="153" t="s">
        <v>3962</v>
      </c>
      <c r="O414" s="151">
        <v>3496</v>
      </c>
      <c r="P414" s="152">
        <v>40.750799999999998</v>
      </c>
      <c r="Q414" s="152">
        <v>14.014849999999999</v>
      </c>
      <c r="R414" s="152" t="s">
        <v>2949</v>
      </c>
      <c r="S414" s="152" t="s">
        <v>2716</v>
      </c>
      <c r="T414" s="152">
        <v>48.795999999999999</v>
      </c>
      <c r="U414" s="152">
        <v>1.5940000000000001</v>
      </c>
      <c r="V414" s="152">
        <v>18.024999999999999</v>
      </c>
      <c r="W414" s="152" t="s">
        <v>2867</v>
      </c>
      <c r="X414" s="152">
        <v>7.4260000000000002</v>
      </c>
      <c r="AA414" s="152">
        <v>3.694</v>
      </c>
      <c r="AB414" s="152">
        <v>0.125</v>
      </c>
      <c r="AC414" s="152">
        <v>10.132999999999999</v>
      </c>
      <c r="AD414" s="152">
        <v>3.1259999999999999</v>
      </c>
      <c r="AE414" s="152">
        <v>3.1339999999999999</v>
      </c>
      <c r="AF414" s="152">
        <v>0.56299999999999994</v>
      </c>
      <c r="AI414" s="152">
        <v>96.616</v>
      </c>
      <c r="AJ414" s="152">
        <v>1.36</v>
      </c>
      <c r="AK414" s="156">
        <f t="shared" si="6"/>
        <v>5.4328999999999995E-2</v>
      </c>
      <c r="AL414" s="151">
        <v>543.29</v>
      </c>
      <c r="AM414" s="151">
        <v>1345.06</v>
      </c>
      <c r="AN414" s="151">
        <v>1589.21</v>
      </c>
      <c r="AO414" s="151">
        <v>2695.17</v>
      </c>
      <c r="AY414" s="151">
        <v>209.33</v>
      </c>
      <c r="BG414" s="152">
        <v>105.38</v>
      </c>
      <c r="BH414" s="152">
        <v>728.93</v>
      </c>
      <c r="BI414" s="152">
        <v>24.67</v>
      </c>
      <c r="BJ414" s="152">
        <v>151.88</v>
      </c>
      <c r="BK414" s="152">
        <v>22.98</v>
      </c>
      <c r="BO414" s="152">
        <v>1057.02</v>
      </c>
      <c r="BP414" s="152">
        <v>28.8</v>
      </c>
      <c r="BQ414" s="152">
        <v>61.04</v>
      </c>
      <c r="BR414" s="152">
        <v>7.67</v>
      </c>
      <c r="BS414" s="152">
        <v>35.83</v>
      </c>
      <c r="BT414" s="152">
        <v>7.14</v>
      </c>
      <c r="BU414" s="152">
        <v>2.4</v>
      </c>
      <c r="BV414" s="152">
        <v>6.44</v>
      </c>
      <c r="BW414" s="152">
        <v>0.87</v>
      </c>
      <c r="BX414" s="152">
        <v>4.79</v>
      </c>
      <c r="CB414" s="152">
        <v>2.67</v>
      </c>
      <c r="CD414" s="152">
        <v>4.1399999999999997</v>
      </c>
      <c r="CE414" s="152">
        <v>1.19</v>
      </c>
      <c r="CH414" s="152">
        <v>13.2</v>
      </c>
      <c r="CJ414" s="152">
        <v>6.36</v>
      </c>
      <c r="CK414" s="152">
        <v>2.29</v>
      </c>
      <c r="CQ414" s="152">
        <v>0.13</v>
      </c>
      <c r="CR414" s="152">
        <v>0.74</v>
      </c>
      <c r="DO414" s="154">
        <v>84.03</v>
      </c>
    </row>
    <row r="415" spans="1:119">
      <c r="A415" s="151">
        <v>1069</v>
      </c>
      <c r="B415" s="152" t="s">
        <v>2859</v>
      </c>
      <c r="C415" s="152" t="s">
        <v>2941</v>
      </c>
      <c r="D415" s="152" t="s">
        <v>3299</v>
      </c>
      <c r="E415" s="152" t="s">
        <v>3300</v>
      </c>
      <c r="F415" s="152" t="s">
        <v>8859</v>
      </c>
      <c r="H415" s="151">
        <v>211010</v>
      </c>
      <c r="J415" s="151" t="s">
        <v>3301</v>
      </c>
      <c r="K415" s="152" t="s">
        <v>3302</v>
      </c>
      <c r="L415" s="153" t="s">
        <v>3346</v>
      </c>
      <c r="M415" s="153" t="s">
        <v>3846</v>
      </c>
      <c r="O415" s="151">
        <v>3496</v>
      </c>
      <c r="P415" s="152">
        <v>40.750799999999998</v>
      </c>
      <c r="Q415" s="152">
        <v>14.014849999999999</v>
      </c>
      <c r="R415" s="152" t="s">
        <v>2949</v>
      </c>
      <c r="S415" s="152" t="s">
        <v>2716</v>
      </c>
      <c r="T415" s="152">
        <v>48.511000000000003</v>
      </c>
      <c r="U415" s="152">
        <v>1.4245000000000001</v>
      </c>
      <c r="V415" s="152">
        <v>16.911000000000001</v>
      </c>
      <c r="W415" s="152">
        <v>2.7E-2</v>
      </c>
      <c r="X415" s="152">
        <v>7.9335000000000004</v>
      </c>
      <c r="AA415" s="152">
        <v>3.2549999999999999</v>
      </c>
      <c r="AB415" s="152">
        <v>0.11</v>
      </c>
      <c r="AC415" s="152">
        <v>11.497</v>
      </c>
      <c r="AD415" s="152">
        <v>2.6044999999999998</v>
      </c>
      <c r="AE415" s="152">
        <v>2.177</v>
      </c>
      <c r="AF415" s="152">
        <v>0.4425</v>
      </c>
      <c r="AI415" s="152">
        <v>94.893000000000001</v>
      </c>
      <c r="AJ415" s="152">
        <v>1.26</v>
      </c>
      <c r="AK415" s="156">
        <f t="shared" si="6"/>
        <v>0.112105</v>
      </c>
      <c r="AL415" s="151">
        <v>1121.05</v>
      </c>
      <c r="AM415" s="151">
        <v>1318.075</v>
      </c>
      <c r="AN415" s="151">
        <v>1271.855</v>
      </c>
      <c r="AO415" s="151">
        <v>1802.58</v>
      </c>
      <c r="AY415" s="151">
        <v>201.435</v>
      </c>
      <c r="BG415" s="152">
        <v>66.465000000000003</v>
      </c>
      <c r="BH415" s="152">
        <v>574.99</v>
      </c>
      <c r="BI415" s="152">
        <v>25.27</v>
      </c>
      <c r="BJ415" s="152">
        <v>117.08499999999999</v>
      </c>
      <c r="BK415" s="152">
        <v>18.149999999999999</v>
      </c>
      <c r="BO415" s="152">
        <v>684.97500000000002</v>
      </c>
      <c r="BP415" s="152">
        <v>17.84</v>
      </c>
      <c r="BQ415" s="152">
        <v>47.32</v>
      </c>
      <c r="BR415" s="152">
        <v>6.5549999999999997</v>
      </c>
      <c r="BS415" s="152">
        <v>33.325000000000003</v>
      </c>
      <c r="BT415" s="152">
        <v>12.365</v>
      </c>
      <c r="BU415" s="152">
        <v>1.3049999999999999</v>
      </c>
      <c r="BV415" s="152">
        <v>8.5299999999999994</v>
      </c>
      <c r="BW415" s="152">
        <v>1.085</v>
      </c>
      <c r="BX415" s="152">
        <v>4.5949999999999998</v>
      </c>
      <c r="CB415" s="152">
        <v>2.0049999999999999</v>
      </c>
      <c r="CE415" s="152">
        <v>0.41</v>
      </c>
      <c r="CH415" s="152">
        <v>9.39</v>
      </c>
      <c r="CJ415" s="152">
        <v>4.2</v>
      </c>
      <c r="CK415" s="152">
        <v>1.835</v>
      </c>
      <c r="CQ415" s="152">
        <v>0.13</v>
      </c>
      <c r="CR415" s="152">
        <v>0.74</v>
      </c>
      <c r="DO415" s="154">
        <v>83.85</v>
      </c>
    </row>
    <row r="416" spans="1:119">
      <c r="A416" s="151">
        <v>1070</v>
      </c>
      <c r="B416" s="152" t="s">
        <v>2859</v>
      </c>
      <c r="C416" s="152" t="s">
        <v>2941</v>
      </c>
      <c r="D416" s="152" t="s">
        <v>3299</v>
      </c>
      <c r="E416" s="152" t="s">
        <v>3300</v>
      </c>
      <c r="F416" s="152" t="s">
        <v>8860</v>
      </c>
      <c r="H416" s="151">
        <v>211010</v>
      </c>
      <c r="J416" s="151" t="s">
        <v>3301</v>
      </c>
      <c r="K416" s="152" t="s">
        <v>3340</v>
      </c>
      <c r="L416" s="153" t="s">
        <v>3346</v>
      </c>
      <c r="M416" s="153" t="s">
        <v>3968</v>
      </c>
      <c r="O416" s="151">
        <v>3496</v>
      </c>
      <c r="P416" s="152">
        <v>40.750799999999998</v>
      </c>
      <c r="Q416" s="152">
        <v>14.014849999999999</v>
      </c>
      <c r="R416" s="152" t="s">
        <v>2949</v>
      </c>
      <c r="S416" s="152" t="s">
        <v>2716</v>
      </c>
      <c r="T416" s="152">
        <v>48.811</v>
      </c>
      <c r="U416" s="152">
        <v>1.3939999999999999</v>
      </c>
      <c r="V416" s="152">
        <v>16.625</v>
      </c>
      <c r="W416" s="152">
        <v>2E-3</v>
      </c>
      <c r="X416" s="152">
        <v>7.8710000000000004</v>
      </c>
      <c r="AA416" s="152">
        <v>3.5259999999999998</v>
      </c>
      <c r="AB416" s="152">
        <v>7.2999999999999995E-2</v>
      </c>
      <c r="AC416" s="152">
        <v>11.432</v>
      </c>
      <c r="AD416" s="152">
        <v>2.633</v>
      </c>
      <c r="AE416" s="152">
        <v>2.12</v>
      </c>
      <c r="AF416" s="152">
        <v>0.46700000000000003</v>
      </c>
      <c r="AI416" s="152">
        <v>94.953999999999994</v>
      </c>
      <c r="AJ416" s="152">
        <v>1.26</v>
      </c>
      <c r="AK416" s="156">
        <f t="shared" si="6"/>
        <v>8.6850999999999998E-2</v>
      </c>
      <c r="AL416" s="151">
        <v>868.51</v>
      </c>
      <c r="AM416" s="151">
        <v>1208.44</v>
      </c>
      <c r="AN416" s="151">
        <v>1275.53</v>
      </c>
      <c r="AO416" s="151">
        <v>1777.56</v>
      </c>
      <c r="AY416" s="151">
        <v>166.16</v>
      </c>
      <c r="BG416" s="152">
        <v>69.31</v>
      </c>
      <c r="BH416" s="152">
        <v>454.56</v>
      </c>
      <c r="BI416" s="152">
        <v>20.05</v>
      </c>
      <c r="BJ416" s="152">
        <v>99.76</v>
      </c>
      <c r="BK416" s="152">
        <v>13.77</v>
      </c>
      <c r="BN416" s="152">
        <v>2.88</v>
      </c>
      <c r="BO416" s="152">
        <v>542.33000000000004</v>
      </c>
      <c r="BP416" s="152">
        <v>16.79</v>
      </c>
      <c r="BQ416" s="152">
        <v>33.08</v>
      </c>
      <c r="BR416" s="152">
        <v>4.04</v>
      </c>
      <c r="BS416" s="152">
        <v>19.239999999999998</v>
      </c>
      <c r="BT416" s="152">
        <v>4.26</v>
      </c>
      <c r="BU416" s="152">
        <v>1.72</v>
      </c>
      <c r="BV416" s="152">
        <v>6.59</v>
      </c>
      <c r="BW416" s="152">
        <v>0.68</v>
      </c>
      <c r="BX416" s="152">
        <v>4.08</v>
      </c>
      <c r="CB416" s="152">
        <v>1.87</v>
      </c>
      <c r="CC416" s="152">
        <v>0.57999999999999996</v>
      </c>
      <c r="CD416" s="152">
        <v>1.85</v>
      </c>
      <c r="CE416" s="152">
        <v>0.76</v>
      </c>
      <c r="CH416" s="152">
        <v>8.4700000000000006</v>
      </c>
      <c r="CJ416" s="152">
        <v>4.01</v>
      </c>
      <c r="CK416" s="152">
        <v>0.96</v>
      </c>
      <c r="CQ416" s="152">
        <v>0.13</v>
      </c>
      <c r="CR416" s="152">
        <v>0.74</v>
      </c>
      <c r="DO416" s="154">
        <v>83.85</v>
      </c>
    </row>
    <row r="417" spans="1:147">
      <c r="A417" s="151">
        <v>1071</v>
      </c>
      <c r="B417" s="152" t="s">
        <v>2859</v>
      </c>
      <c r="C417" s="152" t="s">
        <v>2941</v>
      </c>
      <c r="D417" s="152" t="s">
        <v>3299</v>
      </c>
      <c r="E417" s="152" t="s">
        <v>3300</v>
      </c>
      <c r="F417" s="152" t="s">
        <v>8861</v>
      </c>
      <c r="H417" s="151">
        <v>211010</v>
      </c>
      <c r="J417" s="151" t="s">
        <v>3301</v>
      </c>
      <c r="K417" s="152" t="s">
        <v>3302</v>
      </c>
      <c r="L417" s="153" t="s">
        <v>3346</v>
      </c>
      <c r="M417" s="153" t="s">
        <v>3798</v>
      </c>
      <c r="O417" s="151">
        <v>3496</v>
      </c>
      <c r="P417" s="152">
        <v>40.750799999999998</v>
      </c>
      <c r="Q417" s="152">
        <v>14.014849999999999</v>
      </c>
      <c r="R417" s="152" t="s">
        <v>2949</v>
      </c>
      <c r="S417" s="152" t="s">
        <v>2716</v>
      </c>
      <c r="T417" s="152">
        <v>48.345999999999997</v>
      </c>
      <c r="U417" s="152">
        <v>1.0820000000000001</v>
      </c>
      <c r="V417" s="152">
        <v>16.425000000000001</v>
      </c>
      <c r="W417" s="152">
        <v>0.04</v>
      </c>
      <c r="X417" s="152">
        <v>5.7850000000000001</v>
      </c>
      <c r="AA417" s="152">
        <v>5.0049999999999999</v>
      </c>
      <c r="AB417" s="152">
        <v>0.13300000000000001</v>
      </c>
      <c r="AC417" s="152">
        <v>11.798</v>
      </c>
      <c r="AD417" s="152">
        <v>2.2250000000000001</v>
      </c>
      <c r="AE417" s="152">
        <v>3.9039999999999999</v>
      </c>
      <c r="AF417" s="152">
        <v>0.50900000000000001</v>
      </c>
      <c r="AI417" s="152">
        <v>95.251999999999995</v>
      </c>
      <c r="AJ417" s="152">
        <v>1.17</v>
      </c>
      <c r="AK417" s="156">
        <f t="shared" si="6"/>
        <v>6.5253999999999993E-2</v>
      </c>
      <c r="AL417" s="151">
        <v>652.54</v>
      </c>
      <c r="AM417" s="151">
        <v>1475.37</v>
      </c>
      <c r="AN417" s="151">
        <v>1522.41</v>
      </c>
      <c r="AO417" s="151">
        <v>3593.02</v>
      </c>
      <c r="AY417" s="151">
        <v>174.67</v>
      </c>
      <c r="BG417" s="152">
        <v>132.52000000000001</v>
      </c>
      <c r="BH417" s="152">
        <v>450.92</v>
      </c>
      <c r="BI417" s="152">
        <v>15.96</v>
      </c>
      <c r="BJ417" s="152">
        <v>102.08</v>
      </c>
      <c r="BK417" s="152">
        <v>15.45</v>
      </c>
      <c r="BN417" s="152">
        <v>7.74</v>
      </c>
      <c r="BO417" s="152">
        <v>945.84</v>
      </c>
      <c r="BP417" s="152">
        <v>19.510000000000002</v>
      </c>
      <c r="BQ417" s="152">
        <v>39</v>
      </c>
      <c r="BR417" s="152">
        <v>5</v>
      </c>
      <c r="BS417" s="152">
        <v>21.39</v>
      </c>
      <c r="BT417" s="152">
        <v>4.28</v>
      </c>
      <c r="BU417" s="152">
        <v>1.48</v>
      </c>
      <c r="BV417" s="152">
        <v>4</v>
      </c>
      <c r="BW417" s="152">
        <v>0.63</v>
      </c>
      <c r="BX417" s="152">
        <v>2.27</v>
      </c>
      <c r="CB417" s="152">
        <v>1.7</v>
      </c>
      <c r="CD417" s="152">
        <v>2.84</v>
      </c>
      <c r="CE417" s="152">
        <v>0.62</v>
      </c>
      <c r="CH417" s="152">
        <v>18.100000000000001</v>
      </c>
      <c r="CJ417" s="152">
        <v>5.68</v>
      </c>
      <c r="CK417" s="152">
        <v>2.2200000000000002</v>
      </c>
      <c r="CQ417" s="152">
        <v>0.13</v>
      </c>
      <c r="CR417" s="152">
        <v>0.74</v>
      </c>
      <c r="DO417" s="154">
        <v>87.717035039999999</v>
      </c>
    </row>
    <row r="418" spans="1:147">
      <c r="A418" s="151">
        <v>1072</v>
      </c>
      <c r="B418" s="152" t="s">
        <v>2859</v>
      </c>
      <c r="C418" s="152" t="s">
        <v>2941</v>
      </c>
      <c r="D418" s="152" t="s">
        <v>3299</v>
      </c>
      <c r="E418" s="152" t="s">
        <v>3300</v>
      </c>
      <c r="F418" s="152" t="s">
        <v>8862</v>
      </c>
      <c r="H418" s="151">
        <v>211010</v>
      </c>
      <c r="J418" s="151" t="s">
        <v>3301</v>
      </c>
      <c r="K418" s="152" t="s">
        <v>3340</v>
      </c>
      <c r="L418" s="153" t="s">
        <v>3346</v>
      </c>
      <c r="M418" s="153" t="s">
        <v>3991</v>
      </c>
      <c r="O418" s="151">
        <v>3496</v>
      </c>
      <c r="P418" s="152">
        <v>40.750799999999998</v>
      </c>
      <c r="Q418" s="152">
        <v>14.014849999999999</v>
      </c>
      <c r="R418" s="152" t="s">
        <v>2949</v>
      </c>
      <c r="S418" s="152" t="s">
        <v>2716</v>
      </c>
      <c r="T418" s="152">
        <v>48.863</v>
      </c>
      <c r="U418" s="152">
        <v>1.2589999999999999</v>
      </c>
      <c r="V418" s="152">
        <v>17.390999999999998</v>
      </c>
      <c r="W418" s="152">
        <v>0.01</v>
      </c>
      <c r="X418" s="152">
        <v>6.6319999999999997</v>
      </c>
      <c r="AA418" s="152">
        <v>4.1100000000000003</v>
      </c>
      <c r="AB418" s="152">
        <v>0.129</v>
      </c>
      <c r="AC418" s="152">
        <v>12.071</v>
      </c>
      <c r="AD418" s="152">
        <v>2.3570000000000002</v>
      </c>
      <c r="AE418" s="152">
        <v>3.2320000000000002</v>
      </c>
      <c r="AF418" s="152">
        <v>0.48199999999999998</v>
      </c>
      <c r="AI418" s="152">
        <v>96.536000000000001</v>
      </c>
      <c r="AJ418" s="152">
        <v>1.21</v>
      </c>
      <c r="AK418" s="156">
        <f t="shared" si="6"/>
        <v>5.9583000000000004E-2</v>
      </c>
      <c r="AL418" s="151">
        <v>595.83000000000004</v>
      </c>
      <c r="AM418" s="151">
        <v>1206.4000000000001</v>
      </c>
      <c r="AN418" s="151">
        <v>1226.77</v>
      </c>
      <c r="AO418" s="151">
        <v>2524.8200000000002</v>
      </c>
      <c r="AS418" s="152">
        <v>15.42</v>
      </c>
      <c r="AY418" s="151">
        <v>222.32</v>
      </c>
      <c r="BG418" s="152">
        <v>115.64</v>
      </c>
      <c r="BH418" s="152">
        <v>754.77</v>
      </c>
      <c r="BI418" s="152">
        <v>21.73</v>
      </c>
      <c r="BJ418" s="152">
        <v>136.69</v>
      </c>
      <c r="BK418" s="152">
        <v>22.67</v>
      </c>
      <c r="BN418" s="152">
        <v>8.19</v>
      </c>
      <c r="BO418" s="152">
        <v>1040.31</v>
      </c>
      <c r="BP418" s="152">
        <v>31.26</v>
      </c>
      <c r="BQ418" s="152">
        <v>63.11</v>
      </c>
      <c r="BR418" s="152">
        <v>7.72</v>
      </c>
      <c r="BS418" s="152">
        <v>30.86</v>
      </c>
      <c r="BT418" s="152">
        <v>6.42</v>
      </c>
      <c r="BU418" s="152">
        <v>2.13</v>
      </c>
      <c r="BV418" s="152">
        <v>6.85</v>
      </c>
      <c r="BW418" s="152">
        <v>0.84</v>
      </c>
      <c r="BX418" s="152">
        <v>4.3899999999999997</v>
      </c>
      <c r="CB418" s="152">
        <v>1.55</v>
      </c>
      <c r="CC418" s="152">
        <v>0.52</v>
      </c>
      <c r="CD418" s="152">
        <v>4.32</v>
      </c>
      <c r="CE418" s="152">
        <v>1.05</v>
      </c>
      <c r="CH418" s="152">
        <v>15.56</v>
      </c>
      <c r="CJ418" s="152">
        <v>7.67</v>
      </c>
      <c r="CK418" s="152">
        <v>2.06</v>
      </c>
      <c r="CQ418" s="152">
        <v>0.13</v>
      </c>
      <c r="CR418" s="152">
        <v>0.74</v>
      </c>
      <c r="DO418" s="154">
        <v>86.559636580000003</v>
      </c>
    </row>
    <row r="419" spans="1:147">
      <c r="A419" s="151">
        <v>1073</v>
      </c>
      <c r="B419" s="152" t="s">
        <v>2859</v>
      </c>
      <c r="C419" s="152" t="s">
        <v>2860</v>
      </c>
      <c r="D419" s="152" t="s">
        <v>4507</v>
      </c>
      <c r="E419" s="152" t="s">
        <v>3803</v>
      </c>
      <c r="F419" s="152" t="s">
        <v>8863</v>
      </c>
      <c r="H419" s="151">
        <v>342090</v>
      </c>
      <c r="I419" s="153" t="s">
        <v>3013</v>
      </c>
      <c r="L419" s="153" t="s">
        <v>5467</v>
      </c>
      <c r="M419" s="153" t="s">
        <v>5468</v>
      </c>
      <c r="O419" s="151">
        <v>3497</v>
      </c>
      <c r="P419" s="152">
        <v>14.47</v>
      </c>
      <c r="Q419" s="152">
        <v>-90.88</v>
      </c>
      <c r="R419" s="152" t="s">
        <v>2938</v>
      </c>
      <c r="S419" s="152" t="s">
        <v>2716</v>
      </c>
      <c r="T419" s="152">
        <v>56.9</v>
      </c>
      <c r="U419" s="152">
        <v>1.31</v>
      </c>
      <c r="V419" s="152">
        <v>16.579999999999998</v>
      </c>
      <c r="X419" s="152">
        <v>7.96</v>
      </c>
      <c r="AA419" s="152">
        <v>2.62</v>
      </c>
      <c r="AB419" s="152">
        <v>0.19</v>
      </c>
      <c r="AC419" s="152">
        <v>7.2</v>
      </c>
      <c r="AD419" s="152">
        <v>4.67</v>
      </c>
      <c r="AE419" s="152">
        <v>2.04</v>
      </c>
      <c r="AF419" s="152">
        <v>0.24</v>
      </c>
      <c r="AJ419" s="152">
        <v>0.20799999999999999</v>
      </c>
      <c r="AK419" s="156">
        <f t="shared" si="6"/>
        <v>2.46E-2</v>
      </c>
      <c r="AL419" s="151">
        <v>246</v>
      </c>
      <c r="AN419" s="151">
        <v>440.56332750000001</v>
      </c>
      <c r="AO419" s="151">
        <v>1700</v>
      </c>
      <c r="AQ419" s="152">
        <v>42.09</v>
      </c>
      <c r="AR419" s="152">
        <v>0.15</v>
      </c>
      <c r="AS419" s="152">
        <v>27.88</v>
      </c>
      <c r="BG419" s="152">
        <v>27.51</v>
      </c>
      <c r="BH419" s="152">
        <v>401.07</v>
      </c>
      <c r="BI419" s="152">
        <v>26.55</v>
      </c>
      <c r="BJ419" s="152">
        <v>106.61</v>
      </c>
      <c r="BK419" s="152">
        <v>2.91</v>
      </c>
      <c r="BL419" s="152">
        <v>21.93</v>
      </c>
      <c r="BO419" s="152">
        <v>486.32</v>
      </c>
      <c r="BP419" s="152">
        <v>10.54</v>
      </c>
      <c r="DO419" s="154">
        <v>71.73</v>
      </c>
      <c r="ED419" s="152">
        <v>51.44</v>
      </c>
      <c r="EE419" s="152">
        <v>0.93899999999999995</v>
      </c>
      <c r="EF419" s="152">
        <v>20.9</v>
      </c>
      <c r="EG419" s="152">
        <v>2.3999999999999998E-3</v>
      </c>
      <c r="EH419" s="152">
        <v>7.9726446500000003</v>
      </c>
      <c r="EJ419" s="152">
        <v>8.86</v>
      </c>
      <c r="EK419" s="152">
        <v>0.153</v>
      </c>
      <c r="EL419" s="152">
        <v>3.66</v>
      </c>
      <c r="EM419" s="152">
        <v>9.15</v>
      </c>
      <c r="EN419" s="152">
        <v>4.0800000000000003E-2</v>
      </c>
      <c r="EO419" s="152">
        <v>3.75</v>
      </c>
      <c r="EP419" s="152">
        <v>0.83</v>
      </c>
      <c r="EQ419" s="152">
        <v>0.19</v>
      </c>
    </row>
    <row r="420" spans="1:147">
      <c r="A420" s="151">
        <v>1074</v>
      </c>
      <c r="B420" s="152" t="s">
        <v>2859</v>
      </c>
      <c r="C420" s="152" t="s">
        <v>2860</v>
      </c>
      <c r="D420" s="152" t="s">
        <v>4507</v>
      </c>
      <c r="E420" s="152" t="s">
        <v>3803</v>
      </c>
      <c r="F420" s="152" t="s">
        <v>8864</v>
      </c>
      <c r="H420" s="151">
        <v>342090</v>
      </c>
      <c r="I420" s="153" t="s">
        <v>3013</v>
      </c>
      <c r="L420" s="153" t="s">
        <v>5410</v>
      </c>
      <c r="M420" s="153" t="s">
        <v>5411</v>
      </c>
      <c r="O420" s="151">
        <v>3497</v>
      </c>
      <c r="P420" s="152">
        <v>14.47</v>
      </c>
      <c r="Q420" s="152">
        <v>-90.88</v>
      </c>
      <c r="R420" s="152" t="s">
        <v>2938</v>
      </c>
      <c r="S420" s="152" t="s">
        <v>2716</v>
      </c>
      <c r="T420" s="152">
        <v>55.47</v>
      </c>
      <c r="U420" s="152">
        <v>1.28</v>
      </c>
      <c r="V420" s="152">
        <v>16.670000000000002</v>
      </c>
      <c r="X420" s="152">
        <v>9.06</v>
      </c>
      <c r="AA420" s="152">
        <v>2.1</v>
      </c>
      <c r="AB420" s="152">
        <v>0.2</v>
      </c>
      <c r="AC420" s="152">
        <v>7.06</v>
      </c>
      <c r="AD420" s="152">
        <v>5.66</v>
      </c>
      <c r="AE420" s="152">
        <v>1.79</v>
      </c>
      <c r="AF420" s="152">
        <v>0.3</v>
      </c>
      <c r="AJ420" s="152">
        <v>0.3</v>
      </c>
      <c r="AK420" s="156">
        <f t="shared" si="6"/>
        <v>0.16900000000000001</v>
      </c>
      <c r="AL420" s="151">
        <v>1690</v>
      </c>
      <c r="AN420" s="151">
        <v>1041.3315009999999</v>
      </c>
      <c r="AO420" s="151">
        <v>1400</v>
      </c>
      <c r="AQ420" s="152">
        <v>31.41</v>
      </c>
      <c r="AR420" s="152">
        <v>0.16</v>
      </c>
      <c r="AS420" s="152">
        <v>20.149999999999999</v>
      </c>
      <c r="BG420" s="152">
        <v>30.82</v>
      </c>
      <c r="BH420" s="152">
        <v>323.95999999999998</v>
      </c>
      <c r="BI420" s="152">
        <v>24.05</v>
      </c>
      <c r="BJ420" s="152">
        <v>99.39</v>
      </c>
      <c r="BK420" s="152">
        <v>2.54</v>
      </c>
      <c r="BL420" s="152">
        <v>19.64</v>
      </c>
      <c r="BO420" s="152">
        <v>473.04</v>
      </c>
      <c r="BP420" s="152">
        <v>9.74</v>
      </c>
      <c r="CI420" s="152">
        <v>21.07</v>
      </c>
      <c r="DO420" s="154">
        <v>72.3</v>
      </c>
      <c r="ED420" s="152">
        <v>51.44</v>
      </c>
      <c r="EE420" s="152">
        <v>0.93899999999999995</v>
      </c>
      <c r="EF420" s="152">
        <v>20.9</v>
      </c>
      <c r="EG420" s="152">
        <v>2.3999999999999998E-3</v>
      </c>
      <c r="EH420" s="152">
        <v>7.9726446500000003</v>
      </c>
      <c r="EJ420" s="152">
        <v>8.86</v>
      </c>
      <c r="EK420" s="152">
        <v>0.153</v>
      </c>
      <c r="EL420" s="152">
        <v>3.66</v>
      </c>
      <c r="EM420" s="152">
        <v>9.15</v>
      </c>
      <c r="EN420" s="152">
        <v>4.0800000000000003E-2</v>
      </c>
      <c r="EO420" s="152">
        <v>3.75</v>
      </c>
      <c r="EP420" s="152">
        <v>0.83</v>
      </c>
      <c r="EQ420" s="152">
        <v>0.19</v>
      </c>
    </row>
    <row r="421" spans="1:147">
      <c r="A421" s="151">
        <v>1076</v>
      </c>
      <c r="B421" s="152" t="s">
        <v>2859</v>
      </c>
      <c r="C421" s="152" t="s">
        <v>2860</v>
      </c>
      <c r="D421" s="152" t="s">
        <v>4507</v>
      </c>
      <c r="E421" s="152" t="s">
        <v>3803</v>
      </c>
      <c r="F421" s="152" t="s">
        <v>8865</v>
      </c>
      <c r="H421" s="151">
        <v>342090</v>
      </c>
      <c r="I421" s="153" t="s">
        <v>3013</v>
      </c>
      <c r="L421" s="153" t="s">
        <v>5529</v>
      </c>
      <c r="M421" s="153" t="s">
        <v>5530</v>
      </c>
      <c r="O421" s="151">
        <v>3497</v>
      </c>
      <c r="P421" s="152">
        <v>14.47</v>
      </c>
      <c r="Q421" s="152">
        <v>-90.88</v>
      </c>
      <c r="R421" s="152" t="s">
        <v>2938</v>
      </c>
      <c r="S421" s="152" t="s">
        <v>2716</v>
      </c>
      <c r="T421" s="152">
        <v>62.36</v>
      </c>
      <c r="U421" s="152">
        <v>0.87</v>
      </c>
      <c r="V421" s="152">
        <v>15.95</v>
      </c>
      <c r="X421" s="152">
        <v>6.55</v>
      </c>
      <c r="AA421" s="152">
        <v>0.86</v>
      </c>
      <c r="AB421" s="152">
        <v>0.13</v>
      </c>
      <c r="AC421" s="152">
        <v>4</v>
      </c>
      <c r="AD421" s="152">
        <v>6.56</v>
      </c>
      <c r="AE421" s="152">
        <v>2.04</v>
      </c>
      <c r="AF421" s="152">
        <v>0.33</v>
      </c>
      <c r="AJ421" s="152">
        <v>1.65</v>
      </c>
      <c r="AK421" s="156">
        <f t="shared" si="6"/>
        <v>6.54E-2</v>
      </c>
      <c r="AL421" s="151">
        <v>654</v>
      </c>
      <c r="AN421" s="151">
        <v>200.256058</v>
      </c>
      <c r="AO421" s="151">
        <v>3000</v>
      </c>
      <c r="DO421" s="154">
        <v>62.77</v>
      </c>
      <c r="ED421" s="152">
        <v>51.44</v>
      </c>
      <c r="EE421" s="152">
        <v>0.93899999999999995</v>
      </c>
      <c r="EF421" s="152">
        <v>20.9</v>
      </c>
      <c r="EG421" s="152">
        <v>2.3999999999999998E-3</v>
      </c>
      <c r="EH421" s="152">
        <v>7.9726446500000003</v>
      </c>
      <c r="EJ421" s="152">
        <v>8.86</v>
      </c>
      <c r="EK421" s="152">
        <v>0.153</v>
      </c>
      <c r="EL421" s="152">
        <v>3.66</v>
      </c>
      <c r="EM421" s="152">
        <v>9.15</v>
      </c>
      <c r="EN421" s="152">
        <v>4.0800000000000003E-2</v>
      </c>
      <c r="EO421" s="152">
        <v>3.75</v>
      </c>
      <c r="EP421" s="152">
        <v>0.83</v>
      </c>
      <c r="EQ421" s="152">
        <v>0.19</v>
      </c>
    </row>
    <row r="422" spans="1:147">
      <c r="A422" s="151">
        <v>1079</v>
      </c>
      <c r="B422" s="152" t="s">
        <v>2859</v>
      </c>
      <c r="C422" s="152" t="s">
        <v>2860</v>
      </c>
      <c r="D422" s="152" t="s">
        <v>4507</v>
      </c>
      <c r="E422" s="152" t="s">
        <v>3803</v>
      </c>
      <c r="F422" s="152" t="s">
        <v>8866</v>
      </c>
      <c r="H422" s="151">
        <v>342090</v>
      </c>
      <c r="I422" s="153" t="s">
        <v>3013</v>
      </c>
      <c r="L422" s="153" t="s">
        <v>5406</v>
      </c>
      <c r="M422" s="153" t="s">
        <v>5407</v>
      </c>
      <c r="O422" s="151">
        <v>3497</v>
      </c>
      <c r="P422" s="152">
        <v>14.47</v>
      </c>
      <c r="Q422" s="152">
        <v>-90.88</v>
      </c>
      <c r="R422" s="152" t="s">
        <v>2938</v>
      </c>
      <c r="S422" s="152" t="s">
        <v>2716</v>
      </c>
      <c r="T422" s="152">
        <v>55.34</v>
      </c>
      <c r="U422" s="152">
        <v>1.24</v>
      </c>
      <c r="V422" s="152">
        <v>16.86</v>
      </c>
      <c r="X422" s="152">
        <v>9.59</v>
      </c>
      <c r="AA422" s="152">
        <v>2.11</v>
      </c>
      <c r="AB422" s="152">
        <v>0.2</v>
      </c>
      <c r="AC422" s="152">
        <v>7.75</v>
      </c>
      <c r="AD422" s="152">
        <v>5.25</v>
      </c>
      <c r="AE422" s="152">
        <v>1.01</v>
      </c>
      <c r="AF422" s="152">
        <v>0.23</v>
      </c>
      <c r="AJ422" s="152">
        <v>0.57299999999999995</v>
      </c>
      <c r="AK422" s="156">
        <f t="shared" si="6"/>
        <v>3.2800000000000003E-2</v>
      </c>
      <c r="AL422" s="151">
        <v>328</v>
      </c>
      <c r="AN422" s="151">
        <v>921.17786660000002</v>
      </c>
      <c r="AO422" s="151">
        <v>1900</v>
      </c>
      <c r="AQ422" s="152">
        <v>21.3</v>
      </c>
      <c r="BG422" s="152">
        <v>17.829999999999998</v>
      </c>
      <c r="BH422" s="152">
        <v>397.35</v>
      </c>
      <c r="BI422" s="152">
        <v>30.41</v>
      </c>
      <c r="BJ422" s="152">
        <v>103.94</v>
      </c>
      <c r="BK422" s="152">
        <v>1.97</v>
      </c>
      <c r="BO422" s="152">
        <v>476.91</v>
      </c>
      <c r="BP422" s="152">
        <v>10.72</v>
      </c>
      <c r="DO422" s="154">
        <v>72.13</v>
      </c>
      <c r="ED422" s="152">
        <v>51.44</v>
      </c>
      <c r="EE422" s="152">
        <v>0.93899999999999995</v>
      </c>
      <c r="EF422" s="152">
        <v>20.9</v>
      </c>
      <c r="EG422" s="152">
        <v>2.3999999999999998E-3</v>
      </c>
      <c r="EH422" s="152">
        <v>7.9726446500000003</v>
      </c>
      <c r="EJ422" s="152">
        <v>8.86</v>
      </c>
      <c r="EK422" s="152">
        <v>0.153</v>
      </c>
      <c r="EL422" s="152">
        <v>3.66</v>
      </c>
      <c r="EM422" s="152">
        <v>9.15</v>
      </c>
      <c r="EN422" s="152">
        <v>4.0800000000000003E-2</v>
      </c>
      <c r="EO422" s="152">
        <v>3.75</v>
      </c>
      <c r="EP422" s="152">
        <v>0.83</v>
      </c>
      <c r="EQ422" s="152">
        <v>0.19</v>
      </c>
    </row>
    <row r="423" spans="1:147">
      <c r="A423" s="151">
        <v>1082</v>
      </c>
      <c r="B423" s="152" t="s">
        <v>2859</v>
      </c>
      <c r="C423" s="152" t="s">
        <v>2860</v>
      </c>
      <c r="D423" s="152" t="s">
        <v>4507</v>
      </c>
      <c r="E423" s="152" t="s">
        <v>3803</v>
      </c>
      <c r="F423" s="152" t="s">
        <v>8867</v>
      </c>
      <c r="H423" s="151">
        <v>342090</v>
      </c>
      <c r="I423" s="153" t="s">
        <v>3804</v>
      </c>
      <c r="L423" s="153" t="s">
        <v>5193</v>
      </c>
      <c r="M423" s="153" t="s">
        <v>5194</v>
      </c>
      <c r="O423" s="151">
        <v>3497</v>
      </c>
      <c r="P423" s="152">
        <v>14.47</v>
      </c>
      <c r="Q423" s="152">
        <v>-90.88</v>
      </c>
      <c r="R423" s="152" t="s">
        <v>2027</v>
      </c>
      <c r="S423" s="152" t="s">
        <v>2716</v>
      </c>
      <c r="T423" s="152">
        <v>53.06</v>
      </c>
      <c r="U423" s="152">
        <v>0.66</v>
      </c>
      <c r="V423" s="152">
        <v>18.05</v>
      </c>
      <c r="X423" s="152">
        <v>9.8000000000000007</v>
      </c>
      <c r="AA423" s="152">
        <v>4.45</v>
      </c>
      <c r="AB423" s="152">
        <v>0.21</v>
      </c>
      <c r="AC423" s="152">
        <v>8.82</v>
      </c>
      <c r="AD423" s="152">
        <v>3.62</v>
      </c>
      <c r="AE423" s="152">
        <v>0.51</v>
      </c>
      <c r="AF423" s="152">
        <v>0.13</v>
      </c>
      <c r="AJ423" s="152">
        <v>4.4630000000000001</v>
      </c>
      <c r="AK423" s="156">
        <f t="shared" si="6"/>
        <v>0.1565</v>
      </c>
      <c r="AL423" s="151">
        <v>1565</v>
      </c>
      <c r="AN423" s="151">
        <v>2282.9190610000001</v>
      </c>
      <c r="AO423" s="151">
        <v>1400</v>
      </c>
      <c r="AQ423" s="152">
        <v>11.27</v>
      </c>
      <c r="AR423" s="152">
        <v>0.15</v>
      </c>
      <c r="AS423" s="152">
        <v>10.4</v>
      </c>
      <c r="BG423" s="152">
        <v>12.79</v>
      </c>
      <c r="BH423" s="152">
        <v>436.42</v>
      </c>
      <c r="BI423" s="152">
        <v>19.489999999999998</v>
      </c>
      <c r="BJ423" s="152">
        <v>54.97</v>
      </c>
      <c r="BK423" s="152">
        <v>1.59</v>
      </c>
      <c r="BL423" s="152">
        <v>14.75</v>
      </c>
      <c r="BO423" s="152">
        <v>249.67</v>
      </c>
      <c r="BP423" s="152">
        <v>6.05</v>
      </c>
      <c r="CI423" s="152">
        <v>28.05</v>
      </c>
      <c r="DO423" s="154">
        <v>74.319999999999993</v>
      </c>
    </row>
    <row r="424" spans="1:147">
      <c r="A424" s="151">
        <v>1084</v>
      </c>
      <c r="B424" s="152" t="s">
        <v>2859</v>
      </c>
      <c r="C424" s="152" t="s">
        <v>2860</v>
      </c>
      <c r="D424" s="152" t="s">
        <v>4507</v>
      </c>
      <c r="E424" s="152" t="s">
        <v>3803</v>
      </c>
      <c r="F424" s="152" t="s">
        <v>8868</v>
      </c>
      <c r="H424" s="151">
        <v>342090</v>
      </c>
      <c r="I424" s="153" t="s">
        <v>3804</v>
      </c>
      <c r="L424" s="153" t="s">
        <v>5503</v>
      </c>
      <c r="M424" s="153" t="s">
        <v>5504</v>
      </c>
      <c r="O424" s="151">
        <v>3497</v>
      </c>
      <c r="P424" s="152">
        <v>14.47</v>
      </c>
      <c r="Q424" s="152">
        <v>-90.88</v>
      </c>
      <c r="R424" s="152" t="s">
        <v>2027</v>
      </c>
      <c r="S424" s="152" t="s">
        <v>2716</v>
      </c>
      <c r="T424" s="152">
        <v>59.47</v>
      </c>
      <c r="U424" s="152">
        <v>1.18</v>
      </c>
      <c r="V424" s="152">
        <v>15.74</v>
      </c>
      <c r="X424" s="152">
        <v>7.79</v>
      </c>
      <c r="AA424" s="152">
        <v>3.25</v>
      </c>
      <c r="AB424" s="152">
        <v>0.16</v>
      </c>
      <c r="AC424" s="152">
        <v>6.03</v>
      </c>
      <c r="AD424" s="152">
        <v>4.8499999999999996</v>
      </c>
      <c r="AE424" s="152">
        <v>0.96</v>
      </c>
      <c r="AF424" s="152">
        <v>0.24</v>
      </c>
      <c r="AJ424" s="152">
        <v>5.9390000000000001</v>
      </c>
      <c r="AK424" s="156">
        <f t="shared" si="6"/>
        <v>8.4500000000000006E-2</v>
      </c>
      <c r="AL424" s="151">
        <v>845</v>
      </c>
      <c r="AN424" s="151">
        <v>680.87059710000005</v>
      </c>
      <c r="AO424" s="151">
        <v>1700</v>
      </c>
      <c r="AQ424" s="152">
        <v>11.37</v>
      </c>
      <c r="AR424" s="152">
        <v>0.16</v>
      </c>
      <c r="AS424" s="152">
        <v>22</v>
      </c>
      <c r="BG424" s="152">
        <v>19.72</v>
      </c>
      <c r="BH424" s="152">
        <v>312.70999999999998</v>
      </c>
      <c r="BI424" s="152">
        <v>23.73</v>
      </c>
      <c r="BJ424" s="152">
        <v>105.55</v>
      </c>
      <c r="BK424" s="152">
        <v>2.44</v>
      </c>
      <c r="BL424" s="152">
        <v>20.09</v>
      </c>
      <c r="BO424" s="152">
        <v>479.51</v>
      </c>
      <c r="BP424" s="152">
        <v>11.24</v>
      </c>
      <c r="CI424" s="152">
        <v>22.88</v>
      </c>
      <c r="DO424" s="154">
        <v>73.489999999999995</v>
      </c>
    </row>
    <row r="425" spans="1:147">
      <c r="A425" s="151">
        <v>1087</v>
      </c>
      <c r="B425" s="152" t="s">
        <v>2859</v>
      </c>
      <c r="C425" s="152" t="s">
        <v>2860</v>
      </c>
      <c r="D425" s="152" t="s">
        <v>4507</v>
      </c>
      <c r="E425" s="152" t="s">
        <v>3803</v>
      </c>
      <c r="F425" s="152" t="s">
        <v>8869</v>
      </c>
      <c r="H425" s="151">
        <v>342090</v>
      </c>
      <c r="I425" s="153" t="s">
        <v>3804</v>
      </c>
      <c r="L425" s="153" t="s">
        <v>5419</v>
      </c>
      <c r="M425" s="153" t="s">
        <v>5420</v>
      </c>
      <c r="O425" s="151">
        <v>3497</v>
      </c>
      <c r="P425" s="152">
        <v>14.47</v>
      </c>
      <c r="Q425" s="152">
        <v>-90.88</v>
      </c>
      <c r="R425" s="152" t="s">
        <v>2027</v>
      </c>
      <c r="S425" s="152" t="s">
        <v>2716</v>
      </c>
      <c r="T425" s="152">
        <v>55.59</v>
      </c>
      <c r="U425" s="152">
        <v>0.46</v>
      </c>
      <c r="V425" s="152">
        <v>16.86</v>
      </c>
      <c r="X425" s="152">
        <v>10.55</v>
      </c>
      <c r="AA425" s="152">
        <v>4.37</v>
      </c>
      <c r="AB425" s="152">
        <v>0.2</v>
      </c>
      <c r="AC425" s="152">
        <v>7.22</v>
      </c>
      <c r="AD425" s="152">
        <v>3.5</v>
      </c>
      <c r="AE425" s="152">
        <v>0.52</v>
      </c>
      <c r="AF425" s="152">
        <v>0.18</v>
      </c>
      <c r="AJ425" s="152">
        <v>4.452</v>
      </c>
      <c r="AK425" s="156">
        <f t="shared" si="6"/>
        <v>0.1004</v>
      </c>
      <c r="AL425" s="151">
        <v>1004</v>
      </c>
      <c r="AN425" s="151">
        <v>1682.150887</v>
      </c>
      <c r="AO425" s="151">
        <v>1300</v>
      </c>
      <c r="AQ425" s="152">
        <v>13.55</v>
      </c>
      <c r="AR425" s="152">
        <v>0.11</v>
      </c>
      <c r="AS425" s="152">
        <v>12.51</v>
      </c>
      <c r="BG425" s="152">
        <v>15.09</v>
      </c>
      <c r="BH425" s="152">
        <v>396.69</v>
      </c>
      <c r="BI425" s="152">
        <v>14.53</v>
      </c>
      <c r="BJ425" s="152">
        <v>64.680000000000007</v>
      </c>
      <c r="BK425" s="152">
        <v>1.21</v>
      </c>
      <c r="BL425" s="152">
        <v>12.69</v>
      </c>
      <c r="BO425" s="152">
        <v>281.02999999999997</v>
      </c>
      <c r="BP425" s="152">
        <v>6.34</v>
      </c>
      <c r="CI425" s="152">
        <v>34.479999999999997</v>
      </c>
      <c r="DO425" s="154">
        <v>70.53</v>
      </c>
    </row>
    <row r="426" spans="1:147">
      <c r="A426" s="151">
        <v>1090</v>
      </c>
      <c r="B426" s="152" t="s">
        <v>2859</v>
      </c>
      <c r="C426" s="152" t="s">
        <v>2860</v>
      </c>
      <c r="D426" s="152" t="s">
        <v>4507</v>
      </c>
      <c r="E426" s="152" t="s">
        <v>3803</v>
      </c>
      <c r="F426" s="152" t="s">
        <v>8870</v>
      </c>
      <c r="H426" s="151">
        <v>342090</v>
      </c>
      <c r="I426" s="153" t="s">
        <v>3804</v>
      </c>
      <c r="L426" s="153" t="s">
        <v>5109</v>
      </c>
      <c r="M426" s="153" t="s">
        <v>5110</v>
      </c>
      <c r="O426" s="151">
        <v>3497</v>
      </c>
      <c r="P426" s="152">
        <v>14.47</v>
      </c>
      <c r="Q426" s="152">
        <v>-90.88</v>
      </c>
      <c r="R426" s="152" t="s">
        <v>2027</v>
      </c>
      <c r="S426" s="152" t="s">
        <v>2716</v>
      </c>
      <c r="T426" s="152">
        <v>52.64</v>
      </c>
      <c r="U426" s="152">
        <v>1.27</v>
      </c>
      <c r="V426" s="152">
        <v>16.829999999999998</v>
      </c>
      <c r="X426" s="152">
        <v>10.15</v>
      </c>
      <c r="AA426" s="152">
        <v>4</v>
      </c>
      <c r="AB426" s="152">
        <v>0.2</v>
      </c>
      <c r="AC426" s="152">
        <v>9.27</v>
      </c>
      <c r="AD426" s="152">
        <v>4.17</v>
      </c>
      <c r="AE426" s="152">
        <v>0.63</v>
      </c>
      <c r="AF426" s="152">
        <v>0.2</v>
      </c>
      <c r="AJ426" s="152">
        <v>2.524</v>
      </c>
      <c r="AK426" s="156">
        <f t="shared" si="6"/>
        <v>0.1179</v>
      </c>
      <c r="AL426" s="151">
        <v>1179</v>
      </c>
      <c r="AN426" s="151">
        <v>2002.5605800000001</v>
      </c>
      <c r="AO426" s="151">
        <v>1300</v>
      </c>
      <c r="AQ426" s="152">
        <v>11.46</v>
      </c>
      <c r="AR426" s="152">
        <v>0.16</v>
      </c>
      <c r="AS426" s="152">
        <v>13.81</v>
      </c>
      <c r="BG426" s="152">
        <v>16.23</v>
      </c>
      <c r="BH426" s="152">
        <v>447.23</v>
      </c>
      <c r="BI426" s="152">
        <v>21.26</v>
      </c>
      <c r="BJ426" s="152">
        <v>81.25</v>
      </c>
      <c r="BK426" s="152">
        <v>1.76</v>
      </c>
      <c r="BL426" s="152">
        <v>17.21</v>
      </c>
      <c r="BO426" s="152">
        <v>362.37</v>
      </c>
      <c r="BP426" s="152">
        <v>8.8800000000000008</v>
      </c>
      <c r="CI426" s="152">
        <v>10.89</v>
      </c>
      <c r="DO426" s="154">
        <v>74.31</v>
      </c>
    </row>
    <row r="427" spans="1:147">
      <c r="A427" s="151">
        <v>1091</v>
      </c>
      <c r="B427" s="152" t="s">
        <v>2859</v>
      </c>
      <c r="C427" s="152" t="s">
        <v>2860</v>
      </c>
      <c r="D427" s="152" t="s">
        <v>4507</v>
      </c>
      <c r="E427" s="152" t="s">
        <v>3803</v>
      </c>
      <c r="F427" s="152" t="s">
        <v>8871</v>
      </c>
      <c r="H427" s="151">
        <v>342090</v>
      </c>
      <c r="I427" s="153" t="s">
        <v>3804</v>
      </c>
      <c r="L427" s="153" t="s">
        <v>4508</v>
      </c>
      <c r="M427" s="153" t="s">
        <v>4509</v>
      </c>
      <c r="O427" s="151">
        <v>3497</v>
      </c>
      <c r="P427" s="152">
        <v>14.47</v>
      </c>
      <c r="Q427" s="152">
        <v>-90.88</v>
      </c>
      <c r="R427" s="152" t="s">
        <v>2027</v>
      </c>
      <c r="S427" s="152" t="s">
        <v>2716</v>
      </c>
      <c r="T427" s="152">
        <v>50.53</v>
      </c>
      <c r="U427" s="152">
        <v>1.1499999999999999</v>
      </c>
      <c r="V427" s="152">
        <v>18.96</v>
      </c>
      <c r="X427" s="152">
        <v>9.19</v>
      </c>
      <c r="AA427" s="152">
        <v>5.21</v>
      </c>
      <c r="AB427" s="152">
        <v>0.16</v>
      </c>
      <c r="AC427" s="152">
        <v>9.73</v>
      </c>
      <c r="AD427" s="152">
        <v>3.67</v>
      </c>
      <c r="AE427" s="152">
        <v>0.52</v>
      </c>
      <c r="AF427" s="152">
        <v>0.13</v>
      </c>
      <c r="AJ427" s="152">
        <v>4.3280000000000003</v>
      </c>
      <c r="AK427" s="156">
        <f t="shared" si="6"/>
        <v>0.14410000000000001</v>
      </c>
      <c r="AL427" s="151">
        <v>1441</v>
      </c>
      <c r="AN427" s="151">
        <v>2643.3799650000001</v>
      </c>
      <c r="AO427" s="151">
        <v>1000</v>
      </c>
      <c r="AQ427" s="152">
        <v>6.5</v>
      </c>
      <c r="AR427" s="152">
        <v>0.18</v>
      </c>
      <c r="AS427" s="152">
        <v>9.6999999999999993</v>
      </c>
      <c r="BG427" s="152">
        <v>10.87</v>
      </c>
      <c r="BH427" s="152">
        <v>437.4</v>
      </c>
      <c r="BI427" s="152">
        <v>15.56</v>
      </c>
      <c r="BJ427" s="152">
        <v>53.85</v>
      </c>
      <c r="BK427" s="152">
        <v>0.94</v>
      </c>
      <c r="BL427" s="152">
        <v>13.72</v>
      </c>
      <c r="BO427" s="152">
        <v>240.6</v>
      </c>
      <c r="BP427" s="152">
        <v>6.01</v>
      </c>
      <c r="CI427" s="152">
        <v>16.47</v>
      </c>
      <c r="DO427" s="154">
        <v>77.95</v>
      </c>
    </row>
    <row r="428" spans="1:147">
      <c r="A428" s="151">
        <v>1093</v>
      </c>
      <c r="B428" s="152" t="s">
        <v>2859</v>
      </c>
      <c r="C428" s="152" t="s">
        <v>2860</v>
      </c>
      <c r="D428" s="152" t="s">
        <v>4507</v>
      </c>
      <c r="E428" s="152" t="s">
        <v>3803</v>
      </c>
      <c r="F428" s="152" t="s">
        <v>8872</v>
      </c>
      <c r="H428" s="151">
        <v>342090</v>
      </c>
      <c r="I428" s="153" t="s">
        <v>3804</v>
      </c>
      <c r="L428" s="153" t="s">
        <v>5361</v>
      </c>
      <c r="M428" s="153" t="s">
        <v>5362</v>
      </c>
      <c r="O428" s="151">
        <v>3497</v>
      </c>
      <c r="P428" s="152">
        <v>14.47</v>
      </c>
      <c r="Q428" s="152">
        <v>-90.88</v>
      </c>
      <c r="R428" s="152" t="s">
        <v>2027</v>
      </c>
      <c r="S428" s="152" t="s">
        <v>2716</v>
      </c>
      <c r="T428" s="152">
        <v>54.64</v>
      </c>
      <c r="U428" s="152">
        <v>1.29</v>
      </c>
      <c r="V428" s="152">
        <v>16.440000000000001</v>
      </c>
      <c r="X428" s="152">
        <v>9.56</v>
      </c>
      <c r="AA428" s="152">
        <v>4.1500000000000004</v>
      </c>
      <c r="AB428" s="152">
        <v>0.18</v>
      </c>
      <c r="AC428" s="152">
        <v>8.4600000000000009</v>
      </c>
      <c r="AD428" s="152">
        <v>4.0599999999999996</v>
      </c>
      <c r="AE428" s="152">
        <v>0.67</v>
      </c>
      <c r="AF428" s="152">
        <v>0.21</v>
      </c>
      <c r="AJ428" s="152">
        <v>4.3840000000000003</v>
      </c>
      <c r="AK428" s="156">
        <f t="shared" si="6"/>
        <v>0.15579999999999999</v>
      </c>
      <c r="AL428" s="151">
        <v>1558</v>
      </c>
      <c r="AN428" s="151">
        <v>921.17786660000002</v>
      </c>
      <c r="AO428" s="151">
        <v>1300</v>
      </c>
      <c r="AQ428" s="152">
        <v>9.36</v>
      </c>
      <c r="AR428" s="152">
        <v>0.11</v>
      </c>
      <c r="AS428" s="152">
        <v>17.850000000000001</v>
      </c>
      <c r="BG428" s="152">
        <v>16</v>
      </c>
      <c r="BH428" s="152">
        <v>348.51</v>
      </c>
      <c r="BI428" s="152">
        <v>19.399999999999999</v>
      </c>
      <c r="BJ428" s="152">
        <v>82.29</v>
      </c>
      <c r="BK428" s="152">
        <v>1.79</v>
      </c>
      <c r="BL428" s="152">
        <v>15.67</v>
      </c>
      <c r="BO428" s="152">
        <v>287.91000000000003</v>
      </c>
      <c r="BP428" s="152">
        <v>7.67</v>
      </c>
      <c r="CI428" s="152">
        <v>16.04</v>
      </c>
      <c r="DO428" s="154">
        <v>74.5</v>
      </c>
    </row>
    <row r="429" spans="1:147">
      <c r="A429" s="151">
        <v>1094</v>
      </c>
      <c r="B429" s="152" t="s">
        <v>2859</v>
      </c>
      <c r="C429" s="152" t="s">
        <v>2860</v>
      </c>
      <c r="D429" s="152" t="s">
        <v>4507</v>
      </c>
      <c r="E429" s="152" t="s">
        <v>3803</v>
      </c>
      <c r="F429" s="152" t="s">
        <v>8873</v>
      </c>
      <c r="H429" s="151">
        <v>342090</v>
      </c>
      <c r="I429" s="153" t="s">
        <v>3804</v>
      </c>
      <c r="L429" s="153" t="s">
        <v>5470</v>
      </c>
      <c r="M429" s="153" t="s">
        <v>5471</v>
      </c>
      <c r="O429" s="151">
        <v>3497</v>
      </c>
      <c r="P429" s="152">
        <v>14.47</v>
      </c>
      <c r="Q429" s="152">
        <v>-90.88</v>
      </c>
      <c r="R429" s="152" t="s">
        <v>2027</v>
      </c>
      <c r="S429" s="152" t="s">
        <v>2716</v>
      </c>
      <c r="T429" s="152">
        <v>57.07</v>
      </c>
      <c r="U429" s="152">
        <v>1.1299999999999999</v>
      </c>
      <c r="V429" s="152">
        <v>16.29</v>
      </c>
      <c r="X429" s="152">
        <v>9.3800000000000008</v>
      </c>
      <c r="AA429" s="152">
        <v>3.64</v>
      </c>
      <c r="AB429" s="152">
        <v>0.17</v>
      </c>
      <c r="AC429" s="152">
        <v>6.46</v>
      </c>
      <c r="AD429" s="152">
        <v>4.5599999999999996</v>
      </c>
      <c r="AE429" s="152">
        <v>0.62</v>
      </c>
      <c r="AF429" s="152">
        <v>0.23</v>
      </c>
      <c r="AJ429" s="152">
        <v>6.4</v>
      </c>
      <c r="AK429" s="156">
        <f t="shared" si="6"/>
        <v>0.16839999999999999</v>
      </c>
      <c r="AL429" s="151">
        <v>1684</v>
      </c>
      <c r="AN429" s="151">
        <v>1281.6387709999999</v>
      </c>
      <c r="AO429" s="151">
        <v>1100</v>
      </c>
      <c r="AQ429" s="152">
        <v>14.09</v>
      </c>
      <c r="AR429" s="152">
        <v>0.09</v>
      </c>
      <c r="AS429" s="152">
        <v>14.21</v>
      </c>
      <c r="BG429" s="152">
        <v>13.06</v>
      </c>
      <c r="BH429" s="152">
        <v>431.46</v>
      </c>
      <c r="BI429" s="152">
        <v>23.29</v>
      </c>
      <c r="BJ429" s="152">
        <v>61.24</v>
      </c>
      <c r="BK429" s="152">
        <v>1</v>
      </c>
      <c r="BL429" s="152">
        <v>18.91</v>
      </c>
      <c r="BO429" s="152">
        <v>278.83999999999997</v>
      </c>
      <c r="BP429" s="152">
        <v>6.68</v>
      </c>
      <c r="CI429" s="152">
        <v>8.7899999999999991</v>
      </c>
      <c r="DO429" s="154">
        <v>71.86</v>
      </c>
    </row>
    <row r="430" spans="1:147">
      <c r="A430" s="151">
        <v>1095</v>
      </c>
      <c r="B430" s="152" t="s">
        <v>2859</v>
      </c>
      <c r="C430" s="152" t="s">
        <v>2860</v>
      </c>
      <c r="D430" s="152" t="s">
        <v>4507</v>
      </c>
      <c r="E430" s="152" t="s">
        <v>3803</v>
      </c>
      <c r="F430" s="152" t="s">
        <v>8874</v>
      </c>
      <c r="H430" s="151">
        <v>342090</v>
      </c>
      <c r="I430" s="153" t="s">
        <v>3804</v>
      </c>
      <c r="L430" s="153" t="s">
        <v>4979</v>
      </c>
      <c r="M430" s="153" t="s">
        <v>4980</v>
      </c>
      <c r="O430" s="151">
        <v>3497</v>
      </c>
      <c r="P430" s="152">
        <v>14.47</v>
      </c>
      <c r="Q430" s="152">
        <v>-90.88</v>
      </c>
      <c r="R430" s="152" t="s">
        <v>2027</v>
      </c>
      <c r="S430" s="152" t="s">
        <v>2716</v>
      </c>
      <c r="T430" s="152">
        <v>52.05</v>
      </c>
      <c r="U430" s="152">
        <v>0.67</v>
      </c>
      <c r="V430" s="152">
        <v>18.73</v>
      </c>
      <c r="X430" s="152">
        <v>8.76</v>
      </c>
      <c r="AA430" s="152">
        <v>4.29</v>
      </c>
      <c r="AB430" s="152">
        <v>0.18</v>
      </c>
      <c r="AC430" s="152">
        <v>10.16</v>
      </c>
      <c r="AD430" s="152">
        <v>3.67</v>
      </c>
      <c r="AE430" s="152">
        <v>0.61</v>
      </c>
      <c r="AF430" s="152">
        <v>0.12</v>
      </c>
      <c r="AJ430" s="152">
        <v>5.7949999999999999</v>
      </c>
      <c r="AK430" s="156">
        <f t="shared" si="6"/>
        <v>0.24829999999999999</v>
      </c>
      <c r="AL430" s="151">
        <v>2483</v>
      </c>
      <c r="AN430" s="151">
        <v>2643.3799650000001</v>
      </c>
      <c r="AO430" s="151">
        <v>1000</v>
      </c>
      <c r="AQ430" s="152">
        <v>7.42</v>
      </c>
      <c r="AR430" s="152">
        <v>0.16</v>
      </c>
      <c r="AS430" s="152">
        <v>10.37</v>
      </c>
      <c r="BG430" s="152">
        <v>9.08</v>
      </c>
      <c r="BH430" s="152">
        <v>457.95</v>
      </c>
      <c r="BI430" s="152">
        <v>16.29</v>
      </c>
      <c r="BJ430" s="152">
        <v>54.62</v>
      </c>
      <c r="BK430" s="152">
        <v>1.37</v>
      </c>
      <c r="BL430" s="152">
        <v>12.79</v>
      </c>
      <c r="BO430" s="152">
        <v>250.34</v>
      </c>
      <c r="BP430" s="152">
        <v>5.68</v>
      </c>
      <c r="CI430" s="152">
        <v>25.19</v>
      </c>
      <c r="DO430" s="154">
        <v>75.52</v>
      </c>
    </row>
    <row r="431" spans="1:147">
      <c r="A431" s="151">
        <v>1097</v>
      </c>
      <c r="B431" s="152" t="s">
        <v>2859</v>
      </c>
      <c r="C431" s="152" t="s">
        <v>2860</v>
      </c>
      <c r="D431" s="152" t="s">
        <v>4507</v>
      </c>
      <c r="E431" s="152" t="s">
        <v>3803</v>
      </c>
      <c r="F431" s="152" t="s">
        <v>8875</v>
      </c>
      <c r="H431" s="151">
        <v>342090</v>
      </c>
      <c r="I431" s="153" t="s">
        <v>3804</v>
      </c>
      <c r="L431" s="153" t="s">
        <v>4732</v>
      </c>
      <c r="M431" s="153" t="s">
        <v>4762</v>
      </c>
      <c r="O431" s="151">
        <v>3497</v>
      </c>
      <c r="P431" s="152">
        <v>14.47</v>
      </c>
      <c r="Q431" s="152">
        <v>-90.88</v>
      </c>
      <c r="R431" s="152" t="s">
        <v>2027</v>
      </c>
      <c r="S431" s="152" t="s">
        <v>2716</v>
      </c>
      <c r="T431" s="152">
        <v>51.33</v>
      </c>
      <c r="U431" s="152">
        <v>1.04</v>
      </c>
      <c r="V431" s="152">
        <v>18.62</v>
      </c>
      <c r="X431" s="152">
        <v>10.28</v>
      </c>
      <c r="AA431" s="152">
        <v>4.2300000000000004</v>
      </c>
      <c r="AB431" s="152">
        <v>0.17</v>
      </c>
      <c r="AC431" s="152">
        <v>9.07</v>
      </c>
      <c r="AD431" s="152">
        <v>3.75</v>
      </c>
      <c r="AE431" s="152">
        <v>0.55000000000000004</v>
      </c>
      <c r="AF431" s="152">
        <v>0.15</v>
      </c>
      <c r="AJ431" s="152">
        <v>5.484</v>
      </c>
      <c r="AK431" s="156">
        <f t="shared" si="6"/>
        <v>0.20039999999999999</v>
      </c>
      <c r="AL431" s="151">
        <v>2004</v>
      </c>
      <c r="AN431" s="151">
        <v>2723.4823879999999</v>
      </c>
      <c r="AO431" s="151">
        <v>1300</v>
      </c>
      <c r="DO431" s="154">
        <v>75.709999999999994</v>
      </c>
    </row>
    <row r="432" spans="1:147">
      <c r="A432" s="151">
        <v>1098</v>
      </c>
      <c r="B432" s="152" t="s">
        <v>2859</v>
      </c>
      <c r="C432" s="152" t="s">
        <v>2860</v>
      </c>
      <c r="D432" s="152" t="s">
        <v>4507</v>
      </c>
      <c r="E432" s="152" t="s">
        <v>3803</v>
      </c>
      <c r="F432" s="152" t="s">
        <v>8876</v>
      </c>
      <c r="H432" s="151">
        <v>342090</v>
      </c>
      <c r="I432" s="153" t="s">
        <v>3804</v>
      </c>
      <c r="L432" s="153" t="s">
        <v>4732</v>
      </c>
      <c r="M432" s="153" t="s">
        <v>4733</v>
      </c>
      <c r="O432" s="151">
        <v>3497</v>
      </c>
      <c r="P432" s="152">
        <v>14.47</v>
      </c>
      <c r="Q432" s="152">
        <v>-90.88</v>
      </c>
      <c r="R432" s="152" t="s">
        <v>2027</v>
      </c>
      <c r="S432" s="152" t="s">
        <v>2716</v>
      </c>
      <c r="T432" s="152">
        <v>51.19</v>
      </c>
      <c r="U432" s="152">
        <v>0.93</v>
      </c>
      <c r="V432" s="152">
        <v>18.760000000000002</v>
      </c>
      <c r="X432" s="152">
        <v>10.16</v>
      </c>
      <c r="AA432" s="152">
        <v>4.29</v>
      </c>
      <c r="AB432" s="152">
        <v>0.16</v>
      </c>
      <c r="AC432" s="152">
        <v>9.15</v>
      </c>
      <c r="AD432" s="152">
        <v>3.79</v>
      </c>
      <c r="AE432" s="152">
        <v>0.65</v>
      </c>
      <c r="AF432" s="152">
        <v>0.18</v>
      </c>
      <c r="AJ432" s="152">
        <v>5.306</v>
      </c>
      <c r="AK432" s="156">
        <f t="shared" si="6"/>
        <v>0.2291</v>
      </c>
      <c r="AL432" s="151">
        <v>2291</v>
      </c>
      <c r="AN432" s="151">
        <v>2443.1239070000001</v>
      </c>
      <c r="AO432" s="151">
        <v>1300</v>
      </c>
      <c r="AQ432" s="152">
        <v>6.16</v>
      </c>
      <c r="AS432" s="152">
        <v>11.5</v>
      </c>
      <c r="BG432" s="152">
        <v>10.55</v>
      </c>
      <c r="BH432" s="152">
        <v>404.5</v>
      </c>
      <c r="BI432" s="152">
        <v>16.96</v>
      </c>
      <c r="BJ432" s="152">
        <v>56.26</v>
      </c>
      <c r="BK432" s="152">
        <v>1.23</v>
      </c>
      <c r="BO432" s="152">
        <v>266.43</v>
      </c>
      <c r="BP432" s="152">
        <v>6.09</v>
      </c>
      <c r="DO432" s="154">
        <v>75.78</v>
      </c>
    </row>
    <row r="433" spans="1:209">
      <c r="A433" s="151">
        <v>1099</v>
      </c>
      <c r="B433" s="152" t="s">
        <v>2859</v>
      </c>
      <c r="C433" s="152" t="s">
        <v>2860</v>
      </c>
      <c r="D433" s="152" t="s">
        <v>4507</v>
      </c>
      <c r="E433" s="152" t="s">
        <v>3803</v>
      </c>
      <c r="F433" s="152" t="s">
        <v>8877</v>
      </c>
      <c r="H433" s="151">
        <v>342090</v>
      </c>
      <c r="I433" s="153" t="s">
        <v>3804</v>
      </c>
      <c r="L433" s="153" t="s">
        <v>4638</v>
      </c>
      <c r="M433" s="153" t="s">
        <v>4639</v>
      </c>
      <c r="O433" s="151">
        <v>3497</v>
      </c>
      <c r="P433" s="152">
        <v>14.47</v>
      </c>
      <c r="Q433" s="152">
        <v>-90.88</v>
      </c>
      <c r="R433" s="152" t="s">
        <v>2027</v>
      </c>
      <c r="S433" s="152" t="s">
        <v>2716</v>
      </c>
      <c r="T433" s="152">
        <v>50.92</v>
      </c>
      <c r="U433" s="152">
        <v>0.79</v>
      </c>
      <c r="V433" s="152">
        <v>18.670000000000002</v>
      </c>
      <c r="X433" s="152">
        <v>10.029999999999999</v>
      </c>
      <c r="AA433" s="152">
        <v>4.9000000000000004</v>
      </c>
      <c r="AB433" s="152">
        <v>0.17</v>
      </c>
      <c r="AC433" s="152">
        <v>9.64</v>
      </c>
      <c r="AD433" s="152">
        <v>3.56</v>
      </c>
      <c r="AE433" s="152">
        <v>0.52</v>
      </c>
      <c r="AF433" s="152">
        <v>0.12</v>
      </c>
      <c r="AJ433" s="152">
        <v>5.2560000000000002</v>
      </c>
      <c r="AK433" s="156">
        <f t="shared" si="6"/>
        <v>0.1565</v>
      </c>
      <c r="AL433" s="151">
        <v>1565</v>
      </c>
      <c r="AN433" s="151">
        <v>2282.9190610000001</v>
      </c>
      <c r="AO433" s="151">
        <v>1100</v>
      </c>
      <c r="AQ433" s="152">
        <v>7.83</v>
      </c>
      <c r="AR433" s="152">
        <v>0.17</v>
      </c>
      <c r="AS433" s="152">
        <v>9.48</v>
      </c>
      <c r="BG433" s="152">
        <v>11.69</v>
      </c>
      <c r="BH433" s="152">
        <v>434.58</v>
      </c>
      <c r="BI433" s="152">
        <v>16.27</v>
      </c>
      <c r="BJ433" s="152">
        <v>51.14</v>
      </c>
      <c r="BK433" s="152">
        <v>1.26</v>
      </c>
      <c r="BL433" s="152">
        <v>13.37</v>
      </c>
      <c r="BO433" s="152">
        <v>240.93</v>
      </c>
      <c r="BP433" s="152">
        <v>5.3</v>
      </c>
      <c r="CI433" s="152">
        <v>16.21</v>
      </c>
      <c r="DO433" s="154">
        <v>75.459999999999994</v>
      </c>
    </row>
    <row r="434" spans="1:209">
      <c r="A434" s="151">
        <v>1100</v>
      </c>
      <c r="B434" s="152" t="s">
        <v>2859</v>
      </c>
      <c r="C434" s="152" t="s">
        <v>2860</v>
      </c>
      <c r="D434" s="152" t="s">
        <v>4507</v>
      </c>
      <c r="E434" s="152" t="s">
        <v>3803</v>
      </c>
      <c r="F434" s="152" t="s">
        <v>8878</v>
      </c>
      <c r="H434" s="151">
        <v>342090</v>
      </c>
      <c r="I434" s="153" t="s">
        <v>3804</v>
      </c>
      <c r="L434" s="153" t="s">
        <v>5293</v>
      </c>
      <c r="M434" s="153" t="s">
        <v>5294</v>
      </c>
      <c r="O434" s="151">
        <v>3497</v>
      </c>
      <c r="P434" s="152">
        <v>14.47</v>
      </c>
      <c r="Q434" s="152">
        <v>-90.88</v>
      </c>
      <c r="R434" s="152" t="s">
        <v>2027</v>
      </c>
      <c r="S434" s="152" t="s">
        <v>2716</v>
      </c>
      <c r="T434" s="152">
        <v>53.91</v>
      </c>
      <c r="U434" s="152">
        <v>1.26</v>
      </c>
      <c r="V434" s="152">
        <v>17.47</v>
      </c>
      <c r="X434" s="152">
        <v>9.6</v>
      </c>
      <c r="AA434" s="152">
        <v>3.68</v>
      </c>
      <c r="AB434" s="152">
        <v>0.16</v>
      </c>
      <c r="AC434" s="152">
        <v>8.16</v>
      </c>
      <c r="AD434" s="152">
        <v>4.3600000000000003</v>
      </c>
      <c r="AE434" s="152">
        <v>0.67</v>
      </c>
      <c r="AF434" s="152">
        <v>0.13</v>
      </c>
      <c r="AJ434" s="152">
        <v>5.4569999999999999</v>
      </c>
      <c r="AK434" s="156">
        <f t="shared" si="6"/>
        <v>8.6800000000000002E-2</v>
      </c>
      <c r="AL434" s="151">
        <v>868</v>
      </c>
      <c r="AN434" s="151">
        <v>1842.3557330000001</v>
      </c>
      <c r="AO434" s="151">
        <v>1400</v>
      </c>
      <c r="AQ434" s="152">
        <v>8.2799999999999994</v>
      </c>
      <c r="AS434" s="152">
        <v>13.69</v>
      </c>
      <c r="BG434" s="152">
        <v>13.12</v>
      </c>
      <c r="BH434" s="152">
        <v>361.34</v>
      </c>
      <c r="BI434" s="152">
        <v>19.04</v>
      </c>
      <c r="BJ434" s="152">
        <v>70.13</v>
      </c>
      <c r="BK434" s="152">
        <v>1.65</v>
      </c>
      <c r="BO434" s="152">
        <v>301.27</v>
      </c>
      <c r="BP434" s="152">
        <v>7.22</v>
      </c>
      <c r="DO434" s="154">
        <v>74.47</v>
      </c>
    </row>
    <row r="435" spans="1:209">
      <c r="A435" s="151">
        <v>1101</v>
      </c>
      <c r="B435" s="152" t="s">
        <v>2859</v>
      </c>
      <c r="C435" s="152" t="s">
        <v>2860</v>
      </c>
      <c r="D435" s="152" t="s">
        <v>4507</v>
      </c>
      <c r="E435" s="152" t="s">
        <v>3803</v>
      </c>
      <c r="F435" s="152" t="s">
        <v>8879</v>
      </c>
      <c r="H435" s="151">
        <v>342090</v>
      </c>
      <c r="I435" s="153" t="s">
        <v>3804</v>
      </c>
      <c r="L435" s="153" t="s">
        <v>5458</v>
      </c>
      <c r="M435" s="153" t="s">
        <v>5459</v>
      </c>
      <c r="O435" s="151">
        <v>3497</v>
      </c>
      <c r="P435" s="152">
        <v>14.47</v>
      </c>
      <c r="Q435" s="152">
        <v>-90.88</v>
      </c>
      <c r="R435" s="152" t="s">
        <v>2027</v>
      </c>
      <c r="S435" s="152" t="s">
        <v>2716</v>
      </c>
      <c r="T435" s="152">
        <v>56.56</v>
      </c>
      <c r="U435" s="152">
        <v>0.86</v>
      </c>
      <c r="V435" s="152">
        <v>17.11</v>
      </c>
      <c r="X435" s="152">
        <v>8.57</v>
      </c>
      <c r="AA435" s="152">
        <v>3.88</v>
      </c>
      <c r="AB435" s="152">
        <v>0.17</v>
      </c>
      <c r="AC435" s="152">
        <v>6.11</v>
      </c>
      <c r="AD435" s="152">
        <v>4.5999999999999996</v>
      </c>
      <c r="AE435" s="152">
        <v>1.37</v>
      </c>
      <c r="AF435" s="152">
        <v>0.33</v>
      </c>
      <c r="AJ435" s="152">
        <v>6.1509999999999998</v>
      </c>
      <c r="AK435" s="156">
        <f t="shared" si="6"/>
        <v>0.123</v>
      </c>
      <c r="AL435" s="151">
        <v>1230</v>
      </c>
      <c r="AN435" s="151">
        <v>961.2290782</v>
      </c>
      <c r="AO435" s="151">
        <v>2000</v>
      </c>
      <c r="AQ435" s="152">
        <v>9.41</v>
      </c>
      <c r="BG435" s="152">
        <v>18.89</v>
      </c>
      <c r="BH435" s="152">
        <v>294.49</v>
      </c>
      <c r="BI435" s="152">
        <v>17.350000000000001</v>
      </c>
      <c r="BJ435" s="152">
        <v>98.14</v>
      </c>
      <c r="BK435" s="152">
        <v>1.42</v>
      </c>
      <c r="BO435" s="152">
        <v>458.62</v>
      </c>
      <c r="BP435" s="152">
        <v>9.81</v>
      </c>
      <c r="DO435" s="154">
        <v>74.42</v>
      </c>
    </row>
    <row r="436" spans="1:209">
      <c r="A436" s="151">
        <v>1102</v>
      </c>
      <c r="B436" s="152" t="s">
        <v>2859</v>
      </c>
      <c r="C436" s="152" t="s">
        <v>2860</v>
      </c>
      <c r="D436" s="152" t="s">
        <v>4507</v>
      </c>
      <c r="E436" s="152" t="s">
        <v>3803</v>
      </c>
      <c r="F436" s="152" t="s">
        <v>8880</v>
      </c>
      <c r="H436" s="151">
        <v>342090</v>
      </c>
      <c r="I436" s="153" t="s">
        <v>3804</v>
      </c>
      <c r="L436" s="153" t="s">
        <v>4862</v>
      </c>
      <c r="M436" s="153" t="s">
        <v>4863</v>
      </c>
      <c r="O436" s="151">
        <v>3497</v>
      </c>
      <c r="P436" s="152">
        <v>14.47</v>
      </c>
      <c r="Q436" s="152">
        <v>-90.88</v>
      </c>
      <c r="R436" s="152" t="s">
        <v>2027</v>
      </c>
      <c r="S436" s="152" t="s">
        <v>2716</v>
      </c>
      <c r="T436" s="152">
        <v>51.63</v>
      </c>
      <c r="U436" s="152">
        <v>1.22</v>
      </c>
      <c r="V436" s="152">
        <v>17.14</v>
      </c>
      <c r="X436" s="152">
        <v>10.93</v>
      </c>
      <c r="AA436" s="152">
        <v>3.41</v>
      </c>
      <c r="AB436" s="152">
        <v>0.21</v>
      </c>
      <c r="AC436" s="152">
        <v>8.69</v>
      </c>
      <c r="AD436" s="152">
        <v>4.93</v>
      </c>
      <c r="AE436" s="152">
        <v>1</v>
      </c>
      <c r="AF436" s="152">
        <v>0.2</v>
      </c>
      <c r="AJ436" s="152">
        <v>1.4610000000000001</v>
      </c>
      <c r="AK436" s="156">
        <f t="shared" si="6"/>
        <v>5.3499999999999999E-2</v>
      </c>
      <c r="AL436" s="151">
        <v>535</v>
      </c>
      <c r="AN436" s="151">
        <v>2082.6630030000001</v>
      </c>
      <c r="AO436" s="151">
        <v>1300</v>
      </c>
      <c r="DO436" s="154">
        <v>73.44</v>
      </c>
    </row>
    <row r="437" spans="1:209">
      <c r="A437" s="151">
        <v>1105</v>
      </c>
      <c r="B437" s="152" t="s">
        <v>2859</v>
      </c>
      <c r="C437" s="152" t="s">
        <v>2860</v>
      </c>
      <c r="D437" s="152" t="s">
        <v>4507</v>
      </c>
      <c r="E437" s="152" t="s">
        <v>3803</v>
      </c>
      <c r="F437" s="152" t="s">
        <v>8881</v>
      </c>
      <c r="H437" s="151">
        <v>342090</v>
      </c>
      <c r="I437" s="153" t="s">
        <v>3804</v>
      </c>
      <c r="L437" s="153" t="s">
        <v>5048</v>
      </c>
      <c r="M437" s="153" t="s">
        <v>5049</v>
      </c>
      <c r="O437" s="151">
        <v>3497</v>
      </c>
      <c r="P437" s="152">
        <v>14.47</v>
      </c>
      <c r="Q437" s="152">
        <v>-90.88</v>
      </c>
      <c r="R437" s="152" t="s">
        <v>2027</v>
      </c>
      <c r="S437" s="152" t="s">
        <v>2716</v>
      </c>
      <c r="T437" s="152">
        <v>52.37</v>
      </c>
      <c r="U437" s="152">
        <v>0.91</v>
      </c>
      <c r="V437" s="152">
        <v>17.87</v>
      </c>
      <c r="X437" s="152">
        <v>9.9499999999999993</v>
      </c>
      <c r="AA437" s="152">
        <v>4.4000000000000004</v>
      </c>
      <c r="AB437" s="152">
        <v>0.19</v>
      </c>
      <c r="AC437" s="152">
        <v>8.64</v>
      </c>
      <c r="AD437" s="152">
        <v>4.07</v>
      </c>
      <c r="AE437" s="152">
        <v>0.65</v>
      </c>
      <c r="AF437" s="152">
        <v>0.19</v>
      </c>
      <c r="AJ437" s="152">
        <v>4.62</v>
      </c>
      <c r="AK437" s="156">
        <f t="shared" si="6"/>
        <v>0.12429999999999999</v>
      </c>
      <c r="AL437" s="151">
        <v>1243</v>
      </c>
      <c r="AN437" s="151">
        <v>2523.22633</v>
      </c>
      <c r="AO437" s="151">
        <v>1400</v>
      </c>
      <c r="AQ437" s="152">
        <v>7.79</v>
      </c>
      <c r="AS437" s="152">
        <v>9.19</v>
      </c>
      <c r="BG437" s="152">
        <v>12.37</v>
      </c>
      <c r="BH437" s="152">
        <v>475.82</v>
      </c>
      <c r="BI437" s="152">
        <v>15.35</v>
      </c>
      <c r="BJ437" s="152">
        <v>61.5</v>
      </c>
      <c r="BK437" s="152">
        <v>1.53</v>
      </c>
      <c r="BO437" s="152">
        <v>314.11</v>
      </c>
      <c r="BP437" s="152">
        <v>7.92</v>
      </c>
      <c r="DO437" s="154">
        <v>73.97</v>
      </c>
    </row>
    <row r="438" spans="1:209">
      <c r="A438" s="151">
        <v>1110</v>
      </c>
      <c r="B438" s="152" t="s">
        <v>2859</v>
      </c>
      <c r="C438" s="152" t="s">
        <v>2860</v>
      </c>
      <c r="D438" s="152" t="s">
        <v>4507</v>
      </c>
      <c r="E438" s="152" t="s">
        <v>3803</v>
      </c>
      <c r="F438" s="152" t="s">
        <v>8882</v>
      </c>
      <c r="H438" s="151">
        <v>342090</v>
      </c>
      <c r="I438" s="153" t="s">
        <v>3804</v>
      </c>
      <c r="L438" s="153" t="s">
        <v>4730</v>
      </c>
      <c r="M438" s="153" t="s">
        <v>4731</v>
      </c>
      <c r="O438" s="151">
        <v>3497</v>
      </c>
      <c r="P438" s="152">
        <v>14.47</v>
      </c>
      <c r="Q438" s="152">
        <v>-90.88</v>
      </c>
      <c r="R438" s="152" t="s">
        <v>2027</v>
      </c>
      <c r="S438" s="152" t="s">
        <v>2716</v>
      </c>
      <c r="T438" s="152">
        <v>51.19</v>
      </c>
      <c r="U438" s="152">
        <v>1.57</v>
      </c>
      <c r="V438" s="152">
        <v>17.87</v>
      </c>
      <c r="X438" s="152">
        <v>9.06</v>
      </c>
      <c r="AA438" s="152">
        <v>4.72</v>
      </c>
      <c r="AB438" s="152">
        <v>0.13</v>
      </c>
      <c r="AC438" s="152">
        <v>8.5500000000000007</v>
      </c>
      <c r="AD438" s="152">
        <v>4.95</v>
      </c>
      <c r="AE438" s="152">
        <v>0.73</v>
      </c>
      <c r="AF438" s="152">
        <v>0.23</v>
      </c>
      <c r="AJ438" s="152">
        <v>4.3769999999999998</v>
      </c>
      <c r="AK438" s="156">
        <f t="shared" si="6"/>
        <v>0.124</v>
      </c>
      <c r="AL438" s="151">
        <v>1240</v>
      </c>
      <c r="AN438" s="151">
        <v>3324.2505620000002</v>
      </c>
      <c r="AO438" s="151">
        <v>1800</v>
      </c>
      <c r="DO438" s="154">
        <v>78.680000000000007</v>
      </c>
    </row>
    <row r="439" spans="1:209">
      <c r="A439" s="151">
        <v>1117</v>
      </c>
      <c r="B439" s="152" t="s">
        <v>2859</v>
      </c>
      <c r="C439" s="152" t="s">
        <v>2860</v>
      </c>
      <c r="D439" s="152" t="s">
        <v>4507</v>
      </c>
      <c r="E439" s="152" t="s">
        <v>3803</v>
      </c>
      <c r="F439" s="152" t="s">
        <v>8883</v>
      </c>
      <c r="H439" s="151">
        <v>342090</v>
      </c>
      <c r="I439" s="153" t="s">
        <v>5392</v>
      </c>
      <c r="L439" s="153" t="s">
        <v>5496</v>
      </c>
      <c r="M439" s="153" t="s">
        <v>5497</v>
      </c>
      <c r="O439" s="151">
        <v>3497</v>
      </c>
      <c r="P439" s="152">
        <v>14.47</v>
      </c>
      <c r="Q439" s="152">
        <v>-90.88</v>
      </c>
      <c r="R439" s="152" t="s">
        <v>2030</v>
      </c>
      <c r="S439" s="152" t="s">
        <v>2716</v>
      </c>
      <c r="T439" s="152">
        <v>58.78</v>
      </c>
      <c r="U439" s="152">
        <v>1.02</v>
      </c>
      <c r="V439" s="152">
        <v>18.48</v>
      </c>
      <c r="X439" s="152">
        <v>6.22</v>
      </c>
      <c r="AA439" s="152">
        <v>1.18</v>
      </c>
      <c r="AB439" s="152">
        <v>0.12</v>
      </c>
      <c r="AC439" s="152">
        <v>7</v>
      </c>
      <c r="AD439" s="152">
        <v>5.27</v>
      </c>
      <c r="AE439" s="152">
        <v>1.35</v>
      </c>
      <c r="AF439" s="152">
        <v>0.25</v>
      </c>
      <c r="AJ439" s="152">
        <v>0.90600000000000003</v>
      </c>
      <c r="AK439" s="156">
        <f t="shared" si="6"/>
        <v>7.7299999999999994E-2</v>
      </c>
      <c r="AL439" s="151">
        <v>773</v>
      </c>
      <c r="AN439" s="151">
        <v>520.66575069999999</v>
      </c>
      <c r="AO439" s="151">
        <v>2000</v>
      </c>
      <c r="DO439" s="154">
        <v>72.14</v>
      </c>
      <c r="ED439" s="152">
        <v>49.13</v>
      </c>
      <c r="EE439" s="152">
        <v>0.98199999999999998</v>
      </c>
      <c r="EF439" s="152">
        <v>18.79</v>
      </c>
      <c r="EG439" s="152">
        <v>4.7000000000000002E-3</v>
      </c>
      <c r="EH439" s="152">
        <v>10.375236210000001</v>
      </c>
      <c r="EJ439" s="152">
        <v>11.53</v>
      </c>
      <c r="EK439" s="152">
        <v>0.17799999999999999</v>
      </c>
      <c r="EL439" s="152">
        <v>6.67</v>
      </c>
      <c r="EM439" s="152">
        <v>9.07</v>
      </c>
      <c r="EN439" s="152">
        <v>3.3000000000000002E-2</v>
      </c>
      <c r="EO439" s="152">
        <v>3.22</v>
      </c>
      <c r="EP439" s="152">
        <v>0.68</v>
      </c>
      <c r="EQ439" s="152">
        <v>0.161</v>
      </c>
    </row>
    <row r="440" spans="1:209">
      <c r="A440" s="151">
        <v>1118</v>
      </c>
      <c r="B440" s="152" t="s">
        <v>2859</v>
      </c>
      <c r="C440" s="152" t="s">
        <v>2860</v>
      </c>
      <c r="D440" s="152" t="s">
        <v>4507</v>
      </c>
      <c r="E440" s="152" t="s">
        <v>3803</v>
      </c>
      <c r="F440" s="152" t="s">
        <v>8884</v>
      </c>
      <c r="H440" s="151">
        <v>342090</v>
      </c>
      <c r="I440" s="153" t="s">
        <v>5392</v>
      </c>
      <c r="L440" s="153" t="s">
        <v>5464</v>
      </c>
      <c r="M440" s="153" t="s">
        <v>5465</v>
      </c>
      <c r="O440" s="151">
        <v>3497</v>
      </c>
      <c r="P440" s="152">
        <v>14.47</v>
      </c>
      <c r="Q440" s="152">
        <v>-90.88</v>
      </c>
      <c r="R440" s="152" t="s">
        <v>2030</v>
      </c>
      <c r="S440" s="152" t="s">
        <v>2716</v>
      </c>
      <c r="T440" s="152">
        <v>56.79</v>
      </c>
      <c r="U440" s="152">
        <v>1.31</v>
      </c>
      <c r="V440" s="152">
        <v>16.53</v>
      </c>
      <c r="X440" s="152">
        <v>8.83</v>
      </c>
      <c r="AA440" s="152">
        <v>2.04</v>
      </c>
      <c r="AB440" s="152">
        <v>0.21</v>
      </c>
      <c r="AC440" s="152">
        <v>7.19</v>
      </c>
      <c r="AD440" s="152">
        <v>5.66</v>
      </c>
      <c r="AE440" s="152">
        <v>1.05</v>
      </c>
      <c r="AF440" s="152">
        <v>0.19</v>
      </c>
      <c r="AJ440" s="152">
        <v>1.177</v>
      </c>
      <c r="AK440" s="156">
        <f t="shared" si="6"/>
        <v>0.16739999999999999</v>
      </c>
      <c r="AL440" s="151">
        <v>1674</v>
      </c>
      <c r="AN440" s="151">
        <v>200.256058</v>
      </c>
      <c r="AO440" s="151">
        <v>1500</v>
      </c>
      <c r="AQ440" s="152">
        <v>5.26</v>
      </c>
      <c r="AS440" s="152">
        <v>21.56</v>
      </c>
      <c r="BG440" s="152">
        <v>12.76</v>
      </c>
      <c r="BH440" s="152">
        <v>357.41</v>
      </c>
      <c r="BI440" s="152">
        <v>26.74</v>
      </c>
      <c r="BJ440" s="152">
        <v>103.61</v>
      </c>
      <c r="BK440" s="152">
        <v>2.33</v>
      </c>
      <c r="BO440" s="152">
        <v>452.24</v>
      </c>
      <c r="BP440" s="152">
        <v>10.83</v>
      </c>
      <c r="DO440" s="154">
        <v>71.400000000000006</v>
      </c>
      <c r="ED440" s="152">
        <v>49.13</v>
      </c>
      <c r="EE440" s="152">
        <v>0.98199999999999998</v>
      </c>
      <c r="EF440" s="152">
        <v>18.79</v>
      </c>
      <c r="EG440" s="152">
        <v>4.7000000000000002E-3</v>
      </c>
      <c r="EH440" s="152">
        <v>10.375236210000001</v>
      </c>
      <c r="EJ440" s="152">
        <v>11.53</v>
      </c>
      <c r="EK440" s="152">
        <v>0.17799999999999999</v>
      </c>
      <c r="EL440" s="152">
        <v>6.67</v>
      </c>
      <c r="EM440" s="152">
        <v>9.07</v>
      </c>
      <c r="EN440" s="152">
        <v>3.3000000000000002E-2</v>
      </c>
      <c r="EO440" s="152">
        <v>3.22</v>
      </c>
      <c r="EP440" s="152">
        <v>0.68</v>
      </c>
      <c r="EQ440" s="152">
        <v>0.161</v>
      </c>
    </row>
    <row r="441" spans="1:209">
      <c r="A441" s="151">
        <v>1119</v>
      </c>
      <c r="B441" s="152" t="s">
        <v>2859</v>
      </c>
      <c r="C441" s="152" t="s">
        <v>2860</v>
      </c>
      <c r="D441" s="152" t="s">
        <v>4507</v>
      </c>
      <c r="E441" s="152" t="s">
        <v>3803</v>
      </c>
      <c r="F441" s="152" t="s">
        <v>8885</v>
      </c>
      <c r="H441" s="151">
        <v>342090</v>
      </c>
      <c r="I441" s="153" t="s">
        <v>5392</v>
      </c>
      <c r="L441" s="153" t="s">
        <v>5393</v>
      </c>
      <c r="M441" s="153" t="s">
        <v>5394</v>
      </c>
      <c r="O441" s="151">
        <v>3497</v>
      </c>
      <c r="P441" s="152">
        <v>14.47</v>
      </c>
      <c r="Q441" s="152">
        <v>-90.88</v>
      </c>
      <c r="R441" s="152" t="s">
        <v>2030</v>
      </c>
      <c r="S441" s="152" t="s">
        <v>2716</v>
      </c>
      <c r="T441" s="152">
        <v>55.19</v>
      </c>
      <c r="U441" s="152">
        <v>1.5</v>
      </c>
      <c r="V441" s="152">
        <v>16.850000000000001</v>
      </c>
      <c r="X441" s="152">
        <v>9.2100000000000009</v>
      </c>
      <c r="AA441" s="152">
        <v>1.51</v>
      </c>
      <c r="AB441" s="152">
        <v>0.22</v>
      </c>
      <c r="AC441" s="152">
        <v>8.68</v>
      </c>
      <c r="AD441" s="152">
        <v>5.1100000000000003</v>
      </c>
      <c r="AE441" s="152">
        <v>1.07</v>
      </c>
      <c r="AF441" s="152">
        <v>0.33</v>
      </c>
      <c r="AJ441" s="152">
        <v>9.4E-2</v>
      </c>
      <c r="AK441" s="156">
        <f t="shared" si="6"/>
        <v>4.6300000000000001E-2</v>
      </c>
      <c r="AL441" s="151">
        <v>463</v>
      </c>
      <c r="AN441" s="151">
        <v>560.71696229999998</v>
      </c>
      <c r="AO441" s="151">
        <v>1900</v>
      </c>
      <c r="DO441" s="154">
        <v>71.37</v>
      </c>
      <c r="ED441" s="152">
        <v>49.13</v>
      </c>
      <c r="EE441" s="152">
        <v>0.98199999999999998</v>
      </c>
      <c r="EF441" s="152">
        <v>18.79</v>
      </c>
      <c r="EG441" s="152">
        <v>4.7000000000000002E-3</v>
      </c>
      <c r="EH441" s="152">
        <v>10.375236210000001</v>
      </c>
      <c r="EJ441" s="152">
        <v>11.53</v>
      </c>
      <c r="EK441" s="152">
        <v>0.17799999999999999</v>
      </c>
      <c r="EL441" s="152">
        <v>6.67</v>
      </c>
      <c r="EM441" s="152">
        <v>9.07</v>
      </c>
      <c r="EN441" s="152">
        <v>3.3000000000000002E-2</v>
      </c>
      <c r="EO441" s="152">
        <v>3.22</v>
      </c>
      <c r="EP441" s="152">
        <v>0.68</v>
      </c>
      <c r="EQ441" s="152">
        <v>0.161</v>
      </c>
    </row>
    <row r="442" spans="1:209">
      <c r="A442" s="151">
        <v>1121</v>
      </c>
      <c r="B442" s="152" t="s">
        <v>2859</v>
      </c>
      <c r="C442" s="152" t="s">
        <v>2860</v>
      </c>
      <c r="D442" s="152" t="s">
        <v>4507</v>
      </c>
      <c r="E442" s="152" t="s">
        <v>3803</v>
      </c>
      <c r="F442" s="152" t="s">
        <v>8886</v>
      </c>
      <c r="H442" s="151">
        <v>342090</v>
      </c>
      <c r="I442" s="153" t="s">
        <v>5392</v>
      </c>
      <c r="L442" s="153" t="s">
        <v>5417</v>
      </c>
      <c r="M442" s="153" t="s">
        <v>5418</v>
      </c>
      <c r="O442" s="151">
        <v>3497</v>
      </c>
      <c r="P442" s="152">
        <v>14.47</v>
      </c>
      <c r="Q442" s="152">
        <v>-90.88</v>
      </c>
      <c r="R442" s="152" t="s">
        <v>2030</v>
      </c>
      <c r="S442" s="152" t="s">
        <v>2716</v>
      </c>
      <c r="T442" s="152">
        <v>55.53</v>
      </c>
      <c r="U442" s="152">
        <v>1.29</v>
      </c>
      <c r="V442" s="152">
        <v>16.18</v>
      </c>
      <c r="X442" s="152">
        <v>10.02</v>
      </c>
      <c r="AA442" s="152">
        <v>2.0699999999999998</v>
      </c>
      <c r="AB442" s="152">
        <v>0.22</v>
      </c>
      <c r="AC442" s="152">
        <v>7</v>
      </c>
      <c r="AD442" s="152">
        <v>4.87</v>
      </c>
      <c r="AE442" s="152">
        <v>2.0699999999999998</v>
      </c>
      <c r="AF442" s="152">
        <v>0.27</v>
      </c>
      <c r="AJ442" s="152">
        <v>0.90200000000000002</v>
      </c>
      <c r="AK442" s="156">
        <f t="shared" si="6"/>
        <v>0.13100000000000001</v>
      </c>
      <c r="AL442" s="151">
        <v>1310</v>
      </c>
      <c r="AN442" s="151">
        <v>1241.5875590000001</v>
      </c>
      <c r="AO442" s="151">
        <v>1700</v>
      </c>
      <c r="AQ442" s="152">
        <v>28.52</v>
      </c>
      <c r="AS442" s="152">
        <v>21.12</v>
      </c>
      <c r="BG442" s="152">
        <v>18.73</v>
      </c>
      <c r="BH442" s="152">
        <v>339.21</v>
      </c>
      <c r="BI442" s="152">
        <v>29.72</v>
      </c>
      <c r="BJ442" s="152">
        <v>101.01</v>
      </c>
      <c r="BK442" s="152">
        <v>2.5099999999999998</v>
      </c>
      <c r="BO442" s="152">
        <v>483.86</v>
      </c>
      <c r="BP442" s="152">
        <v>10.7</v>
      </c>
      <c r="DO442" s="154">
        <v>72.45</v>
      </c>
      <c r="ED442" s="152">
        <v>49.13</v>
      </c>
      <c r="EE442" s="152">
        <v>0.98199999999999998</v>
      </c>
      <c r="EF442" s="152">
        <v>18.79</v>
      </c>
      <c r="EG442" s="152">
        <v>4.7000000000000002E-3</v>
      </c>
      <c r="EH442" s="152">
        <v>10.375236210000001</v>
      </c>
      <c r="EJ442" s="152">
        <v>11.53</v>
      </c>
      <c r="EK442" s="152">
        <v>0.17799999999999999</v>
      </c>
      <c r="EL442" s="152">
        <v>6.67</v>
      </c>
      <c r="EM442" s="152">
        <v>9.07</v>
      </c>
      <c r="EN442" s="152">
        <v>3.3000000000000002E-2</v>
      </c>
      <c r="EO442" s="152">
        <v>3.22</v>
      </c>
      <c r="EP442" s="152">
        <v>0.68</v>
      </c>
      <c r="EQ442" s="152">
        <v>0.161</v>
      </c>
    </row>
    <row r="443" spans="1:209">
      <c r="A443" s="151">
        <v>1122</v>
      </c>
      <c r="B443" s="152" t="s">
        <v>2859</v>
      </c>
      <c r="C443" s="152" t="s">
        <v>2860</v>
      </c>
      <c r="D443" s="152" t="s">
        <v>4507</v>
      </c>
      <c r="E443" s="152" t="s">
        <v>3803</v>
      </c>
      <c r="F443" s="152" t="s">
        <v>8887</v>
      </c>
      <c r="H443" s="151">
        <v>342090</v>
      </c>
      <c r="I443" s="153" t="s">
        <v>5392</v>
      </c>
      <c r="L443" s="153" t="s">
        <v>5510</v>
      </c>
      <c r="M443" s="153" t="s">
        <v>5531</v>
      </c>
      <c r="O443" s="151">
        <v>3497</v>
      </c>
      <c r="P443" s="152">
        <v>14.47</v>
      </c>
      <c r="Q443" s="152">
        <v>-90.88</v>
      </c>
      <c r="R443" s="152" t="s">
        <v>2030</v>
      </c>
      <c r="S443" s="152" t="s">
        <v>2716</v>
      </c>
      <c r="T443" s="152">
        <v>62.49</v>
      </c>
      <c r="U443" s="152">
        <v>2.64</v>
      </c>
      <c r="V443" s="152">
        <v>14.54</v>
      </c>
      <c r="X443" s="152">
        <v>6.11</v>
      </c>
      <c r="AA443" s="152">
        <v>1.08</v>
      </c>
      <c r="AB443" s="152">
        <v>0.09</v>
      </c>
      <c r="AC443" s="152">
        <v>4.26</v>
      </c>
      <c r="AD443" s="152">
        <v>5.58</v>
      </c>
      <c r="AE443" s="152">
        <v>2.36</v>
      </c>
      <c r="AF443" s="152">
        <v>0.55000000000000004</v>
      </c>
      <c r="AJ443" s="152">
        <v>0.152</v>
      </c>
      <c r="AK443" s="156">
        <f t="shared" si="6"/>
        <v>5.2900000000000003E-2</v>
      </c>
      <c r="AL443" s="151">
        <v>529</v>
      </c>
      <c r="AN443" s="151">
        <v>320.40969269999999</v>
      </c>
      <c r="AO443" s="151">
        <v>2000</v>
      </c>
      <c r="DO443" s="154">
        <v>70.94</v>
      </c>
      <c r="ED443" s="152">
        <v>49.13</v>
      </c>
      <c r="EE443" s="152">
        <v>0.98199999999999998</v>
      </c>
      <c r="EF443" s="152">
        <v>18.79</v>
      </c>
      <c r="EG443" s="152">
        <v>4.7000000000000002E-3</v>
      </c>
      <c r="EH443" s="152">
        <v>10.375236210000001</v>
      </c>
      <c r="EJ443" s="152">
        <v>11.53</v>
      </c>
      <c r="EK443" s="152">
        <v>0.17799999999999999</v>
      </c>
      <c r="EL443" s="152">
        <v>6.67</v>
      </c>
      <c r="EM443" s="152">
        <v>9.07</v>
      </c>
      <c r="EN443" s="152">
        <v>3.3000000000000002E-2</v>
      </c>
      <c r="EO443" s="152">
        <v>3.22</v>
      </c>
      <c r="EP443" s="152">
        <v>0.68</v>
      </c>
      <c r="EQ443" s="152">
        <v>0.161</v>
      </c>
      <c r="FD443" s="152">
        <v>21</v>
      </c>
      <c r="FF443" s="152">
        <v>256</v>
      </c>
      <c r="FI443" s="152">
        <v>55</v>
      </c>
      <c r="FJ443" s="152">
        <v>36</v>
      </c>
      <c r="FK443" s="152">
        <v>122</v>
      </c>
      <c r="FL443" s="152">
        <v>60</v>
      </c>
      <c r="FM443" s="152">
        <v>18.2</v>
      </c>
      <c r="FP443" s="152">
        <v>10</v>
      </c>
      <c r="FQ443" s="152">
        <v>512</v>
      </c>
      <c r="FR443" s="152">
        <v>17</v>
      </c>
      <c r="FS443" s="152">
        <v>71.7</v>
      </c>
      <c r="FT443" s="152">
        <v>1.7</v>
      </c>
      <c r="FY443" s="152">
        <v>14.4</v>
      </c>
      <c r="FZ443" s="152">
        <v>5.54</v>
      </c>
      <c r="GA443" s="152">
        <v>12.6</v>
      </c>
      <c r="GB443" s="152">
        <v>1.95</v>
      </c>
      <c r="GC443" s="152">
        <v>9.4</v>
      </c>
      <c r="GD443" s="152">
        <v>2.59</v>
      </c>
      <c r="GE443" s="152">
        <v>0.88</v>
      </c>
      <c r="GF443" s="152">
        <v>2.83</v>
      </c>
      <c r="GG443" s="152">
        <v>0.42899999999999999</v>
      </c>
      <c r="GH443" s="152">
        <v>2.73</v>
      </c>
      <c r="GI443" s="152">
        <v>0.56699999999999995</v>
      </c>
      <c r="GJ443" s="152">
        <v>1.61</v>
      </c>
      <c r="GK443" s="152">
        <v>0.219</v>
      </c>
      <c r="GL443" s="152">
        <v>1.51</v>
      </c>
      <c r="GM443" s="152">
        <v>0.23699999999999999</v>
      </c>
      <c r="GS443" s="152">
        <v>0.4</v>
      </c>
      <c r="GU443" s="152">
        <v>1.7</v>
      </c>
      <c r="GY443" s="152">
        <v>1.8180000000000001</v>
      </c>
      <c r="GZ443" s="152">
        <v>1.895</v>
      </c>
      <c r="HA443" s="152">
        <v>0.95899999999999996</v>
      </c>
    </row>
    <row r="444" spans="1:209">
      <c r="A444" s="151">
        <v>1123</v>
      </c>
      <c r="B444" s="152" t="s">
        <v>2859</v>
      </c>
      <c r="C444" s="152" t="s">
        <v>2860</v>
      </c>
      <c r="D444" s="152" t="s">
        <v>4507</v>
      </c>
      <c r="E444" s="152" t="s">
        <v>3803</v>
      </c>
      <c r="F444" s="152" t="s">
        <v>8888</v>
      </c>
      <c r="H444" s="151">
        <v>342090</v>
      </c>
      <c r="I444" s="153" t="s">
        <v>5392</v>
      </c>
      <c r="L444" s="153" t="s">
        <v>5510</v>
      </c>
      <c r="M444" s="153" t="s">
        <v>5511</v>
      </c>
      <c r="O444" s="151">
        <v>3497</v>
      </c>
      <c r="P444" s="152">
        <v>14.47</v>
      </c>
      <c r="Q444" s="152">
        <v>-90.88</v>
      </c>
      <c r="R444" s="152" t="s">
        <v>2030</v>
      </c>
      <c r="S444" s="152" t="s">
        <v>2720</v>
      </c>
      <c r="T444" s="152">
        <v>60.12</v>
      </c>
      <c r="U444" s="152">
        <v>0.84</v>
      </c>
      <c r="V444" s="152">
        <v>19.5</v>
      </c>
      <c r="X444" s="152">
        <v>4.3099999999999996</v>
      </c>
      <c r="AA444" s="152">
        <v>0.89</v>
      </c>
      <c r="AB444" s="152">
        <v>0.08</v>
      </c>
      <c r="AC444" s="152">
        <v>5.15</v>
      </c>
      <c r="AD444" s="152">
        <v>6.62</v>
      </c>
      <c r="AE444" s="152">
        <v>1.89</v>
      </c>
      <c r="AF444" s="152">
        <v>0.33</v>
      </c>
      <c r="AJ444" s="152">
        <v>0.30599999999999999</v>
      </c>
      <c r="AK444" s="156">
        <f t="shared" si="6"/>
        <v>3.78E-2</v>
      </c>
      <c r="AL444" s="151">
        <v>378</v>
      </c>
      <c r="AN444" s="151">
        <v>400.51211590000003</v>
      </c>
      <c r="AO444" s="151">
        <v>1800</v>
      </c>
      <c r="DO444" s="154">
        <v>65.010000000000005</v>
      </c>
      <c r="ED444" s="152">
        <v>49.13</v>
      </c>
      <c r="EE444" s="152">
        <v>0.98199999999999998</v>
      </c>
      <c r="EF444" s="152">
        <v>18.79</v>
      </c>
      <c r="EG444" s="152">
        <v>4.7000000000000002E-3</v>
      </c>
      <c r="EH444" s="152">
        <v>10.375236210000001</v>
      </c>
      <c r="EJ444" s="152">
        <v>11.53</v>
      </c>
      <c r="EK444" s="152">
        <v>0.17799999999999999</v>
      </c>
      <c r="EL444" s="152">
        <v>6.67</v>
      </c>
      <c r="EM444" s="152">
        <v>9.07</v>
      </c>
      <c r="EN444" s="152">
        <v>3.3000000000000002E-2</v>
      </c>
      <c r="EO444" s="152">
        <v>3.22</v>
      </c>
      <c r="EP444" s="152">
        <v>0.68</v>
      </c>
      <c r="EQ444" s="152">
        <v>0.161</v>
      </c>
      <c r="FD444" s="152">
        <v>21</v>
      </c>
      <c r="FF444" s="152">
        <v>256</v>
      </c>
      <c r="FI444" s="152">
        <v>55</v>
      </c>
      <c r="FJ444" s="152">
        <v>36</v>
      </c>
      <c r="FK444" s="152">
        <v>122</v>
      </c>
      <c r="FL444" s="152">
        <v>60</v>
      </c>
      <c r="FM444" s="152">
        <v>18.2</v>
      </c>
      <c r="FP444" s="152">
        <v>10</v>
      </c>
      <c r="FQ444" s="152">
        <v>512</v>
      </c>
      <c r="FR444" s="152">
        <v>17</v>
      </c>
      <c r="FS444" s="152">
        <v>71.7</v>
      </c>
      <c r="FT444" s="152">
        <v>1.7</v>
      </c>
      <c r="FY444" s="152">
        <v>14.4</v>
      </c>
      <c r="FZ444" s="152">
        <v>5.54</v>
      </c>
      <c r="GA444" s="152">
        <v>12.6</v>
      </c>
      <c r="GB444" s="152">
        <v>1.95</v>
      </c>
      <c r="GC444" s="152">
        <v>9.4</v>
      </c>
      <c r="GD444" s="152">
        <v>2.59</v>
      </c>
      <c r="GE444" s="152">
        <v>0.88</v>
      </c>
      <c r="GF444" s="152">
        <v>2.83</v>
      </c>
      <c r="GG444" s="152">
        <v>0.42899999999999999</v>
      </c>
      <c r="GH444" s="152">
        <v>2.73</v>
      </c>
      <c r="GI444" s="152">
        <v>0.56699999999999995</v>
      </c>
      <c r="GJ444" s="152">
        <v>1.61</v>
      </c>
      <c r="GK444" s="152">
        <v>0.219</v>
      </c>
      <c r="GL444" s="152">
        <v>1.51</v>
      </c>
      <c r="GM444" s="152">
        <v>0.23699999999999999</v>
      </c>
      <c r="GS444" s="152">
        <v>0.4</v>
      </c>
      <c r="GU444" s="152">
        <v>1.7</v>
      </c>
      <c r="GY444" s="152">
        <v>1.8180000000000001</v>
      </c>
      <c r="GZ444" s="152">
        <v>1.895</v>
      </c>
      <c r="HA444" s="152">
        <v>0.95899999999999996</v>
      </c>
    </row>
    <row r="445" spans="1:209">
      <c r="A445" s="151">
        <v>1199</v>
      </c>
      <c r="B445" s="152" t="s">
        <v>2859</v>
      </c>
      <c r="C445" s="152" t="s">
        <v>2860</v>
      </c>
      <c r="D445" s="152" t="s">
        <v>3012</v>
      </c>
      <c r="E445" s="152" t="s">
        <v>2966</v>
      </c>
      <c r="F445" s="152" t="s">
        <v>8889</v>
      </c>
      <c r="H445" s="151">
        <v>344070</v>
      </c>
      <c r="I445" s="153" t="s">
        <v>3013</v>
      </c>
      <c r="L445" s="153" t="s">
        <v>3087</v>
      </c>
      <c r="M445" s="153" t="s">
        <v>3332</v>
      </c>
      <c r="O445" s="151">
        <v>3501</v>
      </c>
      <c r="P445" s="152">
        <v>12.50323</v>
      </c>
      <c r="Q445" s="152">
        <v>-86.701840000000004</v>
      </c>
      <c r="R445" s="152" t="s">
        <v>2866</v>
      </c>
      <c r="S445" s="152" t="s">
        <v>2716</v>
      </c>
      <c r="T445" s="152">
        <v>46.66</v>
      </c>
      <c r="U445" s="152">
        <v>0.94</v>
      </c>
      <c r="V445" s="152">
        <v>16.82</v>
      </c>
      <c r="X445" s="152">
        <v>10.65</v>
      </c>
      <c r="AA445" s="152">
        <v>6.46</v>
      </c>
      <c r="AB445" s="152">
        <v>0.14000000000000001</v>
      </c>
      <c r="AC445" s="152">
        <v>10.97</v>
      </c>
      <c r="AD445" s="152">
        <v>2</v>
      </c>
      <c r="AE445" s="152">
        <v>0.37</v>
      </c>
      <c r="AF445" s="152">
        <v>0.16</v>
      </c>
      <c r="AJ445" s="152">
        <v>3.4</v>
      </c>
      <c r="AK445" s="156">
        <f t="shared" si="6"/>
        <v>0.1043</v>
      </c>
      <c r="AL445" s="151">
        <v>1043</v>
      </c>
      <c r="AN445" s="151">
        <v>1238.4000000000001</v>
      </c>
      <c r="AO445" s="151">
        <v>772</v>
      </c>
      <c r="AY445" s="151">
        <v>286.8</v>
      </c>
      <c r="BA445" s="152">
        <v>36.46</v>
      </c>
      <c r="BB445" s="152">
        <v>21.51</v>
      </c>
      <c r="BG445" s="152">
        <v>5.04</v>
      </c>
      <c r="BH445" s="152">
        <v>399.46</v>
      </c>
      <c r="BI445" s="152">
        <v>9.82</v>
      </c>
      <c r="BJ445" s="152">
        <v>28.28</v>
      </c>
      <c r="BK445" s="152">
        <v>1.841</v>
      </c>
      <c r="BO445" s="152">
        <v>309.19</v>
      </c>
      <c r="BP445" s="152">
        <v>3.51</v>
      </c>
      <c r="BQ445" s="152">
        <v>8.1</v>
      </c>
      <c r="BR445" s="152">
        <v>1.2150000000000001</v>
      </c>
      <c r="BS445" s="152">
        <v>6.49</v>
      </c>
      <c r="BT445" s="152">
        <v>1.95</v>
      </c>
      <c r="BU445" s="152">
        <v>0.65900000000000003</v>
      </c>
      <c r="BV445" s="152">
        <v>2.0099999999999998</v>
      </c>
      <c r="BW445" s="152">
        <v>0.29599999999999999</v>
      </c>
      <c r="BX445" s="152">
        <v>1.99</v>
      </c>
      <c r="BY445" s="152">
        <v>0.38700000000000001</v>
      </c>
      <c r="BZ445" s="152">
        <v>1.0960000000000001</v>
      </c>
      <c r="CB445" s="152">
        <v>1.0209999999999999</v>
      </c>
      <c r="CC445" s="152">
        <v>0.157</v>
      </c>
      <c r="CD445" s="152">
        <v>0.81799999999999995</v>
      </c>
      <c r="CE445" s="152">
        <v>0.10199999999999999</v>
      </c>
      <c r="CH445" s="152">
        <v>1.9019999999999999</v>
      </c>
      <c r="CJ445" s="152">
        <v>0.22700000000000001</v>
      </c>
      <c r="CK445" s="152">
        <v>0.19400000000000001</v>
      </c>
      <c r="CP445" s="152">
        <v>0.3</v>
      </c>
      <c r="CR445" s="152">
        <v>2.14</v>
      </c>
      <c r="DO445" s="154">
        <v>80</v>
      </c>
    </row>
    <row r="446" spans="1:209">
      <c r="A446" s="151">
        <v>1205</v>
      </c>
      <c r="B446" s="152" t="s">
        <v>2859</v>
      </c>
      <c r="C446" s="152" t="s">
        <v>2860</v>
      </c>
      <c r="D446" s="152" t="s">
        <v>3012</v>
      </c>
      <c r="E446" s="152" t="s">
        <v>2966</v>
      </c>
      <c r="F446" s="152" t="s">
        <v>8890</v>
      </c>
      <c r="H446" s="151">
        <v>344070</v>
      </c>
      <c r="I446" s="153" t="s">
        <v>3013</v>
      </c>
      <c r="L446" s="153" t="s">
        <v>3087</v>
      </c>
      <c r="M446" s="153" t="s">
        <v>3088</v>
      </c>
      <c r="O446" s="151">
        <v>3501</v>
      </c>
      <c r="P446" s="152">
        <v>12.50323</v>
      </c>
      <c r="Q446" s="152">
        <v>-86.701840000000004</v>
      </c>
      <c r="R446" s="152" t="s">
        <v>2866</v>
      </c>
      <c r="S446" s="152" t="s">
        <v>2716</v>
      </c>
      <c r="T446" s="152">
        <v>45.33</v>
      </c>
      <c r="U446" s="152">
        <v>1.1299999999999999</v>
      </c>
      <c r="V446" s="152">
        <v>18.29</v>
      </c>
      <c r="X446" s="152">
        <v>9.25</v>
      </c>
      <c r="AA446" s="152">
        <v>6.48</v>
      </c>
      <c r="AB446" s="152">
        <v>0.17</v>
      </c>
      <c r="AC446" s="152">
        <v>11.29</v>
      </c>
      <c r="AD446" s="152">
        <v>2.15</v>
      </c>
      <c r="AE446" s="152">
        <v>0.34</v>
      </c>
      <c r="AF446" s="152">
        <v>0.21</v>
      </c>
      <c r="AJ446" s="152">
        <v>4.2699999999999996</v>
      </c>
      <c r="AK446" s="156">
        <f t="shared" si="6"/>
        <v>0.12690000000000001</v>
      </c>
      <c r="AL446" s="151">
        <v>1269</v>
      </c>
      <c r="AN446" s="151">
        <v>1380.8</v>
      </c>
      <c r="AO446" s="151">
        <v>797.2</v>
      </c>
      <c r="AY446" s="151">
        <v>352.47</v>
      </c>
      <c r="BA446" s="152">
        <v>37.799999999999997</v>
      </c>
      <c r="BB446" s="152">
        <v>31.19</v>
      </c>
      <c r="BG446" s="152">
        <v>3.95</v>
      </c>
      <c r="BH446" s="152">
        <v>440.77</v>
      </c>
      <c r="BI446" s="152">
        <v>12.87</v>
      </c>
      <c r="BJ446" s="152">
        <v>24.83</v>
      </c>
      <c r="BK446" s="152">
        <v>1.49</v>
      </c>
      <c r="BO446" s="152">
        <v>282.52999999999997</v>
      </c>
      <c r="BP446" s="152">
        <v>2.94</v>
      </c>
      <c r="BQ446" s="152">
        <v>7.07</v>
      </c>
      <c r="BR446" s="152">
        <v>1.2529999999999999</v>
      </c>
      <c r="BS446" s="152">
        <v>6.8</v>
      </c>
      <c r="BT446" s="152">
        <v>1.64</v>
      </c>
      <c r="BU446" s="152">
        <v>0.8</v>
      </c>
      <c r="BV446" s="152">
        <v>2.48</v>
      </c>
      <c r="BW446" s="152">
        <v>0.38200000000000001</v>
      </c>
      <c r="BX446" s="152">
        <v>2.4900000000000002</v>
      </c>
      <c r="BY446" s="152">
        <v>0.52400000000000002</v>
      </c>
      <c r="BZ446" s="152">
        <v>1.31</v>
      </c>
      <c r="CB446" s="152">
        <v>1.62</v>
      </c>
      <c r="CC446" s="152">
        <v>0.19900000000000001</v>
      </c>
      <c r="CD446" s="152">
        <v>0.77</v>
      </c>
      <c r="CJ446" s="152">
        <v>0.158</v>
      </c>
      <c r="CK446" s="152">
        <v>0.126</v>
      </c>
      <c r="CP446" s="152">
        <v>0.3</v>
      </c>
      <c r="CR446" s="152">
        <v>2.14</v>
      </c>
      <c r="DO446" s="154">
        <v>81</v>
      </c>
    </row>
    <row r="447" spans="1:209">
      <c r="A447" s="151">
        <v>1207</v>
      </c>
      <c r="B447" s="152" t="s">
        <v>2859</v>
      </c>
      <c r="C447" s="152" t="s">
        <v>2860</v>
      </c>
      <c r="D447" s="152" t="s">
        <v>3012</v>
      </c>
      <c r="E447" s="152" t="s">
        <v>2966</v>
      </c>
      <c r="F447" s="152" t="s">
        <v>8891</v>
      </c>
      <c r="H447" s="151">
        <v>344070</v>
      </c>
      <c r="I447" s="153" t="s">
        <v>3013</v>
      </c>
      <c r="L447" s="153" t="s">
        <v>3014</v>
      </c>
      <c r="M447" s="153" t="s">
        <v>3371</v>
      </c>
      <c r="O447" s="151">
        <v>3501</v>
      </c>
      <c r="P447" s="152">
        <v>12.50323</v>
      </c>
      <c r="Q447" s="152">
        <v>-86.701840000000004</v>
      </c>
      <c r="R447" s="152" t="s">
        <v>2866</v>
      </c>
      <c r="S447" s="152" t="s">
        <v>2716</v>
      </c>
      <c r="T447" s="152">
        <v>46.93</v>
      </c>
      <c r="U447" s="152">
        <v>0.78</v>
      </c>
      <c r="V447" s="152">
        <v>18.25</v>
      </c>
      <c r="X447" s="152">
        <v>8.98</v>
      </c>
      <c r="AA447" s="152">
        <v>6.46</v>
      </c>
      <c r="AB447" s="152">
        <v>0.15</v>
      </c>
      <c r="AC447" s="152">
        <v>11.42</v>
      </c>
      <c r="AD447" s="152">
        <v>2.0099999999999998</v>
      </c>
      <c r="AE447" s="152">
        <v>0.31</v>
      </c>
      <c r="AF447" s="152">
        <v>0.12</v>
      </c>
      <c r="AJ447" s="152">
        <v>2.48</v>
      </c>
      <c r="AK447" s="156">
        <f t="shared" si="6"/>
        <v>5.7799999999999997E-2</v>
      </c>
      <c r="AL447" s="151">
        <v>578</v>
      </c>
      <c r="AN447" s="151">
        <v>1392.6</v>
      </c>
      <c r="AO447" s="151">
        <v>761.4</v>
      </c>
      <c r="AY447" s="151">
        <v>336.87</v>
      </c>
      <c r="BA447" s="152">
        <v>38.31</v>
      </c>
      <c r="BB447" s="152">
        <v>36.68</v>
      </c>
      <c r="BG447" s="152">
        <v>3.82</v>
      </c>
      <c r="BH447" s="152">
        <v>441.04</v>
      </c>
      <c r="BI447" s="152">
        <v>11.73</v>
      </c>
      <c r="BJ447" s="152">
        <v>20.14</v>
      </c>
      <c r="BK447" s="152">
        <v>1.2010000000000001</v>
      </c>
      <c r="BO447" s="152">
        <v>273.44</v>
      </c>
      <c r="BP447" s="152">
        <v>2.504</v>
      </c>
      <c r="BQ447" s="152">
        <v>6.03</v>
      </c>
      <c r="BR447" s="152">
        <v>0.93600000000000005</v>
      </c>
      <c r="BS447" s="152">
        <v>5.08</v>
      </c>
      <c r="BT447" s="152">
        <v>1.68</v>
      </c>
      <c r="BU447" s="152">
        <v>0.63</v>
      </c>
      <c r="BV447" s="152">
        <v>1.92</v>
      </c>
      <c r="BW447" s="152">
        <v>0.312</v>
      </c>
      <c r="BX447" s="152">
        <v>2.15</v>
      </c>
      <c r="BY447" s="152">
        <v>0.45400000000000001</v>
      </c>
      <c r="BZ447" s="152">
        <v>1.3140000000000001</v>
      </c>
      <c r="CB447" s="152">
        <v>1.329</v>
      </c>
      <c r="CC447" s="152">
        <v>0.20200000000000001</v>
      </c>
      <c r="CD447" s="152">
        <v>0.54400000000000004</v>
      </c>
      <c r="CE447" s="152">
        <v>4.7E-2</v>
      </c>
      <c r="CH447" s="152">
        <v>1.857</v>
      </c>
      <c r="CJ447" s="152">
        <v>0.11</v>
      </c>
      <c r="CK447" s="152">
        <v>8.4000000000000005E-2</v>
      </c>
      <c r="CP447" s="152">
        <v>0.3</v>
      </c>
      <c r="CR447" s="152">
        <v>2.14</v>
      </c>
      <c r="DO447" s="154">
        <v>81</v>
      </c>
    </row>
    <row r="448" spans="1:209">
      <c r="A448" s="151">
        <v>1208</v>
      </c>
      <c r="B448" s="152" t="s">
        <v>2859</v>
      </c>
      <c r="C448" s="152" t="s">
        <v>2860</v>
      </c>
      <c r="D448" s="152" t="s">
        <v>3012</v>
      </c>
      <c r="E448" s="152" t="s">
        <v>2966</v>
      </c>
      <c r="F448" s="152" t="s">
        <v>8892</v>
      </c>
      <c r="H448" s="151">
        <v>344070</v>
      </c>
      <c r="I448" s="153" t="s">
        <v>3013</v>
      </c>
      <c r="L448" s="153" t="s">
        <v>3014</v>
      </c>
      <c r="M448" s="153" t="s">
        <v>3015</v>
      </c>
      <c r="O448" s="151">
        <v>3501</v>
      </c>
      <c r="P448" s="152">
        <v>12.50323</v>
      </c>
      <c r="Q448" s="152">
        <v>-86.701840000000004</v>
      </c>
      <c r="R448" s="152" t="s">
        <v>2866</v>
      </c>
      <c r="S448" s="152" t="s">
        <v>2716</v>
      </c>
      <c r="T448" s="152">
        <v>44.75</v>
      </c>
      <c r="U448" s="152">
        <v>1.72</v>
      </c>
      <c r="V448" s="152">
        <v>17.89</v>
      </c>
      <c r="X448" s="152">
        <v>10.52</v>
      </c>
      <c r="AA448" s="152">
        <v>6.59</v>
      </c>
      <c r="AB448" s="152">
        <v>0.17</v>
      </c>
      <c r="AC448" s="152">
        <v>11.54</v>
      </c>
      <c r="AD448" s="152">
        <v>2.04</v>
      </c>
      <c r="AE448" s="152">
        <v>0.39</v>
      </c>
      <c r="AF448" s="152">
        <v>0.32</v>
      </c>
      <c r="AJ448" s="152">
        <v>3.81</v>
      </c>
      <c r="AK448" s="156">
        <f t="shared" si="6"/>
        <v>5.9200000000000003E-2</v>
      </c>
      <c r="AL448" s="151">
        <v>592</v>
      </c>
      <c r="AN448" s="151">
        <v>1145.2</v>
      </c>
      <c r="AO448" s="151">
        <v>807.4</v>
      </c>
      <c r="AY448" s="151">
        <v>338.41</v>
      </c>
      <c r="BA448" s="152">
        <v>38.33</v>
      </c>
      <c r="BB448" s="152">
        <v>37.29</v>
      </c>
      <c r="BG448" s="152">
        <v>3.9</v>
      </c>
      <c r="BH448" s="152">
        <v>441.49</v>
      </c>
      <c r="BI448" s="152">
        <v>11.93</v>
      </c>
      <c r="BJ448" s="152">
        <v>19.96</v>
      </c>
      <c r="BK448" s="152">
        <v>1.2789999999999999</v>
      </c>
      <c r="BO448" s="152">
        <v>276.87</v>
      </c>
      <c r="BP448" s="152">
        <v>2.589</v>
      </c>
      <c r="BQ448" s="152">
        <v>5.93</v>
      </c>
      <c r="BR448" s="152">
        <v>0.92400000000000004</v>
      </c>
      <c r="BS448" s="152">
        <v>5.25</v>
      </c>
      <c r="BT448" s="152">
        <v>1.51</v>
      </c>
      <c r="BU448" s="152">
        <v>0.72699999999999998</v>
      </c>
      <c r="BV448" s="152">
        <v>1.8</v>
      </c>
      <c r="BW448" s="152">
        <v>0.29299999999999998</v>
      </c>
      <c r="BX448" s="152">
        <v>2.23</v>
      </c>
      <c r="BY448" s="152">
        <v>0.46899999999999997</v>
      </c>
      <c r="BZ448" s="152">
        <v>1.423</v>
      </c>
      <c r="CB448" s="152">
        <v>1.282</v>
      </c>
      <c r="CC448" s="152">
        <v>0.215</v>
      </c>
      <c r="CD448" s="152">
        <v>0.59</v>
      </c>
      <c r="CE448" s="152">
        <v>8.1000000000000003E-2</v>
      </c>
      <c r="CH448" s="152">
        <v>1.782</v>
      </c>
      <c r="CJ448" s="152">
        <v>0.12</v>
      </c>
      <c r="CK448" s="152">
        <v>9.9000000000000005E-2</v>
      </c>
      <c r="CP448" s="152">
        <v>0.3</v>
      </c>
      <c r="CR448" s="152">
        <v>2.14</v>
      </c>
      <c r="DO448" s="154">
        <v>81</v>
      </c>
    </row>
    <row r="449" spans="1:149">
      <c r="A449" s="151">
        <v>1211</v>
      </c>
      <c r="B449" s="152" t="s">
        <v>2859</v>
      </c>
      <c r="C449" s="152" t="s">
        <v>2860</v>
      </c>
      <c r="D449" s="152" t="s">
        <v>3012</v>
      </c>
      <c r="E449" s="152" t="s">
        <v>2966</v>
      </c>
      <c r="F449" s="152" t="s">
        <v>8893</v>
      </c>
      <c r="H449" s="151">
        <v>344070</v>
      </c>
      <c r="I449" s="153" t="s">
        <v>3013</v>
      </c>
      <c r="L449" s="153" t="s">
        <v>3014</v>
      </c>
      <c r="M449" s="153" t="s">
        <v>3326</v>
      </c>
      <c r="O449" s="151">
        <v>3501</v>
      </c>
      <c r="P449" s="152">
        <v>12.50323</v>
      </c>
      <c r="Q449" s="152">
        <v>-86.701840000000004</v>
      </c>
      <c r="R449" s="152" t="s">
        <v>2866</v>
      </c>
      <c r="S449" s="152" t="s">
        <v>2716</v>
      </c>
      <c r="T449" s="152">
        <v>46.63</v>
      </c>
      <c r="U449" s="152">
        <v>0.83</v>
      </c>
      <c r="V449" s="152">
        <v>17.260000000000002</v>
      </c>
      <c r="X449" s="152">
        <v>9.73</v>
      </c>
      <c r="AA449" s="152">
        <v>6.68</v>
      </c>
      <c r="AB449" s="152">
        <v>0.19</v>
      </c>
      <c r="AC449" s="152">
        <v>11.09</v>
      </c>
      <c r="AD449" s="152">
        <v>1.95</v>
      </c>
      <c r="AE449" s="152">
        <v>0.36</v>
      </c>
      <c r="AF449" s="152">
        <v>0.14000000000000001</v>
      </c>
      <c r="AJ449" s="152">
        <v>4.12</v>
      </c>
      <c r="AK449" s="156">
        <f t="shared" si="6"/>
        <v>4.53E-2</v>
      </c>
      <c r="AL449" s="151">
        <v>453</v>
      </c>
      <c r="AN449" s="151">
        <v>1277.2</v>
      </c>
      <c r="AO449" s="151">
        <v>810.4</v>
      </c>
      <c r="AY449" s="151">
        <v>303.97000000000003</v>
      </c>
      <c r="BA449" s="152">
        <v>44.94</v>
      </c>
      <c r="BB449" s="152">
        <v>41.48</v>
      </c>
      <c r="BG449" s="152">
        <v>7.75</v>
      </c>
      <c r="BH449" s="152">
        <v>406.73</v>
      </c>
      <c r="BI449" s="152">
        <v>9.9600000000000009</v>
      </c>
      <c r="BJ449" s="152">
        <v>27.92</v>
      </c>
      <c r="BK449" s="152">
        <v>2.5099999999999998</v>
      </c>
      <c r="BO449" s="152">
        <v>286.11</v>
      </c>
      <c r="BP449" s="152">
        <v>3.09</v>
      </c>
      <c r="BQ449" s="152">
        <v>7.65</v>
      </c>
      <c r="BR449" s="152">
        <v>1.143</v>
      </c>
      <c r="BS449" s="152">
        <v>5.35</v>
      </c>
      <c r="BT449" s="152">
        <v>2</v>
      </c>
      <c r="BU449" s="152">
        <v>0.63300000000000001</v>
      </c>
      <c r="BV449" s="152">
        <v>1.73</v>
      </c>
      <c r="BW449" s="152">
        <v>0.35699999999999998</v>
      </c>
      <c r="BX449" s="152">
        <v>2.02</v>
      </c>
      <c r="BY449" s="152">
        <v>0.36699999999999999</v>
      </c>
      <c r="BZ449" s="152">
        <v>1.0089999999999999</v>
      </c>
      <c r="CB449" s="152">
        <v>1.25</v>
      </c>
      <c r="CC449" s="152">
        <v>0.113</v>
      </c>
      <c r="CD449" s="152">
        <v>0.68600000000000005</v>
      </c>
      <c r="CE449" s="152">
        <v>0.55200000000000005</v>
      </c>
      <c r="CH449" s="152">
        <v>4.3</v>
      </c>
      <c r="CJ449" s="152">
        <v>0.34300000000000003</v>
      </c>
      <c r="CK449" s="152">
        <v>0.13400000000000001</v>
      </c>
      <c r="CP449" s="152">
        <v>0.3</v>
      </c>
      <c r="CR449" s="152">
        <v>2.14</v>
      </c>
      <c r="DO449" s="154">
        <v>78</v>
      </c>
    </row>
    <row r="450" spans="1:149">
      <c r="A450" s="151">
        <v>1213</v>
      </c>
      <c r="B450" s="152" t="s">
        <v>2859</v>
      </c>
      <c r="C450" s="152" t="s">
        <v>2860</v>
      </c>
      <c r="D450" s="152" t="s">
        <v>3012</v>
      </c>
      <c r="E450" s="152" t="s">
        <v>3225</v>
      </c>
      <c r="F450" s="152" t="s">
        <v>8894</v>
      </c>
      <c r="H450" s="151">
        <v>344080</v>
      </c>
      <c r="I450" s="153" t="s">
        <v>3226</v>
      </c>
      <c r="L450" s="153" t="s">
        <v>5161</v>
      </c>
      <c r="M450" s="153" t="s">
        <v>488</v>
      </c>
      <c r="O450" s="151">
        <v>3501</v>
      </c>
      <c r="P450" s="152">
        <v>12.49389</v>
      </c>
      <c r="Q450" s="152">
        <v>-86.696709999999996</v>
      </c>
      <c r="R450" s="152" t="s">
        <v>2866</v>
      </c>
      <c r="S450" s="152" t="s">
        <v>2716</v>
      </c>
      <c r="T450" s="152">
        <v>52.928600000000003</v>
      </c>
      <c r="U450" s="152">
        <v>1.06135</v>
      </c>
      <c r="V450" s="152">
        <v>15.5647</v>
      </c>
      <c r="X450" s="152">
        <v>9.9846500000000002</v>
      </c>
      <c r="AA450" s="152">
        <v>5.0018500000000001</v>
      </c>
      <c r="AB450" s="152">
        <v>0.15425</v>
      </c>
      <c r="AC450" s="152">
        <v>8.1321499999999993</v>
      </c>
      <c r="AD450" s="152">
        <v>3.0015000000000001</v>
      </c>
      <c r="AE450" s="152">
        <v>1.2018500000000001</v>
      </c>
      <c r="AF450" s="152">
        <v>0.30359999999999998</v>
      </c>
      <c r="AJ450" s="152">
        <v>2.09</v>
      </c>
      <c r="AK450" s="156">
        <f t="shared" si="6"/>
        <v>4.8500000000000001E-2</v>
      </c>
      <c r="AL450" s="151">
        <v>485</v>
      </c>
      <c r="AN450" s="151">
        <v>351.8</v>
      </c>
      <c r="AO450" s="151">
        <v>959.1</v>
      </c>
      <c r="AY450" s="151">
        <v>350.8</v>
      </c>
      <c r="BA450" s="152">
        <v>36.200000000000003</v>
      </c>
      <c r="BB450" s="152">
        <v>24.17</v>
      </c>
      <c r="BG450" s="152">
        <v>25.53</v>
      </c>
      <c r="BH450" s="152">
        <v>447.25</v>
      </c>
      <c r="BI450" s="152">
        <v>22.23</v>
      </c>
      <c r="BJ450" s="152">
        <v>83.44</v>
      </c>
      <c r="BK450" s="152">
        <v>3.28</v>
      </c>
      <c r="BO450" s="152">
        <v>669.34</v>
      </c>
      <c r="BP450" s="152">
        <v>8.48</v>
      </c>
      <c r="BQ450" s="152">
        <v>19.75</v>
      </c>
      <c r="BR450" s="152">
        <v>2.89</v>
      </c>
      <c r="BS450" s="152">
        <v>14.64</v>
      </c>
      <c r="BT450" s="152">
        <v>3.98</v>
      </c>
      <c r="BU450" s="152">
        <v>1.1299999999999999</v>
      </c>
      <c r="BV450" s="152">
        <v>3.91</v>
      </c>
      <c r="BW450" s="152">
        <v>0.624</v>
      </c>
      <c r="BX450" s="152">
        <v>4</v>
      </c>
      <c r="BY450" s="152">
        <v>0.80800000000000005</v>
      </c>
      <c r="BZ450" s="152">
        <v>2.33</v>
      </c>
      <c r="CB450" s="152">
        <v>2.25</v>
      </c>
      <c r="CC450" s="152">
        <v>0.32700000000000001</v>
      </c>
      <c r="CD450" s="152">
        <v>2.1760000000000002</v>
      </c>
      <c r="CE450" s="152">
        <v>0.19700000000000001</v>
      </c>
      <c r="CH450" s="152">
        <v>3.79</v>
      </c>
      <c r="CJ450" s="152">
        <v>0.96099999999999997</v>
      </c>
      <c r="CK450" s="152">
        <v>0.83699999999999997</v>
      </c>
      <c r="CP450" s="152">
        <v>0.23</v>
      </c>
      <c r="CR450" s="152">
        <v>1.74</v>
      </c>
      <c r="DO450" s="154">
        <v>77</v>
      </c>
    </row>
    <row r="451" spans="1:149">
      <c r="A451" s="151">
        <v>1218</v>
      </c>
      <c r="B451" s="152" t="s">
        <v>2859</v>
      </c>
      <c r="C451" s="152" t="s">
        <v>2860</v>
      </c>
      <c r="D451" s="152" t="s">
        <v>3012</v>
      </c>
      <c r="E451" s="152" t="s">
        <v>3225</v>
      </c>
      <c r="F451" s="152" t="s">
        <v>8895</v>
      </c>
      <c r="H451" s="151">
        <v>344080</v>
      </c>
      <c r="I451" s="153" t="s">
        <v>3226</v>
      </c>
      <c r="L451" s="153" t="s">
        <v>4916</v>
      </c>
      <c r="M451" s="153" t="s">
        <v>488</v>
      </c>
      <c r="O451" s="151">
        <v>3501</v>
      </c>
      <c r="P451" s="152">
        <v>12.49389</v>
      </c>
      <c r="Q451" s="152">
        <v>-86.696709999999996</v>
      </c>
      <c r="R451" s="152" t="s">
        <v>2866</v>
      </c>
      <c r="S451" s="152" t="s">
        <v>2716</v>
      </c>
      <c r="T451" s="152">
        <v>51.839500000000001</v>
      </c>
      <c r="U451" s="152">
        <v>1.074233333</v>
      </c>
      <c r="V451" s="152">
        <v>15.428800000000001</v>
      </c>
      <c r="X451" s="152">
        <v>12.4255</v>
      </c>
      <c r="AA451" s="152">
        <v>4.4664000000000001</v>
      </c>
      <c r="AB451" s="152">
        <v>0.25769999999999998</v>
      </c>
      <c r="AC451" s="152">
        <v>9.6449666670000003</v>
      </c>
      <c r="AD451" s="152">
        <v>2.7521</v>
      </c>
      <c r="AE451" s="152">
        <v>1.0971333329999999</v>
      </c>
      <c r="AF451" s="152">
        <v>0.2646</v>
      </c>
      <c r="AJ451" s="152">
        <v>0.38</v>
      </c>
      <c r="AK451" s="156">
        <f t="shared" ref="AK451:AK514" si="7">AL451/10000</f>
        <v>2.6700000000000002E-2</v>
      </c>
      <c r="AL451" s="151">
        <v>267</v>
      </c>
      <c r="AN451" s="151">
        <v>455.8</v>
      </c>
      <c r="AO451" s="151">
        <v>999.5</v>
      </c>
      <c r="AY451" s="151">
        <v>366.41</v>
      </c>
      <c r="BA451" s="152">
        <v>35.93</v>
      </c>
      <c r="BG451" s="152">
        <v>21.3</v>
      </c>
      <c r="BH451" s="152">
        <v>467.85</v>
      </c>
      <c r="BI451" s="152">
        <v>23.45</v>
      </c>
      <c r="BJ451" s="152">
        <v>82.51</v>
      </c>
      <c r="BK451" s="152">
        <v>2.96</v>
      </c>
      <c r="BO451" s="152">
        <v>623.24</v>
      </c>
      <c r="BP451" s="152">
        <v>8.65</v>
      </c>
      <c r="BQ451" s="152">
        <v>20.11</v>
      </c>
      <c r="BR451" s="152">
        <v>3</v>
      </c>
      <c r="BS451" s="152">
        <v>14.72</v>
      </c>
      <c r="BT451" s="152">
        <v>3.88</v>
      </c>
      <c r="BU451" s="152">
        <v>1.272</v>
      </c>
      <c r="BV451" s="152">
        <v>4.33</v>
      </c>
      <c r="BW451" s="152">
        <v>0.65500000000000003</v>
      </c>
      <c r="BX451" s="152">
        <v>4.53</v>
      </c>
      <c r="BY451" s="152">
        <v>0.88700000000000001</v>
      </c>
      <c r="BZ451" s="152">
        <v>2.41</v>
      </c>
      <c r="CB451" s="152">
        <v>2.64</v>
      </c>
      <c r="CC451" s="152">
        <v>0.31900000000000001</v>
      </c>
      <c r="CD451" s="152">
        <v>2.23</v>
      </c>
      <c r="CE451" s="152">
        <v>0.188</v>
      </c>
      <c r="CH451" s="152">
        <v>4.1500000000000004</v>
      </c>
      <c r="CJ451" s="152">
        <v>0.92100000000000004</v>
      </c>
      <c r="CK451" s="152">
        <v>0.79300000000000004</v>
      </c>
      <c r="CP451" s="152">
        <v>0.23</v>
      </c>
      <c r="CR451" s="152">
        <v>1.74</v>
      </c>
      <c r="DO451" s="154">
        <v>74</v>
      </c>
    </row>
    <row r="452" spans="1:149">
      <c r="A452" s="151">
        <v>1232</v>
      </c>
      <c r="B452" s="152" t="s">
        <v>2859</v>
      </c>
      <c r="C452" s="152" t="s">
        <v>2860</v>
      </c>
      <c r="D452" s="152" t="s">
        <v>3012</v>
      </c>
      <c r="E452" s="152" t="s">
        <v>3225</v>
      </c>
      <c r="F452" s="152" t="s">
        <v>8896</v>
      </c>
      <c r="H452" s="151">
        <v>344080</v>
      </c>
      <c r="I452" s="153" t="s">
        <v>3226</v>
      </c>
      <c r="L452" s="153" t="s">
        <v>3227</v>
      </c>
      <c r="M452" s="153" t="s">
        <v>2761</v>
      </c>
      <c r="O452" s="151">
        <v>3501</v>
      </c>
      <c r="P452" s="152">
        <v>12.49389</v>
      </c>
      <c r="Q452" s="152">
        <v>-86.696709999999996</v>
      </c>
      <c r="R452" s="152" t="s">
        <v>2866</v>
      </c>
      <c r="S452" s="152" t="s">
        <v>2716</v>
      </c>
      <c r="T452" s="152">
        <v>46.033499999999997</v>
      </c>
      <c r="U452" s="152">
        <v>0.73529999999999995</v>
      </c>
      <c r="V452" s="152">
        <v>17.509799999999998</v>
      </c>
      <c r="X452" s="152">
        <v>11.3467</v>
      </c>
      <c r="AA452" s="152">
        <v>6.3250000000000002</v>
      </c>
      <c r="AB452" s="152">
        <v>0.2135</v>
      </c>
      <c r="AC452" s="152">
        <v>13.1891</v>
      </c>
      <c r="AD452" s="152">
        <v>1.8162</v>
      </c>
      <c r="AE452" s="152">
        <v>0.3483</v>
      </c>
      <c r="AF452" s="152">
        <v>0.13070000000000001</v>
      </c>
      <c r="AJ452" s="152">
        <v>1.68</v>
      </c>
      <c r="AK452" s="156">
        <f t="shared" si="7"/>
        <v>5.91E-2</v>
      </c>
      <c r="AL452" s="151">
        <v>591</v>
      </c>
      <c r="AN452" s="151">
        <v>495.6</v>
      </c>
      <c r="AO452" s="151">
        <v>864.2</v>
      </c>
      <c r="AY452" s="151">
        <v>431.44</v>
      </c>
      <c r="BA452" s="152">
        <v>45.58</v>
      </c>
      <c r="BB452" s="152">
        <v>41.46</v>
      </c>
      <c r="BG452" s="152">
        <v>7.43</v>
      </c>
      <c r="BH452" s="152">
        <v>534.73</v>
      </c>
      <c r="BI452" s="152">
        <v>13.5</v>
      </c>
      <c r="BJ452" s="152">
        <v>31.98</v>
      </c>
      <c r="BK452" s="152">
        <v>0.65400000000000003</v>
      </c>
      <c r="BO452" s="152">
        <v>188.34</v>
      </c>
      <c r="BP452" s="152">
        <v>4.3600000000000003</v>
      </c>
      <c r="BQ452" s="152">
        <v>10.63</v>
      </c>
      <c r="BR452" s="152">
        <v>1.59</v>
      </c>
      <c r="BS452" s="152">
        <v>8.2899999999999991</v>
      </c>
      <c r="BT452" s="152">
        <v>2.15</v>
      </c>
      <c r="BU452" s="152">
        <v>0.86499999999999999</v>
      </c>
      <c r="BV452" s="152">
        <v>2.2599999999999998</v>
      </c>
      <c r="BW452" s="152">
        <v>0.40100000000000002</v>
      </c>
      <c r="BX452" s="152">
        <v>2.4900000000000002</v>
      </c>
      <c r="BY452" s="152">
        <v>0.51100000000000001</v>
      </c>
      <c r="BZ452" s="152">
        <v>1.5169999999999999</v>
      </c>
      <c r="CB452" s="152">
        <v>1.45</v>
      </c>
      <c r="CC452" s="152">
        <v>0.223</v>
      </c>
      <c r="CD452" s="152">
        <v>0.88600000000000001</v>
      </c>
      <c r="CE452" s="152">
        <v>5.2999999999999999E-2</v>
      </c>
      <c r="CH452" s="152">
        <v>1.631</v>
      </c>
      <c r="CJ452" s="152">
        <v>0.28399999999999997</v>
      </c>
      <c r="CK452" s="152">
        <v>0.17399999999999999</v>
      </c>
      <c r="CP452" s="152">
        <v>0.23</v>
      </c>
      <c r="CR452" s="152">
        <v>1.74</v>
      </c>
      <c r="DO452" s="154">
        <v>79</v>
      </c>
    </row>
    <row r="453" spans="1:149">
      <c r="A453" s="151">
        <v>1233</v>
      </c>
      <c r="B453" s="152" t="s">
        <v>2859</v>
      </c>
      <c r="C453" s="152" t="s">
        <v>2860</v>
      </c>
      <c r="D453" s="152" t="s">
        <v>3012</v>
      </c>
      <c r="E453" s="152" t="s">
        <v>3225</v>
      </c>
      <c r="F453" s="152" t="s">
        <v>8897</v>
      </c>
      <c r="H453" s="151">
        <v>344080</v>
      </c>
      <c r="I453" s="153" t="s">
        <v>3226</v>
      </c>
      <c r="L453" s="153" t="s">
        <v>4735</v>
      </c>
      <c r="M453" s="153" t="s">
        <v>2761</v>
      </c>
      <c r="O453" s="151">
        <v>3501</v>
      </c>
      <c r="P453" s="152">
        <v>12.49389</v>
      </c>
      <c r="Q453" s="152">
        <v>-86.696709999999996</v>
      </c>
      <c r="R453" s="152" t="s">
        <v>2866</v>
      </c>
      <c r="S453" s="152" t="s">
        <v>2716</v>
      </c>
      <c r="T453" s="152">
        <v>51.802199999999999</v>
      </c>
      <c r="U453" s="152">
        <v>1.0479000000000001</v>
      </c>
      <c r="V453" s="152">
        <v>14.4277</v>
      </c>
      <c r="X453" s="152">
        <v>12.136799999999999</v>
      </c>
      <c r="AA453" s="152">
        <v>5.4301000000000004</v>
      </c>
      <c r="AB453" s="152">
        <v>0.1351</v>
      </c>
      <c r="AC453" s="152">
        <v>9.1597000000000008</v>
      </c>
      <c r="AD453" s="152">
        <v>2.6587999999999998</v>
      </c>
      <c r="AE453" s="152">
        <v>0.9748</v>
      </c>
      <c r="AF453" s="152">
        <v>0.24779999999999999</v>
      </c>
      <c r="AJ453" s="152">
        <v>1.68</v>
      </c>
      <c r="AK453" s="156">
        <f t="shared" si="7"/>
        <v>5.5500000000000001E-2</v>
      </c>
      <c r="AL453" s="151">
        <v>555</v>
      </c>
      <c r="AN453" s="151">
        <v>495.6</v>
      </c>
      <c r="AO453" s="151">
        <v>864.2</v>
      </c>
      <c r="AY453" s="151">
        <v>364.64</v>
      </c>
      <c r="BA453" s="152">
        <v>42.12</v>
      </c>
      <c r="BB453" s="152">
        <v>20.72</v>
      </c>
      <c r="BG453" s="152">
        <v>20.02</v>
      </c>
      <c r="BH453" s="152">
        <v>427.76</v>
      </c>
      <c r="BI453" s="152">
        <v>21.91</v>
      </c>
      <c r="BJ453" s="152">
        <v>79.22</v>
      </c>
      <c r="BK453" s="152">
        <v>2.75</v>
      </c>
      <c r="BO453" s="152">
        <v>559.21</v>
      </c>
      <c r="BP453" s="152">
        <v>8.02</v>
      </c>
      <c r="BQ453" s="152">
        <v>18.489999999999998</v>
      </c>
      <c r="BR453" s="152">
        <v>2.77</v>
      </c>
      <c r="BS453" s="152">
        <v>13.69</v>
      </c>
      <c r="BT453" s="152">
        <v>3.95</v>
      </c>
      <c r="BU453" s="152">
        <v>1.02</v>
      </c>
      <c r="BV453" s="152">
        <v>4.59</v>
      </c>
      <c r="BW453" s="152">
        <v>0.58599999999999997</v>
      </c>
      <c r="BX453" s="152">
        <v>3.67</v>
      </c>
      <c r="BY453" s="152">
        <v>0.80500000000000005</v>
      </c>
      <c r="BZ453" s="152">
        <v>2.25</v>
      </c>
      <c r="CB453" s="152">
        <v>2.5499999999999998</v>
      </c>
      <c r="CC453" s="152">
        <v>0.34599999999999997</v>
      </c>
      <c r="CD453" s="152">
        <v>1.94</v>
      </c>
      <c r="CE453" s="152">
        <v>0.14599999999999999</v>
      </c>
      <c r="CH453" s="152">
        <v>3.59</v>
      </c>
      <c r="CJ453" s="152">
        <v>0.86299999999999999</v>
      </c>
      <c r="CK453" s="152">
        <v>0.79100000000000004</v>
      </c>
      <c r="CP453" s="152">
        <v>0.23</v>
      </c>
      <c r="CR453" s="152">
        <v>1.74</v>
      </c>
      <c r="DO453" s="154">
        <v>72</v>
      </c>
    </row>
    <row r="454" spans="1:149">
      <c r="A454" s="151">
        <v>1234</v>
      </c>
      <c r="B454" s="152" t="s">
        <v>2859</v>
      </c>
      <c r="C454" s="152" t="s">
        <v>2860</v>
      </c>
      <c r="D454" s="152" t="s">
        <v>3012</v>
      </c>
      <c r="E454" s="152" t="s">
        <v>3225</v>
      </c>
      <c r="F454" s="152" t="s">
        <v>8898</v>
      </c>
      <c r="H454" s="151">
        <v>344080</v>
      </c>
      <c r="I454" s="153" t="s">
        <v>3226</v>
      </c>
      <c r="L454" s="153" t="s">
        <v>4735</v>
      </c>
      <c r="M454" s="153" t="s">
        <v>4736</v>
      </c>
      <c r="O454" s="151">
        <v>3501</v>
      </c>
      <c r="P454" s="152">
        <v>12.49389</v>
      </c>
      <c r="Q454" s="152">
        <v>-86.696709999999996</v>
      </c>
      <c r="R454" s="152" t="s">
        <v>2866</v>
      </c>
      <c r="S454" s="152" t="s">
        <v>2716</v>
      </c>
      <c r="T454" s="152">
        <v>51.196199999999997</v>
      </c>
      <c r="U454" s="152">
        <v>1.0542</v>
      </c>
      <c r="V454" s="152">
        <v>14.424099999999999</v>
      </c>
      <c r="X454" s="152">
        <v>12.325900000000001</v>
      </c>
      <c r="AA454" s="152">
        <v>5.4089999999999998</v>
      </c>
      <c r="AB454" s="152">
        <v>0.15379999999999999</v>
      </c>
      <c r="AC454" s="152">
        <v>9.0823</v>
      </c>
      <c r="AD454" s="152">
        <v>2.4748999999999999</v>
      </c>
      <c r="AE454" s="152">
        <v>0.95079999999999998</v>
      </c>
      <c r="AF454" s="152">
        <v>0.26069999999999999</v>
      </c>
      <c r="AJ454" s="152">
        <v>2.02</v>
      </c>
      <c r="AK454" s="156">
        <f t="shared" si="7"/>
        <v>7.6899999999999996E-2</v>
      </c>
      <c r="AL454" s="151">
        <v>769</v>
      </c>
      <c r="AN454" s="151">
        <v>297.60000000000002</v>
      </c>
      <c r="AO454" s="151">
        <v>897.6</v>
      </c>
      <c r="AY454" s="151">
        <v>362.45</v>
      </c>
      <c r="BA454" s="152">
        <v>40.33</v>
      </c>
      <c r="BB454" s="152">
        <v>19.100000000000001</v>
      </c>
      <c r="BG454" s="152">
        <v>19.899999999999999</v>
      </c>
      <c r="BH454" s="152">
        <v>436.65</v>
      </c>
      <c r="BI454" s="152">
        <v>22.72</v>
      </c>
      <c r="BJ454" s="152">
        <v>80.61</v>
      </c>
      <c r="BK454" s="152">
        <v>2.88</v>
      </c>
      <c r="BO454" s="152">
        <v>569.74</v>
      </c>
      <c r="BP454" s="152">
        <v>8.2100000000000009</v>
      </c>
      <c r="BQ454" s="152">
        <v>19.25</v>
      </c>
      <c r="BR454" s="152">
        <v>2.79</v>
      </c>
      <c r="BS454" s="152">
        <v>14.17</v>
      </c>
      <c r="BT454" s="152">
        <v>3.83</v>
      </c>
      <c r="BU454" s="152">
        <v>1.0900000000000001</v>
      </c>
      <c r="BV454" s="152">
        <v>3.9</v>
      </c>
      <c r="BW454" s="152">
        <v>0.61499999999999999</v>
      </c>
      <c r="BX454" s="152">
        <v>4.13</v>
      </c>
      <c r="BY454" s="152">
        <v>0.85399999999999998</v>
      </c>
      <c r="BZ454" s="152">
        <v>2.4500000000000002</v>
      </c>
      <c r="CB454" s="152">
        <v>2.31</v>
      </c>
      <c r="CC454" s="152">
        <v>0.33900000000000002</v>
      </c>
      <c r="CD454" s="152">
        <v>2.105</v>
      </c>
      <c r="CE454" s="152">
        <v>0.182</v>
      </c>
      <c r="CH454" s="152">
        <v>3.54</v>
      </c>
      <c r="CJ454" s="152">
        <v>0.92500000000000004</v>
      </c>
      <c r="CK454" s="152">
        <v>0.73899999999999999</v>
      </c>
      <c r="CP454" s="152">
        <v>0.23</v>
      </c>
      <c r="CR454" s="152">
        <v>1.74</v>
      </c>
      <c r="DO454" s="154">
        <v>72</v>
      </c>
    </row>
    <row r="455" spans="1:149">
      <c r="A455" s="151">
        <v>1236</v>
      </c>
      <c r="B455" s="152" t="s">
        <v>2859</v>
      </c>
      <c r="C455" s="152" t="s">
        <v>2860</v>
      </c>
      <c r="D455" s="152" t="s">
        <v>3012</v>
      </c>
      <c r="E455" s="152" t="s">
        <v>3225</v>
      </c>
      <c r="F455" s="152" t="s">
        <v>8899</v>
      </c>
      <c r="H455" s="151">
        <v>344080</v>
      </c>
      <c r="I455" s="153" t="s">
        <v>3226</v>
      </c>
      <c r="L455" s="153" t="s">
        <v>4675</v>
      </c>
      <c r="M455" s="153" t="s">
        <v>2761</v>
      </c>
      <c r="O455" s="151">
        <v>3501</v>
      </c>
      <c r="P455" s="152">
        <v>12.49389</v>
      </c>
      <c r="Q455" s="152">
        <v>-86.696709999999996</v>
      </c>
      <c r="R455" s="152" t="s">
        <v>2866</v>
      </c>
      <c r="S455" s="152" t="s">
        <v>2716</v>
      </c>
      <c r="T455" s="152">
        <v>51.044699999999999</v>
      </c>
      <c r="U455" s="152">
        <v>1.0761000000000001</v>
      </c>
      <c r="V455" s="152">
        <v>15.428800000000001</v>
      </c>
      <c r="X455" s="152">
        <v>10.696199999999999</v>
      </c>
      <c r="AA455" s="152">
        <v>4.9271000000000003</v>
      </c>
      <c r="AB455" s="152">
        <v>0.27700000000000002</v>
      </c>
      <c r="AC455" s="152">
        <v>8.8849</v>
      </c>
      <c r="AD455" s="152">
        <v>2.9203000000000001</v>
      </c>
      <c r="AE455" s="152">
        <v>1.0951</v>
      </c>
      <c r="AF455" s="152">
        <v>0.25240000000000001</v>
      </c>
      <c r="AJ455" s="152">
        <v>1.84</v>
      </c>
      <c r="AK455" s="156">
        <f t="shared" si="7"/>
        <v>9.0300000000000005E-2</v>
      </c>
      <c r="AL455" s="151">
        <v>903</v>
      </c>
      <c r="AN455" s="151">
        <v>463</v>
      </c>
      <c r="AO455" s="151">
        <v>863.6</v>
      </c>
      <c r="CP455" s="152">
        <v>0.23</v>
      </c>
      <c r="CR455" s="152">
        <v>1.74</v>
      </c>
      <c r="DO455" s="154">
        <v>74</v>
      </c>
    </row>
    <row r="456" spans="1:149">
      <c r="A456" s="151">
        <v>1237</v>
      </c>
      <c r="B456" s="152" t="s">
        <v>2859</v>
      </c>
      <c r="C456" s="152" t="s">
        <v>2860</v>
      </c>
      <c r="D456" s="152" t="s">
        <v>3012</v>
      </c>
      <c r="E456" s="152" t="s">
        <v>3225</v>
      </c>
      <c r="F456" s="152" t="s">
        <v>8900</v>
      </c>
      <c r="H456" s="151">
        <v>344080</v>
      </c>
      <c r="I456" s="153" t="s">
        <v>3226</v>
      </c>
      <c r="L456" s="153" t="s">
        <v>5226</v>
      </c>
      <c r="M456" s="153" t="s">
        <v>2761</v>
      </c>
      <c r="O456" s="151">
        <v>3501</v>
      </c>
      <c r="P456" s="152">
        <v>12.49389</v>
      </c>
      <c r="Q456" s="152">
        <v>-86.696709999999996</v>
      </c>
      <c r="R456" s="152" t="s">
        <v>2866</v>
      </c>
      <c r="S456" s="152" t="s">
        <v>2716</v>
      </c>
      <c r="T456" s="152">
        <v>53.247700000000002</v>
      </c>
      <c r="U456" s="152">
        <v>0.71350000000000002</v>
      </c>
      <c r="V456" s="152">
        <v>15.073399999999999</v>
      </c>
      <c r="X456" s="152">
        <v>12.163</v>
      </c>
      <c r="AA456" s="152">
        <v>5.1741999999999999</v>
      </c>
      <c r="AB456" s="152">
        <v>0.27889999999999998</v>
      </c>
      <c r="AC456" s="152">
        <v>7.5568999999999997</v>
      </c>
      <c r="AD456" s="152">
        <v>3.2391999999999999</v>
      </c>
      <c r="AE456" s="152">
        <v>0.56869999999999998</v>
      </c>
      <c r="AF456" s="152">
        <v>0.1013</v>
      </c>
      <c r="AJ456" s="152">
        <v>0.24</v>
      </c>
      <c r="AK456" s="156">
        <f t="shared" si="7"/>
        <v>1.29E-2</v>
      </c>
      <c r="AL456" s="151">
        <v>129</v>
      </c>
      <c r="AN456" s="151">
        <v>1224.2</v>
      </c>
      <c r="AO456" s="151">
        <v>1534.4</v>
      </c>
      <c r="AY456" s="151">
        <v>354.46</v>
      </c>
      <c r="BA456" s="152">
        <v>44.49</v>
      </c>
      <c r="BB456" s="152">
        <v>19.11</v>
      </c>
      <c r="BG456" s="152">
        <v>9.2899999999999991</v>
      </c>
      <c r="BH456" s="152">
        <v>590.07000000000005</v>
      </c>
      <c r="BI456" s="152">
        <v>26.34</v>
      </c>
      <c r="BJ456" s="152">
        <v>42.79</v>
      </c>
      <c r="BK456" s="152">
        <v>1.1839999999999999</v>
      </c>
      <c r="BO456" s="152">
        <v>505.86</v>
      </c>
      <c r="BP456" s="152">
        <v>4.13</v>
      </c>
      <c r="BQ456" s="152">
        <v>10.15</v>
      </c>
      <c r="BR456" s="152">
        <v>1.792</v>
      </c>
      <c r="BS456" s="152">
        <v>9.34</v>
      </c>
      <c r="BT456" s="152">
        <v>3.68</v>
      </c>
      <c r="BU456" s="152">
        <v>1.169</v>
      </c>
      <c r="BV456" s="152">
        <v>4.03</v>
      </c>
      <c r="BW456" s="152">
        <v>0.80900000000000005</v>
      </c>
      <c r="BX456" s="152">
        <v>5.1100000000000003</v>
      </c>
      <c r="BY456" s="152">
        <v>1.107</v>
      </c>
      <c r="BZ456" s="152">
        <v>2.88</v>
      </c>
      <c r="CB456" s="152">
        <v>2.84</v>
      </c>
      <c r="CC456" s="152">
        <v>0.40200000000000002</v>
      </c>
      <c r="CD456" s="152">
        <v>1.1000000000000001</v>
      </c>
      <c r="CE456" s="152">
        <v>0.115</v>
      </c>
      <c r="CH456" s="152">
        <v>2.48</v>
      </c>
      <c r="CJ456" s="152">
        <v>0.26</v>
      </c>
      <c r="CK456" s="152">
        <v>0.23300000000000001</v>
      </c>
      <c r="CP456" s="152">
        <v>0.23</v>
      </c>
      <c r="CR456" s="152">
        <v>1.74</v>
      </c>
      <c r="DO456" s="154">
        <v>72</v>
      </c>
    </row>
    <row r="457" spans="1:149">
      <c r="A457" s="151">
        <v>1238</v>
      </c>
      <c r="B457" s="152" t="s">
        <v>2859</v>
      </c>
      <c r="C457" s="152" t="s">
        <v>2860</v>
      </c>
      <c r="D457" s="152" t="s">
        <v>3012</v>
      </c>
      <c r="E457" s="152" t="s">
        <v>3225</v>
      </c>
      <c r="F457" s="152" t="s">
        <v>8901</v>
      </c>
      <c r="H457" s="151">
        <v>344080</v>
      </c>
      <c r="I457" s="153" t="s">
        <v>3226</v>
      </c>
      <c r="L457" s="153" t="s">
        <v>4737</v>
      </c>
      <c r="M457" s="153" t="s">
        <v>2762</v>
      </c>
      <c r="O457" s="151">
        <v>3501</v>
      </c>
      <c r="P457" s="152">
        <v>12.49389</v>
      </c>
      <c r="Q457" s="152">
        <v>-86.696709999999996</v>
      </c>
      <c r="R457" s="152" t="s">
        <v>2866</v>
      </c>
      <c r="S457" s="152" t="s">
        <v>2716</v>
      </c>
      <c r="T457" s="152">
        <v>51.707000000000001</v>
      </c>
      <c r="U457" s="152">
        <v>1.1519999999999999</v>
      </c>
      <c r="V457" s="152">
        <v>14.5504</v>
      </c>
      <c r="X457" s="152">
        <v>12.0046</v>
      </c>
      <c r="AA457" s="152">
        <v>5.0179</v>
      </c>
      <c r="AB457" s="152">
        <v>0.1744</v>
      </c>
      <c r="AC457" s="152">
        <v>8.4967000000000006</v>
      </c>
      <c r="AD457" s="152">
        <v>2.6358999999999999</v>
      </c>
      <c r="AE457" s="152">
        <v>1.0390999999999999</v>
      </c>
      <c r="AF457" s="152">
        <v>0.33019999999999999</v>
      </c>
      <c r="AJ457" s="152">
        <v>1.1299999999999999</v>
      </c>
      <c r="AK457" s="156">
        <f t="shared" si="7"/>
        <v>0.1231</v>
      </c>
      <c r="AL457" s="151">
        <v>1231</v>
      </c>
      <c r="AN457" s="151">
        <v>381</v>
      </c>
      <c r="AO457" s="151">
        <v>968</v>
      </c>
      <c r="AY457" s="151">
        <v>365.24</v>
      </c>
      <c r="BA457" s="152">
        <v>37.090000000000003</v>
      </c>
      <c r="BB457" s="152">
        <v>16.75</v>
      </c>
      <c r="BG457" s="152">
        <v>21.28</v>
      </c>
      <c r="BH457" s="152">
        <v>451.27</v>
      </c>
      <c r="BI457" s="152">
        <v>25.14</v>
      </c>
      <c r="BJ457" s="152">
        <v>86.17</v>
      </c>
      <c r="BK457" s="152">
        <v>3.02</v>
      </c>
      <c r="BO457" s="152">
        <v>598.83000000000004</v>
      </c>
      <c r="BP457" s="152">
        <v>8.64</v>
      </c>
      <c r="BQ457" s="152">
        <v>20.25</v>
      </c>
      <c r="BR457" s="152">
        <v>3.1</v>
      </c>
      <c r="BS457" s="152">
        <v>15.39</v>
      </c>
      <c r="BT457" s="152">
        <v>4.13</v>
      </c>
      <c r="BU457" s="152">
        <v>1.1120000000000001</v>
      </c>
      <c r="BV457" s="152">
        <v>4.4000000000000004</v>
      </c>
      <c r="BW457" s="152">
        <v>0.68899999999999995</v>
      </c>
      <c r="BX457" s="152">
        <v>4.4400000000000004</v>
      </c>
      <c r="BY457" s="152">
        <v>0.98899999999999999</v>
      </c>
      <c r="BZ457" s="152">
        <v>2.68</v>
      </c>
      <c r="CB457" s="152">
        <v>2.76</v>
      </c>
      <c r="CC457" s="152">
        <v>0.38500000000000001</v>
      </c>
      <c r="CD457" s="152">
        <v>2.3199999999999998</v>
      </c>
      <c r="CE457" s="152">
        <v>0.16900000000000001</v>
      </c>
      <c r="CH457" s="152">
        <v>3.37</v>
      </c>
      <c r="CJ457" s="152">
        <v>0.98499999999999999</v>
      </c>
      <c r="CK457" s="152">
        <v>0.80200000000000005</v>
      </c>
      <c r="CP457" s="152">
        <v>0.23</v>
      </c>
      <c r="CR457" s="152">
        <v>1.74</v>
      </c>
      <c r="DO457" s="154">
        <v>72</v>
      </c>
    </row>
    <row r="458" spans="1:149">
      <c r="A458" s="151">
        <v>1239</v>
      </c>
      <c r="B458" s="152" t="s">
        <v>2859</v>
      </c>
      <c r="C458" s="152" t="s">
        <v>2860</v>
      </c>
      <c r="D458" s="152" t="s">
        <v>3012</v>
      </c>
      <c r="E458" s="152" t="s">
        <v>3225</v>
      </c>
      <c r="F458" s="152" t="s">
        <v>8902</v>
      </c>
      <c r="H458" s="151">
        <v>344080</v>
      </c>
      <c r="I458" s="153" t="s">
        <v>3226</v>
      </c>
      <c r="L458" s="153" t="s">
        <v>4737</v>
      </c>
      <c r="M458" s="153" t="s">
        <v>2761</v>
      </c>
      <c r="O458" s="151">
        <v>3501</v>
      </c>
      <c r="P458" s="152">
        <v>12.49389</v>
      </c>
      <c r="Q458" s="152">
        <v>-86.696709999999996</v>
      </c>
      <c r="R458" s="152" t="s">
        <v>2866</v>
      </c>
      <c r="S458" s="152" t="s">
        <v>2716</v>
      </c>
      <c r="T458" s="152">
        <v>51.196599999999997</v>
      </c>
      <c r="U458" s="152">
        <v>1.0138</v>
      </c>
      <c r="V458" s="152">
        <v>14.7126</v>
      </c>
      <c r="X458" s="152">
        <v>12.9369</v>
      </c>
      <c r="AA458" s="152">
        <v>5.1210000000000004</v>
      </c>
      <c r="AB458" s="152">
        <v>0.2402</v>
      </c>
      <c r="AC458" s="152">
        <v>9.1590000000000007</v>
      </c>
      <c r="AD458" s="152">
        <v>2.3984000000000001</v>
      </c>
      <c r="AE458" s="152">
        <v>0.88160000000000005</v>
      </c>
      <c r="AF458" s="152">
        <v>0.31759999999999999</v>
      </c>
      <c r="AJ458" s="152">
        <v>1.79</v>
      </c>
      <c r="AK458" s="156">
        <f t="shared" si="7"/>
        <v>6.4799999999999996E-2</v>
      </c>
      <c r="AL458" s="151">
        <v>648</v>
      </c>
      <c r="AN458" s="151">
        <v>625.4</v>
      </c>
      <c r="AO458" s="151">
        <v>942.6</v>
      </c>
      <c r="AY458" s="151">
        <v>440.03</v>
      </c>
      <c r="BA458" s="152">
        <v>43.33</v>
      </c>
      <c r="BB458" s="152">
        <v>15.71</v>
      </c>
      <c r="BG458" s="152">
        <v>19.86</v>
      </c>
      <c r="BH458" s="152">
        <v>466.82</v>
      </c>
      <c r="BI458" s="152">
        <v>24.69</v>
      </c>
      <c r="BJ458" s="152">
        <v>77.23</v>
      </c>
      <c r="BK458" s="152">
        <v>2.87</v>
      </c>
      <c r="BO458" s="152">
        <v>555.91</v>
      </c>
      <c r="BP458" s="152">
        <v>7.88</v>
      </c>
      <c r="BQ458" s="152">
        <v>18.600000000000001</v>
      </c>
      <c r="BR458" s="152">
        <v>2.76</v>
      </c>
      <c r="BS458" s="152">
        <v>13.6</v>
      </c>
      <c r="BT458" s="152">
        <v>3.45</v>
      </c>
      <c r="BU458" s="152">
        <v>1.1020000000000001</v>
      </c>
      <c r="BV458" s="152">
        <v>3.71</v>
      </c>
      <c r="BW458" s="152">
        <v>0.628</v>
      </c>
      <c r="BX458" s="152">
        <v>4.25</v>
      </c>
      <c r="BY458" s="152">
        <v>0.92300000000000004</v>
      </c>
      <c r="BZ458" s="152">
        <v>2.58</v>
      </c>
      <c r="CB458" s="152">
        <v>2.64</v>
      </c>
      <c r="CC458" s="152">
        <v>0.48199999999999998</v>
      </c>
      <c r="CD458" s="152">
        <v>2.17</v>
      </c>
      <c r="CE458" s="152">
        <v>0.26</v>
      </c>
      <c r="CH458" s="152">
        <v>3.69</v>
      </c>
      <c r="CJ458" s="152">
        <v>0.76600000000000001</v>
      </c>
      <c r="CK458" s="152">
        <v>0.67</v>
      </c>
      <c r="CP458" s="152">
        <v>0.23</v>
      </c>
      <c r="CR458" s="152">
        <v>1.74</v>
      </c>
      <c r="DO458" s="154">
        <v>72</v>
      </c>
    </row>
    <row r="459" spans="1:149">
      <c r="A459" s="151">
        <v>1240</v>
      </c>
      <c r="B459" s="152" t="s">
        <v>2859</v>
      </c>
      <c r="C459" s="152" t="s">
        <v>2860</v>
      </c>
      <c r="D459" s="152" t="s">
        <v>3012</v>
      </c>
      <c r="E459" s="152" t="s">
        <v>3225</v>
      </c>
      <c r="F459" s="152" t="s">
        <v>8903</v>
      </c>
      <c r="H459" s="151">
        <v>344080</v>
      </c>
      <c r="I459" s="153" t="s">
        <v>3226</v>
      </c>
      <c r="L459" s="153" t="s">
        <v>4856</v>
      </c>
      <c r="M459" s="153" t="s">
        <v>2761</v>
      </c>
      <c r="O459" s="151">
        <v>3501</v>
      </c>
      <c r="P459" s="152">
        <v>12.49389</v>
      </c>
      <c r="Q459" s="152">
        <v>-86.696709999999996</v>
      </c>
      <c r="R459" s="152" t="s">
        <v>2866</v>
      </c>
      <c r="S459" s="152" t="s">
        <v>2716</v>
      </c>
      <c r="T459" s="152">
        <v>51.605400000000003</v>
      </c>
      <c r="U459" s="152">
        <v>1.0639000000000001</v>
      </c>
      <c r="V459" s="152">
        <v>14.573499999999999</v>
      </c>
      <c r="X459" s="152">
        <v>12.560499999999999</v>
      </c>
      <c r="AA459" s="152">
        <v>4.9813000000000001</v>
      </c>
      <c r="AB459" s="152">
        <v>0.20660000000000001</v>
      </c>
      <c r="AC459" s="152">
        <v>9.2027000000000001</v>
      </c>
      <c r="AD459" s="152">
        <v>2.5417999999999998</v>
      </c>
      <c r="AE459" s="152">
        <v>0.97109999999999996</v>
      </c>
      <c r="AF459" s="152">
        <v>0.30170000000000002</v>
      </c>
      <c r="AJ459" s="152">
        <v>1.65</v>
      </c>
      <c r="AK459" s="156">
        <f t="shared" si="7"/>
        <v>0.1239</v>
      </c>
      <c r="AL459" s="151">
        <v>1239</v>
      </c>
      <c r="AN459" s="151">
        <v>265.8</v>
      </c>
      <c r="AO459" s="151">
        <v>823.4</v>
      </c>
      <c r="AY459" s="151">
        <v>414.97</v>
      </c>
      <c r="BA459" s="152">
        <v>41.09</v>
      </c>
      <c r="BB459" s="152">
        <v>17.079999999999998</v>
      </c>
      <c r="BG459" s="152">
        <v>21.85</v>
      </c>
      <c r="BH459" s="152">
        <v>464.32</v>
      </c>
      <c r="BI459" s="152">
        <v>23.38</v>
      </c>
      <c r="BJ459" s="152">
        <v>78.680000000000007</v>
      </c>
      <c r="BK459" s="152">
        <v>2.78</v>
      </c>
      <c r="BO459" s="152">
        <v>571.32000000000005</v>
      </c>
      <c r="BP459" s="152">
        <v>8.49</v>
      </c>
      <c r="BQ459" s="152">
        <v>19.809999999999999</v>
      </c>
      <c r="BR459" s="152">
        <v>2.97</v>
      </c>
      <c r="BS459" s="152">
        <v>14.64</v>
      </c>
      <c r="BT459" s="152">
        <v>4.0599999999999996</v>
      </c>
      <c r="BU459" s="152">
        <v>1.2190000000000001</v>
      </c>
      <c r="BV459" s="152">
        <v>4.07</v>
      </c>
      <c r="BW459" s="152">
        <v>0.63100000000000001</v>
      </c>
      <c r="BX459" s="152">
        <v>4.4400000000000004</v>
      </c>
      <c r="BY459" s="152">
        <v>0.91300000000000003</v>
      </c>
      <c r="BZ459" s="152">
        <v>2.63</v>
      </c>
      <c r="CB459" s="152">
        <v>2.62</v>
      </c>
      <c r="CC459" s="152">
        <v>0.38100000000000001</v>
      </c>
      <c r="CD459" s="152">
        <v>2.1800000000000002</v>
      </c>
      <c r="CE459" s="152">
        <v>0.17299999999999999</v>
      </c>
      <c r="CH459" s="152">
        <v>3.56</v>
      </c>
      <c r="CJ459" s="152">
        <v>0.91500000000000004</v>
      </c>
      <c r="CK459" s="152">
        <v>0.755</v>
      </c>
      <c r="CP459" s="152">
        <v>0.23</v>
      </c>
      <c r="CR459" s="152">
        <v>1.74</v>
      </c>
      <c r="DO459" s="154">
        <v>72</v>
      </c>
    </row>
    <row r="460" spans="1:149">
      <c r="A460" s="151">
        <v>1278</v>
      </c>
      <c r="B460" s="152" t="s">
        <v>2859</v>
      </c>
      <c r="C460" s="152" t="s">
        <v>2860</v>
      </c>
      <c r="D460" s="152" t="s">
        <v>3207</v>
      </c>
      <c r="E460" s="152" t="s">
        <v>3208</v>
      </c>
      <c r="F460" s="152" t="s">
        <v>8904</v>
      </c>
      <c r="H460" s="151">
        <v>327294</v>
      </c>
      <c r="J460" s="151" t="s">
        <v>3209</v>
      </c>
      <c r="K460" s="152" t="s">
        <v>3210</v>
      </c>
      <c r="L460" s="153" t="s">
        <v>3211</v>
      </c>
      <c r="M460" s="153" t="s">
        <v>4372</v>
      </c>
      <c r="O460" s="151">
        <v>3502</v>
      </c>
      <c r="P460" s="152">
        <v>12.60094</v>
      </c>
      <c r="Q460" s="152">
        <v>-86.883560000000003</v>
      </c>
      <c r="R460" s="152" t="s">
        <v>2911</v>
      </c>
      <c r="S460" s="152" t="s">
        <v>2720</v>
      </c>
      <c r="T460" s="152">
        <v>56.27</v>
      </c>
      <c r="U460" s="152">
        <v>0.86</v>
      </c>
      <c r="V460" s="152">
        <v>14.1</v>
      </c>
      <c r="W460" s="152">
        <v>0.02</v>
      </c>
      <c r="X460" s="152">
        <v>8.27</v>
      </c>
      <c r="AA460" s="152">
        <v>2.41</v>
      </c>
      <c r="AB460" s="152">
        <v>0.21</v>
      </c>
      <c r="AC460" s="152">
        <v>5.24</v>
      </c>
      <c r="AD460" s="152">
        <v>3.48</v>
      </c>
      <c r="AE460" s="152">
        <v>3</v>
      </c>
      <c r="AF460" s="152">
        <v>0.38</v>
      </c>
      <c r="AG460" s="152">
        <v>0.04</v>
      </c>
      <c r="AI460" s="152">
        <v>94.27</v>
      </c>
      <c r="AJ460" s="152">
        <v>1.4</v>
      </c>
      <c r="AK460" s="156">
        <f t="shared" si="7"/>
        <v>3.09E-2</v>
      </c>
      <c r="AL460" s="151">
        <v>309</v>
      </c>
      <c r="AN460" s="151">
        <v>185</v>
      </c>
      <c r="AO460" s="151">
        <v>3180</v>
      </c>
      <c r="CQ460" s="152">
        <v>0.24</v>
      </c>
      <c r="CR460" s="152">
        <v>0.74</v>
      </c>
      <c r="ED460" s="152">
        <v>51.45</v>
      </c>
      <c r="EE460" s="152">
        <v>0.78</v>
      </c>
      <c r="EF460" s="152">
        <v>16.920000000000002</v>
      </c>
      <c r="EH460" s="152">
        <v>9.9073157559999991</v>
      </c>
      <c r="EJ460" s="152">
        <v>11.01</v>
      </c>
      <c r="EK460" s="152">
        <v>0.17</v>
      </c>
      <c r="EL460" s="152">
        <v>4.78</v>
      </c>
      <c r="EM460" s="152">
        <v>10.41</v>
      </c>
      <c r="EO460" s="152">
        <v>2.08</v>
      </c>
      <c r="EP460" s="152">
        <v>0.93</v>
      </c>
      <c r="EQ460" s="152">
        <v>0.11</v>
      </c>
      <c r="ES460" s="152">
        <v>0.6</v>
      </c>
    </row>
    <row r="461" spans="1:149">
      <c r="A461" s="151">
        <v>1291</v>
      </c>
      <c r="B461" s="152" t="s">
        <v>2859</v>
      </c>
      <c r="C461" s="152" t="s">
        <v>2860</v>
      </c>
      <c r="D461" s="152" t="s">
        <v>3207</v>
      </c>
      <c r="E461" s="152" t="s">
        <v>3208</v>
      </c>
      <c r="F461" s="152" t="s">
        <v>8905</v>
      </c>
      <c r="H461" s="151">
        <v>327294</v>
      </c>
      <c r="I461" s="153" t="s">
        <v>5499</v>
      </c>
      <c r="L461" s="153" t="s">
        <v>5500</v>
      </c>
      <c r="M461" s="153" t="s">
        <v>5512</v>
      </c>
      <c r="O461" s="151">
        <v>3502</v>
      </c>
      <c r="P461" s="152">
        <v>12.60731</v>
      </c>
      <c r="Q461" s="152">
        <v>-86.837109999999996</v>
      </c>
      <c r="R461" s="152" t="s">
        <v>2938</v>
      </c>
      <c r="S461" s="152" t="s">
        <v>2720</v>
      </c>
      <c r="T461" s="152">
        <v>60.22</v>
      </c>
      <c r="U461" s="152">
        <v>0.96</v>
      </c>
      <c r="V461" s="152">
        <v>17.239999999999998</v>
      </c>
      <c r="X461" s="152">
        <v>5.87</v>
      </c>
      <c r="AA461" s="152">
        <v>1.56</v>
      </c>
      <c r="AB461" s="152">
        <v>0.23</v>
      </c>
      <c r="AC461" s="152">
        <v>5.42</v>
      </c>
      <c r="AD461" s="152">
        <v>3.63</v>
      </c>
      <c r="AE461" s="152">
        <v>2.4</v>
      </c>
      <c r="AF461" s="152">
        <v>0.3</v>
      </c>
      <c r="AI461" s="152">
        <v>97.83</v>
      </c>
      <c r="AJ461" s="152">
        <v>0.25</v>
      </c>
      <c r="AK461" s="156">
        <f t="shared" si="7"/>
        <v>6.4999999999999997E-3</v>
      </c>
      <c r="AL461" s="151">
        <v>65</v>
      </c>
      <c r="AN461" s="151">
        <v>621</v>
      </c>
      <c r="AO461" s="151">
        <v>3540</v>
      </c>
      <c r="CQ461" s="152">
        <v>0.24</v>
      </c>
      <c r="CR461" s="152">
        <v>0.74</v>
      </c>
      <c r="ED461" s="152">
        <v>54.9</v>
      </c>
      <c r="EE461" s="152">
        <v>0.76</v>
      </c>
      <c r="EF461" s="152">
        <v>17.190000000000001</v>
      </c>
      <c r="EH461" s="152">
        <v>8.6115360390000006</v>
      </c>
      <c r="EJ461" s="152">
        <v>9.57</v>
      </c>
      <c r="EK461" s="152">
        <v>0.18</v>
      </c>
      <c r="EL461" s="152">
        <v>3.88</v>
      </c>
      <c r="EM461" s="152">
        <v>10.06</v>
      </c>
      <c r="EO461" s="152">
        <v>2.9</v>
      </c>
      <c r="EP461" s="152">
        <v>1.03</v>
      </c>
      <c r="EQ461" s="152">
        <v>0.11</v>
      </c>
      <c r="ES461" s="152">
        <v>0.78</v>
      </c>
    </row>
    <row r="462" spans="1:149">
      <c r="A462" s="151">
        <v>1292</v>
      </c>
      <c r="B462" s="152" t="s">
        <v>2859</v>
      </c>
      <c r="C462" s="152" t="s">
        <v>2860</v>
      </c>
      <c r="D462" s="152" t="s">
        <v>3207</v>
      </c>
      <c r="E462" s="152" t="s">
        <v>3208</v>
      </c>
      <c r="F462" s="152" t="s">
        <v>8906</v>
      </c>
      <c r="H462" s="151">
        <v>327294</v>
      </c>
      <c r="I462" s="153" t="s">
        <v>5499</v>
      </c>
      <c r="L462" s="153" t="s">
        <v>5500</v>
      </c>
      <c r="M462" s="153" t="s">
        <v>2804</v>
      </c>
      <c r="O462" s="151">
        <v>3502</v>
      </c>
      <c r="P462" s="152">
        <v>12.60731</v>
      </c>
      <c r="Q462" s="152">
        <v>-86.837109999999996</v>
      </c>
      <c r="R462" s="152" t="s">
        <v>2938</v>
      </c>
      <c r="S462" s="152" t="s">
        <v>2720</v>
      </c>
      <c r="T462" s="152">
        <v>58.89</v>
      </c>
      <c r="U462" s="152">
        <v>0.9</v>
      </c>
      <c r="V462" s="152">
        <v>14.51</v>
      </c>
      <c r="X462" s="152">
        <v>9.44</v>
      </c>
      <c r="AA462" s="152">
        <v>1.99</v>
      </c>
      <c r="AB462" s="152">
        <v>0.18</v>
      </c>
      <c r="AC462" s="152">
        <v>4.66</v>
      </c>
      <c r="AD462" s="152">
        <v>3.6</v>
      </c>
      <c r="AE462" s="152">
        <v>2.58</v>
      </c>
      <c r="AF462" s="152">
        <v>0.18</v>
      </c>
      <c r="AI462" s="152">
        <v>96.92</v>
      </c>
      <c r="AJ462" s="152">
        <v>0.46</v>
      </c>
      <c r="AK462" s="156">
        <f t="shared" si="7"/>
        <v>1.6999999999999999E-3</v>
      </c>
      <c r="AL462" s="151">
        <v>17</v>
      </c>
      <c r="AN462" s="151">
        <v>2215</v>
      </c>
      <c r="AO462" s="151">
        <v>2677</v>
      </c>
      <c r="CQ462" s="152">
        <v>0.24</v>
      </c>
      <c r="CR462" s="152">
        <v>0.74</v>
      </c>
      <c r="ED462" s="152">
        <v>54.9</v>
      </c>
      <c r="EE462" s="152">
        <v>0.76</v>
      </c>
      <c r="EF462" s="152">
        <v>17.190000000000001</v>
      </c>
      <c r="EH462" s="152">
        <v>8.6115360390000006</v>
      </c>
      <c r="EJ462" s="152">
        <v>9.57</v>
      </c>
      <c r="EK462" s="152">
        <v>0.18</v>
      </c>
      <c r="EL462" s="152">
        <v>3.88</v>
      </c>
      <c r="EM462" s="152">
        <v>10.06</v>
      </c>
      <c r="EO462" s="152">
        <v>2.9</v>
      </c>
      <c r="EP462" s="152">
        <v>1.03</v>
      </c>
      <c r="EQ462" s="152">
        <v>0.11</v>
      </c>
      <c r="ES462" s="152">
        <v>0.78</v>
      </c>
    </row>
    <row r="463" spans="1:149">
      <c r="A463" s="151">
        <v>1295</v>
      </c>
      <c r="B463" s="152" t="s">
        <v>2859</v>
      </c>
      <c r="C463" s="152" t="s">
        <v>2860</v>
      </c>
      <c r="D463" s="152" t="s">
        <v>3207</v>
      </c>
      <c r="E463" s="152" t="s">
        <v>3208</v>
      </c>
      <c r="F463" s="152" t="s">
        <v>8907</v>
      </c>
      <c r="H463" s="151">
        <v>327294</v>
      </c>
      <c r="J463" s="151" t="s">
        <v>3209</v>
      </c>
      <c r="K463" s="152" t="s">
        <v>3210</v>
      </c>
      <c r="L463" s="153" t="s">
        <v>3211</v>
      </c>
      <c r="M463" s="153" t="s">
        <v>3212</v>
      </c>
      <c r="O463" s="151">
        <v>3502</v>
      </c>
      <c r="P463" s="152">
        <v>12.60094</v>
      </c>
      <c r="Q463" s="152">
        <v>-86.883560000000003</v>
      </c>
      <c r="R463" s="152" t="s">
        <v>2911</v>
      </c>
      <c r="S463" s="152" t="s">
        <v>2716</v>
      </c>
      <c r="T463" s="152">
        <v>45.94</v>
      </c>
      <c r="U463" s="152">
        <v>0.8</v>
      </c>
      <c r="V463" s="152">
        <v>16.38</v>
      </c>
      <c r="X463" s="152">
        <v>10.1</v>
      </c>
      <c r="AA463" s="152">
        <v>6.15</v>
      </c>
      <c r="AB463" s="152">
        <v>0.19</v>
      </c>
      <c r="AC463" s="152">
        <v>12.43</v>
      </c>
      <c r="AD463" s="152">
        <v>2.2000000000000002</v>
      </c>
      <c r="AE463" s="152">
        <v>0.33</v>
      </c>
      <c r="AF463" s="152">
        <v>0.05</v>
      </c>
      <c r="AI463" s="152">
        <v>94.59</v>
      </c>
      <c r="AJ463" s="152">
        <v>4.07</v>
      </c>
      <c r="AK463" s="156">
        <f t="shared" si="7"/>
        <v>3.5999999999999999E-3</v>
      </c>
      <c r="AL463" s="151">
        <v>36</v>
      </c>
      <c r="AN463" s="151">
        <v>2368</v>
      </c>
      <c r="AO463" s="151">
        <v>1844</v>
      </c>
      <c r="CQ463" s="152">
        <v>0.24</v>
      </c>
      <c r="CR463" s="152">
        <v>0.74</v>
      </c>
      <c r="ED463" s="152">
        <v>51.45</v>
      </c>
      <c r="EE463" s="152">
        <v>0.78</v>
      </c>
      <c r="EF463" s="152">
        <v>16.920000000000002</v>
      </c>
      <c r="EH463" s="152">
        <v>9.9073157559999991</v>
      </c>
      <c r="EJ463" s="152">
        <v>11.01</v>
      </c>
      <c r="EK463" s="152">
        <v>0.17</v>
      </c>
      <c r="EL463" s="152">
        <v>4.78</v>
      </c>
      <c r="EM463" s="152">
        <v>10.41</v>
      </c>
      <c r="EO463" s="152">
        <v>2.08</v>
      </c>
      <c r="EP463" s="152">
        <v>0.93</v>
      </c>
      <c r="EQ463" s="152">
        <v>0.11</v>
      </c>
      <c r="ES463" s="152">
        <v>0.6</v>
      </c>
    </row>
    <row r="464" spans="1:149">
      <c r="A464" s="151">
        <v>1296</v>
      </c>
      <c r="B464" s="152" t="s">
        <v>2859</v>
      </c>
      <c r="C464" s="152" t="s">
        <v>2860</v>
      </c>
      <c r="D464" s="152" t="s">
        <v>3207</v>
      </c>
      <c r="E464" s="152" t="s">
        <v>3208</v>
      </c>
      <c r="F464" s="152" t="s">
        <v>8908</v>
      </c>
      <c r="H464" s="151">
        <v>327294</v>
      </c>
      <c r="J464" s="151" t="s">
        <v>3209</v>
      </c>
      <c r="K464" s="152" t="s">
        <v>3210</v>
      </c>
      <c r="L464" s="153" t="s">
        <v>3211</v>
      </c>
      <c r="M464" s="153" t="s">
        <v>3748</v>
      </c>
      <c r="O464" s="151">
        <v>3502</v>
      </c>
      <c r="P464" s="152">
        <v>12.60094</v>
      </c>
      <c r="Q464" s="152">
        <v>-86.883560000000003</v>
      </c>
      <c r="R464" s="152" t="s">
        <v>2911</v>
      </c>
      <c r="S464" s="152" t="s">
        <v>2716</v>
      </c>
      <c r="T464" s="152">
        <v>48.17</v>
      </c>
      <c r="U464" s="152">
        <v>2.21</v>
      </c>
      <c r="V464" s="152">
        <v>17.52</v>
      </c>
      <c r="X464" s="152">
        <v>9.41</v>
      </c>
      <c r="AA464" s="152">
        <v>3.63</v>
      </c>
      <c r="AB464" s="152">
        <v>0.17</v>
      </c>
      <c r="AC464" s="152">
        <v>11.63</v>
      </c>
      <c r="AD464" s="152">
        <v>2.77</v>
      </c>
      <c r="AE464" s="152">
        <v>0.51</v>
      </c>
      <c r="AF464" s="152">
        <v>0.16</v>
      </c>
      <c r="AI464" s="152">
        <v>96.17</v>
      </c>
      <c r="AJ464" s="152">
        <v>1.64</v>
      </c>
      <c r="AK464" s="156">
        <f t="shared" si="7"/>
        <v>0.15840000000000001</v>
      </c>
      <c r="AL464" s="151">
        <v>1584</v>
      </c>
      <c r="AN464" s="151">
        <v>1223</v>
      </c>
      <c r="AO464" s="151">
        <v>468</v>
      </c>
      <c r="CQ464" s="152">
        <v>0.24</v>
      </c>
      <c r="CR464" s="152">
        <v>0.74</v>
      </c>
      <c r="ED464" s="152">
        <v>51.45</v>
      </c>
      <c r="EE464" s="152">
        <v>0.78</v>
      </c>
      <c r="EF464" s="152">
        <v>16.920000000000002</v>
      </c>
      <c r="EH464" s="152">
        <v>9.9073157559999991</v>
      </c>
      <c r="EJ464" s="152">
        <v>11.01</v>
      </c>
      <c r="EK464" s="152">
        <v>0.17</v>
      </c>
      <c r="EL464" s="152">
        <v>4.78</v>
      </c>
      <c r="EM464" s="152">
        <v>10.41</v>
      </c>
      <c r="EO464" s="152">
        <v>2.08</v>
      </c>
      <c r="EP464" s="152">
        <v>0.93</v>
      </c>
      <c r="EQ464" s="152">
        <v>0.11</v>
      </c>
      <c r="ES464" s="152">
        <v>0.6</v>
      </c>
    </row>
    <row r="465" spans="1:203">
      <c r="A465" s="151">
        <v>1297</v>
      </c>
      <c r="B465" s="152" t="s">
        <v>2859</v>
      </c>
      <c r="C465" s="152" t="s">
        <v>2860</v>
      </c>
      <c r="D465" s="152" t="s">
        <v>3207</v>
      </c>
      <c r="E465" s="152" t="s">
        <v>3208</v>
      </c>
      <c r="F465" s="152" t="s">
        <v>8909</v>
      </c>
      <c r="H465" s="151">
        <v>327294</v>
      </c>
      <c r="J465" s="151" t="s">
        <v>3209</v>
      </c>
      <c r="K465" s="152" t="s">
        <v>3210</v>
      </c>
      <c r="L465" s="153" t="s">
        <v>3211</v>
      </c>
      <c r="M465" s="153" t="s">
        <v>3877</v>
      </c>
      <c r="O465" s="151">
        <v>3502</v>
      </c>
      <c r="P465" s="152">
        <v>12.60094</v>
      </c>
      <c r="Q465" s="152">
        <v>-86.883560000000003</v>
      </c>
      <c r="R465" s="152" t="s">
        <v>2911</v>
      </c>
      <c r="S465" s="152" t="s">
        <v>2716</v>
      </c>
      <c r="T465" s="152">
        <v>48.61</v>
      </c>
      <c r="U465" s="152">
        <v>2.36</v>
      </c>
      <c r="V465" s="152">
        <v>18.350000000000001</v>
      </c>
      <c r="X465" s="152">
        <v>8.4</v>
      </c>
      <c r="AA465" s="152">
        <v>2.59</v>
      </c>
      <c r="AB465" s="152">
        <v>0.16</v>
      </c>
      <c r="AC465" s="152">
        <v>11.83</v>
      </c>
      <c r="AD465" s="152">
        <v>2.6</v>
      </c>
      <c r="AE465" s="152">
        <v>0.54</v>
      </c>
      <c r="AF465" s="152">
        <v>0.16</v>
      </c>
      <c r="AI465" s="152">
        <v>95.59</v>
      </c>
      <c r="AJ465" s="152">
        <v>1.66</v>
      </c>
      <c r="AK465" s="156">
        <f t="shared" si="7"/>
        <v>0.16420000000000001</v>
      </c>
      <c r="AL465" s="151">
        <v>1642</v>
      </c>
      <c r="AN465" s="151">
        <v>1245</v>
      </c>
      <c r="AO465" s="151">
        <v>484</v>
      </c>
      <c r="CQ465" s="152">
        <v>0.24</v>
      </c>
      <c r="CR465" s="152">
        <v>0.74</v>
      </c>
      <c r="ED465" s="152">
        <v>51.45</v>
      </c>
      <c r="EE465" s="152">
        <v>0.78</v>
      </c>
      <c r="EF465" s="152">
        <v>16.920000000000002</v>
      </c>
      <c r="EH465" s="152">
        <v>9.9073157559999991</v>
      </c>
      <c r="EJ465" s="152">
        <v>11.01</v>
      </c>
      <c r="EK465" s="152">
        <v>0.17</v>
      </c>
      <c r="EL465" s="152">
        <v>4.78</v>
      </c>
      <c r="EM465" s="152">
        <v>10.41</v>
      </c>
      <c r="EO465" s="152">
        <v>2.08</v>
      </c>
      <c r="EP465" s="152">
        <v>0.93</v>
      </c>
      <c r="EQ465" s="152">
        <v>0.11</v>
      </c>
      <c r="ES465" s="152">
        <v>0.6</v>
      </c>
    </row>
    <row r="466" spans="1:203">
      <c r="A466" s="151">
        <v>1298</v>
      </c>
      <c r="B466" s="152" t="s">
        <v>2859</v>
      </c>
      <c r="C466" s="152" t="s">
        <v>2860</v>
      </c>
      <c r="D466" s="152" t="s">
        <v>3207</v>
      </c>
      <c r="E466" s="152" t="s">
        <v>3208</v>
      </c>
      <c r="F466" s="152" t="s">
        <v>8910</v>
      </c>
      <c r="H466" s="151">
        <v>327294</v>
      </c>
      <c r="J466" s="151" t="s">
        <v>3209</v>
      </c>
      <c r="K466" s="152" t="s">
        <v>3210</v>
      </c>
      <c r="L466" s="153" t="s">
        <v>3211</v>
      </c>
      <c r="M466" s="153" t="s">
        <v>3724</v>
      </c>
      <c r="O466" s="151">
        <v>3502</v>
      </c>
      <c r="P466" s="152">
        <v>12.60094</v>
      </c>
      <c r="Q466" s="152">
        <v>-86.883560000000003</v>
      </c>
      <c r="R466" s="152" t="s">
        <v>2911</v>
      </c>
      <c r="S466" s="152" t="s">
        <v>2716</v>
      </c>
      <c r="T466" s="152">
        <v>48.11</v>
      </c>
      <c r="U466" s="152">
        <v>2.0299999999999998</v>
      </c>
      <c r="V466" s="152">
        <v>18.07</v>
      </c>
      <c r="X466" s="152">
        <v>7.72</v>
      </c>
      <c r="AA466" s="152">
        <v>2.54</v>
      </c>
      <c r="AB466" s="152">
        <v>0.09</v>
      </c>
      <c r="AC466" s="152">
        <v>11.76</v>
      </c>
      <c r="AD466" s="152">
        <v>2.81</v>
      </c>
      <c r="AE466" s="152">
        <v>0.62</v>
      </c>
      <c r="AF466" s="152">
        <v>0.19</v>
      </c>
      <c r="AI466" s="152">
        <v>93.93</v>
      </c>
      <c r="AJ466" s="152">
        <v>1.58</v>
      </c>
      <c r="AK466" s="156">
        <f t="shared" si="7"/>
        <v>0.13589999999999999</v>
      </c>
      <c r="AL466" s="151">
        <v>1359</v>
      </c>
      <c r="AN466" s="151">
        <v>1254</v>
      </c>
      <c r="AO466" s="151">
        <v>489</v>
      </c>
      <c r="CQ466" s="152">
        <v>0.24</v>
      </c>
      <c r="CR466" s="152">
        <v>0.74</v>
      </c>
      <c r="ED466" s="152">
        <v>51.45</v>
      </c>
      <c r="EE466" s="152">
        <v>0.78</v>
      </c>
      <c r="EF466" s="152">
        <v>16.920000000000002</v>
      </c>
      <c r="EH466" s="152">
        <v>9.9073157559999991</v>
      </c>
      <c r="EJ466" s="152">
        <v>11.01</v>
      </c>
      <c r="EK466" s="152">
        <v>0.17</v>
      </c>
      <c r="EL466" s="152">
        <v>4.78</v>
      </c>
      <c r="EM466" s="152">
        <v>10.41</v>
      </c>
      <c r="EO466" s="152">
        <v>2.08</v>
      </c>
      <c r="EP466" s="152">
        <v>0.93</v>
      </c>
      <c r="EQ466" s="152">
        <v>0.11</v>
      </c>
      <c r="ES466" s="152">
        <v>0.6</v>
      </c>
    </row>
    <row r="467" spans="1:203">
      <c r="A467" s="151">
        <v>1303</v>
      </c>
      <c r="B467" s="152" t="s">
        <v>2859</v>
      </c>
      <c r="C467" s="152" t="s">
        <v>2860</v>
      </c>
      <c r="D467" s="152" t="s">
        <v>3207</v>
      </c>
      <c r="E467" s="152" t="s">
        <v>3208</v>
      </c>
      <c r="F467" s="152" t="s">
        <v>8911</v>
      </c>
      <c r="H467" s="151">
        <v>327294</v>
      </c>
      <c r="J467" s="151" t="s">
        <v>3209</v>
      </c>
      <c r="K467" s="152" t="s">
        <v>3277</v>
      </c>
      <c r="L467" s="153" t="s">
        <v>3278</v>
      </c>
      <c r="M467" s="153" t="s">
        <v>3111</v>
      </c>
      <c r="O467" s="151">
        <v>3502</v>
      </c>
      <c r="P467" s="152">
        <v>12.60094</v>
      </c>
      <c r="Q467" s="152">
        <v>-86.883560000000003</v>
      </c>
      <c r="R467" s="152" t="s">
        <v>2949</v>
      </c>
      <c r="S467" s="152" t="s">
        <v>2716</v>
      </c>
      <c r="T467" s="152">
        <v>46.4</v>
      </c>
      <c r="U467" s="152">
        <v>0.54</v>
      </c>
      <c r="V467" s="152">
        <v>18.91</v>
      </c>
      <c r="X467" s="152">
        <v>9.31</v>
      </c>
      <c r="AA467" s="152">
        <v>5.63</v>
      </c>
      <c r="AB467" s="152">
        <v>0.18</v>
      </c>
      <c r="AC467" s="152">
        <v>13.17</v>
      </c>
      <c r="AD467" s="152">
        <v>1.69</v>
      </c>
      <c r="AE467" s="152">
        <v>0.28999999999999998</v>
      </c>
      <c r="AF467" s="152">
        <v>0.11</v>
      </c>
      <c r="AI467" s="152">
        <v>96.22</v>
      </c>
      <c r="AJ467" s="152">
        <v>5.22</v>
      </c>
      <c r="AK467" s="156">
        <f t="shared" si="7"/>
        <v>3.5999999999999997E-2</v>
      </c>
      <c r="AL467" s="151">
        <v>360</v>
      </c>
      <c r="AN467" s="151">
        <v>1513</v>
      </c>
      <c r="AO467" s="151">
        <v>1442</v>
      </c>
      <c r="CQ467" s="152">
        <v>0.24</v>
      </c>
      <c r="CR467" s="152">
        <v>0.74</v>
      </c>
      <c r="ED467" s="152">
        <v>53.61</v>
      </c>
      <c r="EE467" s="152">
        <v>0.71</v>
      </c>
      <c r="EF467" s="152">
        <v>17.079999999999998</v>
      </c>
      <c r="EH467" s="152">
        <v>9.1694411949999992</v>
      </c>
      <c r="EJ467" s="152">
        <v>10.19</v>
      </c>
      <c r="EK467" s="152">
        <v>0.18</v>
      </c>
      <c r="EL467" s="152">
        <v>3.89</v>
      </c>
      <c r="EM467" s="152">
        <v>9.4600000000000009</v>
      </c>
      <c r="EO467" s="152">
        <v>1.83</v>
      </c>
      <c r="EP467" s="152">
        <v>0.82</v>
      </c>
      <c r="EQ467" s="152">
        <v>0.12</v>
      </c>
      <c r="ES467" s="152">
        <v>2.7</v>
      </c>
    </row>
    <row r="468" spans="1:203">
      <c r="A468" s="151">
        <v>1304</v>
      </c>
      <c r="B468" s="152" t="s">
        <v>2859</v>
      </c>
      <c r="C468" s="152" t="s">
        <v>2860</v>
      </c>
      <c r="D468" s="152" t="s">
        <v>3207</v>
      </c>
      <c r="E468" s="152" t="s">
        <v>3208</v>
      </c>
      <c r="F468" s="152" t="s">
        <v>8912</v>
      </c>
      <c r="H468" s="151">
        <v>327294</v>
      </c>
      <c r="J468" s="151" t="s">
        <v>3209</v>
      </c>
      <c r="K468" s="152" t="s">
        <v>3277</v>
      </c>
      <c r="L468" s="153" t="s">
        <v>3278</v>
      </c>
      <c r="M468" s="153" t="s">
        <v>3964</v>
      </c>
      <c r="O468" s="151">
        <v>3502</v>
      </c>
      <c r="P468" s="152">
        <v>12.60094</v>
      </c>
      <c r="Q468" s="152">
        <v>-86.883560000000003</v>
      </c>
      <c r="R468" s="152" t="s">
        <v>2949</v>
      </c>
      <c r="S468" s="152" t="s">
        <v>2716</v>
      </c>
      <c r="T468" s="152">
        <v>48.8</v>
      </c>
      <c r="U468" s="152">
        <v>0.53</v>
      </c>
      <c r="V468" s="152">
        <v>16.45</v>
      </c>
      <c r="X468" s="152">
        <v>7.91</v>
      </c>
      <c r="AA468" s="152">
        <v>5.61</v>
      </c>
      <c r="AB468" s="152">
        <v>0.13</v>
      </c>
      <c r="AC468" s="152">
        <v>12.46</v>
      </c>
      <c r="AD468" s="152">
        <v>1.92</v>
      </c>
      <c r="AE468" s="152">
        <v>0.28999999999999998</v>
      </c>
      <c r="AF468" s="152">
        <v>0.1</v>
      </c>
      <c r="AI468" s="152">
        <v>94.2</v>
      </c>
      <c r="AJ468" s="152">
        <v>4.8</v>
      </c>
      <c r="AK468" s="156">
        <f t="shared" si="7"/>
        <v>3.2899999999999999E-2</v>
      </c>
      <c r="AL468" s="151">
        <v>329</v>
      </c>
      <c r="AN468" s="151">
        <v>1354</v>
      </c>
      <c r="AO468" s="151">
        <v>1281</v>
      </c>
      <c r="CQ468" s="152">
        <v>0.24</v>
      </c>
      <c r="CR468" s="152">
        <v>0.74</v>
      </c>
      <c r="ED468" s="152">
        <v>53.61</v>
      </c>
      <c r="EE468" s="152">
        <v>0.71</v>
      </c>
      <c r="EF468" s="152">
        <v>17.079999999999998</v>
      </c>
      <c r="EH468" s="152">
        <v>9.1694411949999992</v>
      </c>
      <c r="EJ468" s="152">
        <v>10.19</v>
      </c>
      <c r="EK468" s="152">
        <v>0.18</v>
      </c>
      <c r="EL468" s="152">
        <v>3.89</v>
      </c>
      <c r="EM468" s="152">
        <v>9.4600000000000009</v>
      </c>
      <c r="EO468" s="152">
        <v>1.83</v>
      </c>
      <c r="EP468" s="152">
        <v>0.82</v>
      </c>
      <c r="EQ468" s="152">
        <v>0.12</v>
      </c>
      <c r="ES468" s="152">
        <v>2.7</v>
      </c>
    </row>
    <row r="469" spans="1:203">
      <c r="A469" s="151">
        <v>1305</v>
      </c>
      <c r="B469" s="152" t="s">
        <v>2859</v>
      </c>
      <c r="C469" s="152" t="s">
        <v>2860</v>
      </c>
      <c r="D469" s="152" t="s">
        <v>3207</v>
      </c>
      <c r="E469" s="152" t="s">
        <v>3208</v>
      </c>
      <c r="F469" s="152" t="s">
        <v>8913</v>
      </c>
      <c r="H469" s="151">
        <v>327294</v>
      </c>
      <c r="J469" s="151" t="s">
        <v>3209</v>
      </c>
      <c r="K469" s="152" t="s">
        <v>3277</v>
      </c>
      <c r="L469" s="153" t="s">
        <v>3278</v>
      </c>
      <c r="M469" s="153" t="s">
        <v>3954</v>
      </c>
      <c r="O469" s="151">
        <v>3502</v>
      </c>
      <c r="P469" s="152">
        <v>12.60094</v>
      </c>
      <c r="Q469" s="152">
        <v>-86.883560000000003</v>
      </c>
      <c r="R469" s="152" t="s">
        <v>2949</v>
      </c>
      <c r="S469" s="152" t="s">
        <v>2716</v>
      </c>
      <c r="T469" s="152">
        <v>48.78</v>
      </c>
      <c r="U469" s="152">
        <v>0.7</v>
      </c>
      <c r="V469" s="152">
        <v>17.38</v>
      </c>
      <c r="X469" s="152">
        <v>7.92</v>
      </c>
      <c r="AA469" s="152">
        <v>6.2</v>
      </c>
      <c r="AB469" s="152">
        <v>0.18</v>
      </c>
      <c r="AC469" s="152">
        <v>12.71</v>
      </c>
      <c r="AD469" s="152">
        <v>1.87</v>
      </c>
      <c r="AE469" s="152">
        <v>0.28999999999999998</v>
      </c>
      <c r="AF469" s="152">
        <v>0.08</v>
      </c>
      <c r="AI469" s="152">
        <v>96.1</v>
      </c>
      <c r="AJ469" s="152">
        <v>4.96</v>
      </c>
      <c r="AK469" s="156">
        <f t="shared" si="7"/>
        <v>3.5299999999999998E-2</v>
      </c>
      <c r="AL469" s="151">
        <v>353</v>
      </c>
      <c r="AN469" s="151">
        <v>1464</v>
      </c>
      <c r="AO469" s="151">
        <v>1379</v>
      </c>
      <c r="CQ469" s="152">
        <v>0.24</v>
      </c>
      <c r="CR469" s="152">
        <v>0.74</v>
      </c>
      <c r="ED469" s="152">
        <v>53.61</v>
      </c>
      <c r="EE469" s="152">
        <v>0.71</v>
      </c>
      <c r="EF469" s="152">
        <v>17.079999999999998</v>
      </c>
      <c r="EH469" s="152">
        <v>9.1694411949999992</v>
      </c>
      <c r="EJ469" s="152">
        <v>10.19</v>
      </c>
      <c r="EK469" s="152">
        <v>0.18</v>
      </c>
      <c r="EL469" s="152">
        <v>3.89</v>
      </c>
      <c r="EM469" s="152">
        <v>9.4600000000000009</v>
      </c>
      <c r="EO469" s="152">
        <v>1.83</v>
      </c>
      <c r="EP469" s="152">
        <v>0.82</v>
      </c>
      <c r="EQ469" s="152">
        <v>0.12</v>
      </c>
      <c r="ES469" s="152">
        <v>2.7</v>
      </c>
    </row>
    <row r="470" spans="1:203">
      <c r="A470" s="151">
        <v>2464</v>
      </c>
      <c r="B470" s="152" t="s">
        <v>2859</v>
      </c>
      <c r="C470" s="152" t="s">
        <v>3577</v>
      </c>
      <c r="D470" s="152" t="s">
        <v>5143</v>
      </c>
      <c r="E470" s="152" t="s">
        <v>5144</v>
      </c>
      <c r="F470" s="152" t="s">
        <v>8914</v>
      </c>
      <c r="H470" s="151">
        <v>243060</v>
      </c>
      <c r="L470" s="153" t="s">
        <v>4694</v>
      </c>
      <c r="M470" s="153" t="s">
        <v>5145</v>
      </c>
      <c r="O470" s="151">
        <v>3524</v>
      </c>
      <c r="P470" s="152">
        <v>-19.72437</v>
      </c>
      <c r="Q470" s="152">
        <v>-175.06729999999999</v>
      </c>
      <c r="S470" s="152" t="s">
        <v>2720</v>
      </c>
      <c r="T470" s="152">
        <v>52.83</v>
      </c>
      <c r="U470" s="152">
        <v>0.3</v>
      </c>
      <c r="V470" s="152">
        <v>14.43</v>
      </c>
      <c r="X470" s="152">
        <v>9.07</v>
      </c>
      <c r="AA470" s="152">
        <v>7.33</v>
      </c>
      <c r="AB470" s="152">
        <v>0.12</v>
      </c>
      <c r="AC470" s="152">
        <v>10</v>
      </c>
      <c r="AD470" s="152">
        <v>0.8</v>
      </c>
      <c r="AE470" s="152">
        <v>0.14000000000000001</v>
      </c>
      <c r="AF470" s="152">
        <v>0.06</v>
      </c>
      <c r="AJ470" s="152">
        <v>4.16</v>
      </c>
      <c r="AK470" s="156">
        <f t="shared" si="7"/>
        <v>1.8E-3</v>
      </c>
      <c r="AL470" s="151">
        <v>18</v>
      </c>
      <c r="AM470" s="151">
        <v>119</v>
      </c>
      <c r="AN470" s="151">
        <v>869</v>
      </c>
      <c r="AO470" s="151">
        <v>748</v>
      </c>
      <c r="ED470" s="152">
        <v>53.08</v>
      </c>
      <c r="EH470" s="152">
        <v>9.67</v>
      </c>
      <c r="EK470" s="152">
        <v>0.17</v>
      </c>
      <c r="EL470" s="152">
        <v>5.87</v>
      </c>
      <c r="EM470" s="152">
        <v>11.08</v>
      </c>
      <c r="EO470" s="152">
        <v>1.63</v>
      </c>
      <c r="EP470" s="152">
        <v>0.38</v>
      </c>
      <c r="EQ470" s="152">
        <v>0.09</v>
      </c>
      <c r="ES470" s="152">
        <v>0.11</v>
      </c>
    </row>
    <row r="471" spans="1:203">
      <c r="A471" s="151">
        <v>2466</v>
      </c>
      <c r="B471" s="152" t="s">
        <v>2859</v>
      </c>
      <c r="C471" s="152" t="s">
        <v>3019</v>
      </c>
      <c r="D471" s="152" t="s">
        <v>4658</v>
      </c>
      <c r="E471" s="152" t="s">
        <v>4659</v>
      </c>
      <c r="F471" s="152" t="s">
        <v>8915</v>
      </c>
      <c r="H471" s="151">
        <v>341090</v>
      </c>
      <c r="I471" s="153" t="s">
        <v>4660</v>
      </c>
      <c r="L471" s="153" t="s">
        <v>4937</v>
      </c>
      <c r="O471" s="151">
        <v>3600</v>
      </c>
      <c r="P471" s="152">
        <v>19.03</v>
      </c>
      <c r="Q471" s="152">
        <v>-98.63</v>
      </c>
      <c r="R471" s="152" t="s">
        <v>2949</v>
      </c>
      <c r="S471" s="152" t="s">
        <v>2716</v>
      </c>
      <c r="T471" s="152">
        <v>51.9</v>
      </c>
      <c r="U471" s="152">
        <v>1.24</v>
      </c>
      <c r="V471" s="152">
        <v>18.100000000000001</v>
      </c>
      <c r="X471" s="152">
        <v>4.8099999999999996</v>
      </c>
      <c r="AA471" s="152">
        <v>4.5199999999999996</v>
      </c>
      <c r="AB471" s="152">
        <v>0.08</v>
      </c>
      <c r="AC471" s="152">
        <v>8.76</v>
      </c>
      <c r="AD471" s="152">
        <v>4.47</v>
      </c>
      <c r="AE471" s="152">
        <v>1.02</v>
      </c>
      <c r="AF471" s="152">
        <v>0.25</v>
      </c>
      <c r="AI471" s="152">
        <v>100.77</v>
      </c>
      <c r="AJ471" s="152">
        <v>5.3</v>
      </c>
      <c r="AK471" s="156">
        <f t="shared" si="7"/>
        <v>0.24129999999999999</v>
      </c>
      <c r="AL471" s="151">
        <v>2413</v>
      </c>
      <c r="AM471" s="151">
        <v>300</v>
      </c>
      <c r="AN471" s="151">
        <v>1900</v>
      </c>
      <c r="AO471" s="151">
        <v>900</v>
      </c>
      <c r="CR471" s="152">
        <v>1.74</v>
      </c>
      <c r="CT471" s="152" t="s">
        <v>4662</v>
      </c>
      <c r="DO471" s="154">
        <v>88.3</v>
      </c>
    </row>
    <row r="472" spans="1:203">
      <c r="A472" s="151">
        <v>2467</v>
      </c>
      <c r="B472" s="152" t="s">
        <v>2859</v>
      </c>
      <c r="C472" s="152" t="s">
        <v>3019</v>
      </c>
      <c r="D472" s="152" t="s">
        <v>4658</v>
      </c>
      <c r="E472" s="152" t="s">
        <v>4659</v>
      </c>
      <c r="F472" s="152" t="s">
        <v>8916</v>
      </c>
      <c r="H472" s="151">
        <v>341090</v>
      </c>
      <c r="I472" s="153" t="s">
        <v>4660</v>
      </c>
      <c r="L472" s="153" t="s">
        <v>4814</v>
      </c>
      <c r="O472" s="151">
        <v>3600</v>
      </c>
      <c r="P472" s="152">
        <v>19.03</v>
      </c>
      <c r="Q472" s="152">
        <v>-98.63</v>
      </c>
      <c r="R472" s="152" t="s">
        <v>2949</v>
      </c>
      <c r="S472" s="152" t="s">
        <v>2716</v>
      </c>
      <c r="T472" s="152">
        <v>51.5</v>
      </c>
      <c r="U472" s="152">
        <v>1.43</v>
      </c>
      <c r="V472" s="152">
        <v>19.100000000000001</v>
      </c>
      <c r="X472" s="152">
        <v>3.86</v>
      </c>
      <c r="AA472" s="152">
        <v>4.2300000000000004</v>
      </c>
      <c r="AB472" s="152">
        <v>0.08</v>
      </c>
      <c r="AC472" s="152">
        <v>9.07</v>
      </c>
      <c r="AD472" s="152">
        <v>5.31</v>
      </c>
      <c r="AE472" s="152">
        <v>1.1000000000000001</v>
      </c>
      <c r="AF472" s="152">
        <v>0.31</v>
      </c>
      <c r="AI472" s="152">
        <v>101.11</v>
      </c>
      <c r="AJ472" s="152">
        <v>4.9000000000000004</v>
      </c>
      <c r="AK472" s="156">
        <f t="shared" si="7"/>
        <v>0.21279999999999999</v>
      </c>
      <c r="AL472" s="151">
        <v>2128</v>
      </c>
      <c r="AM472" s="151">
        <v>1200</v>
      </c>
      <c r="AN472" s="151">
        <v>2200</v>
      </c>
      <c r="AO472" s="151">
        <v>1000</v>
      </c>
      <c r="CR472" s="152">
        <v>1.74</v>
      </c>
      <c r="CT472" s="152" t="s">
        <v>4662</v>
      </c>
      <c r="DO472" s="154">
        <v>89.4</v>
      </c>
    </row>
    <row r="473" spans="1:203">
      <c r="A473" s="151">
        <v>2468</v>
      </c>
      <c r="B473" s="152" t="s">
        <v>2859</v>
      </c>
      <c r="C473" s="152" t="s">
        <v>3019</v>
      </c>
      <c r="D473" s="152" t="s">
        <v>4658</v>
      </c>
      <c r="E473" s="152" t="s">
        <v>4659</v>
      </c>
      <c r="F473" s="152" t="s">
        <v>8917</v>
      </c>
      <c r="H473" s="151">
        <v>341090</v>
      </c>
      <c r="I473" s="153" t="s">
        <v>4660</v>
      </c>
      <c r="L473" s="153" t="s">
        <v>4661</v>
      </c>
      <c r="O473" s="151">
        <v>3600</v>
      </c>
      <c r="P473" s="152">
        <v>19.03</v>
      </c>
      <c r="Q473" s="152">
        <v>-98.63</v>
      </c>
      <c r="R473" s="152" t="s">
        <v>2949</v>
      </c>
      <c r="S473" s="152" t="s">
        <v>2716</v>
      </c>
      <c r="T473" s="152">
        <v>51</v>
      </c>
      <c r="U473" s="152">
        <v>1.32</v>
      </c>
      <c r="V473" s="152">
        <v>20</v>
      </c>
      <c r="X473" s="152">
        <v>3.69</v>
      </c>
      <c r="AA473" s="152">
        <v>3.99</v>
      </c>
      <c r="AB473" s="152">
        <v>7.0000000000000007E-2</v>
      </c>
      <c r="AC473" s="152">
        <v>9.3000000000000007</v>
      </c>
      <c r="AD473" s="152">
        <v>5.2</v>
      </c>
      <c r="AE473" s="152">
        <v>1.1299999999999999</v>
      </c>
      <c r="AF473" s="152">
        <v>0.28000000000000003</v>
      </c>
      <c r="AI473" s="152">
        <v>99.29</v>
      </c>
      <c r="AJ473" s="152">
        <v>2.8</v>
      </c>
      <c r="AK473" s="156">
        <f t="shared" si="7"/>
        <v>0.11550000000000001</v>
      </c>
      <c r="AL473" s="151">
        <v>1155</v>
      </c>
      <c r="AM473" s="151">
        <v>3300</v>
      </c>
      <c r="AN473" s="151">
        <v>2000</v>
      </c>
      <c r="AO473" s="151">
        <v>900</v>
      </c>
      <c r="CR473" s="152">
        <v>1.74</v>
      </c>
      <c r="CT473" s="152" t="s">
        <v>4662</v>
      </c>
      <c r="DO473" s="154">
        <v>89.8</v>
      </c>
    </row>
    <row r="474" spans="1:203">
      <c r="A474" s="151">
        <v>2469</v>
      </c>
      <c r="B474" s="152" t="s">
        <v>2859</v>
      </c>
      <c r="C474" s="152" t="s">
        <v>3019</v>
      </c>
      <c r="D474" s="152" t="s">
        <v>4658</v>
      </c>
      <c r="E474" s="152" t="s">
        <v>4659</v>
      </c>
      <c r="F474" s="152" t="s">
        <v>8918</v>
      </c>
      <c r="H474" s="151">
        <v>341090</v>
      </c>
      <c r="I474" s="153" t="s">
        <v>4660</v>
      </c>
      <c r="L474" s="153" t="s">
        <v>4879</v>
      </c>
      <c r="O474" s="151">
        <v>3600</v>
      </c>
      <c r="P474" s="152">
        <v>19.03</v>
      </c>
      <c r="Q474" s="152">
        <v>-98.63</v>
      </c>
      <c r="R474" s="152" t="s">
        <v>2949</v>
      </c>
      <c r="S474" s="152" t="s">
        <v>2716</v>
      </c>
      <c r="T474" s="152">
        <v>51.7</v>
      </c>
      <c r="U474" s="152">
        <v>1.45</v>
      </c>
      <c r="V474" s="152">
        <v>18.600000000000001</v>
      </c>
      <c r="X474" s="152">
        <v>3.79</v>
      </c>
      <c r="AA474" s="152">
        <v>3.36</v>
      </c>
      <c r="AB474" s="152">
        <v>7.0000000000000007E-2</v>
      </c>
      <c r="AC474" s="152">
        <v>8.69</v>
      </c>
      <c r="AD474" s="152">
        <v>5.72</v>
      </c>
      <c r="AE474" s="152">
        <v>1.06</v>
      </c>
      <c r="AF474" s="152">
        <v>0.3</v>
      </c>
      <c r="AI474" s="152">
        <v>98.1</v>
      </c>
      <c r="AJ474" s="152">
        <v>3.1</v>
      </c>
      <c r="AK474" s="156">
        <f t="shared" si="7"/>
        <v>9.5899999999999999E-2</v>
      </c>
      <c r="AL474" s="151">
        <v>959</v>
      </c>
      <c r="AM474" s="151">
        <v>600</v>
      </c>
      <c r="AN474" s="151">
        <v>2300</v>
      </c>
      <c r="AO474" s="151">
        <v>1100</v>
      </c>
      <c r="CR474" s="152">
        <v>1.74</v>
      </c>
      <c r="CT474" s="152" t="s">
        <v>4662</v>
      </c>
      <c r="DO474" s="154">
        <v>89.1</v>
      </c>
    </row>
    <row r="475" spans="1:203">
      <c r="A475" s="151">
        <v>2471</v>
      </c>
      <c r="B475" s="152" t="s">
        <v>2859</v>
      </c>
      <c r="C475" s="152" t="s">
        <v>3019</v>
      </c>
      <c r="D475" s="152" t="s">
        <v>4658</v>
      </c>
      <c r="E475" s="152" t="s">
        <v>4659</v>
      </c>
      <c r="F475" s="152" t="s">
        <v>8919</v>
      </c>
      <c r="H475" s="151">
        <v>341090</v>
      </c>
      <c r="I475" s="153" t="s">
        <v>5016</v>
      </c>
      <c r="L475" s="153" t="s">
        <v>5074</v>
      </c>
      <c r="O475" s="151">
        <v>3600</v>
      </c>
      <c r="P475" s="152">
        <v>19.03</v>
      </c>
      <c r="Q475" s="152">
        <v>-98.63</v>
      </c>
      <c r="R475" s="152" t="s">
        <v>2949</v>
      </c>
      <c r="S475" s="152" t="s">
        <v>2716</v>
      </c>
      <c r="T475" s="152">
        <v>52.5</v>
      </c>
      <c r="U475" s="152">
        <v>1.38</v>
      </c>
      <c r="V475" s="152">
        <v>19</v>
      </c>
      <c r="X475" s="152">
        <v>3.91</v>
      </c>
      <c r="AA475" s="152">
        <v>2.74</v>
      </c>
      <c r="AB475" s="152">
        <v>0.05</v>
      </c>
      <c r="AC475" s="152">
        <v>9.0299999999999994</v>
      </c>
      <c r="AD475" s="152">
        <v>5.53</v>
      </c>
      <c r="AE475" s="152">
        <v>1.2</v>
      </c>
      <c r="AF475" s="152">
        <v>0.26</v>
      </c>
      <c r="AI475" s="152">
        <v>98.51</v>
      </c>
      <c r="AJ475" s="152">
        <v>2.6</v>
      </c>
      <c r="AK475" s="156">
        <f t="shared" si="7"/>
        <v>9.5000000000000001E-2</v>
      </c>
      <c r="AL475" s="151">
        <v>950</v>
      </c>
      <c r="AM475" s="151">
        <v>2000</v>
      </c>
      <c r="AN475" s="151">
        <v>2000</v>
      </c>
      <c r="AO475" s="151">
        <v>900</v>
      </c>
      <c r="CR475" s="152">
        <v>1.74</v>
      </c>
      <c r="CT475" s="152" t="s">
        <v>4662</v>
      </c>
      <c r="DO475" s="154">
        <v>87.9</v>
      </c>
    </row>
    <row r="476" spans="1:203">
      <c r="A476" s="151">
        <v>2472</v>
      </c>
      <c r="B476" s="152" t="s">
        <v>2859</v>
      </c>
      <c r="C476" s="152" t="s">
        <v>3019</v>
      </c>
      <c r="D476" s="152" t="s">
        <v>4658</v>
      </c>
      <c r="E476" s="152" t="s">
        <v>4659</v>
      </c>
      <c r="F476" s="152" t="s">
        <v>8920</v>
      </c>
      <c r="H476" s="151">
        <v>341090</v>
      </c>
      <c r="I476" s="153" t="s">
        <v>5016</v>
      </c>
      <c r="L476" s="153" t="s">
        <v>5444</v>
      </c>
      <c r="O476" s="151">
        <v>3600</v>
      </c>
      <c r="P476" s="152">
        <v>19.03</v>
      </c>
      <c r="Q476" s="152">
        <v>-98.63</v>
      </c>
      <c r="R476" s="152" t="s">
        <v>2949</v>
      </c>
      <c r="S476" s="152" t="s">
        <v>2716</v>
      </c>
      <c r="T476" s="152">
        <v>56.1</v>
      </c>
      <c r="U476" s="152">
        <v>0.59</v>
      </c>
      <c r="V476" s="152">
        <v>23.2</v>
      </c>
      <c r="X476" s="152">
        <v>2.3199999999999998</v>
      </c>
      <c r="AA476" s="152">
        <v>2.1</v>
      </c>
      <c r="AB476" s="152">
        <v>0.06</v>
      </c>
      <c r="AC476" s="152">
        <v>5.04</v>
      </c>
      <c r="AD476" s="152">
        <v>9.8800000000000008</v>
      </c>
      <c r="AE476" s="152">
        <v>1.87</v>
      </c>
      <c r="AF476" s="152">
        <v>0.39</v>
      </c>
      <c r="AI476" s="152">
        <v>102.25</v>
      </c>
      <c r="AJ476" s="152">
        <v>0.5</v>
      </c>
      <c r="AK476" s="156">
        <f t="shared" si="7"/>
        <v>2.86E-2</v>
      </c>
      <c r="AL476" s="151">
        <v>286</v>
      </c>
      <c r="AM476" s="151">
        <v>500</v>
      </c>
      <c r="AN476" s="151">
        <v>600</v>
      </c>
      <c r="AO476" s="151">
        <v>1500</v>
      </c>
      <c r="CR476" s="152">
        <v>1.74</v>
      </c>
      <c r="CT476" s="152" t="s">
        <v>4662</v>
      </c>
      <c r="DO476" s="154">
        <v>90.2</v>
      </c>
    </row>
    <row r="477" spans="1:203">
      <c r="A477" s="151">
        <v>2473</v>
      </c>
      <c r="B477" s="152" t="s">
        <v>2859</v>
      </c>
      <c r="C477" s="152" t="s">
        <v>3019</v>
      </c>
      <c r="D477" s="152" t="s">
        <v>4658</v>
      </c>
      <c r="E477" s="152" t="s">
        <v>4659</v>
      </c>
      <c r="F477" s="152" t="s">
        <v>8921</v>
      </c>
      <c r="H477" s="151">
        <v>341090</v>
      </c>
      <c r="I477" s="153" t="s">
        <v>5016</v>
      </c>
      <c r="L477" s="153" t="s">
        <v>5058</v>
      </c>
      <c r="O477" s="151">
        <v>3600</v>
      </c>
      <c r="P477" s="152">
        <v>19.03</v>
      </c>
      <c r="Q477" s="152">
        <v>-98.63</v>
      </c>
      <c r="R477" s="152" t="s">
        <v>2949</v>
      </c>
      <c r="S477" s="152" t="s">
        <v>2716</v>
      </c>
      <c r="T477" s="152">
        <v>52.4</v>
      </c>
      <c r="U477" s="152">
        <v>1.36</v>
      </c>
      <c r="V477" s="152">
        <v>18</v>
      </c>
      <c r="X477" s="152">
        <v>4.38</v>
      </c>
      <c r="AA477" s="152">
        <v>3.96</v>
      </c>
      <c r="AB477" s="152">
        <v>0.06</v>
      </c>
      <c r="AC477" s="152">
        <v>9.41</v>
      </c>
      <c r="AD477" s="152">
        <v>5.2</v>
      </c>
      <c r="AE477" s="152">
        <v>1.1000000000000001</v>
      </c>
      <c r="AF477" s="152">
        <v>0.3</v>
      </c>
      <c r="AI477" s="152">
        <v>101.53</v>
      </c>
      <c r="AJ477" s="152">
        <v>5.0999999999999996</v>
      </c>
      <c r="AK477" s="156">
        <f t="shared" si="7"/>
        <v>0.17080000000000001</v>
      </c>
      <c r="AL477" s="151">
        <v>1708</v>
      </c>
      <c r="AM477" s="151">
        <v>700</v>
      </c>
      <c r="AN477" s="151">
        <v>1800</v>
      </c>
      <c r="AO477" s="151">
        <v>800</v>
      </c>
      <c r="CR477" s="152">
        <v>1.74</v>
      </c>
      <c r="CT477" s="152" t="s">
        <v>4662</v>
      </c>
      <c r="DO477" s="154">
        <v>89.4</v>
      </c>
    </row>
    <row r="478" spans="1:203">
      <c r="A478" s="151">
        <v>2474</v>
      </c>
      <c r="B478" s="152" t="s">
        <v>2859</v>
      </c>
      <c r="C478" s="152" t="s">
        <v>3019</v>
      </c>
      <c r="D478" s="152" t="s">
        <v>4658</v>
      </c>
      <c r="E478" s="152" t="s">
        <v>4659</v>
      </c>
      <c r="F478" s="152" t="s">
        <v>8922</v>
      </c>
      <c r="H478" s="151">
        <v>341090</v>
      </c>
      <c r="I478" s="153" t="s">
        <v>5016</v>
      </c>
      <c r="L478" s="153" t="s">
        <v>5017</v>
      </c>
      <c r="O478" s="151">
        <v>3600</v>
      </c>
      <c r="P478" s="152">
        <v>19.03</v>
      </c>
      <c r="Q478" s="152">
        <v>-98.63</v>
      </c>
      <c r="R478" s="152" t="s">
        <v>2949</v>
      </c>
      <c r="S478" s="152" t="s">
        <v>2716</v>
      </c>
      <c r="T478" s="152">
        <v>52.2</v>
      </c>
      <c r="U478" s="152">
        <v>1.35</v>
      </c>
      <c r="V478" s="152">
        <v>18.7</v>
      </c>
      <c r="X478" s="152">
        <v>4.41</v>
      </c>
      <c r="AA478" s="152">
        <v>4.18</v>
      </c>
      <c r="AB478" s="152">
        <v>0.09</v>
      </c>
      <c r="AC478" s="152">
        <v>9.1</v>
      </c>
      <c r="AD478" s="152">
        <v>5.31</v>
      </c>
      <c r="AE478" s="152">
        <v>1.07</v>
      </c>
      <c r="AF478" s="152">
        <v>0.32</v>
      </c>
      <c r="AI478" s="152">
        <v>100.71</v>
      </c>
      <c r="AJ478" s="152">
        <v>3.7</v>
      </c>
      <c r="AK478" s="156">
        <f t="shared" si="7"/>
        <v>0.129</v>
      </c>
      <c r="AL478" s="151">
        <v>1290</v>
      </c>
      <c r="AM478" s="151">
        <v>900</v>
      </c>
      <c r="AN478" s="151">
        <v>2100</v>
      </c>
      <c r="AO478" s="151">
        <v>800</v>
      </c>
      <c r="CR478" s="152">
        <v>1.74</v>
      </c>
      <c r="CT478" s="152" t="s">
        <v>4662</v>
      </c>
      <c r="DO478" s="154">
        <v>88.3</v>
      </c>
    </row>
    <row r="479" spans="1:203">
      <c r="A479" s="151">
        <v>2573</v>
      </c>
      <c r="B479" s="152" t="s">
        <v>2859</v>
      </c>
      <c r="C479" s="152" t="s">
        <v>2860</v>
      </c>
      <c r="D479" s="152" t="s">
        <v>2861</v>
      </c>
      <c r="E479" s="152" t="s">
        <v>2862</v>
      </c>
      <c r="F479" s="152" t="s">
        <v>8923</v>
      </c>
      <c r="H479" s="151">
        <v>344020</v>
      </c>
      <c r="I479" s="153" t="s">
        <v>3814</v>
      </c>
      <c r="L479" s="153" t="s">
        <v>4707</v>
      </c>
      <c r="M479" s="153" t="s">
        <v>4708</v>
      </c>
      <c r="O479" s="151">
        <v>3606</v>
      </c>
      <c r="P479" s="152">
        <v>12.6981193</v>
      </c>
      <c r="Q479" s="152">
        <v>-87.018851900000001</v>
      </c>
      <c r="R479" s="152" t="s">
        <v>2027</v>
      </c>
      <c r="S479" s="152" t="s">
        <v>2720</v>
      </c>
      <c r="T479" s="152">
        <v>51.137</v>
      </c>
      <c r="U479" s="152">
        <v>1.266</v>
      </c>
      <c r="V479" s="152">
        <v>13.465999999999999</v>
      </c>
      <c r="W479" s="152" t="s">
        <v>2867</v>
      </c>
      <c r="X479" s="152">
        <v>12.009</v>
      </c>
      <c r="AA479" s="152">
        <v>3.3639999999999999</v>
      </c>
      <c r="AB479" s="152">
        <v>0.27200000000000002</v>
      </c>
      <c r="AC479" s="152">
        <v>7.2539999999999996</v>
      </c>
      <c r="AD479" s="152">
        <v>3.1589999999999998</v>
      </c>
      <c r="AE479" s="152">
        <v>1.266</v>
      </c>
      <c r="AF479" s="152">
        <v>0.317</v>
      </c>
      <c r="AG479" s="152" t="s">
        <v>2867</v>
      </c>
      <c r="AI479" s="152">
        <v>93.790999999999997</v>
      </c>
      <c r="AJ479" s="152">
        <v>0.13485150000000001</v>
      </c>
      <c r="AK479" s="156">
        <f t="shared" si="7"/>
        <v>1.6728050110000003E-3</v>
      </c>
      <c r="AL479" s="151">
        <v>16.728050110000002</v>
      </c>
      <c r="AN479" s="151">
        <v>59.457638789999997</v>
      </c>
      <c r="AO479" s="151">
        <v>270.34322400000002</v>
      </c>
      <c r="CQ479" s="152">
        <v>0.24</v>
      </c>
      <c r="CR479" s="152">
        <v>0.74</v>
      </c>
      <c r="CT479" s="152" t="s">
        <v>2868</v>
      </c>
      <c r="DC479" s="152">
        <v>50.158999999999999</v>
      </c>
      <c r="DD479" s="152">
        <v>0.376</v>
      </c>
      <c r="DE479" s="152">
        <v>2.464</v>
      </c>
      <c r="DF479" s="152">
        <v>11.157999999999999</v>
      </c>
      <c r="DG479" s="152">
        <v>14.866</v>
      </c>
      <c r="DH479" s="152">
        <v>0.45700000000000002</v>
      </c>
      <c r="DI479" s="152" t="s">
        <v>2867</v>
      </c>
      <c r="DJ479" s="152" t="s">
        <v>2867</v>
      </c>
      <c r="DK479" s="152">
        <v>0.36099999999999999</v>
      </c>
      <c r="DL479" s="152">
        <v>3.9E-2</v>
      </c>
      <c r="DM479" s="152">
        <v>18.181999999999999</v>
      </c>
      <c r="DN479" s="152">
        <v>1.7000000000000001E-2</v>
      </c>
      <c r="DP479" s="152">
        <v>70.400000000000006</v>
      </c>
      <c r="ED479" s="152">
        <v>52.31</v>
      </c>
      <c r="EE479" s="152">
        <v>0.7</v>
      </c>
      <c r="EF479" s="152">
        <v>18.43</v>
      </c>
      <c r="EH479" s="152">
        <v>9.2864213079999995</v>
      </c>
      <c r="EJ479" s="152">
        <v>10.32</v>
      </c>
      <c r="EK479" s="152">
        <v>0.17</v>
      </c>
      <c r="EL479" s="152">
        <v>2.94</v>
      </c>
      <c r="EM479" s="152">
        <v>10.48</v>
      </c>
      <c r="EO479" s="152">
        <v>2.82</v>
      </c>
      <c r="EP479" s="152">
        <v>0.42</v>
      </c>
      <c r="EQ479" s="152">
        <v>0.13</v>
      </c>
      <c r="ER479" s="152">
        <v>98.94</v>
      </c>
      <c r="ES479" s="152">
        <v>0.22</v>
      </c>
      <c r="FF479" s="152">
        <v>250</v>
      </c>
      <c r="FG479" s="152">
        <v>20</v>
      </c>
      <c r="FI479" s="152">
        <v>26</v>
      </c>
      <c r="FJ479" s="152">
        <v>20</v>
      </c>
      <c r="FK479" s="152">
        <v>150</v>
      </c>
      <c r="FL479" s="152">
        <v>200</v>
      </c>
      <c r="FM479" s="152">
        <v>19</v>
      </c>
      <c r="FP479" s="152">
        <v>11</v>
      </c>
      <c r="FQ479" s="152">
        <v>592</v>
      </c>
      <c r="FR479" s="152">
        <v>16</v>
      </c>
      <c r="FS479" s="152">
        <v>42</v>
      </c>
      <c r="FT479" s="152">
        <v>2</v>
      </c>
      <c r="FX479" s="152">
        <v>0.5</v>
      </c>
      <c r="FY479" s="152">
        <v>509</v>
      </c>
      <c r="FZ479" s="152">
        <v>5.8</v>
      </c>
      <c r="GA479" s="152">
        <v>12.7</v>
      </c>
      <c r="GB479" s="152">
        <v>1.93</v>
      </c>
      <c r="GC479" s="152">
        <v>9.1999999999999993</v>
      </c>
      <c r="GD479" s="152">
        <v>2.6</v>
      </c>
      <c r="GE479" s="152">
        <v>0.92</v>
      </c>
      <c r="GF479" s="152">
        <v>2.6</v>
      </c>
      <c r="GG479" s="152">
        <v>0.5</v>
      </c>
      <c r="GH479" s="152">
        <v>3</v>
      </c>
      <c r="GI479" s="152">
        <v>0.6</v>
      </c>
      <c r="GJ479" s="152">
        <v>1.8</v>
      </c>
      <c r="GK479" s="152">
        <v>0.26</v>
      </c>
      <c r="GL479" s="152">
        <v>1.7</v>
      </c>
      <c r="GM479" s="152">
        <v>0.28000000000000003</v>
      </c>
      <c r="GN479" s="152">
        <v>1.1000000000000001</v>
      </c>
      <c r="GO479" s="152">
        <v>0.1</v>
      </c>
      <c r="GS479" s="152">
        <v>5</v>
      </c>
      <c r="GT479" s="152">
        <v>0.8</v>
      </c>
      <c r="GU479" s="152">
        <v>0.6</v>
      </c>
    </row>
    <row r="480" spans="1:203">
      <c r="A480" s="151">
        <v>2574</v>
      </c>
      <c r="B480" s="152" t="s">
        <v>2859</v>
      </c>
      <c r="C480" s="152" t="s">
        <v>2860</v>
      </c>
      <c r="D480" s="152" t="s">
        <v>2861</v>
      </c>
      <c r="E480" s="152" t="s">
        <v>2862</v>
      </c>
      <c r="F480" s="152" t="s">
        <v>8924</v>
      </c>
      <c r="H480" s="151">
        <v>344020</v>
      </c>
      <c r="I480" s="153" t="s">
        <v>3814</v>
      </c>
      <c r="L480" s="153" t="s">
        <v>4707</v>
      </c>
      <c r="M480" s="153" t="s">
        <v>5254</v>
      </c>
      <c r="O480" s="151">
        <v>3606</v>
      </c>
      <c r="P480" s="152">
        <v>12.6981193</v>
      </c>
      <c r="Q480" s="152">
        <v>-87.018851900000001</v>
      </c>
      <c r="R480" s="152" t="s">
        <v>2027</v>
      </c>
      <c r="S480" s="152" t="s">
        <v>2720</v>
      </c>
      <c r="T480" s="152">
        <v>53.488</v>
      </c>
      <c r="U480" s="152">
        <v>1.0920000000000001</v>
      </c>
      <c r="V480" s="152">
        <v>14.137</v>
      </c>
      <c r="W480" s="152" t="s">
        <v>2867</v>
      </c>
      <c r="X480" s="152">
        <v>12.12</v>
      </c>
      <c r="AA480" s="152">
        <v>3.4169999999999998</v>
      </c>
      <c r="AB480" s="152">
        <v>0.30399999999999999</v>
      </c>
      <c r="AC480" s="152">
        <v>7.1029999999999998</v>
      </c>
      <c r="AD480" s="152">
        <v>3.4790000000000001</v>
      </c>
      <c r="AE480" s="152">
        <v>1.1180000000000001</v>
      </c>
      <c r="AF480" s="152">
        <v>0.28799999999999998</v>
      </c>
      <c r="AG480" s="152" t="s">
        <v>2867</v>
      </c>
      <c r="AI480" s="152">
        <v>96.546000000000006</v>
      </c>
      <c r="AJ480" s="152">
        <v>0.96168383999999996</v>
      </c>
      <c r="AK480" s="156">
        <f t="shared" si="7"/>
        <v>1.5033681219999999E-2</v>
      </c>
      <c r="AL480" s="151">
        <v>150.3368122</v>
      </c>
      <c r="AN480" s="151">
        <v>357.15772620000001</v>
      </c>
      <c r="AO480" s="151">
        <v>1479.1358700000001</v>
      </c>
      <c r="CQ480" s="152">
        <v>0.24</v>
      </c>
      <c r="CR480" s="152">
        <v>0.74</v>
      </c>
      <c r="CT480" s="152" t="s">
        <v>2868</v>
      </c>
      <c r="DC480" s="152">
        <v>50.158999999999999</v>
      </c>
      <c r="DD480" s="152">
        <v>0.376</v>
      </c>
      <c r="DE480" s="152">
        <v>2.464</v>
      </c>
      <c r="DF480" s="152">
        <v>11.157999999999999</v>
      </c>
      <c r="DG480" s="152">
        <v>14.866</v>
      </c>
      <c r="DH480" s="152">
        <v>0.45700000000000002</v>
      </c>
      <c r="DI480" s="152" t="s">
        <v>2867</v>
      </c>
      <c r="DJ480" s="152" t="s">
        <v>2867</v>
      </c>
      <c r="DK480" s="152">
        <v>0.36099999999999999</v>
      </c>
      <c r="DL480" s="152">
        <v>3.9E-2</v>
      </c>
      <c r="DM480" s="152">
        <v>18.181999999999999</v>
      </c>
      <c r="DN480" s="152">
        <v>1.7000000000000001E-2</v>
      </c>
      <c r="DP480" s="152">
        <v>70.400000000000006</v>
      </c>
      <c r="ED480" s="152">
        <v>52.31</v>
      </c>
      <c r="EE480" s="152">
        <v>0.7</v>
      </c>
      <c r="EF480" s="152">
        <v>18.43</v>
      </c>
      <c r="EH480" s="152">
        <v>9.2864213079999995</v>
      </c>
      <c r="EJ480" s="152">
        <v>10.32</v>
      </c>
      <c r="EK480" s="152">
        <v>0.17</v>
      </c>
      <c r="EL480" s="152">
        <v>2.94</v>
      </c>
      <c r="EM480" s="152">
        <v>10.48</v>
      </c>
      <c r="EO480" s="152">
        <v>2.82</v>
      </c>
      <c r="EP480" s="152">
        <v>0.42</v>
      </c>
      <c r="EQ480" s="152">
        <v>0.13</v>
      </c>
      <c r="ER480" s="152">
        <v>98.94</v>
      </c>
      <c r="ES480" s="152">
        <v>0.22</v>
      </c>
      <c r="FF480" s="152">
        <v>250</v>
      </c>
      <c r="FG480" s="152">
        <v>20</v>
      </c>
      <c r="FI480" s="152">
        <v>26</v>
      </c>
      <c r="FJ480" s="152">
        <v>20</v>
      </c>
      <c r="FK480" s="152">
        <v>150</v>
      </c>
      <c r="FL480" s="152">
        <v>200</v>
      </c>
      <c r="FM480" s="152">
        <v>19</v>
      </c>
      <c r="FP480" s="152">
        <v>11</v>
      </c>
      <c r="FQ480" s="152">
        <v>592</v>
      </c>
      <c r="FR480" s="152">
        <v>16</v>
      </c>
      <c r="FS480" s="152">
        <v>42</v>
      </c>
      <c r="FT480" s="152">
        <v>2</v>
      </c>
      <c r="FX480" s="152">
        <v>0.5</v>
      </c>
      <c r="FY480" s="152">
        <v>509</v>
      </c>
      <c r="FZ480" s="152">
        <v>5.8</v>
      </c>
      <c r="GA480" s="152">
        <v>12.7</v>
      </c>
      <c r="GB480" s="152">
        <v>1.93</v>
      </c>
      <c r="GC480" s="152">
        <v>9.1999999999999993</v>
      </c>
      <c r="GD480" s="152">
        <v>2.6</v>
      </c>
      <c r="GE480" s="152">
        <v>0.92</v>
      </c>
      <c r="GF480" s="152">
        <v>2.6</v>
      </c>
      <c r="GG480" s="152">
        <v>0.5</v>
      </c>
      <c r="GH480" s="152">
        <v>3</v>
      </c>
      <c r="GI480" s="152">
        <v>0.6</v>
      </c>
      <c r="GJ480" s="152">
        <v>1.8</v>
      </c>
      <c r="GK480" s="152">
        <v>0.26</v>
      </c>
      <c r="GL480" s="152">
        <v>1.7</v>
      </c>
      <c r="GM480" s="152">
        <v>0.28000000000000003</v>
      </c>
      <c r="GN480" s="152">
        <v>1.1000000000000001</v>
      </c>
      <c r="GO480" s="152">
        <v>0.1</v>
      </c>
      <c r="GS480" s="152">
        <v>5</v>
      </c>
      <c r="GT480" s="152">
        <v>0.8</v>
      </c>
      <c r="GU480" s="152">
        <v>0.6</v>
      </c>
    </row>
    <row r="481" spans="1:203">
      <c r="A481" s="151">
        <v>2599</v>
      </c>
      <c r="B481" s="152" t="s">
        <v>2859</v>
      </c>
      <c r="C481" s="152" t="s">
        <v>2860</v>
      </c>
      <c r="D481" s="152" t="s">
        <v>2861</v>
      </c>
      <c r="E481" s="152" t="s">
        <v>2862</v>
      </c>
      <c r="F481" s="152" t="s">
        <v>8925</v>
      </c>
      <c r="H481" s="151">
        <v>344020</v>
      </c>
      <c r="I481" s="153" t="s">
        <v>4171</v>
      </c>
      <c r="L481" s="153" t="s">
        <v>4172</v>
      </c>
      <c r="M481" s="153" t="s">
        <v>4173</v>
      </c>
      <c r="O481" s="151">
        <v>3606</v>
      </c>
      <c r="P481" s="152">
        <v>12.6981193</v>
      </c>
      <c r="Q481" s="152">
        <v>-87.018851900000001</v>
      </c>
      <c r="R481" s="152" t="s">
        <v>2911</v>
      </c>
      <c r="S481" s="152" t="s">
        <v>2716</v>
      </c>
      <c r="T481" s="152">
        <v>49.53</v>
      </c>
      <c r="U481" s="152">
        <v>0.92</v>
      </c>
      <c r="V481" s="152">
        <v>14.66</v>
      </c>
      <c r="W481" s="152" t="s">
        <v>2867</v>
      </c>
      <c r="X481" s="152">
        <v>13.75</v>
      </c>
      <c r="AA481" s="152">
        <v>3.28</v>
      </c>
      <c r="AB481" s="152">
        <v>0.36</v>
      </c>
      <c r="AC481" s="152">
        <v>7.79</v>
      </c>
      <c r="AD481" s="152">
        <v>3.32</v>
      </c>
      <c r="AE481" s="152">
        <v>0.7</v>
      </c>
      <c r="AF481" s="152">
        <v>0.41</v>
      </c>
      <c r="AG481" s="152" t="s">
        <v>2867</v>
      </c>
      <c r="AI481" s="152">
        <v>95.002333329999999</v>
      </c>
      <c r="AJ481" s="152">
        <v>1.364212</v>
      </c>
      <c r="AK481" s="156">
        <f t="shared" si="7"/>
        <v>8.9307220000000003E-3</v>
      </c>
      <c r="AL481" s="151">
        <v>89.307220000000001</v>
      </c>
      <c r="AN481" s="151">
        <v>152.41544999999999</v>
      </c>
      <c r="AO481" s="151">
        <v>906.75450000000001</v>
      </c>
      <c r="CQ481" s="152">
        <v>0.24</v>
      </c>
      <c r="CR481" s="152">
        <v>0.74</v>
      </c>
      <c r="CT481" s="152" t="s">
        <v>2868</v>
      </c>
      <c r="DC481" s="152">
        <v>38.06</v>
      </c>
      <c r="DD481" s="152">
        <v>7.0000000000000001E-3</v>
      </c>
      <c r="DE481" s="152">
        <v>4.1000000000000002E-2</v>
      </c>
      <c r="DF481" s="152">
        <v>30.46</v>
      </c>
      <c r="DG481" s="152">
        <v>32.53</v>
      </c>
      <c r="DH481" s="152">
        <v>0.59699999999999998</v>
      </c>
      <c r="DK481" s="152">
        <v>0.02</v>
      </c>
      <c r="DL481" s="152">
        <v>8.5999999999999993E-2</v>
      </c>
      <c r="DM481" s="152">
        <v>0.313</v>
      </c>
      <c r="DN481" s="152">
        <v>3.6999999999999998E-2</v>
      </c>
      <c r="DO481" s="154">
        <v>65.12</v>
      </c>
      <c r="ED481" s="152">
        <v>52.85</v>
      </c>
      <c r="EE481" s="152">
        <v>0.88</v>
      </c>
      <c r="EF481" s="152">
        <v>16.510000000000002</v>
      </c>
      <c r="EH481" s="152">
        <v>9.8983172859999993</v>
      </c>
      <c r="EJ481" s="152">
        <v>11</v>
      </c>
      <c r="EK481" s="152">
        <v>0.21</v>
      </c>
      <c r="EL481" s="152">
        <v>3.88</v>
      </c>
      <c r="EM481" s="152">
        <v>10.33</v>
      </c>
      <c r="EO481" s="152">
        <v>2.41</v>
      </c>
      <c r="EP481" s="152">
        <v>0.5</v>
      </c>
      <c r="EQ481" s="152">
        <v>0.14000000000000001</v>
      </c>
      <c r="ER481" s="152">
        <v>99.52</v>
      </c>
      <c r="ES481" s="152">
        <v>0.81</v>
      </c>
      <c r="FF481" s="152">
        <v>308</v>
      </c>
      <c r="FG481" s="152">
        <v>20</v>
      </c>
      <c r="FI481" s="152">
        <v>29</v>
      </c>
      <c r="FJ481" s="152">
        <v>20</v>
      </c>
      <c r="FK481" s="152">
        <v>190</v>
      </c>
      <c r="FL481" s="152">
        <v>100</v>
      </c>
      <c r="FM481" s="152">
        <v>19</v>
      </c>
      <c r="FP481" s="152">
        <v>13</v>
      </c>
      <c r="FQ481" s="152">
        <v>572</v>
      </c>
      <c r="FR481" s="152">
        <v>21</v>
      </c>
      <c r="FS481" s="152">
        <v>50</v>
      </c>
      <c r="FT481" s="152">
        <v>2</v>
      </c>
      <c r="FX481" s="152">
        <v>0.5</v>
      </c>
      <c r="FY481" s="152">
        <v>594</v>
      </c>
      <c r="FZ481" s="152">
        <v>7.5</v>
      </c>
      <c r="GA481" s="152">
        <v>16.600000000000001</v>
      </c>
      <c r="GB481" s="152">
        <v>2.52</v>
      </c>
      <c r="GC481" s="152">
        <v>12.7</v>
      </c>
      <c r="GD481" s="152">
        <v>3.4</v>
      </c>
      <c r="GE481" s="152">
        <v>1.08</v>
      </c>
      <c r="GF481" s="152">
        <v>3.5</v>
      </c>
      <c r="GG481" s="152">
        <v>0.6</v>
      </c>
      <c r="GH481" s="152">
        <v>3.9</v>
      </c>
      <c r="GI481" s="152">
        <v>0.8</v>
      </c>
      <c r="GJ481" s="152">
        <v>2.2999999999999998</v>
      </c>
      <c r="GK481" s="152">
        <v>0.34</v>
      </c>
      <c r="GL481" s="152">
        <v>2.2000000000000002</v>
      </c>
      <c r="GM481" s="152">
        <v>0.36</v>
      </c>
      <c r="GN481" s="152">
        <v>1.3</v>
      </c>
      <c r="GO481" s="152">
        <v>0.1</v>
      </c>
      <c r="GS481" s="152">
        <v>5</v>
      </c>
      <c r="GT481" s="152">
        <v>1</v>
      </c>
      <c r="GU481" s="152">
        <v>0.7</v>
      </c>
    </row>
    <row r="482" spans="1:203">
      <c r="A482" s="151">
        <v>2606</v>
      </c>
      <c r="B482" s="152" t="s">
        <v>2859</v>
      </c>
      <c r="C482" s="152" t="s">
        <v>2860</v>
      </c>
      <c r="D482" s="152" t="s">
        <v>2861</v>
      </c>
      <c r="E482" s="152" t="s">
        <v>2862</v>
      </c>
      <c r="F482" s="152" t="s">
        <v>8926</v>
      </c>
      <c r="H482" s="151">
        <v>344020</v>
      </c>
      <c r="I482" s="153" t="s">
        <v>4541</v>
      </c>
      <c r="L482" s="153" t="s">
        <v>4542</v>
      </c>
      <c r="M482" s="153" t="s">
        <v>4543</v>
      </c>
      <c r="O482" s="151">
        <v>3606</v>
      </c>
      <c r="P482" s="152">
        <v>12.699809999999999</v>
      </c>
      <c r="Q482" s="152">
        <v>-87.009969999999996</v>
      </c>
      <c r="R482" s="152" t="s">
        <v>2911</v>
      </c>
      <c r="S482" s="152" t="s">
        <v>2716</v>
      </c>
      <c r="T482" s="152">
        <v>50.63</v>
      </c>
      <c r="U482" s="152">
        <v>1.1599999999999999</v>
      </c>
      <c r="V482" s="152">
        <v>14.12</v>
      </c>
      <c r="W482" s="152">
        <v>1.4999999999999999E-2</v>
      </c>
      <c r="X482" s="152">
        <v>11.75</v>
      </c>
      <c r="AA482" s="152">
        <v>3.81</v>
      </c>
      <c r="AB482" s="152">
        <v>0.33</v>
      </c>
      <c r="AC482" s="152">
        <v>7.66</v>
      </c>
      <c r="AD482" s="152">
        <v>3.88</v>
      </c>
      <c r="AE482" s="152">
        <v>0.95</v>
      </c>
      <c r="AF482" s="152">
        <v>0.35</v>
      </c>
      <c r="AG482" s="152">
        <v>6.0000000000000001E-3</v>
      </c>
      <c r="AI482" s="152">
        <v>95.144000000000005</v>
      </c>
      <c r="AJ482" s="152">
        <v>1.7305514399999999</v>
      </c>
      <c r="AK482" s="156">
        <f t="shared" si="7"/>
        <v>3.9676639799999993E-3</v>
      </c>
      <c r="AL482" s="151">
        <v>39.676639799999997</v>
      </c>
      <c r="AN482" s="151">
        <v>484.66626120000001</v>
      </c>
      <c r="AO482" s="151">
        <v>1379.92626</v>
      </c>
      <c r="CQ482" s="152">
        <v>0.24</v>
      </c>
      <c r="CR482" s="152">
        <v>0.74</v>
      </c>
      <c r="CT482" s="152" t="s">
        <v>2868</v>
      </c>
      <c r="DC482" s="152">
        <v>36.369999999999997</v>
      </c>
      <c r="DD482" s="152">
        <v>1.4999999999999999E-2</v>
      </c>
      <c r="DE482" s="152">
        <v>2.1999999999999999E-2</v>
      </c>
      <c r="DF482" s="152">
        <v>27.82</v>
      </c>
      <c r="DG482" s="152">
        <v>34.67</v>
      </c>
      <c r="DH482" s="152">
        <v>0.51300000000000001</v>
      </c>
      <c r="DK482" s="152">
        <v>0.46150000000000002</v>
      </c>
      <c r="DL482" s="152" t="s">
        <v>2867</v>
      </c>
      <c r="DM482" s="152">
        <v>0.27450000000000002</v>
      </c>
      <c r="DN482" s="152">
        <v>1.5E-3</v>
      </c>
      <c r="DO482" s="154">
        <v>68.959999999999994</v>
      </c>
      <c r="ED482" s="152">
        <v>50.18</v>
      </c>
      <c r="EE482" s="152">
        <v>0.92</v>
      </c>
      <c r="EF482" s="152">
        <v>18.48</v>
      </c>
      <c r="EH482" s="152">
        <v>9.8263295240000001</v>
      </c>
      <c r="EJ482" s="152">
        <v>10.92</v>
      </c>
      <c r="EK482" s="152">
        <v>0.21</v>
      </c>
      <c r="EL482" s="152">
        <v>4.03</v>
      </c>
      <c r="EM482" s="152">
        <v>9.7799999999999994</v>
      </c>
      <c r="EO482" s="152">
        <v>2.8</v>
      </c>
      <c r="EP482" s="152">
        <v>0.66</v>
      </c>
      <c r="EQ482" s="152">
        <v>0.2</v>
      </c>
      <c r="ER482" s="152">
        <v>98.19</v>
      </c>
      <c r="ES482" s="152">
        <v>0.28999999999999998</v>
      </c>
      <c r="FF482" s="152">
        <v>292</v>
      </c>
      <c r="FG482" s="152">
        <v>20</v>
      </c>
      <c r="FI482" s="152">
        <v>22</v>
      </c>
      <c r="FJ482" s="152">
        <v>20</v>
      </c>
      <c r="FK482" s="152">
        <v>160</v>
      </c>
      <c r="FL482" s="152">
        <v>90</v>
      </c>
      <c r="FM482" s="152">
        <v>20</v>
      </c>
      <c r="FP482" s="152">
        <v>14</v>
      </c>
      <c r="FQ482" s="152">
        <v>562</v>
      </c>
      <c r="FR482" s="152">
        <v>21</v>
      </c>
      <c r="FS482" s="152">
        <v>49</v>
      </c>
      <c r="FT482" s="152">
        <v>1</v>
      </c>
      <c r="FX482" s="152">
        <v>0.5</v>
      </c>
      <c r="FY482" s="152">
        <v>601</v>
      </c>
      <c r="FZ482" s="152">
        <v>7.5</v>
      </c>
      <c r="GA482" s="152">
        <v>16.2</v>
      </c>
      <c r="GB482" s="152">
        <v>2.52</v>
      </c>
      <c r="GC482" s="152">
        <v>12.5</v>
      </c>
      <c r="GD482" s="152">
        <v>3.4</v>
      </c>
      <c r="GE482" s="152">
        <v>1.07</v>
      </c>
      <c r="GF482" s="152">
        <v>3.5</v>
      </c>
      <c r="GG482" s="152">
        <v>0.6</v>
      </c>
      <c r="GH482" s="152">
        <v>3.7</v>
      </c>
      <c r="GI482" s="152">
        <v>0.8</v>
      </c>
      <c r="GJ482" s="152">
        <v>2.1</v>
      </c>
      <c r="GK482" s="152">
        <v>0.33</v>
      </c>
      <c r="GL482" s="152">
        <v>2.1</v>
      </c>
      <c r="GM482" s="152">
        <v>0.33</v>
      </c>
      <c r="GN482" s="152">
        <v>1.5</v>
      </c>
      <c r="GO482" s="152">
        <v>0.1</v>
      </c>
      <c r="GS482" s="152">
        <v>5</v>
      </c>
      <c r="GT482" s="152">
        <v>0.9</v>
      </c>
      <c r="GU482" s="152">
        <v>0.7</v>
      </c>
    </row>
    <row r="483" spans="1:203">
      <c r="A483" s="151">
        <v>2607</v>
      </c>
      <c r="B483" s="152" t="s">
        <v>2859</v>
      </c>
      <c r="C483" s="152" t="s">
        <v>2860</v>
      </c>
      <c r="D483" s="152" t="s">
        <v>2861</v>
      </c>
      <c r="E483" s="152" t="s">
        <v>2862</v>
      </c>
      <c r="F483" s="152" t="s">
        <v>8927</v>
      </c>
      <c r="H483" s="151">
        <v>344020</v>
      </c>
      <c r="I483" s="153" t="s">
        <v>4541</v>
      </c>
      <c r="L483" s="153" t="s">
        <v>4542</v>
      </c>
      <c r="M483" s="153" t="s">
        <v>4703</v>
      </c>
      <c r="O483" s="151">
        <v>3606</v>
      </c>
      <c r="P483" s="152">
        <v>12.699809999999999</v>
      </c>
      <c r="Q483" s="152">
        <v>-87.009969999999996</v>
      </c>
      <c r="R483" s="152" t="s">
        <v>2911</v>
      </c>
      <c r="S483" s="152" t="s">
        <v>2716</v>
      </c>
      <c r="T483" s="152">
        <v>51.13</v>
      </c>
      <c r="U483" s="152">
        <v>1.3</v>
      </c>
      <c r="V483" s="152">
        <v>14.51</v>
      </c>
      <c r="W483" s="152">
        <v>7.0000000000000001E-3</v>
      </c>
      <c r="X483" s="152">
        <v>11.34</v>
      </c>
      <c r="AA483" s="152">
        <v>3.75</v>
      </c>
      <c r="AB483" s="152">
        <v>0.21</v>
      </c>
      <c r="AC483" s="152">
        <v>7.73</v>
      </c>
      <c r="AD483" s="152">
        <v>3.92</v>
      </c>
      <c r="AE483" s="152">
        <v>1</v>
      </c>
      <c r="AF483" s="152">
        <v>0.35</v>
      </c>
      <c r="AG483" s="152" t="s">
        <v>2867</v>
      </c>
      <c r="AI483" s="152">
        <v>95.697000000000003</v>
      </c>
      <c r="AJ483" s="152">
        <v>1.586824</v>
      </c>
      <c r="AK483" s="156">
        <f t="shared" si="7"/>
        <v>4.0838979999999999E-3</v>
      </c>
      <c r="AL483" s="151">
        <v>40.838979999999999</v>
      </c>
      <c r="AN483" s="151">
        <v>461.70729</v>
      </c>
      <c r="AO483" s="151">
        <v>1220.8589999999999</v>
      </c>
      <c r="CQ483" s="152">
        <v>0.24</v>
      </c>
      <c r="CR483" s="152">
        <v>0.74</v>
      </c>
      <c r="CT483" s="152" t="s">
        <v>2868</v>
      </c>
      <c r="DC483" s="152">
        <v>36.369999999999997</v>
      </c>
      <c r="DD483" s="152">
        <v>1.4999999999999999E-2</v>
      </c>
      <c r="DE483" s="152">
        <v>2.1999999999999999E-2</v>
      </c>
      <c r="DF483" s="152">
        <v>27.82</v>
      </c>
      <c r="DG483" s="152">
        <v>34.67</v>
      </c>
      <c r="DH483" s="152">
        <v>0.51300000000000001</v>
      </c>
      <c r="DK483" s="152">
        <v>0.46150000000000002</v>
      </c>
      <c r="DL483" s="152" t="s">
        <v>2867</v>
      </c>
      <c r="DM483" s="152">
        <v>0.27450000000000002</v>
      </c>
      <c r="DN483" s="152">
        <v>1.5E-3</v>
      </c>
      <c r="DO483" s="154">
        <v>68.959999999999994</v>
      </c>
      <c r="ED483" s="152">
        <v>50.18</v>
      </c>
      <c r="EE483" s="152">
        <v>0.92</v>
      </c>
      <c r="EF483" s="152">
        <v>18.48</v>
      </c>
      <c r="EH483" s="152">
        <v>9.8263295240000001</v>
      </c>
      <c r="EJ483" s="152">
        <v>10.92</v>
      </c>
      <c r="EK483" s="152">
        <v>0.21</v>
      </c>
      <c r="EL483" s="152">
        <v>4.03</v>
      </c>
      <c r="EM483" s="152">
        <v>9.7799999999999994</v>
      </c>
      <c r="EO483" s="152">
        <v>2.8</v>
      </c>
      <c r="EP483" s="152">
        <v>0.66</v>
      </c>
      <c r="EQ483" s="152">
        <v>0.2</v>
      </c>
      <c r="ER483" s="152">
        <v>98.19</v>
      </c>
      <c r="ES483" s="152">
        <v>0.28999999999999998</v>
      </c>
      <c r="FF483" s="152">
        <v>292</v>
      </c>
      <c r="FG483" s="152">
        <v>20</v>
      </c>
      <c r="FI483" s="152">
        <v>22</v>
      </c>
      <c r="FJ483" s="152">
        <v>20</v>
      </c>
      <c r="FK483" s="152">
        <v>160</v>
      </c>
      <c r="FL483" s="152">
        <v>90</v>
      </c>
      <c r="FM483" s="152">
        <v>20</v>
      </c>
      <c r="FP483" s="152">
        <v>14</v>
      </c>
      <c r="FQ483" s="152">
        <v>562</v>
      </c>
      <c r="FR483" s="152">
        <v>21</v>
      </c>
      <c r="FS483" s="152">
        <v>49</v>
      </c>
      <c r="FT483" s="152">
        <v>1</v>
      </c>
      <c r="FX483" s="152">
        <v>0.5</v>
      </c>
      <c r="FY483" s="152">
        <v>601</v>
      </c>
      <c r="FZ483" s="152">
        <v>7.5</v>
      </c>
      <c r="GA483" s="152">
        <v>16.2</v>
      </c>
      <c r="GB483" s="152">
        <v>2.52</v>
      </c>
      <c r="GC483" s="152">
        <v>12.5</v>
      </c>
      <c r="GD483" s="152">
        <v>3.4</v>
      </c>
      <c r="GE483" s="152">
        <v>1.07</v>
      </c>
      <c r="GF483" s="152">
        <v>3.5</v>
      </c>
      <c r="GG483" s="152">
        <v>0.6</v>
      </c>
      <c r="GH483" s="152">
        <v>3.7</v>
      </c>
      <c r="GI483" s="152">
        <v>0.8</v>
      </c>
      <c r="GJ483" s="152">
        <v>2.1</v>
      </c>
      <c r="GK483" s="152">
        <v>0.33</v>
      </c>
      <c r="GL483" s="152">
        <v>2.1</v>
      </c>
      <c r="GM483" s="152">
        <v>0.33</v>
      </c>
      <c r="GN483" s="152">
        <v>1.5</v>
      </c>
      <c r="GO483" s="152">
        <v>0.1</v>
      </c>
      <c r="GS483" s="152">
        <v>5</v>
      </c>
      <c r="GT483" s="152">
        <v>0.9</v>
      </c>
      <c r="GU483" s="152">
        <v>0.7</v>
      </c>
    </row>
    <row r="484" spans="1:203">
      <c r="A484" s="151">
        <v>2639</v>
      </c>
      <c r="B484" s="152" t="s">
        <v>2859</v>
      </c>
      <c r="C484" s="152" t="s">
        <v>2860</v>
      </c>
      <c r="D484" s="152" t="s">
        <v>2861</v>
      </c>
      <c r="E484" s="152" t="s">
        <v>2862</v>
      </c>
      <c r="F484" s="152" t="s">
        <v>8928</v>
      </c>
      <c r="H484" s="151">
        <v>344020</v>
      </c>
      <c r="K484" s="152" t="s">
        <v>2863</v>
      </c>
      <c r="L484" s="153" t="s">
        <v>2864</v>
      </c>
      <c r="M484" s="153" t="s">
        <v>2865</v>
      </c>
      <c r="O484" s="151">
        <v>3606</v>
      </c>
      <c r="P484" s="152">
        <v>12.691610000000001</v>
      </c>
      <c r="Q484" s="152">
        <v>-87.005430000000004</v>
      </c>
      <c r="R484" s="152" t="s">
        <v>2866</v>
      </c>
      <c r="S484" s="152" t="s">
        <v>2716</v>
      </c>
      <c r="T484" s="152">
        <v>40.57</v>
      </c>
      <c r="U484" s="152">
        <v>0.81</v>
      </c>
      <c r="V484" s="152">
        <v>19.71</v>
      </c>
      <c r="W484" s="152" t="s">
        <v>2867</v>
      </c>
      <c r="X484" s="152">
        <v>11.19</v>
      </c>
      <c r="AA484" s="152">
        <v>4.16</v>
      </c>
      <c r="AB484" s="152">
        <v>0.28000000000000003</v>
      </c>
      <c r="AC484" s="152">
        <v>11.19</v>
      </c>
      <c r="AD484" s="152">
        <v>2.4500000000000002</v>
      </c>
      <c r="AE484" s="152">
        <v>0.39</v>
      </c>
      <c r="AF484" s="152">
        <v>0.22</v>
      </c>
      <c r="AG484" s="152" t="s">
        <v>2867</v>
      </c>
      <c r="AI484" s="152">
        <v>90.957999999999998</v>
      </c>
      <c r="AJ484" s="152">
        <v>2.2496940400000001</v>
      </c>
      <c r="AK484" s="156">
        <f t="shared" si="7"/>
        <v>3.0972551700000003E-2</v>
      </c>
      <c r="AL484" s="151">
        <v>309.72551700000002</v>
      </c>
      <c r="AN484" s="151">
        <v>2532.178242</v>
      </c>
      <c r="AO484" s="151">
        <v>2210.2289099999998</v>
      </c>
      <c r="CQ484" s="152">
        <v>0.24</v>
      </c>
      <c r="CR484" s="152">
        <v>0.74</v>
      </c>
      <c r="CT484" s="152" t="s">
        <v>2868</v>
      </c>
      <c r="DC484" s="152">
        <v>38.67</v>
      </c>
      <c r="DD484" s="152">
        <v>5.8999999999999997E-2</v>
      </c>
      <c r="DE484" s="152">
        <v>8.5000000000000006E-2</v>
      </c>
      <c r="DF484" s="152">
        <v>20.399999999999999</v>
      </c>
      <c r="DG484" s="152">
        <v>41.55</v>
      </c>
      <c r="DH484" s="152">
        <v>0.217</v>
      </c>
      <c r="DK484" s="152" t="s">
        <v>2867</v>
      </c>
      <c r="DL484" s="152" t="s">
        <v>2867</v>
      </c>
      <c r="DM484" s="152">
        <v>0.25700000000000001</v>
      </c>
      <c r="DN484" s="152">
        <v>1.7000000000000001E-2</v>
      </c>
      <c r="DO484" s="154">
        <v>78.23</v>
      </c>
      <c r="ED484" s="152">
        <v>48.44</v>
      </c>
      <c r="EE484" s="152">
        <v>0.98</v>
      </c>
      <c r="EF484" s="152">
        <v>18.239999999999998</v>
      </c>
      <c r="EH484" s="152">
        <v>10.41123009</v>
      </c>
      <c r="EJ484" s="152">
        <v>11.57</v>
      </c>
      <c r="EK484" s="152">
        <v>0.21</v>
      </c>
      <c r="EL484" s="152">
        <v>4.7699999999999996</v>
      </c>
      <c r="EM484" s="152">
        <v>10.48</v>
      </c>
      <c r="EO484" s="152">
        <v>2.6</v>
      </c>
      <c r="EP484" s="152">
        <v>0.56999999999999995</v>
      </c>
      <c r="EQ484" s="152">
        <v>0.18</v>
      </c>
      <c r="ER484" s="152">
        <v>98.02</v>
      </c>
      <c r="ES484" s="152">
        <v>0.51</v>
      </c>
      <c r="FF484" s="152">
        <v>325</v>
      </c>
      <c r="FG484" s="152">
        <v>20</v>
      </c>
      <c r="FI484" s="152">
        <v>26</v>
      </c>
      <c r="FK484" s="152">
        <v>220</v>
      </c>
      <c r="FL484" s="152">
        <v>90</v>
      </c>
      <c r="FM484" s="152">
        <v>19</v>
      </c>
      <c r="FP484" s="152">
        <v>11</v>
      </c>
      <c r="FQ484" s="152">
        <v>498</v>
      </c>
      <c r="FR484" s="152">
        <v>19</v>
      </c>
      <c r="FS484" s="152">
        <v>41</v>
      </c>
      <c r="FT484" s="152">
        <v>1</v>
      </c>
      <c r="FX484" s="152">
        <v>0.5</v>
      </c>
      <c r="FY484" s="152">
        <v>484</v>
      </c>
      <c r="FZ484" s="152">
        <v>5.9</v>
      </c>
      <c r="GA484" s="152">
        <v>13.6</v>
      </c>
      <c r="GB484" s="152">
        <v>2.2000000000000002</v>
      </c>
      <c r="GC484" s="152">
        <v>11</v>
      </c>
      <c r="GD484" s="152">
        <v>3.2</v>
      </c>
      <c r="GE484" s="152">
        <v>1.01</v>
      </c>
      <c r="GF484" s="152">
        <v>3.4</v>
      </c>
      <c r="GG484" s="152">
        <v>0.6</v>
      </c>
      <c r="GH484" s="152">
        <v>3.6</v>
      </c>
      <c r="GI484" s="152">
        <v>0.7</v>
      </c>
      <c r="GJ484" s="152">
        <v>2.2000000000000002</v>
      </c>
      <c r="GK484" s="152">
        <v>0.33</v>
      </c>
      <c r="GL484" s="152">
        <v>2.2000000000000002</v>
      </c>
      <c r="GM484" s="152">
        <v>0.33</v>
      </c>
      <c r="GN484" s="152">
        <v>1.3</v>
      </c>
      <c r="GO484" s="152">
        <v>0.1</v>
      </c>
      <c r="GS484" s="152">
        <v>5</v>
      </c>
      <c r="GT484" s="152">
        <v>0.6</v>
      </c>
      <c r="GU484" s="152">
        <v>0.6</v>
      </c>
    </row>
    <row r="485" spans="1:203">
      <c r="A485" s="151">
        <v>2640</v>
      </c>
      <c r="B485" s="152" t="s">
        <v>2859</v>
      </c>
      <c r="C485" s="152" t="s">
        <v>2860</v>
      </c>
      <c r="D485" s="152" t="s">
        <v>2861</v>
      </c>
      <c r="E485" s="152" t="s">
        <v>2862</v>
      </c>
      <c r="F485" s="152" t="s">
        <v>8929</v>
      </c>
      <c r="H485" s="151">
        <v>344020</v>
      </c>
      <c r="K485" s="152" t="s">
        <v>2863</v>
      </c>
      <c r="L485" s="153" t="s">
        <v>2864</v>
      </c>
      <c r="M485" s="153" t="s">
        <v>2884</v>
      </c>
      <c r="O485" s="151">
        <v>3606</v>
      </c>
      <c r="P485" s="152">
        <v>12.691610000000001</v>
      </c>
      <c r="Q485" s="152">
        <v>-87.005430000000004</v>
      </c>
      <c r="R485" s="152" t="s">
        <v>2866</v>
      </c>
      <c r="S485" s="152" t="s">
        <v>2716</v>
      </c>
      <c r="T485" s="152">
        <v>42.32</v>
      </c>
      <c r="U485" s="152">
        <v>0.79</v>
      </c>
      <c r="V485" s="152">
        <v>18.45</v>
      </c>
      <c r="W485" s="152" t="s">
        <v>2867</v>
      </c>
      <c r="X485" s="152">
        <v>12.08</v>
      </c>
      <c r="AA485" s="152">
        <v>4.38</v>
      </c>
      <c r="AB485" s="152">
        <v>7.0000000000000007E-2</v>
      </c>
      <c r="AC485" s="152">
        <v>12.35</v>
      </c>
      <c r="AD485" s="152">
        <v>2.58</v>
      </c>
      <c r="AE485" s="152">
        <v>0.38</v>
      </c>
      <c r="AF485" s="152">
        <v>0.2</v>
      </c>
      <c r="AG485" s="152" t="s">
        <v>2867</v>
      </c>
      <c r="AI485" s="152">
        <v>93.585999999999999</v>
      </c>
      <c r="AJ485" s="152">
        <v>2.0142390400000001</v>
      </c>
      <c r="AK485" s="156">
        <f t="shared" si="7"/>
        <v>3.6927862299999996E-2</v>
      </c>
      <c r="AL485" s="151">
        <v>369.27862299999998</v>
      </c>
      <c r="AN485" s="151">
        <v>2043.11052</v>
      </c>
      <c r="AO485" s="151">
        <v>1430.42004</v>
      </c>
      <c r="CQ485" s="152">
        <v>0.24</v>
      </c>
      <c r="CR485" s="152">
        <v>0.74</v>
      </c>
      <c r="CT485" s="152" t="s">
        <v>2868</v>
      </c>
      <c r="DC485" s="152">
        <v>38.840000000000003</v>
      </c>
      <c r="DD485" s="152" t="s">
        <v>2867</v>
      </c>
      <c r="DE485" s="152">
        <v>0.06</v>
      </c>
      <c r="DF485" s="152">
        <v>20.64</v>
      </c>
      <c r="DG485" s="152">
        <v>40.86</v>
      </c>
      <c r="DH485" s="152">
        <v>0.28199999999999997</v>
      </c>
      <c r="DK485" s="152">
        <v>1.0999999999999999E-2</v>
      </c>
      <c r="DL485" s="152" t="s">
        <v>2867</v>
      </c>
      <c r="DM485" s="152">
        <v>0.22700000000000001</v>
      </c>
      <c r="DN485" s="152" t="s">
        <v>2867</v>
      </c>
      <c r="DO485" s="154">
        <v>77.680000000000007</v>
      </c>
      <c r="ED485" s="152">
        <v>48.44</v>
      </c>
      <c r="EE485" s="152">
        <v>0.98</v>
      </c>
      <c r="EF485" s="152">
        <v>18.239999999999998</v>
      </c>
      <c r="EH485" s="152">
        <v>10.41123009</v>
      </c>
      <c r="EJ485" s="152">
        <v>11.57</v>
      </c>
      <c r="EK485" s="152">
        <v>0.21</v>
      </c>
      <c r="EL485" s="152">
        <v>4.7699999999999996</v>
      </c>
      <c r="EM485" s="152">
        <v>10.48</v>
      </c>
      <c r="EO485" s="152">
        <v>2.6</v>
      </c>
      <c r="EP485" s="152">
        <v>0.56999999999999995</v>
      </c>
      <c r="EQ485" s="152">
        <v>0.18</v>
      </c>
      <c r="ER485" s="152">
        <v>98.02</v>
      </c>
      <c r="ES485" s="152">
        <v>0.51</v>
      </c>
      <c r="FF485" s="152">
        <v>325</v>
      </c>
      <c r="FG485" s="152">
        <v>20</v>
      </c>
      <c r="FI485" s="152">
        <v>26</v>
      </c>
      <c r="FK485" s="152">
        <v>220</v>
      </c>
      <c r="FL485" s="152">
        <v>90</v>
      </c>
      <c r="FM485" s="152">
        <v>19</v>
      </c>
      <c r="FP485" s="152">
        <v>11</v>
      </c>
      <c r="FQ485" s="152">
        <v>498</v>
      </c>
      <c r="FR485" s="152">
        <v>19</v>
      </c>
      <c r="FS485" s="152">
        <v>41</v>
      </c>
      <c r="FT485" s="152">
        <v>1</v>
      </c>
      <c r="FX485" s="152">
        <v>0.5</v>
      </c>
      <c r="FY485" s="152">
        <v>484</v>
      </c>
      <c r="FZ485" s="152">
        <v>5.9</v>
      </c>
      <c r="GA485" s="152">
        <v>13.6</v>
      </c>
      <c r="GB485" s="152">
        <v>2.2000000000000002</v>
      </c>
      <c r="GC485" s="152">
        <v>11</v>
      </c>
      <c r="GD485" s="152">
        <v>3.2</v>
      </c>
      <c r="GE485" s="152">
        <v>1.01</v>
      </c>
      <c r="GF485" s="152">
        <v>3.4</v>
      </c>
      <c r="GG485" s="152">
        <v>0.6</v>
      </c>
      <c r="GH485" s="152">
        <v>3.6</v>
      </c>
      <c r="GI485" s="152">
        <v>0.7</v>
      </c>
      <c r="GJ485" s="152">
        <v>2.2000000000000002</v>
      </c>
      <c r="GK485" s="152">
        <v>0.33</v>
      </c>
      <c r="GL485" s="152">
        <v>2.2000000000000002</v>
      </c>
      <c r="GM485" s="152">
        <v>0.33</v>
      </c>
      <c r="GN485" s="152">
        <v>1.3</v>
      </c>
      <c r="GO485" s="152">
        <v>0.1</v>
      </c>
      <c r="GS485" s="152">
        <v>5</v>
      </c>
      <c r="GT485" s="152">
        <v>0.6</v>
      </c>
      <c r="GU485" s="152">
        <v>0.6</v>
      </c>
    </row>
    <row r="486" spans="1:203">
      <c r="A486" s="151">
        <v>2641</v>
      </c>
      <c r="B486" s="152" t="s">
        <v>2859</v>
      </c>
      <c r="C486" s="152" t="s">
        <v>2860</v>
      </c>
      <c r="D486" s="152" t="s">
        <v>2861</v>
      </c>
      <c r="E486" s="152" t="s">
        <v>2862</v>
      </c>
      <c r="F486" s="152" t="s">
        <v>8930</v>
      </c>
      <c r="H486" s="151">
        <v>344020</v>
      </c>
      <c r="K486" s="152" t="s">
        <v>2863</v>
      </c>
      <c r="L486" s="153" t="s">
        <v>2864</v>
      </c>
      <c r="M486" s="153" t="s">
        <v>2924</v>
      </c>
      <c r="O486" s="151">
        <v>3606</v>
      </c>
      <c r="P486" s="152">
        <v>12.691610000000001</v>
      </c>
      <c r="Q486" s="152">
        <v>-87.005430000000004</v>
      </c>
      <c r="R486" s="152" t="s">
        <v>2866</v>
      </c>
      <c r="S486" s="152" t="s">
        <v>2716</v>
      </c>
      <c r="T486" s="152">
        <v>43.36</v>
      </c>
      <c r="U486" s="152">
        <v>1.23</v>
      </c>
      <c r="V486" s="152">
        <v>19.559999999999999</v>
      </c>
      <c r="W486" s="152" t="s">
        <v>2867</v>
      </c>
      <c r="X486" s="152">
        <v>12.04</v>
      </c>
      <c r="AA486" s="152">
        <v>4.16</v>
      </c>
      <c r="AB486" s="152">
        <v>0.19</v>
      </c>
      <c r="AC486" s="152">
        <v>12.82</v>
      </c>
      <c r="AD486" s="152">
        <v>2.31</v>
      </c>
      <c r="AE486" s="152">
        <v>0.36</v>
      </c>
      <c r="AF486" s="152">
        <v>0.16</v>
      </c>
      <c r="AG486" s="152" t="s">
        <v>2867</v>
      </c>
      <c r="AI486" s="152">
        <v>96.65</v>
      </c>
      <c r="AJ486" s="152">
        <v>2.05362424</v>
      </c>
      <c r="AK486" s="156">
        <f t="shared" si="7"/>
        <v>3.5025035100000004E-2</v>
      </c>
      <c r="AL486" s="151">
        <v>350.25035100000002</v>
      </c>
      <c r="AN486" s="151">
        <v>1946.085075</v>
      </c>
      <c r="AO486" s="151">
        <v>1451.8739700000001</v>
      </c>
      <c r="CQ486" s="152">
        <v>0.24</v>
      </c>
      <c r="CR486" s="152">
        <v>0.74</v>
      </c>
      <c r="CT486" s="152" t="s">
        <v>2868</v>
      </c>
      <c r="DC486" s="152">
        <v>38.590000000000003</v>
      </c>
      <c r="DD486" s="152" t="s">
        <v>2867</v>
      </c>
      <c r="DE486" s="152">
        <v>5.5E-2</v>
      </c>
      <c r="DF486" s="152">
        <v>18.89</v>
      </c>
      <c r="DG486" s="152">
        <v>42.95</v>
      </c>
      <c r="DH486" s="152">
        <v>0.249</v>
      </c>
      <c r="DK486" s="152" t="s">
        <v>2867</v>
      </c>
      <c r="DL486" s="152">
        <v>5.6000000000000001E-2</v>
      </c>
      <c r="DM486" s="152">
        <v>0.21299999999999999</v>
      </c>
      <c r="DN486" s="152" t="s">
        <v>2867</v>
      </c>
      <c r="DO486" s="154">
        <v>80</v>
      </c>
      <c r="ED486" s="152">
        <v>48.44</v>
      </c>
      <c r="EE486" s="152">
        <v>0.98</v>
      </c>
      <c r="EF486" s="152">
        <v>18.239999999999998</v>
      </c>
      <c r="EH486" s="152">
        <v>10.41123009</v>
      </c>
      <c r="EJ486" s="152">
        <v>11.57</v>
      </c>
      <c r="EK486" s="152">
        <v>0.21</v>
      </c>
      <c r="EL486" s="152">
        <v>4.7699999999999996</v>
      </c>
      <c r="EM486" s="152">
        <v>10.48</v>
      </c>
      <c r="EO486" s="152">
        <v>2.6</v>
      </c>
      <c r="EP486" s="152">
        <v>0.56999999999999995</v>
      </c>
      <c r="EQ486" s="152">
        <v>0.18</v>
      </c>
      <c r="ER486" s="152">
        <v>98.02</v>
      </c>
      <c r="ES486" s="152">
        <v>0.51</v>
      </c>
      <c r="FF486" s="152">
        <v>325</v>
      </c>
      <c r="FG486" s="152">
        <v>20</v>
      </c>
      <c r="FI486" s="152">
        <v>26</v>
      </c>
      <c r="FK486" s="152">
        <v>220</v>
      </c>
      <c r="FL486" s="152">
        <v>90</v>
      </c>
      <c r="FM486" s="152">
        <v>19</v>
      </c>
      <c r="FP486" s="152">
        <v>11</v>
      </c>
      <c r="FQ486" s="152">
        <v>498</v>
      </c>
      <c r="FR486" s="152">
        <v>19</v>
      </c>
      <c r="FS486" s="152">
        <v>41</v>
      </c>
      <c r="FT486" s="152">
        <v>1</v>
      </c>
      <c r="FX486" s="152">
        <v>0.5</v>
      </c>
      <c r="FY486" s="152">
        <v>484</v>
      </c>
      <c r="FZ486" s="152">
        <v>5.9</v>
      </c>
      <c r="GA486" s="152">
        <v>13.6</v>
      </c>
      <c r="GB486" s="152">
        <v>2.2000000000000002</v>
      </c>
      <c r="GC486" s="152">
        <v>11</v>
      </c>
      <c r="GD486" s="152">
        <v>3.2</v>
      </c>
      <c r="GE486" s="152">
        <v>1.01</v>
      </c>
      <c r="GF486" s="152">
        <v>3.4</v>
      </c>
      <c r="GG486" s="152">
        <v>0.6</v>
      </c>
      <c r="GH486" s="152">
        <v>3.6</v>
      </c>
      <c r="GI486" s="152">
        <v>0.7</v>
      </c>
      <c r="GJ486" s="152">
        <v>2.2000000000000002</v>
      </c>
      <c r="GK486" s="152">
        <v>0.33</v>
      </c>
      <c r="GL486" s="152">
        <v>2.2000000000000002</v>
      </c>
      <c r="GM486" s="152">
        <v>0.33</v>
      </c>
      <c r="GN486" s="152">
        <v>1.3</v>
      </c>
      <c r="GO486" s="152">
        <v>0.1</v>
      </c>
      <c r="GS486" s="152">
        <v>5</v>
      </c>
      <c r="GT486" s="152">
        <v>0.6</v>
      </c>
      <c r="GU486" s="152">
        <v>0.6</v>
      </c>
    </row>
    <row r="487" spans="1:203">
      <c r="A487" s="151">
        <v>2643</v>
      </c>
      <c r="B487" s="152" t="s">
        <v>2859</v>
      </c>
      <c r="C487" s="152" t="s">
        <v>2860</v>
      </c>
      <c r="D487" s="152" t="s">
        <v>2861</v>
      </c>
      <c r="E487" s="152" t="s">
        <v>2862</v>
      </c>
      <c r="F487" s="152" t="s">
        <v>8931</v>
      </c>
      <c r="H487" s="151">
        <v>344020</v>
      </c>
      <c r="K487" s="152" t="s">
        <v>2863</v>
      </c>
      <c r="L487" s="153" t="s">
        <v>2864</v>
      </c>
      <c r="M487" s="153" t="s">
        <v>3027</v>
      </c>
      <c r="O487" s="151">
        <v>3606</v>
      </c>
      <c r="P487" s="152">
        <v>12.691610000000001</v>
      </c>
      <c r="Q487" s="152">
        <v>-87.005430000000004</v>
      </c>
      <c r="R487" s="152" t="s">
        <v>2866</v>
      </c>
      <c r="S487" s="152" t="s">
        <v>2716</v>
      </c>
      <c r="T487" s="152">
        <v>44.79</v>
      </c>
      <c r="U487" s="152">
        <v>0.83</v>
      </c>
      <c r="V487" s="152">
        <v>17.98</v>
      </c>
      <c r="W487" s="152" t="s">
        <v>2867</v>
      </c>
      <c r="X487" s="152">
        <v>11.72</v>
      </c>
      <c r="AA487" s="152">
        <v>5.69</v>
      </c>
      <c r="AB487" s="152">
        <v>0.17</v>
      </c>
      <c r="AC487" s="152">
        <v>11.63</v>
      </c>
      <c r="AD487" s="152">
        <v>2.19</v>
      </c>
      <c r="AE487" s="152">
        <v>0.34</v>
      </c>
      <c r="AF487" s="152">
        <v>0.1</v>
      </c>
      <c r="AG487" s="152" t="s">
        <v>2867</v>
      </c>
      <c r="AI487" s="152">
        <v>95.897999999999996</v>
      </c>
      <c r="AJ487" s="152">
        <v>3.3106399999999998</v>
      </c>
      <c r="AK487" s="156">
        <f t="shared" si="7"/>
        <v>4.0614589999999999E-2</v>
      </c>
      <c r="AL487" s="151">
        <v>406.14589999999998</v>
      </c>
      <c r="AN487" s="151">
        <v>2401.4726999999998</v>
      </c>
      <c r="AO487" s="151">
        <v>1446.066</v>
      </c>
      <c r="CQ487" s="152">
        <v>0.24</v>
      </c>
      <c r="CR487" s="152">
        <v>0.74</v>
      </c>
      <c r="CT487" s="152" t="s">
        <v>2868</v>
      </c>
      <c r="DC487" s="152">
        <v>39.619999999999997</v>
      </c>
      <c r="DD487" s="152" t="s">
        <v>2867</v>
      </c>
      <c r="DE487" s="152">
        <v>1.0999999999999999E-2</v>
      </c>
      <c r="DF487" s="152">
        <v>19.34</v>
      </c>
      <c r="DG487" s="152">
        <v>41.33</v>
      </c>
      <c r="DH487" s="152">
        <v>0.27</v>
      </c>
      <c r="DK487" s="152">
        <v>3.6999999999999998E-2</v>
      </c>
      <c r="DL487" s="152">
        <v>1E-3</v>
      </c>
      <c r="DM487" s="152">
        <v>0.185</v>
      </c>
      <c r="DN487" s="152" t="s">
        <v>2867</v>
      </c>
      <c r="DO487" s="154">
        <v>78.98</v>
      </c>
      <c r="ED487" s="152">
        <v>48.44</v>
      </c>
      <c r="EE487" s="152">
        <v>0.98</v>
      </c>
      <c r="EF487" s="152">
        <v>18.239999999999998</v>
      </c>
      <c r="EH487" s="152">
        <v>10.41123009</v>
      </c>
      <c r="EJ487" s="152">
        <v>11.57</v>
      </c>
      <c r="EK487" s="152">
        <v>0.21</v>
      </c>
      <c r="EL487" s="152">
        <v>4.7699999999999996</v>
      </c>
      <c r="EM487" s="152">
        <v>10.48</v>
      </c>
      <c r="EO487" s="152">
        <v>2.6</v>
      </c>
      <c r="EP487" s="152">
        <v>0.56999999999999995</v>
      </c>
      <c r="EQ487" s="152">
        <v>0.18</v>
      </c>
      <c r="ER487" s="152">
        <v>98.02</v>
      </c>
      <c r="ES487" s="152">
        <v>0.51</v>
      </c>
      <c r="FF487" s="152">
        <v>325</v>
      </c>
      <c r="FG487" s="152">
        <v>20</v>
      </c>
      <c r="FI487" s="152">
        <v>26</v>
      </c>
      <c r="FK487" s="152">
        <v>220</v>
      </c>
      <c r="FL487" s="152">
        <v>90</v>
      </c>
      <c r="FM487" s="152">
        <v>19</v>
      </c>
      <c r="FP487" s="152">
        <v>11</v>
      </c>
      <c r="FQ487" s="152">
        <v>498</v>
      </c>
      <c r="FR487" s="152">
        <v>19</v>
      </c>
      <c r="FS487" s="152">
        <v>41</v>
      </c>
      <c r="FT487" s="152">
        <v>1</v>
      </c>
      <c r="FX487" s="152">
        <v>0.5</v>
      </c>
      <c r="FY487" s="152">
        <v>484</v>
      </c>
      <c r="FZ487" s="152">
        <v>5.9</v>
      </c>
      <c r="GA487" s="152">
        <v>13.6</v>
      </c>
      <c r="GB487" s="152">
        <v>2.2000000000000002</v>
      </c>
      <c r="GC487" s="152">
        <v>11</v>
      </c>
      <c r="GD487" s="152">
        <v>3.2</v>
      </c>
      <c r="GE487" s="152">
        <v>1.01</v>
      </c>
      <c r="GF487" s="152">
        <v>3.4</v>
      </c>
      <c r="GG487" s="152">
        <v>0.6</v>
      </c>
      <c r="GH487" s="152">
        <v>3.6</v>
      </c>
      <c r="GI487" s="152">
        <v>0.7</v>
      </c>
      <c r="GJ487" s="152">
        <v>2.2000000000000002</v>
      </c>
      <c r="GK487" s="152">
        <v>0.33</v>
      </c>
      <c r="GL487" s="152">
        <v>2.2000000000000002</v>
      </c>
      <c r="GM487" s="152">
        <v>0.33</v>
      </c>
      <c r="GN487" s="152">
        <v>1.3</v>
      </c>
      <c r="GO487" s="152">
        <v>0.1</v>
      </c>
      <c r="GS487" s="152">
        <v>5</v>
      </c>
      <c r="GT487" s="152">
        <v>0.6</v>
      </c>
      <c r="GU487" s="152">
        <v>0.6</v>
      </c>
    </row>
    <row r="488" spans="1:203">
      <c r="A488" s="151">
        <v>2654</v>
      </c>
      <c r="B488" s="152" t="s">
        <v>2859</v>
      </c>
      <c r="C488" s="152" t="s">
        <v>3019</v>
      </c>
      <c r="D488" s="152" t="s">
        <v>3178</v>
      </c>
      <c r="E488" s="152" t="s">
        <v>4757</v>
      </c>
      <c r="F488" s="152" t="s">
        <v>8932</v>
      </c>
      <c r="H488" s="151">
        <v>341060</v>
      </c>
      <c r="L488" s="153" t="s">
        <v>5080</v>
      </c>
      <c r="O488" s="151">
        <v>3607</v>
      </c>
      <c r="P488" s="152">
        <v>19.18</v>
      </c>
      <c r="Q488" s="152">
        <v>-102.48</v>
      </c>
      <c r="R488" s="152" t="s">
        <v>2949</v>
      </c>
      <c r="S488" s="152" t="s">
        <v>2716</v>
      </c>
      <c r="T488" s="152">
        <v>52.52</v>
      </c>
      <c r="U488" s="152">
        <v>1.26</v>
      </c>
      <c r="V488" s="152">
        <v>18.739999999999998</v>
      </c>
      <c r="X488" s="152">
        <v>6.04</v>
      </c>
      <c r="AA488" s="152">
        <v>4.8</v>
      </c>
      <c r="AB488" s="152">
        <v>0.09</v>
      </c>
      <c r="AC488" s="152">
        <v>8.86</v>
      </c>
      <c r="AD488" s="152">
        <v>3.6</v>
      </c>
      <c r="AE488" s="152">
        <v>0.91</v>
      </c>
      <c r="AF488" s="152">
        <v>0.25</v>
      </c>
      <c r="AJ488" s="152">
        <v>3.0686046509999998</v>
      </c>
      <c r="AK488" s="156">
        <f t="shared" si="7"/>
        <v>6.9837209299999994E-2</v>
      </c>
      <c r="AL488" s="151">
        <v>698.37209299999995</v>
      </c>
      <c r="AN488" s="151">
        <v>900</v>
      </c>
      <c r="AO488" s="151">
        <v>660</v>
      </c>
      <c r="CP488" s="152">
        <v>0.25</v>
      </c>
      <c r="CT488" s="152" t="s">
        <v>3181</v>
      </c>
      <c r="DO488" s="154">
        <v>84.6</v>
      </c>
      <c r="EC488" s="152">
        <v>5.79</v>
      </c>
      <c r="ED488" s="152">
        <v>52.033859759999999</v>
      </c>
      <c r="EE488" s="152">
        <v>1.0260651780000001</v>
      </c>
      <c r="EF488" s="152">
        <v>16.12157852</v>
      </c>
      <c r="EH488" s="152">
        <v>8.3166334699999993</v>
      </c>
      <c r="EK488" s="152">
        <v>0.14903575699999999</v>
      </c>
      <c r="EL488" s="152">
        <v>10.55818562</v>
      </c>
      <c r="EM488" s="152">
        <v>7.5750661990000001</v>
      </c>
      <c r="EO488" s="152">
        <v>3.0060464429999998</v>
      </c>
      <c r="EP488" s="152">
        <v>0.94668291699999996</v>
      </c>
      <c r="EQ488" s="152">
        <v>0.26683598800000002</v>
      </c>
      <c r="FD488" s="152">
        <v>24.6029059</v>
      </c>
      <c r="FP488" s="152">
        <v>12.34691404</v>
      </c>
      <c r="FQ488" s="152">
        <v>486.22778720000002</v>
      </c>
      <c r="FR488" s="152">
        <v>18.350479480000001</v>
      </c>
      <c r="FS488" s="152">
        <v>111.3362255</v>
      </c>
      <c r="FT488" s="152">
        <v>10.888349939999999</v>
      </c>
      <c r="FX488" s="152">
        <v>0.24775351200000001</v>
      </c>
      <c r="FY488" s="152">
        <v>291.07569139999998</v>
      </c>
      <c r="FZ488" s="152">
        <v>14.478563429999999</v>
      </c>
      <c r="GA488" s="152">
        <v>28.808610160000001</v>
      </c>
      <c r="GB488" s="152">
        <v>3.559564704</v>
      </c>
      <c r="GC488" s="152">
        <v>15.21984333</v>
      </c>
      <c r="GD488" s="152">
        <v>3.6267327950000001</v>
      </c>
      <c r="GE488" s="152">
        <v>1.215479422</v>
      </c>
      <c r="GF488" s="152">
        <v>3.3997616700000002</v>
      </c>
      <c r="GG488" s="152">
        <v>0.55186546700000005</v>
      </c>
      <c r="GH488" s="152">
        <v>3.3518232989999999</v>
      </c>
      <c r="GI488" s="152">
        <v>0.67712140600000004</v>
      </c>
      <c r="GJ488" s="152">
        <v>1.8509535319999999</v>
      </c>
      <c r="GK488" s="152">
        <v>0.27207759599999998</v>
      </c>
      <c r="GL488" s="152">
        <v>1.7171316759999999</v>
      </c>
      <c r="GM488" s="152">
        <v>0.27492893200000001</v>
      </c>
      <c r="GN488" s="152">
        <v>2.8291720319999998</v>
      </c>
      <c r="GO488" s="152">
        <v>0.70720839300000005</v>
      </c>
      <c r="GS488" s="152">
        <v>3.5878805499999999</v>
      </c>
      <c r="GT488" s="152">
        <v>1.299221097</v>
      </c>
      <c r="GU488" s="152">
        <v>0.36885030800000002</v>
      </c>
    </row>
    <row r="489" spans="1:203">
      <c r="A489" s="151">
        <v>2658</v>
      </c>
      <c r="B489" s="152" t="s">
        <v>2859</v>
      </c>
      <c r="C489" s="152" t="s">
        <v>3019</v>
      </c>
      <c r="D489" s="152" t="s">
        <v>3178</v>
      </c>
      <c r="E489" s="152" t="s">
        <v>4757</v>
      </c>
      <c r="F489" s="152" t="s">
        <v>8933</v>
      </c>
      <c r="H489" s="151">
        <v>341060</v>
      </c>
      <c r="L489" s="153" t="s">
        <v>4946</v>
      </c>
      <c r="O489" s="151">
        <v>3607</v>
      </c>
      <c r="P489" s="152">
        <v>19.18</v>
      </c>
      <c r="Q489" s="152">
        <v>-102.48</v>
      </c>
      <c r="R489" s="152" t="s">
        <v>2949</v>
      </c>
      <c r="S489" s="152" t="s">
        <v>2716</v>
      </c>
      <c r="T489" s="152">
        <v>51.93</v>
      </c>
      <c r="U489" s="152">
        <v>1.1299999999999999</v>
      </c>
      <c r="V489" s="152">
        <v>19.04</v>
      </c>
      <c r="X489" s="152">
        <v>6.27</v>
      </c>
      <c r="AA489" s="152">
        <v>4.6900000000000004</v>
      </c>
      <c r="AB489" s="152">
        <v>0.11</v>
      </c>
      <c r="AC489" s="152">
        <v>9.31</v>
      </c>
      <c r="AD489" s="152">
        <v>3.49</v>
      </c>
      <c r="AE489" s="152">
        <v>0.91</v>
      </c>
      <c r="AF489" s="152">
        <v>0.25</v>
      </c>
      <c r="AJ489" s="152">
        <v>2.783529412</v>
      </c>
      <c r="AK489" s="156">
        <f t="shared" si="7"/>
        <v>0.1252588235</v>
      </c>
      <c r="AL489" s="151">
        <v>1252.5882349999999</v>
      </c>
      <c r="AN489" s="151">
        <v>1000</v>
      </c>
      <c r="AO489" s="151">
        <v>550</v>
      </c>
      <c r="CP489" s="152">
        <v>0.25</v>
      </c>
      <c r="CT489" s="152" t="s">
        <v>3181</v>
      </c>
      <c r="DO489" s="154">
        <v>84.5</v>
      </c>
      <c r="EC489" s="152">
        <v>5.79</v>
      </c>
      <c r="ED489" s="152">
        <v>52.033859759999999</v>
      </c>
      <c r="EE489" s="152">
        <v>1.0260651780000001</v>
      </c>
      <c r="EF489" s="152">
        <v>16.12157852</v>
      </c>
      <c r="EH489" s="152">
        <v>8.3166334699999993</v>
      </c>
      <c r="EK489" s="152">
        <v>0.14903575699999999</v>
      </c>
      <c r="EL489" s="152">
        <v>10.55818562</v>
      </c>
      <c r="EM489" s="152">
        <v>7.5750661990000001</v>
      </c>
      <c r="EO489" s="152">
        <v>3.0060464429999998</v>
      </c>
      <c r="EP489" s="152">
        <v>0.94668291699999996</v>
      </c>
      <c r="EQ489" s="152">
        <v>0.26683598800000002</v>
      </c>
      <c r="FD489" s="152">
        <v>24.6029059</v>
      </c>
      <c r="FP489" s="152">
        <v>12.34691404</v>
      </c>
      <c r="FQ489" s="152">
        <v>486.22778720000002</v>
      </c>
      <c r="FR489" s="152">
        <v>18.350479480000001</v>
      </c>
      <c r="FS489" s="152">
        <v>111.3362255</v>
      </c>
      <c r="FT489" s="152">
        <v>10.888349939999999</v>
      </c>
      <c r="FX489" s="152">
        <v>0.24775351200000001</v>
      </c>
      <c r="FY489" s="152">
        <v>291.07569139999998</v>
      </c>
      <c r="FZ489" s="152">
        <v>14.478563429999999</v>
      </c>
      <c r="GA489" s="152">
        <v>28.808610160000001</v>
      </c>
      <c r="GB489" s="152">
        <v>3.559564704</v>
      </c>
      <c r="GC489" s="152">
        <v>15.21984333</v>
      </c>
      <c r="GD489" s="152">
        <v>3.6267327950000001</v>
      </c>
      <c r="GE489" s="152">
        <v>1.215479422</v>
      </c>
      <c r="GF489" s="152">
        <v>3.3997616700000002</v>
      </c>
      <c r="GG489" s="152">
        <v>0.55186546700000005</v>
      </c>
      <c r="GH489" s="152">
        <v>3.3518232989999999</v>
      </c>
      <c r="GI489" s="152">
        <v>0.67712140600000004</v>
      </c>
      <c r="GJ489" s="152">
        <v>1.8509535319999999</v>
      </c>
      <c r="GK489" s="152">
        <v>0.27207759599999998</v>
      </c>
      <c r="GL489" s="152">
        <v>1.7171316759999999</v>
      </c>
      <c r="GM489" s="152">
        <v>0.27492893200000001</v>
      </c>
      <c r="GN489" s="152">
        <v>2.8291720319999998</v>
      </c>
      <c r="GO489" s="152">
        <v>0.70720839300000005</v>
      </c>
      <c r="GS489" s="152">
        <v>3.5878805499999999</v>
      </c>
      <c r="GT489" s="152">
        <v>1.299221097</v>
      </c>
      <c r="GU489" s="152">
        <v>0.36885030800000002</v>
      </c>
    </row>
    <row r="490" spans="1:203">
      <c r="A490" s="151">
        <v>2661</v>
      </c>
      <c r="B490" s="152" t="s">
        <v>2859</v>
      </c>
      <c r="C490" s="152" t="s">
        <v>3019</v>
      </c>
      <c r="D490" s="152" t="s">
        <v>3178</v>
      </c>
      <c r="E490" s="152" t="s">
        <v>4757</v>
      </c>
      <c r="F490" s="152" t="s">
        <v>8934</v>
      </c>
      <c r="H490" s="151">
        <v>341060</v>
      </c>
      <c r="L490" s="153" t="s">
        <v>4758</v>
      </c>
      <c r="O490" s="151">
        <v>3607</v>
      </c>
      <c r="P490" s="152">
        <v>19.18</v>
      </c>
      <c r="Q490" s="152">
        <v>-102.48</v>
      </c>
      <c r="R490" s="152" t="s">
        <v>2949</v>
      </c>
      <c r="S490" s="152" t="s">
        <v>2716</v>
      </c>
      <c r="T490" s="152">
        <v>51.31</v>
      </c>
      <c r="U490" s="152">
        <v>1.32</v>
      </c>
      <c r="V490" s="152">
        <v>18.93</v>
      </c>
      <c r="X490" s="152">
        <v>6.54</v>
      </c>
      <c r="AA490" s="152">
        <v>5.55</v>
      </c>
      <c r="AB490" s="152">
        <v>0.11</v>
      </c>
      <c r="AC490" s="152">
        <v>8.3000000000000007</v>
      </c>
      <c r="AD490" s="152">
        <v>3.55</v>
      </c>
      <c r="AE490" s="152">
        <v>0.94</v>
      </c>
      <c r="AF490" s="152">
        <v>0.22</v>
      </c>
      <c r="AJ490" s="152">
        <v>2.830107527</v>
      </c>
      <c r="AK490" s="156">
        <f t="shared" si="7"/>
        <v>9.8043010749999993E-2</v>
      </c>
      <c r="AL490" s="151">
        <v>980.43010749999996</v>
      </c>
      <c r="AN490" s="151">
        <v>1100</v>
      </c>
      <c r="AO490" s="151">
        <v>820</v>
      </c>
      <c r="CP490" s="152">
        <v>0.25</v>
      </c>
      <c r="CT490" s="152" t="s">
        <v>3181</v>
      </c>
      <c r="DO490" s="154">
        <v>83.6</v>
      </c>
      <c r="EC490" s="152">
        <v>5.79</v>
      </c>
      <c r="ED490" s="152">
        <v>52.033859759999999</v>
      </c>
      <c r="EE490" s="152">
        <v>1.0260651780000001</v>
      </c>
      <c r="EF490" s="152">
        <v>16.12157852</v>
      </c>
      <c r="EH490" s="152">
        <v>8.3166334699999993</v>
      </c>
      <c r="EK490" s="152">
        <v>0.14903575699999999</v>
      </c>
      <c r="EL490" s="152">
        <v>10.55818562</v>
      </c>
      <c r="EM490" s="152">
        <v>7.5750661990000001</v>
      </c>
      <c r="EO490" s="152">
        <v>3.0060464429999998</v>
      </c>
      <c r="EP490" s="152">
        <v>0.94668291699999996</v>
      </c>
      <c r="EQ490" s="152">
        <v>0.26683598800000002</v>
      </c>
      <c r="FD490" s="152">
        <v>24.6029059</v>
      </c>
      <c r="FP490" s="152">
        <v>12.34691404</v>
      </c>
      <c r="FQ490" s="152">
        <v>486.22778720000002</v>
      </c>
      <c r="FR490" s="152">
        <v>18.350479480000001</v>
      </c>
      <c r="FS490" s="152">
        <v>111.3362255</v>
      </c>
      <c r="FT490" s="152">
        <v>10.888349939999999</v>
      </c>
      <c r="FX490" s="152">
        <v>0.24775351200000001</v>
      </c>
      <c r="FY490" s="152">
        <v>291.07569139999998</v>
      </c>
      <c r="FZ490" s="152">
        <v>14.478563429999999</v>
      </c>
      <c r="GA490" s="152">
        <v>28.808610160000001</v>
      </c>
      <c r="GB490" s="152">
        <v>3.559564704</v>
      </c>
      <c r="GC490" s="152">
        <v>15.21984333</v>
      </c>
      <c r="GD490" s="152">
        <v>3.6267327950000001</v>
      </c>
      <c r="GE490" s="152">
        <v>1.215479422</v>
      </c>
      <c r="GF490" s="152">
        <v>3.3997616700000002</v>
      </c>
      <c r="GG490" s="152">
        <v>0.55186546700000005</v>
      </c>
      <c r="GH490" s="152">
        <v>3.3518232989999999</v>
      </c>
      <c r="GI490" s="152">
        <v>0.67712140600000004</v>
      </c>
      <c r="GJ490" s="152">
        <v>1.8509535319999999</v>
      </c>
      <c r="GK490" s="152">
        <v>0.27207759599999998</v>
      </c>
      <c r="GL490" s="152">
        <v>1.7171316759999999</v>
      </c>
      <c r="GM490" s="152">
        <v>0.27492893200000001</v>
      </c>
      <c r="GN490" s="152">
        <v>2.8291720319999998</v>
      </c>
      <c r="GO490" s="152">
        <v>0.70720839300000005</v>
      </c>
      <c r="GS490" s="152">
        <v>3.5878805499999999</v>
      </c>
      <c r="GT490" s="152">
        <v>1.299221097</v>
      </c>
      <c r="GU490" s="152">
        <v>0.36885030800000002</v>
      </c>
    </row>
    <row r="491" spans="1:203">
      <c r="A491" s="151">
        <v>2667</v>
      </c>
      <c r="B491" s="152" t="s">
        <v>2859</v>
      </c>
      <c r="C491" s="152" t="s">
        <v>3019</v>
      </c>
      <c r="D491" s="152" t="s">
        <v>3178</v>
      </c>
      <c r="E491" s="152" t="s">
        <v>4757</v>
      </c>
      <c r="F491" s="152" t="s">
        <v>8935</v>
      </c>
      <c r="H491" s="151">
        <v>341060</v>
      </c>
      <c r="L491" s="153" t="s">
        <v>5138</v>
      </c>
      <c r="O491" s="151">
        <v>3607</v>
      </c>
      <c r="P491" s="152">
        <v>19.18</v>
      </c>
      <c r="Q491" s="152">
        <v>-102.48</v>
      </c>
      <c r="R491" s="152" t="s">
        <v>2949</v>
      </c>
      <c r="S491" s="152" t="s">
        <v>2716</v>
      </c>
      <c r="T491" s="152">
        <v>52.79</v>
      </c>
      <c r="U491" s="152">
        <v>1.26</v>
      </c>
      <c r="V491" s="152">
        <v>18.93</v>
      </c>
      <c r="X491" s="152">
        <v>6.75</v>
      </c>
      <c r="AA491" s="152">
        <v>5.43</v>
      </c>
      <c r="AB491" s="152">
        <v>0.12</v>
      </c>
      <c r="AC491" s="152">
        <v>8.89</v>
      </c>
      <c r="AD491" s="152">
        <v>4</v>
      </c>
      <c r="AE491" s="152">
        <v>0.95</v>
      </c>
      <c r="AF491" s="152">
        <v>0.26</v>
      </c>
      <c r="AJ491" s="152">
        <v>1.5833333329999999</v>
      </c>
      <c r="AK491" s="156">
        <f t="shared" si="7"/>
        <v>6.2277777779999995E-2</v>
      </c>
      <c r="AL491" s="151">
        <v>622.77777779999997</v>
      </c>
      <c r="AN491" s="151">
        <v>1100</v>
      </c>
      <c r="AO491" s="151">
        <v>800</v>
      </c>
      <c r="CP491" s="152">
        <v>0.25</v>
      </c>
      <c r="CT491" s="152" t="s">
        <v>3181</v>
      </c>
      <c r="DO491" s="154">
        <v>84.8</v>
      </c>
      <c r="EC491" s="152">
        <v>5.79</v>
      </c>
      <c r="ED491" s="152">
        <v>52.033859759999999</v>
      </c>
      <c r="EE491" s="152">
        <v>1.0260651780000001</v>
      </c>
      <c r="EF491" s="152">
        <v>16.12157852</v>
      </c>
      <c r="EH491" s="152">
        <v>8.3166334699999993</v>
      </c>
      <c r="EK491" s="152">
        <v>0.14903575699999999</v>
      </c>
      <c r="EL491" s="152">
        <v>10.55818562</v>
      </c>
      <c r="EM491" s="152">
        <v>7.5750661990000001</v>
      </c>
      <c r="EO491" s="152">
        <v>3.0060464429999998</v>
      </c>
      <c r="EP491" s="152">
        <v>0.94668291699999996</v>
      </c>
      <c r="EQ491" s="152">
        <v>0.26683598800000002</v>
      </c>
      <c r="FD491" s="152">
        <v>24.6029059</v>
      </c>
      <c r="FP491" s="152">
        <v>12.34691404</v>
      </c>
      <c r="FQ491" s="152">
        <v>486.22778720000002</v>
      </c>
      <c r="FR491" s="152">
        <v>18.350479480000001</v>
      </c>
      <c r="FS491" s="152">
        <v>111.3362255</v>
      </c>
      <c r="FT491" s="152">
        <v>10.888349939999999</v>
      </c>
      <c r="FX491" s="152">
        <v>0.24775351200000001</v>
      </c>
      <c r="FY491" s="152">
        <v>291.07569139999998</v>
      </c>
      <c r="FZ491" s="152">
        <v>14.478563429999999</v>
      </c>
      <c r="GA491" s="152">
        <v>28.808610160000001</v>
      </c>
      <c r="GB491" s="152">
        <v>3.559564704</v>
      </c>
      <c r="GC491" s="152">
        <v>15.21984333</v>
      </c>
      <c r="GD491" s="152">
        <v>3.6267327950000001</v>
      </c>
      <c r="GE491" s="152">
        <v>1.215479422</v>
      </c>
      <c r="GF491" s="152">
        <v>3.3997616700000002</v>
      </c>
      <c r="GG491" s="152">
        <v>0.55186546700000005</v>
      </c>
      <c r="GH491" s="152">
        <v>3.3518232989999999</v>
      </c>
      <c r="GI491" s="152">
        <v>0.67712140600000004</v>
      </c>
      <c r="GJ491" s="152">
        <v>1.8509535319999999</v>
      </c>
      <c r="GK491" s="152">
        <v>0.27207759599999998</v>
      </c>
      <c r="GL491" s="152">
        <v>1.7171316759999999</v>
      </c>
      <c r="GM491" s="152">
        <v>0.27492893200000001</v>
      </c>
      <c r="GN491" s="152">
        <v>2.8291720319999998</v>
      </c>
      <c r="GO491" s="152">
        <v>0.70720839300000005</v>
      </c>
      <c r="GS491" s="152">
        <v>3.5878805499999999</v>
      </c>
      <c r="GT491" s="152">
        <v>1.299221097</v>
      </c>
      <c r="GU491" s="152">
        <v>0.36885030800000002</v>
      </c>
    </row>
    <row r="492" spans="1:203">
      <c r="A492" s="151">
        <v>2670</v>
      </c>
      <c r="B492" s="152" t="s">
        <v>2859</v>
      </c>
      <c r="C492" s="152" t="s">
        <v>3019</v>
      </c>
      <c r="D492" s="152" t="s">
        <v>3178</v>
      </c>
      <c r="E492" s="152" t="s">
        <v>5095</v>
      </c>
      <c r="F492" s="152" t="s">
        <v>8936</v>
      </c>
      <c r="H492" s="151">
        <v>341060</v>
      </c>
      <c r="L492" s="153" t="s">
        <v>5096</v>
      </c>
      <c r="O492" s="151">
        <v>3607</v>
      </c>
      <c r="P492" s="152">
        <v>19.100000000000001</v>
      </c>
      <c r="Q492" s="152">
        <v>-102.38</v>
      </c>
      <c r="R492" s="152" t="s">
        <v>2949</v>
      </c>
      <c r="S492" s="152" t="s">
        <v>2716</v>
      </c>
      <c r="T492" s="152">
        <v>52.6</v>
      </c>
      <c r="U492" s="152">
        <v>0.98</v>
      </c>
      <c r="V492" s="152">
        <v>18.260000000000002</v>
      </c>
      <c r="X492" s="152">
        <v>6.05</v>
      </c>
      <c r="AA492" s="152">
        <v>4.92</v>
      </c>
      <c r="AB492" s="152">
        <v>0.1</v>
      </c>
      <c r="AC492" s="152">
        <v>8.3000000000000007</v>
      </c>
      <c r="AD492" s="152">
        <v>2.64</v>
      </c>
      <c r="AE492" s="152">
        <v>0.88</v>
      </c>
      <c r="AF492" s="152">
        <v>0.24</v>
      </c>
      <c r="AJ492" s="152">
        <v>1.820689655</v>
      </c>
      <c r="AK492" s="156">
        <f t="shared" si="7"/>
        <v>6.1701149429999998E-2</v>
      </c>
      <c r="AL492" s="151">
        <v>617.01149429999998</v>
      </c>
      <c r="AN492" s="151">
        <v>1700</v>
      </c>
      <c r="AO492" s="151">
        <v>810</v>
      </c>
      <c r="CP492" s="152">
        <v>0.25</v>
      </c>
      <c r="CT492" s="152" t="s">
        <v>3181</v>
      </c>
      <c r="DO492" s="154">
        <v>87.8</v>
      </c>
      <c r="EC492" s="152">
        <v>6.03</v>
      </c>
      <c r="ED492" s="152">
        <v>53.097213320000002</v>
      </c>
      <c r="EE492" s="152">
        <v>0.79546306600000005</v>
      </c>
      <c r="EF492" s="152">
        <v>15.825153609999999</v>
      </c>
      <c r="EH492" s="152">
        <v>7.6023446779999997</v>
      </c>
      <c r="EK492" s="152">
        <v>0.12841418800000001</v>
      </c>
      <c r="EL492" s="152">
        <v>11.23266587</v>
      </c>
      <c r="EM492" s="152">
        <v>7.1286934909999999</v>
      </c>
      <c r="EO492" s="152">
        <v>3.249451047</v>
      </c>
      <c r="EP492" s="152">
        <v>0.74001102100000005</v>
      </c>
      <c r="EQ492" s="152">
        <v>0.20059991999999999</v>
      </c>
      <c r="FD492" s="152">
        <v>20.559598640000001</v>
      </c>
      <c r="FP492" s="152">
        <v>8.8787790579999992</v>
      </c>
      <c r="FQ492" s="152">
        <v>488.66439279999997</v>
      </c>
      <c r="FR492" s="152">
        <v>13.072678420000001</v>
      </c>
      <c r="FS492" s="152">
        <v>86.452108620000004</v>
      </c>
      <c r="FT492" s="152">
        <v>3.949604033</v>
      </c>
      <c r="FX492" s="152">
        <v>0.308636984</v>
      </c>
      <c r="FY492" s="152">
        <v>255.4402609</v>
      </c>
      <c r="FZ492" s="152">
        <v>10.194777739999999</v>
      </c>
      <c r="GA492" s="152">
        <v>22.039097590000001</v>
      </c>
      <c r="GB492" s="152">
        <v>3.0338104700000001</v>
      </c>
      <c r="GC492" s="152">
        <v>12.872915470000001</v>
      </c>
      <c r="GD492" s="152">
        <v>2.9953611260000002</v>
      </c>
      <c r="GE492" s="152">
        <v>1.000013813</v>
      </c>
      <c r="GF492" s="152">
        <v>2.9001205919999999</v>
      </c>
      <c r="GG492" s="152">
        <v>0.44982641000000001</v>
      </c>
      <c r="GH492" s="152">
        <v>2.638377626</v>
      </c>
      <c r="GI492" s="152">
        <v>0.50791340900000004</v>
      </c>
      <c r="GJ492" s="152">
        <v>1.3464487089999999</v>
      </c>
      <c r="GK492" s="152">
        <v>0.19195847999999999</v>
      </c>
      <c r="GL492" s="152">
        <v>1.1701800570000001</v>
      </c>
      <c r="GM492" s="152">
        <v>0.186207125</v>
      </c>
      <c r="GN492" s="152">
        <v>2.365042828</v>
      </c>
      <c r="GO492" s="152">
        <v>0.26232572900000001</v>
      </c>
      <c r="GS492" s="152">
        <v>3.77279506</v>
      </c>
      <c r="GT492" s="152">
        <v>0.67821649799999995</v>
      </c>
      <c r="GU492" s="152">
        <v>0.22039325700000001</v>
      </c>
    </row>
    <row r="493" spans="1:203">
      <c r="A493" s="151">
        <v>2680</v>
      </c>
      <c r="B493" s="152" t="s">
        <v>2859</v>
      </c>
      <c r="C493" s="152" t="s">
        <v>3019</v>
      </c>
      <c r="D493" s="152" t="s">
        <v>3178</v>
      </c>
      <c r="E493" s="152" t="s">
        <v>4000</v>
      </c>
      <c r="F493" s="152" t="s">
        <v>8937</v>
      </c>
      <c r="H493" s="151">
        <v>341060</v>
      </c>
      <c r="L493" s="153" t="s">
        <v>4961</v>
      </c>
      <c r="O493" s="151">
        <v>3607</v>
      </c>
      <c r="P493" s="152">
        <v>18.97</v>
      </c>
      <c r="Q493" s="152">
        <v>-101.75</v>
      </c>
      <c r="R493" s="152" t="s">
        <v>2949</v>
      </c>
      <c r="S493" s="152" t="s">
        <v>2716</v>
      </c>
      <c r="T493" s="152">
        <v>51.98</v>
      </c>
      <c r="U493" s="152">
        <v>0.9</v>
      </c>
      <c r="V493" s="152">
        <v>17.649999999999999</v>
      </c>
      <c r="X493" s="152">
        <v>7.23</v>
      </c>
      <c r="AA493" s="152">
        <v>5.13</v>
      </c>
      <c r="AB493" s="152">
        <v>0.16</v>
      </c>
      <c r="AC493" s="152">
        <v>10.37</v>
      </c>
      <c r="AD493" s="152">
        <v>4.22</v>
      </c>
      <c r="AE493" s="152">
        <v>0.86</v>
      </c>
      <c r="AF493" s="152">
        <v>0.21</v>
      </c>
      <c r="AJ493" s="152">
        <v>1.116883117</v>
      </c>
      <c r="AK493" s="156">
        <f t="shared" si="7"/>
        <v>1.3402597399999999E-2</v>
      </c>
      <c r="AL493" s="151">
        <v>134.02597399999999</v>
      </c>
      <c r="AN493" s="151">
        <v>1300</v>
      </c>
      <c r="AO493" s="151">
        <v>1290</v>
      </c>
      <c r="CP493" s="152">
        <v>0.25</v>
      </c>
      <c r="CT493" s="152" t="s">
        <v>3181</v>
      </c>
      <c r="DO493" s="154">
        <v>91.1</v>
      </c>
      <c r="EC493" s="152">
        <v>5.62</v>
      </c>
      <c r="ED493" s="152">
        <v>52.912990999999998</v>
      </c>
      <c r="EE493" s="152">
        <v>0.67108246800000004</v>
      </c>
      <c r="EF493" s="152">
        <v>15.57819802</v>
      </c>
      <c r="EH493" s="152">
        <v>7.186452654</v>
      </c>
      <c r="EK493" s="152">
        <v>0.12851048000000001</v>
      </c>
      <c r="EL493" s="152">
        <v>11.480142710000001</v>
      </c>
      <c r="EM493" s="152">
        <v>7.8346830289999998</v>
      </c>
      <c r="EO493" s="152">
        <v>3.3681502299999999</v>
      </c>
      <c r="EP493" s="152">
        <v>0.70132494099999998</v>
      </c>
      <c r="EQ493" s="152">
        <v>0.13847447399999999</v>
      </c>
      <c r="FD493" s="152">
        <v>24.81782179</v>
      </c>
      <c r="FP493" s="152">
        <v>9.9539149590000005</v>
      </c>
      <c r="FQ493" s="152">
        <v>432.28194739999998</v>
      </c>
      <c r="FR493" s="152">
        <v>13.915580670000001</v>
      </c>
      <c r="FS493" s="152">
        <v>70.966324319999998</v>
      </c>
      <c r="FT493" s="152">
        <v>2.2551455630000001</v>
      </c>
      <c r="FX493" s="152">
        <v>0.33832151100000002</v>
      </c>
      <c r="FY493" s="152">
        <v>210.9401618</v>
      </c>
      <c r="FZ493" s="152">
        <v>7.4590485830000004</v>
      </c>
      <c r="GA493" s="152">
        <v>15.7446976</v>
      </c>
      <c r="GB493" s="152">
        <v>2.0826295849999998</v>
      </c>
      <c r="GC493" s="152">
        <v>9.5561123729999995</v>
      </c>
      <c r="GD493" s="152">
        <v>2.5133408130000001</v>
      </c>
      <c r="GE493" s="152">
        <v>0.82057927399999997</v>
      </c>
      <c r="GF493" s="152">
        <v>2.5489098669999999</v>
      </c>
      <c r="GG493" s="152">
        <v>0.417401362</v>
      </c>
      <c r="GH493" s="152">
        <v>2.520227437</v>
      </c>
      <c r="GI493" s="152">
        <v>0.50947683700000002</v>
      </c>
      <c r="GJ493" s="152">
        <v>1.407927782</v>
      </c>
      <c r="GK493" s="152">
        <v>0.209419521</v>
      </c>
      <c r="GL493" s="152">
        <v>1.280862076</v>
      </c>
      <c r="GM493" s="152">
        <v>0.20720197700000001</v>
      </c>
      <c r="GN493" s="152">
        <v>2.0854673039999998</v>
      </c>
      <c r="GO493" s="152">
        <v>0.14327546099999999</v>
      </c>
      <c r="GS493" s="152">
        <v>3.2406270909999999</v>
      </c>
      <c r="GT493" s="152">
        <v>0.603527166</v>
      </c>
      <c r="GU493" s="152">
        <v>0.209234279</v>
      </c>
    </row>
    <row r="494" spans="1:203">
      <c r="A494" s="151">
        <v>2681</v>
      </c>
      <c r="B494" s="152" t="s">
        <v>2859</v>
      </c>
      <c r="C494" s="152" t="s">
        <v>3019</v>
      </c>
      <c r="D494" s="152" t="s">
        <v>3178</v>
      </c>
      <c r="E494" s="152" t="s">
        <v>4000</v>
      </c>
      <c r="F494" s="152" t="s">
        <v>8938</v>
      </c>
      <c r="H494" s="151">
        <v>341060</v>
      </c>
      <c r="L494" s="153" t="s">
        <v>4497</v>
      </c>
      <c r="O494" s="151">
        <v>3607</v>
      </c>
      <c r="P494" s="152">
        <v>18.97</v>
      </c>
      <c r="Q494" s="152">
        <v>-101.75</v>
      </c>
      <c r="R494" s="152" t="s">
        <v>2949</v>
      </c>
      <c r="S494" s="152" t="s">
        <v>2716</v>
      </c>
      <c r="T494" s="152">
        <v>50.49</v>
      </c>
      <c r="U494" s="152">
        <v>0.71</v>
      </c>
      <c r="V494" s="152">
        <v>17.32</v>
      </c>
      <c r="X494" s="152">
        <v>6.35</v>
      </c>
      <c r="AA494" s="152">
        <v>6.29</v>
      </c>
      <c r="AB494" s="152">
        <v>0.13</v>
      </c>
      <c r="AC494" s="152">
        <v>9.64</v>
      </c>
      <c r="AD494" s="152">
        <v>4.26</v>
      </c>
      <c r="AE494" s="152">
        <v>0.67</v>
      </c>
      <c r="AF494" s="152">
        <v>0.16</v>
      </c>
      <c r="AJ494" s="152">
        <v>4.5353846149999999</v>
      </c>
      <c r="AK494" s="156">
        <f t="shared" si="7"/>
        <v>2.6800000000000001E-2</v>
      </c>
      <c r="AL494" s="151">
        <v>268</v>
      </c>
      <c r="AN494" s="151">
        <v>1300</v>
      </c>
      <c r="AO494" s="151">
        <v>1270</v>
      </c>
      <c r="CP494" s="152">
        <v>0.25</v>
      </c>
      <c r="CT494" s="152" t="s">
        <v>3181</v>
      </c>
      <c r="DO494" s="154">
        <v>90.3</v>
      </c>
      <c r="EC494" s="152">
        <v>5.62</v>
      </c>
      <c r="ED494" s="152">
        <v>52.912990999999998</v>
      </c>
      <c r="EE494" s="152">
        <v>0.67108246800000004</v>
      </c>
      <c r="EF494" s="152">
        <v>15.57819802</v>
      </c>
      <c r="EH494" s="152">
        <v>7.186452654</v>
      </c>
      <c r="EK494" s="152">
        <v>0.12851048000000001</v>
      </c>
      <c r="EL494" s="152">
        <v>11.480142710000001</v>
      </c>
      <c r="EM494" s="152">
        <v>7.8346830289999998</v>
      </c>
      <c r="EO494" s="152">
        <v>3.3681502299999999</v>
      </c>
      <c r="EP494" s="152">
        <v>0.70132494099999998</v>
      </c>
      <c r="EQ494" s="152">
        <v>0.13847447399999999</v>
      </c>
      <c r="FD494" s="152">
        <v>24.81782179</v>
      </c>
      <c r="FP494" s="152">
        <v>9.9539149590000005</v>
      </c>
      <c r="FQ494" s="152">
        <v>432.28194739999998</v>
      </c>
      <c r="FR494" s="152">
        <v>13.915580670000001</v>
      </c>
      <c r="FS494" s="152">
        <v>70.966324319999998</v>
      </c>
      <c r="FT494" s="152">
        <v>2.2551455630000001</v>
      </c>
      <c r="FX494" s="152">
        <v>0.33832151100000002</v>
      </c>
      <c r="FY494" s="152">
        <v>210.9401618</v>
      </c>
      <c r="FZ494" s="152">
        <v>7.4590485830000004</v>
      </c>
      <c r="GA494" s="152">
        <v>15.7446976</v>
      </c>
      <c r="GB494" s="152">
        <v>2.0826295849999998</v>
      </c>
      <c r="GC494" s="152">
        <v>9.5561123729999995</v>
      </c>
      <c r="GD494" s="152">
        <v>2.5133408130000001</v>
      </c>
      <c r="GE494" s="152">
        <v>0.82057927399999997</v>
      </c>
      <c r="GF494" s="152">
        <v>2.5489098669999999</v>
      </c>
      <c r="GG494" s="152">
        <v>0.417401362</v>
      </c>
      <c r="GH494" s="152">
        <v>2.520227437</v>
      </c>
      <c r="GI494" s="152">
        <v>0.50947683700000002</v>
      </c>
      <c r="GJ494" s="152">
        <v>1.407927782</v>
      </c>
      <c r="GK494" s="152">
        <v>0.209419521</v>
      </c>
      <c r="GL494" s="152">
        <v>1.280862076</v>
      </c>
      <c r="GM494" s="152">
        <v>0.20720197700000001</v>
      </c>
      <c r="GN494" s="152">
        <v>2.0854673039999998</v>
      </c>
      <c r="GO494" s="152">
        <v>0.14327546099999999</v>
      </c>
      <c r="GS494" s="152">
        <v>3.2406270909999999</v>
      </c>
      <c r="GT494" s="152">
        <v>0.603527166</v>
      </c>
      <c r="GU494" s="152">
        <v>0.209234279</v>
      </c>
    </row>
    <row r="495" spans="1:203">
      <c r="A495" s="151">
        <v>2682</v>
      </c>
      <c r="B495" s="152" t="s">
        <v>2859</v>
      </c>
      <c r="C495" s="152" t="s">
        <v>3019</v>
      </c>
      <c r="D495" s="152" t="s">
        <v>3178</v>
      </c>
      <c r="E495" s="152" t="s">
        <v>4000</v>
      </c>
      <c r="F495" s="152" t="s">
        <v>8939</v>
      </c>
      <c r="H495" s="151">
        <v>341060</v>
      </c>
      <c r="L495" s="153" t="s">
        <v>4903</v>
      </c>
      <c r="O495" s="151">
        <v>3607</v>
      </c>
      <c r="P495" s="152">
        <v>18.97</v>
      </c>
      <c r="Q495" s="152">
        <v>-101.75</v>
      </c>
      <c r="R495" s="152" t="s">
        <v>2949</v>
      </c>
      <c r="S495" s="152" t="s">
        <v>2716</v>
      </c>
      <c r="T495" s="152">
        <v>51.8</v>
      </c>
      <c r="U495" s="152">
        <v>0.68</v>
      </c>
      <c r="V495" s="152">
        <v>18.77</v>
      </c>
      <c r="X495" s="152">
        <v>5.95</v>
      </c>
      <c r="AA495" s="152">
        <v>4.13</v>
      </c>
      <c r="AB495" s="152">
        <v>7.0000000000000007E-2</v>
      </c>
      <c r="AC495" s="152">
        <v>9.32</v>
      </c>
      <c r="AD495" s="152">
        <v>4.57</v>
      </c>
      <c r="AE495" s="152">
        <v>0.84</v>
      </c>
      <c r="AF495" s="152">
        <v>0.17</v>
      </c>
      <c r="AJ495" s="152">
        <v>2.945454545</v>
      </c>
      <c r="AK495" s="156">
        <f t="shared" si="7"/>
        <v>2.4E-2</v>
      </c>
      <c r="AL495" s="151">
        <v>240</v>
      </c>
      <c r="AN495" s="151">
        <v>1600</v>
      </c>
      <c r="AO495" s="151">
        <v>1370</v>
      </c>
      <c r="CP495" s="152">
        <v>0.25</v>
      </c>
      <c r="CT495" s="152" t="s">
        <v>3181</v>
      </c>
      <c r="DO495" s="154">
        <v>89.9</v>
      </c>
      <c r="EC495" s="152">
        <v>5.62</v>
      </c>
      <c r="ED495" s="152">
        <v>52.912990999999998</v>
      </c>
      <c r="EE495" s="152">
        <v>0.67108246800000004</v>
      </c>
      <c r="EF495" s="152">
        <v>15.57819802</v>
      </c>
      <c r="EH495" s="152">
        <v>7.186452654</v>
      </c>
      <c r="EK495" s="152">
        <v>0.12851048000000001</v>
      </c>
      <c r="EL495" s="152">
        <v>11.480142710000001</v>
      </c>
      <c r="EM495" s="152">
        <v>7.8346830289999998</v>
      </c>
      <c r="EO495" s="152">
        <v>3.3681502299999999</v>
      </c>
      <c r="EP495" s="152">
        <v>0.70132494099999998</v>
      </c>
      <c r="EQ495" s="152">
        <v>0.13847447399999999</v>
      </c>
      <c r="FD495" s="152">
        <v>24.81782179</v>
      </c>
      <c r="FP495" s="152">
        <v>9.9539149590000005</v>
      </c>
      <c r="FQ495" s="152">
        <v>432.28194739999998</v>
      </c>
      <c r="FR495" s="152">
        <v>13.915580670000001</v>
      </c>
      <c r="FS495" s="152">
        <v>70.966324319999998</v>
      </c>
      <c r="FT495" s="152">
        <v>2.2551455630000001</v>
      </c>
      <c r="FX495" s="152">
        <v>0.33832151100000002</v>
      </c>
      <c r="FY495" s="152">
        <v>210.9401618</v>
      </c>
      <c r="FZ495" s="152">
        <v>7.4590485830000004</v>
      </c>
      <c r="GA495" s="152">
        <v>15.7446976</v>
      </c>
      <c r="GB495" s="152">
        <v>2.0826295849999998</v>
      </c>
      <c r="GC495" s="152">
        <v>9.5561123729999995</v>
      </c>
      <c r="GD495" s="152">
        <v>2.5133408130000001</v>
      </c>
      <c r="GE495" s="152">
        <v>0.82057927399999997</v>
      </c>
      <c r="GF495" s="152">
        <v>2.5489098669999999</v>
      </c>
      <c r="GG495" s="152">
        <v>0.417401362</v>
      </c>
      <c r="GH495" s="152">
        <v>2.520227437</v>
      </c>
      <c r="GI495" s="152">
        <v>0.50947683700000002</v>
      </c>
      <c r="GJ495" s="152">
        <v>1.407927782</v>
      </c>
      <c r="GK495" s="152">
        <v>0.209419521</v>
      </c>
      <c r="GL495" s="152">
        <v>1.280862076</v>
      </c>
      <c r="GM495" s="152">
        <v>0.20720197700000001</v>
      </c>
      <c r="GN495" s="152">
        <v>2.0854673039999998</v>
      </c>
      <c r="GO495" s="152">
        <v>0.14327546099999999</v>
      </c>
      <c r="GS495" s="152">
        <v>3.2406270909999999</v>
      </c>
      <c r="GT495" s="152">
        <v>0.603527166</v>
      </c>
      <c r="GU495" s="152">
        <v>0.209234279</v>
      </c>
    </row>
    <row r="496" spans="1:203">
      <c r="A496" s="151">
        <v>2683</v>
      </c>
      <c r="B496" s="152" t="s">
        <v>2859</v>
      </c>
      <c r="C496" s="152" t="s">
        <v>3019</v>
      </c>
      <c r="D496" s="152" t="s">
        <v>3178</v>
      </c>
      <c r="E496" s="152" t="s">
        <v>4000</v>
      </c>
      <c r="F496" s="152" t="s">
        <v>8940</v>
      </c>
      <c r="H496" s="151">
        <v>341060</v>
      </c>
      <c r="L496" s="153" t="s">
        <v>4601</v>
      </c>
      <c r="O496" s="151">
        <v>3607</v>
      </c>
      <c r="P496" s="152">
        <v>18.97</v>
      </c>
      <c r="Q496" s="152">
        <v>-101.75</v>
      </c>
      <c r="R496" s="152" t="s">
        <v>2949</v>
      </c>
      <c r="S496" s="152" t="s">
        <v>2716</v>
      </c>
      <c r="T496" s="152">
        <v>50.82</v>
      </c>
      <c r="U496" s="152">
        <v>0.8</v>
      </c>
      <c r="V496" s="152">
        <v>18.07</v>
      </c>
      <c r="X496" s="152">
        <v>5.68</v>
      </c>
      <c r="AA496" s="152">
        <v>5.15</v>
      </c>
      <c r="AB496" s="152">
        <v>0.08</v>
      </c>
      <c r="AC496" s="152">
        <v>9.5</v>
      </c>
      <c r="AD496" s="152">
        <v>4.3099999999999996</v>
      </c>
      <c r="AE496" s="152">
        <v>0.77</v>
      </c>
      <c r="AF496" s="152">
        <v>0.16</v>
      </c>
      <c r="AJ496" s="152">
        <v>4.6410958899999999</v>
      </c>
      <c r="AK496" s="156">
        <f t="shared" si="7"/>
        <v>0.1075890411</v>
      </c>
      <c r="AL496" s="151">
        <v>1075.8904110000001</v>
      </c>
      <c r="AN496" s="151">
        <v>2000</v>
      </c>
      <c r="AO496" s="151">
        <v>1410</v>
      </c>
      <c r="AW496" s="152">
        <v>23.2</v>
      </c>
      <c r="AX496" s="151">
        <v>4597</v>
      </c>
      <c r="AY496" s="151">
        <v>182</v>
      </c>
      <c r="BG496" s="152">
        <v>10</v>
      </c>
      <c r="BH496" s="152">
        <v>526</v>
      </c>
      <c r="BI496" s="152">
        <v>17.100000000000001</v>
      </c>
      <c r="BJ496" s="152">
        <v>81</v>
      </c>
      <c r="BK496" s="152">
        <v>2.6</v>
      </c>
      <c r="BO496" s="152">
        <v>220</v>
      </c>
      <c r="BP496" s="152">
        <v>8</v>
      </c>
      <c r="BQ496" s="152">
        <v>17.5</v>
      </c>
      <c r="BR496" s="152">
        <v>2.34</v>
      </c>
      <c r="BS496" s="152">
        <v>13.6</v>
      </c>
      <c r="BT496" s="152">
        <v>6.74</v>
      </c>
      <c r="BU496" s="152">
        <v>1.34</v>
      </c>
      <c r="BV496" s="152">
        <v>1.65</v>
      </c>
      <c r="BX496" s="152">
        <v>2.6</v>
      </c>
      <c r="BZ496" s="152">
        <v>1.67</v>
      </c>
      <c r="CB496" s="152">
        <v>2.3199999999999998</v>
      </c>
      <c r="CE496" s="152">
        <v>0.17</v>
      </c>
      <c r="CH496" s="152">
        <v>3.91</v>
      </c>
      <c r="CJ496" s="152">
        <v>0.38</v>
      </c>
      <c r="CK496" s="152">
        <v>0.09</v>
      </c>
      <c r="CP496" s="152">
        <v>0.25</v>
      </c>
      <c r="CT496" s="152" t="s">
        <v>3181</v>
      </c>
      <c r="DO496" s="154">
        <v>90.4</v>
      </c>
      <c r="EC496" s="152">
        <v>5.62</v>
      </c>
      <c r="ED496" s="152">
        <v>52.912990999999998</v>
      </c>
      <c r="EE496" s="152">
        <v>0.67108246800000004</v>
      </c>
      <c r="EF496" s="152">
        <v>15.57819802</v>
      </c>
      <c r="EH496" s="152">
        <v>7.186452654</v>
      </c>
      <c r="EK496" s="152">
        <v>0.12851048000000001</v>
      </c>
      <c r="EL496" s="152">
        <v>11.480142710000001</v>
      </c>
      <c r="EM496" s="152">
        <v>7.8346830289999998</v>
      </c>
      <c r="EO496" s="152">
        <v>3.3681502299999999</v>
      </c>
      <c r="EP496" s="152">
        <v>0.70132494099999998</v>
      </c>
      <c r="EQ496" s="152">
        <v>0.13847447399999999</v>
      </c>
      <c r="FD496" s="152">
        <v>24.81782179</v>
      </c>
      <c r="FP496" s="152">
        <v>9.9539149590000005</v>
      </c>
      <c r="FQ496" s="152">
        <v>432.28194739999998</v>
      </c>
      <c r="FR496" s="152">
        <v>13.915580670000001</v>
      </c>
      <c r="FS496" s="152">
        <v>70.966324319999998</v>
      </c>
      <c r="FT496" s="152">
        <v>2.2551455630000001</v>
      </c>
      <c r="FX496" s="152">
        <v>0.33832151100000002</v>
      </c>
      <c r="FY496" s="152">
        <v>210.9401618</v>
      </c>
      <c r="FZ496" s="152">
        <v>7.4590485830000004</v>
      </c>
      <c r="GA496" s="152">
        <v>15.7446976</v>
      </c>
      <c r="GB496" s="152">
        <v>2.0826295849999998</v>
      </c>
      <c r="GC496" s="152">
        <v>9.5561123729999995</v>
      </c>
      <c r="GD496" s="152">
        <v>2.5133408130000001</v>
      </c>
      <c r="GE496" s="152">
        <v>0.82057927399999997</v>
      </c>
      <c r="GF496" s="152">
        <v>2.5489098669999999</v>
      </c>
      <c r="GG496" s="152">
        <v>0.417401362</v>
      </c>
      <c r="GH496" s="152">
        <v>2.520227437</v>
      </c>
      <c r="GI496" s="152">
        <v>0.50947683700000002</v>
      </c>
      <c r="GJ496" s="152">
        <v>1.407927782</v>
      </c>
      <c r="GK496" s="152">
        <v>0.209419521</v>
      </c>
      <c r="GL496" s="152">
        <v>1.280862076</v>
      </c>
      <c r="GM496" s="152">
        <v>0.20720197700000001</v>
      </c>
      <c r="GN496" s="152">
        <v>2.0854673039999998</v>
      </c>
      <c r="GO496" s="152">
        <v>0.14327546099999999</v>
      </c>
      <c r="GS496" s="152">
        <v>3.2406270909999999</v>
      </c>
      <c r="GT496" s="152">
        <v>0.603527166</v>
      </c>
      <c r="GU496" s="152">
        <v>0.209234279</v>
      </c>
    </row>
    <row r="497" spans="1:203">
      <c r="A497" s="151">
        <v>2686</v>
      </c>
      <c r="B497" s="152" t="s">
        <v>2859</v>
      </c>
      <c r="C497" s="152" t="s">
        <v>3019</v>
      </c>
      <c r="D497" s="152" t="s">
        <v>3178</v>
      </c>
      <c r="E497" s="152" t="s">
        <v>4000</v>
      </c>
      <c r="F497" s="152" t="s">
        <v>8941</v>
      </c>
      <c r="H497" s="151">
        <v>341060</v>
      </c>
      <c r="L497" s="153" t="s">
        <v>4608</v>
      </c>
      <c r="O497" s="151">
        <v>3607</v>
      </c>
      <c r="P497" s="152">
        <v>18.97</v>
      </c>
      <c r="Q497" s="152">
        <v>-101.75</v>
      </c>
      <c r="R497" s="152" t="s">
        <v>2949</v>
      </c>
      <c r="S497" s="152" t="s">
        <v>2716</v>
      </c>
      <c r="T497" s="152">
        <v>50.83</v>
      </c>
      <c r="U497" s="152">
        <v>0.76</v>
      </c>
      <c r="V497" s="152">
        <v>19.46</v>
      </c>
      <c r="X497" s="152">
        <v>5.65</v>
      </c>
      <c r="AA497" s="152">
        <v>3.26</v>
      </c>
      <c r="AB497" s="152">
        <v>0.02</v>
      </c>
      <c r="AC497" s="152">
        <v>10.23</v>
      </c>
      <c r="AD497" s="152">
        <v>4.41</v>
      </c>
      <c r="AE497" s="152">
        <v>0.8</v>
      </c>
      <c r="AF497" s="152">
        <v>0.19</v>
      </c>
      <c r="AJ497" s="152">
        <v>1.4857142860000001</v>
      </c>
      <c r="AK497" s="156">
        <f t="shared" si="7"/>
        <v>3.6571428570000002E-2</v>
      </c>
      <c r="AL497" s="151">
        <v>365.7142857</v>
      </c>
      <c r="AN497" s="151">
        <v>2100</v>
      </c>
      <c r="AO497" s="151">
        <v>1680</v>
      </c>
      <c r="CP497" s="152">
        <v>0.25</v>
      </c>
      <c r="CT497" s="152" t="s">
        <v>3181</v>
      </c>
      <c r="DO497" s="154">
        <v>90.5</v>
      </c>
      <c r="EC497" s="152">
        <v>5.62</v>
      </c>
      <c r="ED497" s="152">
        <v>52.912990999999998</v>
      </c>
      <c r="EE497" s="152">
        <v>0.67108246800000004</v>
      </c>
      <c r="EF497" s="152">
        <v>15.57819802</v>
      </c>
      <c r="EH497" s="152">
        <v>7.186452654</v>
      </c>
      <c r="EK497" s="152">
        <v>0.12851048000000001</v>
      </c>
      <c r="EL497" s="152">
        <v>11.480142710000001</v>
      </c>
      <c r="EM497" s="152">
        <v>7.8346830289999998</v>
      </c>
      <c r="EO497" s="152">
        <v>3.3681502299999999</v>
      </c>
      <c r="EP497" s="152">
        <v>0.70132494099999998</v>
      </c>
      <c r="EQ497" s="152">
        <v>0.13847447399999999</v>
      </c>
      <c r="FD497" s="152">
        <v>24.81782179</v>
      </c>
      <c r="FP497" s="152">
        <v>9.9539149590000005</v>
      </c>
      <c r="FQ497" s="152">
        <v>432.28194739999998</v>
      </c>
      <c r="FR497" s="152">
        <v>13.915580670000001</v>
      </c>
      <c r="FS497" s="152">
        <v>70.966324319999998</v>
      </c>
      <c r="FT497" s="152">
        <v>2.2551455630000001</v>
      </c>
      <c r="FX497" s="152">
        <v>0.33832151100000002</v>
      </c>
      <c r="FY497" s="152">
        <v>210.9401618</v>
      </c>
      <c r="FZ497" s="152">
        <v>7.4590485830000004</v>
      </c>
      <c r="GA497" s="152">
        <v>15.7446976</v>
      </c>
      <c r="GB497" s="152">
        <v>2.0826295849999998</v>
      </c>
      <c r="GC497" s="152">
        <v>9.5561123729999995</v>
      </c>
      <c r="GD497" s="152">
        <v>2.5133408130000001</v>
      </c>
      <c r="GE497" s="152">
        <v>0.82057927399999997</v>
      </c>
      <c r="GF497" s="152">
        <v>2.5489098669999999</v>
      </c>
      <c r="GG497" s="152">
        <v>0.417401362</v>
      </c>
      <c r="GH497" s="152">
        <v>2.520227437</v>
      </c>
      <c r="GI497" s="152">
        <v>0.50947683700000002</v>
      </c>
      <c r="GJ497" s="152">
        <v>1.407927782</v>
      </c>
      <c r="GK497" s="152">
        <v>0.209419521</v>
      </c>
      <c r="GL497" s="152">
        <v>1.280862076</v>
      </c>
      <c r="GM497" s="152">
        <v>0.20720197700000001</v>
      </c>
      <c r="GN497" s="152">
        <v>2.0854673039999998</v>
      </c>
      <c r="GO497" s="152">
        <v>0.14327546099999999</v>
      </c>
      <c r="GS497" s="152">
        <v>3.2406270909999999</v>
      </c>
      <c r="GT497" s="152">
        <v>0.603527166</v>
      </c>
      <c r="GU497" s="152">
        <v>0.209234279</v>
      </c>
    </row>
    <row r="498" spans="1:203">
      <c r="A498" s="151">
        <v>2687</v>
      </c>
      <c r="B498" s="152" t="s">
        <v>2859</v>
      </c>
      <c r="C498" s="152" t="s">
        <v>3019</v>
      </c>
      <c r="D498" s="152" t="s">
        <v>3178</v>
      </c>
      <c r="E498" s="152" t="s">
        <v>4000</v>
      </c>
      <c r="F498" s="152" t="s">
        <v>8942</v>
      </c>
      <c r="H498" s="151">
        <v>341060</v>
      </c>
      <c r="L498" s="153" t="s">
        <v>4847</v>
      </c>
      <c r="O498" s="151">
        <v>3607</v>
      </c>
      <c r="P498" s="152">
        <v>18.97</v>
      </c>
      <c r="Q498" s="152">
        <v>-101.75</v>
      </c>
      <c r="R498" s="152" t="s">
        <v>2949</v>
      </c>
      <c r="S498" s="152" t="s">
        <v>2716</v>
      </c>
      <c r="T498" s="152">
        <v>51.58</v>
      </c>
      <c r="U498" s="152">
        <v>0.77</v>
      </c>
      <c r="V498" s="152">
        <v>17.13</v>
      </c>
      <c r="X498" s="152">
        <v>6.21</v>
      </c>
      <c r="AA498" s="152">
        <v>5.5</v>
      </c>
      <c r="AB498" s="152">
        <v>0.1</v>
      </c>
      <c r="AC498" s="152">
        <v>8.6199999999999992</v>
      </c>
      <c r="AD498" s="152">
        <v>4.18</v>
      </c>
      <c r="AE498" s="152">
        <v>0.68</v>
      </c>
      <c r="AF498" s="152">
        <v>0.13</v>
      </c>
      <c r="AJ498" s="152">
        <v>5.963076923</v>
      </c>
      <c r="AK498" s="156">
        <f t="shared" si="7"/>
        <v>9.3107692310000004E-2</v>
      </c>
      <c r="AL498" s="151">
        <v>931.07692310000004</v>
      </c>
      <c r="AN498" s="151">
        <v>2000</v>
      </c>
      <c r="AO498" s="151">
        <v>1430</v>
      </c>
      <c r="CP498" s="152">
        <v>0.25</v>
      </c>
      <c r="CT498" s="152" t="s">
        <v>3181</v>
      </c>
      <c r="DO498" s="154">
        <v>90.1</v>
      </c>
      <c r="EC498" s="152">
        <v>5.62</v>
      </c>
      <c r="ED498" s="152">
        <v>52.912990999999998</v>
      </c>
      <c r="EE498" s="152">
        <v>0.67108246800000004</v>
      </c>
      <c r="EF498" s="152">
        <v>15.57819802</v>
      </c>
      <c r="EH498" s="152">
        <v>7.186452654</v>
      </c>
      <c r="EK498" s="152">
        <v>0.12851048000000001</v>
      </c>
      <c r="EL498" s="152">
        <v>11.480142710000001</v>
      </c>
      <c r="EM498" s="152">
        <v>7.8346830289999998</v>
      </c>
      <c r="EO498" s="152">
        <v>3.3681502299999999</v>
      </c>
      <c r="EP498" s="152">
        <v>0.70132494099999998</v>
      </c>
      <c r="EQ498" s="152">
        <v>0.13847447399999999</v>
      </c>
      <c r="FD498" s="152">
        <v>24.81782179</v>
      </c>
      <c r="FP498" s="152">
        <v>9.9539149590000005</v>
      </c>
      <c r="FQ498" s="152">
        <v>432.28194739999998</v>
      </c>
      <c r="FR498" s="152">
        <v>13.915580670000001</v>
      </c>
      <c r="FS498" s="152">
        <v>70.966324319999998</v>
      </c>
      <c r="FT498" s="152">
        <v>2.2551455630000001</v>
      </c>
      <c r="FX498" s="152">
        <v>0.33832151100000002</v>
      </c>
      <c r="FY498" s="152">
        <v>210.9401618</v>
      </c>
      <c r="FZ498" s="152">
        <v>7.4590485830000004</v>
      </c>
      <c r="GA498" s="152">
        <v>15.7446976</v>
      </c>
      <c r="GB498" s="152">
        <v>2.0826295849999998</v>
      </c>
      <c r="GC498" s="152">
        <v>9.5561123729999995</v>
      </c>
      <c r="GD498" s="152">
        <v>2.5133408130000001</v>
      </c>
      <c r="GE498" s="152">
        <v>0.82057927399999997</v>
      </c>
      <c r="GF498" s="152">
        <v>2.5489098669999999</v>
      </c>
      <c r="GG498" s="152">
        <v>0.417401362</v>
      </c>
      <c r="GH498" s="152">
        <v>2.520227437</v>
      </c>
      <c r="GI498" s="152">
        <v>0.50947683700000002</v>
      </c>
      <c r="GJ498" s="152">
        <v>1.407927782</v>
      </c>
      <c r="GK498" s="152">
        <v>0.209419521</v>
      </c>
      <c r="GL498" s="152">
        <v>1.280862076</v>
      </c>
      <c r="GM498" s="152">
        <v>0.20720197700000001</v>
      </c>
      <c r="GN498" s="152">
        <v>2.0854673039999998</v>
      </c>
      <c r="GO498" s="152">
        <v>0.14327546099999999</v>
      </c>
      <c r="GS498" s="152">
        <v>3.2406270909999999</v>
      </c>
      <c r="GT498" s="152">
        <v>0.603527166</v>
      </c>
      <c r="GU498" s="152">
        <v>0.209234279</v>
      </c>
    </row>
    <row r="499" spans="1:203">
      <c r="A499" s="151">
        <v>2688</v>
      </c>
      <c r="B499" s="152" t="s">
        <v>2859</v>
      </c>
      <c r="C499" s="152" t="s">
        <v>3019</v>
      </c>
      <c r="D499" s="152" t="s">
        <v>3178</v>
      </c>
      <c r="E499" s="152" t="s">
        <v>4000</v>
      </c>
      <c r="F499" s="152" t="s">
        <v>8943</v>
      </c>
      <c r="H499" s="151">
        <v>341060</v>
      </c>
      <c r="L499" s="153" t="s">
        <v>4471</v>
      </c>
      <c r="O499" s="151">
        <v>3607</v>
      </c>
      <c r="P499" s="152">
        <v>18.97</v>
      </c>
      <c r="Q499" s="152">
        <v>-101.75</v>
      </c>
      <c r="R499" s="152" t="s">
        <v>2949</v>
      </c>
      <c r="S499" s="152" t="s">
        <v>2716</v>
      </c>
      <c r="T499" s="152">
        <v>50.39</v>
      </c>
      <c r="U499" s="152">
        <v>0.86</v>
      </c>
      <c r="V499" s="152">
        <v>18.52</v>
      </c>
      <c r="X499" s="152">
        <v>5.83</v>
      </c>
      <c r="AA499" s="152">
        <v>4.67</v>
      </c>
      <c r="AB499" s="152">
        <v>0.11</v>
      </c>
      <c r="AC499" s="152">
        <v>9.1999999999999993</v>
      </c>
      <c r="AD499" s="152">
        <v>4.3499999999999996</v>
      </c>
      <c r="AE499" s="152">
        <v>0.72</v>
      </c>
      <c r="AF499" s="152">
        <v>0.17</v>
      </c>
      <c r="AJ499" s="152">
        <v>2.686567164</v>
      </c>
      <c r="AK499" s="156">
        <f t="shared" si="7"/>
        <v>7.6298507459999998E-2</v>
      </c>
      <c r="AL499" s="151">
        <v>762.98507459999996</v>
      </c>
      <c r="AN499" s="151">
        <v>1900</v>
      </c>
      <c r="AO499" s="151">
        <v>1520</v>
      </c>
      <c r="CP499" s="152">
        <v>0.25</v>
      </c>
      <c r="CT499" s="152" t="s">
        <v>3181</v>
      </c>
      <c r="DO499" s="154">
        <v>90.3</v>
      </c>
      <c r="EC499" s="152">
        <v>5.62</v>
      </c>
      <c r="ED499" s="152">
        <v>52.912990999999998</v>
      </c>
      <c r="EE499" s="152">
        <v>0.67108246800000004</v>
      </c>
      <c r="EF499" s="152">
        <v>15.57819802</v>
      </c>
      <c r="EH499" s="152">
        <v>7.186452654</v>
      </c>
      <c r="EK499" s="152">
        <v>0.12851048000000001</v>
      </c>
      <c r="EL499" s="152">
        <v>11.480142710000001</v>
      </c>
      <c r="EM499" s="152">
        <v>7.8346830289999998</v>
      </c>
      <c r="EO499" s="152">
        <v>3.3681502299999999</v>
      </c>
      <c r="EP499" s="152">
        <v>0.70132494099999998</v>
      </c>
      <c r="EQ499" s="152">
        <v>0.13847447399999999</v>
      </c>
      <c r="FD499" s="152">
        <v>24.81782179</v>
      </c>
      <c r="FP499" s="152">
        <v>9.9539149590000005</v>
      </c>
      <c r="FQ499" s="152">
        <v>432.28194739999998</v>
      </c>
      <c r="FR499" s="152">
        <v>13.915580670000001</v>
      </c>
      <c r="FS499" s="152">
        <v>70.966324319999998</v>
      </c>
      <c r="FT499" s="152">
        <v>2.2551455630000001</v>
      </c>
      <c r="FX499" s="152">
        <v>0.33832151100000002</v>
      </c>
      <c r="FY499" s="152">
        <v>210.9401618</v>
      </c>
      <c r="FZ499" s="152">
        <v>7.4590485830000004</v>
      </c>
      <c r="GA499" s="152">
        <v>15.7446976</v>
      </c>
      <c r="GB499" s="152">
        <v>2.0826295849999998</v>
      </c>
      <c r="GC499" s="152">
        <v>9.5561123729999995</v>
      </c>
      <c r="GD499" s="152">
        <v>2.5133408130000001</v>
      </c>
      <c r="GE499" s="152">
        <v>0.82057927399999997</v>
      </c>
      <c r="GF499" s="152">
        <v>2.5489098669999999</v>
      </c>
      <c r="GG499" s="152">
        <v>0.417401362</v>
      </c>
      <c r="GH499" s="152">
        <v>2.520227437</v>
      </c>
      <c r="GI499" s="152">
        <v>0.50947683700000002</v>
      </c>
      <c r="GJ499" s="152">
        <v>1.407927782</v>
      </c>
      <c r="GK499" s="152">
        <v>0.209419521</v>
      </c>
      <c r="GL499" s="152">
        <v>1.280862076</v>
      </c>
      <c r="GM499" s="152">
        <v>0.20720197700000001</v>
      </c>
      <c r="GN499" s="152">
        <v>2.0854673039999998</v>
      </c>
      <c r="GO499" s="152">
        <v>0.14327546099999999</v>
      </c>
      <c r="GS499" s="152">
        <v>3.2406270909999999</v>
      </c>
      <c r="GT499" s="152">
        <v>0.603527166</v>
      </c>
      <c r="GU499" s="152">
        <v>0.209234279</v>
      </c>
    </row>
    <row r="500" spans="1:203">
      <c r="A500" s="151">
        <v>2690</v>
      </c>
      <c r="B500" s="152" t="s">
        <v>2859</v>
      </c>
      <c r="C500" s="152" t="s">
        <v>3019</v>
      </c>
      <c r="D500" s="152" t="s">
        <v>3178</v>
      </c>
      <c r="E500" s="152" t="s">
        <v>4000</v>
      </c>
      <c r="F500" s="152" t="s">
        <v>8944</v>
      </c>
      <c r="H500" s="151">
        <v>341060</v>
      </c>
      <c r="L500" s="153" t="s">
        <v>4317</v>
      </c>
      <c r="O500" s="151">
        <v>3607</v>
      </c>
      <c r="P500" s="152">
        <v>18.97</v>
      </c>
      <c r="Q500" s="152">
        <v>-101.75</v>
      </c>
      <c r="R500" s="152" t="s">
        <v>2949</v>
      </c>
      <c r="S500" s="152" t="s">
        <v>2716</v>
      </c>
      <c r="T500" s="152">
        <v>49.9</v>
      </c>
      <c r="U500" s="152">
        <v>0.94</v>
      </c>
      <c r="V500" s="152">
        <v>17.78</v>
      </c>
      <c r="X500" s="152">
        <v>5.85</v>
      </c>
      <c r="AA500" s="152">
        <v>5.21</v>
      </c>
      <c r="AB500" s="152">
        <v>0.15</v>
      </c>
      <c r="AC500" s="152">
        <v>9.7100000000000009</v>
      </c>
      <c r="AD500" s="152">
        <v>3.83</v>
      </c>
      <c r="AE500" s="152">
        <v>0.64</v>
      </c>
      <c r="AF500" s="152">
        <v>0.2</v>
      </c>
      <c r="AJ500" s="152">
        <v>1.6786885250000001</v>
      </c>
      <c r="AK500" s="156">
        <f t="shared" si="7"/>
        <v>6.6098360660000008E-2</v>
      </c>
      <c r="AL500" s="151">
        <v>660.98360660000003</v>
      </c>
      <c r="AN500" s="151">
        <v>2100</v>
      </c>
      <c r="AO500" s="151">
        <v>1420</v>
      </c>
      <c r="AW500" s="152">
        <v>40.200000000000003</v>
      </c>
      <c r="AX500" s="151">
        <v>4445</v>
      </c>
      <c r="AY500" s="151">
        <v>180</v>
      </c>
      <c r="BG500" s="152">
        <v>7.6</v>
      </c>
      <c r="BH500" s="152">
        <v>528</v>
      </c>
      <c r="BI500" s="152">
        <v>15.3</v>
      </c>
      <c r="BJ500" s="152">
        <v>79</v>
      </c>
      <c r="BK500" s="152">
        <v>2.1</v>
      </c>
      <c r="BO500" s="152">
        <v>209</v>
      </c>
      <c r="BP500" s="152">
        <v>7.2</v>
      </c>
      <c r="BQ500" s="152">
        <v>18.5</v>
      </c>
      <c r="BR500" s="152">
        <v>2.59</v>
      </c>
      <c r="BS500" s="152">
        <v>10</v>
      </c>
      <c r="BT500" s="152">
        <v>2.68</v>
      </c>
      <c r="BU500" s="152">
        <v>1.33</v>
      </c>
      <c r="BV500" s="152">
        <v>3.91</v>
      </c>
      <c r="BX500" s="152">
        <v>2.38</v>
      </c>
      <c r="BZ500" s="152">
        <v>0.92</v>
      </c>
      <c r="CB500" s="152">
        <v>1.27</v>
      </c>
      <c r="CH500" s="152">
        <v>4.4800000000000004</v>
      </c>
      <c r="CP500" s="152">
        <v>0.25</v>
      </c>
      <c r="CT500" s="152" t="s">
        <v>3181</v>
      </c>
      <c r="DO500" s="154">
        <v>90.5</v>
      </c>
      <c r="EC500" s="152">
        <v>5.62</v>
      </c>
      <c r="ED500" s="152">
        <v>52.912990999999998</v>
      </c>
      <c r="EE500" s="152">
        <v>0.67108246800000004</v>
      </c>
      <c r="EF500" s="152">
        <v>15.57819802</v>
      </c>
      <c r="EH500" s="152">
        <v>7.186452654</v>
      </c>
      <c r="EK500" s="152">
        <v>0.12851048000000001</v>
      </c>
      <c r="EL500" s="152">
        <v>11.480142710000001</v>
      </c>
      <c r="EM500" s="152">
        <v>7.8346830289999998</v>
      </c>
      <c r="EO500" s="152">
        <v>3.3681502299999999</v>
      </c>
      <c r="EP500" s="152">
        <v>0.70132494099999998</v>
      </c>
      <c r="EQ500" s="152">
        <v>0.13847447399999999</v>
      </c>
      <c r="FD500" s="152">
        <v>24.81782179</v>
      </c>
      <c r="FP500" s="152">
        <v>9.9539149590000005</v>
      </c>
      <c r="FQ500" s="152">
        <v>432.28194739999998</v>
      </c>
      <c r="FR500" s="152">
        <v>13.915580670000001</v>
      </c>
      <c r="FS500" s="152">
        <v>70.966324319999998</v>
      </c>
      <c r="FT500" s="152">
        <v>2.2551455630000001</v>
      </c>
      <c r="FX500" s="152">
        <v>0.33832151100000002</v>
      </c>
      <c r="FY500" s="152">
        <v>210.9401618</v>
      </c>
      <c r="FZ500" s="152">
        <v>7.4590485830000004</v>
      </c>
      <c r="GA500" s="152">
        <v>15.7446976</v>
      </c>
      <c r="GB500" s="152">
        <v>2.0826295849999998</v>
      </c>
      <c r="GC500" s="152">
        <v>9.5561123729999995</v>
      </c>
      <c r="GD500" s="152">
        <v>2.5133408130000001</v>
      </c>
      <c r="GE500" s="152">
        <v>0.82057927399999997</v>
      </c>
      <c r="GF500" s="152">
        <v>2.5489098669999999</v>
      </c>
      <c r="GG500" s="152">
        <v>0.417401362</v>
      </c>
      <c r="GH500" s="152">
        <v>2.520227437</v>
      </c>
      <c r="GI500" s="152">
        <v>0.50947683700000002</v>
      </c>
      <c r="GJ500" s="152">
        <v>1.407927782</v>
      </c>
      <c r="GK500" s="152">
        <v>0.209419521</v>
      </c>
      <c r="GL500" s="152">
        <v>1.280862076</v>
      </c>
      <c r="GM500" s="152">
        <v>0.20720197700000001</v>
      </c>
      <c r="GN500" s="152">
        <v>2.0854673039999998</v>
      </c>
      <c r="GO500" s="152">
        <v>0.14327546099999999</v>
      </c>
      <c r="GS500" s="152">
        <v>3.2406270909999999</v>
      </c>
      <c r="GT500" s="152">
        <v>0.603527166</v>
      </c>
      <c r="GU500" s="152">
        <v>0.209234279</v>
      </c>
    </row>
    <row r="501" spans="1:203">
      <c r="A501" s="151">
        <v>2691</v>
      </c>
      <c r="B501" s="152" t="s">
        <v>2859</v>
      </c>
      <c r="C501" s="152" t="s">
        <v>3019</v>
      </c>
      <c r="D501" s="152" t="s">
        <v>3178</v>
      </c>
      <c r="E501" s="152" t="s">
        <v>4000</v>
      </c>
      <c r="F501" s="152" t="s">
        <v>8945</v>
      </c>
      <c r="H501" s="151">
        <v>341060</v>
      </c>
      <c r="L501" s="153" t="s">
        <v>4001</v>
      </c>
      <c r="O501" s="151">
        <v>3607</v>
      </c>
      <c r="P501" s="152">
        <v>18.97</v>
      </c>
      <c r="Q501" s="152">
        <v>-101.75</v>
      </c>
      <c r="R501" s="152" t="s">
        <v>2949</v>
      </c>
      <c r="S501" s="152" t="s">
        <v>2716</v>
      </c>
      <c r="T501" s="152">
        <v>48.9</v>
      </c>
      <c r="U501" s="152">
        <v>0.78</v>
      </c>
      <c r="V501" s="152">
        <v>17.88</v>
      </c>
      <c r="X501" s="152">
        <v>5.75</v>
      </c>
      <c r="AA501" s="152">
        <v>5.86</v>
      </c>
      <c r="AB501" s="152">
        <v>7.0000000000000007E-2</v>
      </c>
      <c r="AC501" s="152">
        <v>9.34</v>
      </c>
      <c r="AD501" s="152">
        <v>4.17</v>
      </c>
      <c r="AE501" s="152">
        <v>0.69</v>
      </c>
      <c r="AF501" s="152">
        <v>0.2</v>
      </c>
      <c r="AJ501" s="152">
        <v>3.868181818</v>
      </c>
      <c r="AK501" s="156">
        <f t="shared" si="7"/>
        <v>0.11395454549999999</v>
      </c>
      <c r="AL501" s="151">
        <v>1139.5454549999999</v>
      </c>
      <c r="AN501" s="151">
        <v>2000</v>
      </c>
      <c r="AO501" s="151">
        <v>1330</v>
      </c>
      <c r="CP501" s="152">
        <v>0.25</v>
      </c>
      <c r="CT501" s="152" t="s">
        <v>3181</v>
      </c>
      <c r="DO501" s="154">
        <v>90.7</v>
      </c>
      <c r="EC501" s="152">
        <v>5.62</v>
      </c>
      <c r="ED501" s="152">
        <v>52.912990999999998</v>
      </c>
      <c r="EE501" s="152">
        <v>0.67108246800000004</v>
      </c>
      <c r="EF501" s="152">
        <v>15.57819802</v>
      </c>
      <c r="EH501" s="152">
        <v>7.186452654</v>
      </c>
      <c r="EK501" s="152">
        <v>0.12851048000000001</v>
      </c>
      <c r="EL501" s="152">
        <v>11.480142710000001</v>
      </c>
      <c r="EM501" s="152">
        <v>7.8346830289999998</v>
      </c>
      <c r="EO501" s="152">
        <v>3.3681502299999999</v>
      </c>
      <c r="EP501" s="152">
        <v>0.70132494099999998</v>
      </c>
      <c r="EQ501" s="152">
        <v>0.13847447399999999</v>
      </c>
      <c r="FD501" s="152">
        <v>24.81782179</v>
      </c>
      <c r="FP501" s="152">
        <v>9.9539149590000005</v>
      </c>
      <c r="FQ501" s="152">
        <v>432.28194739999998</v>
      </c>
      <c r="FR501" s="152">
        <v>13.915580670000001</v>
      </c>
      <c r="FS501" s="152">
        <v>70.966324319999998</v>
      </c>
      <c r="FT501" s="152">
        <v>2.2551455630000001</v>
      </c>
      <c r="FX501" s="152">
        <v>0.33832151100000002</v>
      </c>
      <c r="FY501" s="152">
        <v>210.9401618</v>
      </c>
      <c r="FZ501" s="152">
        <v>7.4590485830000004</v>
      </c>
      <c r="GA501" s="152">
        <v>15.7446976</v>
      </c>
      <c r="GB501" s="152">
        <v>2.0826295849999998</v>
      </c>
      <c r="GC501" s="152">
        <v>9.5561123729999995</v>
      </c>
      <c r="GD501" s="152">
        <v>2.5133408130000001</v>
      </c>
      <c r="GE501" s="152">
        <v>0.82057927399999997</v>
      </c>
      <c r="GF501" s="152">
        <v>2.5489098669999999</v>
      </c>
      <c r="GG501" s="152">
        <v>0.417401362</v>
      </c>
      <c r="GH501" s="152">
        <v>2.520227437</v>
      </c>
      <c r="GI501" s="152">
        <v>0.50947683700000002</v>
      </c>
      <c r="GJ501" s="152">
        <v>1.407927782</v>
      </c>
      <c r="GK501" s="152">
        <v>0.209419521</v>
      </c>
      <c r="GL501" s="152">
        <v>1.280862076</v>
      </c>
      <c r="GM501" s="152">
        <v>0.20720197700000001</v>
      </c>
      <c r="GN501" s="152">
        <v>2.0854673039999998</v>
      </c>
      <c r="GO501" s="152">
        <v>0.14327546099999999</v>
      </c>
      <c r="GS501" s="152">
        <v>3.2406270909999999</v>
      </c>
      <c r="GT501" s="152">
        <v>0.603527166</v>
      </c>
      <c r="GU501" s="152">
        <v>0.209234279</v>
      </c>
    </row>
    <row r="502" spans="1:203">
      <c r="A502" s="151">
        <v>2694</v>
      </c>
      <c r="B502" s="152" t="s">
        <v>2859</v>
      </c>
      <c r="C502" s="152" t="s">
        <v>3019</v>
      </c>
      <c r="D502" s="152" t="s">
        <v>3178</v>
      </c>
      <c r="E502" s="152" t="s">
        <v>4000</v>
      </c>
      <c r="F502" s="152" t="s">
        <v>8946</v>
      </c>
      <c r="H502" s="151">
        <v>341060</v>
      </c>
      <c r="L502" s="153" t="s">
        <v>4217</v>
      </c>
      <c r="O502" s="151">
        <v>3607</v>
      </c>
      <c r="P502" s="152">
        <v>18.97</v>
      </c>
      <c r="Q502" s="152">
        <v>-101.75</v>
      </c>
      <c r="R502" s="152" t="s">
        <v>2949</v>
      </c>
      <c r="S502" s="152" t="s">
        <v>2716</v>
      </c>
      <c r="T502" s="152">
        <v>49.64</v>
      </c>
      <c r="U502" s="152">
        <v>0.79</v>
      </c>
      <c r="V502" s="152">
        <v>18.36</v>
      </c>
      <c r="X502" s="152">
        <v>6.95</v>
      </c>
      <c r="AA502" s="152">
        <v>5.16</v>
      </c>
      <c r="AB502" s="152">
        <v>0.14000000000000001</v>
      </c>
      <c r="AC502" s="152">
        <v>9.25</v>
      </c>
      <c r="AD502" s="152">
        <v>4.37</v>
      </c>
      <c r="AE502" s="152">
        <v>0.8</v>
      </c>
      <c r="AF502" s="152">
        <v>0.17</v>
      </c>
      <c r="AJ502" s="152">
        <v>2.7012987009999998</v>
      </c>
      <c r="AK502" s="156">
        <f t="shared" si="7"/>
        <v>4.0519480520000005E-2</v>
      </c>
      <c r="AL502" s="151">
        <v>405.19480520000002</v>
      </c>
      <c r="AN502" s="151">
        <v>1900</v>
      </c>
      <c r="AO502" s="151">
        <v>1290</v>
      </c>
      <c r="CP502" s="152">
        <v>0.25</v>
      </c>
      <c r="CT502" s="152" t="s">
        <v>3181</v>
      </c>
      <c r="DO502" s="154">
        <v>89.3</v>
      </c>
      <c r="EC502" s="152">
        <v>5.62</v>
      </c>
      <c r="ED502" s="152">
        <v>52.912990999999998</v>
      </c>
      <c r="EE502" s="152">
        <v>0.67108246800000004</v>
      </c>
      <c r="EF502" s="152">
        <v>15.57819802</v>
      </c>
      <c r="EH502" s="152">
        <v>7.186452654</v>
      </c>
      <c r="EK502" s="152">
        <v>0.12851048000000001</v>
      </c>
      <c r="EL502" s="152">
        <v>11.480142710000001</v>
      </c>
      <c r="EM502" s="152">
        <v>7.8346830289999998</v>
      </c>
      <c r="EO502" s="152">
        <v>3.3681502299999999</v>
      </c>
      <c r="EP502" s="152">
        <v>0.70132494099999998</v>
      </c>
      <c r="EQ502" s="152">
        <v>0.13847447399999999</v>
      </c>
      <c r="FD502" s="152">
        <v>24.81782179</v>
      </c>
      <c r="FP502" s="152">
        <v>9.9539149590000005</v>
      </c>
      <c r="FQ502" s="152">
        <v>432.28194739999998</v>
      </c>
      <c r="FR502" s="152">
        <v>13.915580670000001</v>
      </c>
      <c r="FS502" s="152">
        <v>70.966324319999998</v>
      </c>
      <c r="FT502" s="152">
        <v>2.2551455630000001</v>
      </c>
      <c r="FX502" s="152">
        <v>0.33832151100000002</v>
      </c>
      <c r="FY502" s="152">
        <v>210.9401618</v>
      </c>
      <c r="FZ502" s="152">
        <v>7.4590485830000004</v>
      </c>
      <c r="GA502" s="152">
        <v>15.7446976</v>
      </c>
      <c r="GB502" s="152">
        <v>2.0826295849999998</v>
      </c>
      <c r="GC502" s="152">
        <v>9.5561123729999995</v>
      </c>
      <c r="GD502" s="152">
        <v>2.5133408130000001</v>
      </c>
      <c r="GE502" s="152">
        <v>0.82057927399999997</v>
      </c>
      <c r="GF502" s="152">
        <v>2.5489098669999999</v>
      </c>
      <c r="GG502" s="152">
        <v>0.417401362</v>
      </c>
      <c r="GH502" s="152">
        <v>2.520227437</v>
      </c>
      <c r="GI502" s="152">
        <v>0.50947683700000002</v>
      </c>
      <c r="GJ502" s="152">
        <v>1.407927782</v>
      </c>
      <c r="GK502" s="152">
        <v>0.209419521</v>
      </c>
      <c r="GL502" s="152">
        <v>1.280862076</v>
      </c>
      <c r="GM502" s="152">
        <v>0.20720197700000001</v>
      </c>
      <c r="GN502" s="152">
        <v>2.0854673039999998</v>
      </c>
      <c r="GO502" s="152">
        <v>0.14327546099999999</v>
      </c>
      <c r="GS502" s="152">
        <v>3.2406270909999999</v>
      </c>
      <c r="GT502" s="152">
        <v>0.603527166</v>
      </c>
      <c r="GU502" s="152">
        <v>0.209234279</v>
      </c>
    </row>
    <row r="503" spans="1:203">
      <c r="A503" s="151">
        <v>2696</v>
      </c>
      <c r="B503" s="152" t="s">
        <v>2859</v>
      </c>
      <c r="C503" s="152" t="s">
        <v>3019</v>
      </c>
      <c r="D503" s="152" t="s">
        <v>3178</v>
      </c>
      <c r="E503" s="152" t="s">
        <v>4000</v>
      </c>
      <c r="F503" s="152" t="s">
        <v>8947</v>
      </c>
      <c r="H503" s="151">
        <v>341060</v>
      </c>
      <c r="L503" s="153" t="s">
        <v>4364</v>
      </c>
      <c r="O503" s="151">
        <v>3607</v>
      </c>
      <c r="P503" s="152">
        <v>18.97</v>
      </c>
      <c r="Q503" s="152">
        <v>-101.75</v>
      </c>
      <c r="R503" s="152" t="s">
        <v>2949</v>
      </c>
      <c r="S503" s="152" t="s">
        <v>2716</v>
      </c>
      <c r="T503" s="152">
        <v>50.07</v>
      </c>
      <c r="U503" s="152">
        <v>0.77</v>
      </c>
      <c r="V503" s="152">
        <v>19.010000000000002</v>
      </c>
      <c r="X503" s="152">
        <v>5.3</v>
      </c>
      <c r="AA503" s="152">
        <v>5.22</v>
      </c>
      <c r="AB503" s="152">
        <v>0.1</v>
      </c>
      <c r="AC503" s="152">
        <v>9.9700000000000006</v>
      </c>
      <c r="AD503" s="152">
        <v>4.5599999999999996</v>
      </c>
      <c r="AE503" s="152">
        <v>0.72</v>
      </c>
      <c r="AF503" s="152">
        <v>0.17</v>
      </c>
      <c r="AJ503" s="152">
        <v>2.5090909090000002</v>
      </c>
      <c r="AK503" s="156">
        <f t="shared" si="7"/>
        <v>6.5454545449999998E-2</v>
      </c>
      <c r="AL503" s="151">
        <v>654.54545450000001</v>
      </c>
      <c r="AN503" s="151">
        <v>1800</v>
      </c>
      <c r="AO503" s="151">
        <v>1360</v>
      </c>
      <c r="CP503" s="152">
        <v>0.25</v>
      </c>
      <c r="CT503" s="152" t="s">
        <v>3181</v>
      </c>
      <c r="EC503" s="152">
        <v>5.62</v>
      </c>
      <c r="ED503" s="152">
        <v>52.912990999999998</v>
      </c>
      <c r="EE503" s="152">
        <v>0.67108246800000004</v>
      </c>
      <c r="EF503" s="152">
        <v>15.57819802</v>
      </c>
      <c r="EH503" s="152">
        <v>7.186452654</v>
      </c>
      <c r="EK503" s="152">
        <v>0.12851048000000001</v>
      </c>
      <c r="EL503" s="152">
        <v>11.480142710000001</v>
      </c>
      <c r="EM503" s="152">
        <v>7.8346830289999998</v>
      </c>
      <c r="EO503" s="152">
        <v>3.3681502299999999</v>
      </c>
      <c r="EP503" s="152">
        <v>0.70132494099999998</v>
      </c>
      <c r="EQ503" s="152">
        <v>0.13847447399999999</v>
      </c>
      <c r="FD503" s="152">
        <v>24.81782179</v>
      </c>
      <c r="FP503" s="152">
        <v>9.9539149590000005</v>
      </c>
      <c r="FQ503" s="152">
        <v>432.28194739999998</v>
      </c>
      <c r="FR503" s="152">
        <v>13.915580670000001</v>
      </c>
      <c r="FS503" s="152">
        <v>70.966324319999998</v>
      </c>
      <c r="FT503" s="152">
        <v>2.2551455630000001</v>
      </c>
      <c r="FX503" s="152">
        <v>0.33832151100000002</v>
      </c>
      <c r="FY503" s="152">
        <v>210.9401618</v>
      </c>
      <c r="FZ503" s="152">
        <v>7.4590485830000004</v>
      </c>
      <c r="GA503" s="152">
        <v>15.7446976</v>
      </c>
      <c r="GB503" s="152">
        <v>2.0826295849999998</v>
      </c>
      <c r="GC503" s="152">
        <v>9.5561123729999995</v>
      </c>
      <c r="GD503" s="152">
        <v>2.5133408130000001</v>
      </c>
      <c r="GE503" s="152">
        <v>0.82057927399999997</v>
      </c>
      <c r="GF503" s="152">
        <v>2.5489098669999999</v>
      </c>
      <c r="GG503" s="152">
        <v>0.417401362</v>
      </c>
      <c r="GH503" s="152">
        <v>2.520227437</v>
      </c>
      <c r="GI503" s="152">
        <v>0.50947683700000002</v>
      </c>
      <c r="GJ503" s="152">
        <v>1.407927782</v>
      </c>
      <c r="GK503" s="152">
        <v>0.209419521</v>
      </c>
      <c r="GL503" s="152">
        <v>1.280862076</v>
      </c>
      <c r="GM503" s="152">
        <v>0.20720197700000001</v>
      </c>
      <c r="GN503" s="152">
        <v>2.0854673039999998</v>
      </c>
      <c r="GO503" s="152">
        <v>0.14327546099999999</v>
      </c>
      <c r="GS503" s="152">
        <v>3.2406270909999999</v>
      </c>
      <c r="GT503" s="152">
        <v>0.603527166</v>
      </c>
      <c r="GU503" s="152">
        <v>0.209234279</v>
      </c>
    </row>
    <row r="504" spans="1:203">
      <c r="A504" s="151">
        <v>2700</v>
      </c>
      <c r="B504" s="152" t="s">
        <v>2859</v>
      </c>
      <c r="C504" s="152" t="s">
        <v>3019</v>
      </c>
      <c r="D504" s="152" t="s">
        <v>3178</v>
      </c>
      <c r="E504" s="152" t="s">
        <v>4421</v>
      </c>
      <c r="F504" s="152" t="s">
        <v>8948</v>
      </c>
      <c r="H504" s="151">
        <v>341060</v>
      </c>
      <c r="L504" s="153" t="s">
        <v>4533</v>
      </c>
      <c r="O504" s="151">
        <v>3607</v>
      </c>
      <c r="P504" s="152">
        <v>19.329999999999998</v>
      </c>
      <c r="Q504" s="152">
        <v>-102.39</v>
      </c>
      <c r="R504" s="152" t="s">
        <v>2949</v>
      </c>
      <c r="S504" s="152" t="s">
        <v>2716</v>
      </c>
      <c r="T504" s="152">
        <v>50.6</v>
      </c>
      <c r="U504" s="152">
        <v>1.02</v>
      </c>
      <c r="V504" s="152">
        <v>20.54</v>
      </c>
      <c r="X504" s="152">
        <v>6.61</v>
      </c>
      <c r="AA504" s="152">
        <v>3.18</v>
      </c>
      <c r="AB504" s="152">
        <v>0.23</v>
      </c>
      <c r="AC504" s="152">
        <v>9.7200000000000006</v>
      </c>
      <c r="AD504" s="152">
        <v>1.77</v>
      </c>
      <c r="AE504" s="152">
        <v>0.64</v>
      </c>
      <c r="AF504" s="152">
        <v>0.19</v>
      </c>
      <c r="AJ504" s="152">
        <v>2.6033898309999999</v>
      </c>
      <c r="AK504" s="156">
        <f t="shared" si="7"/>
        <v>2.386440678E-2</v>
      </c>
      <c r="AL504" s="151">
        <v>238.64406779999999</v>
      </c>
      <c r="AN504" s="151">
        <v>400</v>
      </c>
      <c r="AO504" s="151">
        <v>2010</v>
      </c>
      <c r="CP504" s="152">
        <v>0.25</v>
      </c>
      <c r="CT504" s="152" t="s">
        <v>3181</v>
      </c>
      <c r="DO504" s="154">
        <v>86.9</v>
      </c>
      <c r="EC504" s="152">
        <v>5.94</v>
      </c>
      <c r="ED504" s="152">
        <v>51.865063890000002</v>
      </c>
      <c r="EE504" s="152">
        <v>0.80647325199999997</v>
      </c>
      <c r="EF504" s="152">
        <v>16.095984219999998</v>
      </c>
      <c r="EH504" s="152">
        <v>7.9390593010000003</v>
      </c>
      <c r="EK504" s="152">
        <v>0.13714720999999999</v>
      </c>
      <c r="EL504" s="152">
        <v>11.22111078</v>
      </c>
      <c r="EM504" s="152">
        <v>7.9656316980000001</v>
      </c>
      <c r="EO504" s="152">
        <v>3.2284160850000001</v>
      </c>
      <c r="EP504" s="152">
        <v>0.58160909800000005</v>
      </c>
      <c r="EQ504" s="152">
        <v>0.15949445600000001</v>
      </c>
      <c r="FD504" s="152">
        <v>23.795736720000001</v>
      </c>
      <c r="FP504" s="152">
        <v>6.6281483809999999</v>
      </c>
      <c r="FQ504" s="152">
        <v>472.10214610000003</v>
      </c>
      <c r="FR504" s="152">
        <v>14.48538604</v>
      </c>
      <c r="FS504" s="152">
        <v>69.526271289999997</v>
      </c>
      <c r="FT504" s="152">
        <v>3.2964564680000001</v>
      </c>
      <c r="FX504" s="152">
        <v>0.248020779</v>
      </c>
      <c r="FY504" s="152">
        <v>198.0450457</v>
      </c>
      <c r="FZ504" s="152">
        <v>7.987398207</v>
      </c>
      <c r="GA504" s="152">
        <v>16.677443820000001</v>
      </c>
      <c r="GB504" s="152">
        <v>2.2269342519999999</v>
      </c>
      <c r="GC504" s="152">
        <v>10.25206187</v>
      </c>
      <c r="GD504" s="152">
        <v>2.7163782439999999</v>
      </c>
      <c r="GE504" s="152">
        <v>0.942972857</v>
      </c>
      <c r="GF504" s="152">
        <v>2.63955881</v>
      </c>
      <c r="GG504" s="152">
        <v>0.43776026099999998</v>
      </c>
      <c r="GH504" s="152">
        <v>2.736556051</v>
      </c>
      <c r="GI504" s="152">
        <v>0.55752816999999999</v>
      </c>
      <c r="GJ504" s="152">
        <v>1.4502949970000001</v>
      </c>
      <c r="GK504" s="152">
        <v>0.20892906</v>
      </c>
      <c r="GL504" s="152">
        <v>1.313124443</v>
      </c>
      <c r="GM504" s="152">
        <v>0.20493044499999999</v>
      </c>
      <c r="GN504" s="152">
        <v>1.934050386</v>
      </c>
      <c r="GO504" s="152">
        <v>0.217241552</v>
      </c>
      <c r="GS504" s="152">
        <v>2.9208961059999998</v>
      </c>
      <c r="GT504" s="152">
        <v>0.57926580800000005</v>
      </c>
      <c r="GU504" s="152">
        <v>0.18642619199999999</v>
      </c>
    </row>
    <row r="505" spans="1:203">
      <c r="A505" s="151">
        <v>2702</v>
      </c>
      <c r="B505" s="152" t="s">
        <v>2859</v>
      </c>
      <c r="C505" s="152" t="s">
        <v>3019</v>
      </c>
      <c r="D505" s="152" t="s">
        <v>3178</v>
      </c>
      <c r="E505" s="152" t="s">
        <v>4421</v>
      </c>
      <c r="F505" s="152" t="s">
        <v>8949</v>
      </c>
      <c r="H505" s="151">
        <v>341060</v>
      </c>
      <c r="L505" s="153" t="s">
        <v>5100</v>
      </c>
      <c r="O505" s="151">
        <v>3607</v>
      </c>
      <c r="P505" s="152">
        <v>19.329999999999998</v>
      </c>
      <c r="Q505" s="152">
        <v>-102.39</v>
      </c>
      <c r="R505" s="152" t="s">
        <v>2949</v>
      </c>
      <c r="S505" s="152" t="s">
        <v>2716</v>
      </c>
      <c r="T505" s="152">
        <v>52.61</v>
      </c>
      <c r="U505" s="152">
        <v>0.86</v>
      </c>
      <c r="V505" s="152">
        <v>17.2</v>
      </c>
      <c r="X505" s="152">
        <v>5.39</v>
      </c>
      <c r="AA505" s="152">
        <v>4.76</v>
      </c>
      <c r="AB505" s="152">
        <v>0.1</v>
      </c>
      <c r="AC505" s="152">
        <v>9.35</v>
      </c>
      <c r="AD505" s="152">
        <v>4.0199999999999996</v>
      </c>
      <c r="AE505" s="152">
        <v>0.66</v>
      </c>
      <c r="AF505" s="152">
        <v>0.19</v>
      </c>
      <c r="AJ505" s="152">
        <v>2.9084745760000001</v>
      </c>
      <c r="AK505" s="156">
        <f t="shared" si="7"/>
        <v>9.3966101690000012E-2</v>
      </c>
      <c r="AL505" s="151">
        <v>939.66101690000005</v>
      </c>
      <c r="AN505" s="151">
        <v>1500</v>
      </c>
      <c r="AO505" s="151">
        <v>1030</v>
      </c>
      <c r="CP505" s="152">
        <v>0.25</v>
      </c>
      <c r="CT505" s="152" t="s">
        <v>3181</v>
      </c>
      <c r="DO505" s="154">
        <v>89.3</v>
      </c>
      <c r="EC505" s="152">
        <v>5.94</v>
      </c>
      <c r="ED505" s="152">
        <v>51.865063890000002</v>
      </c>
      <c r="EE505" s="152">
        <v>0.80647325199999997</v>
      </c>
      <c r="EF505" s="152">
        <v>16.095984219999998</v>
      </c>
      <c r="EH505" s="152">
        <v>7.9390593010000003</v>
      </c>
      <c r="EK505" s="152">
        <v>0.13714720999999999</v>
      </c>
      <c r="EL505" s="152">
        <v>11.22111078</v>
      </c>
      <c r="EM505" s="152">
        <v>7.9656316980000001</v>
      </c>
      <c r="EO505" s="152">
        <v>3.2284160850000001</v>
      </c>
      <c r="EP505" s="152">
        <v>0.58160909800000005</v>
      </c>
      <c r="EQ505" s="152">
        <v>0.15949445600000001</v>
      </c>
      <c r="FD505" s="152">
        <v>23.795736720000001</v>
      </c>
      <c r="FP505" s="152">
        <v>6.6281483809999999</v>
      </c>
      <c r="FQ505" s="152">
        <v>472.10214610000003</v>
      </c>
      <c r="FR505" s="152">
        <v>14.48538604</v>
      </c>
      <c r="FS505" s="152">
        <v>69.526271289999997</v>
      </c>
      <c r="FT505" s="152">
        <v>3.2964564680000001</v>
      </c>
      <c r="FX505" s="152">
        <v>0.248020779</v>
      </c>
      <c r="FY505" s="152">
        <v>198.0450457</v>
      </c>
      <c r="FZ505" s="152">
        <v>7.987398207</v>
      </c>
      <c r="GA505" s="152">
        <v>16.677443820000001</v>
      </c>
      <c r="GB505" s="152">
        <v>2.2269342519999999</v>
      </c>
      <c r="GC505" s="152">
        <v>10.25206187</v>
      </c>
      <c r="GD505" s="152">
        <v>2.7163782439999999</v>
      </c>
      <c r="GE505" s="152">
        <v>0.942972857</v>
      </c>
      <c r="GF505" s="152">
        <v>2.63955881</v>
      </c>
      <c r="GG505" s="152">
        <v>0.43776026099999998</v>
      </c>
      <c r="GH505" s="152">
        <v>2.736556051</v>
      </c>
      <c r="GI505" s="152">
        <v>0.55752816999999999</v>
      </c>
      <c r="GJ505" s="152">
        <v>1.4502949970000001</v>
      </c>
      <c r="GK505" s="152">
        <v>0.20892906</v>
      </c>
      <c r="GL505" s="152">
        <v>1.313124443</v>
      </c>
      <c r="GM505" s="152">
        <v>0.20493044499999999</v>
      </c>
      <c r="GN505" s="152">
        <v>1.934050386</v>
      </c>
      <c r="GO505" s="152">
        <v>0.217241552</v>
      </c>
      <c r="GS505" s="152">
        <v>2.9208961059999998</v>
      </c>
      <c r="GT505" s="152">
        <v>0.57926580800000005</v>
      </c>
      <c r="GU505" s="152">
        <v>0.18642619199999999</v>
      </c>
    </row>
    <row r="506" spans="1:203">
      <c r="A506" s="151">
        <v>2706</v>
      </c>
      <c r="B506" s="152" t="s">
        <v>2859</v>
      </c>
      <c r="C506" s="152" t="s">
        <v>3019</v>
      </c>
      <c r="D506" s="152" t="s">
        <v>3178</v>
      </c>
      <c r="E506" s="152" t="s">
        <v>4421</v>
      </c>
      <c r="F506" s="152" t="s">
        <v>8950</v>
      </c>
      <c r="H506" s="151">
        <v>341060</v>
      </c>
      <c r="L506" s="153" t="s">
        <v>4531</v>
      </c>
      <c r="O506" s="151">
        <v>3607</v>
      </c>
      <c r="P506" s="152">
        <v>19.329999999999998</v>
      </c>
      <c r="Q506" s="152">
        <v>-102.39</v>
      </c>
      <c r="R506" s="152" t="s">
        <v>2949</v>
      </c>
      <c r="S506" s="152" t="s">
        <v>2716</v>
      </c>
      <c r="T506" s="152">
        <v>50.59</v>
      </c>
      <c r="U506" s="152">
        <v>0.98</v>
      </c>
      <c r="V506" s="152">
        <v>19.36</v>
      </c>
      <c r="X506" s="152">
        <v>5.47</v>
      </c>
      <c r="AA506" s="152">
        <v>4.57</v>
      </c>
      <c r="AB506" s="152">
        <v>0.08</v>
      </c>
      <c r="AC506" s="152">
        <v>9.58</v>
      </c>
      <c r="AD506" s="152">
        <v>3.83</v>
      </c>
      <c r="AE506" s="152">
        <v>0.66</v>
      </c>
      <c r="AF506" s="152">
        <v>0.17</v>
      </c>
      <c r="AJ506" s="152">
        <v>3.0295081970000002</v>
      </c>
      <c r="AK506" s="156">
        <f t="shared" si="7"/>
        <v>5.6262295080000004E-2</v>
      </c>
      <c r="AL506" s="151">
        <v>562.62295080000001</v>
      </c>
      <c r="AN506" s="151">
        <v>1500</v>
      </c>
      <c r="AO506" s="151">
        <v>1050</v>
      </c>
      <c r="CP506" s="152">
        <v>0.25</v>
      </c>
      <c r="CT506" s="152" t="s">
        <v>3181</v>
      </c>
      <c r="DO506" s="154">
        <v>88.9</v>
      </c>
      <c r="EC506" s="152">
        <v>5.94</v>
      </c>
      <c r="ED506" s="152">
        <v>51.865063890000002</v>
      </c>
      <c r="EE506" s="152">
        <v>0.80647325199999997</v>
      </c>
      <c r="EF506" s="152">
        <v>16.095984219999998</v>
      </c>
      <c r="EH506" s="152">
        <v>7.9390593010000003</v>
      </c>
      <c r="EK506" s="152">
        <v>0.13714720999999999</v>
      </c>
      <c r="EL506" s="152">
        <v>11.22111078</v>
      </c>
      <c r="EM506" s="152">
        <v>7.9656316980000001</v>
      </c>
      <c r="EO506" s="152">
        <v>3.2284160850000001</v>
      </c>
      <c r="EP506" s="152">
        <v>0.58160909800000005</v>
      </c>
      <c r="EQ506" s="152">
        <v>0.15949445600000001</v>
      </c>
      <c r="FD506" s="152">
        <v>23.795736720000001</v>
      </c>
      <c r="FP506" s="152">
        <v>6.6281483809999999</v>
      </c>
      <c r="FQ506" s="152">
        <v>472.10214610000003</v>
      </c>
      <c r="FR506" s="152">
        <v>14.48538604</v>
      </c>
      <c r="FS506" s="152">
        <v>69.526271289999997</v>
      </c>
      <c r="FT506" s="152">
        <v>3.2964564680000001</v>
      </c>
      <c r="FX506" s="152">
        <v>0.248020779</v>
      </c>
      <c r="FY506" s="152">
        <v>198.0450457</v>
      </c>
      <c r="FZ506" s="152">
        <v>7.987398207</v>
      </c>
      <c r="GA506" s="152">
        <v>16.677443820000001</v>
      </c>
      <c r="GB506" s="152">
        <v>2.2269342519999999</v>
      </c>
      <c r="GC506" s="152">
        <v>10.25206187</v>
      </c>
      <c r="GD506" s="152">
        <v>2.7163782439999999</v>
      </c>
      <c r="GE506" s="152">
        <v>0.942972857</v>
      </c>
      <c r="GF506" s="152">
        <v>2.63955881</v>
      </c>
      <c r="GG506" s="152">
        <v>0.43776026099999998</v>
      </c>
      <c r="GH506" s="152">
        <v>2.736556051</v>
      </c>
      <c r="GI506" s="152">
        <v>0.55752816999999999</v>
      </c>
      <c r="GJ506" s="152">
        <v>1.4502949970000001</v>
      </c>
      <c r="GK506" s="152">
        <v>0.20892906</v>
      </c>
      <c r="GL506" s="152">
        <v>1.313124443</v>
      </c>
      <c r="GM506" s="152">
        <v>0.20493044499999999</v>
      </c>
      <c r="GN506" s="152">
        <v>1.934050386</v>
      </c>
      <c r="GO506" s="152">
        <v>0.217241552</v>
      </c>
      <c r="GS506" s="152">
        <v>2.9208961059999998</v>
      </c>
      <c r="GT506" s="152">
        <v>0.57926580800000005</v>
      </c>
      <c r="GU506" s="152">
        <v>0.18642619199999999</v>
      </c>
    </row>
    <row r="507" spans="1:203">
      <c r="A507" s="151">
        <v>2707</v>
      </c>
      <c r="B507" s="152" t="s">
        <v>2859</v>
      </c>
      <c r="C507" s="152" t="s">
        <v>3019</v>
      </c>
      <c r="D507" s="152" t="s">
        <v>3178</v>
      </c>
      <c r="E507" s="152" t="s">
        <v>4421</v>
      </c>
      <c r="F507" s="152" t="s">
        <v>8951</v>
      </c>
      <c r="H507" s="151">
        <v>341060</v>
      </c>
      <c r="L507" s="153" t="s">
        <v>4450</v>
      </c>
      <c r="O507" s="151">
        <v>3607</v>
      </c>
      <c r="P507" s="152">
        <v>19.329999999999998</v>
      </c>
      <c r="Q507" s="152">
        <v>-102.39</v>
      </c>
      <c r="R507" s="152" t="s">
        <v>2949</v>
      </c>
      <c r="S507" s="152" t="s">
        <v>2716</v>
      </c>
      <c r="T507" s="152">
        <v>50.31</v>
      </c>
      <c r="U507" s="152">
        <v>0.9</v>
      </c>
      <c r="V507" s="152">
        <v>18.649999999999999</v>
      </c>
      <c r="X507" s="152">
        <v>5.52</v>
      </c>
      <c r="AA507" s="152">
        <v>6.2</v>
      </c>
      <c r="AB507" s="152">
        <v>0.17</v>
      </c>
      <c r="AC507" s="152">
        <v>9.68</v>
      </c>
      <c r="AD507" s="152">
        <v>4.0599999999999996</v>
      </c>
      <c r="AE507" s="152">
        <v>0.64</v>
      </c>
      <c r="AF507" s="152">
        <v>0.16</v>
      </c>
      <c r="AJ507" s="152">
        <v>3.52</v>
      </c>
      <c r="AK507" s="156">
        <f t="shared" si="7"/>
        <v>6.5066666669999995E-2</v>
      </c>
      <c r="AL507" s="151">
        <v>650.66666669999995</v>
      </c>
      <c r="AN507" s="151">
        <v>2000</v>
      </c>
      <c r="AO507" s="151">
        <v>1150</v>
      </c>
      <c r="CP507" s="152">
        <v>0.25</v>
      </c>
      <c r="CT507" s="152" t="s">
        <v>3181</v>
      </c>
      <c r="DO507" s="154">
        <v>89.4</v>
      </c>
      <c r="EC507" s="152">
        <v>5.94</v>
      </c>
      <c r="ED507" s="152">
        <v>51.865063890000002</v>
      </c>
      <c r="EE507" s="152">
        <v>0.80647325199999997</v>
      </c>
      <c r="EF507" s="152">
        <v>16.095984219999998</v>
      </c>
      <c r="EH507" s="152">
        <v>7.9390593010000003</v>
      </c>
      <c r="EK507" s="152">
        <v>0.13714720999999999</v>
      </c>
      <c r="EL507" s="152">
        <v>11.22111078</v>
      </c>
      <c r="EM507" s="152">
        <v>7.9656316980000001</v>
      </c>
      <c r="EO507" s="152">
        <v>3.2284160850000001</v>
      </c>
      <c r="EP507" s="152">
        <v>0.58160909800000005</v>
      </c>
      <c r="EQ507" s="152">
        <v>0.15949445600000001</v>
      </c>
      <c r="FD507" s="152">
        <v>23.795736720000001</v>
      </c>
      <c r="FP507" s="152">
        <v>6.6281483809999999</v>
      </c>
      <c r="FQ507" s="152">
        <v>472.10214610000003</v>
      </c>
      <c r="FR507" s="152">
        <v>14.48538604</v>
      </c>
      <c r="FS507" s="152">
        <v>69.526271289999997</v>
      </c>
      <c r="FT507" s="152">
        <v>3.2964564680000001</v>
      </c>
      <c r="FX507" s="152">
        <v>0.248020779</v>
      </c>
      <c r="FY507" s="152">
        <v>198.0450457</v>
      </c>
      <c r="FZ507" s="152">
        <v>7.987398207</v>
      </c>
      <c r="GA507" s="152">
        <v>16.677443820000001</v>
      </c>
      <c r="GB507" s="152">
        <v>2.2269342519999999</v>
      </c>
      <c r="GC507" s="152">
        <v>10.25206187</v>
      </c>
      <c r="GD507" s="152">
        <v>2.7163782439999999</v>
      </c>
      <c r="GE507" s="152">
        <v>0.942972857</v>
      </c>
      <c r="GF507" s="152">
        <v>2.63955881</v>
      </c>
      <c r="GG507" s="152">
        <v>0.43776026099999998</v>
      </c>
      <c r="GH507" s="152">
        <v>2.736556051</v>
      </c>
      <c r="GI507" s="152">
        <v>0.55752816999999999</v>
      </c>
      <c r="GJ507" s="152">
        <v>1.4502949970000001</v>
      </c>
      <c r="GK507" s="152">
        <v>0.20892906</v>
      </c>
      <c r="GL507" s="152">
        <v>1.313124443</v>
      </c>
      <c r="GM507" s="152">
        <v>0.20493044499999999</v>
      </c>
      <c r="GN507" s="152">
        <v>1.934050386</v>
      </c>
      <c r="GO507" s="152">
        <v>0.217241552</v>
      </c>
      <c r="GS507" s="152">
        <v>2.9208961059999998</v>
      </c>
      <c r="GT507" s="152">
        <v>0.57926580800000005</v>
      </c>
      <c r="GU507" s="152">
        <v>0.18642619199999999</v>
      </c>
    </row>
    <row r="508" spans="1:203">
      <c r="A508" s="151">
        <v>2709</v>
      </c>
      <c r="B508" s="152" t="s">
        <v>2859</v>
      </c>
      <c r="C508" s="152" t="s">
        <v>3019</v>
      </c>
      <c r="D508" s="152" t="s">
        <v>3178</v>
      </c>
      <c r="E508" s="152" t="s">
        <v>4421</v>
      </c>
      <c r="F508" s="152" t="s">
        <v>8952</v>
      </c>
      <c r="H508" s="151">
        <v>341060</v>
      </c>
      <c r="L508" s="153" t="s">
        <v>4518</v>
      </c>
      <c r="O508" s="151">
        <v>3607</v>
      </c>
      <c r="P508" s="152">
        <v>19.329999999999998</v>
      </c>
      <c r="Q508" s="152">
        <v>-102.39</v>
      </c>
      <c r="R508" s="152" t="s">
        <v>2949</v>
      </c>
      <c r="S508" s="152" t="s">
        <v>2716</v>
      </c>
      <c r="T508" s="152">
        <v>50.56</v>
      </c>
      <c r="U508" s="152">
        <v>1.07</v>
      </c>
      <c r="V508" s="152">
        <v>18.829999999999998</v>
      </c>
      <c r="X508" s="152">
        <v>5.39</v>
      </c>
      <c r="AA508" s="152">
        <v>6.07</v>
      </c>
      <c r="AB508" s="152">
        <v>0.12</v>
      </c>
      <c r="AC508" s="152">
        <v>9.4600000000000009</v>
      </c>
      <c r="AD508" s="152">
        <v>4.16</v>
      </c>
      <c r="AE508" s="152">
        <v>0.64</v>
      </c>
      <c r="AF508" s="152">
        <v>0.2</v>
      </c>
      <c r="AJ508" s="152">
        <v>4.1967213110000001</v>
      </c>
      <c r="AK508" s="156">
        <f t="shared" si="7"/>
        <v>7.8688524590000003E-2</v>
      </c>
      <c r="AL508" s="151">
        <v>786.88524589999997</v>
      </c>
      <c r="AN508" s="151">
        <v>1700</v>
      </c>
      <c r="AO508" s="151">
        <v>990</v>
      </c>
      <c r="AW508" s="152">
        <v>22.2</v>
      </c>
      <c r="AX508" s="151">
        <v>5343</v>
      </c>
      <c r="AY508" s="151">
        <v>192</v>
      </c>
      <c r="BG508" s="152">
        <v>6.3</v>
      </c>
      <c r="BH508" s="152">
        <v>520</v>
      </c>
      <c r="BI508" s="152">
        <v>13.8</v>
      </c>
      <c r="BJ508" s="152">
        <v>65</v>
      </c>
      <c r="BK508" s="152">
        <v>3.8</v>
      </c>
      <c r="BO508" s="152">
        <v>197</v>
      </c>
      <c r="BP508" s="152">
        <v>7.1</v>
      </c>
      <c r="BQ508" s="152">
        <v>18.2</v>
      </c>
      <c r="BR508" s="152">
        <v>2.41</v>
      </c>
      <c r="BS508" s="152">
        <v>10.8</v>
      </c>
      <c r="BT508" s="152">
        <v>2.79</v>
      </c>
      <c r="BU508" s="152">
        <v>0.94</v>
      </c>
      <c r="BV508" s="152">
        <v>2.4700000000000002</v>
      </c>
      <c r="BX508" s="152">
        <v>2.4700000000000002</v>
      </c>
      <c r="BZ508" s="152">
        <v>1.1100000000000001</v>
      </c>
      <c r="CB508" s="152">
        <v>1.67</v>
      </c>
      <c r="CE508" s="152">
        <v>0.16</v>
      </c>
      <c r="CH508" s="152">
        <v>3.16</v>
      </c>
      <c r="CJ508" s="152">
        <v>0.51</v>
      </c>
      <c r="CK508" s="152">
        <v>0.18</v>
      </c>
      <c r="CP508" s="152">
        <v>0.25</v>
      </c>
      <c r="CT508" s="152" t="s">
        <v>3181</v>
      </c>
      <c r="DO508" s="154">
        <v>88.6</v>
      </c>
      <c r="EC508" s="152">
        <v>5.94</v>
      </c>
      <c r="ED508" s="152">
        <v>51.865063890000002</v>
      </c>
      <c r="EE508" s="152">
        <v>0.80647325199999997</v>
      </c>
      <c r="EF508" s="152">
        <v>16.095984219999998</v>
      </c>
      <c r="EH508" s="152">
        <v>7.9390593010000003</v>
      </c>
      <c r="EK508" s="152">
        <v>0.13714720999999999</v>
      </c>
      <c r="EL508" s="152">
        <v>11.22111078</v>
      </c>
      <c r="EM508" s="152">
        <v>7.9656316980000001</v>
      </c>
      <c r="EO508" s="152">
        <v>3.2284160850000001</v>
      </c>
      <c r="EP508" s="152">
        <v>0.58160909800000005</v>
      </c>
      <c r="EQ508" s="152">
        <v>0.15949445600000001</v>
      </c>
      <c r="FD508" s="152">
        <v>23.795736720000001</v>
      </c>
      <c r="FP508" s="152">
        <v>6.6281483809999999</v>
      </c>
      <c r="FQ508" s="152">
        <v>472.10214610000003</v>
      </c>
      <c r="FR508" s="152">
        <v>14.48538604</v>
      </c>
      <c r="FS508" s="152">
        <v>69.526271289999997</v>
      </c>
      <c r="FT508" s="152">
        <v>3.2964564680000001</v>
      </c>
      <c r="FX508" s="152">
        <v>0.248020779</v>
      </c>
      <c r="FY508" s="152">
        <v>198.0450457</v>
      </c>
      <c r="FZ508" s="152">
        <v>7.987398207</v>
      </c>
      <c r="GA508" s="152">
        <v>16.677443820000001</v>
      </c>
      <c r="GB508" s="152">
        <v>2.2269342519999999</v>
      </c>
      <c r="GC508" s="152">
        <v>10.25206187</v>
      </c>
      <c r="GD508" s="152">
        <v>2.7163782439999999</v>
      </c>
      <c r="GE508" s="152">
        <v>0.942972857</v>
      </c>
      <c r="GF508" s="152">
        <v>2.63955881</v>
      </c>
      <c r="GG508" s="152">
        <v>0.43776026099999998</v>
      </c>
      <c r="GH508" s="152">
        <v>2.736556051</v>
      </c>
      <c r="GI508" s="152">
        <v>0.55752816999999999</v>
      </c>
      <c r="GJ508" s="152">
        <v>1.4502949970000001</v>
      </c>
      <c r="GK508" s="152">
        <v>0.20892906</v>
      </c>
      <c r="GL508" s="152">
        <v>1.313124443</v>
      </c>
      <c r="GM508" s="152">
        <v>0.20493044499999999</v>
      </c>
      <c r="GN508" s="152">
        <v>1.934050386</v>
      </c>
      <c r="GO508" s="152">
        <v>0.217241552</v>
      </c>
      <c r="GS508" s="152">
        <v>2.9208961059999998</v>
      </c>
      <c r="GT508" s="152">
        <v>0.57926580800000005</v>
      </c>
      <c r="GU508" s="152">
        <v>0.18642619199999999</v>
      </c>
    </row>
    <row r="509" spans="1:203">
      <c r="A509" s="151">
        <v>2710</v>
      </c>
      <c r="B509" s="152" t="s">
        <v>2859</v>
      </c>
      <c r="C509" s="152" t="s">
        <v>3019</v>
      </c>
      <c r="D509" s="152" t="s">
        <v>3178</v>
      </c>
      <c r="E509" s="152" t="s">
        <v>4421</v>
      </c>
      <c r="F509" s="152" t="s">
        <v>8953</v>
      </c>
      <c r="H509" s="151">
        <v>341060</v>
      </c>
      <c r="L509" s="153" t="s">
        <v>4422</v>
      </c>
      <c r="O509" s="151">
        <v>3607</v>
      </c>
      <c r="P509" s="152">
        <v>19.329999999999998</v>
      </c>
      <c r="Q509" s="152">
        <v>-102.39</v>
      </c>
      <c r="R509" s="152" t="s">
        <v>2949</v>
      </c>
      <c r="S509" s="152" t="s">
        <v>2716</v>
      </c>
      <c r="T509" s="152">
        <v>50.24</v>
      </c>
      <c r="U509" s="152">
        <v>0.89</v>
      </c>
      <c r="V509" s="152">
        <v>19.239999999999998</v>
      </c>
      <c r="X509" s="152">
        <v>5.37</v>
      </c>
      <c r="AA509" s="152">
        <v>5.54</v>
      </c>
      <c r="AB509" s="152">
        <v>7.0000000000000007E-2</v>
      </c>
      <c r="AC509" s="152">
        <v>9.6</v>
      </c>
      <c r="AD509" s="152">
        <v>3.96</v>
      </c>
      <c r="AE509" s="152">
        <v>0.66</v>
      </c>
      <c r="AF509" s="152">
        <v>0.15</v>
      </c>
      <c r="AJ509" s="152">
        <v>3.0295081970000002</v>
      </c>
      <c r="AK509" s="156">
        <f t="shared" si="7"/>
        <v>4.6524590160000004E-2</v>
      </c>
      <c r="AL509" s="151">
        <v>465.24590160000002</v>
      </c>
      <c r="AN509" s="151">
        <v>1900</v>
      </c>
      <c r="AO509" s="151">
        <v>1060</v>
      </c>
      <c r="AW509" s="152">
        <v>20.8</v>
      </c>
      <c r="AX509" s="151">
        <v>5385</v>
      </c>
      <c r="AY509" s="151">
        <v>196</v>
      </c>
      <c r="BG509" s="152">
        <v>6.4</v>
      </c>
      <c r="BH509" s="152">
        <v>530</v>
      </c>
      <c r="BI509" s="152">
        <v>13.1</v>
      </c>
      <c r="BJ509" s="152">
        <v>62</v>
      </c>
      <c r="BK509" s="152">
        <v>3.4</v>
      </c>
      <c r="BO509" s="152">
        <v>211</v>
      </c>
      <c r="BP509" s="152">
        <v>7.3</v>
      </c>
      <c r="BQ509" s="152">
        <v>18.600000000000001</v>
      </c>
      <c r="BR509" s="152">
        <v>2.54</v>
      </c>
      <c r="BS509" s="152">
        <v>11.1</v>
      </c>
      <c r="BT509" s="152">
        <v>2.5099999999999998</v>
      </c>
      <c r="BU509" s="152">
        <v>0.83</v>
      </c>
      <c r="BV509" s="152">
        <v>2.38</v>
      </c>
      <c r="BX509" s="152">
        <v>2.15</v>
      </c>
      <c r="BZ509" s="152">
        <v>1.22</v>
      </c>
      <c r="CB509" s="152">
        <v>0.68</v>
      </c>
      <c r="CE509" s="152">
        <v>0.11</v>
      </c>
      <c r="CH509" s="152">
        <v>3.56</v>
      </c>
      <c r="CJ509" s="152">
        <v>0.44</v>
      </c>
      <c r="CK509" s="152">
        <v>0.12</v>
      </c>
      <c r="CP509" s="152">
        <v>0.25</v>
      </c>
      <c r="CT509" s="152" t="s">
        <v>3181</v>
      </c>
      <c r="DO509" s="154">
        <v>89.2</v>
      </c>
      <c r="EC509" s="152">
        <v>5.94</v>
      </c>
      <c r="ED509" s="152">
        <v>51.865063890000002</v>
      </c>
      <c r="EE509" s="152">
        <v>0.80647325199999997</v>
      </c>
      <c r="EF509" s="152">
        <v>16.095984219999998</v>
      </c>
      <c r="EH509" s="152">
        <v>7.9390593010000003</v>
      </c>
      <c r="EK509" s="152">
        <v>0.13714720999999999</v>
      </c>
      <c r="EL509" s="152">
        <v>11.22111078</v>
      </c>
      <c r="EM509" s="152">
        <v>7.9656316980000001</v>
      </c>
      <c r="EO509" s="152">
        <v>3.2284160850000001</v>
      </c>
      <c r="EP509" s="152">
        <v>0.58160909800000005</v>
      </c>
      <c r="EQ509" s="152">
        <v>0.15949445600000001</v>
      </c>
      <c r="FD509" s="152">
        <v>23.795736720000001</v>
      </c>
      <c r="FP509" s="152">
        <v>6.6281483809999999</v>
      </c>
      <c r="FQ509" s="152">
        <v>472.10214610000003</v>
      </c>
      <c r="FR509" s="152">
        <v>14.48538604</v>
      </c>
      <c r="FS509" s="152">
        <v>69.526271289999997</v>
      </c>
      <c r="FT509" s="152">
        <v>3.2964564680000001</v>
      </c>
      <c r="FX509" s="152">
        <v>0.248020779</v>
      </c>
      <c r="FY509" s="152">
        <v>198.0450457</v>
      </c>
      <c r="FZ509" s="152">
        <v>7.987398207</v>
      </c>
      <c r="GA509" s="152">
        <v>16.677443820000001</v>
      </c>
      <c r="GB509" s="152">
        <v>2.2269342519999999</v>
      </c>
      <c r="GC509" s="152">
        <v>10.25206187</v>
      </c>
      <c r="GD509" s="152">
        <v>2.7163782439999999</v>
      </c>
      <c r="GE509" s="152">
        <v>0.942972857</v>
      </c>
      <c r="GF509" s="152">
        <v>2.63955881</v>
      </c>
      <c r="GG509" s="152">
        <v>0.43776026099999998</v>
      </c>
      <c r="GH509" s="152">
        <v>2.736556051</v>
      </c>
      <c r="GI509" s="152">
        <v>0.55752816999999999</v>
      </c>
      <c r="GJ509" s="152">
        <v>1.4502949970000001</v>
      </c>
      <c r="GK509" s="152">
        <v>0.20892906</v>
      </c>
      <c r="GL509" s="152">
        <v>1.313124443</v>
      </c>
      <c r="GM509" s="152">
        <v>0.20493044499999999</v>
      </c>
      <c r="GN509" s="152">
        <v>1.934050386</v>
      </c>
      <c r="GO509" s="152">
        <v>0.217241552</v>
      </c>
      <c r="GS509" s="152">
        <v>2.9208961059999998</v>
      </c>
      <c r="GT509" s="152">
        <v>0.57926580800000005</v>
      </c>
      <c r="GU509" s="152">
        <v>0.18642619199999999</v>
      </c>
    </row>
    <row r="510" spans="1:203">
      <c r="A510" s="151">
        <v>2711</v>
      </c>
      <c r="B510" s="152" t="s">
        <v>2859</v>
      </c>
      <c r="C510" s="152" t="s">
        <v>3019</v>
      </c>
      <c r="D510" s="152" t="s">
        <v>3178</v>
      </c>
      <c r="E510" s="152" t="s">
        <v>4589</v>
      </c>
      <c r="F510" s="152" t="s">
        <v>8954</v>
      </c>
      <c r="H510" s="151">
        <v>341060</v>
      </c>
      <c r="I510" s="153" t="s">
        <v>4672</v>
      </c>
      <c r="L510" s="153" t="s">
        <v>4673</v>
      </c>
      <c r="O510" s="151">
        <v>3607</v>
      </c>
      <c r="P510" s="152">
        <v>19.492999999999999</v>
      </c>
      <c r="Q510" s="152">
        <v>-102.251</v>
      </c>
      <c r="R510" s="152" t="s">
        <v>2949</v>
      </c>
      <c r="S510" s="152" t="s">
        <v>2716</v>
      </c>
      <c r="T510" s="152">
        <v>51.04</v>
      </c>
      <c r="U510" s="152">
        <v>0.95</v>
      </c>
      <c r="V510" s="152">
        <v>19.07</v>
      </c>
      <c r="X510" s="152">
        <v>6.04</v>
      </c>
      <c r="AA510" s="152">
        <v>4.1500000000000004</v>
      </c>
      <c r="AB510" s="152">
        <v>0.09</v>
      </c>
      <c r="AC510" s="152">
        <v>8.2100000000000009</v>
      </c>
      <c r="AD510" s="152">
        <v>4.41</v>
      </c>
      <c r="AE510" s="152">
        <v>0.8</v>
      </c>
      <c r="AF510" s="152">
        <v>0.22</v>
      </c>
      <c r="AJ510" s="152">
        <v>4.5</v>
      </c>
      <c r="AK510" s="156">
        <f t="shared" si="7"/>
        <v>5.0999999999999997E-2</v>
      </c>
      <c r="AL510" s="151">
        <v>510</v>
      </c>
      <c r="AN510" s="151">
        <v>1600</v>
      </c>
      <c r="AO510" s="151">
        <v>1030</v>
      </c>
      <c r="CP510" s="152">
        <v>0.25</v>
      </c>
      <c r="CT510" s="152" t="s">
        <v>3181</v>
      </c>
      <c r="DO510" s="154">
        <v>86.9</v>
      </c>
      <c r="EC510" s="152">
        <v>5.92</v>
      </c>
    </row>
    <row r="511" spans="1:203">
      <c r="A511" s="151">
        <v>2712</v>
      </c>
      <c r="B511" s="152" t="s">
        <v>2859</v>
      </c>
      <c r="C511" s="152" t="s">
        <v>3019</v>
      </c>
      <c r="D511" s="152" t="s">
        <v>3178</v>
      </c>
      <c r="E511" s="152" t="s">
        <v>4589</v>
      </c>
      <c r="F511" s="152" t="s">
        <v>8955</v>
      </c>
      <c r="H511" s="151">
        <v>341060</v>
      </c>
      <c r="I511" s="153" t="s">
        <v>5028</v>
      </c>
      <c r="L511" s="153" t="s">
        <v>5029</v>
      </c>
      <c r="O511" s="151">
        <v>3607</v>
      </c>
      <c r="P511" s="152">
        <v>19.492999999999999</v>
      </c>
      <c r="Q511" s="152">
        <v>-102.251</v>
      </c>
      <c r="R511" s="152" t="s">
        <v>2949</v>
      </c>
      <c r="S511" s="152" t="s">
        <v>2716</v>
      </c>
      <c r="T511" s="152">
        <v>52.27</v>
      </c>
      <c r="U511" s="152">
        <v>1</v>
      </c>
      <c r="V511" s="152">
        <v>19.760000000000002</v>
      </c>
      <c r="X511" s="152">
        <v>5.72</v>
      </c>
      <c r="AA511" s="152">
        <v>2.86</v>
      </c>
      <c r="AB511" s="152">
        <v>0.08</v>
      </c>
      <c r="AC511" s="152">
        <v>8.67</v>
      </c>
      <c r="AD511" s="152">
        <v>4.66</v>
      </c>
      <c r="AE511" s="152">
        <v>0.84</v>
      </c>
      <c r="AF511" s="152">
        <v>0.25</v>
      </c>
      <c r="AJ511" s="152">
        <v>4.7848101270000001</v>
      </c>
      <c r="AK511" s="156">
        <f t="shared" si="7"/>
        <v>0.12227848100000001</v>
      </c>
      <c r="AL511" s="151">
        <v>1222.7848100000001</v>
      </c>
      <c r="AN511" s="151">
        <v>1900</v>
      </c>
      <c r="AO511" s="151">
        <v>1010</v>
      </c>
      <c r="CP511" s="152">
        <v>0.25</v>
      </c>
      <c r="CT511" s="152" t="s">
        <v>3181</v>
      </c>
      <c r="DO511" s="154">
        <v>87</v>
      </c>
      <c r="EC511" s="152">
        <v>5.92</v>
      </c>
    </row>
    <row r="512" spans="1:203">
      <c r="A512" s="151">
        <v>2713</v>
      </c>
      <c r="B512" s="152" t="s">
        <v>2859</v>
      </c>
      <c r="C512" s="152" t="s">
        <v>3019</v>
      </c>
      <c r="D512" s="152" t="s">
        <v>3178</v>
      </c>
      <c r="E512" s="152" t="s">
        <v>4589</v>
      </c>
      <c r="F512" s="152" t="s">
        <v>8956</v>
      </c>
      <c r="H512" s="151">
        <v>341060</v>
      </c>
      <c r="I512" s="153" t="s">
        <v>4755</v>
      </c>
      <c r="L512" s="153" t="s">
        <v>4756</v>
      </c>
      <c r="O512" s="151">
        <v>3607</v>
      </c>
      <c r="P512" s="152">
        <v>19.492999999999999</v>
      </c>
      <c r="Q512" s="152">
        <v>-102.251</v>
      </c>
      <c r="R512" s="152" t="s">
        <v>2949</v>
      </c>
      <c r="S512" s="152" t="s">
        <v>2716</v>
      </c>
      <c r="T512" s="152">
        <v>51.31</v>
      </c>
      <c r="U512" s="152">
        <v>1.01</v>
      </c>
      <c r="V512" s="152">
        <v>19.84</v>
      </c>
      <c r="X512" s="152">
        <v>5.25</v>
      </c>
      <c r="AA512" s="152">
        <v>3.69</v>
      </c>
      <c r="AB512" s="152">
        <v>0.09</v>
      </c>
      <c r="AC512" s="152">
        <v>8.35</v>
      </c>
      <c r="AD512" s="152">
        <v>4.43</v>
      </c>
      <c r="AE512" s="152">
        <v>0.83</v>
      </c>
      <c r="AF512" s="152">
        <v>0.26</v>
      </c>
      <c r="AJ512" s="152">
        <v>3.9424999999999999</v>
      </c>
      <c r="AK512" s="156">
        <f t="shared" si="7"/>
        <v>8.8187500000000002E-2</v>
      </c>
      <c r="AL512" s="151">
        <v>881.875</v>
      </c>
      <c r="AN512" s="151">
        <v>2100</v>
      </c>
      <c r="AO512" s="151">
        <v>1020</v>
      </c>
      <c r="AW512" s="152">
        <v>18.399999999999999</v>
      </c>
      <c r="AX512" s="151">
        <v>5640</v>
      </c>
      <c r="AY512" s="151">
        <v>184</v>
      </c>
      <c r="BG512" s="152">
        <v>8.1999999999999993</v>
      </c>
      <c r="BH512" s="152">
        <v>629</v>
      </c>
      <c r="BI512" s="152">
        <v>13.8</v>
      </c>
      <c r="BJ512" s="152">
        <v>84</v>
      </c>
      <c r="BK512" s="152">
        <v>5</v>
      </c>
      <c r="BO512" s="152">
        <v>237</v>
      </c>
      <c r="BP512" s="152">
        <v>8.8000000000000007</v>
      </c>
      <c r="BQ512" s="152">
        <v>21.8</v>
      </c>
      <c r="BR512" s="152">
        <v>3.23</v>
      </c>
      <c r="BS512" s="152">
        <v>12.2</v>
      </c>
      <c r="BT512" s="152">
        <v>2.7</v>
      </c>
      <c r="BU512" s="152">
        <v>1.07</v>
      </c>
      <c r="BV512" s="152">
        <v>2.46</v>
      </c>
      <c r="BX512" s="152">
        <v>2.59</v>
      </c>
      <c r="BZ512" s="152">
        <v>1.02</v>
      </c>
      <c r="CB512" s="152">
        <v>0.89</v>
      </c>
      <c r="CE512" s="152">
        <v>0.26</v>
      </c>
      <c r="CH512" s="152">
        <v>4.83</v>
      </c>
      <c r="CJ512" s="152">
        <v>0.71</v>
      </c>
      <c r="CK512" s="152">
        <v>0.24</v>
      </c>
      <c r="CP512" s="152">
        <v>0.25</v>
      </c>
      <c r="CT512" s="152" t="s">
        <v>3181</v>
      </c>
      <c r="DO512" s="154">
        <v>87.4</v>
      </c>
      <c r="EC512" s="152">
        <v>5.92</v>
      </c>
    </row>
    <row r="513" spans="1:203">
      <c r="A513" s="151">
        <v>2716</v>
      </c>
      <c r="B513" s="152" t="s">
        <v>2859</v>
      </c>
      <c r="C513" s="152" t="s">
        <v>3019</v>
      </c>
      <c r="D513" s="152" t="s">
        <v>3178</v>
      </c>
      <c r="E513" s="152" t="s">
        <v>4589</v>
      </c>
      <c r="F513" s="152" t="s">
        <v>8957</v>
      </c>
      <c r="H513" s="151">
        <v>341060</v>
      </c>
      <c r="I513" s="153" t="s">
        <v>4972</v>
      </c>
      <c r="L513" s="153" t="s">
        <v>4973</v>
      </c>
      <c r="O513" s="151">
        <v>3607</v>
      </c>
      <c r="P513" s="152">
        <v>19.492999999999999</v>
      </c>
      <c r="Q513" s="152">
        <v>-102.251</v>
      </c>
      <c r="R513" s="152" t="s">
        <v>2949</v>
      </c>
      <c r="S513" s="152" t="s">
        <v>2716</v>
      </c>
      <c r="T513" s="152">
        <v>52.01</v>
      </c>
      <c r="U513" s="152">
        <v>1.05</v>
      </c>
      <c r="V513" s="152">
        <v>19</v>
      </c>
      <c r="X513" s="152">
        <v>5.92</v>
      </c>
      <c r="AA513" s="152">
        <v>3.26</v>
      </c>
      <c r="AB513" s="152">
        <v>0.09</v>
      </c>
      <c r="AC513" s="152">
        <v>8.4600000000000009</v>
      </c>
      <c r="AD513" s="152">
        <v>3.91</v>
      </c>
      <c r="AE513" s="152">
        <v>0.83</v>
      </c>
      <c r="AF513" s="152">
        <v>0.21</v>
      </c>
      <c r="AJ513" s="152">
        <v>4.3574999999999999</v>
      </c>
      <c r="AK513" s="156">
        <f t="shared" si="7"/>
        <v>7.4700000000000003E-2</v>
      </c>
      <c r="AL513" s="151">
        <v>747</v>
      </c>
      <c r="AN513" s="151">
        <v>1700</v>
      </c>
      <c r="AO513" s="151">
        <v>1010</v>
      </c>
      <c r="CP513" s="152">
        <v>0.25</v>
      </c>
      <c r="CT513" s="152" t="s">
        <v>3181</v>
      </c>
      <c r="DO513" s="154">
        <v>86.6</v>
      </c>
      <c r="EC513" s="152">
        <v>5.92</v>
      </c>
    </row>
    <row r="514" spans="1:203">
      <c r="A514" s="151">
        <v>2717</v>
      </c>
      <c r="B514" s="152" t="s">
        <v>2859</v>
      </c>
      <c r="C514" s="152" t="s">
        <v>3019</v>
      </c>
      <c r="D514" s="152" t="s">
        <v>3178</v>
      </c>
      <c r="E514" s="152" t="s">
        <v>4589</v>
      </c>
      <c r="F514" s="152" t="s">
        <v>8958</v>
      </c>
      <c r="H514" s="151">
        <v>341060</v>
      </c>
      <c r="I514" s="153" t="s">
        <v>4839</v>
      </c>
      <c r="L514" s="153" t="s">
        <v>4840</v>
      </c>
      <c r="O514" s="151">
        <v>3607</v>
      </c>
      <c r="P514" s="152">
        <v>19.492999999999999</v>
      </c>
      <c r="Q514" s="152">
        <v>-102.251</v>
      </c>
      <c r="R514" s="152" t="s">
        <v>2949</v>
      </c>
      <c r="S514" s="152" t="s">
        <v>2716</v>
      </c>
      <c r="T514" s="152">
        <v>51.57</v>
      </c>
      <c r="U514" s="152">
        <v>1.04</v>
      </c>
      <c r="V514" s="152">
        <v>19.87</v>
      </c>
      <c r="X514" s="152">
        <v>6.08</v>
      </c>
      <c r="AA514" s="152">
        <v>2.8</v>
      </c>
      <c r="AB514" s="152">
        <v>0.08</v>
      </c>
      <c r="AC514" s="152">
        <v>8.44</v>
      </c>
      <c r="AD514" s="152">
        <v>3.82</v>
      </c>
      <c r="AE514" s="152">
        <v>0.82</v>
      </c>
      <c r="AF514" s="152">
        <v>0.24</v>
      </c>
      <c r="AJ514" s="152">
        <v>4.5670886079999997</v>
      </c>
      <c r="AK514" s="156">
        <f t="shared" si="7"/>
        <v>0.1058734177</v>
      </c>
      <c r="AL514" s="151">
        <v>1058.734177</v>
      </c>
      <c r="AN514" s="151">
        <v>1800</v>
      </c>
      <c r="AO514" s="151">
        <v>970</v>
      </c>
      <c r="CP514" s="152">
        <v>0.25</v>
      </c>
      <c r="CT514" s="152" t="s">
        <v>3181</v>
      </c>
      <c r="DO514" s="154">
        <v>86</v>
      </c>
      <c r="EC514" s="152">
        <v>5.92</v>
      </c>
    </row>
    <row r="515" spans="1:203">
      <c r="A515" s="151">
        <v>2719</v>
      </c>
      <c r="B515" s="152" t="s">
        <v>2859</v>
      </c>
      <c r="C515" s="152" t="s">
        <v>3019</v>
      </c>
      <c r="D515" s="152" t="s">
        <v>3178</v>
      </c>
      <c r="E515" s="152" t="s">
        <v>4589</v>
      </c>
      <c r="F515" s="152" t="s">
        <v>8959</v>
      </c>
      <c r="H515" s="151">
        <v>341060</v>
      </c>
      <c r="I515" s="153" t="s">
        <v>4590</v>
      </c>
      <c r="L515" s="153" t="s">
        <v>4591</v>
      </c>
      <c r="O515" s="151">
        <v>3607</v>
      </c>
      <c r="P515" s="152">
        <v>19.492999999999999</v>
      </c>
      <c r="Q515" s="152">
        <v>-102.251</v>
      </c>
      <c r="R515" s="152" t="s">
        <v>2949</v>
      </c>
      <c r="S515" s="152" t="s">
        <v>2716</v>
      </c>
      <c r="T515" s="152">
        <v>50.78</v>
      </c>
      <c r="U515" s="152">
        <v>0.93</v>
      </c>
      <c r="V515" s="152">
        <v>17.989999999999998</v>
      </c>
      <c r="X515" s="152">
        <v>6.81</v>
      </c>
      <c r="AA515" s="152">
        <v>5.7</v>
      </c>
      <c r="AB515" s="152">
        <v>7.0000000000000007E-2</v>
      </c>
      <c r="AC515" s="152">
        <v>7.72</v>
      </c>
      <c r="AD515" s="152">
        <v>4.22</v>
      </c>
      <c r="AE515" s="152">
        <v>0.77</v>
      </c>
      <c r="AF515" s="152">
        <v>0.23</v>
      </c>
      <c r="AJ515" s="152">
        <v>3.8975308640000002</v>
      </c>
      <c r="AK515" s="156">
        <f t="shared" ref="AK515:AK578" si="8">AL515/10000</f>
        <v>4.4679012349999998E-2</v>
      </c>
      <c r="AL515" s="151">
        <v>446.79012349999999</v>
      </c>
      <c r="AN515" s="151">
        <v>1700</v>
      </c>
      <c r="AO515" s="151">
        <v>950</v>
      </c>
      <c r="CP515" s="152">
        <v>0.25</v>
      </c>
      <c r="CT515" s="152" t="s">
        <v>3181</v>
      </c>
      <c r="DO515" s="154">
        <v>85.4</v>
      </c>
      <c r="EC515" s="152">
        <v>5.92</v>
      </c>
    </row>
    <row r="516" spans="1:203">
      <c r="A516" s="151">
        <v>2720</v>
      </c>
      <c r="B516" s="152" t="s">
        <v>2859</v>
      </c>
      <c r="C516" s="152" t="s">
        <v>3019</v>
      </c>
      <c r="D516" s="152" t="s">
        <v>3178</v>
      </c>
      <c r="E516" s="152" t="s">
        <v>4589</v>
      </c>
      <c r="F516" s="152" t="s">
        <v>8960</v>
      </c>
      <c r="H516" s="151">
        <v>341060</v>
      </c>
      <c r="I516" s="153" t="s">
        <v>4893</v>
      </c>
      <c r="L516" s="153" t="s">
        <v>4894</v>
      </c>
      <c r="O516" s="151">
        <v>3607</v>
      </c>
      <c r="P516" s="152">
        <v>19.492999999999999</v>
      </c>
      <c r="Q516" s="152">
        <v>-102.251</v>
      </c>
      <c r="R516" s="152" t="s">
        <v>2949</v>
      </c>
      <c r="S516" s="152" t="s">
        <v>2716</v>
      </c>
      <c r="T516" s="152">
        <v>51.73</v>
      </c>
      <c r="U516" s="152">
        <v>0.89</v>
      </c>
      <c r="V516" s="152">
        <v>18.670000000000002</v>
      </c>
      <c r="X516" s="152">
        <v>6.57</v>
      </c>
      <c r="AA516" s="152">
        <v>4.13</v>
      </c>
      <c r="AB516" s="152">
        <v>0.15</v>
      </c>
      <c r="AC516" s="152">
        <v>7.85</v>
      </c>
      <c r="AD516" s="152">
        <v>3.46</v>
      </c>
      <c r="AE516" s="152">
        <v>0.8</v>
      </c>
      <c r="AF516" s="152">
        <v>0.24</v>
      </c>
      <c r="AJ516" s="152">
        <v>3.9506172839999998</v>
      </c>
      <c r="AK516" s="156">
        <f t="shared" si="8"/>
        <v>8.5925925930000008E-2</v>
      </c>
      <c r="AL516" s="151">
        <v>859.25925930000005</v>
      </c>
      <c r="AN516" s="151">
        <v>1700</v>
      </c>
      <c r="AO516" s="151">
        <v>990</v>
      </c>
      <c r="CP516" s="152">
        <v>0.25</v>
      </c>
      <c r="CT516" s="152" t="s">
        <v>3181</v>
      </c>
      <c r="DO516" s="154">
        <v>86.7</v>
      </c>
      <c r="EC516" s="152">
        <v>5.92</v>
      </c>
    </row>
    <row r="517" spans="1:203">
      <c r="A517" s="151">
        <v>2722</v>
      </c>
      <c r="B517" s="152" t="s">
        <v>2859</v>
      </c>
      <c r="C517" s="152" t="s">
        <v>3019</v>
      </c>
      <c r="D517" s="152" t="s">
        <v>3178</v>
      </c>
      <c r="E517" s="152" t="s">
        <v>3719</v>
      </c>
      <c r="F517" s="152" t="s">
        <v>8961</v>
      </c>
      <c r="H517" s="151">
        <v>341060</v>
      </c>
      <c r="L517" s="153" t="s">
        <v>3841</v>
      </c>
      <c r="O517" s="151">
        <v>3607</v>
      </c>
      <c r="P517" s="152">
        <v>19.8</v>
      </c>
      <c r="Q517" s="152">
        <v>-102.02</v>
      </c>
      <c r="R517" s="152" t="s">
        <v>2949</v>
      </c>
      <c r="S517" s="152" t="s">
        <v>2716</v>
      </c>
      <c r="T517" s="152">
        <v>48.48</v>
      </c>
      <c r="U517" s="152">
        <v>0.93</v>
      </c>
      <c r="V517" s="152">
        <v>19.36</v>
      </c>
      <c r="X517" s="152">
        <v>6.21</v>
      </c>
      <c r="AA517" s="152">
        <v>5.45</v>
      </c>
      <c r="AB517" s="152">
        <v>0.1</v>
      </c>
      <c r="AC517" s="152">
        <v>9.7100000000000009</v>
      </c>
      <c r="AD517" s="152">
        <v>3.65</v>
      </c>
      <c r="AE517" s="152">
        <v>0.6</v>
      </c>
      <c r="AF517" s="152">
        <v>0.19</v>
      </c>
      <c r="AJ517" s="152">
        <v>2.5161290319999998</v>
      </c>
      <c r="AK517" s="156">
        <f t="shared" si="8"/>
        <v>0.1103225806</v>
      </c>
      <c r="AL517" s="151">
        <v>1103.2258059999999</v>
      </c>
      <c r="AN517" s="151">
        <v>1500</v>
      </c>
      <c r="AO517" s="151">
        <v>920</v>
      </c>
      <c r="CP517" s="152">
        <v>0.25</v>
      </c>
      <c r="CT517" s="152" t="s">
        <v>3181</v>
      </c>
      <c r="DO517" s="154">
        <v>88</v>
      </c>
      <c r="EC517" s="152">
        <v>5.65</v>
      </c>
      <c r="ED517" s="152">
        <v>55.757719909999999</v>
      </c>
      <c r="EE517" s="152">
        <v>1.0467782830000001</v>
      </c>
      <c r="EF517" s="152">
        <v>18.053955949999999</v>
      </c>
      <c r="EH517" s="152">
        <v>7.3386894360000001</v>
      </c>
      <c r="EK517" s="152">
        <v>0.13477623899999999</v>
      </c>
      <c r="EL517" s="152">
        <v>4.706835925</v>
      </c>
      <c r="EM517" s="152">
        <v>7.5446514469999997</v>
      </c>
      <c r="EO517" s="152">
        <v>3.999664675</v>
      </c>
      <c r="EP517" s="152">
        <v>1.141860981</v>
      </c>
      <c r="EQ517" s="152">
        <v>0.275057053</v>
      </c>
      <c r="FD517" s="152">
        <v>21.440696630000001</v>
      </c>
      <c r="FP517" s="152">
        <v>17.153985939999998</v>
      </c>
      <c r="FQ517" s="152">
        <v>509.98627390000001</v>
      </c>
      <c r="FR517" s="152">
        <v>21.49001694</v>
      </c>
      <c r="FS517" s="152">
        <v>135.45168989999999</v>
      </c>
      <c r="FT517" s="152">
        <v>6.3883764599999999</v>
      </c>
      <c r="FX517" s="152">
        <v>0.46900735199999999</v>
      </c>
      <c r="FY517" s="152">
        <v>390.01090440000002</v>
      </c>
      <c r="FZ517" s="152">
        <v>14.669575590000001</v>
      </c>
      <c r="GA517" s="152">
        <v>29.747109500000001</v>
      </c>
      <c r="GB517" s="152">
        <v>3.7657324870000002</v>
      </c>
      <c r="GC517" s="152">
        <v>16.66944238</v>
      </c>
      <c r="GD517" s="152">
        <v>4.1500765340000001</v>
      </c>
      <c r="GE517" s="152">
        <v>1.41478974</v>
      </c>
      <c r="GF517" s="152">
        <v>4.0633711369999999</v>
      </c>
      <c r="GG517" s="152">
        <v>0.65675795199999998</v>
      </c>
      <c r="GH517" s="152">
        <v>3.9975060739999999</v>
      </c>
      <c r="GI517" s="152">
        <v>0.81587048200000001</v>
      </c>
      <c r="GJ517" s="152">
        <v>2.1682624549999998</v>
      </c>
      <c r="GK517" s="152">
        <v>0.31651048799999998</v>
      </c>
      <c r="GL517" s="152">
        <v>1.99205348</v>
      </c>
      <c r="GM517" s="152">
        <v>0.31140931500000002</v>
      </c>
      <c r="GN517" s="152">
        <v>3.591250595</v>
      </c>
      <c r="GO517" s="152">
        <v>0.43951125099999999</v>
      </c>
      <c r="GS517" s="152">
        <v>5.1852927920000003</v>
      </c>
      <c r="GT517" s="152">
        <v>1.4179360640000001</v>
      </c>
      <c r="GU517" s="152">
        <v>0.47268785600000002</v>
      </c>
    </row>
    <row r="518" spans="1:203">
      <c r="A518" s="151">
        <v>2723</v>
      </c>
      <c r="B518" s="152" t="s">
        <v>2859</v>
      </c>
      <c r="C518" s="152" t="s">
        <v>3019</v>
      </c>
      <c r="D518" s="152" t="s">
        <v>3178</v>
      </c>
      <c r="E518" s="152" t="s">
        <v>3719</v>
      </c>
      <c r="F518" s="152" t="s">
        <v>8962</v>
      </c>
      <c r="H518" s="151">
        <v>341060</v>
      </c>
      <c r="L518" s="153" t="s">
        <v>5435</v>
      </c>
      <c r="O518" s="151">
        <v>3607</v>
      </c>
      <c r="P518" s="152">
        <v>19.8</v>
      </c>
      <c r="Q518" s="152">
        <v>-102.02</v>
      </c>
      <c r="R518" s="152" t="s">
        <v>2949</v>
      </c>
      <c r="S518" s="152" t="s">
        <v>2716</v>
      </c>
      <c r="T518" s="152">
        <v>55.97</v>
      </c>
      <c r="U518" s="152">
        <v>1.1599999999999999</v>
      </c>
      <c r="V518" s="152">
        <v>15.39</v>
      </c>
      <c r="X518" s="152">
        <v>8.7100000000000009</v>
      </c>
      <c r="AA518" s="152">
        <v>4.34</v>
      </c>
      <c r="AB518" s="152">
        <v>0.14000000000000001</v>
      </c>
      <c r="AC518" s="152">
        <v>5.92</v>
      </c>
      <c r="AD518" s="152">
        <v>3.77</v>
      </c>
      <c r="AE518" s="152">
        <v>1.25</v>
      </c>
      <c r="AF518" s="152">
        <v>0.27</v>
      </c>
      <c r="AJ518" s="152">
        <v>3.1007751940000001</v>
      </c>
      <c r="AK518" s="156">
        <f t="shared" si="8"/>
        <v>6.2015503880000003E-2</v>
      </c>
      <c r="AL518" s="151">
        <v>620.15503880000006</v>
      </c>
      <c r="AN518" s="151">
        <v>800</v>
      </c>
      <c r="AO518" s="151">
        <v>880</v>
      </c>
      <c r="CP518" s="152">
        <v>0.25</v>
      </c>
      <c r="CT518" s="152" t="s">
        <v>3181</v>
      </c>
      <c r="DO518" s="154">
        <v>75.2</v>
      </c>
      <c r="EC518" s="152">
        <v>5.65</v>
      </c>
      <c r="ED518" s="152">
        <v>55.757719909999999</v>
      </c>
      <c r="EE518" s="152">
        <v>1.0467782830000001</v>
      </c>
      <c r="EF518" s="152">
        <v>18.053955949999999</v>
      </c>
      <c r="EH518" s="152">
        <v>7.3386894360000001</v>
      </c>
      <c r="EK518" s="152">
        <v>0.13477623899999999</v>
      </c>
      <c r="EL518" s="152">
        <v>4.706835925</v>
      </c>
      <c r="EM518" s="152">
        <v>7.5446514469999997</v>
      </c>
      <c r="EO518" s="152">
        <v>3.999664675</v>
      </c>
      <c r="EP518" s="152">
        <v>1.141860981</v>
      </c>
      <c r="EQ518" s="152">
        <v>0.275057053</v>
      </c>
      <c r="FD518" s="152">
        <v>21.440696630000001</v>
      </c>
      <c r="FP518" s="152">
        <v>17.153985939999998</v>
      </c>
      <c r="FQ518" s="152">
        <v>509.98627390000001</v>
      </c>
      <c r="FR518" s="152">
        <v>21.49001694</v>
      </c>
      <c r="FS518" s="152">
        <v>135.45168989999999</v>
      </c>
      <c r="FT518" s="152">
        <v>6.3883764599999999</v>
      </c>
      <c r="FX518" s="152">
        <v>0.46900735199999999</v>
      </c>
      <c r="FY518" s="152">
        <v>390.01090440000002</v>
      </c>
      <c r="FZ518" s="152">
        <v>14.669575590000001</v>
      </c>
      <c r="GA518" s="152">
        <v>29.747109500000001</v>
      </c>
      <c r="GB518" s="152">
        <v>3.7657324870000002</v>
      </c>
      <c r="GC518" s="152">
        <v>16.66944238</v>
      </c>
      <c r="GD518" s="152">
        <v>4.1500765340000001</v>
      </c>
      <c r="GE518" s="152">
        <v>1.41478974</v>
      </c>
      <c r="GF518" s="152">
        <v>4.0633711369999999</v>
      </c>
      <c r="GG518" s="152">
        <v>0.65675795199999998</v>
      </c>
      <c r="GH518" s="152">
        <v>3.9975060739999999</v>
      </c>
      <c r="GI518" s="152">
        <v>0.81587048200000001</v>
      </c>
      <c r="GJ518" s="152">
        <v>2.1682624549999998</v>
      </c>
      <c r="GK518" s="152">
        <v>0.31651048799999998</v>
      </c>
      <c r="GL518" s="152">
        <v>1.99205348</v>
      </c>
      <c r="GM518" s="152">
        <v>0.31140931500000002</v>
      </c>
      <c r="GN518" s="152">
        <v>3.591250595</v>
      </c>
      <c r="GO518" s="152">
        <v>0.43951125099999999</v>
      </c>
      <c r="GS518" s="152">
        <v>5.1852927920000003</v>
      </c>
      <c r="GT518" s="152">
        <v>1.4179360640000001</v>
      </c>
      <c r="GU518" s="152">
        <v>0.47268785600000002</v>
      </c>
    </row>
    <row r="519" spans="1:203">
      <c r="A519" s="151">
        <v>2724</v>
      </c>
      <c r="B519" s="152" t="s">
        <v>2859</v>
      </c>
      <c r="C519" s="152" t="s">
        <v>3019</v>
      </c>
      <c r="D519" s="152" t="s">
        <v>3178</v>
      </c>
      <c r="E519" s="152" t="s">
        <v>3719</v>
      </c>
      <c r="F519" s="152" t="s">
        <v>8963</v>
      </c>
      <c r="H519" s="151">
        <v>341060</v>
      </c>
      <c r="L519" s="153" t="s">
        <v>4909</v>
      </c>
      <c r="O519" s="151">
        <v>3607</v>
      </c>
      <c r="P519" s="152">
        <v>19.8</v>
      </c>
      <c r="Q519" s="152">
        <v>-102.02</v>
      </c>
      <c r="R519" s="152" t="s">
        <v>2949</v>
      </c>
      <c r="S519" s="152" t="s">
        <v>2716</v>
      </c>
      <c r="T519" s="152">
        <v>51.82</v>
      </c>
      <c r="U519" s="152">
        <v>0.95</v>
      </c>
      <c r="V519" s="152">
        <v>17.7</v>
      </c>
      <c r="X519" s="152">
        <v>6.52</v>
      </c>
      <c r="AA519" s="152">
        <v>5.49</v>
      </c>
      <c r="AB519" s="152">
        <v>0.09</v>
      </c>
      <c r="AC519" s="152">
        <v>9.08</v>
      </c>
      <c r="AD519" s="152">
        <v>4.0199999999999996</v>
      </c>
      <c r="AE519" s="152">
        <v>0.64</v>
      </c>
      <c r="AF519" s="152">
        <v>0.2</v>
      </c>
      <c r="AJ519" s="152">
        <v>3.8787878789999999</v>
      </c>
      <c r="AK519" s="156">
        <f t="shared" si="8"/>
        <v>9.5030303029999999E-2</v>
      </c>
      <c r="AL519" s="151">
        <v>950.30303030000005</v>
      </c>
      <c r="AN519" s="151">
        <v>1200</v>
      </c>
      <c r="AO519" s="151">
        <v>880</v>
      </c>
      <c r="CP519" s="152">
        <v>0.25</v>
      </c>
      <c r="CT519" s="152" t="s">
        <v>3181</v>
      </c>
      <c r="DO519" s="154">
        <v>87.2</v>
      </c>
      <c r="EC519" s="152">
        <v>5.65</v>
      </c>
      <c r="ED519" s="152">
        <v>55.757719909999999</v>
      </c>
      <c r="EE519" s="152">
        <v>1.0467782830000001</v>
      </c>
      <c r="EF519" s="152">
        <v>18.053955949999999</v>
      </c>
      <c r="EH519" s="152">
        <v>7.3386894360000001</v>
      </c>
      <c r="EK519" s="152">
        <v>0.13477623899999999</v>
      </c>
      <c r="EL519" s="152">
        <v>4.706835925</v>
      </c>
      <c r="EM519" s="152">
        <v>7.5446514469999997</v>
      </c>
      <c r="EO519" s="152">
        <v>3.999664675</v>
      </c>
      <c r="EP519" s="152">
        <v>1.141860981</v>
      </c>
      <c r="EQ519" s="152">
        <v>0.275057053</v>
      </c>
      <c r="FD519" s="152">
        <v>21.440696630000001</v>
      </c>
      <c r="FP519" s="152">
        <v>17.153985939999998</v>
      </c>
      <c r="FQ519" s="152">
        <v>509.98627390000001</v>
      </c>
      <c r="FR519" s="152">
        <v>21.49001694</v>
      </c>
      <c r="FS519" s="152">
        <v>135.45168989999999</v>
      </c>
      <c r="FT519" s="152">
        <v>6.3883764599999999</v>
      </c>
      <c r="FX519" s="152">
        <v>0.46900735199999999</v>
      </c>
      <c r="FY519" s="152">
        <v>390.01090440000002</v>
      </c>
      <c r="FZ519" s="152">
        <v>14.669575590000001</v>
      </c>
      <c r="GA519" s="152">
        <v>29.747109500000001</v>
      </c>
      <c r="GB519" s="152">
        <v>3.7657324870000002</v>
      </c>
      <c r="GC519" s="152">
        <v>16.66944238</v>
      </c>
      <c r="GD519" s="152">
        <v>4.1500765340000001</v>
      </c>
      <c r="GE519" s="152">
        <v>1.41478974</v>
      </c>
      <c r="GF519" s="152">
        <v>4.0633711369999999</v>
      </c>
      <c r="GG519" s="152">
        <v>0.65675795199999998</v>
      </c>
      <c r="GH519" s="152">
        <v>3.9975060739999999</v>
      </c>
      <c r="GI519" s="152">
        <v>0.81587048200000001</v>
      </c>
      <c r="GJ519" s="152">
        <v>2.1682624549999998</v>
      </c>
      <c r="GK519" s="152">
        <v>0.31651048799999998</v>
      </c>
      <c r="GL519" s="152">
        <v>1.99205348</v>
      </c>
      <c r="GM519" s="152">
        <v>0.31140931500000002</v>
      </c>
      <c r="GN519" s="152">
        <v>3.591250595</v>
      </c>
      <c r="GO519" s="152">
        <v>0.43951125099999999</v>
      </c>
      <c r="GS519" s="152">
        <v>5.1852927920000003</v>
      </c>
      <c r="GT519" s="152">
        <v>1.4179360640000001</v>
      </c>
      <c r="GU519" s="152">
        <v>0.47268785600000002</v>
      </c>
    </row>
    <row r="520" spans="1:203">
      <c r="A520" s="151">
        <v>2725</v>
      </c>
      <c r="B520" s="152" t="s">
        <v>2859</v>
      </c>
      <c r="C520" s="152" t="s">
        <v>3019</v>
      </c>
      <c r="D520" s="152" t="s">
        <v>3178</v>
      </c>
      <c r="E520" s="152" t="s">
        <v>3719</v>
      </c>
      <c r="F520" s="152" t="s">
        <v>8964</v>
      </c>
      <c r="H520" s="151">
        <v>341060</v>
      </c>
      <c r="L520" s="153" t="s">
        <v>4571</v>
      </c>
      <c r="O520" s="151">
        <v>3607</v>
      </c>
      <c r="P520" s="152">
        <v>19.8</v>
      </c>
      <c r="Q520" s="152">
        <v>-102.02</v>
      </c>
      <c r="R520" s="152" t="s">
        <v>2949</v>
      </c>
      <c r="S520" s="152" t="s">
        <v>2716</v>
      </c>
      <c r="T520" s="152">
        <v>50.73</v>
      </c>
      <c r="U520" s="152">
        <v>1.04</v>
      </c>
      <c r="V520" s="152">
        <v>17.829999999999998</v>
      </c>
      <c r="X520" s="152">
        <v>7.86</v>
      </c>
      <c r="AA520" s="152">
        <v>3.01</v>
      </c>
      <c r="AB520" s="152">
        <v>0.02</v>
      </c>
      <c r="AC520" s="152">
        <v>6.12</v>
      </c>
      <c r="AD520" s="152">
        <v>3.74</v>
      </c>
      <c r="AE520" s="152">
        <v>1.4</v>
      </c>
      <c r="AF520" s="152">
        <v>0.28000000000000003</v>
      </c>
      <c r="AJ520" s="152">
        <v>3.4078947369999999</v>
      </c>
      <c r="AK520" s="156">
        <f t="shared" si="8"/>
        <v>7.0921052629999995E-2</v>
      </c>
      <c r="AL520" s="151">
        <v>709.21052629999997</v>
      </c>
      <c r="AN520" s="151">
        <v>1100</v>
      </c>
      <c r="AO520" s="151">
        <v>880</v>
      </c>
      <c r="CP520" s="152">
        <v>0.25</v>
      </c>
      <c r="CT520" s="152" t="s">
        <v>3181</v>
      </c>
      <c r="DO520" s="154">
        <v>72.5</v>
      </c>
      <c r="EC520" s="152">
        <v>5.65</v>
      </c>
      <c r="ED520" s="152">
        <v>55.757719909999999</v>
      </c>
      <c r="EE520" s="152">
        <v>1.0467782830000001</v>
      </c>
      <c r="EF520" s="152">
        <v>18.053955949999999</v>
      </c>
      <c r="EH520" s="152">
        <v>7.3386894360000001</v>
      </c>
      <c r="EK520" s="152">
        <v>0.13477623899999999</v>
      </c>
      <c r="EL520" s="152">
        <v>4.706835925</v>
      </c>
      <c r="EM520" s="152">
        <v>7.5446514469999997</v>
      </c>
      <c r="EO520" s="152">
        <v>3.999664675</v>
      </c>
      <c r="EP520" s="152">
        <v>1.141860981</v>
      </c>
      <c r="EQ520" s="152">
        <v>0.275057053</v>
      </c>
      <c r="FD520" s="152">
        <v>21.440696630000001</v>
      </c>
      <c r="FP520" s="152">
        <v>17.153985939999998</v>
      </c>
      <c r="FQ520" s="152">
        <v>509.98627390000001</v>
      </c>
      <c r="FR520" s="152">
        <v>21.49001694</v>
      </c>
      <c r="FS520" s="152">
        <v>135.45168989999999</v>
      </c>
      <c r="FT520" s="152">
        <v>6.3883764599999999</v>
      </c>
      <c r="FX520" s="152">
        <v>0.46900735199999999</v>
      </c>
      <c r="FY520" s="152">
        <v>390.01090440000002</v>
      </c>
      <c r="FZ520" s="152">
        <v>14.669575590000001</v>
      </c>
      <c r="GA520" s="152">
        <v>29.747109500000001</v>
      </c>
      <c r="GB520" s="152">
        <v>3.7657324870000002</v>
      </c>
      <c r="GC520" s="152">
        <v>16.66944238</v>
      </c>
      <c r="GD520" s="152">
        <v>4.1500765340000001</v>
      </c>
      <c r="GE520" s="152">
        <v>1.41478974</v>
      </c>
      <c r="GF520" s="152">
        <v>4.0633711369999999</v>
      </c>
      <c r="GG520" s="152">
        <v>0.65675795199999998</v>
      </c>
      <c r="GH520" s="152">
        <v>3.9975060739999999</v>
      </c>
      <c r="GI520" s="152">
        <v>0.81587048200000001</v>
      </c>
      <c r="GJ520" s="152">
        <v>2.1682624549999998</v>
      </c>
      <c r="GK520" s="152">
        <v>0.31651048799999998</v>
      </c>
      <c r="GL520" s="152">
        <v>1.99205348</v>
      </c>
      <c r="GM520" s="152">
        <v>0.31140931500000002</v>
      </c>
      <c r="GN520" s="152">
        <v>3.591250595</v>
      </c>
      <c r="GO520" s="152">
        <v>0.43951125099999999</v>
      </c>
      <c r="GS520" s="152">
        <v>5.1852927920000003</v>
      </c>
      <c r="GT520" s="152">
        <v>1.4179360640000001</v>
      </c>
      <c r="GU520" s="152">
        <v>0.47268785600000002</v>
      </c>
    </row>
    <row r="521" spans="1:203">
      <c r="A521" s="151">
        <v>2726</v>
      </c>
      <c r="B521" s="152" t="s">
        <v>2859</v>
      </c>
      <c r="C521" s="152" t="s">
        <v>3019</v>
      </c>
      <c r="D521" s="152" t="s">
        <v>3178</v>
      </c>
      <c r="E521" s="152" t="s">
        <v>3719</v>
      </c>
      <c r="F521" s="152" t="s">
        <v>8965</v>
      </c>
      <c r="H521" s="151">
        <v>341060</v>
      </c>
      <c r="L521" s="153" t="s">
        <v>5314</v>
      </c>
      <c r="O521" s="151">
        <v>3607</v>
      </c>
      <c r="P521" s="152">
        <v>19.8</v>
      </c>
      <c r="Q521" s="152">
        <v>-102.02</v>
      </c>
      <c r="R521" s="152" t="s">
        <v>2949</v>
      </c>
      <c r="S521" s="152" t="s">
        <v>2716</v>
      </c>
      <c r="T521" s="152">
        <v>54.09</v>
      </c>
      <c r="U521" s="152">
        <v>1.2</v>
      </c>
      <c r="V521" s="152">
        <v>15.91</v>
      </c>
      <c r="X521" s="152">
        <v>9.39</v>
      </c>
      <c r="AA521" s="152">
        <v>4.91</v>
      </c>
      <c r="AB521" s="152">
        <v>0.11</v>
      </c>
      <c r="AC521" s="152">
        <v>5.89</v>
      </c>
      <c r="AD521" s="152">
        <v>4.24</v>
      </c>
      <c r="AE521" s="152">
        <v>1.22</v>
      </c>
      <c r="AF521" s="152">
        <v>0.26</v>
      </c>
      <c r="AJ521" s="152">
        <v>4.1634920629999996</v>
      </c>
      <c r="AK521" s="156">
        <f t="shared" si="8"/>
        <v>6.9714285710000004E-2</v>
      </c>
      <c r="AL521" s="151">
        <v>697.14285710000001</v>
      </c>
      <c r="AN521" s="151">
        <v>900</v>
      </c>
      <c r="AO521" s="151">
        <v>750</v>
      </c>
      <c r="CP521" s="152">
        <v>0.25</v>
      </c>
      <c r="CT521" s="152" t="s">
        <v>3181</v>
      </c>
      <c r="DO521" s="154">
        <v>75.8</v>
      </c>
      <c r="EC521" s="152">
        <v>5.65</v>
      </c>
      <c r="ED521" s="152">
        <v>55.757719909999999</v>
      </c>
      <c r="EE521" s="152">
        <v>1.0467782830000001</v>
      </c>
      <c r="EF521" s="152">
        <v>18.053955949999999</v>
      </c>
      <c r="EH521" s="152">
        <v>7.3386894360000001</v>
      </c>
      <c r="EK521" s="152">
        <v>0.13477623899999999</v>
      </c>
      <c r="EL521" s="152">
        <v>4.706835925</v>
      </c>
      <c r="EM521" s="152">
        <v>7.5446514469999997</v>
      </c>
      <c r="EO521" s="152">
        <v>3.999664675</v>
      </c>
      <c r="EP521" s="152">
        <v>1.141860981</v>
      </c>
      <c r="EQ521" s="152">
        <v>0.275057053</v>
      </c>
      <c r="FD521" s="152">
        <v>21.440696630000001</v>
      </c>
      <c r="FP521" s="152">
        <v>17.153985939999998</v>
      </c>
      <c r="FQ521" s="152">
        <v>509.98627390000001</v>
      </c>
      <c r="FR521" s="152">
        <v>21.49001694</v>
      </c>
      <c r="FS521" s="152">
        <v>135.45168989999999</v>
      </c>
      <c r="FT521" s="152">
        <v>6.3883764599999999</v>
      </c>
      <c r="FX521" s="152">
        <v>0.46900735199999999</v>
      </c>
      <c r="FY521" s="152">
        <v>390.01090440000002</v>
      </c>
      <c r="FZ521" s="152">
        <v>14.669575590000001</v>
      </c>
      <c r="GA521" s="152">
        <v>29.747109500000001</v>
      </c>
      <c r="GB521" s="152">
        <v>3.7657324870000002</v>
      </c>
      <c r="GC521" s="152">
        <v>16.66944238</v>
      </c>
      <c r="GD521" s="152">
        <v>4.1500765340000001</v>
      </c>
      <c r="GE521" s="152">
        <v>1.41478974</v>
      </c>
      <c r="GF521" s="152">
        <v>4.0633711369999999</v>
      </c>
      <c r="GG521" s="152">
        <v>0.65675795199999998</v>
      </c>
      <c r="GH521" s="152">
        <v>3.9975060739999999</v>
      </c>
      <c r="GI521" s="152">
        <v>0.81587048200000001</v>
      </c>
      <c r="GJ521" s="152">
        <v>2.1682624549999998</v>
      </c>
      <c r="GK521" s="152">
        <v>0.31651048799999998</v>
      </c>
      <c r="GL521" s="152">
        <v>1.99205348</v>
      </c>
      <c r="GM521" s="152">
        <v>0.31140931500000002</v>
      </c>
      <c r="GN521" s="152">
        <v>3.591250595</v>
      </c>
      <c r="GO521" s="152">
        <v>0.43951125099999999</v>
      </c>
      <c r="GS521" s="152">
        <v>5.1852927920000003</v>
      </c>
      <c r="GT521" s="152">
        <v>1.4179360640000001</v>
      </c>
      <c r="GU521" s="152">
        <v>0.47268785600000002</v>
      </c>
    </row>
    <row r="522" spans="1:203">
      <c r="A522" s="151">
        <v>2727</v>
      </c>
      <c r="B522" s="152" t="s">
        <v>2859</v>
      </c>
      <c r="C522" s="152" t="s">
        <v>3019</v>
      </c>
      <c r="D522" s="152" t="s">
        <v>3178</v>
      </c>
      <c r="E522" s="152" t="s">
        <v>3719</v>
      </c>
      <c r="F522" s="152" t="s">
        <v>8966</v>
      </c>
      <c r="H522" s="151">
        <v>341060</v>
      </c>
      <c r="L522" s="153" t="s">
        <v>5371</v>
      </c>
      <c r="O522" s="151">
        <v>3607</v>
      </c>
      <c r="P522" s="152">
        <v>19.8</v>
      </c>
      <c r="Q522" s="152">
        <v>-102.02</v>
      </c>
      <c r="R522" s="152" t="s">
        <v>2949</v>
      </c>
      <c r="S522" s="152" t="s">
        <v>2716</v>
      </c>
      <c r="T522" s="152">
        <v>54.71</v>
      </c>
      <c r="U522" s="152">
        <v>1.07</v>
      </c>
      <c r="V522" s="152">
        <v>15.01</v>
      </c>
      <c r="X522" s="152">
        <v>9.5500000000000007</v>
      </c>
      <c r="AA522" s="152">
        <v>3.98</v>
      </c>
      <c r="AB522" s="152">
        <v>0.19</v>
      </c>
      <c r="AC522" s="152">
        <v>6.07</v>
      </c>
      <c r="AD522" s="152">
        <v>3.61</v>
      </c>
      <c r="AE522" s="152">
        <v>1.17</v>
      </c>
      <c r="AF522" s="152">
        <v>0.22</v>
      </c>
      <c r="AJ522" s="152">
        <v>3.424390244</v>
      </c>
      <c r="AK522" s="156">
        <f t="shared" si="8"/>
        <v>7.6097560980000006E-2</v>
      </c>
      <c r="AL522" s="151">
        <v>760.97560980000003</v>
      </c>
      <c r="AN522" s="151">
        <v>1000</v>
      </c>
      <c r="AO522" s="151">
        <v>890</v>
      </c>
      <c r="CP522" s="152">
        <v>0.25</v>
      </c>
      <c r="CT522" s="152" t="s">
        <v>3181</v>
      </c>
      <c r="DO522" s="154">
        <v>74.099999999999994</v>
      </c>
      <c r="EC522" s="152">
        <v>5.65</v>
      </c>
      <c r="ED522" s="152">
        <v>55.757719909999999</v>
      </c>
      <c r="EE522" s="152">
        <v>1.0467782830000001</v>
      </c>
      <c r="EF522" s="152">
        <v>18.053955949999999</v>
      </c>
      <c r="EH522" s="152">
        <v>7.3386894360000001</v>
      </c>
      <c r="EK522" s="152">
        <v>0.13477623899999999</v>
      </c>
      <c r="EL522" s="152">
        <v>4.706835925</v>
      </c>
      <c r="EM522" s="152">
        <v>7.5446514469999997</v>
      </c>
      <c r="EO522" s="152">
        <v>3.999664675</v>
      </c>
      <c r="EP522" s="152">
        <v>1.141860981</v>
      </c>
      <c r="EQ522" s="152">
        <v>0.275057053</v>
      </c>
      <c r="FD522" s="152">
        <v>21.440696630000001</v>
      </c>
      <c r="FP522" s="152">
        <v>17.153985939999998</v>
      </c>
      <c r="FQ522" s="152">
        <v>509.98627390000001</v>
      </c>
      <c r="FR522" s="152">
        <v>21.49001694</v>
      </c>
      <c r="FS522" s="152">
        <v>135.45168989999999</v>
      </c>
      <c r="FT522" s="152">
        <v>6.3883764599999999</v>
      </c>
      <c r="FX522" s="152">
        <v>0.46900735199999999</v>
      </c>
      <c r="FY522" s="152">
        <v>390.01090440000002</v>
      </c>
      <c r="FZ522" s="152">
        <v>14.669575590000001</v>
      </c>
      <c r="GA522" s="152">
        <v>29.747109500000001</v>
      </c>
      <c r="GB522" s="152">
        <v>3.7657324870000002</v>
      </c>
      <c r="GC522" s="152">
        <v>16.66944238</v>
      </c>
      <c r="GD522" s="152">
        <v>4.1500765340000001</v>
      </c>
      <c r="GE522" s="152">
        <v>1.41478974</v>
      </c>
      <c r="GF522" s="152">
        <v>4.0633711369999999</v>
      </c>
      <c r="GG522" s="152">
        <v>0.65675795199999998</v>
      </c>
      <c r="GH522" s="152">
        <v>3.9975060739999999</v>
      </c>
      <c r="GI522" s="152">
        <v>0.81587048200000001</v>
      </c>
      <c r="GJ522" s="152">
        <v>2.1682624549999998</v>
      </c>
      <c r="GK522" s="152">
        <v>0.31651048799999998</v>
      </c>
      <c r="GL522" s="152">
        <v>1.99205348</v>
      </c>
      <c r="GM522" s="152">
        <v>0.31140931500000002</v>
      </c>
      <c r="GN522" s="152">
        <v>3.591250595</v>
      </c>
      <c r="GO522" s="152">
        <v>0.43951125099999999</v>
      </c>
      <c r="GS522" s="152">
        <v>5.1852927920000003</v>
      </c>
      <c r="GT522" s="152">
        <v>1.4179360640000001</v>
      </c>
      <c r="GU522" s="152">
        <v>0.47268785600000002</v>
      </c>
    </row>
    <row r="523" spans="1:203">
      <c r="A523" s="151">
        <v>2731</v>
      </c>
      <c r="B523" s="152" t="s">
        <v>2859</v>
      </c>
      <c r="C523" s="152" t="s">
        <v>3019</v>
      </c>
      <c r="D523" s="152" t="s">
        <v>3178</v>
      </c>
      <c r="E523" s="152" t="s">
        <v>3719</v>
      </c>
      <c r="F523" s="152" t="s">
        <v>8967</v>
      </c>
      <c r="H523" s="151">
        <v>341060</v>
      </c>
      <c r="L523" s="153" t="s">
        <v>3720</v>
      </c>
      <c r="O523" s="151">
        <v>3607</v>
      </c>
      <c r="P523" s="152">
        <v>19.8</v>
      </c>
      <c r="Q523" s="152">
        <v>-102.02</v>
      </c>
      <c r="R523" s="152" t="s">
        <v>2949</v>
      </c>
      <c r="S523" s="152" t="s">
        <v>2716</v>
      </c>
      <c r="T523" s="152">
        <v>48.08</v>
      </c>
      <c r="U523" s="152">
        <v>1.01</v>
      </c>
      <c r="V523" s="152">
        <v>19.97</v>
      </c>
      <c r="X523" s="152">
        <v>6.2</v>
      </c>
      <c r="AA523" s="152">
        <v>4.93</v>
      </c>
      <c r="AB523" s="152">
        <v>0.19</v>
      </c>
      <c r="AC523" s="152">
        <v>10.79</v>
      </c>
      <c r="AD523" s="152">
        <v>3.73</v>
      </c>
      <c r="AE523" s="152">
        <v>0.5</v>
      </c>
      <c r="AF523" s="152">
        <v>0.19</v>
      </c>
      <c r="AJ523" s="152">
        <v>3.6</v>
      </c>
      <c r="AK523" s="156">
        <f t="shared" si="8"/>
        <v>0.14099999999999999</v>
      </c>
      <c r="AL523" s="151">
        <v>1410</v>
      </c>
      <c r="AN523" s="151">
        <v>2200</v>
      </c>
      <c r="AO523" s="151">
        <v>890</v>
      </c>
      <c r="AW523" s="152">
        <v>26.7</v>
      </c>
      <c r="AX523" s="151">
        <v>6435</v>
      </c>
      <c r="AY523" s="151">
        <v>245</v>
      </c>
      <c r="BG523" s="152">
        <v>6.4</v>
      </c>
      <c r="BH523" s="152">
        <v>502</v>
      </c>
      <c r="BI523" s="152">
        <v>19.600000000000001</v>
      </c>
      <c r="BJ523" s="152">
        <v>90</v>
      </c>
      <c r="BK523" s="152">
        <v>4.2</v>
      </c>
      <c r="BO523" s="152">
        <v>178</v>
      </c>
      <c r="BP523" s="152">
        <v>8.3000000000000007</v>
      </c>
      <c r="BQ523" s="152">
        <v>20.100000000000001</v>
      </c>
      <c r="BR523" s="152">
        <v>2.8</v>
      </c>
      <c r="BS523" s="152">
        <v>12.4</v>
      </c>
      <c r="BT523" s="152">
        <v>2.72</v>
      </c>
      <c r="BU523" s="152">
        <v>1.1200000000000001</v>
      </c>
      <c r="BV523" s="152">
        <v>3.5</v>
      </c>
      <c r="BX523" s="152">
        <v>3.75</v>
      </c>
      <c r="BZ523" s="152">
        <v>1.86</v>
      </c>
      <c r="CB523" s="152">
        <v>2.0299999999999998</v>
      </c>
      <c r="CE523" s="152">
        <v>0.16</v>
      </c>
      <c r="CH523" s="152">
        <v>3.33</v>
      </c>
      <c r="CJ523" s="152">
        <v>0.57999999999999996</v>
      </c>
      <c r="CK523" s="152">
        <v>0.1</v>
      </c>
      <c r="CP523" s="152">
        <v>0.25</v>
      </c>
      <c r="CT523" s="152" t="s">
        <v>3181</v>
      </c>
      <c r="DO523" s="154">
        <v>88.6</v>
      </c>
      <c r="EC523" s="152">
        <v>5.65</v>
      </c>
      <c r="ED523" s="152">
        <v>55.757719909999999</v>
      </c>
      <c r="EE523" s="152">
        <v>1.0467782830000001</v>
      </c>
      <c r="EF523" s="152">
        <v>18.053955949999999</v>
      </c>
      <c r="EH523" s="152">
        <v>7.3386894360000001</v>
      </c>
      <c r="EK523" s="152">
        <v>0.13477623899999999</v>
      </c>
      <c r="EL523" s="152">
        <v>4.706835925</v>
      </c>
      <c r="EM523" s="152">
        <v>7.5446514469999997</v>
      </c>
      <c r="EO523" s="152">
        <v>3.999664675</v>
      </c>
      <c r="EP523" s="152">
        <v>1.141860981</v>
      </c>
      <c r="EQ523" s="152">
        <v>0.275057053</v>
      </c>
      <c r="FD523" s="152">
        <v>21.440696630000001</v>
      </c>
      <c r="FP523" s="152">
        <v>17.153985939999998</v>
      </c>
      <c r="FQ523" s="152">
        <v>509.98627390000001</v>
      </c>
      <c r="FR523" s="152">
        <v>21.49001694</v>
      </c>
      <c r="FS523" s="152">
        <v>135.45168989999999</v>
      </c>
      <c r="FT523" s="152">
        <v>6.3883764599999999</v>
      </c>
      <c r="FX523" s="152">
        <v>0.46900735199999999</v>
      </c>
      <c r="FY523" s="152">
        <v>390.01090440000002</v>
      </c>
      <c r="FZ523" s="152">
        <v>14.669575590000001</v>
      </c>
      <c r="GA523" s="152">
        <v>29.747109500000001</v>
      </c>
      <c r="GB523" s="152">
        <v>3.7657324870000002</v>
      </c>
      <c r="GC523" s="152">
        <v>16.66944238</v>
      </c>
      <c r="GD523" s="152">
        <v>4.1500765340000001</v>
      </c>
      <c r="GE523" s="152">
        <v>1.41478974</v>
      </c>
      <c r="GF523" s="152">
        <v>4.0633711369999999</v>
      </c>
      <c r="GG523" s="152">
        <v>0.65675795199999998</v>
      </c>
      <c r="GH523" s="152">
        <v>3.9975060739999999</v>
      </c>
      <c r="GI523" s="152">
        <v>0.81587048200000001</v>
      </c>
      <c r="GJ523" s="152">
        <v>2.1682624549999998</v>
      </c>
      <c r="GK523" s="152">
        <v>0.31651048799999998</v>
      </c>
      <c r="GL523" s="152">
        <v>1.99205348</v>
      </c>
      <c r="GM523" s="152">
        <v>0.31140931500000002</v>
      </c>
      <c r="GN523" s="152">
        <v>3.591250595</v>
      </c>
      <c r="GO523" s="152">
        <v>0.43951125099999999</v>
      </c>
      <c r="GS523" s="152">
        <v>5.1852927920000003</v>
      </c>
      <c r="GT523" s="152">
        <v>1.4179360640000001</v>
      </c>
      <c r="GU523" s="152">
        <v>0.47268785600000002</v>
      </c>
    </row>
    <row r="524" spans="1:203">
      <c r="A524" s="151">
        <v>2732</v>
      </c>
      <c r="B524" s="152" t="s">
        <v>2859</v>
      </c>
      <c r="C524" s="152" t="s">
        <v>3019</v>
      </c>
      <c r="D524" s="152" t="s">
        <v>3178</v>
      </c>
      <c r="E524" s="152" t="s">
        <v>3719</v>
      </c>
      <c r="F524" s="152" t="s">
        <v>8968</v>
      </c>
      <c r="H524" s="151">
        <v>341060</v>
      </c>
      <c r="L524" s="153" t="s">
        <v>4130</v>
      </c>
      <c r="O524" s="151">
        <v>3607</v>
      </c>
      <c r="P524" s="152">
        <v>19.8</v>
      </c>
      <c r="Q524" s="152">
        <v>-102.02</v>
      </c>
      <c r="R524" s="152" t="s">
        <v>2949</v>
      </c>
      <c r="S524" s="152" t="s">
        <v>2716</v>
      </c>
      <c r="T524" s="152">
        <v>49.32</v>
      </c>
      <c r="U524" s="152">
        <v>1.03</v>
      </c>
      <c r="V524" s="152">
        <v>18.91</v>
      </c>
      <c r="X524" s="152">
        <v>6.65</v>
      </c>
      <c r="AA524" s="152">
        <v>5.66</v>
      </c>
      <c r="AB524" s="152">
        <v>0.11</v>
      </c>
      <c r="AC524" s="152">
        <v>10.58</v>
      </c>
      <c r="AD524" s="152">
        <v>3.8</v>
      </c>
      <c r="AE524" s="152">
        <v>0.55000000000000004</v>
      </c>
      <c r="AF524" s="152">
        <v>0.16</v>
      </c>
      <c r="AJ524" s="152">
        <v>3.361111111</v>
      </c>
      <c r="AK524" s="156">
        <f t="shared" si="8"/>
        <v>0.1038888889</v>
      </c>
      <c r="AL524" s="151">
        <v>1038.8888890000001</v>
      </c>
      <c r="AN524" s="151">
        <v>2100</v>
      </c>
      <c r="AO524" s="151">
        <v>760</v>
      </c>
      <c r="AW524" s="152">
        <v>25.6</v>
      </c>
      <c r="AX524" s="151">
        <v>6168</v>
      </c>
      <c r="AY524" s="151">
        <v>232</v>
      </c>
      <c r="BG524" s="152">
        <v>5.8</v>
      </c>
      <c r="BH524" s="152">
        <v>470</v>
      </c>
      <c r="BI524" s="152">
        <v>15.6</v>
      </c>
      <c r="BJ524" s="152">
        <v>78</v>
      </c>
      <c r="BK524" s="152">
        <v>4.0999999999999996</v>
      </c>
      <c r="BO524" s="152">
        <v>186</v>
      </c>
      <c r="BP524" s="152">
        <v>7.2</v>
      </c>
      <c r="BQ524" s="152">
        <v>20.6</v>
      </c>
      <c r="BR524" s="152">
        <v>2.77</v>
      </c>
      <c r="BS524" s="152">
        <v>10.4</v>
      </c>
      <c r="BT524" s="152">
        <v>2.29</v>
      </c>
      <c r="BU524" s="152">
        <v>1.06</v>
      </c>
      <c r="BV524" s="152">
        <v>3.46</v>
      </c>
      <c r="BX524" s="152">
        <v>2.65</v>
      </c>
      <c r="BZ524" s="152">
        <v>1.52</v>
      </c>
      <c r="CB524" s="152">
        <v>1.57</v>
      </c>
      <c r="CE524" s="152">
        <v>0.19</v>
      </c>
      <c r="CH524" s="152">
        <v>3.01</v>
      </c>
      <c r="CJ524" s="152">
        <v>0.55000000000000004</v>
      </c>
      <c r="CK524" s="152">
        <v>0.18</v>
      </c>
      <c r="CP524" s="152">
        <v>0.25</v>
      </c>
      <c r="CT524" s="152" t="s">
        <v>3181</v>
      </c>
      <c r="DO524" s="154">
        <v>88.8</v>
      </c>
      <c r="EC524" s="152">
        <v>5.65</v>
      </c>
      <c r="ED524" s="152">
        <v>55.757719909999999</v>
      </c>
      <c r="EE524" s="152">
        <v>1.0467782830000001</v>
      </c>
      <c r="EF524" s="152">
        <v>18.053955949999999</v>
      </c>
      <c r="EH524" s="152">
        <v>7.3386894360000001</v>
      </c>
      <c r="EK524" s="152">
        <v>0.13477623899999999</v>
      </c>
      <c r="EL524" s="152">
        <v>4.706835925</v>
      </c>
      <c r="EM524" s="152">
        <v>7.5446514469999997</v>
      </c>
      <c r="EO524" s="152">
        <v>3.999664675</v>
      </c>
      <c r="EP524" s="152">
        <v>1.141860981</v>
      </c>
      <c r="EQ524" s="152">
        <v>0.275057053</v>
      </c>
      <c r="FD524" s="152">
        <v>21.440696630000001</v>
      </c>
      <c r="FP524" s="152">
        <v>17.153985939999998</v>
      </c>
      <c r="FQ524" s="152">
        <v>509.98627390000001</v>
      </c>
      <c r="FR524" s="152">
        <v>21.49001694</v>
      </c>
      <c r="FS524" s="152">
        <v>135.45168989999999</v>
      </c>
      <c r="FT524" s="152">
        <v>6.3883764599999999</v>
      </c>
      <c r="FX524" s="152">
        <v>0.46900735199999999</v>
      </c>
      <c r="FY524" s="152">
        <v>390.01090440000002</v>
      </c>
      <c r="FZ524" s="152">
        <v>14.669575590000001</v>
      </c>
      <c r="GA524" s="152">
        <v>29.747109500000001</v>
      </c>
      <c r="GB524" s="152">
        <v>3.7657324870000002</v>
      </c>
      <c r="GC524" s="152">
        <v>16.66944238</v>
      </c>
      <c r="GD524" s="152">
        <v>4.1500765340000001</v>
      </c>
      <c r="GE524" s="152">
        <v>1.41478974</v>
      </c>
      <c r="GF524" s="152">
        <v>4.0633711369999999</v>
      </c>
      <c r="GG524" s="152">
        <v>0.65675795199999998</v>
      </c>
      <c r="GH524" s="152">
        <v>3.9975060739999999</v>
      </c>
      <c r="GI524" s="152">
        <v>0.81587048200000001</v>
      </c>
      <c r="GJ524" s="152">
        <v>2.1682624549999998</v>
      </c>
      <c r="GK524" s="152">
        <v>0.31651048799999998</v>
      </c>
      <c r="GL524" s="152">
        <v>1.99205348</v>
      </c>
      <c r="GM524" s="152">
        <v>0.31140931500000002</v>
      </c>
      <c r="GN524" s="152">
        <v>3.591250595</v>
      </c>
      <c r="GO524" s="152">
        <v>0.43951125099999999</v>
      </c>
      <c r="GS524" s="152">
        <v>5.1852927920000003</v>
      </c>
      <c r="GT524" s="152">
        <v>1.4179360640000001</v>
      </c>
      <c r="GU524" s="152">
        <v>0.47268785600000002</v>
      </c>
    </row>
    <row r="525" spans="1:203">
      <c r="A525" s="151">
        <v>2733</v>
      </c>
      <c r="B525" s="152" t="s">
        <v>2859</v>
      </c>
      <c r="C525" s="152" t="s">
        <v>3019</v>
      </c>
      <c r="D525" s="152" t="s">
        <v>3178</v>
      </c>
      <c r="E525" s="152" t="s">
        <v>4874</v>
      </c>
      <c r="F525" s="152" t="s">
        <v>8969</v>
      </c>
      <c r="H525" s="151">
        <v>341060</v>
      </c>
      <c r="L525" s="153" t="s">
        <v>5165</v>
      </c>
      <c r="O525" s="151">
        <v>3607</v>
      </c>
      <c r="P525" s="152">
        <v>19.7</v>
      </c>
      <c r="Q525" s="152">
        <v>-101.35</v>
      </c>
      <c r="R525" s="152" t="s">
        <v>2949</v>
      </c>
      <c r="S525" s="152" t="s">
        <v>2716</v>
      </c>
      <c r="T525" s="152">
        <v>52.93</v>
      </c>
      <c r="U525" s="152">
        <v>1.21</v>
      </c>
      <c r="V525" s="152">
        <v>18.399999999999999</v>
      </c>
      <c r="X525" s="152">
        <v>6.39</v>
      </c>
      <c r="AA525" s="152">
        <v>4.74</v>
      </c>
      <c r="AB525" s="152">
        <v>0.06</v>
      </c>
      <c r="AC525" s="152">
        <v>8.5299999999999994</v>
      </c>
      <c r="AD525" s="152">
        <v>3.93</v>
      </c>
      <c r="AE525" s="152">
        <v>0.8</v>
      </c>
      <c r="AF525" s="152">
        <v>0.27</v>
      </c>
      <c r="AJ525" s="152">
        <v>3.6543209879999998</v>
      </c>
      <c r="AK525" s="156">
        <f t="shared" si="8"/>
        <v>7.0123456789999997E-2</v>
      </c>
      <c r="AL525" s="151">
        <v>701.2345679</v>
      </c>
      <c r="AN525" s="151">
        <v>1300</v>
      </c>
      <c r="AO525" s="151">
        <v>910</v>
      </c>
      <c r="CP525" s="152">
        <v>0.25</v>
      </c>
      <c r="CT525" s="152" t="s">
        <v>3181</v>
      </c>
      <c r="DO525" s="154">
        <v>83.5</v>
      </c>
      <c r="EC525" s="152">
        <v>5.98</v>
      </c>
      <c r="ED525" s="152">
        <v>54.330000920000003</v>
      </c>
      <c r="EE525" s="152">
        <v>1.0546310860000001</v>
      </c>
      <c r="EF525" s="152">
        <v>16.992030920000001</v>
      </c>
      <c r="EH525" s="152">
        <v>7.9180937589999996</v>
      </c>
      <c r="EK525" s="152">
        <v>0.13449013400000001</v>
      </c>
      <c r="EL525" s="152">
        <v>7.7614081229999998</v>
      </c>
      <c r="EM525" s="152">
        <v>7.5016991339999999</v>
      </c>
      <c r="EO525" s="152">
        <v>3.135040134</v>
      </c>
      <c r="EP525" s="152">
        <v>0.92712785399999997</v>
      </c>
      <c r="EQ525" s="152">
        <v>0.245488226</v>
      </c>
      <c r="FD525" s="152">
        <v>20.96447238</v>
      </c>
      <c r="FP525" s="152">
        <v>16.67693238</v>
      </c>
      <c r="FQ525" s="152">
        <v>829.56759509999995</v>
      </c>
      <c r="FR525" s="152">
        <v>19.036147939999999</v>
      </c>
      <c r="FS525" s="152">
        <v>131.01940089999999</v>
      </c>
      <c r="FT525" s="152">
        <v>6.5268116530000002</v>
      </c>
      <c r="FX525" s="152">
        <v>0.57636815399999997</v>
      </c>
      <c r="FY525" s="152">
        <v>273.89685950000001</v>
      </c>
      <c r="FZ525" s="152">
        <v>16.053018229999999</v>
      </c>
      <c r="GA525" s="152">
        <v>35.233080749999999</v>
      </c>
      <c r="GB525" s="152">
        <v>4.6813562390000003</v>
      </c>
      <c r="GC525" s="152">
        <v>19.32341662</v>
      </c>
      <c r="GD525" s="152">
        <v>4.1255960610000004</v>
      </c>
      <c r="GE525" s="152">
        <v>1.382507269</v>
      </c>
      <c r="GF525" s="152">
        <v>3.90062263</v>
      </c>
      <c r="GG525" s="152">
        <v>0.62950087099999996</v>
      </c>
      <c r="GH525" s="152">
        <v>3.7618342650000001</v>
      </c>
      <c r="GI525" s="152">
        <v>0.75254510799999996</v>
      </c>
      <c r="GJ525" s="152">
        <v>2.0070324070000001</v>
      </c>
      <c r="GK525" s="152">
        <v>0.291095834</v>
      </c>
      <c r="GL525" s="152">
        <v>1.7667013680000001</v>
      </c>
      <c r="GM525" s="152">
        <v>0.28011931800000001</v>
      </c>
      <c r="GN525" s="152">
        <v>3.3045801629999998</v>
      </c>
      <c r="GO525" s="152">
        <v>0.44366582799999998</v>
      </c>
      <c r="GS525" s="152">
        <v>4.1851875439999997</v>
      </c>
      <c r="GT525" s="152">
        <v>1.718004471</v>
      </c>
      <c r="GU525" s="152">
        <v>0.50012024499999996</v>
      </c>
    </row>
    <row r="526" spans="1:203">
      <c r="A526" s="151">
        <v>2734</v>
      </c>
      <c r="B526" s="152" t="s">
        <v>2859</v>
      </c>
      <c r="C526" s="152" t="s">
        <v>3019</v>
      </c>
      <c r="D526" s="152" t="s">
        <v>3178</v>
      </c>
      <c r="E526" s="152" t="s">
        <v>4874</v>
      </c>
      <c r="F526" s="152" t="s">
        <v>8970</v>
      </c>
      <c r="H526" s="151">
        <v>341060</v>
      </c>
      <c r="L526" s="153" t="s">
        <v>5187</v>
      </c>
      <c r="O526" s="151">
        <v>3607</v>
      </c>
      <c r="P526" s="152">
        <v>19.7</v>
      </c>
      <c r="Q526" s="152">
        <v>-101.35</v>
      </c>
      <c r="R526" s="152" t="s">
        <v>2949</v>
      </c>
      <c r="S526" s="152" t="s">
        <v>2716</v>
      </c>
      <c r="T526" s="152">
        <v>53.03</v>
      </c>
      <c r="U526" s="152">
        <v>1.33</v>
      </c>
      <c r="V526" s="152">
        <v>19.32</v>
      </c>
      <c r="X526" s="152">
        <v>6</v>
      </c>
      <c r="AA526" s="152">
        <v>3.76</v>
      </c>
      <c r="AB526" s="152">
        <v>0.02</v>
      </c>
      <c r="AC526" s="152">
        <v>8.43</v>
      </c>
      <c r="AD526" s="152">
        <v>4.42</v>
      </c>
      <c r="AE526" s="152">
        <v>0.83</v>
      </c>
      <c r="AF526" s="152">
        <v>0.34</v>
      </c>
      <c r="AJ526" s="152">
        <v>2.9049999999999998</v>
      </c>
      <c r="AK526" s="156">
        <f t="shared" si="8"/>
        <v>7.7812500000000007E-2</v>
      </c>
      <c r="AL526" s="151">
        <v>778.125</v>
      </c>
      <c r="AN526" s="151">
        <v>2200</v>
      </c>
      <c r="AO526" s="151">
        <v>1040</v>
      </c>
      <c r="AW526" s="152">
        <v>19.100000000000001</v>
      </c>
      <c r="AX526" s="151">
        <v>6993</v>
      </c>
      <c r="AY526" s="151">
        <v>160</v>
      </c>
      <c r="BG526" s="152">
        <v>17</v>
      </c>
      <c r="BH526" s="152">
        <v>920</v>
      </c>
      <c r="BI526" s="152">
        <v>19.3</v>
      </c>
      <c r="BJ526" s="152">
        <v>138</v>
      </c>
      <c r="BK526" s="152">
        <v>8.1999999999999993</v>
      </c>
      <c r="BO526" s="152">
        <v>408</v>
      </c>
      <c r="BP526" s="152">
        <v>15.4</v>
      </c>
      <c r="BQ526" s="152">
        <v>37.4</v>
      </c>
      <c r="BR526" s="152">
        <v>5.04</v>
      </c>
      <c r="BS526" s="152">
        <v>21.7</v>
      </c>
      <c r="BT526" s="152">
        <v>4.2</v>
      </c>
      <c r="BU526" s="152">
        <v>1.36</v>
      </c>
      <c r="BV526" s="152">
        <v>3.84</v>
      </c>
      <c r="BX526" s="152">
        <v>3.3</v>
      </c>
      <c r="BZ526" s="152">
        <v>2.2999999999999998</v>
      </c>
      <c r="CB526" s="152">
        <v>1.42</v>
      </c>
      <c r="CE526" s="152">
        <v>0.32</v>
      </c>
      <c r="CH526" s="152">
        <v>4.8099999999999996</v>
      </c>
      <c r="CJ526" s="152">
        <v>1.28</v>
      </c>
      <c r="CK526" s="152">
        <v>0.56000000000000005</v>
      </c>
      <c r="CP526" s="152">
        <v>0.25</v>
      </c>
      <c r="CT526" s="152" t="s">
        <v>3181</v>
      </c>
      <c r="DO526" s="154">
        <v>84.5</v>
      </c>
      <c r="EC526" s="152">
        <v>5.98</v>
      </c>
      <c r="ED526" s="152">
        <v>54.330000920000003</v>
      </c>
      <c r="EE526" s="152">
        <v>1.0546310860000001</v>
      </c>
      <c r="EF526" s="152">
        <v>16.992030920000001</v>
      </c>
      <c r="EH526" s="152">
        <v>7.9180937589999996</v>
      </c>
      <c r="EK526" s="152">
        <v>0.13449013400000001</v>
      </c>
      <c r="EL526" s="152">
        <v>7.7614081229999998</v>
      </c>
      <c r="EM526" s="152">
        <v>7.5016991339999999</v>
      </c>
      <c r="EO526" s="152">
        <v>3.135040134</v>
      </c>
      <c r="EP526" s="152">
        <v>0.92712785399999997</v>
      </c>
      <c r="EQ526" s="152">
        <v>0.245488226</v>
      </c>
      <c r="FD526" s="152">
        <v>20.96447238</v>
      </c>
      <c r="FP526" s="152">
        <v>16.67693238</v>
      </c>
      <c r="FQ526" s="152">
        <v>829.56759509999995</v>
      </c>
      <c r="FR526" s="152">
        <v>19.036147939999999</v>
      </c>
      <c r="FS526" s="152">
        <v>131.01940089999999</v>
      </c>
      <c r="FT526" s="152">
        <v>6.5268116530000002</v>
      </c>
      <c r="FX526" s="152">
        <v>0.57636815399999997</v>
      </c>
      <c r="FY526" s="152">
        <v>273.89685950000001</v>
      </c>
      <c r="FZ526" s="152">
        <v>16.053018229999999</v>
      </c>
      <c r="GA526" s="152">
        <v>35.233080749999999</v>
      </c>
      <c r="GB526" s="152">
        <v>4.6813562390000003</v>
      </c>
      <c r="GC526" s="152">
        <v>19.32341662</v>
      </c>
      <c r="GD526" s="152">
        <v>4.1255960610000004</v>
      </c>
      <c r="GE526" s="152">
        <v>1.382507269</v>
      </c>
      <c r="GF526" s="152">
        <v>3.90062263</v>
      </c>
      <c r="GG526" s="152">
        <v>0.62950087099999996</v>
      </c>
      <c r="GH526" s="152">
        <v>3.7618342650000001</v>
      </c>
      <c r="GI526" s="152">
        <v>0.75254510799999996</v>
      </c>
      <c r="GJ526" s="152">
        <v>2.0070324070000001</v>
      </c>
      <c r="GK526" s="152">
        <v>0.291095834</v>
      </c>
      <c r="GL526" s="152">
        <v>1.7667013680000001</v>
      </c>
      <c r="GM526" s="152">
        <v>0.28011931800000001</v>
      </c>
      <c r="GN526" s="152">
        <v>3.3045801629999998</v>
      </c>
      <c r="GO526" s="152">
        <v>0.44366582799999998</v>
      </c>
      <c r="GS526" s="152">
        <v>4.1851875439999997</v>
      </c>
      <c r="GT526" s="152">
        <v>1.718004471</v>
      </c>
      <c r="GU526" s="152">
        <v>0.50012024499999996</v>
      </c>
    </row>
    <row r="527" spans="1:203">
      <c r="A527" s="151">
        <v>2737</v>
      </c>
      <c r="B527" s="152" t="s">
        <v>2859</v>
      </c>
      <c r="C527" s="152" t="s">
        <v>3019</v>
      </c>
      <c r="D527" s="152" t="s">
        <v>3178</v>
      </c>
      <c r="E527" s="152" t="s">
        <v>4874</v>
      </c>
      <c r="F527" s="152" t="s">
        <v>8971</v>
      </c>
      <c r="H527" s="151">
        <v>341060</v>
      </c>
      <c r="L527" s="153" t="s">
        <v>5007</v>
      </c>
      <c r="O527" s="151">
        <v>3607</v>
      </c>
      <c r="P527" s="152">
        <v>19.7</v>
      </c>
      <c r="Q527" s="152">
        <v>-101.35</v>
      </c>
      <c r="R527" s="152" t="s">
        <v>2949</v>
      </c>
      <c r="S527" s="152" t="s">
        <v>2716</v>
      </c>
      <c r="T527" s="152">
        <v>52.17</v>
      </c>
      <c r="U527" s="152">
        <v>1.21</v>
      </c>
      <c r="V527" s="152">
        <v>19.37</v>
      </c>
      <c r="X527" s="152">
        <v>6.79</v>
      </c>
      <c r="AA527" s="152">
        <v>4.3099999999999996</v>
      </c>
      <c r="AB527" s="152">
        <v>0.09</v>
      </c>
      <c r="AC527" s="152">
        <v>8.32</v>
      </c>
      <c r="AD527" s="152">
        <v>4.26</v>
      </c>
      <c r="AE527" s="152">
        <v>0.9</v>
      </c>
      <c r="AF527" s="152">
        <v>0.32</v>
      </c>
      <c r="AJ527" s="152">
        <v>3.0337078649999998</v>
      </c>
      <c r="AK527" s="156">
        <f t="shared" si="8"/>
        <v>4.4494382020000001E-2</v>
      </c>
      <c r="AL527" s="151">
        <v>444.9438202</v>
      </c>
      <c r="AN527" s="151">
        <v>1500</v>
      </c>
      <c r="AO527" s="151">
        <v>970</v>
      </c>
      <c r="CP527" s="152">
        <v>0.25</v>
      </c>
      <c r="CT527" s="152" t="s">
        <v>3181</v>
      </c>
      <c r="DO527" s="154">
        <v>83.8</v>
      </c>
      <c r="EC527" s="152">
        <v>5.98</v>
      </c>
      <c r="ED527" s="152">
        <v>54.330000920000003</v>
      </c>
      <c r="EE527" s="152">
        <v>1.0546310860000001</v>
      </c>
      <c r="EF527" s="152">
        <v>16.992030920000001</v>
      </c>
      <c r="EH527" s="152">
        <v>7.9180937589999996</v>
      </c>
      <c r="EK527" s="152">
        <v>0.13449013400000001</v>
      </c>
      <c r="EL527" s="152">
        <v>7.7614081229999998</v>
      </c>
      <c r="EM527" s="152">
        <v>7.5016991339999999</v>
      </c>
      <c r="EO527" s="152">
        <v>3.135040134</v>
      </c>
      <c r="EP527" s="152">
        <v>0.92712785399999997</v>
      </c>
      <c r="EQ527" s="152">
        <v>0.245488226</v>
      </c>
      <c r="FD527" s="152">
        <v>20.96447238</v>
      </c>
      <c r="FP527" s="152">
        <v>16.67693238</v>
      </c>
      <c r="FQ527" s="152">
        <v>829.56759509999995</v>
      </c>
      <c r="FR527" s="152">
        <v>19.036147939999999</v>
      </c>
      <c r="FS527" s="152">
        <v>131.01940089999999</v>
      </c>
      <c r="FT527" s="152">
        <v>6.5268116530000002</v>
      </c>
      <c r="FX527" s="152">
        <v>0.57636815399999997</v>
      </c>
      <c r="FY527" s="152">
        <v>273.89685950000001</v>
      </c>
      <c r="FZ527" s="152">
        <v>16.053018229999999</v>
      </c>
      <c r="GA527" s="152">
        <v>35.233080749999999</v>
      </c>
      <c r="GB527" s="152">
        <v>4.6813562390000003</v>
      </c>
      <c r="GC527" s="152">
        <v>19.32341662</v>
      </c>
      <c r="GD527" s="152">
        <v>4.1255960610000004</v>
      </c>
      <c r="GE527" s="152">
        <v>1.382507269</v>
      </c>
      <c r="GF527" s="152">
        <v>3.90062263</v>
      </c>
      <c r="GG527" s="152">
        <v>0.62950087099999996</v>
      </c>
      <c r="GH527" s="152">
        <v>3.7618342650000001</v>
      </c>
      <c r="GI527" s="152">
        <v>0.75254510799999996</v>
      </c>
      <c r="GJ527" s="152">
        <v>2.0070324070000001</v>
      </c>
      <c r="GK527" s="152">
        <v>0.291095834</v>
      </c>
      <c r="GL527" s="152">
        <v>1.7667013680000001</v>
      </c>
      <c r="GM527" s="152">
        <v>0.28011931800000001</v>
      </c>
      <c r="GN527" s="152">
        <v>3.3045801629999998</v>
      </c>
      <c r="GO527" s="152">
        <v>0.44366582799999998</v>
      </c>
      <c r="GS527" s="152">
        <v>4.1851875439999997</v>
      </c>
      <c r="GT527" s="152">
        <v>1.718004471</v>
      </c>
      <c r="GU527" s="152">
        <v>0.50012024499999996</v>
      </c>
    </row>
    <row r="528" spans="1:203">
      <c r="A528" s="151">
        <v>2738</v>
      </c>
      <c r="B528" s="152" t="s">
        <v>2859</v>
      </c>
      <c r="C528" s="152" t="s">
        <v>3019</v>
      </c>
      <c r="D528" s="152" t="s">
        <v>3178</v>
      </c>
      <c r="E528" s="152" t="s">
        <v>4874</v>
      </c>
      <c r="F528" s="152" t="s">
        <v>8972</v>
      </c>
      <c r="H528" s="151">
        <v>341060</v>
      </c>
      <c r="L528" s="153" t="s">
        <v>5025</v>
      </c>
      <c r="O528" s="151">
        <v>3607</v>
      </c>
      <c r="P528" s="152">
        <v>19.7</v>
      </c>
      <c r="Q528" s="152">
        <v>-101.35</v>
      </c>
      <c r="R528" s="152" t="s">
        <v>2949</v>
      </c>
      <c r="S528" s="152" t="s">
        <v>2716</v>
      </c>
      <c r="T528" s="152">
        <v>52.25</v>
      </c>
      <c r="U528" s="152">
        <v>1.25</v>
      </c>
      <c r="V528" s="152">
        <v>19.52</v>
      </c>
      <c r="X528" s="152">
        <v>7.31</v>
      </c>
      <c r="AA528" s="152">
        <v>4.34</v>
      </c>
      <c r="AB528" s="152">
        <v>0.2</v>
      </c>
      <c r="AC528" s="152">
        <v>8.82</v>
      </c>
      <c r="AD528" s="152">
        <v>4.1900000000000004</v>
      </c>
      <c r="AE528" s="152">
        <v>0.86</v>
      </c>
      <c r="AF528" s="152">
        <v>0.36</v>
      </c>
      <c r="AJ528" s="152">
        <v>1.0117647059999999</v>
      </c>
      <c r="AK528" s="156">
        <f t="shared" si="8"/>
        <v>1.8211764710000002E-2</v>
      </c>
      <c r="AL528" s="151">
        <v>182.1176471</v>
      </c>
      <c r="AN528" s="151">
        <v>1600</v>
      </c>
      <c r="AO528" s="151">
        <v>1060</v>
      </c>
      <c r="CP528" s="152">
        <v>0.25</v>
      </c>
      <c r="CT528" s="152" t="s">
        <v>3181</v>
      </c>
      <c r="DO528" s="154">
        <v>83.7</v>
      </c>
      <c r="EC528" s="152">
        <v>5.98</v>
      </c>
      <c r="ED528" s="152">
        <v>54.330000920000003</v>
      </c>
      <c r="EE528" s="152">
        <v>1.0546310860000001</v>
      </c>
      <c r="EF528" s="152">
        <v>16.992030920000001</v>
      </c>
      <c r="EH528" s="152">
        <v>7.9180937589999996</v>
      </c>
      <c r="EK528" s="152">
        <v>0.13449013400000001</v>
      </c>
      <c r="EL528" s="152">
        <v>7.7614081229999998</v>
      </c>
      <c r="EM528" s="152">
        <v>7.5016991339999999</v>
      </c>
      <c r="EO528" s="152">
        <v>3.135040134</v>
      </c>
      <c r="EP528" s="152">
        <v>0.92712785399999997</v>
      </c>
      <c r="EQ528" s="152">
        <v>0.245488226</v>
      </c>
      <c r="FD528" s="152">
        <v>20.96447238</v>
      </c>
      <c r="FP528" s="152">
        <v>16.67693238</v>
      </c>
      <c r="FQ528" s="152">
        <v>829.56759509999995</v>
      </c>
      <c r="FR528" s="152">
        <v>19.036147939999999</v>
      </c>
      <c r="FS528" s="152">
        <v>131.01940089999999</v>
      </c>
      <c r="FT528" s="152">
        <v>6.5268116530000002</v>
      </c>
      <c r="FX528" s="152">
        <v>0.57636815399999997</v>
      </c>
      <c r="FY528" s="152">
        <v>273.89685950000001</v>
      </c>
      <c r="FZ528" s="152">
        <v>16.053018229999999</v>
      </c>
      <c r="GA528" s="152">
        <v>35.233080749999999</v>
      </c>
      <c r="GB528" s="152">
        <v>4.6813562390000003</v>
      </c>
      <c r="GC528" s="152">
        <v>19.32341662</v>
      </c>
      <c r="GD528" s="152">
        <v>4.1255960610000004</v>
      </c>
      <c r="GE528" s="152">
        <v>1.382507269</v>
      </c>
      <c r="GF528" s="152">
        <v>3.90062263</v>
      </c>
      <c r="GG528" s="152">
        <v>0.62950087099999996</v>
      </c>
      <c r="GH528" s="152">
        <v>3.7618342650000001</v>
      </c>
      <c r="GI528" s="152">
        <v>0.75254510799999996</v>
      </c>
      <c r="GJ528" s="152">
        <v>2.0070324070000001</v>
      </c>
      <c r="GK528" s="152">
        <v>0.291095834</v>
      </c>
      <c r="GL528" s="152">
        <v>1.7667013680000001</v>
      </c>
      <c r="GM528" s="152">
        <v>0.28011931800000001</v>
      </c>
      <c r="GN528" s="152">
        <v>3.3045801629999998</v>
      </c>
      <c r="GO528" s="152">
        <v>0.44366582799999998</v>
      </c>
      <c r="GS528" s="152">
        <v>4.1851875439999997</v>
      </c>
      <c r="GT528" s="152">
        <v>1.718004471</v>
      </c>
      <c r="GU528" s="152">
        <v>0.50012024499999996</v>
      </c>
    </row>
    <row r="529" spans="1:203">
      <c r="A529" s="151">
        <v>2740</v>
      </c>
      <c r="B529" s="152" t="s">
        <v>2859</v>
      </c>
      <c r="C529" s="152" t="s">
        <v>3019</v>
      </c>
      <c r="D529" s="152" t="s">
        <v>3178</v>
      </c>
      <c r="E529" s="152" t="s">
        <v>4874</v>
      </c>
      <c r="F529" s="152" t="s">
        <v>8973</v>
      </c>
      <c r="H529" s="151">
        <v>341060</v>
      </c>
      <c r="L529" s="153" t="s">
        <v>5013</v>
      </c>
      <c r="O529" s="151">
        <v>3607</v>
      </c>
      <c r="P529" s="152">
        <v>19.7</v>
      </c>
      <c r="Q529" s="152">
        <v>-101.35</v>
      </c>
      <c r="R529" s="152" t="s">
        <v>2949</v>
      </c>
      <c r="S529" s="152" t="s">
        <v>2716</v>
      </c>
      <c r="T529" s="152">
        <v>52.19</v>
      </c>
      <c r="U529" s="152">
        <v>1.22</v>
      </c>
      <c r="V529" s="152">
        <v>19.62</v>
      </c>
      <c r="X529" s="152">
        <v>6.75</v>
      </c>
      <c r="AA529" s="152">
        <v>4.51</v>
      </c>
      <c r="AB529" s="152">
        <v>0.12</v>
      </c>
      <c r="AC529" s="152">
        <v>8.6300000000000008</v>
      </c>
      <c r="AD529" s="152">
        <v>4.38</v>
      </c>
      <c r="AE529" s="152">
        <v>0.87</v>
      </c>
      <c r="AF529" s="152">
        <v>0.32</v>
      </c>
      <c r="AJ529" s="152">
        <v>2.5290697670000002</v>
      </c>
      <c r="AK529" s="156">
        <f t="shared" si="8"/>
        <v>9.6104651159999999E-2</v>
      </c>
      <c r="AL529" s="151">
        <v>961.04651160000003</v>
      </c>
      <c r="AN529" s="151">
        <v>1500</v>
      </c>
      <c r="AO529" s="151">
        <v>1030</v>
      </c>
      <c r="CP529" s="152">
        <v>0.25</v>
      </c>
      <c r="CT529" s="152" t="s">
        <v>3181</v>
      </c>
      <c r="DO529" s="154">
        <v>83.7</v>
      </c>
      <c r="EC529" s="152">
        <v>5.98</v>
      </c>
      <c r="ED529" s="152">
        <v>54.330000920000003</v>
      </c>
      <c r="EE529" s="152">
        <v>1.0546310860000001</v>
      </c>
      <c r="EF529" s="152">
        <v>16.992030920000001</v>
      </c>
      <c r="EH529" s="152">
        <v>7.9180937589999996</v>
      </c>
      <c r="EK529" s="152">
        <v>0.13449013400000001</v>
      </c>
      <c r="EL529" s="152">
        <v>7.7614081229999998</v>
      </c>
      <c r="EM529" s="152">
        <v>7.5016991339999999</v>
      </c>
      <c r="EO529" s="152">
        <v>3.135040134</v>
      </c>
      <c r="EP529" s="152">
        <v>0.92712785399999997</v>
      </c>
      <c r="EQ529" s="152">
        <v>0.245488226</v>
      </c>
      <c r="FD529" s="152">
        <v>20.96447238</v>
      </c>
      <c r="FP529" s="152">
        <v>16.67693238</v>
      </c>
      <c r="FQ529" s="152">
        <v>829.56759509999995</v>
      </c>
      <c r="FR529" s="152">
        <v>19.036147939999999</v>
      </c>
      <c r="FS529" s="152">
        <v>131.01940089999999</v>
      </c>
      <c r="FT529" s="152">
        <v>6.5268116530000002</v>
      </c>
      <c r="FX529" s="152">
        <v>0.57636815399999997</v>
      </c>
      <c r="FY529" s="152">
        <v>273.89685950000001</v>
      </c>
      <c r="FZ529" s="152">
        <v>16.053018229999999</v>
      </c>
      <c r="GA529" s="152">
        <v>35.233080749999999</v>
      </c>
      <c r="GB529" s="152">
        <v>4.6813562390000003</v>
      </c>
      <c r="GC529" s="152">
        <v>19.32341662</v>
      </c>
      <c r="GD529" s="152">
        <v>4.1255960610000004</v>
      </c>
      <c r="GE529" s="152">
        <v>1.382507269</v>
      </c>
      <c r="GF529" s="152">
        <v>3.90062263</v>
      </c>
      <c r="GG529" s="152">
        <v>0.62950087099999996</v>
      </c>
      <c r="GH529" s="152">
        <v>3.7618342650000001</v>
      </c>
      <c r="GI529" s="152">
        <v>0.75254510799999996</v>
      </c>
      <c r="GJ529" s="152">
        <v>2.0070324070000001</v>
      </c>
      <c r="GK529" s="152">
        <v>0.291095834</v>
      </c>
      <c r="GL529" s="152">
        <v>1.7667013680000001</v>
      </c>
      <c r="GM529" s="152">
        <v>0.28011931800000001</v>
      </c>
      <c r="GN529" s="152">
        <v>3.3045801629999998</v>
      </c>
      <c r="GO529" s="152">
        <v>0.44366582799999998</v>
      </c>
      <c r="GS529" s="152">
        <v>4.1851875439999997</v>
      </c>
      <c r="GT529" s="152">
        <v>1.718004471</v>
      </c>
      <c r="GU529" s="152">
        <v>0.50012024499999996</v>
      </c>
    </row>
    <row r="530" spans="1:203">
      <c r="A530" s="151">
        <v>2741</v>
      </c>
      <c r="B530" s="152" t="s">
        <v>2859</v>
      </c>
      <c r="C530" s="152" t="s">
        <v>3019</v>
      </c>
      <c r="D530" s="152" t="s">
        <v>3178</v>
      </c>
      <c r="E530" s="152" t="s">
        <v>4874</v>
      </c>
      <c r="F530" s="152" t="s">
        <v>8974</v>
      </c>
      <c r="H530" s="151">
        <v>341060</v>
      </c>
      <c r="L530" s="153" t="s">
        <v>4875</v>
      </c>
      <c r="O530" s="151">
        <v>3607</v>
      </c>
      <c r="P530" s="152">
        <v>19.7</v>
      </c>
      <c r="Q530" s="152">
        <v>-101.35</v>
      </c>
      <c r="R530" s="152" t="s">
        <v>2949</v>
      </c>
      <c r="S530" s="152" t="s">
        <v>2716</v>
      </c>
      <c r="T530" s="152">
        <v>51.68</v>
      </c>
      <c r="U530" s="152">
        <v>1.29</v>
      </c>
      <c r="V530" s="152">
        <v>19.79</v>
      </c>
      <c r="X530" s="152">
        <v>7.19</v>
      </c>
      <c r="AA530" s="152">
        <v>4.6100000000000003</v>
      </c>
      <c r="AB530" s="152">
        <v>7.0000000000000007E-2</v>
      </c>
      <c r="AC530" s="152">
        <v>8.9700000000000006</v>
      </c>
      <c r="AD530" s="152">
        <v>4.3099999999999996</v>
      </c>
      <c r="AE530" s="152">
        <v>0.89</v>
      </c>
      <c r="AF530" s="152">
        <v>0.32</v>
      </c>
      <c r="AJ530" s="152">
        <v>1.618181818</v>
      </c>
      <c r="AK530" s="156">
        <f t="shared" si="8"/>
        <v>5.8659090909999996E-2</v>
      </c>
      <c r="AL530" s="151">
        <v>586.59090909999998</v>
      </c>
      <c r="AN530" s="151">
        <v>1400</v>
      </c>
      <c r="AO530" s="151">
        <v>1010</v>
      </c>
      <c r="CP530" s="152">
        <v>0.25</v>
      </c>
      <c r="CT530" s="152" t="s">
        <v>3181</v>
      </c>
      <c r="DO530" s="154">
        <v>84</v>
      </c>
      <c r="EC530" s="152">
        <v>5.98</v>
      </c>
      <c r="ED530" s="152">
        <v>54.330000920000003</v>
      </c>
      <c r="EE530" s="152">
        <v>1.0546310860000001</v>
      </c>
      <c r="EF530" s="152">
        <v>16.992030920000001</v>
      </c>
      <c r="EH530" s="152">
        <v>7.9180937589999996</v>
      </c>
      <c r="EK530" s="152">
        <v>0.13449013400000001</v>
      </c>
      <c r="EL530" s="152">
        <v>7.7614081229999998</v>
      </c>
      <c r="EM530" s="152">
        <v>7.5016991339999999</v>
      </c>
      <c r="EO530" s="152">
        <v>3.135040134</v>
      </c>
      <c r="EP530" s="152">
        <v>0.92712785399999997</v>
      </c>
      <c r="EQ530" s="152">
        <v>0.245488226</v>
      </c>
      <c r="FD530" s="152">
        <v>20.96447238</v>
      </c>
      <c r="FP530" s="152">
        <v>16.67693238</v>
      </c>
      <c r="FQ530" s="152">
        <v>829.56759509999995</v>
      </c>
      <c r="FR530" s="152">
        <v>19.036147939999999</v>
      </c>
      <c r="FS530" s="152">
        <v>131.01940089999999</v>
      </c>
      <c r="FT530" s="152">
        <v>6.5268116530000002</v>
      </c>
      <c r="FX530" s="152">
        <v>0.57636815399999997</v>
      </c>
      <c r="FY530" s="152">
        <v>273.89685950000001</v>
      </c>
      <c r="FZ530" s="152">
        <v>16.053018229999999</v>
      </c>
      <c r="GA530" s="152">
        <v>35.233080749999999</v>
      </c>
      <c r="GB530" s="152">
        <v>4.6813562390000003</v>
      </c>
      <c r="GC530" s="152">
        <v>19.32341662</v>
      </c>
      <c r="GD530" s="152">
        <v>4.1255960610000004</v>
      </c>
      <c r="GE530" s="152">
        <v>1.382507269</v>
      </c>
      <c r="GF530" s="152">
        <v>3.90062263</v>
      </c>
      <c r="GG530" s="152">
        <v>0.62950087099999996</v>
      </c>
      <c r="GH530" s="152">
        <v>3.7618342650000001</v>
      </c>
      <c r="GI530" s="152">
        <v>0.75254510799999996</v>
      </c>
      <c r="GJ530" s="152">
        <v>2.0070324070000001</v>
      </c>
      <c r="GK530" s="152">
        <v>0.291095834</v>
      </c>
      <c r="GL530" s="152">
        <v>1.7667013680000001</v>
      </c>
      <c r="GM530" s="152">
        <v>0.28011931800000001</v>
      </c>
      <c r="GN530" s="152">
        <v>3.3045801629999998</v>
      </c>
      <c r="GO530" s="152">
        <v>0.44366582799999998</v>
      </c>
      <c r="GS530" s="152">
        <v>4.1851875439999997</v>
      </c>
      <c r="GT530" s="152">
        <v>1.718004471</v>
      </c>
      <c r="GU530" s="152">
        <v>0.50012024499999996</v>
      </c>
    </row>
    <row r="531" spans="1:203">
      <c r="A531" s="151">
        <v>2742</v>
      </c>
      <c r="B531" s="152" t="s">
        <v>2859</v>
      </c>
      <c r="C531" s="152" t="s">
        <v>3019</v>
      </c>
      <c r="D531" s="152" t="s">
        <v>3178</v>
      </c>
      <c r="E531" s="152" t="s">
        <v>4874</v>
      </c>
      <c r="F531" s="152" t="s">
        <v>8975</v>
      </c>
      <c r="H531" s="151">
        <v>341060</v>
      </c>
      <c r="L531" s="153" t="s">
        <v>5113</v>
      </c>
      <c r="O531" s="151">
        <v>3607</v>
      </c>
      <c r="P531" s="152">
        <v>19.7</v>
      </c>
      <c r="Q531" s="152">
        <v>-101.35</v>
      </c>
      <c r="R531" s="152" t="s">
        <v>2949</v>
      </c>
      <c r="S531" s="152" t="s">
        <v>2716</v>
      </c>
      <c r="T531" s="152">
        <v>52.65</v>
      </c>
      <c r="U531" s="152">
        <v>1.27</v>
      </c>
      <c r="V531" s="152">
        <v>19.260000000000002</v>
      </c>
      <c r="X531" s="152">
        <v>7.14</v>
      </c>
      <c r="AA531" s="152">
        <v>4.0199999999999996</v>
      </c>
      <c r="AB531" s="152">
        <v>0.2</v>
      </c>
      <c r="AC531" s="152">
        <v>8.56</v>
      </c>
      <c r="AD531" s="152">
        <v>4.17</v>
      </c>
      <c r="AE531" s="152">
        <v>0.91</v>
      </c>
      <c r="AF531" s="152">
        <v>0.31</v>
      </c>
      <c r="AJ531" s="152">
        <v>2.932222222</v>
      </c>
      <c r="AK531" s="156">
        <f t="shared" si="8"/>
        <v>6.5722222220000001E-2</v>
      </c>
      <c r="AL531" s="151">
        <v>657.22222220000003</v>
      </c>
      <c r="AN531" s="151">
        <v>1500</v>
      </c>
      <c r="AO531" s="151">
        <v>1000</v>
      </c>
      <c r="CP531" s="152">
        <v>0.25</v>
      </c>
      <c r="CT531" s="152" t="s">
        <v>3181</v>
      </c>
      <c r="DO531" s="154">
        <v>83.4</v>
      </c>
      <c r="EC531" s="152">
        <v>5.98</v>
      </c>
      <c r="ED531" s="152">
        <v>54.330000920000003</v>
      </c>
      <c r="EE531" s="152">
        <v>1.0546310860000001</v>
      </c>
      <c r="EF531" s="152">
        <v>16.992030920000001</v>
      </c>
      <c r="EH531" s="152">
        <v>7.9180937589999996</v>
      </c>
      <c r="EK531" s="152">
        <v>0.13449013400000001</v>
      </c>
      <c r="EL531" s="152">
        <v>7.7614081229999998</v>
      </c>
      <c r="EM531" s="152">
        <v>7.5016991339999999</v>
      </c>
      <c r="EO531" s="152">
        <v>3.135040134</v>
      </c>
      <c r="EP531" s="152">
        <v>0.92712785399999997</v>
      </c>
      <c r="EQ531" s="152">
        <v>0.245488226</v>
      </c>
      <c r="FD531" s="152">
        <v>20.96447238</v>
      </c>
      <c r="FP531" s="152">
        <v>16.67693238</v>
      </c>
      <c r="FQ531" s="152">
        <v>829.56759509999995</v>
      </c>
      <c r="FR531" s="152">
        <v>19.036147939999999</v>
      </c>
      <c r="FS531" s="152">
        <v>131.01940089999999</v>
      </c>
      <c r="FT531" s="152">
        <v>6.5268116530000002</v>
      </c>
      <c r="FX531" s="152">
        <v>0.57636815399999997</v>
      </c>
      <c r="FY531" s="152">
        <v>273.89685950000001</v>
      </c>
      <c r="FZ531" s="152">
        <v>16.053018229999999</v>
      </c>
      <c r="GA531" s="152">
        <v>35.233080749999999</v>
      </c>
      <c r="GB531" s="152">
        <v>4.6813562390000003</v>
      </c>
      <c r="GC531" s="152">
        <v>19.32341662</v>
      </c>
      <c r="GD531" s="152">
        <v>4.1255960610000004</v>
      </c>
      <c r="GE531" s="152">
        <v>1.382507269</v>
      </c>
      <c r="GF531" s="152">
        <v>3.90062263</v>
      </c>
      <c r="GG531" s="152">
        <v>0.62950087099999996</v>
      </c>
      <c r="GH531" s="152">
        <v>3.7618342650000001</v>
      </c>
      <c r="GI531" s="152">
        <v>0.75254510799999996</v>
      </c>
      <c r="GJ531" s="152">
        <v>2.0070324070000001</v>
      </c>
      <c r="GK531" s="152">
        <v>0.291095834</v>
      </c>
      <c r="GL531" s="152">
        <v>1.7667013680000001</v>
      </c>
      <c r="GM531" s="152">
        <v>0.28011931800000001</v>
      </c>
      <c r="GN531" s="152">
        <v>3.3045801629999998</v>
      </c>
      <c r="GO531" s="152">
        <v>0.44366582799999998</v>
      </c>
      <c r="GS531" s="152">
        <v>4.1851875439999997</v>
      </c>
      <c r="GT531" s="152">
        <v>1.718004471</v>
      </c>
      <c r="GU531" s="152">
        <v>0.50012024499999996</v>
      </c>
    </row>
    <row r="532" spans="1:203">
      <c r="A532" s="151">
        <v>2744</v>
      </c>
      <c r="B532" s="152" t="s">
        <v>2859</v>
      </c>
      <c r="C532" s="152" t="s">
        <v>3019</v>
      </c>
      <c r="D532" s="152" t="s">
        <v>3178</v>
      </c>
      <c r="E532" s="152" t="s">
        <v>4874</v>
      </c>
      <c r="F532" s="152" t="s">
        <v>8976</v>
      </c>
      <c r="H532" s="151">
        <v>341060</v>
      </c>
      <c r="L532" s="153" t="s">
        <v>5172</v>
      </c>
      <c r="O532" s="151">
        <v>3607</v>
      </c>
      <c r="P532" s="152">
        <v>19.7</v>
      </c>
      <c r="Q532" s="152">
        <v>-101.35</v>
      </c>
      <c r="R532" s="152" t="s">
        <v>2949</v>
      </c>
      <c r="S532" s="152" t="s">
        <v>2716</v>
      </c>
      <c r="T532" s="152">
        <v>52.97</v>
      </c>
      <c r="U532" s="152">
        <v>1.18</v>
      </c>
      <c r="V532" s="152">
        <v>18.3</v>
      </c>
      <c r="X532" s="152">
        <v>7.29</v>
      </c>
      <c r="AA532" s="152">
        <v>4.88</v>
      </c>
      <c r="AB532" s="152">
        <v>0.11</v>
      </c>
      <c r="AC532" s="152">
        <v>8.2100000000000009</v>
      </c>
      <c r="AD532" s="152">
        <v>4.1500000000000004</v>
      </c>
      <c r="AE532" s="152">
        <v>0.9</v>
      </c>
      <c r="AF532" s="152">
        <v>0.3</v>
      </c>
      <c r="AJ532" s="152">
        <v>2.7391304349999999</v>
      </c>
      <c r="AK532" s="156">
        <f t="shared" si="8"/>
        <v>4.1086956520000002E-2</v>
      </c>
      <c r="AL532" s="151">
        <v>410.86956520000001</v>
      </c>
      <c r="AN532" s="151">
        <v>1400</v>
      </c>
      <c r="AO532" s="151">
        <v>920</v>
      </c>
      <c r="CP532" s="152">
        <v>0.25</v>
      </c>
      <c r="CT532" s="152" t="s">
        <v>3181</v>
      </c>
      <c r="DO532" s="154">
        <v>81.099999999999994</v>
      </c>
      <c r="EC532" s="152">
        <v>5.98</v>
      </c>
      <c r="ED532" s="152">
        <v>54.330000920000003</v>
      </c>
      <c r="EE532" s="152">
        <v>1.0546310860000001</v>
      </c>
      <c r="EF532" s="152">
        <v>16.992030920000001</v>
      </c>
      <c r="EH532" s="152">
        <v>7.9180937589999996</v>
      </c>
      <c r="EK532" s="152">
        <v>0.13449013400000001</v>
      </c>
      <c r="EL532" s="152">
        <v>7.7614081229999998</v>
      </c>
      <c r="EM532" s="152">
        <v>7.5016991339999999</v>
      </c>
      <c r="EO532" s="152">
        <v>3.135040134</v>
      </c>
      <c r="EP532" s="152">
        <v>0.92712785399999997</v>
      </c>
      <c r="EQ532" s="152">
        <v>0.245488226</v>
      </c>
      <c r="FD532" s="152">
        <v>20.96447238</v>
      </c>
      <c r="FP532" s="152">
        <v>16.67693238</v>
      </c>
      <c r="FQ532" s="152">
        <v>829.56759509999995</v>
      </c>
      <c r="FR532" s="152">
        <v>19.036147939999999</v>
      </c>
      <c r="FS532" s="152">
        <v>131.01940089999999</v>
      </c>
      <c r="FT532" s="152">
        <v>6.5268116530000002</v>
      </c>
      <c r="FX532" s="152">
        <v>0.57636815399999997</v>
      </c>
      <c r="FY532" s="152">
        <v>273.89685950000001</v>
      </c>
      <c r="FZ532" s="152">
        <v>16.053018229999999</v>
      </c>
      <c r="GA532" s="152">
        <v>35.233080749999999</v>
      </c>
      <c r="GB532" s="152">
        <v>4.6813562390000003</v>
      </c>
      <c r="GC532" s="152">
        <v>19.32341662</v>
      </c>
      <c r="GD532" s="152">
        <v>4.1255960610000004</v>
      </c>
      <c r="GE532" s="152">
        <v>1.382507269</v>
      </c>
      <c r="GF532" s="152">
        <v>3.90062263</v>
      </c>
      <c r="GG532" s="152">
        <v>0.62950087099999996</v>
      </c>
      <c r="GH532" s="152">
        <v>3.7618342650000001</v>
      </c>
      <c r="GI532" s="152">
        <v>0.75254510799999996</v>
      </c>
      <c r="GJ532" s="152">
        <v>2.0070324070000001</v>
      </c>
      <c r="GK532" s="152">
        <v>0.291095834</v>
      </c>
      <c r="GL532" s="152">
        <v>1.7667013680000001</v>
      </c>
      <c r="GM532" s="152">
        <v>0.28011931800000001</v>
      </c>
      <c r="GN532" s="152">
        <v>3.3045801629999998</v>
      </c>
      <c r="GO532" s="152">
        <v>0.44366582799999998</v>
      </c>
      <c r="GS532" s="152">
        <v>4.1851875439999997</v>
      </c>
      <c r="GT532" s="152">
        <v>1.718004471</v>
      </c>
      <c r="GU532" s="152">
        <v>0.50012024499999996</v>
      </c>
    </row>
    <row r="533" spans="1:203">
      <c r="A533" s="151">
        <v>2746</v>
      </c>
      <c r="B533" s="152" t="s">
        <v>2859</v>
      </c>
      <c r="C533" s="152" t="s">
        <v>3019</v>
      </c>
      <c r="D533" s="152" t="s">
        <v>3178</v>
      </c>
      <c r="E533" s="152" t="s">
        <v>4874</v>
      </c>
      <c r="F533" s="152" t="s">
        <v>8977</v>
      </c>
      <c r="H533" s="151">
        <v>341060</v>
      </c>
      <c r="L533" s="153" t="s">
        <v>5012</v>
      </c>
      <c r="O533" s="151">
        <v>3607</v>
      </c>
      <c r="P533" s="152">
        <v>19.7</v>
      </c>
      <c r="Q533" s="152">
        <v>-101.35</v>
      </c>
      <c r="R533" s="152" t="s">
        <v>2949</v>
      </c>
      <c r="S533" s="152" t="s">
        <v>2716</v>
      </c>
      <c r="T533" s="152">
        <v>52.19</v>
      </c>
      <c r="U533" s="152">
        <v>1.18</v>
      </c>
      <c r="V533" s="152">
        <v>18.54</v>
      </c>
      <c r="X533" s="152">
        <v>6.91</v>
      </c>
      <c r="AA533" s="152">
        <v>4.54</v>
      </c>
      <c r="AB533" s="152">
        <v>0.12</v>
      </c>
      <c r="AC533" s="152">
        <v>8.18</v>
      </c>
      <c r="AD533" s="152">
        <v>3.92</v>
      </c>
      <c r="AE533" s="152">
        <v>0.88</v>
      </c>
      <c r="AF533" s="152">
        <v>0.3</v>
      </c>
      <c r="AJ533" s="152">
        <v>2.1274725270000001</v>
      </c>
      <c r="AK533" s="156">
        <f t="shared" si="8"/>
        <v>4.1582417579999996E-2</v>
      </c>
      <c r="AL533" s="151">
        <v>415.82417579999998</v>
      </c>
      <c r="AN533" s="151">
        <v>1300</v>
      </c>
      <c r="AO533" s="151">
        <v>1000</v>
      </c>
      <c r="CP533" s="152">
        <v>0.25</v>
      </c>
      <c r="CT533" s="152" t="s">
        <v>3181</v>
      </c>
      <c r="DO533" s="154">
        <v>82.5</v>
      </c>
      <c r="EC533" s="152">
        <v>5.98</v>
      </c>
      <c r="ED533" s="152">
        <v>54.330000920000003</v>
      </c>
      <c r="EE533" s="152">
        <v>1.0546310860000001</v>
      </c>
      <c r="EF533" s="152">
        <v>16.992030920000001</v>
      </c>
      <c r="EH533" s="152">
        <v>7.9180937589999996</v>
      </c>
      <c r="EK533" s="152">
        <v>0.13449013400000001</v>
      </c>
      <c r="EL533" s="152">
        <v>7.7614081229999998</v>
      </c>
      <c r="EM533" s="152">
        <v>7.5016991339999999</v>
      </c>
      <c r="EO533" s="152">
        <v>3.135040134</v>
      </c>
      <c r="EP533" s="152">
        <v>0.92712785399999997</v>
      </c>
      <c r="EQ533" s="152">
        <v>0.245488226</v>
      </c>
      <c r="FD533" s="152">
        <v>20.96447238</v>
      </c>
      <c r="FP533" s="152">
        <v>16.67693238</v>
      </c>
      <c r="FQ533" s="152">
        <v>829.56759509999995</v>
      </c>
      <c r="FR533" s="152">
        <v>19.036147939999999</v>
      </c>
      <c r="FS533" s="152">
        <v>131.01940089999999</v>
      </c>
      <c r="FT533" s="152">
        <v>6.5268116530000002</v>
      </c>
      <c r="FX533" s="152">
        <v>0.57636815399999997</v>
      </c>
      <c r="FY533" s="152">
        <v>273.89685950000001</v>
      </c>
      <c r="FZ533" s="152">
        <v>16.053018229999999</v>
      </c>
      <c r="GA533" s="152">
        <v>35.233080749999999</v>
      </c>
      <c r="GB533" s="152">
        <v>4.6813562390000003</v>
      </c>
      <c r="GC533" s="152">
        <v>19.32341662</v>
      </c>
      <c r="GD533" s="152">
        <v>4.1255960610000004</v>
      </c>
      <c r="GE533" s="152">
        <v>1.382507269</v>
      </c>
      <c r="GF533" s="152">
        <v>3.90062263</v>
      </c>
      <c r="GG533" s="152">
        <v>0.62950087099999996</v>
      </c>
      <c r="GH533" s="152">
        <v>3.7618342650000001</v>
      </c>
      <c r="GI533" s="152">
        <v>0.75254510799999996</v>
      </c>
      <c r="GJ533" s="152">
        <v>2.0070324070000001</v>
      </c>
      <c r="GK533" s="152">
        <v>0.291095834</v>
      </c>
      <c r="GL533" s="152">
        <v>1.7667013680000001</v>
      </c>
      <c r="GM533" s="152">
        <v>0.28011931800000001</v>
      </c>
      <c r="GN533" s="152">
        <v>3.3045801629999998</v>
      </c>
      <c r="GO533" s="152">
        <v>0.44366582799999998</v>
      </c>
      <c r="GS533" s="152">
        <v>4.1851875439999997</v>
      </c>
      <c r="GT533" s="152">
        <v>1.718004471</v>
      </c>
      <c r="GU533" s="152">
        <v>0.50012024499999996</v>
      </c>
    </row>
    <row r="534" spans="1:203">
      <c r="A534" s="151">
        <v>2747</v>
      </c>
      <c r="B534" s="152" t="s">
        <v>2859</v>
      </c>
      <c r="C534" s="152" t="s">
        <v>3019</v>
      </c>
      <c r="D534" s="152" t="s">
        <v>3178</v>
      </c>
      <c r="E534" s="152" t="s">
        <v>4874</v>
      </c>
      <c r="F534" s="152" t="s">
        <v>8978</v>
      </c>
      <c r="H534" s="151">
        <v>341060</v>
      </c>
      <c r="L534" s="153" t="s">
        <v>5125</v>
      </c>
      <c r="O534" s="151">
        <v>3607</v>
      </c>
      <c r="P534" s="152">
        <v>19.7</v>
      </c>
      <c r="Q534" s="152">
        <v>-101.35</v>
      </c>
      <c r="R534" s="152" t="s">
        <v>2949</v>
      </c>
      <c r="S534" s="152" t="s">
        <v>2716</v>
      </c>
      <c r="T534" s="152">
        <v>52.72</v>
      </c>
      <c r="U534" s="152">
        <v>1.27</v>
      </c>
      <c r="V534" s="152">
        <v>19.21</v>
      </c>
      <c r="X534" s="152">
        <v>6.54</v>
      </c>
      <c r="AA534" s="152">
        <v>3.68</v>
      </c>
      <c r="AB534" s="152">
        <v>0.09</v>
      </c>
      <c r="AC534" s="152">
        <v>8.9600000000000009</v>
      </c>
      <c r="AD534" s="152">
        <v>3.76</v>
      </c>
      <c r="AE534" s="152">
        <v>0.94</v>
      </c>
      <c r="AF534" s="152">
        <v>0.31</v>
      </c>
      <c r="AJ534" s="152">
        <v>2.2999999999999998</v>
      </c>
      <c r="AK534" s="156">
        <f t="shared" si="8"/>
        <v>5.3999999999999999E-2</v>
      </c>
      <c r="AL534" s="151">
        <v>540</v>
      </c>
      <c r="AN534" s="151">
        <v>1500</v>
      </c>
      <c r="AO534" s="151">
        <v>1020</v>
      </c>
      <c r="CP534" s="152">
        <v>0.25</v>
      </c>
      <c r="CT534" s="152" t="s">
        <v>3181</v>
      </c>
      <c r="DO534" s="154">
        <v>82.5</v>
      </c>
      <c r="EC534" s="152">
        <v>5.98</v>
      </c>
      <c r="ED534" s="152">
        <v>54.330000920000003</v>
      </c>
      <c r="EE534" s="152">
        <v>1.0546310860000001</v>
      </c>
      <c r="EF534" s="152">
        <v>16.992030920000001</v>
      </c>
      <c r="EH534" s="152">
        <v>7.9180937589999996</v>
      </c>
      <c r="EK534" s="152">
        <v>0.13449013400000001</v>
      </c>
      <c r="EL534" s="152">
        <v>7.7614081229999998</v>
      </c>
      <c r="EM534" s="152">
        <v>7.5016991339999999</v>
      </c>
      <c r="EO534" s="152">
        <v>3.135040134</v>
      </c>
      <c r="EP534" s="152">
        <v>0.92712785399999997</v>
      </c>
      <c r="EQ534" s="152">
        <v>0.245488226</v>
      </c>
      <c r="FD534" s="152">
        <v>20.96447238</v>
      </c>
      <c r="FP534" s="152">
        <v>16.67693238</v>
      </c>
      <c r="FQ534" s="152">
        <v>829.56759509999995</v>
      </c>
      <c r="FR534" s="152">
        <v>19.036147939999999</v>
      </c>
      <c r="FS534" s="152">
        <v>131.01940089999999</v>
      </c>
      <c r="FT534" s="152">
        <v>6.5268116530000002</v>
      </c>
      <c r="FX534" s="152">
        <v>0.57636815399999997</v>
      </c>
      <c r="FY534" s="152">
        <v>273.89685950000001</v>
      </c>
      <c r="FZ534" s="152">
        <v>16.053018229999999</v>
      </c>
      <c r="GA534" s="152">
        <v>35.233080749999999</v>
      </c>
      <c r="GB534" s="152">
        <v>4.6813562390000003</v>
      </c>
      <c r="GC534" s="152">
        <v>19.32341662</v>
      </c>
      <c r="GD534" s="152">
        <v>4.1255960610000004</v>
      </c>
      <c r="GE534" s="152">
        <v>1.382507269</v>
      </c>
      <c r="GF534" s="152">
        <v>3.90062263</v>
      </c>
      <c r="GG534" s="152">
        <v>0.62950087099999996</v>
      </c>
      <c r="GH534" s="152">
        <v>3.7618342650000001</v>
      </c>
      <c r="GI534" s="152">
        <v>0.75254510799999996</v>
      </c>
      <c r="GJ534" s="152">
        <v>2.0070324070000001</v>
      </c>
      <c r="GK534" s="152">
        <v>0.291095834</v>
      </c>
      <c r="GL534" s="152">
        <v>1.7667013680000001</v>
      </c>
      <c r="GM534" s="152">
        <v>0.28011931800000001</v>
      </c>
      <c r="GN534" s="152">
        <v>3.3045801629999998</v>
      </c>
      <c r="GO534" s="152">
        <v>0.44366582799999998</v>
      </c>
      <c r="GS534" s="152">
        <v>4.1851875439999997</v>
      </c>
      <c r="GT534" s="152">
        <v>1.718004471</v>
      </c>
      <c r="GU534" s="152">
        <v>0.50012024499999996</v>
      </c>
    </row>
    <row r="535" spans="1:203">
      <c r="A535" s="151">
        <v>2753</v>
      </c>
      <c r="B535" s="152" t="s">
        <v>2859</v>
      </c>
      <c r="C535" s="152" t="s">
        <v>3019</v>
      </c>
      <c r="D535" s="152" t="s">
        <v>3178</v>
      </c>
      <c r="E535" s="152" t="s">
        <v>4411</v>
      </c>
      <c r="F535" s="152" t="s">
        <v>8979</v>
      </c>
      <c r="H535" s="151">
        <v>341060</v>
      </c>
      <c r="L535" s="153" t="s">
        <v>4940</v>
      </c>
      <c r="O535" s="151">
        <v>3607</v>
      </c>
      <c r="P535" s="152">
        <v>19.899999999999999</v>
      </c>
      <c r="Q535" s="152">
        <v>-100.7</v>
      </c>
      <c r="R535" s="152" t="s">
        <v>2949</v>
      </c>
      <c r="S535" s="152" t="s">
        <v>2716</v>
      </c>
      <c r="T535" s="152">
        <v>51.92</v>
      </c>
      <c r="U535" s="152">
        <v>0.97</v>
      </c>
      <c r="V535" s="152">
        <v>16.670000000000002</v>
      </c>
      <c r="X535" s="152">
        <v>5.34</v>
      </c>
      <c r="AA535" s="152">
        <v>6.35</v>
      </c>
      <c r="AB535" s="152">
        <v>0.15</v>
      </c>
      <c r="AC535" s="152">
        <v>10.57</v>
      </c>
      <c r="AD535" s="152">
        <v>2.87</v>
      </c>
      <c r="AE535" s="152">
        <v>0.83</v>
      </c>
      <c r="AF535" s="152">
        <v>0.1</v>
      </c>
      <c r="AJ535" s="152">
        <v>5.023684211</v>
      </c>
      <c r="AK535" s="156">
        <f t="shared" si="8"/>
        <v>0.27084210530000002</v>
      </c>
      <c r="AL535" s="151">
        <v>2708.421053</v>
      </c>
      <c r="AN535" s="151">
        <v>1100</v>
      </c>
      <c r="AO535" s="151">
        <v>1150</v>
      </c>
      <c r="CP535" s="152">
        <v>0.25</v>
      </c>
      <c r="CT535" s="152" t="s">
        <v>3181</v>
      </c>
      <c r="DO535" s="154">
        <v>90.2</v>
      </c>
      <c r="EC535" s="152">
        <v>5.83</v>
      </c>
      <c r="ED535" s="152">
        <v>52.014329719999999</v>
      </c>
      <c r="EE535" s="152">
        <v>0.75728764000000004</v>
      </c>
      <c r="EF535" s="152">
        <v>20.38732512</v>
      </c>
      <c r="EH535" s="152">
        <v>6.5991936200000003</v>
      </c>
      <c r="EK535" s="152">
        <v>0.11587112199999999</v>
      </c>
      <c r="EL535" s="152">
        <v>5.9490546479999997</v>
      </c>
      <c r="EM535" s="152">
        <v>10.38835194</v>
      </c>
      <c r="EO535" s="152">
        <v>3.0453006500000002</v>
      </c>
      <c r="EP535" s="152">
        <v>0.62760512999999996</v>
      </c>
      <c r="EQ535" s="152">
        <v>0.115690449</v>
      </c>
      <c r="FD535" s="152">
        <v>22.927554709999999</v>
      </c>
      <c r="FP535" s="152">
        <v>6.8385426440000003</v>
      </c>
      <c r="FQ535" s="152">
        <v>669.40837120000003</v>
      </c>
      <c r="FR535" s="152">
        <v>13.00259849</v>
      </c>
      <c r="FS535" s="152">
        <v>56.377753300000002</v>
      </c>
      <c r="FT535" s="152">
        <v>2.7431548170000002</v>
      </c>
      <c r="FX535" s="152">
        <v>0.26880094100000002</v>
      </c>
      <c r="FY535" s="152">
        <v>135.55779089999999</v>
      </c>
      <c r="FZ535" s="152">
        <v>6.1868727369999998</v>
      </c>
      <c r="GA535" s="152">
        <v>12.914258609999999</v>
      </c>
      <c r="GB535" s="152">
        <v>1.726392213</v>
      </c>
      <c r="GC535" s="152">
        <v>8.2210651200000004</v>
      </c>
      <c r="GD535" s="152">
        <v>2.2878321270000002</v>
      </c>
      <c r="GE535" s="152">
        <v>0.95684652699999995</v>
      </c>
      <c r="GF535" s="152">
        <v>2.4250816039999998</v>
      </c>
      <c r="GG535" s="152">
        <v>0.39450421600000002</v>
      </c>
      <c r="GH535" s="152">
        <v>2.4124991699999998</v>
      </c>
      <c r="GI535" s="152">
        <v>0.496989387</v>
      </c>
      <c r="GJ535" s="152">
        <v>1.3134416259999999</v>
      </c>
      <c r="GK535" s="152">
        <v>0.186851825</v>
      </c>
      <c r="GL535" s="152">
        <v>1.152760963</v>
      </c>
      <c r="GM535" s="152">
        <v>0.179863097</v>
      </c>
      <c r="GN535" s="152">
        <v>1.5664848250000001</v>
      </c>
      <c r="GO535" s="152">
        <v>0.20816449200000001</v>
      </c>
      <c r="GS535" s="152">
        <v>2.1004484840000002</v>
      </c>
      <c r="GT535" s="152">
        <v>0.84827752899999997</v>
      </c>
      <c r="GU535" s="152">
        <v>0.22840105699999999</v>
      </c>
    </row>
    <row r="536" spans="1:203">
      <c r="A536" s="151">
        <v>2754</v>
      </c>
      <c r="B536" s="152" t="s">
        <v>2859</v>
      </c>
      <c r="C536" s="152" t="s">
        <v>3019</v>
      </c>
      <c r="D536" s="152" t="s">
        <v>3178</v>
      </c>
      <c r="E536" s="152" t="s">
        <v>4411</v>
      </c>
      <c r="F536" s="152" t="s">
        <v>8980</v>
      </c>
      <c r="H536" s="151">
        <v>341060</v>
      </c>
      <c r="L536" s="153" t="s">
        <v>5031</v>
      </c>
      <c r="O536" s="151">
        <v>3607</v>
      </c>
      <c r="P536" s="152">
        <v>19.899999999999999</v>
      </c>
      <c r="Q536" s="152">
        <v>-100.7</v>
      </c>
      <c r="R536" s="152" t="s">
        <v>2949</v>
      </c>
      <c r="S536" s="152" t="s">
        <v>2716</v>
      </c>
      <c r="T536" s="152">
        <v>52.29</v>
      </c>
      <c r="U536" s="152">
        <v>0.68</v>
      </c>
      <c r="V536" s="152">
        <v>17.22</v>
      </c>
      <c r="X536" s="152">
        <v>5.2</v>
      </c>
      <c r="AA536" s="152">
        <v>5</v>
      </c>
      <c r="AB536" s="152">
        <v>0.09</v>
      </c>
      <c r="AC536" s="152">
        <v>10.98</v>
      </c>
      <c r="AD536" s="152">
        <v>3.22</v>
      </c>
      <c r="AE536" s="152">
        <v>0.89</v>
      </c>
      <c r="AF536" s="152">
        <v>0.08</v>
      </c>
      <c r="AJ536" s="152">
        <v>3.4675324679999999</v>
      </c>
      <c r="AK536" s="156">
        <f t="shared" si="8"/>
        <v>0.19533766230000002</v>
      </c>
      <c r="AL536" s="151">
        <v>1953.3766230000001</v>
      </c>
      <c r="AN536" s="151">
        <v>1100</v>
      </c>
      <c r="AO536" s="151">
        <v>1430</v>
      </c>
      <c r="AW536" s="152">
        <v>24.7</v>
      </c>
      <c r="AX536" s="151">
        <v>3967</v>
      </c>
      <c r="AY536" s="151">
        <v>196</v>
      </c>
      <c r="BG536" s="152">
        <v>7.5</v>
      </c>
      <c r="BH536" s="152">
        <v>548</v>
      </c>
      <c r="BI536" s="152">
        <v>9.5</v>
      </c>
      <c r="BJ536" s="152">
        <v>47</v>
      </c>
      <c r="BK536" s="152">
        <v>2.7</v>
      </c>
      <c r="BO536" s="152">
        <v>122</v>
      </c>
      <c r="BP536" s="152">
        <v>4.5999999999999996</v>
      </c>
      <c r="BQ536" s="152">
        <v>12.1</v>
      </c>
      <c r="BR536" s="152">
        <v>1.55</v>
      </c>
      <c r="BS536" s="152">
        <v>7.1</v>
      </c>
      <c r="BT536" s="152">
        <v>1.28</v>
      </c>
      <c r="BU536" s="152">
        <v>0.71</v>
      </c>
      <c r="BV536" s="152">
        <v>1.98</v>
      </c>
      <c r="BX536" s="152">
        <v>1.62</v>
      </c>
      <c r="BZ536" s="152">
        <v>0.93</v>
      </c>
      <c r="CB536" s="152">
        <v>0.89</v>
      </c>
      <c r="CE536" s="152">
        <v>0.15</v>
      </c>
      <c r="CH536" s="152">
        <v>2.52</v>
      </c>
      <c r="CJ536" s="152">
        <v>0.72</v>
      </c>
      <c r="CK536" s="152">
        <v>0.27</v>
      </c>
      <c r="CP536" s="152">
        <v>0.25</v>
      </c>
      <c r="CT536" s="152" t="s">
        <v>3181</v>
      </c>
      <c r="DO536" s="154">
        <v>90.3</v>
      </c>
      <c r="EC536" s="152">
        <v>5.83</v>
      </c>
      <c r="ED536" s="152">
        <v>52.014329719999999</v>
      </c>
      <c r="EE536" s="152">
        <v>0.75728764000000004</v>
      </c>
      <c r="EF536" s="152">
        <v>20.38732512</v>
      </c>
      <c r="EH536" s="152">
        <v>6.5991936200000003</v>
      </c>
      <c r="EK536" s="152">
        <v>0.11587112199999999</v>
      </c>
      <c r="EL536" s="152">
        <v>5.9490546479999997</v>
      </c>
      <c r="EM536" s="152">
        <v>10.38835194</v>
      </c>
      <c r="EO536" s="152">
        <v>3.0453006500000002</v>
      </c>
      <c r="EP536" s="152">
        <v>0.62760512999999996</v>
      </c>
      <c r="EQ536" s="152">
        <v>0.115690449</v>
      </c>
      <c r="FD536" s="152">
        <v>22.927554709999999</v>
      </c>
      <c r="FP536" s="152">
        <v>6.8385426440000003</v>
      </c>
      <c r="FQ536" s="152">
        <v>669.40837120000003</v>
      </c>
      <c r="FR536" s="152">
        <v>13.00259849</v>
      </c>
      <c r="FS536" s="152">
        <v>56.377753300000002</v>
      </c>
      <c r="FT536" s="152">
        <v>2.7431548170000002</v>
      </c>
      <c r="FX536" s="152">
        <v>0.26880094100000002</v>
      </c>
      <c r="FY536" s="152">
        <v>135.55779089999999</v>
      </c>
      <c r="FZ536" s="152">
        <v>6.1868727369999998</v>
      </c>
      <c r="GA536" s="152">
        <v>12.914258609999999</v>
      </c>
      <c r="GB536" s="152">
        <v>1.726392213</v>
      </c>
      <c r="GC536" s="152">
        <v>8.2210651200000004</v>
      </c>
      <c r="GD536" s="152">
        <v>2.2878321270000002</v>
      </c>
      <c r="GE536" s="152">
        <v>0.95684652699999995</v>
      </c>
      <c r="GF536" s="152">
        <v>2.4250816039999998</v>
      </c>
      <c r="GG536" s="152">
        <v>0.39450421600000002</v>
      </c>
      <c r="GH536" s="152">
        <v>2.4124991699999998</v>
      </c>
      <c r="GI536" s="152">
        <v>0.496989387</v>
      </c>
      <c r="GJ536" s="152">
        <v>1.3134416259999999</v>
      </c>
      <c r="GK536" s="152">
        <v>0.186851825</v>
      </c>
      <c r="GL536" s="152">
        <v>1.152760963</v>
      </c>
      <c r="GM536" s="152">
        <v>0.179863097</v>
      </c>
      <c r="GN536" s="152">
        <v>1.5664848250000001</v>
      </c>
      <c r="GO536" s="152">
        <v>0.20816449200000001</v>
      </c>
      <c r="GS536" s="152">
        <v>2.1004484840000002</v>
      </c>
      <c r="GT536" s="152">
        <v>0.84827752899999997</v>
      </c>
      <c r="GU536" s="152">
        <v>0.22840105699999999</v>
      </c>
    </row>
    <row r="537" spans="1:203">
      <c r="A537" s="151">
        <v>2755</v>
      </c>
      <c r="B537" s="152" t="s">
        <v>2859</v>
      </c>
      <c r="C537" s="152" t="s">
        <v>3019</v>
      </c>
      <c r="D537" s="152" t="s">
        <v>3178</v>
      </c>
      <c r="E537" s="152" t="s">
        <v>4411</v>
      </c>
      <c r="F537" s="152" t="s">
        <v>8981</v>
      </c>
      <c r="H537" s="151">
        <v>341060</v>
      </c>
      <c r="L537" s="153" t="s">
        <v>4620</v>
      </c>
      <c r="O537" s="151">
        <v>3607</v>
      </c>
      <c r="P537" s="152">
        <v>19.899999999999999</v>
      </c>
      <c r="Q537" s="152">
        <v>-100.7</v>
      </c>
      <c r="R537" s="152" t="s">
        <v>2949</v>
      </c>
      <c r="S537" s="152" t="s">
        <v>2716</v>
      </c>
      <c r="T537" s="152">
        <v>50.88</v>
      </c>
      <c r="U537" s="152">
        <v>1.04</v>
      </c>
      <c r="V537" s="152">
        <v>17.96</v>
      </c>
      <c r="X537" s="152">
        <v>7.86</v>
      </c>
      <c r="AA537" s="152">
        <v>5.98</v>
      </c>
      <c r="AB537" s="152">
        <v>0.16</v>
      </c>
      <c r="AC537" s="152">
        <v>7.96</v>
      </c>
      <c r="AD537" s="152">
        <v>3.7</v>
      </c>
      <c r="AE537" s="152">
        <v>0.88</v>
      </c>
      <c r="AF537" s="152">
        <v>0.2</v>
      </c>
      <c r="AJ537" s="152">
        <v>4.0615384619999997</v>
      </c>
      <c r="AK537" s="156">
        <f t="shared" si="8"/>
        <v>0.15762637360000001</v>
      </c>
      <c r="AL537" s="151">
        <v>1576.2637360000001</v>
      </c>
      <c r="AN537" s="151">
        <v>700</v>
      </c>
      <c r="AO537" s="151">
        <v>630</v>
      </c>
      <c r="CP537" s="152">
        <v>0.25</v>
      </c>
      <c r="CT537" s="152" t="s">
        <v>3181</v>
      </c>
      <c r="DO537" s="154">
        <v>82</v>
      </c>
      <c r="EC537" s="152">
        <v>5.83</v>
      </c>
      <c r="ED537" s="152">
        <v>52.014329719999999</v>
      </c>
      <c r="EE537" s="152">
        <v>0.75728764000000004</v>
      </c>
      <c r="EF537" s="152">
        <v>20.38732512</v>
      </c>
      <c r="EH537" s="152">
        <v>6.5991936200000003</v>
      </c>
      <c r="EK537" s="152">
        <v>0.11587112199999999</v>
      </c>
      <c r="EL537" s="152">
        <v>5.9490546479999997</v>
      </c>
      <c r="EM537" s="152">
        <v>10.38835194</v>
      </c>
      <c r="EO537" s="152">
        <v>3.0453006500000002</v>
      </c>
      <c r="EP537" s="152">
        <v>0.62760512999999996</v>
      </c>
      <c r="EQ537" s="152">
        <v>0.115690449</v>
      </c>
      <c r="FD537" s="152">
        <v>22.927554709999999</v>
      </c>
      <c r="FP537" s="152">
        <v>6.8385426440000003</v>
      </c>
      <c r="FQ537" s="152">
        <v>669.40837120000003</v>
      </c>
      <c r="FR537" s="152">
        <v>13.00259849</v>
      </c>
      <c r="FS537" s="152">
        <v>56.377753300000002</v>
      </c>
      <c r="FT537" s="152">
        <v>2.7431548170000002</v>
      </c>
      <c r="FX537" s="152">
        <v>0.26880094100000002</v>
      </c>
      <c r="FY537" s="152">
        <v>135.55779089999999</v>
      </c>
      <c r="FZ537" s="152">
        <v>6.1868727369999998</v>
      </c>
      <c r="GA537" s="152">
        <v>12.914258609999999</v>
      </c>
      <c r="GB537" s="152">
        <v>1.726392213</v>
      </c>
      <c r="GC537" s="152">
        <v>8.2210651200000004</v>
      </c>
      <c r="GD537" s="152">
        <v>2.2878321270000002</v>
      </c>
      <c r="GE537" s="152">
        <v>0.95684652699999995</v>
      </c>
      <c r="GF537" s="152">
        <v>2.4250816039999998</v>
      </c>
      <c r="GG537" s="152">
        <v>0.39450421600000002</v>
      </c>
      <c r="GH537" s="152">
        <v>2.4124991699999998</v>
      </c>
      <c r="GI537" s="152">
        <v>0.496989387</v>
      </c>
      <c r="GJ537" s="152">
        <v>1.3134416259999999</v>
      </c>
      <c r="GK537" s="152">
        <v>0.186851825</v>
      </c>
      <c r="GL537" s="152">
        <v>1.152760963</v>
      </c>
      <c r="GM537" s="152">
        <v>0.179863097</v>
      </c>
      <c r="GN537" s="152">
        <v>1.5664848250000001</v>
      </c>
      <c r="GO537" s="152">
        <v>0.20816449200000001</v>
      </c>
      <c r="GS537" s="152">
        <v>2.1004484840000002</v>
      </c>
      <c r="GT537" s="152">
        <v>0.84827752899999997</v>
      </c>
      <c r="GU537" s="152">
        <v>0.22840105699999999</v>
      </c>
    </row>
    <row r="538" spans="1:203">
      <c r="A538" s="151">
        <v>2756</v>
      </c>
      <c r="B538" s="152" t="s">
        <v>2859</v>
      </c>
      <c r="C538" s="152" t="s">
        <v>3019</v>
      </c>
      <c r="D538" s="152" t="s">
        <v>3178</v>
      </c>
      <c r="E538" s="152" t="s">
        <v>4411</v>
      </c>
      <c r="F538" s="152" t="s">
        <v>8982</v>
      </c>
      <c r="H538" s="151">
        <v>341060</v>
      </c>
      <c r="L538" s="153" t="s">
        <v>4488</v>
      </c>
      <c r="O538" s="151">
        <v>3607</v>
      </c>
      <c r="P538" s="152">
        <v>19.899999999999999</v>
      </c>
      <c r="Q538" s="152">
        <v>-100.7</v>
      </c>
      <c r="R538" s="152" t="s">
        <v>2949</v>
      </c>
      <c r="S538" s="152" t="s">
        <v>2716</v>
      </c>
      <c r="T538" s="152">
        <v>50.46</v>
      </c>
      <c r="U538" s="152">
        <v>0.97</v>
      </c>
      <c r="V538" s="152">
        <v>18</v>
      </c>
      <c r="X538" s="152">
        <v>8.51</v>
      </c>
      <c r="AA538" s="152">
        <v>5.25</v>
      </c>
      <c r="AB538" s="152">
        <v>0.13</v>
      </c>
      <c r="AC538" s="152">
        <v>9.1199999999999992</v>
      </c>
      <c r="AD538" s="152">
        <v>3.43</v>
      </c>
      <c r="AE538" s="152">
        <v>0.77</v>
      </c>
      <c r="AF538" s="152">
        <v>0.16</v>
      </c>
      <c r="AJ538" s="152">
        <v>3.3</v>
      </c>
      <c r="AK538" s="156">
        <f t="shared" si="8"/>
        <v>0.15061538459999999</v>
      </c>
      <c r="AL538" s="151">
        <v>1506.1538459999999</v>
      </c>
      <c r="AN538" s="151">
        <v>800</v>
      </c>
      <c r="AO538" s="151">
        <v>780</v>
      </c>
      <c r="CP538" s="152">
        <v>0.25</v>
      </c>
      <c r="CT538" s="152" t="s">
        <v>3181</v>
      </c>
      <c r="DO538" s="154">
        <v>80.5</v>
      </c>
      <c r="EC538" s="152">
        <v>5.83</v>
      </c>
      <c r="ED538" s="152">
        <v>52.014329719999999</v>
      </c>
      <c r="EE538" s="152">
        <v>0.75728764000000004</v>
      </c>
      <c r="EF538" s="152">
        <v>20.38732512</v>
      </c>
      <c r="EH538" s="152">
        <v>6.5991936200000003</v>
      </c>
      <c r="EK538" s="152">
        <v>0.11587112199999999</v>
      </c>
      <c r="EL538" s="152">
        <v>5.9490546479999997</v>
      </c>
      <c r="EM538" s="152">
        <v>10.38835194</v>
      </c>
      <c r="EO538" s="152">
        <v>3.0453006500000002</v>
      </c>
      <c r="EP538" s="152">
        <v>0.62760512999999996</v>
      </c>
      <c r="EQ538" s="152">
        <v>0.115690449</v>
      </c>
      <c r="FD538" s="152">
        <v>22.927554709999999</v>
      </c>
      <c r="FP538" s="152">
        <v>6.8385426440000003</v>
      </c>
      <c r="FQ538" s="152">
        <v>669.40837120000003</v>
      </c>
      <c r="FR538" s="152">
        <v>13.00259849</v>
      </c>
      <c r="FS538" s="152">
        <v>56.377753300000002</v>
      </c>
      <c r="FT538" s="152">
        <v>2.7431548170000002</v>
      </c>
      <c r="FX538" s="152">
        <v>0.26880094100000002</v>
      </c>
      <c r="FY538" s="152">
        <v>135.55779089999999</v>
      </c>
      <c r="FZ538" s="152">
        <v>6.1868727369999998</v>
      </c>
      <c r="GA538" s="152">
        <v>12.914258609999999</v>
      </c>
      <c r="GB538" s="152">
        <v>1.726392213</v>
      </c>
      <c r="GC538" s="152">
        <v>8.2210651200000004</v>
      </c>
      <c r="GD538" s="152">
        <v>2.2878321270000002</v>
      </c>
      <c r="GE538" s="152">
        <v>0.95684652699999995</v>
      </c>
      <c r="GF538" s="152">
        <v>2.4250816039999998</v>
      </c>
      <c r="GG538" s="152">
        <v>0.39450421600000002</v>
      </c>
      <c r="GH538" s="152">
        <v>2.4124991699999998</v>
      </c>
      <c r="GI538" s="152">
        <v>0.496989387</v>
      </c>
      <c r="GJ538" s="152">
        <v>1.3134416259999999</v>
      </c>
      <c r="GK538" s="152">
        <v>0.186851825</v>
      </c>
      <c r="GL538" s="152">
        <v>1.152760963</v>
      </c>
      <c r="GM538" s="152">
        <v>0.179863097</v>
      </c>
      <c r="GN538" s="152">
        <v>1.5664848250000001</v>
      </c>
      <c r="GO538" s="152">
        <v>0.20816449200000001</v>
      </c>
      <c r="GS538" s="152">
        <v>2.1004484840000002</v>
      </c>
      <c r="GT538" s="152">
        <v>0.84827752899999997</v>
      </c>
      <c r="GU538" s="152">
        <v>0.22840105699999999</v>
      </c>
    </row>
    <row r="539" spans="1:203">
      <c r="A539" s="151">
        <v>2757</v>
      </c>
      <c r="B539" s="152" t="s">
        <v>2859</v>
      </c>
      <c r="C539" s="152" t="s">
        <v>3019</v>
      </c>
      <c r="D539" s="152" t="s">
        <v>3178</v>
      </c>
      <c r="E539" s="152" t="s">
        <v>4411</v>
      </c>
      <c r="F539" s="152" t="s">
        <v>8983</v>
      </c>
      <c r="H539" s="151">
        <v>341060</v>
      </c>
      <c r="L539" s="153" t="s">
        <v>4734</v>
      </c>
      <c r="O539" s="151">
        <v>3607</v>
      </c>
      <c r="P539" s="152">
        <v>19.899999999999999</v>
      </c>
      <c r="Q539" s="152">
        <v>-100.7</v>
      </c>
      <c r="R539" s="152" t="s">
        <v>2949</v>
      </c>
      <c r="S539" s="152" t="s">
        <v>2716</v>
      </c>
      <c r="T539" s="152">
        <v>51.19</v>
      </c>
      <c r="U539" s="152">
        <v>0.68</v>
      </c>
      <c r="V539" s="152">
        <v>18.79</v>
      </c>
      <c r="X539" s="152">
        <v>6.61</v>
      </c>
      <c r="AA539" s="152">
        <v>6.03</v>
      </c>
      <c r="AB539" s="152">
        <v>0.1</v>
      </c>
      <c r="AC539" s="152">
        <v>9.77</v>
      </c>
      <c r="AD539" s="152">
        <v>3.23</v>
      </c>
      <c r="AE539" s="152">
        <v>0.54</v>
      </c>
      <c r="AF539" s="152">
        <v>0.1</v>
      </c>
      <c r="AJ539" s="152">
        <v>4.788679245</v>
      </c>
      <c r="AK539" s="156">
        <f t="shared" si="8"/>
        <v>0.26286792449999996</v>
      </c>
      <c r="AL539" s="151">
        <v>2628.6792449999998</v>
      </c>
      <c r="AN539" s="151">
        <v>1700</v>
      </c>
      <c r="AO539" s="151">
        <v>850</v>
      </c>
      <c r="CP539" s="152">
        <v>0.25</v>
      </c>
      <c r="CT539" s="152" t="s">
        <v>3181</v>
      </c>
      <c r="DO539" s="154">
        <v>86.1</v>
      </c>
      <c r="EC539" s="152">
        <v>5.83</v>
      </c>
      <c r="ED539" s="152">
        <v>52.014329719999999</v>
      </c>
      <c r="EE539" s="152">
        <v>0.75728764000000004</v>
      </c>
      <c r="EF539" s="152">
        <v>20.38732512</v>
      </c>
      <c r="EH539" s="152">
        <v>6.5991936200000003</v>
      </c>
      <c r="EK539" s="152">
        <v>0.11587112199999999</v>
      </c>
      <c r="EL539" s="152">
        <v>5.9490546479999997</v>
      </c>
      <c r="EM539" s="152">
        <v>10.38835194</v>
      </c>
      <c r="EO539" s="152">
        <v>3.0453006500000002</v>
      </c>
      <c r="EP539" s="152">
        <v>0.62760512999999996</v>
      </c>
      <c r="EQ539" s="152">
        <v>0.115690449</v>
      </c>
      <c r="FD539" s="152">
        <v>22.927554709999999</v>
      </c>
      <c r="FP539" s="152">
        <v>6.8385426440000003</v>
      </c>
      <c r="FQ539" s="152">
        <v>669.40837120000003</v>
      </c>
      <c r="FR539" s="152">
        <v>13.00259849</v>
      </c>
      <c r="FS539" s="152">
        <v>56.377753300000002</v>
      </c>
      <c r="FT539" s="152">
        <v>2.7431548170000002</v>
      </c>
      <c r="FX539" s="152">
        <v>0.26880094100000002</v>
      </c>
      <c r="FY539" s="152">
        <v>135.55779089999999</v>
      </c>
      <c r="FZ539" s="152">
        <v>6.1868727369999998</v>
      </c>
      <c r="GA539" s="152">
        <v>12.914258609999999</v>
      </c>
      <c r="GB539" s="152">
        <v>1.726392213</v>
      </c>
      <c r="GC539" s="152">
        <v>8.2210651200000004</v>
      </c>
      <c r="GD539" s="152">
        <v>2.2878321270000002</v>
      </c>
      <c r="GE539" s="152">
        <v>0.95684652699999995</v>
      </c>
      <c r="GF539" s="152">
        <v>2.4250816039999998</v>
      </c>
      <c r="GG539" s="152">
        <v>0.39450421600000002</v>
      </c>
      <c r="GH539" s="152">
        <v>2.4124991699999998</v>
      </c>
      <c r="GI539" s="152">
        <v>0.496989387</v>
      </c>
      <c r="GJ539" s="152">
        <v>1.3134416259999999</v>
      </c>
      <c r="GK539" s="152">
        <v>0.186851825</v>
      </c>
      <c r="GL539" s="152">
        <v>1.152760963</v>
      </c>
      <c r="GM539" s="152">
        <v>0.179863097</v>
      </c>
      <c r="GN539" s="152">
        <v>1.5664848250000001</v>
      </c>
      <c r="GO539" s="152">
        <v>0.20816449200000001</v>
      </c>
      <c r="GS539" s="152">
        <v>2.1004484840000002</v>
      </c>
      <c r="GT539" s="152">
        <v>0.84827752899999997</v>
      </c>
      <c r="GU539" s="152">
        <v>0.22840105699999999</v>
      </c>
    </row>
    <row r="540" spans="1:203">
      <c r="A540" s="151">
        <v>2758</v>
      </c>
      <c r="B540" s="152" t="s">
        <v>2859</v>
      </c>
      <c r="C540" s="152" t="s">
        <v>3019</v>
      </c>
      <c r="D540" s="152" t="s">
        <v>3178</v>
      </c>
      <c r="E540" s="152" t="s">
        <v>4411</v>
      </c>
      <c r="F540" s="152" t="s">
        <v>8984</v>
      </c>
      <c r="H540" s="151">
        <v>341060</v>
      </c>
      <c r="L540" s="153" t="s">
        <v>4609</v>
      </c>
      <c r="O540" s="151">
        <v>3607</v>
      </c>
      <c r="P540" s="152">
        <v>19.899999999999999</v>
      </c>
      <c r="Q540" s="152">
        <v>-100.7</v>
      </c>
      <c r="R540" s="152" t="s">
        <v>2949</v>
      </c>
      <c r="S540" s="152" t="s">
        <v>2716</v>
      </c>
      <c r="T540" s="152">
        <v>50.83</v>
      </c>
      <c r="U540" s="152">
        <v>0.65</v>
      </c>
      <c r="V540" s="152">
        <v>18.88</v>
      </c>
      <c r="X540" s="152">
        <v>6.81</v>
      </c>
      <c r="AA540" s="152">
        <v>6.18</v>
      </c>
      <c r="AB540" s="152">
        <v>0.12</v>
      </c>
      <c r="AC540" s="152">
        <v>9.89</v>
      </c>
      <c r="AD540" s="152">
        <v>2.95</v>
      </c>
      <c r="AE540" s="152">
        <v>0.55000000000000004</v>
      </c>
      <c r="AF540" s="152">
        <v>0.1</v>
      </c>
      <c r="AJ540" s="152">
        <v>3.2</v>
      </c>
      <c r="AK540" s="156">
        <f t="shared" si="8"/>
        <v>0.2</v>
      </c>
      <c r="AL540" s="151">
        <v>2000</v>
      </c>
      <c r="AN540" s="151">
        <v>1100</v>
      </c>
      <c r="AO540" s="151">
        <v>970</v>
      </c>
      <c r="CP540" s="152">
        <v>0.25</v>
      </c>
      <c r="CT540" s="152" t="s">
        <v>3181</v>
      </c>
      <c r="DO540" s="154">
        <v>86.1</v>
      </c>
      <c r="EC540" s="152">
        <v>5.83</v>
      </c>
      <c r="ED540" s="152">
        <v>52.014329719999999</v>
      </c>
      <c r="EE540" s="152">
        <v>0.75728764000000004</v>
      </c>
      <c r="EF540" s="152">
        <v>20.38732512</v>
      </c>
      <c r="EH540" s="152">
        <v>6.5991936200000003</v>
      </c>
      <c r="EK540" s="152">
        <v>0.11587112199999999</v>
      </c>
      <c r="EL540" s="152">
        <v>5.9490546479999997</v>
      </c>
      <c r="EM540" s="152">
        <v>10.38835194</v>
      </c>
      <c r="EO540" s="152">
        <v>3.0453006500000002</v>
      </c>
      <c r="EP540" s="152">
        <v>0.62760512999999996</v>
      </c>
      <c r="EQ540" s="152">
        <v>0.115690449</v>
      </c>
      <c r="FD540" s="152">
        <v>22.927554709999999</v>
      </c>
      <c r="FP540" s="152">
        <v>6.8385426440000003</v>
      </c>
      <c r="FQ540" s="152">
        <v>669.40837120000003</v>
      </c>
      <c r="FR540" s="152">
        <v>13.00259849</v>
      </c>
      <c r="FS540" s="152">
        <v>56.377753300000002</v>
      </c>
      <c r="FT540" s="152">
        <v>2.7431548170000002</v>
      </c>
      <c r="FX540" s="152">
        <v>0.26880094100000002</v>
      </c>
      <c r="FY540" s="152">
        <v>135.55779089999999</v>
      </c>
      <c r="FZ540" s="152">
        <v>6.1868727369999998</v>
      </c>
      <c r="GA540" s="152">
        <v>12.914258609999999</v>
      </c>
      <c r="GB540" s="152">
        <v>1.726392213</v>
      </c>
      <c r="GC540" s="152">
        <v>8.2210651200000004</v>
      </c>
      <c r="GD540" s="152">
        <v>2.2878321270000002</v>
      </c>
      <c r="GE540" s="152">
        <v>0.95684652699999995</v>
      </c>
      <c r="GF540" s="152">
        <v>2.4250816039999998</v>
      </c>
      <c r="GG540" s="152">
        <v>0.39450421600000002</v>
      </c>
      <c r="GH540" s="152">
        <v>2.4124991699999998</v>
      </c>
      <c r="GI540" s="152">
        <v>0.496989387</v>
      </c>
      <c r="GJ540" s="152">
        <v>1.3134416259999999</v>
      </c>
      <c r="GK540" s="152">
        <v>0.186851825</v>
      </c>
      <c r="GL540" s="152">
        <v>1.152760963</v>
      </c>
      <c r="GM540" s="152">
        <v>0.179863097</v>
      </c>
      <c r="GN540" s="152">
        <v>1.5664848250000001</v>
      </c>
      <c r="GO540" s="152">
        <v>0.20816449200000001</v>
      </c>
      <c r="GS540" s="152">
        <v>2.1004484840000002</v>
      </c>
      <c r="GT540" s="152">
        <v>0.84827752899999997</v>
      </c>
      <c r="GU540" s="152">
        <v>0.22840105699999999</v>
      </c>
    </row>
    <row r="541" spans="1:203">
      <c r="A541" s="151">
        <v>2759</v>
      </c>
      <c r="B541" s="152" t="s">
        <v>2859</v>
      </c>
      <c r="C541" s="152" t="s">
        <v>3019</v>
      </c>
      <c r="D541" s="152" t="s">
        <v>3178</v>
      </c>
      <c r="E541" s="152" t="s">
        <v>4411</v>
      </c>
      <c r="F541" s="152" t="s">
        <v>8985</v>
      </c>
      <c r="H541" s="151">
        <v>341060</v>
      </c>
      <c r="L541" s="153" t="s">
        <v>5021</v>
      </c>
      <c r="O541" s="151">
        <v>3607</v>
      </c>
      <c r="P541" s="152">
        <v>19.899999999999999</v>
      </c>
      <c r="Q541" s="152">
        <v>-100.7</v>
      </c>
      <c r="R541" s="152" t="s">
        <v>2949</v>
      </c>
      <c r="S541" s="152" t="s">
        <v>2716</v>
      </c>
      <c r="T541" s="152">
        <v>52.22</v>
      </c>
      <c r="U541" s="152">
        <v>0.7</v>
      </c>
      <c r="V541" s="152">
        <v>18.37</v>
      </c>
      <c r="X541" s="152">
        <v>6.32</v>
      </c>
      <c r="AA541" s="152">
        <v>6.26</v>
      </c>
      <c r="AB541" s="152">
        <v>0.09</v>
      </c>
      <c r="AC541" s="152">
        <v>10</v>
      </c>
      <c r="AD541" s="152">
        <v>2.29</v>
      </c>
      <c r="AE541" s="152">
        <v>0.64</v>
      </c>
      <c r="AF541" s="152">
        <v>0.09</v>
      </c>
      <c r="AJ541" s="152">
        <v>2.9538461539999998</v>
      </c>
      <c r="AK541" s="156">
        <f t="shared" si="8"/>
        <v>9.6492307690000001E-2</v>
      </c>
      <c r="AL541" s="151">
        <v>964.92307689999996</v>
      </c>
      <c r="AN541" s="151">
        <v>2000</v>
      </c>
      <c r="AO541" s="151">
        <v>730</v>
      </c>
      <c r="AW541" s="152">
        <v>25.5</v>
      </c>
      <c r="AX541" s="151">
        <v>4214</v>
      </c>
      <c r="AY541" s="151">
        <v>172</v>
      </c>
      <c r="BG541" s="152">
        <v>8.9</v>
      </c>
      <c r="BH541" s="152">
        <v>544</v>
      </c>
      <c r="BI541" s="152">
        <v>11.7</v>
      </c>
      <c r="BJ541" s="152">
        <v>57</v>
      </c>
      <c r="BK541" s="152">
        <v>2.8</v>
      </c>
      <c r="BO541" s="152">
        <v>140</v>
      </c>
      <c r="BP541" s="152">
        <v>5.0999999999999996</v>
      </c>
      <c r="BQ541" s="152">
        <v>12.6</v>
      </c>
      <c r="BR541" s="152">
        <v>1.7</v>
      </c>
      <c r="BS541" s="152">
        <v>8.1</v>
      </c>
      <c r="BT541" s="152">
        <v>1.61</v>
      </c>
      <c r="BU541" s="152">
        <v>0.72</v>
      </c>
      <c r="BV541" s="152">
        <v>2.06</v>
      </c>
      <c r="BX541" s="152">
        <v>2.11</v>
      </c>
      <c r="BZ541" s="152">
        <v>1.1599999999999999</v>
      </c>
      <c r="CB541" s="152">
        <v>1.58</v>
      </c>
      <c r="CE541" s="152">
        <v>0.23</v>
      </c>
      <c r="CH541" s="152">
        <v>3.01</v>
      </c>
      <c r="CJ541" s="152">
        <v>0.98</v>
      </c>
      <c r="CK541" s="152">
        <v>0.25</v>
      </c>
      <c r="CP541" s="152">
        <v>0.25</v>
      </c>
      <c r="CT541" s="152" t="s">
        <v>3181</v>
      </c>
      <c r="DO541" s="154">
        <v>86</v>
      </c>
      <c r="EC541" s="152">
        <v>5.83</v>
      </c>
      <c r="ED541" s="152">
        <v>52.014329719999999</v>
      </c>
      <c r="EE541" s="152">
        <v>0.75728764000000004</v>
      </c>
      <c r="EF541" s="152">
        <v>20.38732512</v>
      </c>
      <c r="EH541" s="152">
        <v>6.5991936200000003</v>
      </c>
      <c r="EK541" s="152">
        <v>0.11587112199999999</v>
      </c>
      <c r="EL541" s="152">
        <v>5.9490546479999997</v>
      </c>
      <c r="EM541" s="152">
        <v>10.38835194</v>
      </c>
      <c r="EO541" s="152">
        <v>3.0453006500000002</v>
      </c>
      <c r="EP541" s="152">
        <v>0.62760512999999996</v>
      </c>
      <c r="EQ541" s="152">
        <v>0.115690449</v>
      </c>
      <c r="FD541" s="152">
        <v>22.927554709999999</v>
      </c>
      <c r="FP541" s="152">
        <v>6.8385426440000003</v>
      </c>
      <c r="FQ541" s="152">
        <v>669.40837120000003</v>
      </c>
      <c r="FR541" s="152">
        <v>13.00259849</v>
      </c>
      <c r="FS541" s="152">
        <v>56.377753300000002</v>
      </c>
      <c r="FT541" s="152">
        <v>2.7431548170000002</v>
      </c>
      <c r="FX541" s="152">
        <v>0.26880094100000002</v>
      </c>
      <c r="FY541" s="152">
        <v>135.55779089999999</v>
      </c>
      <c r="FZ541" s="152">
        <v>6.1868727369999998</v>
      </c>
      <c r="GA541" s="152">
        <v>12.914258609999999</v>
      </c>
      <c r="GB541" s="152">
        <v>1.726392213</v>
      </c>
      <c r="GC541" s="152">
        <v>8.2210651200000004</v>
      </c>
      <c r="GD541" s="152">
        <v>2.2878321270000002</v>
      </c>
      <c r="GE541" s="152">
        <v>0.95684652699999995</v>
      </c>
      <c r="GF541" s="152">
        <v>2.4250816039999998</v>
      </c>
      <c r="GG541" s="152">
        <v>0.39450421600000002</v>
      </c>
      <c r="GH541" s="152">
        <v>2.4124991699999998</v>
      </c>
      <c r="GI541" s="152">
        <v>0.496989387</v>
      </c>
      <c r="GJ541" s="152">
        <v>1.3134416259999999</v>
      </c>
      <c r="GK541" s="152">
        <v>0.186851825</v>
      </c>
      <c r="GL541" s="152">
        <v>1.152760963</v>
      </c>
      <c r="GM541" s="152">
        <v>0.179863097</v>
      </c>
      <c r="GN541" s="152">
        <v>1.5664848250000001</v>
      </c>
      <c r="GO541" s="152">
        <v>0.20816449200000001</v>
      </c>
      <c r="GS541" s="152">
        <v>2.1004484840000002</v>
      </c>
      <c r="GT541" s="152">
        <v>0.84827752899999997</v>
      </c>
      <c r="GU541" s="152">
        <v>0.22840105699999999</v>
      </c>
    </row>
    <row r="542" spans="1:203">
      <c r="A542" s="151">
        <v>2760</v>
      </c>
      <c r="B542" s="152" t="s">
        <v>2859</v>
      </c>
      <c r="C542" s="152" t="s">
        <v>3019</v>
      </c>
      <c r="D542" s="152" t="s">
        <v>3178</v>
      </c>
      <c r="E542" s="152" t="s">
        <v>4411</v>
      </c>
      <c r="F542" s="152" t="s">
        <v>8986</v>
      </c>
      <c r="H542" s="151">
        <v>341060</v>
      </c>
      <c r="L542" s="153" t="s">
        <v>4802</v>
      </c>
      <c r="O542" s="151">
        <v>3607</v>
      </c>
      <c r="P542" s="152">
        <v>19.899999999999999</v>
      </c>
      <c r="Q542" s="152">
        <v>-100.7</v>
      </c>
      <c r="R542" s="152" t="s">
        <v>2949</v>
      </c>
      <c r="S542" s="152" t="s">
        <v>2716</v>
      </c>
      <c r="T542" s="152">
        <v>51.47</v>
      </c>
      <c r="U542" s="152">
        <v>0.97</v>
      </c>
      <c r="V542" s="152">
        <v>18.38</v>
      </c>
      <c r="X542" s="152">
        <v>7.98</v>
      </c>
      <c r="AA542" s="152">
        <v>5.6</v>
      </c>
      <c r="AB542" s="152">
        <v>0.14000000000000001</v>
      </c>
      <c r="AC542" s="152">
        <v>8.7799999999999994</v>
      </c>
      <c r="AD542" s="152">
        <v>3.27</v>
      </c>
      <c r="AE542" s="152">
        <v>0.65</v>
      </c>
      <c r="AF542" s="152">
        <v>0.13</v>
      </c>
      <c r="AJ542" s="152">
        <v>2.813432836</v>
      </c>
      <c r="AK542" s="156">
        <f t="shared" si="8"/>
        <v>0.11544776119999998</v>
      </c>
      <c r="AL542" s="151">
        <v>1154.4776119999999</v>
      </c>
      <c r="AN542" s="151">
        <v>1000</v>
      </c>
      <c r="AO542" s="151">
        <v>790</v>
      </c>
      <c r="AW542" s="152">
        <v>22.8</v>
      </c>
      <c r="AX542" s="151">
        <v>5812</v>
      </c>
      <c r="AY542" s="151">
        <v>198</v>
      </c>
      <c r="BG542" s="152">
        <v>10.5</v>
      </c>
      <c r="BH542" s="152">
        <v>651</v>
      </c>
      <c r="BI542" s="152">
        <v>13.3</v>
      </c>
      <c r="BJ542" s="152">
        <v>68</v>
      </c>
      <c r="BK542" s="152">
        <v>4.8</v>
      </c>
      <c r="BO542" s="152">
        <v>187</v>
      </c>
      <c r="BP542" s="152">
        <v>7.3</v>
      </c>
      <c r="BQ542" s="152">
        <v>18.100000000000001</v>
      </c>
      <c r="BR542" s="152">
        <v>2.34</v>
      </c>
      <c r="BS542" s="152">
        <v>10.8</v>
      </c>
      <c r="BT542" s="152">
        <v>2.4300000000000002</v>
      </c>
      <c r="BU542" s="152">
        <v>1.24</v>
      </c>
      <c r="BV542" s="152">
        <v>2.25</v>
      </c>
      <c r="BX542" s="152">
        <v>2.33</v>
      </c>
      <c r="BZ542" s="152">
        <v>1.39</v>
      </c>
      <c r="CB542" s="152">
        <v>1.25</v>
      </c>
      <c r="CE542" s="152">
        <v>0.26</v>
      </c>
      <c r="CH542" s="152">
        <v>3.56</v>
      </c>
      <c r="CJ542" s="152">
        <v>1.06</v>
      </c>
      <c r="CK542" s="152">
        <v>0.36</v>
      </c>
      <c r="CP542" s="152">
        <v>0.25</v>
      </c>
      <c r="CT542" s="152" t="s">
        <v>3181</v>
      </c>
      <c r="DO542" s="154">
        <v>81.8</v>
      </c>
      <c r="EC542" s="152">
        <v>5.83</v>
      </c>
      <c r="ED542" s="152">
        <v>52.014329719999999</v>
      </c>
      <c r="EE542" s="152">
        <v>0.75728764000000004</v>
      </c>
      <c r="EF542" s="152">
        <v>20.38732512</v>
      </c>
      <c r="EH542" s="152">
        <v>6.5991936200000003</v>
      </c>
      <c r="EK542" s="152">
        <v>0.11587112199999999</v>
      </c>
      <c r="EL542" s="152">
        <v>5.9490546479999997</v>
      </c>
      <c r="EM542" s="152">
        <v>10.38835194</v>
      </c>
      <c r="EO542" s="152">
        <v>3.0453006500000002</v>
      </c>
      <c r="EP542" s="152">
        <v>0.62760512999999996</v>
      </c>
      <c r="EQ542" s="152">
        <v>0.115690449</v>
      </c>
      <c r="FD542" s="152">
        <v>22.927554709999999</v>
      </c>
      <c r="FP542" s="152">
        <v>6.8385426440000003</v>
      </c>
      <c r="FQ542" s="152">
        <v>669.40837120000003</v>
      </c>
      <c r="FR542" s="152">
        <v>13.00259849</v>
      </c>
      <c r="FS542" s="152">
        <v>56.377753300000002</v>
      </c>
      <c r="FT542" s="152">
        <v>2.7431548170000002</v>
      </c>
      <c r="FX542" s="152">
        <v>0.26880094100000002</v>
      </c>
      <c r="FY542" s="152">
        <v>135.55779089999999</v>
      </c>
      <c r="FZ542" s="152">
        <v>6.1868727369999998</v>
      </c>
      <c r="GA542" s="152">
        <v>12.914258609999999</v>
      </c>
      <c r="GB542" s="152">
        <v>1.726392213</v>
      </c>
      <c r="GC542" s="152">
        <v>8.2210651200000004</v>
      </c>
      <c r="GD542" s="152">
        <v>2.2878321270000002</v>
      </c>
      <c r="GE542" s="152">
        <v>0.95684652699999995</v>
      </c>
      <c r="GF542" s="152">
        <v>2.4250816039999998</v>
      </c>
      <c r="GG542" s="152">
        <v>0.39450421600000002</v>
      </c>
      <c r="GH542" s="152">
        <v>2.4124991699999998</v>
      </c>
      <c r="GI542" s="152">
        <v>0.496989387</v>
      </c>
      <c r="GJ542" s="152">
        <v>1.3134416259999999</v>
      </c>
      <c r="GK542" s="152">
        <v>0.186851825</v>
      </c>
      <c r="GL542" s="152">
        <v>1.152760963</v>
      </c>
      <c r="GM542" s="152">
        <v>0.179863097</v>
      </c>
      <c r="GN542" s="152">
        <v>1.5664848250000001</v>
      </c>
      <c r="GO542" s="152">
        <v>0.20816449200000001</v>
      </c>
      <c r="GS542" s="152">
        <v>2.1004484840000002</v>
      </c>
      <c r="GT542" s="152">
        <v>0.84827752899999997</v>
      </c>
      <c r="GU542" s="152">
        <v>0.22840105699999999</v>
      </c>
    </row>
    <row r="543" spans="1:203">
      <c r="A543" s="151">
        <v>2761</v>
      </c>
      <c r="B543" s="152" t="s">
        <v>2859</v>
      </c>
      <c r="C543" s="152" t="s">
        <v>3019</v>
      </c>
      <c r="D543" s="152" t="s">
        <v>3178</v>
      </c>
      <c r="E543" s="152" t="s">
        <v>4411</v>
      </c>
      <c r="F543" s="152" t="s">
        <v>8987</v>
      </c>
      <c r="H543" s="151">
        <v>341060</v>
      </c>
      <c r="L543" s="153" t="s">
        <v>5299</v>
      </c>
      <c r="O543" s="151">
        <v>3607</v>
      </c>
      <c r="P543" s="152">
        <v>19.899999999999999</v>
      </c>
      <c r="Q543" s="152">
        <v>-100.7</v>
      </c>
      <c r="R543" s="152" t="s">
        <v>2949</v>
      </c>
      <c r="S543" s="152" t="s">
        <v>2716</v>
      </c>
      <c r="T543" s="152">
        <v>53.95</v>
      </c>
      <c r="U543" s="152">
        <v>1.1100000000000001</v>
      </c>
      <c r="V543" s="152">
        <v>18.079999999999998</v>
      </c>
      <c r="X543" s="152">
        <v>7.14</v>
      </c>
      <c r="AA543" s="152">
        <v>5.0999999999999996</v>
      </c>
      <c r="AB543" s="152">
        <v>0.12</v>
      </c>
      <c r="AC543" s="152">
        <v>7.64</v>
      </c>
      <c r="AD543" s="152">
        <v>3.78</v>
      </c>
      <c r="AE543" s="152">
        <v>0.93</v>
      </c>
      <c r="AF543" s="152">
        <v>0.22</v>
      </c>
      <c r="AJ543" s="152">
        <v>2.4734042550000002</v>
      </c>
      <c r="AK543" s="156">
        <f t="shared" si="8"/>
        <v>0.10289361699999999</v>
      </c>
      <c r="AL543" s="151">
        <v>1028.9361699999999</v>
      </c>
      <c r="AN543" s="151">
        <v>1000</v>
      </c>
      <c r="AO543" s="151">
        <v>660</v>
      </c>
      <c r="CP543" s="152">
        <v>0.25</v>
      </c>
      <c r="CT543" s="152" t="s">
        <v>3181</v>
      </c>
      <c r="DO543" s="154">
        <v>82.1</v>
      </c>
      <c r="EC543" s="152">
        <v>5.83</v>
      </c>
      <c r="ED543" s="152">
        <v>52.014329719999999</v>
      </c>
      <c r="EE543" s="152">
        <v>0.75728764000000004</v>
      </c>
      <c r="EF543" s="152">
        <v>20.38732512</v>
      </c>
      <c r="EH543" s="152">
        <v>6.5991936200000003</v>
      </c>
      <c r="EK543" s="152">
        <v>0.11587112199999999</v>
      </c>
      <c r="EL543" s="152">
        <v>5.9490546479999997</v>
      </c>
      <c r="EM543" s="152">
        <v>10.38835194</v>
      </c>
      <c r="EO543" s="152">
        <v>3.0453006500000002</v>
      </c>
      <c r="EP543" s="152">
        <v>0.62760512999999996</v>
      </c>
      <c r="EQ543" s="152">
        <v>0.115690449</v>
      </c>
      <c r="FD543" s="152">
        <v>22.927554709999999</v>
      </c>
      <c r="FP543" s="152">
        <v>6.8385426440000003</v>
      </c>
      <c r="FQ543" s="152">
        <v>669.40837120000003</v>
      </c>
      <c r="FR543" s="152">
        <v>13.00259849</v>
      </c>
      <c r="FS543" s="152">
        <v>56.377753300000002</v>
      </c>
      <c r="FT543" s="152">
        <v>2.7431548170000002</v>
      </c>
      <c r="FX543" s="152">
        <v>0.26880094100000002</v>
      </c>
      <c r="FY543" s="152">
        <v>135.55779089999999</v>
      </c>
      <c r="FZ543" s="152">
        <v>6.1868727369999998</v>
      </c>
      <c r="GA543" s="152">
        <v>12.914258609999999</v>
      </c>
      <c r="GB543" s="152">
        <v>1.726392213</v>
      </c>
      <c r="GC543" s="152">
        <v>8.2210651200000004</v>
      </c>
      <c r="GD543" s="152">
        <v>2.2878321270000002</v>
      </c>
      <c r="GE543" s="152">
        <v>0.95684652699999995</v>
      </c>
      <c r="GF543" s="152">
        <v>2.4250816039999998</v>
      </c>
      <c r="GG543" s="152">
        <v>0.39450421600000002</v>
      </c>
      <c r="GH543" s="152">
        <v>2.4124991699999998</v>
      </c>
      <c r="GI543" s="152">
        <v>0.496989387</v>
      </c>
      <c r="GJ543" s="152">
        <v>1.3134416259999999</v>
      </c>
      <c r="GK543" s="152">
        <v>0.186851825</v>
      </c>
      <c r="GL543" s="152">
        <v>1.152760963</v>
      </c>
      <c r="GM543" s="152">
        <v>0.179863097</v>
      </c>
      <c r="GN543" s="152">
        <v>1.5664848250000001</v>
      </c>
      <c r="GO543" s="152">
        <v>0.20816449200000001</v>
      </c>
      <c r="GS543" s="152">
        <v>2.1004484840000002</v>
      </c>
      <c r="GT543" s="152">
        <v>0.84827752899999997</v>
      </c>
      <c r="GU543" s="152">
        <v>0.22840105699999999</v>
      </c>
    </row>
    <row r="544" spans="1:203">
      <c r="A544" s="151">
        <v>2762</v>
      </c>
      <c r="B544" s="152" t="s">
        <v>2859</v>
      </c>
      <c r="C544" s="152" t="s">
        <v>3019</v>
      </c>
      <c r="D544" s="152" t="s">
        <v>3178</v>
      </c>
      <c r="E544" s="152" t="s">
        <v>4411</v>
      </c>
      <c r="F544" s="152" t="s">
        <v>8988</v>
      </c>
      <c r="H544" s="151">
        <v>341060</v>
      </c>
      <c r="L544" s="153" t="s">
        <v>4936</v>
      </c>
      <c r="O544" s="151">
        <v>3607</v>
      </c>
      <c r="P544" s="152">
        <v>19.899999999999999</v>
      </c>
      <c r="Q544" s="152">
        <v>-100.7</v>
      </c>
      <c r="R544" s="152" t="s">
        <v>2949</v>
      </c>
      <c r="S544" s="152" t="s">
        <v>2716</v>
      </c>
      <c r="T544" s="152">
        <v>51.9</v>
      </c>
      <c r="U544" s="152">
        <v>0.96</v>
      </c>
      <c r="V544" s="152">
        <v>18.02</v>
      </c>
      <c r="X544" s="152">
        <v>7.66</v>
      </c>
      <c r="AA544" s="152">
        <v>5.37</v>
      </c>
      <c r="AB544" s="152">
        <v>0.15</v>
      </c>
      <c r="AC544" s="152">
        <v>9.15</v>
      </c>
      <c r="AD544" s="152">
        <v>3.33</v>
      </c>
      <c r="AE544" s="152">
        <v>0.64</v>
      </c>
      <c r="AF544" s="152">
        <v>0.14000000000000001</v>
      </c>
      <c r="AJ544" s="152">
        <v>3.4909090909999998</v>
      </c>
      <c r="AK544" s="156">
        <f t="shared" si="8"/>
        <v>0.14448484849999998</v>
      </c>
      <c r="AL544" s="151">
        <v>1444.848485</v>
      </c>
      <c r="AN544" s="151">
        <v>2000</v>
      </c>
      <c r="AO544" s="151">
        <v>680</v>
      </c>
      <c r="AW544" s="152">
        <v>22.6</v>
      </c>
      <c r="AX544" s="151">
        <v>6233</v>
      </c>
      <c r="AY544" s="151">
        <v>193</v>
      </c>
      <c r="BG544" s="152">
        <v>13</v>
      </c>
      <c r="BH544" s="152">
        <v>619</v>
      </c>
      <c r="BI544" s="152">
        <v>15.4</v>
      </c>
      <c r="BJ544" s="152">
        <v>78</v>
      </c>
      <c r="BK544" s="152">
        <v>4.5999999999999996</v>
      </c>
      <c r="BO544" s="152">
        <v>188</v>
      </c>
      <c r="BP544" s="152">
        <v>7.7</v>
      </c>
      <c r="BQ544" s="152">
        <v>19.3</v>
      </c>
      <c r="BR544" s="152">
        <v>2.5</v>
      </c>
      <c r="BS544" s="152">
        <v>10.5</v>
      </c>
      <c r="BT544" s="152">
        <v>2.74</v>
      </c>
      <c r="BU544" s="152">
        <v>1.1200000000000001</v>
      </c>
      <c r="BV544" s="152">
        <v>2.95</v>
      </c>
      <c r="BX544" s="152">
        <v>2.0299999999999998</v>
      </c>
      <c r="BZ544" s="152">
        <v>1.36</v>
      </c>
      <c r="CB544" s="152">
        <v>1.48</v>
      </c>
      <c r="CE544" s="152">
        <v>0.3</v>
      </c>
      <c r="CH544" s="152">
        <v>4.01</v>
      </c>
      <c r="CJ544" s="152">
        <v>1.0900000000000001</v>
      </c>
      <c r="CK544" s="152">
        <v>0.49</v>
      </c>
      <c r="CP544" s="152">
        <v>0.25</v>
      </c>
      <c r="CT544" s="152" t="s">
        <v>3181</v>
      </c>
      <c r="DO544" s="154">
        <v>82.2</v>
      </c>
      <c r="EC544" s="152">
        <v>5.83</v>
      </c>
      <c r="ED544" s="152">
        <v>52.014329719999999</v>
      </c>
      <c r="EE544" s="152">
        <v>0.75728764000000004</v>
      </c>
      <c r="EF544" s="152">
        <v>20.38732512</v>
      </c>
      <c r="EH544" s="152">
        <v>6.5991936200000003</v>
      </c>
      <c r="EK544" s="152">
        <v>0.11587112199999999</v>
      </c>
      <c r="EL544" s="152">
        <v>5.9490546479999997</v>
      </c>
      <c r="EM544" s="152">
        <v>10.38835194</v>
      </c>
      <c r="EO544" s="152">
        <v>3.0453006500000002</v>
      </c>
      <c r="EP544" s="152">
        <v>0.62760512999999996</v>
      </c>
      <c r="EQ544" s="152">
        <v>0.115690449</v>
      </c>
      <c r="FD544" s="152">
        <v>22.927554709999999</v>
      </c>
      <c r="FP544" s="152">
        <v>6.8385426440000003</v>
      </c>
      <c r="FQ544" s="152">
        <v>669.40837120000003</v>
      </c>
      <c r="FR544" s="152">
        <v>13.00259849</v>
      </c>
      <c r="FS544" s="152">
        <v>56.377753300000002</v>
      </c>
      <c r="FT544" s="152">
        <v>2.7431548170000002</v>
      </c>
      <c r="FX544" s="152">
        <v>0.26880094100000002</v>
      </c>
      <c r="FY544" s="152">
        <v>135.55779089999999</v>
      </c>
      <c r="FZ544" s="152">
        <v>6.1868727369999998</v>
      </c>
      <c r="GA544" s="152">
        <v>12.914258609999999</v>
      </c>
      <c r="GB544" s="152">
        <v>1.726392213</v>
      </c>
      <c r="GC544" s="152">
        <v>8.2210651200000004</v>
      </c>
      <c r="GD544" s="152">
        <v>2.2878321270000002</v>
      </c>
      <c r="GE544" s="152">
        <v>0.95684652699999995</v>
      </c>
      <c r="GF544" s="152">
        <v>2.4250816039999998</v>
      </c>
      <c r="GG544" s="152">
        <v>0.39450421600000002</v>
      </c>
      <c r="GH544" s="152">
        <v>2.4124991699999998</v>
      </c>
      <c r="GI544" s="152">
        <v>0.496989387</v>
      </c>
      <c r="GJ544" s="152">
        <v>1.3134416259999999</v>
      </c>
      <c r="GK544" s="152">
        <v>0.186851825</v>
      </c>
      <c r="GL544" s="152">
        <v>1.152760963</v>
      </c>
      <c r="GM544" s="152">
        <v>0.179863097</v>
      </c>
      <c r="GN544" s="152">
        <v>1.5664848250000001</v>
      </c>
      <c r="GO544" s="152">
        <v>0.20816449200000001</v>
      </c>
      <c r="GS544" s="152">
        <v>2.1004484840000002</v>
      </c>
      <c r="GT544" s="152">
        <v>0.84827752899999997</v>
      </c>
      <c r="GU544" s="152">
        <v>0.22840105699999999</v>
      </c>
    </row>
    <row r="545" spans="1:203">
      <c r="A545" s="151">
        <v>2763</v>
      </c>
      <c r="B545" s="152" t="s">
        <v>2859</v>
      </c>
      <c r="C545" s="152" t="s">
        <v>3019</v>
      </c>
      <c r="D545" s="152" t="s">
        <v>3178</v>
      </c>
      <c r="E545" s="152" t="s">
        <v>4411</v>
      </c>
      <c r="F545" s="152" t="s">
        <v>8989</v>
      </c>
      <c r="H545" s="151">
        <v>341060</v>
      </c>
      <c r="L545" s="153" t="s">
        <v>4412</v>
      </c>
      <c r="O545" s="151">
        <v>3607</v>
      </c>
      <c r="P545" s="152">
        <v>19.899999999999999</v>
      </c>
      <c r="Q545" s="152">
        <v>-100.7</v>
      </c>
      <c r="R545" s="152" t="s">
        <v>2949</v>
      </c>
      <c r="S545" s="152" t="s">
        <v>2716</v>
      </c>
      <c r="T545" s="152">
        <v>50.22</v>
      </c>
      <c r="U545" s="152">
        <v>0.99</v>
      </c>
      <c r="V545" s="152">
        <v>18.559999999999999</v>
      </c>
      <c r="X545" s="152">
        <v>8.56</v>
      </c>
      <c r="AA545" s="152">
        <v>5.57</v>
      </c>
      <c r="AB545" s="152">
        <v>0.19</v>
      </c>
      <c r="AC545" s="152">
        <v>8.69</v>
      </c>
      <c r="AD545" s="152">
        <v>3.33</v>
      </c>
      <c r="AE545" s="152">
        <v>0.63</v>
      </c>
      <c r="AF545" s="152">
        <v>0.13</v>
      </c>
      <c r="AJ545" s="152">
        <v>3.4892307690000002</v>
      </c>
      <c r="AK545" s="156">
        <f t="shared" si="8"/>
        <v>0.1211538462</v>
      </c>
      <c r="AL545" s="151">
        <v>1211.538462</v>
      </c>
      <c r="AN545" s="151">
        <v>1900</v>
      </c>
      <c r="AO545" s="151">
        <v>750</v>
      </c>
      <c r="CP545" s="152">
        <v>0.25</v>
      </c>
      <c r="CT545" s="152" t="s">
        <v>3181</v>
      </c>
      <c r="DO545" s="154">
        <v>79.7</v>
      </c>
      <c r="EC545" s="152">
        <v>5.83</v>
      </c>
      <c r="ED545" s="152">
        <v>52.014329719999999</v>
      </c>
      <c r="EE545" s="152">
        <v>0.75728764000000004</v>
      </c>
      <c r="EF545" s="152">
        <v>20.38732512</v>
      </c>
      <c r="EH545" s="152">
        <v>6.5991936200000003</v>
      </c>
      <c r="EK545" s="152">
        <v>0.11587112199999999</v>
      </c>
      <c r="EL545" s="152">
        <v>5.9490546479999997</v>
      </c>
      <c r="EM545" s="152">
        <v>10.38835194</v>
      </c>
      <c r="EO545" s="152">
        <v>3.0453006500000002</v>
      </c>
      <c r="EP545" s="152">
        <v>0.62760512999999996</v>
      </c>
      <c r="EQ545" s="152">
        <v>0.115690449</v>
      </c>
      <c r="FD545" s="152">
        <v>22.927554709999999</v>
      </c>
      <c r="FP545" s="152">
        <v>6.8385426440000003</v>
      </c>
      <c r="FQ545" s="152">
        <v>669.40837120000003</v>
      </c>
      <c r="FR545" s="152">
        <v>13.00259849</v>
      </c>
      <c r="FS545" s="152">
        <v>56.377753300000002</v>
      </c>
      <c r="FT545" s="152">
        <v>2.7431548170000002</v>
      </c>
      <c r="FX545" s="152">
        <v>0.26880094100000002</v>
      </c>
      <c r="FY545" s="152">
        <v>135.55779089999999</v>
      </c>
      <c r="FZ545" s="152">
        <v>6.1868727369999998</v>
      </c>
      <c r="GA545" s="152">
        <v>12.914258609999999</v>
      </c>
      <c r="GB545" s="152">
        <v>1.726392213</v>
      </c>
      <c r="GC545" s="152">
        <v>8.2210651200000004</v>
      </c>
      <c r="GD545" s="152">
        <v>2.2878321270000002</v>
      </c>
      <c r="GE545" s="152">
        <v>0.95684652699999995</v>
      </c>
      <c r="GF545" s="152">
        <v>2.4250816039999998</v>
      </c>
      <c r="GG545" s="152">
        <v>0.39450421600000002</v>
      </c>
      <c r="GH545" s="152">
        <v>2.4124991699999998</v>
      </c>
      <c r="GI545" s="152">
        <v>0.496989387</v>
      </c>
      <c r="GJ545" s="152">
        <v>1.3134416259999999</v>
      </c>
      <c r="GK545" s="152">
        <v>0.186851825</v>
      </c>
      <c r="GL545" s="152">
        <v>1.152760963</v>
      </c>
      <c r="GM545" s="152">
        <v>0.179863097</v>
      </c>
      <c r="GN545" s="152">
        <v>1.5664848250000001</v>
      </c>
      <c r="GO545" s="152">
        <v>0.20816449200000001</v>
      </c>
      <c r="GS545" s="152">
        <v>2.1004484840000002</v>
      </c>
      <c r="GT545" s="152">
        <v>0.84827752899999997</v>
      </c>
      <c r="GU545" s="152">
        <v>0.22840105699999999</v>
      </c>
    </row>
    <row r="546" spans="1:203">
      <c r="A546" s="151">
        <v>2764</v>
      </c>
      <c r="B546" s="152" t="s">
        <v>2859</v>
      </c>
      <c r="C546" s="152" t="s">
        <v>3019</v>
      </c>
      <c r="D546" s="152" t="s">
        <v>3178</v>
      </c>
      <c r="E546" s="152" t="s">
        <v>3179</v>
      </c>
      <c r="F546" s="152" t="s">
        <v>8990</v>
      </c>
      <c r="H546" s="151">
        <v>341060</v>
      </c>
      <c r="L546" s="153" t="s">
        <v>3234</v>
      </c>
      <c r="O546" s="151">
        <v>3607</v>
      </c>
      <c r="P546" s="152">
        <v>20.350000000000001</v>
      </c>
      <c r="Q546" s="152">
        <v>-101.2</v>
      </c>
      <c r="R546" s="152" t="s">
        <v>2949</v>
      </c>
      <c r="S546" s="152" t="s">
        <v>2716</v>
      </c>
      <c r="T546" s="152">
        <v>46.07</v>
      </c>
      <c r="U546" s="152">
        <v>3.26</v>
      </c>
      <c r="V546" s="152">
        <v>18.45</v>
      </c>
      <c r="X546" s="152">
        <v>10.62</v>
      </c>
      <c r="AA546" s="152">
        <v>4.08</v>
      </c>
      <c r="AB546" s="152">
        <v>0.14000000000000001</v>
      </c>
      <c r="AC546" s="152">
        <v>8.5299999999999994</v>
      </c>
      <c r="AD546" s="152">
        <v>4.2</v>
      </c>
      <c r="AE546" s="152">
        <v>1.86</v>
      </c>
      <c r="AF546" s="152">
        <v>0.62</v>
      </c>
      <c r="AJ546" s="152">
        <v>1.3213114749999999</v>
      </c>
      <c r="AK546" s="156">
        <f t="shared" si="8"/>
        <v>0.31813114749999999</v>
      </c>
      <c r="AL546" s="151">
        <v>3181.311475</v>
      </c>
      <c r="AN546" s="151">
        <v>1200</v>
      </c>
      <c r="AO546" s="151">
        <v>560</v>
      </c>
      <c r="CP546" s="152">
        <v>0.25</v>
      </c>
      <c r="CT546" s="152" t="s">
        <v>3181</v>
      </c>
      <c r="DO546" s="154">
        <v>75.599999999999994</v>
      </c>
      <c r="EC546" s="152">
        <v>5.48</v>
      </c>
      <c r="ED546" s="152">
        <v>48.193820760000001</v>
      </c>
      <c r="EE546" s="152">
        <v>2.780107492</v>
      </c>
      <c r="EF546" s="152">
        <v>17.467732999999999</v>
      </c>
      <c r="EH546" s="152">
        <v>10.975757</v>
      </c>
      <c r="EK546" s="152">
        <v>0.174973567</v>
      </c>
      <c r="EL546" s="152">
        <v>6.3364517989999998</v>
      </c>
      <c r="EM546" s="152">
        <v>8.671749771</v>
      </c>
      <c r="EO546" s="152">
        <v>3.3916763790000002</v>
      </c>
      <c r="EP546" s="152">
        <v>1.503572369</v>
      </c>
      <c r="EQ546" s="152">
        <v>0.50415787000000001</v>
      </c>
      <c r="FD546" s="152">
        <v>23.867234230000001</v>
      </c>
      <c r="FP546" s="152">
        <v>20.363017509999999</v>
      </c>
      <c r="FQ546" s="152">
        <v>673.91419640000004</v>
      </c>
      <c r="FR546" s="152">
        <v>23.447608049999999</v>
      </c>
      <c r="FS546" s="152">
        <v>169.7454055</v>
      </c>
      <c r="FT546" s="152">
        <v>37.537319320000002</v>
      </c>
      <c r="FX546" s="152">
        <v>0.298545585</v>
      </c>
      <c r="FY546" s="152">
        <v>341.72238729999998</v>
      </c>
      <c r="FZ546" s="152">
        <v>27.042887950000001</v>
      </c>
      <c r="GA546" s="152">
        <v>51.256610010000003</v>
      </c>
      <c r="GB546" s="152">
        <v>5.8983630480000002</v>
      </c>
      <c r="GC546" s="152">
        <v>25.150516920000001</v>
      </c>
      <c r="GD546" s="152">
        <v>5.7758122370000002</v>
      </c>
      <c r="GE546" s="152">
        <v>2.0832040859999998</v>
      </c>
      <c r="GF546" s="152">
        <v>5.4407371470000001</v>
      </c>
      <c r="GG546" s="152">
        <v>0.83605135600000002</v>
      </c>
      <c r="GH546" s="152">
        <v>4.7839546730000002</v>
      </c>
      <c r="GI546" s="152">
        <v>0.91821054000000002</v>
      </c>
      <c r="GJ546" s="152">
        <v>2.3022475710000001</v>
      </c>
      <c r="GK546" s="152">
        <v>0.32233759899999997</v>
      </c>
      <c r="GL546" s="152">
        <v>1.8999815170000001</v>
      </c>
      <c r="GM546" s="152">
        <v>0.28982466200000001</v>
      </c>
      <c r="GN546" s="152">
        <v>4.0883976659999997</v>
      </c>
      <c r="GO546" s="152">
        <v>2.513704706</v>
      </c>
      <c r="GS546" s="152">
        <v>2.2288674620000002</v>
      </c>
      <c r="GT546" s="152">
        <v>2.7491910239999999</v>
      </c>
      <c r="GU546" s="152">
        <v>0.79095400199999999</v>
      </c>
    </row>
    <row r="547" spans="1:203">
      <c r="A547" s="151">
        <v>2765</v>
      </c>
      <c r="B547" s="152" t="s">
        <v>2859</v>
      </c>
      <c r="C547" s="152" t="s">
        <v>3019</v>
      </c>
      <c r="D547" s="152" t="s">
        <v>3178</v>
      </c>
      <c r="E547" s="152" t="s">
        <v>3179</v>
      </c>
      <c r="F547" s="152" t="s">
        <v>8991</v>
      </c>
      <c r="H547" s="151">
        <v>341060</v>
      </c>
      <c r="L547" s="153" t="s">
        <v>3288</v>
      </c>
      <c r="O547" s="151">
        <v>3607</v>
      </c>
      <c r="P547" s="152">
        <v>20.350000000000001</v>
      </c>
      <c r="Q547" s="152">
        <v>-101.2</v>
      </c>
      <c r="R547" s="152" t="s">
        <v>2949</v>
      </c>
      <c r="S547" s="152" t="s">
        <v>2716</v>
      </c>
      <c r="T547" s="152">
        <v>46.47</v>
      </c>
      <c r="U547" s="152">
        <v>3.53</v>
      </c>
      <c r="V547" s="152">
        <v>18.53</v>
      </c>
      <c r="X547" s="152">
        <v>10.58</v>
      </c>
      <c r="AA547" s="152">
        <v>3.99</v>
      </c>
      <c r="AB547" s="152">
        <v>0.18</v>
      </c>
      <c r="AC547" s="152">
        <v>8.6199999999999992</v>
      </c>
      <c r="AD547" s="152">
        <v>3.52</v>
      </c>
      <c r="AE547" s="152">
        <v>1.9</v>
      </c>
      <c r="AF547" s="152">
        <v>0.64</v>
      </c>
      <c r="AJ547" s="152">
        <v>1.4301075270000001</v>
      </c>
      <c r="AK547" s="156">
        <f t="shared" si="8"/>
        <v>0.63844086020000002</v>
      </c>
      <c r="AL547" s="151">
        <v>6384.4086020000004</v>
      </c>
      <c r="AN547" s="151">
        <v>1200</v>
      </c>
      <c r="AO547" s="151">
        <v>560</v>
      </c>
      <c r="CP547" s="152">
        <v>0.25</v>
      </c>
      <c r="CT547" s="152" t="s">
        <v>3181</v>
      </c>
      <c r="DO547" s="154">
        <v>75.599999999999994</v>
      </c>
      <c r="EC547" s="152">
        <v>5.48</v>
      </c>
      <c r="ED547" s="152">
        <v>48.193820760000001</v>
      </c>
      <c r="EE547" s="152">
        <v>2.780107492</v>
      </c>
      <c r="EF547" s="152">
        <v>17.467732999999999</v>
      </c>
      <c r="EH547" s="152">
        <v>10.975757</v>
      </c>
      <c r="EK547" s="152">
        <v>0.174973567</v>
      </c>
      <c r="EL547" s="152">
        <v>6.3364517989999998</v>
      </c>
      <c r="EM547" s="152">
        <v>8.671749771</v>
      </c>
      <c r="EO547" s="152">
        <v>3.3916763790000002</v>
      </c>
      <c r="EP547" s="152">
        <v>1.503572369</v>
      </c>
      <c r="EQ547" s="152">
        <v>0.50415787000000001</v>
      </c>
      <c r="FD547" s="152">
        <v>23.867234230000001</v>
      </c>
      <c r="FP547" s="152">
        <v>20.363017509999999</v>
      </c>
      <c r="FQ547" s="152">
        <v>673.91419640000004</v>
      </c>
      <c r="FR547" s="152">
        <v>23.447608049999999</v>
      </c>
      <c r="FS547" s="152">
        <v>169.7454055</v>
      </c>
      <c r="FT547" s="152">
        <v>37.537319320000002</v>
      </c>
      <c r="FX547" s="152">
        <v>0.298545585</v>
      </c>
      <c r="FY547" s="152">
        <v>341.72238729999998</v>
      </c>
      <c r="FZ547" s="152">
        <v>27.042887950000001</v>
      </c>
      <c r="GA547" s="152">
        <v>51.256610010000003</v>
      </c>
      <c r="GB547" s="152">
        <v>5.8983630480000002</v>
      </c>
      <c r="GC547" s="152">
        <v>25.150516920000001</v>
      </c>
      <c r="GD547" s="152">
        <v>5.7758122370000002</v>
      </c>
      <c r="GE547" s="152">
        <v>2.0832040859999998</v>
      </c>
      <c r="GF547" s="152">
        <v>5.4407371470000001</v>
      </c>
      <c r="GG547" s="152">
        <v>0.83605135600000002</v>
      </c>
      <c r="GH547" s="152">
        <v>4.7839546730000002</v>
      </c>
      <c r="GI547" s="152">
        <v>0.91821054000000002</v>
      </c>
      <c r="GJ547" s="152">
        <v>2.3022475710000001</v>
      </c>
      <c r="GK547" s="152">
        <v>0.32233759899999997</v>
      </c>
      <c r="GL547" s="152">
        <v>1.8999815170000001</v>
      </c>
      <c r="GM547" s="152">
        <v>0.28982466200000001</v>
      </c>
      <c r="GN547" s="152">
        <v>4.0883976659999997</v>
      </c>
      <c r="GO547" s="152">
        <v>2.513704706</v>
      </c>
      <c r="GS547" s="152">
        <v>2.2288674620000002</v>
      </c>
      <c r="GT547" s="152">
        <v>2.7491910239999999</v>
      </c>
      <c r="GU547" s="152">
        <v>0.79095400199999999</v>
      </c>
    </row>
    <row r="548" spans="1:203">
      <c r="A548" s="151">
        <v>2767</v>
      </c>
      <c r="B548" s="152" t="s">
        <v>2859</v>
      </c>
      <c r="C548" s="152" t="s">
        <v>3019</v>
      </c>
      <c r="D548" s="152" t="s">
        <v>3178</v>
      </c>
      <c r="E548" s="152" t="s">
        <v>3179</v>
      </c>
      <c r="F548" s="152" t="s">
        <v>8992</v>
      </c>
      <c r="H548" s="151">
        <v>341060</v>
      </c>
      <c r="L548" s="153" t="s">
        <v>3180</v>
      </c>
      <c r="O548" s="151">
        <v>3607</v>
      </c>
      <c r="P548" s="152">
        <v>20.350000000000001</v>
      </c>
      <c r="Q548" s="152">
        <v>-101.2</v>
      </c>
      <c r="R548" s="152" t="s">
        <v>2949</v>
      </c>
      <c r="S548" s="152" t="s">
        <v>2716</v>
      </c>
      <c r="T548" s="152">
        <v>45.81</v>
      </c>
      <c r="U548" s="152">
        <v>3.28</v>
      </c>
      <c r="V548" s="152">
        <v>19.18</v>
      </c>
      <c r="X548" s="152">
        <v>9.86</v>
      </c>
      <c r="AA548" s="152">
        <v>4.18</v>
      </c>
      <c r="AB548" s="152">
        <v>0.17</v>
      </c>
      <c r="AC548" s="152">
        <v>8.7899999999999991</v>
      </c>
      <c r="AD548" s="152">
        <v>4.1100000000000003</v>
      </c>
      <c r="AE548" s="152">
        <v>1.78</v>
      </c>
      <c r="AF548" s="152">
        <v>0.62</v>
      </c>
      <c r="AJ548" s="152">
        <v>0.83274853800000004</v>
      </c>
      <c r="AK548" s="156">
        <f t="shared" si="8"/>
        <v>9.8888888889999998E-2</v>
      </c>
      <c r="AL548" s="151">
        <v>988.88888889999998</v>
      </c>
      <c r="AN548" s="151">
        <v>1100</v>
      </c>
      <c r="AO548" s="151">
        <v>430</v>
      </c>
      <c r="CP548" s="152">
        <v>0.25</v>
      </c>
      <c r="CT548" s="152" t="s">
        <v>3181</v>
      </c>
      <c r="DO548" s="154">
        <v>77.3</v>
      </c>
      <c r="EC548" s="152">
        <v>5.48</v>
      </c>
      <c r="ED548" s="152">
        <v>48.193820760000001</v>
      </c>
      <c r="EE548" s="152">
        <v>2.780107492</v>
      </c>
      <c r="EF548" s="152">
        <v>17.467732999999999</v>
      </c>
      <c r="EH548" s="152">
        <v>10.975757</v>
      </c>
      <c r="EK548" s="152">
        <v>0.174973567</v>
      </c>
      <c r="EL548" s="152">
        <v>6.3364517989999998</v>
      </c>
      <c r="EM548" s="152">
        <v>8.671749771</v>
      </c>
      <c r="EO548" s="152">
        <v>3.3916763790000002</v>
      </c>
      <c r="EP548" s="152">
        <v>1.503572369</v>
      </c>
      <c r="EQ548" s="152">
        <v>0.50415787000000001</v>
      </c>
      <c r="FD548" s="152">
        <v>23.867234230000001</v>
      </c>
      <c r="FP548" s="152">
        <v>20.363017509999999</v>
      </c>
      <c r="FQ548" s="152">
        <v>673.91419640000004</v>
      </c>
      <c r="FR548" s="152">
        <v>23.447608049999999</v>
      </c>
      <c r="FS548" s="152">
        <v>169.7454055</v>
      </c>
      <c r="FT548" s="152">
        <v>37.537319320000002</v>
      </c>
      <c r="FX548" s="152">
        <v>0.298545585</v>
      </c>
      <c r="FY548" s="152">
        <v>341.72238729999998</v>
      </c>
      <c r="FZ548" s="152">
        <v>27.042887950000001</v>
      </c>
      <c r="GA548" s="152">
        <v>51.256610010000003</v>
      </c>
      <c r="GB548" s="152">
        <v>5.8983630480000002</v>
      </c>
      <c r="GC548" s="152">
        <v>25.150516920000001</v>
      </c>
      <c r="GD548" s="152">
        <v>5.7758122370000002</v>
      </c>
      <c r="GE548" s="152">
        <v>2.0832040859999998</v>
      </c>
      <c r="GF548" s="152">
        <v>5.4407371470000001</v>
      </c>
      <c r="GG548" s="152">
        <v>0.83605135600000002</v>
      </c>
      <c r="GH548" s="152">
        <v>4.7839546730000002</v>
      </c>
      <c r="GI548" s="152">
        <v>0.91821054000000002</v>
      </c>
      <c r="GJ548" s="152">
        <v>2.3022475710000001</v>
      </c>
      <c r="GK548" s="152">
        <v>0.32233759899999997</v>
      </c>
      <c r="GL548" s="152">
        <v>1.8999815170000001</v>
      </c>
      <c r="GM548" s="152">
        <v>0.28982466200000001</v>
      </c>
      <c r="GN548" s="152">
        <v>4.0883976659999997</v>
      </c>
      <c r="GO548" s="152">
        <v>2.513704706</v>
      </c>
      <c r="GS548" s="152">
        <v>2.2288674620000002</v>
      </c>
      <c r="GT548" s="152">
        <v>2.7491910239999999</v>
      </c>
      <c r="GU548" s="152">
        <v>0.79095400199999999</v>
      </c>
    </row>
    <row r="549" spans="1:203">
      <c r="A549" s="151">
        <v>2770</v>
      </c>
      <c r="B549" s="152" t="s">
        <v>2859</v>
      </c>
      <c r="C549" s="152" t="s">
        <v>3019</v>
      </c>
      <c r="D549" s="152" t="s">
        <v>3178</v>
      </c>
      <c r="E549" s="152" t="s">
        <v>3179</v>
      </c>
      <c r="F549" s="152" t="s">
        <v>8993</v>
      </c>
      <c r="H549" s="151">
        <v>341060</v>
      </c>
      <c r="L549" s="153" t="s">
        <v>3306</v>
      </c>
      <c r="O549" s="151">
        <v>3607</v>
      </c>
      <c r="P549" s="152">
        <v>20.350000000000001</v>
      </c>
      <c r="Q549" s="152">
        <v>-101.2</v>
      </c>
      <c r="R549" s="152" t="s">
        <v>2949</v>
      </c>
      <c r="S549" s="152" t="s">
        <v>2716</v>
      </c>
      <c r="T549" s="152">
        <v>46.55</v>
      </c>
      <c r="U549" s="152">
        <v>3.34</v>
      </c>
      <c r="V549" s="152">
        <v>18.899999999999999</v>
      </c>
      <c r="X549" s="152">
        <v>10.17</v>
      </c>
      <c r="AA549" s="152">
        <v>4.0599999999999996</v>
      </c>
      <c r="AB549" s="152">
        <v>0.2</v>
      </c>
      <c r="AC549" s="152">
        <v>8.86</v>
      </c>
      <c r="AD549" s="152">
        <v>4.38</v>
      </c>
      <c r="AE549" s="152">
        <v>1.78</v>
      </c>
      <c r="AF549" s="152">
        <v>0.57999999999999996</v>
      </c>
      <c r="AJ549" s="152">
        <v>0.83764705900000003</v>
      </c>
      <c r="AK549" s="156">
        <f t="shared" si="8"/>
        <v>0.20208235290000001</v>
      </c>
      <c r="AL549" s="151">
        <v>2020.823529</v>
      </c>
      <c r="AN549" s="151">
        <v>1000</v>
      </c>
      <c r="AO549" s="151">
        <v>620</v>
      </c>
      <c r="CP549" s="152">
        <v>0.25</v>
      </c>
      <c r="CT549" s="152" t="s">
        <v>3181</v>
      </c>
      <c r="DO549" s="154">
        <v>77.2</v>
      </c>
      <c r="EC549" s="152">
        <v>5.48</v>
      </c>
      <c r="ED549" s="152">
        <v>48.193820760000001</v>
      </c>
      <c r="EE549" s="152">
        <v>2.780107492</v>
      </c>
      <c r="EF549" s="152">
        <v>17.467732999999999</v>
      </c>
      <c r="EH549" s="152">
        <v>10.975757</v>
      </c>
      <c r="EK549" s="152">
        <v>0.174973567</v>
      </c>
      <c r="EL549" s="152">
        <v>6.3364517989999998</v>
      </c>
      <c r="EM549" s="152">
        <v>8.671749771</v>
      </c>
      <c r="EO549" s="152">
        <v>3.3916763790000002</v>
      </c>
      <c r="EP549" s="152">
        <v>1.503572369</v>
      </c>
      <c r="EQ549" s="152">
        <v>0.50415787000000001</v>
      </c>
      <c r="FD549" s="152">
        <v>23.867234230000001</v>
      </c>
      <c r="FP549" s="152">
        <v>20.363017509999999</v>
      </c>
      <c r="FQ549" s="152">
        <v>673.91419640000004</v>
      </c>
      <c r="FR549" s="152">
        <v>23.447608049999999</v>
      </c>
      <c r="FS549" s="152">
        <v>169.7454055</v>
      </c>
      <c r="FT549" s="152">
        <v>37.537319320000002</v>
      </c>
      <c r="FX549" s="152">
        <v>0.298545585</v>
      </c>
      <c r="FY549" s="152">
        <v>341.72238729999998</v>
      </c>
      <c r="FZ549" s="152">
        <v>27.042887950000001</v>
      </c>
      <c r="GA549" s="152">
        <v>51.256610010000003</v>
      </c>
      <c r="GB549" s="152">
        <v>5.8983630480000002</v>
      </c>
      <c r="GC549" s="152">
        <v>25.150516920000001</v>
      </c>
      <c r="GD549" s="152">
        <v>5.7758122370000002</v>
      </c>
      <c r="GE549" s="152">
        <v>2.0832040859999998</v>
      </c>
      <c r="GF549" s="152">
        <v>5.4407371470000001</v>
      </c>
      <c r="GG549" s="152">
        <v>0.83605135600000002</v>
      </c>
      <c r="GH549" s="152">
        <v>4.7839546730000002</v>
      </c>
      <c r="GI549" s="152">
        <v>0.91821054000000002</v>
      </c>
      <c r="GJ549" s="152">
        <v>2.3022475710000001</v>
      </c>
      <c r="GK549" s="152">
        <v>0.32233759899999997</v>
      </c>
      <c r="GL549" s="152">
        <v>1.8999815170000001</v>
      </c>
      <c r="GM549" s="152">
        <v>0.28982466200000001</v>
      </c>
      <c r="GN549" s="152">
        <v>4.0883976659999997</v>
      </c>
      <c r="GO549" s="152">
        <v>2.513704706</v>
      </c>
      <c r="GS549" s="152">
        <v>2.2288674620000002</v>
      </c>
      <c r="GT549" s="152">
        <v>2.7491910239999999</v>
      </c>
      <c r="GU549" s="152">
        <v>0.79095400199999999</v>
      </c>
    </row>
    <row r="550" spans="1:203">
      <c r="A550" s="151">
        <v>2771</v>
      </c>
      <c r="B550" s="152" t="s">
        <v>2859</v>
      </c>
      <c r="C550" s="152" t="s">
        <v>3019</v>
      </c>
      <c r="D550" s="152" t="s">
        <v>3178</v>
      </c>
      <c r="E550" s="152" t="s">
        <v>3179</v>
      </c>
      <c r="F550" s="152" t="s">
        <v>8994</v>
      </c>
      <c r="H550" s="151">
        <v>341060</v>
      </c>
      <c r="L550" s="153" t="s">
        <v>3800</v>
      </c>
      <c r="O550" s="151">
        <v>3607</v>
      </c>
      <c r="P550" s="152">
        <v>20.350000000000001</v>
      </c>
      <c r="Q550" s="152">
        <v>-101.2</v>
      </c>
      <c r="R550" s="152" t="s">
        <v>2949</v>
      </c>
      <c r="S550" s="152" t="s">
        <v>2716</v>
      </c>
      <c r="T550" s="152">
        <v>48.35</v>
      </c>
      <c r="U550" s="152">
        <v>2.88</v>
      </c>
      <c r="V550" s="152">
        <v>18.73</v>
      </c>
      <c r="X550" s="152">
        <v>9.6199999999999992</v>
      </c>
      <c r="AA550" s="152">
        <v>4.08</v>
      </c>
      <c r="AB550" s="152">
        <v>0.19</v>
      </c>
      <c r="AC550" s="152">
        <v>8.5399999999999991</v>
      </c>
      <c r="AD550" s="152">
        <v>4.28</v>
      </c>
      <c r="AE550" s="152">
        <v>1.85</v>
      </c>
      <c r="AF550" s="152">
        <v>0.61</v>
      </c>
      <c r="AJ550" s="152">
        <v>1.16954023</v>
      </c>
      <c r="AK550" s="156">
        <f t="shared" si="8"/>
        <v>0.22008620689999997</v>
      </c>
      <c r="AL550" s="151">
        <v>2200.8620689999998</v>
      </c>
      <c r="AN550" s="151">
        <v>900</v>
      </c>
      <c r="AO550" s="151">
        <v>430</v>
      </c>
      <c r="CP550" s="152">
        <v>0.25</v>
      </c>
      <c r="CT550" s="152" t="s">
        <v>3181</v>
      </c>
      <c r="DO550" s="154">
        <v>76.3</v>
      </c>
      <c r="EC550" s="152">
        <v>5.48</v>
      </c>
      <c r="ED550" s="152">
        <v>48.193820760000001</v>
      </c>
      <c r="EE550" s="152">
        <v>2.780107492</v>
      </c>
      <c r="EF550" s="152">
        <v>17.467732999999999</v>
      </c>
      <c r="EH550" s="152">
        <v>10.975757</v>
      </c>
      <c r="EK550" s="152">
        <v>0.174973567</v>
      </c>
      <c r="EL550" s="152">
        <v>6.3364517989999998</v>
      </c>
      <c r="EM550" s="152">
        <v>8.671749771</v>
      </c>
      <c r="EO550" s="152">
        <v>3.3916763790000002</v>
      </c>
      <c r="EP550" s="152">
        <v>1.503572369</v>
      </c>
      <c r="EQ550" s="152">
        <v>0.50415787000000001</v>
      </c>
      <c r="FD550" s="152">
        <v>23.867234230000001</v>
      </c>
      <c r="FP550" s="152">
        <v>20.363017509999999</v>
      </c>
      <c r="FQ550" s="152">
        <v>673.91419640000004</v>
      </c>
      <c r="FR550" s="152">
        <v>23.447608049999999</v>
      </c>
      <c r="FS550" s="152">
        <v>169.7454055</v>
      </c>
      <c r="FT550" s="152">
        <v>37.537319320000002</v>
      </c>
      <c r="FX550" s="152">
        <v>0.298545585</v>
      </c>
      <c r="FY550" s="152">
        <v>341.72238729999998</v>
      </c>
      <c r="FZ550" s="152">
        <v>27.042887950000001</v>
      </c>
      <c r="GA550" s="152">
        <v>51.256610010000003</v>
      </c>
      <c r="GB550" s="152">
        <v>5.8983630480000002</v>
      </c>
      <c r="GC550" s="152">
        <v>25.150516920000001</v>
      </c>
      <c r="GD550" s="152">
        <v>5.7758122370000002</v>
      </c>
      <c r="GE550" s="152">
        <v>2.0832040859999998</v>
      </c>
      <c r="GF550" s="152">
        <v>5.4407371470000001</v>
      </c>
      <c r="GG550" s="152">
        <v>0.83605135600000002</v>
      </c>
      <c r="GH550" s="152">
        <v>4.7839546730000002</v>
      </c>
      <c r="GI550" s="152">
        <v>0.91821054000000002</v>
      </c>
      <c r="GJ550" s="152">
        <v>2.3022475710000001</v>
      </c>
      <c r="GK550" s="152">
        <v>0.32233759899999997</v>
      </c>
      <c r="GL550" s="152">
        <v>1.8999815170000001</v>
      </c>
      <c r="GM550" s="152">
        <v>0.28982466200000001</v>
      </c>
      <c r="GN550" s="152">
        <v>4.0883976659999997</v>
      </c>
      <c r="GO550" s="152">
        <v>2.513704706</v>
      </c>
      <c r="GS550" s="152">
        <v>2.2288674620000002</v>
      </c>
      <c r="GT550" s="152">
        <v>2.7491910239999999</v>
      </c>
      <c r="GU550" s="152">
        <v>0.79095400199999999</v>
      </c>
    </row>
    <row r="551" spans="1:203">
      <c r="A551" s="151">
        <v>2772</v>
      </c>
      <c r="B551" s="152" t="s">
        <v>2859</v>
      </c>
      <c r="C551" s="152" t="s">
        <v>3019</v>
      </c>
      <c r="D551" s="152" t="s">
        <v>3178</v>
      </c>
      <c r="E551" s="152" t="s">
        <v>3179</v>
      </c>
      <c r="F551" s="152" t="s">
        <v>8995</v>
      </c>
      <c r="H551" s="151">
        <v>341060</v>
      </c>
      <c r="L551" s="153" t="s">
        <v>3885</v>
      </c>
      <c r="O551" s="151">
        <v>3607</v>
      </c>
      <c r="P551" s="152">
        <v>20.350000000000001</v>
      </c>
      <c r="Q551" s="152">
        <v>-101.2</v>
      </c>
      <c r="R551" s="152" t="s">
        <v>2949</v>
      </c>
      <c r="S551" s="152" t="s">
        <v>2716</v>
      </c>
      <c r="T551" s="152">
        <v>48.63</v>
      </c>
      <c r="U551" s="152">
        <v>3.09</v>
      </c>
      <c r="V551" s="152">
        <v>17.309999999999999</v>
      </c>
      <c r="X551" s="152">
        <v>10.54</v>
      </c>
      <c r="AA551" s="152">
        <v>4.25</v>
      </c>
      <c r="AB551" s="152">
        <v>0.16</v>
      </c>
      <c r="AC551" s="152">
        <v>7.93</v>
      </c>
      <c r="AD551" s="152">
        <v>4.79</v>
      </c>
      <c r="AE551" s="152">
        <v>1.88</v>
      </c>
      <c r="AF551" s="152">
        <v>0.61</v>
      </c>
      <c r="AJ551" s="152">
        <v>1.1362637360000001</v>
      </c>
      <c r="AK551" s="156">
        <f t="shared" si="8"/>
        <v>0.20246153850000001</v>
      </c>
      <c r="AL551" s="151">
        <v>2024.6153850000001</v>
      </c>
      <c r="AN551" s="151">
        <v>700</v>
      </c>
      <c r="AO551" s="151">
        <v>650</v>
      </c>
      <c r="CP551" s="152">
        <v>0.25</v>
      </c>
      <c r="CT551" s="152" t="s">
        <v>3181</v>
      </c>
      <c r="DO551" s="154">
        <v>76.400000000000006</v>
      </c>
      <c r="EC551" s="152">
        <v>5.48</v>
      </c>
      <c r="ED551" s="152">
        <v>48.193820760000001</v>
      </c>
      <c r="EE551" s="152">
        <v>2.780107492</v>
      </c>
      <c r="EF551" s="152">
        <v>17.467732999999999</v>
      </c>
      <c r="EH551" s="152">
        <v>10.975757</v>
      </c>
      <c r="EK551" s="152">
        <v>0.174973567</v>
      </c>
      <c r="EL551" s="152">
        <v>6.3364517989999998</v>
      </c>
      <c r="EM551" s="152">
        <v>8.671749771</v>
      </c>
      <c r="EO551" s="152">
        <v>3.3916763790000002</v>
      </c>
      <c r="EP551" s="152">
        <v>1.503572369</v>
      </c>
      <c r="EQ551" s="152">
        <v>0.50415787000000001</v>
      </c>
      <c r="FD551" s="152">
        <v>23.867234230000001</v>
      </c>
      <c r="FP551" s="152">
        <v>20.363017509999999</v>
      </c>
      <c r="FQ551" s="152">
        <v>673.91419640000004</v>
      </c>
      <c r="FR551" s="152">
        <v>23.447608049999999</v>
      </c>
      <c r="FS551" s="152">
        <v>169.7454055</v>
      </c>
      <c r="FT551" s="152">
        <v>37.537319320000002</v>
      </c>
      <c r="FX551" s="152">
        <v>0.298545585</v>
      </c>
      <c r="FY551" s="152">
        <v>341.72238729999998</v>
      </c>
      <c r="FZ551" s="152">
        <v>27.042887950000001</v>
      </c>
      <c r="GA551" s="152">
        <v>51.256610010000003</v>
      </c>
      <c r="GB551" s="152">
        <v>5.8983630480000002</v>
      </c>
      <c r="GC551" s="152">
        <v>25.150516920000001</v>
      </c>
      <c r="GD551" s="152">
        <v>5.7758122370000002</v>
      </c>
      <c r="GE551" s="152">
        <v>2.0832040859999998</v>
      </c>
      <c r="GF551" s="152">
        <v>5.4407371470000001</v>
      </c>
      <c r="GG551" s="152">
        <v>0.83605135600000002</v>
      </c>
      <c r="GH551" s="152">
        <v>4.7839546730000002</v>
      </c>
      <c r="GI551" s="152">
        <v>0.91821054000000002</v>
      </c>
      <c r="GJ551" s="152">
        <v>2.3022475710000001</v>
      </c>
      <c r="GK551" s="152">
        <v>0.32233759899999997</v>
      </c>
      <c r="GL551" s="152">
        <v>1.8999815170000001</v>
      </c>
      <c r="GM551" s="152">
        <v>0.28982466200000001</v>
      </c>
      <c r="GN551" s="152">
        <v>4.0883976659999997</v>
      </c>
      <c r="GO551" s="152">
        <v>2.513704706</v>
      </c>
      <c r="GS551" s="152">
        <v>2.2288674620000002</v>
      </c>
      <c r="GT551" s="152">
        <v>2.7491910239999999</v>
      </c>
      <c r="GU551" s="152">
        <v>0.79095400199999999</v>
      </c>
    </row>
    <row r="552" spans="1:203">
      <c r="A552" s="151">
        <v>2773</v>
      </c>
      <c r="B552" s="152" t="s">
        <v>2859</v>
      </c>
      <c r="C552" s="152" t="s">
        <v>3019</v>
      </c>
      <c r="D552" s="152" t="s">
        <v>3178</v>
      </c>
      <c r="E552" s="152" t="s">
        <v>3179</v>
      </c>
      <c r="F552" s="152" t="s">
        <v>8996</v>
      </c>
      <c r="H552" s="151">
        <v>341060</v>
      </c>
      <c r="L552" s="153" t="s">
        <v>3461</v>
      </c>
      <c r="O552" s="151">
        <v>3607</v>
      </c>
      <c r="P552" s="152">
        <v>20.350000000000001</v>
      </c>
      <c r="Q552" s="152">
        <v>-101.2</v>
      </c>
      <c r="R552" s="152" t="s">
        <v>2949</v>
      </c>
      <c r="S552" s="152" t="s">
        <v>2716</v>
      </c>
      <c r="T552" s="152">
        <v>47.31</v>
      </c>
      <c r="U552" s="152">
        <v>3.09</v>
      </c>
      <c r="V552" s="152">
        <v>18.149999999999999</v>
      </c>
      <c r="X552" s="152">
        <v>10.16</v>
      </c>
      <c r="AA552" s="152">
        <v>4.2300000000000004</v>
      </c>
      <c r="AB552" s="152">
        <v>0.18</v>
      </c>
      <c r="AC552" s="152">
        <v>8.43</v>
      </c>
      <c r="AD552" s="152">
        <v>4.24</v>
      </c>
      <c r="AE552" s="152">
        <v>1.92</v>
      </c>
      <c r="AF552" s="152">
        <v>0.62</v>
      </c>
      <c r="AJ552" s="152">
        <v>1.0322580649999999</v>
      </c>
      <c r="AK552" s="156">
        <f t="shared" si="8"/>
        <v>0.21470967740000002</v>
      </c>
      <c r="AL552" s="151">
        <v>2147.0967740000001</v>
      </c>
      <c r="AN552" s="151">
        <v>1000</v>
      </c>
      <c r="AO552" s="151">
        <v>570</v>
      </c>
      <c r="CP552" s="152">
        <v>0.25</v>
      </c>
      <c r="CT552" s="152" t="s">
        <v>3181</v>
      </c>
      <c r="DO552" s="154">
        <v>78.7</v>
      </c>
      <c r="EC552" s="152">
        <v>5.48</v>
      </c>
      <c r="ED552" s="152">
        <v>48.193820760000001</v>
      </c>
      <c r="EE552" s="152">
        <v>2.780107492</v>
      </c>
      <c r="EF552" s="152">
        <v>17.467732999999999</v>
      </c>
      <c r="EH552" s="152">
        <v>10.975757</v>
      </c>
      <c r="EK552" s="152">
        <v>0.174973567</v>
      </c>
      <c r="EL552" s="152">
        <v>6.3364517989999998</v>
      </c>
      <c r="EM552" s="152">
        <v>8.671749771</v>
      </c>
      <c r="EO552" s="152">
        <v>3.3916763790000002</v>
      </c>
      <c r="EP552" s="152">
        <v>1.503572369</v>
      </c>
      <c r="EQ552" s="152">
        <v>0.50415787000000001</v>
      </c>
      <c r="FD552" s="152">
        <v>23.867234230000001</v>
      </c>
      <c r="FP552" s="152">
        <v>20.363017509999999</v>
      </c>
      <c r="FQ552" s="152">
        <v>673.91419640000004</v>
      </c>
      <c r="FR552" s="152">
        <v>23.447608049999999</v>
      </c>
      <c r="FS552" s="152">
        <v>169.7454055</v>
      </c>
      <c r="FT552" s="152">
        <v>37.537319320000002</v>
      </c>
      <c r="FX552" s="152">
        <v>0.298545585</v>
      </c>
      <c r="FY552" s="152">
        <v>341.72238729999998</v>
      </c>
      <c r="FZ552" s="152">
        <v>27.042887950000001</v>
      </c>
      <c r="GA552" s="152">
        <v>51.256610010000003</v>
      </c>
      <c r="GB552" s="152">
        <v>5.8983630480000002</v>
      </c>
      <c r="GC552" s="152">
        <v>25.150516920000001</v>
      </c>
      <c r="GD552" s="152">
        <v>5.7758122370000002</v>
      </c>
      <c r="GE552" s="152">
        <v>2.0832040859999998</v>
      </c>
      <c r="GF552" s="152">
        <v>5.4407371470000001</v>
      </c>
      <c r="GG552" s="152">
        <v>0.83605135600000002</v>
      </c>
      <c r="GH552" s="152">
        <v>4.7839546730000002</v>
      </c>
      <c r="GI552" s="152">
        <v>0.91821054000000002</v>
      </c>
      <c r="GJ552" s="152">
        <v>2.3022475710000001</v>
      </c>
      <c r="GK552" s="152">
        <v>0.32233759899999997</v>
      </c>
      <c r="GL552" s="152">
        <v>1.8999815170000001</v>
      </c>
      <c r="GM552" s="152">
        <v>0.28982466200000001</v>
      </c>
      <c r="GN552" s="152">
        <v>4.0883976659999997</v>
      </c>
      <c r="GO552" s="152">
        <v>2.513704706</v>
      </c>
      <c r="GS552" s="152">
        <v>2.2288674620000002</v>
      </c>
      <c r="GT552" s="152">
        <v>2.7491910239999999</v>
      </c>
      <c r="GU552" s="152">
        <v>0.79095400199999999</v>
      </c>
    </row>
    <row r="553" spans="1:203">
      <c r="A553" s="151">
        <v>2774</v>
      </c>
      <c r="B553" s="152" t="s">
        <v>2859</v>
      </c>
      <c r="C553" s="152" t="s">
        <v>3019</v>
      </c>
      <c r="D553" s="152" t="s">
        <v>3178</v>
      </c>
      <c r="E553" s="152" t="s">
        <v>3179</v>
      </c>
      <c r="F553" s="152" t="s">
        <v>8997</v>
      </c>
      <c r="H553" s="151">
        <v>341060</v>
      </c>
      <c r="L553" s="153" t="s">
        <v>3550</v>
      </c>
      <c r="O553" s="151">
        <v>3607</v>
      </c>
      <c r="P553" s="152">
        <v>20.350000000000001</v>
      </c>
      <c r="Q553" s="152">
        <v>-101.2</v>
      </c>
      <c r="R553" s="152" t="s">
        <v>2949</v>
      </c>
      <c r="S553" s="152" t="s">
        <v>2716</v>
      </c>
      <c r="T553" s="152">
        <v>47.61</v>
      </c>
      <c r="U553" s="152">
        <v>2.79</v>
      </c>
      <c r="V553" s="152">
        <v>18.73</v>
      </c>
      <c r="X553" s="152">
        <v>8.8000000000000007</v>
      </c>
      <c r="AA553" s="152">
        <v>4.18</v>
      </c>
      <c r="AB553" s="152">
        <v>0.1</v>
      </c>
      <c r="AC553" s="152">
        <v>9.25</v>
      </c>
      <c r="AD553" s="152">
        <v>4.3099999999999996</v>
      </c>
      <c r="AE553" s="152">
        <v>1.96</v>
      </c>
      <c r="AF553" s="152">
        <v>0.68</v>
      </c>
      <c r="AJ553" s="152">
        <v>0.86153846199999995</v>
      </c>
      <c r="AK553" s="156">
        <f t="shared" si="8"/>
        <v>0.2563076923</v>
      </c>
      <c r="AL553" s="151">
        <v>2563.0769230000001</v>
      </c>
      <c r="AN553" s="151">
        <v>1100</v>
      </c>
      <c r="AO553" s="151">
        <v>420</v>
      </c>
      <c r="AW553" s="152">
        <v>23.1</v>
      </c>
      <c r="AX553" s="151">
        <v>15864</v>
      </c>
      <c r="AY553" s="151">
        <v>258</v>
      </c>
      <c r="BG553" s="152">
        <v>22.5</v>
      </c>
      <c r="BH553" s="152">
        <v>744</v>
      </c>
      <c r="BI553" s="152">
        <v>27.6</v>
      </c>
      <c r="BJ553" s="152">
        <v>225</v>
      </c>
      <c r="BK553" s="152">
        <v>49.7</v>
      </c>
      <c r="BO553" s="152">
        <v>313</v>
      </c>
      <c r="BP553" s="152">
        <v>33.5</v>
      </c>
      <c r="BQ553" s="152">
        <v>65.2</v>
      </c>
      <c r="BR553" s="152">
        <v>8.1300000000000008</v>
      </c>
      <c r="BS553" s="152">
        <v>31</v>
      </c>
      <c r="BT553" s="152">
        <v>5.68</v>
      </c>
      <c r="BU553" s="152">
        <v>1.88</v>
      </c>
      <c r="BV553" s="152">
        <v>4.46</v>
      </c>
      <c r="BX553" s="152">
        <v>5.12</v>
      </c>
      <c r="BZ553" s="152">
        <v>2.44</v>
      </c>
      <c r="CB553" s="152">
        <v>1.93</v>
      </c>
      <c r="CE553" s="152">
        <v>3.19</v>
      </c>
      <c r="CH553" s="152">
        <v>2.93</v>
      </c>
      <c r="CJ553" s="152">
        <v>3.63</v>
      </c>
      <c r="CK553" s="152">
        <v>1.1599999999999999</v>
      </c>
      <c r="CP553" s="152">
        <v>0.25</v>
      </c>
      <c r="CT553" s="152" t="s">
        <v>3181</v>
      </c>
      <c r="DO553" s="154">
        <v>78.7</v>
      </c>
      <c r="EC553" s="152">
        <v>5.48</v>
      </c>
      <c r="ED553" s="152">
        <v>48.193820760000001</v>
      </c>
      <c r="EE553" s="152">
        <v>2.780107492</v>
      </c>
      <c r="EF553" s="152">
        <v>17.467732999999999</v>
      </c>
      <c r="EH553" s="152">
        <v>10.975757</v>
      </c>
      <c r="EK553" s="152">
        <v>0.174973567</v>
      </c>
      <c r="EL553" s="152">
        <v>6.3364517989999998</v>
      </c>
      <c r="EM553" s="152">
        <v>8.671749771</v>
      </c>
      <c r="EO553" s="152">
        <v>3.3916763790000002</v>
      </c>
      <c r="EP553" s="152">
        <v>1.503572369</v>
      </c>
      <c r="EQ553" s="152">
        <v>0.50415787000000001</v>
      </c>
      <c r="FD553" s="152">
        <v>23.867234230000001</v>
      </c>
      <c r="FP553" s="152">
        <v>20.363017509999999</v>
      </c>
      <c r="FQ553" s="152">
        <v>673.91419640000004</v>
      </c>
      <c r="FR553" s="152">
        <v>23.447608049999999</v>
      </c>
      <c r="FS553" s="152">
        <v>169.7454055</v>
      </c>
      <c r="FT553" s="152">
        <v>37.537319320000002</v>
      </c>
      <c r="FX553" s="152">
        <v>0.298545585</v>
      </c>
      <c r="FY553" s="152">
        <v>341.72238729999998</v>
      </c>
      <c r="FZ553" s="152">
        <v>27.042887950000001</v>
      </c>
      <c r="GA553" s="152">
        <v>51.256610010000003</v>
      </c>
      <c r="GB553" s="152">
        <v>5.8983630480000002</v>
      </c>
      <c r="GC553" s="152">
        <v>25.150516920000001</v>
      </c>
      <c r="GD553" s="152">
        <v>5.7758122370000002</v>
      </c>
      <c r="GE553" s="152">
        <v>2.0832040859999998</v>
      </c>
      <c r="GF553" s="152">
        <v>5.4407371470000001</v>
      </c>
      <c r="GG553" s="152">
        <v>0.83605135600000002</v>
      </c>
      <c r="GH553" s="152">
        <v>4.7839546730000002</v>
      </c>
      <c r="GI553" s="152">
        <v>0.91821054000000002</v>
      </c>
      <c r="GJ553" s="152">
        <v>2.3022475710000001</v>
      </c>
      <c r="GK553" s="152">
        <v>0.32233759899999997</v>
      </c>
      <c r="GL553" s="152">
        <v>1.8999815170000001</v>
      </c>
      <c r="GM553" s="152">
        <v>0.28982466200000001</v>
      </c>
      <c r="GN553" s="152">
        <v>4.0883976659999997</v>
      </c>
      <c r="GO553" s="152">
        <v>2.513704706</v>
      </c>
      <c r="GS553" s="152">
        <v>2.2288674620000002</v>
      </c>
      <c r="GT553" s="152">
        <v>2.7491910239999999</v>
      </c>
      <c r="GU553" s="152">
        <v>0.79095400199999999</v>
      </c>
    </row>
    <row r="554" spans="1:203">
      <c r="A554" s="151">
        <v>2775</v>
      </c>
      <c r="B554" s="152" t="s">
        <v>2859</v>
      </c>
      <c r="C554" s="152" t="s">
        <v>3019</v>
      </c>
      <c r="D554" s="152" t="s">
        <v>3178</v>
      </c>
      <c r="E554" s="152" t="s">
        <v>3179</v>
      </c>
      <c r="F554" s="152" t="s">
        <v>8998</v>
      </c>
      <c r="H554" s="151">
        <v>341060</v>
      </c>
      <c r="L554" s="153" t="s">
        <v>3607</v>
      </c>
      <c r="O554" s="151">
        <v>3607</v>
      </c>
      <c r="P554" s="152">
        <v>20.350000000000001</v>
      </c>
      <c r="Q554" s="152">
        <v>-101.2</v>
      </c>
      <c r="R554" s="152" t="s">
        <v>2949</v>
      </c>
      <c r="S554" s="152" t="s">
        <v>2716</v>
      </c>
      <c r="T554" s="152">
        <v>47.77</v>
      </c>
      <c r="U554" s="152">
        <v>2.73</v>
      </c>
      <c r="V554" s="152">
        <v>18.920000000000002</v>
      </c>
      <c r="X554" s="152">
        <v>8.94</v>
      </c>
      <c r="AA554" s="152">
        <v>4.18</v>
      </c>
      <c r="AB554" s="152">
        <v>0.14000000000000001</v>
      </c>
      <c r="AC554" s="152">
        <v>9.25</v>
      </c>
      <c r="AD554" s="152">
        <v>4.3899999999999997</v>
      </c>
      <c r="AE554" s="152">
        <v>1.91</v>
      </c>
      <c r="AF554" s="152">
        <v>0.69</v>
      </c>
      <c r="AJ554" s="152">
        <v>0.54261363600000001</v>
      </c>
      <c r="AK554" s="156">
        <f t="shared" si="8"/>
        <v>0.23657954549999999</v>
      </c>
      <c r="AL554" s="151">
        <v>2365.7954549999999</v>
      </c>
      <c r="AN554" s="151">
        <v>1000</v>
      </c>
      <c r="AO554" s="151">
        <v>450</v>
      </c>
      <c r="AW554" s="152">
        <v>22</v>
      </c>
      <c r="AX554" s="151">
        <v>15025</v>
      </c>
      <c r="AY554" s="151">
        <v>240</v>
      </c>
      <c r="BG554" s="152">
        <v>19.600000000000001</v>
      </c>
      <c r="BH554" s="152">
        <v>700</v>
      </c>
      <c r="BI554" s="152">
        <v>25.2</v>
      </c>
      <c r="BJ554" s="152">
        <v>207</v>
      </c>
      <c r="BK554" s="152">
        <v>49.1</v>
      </c>
      <c r="BO554" s="152">
        <v>286</v>
      </c>
      <c r="BP554" s="152">
        <v>31.8</v>
      </c>
      <c r="BQ554" s="152">
        <v>61.9</v>
      </c>
      <c r="BR554" s="152">
        <v>7.43</v>
      </c>
      <c r="BS554" s="152">
        <v>29.1</v>
      </c>
      <c r="BT554" s="152">
        <v>8.15</v>
      </c>
      <c r="BU554" s="152">
        <v>1.78</v>
      </c>
      <c r="BV554" s="152">
        <v>4.82</v>
      </c>
      <c r="BX554" s="152">
        <v>4.01</v>
      </c>
      <c r="BZ554" s="152">
        <v>2.81</v>
      </c>
      <c r="CB554" s="152">
        <v>2.21</v>
      </c>
      <c r="CE554" s="152">
        <v>2.5</v>
      </c>
      <c r="CH554" s="152">
        <v>2.5499999999999998</v>
      </c>
      <c r="CJ554" s="152">
        <v>3.43</v>
      </c>
      <c r="CK554" s="152">
        <v>0.97</v>
      </c>
      <c r="CP554" s="152">
        <v>0.25</v>
      </c>
      <c r="CT554" s="152" t="s">
        <v>3181</v>
      </c>
      <c r="DO554" s="154">
        <v>74.8</v>
      </c>
      <c r="EC554" s="152">
        <v>5.48</v>
      </c>
      <c r="ED554" s="152">
        <v>48.193820760000001</v>
      </c>
      <c r="EE554" s="152">
        <v>2.780107492</v>
      </c>
      <c r="EF554" s="152">
        <v>17.467732999999999</v>
      </c>
      <c r="EH554" s="152">
        <v>10.975757</v>
      </c>
      <c r="EK554" s="152">
        <v>0.174973567</v>
      </c>
      <c r="EL554" s="152">
        <v>6.3364517989999998</v>
      </c>
      <c r="EM554" s="152">
        <v>8.671749771</v>
      </c>
      <c r="EO554" s="152">
        <v>3.3916763790000002</v>
      </c>
      <c r="EP554" s="152">
        <v>1.503572369</v>
      </c>
      <c r="EQ554" s="152">
        <v>0.50415787000000001</v>
      </c>
      <c r="FD554" s="152">
        <v>23.867234230000001</v>
      </c>
      <c r="FP554" s="152">
        <v>20.363017509999999</v>
      </c>
      <c r="FQ554" s="152">
        <v>673.91419640000004</v>
      </c>
      <c r="FR554" s="152">
        <v>23.447608049999999</v>
      </c>
      <c r="FS554" s="152">
        <v>169.7454055</v>
      </c>
      <c r="FT554" s="152">
        <v>37.537319320000002</v>
      </c>
      <c r="FX554" s="152">
        <v>0.298545585</v>
      </c>
      <c r="FY554" s="152">
        <v>341.72238729999998</v>
      </c>
      <c r="FZ554" s="152">
        <v>27.042887950000001</v>
      </c>
      <c r="GA554" s="152">
        <v>51.256610010000003</v>
      </c>
      <c r="GB554" s="152">
        <v>5.8983630480000002</v>
      </c>
      <c r="GC554" s="152">
        <v>25.150516920000001</v>
      </c>
      <c r="GD554" s="152">
        <v>5.7758122370000002</v>
      </c>
      <c r="GE554" s="152">
        <v>2.0832040859999998</v>
      </c>
      <c r="GF554" s="152">
        <v>5.4407371470000001</v>
      </c>
      <c r="GG554" s="152">
        <v>0.83605135600000002</v>
      </c>
      <c r="GH554" s="152">
        <v>4.7839546730000002</v>
      </c>
      <c r="GI554" s="152">
        <v>0.91821054000000002</v>
      </c>
      <c r="GJ554" s="152">
        <v>2.3022475710000001</v>
      </c>
      <c r="GK554" s="152">
        <v>0.32233759899999997</v>
      </c>
      <c r="GL554" s="152">
        <v>1.8999815170000001</v>
      </c>
      <c r="GM554" s="152">
        <v>0.28982466200000001</v>
      </c>
      <c r="GN554" s="152">
        <v>4.0883976659999997</v>
      </c>
      <c r="GO554" s="152">
        <v>2.513704706</v>
      </c>
      <c r="GS554" s="152">
        <v>2.2288674620000002</v>
      </c>
      <c r="GT554" s="152">
        <v>2.7491910239999999</v>
      </c>
      <c r="GU554" s="152">
        <v>0.79095400199999999</v>
      </c>
    </row>
    <row r="555" spans="1:203">
      <c r="A555" s="151">
        <v>2776</v>
      </c>
      <c r="B555" s="152" t="s">
        <v>2859</v>
      </c>
      <c r="C555" s="152" t="s">
        <v>3019</v>
      </c>
      <c r="D555" s="152" t="s">
        <v>3178</v>
      </c>
      <c r="E555" s="152" t="s">
        <v>3179</v>
      </c>
      <c r="F555" s="152" t="s">
        <v>8999</v>
      </c>
      <c r="H555" s="151">
        <v>341060</v>
      </c>
      <c r="L555" s="153" t="s">
        <v>3363</v>
      </c>
      <c r="O555" s="151">
        <v>3607</v>
      </c>
      <c r="P555" s="152">
        <v>20.350000000000001</v>
      </c>
      <c r="Q555" s="152">
        <v>-101.2</v>
      </c>
      <c r="R555" s="152" t="s">
        <v>2949</v>
      </c>
      <c r="S555" s="152" t="s">
        <v>2716</v>
      </c>
      <c r="T555" s="152">
        <v>46.87</v>
      </c>
      <c r="U555" s="152">
        <v>3.19</v>
      </c>
      <c r="V555" s="152">
        <v>18.18</v>
      </c>
      <c r="X555" s="152">
        <v>10.8</v>
      </c>
      <c r="AA555" s="152">
        <v>3.92</v>
      </c>
      <c r="AB555" s="152">
        <v>0.21</v>
      </c>
      <c r="AC555" s="152">
        <v>8.5</v>
      </c>
      <c r="AD555" s="152">
        <v>4.1900000000000004</v>
      </c>
      <c r="AE555" s="152">
        <v>1.84</v>
      </c>
      <c r="AF555" s="152">
        <v>0.62</v>
      </c>
      <c r="AJ555" s="152">
        <v>1.0222222219999999</v>
      </c>
      <c r="AK555" s="156">
        <f t="shared" si="8"/>
        <v>0.24022222219999997</v>
      </c>
      <c r="AL555" s="151">
        <v>2402.2222219999999</v>
      </c>
      <c r="AN555" s="151">
        <v>1000</v>
      </c>
      <c r="AO555" s="151">
        <v>510</v>
      </c>
      <c r="CP555" s="152">
        <v>0.25</v>
      </c>
      <c r="CT555" s="152" t="s">
        <v>3181</v>
      </c>
      <c r="DO555" s="154">
        <v>63.6</v>
      </c>
      <c r="EC555" s="152">
        <v>5.48</v>
      </c>
      <c r="ED555" s="152">
        <v>48.193820760000001</v>
      </c>
      <c r="EE555" s="152">
        <v>2.780107492</v>
      </c>
      <c r="EF555" s="152">
        <v>17.467732999999999</v>
      </c>
      <c r="EH555" s="152">
        <v>10.975757</v>
      </c>
      <c r="EK555" s="152">
        <v>0.174973567</v>
      </c>
      <c r="EL555" s="152">
        <v>6.3364517989999998</v>
      </c>
      <c r="EM555" s="152">
        <v>8.671749771</v>
      </c>
      <c r="EO555" s="152">
        <v>3.3916763790000002</v>
      </c>
      <c r="EP555" s="152">
        <v>1.503572369</v>
      </c>
      <c r="EQ555" s="152">
        <v>0.50415787000000001</v>
      </c>
      <c r="FD555" s="152">
        <v>23.867234230000001</v>
      </c>
      <c r="FP555" s="152">
        <v>20.363017509999999</v>
      </c>
      <c r="FQ555" s="152">
        <v>673.91419640000004</v>
      </c>
      <c r="FR555" s="152">
        <v>23.447608049999999</v>
      </c>
      <c r="FS555" s="152">
        <v>169.7454055</v>
      </c>
      <c r="FT555" s="152">
        <v>37.537319320000002</v>
      </c>
      <c r="FX555" s="152">
        <v>0.298545585</v>
      </c>
      <c r="FY555" s="152">
        <v>341.72238729999998</v>
      </c>
      <c r="FZ555" s="152">
        <v>27.042887950000001</v>
      </c>
      <c r="GA555" s="152">
        <v>51.256610010000003</v>
      </c>
      <c r="GB555" s="152">
        <v>5.8983630480000002</v>
      </c>
      <c r="GC555" s="152">
        <v>25.150516920000001</v>
      </c>
      <c r="GD555" s="152">
        <v>5.7758122370000002</v>
      </c>
      <c r="GE555" s="152">
        <v>2.0832040859999998</v>
      </c>
      <c r="GF555" s="152">
        <v>5.4407371470000001</v>
      </c>
      <c r="GG555" s="152">
        <v>0.83605135600000002</v>
      </c>
      <c r="GH555" s="152">
        <v>4.7839546730000002</v>
      </c>
      <c r="GI555" s="152">
        <v>0.91821054000000002</v>
      </c>
      <c r="GJ555" s="152">
        <v>2.3022475710000001</v>
      </c>
      <c r="GK555" s="152">
        <v>0.32233759899999997</v>
      </c>
      <c r="GL555" s="152">
        <v>1.8999815170000001</v>
      </c>
      <c r="GM555" s="152">
        <v>0.28982466200000001</v>
      </c>
      <c r="GN555" s="152">
        <v>4.0883976659999997</v>
      </c>
      <c r="GO555" s="152">
        <v>2.513704706</v>
      </c>
      <c r="GS555" s="152">
        <v>2.2288674620000002</v>
      </c>
      <c r="GT555" s="152">
        <v>2.7491910239999999</v>
      </c>
      <c r="GU555" s="152">
        <v>0.79095400199999999</v>
      </c>
    </row>
    <row r="556" spans="1:203">
      <c r="A556" s="151">
        <v>2777</v>
      </c>
      <c r="B556" s="152" t="s">
        <v>2859</v>
      </c>
      <c r="C556" s="152" t="s">
        <v>3019</v>
      </c>
      <c r="D556" s="152" t="s">
        <v>3178</v>
      </c>
      <c r="E556" s="152" t="s">
        <v>3179</v>
      </c>
      <c r="F556" s="152" t="s">
        <v>9000</v>
      </c>
      <c r="H556" s="151">
        <v>341060</v>
      </c>
      <c r="L556" s="153" t="s">
        <v>4080</v>
      </c>
      <c r="O556" s="151">
        <v>3607</v>
      </c>
      <c r="P556" s="152">
        <v>20.350000000000001</v>
      </c>
      <c r="Q556" s="152">
        <v>-101.2</v>
      </c>
      <c r="R556" s="152" t="s">
        <v>2949</v>
      </c>
      <c r="S556" s="152" t="s">
        <v>2716</v>
      </c>
      <c r="T556" s="152">
        <v>49.15</v>
      </c>
      <c r="U556" s="152">
        <v>1.99</v>
      </c>
      <c r="V556" s="152">
        <v>16.920000000000002</v>
      </c>
      <c r="X556" s="152">
        <v>12.87</v>
      </c>
      <c r="AA556" s="152">
        <v>2.96</v>
      </c>
      <c r="AB556" s="152">
        <v>0.22</v>
      </c>
      <c r="AC556" s="152">
        <v>6.52</v>
      </c>
      <c r="AD556" s="152">
        <v>5.17</v>
      </c>
      <c r="AE556" s="152">
        <v>2.5099999999999998</v>
      </c>
      <c r="AF556" s="152">
        <v>1.1000000000000001</v>
      </c>
      <c r="AJ556" s="152">
        <v>0.39841269800000001</v>
      </c>
      <c r="AK556" s="156">
        <f t="shared" si="8"/>
        <v>0.13546031749999998</v>
      </c>
      <c r="AL556" s="151">
        <v>1354.603175</v>
      </c>
      <c r="AN556" s="151">
        <v>1100</v>
      </c>
      <c r="AO556" s="151">
        <v>1010</v>
      </c>
      <c r="CP556" s="152">
        <v>0.25</v>
      </c>
      <c r="CT556" s="152" t="s">
        <v>3181</v>
      </c>
      <c r="DO556" s="154">
        <v>78.400000000000006</v>
      </c>
      <c r="EC556" s="152">
        <v>5.48</v>
      </c>
      <c r="ED556" s="152">
        <v>48.193820760000001</v>
      </c>
      <c r="EE556" s="152">
        <v>2.780107492</v>
      </c>
      <c r="EF556" s="152">
        <v>17.467732999999999</v>
      </c>
      <c r="EH556" s="152">
        <v>10.975757</v>
      </c>
      <c r="EK556" s="152">
        <v>0.174973567</v>
      </c>
      <c r="EL556" s="152">
        <v>6.3364517989999998</v>
      </c>
      <c r="EM556" s="152">
        <v>8.671749771</v>
      </c>
      <c r="EO556" s="152">
        <v>3.3916763790000002</v>
      </c>
      <c r="EP556" s="152">
        <v>1.503572369</v>
      </c>
      <c r="EQ556" s="152">
        <v>0.50415787000000001</v>
      </c>
      <c r="FD556" s="152">
        <v>23.867234230000001</v>
      </c>
      <c r="FP556" s="152">
        <v>20.363017509999999</v>
      </c>
      <c r="FQ556" s="152">
        <v>673.91419640000004</v>
      </c>
      <c r="FR556" s="152">
        <v>23.447608049999999</v>
      </c>
      <c r="FS556" s="152">
        <v>169.7454055</v>
      </c>
      <c r="FT556" s="152">
        <v>37.537319320000002</v>
      </c>
      <c r="FX556" s="152">
        <v>0.298545585</v>
      </c>
      <c r="FY556" s="152">
        <v>341.72238729999998</v>
      </c>
      <c r="FZ556" s="152">
        <v>27.042887950000001</v>
      </c>
      <c r="GA556" s="152">
        <v>51.256610010000003</v>
      </c>
      <c r="GB556" s="152">
        <v>5.8983630480000002</v>
      </c>
      <c r="GC556" s="152">
        <v>25.150516920000001</v>
      </c>
      <c r="GD556" s="152">
        <v>5.7758122370000002</v>
      </c>
      <c r="GE556" s="152">
        <v>2.0832040859999998</v>
      </c>
      <c r="GF556" s="152">
        <v>5.4407371470000001</v>
      </c>
      <c r="GG556" s="152">
        <v>0.83605135600000002</v>
      </c>
      <c r="GH556" s="152">
        <v>4.7839546730000002</v>
      </c>
      <c r="GI556" s="152">
        <v>0.91821054000000002</v>
      </c>
      <c r="GJ556" s="152">
        <v>2.3022475710000001</v>
      </c>
      <c r="GK556" s="152">
        <v>0.32233759899999997</v>
      </c>
      <c r="GL556" s="152">
        <v>1.8999815170000001</v>
      </c>
      <c r="GM556" s="152">
        <v>0.28982466200000001</v>
      </c>
      <c r="GN556" s="152">
        <v>4.0883976659999997</v>
      </c>
      <c r="GO556" s="152">
        <v>2.513704706</v>
      </c>
      <c r="GS556" s="152">
        <v>2.2288674620000002</v>
      </c>
      <c r="GT556" s="152">
        <v>2.7491910239999999</v>
      </c>
      <c r="GU556" s="152">
        <v>0.79095400199999999</v>
      </c>
    </row>
    <row r="557" spans="1:203">
      <c r="A557" s="151">
        <v>2778</v>
      </c>
      <c r="B557" s="152" t="s">
        <v>2859</v>
      </c>
      <c r="C557" s="152" t="s">
        <v>3019</v>
      </c>
      <c r="D557" s="152" t="s">
        <v>3178</v>
      </c>
      <c r="E557" s="152" t="s">
        <v>3179</v>
      </c>
      <c r="F557" s="152" t="s">
        <v>9001</v>
      </c>
      <c r="H557" s="151">
        <v>341060</v>
      </c>
      <c r="L557" s="153" t="s">
        <v>3460</v>
      </c>
      <c r="O557" s="151">
        <v>3607</v>
      </c>
      <c r="P557" s="152">
        <v>20.350000000000001</v>
      </c>
      <c r="Q557" s="152">
        <v>-101.2</v>
      </c>
      <c r="R557" s="152" t="s">
        <v>2949</v>
      </c>
      <c r="S557" s="152" t="s">
        <v>2716</v>
      </c>
      <c r="T557" s="152">
        <v>47.3</v>
      </c>
      <c r="U557" s="152">
        <v>3.04</v>
      </c>
      <c r="V557" s="152">
        <v>17.41</v>
      </c>
      <c r="X557" s="152">
        <v>11.91</v>
      </c>
      <c r="AA557" s="152">
        <v>3.77</v>
      </c>
      <c r="AB557" s="152">
        <v>0.21</v>
      </c>
      <c r="AC557" s="152">
        <v>7.54</v>
      </c>
      <c r="AD557" s="152">
        <v>4.76</v>
      </c>
      <c r="AE557" s="152">
        <v>2.37</v>
      </c>
      <c r="AF557" s="152">
        <v>0.78</v>
      </c>
      <c r="AJ557" s="152">
        <v>0.6</v>
      </c>
      <c r="AK557" s="156">
        <f t="shared" si="8"/>
        <v>0.16300000000000001</v>
      </c>
      <c r="AL557" s="151">
        <v>1630</v>
      </c>
      <c r="AN557" s="151">
        <v>1200</v>
      </c>
      <c r="AO557" s="151">
        <v>680</v>
      </c>
      <c r="CP557" s="152">
        <v>0.25</v>
      </c>
      <c r="CT557" s="152" t="s">
        <v>3181</v>
      </c>
      <c r="EC557" s="152">
        <v>5.48</v>
      </c>
      <c r="ED557" s="152">
        <v>48.193820760000001</v>
      </c>
      <c r="EE557" s="152">
        <v>2.780107492</v>
      </c>
      <c r="EF557" s="152">
        <v>17.467732999999999</v>
      </c>
      <c r="EH557" s="152">
        <v>10.975757</v>
      </c>
      <c r="EK557" s="152">
        <v>0.174973567</v>
      </c>
      <c r="EL557" s="152">
        <v>6.3364517989999998</v>
      </c>
      <c r="EM557" s="152">
        <v>8.671749771</v>
      </c>
      <c r="EO557" s="152">
        <v>3.3916763790000002</v>
      </c>
      <c r="EP557" s="152">
        <v>1.503572369</v>
      </c>
      <c r="EQ557" s="152">
        <v>0.50415787000000001</v>
      </c>
      <c r="FD557" s="152">
        <v>23.867234230000001</v>
      </c>
      <c r="FP557" s="152">
        <v>20.363017509999999</v>
      </c>
      <c r="FQ557" s="152">
        <v>673.91419640000004</v>
      </c>
      <c r="FR557" s="152">
        <v>23.447608049999999</v>
      </c>
      <c r="FS557" s="152">
        <v>169.7454055</v>
      </c>
      <c r="FT557" s="152">
        <v>37.537319320000002</v>
      </c>
      <c r="FX557" s="152">
        <v>0.298545585</v>
      </c>
      <c r="FY557" s="152">
        <v>341.72238729999998</v>
      </c>
      <c r="FZ557" s="152">
        <v>27.042887950000001</v>
      </c>
      <c r="GA557" s="152">
        <v>51.256610010000003</v>
      </c>
      <c r="GB557" s="152">
        <v>5.8983630480000002</v>
      </c>
      <c r="GC557" s="152">
        <v>25.150516920000001</v>
      </c>
      <c r="GD557" s="152">
        <v>5.7758122370000002</v>
      </c>
      <c r="GE557" s="152">
        <v>2.0832040859999998</v>
      </c>
      <c r="GF557" s="152">
        <v>5.4407371470000001</v>
      </c>
      <c r="GG557" s="152">
        <v>0.83605135600000002</v>
      </c>
      <c r="GH557" s="152">
        <v>4.7839546730000002</v>
      </c>
      <c r="GI557" s="152">
        <v>0.91821054000000002</v>
      </c>
      <c r="GJ557" s="152">
        <v>2.3022475710000001</v>
      </c>
      <c r="GK557" s="152">
        <v>0.32233759899999997</v>
      </c>
      <c r="GL557" s="152">
        <v>1.8999815170000001</v>
      </c>
      <c r="GM557" s="152">
        <v>0.28982466200000001</v>
      </c>
      <c r="GN557" s="152">
        <v>4.0883976659999997</v>
      </c>
      <c r="GO557" s="152">
        <v>2.513704706</v>
      </c>
      <c r="GS557" s="152">
        <v>2.2288674620000002</v>
      </c>
      <c r="GT557" s="152">
        <v>2.7491910239999999</v>
      </c>
      <c r="GU557" s="152">
        <v>0.79095400199999999</v>
      </c>
    </row>
    <row r="558" spans="1:203">
      <c r="A558" s="151">
        <v>2784</v>
      </c>
      <c r="B558" s="152" t="s">
        <v>2859</v>
      </c>
      <c r="C558" s="152" t="s">
        <v>3019</v>
      </c>
      <c r="D558" s="152" t="s">
        <v>3107</v>
      </c>
      <c r="E558" s="152" t="s">
        <v>5056</v>
      </c>
      <c r="F558" s="152" t="s">
        <v>9002</v>
      </c>
      <c r="H558" s="151">
        <v>341080</v>
      </c>
      <c r="K558" s="152" t="s">
        <v>3022</v>
      </c>
      <c r="L558" s="153" t="s">
        <v>5057</v>
      </c>
      <c r="O558" s="151">
        <v>3608</v>
      </c>
      <c r="P558" s="152">
        <v>18.739999999999998</v>
      </c>
      <c r="Q558" s="152">
        <v>-99.2</v>
      </c>
      <c r="R558" s="152" t="s">
        <v>2027</v>
      </c>
      <c r="S558" s="152" t="s">
        <v>2716</v>
      </c>
      <c r="T558" s="152">
        <v>52.4</v>
      </c>
      <c r="U558" s="152">
        <v>0.94</v>
      </c>
      <c r="V558" s="152">
        <v>15.7</v>
      </c>
      <c r="X558" s="152">
        <v>6.72</v>
      </c>
      <c r="AA558" s="152">
        <v>7.65</v>
      </c>
      <c r="AB558" s="152">
        <v>7.0000000000000007E-2</v>
      </c>
      <c r="AC558" s="152">
        <v>7.94</v>
      </c>
      <c r="AD558" s="152">
        <v>3.23</v>
      </c>
      <c r="AE558" s="152">
        <v>1.24</v>
      </c>
      <c r="AF558" s="152">
        <v>0.24</v>
      </c>
      <c r="AI558" s="152">
        <v>99.5</v>
      </c>
      <c r="AJ558" s="152">
        <v>3</v>
      </c>
      <c r="AK558" s="156">
        <f t="shared" si="8"/>
        <v>2.5000000000000001E-2</v>
      </c>
      <c r="AL558" s="151">
        <v>250</v>
      </c>
      <c r="AN558" s="151">
        <v>1520</v>
      </c>
      <c r="AO558" s="151">
        <v>1960</v>
      </c>
      <c r="BG558" s="152">
        <v>12</v>
      </c>
      <c r="BH558" s="152">
        <v>655</v>
      </c>
      <c r="BI558" s="152">
        <v>19</v>
      </c>
      <c r="BJ558" s="152">
        <v>128</v>
      </c>
      <c r="BK558" s="152">
        <v>4</v>
      </c>
      <c r="BO558" s="152">
        <v>444</v>
      </c>
      <c r="BP558" s="152">
        <v>21</v>
      </c>
      <c r="BQ558" s="152">
        <v>46</v>
      </c>
      <c r="BS558" s="152">
        <v>27</v>
      </c>
      <c r="BT558" s="152">
        <v>4.5999999999999996</v>
      </c>
      <c r="BU558" s="152">
        <v>3</v>
      </c>
      <c r="BX558" s="152">
        <v>3.5</v>
      </c>
      <c r="BZ558" s="152">
        <v>1.8</v>
      </c>
      <c r="CB558" s="152">
        <v>1.6</v>
      </c>
      <c r="CJ558" s="152">
        <v>1.1000000000000001</v>
      </c>
      <c r="CK558" s="152">
        <v>0.5</v>
      </c>
      <c r="DW558" s="152">
        <v>88.2</v>
      </c>
      <c r="FQ558" s="152">
        <v>809</v>
      </c>
      <c r="FZ558" s="152">
        <v>24</v>
      </c>
      <c r="GA558" s="152">
        <v>55</v>
      </c>
      <c r="GD558" s="152">
        <v>5.94</v>
      </c>
      <c r="GE558" s="152">
        <v>1.67</v>
      </c>
      <c r="GG558" s="152">
        <v>0.6</v>
      </c>
      <c r="GL558" s="152">
        <v>1.67</v>
      </c>
      <c r="GM558" s="152">
        <v>0.26</v>
      </c>
      <c r="GN558" s="152">
        <v>3.78</v>
      </c>
      <c r="GO558" s="152">
        <v>0.21</v>
      </c>
      <c r="GT558" s="152">
        <v>3.45</v>
      </c>
      <c r="GU558" s="152">
        <v>1.23</v>
      </c>
    </row>
    <row r="559" spans="1:203">
      <c r="A559" s="151">
        <v>2785</v>
      </c>
      <c r="B559" s="152" t="s">
        <v>2859</v>
      </c>
      <c r="C559" s="152" t="s">
        <v>3019</v>
      </c>
      <c r="D559" s="152" t="s">
        <v>3107</v>
      </c>
      <c r="E559" s="152" t="s">
        <v>4473</v>
      </c>
      <c r="F559" s="152" t="s">
        <v>9003</v>
      </c>
      <c r="H559" s="151">
        <v>341080</v>
      </c>
      <c r="K559" s="152" t="s">
        <v>3022</v>
      </c>
      <c r="L559" s="153" t="s">
        <v>4474</v>
      </c>
      <c r="O559" s="151">
        <v>3608</v>
      </c>
      <c r="P559" s="152">
        <v>18.88</v>
      </c>
      <c r="Q559" s="152">
        <v>-99.11</v>
      </c>
      <c r="R559" s="152" t="s">
        <v>2027</v>
      </c>
      <c r="S559" s="152" t="s">
        <v>2716</v>
      </c>
      <c r="T559" s="152">
        <v>50.4</v>
      </c>
      <c r="U559" s="152">
        <v>1.05</v>
      </c>
      <c r="V559" s="152">
        <v>16.8</v>
      </c>
      <c r="X559" s="152">
        <v>6.15</v>
      </c>
      <c r="AA559" s="152">
        <v>6.54</v>
      </c>
      <c r="AB559" s="152">
        <v>0.09</v>
      </c>
      <c r="AC559" s="152">
        <v>8.64</v>
      </c>
      <c r="AD559" s="152">
        <v>3.77</v>
      </c>
      <c r="AE559" s="152">
        <v>0.84</v>
      </c>
      <c r="AF559" s="152">
        <v>0.2</v>
      </c>
      <c r="AI559" s="152">
        <v>98.2</v>
      </c>
      <c r="AJ559" s="152">
        <v>3.6</v>
      </c>
      <c r="AK559" s="156">
        <f t="shared" si="8"/>
        <v>9.6000000000000002E-2</v>
      </c>
      <c r="AL559" s="151">
        <v>960</v>
      </c>
      <c r="AN559" s="151">
        <v>1160</v>
      </c>
      <c r="AO559" s="151">
        <v>800</v>
      </c>
      <c r="BG559" s="152">
        <v>8</v>
      </c>
      <c r="BH559" s="152">
        <v>353</v>
      </c>
      <c r="BI559" s="152">
        <v>19</v>
      </c>
      <c r="BJ559" s="152">
        <v>122</v>
      </c>
      <c r="BK559" s="152">
        <v>3</v>
      </c>
      <c r="BO559" s="152">
        <v>169</v>
      </c>
      <c r="BP559" s="152">
        <v>10</v>
      </c>
      <c r="BQ559" s="152">
        <v>25</v>
      </c>
      <c r="BS559" s="152">
        <v>16</v>
      </c>
      <c r="BT559" s="152">
        <v>3.3</v>
      </c>
      <c r="BU559" s="152">
        <v>1.2</v>
      </c>
      <c r="BX559" s="152">
        <v>3.7</v>
      </c>
      <c r="BZ559" s="152">
        <v>2.1</v>
      </c>
      <c r="CB559" s="152">
        <v>1.8</v>
      </c>
      <c r="CJ559" s="152">
        <v>1.1000000000000001</v>
      </c>
      <c r="CK559" s="152">
        <v>0.2</v>
      </c>
      <c r="DW559" s="152">
        <v>87.8</v>
      </c>
      <c r="FQ559" s="152">
        <v>378</v>
      </c>
      <c r="FZ559" s="152">
        <v>11</v>
      </c>
      <c r="GA559" s="152">
        <v>27</v>
      </c>
      <c r="GD559" s="152">
        <v>3.93</v>
      </c>
      <c r="GE559" s="152">
        <v>1.3</v>
      </c>
      <c r="GG559" s="152">
        <v>0.55000000000000004</v>
      </c>
      <c r="GL559" s="152">
        <v>1.8</v>
      </c>
      <c r="GM559" s="152">
        <v>0.31</v>
      </c>
      <c r="GN559" s="152">
        <v>3.58</v>
      </c>
      <c r="GO559" s="152">
        <v>0.26</v>
      </c>
      <c r="GT559" s="152">
        <v>1.6</v>
      </c>
      <c r="GU559" s="152">
        <v>0.47</v>
      </c>
    </row>
    <row r="560" spans="1:203">
      <c r="A560" s="151">
        <v>2786</v>
      </c>
      <c r="B560" s="152" t="s">
        <v>2859</v>
      </c>
      <c r="C560" s="152" t="s">
        <v>3019</v>
      </c>
      <c r="D560" s="152" t="s">
        <v>3107</v>
      </c>
      <c r="E560" s="152" t="s">
        <v>3108</v>
      </c>
      <c r="F560" s="152" t="s">
        <v>9004</v>
      </c>
      <c r="H560" s="151">
        <v>341080</v>
      </c>
      <c r="K560" s="152" t="s">
        <v>3022</v>
      </c>
      <c r="L560" s="153" t="s">
        <v>3109</v>
      </c>
      <c r="O560" s="151">
        <v>3608</v>
      </c>
      <c r="P560" s="152">
        <v>19.13</v>
      </c>
      <c r="Q560" s="152">
        <v>-99.28</v>
      </c>
      <c r="R560" s="152" t="s">
        <v>2027</v>
      </c>
      <c r="S560" s="152" t="s">
        <v>2716</v>
      </c>
      <c r="T560" s="152">
        <v>45.4</v>
      </c>
      <c r="U560" s="152">
        <v>1.1399999999999999</v>
      </c>
      <c r="V560" s="152">
        <v>14.1</v>
      </c>
      <c r="X560" s="152">
        <v>7.21</v>
      </c>
      <c r="AA560" s="152">
        <v>9.35</v>
      </c>
      <c r="AB560" s="152">
        <v>0.1</v>
      </c>
      <c r="AC560" s="152">
        <v>10.78</v>
      </c>
      <c r="AD560" s="152">
        <v>3.18</v>
      </c>
      <c r="AE560" s="152">
        <v>1.7</v>
      </c>
      <c r="AF560" s="152">
        <v>0.54</v>
      </c>
      <c r="AI560" s="152">
        <v>99.5</v>
      </c>
      <c r="AJ560" s="152">
        <v>5.2</v>
      </c>
      <c r="AK560" s="156">
        <f t="shared" si="8"/>
        <v>0.21199999999999999</v>
      </c>
      <c r="AL560" s="151">
        <v>2120</v>
      </c>
      <c r="AN560" s="151">
        <v>5970</v>
      </c>
      <c r="AO560" s="151">
        <v>1900</v>
      </c>
      <c r="BG560" s="152">
        <v>21</v>
      </c>
      <c r="BH560" s="152">
        <v>1236</v>
      </c>
      <c r="BI560" s="152">
        <v>31</v>
      </c>
      <c r="BJ560" s="152">
        <v>181</v>
      </c>
      <c r="BK560" s="152">
        <v>4</v>
      </c>
      <c r="BO560" s="152">
        <v>1453</v>
      </c>
      <c r="BP560" s="152">
        <v>59</v>
      </c>
      <c r="BQ560" s="152">
        <v>143</v>
      </c>
      <c r="BS560" s="152">
        <v>84</v>
      </c>
      <c r="BT560" s="152">
        <v>15.8</v>
      </c>
      <c r="BU560" s="152">
        <v>4.2</v>
      </c>
      <c r="BX560" s="152">
        <v>7</v>
      </c>
      <c r="BZ560" s="152">
        <v>3</v>
      </c>
      <c r="CB560" s="152">
        <v>2.6</v>
      </c>
      <c r="CJ560" s="152">
        <v>4.8</v>
      </c>
      <c r="CK560" s="152">
        <v>0.8</v>
      </c>
      <c r="DW560" s="152">
        <v>89.6</v>
      </c>
      <c r="FQ560" s="152">
        <v>1153</v>
      </c>
      <c r="FZ560" s="152">
        <v>48</v>
      </c>
      <c r="GA560" s="152">
        <v>113</v>
      </c>
      <c r="GD560" s="152">
        <v>13.6</v>
      </c>
      <c r="GE560" s="152">
        <v>3.41</v>
      </c>
      <c r="GG560" s="152">
        <v>1.1299999999999999</v>
      </c>
      <c r="GL560" s="152">
        <v>2.04</v>
      </c>
      <c r="GM560" s="152">
        <v>0.28999999999999998</v>
      </c>
      <c r="GN560" s="152">
        <v>5.71</v>
      </c>
      <c r="GO560" s="152">
        <v>0.12</v>
      </c>
      <c r="GT560" s="152">
        <v>4.92</v>
      </c>
      <c r="GU560" s="152">
        <v>1.48</v>
      </c>
    </row>
    <row r="561" spans="1:203">
      <c r="A561" s="151">
        <v>2787</v>
      </c>
      <c r="B561" s="152" t="s">
        <v>2859</v>
      </c>
      <c r="C561" s="152" t="s">
        <v>3019</v>
      </c>
      <c r="D561" s="152" t="s">
        <v>3107</v>
      </c>
      <c r="E561" s="152" t="s">
        <v>3108</v>
      </c>
      <c r="F561" s="152" t="s">
        <v>9005</v>
      </c>
      <c r="H561" s="151">
        <v>341080</v>
      </c>
      <c r="K561" s="152" t="s">
        <v>3022</v>
      </c>
      <c r="L561" s="153" t="s">
        <v>4904</v>
      </c>
      <c r="O561" s="151">
        <v>3608</v>
      </c>
      <c r="P561" s="152">
        <v>18.95</v>
      </c>
      <c r="Q561" s="152">
        <v>-99.08</v>
      </c>
      <c r="R561" s="152" t="s">
        <v>2027</v>
      </c>
      <c r="S561" s="152" t="s">
        <v>2716</v>
      </c>
      <c r="T561" s="152">
        <v>51.8</v>
      </c>
      <c r="U561" s="152">
        <v>1.73</v>
      </c>
      <c r="V561" s="152">
        <v>17.100000000000001</v>
      </c>
      <c r="X561" s="152">
        <v>5.74</v>
      </c>
      <c r="AA561" s="152">
        <v>5.86</v>
      </c>
      <c r="AB561" s="152">
        <v>0.1</v>
      </c>
      <c r="AC561" s="152">
        <v>8.5500000000000007</v>
      </c>
      <c r="AD561" s="152">
        <v>4.08</v>
      </c>
      <c r="AE561" s="152">
        <v>1.1299999999999999</v>
      </c>
      <c r="AF561" s="152">
        <v>0.45</v>
      </c>
      <c r="AI561" s="152">
        <v>100</v>
      </c>
      <c r="AJ561" s="152">
        <v>3.2</v>
      </c>
      <c r="AK561" s="156">
        <f t="shared" si="8"/>
        <v>0.18</v>
      </c>
      <c r="AL561" s="151">
        <v>1800</v>
      </c>
      <c r="AN561" s="151">
        <v>1710</v>
      </c>
      <c r="AO561" s="151">
        <v>1070</v>
      </c>
      <c r="BG561" s="152">
        <v>12</v>
      </c>
      <c r="BH561" s="152">
        <v>687</v>
      </c>
      <c r="BI561" s="152">
        <v>29</v>
      </c>
      <c r="BJ561" s="152">
        <v>249</v>
      </c>
      <c r="BK561" s="152">
        <v>18</v>
      </c>
      <c r="BO561" s="152">
        <v>353</v>
      </c>
      <c r="BP561" s="152">
        <v>22</v>
      </c>
      <c r="BQ561" s="152">
        <v>52</v>
      </c>
      <c r="BS561" s="152">
        <v>27</v>
      </c>
      <c r="BT561" s="152">
        <v>5.3</v>
      </c>
      <c r="BU561" s="152">
        <v>2.8</v>
      </c>
      <c r="BX561" s="152">
        <v>4.4000000000000004</v>
      </c>
      <c r="BZ561" s="152">
        <v>2.2000000000000002</v>
      </c>
      <c r="CB561" s="152">
        <v>2.1</v>
      </c>
      <c r="CJ561" s="152">
        <v>1.8</v>
      </c>
      <c r="CK561" s="152">
        <v>0.4</v>
      </c>
      <c r="DW561" s="152">
        <v>87.5</v>
      </c>
      <c r="FQ561" s="152">
        <v>815</v>
      </c>
      <c r="FZ561" s="152">
        <v>29</v>
      </c>
      <c r="GA561" s="152">
        <v>63</v>
      </c>
      <c r="GD561" s="152">
        <v>7.5</v>
      </c>
      <c r="GE561" s="152">
        <v>2.0499999999999998</v>
      </c>
      <c r="GG561" s="152">
        <v>1.01</v>
      </c>
      <c r="GL561" s="152">
        <v>2.59</v>
      </c>
      <c r="GM561" s="152">
        <v>0.38</v>
      </c>
      <c r="GN561" s="152">
        <v>5.71</v>
      </c>
      <c r="GO561" s="152">
        <v>1.04</v>
      </c>
      <c r="GT561" s="152">
        <v>3.11</v>
      </c>
      <c r="GU561" s="152">
        <v>1.1399999999999999</v>
      </c>
    </row>
    <row r="562" spans="1:203">
      <c r="A562" s="151">
        <v>2788</v>
      </c>
      <c r="B562" s="152" t="s">
        <v>2859</v>
      </c>
      <c r="C562" s="152" t="s">
        <v>3019</v>
      </c>
      <c r="D562" s="152" t="s">
        <v>3107</v>
      </c>
      <c r="E562" s="152" t="s">
        <v>3108</v>
      </c>
      <c r="F562" s="152" t="s">
        <v>9006</v>
      </c>
      <c r="H562" s="151">
        <v>341080</v>
      </c>
      <c r="K562" s="152" t="s">
        <v>3022</v>
      </c>
      <c r="L562" s="153" t="s">
        <v>4967</v>
      </c>
      <c r="O562" s="151">
        <v>3608</v>
      </c>
      <c r="P562" s="152">
        <v>18.95</v>
      </c>
      <c r="Q562" s="152">
        <v>-99.08</v>
      </c>
      <c r="R562" s="152" t="s">
        <v>2027</v>
      </c>
      <c r="S562" s="152" t="s">
        <v>2716</v>
      </c>
      <c r="T562" s="152">
        <v>52</v>
      </c>
      <c r="U562" s="152">
        <v>1.76</v>
      </c>
      <c r="V562" s="152">
        <v>16.600000000000001</v>
      </c>
      <c r="X562" s="152">
        <v>5.81</v>
      </c>
      <c r="AA562" s="152">
        <v>6.19</v>
      </c>
      <c r="AB562" s="152">
        <v>0.09</v>
      </c>
      <c r="AC562" s="152">
        <v>8.75</v>
      </c>
      <c r="AD562" s="152">
        <v>4.03</v>
      </c>
      <c r="AE562" s="152">
        <v>0.96</v>
      </c>
      <c r="AF562" s="152">
        <v>0.4</v>
      </c>
      <c r="AI562" s="152">
        <v>110.1</v>
      </c>
      <c r="AJ562" s="152">
        <v>3.2</v>
      </c>
      <c r="AK562" s="156">
        <f t="shared" si="8"/>
        <v>0.14299999999999999</v>
      </c>
      <c r="AL562" s="151">
        <v>1430</v>
      </c>
      <c r="AN562" s="151">
        <v>1810</v>
      </c>
      <c r="AO562" s="151">
        <v>1040</v>
      </c>
      <c r="BG562" s="152">
        <v>10</v>
      </c>
      <c r="BH562" s="152">
        <v>652</v>
      </c>
      <c r="BI562" s="152">
        <v>27</v>
      </c>
      <c r="BJ562" s="152">
        <v>235</v>
      </c>
      <c r="BK562" s="152">
        <v>16</v>
      </c>
      <c r="BO562" s="152">
        <v>305</v>
      </c>
      <c r="BP562" s="152">
        <v>24</v>
      </c>
      <c r="BQ562" s="152">
        <v>59</v>
      </c>
      <c r="BS562" s="152">
        <v>31</v>
      </c>
      <c r="BT562" s="152">
        <v>6</v>
      </c>
      <c r="BU562" s="152">
        <v>3.2</v>
      </c>
      <c r="BX562" s="152">
        <v>5</v>
      </c>
      <c r="BZ562" s="152">
        <v>2.5</v>
      </c>
      <c r="CB562" s="152">
        <v>2</v>
      </c>
      <c r="CJ562" s="152">
        <v>2.2000000000000002</v>
      </c>
      <c r="CK562" s="152">
        <v>0.4</v>
      </c>
      <c r="DW562" s="152">
        <v>87.5</v>
      </c>
      <c r="FQ562" s="152">
        <v>519</v>
      </c>
      <c r="FY562" s="152">
        <v>337</v>
      </c>
      <c r="FZ562" s="152">
        <v>27</v>
      </c>
      <c r="GA562" s="152">
        <v>60</v>
      </c>
      <c r="GD562" s="152">
        <v>6.8</v>
      </c>
      <c r="GE562" s="152">
        <v>2.02</v>
      </c>
      <c r="GG562" s="152">
        <v>0.89</v>
      </c>
      <c r="GL562" s="152">
        <v>2.56</v>
      </c>
      <c r="GM562" s="152">
        <v>0.37</v>
      </c>
      <c r="GN562" s="152">
        <v>4.76</v>
      </c>
      <c r="GO562" s="152">
        <v>1.33</v>
      </c>
      <c r="GT562" s="152">
        <v>2.44</v>
      </c>
      <c r="GU562" s="152">
        <v>0.84</v>
      </c>
    </row>
    <row r="563" spans="1:203">
      <c r="A563" s="151">
        <v>2789</v>
      </c>
      <c r="B563" s="152" t="s">
        <v>2859</v>
      </c>
      <c r="C563" s="152" t="s">
        <v>3019</v>
      </c>
      <c r="D563" s="152" t="s">
        <v>3107</v>
      </c>
      <c r="E563" s="152" t="s">
        <v>3108</v>
      </c>
      <c r="F563" s="152" t="s">
        <v>9007</v>
      </c>
      <c r="H563" s="151">
        <v>341080</v>
      </c>
      <c r="K563" s="152" t="s">
        <v>3022</v>
      </c>
      <c r="L563" s="153" t="s">
        <v>4878</v>
      </c>
      <c r="O563" s="151">
        <v>3608</v>
      </c>
      <c r="P563" s="152">
        <v>19.25</v>
      </c>
      <c r="Q563" s="152">
        <v>-99.22</v>
      </c>
      <c r="R563" s="152" t="s">
        <v>2027</v>
      </c>
      <c r="S563" s="152" t="s">
        <v>2716</v>
      </c>
      <c r="T563" s="152">
        <v>51.7</v>
      </c>
      <c r="U563" s="152">
        <v>1.87</v>
      </c>
      <c r="V563" s="152">
        <v>16.5</v>
      </c>
      <c r="X563" s="152">
        <v>7.34</v>
      </c>
      <c r="AA563" s="152">
        <v>6.21</v>
      </c>
      <c r="AB563" s="152">
        <v>0.11</v>
      </c>
      <c r="AC563" s="152">
        <v>8.06</v>
      </c>
      <c r="AD563" s="152">
        <v>3.89</v>
      </c>
      <c r="AE563" s="152">
        <v>1.28</v>
      </c>
      <c r="AF563" s="152">
        <v>0.73</v>
      </c>
      <c r="AI563" s="152">
        <v>99.1</v>
      </c>
      <c r="AJ563" s="152">
        <v>1.3</v>
      </c>
      <c r="AK563" s="156">
        <f t="shared" si="8"/>
        <v>3.6999999999999998E-2</v>
      </c>
      <c r="AL563" s="151">
        <v>370</v>
      </c>
      <c r="AN563" s="151">
        <v>940</v>
      </c>
      <c r="AO563" s="151">
        <v>720</v>
      </c>
      <c r="BG563" s="152">
        <v>12</v>
      </c>
      <c r="BH563" s="152">
        <v>561</v>
      </c>
      <c r="BI563" s="152">
        <v>34</v>
      </c>
      <c r="BJ563" s="152">
        <v>302</v>
      </c>
      <c r="BK563" s="152">
        <v>29</v>
      </c>
      <c r="BO563" s="152">
        <v>368</v>
      </c>
      <c r="BP563" s="152">
        <v>27</v>
      </c>
      <c r="BQ563" s="152">
        <v>61</v>
      </c>
      <c r="BS563" s="152">
        <v>34</v>
      </c>
      <c r="BT563" s="152">
        <v>6.5</v>
      </c>
      <c r="BU563" s="152">
        <v>2.8</v>
      </c>
      <c r="BX563" s="152">
        <v>6.2</v>
      </c>
      <c r="BZ563" s="152">
        <v>3</v>
      </c>
      <c r="CB563" s="152">
        <v>2.7</v>
      </c>
      <c r="CJ563" s="152">
        <v>0.9</v>
      </c>
      <c r="CK563" s="152">
        <v>0.4</v>
      </c>
      <c r="DW563" s="152">
        <v>85</v>
      </c>
    </row>
    <row r="564" spans="1:203">
      <c r="A564" s="151">
        <v>2791</v>
      </c>
      <c r="B564" s="152" t="s">
        <v>2859</v>
      </c>
      <c r="C564" s="152" t="s">
        <v>3577</v>
      </c>
      <c r="D564" s="152" t="s">
        <v>3578</v>
      </c>
      <c r="E564" s="152" t="s">
        <v>4068</v>
      </c>
      <c r="F564" s="152" t="s">
        <v>9008</v>
      </c>
      <c r="L564" s="153" t="s">
        <v>4069</v>
      </c>
      <c r="M564" s="153" t="s">
        <v>4025</v>
      </c>
      <c r="P564" s="152">
        <v>-16.23456667</v>
      </c>
      <c r="Q564" s="152">
        <v>-173.94225</v>
      </c>
      <c r="R564" s="152" t="s">
        <v>3582</v>
      </c>
      <c r="S564" s="152" t="s">
        <v>2716</v>
      </c>
      <c r="T564" s="152">
        <v>51.91</v>
      </c>
      <c r="U564" s="152">
        <v>0.59</v>
      </c>
      <c r="V564" s="152">
        <v>17.77</v>
      </c>
      <c r="X564" s="152">
        <v>7.93</v>
      </c>
      <c r="AA564" s="152">
        <v>2.33</v>
      </c>
      <c r="AB564" s="152">
        <v>0.15</v>
      </c>
      <c r="AC564" s="152">
        <v>13.83</v>
      </c>
      <c r="AD564" s="152">
        <v>1.06</v>
      </c>
      <c r="AE564" s="152">
        <v>0.77</v>
      </c>
      <c r="AF564" s="152">
        <v>0.19</v>
      </c>
      <c r="AJ564" s="152">
        <v>3.0449779590000001</v>
      </c>
      <c r="AK564" s="156">
        <f t="shared" si="8"/>
        <v>9.2999999999999992E-3</v>
      </c>
      <c r="AL564" s="151">
        <v>93</v>
      </c>
      <c r="AM564" s="151">
        <v>409</v>
      </c>
      <c r="AN564" s="151">
        <v>2093</v>
      </c>
      <c r="AO564" s="151">
        <v>1625</v>
      </c>
      <c r="CR564" s="152">
        <v>1.82</v>
      </c>
      <c r="DC564" s="152">
        <v>39.21</v>
      </c>
      <c r="DD564" s="152">
        <v>0.01</v>
      </c>
      <c r="DE564" s="152">
        <v>0.01</v>
      </c>
      <c r="DF564" s="152">
        <v>14.17</v>
      </c>
      <c r="DG564" s="152">
        <v>45.75</v>
      </c>
      <c r="DH564" s="152">
        <v>0.25</v>
      </c>
      <c r="DI564" s="152">
        <v>0.04</v>
      </c>
      <c r="DJ564" s="152">
        <v>0.21</v>
      </c>
      <c r="DM564" s="152">
        <v>0.18</v>
      </c>
      <c r="DO564" s="154">
        <v>85.2</v>
      </c>
      <c r="ED564" s="152">
        <v>50.74</v>
      </c>
      <c r="EE564" s="152">
        <v>0.42</v>
      </c>
      <c r="EF564" s="152">
        <v>14.37</v>
      </c>
      <c r="EH564" s="152">
        <v>9.89</v>
      </c>
      <c r="EK564" s="152">
        <v>0.18</v>
      </c>
      <c r="EL564" s="152">
        <v>9.18</v>
      </c>
      <c r="EM564" s="152">
        <v>11.28</v>
      </c>
      <c r="EO564" s="152">
        <v>1.1399999999999999</v>
      </c>
      <c r="EP564" s="152">
        <v>0.67</v>
      </c>
      <c r="EQ564" s="152">
        <v>0.12</v>
      </c>
      <c r="ES564" s="152">
        <v>0.28000000000000003</v>
      </c>
      <c r="FA564" s="152">
        <v>3.9329475509999998</v>
      </c>
      <c r="FB564" s="152">
        <v>0.29957621099999998</v>
      </c>
      <c r="FD564" s="152">
        <v>31.318201670000001</v>
      </c>
      <c r="FF564" s="152">
        <v>315.69302879999998</v>
      </c>
      <c r="FG564" s="152">
        <v>363.58742640000003</v>
      </c>
      <c r="FI564" s="152">
        <v>41.276142290000003</v>
      </c>
      <c r="FJ564" s="152">
        <v>101.2684941</v>
      </c>
      <c r="FK564" s="152">
        <v>126.78954450000001</v>
      </c>
      <c r="FL564" s="152">
        <v>68.263437620000005</v>
      </c>
      <c r="FM564" s="152">
        <v>8.2181223919999997</v>
      </c>
      <c r="FP564" s="152">
        <v>13.7761549</v>
      </c>
      <c r="FQ564" s="152">
        <v>271.55052019999999</v>
      </c>
      <c r="FR564" s="152">
        <v>8.6219926630000003</v>
      </c>
      <c r="FS564" s="152">
        <v>17.148789050000001</v>
      </c>
      <c r="FT564" s="152">
        <v>0.87573905100000005</v>
      </c>
      <c r="FX564" s="152">
        <v>0.22624592900000001</v>
      </c>
      <c r="FY564" s="152">
        <v>118.0323709</v>
      </c>
      <c r="FZ564" s="152">
        <v>3.1189648750000001</v>
      </c>
      <c r="GA564" s="152">
        <v>7.2897864959999996</v>
      </c>
      <c r="GB564" s="152">
        <v>1.0736556690000001</v>
      </c>
      <c r="GC564" s="152">
        <v>5.0011977229999998</v>
      </c>
      <c r="GD564" s="152">
        <v>1.3356080429999999</v>
      </c>
      <c r="GE564" s="152">
        <v>0.47732414299999998</v>
      </c>
      <c r="GF564" s="152">
        <v>1.46319328</v>
      </c>
      <c r="GG564" s="152">
        <v>0.242220565</v>
      </c>
      <c r="GH564" s="152">
        <v>1.4494588340000001</v>
      </c>
      <c r="GI564" s="152">
        <v>0.30980164700000001</v>
      </c>
      <c r="GJ564" s="152">
        <v>0.88283127299999997</v>
      </c>
      <c r="GL564" s="152">
        <v>0.92178411500000001</v>
      </c>
      <c r="GM564" s="152">
        <v>0.14588827800000001</v>
      </c>
      <c r="GN564" s="152">
        <v>0.55398592199999996</v>
      </c>
      <c r="GO564" s="152">
        <v>5.4827395000000001E-2</v>
      </c>
      <c r="GS564" s="152">
        <v>2.0875024949999998</v>
      </c>
      <c r="GT564" s="152">
        <v>0.34031241400000001</v>
      </c>
      <c r="GU564" s="152">
        <v>0.19487048600000001</v>
      </c>
    </row>
    <row r="565" spans="1:203">
      <c r="A565" s="151">
        <v>2792</v>
      </c>
      <c r="B565" s="152" t="s">
        <v>2859</v>
      </c>
      <c r="C565" s="152" t="s">
        <v>3577</v>
      </c>
      <c r="D565" s="152" t="s">
        <v>3578</v>
      </c>
      <c r="E565" s="152" t="s">
        <v>4068</v>
      </c>
      <c r="F565" s="152" t="s">
        <v>9009</v>
      </c>
      <c r="L565" s="153" t="s">
        <v>4069</v>
      </c>
      <c r="M565" s="153" t="s">
        <v>3581</v>
      </c>
      <c r="P565" s="152">
        <v>-16.23456667</v>
      </c>
      <c r="Q565" s="152">
        <v>-173.94225</v>
      </c>
      <c r="R565" s="152" t="s">
        <v>3582</v>
      </c>
      <c r="S565" s="152" t="s">
        <v>2716</v>
      </c>
      <c r="T565" s="152">
        <v>55.13</v>
      </c>
      <c r="U565" s="152">
        <v>0.55000000000000004</v>
      </c>
      <c r="V565" s="152">
        <v>16</v>
      </c>
      <c r="X565" s="152">
        <v>9.01</v>
      </c>
      <c r="AA565" s="152">
        <v>5.22</v>
      </c>
      <c r="AB565" s="152">
        <v>0.19</v>
      </c>
      <c r="AC565" s="152">
        <v>10.96</v>
      </c>
      <c r="AD565" s="152">
        <v>1.44</v>
      </c>
      <c r="AE565" s="152">
        <v>0.85</v>
      </c>
      <c r="AF565" s="152">
        <v>0.2</v>
      </c>
      <c r="AJ565" s="152">
        <v>1.1200000000000001</v>
      </c>
      <c r="AK565" s="156">
        <f t="shared" si="8"/>
        <v>2.9999999999999997E-4</v>
      </c>
      <c r="AL565" s="151">
        <v>3</v>
      </c>
      <c r="AM565" s="151">
        <v>277</v>
      </c>
      <c r="AN565" s="151">
        <v>33</v>
      </c>
      <c r="AO565" s="151">
        <v>784</v>
      </c>
      <c r="CR565" s="152">
        <v>1.82</v>
      </c>
      <c r="DC565" s="152">
        <v>39.72</v>
      </c>
      <c r="DD565" s="152">
        <v>0.01</v>
      </c>
      <c r="DE565" s="152">
        <v>0.02</v>
      </c>
      <c r="DF565" s="152">
        <v>15.34</v>
      </c>
      <c r="DG565" s="152">
        <v>45.2</v>
      </c>
      <c r="DH565" s="152">
        <v>15.34</v>
      </c>
      <c r="DI565" s="152">
        <v>0.04</v>
      </c>
      <c r="DJ565" s="152">
        <v>0.13</v>
      </c>
      <c r="DM565" s="152">
        <v>0.18</v>
      </c>
      <c r="DO565" s="154">
        <v>84</v>
      </c>
      <c r="ED565" s="152">
        <v>50.74</v>
      </c>
      <c r="EE565" s="152">
        <v>0.42</v>
      </c>
      <c r="EF565" s="152">
        <v>14.37</v>
      </c>
      <c r="EH565" s="152">
        <v>9.89</v>
      </c>
      <c r="EK565" s="152">
        <v>0.18</v>
      </c>
      <c r="EL565" s="152">
        <v>9.18</v>
      </c>
      <c r="EM565" s="152">
        <v>11.28</v>
      </c>
      <c r="EO565" s="152">
        <v>1.1399999999999999</v>
      </c>
      <c r="EP565" s="152">
        <v>0.67</v>
      </c>
      <c r="EQ565" s="152">
        <v>0.12</v>
      </c>
      <c r="ES565" s="152">
        <v>0.28000000000000003</v>
      </c>
      <c r="FA565" s="152">
        <v>3.9329475509999998</v>
      </c>
      <c r="FB565" s="152">
        <v>0.29957621099999998</v>
      </c>
      <c r="FD565" s="152">
        <v>31.318201670000001</v>
      </c>
      <c r="FF565" s="152">
        <v>315.69302879999998</v>
      </c>
      <c r="FG565" s="152">
        <v>363.58742640000003</v>
      </c>
      <c r="FI565" s="152">
        <v>41.276142290000003</v>
      </c>
      <c r="FJ565" s="152">
        <v>101.2684941</v>
      </c>
      <c r="FK565" s="152">
        <v>126.78954450000001</v>
      </c>
      <c r="FL565" s="152">
        <v>68.263437620000005</v>
      </c>
      <c r="FM565" s="152">
        <v>8.2181223919999997</v>
      </c>
      <c r="FP565" s="152">
        <v>13.7761549</v>
      </c>
      <c r="FQ565" s="152">
        <v>271.55052019999999</v>
      </c>
      <c r="FR565" s="152">
        <v>8.6219926630000003</v>
      </c>
      <c r="FS565" s="152">
        <v>17.148789050000001</v>
      </c>
      <c r="FT565" s="152">
        <v>0.87573905100000005</v>
      </c>
      <c r="FX565" s="152">
        <v>0.22624592900000001</v>
      </c>
      <c r="FY565" s="152">
        <v>118.0323709</v>
      </c>
      <c r="FZ565" s="152">
        <v>3.1189648750000001</v>
      </c>
      <c r="GA565" s="152">
        <v>7.2897864959999996</v>
      </c>
      <c r="GB565" s="152">
        <v>1.0736556690000001</v>
      </c>
      <c r="GC565" s="152">
        <v>5.0011977229999998</v>
      </c>
      <c r="GD565" s="152">
        <v>1.3356080429999999</v>
      </c>
      <c r="GE565" s="152">
        <v>0.47732414299999998</v>
      </c>
      <c r="GF565" s="152">
        <v>1.46319328</v>
      </c>
      <c r="GG565" s="152">
        <v>0.242220565</v>
      </c>
      <c r="GH565" s="152">
        <v>1.4494588340000001</v>
      </c>
      <c r="GI565" s="152">
        <v>0.30980164700000001</v>
      </c>
      <c r="GJ565" s="152">
        <v>0.88283127299999997</v>
      </c>
      <c r="GL565" s="152">
        <v>0.92178411500000001</v>
      </c>
      <c r="GM565" s="152">
        <v>0.14588827800000001</v>
      </c>
      <c r="GN565" s="152">
        <v>0.55398592199999996</v>
      </c>
      <c r="GO565" s="152">
        <v>5.4827395000000001E-2</v>
      </c>
      <c r="GS565" s="152">
        <v>2.0875024949999998</v>
      </c>
      <c r="GT565" s="152">
        <v>0.34031241400000001</v>
      </c>
      <c r="GU565" s="152">
        <v>0.19487048600000001</v>
      </c>
    </row>
    <row r="566" spans="1:203">
      <c r="A566" s="151">
        <v>2793</v>
      </c>
      <c r="B566" s="152" t="s">
        <v>2859</v>
      </c>
      <c r="C566" s="152" t="s">
        <v>3577</v>
      </c>
      <c r="D566" s="152" t="s">
        <v>3578</v>
      </c>
      <c r="E566" s="152" t="s">
        <v>4068</v>
      </c>
      <c r="F566" s="152" t="s">
        <v>9010</v>
      </c>
      <c r="L566" s="153" t="s">
        <v>4069</v>
      </c>
      <c r="M566" s="153" t="s">
        <v>5282</v>
      </c>
      <c r="P566" s="152">
        <v>-16.23456667</v>
      </c>
      <c r="Q566" s="152">
        <v>-173.94225</v>
      </c>
      <c r="R566" s="152" t="s">
        <v>3582</v>
      </c>
      <c r="S566" s="152" t="s">
        <v>2716</v>
      </c>
      <c r="T566" s="152">
        <v>53.83</v>
      </c>
      <c r="U566" s="152">
        <v>0.5</v>
      </c>
      <c r="V566" s="152">
        <v>15.01</v>
      </c>
      <c r="X566" s="152">
        <v>5.37</v>
      </c>
      <c r="AA566" s="152">
        <v>2.8</v>
      </c>
      <c r="AB566" s="152">
        <v>0.1</v>
      </c>
      <c r="AC566" s="152">
        <v>16.059999999999999</v>
      </c>
      <c r="AD566" s="152">
        <v>1.1299999999999999</v>
      </c>
      <c r="AE566" s="152">
        <v>0.8</v>
      </c>
      <c r="AF566" s="152">
        <v>0.11</v>
      </c>
      <c r="AJ566" s="152">
        <v>3.44</v>
      </c>
      <c r="AK566" s="156">
        <f t="shared" si="8"/>
        <v>1.7399999999999999E-2</v>
      </c>
      <c r="AL566" s="151">
        <v>174</v>
      </c>
      <c r="AM566" s="151">
        <v>362</v>
      </c>
      <c r="AN566" s="151">
        <v>1848</v>
      </c>
      <c r="AO566" s="151">
        <v>1696</v>
      </c>
      <c r="CR566" s="152">
        <v>1.82</v>
      </c>
      <c r="DC566" s="152">
        <v>40.159999999999997</v>
      </c>
      <c r="DE566" s="152">
        <v>0.01</v>
      </c>
      <c r="DF566" s="152">
        <v>9.6999999999999993</v>
      </c>
      <c r="DG566" s="152">
        <v>49.82</v>
      </c>
      <c r="DH566" s="152">
        <v>0.22</v>
      </c>
      <c r="DI566" s="152">
        <v>0.04</v>
      </c>
      <c r="DJ566" s="152">
        <v>0.28999999999999998</v>
      </c>
      <c r="DM566" s="152">
        <v>0.21</v>
      </c>
      <c r="DO566" s="154">
        <v>90.1</v>
      </c>
      <c r="ED566" s="152">
        <v>50.74</v>
      </c>
      <c r="EE566" s="152">
        <v>0.42</v>
      </c>
      <c r="EF566" s="152">
        <v>14.37</v>
      </c>
      <c r="EH566" s="152">
        <v>9.89</v>
      </c>
      <c r="EK566" s="152">
        <v>0.18</v>
      </c>
      <c r="EL566" s="152">
        <v>9.18</v>
      </c>
      <c r="EM566" s="152">
        <v>11.28</v>
      </c>
      <c r="EO566" s="152">
        <v>1.1399999999999999</v>
      </c>
      <c r="EP566" s="152">
        <v>0.67</v>
      </c>
      <c r="EQ566" s="152">
        <v>0.12</v>
      </c>
      <c r="ES566" s="152">
        <v>0.28000000000000003</v>
      </c>
      <c r="FA566" s="152">
        <v>3.9329475509999998</v>
      </c>
      <c r="FB566" s="152">
        <v>0.29957621099999998</v>
      </c>
      <c r="FD566" s="152">
        <v>31.318201670000001</v>
      </c>
      <c r="FF566" s="152">
        <v>315.69302879999998</v>
      </c>
      <c r="FG566" s="152">
        <v>363.58742640000003</v>
      </c>
      <c r="FI566" s="152">
        <v>41.276142290000003</v>
      </c>
      <c r="FJ566" s="152">
        <v>101.2684941</v>
      </c>
      <c r="FK566" s="152">
        <v>126.78954450000001</v>
      </c>
      <c r="FL566" s="152">
        <v>68.263437620000005</v>
      </c>
      <c r="FM566" s="152">
        <v>8.2181223919999997</v>
      </c>
      <c r="FP566" s="152">
        <v>13.7761549</v>
      </c>
      <c r="FQ566" s="152">
        <v>271.55052019999999</v>
      </c>
      <c r="FR566" s="152">
        <v>8.6219926630000003</v>
      </c>
      <c r="FS566" s="152">
        <v>17.148789050000001</v>
      </c>
      <c r="FT566" s="152">
        <v>0.87573905100000005</v>
      </c>
      <c r="FX566" s="152">
        <v>0.22624592900000001</v>
      </c>
      <c r="FY566" s="152">
        <v>118.0323709</v>
      </c>
      <c r="FZ566" s="152">
        <v>3.1189648750000001</v>
      </c>
      <c r="GA566" s="152">
        <v>7.2897864959999996</v>
      </c>
      <c r="GB566" s="152">
        <v>1.0736556690000001</v>
      </c>
      <c r="GC566" s="152">
        <v>5.0011977229999998</v>
      </c>
      <c r="GD566" s="152">
        <v>1.3356080429999999</v>
      </c>
      <c r="GE566" s="152">
        <v>0.47732414299999998</v>
      </c>
      <c r="GF566" s="152">
        <v>1.46319328</v>
      </c>
      <c r="GG566" s="152">
        <v>0.242220565</v>
      </c>
      <c r="GH566" s="152">
        <v>1.4494588340000001</v>
      </c>
      <c r="GI566" s="152">
        <v>0.30980164700000001</v>
      </c>
      <c r="GJ566" s="152">
        <v>0.88283127299999997</v>
      </c>
      <c r="GL566" s="152">
        <v>0.92178411500000001</v>
      </c>
      <c r="GM566" s="152">
        <v>0.14588827800000001</v>
      </c>
      <c r="GN566" s="152">
        <v>0.55398592199999996</v>
      </c>
      <c r="GO566" s="152">
        <v>5.4827395000000001E-2</v>
      </c>
      <c r="GS566" s="152">
        <v>2.0875024949999998</v>
      </c>
      <c r="GT566" s="152">
        <v>0.34031241400000001</v>
      </c>
      <c r="GU566" s="152">
        <v>0.19487048600000001</v>
      </c>
    </row>
    <row r="567" spans="1:203">
      <c r="A567" s="151">
        <v>2794</v>
      </c>
      <c r="B567" s="152" t="s">
        <v>2859</v>
      </c>
      <c r="C567" s="152" t="s">
        <v>3577</v>
      </c>
      <c r="D567" s="152" t="s">
        <v>3578</v>
      </c>
      <c r="E567" s="152" t="s">
        <v>4068</v>
      </c>
      <c r="F567" s="152" t="s">
        <v>9011</v>
      </c>
      <c r="L567" s="153" t="s">
        <v>4069</v>
      </c>
      <c r="M567" s="153" t="s">
        <v>3840</v>
      </c>
      <c r="P567" s="152">
        <v>-16.23456667</v>
      </c>
      <c r="Q567" s="152">
        <v>-173.94225</v>
      </c>
      <c r="R567" s="152" t="s">
        <v>3582</v>
      </c>
      <c r="S567" s="152" t="s">
        <v>2716</v>
      </c>
      <c r="T567" s="152">
        <v>51.69</v>
      </c>
      <c r="U567" s="152">
        <v>0.64</v>
      </c>
      <c r="V567" s="152">
        <v>16.760000000000002</v>
      </c>
      <c r="X567" s="152">
        <v>8.1199999999999992</v>
      </c>
      <c r="AA567" s="152">
        <v>2.46</v>
      </c>
      <c r="AB567" s="152">
        <v>0.16</v>
      </c>
      <c r="AC567" s="152">
        <v>13.29</v>
      </c>
      <c r="AD567" s="152">
        <v>0.97</v>
      </c>
      <c r="AE567" s="152">
        <v>0.71</v>
      </c>
      <c r="AF567" s="152">
        <v>0.13</v>
      </c>
      <c r="AJ567" s="152">
        <v>4.0999999999999996</v>
      </c>
      <c r="AK567" s="156">
        <f t="shared" si="8"/>
        <v>1.0200000000000001E-2</v>
      </c>
      <c r="AL567" s="151">
        <v>102</v>
      </c>
      <c r="AM567" s="151">
        <v>384</v>
      </c>
      <c r="AN567" s="151">
        <v>1860</v>
      </c>
      <c r="AO567" s="151">
        <v>1512</v>
      </c>
      <c r="CR567" s="152">
        <v>1.82</v>
      </c>
      <c r="DC567" s="152">
        <v>39.1</v>
      </c>
      <c r="DD567" s="152">
        <v>0.01</v>
      </c>
      <c r="DE567" s="152">
        <v>0.02</v>
      </c>
      <c r="DF567" s="152">
        <v>14.09</v>
      </c>
      <c r="DG567" s="152">
        <v>46.06</v>
      </c>
      <c r="DH567" s="152">
        <v>0.26</v>
      </c>
      <c r="DI567" s="152">
        <v>0.01</v>
      </c>
      <c r="DJ567" s="152">
        <v>0.17</v>
      </c>
      <c r="DM567" s="152">
        <v>0.2</v>
      </c>
      <c r="DO567" s="154">
        <v>85.3</v>
      </c>
      <c r="ED567" s="152">
        <v>50.74</v>
      </c>
      <c r="EE567" s="152">
        <v>0.42</v>
      </c>
      <c r="EF567" s="152">
        <v>14.37</v>
      </c>
      <c r="EH567" s="152">
        <v>9.89</v>
      </c>
      <c r="EK567" s="152">
        <v>0.18</v>
      </c>
      <c r="EL567" s="152">
        <v>9.18</v>
      </c>
      <c r="EM567" s="152">
        <v>11.28</v>
      </c>
      <c r="EO567" s="152">
        <v>1.1399999999999999</v>
      </c>
      <c r="EP567" s="152">
        <v>0.67</v>
      </c>
      <c r="EQ567" s="152">
        <v>0.12</v>
      </c>
      <c r="ES567" s="152">
        <v>0.28000000000000003</v>
      </c>
      <c r="FA567" s="152">
        <v>3.9329475509999998</v>
      </c>
      <c r="FB567" s="152">
        <v>0.29957621099999998</v>
      </c>
      <c r="FD567" s="152">
        <v>31.318201670000001</v>
      </c>
      <c r="FF567" s="152">
        <v>315.69302879999998</v>
      </c>
      <c r="FG567" s="152">
        <v>363.58742640000003</v>
      </c>
      <c r="FI567" s="152">
        <v>41.276142290000003</v>
      </c>
      <c r="FJ567" s="152">
        <v>101.2684941</v>
      </c>
      <c r="FK567" s="152">
        <v>126.78954450000001</v>
      </c>
      <c r="FL567" s="152">
        <v>68.263437620000005</v>
      </c>
      <c r="FM567" s="152">
        <v>8.2181223919999997</v>
      </c>
      <c r="FP567" s="152">
        <v>13.7761549</v>
      </c>
      <c r="FQ567" s="152">
        <v>271.55052019999999</v>
      </c>
      <c r="FR567" s="152">
        <v>8.6219926630000003</v>
      </c>
      <c r="FS567" s="152">
        <v>17.148789050000001</v>
      </c>
      <c r="FT567" s="152">
        <v>0.87573905100000005</v>
      </c>
      <c r="FX567" s="152">
        <v>0.22624592900000001</v>
      </c>
      <c r="FY567" s="152">
        <v>118.0323709</v>
      </c>
      <c r="FZ567" s="152">
        <v>3.1189648750000001</v>
      </c>
      <c r="GA567" s="152">
        <v>7.2897864959999996</v>
      </c>
      <c r="GB567" s="152">
        <v>1.0736556690000001</v>
      </c>
      <c r="GC567" s="152">
        <v>5.0011977229999998</v>
      </c>
      <c r="GD567" s="152">
        <v>1.3356080429999999</v>
      </c>
      <c r="GE567" s="152">
        <v>0.47732414299999998</v>
      </c>
      <c r="GF567" s="152">
        <v>1.46319328</v>
      </c>
      <c r="GG567" s="152">
        <v>0.242220565</v>
      </c>
      <c r="GH567" s="152">
        <v>1.4494588340000001</v>
      </c>
      <c r="GI567" s="152">
        <v>0.30980164700000001</v>
      </c>
      <c r="GJ567" s="152">
        <v>0.88283127299999997</v>
      </c>
      <c r="GL567" s="152">
        <v>0.92178411500000001</v>
      </c>
      <c r="GM567" s="152">
        <v>0.14588827800000001</v>
      </c>
      <c r="GN567" s="152">
        <v>0.55398592199999996</v>
      </c>
      <c r="GO567" s="152">
        <v>5.4827395000000001E-2</v>
      </c>
      <c r="GS567" s="152">
        <v>2.0875024949999998</v>
      </c>
      <c r="GT567" s="152">
        <v>0.34031241400000001</v>
      </c>
      <c r="GU567" s="152">
        <v>0.19487048600000001</v>
      </c>
    </row>
    <row r="568" spans="1:203">
      <c r="A568" s="151">
        <v>2795</v>
      </c>
      <c r="B568" s="152" t="s">
        <v>2859</v>
      </c>
      <c r="C568" s="152" t="s">
        <v>3577</v>
      </c>
      <c r="D568" s="152" t="s">
        <v>3578</v>
      </c>
      <c r="E568" s="152" t="s">
        <v>4068</v>
      </c>
      <c r="F568" s="152" t="s">
        <v>9012</v>
      </c>
      <c r="L568" s="153" t="s">
        <v>4069</v>
      </c>
      <c r="M568" s="153" t="s">
        <v>4677</v>
      </c>
      <c r="P568" s="152">
        <v>-16.23456667</v>
      </c>
      <c r="Q568" s="152">
        <v>-173.94225</v>
      </c>
      <c r="R568" s="152" t="s">
        <v>3582</v>
      </c>
      <c r="S568" s="152" t="s">
        <v>2716</v>
      </c>
      <c r="T568" s="152">
        <v>51.05</v>
      </c>
      <c r="U568" s="152">
        <v>0.53</v>
      </c>
      <c r="V568" s="152">
        <v>16.79</v>
      </c>
      <c r="X568" s="152">
        <v>8.9</v>
      </c>
      <c r="AA568" s="152">
        <v>4.17</v>
      </c>
      <c r="AB568" s="152">
        <v>0.18</v>
      </c>
      <c r="AC568" s="152">
        <v>14.32</v>
      </c>
      <c r="AD568" s="152">
        <v>1.06</v>
      </c>
      <c r="AE568" s="152">
        <v>0.73</v>
      </c>
      <c r="AF568" s="152">
        <v>0.15</v>
      </c>
      <c r="AJ568" s="152">
        <v>2.4</v>
      </c>
      <c r="AK568" s="156">
        <f t="shared" si="8"/>
        <v>1.7100000000000001E-2</v>
      </c>
      <c r="AL568" s="151">
        <v>171</v>
      </c>
      <c r="AM568" s="151">
        <v>381</v>
      </c>
      <c r="AN568" s="151">
        <v>1883</v>
      </c>
      <c r="AO568" s="151">
        <v>1590</v>
      </c>
      <c r="CR568" s="152">
        <v>1.82</v>
      </c>
      <c r="DC568" s="152">
        <v>40.5</v>
      </c>
      <c r="DF568" s="152">
        <v>14.01</v>
      </c>
      <c r="DG568" s="152">
        <v>45.27</v>
      </c>
      <c r="DH568" s="152">
        <v>7.0000000000000007E-2</v>
      </c>
      <c r="DI568" s="152">
        <v>0.04</v>
      </c>
      <c r="DJ568" s="152">
        <v>0.03</v>
      </c>
      <c r="DM568" s="152">
        <v>0.19</v>
      </c>
      <c r="DO568" s="154">
        <v>85.2</v>
      </c>
      <c r="ED568" s="152">
        <v>50.74</v>
      </c>
      <c r="EE568" s="152">
        <v>0.42</v>
      </c>
      <c r="EF568" s="152">
        <v>14.37</v>
      </c>
      <c r="EH568" s="152">
        <v>9.89</v>
      </c>
      <c r="EK568" s="152">
        <v>0.18</v>
      </c>
      <c r="EL568" s="152">
        <v>9.18</v>
      </c>
      <c r="EM568" s="152">
        <v>11.28</v>
      </c>
      <c r="EO568" s="152">
        <v>1.1399999999999999</v>
      </c>
      <c r="EP568" s="152">
        <v>0.67</v>
      </c>
      <c r="EQ568" s="152">
        <v>0.12</v>
      </c>
      <c r="ES568" s="152">
        <v>0.28000000000000003</v>
      </c>
      <c r="FA568" s="152">
        <v>3.9329475509999998</v>
      </c>
      <c r="FB568" s="152">
        <v>0.29957621099999998</v>
      </c>
      <c r="FD568" s="152">
        <v>31.318201670000001</v>
      </c>
      <c r="FF568" s="152">
        <v>315.69302879999998</v>
      </c>
      <c r="FG568" s="152">
        <v>363.58742640000003</v>
      </c>
      <c r="FI568" s="152">
        <v>41.276142290000003</v>
      </c>
      <c r="FJ568" s="152">
        <v>101.2684941</v>
      </c>
      <c r="FK568" s="152">
        <v>126.78954450000001</v>
      </c>
      <c r="FL568" s="152">
        <v>68.263437620000005</v>
      </c>
      <c r="FM568" s="152">
        <v>8.2181223919999997</v>
      </c>
      <c r="FP568" s="152">
        <v>13.7761549</v>
      </c>
      <c r="FQ568" s="152">
        <v>271.55052019999999</v>
      </c>
      <c r="FR568" s="152">
        <v>8.6219926630000003</v>
      </c>
      <c r="FS568" s="152">
        <v>17.148789050000001</v>
      </c>
      <c r="FT568" s="152">
        <v>0.87573905100000005</v>
      </c>
      <c r="FX568" s="152">
        <v>0.22624592900000001</v>
      </c>
      <c r="FY568" s="152">
        <v>118.0323709</v>
      </c>
      <c r="FZ568" s="152">
        <v>3.1189648750000001</v>
      </c>
      <c r="GA568" s="152">
        <v>7.2897864959999996</v>
      </c>
      <c r="GB568" s="152">
        <v>1.0736556690000001</v>
      </c>
      <c r="GC568" s="152">
        <v>5.0011977229999998</v>
      </c>
      <c r="GD568" s="152">
        <v>1.3356080429999999</v>
      </c>
      <c r="GE568" s="152">
        <v>0.47732414299999998</v>
      </c>
      <c r="GF568" s="152">
        <v>1.46319328</v>
      </c>
      <c r="GG568" s="152">
        <v>0.242220565</v>
      </c>
      <c r="GH568" s="152">
        <v>1.4494588340000001</v>
      </c>
      <c r="GI568" s="152">
        <v>0.30980164700000001</v>
      </c>
      <c r="GJ568" s="152">
        <v>0.88283127299999997</v>
      </c>
      <c r="GL568" s="152">
        <v>0.92178411500000001</v>
      </c>
      <c r="GM568" s="152">
        <v>0.14588827800000001</v>
      </c>
      <c r="GN568" s="152">
        <v>0.55398592199999996</v>
      </c>
      <c r="GO568" s="152">
        <v>5.4827395000000001E-2</v>
      </c>
      <c r="GS568" s="152">
        <v>2.0875024949999998</v>
      </c>
      <c r="GT568" s="152">
        <v>0.34031241400000001</v>
      </c>
      <c r="GU568" s="152">
        <v>0.19487048600000001</v>
      </c>
    </row>
    <row r="569" spans="1:203">
      <c r="A569" s="151">
        <v>2796</v>
      </c>
      <c r="B569" s="152" t="s">
        <v>2859</v>
      </c>
      <c r="C569" s="152" t="s">
        <v>3577</v>
      </c>
      <c r="D569" s="152" t="s">
        <v>3578</v>
      </c>
      <c r="E569" s="152" t="s">
        <v>4068</v>
      </c>
      <c r="F569" s="152" t="s">
        <v>9013</v>
      </c>
      <c r="L569" s="153" t="s">
        <v>4069</v>
      </c>
      <c r="M569" s="153" t="s">
        <v>4716</v>
      </c>
      <c r="P569" s="152">
        <v>-16.23456667</v>
      </c>
      <c r="Q569" s="152">
        <v>-173.94225</v>
      </c>
      <c r="R569" s="152" t="s">
        <v>3582</v>
      </c>
      <c r="S569" s="152" t="s">
        <v>2716</v>
      </c>
      <c r="T569" s="152">
        <v>51.17</v>
      </c>
      <c r="U569" s="152">
        <v>0.46</v>
      </c>
      <c r="V569" s="152">
        <v>16.21</v>
      </c>
      <c r="X569" s="152">
        <v>7.51</v>
      </c>
      <c r="AA569" s="152">
        <v>3.42</v>
      </c>
      <c r="AB569" s="152">
        <v>0.12</v>
      </c>
      <c r="AC569" s="152">
        <v>13.57</v>
      </c>
      <c r="AD569" s="152">
        <v>1.1200000000000001</v>
      </c>
      <c r="AE569" s="152">
        <v>0.72</v>
      </c>
      <c r="AF569" s="152">
        <v>0.18</v>
      </c>
      <c r="AJ569" s="152">
        <v>3.87</v>
      </c>
      <c r="AK569" s="156">
        <f t="shared" si="8"/>
        <v>1.9800000000000002E-2</v>
      </c>
      <c r="AL569" s="151">
        <v>198</v>
      </c>
      <c r="AM569" s="151">
        <v>351</v>
      </c>
      <c r="AN569" s="151">
        <v>2047</v>
      </c>
      <c r="AO569" s="151">
        <v>1525</v>
      </c>
      <c r="AQ569" s="152">
        <v>3.7570000000000001</v>
      </c>
      <c r="AW569" s="152">
        <v>55.015999999999998</v>
      </c>
      <c r="AY569" s="151">
        <v>231.32400000000001</v>
      </c>
      <c r="AZ569" s="152">
        <v>262.923</v>
      </c>
      <c r="BA569" s="152">
        <v>19.77</v>
      </c>
      <c r="BB569" s="152">
        <v>15.981</v>
      </c>
      <c r="BC569" s="152">
        <v>136.38999999999999</v>
      </c>
      <c r="BD569" s="152">
        <v>50.731999999999999</v>
      </c>
      <c r="BG569" s="152">
        <v>13.701000000000001</v>
      </c>
      <c r="BH569" s="152">
        <v>239.261</v>
      </c>
      <c r="BI569" s="152">
        <v>8.8170000000000002</v>
      </c>
      <c r="BJ569" s="152">
        <v>17.398</v>
      </c>
      <c r="BK569" s="152">
        <v>0.93300000000000005</v>
      </c>
      <c r="BN569" s="152">
        <v>0.215</v>
      </c>
      <c r="BO569" s="152">
        <v>101.26600000000001</v>
      </c>
      <c r="BP569" s="152">
        <v>3.173</v>
      </c>
      <c r="BQ569" s="152">
        <v>6.5979999999999999</v>
      </c>
      <c r="BR569" s="152">
        <v>1.004</v>
      </c>
      <c r="BS569" s="152">
        <v>4.9770000000000003</v>
      </c>
      <c r="BT569" s="152">
        <v>1.2529999999999999</v>
      </c>
      <c r="BU569" s="152">
        <v>0.42799999999999999</v>
      </c>
      <c r="BV569" s="152">
        <v>1.4950000000000001</v>
      </c>
      <c r="BW569" s="152">
        <v>0.28799999999999998</v>
      </c>
      <c r="BX569" s="152">
        <v>1.589</v>
      </c>
      <c r="BZ569" s="152">
        <v>0.752</v>
      </c>
      <c r="CA569" s="152">
        <v>0.995</v>
      </c>
      <c r="CD569" s="152">
        <v>0.50600000000000001</v>
      </c>
      <c r="CE569" s="152">
        <v>0.05</v>
      </c>
      <c r="CH569" s="152">
        <v>1.077</v>
      </c>
      <c r="CJ569" s="152">
        <v>0.33900000000000002</v>
      </c>
      <c r="CK569" s="152">
        <v>0.187</v>
      </c>
      <c r="CR569" s="152">
        <v>1.82</v>
      </c>
      <c r="DC569" s="152">
        <v>40.46</v>
      </c>
      <c r="DD569" s="152">
        <v>0.01</v>
      </c>
      <c r="DF569" s="152">
        <v>12.35</v>
      </c>
      <c r="DG569" s="152">
        <v>47.11</v>
      </c>
      <c r="DH569" s="152">
        <v>0.1</v>
      </c>
      <c r="DI569" s="152">
        <v>0.04</v>
      </c>
      <c r="DJ569" s="152">
        <v>0.06</v>
      </c>
      <c r="DM569" s="152">
        <v>0.19</v>
      </c>
      <c r="DO569" s="154">
        <v>87.2</v>
      </c>
      <c r="ED569" s="152">
        <v>50.74</v>
      </c>
      <c r="EE569" s="152">
        <v>0.42</v>
      </c>
      <c r="EF569" s="152">
        <v>14.37</v>
      </c>
      <c r="EH569" s="152">
        <v>9.89</v>
      </c>
      <c r="EK569" s="152">
        <v>0.18</v>
      </c>
      <c r="EL569" s="152">
        <v>9.18</v>
      </c>
      <c r="EM569" s="152">
        <v>11.28</v>
      </c>
      <c r="EO569" s="152">
        <v>1.1399999999999999</v>
      </c>
      <c r="EP569" s="152">
        <v>0.67</v>
      </c>
      <c r="EQ569" s="152">
        <v>0.12</v>
      </c>
      <c r="ES569" s="152">
        <v>0.28000000000000003</v>
      </c>
      <c r="FA569" s="152">
        <v>3.9329475509999998</v>
      </c>
      <c r="FB569" s="152">
        <v>0.29957621099999998</v>
      </c>
      <c r="FD569" s="152">
        <v>31.318201670000001</v>
      </c>
      <c r="FF569" s="152">
        <v>315.69302879999998</v>
      </c>
      <c r="FG569" s="152">
        <v>363.58742640000003</v>
      </c>
      <c r="FI569" s="152">
        <v>41.276142290000003</v>
      </c>
      <c r="FJ569" s="152">
        <v>101.2684941</v>
      </c>
      <c r="FK569" s="152">
        <v>126.78954450000001</v>
      </c>
      <c r="FL569" s="152">
        <v>68.263437620000005</v>
      </c>
      <c r="FM569" s="152">
        <v>8.2181223919999997</v>
      </c>
      <c r="FP569" s="152">
        <v>13.7761549</v>
      </c>
      <c r="FQ569" s="152">
        <v>271.55052019999999</v>
      </c>
      <c r="FR569" s="152">
        <v>8.6219926630000003</v>
      </c>
      <c r="FS569" s="152">
        <v>17.148789050000001</v>
      </c>
      <c r="FT569" s="152">
        <v>0.87573905100000005</v>
      </c>
      <c r="FX569" s="152">
        <v>0.22624592900000001</v>
      </c>
      <c r="FY569" s="152">
        <v>118.0323709</v>
      </c>
      <c r="FZ569" s="152">
        <v>3.1189648750000001</v>
      </c>
      <c r="GA569" s="152">
        <v>7.2897864959999996</v>
      </c>
      <c r="GB569" s="152">
        <v>1.0736556690000001</v>
      </c>
      <c r="GC569" s="152">
        <v>5.0011977229999998</v>
      </c>
      <c r="GD569" s="152">
        <v>1.3356080429999999</v>
      </c>
      <c r="GE569" s="152">
        <v>0.47732414299999998</v>
      </c>
      <c r="GF569" s="152">
        <v>1.46319328</v>
      </c>
      <c r="GG569" s="152">
        <v>0.242220565</v>
      </c>
      <c r="GH569" s="152">
        <v>1.4494588340000001</v>
      </c>
      <c r="GI569" s="152">
        <v>0.30980164700000001</v>
      </c>
      <c r="GJ569" s="152">
        <v>0.88283127299999997</v>
      </c>
      <c r="GL569" s="152">
        <v>0.92178411500000001</v>
      </c>
      <c r="GM569" s="152">
        <v>0.14588827800000001</v>
      </c>
      <c r="GN569" s="152">
        <v>0.55398592199999996</v>
      </c>
      <c r="GO569" s="152">
        <v>5.4827395000000001E-2</v>
      </c>
      <c r="GS569" s="152">
        <v>2.0875024949999998</v>
      </c>
      <c r="GT569" s="152">
        <v>0.34031241400000001</v>
      </c>
      <c r="GU569" s="152">
        <v>0.19487048600000001</v>
      </c>
    </row>
    <row r="570" spans="1:203">
      <c r="A570" s="151">
        <v>2798</v>
      </c>
      <c r="B570" s="152" t="s">
        <v>2859</v>
      </c>
      <c r="C570" s="152" t="s">
        <v>3577</v>
      </c>
      <c r="D570" s="152" t="s">
        <v>3578</v>
      </c>
      <c r="E570" s="152" t="s">
        <v>4068</v>
      </c>
      <c r="F570" s="152" t="s">
        <v>9014</v>
      </c>
      <c r="L570" s="153" t="s">
        <v>4069</v>
      </c>
      <c r="M570" s="153" t="s">
        <v>5069</v>
      </c>
      <c r="P570" s="152">
        <v>-16.23456667</v>
      </c>
      <c r="Q570" s="152">
        <v>-173.94225</v>
      </c>
      <c r="R570" s="152" t="s">
        <v>3582</v>
      </c>
      <c r="S570" s="152" t="s">
        <v>2716</v>
      </c>
      <c r="T570" s="152">
        <v>52.46</v>
      </c>
      <c r="U570" s="152">
        <v>0.57999999999999996</v>
      </c>
      <c r="V570" s="152">
        <v>14.96</v>
      </c>
      <c r="X570" s="152">
        <v>6.4</v>
      </c>
      <c r="AA570" s="152">
        <v>4.18</v>
      </c>
      <c r="AB570" s="152">
        <v>0.16</v>
      </c>
      <c r="AC570" s="152">
        <v>15.73</v>
      </c>
      <c r="AD570" s="152">
        <v>0.99</v>
      </c>
      <c r="AE570" s="152">
        <v>0.7</v>
      </c>
      <c r="AF570" s="152">
        <v>0.12</v>
      </c>
      <c r="AJ570" s="152">
        <v>2.93</v>
      </c>
      <c r="AK570" s="156">
        <f t="shared" si="8"/>
        <v>2.3599999999999999E-2</v>
      </c>
      <c r="AL570" s="151">
        <v>236</v>
      </c>
      <c r="AM570" s="151">
        <v>360</v>
      </c>
      <c r="AN570" s="151">
        <v>1859</v>
      </c>
      <c r="AO570" s="151">
        <v>1778</v>
      </c>
      <c r="CR570" s="152">
        <v>1.82</v>
      </c>
      <c r="DC570" s="152">
        <v>41.26</v>
      </c>
      <c r="DD570" s="152">
        <v>0.01</v>
      </c>
      <c r="DF570" s="152">
        <v>10.67</v>
      </c>
      <c r="DG570" s="152">
        <v>47.96</v>
      </c>
      <c r="DH570" s="152">
        <v>7.0000000000000007E-2</v>
      </c>
      <c r="DI570" s="152">
        <v>0.03</v>
      </c>
      <c r="DJ570" s="152">
        <v>0.11</v>
      </c>
      <c r="DM570" s="152">
        <v>0.18</v>
      </c>
      <c r="DO570" s="154">
        <v>88.9</v>
      </c>
      <c r="ED570" s="152">
        <v>50.74</v>
      </c>
      <c r="EE570" s="152">
        <v>0.42</v>
      </c>
      <c r="EF570" s="152">
        <v>14.37</v>
      </c>
      <c r="EH570" s="152">
        <v>9.89</v>
      </c>
      <c r="EK570" s="152">
        <v>0.18</v>
      </c>
      <c r="EL570" s="152">
        <v>9.18</v>
      </c>
      <c r="EM570" s="152">
        <v>11.28</v>
      </c>
      <c r="EO570" s="152">
        <v>1.1399999999999999</v>
      </c>
      <c r="EP570" s="152">
        <v>0.67</v>
      </c>
      <c r="EQ570" s="152">
        <v>0.12</v>
      </c>
      <c r="ES570" s="152">
        <v>0.28000000000000003</v>
      </c>
      <c r="FA570" s="152">
        <v>3.9329475509999998</v>
      </c>
      <c r="FB570" s="152">
        <v>0.29957621099999998</v>
      </c>
      <c r="FD570" s="152">
        <v>31.318201670000001</v>
      </c>
      <c r="FF570" s="152">
        <v>315.69302879999998</v>
      </c>
      <c r="FG570" s="152">
        <v>363.58742640000003</v>
      </c>
      <c r="FI570" s="152">
        <v>41.276142290000003</v>
      </c>
      <c r="FJ570" s="152">
        <v>101.2684941</v>
      </c>
      <c r="FK570" s="152">
        <v>126.78954450000001</v>
      </c>
      <c r="FL570" s="152">
        <v>68.263437620000005</v>
      </c>
      <c r="FM570" s="152">
        <v>8.2181223919999997</v>
      </c>
      <c r="FP570" s="152">
        <v>13.7761549</v>
      </c>
      <c r="FQ570" s="152">
        <v>271.55052019999999</v>
      </c>
      <c r="FR570" s="152">
        <v>8.6219926630000003</v>
      </c>
      <c r="FS570" s="152">
        <v>17.148789050000001</v>
      </c>
      <c r="FT570" s="152">
        <v>0.87573905100000005</v>
      </c>
      <c r="FX570" s="152">
        <v>0.22624592900000001</v>
      </c>
      <c r="FY570" s="152">
        <v>118.0323709</v>
      </c>
      <c r="FZ570" s="152">
        <v>3.1189648750000001</v>
      </c>
      <c r="GA570" s="152">
        <v>7.2897864959999996</v>
      </c>
      <c r="GB570" s="152">
        <v>1.0736556690000001</v>
      </c>
      <c r="GC570" s="152">
        <v>5.0011977229999998</v>
      </c>
      <c r="GD570" s="152">
        <v>1.3356080429999999</v>
      </c>
      <c r="GE570" s="152">
        <v>0.47732414299999998</v>
      </c>
      <c r="GF570" s="152">
        <v>1.46319328</v>
      </c>
      <c r="GG570" s="152">
        <v>0.242220565</v>
      </c>
      <c r="GH570" s="152">
        <v>1.4494588340000001</v>
      </c>
      <c r="GI570" s="152">
        <v>0.30980164700000001</v>
      </c>
      <c r="GJ570" s="152">
        <v>0.88283127299999997</v>
      </c>
      <c r="GL570" s="152">
        <v>0.92178411500000001</v>
      </c>
      <c r="GM570" s="152">
        <v>0.14588827800000001</v>
      </c>
      <c r="GN570" s="152">
        <v>0.55398592199999996</v>
      </c>
      <c r="GO570" s="152">
        <v>5.4827395000000001E-2</v>
      </c>
      <c r="GS570" s="152">
        <v>2.0875024949999998</v>
      </c>
      <c r="GT570" s="152">
        <v>0.34031241400000001</v>
      </c>
      <c r="GU570" s="152">
        <v>0.19487048600000001</v>
      </c>
    </row>
    <row r="571" spans="1:203">
      <c r="A571" s="151">
        <v>2799</v>
      </c>
      <c r="B571" s="152" t="s">
        <v>2859</v>
      </c>
      <c r="C571" s="152" t="s">
        <v>3577</v>
      </c>
      <c r="D571" s="152" t="s">
        <v>3578</v>
      </c>
      <c r="E571" s="152" t="s">
        <v>4068</v>
      </c>
      <c r="F571" s="152" t="s">
        <v>9015</v>
      </c>
      <c r="L571" s="153" t="s">
        <v>4069</v>
      </c>
      <c r="M571" s="153" t="s">
        <v>3898</v>
      </c>
      <c r="P571" s="152">
        <v>-16.23456667</v>
      </c>
      <c r="Q571" s="152">
        <v>-173.94225</v>
      </c>
      <c r="R571" s="152" t="s">
        <v>3582</v>
      </c>
      <c r="S571" s="152" t="s">
        <v>2716</v>
      </c>
      <c r="T571" s="152">
        <v>50.1</v>
      </c>
      <c r="U571" s="152">
        <v>0.38</v>
      </c>
      <c r="V571" s="152">
        <v>16.309999999999999</v>
      </c>
      <c r="X571" s="152">
        <v>8.3000000000000007</v>
      </c>
      <c r="AA571" s="152">
        <v>5.65</v>
      </c>
      <c r="AB571" s="152">
        <v>0.17</v>
      </c>
      <c r="AC571" s="152">
        <v>14.25</v>
      </c>
      <c r="AD571" s="152">
        <v>0.66</v>
      </c>
      <c r="AE571" s="152">
        <v>0.74</v>
      </c>
      <c r="AF571" s="152">
        <v>0.17</v>
      </c>
      <c r="AJ571" s="152">
        <v>2.3199999999999998</v>
      </c>
      <c r="AK571" s="156">
        <f t="shared" si="8"/>
        <v>2.2800000000000001E-2</v>
      </c>
      <c r="AL571" s="151">
        <v>228</v>
      </c>
      <c r="AM571" s="151">
        <v>356</v>
      </c>
      <c r="AN571" s="151">
        <v>1915</v>
      </c>
      <c r="AO571" s="151">
        <v>1503</v>
      </c>
      <c r="CR571" s="152">
        <v>1.82</v>
      </c>
      <c r="DC571" s="152">
        <v>40.32</v>
      </c>
      <c r="DD571" s="152">
        <v>0.02</v>
      </c>
      <c r="DE571" s="152">
        <v>0.01</v>
      </c>
      <c r="DF571" s="152">
        <v>13.59</v>
      </c>
      <c r="DG571" s="152">
        <v>45.55</v>
      </c>
      <c r="DH571" s="152">
        <v>0.11</v>
      </c>
      <c r="DI571" s="152">
        <v>0.03</v>
      </c>
      <c r="DJ571" s="152">
        <v>0.06</v>
      </c>
      <c r="DM571" s="152">
        <v>0.19</v>
      </c>
      <c r="DO571" s="154">
        <v>85.7</v>
      </c>
      <c r="ED571" s="152">
        <v>50.74</v>
      </c>
      <c r="EE571" s="152">
        <v>0.42</v>
      </c>
      <c r="EF571" s="152">
        <v>14.37</v>
      </c>
      <c r="EH571" s="152">
        <v>9.89</v>
      </c>
      <c r="EK571" s="152">
        <v>0.18</v>
      </c>
      <c r="EL571" s="152">
        <v>9.18</v>
      </c>
      <c r="EM571" s="152">
        <v>11.28</v>
      </c>
      <c r="EO571" s="152">
        <v>1.1399999999999999</v>
      </c>
      <c r="EP571" s="152">
        <v>0.67</v>
      </c>
      <c r="EQ571" s="152">
        <v>0.12</v>
      </c>
      <c r="ES571" s="152">
        <v>0.28000000000000003</v>
      </c>
      <c r="FA571" s="152">
        <v>3.9329475509999998</v>
      </c>
      <c r="FB571" s="152">
        <v>0.29957621099999998</v>
      </c>
      <c r="FD571" s="152">
        <v>31.318201670000001</v>
      </c>
      <c r="FF571" s="152">
        <v>315.69302879999998</v>
      </c>
      <c r="FG571" s="152">
        <v>363.58742640000003</v>
      </c>
      <c r="FI571" s="152">
        <v>41.276142290000003</v>
      </c>
      <c r="FJ571" s="152">
        <v>101.2684941</v>
      </c>
      <c r="FK571" s="152">
        <v>126.78954450000001</v>
      </c>
      <c r="FL571" s="152">
        <v>68.263437620000005</v>
      </c>
      <c r="FM571" s="152">
        <v>8.2181223919999997</v>
      </c>
      <c r="FP571" s="152">
        <v>13.7761549</v>
      </c>
      <c r="FQ571" s="152">
        <v>271.55052019999999</v>
      </c>
      <c r="FR571" s="152">
        <v>8.6219926630000003</v>
      </c>
      <c r="FS571" s="152">
        <v>17.148789050000001</v>
      </c>
      <c r="FT571" s="152">
        <v>0.87573905100000005</v>
      </c>
      <c r="FX571" s="152">
        <v>0.22624592900000001</v>
      </c>
      <c r="FY571" s="152">
        <v>118.0323709</v>
      </c>
      <c r="FZ571" s="152">
        <v>3.1189648750000001</v>
      </c>
      <c r="GA571" s="152">
        <v>7.2897864959999996</v>
      </c>
      <c r="GB571" s="152">
        <v>1.0736556690000001</v>
      </c>
      <c r="GC571" s="152">
        <v>5.0011977229999998</v>
      </c>
      <c r="GD571" s="152">
        <v>1.3356080429999999</v>
      </c>
      <c r="GE571" s="152">
        <v>0.47732414299999998</v>
      </c>
      <c r="GF571" s="152">
        <v>1.46319328</v>
      </c>
      <c r="GG571" s="152">
        <v>0.242220565</v>
      </c>
      <c r="GH571" s="152">
        <v>1.4494588340000001</v>
      </c>
      <c r="GI571" s="152">
        <v>0.30980164700000001</v>
      </c>
      <c r="GJ571" s="152">
        <v>0.88283127299999997</v>
      </c>
      <c r="GL571" s="152">
        <v>0.92178411500000001</v>
      </c>
      <c r="GM571" s="152">
        <v>0.14588827800000001</v>
      </c>
      <c r="GN571" s="152">
        <v>0.55398592199999996</v>
      </c>
      <c r="GO571" s="152">
        <v>5.4827395000000001E-2</v>
      </c>
      <c r="GS571" s="152">
        <v>2.0875024949999998</v>
      </c>
      <c r="GT571" s="152">
        <v>0.34031241400000001</v>
      </c>
      <c r="GU571" s="152">
        <v>0.19487048600000001</v>
      </c>
    </row>
    <row r="572" spans="1:203">
      <c r="A572" s="151">
        <v>2801</v>
      </c>
      <c r="B572" s="152" t="s">
        <v>2859</v>
      </c>
      <c r="C572" s="152" t="s">
        <v>3577</v>
      </c>
      <c r="D572" s="152" t="s">
        <v>3578</v>
      </c>
      <c r="E572" s="152" t="s">
        <v>4068</v>
      </c>
      <c r="F572" s="152" t="s">
        <v>9016</v>
      </c>
      <c r="L572" s="153" t="s">
        <v>4069</v>
      </c>
      <c r="M572" s="153" t="s">
        <v>4490</v>
      </c>
      <c r="P572" s="152">
        <v>-16.23456667</v>
      </c>
      <c r="Q572" s="152">
        <v>-173.94225</v>
      </c>
      <c r="R572" s="152" t="s">
        <v>3582</v>
      </c>
      <c r="S572" s="152" t="s">
        <v>2716</v>
      </c>
      <c r="T572" s="152">
        <v>50.47</v>
      </c>
      <c r="U572" s="152">
        <v>0.37</v>
      </c>
      <c r="V572" s="152">
        <v>15.83</v>
      </c>
      <c r="X572" s="152">
        <v>9.02</v>
      </c>
      <c r="AA572" s="152">
        <v>7.05</v>
      </c>
      <c r="AB572" s="152">
        <v>0.1</v>
      </c>
      <c r="AC572" s="152">
        <v>12.66</v>
      </c>
      <c r="AD572" s="152">
        <v>0.7</v>
      </c>
      <c r="AE572" s="152">
        <v>0.84</v>
      </c>
      <c r="AF572" s="152">
        <v>0.11</v>
      </c>
      <c r="AJ572" s="152">
        <v>2.34</v>
      </c>
      <c r="AK572" s="156">
        <f t="shared" si="8"/>
        <v>1.2999999999999999E-2</v>
      </c>
      <c r="AL572" s="151">
        <v>130</v>
      </c>
      <c r="AM572" s="151">
        <v>326</v>
      </c>
      <c r="AN572" s="151">
        <v>1680</v>
      </c>
      <c r="AO572" s="151">
        <v>1444</v>
      </c>
      <c r="CR572" s="152">
        <v>1.82</v>
      </c>
      <c r="DC572" s="152">
        <v>40.03</v>
      </c>
      <c r="DD572" s="152">
        <v>0.02</v>
      </c>
      <c r="DF572" s="152">
        <v>15.06</v>
      </c>
      <c r="DG572" s="152">
        <v>44.26</v>
      </c>
      <c r="DH572" s="152">
        <v>0.13</v>
      </c>
      <c r="DI572" s="152">
        <v>0.01</v>
      </c>
      <c r="DJ572" s="152">
        <v>0.02</v>
      </c>
      <c r="DM572" s="152">
        <v>0.17</v>
      </c>
      <c r="DO572" s="154">
        <v>84</v>
      </c>
      <c r="ED572" s="152">
        <v>50.74</v>
      </c>
      <c r="EE572" s="152">
        <v>0.42</v>
      </c>
      <c r="EF572" s="152">
        <v>14.37</v>
      </c>
      <c r="EH572" s="152">
        <v>9.89</v>
      </c>
      <c r="EK572" s="152">
        <v>0.18</v>
      </c>
      <c r="EL572" s="152">
        <v>9.18</v>
      </c>
      <c r="EM572" s="152">
        <v>11.28</v>
      </c>
      <c r="EO572" s="152">
        <v>1.1399999999999999</v>
      </c>
      <c r="EP572" s="152">
        <v>0.67</v>
      </c>
      <c r="EQ572" s="152">
        <v>0.12</v>
      </c>
      <c r="ES572" s="152">
        <v>0.28000000000000003</v>
      </c>
      <c r="FA572" s="152">
        <v>3.9329475509999998</v>
      </c>
      <c r="FB572" s="152">
        <v>0.29957621099999998</v>
      </c>
      <c r="FD572" s="152">
        <v>31.318201670000001</v>
      </c>
      <c r="FF572" s="152">
        <v>315.69302879999998</v>
      </c>
      <c r="FG572" s="152">
        <v>363.58742640000003</v>
      </c>
      <c r="FI572" s="152">
        <v>41.276142290000003</v>
      </c>
      <c r="FJ572" s="152">
        <v>101.2684941</v>
      </c>
      <c r="FK572" s="152">
        <v>126.78954450000001</v>
      </c>
      <c r="FL572" s="152">
        <v>68.263437620000005</v>
      </c>
      <c r="FM572" s="152">
        <v>8.2181223919999997</v>
      </c>
      <c r="FP572" s="152">
        <v>13.7761549</v>
      </c>
      <c r="FQ572" s="152">
        <v>271.55052019999999</v>
      </c>
      <c r="FR572" s="152">
        <v>8.6219926630000003</v>
      </c>
      <c r="FS572" s="152">
        <v>17.148789050000001</v>
      </c>
      <c r="FT572" s="152">
        <v>0.87573905100000005</v>
      </c>
      <c r="FX572" s="152">
        <v>0.22624592900000001</v>
      </c>
      <c r="FY572" s="152">
        <v>118.0323709</v>
      </c>
      <c r="FZ572" s="152">
        <v>3.1189648750000001</v>
      </c>
      <c r="GA572" s="152">
        <v>7.2897864959999996</v>
      </c>
      <c r="GB572" s="152">
        <v>1.0736556690000001</v>
      </c>
      <c r="GC572" s="152">
        <v>5.0011977229999998</v>
      </c>
      <c r="GD572" s="152">
        <v>1.3356080429999999</v>
      </c>
      <c r="GE572" s="152">
        <v>0.47732414299999998</v>
      </c>
      <c r="GF572" s="152">
        <v>1.46319328</v>
      </c>
      <c r="GG572" s="152">
        <v>0.242220565</v>
      </c>
      <c r="GH572" s="152">
        <v>1.4494588340000001</v>
      </c>
      <c r="GI572" s="152">
        <v>0.30980164700000001</v>
      </c>
      <c r="GJ572" s="152">
        <v>0.88283127299999997</v>
      </c>
      <c r="GL572" s="152">
        <v>0.92178411500000001</v>
      </c>
      <c r="GM572" s="152">
        <v>0.14588827800000001</v>
      </c>
      <c r="GN572" s="152">
        <v>0.55398592199999996</v>
      </c>
      <c r="GO572" s="152">
        <v>5.4827395000000001E-2</v>
      </c>
      <c r="GS572" s="152">
        <v>2.0875024949999998</v>
      </c>
      <c r="GT572" s="152">
        <v>0.34031241400000001</v>
      </c>
      <c r="GU572" s="152">
        <v>0.19487048600000001</v>
      </c>
    </row>
    <row r="573" spans="1:203">
      <c r="A573" s="151">
        <v>2802</v>
      </c>
      <c r="B573" s="152" t="s">
        <v>2859</v>
      </c>
      <c r="C573" s="152" t="s">
        <v>3577</v>
      </c>
      <c r="D573" s="152" t="s">
        <v>3578</v>
      </c>
      <c r="E573" s="152" t="s">
        <v>4068</v>
      </c>
      <c r="F573" s="152" t="s">
        <v>9017</v>
      </c>
      <c r="L573" s="153" t="s">
        <v>4069</v>
      </c>
      <c r="M573" s="153" t="s">
        <v>4595</v>
      </c>
      <c r="P573" s="152">
        <v>-16.23456667</v>
      </c>
      <c r="Q573" s="152">
        <v>-173.94225</v>
      </c>
      <c r="R573" s="152" t="s">
        <v>3582</v>
      </c>
      <c r="S573" s="152" t="s">
        <v>2716</v>
      </c>
      <c r="T573" s="152">
        <v>53.16</v>
      </c>
      <c r="U573" s="152">
        <v>0.47</v>
      </c>
      <c r="V573" s="152">
        <v>16.579999999999998</v>
      </c>
      <c r="X573" s="152">
        <v>9.25</v>
      </c>
      <c r="AA573" s="152">
        <v>3.79</v>
      </c>
      <c r="AB573" s="152">
        <v>0.15</v>
      </c>
      <c r="AC573" s="152">
        <v>12.19</v>
      </c>
      <c r="AD573" s="152">
        <v>1.1599999999999999</v>
      </c>
      <c r="AE573" s="152">
        <v>0.9</v>
      </c>
      <c r="AF573" s="152">
        <v>0.18</v>
      </c>
      <c r="AJ573" s="152">
        <v>1.29</v>
      </c>
      <c r="AK573" s="156">
        <f t="shared" si="8"/>
        <v>5.0000000000000001E-3</v>
      </c>
      <c r="AL573" s="151">
        <v>50</v>
      </c>
      <c r="AM573" s="151">
        <v>577</v>
      </c>
      <c r="AN573" s="151">
        <v>1030</v>
      </c>
      <c r="AO573" s="151">
        <v>1900</v>
      </c>
      <c r="CR573" s="152">
        <v>1.82</v>
      </c>
      <c r="DC573" s="152">
        <v>39.83</v>
      </c>
      <c r="DD573" s="152">
        <v>0.04</v>
      </c>
      <c r="DE573" s="152">
        <v>0.01</v>
      </c>
      <c r="DF573" s="152">
        <v>15.17</v>
      </c>
      <c r="DG573" s="152">
        <v>44.42</v>
      </c>
      <c r="DH573" s="152">
        <v>0.11</v>
      </c>
      <c r="DI573" s="152">
        <v>0.04</v>
      </c>
      <c r="DJ573" s="152">
        <v>0.02</v>
      </c>
      <c r="DM573" s="152">
        <v>0.18</v>
      </c>
      <c r="DO573" s="154">
        <v>83.9</v>
      </c>
      <c r="ED573" s="152">
        <v>50.74</v>
      </c>
      <c r="EE573" s="152">
        <v>0.42</v>
      </c>
      <c r="EF573" s="152">
        <v>14.37</v>
      </c>
      <c r="EH573" s="152">
        <v>9.89</v>
      </c>
      <c r="EK573" s="152">
        <v>0.18</v>
      </c>
      <c r="EL573" s="152">
        <v>9.18</v>
      </c>
      <c r="EM573" s="152">
        <v>11.28</v>
      </c>
      <c r="EO573" s="152">
        <v>1.1399999999999999</v>
      </c>
      <c r="EP573" s="152">
        <v>0.67</v>
      </c>
      <c r="EQ573" s="152">
        <v>0.12</v>
      </c>
      <c r="ES573" s="152">
        <v>0.28000000000000003</v>
      </c>
      <c r="FA573" s="152">
        <v>3.9329475509999998</v>
      </c>
      <c r="FB573" s="152">
        <v>0.29957621099999998</v>
      </c>
      <c r="FD573" s="152">
        <v>31.318201670000001</v>
      </c>
      <c r="FF573" s="152">
        <v>315.69302879999998</v>
      </c>
      <c r="FG573" s="152">
        <v>363.58742640000003</v>
      </c>
      <c r="FI573" s="152">
        <v>41.276142290000003</v>
      </c>
      <c r="FJ573" s="152">
        <v>101.2684941</v>
      </c>
      <c r="FK573" s="152">
        <v>126.78954450000001</v>
      </c>
      <c r="FL573" s="152">
        <v>68.263437620000005</v>
      </c>
      <c r="FM573" s="152">
        <v>8.2181223919999997</v>
      </c>
      <c r="FP573" s="152">
        <v>13.7761549</v>
      </c>
      <c r="FQ573" s="152">
        <v>271.55052019999999</v>
      </c>
      <c r="FR573" s="152">
        <v>8.6219926630000003</v>
      </c>
      <c r="FS573" s="152">
        <v>17.148789050000001</v>
      </c>
      <c r="FT573" s="152">
        <v>0.87573905100000005</v>
      </c>
      <c r="FX573" s="152">
        <v>0.22624592900000001</v>
      </c>
      <c r="FY573" s="152">
        <v>118.0323709</v>
      </c>
      <c r="FZ573" s="152">
        <v>3.1189648750000001</v>
      </c>
      <c r="GA573" s="152">
        <v>7.2897864959999996</v>
      </c>
      <c r="GB573" s="152">
        <v>1.0736556690000001</v>
      </c>
      <c r="GC573" s="152">
        <v>5.0011977229999998</v>
      </c>
      <c r="GD573" s="152">
        <v>1.3356080429999999</v>
      </c>
      <c r="GE573" s="152">
        <v>0.47732414299999998</v>
      </c>
      <c r="GF573" s="152">
        <v>1.46319328</v>
      </c>
      <c r="GG573" s="152">
        <v>0.242220565</v>
      </c>
      <c r="GH573" s="152">
        <v>1.4494588340000001</v>
      </c>
      <c r="GI573" s="152">
        <v>0.30980164700000001</v>
      </c>
      <c r="GJ573" s="152">
        <v>0.88283127299999997</v>
      </c>
      <c r="GL573" s="152">
        <v>0.92178411500000001</v>
      </c>
      <c r="GM573" s="152">
        <v>0.14588827800000001</v>
      </c>
      <c r="GN573" s="152">
        <v>0.55398592199999996</v>
      </c>
      <c r="GO573" s="152">
        <v>5.4827395000000001E-2</v>
      </c>
      <c r="GS573" s="152">
        <v>2.0875024949999998</v>
      </c>
      <c r="GT573" s="152">
        <v>0.34031241400000001</v>
      </c>
      <c r="GU573" s="152">
        <v>0.19487048600000001</v>
      </c>
    </row>
    <row r="574" spans="1:203">
      <c r="A574" s="151">
        <v>2804</v>
      </c>
      <c r="B574" s="152" t="s">
        <v>2859</v>
      </c>
      <c r="C574" s="152" t="s">
        <v>3577</v>
      </c>
      <c r="D574" s="152" t="s">
        <v>3578</v>
      </c>
      <c r="E574" s="152" t="s">
        <v>4068</v>
      </c>
      <c r="F574" s="152" t="s">
        <v>9018</v>
      </c>
      <c r="L574" s="153" t="s">
        <v>4069</v>
      </c>
      <c r="M574" s="153" t="s">
        <v>4418</v>
      </c>
      <c r="P574" s="152">
        <v>-16.23456667</v>
      </c>
      <c r="Q574" s="152">
        <v>-173.94225</v>
      </c>
      <c r="R574" s="152" t="s">
        <v>3582</v>
      </c>
      <c r="S574" s="152" t="s">
        <v>2716</v>
      </c>
      <c r="T574" s="152">
        <v>50.24</v>
      </c>
      <c r="U574" s="152">
        <v>0.62</v>
      </c>
      <c r="V574" s="152">
        <v>15.53</v>
      </c>
      <c r="X574" s="152">
        <v>9.9600000000000009</v>
      </c>
      <c r="AA574" s="152">
        <v>6.18</v>
      </c>
      <c r="AB574" s="152">
        <v>0.16</v>
      </c>
      <c r="AC574" s="152">
        <v>12.73</v>
      </c>
      <c r="AD574" s="152">
        <v>1.08</v>
      </c>
      <c r="AE574" s="152">
        <v>0.66</v>
      </c>
      <c r="AF574" s="152">
        <v>0.15</v>
      </c>
      <c r="AJ574" s="152">
        <v>2.42</v>
      </c>
      <c r="AK574" s="156">
        <f t="shared" si="8"/>
        <v>2.3900000000000001E-2</v>
      </c>
      <c r="AL574" s="151">
        <v>239</v>
      </c>
      <c r="AM574" s="151">
        <v>331</v>
      </c>
      <c r="AN574" s="151">
        <v>1493</v>
      </c>
      <c r="AO574" s="151">
        <v>1412</v>
      </c>
      <c r="CR574" s="152">
        <v>1.82</v>
      </c>
      <c r="DC574" s="152">
        <v>40.01</v>
      </c>
      <c r="DD574" s="152">
        <v>0.03</v>
      </c>
      <c r="DE574" s="152">
        <v>0.02</v>
      </c>
      <c r="DF574" s="152">
        <v>15.67</v>
      </c>
      <c r="DG574" s="152">
        <v>44.04</v>
      </c>
      <c r="DH574" s="152">
        <v>0.12</v>
      </c>
      <c r="DI574" s="152">
        <v>0.02</v>
      </c>
      <c r="DJ574" s="152">
        <v>0.01</v>
      </c>
      <c r="DM574" s="152">
        <v>0.16</v>
      </c>
      <c r="DO574" s="154">
        <v>83.4</v>
      </c>
      <c r="ED574" s="152">
        <v>50.74</v>
      </c>
      <c r="EE574" s="152">
        <v>0.42</v>
      </c>
      <c r="EF574" s="152">
        <v>14.37</v>
      </c>
      <c r="EH574" s="152">
        <v>9.89</v>
      </c>
      <c r="EK574" s="152">
        <v>0.18</v>
      </c>
      <c r="EL574" s="152">
        <v>9.18</v>
      </c>
      <c r="EM574" s="152">
        <v>11.28</v>
      </c>
      <c r="EO574" s="152">
        <v>1.1399999999999999</v>
      </c>
      <c r="EP574" s="152">
        <v>0.67</v>
      </c>
      <c r="EQ574" s="152">
        <v>0.12</v>
      </c>
      <c r="ES574" s="152">
        <v>0.28000000000000003</v>
      </c>
      <c r="FA574" s="152">
        <v>3.9329475509999998</v>
      </c>
      <c r="FB574" s="152">
        <v>0.29957621099999998</v>
      </c>
      <c r="FD574" s="152">
        <v>31.318201670000001</v>
      </c>
      <c r="FF574" s="152">
        <v>315.69302879999998</v>
      </c>
      <c r="FG574" s="152">
        <v>363.58742640000003</v>
      </c>
      <c r="FI574" s="152">
        <v>41.276142290000003</v>
      </c>
      <c r="FJ574" s="152">
        <v>101.2684941</v>
      </c>
      <c r="FK574" s="152">
        <v>126.78954450000001</v>
      </c>
      <c r="FL574" s="152">
        <v>68.263437620000005</v>
      </c>
      <c r="FM574" s="152">
        <v>8.2181223919999997</v>
      </c>
      <c r="FP574" s="152">
        <v>13.7761549</v>
      </c>
      <c r="FQ574" s="152">
        <v>271.55052019999999</v>
      </c>
      <c r="FR574" s="152">
        <v>8.6219926630000003</v>
      </c>
      <c r="FS574" s="152">
        <v>17.148789050000001</v>
      </c>
      <c r="FT574" s="152">
        <v>0.87573905100000005</v>
      </c>
      <c r="FX574" s="152">
        <v>0.22624592900000001</v>
      </c>
      <c r="FY574" s="152">
        <v>118.0323709</v>
      </c>
      <c r="FZ574" s="152">
        <v>3.1189648750000001</v>
      </c>
      <c r="GA574" s="152">
        <v>7.2897864959999996</v>
      </c>
      <c r="GB574" s="152">
        <v>1.0736556690000001</v>
      </c>
      <c r="GC574" s="152">
        <v>5.0011977229999998</v>
      </c>
      <c r="GD574" s="152">
        <v>1.3356080429999999</v>
      </c>
      <c r="GE574" s="152">
        <v>0.47732414299999998</v>
      </c>
      <c r="GF574" s="152">
        <v>1.46319328</v>
      </c>
      <c r="GG574" s="152">
        <v>0.242220565</v>
      </c>
      <c r="GH574" s="152">
        <v>1.4494588340000001</v>
      </c>
      <c r="GI574" s="152">
        <v>0.30980164700000001</v>
      </c>
      <c r="GJ574" s="152">
        <v>0.88283127299999997</v>
      </c>
      <c r="GL574" s="152">
        <v>0.92178411500000001</v>
      </c>
      <c r="GM574" s="152">
        <v>0.14588827800000001</v>
      </c>
      <c r="GN574" s="152">
        <v>0.55398592199999996</v>
      </c>
      <c r="GO574" s="152">
        <v>5.4827395000000001E-2</v>
      </c>
      <c r="GS574" s="152">
        <v>2.0875024949999998</v>
      </c>
      <c r="GT574" s="152">
        <v>0.34031241400000001</v>
      </c>
      <c r="GU574" s="152">
        <v>0.19487048600000001</v>
      </c>
    </row>
    <row r="575" spans="1:203">
      <c r="A575" s="151">
        <v>2805</v>
      </c>
      <c r="B575" s="152" t="s">
        <v>2859</v>
      </c>
      <c r="C575" s="152" t="s">
        <v>3577</v>
      </c>
      <c r="D575" s="152" t="s">
        <v>3578</v>
      </c>
      <c r="E575" s="152" t="s">
        <v>4068</v>
      </c>
      <c r="F575" s="152" t="s">
        <v>9019</v>
      </c>
      <c r="L575" s="153" t="s">
        <v>4069</v>
      </c>
      <c r="M575" s="153" t="s">
        <v>4261</v>
      </c>
      <c r="P575" s="152">
        <v>-16.23456667</v>
      </c>
      <c r="Q575" s="152">
        <v>-173.94225</v>
      </c>
      <c r="R575" s="152" t="s">
        <v>3582</v>
      </c>
      <c r="S575" s="152" t="s">
        <v>2716</v>
      </c>
      <c r="T575" s="152">
        <v>49.73</v>
      </c>
      <c r="U575" s="152">
        <v>0.28000000000000003</v>
      </c>
      <c r="V575" s="152">
        <v>15.55</v>
      </c>
      <c r="X575" s="152">
        <v>9.57</v>
      </c>
      <c r="AA575" s="152">
        <v>7.36</v>
      </c>
      <c r="AB575" s="152">
        <v>0.08</v>
      </c>
      <c r="AC575" s="152">
        <v>12.96</v>
      </c>
      <c r="AD575" s="152">
        <v>0.67</v>
      </c>
      <c r="AE575" s="152">
        <v>0.77</v>
      </c>
      <c r="AF575" s="152">
        <v>0.17</v>
      </c>
      <c r="AJ575" s="152">
        <v>3.17</v>
      </c>
      <c r="AK575" s="156">
        <f t="shared" si="8"/>
        <v>2.6700000000000002E-2</v>
      </c>
      <c r="AL575" s="151">
        <v>267</v>
      </c>
      <c r="AM575" s="151">
        <v>342</v>
      </c>
      <c r="AN575" s="151">
        <v>2132</v>
      </c>
      <c r="AO575" s="151">
        <v>1535</v>
      </c>
      <c r="CR575" s="152">
        <v>1.82</v>
      </c>
      <c r="DC575" s="152">
        <v>40.369999999999997</v>
      </c>
      <c r="DD575" s="152">
        <v>0.03</v>
      </c>
      <c r="DF575" s="152">
        <v>14.69</v>
      </c>
      <c r="DG575" s="152">
        <v>45.5</v>
      </c>
      <c r="DH575" s="152">
        <v>0.12</v>
      </c>
      <c r="DI575" s="152">
        <v>0.02</v>
      </c>
      <c r="DJ575" s="152">
        <v>0.03</v>
      </c>
      <c r="DM575" s="152">
        <v>0.16</v>
      </c>
      <c r="DO575" s="154">
        <v>84.7</v>
      </c>
      <c r="ED575" s="152">
        <v>50.74</v>
      </c>
      <c r="EE575" s="152">
        <v>0.42</v>
      </c>
      <c r="EF575" s="152">
        <v>14.37</v>
      </c>
      <c r="EH575" s="152">
        <v>9.89</v>
      </c>
      <c r="EK575" s="152">
        <v>0.18</v>
      </c>
      <c r="EL575" s="152">
        <v>9.18</v>
      </c>
      <c r="EM575" s="152">
        <v>11.28</v>
      </c>
      <c r="EO575" s="152">
        <v>1.1399999999999999</v>
      </c>
      <c r="EP575" s="152">
        <v>0.67</v>
      </c>
      <c r="EQ575" s="152">
        <v>0.12</v>
      </c>
      <c r="ES575" s="152">
        <v>0.28000000000000003</v>
      </c>
      <c r="FA575" s="152">
        <v>3.9329475509999998</v>
      </c>
      <c r="FB575" s="152">
        <v>0.29957621099999998</v>
      </c>
      <c r="FD575" s="152">
        <v>31.318201670000001</v>
      </c>
      <c r="FF575" s="152">
        <v>315.69302879999998</v>
      </c>
      <c r="FG575" s="152">
        <v>363.58742640000003</v>
      </c>
      <c r="FI575" s="152">
        <v>41.276142290000003</v>
      </c>
      <c r="FJ575" s="152">
        <v>101.2684941</v>
      </c>
      <c r="FK575" s="152">
        <v>126.78954450000001</v>
      </c>
      <c r="FL575" s="152">
        <v>68.263437620000005</v>
      </c>
      <c r="FM575" s="152">
        <v>8.2181223919999997</v>
      </c>
      <c r="FP575" s="152">
        <v>13.7761549</v>
      </c>
      <c r="FQ575" s="152">
        <v>271.55052019999999</v>
      </c>
      <c r="FR575" s="152">
        <v>8.6219926630000003</v>
      </c>
      <c r="FS575" s="152">
        <v>17.148789050000001</v>
      </c>
      <c r="FT575" s="152">
        <v>0.87573905100000005</v>
      </c>
      <c r="FX575" s="152">
        <v>0.22624592900000001</v>
      </c>
      <c r="FY575" s="152">
        <v>118.0323709</v>
      </c>
      <c r="FZ575" s="152">
        <v>3.1189648750000001</v>
      </c>
      <c r="GA575" s="152">
        <v>7.2897864959999996</v>
      </c>
      <c r="GB575" s="152">
        <v>1.0736556690000001</v>
      </c>
      <c r="GC575" s="152">
        <v>5.0011977229999998</v>
      </c>
      <c r="GD575" s="152">
        <v>1.3356080429999999</v>
      </c>
      <c r="GE575" s="152">
        <v>0.47732414299999998</v>
      </c>
      <c r="GF575" s="152">
        <v>1.46319328</v>
      </c>
      <c r="GG575" s="152">
        <v>0.242220565</v>
      </c>
      <c r="GH575" s="152">
        <v>1.4494588340000001</v>
      </c>
      <c r="GI575" s="152">
        <v>0.30980164700000001</v>
      </c>
      <c r="GJ575" s="152">
        <v>0.88283127299999997</v>
      </c>
      <c r="GL575" s="152">
        <v>0.92178411500000001</v>
      </c>
      <c r="GM575" s="152">
        <v>0.14588827800000001</v>
      </c>
      <c r="GN575" s="152">
        <v>0.55398592199999996</v>
      </c>
      <c r="GO575" s="152">
        <v>5.4827395000000001E-2</v>
      </c>
      <c r="GS575" s="152">
        <v>2.0875024949999998</v>
      </c>
      <c r="GT575" s="152">
        <v>0.34031241400000001</v>
      </c>
      <c r="GU575" s="152">
        <v>0.19487048600000001</v>
      </c>
    </row>
    <row r="576" spans="1:203">
      <c r="A576" s="151">
        <v>2806</v>
      </c>
      <c r="B576" s="152" t="s">
        <v>2859</v>
      </c>
      <c r="C576" s="152" t="s">
        <v>3577</v>
      </c>
      <c r="D576" s="152" t="s">
        <v>3578</v>
      </c>
      <c r="E576" s="152" t="s">
        <v>4068</v>
      </c>
      <c r="F576" s="152" t="s">
        <v>9020</v>
      </c>
      <c r="L576" s="153" t="s">
        <v>4069</v>
      </c>
      <c r="M576" s="153" t="s">
        <v>4687</v>
      </c>
      <c r="P576" s="152">
        <v>-16.23456667</v>
      </c>
      <c r="Q576" s="152">
        <v>-173.94225</v>
      </c>
      <c r="R576" s="152" t="s">
        <v>3582</v>
      </c>
      <c r="S576" s="152" t="s">
        <v>2716</v>
      </c>
      <c r="T576" s="152">
        <v>51.08</v>
      </c>
      <c r="U576" s="152">
        <v>0.42</v>
      </c>
      <c r="V576" s="152">
        <v>16.170000000000002</v>
      </c>
      <c r="X576" s="152">
        <v>9.02</v>
      </c>
      <c r="AA576" s="152">
        <v>3.66</v>
      </c>
      <c r="AB576" s="152">
        <v>0.25</v>
      </c>
      <c r="AC576" s="152">
        <v>13.53</v>
      </c>
      <c r="AD576" s="152">
        <v>0.62</v>
      </c>
      <c r="AE576" s="152">
        <v>0.78</v>
      </c>
      <c r="AF576" s="152">
        <v>0.12</v>
      </c>
      <c r="AJ576" s="152">
        <v>4.0199999999999996</v>
      </c>
      <c r="AK576" s="156">
        <f t="shared" si="8"/>
        <v>1.4999999999999999E-2</v>
      </c>
      <c r="AL576" s="151">
        <v>150</v>
      </c>
      <c r="AM576" s="151">
        <v>393</v>
      </c>
      <c r="AN576" s="151">
        <v>2354</v>
      </c>
      <c r="AO576" s="151">
        <v>1818</v>
      </c>
      <c r="CR576" s="152">
        <v>1.82</v>
      </c>
      <c r="DC576" s="152">
        <v>40.06</v>
      </c>
      <c r="DE576" s="152">
        <v>0.01</v>
      </c>
      <c r="DF576" s="152">
        <v>14.49</v>
      </c>
      <c r="DG576" s="152">
        <v>44.12</v>
      </c>
      <c r="DH576" s="152">
        <v>0.11</v>
      </c>
      <c r="DI576" s="152">
        <v>0.03</v>
      </c>
      <c r="DJ576" s="152">
        <v>0.03</v>
      </c>
      <c r="DM576" s="152">
        <v>0.19</v>
      </c>
      <c r="DO576" s="154">
        <v>84.4</v>
      </c>
      <c r="ED576" s="152">
        <v>50.74</v>
      </c>
      <c r="EE576" s="152">
        <v>0.42</v>
      </c>
      <c r="EF576" s="152">
        <v>14.37</v>
      </c>
      <c r="EH576" s="152">
        <v>9.89</v>
      </c>
      <c r="EK576" s="152">
        <v>0.18</v>
      </c>
      <c r="EL576" s="152">
        <v>9.18</v>
      </c>
      <c r="EM576" s="152">
        <v>11.28</v>
      </c>
      <c r="EO576" s="152">
        <v>1.1399999999999999</v>
      </c>
      <c r="EP576" s="152">
        <v>0.67</v>
      </c>
      <c r="EQ576" s="152">
        <v>0.12</v>
      </c>
      <c r="ES576" s="152">
        <v>0.28000000000000003</v>
      </c>
      <c r="FA576" s="152">
        <v>3.9329475509999998</v>
      </c>
      <c r="FB576" s="152">
        <v>0.29957621099999998</v>
      </c>
      <c r="FD576" s="152">
        <v>31.318201670000001</v>
      </c>
      <c r="FF576" s="152">
        <v>315.69302879999998</v>
      </c>
      <c r="FG576" s="152">
        <v>363.58742640000003</v>
      </c>
      <c r="FI576" s="152">
        <v>41.276142290000003</v>
      </c>
      <c r="FJ576" s="152">
        <v>101.2684941</v>
      </c>
      <c r="FK576" s="152">
        <v>126.78954450000001</v>
      </c>
      <c r="FL576" s="152">
        <v>68.263437620000005</v>
      </c>
      <c r="FM576" s="152">
        <v>8.2181223919999997</v>
      </c>
      <c r="FP576" s="152">
        <v>13.7761549</v>
      </c>
      <c r="FQ576" s="152">
        <v>271.55052019999999</v>
      </c>
      <c r="FR576" s="152">
        <v>8.6219926630000003</v>
      </c>
      <c r="FS576" s="152">
        <v>17.148789050000001</v>
      </c>
      <c r="FT576" s="152">
        <v>0.87573905100000005</v>
      </c>
      <c r="FX576" s="152">
        <v>0.22624592900000001</v>
      </c>
      <c r="FY576" s="152">
        <v>118.0323709</v>
      </c>
      <c r="FZ576" s="152">
        <v>3.1189648750000001</v>
      </c>
      <c r="GA576" s="152">
        <v>7.2897864959999996</v>
      </c>
      <c r="GB576" s="152">
        <v>1.0736556690000001</v>
      </c>
      <c r="GC576" s="152">
        <v>5.0011977229999998</v>
      </c>
      <c r="GD576" s="152">
        <v>1.3356080429999999</v>
      </c>
      <c r="GE576" s="152">
        <v>0.47732414299999998</v>
      </c>
      <c r="GF576" s="152">
        <v>1.46319328</v>
      </c>
      <c r="GG576" s="152">
        <v>0.242220565</v>
      </c>
      <c r="GH576" s="152">
        <v>1.4494588340000001</v>
      </c>
      <c r="GI576" s="152">
        <v>0.30980164700000001</v>
      </c>
      <c r="GJ576" s="152">
        <v>0.88283127299999997</v>
      </c>
      <c r="GL576" s="152">
        <v>0.92178411500000001</v>
      </c>
      <c r="GM576" s="152">
        <v>0.14588827800000001</v>
      </c>
      <c r="GN576" s="152">
        <v>0.55398592199999996</v>
      </c>
      <c r="GO576" s="152">
        <v>5.4827395000000001E-2</v>
      </c>
      <c r="GS576" s="152">
        <v>2.0875024949999998</v>
      </c>
      <c r="GT576" s="152">
        <v>0.34031241400000001</v>
      </c>
      <c r="GU576" s="152">
        <v>0.19487048600000001</v>
      </c>
    </row>
    <row r="577" spans="1:203">
      <c r="A577" s="151">
        <v>2807</v>
      </c>
      <c r="B577" s="152" t="s">
        <v>2859</v>
      </c>
      <c r="C577" s="152" t="s">
        <v>3577</v>
      </c>
      <c r="D577" s="152" t="s">
        <v>3578</v>
      </c>
      <c r="E577" s="152" t="s">
        <v>4068</v>
      </c>
      <c r="F577" s="152" t="s">
        <v>9021</v>
      </c>
      <c r="L577" s="153" t="s">
        <v>4069</v>
      </c>
      <c r="M577" s="153" t="s">
        <v>5078</v>
      </c>
      <c r="P577" s="152">
        <v>-16.23456667</v>
      </c>
      <c r="Q577" s="152">
        <v>-173.94225</v>
      </c>
      <c r="R577" s="152" t="s">
        <v>3582</v>
      </c>
      <c r="S577" s="152" t="s">
        <v>2716</v>
      </c>
      <c r="T577" s="152">
        <v>52.52</v>
      </c>
      <c r="U577" s="152">
        <v>0.63</v>
      </c>
      <c r="V577" s="152">
        <v>16.64</v>
      </c>
      <c r="X577" s="152">
        <v>10.57</v>
      </c>
      <c r="AA577" s="152">
        <v>3.22</v>
      </c>
      <c r="AB577" s="152">
        <v>0.19</v>
      </c>
      <c r="AC577" s="152">
        <v>10.9</v>
      </c>
      <c r="AD577" s="152">
        <v>1.42</v>
      </c>
      <c r="AE577" s="152">
        <v>0.71</v>
      </c>
      <c r="AF577" s="152">
        <v>0.16</v>
      </c>
      <c r="AJ577" s="152">
        <v>1.02</v>
      </c>
      <c r="AK577" s="156">
        <f t="shared" si="8"/>
        <v>4.1999999999999997E-3</v>
      </c>
      <c r="AL577" s="151">
        <v>42</v>
      </c>
      <c r="AM577" s="151">
        <v>422</v>
      </c>
      <c r="AN577" s="151">
        <v>535</v>
      </c>
      <c r="AO577" s="151">
        <v>1088</v>
      </c>
      <c r="CR577" s="152">
        <v>1.82</v>
      </c>
      <c r="DC577" s="152">
        <v>39.06</v>
      </c>
      <c r="DD577" s="152">
        <v>0.03</v>
      </c>
      <c r="DE577" s="152">
        <v>0.02</v>
      </c>
      <c r="DF577" s="152">
        <v>17.18</v>
      </c>
      <c r="DG577" s="152">
        <v>42.76</v>
      </c>
      <c r="DH577" s="152">
        <v>0.23</v>
      </c>
      <c r="DJ577" s="152">
        <v>0.09</v>
      </c>
      <c r="DM577" s="152">
        <v>0.2</v>
      </c>
      <c r="DO577" s="154">
        <v>81.599999999999994</v>
      </c>
      <c r="ED577" s="152">
        <v>50.74</v>
      </c>
      <c r="EE577" s="152">
        <v>0.42</v>
      </c>
      <c r="EF577" s="152">
        <v>14.37</v>
      </c>
      <c r="EH577" s="152">
        <v>9.89</v>
      </c>
      <c r="EK577" s="152">
        <v>0.18</v>
      </c>
      <c r="EL577" s="152">
        <v>9.18</v>
      </c>
      <c r="EM577" s="152">
        <v>11.28</v>
      </c>
      <c r="EO577" s="152">
        <v>1.1399999999999999</v>
      </c>
      <c r="EP577" s="152">
        <v>0.67</v>
      </c>
      <c r="EQ577" s="152">
        <v>0.12</v>
      </c>
      <c r="ES577" s="152">
        <v>0.28000000000000003</v>
      </c>
      <c r="FA577" s="152">
        <v>3.9329475509999998</v>
      </c>
      <c r="FB577" s="152">
        <v>0.29957621099999998</v>
      </c>
      <c r="FD577" s="152">
        <v>31.318201670000001</v>
      </c>
      <c r="FF577" s="152">
        <v>315.69302879999998</v>
      </c>
      <c r="FG577" s="152">
        <v>363.58742640000003</v>
      </c>
      <c r="FI577" s="152">
        <v>41.276142290000003</v>
      </c>
      <c r="FJ577" s="152">
        <v>101.2684941</v>
      </c>
      <c r="FK577" s="152">
        <v>126.78954450000001</v>
      </c>
      <c r="FL577" s="152">
        <v>68.263437620000005</v>
      </c>
      <c r="FM577" s="152">
        <v>8.2181223919999997</v>
      </c>
      <c r="FP577" s="152">
        <v>13.7761549</v>
      </c>
      <c r="FQ577" s="152">
        <v>271.55052019999999</v>
      </c>
      <c r="FR577" s="152">
        <v>8.6219926630000003</v>
      </c>
      <c r="FS577" s="152">
        <v>17.148789050000001</v>
      </c>
      <c r="FT577" s="152">
        <v>0.87573905100000005</v>
      </c>
      <c r="FX577" s="152">
        <v>0.22624592900000001</v>
      </c>
      <c r="FY577" s="152">
        <v>118.0323709</v>
      </c>
      <c r="FZ577" s="152">
        <v>3.1189648750000001</v>
      </c>
      <c r="GA577" s="152">
        <v>7.2897864959999996</v>
      </c>
      <c r="GB577" s="152">
        <v>1.0736556690000001</v>
      </c>
      <c r="GC577" s="152">
        <v>5.0011977229999998</v>
      </c>
      <c r="GD577" s="152">
        <v>1.3356080429999999</v>
      </c>
      <c r="GE577" s="152">
        <v>0.47732414299999998</v>
      </c>
      <c r="GF577" s="152">
        <v>1.46319328</v>
      </c>
      <c r="GG577" s="152">
        <v>0.242220565</v>
      </c>
      <c r="GH577" s="152">
        <v>1.4494588340000001</v>
      </c>
      <c r="GI577" s="152">
        <v>0.30980164700000001</v>
      </c>
      <c r="GJ577" s="152">
        <v>0.88283127299999997</v>
      </c>
      <c r="GL577" s="152">
        <v>0.92178411500000001</v>
      </c>
      <c r="GM577" s="152">
        <v>0.14588827800000001</v>
      </c>
      <c r="GN577" s="152">
        <v>0.55398592199999996</v>
      </c>
      <c r="GO577" s="152">
        <v>5.4827395000000001E-2</v>
      </c>
      <c r="GS577" s="152">
        <v>2.0875024949999998</v>
      </c>
      <c r="GT577" s="152">
        <v>0.34031241400000001</v>
      </c>
      <c r="GU577" s="152">
        <v>0.19487048600000001</v>
      </c>
    </row>
    <row r="578" spans="1:203">
      <c r="A578" s="151">
        <v>2808</v>
      </c>
      <c r="B578" s="152" t="s">
        <v>2859</v>
      </c>
      <c r="C578" s="152" t="s">
        <v>3577</v>
      </c>
      <c r="D578" s="152" t="s">
        <v>3578</v>
      </c>
      <c r="E578" s="152" t="s">
        <v>4068</v>
      </c>
      <c r="F578" s="152" t="s">
        <v>9022</v>
      </c>
      <c r="L578" s="153" t="s">
        <v>4069</v>
      </c>
      <c r="M578" s="153" t="s">
        <v>4991</v>
      </c>
      <c r="P578" s="152">
        <v>-16.23456667</v>
      </c>
      <c r="Q578" s="152">
        <v>-173.94225</v>
      </c>
      <c r="R578" s="152" t="s">
        <v>3582</v>
      </c>
      <c r="S578" s="152" t="s">
        <v>2716</v>
      </c>
      <c r="T578" s="152">
        <v>52.12</v>
      </c>
      <c r="U578" s="152">
        <v>0.51</v>
      </c>
      <c r="V578" s="152">
        <v>17.149999999999999</v>
      </c>
      <c r="X578" s="152">
        <v>9.9600000000000009</v>
      </c>
      <c r="AA578" s="152">
        <v>3.27</v>
      </c>
      <c r="AB578" s="152">
        <v>0.17</v>
      </c>
      <c r="AC578" s="152">
        <v>12.03</v>
      </c>
      <c r="AD578" s="152">
        <v>1.47</v>
      </c>
      <c r="AE578" s="152">
        <v>0.56000000000000005</v>
      </c>
      <c r="AF578" s="152">
        <v>0.17</v>
      </c>
      <c r="AJ578" s="152">
        <v>1.51</v>
      </c>
      <c r="AK578" s="156">
        <f t="shared" si="8"/>
        <v>3.0999999999999999E-3</v>
      </c>
      <c r="AL578" s="151">
        <v>31</v>
      </c>
      <c r="AM578" s="151">
        <v>311</v>
      </c>
      <c r="AN578" s="151">
        <v>764</v>
      </c>
      <c r="AO578" s="151">
        <v>1001</v>
      </c>
      <c r="CR578" s="152">
        <v>1.82</v>
      </c>
      <c r="DC578" s="152">
        <v>39.26</v>
      </c>
      <c r="DD578" s="152">
        <v>0.01</v>
      </c>
      <c r="DF578" s="152">
        <v>15.33</v>
      </c>
      <c r="DG578" s="152">
        <v>44.81</v>
      </c>
      <c r="DH578" s="152">
        <v>0.23</v>
      </c>
      <c r="DJ578" s="152">
        <v>0.13</v>
      </c>
      <c r="DM578" s="152">
        <v>0.2</v>
      </c>
      <c r="DO578" s="154">
        <v>83.9</v>
      </c>
      <c r="ED578" s="152">
        <v>50.74</v>
      </c>
      <c r="EE578" s="152">
        <v>0.42</v>
      </c>
      <c r="EF578" s="152">
        <v>14.37</v>
      </c>
      <c r="EH578" s="152">
        <v>9.89</v>
      </c>
      <c r="EK578" s="152">
        <v>0.18</v>
      </c>
      <c r="EL578" s="152">
        <v>9.18</v>
      </c>
      <c r="EM578" s="152">
        <v>11.28</v>
      </c>
      <c r="EO578" s="152">
        <v>1.1399999999999999</v>
      </c>
      <c r="EP578" s="152">
        <v>0.67</v>
      </c>
      <c r="EQ578" s="152">
        <v>0.12</v>
      </c>
      <c r="ES578" s="152">
        <v>0.28000000000000003</v>
      </c>
      <c r="FA578" s="152">
        <v>3.9329475509999998</v>
      </c>
      <c r="FB578" s="152">
        <v>0.29957621099999998</v>
      </c>
      <c r="FD578" s="152">
        <v>31.318201670000001</v>
      </c>
      <c r="FF578" s="152">
        <v>315.69302879999998</v>
      </c>
      <c r="FG578" s="152">
        <v>363.58742640000003</v>
      </c>
      <c r="FI578" s="152">
        <v>41.276142290000003</v>
      </c>
      <c r="FJ578" s="152">
        <v>101.2684941</v>
      </c>
      <c r="FK578" s="152">
        <v>126.78954450000001</v>
      </c>
      <c r="FL578" s="152">
        <v>68.263437620000005</v>
      </c>
      <c r="FM578" s="152">
        <v>8.2181223919999997</v>
      </c>
      <c r="FP578" s="152">
        <v>13.7761549</v>
      </c>
      <c r="FQ578" s="152">
        <v>271.55052019999999</v>
      </c>
      <c r="FR578" s="152">
        <v>8.6219926630000003</v>
      </c>
      <c r="FS578" s="152">
        <v>17.148789050000001</v>
      </c>
      <c r="FT578" s="152">
        <v>0.87573905100000005</v>
      </c>
      <c r="FX578" s="152">
        <v>0.22624592900000001</v>
      </c>
      <c r="FY578" s="152">
        <v>118.0323709</v>
      </c>
      <c r="FZ578" s="152">
        <v>3.1189648750000001</v>
      </c>
      <c r="GA578" s="152">
        <v>7.2897864959999996</v>
      </c>
      <c r="GB578" s="152">
        <v>1.0736556690000001</v>
      </c>
      <c r="GC578" s="152">
        <v>5.0011977229999998</v>
      </c>
      <c r="GD578" s="152">
        <v>1.3356080429999999</v>
      </c>
      <c r="GE578" s="152">
        <v>0.47732414299999998</v>
      </c>
      <c r="GF578" s="152">
        <v>1.46319328</v>
      </c>
      <c r="GG578" s="152">
        <v>0.242220565</v>
      </c>
      <c r="GH578" s="152">
        <v>1.4494588340000001</v>
      </c>
      <c r="GI578" s="152">
        <v>0.30980164700000001</v>
      </c>
      <c r="GJ578" s="152">
        <v>0.88283127299999997</v>
      </c>
      <c r="GL578" s="152">
        <v>0.92178411500000001</v>
      </c>
      <c r="GM578" s="152">
        <v>0.14588827800000001</v>
      </c>
      <c r="GN578" s="152">
        <v>0.55398592199999996</v>
      </c>
      <c r="GO578" s="152">
        <v>5.4827395000000001E-2</v>
      </c>
      <c r="GS578" s="152">
        <v>2.0875024949999998</v>
      </c>
      <c r="GT578" s="152">
        <v>0.34031241400000001</v>
      </c>
      <c r="GU578" s="152">
        <v>0.19487048600000001</v>
      </c>
    </row>
    <row r="579" spans="1:203">
      <c r="A579" s="151">
        <v>2809</v>
      </c>
      <c r="B579" s="152" t="s">
        <v>2859</v>
      </c>
      <c r="C579" s="152" t="s">
        <v>3577</v>
      </c>
      <c r="D579" s="152" t="s">
        <v>3578</v>
      </c>
      <c r="E579" s="152" t="s">
        <v>4068</v>
      </c>
      <c r="F579" s="152" t="s">
        <v>9023</v>
      </c>
      <c r="L579" s="153" t="s">
        <v>4069</v>
      </c>
      <c r="M579" s="153" t="s">
        <v>4070</v>
      </c>
      <c r="P579" s="152">
        <v>-16.23456667</v>
      </c>
      <c r="Q579" s="152">
        <v>-173.94225</v>
      </c>
      <c r="R579" s="152" t="s">
        <v>3582</v>
      </c>
      <c r="S579" s="152" t="s">
        <v>2716</v>
      </c>
      <c r="T579" s="152">
        <v>49.13</v>
      </c>
      <c r="U579" s="152">
        <v>0.47</v>
      </c>
      <c r="V579" s="152">
        <v>16.14</v>
      </c>
      <c r="X579" s="152">
        <v>9.44</v>
      </c>
      <c r="AA579" s="152">
        <v>6.48</v>
      </c>
      <c r="AB579" s="152">
        <v>0.17</v>
      </c>
      <c r="AC579" s="152">
        <v>12.99</v>
      </c>
      <c r="AD579" s="152">
        <v>1.1100000000000001</v>
      </c>
      <c r="AE579" s="152">
        <v>0.7</v>
      </c>
      <c r="AF579" s="152">
        <v>0.15</v>
      </c>
      <c r="AJ579" s="152">
        <v>2.29</v>
      </c>
      <c r="AK579" s="156">
        <f t="shared" ref="AK579:AK642" si="9">AL579/10000</f>
        <v>1.34E-2</v>
      </c>
      <c r="AL579" s="151">
        <v>134</v>
      </c>
      <c r="AM579" s="151">
        <v>295</v>
      </c>
      <c r="AN579" s="151">
        <v>1566</v>
      </c>
      <c r="AO579" s="151">
        <v>1299</v>
      </c>
      <c r="CR579" s="152">
        <v>1.82</v>
      </c>
      <c r="DC579" s="152">
        <v>39.869999999999997</v>
      </c>
      <c r="DE579" s="152">
        <v>0.01</v>
      </c>
      <c r="DF579" s="152">
        <v>13.6</v>
      </c>
      <c r="DG579" s="152">
        <v>45.78</v>
      </c>
      <c r="DH579" s="152">
        <v>0.2</v>
      </c>
      <c r="DI579" s="152">
        <v>0.04</v>
      </c>
      <c r="DJ579" s="152">
        <v>0.28000000000000003</v>
      </c>
      <c r="DM579" s="152">
        <v>0.18</v>
      </c>
      <c r="DN579" s="152">
        <v>0.01</v>
      </c>
      <c r="DO579" s="154">
        <v>85.7</v>
      </c>
      <c r="ED579" s="152">
        <v>50.74</v>
      </c>
      <c r="EE579" s="152">
        <v>0.42</v>
      </c>
      <c r="EF579" s="152">
        <v>14.37</v>
      </c>
      <c r="EH579" s="152">
        <v>9.89</v>
      </c>
      <c r="EK579" s="152">
        <v>0.18</v>
      </c>
      <c r="EL579" s="152">
        <v>9.18</v>
      </c>
      <c r="EM579" s="152">
        <v>11.28</v>
      </c>
      <c r="EO579" s="152">
        <v>1.1399999999999999</v>
      </c>
      <c r="EP579" s="152">
        <v>0.67</v>
      </c>
      <c r="EQ579" s="152">
        <v>0.12</v>
      </c>
      <c r="ES579" s="152">
        <v>0.28000000000000003</v>
      </c>
      <c r="FA579" s="152">
        <v>3.9329475509999998</v>
      </c>
      <c r="FB579" s="152">
        <v>0.29957621099999998</v>
      </c>
      <c r="FD579" s="152">
        <v>31.318201670000001</v>
      </c>
      <c r="FF579" s="152">
        <v>315.69302879999998</v>
      </c>
      <c r="FG579" s="152">
        <v>363.58742640000003</v>
      </c>
      <c r="FI579" s="152">
        <v>41.276142290000003</v>
      </c>
      <c r="FJ579" s="152">
        <v>101.2684941</v>
      </c>
      <c r="FK579" s="152">
        <v>126.78954450000001</v>
      </c>
      <c r="FL579" s="152">
        <v>68.263437620000005</v>
      </c>
      <c r="FM579" s="152">
        <v>8.2181223919999997</v>
      </c>
      <c r="FP579" s="152">
        <v>13.7761549</v>
      </c>
      <c r="FQ579" s="152">
        <v>271.55052019999999</v>
      </c>
      <c r="FR579" s="152">
        <v>8.6219926630000003</v>
      </c>
      <c r="FS579" s="152">
        <v>17.148789050000001</v>
      </c>
      <c r="FT579" s="152">
        <v>0.87573905100000005</v>
      </c>
      <c r="FX579" s="152">
        <v>0.22624592900000001</v>
      </c>
      <c r="FY579" s="152">
        <v>118.0323709</v>
      </c>
      <c r="FZ579" s="152">
        <v>3.1189648750000001</v>
      </c>
      <c r="GA579" s="152">
        <v>7.2897864959999996</v>
      </c>
      <c r="GB579" s="152">
        <v>1.0736556690000001</v>
      </c>
      <c r="GC579" s="152">
        <v>5.0011977229999998</v>
      </c>
      <c r="GD579" s="152">
        <v>1.3356080429999999</v>
      </c>
      <c r="GE579" s="152">
        <v>0.47732414299999998</v>
      </c>
      <c r="GF579" s="152">
        <v>1.46319328</v>
      </c>
      <c r="GG579" s="152">
        <v>0.242220565</v>
      </c>
      <c r="GH579" s="152">
        <v>1.4494588340000001</v>
      </c>
      <c r="GI579" s="152">
        <v>0.30980164700000001</v>
      </c>
      <c r="GJ579" s="152">
        <v>0.88283127299999997</v>
      </c>
      <c r="GL579" s="152">
        <v>0.92178411500000001</v>
      </c>
      <c r="GM579" s="152">
        <v>0.14588827800000001</v>
      </c>
      <c r="GN579" s="152">
        <v>0.55398592199999996</v>
      </c>
      <c r="GO579" s="152">
        <v>5.4827395000000001E-2</v>
      </c>
      <c r="GS579" s="152">
        <v>2.0875024949999998</v>
      </c>
      <c r="GT579" s="152">
        <v>0.34031241400000001</v>
      </c>
      <c r="GU579" s="152">
        <v>0.19487048600000001</v>
      </c>
    </row>
    <row r="580" spans="1:203">
      <c r="A580" s="151">
        <v>2810</v>
      </c>
      <c r="B580" s="152" t="s">
        <v>2859</v>
      </c>
      <c r="C580" s="152" t="s">
        <v>3577</v>
      </c>
      <c r="D580" s="152" t="s">
        <v>3578</v>
      </c>
      <c r="E580" s="152" t="s">
        <v>4068</v>
      </c>
      <c r="F580" s="152" t="s">
        <v>9024</v>
      </c>
      <c r="L580" s="153" t="s">
        <v>4069</v>
      </c>
      <c r="M580" s="153" t="s">
        <v>4232</v>
      </c>
      <c r="P580" s="152">
        <v>-16.23456667</v>
      </c>
      <c r="Q580" s="152">
        <v>-173.94225</v>
      </c>
      <c r="R580" s="152" t="s">
        <v>3582</v>
      </c>
      <c r="S580" s="152" t="s">
        <v>2716</v>
      </c>
      <c r="T580" s="152">
        <v>49.67</v>
      </c>
      <c r="U580" s="152">
        <v>0.35</v>
      </c>
      <c r="V580" s="152">
        <v>16.27</v>
      </c>
      <c r="X580" s="152">
        <v>10.210000000000001</v>
      </c>
      <c r="AA580" s="152">
        <v>6.3</v>
      </c>
      <c r="AB580" s="152">
        <v>0.22</v>
      </c>
      <c r="AC580" s="152">
        <v>12.53</v>
      </c>
      <c r="AD580" s="152">
        <v>1.0900000000000001</v>
      </c>
      <c r="AE580" s="152">
        <v>0.69</v>
      </c>
      <c r="AF580" s="152">
        <v>0.15</v>
      </c>
      <c r="AJ580" s="152">
        <v>1.47</v>
      </c>
      <c r="AK580" s="156">
        <f t="shared" si="9"/>
        <v>1.2800000000000001E-2</v>
      </c>
      <c r="AL580" s="151">
        <v>128</v>
      </c>
      <c r="AM580" s="151">
        <v>214</v>
      </c>
      <c r="AN580" s="151">
        <v>1078</v>
      </c>
      <c r="AO580" s="151">
        <v>932</v>
      </c>
      <c r="CR580" s="152">
        <v>1.82</v>
      </c>
      <c r="DC580" s="152">
        <v>39.729999999999997</v>
      </c>
      <c r="DD580" s="152">
        <v>0.02</v>
      </c>
      <c r="DE580" s="152">
        <v>0.01</v>
      </c>
      <c r="DF580" s="152">
        <v>15.47</v>
      </c>
      <c r="DG580" s="152">
        <v>44.65</v>
      </c>
      <c r="DH580" s="152">
        <v>0.21</v>
      </c>
      <c r="DI580" s="152">
        <v>0.05</v>
      </c>
      <c r="DJ580" s="152">
        <v>0.15</v>
      </c>
      <c r="DM580" s="152">
        <v>0.18</v>
      </c>
      <c r="DN580" s="152">
        <v>0.01</v>
      </c>
      <c r="DO580" s="154">
        <v>83.7</v>
      </c>
      <c r="ED580" s="152">
        <v>50.74</v>
      </c>
      <c r="EE580" s="152">
        <v>0.42</v>
      </c>
      <c r="EF580" s="152">
        <v>14.37</v>
      </c>
      <c r="EH580" s="152">
        <v>9.89</v>
      </c>
      <c r="EK580" s="152">
        <v>0.18</v>
      </c>
      <c r="EL580" s="152">
        <v>9.18</v>
      </c>
      <c r="EM580" s="152">
        <v>11.28</v>
      </c>
      <c r="EO580" s="152">
        <v>1.1399999999999999</v>
      </c>
      <c r="EP580" s="152">
        <v>0.67</v>
      </c>
      <c r="EQ580" s="152">
        <v>0.12</v>
      </c>
      <c r="ES580" s="152">
        <v>0.28000000000000003</v>
      </c>
      <c r="FA580" s="152">
        <v>3.9329475509999998</v>
      </c>
      <c r="FB580" s="152">
        <v>0.29957621099999998</v>
      </c>
      <c r="FD580" s="152">
        <v>31.318201670000001</v>
      </c>
      <c r="FF580" s="152">
        <v>315.69302879999998</v>
      </c>
      <c r="FG580" s="152">
        <v>363.58742640000003</v>
      </c>
      <c r="FI580" s="152">
        <v>41.276142290000003</v>
      </c>
      <c r="FJ580" s="152">
        <v>101.2684941</v>
      </c>
      <c r="FK580" s="152">
        <v>126.78954450000001</v>
      </c>
      <c r="FL580" s="152">
        <v>68.263437620000005</v>
      </c>
      <c r="FM580" s="152">
        <v>8.2181223919999997</v>
      </c>
      <c r="FP580" s="152">
        <v>13.7761549</v>
      </c>
      <c r="FQ580" s="152">
        <v>271.55052019999999</v>
      </c>
      <c r="FR580" s="152">
        <v>8.6219926630000003</v>
      </c>
      <c r="FS580" s="152">
        <v>17.148789050000001</v>
      </c>
      <c r="FT580" s="152">
        <v>0.87573905100000005</v>
      </c>
      <c r="FX580" s="152">
        <v>0.22624592900000001</v>
      </c>
      <c r="FY580" s="152">
        <v>118.0323709</v>
      </c>
      <c r="FZ580" s="152">
        <v>3.1189648750000001</v>
      </c>
      <c r="GA580" s="152">
        <v>7.2897864959999996</v>
      </c>
      <c r="GB580" s="152">
        <v>1.0736556690000001</v>
      </c>
      <c r="GC580" s="152">
        <v>5.0011977229999998</v>
      </c>
      <c r="GD580" s="152">
        <v>1.3356080429999999</v>
      </c>
      <c r="GE580" s="152">
        <v>0.47732414299999998</v>
      </c>
      <c r="GF580" s="152">
        <v>1.46319328</v>
      </c>
      <c r="GG580" s="152">
        <v>0.242220565</v>
      </c>
      <c r="GH580" s="152">
        <v>1.4494588340000001</v>
      </c>
      <c r="GI580" s="152">
        <v>0.30980164700000001</v>
      </c>
      <c r="GJ580" s="152">
        <v>0.88283127299999997</v>
      </c>
      <c r="GL580" s="152">
        <v>0.92178411500000001</v>
      </c>
      <c r="GM580" s="152">
        <v>0.14588827800000001</v>
      </c>
      <c r="GN580" s="152">
        <v>0.55398592199999996</v>
      </c>
      <c r="GO580" s="152">
        <v>5.4827395000000001E-2</v>
      </c>
      <c r="GS580" s="152">
        <v>2.0875024949999998</v>
      </c>
      <c r="GT580" s="152">
        <v>0.34031241400000001</v>
      </c>
      <c r="GU580" s="152">
        <v>0.19487048600000001</v>
      </c>
    </row>
    <row r="581" spans="1:203">
      <c r="A581" s="151">
        <v>2811</v>
      </c>
      <c r="B581" s="152" t="s">
        <v>2859</v>
      </c>
      <c r="C581" s="152" t="s">
        <v>3577</v>
      </c>
      <c r="D581" s="152" t="s">
        <v>3578</v>
      </c>
      <c r="E581" s="152" t="s">
        <v>4068</v>
      </c>
      <c r="F581" s="152" t="s">
        <v>9025</v>
      </c>
      <c r="L581" s="153" t="s">
        <v>4069</v>
      </c>
      <c r="M581" s="153" t="s">
        <v>4713</v>
      </c>
      <c r="P581" s="152">
        <v>-16.23456667</v>
      </c>
      <c r="Q581" s="152">
        <v>-173.94225</v>
      </c>
      <c r="R581" s="152" t="s">
        <v>3582</v>
      </c>
      <c r="S581" s="152" t="s">
        <v>2716</v>
      </c>
      <c r="T581" s="152">
        <v>51.15</v>
      </c>
      <c r="U581" s="152">
        <v>0.47</v>
      </c>
      <c r="V581" s="152">
        <v>16.899999999999999</v>
      </c>
      <c r="X581" s="152">
        <v>9.2899999999999991</v>
      </c>
      <c r="AA581" s="152">
        <v>3.34</v>
      </c>
      <c r="AB581" s="152">
        <v>0.19</v>
      </c>
      <c r="AC581" s="152">
        <v>13.51</v>
      </c>
      <c r="AD581" s="152">
        <v>1</v>
      </c>
      <c r="AE581" s="152">
        <v>0.66</v>
      </c>
      <c r="AF581" s="152">
        <v>0.11</v>
      </c>
      <c r="AJ581" s="152">
        <v>2.0099999999999998</v>
      </c>
      <c r="AK581" s="156">
        <f t="shared" si="9"/>
        <v>1.2999999999999999E-3</v>
      </c>
      <c r="AL581" s="151">
        <v>13</v>
      </c>
      <c r="AM581" s="151">
        <v>287</v>
      </c>
      <c r="AN581" s="151">
        <v>958</v>
      </c>
      <c r="AO581" s="151">
        <v>1217</v>
      </c>
      <c r="CR581" s="152">
        <v>1.82</v>
      </c>
      <c r="DC581" s="152">
        <v>39.72</v>
      </c>
      <c r="DE581" s="152">
        <v>0.01</v>
      </c>
      <c r="DF581" s="152">
        <v>16.07</v>
      </c>
      <c r="DG581" s="152">
        <v>44.02</v>
      </c>
      <c r="DH581" s="152">
        <v>0.28000000000000003</v>
      </c>
      <c r="DJ581" s="152">
        <v>0.17</v>
      </c>
      <c r="DM581" s="152">
        <v>0.22</v>
      </c>
      <c r="DN581" s="152">
        <v>0.01</v>
      </c>
      <c r="DO581" s="154">
        <v>83</v>
      </c>
      <c r="ED581" s="152">
        <v>50.74</v>
      </c>
      <c r="EE581" s="152">
        <v>0.42</v>
      </c>
      <c r="EF581" s="152">
        <v>14.37</v>
      </c>
      <c r="EH581" s="152">
        <v>9.89</v>
      </c>
      <c r="EK581" s="152">
        <v>0.18</v>
      </c>
      <c r="EL581" s="152">
        <v>9.18</v>
      </c>
      <c r="EM581" s="152">
        <v>11.28</v>
      </c>
      <c r="EO581" s="152">
        <v>1.1399999999999999</v>
      </c>
      <c r="EP581" s="152">
        <v>0.67</v>
      </c>
      <c r="EQ581" s="152">
        <v>0.12</v>
      </c>
      <c r="ES581" s="152">
        <v>0.28000000000000003</v>
      </c>
      <c r="FA581" s="152">
        <v>3.9329475509999998</v>
      </c>
      <c r="FB581" s="152">
        <v>0.29957621099999998</v>
      </c>
      <c r="FD581" s="152">
        <v>31.318201670000001</v>
      </c>
      <c r="FF581" s="152">
        <v>315.69302879999998</v>
      </c>
      <c r="FG581" s="152">
        <v>363.58742640000003</v>
      </c>
      <c r="FI581" s="152">
        <v>41.276142290000003</v>
      </c>
      <c r="FJ581" s="152">
        <v>101.2684941</v>
      </c>
      <c r="FK581" s="152">
        <v>126.78954450000001</v>
      </c>
      <c r="FL581" s="152">
        <v>68.263437620000005</v>
      </c>
      <c r="FM581" s="152">
        <v>8.2181223919999997</v>
      </c>
      <c r="FP581" s="152">
        <v>13.7761549</v>
      </c>
      <c r="FQ581" s="152">
        <v>271.55052019999999</v>
      </c>
      <c r="FR581" s="152">
        <v>8.6219926630000003</v>
      </c>
      <c r="FS581" s="152">
        <v>17.148789050000001</v>
      </c>
      <c r="FT581" s="152">
        <v>0.87573905100000005</v>
      </c>
      <c r="FX581" s="152">
        <v>0.22624592900000001</v>
      </c>
      <c r="FY581" s="152">
        <v>118.0323709</v>
      </c>
      <c r="FZ581" s="152">
        <v>3.1189648750000001</v>
      </c>
      <c r="GA581" s="152">
        <v>7.2897864959999996</v>
      </c>
      <c r="GB581" s="152">
        <v>1.0736556690000001</v>
      </c>
      <c r="GC581" s="152">
        <v>5.0011977229999998</v>
      </c>
      <c r="GD581" s="152">
        <v>1.3356080429999999</v>
      </c>
      <c r="GE581" s="152">
        <v>0.47732414299999998</v>
      </c>
      <c r="GF581" s="152">
        <v>1.46319328</v>
      </c>
      <c r="GG581" s="152">
        <v>0.242220565</v>
      </c>
      <c r="GH581" s="152">
        <v>1.4494588340000001</v>
      </c>
      <c r="GI581" s="152">
        <v>0.30980164700000001</v>
      </c>
      <c r="GJ581" s="152">
        <v>0.88283127299999997</v>
      </c>
      <c r="GL581" s="152">
        <v>0.92178411500000001</v>
      </c>
      <c r="GM581" s="152">
        <v>0.14588827800000001</v>
      </c>
      <c r="GN581" s="152">
        <v>0.55398592199999996</v>
      </c>
      <c r="GO581" s="152">
        <v>5.4827395000000001E-2</v>
      </c>
      <c r="GS581" s="152">
        <v>2.0875024949999998</v>
      </c>
      <c r="GT581" s="152">
        <v>0.34031241400000001</v>
      </c>
      <c r="GU581" s="152">
        <v>0.19487048600000001</v>
      </c>
    </row>
    <row r="582" spans="1:203">
      <c r="A582" s="151">
        <v>2812</v>
      </c>
      <c r="B582" s="152" t="s">
        <v>2859</v>
      </c>
      <c r="C582" s="152" t="s">
        <v>3577</v>
      </c>
      <c r="D582" s="152" t="s">
        <v>3578</v>
      </c>
      <c r="E582" s="152" t="s">
        <v>5306</v>
      </c>
      <c r="F582" s="152" t="s">
        <v>9026</v>
      </c>
      <c r="L582" s="153" t="s">
        <v>5307</v>
      </c>
      <c r="M582" s="153" t="s">
        <v>5347</v>
      </c>
      <c r="P582" s="152">
        <v>-18.33891667</v>
      </c>
      <c r="Q582" s="152">
        <v>-174.41321669999999</v>
      </c>
      <c r="R582" s="152" t="s">
        <v>3582</v>
      </c>
      <c r="S582" s="152" t="s">
        <v>2720</v>
      </c>
      <c r="T582" s="152">
        <v>55.29</v>
      </c>
      <c r="U582" s="152">
        <v>0.7</v>
      </c>
      <c r="V582" s="152">
        <v>12.59</v>
      </c>
      <c r="X582" s="152">
        <v>13.7</v>
      </c>
      <c r="AA582" s="152">
        <v>13.7</v>
      </c>
      <c r="AB582" s="152">
        <v>0.24</v>
      </c>
      <c r="AC582" s="152">
        <v>8.9</v>
      </c>
      <c r="AD582" s="152">
        <v>1.69</v>
      </c>
      <c r="AE582" s="152">
        <v>0.38</v>
      </c>
      <c r="AF582" s="152">
        <v>0.09</v>
      </c>
      <c r="AJ582" s="152">
        <v>1.99</v>
      </c>
      <c r="AK582" s="156">
        <f t="shared" si="9"/>
        <v>4.8999999999999998E-3</v>
      </c>
      <c r="AL582" s="151">
        <v>49</v>
      </c>
      <c r="AM582" s="151">
        <v>194</v>
      </c>
      <c r="AN582" s="151">
        <v>1856</v>
      </c>
      <c r="AO582" s="151">
        <v>1313</v>
      </c>
      <c r="CR582" s="152">
        <v>1.45</v>
      </c>
      <c r="DC582" s="152">
        <v>51.4</v>
      </c>
      <c r="DD582" s="152">
        <v>0.21</v>
      </c>
      <c r="DE582" s="152">
        <v>2.21</v>
      </c>
      <c r="DF582" s="152">
        <v>12.3</v>
      </c>
      <c r="DG582" s="152">
        <v>14.71</v>
      </c>
      <c r="DH582" s="152">
        <v>0.31</v>
      </c>
      <c r="DI582" s="152">
        <v>0.01</v>
      </c>
      <c r="DK582" s="152">
        <v>0.1</v>
      </c>
      <c r="DM582" s="152">
        <v>19.45</v>
      </c>
      <c r="DP582" s="152">
        <v>68.067087349999994</v>
      </c>
      <c r="ED582" s="152">
        <v>54.95</v>
      </c>
      <c r="EE582" s="152">
        <v>0.59</v>
      </c>
      <c r="EF582" s="152">
        <v>13.76</v>
      </c>
      <c r="EH582" s="152">
        <v>12.43</v>
      </c>
      <c r="EK582" s="152">
        <v>0.19</v>
      </c>
      <c r="EL582" s="152">
        <v>3.84</v>
      </c>
      <c r="EM582" s="152">
        <v>9.4</v>
      </c>
      <c r="EO582" s="152">
        <v>1.89</v>
      </c>
      <c r="EP582" s="152">
        <v>0.37</v>
      </c>
      <c r="EQ582" s="152">
        <v>0.09</v>
      </c>
      <c r="ES582" s="152">
        <v>0.36</v>
      </c>
      <c r="FA582" s="152">
        <v>5.4753691040000003</v>
      </c>
      <c r="FB582" s="152">
        <v>0.26685679099999998</v>
      </c>
      <c r="FD582" s="152">
        <v>46.115295719999999</v>
      </c>
      <c r="FF582" s="152">
        <v>467.3300663</v>
      </c>
      <c r="FG582" s="152">
        <v>10.47495165</v>
      </c>
      <c r="FI582" s="152">
        <v>36.245603850000002</v>
      </c>
      <c r="FJ582" s="152">
        <v>11.68898532</v>
      </c>
      <c r="FK582" s="152">
        <v>111.02525199999999</v>
      </c>
      <c r="FL582" s="152">
        <v>91.03897259</v>
      </c>
      <c r="FM582" s="152">
        <v>8.7622159340000003</v>
      </c>
      <c r="FP582" s="152">
        <v>5.2073975519999998</v>
      </c>
      <c r="FQ582" s="152">
        <v>205.99133509999999</v>
      </c>
      <c r="FR582" s="152">
        <v>14.211685940000001</v>
      </c>
      <c r="FS582" s="152">
        <v>22.677157950000002</v>
      </c>
      <c r="FT582" s="152">
        <v>0.21819314200000001</v>
      </c>
      <c r="FX582" s="152">
        <v>0.30353688299999998</v>
      </c>
      <c r="FY582" s="152">
        <v>95.001512219999995</v>
      </c>
      <c r="FZ582" s="152">
        <v>1.411785246</v>
      </c>
      <c r="GA582" s="152">
        <v>3.913704649</v>
      </c>
      <c r="GB582" s="152">
        <v>0.65321742100000002</v>
      </c>
      <c r="GC582" s="152">
        <v>3.5287384099999999</v>
      </c>
      <c r="GD582" s="152">
        <v>1.2286899339999999</v>
      </c>
      <c r="GE582" s="152">
        <v>0.47348691999999998</v>
      </c>
      <c r="GF582" s="152">
        <v>1.7811774069999999</v>
      </c>
      <c r="GG582" s="152">
        <v>0.33580470899999998</v>
      </c>
      <c r="GH582" s="152">
        <v>2.221254515</v>
      </c>
      <c r="GI582" s="152">
        <v>0.51531863600000005</v>
      </c>
      <c r="GJ582" s="152">
        <v>1.5073039269999999</v>
      </c>
      <c r="GL582" s="152">
        <v>1.5992370339999999</v>
      </c>
      <c r="GM582" s="152">
        <v>0.25850830699999999</v>
      </c>
      <c r="GN582" s="152">
        <v>0.73321942399999995</v>
      </c>
      <c r="GO582" s="152">
        <v>2.1100869000000001E-2</v>
      </c>
      <c r="GS582" s="152">
        <v>1.8167917490000001</v>
      </c>
      <c r="GT582" s="152">
        <v>0.12594542</v>
      </c>
      <c r="GU582" s="152">
        <v>0.158297255</v>
      </c>
    </row>
    <row r="583" spans="1:203">
      <c r="A583" s="151">
        <v>2815</v>
      </c>
      <c r="B583" s="152" t="s">
        <v>2859</v>
      </c>
      <c r="C583" s="152" t="s">
        <v>3577</v>
      </c>
      <c r="D583" s="152" t="s">
        <v>3578</v>
      </c>
      <c r="E583" s="152" t="s">
        <v>5306</v>
      </c>
      <c r="F583" s="152" t="s">
        <v>9027</v>
      </c>
      <c r="L583" s="153" t="s">
        <v>5307</v>
      </c>
      <c r="M583" s="153" t="s">
        <v>5367</v>
      </c>
      <c r="P583" s="152">
        <v>-18.33891667</v>
      </c>
      <c r="Q583" s="152">
        <v>-174.41321669999999</v>
      </c>
      <c r="R583" s="152" t="s">
        <v>3582</v>
      </c>
      <c r="S583" s="152" t="s">
        <v>3690</v>
      </c>
      <c r="T583" s="152">
        <v>58.38</v>
      </c>
      <c r="U583" s="152">
        <v>0.66</v>
      </c>
      <c r="V583" s="152">
        <v>12.22</v>
      </c>
      <c r="X583" s="152">
        <v>12.59</v>
      </c>
      <c r="AA583" s="152">
        <v>3.83</v>
      </c>
      <c r="AB583" s="152">
        <v>0.18</v>
      </c>
      <c r="AC583" s="152">
        <v>8.33</v>
      </c>
      <c r="AD583" s="152">
        <v>1.75</v>
      </c>
      <c r="AE583" s="152">
        <v>0.48</v>
      </c>
      <c r="AF583" s="152">
        <v>0.13</v>
      </c>
      <c r="AJ583" s="152">
        <v>1.3</v>
      </c>
      <c r="AK583" s="156">
        <f t="shared" si="9"/>
        <v>8.8999999999999999E-3</v>
      </c>
      <c r="AL583" s="151">
        <v>89</v>
      </c>
      <c r="AM583" s="151">
        <v>217</v>
      </c>
      <c r="AN583" s="151">
        <v>922</v>
      </c>
      <c r="AO583" s="151">
        <v>1399</v>
      </c>
      <c r="CR583" s="152">
        <v>1.45</v>
      </c>
      <c r="DC583" s="152">
        <v>45.69</v>
      </c>
      <c r="DE583" s="152">
        <v>34.090000000000003</v>
      </c>
      <c r="DF583" s="152">
        <v>0.94</v>
      </c>
      <c r="DH583" s="152">
        <v>0.1</v>
      </c>
      <c r="DK583" s="152">
        <v>1.19</v>
      </c>
      <c r="DM583" s="152">
        <v>17.920000000000002</v>
      </c>
      <c r="DQ583" s="152">
        <v>89.31013677</v>
      </c>
      <c r="ED583" s="152">
        <v>54.95</v>
      </c>
      <c r="EE583" s="152">
        <v>0.59</v>
      </c>
      <c r="EF583" s="152">
        <v>13.76</v>
      </c>
      <c r="EH583" s="152">
        <v>12.43</v>
      </c>
      <c r="EK583" s="152">
        <v>0.19</v>
      </c>
      <c r="EL583" s="152">
        <v>3.84</v>
      </c>
      <c r="EM583" s="152">
        <v>9.4</v>
      </c>
      <c r="EO583" s="152">
        <v>1.89</v>
      </c>
      <c r="EP583" s="152">
        <v>0.37</v>
      </c>
      <c r="EQ583" s="152">
        <v>0.09</v>
      </c>
      <c r="ES583" s="152">
        <v>0.36</v>
      </c>
      <c r="FA583" s="152">
        <v>5.4753691040000003</v>
      </c>
      <c r="FB583" s="152">
        <v>0.26685679099999998</v>
      </c>
      <c r="FD583" s="152">
        <v>46.115295719999999</v>
      </c>
      <c r="FF583" s="152">
        <v>467.3300663</v>
      </c>
      <c r="FG583" s="152">
        <v>10.47495165</v>
      </c>
      <c r="FI583" s="152">
        <v>36.245603850000002</v>
      </c>
      <c r="FJ583" s="152">
        <v>11.68898532</v>
      </c>
      <c r="FK583" s="152">
        <v>111.02525199999999</v>
      </c>
      <c r="FL583" s="152">
        <v>91.03897259</v>
      </c>
      <c r="FM583" s="152">
        <v>8.7622159340000003</v>
      </c>
      <c r="FP583" s="152">
        <v>5.2073975519999998</v>
      </c>
      <c r="FQ583" s="152">
        <v>205.99133509999999</v>
      </c>
      <c r="FR583" s="152">
        <v>14.211685940000001</v>
      </c>
      <c r="FS583" s="152">
        <v>22.677157950000002</v>
      </c>
      <c r="FT583" s="152">
        <v>0.21819314200000001</v>
      </c>
      <c r="FX583" s="152">
        <v>0.30353688299999998</v>
      </c>
      <c r="FY583" s="152">
        <v>95.001512219999995</v>
      </c>
      <c r="FZ583" s="152">
        <v>1.411785246</v>
      </c>
      <c r="GA583" s="152">
        <v>3.913704649</v>
      </c>
      <c r="GB583" s="152">
        <v>0.65321742100000002</v>
      </c>
      <c r="GC583" s="152">
        <v>3.5287384099999999</v>
      </c>
      <c r="GD583" s="152">
        <v>1.2286899339999999</v>
      </c>
      <c r="GE583" s="152">
        <v>0.47348691999999998</v>
      </c>
      <c r="GF583" s="152">
        <v>1.7811774069999999</v>
      </c>
      <c r="GG583" s="152">
        <v>0.33580470899999998</v>
      </c>
      <c r="GH583" s="152">
        <v>2.221254515</v>
      </c>
      <c r="GI583" s="152">
        <v>0.51531863600000005</v>
      </c>
      <c r="GJ583" s="152">
        <v>1.5073039269999999</v>
      </c>
      <c r="GL583" s="152">
        <v>1.5992370339999999</v>
      </c>
      <c r="GM583" s="152">
        <v>0.25850830699999999</v>
      </c>
      <c r="GN583" s="152">
        <v>0.73321942399999995</v>
      </c>
      <c r="GO583" s="152">
        <v>2.1100869000000001E-2</v>
      </c>
      <c r="GS583" s="152">
        <v>1.8167917490000001</v>
      </c>
      <c r="GT583" s="152">
        <v>0.12594542</v>
      </c>
      <c r="GU583" s="152">
        <v>0.158297255</v>
      </c>
    </row>
    <row r="584" spans="1:203">
      <c r="A584" s="151">
        <v>2816</v>
      </c>
      <c r="B584" s="152" t="s">
        <v>2859</v>
      </c>
      <c r="C584" s="152" t="s">
        <v>3577</v>
      </c>
      <c r="D584" s="152" t="s">
        <v>3578</v>
      </c>
      <c r="E584" s="152" t="s">
        <v>5306</v>
      </c>
      <c r="F584" s="152" t="s">
        <v>9028</v>
      </c>
      <c r="L584" s="153" t="s">
        <v>5307</v>
      </c>
      <c r="M584" s="153" t="s">
        <v>5355</v>
      </c>
      <c r="P584" s="152">
        <v>-18.33891667</v>
      </c>
      <c r="Q584" s="152">
        <v>-174.41321669999999</v>
      </c>
      <c r="R584" s="152" t="s">
        <v>3582</v>
      </c>
      <c r="S584" s="152" t="s">
        <v>3690</v>
      </c>
      <c r="T584" s="152">
        <v>54.55</v>
      </c>
      <c r="U584" s="152">
        <v>0.65</v>
      </c>
      <c r="V584" s="152">
        <v>13.54</v>
      </c>
      <c r="X584" s="152">
        <v>12</v>
      </c>
      <c r="AA584" s="152">
        <v>4.3600000000000003</v>
      </c>
      <c r="AB584" s="152">
        <v>0.22</v>
      </c>
      <c r="AC584" s="152">
        <v>9.58</v>
      </c>
      <c r="AD584" s="152">
        <v>1.91</v>
      </c>
      <c r="AE584" s="152">
        <v>0.35</v>
      </c>
      <c r="AF584" s="152">
        <v>7.0000000000000007E-2</v>
      </c>
      <c r="AJ584" s="152">
        <v>1.92</v>
      </c>
      <c r="AK584" s="156">
        <f t="shared" si="9"/>
        <v>1.52E-2</v>
      </c>
      <c r="AL584" s="151">
        <v>152</v>
      </c>
      <c r="AM584" s="151">
        <v>197</v>
      </c>
      <c r="AN584" s="151">
        <v>850</v>
      </c>
      <c r="AO584" s="151">
        <v>1545</v>
      </c>
      <c r="CR584" s="152">
        <v>1.45</v>
      </c>
      <c r="DC584" s="152">
        <v>46.56</v>
      </c>
      <c r="DE584" s="152">
        <v>34.31</v>
      </c>
      <c r="DF584" s="152">
        <v>0.78</v>
      </c>
      <c r="DG584" s="152">
        <v>17.75</v>
      </c>
      <c r="DH584" s="152">
        <v>0.14000000000000001</v>
      </c>
      <c r="DK584" s="152">
        <v>1.35</v>
      </c>
      <c r="DM584" s="152">
        <v>17.75</v>
      </c>
      <c r="DN584" s="152">
        <v>0.02</v>
      </c>
      <c r="DQ584" s="152">
        <v>87.9324297</v>
      </c>
      <c r="ED584" s="152">
        <v>54.95</v>
      </c>
      <c r="EE584" s="152">
        <v>0.59</v>
      </c>
      <c r="EF584" s="152">
        <v>13.76</v>
      </c>
      <c r="EH584" s="152">
        <v>12.43</v>
      </c>
      <c r="EK584" s="152">
        <v>0.19</v>
      </c>
      <c r="EL584" s="152">
        <v>3.84</v>
      </c>
      <c r="EM584" s="152">
        <v>9.4</v>
      </c>
      <c r="EO584" s="152">
        <v>1.89</v>
      </c>
      <c r="EP584" s="152">
        <v>0.37</v>
      </c>
      <c r="EQ584" s="152">
        <v>0.09</v>
      </c>
      <c r="ES584" s="152">
        <v>0.36</v>
      </c>
      <c r="FA584" s="152">
        <v>5.4753691040000003</v>
      </c>
      <c r="FB584" s="152">
        <v>0.26685679099999998</v>
      </c>
      <c r="FD584" s="152">
        <v>46.115295719999999</v>
      </c>
      <c r="FF584" s="152">
        <v>467.3300663</v>
      </c>
      <c r="FG584" s="152">
        <v>10.47495165</v>
      </c>
      <c r="FI584" s="152">
        <v>36.245603850000002</v>
      </c>
      <c r="FJ584" s="152">
        <v>11.68898532</v>
      </c>
      <c r="FK584" s="152">
        <v>111.02525199999999</v>
      </c>
      <c r="FL584" s="152">
        <v>91.03897259</v>
      </c>
      <c r="FM584" s="152">
        <v>8.7622159340000003</v>
      </c>
      <c r="FP584" s="152">
        <v>5.2073975519999998</v>
      </c>
      <c r="FQ584" s="152">
        <v>205.99133509999999</v>
      </c>
      <c r="FR584" s="152">
        <v>14.211685940000001</v>
      </c>
      <c r="FS584" s="152">
        <v>22.677157950000002</v>
      </c>
      <c r="FT584" s="152">
        <v>0.21819314200000001</v>
      </c>
      <c r="FX584" s="152">
        <v>0.30353688299999998</v>
      </c>
      <c r="FY584" s="152">
        <v>95.001512219999995</v>
      </c>
      <c r="FZ584" s="152">
        <v>1.411785246</v>
      </c>
      <c r="GA584" s="152">
        <v>3.913704649</v>
      </c>
      <c r="GB584" s="152">
        <v>0.65321742100000002</v>
      </c>
      <c r="GC584" s="152">
        <v>3.5287384099999999</v>
      </c>
      <c r="GD584" s="152">
        <v>1.2286899339999999</v>
      </c>
      <c r="GE584" s="152">
        <v>0.47348691999999998</v>
      </c>
      <c r="GF584" s="152">
        <v>1.7811774069999999</v>
      </c>
      <c r="GG584" s="152">
        <v>0.33580470899999998</v>
      </c>
      <c r="GH584" s="152">
        <v>2.221254515</v>
      </c>
      <c r="GI584" s="152">
        <v>0.51531863600000005</v>
      </c>
      <c r="GJ584" s="152">
        <v>1.5073039269999999</v>
      </c>
      <c r="GL584" s="152">
        <v>1.5992370339999999</v>
      </c>
      <c r="GM584" s="152">
        <v>0.25850830699999999</v>
      </c>
      <c r="GN584" s="152">
        <v>0.73321942399999995</v>
      </c>
      <c r="GO584" s="152">
        <v>2.1100869000000001E-2</v>
      </c>
      <c r="GS584" s="152">
        <v>1.8167917490000001</v>
      </c>
      <c r="GT584" s="152">
        <v>0.12594542</v>
      </c>
      <c r="GU584" s="152">
        <v>0.158297255</v>
      </c>
    </row>
    <row r="585" spans="1:203">
      <c r="A585" s="151">
        <v>2817</v>
      </c>
      <c r="B585" s="152" t="s">
        <v>2859</v>
      </c>
      <c r="C585" s="152" t="s">
        <v>3577</v>
      </c>
      <c r="D585" s="152" t="s">
        <v>3578</v>
      </c>
      <c r="E585" s="152" t="s">
        <v>5306</v>
      </c>
      <c r="F585" s="152" t="s">
        <v>9029</v>
      </c>
      <c r="L585" s="153" t="s">
        <v>5307</v>
      </c>
      <c r="M585" s="153" t="s">
        <v>5308</v>
      </c>
      <c r="P585" s="152">
        <v>-18.33891667</v>
      </c>
      <c r="Q585" s="152">
        <v>-174.41321669999999</v>
      </c>
      <c r="R585" s="152" t="s">
        <v>3582</v>
      </c>
      <c r="S585" s="152" t="s">
        <v>3690</v>
      </c>
      <c r="T585" s="152">
        <v>54.05</v>
      </c>
      <c r="U585" s="152">
        <v>0.68</v>
      </c>
      <c r="V585" s="152">
        <v>13.43</v>
      </c>
      <c r="X585" s="152">
        <v>13.28</v>
      </c>
      <c r="AA585" s="152">
        <v>4.88</v>
      </c>
      <c r="AB585" s="152">
        <v>0.24</v>
      </c>
      <c r="AC585" s="152">
        <v>9.26</v>
      </c>
      <c r="AD585" s="152">
        <v>1.73</v>
      </c>
      <c r="AE585" s="152">
        <v>0.35</v>
      </c>
      <c r="AF585" s="152">
        <v>0.12</v>
      </c>
      <c r="AJ585" s="152">
        <v>1.77</v>
      </c>
      <c r="AK585" s="156">
        <f t="shared" si="9"/>
        <v>1.21E-2</v>
      </c>
      <c r="AL585" s="151">
        <v>121</v>
      </c>
      <c r="AM585" s="151">
        <v>176</v>
      </c>
      <c r="AN585" s="151">
        <v>1178</v>
      </c>
      <c r="AO585" s="151">
        <v>1458</v>
      </c>
      <c r="CR585" s="152">
        <v>1.45</v>
      </c>
      <c r="DC585" s="152">
        <v>44.73</v>
      </c>
      <c r="DE585" s="152">
        <v>34.93</v>
      </c>
      <c r="DF585" s="152">
        <v>0.82</v>
      </c>
      <c r="DG585" s="152">
        <v>18.52</v>
      </c>
      <c r="DH585" s="152">
        <v>0.1</v>
      </c>
      <c r="DK585" s="152">
        <v>0.77</v>
      </c>
      <c r="DM585" s="152">
        <v>18.52</v>
      </c>
      <c r="DN585" s="152">
        <v>0.01</v>
      </c>
      <c r="DQ585" s="152">
        <v>93.028432659999993</v>
      </c>
      <c r="ED585" s="152">
        <v>54.95</v>
      </c>
      <c r="EE585" s="152">
        <v>0.59</v>
      </c>
      <c r="EF585" s="152">
        <v>13.76</v>
      </c>
      <c r="EH585" s="152">
        <v>12.43</v>
      </c>
      <c r="EK585" s="152">
        <v>0.19</v>
      </c>
      <c r="EL585" s="152">
        <v>3.84</v>
      </c>
      <c r="EM585" s="152">
        <v>9.4</v>
      </c>
      <c r="EO585" s="152">
        <v>1.89</v>
      </c>
      <c r="EP585" s="152">
        <v>0.37</v>
      </c>
      <c r="EQ585" s="152">
        <v>0.09</v>
      </c>
      <c r="ES585" s="152">
        <v>0.36</v>
      </c>
      <c r="FA585" s="152">
        <v>5.4753691040000003</v>
      </c>
      <c r="FB585" s="152">
        <v>0.26685679099999998</v>
      </c>
      <c r="FD585" s="152">
        <v>46.115295719999999</v>
      </c>
      <c r="FF585" s="152">
        <v>467.3300663</v>
      </c>
      <c r="FG585" s="152">
        <v>10.47495165</v>
      </c>
      <c r="FI585" s="152">
        <v>36.245603850000002</v>
      </c>
      <c r="FJ585" s="152">
        <v>11.68898532</v>
      </c>
      <c r="FK585" s="152">
        <v>111.02525199999999</v>
      </c>
      <c r="FL585" s="152">
        <v>91.03897259</v>
      </c>
      <c r="FM585" s="152">
        <v>8.7622159340000003</v>
      </c>
      <c r="FP585" s="152">
        <v>5.2073975519999998</v>
      </c>
      <c r="FQ585" s="152">
        <v>205.99133509999999</v>
      </c>
      <c r="FR585" s="152">
        <v>14.211685940000001</v>
      </c>
      <c r="FS585" s="152">
        <v>22.677157950000002</v>
      </c>
      <c r="FT585" s="152">
        <v>0.21819314200000001</v>
      </c>
      <c r="FX585" s="152">
        <v>0.30353688299999998</v>
      </c>
      <c r="FY585" s="152">
        <v>95.001512219999995</v>
      </c>
      <c r="FZ585" s="152">
        <v>1.411785246</v>
      </c>
      <c r="GA585" s="152">
        <v>3.913704649</v>
      </c>
      <c r="GB585" s="152">
        <v>0.65321742100000002</v>
      </c>
      <c r="GC585" s="152">
        <v>3.5287384099999999</v>
      </c>
      <c r="GD585" s="152">
        <v>1.2286899339999999</v>
      </c>
      <c r="GE585" s="152">
        <v>0.47348691999999998</v>
      </c>
      <c r="GF585" s="152">
        <v>1.7811774069999999</v>
      </c>
      <c r="GG585" s="152">
        <v>0.33580470899999998</v>
      </c>
      <c r="GH585" s="152">
        <v>2.221254515</v>
      </c>
      <c r="GI585" s="152">
        <v>0.51531863600000005</v>
      </c>
      <c r="GJ585" s="152">
        <v>1.5073039269999999</v>
      </c>
      <c r="GL585" s="152">
        <v>1.5992370339999999</v>
      </c>
      <c r="GM585" s="152">
        <v>0.25850830699999999</v>
      </c>
      <c r="GN585" s="152">
        <v>0.73321942399999995</v>
      </c>
      <c r="GO585" s="152">
        <v>2.1100869000000001E-2</v>
      </c>
      <c r="GS585" s="152">
        <v>1.8167917490000001</v>
      </c>
      <c r="GT585" s="152">
        <v>0.12594542</v>
      </c>
      <c r="GU585" s="152">
        <v>0.158297255</v>
      </c>
    </row>
    <row r="586" spans="1:203">
      <c r="A586" s="151">
        <v>2818</v>
      </c>
      <c r="B586" s="152" t="s">
        <v>2859</v>
      </c>
      <c r="C586" s="152" t="s">
        <v>3577</v>
      </c>
      <c r="D586" s="152" t="s">
        <v>3578</v>
      </c>
      <c r="E586" s="152" t="s">
        <v>5306</v>
      </c>
      <c r="F586" s="152" t="s">
        <v>9030</v>
      </c>
      <c r="L586" s="153" t="s">
        <v>5307</v>
      </c>
      <c r="M586" s="153" t="s">
        <v>4129</v>
      </c>
      <c r="P586" s="152">
        <v>-18.33891667</v>
      </c>
      <c r="Q586" s="152">
        <v>-174.41321669999999</v>
      </c>
      <c r="R586" s="152" t="s">
        <v>3582</v>
      </c>
      <c r="S586" s="152" t="s">
        <v>3690</v>
      </c>
      <c r="T586" s="152">
        <v>54.97</v>
      </c>
      <c r="U586" s="152">
        <v>0.48</v>
      </c>
      <c r="V586" s="152">
        <v>13.61</v>
      </c>
      <c r="X586" s="152">
        <v>11.74</v>
      </c>
      <c r="AA586" s="152">
        <v>5.14</v>
      </c>
      <c r="AB586" s="152">
        <v>0.21</v>
      </c>
      <c r="AC586" s="152">
        <v>9.5399999999999991</v>
      </c>
      <c r="AD586" s="152">
        <v>1.74</v>
      </c>
      <c r="AE586" s="152">
        <v>0.28000000000000003</v>
      </c>
      <c r="AF586" s="152">
        <v>0.11</v>
      </c>
      <c r="AJ586" s="152">
        <v>2.2400000000000002</v>
      </c>
      <c r="AK586" s="156">
        <f t="shared" si="9"/>
        <v>8.5000000000000006E-3</v>
      </c>
      <c r="AL586" s="151">
        <v>85</v>
      </c>
      <c r="AM586" s="151">
        <v>258</v>
      </c>
      <c r="AN586" s="151">
        <v>364</v>
      </c>
      <c r="AO586" s="151">
        <v>1778</v>
      </c>
      <c r="CR586" s="152">
        <v>1.45</v>
      </c>
      <c r="DC586" s="152">
        <v>44.48</v>
      </c>
      <c r="DE586" s="152">
        <v>35.14</v>
      </c>
      <c r="DF586" s="152">
        <v>0.78</v>
      </c>
      <c r="DH586" s="152">
        <v>0.08</v>
      </c>
      <c r="DK586" s="152">
        <v>0.6</v>
      </c>
      <c r="DM586" s="152">
        <v>18.84</v>
      </c>
      <c r="DN586" s="152">
        <v>0.01</v>
      </c>
      <c r="DQ586" s="152">
        <v>94.562361030000005</v>
      </c>
      <c r="ED586" s="152">
        <v>54.95</v>
      </c>
      <c r="EE586" s="152">
        <v>0.59</v>
      </c>
      <c r="EF586" s="152">
        <v>13.76</v>
      </c>
      <c r="EH586" s="152">
        <v>12.43</v>
      </c>
      <c r="EK586" s="152">
        <v>0.19</v>
      </c>
      <c r="EL586" s="152">
        <v>3.84</v>
      </c>
      <c r="EM586" s="152">
        <v>9.4</v>
      </c>
      <c r="EO586" s="152">
        <v>1.89</v>
      </c>
      <c r="EP586" s="152">
        <v>0.37</v>
      </c>
      <c r="EQ586" s="152">
        <v>0.09</v>
      </c>
      <c r="ES586" s="152">
        <v>0.36</v>
      </c>
      <c r="FA586" s="152">
        <v>5.4753691040000003</v>
      </c>
      <c r="FB586" s="152">
        <v>0.26685679099999998</v>
      </c>
      <c r="FD586" s="152">
        <v>46.115295719999999</v>
      </c>
      <c r="FF586" s="152">
        <v>467.3300663</v>
      </c>
      <c r="FG586" s="152">
        <v>10.47495165</v>
      </c>
      <c r="FI586" s="152">
        <v>36.245603850000002</v>
      </c>
      <c r="FJ586" s="152">
        <v>11.68898532</v>
      </c>
      <c r="FK586" s="152">
        <v>111.02525199999999</v>
      </c>
      <c r="FL586" s="152">
        <v>91.03897259</v>
      </c>
      <c r="FM586" s="152">
        <v>8.7622159340000003</v>
      </c>
      <c r="FP586" s="152">
        <v>5.2073975519999998</v>
      </c>
      <c r="FQ586" s="152">
        <v>205.99133509999999</v>
      </c>
      <c r="FR586" s="152">
        <v>14.211685940000001</v>
      </c>
      <c r="FS586" s="152">
        <v>22.677157950000002</v>
      </c>
      <c r="FT586" s="152">
        <v>0.21819314200000001</v>
      </c>
      <c r="FX586" s="152">
        <v>0.30353688299999998</v>
      </c>
      <c r="FY586" s="152">
        <v>95.001512219999995</v>
      </c>
      <c r="FZ586" s="152">
        <v>1.411785246</v>
      </c>
      <c r="GA586" s="152">
        <v>3.913704649</v>
      </c>
      <c r="GB586" s="152">
        <v>0.65321742100000002</v>
      </c>
      <c r="GC586" s="152">
        <v>3.5287384099999999</v>
      </c>
      <c r="GD586" s="152">
        <v>1.2286899339999999</v>
      </c>
      <c r="GE586" s="152">
        <v>0.47348691999999998</v>
      </c>
      <c r="GF586" s="152">
        <v>1.7811774069999999</v>
      </c>
      <c r="GG586" s="152">
        <v>0.33580470899999998</v>
      </c>
      <c r="GH586" s="152">
        <v>2.221254515</v>
      </c>
      <c r="GI586" s="152">
        <v>0.51531863600000005</v>
      </c>
      <c r="GJ586" s="152">
        <v>1.5073039269999999</v>
      </c>
      <c r="GL586" s="152">
        <v>1.5992370339999999</v>
      </c>
      <c r="GM586" s="152">
        <v>0.25850830699999999</v>
      </c>
      <c r="GN586" s="152">
        <v>0.73321942399999995</v>
      </c>
      <c r="GO586" s="152">
        <v>2.1100869000000001E-2</v>
      </c>
      <c r="GS586" s="152">
        <v>1.8167917490000001</v>
      </c>
      <c r="GT586" s="152">
        <v>0.12594542</v>
      </c>
      <c r="GU586" s="152">
        <v>0.158297255</v>
      </c>
    </row>
    <row r="587" spans="1:203">
      <c r="A587" s="151">
        <v>2819</v>
      </c>
      <c r="B587" s="152" t="s">
        <v>2859</v>
      </c>
      <c r="C587" s="152" t="s">
        <v>3577</v>
      </c>
      <c r="D587" s="152" t="s">
        <v>3578</v>
      </c>
      <c r="E587" s="152" t="s">
        <v>5306</v>
      </c>
      <c r="F587" s="152" t="s">
        <v>9031</v>
      </c>
      <c r="L587" s="153" t="s">
        <v>5307</v>
      </c>
      <c r="M587" s="153" t="s">
        <v>5450</v>
      </c>
      <c r="P587" s="152">
        <v>-18.33891667</v>
      </c>
      <c r="Q587" s="152">
        <v>-174.41321669999999</v>
      </c>
      <c r="R587" s="152" t="s">
        <v>3582</v>
      </c>
      <c r="S587" s="152" t="s">
        <v>3690</v>
      </c>
      <c r="T587" s="152">
        <v>56.27</v>
      </c>
      <c r="U587" s="152">
        <v>0.61</v>
      </c>
      <c r="V587" s="152">
        <v>13.48</v>
      </c>
      <c r="X587" s="152">
        <v>11.57</v>
      </c>
      <c r="AA587" s="152">
        <v>3.39</v>
      </c>
      <c r="AB587" s="152">
        <v>0.17</v>
      </c>
      <c r="AC587" s="152">
        <v>8.86</v>
      </c>
      <c r="AD587" s="152">
        <v>2.0299999999999998</v>
      </c>
      <c r="AE587" s="152">
        <v>0.28999999999999998</v>
      </c>
      <c r="AF587" s="152">
        <v>0.08</v>
      </c>
      <c r="AJ587" s="152">
        <v>2.08</v>
      </c>
      <c r="AK587" s="156">
        <f t="shared" si="9"/>
        <v>1.5599999999999999E-2</v>
      </c>
      <c r="AL587" s="151">
        <v>156</v>
      </c>
      <c r="AM587" s="151">
        <v>224</v>
      </c>
      <c r="AN587" s="151">
        <v>915</v>
      </c>
      <c r="AO587" s="151">
        <v>1449</v>
      </c>
      <c r="AQ587" s="152">
        <v>4.5279999999999996</v>
      </c>
      <c r="AW587" s="152">
        <v>34.558</v>
      </c>
      <c r="AY587" s="151">
        <v>306.392</v>
      </c>
      <c r="AZ587" s="152">
        <v>30.094999999999999</v>
      </c>
      <c r="BA587" s="152">
        <v>28.260999999999999</v>
      </c>
      <c r="BB587" s="152">
        <v>26.021000000000001</v>
      </c>
      <c r="BC587" s="152">
        <v>77.620999999999995</v>
      </c>
      <c r="BD587" s="152">
        <v>63.819000000000003</v>
      </c>
      <c r="BG587" s="152">
        <v>3.718</v>
      </c>
      <c r="BH587" s="152">
        <v>195.24600000000001</v>
      </c>
      <c r="BI587" s="152">
        <v>10.884</v>
      </c>
      <c r="BJ587" s="152">
        <v>17.835999999999999</v>
      </c>
      <c r="BK587" s="152">
        <v>0.19400000000000001</v>
      </c>
      <c r="BN587" s="152">
        <v>2.5409999999999999</v>
      </c>
      <c r="BO587" s="152">
        <v>64.05</v>
      </c>
      <c r="BP587" s="152">
        <v>0.96399999999999997</v>
      </c>
      <c r="BQ587" s="152">
        <v>2.56</v>
      </c>
      <c r="BR587" s="152">
        <v>0.41599999999999998</v>
      </c>
      <c r="BS587" s="152">
        <v>2.7370000000000001</v>
      </c>
      <c r="BT587" s="152">
        <v>0.95899999999999996</v>
      </c>
      <c r="BU587" s="152">
        <v>0.42</v>
      </c>
      <c r="BV587" s="152">
        <v>1.357</v>
      </c>
      <c r="BW587" s="152">
        <v>0.27500000000000002</v>
      </c>
      <c r="BX587" s="152">
        <v>1.5780000000000001</v>
      </c>
      <c r="BZ587" s="152">
        <v>1.1950000000000001</v>
      </c>
      <c r="CA587" s="152">
        <v>1.1930000000000001</v>
      </c>
      <c r="CD587" s="152">
        <v>0.6</v>
      </c>
      <c r="CE587" s="152">
        <v>1.4E-2</v>
      </c>
      <c r="CH587" s="152">
        <v>1.0269999999999999</v>
      </c>
      <c r="CJ587" s="152">
        <v>0.10100000000000001</v>
      </c>
      <c r="CK587" s="152">
        <v>7.2999999999999995E-2</v>
      </c>
      <c r="CR587" s="152">
        <v>1.45</v>
      </c>
      <c r="DC587" s="152">
        <v>45.75</v>
      </c>
      <c r="DE587" s="152">
        <v>35.36</v>
      </c>
      <c r="DF587" s="152">
        <v>0.88</v>
      </c>
      <c r="DH587" s="152">
        <v>0.09</v>
      </c>
      <c r="DK587" s="152">
        <v>0.74</v>
      </c>
      <c r="DM587" s="152">
        <v>18.37</v>
      </c>
      <c r="DN587" s="152">
        <v>0.01</v>
      </c>
      <c r="DQ587" s="152">
        <v>92.781810539999995</v>
      </c>
      <c r="ED587" s="152">
        <v>54.95</v>
      </c>
      <c r="EE587" s="152">
        <v>0.59</v>
      </c>
      <c r="EF587" s="152">
        <v>13.76</v>
      </c>
      <c r="EH587" s="152">
        <v>12.43</v>
      </c>
      <c r="EK587" s="152">
        <v>0.19</v>
      </c>
      <c r="EL587" s="152">
        <v>3.84</v>
      </c>
      <c r="EM587" s="152">
        <v>9.4</v>
      </c>
      <c r="EO587" s="152">
        <v>1.89</v>
      </c>
      <c r="EP587" s="152">
        <v>0.37</v>
      </c>
      <c r="EQ587" s="152">
        <v>0.09</v>
      </c>
      <c r="ES587" s="152">
        <v>0.36</v>
      </c>
      <c r="FA587" s="152">
        <v>5.4753691040000003</v>
      </c>
      <c r="FB587" s="152">
        <v>0.26685679099999998</v>
      </c>
      <c r="FD587" s="152">
        <v>46.115295719999999</v>
      </c>
      <c r="FF587" s="152">
        <v>467.3300663</v>
      </c>
      <c r="FG587" s="152">
        <v>10.47495165</v>
      </c>
      <c r="FI587" s="152">
        <v>36.245603850000002</v>
      </c>
      <c r="FJ587" s="152">
        <v>11.68898532</v>
      </c>
      <c r="FK587" s="152">
        <v>111.02525199999999</v>
      </c>
      <c r="FL587" s="152">
        <v>91.03897259</v>
      </c>
      <c r="FM587" s="152">
        <v>8.7622159340000003</v>
      </c>
      <c r="FP587" s="152">
        <v>5.2073975519999998</v>
      </c>
      <c r="FQ587" s="152">
        <v>205.99133509999999</v>
      </c>
      <c r="FR587" s="152">
        <v>14.211685940000001</v>
      </c>
      <c r="FS587" s="152">
        <v>22.677157950000002</v>
      </c>
      <c r="FT587" s="152">
        <v>0.21819314200000001</v>
      </c>
      <c r="FX587" s="152">
        <v>0.30353688299999998</v>
      </c>
      <c r="FY587" s="152">
        <v>95.001512219999995</v>
      </c>
      <c r="FZ587" s="152">
        <v>1.411785246</v>
      </c>
      <c r="GA587" s="152">
        <v>3.913704649</v>
      </c>
      <c r="GB587" s="152">
        <v>0.65321742100000002</v>
      </c>
      <c r="GC587" s="152">
        <v>3.5287384099999999</v>
      </c>
      <c r="GD587" s="152">
        <v>1.2286899339999999</v>
      </c>
      <c r="GE587" s="152">
        <v>0.47348691999999998</v>
      </c>
      <c r="GF587" s="152">
        <v>1.7811774069999999</v>
      </c>
      <c r="GG587" s="152">
        <v>0.33580470899999998</v>
      </c>
      <c r="GH587" s="152">
        <v>2.221254515</v>
      </c>
      <c r="GI587" s="152">
        <v>0.51531863600000005</v>
      </c>
      <c r="GJ587" s="152">
        <v>1.5073039269999999</v>
      </c>
      <c r="GL587" s="152">
        <v>1.5992370339999999</v>
      </c>
      <c r="GM587" s="152">
        <v>0.25850830699999999</v>
      </c>
      <c r="GN587" s="152">
        <v>0.73321942399999995</v>
      </c>
      <c r="GO587" s="152">
        <v>2.1100869000000001E-2</v>
      </c>
      <c r="GS587" s="152">
        <v>1.8167917490000001</v>
      </c>
      <c r="GT587" s="152">
        <v>0.12594542</v>
      </c>
      <c r="GU587" s="152">
        <v>0.158297255</v>
      </c>
    </row>
    <row r="588" spans="1:203">
      <c r="A588" s="151">
        <v>2820</v>
      </c>
      <c r="B588" s="152" t="s">
        <v>2859</v>
      </c>
      <c r="C588" s="152" t="s">
        <v>3577</v>
      </c>
      <c r="D588" s="152" t="s">
        <v>3578</v>
      </c>
      <c r="E588" s="152" t="s">
        <v>5306</v>
      </c>
      <c r="F588" s="152" t="s">
        <v>9032</v>
      </c>
      <c r="L588" s="153" t="s">
        <v>5307</v>
      </c>
      <c r="M588" s="153" t="s">
        <v>5455</v>
      </c>
      <c r="P588" s="152">
        <v>-18.33891667</v>
      </c>
      <c r="Q588" s="152">
        <v>-174.41321669999999</v>
      </c>
      <c r="R588" s="152" t="s">
        <v>3582</v>
      </c>
      <c r="S588" s="152" t="s">
        <v>3690</v>
      </c>
      <c r="T588" s="152">
        <v>56.45</v>
      </c>
      <c r="U588" s="152">
        <v>0.49</v>
      </c>
      <c r="V588" s="152">
        <v>13.61</v>
      </c>
      <c r="X588" s="152">
        <v>11</v>
      </c>
      <c r="AA588" s="152">
        <v>3.85</v>
      </c>
      <c r="AB588" s="152">
        <v>0.18</v>
      </c>
      <c r="AC588" s="152">
        <v>8.35</v>
      </c>
      <c r="AD588" s="152">
        <v>1.85</v>
      </c>
      <c r="AE588" s="152">
        <v>0.31</v>
      </c>
      <c r="AF588" s="152">
        <v>0.1</v>
      </c>
      <c r="AJ588" s="152">
        <v>2.0699999999999998</v>
      </c>
      <c r="AK588" s="156">
        <f t="shared" si="9"/>
        <v>5.5999999999999999E-3</v>
      </c>
      <c r="AL588" s="151">
        <v>56</v>
      </c>
      <c r="AM588" s="151">
        <v>203</v>
      </c>
      <c r="AN588" s="151">
        <v>719</v>
      </c>
      <c r="AO588" s="151">
        <v>1256</v>
      </c>
      <c r="CR588" s="152">
        <v>1.45</v>
      </c>
      <c r="DC588" s="152">
        <v>47.11</v>
      </c>
      <c r="DE588" s="152">
        <v>33.92</v>
      </c>
      <c r="DF588" s="152">
        <v>1.02</v>
      </c>
      <c r="DH588" s="152">
        <v>0.13</v>
      </c>
      <c r="DK588" s="152">
        <v>1.27</v>
      </c>
      <c r="DM588" s="152">
        <v>17.07</v>
      </c>
      <c r="DN588" s="152">
        <v>0.02</v>
      </c>
      <c r="DQ588" s="152">
        <v>89.949891840000006</v>
      </c>
      <c r="ED588" s="152">
        <v>54.95</v>
      </c>
      <c r="EE588" s="152">
        <v>0.59</v>
      </c>
      <c r="EF588" s="152">
        <v>13.76</v>
      </c>
      <c r="EH588" s="152">
        <v>12.43</v>
      </c>
      <c r="EK588" s="152">
        <v>0.19</v>
      </c>
      <c r="EL588" s="152">
        <v>3.84</v>
      </c>
      <c r="EM588" s="152">
        <v>9.4</v>
      </c>
      <c r="EO588" s="152">
        <v>1.89</v>
      </c>
      <c r="EP588" s="152">
        <v>0.37</v>
      </c>
      <c r="EQ588" s="152">
        <v>0.09</v>
      </c>
      <c r="ES588" s="152">
        <v>0.36</v>
      </c>
      <c r="FA588" s="152">
        <v>5.4753691040000003</v>
      </c>
      <c r="FB588" s="152">
        <v>0.26685679099999998</v>
      </c>
      <c r="FD588" s="152">
        <v>46.115295719999999</v>
      </c>
      <c r="FF588" s="152">
        <v>467.3300663</v>
      </c>
      <c r="FG588" s="152">
        <v>10.47495165</v>
      </c>
      <c r="FI588" s="152">
        <v>36.245603850000002</v>
      </c>
      <c r="FJ588" s="152">
        <v>11.68898532</v>
      </c>
      <c r="FK588" s="152">
        <v>111.02525199999999</v>
      </c>
      <c r="FL588" s="152">
        <v>91.03897259</v>
      </c>
      <c r="FM588" s="152">
        <v>8.7622159340000003</v>
      </c>
      <c r="FP588" s="152">
        <v>5.2073975519999998</v>
      </c>
      <c r="FQ588" s="152">
        <v>205.99133509999999</v>
      </c>
      <c r="FR588" s="152">
        <v>14.211685940000001</v>
      </c>
      <c r="FS588" s="152">
        <v>22.677157950000002</v>
      </c>
      <c r="FT588" s="152">
        <v>0.21819314200000001</v>
      </c>
      <c r="FX588" s="152">
        <v>0.30353688299999998</v>
      </c>
      <c r="FY588" s="152">
        <v>95.001512219999995</v>
      </c>
      <c r="FZ588" s="152">
        <v>1.411785246</v>
      </c>
      <c r="GA588" s="152">
        <v>3.913704649</v>
      </c>
      <c r="GB588" s="152">
        <v>0.65321742100000002</v>
      </c>
      <c r="GC588" s="152">
        <v>3.5287384099999999</v>
      </c>
      <c r="GD588" s="152">
        <v>1.2286899339999999</v>
      </c>
      <c r="GE588" s="152">
        <v>0.47348691999999998</v>
      </c>
      <c r="GF588" s="152">
        <v>1.7811774069999999</v>
      </c>
      <c r="GG588" s="152">
        <v>0.33580470899999998</v>
      </c>
      <c r="GH588" s="152">
        <v>2.221254515</v>
      </c>
      <c r="GI588" s="152">
        <v>0.51531863600000005</v>
      </c>
      <c r="GJ588" s="152">
        <v>1.5073039269999999</v>
      </c>
      <c r="GL588" s="152">
        <v>1.5992370339999999</v>
      </c>
      <c r="GM588" s="152">
        <v>0.25850830699999999</v>
      </c>
      <c r="GN588" s="152">
        <v>0.73321942399999995</v>
      </c>
      <c r="GO588" s="152">
        <v>2.1100869000000001E-2</v>
      </c>
      <c r="GS588" s="152">
        <v>1.8167917490000001</v>
      </c>
      <c r="GT588" s="152">
        <v>0.12594542</v>
      </c>
      <c r="GU588" s="152">
        <v>0.158297255</v>
      </c>
    </row>
    <row r="589" spans="1:203">
      <c r="A589" s="151">
        <v>2822</v>
      </c>
      <c r="B589" s="152" t="s">
        <v>2859</v>
      </c>
      <c r="C589" s="152" t="s">
        <v>3577</v>
      </c>
      <c r="D589" s="152" t="s">
        <v>3578</v>
      </c>
      <c r="E589" s="152" t="s">
        <v>5306</v>
      </c>
      <c r="F589" s="152" t="s">
        <v>9033</v>
      </c>
      <c r="L589" s="153" t="s">
        <v>5307</v>
      </c>
      <c r="M589" s="153" t="s">
        <v>5409</v>
      </c>
      <c r="P589" s="152">
        <v>-18.33891667</v>
      </c>
      <c r="Q589" s="152">
        <v>-174.41321669999999</v>
      </c>
      <c r="R589" s="152" t="s">
        <v>3582</v>
      </c>
      <c r="S589" s="152" t="s">
        <v>3690</v>
      </c>
      <c r="T589" s="152">
        <v>55.44</v>
      </c>
      <c r="U589" s="152">
        <v>0.73</v>
      </c>
      <c r="V589" s="152">
        <v>13.46</v>
      </c>
      <c r="X589" s="152">
        <v>12.26</v>
      </c>
      <c r="AA589" s="152">
        <v>4.18</v>
      </c>
      <c r="AB589" s="152">
        <v>0.15</v>
      </c>
      <c r="AC589" s="152">
        <v>9.11</v>
      </c>
      <c r="AD589" s="152">
        <v>2.14</v>
      </c>
      <c r="AE589" s="152">
        <v>0.28000000000000003</v>
      </c>
      <c r="AF589" s="152">
        <v>7.0000000000000007E-2</v>
      </c>
      <c r="AJ589" s="152">
        <v>1.89</v>
      </c>
      <c r="AK589" s="156">
        <f t="shared" si="9"/>
        <v>2.6700000000000002E-2</v>
      </c>
      <c r="AL589" s="151">
        <v>267</v>
      </c>
      <c r="AM589" s="151">
        <v>245</v>
      </c>
      <c r="AN589" s="151">
        <v>1104</v>
      </c>
      <c r="AO589" s="151">
        <v>1836</v>
      </c>
      <c r="CR589" s="152">
        <v>1.45</v>
      </c>
      <c r="DC589" s="152">
        <v>45.38</v>
      </c>
      <c r="DE589" s="152">
        <v>35.729999999999997</v>
      </c>
      <c r="DF589" s="152">
        <v>0.78</v>
      </c>
      <c r="DH589" s="152">
        <v>0.1</v>
      </c>
      <c r="DK589" s="152">
        <v>0.78</v>
      </c>
      <c r="DM589" s="152">
        <v>18.8</v>
      </c>
      <c r="DN589" s="152">
        <v>0.01</v>
      </c>
      <c r="DQ589" s="152">
        <v>92.227742849999998</v>
      </c>
      <c r="ED589" s="152">
        <v>54.95</v>
      </c>
      <c r="EE589" s="152">
        <v>0.59</v>
      </c>
      <c r="EF589" s="152">
        <v>13.76</v>
      </c>
      <c r="EH589" s="152">
        <v>12.43</v>
      </c>
      <c r="EK589" s="152">
        <v>0.19</v>
      </c>
      <c r="EL589" s="152">
        <v>3.84</v>
      </c>
      <c r="EM589" s="152">
        <v>9.4</v>
      </c>
      <c r="EO589" s="152">
        <v>1.89</v>
      </c>
      <c r="EP589" s="152">
        <v>0.37</v>
      </c>
      <c r="EQ589" s="152">
        <v>0.09</v>
      </c>
      <c r="ES589" s="152">
        <v>0.36</v>
      </c>
      <c r="FA589" s="152">
        <v>5.4753691040000003</v>
      </c>
      <c r="FB589" s="152">
        <v>0.26685679099999998</v>
      </c>
      <c r="FD589" s="152">
        <v>46.115295719999999</v>
      </c>
      <c r="FF589" s="152">
        <v>467.3300663</v>
      </c>
      <c r="FG589" s="152">
        <v>10.47495165</v>
      </c>
      <c r="FI589" s="152">
        <v>36.245603850000002</v>
      </c>
      <c r="FJ589" s="152">
        <v>11.68898532</v>
      </c>
      <c r="FK589" s="152">
        <v>111.02525199999999</v>
      </c>
      <c r="FL589" s="152">
        <v>91.03897259</v>
      </c>
      <c r="FM589" s="152">
        <v>8.7622159340000003</v>
      </c>
      <c r="FP589" s="152">
        <v>5.2073975519999998</v>
      </c>
      <c r="FQ589" s="152">
        <v>205.99133509999999</v>
      </c>
      <c r="FR589" s="152">
        <v>14.211685940000001</v>
      </c>
      <c r="FS589" s="152">
        <v>22.677157950000002</v>
      </c>
      <c r="FT589" s="152">
        <v>0.21819314200000001</v>
      </c>
      <c r="FX589" s="152">
        <v>0.30353688299999998</v>
      </c>
      <c r="FY589" s="152">
        <v>95.001512219999995</v>
      </c>
      <c r="FZ589" s="152">
        <v>1.411785246</v>
      </c>
      <c r="GA589" s="152">
        <v>3.913704649</v>
      </c>
      <c r="GB589" s="152">
        <v>0.65321742100000002</v>
      </c>
      <c r="GC589" s="152">
        <v>3.5287384099999999</v>
      </c>
      <c r="GD589" s="152">
        <v>1.2286899339999999</v>
      </c>
      <c r="GE589" s="152">
        <v>0.47348691999999998</v>
      </c>
      <c r="GF589" s="152">
        <v>1.7811774069999999</v>
      </c>
      <c r="GG589" s="152">
        <v>0.33580470899999998</v>
      </c>
      <c r="GH589" s="152">
        <v>2.221254515</v>
      </c>
      <c r="GI589" s="152">
        <v>0.51531863600000005</v>
      </c>
      <c r="GJ589" s="152">
        <v>1.5073039269999999</v>
      </c>
      <c r="GL589" s="152">
        <v>1.5992370339999999</v>
      </c>
      <c r="GM589" s="152">
        <v>0.25850830699999999</v>
      </c>
      <c r="GN589" s="152">
        <v>0.73321942399999995</v>
      </c>
      <c r="GO589" s="152">
        <v>2.1100869000000001E-2</v>
      </c>
      <c r="GS589" s="152">
        <v>1.8167917490000001</v>
      </c>
      <c r="GT589" s="152">
        <v>0.12594542</v>
      </c>
      <c r="GU589" s="152">
        <v>0.158297255</v>
      </c>
    </row>
    <row r="590" spans="1:203">
      <c r="A590" s="151">
        <v>2824</v>
      </c>
      <c r="B590" s="152" t="s">
        <v>2859</v>
      </c>
      <c r="C590" s="152" t="s">
        <v>3577</v>
      </c>
      <c r="D590" s="152" t="s">
        <v>3578</v>
      </c>
      <c r="E590" s="152" t="s">
        <v>5306</v>
      </c>
      <c r="F590" s="152" t="s">
        <v>9034</v>
      </c>
      <c r="L590" s="153" t="s">
        <v>5307</v>
      </c>
      <c r="M590" s="153" t="s">
        <v>5456</v>
      </c>
      <c r="P590" s="152">
        <v>-18.33891667</v>
      </c>
      <c r="Q590" s="152">
        <v>-174.41321669999999</v>
      </c>
      <c r="R590" s="152" t="s">
        <v>3582</v>
      </c>
      <c r="S590" s="152" t="s">
        <v>3690</v>
      </c>
      <c r="T590" s="152">
        <v>56.45</v>
      </c>
      <c r="U590" s="152">
        <v>0.68</v>
      </c>
      <c r="V590" s="152">
        <v>13.39</v>
      </c>
      <c r="X590" s="152">
        <v>11.99</v>
      </c>
      <c r="AA590" s="152">
        <v>3.76</v>
      </c>
      <c r="AB590" s="152">
        <v>0.17</v>
      </c>
      <c r="AC590" s="152">
        <v>8.7200000000000006</v>
      </c>
      <c r="AD590" s="152">
        <v>1.88</v>
      </c>
      <c r="AE590" s="152">
        <v>0.27</v>
      </c>
      <c r="AF590" s="152">
        <v>0.09</v>
      </c>
      <c r="AJ590" s="152">
        <v>2.4300000000000002</v>
      </c>
      <c r="AK590" s="156">
        <f t="shared" si="9"/>
        <v>8.5000000000000006E-3</v>
      </c>
      <c r="AL590" s="151">
        <v>85</v>
      </c>
      <c r="AM590" s="151">
        <v>277</v>
      </c>
      <c r="AN590" s="151">
        <v>1145</v>
      </c>
      <c r="AO590" s="151">
        <v>1964</v>
      </c>
      <c r="CR590" s="152">
        <v>1.45</v>
      </c>
      <c r="DC590" s="152">
        <v>46.1</v>
      </c>
      <c r="DE590" s="152">
        <v>33.9</v>
      </c>
      <c r="DF590" s="152">
        <v>1</v>
      </c>
      <c r="DH590" s="152">
        <v>0.13</v>
      </c>
      <c r="DK590" s="152">
        <v>1.1200000000000001</v>
      </c>
      <c r="DM590" s="152">
        <v>17.32</v>
      </c>
      <c r="DN590" s="152">
        <v>0.01</v>
      </c>
      <c r="DQ590" s="152">
        <v>89.526886200000007</v>
      </c>
      <c r="ED590" s="152">
        <v>54.95</v>
      </c>
      <c r="EE590" s="152">
        <v>0.59</v>
      </c>
      <c r="EF590" s="152">
        <v>13.76</v>
      </c>
      <c r="EH590" s="152">
        <v>12.43</v>
      </c>
      <c r="EK590" s="152">
        <v>0.19</v>
      </c>
      <c r="EL590" s="152">
        <v>3.84</v>
      </c>
      <c r="EM590" s="152">
        <v>9.4</v>
      </c>
      <c r="EO590" s="152">
        <v>1.89</v>
      </c>
      <c r="EP590" s="152">
        <v>0.37</v>
      </c>
      <c r="EQ590" s="152">
        <v>0.09</v>
      </c>
      <c r="ES590" s="152">
        <v>0.36</v>
      </c>
      <c r="FA590" s="152">
        <v>5.4753691040000003</v>
      </c>
      <c r="FB590" s="152">
        <v>0.26685679099999998</v>
      </c>
      <c r="FD590" s="152">
        <v>46.115295719999999</v>
      </c>
      <c r="FF590" s="152">
        <v>467.3300663</v>
      </c>
      <c r="FG590" s="152">
        <v>10.47495165</v>
      </c>
      <c r="FI590" s="152">
        <v>36.245603850000002</v>
      </c>
      <c r="FJ590" s="152">
        <v>11.68898532</v>
      </c>
      <c r="FK590" s="152">
        <v>111.02525199999999</v>
      </c>
      <c r="FL590" s="152">
        <v>91.03897259</v>
      </c>
      <c r="FM590" s="152">
        <v>8.7622159340000003</v>
      </c>
      <c r="FP590" s="152">
        <v>5.2073975519999998</v>
      </c>
      <c r="FQ590" s="152">
        <v>205.99133509999999</v>
      </c>
      <c r="FR590" s="152">
        <v>14.211685940000001</v>
      </c>
      <c r="FS590" s="152">
        <v>22.677157950000002</v>
      </c>
      <c r="FT590" s="152">
        <v>0.21819314200000001</v>
      </c>
      <c r="FX590" s="152">
        <v>0.30353688299999998</v>
      </c>
      <c r="FY590" s="152">
        <v>95.001512219999995</v>
      </c>
      <c r="FZ590" s="152">
        <v>1.411785246</v>
      </c>
      <c r="GA590" s="152">
        <v>3.913704649</v>
      </c>
      <c r="GB590" s="152">
        <v>0.65321742100000002</v>
      </c>
      <c r="GC590" s="152">
        <v>3.5287384099999999</v>
      </c>
      <c r="GD590" s="152">
        <v>1.2286899339999999</v>
      </c>
      <c r="GE590" s="152">
        <v>0.47348691999999998</v>
      </c>
      <c r="GF590" s="152">
        <v>1.7811774069999999</v>
      </c>
      <c r="GG590" s="152">
        <v>0.33580470899999998</v>
      </c>
      <c r="GH590" s="152">
        <v>2.221254515</v>
      </c>
      <c r="GI590" s="152">
        <v>0.51531863600000005</v>
      </c>
      <c r="GJ590" s="152">
        <v>1.5073039269999999</v>
      </c>
      <c r="GL590" s="152">
        <v>1.5992370339999999</v>
      </c>
      <c r="GM590" s="152">
        <v>0.25850830699999999</v>
      </c>
      <c r="GN590" s="152">
        <v>0.73321942399999995</v>
      </c>
      <c r="GO590" s="152">
        <v>2.1100869000000001E-2</v>
      </c>
      <c r="GS590" s="152">
        <v>1.8167917490000001</v>
      </c>
      <c r="GT590" s="152">
        <v>0.12594542</v>
      </c>
      <c r="GU590" s="152">
        <v>0.158297255</v>
      </c>
    </row>
    <row r="591" spans="1:203">
      <c r="A591" s="151">
        <v>2825</v>
      </c>
      <c r="B591" s="152" t="s">
        <v>2859</v>
      </c>
      <c r="C591" s="152" t="s">
        <v>3577</v>
      </c>
      <c r="D591" s="152" t="s">
        <v>3578</v>
      </c>
      <c r="E591" s="152" t="s">
        <v>5306</v>
      </c>
      <c r="F591" s="152" t="s">
        <v>9035</v>
      </c>
      <c r="L591" s="153" t="s">
        <v>5307</v>
      </c>
      <c r="M591" s="153" t="s">
        <v>5390</v>
      </c>
      <c r="P591" s="152">
        <v>-18.33891667</v>
      </c>
      <c r="Q591" s="152">
        <v>-174.41321669999999</v>
      </c>
      <c r="R591" s="152" t="s">
        <v>3582</v>
      </c>
      <c r="S591" s="152" t="s">
        <v>3690</v>
      </c>
      <c r="T591" s="152">
        <v>55.15</v>
      </c>
      <c r="U591" s="152">
        <v>0.52</v>
      </c>
      <c r="V591" s="152">
        <v>13.55</v>
      </c>
      <c r="X591" s="152">
        <v>11.99</v>
      </c>
      <c r="AA591" s="152">
        <v>4.42</v>
      </c>
      <c r="AB591" s="152">
        <v>0.18</v>
      </c>
      <c r="AC591" s="152">
        <v>9.39</v>
      </c>
      <c r="AD591" s="152">
        <v>1.76</v>
      </c>
      <c r="AE591" s="152">
        <v>0.26</v>
      </c>
      <c r="AF591" s="152">
        <v>0.13</v>
      </c>
      <c r="AJ591" s="152">
        <v>1.9</v>
      </c>
      <c r="AK591" s="156">
        <f t="shared" si="9"/>
        <v>3.1399999999999997E-2</v>
      </c>
      <c r="AL591" s="151">
        <v>314</v>
      </c>
      <c r="AM591" s="151">
        <v>226</v>
      </c>
      <c r="AN591" s="151">
        <v>1215</v>
      </c>
      <c r="AO591" s="151">
        <v>1384</v>
      </c>
      <c r="CR591" s="152">
        <v>1.45</v>
      </c>
      <c r="DC591" s="152">
        <v>46.21</v>
      </c>
      <c r="DE591" s="152">
        <v>34.74</v>
      </c>
      <c r="DF591" s="152">
        <v>0.91</v>
      </c>
      <c r="DH591" s="152">
        <v>0.12</v>
      </c>
      <c r="DK591" s="152">
        <v>0.9</v>
      </c>
      <c r="DM591" s="152">
        <v>18.13</v>
      </c>
      <c r="DN591" s="152">
        <v>0.03</v>
      </c>
      <c r="DQ591" s="152">
        <v>92.90136948</v>
      </c>
      <c r="ED591" s="152">
        <v>54.95</v>
      </c>
      <c r="EE591" s="152">
        <v>0.59</v>
      </c>
      <c r="EF591" s="152">
        <v>13.76</v>
      </c>
      <c r="EH591" s="152">
        <v>12.43</v>
      </c>
      <c r="EK591" s="152">
        <v>0.19</v>
      </c>
      <c r="EL591" s="152">
        <v>3.84</v>
      </c>
      <c r="EM591" s="152">
        <v>9.4</v>
      </c>
      <c r="EO591" s="152">
        <v>1.89</v>
      </c>
      <c r="EP591" s="152">
        <v>0.37</v>
      </c>
      <c r="EQ591" s="152">
        <v>0.09</v>
      </c>
      <c r="ES591" s="152">
        <v>0.36</v>
      </c>
      <c r="FA591" s="152">
        <v>5.4753691040000003</v>
      </c>
      <c r="FB591" s="152">
        <v>0.26685679099999998</v>
      </c>
      <c r="FD591" s="152">
        <v>46.115295719999999</v>
      </c>
      <c r="FF591" s="152">
        <v>467.3300663</v>
      </c>
      <c r="FG591" s="152">
        <v>10.47495165</v>
      </c>
      <c r="FI591" s="152">
        <v>36.245603850000002</v>
      </c>
      <c r="FJ591" s="152">
        <v>11.68898532</v>
      </c>
      <c r="FK591" s="152">
        <v>111.02525199999999</v>
      </c>
      <c r="FL591" s="152">
        <v>91.03897259</v>
      </c>
      <c r="FM591" s="152">
        <v>8.7622159340000003</v>
      </c>
      <c r="FP591" s="152">
        <v>5.2073975519999998</v>
      </c>
      <c r="FQ591" s="152">
        <v>205.99133509999999</v>
      </c>
      <c r="FR591" s="152">
        <v>14.211685940000001</v>
      </c>
      <c r="FS591" s="152">
        <v>22.677157950000002</v>
      </c>
      <c r="FT591" s="152">
        <v>0.21819314200000001</v>
      </c>
      <c r="FX591" s="152">
        <v>0.30353688299999998</v>
      </c>
      <c r="FY591" s="152">
        <v>95.001512219999995</v>
      </c>
      <c r="FZ591" s="152">
        <v>1.411785246</v>
      </c>
      <c r="GA591" s="152">
        <v>3.913704649</v>
      </c>
      <c r="GB591" s="152">
        <v>0.65321742100000002</v>
      </c>
      <c r="GC591" s="152">
        <v>3.5287384099999999</v>
      </c>
      <c r="GD591" s="152">
        <v>1.2286899339999999</v>
      </c>
      <c r="GE591" s="152">
        <v>0.47348691999999998</v>
      </c>
      <c r="GF591" s="152">
        <v>1.7811774069999999</v>
      </c>
      <c r="GG591" s="152">
        <v>0.33580470899999998</v>
      </c>
      <c r="GH591" s="152">
        <v>2.221254515</v>
      </c>
      <c r="GI591" s="152">
        <v>0.51531863600000005</v>
      </c>
      <c r="GJ591" s="152">
        <v>1.5073039269999999</v>
      </c>
      <c r="GL591" s="152">
        <v>1.5992370339999999</v>
      </c>
      <c r="GM591" s="152">
        <v>0.25850830699999999</v>
      </c>
      <c r="GN591" s="152">
        <v>0.73321942399999995</v>
      </c>
      <c r="GO591" s="152">
        <v>2.1100869000000001E-2</v>
      </c>
      <c r="GS591" s="152">
        <v>1.8167917490000001</v>
      </c>
      <c r="GT591" s="152">
        <v>0.12594542</v>
      </c>
      <c r="GU591" s="152">
        <v>0.158297255</v>
      </c>
    </row>
    <row r="592" spans="1:203">
      <c r="A592" s="151">
        <v>2826</v>
      </c>
      <c r="B592" s="152" t="s">
        <v>2859</v>
      </c>
      <c r="C592" s="152" t="s">
        <v>3577</v>
      </c>
      <c r="D592" s="152" t="s">
        <v>3578</v>
      </c>
      <c r="E592" s="152" t="s">
        <v>5306</v>
      </c>
      <c r="F592" s="152" t="s">
        <v>9036</v>
      </c>
      <c r="L592" s="153" t="s">
        <v>5307</v>
      </c>
      <c r="M592" s="153" t="s">
        <v>5457</v>
      </c>
      <c r="P592" s="152">
        <v>-18.33891667</v>
      </c>
      <c r="Q592" s="152">
        <v>-174.41321669999999</v>
      </c>
      <c r="R592" s="152" t="s">
        <v>3582</v>
      </c>
      <c r="S592" s="152" t="s">
        <v>3690</v>
      </c>
      <c r="T592" s="152">
        <v>56.49</v>
      </c>
      <c r="U592" s="152">
        <v>0.69</v>
      </c>
      <c r="V592" s="152">
        <v>13.09</v>
      </c>
      <c r="X592" s="152">
        <v>12.3</v>
      </c>
      <c r="AA592" s="152">
        <v>3.81</v>
      </c>
      <c r="AB592" s="152">
        <v>0.14000000000000001</v>
      </c>
      <c r="AC592" s="152">
        <v>8.58</v>
      </c>
      <c r="AD592" s="152">
        <v>1.76</v>
      </c>
      <c r="AE592" s="152">
        <v>0.28999999999999998</v>
      </c>
      <c r="AF592" s="152">
        <v>7.0000000000000007E-2</v>
      </c>
      <c r="AJ592" s="152">
        <v>1.81</v>
      </c>
      <c r="AK592" s="156">
        <f t="shared" si="9"/>
        <v>5.1999999999999998E-3</v>
      </c>
      <c r="AL592" s="151">
        <v>52</v>
      </c>
      <c r="AM592" s="151">
        <v>270</v>
      </c>
      <c r="AN592" s="151">
        <v>1034</v>
      </c>
      <c r="AO592" s="151">
        <v>1652</v>
      </c>
      <c r="CR592" s="152">
        <v>1.45</v>
      </c>
      <c r="DC592" s="152">
        <v>46.44</v>
      </c>
      <c r="DE592" s="152">
        <v>34.32</v>
      </c>
      <c r="DF592" s="152">
        <v>0.99</v>
      </c>
      <c r="DH592" s="152">
        <v>0.13</v>
      </c>
      <c r="DK592" s="152">
        <v>1.02</v>
      </c>
      <c r="DM592" s="152">
        <v>17.690000000000001</v>
      </c>
      <c r="DN592" s="152">
        <v>0.01</v>
      </c>
      <c r="DQ592" s="152">
        <v>90.584923369999998</v>
      </c>
      <c r="ED592" s="152">
        <v>54.95</v>
      </c>
      <c r="EE592" s="152">
        <v>0.59</v>
      </c>
      <c r="EF592" s="152">
        <v>13.76</v>
      </c>
      <c r="EH592" s="152">
        <v>12.43</v>
      </c>
      <c r="EK592" s="152">
        <v>0.19</v>
      </c>
      <c r="EL592" s="152">
        <v>3.84</v>
      </c>
      <c r="EM592" s="152">
        <v>9.4</v>
      </c>
      <c r="EO592" s="152">
        <v>1.89</v>
      </c>
      <c r="EP592" s="152">
        <v>0.37</v>
      </c>
      <c r="EQ592" s="152">
        <v>0.09</v>
      </c>
      <c r="ES592" s="152">
        <v>0.36</v>
      </c>
      <c r="FA592" s="152">
        <v>5.4753691040000003</v>
      </c>
      <c r="FB592" s="152">
        <v>0.26685679099999998</v>
      </c>
      <c r="FD592" s="152">
        <v>46.115295719999999</v>
      </c>
      <c r="FF592" s="152">
        <v>467.3300663</v>
      </c>
      <c r="FG592" s="152">
        <v>10.47495165</v>
      </c>
      <c r="FI592" s="152">
        <v>36.245603850000002</v>
      </c>
      <c r="FJ592" s="152">
        <v>11.68898532</v>
      </c>
      <c r="FK592" s="152">
        <v>111.02525199999999</v>
      </c>
      <c r="FL592" s="152">
        <v>91.03897259</v>
      </c>
      <c r="FM592" s="152">
        <v>8.7622159340000003</v>
      </c>
      <c r="FP592" s="152">
        <v>5.2073975519999998</v>
      </c>
      <c r="FQ592" s="152">
        <v>205.99133509999999</v>
      </c>
      <c r="FR592" s="152">
        <v>14.211685940000001</v>
      </c>
      <c r="FS592" s="152">
        <v>22.677157950000002</v>
      </c>
      <c r="FT592" s="152">
        <v>0.21819314200000001</v>
      </c>
      <c r="FX592" s="152">
        <v>0.30353688299999998</v>
      </c>
      <c r="FY592" s="152">
        <v>95.001512219999995</v>
      </c>
      <c r="FZ592" s="152">
        <v>1.411785246</v>
      </c>
      <c r="GA592" s="152">
        <v>3.913704649</v>
      </c>
      <c r="GB592" s="152">
        <v>0.65321742100000002</v>
      </c>
      <c r="GC592" s="152">
        <v>3.5287384099999999</v>
      </c>
      <c r="GD592" s="152">
        <v>1.2286899339999999</v>
      </c>
      <c r="GE592" s="152">
        <v>0.47348691999999998</v>
      </c>
      <c r="GF592" s="152">
        <v>1.7811774069999999</v>
      </c>
      <c r="GG592" s="152">
        <v>0.33580470899999998</v>
      </c>
      <c r="GH592" s="152">
        <v>2.221254515</v>
      </c>
      <c r="GI592" s="152">
        <v>0.51531863600000005</v>
      </c>
      <c r="GJ592" s="152">
        <v>1.5073039269999999</v>
      </c>
      <c r="GL592" s="152">
        <v>1.5992370339999999</v>
      </c>
      <c r="GM592" s="152">
        <v>0.25850830699999999</v>
      </c>
      <c r="GN592" s="152">
        <v>0.73321942399999995</v>
      </c>
      <c r="GO592" s="152">
        <v>2.1100869000000001E-2</v>
      </c>
      <c r="GS592" s="152">
        <v>1.8167917490000001</v>
      </c>
      <c r="GT592" s="152">
        <v>0.12594542</v>
      </c>
      <c r="GU592" s="152">
        <v>0.158297255</v>
      </c>
    </row>
    <row r="593" spans="1:203">
      <c r="A593" s="151">
        <v>2828</v>
      </c>
      <c r="B593" s="152" t="s">
        <v>2859</v>
      </c>
      <c r="C593" s="152" t="s">
        <v>3577</v>
      </c>
      <c r="D593" s="152" t="s">
        <v>3578</v>
      </c>
      <c r="E593" s="152" t="s">
        <v>3579</v>
      </c>
      <c r="F593" s="152" t="s">
        <v>9037</v>
      </c>
      <c r="L593" s="153" t="s">
        <v>3580</v>
      </c>
      <c r="M593" s="153" t="s">
        <v>4025</v>
      </c>
      <c r="P593" s="152">
        <v>-19.497050000000002</v>
      </c>
      <c r="Q593" s="152">
        <v>-174.96621669999999</v>
      </c>
      <c r="R593" s="152" t="s">
        <v>3582</v>
      </c>
      <c r="S593" s="152" t="s">
        <v>2716</v>
      </c>
      <c r="T593" s="152">
        <v>48.97</v>
      </c>
      <c r="U593" s="152">
        <v>0.75</v>
      </c>
      <c r="V593" s="152">
        <v>16.920000000000002</v>
      </c>
      <c r="X593" s="152">
        <v>13.51</v>
      </c>
      <c r="AA593" s="152">
        <v>3.7</v>
      </c>
      <c r="AB593" s="152">
        <v>0.21</v>
      </c>
      <c r="AC593" s="152">
        <v>10.37</v>
      </c>
      <c r="AD593" s="152">
        <v>1.51</v>
      </c>
      <c r="AE593" s="152">
        <v>0.27</v>
      </c>
      <c r="AF593" s="152">
        <v>0.08</v>
      </c>
      <c r="AJ593" s="152">
        <v>3.01</v>
      </c>
      <c r="AK593" s="156">
        <f t="shared" si="9"/>
        <v>6.4000000000000003E-3</v>
      </c>
      <c r="AL593" s="151">
        <v>64</v>
      </c>
      <c r="AM593" s="151">
        <v>192</v>
      </c>
      <c r="AN593" s="151">
        <v>2737</v>
      </c>
      <c r="AO593" s="151">
        <v>1172</v>
      </c>
      <c r="AQ593" s="152">
        <v>4.1020000000000003</v>
      </c>
      <c r="AW593" s="152">
        <v>46.622999999999998</v>
      </c>
      <c r="AY593" s="151">
        <v>415.46199999999999</v>
      </c>
      <c r="AZ593" s="152">
        <v>17.097999999999999</v>
      </c>
      <c r="BA593" s="152">
        <v>55.110999999999997</v>
      </c>
      <c r="BB593" s="152">
        <v>25.893000000000001</v>
      </c>
      <c r="BC593" s="152">
        <v>93.117999999999995</v>
      </c>
      <c r="BD593" s="152">
        <v>116.25700000000001</v>
      </c>
      <c r="BG593" s="152">
        <v>5.0810000000000004</v>
      </c>
      <c r="BH593" s="152">
        <v>218.15600000000001</v>
      </c>
      <c r="BI593" s="152">
        <v>14.417</v>
      </c>
      <c r="BJ593" s="152">
        <v>18.013999999999999</v>
      </c>
      <c r="BK593" s="152">
        <v>0.20300000000000001</v>
      </c>
      <c r="BN593" s="152">
        <v>1.298</v>
      </c>
      <c r="BO593" s="152">
        <v>75.039000000000001</v>
      </c>
      <c r="BP593" s="152">
        <v>1.482</v>
      </c>
      <c r="BQ593" s="152">
        <v>3.5590000000000002</v>
      </c>
      <c r="BR593" s="152">
        <v>0.64600000000000002</v>
      </c>
      <c r="BS593" s="152">
        <v>3.468</v>
      </c>
      <c r="BT593" s="152">
        <v>1.141</v>
      </c>
      <c r="BU593" s="152">
        <v>0.48899999999999999</v>
      </c>
      <c r="BV593" s="152">
        <v>1.98</v>
      </c>
      <c r="BW593" s="152">
        <v>0.29399999999999998</v>
      </c>
      <c r="BX593" s="152">
        <v>2.4169999999999998</v>
      </c>
      <c r="BZ593" s="152">
        <v>1.462</v>
      </c>
      <c r="CA593" s="152">
        <v>1.68</v>
      </c>
      <c r="CD593" s="152">
        <v>0.58699999999999997</v>
      </c>
      <c r="CE593" s="152">
        <v>1.4E-2</v>
      </c>
      <c r="CH593" s="152">
        <v>1.4219999999999999</v>
      </c>
      <c r="CJ593" s="152">
        <v>0.107</v>
      </c>
      <c r="CK593" s="152">
        <v>7.3999999999999996E-2</v>
      </c>
      <c r="CR593" s="152">
        <v>1.45</v>
      </c>
      <c r="DC593" s="152">
        <v>38.450000000000003</v>
      </c>
      <c r="DD593" s="152">
        <v>0.03</v>
      </c>
      <c r="DE593" s="152">
        <v>0.03</v>
      </c>
      <c r="DF593" s="152">
        <v>24.86</v>
      </c>
      <c r="DG593" s="152">
        <v>36.28</v>
      </c>
      <c r="DH593" s="152">
        <v>0.22</v>
      </c>
      <c r="DI593" s="152">
        <v>0.03</v>
      </c>
      <c r="DM593" s="152">
        <v>0.15</v>
      </c>
      <c r="DO593" s="154">
        <v>72.2</v>
      </c>
      <c r="ED593" s="152">
        <v>50.09</v>
      </c>
      <c r="EE593" s="152">
        <v>0.68</v>
      </c>
      <c r="EF593" s="152">
        <v>16.93</v>
      </c>
      <c r="EH593" s="152">
        <v>11.31</v>
      </c>
      <c r="EK593" s="152">
        <v>0.2</v>
      </c>
      <c r="EL593" s="152">
        <v>5.34</v>
      </c>
      <c r="EM593" s="152">
        <v>10.82</v>
      </c>
      <c r="EO593" s="152">
        <v>1.54</v>
      </c>
      <c r="EP593" s="152">
        <v>0.36</v>
      </c>
      <c r="EQ593" s="152">
        <v>0.08</v>
      </c>
      <c r="ES593" s="152">
        <v>0.28000000000000003</v>
      </c>
      <c r="FA593" s="152">
        <v>4.4619626480000001</v>
      </c>
      <c r="FB593" s="152">
        <v>0.211365411</v>
      </c>
      <c r="FD593" s="152">
        <v>31.69128971</v>
      </c>
      <c r="FF593" s="152">
        <v>412.17424990000001</v>
      </c>
      <c r="FG593" s="152">
        <v>20.593852219999999</v>
      </c>
      <c r="FI593" s="152">
        <v>34.27052759</v>
      </c>
      <c r="FJ593" s="152">
        <v>13.59631941</v>
      </c>
      <c r="FK593" s="152">
        <v>99.778620259999997</v>
      </c>
      <c r="FL593" s="152">
        <v>89.759208090000001</v>
      </c>
      <c r="FM593" s="152">
        <v>9.3475289680000007</v>
      </c>
      <c r="FP593" s="152">
        <v>5.0282028370000003</v>
      </c>
      <c r="FQ593" s="152">
        <v>230.54178229999999</v>
      </c>
      <c r="FR593" s="152">
        <v>12.67095258</v>
      </c>
      <c r="FS593" s="152">
        <v>15.997987999999999</v>
      </c>
      <c r="FT593" s="152">
        <v>0.197631001</v>
      </c>
      <c r="FX593" s="152">
        <v>0.18879691000000001</v>
      </c>
      <c r="FY593" s="152">
        <v>89.917692729999999</v>
      </c>
      <c r="FZ593" s="152">
        <v>1.452782024</v>
      </c>
      <c r="GA593" s="152">
        <v>3.8659279070000001</v>
      </c>
      <c r="GB593" s="152">
        <v>0.64444090700000001</v>
      </c>
      <c r="GC593" s="152">
        <v>3.4702677249999998</v>
      </c>
      <c r="GD593" s="152">
        <v>1.2072307609999999</v>
      </c>
      <c r="GE593" s="152">
        <v>0.51499433900000002</v>
      </c>
      <c r="GF593" s="152">
        <v>1.680550038</v>
      </c>
      <c r="GG593" s="152">
        <v>0.30942378399999998</v>
      </c>
      <c r="GH593" s="152">
        <v>2.0879258090000001</v>
      </c>
      <c r="GI593" s="152">
        <v>0.46234713700000002</v>
      </c>
      <c r="GJ593" s="152">
        <v>1.31860131</v>
      </c>
      <c r="GL593" s="152">
        <v>1.3880169760000001</v>
      </c>
      <c r="GM593" s="152">
        <v>0.21727263599999999</v>
      </c>
      <c r="GN593" s="152">
        <v>0.59515957600000002</v>
      </c>
      <c r="GO593" s="152">
        <v>2.3336131999999999E-2</v>
      </c>
      <c r="GS593" s="152">
        <v>1.429682763</v>
      </c>
      <c r="GT593" s="152">
        <v>0.122830752</v>
      </c>
      <c r="GU593" s="152">
        <v>9.5086755999999995E-2</v>
      </c>
    </row>
    <row r="594" spans="1:203">
      <c r="A594" s="151">
        <v>2829</v>
      </c>
      <c r="B594" s="152" t="s">
        <v>2859</v>
      </c>
      <c r="C594" s="152" t="s">
        <v>3577</v>
      </c>
      <c r="D594" s="152" t="s">
        <v>3578</v>
      </c>
      <c r="E594" s="152" t="s">
        <v>3579</v>
      </c>
      <c r="F594" s="152" t="s">
        <v>9038</v>
      </c>
      <c r="L594" s="153" t="s">
        <v>3580</v>
      </c>
      <c r="M594" s="153" t="s">
        <v>3581</v>
      </c>
      <c r="P594" s="152">
        <v>-19.497050000000002</v>
      </c>
      <c r="Q594" s="152">
        <v>-174.96621669999999</v>
      </c>
      <c r="R594" s="152" t="s">
        <v>3582</v>
      </c>
      <c r="S594" s="152" t="s">
        <v>2716</v>
      </c>
      <c r="T594" s="152">
        <v>47.69</v>
      </c>
      <c r="U594" s="152">
        <v>0.72</v>
      </c>
      <c r="V594" s="152">
        <v>19.64</v>
      </c>
      <c r="X594" s="152">
        <v>10.9</v>
      </c>
      <c r="AA594" s="152">
        <v>4.46</v>
      </c>
      <c r="AB594" s="152">
        <v>0.15</v>
      </c>
      <c r="AC594" s="152">
        <v>12.41</v>
      </c>
      <c r="AD594" s="152">
        <v>1.54</v>
      </c>
      <c r="AE594" s="152">
        <v>0.26</v>
      </c>
      <c r="AF594" s="152">
        <v>0.08</v>
      </c>
      <c r="AJ594" s="152">
        <v>0.96</v>
      </c>
      <c r="AK594" s="156">
        <f t="shared" si="9"/>
        <v>9.7000000000000003E-3</v>
      </c>
      <c r="AL594" s="151">
        <v>97</v>
      </c>
      <c r="AM594" s="151">
        <v>115</v>
      </c>
      <c r="AN594" s="151">
        <v>1809</v>
      </c>
      <c r="AO594" s="151">
        <v>737</v>
      </c>
      <c r="CR594" s="152">
        <v>1.45</v>
      </c>
      <c r="DC594" s="152">
        <v>38.86</v>
      </c>
      <c r="DD594" s="152">
        <v>0.03</v>
      </c>
      <c r="DE594" s="152">
        <v>0.01</v>
      </c>
      <c r="DF594" s="152">
        <v>20.51</v>
      </c>
      <c r="DG594" s="152">
        <v>39.409999999999997</v>
      </c>
      <c r="DH594" s="152">
        <v>0.19</v>
      </c>
      <c r="DI594" s="152">
        <v>0.01</v>
      </c>
      <c r="DM594" s="152">
        <v>0.17</v>
      </c>
      <c r="DO594" s="154">
        <v>77.400000000000006</v>
      </c>
      <c r="ED594" s="152">
        <v>50.09</v>
      </c>
      <c r="EE594" s="152">
        <v>0.68</v>
      </c>
      <c r="EF594" s="152">
        <v>16.93</v>
      </c>
      <c r="EH594" s="152">
        <v>11.31</v>
      </c>
      <c r="EK594" s="152">
        <v>0.2</v>
      </c>
      <c r="EL594" s="152">
        <v>5.34</v>
      </c>
      <c r="EM594" s="152">
        <v>10.82</v>
      </c>
      <c r="EO594" s="152">
        <v>1.54</v>
      </c>
      <c r="EP594" s="152">
        <v>0.36</v>
      </c>
      <c r="EQ594" s="152">
        <v>0.08</v>
      </c>
      <c r="ES594" s="152">
        <v>0.28000000000000003</v>
      </c>
      <c r="FA594" s="152">
        <v>4.4619626480000001</v>
      </c>
      <c r="FB594" s="152">
        <v>0.211365411</v>
      </c>
      <c r="FD594" s="152">
        <v>31.69128971</v>
      </c>
      <c r="FF594" s="152">
        <v>412.17424990000001</v>
      </c>
      <c r="FG594" s="152">
        <v>20.593852219999999</v>
      </c>
      <c r="FI594" s="152">
        <v>34.27052759</v>
      </c>
      <c r="FJ594" s="152">
        <v>13.59631941</v>
      </c>
      <c r="FK594" s="152">
        <v>99.778620259999997</v>
      </c>
      <c r="FL594" s="152">
        <v>89.759208090000001</v>
      </c>
      <c r="FM594" s="152">
        <v>9.3475289680000007</v>
      </c>
      <c r="FP594" s="152">
        <v>5.0282028370000003</v>
      </c>
      <c r="FQ594" s="152">
        <v>230.54178229999999</v>
      </c>
      <c r="FR594" s="152">
        <v>12.67095258</v>
      </c>
      <c r="FS594" s="152">
        <v>15.997987999999999</v>
      </c>
      <c r="FT594" s="152">
        <v>0.197631001</v>
      </c>
      <c r="FX594" s="152">
        <v>0.18879691000000001</v>
      </c>
      <c r="FY594" s="152">
        <v>89.917692729999999</v>
      </c>
      <c r="FZ594" s="152">
        <v>1.452782024</v>
      </c>
      <c r="GA594" s="152">
        <v>3.8659279070000001</v>
      </c>
      <c r="GB594" s="152">
        <v>0.64444090700000001</v>
      </c>
      <c r="GC594" s="152">
        <v>3.4702677249999998</v>
      </c>
      <c r="GD594" s="152">
        <v>1.2072307609999999</v>
      </c>
      <c r="GE594" s="152">
        <v>0.51499433900000002</v>
      </c>
      <c r="GF594" s="152">
        <v>1.680550038</v>
      </c>
      <c r="GG594" s="152">
        <v>0.30942378399999998</v>
      </c>
      <c r="GH594" s="152">
        <v>2.0879258090000001</v>
      </c>
      <c r="GI594" s="152">
        <v>0.46234713700000002</v>
      </c>
      <c r="GJ594" s="152">
        <v>1.31860131</v>
      </c>
      <c r="GL594" s="152">
        <v>1.3880169760000001</v>
      </c>
      <c r="GM594" s="152">
        <v>0.21727263599999999</v>
      </c>
      <c r="GN594" s="152">
        <v>0.59515957600000002</v>
      </c>
      <c r="GO594" s="152">
        <v>2.3336131999999999E-2</v>
      </c>
      <c r="GS594" s="152">
        <v>1.429682763</v>
      </c>
      <c r="GT594" s="152">
        <v>0.122830752</v>
      </c>
      <c r="GU594" s="152">
        <v>9.5086755999999995E-2</v>
      </c>
    </row>
    <row r="595" spans="1:203">
      <c r="A595" s="151">
        <v>2830</v>
      </c>
      <c r="B595" s="152" t="s">
        <v>2859</v>
      </c>
      <c r="C595" s="152" t="s">
        <v>3577</v>
      </c>
      <c r="D595" s="152" t="s">
        <v>3578</v>
      </c>
      <c r="E595" s="152" t="s">
        <v>3579</v>
      </c>
      <c r="F595" s="152" t="s">
        <v>9039</v>
      </c>
      <c r="L595" s="153" t="s">
        <v>3580</v>
      </c>
      <c r="M595" s="153" t="s">
        <v>3840</v>
      </c>
      <c r="P595" s="152">
        <v>-19.497050000000002</v>
      </c>
      <c r="Q595" s="152">
        <v>-174.96621669999999</v>
      </c>
      <c r="R595" s="152" t="s">
        <v>3582</v>
      </c>
      <c r="S595" s="152" t="s">
        <v>2716</v>
      </c>
      <c r="T595" s="152">
        <v>48.47</v>
      </c>
      <c r="U595" s="152">
        <v>0.88</v>
      </c>
      <c r="V595" s="152">
        <v>18.43</v>
      </c>
      <c r="X595" s="152">
        <v>12.88</v>
      </c>
      <c r="AA595" s="152">
        <v>4.24</v>
      </c>
      <c r="AB595" s="152">
        <v>0.25</v>
      </c>
      <c r="AC595" s="152">
        <v>10.96</v>
      </c>
      <c r="AD595" s="152">
        <v>1.79</v>
      </c>
      <c r="AE595" s="152">
        <v>0.31</v>
      </c>
      <c r="AF595" s="152">
        <v>0.1</v>
      </c>
      <c r="AJ595" s="152">
        <v>1.41</v>
      </c>
      <c r="AK595" s="156">
        <f t="shared" si="9"/>
        <v>2.5999999999999999E-3</v>
      </c>
      <c r="AL595" s="151">
        <v>26</v>
      </c>
      <c r="AM595" s="151">
        <v>195</v>
      </c>
      <c r="AN595" s="151">
        <v>2663</v>
      </c>
      <c r="AO595" s="151">
        <v>1299</v>
      </c>
      <c r="CR595" s="152">
        <v>1.45</v>
      </c>
      <c r="DC595" s="152">
        <v>38.1</v>
      </c>
      <c r="DD595" s="152">
        <v>0.03</v>
      </c>
      <c r="DE595" s="152">
        <v>0.02</v>
      </c>
      <c r="DF595" s="152">
        <v>24.77</v>
      </c>
      <c r="DG595" s="152">
        <v>36.340000000000003</v>
      </c>
      <c r="DH595" s="152">
        <v>0.18</v>
      </c>
      <c r="DI595" s="152">
        <v>0.05</v>
      </c>
      <c r="DM595" s="152">
        <v>0.12</v>
      </c>
      <c r="DO595" s="154">
        <v>72.3</v>
      </c>
      <c r="ED595" s="152">
        <v>50.09</v>
      </c>
      <c r="EE595" s="152">
        <v>0.68</v>
      </c>
      <c r="EF595" s="152">
        <v>16.93</v>
      </c>
      <c r="EH595" s="152">
        <v>11.31</v>
      </c>
      <c r="EK595" s="152">
        <v>0.2</v>
      </c>
      <c r="EL595" s="152">
        <v>5.34</v>
      </c>
      <c r="EM595" s="152">
        <v>10.82</v>
      </c>
      <c r="EO595" s="152">
        <v>1.54</v>
      </c>
      <c r="EP595" s="152">
        <v>0.36</v>
      </c>
      <c r="EQ595" s="152">
        <v>0.08</v>
      </c>
      <c r="ES595" s="152">
        <v>0.28000000000000003</v>
      </c>
      <c r="FA595" s="152">
        <v>4.4619626480000001</v>
      </c>
      <c r="FB595" s="152">
        <v>0.211365411</v>
      </c>
      <c r="FD595" s="152">
        <v>31.69128971</v>
      </c>
      <c r="FF595" s="152">
        <v>412.17424990000001</v>
      </c>
      <c r="FG595" s="152">
        <v>20.593852219999999</v>
      </c>
      <c r="FI595" s="152">
        <v>34.27052759</v>
      </c>
      <c r="FJ595" s="152">
        <v>13.59631941</v>
      </c>
      <c r="FK595" s="152">
        <v>99.778620259999997</v>
      </c>
      <c r="FL595" s="152">
        <v>89.759208090000001</v>
      </c>
      <c r="FM595" s="152">
        <v>9.3475289680000007</v>
      </c>
      <c r="FP595" s="152">
        <v>5.0282028370000003</v>
      </c>
      <c r="FQ595" s="152">
        <v>230.54178229999999</v>
      </c>
      <c r="FR595" s="152">
        <v>12.67095258</v>
      </c>
      <c r="FS595" s="152">
        <v>15.997987999999999</v>
      </c>
      <c r="FT595" s="152">
        <v>0.197631001</v>
      </c>
      <c r="FX595" s="152">
        <v>0.18879691000000001</v>
      </c>
      <c r="FY595" s="152">
        <v>89.917692729999999</v>
      </c>
      <c r="FZ595" s="152">
        <v>1.452782024</v>
      </c>
      <c r="GA595" s="152">
        <v>3.8659279070000001</v>
      </c>
      <c r="GB595" s="152">
        <v>0.64444090700000001</v>
      </c>
      <c r="GC595" s="152">
        <v>3.4702677249999998</v>
      </c>
      <c r="GD595" s="152">
        <v>1.2072307609999999</v>
      </c>
      <c r="GE595" s="152">
        <v>0.51499433900000002</v>
      </c>
      <c r="GF595" s="152">
        <v>1.680550038</v>
      </c>
      <c r="GG595" s="152">
        <v>0.30942378399999998</v>
      </c>
      <c r="GH595" s="152">
        <v>2.0879258090000001</v>
      </c>
      <c r="GI595" s="152">
        <v>0.46234713700000002</v>
      </c>
      <c r="GJ595" s="152">
        <v>1.31860131</v>
      </c>
      <c r="GL595" s="152">
        <v>1.3880169760000001</v>
      </c>
      <c r="GM595" s="152">
        <v>0.21727263599999999</v>
      </c>
      <c r="GN595" s="152">
        <v>0.59515957600000002</v>
      </c>
      <c r="GO595" s="152">
        <v>2.3336131999999999E-2</v>
      </c>
      <c r="GS595" s="152">
        <v>1.429682763</v>
      </c>
      <c r="GT595" s="152">
        <v>0.122830752</v>
      </c>
      <c r="GU595" s="152">
        <v>9.5086755999999995E-2</v>
      </c>
    </row>
    <row r="596" spans="1:203">
      <c r="A596" s="151">
        <v>2831</v>
      </c>
      <c r="B596" s="152" t="s">
        <v>2859</v>
      </c>
      <c r="C596" s="152" t="s">
        <v>3577</v>
      </c>
      <c r="D596" s="152" t="s">
        <v>3578</v>
      </c>
      <c r="E596" s="152" t="s">
        <v>3579</v>
      </c>
      <c r="F596" s="152" t="s">
        <v>9040</v>
      </c>
      <c r="L596" s="153" t="s">
        <v>3580</v>
      </c>
      <c r="M596" s="153" t="s">
        <v>3769</v>
      </c>
      <c r="P596" s="152">
        <v>-19.497050000000002</v>
      </c>
      <c r="Q596" s="152">
        <v>-174.96621669999999</v>
      </c>
      <c r="R596" s="152" t="s">
        <v>3582</v>
      </c>
      <c r="S596" s="152" t="s">
        <v>2716</v>
      </c>
      <c r="T596" s="152">
        <v>48.24</v>
      </c>
      <c r="U596" s="152">
        <v>0.97</v>
      </c>
      <c r="V596" s="152">
        <v>18.600000000000001</v>
      </c>
      <c r="X596" s="152">
        <v>12.7</v>
      </c>
      <c r="AA596" s="152">
        <v>4.04</v>
      </c>
      <c r="AB596" s="152">
        <v>0.19</v>
      </c>
      <c r="AC596" s="152">
        <v>11.46</v>
      </c>
      <c r="AD596" s="152">
        <v>1.56</v>
      </c>
      <c r="AE596" s="152">
        <v>0.28000000000000003</v>
      </c>
      <c r="AF596" s="152">
        <v>0.13</v>
      </c>
      <c r="AJ596" s="152">
        <v>1.59</v>
      </c>
      <c r="AK596" s="156">
        <f t="shared" si="9"/>
        <v>2.8E-3</v>
      </c>
      <c r="AL596" s="151">
        <v>28</v>
      </c>
      <c r="AM596" s="151">
        <v>205</v>
      </c>
      <c r="AN596" s="151">
        <v>2810</v>
      </c>
      <c r="AO596" s="151">
        <v>1306</v>
      </c>
      <c r="CR596" s="152">
        <v>1.45</v>
      </c>
      <c r="DC596" s="152">
        <v>38.08</v>
      </c>
      <c r="DD596" s="152">
        <v>2.7799999999999998E-2</v>
      </c>
      <c r="DE596" s="152">
        <v>2.07E-2</v>
      </c>
      <c r="DF596" s="152">
        <v>23.61</v>
      </c>
      <c r="DG596" s="152">
        <v>37.19</v>
      </c>
      <c r="DH596" s="152">
        <v>0.183</v>
      </c>
      <c r="DI596" s="152">
        <v>2.7400000000000001E-2</v>
      </c>
      <c r="DJ596" s="152">
        <v>7.7000000000000002E-3</v>
      </c>
      <c r="DM596" s="152">
        <v>0.1426</v>
      </c>
      <c r="DO596" s="154">
        <v>73.735742400000007</v>
      </c>
      <c r="ED596" s="152">
        <v>50.09</v>
      </c>
      <c r="EE596" s="152">
        <v>0.68</v>
      </c>
      <c r="EF596" s="152">
        <v>16.93</v>
      </c>
      <c r="EH596" s="152">
        <v>11.31</v>
      </c>
      <c r="EK596" s="152">
        <v>0.2</v>
      </c>
      <c r="EL596" s="152">
        <v>5.34</v>
      </c>
      <c r="EM596" s="152">
        <v>10.82</v>
      </c>
      <c r="EO596" s="152">
        <v>1.54</v>
      </c>
      <c r="EP596" s="152">
        <v>0.36</v>
      </c>
      <c r="EQ596" s="152">
        <v>0.08</v>
      </c>
      <c r="ES596" s="152">
        <v>0.28000000000000003</v>
      </c>
      <c r="FA596" s="152">
        <v>4.4619626480000001</v>
      </c>
      <c r="FB596" s="152">
        <v>0.211365411</v>
      </c>
      <c r="FD596" s="152">
        <v>31.69128971</v>
      </c>
      <c r="FF596" s="152">
        <v>412.17424990000001</v>
      </c>
      <c r="FG596" s="152">
        <v>20.593852219999999</v>
      </c>
      <c r="FI596" s="152">
        <v>34.27052759</v>
      </c>
      <c r="FJ596" s="152">
        <v>13.59631941</v>
      </c>
      <c r="FK596" s="152">
        <v>99.778620259999997</v>
      </c>
      <c r="FL596" s="152">
        <v>89.759208090000001</v>
      </c>
      <c r="FM596" s="152">
        <v>9.3475289680000007</v>
      </c>
      <c r="FP596" s="152">
        <v>5.0282028370000003</v>
      </c>
      <c r="FQ596" s="152">
        <v>230.54178229999999</v>
      </c>
      <c r="FR596" s="152">
        <v>12.67095258</v>
      </c>
      <c r="FS596" s="152">
        <v>15.997987999999999</v>
      </c>
      <c r="FT596" s="152">
        <v>0.197631001</v>
      </c>
      <c r="FX596" s="152">
        <v>0.18879691000000001</v>
      </c>
      <c r="FY596" s="152">
        <v>89.917692729999999</v>
      </c>
      <c r="FZ596" s="152">
        <v>1.452782024</v>
      </c>
      <c r="GA596" s="152">
        <v>3.8659279070000001</v>
      </c>
      <c r="GB596" s="152">
        <v>0.64444090700000001</v>
      </c>
      <c r="GC596" s="152">
        <v>3.4702677249999998</v>
      </c>
      <c r="GD596" s="152">
        <v>1.2072307609999999</v>
      </c>
      <c r="GE596" s="152">
        <v>0.51499433900000002</v>
      </c>
      <c r="GF596" s="152">
        <v>1.680550038</v>
      </c>
      <c r="GG596" s="152">
        <v>0.30942378399999998</v>
      </c>
      <c r="GH596" s="152">
        <v>2.0879258090000001</v>
      </c>
      <c r="GI596" s="152">
        <v>0.46234713700000002</v>
      </c>
      <c r="GJ596" s="152">
        <v>1.31860131</v>
      </c>
      <c r="GL596" s="152">
        <v>1.3880169760000001</v>
      </c>
      <c r="GM596" s="152">
        <v>0.21727263599999999</v>
      </c>
      <c r="GN596" s="152">
        <v>0.59515957600000002</v>
      </c>
      <c r="GO596" s="152">
        <v>2.3336131999999999E-2</v>
      </c>
      <c r="GS596" s="152">
        <v>1.429682763</v>
      </c>
      <c r="GT596" s="152">
        <v>0.122830752</v>
      </c>
      <c r="GU596" s="152">
        <v>9.5086755999999995E-2</v>
      </c>
    </row>
    <row r="597" spans="1:203">
      <c r="A597" s="151">
        <v>2832</v>
      </c>
      <c r="B597" s="152" t="s">
        <v>2859</v>
      </c>
      <c r="C597" s="152" t="s">
        <v>3577</v>
      </c>
      <c r="D597" s="152" t="s">
        <v>3578</v>
      </c>
      <c r="E597" s="152" t="s">
        <v>3579</v>
      </c>
      <c r="F597" s="152" t="s">
        <v>9041</v>
      </c>
      <c r="L597" s="153" t="s">
        <v>3580</v>
      </c>
      <c r="M597" s="153" t="s">
        <v>4624</v>
      </c>
      <c r="P597" s="152">
        <v>-19.497050000000002</v>
      </c>
      <c r="Q597" s="152">
        <v>-174.96621669999999</v>
      </c>
      <c r="R597" s="152" t="s">
        <v>3582</v>
      </c>
      <c r="S597" s="152" t="s">
        <v>2716</v>
      </c>
      <c r="T597" s="152">
        <v>50.89</v>
      </c>
      <c r="U597" s="152">
        <v>0.85</v>
      </c>
      <c r="V597" s="152">
        <v>17.2</v>
      </c>
      <c r="X597" s="152">
        <v>12.29</v>
      </c>
      <c r="AA597" s="152">
        <v>4.5599999999999996</v>
      </c>
      <c r="AB597" s="152">
        <v>0.2</v>
      </c>
      <c r="AC597" s="152">
        <v>10.039999999999999</v>
      </c>
      <c r="AD597" s="152">
        <v>1.6</v>
      </c>
      <c r="AE597" s="152">
        <v>0.28000000000000003</v>
      </c>
      <c r="AF597" s="152">
        <v>0.11</v>
      </c>
      <c r="AJ597" s="152">
        <v>2.0499999999999998</v>
      </c>
      <c r="AK597" s="156">
        <f t="shared" si="9"/>
        <v>4.0000000000000002E-4</v>
      </c>
      <c r="AL597" s="151">
        <v>4</v>
      </c>
      <c r="AM597" s="151">
        <v>181</v>
      </c>
      <c r="AN597" s="151">
        <v>490</v>
      </c>
      <c r="AO597" s="151">
        <v>1078</v>
      </c>
      <c r="AQ597" s="152">
        <v>4.3419999999999996</v>
      </c>
      <c r="AW597" s="152">
        <v>48.454000000000001</v>
      </c>
      <c r="AY597" s="151">
        <v>404.46</v>
      </c>
      <c r="AZ597" s="152">
        <v>17.957000000000001</v>
      </c>
      <c r="BA597" s="152">
        <v>82.326999999999998</v>
      </c>
      <c r="BB597" s="152">
        <v>64.643000000000001</v>
      </c>
      <c r="BC597" s="152">
        <v>113.155</v>
      </c>
      <c r="BD597" s="152">
        <v>130.613</v>
      </c>
      <c r="BG597" s="152">
        <v>5.5220000000000002</v>
      </c>
      <c r="BH597" s="152">
        <v>216.85499999999999</v>
      </c>
      <c r="BI597" s="152">
        <v>15.196</v>
      </c>
      <c r="BJ597" s="152">
        <v>18.786999999999999</v>
      </c>
      <c r="BK597" s="152">
        <v>0.20599999999999999</v>
      </c>
      <c r="BN597" s="152">
        <v>0.76400000000000001</v>
      </c>
      <c r="BO597" s="152">
        <v>74.995999999999995</v>
      </c>
      <c r="BP597" s="152">
        <v>1.47</v>
      </c>
      <c r="BQ597" s="152">
        <v>3.5470000000000002</v>
      </c>
      <c r="BR597" s="152">
        <v>0.66300000000000003</v>
      </c>
      <c r="BS597" s="152">
        <v>3.5819999999999999</v>
      </c>
      <c r="BT597" s="152">
        <v>1.25</v>
      </c>
      <c r="BU597" s="152">
        <v>0.48399999999999999</v>
      </c>
      <c r="BV597" s="152">
        <v>1.9239999999999999</v>
      </c>
      <c r="BW597" s="152">
        <v>0.35399999999999998</v>
      </c>
      <c r="BX597" s="152">
        <v>2.3199999999999998</v>
      </c>
      <c r="BZ597" s="152">
        <v>1.569</v>
      </c>
      <c r="CA597" s="152">
        <v>1.5409999999999999</v>
      </c>
      <c r="CD597" s="152">
        <v>0.625</v>
      </c>
      <c r="CE597" s="152">
        <v>1.7999999999999999E-2</v>
      </c>
      <c r="CH597" s="152">
        <v>1.4910000000000001</v>
      </c>
      <c r="CJ597" s="152">
        <v>0.126</v>
      </c>
      <c r="CK597" s="152">
        <v>7.0999999999999994E-2</v>
      </c>
      <c r="CR597" s="152">
        <v>1.45</v>
      </c>
      <c r="DC597" s="152">
        <v>38.159999999999997</v>
      </c>
      <c r="DD597" s="152">
        <v>3.5000000000000003E-2</v>
      </c>
      <c r="DE597" s="152" t="s">
        <v>2867</v>
      </c>
      <c r="DF597" s="152">
        <v>24.6</v>
      </c>
      <c r="DG597" s="152">
        <v>36.5</v>
      </c>
      <c r="DH597" s="152">
        <v>0.2243</v>
      </c>
      <c r="DI597" s="152">
        <v>3.1099999999999999E-2</v>
      </c>
      <c r="DJ597" s="152" t="s">
        <v>2867</v>
      </c>
      <c r="DM597" s="152">
        <v>0.1472</v>
      </c>
      <c r="DO597" s="154">
        <v>72.567670120000002</v>
      </c>
      <c r="ED597" s="152">
        <v>50.09</v>
      </c>
      <c r="EE597" s="152">
        <v>0.68</v>
      </c>
      <c r="EF597" s="152">
        <v>16.93</v>
      </c>
      <c r="EH597" s="152">
        <v>11.31</v>
      </c>
      <c r="EK597" s="152">
        <v>0.2</v>
      </c>
      <c r="EL597" s="152">
        <v>5.34</v>
      </c>
      <c r="EM597" s="152">
        <v>10.82</v>
      </c>
      <c r="EO597" s="152">
        <v>1.54</v>
      </c>
      <c r="EP597" s="152">
        <v>0.36</v>
      </c>
      <c r="EQ597" s="152">
        <v>0.08</v>
      </c>
      <c r="ES597" s="152">
        <v>0.28000000000000003</v>
      </c>
      <c r="FA597" s="152">
        <v>4.4619626480000001</v>
      </c>
      <c r="FB597" s="152">
        <v>0.211365411</v>
      </c>
      <c r="FD597" s="152">
        <v>31.69128971</v>
      </c>
      <c r="FF597" s="152">
        <v>412.17424990000001</v>
      </c>
      <c r="FG597" s="152">
        <v>20.593852219999999</v>
      </c>
      <c r="FI597" s="152">
        <v>34.27052759</v>
      </c>
      <c r="FJ597" s="152">
        <v>13.59631941</v>
      </c>
      <c r="FK597" s="152">
        <v>99.778620259999997</v>
      </c>
      <c r="FL597" s="152">
        <v>89.759208090000001</v>
      </c>
      <c r="FM597" s="152">
        <v>9.3475289680000007</v>
      </c>
      <c r="FP597" s="152">
        <v>5.0282028370000003</v>
      </c>
      <c r="FQ597" s="152">
        <v>230.54178229999999</v>
      </c>
      <c r="FR597" s="152">
        <v>12.67095258</v>
      </c>
      <c r="FS597" s="152">
        <v>15.997987999999999</v>
      </c>
      <c r="FT597" s="152">
        <v>0.197631001</v>
      </c>
      <c r="FX597" s="152">
        <v>0.18879691000000001</v>
      </c>
      <c r="FY597" s="152">
        <v>89.917692729999999</v>
      </c>
      <c r="FZ597" s="152">
        <v>1.452782024</v>
      </c>
      <c r="GA597" s="152">
        <v>3.8659279070000001</v>
      </c>
      <c r="GB597" s="152">
        <v>0.64444090700000001</v>
      </c>
      <c r="GC597" s="152">
        <v>3.4702677249999998</v>
      </c>
      <c r="GD597" s="152">
        <v>1.2072307609999999</v>
      </c>
      <c r="GE597" s="152">
        <v>0.51499433900000002</v>
      </c>
      <c r="GF597" s="152">
        <v>1.680550038</v>
      </c>
      <c r="GG597" s="152">
        <v>0.30942378399999998</v>
      </c>
      <c r="GH597" s="152">
        <v>2.0879258090000001</v>
      </c>
      <c r="GI597" s="152">
        <v>0.46234713700000002</v>
      </c>
      <c r="GJ597" s="152">
        <v>1.31860131</v>
      </c>
      <c r="GL597" s="152">
        <v>1.3880169760000001</v>
      </c>
      <c r="GM597" s="152">
        <v>0.21727263599999999</v>
      </c>
      <c r="GN597" s="152">
        <v>0.59515957600000002</v>
      </c>
      <c r="GO597" s="152">
        <v>2.3336131999999999E-2</v>
      </c>
      <c r="GS597" s="152">
        <v>1.429682763</v>
      </c>
      <c r="GT597" s="152">
        <v>0.122830752</v>
      </c>
      <c r="GU597" s="152">
        <v>9.5086755999999995E-2</v>
      </c>
    </row>
    <row r="598" spans="1:203">
      <c r="A598" s="151">
        <v>2833</v>
      </c>
      <c r="B598" s="152" t="s">
        <v>2859</v>
      </c>
      <c r="C598" s="152" t="s">
        <v>3577</v>
      </c>
      <c r="D598" s="152" t="s">
        <v>3578</v>
      </c>
      <c r="E598" s="152" t="s">
        <v>3579</v>
      </c>
      <c r="F598" s="152" t="s">
        <v>9042</v>
      </c>
      <c r="L598" s="153" t="s">
        <v>3580</v>
      </c>
      <c r="M598" s="153" t="s">
        <v>4677</v>
      </c>
      <c r="P598" s="152">
        <v>-19.497050000000002</v>
      </c>
      <c r="Q598" s="152">
        <v>-174.96621669999999</v>
      </c>
      <c r="R598" s="152" t="s">
        <v>3582</v>
      </c>
      <c r="S598" s="152" t="s">
        <v>2716</v>
      </c>
      <c r="T598" s="152">
        <v>53.99</v>
      </c>
      <c r="U598" s="152">
        <v>1.64</v>
      </c>
      <c r="V598" s="152">
        <v>15.38</v>
      </c>
      <c r="X598" s="152">
        <v>11.33</v>
      </c>
      <c r="AA598" s="152">
        <v>4</v>
      </c>
      <c r="AB598" s="152">
        <v>0.12</v>
      </c>
      <c r="AC598" s="152">
        <v>8.91</v>
      </c>
      <c r="AD598" s="152">
        <v>1.88</v>
      </c>
      <c r="AE598" s="152">
        <v>0.73</v>
      </c>
      <c r="AF598" s="152">
        <v>0.17</v>
      </c>
      <c r="AJ598" s="152">
        <v>1.21</v>
      </c>
      <c r="AK598" s="156">
        <f t="shared" si="9"/>
        <v>2.9999999999999997E-4</v>
      </c>
      <c r="AL598" s="151">
        <v>3</v>
      </c>
      <c r="AM598" s="151">
        <v>343</v>
      </c>
      <c r="AN598" s="151">
        <v>488</v>
      </c>
      <c r="AO598" s="151">
        <v>1642</v>
      </c>
      <c r="CR598" s="152">
        <v>1.45</v>
      </c>
      <c r="DC598" s="152">
        <v>37.81</v>
      </c>
      <c r="DD598" s="152">
        <v>2.6100000000000002E-2</v>
      </c>
      <c r="DE598" s="152" t="s">
        <v>2867</v>
      </c>
      <c r="DF598" s="152">
        <v>23.13</v>
      </c>
      <c r="DG598" s="152">
        <v>37.9</v>
      </c>
      <c r="DH598" s="152">
        <v>0.17030000000000001</v>
      </c>
      <c r="DI598" s="152">
        <v>4.3999999999999997E-2</v>
      </c>
      <c r="DJ598" s="152">
        <v>1.46E-2</v>
      </c>
      <c r="DM598" s="152">
        <v>0.1452</v>
      </c>
      <c r="DO598" s="154">
        <v>74.493116400000005</v>
      </c>
      <c r="ED598" s="152">
        <v>50.09</v>
      </c>
      <c r="EE598" s="152">
        <v>0.68</v>
      </c>
      <c r="EF598" s="152">
        <v>16.93</v>
      </c>
      <c r="EH598" s="152">
        <v>11.31</v>
      </c>
      <c r="EK598" s="152">
        <v>0.2</v>
      </c>
      <c r="EL598" s="152">
        <v>5.34</v>
      </c>
      <c r="EM598" s="152">
        <v>10.82</v>
      </c>
      <c r="EO598" s="152">
        <v>1.54</v>
      </c>
      <c r="EP598" s="152">
        <v>0.36</v>
      </c>
      <c r="EQ598" s="152">
        <v>0.08</v>
      </c>
      <c r="ES598" s="152">
        <v>0.28000000000000003</v>
      </c>
      <c r="FA598" s="152">
        <v>4.4619626480000001</v>
      </c>
      <c r="FB598" s="152">
        <v>0.211365411</v>
      </c>
      <c r="FD598" s="152">
        <v>31.69128971</v>
      </c>
      <c r="FF598" s="152">
        <v>412.17424990000001</v>
      </c>
      <c r="FG598" s="152">
        <v>20.593852219999999</v>
      </c>
      <c r="FI598" s="152">
        <v>34.27052759</v>
      </c>
      <c r="FJ598" s="152">
        <v>13.59631941</v>
      </c>
      <c r="FK598" s="152">
        <v>99.778620259999997</v>
      </c>
      <c r="FL598" s="152">
        <v>89.759208090000001</v>
      </c>
      <c r="FM598" s="152">
        <v>9.3475289680000007</v>
      </c>
      <c r="FP598" s="152">
        <v>5.0282028370000003</v>
      </c>
      <c r="FQ598" s="152">
        <v>230.54178229999999</v>
      </c>
      <c r="FR598" s="152">
        <v>12.67095258</v>
      </c>
      <c r="FS598" s="152">
        <v>15.997987999999999</v>
      </c>
      <c r="FT598" s="152">
        <v>0.197631001</v>
      </c>
      <c r="FX598" s="152">
        <v>0.18879691000000001</v>
      </c>
      <c r="FY598" s="152">
        <v>89.917692729999999</v>
      </c>
      <c r="FZ598" s="152">
        <v>1.452782024</v>
      </c>
      <c r="GA598" s="152">
        <v>3.8659279070000001</v>
      </c>
      <c r="GB598" s="152">
        <v>0.64444090700000001</v>
      </c>
      <c r="GC598" s="152">
        <v>3.4702677249999998</v>
      </c>
      <c r="GD598" s="152">
        <v>1.2072307609999999</v>
      </c>
      <c r="GE598" s="152">
        <v>0.51499433900000002</v>
      </c>
      <c r="GF598" s="152">
        <v>1.680550038</v>
      </c>
      <c r="GG598" s="152">
        <v>0.30942378399999998</v>
      </c>
      <c r="GH598" s="152">
        <v>2.0879258090000001</v>
      </c>
      <c r="GI598" s="152">
        <v>0.46234713700000002</v>
      </c>
      <c r="GJ598" s="152">
        <v>1.31860131</v>
      </c>
      <c r="GL598" s="152">
        <v>1.3880169760000001</v>
      </c>
      <c r="GM598" s="152">
        <v>0.21727263599999999</v>
      </c>
      <c r="GN598" s="152">
        <v>0.59515957600000002</v>
      </c>
      <c r="GO598" s="152">
        <v>2.3336131999999999E-2</v>
      </c>
      <c r="GS598" s="152">
        <v>1.429682763</v>
      </c>
      <c r="GT598" s="152">
        <v>0.122830752</v>
      </c>
      <c r="GU598" s="152">
        <v>9.5086755999999995E-2</v>
      </c>
    </row>
    <row r="599" spans="1:203">
      <c r="A599" s="151">
        <v>2834</v>
      </c>
      <c r="B599" s="152" t="s">
        <v>2859</v>
      </c>
      <c r="C599" s="152" t="s">
        <v>3577</v>
      </c>
      <c r="D599" s="152" t="s">
        <v>3578</v>
      </c>
      <c r="E599" s="152" t="s">
        <v>5130</v>
      </c>
      <c r="F599" s="152" t="s">
        <v>9043</v>
      </c>
      <c r="L599" s="153" t="s">
        <v>5131</v>
      </c>
      <c r="M599" s="153" t="s">
        <v>4985</v>
      </c>
      <c r="P599" s="152">
        <v>-20.740783329999999</v>
      </c>
      <c r="Q599" s="152">
        <v>-175.56221669999999</v>
      </c>
      <c r="R599" s="152" t="s">
        <v>3582</v>
      </c>
      <c r="S599" s="152" t="s">
        <v>2716</v>
      </c>
      <c r="T599" s="152">
        <v>52.76</v>
      </c>
      <c r="U599" s="152">
        <v>0.44</v>
      </c>
      <c r="V599" s="152">
        <v>15.03</v>
      </c>
      <c r="X599" s="152">
        <v>7.7</v>
      </c>
      <c r="AA599" s="152">
        <v>6.18</v>
      </c>
      <c r="AB599" s="152">
        <v>0.14000000000000001</v>
      </c>
      <c r="AC599" s="152">
        <v>12.66</v>
      </c>
      <c r="AD599" s="152">
        <v>1.1499999999999999</v>
      </c>
      <c r="AE599" s="152">
        <v>0.27</v>
      </c>
      <c r="AF599" s="152">
        <v>0.03</v>
      </c>
      <c r="AJ599" s="152">
        <v>3.18</v>
      </c>
      <c r="AK599" s="156">
        <f t="shared" si="9"/>
        <v>6.9999999999999999E-4</v>
      </c>
      <c r="AL599" s="151">
        <v>7</v>
      </c>
      <c r="AM599" s="151">
        <v>119</v>
      </c>
      <c r="AN599" s="151">
        <v>497</v>
      </c>
      <c r="AO599" s="151">
        <v>847</v>
      </c>
      <c r="CR599" s="152">
        <v>1.71</v>
      </c>
      <c r="DC599" s="152">
        <v>40.270000000000003</v>
      </c>
      <c r="DD599" s="152">
        <v>1.21E-2</v>
      </c>
      <c r="DE599" s="152">
        <v>2.58E-2</v>
      </c>
      <c r="DF599" s="152">
        <v>8.9</v>
      </c>
      <c r="DG599" s="152">
        <v>50.15</v>
      </c>
      <c r="DH599" s="152">
        <v>0.19700000000000001</v>
      </c>
      <c r="DI599" s="152">
        <v>4.1399999999999999E-2</v>
      </c>
      <c r="DJ599" s="152">
        <v>0.22220000000000001</v>
      </c>
      <c r="DM599" s="152">
        <v>0.18140000000000001</v>
      </c>
      <c r="DO599" s="154">
        <v>90.944784060000003</v>
      </c>
      <c r="ED599" s="152">
        <v>53.83</v>
      </c>
      <c r="EE599" s="152">
        <v>0.36</v>
      </c>
      <c r="EF599" s="152">
        <v>12.73</v>
      </c>
      <c r="EH599" s="152">
        <v>9.16</v>
      </c>
      <c r="EK599" s="152">
        <v>0.18</v>
      </c>
      <c r="EL599" s="152">
        <v>10.51</v>
      </c>
      <c r="EM599" s="152">
        <v>10.87</v>
      </c>
      <c r="EO599" s="152">
        <v>1.0900000000000001</v>
      </c>
      <c r="EP599" s="152">
        <v>0.25</v>
      </c>
      <c r="EQ599" s="152">
        <v>0.05</v>
      </c>
      <c r="ES599" s="152">
        <v>-0.24</v>
      </c>
      <c r="FA599" s="152">
        <v>4.6958419090000003</v>
      </c>
      <c r="FB599" s="152">
        <v>0.124706921</v>
      </c>
      <c r="FD599" s="152">
        <v>46.435515520000003</v>
      </c>
      <c r="FF599" s="152">
        <v>251.99843390000001</v>
      </c>
      <c r="FG599" s="152">
        <v>441.00040860000001</v>
      </c>
      <c r="FI599" s="152">
        <v>41.72151934</v>
      </c>
      <c r="FJ599" s="152">
        <v>131.77114109999999</v>
      </c>
      <c r="FK599" s="152">
        <v>90.540278869999995</v>
      </c>
      <c r="FL599" s="152">
        <v>69.330814059999994</v>
      </c>
      <c r="FM599" s="152">
        <v>7.3998189590000001</v>
      </c>
      <c r="FP599" s="152">
        <v>3.5713745210000001</v>
      </c>
      <c r="FQ599" s="152">
        <v>119.5882776</v>
      </c>
      <c r="FR599" s="152">
        <v>10.20496818</v>
      </c>
      <c r="FS599" s="152">
        <v>12.987585620000001</v>
      </c>
      <c r="FT599" s="152">
        <v>0.10009525</v>
      </c>
      <c r="FX599" s="152">
        <v>0.23804013700000001</v>
      </c>
      <c r="FY599" s="152">
        <v>100.6278691</v>
      </c>
      <c r="FZ599" s="152">
        <v>0.77858281900000004</v>
      </c>
      <c r="GA599" s="152">
        <v>2.2434196219999998</v>
      </c>
      <c r="GB599" s="152">
        <v>0.38161177200000002</v>
      </c>
      <c r="GC599" s="152">
        <v>2.134217848</v>
      </c>
      <c r="GD599" s="152">
        <v>0.79729128299999996</v>
      </c>
      <c r="GE599" s="152">
        <v>0.33773355999999999</v>
      </c>
      <c r="GF599" s="152">
        <v>1.220485976</v>
      </c>
      <c r="GG599" s="152">
        <v>0.23225814</v>
      </c>
      <c r="GH599" s="152">
        <v>1.5705978899999999</v>
      </c>
      <c r="GI599" s="152">
        <v>0.35969198000000002</v>
      </c>
      <c r="GJ599" s="152">
        <v>1.070655385</v>
      </c>
      <c r="GL599" s="152">
        <v>1.12331457</v>
      </c>
      <c r="GM599" s="152">
        <v>0.179889727</v>
      </c>
      <c r="GN599" s="152">
        <v>0.42046004999999997</v>
      </c>
      <c r="GO599" s="152">
        <v>1.3825706E-2</v>
      </c>
      <c r="GS599" s="152">
        <v>1.0209190640000001</v>
      </c>
      <c r="GT599" s="152">
        <v>6.2199210999999997E-2</v>
      </c>
      <c r="GU599" s="152">
        <v>6.1151932999999999E-2</v>
      </c>
    </row>
    <row r="600" spans="1:203">
      <c r="A600" s="151">
        <v>2835</v>
      </c>
      <c r="B600" s="152" t="s">
        <v>2859</v>
      </c>
      <c r="C600" s="152" t="s">
        <v>3577</v>
      </c>
      <c r="D600" s="152" t="s">
        <v>3578</v>
      </c>
      <c r="E600" s="152" t="s">
        <v>5130</v>
      </c>
      <c r="F600" s="152" t="s">
        <v>9044</v>
      </c>
      <c r="L600" s="153" t="s">
        <v>5131</v>
      </c>
      <c r="M600" s="153" t="s">
        <v>3581</v>
      </c>
      <c r="P600" s="152">
        <v>-20.740783329999999</v>
      </c>
      <c r="Q600" s="152">
        <v>-175.56221669999999</v>
      </c>
      <c r="R600" s="152" t="s">
        <v>3582</v>
      </c>
      <c r="S600" s="152" t="s">
        <v>2716</v>
      </c>
      <c r="T600" s="152">
        <v>54.27</v>
      </c>
      <c r="U600" s="152">
        <v>0.46</v>
      </c>
      <c r="V600" s="152">
        <v>11.51</v>
      </c>
      <c r="X600" s="152">
        <v>8.14</v>
      </c>
      <c r="AA600" s="152">
        <v>4.07</v>
      </c>
      <c r="AB600" s="152">
        <v>0.23</v>
      </c>
      <c r="AC600" s="152">
        <v>14.64</v>
      </c>
      <c r="AD600" s="152">
        <v>0.93</v>
      </c>
      <c r="AE600" s="152">
        <v>0.25</v>
      </c>
      <c r="AF600" s="152">
        <v>0.06</v>
      </c>
      <c r="AJ600" s="152">
        <v>4.87</v>
      </c>
      <c r="AK600" s="156">
        <f t="shared" si="9"/>
        <v>8.9999999999999998E-4</v>
      </c>
      <c r="AL600" s="151">
        <v>9</v>
      </c>
      <c r="AM600" s="151">
        <v>114</v>
      </c>
      <c r="AN600" s="151">
        <v>837</v>
      </c>
      <c r="AO600" s="151">
        <v>825</v>
      </c>
      <c r="CR600" s="152">
        <v>1.71</v>
      </c>
      <c r="DC600" s="152">
        <v>39.6</v>
      </c>
      <c r="DD600" s="152" t="s">
        <v>2867</v>
      </c>
      <c r="DE600" s="152">
        <v>8.2000000000000007E-3</v>
      </c>
      <c r="DF600" s="152">
        <v>10.68</v>
      </c>
      <c r="DG600" s="152">
        <v>48.98</v>
      </c>
      <c r="DH600" s="152">
        <v>0.22889999999999999</v>
      </c>
      <c r="DI600" s="152">
        <v>2.7799999999999998E-2</v>
      </c>
      <c r="DJ600" s="152">
        <v>7.0599999999999996E-2</v>
      </c>
      <c r="DM600" s="152">
        <v>0.23669999999999999</v>
      </c>
      <c r="DO600" s="154">
        <v>89.096650060000002</v>
      </c>
      <c r="ED600" s="152">
        <v>53.83</v>
      </c>
      <c r="EE600" s="152">
        <v>0.36</v>
      </c>
      <c r="EF600" s="152">
        <v>12.73</v>
      </c>
      <c r="EH600" s="152">
        <v>9.16</v>
      </c>
      <c r="EK600" s="152">
        <v>0.18</v>
      </c>
      <c r="EL600" s="152">
        <v>10.51</v>
      </c>
      <c r="EM600" s="152">
        <v>10.87</v>
      </c>
      <c r="EO600" s="152">
        <v>1.0900000000000001</v>
      </c>
      <c r="EP600" s="152">
        <v>0.25</v>
      </c>
      <c r="EQ600" s="152">
        <v>0.05</v>
      </c>
      <c r="ES600" s="152">
        <v>-0.24</v>
      </c>
      <c r="FA600" s="152">
        <v>4.6958419090000003</v>
      </c>
      <c r="FB600" s="152">
        <v>0.124706921</v>
      </c>
      <c r="FD600" s="152">
        <v>46.435515520000003</v>
      </c>
      <c r="FF600" s="152">
        <v>251.99843390000001</v>
      </c>
      <c r="FG600" s="152">
        <v>441.00040860000001</v>
      </c>
      <c r="FI600" s="152">
        <v>41.72151934</v>
      </c>
      <c r="FJ600" s="152">
        <v>131.77114109999999</v>
      </c>
      <c r="FK600" s="152">
        <v>90.540278869999995</v>
      </c>
      <c r="FL600" s="152">
        <v>69.330814059999994</v>
      </c>
      <c r="FM600" s="152">
        <v>7.3998189590000001</v>
      </c>
      <c r="FP600" s="152">
        <v>3.5713745210000001</v>
      </c>
      <c r="FQ600" s="152">
        <v>119.5882776</v>
      </c>
      <c r="FR600" s="152">
        <v>10.20496818</v>
      </c>
      <c r="FS600" s="152">
        <v>12.987585620000001</v>
      </c>
      <c r="FT600" s="152">
        <v>0.10009525</v>
      </c>
      <c r="FX600" s="152">
        <v>0.23804013700000001</v>
      </c>
      <c r="FY600" s="152">
        <v>100.6278691</v>
      </c>
      <c r="FZ600" s="152">
        <v>0.77858281900000004</v>
      </c>
      <c r="GA600" s="152">
        <v>2.2434196219999998</v>
      </c>
      <c r="GB600" s="152">
        <v>0.38161177200000002</v>
      </c>
      <c r="GC600" s="152">
        <v>2.134217848</v>
      </c>
      <c r="GD600" s="152">
        <v>0.79729128299999996</v>
      </c>
      <c r="GE600" s="152">
        <v>0.33773355999999999</v>
      </c>
      <c r="GF600" s="152">
        <v>1.220485976</v>
      </c>
      <c r="GG600" s="152">
        <v>0.23225814</v>
      </c>
      <c r="GH600" s="152">
        <v>1.5705978899999999</v>
      </c>
      <c r="GI600" s="152">
        <v>0.35969198000000002</v>
      </c>
      <c r="GJ600" s="152">
        <v>1.070655385</v>
      </c>
      <c r="GL600" s="152">
        <v>1.12331457</v>
      </c>
      <c r="GM600" s="152">
        <v>0.179889727</v>
      </c>
      <c r="GN600" s="152">
        <v>0.42046004999999997</v>
      </c>
      <c r="GO600" s="152">
        <v>1.3825706E-2</v>
      </c>
      <c r="GS600" s="152">
        <v>1.0209190640000001</v>
      </c>
      <c r="GT600" s="152">
        <v>6.2199210999999997E-2</v>
      </c>
      <c r="GU600" s="152">
        <v>6.1151932999999999E-2</v>
      </c>
    </row>
    <row r="601" spans="1:203">
      <c r="A601" s="151">
        <v>2837</v>
      </c>
      <c r="B601" s="152" t="s">
        <v>2859</v>
      </c>
      <c r="C601" s="152" t="s">
        <v>3577</v>
      </c>
      <c r="D601" s="152" t="s">
        <v>3578</v>
      </c>
      <c r="E601" s="152" t="s">
        <v>5130</v>
      </c>
      <c r="F601" s="152" t="s">
        <v>9045</v>
      </c>
      <c r="L601" s="153" t="s">
        <v>5131</v>
      </c>
      <c r="M601" s="153" t="s">
        <v>5321</v>
      </c>
      <c r="P601" s="152">
        <v>-20.740783329999999</v>
      </c>
      <c r="Q601" s="152">
        <v>-175.56221669999999</v>
      </c>
      <c r="R601" s="152" t="s">
        <v>3582</v>
      </c>
      <c r="S601" s="152" t="s">
        <v>2716</v>
      </c>
      <c r="T601" s="152">
        <v>54.17</v>
      </c>
      <c r="U601" s="152">
        <v>0.51</v>
      </c>
      <c r="V601" s="152">
        <v>14.3</v>
      </c>
      <c r="X601" s="152">
        <v>9.19</v>
      </c>
      <c r="AA601" s="152">
        <v>6.62</v>
      </c>
      <c r="AB601" s="152">
        <v>0.19</v>
      </c>
      <c r="AC601" s="152">
        <v>12.25</v>
      </c>
      <c r="AD601" s="152">
        <v>0.94</v>
      </c>
      <c r="AE601" s="152">
        <v>0.24</v>
      </c>
      <c r="AF601" s="152">
        <v>0.06</v>
      </c>
      <c r="AJ601" s="152">
        <v>1.41</v>
      </c>
      <c r="AK601" s="156">
        <f t="shared" si="9"/>
        <v>8.0000000000000004E-4</v>
      </c>
      <c r="AL601" s="151">
        <v>8</v>
      </c>
      <c r="AM601" s="151">
        <v>118</v>
      </c>
      <c r="AN601" s="151">
        <v>169</v>
      </c>
      <c r="AO601" s="151">
        <v>820</v>
      </c>
      <c r="AQ601" s="152">
        <v>5.6829999999999998</v>
      </c>
      <c r="AW601" s="152">
        <v>60.649000000000001</v>
      </c>
      <c r="AY601" s="151">
        <v>259.226</v>
      </c>
      <c r="AZ601" s="152">
        <v>357.78899999999999</v>
      </c>
      <c r="BA601" s="152">
        <v>83.010999999999996</v>
      </c>
      <c r="BB601" s="152">
        <v>419.75599999999997</v>
      </c>
      <c r="BC601" s="152">
        <v>113.123</v>
      </c>
      <c r="BD601" s="152">
        <v>101.648</v>
      </c>
      <c r="BG601" s="152">
        <v>3.1059999999999999</v>
      </c>
      <c r="BH601" s="152">
        <v>118.044</v>
      </c>
      <c r="BI601" s="152">
        <v>13.613</v>
      </c>
      <c r="BJ601" s="152">
        <v>17.173999999999999</v>
      </c>
      <c r="BK601" s="152">
        <v>0.111</v>
      </c>
      <c r="BN601" s="152">
        <v>3.0529999999999999</v>
      </c>
      <c r="BO601" s="152">
        <v>93.715999999999994</v>
      </c>
      <c r="BP601" s="152">
        <v>0.99299999999999999</v>
      </c>
      <c r="BQ601" s="152">
        <v>2.6509999999999998</v>
      </c>
      <c r="BR601" s="152">
        <v>0.47899999999999998</v>
      </c>
      <c r="BS601" s="152">
        <v>2.532</v>
      </c>
      <c r="BT601" s="152">
        <v>0.95899999999999996</v>
      </c>
      <c r="BU601" s="152">
        <v>0.32300000000000001</v>
      </c>
      <c r="BV601" s="152">
        <v>1.78</v>
      </c>
      <c r="BW601" s="152">
        <v>0.30599999999999999</v>
      </c>
      <c r="BX601" s="152">
        <v>2.258</v>
      </c>
      <c r="BZ601" s="152">
        <v>1.4219999999999999</v>
      </c>
      <c r="CA601" s="152">
        <v>1.377</v>
      </c>
      <c r="CD601" s="152">
        <v>0.68799999999999994</v>
      </c>
      <c r="CE601" s="152">
        <v>1.6E-2</v>
      </c>
      <c r="CH601" s="152">
        <v>0.92500000000000004</v>
      </c>
      <c r="CJ601" s="152">
        <v>0.05</v>
      </c>
      <c r="CK601" s="152">
        <v>7.9000000000000001E-2</v>
      </c>
      <c r="CR601" s="152">
        <v>1.71</v>
      </c>
      <c r="DC601" s="152">
        <v>40.06</v>
      </c>
      <c r="DD601" s="152">
        <v>1.0699999999999999E-2</v>
      </c>
      <c r="DE601" s="152">
        <v>1.84E-2</v>
      </c>
      <c r="DF601" s="152">
        <v>12.98</v>
      </c>
      <c r="DG601" s="152">
        <v>45.92</v>
      </c>
      <c r="DH601" s="152">
        <v>0.1933</v>
      </c>
      <c r="DI601" s="152" t="s">
        <v>2867</v>
      </c>
      <c r="DJ601" s="152">
        <v>0.2112</v>
      </c>
      <c r="DM601" s="152">
        <v>0.17510000000000001</v>
      </c>
      <c r="DO601" s="154">
        <v>86.310904870000002</v>
      </c>
      <c r="ED601" s="152">
        <v>53.83</v>
      </c>
      <c r="EE601" s="152">
        <v>0.36</v>
      </c>
      <c r="EF601" s="152">
        <v>12.73</v>
      </c>
      <c r="EH601" s="152">
        <v>9.16</v>
      </c>
      <c r="EK601" s="152">
        <v>0.18</v>
      </c>
      <c r="EL601" s="152">
        <v>10.51</v>
      </c>
      <c r="EM601" s="152">
        <v>10.87</v>
      </c>
      <c r="EO601" s="152">
        <v>1.0900000000000001</v>
      </c>
      <c r="EP601" s="152">
        <v>0.25</v>
      </c>
      <c r="EQ601" s="152">
        <v>0.05</v>
      </c>
      <c r="ES601" s="152">
        <v>-0.24</v>
      </c>
      <c r="FA601" s="152">
        <v>4.6958419090000003</v>
      </c>
      <c r="FB601" s="152">
        <v>0.124706921</v>
      </c>
      <c r="FD601" s="152">
        <v>46.435515520000003</v>
      </c>
      <c r="FF601" s="152">
        <v>251.99843390000001</v>
      </c>
      <c r="FG601" s="152">
        <v>441.00040860000001</v>
      </c>
      <c r="FI601" s="152">
        <v>41.72151934</v>
      </c>
      <c r="FJ601" s="152">
        <v>131.77114109999999</v>
      </c>
      <c r="FK601" s="152">
        <v>90.540278869999995</v>
      </c>
      <c r="FL601" s="152">
        <v>69.330814059999994</v>
      </c>
      <c r="FM601" s="152">
        <v>7.3998189590000001</v>
      </c>
      <c r="FP601" s="152">
        <v>3.5713745210000001</v>
      </c>
      <c r="FQ601" s="152">
        <v>119.5882776</v>
      </c>
      <c r="FR601" s="152">
        <v>10.20496818</v>
      </c>
      <c r="FS601" s="152">
        <v>12.987585620000001</v>
      </c>
      <c r="FT601" s="152">
        <v>0.10009525</v>
      </c>
      <c r="FX601" s="152">
        <v>0.23804013700000001</v>
      </c>
      <c r="FY601" s="152">
        <v>100.6278691</v>
      </c>
      <c r="FZ601" s="152">
        <v>0.77858281900000004</v>
      </c>
      <c r="GA601" s="152">
        <v>2.2434196219999998</v>
      </c>
      <c r="GB601" s="152">
        <v>0.38161177200000002</v>
      </c>
      <c r="GC601" s="152">
        <v>2.134217848</v>
      </c>
      <c r="GD601" s="152">
        <v>0.79729128299999996</v>
      </c>
      <c r="GE601" s="152">
        <v>0.33773355999999999</v>
      </c>
      <c r="GF601" s="152">
        <v>1.220485976</v>
      </c>
      <c r="GG601" s="152">
        <v>0.23225814</v>
      </c>
      <c r="GH601" s="152">
        <v>1.5705978899999999</v>
      </c>
      <c r="GI601" s="152">
        <v>0.35969198000000002</v>
      </c>
      <c r="GJ601" s="152">
        <v>1.070655385</v>
      </c>
      <c r="GL601" s="152">
        <v>1.12331457</v>
      </c>
      <c r="GM601" s="152">
        <v>0.179889727</v>
      </c>
      <c r="GN601" s="152">
        <v>0.42046004999999997</v>
      </c>
      <c r="GO601" s="152">
        <v>1.3825706E-2</v>
      </c>
      <c r="GS601" s="152">
        <v>1.0209190640000001</v>
      </c>
      <c r="GT601" s="152">
        <v>6.2199210999999997E-2</v>
      </c>
      <c r="GU601" s="152">
        <v>6.1151932999999999E-2</v>
      </c>
    </row>
    <row r="602" spans="1:203">
      <c r="A602" s="151">
        <v>2839</v>
      </c>
      <c r="B602" s="152" t="s">
        <v>2859</v>
      </c>
      <c r="C602" s="152" t="s">
        <v>3577</v>
      </c>
      <c r="D602" s="152" t="s">
        <v>3578</v>
      </c>
      <c r="E602" s="152" t="s">
        <v>5130</v>
      </c>
      <c r="F602" s="152" t="s">
        <v>9046</v>
      </c>
      <c r="L602" s="153" t="s">
        <v>5131</v>
      </c>
      <c r="M602" s="153" t="s">
        <v>4418</v>
      </c>
      <c r="P602" s="152">
        <v>-20.740783329999999</v>
      </c>
      <c r="Q602" s="152">
        <v>-175.56221669999999</v>
      </c>
      <c r="R602" s="152" t="s">
        <v>3582</v>
      </c>
      <c r="S602" s="152" t="s">
        <v>2716</v>
      </c>
      <c r="T602" s="152">
        <v>55.07</v>
      </c>
      <c r="U602" s="152">
        <v>0.38</v>
      </c>
      <c r="V602" s="152">
        <v>14.68</v>
      </c>
      <c r="X602" s="152">
        <v>7.95</v>
      </c>
      <c r="AA602" s="152">
        <v>4.37</v>
      </c>
      <c r="AB602" s="152">
        <v>0.15</v>
      </c>
      <c r="AC602" s="152">
        <v>13.71</v>
      </c>
      <c r="AD602" s="152">
        <v>0.97</v>
      </c>
      <c r="AE602" s="152">
        <v>0.24</v>
      </c>
      <c r="AF602" s="152">
        <v>0.14000000000000001</v>
      </c>
      <c r="AJ602" s="152">
        <v>1.47</v>
      </c>
      <c r="AK602" s="156">
        <f t="shared" si="9"/>
        <v>3.8999999999999998E-3</v>
      </c>
      <c r="AL602" s="151">
        <v>39</v>
      </c>
      <c r="AM602" s="151">
        <v>132</v>
      </c>
      <c r="AN602" s="151">
        <v>604</v>
      </c>
      <c r="AO602" s="151">
        <v>891</v>
      </c>
      <c r="CR602" s="152">
        <v>1.71</v>
      </c>
      <c r="DC602" s="152">
        <v>40.21</v>
      </c>
      <c r="DD602" s="152" t="s">
        <v>2867</v>
      </c>
      <c r="DE602" s="152">
        <v>2.9999999999999997E-4</v>
      </c>
      <c r="DF602" s="152">
        <v>10.35</v>
      </c>
      <c r="DG602" s="152">
        <v>48.46</v>
      </c>
      <c r="DH602" s="152">
        <v>0.11749999999999999</v>
      </c>
      <c r="DI602" s="152" t="s">
        <v>2867</v>
      </c>
      <c r="DJ602" s="152">
        <v>0.1537</v>
      </c>
      <c r="DM602" s="152">
        <v>0.1948</v>
      </c>
      <c r="DO602" s="154">
        <v>89.302139569999994</v>
      </c>
      <c r="ED602" s="152">
        <v>53.83</v>
      </c>
      <c r="EE602" s="152">
        <v>0.36</v>
      </c>
      <c r="EF602" s="152">
        <v>12.73</v>
      </c>
      <c r="EH602" s="152">
        <v>9.16</v>
      </c>
      <c r="EK602" s="152">
        <v>0.18</v>
      </c>
      <c r="EL602" s="152">
        <v>10.51</v>
      </c>
      <c r="EM602" s="152">
        <v>10.87</v>
      </c>
      <c r="EO602" s="152">
        <v>1.0900000000000001</v>
      </c>
      <c r="EP602" s="152">
        <v>0.25</v>
      </c>
      <c r="EQ602" s="152">
        <v>0.05</v>
      </c>
      <c r="ES602" s="152">
        <v>-0.24</v>
      </c>
      <c r="FA602" s="152">
        <v>4.6958419090000003</v>
      </c>
      <c r="FB602" s="152">
        <v>0.124706921</v>
      </c>
      <c r="FD602" s="152">
        <v>46.435515520000003</v>
      </c>
      <c r="FF602" s="152">
        <v>251.99843390000001</v>
      </c>
      <c r="FG602" s="152">
        <v>441.00040860000001</v>
      </c>
      <c r="FI602" s="152">
        <v>41.72151934</v>
      </c>
      <c r="FJ602" s="152">
        <v>131.77114109999999</v>
      </c>
      <c r="FK602" s="152">
        <v>90.540278869999995</v>
      </c>
      <c r="FL602" s="152">
        <v>69.330814059999994</v>
      </c>
      <c r="FM602" s="152">
        <v>7.3998189590000001</v>
      </c>
      <c r="FP602" s="152">
        <v>3.5713745210000001</v>
      </c>
      <c r="FQ602" s="152">
        <v>119.5882776</v>
      </c>
      <c r="FR602" s="152">
        <v>10.20496818</v>
      </c>
      <c r="FS602" s="152">
        <v>12.987585620000001</v>
      </c>
      <c r="FT602" s="152">
        <v>0.10009525</v>
      </c>
      <c r="FX602" s="152">
        <v>0.23804013700000001</v>
      </c>
      <c r="FY602" s="152">
        <v>100.6278691</v>
      </c>
      <c r="FZ602" s="152">
        <v>0.77858281900000004</v>
      </c>
      <c r="GA602" s="152">
        <v>2.2434196219999998</v>
      </c>
      <c r="GB602" s="152">
        <v>0.38161177200000002</v>
      </c>
      <c r="GC602" s="152">
        <v>2.134217848</v>
      </c>
      <c r="GD602" s="152">
        <v>0.79729128299999996</v>
      </c>
      <c r="GE602" s="152">
        <v>0.33773355999999999</v>
      </c>
      <c r="GF602" s="152">
        <v>1.220485976</v>
      </c>
      <c r="GG602" s="152">
        <v>0.23225814</v>
      </c>
      <c r="GH602" s="152">
        <v>1.5705978899999999</v>
      </c>
      <c r="GI602" s="152">
        <v>0.35969198000000002</v>
      </c>
      <c r="GJ602" s="152">
        <v>1.070655385</v>
      </c>
      <c r="GL602" s="152">
        <v>1.12331457</v>
      </c>
      <c r="GM602" s="152">
        <v>0.179889727</v>
      </c>
      <c r="GN602" s="152">
        <v>0.42046004999999997</v>
      </c>
      <c r="GO602" s="152">
        <v>1.3825706E-2</v>
      </c>
      <c r="GS602" s="152">
        <v>1.0209190640000001</v>
      </c>
      <c r="GT602" s="152">
        <v>6.2199210999999997E-2</v>
      </c>
      <c r="GU602" s="152">
        <v>6.1151932999999999E-2</v>
      </c>
    </row>
    <row r="603" spans="1:203">
      <c r="A603" s="151">
        <v>2841</v>
      </c>
      <c r="B603" s="152" t="s">
        <v>2859</v>
      </c>
      <c r="C603" s="152" t="s">
        <v>3577</v>
      </c>
      <c r="D603" s="152" t="s">
        <v>3578</v>
      </c>
      <c r="E603" s="152" t="s">
        <v>5130</v>
      </c>
      <c r="F603" s="152" t="s">
        <v>9047</v>
      </c>
      <c r="L603" s="153" t="s">
        <v>5131</v>
      </c>
      <c r="M603" s="153" t="s">
        <v>4261</v>
      </c>
      <c r="P603" s="152">
        <v>-20.740783329999999</v>
      </c>
      <c r="Q603" s="152">
        <v>-175.56221669999999</v>
      </c>
      <c r="R603" s="152" t="s">
        <v>3582</v>
      </c>
      <c r="S603" s="152" t="s">
        <v>2716</v>
      </c>
      <c r="T603" s="152">
        <v>53.16</v>
      </c>
      <c r="U603" s="152">
        <v>0.44</v>
      </c>
      <c r="V603" s="152">
        <v>12.81</v>
      </c>
      <c r="X603" s="152">
        <v>9.24</v>
      </c>
      <c r="AA603" s="152">
        <v>4.08</v>
      </c>
      <c r="AB603" s="152">
        <v>0.17</v>
      </c>
      <c r="AC603" s="152">
        <v>13.59</v>
      </c>
      <c r="AD603" s="152">
        <v>0.85</v>
      </c>
      <c r="AE603" s="152">
        <v>0.2</v>
      </c>
      <c r="AF603" s="152">
        <v>0.03</v>
      </c>
      <c r="AJ603" s="152">
        <v>3.88</v>
      </c>
      <c r="AK603" s="156">
        <f t="shared" si="9"/>
        <v>4.7000000000000002E-3</v>
      </c>
      <c r="AL603" s="151">
        <v>47</v>
      </c>
      <c r="AM603" s="151">
        <v>100</v>
      </c>
      <c r="AN603" s="151">
        <v>974</v>
      </c>
      <c r="AO603" s="151">
        <v>802</v>
      </c>
      <c r="CR603" s="152">
        <v>1.71</v>
      </c>
      <c r="DC603" s="152">
        <v>39.92</v>
      </c>
      <c r="DD603" s="152">
        <v>1.2E-2</v>
      </c>
      <c r="DE603" s="152" t="s">
        <v>2867</v>
      </c>
      <c r="DF603" s="152">
        <v>13.4</v>
      </c>
      <c r="DG603" s="152">
        <v>45.75</v>
      </c>
      <c r="DH603" s="152">
        <v>0.26469999999999999</v>
      </c>
      <c r="DI603" s="152" t="s">
        <v>2867</v>
      </c>
      <c r="DJ603" s="152">
        <v>6.2E-2</v>
      </c>
      <c r="DM603" s="152">
        <v>0.1774</v>
      </c>
      <c r="DO603" s="154">
        <v>85.883122110000002</v>
      </c>
      <c r="ED603" s="152">
        <v>53.83</v>
      </c>
      <c r="EE603" s="152">
        <v>0.36</v>
      </c>
      <c r="EF603" s="152">
        <v>12.73</v>
      </c>
      <c r="EH603" s="152">
        <v>9.16</v>
      </c>
      <c r="EK603" s="152">
        <v>0.18</v>
      </c>
      <c r="EL603" s="152">
        <v>10.51</v>
      </c>
      <c r="EM603" s="152">
        <v>10.87</v>
      </c>
      <c r="EO603" s="152">
        <v>1.0900000000000001</v>
      </c>
      <c r="EP603" s="152">
        <v>0.25</v>
      </c>
      <c r="EQ603" s="152">
        <v>0.05</v>
      </c>
      <c r="ES603" s="152">
        <v>-0.24</v>
      </c>
      <c r="FA603" s="152">
        <v>4.6958419090000003</v>
      </c>
      <c r="FB603" s="152">
        <v>0.124706921</v>
      </c>
      <c r="FD603" s="152">
        <v>46.435515520000003</v>
      </c>
      <c r="FF603" s="152">
        <v>251.99843390000001</v>
      </c>
      <c r="FG603" s="152">
        <v>441.00040860000001</v>
      </c>
      <c r="FI603" s="152">
        <v>41.72151934</v>
      </c>
      <c r="FJ603" s="152">
        <v>131.77114109999999</v>
      </c>
      <c r="FK603" s="152">
        <v>90.540278869999995</v>
      </c>
      <c r="FL603" s="152">
        <v>69.330814059999994</v>
      </c>
      <c r="FM603" s="152">
        <v>7.3998189590000001</v>
      </c>
      <c r="FP603" s="152">
        <v>3.5713745210000001</v>
      </c>
      <c r="FQ603" s="152">
        <v>119.5882776</v>
      </c>
      <c r="FR603" s="152">
        <v>10.20496818</v>
      </c>
      <c r="FS603" s="152">
        <v>12.987585620000001</v>
      </c>
      <c r="FT603" s="152">
        <v>0.10009525</v>
      </c>
      <c r="FX603" s="152">
        <v>0.23804013700000001</v>
      </c>
      <c r="FY603" s="152">
        <v>100.6278691</v>
      </c>
      <c r="FZ603" s="152">
        <v>0.77858281900000004</v>
      </c>
      <c r="GA603" s="152">
        <v>2.2434196219999998</v>
      </c>
      <c r="GB603" s="152">
        <v>0.38161177200000002</v>
      </c>
      <c r="GC603" s="152">
        <v>2.134217848</v>
      </c>
      <c r="GD603" s="152">
        <v>0.79729128299999996</v>
      </c>
      <c r="GE603" s="152">
        <v>0.33773355999999999</v>
      </c>
      <c r="GF603" s="152">
        <v>1.220485976</v>
      </c>
      <c r="GG603" s="152">
        <v>0.23225814</v>
      </c>
      <c r="GH603" s="152">
        <v>1.5705978899999999</v>
      </c>
      <c r="GI603" s="152">
        <v>0.35969198000000002</v>
      </c>
      <c r="GJ603" s="152">
        <v>1.070655385</v>
      </c>
      <c r="GL603" s="152">
        <v>1.12331457</v>
      </c>
      <c r="GM603" s="152">
        <v>0.179889727</v>
      </c>
      <c r="GN603" s="152">
        <v>0.42046004999999997</v>
      </c>
      <c r="GO603" s="152">
        <v>1.3825706E-2</v>
      </c>
      <c r="GS603" s="152">
        <v>1.0209190640000001</v>
      </c>
      <c r="GT603" s="152">
        <v>6.2199210999999997E-2</v>
      </c>
      <c r="GU603" s="152">
        <v>6.1151932999999999E-2</v>
      </c>
    </row>
    <row r="604" spans="1:203">
      <c r="A604" s="151">
        <v>2843</v>
      </c>
      <c r="B604" s="152" t="s">
        <v>2859</v>
      </c>
      <c r="C604" s="152" t="s">
        <v>3577</v>
      </c>
      <c r="D604" s="152" t="s">
        <v>3578</v>
      </c>
      <c r="E604" s="152" t="s">
        <v>5130</v>
      </c>
      <c r="F604" s="152" t="s">
        <v>9048</v>
      </c>
      <c r="L604" s="153" t="s">
        <v>5131</v>
      </c>
      <c r="M604" s="153" t="s">
        <v>5154</v>
      </c>
      <c r="P604" s="152">
        <v>-20.740783329999999</v>
      </c>
      <c r="Q604" s="152">
        <v>-175.56221669999999</v>
      </c>
      <c r="R604" s="152" t="s">
        <v>3582</v>
      </c>
      <c r="S604" s="152" t="s">
        <v>2716</v>
      </c>
      <c r="T604" s="152">
        <v>52.9</v>
      </c>
      <c r="U604" s="152">
        <v>0.38</v>
      </c>
      <c r="V604" s="152">
        <v>13.06</v>
      </c>
      <c r="X604" s="152">
        <v>7.08</v>
      </c>
      <c r="AA604" s="152">
        <v>7.06</v>
      </c>
      <c r="AB604" s="152">
        <v>0.14000000000000001</v>
      </c>
      <c r="AC604" s="152">
        <v>13.91</v>
      </c>
      <c r="AD604" s="152">
        <v>1.1100000000000001</v>
      </c>
      <c r="AE604" s="152">
        <v>0.25</v>
      </c>
      <c r="AF604" s="152">
        <v>0.12</v>
      </c>
      <c r="AJ604" s="152">
        <v>4.38</v>
      </c>
      <c r="AK604" s="156">
        <f t="shared" si="9"/>
        <v>1.5E-3</v>
      </c>
      <c r="AL604" s="151">
        <v>15</v>
      </c>
      <c r="AM604" s="151">
        <v>166</v>
      </c>
      <c r="AN604" s="151">
        <v>1037</v>
      </c>
      <c r="AO604" s="151">
        <v>1034</v>
      </c>
      <c r="CR604" s="152">
        <v>1.71</v>
      </c>
      <c r="DC604" s="152">
        <v>40.89</v>
      </c>
      <c r="DD604" s="152" t="s">
        <v>2867</v>
      </c>
      <c r="DE604" s="152">
        <v>1.29E-2</v>
      </c>
      <c r="DF604" s="152">
        <v>7.81</v>
      </c>
      <c r="DG604" s="152">
        <v>50.49</v>
      </c>
      <c r="DH604" s="152">
        <v>7.6799999999999993E-2</v>
      </c>
      <c r="DI604" s="152" t="s">
        <v>2867</v>
      </c>
      <c r="DJ604" s="152">
        <v>0.255</v>
      </c>
      <c r="DM604" s="152">
        <v>0.15359999999999999</v>
      </c>
      <c r="DO604" s="154">
        <v>92.017649419999998</v>
      </c>
      <c r="ED604" s="152">
        <v>53.83</v>
      </c>
      <c r="EE604" s="152">
        <v>0.36</v>
      </c>
      <c r="EF604" s="152">
        <v>12.73</v>
      </c>
      <c r="EH604" s="152">
        <v>9.16</v>
      </c>
      <c r="EK604" s="152">
        <v>0.18</v>
      </c>
      <c r="EL604" s="152">
        <v>10.51</v>
      </c>
      <c r="EM604" s="152">
        <v>10.87</v>
      </c>
      <c r="EO604" s="152">
        <v>1.0900000000000001</v>
      </c>
      <c r="EP604" s="152">
        <v>0.25</v>
      </c>
      <c r="EQ604" s="152">
        <v>0.05</v>
      </c>
      <c r="ES604" s="152">
        <v>-0.24</v>
      </c>
      <c r="FA604" s="152">
        <v>4.6958419090000003</v>
      </c>
      <c r="FB604" s="152">
        <v>0.124706921</v>
      </c>
      <c r="FD604" s="152">
        <v>46.435515520000003</v>
      </c>
      <c r="FF604" s="152">
        <v>251.99843390000001</v>
      </c>
      <c r="FG604" s="152">
        <v>441.00040860000001</v>
      </c>
      <c r="FI604" s="152">
        <v>41.72151934</v>
      </c>
      <c r="FJ604" s="152">
        <v>131.77114109999999</v>
      </c>
      <c r="FK604" s="152">
        <v>90.540278869999995</v>
      </c>
      <c r="FL604" s="152">
        <v>69.330814059999994</v>
      </c>
      <c r="FM604" s="152">
        <v>7.3998189590000001</v>
      </c>
      <c r="FP604" s="152">
        <v>3.5713745210000001</v>
      </c>
      <c r="FQ604" s="152">
        <v>119.5882776</v>
      </c>
      <c r="FR604" s="152">
        <v>10.20496818</v>
      </c>
      <c r="FS604" s="152">
        <v>12.987585620000001</v>
      </c>
      <c r="FT604" s="152">
        <v>0.10009525</v>
      </c>
      <c r="FX604" s="152">
        <v>0.23804013700000001</v>
      </c>
      <c r="FY604" s="152">
        <v>100.6278691</v>
      </c>
      <c r="FZ604" s="152">
        <v>0.77858281900000004</v>
      </c>
      <c r="GA604" s="152">
        <v>2.2434196219999998</v>
      </c>
      <c r="GB604" s="152">
        <v>0.38161177200000002</v>
      </c>
      <c r="GC604" s="152">
        <v>2.134217848</v>
      </c>
      <c r="GD604" s="152">
        <v>0.79729128299999996</v>
      </c>
      <c r="GE604" s="152">
        <v>0.33773355999999999</v>
      </c>
      <c r="GF604" s="152">
        <v>1.220485976</v>
      </c>
      <c r="GG604" s="152">
        <v>0.23225814</v>
      </c>
      <c r="GH604" s="152">
        <v>1.5705978899999999</v>
      </c>
      <c r="GI604" s="152">
        <v>0.35969198000000002</v>
      </c>
      <c r="GJ604" s="152">
        <v>1.070655385</v>
      </c>
      <c r="GL604" s="152">
        <v>1.12331457</v>
      </c>
      <c r="GM604" s="152">
        <v>0.179889727</v>
      </c>
      <c r="GN604" s="152">
        <v>0.42046004999999997</v>
      </c>
      <c r="GO604" s="152">
        <v>1.3825706E-2</v>
      </c>
      <c r="GS604" s="152">
        <v>1.0209190640000001</v>
      </c>
      <c r="GT604" s="152">
        <v>6.2199210999999997E-2</v>
      </c>
      <c r="GU604" s="152">
        <v>6.1151932999999999E-2</v>
      </c>
    </row>
    <row r="605" spans="1:203">
      <c r="A605" s="151">
        <v>2844</v>
      </c>
      <c r="B605" s="152" t="s">
        <v>2859</v>
      </c>
      <c r="C605" s="152" t="s">
        <v>3577</v>
      </c>
      <c r="D605" s="152" t="s">
        <v>3578</v>
      </c>
      <c r="E605" s="152" t="s">
        <v>5130</v>
      </c>
      <c r="F605" s="152" t="s">
        <v>9049</v>
      </c>
      <c r="L605" s="153" t="s">
        <v>5131</v>
      </c>
      <c r="M605" s="153" t="s">
        <v>5146</v>
      </c>
      <c r="P605" s="152">
        <v>-20.740783329999999</v>
      </c>
      <c r="Q605" s="152">
        <v>-175.56221669999999</v>
      </c>
      <c r="R605" s="152" t="s">
        <v>3582</v>
      </c>
      <c r="S605" s="152" t="s">
        <v>2716</v>
      </c>
      <c r="T605" s="152">
        <v>52.84</v>
      </c>
      <c r="U605" s="152">
        <v>0.28000000000000003</v>
      </c>
      <c r="V605" s="152">
        <v>10.119999999999999</v>
      </c>
      <c r="X605" s="152">
        <v>8.2200000000000006</v>
      </c>
      <c r="AA605" s="152">
        <v>8.34</v>
      </c>
      <c r="AB605" s="152">
        <v>0.16</v>
      </c>
      <c r="AC605" s="152">
        <v>13.64</v>
      </c>
      <c r="AD605" s="152">
        <v>0.74</v>
      </c>
      <c r="AE605" s="152">
        <v>0.17</v>
      </c>
      <c r="AF605" s="152">
        <v>0.05</v>
      </c>
      <c r="AJ605" s="152">
        <v>4.74</v>
      </c>
      <c r="AK605" s="156">
        <f t="shared" si="9"/>
        <v>1.1000000000000001E-3</v>
      </c>
      <c r="AL605" s="151">
        <v>11</v>
      </c>
      <c r="AM605" s="151">
        <v>92</v>
      </c>
      <c r="AN605" s="151">
        <v>757</v>
      </c>
      <c r="AO605" s="151">
        <v>872</v>
      </c>
      <c r="CR605" s="152">
        <v>1.71</v>
      </c>
      <c r="DC605" s="152">
        <v>40.450000000000003</v>
      </c>
      <c r="DD605" s="152" t="s">
        <v>2867</v>
      </c>
      <c r="DE605" s="152" t="s">
        <v>2867</v>
      </c>
      <c r="DF605" s="152">
        <v>10.82</v>
      </c>
      <c r="DG605" s="152">
        <v>48.54</v>
      </c>
      <c r="DH605" s="152">
        <v>0.20549999999999999</v>
      </c>
      <c r="DI605" s="152" t="s">
        <v>2867</v>
      </c>
      <c r="DJ605" s="152">
        <v>0.14360000000000001</v>
      </c>
      <c r="DM605" s="152">
        <v>0.214</v>
      </c>
      <c r="DO605" s="154">
        <v>88.883888389999996</v>
      </c>
      <c r="ED605" s="152">
        <v>53.83</v>
      </c>
      <c r="EE605" s="152">
        <v>0.36</v>
      </c>
      <c r="EF605" s="152">
        <v>12.73</v>
      </c>
      <c r="EH605" s="152">
        <v>9.16</v>
      </c>
      <c r="EK605" s="152">
        <v>0.18</v>
      </c>
      <c r="EL605" s="152">
        <v>10.51</v>
      </c>
      <c r="EM605" s="152">
        <v>10.87</v>
      </c>
      <c r="EO605" s="152">
        <v>1.0900000000000001</v>
      </c>
      <c r="EP605" s="152">
        <v>0.25</v>
      </c>
      <c r="EQ605" s="152">
        <v>0.05</v>
      </c>
      <c r="ES605" s="152">
        <v>-0.24</v>
      </c>
      <c r="FA605" s="152">
        <v>4.6958419090000003</v>
      </c>
      <c r="FB605" s="152">
        <v>0.124706921</v>
      </c>
      <c r="FD605" s="152">
        <v>46.435515520000003</v>
      </c>
      <c r="FF605" s="152">
        <v>251.99843390000001</v>
      </c>
      <c r="FG605" s="152">
        <v>441.00040860000001</v>
      </c>
      <c r="FI605" s="152">
        <v>41.72151934</v>
      </c>
      <c r="FJ605" s="152">
        <v>131.77114109999999</v>
      </c>
      <c r="FK605" s="152">
        <v>90.540278869999995</v>
      </c>
      <c r="FL605" s="152">
        <v>69.330814059999994</v>
      </c>
      <c r="FM605" s="152">
        <v>7.3998189590000001</v>
      </c>
      <c r="FP605" s="152">
        <v>3.5713745210000001</v>
      </c>
      <c r="FQ605" s="152">
        <v>119.5882776</v>
      </c>
      <c r="FR605" s="152">
        <v>10.20496818</v>
      </c>
      <c r="FS605" s="152">
        <v>12.987585620000001</v>
      </c>
      <c r="FT605" s="152">
        <v>0.10009525</v>
      </c>
      <c r="FX605" s="152">
        <v>0.23804013700000001</v>
      </c>
      <c r="FY605" s="152">
        <v>100.6278691</v>
      </c>
      <c r="FZ605" s="152">
        <v>0.77858281900000004</v>
      </c>
      <c r="GA605" s="152">
        <v>2.2434196219999998</v>
      </c>
      <c r="GB605" s="152">
        <v>0.38161177200000002</v>
      </c>
      <c r="GC605" s="152">
        <v>2.134217848</v>
      </c>
      <c r="GD605" s="152">
        <v>0.79729128299999996</v>
      </c>
      <c r="GE605" s="152">
        <v>0.33773355999999999</v>
      </c>
      <c r="GF605" s="152">
        <v>1.220485976</v>
      </c>
      <c r="GG605" s="152">
        <v>0.23225814</v>
      </c>
      <c r="GH605" s="152">
        <v>1.5705978899999999</v>
      </c>
      <c r="GI605" s="152">
        <v>0.35969198000000002</v>
      </c>
      <c r="GJ605" s="152">
        <v>1.070655385</v>
      </c>
      <c r="GL605" s="152">
        <v>1.12331457</v>
      </c>
      <c r="GM605" s="152">
        <v>0.179889727</v>
      </c>
      <c r="GN605" s="152">
        <v>0.42046004999999997</v>
      </c>
      <c r="GO605" s="152">
        <v>1.3825706E-2</v>
      </c>
      <c r="GS605" s="152">
        <v>1.0209190640000001</v>
      </c>
      <c r="GT605" s="152">
        <v>6.2199210999999997E-2</v>
      </c>
      <c r="GU605" s="152">
        <v>6.1151932999999999E-2</v>
      </c>
    </row>
    <row r="606" spans="1:203">
      <c r="A606" s="151">
        <v>2847</v>
      </c>
      <c r="B606" s="152" t="s">
        <v>2859</v>
      </c>
      <c r="C606" s="152" t="s">
        <v>3577</v>
      </c>
      <c r="D606" s="152" t="s">
        <v>3578</v>
      </c>
      <c r="E606" s="152" t="s">
        <v>5130</v>
      </c>
      <c r="F606" s="152" t="s">
        <v>9050</v>
      </c>
      <c r="L606" s="153" t="s">
        <v>5131</v>
      </c>
      <c r="M606" s="153" t="s">
        <v>5078</v>
      </c>
      <c r="P606" s="152">
        <v>-20.740783329999999</v>
      </c>
      <c r="Q606" s="152">
        <v>-175.56221669999999</v>
      </c>
      <c r="R606" s="152" t="s">
        <v>3582</v>
      </c>
      <c r="S606" s="152" t="s">
        <v>2716</v>
      </c>
      <c r="T606" s="152">
        <v>54.38</v>
      </c>
      <c r="U606" s="152">
        <v>0.37</v>
      </c>
      <c r="V606" s="152">
        <v>14.81</v>
      </c>
      <c r="X606" s="152">
        <v>9.06</v>
      </c>
      <c r="AA606" s="152">
        <v>5.36</v>
      </c>
      <c r="AB606" s="152">
        <v>0.16</v>
      </c>
      <c r="AC606" s="152">
        <v>12</v>
      </c>
      <c r="AD606" s="152">
        <v>1.1599999999999999</v>
      </c>
      <c r="AE606" s="152">
        <v>0.26</v>
      </c>
      <c r="AF606" s="152">
        <v>0.1</v>
      </c>
      <c r="AJ606" s="152">
        <v>1.29</v>
      </c>
      <c r="AK606" s="156">
        <f t="shared" si="9"/>
        <v>4.0000000000000002E-4</v>
      </c>
      <c r="AL606" s="151">
        <v>4</v>
      </c>
      <c r="AM606" s="151">
        <v>115</v>
      </c>
      <c r="AN606" s="151">
        <v>82</v>
      </c>
      <c r="AO606" s="151">
        <v>682</v>
      </c>
      <c r="CR606" s="152">
        <v>1.71</v>
      </c>
      <c r="DC606" s="152">
        <v>40.25</v>
      </c>
      <c r="DD606" s="152" t="s">
        <v>2867</v>
      </c>
      <c r="DE606" s="152" t="s">
        <v>2867</v>
      </c>
      <c r="DF606" s="152">
        <v>11.98</v>
      </c>
      <c r="DG606" s="152">
        <v>47.07</v>
      </c>
      <c r="DH606" s="152">
        <v>0.14330000000000001</v>
      </c>
      <c r="DI606" s="152" t="s">
        <v>2867</v>
      </c>
      <c r="DJ606" s="152">
        <v>9.8000000000000004E-2</v>
      </c>
      <c r="DM606" s="152">
        <v>0.18329999999999999</v>
      </c>
      <c r="DO606" s="154">
        <v>87.503766949999999</v>
      </c>
      <c r="ED606" s="152">
        <v>53.83</v>
      </c>
      <c r="EE606" s="152">
        <v>0.36</v>
      </c>
      <c r="EF606" s="152">
        <v>12.73</v>
      </c>
      <c r="EH606" s="152">
        <v>9.16</v>
      </c>
      <c r="EK606" s="152">
        <v>0.18</v>
      </c>
      <c r="EL606" s="152">
        <v>10.51</v>
      </c>
      <c r="EM606" s="152">
        <v>10.87</v>
      </c>
      <c r="EO606" s="152">
        <v>1.0900000000000001</v>
      </c>
      <c r="EP606" s="152">
        <v>0.25</v>
      </c>
      <c r="EQ606" s="152">
        <v>0.05</v>
      </c>
      <c r="ES606" s="152">
        <v>-0.24</v>
      </c>
      <c r="FA606" s="152">
        <v>4.6958419090000003</v>
      </c>
      <c r="FB606" s="152">
        <v>0.124706921</v>
      </c>
      <c r="FD606" s="152">
        <v>46.435515520000003</v>
      </c>
      <c r="FF606" s="152">
        <v>251.99843390000001</v>
      </c>
      <c r="FG606" s="152">
        <v>441.00040860000001</v>
      </c>
      <c r="FI606" s="152">
        <v>41.72151934</v>
      </c>
      <c r="FJ606" s="152">
        <v>131.77114109999999</v>
      </c>
      <c r="FK606" s="152">
        <v>90.540278869999995</v>
      </c>
      <c r="FL606" s="152">
        <v>69.330814059999994</v>
      </c>
      <c r="FM606" s="152">
        <v>7.3998189590000001</v>
      </c>
      <c r="FP606" s="152">
        <v>3.5713745210000001</v>
      </c>
      <c r="FQ606" s="152">
        <v>119.5882776</v>
      </c>
      <c r="FR606" s="152">
        <v>10.20496818</v>
      </c>
      <c r="FS606" s="152">
        <v>12.987585620000001</v>
      </c>
      <c r="FT606" s="152">
        <v>0.10009525</v>
      </c>
      <c r="FX606" s="152">
        <v>0.23804013700000001</v>
      </c>
      <c r="FY606" s="152">
        <v>100.6278691</v>
      </c>
      <c r="FZ606" s="152">
        <v>0.77858281900000004</v>
      </c>
      <c r="GA606" s="152">
        <v>2.2434196219999998</v>
      </c>
      <c r="GB606" s="152">
        <v>0.38161177200000002</v>
      </c>
      <c r="GC606" s="152">
        <v>2.134217848</v>
      </c>
      <c r="GD606" s="152">
        <v>0.79729128299999996</v>
      </c>
      <c r="GE606" s="152">
        <v>0.33773355999999999</v>
      </c>
      <c r="GF606" s="152">
        <v>1.220485976</v>
      </c>
      <c r="GG606" s="152">
        <v>0.23225814</v>
      </c>
      <c r="GH606" s="152">
        <v>1.5705978899999999</v>
      </c>
      <c r="GI606" s="152">
        <v>0.35969198000000002</v>
      </c>
      <c r="GJ606" s="152">
        <v>1.070655385</v>
      </c>
      <c r="GL606" s="152">
        <v>1.12331457</v>
      </c>
      <c r="GM606" s="152">
        <v>0.179889727</v>
      </c>
      <c r="GN606" s="152">
        <v>0.42046004999999997</v>
      </c>
      <c r="GO606" s="152">
        <v>1.3825706E-2</v>
      </c>
      <c r="GS606" s="152">
        <v>1.0209190640000001</v>
      </c>
      <c r="GT606" s="152">
        <v>6.2199210999999997E-2</v>
      </c>
      <c r="GU606" s="152">
        <v>6.1151932999999999E-2</v>
      </c>
    </row>
    <row r="607" spans="1:203">
      <c r="A607" s="151">
        <v>2849</v>
      </c>
      <c r="B607" s="152" t="s">
        <v>2859</v>
      </c>
      <c r="C607" s="152" t="s">
        <v>3577</v>
      </c>
      <c r="D607" s="152" t="s">
        <v>3578</v>
      </c>
      <c r="E607" s="152" t="s">
        <v>5130</v>
      </c>
      <c r="F607" s="152" t="s">
        <v>9051</v>
      </c>
      <c r="L607" s="153" t="s">
        <v>5131</v>
      </c>
      <c r="M607" s="153" t="s">
        <v>4991</v>
      </c>
      <c r="P607" s="152">
        <v>-20.740783329999999</v>
      </c>
      <c r="Q607" s="152">
        <v>-175.56221669999999</v>
      </c>
      <c r="R607" s="152" t="s">
        <v>3582</v>
      </c>
      <c r="S607" s="152" t="s">
        <v>2716</v>
      </c>
      <c r="T607" s="152">
        <v>53.27</v>
      </c>
      <c r="U607" s="152">
        <v>0.37</v>
      </c>
      <c r="V607" s="152">
        <v>12.56</v>
      </c>
      <c r="X607" s="152">
        <v>9.5299999999999994</v>
      </c>
      <c r="AA607" s="152">
        <v>4.51</v>
      </c>
      <c r="AB607" s="152">
        <v>0.16</v>
      </c>
      <c r="AC607" s="152">
        <v>13.39</v>
      </c>
      <c r="AD607" s="152">
        <v>0.86</v>
      </c>
      <c r="AE607" s="152">
        <v>0.22</v>
      </c>
      <c r="AF607" s="152">
        <v>7.0000000000000007E-2</v>
      </c>
      <c r="AJ607" s="152">
        <v>4.21</v>
      </c>
      <c r="AK607" s="156">
        <f t="shared" si="9"/>
        <v>2.5999999999999999E-3</v>
      </c>
      <c r="AL607" s="151">
        <v>26</v>
      </c>
      <c r="AM607" s="151">
        <v>102</v>
      </c>
      <c r="AN607" s="151">
        <v>828</v>
      </c>
      <c r="AO607" s="151">
        <v>855</v>
      </c>
      <c r="CR607" s="152">
        <v>1.71</v>
      </c>
      <c r="DC607" s="152">
        <v>40.01</v>
      </c>
      <c r="DD607" s="152">
        <v>1.5699999999999999E-2</v>
      </c>
      <c r="DE607" s="152">
        <v>9.7000000000000003E-3</v>
      </c>
      <c r="DF607" s="152">
        <v>13.08</v>
      </c>
      <c r="DG607" s="152">
        <v>46.08</v>
      </c>
      <c r="DH607" s="152">
        <v>0.18679999999999999</v>
      </c>
      <c r="DI607" s="152" t="s">
        <v>2867</v>
      </c>
      <c r="DJ607" s="152">
        <v>6.6400000000000001E-2</v>
      </c>
      <c r="DM607" s="152">
        <v>0.17649999999999999</v>
      </c>
      <c r="DO607" s="154">
        <v>86.263570569999999</v>
      </c>
      <c r="ED607" s="152">
        <v>53.83</v>
      </c>
      <c r="EE607" s="152">
        <v>0.36</v>
      </c>
      <c r="EF607" s="152">
        <v>12.73</v>
      </c>
      <c r="EH607" s="152">
        <v>9.16</v>
      </c>
      <c r="EK607" s="152">
        <v>0.18</v>
      </c>
      <c r="EL607" s="152">
        <v>10.51</v>
      </c>
      <c r="EM607" s="152">
        <v>10.87</v>
      </c>
      <c r="EO607" s="152">
        <v>1.0900000000000001</v>
      </c>
      <c r="EP607" s="152">
        <v>0.25</v>
      </c>
      <c r="EQ607" s="152">
        <v>0.05</v>
      </c>
      <c r="ES607" s="152">
        <v>-0.24</v>
      </c>
      <c r="FA607" s="152">
        <v>4.6958419090000003</v>
      </c>
      <c r="FB607" s="152">
        <v>0.124706921</v>
      </c>
      <c r="FD607" s="152">
        <v>46.435515520000003</v>
      </c>
      <c r="FF607" s="152">
        <v>251.99843390000001</v>
      </c>
      <c r="FG607" s="152">
        <v>441.00040860000001</v>
      </c>
      <c r="FI607" s="152">
        <v>41.72151934</v>
      </c>
      <c r="FJ607" s="152">
        <v>131.77114109999999</v>
      </c>
      <c r="FK607" s="152">
        <v>90.540278869999995</v>
      </c>
      <c r="FL607" s="152">
        <v>69.330814059999994</v>
      </c>
      <c r="FM607" s="152">
        <v>7.3998189590000001</v>
      </c>
      <c r="FP607" s="152">
        <v>3.5713745210000001</v>
      </c>
      <c r="FQ607" s="152">
        <v>119.5882776</v>
      </c>
      <c r="FR607" s="152">
        <v>10.20496818</v>
      </c>
      <c r="FS607" s="152">
        <v>12.987585620000001</v>
      </c>
      <c r="FT607" s="152">
        <v>0.10009525</v>
      </c>
      <c r="FX607" s="152">
        <v>0.23804013700000001</v>
      </c>
      <c r="FY607" s="152">
        <v>100.6278691</v>
      </c>
      <c r="FZ607" s="152">
        <v>0.77858281900000004</v>
      </c>
      <c r="GA607" s="152">
        <v>2.2434196219999998</v>
      </c>
      <c r="GB607" s="152">
        <v>0.38161177200000002</v>
      </c>
      <c r="GC607" s="152">
        <v>2.134217848</v>
      </c>
      <c r="GD607" s="152">
        <v>0.79729128299999996</v>
      </c>
      <c r="GE607" s="152">
        <v>0.33773355999999999</v>
      </c>
      <c r="GF607" s="152">
        <v>1.220485976</v>
      </c>
      <c r="GG607" s="152">
        <v>0.23225814</v>
      </c>
      <c r="GH607" s="152">
        <v>1.5705978899999999</v>
      </c>
      <c r="GI607" s="152">
        <v>0.35969198000000002</v>
      </c>
      <c r="GJ607" s="152">
        <v>1.070655385</v>
      </c>
      <c r="GL607" s="152">
        <v>1.12331457</v>
      </c>
      <c r="GM607" s="152">
        <v>0.179889727</v>
      </c>
      <c r="GN607" s="152">
        <v>0.42046004999999997</v>
      </c>
      <c r="GO607" s="152">
        <v>1.3825706E-2</v>
      </c>
      <c r="GS607" s="152">
        <v>1.0209190640000001</v>
      </c>
      <c r="GT607" s="152">
        <v>6.2199210999999997E-2</v>
      </c>
      <c r="GU607" s="152">
        <v>6.1151932999999999E-2</v>
      </c>
    </row>
    <row r="608" spans="1:203">
      <c r="A608" s="151">
        <v>2851</v>
      </c>
      <c r="B608" s="152" t="s">
        <v>2859</v>
      </c>
      <c r="C608" s="152" t="s">
        <v>3577</v>
      </c>
      <c r="D608" s="152" t="s">
        <v>3578</v>
      </c>
      <c r="E608" s="152" t="s">
        <v>5130</v>
      </c>
      <c r="F608" s="152" t="s">
        <v>9052</v>
      </c>
      <c r="L608" s="153" t="s">
        <v>5131</v>
      </c>
      <c r="M608" s="153" t="s">
        <v>5141</v>
      </c>
      <c r="P608" s="152">
        <v>-20.740783329999999</v>
      </c>
      <c r="Q608" s="152">
        <v>-175.56221669999999</v>
      </c>
      <c r="R608" s="152" t="s">
        <v>3582</v>
      </c>
      <c r="S608" s="152" t="s">
        <v>2716</v>
      </c>
      <c r="T608" s="152">
        <v>52.8</v>
      </c>
      <c r="U608" s="152">
        <v>0.37</v>
      </c>
      <c r="V608" s="152">
        <v>12.56</v>
      </c>
      <c r="X608" s="152">
        <v>9.93</v>
      </c>
      <c r="AA608" s="152">
        <v>4.5999999999999996</v>
      </c>
      <c r="AB608" s="152">
        <v>0.17</v>
      </c>
      <c r="AC608" s="152">
        <v>13.05</v>
      </c>
      <c r="AD608" s="152">
        <v>0.81</v>
      </c>
      <c r="AE608" s="152">
        <v>0.23</v>
      </c>
      <c r="AF608" s="152">
        <v>0.05</v>
      </c>
      <c r="AJ608" s="152">
        <v>3.47</v>
      </c>
      <c r="AK608" s="156">
        <f t="shared" si="9"/>
        <v>2E-3</v>
      </c>
      <c r="AL608" s="151">
        <v>20</v>
      </c>
      <c r="AM608" s="151">
        <v>115</v>
      </c>
      <c r="AN608" s="151">
        <v>822</v>
      </c>
      <c r="AO608" s="151">
        <v>849</v>
      </c>
      <c r="CR608" s="152">
        <v>1.71</v>
      </c>
      <c r="DC608" s="152">
        <v>39.590000000000003</v>
      </c>
      <c r="DD608" s="152">
        <v>6.0000000000000001E-3</v>
      </c>
      <c r="DE608" s="152">
        <v>5.0000000000000001E-3</v>
      </c>
      <c r="DF608" s="152">
        <v>13.4</v>
      </c>
      <c r="DG608" s="152">
        <v>45.86</v>
      </c>
      <c r="DH608" s="152">
        <v>0.1867</v>
      </c>
      <c r="DI608" s="152" t="s">
        <v>2867</v>
      </c>
      <c r="DJ608" s="152">
        <v>4.3499999999999997E-2</v>
      </c>
      <c r="DM608" s="152">
        <v>0.17219999999999999</v>
      </c>
      <c r="DO608" s="154">
        <v>85.914295710000005</v>
      </c>
      <c r="ED608" s="152">
        <v>53.83</v>
      </c>
      <c r="EE608" s="152">
        <v>0.36</v>
      </c>
      <c r="EF608" s="152">
        <v>12.73</v>
      </c>
      <c r="EH608" s="152">
        <v>9.16</v>
      </c>
      <c r="EK608" s="152">
        <v>0.18</v>
      </c>
      <c r="EL608" s="152">
        <v>10.51</v>
      </c>
      <c r="EM608" s="152">
        <v>10.87</v>
      </c>
      <c r="EO608" s="152">
        <v>1.0900000000000001</v>
      </c>
      <c r="EP608" s="152">
        <v>0.25</v>
      </c>
      <c r="EQ608" s="152">
        <v>0.05</v>
      </c>
      <c r="ES608" s="152">
        <v>-0.24</v>
      </c>
      <c r="FA608" s="152">
        <v>4.6958419090000003</v>
      </c>
      <c r="FB608" s="152">
        <v>0.124706921</v>
      </c>
      <c r="FD608" s="152">
        <v>46.435515520000003</v>
      </c>
      <c r="FF608" s="152">
        <v>251.99843390000001</v>
      </c>
      <c r="FG608" s="152">
        <v>441.00040860000001</v>
      </c>
      <c r="FI608" s="152">
        <v>41.72151934</v>
      </c>
      <c r="FJ608" s="152">
        <v>131.77114109999999</v>
      </c>
      <c r="FK608" s="152">
        <v>90.540278869999995</v>
      </c>
      <c r="FL608" s="152">
        <v>69.330814059999994</v>
      </c>
      <c r="FM608" s="152">
        <v>7.3998189590000001</v>
      </c>
      <c r="FP608" s="152">
        <v>3.5713745210000001</v>
      </c>
      <c r="FQ608" s="152">
        <v>119.5882776</v>
      </c>
      <c r="FR608" s="152">
        <v>10.20496818</v>
      </c>
      <c r="FS608" s="152">
        <v>12.987585620000001</v>
      </c>
      <c r="FT608" s="152">
        <v>0.10009525</v>
      </c>
      <c r="FX608" s="152">
        <v>0.23804013700000001</v>
      </c>
      <c r="FY608" s="152">
        <v>100.6278691</v>
      </c>
      <c r="FZ608" s="152">
        <v>0.77858281900000004</v>
      </c>
      <c r="GA608" s="152">
        <v>2.2434196219999998</v>
      </c>
      <c r="GB608" s="152">
        <v>0.38161177200000002</v>
      </c>
      <c r="GC608" s="152">
        <v>2.134217848</v>
      </c>
      <c r="GD608" s="152">
        <v>0.79729128299999996</v>
      </c>
      <c r="GE608" s="152">
        <v>0.33773355999999999</v>
      </c>
      <c r="GF608" s="152">
        <v>1.220485976</v>
      </c>
      <c r="GG608" s="152">
        <v>0.23225814</v>
      </c>
      <c r="GH608" s="152">
        <v>1.5705978899999999</v>
      </c>
      <c r="GI608" s="152">
        <v>0.35969198000000002</v>
      </c>
      <c r="GJ608" s="152">
        <v>1.070655385</v>
      </c>
      <c r="GL608" s="152">
        <v>1.12331457</v>
      </c>
      <c r="GM608" s="152">
        <v>0.179889727</v>
      </c>
      <c r="GN608" s="152">
        <v>0.42046004999999997</v>
      </c>
      <c r="GO608" s="152">
        <v>1.3825706E-2</v>
      </c>
      <c r="GS608" s="152">
        <v>1.0209190640000001</v>
      </c>
      <c r="GT608" s="152">
        <v>6.2199210999999997E-2</v>
      </c>
      <c r="GU608" s="152">
        <v>6.1151932999999999E-2</v>
      </c>
    </row>
    <row r="609" spans="1:203">
      <c r="A609" s="151">
        <v>2855</v>
      </c>
      <c r="B609" s="152" t="s">
        <v>2859</v>
      </c>
      <c r="C609" s="152" t="s">
        <v>3577</v>
      </c>
      <c r="D609" s="152" t="s">
        <v>3578</v>
      </c>
      <c r="E609" s="152" t="s">
        <v>4587</v>
      </c>
      <c r="F609" s="152" t="s">
        <v>9053</v>
      </c>
      <c r="L609" s="153" t="s">
        <v>4588</v>
      </c>
      <c r="M609" s="153" t="s">
        <v>4418</v>
      </c>
      <c r="P609" s="152">
        <v>-22.561166669999999</v>
      </c>
      <c r="Q609" s="152">
        <v>-176.44066670000001</v>
      </c>
      <c r="R609" s="152" t="s">
        <v>3582</v>
      </c>
      <c r="S609" s="152" t="s">
        <v>2716</v>
      </c>
      <c r="T609" s="152">
        <v>53.59</v>
      </c>
      <c r="U609" s="152">
        <v>1.01</v>
      </c>
      <c r="V609" s="152">
        <v>16.05</v>
      </c>
      <c r="X609" s="152">
        <v>11.15</v>
      </c>
      <c r="AA609" s="152">
        <v>4.0599999999999996</v>
      </c>
      <c r="AB609" s="152">
        <v>0.18</v>
      </c>
      <c r="AC609" s="152">
        <v>8.7100000000000009</v>
      </c>
      <c r="AD609" s="152">
        <v>2.62</v>
      </c>
      <c r="AE609" s="152">
        <v>0.42</v>
      </c>
      <c r="AF609" s="152">
        <v>0.17</v>
      </c>
      <c r="AJ609" s="152">
        <v>2.2400000000000002</v>
      </c>
      <c r="AK609" s="156">
        <f t="shared" si="9"/>
        <v>3.5999999999999999E-3</v>
      </c>
      <c r="AL609" s="151">
        <v>36</v>
      </c>
      <c r="AM609" s="151">
        <v>356</v>
      </c>
      <c r="AN609" s="151">
        <v>788</v>
      </c>
      <c r="AO609" s="151">
        <v>1687</v>
      </c>
      <c r="CR609" s="152">
        <v>1.18</v>
      </c>
      <c r="DC609" s="152">
        <v>38.35</v>
      </c>
      <c r="DD609" s="152">
        <v>2.9700000000000001E-2</v>
      </c>
      <c r="DE609" s="152">
        <v>4.7999999999999996E-3</v>
      </c>
      <c r="DF609" s="152">
        <v>24.23</v>
      </c>
      <c r="DG609" s="152">
        <v>36.19</v>
      </c>
      <c r="DH609" s="152">
        <v>0.16750000000000001</v>
      </c>
      <c r="DI609" s="152">
        <v>4.3200000000000002E-2</v>
      </c>
      <c r="DJ609" s="152" t="s">
        <v>2867</v>
      </c>
      <c r="DM609" s="152">
        <v>0.15379999999999999</v>
      </c>
      <c r="DO609" s="154">
        <v>72.692974410000005</v>
      </c>
      <c r="FA609" s="152">
        <v>5.7008890870000002</v>
      </c>
      <c r="FB609" s="152">
        <v>0.33550791800000002</v>
      </c>
      <c r="FD609" s="152">
        <v>32.447322870000001</v>
      </c>
      <c r="FF609" s="152">
        <v>285.64467380000002</v>
      </c>
      <c r="FG609" s="152">
        <v>45.893504989999997</v>
      </c>
      <c r="FI609" s="152">
        <v>30.215562949999999</v>
      </c>
      <c r="FJ609" s="152">
        <v>26.975190909999998</v>
      </c>
      <c r="FK609" s="152">
        <v>86.401727149999999</v>
      </c>
      <c r="FL609" s="152">
        <v>78.199488869999996</v>
      </c>
      <c r="FM609" s="152">
        <v>10.344360419999999</v>
      </c>
      <c r="FP609" s="152">
        <v>6.1319235519999999</v>
      </c>
      <c r="FQ609" s="152">
        <v>244.89402340000001</v>
      </c>
      <c r="FR609" s="152">
        <v>19.878674490000002</v>
      </c>
      <c r="FS609" s="152">
        <v>39.46160167</v>
      </c>
      <c r="FT609" s="152">
        <v>0.44971411999999999</v>
      </c>
      <c r="FX609" s="152">
        <v>0.22430497499999999</v>
      </c>
      <c r="FY609" s="152">
        <v>120.6171228</v>
      </c>
      <c r="FZ609" s="152">
        <v>3.0360466420000001</v>
      </c>
      <c r="GA609" s="152">
        <v>8.2104604719999994</v>
      </c>
      <c r="GB609" s="152">
        <v>1.324229238</v>
      </c>
      <c r="GC609" s="152">
        <v>6.8623132260000004</v>
      </c>
      <c r="GD609" s="152">
        <v>2.2339554189999999</v>
      </c>
      <c r="GE609" s="152">
        <v>0.82553158800000004</v>
      </c>
      <c r="GF609" s="152">
        <v>2.8855710029999999</v>
      </c>
      <c r="GG609" s="152">
        <v>0.51258687800000002</v>
      </c>
      <c r="GH609" s="152">
        <v>3.3037474750000002</v>
      </c>
      <c r="GI609" s="152">
        <v>0.71786941299999996</v>
      </c>
      <c r="GJ609" s="152">
        <v>2.0312041920000001</v>
      </c>
      <c r="GL609" s="152">
        <v>2.0280918489999999</v>
      </c>
      <c r="GM609" s="152">
        <v>0.313205856</v>
      </c>
      <c r="GN609" s="152">
        <v>1.3026614400000001</v>
      </c>
      <c r="GO609" s="152">
        <v>4.4160113000000001E-2</v>
      </c>
      <c r="GS609" s="152">
        <v>1.5387412499999999</v>
      </c>
      <c r="GT609" s="152">
        <v>0.364899105</v>
      </c>
      <c r="GU609" s="152">
        <v>0.17157909700000001</v>
      </c>
    </row>
    <row r="610" spans="1:203">
      <c r="A610" s="151">
        <v>2856</v>
      </c>
      <c r="B610" s="152" t="s">
        <v>2859</v>
      </c>
      <c r="C610" s="152" t="s">
        <v>3577</v>
      </c>
      <c r="D610" s="152" t="s">
        <v>3578</v>
      </c>
      <c r="E610" s="152" t="s">
        <v>4587</v>
      </c>
      <c r="F610" s="152" t="s">
        <v>9054</v>
      </c>
      <c r="L610" s="153" t="s">
        <v>4588</v>
      </c>
      <c r="M610" s="153" t="s">
        <v>4989</v>
      </c>
      <c r="P610" s="152">
        <v>-22.561166669999999</v>
      </c>
      <c r="Q610" s="152">
        <v>-176.44066670000001</v>
      </c>
      <c r="R610" s="152" t="s">
        <v>3582</v>
      </c>
      <c r="S610" s="152" t="s">
        <v>2716</v>
      </c>
      <c r="T610" s="152">
        <v>52.11</v>
      </c>
      <c r="U610" s="152">
        <v>1.03</v>
      </c>
      <c r="V610" s="152">
        <v>17.170000000000002</v>
      </c>
      <c r="X610" s="152">
        <v>10.41</v>
      </c>
      <c r="AA610" s="152">
        <v>4.4800000000000004</v>
      </c>
      <c r="AB610" s="152">
        <v>0.15</v>
      </c>
      <c r="AC610" s="152">
        <v>9.75</v>
      </c>
      <c r="AD610" s="152">
        <v>2.38</v>
      </c>
      <c r="AE610" s="152">
        <v>0.35</v>
      </c>
      <c r="AF610" s="152">
        <v>0.13</v>
      </c>
      <c r="AJ610" s="152">
        <v>2.34</v>
      </c>
      <c r="AK610" s="156">
        <f t="shared" si="9"/>
        <v>5.1000000000000004E-3</v>
      </c>
      <c r="AL610" s="151">
        <v>51</v>
      </c>
      <c r="AM610" s="151">
        <v>284</v>
      </c>
      <c r="AN610" s="151">
        <v>1147</v>
      </c>
      <c r="AO610" s="151">
        <v>1348</v>
      </c>
      <c r="CR610" s="152">
        <v>1.18</v>
      </c>
      <c r="DC610" s="152">
        <v>38.47</v>
      </c>
      <c r="DD610" s="152">
        <v>2.0899999999999998E-2</v>
      </c>
      <c r="DE610" s="152">
        <v>1.66E-2</v>
      </c>
      <c r="DF610" s="152">
        <v>22.39</v>
      </c>
      <c r="DG610" s="152">
        <v>37.94</v>
      </c>
      <c r="DH610" s="152">
        <v>0.18029999999999999</v>
      </c>
      <c r="DI610" s="152">
        <v>4.7500000000000001E-2</v>
      </c>
      <c r="DJ610" s="152">
        <v>6.6E-3</v>
      </c>
      <c r="DM610" s="152">
        <v>0.1673</v>
      </c>
      <c r="DO610" s="154">
        <v>75.125488009999998</v>
      </c>
      <c r="FA610" s="152">
        <v>5.7008890870000002</v>
      </c>
      <c r="FB610" s="152">
        <v>0.33550791800000002</v>
      </c>
      <c r="FD610" s="152">
        <v>32.447322870000001</v>
      </c>
      <c r="FF610" s="152">
        <v>285.64467380000002</v>
      </c>
      <c r="FG610" s="152">
        <v>45.893504989999997</v>
      </c>
      <c r="FI610" s="152">
        <v>30.215562949999999</v>
      </c>
      <c r="FJ610" s="152">
        <v>26.975190909999998</v>
      </c>
      <c r="FK610" s="152">
        <v>86.401727149999999</v>
      </c>
      <c r="FL610" s="152">
        <v>78.199488869999996</v>
      </c>
      <c r="FM610" s="152">
        <v>10.344360419999999</v>
      </c>
      <c r="FP610" s="152">
        <v>6.1319235519999999</v>
      </c>
      <c r="FQ610" s="152">
        <v>244.89402340000001</v>
      </c>
      <c r="FR610" s="152">
        <v>19.878674490000002</v>
      </c>
      <c r="FS610" s="152">
        <v>39.46160167</v>
      </c>
      <c r="FT610" s="152">
        <v>0.44971411999999999</v>
      </c>
      <c r="FX610" s="152">
        <v>0.22430497499999999</v>
      </c>
      <c r="FY610" s="152">
        <v>120.6171228</v>
      </c>
      <c r="FZ610" s="152">
        <v>3.0360466420000001</v>
      </c>
      <c r="GA610" s="152">
        <v>8.2104604719999994</v>
      </c>
      <c r="GB610" s="152">
        <v>1.324229238</v>
      </c>
      <c r="GC610" s="152">
        <v>6.8623132260000004</v>
      </c>
      <c r="GD610" s="152">
        <v>2.2339554189999999</v>
      </c>
      <c r="GE610" s="152">
        <v>0.82553158800000004</v>
      </c>
      <c r="GF610" s="152">
        <v>2.8855710029999999</v>
      </c>
      <c r="GG610" s="152">
        <v>0.51258687800000002</v>
      </c>
      <c r="GH610" s="152">
        <v>3.3037474750000002</v>
      </c>
      <c r="GI610" s="152">
        <v>0.71786941299999996</v>
      </c>
      <c r="GJ610" s="152">
        <v>2.0312041920000001</v>
      </c>
      <c r="GL610" s="152">
        <v>2.0280918489999999</v>
      </c>
      <c r="GM610" s="152">
        <v>0.313205856</v>
      </c>
      <c r="GN610" s="152">
        <v>1.3026614400000001</v>
      </c>
      <c r="GO610" s="152">
        <v>4.4160113000000001E-2</v>
      </c>
      <c r="GS610" s="152">
        <v>1.5387412499999999</v>
      </c>
      <c r="GT610" s="152">
        <v>0.364899105</v>
      </c>
      <c r="GU610" s="152">
        <v>0.17157909700000001</v>
      </c>
    </row>
    <row r="611" spans="1:203">
      <c r="A611" s="151">
        <v>2858</v>
      </c>
      <c r="B611" s="152" t="s">
        <v>2859</v>
      </c>
      <c r="C611" s="152" t="s">
        <v>3577</v>
      </c>
      <c r="D611" s="152" t="s">
        <v>3578</v>
      </c>
      <c r="E611" s="152" t="s">
        <v>4587</v>
      </c>
      <c r="F611" s="152" t="s">
        <v>9055</v>
      </c>
      <c r="L611" s="153" t="s">
        <v>4588</v>
      </c>
      <c r="M611" s="153" t="s">
        <v>4261</v>
      </c>
      <c r="P611" s="152">
        <v>-22.561166669999999</v>
      </c>
      <c r="Q611" s="152">
        <v>-176.44066670000001</v>
      </c>
      <c r="R611" s="152" t="s">
        <v>3582</v>
      </c>
      <c r="S611" s="152" t="s">
        <v>2716</v>
      </c>
      <c r="T611" s="152">
        <v>55.48</v>
      </c>
      <c r="U611" s="152">
        <v>1.1000000000000001</v>
      </c>
      <c r="V611" s="152">
        <v>16.97</v>
      </c>
      <c r="X611" s="152">
        <v>9.0399999999999991</v>
      </c>
      <c r="AA611" s="152">
        <v>2.16</v>
      </c>
      <c r="AB611" s="152">
        <v>0.18</v>
      </c>
      <c r="AC611" s="152">
        <v>9.1199999999999992</v>
      </c>
      <c r="AD611" s="152">
        <v>2.69</v>
      </c>
      <c r="AE611" s="152">
        <v>0.39</v>
      </c>
      <c r="AF611" s="152">
        <v>0.15</v>
      </c>
      <c r="AJ611" s="152">
        <v>2.82</v>
      </c>
      <c r="AK611" s="156">
        <f t="shared" si="9"/>
        <v>6.8999999999999999E-3</v>
      </c>
      <c r="AL611" s="151">
        <v>69</v>
      </c>
      <c r="AM611" s="151">
        <v>362</v>
      </c>
      <c r="AN611" s="151">
        <v>980</v>
      </c>
      <c r="AO611" s="151">
        <v>1551</v>
      </c>
      <c r="CR611" s="152">
        <v>1.18</v>
      </c>
      <c r="DC611" s="152">
        <v>38.4</v>
      </c>
      <c r="DD611" s="152">
        <v>1.7999999999999999E-2</v>
      </c>
      <c r="DE611" s="152">
        <v>2.2700000000000001E-2</v>
      </c>
      <c r="DF611" s="152">
        <v>23.83</v>
      </c>
      <c r="DG611" s="152">
        <v>37.270000000000003</v>
      </c>
      <c r="DH611" s="152">
        <v>0.15890000000000001</v>
      </c>
      <c r="DI611" s="152">
        <v>4.1099999999999998E-2</v>
      </c>
      <c r="DJ611" s="152">
        <v>1.2200000000000001E-2</v>
      </c>
      <c r="DM611" s="152">
        <v>0.1583</v>
      </c>
      <c r="DO611" s="154">
        <v>73.599028930000003</v>
      </c>
      <c r="FA611" s="152">
        <v>5.7008890870000002</v>
      </c>
      <c r="FB611" s="152">
        <v>0.33550791800000002</v>
      </c>
      <c r="FD611" s="152">
        <v>32.447322870000001</v>
      </c>
      <c r="FF611" s="152">
        <v>285.64467380000002</v>
      </c>
      <c r="FG611" s="152">
        <v>45.893504989999997</v>
      </c>
      <c r="FI611" s="152">
        <v>30.215562949999999</v>
      </c>
      <c r="FJ611" s="152">
        <v>26.975190909999998</v>
      </c>
      <c r="FK611" s="152">
        <v>86.401727149999999</v>
      </c>
      <c r="FL611" s="152">
        <v>78.199488869999996</v>
      </c>
      <c r="FM611" s="152">
        <v>10.344360419999999</v>
      </c>
      <c r="FP611" s="152">
        <v>6.1319235519999999</v>
      </c>
      <c r="FQ611" s="152">
        <v>244.89402340000001</v>
      </c>
      <c r="FR611" s="152">
        <v>19.878674490000002</v>
      </c>
      <c r="FS611" s="152">
        <v>39.46160167</v>
      </c>
      <c r="FT611" s="152">
        <v>0.44971411999999999</v>
      </c>
      <c r="FX611" s="152">
        <v>0.22430497499999999</v>
      </c>
      <c r="FY611" s="152">
        <v>120.6171228</v>
      </c>
      <c r="FZ611" s="152">
        <v>3.0360466420000001</v>
      </c>
      <c r="GA611" s="152">
        <v>8.2104604719999994</v>
      </c>
      <c r="GB611" s="152">
        <v>1.324229238</v>
      </c>
      <c r="GC611" s="152">
        <v>6.8623132260000004</v>
      </c>
      <c r="GD611" s="152">
        <v>2.2339554189999999</v>
      </c>
      <c r="GE611" s="152">
        <v>0.82553158800000004</v>
      </c>
      <c r="GF611" s="152">
        <v>2.8855710029999999</v>
      </c>
      <c r="GG611" s="152">
        <v>0.51258687800000002</v>
      </c>
      <c r="GH611" s="152">
        <v>3.3037474750000002</v>
      </c>
      <c r="GI611" s="152">
        <v>0.71786941299999996</v>
      </c>
      <c r="GJ611" s="152">
        <v>2.0312041920000001</v>
      </c>
      <c r="GL611" s="152">
        <v>2.0280918489999999</v>
      </c>
      <c r="GM611" s="152">
        <v>0.313205856</v>
      </c>
      <c r="GN611" s="152">
        <v>1.3026614400000001</v>
      </c>
      <c r="GO611" s="152">
        <v>4.4160113000000001E-2</v>
      </c>
      <c r="GS611" s="152">
        <v>1.5387412499999999</v>
      </c>
      <c r="GT611" s="152">
        <v>0.364899105</v>
      </c>
      <c r="GU611" s="152">
        <v>0.17157909700000001</v>
      </c>
    </row>
    <row r="612" spans="1:203">
      <c r="A612" s="151">
        <v>2860</v>
      </c>
      <c r="B612" s="152" t="s">
        <v>2859</v>
      </c>
      <c r="C612" s="152" t="s">
        <v>3577</v>
      </c>
      <c r="D612" s="152" t="s">
        <v>3578</v>
      </c>
      <c r="E612" s="152" t="s">
        <v>4587</v>
      </c>
      <c r="F612" s="152" t="s">
        <v>9056</v>
      </c>
      <c r="L612" s="153" t="s">
        <v>4588</v>
      </c>
      <c r="M612" s="153" t="s">
        <v>5257</v>
      </c>
      <c r="P612" s="152">
        <v>-22.561166669999999</v>
      </c>
      <c r="Q612" s="152">
        <v>-176.44066670000001</v>
      </c>
      <c r="R612" s="152" t="s">
        <v>3582</v>
      </c>
      <c r="S612" s="152" t="s">
        <v>2716</v>
      </c>
      <c r="T612" s="152">
        <v>53.51</v>
      </c>
      <c r="U612" s="152">
        <v>0.94</v>
      </c>
      <c r="V612" s="152">
        <v>15.75</v>
      </c>
      <c r="X612" s="152">
        <v>10.92</v>
      </c>
      <c r="AA612" s="152">
        <v>3.73</v>
      </c>
      <c r="AB612" s="152">
        <v>0.2</v>
      </c>
      <c r="AC612" s="152">
        <v>8.98</v>
      </c>
      <c r="AD612" s="152">
        <v>2.46</v>
      </c>
      <c r="AE612" s="152">
        <v>0.34</v>
      </c>
      <c r="AF612" s="152">
        <v>0.14000000000000001</v>
      </c>
      <c r="AJ612" s="152">
        <v>3.42</v>
      </c>
      <c r="AK612" s="156">
        <f t="shared" si="9"/>
        <v>1.52E-2</v>
      </c>
      <c r="AL612" s="151">
        <v>152</v>
      </c>
      <c r="AM612" s="151">
        <v>378</v>
      </c>
      <c r="AN612" s="151">
        <v>1059</v>
      </c>
      <c r="AO612" s="151">
        <v>1606</v>
      </c>
      <c r="CR612" s="152">
        <v>1.18</v>
      </c>
      <c r="DC612" s="152">
        <v>38.450000000000003</v>
      </c>
      <c r="DD612" s="152">
        <v>4.2099999999999999E-2</v>
      </c>
      <c r="DE612" s="152">
        <v>1.2500000000000001E-2</v>
      </c>
      <c r="DF612" s="152">
        <v>21.62</v>
      </c>
      <c r="DG612" s="152">
        <v>39.159999999999997</v>
      </c>
      <c r="DH612" s="152">
        <v>0.15970000000000001</v>
      </c>
      <c r="DI612" s="152">
        <v>4.3299999999999998E-2</v>
      </c>
      <c r="DJ612" s="152" t="s">
        <v>2867</v>
      </c>
      <c r="DM612" s="152">
        <v>0.15529999999999999</v>
      </c>
      <c r="DO612" s="154">
        <v>76.349006790000004</v>
      </c>
      <c r="FA612" s="152">
        <v>5.7008890870000002</v>
      </c>
      <c r="FB612" s="152">
        <v>0.33550791800000002</v>
      </c>
      <c r="FD612" s="152">
        <v>32.447322870000001</v>
      </c>
      <c r="FF612" s="152">
        <v>285.64467380000002</v>
      </c>
      <c r="FG612" s="152">
        <v>45.893504989999997</v>
      </c>
      <c r="FI612" s="152">
        <v>30.215562949999999</v>
      </c>
      <c r="FJ612" s="152">
        <v>26.975190909999998</v>
      </c>
      <c r="FK612" s="152">
        <v>86.401727149999999</v>
      </c>
      <c r="FL612" s="152">
        <v>78.199488869999996</v>
      </c>
      <c r="FM612" s="152">
        <v>10.344360419999999</v>
      </c>
      <c r="FP612" s="152">
        <v>6.1319235519999999</v>
      </c>
      <c r="FQ612" s="152">
        <v>244.89402340000001</v>
      </c>
      <c r="FR612" s="152">
        <v>19.878674490000002</v>
      </c>
      <c r="FS612" s="152">
        <v>39.46160167</v>
      </c>
      <c r="FT612" s="152">
        <v>0.44971411999999999</v>
      </c>
      <c r="FX612" s="152">
        <v>0.22430497499999999</v>
      </c>
      <c r="FY612" s="152">
        <v>120.6171228</v>
      </c>
      <c r="FZ612" s="152">
        <v>3.0360466420000001</v>
      </c>
      <c r="GA612" s="152">
        <v>8.2104604719999994</v>
      </c>
      <c r="GB612" s="152">
        <v>1.324229238</v>
      </c>
      <c r="GC612" s="152">
        <v>6.8623132260000004</v>
      </c>
      <c r="GD612" s="152">
        <v>2.2339554189999999</v>
      </c>
      <c r="GE612" s="152">
        <v>0.82553158800000004</v>
      </c>
      <c r="GF612" s="152">
        <v>2.8855710029999999</v>
      </c>
      <c r="GG612" s="152">
        <v>0.51258687800000002</v>
      </c>
      <c r="GH612" s="152">
        <v>3.3037474750000002</v>
      </c>
      <c r="GI612" s="152">
        <v>0.71786941299999996</v>
      </c>
      <c r="GJ612" s="152">
        <v>2.0312041920000001</v>
      </c>
      <c r="GL612" s="152">
        <v>2.0280918489999999</v>
      </c>
      <c r="GM612" s="152">
        <v>0.313205856</v>
      </c>
      <c r="GN612" s="152">
        <v>1.3026614400000001</v>
      </c>
      <c r="GO612" s="152">
        <v>4.4160113000000001E-2</v>
      </c>
      <c r="GS612" s="152">
        <v>1.5387412499999999</v>
      </c>
      <c r="GT612" s="152">
        <v>0.364899105</v>
      </c>
      <c r="GU612" s="152">
        <v>0.17157909700000001</v>
      </c>
    </row>
    <row r="613" spans="1:203">
      <c r="A613" s="151">
        <v>2864</v>
      </c>
      <c r="B613" s="152" t="s">
        <v>2859</v>
      </c>
      <c r="C613" s="152" t="s">
        <v>3577</v>
      </c>
      <c r="D613" s="152" t="s">
        <v>3578</v>
      </c>
      <c r="E613" s="152" t="s">
        <v>4587</v>
      </c>
      <c r="F613" s="152" t="s">
        <v>9057</v>
      </c>
      <c r="L613" s="153" t="s">
        <v>4588</v>
      </c>
      <c r="M613" s="153" t="s">
        <v>4070</v>
      </c>
      <c r="P613" s="152">
        <v>-22.561166669999999</v>
      </c>
      <c r="Q613" s="152">
        <v>-176.44066670000001</v>
      </c>
      <c r="R613" s="152" t="s">
        <v>3582</v>
      </c>
      <c r="S613" s="152" t="s">
        <v>2716</v>
      </c>
      <c r="T613" s="152">
        <v>50.78</v>
      </c>
      <c r="U613" s="152">
        <v>1.01</v>
      </c>
      <c r="V613" s="152">
        <v>15.56</v>
      </c>
      <c r="X613" s="152">
        <v>12.31</v>
      </c>
      <c r="AA613" s="152">
        <v>4.76</v>
      </c>
      <c r="AB613" s="152">
        <v>0.24</v>
      </c>
      <c r="AC613" s="152">
        <v>9.2799999999999994</v>
      </c>
      <c r="AD613" s="152">
        <v>1.87</v>
      </c>
      <c r="AE613" s="152">
        <v>0.37</v>
      </c>
      <c r="AF613" s="152">
        <v>0.11</v>
      </c>
      <c r="AJ613" s="152">
        <v>2.79</v>
      </c>
      <c r="AK613" s="156">
        <f t="shared" si="9"/>
        <v>8.0999999999999996E-3</v>
      </c>
      <c r="AL613" s="151">
        <v>81</v>
      </c>
      <c r="AM613" s="151">
        <v>211</v>
      </c>
      <c r="AN613" s="151">
        <v>1266</v>
      </c>
      <c r="AO613" s="151">
        <v>1118</v>
      </c>
      <c r="CR613" s="152">
        <v>1.18</v>
      </c>
      <c r="DC613" s="152">
        <v>37.657449999999997</v>
      </c>
      <c r="DD613" s="152" t="s">
        <v>2867</v>
      </c>
      <c r="DE613" s="152" t="s">
        <v>2867</v>
      </c>
      <c r="DF613" s="152">
        <v>24.543410000000002</v>
      </c>
      <c r="DG613" s="152">
        <v>37.079129999999999</v>
      </c>
      <c r="DH613" s="152">
        <v>0.40443000000000001</v>
      </c>
      <c r="DI613" s="152">
        <v>7.4400000000000004E-3</v>
      </c>
      <c r="DJ613" s="152">
        <v>5.815E-2</v>
      </c>
      <c r="DK613" s="152" t="s">
        <v>2867</v>
      </c>
      <c r="DM613" s="152">
        <v>0.17136000000000001</v>
      </c>
      <c r="DN613" s="152">
        <v>1.8000000000000001E-4</v>
      </c>
      <c r="DO613" s="154">
        <v>72.921576689999995</v>
      </c>
      <c r="FA613" s="152">
        <v>5.7008890870000002</v>
      </c>
      <c r="FB613" s="152">
        <v>0.33550791800000002</v>
      </c>
      <c r="FD613" s="152">
        <v>32.447322870000001</v>
      </c>
      <c r="FF613" s="152">
        <v>285.64467380000002</v>
      </c>
      <c r="FG613" s="152">
        <v>45.893504989999997</v>
      </c>
      <c r="FI613" s="152">
        <v>30.215562949999999</v>
      </c>
      <c r="FJ613" s="152">
        <v>26.975190909999998</v>
      </c>
      <c r="FK613" s="152">
        <v>86.401727149999999</v>
      </c>
      <c r="FL613" s="152">
        <v>78.199488869999996</v>
      </c>
      <c r="FM613" s="152">
        <v>10.344360419999999</v>
      </c>
      <c r="FP613" s="152">
        <v>6.1319235519999999</v>
      </c>
      <c r="FQ613" s="152">
        <v>244.89402340000001</v>
      </c>
      <c r="FR613" s="152">
        <v>19.878674490000002</v>
      </c>
      <c r="FS613" s="152">
        <v>39.46160167</v>
      </c>
      <c r="FT613" s="152">
        <v>0.44971411999999999</v>
      </c>
      <c r="FX613" s="152">
        <v>0.22430497499999999</v>
      </c>
      <c r="FY613" s="152">
        <v>120.6171228</v>
      </c>
      <c r="FZ613" s="152">
        <v>3.0360466420000001</v>
      </c>
      <c r="GA613" s="152">
        <v>8.2104604719999994</v>
      </c>
      <c r="GB613" s="152">
        <v>1.324229238</v>
      </c>
      <c r="GC613" s="152">
        <v>6.8623132260000004</v>
      </c>
      <c r="GD613" s="152">
        <v>2.2339554189999999</v>
      </c>
      <c r="GE613" s="152">
        <v>0.82553158800000004</v>
      </c>
      <c r="GF613" s="152">
        <v>2.8855710029999999</v>
      </c>
      <c r="GG613" s="152">
        <v>0.51258687800000002</v>
      </c>
      <c r="GH613" s="152">
        <v>3.3037474750000002</v>
      </c>
      <c r="GI613" s="152">
        <v>0.71786941299999996</v>
      </c>
      <c r="GJ613" s="152">
        <v>2.0312041920000001</v>
      </c>
      <c r="GL613" s="152">
        <v>2.0280918489999999</v>
      </c>
      <c r="GM613" s="152">
        <v>0.313205856</v>
      </c>
      <c r="GN613" s="152">
        <v>1.3026614400000001</v>
      </c>
      <c r="GO613" s="152">
        <v>4.4160113000000001E-2</v>
      </c>
      <c r="GS613" s="152">
        <v>1.5387412499999999</v>
      </c>
      <c r="GT613" s="152">
        <v>0.364899105</v>
      </c>
      <c r="GU613" s="152">
        <v>0.17157909700000001</v>
      </c>
    </row>
    <row r="614" spans="1:203">
      <c r="A614" s="151">
        <v>2865</v>
      </c>
      <c r="B614" s="152" t="s">
        <v>2859</v>
      </c>
      <c r="C614" s="152" t="s">
        <v>3577</v>
      </c>
      <c r="D614" s="152" t="s">
        <v>3578</v>
      </c>
      <c r="E614" s="152" t="s">
        <v>4587</v>
      </c>
      <c r="F614" s="152" t="s">
        <v>9058</v>
      </c>
      <c r="L614" s="153" t="s">
        <v>4588</v>
      </c>
      <c r="M614" s="153" t="s">
        <v>4232</v>
      </c>
      <c r="P614" s="152">
        <v>-22.561166669999999</v>
      </c>
      <c r="Q614" s="152">
        <v>-176.44066670000001</v>
      </c>
      <c r="R614" s="152" t="s">
        <v>3582</v>
      </c>
      <c r="S614" s="152" t="s">
        <v>2716</v>
      </c>
      <c r="T614" s="152">
        <v>51.02</v>
      </c>
      <c r="U614" s="152">
        <v>0.96</v>
      </c>
      <c r="V614" s="152">
        <v>17.93</v>
      </c>
      <c r="X614" s="152">
        <v>9.9600000000000009</v>
      </c>
      <c r="AA614" s="152">
        <v>2.48</v>
      </c>
      <c r="AB614" s="152">
        <v>0.19</v>
      </c>
      <c r="AC614" s="152">
        <v>11.5</v>
      </c>
      <c r="AD614" s="152">
        <v>2.1800000000000002</v>
      </c>
      <c r="AE614" s="152">
        <v>0.46</v>
      </c>
      <c r="AF614" s="152">
        <v>0.16</v>
      </c>
      <c r="AJ614" s="152">
        <v>2.19</v>
      </c>
      <c r="AK614" s="156">
        <f t="shared" si="9"/>
        <v>8.0000000000000002E-3</v>
      </c>
      <c r="AL614" s="151">
        <v>80</v>
      </c>
      <c r="AM614" s="151">
        <v>246</v>
      </c>
      <c r="AN614" s="151">
        <v>1154</v>
      </c>
      <c r="AO614" s="151">
        <v>1281</v>
      </c>
      <c r="CR614" s="152">
        <v>1.18</v>
      </c>
      <c r="DC614" s="152">
        <v>38.196930000000002</v>
      </c>
      <c r="DD614" s="152">
        <v>1.217E-2</v>
      </c>
      <c r="DE614" s="152">
        <v>1.0300000000000001E-3</v>
      </c>
      <c r="DF614" s="152">
        <v>23.585809999999999</v>
      </c>
      <c r="DG614" s="152">
        <v>38.126199999999997</v>
      </c>
      <c r="DH614" s="152">
        <v>0.33781</v>
      </c>
      <c r="DI614" s="152" t="s">
        <v>2867</v>
      </c>
      <c r="DJ614" s="152">
        <v>7.7969999999999998E-2</v>
      </c>
      <c r="DK614" s="152">
        <v>5.62E-2</v>
      </c>
      <c r="DM614" s="152">
        <v>0.17932000000000001</v>
      </c>
      <c r="DN614" s="152" t="s">
        <v>2867</v>
      </c>
      <c r="DO614" s="154">
        <v>74.236418259999994</v>
      </c>
      <c r="FA614" s="152">
        <v>5.7008890870000002</v>
      </c>
      <c r="FB614" s="152">
        <v>0.33550791800000002</v>
      </c>
      <c r="FD614" s="152">
        <v>32.447322870000001</v>
      </c>
      <c r="FF614" s="152">
        <v>285.64467380000002</v>
      </c>
      <c r="FG614" s="152">
        <v>45.893504989999997</v>
      </c>
      <c r="FI614" s="152">
        <v>30.215562949999999</v>
      </c>
      <c r="FJ614" s="152">
        <v>26.975190909999998</v>
      </c>
      <c r="FK614" s="152">
        <v>86.401727149999999</v>
      </c>
      <c r="FL614" s="152">
        <v>78.199488869999996</v>
      </c>
      <c r="FM614" s="152">
        <v>10.344360419999999</v>
      </c>
      <c r="FP614" s="152">
        <v>6.1319235519999999</v>
      </c>
      <c r="FQ614" s="152">
        <v>244.89402340000001</v>
      </c>
      <c r="FR614" s="152">
        <v>19.878674490000002</v>
      </c>
      <c r="FS614" s="152">
        <v>39.46160167</v>
      </c>
      <c r="FT614" s="152">
        <v>0.44971411999999999</v>
      </c>
      <c r="FX614" s="152">
        <v>0.22430497499999999</v>
      </c>
      <c r="FY614" s="152">
        <v>120.6171228</v>
      </c>
      <c r="FZ614" s="152">
        <v>3.0360466420000001</v>
      </c>
      <c r="GA614" s="152">
        <v>8.2104604719999994</v>
      </c>
      <c r="GB614" s="152">
        <v>1.324229238</v>
      </c>
      <c r="GC614" s="152">
        <v>6.8623132260000004</v>
      </c>
      <c r="GD614" s="152">
        <v>2.2339554189999999</v>
      </c>
      <c r="GE614" s="152">
        <v>0.82553158800000004</v>
      </c>
      <c r="GF614" s="152">
        <v>2.8855710029999999</v>
      </c>
      <c r="GG614" s="152">
        <v>0.51258687800000002</v>
      </c>
      <c r="GH614" s="152">
        <v>3.3037474750000002</v>
      </c>
      <c r="GI614" s="152">
        <v>0.71786941299999996</v>
      </c>
      <c r="GJ614" s="152">
        <v>2.0312041920000001</v>
      </c>
      <c r="GL614" s="152">
        <v>2.0280918489999999</v>
      </c>
      <c r="GM614" s="152">
        <v>0.313205856</v>
      </c>
      <c r="GN614" s="152">
        <v>1.3026614400000001</v>
      </c>
      <c r="GO614" s="152">
        <v>4.4160113000000001E-2</v>
      </c>
      <c r="GS614" s="152">
        <v>1.5387412499999999</v>
      </c>
      <c r="GT614" s="152">
        <v>0.364899105</v>
      </c>
      <c r="GU614" s="152">
        <v>0.17157909700000001</v>
      </c>
    </row>
    <row r="615" spans="1:203">
      <c r="A615" s="151">
        <v>2866</v>
      </c>
      <c r="B615" s="152" t="s">
        <v>2859</v>
      </c>
      <c r="C615" s="152" t="s">
        <v>3577</v>
      </c>
      <c r="D615" s="152" t="s">
        <v>3578</v>
      </c>
      <c r="E615" s="152" t="s">
        <v>4587</v>
      </c>
      <c r="F615" s="152" t="s">
        <v>9059</v>
      </c>
      <c r="L615" s="153" t="s">
        <v>4588</v>
      </c>
      <c r="M615" s="153" t="s">
        <v>4713</v>
      </c>
      <c r="P615" s="152">
        <v>-22.561166669999999</v>
      </c>
      <c r="Q615" s="152">
        <v>-176.44066670000001</v>
      </c>
      <c r="R615" s="152" t="s">
        <v>3582</v>
      </c>
      <c r="S615" s="152" t="s">
        <v>2716</v>
      </c>
      <c r="T615" s="152">
        <v>51.7</v>
      </c>
      <c r="U615" s="152">
        <v>0.92</v>
      </c>
      <c r="V615" s="152">
        <v>15.55</v>
      </c>
      <c r="X615" s="152">
        <v>11.24</v>
      </c>
      <c r="AA615" s="152">
        <v>4.66</v>
      </c>
      <c r="AB615" s="152">
        <v>0.19</v>
      </c>
      <c r="AC615" s="152">
        <v>9.1300000000000008</v>
      </c>
      <c r="AD615" s="152">
        <v>2.61</v>
      </c>
      <c r="AE615" s="152">
        <v>0.5</v>
      </c>
      <c r="AF615" s="152">
        <v>0.14000000000000001</v>
      </c>
      <c r="AJ615" s="152">
        <v>2.7</v>
      </c>
      <c r="AK615" s="156">
        <f t="shared" si="9"/>
        <v>1.46E-2</v>
      </c>
      <c r="AL615" s="151">
        <v>146</v>
      </c>
      <c r="AM615" s="151">
        <v>303</v>
      </c>
      <c r="AN615" s="151">
        <v>896</v>
      </c>
      <c r="AO615" s="151">
        <v>1482</v>
      </c>
      <c r="CR615" s="152">
        <v>1.18</v>
      </c>
      <c r="DC615" s="152">
        <v>36.87453</v>
      </c>
      <c r="DD615" s="152">
        <v>4.7E-2</v>
      </c>
      <c r="DE615" s="152">
        <v>1.068E-2</v>
      </c>
      <c r="DF615" s="152">
        <v>25.105360000000001</v>
      </c>
      <c r="DG615" s="152">
        <v>36.842329999999997</v>
      </c>
      <c r="DH615" s="152">
        <v>0.42008000000000001</v>
      </c>
      <c r="DI615" s="152">
        <v>1.8519999999999998E-2</v>
      </c>
      <c r="DJ615" s="152">
        <v>0.11015</v>
      </c>
      <c r="DK615" s="152" t="s">
        <v>2867</v>
      </c>
      <c r="DM615" s="152">
        <v>0.17877000000000001</v>
      </c>
      <c r="DN615" s="152" t="s">
        <v>2867</v>
      </c>
      <c r="DO615" s="154">
        <v>72.344254640000003</v>
      </c>
      <c r="FA615" s="152">
        <v>5.7008890870000002</v>
      </c>
      <c r="FB615" s="152">
        <v>0.33550791800000002</v>
      </c>
      <c r="FD615" s="152">
        <v>32.447322870000001</v>
      </c>
      <c r="FF615" s="152">
        <v>285.64467380000002</v>
      </c>
      <c r="FG615" s="152">
        <v>45.893504989999997</v>
      </c>
      <c r="FI615" s="152">
        <v>30.215562949999999</v>
      </c>
      <c r="FJ615" s="152">
        <v>26.975190909999998</v>
      </c>
      <c r="FK615" s="152">
        <v>86.401727149999999</v>
      </c>
      <c r="FL615" s="152">
        <v>78.199488869999996</v>
      </c>
      <c r="FM615" s="152">
        <v>10.344360419999999</v>
      </c>
      <c r="FP615" s="152">
        <v>6.1319235519999999</v>
      </c>
      <c r="FQ615" s="152">
        <v>244.89402340000001</v>
      </c>
      <c r="FR615" s="152">
        <v>19.878674490000002</v>
      </c>
      <c r="FS615" s="152">
        <v>39.46160167</v>
      </c>
      <c r="FT615" s="152">
        <v>0.44971411999999999</v>
      </c>
      <c r="FX615" s="152">
        <v>0.22430497499999999</v>
      </c>
      <c r="FY615" s="152">
        <v>120.6171228</v>
      </c>
      <c r="FZ615" s="152">
        <v>3.0360466420000001</v>
      </c>
      <c r="GA615" s="152">
        <v>8.2104604719999994</v>
      </c>
      <c r="GB615" s="152">
        <v>1.324229238</v>
      </c>
      <c r="GC615" s="152">
        <v>6.8623132260000004</v>
      </c>
      <c r="GD615" s="152">
        <v>2.2339554189999999</v>
      </c>
      <c r="GE615" s="152">
        <v>0.82553158800000004</v>
      </c>
      <c r="GF615" s="152">
        <v>2.8855710029999999</v>
      </c>
      <c r="GG615" s="152">
        <v>0.51258687800000002</v>
      </c>
      <c r="GH615" s="152">
        <v>3.3037474750000002</v>
      </c>
      <c r="GI615" s="152">
        <v>0.71786941299999996</v>
      </c>
      <c r="GJ615" s="152">
        <v>2.0312041920000001</v>
      </c>
      <c r="GL615" s="152">
        <v>2.0280918489999999</v>
      </c>
      <c r="GM615" s="152">
        <v>0.313205856</v>
      </c>
      <c r="GN615" s="152">
        <v>1.3026614400000001</v>
      </c>
      <c r="GO615" s="152">
        <v>4.4160113000000001E-2</v>
      </c>
      <c r="GS615" s="152">
        <v>1.5387412499999999</v>
      </c>
      <c r="GT615" s="152">
        <v>0.364899105</v>
      </c>
      <c r="GU615" s="152">
        <v>0.17157909700000001</v>
      </c>
    </row>
    <row r="616" spans="1:203">
      <c r="A616" s="151">
        <v>2867</v>
      </c>
      <c r="B616" s="152" t="s">
        <v>2859</v>
      </c>
      <c r="C616" s="152" t="s">
        <v>3577</v>
      </c>
      <c r="D616" s="152" t="s">
        <v>3578</v>
      </c>
      <c r="E616" s="152" t="s">
        <v>4587</v>
      </c>
      <c r="F616" s="152" t="s">
        <v>9060</v>
      </c>
      <c r="L616" s="153" t="s">
        <v>4588</v>
      </c>
      <c r="M616" s="153" t="s">
        <v>5219</v>
      </c>
      <c r="P616" s="152">
        <v>-22.561166669999999</v>
      </c>
      <c r="Q616" s="152">
        <v>-176.44066670000001</v>
      </c>
      <c r="R616" s="152" t="s">
        <v>3582</v>
      </c>
      <c r="S616" s="152" t="s">
        <v>2716</v>
      </c>
      <c r="T616" s="152">
        <v>53.21</v>
      </c>
      <c r="U616" s="152">
        <v>1.1200000000000001</v>
      </c>
      <c r="V616" s="152">
        <v>15.36</v>
      </c>
      <c r="X616" s="152">
        <v>11.02</v>
      </c>
      <c r="AA616" s="152">
        <v>3.68</v>
      </c>
      <c r="AB616" s="152">
        <v>0.3</v>
      </c>
      <c r="AC616" s="152">
        <v>8.68</v>
      </c>
      <c r="AD616" s="152">
        <v>2.4900000000000002</v>
      </c>
      <c r="AE616" s="152">
        <v>0.6</v>
      </c>
      <c r="AF616" s="152">
        <v>0.15</v>
      </c>
      <c r="AJ616" s="152">
        <v>2.27</v>
      </c>
      <c r="AK616" s="156">
        <f t="shared" si="9"/>
        <v>1.29E-2</v>
      </c>
      <c r="AL616" s="151">
        <v>129</v>
      </c>
      <c r="AM616" s="151">
        <v>288</v>
      </c>
      <c r="AN616" s="151">
        <v>674</v>
      </c>
      <c r="AO616" s="151">
        <v>1378</v>
      </c>
      <c r="CR616" s="152">
        <v>1.18</v>
      </c>
      <c r="DC616" s="152">
        <v>38.154200000000003</v>
      </c>
      <c r="DD616" s="152">
        <v>1.9800000000000002E-2</v>
      </c>
      <c r="DE616" s="152">
        <v>1.5650000000000001E-2</v>
      </c>
      <c r="DF616" s="152">
        <v>24.687110000000001</v>
      </c>
      <c r="DG616" s="152">
        <v>37.353589999999997</v>
      </c>
      <c r="DH616" s="152">
        <v>0.38849</v>
      </c>
      <c r="DI616" s="152">
        <v>3.9699999999999999E-2</v>
      </c>
      <c r="DJ616" s="152">
        <v>0.11337</v>
      </c>
      <c r="DK616" s="152" t="s">
        <v>2867</v>
      </c>
      <c r="DM616" s="152">
        <v>0.16980999999999999</v>
      </c>
      <c r="DN616" s="152">
        <v>8.0199999999999994E-3</v>
      </c>
      <c r="DO616" s="154">
        <v>72.951913419999997</v>
      </c>
      <c r="FA616" s="152">
        <v>5.7008890870000002</v>
      </c>
      <c r="FB616" s="152">
        <v>0.33550791800000002</v>
      </c>
      <c r="FD616" s="152">
        <v>32.447322870000001</v>
      </c>
      <c r="FF616" s="152">
        <v>285.64467380000002</v>
      </c>
      <c r="FG616" s="152">
        <v>45.893504989999997</v>
      </c>
      <c r="FI616" s="152">
        <v>30.215562949999999</v>
      </c>
      <c r="FJ616" s="152">
        <v>26.975190909999998</v>
      </c>
      <c r="FK616" s="152">
        <v>86.401727149999999</v>
      </c>
      <c r="FL616" s="152">
        <v>78.199488869999996</v>
      </c>
      <c r="FM616" s="152">
        <v>10.344360419999999</v>
      </c>
      <c r="FP616" s="152">
        <v>6.1319235519999999</v>
      </c>
      <c r="FQ616" s="152">
        <v>244.89402340000001</v>
      </c>
      <c r="FR616" s="152">
        <v>19.878674490000002</v>
      </c>
      <c r="FS616" s="152">
        <v>39.46160167</v>
      </c>
      <c r="FT616" s="152">
        <v>0.44971411999999999</v>
      </c>
      <c r="FX616" s="152">
        <v>0.22430497499999999</v>
      </c>
      <c r="FY616" s="152">
        <v>120.6171228</v>
      </c>
      <c r="FZ616" s="152">
        <v>3.0360466420000001</v>
      </c>
      <c r="GA616" s="152">
        <v>8.2104604719999994</v>
      </c>
      <c r="GB616" s="152">
        <v>1.324229238</v>
      </c>
      <c r="GC616" s="152">
        <v>6.8623132260000004</v>
      </c>
      <c r="GD616" s="152">
        <v>2.2339554189999999</v>
      </c>
      <c r="GE616" s="152">
        <v>0.82553158800000004</v>
      </c>
      <c r="GF616" s="152">
        <v>2.8855710029999999</v>
      </c>
      <c r="GG616" s="152">
        <v>0.51258687800000002</v>
      </c>
      <c r="GH616" s="152">
        <v>3.3037474750000002</v>
      </c>
      <c r="GI616" s="152">
        <v>0.71786941299999996</v>
      </c>
      <c r="GJ616" s="152">
        <v>2.0312041920000001</v>
      </c>
      <c r="GL616" s="152">
        <v>2.0280918489999999</v>
      </c>
      <c r="GM616" s="152">
        <v>0.313205856</v>
      </c>
      <c r="GN616" s="152">
        <v>1.3026614400000001</v>
      </c>
      <c r="GO616" s="152">
        <v>4.4160113000000001E-2</v>
      </c>
      <c r="GS616" s="152">
        <v>1.5387412499999999</v>
      </c>
      <c r="GT616" s="152">
        <v>0.364899105</v>
      </c>
      <c r="GU616" s="152">
        <v>0.17157909700000001</v>
      </c>
    </row>
    <row r="617" spans="1:203">
      <c r="A617" s="151">
        <v>2868</v>
      </c>
      <c r="B617" s="152" t="s">
        <v>2859</v>
      </c>
      <c r="C617" s="152" t="s">
        <v>3577</v>
      </c>
      <c r="D617" s="152" t="s">
        <v>3578</v>
      </c>
      <c r="E617" s="152" t="s">
        <v>4587</v>
      </c>
      <c r="F617" s="152" t="s">
        <v>9061</v>
      </c>
      <c r="L617" s="153" t="s">
        <v>4588</v>
      </c>
      <c r="M617" s="153" t="s">
        <v>5311</v>
      </c>
      <c r="P617" s="152">
        <v>-22.561166669999999</v>
      </c>
      <c r="Q617" s="152">
        <v>-176.44066670000001</v>
      </c>
      <c r="R617" s="152" t="s">
        <v>3582</v>
      </c>
      <c r="S617" s="152" t="s">
        <v>2716</v>
      </c>
      <c r="T617" s="152">
        <v>54.07</v>
      </c>
      <c r="U617" s="152">
        <v>1.1100000000000001</v>
      </c>
      <c r="V617" s="152">
        <v>16.13</v>
      </c>
      <c r="X617" s="152">
        <v>10.89</v>
      </c>
      <c r="AA617" s="152">
        <v>3.07</v>
      </c>
      <c r="AB617" s="152">
        <v>0.28000000000000003</v>
      </c>
      <c r="AC617" s="152">
        <v>9.15</v>
      </c>
      <c r="AD617" s="152">
        <v>2.5</v>
      </c>
      <c r="AE617" s="152">
        <v>0.53</v>
      </c>
      <c r="AF617" s="152">
        <v>0.16</v>
      </c>
      <c r="AJ617" s="152">
        <v>2.11</v>
      </c>
      <c r="AK617" s="156">
        <f t="shared" si="9"/>
        <v>2.07E-2</v>
      </c>
      <c r="AL617" s="151">
        <v>207</v>
      </c>
      <c r="AM617" s="151">
        <v>325</v>
      </c>
      <c r="AN617" s="151">
        <v>752</v>
      </c>
      <c r="AO617" s="151">
        <v>1428</v>
      </c>
      <c r="CR617" s="152">
        <v>1.18</v>
      </c>
      <c r="DC617" s="152">
        <v>37.513309999999997</v>
      </c>
      <c r="DD617" s="152">
        <v>1.9550000000000001E-2</v>
      </c>
      <c r="DE617" s="152">
        <v>4.6600000000000001E-3</v>
      </c>
      <c r="DF617" s="152">
        <v>25.194959999999998</v>
      </c>
      <c r="DG617" s="152">
        <v>37.194380000000002</v>
      </c>
      <c r="DH617" s="152">
        <v>0.41354999999999997</v>
      </c>
      <c r="DI617" s="152">
        <v>1.482E-2</v>
      </c>
      <c r="DJ617" s="152">
        <v>5.901E-2</v>
      </c>
      <c r="DK617" s="152" t="s">
        <v>2867</v>
      </c>
      <c r="DM617" s="152">
        <v>0.15917000000000001</v>
      </c>
      <c r="DN617" s="152" t="s">
        <v>2867</v>
      </c>
      <c r="DO617" s="154">
        <v>72.4630923</v>
      </c>
      <c r="FA617" s="152">
        <v>5.7008890870000002</v>
      </c>
      <c r="FB617" s="152">
        <v>0.33550791800000002</v>
      </c>
      <c r="FD617" s="152">
        <v>32.447322870000001</v>
      </c>
      <c r="FF617" s="152">
        <v>285.64467380000002</v>
      </c>
      <c r="FG617" s="152">
        <v>45.893504989999997</v>
      </c>
      <c r="FI617" s="152">
        <v>30.215562949999999</v>
      </c>
      <c r="FJ617" s="152">
        <v>26.975190909999998</v>
      </c>
      <c r="FK617" s="152">
        <v>86.401727149999999</v>
      </c>
      <c r="FL617" s="152">
        <v>78.199488869999996</v>
      </c>
      <c r="FM617" s="152">
        <v>10.344360419999999</v>
      </c>
      <c r="FP617" s="152">
        <v>6.1319235519999999</v>
      </c>
      <c r="FQ617" s="152">
        <v>244.89402340000001</v>
      </c>
      <c r="FR617" s="152">
        <v>19.878674490000002</v>
      </c>
      <c r="FS617" s="152">
        <v>39.46160167</v>
      </c>
      <c r="FT617" s="152">
        <v>0.44971411999999999</v>
      </c>
      <c r="FX617" s="152">
        <v>0.22430497499999999</v>
      </c>
      <c r="FY617" s="152">
        <v>120.6171228</v>
      </c>
      <c r="FZ617" s="152">
        <v>3.0360466420000001</v>
      </c>
      <c r="GA617" s="152">
        <v>8.2104604719999994</v>
      </c>
      <c r="GB617" s="152">
        <v>1.324229238</v>
      </c>
      <c r="GC617" s="152">
        <v>6.8623132260000004</v>
      </c>
      <c r="GD617" s="152">
        <v>2.2339554189999999</v>
      </c>
      <c r="GE617" s="152">
        <v>0.82553158800000004</v>
      </c>
      <c r="GF617" s="152">
        <v>2.8855710029999999</v>
      </c>
      <c r="GG617" s="152">
        <v>0.51258687800000002</v>
      </c>
      <c r="GH617" s="152">
        <v>3.3037474750000002</v>
      </c>
      <c r="GI617" s="152">
        <v>0.71786941299999996</v>
      </c>
      <c r="GJ617" s="152">
        <v>2.0312041920000001</v>
      </c>
      <c r="GL617" s="152">
        <v>2.0280918489999999</v>
      </c>
      <c r="GM617" s="152">
        <v>0.313205856</v>
      </c>
      <c r="GN617" s="152">
        <v>1.3026614400000001</v>
      </c>
      <c r="GO617" s="152">
        <v>4.4160113000000001E-2</v>
      </c>
      <c r="GS617" s="152">
        <v>1.5387412499999999</v>
      </c>
      <c r="GT617" s="152">
        <v>0.364899105</v>
      </c>
      <c r="GU617" s="152">
        <v>0.17157909700000001</v>
      </c>
    </row>
    <row r="618" spans="1:203">
      <c r="A618" s="151">
        <v>2869</v>
      </c>
      <c r="B618" s="152" t="s">
        <v>2859</v>
      </c>
      <c r="C618" s="152" t="s">
        <v>3577</v>
      </c>
      <c r="D618" s="152" t="s">
        <v>3578</v>
      </c>
      <c r="E618" s="152" t="s">
        <v>4587</v>
      </c>
      <c r="F618" s="152" t="s">
        <v>9062</v>
      </c>
      <c r="L618" s="153" t="s">
        <v>4588</v>
      </c>
      <c r="M618" s="153" t="s">
        <v>5305</v>
      </c>
      <c r="P618" s="152">
        <v>-22.561166669999999</v>
      </c>
      <c r="Q618" s="152">
        <v>-176.44066670000001</v>
      </c>
      <c r="R618" s="152" t="s">
        <v>3582</v>
      </c>
      <c r="S618" s="152" t="s">
        <v>2721</v>
      </c>
      <c r="T618" s="152">
        <v>54.04</v>
      </c>
      <c r="U618" s="152">
        <v>0.92</v>
      </c>
      <c r="V618" s="152">
        <v>15.01</v>
      </c>
      <c r="X618" s="152">
        <v>11.68</v>
      </c>
      <c r="AA618" s="152">
        <v>4.38</v>
      </c>
      <c r="AB618" s="152">
        <v>0.17</v>
      </c>
      <c r="AC618" s="152">
        <v>8.76</v>
      </c>
      <c r="AD618" s="152">
        <v>2.77</v>
      </c>
      <c r="AE618" s="152">
        <v>0.42</v>
      </c>
      <c r="AF618" s="152">
        <v>0.19</v>
      </c>
      <c r="AJ618" s="152">
        <v>1.8</v>
      </c>
      <c r="AK618" s="156">
        <f t="shared" si="9"/>
        <v>5.1999999999999998E-3</v>
      </c>
      <c r="AL618" s="151">
        <v>52</v>
      </c>
      <c r="AM618" s="151">
        <v>295</v>
      </c>
      <c r="AN618" s="151">
        <v>615</v>
      </c>
      <c r="AO618" s="151">
        <v>1248</v>
      </c>
      <c r="CR618" s="152">
        <v>1.18</v>
      </c>
      <c r="DC618" s="152">
        <v>54.18</v>
      </c>
      <c r="DD618" s="152">
        <v>0.2397</v>
      </c>
      <c r="DE618" s="152">
        <v>1.3585</v>
      </c>
      <c r="DF618" s="152">
        <v>17.73</v>
      </c>
      <c r="DG618" s="152">
        <v>24.66</v>
      </c>
      <c r="DH618" s="152">
        <v>0.46579999999999999</v>
      </c>
      <c r="DI618" s="152" t="s">
        <v>2867</v>
      </c>
      <c r="DK618" s="152">
        <v>5.8200000000000002E-2</v>
      </c>
      <c r="DM618" s="152">
        <v>1.5962000000000001</v>
      </c>
      <c r="DP618" s="152">
        <v>71.254327559999993</v>
      </c>
      <c r="FA618" s="152">
        <v>5.7008890870000002</v>
      </c>
      <c r="FB618" s="152">
        <v>0.33550791800000002</v>
      </c>
      <c r="FD618" s="152">
        <v>32.447322870000001</v>
      </c>
      <c r="FF618" s="152">
        <v>285.64467380000002</v>
      </c>
      <c r="FG618" s="152">
        <v>45.893504989999997</v>
      </c>
      <c r="FI618" s="152">
        <v>30.215562949999999</v>
      </c>
      <c r="FJ618" s="152">
        <v>26.975190909999998</v>
      </c>
      <c r="FK618" s="152">
        <v>86.401727149999999</v>
      </c>
      <c r="FL618" s="152">
        <v>78.199488869999996</v>
      </c>
      <c r="FM618" s="152">
        <v>10.344360419999999</v>
      </c>
      <c r="FP618" s="152">
        <v>6.1319235519999999</v>
      </c>
      <c r="FQ618" s="152">
        <v>244.89402340000001</v>
      </c>
      <c r="FR618" s="152">
        <v>19.878674490000002</v>
      </c>
      <c r="FS618" s="152">
        <v>39.46160167</v>
      </c>
      <c r="FT618" s="152">
        <v>0.44971411999999999</v>
      </c>
      <c r="FX618" s="152">
        <v>0.22430497499999999</v>
      </c>
      <c r="FY618" s="152">
        <v>120.6171228</v>
      </c>
      <c r="FZ618" s="152">
        <v>3.0360466420000001</v>
      </c>
      <c r="GA618" s="152">
        <v>8.2104604719999994</v>
      </c>
      <c r="GB618" s="152">
        <v>1.324229238</v>
      </c>
      <c r="GC618" s="152">
        <v>6.8623132260000004</v>
      </c>
      <c r="GD618" s="152">
        <v>2.2339554189999999</v>
      </c>
      <c r="GE618" s="152">
        <v>0.82553158800000004</v>
      </c>
      <c r="GF618" s="152">
        <v>2.8855710029999999</v>
      </c>
      <c r="GG618" s="152">
        <v>0.51258687800000002</v>
      </c>
      <c r="GH618" s="152">
        <v>3.3037474750000002</v>
      </c>
      <c r="GI618" s="152">
        <v>0.71786941299999996</v>
      </c>
      <c r="GJ618" s="152">
        <v>2.0312041920000001</v>
      </c>
      <c r="GL618" s="152">
        <v>2.0280918489999999</v>
      </c>
      <c r="GM618" s="152">
        <v>0.313205856</v>
      </c>
      <c r="GN618" s="152">
        <v>1.3026614400000001</v>
      </c>
      <c r="GO618" s="152">
        <v>4.4160113000000001E-2</v>
      </c>
      <c r="GS618" s="152">
        <v>1.5387412499999999</v>
      </c>
      <c r="GT618" s="152">
        <v>0.364899105</v>
      </c>
      <c r="GU618" s="152">
        <v>0.17157909700000001</v>
      </c>
    </row>
    <row r="619" spans="1:203">
      <c r="A619" s="151">
        <v>2870</v>
      </c>
      <c r="B619" s="152" t="s">
        <v>2859</v>
      </c>
      <c r="C619" s="152" t="s">
        <v>3577</v>
      </c>
      <c r="D619" s="152" t="s">
        <v>3578</v>
      </c>
      <c r="E619" s="152" t="s">
        <v>4587</v>
      </c>
      <c r="F619" s="152" t="s">
        <v>9063</v>
      </c>
      <c r="L619" s="153" t="s">
        <v>4588</v>
      </c>
      <c r="M619" s="153" t="s">
        <v>5295</v>
      </c>
      <c r="P619" s="152">
        <v>-22.561166669999999</v>
      </c>
      <c r="Q619" s="152">
        <v>-176.44066670000001</v>
      </c>
      <c r="R619" s="152" t="s">
        <v>3582</v>
      </c>
      <c r="S619" s="152" t="s">
        <v>3690</v>
      </c>
      <c r="T619" s="152">
        <v>55.81</v>
      </c>
      <c r="U619" s="152">
        <v>0.95</v>
      </c>
      <c r="V619" s="152">
        <v>15.5</v>
      </c>
      <c r="X619" s="152">
        <v>9</v>
      </c>
      <c r="AA619" s="152">
        <v>3.68</v>
      </c>
      <c r="AB619" s="152">
        <v>0.2</v>
      </c>
      <c r="AC619" s="152">
        <v>8.14</v>
      </c>
      <c r="AD619" s="152">
        <v>2.71</v>
      </c>
      <c r="AE619" s="152">
        <v>0.53</v>
      </c>
      <c r="AF619" s="152">
        <v>0.13</v>
      </c>
      <c r="AJ619" s="152">
        <v>2.84</v>
      </c>
      <c r="AK619" s="156">
        <f t="shared" si="9"/>
        <v>3.0000000000000001E-3</v>
      </c>
      <c r="AL619" s="151">
        <v>30</v>
      </c>
      <c r="AM619" s="151">
        <v>225</v>
      </c>
      <c r="AN619" s="151">
        <v>953</v>
      </c>
      <c r="AO619" s="151">
        <v>1442</v>
      </c>
      <c r="CR619" s="152">
        <v>1.18</v>
      </c>
      <c r="DC619" s="152">
        <v>45.01</v>
      </c>
      <c r="DE619" s="152">
        <v>34.229999999999997</v>
      </c>
      <c r="DF619" s="152">
        <v>0.7782</v>
      </c>
      <c r="DH619" s="152">
        <v>0.1084</v>
      </c>
      <c r="DK619" s="152">
        <v>1.2714000000000001</v>
      </c>
      <c r="DM619" s="152">
        <v>17.78</v>
      </c>
      <c r="DN619" s="152">
        <v>5.1999999999999998E-3</v>
      </c>
      <c r="DQ619" s="152">
        <v>88.5443669</v>
      </c>
      <c r="FA619" s="152">
        <v>5.7008890870000002</v>
      </c>
      <c r="FB619" s="152">
        <v>0.33550791800000002</v>
      </c>
      <c r="FD619" s="152">
        <v>32.447322870000001</v>
      </c>
      <c r="FF619" s="152">
        <v>285.64467380000002</v>
      </c>
      <c r="FG619" s="152">
        <v>45.893504989999997</v>
      </c>
      <c r="FI619" s="152">
        <v>30.215562949999999</v>
      </c>
      <c r="FJ619" s="152">
        <v>26.975190909999998</v>
      </c>
      <c r="FK619" s="152">
        <v>86.401727149999999</v>
      </c>
      <c r="FL619" s="152">
        <v>78.199488869999996</v>
      </c>
      <c r="FM619" s="152">
        <v>10.344360419999999</v>
      </c>
      <c r="FP619" s="152">
        <v>6.1319235519999999</v>
      </c>
      <c r="FQ619" s="152">
        <v>244.89402340000001</v>
      </c>
      <c r="FR619" s="152">
        <v>19.878674490000002</v>
      </c>
      <c r="FS619" s="152">
        <v>39.46160167</v>
      </c>
      <c r="FT619" s="152">
        <v>0.44971411999999999</v>
      </c>
      <c r="FX619" s="152">
        <v>0.22430497499999999</v>
      </c>
      <c r="FY619" s="152">
        <v>120.6171228</v>
      </c>
      <c r="FZ619" s="152">
        <v>3.0360466420000001</v>
      </c>
      <c r="GA619" s="152">
        <v>8.2104604719999994</v>
      </c>
      <c r="GB619" s="152">
        <v>1.324229238</v>
      </c>
      <c r="GC619" s="152">
        <v>6.8623132260000004</v>
      </c>
      <c r="GD619" s="152">
        <v>2.2339554189999999</v>
      </c>
      <c r="GE619" s="152">
        <v>0.82553158800000004</v>
      </c>
      <c r="GF619" s="152">
        <v>2.8855710029999999</v>
      </c>
      <c r="GG619" s="152">
        <v>0.51258687800000002</v>
      </c>
      <c r="GH619" s="152">
        <v>3.3037474750000002</v>
      </c>
      <c r="GI619" s="152">
        <v>0.71786941299999996</v>
      </c>
      <c r="GJ619" s="152">
        <v>2.0312041920000001</v>
      </c>
      <c r="GL619" s="152">
        <v>2.0280918489999999</v>
      </c>
      <c r="GM619" s="152">
        <v>0.313205856</v>
      </c>
      <c r="GN619" s="152">
        <v>1.3026614400000001</v>
      </c>
      <c r="GO619" s="152">
        <v>4.4160113000000001E-2</v>
      </c>
      <c r="GS619" s="152">
        <v>1.5387412499999999</v>
      </c>
      <c r="GT619" s="152">
        <v>0.364899105</v>
      </c>
      <c r="GU619" s="152">
        <v>0.17157909700000001</v>
      </c>
    </row>
    <row r="620" spans="1:203">
      <c r="A620" s="151">
        <v>2873</v>
      </c>
      <c r="B620" s="152" t="s">
        <v>2859</v>
      </c>
      <c r="C620" s="152" t="s">
        <v>3577</v>
      </c>
      <c r="D620" s="152" t="s">
        <v>3578</v>
      </c>
      <c r="E620" s="152" t="s">
        <v>4587</v>
      </c>
      <c r="F620" s="152" t="s">
        <v>9064</v>
      </c>
      <c r="L620" s="153" t="s">
        <v>4588</v>
      </c>
      <c r="M620" s="153" t="s">
        <v>5427</v>
      </c>
      <c r="P620" s="152">
        <v>-22.561166669999999</v>
      </c>
      <c r="Q620" s="152">
        <v>-176.44066670000001</v>
      </c>
      <c r="R620" s="152" t="s">
        <v>3582</v>
      </c>
      <c r="S620" s="152" t="s">
        <v>3690</v>
      </c>
      <c r="T620" s="152">
        <v>55.84</v>
      </c>
      <c r="U620" s="152">
        <v>1.07</v>
      </c>
      <c r="V620" s="152">
        <v>15.7</v>
      </c>
      <c r="X620" s="152">
        <v>9.24</v>
      </c>
      <c r="AA620" s="152">
        <v>3.8</v>
      </c>
      <c r="AB620" s="152">
        <v>0.18</v>
      </c>
      <c r="AC620" s="152">
        <v>8.3699999999999992</v>
      </c>
      <c r="AD620" s="152">
        <v>2.87</v>
      </c>
      <c r="AE620" s="152">
        <v>0.51</v>
      </c>
      <c r="AF620" s="152">
        <v>0.18</v>
      </c>
      <c r="AJ620" s="152">
        <v>1.49</v>
      </c>
      <c r="AK620" s="156">
        <f t="shared" si="9"/>
        <v>1.3899999999999999E-2</v>
      </c>
      <c r="AL620" s="151">
        <v>139</v>
      </c>
      <c r="AM620" s="151">
        <v>153</v>
      </c>
      <c r="AN620" s="151">
        <v>535</v>
      </c>
      <c r="AO620" s="151">
        <v>949</v>
      </c>
      <c r="CR620" s="152">
        <v>1.18</v>
      </c>
      <c r="DC620" s="152">
        <v>47.5</v>
      </c>
      <c r="DE620" s="152">
        <v>34.25</v>
      </c>
      <c r="DF620" s="152">
        <v>0.72440000000000004</v>
      </c>
      <c r="DH620" s="152">
        <v>7.8399999999999997E-2</v>
      </c>
      <c r="DK620" s="152">
        <v>1.5985</v>
      </c>
      <c r="DM620" s="152">
        <v>17.18</v>
      </c>
      <c r="DN620" s="152">
        <v>2.0500000000000001E-2</v>
      </c>
      <c r="DQ620" s="152">
        <v>85.584016390000002</v>
      </c>
      <c r="FA620" s="152">
        <v>5.7008890870000002</v>
      </c>
      <c r="FB620" s="152">
        <v>0.33550791800000002</v>
      </c>
      <c r="FD620" s="152">
        <v>32.447322870000001</v>
      </c>
      <c r="FF620" s="152">
        <v>285.64467380000002</v>
      </c>
      <c r="FG620" s="152">
        <v>45.893504989999997</v>
      </c>
      <c r="FI620" s="152">
        <v>30.215562949999999</v>
      </c>
      <c r="FJ620" s="152">
        <v>26.975190909999998</v>
      </c>
      <c r="FK620" s="152">
        <v>86.401727149999999</v>
      </c>
      <c r="FL620" s="152">
        <v>78.199488869999996</v>
      </c>
      <c r="FM620" s="152">
        <v>10.344360419999999</v>
      </c>
      <c r="FP620" s="152">
        <v>6.1319235519999999</v>
      </c>
      <c r="FQ620" s="152">
        <v>244.89402340000001</v>
      </c>
      <c r="FR620" s="152">
        <v>19.878674490000002</v>
      </c>
      <c r="FS620" s="152">
        <v>39.46160167</v>
      </c>
      <c r="FT620" s="152">
        <v>0.44971411999999999</v>
      </c>
      <c r="FX620" s="152">
        <v>0.22430497499999999</v>
      </c>
      <c r="FY620" s="152">
        <v>120.6171228</v>
      </c>
      <c r="FZ620" s="152">
        <v>3.0360466420000001</v>
      </c>
      <c r="GA620" s="152">
        <v>8.2104604719999994</v>
      </c>
      <c r="GB620" s="152">
        <v>1.324229238</v>
      </c>
      <c r="GC620" s="152">
        <v>6.8623132260000004</v>
      </c>
      <c r="GD620" s="152">
        <v>2.2339554189999999</v>
      </c>
      <c r="GE620" s="152">
        <v>0.82553158800000004</v>
      </c>
      <c r="GF620" s="152">
        <v>2.8855710029999999</v>
      </c>
      <c r="GG620" s="152">
        <v>0.51258687800000002</v>
      </c>
      <c r="GH620" s="152">
        <v>3.3037474750000002</v>
      </c>
      <c r="GI620" s="152">
        <v>0.71786941299999996</v>
      </c>
      <c r="GJ620" s="152">
        <v>2.0312041920000001</v>
      </c>
      <c r="GL620" s="152">
        <v>2.0280918489999999</v>
      </c>
      <c r="GM620" s="152">
        <v>0.313205856</v>
      </c>
      <c r="GN620" s="152">
        <v>1.3026614400000001</v>
      </c>
      <c r="GO620" s="152">
        <v>4.4160113000000001E-2</v>
      </c>
      <c r="GS620" s="152">
        <v>1.5387412499999999</v>
      </c>
      <c r="GT620" s="152">
        <v>0.364899105</v>
      </c>
      <c r="GU620" s="152">
        <v>0.17157909700000001</v>
      </c>
    </row>
    <row r="621" spans="1:203">
      <c r="A621" s="151">
        <v>2874</v>
      </c>
      <c r="B621" s="152" t="s">
        <v>2859</v>
      </c>
      <c r="C621" s="152" t="s">
        <v>3577</v>
      </c>
      <c r="D621" s="152" t="s">
        <v>3578</v>
      </c>
      <c r="E621" s="152" t="s">
        <v>4587</v>
      </c>
      <c r="F621" s="152" t="s">
        <v>9065</v>
      </c>
      <c r="L621" s="153" t="s">
        <v>4588</v>
      </c>
      <c r="M621" s="153" t="s">
        <v>5452</v>
      </c>
      <c r="P621" s="152">
        <v>-22.561166669999999</v>
      </c>
      <c r="Q621" s="152">
        <v>-176.44066670000001</v>
      </c>
      <c r="R621" s="152" t="s">
        <v>3582</v>
      </c>
      <c r="S621" s="152" t="s">
        <v>3690</v>
      </c>
      <c r="T621" s="152">
        <v>56.34</v>
      </c>
      <c r="U621" s="152">
        <v>1.04</v>
      </c>
      <c r="V621" s="152">
        <v>16.079999999999998</v>
      </c>
      <c r="X621" s="152">
        <v>8.85</v>
      </c>
      <c r="AA621" s="152">
        <v>3.03</v>
      </c>
      <c r="AB621" s="152">
        <v>0.24</v>
      </c>
      <c r="AC621" s="152">
        <v>8.0299999999999994</v>
      </c>
      <c r="AD621" s="152">
        <v>3.14</v>
      </c>
      <c r="AE621" s="152">
        <v>0.66</v>
      </c>
      <c r="AF621" s="152">
        <v>0.19</v>
      </c>
      <c r="AJ621" s="152">
        <v>2.31</v>
      </c>
      <c r="AK621" s="156">
        <f t="shared" si="9"/>
        <v>9.2999999999999992E-3</v>
      </c>
      <c r="AL621" s="151">
        <v>93</v>
      </c>
      <c r="AM621" s="151">
        <v>236</v>
      </c>
      <c r="AN621" s="151">
        <v>933</v>
      </c>
      <c r="AO621" s="151">
        <v>1386</v>
      </c>
      <c r="CR621" s="152">
        <v>1.18</v>
      </c>
      <c r="DC621" s="152">
        <v>46.5</v>
      </c>
      <c r="DE621" s="152">
        <v>35.11</v>
      </c>
      <c r="DF621" s="152">
        <v>0.73329999999999995</v>
      </c>
      <c r="DH621" s="152">
        <v>7.3300000000000004E-2</v>
      </c>
      <c r="DK621" s="152">
        <v>1.2063999999999999</v>
      </c>
      <c r="DM621" s="152">
        <v>17.78</v>
      </c>
      <c r="DN621" s="152">
        <v>3.32E-2</v>
      </c>
      <c r="DQ621" s="152">
        <v>88.560403109999996</v>
      </c>
      <c r="FA621" s="152">
        <v>5.7008890870000002</v>
      </c>
      <c r="FB621" s="152">
        <v>0.33550791800000002</v>
      </c>
      <c r="FD621" s="152">
        <v>32.447322870000001</v>
      </c>
      <c r="FF621" s="152">
        <v>285.64467380000002</v>
      </c>
      <c r="FG621" s="152">
        <v>45.893504989999997</v>
      </c>
      <c r="FI621" s="152">
        <v>30.215562949999999</v>
      </c>
      <c r="FJ621" s="152">
        <v>26.975190909999998</v>
      </c>
      <c r="FK621" s="152">
        <v>86.401727149999999</v>
      </c>
      <c r="FL621" s="152">
        <v>78.199488869999996</v>
      </c>
      <c r="FM621" s="152">
        <v>10.344360419999999</v>
      </c>
      <c r="FP621" s="152">
        <v>6.1319235519999999</v>
      </c>
      <c r="FQ621" s="152">
        <v>244.89402340000001</v>
      </c>
      <c r="FR621" s="152">
        <v>19.878674490000002</v>
      </c>
      <c r="FS621" s="152">
        <v>39.46160167</v>
      </c>
      <c r="FT621" s="152">
        <v>0.44971411999999999</v>
      </c>
      <c r="FX621" s="152">
        <v>0.22430497499999999</v>
      </c>
      <c r="FY621" s="152">
        <v>120.6171228</v>
      </c>
      <c r="FZ621" s="152">
        <v>3.0360466420000001</v>
      </c>
      <c r="GA621" s="152">
        <v>8.2104604719999994</v>
      </c>
      <c r="GB621" s="152">
        <v>1.324229238</v>
      </c>
      <c r="GC621" s="152">
        <v>6.8623132260000004</v>
      </c>
      <c r="GD621" s="152">
        <v>2.2339554189999999</v>
      </c>
      <c r="GE621" s="152">
        <v>0.82553158800000004</v>
      </c>
      <c r="GF621" s="152">
        <v>2.8855710029999999</v>
      </c>
      <c r="GG621" s="152">
        <v>0.51258687800000002</v>
      </c>
      <c r="GH621" s="152">
        <v>3.3037474750000002</v>
      </c>
      <c r="GI621" s="152">
        <v>0.71786941299999996</v>
      </c>
      <c r="GJ621" s="152">
        <v>2.0312041920000001</v>
      </c>
      <c r="GL621" s="152">
        <v>2.0280918489999999</v>
      </c>
      <c r="GM621" s="152">
        <v>0.313205856</v>
      </c>
      <c r="GN621" s="152">
        <v>1.3026614400000001</v>
      </c>
      <c r="GO621" s="152">
        <v>4.4160113000000001E-2</v>
      </c>
      <c r="GS621" s="152">
        <v>1.5387412499999999</v>
      </c>
      <c r="GT621" s="152">
        <v>0.364899105</v>
      </c>
      <c r="GU621" s="152">
        <v>0.17157909700000001</v>
      </c>
    </row>
    <row r="622" spans="1:203">
      <c r="A622" s="151">
        <v>2875</v>
      </c>
      <c r="B622" s="152" t="s">
        <v>2859</v>
      </c>
      <c r="C622" s="152" t="s">
        <v>3577</v>
      </c>
      <c r="D622" s="152" t="s">
        <v>3578</v>
      </c>
      <c r="E622" s="152" t="s">
        <v>4587</v>
      </c>
      <c r="F622" s="152" t="s">
        <v>9066</v>
      </c>
      <c r="L622" s="153" t="s">
        <v>4588</v>
      </c>
      <c r="M622" s="153" t="s">
        <v>4129</v>
      </c>
      <c r="P622" s="152">
        <v>-22.561166669999999</v>
      </c>
      <c r="Q622" s="152">
        <v>-176.44066670000001</v>
      </c>
      <c r="R622" s="152" t="s">
        <v>3582</v>
      </c>
      <c r="S622" s="152" t="s">
        <v>3690</v>
      </c>
      <c r="T622" s="152">
        <v>51.35</v>
      </c>
      <c r="U622" s="152">
        <v>1.32</v>
      </c>
      <c r="V622" s="152">
        <v>15.74</v>
      </c>
      <c r="X622" s="152">
        <v>11.51</v>
      </c>
      <c r="AA622" s="152">
        <v>5.25</v>
      </c>
      <c r="AB622" s="152">
        <v>0.28999999999999998</v>
      </c>
      <c r="AC622" s="152">
        <v>9.0399999999999991</v>
      </c>
      <c r="AD622" s="152">
        <v>2.4500000000000002</v>
      </c>
      <c r="AE622" s="152">
        <v>0.3</v>
      </c>
      <c r="AF622" s="152">
        <v>0.11</v>
      </c>
      <c r="AJ622" s="152">
        <v>3.62</v>
      </c>
      <c r="AK622" s="156">
        <f t="shared" si="9"/>
        <v>4.4000000000000003E-3</v>
      </c>
      <c r="AL622" s="151">
        <v>44</v>
      </c>
      <c r="AM622" s="151">
        <v>347</v>
      </c>
      <c r="AN622" s="151">
        <v>1776</v>
      </c>
      <c r="AO622" s="151">
        <v>2476</v>
      </c>
      <c r="CR622" s="152">
        <v>1.18</v>
      </c>
      <c r="DC622" s="152">
        <v>45.02</v>
      </c>
      <c r="DE622" s="152">
        <v>35.82</v>
      </c>
      <c r="DF622" s="152">
        <v>0.73880000000000001</v>
      </c>
      <c r="DH622" s="152">
        <v>6.7599999999999993E-2</v>
      </c>
      <c r="DK622" s="152">
        <v>0.58430000000000004</v>
      </c>
      <c r="DM622" s="152">
        <v>18.46</v>
      </c>
      <c r="DN622" s="152">
        <v>1.4999999999999999E-2</v>
      </c>
      <c r="DQ622" s="152">
        <v>94.578250440000005</v>
      </c>
      <c r="FA622" s="152">
        <v>5.7008890870000002</v>
      </c>
      <c r="FB622" s="152">
        <v>0.33550791800000002</v>
      </c>
      <c r="FD622" s="152">
        <v>32.447322870000001</v>
      </c>
      <c r="FF622" s="152">
        <v>285.64467380000002</v>
      </c>
      <c r="FG622" s="152">
        <v>45.893504989999997</v>
      </c>
      <c r="FI622" s="152">
        <v>30.215562949999999</v>
      </c>
      <c r="FJ622" s="152">
        <v>26.975190909999998</v>
      </c>
      <c r="FK622" s="152">
        <v>86.401727149999999</v>
      </c>
      <c r="FL622" s="152">
        <v>78.199488869999996</v>
      </c>
      <c r="FM622" s="152">
        <v>10.344360419999999</v>
      </c>
      <c r="FP622" s="152">
        <v>6.1319235519999999</v>
      </c>
      <c r="FQ622" s="152">
        <v>244.89402340000001</v>
      </c>
      <c r="FR622" s="152">
        <v>19.878674490000002</v>
      </c>
      <c r="FS622" s="152">
        <v>39.46160167</v>
      </c>
      <c r="FT622" s="152">
        <v>0.44971411999999999</v>
      </c>
      <c r="FX622" s="152">
        <v>0.22430497499999999</v>
      </c>
      <c r="FY622" s="152">
        <v>120.6171228</v>
      </c>
      <c r="FZ622" s="152">
        <v>3.0360466420000001</v>
      </c>
      <c r="GA622" s="152">
        <v>8.2104604719999994</v>
      </c>
      <c r="GB622" s="152">
        <v>1.324229238</v>
      </c>
      <c r="GC622" s="152">
        <v>6.8623132260000004</v>
      </c>
      <c r="GD622" s="152">
        <v>2.2339554189999999</v>
      </c>
      <c r="GE622" s="152">
        <v>0.82553158800000004</v>
      </c>
      <c r="GF622" s="152">
        <v>2.8855710029999999</v>
      </c>
      <c r="GG622" s="152">
        <v>0.51258687800000002</v>
      </c>
      <c r="GH622" s="152">
        <v>3.3037474750000002</v>
      </c>
      <c r="GI622" s="152">
        <v>0.71786941299999996</v>
      </c>
      <c r="GJ622" s="152">
        <v>2.0312041920000001</v>
      </c>
      <c r="GL622" s="152">
        <v>2.0280918489999999</v>
      </c>
      <c r="GM622" s="152">
        <v>0.313205856</v>
      </c>
      <c r="GN622" s="152">
        <v>1.3026614400000001</v>
      </c>
      <c r="GO622" s="152">
        <v>4.4160113000000001E-2</v>
      </c>
      <c r="GS622" s="152">
        <v>1.5387412499999999</v>
      </c>
      <c r="GT622" s="152">
        <v>0.364899105</v>
      </c>
      <c r="GU622" s="152">
        <v>0.17157909700000001</v>
      </c>
    </row>
    <row r="623" spans="1:203">
      <c r="A623" s="151">
        <v>2881</v>
      </c>
      <c r="B623" s="152" t="s">
        <v>2859</v>
      </c>
      <c r="C623" s="152" t="s">
        <v>3577</v>
      </c>
      <c r="D623" s="152" t="s">
        <v>3578</v>
      </c>
      <c r="E623" s="152" t="s">
        <v>3896</v>
      </c>
      <c r="F623" s="152" t="s">
        <v>9067</v>
      </c>
      <c r="L623" s="153" t="s">
        <v>3897</v>
      </c>
      <c r="M623" s="153" t="s">
        <v>3898</v>
      </c>
      <c r="P623" s="152">
        <v>-24.85883333</v>
      </c>
      <c r="Q623" s="152">
        <v>-177.06416669999999</v>
      </c>
      <c r="R623" s="152" t="s">
        <v>3582</v>
      </c>
      <c r="S623" s="152" t="s">
        <v>2716</v>
      </c>
      <c r="T623" s="152">
        <v>48.67</v>
      </c>
      <c r="U623" s="152">
        <v>1.1299999999999999</v>
      </c>
      <c r="V623" s="152">
        <v>16.34</v>
      </c>
      <c r="X623" s="152">
        <v>11.72</v>
      </c>
      <c r="AA623" s="152">
        <v>5.0599999999999996</v>
      </c>
      <c r="AB623" s="152">
        <v>0.19</v>
      </c>
      <c r="AC623" s="152">
        <v>12.33</v>
      </c>
      <c r="AD623" s="152">
        <v>2.38</v>
      </c>
      <c r="AE623" s="152">
        <v>0.16</v>
      </c>
      <c r="AF623" s="152">
        <v>0.15</v>
      </c>
      <c r="AJ623" s="152">
        <v>1.67</v>
      </c>
      <c r="AK623" s="156">
        <f t="shared" si="9"/>
        <v>1.5543706499999999E-2</v>
      </c>
      <c r="AL623" s="151">
        <v>155.43706499999999</v>
      </c>
      <c r="AM623" s="151">
        <v>237.88472039999999</v>
      </c>
      <c r="AN623" s="151">
        <v>1039</v>
      </c>
      <c r="CR623" s="152">
        <v>0.96</v>
      </c>
      <c r="DC623" s="152">
        <v>38.74</v>
      </c>
      <c r="DD623" s="152">
        <v>3.5799999999999998E-2</v>
      </c>
      <c r="DE623" s="152">
        <v>3.2300000000000002E-2</v>
      </c>
      <c r="DF623" s="152">
        <v>19.22</v>
      </c>
      <c r="DG623" s="152">
        <v>40.1</v>
      </c>
      <c r="DH623" s="152">
        <v>0.35110000000000002</v>
      </c>
      <c r="DI623" s="152">
        <v>1.6999999999999999E-3</v>
      </c>
      <c r="DJ623" s="152">
        <v>7.0800000000000002E-2</v>
      </c>
      <c r="DM623" s="152">
        <v>0.26019999999999999</v>
      </c>
      <c r="DO623" s="154">
        <v>78.806500760000006</v>
      </c>
      <c r="FA623" s="152">
        <v>3.480231029</v>
      </c>
      <c r="FB623" s="152">
        <v>0.343621436</v>
      </c>
      <c r="FD623" s="152">
        <v>40.091855750000001</v>
      </c>
      <c r="FF623" s="152">
        <v>307.2752754</v>
      </c>
      <c r="FG623" s="152">
        <v>55.168055600000002</v>
      </c>
      <c r="FI623" s="152">
        <v>39.957683920000001</v>
      </c>
      <c r="FJ623" s="152">
        <v>47.692952290000001</v>
      </c>
      <c r="FK623" s="152">
        <v>104.43705300000001</v>
      </c>
      <c r="FL623" s="152">
        <v>98.784075720000004</v>
      </c>
      <c r="FM623" s="152">
        <v>9.8214871559999999</v>
      </c>
      <c r="FP623" s="152">
        <v>1.7231969949999999</v>
      </c>
      <c r="FQ623" s="152">
        <v>216.61454269999999</v>
      </c>
      <c r="FR623" s="152">
        <v>18.308560199999999</v>
      </c>
      <c r="FS623" s="152">
        <v>54.884103840000002</v>
      </c>
      <c r="FT623" s="152">
        <v>0.57654179100000003</v>
      </c>
      <c r="FX623" s="152">
        <v>4.9677337000000002E-2</v>
      </c>
      <c r="FY623" s="152">
        <v>44.619786879999999</v>
      </c>
      <c r="FZ623" s="152">
        <v>1.8974143800000001</v>
      </c>
      <c r="GA623" s="152">
        <v>6.3693991700000003</v>
      </c>
      <c r="GB623" s="152">
        <v>1.0946882099999999</v>
      </c>
      <c r="GC623" s="152">
        <v>5.9694843710000001</v>
      </c>
      <c r="GD623" s="152">
        <v>2.010773183</v>
      </c>
      <c r="GE623" s="152">
        <v>0.80873991999999995</v>
      </c>
      <c r="GF623" s="152">
        <v>2.7282979799999998</v>
      </c>
      <c r="GG623" s="152">
        <v>0.49530202000000001</v>
      </c>
      <c r="GH623" s="152">
        <v>3.1036598479999999</v>
      </c>
      <c r="GI623" s="152">
        <v>0.66299156299999995</v>
      </c>
      <c r="GJ623" s="152">
        <v>1.8786819859999999</v>
      </c>
      <c r="GL623" s="152">
        <v>1.774326208</v>
      </c>
      <c r="GM623" s="152">
        <v>0.27232505499999998</v>
      </c>
      <c r="GN623" s="152">
        <v>1.3656985150000001</v>
      </c>
      <c r="GO623" s="152">
        <v>4.9812046999999998E-2</v>
      </c>
      <c r="GS623" s="152">
        <v>0.60965909100000004</v>
      </c>
      <c r="GT623" s="152">
        <v>9.6763627000000005E-2</v>
      </c>
      <c r="GU623" s="152">
        <v>5.8694631999999997E-2</v>
      </c>
    </row>
    <row r="624" spans="1:203">
      <c r="A624" s="151">
        <v>2882</v>
      </c>
      <c r="B624" s="152" t="s">
        <v>2859</v>
      </c>
      <c r="C624" s="152" t="s">
        <v>3577</v>
      </c>
      <c r="D624" s="152" t="s">
        <v>3578</v>
      </c>
      <c r="E624" s="152" t="s">
        <v>3896</v>
      </c>
      <c r="F624" s="152" t="s">
        <v>9068</v>
      </c>
      <c r="L624" s="153" t="s">
        <v>3897</v>
      </c>
      <c r="M624" s="153" t="s">
        <v>4145</v>
      </c>
      <c r="P624" s="152">
        <v>-24.85883333</v>
      </c>
      <c r="Q624" s="152">
        <v>-177.06416669999999</v>
      </c>
      <c r="R624" s="152" t="s">
        <v>3582</v>
      </c>
      <c r="S624" s="152" t="s">
        <v>2716</v>
      </c>
      <c r="T624" s="152">
        <v>49.4</v>
      </c>
      <c r="U624" s="152">
        <v>1.39</v>
      </c>
      <c r="V624" s="152">
        <v>14.06</v>
      </c>
      <c r="X624" s="152">
        <v>12.71</v>
      </c>
      <c r="AA624" s="152">
        <v>5.85</v>
      </c>
      <c r="AB624" s="152">
        <v>0.17</v>
      </c>
      <c r="AC624" s="152">
        <v>11.12</v>
      </c>
      <c r="AD624" s="152">
        <v>2.4900000000000002</v>
      </c>
      <c r="AE624" s="152">
        <v>0.21</v>
      </c>
      <c r="AF624" s="152">
        <v>0.21</v>
      </c>
      <c r="AJ624" s="152">
        <v>1.1599999999999999</v>
      </c>
      <c r="AK624" s="156">
        <f t="shared" si="9"/>
        <v>1.040055606E-3</v>
      </c>
      <c r="AL624" s="151">
        <v>10.40055606</v>
      </c>
      <c r="AM624" s="151">
        <v>185.28135839999999</v>
      </c>
      <c r="AN624" s="151">
        <v>350</v>
      </c>
      <c r="CR624" s="152">
        <v>0.96</v>
      </c>
      <c r="DC624" s="152">
        <v>38.770000000000003</v>
      </c>
      <c r="DD624" s="152">
        <v>2.46E-2</v>
      </c>
      <c r="DE624" s="152">
        <v>3.3999999999999998E-3</v>
      </c>
      <c r="DF624" s="152">
        <v>17.79</v>
      </c>
      <c r="DG624" s="152">
        <v>42.6</v>
      </c>
      <c r="DH624" s="152">
        <v>0.29020000000000001</v>
      </c>
      <c r="DI624" s="152">
        <v>8.3999999999999995E-3</v>
      </c>
      <c r="DJ624" s="152">
        <v>4.9599999999999998E-2</v>
      </c>
      <c r="DM624" s="152">
        <v>0.28210000000000002</v>
      </c>
      <c r="DO624" s="154">
        <v>81.009687409999998</v>
      </c>
      <c r="FA624" s="152">
        <v>3.480231029</v>
      </c>
      <c r="FB624" s="152">
        <v>0.343621436</v>
      </c>
      <c r="FD624" s="152">
        <v>40.091855750000001</v>
      </c>
      <c r="FF624" s="152">
        <v>307.2752754</v>
      </c>
      <c r="FG624" s="152">
        <v>55.168055600000002</v>
      </c>
      <c r="FI624" s="152">
        <v>39.957683920000001</v>
      </c>
      <c r="FJ624" s="152">
        <v>47.692952290000001</v>
      </c>
      <c r="FK624" s="152">
        <v>104.43705300000001</v>
      </c>
      <c r="FL624" s="152">
        <v>98.784075720000004</v>
      </c>
      <c r="FM624" s="152">
        <v>9.8214871559999999</v>
      </c>
      <c r="FP624" s="152">
        <v>1.7231969949999999</v>
      </c>
      <c r="FQ624" s="152">
        <v>216.61454269999999</v>
      </c>
      <c r="FR624" s="152">
        <v>18.308560199999999</v>
      </c>
      <c r="FS624" s="152">
        <v>54.884103840000002</v>
      </c>
      <c r="FT624" s="152">
        <v>0.57654179100000003</v>
      </c>
      <c r="FX624" s="152">
        <v>4.9677337000000002E-2</v>
      </c>
      <c r="FY624" s="152">
        <v>44.619786879999999</v>
      </c>
      <c r="FZ624" s="152">
        <v>1.8974143800000001</v>
      </c>
      <c r="GA624" s="152">
        <v>6.3693991700000003</v>
      </c>
      <c r="GB624" s="152">
        <v>1.0946882099999999</v>
      </c>
      <c r="GC624" s="152">
        <v>5.9694843710000001</v>
      </c>
      <c r="GD624" s="152">
        <v>2.010773183</v>
      </c>
      <c r="GE624" s="152">
        <v>0.80873991999999995</v>
      </c>
      <c r="GF624" s="152">
        <v>2.7282979799999998</v>
      </c>
      <c r="GG624" s="152">
        <v>0.49530202000000001</v>
      </c>
      <c r="GH624" s="152">
        <v>3.1036598479999999</v>
      </c>
      <c r="GI624" s="152">
        <v>0.66299156299999995</v>
      </c>
      <c r="GJ624" s="152">
        <v>1.8786819859999999</v>
      </c>
      <c r="GL624" s="152">
        <v>1.774326208</v>
      </c>
      <c r="GM624" s="152">
        <v>0.27232505499999998</v>
      </c>
      <c r="GN624" s="152">
        <v>1.3656985150000001</v>
      </c>
      <c r="GO624" s="152">
        <v>4.9812046999999998E-2</v>
      </c>
      <c r="GS624" s="152">
        <v>0.60965909100000004</v>
      </c>
      <c r="GT624" s="152">
        <v>9.6763627000000005E-2</v>
      </c>
      <c r="GU624" s="152">
        <v>5.8694631999999997E-2</v>
      </c>
    </row>
    <row r="625" spans="1:203">
      <c r="A625" s="151">
        <v>2884</v>
      </c>
      <c r="B625" s="152" t="s">
        <v>2859</v>
      </c>
      <c r="C625" s="152" t="s">
        <v>3577</v>
      </c>
      <c r="D625" s="152" t="s">
        <v>3578</v>
      </c>
      <c r="E625" s="152" t="s">
        <v>3896</v>
      </c>
      <c r="F625" s="152" t="s">
        <v>9069</v>
      </c>
      <c r="L625" s="153" t="s">
        <v>4128</v>
      </c>
      <c r="M625" s="153" t="s">
        <v>5117</v>
      </c>
      <c r="P625" s="152">
        <v>-24.80383333</v>
      </c>
      <c r="Q625" s="152">
        <v>-177.00283329999999</v>
      </c>
      <c r="R625" s="152" t="s">
        <v>3582</v>
      </c>
      <c r="S625" s="152" t="s">
        <v>2716</v>
      </c>
      <c r="T625" s="152">
        <v>52.67</v>
      </c>
      <c r="U625" s="152">
        <v>0.92</v>
      </c>
      <c r="V625" s="152">
        <v>13.48</v>
      </c>
      <c r="X625" s="152">
        <v>13.85</v>
      </c>
      <c r="AA625" s="152">
        <v>4.45</v>
      </c>
      <c r="AB625" s="152">
        <v>0.22</v>
      </c>
      <c r="AC625" s="152">
        <v>9.5399999999999991</v>
      </c>
      <c r="AD625" s="152">
        <v>2.13</v>
      </c>
      <c r="AE625" s="152">
        <v>0.27</v>
      </c>
      <c r="AF625" s="152">
        <v>0.11</v>
      </c>
      <c r="AJ625" s="152">
        <v>2.2599999999999998</v>
      </c>
      <c r="AK625" s="156">
        <f t="shared" si="9"/>
        <v>4.850919205E-3</v>
      </c>
      <c r="AL625" s="151">
        <v>48.509192050000003</v>
      </c>
      <c r="AM625" s="151">
        <v>137</v>
      </c>
      <c r="AN625" s="151">
        <v>901</v>
      </c>
      <c r="AO625" s="151">
        <v>646</v>
      </c>
      <c r="CR625" s="152">
        <v>0.96</v>
      </c>
      <c r="DC625" s="152">
        <v>36.64</v>
      </c>
      <c r="DD625" s="152">
        <v>3.5900000000000001E-2</v>
      </c>
      <c r="DE625" s="152">
        <v>3.73E-2</v>
      </c>
      <c r="DF625" s="152">
        <v>26.2</v>
      </c>
      <c r="DG625" s="152">
        <v>36.01</v>
      </c>
      <c r="DH625" s="152">
        <v>0.45029999999999998</v>
      </c>
      <c r="DI625" s="152">
        <v>3.4599999999999999E-2</v>
      </c>
      <c r="DJ625" s="152">
        <v>3.49E-2</v>
      </c>
      <c r="DM625" s="152">
        <v>0.24099999999999999</v>
      </c>
      <c r="DO625" s="154">
        <v>71.013416509999999</v>
      </c>
      <c r="ED625" s="152">
        <v>52.05</v>
      </c>
      <c r="EE625" s="152">
        <v>0.96</v>
      </c>
      <c r="EF625" s="152">
        <v>15.41</v>
      </c>
      <c r="EH625" s="152">
        <v>12.9</v>
      </c>
      <c r="EK625" s="152">
        <v>0.23</v>
      </c>
      <c r="EL625" s="152">
        <v>4.7699999999999996</v>
      </c>
      <c r="EM625" s="152">
        <v>10.210000000000001</v>
      </c>
      <c r="EO625" s="152">
        <v>2.2000000000000002</v>
      </c>
      <c r="EP625" s="152">
        <v>0.24</v>
      </c>
      <c r="EQ625" s="152">
        <v>7.0000000000000007E-2</v>
      </c>
      <c r="ES625" s="152">
        <v>4.88</v>
      </c>
      <c r="FA625" s="152">
        <v>5.1582989169999998</v>
      </c>
      <c r="FB625" s="152">
        <v>0.31744015399999997</v>
      </c>
      <c r="FD625" s="152">
        <v>47.432801789999999</v>
      </c>
      <c r="FF625" s="152">
        <v>454.96182850000002</v>
      </c>
      <c r="FG625" s="152">
        <v>6.509648683</v>
      </c>
      <c r="FI625" s="152">
        <v>38.025905979999997</v>
      </c>
      <c r="FJ625" s="152">
        <v>8.0633894430000002</v>
      </c>
      <c r="FK625" s="152">
        <v>142.19816080000001</v>
      </c>
      <c r="FL625" s="152">
        <v>114.3129795</v>
      </c>
      <c r="FM625" s="152">
        <v>10.03848483</v>
      </c>
      <c r="FP625" s="152">
        <v>2.994194931</v>
      </c>
      <c r="FQ625" s="152">
        <v>229.5119129</v>
      </c>
      <c r="FR625" s="152">
        <v>19.426135760000001</v>
      </c>
      <c r="FS625" s="152">
        <v>42.208183339999998</v>
      </c>
      <c r="FT625" s="152">
        <v>0.42686572900000003</v>
      </c>
      <c r="FX625" s="152">
        <v>0.11399633000000001</v>
      </c>
      <c r="FY625" s="152">
        <v>93.545097440000006</v>
      </c>
      <c r="FZ625" s="152">
        <v>1.66350833</v>
      </c>
      <c r="GA625" s="152">
        <v>5.2192589659999999</v>
      </c>
      <c r="GB625" s="152">
        <v>0.89113977600000005</v>
      </c>
      <c r="GC625" s="152">
        <v>4.9775414979999999</v>
      </c>
      <c r="GD625" s="152">
        <v>1.788998597</v>
      </c>
      <c r="GE625" s="152">
        <v>0.73971584599999995</v>
      </c>
      <c r="GF625" s="152">
        <v>2.5827159320000002</v>
      </c>
      <c r="GG625" s="152">
        <v>0.48916802300000001</v>
      </c>
      <c r="GH625" s="152">
        <v>3.2106053289999998</v>
      </c>
      <c r="GI625" s="152">
        <v>0.71393289400000004</v>
      </c>
      <c r="GJ625" s="152">
        <v>2.0633736840000001</v>
      </c>
      <c r="GL625" s="152">
        <v>2.074051823</v>
      </c>
      <c r="GM625" s="152">
        <v>0.32175274500000001</v>
      </c>
      <c r="GN625" s="152">
        <v>1.3873547159999999</v>
      </c>
      <c r="GO625" s="152">
        <v>5.9431288999999998E-2</v>
      </c>
      <c r="GS625" s="152">
        <v>1.268024673</v>
      </c>
      <c r="GT625" s="152">
        <v>0.166451925</v>
      </c>
      <c r="GU625" s="152">
        <v>0.13098221900000001</v>
      </c>
    </row>
    <row r="626" spans="1:203">
      <c r="A626" s="151">
        <v>2885</v>
      </c>
      <c r="B626" s="152" t="s">
        <v>2859</v>
      </c>
      <c r="C626" s="152" t="s">
        <v>3577</v>
      </c>
      <c r="D626" s="152" t="s">
        <v>3578</v>
      </c>
      <c r="E626" s="152" t="s">
        <v>3896</v>
      </c>
      <c r="F626" s="152" t="s">
        <v>9070</v>
      </c>
      <c r="L626" s="153" t="s">
        <v>4128</v>
      </c>
      <c r="M626" s="153" t="s">
        <v>4716</v>
      </c>
      <c r="P626" s="152">
        <v>-24.80383333</v>
      </c>
      <c r="Q626" s="152">
        <v>-177.00283329999999</v>
      </c>
      <c r="R626" s="152" t="s">
        <v>3582</v>
      </c>
      <c r="S626" s="152" t="s">
        <v>2716</v>
      </c>
      <c r="T626" s="152">
        <v>53.2</v>
      </c>
      <c r="U626" s="152">
        <v>1.05</v>
      </c>
      <c r="V626" s="152">
        <v>14.98</v>
      </c>
      <c r="X626" s="152">
        <v>12.32</v>
      </c>
      <c r="AA626" s="152">
        <v>3</v>
      </c>
      <c r="AB626" s="152">
        <v>0.26</v>
      </c>
      <c r="AC626" s="152">
        <v>10.64</v>
      </c>
      <c r="AD626" s="152">
        <v>1.31</v>
      </c>
      <c r="AE626" s="152">
        <v>0.22</v>
      </c>
      <c r="AF626" s="152">
        <v>0.11</v>
      </c>
      <c r="AJ626" s="152">
        <v>3.31</v>
      </c>
      <c r="AK626" s="156">
        <f t="shared" si="9"/>
        <v>1.1722615380000001E-2</v>
      </c>
      <c r="AL626" s="151">
        <v>117.22615380000001</v>
      </c>
      <c r="AM626" s="151">
        <v>203</v>
      </c>
      <c r="AN626" s="151">
        <v>958</v>
      </c>
      <c r="AO626" s="151">
        <v>1057</v>
      </c>
      <c r="AQ626" s="152">
        <v>5.7240000000000002</v>
      </c>
      <c r="AW626" s="152">
        <v>55.533999999999999</v>
      </c>
      <c r="AY626" s="151">
        <v>327.45400000000001</v>
      </c>
      <c r="AZ626" s="152">
        <v>12.763</v>
      </c>
      <c r="BA626" s="152">
        <v>78.588999999999999</v>
      </c>
      <c r="BB626" s="152">
        <v>60.332000000000001</v>
      </c>
      <c r="BC626" s="152">
        <v>111.491</v>
      </c>
      <c r="BD626" s="152">
        <v>123.053</v>
      </c>
      <c r="BG626" s="152">
        <v>2.7240000000000002</v>
      </c>
      <c r="BH626" s="152">
        <v>173.82300000000001</v>
      </c>
      <c r="BI626" s="152">
        <v>21.645</v>
      </c>
      <c r="BJ626" s="152">
        <v>38.720999999999997</v>
      </c>
      <c r="BK626" s="152">
        <v>0.34200000000000003</v>
      </c>
      <c r="BN626" s="152">
        <v>14.119</v>
      </c>
      <c r="BO626" s="152">
        <v>76.311999999999998</v>
      </c>
      <c r="BP626" s="152">
        <v>1.76</v>
      </c>
      <c r="BQ626" s="152">
        <v>4.7679999999999998</v>
      </c>
      <c r="BR626" s="152">
        <v>0.86599999999999999</v>
      </c>
      <c r="BS626" s="152">
        <v>4.9770000000000003</v>
      </c>
      <c r="BT626" s="152">
        <v>1.8859999999999999</v>
      </c>
      <c r="BU626" s="152">
        <v>0.77200000000000002</v>
      </c>
      <c r="BV626" s="152">
        <v>2.7250000000000001</v>
      </c>
      <c r="BW626" s="152">
        <v>0.45700000000000002</v>
      </c>
      <c r="BX626" s="152">
        <v>2.8170000000000002</v>
      </c>
      <c r="BZ626" s="152">
        <v>2.1419999999999999</v>
      </c>
      <c r="CA626" s="152">
        <v>2.0750000000000002</v>
      </c>
      <c r="CD626" s="152">
        <v>0.96099999999999997</v>
      </c>
      <c r="CE626" s="152">
        <v>1.2999999999999999E-2</v>
      </c>
      <c r="CH626" s="152">
        <v>0.93500000000000005</v>
      </c>
      <c r="CJ626" s="152">
        <v>0.13400000000000001</v>
      </c>
      <c r="CK626" s="152">
        <v>6.3E-2</v>
      </c>
      <c r="CR626" s="152">
        <v>0.96</v>
      </c>
      <c r="DC626" s="152">
        <v>38.5</v>
      </c>
      <c r="DD626" s="152">
        <v>4.24E-2</v>
      </c>
      <c r="DE626" s="152">
        <v>3.85E-2</v>
      </c>
      <c r="DF626" s="152">
        <v>26.98</v>
      </c>
      <c r="DG626" s="152">
        <v>34.92</v>
      </c>
      <c r="DH626" s="152">
        <v>0.22320000000000001</v>
      </c>
      <c r="DI626" s="152">
        <v>3.3099999999999997E-2</v>
      </c>
      <c r="DJ626" s="152" t="s">
        <v>2867</v>
      </c>
      <c r="DM626" s="152">
        <v>0.21160000000000001</v>
      </c>
      <c r="DO626" s="154">
        <v>69.755226930000006</v>
      </c>
      <c r="ED626" s="152">
        <v>52.05</v>
      </c>
      <c r="EE626" s="152">
        <v>0.96</v>
      </c>
      <c r="EF626" s="152">
        <v>15.41</v>
      </c>
      <c r="EH626" s="152">
        <v>12.9</v>
      </c>
      <c r="EK626" s="152">
        <v>0.23</v>
      </c>
      <c r="EL626" s="152">
        <v>4.7699999999999996</v>
      </c>
      <c r="EM626" s="152">
        <v>10.210000000000001</v>
      </c>
      <c r="EO626" s="152">
        <v>2.2000000000000002</v>
      </c>
      <c r="EP626" s="152">
        <v>0.24</v>
      </c>
      <c r="EQ626" s="152">
        <v>7.0000000000000007E-2</v>
      </c>
      <c r="ES626" s="152">
        <v>4.88</v>
      </c>
      <c r="FA626" s="152">
        <v>5.1582989169999998</v>
      </c>
      <c r="FB626" s="152">
        <v>0.31744015399999997</v>
      </c>
      <c r="FD626" s="152">
        <v>47.432801789999999</v>
      </c>
      <c r="FF626" s="152">
        <v>454.96182850000002</v>
      </c>
      <c r="FG626" s="152">
        <v>6.509648683</v>
      </c>
      <c r="FI626" s="152">
        <v>38.025905979999997</v>
      </c>
      <c r="FJ626" s="152">
        <v>8.0633894430000002</v>
      </c>
      <c r="FK626" s="152">
        <v>142.19816080000001</v>
      </c>
      <c r="FL626" s="152">
        <v>114.3129795</v>
      </c>
      <c r="FM626" s="152">
        <v>10.03848483</v>
      </c>
      <c r="FP626" s="152">
        <v>2.994194931</v>
      </c>
      <c r="FQ626" s="152">
        <v>229.5119129</v>
      </c>
      <c r="FR626" s="152">
        <v>19.426135760000001</v>
      </c>
      <c r="FS626" s="152">
        <v>42.208183339999998</v>
      </c>
      <c r="FT626" s="152">
        <v>0.42686572900000003</v>
      </c>
      <c r="FX626" s="152">
        <v>0.11399633000000001</v>
      </c>
      <c r="FY626" s="152">
        <v>93.545097440000006</v>
      </c>
      <c r="FZ626" s="152">
        <v>1.66350833</v>
      </c>
      <c r="GA626" s="152">
        <v>5.2192589659999999</v>
      </c>
      <c r="GB626" s="152">
        <v>0.89113977600000005</v>
      </c>
      <c r="GC626" s="152">
        <v>4.9775414979999999</v>
      </c>
      <c r="GD626" s="152">
        <v>1.788998597</v>
      </c>
      <c r="GE626" s="152">
        <v>0.73971584599999995</v>
      </c>
      <c r="GF626" s="152">
        <v>2.5827159320000002</v>
      </c>
      <c r="GG626" s="152">
        <v>0.48916802300000001</v>
      </c>
      <c r="GH626" s="152">
        <v>3.2106053289999998</v>
      </c>
      <c r="GI626" s="152">
        <v>0.71393289400000004</v>
      </c>
      <c r="GJ626" s="152">
        <v>2.0633736840000001</v>
      </c>
      <c r="GL626" s="152">
        <v>2.074051823</v>
      </c>
      <c r="GM626" s="152">
        <v>0.32175274500000001</v>
      </c>
      <c r="GN626" s="152">
        <v>1.3873547159999999</v>
      </c>
      <c r="GO626" s="152">
        <v>5.9431288999999998E-2</v>
      </c>
      <c r="GS626" s="152">
        <v>1.268024673</v>
      </c>
      <c r="GT626" s="152">
        <v>0.166451925</v>
      </c>
      <c r="GU626" s="152">
        <v>0.13098221900000001</v>
      </c>
    </row>
    <row r="627" spans="1:203">
      <c r="A627" s="151">
        <v>2886</v>
      </c>
      <c r="B627" s="152" t="s">
        <v>2859</v>
      </c>
      <c r="C627" s="152" t="s">
        <v>3577</v>
      </c>
      <c r="D627" s="152" t="s">
        <v>3578</v>
      </c>
      <c r="E627" s="152" t="s">
        <v>3896</v>
      </c>
      <c r="F627" s="152" t="s">
        <v>9071</v>
      </c>
      <c r="L627" s="153" t="s">
        <v>4128</v>
      </c>
      <c r="M627" s="153" t="s">
        <v>4833</v>
      </c>
      <c r="P627" s="152">
        <v>-24.80383333</v>
      </c>
      <c r="Q627" s="152">
        <v>-177.00283329999999</v>
      </c>
      <c r="R627" s="152" t="s">
        <v>3582</v>
      </c>
      <c r="S627" s="152" t="s">
        <v>2716</v>
      </c>
      <c r="T627" s="152">
        <v>51.56</v>
      </c>
      <c r="U627" s="152">
        <v>0.89</v>
      </c>
      <c r="V627" s="152">
        <v>14.6</v>
      </c>
      <c r="X627" s="152">
        <v>13.57</v>
      </c>
      <c r="AA627" s="152">
        <v>4.83</v>
      </c>
      <c r="AB627" s="152">
        <v>0.44</v>
      </c>
      <c r="AC627" s="152">
        <v>9.89</v>
      </c>
      <c r="AD627" s="152">
        <v>1.3</v>
      </c>
      <c r="AE627" s="152">
        <v>0.23</v>
      </c>
      <c r="AF627" s="152">
        <v>7.0000000000000007E-2</v>
      </c>
      <c r="AJ627" s="152">
        <v>3.33</v>
      </c>
      <c r="AK627" s="156">
        <f t="shared" si="9"/>
        <v>1.3254597050000001E-2</v>
      </c>
      <c r="AL627" s="151">
        <v>132.54597050000001</v>
      </c>
      <c r="AM627" s="151">
        <v>184</v>
      </c>
      <c r="AN627" s="151">
        <v>1296</v>
      </c>
      <c r="AO627" s="151">
        <v>944</v>
      </c>
      <c r="CR627" s="152">
        <v>0.96</v>
      </c>
      <c r="DC627" s="152">
        <v>38.42</v>
      </c>
      <c r="DD627" s="152">
        <v>3.49E-2</v>
      </c>
      <c r="DE627" s="152">
        <v>2.93E-2</v>
      </c>
      <c r="DF627" s="152">
        <v>26.49</v>
      </c>
      <c r="DG627" s="152">
        <v>34.58</v>
      </c>
      <c r="DH627" s="152">
        <v>0.2233</v>
      </c>
      <c r="DI627" s="152">
        <v>3.85E-2</v>
      </c>
      <c r="DJ627" s="152" t="s">
        <v>2867</v>
      </c>
      <c r="DM627" s="152">
        <v>0.2127</v>
      </c>
      <c r="DO627" s="154">
        <v>69.944122620000002</v>
      </c>
      <c r="ED627" s="152">
        <v>52.05</v>
      </c>
      <c r="EE627" s="152">
        <v>0.96</v>
      </c>
      <c r="EF627" s="152">
        <v>15.41</v>
      </c>
      <c r="EH627" s="152">
        <v>12.9</v>
      </c>
      <c r="EK627" s="152">
        <v>0.23</v>
      </c>
      <c r="EL627" s="152">
        <v>4.7699999999999996</v>
      </c>
      <c r="EM627" s="152">
        <v>10.210000000000001</v>
      </c>
      <c r="EO627" s="152">
        <v>2.2000000000000002</v>
      </c>
      <c r="EP627" s="152">
        <v>0.24</v>
      </c>
      <c r="EQ627" s="152">
        <v>7.0000000000000007E-2</v>
      </c>
      <c r="ES627" s="152">
        <v>4.88</v>
      </c>
      <c r="FA627" s="152">
        <v>5.1582989169999998</v>
      </c>
      <c r="FB627" s="152">
        <v>0.31744015399999997</v>
      </c>
      <c r="FD627" s="152">
        <v>47.432801789999999</v>
      </c>
      <c r="FF627" s="152">
        <v>454.96182850000002</v>
      </c>
      <c r="FG627" s="152">
        <v>6.509648683</v>
      </c>
      <c r="FI627" s="152">
        <v>38.025905979999997</v>
      </c>
      <c r="FJ627" s="152">
        <v>8.0633894430000002</v>
      </c>
      <c r="FK627" s="152">
        <v>142.19816080000001</v>
      </c>
      <c r="FL627" s="152">
        <v>114.3129795</v>
      </c>
      <c r="FM627" s="152">
        <v>10.03848483</v>
      </c>
      <c r="FP627" s="152">
        <v>2.994194931</v>
      </c>
      <c r="FQ627" s="152">
        <v>229.5119129</v>
      </c>
      <c r="FR627" s="152">
        <v>19.426135760000001</v>
      </c>
      <c r="FS627" s="152">
        <v>42.208183339999998</v>
      </c>
      <c r="FT627" s="152">
        <v>0.42686572900000003</v>
      </c>
      <c r="FX627" s="152">
        <v>0.11399633000000001</v>
      </c>
      <c r="FY627" s="152">
        <v>93.545097440000006</v>
      </c>
      <c r="FZ627" s="152">
        <v>1.66350833</v>
      </c>
      <c r="GA627" s="152">
        <v>5.2192589659999999</v>
      </c>
      <c r="GB627" s="152">
        <v>0.89113977600000005</v>
      </c>
      <c r="GC627" s="152">
        <v>4.9775414979999999</v>
      </c>
      <c r="GD627" s="152">
        <v>1.788998597</v>
      </c>
      <c r="GE627" s="152">
        <v>0.73971584599999995</v>
      </c>
      <c r="GF627" s="152">
        <v>2.5827159320000002</v>
      </c>
      <c r="GG627" s="152">
        <v>0.48916802300000001</v>
      </c>
      <c r="GH627" s="152">
        <v>3.2106053289999998</v>
      </c>
      <c r="GI627" s="152">
        <v>0.71393289400000004</v>
      </c>
      <c r="GJ627" s="152">
        <v>2.0633736840000001</v>
      </c>
      <c r="GL627" s="152">
        <v>2.074051823</v>
      </c>
      <c r="GM627" s="152">
        <v>0.32175274500000001</v>
      </c>
      <c r="GN627" s="152">
        <v>1.3873547159999999</v>
      </c>
      <c r="GO627" s="152">
        <v>5.9431288999999998E-2</v>
      </c>
      <c r="GS627" s="152">
        <v>1.268024673</v>
      </c>
      <c r="GT627" s="152">
        <v>0.166451925</v>
      </c>
      <c r="GU627" s="152">
        <v>0.13098221900000001</v>
      </c>
    </row>
    <row r="628" spans="1:203">
      <c r="A628" s="151">
        <v>2887</v>
      </c>
      <c r="B628" s="152" t="s">
        <v>2859</v>
      </c>
      <c r="C628" s="152" t="s">
        <v>3577</v>
      </c>
      <c r="D628" s="152" t="s">
        <v>3578</v>
      </c>
      <c r="E628" s="152" t="s">
        <v>3896</v>
      </c>
      <c r="F628" s="152" t="s">
        <v>9072</v>
      </c>
      <c r="L628" s="153" t="s">
        <v>4128</v>
      </c>
      <c r="M628" s="153" t="s">
        <v>3898</v>
      </c>
      <c r="P628" s="152">
        <v>-24.80383333</v>
      </c>
      <c r="Q628" s="152">
        <v>-177.00283329999999</v>
      </c>
      <c r="R628" s="152" t="s">
        <v>3582</v>
      </c>
      <c r="S628" s="152" t="s">
        <v>2716</v>
      </c>
      <c r="T628" s="152">
        <v>53.21</v>
      </c>
      <c r="U628" s="152">
        <v>0.84</v>
      </c>
      <c r="V628" s="152">
        <v>15.21</v>
      </c>
      <c r="X628" s="152">
        <v>13.03</v>
      </c>
      <c r="AA628" s="152">
        <v>4.96</v>
      </c>
      <c r="AB628" s="152">
        <v>0.52</v>
      </c>
      <c r="AC628" s="152">
        <v>9.86</v>
      </c>
      <c r="AD628" s="152">
        <v>1.32</v>
      </c>
      <c r="AE628" s="152">
        <v>0.28000000000000003</v>
      </c>
      <c r="AF628" s="152">
        <v>0.13</v>
      </c>
      <c r="AJ628" s="152">
        <v>1.51</v>
      </c>
      <c r="AK628" s="156">
        <f t="shared" si="9"/>
        <v>9.6797706300000008E-3</v>
      </c>
      <c r="AL628" s="151">
        <v>96.797706300000002</v>
      </c>
      <c r="AM628" s="151">
        <v>190</v>
      </c>
      <c r="AN628" s="151">
        <v>974</v>
      </c>
      <c r="AO628" s="151">
        <v>866</v>
      </c>
      <c r="CR628" s="152">
        <v>0.96</v>
      </c>
      <c r="DC628" s="152">
        <v>38.26</v>
      </c>
      <c r="DD628" s="152">
        <v>6.8599999999999994E-2</v>
      </c>
      <c r="DE628" s="152">
        <v>1.8200000000000001E-2</v>
      </c>
      <c r="DF628" s="152">
        <v>27</v>
      </c>
      <c r="DG628" s="152">
        <v>35.29</v>
      </c>
      <c r="DH628" s="152">
        <v>0.2165</v>
      </c>
      <c r="DI628" s="152">
        <v>5.1299999999999998E-2</v>
      </c>
      <c r="DJ628" s="152">
        <v>8.0999999999999996E-3</v>
      </c>
      <c r="DM628" s="152">
        <v>0.1993</v>
      </c>
      <c r="DO628" s="154">
        <v>69.968601239999998</v>
      </c>
      <c r="ED628" s="152">
        <v>52.05</v>
      </c>
      <c r="EE628" s="152">
        <v>0.96</v>
      </c>
      <c r="EF628" s="152">
        <v>15.41</v>
      </c>
      <c r="EH628" s="152">
        <v>12.9</v>
      </c>
      <c r="EK628" s="152">
        <v>0.23</v>
      </c>
      <c r="EL628" s="152">
        <v>4.7699999999999996</v>
      </c>
      <c r="EM628" s="152">
        <v>10.210000000000001</v>
      </c>
      <c r="EO628" s="152">
        <v>2.2000000000000002</v>
      </c>
      <c r="EP628" s="152">
        <v>0.24</v>
      </c>
      <c r="EQ628" s="152">
        <v>7.0000000000000007E-2</v>
      </c>
      <c r="ES628" s="152">
        <v>4.88</v>
      </c>
      <c r="FA628" s="152">
        <v>5.1582989169999998</v>
      </c>
      <c r="FB628" s="152">
        <v>0.31744015399999997</v>
      </c>
      <c r="FD628" s="152">
        <v>47.432801789999999</v>
      </c>
      <c r="FF628" s="152">
        <v>454.96182850000002</v>
      </c>
      <c r="FG628" s="152">
        <v>6.509648683</v>
      </c>
      <c r="FI628" s="152">
        <v>38.025905979999997</v>
      </c>
      <c r="FJ628" s="152">
        <v>8.0633894430000002</v>
      </c>
      <c r="FK628" s="152">
        <v>142.19816080000001</v>
      </c>
      <c r="FL628" s="152">
        <v>114.3129795</v>
      </c>
      <c r="FM628" s="152">
        <v>10.03848483</v>
      </c>
      <c r="FP628" s="152">
        <v>2.994194931</v>
      </c>
      <c r="FQ628" s="152">
        <v>229.5119129</v>
      </c>
      <c r="FR628" s="152">
        <v>19.426135760000001</v>
      </c>
      <c r="FS628" s="152">
        <v>42.208183339999998</v>
      </c>
      <c r="FT628" s="152">
        <v>0.42686572900000003</v>
      </c>
      <c r="FX628" s="152">
        <v>0.11399633000000001</v>
      </c>
      <c r="FY628" s="152">
        <v>93.545097440000006</v>
      </c>
      <c r="FZ628" s="152">
        <v>1.66350833</v>
      </c>
      <c r="GA628" s="152">
        <v>5.2192589659999999</v>
      </c>
      <c r="GB628" s="152">
        <v>0.89113977600000005</v>
      </c>
      <c r="GC628" s="152">
        <v>4.9775414979999999</v>
      </c>
      <c r="GD628" s="152">
        <v>1.788998597</v>
      </c>
      <c r="GE628" s="152">
        <v>0.73971584599999995</v>
      </c>
      <c r="GF628" s="152">
        <v>2.5827159320000002</v>
      </c>
      <c r="GG628" s="152">
        <v>0.48916802300000001</v>
      </c>
      <c r="GH628" s="152">
        <v>3.2106053289999998</v>
      </c>
      <c r="GI628" s="152">
        <v>0.71393289400000004</v>
      </c>
      <c r="GJ628" s="152">
        <v>2.0633736840000001</v>
      </c>
      <c r="GL628" s="152">
        <v>2.074051823</v>
      </c>
      <c r="GM628" s="152">
        <v>0.32175274500000001</v>
      </c>
      <c r="GN628" s="152">
        <v>1.3873547159999999</v>
      </c>
      <c r="GO628" s="152">
        <v>5.9431288999999998E-2</v>
      </c>
      <c r="GS628" s="152">
        <v>1.268024673</v>
      </c>
      <c r="GT628" s="152">
        <v>0.166451925</v>
      </c>
      <c r="GU628" s="152">
        <v>0.13098221900000001</v>
      </c>
    </row>
    <row r="629" spans="1:203">
      <c r="A629" s="151">
        <v>2888</v>
      </c>
      <c r="B629" s="152" t="s">
        <v>2859</v>
      </c>
      <c r="C629" s="152" t="s">
        <v>3577</v>
      </c>
      <c r="D629" s="152" t="s">
        <v>3578</v>
      </c>
      <c r="E629" s="152" t="s">
        <v>3896</v>
      </c>
      <c r="F629" s="152" t="s">
        <v>9073</v>
      </c>
      <c r="L629" s="153" t="s">
        <v>4128</v>
      </c>
      <c r="M629" s="153" t="s">
        <v>4595</v>
      </c>
      <c r="P629" s="152">
        <v>-24.80383333</v>
      </c>
      <c r="Q629" s="152">
        <v>-177.00283329999999</v>
      </c>
      <c r="R629" s="152" t="s">
        <v>3582</v>
      </c>
      <c r="S629" s="152" t="s">
        <v>2716</v>
      </c>
      <c r="T629" s="152">
        <v>50.79</v>
      </c>
      <c r="U629" s="152">
        <v>0.84</v>
      </c>
      <c r="V629" s="152">
        <v>14.38</v>
      </c>
      <c r="X629" s="152">
        <v>13.87</v>
      </c>
      <c r="AA629" s="152">
        <v>5.31</v>
      </c>
      <c r="AB629" s="152">
        <v>0.42</v>
      </c>
      <c r="AC629" s="152">
        <v>9.8000000000000007</v>
      </c>
      <c r="AD629" s="152">
        <v>1.26</v>
      </c>
      <c r="AE629" s="152">
        <v>0.24</v>
      </c>
      <c r="AF629" s="152">
        <v>0.06</v>
      </c>
      <c r="AJ629" s="152">
        <v>2.5299999999999998</v>
      </c>
      <c r="AK629" s="156">
        <f t="shared" si="9"/>
        <v>1.2648398849999999E-2</v>
      </c>
      <c r="AL629" s="151">
        <v>126.4839885</v>
      </c>
      <c r="AM629" s="151">
        <v>131</v>
      </c>
      <c r="AN629" s="151">
        <v>987</v>
      </c>
      <c r="AO629" s="151">
        <v>657</v>
      </c>
      <c r="AQ629" s="152">
        <v>4.9169999999999998</v>
      </c>
      <c r="AW629" s="152">
        <v>50.412999999999997</v>
      </c>
      <c r="AY629" s="151">
        <v>300.76299999999998</v>
      </c>
      <c r="AZ629" s="152">
        <v>11.093</v>
      </c>
      <c r="BA629" s="152">
        <v>46.506999999999998</v>
      </c>
      <c r="BB629" s="152">
        <v>24.93</v>
      </c>
      <c r="BC629" s="152">
        <v>189.001</v>
      </c>
      <c r="BD629" s="152">
        <v>94.635999999999996</v>
      </c>
      <c r="BG629" s="152">
        <v>2.5419999999999998</v>
      </c>
      <c r="BH629" s="152">
        <v>169.892</v>
      </c>
      <c r="BI629" s="152">
        <v>19.992000000000001</v>
      </c>
      <c r="BJ629" s="152">
        <v>37.683999999999997</v>
      </c>
      <c r="BK629" s="152">
        <v>0.3</v>
      </c>
      <c r="BN629" s="152">
        <v>0.16</v>
      </c>
      <c r="BO629" s="152">
        <v>69.465000000000003</v>
      </c>
      <c r="BP629" s="152">
        <v>1.5660000000000001</v>
      </c>
      <c r="BQ629" s="152">
        <v>4.1779999999999999</v>
      </c>
      <c r="BR629" s="152">
        <v>0.72099999999999997</v>
      </c>
      <c r="BS629" s="152">
        <v>4.1500000000000004</v>
      </c>
      <c r="BT629" s="152">
        <v>1.5589999999999999</v>
      </c>
      <c r="BU629" s="152">
        <v>0.624</v>
      </c>
      <c r="BV629" s="152">
        <v>2.774</v>
      </c>
      <c r="BW629" s="152">
        <v>0.44400000000000001</v>
      </c>
      <c r="BX629" s="152">
        <v>2.9</v>
      </c>
      <c r="BZ629" s="152">
        <v>1.9990000000000001</v>
      </c>
      <c r="CA629" s="152">
        <v>1.99</v>
      </c>
      <c r="CD629" s="152">
        <v>0.999</v>
      </c>
      <c r="CE629" s="152">
        <v>2.7E-2</v>
      </c>
      <c r="CH629" s="152">
        <v>0.90300000000000002</v>
      </c>
      <c r="CJ629" s="152">
        <v>0.112</v>
      </c>
      <c r="CK629" s="152">
        <v>6.7000000000000004E-2</v>
      </c>
      <c r="CR629" s="152">
        <v>0.96</v>
      </c>
      <c r="DC629" s="152">
        <v>38.17</v>
      </c>
      <c r="DD629" s="152">
        <v>2.0799999999999999E-2</v>
      </c>
      <c r="DE629" s="152">
        <v>3.7999999999999999E-2</v>
      </c>
      <c r="DF629" s="152">
        <v>26.82</v>
      </c>
      <c r="DG629" s="152">
        <v>34.71</v>
      </c>
      <c r="DH629" s="152">
        <v>0.21540000000000001</v>
      </c>
      <c r="DI629" s="152">
        <v>4.9799999999999997E-2</v>
      </c>
      <c r="DJ629" s="152" t="s">
        <v>2867</v>
      </c>
      <c r="DM629" s="152">
        <v>0.20930000000000001</v>
      </c>
      <c r="DO629" s="154">
        <v>69.757612789999996</v>
      </c>
      <c r="ED629" s="152">
        <v>52.05</v>
      </c>
      <c r="EE629" s="152">
        <v>0.96</v>
      </c>
      <c r="EF629" s="152">
        <v>15.41</v>
      </c>
      <c r="EH629" s="152">
        <v>12.9</v>
      </c>
      <c r="EK629" s="152">
        <v>0.23</v>
      </c>
      <c r="EL629" s="152">
        <v>4.7699999999999996</v>
      </c>
      <c r="EM629" s="152">
        <v>10.210000000000001</v>
      </c>
      <c r="EO629" s="152">
        <v>2.2000000000000002</v>
      </c>
      <c r="EP629" s="152">
        <v>0.24</v>
      </c>
      <c r="EQ629" s="152">
        <v>7.0000000000000007E-2</v>
      </c>
      <c r="ES629" s="152">
        <v>4.88</v>
      </c>
      <c r="FA629" s="152">
        <v>5.1582989169999998</v>
      </c>
      <c r="FB629" s="152">
        <v>0.31744015399999997</v>
      </c>
      <c r="FD629" s="152">
        <v>47.432801789999999</v>
      </c>
      <c r="FF629" s="152">
        <v>454.96182850000002</v>
      </c>
      <c r="FG629" s="152">
        <v>6.509648683</v>
      </c>
      <c r="FI629" s="152">
        <v>38.025905979999997</v>
      </c>
      <c r="FJ629" s="152">
        <v>8.0633894430000002</v>
      </c>
      <c r="FK629" s="152">
        <v>142.19816080000001</v>
      </c>
      <c r="FL629" s="152">
        <v>114.3129795</v>
      </c>
      <c r="FM629" s="152">
        <v>10.03848483</v>
      </c>
      <c r="FP629" s="152">
        <v>2.994194931</v>
      </c>
      <c r="FQ629" s="152">
        <v>229.5119129</v>
      </c>
      <c r="FR629" s="152">
        <v>19.426135760000001</v>
      </c>
      <c r="FS629" s="152">
        <v>42.208183339999998</v>
      </c>
      <c r="FT629" s="152">
        <v>0.42686572900000003</v>
      </c>
      <c r="FX629" s="152">
        <v>0.11399633000000001</v>
      </c>
      <c r="FY629" s="152">
        <v>93.545097440000006</v>
      </c>
      <c r="FZ629" s="152">
        <v>1.66350833</v>
      </c>
      <c r="GA629" s="152">
        <v>5.2192589659999999</v>
      </c>
      <c r="GB629" s="152">
        <v>0.89113977600000005</v>
      </c>
      <c r="GC629" s="152">
        <v>4.9775414979999999</v>
      </c>
      <c r="GD629" s="152">
        <v>1.788998597</v>
      </c>
      <c r="GE629" s="152">
        <v>0.73971584599999995</v>
      </c>
      <c r="GF629" s="152">
        <v>2.5827159320000002</v>
      </c>
      <c r="GG629" s="152">
        <v>0.48916802300000001</v>
      </c>
      <c r="GH629" s="152">
        <v>3.2106053289999998</v>
      </c>
      <c r="GI629" s="152">
        <v>0.71393289400000004</v>
      </c>
      <c r="GJ629" s="152">
        <v>2.0633736840000001</v>
      </c>
      <c r="GL629" s="152">
        <v>2.074051823</v>
      </c>
      <c r="GM629" s="152">
        <v>0.32175274500000001</v>
      </c>
      <c r="GN629" s="152">
        <v>1.3873547159999999</v>
      </c>
      <c r="GO629" s="152">
        <v>5.9431288999999998E-2</v>
      </c>
      <c r="GS629" s="152">
        <v>1.268024673</v>
      </c>
      <c r="GT629" s="152">
        <v>0.166451925</v>
      </c>
      <c r="GU629" s="152">
        <v>0.13098221900000001</v>
      </c>
    </row>
    <row r="630" spans="1:203">
      <c r="A630" s="151">
        <v>2890</v>
      </c>
      <c r="B630" s="152" t="s">
        <v>2859</v>
      </c>
      <c r="C630" s="152" t="s">
        <v>3577</v>
      </c>
      <c r="D630" s="152" t="s">
        <v>3578</v>
      </c>
      <c r="E630" s="152" t="s">
        <v>3896</v>
      </c>
      <c r="F630" s="152" t="s">
        <v>9074</v>
      </c>
      <c r="L630" s="153" t="s">
        <v>4128</v>
      </c>
      <c r="M630" s="153" t="s">
        <v>4991</v>
      </c>
      <c r="P630" s="152">
        <v>-24.80383333</v>
      </c>
      <c r="Q630" s="152">
        <v>-177.00283329999999</v>
      </c>
      <c r="R630" s="152" t="s">
        <v>3582</v>
      </c>
      <c r="S630" s="152" t="s">
        <v>2716</v>
      </c>
      <c r="T630" s="152">
        <v>53.23</v>
      </c>
      <c r="U630" s="152">
        <v>1.1299999999999999</v>
      </c>
      <c r="V630" s="152">
        <v>15.28</v>
      </c>
      <c r="X630" s="152">
        <v>11.89</v>
      </c>
      <c r="AA630" s="152">
        <v>2.8</v>
      </c>
      <c r="AB630" s="152">
        <v>0.27</v>
      </c>
      <c r="AC630" s="152">
        <v>10.26</v>
      </c>
      <c r="AD630" s="152">
        <v>2.2000000000000002</v>
      </c>
      <c r="AE630" s="152">
        <v>0.23</v>
      </c>
      <c r="AF630" s="152">
        <v>0.1</v>
      </c>
      <c r="AJ630" s="152">
        <v>2.5299999999999998</v>
      </c>
      <c r="AK630" s="156">
        <f t="shared" si="9"/>
        <v>4.8528959599999997E-4</v>
      </c>
      <c r="AL630" s="151">
        <v>4.8528959599999997</v>
      </c>
      <c r="AM630" s="151">
        <v>170</v>
      </c>
      <c r="AN630" s="151">
        <v>533</v>
      </c>
      <c r="AO630" s="151">
        <v>871</v>
      </c>
      <c r="CR630" s="152">
        <v>0.96</v>
      </c>
      <c r="DC630" s="152">
        <v>37.403820000000003</v>
      </c>
      <c r="DD630" s="152">
        <v>3.0779999999999998E-2</v>
      </c>
      <c r="DE630" s="152" t="s">
        <v>2867</v>
      </c>
      <c r="DF630" s="152">
        <v>26.25357</v>
      </c>
      <c r="DG630" s="152">
        <v>35.24483</v>
      </c>
      <c r="DH630" s="152">
        <v>0.43196000000000001</v>
      </c>
      <c r="DI630" s="152" t="s">
        <v>2867</v>
      </c>
      <c r="DJ630" s="152">
        <v>4.428E-2</v>
      </c>
      <c r="DK630" s="152" t="s">
        <v>2867</v>
      </c>
      <c r="DM630" s="152">
        <v>0.23322999999999999</v>
      </c>
      <c r="DN630" s="152" t="s">
        <v>2867</v>
      </c>
      <c r="DO630" s="154">
        <v>70.527671490000003</v>
      </c>
      <c r="ED630" s="152">
        <v>52.05</v>
      </c>
      <c r="EE630" s="152">
        <v>0.96</v>
      </c>
      <c r="EF630" s="152">
        <v>15.41</v>
      </c>
      <c r="EH630" s="152">
        <v>12.9</v>
      </c>
      <c r="EK630" s="152">
        <v>0.23</v>
      </c>
      <c r="EL630" s="152">
        <v>4.7699999999999996</v>
      </c>
      <c r="EM630" s="152">
        <v>10.210000000000001</v>
      </c>
      <c r="EO630" s="152">
        <v>2.2000000000000002</v>
      </c>
      <c r="EP630" s="152">
        <v>0.24</v>
      </c>
      <c r="EQ630" s="152">
        <v>7.0000000000000007E-2</v>
      </c>
      <c r="ES630" s="152">
        <v>4.88</v>
      </c>
      <c r="FA630" s="152">
        <v>5.1582989169999998</v>
      </c>
      <c r="FB630" s="152">
        <v>0.31744015399999997</v>
      </c>
      <c r="FD630" s="152">
        <v>47.432801789999999</v>
      </c>
      <c r="FF630" s="152">
        <v>454.96182850000002</v>
      </c>
      <c r="FG630" s="152">
        <v>6.509648683</v>
      </c>
      <c r="FI630" s="152">
        <v>38.025905979999997</v>
      </c>
      <c r="FJ630" s="152">
        <v>8.0633894430000002</v>
      </c>
      <c r="FK630" s="152">
        <v>142.19816080000001</v>
      </c>
      <c r="FL630" s="152">
        <v>114.3129795</v>
      </c>
      <c r="FM630" s="152">
        <v>10.03848483</v>
      </c>
      <c r="FP630" s="152">
        <v>2.994194931</v>
      </c>
      <c r="FQ630" s="152">
        <v>229.5119129</v>
      </c>
      <c r="FR630" s="152">
        <v>19.426135760000001</v>
      </c>
      <c r="FS630" s="152">
        <v>42.208183339999998</v>
      </c>
      <c r="FT630" s="152">
        <v>0.42686572900000003</v>
      </c>
      <c r="FX630" s="152">
        <v>0.11399633000000001</v>
      </c>
      <c r="FY630" s="152">
        <v>93.545097440000006</v>
      </c>
      <c r="FZ630" s="152">
        <v>1.66350833</v>
      </c>
      <c r="GA630" s="152">
        <v>5.2192589659999999</v>
      </c>
      <c r="GB630" s="152">
        <v>0.89113977600000005</v>
      </c>
      <c r="GC630" s="152">
        <v>4.9775414979999999</v>
      </c>
      <c r="GD630" s="152">
        <v>1.788998597</v>
      </c>
      <c r="GE630" s="152">
        <v>0.73971584599999995</v>
      </c>
      <c r="GF630" s="152">
        <v>2.5827159320000002</v>
      </c>
      <c r="GG630" s="152">
        <v>0.48916802300000001</v>
      </c>
      <c r="GH630" s="152">
        <v>3.2106053289999998</v>
      </c>
      <c r="GI630" s="152">
        <v>0.71393289400000004</v>
      </c>
      <c r="GJ630" s="152">
        <v>2.0633736840000001</v>
      </c>
      <c r="GL630" s="152">
        <v>2.074051823</v>
      </c>
      <c r="GM630" s="152">
        <v>0.32175274500000001</v>
      </c>
      <c r="GN630" s="152">
        <v>1.3873547159999999</v>
      </c>
      <c r="GO630" s="152">
        <v>5.9431288999999998E-2</v>
      </c>
      <c r="GS630" s="152">
        <v>1.268024673</v>
      </c>
      <c r="GT630" s="152">
        <v>0.166451925</v>
      </c>
      <c r="GU630" s="152">
        <v>0.13098221900000001</v>
      </c>
    </row>
    <row r="631" spans="1:203">
      <c r="A631" s="151">
        <v>2892</v>
      </c>
      <c r="B631" s="152" t="s">
        <v>2859</v>
      </c>
      <c r="C631" s="152" t="s">
        <v>3577</v>
      </c>
      <c r="D631" s="152" t="s">
        <v>3578</v>
      </c>
      <c r="E631" s="152" t="s">
        <v>3896</v>
      </c>
      <c r="F631" s="152" t="s">
        <v>9075</v>
      </c>
      <c r="L631" s="153" t="s">
        <v>4128</v>
      </c>
      <c r="M631" s="153" t="s">
        <v>4710</v>
      </c>
      <c r="P631" s="152">
        <v>-24.80383333</v>
      </c>
      <c r="Q631" s="152">
        <v>-177.00283329999999</v>
      </c>
      <c r="R631" s="152" t="s">
        <v>3582</v>
      </c>
      <c r="S631" s="152" t="s">
        <v>3690</v>
      </c>
      <c r="T631" s="152">
        <v>51.14</v>
      </c>
      <c r="U631" s="152">
        <v>0.93</v>
      </c>
      <c r="V631" s="152">
        <v>15.24</v>
      </c>
      <c r="X631" s="152">
        <v>11.4</v>
      </c>
      <c r="AA631" s="152">
        <v>5.04</v>
      </c>
      <c r="AB631" s="152">
        <v>0.2</v>
      </c>
      <c r="AC631" s="152">
        <v>10.199999999999999</v>
      </c>
      <c r="AD631" s="152">
        <v>2.19</v>
      </c>
      <c r="AE631" s="152">
        <v>0.22</v>
      </c>
      <c r="AF631" s="152">
        <v>0.06</v>
      </c>
      <c r="AJ631" s="152">
        <v>3.19</v>
      </c>
      <c r="AK631" s="156">
        <f t="shared" si="9"/>
        <v>1.669507441E-2</v>
      </c>
      <c r="AL631" s="151">
        <v>166.95074410000001</v>
      </c>
      <c r="AM631" s="151">
        <v>116</v>
      </c>
      <c r="AN631" s="151">
        <v>1236</v>
      </c>
      <c r="AO631" s="151">
        <v>885</v>
      </c>
      <c r="CR631" s="152">
        <v>0.96</v>
      </c>
      <c r="DC631" s="152">
        <v>45.31</v>
      </c>
      <c r="DE631" s="152">
        <v>34.06</v>
      </c>
      <c r="DF631" s="152">
        <v>0.71389999999999998</v>
      </c>
      <c r="DH631" s="152">
        <v>0.1138</v>
      </c>
      <c r="DK631" s="152">
        <v>1.1357999999999999</v>
      </c>
      <c r="DM631" s="152">
        <v>18.05</v>
      </c>
      <c r="DN631" s="152">
        <v>2.3999999999999998E-3</v>
      </c>
      <c r="DQ631" s="152">
        <v>89.777378459999994</v>
      </c>
      <c r="ED631" s="152">
        <v>52.05</v>
      </c>
      <c r="EE631" s="152">
        <v>0.96</v>
      </c>
      <c r="EF631" s="152">
        <v>15.41</v>
      </c>
      <c r="EH631" s="152">
        <v>12.9</v>
      </c>
      <c r="EK631" s="152">
        <v>0.23</v>
      </c>
      <c r="EL631" s="152">
        <v>4.7699999999999996</v>
      </c>
      <c r="EM631" s="152">
        <v>10.210000000000001</v>
      </c>
      <c r="EO631" s="152">
        <v>2.2000000000000002</v>
      </c>
      <c r="EP631" s="152">
        <v>0.24</v>
      </c>
      <c r="EQ631" s="152">
        <v>7.0000000000000007E-2</v>
      </c>
      <c r="ES631" s="152">
        <v>4.88</v>
      </c>
      <c r="FA631" s="152">
        <v>5.1582989169999998</v>
      </c>
      <c r="FB631" s="152">
        <v>0.31744015399999997</v>
      </c>
      <c r="FD631" s="152">
        <v>47.432801789999999</v>
      </c>
      <c r="FF631" s="152">
        <v>454.96182850000002</v>
      </c>
      <c r="FG631" s="152">
        <v>6.509648683</v>
      </c>
      <c r="FI631" s="152">
        <v>38.025905979999997</v>
      </c>
      <c r="FJ631" s="152">
        <v>8.0633894430000002</v>
      </c>
      <c r="FK631" s="152">
        <v>142.19816080000001</v>
      </c>
      <c r="FL631" s="152">
        <v>114.3129795</v>
      </c>
      <c r="FM631" s="152">
        <v>10.03848483</v>
      </c>
      <c r="FP631" s="152">
        <v>2.994194931</v>
      </c>
      <c r="FQ631" s="152">
        <v>229.5119129</v>
      </c>
      <c r="FR631" s="152">
        <v>19.426135760000001</v>
      </c>
      <c r="FS631" s="152">
        <v>42.208183339999998</v>
      </c>
      <c r="FT631" s="152">
        <v>0.42686572900000003</v>
      </c>
      <c r="FX631" s="152">
        <v>0.11399633000000001</v>
      </c>
      <c r="FY631" s="152">
        <v>93.545097440000006</v>
      </c>
      <c r="FZ631" s="152">
        <v>1.66350833</v>
      </c>
      <c r="GA631" s="152">
        <v>5.2192589659999999</v>
      </c>
      <c r="GB631" s="152">
        <v>0.89113977600000005</v>
      </c>
      <c r="GC631" s="152">
        <v>4.9775414979999999</v>
      </c>
      <c r="GD631" s="152">
        <v>1.788998597</v>
      </c>
      <c r="GE631" s="152">
        <v>0.73971584599999995</v>
      </c>
      <c r="GF631" s="152">
        <v>2.5827159320000002</v>
      </c>
      <c r="GG631" s="152">
        <v>0.48916802300000001</v>
      </c>
      <c r="GH631" s="152">
        <v>3.2106053289999998</v>
      </c>
      <c r="GI631" s="152">
        <v>0.71393289400000004</v>
      </c>
      <c r="GJ631" s="152">
        <v>2.0633736840000001</v>
      </c>
      <c r="GL631" s="152">
        <v>2.074051823</v>
      </c>
      <c r="GM631" s="152">
        <v>0.32175274500000001</v>
      </c>
      <c r="GN631" s="152">
        <v>1.3873547159999999</v>
      </c>
      <c r="GO631" s="152">
        <v>5.9431288999999998E-2</v>
      </c>
      <c r="GS631" s="152">
        <v>1.268024673</v>
      </c>
      <c r="GT631" s="152">
        <v>0.166451925</v>
      </c>
      <c r="GU631" s="152">
        <v>0.13098221900000001</v>
      </c>
    </row>
    <row r="632" spans="1:203">
      <c r="A632" s="151">
        <v>2896</v>
      </c>
      <c r="B632" s="152" t="s">
        <v>2859</v>
      </c>
      <c r="C632" s="152" t="s">
        <v>3577</v>
      </c>
      <c r="D632" s="152" t="s">
        <v>3578</v>
      </c>
      <c r="E632" s="152" t="s">
        <v>3896</v>
      </c>
      <c r="F632" s="152" t="s">
        <v>9076</v>
      </c>
      <c r="L632" s="153" t="s">
        <v>4128</v>
      </c>
      <c r="M632" s="153" t="s">
        <v>4129</v>
      </c>
      <c r="P632" s="152">
        <v>-24.80383333</v>
      </c>
      <c r="Q632" s="152">
        <v>-177.00283329999999</v>
      </c>
      <c r="R632" s="152" t="s">
        <v>3582</v>
      </c>
      <c r="S632" s="152" t="s">
        <v>3690</v>
      </c>
      <c r="T632" s="152">
        <v>49.32</v>
      </c>
      <c r="U632" s="152">
        <v>0.61</v>
      </c>
      <c r="V632" s="152">
        <v>15.64</v>
      </c>
      <c r="X632" s="152">
        <v>10.92</v>
      </c>
      <c r="AA632" s="152">
        <v>7.05</v>
      </c>
      <c r="AB632" s="152">
        <v>0.42</v>
      </c>
      <c r="AC632" s="152">
        <v>10.8</v>
      </c>
      <c r="AD632" s="152">
        <v>1.1200000000000001</v>
      </c>
      <c r="AE632" s="152">
        <v>0.13</v>
      </c>
      <c r="AF632" s="152">
        <v>0.04</v>
      </c>
      <c r="AJ632" s="152">
        <v>2.95</v>
      </c>
      <c r="AK632" s="156">
        <f t="shared" si="9"/>
        <v>1.028484549E-2</v>
      </c>
      <c r="AL632" s="151">
        <v>102.84845489999999</v>
      </c>
      <c r="AM632" s="151">
        <v>171</v>
      </c>
      <c r="AN632" s="151">
        <v>1883</v>
      </c>
      <c r="AO632" s="151">
        <v>925</v>
      </c>
      <c r="CR632" s="152">
        <v>0.96</v>
      </c>
      <c r="DC632" s="152">
        <v>45.43</v>
      </c>
      <c r="DE632" s="152">
        <v>35.19</v>
      </c>
      <c r="DF632" s="152">
        <v>0.65310000000000001</v>
      </c>
      <c r="DH632" s="152">
        <v>0.10730000000000001</v>
      </c>
      <c r="DK632" s="152">
        <v>0.85240000000000005</v>
      </c>
      <c r="DM632" s="152">
        <v>18.2</v>
      </c>
      <c r="DN632" s="152">
        <v>1.6E-2</v>
      </c>
      <c r="DQ632" s="152">
        <v>92.188947209999995</v>
      </c>
      <c r="ED632" s="152">
        <v>52.05</v>
      </c>
      <c r="EE632" s="152">
        <v>0.96</v>
      </c>
      <c r="EF632" s="152">
        <v>15.41</v>
      </c>
      <c r="EH632" s="152">
        <v>12.9</v>
      </c>
      <c r="EK632" s="152">
        <v>0.23</v>
      </c>
      <c r="EL632" s="152">
        <v>4.7699999999999996</v>
      </c>
      <c r="EM632" s="152">
        <v>10.210000000000001</v>
      </c>
      <c r="EO632" s="152">
        <v>2.2000000000000002</v>
      </c>
      <c r="EP632" s="152">
        <v>0.24</v>
      </c>
      <c r="EQ632" s="152">
        <v>7.0000000000000007E-2</v>
      </c>
      <c r="ES632" s="152">
        <v>4.88</v>
      </c>
      <c r="FA632" s="152">
        <v>5.1582989169999998</v>
      </c>
      <c r="FB632" s="152">
        <v>0.31744015399999997</v>
      </c>
      <c r="FD632" s="152">
        <v>47.432801789999999</v>
      </c>
      <c r="FF632" s="152">
        <v>454.96182850000002</v>
      </c>
      <c r="FG632" s="152">
        <v>6.509648683</v>
      </c>
      <c r="FI632" s="152">
        <v>38.025905979999997</v>
      </c>
      <c r="FJ632" s="152">
        <v>8.0633894430000002</v>
      </c>
      <c r="FK632" s="152">
        <v>142.19816080000001</v>
      </c>
      <c r="FL632" s="152">
        <v>114.3129795</v>
      </c>
      <c r="FM632" s="152">
        <v>10.03848483</v>
      </c>
      <c r="FP632" s="152">
        <v>2.994194931</v>
      </c>
      <c r="FQ632" s="152">
        <v>229.5119129</v>
      </c>
      <c r="FR632" s="152">
        <v>19.426135760000001</v>
      </c>
      <c r="FS632" s="152">
        <v>42.208183339999998</v>
      </c>
      <c r="FT632" s="152">
        <v>0.42686572900000003</v>
      </c>
      <c r="FX632" s="152">
        <v>0.11399633000000001</v>
      </c>
      <c r="FY632" s="152">
        <v>93.545097440000006</v>
      </c>
      <c r="FZ632" s="152">
        <v>1.66350833</v>
      </c>
      <c r="GA632" s="152">
        <v>5.2192589659999999</v>
      </c>
      <c r="GB632" s="152">
        <v>0.89113977600000005</v>
      </c>
      <c r="GC632" s="152">
        <v>4.9775414979999999</v>
      </c>
      <c r="GD632" s="152">
        <v>1.788998597</v>
      </c>
      <c r="GE632" s="152">
        <v>0.73971584599999995</v>
      </c>
      <c r="GF632" s="152">
        <v>2.5827159320000002</v>
      </c>
      <c r="GG632" s="152">
        <v>0.48916802300000001</v>
      </c>
      <c r="GH632" s="152">
        <v>3.2106053289999998</v>
      </c>
      <c r="GI632" s="152">
        <v>0.71393289400000004</v>
      </c>
      <c r="GJ632" s="152">
        <v>2.0633736840000001</v>
      </c>
      <c r="GL632" s="152">
        <v>2.074051823</v>
      </c>
      <c r="GM632" s="152">
        <v>0.32175274500000001</v>
      </c>
      <c r="GN632" s="152">
        <v>1.3873547159999999</v>
      </c>
      <c r="GO632" s="152">
        <v>5.9431288999999998E-2</v>
      </c>
      <c r="GS632" s="152">
        <v>1.268024673</v>
      </c>
      <c r="GT632" s="152">
        <v>0.166451925</v>
      </c>
      <c r="GU632" s="152">
        <v>0.13098221900000001</v>
      </c>
    </row>
    <row r="633" spans="1:203">
      <c r="A633" s="151">
        <v>2897</v>
      </c>
      <c r="B633" s="152" t="s">
        <v>2859</v>
      </c>
      <c r="C633" s="152" t="s">
        <v>3577</v>
      </c>
      <c r="D633" s="152" t="s">
        <v>4526</v>
      </c>
      <c r="E633" s="152" t="s">
        <v>4527</v>
      </c>
      <c r="F633" s="152" t="s">
        <v>9077</v>
      </c>
      <c r="H633" s="151">
        <v>243060</v>
      </c>
      <c r="J633" s="151" t="s">
        <v>4528</v>
      </c>
      <c r="L633" s="153" t="s">
        <v>5328</v>
      </c>
      <c r="M633" s="153" t="s">
        <v>5347</v>
      </c>
      <c r="P633" s="152">
        <v>-19.776599999999998</v>
      </c>
      <c r="Q633" s="152">
        <v>-175.0872</v>
      </c>
      <c r="R633" s="152" t="s">
        <v>2027</v>
      </c>
      <c r="S633" s="152" t="s">
        <v>2720</v>
      </c>
      <c r="T633" s="152">
        <v>54.49</v>
      </c>
      <c r="U633" s="152">
        <v>0.54</v>
      </c>
      <c r="V633" s="152">
        <v>14.97</v>
      </c>
      <c r="X633" s="152">
        <v>10.52</v>
      </c>
      <c r="AA633" s="152">
        <v>5.22</v>
      </c>
      <c r="AB633" s="152">
        <v>0.16</v>
      </c>
      <c r="AC633" s="152">
        <v>9.43</v>
      </c>
      <c r="AD633" s="152">
        <v>1.69</v>
      </c>
      <c r="AE633" s="152">
        <v>0.34</v>
      </c>
      <c r="AF633" s="152">
        <v>0.1</v>
      </c>
      <c r="AJ633" s="152">
        <v>1.97</v>
      </c>
      <c r="AK633" s="156">
        <f t="shared" si="9"/>
        <v>0.01</v>
      </c>
      <c r="AL633" s="151">
        <v>100</v>
      </c>
      <c r="AM633" s="151">
        <v>146</v>
      </c>
      <c r="AN633" s="151">
        <v>462</v>
      </c>
      <c r="AO633" s="151">
        <v>517</v>
      </c>
      <c r="CR633" s="152">
        <v>1.45</v>
      </c>
      <c r="DC633" s="152">
        <v>53.09</v>
      </c>
      <c r="DD633" s="152">
        <v>0.1918</v>
      </c>
      <c r="DE633" s="152">
        <v>2.0384000000000002</v>
      </c>
      <c r="DF633" s="152">
        <v>8.17</v>
      </c>
      <c r="DG633" s="152">
        <v>17.329999999999998</v>
      </c>
      <c r="DH633" s="152">
        <v>0.21390000000000001</v>
      </c>
      <c r="DI633" s="152">
        <v>2.5999999999999999E-2</v>
      </c>
      <c r="DK633" s="152">
        <v>0.13639999999999999</v>
      </c>
      <c r="DM633" s="152">
        <v>18.91</v>
      </c>
      <c r="DP633" s="152">
        <v>79.078102860000001</v>
      </c>
      <c r="ED633" s="152">
        <v>53.32</v>
      </c>
      <c r="EE633" s="152">
        <v>0.52</v>
      </c>
      <c r="EF633" s="152">
        <v>16.59</v>
      </c>
      <c r="EH633" s="152">
        <v>9.7200000000000006</v>
      </c>
      <c r="EK633" s="152">
        <v>0.18</v>
      </c>
      <c r="EL633" s="152">
        <v>5.15</v>
      </c>
      <c r="EM633" s="152">
        <v>10.78</v>
      </c>
      <c r="EO633" s="152">
        <v>1.81</v>
      </c>
      <c r="EP633" s="152">
        <v>0.41</v>
      </c>
      <c r="EQ633" s="152">
        <v>0.1</v>
      </c>
      <c r="ES633" s="152">
        <v>0.02</v>
      </c>
      <c r="FD633" s="152">
        <v>38</v>
      </c>
      <c r="FF633" s="152">
        <v>332</v>
      </c>
      <c r="FG633" s="152">
        <v>24</v>
      </c>
      <c r="FJ633" s="152">
        <v>19</v>
      </c>
      <c r="FK633" s="152">
        <v>104</v>
      </c>
      <c r="FL633" s="152">
        <v>64</v>
      </c>
      <c r="FM633" s="152">
        <v>13</v>
      </c>
      <c r="FP633" s="152">
        <v>4.97</v>
      </c>
      <c r="FQ633" s="152">
        <v>220</v>
      </c>
      <c r="FR633" s="152">
        <v>12.76</v>
      </c>
      <c r="FS633" s="152">
        <v>31</v>
      </c>
      <c r="FT633" s="152">
        <v>0.20799999999999999</v>
      </c>
      <c r="FX633" s="152">
        <v>0.27</v>
      </c>
      <c r="FY633" s="152">
        <v>104</v>
      </c>
      <c r="FZ633" s="152">
        <v>6.86</v>
      </c>
      <c r="GA633" s="152">
        <v>16.09</v>
      </c>
      <c r="GB633" s="152">
        <v>2.29</v>
      </c>
      <c r="GC633" s="152">
        <v>9.1999999999999993</v>
      </c>
      <c r="GD633" s="152">
        <v>2.44</v>
      </c>
      <c r="GE633" s="152">
        <v>0.54</v>
      </c>
      <c r="GF633" s="152">
        <v>1.7</v>
      </c>
      <c r="GG633" s="152">
        <v>0.31</v>
      </c>
      <c r="GH633" s="152">
        <v>2.36</v>
      </c>
      <c r="GI633" s="152">
        <v>0.46</v>
      </c>
      <c r="GJ633" s="152">
        <v>1.35</v>
      </c>
      <c r="GK633" s="152">
        <v>0.2</v>
      </c>
      <c r="GL633" s="152">
        <v>1.34</v>
      </c>
      <c r="GM633" s="152">
        <v>0.22</v>
      </c>
      <c r="GN633" s="152">
        <v>0.76</v>
      </c>
      <c r="GO633" s="152">
        <v>2.7E-2</v>
      </c>
      <c r="GS633" s="152">
        <v>3.45</v>
      </c>
      <c r="GT633" s="152">
        <v>0.159</v>
      </c>
      <c r="GU633" s="152">
        <v>0.12</v>
      </c>
    </row>
    <row r="634" spans="1:203">
      <c r="A634" s="151">
        <v>2898</v>
      </c>
      <c r="B634" s="152" t="s">
        <v>2859</v>
      </c>
      <c r="C634" s="152" t="s">
        <v>3577</v>
      </c>
      <c r="D634" s="152" t="s">
        <v>4526</v>
      </c>
      <c r="E634" s="152" t="s">
        <v>4527</v>
      </c>
      <c r="F634" s="152" t="s">
        <v>9078</v>
      </c>
      <c r="H634" s="151">
        <v>243060</v>
      </c>
      <c r="J634" s="151" t="s">
        <v>4528</v>
      </c>
      <c r="L634" s="153" t="s">
        <v>5328</v>
      </c>
      <c r="M634" s="153" t="s">
        <v>5295</v>
      </c>
      <c r="P634" s="152">
        <v>-19.776599999999998</v>
      </c>
      <c r="Q634" s="152">
        <v>-175.0872</v>
      </c>
      <c r="R634" s="152" t="s">
        <v>2027</v>
      </c>
      <c r="S634" s="152" t="s">
        <v>3690</v>
      </c>
      <c r="T634" s="152">
        <v>54.41</v>
      </c>
      <c r="U634" s="152">
        <v>0.69</v>
      </c>
      <c r="V634" s="152">
        <v>14.7</v>
      </c>
      <c r="X634" s="152">
        <v>9.89</v>
      </c>
      <c r="AA634" s="152">
        <v>5.34</v>
      </c>
      <c r="AB634" s="152">
        <v>0.21</v>
      </c>
      <c r="AC634" s="152">
        <v>9.61</v>
      </c>
      <c r="AD634" s="152">
        <v>1.77</v>
      </c>
      <c r="AE634" s="152">
        <v>0.37</v>
      </c>
      <c r="AF634" s="152">
        <v>0.1</v>
      </c>
      <c r="AJ634" s="152">
        <v>2.62</v>
      </c>
      <c r="AK634" s="156">
        <f t="shared" si="9"/>
        <v>3.5200000000000002E-2</v>
      </c>
      <c r="AL634" s="151">
        <v>352</v>
      </c>
      <c r="AM634" s="151">
        <v>197</v>
      </c>
      <c r="AN634" s="151">
        <v>556</v>
      </c>
      <c r="AO634" s="151">
        <v>791</v>
      </c>
      <c r="CR634" s="152">
        <v>1.45</v>
      </c>
      <c r="DC634" s="152">
        <v>46.27</v>
      </c>
      <c r="DE634" s="152">
        <v>35.29</v>
      </c>
      <c r="DF634" s="152">
        <v>0.74990000000000001</v>
      </c>
      <c r="DH634" s="152">
        <v>0.16450000000000001</v>
      </c>
      <c r="DK634" s="152">
        <v>0.84079999999999999</v>
      </c>
      <c r="DM634" s="152">
        <v>18</v>
      </c>
      <c r="DN634" s="152">
        <v>3.2300000000000002E-2</v>
      </c>
      <c r="DQ634" s="152">
        <v>90.936836679999999</v>
      </c>
      <c r="ED634" s="152">
        <v>53.32</v>
      </c>
      <c r="EE634" s="152">
        <v>0.52</v>
      </c>
      <c r="EF634" s="152">
        <v>16.59</v>
      </c>
      <c r="EH634" s="152">
        <v>9.7200000000000006</v>
      </c>
      <c r="EK634" s="152">
        <v>0.18</v>
      </c>
      <c r="EL634" s="152">
        <v>5.15</v>
      </c>
      <c r="EM634" s="152">
        <v>10.78</v>
      </c>
      <c r="EO634" s="152">
        <v>1.81</v>
      </c>
      <c r="EP634" s="152">
        <v>0.41</v>
      </c>
      <c r="EQ634" s="152">
        <v>0.1</v>
      </c>
      <c r="ES634" s="152">
        <v>0.02</v>
      </c>
      <c r="FD634" s="152">
        <v>38</v>
      </c>
      <c r="FF634" s="152">
        <v>332</v>
      </c>
      <c r="FG634" s="152">
        <v>24</v>
      </c>
      <c r="FJ634" s="152">
        <v>19</v>
      </c>
      <c r="FK634" s="152">
        <v>104</v>
      </c>
      <c r="FL634" s="152">
        <v>64</v>
      </c>
      <c r="FM634" s="152">
        <v>13</v>
      </c>
      <c r="FP634" s="152">
        <v>4.97</v>
      </c>
      <c r="FQ634" s="152">
        <v>220</v>
      </c>
      <c r="FR634" s="152">
        <v>12.76</v>
      </c>
      <c r="FS634" s="152">
        <v>31</v>
      </c>
      <c r="FT634" s="152">
        <v>0.20799999999999999</v>
      </c>
      <c r="FX634" s="152">
        <v>0.27</v>
      </c>
      <c r="FY634" s="152">
        <v>104</v>
      </c>
      <c r="FZ634" s="152">
        <v>6.86</v>
      </c>
      <c r="GA634" s="152">
        <v>16.09</v>
      </c>
      <c r="GB634" s="152">
        <v>2.29</v>
      </c>
      <c r="GC634" s="152">
        <v>9.1999999999999993</v>
      </c>
      <c r="GD634" s="152">
        <v>2.44</v>
      </c>
      <c r="GE634" s="152">
        <v>0.54</v>
      </c>
      <c r="GF634" s="152">
        <v>1.7</v>
      </c>
      <c r="GG634" s="152">
        <v>0.31</v>
      </c>
      <c r="GH634" s="152">
        <v>2.36</v>
      </c>
      <c r="GI634" s="152">
        <v>0.46</v>
      </c>
      <c r="GJ634" s="152">
        <v>1.35</v>
      </c>
      <c r="GK634" s="152">
        <v>0.2</v>
      </c>
      <c r="GL634" s="152">
        <v>1.34</v>
      </c>
      <c r="GM634" s="152">
        <v>0.22</v>
      </c>
      <c r="GN634" s="152">
        <v>0.76</v>
      </c>
      <c r="GO634" s="152">
        <v>2.7E-2</v>
      </c>
      <c r="GS634" s="152">
        <v>3.45</v>
      </c>
      <c r="GT634" s="152">
        <v>0.159</v>
      </c>
      <c r="GU634" s="152">
        <v>0.12</v>
      </c>
    </row>
    <row r="635" spans="1:203">
      <c r="A635" s="151">
        <v>2900</v>
      </c>
      <c r="B635" s="152" t="s">
        <v>2859</v>
      </c>
      <c r="C635" s="152" t="s">
        <v>3577</v>
      </c>
      <c r="D635" s="152" t="s">
        <v>4526</v>
      </c>
      <c r="E635" s="152" t="s">
        <v>4527</v>
      </c>
      <c r="F635" s="152" t="s">
        <v>9079</v>
      </c>
      <c r="H635" s="151">
        <v>243060</v>
      </c>
      <c r="J635" s="151" t="s">
        <v>4528</v>
      </c>
      <c r="L635" s="153" t="s">
        <v>5328</v>
      </c>
      <c r="M635" s="153" t="s">
        <v>5335</v>
      </c>
      <c r="P635" s="152">
        <v>-19.776599999999998</v>
      </c>
      <c r="Q635" s="152">
        <v>-175.0872</v>
      </c>
      <c r="R635" s="152" t="s">
        <v>2027</v>
      </c>
      <c r="S635" s="152" t="s">
        <v>3690</v>
      </c>
      <c r="T635" s="152">
        <v>54.85</v>
      </c>
      <c r="U635" s="152">
        <v>0.41</v>
      </c>
      <c r="V635" s="152">
        <v>14.89</v>
      </c>
      <c r="X635" s="152">
        <v>9.89</v>
      </c>
      <c r="AA635" s="152">
        <v>5.49</v>
      </c>
      <c r="AB635" s="152">
        <v>0.23</v>
      </c>
      <c r="AC635" s="152">
        <v>9.6300000000000008</v>
      </c>
      <c r="AD635" s="152">
        <v>1.78</v>
      </c>
      <c r="AE635" s="152">
        <v>0.32</v>
      </c>
      <c r="AF635" s="152">
        <v>0.01</v>
      </c>
      <c r="AJ635" s="152">
        <v>2.4500000000000002</v>
      </c>
      <c r="AK635" s="156">
        <f t="shared" si="9"/>
        <v>8.3000000000000001E-3</v>
      </c>
      <c r="AL635" s="151">
        <v>83</v>
      </c>
      <c r="AM635" s="151">
        <v>175</v>
      </c>
      <c r="AN635" s="151">
        <v>520</v>
      </c>
      <c r="AO635" s="151">
        <v>719</v>
      </c>
      <c r="CR635" s="152">
        <v>1.45</v>
      </c>
      <c r="DC635" s="152">
        <v>45.96</v>
      </c>
      <c r="DE635" s="152">
        <v>35.14</v>
      </c>
      <c r="DF635" s="152">
        <v>0.75929999999999997</v>
      </c>
      <c r="DH635" s="152">
        <v>0.16059999999999999</v>
      </c>
      <c r="DK635" s="152">
        <v>0.77869999999999995</v>
      </c>
      <c r="DM635" s="152">
        <v>18.16</v>
      </c>
      <c r="DN635" s="152">
        <v>2.12E-2</v>
      </c>
      <c r="DQ635" s="152">
        <v>92.978768489999993</v>
      </c>
      <c r="ED635" s="152">
        <v>53.32</v>
      </c>
      <c r="EE635" s="152">
        <v>0.52</v>
      </c>
      <c r="EF635" s="152">
        <v>16.59</v>
      </c>
      <c r="EH635" s="152">
        <v>9.7200000000000006</v>
      </c>
      <c r="EK635" s="152">
        <v>0.18</v>
      </c>
      <c r="EL635" s="152">
        <v>5.15</v>
      </c>
      <c r="EM635" s="152">
        <v>10.78</v>
      </c>
      <c r="EO635" s="152">
        <v>1.81</v>
      </c>
      <c r="EP635" s="152">
        <v>0.41</v>
      </c>
      <c r="EQ635" s="152">
        <v>0.1</v>
      </c>
      <c r="ES635" s="152">
        <v>0.02</v>
      </c>
      <c r="FD635" s="152">
        <v>38</v>
      </c>
      <c r="FF635" s="152">
        <v>332</v>
      </c>
      <c r="FG635" s="152">
        <v>24</v>
      </c>
      <c r="FJ635" s="152">
        <v>19</v>
      </c>
      <c r="FK635" s="152">
        <v>104</v>
      </c>
      <c r="FL635" s="152">
        <v>64</v>
      </c>
      <c r="FM635" s="152">
        <v>13</v>
      </c>
      <c r="FP635" s="152">
        <v>4.97</v>
      </c>
      <c r="FQ635" s="152">
        <v>220</v>
      </c>
      <c r="FR635" s="152">
        <v>12.76</v>
      </c>
      <c r="FS635" s="152">
        <v>31</v>
      </c>
      <c r="FT635" s="152">
        <v>0.20799999999999999</v>
      </c>
      <c r="FX635" s="152">
        <v>0.27</v>
      </c>
      <c r="FY635" s="152">
        <v>104</v>
      </c>
      <c r="FZ635" s="152">
        <v>6.86</v>
      </c>
      <c r="GA635" s="152">
        <v>16.09</v>
      </c>
      <c r="GB635" s="152">
        <v>2.29</v>
      </c>
      <c r="GC635" s="152">
        <v>9.1999999999999993</v>
      </c>
      <c r="GD635" s="152">
        <v>2.44</v>
      </c>
      <c r="GE635" s="152">
        <v>0.54</v>
      </c>
      <c r="GF635" s="152">
        <v>1.7</v>
      </c>
      <c r="GG635" s="152">
        <v>0.31</v>
      </c>
      <c r="GH635" s="152">
        <v>2.36</v>
      </c>
      <c r="GI635" s="152">
        <v>0.46</v>
      </c>
      <c r="GJ635" s="152">
        <v>1.35</v>
      </c>
      <c r="GK635" s="152">
        <v>0.2</v>
      </c>
      <c r="GL635" s="152">
        <v>1.34</v>
      </c>
      <c r="GM635" s="152">
        <v>0.22</v>
      </c>
      <c r="GN635" s="152">
        <v>0.76</v>
      </c>
      <c r="GO635" s="152">
        <v>2.7E-2</v>
      </c>
      <c r="GS635" s="152">
        <v>3.45</v>
      </c>
      <c r="GT635" s="152">
        <v>0.159</v>
      </c>
      <c r="GU635" s="152">
        <v>0.12</v>
      </c>
    </row>
    <row r="636" spans="1:203">
      <c r="A636" s="151">
        <v>2901</v>
      </c>
      <c r="B636" s="152" t="s">
        <v>2859</v>
      </c>
      <c r="C636" s="152" t="s">
        <v>3577</v>
      </c>
      <c r="D636" s="152" t="s">
        <v>4526</v>
      </c>
      <c r="E636" s="152" t="s">
        <v>4527</v>
      </c>
      <c r="F636" s="152" t="s">
        <v>9080</v>
      </c>
      <c r="H636" s="151">
        <v>243060</v>
      </c>
      <c r="J636" s="151" t="s">
        <v>4528</v>
      </c>
      <c r="L636" s="153" t="s">
        <v>5328</v>
      </c>
      <c r="M636" s="153" t="s">
        <v>4710</v>
      </c>
      <c r="P636" s="152">
        <v>-19.776599999999998</v>
      </c>
      <c r="Q636" s="152">
        <v>-175.0872</v>
      </c>
      <c r="R636" s="152" t="s">
        <v>2027</v>
      </c>
      <c r="S636" s="152" t="s">
        <v>3690</v>
      </c>
      <c r="T636" s="152">
        <v>54.3</v>
      </c>
      <c r="U636" s="152">
        <v>0.66</v>
      </c>
      <c r="V636" s="152">
        <v>14.7</v>
      </c>
      <c r="X636" s="152">
        <v>10.220000000000001</v>
      </c>
      <c r="AA636" s="152">
        <v>5.32</v>
      </c>
      <c r="AB636" s="152">
        <v>0.15</v>
      </c>
      <c r="AC636" s="152">
        <v>9.61</v>
      </c>
      <c r="AD636" s="152">
        <v>1.8</v>
      </c>
      <c r="AE636" s="152">
        <v>0.36</v>
      </c>
      <c r="AF636" s="152">
        <v>0.08</v>
      </c>
      <c r="AJ636" s="152">
        <v>1.95</v>
      </c>
      <c r="AK636" s="156">
        <f t="shared" si="9"/>
        <v>9.1999999999999998E-3</v>
      </c>
      <c r="AL636" s="151">
        <v>92</v>
      </c>
      <c r="AM636" s="151">
        <v>150</v>
      </c>
      <c r="AN636" s="151">
        <v>455</v>
      </c>
      <c r="AO636" s="151">
        <v>575</v>
      </c>
      <c r="AQ636" s="152">
        <v>4.1719999999999997</v>
      </c>
      <c r="AW636" s="152">
        <v>31.63</v>
      </c>
      <c r="AY636" s="151">
        <v>182.38399999999999</v>
      </c>
      <c r="AZ636" s="152">
        <v>25.8</v>
      </c>
      <c r="BA636" s="152">
        <v>22.83</v>
      </c>
      <c r="BB636" s="152">
        <v>16.524000000000001</v>
      </c>
      <c r="BC636" s="152">
        <v>95.900999999999996</v>
      </c>
      <c r="BD636" s="152">
        <v>51.72</v>
      </c>
      <c r="BG636" s="152">
        <v>3.4409999999999998</v>
      </c>
      <c r="BH636" s="152">
        <v>198.584</v>
      </c>
      <c r="BI636" s="152">
        <v>11.22</v>
      </c>
      <c r="BJ636" s="152">
        <v>20.033999999999999</v>
      </c>
      <c r="BK636" s="152">
        <v>0.14599999999999999</v>
      </c>
      <c r="BN636" s="152">
        <v>0.30199999999999999</v>
      </c>
      <c r="BO636" s="152">
        <v>82.16</v>
      </c>
      <c r="BP636" s="152">
        <v>1.06</v>
      </c>
      <c r="BQ636" s="152">
        <v>2.52</v>
      </c>
      <c r="BR636" s="152">
        <v>0.48299999999999998</v>
      </c>
      <c r="BS636" s="152">
        <v>2.6869999999999998</v>
      </c>
      <c r="BT636" s="152">
        <v>1.0169999999999999</v>
      </c>
      <c r="BU636" s="152">
        <v>0.36799999999999999</v>
      </c>
      <c r="BV636" s="152">
        <v>1.661</v>
      </c>
      <c r="BW636" s="152">
        <v>0.26200000000000001</v>
      </c>
      <c r="BX636" s="152">
        <v>1.823</v>
      </c>
      <c r="BZ636" s="152">
        <v>1.2789999999999999</v>
      </c>
      <c r="CA636" s="152">
        <v>1.204</v>
      </c>
      <c r="CD636" s="152">
        <v>0.69699999999999995</v>
      </c>
      <c r="CE636" s="152">
        <v>1.2999999999999999E-2</v>
      </c>
      <c r="CH636" s="152">
        <v>1.103</v>
      </c>
      <c r="CJ636" s="152">
        <v>0.105</v>
      </c>
      <c r="CK636" s="152">
        <v>6.5000000000000002E-2</v>
      </c>
      <c r="CR636" s="152">
        <v>1.45</v>
      </c>
      <c r="DC636" s="152">
        <v>46.76</v>
      </c>
      <c r="DE636" s="152">
        <v>34.380000000000003</v>
      </c>
      <c r="DF636" s="152">
        <v>0.71499999999999997</v>
      </c>
      <c r="DH636" s="152">
        <v>0.16789999999999999</v>
      </c>
      <c r="DK636" s="152">
        <v>1.0687</v>
      </c>
      <c r="DM636" s="152">
        <v>17.72</v>
      </c>
      <c r="DN636" s="152">
        <v>1.29E-2</v>
      </c>
      <c r="DQ636" s="152">
        <v>90.162229620000005</v>
      </c>
      <c r="ED636" s="152">
        <v>53.32</v>
      </c>
      <c r="EE636" s="152">
        <v>0.52</v>
      </c>
      <c r="EF636" s="152">
        <v>16.59</v>
      </c>
      <c r="EH636" s="152">
        <v>9.7200000000000006</v>
      </c>
      <c r="EK636" s="152">
        <v>0.18</v>
      </c>
      <c r="EL636" s="152">
        <v>5.15</v>
      </c>
      <c r="EM636" s="152">
        <v>10.78</v>
      </c>
      <c r="EO636" s="152">
        <v>1.81</v>
      </c>
      <c r="EP636" s="152">
        <v>0.41</v>
      </c>
      <c r="EQ636" s="152">
        <v>0.1</v>
      </c>
      <c r="ES636" s="152">
        <v>0.02</v>
      </c>
      <c r="FD636" s="152">
        <v>38</v>
      </c>
      <c r="FF636" s="152">
        <v>332</v>
      </c>
      <c r="FG636" s="152">
        <v>24</v>
      </c>
      <c r="FJ636" s="152">
        <v>19</v>
      </c>
      <c r="FK636" s="152">
        <v>104</v>
      </c>
      <c r="FL636" s="152">
        <v>64</v>
      </c>
      <c r="FM636" s="152">
        <v>13</v>
      </c>
      <c r="FP636" s="152">
        <v>4.97</v>
      </c>
      <c r="FQ636" s="152">
        <v>220</v>
      </c>
      <c r="FR636" s="152">
        <v>12.76</v>
      </c>
      <c r="FS636" s="152">
        <v>31</v>
      </c>
      <c r="FT636" s="152">
        <v>0.20799999999999999</v>
      </c>
      <c r="FX636" s="152">
        <v>0.27</v>
      </c>
      <c r="FY636" s="152">
        <v>104</v>
      </c>
      <c r="FZ636" s="152">
        <v>6.86</v>
      </c>
      <c r="GA636" s="152">
        <v>16.09</v>
      </c>
      <c r="GB636" s="152">
        <v>2.29</v>
      </c>
      <c r="GC636" s="152">
        <v>9.1999999999999993</v>
      </c>
      <c r="GD636" s="152">
        <v>2.44</v>
      </c>
      <c r="GE636" s="152">
        <v>0.54</v>
      </c>
      <c r="GF636" s="152">
        <v>1.7</v>
      </c>
      <c r="GG636" s="152">
        <v>0.31</v>
      </c>
      <c r="GH636" s="152">
        <v>2.36</v>
      </c>
      <c r="GI636" s="152">
        <v>0.46</v>
      </c>
      <c r="GJ636" s="152">
        <v>1.35</v>
      </c>
      <c r="GK636" s="152">
        <v>0.2</v>
      </c>
      <c r="GL636" s="152">
        <v>1.34</v>
      </c>
      <c r="GM636" s="152">
        <v>0.22</v>
      </c>
      <c r="GN636" s="152">
        <v>0.76</v>
      </c>
      <c r="GO636" s="152">
        <v>2.7E-2</v>
      </c>
      <c r="GS636" s="152">
        <v>3.45</v>
      </c>
      <c r="GT636" s="152">
        <v>0.159</v>
      </c>
      <c r="GU636" s="152">
        <v>0.12</v>
      </c>
    </row>
    <row r="637" spans="1:203">
      <c r="A637" s="151">
        <v>2902</v>
      </c>
      <c r="B637" s="152" t="s">
        <v>2859</v>
      </c>
      <c r="C637" s="152" t="s">
        <v>3577</v>
      </c>
      <c r="D637" s="152" t="s">
        <v>4526</v>
      </c>
      <c r="E637" s="152" t="s">
        <v>4527</v>
      </c>
      <c r="F637" s="152" t="s">
        <v>9081</v>
      </c>
      <c r="H637" s="151">
        <v>243060</v>
      </c>
      <c r="J637" s="151" t="s">
        <v>4528</v>
      </c>
      <c r="L637" s="153" t="s">
        <v>5328</v>
      </c>
      <c r="M637" s="153" t="s">
        <v>5367</v>
      </c>
      <c r="P637" s="152">
        <v>-19.776599999999998</v>
      </c>
      <c r="Q637" s="152">
        <v>-175.0872</v>
      </c>
      <c r="R637" s="152" t="s">
        <v>2027</v>
      </c>
      <c r="S637" s="152" t="s">
        <v>3690</v>
      </c>
      <c r="T637" s="152">
        <v>54.75</v>
      </c>
      <c r="U637" s="152">
        <v>0.52</v>
      </c>
      <c r="V637" s="152">
        <v>14.87</v>
      </c>
      <c r="X637" s="152">
        <v>9.6199999999999992</v>
      </c>
      <c r="AA637" s="152">
        <v>5.32</v>
      </c>
      <c r="AB637" s="152">
        <v>0.17</v>
      </c>
      <c r="AC637" s="152">
        <v>9.5399999999999991</v>
      </c>
      <c r="AD637" s="152">
        <v>1.71</v>
      </c>
      <c r="AE637" s="152">
        <v>0.34</v>
      </c>
      <c r="AF637" s="152">
        <v>0.12</v>
      </c>
      <c r="AJ637" s="152">
        <v>2.12</v>
      </c>
      <c r="AK637" s="156">
        <f t="shared" si="9"/>
        <v>9.2999999999999992E-3</v>
      </c>
      <c r="AL637" s="151">
        <v>93</v>
      </c>
      <c r="AM637" s="151">
        <v>141</v>
      </c>
      <c r="AN637" s="151">
        <v>495</v>
      </c>
      <c r="AO637" s="151">
        <v>557</v>
      </c>
      <c r="AQ637" s="152">
        <v>4.8899999999999997</v>
      </c>
      <c r="AW637" s="152">
        <v>32.247999999999998</v>
      </c>
      <c r="AY637" s="151">
        <v>204.185</v>
      </c>
      <c r="AZ637" s="152">
        <v>29.367000000000001</v>
      </c>
      <c r="BA637" s="152">
        <v>29.077000000000002</v>
      </c>
      <c r="BB637" s="152">
        <v>24.484999999999999</v>
      </c>
      <c r="BC637" s="152">
        <v>115.02500000000001</v>
      </c>
      <c r="BD637" s="152">
        <v>61.061999999999998</v>
      </c>
      <c r="BG637" s="152">
        <v>4.4790000000000001</v>
      </c>
      <c r="BH637" s="152">
        <v>201.357</v>
      </c>
      <c r="BI637" s="152">
        <v>11.855</v>
      </c>
      <c r="BJ637" s="152">
        <v>19.62</v>
      </c>
      <c r="BK637" s="152">
        <v>0.152</v>
      </c>
      <c r="BN637" s="152">
        <v>0.185</v>
      </c>
      <c r="BO637" s="152">
        <v>93.35</v>
      </c>
      <c r="BP637" s="152">
        <v>1.2090000000000001</v>
      </c>
      <c r="BQ637" s="152">
        <v>2.8780000000000001</v>
      </c>
      <c r="BR637" s="152">
        <v>0.53400000000000003</v>
      </c>
      <c r="BS637" s="152">
        <v>2.891</v>
      </c>
      <c r="BT637" s="152">
        <v>1.0409999999999999</v>
      </c>
      <c r="BU637" s="152">
        <v>0.373</v>
      </c>
      <c r="BV637" s="152">
        <v>1.5580000000000001</v>
      </c>
      <c r="BW637" s="152">
        <v>0.29899999999999999</v>
      </c>
      <c r="BX637" s="152">
        <v>1.9019999999999999</v>
      </c>
      <c r="BZ637" s="152">
        <v>1.3029999999999999</v>
      </c>
      <c r="CA637" s="152">
        <v>1.1359999999999999</v>
      </c>
      <c r="CD637" s="152">
        <v>0.57299999999999995</v>
      </c>
      <c r="CE637" s="152">
        <v>1.4E-2</v>
      </c>
      <c r="CH637" s="152">
        <v>1.347</v>
      </c>
      <c r="CJ637" s="152">
        <v>0.113</v>
      </c>
      <c r="CK637" s="152">
        <v>6.9000000000000006E-2</v>
      </c>
      <c r="CR637" s="152">
        <v>1.45</v>
      </c>
      <c r="DC637" s="152">
        <v>46.01</v>
      </c>
      <c r="DE637" s="152">
        <v>35.229999999999997</v>
      </c>
      <c r="DF637" s="152">
        <v>0.70479999999999998</v>
      </c>
      <c r="DH637" s="152">
        <v>0.1288</v>
      </c>
      <c r="DK637" s="152">
        <v>0.84260000000000002</v>
      </c>
      <c r="DM637" s="152">
        <v>18.329999999999998</v>
      </c>
      <c r="DN637" s="152">
        <v>1.0200000000000001E-2</v>
      </c>
      <c r="DQ637" s="152">
        <v>92.323565830000007</v>
      </c>
      <c r="ED637" s="152">
        <v>53.32</v>
      </c>
      <c r="EE637" s="152">
        <v>0.52</v>
      </c>
      <c r="EF637" s="152">
        <v>16.59</v>
      </c>
      <c r="EH637" s="152">
        <v>9.7200000000000006</v>
      </c>
      <c r="EK637" s="152">
        <v>0.18</v>
      </c>
      <c r="EL637" s="152">
        <v>5.15</v>
      </c>
      <c r="EM637" s="152">
        <v>10.78</v>
      </c>
      <c r="EO637" s="152">
        <v>1.81</v>
      </c>
      <c r="EP637" s="152">
        <v>0.41</v>
      </c>
      <c r="EQ637" s="152">
        <v>0.1</v>
      </c>
      <c r="ES637" s="152">
        <v>0.02</v>
      </c>
      <c r="FD637" s="152">
        <v>38</v>
      </c>
      <c r="FF637" s="152">
        <v>332</v>
      </c>
      <c r="FG637" s="152">
        <v>24</v>
      </c>
      <c r="FJ637" s="152">
        <v>19</v>
      </c>
      <c r="FK637" s="152">
        <v>104</v>
      </c>
      <c r="FL637" s="152">
        <v>64</v>
      </c>
      <c r="FM637" s="152">
        <v>13</v>
      </c>
      <c r="FP637" s="152">
        <v>4.97</v>
      </c>
      <c r="FQ637" s="152">
        <v>220</v>
      </c>
      <c r="FR637" s="152">
        <v>12.76</v>
      </c>
      <c r="FS637" s="152">
        <v>31</v>
      </c>
      <c r="FT637" s="152">
        <v>0.20799999999999999</v>
      </c>
      <c r="FX637" s="152">
        <v>0.27</v>
      </c>
      <c r="FY637" s="152">
        <v>104</v>
      </c>
      <c r="FZ637" s="152">
        <v>6.86</v>
      </c>
      <c r="GA637" s="152">
        <v>16.09</v>
      </c>
      <c r="GB637" s="152">
        <v>2.29</v>
      </c>
      <c r="GC637" s="152">
        <v>9.1999999999999993</v>
      </c>
      <c r="GD637" s="152">
        <v>2.44</v>
      </c>
      <c r="GE637" s="152">
        <v>0.54</v>
      </c>
      <c r="GF637" s="152">
        <v>1.7</v>
      </c>
      <c r="GG637" s="152">
        <v>0.31</v>
      </c>
      <c r="GH637" s="152">
        <v>2.36</v>
      </c>
      <c r="GI637" s="152">
        <v>0.46</v>
      </c>
      <c r="GJ637" s="152">
        <v>1.35</v>
      </c>
      <c r="GK637" s="152">
        <v>0.2</v>
      </c>
      <c r="GL637" s="152">
        <v>1.34</v>
      </c>
      <c r="GM637" s="152">
        <v>0.22</v>
      </c>
      <c r="GN637" s="152">
        <v>0.76</v>
      </c>
      <c r="GO637" s="152">
        <v>2.7E-2</v>
      </c>
      <c r="GS637" s="152">
        <v>3.45</v>
      </c>
      <c r="GT637" s="152">
        <v>0.159</v>
      </c>
      <c r="GU637" s="152">
        <v>0.12</v>
      </c>
    </row>
    <row r="638" spans="1:203">
      <c r="A638" s="151">
        <v>2903</v>
      </c>
      <c r="B638" s="152" t="s">
        <v>2859</v>
      </c>
      <c r="C638" s="152" t="s">
        <v>3577</v>
      </c>
      <c r="D638" s="152" t="s">
        <v>4526</v>
      </c>
      <c r="E638" s="152" t="s">
        <v>4527</v>
      </c>
      <c r="F638" s="152" t="s">
        <v>9082</v>
      </c>
      <c r="H638" s="151">
        <v>243060</v>
      </c>
      <c r="J638" s="151" t="s">
        <v>4528</v>
      </c>
      <c r="L638" s="153" t="s">
        <v>5328</v>
      </c>
      <c r="M638" s="153" t="s">
        <v>5340</v>
      </c>
      <c r="P638" s="152">
        <v>-19.776599999999998</v>
      </c>
      <c r="Q638" s="152">
        <v>-175.0872</v>
      </c>
      <c r="R638" s="152" t="s">
        <v>2027</v>
      </c>
      <c r="S638" s="152" t="s">
        <v>3690</v>
      </c>
      <c r="T638" s="152">
        <v>54.36</v>
      </c>
      <c r="U638" s="152">
        <v>0.51</v>
      </c>
      <c r="V638" s="152">
        <v>14.6</v>
      </c>
      <c r="X638" s="152">
        <v>9.83</v>
      </c>
      <c r="AA638" s="152">
        <v>5.57</v>
      </c>
      <c r="AB638" s="152">
        <v>0.14000000000000001</v>
      </c>
      <c r="AC638" s="152">
        <v>9.75</v>
      </c>
      <c r="AD638" s="152">
        <v>1.82</v>
      </c>
      <c r="AE638" s="152">
        <v>0.34</v>
      </c>
      <c r="AF638" s="152">
        <v>0.12</v>
      </c>
      <c r="AJ638" s="152">
        <v>1.85</v>
      </c>
      <c r="AK638" s="156">
        <f t="shared" si="9"/>
        <v>7.7000000000000002E-3</v>
      </c>
      <c r="AL638" s="151">
        <v>77</v>
      </c>
      <c r="AM638" s="151">
        <v>122</v>
      </c>
      <c r="AN638" s="151">
        <v>404</v>
      </c>
      <c r="AO638" s="151">
        <v>474</v>
      </c>
      <c r="CR638" s="152">
        <v>1.45</v>
      </c>
      <c r="DC638" s="152">
        <v>47.44</v>
      </c>
      <c r="DE638" s="152">
        <v>33.729999999999997</v>
      </c>
      <c r="DF638" s="152">
        <v>0.74580000000000002</v>
      </c>
      <c r="DH638" s="152">
        <v>0.20930000000000001</v>
      </c>
      <c r="DK638" s="152">
        <v>1.3177000000000001</v>
      </c>
      <c r="DM638" s="152">
        <v>17.18</v>
      </c>
      <c r="DN638" s="152">
        <v>3.2199999999999999E-2</v>
      </c>
      <c r="DQ638" s="152">
        <v>87.812010439999995</v>
      </c>
      <c r="ED638" s="152">
        <v>53.32</v>
      </c>
      <c r="EE638" s="152">
        <v>0.52</v>
      </c>
      <c r="EF638" s="152">
        <v>16.59</v>
      </c>
      <c r="EH638" s="152">
        <v>9.7200000000000006</v>
      </c>
      <c r="EK638" s="152">
        <v>0.18</v>
      </c>
      <c r="EL638" s="152">
        <v>5.15</v>
      </c>
      <c r="EM638" s="152">
        <v>10.78</v>
      </c>
      <c r="EO638" s="152">
        <v>1.81</v>
      </c>
      <c r="EP638" s="152">
        <v>0.41</v>
      </c>
      <c r="EQ638" s="152">
        <v>0.1</v>
      </c>
      <c r="ES638" s="152">
        <v>0.02</v>
      </c>
      <c r="FD638" s="152">
        <v>38</v>
      </c>
      <c r="FF638" s="152">
        <v>332</v>
      </c>
      <c r="FG638" s="152">
        <v>24</v>
      </c>
      <c r="FJ638" s="152">
        <v>19</v>
      </c>
      <c r="FK638" s="152">
        <v>104</v>
      </c>
      <c r="FL638" s="152">
        <v>64</v>
      </c>
      <c r="FM638" s="152">
        <v>13</v>
      </c>
      <c r="FP638" s="152">
        <v>4.97</v>
      </c>
      <c r="FQ638" s="152">
        <v>220</v>
      </c>
      <c r="FR638" s="152">
        <v>12.76</v>
      </c>
      <c r="FS638" s="152">
        <v>31</v>
      </c>
      <c r="FT638" s="152">
        <v>0.20799999999999999</v>
      </c>
      <c r="FX638" s="152">
        <v>0.27</v>
      </c>
      <c r="FY638" s="152">
        <v>104</v>
      </c>
      <c r="FZ638" s="152">
        <v>6.86</v>
      </c>
      <c r="GA638" s="152">
        <v>16.09</v>
      </c>
      <c r="GB638" s="152">
        <v>2.29</v>
      </c>
      <c r="GC638" s="152">
        <v>9.1999999999999993</v>
      </c>
      <c r="GD638" s="152">
        <v>2.44</v>
      </c>
      <c r="GE638" s="152">
        <v>0.54</v>
      </c>
      <c r="GF638" s="152">
        <v>1.7</v>
      </c>
      <c r="GG638" s="152">
        <v>0.31</v>
      </c>
      <c r="GH638" s="152">
        <v>2.36</v>
      </c>
      <c r="GI638" s="152">
        <v>0.46</v>
      </c>
      <c r="GJ638" s="152">
        <v>1.35</v>
      </c>
      <c r="GK638" s="152">
        <v>0.2</v>
      </c>
      <c r="GL638" s="152">
        <v>1.34</v>
      </c>
      <c r="GM638" s="152">
        <v>0.22</v>
      </c>
      <c r="GN638" s="152">
        <v>0.76</v>
      </c>
      <c r="GO638" s="152">
        <v>2.7E-2</v>
      </c>
      <c r="GS638" s="152">
        <v>3.45</v>
      </c>
      <c r="GT638" s="152">
        <v>0.159</v>
      </c>
      <c r="GU638" s="152">
        <v>0.12</v>
      </c>
    </row>
    <row r="639" spans="1:203">
      <c r="A639" s="151">
        <v>2904</v>
      </c>
      <c r="B639" s="152" t="s">
        <v>2859</v>
      </c>
      <c r="C639" s="152" t="s">
        <v>3577</v>
      </c>
      <c r="D639" s="152" t="s">
        <v>4526</v>
      </c>
      <c r="E639" s="152" t="s">
        <v>4527</v>
      </c>
      <c r="F639" s="152" t="s">
        <v>9083</v>
      </c>
      <c r="H639" s="151">
        <v>243060</v>
      </c>
      <c r="J639" s="151" t="s">
        <v>4528</v>
      </c>
      <c r="L639" s="153" t="s">
        <v>5328</v>
      </c>
      <c r="M639" s="153" t="s">
        <v>5333</v>
      </c>
      <c r="P639" s="152">
        <v>-19.776599999999998</v>
      </c>
      <c r="Q639" s="152">
        <v>-175.0872</v>
      </c>
      <c r="R639" s="152" t="s">
        <v>2027</v>
      </c>
      <c r="S639" s="152" t="s">
        <v>3690</v>
      </c>
      <c r="T639" s="152">
        <v>54.3</v>
      </c>
      <c r="U639" s="152">
        <v>0.51</v>
      </c>
      <c r="V639" s="152">
        <v>15.03</v>
      </c>
      <c r="X639" s="152">
        <v>9.74</v>
      </c>
      <c r="AA639" s="152">
        <v>5.56</v>
      </c>
      <c r="AB639" s="152">
        <v>0.18</v>
      </c>
      <c r="AC639" s="152">
        <v>9.7799999999999994</v>
      </c>
      <c r="AD639" s="152">
        <v>1.78</v>
      </c>
      <c r="AE639" s="152">
        <v>0.34</v>
      </c>
      <c r="AF639" s="152">
        <v>0.08</v>
      </c>
      <c r="AJ639" s="152">
        <v>2.14</v>
      </c>
      <c r="AK639" s="156">
        <f t="shared" si="9"/>
        <v>9.9000000000000008E-3</v>
      </c>
      <c r="AL639" s="151">
        <v>99</v>
      </c>
      <c r="AM639" s="151">
        <v>147</v>
      </c>
      <c r="AN639" s="151">
        <v>478</v>
      </c>
      <c r="AO639" s="151">
        <v>591</v>
      </c>
      <c r="CR639" s="152">
        <v>1.45</v>
      </c>
      <c r="DC639" s="152">
        <v>46.89</v>
      </c>
      <c r="DE639" s="152">
        <v>34.619999999999997</v>
      </c>
      <c r="DF639" s="152">
        <v>0.78100000000000003</v>
      </c>
      <c r="DH639" s="152">
        <v>0.14910000000000001</v>
      </c>
      <c r="DK639" s="152">
        <v>1.1276999999999999</v>
      </c>
      <c r="DM639" s="152">
        <v>17.420000000000002</v>
      </c>
      <c r="DN639" s="152">
        <v>2.3599999999999999E-2</v>
      </c>
      <c r="DQ639" s="152">
        <v>90.928008309999996</v>
      </c>
      <c r="ED639" s="152">
        <v>53.32</v>
      </c>
      <c r="EE639" s="152">
        <v>0.52</v>
      </c>
      <c r="EF639" s="152">
        <v>16.59</v>
      </c>
      <c r="EH639" s="152">
        <v>9.7200000000000006</v>
      </c>
      <c r="EK639" s="152">
        <v>0.18</v>
      </c>
      <c r="EL639" s="152">
        <v>5.15</v>
      </c>
      <c r="EM639" s="152">
        <v>10.78</v>
      </c>
      <c r="EO639" s="152">
        <v>1.81</v>
      </c>
      <c r="EP639" s="152">
        <v>0.41</v>
      </c>
      <c r="EQ639" s="152">
        <v>0.1</v>
      </c>
      <c r="ES639" s="152">
        <v>0.02</v>
      </c>
      <c r="FD639" s="152">
        <v>38</v>
      </c>
      <c r="FF639" s="152">
        <v>332</v>
      </c>
      <c r="FG639" s="152">
        <v>24</v>
      </c>
      <c r="FJ639" s="152">
        <v>19</v>
      </c>
      <c r="FK639" s="152">
        <v>104</v>
      </c>
      <c r="FL639" s="152">
        <v>64</v>
      </c>
      <c r="FM639" s="152">
        <v>13</v>
      </c>
      <c r="FP639" s="152">
        <v>4.97</v>
      </c>
      <c r="FQ639" s="152">
        <v>220</v>
      </c>
      <c r="FR639" s="152">
        <v>12.76</v>
      </c>
      <c r="FS639" s="152">
        <v>31</v>
      </c>
      <c r="FT639" s="152">
        <v>0.20799999999999999</v>
      </c>
      <c r="FX639" s="152">
        <v>0.27</v>
      </c>
      <c r="FY639" s="152">
        <v>104</v>
      </c>
      <c r="FZ639" s="152">
        <v>6.86</v>
      </c>
      <c r="GA639" s="152">
        <v>16.09</v>
      </c>
      <c r="GB639" s="152">
        <v>2.29</v>
      </c>
      <c r="GC639" s="152">
        <v>9.1999999999999993</v>
      </c>
      <c r="GD639" s="152">
        <v>2.44</v>
      </c>
      <c r="GE639" s="152">
        <v>0.54</v>
      </c>
      <c r="GF639" s="152">
        <v>1.7</v>
      </c>
      <c r="GG639" s="152">
        <v>0.31</v>
      </c>
      <c r="GH639" s="152">
        <v>2.36</v>
      </c>
      <c r="GI639" s="152">
        <v>0.46</v>
      </c>
      <c r="GJ639" s="152">
        <v>1.35</v>
      </c>
      <c r="GK639" s="152">
        <v>0.2</v>
      </c>
      <c r="GL639" s="152">
        <v>1.34</v>
      </c>
      <c r="GM639" s="152">
        <v>0.22</v>
      </c>
      <c r="GN639" s="152">
        <v>0.76</v>
      </c>
      <c r="GO639" s="152">
        <v>2.7E-2</v>
      </c>
      <c r="GS639" s="152">
        <v>3.45</v>
      </c>
      <c r="GT639" s="152">
        <v>0.159</v>
      </c>
      <c r="GU639" s="152">
        <v>0.12</v>
      </c>
    </row>
    <row r="640" spans="1:203">
      <c r="A640" s="151">
        <v>2906</v>
      </c>
      <c r="B640" s="152" t="s">
        <v>2859</v>
      </c>
      <c r="C640" s="152" t="s">
        <v>3577</v>
      </c>
      <c r="D640" s="152" t="s">
        <v>4526</v>
      </c>
      <c r="E640" s="152" t="s">
        <v>4527</v>
      </c>
      <c r="F640" s="152" t="s">
        <v>9084</v>
      </c>
      <c r="H640" s="151">
        <v>243060</v>
      </c>
      <c r="J640" s="151" t="s">
        <v>4528</v>
      </c>
      <c r="L640" s="153" t="s">
        <v>5328</v>
      </c>
      <c r="M640" s="153" t="s">
        <v>5343</v>
      </c>
      <c r="P640" s="152">
        <v>-19.776599999999998</v>
      </c>
      <c r="Q640" s="152">
        <v>-175.0872</v>
      </c>
      <c r="R640" s="152" t="s">
        <v>2027</v>
      </c>
      <c r="S640" s="152" t="s">
        <v>3690</v>
      </c>
      <c r="T640" s="152">
        <v>54.44</v>
      </c>
      <c r="U640" s="152">
        <v>0.49</v>
      </c>
      <c r="V640" s="152">
        <v>14.89</v>
      </c>
      <c r="X640" s="152">
        <v>9.67</v>
      </c>
      <c r="AA640" s="152">
        <v>5.54</v>
      </c>
      <c r="AB640" s="152">
        <v>0.15</v>
      </c>
      <c r="AC640" s="152">
        <v>9.67</v>
      </c>
      <c r="AD640" s="152">
        <v>1.81</v>
      </c>
      <c r="AE640" s="152">
        <v>0.36</v>
      </c>
      <c r="AF640" s="152">
        <v>0.05</v>
      </c>
      <c r="AJ640" s="152">
        <v>2.3199999999999998</v>
      </c>
      <c r="AK640" s="156">
        <f t="shared" si="9"/>
        <v>1.18E-2</v>
      </c>
      <c r="AL640" s="151">
        <v>118</v>
      </c>
      <c r="AM640" s="151">
        <v>153</v>
      </c>
      <c r="AN640" s="151">
        <v>538</v>
      </c>
      <c r="AO640" s="151">
        <v>601</v>
      </c>
      <c r="CR640" s="152">
        <v>1.45</v>
      </c>
      <c r="DC640" s="152">
        <v>45.25</v>
      </c>
      <c r="DE640" s="152">
        <v>34.64</v>
      </c>
      <c r="DF640" s="152">
        <v>0.72150000000000003</v>
      </c>
      <c r="DH640" s="152">
        <v>0.13589999999999999</v>
      </c>
      <c r="DK640" s="152">
        <v>0.76090000000000002</v>
      </c>
      <c r="DM640" s="152">
        <v>18.02</v>
      </c>
      <c r="DN640" s="152">
        <v>1.37E-2</v>
      </c>
      <c r="DQ640" s="152">
        <v>92.898671100000001</v>
      </c>
      <c r="ED640" s="152">
        <v>53.32</v>
      </c>
      <c r="EE640" s="152">
        <v>0.52</v>
      </c>
      <c r="EF640" s="152">
        <v>16.59</v>
      </c>
      <c r="EH640" s="152">
        <v>9.7200000000000006</v>
      </c>
      <c r="EK640" s="152">
        <v>0.18</v>
      </c>
      <c r="EL640" s="152">
        <v>5.15</v>
      </c>
      <c r="EM640" s="152">
        <v>10.78</v>
      </c>
      <c r="EO640" s="152">
        <v>1.81</v>
      </c>
      <c r="EP640" s="152">
        <v>0.41</v>
      </c>
      <c r="EQ640" s="152">
        <v>0.1</v>
      </c>
      <c r="ES640" s="152">
        <v>0.02</v>
      </c>
      <c r="FD640" s="152">
        <v>38</v>
      </c>
      <c r="FF640" s="152">
        <v>332</v>
      </c>
      <c r="FG640" s="152">
        <v>24</v>
      </c>
      <c r="FJ640" s="152">
        <v>19</v>
      </c>
      <c r="FK640" s="152">
        <v>104</v>
      </c>
      <c r="FL640" s="152">
        <v>64</v>
      </c>
      <c r="FM640" s="152">
        <v>13</v>
      </c>
      <c r="FP640" s="152">
        <v>4.97</v>
      </c>
      <c r="FQ640" s="152">
        <v>220</v>
      </c>
      <c r="FR640" s="152">
        <v>12.76</v>
      </c>
      <c r="FS640" s="152">
        <v>31</v>
      </c>
      <c r="FT640" s="152">
        <v>0.20799999999999999</v>
      </c>
      <c r="FX640" s="152">
        <v>0.27</v>
      </c>
      <c r="FY640" s="152">
        <v>104</v>
      </c>
      <c r="FZ640" s="152">
        <v>6.86</v>
      </c>
      <c r="GA640" s="152">
        <v>16.09</v>
      </c>
      <c r="GB640" s="152">
        <v>2.29</v>
      </c>
      <c r="GC640" s="152">
        <v>9.1999999999999993</v>
      </c>
      <c r="GD640" s="152">
        <v>2.44</v>
      </c>
      <c r="GE640" s="152">
        <v>0.54</v>
      </c>
      <c r="GF640" s="152">
        <v>1.7</v>
      </c>
      <c r="GG640" s="152">
        <v>0.31</v>
      </c>
      <c r="GH640" s="152">
        <v>2.36</v>
      </c>
      <c r="GI640" s="152">
        <v>0.46</v>
      </c>
      <c r="GJ640" s="152">
        <v>1.35</v>
      </c>
      <c r="GK640" s="152">
        <v>0.2</v>
      </c>
      <c r="GL640" s="152">
        <v>1.34</v>
      </c>
      <c r="GM640" s="152">
        <v>0.22</v>
      </c>
      <c r="GN640" s="152">
        <v>0.76</v>
      </c>
      <c r="GO640" s="152">
        <v>2.7E-2</v>
      </c>
      <c r="GS640" s="152">
        <v>3.45</v>
      </c>
      <c r="GT640" s="152">
        <v>0.159</v>
      </c>
      <c r="GU640" s="152">
        <v>0.12</v>
      </c>
    </row>
    <row r="641" spans="1:203">
      <c r="A641" s="151">
        <v>2907</v>
      </c>
      <c r="B641" s="152" t="s">
        <v>2859</v>
      </c>
      <c r="C641" s="152" t="s">
        <v>3577</v>
      </c>
      <c r="D641" s="152" t="s">
        <v>4526</v>
      </c>
      <c r="E641" s="152" t="s">
        <v>4527</v>
      </c>
      <c r="F641" s="152" t="s">
        <v>9085</v>
      </c>
      <c r="H641" s="151">
        <v>243060</v>
      </c>
      <c r="J641" s="151" t="s">
        <v>4528</v>
      </c>
      <c r="L641" s="153" t="s">
        <v>5328</v>
      </c>
      <c r="M641" s="153" t="s">
        <v>5329</v>
      </c>
      <c r="P641" s="152">
        <v>-19.776599999999998</v>
      </c>
      <c r="Q641" s="152">
        <v>-175.0872</v>
      </c>
      <c r="R641" s="152" t="s">
        <v>2027</v>
      </c>
      <c r="S641" s="152" t="s">
        <v>3690</v>
      </c>
      <c r="T641" s="152">
        <v>54.27</v>
      </c>
      <c r="U641" s="152">
        <v>0.61</v>
      </c>
      <c r="V641" s="152">
        <v>14.8</v>
      </c>
      <c r="X641" s="152">
        <v>10.01</v>
      </c>
      <c r="AA641" s="152">
        <v>5.47</v>
      </c>
      <c r="AB641" s="152">
        <v>0.17</v>
      </c>
      <c r="AC641" s="152">
        <v>9.74</v>
      </c>
      <c r="AD641" s="152">
        <v>1.71</v>
      </c>
      <c r="AE641" s="152">
        <v>0.34</v>
      </c>
      <c r="AF641" s="152">
        <v>0.05</v>
      </c>
      <c r="AJ641" s="152">
        <v>2.4300000000000002</v>
      </c>
      <c r="AK641" s="156">
        <f t="shared" si="9"/>
        <v>2.8199999999999999E-2</v>
      </c>
      <c r="AL641" s="151">
        <v>282</v>
      </c>
      <c r="AM641" s="151">
        <v>152</v>
      </c>
      <c r="AN641" s="151">
        <v>457</v>
      </c>
      <c r="AO641" s="151">
        <v>580</v>
      </c>
      <c r="CR641" s="152">
        <v>1.45</v>
      </c>
      <c r="DC641" s="152">
        <v>45.91</v>
      </c>
      <c r="DE641" s="152">
        <v>34.46</v>
      </c>
      <c r="DF641" s="152">
        <v>0.75</v>
      </c>
      <c r="DH641" s="152">
        <v>0.18079999999999999</v>
      </c>
      <c r="DK641" s="152">
        <v>1.137</v>
      </c>
      <c r="DM641" s="152">
        <v>17.760000000000002</v>
      </c>
      <c r="DN641" s="152">
        <v>3.6400000000000002E-2</v>
      </c>
      <c r="DQ641" s="152">
        <v>89.616368289999997</v>
      </c>
      <c r="ED641" s="152">
        <v>53.32</v>
      </c>
      <c r="EE641" s="152">
        <v>0.52</v>
      </c>
      <c r="EF641" s="152">
        <v>16.59</v>
      </c>
      <c r="EH641" s="152">
        <v>9.7200000000000006</v>
      </c>
      <c r="EK641" s="152">
        <v>0.18</v>
      </c>
      <c r="EL641" s="152">
        <v>5.15</v>
      </c>
      <c r="EM641" s="152">
        <v>10.78</v>
      </c>
      <c r="EO641" s="152">
        <v>1.81</v>
      </c>
      <c r="EP641" s="152">
        <v>0.41</v>
      </c>
      <c r="EQ641" s="152">
        <v>0.1</v>
      </c>
      <c r="ES641" s="152">
        <v>0.02</v>
      </c>
      <c r="FD641" s="152">
        <v>38</v>
      </c>
      <c r="FF641" s="152">
        <v>332</v>
      </c>
      <c r="FG641" s="152">
        <v>24</v>
      </c>
      <c r="FJ641" s="152">
        <v>19</v>
      </c>
      <c r="FK641" s="152">
        <v>104</v>
      </c>
      <c r="FL641" s="152">
        <v>64</v>
      </c>
      <c r="FM641" s="152">
        <v>13</v>
      </c>
      <c r="FP641" s="152">
        <v>4.97</v>
      </c>
      <c r="FQ641" s="152">
        <v>220</v>
      </c>
      <c r="FR641" s="152">
        <v>12.76</v>
      </c>
      <c r="FS641" s="152">
        <v>31</v>
      </c>
      <c r="FT641" s="152">
        <v>0.20799999999999999</v>
      </c>
      <c r="FX641" s="152">
        <v>0.27</v>
      </c>
      <c r="FY641" s="152">
        <v>104</v>
      </c>
      <c r="FZ641" s="152">
        <v>6.86</v>
      </c>
      <c r="GA641" s="152">
        <v>16.09</v>
      </c>
      <c r="GB641" s="152">
        <v>2.29</v>
      </c>
      <c r="GC641" s="152">
        <v>9.1999999999999993</v>
      </c>
      <c r="GD641" s="152">
        <v>2.44</v>
      </c>
      <c r="GE641" s="152">
        <v>0.54</v>
      </c>
      <c r="GF641" s="152">
        <v>1.7</v>
      </c>
      <c r="GG641" s="152">
        <v>0.31</v>
      </c>
      <c r="GH641" s="152">
        <v>2.36</v>
      </c>
      <c r="GI641" s="152">
        <v>0.46</v>
      </c>
      <c r="GJ641" s="152">
        <v>1.35</v>
      </c>
      <c r="GK641" s="152">
        <v>0.2</v>
      </c>
      <c r="GL641" s="152">
        <v>1.34</v>
      </c>
      <c r="GM641" s="152">
        <v>0.22</v>
      </c>
      <c r="GN641" s="152">
        <v>0.76</v>
      </c>
      <c r="GO641" s="152">
        <v>2.7E-2</v>
      </c>
      <c r="GS641" s="152">
        <v>3.45</v>
      </c>
      <c r="GT641" s="152">
        <v>0.159</v>
      </c>
      <c r="GU641" s="152">
        <v>0.12</v>
      </c>
    </row>
    <row r="642" spans="1:203">
      <c r="A642" s="151">
        <v>2913</v>
      </c>
      <c r="B642" s="152" t="s">
        <v>2859</v>
      </c>
      <c r="C642" s="152" t="s">
        <v>3577</v>
      </c>
      <c r="D642" s="152" t="s">
        <v>4526</v>
      </c>
      <c r="E642" s="152" t="s">
        <v>4527</v>
      </c>
      <c r="F642" s="152" t="s">
        <v>9086</v>
      </c>
      <c r="H642" s="151">
        <v>243060</v>
      </c>
      <c r="J642" s="151" t="s">
        <v>4528</v>
      </c>
      <c r="L642" s="153" t="s">
        <v>4529</v>
      </c>
      <c r="M642" s="153" t="s">
        <v>4759</v>
      </c>
      <c r="P642" s="152">
        <v>-19.785599999999999</v>
      </c>
      <c r="Q642" s="152">
        <v>-175.0872</v>
      </c>
      <c r="R642" s="152" t="s">
        <v>2027</v>
      </c>
      <c r="S642" s="152" t="s">
        <v>2720</v>
      </c>
      <c r="T642" s="152">
        <v>51.33</v>
      </c>
      <c r="U642" s="152">
        <v>0.44</v>
      </c>
      <c r="V642" s="152">
        <v>14.82</v>
      </c>
      <c r="X642" s="152">
        <v>10.28</v>
      </c>
      <c r="AA642" s="152">
        <v>6.9</v>
      </c>
      <c r="AB642" s="152">
        <v>0.14000000000000001</v>
      </c>
      <c r="AC642" s="152">
        <v>10.09</v>
      </c>
      <c r="AD642" s="152">
        <v>1.51</v>
      </c>
      <c r="AE642" s="152">
        <v>0.25</v>
      </c>
      <c r="AF642" s="152">
        <v>7.0000000000000007E-2</v>
      </c>
      <c r="AJ642" s="152">
        <v>3.68</v>
      </c>
      <c r="AK642" s="156">
        <f t="shared" si="9"/>
        <v>1.9599999999999999E-2</v>
      </c>
      <c r="AL642" s="151">
        <v>196</v>
      </c>
      <c r="AM642" s="151">
        <v>175</v>
      </c>
      <c r="AN642" s="151">
        <v>612</v>
      </c>
      <c r="AO642" s="151">
        <v>824</v>
      </c>
      <c r="CR642" s="152">
        <v>1.45</v>
      </c>
      <c r="DC642" s="152">
        <v>53.59</v>
      </c>
      <c r="DD642" s="152">
        <v>0.12479999999999999</v>
      </c>
      <c r="DE642" s="152">
        <v>1.8902000000000001</v>
      </c>
      <c r="DF642" s="152">
        <v>5.0599999999999996</v>
      </c>
      <c r="DG642" s="152">
        <v>17.46</v>
      </c>
      <c r="DH642" s="152">
        <v>0.18790000000000001</v>
      </c>
      <c r="DI642" s="152">
        <v>1.7000000000000001E-2</v>
      </c>
      <c r="DK642" s="152">
        <v>0.14910000000000001</v>
      </c>
      <c r="DM642" s="152">
        <v>21.51</v>
      </c>
      <c r="DP642" s="152">
        <v>86.014302529999995</v>
      </c>
      <c r="ED642" s="152">
        <v>53.91</v>
      </c>
      <c r="EE642" s="152">
        <v>0.68</v>
      </c>
      <c r="EF642" s="152">
        <v>15.66</v>
      </c>
      <c r="EH642" s="152">
        <v>10.62</v>
      </c>
      <c r="EK642" s="152">
        <v>0.18</v>
      </c>
      <c r="EL642" s="152">
        <v>4.6900000000000004</v>
      </c>
      <c r="EM642" s="152">
        <v>9.61</v>
      </c>
      <c r="EO642" s="152">
        <v>1.94</v>
      </c>
      <c r="EP642" s="152">
        <v>0.53</v>
      </c>
      <c r="EQ642" s="152">
        <v>0.11</v>
      </c>
      <c r="ES642" s="152">
        <v>0.81</v>
      </c>
      <c r="FD642" s="152">
        <v>38</v>
      </c>
      <c r="FF642" s="152">
        <v>388</v>
      </c>
      <c r="FG642" s="152">
        <v>94</v>
      </c>
      <c r="FJ642" s="152">
        <v>24</v>
      </c>
      <c r="FK642" s="152">
        <v>162</v>
      </c>
      <c r="FL642" s="152">
        <v>137</v>
      </c>
      <c r="FM642" s="152">
        <v>20</v>
      </c>
      <c r="FP642" s="152">
        <v>7.5</v>
      </c>
      <c r="FQ642" s="152">
        <v>213</v>
      </c>
      <c r="FR642" s="152">
        <v>11.93</v>
      </c>
      <c r="FS642" s="152">
        <v>23</v>
      </c>
      <c r="FT642" s="152">
        <v>0.29899999999999999</v>
      </c>
      <c r="FX642" s="152">
        <v>0.33</v>
      </c>
      <c r="FY642" s="152">
        <v>116</v>
      </c>
      <c r="FZ642" s="152">
        <v>1.84</v>
      </c>
      <c r="GA642" s="152">
        <v>6.85</v>
      </c>
      <c r="GB642" s="152">
        <v>0.9</v>
      </c>
      <c r="GC642" s="152">
        <v>4.57</v>
      </c>
      <c r="GD642" s="152">
        <v>1.49</v>
      </c>
      <c r="GE642" s="152">
        <v>0.57999999999999996</v>
      </c>
      <c r="GF642" s="152">
        <v>1.75</v>
      </c>
      <c r="GG642" s="152">
        <v>0.3</v>
      </c>
      <c r="GH642" s="152">
        <v>2.14</v>
      </c>
      <c r="GI642" s="152">
        <v>0.45</v>
      </c>
      <c r="GJ642" s="152">
        <v>1.36</v>
      </c>
      <c r="GK642" s="152">
        <v>0.2</v>
      </c>
      <c r="GL642" s="152">
        <v>1.51</v>
      </c>
      <c r="GM642" s="152">
        <v>0.21</v>
      </c>
      <c r="GN642" s="152">
        <v>0.76</v>
      </c>
      <c r="GO642" s="152">
        <v>3.2000000000000001E-2</v>
      </c>
      <c r="GS642" s="152">
        <v>3.67</v>
      </c>
      <c r="GT642" s="152">
        <v>0.18</v>
      </c>
      <c r="GU642" s="152">
        <v>0.19</v>
      </c>
    </row>
    <row r="643" spans="1:203">
      <c r="A643" s="151">
        <v>2914</v>
      </c>
      <c r="B643" s="152" t="s">
        <v>2859</v>
      </c>
      <c r="C643" s="152" t="s">
        <v>3577</v>
      </c>
      <c r="D643" s="152" t="s">
        <v>4526</v>
      </c>
      <c r="E643" s="152" t="s">
        <v>4527</v>
      </c>
      <c r="F643" s="152" t="s">
        <v>9087</v>
      </c>
      <c r="H643" s="151">
        <v>243060</v>
      </c>
      <c r="J643" s="151" t="s">
        <v>4528</v>
      </c>
      <c r="L643" s="153" t="s">
        <v>4529</v>
      </c>
      <c r="M643" s="153" t="s">
        <v>4722</v>
      </c>
      <c r="P643" s="152">
        <v>-19.785599999999999</v>
      </c>
      <c r="Q643" s="152">
        <v>-175.0872</v>
      </c>
      <c r="R643" s="152" t="s">
        <v>2027</v>
      </c>
      <c r="S643" s="152" t="s">
        <v>2720</v>
      </c>
      <c r="T643" s="152">
        <v>51.18</v>
      </c>
      <c r="U643" s="152">
        <v>0.38</v>
      </c>
      <c r="V643" s="152">
        <v>16.02</v>
      </c>
      <c r="X643" s="152">
        <v>9.33</v>
      </c>
      <c r="AA643" s="152">
        <v>6.24</v>
      </c>
      <c r="AB643" s="152">
        <v>0.17</v>
      </c>
      <c r="AC643" s="152">
        <v>11.08</v>
      </c>
      <c r="AD643" s="152">
        <v>1.44</v>
      </c>
      <c r="AE643" s="152">
        <v>0.24</v>
      </c>
      <c r="AF643" s="152">
        <v>7.0000000000000007E-2</v>
      </c>
      <c r="AJ643" s="152">
        <v>3.36</v>
      </c>
      <c r="AK643" s="156">
        <f t="shared" ref="AK643:AK706" si="10">AL643/10000</f>
        <v>1.8E-3</v>
      </c>
      <c r="AL643" s="151">
        <v>18</v>
      </c>
      <c r="AM643" s="151">
        <v>149</v>
      </c>
      <c r="AN643" s="151">
        <v>724</v>
      </c>
      <c r="AO643" s="151">
        <v>745</v>
      </c>
      <c r="AQ643" s="152">
        <v>3.2120000000000002</v>
      </c>
      <c r="AW643" s="152">
        <v>56.578000000000003</v>
      </c>
      <c r="AY643" s="151">
        <v>231.69</v>
      </c>
      <c r="AZ643" s="152">
        <v>105.018</v>
      </c>
      <c r="BA643" s="152">
        <v>35.475000000000001</v>
      </c>
      <c r="BB643" s="152">
        <v>28.71</v>
      </c>
      <c r="BC643" s="152">
        <v>95.477000000000004</v>
      </c>
      <c r="BD643" s="152">
        <v>62.929000000000002</v>
      </c>
      <c r="BG643" s="152">
        <v>3.62</v>
      </c>
      <c r="BH643" s="152">
        <v>143.316</v>
      </c>
      <c r="BI643" s="152">
        <v>9.9960000000000004</v>
      </c>
      <c r="BJ643" s="152">
        <v>13.624000000000001</v>
      </c>
      <c r="BK643" s="152">
        <v>0.14000000000000001</v>
      </c>
      <c r="BN643" s="152">
        <v>0.129</v>
      </c>
      <c r="BO643" s="152">
        <v>58.152000000000001</v>
      </c>
      <c r="BP643" s="152">
        <v>0.90400000000000003</v>
      </c>
      <c r="BQ643" s="152">
        <v>2.121</v>
      </c>
      <c r="BR643" s="152">
        <v>0.39600000000000002</v>
      </c>
      <c r="BS643" s="152">
        <v>2.0630000000000002</v>
      </c>
      <c r="BT643" s="152">
        <v>0.76300000000000001</v>
      </c>
      <c r="BU643" s="152">
        <v>0.29899999999999999</v>
      </c>
      <c r="BV643" s="152">
        <v>1.3220000000000001</v>
      </c>
      <c r="BW643" s="152">
        <v>0.20200000000000001</v>
      </c>
      <c r="BX643" s="152">
        <v>1.599</v>
      </c>
      <c r="BZ643" s="152">
        <v>1.002</v>
      </c>
      <c r="CA643" s="152">
        <v>0.94799999999999995</v>
      </c>
      <c r="CD643" s="152">
        <v>0.496</v>
      </c>
      <c r="CE643" s="152">
        <v>0.01</v>
      </c>
      <c r="CH643" s="152">
        <v>1.1220000000000001</v>
      </c>
      <c r="CJ643" s="152">
        <v>8.6999999999999994E-2</v>
      </c>
      <c r="CK643" s="152">
        <v>5.7000000000000002E-2</v>
      </c>
      <c r="CR643" s="152">
        <v>1.45</v>
      </c>
      <c r="DC643" s="152">
        <v>53.73</v>
      </c>
      <c r="DD643" s="152">
        <v>0.11940000000000001</v>
      </c>
      <c r="DE643" s="152">
        <v>2.2679</v>
      </c>
      <c r="DF643" s="152">
        <v>4.76</v>
      </c>
      <c r="DG643" s="152">
        <v>17.239999999999998</v>
      </c>
      <c r="DH643" s="152">
        <v>0.1222</v>
      </c>
      <c r="DI643" s="152">
        <v>7.4999999999999997E-3</v>
      </c>
      <c r="DK643" s="152">
        <v>0.14680000000000001</v>
      </c>
      <c r="DM643" s="152">
        <v>22.17</v>
      </c>
      <c r="DP643" s="152">
        <v>86.593631049999999</v>
      </c>
      <c r="ED643" s="152">
        <v>53.91</v>
      </c>
      <c r="EE643" s="152">
        <v>0.68</v>
      </c>
      <c r="EF643" s="152">
        <v>15.66</v>
      </c>
      <c r="EH643" s="152">
        <v>10.62</v>
      </c>
      <c r="EK643" s="152">
        <v>0.18</v>
      </c>
      <c r="EL643" s="152">
        <v>4.6900000000000004</v>
      </c>
      <c r="EM643" s="152">
        <v>9.61</v>
      </c>
      <c r="EO643" s="152">
        <v>1.94</v>
      </c>
      <c r="EP643" s="152">
        <v>0.53</v>
      </c>
      <c r="EQ643" s="152">
        <v>0.11</v>
      </c>
      <c r="ES643" s="152">
        <v>0.81</v>
      </c>
      <c r="FD643" s="152">
        <v>38</v>
      </c>
      <c r="FF643" s="152">
        <v>388</v>
      </c>
      <c r="FG643" s="152">
        <v>94</v>
      </c>
      <c r="FJ643" s="152">
        <v>24</v>
      </c>
      <c r="FK643" s="152">
        <v>162</v>
      </c>
      <c r="FL643" s="152">
        <v>137</v>
      </c>
      <c r="FM643" s="152">
        <v>20</v>
      </c>
      <c r="FP643" s="152">
        <v>7.5</v>
      </c>
      <c r="FQ643" s="152">
        <v>213</v>
      </c>
      <c r="FR643" s="152">
        <v>11.93</v>
      </c>
      <c r="FS643" s="152">
        <v>23</v>
      </c>
      <c r="FT643" s="152">
        <v>0.29899999999999999</v>
      </c>
      <c r="FX643" s="152">
        <v>0.33</v>
      </c>
      <c r="FY643" s="152">
        <v>116</v>
      </c>
      <c r="FZ643" s="152">
        <v>1.84</v>
      </c>
      <c r="GA643" s="152">
        <v>6.85</v>
      </c>
      <c r="GB643" s="152">
        <v>0.9</v>
      </c>
      <c r="GC643" s="152">
        <v>4.57</v>
      </c>
      <c r="GD643" s="152">
        <v>1.49</v>
      </c>
      <c r="GE643" s="152">
        <v>0.57999999999999996</v>
      </c>
      <c r="GF643" s="152">
        <v>1.75</v>
      </c>
      <c r="GG643" s="152">
        <v>0.3</v>
      </c>
      <c r="GH643" s="152">
        <v>2.14</v>
      </c>
      <c r="GI643" s="152">
        <v>0.45</v>
      </c>
      <c r="GJ643" s="152">
        <v>1.36</v>
      </c>
      <c r="GK643" s="152">
        <v>0.2</v>
      </c>
      <c r="GL643" s="152">
        <v>1.51</v>
      </c>
      <c r="GM643" s="152">
        <v>0.21</v>
      </c>
      <c r="GN643" s="152">
        <v>0.76</v>
      </c>
      <c r="GO643" s="152">
        <v>3.2000000000000001E-2</v>
      </c>
      <c r="GS643" s="152">
        <v>3.67</v>
      </c>
      <c r="GT643" s="152">
        <v>0.18</v>
      </c>
      <c r="GU643" s="152">
        <v>0.19</v>
      </c>
    </row>
    <row r="644" spans="1:203">
      <c r="A644" s="151">
        <v>2917</v>
      </c>
      <c r="B644" s="152" t="s">
        <v>2859</v>
      </c>
      <c r="C644" s="152" t="s">
        <v>3577</v>
      </c>
      <c r="D644" s="152" t="s">
        <v>4526</v>
      </c>
      <c r="E644" s="152" t="s">
        <v>4527</v>
      </c>
      <c r="F644" s="152" t="s">
        <v>9088</v>
      </c>
      <c r="H644" s="151">
        <v>243060</v>
      </c>
      <c r="J644" s="151" t="s">
        <v>4528</v>
      </c>
      <c r="L644" s="153" t="s">
        <v>4529</v>
      </c>
      <c r="M644" s="153" t="s">
        <v>5055</v>
      </c>
      <c r="P644" s="152">
        <v>-19.785599999999999</v>
      </c>
      <c r="Q644" s="152">
        <v>-175.0872</v>
      </c>
      <c r="R644" s="152" t="s">
        <v>2027</v>
      </c>
      <c r="S644" s="152" t="s">
        <v>2720</v>
      </c>
      <c r="T644" s="152">
        <v>52.4</v>
      </c>
      <c r="U644" s="152">
        <v>0.49</v>
      </c>
      <c r="V644" s="152">
        <v>16.350000000000001</v>
      </c>
      <c r="X644" s="152">
        <v>9.0399999999999991</v>
      </c>
      <c r="AA644" s="152">
        <v>5.64</v>
      </c>
      <c r="AB644" s="152">
        <v>0.11</v>
      </c>
      <c r="AC644" s="152">
        <v>9.16</v>
      </c>
      <c r="AD644" s="152">
        <v>1.51</v>
      </c>
      <c r="AE644" s="152">
        <v>0.3</v>
      </c>
      <c r="AF644" s="152">
        <v>0.15</v>
      </c>
      <c r="AJ644" s="152">
        <v>3.5</v>
      </c>
      <c r="AK644" s="156">
        <f t="shared" si="10"/>
        <v>1.4800000000000001E-2</v>
      </c>
      <c r="AL644" s="151">
        <v>148</v>
      </c>
      <c r="AM644" s="151">
        <v>151</v>
      </c>
      <c r="AN644" s="151">
        <v>685</v>
      </c>
      <c r="AO644" s="151">
        <v>750</v>
      </c>
      <c r="CR644" s="152">
        <v>1.45</v>
      </c>
      <c r="DC644" s="152">
        <v>54.32</v>
      </c>
      <c r="DD644" s="152">
        <v>8.0600000000000005E-2</v>
      </c>
      <c r="DE644" s="152">
        <v>1.5639000000000001</v>
      </c>
      <c r="DF644" s="152">
        <v>4.16</v>
      </c>
      <c r="DG644" s="152">
        <v>18.04</v>
      </c>
      <c r="DH644" s="152">
        <v>0.1143</v>
      </c>
      <c r="DI644" s="152">
        <v>1.0800000000000001E-2</v>
      </c>
      <c r="DK644" s="152">
        <v>0.1041</v>
      </c>
      <c r="DM644" s="152">
        <v>22.02</v>
      </c>
      <c r="DP644" s="152">
        <v>88.552464079999993</v>
      </c>
      <c r="ED644" s="152">
        <v>53.91</v>
      </c>
      <c r="EE644" s="152">
        <v>0.68</v>
      </c>
      <c r="EF644" s="152">
        <v>15.66</v>
      </c>
      <c r="EH644" s="152">
        <v>10.62</v>
      </c>
      <c r="EK644" s="152">
        <v>0.18</v>
      </c>
      <c r="EL644" s="152">
        <v>4.6900000000000004</v>
      </c>
      <c r="EM644" s="152">
        <v>9.61</v>
      </c>
      <c r="EO644" s="152">
        <v>1.94</v>
      </c>
      <c r="EP644" s="152">
        <v>0.53</v>
      </c>
      <c r="EQ644" s="152">
        <v>0.11</v>
      </c>
      <c r="ES644" s="152">
        <v>0.81</v>
      </c>
      <c r="FD644" s="152">
        <v>38</v>
      </c>
      <c r="FF644" s="152">
        <v>388</v>
      </c>
      <c r="FG644" s="152">
        <v>94</v>
      </c>
      <c r="FJ644" s="152">
        <v>24</v>
      </c>
      <c r="FK644" s="152">
        <v>162</v>
      </c>
      <c r="FL644" s="152">
        <v>137</v>
      </c>
      <c r="FM644" s="152">
        <v>20</v>
      </c>
      <c r="FP644" s="152">
        <v>7.5</v>
      </c>
      <c r="FQ644" s="152">
        <v>213</v>
      </c>
      <c r="FR644" s="152">
        <v>11.93</v>
      </c>
      <c r="FS644" s="152">
        <v>23</v>
      </c>
      <c r="FT644" s="152">
        <v>0.29899999999999999</v>
      </c>
      <c r="FX644" s="152">
        <v>0.33</v>
      </c>
      <c r="FY644" s="152">
        <v>116</v>
      </c>
      <c r="FZ644" s="152">
        <v>1.84</v>
      </c>
      <c r="GA644" s="152">
        <v>6.85</v>
      </c>
      <c r="GB644" s="152">
        <v>0.9</v>
      </c>
      <c r="GC644" s="152">
        <v>4.57</v>
      </c>
      <c r="GD644" s="152">
        <v>1.49</v>
      </c>
      <c r="GE644" s="152">
        <v>0.57999999999999996</v>
      </c>
      <c r="GF644" s="152">
        <v>1.75</v>
      </c>
      <c r="GG644" s="152">
        <v>0.3</v>
      </c>
      <c r="GH644" s="152">
        <v>2.14</v>
      </c>
      <c r="GI644" s="152">
        <v>0.45</v>
      </c>
      <c r="GJ644" s="152">
        <v>1.36</v>
      </c>
      <c r="GK644" s="152">
        <v>0.2</v>
      </c>
      <c r="GL644" s="152">
        <v>1.51</v>
      </c>
      <c r="GM644" s="152">
        <v>0.21</v>
      </c>
      <c r="GN644" s="152">
        <v>0.76</v>
      </c>
      <c r="GO644" s="152">
        <v>3.2000000000000001E-2</v>
      </c>
      <c r="GS644" s="152">
        <v>3.67</v>
      </c>
      <c r="GT644" s="152">
        <v>0.18</v>
      </c>
      <c r="GU644" s="152">
        <v>0.19</v>
      </c>
    </row>
    <row r="645" spans="1:203">
      <c r="A645" s="151">
        <v>2919</v>
      </c>
      <c r="B645" s="152" t="s">
        <v>2859</v>
      </c>
      <c r="C645" s="152" t="s">
        <v>3577</v>
      </c>
      <c r="D645" s="152" t="s">
        <v>4526</v>
      </c>
      <c r="E645" s="152" t="s">
        <v>4527</v>
      </c>
      <c r="F645" s="152" t="s">
        <v>9089</v>
      </c>
      <c r="H645" s="151">
        <v>243060</v>
      </c>
      <c r="J645" s="151" t="s">
        <v>4528</v>
      </c>
      <c r="L645" s="153" t="s">
        <v>4529</v>
      </c>
      <c r="M645" s="153" t="s">
        <v>4530</v>
      </c>
      <c r="P645" s="152">
        <v>-19.785599999999999</v>
      </c>
      <c r="Q645" s="152">
        <v>-175.0872</v>
      </c>
      <c r="R645" s="152" t="s">
        <v>2027</v>
      </c>
      <c r="S645" s="152" t="s">
        <v>2720</v>
      </c>
      <c r="T645" s="152">
        <v>50.59</v>
      </c>
      <c r="U645" s="152">
        <v>0.43</v>
      </c>
      <c r="V645" s="152">
        <v>14.58</v>
      </c>
      <c r="X645" s="152">
        <v>9.6</v>
      </c>
      <c r="AA645" s="152">
        <v>7.13</v>
      </c>
      <c r="AB645" s="152">
        <v>0.21</v>
      </c>
      <c r="AC645" s="152">
        <v>10.52</v>
      </c>
      <c r="AD645" s="152">
        <v>0.99</v>
      </c>
      <c r="AE645" s="152">
        <v>0.32</v>
      </c>
      <c r="AF645" s="152">
        <v>0.04</v>
      </c>
      <c r="AJ645" s="152">
        <v>3.69</v>
      </c>
      <c r="AK645" s="156">
        <f t="shared" si="10"/>
        <v>7.4000000000000003E-3</v>
      </c>
      <c r="AL645" s="151">
        <v>74</v>
      </c>
      <c r="AM645" s="151">
        <v>163</v>
      </c>
      <c r="AN645" s="151">
        <v>820</v>
      </c>
      <c r="AO645" s="151">
        <v>948</v>
      </c>
      <c r="CR645" s="152">
        <v>1.45</v>
      </c>
      <c r="DC645" s="152">
        <v>53.201120000000003</v>
      </c>
      <c r="DD645" s="152">
        <v>0.10911999999999999</v>
      </c>
      <c r="DE645" s="152">
        <v>1.45872</v>
      </c>
      <c r="DF645" s="152">
        <v>3.5306700000000002</v>
      </c>
      <c r="DG645" s="152">
        <v>18.026039999999998</v>
      </c>
      <c r="DH645" s="152">
        <v>0.11219</v>
      </c>
      <c r="DI645" s="152">
        <v>0.61228000000000005</v>
      </c>
      <c r="DJ645" s="152">
        <v>2.1930000000000002E-2</v>
      </c>
      <c r="DK645" s="152">
        <v>0.10162</v>
      </c>
      <c r="DM645" s="152">
        <v>21.783550000000002</v>
      </c>
      <c r="DP645" s="152">
        <v>90.099828509999995</v>
      </c>
      <c r="ED645" s="152">
        <v>53.91</v>
      </c>
      <c r="EE645" s="152">
        <v>0.68</v>
      </c>
      <c r="EF645" s="152">
        <v>15.66</v>
      </c>
      <c r="EH645" s="152">
        <v>10.62</v>
      </c>
      <c r="EK645" s="152">
        <v>0.18</v>
      </c>
      <c r="EL645" s="152">
        <v>4.6900000000000004</v>
      </c>
      <c r="EM645" s="152">
        <v>9.61</v>
      </c>
      <c r="EO645" s="152">
        <v>1.94</v>
      </c>
      <c r="EP645" s="152">
        <v>0.53</v>
      </c>
      <c r="EQ645" s="152">
        <v>0.11</v>
      </c>
      <c r="ES645" s="152">
        <v>0.81</v>
      </c>
      <c r="FD645" s="152">
        <v>38</v>
      </c>
      <c r="FF645" s="152">
        <v>388</v>
      </c>
      <c r="FG645" s="152">
        <v>94</v>
      </c>
      <c r="FJ645" s="152">
        <v>24</v>
      </c>
      <c r="FK645" s="152">
        <v>162</v>
      </c>
      <c r="FL645" s="152">
        <v>137</v>
      </c>
      <c r="FM645" s="152">
        <v>20</v>
      </c>
      <c r="FP645" s="152">
        <v>7.5</v>
      </c>
      <c r="FQ645" s="152">
        <v>213</v>
      </c>
      <c r="FR645" s="152">
        <v>11.93</v>
      </c>
      <c r="FS645" s="152">
        <v>23</v>
      </c>
      <c r="FT645" s="152">
        <v>0.29899999999999999</v>
      </c>
      <c r="FX645" s="152">
        <v>0.33</v>
      </c>
      <c r="FY645" s="152">
        <v>116</v>
      </c>
      <c r="FZ645" s="152">
        <v>1.84</v>
      </c>
      <c r="GA645" s="152">
        <v>6.85</v>
      </c>
      <c r="GB645" s="152">
        <v>0.9</v>
      </c>
      <c r="GC645" s="152">
        <v>4.57</v>
      </c>
      <c r="GD645" s="152">
        <v>1.49</v>
      </c>
      <c r="GE645" s="152">
        <v>0.57999999999999996</v>
      </c>
      <c r="GF645" s="152">
        <v>1.75</v>
      </c>
      <c r="GG645" s="152">
        <v>0.3</v>
      </c>
      <c r="GH645" s="152">
        <v>2.14</v>
      </c>
      <c r="GI645" s="152">
        <v>0.45</v>
      </c>
      <c r="GJ645" s="152">
        <v>1.36</v>
      </c>
      <c r="GK645" s="152">
        <v>0.2</v>
      </c>
      <c r="GL645" s="152">
        <v>1.51</v>
      </c>
      <c r="GM645" s="152">
        <v>0.21</v>
      </c>
      <c r="GN645" s="152">
        <v>0.76</v>
      </c>
      <c r="GO645" s="152">
        <v>3.2000000000000001E-2</v>
      </c>
      <c r="GS645" s="152">
        <v>3.67</v>
      </c>
      <c r="GT645" s="152">
        <v>0.18</v>
      </c>
      <c r="GU645" s="152">
        <v>0.19</v>
      </c>
    </row>
    <row r="646" spans="1:203">
      <c r="A646" s="151">
        <v>2921</v>
      </c>
      <c r="B646" s="152" t="s">
        <v>2859</v>
      </c>
      <c r="C646" s="152" t="s">
        <v>3577</v>
      </c>
      <c r="D646" s="152" t="s">
        <v>4526</v>
      </c>
      <c r="E646" s="152" t="s">
        <v>4527</v>
      </c>
      <c r="F646" s="152" t="s">
        <v>9090</v>
      </c>
      <c r="H646" s="151">
        <v>243060</v>
      </c>
      <c r="J646" s="151" t="s">
        <v>4528</v>
      </c>
      <c r="L646" s="153" t="s">
        <v>4529</v>
      </c>
      <c r="M646" s="153" t="s">
        <v>5335</v>
      </c>
      <c r="P646" s="152">
        <v>-19.785599999999999</v>
      </c>
      <c r="Q646" s="152">
        <v>-175.0872</v>
      </c>
      <c r="R646" s="152" t="s">
        <v>2027</v>
      </c>
      <c r="S646" s="152" t="s">
        <v>3690</v>
      </c>
      <c r="T646" s="152">
        <v>57.8</v>
      </c>
      <c r="U646" s="152">
        <v>0.63</v>
      </c>
      <c r="V646" s="152">
        <v>14.87</v>
      </c>
      <c r="X646" s="152">
        <v>9.2200000000000006</v>
      </c>
      <c r="AA646" s="152">
        <v>3.19</v>
      </c>
      <c r="AB646" s="152">
        <v>0.12</v>
      </c>
      <c r="AC646" s="152">
        <v>8.49</v>
      </c>
      <c r="AD646" s="152">
        <v>2.0699999999999998</v>
      </c>
      <c r="AE646" s="152">
        <v>0.51</v>
      </c>
      <c r="AF646" s="152">
        <v>7.0000000000000007E-2</v>
      </c>
      <c r="AJ646" s="152">
        <v>2.76</v>
      </c>
      <c r="AK646" s="156">
        <f t="shared" si="10"/>
        <v>7.1999999999999998E-3</v>
      </c>
      <c r="AL646" s="151">
        <v>72</v>
      </c>
      <c r="AM646" s="151">
        <v>211</v>
      </c>
      <c r="AN646" s="151">
        <v>902</v>
      </c>
      <c r="AO646" s="151">
        <v>1090</v>
      </c>
      <c r="AQ646" s="152">
        <v>8.1890000000000001</v>
      </c>
      <c r="AW646" s="152">
        <v>29.760999999999999</v>
      </c>
      <c r="AY646" s="151">
        <v>230.001</v>
      </c>
      <c r="AZ646" s="152">
        <v>23.065999999999999</v>
      </c>
      <c r="BA646" s="152">
        <v>29.849</v>
      </c>
      <c r="BB646" s="152">
        <v>31.116</v>
      </c>
      <c r="BC646" s="152">
        <v>154.04900000000001</v>
      </c>
      <c r="BD646" s="152">
        <v>75.239999999999995</v>
      </c>
      <c r="BG646" s="152">
        <v>6.9660000000000002</v>
      </c>
      <c r="BH646" s="152">
        <v>243.87200000000001</v>
      </c>
      <c r="BI646" s="152">
        <v>18.998999999999999</v>
      </c>
      <c r="BJ646" s="152">
        <v>33.404000000000003</v>
      </c>
      <c r="BK646" s="152">
        <v>0.28599999999999998</v>
      </c>
      <c r="BN646" s="152">
        <v>3.99</v>
      </c>
      <c r="BO646" s="152">
        <v>151.60599999999999</v>
      </c>
      <c r="BP646" s="152">
        <v>2.0299999999999998</v>
      </c>
      <c r="BQ646" s="152">
        <v>4.931</v>
      </c>
      <c r="BR646" s="152">
        <v>0.83399999999999996</v>
      </c>
      <c r="BS646" s="152">
        <v>4.7729999999999997</v>
      </c>
      <c r="BT646" s="152">
        <v>1.726</v>
      </c>
      <c r="BU646" s="152">
        <v>0.85699999999999998</v>
      </c>
      <c r="BV646" s="152">
        <v>2.7679999999999998</v>
      </c>
      <c r="BW646" s="152">
        <v>0.496</v>
      </c>
      <c r="BX646" s="152">
        <v>2.948</v>
      </c>
      <c r="BZ646" s="152">
        <v>2.093</v>
      </c>
      <c r="CA646" s="152">
        <v>1.96</v>
      </c>
      <c r="CD646" s="152">
        <v>0.99099999999999999</v>
      </c>
      <c r="CE646" s="152">
        <v>2.3E-2</v>
      </c>
      <c r="CR646" s="152">
        <v>1.45</v>
      </c>
      <c r="DC646" s="152">
        <v>46.01</v>
      </c>
      <c r="DE646" s="152">
        <v>34.4</v>
      </c>
      <c r="DF646" s="152">
        <v>0.90649999999999997</v>
      </c>
      <c r="DH646" s="152">
        <v>8.4400000000000003E-2</v>
      </c>
      <c r="DK646" s="152">
        <v>1.1507000000000001</v>
      </c>
      <c r="DM646" s="152">
        <v>18.03</v>
      </c>
      <c r="DN646" s="152">
        <v>3.3399999999999999E-2</v>
      </c>
      <c r="DQ646" s="152">
        <v>89.642279709999997</v>
      </c>
      <c r="ED646" s="152">
        <v>53.91</v>
      </c>
      <c r="EE646" s="152">
        <v>0.68</v>
      </c>
      <c r="EF646" s="152">
        <v>15.66</v>
      </c>
      <c r="EH646" s="152">
        <v>10.62</v>
      </c>
      <c r="EK646" s="152">
        <v>0.18</v>
      </c>
      <c r="EL646" s="152">
        <v>4.6900000000000004</v>
      </c>
      <c r="EM646" s="152">
        <v>9.61</v>
      </c>
      <c r="EO646" s="152">
        <v>1.94</v>
      </c>
      <c r="EP646" s="152">
        <v>0.53</v>
      </c>
      <c r="EQ646" s="152">
        <v>0.11</v>
      </c>
      <c r="ES646" s="152">
        <v>0.81</v>
      </c>
      <c r="FD646" s="152">
        <v>38</v>
      </c>
      <c r="FF646" s="152">
        <v>388</v>
      </c>
      <c r="FG646" s="152">
        <v>94</v>
      </c>
      <c r="FJ646" s="152">
        <v>24</v>
      </c>
      <c r="FK646" s="152">
        <v>162</v>
      </c>
      <c r="FL646" s="152">
        <v>137</v>
      </c>
      <c r="FM646" s="152">
        <v>20</v>
      </c>
      <c r="FP646" s="152">
        <v>7.5</v>
      </c>
      <c r="FQ646" s="152">
        <v>213</v>
      </c>
      <c r="FR646" s="152">
        <v>11.93</v>
      </c>
      <c r="FS646" s="152">
        <v>23</v>
      </c>
      <c r="FT646" s="152">
        <v>0.29899999999999999</v>
      </c>
      <c r="FX646" s="152">
        <v>0.33</v>
      </c>
      <c r="FY646" s="152">
        <v>116</v>
      </c>
      <c r="FZ646" s="152">
        <v>1.84</v>
      </c>
      <c r="GA646" s="152">
        <v>6.85</v>
      </c>
      <c r="GB646" s="152">
        <v>0.9</v>
      </c>
      <c r="GC646" s="152">
        <v>4.57</v>
      </c>
      <c r="GD646" s="152">
        <v>1.49</v>
      </c>
      <c r="GE646" s="152">
        <v>0.57999999999999996</v>
      </c>
      <c r="GF646" s="152">
        <v>1.75</v>
      </c>
      <c r="GG646" s="152">
        <v>0.3</v>
      </c>
      <c r="GH646" s="152">
        <v>2.14</v>
      </c>
      <c r="GI646" s="152">
        <v>0.45</v>
      </c>
      <c r="GJ646" s="152">
        <v>1.36</v>
      </c>
      <c r="GK646" s="152">
        <v>0.2</v>
      </c>
      <c r="GL646" s="152">
        <v>1.51</v>
      </c>
      <c r="GM646" s="152">
        <v>0.21</v>
      </c>
      <c r="GN646" s="152">
        <v>0.76</v>
      </c>
      <c r="GO646" s="152">
        <v>3.2000000000000001E-2</v>
      </c>
      <c r="GS646" s="152">
        <v>3.67</v>
      </c>
      <c r="GT646" s="152">
        <v>0.18</v>
      </c>
      <c r="GU646" s="152">
        <v>0.19</v>
      </c>
    </row>
    <row r="647" spans="1:203">
      <c r="A647" s="151">
        <v>2922</v>
      </c>
      <c r="B647" s="152" t="s">
        <v>2859</v>
      </c>
      <c r="C647" s="152" t="s">
        <v>3577</v>
      </c>
      <c r="D647" s="152" t="s">
        <v>4526</v>
      </c>
      <c r="E647" s="152" t="s">
        <v>4527</v>
      </c>
      <c r="F647" s="152" t="s">
        <v>9091</v>
      </c>
      <c r="H647" s="151">
        <v>243060</v>
      </c>
      <c r="J647" s="151" t="s">
        <v>4528</v>
      </c>
      <c r="L647" s="153" t="s">
        <v>4529</v>
      </c>
      <c r="M647" s="153" t="s">
        <v>4710</v>
      </c>
      <c r="P647" s="152">
        <v>-19.785599999999999</v>
      </c>
      <c r="Q647" s="152">
        <v>-175.0872</v>
      </c>
      <c r="R647" s="152" t="s">
        <v>2027</v>
      </c>
      <c r="S647" s="152" t="s">
        <v>3690</v>
      </c>
      <c r="T647" s="152">
        <v>58.85</v>
      </c>
      <c r="U647" s="152">
        <v>0.42</v>
      </c>
      <c r="V647" s="152">
        <v>15.61</v>
      </c>
      <c r="X647" s="152">
        <v>8.1</v>
      </c>
      <c r="AA647" s="152">
        <v>3.47</v>
      </c>
      <c r="AB647" s="152">
        <v>0.14000000000000001</v>
      </c>
      <c r="AC647" s="152">
        <v>8.41</v>
      </c>
      <c r="AD647" s="152">
        <v>2.3199999999999998</v>
      </c>
      <c r="AE647" s="152">
        <v>0.47</v>
      </c>
      <c r="AF647" s="152">
        <v>0.08</v>
      </c>
      <c r="AJ647" s="152">
        <v>2.04</v>
      </c>
      <c r="AK647" s="156">
        <f t="shared" si="10"/>
        <v>2.8E-3</v>
      </c>
      <c r="AL647" s="151">
        <v>28</v>
      </c>
      <c r="AM647" s="151">
        <v>87</v>
      </c>
      <c r="AN647" s="151">
        <v>266</v>
      </c>
      <c r="AO647" s="151">
        <v>790</v>
      </c>
      <c r="CR647" s="152">
        <v>1.45</v>
      </c>
      <c r="DC647" s="152">
        <v>46.45</v>
      </c>
      <c r="DE647" s="152">
        <v>34.28</v>
      </c>
      <c r="DF647" s="152">
        <v>0.85699999999999998</v>
      </c>
      <c r="DH647" s="152">
        <v>0.13239999999999999</v>
      </c>
      <c r="DK647" s="152">
        <v>1.2789999999999999</v>
      </c>
      <c r="DM647" s="152">
        <v>17.739999999999998</v>
      </c>
      <c r="DN647" s="152">
        <v>1.9400000000000001E-2</v>
      </c>
      <c r="DQ647" s="152">
        <v>88.454111190000006</v>
      </c>
      <c r="ED647" s="152">
        <v>53.91</v>
      </c>
      <c r="EE647" s="152">
        <v>0.68</v>
      </c>
      <c r="EF647" s="152">
        <v>15.66</v>
      </c>
      <c r="EH647" s="152">
        <v>10.62</v>
      </c>
      <c r="EK647" s="152">
        <v>0.18</v>
      </c>
      <c r="EL647" s="152">
        <v>4.6900000000000004</v>
      </c>
      <c r="EM647" s="152">
        <v>9.61</v>
      </c>
      <c r="EO647" s="152">
        <v>1.94</v>
      </c>
      <c r="EP647" s="152">
        <v>0.53</v>
      </c>
      <c r="EQ647" s="152">
        <v>0.11</v>
      </c>
      <c r="ES647" s="152">
        <v>0.81</v>
      </c>
      <c r="FD647" s="152">
        <v>38</v>
      </c>
      <c r="FF647" s="152">
        <v>388</v>
      </c>
      <c r="FG647" s="152">
        <v>94</v>
      </c>
      <c r="FJ647" s="152">
        <v>24</v>
      </c>
      <c r="FK647" s="152">
        <v>162</v>
      </c>
      <c r="FL647" s="152">
        <v>137</v>
      </c>
      <c r="FM647" s="152">
        <v>20</v>
      </c>
      <c r="FP647" s="152">
        <v>7.5</v>
      </c>
      <c r="FQ647" s="152">
        <v>213</v>
      </c>
      <c r="FR647" s="152">
        <v>11.93</v>
      </c>
      <c r="FS647" s="152">
        <v>23</v>
      </c>
      <c r="FT647" s="152">
        <v>0.29899999999999999</v>
      </c>
      <c r="FX647" s="152">
        <v>0.33</v>
      </c>
      <c r="FY647" s="152">
        <v>116</v>
      </c>
      <c r="FZ647" s="152">
        <v>1.84</v>
      </c>
      <c r="GA647" s="152">
        <v>6.85</v>
      </c>
      <c r="GB647" s="152">
        <v>0.9</v>
      </c>
      <c r="GC647" s="152">
        <v>4.57</v>
      </c>
      <c r="GD647" s="152">
        <v>1.49</v>
      </c>
      <c r="GE647" s="152">
        <v>0.57999999999999996</v>
      </c>
      <c r="GF647" s="152">
        <v>1.75</v>
      </c>
      <c r="GG647" s="152">
        <v>0.3</v>
      </c>
      <c r="GH647" s="152">
        <v>2.14</v>
      </c>
      <c r="GI647" s="152">
        <v>0.45</v>
      </c>
      <c r="GJ647" s="152">
        <v>1.36</v>
      </c>
      <c r="GK647" s="152">
        <v>0.2</v>
      </c>
      <c r="GL647" s="152">
        <v>1.51</v>
      </c>
      <c r="GM647" s="152">
        <v>0.21</v>
      </c>
      <c r="GN647" s="152">
        <v>0.76</v>
      </c>
      <c r="GO647" s="152">
        <v>3.2000000000000001E-2</v>
      </c>
      <c r="GS647" s="152">
        <v>3.67</v>
      </c>
      <c r="GT647" s="152">
        <v>0.18</v>
      </c>
      <c r="GU647" s="152">
        <v>0.19</v>
      </c>
    </row>
    <row r="648" spans="1:203">
      <c r="A648" s="151">
        <v>2923</v>
      </c>
      <c r="B648" s="152" t="s">
        <v>2859</v>
      </c>
      <c r="C648" s="152" t="s">
        <v>3577</v>
      </c>
      <c r="D648" s="152" t="s">
        <v>4526</v>
      </c>
      <c r="E648" s="152" t="s">
        <v>4527</v>
      </c>
      <c r="F648" s="152" t="s">
        <v>9092</v>
      </c>
      <c r="H648" s="151">
        <v>243060</v>
      </c>
      <c r="J648" s="151" t="s">
        <v>4528</v>
      </c>
      <c r="L648" s="153" t="s">
        <v>4529</v>
      </c>
      <c r="M648" s="153" t="s">
        <v>5367</v>
      </c>
      <c r="P648" s="152">
        <v>-19.785599999999999</v>
      </c>
      <c r="Q648" s="152">
        <v>-175.0872</v>
      </c>
      <c r="R648" s="152" t="s">
        <v>2027</v>
      </c>
      <c r="S648" s="152" t="s">
        <v>3690</v>
      </c>
      <c r="T648" s="152">
        <v>55.09</v>
      </c>
      <c r="U648" s="152">
        <v>0.57999999999999996</v>
      </c>
      <c r="V648" s="152">
        <v>14.7</v>
      </c>
      <c r="X648" s="152">
        <v>10.45</v>
      </c>
      <c r="AA648" s="152">
        <v>4.07</v>
      </c>
      <c r="AB648" s="152">
        <v>0.16</v>
      </c>
      <c r="AC648" s="152">
        <v>8.9700000000000006</v>
      </c>
      <c r="AD648" s="152">
        <v>1.98</v>
      </c>
      <c r="AE648" s="152">
        <v>0.46</v>
      </c>
      <c r="AF648" s="152">
        <v>0.14000000000000001</v>
      </c>
      <c r="AJ648" s="152">
        <v>2.48</v>
      </c>
      <c r="AK648" s="156">
        <f t="shared" si="10"/>
        <v>9.4000000000000004E-3</v>
      </c>
      <c r="AL648" s="151">
        <v>94</v>
      </c>
      <c r="AM648" s="151">
        <v>174</v>
      </c>
      <c r="AN648" s="151">
        <v>574</v>
      </c>
      <c r="AO648" s="151">
        <v>898</v>
      </c>
      <c r="AQ648" s="152">
        <v>8.3179999999999996</v>
      </c>
      <c r="AW648" s="152">
        <v>37.860999999999997</v>
      </c>
      <c r="AY648" s="151">
        <v>295.90800000000002</v>
      </c>
      <c r="AZ648" s="152">
        <v>36.831000000000003</v>
      </c>
      <c r="BA648" s="152">
        <v>32.932000000000002</v>
      </c>
      <c r="BB648" s="152">
        <v>36.436</v>
      </c>
      <c r="BC648" s="152">
        <v>186.97800000000001</v>
      </c>
      <c r="BD648" s="152">
        <v>80.683999999999997</v>
      </c>
      <c r="BG648" s="152">
        <v>7.4939999999999998</v>
      </c>
      <c r="BH648" s="152">
        <v>216.11099999999999</v>
      </c>
      <c r="BI648" s="152">
        <v>20.006</v>
      </c>
      <c r="BJ648" s="152">
        <v>36.78</v>
      </c>
      <c r="BK648" s="152">
        <v>0.24099999999999999</v>
      </c>
      <c r="BN648" s="152">
        <v>0.29099999999999998</v>
      </c>
      <c r="BO648" s="152">
        <v>138.751</v>
      </c>
      <c r="BP648" s="152">
        <v>2.0139999999999998</v>
      </c>
      <c r="BQ648" s="152">
        <v>4.8310000000000004</v>
      </c>
      <c r="BR648" s="152">
        <v>0.90100000000000002</v>
      </c>
      <c r="BS648" s="152">
        <v>4.6219999999999999</v>
      </c>
      <c r="BT648" s="152">
        <v>1.8819999999999999</v>
      </c>
      <c r="BU648" s="152">
        <v>0.55000000000000004</v>
      </c>
      <c r="BV648" s="152">
        <v>2.601</v>
      </c>
      <c r="BW648" s="152">
        <v>0.47599999999999998</v>
      </c>
      <c r="BX648" s="152">
        <v>3.0419999999999998</v>
      </c>
      <c r="BZ648" s="152">
        <v>1.972</v>
      </c>
      <c r="CA648" s="152">
        <v>1.9830000000000001</v>
      </c>
      <c r="CD648" s="152">
        <v>1.171</v>
      </c>
      <c r="CE648" s="152">
        <v>2.5000000000000001E-2</v>
      </c>
      <c r="CH648" s="152">
        <v>1.9530000000000001</v>
      </c>
      <c r="CJ648" s="152">
        <v>0.17299999999999999</v>
      </c>
      <c r="CK648" s="152">
        <v>0.123</v>
      </c>
      <c r="CR648" s="152">
        <v>1.45</v>
      </c>
      <c r="DC648" s="152">
        <v>46.08</v>
      </c>
      <c r="DE648" s="152">
        <v>34.65</v>
      </c>
      <c r="DF648" s="152">
        <v>0.78090000000000004</v>
      </c>
      <c r="DH648" s="152">
        <v>0.1201</v>
      </c>
      <c r="DK648" s="152">
        <v>1.0355000000000001</v>
      </c>
      <c r="DM648" s="152">
        <v>17.760000000000002</v>
      </c>
      <c r="DN648" s="152">
        <v>8.3999999999999995E-3</v>
      </c>
      <c r="DQ648" s="152">
        <v>90.453510039999998</v>
      </c>
      <c r="ED648" s="152">
        <v>53.91</v>
      </c>
      <c r="EE648" s="152">
        <v>0.68</v>
      </c>
      <c r="EF648" s="152">
        <v>15.66</v>
      </c>
      <c r="EH648" s="152">
        <v>10.62</v>
      </c>
      <c r="EK648" s="152">
        <v>0.18</v>
      </c>
      <c r="EL648" s="152">
        <v>4.6900000000000004</v>
      </c>
      <c r="EM648" s="152">
        <v>9.61</v>
      </c>
      <c r="EO648" s="152">
        <v>1.94</v>
      </c>
      <c r="EP648" s="152">
        <v>0.53</v>
      </c>
      <c r="EQ648" s="152">
        <v>0.11</v>
      </c>
      <c r="ES648" s="152">
        <v>0.81</v>
      </c>
      <c r="FD648" s="152">
        <v>38</v>
      </c>
      <c r="FF648" s="152">
        <v>388</v>
      </c>
      <c r="FG648" s="152">
        <v>94</v>
      </c>
      <c r="FJ648" s="152">
        <v>24</v>
      </c>
      <c r="FK648" s="152">
        <v>162</v>
      </c>
      <c r="FL648" s="152">
        <v>137</v>
      </c>
      <c r="FM648" s="152">
        <v>20</v>
      </c>
      <c r="FP648" s="152">
        <v>7.5</v>
      </c>
      <c r="FQ648" s="152">
        <v>213</v>
      </c>
      <c r="FR648" s="152">
        <v>11.93</v>
      </c>
      <c r="FS648" s="152">
        <v>23</v>
      </c>
      <c r="FT648" s="152">
        <v>0.29899999999999999</v>
      </c>
      <c r="FX648" s="152">
        <v>0.33</v>
      </c>
      <c r="FY648" s="152">
        <v>116</v>
      </c>
      <c r="FZ648" s="152">
        <v>1.84</v>
      </c>
      <c r="GA648" s="152">
        <v>6.85</v>
      </c>
      <c r="GB648" s="152">
        <v>0.9</v>
      </c>
      <c r="GC648" s="152">
        <v>4.57</v>
      </c>
      <c r="GD648" s="152">
        <v>1.49</v>
      </c>
      <c r="GE648" s="152">
        <v>0.57999999999999996</v>
      </c>
      <c r="GF648" s="152">
        <v>1.75</v>
      </c>
      <c r="GG648" s="152">
        <v>0.3</v>
      </c>
      <c r="GH648" s="152">
        <v>2.14</v>
      </c>
      <c r="GI648" s="152">
        <v>0.45</v>
      </c>
      <c r="GJ648" s="152">
        <v>1.36</v>
      </c>
      <c r="GK648" s="152">
        <v>0.2</v>
      </c>
      <c r="GL648" s="152">
        <v>1.51</v>
      </c>
      <c r="GM648" s="152">
        <v>0.21</v>
      </c>
      <c r="GN648" s="152">
        <v>0.76</v>
      </c>
      <c r="GO648" s="152">
        <v>3.2000000000000001E-2</v>
      </c>
      <c r="GS648" s="152">
        <v>3.67</v>
      </c>
      <c r="GT648" s="152">
        <v>0.18</v>
      </c>
      <c r="GU648" s="152">
        <v>0.19</v>
      </c>
    </row>
    <row r="649" spans="1:203">
      <c r="A649" s="151">
        <v>2924</v>
      </c>
      <c r="B649" s="152" t="s">
        <v>2859</v>
      </c>
      <c r="C649" s="152" t="s">
        <v>3577</v>
      </c>
      <c r="D649" s="152" t="s">
        <v>4526</v>
      </c>
      <c r="E649" s="152" t="s">
        <v>4527</v>
      </c>
      <c r="F649" s="152" t="s">
        <v>9093</v>
      </c>
      <c r="H649" s="151">
        <v>243060</v>
      </c>
      <c r="J649" s="151" t="s">
        <v>4528</v>
      </c>
      <c r="L649" s="153" t="s">
        <v>5325</v>
      </c>
      <c r="M649" s="153" t="s">
        <v>5295</v>
      </c>
      <c r="P649" s="152">
        <v>-19.765999999999998</v>
      </c>
      <c r="Q649" s="152">
        <v>-175.09065000000001</v>
      </c>
      <c r="R649" s="152" t="s">
        <v>2027</v>
      </c>
      <c r="S649" s="152" t="s">
        <v>3690</v>
      </c>
      <c r="T649" s="152">
        <v>54.19</v>
      </c>
      <c r="U649" s="152">
        <v>0.61</v>
      </c>
      <c r="V649" s="152">
        <v>14.72</v>
      </c>
      <c r="X649" s="152">
        <v>10.24</v>
      </c>
      <c r="AA649" s="152">
        <v>5.59</v>
      </c>
      <c r="AB649" s="152">
        <v>0.17</v>
      </c>
      <c r="AC649" s="152">
        <v>9.86</v>
      </c>
      <c r="AD649" s="152">
        <v>1.81</v>
      </c>
      <c r="AE649" s="152">
        <v>0.35</v>
      </c>
      <c r="AF649" s="152">
        <v>7.0000000000000007E-2</v>
      </c>
      <c r="AJ649" s="152">
        <v>2</v>
      </c>
      <c r="AK649" s="156">
        <f t="shared" si="10"/>
        <v>2.0799999999999999E-2</v>
      </c>
      <c r="AL649" s="151">
        <v>208</v>
      </c>
      <c r="AM649" s="151">
        <v>131</v>
      </c>
      <c r="AN649" s="151">
        <v>390</v>
      </c>
      <c r="AO649" s="151">
        <v>434</v>
      </c>
      <c r="CR649" s="152">
        <v>1.45</v>
      </c>
      <c r="DC649" s="152">
        <v>45.53</v>
      </c>
      <c r="DE649" s="152">
        <v>34.549999999999997</v>
      </c>
      <c r="DF649" s="152">
        <v>0.77890000000000004</v>
      </c>
      <c r="DH649" s="152">
        <v>0.17499999999999999</v>
      </c>
      <c r="DK649" s="152">
        <v>1.1284000000000001</v>
      </c>
      <c r="DM649" s="152">
        <v>17.82</v>
      </c>
      <c r="DN649" s="152">
        <v>1.55E-2</v>
      </c>
      <c r="DQ649" s="152">
        <v>89.722193959999998</v>
      </c>
      <c r="ED649" s="152">
        <v>55.22</v>
      </c>
      <c r="EE649" s="152">
        <v>0.69</v>
      </c>
      <c r="EF649" s="152">
        <v>15.04</v>
      </c>
      <c r="EH649" s="152">
        <v>10.82</v>
      </c>
      <c r="EK649" s="152">
        <v>0.19</v>
      </c>
      <c r="EL649" s="152">
        <v>4.53</v>
      </c>
      <c r="EM649" s="152">
        <v>9.58</v>
      </c>
      <c r="EO649" s="152">
        <v>2.16</v>
      </c>
      <c r="EP649" s="152">
        <v>0.55000000000000004</v>
      </c>
      <c r="EQ649" s="152">
        <v>0.13</v>
      </c>
      <c r="ES649" s="152">
        <v>-0.34</v>
      </c>
      <c r="FD649" s="152">
        <v>41</v>
      </c>
      <c r="FF649" s="152">
        <v>284</v>
      </c>
      <c r="FG649" s="152">
        <v>64</v>
      </c>
      <c r="FJ649" s="152">
        <v>20</v>
      </c>
      <c r="FK649" s="152">
        <v>92</v>
      </c>
      <c r="FL649" s="152">
        <v>87</v>
      </c>
      <c r="FM649" s="152">
        <v>15</v>
      </c>
      <c r="FP649" s="152">
        <v>4.59</v>
      </c>
      <c r="FQ649" s="152">
        <v>185</v>
      </c>
      <c r="FR649" s="152">
        <v>10.8</v>
      </c>
      <c r="FS649" s="152">
        <v>21</v>
      </c>
      <c r="FT649" s="152">
        <v>0.188</v>
      </c>
      <c r="FX649" s="152">
        <v>0.14000000000000001</v>
      </c>
      <c r="FY649" s="152">
        <v>103</v>
      </c>
      <c r="FZ649" s="152">
        <v>1.49</v>
      </c>
      <c r="GA649" s="152">
        <v>4.08</v>
      </c>
      <c r="GB649" s="152">
        <v>0.71</v>
      </c>
      <c r="GC649" s="152">
        <v>3.75</v>
      </c>
      <c r="GD649" s="152">
        <v>1.27</v>
      </c>
      <c r="GE649" s="152">
        <v>0.51</v>
      </c>
      <c r="GF649" s="152">
        <v>1.54</v>
      </c>
      <c r="GG649" s="152">
        <v>0.28000000000000003</v>
      </c>
      <c r="GH649" s="152">
        <v>1.93</v>
      </c>
      <c r="GI649" s="152">
        <v>0.42</v>
      </c>
      <c r="GJ649" s="152">
        <v>1.26</v>
      </c>
      <c r="GK649" s="152">
        <v>0.18</v>
      </c>
      <c r="GL649" s="152">
        <v>1.34</v>
      </c>
      <c r="GM649" s="152">
        <v>0.2</v>
      </c>
      <c r="GN649" s="152">
        <v>0.68</v>
      </c>
      <c r="GO649" s="152">
        <v>2.1700000000000001E-2</v>
      </c>
      <c r="GS649" s="152">
        <v>1.81</v>
      </c>
      <c r="GT649" s="152">
        <v>0.14000000000000001</v>
      </c>
      <c r="GU649" s="152">
        <v>0.12</v>
      </c>
    </row>
    <row r="650" spans="1:203">
      <c r="A650" s="151">
        <v>2925</v>
      </c>
      <c r="B650" s="152" t="s">
        <v>2859</v>
      </c>
      <c r="C650" s="152" t="s">
        <v>3577</v>
      </c>
      <c r="D650" s="152" t="s">
        <v>4526</v>
      </c>
      <c r="E650" s="152" t="s">
        <v>4527</v>
      </c>
      <c r="F650" s="152" t="s">
        <v>9094</v>
      </c>
      <c r="H650" s="151">
        <v>243060</v>
      </c>
      <c r="J650" s="151" t="s">
        <v>4528</v>
      </c>
      <c r="L650" s="153" t="s">
        <v>5325</v>
      </c>
      <c r="M650" s="153" t="s">
        <v>5335</v>
      </c>
      <c r="P650" s="152">
        <v>-19.765999999999998</v>
      </c>
      <c r="Q650" s="152">
        <v>-175.09065000000001</v>
      </c>
      <c r="R650" s="152" t="s">
        <v>2027</v>
      </c>
      <c r="S650" s="152" t="s">
        <v>3690</v>
      </c>
      <c r="T650" s="152">
        <v>54.32</v>
      </c>
      <c r="U650" s="152">
        <v>0.69</v>
      </c>
      <c r="V650" s="152">
        <v>14.74</v>
      </c>
      <c r="X650" s="152">
        <v>9.93</v>
      </c>
      <c r="AA650" s="152">
        <v>5.41</v>
      </c>
      <c r="AB650" s="152">
        <v>0.14000000000000001</v>
      </c>
      <c r="AC650" s="152">
        <v>9.6999999999999993</v>
      </c>
      <c r="AD650" s="152">
        <v>1.78</v>
      </c>
      <c r="AE650" s="152">
        <v>0.32</v>
      </c>
      <c r="AF650" s="152">
        <v>0.04</v>
      </c>
      <c r="AJ650" s="152">
        <v>1.8</v>
      </c>
      <c r="AK650" s="156">
        <f t="shared" si="10"/>
        <v>1.7600000000000001E-2</v>
      </c>
      <c r="AL650" s="151">
        <v>176</v>
      </c>
      <c r="AM650" s="151">
        <v>151</v>
      </c>
      <c r="AN650" s="151">
        <v>478</v>
      </c>
      <c r="AO650" s="151">
        <v>554</v>
      </c>
      <c r="CR650" s="152">
        <v>1.45</v>
      </c>
      <c r="DC650" s="152">
        <v>45.27</v>
      </c>
      <c r="DE650" s="152">
        <v>34.42</v>
      </c>
      <c r="DF650" s="152">
        <v>0.80900000000000005</v>
      </c>
      <c r="DH650" s="152">
        <v>0.14299999999999999</v>
      </c>
      <c r="DK650" s="152">
        <v>0.89529999999999998</v>
      </c>
      <c r="DM650" s="152">
        <v>18.27</v>
      </c>
      <c r="DN650" s="152">
        <v>1.61E-2</v>
      </c>
      <c r="DQ650" s="152">
        <v>91.852452369999995</v>
      </c>
      <c r="ED650" s="152">
        <v>55.22</v>
      </c>
      <c r="EE650" s="152">
        <v>0.69</v>
      </c>
      <c r="EF650" s="152">
        <v>15.04</v>
      </c>
      <c r="EH650" s="152">
        <v>10.82</v>
      </c>
      <c r="EK650" s="152">
        <v>0.19</v>
      </c>
      <c r="EL650" s="152">
        <v>4.53</v>
      </c>
      <c r="EM650" s="152">
        <v>9.58</v>
      </c>
      <c r="EO650" s="152">
        <v>2.16</v>
      </c>
      <c r="EP650" s="152">
        <v>0.55000000000000004</v>
      </c>
      <c r="EQ650" s="152">
        <v>0.13</v>
      </c>
      <c r="ES650" s="152">
        <v>-0.34</v>
      </c>
      <c r="FD650" s="152">
        <v>41</v>
      </c>
      <c r="FF650" s="152">
        <v>284</v>
      </c>
      <c r="FG650" s="152">
        <v>64</v>
      </c>
      <c r="FJ650" s="152">
        <v>20</v>
      </c>
      <c r="FK650" s="152">
        <v>92</v>
      </c>
      <c r="FL650" s="152">
        <v>87</v>
      </c>
      <c r="FM650" s="152">
        <v>15</v>
      </c>
      <c r="FP650" s="152">
        <v>4.59</v>
      </c>
      <c r="FQ650" s="152">
        <v>185</v>
      </c>
      <c r="FR650" s="152">
        <v>10.8</v>
      </c>
      <c r="FS650" s="152">
        <v>21</v>
      </c>
      <c r="FT650" s="152">
        <v>0.188</v>
      </c>
      <c r="FX650" s="152">
        <v>0.14000000000000001</v>
      </c>
      <c r="FY650" s="152">
        <v>103</v>
      </c>
      <c r="FZ650" s="152">
        <v>1.49</v>
      </c>
      <c r="GA650" s="152">
        <v>4.08</v>
      </c>
      <c r="GB650" s="152">
        <v>0.71</v>
      </c>
      <c r="GC650" s="152">
        <v>3.75</v>
      </c>
      <c r="GD650" s="152">
        <v>1.27</v>
      </c>
      <c r="GE650" s="152">
        <v>0.51</v>
      </c>
      <c r="GF650" s="152">
        <v>1.54</v>
      </c>
      <c r="GG650" s="152">
        <v>0.28000000000000003</v>
      </c>
      <c r="GH650" s="152">
        <v>1.93</v>
      </c>
      <c r="GI650" s="152">
        <v>0.42</v>
      </c>
      <c r="GJ650" s="152">
        <v>1.26</v>
      </c>
      <c r="GK650" s="152">
        <v>0.18</v>
      </c>
      <c r="GL650" s="152">
        <v>1.34</v>
      </c>
      <c r="GM650" s="152">
        <v>0.2</v>
      </c>
      <c r="GN650" s="152">
        <v>0.68</v>
      </c>
      <c r="GO650" s="152">
        <v>2.1700000000000001E-2</v>
      </c>
      <c r="GS650" s="152">
        <v>1.81</v>
      </c>
      <c r="GT650" s="152">
        <v>0.14000000000000001</v>
      </c>
      <c r="GU650" s="152">
        <v>0.12</v>
      </c>
    </row>
    <row r="651" spans="1:203">
      <c r="A651" s="151">
        <v>2928</v>
      </c>
      <c r="B651" s="152" t="s">
        <v>2859</v>
      </c>
      <c r="C651" s="152" t="s">
        <v>3577</v>
      </c>
      <c r="D651" s="152" t="s">
        <v>4526</v>
      </c>
      <c r="E651" s="152" t="s">
        <v>4527</v>
      </c>
      <c r="F651" s="152" t="s">
        <v>9095</v>
      </c>
      <c r="H651" s="151">
        <v>243060</v>
      </c>
      <c r="J651" s="151" t="s">
        <v>4528</v>
      </c>
      <c r="L651" s="153" t="s">
        <v>4694</v>
      </c>
      <c r="M651" s="153" t="s">
        <v>4985</v>
      </c>
      <c r="P651" s="152">
        <v>-19.74306</v>
      </c>
      <c r="Q651" s="152">
        <v>-175.06684999999999</v>
      </c>
      <c r="R651" s="152" t="s">
        <v>2027</v>
      </c>
      <c r="S651" s="152" t="s">
        <v>2716</v>
      </c>
      <c r="T651" s="152">
        <v>53.6</v>
      </c>
      <c r="U651" s="152">
        <v>0.57999999999999996</v>
      </c>
      <c r="V651" s="152">
        <v>17.16</v>
      </c>
      <c r="X651" s="152">
        <v>7.94</v>
      </c>
      <c r="AA651" s="152">
        <v>5.84</v>
      </c>
      <c r="AB651" s="152">
        <v>0.15</v>
      </c>
      <c r="AC651" s="152">
        <v>10.51</v>
      </c>
      <c r="AD651" s="152">
        <v>1.61</v>
      </c>
      <c r="AE651" s="152">
        <v>0.35</v>
      </c>
      <c r="AF651" s="152">
        <v>7.0000000000000007E-2</v>
      </c>
      <c r="AJ651" s="152">
        <v>1.37</v>
      </c>
      <c r="AK651" s="156">
        <f t="shared" si="10"/>
        <v>1.1299999999999999E-2</v>
      </c>
      <c r="AL651" s="151">
        <v>113</v>
      </c>
      <c r="AM651" s="151">
        <v>218</v>
      </c>
      <c r="AN651" s="151">
        <v>929</v>
      </c>
      <c r="AO651" s="151">
        <v>714</v>
      </c>
      <c r="AQ651" s="152">
        <v>6.7880000000000003</v>
      </c>
      <c r="AW651" s="152">
        <v>47.927</v>
      </c>
      <c r="AY651" s="151">
        <v>259.14400000000001</v>
      </c>
      <c r="AZ651" s="152">
        <v>119.58199999999999</v>
      </c>
      <c r="BA651" s="152">
        <v>101.503</v>
      </c>
      <c r="BB651" s="152">
        <v>366.41699999999997</v>
      </c>
      <c r="BC651" s="152">
        <v>156.874</v>
      </c>
      <c r="BD651" s="152">
        <v>109.381</v>
      </c>
      <c r="BG651" s="152">
        <v>5.4189999999999996</v>
      </c>
      <c r="BH651" s="152">
        <v>217.453</v>
      </c>
      <c r="BI651" s="152">
        <v>16.436</v>
      </c>
      <c r="BJ651" s="152">
        <v>19.425000000000001</v>
      </c>
      <c r="BK651" s="152">
        <v>0.193</v>
      </c>
      <c r="BN651" s="152">
        <v>0.14499999999999999</v>
      </c>
      <c r="BO651" s="152">
        <v>113.77800000000001</v>
      </c>
      <c r="BP651" s="152">
        <v>1.58</v>
      </c>
      <c r="BQ651" s="152">
        <v>4.25</v>
      </c>
      <c r="BR651" s="152">
        <v>0.75600000000000001</v>
      </c>
      <c r="BS651" s="152">
        <v>4.4059999999999997</v>
      </c>
      <c r="BT651" s="152">
        <v>1.427</v>
      </c>
      <c r="BU651" s="152">
        <v>0.56100000000000005</v>
      </c>
      <c r="BV651" s="152">
        <v>2.1360000000000001</v>
      </c>
      <c r="BW651" s="152">
        <v>0.38800000000000001</v>
      </c>
      <c r="BX651" s="152">
        <v>2.5979999999999999</v>
      </c>
      <c r="BZ651" s="152">
        <v>1.736</v>
      </c>
      <c r="CA651" s="152">
        <v>1.6619999999999999</v>
      </c>
      <c r="CD651" s="152">
        <v>0.59699999999999998</v>
      </c>
      <c r="CE651" s="152">
        <v>1.7000000000000001E-2</v>
      </c>
      <c r="CH651" s="152">
        <v>2.282</v>
      </c>
      <c r="CJ651" s="152">
        <v>0.14199999999999999</v>
      </c>
      <c r="CK651" s="152">
        <v>9.5000000000000001E-2</v>
      </c>
      <c r="CR651" s="152">
        <v>1.45</v>
      </c>
      <c r="DC651" s="152">
        <v>40.08</v>
      </c>
      <c r="DD651" s="152">
        <v>9.1999999999999998E-3</v>
      </c>
      <c r="DE651" s="152">
        <v>1.5299999999999999E-2</v>
      </c>
      <c r="DF651" s="152">
        <v>14.49</v>
      </c>
      <c r="DG651" s="152">
        <v>43.96</v>
      </c>
      <c r="DH651" s="152">
        <v>0.11550000000000001</v>
      </c>
      <c r="DI651" s="152">
        <v>2.9100000000000001E-2</v>
      </c>
      <c r="DJ651" s="152">
        <v>1E-4</v>
      </c>
      <c r="DM651" s="152">
        <v>0.16950000000000001</v>
      </c>
      <c r="DO651" s="154">
        <v>84.39170953</v>
      </c>
      <c r="ED651" s="152">
        <v>53.08</v>
      </c>
      <c r="EE651" s="152">
        <v>0.5</v>
      </c>
      <c r="EF651" s="152">
        <v>15.75</v>
      </c>
      <c r="EH651" s="152">
        <v>9.67</v>
      </c>
      <c r="EK651" s="152">
        <v>0.17</v>
      </c>
      <c r="EL651" s="152">
        <v>5.87</v>
      </c>
      <c r="EM651" s="152">
        <v>11.08</v>
      </c>
      <c r="EO651" s="152">
        <v>1.63</v>
      </c>
      <c r="EP651" s="152">
        <v>0.38</v>
      </c>
      <c r="EQ651" s="152">
        <v>0.09</v>
      </c>
      <c r="ES651" s="152">
        <v>0.11</v>
      </c>
      <c r="FD651" s="152">
        <v>37</v>
      </c>
      <c r="FF651" s="152">
        <v>328</v>
      </c>
      <c r="FG651" s="152">
        <v>24</v>
      </c>
      <c r="FJ651" s="152">
        <v>19</v>
      </c>
      <c r="FK651" s="152">
        <v>100</v>
      </c>
      <c r="FL651" s="152">
        <v>65</v>
      </c>
      <c r="FM651" s="152">
        <v>13</v>
      </c>
      <c r="FP651" s="152">
        <v>5.01</v>
      </c>
      <c r="FQ651" s="152">
        <v>234</v>
      </c>
      <c r="FR651" s="152">
        <v>12.55</v>
      </c>
      <c r="FS651" s="152">
        <v>21</v>
      </c>
      <c r="FT651" s="152">
        <v>0.21099999999999999</v>
      </c>
      <c r="FX651" s="152">
        <v>0.25</v>
      </c>
      <c r="FY651" s="152">
        <v>128</v>
      </c>
      <c r="FZ651" s="152">
        <v>1.71</v>
      </c>
      <c r="GA651" s="152">
        <v>5.35</v>
      </c>
      <c r="GB651" s="152">
        <v>0.85</v>
      </c>
      <c r="GC651" s="152">
        <v>4.3499999999999996</v>
      </c>
      <c r="GD651" s="152">
        <v>1.22</v>
      </c>
      <c r="GE651" s="152">
        <v>0.54</v>
      </c>
      <c r="GF651" s="152">
        <v>1.68</v>
      </c>
      <c r="GG651" s="152">
        <v>0.28999999999999998</v>
      </c>
      <c r="GH651" s="152">
        <v>2.2999999999999998</v>
      </c>
      <c r="GI651" s="152">
        <v>0.45</v>
      </c>
      <c r="GJ651" s="152">
        <v>1.4</v>
      </c>
      <c r="GK651" s="152">
        <v>0.22</v>
      </c>
      <c r="GL651" s="152">
        <v>1.4</v>
      </c>
      <c r="GM651" s="152">
        <v>0.23</v>
      </c>
      <c r="GN651" s="152">
        <v>0.77</v>
      </c>
      <c r="GO651" s="152">
        <v>2.5999999999999999E-2</v>
      </c>
      <c r="GS651" s="152">
        <v>3.4</v>
      </c>
      <c r="GT651" s="152">
        <v>0.15</v>
      </c>
      <c r="GU651" s="152">
        <v>0.13</v>
      </c>
    </row>
    <row r="652" spans="1:203">
      <c r="A652" s="151">
        <v>2929</v>
      </c>
      <c r="B652" s="152" t="s">
        <v>2859</v>
      </c>
      <c r="C652" s="152" t="s">
        <v>3577</v>
      </c>
      <c r="D652" s="152" t="s">
        <v>4526</v>
      </c>
      <c r="E652" s="152" t="s">
        <v>4527</v>
      </c>
      <c r="F652" s="152" t="s">
        <v>9096</v>
      </c>
      <c r="H652" s="151">
        <v>243060</v>
      </c>
      <c r="J652" s="151" t="s">
        <v>4528</v>
      </c>
      <c r="L652" s="153" t="s">
        <v>4694</v>
      </c>
      <c r="M652" s="153" t="s">
        <v>5347</v>
      </c>
      <c r="P652" s="152">
        <v>-19.74306</v>
      </c>
      <c r="Q652" s="152">
        <v>-175.06684999999999</v>
      </c>
      <c r="R652" s="152" t="s">
        <v>2027</v>
      </c>
      <c r="S652" s="152" t="s">
        <v>2720</v>
      </c>
      <c r="T652" s="152">
        <v>55.13</v>
      </c>
      <c r="U652" s="152">
        <v>0.47</v>
      </c>
      <c r="V652" s="152">
        <v>14.29</v>
      </c>
      <c r="X652" s="152">
        <v>10.199999999999999</v>
      </c>
      <c r="AA652" s="152">
        <v>5.65</v>
      </c>
      <c r="AB652" s="152">
        <v>0.17</v>
      </c>
      <c r="AC652" s="152">
        <v>9.9499999999999993</v>
      </c>
      <c r="AD652" s="152">
        <v>1.86</v>
      </c>
      <c r="AE652" s="152">
        <v>0.39</v>
      </c>
      <c r="AF652" s="152">
        <v>0.1</v>
      </c>
      <c r="AJ652" s="152">
        <v>1.28</v>
      </c>
      <c r="AK652" s="156">
        <f t="shared" si="10"/>
        <v>4.0000000000000001E-3</v>
      </c>
      <c r="AL652" s="151">
        <v>40</v>
      </c>
      <c r="AM652" s="151">
        <v>146</v>
      </c>
      <c r="AN652" s="151">
        <v>281</v>
      </c>
      <c r="AO652" s="151">
        <v>488</v>
      </c>
      <c r="CR652" s="152">
        <v>1.45</v>
      </c>
      <c r="DC652" s="152">
        <v>52.96</v>
      </c>
      <c r="DD652" s="152">
        <v>0.14990000000000001</v>
      </c>
      <c r="DE652" s="152">
        <v>1.8190999999999999</v>
      </c>
      <c r="DF652" s="152">
        <v>8.2100000000000009</v>
      </c>
      <c r="DG652" s="152">
        <v>17.87</v>
      </c>
      <c r="DH652" s="152">
        <v>0.19059999999999999</v>
      </c>
      <c r="DI652" s="152">
        <v>2.07E-2</v>
      </c>
      <c r="DK652" s="152">
        <v>0.1134</v>
      </c>
      <c r="DM652" s="152">
        <v>18.71</v>
      </c>
      <c r="DP652" s="152">
        <v>79.511125550000003</v>
      </c>
      <c r="ED652" s="152">
        <v>53.08</v>
      </c>
      <c r="EE652" s="152">
        <v>0.5</v>
      </c>
      <c r="EF652" s="152">
        <v>15.75</v>
      </c>
      <c r="EH652" s="152">
        <v>9.67</v>
      </c>
      <c r="EK652" s="152">
        <v>0.17</v>
      </c>
      <c r="EL652" s="152">
        <v>5.87</v>
      </c>
      <c r="EM652" s="152">
        <v>11.08</v>
      </c>
      <c r="EO652" s="152">
        <v>1.63</v>
      </c>
      <c r="EP652" s="152">
        <v>0.38</v>
      </c>
      <c r="EQ652" s="152">
        <v>0.09</v>
      </c>
      <c r="ES652" s="152">
        <v>0.11</v>
      </c>
      <c r="FD652" s="152">
        <v>37</v>
      </c>
      <c r="FF652" s="152">
        <v>328</v>
      </c>
      <c r="FG652" s="152">
        <v>24</v>
      </c>
      <c r="FJ652" s="152">
        <v>19</v>
      </c>
      <c r="FK652" s="152">
        <v>100</v>
      </c>
      <c r="FL652" s="152">
        <v>65</v>
      </c>
      <c r="FM652" s="152">
        <v>13</v>
      </c>
      <c r="FP652" s="152">
        <v>5.01</v>
      </c>
      <c r="FQ652" s="152">
        <v>234</v>
      </c>
      <c r="FR652" s="152">
        <v>12.55</v>
      </c>
      <c r="FS652" s="152">
        <v>21</v>
      </c>
      <c r="FT652" s="152">
        <v>0.21099999999999999</v>
      </c>
      <c r="FX652" s="152">
        <v>0.25</v>
      </c>
      <c r="FY652" s="152">
        <v>128</v>
      </c>
      <c r="FZ652" s="152">
        <v>1.71</v>
      </c>
      <c r="GA652" s="152">
        <v>5.35</v>
      </c>
      <c r="GB652" s="152">
        <v>0.85</v>
      </c>
      <c r="GC652" s="152">
        <v>4.3499999999999996</v>
      </c>
      <c r="GD652" s="152">
        <v>1.22</v>
      </c>
      <c r="GE652" s="152">
        <v>0.54</v>
      </c>
      <c r="GF652" s="152">
        <v>1.68</v>
      </c>
      <c r="GG652" s="152">
        <v>0.28999999999999998</v>
      </c>
      <c r="GH652" s="152">
        <v>2.2999999999999998</v>
      </c>
      <c r="GI652" s="152">
        <v>0.45</v>
      </c>
      <c r="GJ652" s="152">
        <v>1.4</v>
      </c>
      <c r="GK652" s="152">
        <v>0.22</v>
      </c>
      <c r="GL652" s="152">
        <v>1.4</v>
      </c>
      <c r="GM652" s="152">
        <v>0.23</v>
      </c>
      <c r="GN652" s="152">
        <v>0.77</v>
      </c>
      <c r="GO652" s="152">
        <v>2.5999999999999999E-2</v>
      </c>
      <c r="GS652" s="152">
        <v>3.4</v>
      </c>
      <c r="GT652" s="152">
        <v>0.15</v>
      </c>
      <c r="GU652" s="152">
        <v>0.13</v>
      </c>
    </row>
    <row r="653" spans="1:203">
      <c r="A653" s="151">
        <v>2932</v>
      </c>
      <c r="B653" s="152" t="s">
        <v>2859</v>
      </c>
      <c r="C653" s="152" t="s">
        <v>3577</v>
      </c>
      <c r="D653" s="152" t="s">
        <v>4526</v>
      </c>
      <c r="E653" s="152" t="s">
        <v>4527</v>
      </c>
      <c r="F653" s="152" t="s">
        <v>9097</v>
      </c>
      <c r="H653" s="151">
        <v>243060</v>
      </c>
      <c r="J653" s="151" t="s">
        <v>4528</v>
      </c>
      <c r="L653" s="153" t="s">
        <v>4694</v>
      </c>
      <c r="M653" s="153" t="s">
        <v>4759</v>
      </c>
      <c r="P653" s="152">
        <v>-19.74306</v>
      </c>
      <c r="Q653" s="152">
        <v>-175.06684999999999</v>
      </c>
      <c r="R653" s="152" t="s">
        <v>2027</v>
      </c>
      <c r="S653" s="152" t="s">
        <v>2720</v>
      </c>
      <c r="T653" s="152">
        <v>52.83</v>
      </c>
      <c r="U653" s="152">
        <v>0.3</v>
      </c>
      <c r="V653" s="152">
        <v>14.43</v>
      </c>
      <c r="X653" s="152">
        <v>9.07</v>
      </c>
      <c r="AA653" s="152">
        <v>7.33</v>
      </c>
      <c r="AB653" s="152">
        <v>0.12</v>
      </c>
      <c r="AC653" s="152">
        <v>10</v>
      </c>
      <c r="AD653" s="152">
        <v>0.8</v>
      </c>
      <c r="AE653" s="152">
        <v>0.14000000000000001</v>
      </c>
      <c r="AF653" s="152">
        <v>0.06</v>
      </c>
      <c r="AJ653" s="152">
        <v>4.16</v>
      </c>
      <c r="AK653" s="156">
        <f t="shared" si="10"/>
        <v>1.8E-3</v>
      </c>
      <c r="AL653" s="151">
        <v>18</v>
      </c>
      <c r="AM653" s="151">
        <v>119</v>
      </c>
      <c r="AN653" s="151">
        <v>869</v>
      </c>
      <c r="AO653" s="151">
        <v>927</v>
      </c>
      <c r="CR653" s="152">
        <v>1.45</v>
      </c>
      <c r="DC653" s="152">
        <v>54.73</v>
      </c>
      <c r="DD653" s="152">
        <v>5.8999999999999997E-2</v>
      </c>
      <c r="DE653" s="152">
        <v>1.2205999999999999</v>
      </c>
      <c r="DF653" s="152">
        <v>3.55</v>
      </c>
      <c r="DG653" s="152">
        <v>18.510000000000002</v>
      </c>
      <c r="DH653" s="152">
        <v>0.11749999999999999</v>
      </c>
      <c r="DI653" s="152">
        <v>2.8000000000000001E-2</v>
      </c>
      <c r="DK653" s="152">
        <v>0.1056</v>
      </c>
      <c r="DM653" s="152">
        <v>21.98</v>
      </c>
      <c r="DP653" s="152">
        <v>90.291613839999997</v>
      </c>
      <c r="ED653" s="152">
        <v>53.08</v>
      </c>
      <c r="EE653" s="152">
        <v>0.5</v>
      </c>
      <c r="EF653" s="152">
        <v>15.75</v>
      </c>
      <c r="EH653" s="152">
        <v>9.67</v>
      </c>
      <c r="EK653" s="152">
        <v>0.17</v>
      </c>
      <c r="EL653" s="152">
        <v>5.87</v>
      </c>
      <c r="EM653" s="152">
        <v>11.08</v>
      </c>
      <c r="EO653" s="152">
        <v>1.63</v>
      </c>
      <c r="EP653" s="152">
        <v>0.38</v>
      </c>
      <c r="EQ653" s="152">
        <v>0.09</v>
      </c>
      <c r="ES653" s="152">
        <v>0.11</v>
      </c>
      <c r="FD653" s="152">
        <v>37</v>
      </c>
      <c r="FF653" s="152">
        <v>328</v>
      </c>
      <c r="FG653" s="152">
        <v>24</v>
      </c>
      <c r="FJ653" s="152">
        <v>19</v>
      </c>
      <c r="FK653" s="152">
        <v>100</v>
      </c>
      <c r="FL653" s="152">
        <v>65</v>
      </c>
      <c r="FM653" s="152">
        <v>13</v>
      </c>
      <c r="FP653" s="152">
        <v>5.01</v>
      </c>
      <c r="FQ653" s="152">
        <v>234</v>
      </c>
      <c r="FR653" s="152">
        <v>12.55</v>
      </c>
      <c r="FS653" s="152">
        <v>21</v>
      </c>
      <c r="FT653" s="152">
        <v>0.21099999999999999</v>
      </c>
      <c r="FX653" s="152">
        <v>0.25</v>
      </c>
      <c r="FY653" s="152">
        <v>128</v>
      </c>
      <c r="FZ653" s="152">
        <v>1.71</v>
      </c>
      <c r="GA653" s="152">
        <v>5.35</v>
      </c>
      <c r="GB653" s="152">
        <v>0.85</v>
      </c>
      <c r="GC653" s="152">
        <v>4.3499999999999996</v>
      </c>
      <c r="GD653" s="152">
        <v>1.22</v>
      </c>
      <c r="GE653" s="152">
        <v>0.54</v>
      </c>
      <c r="GF653" s="152">
        <v>1.68</v>
      </c>
      <c r="GG653" s="152">
        <v>0.28999999999999998</v>
      </c>
      <c r="GH653" s="152">
        <v>2.2999999999999998</v>
      </c>
      <c r="GI653" s="152">
        <v>0.45</v>
      </c>
      <c r="GJ653" s="152">
        <v>1.4</v>
      </c>
      <c r="GK653" s="152">
        <v>0.22</v>
      </c>
      <c r="GL653" s="152">
        <v>1.4</v>
      </c>
      <c r="GM653" s="152">
        <v>0.23</v>
      </c>
      <c r="GN653" s="152">
        <v>0.77</v>
      </c>
      <c r="GO653" s="152">
        <v>2.5999999999999999E-2</v>
      </c>
      <c r="GS653" s="152">
        <v>3.4</v>
      </c>
      <c r="GT653" s="152">
        <v>0.15</v>
      </c>
      <c r="GU653" s="152">
        <v>0.13</v>
      </c>
    </row>
    <row r="654" spans="1:203">
      <c r="A654" s="151">
        <v>2933</v>
      </c>
      <c r="B654" s="152" t="s">
        <v>2859</v>
      </c>
      <c r="C654" s="152" t="s">
        <v>3577</v>
      </c>
      <c r="D654" s="152" t="s">
        <v>4526</v>
      </c>
      <c r="E654" s="152" t="s">
        <v>4527</v>
      </c>
      <c r="F654" s="152" t="s">
        <v>9098</v>
      </c>
      <c r="H654" s="151">
        <v>243060</v>
      </c>
      <c r="J654" s="151" t="s">
        <v>4528</v>
      </c>
      <c r="L654" s="153" t="s">
        <v>4694</v>
      </c>
      <c r="M654" s="153" t="s">
        <v>4530</v>
      </c>
      <c r="P654" s="152">
        <v>-19.74306</v>
      </c>
      <c r="Q654" s="152">
        <v>-175.06684999999999</v>
      </c>
      <c r="R654" s="152" t="s">
        <v>2027</v>
      </c>
      <c r="S654" s="152" t="s">
        <v>2720</v>
      </c>
      <c r="T654" s="152">
        <v>51.09</v>
      </c>
      <c r="U654" s="152">
        <v>0.3</v>
      </c>
      <c r="V654" s="152">
        <v>13.3</v>
      </c>
      <c r="X654" s="152">
        <v>9.58</v>
      </c>
      <c r="AA654" s="152">
        <v>7.97</v>
      </c>
      <c r="AB654" s="152">
        <v>0.19</v>
      </c>
      <c r="AC654" s="152">
        <v>11.45</v>
      </c>
      <c r="AD654" s="152">
        <v>0.9</v>
      </c>
      <c r="AE654" s="152">
        <v>0.21</v>
      </c>
      <c r="AF654" s="152">
        <v>0.04</v>
      </c>
      <c r="AJ654" s="152">
        <v>1.36</v>
      </c>
      <c r="AK654" s="156">
        <f t="shared" si="10"/>
        <v>2.3E-3</v>
      </c>
      <c r="AL654" s="151">
        <v>23</v>
      </c>
      <c r="AM654" s="151">
        <v>145</v>
      </c>
      <c r="AN654" s="151">
        <v>433</v>
      </c>
      <c r="AO654" s="151">
        <v>867</v>
      </c>
      <c r="CR654" s="152">
        <v>1.45</v>
      </c>
      <c r="DC654" s="152">
        <v>52.671340000000001</v>
      </c>
      <c r="DD654" s="152">
        <v>8.9179999999999995E-2</v>
      </c>
      <c r="DE654" s="152">
        <v>1.2896700000000001</v>
      </c>
      <c r="DF654" s="152">
        <v>3.3149199999999999</v>
      </c>
      <c r="DG654" s="152">
        <v>18.213940000000001</v>
      </c>
      <c r="DH654" s="152">
        <v>0.1053</v>
      </c>
      <c r="DI654" s="152">
        <v>0.45616000000000001</v>
      </c>
      <c r="DJ654" s="152">
        <v>3.1949999999999999E-2</v>
      </c>
      <c r="DK654" s="152" t="s">
        <v>2867</v>
      </c>
      <c r="DM654" s="152">
        <v>22.152989999999999</v>
      </c>
      <c r="DN654" s="152" t="s">
        <v>2867</v>
      </c>
      <c r="DP654" s="152">
        <v>90.735764059999994</v>
      </c>
      <c r="ED654" s="152">
        <v>53.08</v>
      </c>
      <c r="EE654" s="152">
        <v>0.5</v>
      </c>
      <c r="EF654" s="152">
        <v>15.75</v>
      </c>
      <c r="EH654" s="152">
        <v>9.67</v>
      </c>
      <c r="EK654" s="152">
        <v>0.17</v>
      </c>
      <c r="EL654" s="152">
        <v>5.87</v>
      </c>
      <c r="EM654" s="152">
        <v>11.08</v>
      </c>
      <c r="EO654" s="152">
        <v>1.63</v>
      </c>
      <c r="EP654" s="152">
        <v>0.38</v>
      </c>
      <c r="EQ654" s="152">
        <v>0.09</v>
      </c>
      <c r="ES654" s="152">
        <v>0.11</v>
      </c>
      <c r="FD654" s="152">
        <v>37</v>
      </c>
      <c r="FF654" s="152">
        <v>328</v>
      </c>
      <c r="FG654" s="152">
        <v>24</v>
      </c>
      <c r="FJ654" s="152">
        <v>19</v>
      </c>
      <c r="FK654" s="152">
        <v>100</v>
      </c>
      <c r="FL654" s="152">
        <v>65</v>
      </c>
      <c r="FM654" s="152">
        <v>13</v>
      </c>
      <c r="FP654" s="152">
        <v>5.01</v>
      </c>
      <c r="FQ654" s="152">
        <v>234</v>
      </c>
      <c r="FR654" s="152">
        <v>12.55</v>
      </c>
      <c r="FS654" s="152">
        <v>21</v>
      </c>
      <c r="FT654" s="152">
        <v>0.21099999999999999</v>
      </c>
      <c r="FX654" s="152">
        <v>0.25</v>
      </c>
      <c r="FY654" s="152">
        <v>128</v>
      </c>
      <c r="FZ654" s="152">
        <v>1.71</v>
      </c>
      <c r="GA654" s="152">
        <v>5.35</v>
      </c>
      <c r="GB654" s="152">
        <v>0.85</v>
      </c>
      <c r="GC654" s="152">
        <v>4.3499999999999996</v>
      </c>
      <c r="GD654" s="152">
        <v>1.22</v>
      </c>
      <c r="GE654" s="152">
        <v>0.54</v>
      </c>
      <c r="GF654" s="152">
        <v>1.68</v>
      </c>
      <c r="GG654" s="152">
        <v>0.28999999999999998</v>
      </c>
      <c r="GH654" s="152">
        <v>2.2999999999999998</v>
      </c>
      <c r="GI654" s="152">
        <v>0.45</v>
      </c>
      <c r="GJ654" s="152">
        <v>1.4</v>
      </c>
      <c r="GK654" s="152">
        <v>0.22</v>
      </c>
      <c r="GL654" s="152">
        <v>1.4</v>
      </c>
      <c r="GM654" s="152">
        <v>0.23</v>
      </c>
      <c r="GN654" s="152">
        <v>0.77</v>
      </c>
      <c r="GO654" s="152">
        <v>2.5999999999999999E-2</v>
      </c>
      <c r="GS654" s="152">
        <v>3.4</v>
      </c>
      <c r="GT654" s="152">
        <v>0.15</v>
      </c>
      <c r="GU654" s="152">
        <v>0.13</v>
      </c>
    </row>
    <row r="655" spans="1:203">
      <c r="A655" s="151">
        <v>2935</v>
      </c>
      <c r="B655" s="152" t="s">
        <v>2859</v>
      </c>
      <c r="C655" s="152" t="s">
        <v>3577</v>
      </c>
      <c r="D655" s="152" t="s">
        <v>4526</v>
      </c>
      <c r="E655" s="152" t="s">
        <v>4527</v>
      </c>
      <c r="F655" s="152" t="s">
        <v>9099</v>
      </c>
      <c r="H655" s="151">
        <v>243060</v>
      </c>
      <c r="J655" s="151" t="s">
        <v>4528</v>
      </c>
      <c r="L655" s="153" t="s">
        <v>4694</v>
      </c>
      <c r="M655" s="153" t="s">
        <v>5295</v>
      </c>
      <c r="P655" s="152">
        <v>-19.74306</v>
      </c>
      <c r="Q655" s="152">
        <v>-175.06684999999999</v>
      </c>
      <c r="R655" s="152" t="s">
        <v>2027</v>
      </c>
      <c r="S655" s="152" t="s">
        <v>3690</v>
      </c>
      <c r="T655" s="152">
        <v>53.93</v>
      </c>
      <c r="U655" s="152">
        <v>0.72</v>
      </c>
      <c r="V655" s="152">
        <v>14.82</v>
      </c>
      <c r="X655" s="152">
        <v>10.02</v>
      </c>
      <c r="AA655" s="152">
        <v>5.54</v>
      </c>
      <c r="AB655" s="152">
        <v>0.16</v>
      </c>
      <c r="AC655" s="152">
        <v>9.81</v>
      </c>
      <c r="AD655" s="152">
        <v>1.69</v>
      </c>
      <c r="AE655" s="152">
        <v>0.37</v>
      </c>
      <c r="AF655" s="152">
        <v>0.1</v>
      </c>
      <c r="AJ655" s="152">
        <v>2.12</v>
      </c>
      <c r="AK655" s="156">
        <f t="shared" si="10"/>
        <v>1.5800000000000002E-2</v>
      </c>
      <c r="AL655" s="151">
        <v>158</v>
      </c>
      <c r="AM655" s="151">
        <v>143</v>
      </c>
      <c r="AN655" s="151">
        <v>459</v>
      </c>
      <c r="AO655" s="151">
        <v>548</v>
      </c>
      <c r="AQ655" s="152">
        <v>5.298</v>
      </c>
      <c r="AW655" s="152">
        <v>37.383000000000003</v>
      </c>
      <c r="AY655" s="151">
        <v>236.65100000000001</v>
      </c>
      <c r="AZ655" s="152">
        <v>35.524000000000001</v>
      </c>
      <c r="BA655" s="152">
        <v>31.597000000000001</v>
      </c>
      <c r="BB655" s="152">
        <v>34.279000000000003</v>
      </c>
      <c r="BC655" s="152">
        <v>114.666</v>
      </c>
      <c r="BD655" s="152">
        <v>64.781999999999996</v>
      </c>
      <c r="BG655" s="152">
        <v>4.9470000000000001</v>
      </c>
      <c r="BH655" s="152">
        <v>194.529</v>
      </c>
      <c r="BI655" s="152">
        <v>13.862</v>
      </c>
      <c r="BJ655" s="152">
        <v>23.686</v>
      </c>
      <c r="BK655" s="152">
        <v>0.21199999999999999</v>
      </c>
      <c r="BN655" s="152">
        <v>5.7789999999999999</v>
      </c>
      <c r="BO655" s="152">
        <v>95.570999999999998</v>
      </c>
      <c r="BP655" s="152">
        <v>1.339</v>
      </c>
      <c r="BQ655" s="152">
        <v>3.0230000000000001</v>
      </c>
      <c r="BR655" s="152">
        <v>0.53800000000000003</v>
      </c>
      <c r="BS655" s="152">
        <v>3.1850000000000001</v>
      </c>
      <c r="BT655" s="152">
        <v>1.0940000000000001</v>
      </c>
      <c r="BU655" s="152">
        <v>0.42499999999999999</v>
      </c>
      <c r="BV655" s="152">
        <v>1.6459999999999999</v>
      </c>
      <c r="BW655" s="152">
        <v>0.26900000000000002</v>
      </c>
      <c r="BX655" s="152">
        <v>2.0169999999999999</v>
      </c>
      <c r="BZ655" s="152">
        <v>1.2709999999999999</v>
      </c>
      <c r="CA655" s="152">
        <v>1.405</v>
      </c>
      <c r="CD655" s="152">
        <v>0.82099999999999995</v>
      </c>
      <c r="CE655" s="152">
        <v>2.1000000000000001E-2</v>
      </c>
      <c r="CH655" s="152">
        <v>1.2</v>
      </c>
      <c r="CJ655" s="152">
        <v>0.10299999999999999</v>
      </c>
      <c r="CK655" s="152">
        <v>0.104</v>
      </c>
      <c r="CR655" s="152">
        <v>1.45</v>
      </c>
      <c r="DC655" s="152">
        <v>47.1</v>
      </c>
      <c r="DE655" s="152">
        <v>33.56</v>
      </c>
      <c r="DF655" s="152">
        <v>0.7913</v>
      </c>
      <c r="DH655" s="152">
        <v>0.20660000000000001</v>
      </c>
      <c r="DK655" s="152">
        <v>1.3190999999999999</v>
      </c>
      <c r="DM655" s="152">
        <v>17.34</v>
      </c>
      <c r="DN655" s="152">
        <v>2.5499999999999998E-2</v>
      </c>
      <c r="DQ655" s="152">
        <v>87.902227719999999</v>
      </c>
      <c r="ED655" s="152">
        <v>53.08</v>
      </c>
      <c r="EE655" s="152">
        <v>0.5</v>
      </c>
      <c r="EF655" s="152">
        <v>15.75</v>
      </c>
      <c r="EH655" s="152">
        <v>9.67</v>
      </c>
      <c r="EK655" s="152">
        <v>0.17</v>
      </c>
      <c r="EL655" s="152">
        <v>5.87</v>
      </c>
      <c r="EM655" s="152">
        <v>11.08</v>
      </c>
      <c r="EO655" s="152">
        <v>1.63</v>
      </c>
      <c r="EP655" s="152">
        <v>0.38</v>
      </c>
      <c r="EQ655" s="152">
        <v>0.09</v>
      </c>
      <c r="ES655" s="152">
        <v>0.11</v>
      </c>
      <c r="FD655" s="152">
        <v>37</v>
      </c>
      <c r="FF655" s="152">
        <v>328</v>
      </c>
      <c r="FG655" s="152">
        <v>24</v>
      </c>
      <c r="FJ655" s="152">
        <v>19</v>
      </c>
      <c r="FK655" s="152">
        <v>100</v>
      </c>
      <c r="FL655" s="152">
        <v>65</v>
      </c>
      <c r="FM655" s="152">
        <v>13</v>
      </c>
      <c r="FP655" s="152">
        <v>5.01</v>
      </c>
      <c r="FQ655" s="152">
        <v>234</v>
      </c>
      <c r="FR655" s="152">
        <v>12.55</v>
      </c>
      <c r="FS655" s="152">
        <v>21</v>
      </c>
      <c r="FT655" s="152">
        <v>0.21099999999999999</v>
      </c>
      <c r="FX655" s="152">
        <v>0.25</v>
      </c>
      <c r="FY655" s="152">
        <v>128</v>
      </c>
      <c r="FZ655" s="152">
        <v>1.71</v>
      </c>
      <c r="GA655" s="152">
        <v>5.35</v>
      </c>
      <c r="GB655" s="152">
        <v>0.85</v>
      </c>
      <c r="GC655" s="152">
        <v>4.3499999999999996</v>
      </c>
      <c r="GD655" s="152">
        <v>1.22</v>
      </c>
      <c r="GE655" s="152">
        <v>0.54</v>
      </c>
      <c r="GF655" s="152">
        <v>1.68</v>
      </c>
      <c r="GG655" s="152">
        <v>0.28999999999999998</v>
      </c>
      <c r="GH655" s="152">
        <v>2.2999999999999998</v>
      </c>
      <c r="GI655" s="152">
        <v>0.45</v>
      </c>
      <c r="GJ655" s="152">
        <v>1.4</v>
      </c>
      <c r="GK655" s="152">
        <v>0.22</v>
      </c>
      <c r="GL655" s="152">
        <v>1.4</v>
      </c>
      <c r="GM655" s="152">
        <v>0.23</v>
      </c>
      <c r="GN655" s="152">
        <v>0.77</v>
      </c>
      <c r="GO655" s="152">
        <v>2.5999999999999999E-2</v>
      </c>
      <c r="GS655" s="152">
        <v>3.4</v>
      </c>
      <c r="GT655" s="152">
        <v>0.15</v>
      </c>
      <c r="GU655" s="152">
        <v>0.13</v>
      </c>
    </row>
    <row r="656" spans="1:203">
      <c r="A656" s="151">
        <v>2936</v>
      </c>
      <c r="B656" s="152" t="s">
        <v>2859</v>
      </c>
      <c r="C656" s="152" t="s">
        <v>3577</v>
      </c>
      <c r="D656" s="152" t="s">
        <v>4526</v>
      </c>
      <c r="E656" s="152" t="s">
        <v>4527</v>
      </c>
      <c r="F656" s="152" t="s">
        <v>9100</v>
      </c>
      <c r="H656" s="151">
        <v>243060</v>
      </c>
      <c r="J656" s="151" t="s">
        <v>4528</v>
      </c>
      <c r="L656" s="153" t="s">
        <v>4694</v>
      </c>
      <c r="M656" s="153" t="s">
        <v>5335</v>
      </c>
      <c r="P656" s="152">
        <v>-19.74306</v>
      </c>
      <c r="Q656" s="152">
        <v>-175.06684999999999</v>
      </c>
      <c r="R656" s="152" t="s">
        <v>2027</v>
      </c>
      <c r="S656" s="152" t="s">
        <v>3690</v>
      </c>
      <c r="T656" s="152">
        <v>54.56</v>
      </c>
      <c r="U656" s="152">
        <v>0.57999999999999996</v>
      </c>
      <c r="V656" s="152">
        <v>14.56</v>
      </c>
      <c r="X656" s="152">
        <v>10.02</v>
      </c>
      <c r="AA656" s="152">
        <v>5.46</v>
      </c>
      <c r="AB656" s="152">
        <v>0.16</v>
      </c>
      <c r="AC656" s="152">
        <v>9.85</v>
      </c>
      <c r="AD656" s="152">
        <v>1.64</v>
      </c>
      <c r="AE656" s="152">
        <v>0.37</v>
      </c>
      <c r="AF656" s="152">
        <v>0.09</v>
      </c>
      <c r="AJ656" s="152">
        <v>1.8</v>
      </c>
      <c r="AK656" s="156">
        <f t="shared" si="10"/>
        <v>8.0999999999999996E-3</v>
      </c>
      <c r="AL656" s="151">
        <v>81</v>
      </c>
      <c r="AM656" s="151">
        <v>127</v>
      </c>
      <c r="AN656" s="151">
        <v>403</v>
      </c>
      <c r="AO656" s="151">
        <v>477</v>
      </c>
      <c r="AQ656" s="152">
        <v>4.3559999999999999</v>
      </c>
      <c r="AW656" s="152">
        <v>33.195</v>
      </c>
      <c r="AY656" s="151">
        <v>214.17699999999999</v>
      </c>
      <c r="AZ656" s="152">
        <v>27.177</v>
      </c>
      <c r="BA656" s="152">
        <v>27.797999999999998</v>
      </c>
      <c r="BB656" s="152">
        <v>25.49</v>
      </c>
      <c r="BC656" s="152">
        <v>99.944000000000003</v>
      </c>
      <c r="BD656" s="152">
        <v>59.103000000000002</v>
      </c>
      <c r="BG656" s="152">
        <v>4.3099999999999996</v>
      </c>
      <c r="BH656" s="152">
        <v>194.52</v>
      </c>
      <c r="BI656" s="152">
        <v>12.455</v>
      </c>
      <c r="BJ656" s="152">
        <v>22.198</v>
      </c>
      <c r="BK656" s="152">
        <v>0.17899999999999999</v>
      </c>
      <c r="BN656" s="152">
        <v>3.0630000000000002</v>
      </c>
      <c r="BO656" s="152">
        <v>87.596000000000004</v>
      </c>
      <c r="BP656" s="152">
        <v>1.1719999999999999</v>
      </c>
      <c r="BQ656" s="152">
        <v>2.7789999999999999</v>
      </c>
      <c r="BR656" s="152">
        <v>0.55700000000000005</v>
      </c>
      <c r="BS656" s="152">
        <v>2.819</v>
      </c>
      <c r="BT656" s="152">
        <v>0.93300000000000005</v>
      </c>
      <c r="BU656" s="152">
        <v>0.39400000000000002</v>
      </c>
      <c r="BV656" s="152">
        <v>1.542</v>
      </c>
      <c r="BW656" s="152">
        <v>0.29599999999999999</v>
      </c>
      <c r="BX656" s="152">
        <v>1.92</v>
      </c>
      <c r="BZ656" s="152">
        <v>1.091</v>
      </c>
      <c r="CA656" s="152">
        <v>1.335</v>
      </c>
      <c r="CD656" s="152">
        <v>0.66600000000000004</v>
      </c>
      <c r="CE656" s="152">
        <v>1.2E-2</v>
      </c>
      <c r="CH656" s="152">
        <v>1.1599999999999999</v>
      </c>
      <c r="CJ656" s="152">
        <v>9.9000000000000005E-2</v>
      </c>
      <c r="CK656" s="152">
        <v>7.8E-2</v>
      </c>
      <c r="CR656" s="152">
        <v>1.45</v>
      </c>
      <c r="DC656" s="152">
        <v>45.5</v>
      </c>
      <c r="DE656" s="152">
        <v>34.86</v>
      </c>
      <c r="DF656" s="152">
        <v>0.75139999999999996</v>
      </c>
      <c r="DH656" s="152">
        <v>0.14899999999999999</v>
      </c>
      <c r="DK656" s="152">
        <v>0.89390000000000003</v>
      </c>
      <c r="DM656" s="152">
        <v>18.239999999999998</v>
      </c>
      <c r="DN656" s="152">
        <v>1.2699999999999999E-2</v>
      </c>
      <c r="DQ656" s="152">
        <v>91.856544400000004</v>
      </c>
      <c r="ED656" s="152">
        <v>53.08</v>
      </c>
      <c r="EE656" s="152">
        <v>0.5</v>
      </c>
      <c r="EF656" s="152">
        <v>15.75</v>
      </c>
      <c r="EH656" s="152">
        <v>9.67</v>
      </c>
      <c r="EK656" s="152">
        <v>0.17</v>
      </c>
      <c r="EL656" s="152">
        <v>5.87</v>
      </c>
      <c r="EM656" s="152">
        <v>11.08</v>
      </c>
      <c r="EO656" s="152">
        <v>1.63</v>
      </c>
      <c r="EP656" s="152">
        <v>0.38</v>
      </c>
      <c r="EQ656" s="152">
        <v>0.09</v>
      </c>
      <c r="ES656" s="152">
        <v>0.11</v>
      </c>
      <c r="FD656" s="152">
        <v>37</v>
      </c>
      <c r="FF656" s="152">
        <v>328</v>
      </c>
      <c r="FG656" s="152">
        <v>24</v>
      </c>
      <c r="FJ656" s="152">
        <v>19</v>
      </c>
      <c r="FK656" s="152">
        <v>100</v>
      </c>
      <c r="FL656" s="152">
        <v>65</v>
      </c>
      <c r="FM656" s="152">
        <v>13</v>
      </c>
      <c r="FP656" s="152">
        <v>5.01</v>
      </c>
      <c r="FQ656" s="152">
        <v>234</v>
      </c>
      <c r="FR656" s="152">
        <v>12.55</v>
      </c>
      <c r="FS656" s="152">
        <v>21</v>
      </c>
      <c r="FT656" s="152">
        <v>0.21099999999999999</v>
      </c>
      <c r="FX656" s="152">
        <v>0.25</v>
      </c>
      <c r="FY656" s="152">
        <v>128</v>
      </c>
      <c r="FZ656" s="152">
        <v>1.71</v>
      </c>
      <c r="GA656" s="152">
        <v>5.35</v>
      </c>
      <c r="GB656" s="152">
        <v>0.85</v>
      </c>
      <c r="GC656" s="152">
        <v>4.3499999999999996</v>
      </c>
      <c r="GD656" s="152">
        <v>1.22</v>
      </c>
      <c r="GE656" s="152">
        <v>0.54</v>
      </c>
      <c r="GF656" s="152">
        <v>1.68</v>
      </c>
      <c r="GG656" s="152">
        <v>0.28999999999999998</v>
      </c>
      <c r="GH656" s="152">
        <v>2.2999999999999998</v>
      </c>
      <c r="GI656" s="152">
        <v>0.45</v>
      </c>
      <c r="GJ656" s="152">
        <v>1.4</v>
      </c>
      <c r="GK656" s="152">
        <v>0.22</v>
      </c>
      <c r="GL656" s="152">
        <v>1.4</v>
      </c>
      <c r="GM656" s="152">
        <v>0.23</v>
      </c>
      <c r="GN656" s="152">
        <v>0.77</v>
      </c>
      <c r="GO656" s="152">
        <v>2.5999999999999999E-2</v>
      </c>
      <c r="GS656" s="152">
        <v>3.4</v>
      </c>
      <c r="GT656" s="152">
        <v>0.15</v>
      </c>
      <c r="GU656" s="152">
        <v>0.13</v>
      </c>
    </row>
    <row r="657" spans="1:203">
      <c r="A657" s="151">
        <v>2937</v>
      </c>
      <c r="B657" s="152" t="s">
        <v>2859</v>
      </c>
      <c r="C657" s="152" t="s">
        <v>3577</v>
      </c>
      <c r="D657" s="152" t="s">
        <v>4526</v>
      </c>
      <c r="E657" s="152" t="s">
        <v>4527</v>
      </c>
      <c r="F657" s="152" t="s">
        <v>9101</v>
      </c>
      <c r="H657" s="151">
        <v>243060</v>
      </c>
      <c r="J657" s="151" t="s">
        <v>4528</v>
      </c>
      <c r="L657" s="153" t="s">
        <v>4694</v>
      </c>
      <c r="M657" s="153" t="s">
        <v>4710</v>
      </c>
      <c r="P657" s="152">
        <v>-19.74306</v>
      </c>
      <c r="Q657" s="152">
        <v>-175.06684999999999</v>
      </c>
      <c r="R657" s="152" t="s">
        <v>2027</v>
      </c>
      <c r="S657" s="152" t="s">
        <v>3690</v>
      </c>
      <c r="T657" s="152">
        <v>55.65</v>
      </c>
      <c r="U657" s="152">
        <v>0.66</v>
      </c>
      <c r="V657" s="152">
        <v>13.2</v>
      </c>
      <c r="X657" s="152">
        <v>11.33</v>
      </c>
      <c r="AA657" s="152">
        <v>6.2</v>
      </c>
      <c r="AB657" s="152">
        <v>0.19</v>
      </c>
      <c r="AC657" s="152">
        <v>9.49</v>
      </c>
      <c r="AD657" s="152">
        <v>1.7</v>
      </c>
      <c r="AE657" s="152">
        <v>0.39</v>
      </c>
      <c r="AF657" s="152">
        <v>0.11</v>
      </c>
      <c r="AJ657" s="152">
        <v>0.36</v>
      </c>
      <c r="AK657" s="156">
        <f t="shared" si="10"/>
        <v>8.8000000000000005E-3</v>
      </c>
      <c r="AL657" s="151">
        <v>88</v>
      </c>
      <c r="AM657" s="151">
        <v>230</v>
      </c>
      <c r="AN657" s="151">
        <v>432</v>
      </c>
      <c r="AO657" s="151">
        <v>679</v>
      </c>
      <c r="CR657" s="152">
        <v>1.45</v>
      </c>
      <c r="DC657" s="152">
        <v>45.72</v>
      </c>
      <c r="DE657" s="152">
        <v>34.74</v>
      </c>
      <c r="DF657" s="152">
        <v>0.76939999999999997</v>
      </c>
      <c r="DH657" s="152">
        <v>0.13800000000000001</v>
      </c>
      <c r="DK657" s="152">
        <v>0.95089999999999997</v>
      </c>
      <c r="DM657" s="152">
        <v>18.010000000000002</v>
      </c>
      <c r="DN657" s="152">
        <v>1.41E-2</v>
      </c>
      <c r="DQ657" s="152">
        <v>91.279308929999999</v>
      </c>
      <c r="ED657" s="152">
        <v>53.08</v>
      </c>
      <c r="EE657" s="152">
        <v>0.5</v>
      </c>
      <c r="EF657" s="152">
        <v>15.75</v>
      </c>
      <c r="EH657" s="152">
        <v>9.67</v>
      </c>
      <c r="EK657" s="152">
        <v>0.17</v>
      </c>
      <c r="EL657" s="152">
        <v>5.87</v>
      </c>
      <c r="EM657" s="152">
        <v>11.08</v>
      </c>
      <c r="EO657" s="152">
        <v>1.63</v>
      </c>
      <c r="EP657" s="152">
        <v>0.38</v>
      </c>
      <c r="EQ657" s="152">
        <v>0.09</v>
      </c>
      <c r="ES657" s="152">
        <v>0.11</v>
      </c>
      <c r="FD657" s="152">
        <v>37</v>
      </c>
      <c r="FF657" s="152">
        <v>328</v>
      </c>
      <c r="FG657" s="152">
        <v>24</v>
      </c>
      <c r="FJ657" s="152">
        <v>19</v>
      </c>
      <c r="FK657" s="152">
        <v>100</v>
      </c>
      <c r="FL657" s="152">
        <v>65</v>
      </c>
      <c r="FM657" s="152">
        <v>13</v>
      </c>
      <c r="FP657" s="152">
        <v>5.01</v>
      </c>
      <c r="FQ657" s="152">
        <v>234</v>
      </c>
      <c r="FR657" s="152">
        <v>12.55</v>
      </c>
      <c r="FS657" s="152">
        <v>21</v>
      </c>
      <c r="FT657" s="152">
        <v>0.21099999999999999</v>
      </c>
      <c r="FX657" s="152">
        <v>0.25</v>
      </c>
      <c r="FY657" s="152">
        <v>128</v>
      </c>
      <c r="FZ657" s="152">
        <v>1.71</v>
      </c>
      <c r="GA657" s="152">
        <v>5.35</v>
      </c>
      <c r="GB657" s="152">
        <v>0.85</v>
      </c>
      <c r="GC657" s="152">
        <v>4.3499999999999996</v>
      </c>
      <c r="GD657" s="152">
        <v>1.22</v>
      </c>
      <c r="GE657" s="152">
        <v>0.54</v>
      </c>
      <c r="GF657" s="152">
        <v>1.68</v>
      </c>
      <c r="GG657" s="152">
        <v>0.28999999999999998</v>
      </c>
      <c r="GH657" s="152">
        <v>2.2999999999999998</v>
      </c>
      <c r="GI657" s="152">
        <v>0.45</v>
      </c>
      <c r="GJ657" s="152">
        <v>1.4</v>
      </c>
      <c r="GK657" s="152">
        <v>0.22</v>
      </c>
      <c r="GL657" s="152">
        <v>1.4</v>
      </c>
      <c r="GM657" s="152">
        <v>0.23</v>
      </c>
      <c r="GN657" s="152">
        <v>0.77</v>
      </c>
      <c r="GO657" s="152">
        <v>2.5999999999999999E-2</v>
      </c>
      <c r="GS657" s="152">
        <v>3.4</v>
      </c>
      <c r="GT657" s="152">
        <v>0.15</v>
      </c>
      <c r="GU657" s="152">
        <v>0.13</v>
      </c>
    </row>
    <row r="658" spans="1:203">
      <c r="A658" s="151">
        <v>2938</v>
      </c>
      <c r="B658" s="152" t="s">
        <v>2859</v>
      </c>
      <c r="C658" s="152" t="s">
        <v>3577</v>
      </c>
      <c r="D658" s="152" t="s">
        <v>4526</v>
      </c>
      <c r="E658" s="152" t="s">
        <v>4527</v>
      </c>
      <c r="F658" s="152" t="s">
        <v>9102</v>
      </c>
      <c r="H658" s="151">
        <v>243060</v>
      </c>
      <c r="J658" s="151" t="s">
        <v>4528</v>
      </c>
      <c r="L658" s="153" t="s">
        <v>4694</v>
      </c>
      <c r="M658" s="153" t="s">
        <v>5367</v>
      </c>
      <c r="P658" s="152">
        <v>-19.74306</v>
      </c>
      <c r="Q658" s="152">
        <v>-175.06684999999999</v>
      </c>
      <c r="R658" s="152" t="s">
        <v>2027</v>
      </c>
      <c r="S658" s="152" t="s">
        <v>3690</v>
      </c>
      <c r="T658" s="152">
        <v>54.69</v>
      </c>
      <c r="U658" s="152">
        <v>0.59</v>
      </c>
      <c r="V658" s="152">
        <v>14.68</v>
      </c>
      <c r="X658" s="152">
        <v>9.9700000000000006</v>
      </c>
      <c r="AA658" s="152">
        <v>5.41</v>
      </c>
      <c r="AB658" s="152">
        <v>0.15</v>
      </c>
      <c r="AC658" s="152">
        <v>9.58</v>
      </c>
      <c r="AD658" s="152">
        <v>1.75</v>
      </c>
      <c r="AE658" s="152">
        <v>0.35</v>
      </c>
      <c r="AF658" s="152">
        <v>0.09</v>
      </c>
      <c r="AJ658" s="152">
        <v>1.89</v>
      </c>
      <c r="AK658" s="156">
        <f t="shared" si="10"/>
        <v>1.4E-2</v>
      </c>
      <c r="AL658" s="151">
        <v>140</v>
      </c>
      <c r="AM658" s="151">
        <v>124</v>
      </c>
      <c r="AN658" s="151">
        <v>401</v>
      </c>
      <c r="AO658" s="151">
        <v>471</v>
      </c>
      <c r="CR658" s="152">
        <v>1.45</v>
      </c>
      <c r="DC658" s="152">
        <v>46.34</v>
      </c>
      <c r="DE658" s="152">
        <v>34.340000000000003</v>
      </c>
      <c r="DF658" s="152">
        <v>0.69310000000000005</v>
      </c>
      <c r="DH658" s="152">
        <v>0.17510000000000001</v>
      </c>
      <c r="DK658" s="152">
        <v>1.0954999999999999</v>
      </c>
      <c r="DM658" s="152">
        <v>17.829999999999998</v>
      </c>
      <c r="DN658" s="152">
        <v>1.4500000000000001E-2</v>
      </c>
      <c r="DQ658" s="152">
        <v>89.997946189999993</v>
      </c>
      <c r="ED658" s="152">
        <v>53.08</v>
      </c>
      <c r="EE658" s="152">
        <v>0.5</v>
      </c>
      <c r="EF658" s="152">
        <v>15.75</v>
      </c>
      <c r="EH658" s="152">
        <v>9.67</v>
      </c>
      <c r="EK658" s="152">
        <v>0.17</v>
      </c>
      <c r="EL658" s="152">
        <v>5.87</v>
      </c>
      <c r="EM658" s="152">
        <v>11.08</v>
      </c>
      <c r="EO658" s="152">
        <v>1.63</v>
      </c>
      <c r="EP658" s="152">
        <v>0.38</v>
      </c>
      <c r="EQ658" s="152">
        <v>0.09</v>
      </c>
      <c r="ES658" s="152">
        <v>0.11</v>
      </c>
      <c r="FD658" s="152">
        <v>37</v>
      </c>
      <c r="FF658" s="152">
        <v>328</v>
      </c>
      <c r="FG658" s="152">
        <v>24</v>
      </c>
      <c r="FJ658" s="152">
        <v>19</v>
      </c>
      <c r="FK658" s="152">
        <v>100</v>
      </c>
      <c r="FL658" s="152">
        <v>65</v>
      </c>
      <c r="FM658" s="152">
        <v>13</v>
      </c>
      <c r="FP658" s="152">
        <v>5.01</v>
      </c>
      <c r="FQ658" s="152">
        <v>234</v>
      </c>
      <c r="FR658" s="152">
        <v>12.55</v>
      </c>
      <c r="FS658" s="152">
        <v>21</v>
      </c>
      <c r="FT658" s="152">
        <v>0.21099999999999999</v>
      </c>
      <c r="FX658" s="152">
        <v>0.25</v>
      </c>
      <c r="FY658" s="152">
        <v>128</v>
      </c>
      <c r="FZ658" s="152">
        <v>1.71</v>
      </c>
      <c r="GA658" s="152">
        <v>5.35</v>
      </c>
      <c r="GB658" s="152">
        <v>0.85</v>
      </c>
      <c r="GC658" s="152">
        <v>4.3499999999999996</v>
      </c>
      <c r="GD658" s="152">
        <v>1.22</v>
      </c>
      <c r="GE658" s="152">
        <v>0.54</v>
      </c>
      <c r="GF658" s="152">
        <v>1.68</v>
      </c>
      <c r="GG658" s="152">
        <v>0.28999999999999998</v>
      </c>
      <c r="GH658" s="152">
        <v>2.2999999999999998</v>
      </c>
      <c r="GI658" s="152">
        <v>0.45</v>
      </c>
      <c r="GJ658" s="152">
        <v>1.4</v>
      </c>
      <c r="GK658" s="152">
        <v>0.22</v>
      </c>
      <c r="GL658" s="152">
        <v>1.4</v>
      </c>
      <c r="GM658" s="152">
        <v>0.23</v>
      </c>
      <c r="GN658" s="152">
        <v>0.77</v>
      </c>
      <c r="GO658" s="152">
        <v>2.5999999999999999E-2</v>
      </c>
      <c r="GS658" s="152">
        <v>3.4</v>
      </c>
      <c r="GT658" s="152">
        <v>0.15</v>
      </c>
      <c r="GU658" s="152">
        <v>0.13</v>
      </c>
    </row>
    <row r="659" spans="1:203">
      <c r="A659" s="151">
        <v>2941</v>
      </c>
      <c r="B659" s="152" t="s">
        <v>2859</v>
      </c>
      <c r="C659" s="152" t="s">
        <v>3577</v>
      </c>
      <c r="D659" s="152" t="s">
        <v>4526</v>
      </c>
      <c r="E659" s="152" t="s">
        <v>4527</v>
      </c>
      <c r="F659" s="152" t="s">
        <v>9103</v>
      </c>
      <c r="H659" s="151">
        <v>243060</v>
      </c>
      <c r="J659" s="151" t="s">
        <v>4528</v>
      </c>
      <c r="L659" s="153" t="s">
        <v>4694</v>
      </c>
      <c r="M659" s="153" t="s">
        <v>5319</v>
      </c>
      <c r="P659" s="152">
        <v>-19.74306</v>
      </c>
      <c r="Q659" s="152">
        <v>-175.06684999999999</v>
      </c>
      <c r="R659" s="152" t="s">
        <v>2027</v>
      </c>
      <c r="S659" s="152" t="s">
        <v>3690</v>
      </c>
      <c r="T659" s="152">
        <v>54.16</v>
      </c>
      <c r="U659" s="152">
        <v>0.63</v>
      </c>
      <c r="V659" s="152">
        <v>14.78</v>
      </c>
      <c r="X659" s="152">
        <v>10.02</v>
      </c>
      <c r="AA659" s="152">
        <v>5.25</v>
      </c>
      <c r="AB659" s="152">
        <v>0.15</v>
      </c>
      <c r="AC659" s="152">
        <v>9.6300000000000008</v>
      </c>
      <c r="AD659" s="152">
        <v>1.82</v>
      </c>
      <c r="AE659" s="152">
        <v>0.38</v>
      </c>
      <c r="AF659" s="152">
        <v>0.09</v>
      </c>
      <c r="AJ659" s="152">
        <v>2.29</v>
      </c>
      <c r="AK659" s="156">
        <f t="shared" si="10"/>
        <v>8.0000000000000002E-3</v>
      </c>
      <c r="AL659" s="151">
        <v>80</v>
      </c>
      <c r="AM659" s="151">
        <v>149</v>
      </c>
      <c r="AN659" s="151">
        <v>478</v>
      </c>
      <c r="AO659" s="151">
        <v>607</v>
      </c>
      <c r="CR659" s="152">
        <v>1.45</v>
      </c>
      <c r="DC659" s="152">
        <v>46.07</v>
      </c>
      <c r="DE659" s="152">
        <v>34.450000000000003</v>
      </c>
      <c r="DF659" s="152">
        <v>0.78639999999999999</v>
      </c>
      <c r="DH659" s="152">
        <v>0.16689999999999999</v>
      </c>
      <c r="DK659" s="152">
        <v>1.0438000000000001</v>
      </c>
      <c r="DM659" s="152">
        <v>18.010000000000002</v>
      </c>
      <c r="DN659" s="152">
        <v>2.9899999999999999E-2</v>
      </c>
      <c r="DQ659" s="152">
        <v>90.506846519999996</v>
      </c>
      <c r="ED659" s="152">
        <v>53.08</v>
      </c>
      <c r="EE659" s="152">
        <v>0.5</v>
      </c>
      <c r="EF659" s="152">
        <v>15.75</v>
      </c>
      <c r="EH659" s="152">
        <v>9.67</v>
      </c>
      <c r="EK659" s="152">
        <v>0.17</v>
      </c>
      <c r="EL659" s="152">
        <v>5.87</v>
      </c>
      <c r="EM659" s="152">
        <v>11.08</v>
      </c>
      <c r="EO659" s="152">
        <v>1.63</v>
      </c>
      <c r="EP659" s="152">
        <v>0.38</v>
      </c>
      <c r="EQ659" s="152">
        <v>0.09</v>
      </c>
      <c r="ES659" s="152">
        <v>0.11</v>
      </c>
      <c r="FD659" s="152">
        <v>37</v>
      </c>
      <c r="FF659" s="152">
        <v>328</v>
      </c>
      <c r="FG659" s="152">
        <v>24</v>
      </c>
      <c r="FJ659" s="152">
        <v>19</v>
      </c>
      <c r="FK659" s="152">
        <v>100</v>
      </c>
      <c r="FL659" s="152">
        <v>65</v>
      </c>
      <c r="FM659" s="152">
        <v>13</v>
      </c>
      <c r="FP659" s="152">
        <v>5.01</v>
      </c>
      <c r="FQ659" s="152">
        <v>234</v>
      </c>
      <c r="FR659" s="152">
        <v>12.55</v>
      </c>
      <c r="FS659" s="152">
        <v>21</v>
      </c>
      <c r="FT659" s="152">
        <v>0.21099999999999999</v>
      </c>
      <c r="FX659" s="152">
        <v>0.25</v>
      </c>
      <c r="FY659" s="152">
        <v>128</v>
      </c>
      <c r="FZ659" s="152">
        <v>1.71</v>
      </c>
      <c r="GA659" s="152">
        <v>5.35</v>
      </c>
      <c r="GB659" s="152">
        <v>0.85</v>
      </c>
      <c r="GC659" s="152">
        <v>4.3499999999999996</v>
      </c>
      <c r="GD659" s="152">
        <v>1.22</v>
      </c>
      <c r="GE659" s="152">
        <v>0.54</v>
      </c>
      <c r="GF659" s="152">
        <v>1.68</v>
      </c>
      <c r="GG659" s="152">
        <v>0.28999999999999998</v>
      </c>
      <c r="GH659" s="152">
        <v>2.2999999999999998</v>
      </c>
      <c r="GI659" s="152">
        <v>0.45</v>
      </c>
      <c r="GJ659" s="152">
        <v>1.4</v>
      </c>
      <c r="GK659" s="152">
        <v>0.22</v>
      </c>
      <c r="GL659" s="152">
        <v>1.4</v>
      </c>
      <c r="GM659" s="152">
        <v>0.23</v>
      </c>
      <c r="GN659" s="152">
        <v>0.77</v>
      </c>
      <c r="GO659" s="152">
        <v>2.5999999999999999E-2</v>
      </c>
      <c r="GS659" s="152">
        <v>3.4</v>
      </c>
      <c r="GT659" s="152">
        <v>0.15</v>
      </c>
      <c r="GU659" s="152">
        <v>0.13</v>
      </c>
    </row>
    <row r="660" spans="1:203">
      <c r="A660" s="151">
        <v>2943</v>
      </c>
      <c r="B660" s="152" t="s">
        <v>2859</v>
      </c>
      <c r="C660" s="152" t="s">
        <v>3577</v>
      </c>
      <c r="D660" s="152" t="s">
        <v>4865</v>
      </c>
      <c r="E660" s="152" t="s">
        <v>4866</v>
      </c>
      <c r="F660" s="152" t="s">
        <v>9104</v>
      </c>
      <c r="H660" s="151">
        <v>243060</v>
      </c>
      <c r="I660" s="153" t="s">
        <v>4867</v>
      </c>
      <c r="L660" s="153" t="s">
        <v>4868</v>
      </c>
      <c r="M660" s="153" t="s">
        <v>4985</v>
      </c>
      <c r="P660" s="152">
        <v>-19.75</v>
      </c>
      <c r="Q660" s="152">
        <v>-174.3</v>
      </c>
      <c r="R660" s="152" t="s">
        <v>2027</v>
      </c>
      <c r="S660" s="152" t="s">
        <v>2716</v>
      </c>
      <c r="T660" s="152">
        <v>52.08</v>
      </c>
      <c r="U660" s="152">
        <v>0.41</v>
      </c>
      <c r="V660" s="152">
        <v>16.57</v>
      </c>
      <c r="X660" s="152">
        <v>7.89</v>
      </c>
      <c r="AA660" s="152">
        <v>5.24</v>
      </c>
      <c r="AB660" s="152">
        <v>0.18</v>
      </c>
      <c r="AC660" s="152">
        <v>13.46</v>
      </c>
      <c r="AD660" s="152">
        <v>1.42</v>
      </c>
      <c r="AE660" s="152">
        <v>0.27</v>
      </c>
      <c r="AF660" s="152">
        <v>0.06</v>
      </c>
      <c r="AJ660" s="152">
        <v>2.2599999999999998</v>
      </c>
      <c r="AK660" s="156">
        <f t="shared" si="10"/>
        <v>9.9000000000000008E-3</v>
      </c>
      <c r="AL660" s="151">
        <v>99</v>
      </c>
      <c r="AM660" s="151">
        <v>105</v>
      </c>
      <c r="AN660" s="151">
        <v>993</v>
      </c>
      <c r="AO660" s="151">
        <v>670</v>
      </c>
      <c r="CR660" s="152">
        <v>1.45</v>
      </c>
      <c r="DC660" s="152">
        <v>39.667819999999999</v>
      </c>
      <c r="DD660" s="152">
        <v>1.789E-2</v>
      </c>
      <c r="DE660" s="152" t="s">
        <v>2867</v>
      </c>
      <c r="DF660" s="152">
        <v>14.022399999999999</v>
      </c>
      <c r="DG660" s="152">
        <v>45.816310000000001</v>
      </c>
      <c r="DH660" s="152">
        <v>0.21154999999999999</v>
      </c>
      <c r="DI660" s="152">
        <v>2.971E-2</v>
      </c>
      <c r="DJ660" s="152">
        <v>0.17315</v>
      </c>
      <c r="DK660" s="152" t="s">
        <v>2867</v>
      </c>
      <c r="DM660" s="152">
        <v>0.21682000000000001</v>
      </c>
      <c r="DN660" s="152">
        <v>1.5959999999999998E-2</v>
      </c>
      <c r="DO660" s="154">
        <v>85.346253899999994</v>
      </c>
      <c r="ED660" s="152">
        <v>55.3</v>
      </c>
      <c r="EE660" s="152">
        <v>0.7</v>
      </c>
      <c r="EF660" s="152">
        <v>16.09</v>
      </c>
      <c r="EH660" s="152">
        <v>9.75</v>
      </c>
      <c r="EK660" s="152">
        <v>0.18</v>
      </c>
      <c r="EL660" s="152">
        <v>4.09</v>
      </c>
      <c r="EM660" s="152">
        <v>9.4600000000000009</v>
      </c>
      <c r="EO660" s="152">
        <v>2.0299999999999998</v>
      </c>
      <c r="EP660" s="152">
        <v>0.56000000000000005</v>
      </c>
      <c r="EQ660" s="152">
        <v>0.12</v>
      </c>
      <c r="ES660" s="152">
        <v>0.15</v>
      </c>
    </row>
    <row r="661" spans="1:203">
      <c r="A661" s="151">
        <v>2944</v>
      </c>
      <c r="B661" s="152" t="s">
        <v>2859</v>
      </c>
      <c r="C661" s="152" t="s">
        <v>3577</v>
      </c>
      <c r="D661" s="152" t="s">
        <v>4865</v>
      </c>
      <c r="E661" s="152" t="s">
        <v>4866</v>
      </c>
      <c r="F661" s="152" t="s">
        <v>9105</v>
      </c>
      <c r="H661" s="151">
        <v>243060</v>
      </c>
      <c r="I661" s="153" t="s">
        <v>4867</v>
      </c>
      <c r="L661" s="153" t="s">
        <v>4868</v>
      </c>
      <c r="M661" s="153" t="s">
        <v>3581</v>
      </c>
      <c r="P661" s="152">
        <v>-19.75</v>
      </c>
      <c r="Q661" s="152">
        <v>-174.3</v>
      </c>
      <c r="R661" s="152" t="s">
        <v>2027</v>
      </c>
      <c r="S661" s="152" t="s">
        <v>2716</v>
      </c>
      <c r="T661" s="152">
        <v>52.22</v>
      </c>
      <c r="U661" s="152">
        <v>0.51</v>
      </c>
      <c r="V661" s="152">
        <v>17.07</v>
      </c>
      <c r="X661" s="152">
        <v>7.35</v>
      </c>
      <c r="AA661" s="152">
        <v>4.72</v>
      </c>
      <c r="AB661" s="152">
        <v>0.18</v>
      </c>
      <c r="AC661" s="152">
        <v>13.86</v>
      </c>
      <c r="AD661" s="152">
        <v>1.33</v>
      </c>
      <c r="AE661" s="152">
        <v>0.26</v>
      </c>
      <c r="AF661" s="152">
        <v>7.0000000000000007E-2</v>
      </c>
      <c r="AJ661" s="152">
        <v>2.14</v>
      </c>
      <c r="AK661" s="156">
        <f t="shared" si="10"/>
        <v>8.0999999999999996E-3</v>
      </c>
      <c r="AL661" s="151">
        <v>81</v>
      </c>
      <c r="AM661" s="151">
        <v>108</v>
      </c>
      <c r="AN661" s="151">
        <v>1041</v>
      </c>
      <c r="AO661" s="151">
        <v>669</v>
      </c>
      <c r="CR661" s="152">
        <v>1.45</v>
      </c>
      <c r="DC661" s="152">
        <v>39.679299999999998</v>
      </c>
      <c r="DD661" s="152">
        <v>4.0090000000000001E-2</v>
      </c>
      <c r="DE661" s="152">
        <v>1.4800000000000001E-2</v>
      </c>
      <c r="DF661" s="152">
        <v>13.92132</v>
      </c>
      <c r="DG661" s="152">
        <v>45.701610000000002</v>
      </c>
      <c r="DH661" s="152">
        <v>0.20823</v>
      </c>
      <c r="DI661" s="152">
        <v>6.4599999999999996E-3</v>
      </c>
      <c r="DJ661" s="152">
        <v>0.13635</v>
      </c>
      <c r="DK661" s="152" t="s">
        <v>2867</v>
      </c>
      <c r="DM661" s="152">
        <v>0.22775999999999999</v>
      </c>
      <c r="DN661" s="152" t="s">
        <v>2867</v>
      </c>
      <c r="DO661" s="154">
        <v>85.405284989999998</v>
      </c>
      <c r="ED661" s="152">
        <v>55.3</v>
      </c>
      <c r="EE661" s="152">
        <v>0.7</v>
      </c>
      <c r="EF661" s="152">
        <v>16.09</v>
      </c>
      <c r="EH661" s="152">
        <v>9.75</v>
      </c>
      <c r="EK661" s="152">
        <v>0.18</v>
      </c>
      <c r="EL661" s="152">
        <v>4.09</v>
      </c>
      <c r="EM661" s="152">
        <v>9.4600000000000009</v>
      </c>
      <c r="EO661" s="152">
        <v>2.0299999999999998</v>
      </c>
      <c r="EP661" s="152">
        <v>0.56000000000000005</v>
      </c>
      <c r="EQ661" s="152">
        <v>0.12</v>
      </c>
      <c r="ES661" s="152">
        <v>0.15</v>
      </c>
    </row>
    <row r="662" spans="1:203">
      <c r="A662" s="151">
        <v>2948</v>
      </c>
      <c r="B662" s="152" t="s">
        <v>2859</v>
      </c>
      <c r="C662" s="152" t="s">
        <v>3577</v>
      </c>
      <c r="D662" s="152" t="s">
        <v>4865</v>
      </c>
      <c r="E662" s="152" t="s">
        <v>4866</v>
      </c>
      <c r="F662" s="152" t="s">
        <v>9106</v>
      </c>
      <c r="H662" s="151">
        <v>243060</v>
      </c>
      <c r="I662" s="153" t="s">
        <v>4867</v>
      </c>
      <c r="L662" s="153" t="s">
        <v>4868</v>
      </c>
      <c r="M662" s="153" t="s">
        <v>4869</v>
      </c>
      <c r="P662" s="152">
        <v>-19.75</v>
      </c>
      <c r="Q662" s="152">
        <v>-174.3</v>
      </c>
      <c r="R662" s="152" t="s">
        <v>2027</v>
      </c>
      <c r="S662" s="152" t="s">
        <v>2720</v>
      </c>
      <c r="T662" s="152">
        <v>51.65</v>
      </c>
      <c r="U662" s="152">
        <v>0.44</v>
      </c>
      <c r="V662" s="152">
        <v>18.52</v>
      </c>
      <c r="X662" s="152">
        <v>10.3</v>
      </c>
      <c r="AA662" s="152">
        <v>3.94</v>
      </c>
      <c r="AB662" s="152">
        <v>0.25</v>
      </c>
      <c r="AC662" s="152">
        <v>9.08</v>
      </c>
      <c r="AD662" s="152">
        <v>1.48</v>
      </c>
      <c r="AE662" s="152">
        <v>0.28999999999999998</v>
      </c>
      <c r="AF662" s="152">
        <v>0.08</v>
      </c>
      <c r="AJ662" s="152">
        <v>3.03</v>
      </c>
      <c r="AK662" s="156">
        <f t="shared" si="10"/>
        <v>1E-3</v>
      </c>
      <c r="AL662" s="151">
        <v>10</v>
      </c>
      <c r="AM662" s="151">
        <v>104</v>
      </c>
      <c r="AN662" s="151">
        <v>669</v>
      </c>
      <c r="AO662" s="151">
        <v>606</v>
      </c>
      <c r="CR662" s="152">
        <v>1.45</v>
      </c>
      <c r="DC662" s="152">
        <v>52.706099999999999</v>
      </c>
      <c r="DD662" s="152">
        <v>0.10780000000000001</v>
      </c>
      <c r="DE662" s="152">
        <v>2.1572399999999998</v>
      </c>
      <c r="DF662" s="152">
        <v>5.4747500000000002</v>
      </c>
      <c r="DG662" s="152">
        <v>17.186260000000001</v>
      </c>
      <c r="DH662" s="152">
        <v>0.13500000000000001</v>
      </c>
      <c r="DI662" s="152">
        <v>0.10641</v>
      </c>
      <c r="DJ662" s="152" t="s">
        <v>2867</v>
      </c>
      <c r="DK662" s="152">
        <v>9.9000000000000005E-2</v>
      </c>
      <c r="DM662" s="152">
        <v>21.8202</v>
      </c>
      <c r="DN662" s="152">
        <v>2.5500000000000002E-3</v>
      </c>
      <c r="DP662" s="152">
        <v>84.838627900000006</v>
      </c>
      <c r="ED662" s="152">
        <v>55.3</v>
      </c>
      <c r="EE662" s="152">
        <v>0.7</v>
      </c>
      <c r="EF662" s="152">
        <v>16.09</v>
      </c>
      <c r="EH662" s="152">
        <v>9.75</v>
      </c>
      <c r="EK662" s="152">
        <v>0.18</v>
      </c>
      <c r="EL662" s="152">
        <v>4.09</v>
      </c>
      <c r="EM662" s="152">
        <v>9.4600000000000009</v>
      </c>
      <c r="EO662" s="152">
        <v>2.0299999999999998</v>
      </c>
      <c r="EP662" s="152">
        <v>0.56000000000000005</v>
      </c>
      <c r="EQ662" s="152">
        <v>0.12</v>
      </c>
      <c r="ES662" s="152">
        <v>0.15</v>
      </c>
    </row>
    <row r="663" spans="1:203">
      <c r="A663" s="151">
        <v>2949</v>
      </c>
      <c r="B663" s="152" t="s">
        <v>2859</v>
      </c>
      <c r="C663" s="152" t="s">
        <v>3577</v>
      </c>
      <c r="D663" s="152" t="s">
        <v>4865</v>
      </c>
      <c r="E663" s="152" t="s">
        <v>4866</v>
      </c>
      <c r="F663" s="152" t="s">
        <v>9107</v>
      </c>
      <c r="H663" s="151">
        <v>243060</v>
      </c>
      <c r="I663" s="153" t="s">
        <v>4867</v>
      </c>
      <c r="L663" s="153" t="s">
        <v>4868</v>
      </c>
      <c r="M663" s="153" t="s">
        <v>4910</v>
      </c>
      <c r="P663" s="152">
        <v>-19.75</v>
      </c>
      <c r="Q663" s="152">
        <v>-174.3</v>
      </c>
      <c r="R663" s="152" t="s">
        <v>2027</v>
      </c>
      <c r="S663" s="152" t="s">
        <v>2720</v>
      </c>
      <c r="T663" s="152">
        <v>51.83</v>
      </c>
      <c r="U663" s="152">
        <v>0.45</v>
      </c>
      <c r="V663" s="152">
        <v>18.5</v>
      </c>
      <c r="X663" s="152">
        <v>10.44</v>
      </c>
      <c r="AA663" s="152">
        <v>3.84</v>
      </c>
      <c r="AB663" s="152">
        <v>0.22</v>
      </c>
      <c r="AC663" s="152">
        <v>8.8800000000000008</v>
      </c>
      <c r="AD663" s="152">
        <v>1.64</v>
      </c>
      <c r="AE663" s="152">
        <v>0.3</v>
      </c>
      <c r="AF663" s="152">
        <v>0.08</v>
      </c>
      <c r="AJ663" s="152">
        <v>2.92</v>
      </c>
      <c r="AK663" s="156">
        <f t="shared" si="10"/>
        <v>5.3E-3</v>
      </c>
      <c r="AL663" s="151">
        <v>53</v>
      </c>
      <c r="AM663" s="151">
        <v>136</v>
      </c>
      <c r="AN663" s="151">
        <v>678</v>
      </c>
      <c r="AO663" s="151">
        <v>680</v>
      </c>
      <c r="CR663" s="152">
        <v>1.45</v>
      </c>
      <c r="DC663" s="152">
        <v>52.520910000000001</v>
      </c>
      <c r="DD663" s="152">
        <v>0.15917999999999999</v>
      </c>
      <c r="DE663" s="152">
        <v>2.0836000000000001</v>
      </c>
      <c r="DF663" s="152">
        <v>6.2637099999999997</v>
      </c>
      <c r="DG663" s="152">
        <v>17.301850000000002</v>
      </c>
      <c r="DH663" s="152">
        <v>0.16150999999999999</v>
      </c>
      <c r="DI663" s="152">
        <v>0.11013000000000001</v>
      </c>
      <c r="DJ663" s="152">
        <v>2.188E-2</v>
      </c>
      <c r="DK663" s="152">
        <v>4.0400000000000002E-3</v>
      </c>
      <c r="DM663" s="152">
        <v>20.799189999999999</v>
      </c>
      <c r="DN663" s="152" t="s">
        <v>2867</v>
      </c>
      <c r="DP663" s="152">
        <v>83.118896750000005</v>
      </c>
      <c r="ED663" s="152">
        <v>55.3</v>
      </c>
      <c r="EE663" s="152">
        <v>0.7</v>
      </c>
      <c r="EF663" s="152">
        <v>16.09</v>
      </c>
      <c r="EH663" s="152">
        <v>9.75</v>
      </c>
      <c r="EK663" s="152">
        <v>0.18</v>
      </c>
      <c r="EL663" s="152">
        <v>4.09</v>
      </c>
      <c r="EM663" s="152">
        <v>9.4600000000000009</v>
      </c>
      <c r="EO663" s="152">
        <v>2.0299999999999998</v>
      </c>
      <c r="EP663" s="152">
        <v>0.56000000000000005</v>
      </c>
      <c r="EQ663" s="152">
        <v>0.12</v>
      </c>
      <c r="ES663" s="152">
        <v>0.15</v>
      </c>
    </row>
    <row r="664" spans="1:203">
      <c r="A664" s="151">
        <v>2950</v>
      </c>
      <c r="B664" s="152" t="s">
        <v>2859</v>
      </c>
      <c r="C664" s="152" t="s">
        <v>3577</v>
      </c>
      <c r="D664" s="152" t="s">
        <v>4865</v>
      </c>
      <c r="E664" s="152" t="s">
        <v>4866</v>
      </c>
      <c r="F664" s="152" t="s">
        <v>9108</v>
      </c>
      <c r="H664" s="151">
        <v>243060</v>
      </c>
      <c r="I664" s="153" t="s">
        <v>4867</v>
      </c>
      <c r="L664" s="153" t="s">
        <v>4868</v>
      </c>
      <c r="M664" s="153" t="s">
        <v>5265</v>
      </c>
      <c r="P664" s="152">
        <v>-19.75</v>
      </c>
      <c r="Q664" s="152">
        <v>-174.3</v>
      </c>
      <c r="R664" s="152" t="s">
        <v>2027</v>
      </c>
      <c r="S664" s="152" t="s">
        <v>2720</v>
      </c>
      <c r="T664" s="152">
        <v>53.62</v>
      </c>
      <c r="U664" s="152">
        <v>0.79</v>
      </c>
      <c r="V664" s="152">
        <v>13.67</v>
      </c>
      <c r="X664" s="152">
        <v>14.01</v>
      </c>
      <c r="AA664" s="152">
        <v>3.88</v>
      </c>
      <c r="AB664" s="152">
        <v>0.32</v>
      </c>
      <c r="AC664" s="152">
        <v>8.74</v>
      </c>
      <c r="AD664" s="152">
        <v>1.69</v>
      </c>
      <c r="AE664" s="152">
        <v>0.44</v>
      </c>
      <c r="AF664" s="152">
        <v>0.1</v>
      </c>
      <c r="AJ664" s="152">
        <v>2.46</v>
      </c>
      <c r="AK664" s="156">
        <f t="shared" si="10"/>
        <v>1.6899999999999998E-2</v>
      </c>
      <c r="AL664" s="151">
        <v>169</v>
      </c>
      <c r="AM664" s="151">
        <v>191</v>
      </c>
      <c r="AN664" s="151">
        <v>655</v>
      </c>
      <c r="AO664" s="151">
        <v>761</v>
      </c>
      <c r="CR664" s="152">
        <v>1.45</v>
      </c>
      <c r="DC664" s="152">
        <v>51.052149999999997</v>
      </c>
      <c r="DD664" s="152">
        <v>0.19156000000000001</v>
      </c>
      <c r="DE664" s="152">
        <v>1.73356</v>
      </c>
      <c r="DF664" s="152">
        <v>11.12768</v>
      </c>
      <c r="DG664" s="152">
        <v>15.654870000000001</v>
      </c>
      <c r="DH664" s="152">
        <v>0.30687999999999999</v>
      </c>
      <c r="DI664" s="152">
        <v>6.2179999999999999E-2</v>
      </c>
      <c r="DJ664" s="152" t="s">
        <v>2867</v>
      </c>
      <c r="DK664" s="152">
        <v>0.13059000000000001</v>
      </c>
      <c r="DM664" s="152">
        <v>18.393750000000001</v>
      </c>
      <c r="DN664" s="152">
        <v>1.0999999999999999E-2</v>
      </c>
      <c r="DP664" s="152">
        <v>71.491633239999999</v>
      </c>
      <c r="ED664" s="152">
        <v>55.3</v>
      </c>
      <c r="EE664" s="152">
        <v>0.7</v>
      </c>
      <c r="EF664" s="152">
        <v>16.09</v>
      </c>
      <c r="EH664" s="152">
        <v>9.75</v>
      </c>
      <c r="EK664" s="152">
        <v>0.18</v>
      </c>
      <c r="EL664" s="152">
        <v>4.09</v>
      </c>
      <c r="EM664" s="152">
        <v>9.4600000000000009</v>
      </c>
      <c r="EO664" s="152">
        <v>2.0299999999999998</v>
      </c>
      <c r="EP664" s="152">
        <v>0.56000000000000005</v>
      </c>
      <c r="EQ664" s="152">
        <v>0.12</v>
      </c>
      <c r="ES664" s="152">
        <v>0.15</v>
      </c>
    </row>
    <row r="665" spans="1:203">
      <c r="A665" s="151">
        <v>2951</v>
      </c>
      <c r="B665" s="152" t="s">
        <v>2859</v>
      </c>
      <c r="C665" s="152" t="s">
        <v>3577</v>
      </c>
      <c r="D665" s="152" t="s">
        <v>4865</v>
      </c>
      <c r="E665" s="152" t="s">
        <v>4866</v>
      </c>
      <c r="F665" s="152" t="s">
        <v>9109</v>
      </c>
      <c r="H665" s="151">
        <v>243060</v>
      </c>
      <c r="I665" s="153" t="s">
        <v>4867</v>
      </c>
      <c r="L665" s="153" t="s">
        <v>4868</v>
      </c>
      <c r="M665" s="153" t="s">
        <v>5055</v>
      </c>
      <c r="P665" s="152">
        <v>-19.75</v>
      </c>
      <c r="Q665" s="152">
        <v>-174.3</v>
      </c>
      <c r="R665" s="152" t="s">
        <v>2027</v>
      </c>
      <c r="S665" s="152" t="s">
        <v>2720</v>
      </c>
      <c r="T665" s="152">
        <v>56.08</v>
      </c>
      <c r="U665" s="152">
        <v>0.77</v>
      </c>
      <c r="V665" s="152">
        <v>15.13</v>
      </c>
      <c r="X665" s="152">
        <v>11.3</v>
      </c>
      <c r="AA665" s="152">
        <v>3.56</v>
      </c>
      <c r="AB665" s="152">
        <v>0.17</v>
      </c>
      <c r="AC665" s="152">
        <v>7.59</v>
      </c>
      <c r="AD665" s="152">
        <v>1.88</v>
      </c>
      <c r="AE665" s="152">
        <v>0.52</v>
      </c>
      <c r="AF665" s="152">
        <v>0.1</v>
      </c>
      <c r="AJ665" s="152">
        <v>1.45</v>
      </c>
      <c r="AK665" s="156">
        <f t="shared" si="10"/>
        <v>1.66E-2</v>
      </c>
      <c r="AL665" s="151">
        <v>166</v>
      </c>
      <c r="AM665" s="151">
        <v>130</v>
      </c>
      <c r="AN665" s="151">
        <v>424</v>
      </c>
      <c r="AO665" s="151">
        <v>592</v>
      </c>
      <c r="CR665" s="152">
        <v>1.45</v>
      </c>
      <c r="DC665" s="152">
        <v>52.369689999999999</v>
      </c>
      <c r="DD665" s="152">
        <v>0.17945</v>
      </c>
      <c r="DE665" s="152">
        <v>1.84127</v>
      </c>
      <c r="DF665" s="152">
        <v>8.5453299999999999</v>
      </c>
      <c r="DG665" s="152">
        <v>16.983509999999999</v>
      </c>
      <c r="DH665" s="152">
        <v>0.25485000000000002</v>
      </c>
      <c r="DI665" s="152">
        <v>6.8070000000000006E-2</v>
      </c>
      <c r="DJ665" s="152">
        <v>4.0779999999999997E-2</v>
      </c>
      <c r="DK665" s="152">
        <v>1.272E-2</v>
      </c>
      <c r="DM665" s="152">
        <v>18.94314</v>
      </c>
      <c r="DN665" s="152">
        <v>1.678E-2</v>
      </c>
      <c r="DP665" s="152">
        <v>77.986750009999994</v>
      </c>
      <c r="ED665" s="152">
        <v>55.3</v>
      </c>
      <c r="EE665" s="152">
        <v>0.7</v>
      </c>
      <c r="EF665" s="152">
        <v>16.09</v>
      </c>
      <c r="EH665" s="152">
        <v>9.75</v>
      </c>
      <c r="EK665" s="152">
        <v>0.18</v>
      </c>
      <c r="EL665" s="152">
        <v>4.09</v>
      </c>
      <c r="EM665" s="152">
        <v>9.4600000000000009</v>
      </c>
      <c r="EO665" s="152">
        <v>2.0299999999999998</v>
      </c>
      <c r="EP665" s="152">
        <v>0.56000000000000005</v>
      </c>
      <c r="EQ665" s="152">
        <v>0.12</v>
      </c>
      <c r="ES665" s="152">
        <v>0.15</v>
      </c>
    </row>
    <row r="666" spans="1:203">
      <c r="A666" s="151">
        <v>2952</v>
      </c>
      <c r="B666" s="152" t="s">
        <v>2859</v>
      </c>
      <c r="C666" s="152" t="s">
        <v>3577</v>
      </c>
      <c r="D666" s="152" t="s">
        <v>4865</v>
      </c>
      <c r="E666" s="152" t="s">
        <v>4866</v>
      </c>
      <c r="F666" s="152" t="s">
        <v>9110</v>
      </c>
      <c r="H666" s="151">
        <v>243060</v>
      </c>
      <c r="I666" s="153" t="s">
        <v>4867</v>
      </c>
      <c r="L666" s="153" t="s">
        <v>4868</v>
      </c>
      <c r="M666" s="153" t="s">
        <v>5354</v>
      </c>
      <c r="P666" s="152">
        <v>-19.75</v>
      </c>
      <c r="Q666" s="152">
        <v>-174.3</v>
      </c>
      <c r="R666" s="152" t="s">
        <v>2027</v>
      </c>
      <c r="S666" s="152" t="s">
        <v>2720</v>
      </c>
      <c r="T666" s="152">
        <v>54.55</v>
      </c>
      <c r="U666" s="152">
        <v>0.64</v>
      </c>
      <c r="V666" s="152">
        <v>15.48</v>
      </c>
      <c r="X666" s="152">
        <v>11.28</v>
      </c>
      <c r="AA666" s="152">
        <v>3.61</v>
      </c>
      <c r="AB666" s="152">
        <v>0.27</v>
      </c>
      <c r="AC666" s="152">
        <v>8.35</v>
      </c>
      <c r="AD666" s="152">
        <v>1.72</v>
      </c>
      <c r="AE666" s="152">
        <v>0.49</v>
      </c>
      <c r="AF666" s="152">
        <v>0.1</v>
      </c>
      <c r="AJ666" s="152">
        <v>2.1</v>
      </c>
      <c r="AK666" s="156">
        <f t="shared" si="10"/>
        <v>1.44E-2</v>
      </c>
      <c r="AL666" s="151">
        <v>144</v>
      </c>
      <c r="AM666" s="151">
        <v>195</v>
      </c>
      <c r="AN666" s="151">
        <v>602</v>
      </c>
      <c r="AO666" s="151">
        <v>728</v>
      </c>
      <c r="CR666" s="152">
        <v>1.45</v>
      </c>
      <c r="DC666" s="152">
        <v>51.850960000000001</v>
      </c>
      <c r="DD666" s="152">
        <v>0.23516999999999999</v>
      </c>
      <c r="DE666" s="152">
        <v>1.9893700000000001</v>
      </c>
      <c r="DF666" s="152">
        <v>8.4197299999999995</v>
      </c>
      <c r="DG666" s="152">
        <v>16.646750000000001</v>
      </c>
      <c r="DH666" s="152">
        <v>0.22228999999999999</v>
      </c>
      <c r="DI666" s="152">
        <v>0.11734</v>
      </c>
      <c r="DJ666" s="152">
        <v>3.6729999999999999E-2</v>
      </c>
      <c r="DK666" s="152">
        <v>0.20835000000000001</v>
      </c>
      <c r="DM666" s="152">
        <v>20.05104</v>
      </c>
      <c r="DN666" s="152">
        <v>3.63E-3</v>
      </c>
      <c r="DP666" s="152">
        <v>77.896993170000002</v>
      </c>
      <c r="ED666" s="152">
        <v>55.3</v>
      </c>
      <c r="EE666" s="152">
        <v>0.7</v>
      </c>
      <c r="EF666" s="152">
        <v>16.09</v>
      </c>
      <c r="EH666" s="152">
        <v>9.75</v>
      </c>
      <c r="EK666" s="152">
        <v>0.18</v>
      </c>
      <c r="EL666" s="152">
        <v>4.09</v>
      </c>
      <c r="EM666" s="152">
        <v>9.4600000000000009</v>
      </c>
      <c r="EO666" s="152">
        <v>2.0299999999999998</v>
      </c>
      <c r="EP666" s="152">
        <v>0.56000000000000005</v>
      </c>
      <c r="EQ666" s="152">
        <v>0.12</v>
      </c>
      <c r="ES666" s="152">
        <v>0.15</v>
      </c>
    </row>
    <row r="667" spans="1:203">
      <c r="A667" s="151">
        <v>2953</v>
      </c>
      <c r="B667" s="152" t="s">
        <v>2859</v>
      </c>
      <c r="C667" s="152" t="s">
        <v>3577</v>
      </c>
      <c r="D667" s="152" t="s">
        <v>4865</v>
      </c>
      <c r="E667" s="152" t="s">
        <v>4866</v>
      </c>
      <c r="F667" s="152" t="s">
        <v>9111</v>
      </c>
      <c r="H667" s="151">
        <v>243060</v>
      </c>
      <c r="I667" s="153" t="s">
        <v>4867</v>
      </c>
      <c r="L667" s="153" t="s">
        <v>4868</v>
      </c>
      <c r="M667" s="153" t="s">
        <v>5091</v>
      </c>
      <c r="P667" s="152">
        <v>-19.75</v>
      </c>
      <c r="Q667" s="152">
        <v>-174.3</v>
      </c>
      <c r="R667" s="152" t="s">
        <v>2027</v>
      </c>
      <c r="S667" s="152" t="s">
        <v>2720</v>
      </c>
      <c r="T667" s="152">
        <v>52.57</v>
      </c>
      <c r="U667" s="152">
        <v>0.41</v>
      </c>
      <c r="V667" s="152">
        <v>18.63</v>
      </c>
      <c r="X667" s="152">
        <v>10.3</v>
      </c>
      <c r="AA667" s="152">
        <v>3.9</v>
      </c>
      <c r="AB667" s="152">
        <v>0.25</v>
      </c>
      <c r="AC667" s="152">
        <v>8.8800000000000008</v>
      </c>
      <c r="AD667" s="152">
        <v>1.56</v>
      </c>
      <c r="AE667" s="152">
        <v>0.32</v>
      </c>
      <c r="AF667" s="152">
        <v>7.0000000000000007E-2</v>
      </c>
      <c r="AJ667" s="152">
        <v>2.58</v>
      </c>
      <c r="AK667" s="156">
        <f t="shared" si="10"/>
        <v>7.1999999999999998E-3</v>
      </c>
      <c r="AL667" s="151">
        <v>72</v>
      </c>
      <c r="AM667" s="151">
        <v>120</v>
      </c>
      <c r="AN667" s="151">
        <v>751</v>
      </c>
      <c r="AO667" s="151">
        <v>627</v>
      </c>
      <c r="CR667" s="152">
        <v>1.45</v>
      </c>
      <c r="DC667" s="152">
        <v>52.514710000000001</v>
      </c>
      <c r="DD667" s="152">
        <v>0.13975000000000001</v>
      </c>
      <c r="DE667" s="152">
        <v>2.2311700000000001</v>
      </c>
      <c r="DF667" s="152">
        <v>5.6296999999999997</v>
      </c>
      <c r="DG667" s="152">
        <v>17.27561</v>
      </c>
      <c r="DH667" s="152">
        <v>0.18315999999999999</v>
      </c>
      <c r="DI667" s="152">
        <v>0.14288000000000001</v>
      </c>
      <c r="DJ667" s="152" t="s">
        <v>2867</v>
      </c>
      <c r="DK667" s="152">
        <v>0.13835</v>
      </c>
      <c r="DM667" s="152">
        <v>21.04608</v>
      </c>
      <c r="DN667" s="152">
        <v>1.3220000000000001E-2</v>
      </c>
      <c r="DP667" s="152">
        <v>84.544015049999999</v>
      </c>
      <c r="ED667" s="152">
        <v>55.3</v>
      </c>
      <c r="EE667" s="152">
        <v>0.7</v>
      </c>
      <c r="EF667" s="152">
        <v>16.09</v>
      </c>
      <c r="EH667" s="152">
        <v>9.75</v>
      </c>
      <c r="EK667" s="152">
        <v>0.18</v>
      </c>
      <c r="EL667" s="152">
        <v>4.09</v>
      </c>
      <c r="EM667" s="152">
        <v>9.4600000000000009</v>
      </c>
      <c r="EO667" s="152">
        <v>2.0299999999999998</v>
      </c>
      <c r="EP667" s="152">
        <v>0.56000000000000005</v>
      </c>
      <c r="EQ667" s="152">
        <v>0.12</v>
      </c>
      <c r="ES667" s="152">
        <v>0.15</v>
      </c>
    </row>
    <row r="668" spans="1:203">
      <c r="A668" s="151">
        <v>2954</v>
      </c>
      <c r="B668" s="152" t="s">
        <v>2859</v>
      </c>
      <c r="C668" s="152" t="s">
        <v>3577</v>
      </c>
      <c r="D668" s="152" t="s">
        <v>4865</v>
      </c>
      <c r="E668" s="152" t="s">
        <v>4866</v>
      </c>
      <c r="F668" s="152" t="s">
        <v>9112</v>
      </c>
      <c r="H668" s="151">
        <v>243060</v>
      </c>
      <c r="I668" s="153" t="s">
        <v>4867</v>
      </c>
      <c r="L668" s="153" t="s">
        <v>4868</v>
      </c>
      <c r="M668" s="153" t="s">
        <v>5079</v>
      </c>
      <c r="P668" s="152">
        <v>-19.75</v>
      </c>
      <c r="Q668" s="152">
        <v>-174.3</v>
      </c>
      <c r="R668" s="152" t="s">
        <v>2027</v>
      </c>
      <c r="S668" s="152" t="s">
        <v>2720</v>
      </c>
      <c r="T668" s="152">
        <v>52.52</v>
      </c>
      <c r="U668" s="152">
        <v>0.4</v>
      </c>
      <c r="V668" s="152">
        <v>17.37</v>
      </c>
      <c r="X668" s="152">
        <v>9.36</v>
      </c>
      <c r="AA668" s="152">
        <v>5.0199999999999996</v>
      </c>
      <c r="AB668" s="152">
        <v>0.19</v>
      </c>
      <c r="AC668" s="152">
        <v>9.8699999999999992</v>
      </c>
      <c r="AD668" s="152">
        <v>1.36</v>
      </c>
      <c r="AE668" s="152">
        <v>0.3</v>
      </c>
      <c r="AF668" s="152">
        <v>7.0000000000000007E-2</v>
      </c>
      <c r="AJ668" s="152">
        <v>2.75</v>
      </c>
      <c r="AK668" s="156">
        <f t="shared" si="10"/>
        <v>9.5999999999999992E-3</v>
      </c>
      <c r="AL668" s="151">
        <v>96</v>
      </c>
      <c r="AM668" s="151">
        <v>104</v>
      </c>
      <c r="AN668" s="151">
        <v>790</v>
      </c>
      <c r="AO668" s="151">
        <v>632</v>
      </c>
      <c r="CR668" s="152">
        <v>1.45</v>
      </c>
      <c r="DC668" s="152">
        <v>52.843400000000003</v>
      </c>
      <c r="DD668" s="152">
        <v>9.0509999999999993E-2</v>
      </c>
      <c r="DE668" s="152">
        <v>2.0333399999999999</v>
      </c>
      <c r="DF668" s="152">
        <v>5.3328699999999998</v>
      </c>
      <c r="DG668" s="152">
        <v>17.26878</v>
      </c>
      <c r="DH668" s="152">
        <v>0.12662999999999999</v>
      </c>
      <c r="DI668" s="152">
        <v>0.22939000000000001</v>
      </c>
      <c r="DJ668" s="152">
        <v>4.2869999999999998E-2</v>
      </c>
      <c r="DK668" s="152">
        <v>7.5899999999999995E-2</v>
      </c>
      <c r="DM668" s="152">
        <v>21.611940000000001</v>
      </c>
      <c r="DN668" s="152">
        <v>3.8300000000000001E-3</v>
      </c>
      <c r="DP668" s="152">
        <v>85.548506320000001</v>
      </c>
      <c r="ED668" s="152">
        <v>55.3</v>
      </c>
      <c r="EE668" s="152">
        <v>0.7</v>
      </c>
      <c r="EF668" s="152">
        <v>16.09</v>
      </c>
      <c r="EH668" s="152">
        <v>9.75</v>
      </c>
      <c r="EK668" s="152">
        <v>0.18</v>
      </c>
      <c r="EL668" s="152">
        <v>4.09</v>
      </c>
      <c r="EM668" s="152">
        <v>9.4600000000000009</v>
      </c>
      <c r="EO668" s="152">
        <v>2.0299999999999998</v>
      </c>
      <c r="EP668" s="152">
        <v>0.56000000000000005</v>
      </c>
      <c r="EQ668" s="152">
        <v>0.12</v>
      </c>
      <c r="ES668" s="152">
        <v>0.15</v>
      </c>
    </row>
    <row r="669" spans="1:203">
      <c r="A669" s="151">
        <v>2955</v>
      </c>
      <c r="B669" s="152" t="s">
        <v>2859</v>
      </c>
      <c r="C669" s="152" t="s">
        <v>3577</v>
      </c>
      <c r="D669" s="152" t="s">
        <v>4865</v>
      </c>
      <c r="E669" s="152" t="s">
        <v>4866</v>
      </c>
      <c r="F669" s="152" t="s">
        <v>9113</v>
      </c>
      <c r="H669" s="151">
        <v>243060</v>
      </c>
      <c r="I669" s="153" t="s">
        <v>4867</v>
      </c>
      <c r="L669" s="153" t="s">
        <v>4868</v>
      </c>
      <c r="M669" s="153" t="s">
        <v>5317</v>
      </c>
      <c r="P669" s="152">
        <v>-19.75</v>
      </c>
      <c r="Q669" s="152">
        <v>-174.3</v>
      </c>
      <c r="R669" s="152" t="s">
        <v>2027</v>
      </c>
      <c r="S669" s="152" t="s">
        <v>2721</v>
      </c>
      <c r="T669" s="152">
        <v>54.12</v>
      </c>
      <c r="U669" s="152">
        <v>0.73</v>
      </c>
      <c r="V669" s="152">
        <v>15.65</v>
      </c>
      <c r="X669" s="152">
        <v>10.72</v>
      </c>
      <c r="AA669" s="152">
        <v>3.22</v>
      </c>
      <c r="AB669" s="152">
        <v>0.13</v>
      </c>
      <c r="AC669" s="152">
        <v>9.7899999999999991</v>
      </c>
      <c r="AD669" s="152">
        <v>2.2400000000000002</v>
      </c>
      <c r="AE669" s="152">
        <v>0.51</v>
      </c>
      <c r="AF669" s="152">
        <v>0.12</v>
      </c>
      <c r="AJ669" s="152">
        <v>2.4700000000000002</v>
      </c>
      <c r="AK669" s="156">
        <f t="shared" si="10"/>
        <v>1.17E-2</v>
      </c>
      <c r="AL669" s="151">
        <v>117</v>
      </c>
      <c r="AM669" s="151">
        <v>186</v>
      </c>
      <c r="AN669" s="151">
        <v>669</v>
      </c>
      <c r="AO669" s="151">
        <v>842</v>
      </c>
      <c r="CR669" s="152">
        <v>1.45</v>
      </c>
      <c r="DC669" s="152">
        <v>54.654789999999998</v>
      </c>
      <c r="DD669" s="152">
        <v>0.12374</v>
      </c>
      <c r="DE669" s="152">
        <v>1.1668499999999999</v>
      </c>
      <c r="DF669" s="152">
        <v>13.80021</v>
      </c>
      <c r="DG669" s="152">
        <v>27.569109999999998</v>
      </c>
      <c r="DH669" s="152">
        <v>0.34936</v>
      </c>
      <c r="DI669" s="152">
        <v>1.687E-2</v>
      </c>
      <c r="DJ669" s="152">
        <v>2.5870000000000001E-2</v>
      </c>
      <c r="DK669" s="152" t="s">
        <v>2867</v>
      </c>
      <c r="DM669" s="152">
        <v>1.9527600000000001</v>
      </c>
      <c r="DN669" s="152">
        <v>3.8500000000000001E-3</v>
      </c>
      <c r="DP669" s="152">
        <v>78.075106579999996</v>
      </c>
      <c r="ED669" s="152">
        <v>55.3</v>
      </c>
      <c r="EE669" s="152">
        <v>0.7</v>
      </c>
      <c r="EF669" s="152">
        <v>16.09</v>
      </c>
      <c r="EH669" s="152">
        <v>9.75</v>
      </c>
      <c r="EK669" s="152">
        <v>0.18</v>
      </c>
      <c r="EL669" s="152">
        <v>4.09</v>
      </c>
      <c r="EM669" s="152">
        <v>9.4600000000000009</v>
      </c>
      <c r="EO669" s="152">
        <v>2.0299999999999998</v>
      </c>
      <c r="EP669" s="152">
        <v>0.56000000000000005</v>
      </c>
      <c r="EQ669" s="152">
        <v>0.12</v>
      </c>
      <c r="ES669" s="152">
        <v>0.15</v>
      </c>
    </row>
    <row r="670" spans="1:203">
      <c r="A670" s="151">
        <v>2956</v>
      </c>
      <c r="B670" s="152" t="s">
        <v>2859</v>
      </c>
      <c r="C670" s="152" t="s">
        <v>3577</v>
      </c>
      <c r="D670" s="152" t="s">
        <v>4865</v>
      </c>
      <c r="E670" s="152" t="s">
        <v>4866</v>
      </c>
      <c r="F670" s="152" t="s">
        <v>9114</v>
      </c>
      <c r="H670" s="151">
        <v>243060</v>
      </c>
      <c r="I670" s="153" t="s">
        <v>4867</v>
      </c>
      <c r="L670" s="153" t="s">
        <v>4868</v>
      </c>
      <c r="M670" s="153" t="s">
        <v>5275</v>
      </c>
      <c r="P670" s="152">
        <v>-19.75</v>
      </c>
      <c r="Q670" s="152">
        <v>-174.3</v>
      </c>
      <c r="R670" s="152" t="s">
        <v>2027</v>
      </c>
      <c r="S670" s="152" t="s">
        <v>2721</v>
      </c>
      <c r="T670" s="152">
        <v>53.73</v>
      </c>
      <c r="U670" s="152">
        <v>0.63</v>
      </c>
      <c r="V670" s="152">
        <v>15.1</v>
      </c>
      <c r="X670" s="152">
        <v>11.4</v>
      </c>
      <c r="AA670" s="152">
        <v>3.85</v>
      </c>
      <c r="AB670" s="152">
        <v>0.24</v>
      </c>
      <c r="AC670" s="152">
        <v>9.82</v>
      </c>
      <c r="AD670" s="152">
        <v>1.42</v>
      </c>
      <c r="AE670" s="152">
        <v>0.44</v>
      </c>
      <c r="AF670" s="152">
        <v>0.11</v>
      </c>
      <c r="AJ670" s="152">
        <v>2.33</v>
      </c>
      <c r="AK670" s="156">
        <f t="shared" si="10"/>
        <v>1.18E-2</v>
      </c>
      <c r="AL670" s="151">
        <v>118</v>
      </c>
      <c r="AM670" s="151">
        <v>172</v>
      </c>
      <c r="AN670" s="151">
        <v>639</v>
      </c>
      <c r="AO670" s="151">
        <v>793</v>
      </c>
      <c r="CR670" s="152">
        <v>1.45</v>
      </c>
      <c r="DC670" s="152">
        <v>54.0349</v>
      </c>
      <c r="DD670" s="152">
        <v>0.18168000000000001</v>
      </c>
      <c r="DE670" s="152">
        <v>1.21122</v>
      </c>
      <c r="DF670" s="152">
        <v>15.177429999999999</v>
      </c>
      <c r="DG670" s="152">
        <v>27.173400000000001</v>
      </c>
      <c r="DH670" s="152">
        <v>0.39112000000000002</v>
      </c>
      <c r="DI670" s="152">
        <v>4.1369999999999997E-2</v>
      </c>
      <c r="DJ670" s="152">
        <v>3.9809999999999998E-2</v>
      </c>
      <c r="DK670" s="152" t="s">
        <v>2867</v>
      </c>
      <c r="DM670" s="152">
        <v>1.94438</v>
      </c>
      <c r="DN670" s="152">
        <v>3.388E-2</v>
      </c>
      <c r="DP670" s="152">
        <v>76.141729839999996</v>
      </c>
      <c r="ED670" s="152">
        <v>55.3</v>
      </c>
      <c r="EE670" s="152">
        <v>0.7</v>
      </c>
      <c r="EF670" s="152">
        <v>16.09</v>
      </c>
      <c r="EH670" s="152">
        <v>9.75</v>
      </c>
      <c r="EK670" s="152">
        <v>0.18</v>
      </c>
      <c r="EL670" s="152">
        <v>4.09</v>
      </c>
      <c r="EM670" s="152">
        <v>9.4600000000000009</v>
      </c>
      <c r="EO670" s="152">
        <v>2.0299999999999998</v>
      </c>
      <c r="EP670" s="152">
        <v>0.56000000000000005</v>
      </c>
      <c r="EQ670" s="152">
        <v>0.12</v>
      </c>
      <c r="ES670" s="152">
        <v>0.15</v>
      </c>
    </row>
    <row r="671" spans="1:203">
      <c r="A671" s="151">
        <v>2957</v>
      </c>
      <c r="B671" s="152" t="s">
        <v>2859</v>
      </c>
      <c r="C671" s="152" t="s">
        <v>3577</v>
      </c>
      <c r="D671" s="152" t="s">
        <v>4865</v>
      </c>
      <c r="E671" s="152" t="s">
        <v>4866</v>
      </c>
      <c r="F671" s="152" t="s">
        <v>9115</v>
      </c>
      <c r="H671" s="151">
        <v>243060</v>
      </c>
      <c r="I671" s="153" t="s">
        <v>4867</v>
      </c>
      <c r="L671" s="153" t="s">
        <v>4868</v>
      </c>
      <c r="M671" s="153" t="s">
        <v>5374</v>
      </c>
      <c r="P671" s="152">
        <v>-19.75</v>
      </c>
      <c r="Q671" s="152">
        <v>-174.3</v>
      </c>
      <c r="R671" s="152" t="s">
        <v>2027</v>
      </c>
      <c r="S671" s="152" t="s">
        <v>2721</v>
      </c>
      <c r="T671" s="152">
        <v>54.75</v>
      </c>
      <c r="U671" s="152">
        <v>0.64</v>
      </c>
      <c r="V671" s="152">
        <v>15.22</v>
      </c>
      <c r="X671" s="152">
        <v>10.32</v>
      </c>
      <c r="AA671" s="152">
        <v>3.59</v>
      </c>
      <c r="AB671" s="152">
        <v>0.2</v>
      </c>
      <c r="AC671" s="152">
        <v>9.49</v>
      </c>
      <c r="AD671" s="152">
        <v>2.0299999999999998</v>
      </c>
      <c r="AE671" s="152">
        <v>0.53</v>
      </c>
      <c r="AF671" s="152">
        <v>0.11</v>
      </c>
      <c r="AJ671" s="152">
        <v>2.14</v>
      </c>
      <c r="AK671" s="156">
        <f t="shared" si="10"/>
        <v>1.37E-2</v>
      </c>
      <c r="AL671" s="151">
        <v>137</v>
      </c>
      <c r="AM671" s="151">
        <v>179</v>
      </c>
      <c r="AN671" s="151">
        <v>597</v>
      </c>
      <c r="AO671" s="151">
        <v>735</v>
      </c>
      <c r="CR671" s="152">
        <v>1.45</v>
      </c>
      <c r="DC671" s="152">
        <v>54.104999999999997</v>
      </c>
      <c r="DD671" s="152">
        <v>0.34498000000000001</v>
      </c>
      <c r="DE671" s="152">
        <v>13.15471</v>
      </c>
      <c r="DF671" s="152">
        <v>10.81489</v>
      </c>
      <c r="DG671" s="152">
        <v>10.09305</v>
      </c>
      <c r="DH671" s="152">
        <v>0.24489</v>
      </c>
      <c r="DI671" s="152">
        <v>1.711E-2</v>
      </c>
      <c r="DJ671" s="152">
        <v>3.1850000000000003E-2</v>
      </c>
      <c r="DK671" s="152">
        <v>1.88195</v>
      </c>
      <c r="DM671" s="152">
        <v>6.6906999999999996</v>
      </c>
      <c r="DN671" s="152">
        <v>0.50983000000000001</v>
      </c>
      <c r="DP671" s="152">
        <v>62.456255759999998</v>
      </c>
      <c r="ED671" s="152">
        <v>55.3</v>
      </c>
      <c r="EE671" s="152">
        <v>0.7</v>
      </c>
      <c r="EF671" s="152">
        <v>16.09</v>
      </c>
      <c r="EH671" s="152">
        <v>9.75</v>
      </c>
      <c r="EK671" s="152">
        <v>0.18</v>
      </c>
      <c r="EL671" s="152">
        <v>4.09</v>
      </c>
      <c r="EM671" s="152">
        <v>9.4600000000000009</v>
      </c>
      <c r="EO671" s="152">
        <v>2.0299999999999998</v>
      </c>
      <c r="EP671" s="152">
        <v>0.56000000000000005</v>
      </c>
      <c r="EQ671" s="152">
        <v>0.12</v>
      </c>
      <c r="ES671" s="152">
        <v>0.15</v>
      </c>
    </row>
    <row r="672" spans="1:203">
      <c r="A672" s="151">
        <v>2958</v>
      </c>
      <c r="B672" s="152" t="s">
        <v>2859</v>
      </c>
      <c r="C672" s="152" t="s">
        <v>3577</v>
      </c>
      <c r="D672" s="152" t="s">
        <v>4865</v>
      </c>
      <c r="E672" s="152" t="s">
        <v>4866</v>
      </c>
      <c r="F672" s="152" t="s">
        <v>9116</v>
      </c>
      <c r="H672" s="151">
        <v>243060</v>
      </c>
      <c r="I672" s="153" t="s">
        <v>4867</v>
      </c>
      <c r="L672" s="153" t="s">
        <v>4868</v>
      </c>
      <c r="M672" s="153" t="s">
        <v>5318</v>
      </c>
      <c r="P672" s="152">
        <v>-19.75</v>
      </c>
      <c r="Q672" s="152">
        <v>-174.3</v>
      </c>
      <c r="R672" s="152" t="s">
        <v>2027</v>
      </c>
      <c r="S672" s="152" t="s">
        <v>2721</v>
      </c>
      <c r="T672" s="152">
        <v>54.14</v>
      </c>
      <c r="U672" s="152">
        <v>0.74</v>
      </c>
      <c r="V672" s="152">
        <v>15.11</v>
      </c>
      <c r="X672" s="152">
        <v>10.26</v>
      </c>
      <c r="AA672" s="152">
        <v>4.17</v>
      </c>
      <c r="AB672" s="152">
        <v>0.22</v>
      </c>
      <c r="AC672" s="152">
        <v>9.61</v>
      </c>
      <c r="AD672" s="152">
        <v>2.19</v>
      </c>
      <c r="AE672" s="152">
        <v>0.54</v>
      </c>
      <c r="AF672" s="152">
        <v>0.12</v>
      </c>
      <c r="AJ672" s="152">
        <v>2.25</v>
      </c>
      <c r="AK672" s="156">
        <f t="shared" si="10"/>
        <v>1.7500000000000002E-2</v>
      </c>
      <c r="AL672" s="151">
        <v>175</v>
      </c>
      <c r="AM672" s="151">
        <v>185</v>
      </c>
      <c r="AN672" s="151">
        <v>700</v>
      </c>
      <c r="AO672" s="151">
        <v>868</v>
      </c>
      <c r="CR672" s="152">
        <v>1.45</v>
      </c>
      <c r="DC672" s="152">
        <v>53.69455</v>
      </c>
      <c r="DD672" s="152">
        <v>0.13925999999999999</v>
      </c>
      <c r="DE672" s="152">
        <v>1.3832100000000001</v>
      </c>
      <c r="DF672" s="152">
        <v>14.78105</v>
      </c>
      <c r="DG672" s="152">
        <v>27.232109999999999</v>
      </c>
      <c r="DH672" s="152">
        <v>0.35860999999999998</v>
      </c>
      <c r="DI672" s="152">
        <v>5.178E-2</v>
      </c>
      <c r="DJ672" s="152">
        <v>2.7879999999999999E-2</v>
      </c>
      <c r="DK672" s="152" t="s">
        <v>2867</v>
      </c>
      <c r="DM672" s="152">
        <v>1.8770500000000001</v>
      </c>
      <c r="DN672" s="152">
        <v>2.7999999999999998E-4</v>
      </c>
      <c r="DP672" s="152">
        <v>76.657778780000001</v>
      </c>
      <c r="ED672" s="152">
        <v>55.3</v>
      </c>
      <c r="EE672" s="152">
        <v>0.7</v>
      </c>
      <c r="EF672" s="152">
        <v>16.09</v>
      </c>
      <c r="EH672" s="152">
        <v>9.75</v>
      </c>
      <c r="EK672" s="152">
        <v>0.18</v>
      </c>
      <c r="EL672" s="152">
        <v>4.09</v>
      </c>
      <c r="EM672" s="152">
        <v>9.4600000000000009</v>
      </c>
      <c r="EO672" s="152">
        <v>2.0299999999999998</v>
      </c>
      <c r="EP672" s="152">
        <v>0.56000000000000005</v>
      </c>
      <c r="EQ672" s="152">
        <v>0.12</v>
      </c>
      <c r="ES672" s="152">
        <v>0.15</v>
      </c>
    </row>
    <row r="673" spans="1:149">
      <c r="A673" s="151">
        <v>2959</v>
      </c>
      <c r="B673" s="152" t="s">
        <v>2859</v>
      </c>
      <c r="C673" s="152" t="s">
        <v>3577</v>
      </c>
      <c r="D673" s="152" t="s">
        <v>4865</v>
      </c>
      <c r="E673" s="152" t="s">
        <v>4866</v>
      </c>
      <c r="F673" s="152" t="s">
        <v>9117</v>
      </c>
      <c r="H673" s="151">
        <v>243060</v>
      </c>
      <c r="I673" s="153" t="s">
        <v>4867</v>
      </c>
      <c r="L673" s="153" t="s">
        <v>4868</v>
      </c>
      <c r="M673" s="153" t="s">
        <v>5115</v>
      </c>
      <c r="P673" s="152">
        <v>-19.75</v>
      </c>
      <c r="Q673" s="152">
        <v>-174.3</v>
      </c>
      <c r="R673" s="152" t="s">
        <v>2027</v>
      </c>
      <c r="S673" s="152" t="s">
        <v>2721</v>
      </c>
      <c r="T673" s="152">
        <v>52.66</v>
      </c>
      <c r="U673" s="152">
        <v>0.66</v>
      </c>
      <c r="V673" s="152">
        <v>15.13</v>
      </c>
      <c r="X673" s="152">
        <v>10.54</v>
      </c>
      <c r="AA673" s="152">
        <v>4.37</v>
      </c>
      <c r="AB673" s="152">
        <v>0.26</v>
      </c>
      <c r="AC673" s="152">
        <v>9.76</v>
      </c>
      <c r="AD673" s="152">
        <v>1.82</v>
      </c>
      <c r="AE673" s="152">
        <v>0.48</v>
      </c>
      <c r="AF673" s="152">
        <v>0.1</v>
      </c>
      <c r="AJ673" s="152">
        <v>2.39</v>
      </c>
      <c r="AK673" s="156">
        <f t="shared" si="10"/>
        <v>1.4800000000000001E-2</v>
      </c>
      <c r="AL673" s="151">
        <v>148</v>
      </c>
      <c r="AM673" s="151">
        <v>192</v>
      </c>
      <c r="AN673" s="151">
        <v>664</v>
      </c>
      <c r="AO673" s="151">
        <v>824</v>
      </c>
      <c r="CR673" s="152">
        <v>1.45</v>
      </c>
      <c r="DC673" s="152">
        <v>53.25356</v>
      </c>
      <c r="DD673" s="152">
        <v>0.15181</v>
      </c>
      <c r="DE673" s="152">
        <v>1.4449000000000001</v>
      </c>
      <c r="DF673" s="152">
        <v>15.420959999999999</v>
      </c>
      <c r="DG673" s="152">
        <v>26.841329999999999</v>
      </c>
      <c r="DH673" s="152">
        <v>0.31929999999999997</v>
      </c>
      <c r="DI673" s="152">
        <v>4.5199999999999997E-2</v>
      </c>
      <c r="DJ673" s="152">
        <v>1.7909999999999999E-2</v>
      </c>
      <c r="DK673" s="152" t="s">
        <v>2867</v>
      </c>
      <c r="DM673" s="152">
        <v>1.97719</v>
      </c>
      <c r="DN673" s="152">
        <v>1.0200000000000001E-2</v>
      </c>
      <c r="DP673" s="152">
        <v>75.625420259999999</v>
      </c>
      <c r="ED673" s="152">
        <v>55.3</v>
      </c>
      <c r="EE673" s="152">
        <v>0.7</v>
      </c>
      <c r="EF673" s="152">
        <v>16.09</v>
      </c>
      <c r="EH673" s="152">
        <v>9.75</v>
      </c>
      <c r="EK673" s="152">
        <v>0.18</v>
      </c>
      <c r="EL673" s="152">
        <v>4.09</v>
      </c>
      <c r="EM673" s="152">
        <v>9.4600000000000009</v>
      </c>
      <c r="EO673" s="152">
        <v>2.0299999999999998</v>
      </c>
      <c r="EP673" s="152">
        <v>0.56000000000000005</v>
      </c>
      <c r="EQ673" s="152">
        <v>0.12</v>
      </c>
      <c r="ES673" s="152">
        <v>0.15</v>
      </c>
    </row>
    <row r="674" spans="1:149">
      <c r="A674" s="151">
        <v>2960</v>
      </c>
      <c r="B674" s="152" t="s">
        <v>2859</v>
      </c>
      <c r="C674" s="152" t="s">
        <v>3577</v>
      </c>
      <c r="D674" s="152" t="s">
        <v>4865</v>
      </c>
      <c r="E674" s="152" t="s">
        <v>4866</v>
      </c>
      <c r="F674" s="152" t="s">
        <v>9118</v>
      </c>
      <c r="H674" s="151">
        <v>243060</v>
      </c>
      <c r="I674" s="153" t="s">
        <v>4867</v>
      </c>
      <c r="L674" s="153" t="s">
        <v>4868</v>
      </c>
      <c r="M674" s="153" t="s">
        <v>5335</v>
      </c>
      <c r="P674" s="152">
        <v>-19.75</v>
      </c>
      <c r="Q674" s="152">
        <v>-174.3</v>
      </c>
      <c r="R674" s="152" t="s">
        <v>2027</v>
      </c>
      <c r="S674" s="152" t="s">
        <v>3690</v>
      </c>
      <c r="T674" s="152">
        <v>55.02</v>
      </c>
      <c r="U674" s="152">
        <v>0.75</v>
      </c>
      <c r="V674" s="152">
        <v>13.85</v>
      </c>
      <c r="X674" s="152">
        <v>10.66</v>
      </c>
      <c r="AA674" s="152">
        <v>4.87</v>
      </c>
      <c r="AB674" s="152">
        <v>0.18</v>
      </c>
      <c r="AC674" s="152">
        <v>8.86</v>
      </c>
      <c r="AD674" s="152">
        <v>1.75</v>
      </c>
      <c r="AE674" s="152">
        <v>0.54</v>
      </c>
      <c r="AF674" s="152">
        <v>0.11</v>
      </c>
      <c r="AJ674" s="152">
        <v>2.37</v>
      </c>
      <c r="AK674" s="156">
        <f t="shared" si="10"/>
        <v>2.6800000000000001E-2</v>
      </c>
      <c r="AL674" s="151">
        <v>268</v>
      </c>
      <c r="AM674" s="151">
        <v>186</v>
      </c>
      <c r="AN674" s="151">
        <v>637</v>
      </c>
      <c r="AO674" s="151">
        <v>792</v>
      </c>
      <c r="CR674" s="152">
        <v>1.45</v>
      </c>
      <c r="DC674" s="152">
        <v>44.30668</v>
      </c>
      <c r="DD674" s="152" t="s">
        <v>2867</v>
      </c>
      <c r="DE674" s="152">
        <v>35.172420000000002</v>
      </c>
      <c r="DF674" s="152">
        <v>0.78166000000000002</v>
      </c>
      <c r="DG674" s="152">
        <v>0.11907</v>
      </c>
      <c r="DH674" s="152">
        <v>5.697E-2</v>
      </c>
      <c r="DI674" s="152">
        <v>1.772E-2</v>
      </c>
      <c r="DJ674" s="152" t="s">
        <v>2867</v>
      </c>
      <c r="DK674" s="152">
        <v>0.66944000000000004</v>
      </c>
      <c r="DM674" s="152">
        <v>18.548729999999999</v>
      </c>
      <c r="DN674" s="152">
        <v>4.2799999999999998E-2</v>
      </c>
      <c r="DQ674" s="152">
        <v>96.837820699999995</v>
      </c>
      <c r="ED674" s="152">
        <v>55.3</v>
      </c>
      <c r="EE674" s="152">
        <v>0.7</v>
      </c>
      <c r="EF674" s="152">
        <v>16.09</v>
      </c>
      <c r="EH674" s="152">
        <v>9.75</v>
      </c>
      <c r="EK674" s="152">
        <v>0.18</v>
      </c>
      <c r="EL674" s="152">
        <v>4.09</v>
      </c>
      <c r="EM674" s="152">
        <v>9.4600000000000009</v>
      </c>
      <c r="EO674" s="152">
        <v>2.0299999999999998</v>
      </c>
      <c r="EP674" s="152">
        <v>0.56000000000000005</v>
      </c>
      <c r="EQ674" s="152">
        <v>0.12</v>
      </c>
      <c r="ES674" s="152">
        <v>0.15</v>
      </c>
    </row>
    <row r="675" spans="1:149">
      <c r="A675" s="151">
        <v>2962</v>
      </c>
      <c r="B675" s="152" t="s">
        <v>2859</v>
      </c>
      <c r="C675" s="152" t="s">
        <v>3850</v>
      </c>
      <c r="D675" s="152" t="s">
        <v>3851</v>
      </c>
      <c r="E675" s="152" t="s">
        <v>3852</v>
      </c>
      <c r="F675" s="152" t="s">
        <v>9119</v>
      </c>
      <c r="H675" s="151">
        <v>357110</v>
      </c>
      <c r="I675" s="153" t="s">
        <v>3853</v>
      </c>
      <c r="L675" s="153" t="s">
        <v>4383</v>
      </c>
      <c r="M675" s="153" t="s">
        <v>4383</v>
      </c>
      <c r="O675" s="151">
        <v>3494</v>
      </c>
      <c r="R675" s="152" t="s">
        <v>3457</v>
      </c>
      <c r="S675" s="152" t="s">
        <v>2716</v>
      </c>
      <c r="T675" s="152">
        <v>50.139859999999999</v>
      </c>
      <c r="U675" s="152">
        <v>0.91389699999999996</v>
      </c>
      <c r="V675" s="152">
        <v>17.281479999999998</v>
      </c>
      <c r="X675" s="152">
        <v>10.69384</v>
      </c>
      <c r="Y675" s="152">
        <v>8.5550719999999991</v>
      </c>
      <c r="Z675" s="152">
        <v>2.3795816639999998</v>
      </c>
      <c r="AA675" s="152">
        <v>4.9625899999999996</v>
      </c>
      <c r="AB675" s="152">
        <v>0.169548</v>
      </c>
      <c r="AC675" s="152">
        <v>10.1828</v>
      </c>
      <c r="AD675" s="152">
        <v>2.8171040000000001</v>
      </c>
      <c r="AE675" s="152">
        <v>0.38677299999999998</v>
      </c>
      <c r="AF675" s="152">
        <v>0.14573220000000001</v>
      </c>
      <c r="AI675" s="152">
        <v>97.693624200000002</v>
      </c>
      <c r="AJ675" s="152">
        <v>2.0125343789999999</v>
      </c>
      <c r="AK675" s="156">
        <f t="shared" si="10"/>
        <v>1.3756097560000001E-2</v>
      </c>
      <c r="AL675" s="151">
        <v>137.56097560000001</v>
      </c>
      <c r="AM675" s="151">
        <v>304.61808330000002</v>
      </c>
      <c r="AN675" s="151">
        <v>927.07687499999997</v>
      </c>
      <c r="AO675" s="151">
        <v>510.82538460000001</v>
      </c>
      <c r="AQ675" s="152">
        <v>9.0464507179999991</v>
      </c>
      <c r="AU675" s="151">
        <v>586.66043990000003</v>
      </c>
      <c r="AV675" s="152">
        <v>3065.043545</v>
      </c>
      <c r="AW675" s="152">
        <v>34.705702649999999</v>
      </c>
      <c r="AX675" s="151">
        <v>5671.8172379999996</v>
      </c>
      <c r="AY675" s="151">
        <v>252.6755747</v>
      </c>
      <c r="AZ675" s="152">
        <v>73.420646050000002</v>
      </c>
      <c r="BA675" s="152">
        <v>29.44853402</v>
      </c>
      <c r="BB675" s="152">
        <v>20.555741340000001</v>
      </c>
      <c r="BC675" s="152">
        <v>74.437846840000006</v>
      </c>
      <c r="BD675" s="152">
        <v>102.4385485</v>
      </c>
      <c r="BE675" s="152">
        <v>23.58907602</v>
      </c>
      <c r="BG675" s="152">
        <v>7.3052643450000003</v>
      </c>
      <c r="BH675" s="152">
        <v>478.75755720000001</v>
      </c>
      <c r="BI675" s="152">
        <v>18.406925690000001</v>
      </c>
      <c r="BJ675" s="152">
        <v>55.37540259</v>
      </c>
      <c r="BK675" s="152">
        <v>1.52630055</v>
      </c>
      <c r="BL675" s="152">
        <v>0.311043289</v>
      </c>
      <c r="BN675" s="152">
        <v>0.79404207400000004</v>
      </c>
      <c r="BO675" s="152">
        <v>138.6693449</v>
      </c>
      <c r="BP675" s="152">
        <v>5.7141118290000001</v>
      </c>
      <c r="BQ675" s="152">
        <v>12.712417889999999</v>
      </c>
      <c r="BR675" s="152">
        <v>1.9346769539999999</v>
      </c>
      <c r="BS675" s="152">
        <v>9.4605975789999999</v>
      </c>
      <c r="BT675" s="152">
        <v>2.6543168939999999</v>
      </c>
      <c r="BU675" s="152">
        <v>0.92630587499999995</v>
      </c>
      <c r="BV675" s="152">
        <v>2.9058598099999999</v>
      </c>
      <c r="BW675" s="152">
        <v>0.45739262200000003</v>
      </c>
      <c r="BX675" s="152">
        <v>3.4409935090000001</v>
      </c>
      <c r="BY675" s="152">
        <v>0.67437449800000004</v>
      </c>
      <c r="BZ675" s="152">
        <v>2.039697453</v>
      </c>
      <c r="CA675" s="152">
        <v>0.28694098200000001</v>
      </c>
      <c r="CB675" s="152">
        <v>2.1024183750000001</v>
      </c>
      <c r="CC675" s="152">
        <v>0.34793619999999997</v>
      </c>
      <c r="CD675" s="152">
        <v>1.5246946859999999</v>
      </c>
      <c r="CE675" s="152">
        <v>8.3983852999999997E-2</v>
      </c>
      <c r="CF675" s="152">
        <v>46.055057650000002</v>
      </c>
      <c r="CI675" s="152">
        <v>4.6346920740000002</v>
      </c>
      <c r="CJ675" s="152">
        <v>0.73740553499999995</v>
      </c>
      <c r="CK675" s="152">
        <v>0.21998606200000001</v>
      </c>
      <c r="CL675" s="152">
        <v>4.0657117999999999E-2</v>
      </c>
      <c r="CM675" s="152">
        <v>8.6625794000000006E-2</v>
      </c>
      <c r="CN675" s="152">
        <v>5.2174616E-2</v>
      </c>
      <c r="DC675" s="152">
        <v>38.89452</v>
      </c>
      <c r="DD675" s="152">
        <v>1.00844E-2</v>
      </c>
      <c r="DE675" s="152">
        <v>1.52146E-2</v>
      </c>
      <c r="DF675" s="152">
        <v>18.674880000000002</v>
      </c>
      <c r="DG675" s="152">
        <v>41.254640000000002</v>
      </c>
      <c r="DH675" s="152">
        <v>0.28940359999999998</v>
      </c>
      <c r="DI675" s="152">
        <v>9.9057999999999993E-3</v>
      </c>
      <c r="DJ675" s="152">
        <v>0.1121716</v>
      </c>
      <c r="DM675" s="152">
        <v>0.2047322</v>
      </c>
      <c r="DO675" s="154">
        <v>76.19</v>
      </c>
    </row>
    <row r="676" spans="1:149">
      <c r="A676" s="151">
        <v>2963</v>
      </c>
      <c r="B676" s="152" t="s">
        <v>2859</v>
      </c>
      <c r="C676" s="152" t="s">
        <v>3850</v>
      </c>
      <c r="D676" s="152" t="s">
        <v>3851</v>
      </c>
      <c r="E676" s="152" t="s">
        <v>3852</v>
      </c>
      <c r="F676" s="152" t="s">
        <v>9125</v>
      </c>
      <c r="H676" s="151">
        <v>357110</v>
      </c>
      <c r="I676" s="153" t="s">
        <v>3853</v>
      </c>
      <c r="L676" s="153" t="s">
        <v>4557</v>
      </c>
      <c r="M676" s="153" t="s">
        <v>4557</v>
      </c>
      <c r="O676" s="151">
        <v>3494</v>
      </c>
      <c r="R676" s="152" t="s">
        <v>3457</v>
      </c>
      <c r="S676" s="152" t="s">
        <v>2716</v>
      </c>
      <c r="T676" s="152">
        <v>50.670566669999999</v>
      </c>
      <c r="U676" s="152">
        <v>1.114726667</v>
      </c>
      <c r="V676" s="152">
        <v>18.146166669999999</v>
      </c>
      <c r="X676" s="152">
        <v>9.6070233330000008</v>
      </c>
      <c r="Y676" s="152">
        <v>7.685618667</v>
      </c>
      <c r="Z676" s="152">
        <v>2.1377443999999999</v>
      </c>
      <c r="AA676" s="152">
        <v>4.025016667</v>
      </c>
      <c r="AB676" s="152">
        <v>0.184323667</v>
      </c>
      <c r="AC676" s="152">
        <v>10.05466667</v>
      </c>
      <c r="AD676" s="152">
        <v>3.1828633329999998</v>
      </c>
      <c r="AE676" s="152">
        <v>0.49420866699999999</v>
      </c>
      <c r="AF676" s="152">
        <v>0.189280333</v>
      </c>
      <c r="AI676" s="152">
        <v>97.668842670000004</v>
      </c>
      <c r="AJ676" s="152">
        <v>1.994555487</v>
      </c>
      <c r="AK676" s="156">
        <f t="shared" si="10"/>
        <v>2.075546176E-2</v>
      </c>
      <c r="AL676" s="151">
        <v>207.5546176</v>
      </c>
      <c r="AM676" s="151">
        <v>311.39037500000001</v>
      </c>
      <c r="AN676" s="151">
        <v>974.38</v>
      </c>
      <c r="AO676" s="151">
        <v>498.49461539999999</v>
      </c>
      <c r="AQ676" s="152">
        <v>9.0264175550000001</v>
      </c>
      <c r="AU676" s="151">
        <v>802.5841441</v>
      </c>
      <c r="AV676" s="152">
        <v>3754.0197760000001</v>
      </c>
      <c r="AW676" s="152">
        <v>35.3647165</v>
      </c>
      <c r="AX676" s="151">
        <v>6859.6367520000003</v>
      </c>
      <c r="AY676" s="151">
        <v>251.43724280000001</v>
      </c>
      <c r="AZ676" s="152">
        <v>82.160541480000006</v>
      </c>
      <c r="BA676" s="152">
        <v>24.36571987</v>
      </c>
      <c r="BB676" s="152">
        <v>9.1988518950000007</v>
      </c>
      <c r="BC676" s="152">
        <v>58.239309169999999</v>
      </c>
      <c r="BD676" s="152">
        <v>118.3441193</v>
      </c>
      <c r="BE676" s="152">
        <v>26.75404399</v>
      </c>
      <c r="BG676" s="152">
        <v>9.9931948090000002</v>
      </c>
      <c r="BH676" s="152">
        <v>478.84560699999997</v>
      </c>
      <c r="BI676" s="152">
        <v>18.38557437</v>
      </c>
      <c r="BJ676" s="152">
        <v>65.800407419999999</v>
      </c>
      <c r="BK676" s="152">
        <v>2.1874541980000002</v>
      </c>
      <c r="BL676" s="152">
        <v>0.86601221699999997</v>
      </c>
      <c r="BN676" s="152">
        <v>94.185810020000005</v>
      </c>
      <c r="BO676" s="152">
        <v>169.12474950000001</v>
      </c>
      <c r="BP676" s="152">
        <v>7.1285638259999997</v>
      </c>
      <c r="BQ676" s="152">
        <v>16.984523620000001</v>
      </c>
      <c r="BR676" s="152">
        <v>2.5349907190000001</v>
      </c>
      <c r="BS676" s="152">
        <v>11.27944735</v>
      </c>
      <c r="BT676" s="152">
        <v>3.4365806120000002</v>
      </c>
      <c r="BU676" s="152">
        <v>1.136322297</v>
      </c>
      <c r="BV676" s="152">
        <v>3.931484931</v>
      </c>
      <c r="BW676" s="152">
        <v>0.56019375999999999</v>
      </c>
      <c r="BX676" s="152">
        <v>3.2685793140000001</v>
      </c>
      <c r="BY676" s="152">
        <v>0.74408362900000002</v>
      </c>
      <c r="BZ676" s="152">
        <v>2.034235088</v>
      </c>
      <c r="CA676" s="152">
        <v>0.42834666500000002</v>
      </c>
      <c r="CB676" s="152">
        <v>1.87217312</v>
      </c>
      <c r="CC676" s="152">
        <v>0.29202993999999999</v>
      </c>
      <c r="CD676" s="152">
        <v>2.030437998</v>
      </c>
      <c r="CE676" s="152">
        <v>9.4960902999999999E-2</v>
      </c>
      <c r="CF676" s="152">
        <v>75.513734130000003</v>
      </c>
      <c r="CI676" s="152">
        <v>6.3554110049999997</v>
      </c>
      <c r="CJ676" s="152">
        <v>1.061569669</v>
      </c>
      <c r="CK676" s="152">
        <v>0.37235805300000002</v>
      </c>
      <c r="CL676" s="152">
        <v>7.8807734000000004E-2</v>
      </c>
      <c r="CM676" s="152">
        <v>0.14692223400000001</v>
      </c>
      <c r="CN676" s="152">
        <v>-2.4079209000000001E-2</v>
      </c>
      <c r="DC676" s="152">
        <v>38.89452</v>
      </c>
      <c r="DD676" s="152">
        <v>1.00844E-2</v>
      </c>
      <c r="DE676" s="152">
        <v>1.52146E-2</v>
      </c>
      <c r="DF676" s="152">
        <v>18.674880000000002</v>
      </c>
      <c r="DG676" s="152">
        <v>41.254640000000002</v>
      </c>
      <c r="DH676" s="152">
        <v>0.28940359999999998</v>
      </c>
      <c r="DI676" s="152">
        <v>9.9057999999999993E-3</v>
      </c>
      <c r="DJ676" s="152">
        <v>0.1121716</v>
      </c>
      <c r="DM676" s="152">
        <v>0.2047322</v>
      </c>
      <c r="DO676" s="154">
        <v>74.39</v>
      </c>
    </row>
    <row r="677" spans="1:149">
      <c r="A677" s="151">
        <v>2964</v>
      </c>
      <c r="B677" s="152" t="s">
        <v>2859</v>
      </c>
      <c r="C677" s="152" t="s">
        <v>3850</v>
      </c>
      <c r="D677" s="152" t="s">
        <v>3851</v>
      </c>
      <c r="E677" s="152" t="s">
        <v>3852</v>
      </c>
      <c r="F677" s="152" t="s">
        <v>9121</v>
      </c>
      <c r="H677" s="151">
        <v>357110</v>
      </c>
      <c r="I677" s="153" t="s">
        <v>3853</v>
      </c>
      <c r="L677" s="153" t="s">
        <v>4452</v>
      </c>
      <c r="M677" s="153" t="s">
        <v>4452</v>
      </c>
      <c r="O677" s="151">
        <v>3494</v>
      </c>
      <c r="R677" s="152" t="s">
        <v>3457</v>
      </c>
      <c r="S677" s="152" t="s">
        <v>2716</v>
      </c>
      <c r="T677" s="152">
        <v>50.318100000000001</v>
      </c>
      <c r="U677" s="152">
        <v>1.0180665</v>
      </c>
      <c r="V677" s="152">
        <v>17.653649999999999</v>
      </c>
      <c r="X677" s="152">
        <v>9.8019099999999995</v>
      </c>
      <c r="Y677" s="152">
        <v>7.8415280000000003</v>
      </c>
      <c r="Z677" s="152">
        <v>2.1811103690000002</v>
      </c>
      <c r="AA677" s="152">
        <v>4.2710324999999996</v>
      </c>
      <c r="AB677" s="152">
        <v>0.17452575000000001</v>
      </c>
      <c r="AC677" s="152">
        <v>10.160550000000001</v>
      </c>
      <c r="AD677" s="152">
        <v>2.9813974999999999</v>
      </c>
      <c r="AE677" s="152">
        <v>0.47777950000000002</v>
      </c>
      <c r="AF677" s="152">
        <v>0.18052925</v>
      </c>
      <c r="AI677" s="152">
        <v>97.037541000000004</v>
      </c>
      <c r="AJ677" s="152">
        <v>1.9722707370000001</v>
      </c>
      <c r="AK677" s="156">
        <f t="shared" si="10"/>
        <v>1.8116161410000001E-2</v>
      </c>
      <c r="AL677" s="151">
        <v>181.16161410000001</v>
      </c>
      <c r="AM677" s="151">
        <v>286.9989167</v>
      </c>
      <c r="AN677" s="151">
        <v>933.55124999999998</v>
      </c>
      <c r="AO677" s="151">
        <v>480.20046150000002</v>
      </c>
      <c r="AQ677" s="152">
        <v>9.1326415430000001</v>
      </c>
      <c r="AU677" s="151">
        <v>723.23515740000005</v>
      </c>
      <c r="AV677" s="152">
        <v>3762.8226519999998</v>
      </c>
      <c r="AW677" s="152">
        <v>32.739315519999998</v>
      </c>
      <c r="AX677" s="151">
        <v>6610.2134800000003</v>
      </c>
      <c r="AY677" s="151">
        <v>234.2241535</v>
      </c>
      <c r="AZ677" s="152">
        <v>71.408367549999994</v>
      </c>
      <c r="BA677" s="152">
        <v>24.367296039999999</v>
      </c>
      <c r="BB677" s="152">
        <v>9.7688050789999998</v>
      </c>
      <c r="BC677" s="152">
        <v>60.015650999999998</v>
      </c>
      <c r="BD677" s="152">
        <v>104.9083255</v>
      </c>
      <c r="BE677" s="152">
        <v>26.069208679999999</v>
      </c>
      <c r="BG677" s="152">
        <v>9.9187966040000006</v>
      </c>
      <c r="BH677" s="152">
        <v>461.55392920000003</v>
      </c>
      <c r="BI677" s="152">
        <v>18.699691999999999</v>
      </c>
      <c r="BJ677" s="152">
        <v>61.565850419999997</v>
      </c>
      <c r="BK677" s="152">
        <v>2.037519987</v>
      </c>
      <c r="BL677" s="152">
        <v>0.158815438</v>
      </c>
      <c r="BN677" s="152">
        <v>1.344325046</v>
      </c>
      <c r="BO677" s="152">
        <v>156.72089779999999</v>
      </c>
      <c r="BP677" s="152">
        <v>6.4733995919999998</v>
      </c>
      <c r="BQ677" s="152">
        <v>15.55351827</v>
      </c>
      <c r="BR677" s="152">
        <v>2.5495787769999998</v>
      </c>
      <c r="BS677" s="152">
        <v>10.8308342</v>
      </c>
      <c r="BT677" s="152">
        <v>2.5887494640000002</v>
      </c>
      <c r="BU677" s="152">
        <v>1.034609796</v>
      </c>
      <c r="BV677" s="152">
        <v>3.195757274</v>
      </c>
      <c r="BW677" s="152">
        <v>0.45163194899999998</v>
      </c>
      <c r="BX677" s="152">
        <v>3.0170563260000001</v>
      </c>
      <c r="BY677" s="152">
        <v>0.66460195300000002</v>
      </c>
      <c r="BZ677" s="152">
        <v>2.1376859100000001</v>
      </c>
      <c r="CA677" s="152">
        <v>0.252665578</v>
      </c>
      <c r="CB677" s="152">
        <v>1.714121397</v>
      </c>
      <c r="CC677" s="152">
        <v>0.19682850299999999</v>
      </c>
      <c r="CD677" s="152">
        <v>1.9919876059999999</v>
      </c>
      <c r="CE677" s="152">
        <v>0.12329282499999999</v>
      </c>
      <c r="CF677" s="152">
        <v>3.652233447</v>
      </c>
      <c r="CI677" s="152">
        <v>6.4362100599999996</v>
      </c>
      <c r="CJ677" s="152">
        <v>1.1658059439999999</v>
      </c>
      <c r="CK677" s="152">
        <v>0.33261719899999997</v>
      </c>
      <c r="CL677" s="152">
        <v>4.8495559000000001E-2</v>
      </c>
      <c r="CM677" s="152">
        <v>0.18479584700000001</v>
      </c>
      <c r="CN677" s="152">
        <v>-3.5562033E-2</v>
      </c>
      <c r="DC677" s="152">
        <v>38.89452</v>
      </c>
      <c r="DD677" s="152">
        <v>1.00844E-2</v>
      </c>
      <c r="DE677" s="152">
        <v>1.52146E-2</v>
      </c>
      <c r="DF677" s="152">
        <v>18.674880000000002</v>
      </c>
      <c r="DG677" s="152">
        <v>41.254640000000002</v>
      </c>
      <c r="DH677" s="152">
        <v>0.28940359999999998</v>
      </c>
      <c r="DI677" s="152">
        <v>9.9057999999999993E-3</v>
      </c>
      <c r="DJ677" s="152">
        <v>0.1121716</v>
      </c>
      <c r="DM677" s="152">
        <v>0.2047322</v>
      </c>
      <c r="DO677" s="154">
        <v>75.06</v>
      </c>
    </row>
    <row r="678" spans="1:149">
      <c r="A678" s="151">
        <v>2965</v>
      </c>
      <c r="B678" s="152" t="s">
        <v>2859</v>
      </c>
      <c r="C678" s="152" t="s">
        <v>3850</v>
      </c>
      <c r="D678" s="152" t="s">
        <v>3851</v>
      </c>
      <c r="E678" s="152" t="s">
        <v>3852</v>
      </c>
      <c r="F678" s="152" t="s">
        <v>9123</v>
      </c>
      <c r="H678" s="151">
        <v>357110</v>
      </c>
      <c r="I678" s="153" t="s">
        <v>3853</v>
      </c>
      <c r="L678" s="153" t="s">
        <v>4861</v>
      </c>
      <c r="M678" s="153" t="s">
        <v>4861</v>
      </c>
      <c r="O678" s="151">
        <v>3494</v>
      </c>
      <c r="R678" s="152" t="s">
        <v>3457</v>
      </c>
      <c r="S678" s="152" t="s">
        <v>2716</v>
      </c>
      <c r="T678" s="152">
        <v>51.620939999999997</v>
      </c>
      <c r="U678" s="152">
        <v>1.2967040000000001</v>
      </c>
      <c r="V678" s="152">
        <v>13.42022</v>
      </c>
      <c r="X678" s="152">
        <v>13.428140000000001</v>
      </c>
      <c r="Y678" s="152">
        <v>10.742512</v>
      </c>
      <c r="Z678" s="152">
        <v>2.988015131</v>
      </c>
      <c r="AA678" s="152">
        <v>5.907076</v>
      </c>
      <c r="AB678" s="152">
        <v>0.2272718</v>
      </c>
      <c r="AC678" s="152">
        <v>8.4114260000000005</v>
      </c>
      <c r="AD678" s="152">
        <v>2.8233779999999999</v>
      </c>
      <c r="AE678" s="152">
        <v>0.57344099999999998</v>
      </c>
      <c r="AF678" s="152">
        <v>0.26029059999999998</v>
      </c>
      <c r="AI678" s="152">
        <v>97.9688874</v>
      </c>
      <c r="AJ678" s="152">
        <v>2.081292371</v>
      </c>
      <c r="AK678" s="156">
        <f t="shared" si="10"/>
        <v>7.7269970099999993E-3</v>
      </c>
      <c r="AL678" s="151">
        <v>77.269970099999995</v>
      </c>
      <c r="AM678" s="151">
        <v>303.05599999999998</v>
      </c>
      <c r="AN678" s="151">
        <v>466.39506249999999</v>
      </c>
      <c r="AO678" s="151">
        <v>521.8471538</v>
      </c>
      <c r="AQ678" s="152">
        <v>11.491559000000001</v>
      </c>
      <c r="AU678" s="151">
        <v>1066.23171</v>
      </c>
      <c r="AV678" s="152">
        <v>4766.7316309999997</v>
      </c>
      <c r="AW678" s="152">
        <v>44.02523119</v>
      </c>
      <c r="AX678" s="151">
        <v>7788.2656580000003</v>
      </c>
      <c r="AY678" s="151">
        <v>287.96900549999998</v>
      </c>
      <c r="AZ678" s="152">
        <v>69.158226679999999</v>
      </c>
      <c r="BA678" s="152">
        <v>35.90055718</v>
      </c>
      <c r="BB678" s="152">
        <v>28.0352988</v>
      </c>
      <c r="BC678" s="152">
        <v>118.3850857</v>
      </c>
      <c r="BD678" s="152">
        <v>140.5288759</v>
      </c>
      <c r="BE678" s="152">
        <v>25.306162100000002</v>
      </c>
      <c r="BG678" s="152">
        <v>13.241336540000001</v>
      </c>
      <c r="BH678" s="152">
        <v>393.71589999999998</v>
      </c>
      <c r="BI678" s="152">
        <v>27.159758589999999</v>
      </c>
      <c r="BJ678" s="152">
        <v>116.891829</v>
      </c>
      <c r="BK678" s="152">
        <v>2.8624422279999999</v>
      </c>
      <c r="BL678" s="152">
        <v>0.464561055</v>
      </c>
      <c r="BN678" s="152">
        <v>0.98408510299999996</v>
      </c>
      <c r="BO678" s="152">
        <v>171.99079760000001</v>
      </c>
      <c r="BP678" s="152">
        <v>9.1980841239999993</v>
      </c>
      <c r="BQ678" s="152">
        <v>20.197893140000001</v>
      </c>
      <c r="BR678" s="152">
        <v>3.116198496</v>
      </c>
      <c r="BS678" s="152">
        <v>14.91839944</v>
      </c>
      <c r="BT678" s="152">
        <v>4.0892112330000003</v>
      </c>
      <c r="BU678" s="152">
        <v>1.256205383</v>
      </c>
      <c r="BV678" s="152">
        <v>4.6527270180000002</v>
      </c>
      <c r="BW678" s="152">
        <v>0.76799435800000004</v>
      </c>
      <c r="BX678" s="152">
        <v>4.4913168020000001</v>
      </c>
      <c r="BY678" s="152">
        <v>0.99869676200000002</v>
      </c>
      <c r="BZ678" s="152">
        <v>3.0933261660000002</v>
      </c>
      <c r="CA678" s="152">
        <v>0.46534476499999999</v>
      </c>
      <c r="CB678" s="152">
        <v>3.055035985</v>
      </c>
      <c r="CC678" s="152">
        <v>0.45231360500000001</v>
      </c>
      <c r="CD678" s="152">
        <v>3.172908396</v>
      </c>
      <c r="CE678" s="152">
        <v>0.150961653</v>
      </c>
      <c r="CF678" s="152">
        <v>0.30381408300000001</v>
      </c>
      <c r="CI678" s="152">
        <v>6.6163886789999999</v>
      </c>
      <c r="CJ678" s="152">
        <v>1.808965589</v>
      </c>
      <c r="CK678" s="152">
        <v>0.53155298200000001</v>
      </c>
      <c r="CL678" s="152">
        <v>6.1923453000000003E-2</v>
      </c>
      <c r="CM678" s="152">
        <v>0.25529289799999999</v>
      </c>
      <c r="CN678" s="152">
        <v>-0.133977561</v>
      </c>
      <c r="DC678" s="152">
        <v>37.7303</v>
      </c>
      <c r="DD678" s="152">
        <v>1.7330000000000002E-2</v>
      </c>
      <c r="DE678" s="152">
        <v>1.336E-2</v>
      </c>
      <c r="DF678" s="152">
        <v>25.4221</v>
      </c>
      <c r="DG678" s="152">
        <v>35.447000000000003</v>
      </c>
      <c r="DH678" s="152">
        <v>0.39974300000000001</v>
      </c>
      <c r="DI678" s="152">
        <v>1.072E-2</v>
      </c>
      <c r="DJ678" s="152">
        <v>6.0097999999999999E-2</v>
      </c>
      <c r="DM678" s="152">
        <v>0.273586</v>
      </c>
      <c r="DO678" s="154">
        <v>75.84</v>
      </c>
    </row>
    <row r="679" spans="1:149">
      <c r="A679" s="151">
        <v>2974</v>
      </c>
      <c r="B679" s="152" t="s">
        <v>2859</v>
      </c>
      <c r="C679" s="152" t="s">
        <v>3850</v>
      </c>
      <c r="D679" s="152" t="s">
        <v>3851</v>
      </c>
      <c r="E679" s="152" t="s">
        <v>3852</v>
      </c>
      <c r="F679" s="152" t="s">
        <v>9122</v>
      </c>
      <c r="H679" s="151">
        <v>357110</v>
      </c>
      <c r="I679" s="153" t="s">
        <v>3853</v>
      </c>
      <c r="L679" s="153" t="s">
        <v>5350</v>
      </c>
      <c r="M679" s="153" t="s">
        <v>5350</v>
      </c>
      <c r="O679" s="151">
        <v>3494</v>
      </c>
      <c r="R679" s="152" t="s">
        <v>3457</v>
      </c>
      <c r="S679" s="152" t="s">
        <v>2716</v>
      </c>
      <c r="T679" s="152">
        <v>54.517420000000001</v>
      </c>
      <c r="U679" s="152">
        <v>1.636816</v>
      </c>
      <c r="V679" s="152">
        <v>13.013120000000001</v>
      </c>
      <c r="X679" s="152">
        <v>12.32016</v>
      </c>
      <c r="Y679" s="152">
        <v>9.856128</v>
      </c>
      <c r="Z679" s="152">
        <v>2.741468625</v>
      </c>
      <c r="AA679" s="152">
        <v>4.0218340000000001</v>
      </c>
      <c r="AB679" s="152">
        <v>0.19391920000000001</v>
      </c>
      <c r="AC679" s="152">
        <v>8.099418</v>
      </c>
      <c r="AD679" s="152">
        <v>2.9822199999999999</v>
      </c>
      <c r="AE679" s="152">
        <v>0.92221540000000002</v>
      </c>
      <c r="AF679" s="152">
        <v>0.32682159999999999</v>
      </c>
      <c r="AI679" s="152">
        <v>98.033944199999993</v>
      </c>
      <c r="AJ679" s="152">
        <v>2.1053262679999998</v>
      </c>
      <c r="AK679" s="156">
        <f t="shared" si="10"/>
        <v>7.2134017830000003E-3</v>
      </c>
      <c r="AL679" s="151">
        <v>72.134017830000005</v>
      </c>
      <c r="AM679" s="151">
        <v>485</v>
      </c>
      <c r="AN679" s="151">
        <v>91.819000000000003</v>
      </c>
      <c r="AO679" s="151">
        <v>367.34107690000002</v>
      </c>
      <c r="AQ679" s="152">
        <v>15.414991560000001</v>
      </c>
      <c r="AU679" s="151">
        <v>1380.6481940000001</v>
      </c>
      <c r="AV679" s="152">
        <v>7429.2339179999999</v>
      </c>
      <c r="AW679" s="152">
        <v>48.16301988</v>
      </c>
      <c r="AX679" s="151">
        <v>10747.2742</v>
      </c>
      <c r="AY679" s="151">
        <v>417.07324089999997</v>
      </c>
      <c r="AZ679" s="152">
        <v>53.164710829999997</v>
      </c>
      <c r="BA679" s="152">
        <v>26.139290030000002</v>
      </c>
      <c r="BB679" s="152">
        <v>11.369647820000001</v>
      </c>
      <c r="BC679" s="152">
        <v>184.59076630000001</v>
      </c>
      <c r="BD679" s="152">
        <v>141.68476570000001</v>
      </c>
      <c r="BE679" s="152">
        <v>35.31331977</v>
      </c>
      <c r="BG679" s="152">
        <v>21.43788279</v>
      </c>
      <c r="BH679" s="152">
        <v>356.2305953</v>
      </c>
      <c r="BI679" s="152">
        <v>34.369429269999998</v>
      </c>
      <c r="BJ679" s="152">
        <v>126.0375494</v>
      </c>
      <c r="BK679" s="152">
        <v>3.9608783590000001</v>
      </c>
      <c r="BL679" s="152">
        <v>0.79119714900000004</v>
      </c>
      <c r="BN679" s="152">
        <v>1.7020599860000001</v>
      </c>
      <c r="BO679" s="152">
        <v>285.28818000000001</v>
      </c>
      <c r="BP679" s="152">
        <v>13.59674526</v>
      </c>
      <c r="BQ679" s="152">
        <v>30.814714590000001</v>
      </c>
      <c r="BR679" s="152">
        <v>4.5289025260000004</v>
      </c>
      <c r="BS679" s="152">
        <v>19.60181549</v>
      </c>
      <c r="BT679" s="152">
        <v>6.0476205119999999</v>
      </c>
      <c r="BU679" s="152">
        <v>1.5800805550000001</v>
      </c>
      <c r="BV679" s="152">
        <v>6.6824805520000004</v>
      </c>
      <c r="BW679" s="152">
        <v>0.92490154700000005</v>
      </c>
      <c r="BX679" s="152">
        <v>6.6207969689999997</v>
      </c>
      <c r="BY679" s="152">
        <v>1.3307524310000001</v>
      </c>
      <c r="BZ679" s="152">
        <v>4.3524922110000004</v>
      </c>
      <c r="CA679" s="152">
        <v>0.68077911099999999</v>
      </c>
      <c r="CB679" s="152">
        <v>4.0638358180000003</v>
      </c>
      <c r="CC679" s="152">
        <v>0.680679539</v>
      </c>
      <c r="CD679" s="152">
        <v>3.3720002939999998</v>
      </c>
      <c r="CE679" s="152">
        <v>0.21087062200000001</v>
      </c>
      <c r="CF679" s="152">
        <v>3.304915153</v>
      </c>
      <c r="CI679" s="152">
        <v>11.571917709999999</v>
      </c>
      <c r="CJ679" s="152">
        <v>2.2636379099999999</v>
      </c>
      <c r="CK679" s="152">
        <v>0.69627392600000004</v>
      </c>
      <c r="CL679" s="152">
        <v>8.4330105000000002E-2</v>
      </c>
      <c r="CM679" s="152">
        <v>0.48938429100000003</v>
      </c>
      <c r="CN679" s="152">
        <v>7.1739457000000006E-2</v>
      </c>
      <c r="DC679" s="152">
        <v>37.943539999999999</v>
      </c>
      <c r="DD679" s="152">
        <v>1.06438E-2</v>
      </c>
      <c r="DE679" s="152">
        <v>7.6328000000000003E-3</v>
      </c>
      <c r="DF679" s="152">
        <v>25.289560000000002</v>
      </c>
      <c r="DG679" s="152">
        <v>35.622799999999998</v>
      </c>
      <c r="DH679" s="152">
        <v>0.41320059999999997</v>
      </c>
      <c r="DI679" s="152">
        <v>6.7019999999999996E-3</v>
      </c>
      <c r="DJ679" s="152">
        <v>6.6389599999999993E-2</v>
      </c>
      <c r="DM679" s="152">
        <v>0.27742460000000002</v>
      </c>
      <c r="DO679" s="154">
        <v>70.47</v>
      </c>
    </row>
    <row r="680" spans="1:149">
      <c r="A680" s="151">
        <v>2975</v>
      </c>
      <c r="B680" s="152" t="s">
        <v>2859</v>
      </c>
      <c r="C680" s="152" t="s">
        <v>3850</v>
      </c>
      <c r="D680" s="152" t="s">
        <v>3851</v>
      </c>
      <c r="E680" s="152" t="s">
        <v>3852</v>
      </c>
      <c r="F680" s="152" t="s">
        <v>9120</v>
      </c>
      <c r="H680" s="151">
        <v>357110</v>
      </c>
      <c r="I680" s="153" t="s">
        <v>3853</v>
      </c>
      <c r="L680" s="153" t="s">
        <v>3854</v>
      </c>
      <c r="M680" s="153" t="s">
        <v>3854</v>
      </c>
      <c r="O680" s="151">
        <v>3494</v>
      </c>
      <c r="R680" s="152" t="s">
        <v>3457</v>
      </c>
      <c r="S680" s="152" t="s">
        <v>2716</v>
      </c>
      <c r="T680" s="152">
        <v>48.517071430000001</v>
      </c>
      <c r="U680" s="152">
        <v>1.0330851430000001</v>
      </c>
      <c r="V680" s="152">
        <v>16.611671430000001</v>
      </c>
      <c r="X680" s="152">
        <v>12.514714290000001</v>
      </c>
      <c r="Y680" s="152">
        <v>10.01177143</v>
      </c>
      <c r="Z680" s="152">
        <v>2.7847606329999999</v>
      </c>
      <c r="AA680" s="152">
        <v>4.7043585710000002</v>
      </c>
      <c r="AB680" s="152">
        <v>0.21055428600000001</v>
      </c>
      <c r="AC680" s="152">
        <v>10.51468571</v>
      </c>
      <c r="AD680" s="152">
        <v>2.6800642859999999</v>
      </c>
      <c r="AE680" s="152">
        <v>0.338479429</v>
      </c>
      <c r="AF680" s="152">
        <v>0.23782942900000001</v>
      </c>
      <c r="AI680" s="152">
        <v>97.362514000000004</v>
      </c>
      <c r="AJ680" s="152">
        <v>2.3667561529999999</v>
      </c>
      <c r="AK680" s="156">
        <f t="shared" si="10"/>
        <v>2.4444002539999999E-2</v>
      </c>
      <c r="AL680" s="151">
        <v>244.4400254</v>
      </c>
      <c r="AM680" s="151">
        <v>256.4411667</v>
      </c>
      <c r="AN680" s="151">
        <v>1085.58</v>
      </c>
      <c r="AO680" s="151">
        <v>604.98553849999996</v>
      </c>
      <c r="AQ680" s="152">
        <v>13.543836649999999</v>
      </c>
      <c r="AU680" s="151">
        <v>913.43851089999998</v>
      </c>
      <c r="AV680" s="152">
        <v>2615.5323619999999</v>
      </c>
      <c r="AW680" s="152">
        <v>41.021478029999997</v>
      </c>
      <c r="AX680" s="151">
        <v>6329.7195499999998</v>
      </c>
      <c r="AY680" s="151">
        <v>265.39812799999999</v>
      </c>
      <c r="AZ680" s="152">
        <v>69.272059530000007</v>
      </c>
      <c r="BA680" s="152">
        <v>34.559167780000003</v>
      </c>
      <c r="BB680" s="152">
        <v>27.888996559999999</v>
      </c>
      <c r="BC680" s="152">
        <v>131.80432680000001</v>
      </c>
      <c r="BD680" s="152">
        <v>107.2288787</v>
      </c>
      <c r="BE680" s="152">
        <v>21.596674019999998</v>
      </c>
      <c r="BG680" s="152">
        <v>6.1478912660000002</v>
      </c>
      <c r="BH680" s="152">
        <v>477.61490930000002</v>
      </c>
      <c r="BI680" s="152">
        <v>20.385912399999999</v>
      </c>
      <c r="BJ680" s="152">
        <v>84.418640449999998</v>
      </c>
      <c r="BK680" s="152">
        <v>2.0643069810000001</v>
      </c>
      <c r="BL680" s="152">
        <v>0.366678118</v>
      </c>
      <c r="BN680" s="152">
        <v>0.57639107000000001</v>
      </c>
      <c r="BO680" s="152">
        <v>121.9060838</v>
      </c>
      <c r="BP680" s="152">
        <v>6.2588220559999996</v>
      </c>
      <c r="BQ680" s="152">
        <v>13.885866549999999</v>
      </c>
      <c r="BR680" s="152">
        <v>2.2215655889999999</v>
      </c>
      <c r="BS680" s="152">
        <v>10.2724344</v>
      </c>
      <c r="BT680" s="152">
        <v>3.0096052860000002</v>
      </c>
      <c r="BU680" s="152">
        <v>0.95403289899999999</v>
      </c>
      <c r="BV680" s="152">
        <v>3.3690535860000002</v>
      </c>
      <c r="BW680" s="152">
        <v>0.52503505299999997</v>
      </c>
      <c r="BX680" s="152">
        <v>3.8336057210000001</v>
      </c>
      <c r="BY680" s="152">
        <v>0.75222393799999998</v>
      </c>
      <c r="BZ680" s="152">
        <v>2.3275812440000001</v>
      </c>
      <c r="CA680" s="152">
        <v>0.44377449499999999</v>
      </c>
      <c r="CB680" s="152">
        <v>2.4423883289999999</v>
      </c>
      <c r="CC680" s="152">
        <v>0.409002162</v>
      </c>
      <c r="CD680" s="152">
        <v>2.757047778</v>
      </c>
      <c r="CE680" s="152">
        <v>0.13762263299999999</v>
      </c>
      <c r="CF680" s="152">
        <v>0.11850413799999999</v>
      </c>
      <c r="CI680" s="152">
        <v>4.50822243</v>
      </c>
      <c r="CJ680" s="152">
        <v>1.0534477710000001</v>
      </c>
      <c r="CK680" s="152">
        <v>0.36419992000000001</v>
      </c>
      <c r="CL680" s="152">
        <v>2.3995013999999999E-2</v>
      </c>
      <c r="CM680" s="152">
        <v>0.20021577700000001</v>
      </c>
      <c r="CN680" s="152">
        <v>2.3516365000000001E-2</v>
      </c>
      <c r="DC680" s="152">
        <v>38.735599999999998</v>
      </c>
      <c r="DD680" s="152">
        <v>5.0201000000000003E-2</v>
      </c>
      <c r="DE680" s="152">
        <v>1.7215999999999999E-2</v>
      </c>
      <c r="DF680" s="152">
        <v>21.235600000000002</v>
      </c>
      <c r="DG680" s="152">
        <v>39.226599999999998</v>
      </c>
      <c r="DH680" s="152">
        <v>0.33081899999999997</v>
      </c>
      <c r="DI680" s="152">
        <v>9.2309999999999996E-3</v>
      </c>
      <c r="DJ680" s="152">
        <v>0.10833</v>
      </c>
      <c r="DM680" s="152">
        <v>0.223722</v>
      </c>
      <c r="DO680" s="154">
        <v>72.67</v>
      </c>
    </row>
    <row r="681" spans="1:149">
      <c r="A681" s="151">
        <v>2979</v>
      </c>
      <c r="B681" s="152" t="s">
        <v>2859</v>
      </c>
      <c r="C681" s="152" t="s">
        <v>3850</v>
      </c>
      <c r="D681" s="152" t="s">
        <v>3851</v>
      </c>
      <c r="E681" s="152" t="s">
        <v>3852</v>
      </c>
      <c r="F681" s="152" t="s">
        <v>9126</v>
      </c>
      <c r="H681" s="151">
        <v>357110</v>
      </c>
      <c r="I681" s="153" t="s">
        <v>3853</v>
      </c>
      <c r="L681" s="153" t="s">
        <v>4829</v>
      </c>
      <c r="M681" s="153" t="s">
        <v>4829</v>
      </c>
      <c r="O681" s="151">
        <v>3494</v>
      </c>
      <c r="R681" s="152" t="s">
        <v>3457</v>
      </c>
      <c r="S681" s="152" t="s">
        <v>2716</v>
      </c>
      <c r="T681" s="152">
        <v>51.550020000000004</v>
      </c>
      <c r="U681" s="152">
        <v>1.0850502</v>
      </c>
      <c r="V681" s="152">
        <v>17.014880000000002</v>
      </c>
      <c r="X681" s="152">
        <v>9.4558820000000008</v>
      </c>
      <c r="Y681" s="152">
        <v>7.5647055999999999</v>
      </c>
      <c r="Z681" s="152">
        <v>2.1041125950000001</v>
      </c>
      <c r="AA681" s="152">
        <v>5.4496560000000001</v>
      </c>
      <c r="AB681" s="152">
        <v>0.15580079999999999</v>
      </c>
      <c r="AC681" s="152">
        <v>9.4537080000000007</v>
      </c>
      <c r="AD681" s="152">
        <v>3.3219259999999999</v>
      </c>
      <c r="AE681" s="152">
        <v>0.60695540000000003</v>
      </c>
      <c r="AF681" s="152">
        <v>0.18647839999999999</v>
      </c>
      <c r="AI681" s="152">
        <v>98.280356800000007</v>
      </c>
      <c r="AJ681" s="152">
        <v>1.6964106160000001</v>
      </c>
      <c r="AK681" s="156">
        <f t="shared" si="10"/>
        <v>4.4012228939999997E-3</v>
      </c>
      <c r="AL681" s="151">
        <v>44.01222894</v>
      </c>
      <c r="AM681" s="151">
        <v>310.53945829999998</v>
      </c>
      <c r="AN681" s="151">
        <v>552.99525000000006</v>
      </c>
      <c r="AO681" s="151">
        <v>495.23092309999998</v>
      </c>
      <c r="AQ681" s="152">
        <v>10.240730940000001</v>
      </c>
      <c r="AU681" s="151">
        <v>754.70532560000004</v>
      </c>
      <c r="AV681" s="152">
        <v>4417.8251579999996</v>
      </c>
      <c r="AW681" s="152">
        <v>31.575448569999999</v>
      </c>
      <c r="AX681" s="151">
        <v>6674.2048059999997</v>
      </c>
      <c r="AY681" s="151">
        <v>246.18142760000001</v>
      </c>
      <c r="AZ681" s="152">
        <v>90.121312230000001</v>
      </c>
      <c r="BA681" s="152">
        <v>27.792896280000001</v>
      </c>
      <c r="BB681" s="152">
        <v>23.464775830000001</v>
      </c>
      <c r="BC681" s="152">
        <v>116.69716459999999</v>
      </c>
      <c r="BD681" s="152">
        <v>93.418430169999993</v>
      </c>
      <c r="BE681" s="152">
        <v>24.40792265</v>
      </c>
      <c r="BG681" s="152">
        <v>12.13223732</v>
      </c>
      <c r="BH681" s="152">
        <v>449.58938920000003</v>
      </c>
      <c r="BI681" s="152">
        <v>20.247806919999999</v>
      </c>
      <c r="BJ681" s="152">
        <v>71.528704880000006</v>
      </c>
      <c r="BK681" s="152">
        <v>2.1555288639999999</v>
      </c>
      <c r="BL681" s="152">
        <v>0.44512644499999998</v>
      </c>
      <c r="BN681" s="152">
        <v>0.89464628300000004</v>
      </c>
      <c r="BO681" s="152">
        <v>179.22698840000001</v>
      </c>
      <c r="BP681" s="152">
        <v>7.8432371710000002</v>
      </c>
      <c r="BQ681" s="152">
        <v>18.54144402</v>
      </c>
      <c r="BR681" s="152">
        <v>2.6376153659999999</v>
      </c>
      <c r="BS681" s="152">
        <v>12.36615261</v>
      </c>
      <c r="BT681" s="152">
        <v>3.299767696</v>
      </c>
      <c r="BU681" s="152">
        <v>1.0567709569999999</v>
      </c>
      <c r="BV681" s="152">
        <v>3.550120545</v>
      </c>
      <c r="BW681" s="152">
        <v>0.55632261999999999</v>
      </c>
      <c r="BX681" s="152">
        <v>3.5113085439999998</v>
      </c>
      <c r="BY681" s="152">
        <v>0.76425668899999999</v>
      </c>
      <c r="BZ681" s="152">
        <v>2.1675456949999998</v>
      </c>
      <c r="CA681" s="152">
        <v>0.34135710699999999</v>
      </c>
      <c r="CB681" s="152">
        <v>2.0121003860000002</v>
      </c>
      <c r="CC681" s="152">
        <v>0.321588386</v>
      </c>
      <c r="CD681" s="152">
        <v>2.0062129249999998</v>
      </c>
      <c r="CE681" s="152">
        <v>0.124925805</v>
      </c>
      <c r="CF681" s="152">
        <v>0.14167856600000001</v>
      </c>
      <c r="CI681" s="152">
        <v>6.4281550789999997</v>
      </c>
      <c r="CJ681" s="152">
        <v>1.123544224</v>
      </c>
      <c r="CK681" s="152">
        <v>0.40442714400000002</v>
      </c>
      <c r="CL681" s="152">
        <v>4.3090130999999997E-2</v>
      </c>
      <c r="CM681" s="152">
        <v>0.192800318</v>
      </c>
      <c r="CN681" s="152">
        <v>8.7310830000000006E-3</v>
      </c>
      <c r="DC681" s="152">
        <v>39.402920000000002</v>
      </c>
      <c r="DD681" s="152">
        <v>1.44776E-2</v>
      </c>
      <c r="DE681" s="152">
        <v>1.3642400000000001E-2</v>
      </c>
      <c r="DF681" s="152">
        <v>17.889199999999999</v>
      </c>
      <c r="DG681" s="152">
        <v>42.404299999999999</v>
      </c>
      <c r="DH681" s="152">
        <v>0.2678664</v>
      </c>
      <c r="DI681" s="152">
        <v>8.1022000000000004E-3</v>
      </c>
      <c r="DJ681" s="152">
        <v>0.13712160000000001</v>
      </c>
      <c r="DM681" s="152">
        <v>0.18987899999999999</v>
      </c>
      <c r="DO681" s="154">
        <v>79.89</v>
      </c>
    </row>
    <row r="682" spans="1:149">
      <c r="A682" s="151">
        <v>2980</v>
      </c>
      <c r="B682" s="152" t="s">
        <v>2859</v>
      </c>
      <c r="C682" s="152" t="s">
        <v>3850</v>
      </c>
      <c r="D682" s="152" t="s">
        <v>3851</v>
      </c>
      <c r="E682" s="152" t="s">
        <v>3852</v>
      </c>
      <c r="F682" s="152" t="s">
        <v>9127</v>
      </c>
      <c r="H682" s="151">
        <v>357110</v>
      </c>
      <c r="I682" s="153" t="s">
        <v>3853</v>
      </c>
      <c r="L682" s="153" t="s">
        <v>5273</v>
      </c>
      <c r="M682" s="153" t="s">
        <v>5273</v>
      </c>
      <c r="O682" s="151">
        <v>3494</v>
      </c>
      <c r="R682" s="152" t="s">
        <v>3457</v>
      </c>
      <c r="S682" s="152" t="s">
        <v>2716</v>
      </c>
      <c r="T682" s="152">
        <v>53.688639999999999</v>
      </c>
      <c r="U682" s="152">
        <v>1.5701860000000001</v>
      </c>
      <c r="V682" s="152">
        <v>12.869859999999999</v>
      </c>
      <c r="X682" s="152">
        <v>12.70858</v>
      </c>
      <c r="Y682" s="152">
        <v>10.166864</v>
      </c>
      <c r="Z682" s="152">
        <v>2.8278994210000001</v>
      </c>
      <c r="AA682" s="152">
        <v>5.2863740000000004</v>
      </c>
      <c r="AB682" s="152">
        <v>0.22268279999999999</v>
      </c>
      <c r="AC682" s="152">
        <v>7.4042440000000003</v>
      </c>
      <c r="AD682" s="152">
        <v>3.1332659999999999</v>
      </c>
      <c r="AE682" s="152">
        <v>0.99088600000000004</v>
      </c>
      <c r="AF682" s="152">
        <v>0.29688799999999999</v>
      </c>
      <c r="AI682" s="152">
        <v>98.171606800000006</v>
      </c>
      <c r="AJ682" s="152">
        <v>1.8890255760000001</v>
      </c>
      <c r="AK682" s="156">
        <f t="shared" si="10"/>
        <v>1.248333401E-2</v>
      </c>
      <c r="AL682" s="151">
        <v>124.8333401</v>
      </c>
      <c r="AM682" s="151">
        <v>484.91416670000001</v>
      </c>
      <c r="AN682" s="151">
        <v>381.95606249999997</v>
      </c>
      <c r="AO682" s="151">
        <v>566.56600000000003</v>
      </c>
      <c r="AQ682" s="152">
        <v>12.90066113</v>
      </c>
      <c r="AU682" s="151">
        <v>1037.2743459999999</v>
      </c>
      <c r="AV682" s="152">
        <v>6968.8079550000002</v>
      </c>
      <c r="AW682" s="152">
        <v>44.444186479999999</v>
      </c>
      <c r="AX682" s="151">
        <v>9149.2569579999999</v>
      </c>
      <c r="AY682" s="151">
        <v>354.82889210000002</v>
      </c>
      <c r="AZ682" s="152">
        <v>37.339959729999997</v>
      </c>
      <c r="BA682" s="152">
        <v>28.463141610000001</v>
      </c>
      <c r="BB682" s="152">
        <v>20.27469035</v>
      </c>
      <c r="BC682" s="152">
        <v>154.0899263</v>
      </c>
      <c r="BD682" s="152">
        <v>127.4014835</v>
      </c>
      <c r="BE682" s="152">
        <v>31.271342369999999</v>
      </c>
      <c r="BG682" s="152">
        <v>22.234036549999999</v>
      </c>
      <c r="BH682" s="152">
        <v>346.84778940000001</v>
      </c>
      <c r="BI682" s="152">
        <v>36.006789859999998</v>
      </c>
      <c r="BJ682" s="152">
        <v>133.6482633</v>
      </c>
      <c r="BK682" s="152">
        <v>3.520773009</v>
      </c>
      <c r="BL682" s="152">
        <v>0.87372306499999997</v>
      </c>
      <c r="BN682" s="152">
        <v>1.6961515570000001</v>
      </c>
      <c r="BO682" s="152">
        <v>252.53605669999999</v>
      </c>
      <c r="BP682" s="152">
        <v>12.61068334</v>
      </c>
      <c r="BQ682" s="152">
        <v>27.93952239</v>
      </c>
      <c r="BR682" s="152">
        <v>4.2001006500000004</v>
      </c>
      <c r="BS682" s="152">
        <v>20.132726460000001</v>
      </c>
      <c r="BT682" s="152">
        <v>5.9271221399999998</v>
      </c>
      <c r="BU682" s="152">
        <v>1.4307933370000001</v>
      </c>
      <c r="BV682" s="152">
        <v>6.1450805959999997</v>
      </c>
      <c r="BW682" s="152">
        <v>1.109631641</v>
      </c>
      <c r="BX682" s="152">
        <v>6.7236770950000002</v>
      </c>
      <c r="BY682" s="152">
        <v>1.354817776</v>
      </c>
      <c r="BZ682" s="152">
        <v>4.3876167080000004</v>
      </c>
      <c r="CA682" s="152">
        <v>0.50938013900000001</v>
      </c>
      <c r="CB682" s="152">
        <v>3.6390393209999998</v>
      </c>
      <c r="CC682" s="152">
        <v>0.61084716299999997</v>
      </c>
      <c r="CD682" s="152">
        <v>3.637534284</v>
      </c>
      <c r="CE682" s="152">
        <v>0.21461182700000001</v>
      </c>
      <c r="CF682" s="152">
        <v>362.60362700000002</v>
      </c>
      <c r="CI682" s="152">
        <v>10.44437604</v>
      </c>
      <c r="CJ682" s="152">
        <v>2.3623094999999998</v>
      </c>
      <c r="CK682" s="152">
        <v>0.69894199999999995</v>
      </c>
      <c r="CL682" s="152">
        <v>9.4513791999999999E-2</v>
      </c>
      <c r="CM682" s="152">
        <v>0.39278822800000002</v>
      </c>
      <c r="CN682" s="152">
        <v>3.2388367000000001E-2</v>
      </c>
      <c r="DC682" s="152">
        <v>38.066200000000002</v>
      </c>
      <c r="DD682" s="152">
        <v>1.6789999999999999E-2</v>
      </c>
      <c r="DE682" s="152">
        <v>3.571E-3</v>
      </c>
      <c r="DF682" s="152">
        <v>25.342300000000002</v>
      </c>
      <c r="DG682" s="152">
        <v>35.674700000000001</v>
      </c>
      <c r="DH682" s="152">
        <v>0.39389600000000002</v>
      </c>
      <c r="DI682" s="152">
        <v>5.2459999999999998E-3</v>
      </c>
      <c r="DJ682" s="152">
        <v>6.4277000000000001E-2</v>
      </c>
      <c r="DM682" s="152">
        <v>0.27072200000000002</v>
      </c>
      <c r="DO682" s="154">
        <v>75.069999999999993</v>
      </c>
    </row>
    <row r="683" spans="1:149">
      <c r="A683" s="151">
        <v>2983</v>
      </c>
      <c r="B683" s="152" t="s">
        <v>2859</v>
      </c>
      <c r="C683" s="152" t="s">
        <v>3850</v>
      </c>
      <c r="D683" s="152" t="s">
        <v>3851</v>
      </c>
      <c r="E683" s="152" t="s">
        <v>3852</v>
      </c>
      <c r="F683" s="152" t="s">
        <v>9124</v>
      </c>
      <c r="H683" s="151">
        <v>357110</v>
      </c>
      <c r="I683" s="153" t="s">
        <v>3853</v>
      </c>
      <c r="L683" s="153" t="s">
        <v>4855</v>
      </c>
      <c r="M683" s="153" t="s">
        <v>4855</v>
      </c>
      <c r="O683" s="151">
        <v>3494</v>
      </c>
      <c r="R683" s="152" t="s">
        <v>3457</v>
      </c>
      <c r="S683" s="152" t="s">
        <v>2716</v>
      </c>
      <c r="T683" s="152">
        <v>51.602879999999999</v>
      </c>
      <c r="U683" s="152">
        <v>1.088004</v>
      </c>
      <c r="V683" s="152">
        <v>17.033080000000002</v>
      </c>
      <c r="X683" s="152">
        <v>9.8765260000000001</v>
      </c>
      <c r="Y683" s="152">
        <v>7.9012207999999999</v>
      </c>
      <c r="Z683" s="152">
        <v>2.1977138410000001</v>
      </c>
      <c r="AA683" s="152">
        <v>5.3813579999999996</v>
      </c>
      <c r="AB683" s="152">
        <v>0.15074419999999999</v>
      </c>
      <c r="AC683" s="152">
        <v>9.5886499999999995</v>
      </c>
      <c r="AD683" s="152">
        <v>3.3311739999999999</v>
      </c>
      <c r="AE683" s="152">
        <v>0.59914060000000002</v>
      </c>
      <c r="AF683" s="152">
        <v>0.1888138</v>
      </c>
      <c r="AI683" s="152">
        <v>98.8403706</v>
      </c>
      <c r="AJ683" s="152">
        <v>1.4593106769999999</v>
      </c>
      <c r="AK683" s="156">
        <f t="shared" si="10"/>
        <v>4.2781001850000005E-3</v>
      </c>
      <c r="AL683" s="151">
        <v>42.781001850000003</v>
      </c>
      <c r="AM683" s="151">
        <v>308.46800000000002</v>
      </c>
      <c r="AN683" s="151">
        <v>576.24775</v>
      </c>
      <c r="AO683" s="151">
        <v>523.45938460000002</v>
      </c>
      <c r="AQ683" s="152">
        <v>10.367628140000001</v>
      </c>
      <c r="AU683" s="151">
        <v>753.313714</v>
      </c>
      <c r="AV683" s="152">
        <v>4673.4350180000001</v>
      </c>
      <c r="AW683" s="152">
        <v>30.090483039999999</v>
      </c>
      <c r="AX683" s="151">
        <v>6904.0682310000002</v>
      </c>
      <c r="AY683" s="151">
        <v>257.22400379999999</v>
      </c>
      <c r="AZ683" s="152">
        <v>93.074755179999997</v>
      </c>
      <c r="BA683" s="152">
        <v>28.44452471</v>
      </c>
      <c r="BB683" s="152">
        <v>24.603779100000001</v>
      </c>
      <c r="BC683" s="152">
        <v>125.7640952</v>
      </c>
      <c r="BD683" s="152">
        <v>105.59578500000001</v>
      </c>
      <c r="BE683" s="152">
        <v>26.39385141</v>
      </c>
      <c r="BG683" s="152">
        <v>13.235366320000001</v>
      </c>
      <c r="BH683" s="152">
        <v>459.00237290000001</v>
      </c>
      <c r="BI683" s="152">
        <v>17.97760122</v>
      </c>
      <c r="BJ683" s="152">
        <v>66.481721609999994</v>
      </c>
      <c r="BK683" s="152">
        <v>2.0648295540000001</v>
      </c>
      <c r="BL683" s="152">
        <v>0.46394945900000001</v>
      </c>
      <c r="BN683" s="152">
        <v>0.99260472200000005</v>
      </c>
      <c r="BO683" s="152">
        <v>185.1676113</v>
      </c>
      <c r="BP683" s="152">
        <v>7.406916829</v>
      </c>
      <c r="BQ683" s="152">
        <v>18.656409960000001</v>
      </c>
      <c r="BR683" s="152">
        <v>2.609407585</v>
      </c>
      <c r="BS683" s="152">
        <v>11.950843300000001</v>
      </c>
      <c r="BT683" s="152">
        <v>3.0493026959999998</v>
      </c>
      <c r="BU683" s="152">
        <v>1.046281276</v>
      </c>
      <c r="BV683" s="152">
        <v>3.2227482159999998</v>
      </c>
      <c r="BW683" s="152">
        <v>0.48248126499999999</v>
      </c>
      <c r="BX683" s="152">
        <v>3.2735317570000002</v>
      </c>
      <c r="BY683" s="152">
        <v>0.72511767900000001</v>
      </c>
      <c r="BZ683" s="152">
        <v>1.928052764</v>
      </c>
      <c r="CA683" s="152">
        <v>0.31405281000000002</v>
      </c>
      <c r="CB683" s="152">
        <v>1.97271643</v>
      </c>
      <c r="CC683" s="152">
        <v>0.27820433300000003</v>
      </c>
      <c r="CD683" s="152">
        <v>1.739536722</v>
      </c>
      <c r="CE683" s="152">
        <v>0.121074347</v>
      </c>
      <c r="CF683" s="152">
        <v>1.751384193</v>
      </c>
      <c r="CI683" s="152">
        <v>7.3460857800000001</v>
      </c>
      <c r="CJ683" s="152">
        <v>1.0981110000000001</v>
      </c>
      <c r="CK683" s="152">
        <v>0.39966598599999997</v>
      </c>
      <c r="CL683" s="152">
        <v>3.5412957000000002E-2</v>
      </c>
      <c r="CM683" s="152">
        <v>0.169617303</v>
      </c>
      <c r="CN683" s="152">
        <v>-6.7511180000000004E-3</v>
      </c>
      <c r="DC683" s="152">
        <v>39.769179999999999</v>
      </c>
      <c r="DD683" s="152">
        <v>8.3383999999999993E-3</v>
      </c>
      <c r="DE683" s="152">
        <v>5.9417999999999997E-3</v>
      </c>
      <c r="DF683" s="152">
        <v>17.79156</v>
      </c>
      <c r="DG683" s="152">
        <v>42.654420000000002</v>
      </c>
      <c r="DH683" s="152">
        <v>0.28728900000000002</v>
      </c>
      <c r="DI683" s="152">
        <v>1.1327E-2</v>
      </c>
      <c r="DJ683" s="152">
        <v>6.8464399999999995E-2</v>
      </c>
      <c r="DM683" s="152">
        <v>0.19639019999999999</v>
      </c>
      <c r="DO683" s="154">
        <v>79.040000000000006</v>
      </c>
    </row>
    <row r="684" spans="1:149">
      <c r="A684" s="151">
        <v>2984</v>
      </c>
      <c r="B684" s="152" t="s">
        <v>2859</v>
      </c>
      <c r="C684" s="152" t="s">
        <v>3850</v>
      </c>
      <c r="D684" s="152" t="s">
        <v>3851</v>
      </c>
      <c r="E684" s="152" t="s">
        <v>3852</v>
      </c>
      <c r="F684" s="152" t="s">
        <v>9128</v>
      </c>
      <c r="H684" s="151">
        <v>357110</v>
      </c>
      <c r="I684" s="153" t="s">
        <v>3853</v>
      </c>
      <c r="L684" s="153" t="s">
        <v>5087</v>
      </c>
      <c r="M684" s="153" t="s">
        <v>5087</v>
      </c>
      <c r="O684" s="151">
        <v>3494</v>
      </c>
      <c r="R684" s="152" t="s">
        <v>3457</v>
      </c>
      <c r="S684" s="152" t="s">
        <v>2716</v>
      </c>
      <c r="T684" s="152">
        <v>52.55124</v>
      </c>
      <c r="U684" s="152">
        <v>0.8681122</v>
      </c>
      <c r="V684" s="152">
        <v>17.164739999999998</v>
      </c>
      <c r="X684" s="152">
        <v>9.4237179999999992</v>
      </c>
      <c r="Y684" s="152">
        <v>7.5389743999999999</v>
      </c>
      <c r="Z684" s="152">
        <v>2.0969554960000001</v>
      </c>
      <c r="AA684" s="152">
        <v>4.7395240000000003</v>
      </c>
      <c r="AB684" s="152">
        <v>0.16398660000000001</v>
      </c>
      <c r="AC684" s="152">
        <v>9.0405639999999998</v>
      </c>
      <c r="AD684" s="152">
        <v>3.802152</v>
      </c>
      <c r="AE684" s="152">
        <v>0.42709720000000001</v>
      </c>
      <c r="AF684" s="152">
        <v>0.14931920000000001</v>
      </c>
      <c r="AI684" s="152">
        <v>98.330453199999994</v>
      </c>
      <c r="AJ684" s="152">
        <v>2.0481286679999999</v>
      </c>
      <c r="AK684" s="156">
        <f t="shared" si="10"/>
        <v>1.879087699E-2</v>
      </c>
      <c r="AL684" s="151">
        <v>187.90876990000001</v>
      </c>
      <c r="AM684" s="151">
        <v>289.22704169999997</v>
      </c>
      <c r="AN684" s="151">
        <v>901.48125000000005</v>
      </c>
      <c r="AO684" s="151">
        <v>374.52946150000002</v>
      </c>
      <c r="AQ684" s="152">
        <v>8.5681219259999999</v>
      </c>
      <c r="AU684" s="151">
        <v>728.49047259999998</v>
      </c>
      <c r="AV684" s="152">
        <v>3610.7588099999998</v>
      </c>
      <c r="AW684" s="152">
        <v>31.730981480000001</v>
      </c>
      <c r="AX684" s="151">
        <v>5356.1397340000003</v>
      </c>
      <c r="AY684" s="151">
        <v>261.44052840000001</v>
      </c>
      <c r="AZ684" s="152">
        <v>93.170345690000005</v>
      </c>
      <c r="BA684" s="152">
        <v>28.757274540000001</v>
      </c>
      <c r="BB684" s="152">
        <v>22.862929730000001</v>
      </c>
      <c r="BC684" s="152">
        <v>120.0156453</v>
      </c>
      <c r="BD684" s="152">
        <v>98.394459240000003</v>
      </c>
      <c r="BE684" s="152">
        <v>25.170997530000001</v>
      </c>
      <c r="BG684" s="152">
        <v>7.9408827840000002</v>
      </c>
      <c r="BH684" s="152">
        <v>423.91427950000002</v>
      </c>
      <c r="BI684" s="152">
        <v>16.713030759999999</v>
      </c>
      <c r="BJ684" s="152">
        <v>43.424800830000002</v>
      </c>
      <c r="BK684" s="152">
        <v>1.446775369</v>
      </c>
      <c r="BL684" s="152">
        <v>0.28369173399999997</v>
      </c>
      <c r="BN684" s="152">
        <v>0.59943563799999999</v>
      </c>
      <c r="BO684" s="152">
        <v>150.40039440000001</v>
      </c>
      <c r="BP684" s="152">
        <v>5.1728391279999997</v>
      </c>
      <c r="BQ684" s="152">
        <v>11.80464783</v>
      </c>
      <c r="BR684" s="152">
        <v>1.74923958</v>
      </c>
      <c r="BS684" s="152">
        <v>8.2889330050000005</v>
      </c>
      <c r="BT684" s="152">
        <v>1.994716661</v>
      </c>
      <c r="BU684" s="152">
        <v>0.80871253899999995</v>
      </c>
      <c r="BV684" s="152">
        <v>2.6509697910000001</v>
      </c>
      <c r="BW684" s="152">
        <v>0.453386966</v>
      </c>
      <c r="BX684" s="152">
        <v>2.916448419</v>
      </c>
      <c r="BY684" s="152">
        <v>0.60606488000000003</v>
      </c>
      <c r="BZ684" s="152">
        <v>1.8331643710000001</v>
      </c>
      <c r="CA684" s="152">
        <v>0.32332712600000002</v>
      </c>
      <c r="CB684" s="152">
        <v>2.2065946059999999</v>
      </c>
      <c r="CC684" s="152">
        <v>0.341521254</v>
      </c>
      <c r="CD684" s="152">
        <v>1.2577409450000001</v>
      </c>
      <c r="CE684" s="152">
        <v>8.9348686999999996E-2</v>
      </c>
      <c r="CF684" s="152">
        <v>0.28530516500000003</v>
      </c>
      <c r="CI684" s="152">
        <v>5.2077527689999998</v>
      </c>
      <c r="CJ684" s="152">
        <v>0.57704106300000002</v>
      </c>
      <c r="CK684" s="152">
        <v>0.256759195</v>
      </c>
      <c r="CL684" s="152">
        <v>3.0265830000000001E-2</v>
      </c>
      <c r="CM684" s="152">
        <v>0.17798045000000001</v>
      </c>
      <c r="CN684" s="152">
        <v>1.9567782999999998E-2</v>
      </c>
      <c r="DC684" s="152">
        <v>39.441459999999999</v>
      </c>
      <c r="DD684" s="152">
        <v>7.8867999999999994E-3</v>
      </c>
      <c r="DE684" s="152">
        <v>2.0794E-2</v>
      </c>
      <c r="DF684" s="152">
        <v>18.3505</v>
      </c>
      <c r="DG684" s="152">
        <v>41.797139999999999</v>
      </c>
      <c r="DH684" s="152">
        <v>0.28565800000000002</v>
      </c>
      <c r="DI684" s="152">
        <v>1.9664000000000001E-2</v>
      </c>
      <c r="DJ684" s="152">
        <v>0.1208726</v>
      </c>
      <c r="DM684" s="152">
        <v>0.20702200000000001</v>
      </c>
      <c r="DO684" s="154">
        <v>77.67</v>
      </c>
    </row>
    <row r="685" spans="1:149">
      <c r="A685" s="151">
        <v>2985</v>
      </c>
      <c r="B685" s="152" t="s">
        <v>2859</v>
      </c>
      <c r="C685" s="152" t="s">
        <v>3850</v>
      </c>
      <c r="D685" s="152" t="s">
        <v>3851</v>
      </c>
      <c r="E685" s="152" t="s">
        <v>3852</v>
      </c>
      <c r="F685" s="152" t="s">
        <v>9129</v>
      </c>
      <c r="H685" s="151">
        <v>357110</v>
      </c>
      <c r="I685" s="153" t="s">
        <v>3853</v>
      </c>
      <c r="L685" s="153" t="s">
        <v>5053</v>
      </c>
      <c r="M685" s="153" t="s">
        <v>5053</v>
      </c>
      <c r="O685" s="151">
        <v>3494</v>
      </c>
      <c r="R685" s="152" t="s">
        <v>3457</v>
      </c>
      <c r="S685" s="152" t="s">
        <v>2716</v>
      </c>
      <c r="T685" s="152">
        <v>52.384920000000001</v>
      </c>
      <c r="U685" s="152">
        <v>0.84430000000000005</v>
      </c>
      <c r="V685" s="152">
        <v>16.868559999999999</v>
      </c>
      <c r="X685" s="152">
        <v>9.4470799999999997</v>
      </c>
      <c r="Y685" s="152">
        <v>7.5576639999999999</v>
      </c>
      <c r="Z685" s="152">
        <v>2.102153983</v>
      </c>
      <c r="AA685" s="152">
        <v>5.0395799999999999</v>
      </c>
      <c r="AB685" s="152">
        <v>0.15735479999999999</v>
      </c>
      <c r="AC685" s="152">
        <v>8.9403640000000006</v>
      </c>
      <c r="AD685" s="152">
        <v>3.6407539999999998</v>
      </c>
      <c r="AE685" s="152">
        <v>0.4645358</v>
      </c>
      <c r="AF685" s="152">
        <v>0.14907699999999999</v>
      </c>
      <c r="AI685" s="152">
        <v>97.936525599999996</v>
      </c>
      <c r="AJ685" s="152">
        <v>1.9738543399999999</v>
      </c>
      <c r="AK685" s="156">
        <f t="shared" si="10"/>
        <v>1.6313718330000001E-2</v>
      </c>
      <c r="AL685" s="151">
        <v>163.1371833</v>
      </c>
      <c r="AM685" s="151">
        <v>261.62516670000002</v>
      </c>
      <c r="AN685" s="151">
        <v>911.70624999999995</v>
      </c>
      <c r="AO685" s="151">
        <v>414.077</v>
      </c>
      <c r="AQ685" s="152">
        <v>11.175846</v>
      </c>
      <c r="AU685" s="151">
        <v>661.52105089999998</v>
      </c>
      <c r="AV685" s="152">
        <v>3862.941472</v>
      </c>
      <c r="AW685" s="152">
        <v>33.403687900000001</v>
      </c>
      <c r="AX685" s="151">
        <v>5874.335008</v>
      </c>
      <c r="AY685" s="151">
        <v>255.02778119999999</v>
      </c>
      <c r="AZ685" s="152">
        <v>84.905719809999994</v>
      </c>
      <c r="BA685" s="152">
        <v>29.063401339999999</v>
      </c>
      <c r="BB685" s="152">
        <v>29.880563760000001</v>
      </c>
      <c r="BC685" s="152">
        <v>113.7411225</v>
      </c>
      <c r="BD685" s="152">
        <v>91.873155080000004</v>
      </c>
      <c r="BE685" s="152">
        <v>25.225277370000001</v>
      </c>
      <c r="BG685" s="152">
        <v>9.1933861169999993</v>
      </c>
      <c r="BH685" s="152">
        <v>460.64067660000001</v>
      </c>
      <c r="BI685" s="152">
        <v>16.97151216</v>
      </c>
      <c r="BJ685" s="152">
        <v>55.429128470000002</v>
      </c>
      <c r="BK685" s="152">
        <v>1.7140184869999999</v>
      </c>
      <c r="BL685" s="152">
        <v>0.232361021</v>
      </c>
      <c r="BN685" s="152">
        <v>0.725598827</v>
      </c>
      <c r="BO685" s="152">
        <v>163.8692088</v>
      </c>
      <c r="BP685" s="152">
        <v>5.973553602</v>
      </c>
      <c r="BQ685" s="152">
        <v>13.637742190000001</v>
      </c>
      <c r="BR685" s="152">
        <v>1.9614351619999999</v>
      </c>
      <c r="BS685" s="152">
        <v>9.3810054279999999</v>
      </c>
      <c r="BT685" s="152">
        <v>2.5202856219999998</v>
      </c>
      <c r="BU685" s="152">
        <v>0.90502951300000001</v>
      </c>
      <c r="BV685" s="152">
        <v>2.8116364250000001</v>
      </c>
      <c r="BW685" s="152">
        <v>0.43224691100000001</v>
      </c>
      <c r="BX685" s="152">
        <v>2.851362763</v>
      </c>
      <c r="BY685" s="152">
        <v>0.64607093299999996</v>
      </c>
      <c r="BZ685" s="152">
        <v>1.663263948</v>
      </c>
      <c r="CA685" s="152">
        <v>0.32317228399999998</v>
      </c>
      <c r="CB685" s="152">
        <v>1.483811719</v>
      </c>
      <c r="CC685" s="152">
        <v>0.25322932300000001</v>
      </c>
      <c r="CD685" s="152">
        <v>1.2736393029999999</v>
      </c>
      <c r="CE685" s="152">
        <v>4.9935245000000003E-2</v>
      </c>
      <c r="CF685" s="152">
        <v>63.635456019999999</v>
      </c>
      <c r="CI685" s="152">
        <v>5.4530497310000001</v>
      </c>
      <c r="CJ685" s="152">
        <v>0.81277853700000002</v>
      </c>
      <c r="CK685" s="152">
        <v>0.26439950000000001</v>
      </c>
      <c r="CL685" s="152">
        <v>8.1252567999999997E-2</v>
      </c>
      <c r="CM685" s="152">
        <v>8.0349506000000001E-2</v>
      </c>
      <c r="CN685" s="152">
        <v>-0.106006815</v>
      </c>
      <c r="DC685" s="152">
        <v>39.441459999999999</v>
      </c>
      <c r="DD685" s="152">
        <v>7.8867999999999994E-3</v>
      </c>
      <c r="DE685" s="152">
        <v>2.0794E-2</v>
      </c>
      <c r="DF685" s="152">
        <v>18.3505</v>
      </c>
      <c r="DG685" s="152">
        <v>41.797139999999999</v>
      </c>
      <c r="DH685" s="152">
        <v>0.28565800000000002</v>
      </c>
      <c r="DI685" s="152">
        <v>1.9664000000000001E-2</v>
      </c>
      <c r="DJ685" s="152">
        <v>0.1208726</v>
      </c>
      <c r="DM685" s="152">
        <v>0.20702200000000001</v>
      </c>
      <c r="DO685" s="154">
        <v>78.64</v>
      </c>
    </row>
    <row r="686" spans="1:149">
      <c r="A686" s="151">
        <v>2986</v>
      </c>
      <c r="B686" s="152" t="s">
        <v>2859</v>
      </c>
      <c r="C686" s="152" t="s">
        <v>3850</v>
      </c>
      <c r="D686" s="152" t="s">
        <v>3851</v>
      </c>
      <c r="E686" s="152" t="s">
        <v>3852</v>
      </c>
      <c r="F686" s="152" t="s">
        <v>9130</v>
      </c>
      <c r="H686" s="151">
        <v>357110</v>
      </c>
      <c r="I686" s="153" t="s">
        <v>3853</v>
      </c>
      <c r="L686" s="153" t="s">
        <v>5066</v>
      </c>
      <c r="M686" s="153" t="s">
        <v>5066</v>
      </c>
      <c r="O686" s="151">
        <v>3494</v>
      </c>
      <c r="R686" s="152" t="s">
        <v>3457</v>
      </c>
      <c r="S686" s="152" t="s">
        <v>2716</v>
      </c>
      <c r="T686" s="152">
        <v>52.447960000000002</v>
      </c>
      <c r="U686" s="152">
        <v>0.89411640000000003</v>
      </c>
      <c r="V686" s="152">
        <v>17.012619999999998</v>
      </c>
      <c r="X686" s="152">
        <v>9.4777839999999998</v>
      </c>
      <c r="Y686" s="152">
        <v>7.5822272000000002</v>
      </c>
      <c r="Z686" s="152">
        <v>2.1089862039999998</v>
      </c>
      <c r="AA686" s="152">
        <v>4.8546880000000003</v>
      </c>
      <c r="AB686" s="152">
        <v>0.17770559999999999</v>
      </c>
      <c r="AC686" s="152">
        <v>9.0896179999999998</v>
      </c>
      <c r="AD686" s="152">
        <v>3.7615240000000001</v>
      </c>
      <c r="AE686" s="152">
        <v>0.45569359999999998</v>
      </c>
      <c r="AF686" s="152">
        <v>0.13954040000000001</v>
      </c>
      <c r="AI686" s="152">
        <v>98.311250000000001</v>
      </c>
      <c r="AJ686" s="152">
        <v>1.956023912</v>
      </c>
      <c r="AK686" s="156">
        <f t="shared" si="10"/>
        <v>1.7127105230000002E-2</v>
      </c>
      <c r="AL686" s="151">
        <v>171.27105230000001</v>
      </c>
      <c r="AM686" s="151">
        <v>257.34054170000002</v>
      </c>
      <c r="AN686" s="151">
        <v>995.37249999999995</v>
      </c>
      <c r="AO686" s="151">
        <v>434.89492310000003</v>
      </c>
      <c r="DC686" s="152">
        <v>39.441459999999999</v>
      </c>
      <c r="DD686" s="152">
        <v>7.8867999999999994E-3</v>
      </c>
      <c r="DE686" s="152">
        <v>2.0794E-2</v>
      </c>
      <c r="DF686" s="152">
        <v>18.3505</v>
      </c>
      <c r="DG686" s="152">
        <v>41.797139999999999</v>
      </c>
      <c r="DH686" s="152">
        <v>0.28565800000000002</v>
      </c>
      <c r="DI686" s="152">
        <v>1.9664000000000001E-2</v>
      </c>
      <c r="DJ686" s="152">
        <v>0.1208726</v>
      </c>
      <c r="DM686" s="152">
        <v>0.20702200000000001</v>
      </c>
      <c r="DO686" s="154">
        <v>77.989999999999995</v>
      </c>
    </row>
    <row r="687" spans="1:149">
      <c r="A687" s="151">
        <v>2987</v>
      </c>
      <c r="B687" s="152" t="s">
        <v>2859</v>
      </c>
      <c r="C687" s="152" t="s">
        <v>3850</v>
      </c>
      <c r="D687" s="152" t="s">
        <v>3851</v>
      </c>
      <c r="E687" s="152" t="s">
        <v>3852</v>
      </c>
      <c r="F687" s="152" t="s">
        <v>9131</v>
      </c>
      <c r="H687" s="151">
        <v>357110</v>
      </c>
      <c r="I687" s="153" t="s">
        <v>3853</v>
      </c>
      <c r="L687" s="153" t="s">
        <v>4489</v>
      </c>
      <c r="M687" s="153" t="s">
        <v>4489</v>
      </c>
      <c r="O687" s="151">
        <v>3494</v>
      </c>
      <c r="R687" s="152" t="s">
        <v>3457</v>
      </c>
      <c r="S687" s="152" t="s">
        <v>2716</v>
      </c>
      <c r="T687" s="152">
        <v>50.460380000000001</v>
      </c>
      <c r="U687" s="152">
        <v>0.94065679999999996</v>
      </c>
      <c r="V687" s="152">
        <v>17.180240000000001</v>
      </c>
      <c r="X687" s="152">
        <v>10.384840000000001</v>
      </c>
      <c r="Y687" s="152">
        <v>8.3078719999999997</v>
      </c>
      <c r="Z687" s="152">
        <v>2.3108233199999999</v>
      </c>
      <c r="AA687" s="152">
        <v>5.8184380000000004</v>
      </c>
      <c r="AB687" s="152">
        <v>0.17891840000000001</v>
      </c>
      <c r="AC687" s="152">
        <v>9.7688900000000007</v>
      </c>
      <c r="AD687" s="152">
        <v>2.9985759999999999</v>
      </c>
      <c r="AE687" s="152">
        <v>0.45707360000000002</v>
      </c>
      <c r="AF687" s="152">
        <v>0.14228640000000001</v>
      </c>
      <c r="AI687" s="152">
        <v>98.330299199999999</v>
      </c>
      <c r="AJ687" s="152">
        <v>1.6640588599999999</v>
      </c>
      <c r="AK687" s="156">
        <f t="shared" si="10"/>
        <v>3.2238234380000002E-3</v>
      </c>
      <c r="AL687" s="151">
        <v>32.238234380000002</v>
      </c>
      <c r="AM687" s="151">
        <v>287.88041670000001</v>
      </c>
      <c r="AN687" s="151">
        <v>815.14312500000005</v>
      </c>
      <c r="AO687" s="151">
        <v>462.24215379999998</v>
      </c>
      <c r="AQ687" s="152">
        <v>9.0549582789999992</v>
      </c>
      <c r="AU687" s="151">
        <v>698.82326460000002</v>
      </c>
      <c r="AV687" s="152">
        <v>3900.3722360000002</v>
      </c>
      <c r="AW687" s="152">
        <v>31.8054977</v>
      </c>
      <c r="AX687" s="151">
        <v>5902.3608329999997</v>
      </c>
      <c r="AY687" s="151">
        <v>262.82214959999999</v>
      </c>
      <c r="AZ687" s="152">
        <v>93.134291450000006</v>
      </c>
      <c r="BA687" s="152">
        <v>34.782135220000001</v>
      </c>
      <c r="BB687" s="152">
        <v>34.911698430000001</v>
      </c>
      <c r="BC687" s="152">
        <v>112.83086520000001</v>
      </c>
      <c r="BD687" s="152">
        <v>112.1809232</v>
      </c>
      <c r="BE687" s="152">
        <v>22.892848740000002</v>
      </c>
      <c r="BG687" s="152">
        <v>9.1130812839999997</v>
      </c>
      <c r="BH687" s="152">
        <v>440.22607369999997</v>
      </c>
      <c r="BI687" s="152">
        <v>15.45917925</v>
      </c>
      <c r="BJ687" s="152">
        <v>53.245389369999998</v>
      </c>
      <c r="BK687" s="152">
        <v>1.852431961</v>
      </c>
      <c r="BL687" s="152">
        <v>0.33404077700000001</v>
      </c>
      <c r="BN687" s="152">
        <v>0.68430143499999996</v>
      </c>
      <c r="BO687" s="152">
        <v>151.80284700000001</v>
      </c>
      <c r="BP687" s="152">
        <v>6.2171905250000004</v>
      </c>
      <c r="BQ687" s="152">
        <v>16.260231780000002</v>
      </c>
      <c r="BR687" s="152">
        <v>2.1880462860000001</v>
      </c>
      <c r="BS687" s="152">
        <v>9.7960876139999993</v>
      </c>
      <c r="BT687" s="152">
        <v>2.3694414949999998</v>
      </c>
      <c r="BU687" s="152">
        <v>0.99162724700000004</v>
      </c>
      <c r="BV687" s="152">
        <v>2.7520258659999999</v>
      </c>
      <c r="BW687" s="152">
        <v>0.43979438399999998</v>
      </c>
      <c r="BX687" s="152">
        <v>2.8445759640000001</v>
      </c>
      <c r="BY687" s="152">
        <v>0.56895393599999999</v>
      </c>
      <c r="BZ687" s="152">
        <v>1.8855058579999999</v>
      </c>
      <c r="CA687" s="152">
        <v>0.27220615500000001</v>
      </c>
      <c r="CB687" s="152">
        <v>1.687764925</v>
      </c>
      <c r="CC687" s="152">
        <v>0.276770352</v>
      </c>
      <c r="CD687" s="152">
        <v>1.5516980140000001</v>
      </c>
      <c r="CE687" s="152">
        <v>8.9243469000000006E-2</v>
      </c>
      <c r="CF687" s="152">
        <v>0.29600356700000002</v>
      </c>
      <c r="CI687" s="152">
        <v>6.3674223740000002</v>
      </c>
      <c r="CJ687" s="152">
        <v>0.70752973900000005</v>
      </c>
      <c r="CK687" s="152">
        <v>0.36281048700000001</v>
      </c>
      <c r="CL687" s="152">
        <v>4.4257071000000002E-2</v>
      </c>
      <c r="CM687" s="152">
        <v>0.12356921799999999</v>
      </c>
      <c r="CN687" s="152">
        <v>3.2453928999999999E-2</v>
      </c>
      <c r="DC687" s="152">
        <v>38.879800000000003</v>
      </c>
      <c r="DD687" s="152">
        <v>1.8098E-2</v>
      </c>
      <c r="DE687" s="152">
        <v>3.2347000000000001E-2</v>
      </c>
      <c r="DF687" s="152">
        <v>20.987100000000002</v>
      </c>
      <c r="DG687" s="152">
        <v>39.4559</v>
      </c>
      <c r="DH687" s="152">
        <v>0.33185500000000001</v>
      </c>
      <c r="DI687" s="152">
        <v>1.2619999999999999E-2</v>
      </c>
      <c r="DJ687" s="152">
        <v>0.108693</v>
      </c>
      <c r="DM687" s="152">
        <v>0.225941</v>
      </c>
      <c r="DO687" s="154">
        <v>79.400000000000006</v>
      </c>
    </row>
    <row r="688" spans="1:149">
      <c r="A688" s="151">
        <v>2988</v>
      </c>
      <c r="B688" s="152" t="s">
        <v>2859</v>
      </c>
      <c r="C688" s="152" t="s">
        <v>3850</v>
      </c>
      <c r="D688" s="152" t="s">
        <v>3851</v>
      </c>
      <c r="E688" s="152" t="s">
        <v>3852</v>
      </c>
      <c r="F688" s="152" t="s">
        <v>9132</v>
      </c>
      <c r="H688" s="151">
        <v>357110</v>
      </c>
      <c r="I688" s="153" t="s">
        <v>3853</v>
      </c>
      <c r="L688" s="153" t="s">
        <v>5107</v>
      </c>
      <c r="M688" s="153" t="s">
        <v>5107</v>
      </c>
      <c r="O688" s="151">
        <v>3494</v>
      </c>
      <c r="R688" s="152" t="s">
        <v>3457</v>
      </c>
      <c r="S688" s="152" t="s">
        <v>2716</v>
      </c>
      <c r="T688" s="152">
        <v>52.631979999999999</v>
      </c>
      <c r="U688" s="152">
        <v>1.315116</v>
      </c>
      <c r="V688" s="152">
        <v>15.16944</v>
      </c>
      <c r="X688" s="152">
        <v>10.228275999999999</v>
      </c>
      <c r="Y688" s="152">
        <v>8.1826208000000005</v>
      </c>
      <c r="Z688" s="152">
        <v>2.2759848690000002</v>
      </c>
      <c r="AA688" s="152">
        <v>5.7501340000000001</v>
      </c>
      <c r="AB688" s="152">
        <v>0.2150416</v>
      </c>
      <c r="AC688" s="152">
        <v>8.6901360000000007</v>
      </c>
      <c r="AD688" s="152">
        <v>3.0762520000000002</v>
      </c>
      <c r="AE688" s="152">
        <v>0.77972039999999998</v>
      </c>
      <c r="AF688" s="152">
        <v>0.250919</v>
      </c>
      <c r="AI688" s="152">
        <v>98.107015000000004</v>
      </c>
      <c r="AJ688" s="152">
        <v>1.6578488220000001</v>
      </c>
      <c r="AK688" s="156">
        <f t="shared" si="10"/>
        <v>3.6926869850000001E-3</v>
      </c>
      <c r="AL688" s="151">
        <v>36.926869850000003</v>
      </c>
      <c r="AM688" s="151">
        <v>291.46575000000001</v>
      </c>
      <c r="AN688" s="151">
        <v>804.458125</v>
      </c>
      <c r="AO688" s="151">
        <v>454.32353849999998</v>
      </c>
      <c r="AQ688" s="152">
        <v>11.805952639999999</v>
      </c>
      <c r="AU688" s="151">
        <v>1038.903225</v>
      </c>
      <c r="AV688" s="152">
        <v>6416.3122300000005</v>
      </c>
      <c r="AW688" s="152">
        <v>38.00201328</v>
      </c>
      <c r="AX688" s="151">
        <v>8318.2165789999999</v>
      </c>
      <c r="AY688" s="151">
        <v>280.3727164</v>
      </c>
      <c r="AZ688" s="152">
        <v>54.376362589999999</v>
      </c>
      <c r="BA688" s="152">
        <v>33.288178960000003</v>
      </c>
      <c r="BB688" s="152">
        <v>34.544901850000002</v>
      </c>
      <c r="BC688" s="152">
        <v>119.2372929</v>
      </c>
      <c r="BD688" s="152">
        <v>91.877301059999994</v>
      </c>
      <c r="BE688" s="152">
        <v>27.86564001</v>
      </c>
      <c r="BG688" s="152">
        <v>19.892989440000001</v>
      </c>
      <c r="BH688" s="152">
        <v>396.07477949999998</v>
      </c>
      <c r="BI688" s="152">
        <v>27.452249930000001</v>
      </c>
      <c r="BJ688" s="152">
        <v>106.93360010000001</v>
      </c>
      <c r="BK688" s="152">
        <v>2.973664785</v>
      </c>
      <c r="BL688" s="152">
        <v>0.71310011100000004</v>
      </c>
      <c r="BN688" s="152">
        <v>1.329282369</v>
      </c>
      <c r="BO688" s="152">
        <v>220.99080520000001</v>
      </c>
      <c r="BP688" s="152">
        <v>10.343816670000001</v>
      </c>
      <c r="BQ688" s="152">
        <v>24.62186775</v>
      </c>
      <c r="BR688" s="152">
        <v>3.5409384369999999</v>
      </c>
      <c r="BS688" s="152">
        <v>16.576099899999999</v>
      </c>
      <c r="BT688" s="152">
        <v>4.2024336379999996</v>
      </c>
      <c r="BU688" s="152">
        <v>1.2138737129999999</v>
      </c>
      <c r="BV688" s="152">
        <v>4.9596497880000001</v>
      </c>
      <c r="BW688" s="152">
        <v>0.78886267099999996</v>
      </c>
      <c r="BX688" s="152">
        <v>4.8109415579999997</v>
      </c>
      <c r="BY688" s="152">
        <v>1.0632398679999999</v>
      </c>
      <c r="BZ688" s="152">
        <v>3.1614032970000001</v>
      </c>
      <c r="CA688" s="152">
        <v>0.457700936</v>
      </c>
      <c r="CB688" s="152">
        <v>2.8721971270000002</v>
      </c>
      <c r="CC688" s="152">
        <v>0.46113492699999997</v>
      </c>
      <c r="CD688" s="152">
        <v>3.0383021069999998</v>
      </c>
      <c r="CE688" s="152">
        <v>0.165121562</v>
      </c>
      <c r="CF688" s="152">
        <v>9.3788734999999998E-2</v>
      </c>
      <c r="CI688" s="152">
        <v>9.1909971929999994</v>
      </c>
      <c r="CJ688" s="152">
        <v>1.753903963</v>
      </c>
      <c r="CK688" s="152">
        <v>0.62043707400000003</v>
      </c>
      <c r="CL688" s="152">
        <v>4.8260996E-2</v>
      </c>
      <c r="CM688" s="152">
        <v>0.29751386499999999</v>
      </c>
      <c r="CN688" s="152">
        <v>1.0573456E-2</v>
      </c>
      <c r="DC688" s="152">
        <v>38.9161</v>
      </c>
      <c r="DD688" s="152">
        <v>3.5113999999999999E-2</v>
      </c>
      <c r="DE688" s="152">
        <v>1.4631E-2</v>
      </c>
      <c r="DF688" s="152">
        <v>20.009499999999999</v>
      </c>
      <c r="DG688" s="152">
        <v>39.966500000000003</v>
      </c>
      <c r="DH688" s="152">
        <v>0.32893899999999998</v>
      </c>
      <c r="DI688" s="152">
        <v>1.0059999999999999E-2</v>
      </c>
      <c r="DJ688" s="152">
        <v>8.8775999999999994E-2</v>
      </c>
      <c r="DM688" s="152">
        <v>0.23233899999999999</v>
      </c>
      <c r="DO688" s="154">
        <v>79.680000000000007</v>
      </c>
    </row>
    <row r="689" spans="1:119">
      <c r="A689" s="151">
        <v>2989</v>
      </c>
      <c r="B689" s="152" t="s">
        <v>2859</v>
      </c>
      <c r="C689" s="152" t="s">
        <v>3850</v>
      </c>
      <c r="D689" s="152" t="s">
        <v>3851</v>
      </c>
      <c r="E689" s="152" t="s">
        <v>3852</v>
      </c>
      <c r="F689" s="152" t="s">
        <v>9133</v>
      </c>
      <c r="H689" s="151">
        <v>357110</v>
      </c>
      <c r="I689" s="153" t="s">
        <v>3853</v>
      </c>
      <c r="L689" s="153" t="s">
        <v>4958</v>
      </c>
      <c r="M689" s="153" t="s">
        <v>4958</v>
      </c>
      <c r="O689" s="151">
        <v>3494</v>
      </c>
      <c r="R689" s="152" t="s">
        <v>3457</v>
      </c>
      <c r="S689" s="152" t="s">
        <v>2716</v>
      </c>
      <c r="T689" s="152">
        <v>51.975459999999998</v>
      </c>
      <c r="U689" s="152">
        <v>1.6597660000000001</v>
      </c>
      <c r="V689" s="152">
        <v>11.83662</v>
      </c>
      <c r="X689" s="152">
        <v>15.023260000000001</v>
      </c>
      <c r="Y689" s="152">
        <v>12.018608</v>
      </c>
      <c r="Z689" s="152">
        <v>3.3429595019999998</v>
      </c>
      <c r="AA689" s="152">
        <v>5.9147920000000003</v>
      </c>
      <c r="AB689" s="152">
        <v>0.22870579999999999</v>
      </c>
      <c r="AC689" s="152">
        <v>8.1821099999999998</v>
      </c>
      <c r="AD689" s="152">
        <v>2.7213940000000001</v>
      </c>
      <c r="AE689" s="152">
        <v>0.53725619999999996</v>
      </c>
      <c r="AF689" s="152">
        <v>0.32500259999999997</v>
      </c>
      <c r="AI689" s="152">
        <v>98.404366600000003</v>
      </c>
      <c r="AJ689" s="152">
        <v>2.0394595780000002</v>
      </c>
      <c r="AK689" s="156">
        <f t="shared" si="10"/>
        <v>9.2297268779999997E-3</v>
      </c>
      <c r="AL689" s="151">
        <v>92.297268779999996</v>
      </c>
      <c r="AM689" s="151">
        <v>288.9531667</v>
      </c>
      <c r="AN689" s="151">
        <v>174.82525000000001</v>
      </c>
      <c r="AO689" s="151">
        <v>453.51592310000001</v>
      </c>
      <c r="AQ689" s="152">
        <v>10.858008269999999</v>
      </c>
      <c r="AU689" s="151">
        <v>1425.107663</v>
      </c>
      <c r="AV689" s="152">
        <v>4456.8891309999999</v>
      </c>
      <c r="AW689" s="152">
        <v>38.912450790000001</v>
      </c>
      <c r="AX689" s="151">
        <v>10709.5337</v>
      </c>
      <c r="AY689" s="151">
        <v>364.2805922</v>
      </c>
      <c r="AZ689" s="152">
        <v>22.640456239999999</v>
      </c>
      <c r="BA689" s="152">
        <v>39.298248430000001</v>
      </c>
      <c r="BB689" s="152">
        <v>32.635499889999998</v>
      </c>
      <c r="BC689" s="152">
        <v>110.9816819</v>
      </c>
      <c r="BD689" s="152">
        <v>158.84359749999999</v>
      </c>
      <c r="BE689" s="152">
        <v>26.43531144</v>
      </c>
      <c r="BG689" s="152">
        <v>16.276918899999998</v>
      </c>
      <c r="BH689" s="152">
        <v>367.66054700000001</v>
      </c>
      <c r="BI689" s="152">
        <v>32.109248520000001</v>
      </c>
      <c r="BJ689" s="152">
        <v>136.62548100000001</v>
      </c>
      <c r="BK689" s="152">
        <v>3.716938485</v>
      </c>
      <c r="BL689" s="152">
        <v>0.81902473200000003</v>
      </c>
      <c r="BN689" s="152">
        <v>1.533833091</v>
      </c>
      <c r="BO689" s="152">
        <v>210.990532</v>
      </c>
      <c r="BP689" s="152">
        <v>12.103387</v>
      </c>
      <c r="BQ689" s="152">
        <v>29.566108759999999</v>
      </c>
      <c r="BR689" s="152">
        <v>4.1910368299999998</v>
      </c>
      <c r="BS689" s="152">
        <v>19.639096110000001</v>
      </c>
      <c r="BT689" s="152">
        <v>4.8112650400000003</v>
      </c>
      <c r="BU689" s="152">
        <v>1.3126960889999999</v>
      </c>
      <c r="BV689" s="152">
        <v>5.6182578550000004</v>
      </c>
      <c r="BW689" s="152">
        <v>0.89819881899999998</v>
      </c>
      <c r="BX689" s="152">
        <v>5.7830407299999997</v>
      </c>
      <c r="BY689" s="152">
        <v>1.1853251069999999</v>
      </c>
      <c r="BZ689" s="152">
        <v>3.4709425700000001</v>
      </c>
      <c r="CA689" s="152">
        <v>0.53624240899999998</v>
      </c>
      <c r="CB689" s="152">
        <v>3.3463085399999999</v>
      </c>
      <c r="CC689" s="152">
        <v>0.52722281800000004</v>
      </c>
      <c r="CD689" s="152">
        <v>3.6646473460000002</v>
      </c>
      <c r="CE689" s="152">
        <v>0.21676077199999999</v>
      </c>
      <c r="CF689" s="152">
        <v>0.660781968</v>
      </c>
      <c r="CI689" s="152">
        <v>7.4661936539999996</v>
      </c>
      <c r="CJ689" s="152">
        <v>2.1367471920000001</v>
      </c>
      <c r="CK689" s="152">
        <v>0.78626817699999996</v>
      </c>
      <c r="CL689" s="152">
        <v>5.2614808999999998E-2</v>
      </c>
      <c r="CM689" s="152">
        <v>0.32725557900000002</v>
      </c>
      <c r="CN689" s="152">
        <v>-8.0672920000000002E-3</v>
      </c>
      <c r="DC689" s="152">
        <v>37.649900000000002</v>
      </c>
      <c r="DD689" s="152">
        <v>1.8984000000000001E-2</v>
      </c>
      <c r="DE689" s="152">
        <v>4.4330000000000003E-3</v>
      </c>
      <c r="DF689" s="152">
        <v>27.654699999999998</v>
      </c>
      <c r="DG689" s="152">
        <v>33.662700000000001</v>
      </c>
      <c r="DH689" s="152">
        <v>0.43082199999999998</v>
      </c>
      <c r="DI689" s="152" t="s">
        <v>2867</v>
      </c>
      <c r="DJ689" s="152">
        <v>6.4522999999999997E-2</v>
      </c>
      <c r="DM689" s="152">
        <v>0.27891300000000002</v>
      </c>
      <c r="DO689" s="154">
        <v>74.17</v>
      </c>
    </row>
    <row r="690" spans="1:119">
      <c r="A690" s="151">
        <v>2994</v>
      </c>
      <c r="B690" s="152" t="s">
        <v>2859</v>
      </c>
      <c r="C690" s="152" t="s">
        <v>3850</v>
      </c>
      <c r="D690" s="152" t="s">
        <v>3851</v>
      </c>
      <c r="E690" s="152" t="s">
        <v>3852</v>
      </c>
      <c r="F690" s="152" t="s">
        <v>9134</v>
      </c>
      <c r="H690" s="151">
        <v>357110</v>
      </c>
      <c r="I690" s="153" t="s">
        <v>3853</v>
      </c>
      <c r="L690" s="153" t="s">
        <v>4981</v>
      </c>
      <c r="M690" s="153" t="s">
        <v>4981</v>
      </c>
      <c r="O690" s="151">
        <v>3494</v>
      </c>
      <c r="R690" s="152" t="s">
        <v>3457</v>
      </c>
      <c r="S690" s="152" t="s">
        <v>2716</v>
      </c>
      <c r="T690" s="152">
        <v>52.064300000000003</v>
      </c>
      <c r="U690" s="152">
        <v>0.84427660000000004</v>
      </c>
      <c r="V690" s="152">
        <v>16.713000000000001</v>
      </c>
      <c r="X690" s="152">
        <v>9.4877179999999992</v>
      </c>
      <c r="Y690" s="152">
        <v>7.5901744000000004</v>
      </c>
      <c r="Z690" s="152">
        <v>2.111196707</v>
      </c>
      <c r="AA690" s="152">
        <v>5.1198459999999999</v>
      </c>
      <c r="AB690" s="152">
        <v>0.1666396</v>
      </c>
      <c r="AC690" s="152">
        <v>9.0665960000000005</v>
      </c>
      <c r="AD690" s="152">
        <v>3.65055</v>
      </c>
      <c r="AE690" s="152">
        <v>0.44448860000000001</v>
      </c>
      <c r="AF690" s="152">
        <v>0.14162259999999999</v>
      </c>
      <c r="AI690" s="152">
        <v>97.699037399999995</v>
      </c>
      <c r="AJ690" s="152">
        <v>2.0695756329999999</v>
      </c>
      <c r="AK690" s="156">
        <f t="shared" si="10"/>
        <v>1.520782436E-2</v>
      </c>
      <c r="AL690" s="151">
        <v>152.07824360000001</v>
      </c>
      <c r="AM690" s="151">
        <v>256.18329169999998</v>
      </c>
      <c r="AN690" s="151">
        <v>922.18562499999996</v>
      </c>
      <c r="AO690" s="151">
        <v>399.85530770000003</v>
      </c>
      <c r="AQ690" s="152">
        <v>9.2809163479999999</v>
      </c>
      <c r="AU690" s="151">
        <v>577.9568759</v>
      </c>
      <c r="AV690" s="152">
        <v>3411.587661</v>
      </c>
      <c r="AW690" s="152">
        <v>31.961095530000001</v>
      </c>
      <c r="AX690" s="151">
        <v>5562.5956550000001</v>
      </c>
      <c r="AY690" s="151">
        <v>246.7750455</v>
      </c>
      <c r="AZ690" s="152">
        <v>86.207088639999995</v>
      </c>
      <c r="BA690" s="152">
        <v>25.901893510000001</v>
      </c>
      <c r="BB690" s="152">
        <v>22.752150100000001</v>
      </c>
      <c r="BC690" s="152">
        <v>88.033565100000004</v>
      </c>
      <c r="BD690" s="152">
        <v>99.754490930000003</v>
      </c>
      <c r="BE690" s="152">
        <v>23.424847020000001</v>
      </c>
      <c r="BG690" s="152">
        <v>7.8063129929999997</v>
      </c>
      <c r="BH690" s="152">
        <v>455.27986970000001</v>
      </c>
      <c r="BI690" s="152">
        <v>15.744516839999999</v>
      </c>
      <c r="BJ690" s="152">
        <v>48.971526400000002</v>
      </c>
      <c r="BK690" s="152">
        <v>1.5091471359999999</v>
      </c>
      <c r="BL690" s="152">
        <v>0.26960937200000001</v>
      </c>
      <c r="BN690" s="152">
        <v>1.0200635490000001</v>
      </c>
      <c r="BO690" s="152">
        <v>156.54050470000001</v>
      </c>
      <c r="BP690" s="152">
        <v>5.54649912</v>
      </c>
      <c r="BQ690" s="152">
        <v>13.16051496</v>
      </c>
      <c r="BR690" s="152">
        <v>1.937544774</v>
      </c>
      <c r="BS690" s="152">
        <v>8.7371933810000009</v>
      </c>
      <c r="BT690" s="152">
        <v>2.372279335</v>
      </c>
      <c r="BU690" s="152">
        <v>0.87923253800000001</v>
      </c>
      <c r="BV690" s="152">
        <v>2.8924772870000002</v>
      </c>
      <c r="BW690" s="152">
        <v>0.45696242300000001</v>
      </c>
      <c r="BX690" s="152">
        <v>2.8780412129999999</v>
      </c>
      <c r="BY690" s="152">
        <v>0.61828605299999995</v>
      </c>
      <c r="BZ690" s="152">
        <v>1.5401893</v>
      </c>
      <c r="CA690" s="152">
        <v>0.28627464600000002</v>
      </c>
      <c r="CB690" s="152">
        <v>1.885714337</v>
      </c>
      <c r="CC690" s="152">
        <v>0.26278587399999997</v>
      </c>
      <c r="CD690" s="152">
        <v>1.3716394190000001</v>
      </c>
      <c r="CE690" s="152">
        <v>8.7242292999999999E-2</v>
      </c>
      <c r="CF690" s="152">
        <v>1.595783406</v>
      </c>
      <c r="CI690" s="152">
        <v>4.9525821700000003</v>
      </c>
      <c r="CJ690" s="152">
        <v>0.69687447800000002</v>
      </c>
      <c r="CK690" s="152">
        <v>0.249405188</v>
      </c>
      <c r="CL690" s="152">
        <v>3.2089829E-2</v>
      </c>
      <c r="CM690" s="152">
        <v>0.126571508</v>
      </c>
      <c r="CN690" s="152">
        <v>-8.9104530000000005E-3</v>
      </c>
      <c r="DC690" s="152">
        <v>39.153440000000003</v>
      </c>
      <c r="DD690" s="152">
        <v>1.29354E-2</v>
      </c>
      <c r="DE690" s="152">
        <v>2.5535800000000001E-2</v>
      </c>
      <c r="DF690" s="152">
        <v>18.351579999999998</v>
      </c>
      <c r="DG690" s="152">
        <v>41.65652</v>
      </c>
      <c r="DH690" s="152">
        <v>0.28632299999999999</v>
      </c>
      <c r="DI690" s="152">
        <v>1.5574599999999999E-2</v>
      </c>
      <c r="DJ690" s="152">
        <v>0.1174606</v>
      </c>
      <c r="DM690" s="152">
        <v>0.207507</v>
      </c>
      <c r="DO690" s="154">
        <v>78.849999999999994</v>
      </c>
    </row>
    <row r="691" spans="1:119">
      <c r="A691" s="151">
        <v>2995</v>
      </c>
      <c r="B691" s="152" t="s">
        <v>2859</v>
      </c>
      <c r="C691" s="152" t="s">
        <v>3850</v>
      </c>
      <c r="D691" s="152" t="s">
        <v>3851</v>
      </c>
      <c r="E691" s="152" t="s">
        <v>3852</v>
      </c>
      <c r="F691" s="152" t="s">
        <v>9135</v>
      </c>
      <c r="H691" s="151">
        <v>357110</v>
      </c>
      <c r="I691" s="153" t="s">
        <v>3853</v>
      </c>
      <c r="L691" s="153" t="s">
        <v>4811</v>
      </c>
      <c r="M691" s="153" t="s">
        <v>4811</v>
      </c>
      <c r="O691" s="151">
        <v>3494</v>
      </c>
      <c r="R691" s="152" t="s">
        <v>3457</v>
      </c>
      <c r="S691" s="152" t="s">
        <v>2716</v>
      </c>
      <c r="T691" s="152">
        <v>51.498260000000002</v>
      </c>
      <c r="U691" s="152">
        <v>1.0439020000000001</v>
      </c>
      <c r="V691" s="152">
        <v>16.999559999999999</v>
      </c>
      <c r="X691" s="152">
        <v>9.5222099999999994</v>
      </c>
      <c r="Y691" s="152">
        <v>7.6177679999999999</v>
      </c>
      <c r="Z691" s="152">
        <v>2.1188718290000002</v>
      </c>
      <c r="AA691" s="152">
        <v>4.908512</v>
      </c>
      <c r="AB691" s="152">
        <v>0.1713914</v>
      </c>
      <c r="AC691" s="152">
        <v>9.6827660000000009</v>
      </c>
      <c r="AD691" s="152">
        <v>3.2200700000000002</v>
      </c>
      <c r="AE691" s="152">
        <v>0.60636900000000005</v>
      </c>
      <c r="AF691" s="152">
        <v>0.1895126</v>
      </c>
      <c r="AI691" s="152">
        <v>97.842552999999995</v>
      </c>
      <c r="AJ691" s="152">
        <v>1.6067539630000001</v>
      </c>
      <c r="AK691" s="156">
        <f t="shared" si="10"/>
        <v>2.485250869E-3</v>
      </c>
      <c r="AL691" s="151">
        <v>24.852508690000001</v>
      </c>
      <c r="AM691" s="151">
        <v>324.27237500000001</v>
      </c>
      <c r="AN691" s="151">
        <v>577.47212500000001</v>
      </c>
      <c r="AO691" s="151">
        <v>531.95146150000005</v>
      </c>
      <c r="AQ691" s="152">
        <v>10.07728504</v>
      </c>
      <c r="AU691" s="151">
        <v>740.1803281</v>
      </c>
      <c r="AV691" s="152">
        <v>4782.00288</v>
      </c>
      <c r="AW691" s="152">
        <v>32.239578209999998</v>
      </c>
      <c r="AX691" s="151">
        <v>6708.6080840000004</v>
      </c>
      <c r="AY691" s="151">
        <v>241.63536619999999</v>
      </c>
      <c r="AZ691" s="152">
        <v>87.665104690000007</v>
      </c>
      <c r="BA691" s="152">
        <v>26.526655590000001</v>
      </c>
      <c r="BB691" s="152">
        <v>21.893451550000002</v>
      </c>
      <c r="BC691" s="152">
        <v>135.14592260000001</v>
      </c>
      <c r="BD691" s="152">
        <v>87.345862339999996</v>
      </c>
      <c r="BE691" s="152">
        <v>25.10460016</v>
      </c>
      <c r="BG691" s="152">
        <v>12.500122790000001</v>
      </c>
      <c r="BH691" s="152">
        <v>438.03089419999998</v>
      </c>
      <c r="BI691" s="152">
        <v>20.553380359999998</v>
      </c>
      <c r="BJ691" s="152">
        <v>75.218895219999993</v>
      </c>
      <c r="BK691" s="152">
        <v>2.3157567700000001</v>
      </c>
      <c r="BL691" s="152">
        <v>0.49437756999999999</v>
      </c>
      <c r="BN691" s="152">
        <v>4.3212863429999997</v>
      </c>
      <c r="BO691" s="152">
        <v>181.76564279999999</v>
      </c>
      <c r="BP691" s="152">
        <v>7.9333691609999999</v>
      </c>
      <c r="BQ691" s="152">
        <v>18.37790992</v>
      </c>
      <c r="BR691" s="152">
        <v>2.7020881870000002</v>
      </c>
      <c r="BS691" s="152">
        <v>12.514930489999999</v>
      </c>
      <c r="BT691" s="152">
        <v>3.2355469719999999</v>
      </c>
      <c r="BU691" s="152">
        <v>1.119606154</v>
      </c>
      <c r="BV691" s="152">
        <v>3.6230396140000001</v>
      </c>
      <c r="BW691" s="152">
        <v>0.63367196800000003</v>
      </c>
      <c r="BX691" s="152">
        <v>3.57143093</v>
      </c>
      <c r="BY691" s="152">
        <v>0.80463079599999998</v>
      </c>
      <c r="BZ691" s="152">
        <v>2.148112077</v>
      </c>
      <c r="CA691" s="152">
        <v>0.34972608300000002</v>
      </c>
      <c r="CB691" s="152">
        <v>1.853457315</v>
      </c>
      <c r="CC691" s="152">
        <v>0.33264068600000002</v>
      </c>
      <c r="CD691" s="152">
        <v>2.0008623409999999</v>
      </c>
      <c r="CE691" s="152">
        <v>0.111469863</v>
      </c>
      <c r="CF691" s="152">
        <v>0.57946114800000004</v>
      </c>
      <c r="CI691" s="152">
        <v>6.6543386010000001</v>
      </c>
      <c r="CJ691" s="152">
        <v>1.2347648659999999</v>
      </c>
      <c r="CK691" s="152">
        <v>0.421386227</v>
      </c>
      <c r="CL691" s="152">
        <v>5.5686774000000001E-2</v>
      </c>
      <c r="CM691" s="152">
        <v>0.13824916300000001</v>
      </c>
      <c r="CN691" s="152">
        <v>-6.0338632000000003E-2</v>
      </c>
      <c r="DC691" s="152">
        <v>39.153440000000003</v>
      </c>
      <c r="DD691" s="152">
        <v>1.29354E-2</v>
      </c>
      <c r="DE691" s="152">
        <v>2.5535800000000001E-2</v>
      </c>
      <c r="DF691" s="152">
        <v>18.351579999999998</v>
      </c>
      <c r="DG691" s="152">
        <v>41.65652</v>
      </c>
      <c r="DH691" s="152">
        <v>0.28632299999999999</v>
      </c>
      <c r="DI691" s="152">
        <v>1.5574599999999999E-2</v>
      </c>
      <c r="DJ691" s="152">
        <v>0.1174606</v>
      </c>
      <c r="DM691" s="152">
        <v>0.207507</v>
      </c>
      <c r="DO691" s="154">
        <v>78.069999999999993</v>
      </c>
    </row>
    <row r="692" spans="1:119">
      <c r="A692" s="151">
        <v>2996</v>
      </c>
      <c r="B692" s="152" t="s">
        <v>2859</v>
      </c>
      <c r="C692" s="152" t="s">
        <v>3850</v>
      </c>
      <c r="D692" s="152" t="s">
        <v>3851</v>
      </c>
      <c r="E692" s="152" t="s">
        <v>3852</v>
      </c>
      <c r="F692" s="152" t="s">
        <v>9136</v>
      </c>
      <c r="H692" s="151">
        <v>357110</v>
      </c>
      <c r="I692" s="153" t="s">
        <v>3853</v>
      </c>
      <c r="L692" s="153" t="s">
        <v>4819</v>
      </c>
      <c r="M692" s="153" t="s">
        <v>4819</v>
      </c>
      <c r="O692" s="151">
        <v>3494</v>
      </c>
      <c r="R692" s="152" t="s">
        <v>3457</v>
      </c>
      <c r="S692" s="152" t="s">
        <v>2716</v>
      </c>
      <c r="T692" s="152">
        <v>51.512360000000001</v>
      </c>
      <c r="U692" s="152">
        <v>0.83551359999999997</v>
      </c>
      <c r="V692" s="152">
        <v>16.86082</v>
      </c>
      <c r="X692" s="152">
        <v>9.6441040000000005</v>
      </c>
      <c r="Y692" s="152">
        <v>7.7152832</v>
      </c>
      <c r="Z692" s="152">
        <v>2.1459955499999999</v>
      </c>
      <c r="AA692" s="152">
        <v>5.1912659999999997</v>
      </c>
      <c r="AB692" s="152">
        <v>0.15134919999999999</v>
      </c>
      <c r="AC692" s="152">
        <v>9.2305919999999997</v>
      </c>
      <c r="AD692" s="152">
        <v>3.546208</v>
      </c>
      <c r="AE692" s="152">
        <v>0.438251</v>
      </c>
      <c r="AF692" s="152">
        <v>0.15426500000000001</v>
      </c>
      <c r="AI692" s="152">
        <v>97.564728799999997</v>
      </c>
      <c r="AJ692" s="152">
        <v>2.1142568100000001</v>
      </c>
      <c r="AK692" s="156">
        <f t="shared" si="10"/>
        <v>1.5635323239999999E-2</v>
      </c>
      <c r="AL692" s="151">
        <v>156.3532324</v>
      </c>
      <c r="AM692" s="151">
        <v>255.01295830000001</v>
      </c>
      <c r="AN692" s="151">
        <v>1033.5337500000001</v>
      </c>
      <c r="AO692" s="151">
        <v>448.55876919999997</v>
      </c>
      <c r="AQ692" s="152">
        <v>9.1629017659999992</v>
      </c>
      <c r="AU692" s="151">
        <v>611.68786309999996</v>
      </c>
      <c r="AV692" s="152">
        <v>3469.5097730000002</v>
      </c>
      <c r="AW692" s="152">
        <v>33.250419200000003</v>
      </c>
      <c r="AX692" s="151">
        <v>5694.6395750000001</v>
      </c>
      <c r="AY692" s="151">
        <v>245.5980461</v>
      </c>
      <c r="AZ692" s="152">
        <v>87.641169509999997</v>
      </c>
      <c r="BA692" s="152">
        <v>27.23032791</v>
      </c>
      <c r="BB692" s="152">
        <v>24.938928879999999</v>
      </c>
      <c r="BC692" s="152">
        <v>99.858118899999994</v>
      </c>
      <c r="BD692" s="152">
        <v>92.502178509999993</v>
      </c>
      <c r="BE692" s="152">
        <v>23.13353219</v>
      </c>
      <c r="BG692" s="152">
        <v>8.1138811010000005</v>
      </c>
      <c r="BH692" s="152">
        <v>462.46806609999999</v>
      </c>
      <c r="BI692" s="152">
        <v>16.710027109999999</v>
      </c>
      <c r="BJ692" s="152">
        <v>53.515068880000001</v>
      </c>
      <c r="BK692" s="152">
        <v>1.544867974</v>
      </c>
      <c r="BL692" s="152">
        <v>0.33450001600000001</v>
      </c>
      <c r="BN692" s="152">
        <v>0.63296260699999995</v>
      </c>
      <c r="BO692" s="152">
        <v>152.03305409999999</v>
      </c>
      <c r="BP692" s="152">
        <v>5.5977295649999999</v>
      </c>
      <c r="BQ692" s="152">
        <v>12.97480625</v>
      </c>
      <c r="BR692" s="152">
        <v>1.960763021</v>
      </c>
      <c r="BS692" s="152">
        <v>9.4069582450000002</v>
      </c>
      <c r="BT692" s="152">
        <v>2.5151349070000002</v>
      </c>
      <c r="BU692" s="152">
        <v>0.86450951499999995</v>
      </c>
      <c r="BV692" s="152">
        <v>2.9473856879999998</v>
      </c>
      <c r="BW692" s="152">
        <v>0.45394016799999998</v>
      </c>
      <c r="BX692" s="152">
        <v>2.9089129200000001</v>
      </c>
      <c r="BY692" s="152">
        <v>0.58597898100000001</v>
      </c>
      <c r="BZ692" s="152">
        <v>1.8452624049999999</v>
      </c>
      <c r="CA692" s="152">
        <v>0.29360842999999998</v>
      </c>
      <c r="CB692" s="152">
        <v>1.7863361980000001</v>
      </c>
      <c r="CC692" s="152">
        <v>0.28866941699999998</v>
      </c>
      <c r="CD692" s="152">
        <v>1.475199833</v>
      </c>
      <c r="CE692" s="152">
        <v>8.7559278000000004E-2</v>
      </c>
      <c r="CF692" s="152">
        <v>0.142870794</v>
      </c>
      <c r="CI692" s="152">
        <v>4.8064254240000004</v>
      </c>
      <c r="CJ692" s="152">
        <v>0.77238329800000005</v>
      </c>
      <c r="CK692" s="152">
        <v>0.25090640199999997</v>
      </c>
      <c r="CL692" s="152">
        <v>3.5317752000000001E-2</v>
      </c>
      <c r="CM692" s="152">
        <v>0.111029</v>
      </c>
      <c r="CN692" s="152">
        <v>-6.2731817999999995E-2</v>
      </c>
      <c r="DC692" s="152">
        <v>39.153440000000003</v>
      </c>
      <c r="DD692" s="152">
        <v>1.29354E-2</v>
      </c>
      <c r="DE692" s="152">
        <v>2.5535800000000001E-2</v>
      </c>
      <c r="DF692" s="152">
        <v>18.351579999999998</v>
      </c>
      <c r="DG692" s="152">
        <v>41.65652</v>
      </c>
      <c r="DH692" s="152">
        <v>0.28632299999999999</v>
      </c>
      <c r="DI692" s="152">
        <v>1.5574599999999999E-2</v>
      </c>
      <c r="DJ692" s="152">
        <v>0.1174606</v>
      </c>
      <c r="DM692" s="152">
        <v>0.207507</v>
      </c>
      <c r="DO692" s="154">
        <v>78.8</v>
      </c>
    </row>
    <row r="693" spans="1:119">
      <c r="A693" s="151">
        <v>2997</v>
      </c>
      <c r="B693" s="152" t="s">
        <v>2859</v>
      </c>
      <c r="C693" s="152" t="s">
        <v>3850</v>
      </c>
      <c r="D693" s="152" t="s">
        <v>3851</v>
      </c>
      <c r="E693" s="152" t="s">
        <v>3852</v>
      </c>
      <c r="F693" s="152" t="s">
        <v>9137</v>
      </c>
      <c r="H693" s="151">
        <v>357110</v>
      </c>
      <c r="I693" s="153" t="s">
        <v>3853</v>
      </c>
      <c r="L693" s="153" t="s">
        <v>4823</v>
      </c>
      <c r="M693" s="153" t="s">
        <v>4823</v>
      </c>
      <c r="O693" s="151">
        <v>3494</v>
      </c>
      <c r="R693" s="152" t="s">
        <v>3457</v>
      </c>
      <c r="S693" s="152" t="s">
        <v>2716</v>
      </c>
      <c r="T693" s="152">
        <v>51.519919999999999</v>
      </c>
      <c r="U693" s="152">
        <v>0.87918280000000004</v>
      </c>
      <c r="V693" s="152">
        <v>16.89358</v>
      </c>
      <c r="X693" s="152">
        <v>9.6879519999999992</v>
      </c>
      <c r="Y693" s="152">
        <v>7.7503615999999997</v>
      </c>
      <c r="Z693" s="152">
        <v>2.1557525590000002</v>
      </c>
      <c r="AA693" s="152">
        <v>5.2751320000000002</v>
      </c>
      <c r="AB693" s="152">
        <v>0.1805496</v>
      </c>
      <c r="AC693" s="152">
        <v>9.1786460000000005</v>
      </c>
      <c r="AD693" s="152">
        <v>3.5994120000000001</v>
      </c>
      <c r="AE693" s="152">
        <v>0.44048199999999998</v>
      </c>
      <c r="AF693" s="152">
        <v>0.14333199999999999</v>
      </c>
      <c r="AI693" s="152">
        <v>97.798188400000001</v>
      </c>
      <c r="AJ693" s="152">
        <v>2.0995852679999998</v>
      </c>
      <c r="AK693" s="156">
        <f t="shared" si="10"/>
        <v>1.9566156680000002E-2</v>
      </c>
      <c r="AL693" s="151">
        <v>195.6615668</v>
      </c>
      <c r="AM693" s="151">
        <v>260.13366669999999</v>
      </c>
      <c r="AN693" s="151">
        <v>997.8075</v>
      </c>
      <c r="AO693" s="151">
        <v>426.92500000000001</v>
      </c>
      <c r="AQ693" s="152">
        <v>9.8328169390000006</v>
      </c>
      <c r="AU693" s="151">
        <v>607.66804549999995</v>
      </c>
      <c r="AV693" s="152">
        <v>3625.5704000000001</v>
      </c>
      <c r="AW693" s="152">
        <v>32.22308031</v>
      </c>
      <c r="AX693" s="151">
        <v>5669.5743679999996</v>
      </c>
      <c r="AY693" s="151">
        <v>243.22256369999999</v>
      </c>
      <c r="AZ693" s="152">
        <v>88.15925292</v>
      </c>
      <c r="BA693" s="152">
        <v>27.416058530000001</v>
      </c>
      <c r="BB693" s="152">
        <v>25.00258251</v>
      </c>
      <c r="BC693" s="152">
        <v>103.2343314</v>
      </c>
      <c r="BD693" s="152">
        <v>91.855124270000005</v>
      </c>
      <c r="BE693" s="152">
        <v>23.175039720000001</v>
      </c>
      <c r="BG693" s="152">
        <v>8.2802226779999994</v>
      </c>
      <c r="BH693" s="152">
        <v>451.29667649999999</v>
      </c>
      <c r="BI693" s="152">
        <v>16.58381331</v>
      </c>
      <c r="BJ693" s="152">
        <v>52.695794890000002</v>
      </c>
      <c r="BK693" s="152">
        <v>1.5037204790000001</v>
      </c>
      <c r="BL693" s="152">
        <v>0.232173038</v>
      </c>
      <c r="BN693" s="152">
        <v>0.74658922400000005</v>
      </c>
      <c r="BO693" s="152">
        <v>152.53639810000001</v>
      </c>
      <c r="BP693" s="152">
        <v>5.6878414040000003</v>
      </c>
      <c r="BQ693" s="152">
        <v>12.888099029999999</v>
      </c>
      <c r="BR693" s="152">
        <v>1.8997659179999999</v>
      </c>
      <c r="BS693" s="152">
        <v>9.1552939149999997</v>
      </c>
      <c r="BT693" s="152">
        <v>2.416020563</v>
      </c>
      <c r="BU693" s="152">
        <v>1.0045092470000001</v>
      </c>
      <c r="BV693" s="152">
        <v>2.7646242289999998</v>
      </c>
      <c r="BW693" s="152">
        <v>0.44654530599999998</v>
      </c>
      <c r="BX693" s="152">
        <v>2.817446999</v>
      </c>
      <c r="BY693" s="152">
        <v>0.67034839000000002</v>
      </c>
      <c r="BZ693" s="152">
        <v>1.89106665</v>
      </c>
      <c r="CA693" s="152">
        <v>0.29001989099999997</v>
      </c>
      <c r="CB693" s="152">
        <v>1.873671112</v>
      </c>
      <c r="CC693" s="152">
        <v>0.32960049699999999</v>
      </c>
      <c r="CD693" s="152">
        <v>1.510311899</v>
      </c>
      <c r="CE693" s="152">
        <v>8.5993864000000003E-2</v>
      </c>
      <c r="CF693" s="152">
        <v>0.29307455900000001</v>
      </c>
      <c r="CI693" s="152">
        <v>5.0761177550000003</v>
      </c>
      <c r="CJ693" s="152">
        <v>0.78882008199999998</v>
      </c>
      <c r="CK693" s="152">
        <v>0.26827842899999998</v>
      </c>
      <c r="CL693" s="152">
        <v>4.7990244000000001E-2</v>
      </c>
      <c r="CM693" s="152">
        <v>8.2037842E-2</v>
      </c>
      <c r="CN693" s="152">
        <v>-7.5965669999999999E-2</v>
      </c>
      <c r="DC693" s="152">
        <v>39.153440000000003</v>
      </c>
      <c r="DD693" s="152">
        <v>1.29354E-2</v>
      </c>
      <c r="DE693" s="152">
        <v>2.5535800000000001E-2</v>
      </c>
      <c r="DF693" s="152">
        <v>18.351579999999998</v>
      </c>
      <c r="DG693" s="152">
        <v>41.65652</v>
      </c>
      <c r="DH693" s="152">
        <v>0.28632299999999999</v>
      </c>
      <c r="DI693" s="152">
        <v>1.5574599999999999E-2</v>
      </c>
      <c r="DJ693" s="152">
        <v>0.1174606</v>
      </c>
      <c r="DM693" s="152">
        <v>0.207507</v>
      </c>
      <c r="DO693" s="154">
        <v>79.02</v>
      </c>
    </row>
    <row r="694" spans="1:119">
      <c r="A694" s="151">
        <v>3001</v>
      </c>
      <c r="B694" s="152" t="s">
        <v>2859</v>
      </c>
      <c r="C694" s="152" t="s">
        <v>3850</v>
      </c>
      <c r="D694" s="152" t="s">
        <v>3851</v>
      </c>
      <c r="E694" s="152" t="s">
        <v>3852</v>
      </c>
      <c r="F694" s="152" t="s">
        <v>9138</v>
      </c>
      <c r="H694" s="151">
        <v>357110</v>
      </c>
      <c r="I694" s="153" t="s">
        <v>3853</v>
      </c>
      <c r="L694" s="153" t="s">
        <v>5003</v>
      </c>
      <c r="M694" s="153" t="s">
        <v>5003</v>
      </c>
      <c r="O694" s="151">
        <v>3494</v>
      </c>
      <c r="R694" s="152" t="s">
        <v>3457</v>
      </c>
      <c r="S694" s="152" t="s">
        <v>2716</v>
      </c>
      <c r="T694" s="152">
        <v>52.157339999999998</v>
      </c>
      <c r="U694" s="152">
        <v>0.71848080000000003</v>
      </c>
      <c r="V694" s="152">
        <v>17.226240000000001</v>
      </c>
      <c r="X694" s="152">
        <v>9.3539399999999997</v>
      </c>
      <c r="Y694" s="152">
        <v>7.4831519999999996</v>
      </c>
      <c r="Z694" s="152">
        <v>2.081428571</v>
      </c>
      <c r="AA694" s="152">
        <v>5.9318239999999998</v>
      </c>
      <c r="AB694" s="152">
        <v>0.19349459999999999</v>
      </c>
      <c r="AC694" s="152">
        <v>9.1938859999999991</v>
      </c>
      <c r="AD694" s="152">
        <v>3.211408</v>
      </c>
      <c r="AE694" s="152">
        <v>0.42899120000000002</v>
      </c>
      <c r="AF694" s="152">
        <v>8.6752800000000005E-2</v>
      </c>
      <c r="AI694" s="152">
        <v>98.502357399999994</v>
      </c>
      <c r="AJ694" s="152">
        <v>1.898804852</v>
      </c>
      <c r="AK694" s="156">
        <f t="shared" si="10"/>
        <v>1.246523139E-2</v>
      </c>
      <c r="AL694" s="151">
        <v>124.6523139</v>
      </c>
      <c r="AM694" s="151">
        <v>217.74708330000001</v>
      </c>
      <c r="AN694" s="151">
        <v>731.27937499999996</v>
      </c>
      <c r="AO694" s="151">
        <v>351.96846149999999</v>
      </c>
      <c r="AQ694" s="152">
        <v>8.8068556979999997</v>
      </c>
      <c r="AU694" s="151">
        <v>442.25953620000001</v>
      </c>
      <c r="AV694" s="152">
        <v>3635.93552</v>
      </c>
      <c r="AW694" s="152">
        <v>27.698455360000001</v>
      </c>
      <c r="AX694" s="151">
        <v>4544.8136400000003</v>
      </c>
      <c r="AY694" s="151">
        <v>230.31565259999999</v>
      </c>
      <c r="AZ694" s="152">
        <v>83.661583100000001</v>
      </c>
      <c r="BA694" s="152">
        <v>29.273636639999999</v>
      </c>
      <c r="BB694" s="152">
        <v>40.71970821</v>
      </c>
      <c r="BC694" s="152">
        <v>101.50357099999999</v>
      </c>
      <c r="BD694" s="152">
        <v>93.02726878</v>
      </c>
      <c r="BE694" s="152">
        <v>21.45638555</v>
      </c>
      <c r="BG694" s="152">
        <v>7.2499912950000001</v>
      </c>
      <c r="BH694" s="152">
        <v>423.29556009999999</v>
      </c>
      <c r="BI694" s="152">
        <v>10.409675379999999</v>
      </c>
      <c r="BJ694" s="152">
        <v>32.608754009999998</v>
      </c>
      <c r="BK694" s="152">
        <v>1.089724119</v>
      </c>
      <c r="BL694" s="152">
        <v>0.68700702599999997</v>
      </c>
      <c r="BN694" s="152">
        <v>0.38307033000000001</v>
      </c>
      <c r="BO694" s="152">
        <v>137.15154390000001</v>
      </c>
      <c r="BP694" s="152">
        <v>3.8523406269999998</v>
      </c>
      <c r="BQ694" s="152">
        <v>9.647697526</v>
      </c>
      <c r="BR694" s="152">
        <v>1.263932981</v>
      </c>
      <c r="BS694" s="152">
        <v>6.2621015340000001</v>
      </c>
      <c r="BT694" s="152">
        <v>1.49165799</v>
      </c>
      <c r="BU694" s="152">
        <v>0.76502201700000005</v>
      </c>
      <c r="BV694" s="152">
        <v>1.7637655169999999</v>
      </c>
      <c r="BW694" s="152">
        <v>0.30175394500000002</v>
      </c>
      <c r="BX694" s="152">
        <v>1.898362637</v>
      </c>
      <c r="BY694" s="152">
        <v>0.437503792</v>
      </c>
      <c r="BZ694" s="152">
        <v>1.1244806919999999</v>
      </c>
      <c r="CA694" s="152">
        <v>0.162388845</v>
      </c>
      <c r="CB694" s="152">
        <v>1.0021773309999999</v>
      </c>
      <c r="CC694" s="152">
        <v>0.219198104</v>
      </c>
      <c r="CD694" s="152">
        <v>0.61102222799999995</v>
      </c>
      <c r="CE694" s="152">
        <v>2.9091413999999999E-2</v>
      </c>
      <c r="CF694" s="152">
        <v>0.98486681300000001</v>
      </c>
      <c r="CI694" s="152">
        <v>4.2910716569999998</v>
      </c>
      <c r="CJ694" s="152">
        <v>0.43158534599999998</v>
      </c>
      <c r="CK694" s="152">
        <v>0.17789321599999999</v>
      </c>
      <c r="CL694" s="152">
        <v>5.9203601000000002E-2</v>
      </c>
      <c r="CM694" s="152">
        <v>9.1426248000000002E-2</v>
      </c>
      <c r="CN694" s="152">
        <v>-1.4684246999999999E-2</v>
      </c>
      <c r="DC694" s="152">
        <v>39.711320000000001</v>
      </c>
      <c r="DD694" s="152">
        <v>1.09636E-2</v>
      </c>
      <c r="DE694" s="152">
        <v>9.7339999999999996E-3</v>
      </c>
      <c r="DF694" s="152">
        <v>17.978300000000001</v>
      </c>
      <c r="DG694" s="152">
        <v>42.237720000000003</v>
      </c>
      <c r="DH694" s="152">
        <v>0.26379380000000002</v>
      </c>
      <c r="DI694" s="152">
        <v>1.0247600000000001E-2</v>
      </c>
      <c r="DJ694" s="152">
        <v>0.1206726</v>
      </c>
      <c r="DM694" s="152">
        <v>0.1882856</v>
      </c>
      <c r="DO694" s="154">
        <v>81.2</v>
      </c>
    </row>
    <row r="695" spans="1:119">
      <c r="A695" s="151">
        <v>3002</v>
      </c>
      <c r="B695" s="152" t="s">
        <v>2859</v>
      </c>
      <c r="C695" s="152" t="s">
        <v>3850</v>
      </c>
      <c r="D695" s="152" t="s">
        <v>3851</v>
      </c>
      <c r="E695" s="152" t="s">
        <v>3852</v>
      </c>
      <c r="F695" s="152" t="s">
        <v>9139</v>
      </c>
      <c r="H695" s="151">
        <v>357110</v>
      </c>
      <c r="I695" s="153" t="s">
        <v>3853</v>
      </c>
      <c r="L695" s="153" t="s">
        <v>4947</v>
      </c>
      <c r="M695" s="153" t="s">
        <v>4947</v>
      </c>
      <c r="O695" s="151">
        <v>3494</v>
      </c>
      <c r="R695" s="152" t="s">
        <v>3457</v>
      </c>
      <c r="S695" s="152" t="s">
        <v>2716</v>
      </c>
      <c r="T695" s="152">
        <v>51.934060000000002</v>
      </c>
      <c r="U695" s="152">
        <v>1.0957174000000001</v>
      </c>
      <c r="V695" s="152">
        <v>16.044720000000002</v>
      </c>
      <c r="X695" s="152">
        <v>10.614560000000001</v>
      </c>
      <c r="Y695" s="152">
        <v>8.4916479999999996</v>
      </c>
      <c r="Z695" s="152">
        <v>2.3619403650000002</v>
      </c>
      <c r="AA695" s="152">
        <v>6.2818300000000002</v>
      </c>
      <c r="AB695" s="152">
        <v>0.18256500000000001</v>
      </c>
      <c r="AC695" s="152">
        <v>9.0730660000000007</v>
      </c>
      <c r="AD695" s="152">
        <v>3.338638</v>
      </c>
      <c r="AE695" s="152">
        <v>0.69708619999999999</v>
      </c>
      <c r="AF695" s="152">
        <v>0.19719980000000001</v>
      </c>
      <c r="AI695" s="152">
        <v>99.4594424</v>
      </c>
      <c r="AJ695" s="152">
        <v>0.82898397099999999</v>
      </c>
      <c r="AK695" s="156">
        <f t="shared" si="10"/>
        <v>3.2866388E-3</v>
      </c>
      <c r="AL695" s="151">
        <v>32.866388000000001</v>
      </c>
      <c r="AM695" s="151">
        <v>343.70970829999999</v>
      </c>
      <c r="AN695" s="151">
        <v>409.14812499999999</v>
      </c>
      <c r="AO695" s="151">
        <v>525.33569230000001</v>
      </c>
      <c r="AQ695" s="152">
        <v>13.032582550000001</v>
      </c>
      <c r="AU695" s="151">
        <v>786.93763479999996</v>
      </c>
      <c r="AV695" s="152">
        <v>5614.3450910000001</v>
      </c>
      <c r="AW695" s="152">
        <v>31.43010937</v>
      </c>
      <c r="AX695" s="151">
        <v>6891.9160869999996</v>
      </c>
      <c r="AY695" s="151">
        <v>256.93720980000001</v>
      </c>
      <c r="AZ695" s="152">
        <v>85.922508719999996</v>
      </c>
      <c r="BA695" s="152">
        <v>28.12489995</v>
      </c>
      <c r="BB695" s="152">
        <v>24.723643979999999</v>
      </c>
      <c r="BC695" s="152">
        <v>148.43452500000001</v>
      </c>
      <c r="BD695" s="152">
        <v>97.17761892</v>
      </c>
      <c r="BE695" s="152">
        <v>24.765325130000001</v>
      </c>
      <c r="BG695" s="152">
        <v>14.752657320000001</v>
      </c>
      <c r="BH695" s="152">
        <v>404.46300120000001</v>
      </c>
      <c r="BI695" s="152">
        <v>19.898686519999998</v>
      </c>
      <c r="BJ695" s="152">
        <v>71.218191360000006</v>
      </c>
      <c r="BK695" s="152">
        <v>2.3060876100000001</v>
      </c>
      <c r="BL695" s="152">
        <v>0.39675368500000002</v>
      </c>
      <c r="BN695" s="152">
        <v>1.2852371739999999</v>
      </c>
      <c r="BO695" s="152">
        <v>187.4337275</v>
      </c>
      <c r="BP695" s="152">
        <v>7.647031439</v>
      </c>
      <c r="BQ695" s="152">
        <v>19.831265380000001</v>
      </c>
      <c r="BR695" s="152">
        <v>2.7300365279999999</v>
      </c>
      <c r="BS695" s="152">
        <v>12.16583833</v>
      </c>
      <c r="BT695" s="152">
        <v>3.5445011800000001</v>
      </c>
      <c r="BU695" s="152">
        <v>1.115243741</v>
      </c>
      <c r="BV695" s="152">
        <v>3.4199349680000002</v>
      </c>
      <c r="BW695" s="152">
        <v>0.520357026</v>
      </c>
      <c r="BX695" s="152">
        <v>3.9290128709999999</v>
      </c>
      <c r="BY695" s="152">
        <v>0.69404508799999998</v>
      </c>
      <c r="BZ695" s="152">
        <v>2.0929363599999999</v>
      </c>
      <c r="CA695" s="152">
        <v>0.34965189899999999</v>
      </c>
      <c r="CB695" s="152">
        <v>2.1016206629999998</v>
      </c>
      <c r="CC695" s="152">
        <v>0.29337460300000001</v>
      </c>
      <c r="CD695" s="152">
        <v>2.0284220579999999</v>
      </c>
      <c r="CE695" s="152">
        <v>0.113341865</v>
      </c>
      <c r="CF695" s="152">
        <v>0.56048245500000005</v>
      </c>
      <c r="CI695" s="152">
        <v>7.6006633319999999</v>
      </c>
      <c r="CJ695" s="152">
        <v>1.270889425</v>
      </c>
      <c r="CK695" s="152">
        <v>0.45762259500000002</v>
      </c>
      <c r="CL695" s="152">
        <v>4.5231568999999999E-2</v>
      </c>
      <c r="CM695" s="152">
        <v>8.0935852000000003E-2</v>
      </c>
      <c r="CN695" s="152">
        <v>-0.37660980300000002</v>
      </c>
      <c r="DC695" s="152">
        <v>39.711320000000001</v>
      </c>
      <c r="DD695" s="152">
        <v>1.09636E-2</v>
      </c>
      <c r="DE695" s="152">
        <v>9.7339999999999996E-3</v>
      </c>
      <c r="DF695" s="152">
        <v>17.978300000000001</v>
      </c>
      <c r="DG695" s="152">
        <v>42.237720000000003</v>
      </c>
      <c r="DH695" s="152">
        <v>0.26379380000000002</v>
      </c>
      <c r="DI695" s="152">
        <v>1.0247600000000001E-2</v>
      </c>
      <c r="DJ695" s="152">
        <v>0.1206726</v>
      </c>
      <c r="DM695" s="152">
        <v>0.1882856</v>
      </c>
      <c r="DO695" s="154">
        <v>80.47</v>
      </c>
    </row>
    <row r="696" spans="1:119">
      <c r="A696" s="151">
        <v>3021</v>
      </c>
      <c r="B696" s="152" t="s">
        <v>2859</v>
      </c>
      <c r="C696" s="152" t="s">
        <v>3850</v>
      </c>
      <c r="D696" s="152" t="s">
        <v>3851</v>
      </c>
      <c r="E696" s="152" t="s">
        <v>3852</v>
      </c>
      <c r="F696" s="152" t="s">
        <v>9140</v>
      </c>
      <c r="H696" s="151">
        <v>357110</v>
      </c>
      <c r="I696" s="153" t="s">
        <v>3853</v>
      </c>
      <c r="L696" s="153" t="s">
        <v>5284</v>
      </c>
      <c r="M696" s="153" t="s">
        <v>5284</v>
      </c>
      <c r="O696" s="151">
        <v>3494</v>
      </c>
      <c r="R696" s="152" t="s">
        <v>3457</v>
      </c>
      <c r="S696" s="152" t="s">
        <v>2716</v>
      </c>
      <c r="T696" s="152">
        <v>53.843144440000003</v>
      </c>
      <c r="U696" s="152">
        <v>1.7113522219999999</v>
      </c>
      <c r="V696" s="152">
        <v>13.04944444</v>
      </c>
      <c r="X696" s="152">
        <v>12.331955560000001</v>
      </c>
      <c r="Y696" s="152">
        <v>9.8655644440000003</v>
      </c>
      <c r="Z696" s="152">
        <v>2.7440933589999998</v>
      </c>
      <c r="AA696" s="152">
        <v>4.6792133329999999</v>
      </c>
      <c r="AB696" s="152">
        <v>0.233168556</v>
      </c>
      <c r="AC696" s="152">
        <v>7.3436266669999997</v>
      </c>
      <c r="AD696" s="152">
        <v>3.0161677779999998</v>
      </c>
      <c r="AE696" s="152">
        <v>1.0395411109999999</v>
      </c>
      <c r="AF696" s="152">
        <v>0.30991822200000002</v>
      </c>
      <c r="AI696" s="152">
        <v>97.557532330000001</v>
      </c>
      <c r="AJ696" s="152">
        <v>1.99843993</v>
      </c>
      <c r="AK696" s="156">
        <f t="shared" si="10"/>
        <v>0.15930765080000001</v>
      </c>
      <c r="AL696" s="151">
        <v>1593.0765080000001</v>
      </c>
      <c r="AM696" s="151" t="s">
        <v>2867</v>
      </c>
      <c r="AN696" s="151">
        <v>215</v>
      </c>
      <c r="AO696" s="151">
        <v>500</v>
      </c>
      <c r="AQ696" s="152">
        <v>14.788690839999999</v>
      </c>
      <c r="AU696" s="151">
        <v>1329.907303</v>
      </c>
      <c r="AV696" s="152">
        <v>8090.2940630000003</v>
      </c>
      <c r="AW696" s="152">
        <v>41.497897940000001</v>
      </c>
      <c r="AX696" s="151">
        <v>10951.686669999999</v>
      </c>
      <c r="AY696" s="151">
        <v>418.49645579999998</v>
      </c>
      <c r="AZ696" s="152">
        <v>29.454483639999999</v>
      </c>
      <c r="BA696" s="152">
        <v>29.648847480000001</v>
      </c>
      <c r="BB696" s="152">
        <v>18.892583349999999</v>
      </c>
      <c r="BC696" s="152">
        <v>178.7105368</v>
      </c>
      <c r="BD696" s="152">
        <v>146.45748330000001</v>
      </c>
      <c r="BE696" s="152">
        <v>30.33656822</v>
      </c>
      <c r="BG696" s="152">
        <v>21.308750620000001</v>
      </c>
      <c r="BH696" s="152">
        <v>306.58523960000002</v>
      </c>
      <c r="BI696" s="152">
        <v>33.832792699999999</v>
      </c>
      <c r="BJ696" s="152">
        <v>122.37518799999999</v>
      </c>
      <c r="BK696" s="152">
        <v>3.374874916</v>
      </c>
      <c r="BL696" s="152">
        <v>0.86354301700000002</v>
      </c>
      <c r="BN696" s="152">
        <v>1.6606815669999999</v>
      </c>
      <c r="BO696" s="152">
        <v>272.82042919999998</v>
      </c>
      <c r="BP696" s="152">
        <v>12.08669366</v>
      </c>
      <c r="BQ696" s="152">
        <v>28.747290400000001</v>
      </c>
      <c r="BR696" s="152">
        <v>4.0817612639999998</v>
      </c>
      <c r="BS696" s="152">
        <v>19.396124950000001</v>
      </c>
      <c r="BT696" s="152">
        <v>5.099965525</v>
      </c>
      <c r="BU696" s="152">
        <v>1.4244361510000001</v>
      </c>
      <c r="BV696" s="152">
        <v>5.8741325340000001</v>
      </c>
      <c r="BW696" s="152">
        <v>0.97699243000000002</v>
      </c>
      <c r="BX696" s="152">
        <v>5.9472747410000002</v>
      </c>
      <c r="BY696" s="152">
        <v>1.2453164219999999</v>
      </c>
      <c r="BZ696" s="152">
        <v>3.5102033719999999</v>
      </c>
      <c r="CA696" s="152">
        <v>0.55133952399999997</v>
      </c>
      <c r="CB696" s="152">
        <v>3.4261441420000001</v>
      </c>
      <c r="CC696" s="152">
        <v>0.57298852600000005</v>
      </c>
      <c r="CD696" s="152">
        <v>3.3812273450000001</v>
      </c>
      <c r="CE696" s="152">
        <v>0.20901030400000001</v>
      </c>
      <c r="CF696" s="152">
        <v>2.5102736E-2</v>
      </c>
      <c r="CI696" s="152">
        <v>10.89297554</v>
      </c>
      <c r="CJ696" s="152">
        <v>2.0629282880000002</v>
      </c>
      <c r="CK696" s="152">
        <v>0.77646581199999998</v>
      </c>
      <c r="CL696" s="152">
        <v>7.5774392999999995E-2</v>
      </c>
      <c r="CM696" s="152">
        <v>0.383789828</v>
      </c>
      <c r="CN696" s="152">
        <v>1.2585391E-2</v>
      </c>
      <c r="DC696" s="152">
        <v>37.908000000000001</v>
      </c>
      <c r="DF696" s="152">
        <v>25.7</v>
      </c>
      <c r="DG696" s="152">
        <v>36.729999999999997</v>
      </c>
      <c r="DH696" s="152">
        <v>0.41399999999999998</v>
      </c>
      <c r="DI696" s="152">
        <v>2E-3</v>
      </c>
      <c r="DJ696" s="152">
        <v>6.5000000000000002E-2</v>
      </c>
      <c r="DM696" s="152">
        <v>0.27300000000000002</v>
      </c>
      <c r="DO696" s="154">
        <v>73.39</v>
      </c>
    </row>
    <row r="697" spans="1:119">
      <c r="A697" s="151">
        <v>3037</v>
      </c>
      <c r="B697" s="152" t="s">
        <v>2859</v>
      </c>
      <c r="C697" s="152" t="s">
        <v>3850</v>
      </c>
      <c r="D697" s="152" t="s">
        <v>3851</v>
      </c>
      <c r="E697" s="152" t="s">
        <v>3852</v>
      </c>
      <c r="F697" s="152" t="s">
        <v>9141</v>
      </c>
      <c r="H697" s="151">
        <v>357110</v>
      </c>
      <c r="I697" s="153" t="s">
        <v>3853</v>
      </c>
      <c r="L697" s="153" t="s">
        <v>5202</v>
      </c>
      <c r="M697" s="153" t="s">
        <v>5202</v>
      </c>
      <c r="O697" s="151">
        <v>3494</v>
      </c>
      <c r="R697" s="152" t="s">
        <v>3457</v>
      </c>
      <c r="S697" s="152" t="s">
        <v>2716</v>
      </c>
      <c r="T697" s="152">
        <v>53.103250000000003</v>
      </c>
      <c r="U697" s="152">
        <v>1.37425</v>
      </c>
      <c r="V697" s="152">
        <v>16.284749999999999</v>
      </c>
      <c r="X697" s="152">
        <v>8.8070000000000004</v>
      </c>
      <c r="Y697" s="152">
        <v>7.0456000000000003</v>
      </c>
      <c r="Z697" s="152">
        <v>1.959724077</v>
      </c>
      <c r="AA697" s="152">
        <v>3.7127500000000002</v>
      </c>
      <c r="AB697" s="152">
        <v>0.161</v>
      </c>
      <c r="AC697" s="152">
        <v>8.1560000000000006</v>
      </c>
      <c r="AD697" s="152">
        <v>3.1615000000000002</v>
      </c>
      <c r="AE697" s="152">
        <v>0.9415</v>
      </c>
      <c r="AF697" s="152">
        <v>0.29275000000000001</v>
      </c>
      <c r="AI697" s="152">
        <v>95.994749999999996</v>
      </c>
      <c r="AJ697" s="152">
        <v>2.165813929</v>
      </c>
      <c r="AK697" s="156">
        <f t="shared" si="10"/>
        <v>0.10455867590000001</v>
      </c>
      <c r="AL697" s="151">
        <v>1045.586759</v>
      </c>
      <c r="AM697" s="151" t="s">
        <v>2867</v>
      </c>
      <c r="AN697" s="151">
        <v>587.73720319999995</v>
      </c>
      <c r="AO697" s="151">
        <v>480</v>
      </c>
      <c r="AQ697" s="152">
        <v>12.02173378</v>
      </c>
      <c r="AU697" s="151">
        <v>1165.480556</v>
      </c>
      <c r="AV697" s="152">
        <v>7249.5137269999996</v>
      </c>
      <c r="AW697" s="152">
        <v>33.516616800000001</v>
      </c>
      <c r="AX697" s="151">
        <v>8834.7372639999994</v>
      </c>
      <c r="AY697" s="151">
        <v>222.36961669999999</v>
      </c>
      <c r="AZ697" s="152">
        <v>78.168873480000002</v>
      </c>
      <c r="BA697" s="152">
        <v>29.530891820000001</v>
      </c>
      <c r="BB697" s="152">
        <v>18.896378070000001</v>
      </c>
      <c r="BC697" s="152">
        <v>136.81842470000001</v>
      </c>
      <c r="BD697" s="152">
        <v>111.340193</v>
      </c>
      <c r="BE697" s="152">
        <v>21.213515699999999</v>
      </c>
      <c r="BG697" s="152">
        <v>20.4914177</v>
      </c>
      <c r="BH697" s="152">
        <v>391.08903679999997</v>
      </c>
      <c r="BI697" s="152">
        <v>21.355372890000002</v>
      </c>
      <c r="BJ697" s="152">
        <v>96.980670189999998</v>
      </c>
      <c r="BK697" s="152">
        <v>3.131334807</v>
      </c>
      <c r="BL697" s="152">
        <v>0.43652797799999998</v>
      </c>
      <c r="BN697" s="152">
        <v>1.2364821909999999</v>
      </c>
      <c r="BO697" s="152">
        <v>241.31676200000001</v>
      </c>
      <c r="BP697" s="152">
        <v>10.279078930000001</v>
      </c>
      <c r="BQ697" s="152">
        <v>25.30065265</v>
      </c>
      <c r="BR697" s="152">
        <v>3.578318624</v>
      </c>
      <c r="BS697" s="152">
        <v>16.145484249999999</v>
      </c>
      <c r="BT697" s="152">
        <v>4.2181564380000003</v>
      </c>
      <c r="BU697" s="152">
        <v>1.316080186</v>
      </c>
      <c r="BV697" s="152">
        <v>4.3446187509999996</v>
      </c>
      <c r="BW697" s="152">
        <v>0.71161608600000004</v>
      </c>
      <c r="BX697" s="152">
        <v>4.1159272849999997</v>
      </c>
      <c r="BY697" s="152">
        <v>0.842434138</v>
      </c>
      <c r="BZ697" s="152">
        <v>2.319705361</v>
      </c>
      <c r="CA697" s="152">
        <v>0.34735894699999997</v>
      </c>
      <c r="CB697" s="152">
        <v>2.048041982</v>
      </c>
      <c r="CC697" s="152">
        <v>0.29366357900000001</v>
      </c>
      <c r="CD697" s="152">
        <v>2.771208648</v>
      </c>
      <c r="CE697" s="152">
        <v>0.153359102</v>
      </c>
      <c r="CF697" s="152">
        <v>2.1485714E-2</v>
      </c>
      <c r="CI697" s="152">
        <v>8.6375454380000001</v>
      </c>
      <c r="CJ697" s="152">
        <v>1.5776778010000001</v>
      </c>
      <c r="CK697" s="152">
        <v>0.60386144399999997</v>
      </c>
      <c r="CL697" s="152">
        <v>3.8544344000000001E-2</v>
      </c>
      <c r="CM697" s="152">
        <v>0.28927814200000002</v>
      </c>
      <c r="CN697" s="152">
        <v>2.2783542E-2</v>
      </c>
      <c r="DC697" s="152">
        <v>38.528166669999997</v>
      </c>
      <c r="DF697" s="152">
        <v>18.5715</v>
      </c>
      <c r="DG697" s="152">
        <v>42.607166669999998</v>
      </c>
      <c r="DH697" s="152">
        <v>0.30733333299999999</v>
      </c>
      <c r="DI697" s="152">
        <v>1.3166667E-2</v>
      </c>
      <c r="DJ697" s="152">
        <v>0.10249999999999999</v>
      </c>
      <c r="DM697" s="152">
        <v>0.232833333</v>
      </c>
      <c r="DO697" s="154">
        <v>74.599999999999994</v>
      </c>
    </row>
    <row r="698" spans="1:119">
      <c r="A698" s="151">
        <v>3052</v>
      </c>
      <c r="B698" s="152" t="s">
        <v>2859</v>
      </c>
      <c r="C698" s="152" t="s">
        <v>3850</v>
      </c>
      <c r="D698" s="152" t="s">
        <v>3851</v>
      </c>
      <c r="E698" s="152" t="s">
        <v>3852</v>
      </c>
      <c r="F698" s="152" t="s">
        <v>9142</v>
      </c>
      <c r="H698" s="151">
        <v>357110</v>
      </c>
      <c r="I698" s="153" t="s">
        <v>3853</v>
      </c>
      <c r="L698" s="153" t="s">
        <v>5214</v>
      </c>
      <c r="M698" s="153" t="s">
        <v>5214</v>
      </c>
      <c r="O698" s="151">
        <v>3494</v>
      </c>
      <c r="R698" s="152" t="s">
        <v>3457</v>
      </c>
      <c r="S698" s="152" t="s">
        <v>2716</v>
      </c>
      <c r="T698" s="152">
        <v>53.179380000000002</v>
      </c>
      <c r="U698" s="152">
        <v>1.5237179999999999</v>
      </c>
      <c r="V698" s="152">
        <v>12.64362</v>
      </c>
      <c r="X698" s="152">
        <v>12.71834</v>
      </c>
      <c r="Y698" s="152">
        <v>10.174671999999999</v>
      </c>
      <c r="Z698" s="152">
        <v>2.830071206</v>
      </c>
      <c r="AA698" s="152">
        <v>5.6530779999999998</v>
      </c>
      <c r="AB698" s="152">
        <v>0.2213426</v>
      </c>
      <c r="AC698" s="152">
        <v>7.65625</v>
      </c>
      <c r="AD698" s="152">
        <v>3.0159120000000001</v>
      </c>
      <c r="AE698" s="152">
        <v>0.8228548</v>
      </c>
      <c r="AF698" s="152">
        <v>0.2473178</v>
      </c>
      <c r="AI698" s="152">
        <v>97.681813199999993</v>
      </c>
      <c r="AJ698" s="152">
        <v>1.906963738</v>
      </c>
      <c r="AK698" s="156">
        <f t="shared" si="10"/>
        <v>2.5855078930000001E-2</v>
      </c>
      <c r="AL698" s="151">
        <v>258.55078930000002</v>
      </c>
      <c r="AM698" s="151">
        <v>477.52708330000002</v>
      </c>
      <c r="AN698" s="151">
        <v>299.05981250000002</v>
      </c>
      <c r="AO698" s="151">
        <v>461.6406154</v>
      </c>
      <c r="AQ698" s="152">
        <v>15.53813952</v>
      </c>
      <c r="AU698" s="151">
        <v>1199.293349</v>
      </c>
      <c r="AV698" s="152">
        <v>6695.9561830000002</v>
      </c>
      <c r="AW698" s="152">
        <v>45.175168960000001</v>
      </c>
      <c r="AX698" s="151">
        <v>10914.027120000001</v>
      </c>
      <c r="AY698" s="151">
        <v>413.44682669999997</v>
      </c>
      <c r="AZ698" s="152">
        <v>36.338487499999999</v>
      </c>
      <c r="BA698" s="152">
        <v>36.154891749999997</v>
      </c>
      <c r="BB698" s="152">
        <v>29.755639670000001</v>
      </c>
      <c r="BC698" s="152">
        <v>158.13013749999999</v>
      </c>
      <c r="BD698" s="152">
        <v>144.2564763</v>
      </c>
      <c r="BE698" s="152">
        <v>32.029805000000003</v>
      </c>
      <c r="BG698" s="152">
        <v>15.947272959999999</v>
      </c>
      <c r="BH698" s="152">
        <v>371.78134699999998</v>
      </c>
      <c r="BI698" s="152">
        <v>35.763580789999999</v>
      </c>
      <c r="BJ698" s="152">
        <v>110.12594060000001</v>
      </c>
      <c r="BK698" s="152">
        <v>3.1985067489999999</v>
      </c>
      <c r="BL698" s="152">
        <v>0.73109365000000004</v>
      </c>
      <c r="BN698" s="152">
        <v>1.394388642</v>
      </c>
      <c r="BO698" s="152">
        <v>239.7638096</v>
      </c>
      <c r="BP698" s="152">
        <v>10.591479720000001</v>
      </c>
      <c r="BQ698" s="152">
        <v>26.810905210000001</v>
      </c>
      <c r="BR698" s="152">
        <v>3.7713580709999999</v>
      </c>
      <c r="BS698" s="152">
        <v>18.711705640000002</v>
      </c>
      <c r="BT698" s="152">
        <v>5.3537598309999996</v>
      </c>
      <c r="BU698" s="152">
        <v>1.5148019159999999</v>
      </c>
      <c r="BV698" s="152">
        <v>6.1644173640000002</v>
      </c>
      <c r="BW698" s="152">
        <v>0.96349047300000001</v>
      </c>
      <c r="BX698" s="152">
        <v>5.8819723819999998</v>
      </c>
      <c r="BY698" s="152">
        <v>1.339980704</v>
      </c>
      <c r="BZ698" s="152">
        <v>3.8007234090000002</v>
      </c>
      <c r="CA698" s="152">
        <v>0.59918420999999999</v>
      </c>
      <c r="CB698" s="152">
        <v>3.8356469940000002</v>
      </c>
      <c r="CC698" s="152">
        <v>0.62703778700000001</v>
      </c>
      <c r="CD698" s="152">
        <v>2.8825797359999998</v>
      </c>
      <c r="CE698" s="152">
        <v>0.20551214900000001</v>
      </c>
      <c r="CF698" s="152">
        <v>0.29773034700000001</v>
      </c>
      <c r="CI698" s="152">
        <v>10.311191790000001</v>
      </c>
      <c r="CJ698" s="152">
        <v>1.639300091</v>
      </c>
      <c r="CK698" s="152">
        <v>0.63134878999999999</v>
      </c>
      <c r="CL698" s="152">
        <v>7.3683869999999999E-2</v>
      </c>
      <c r="CM698" s="152">
        <v>0.35628763400000002</v>
      </c>
      <c r="CN698" s="152">
        <v>-0.116666932</v>
      </c>
      <c r="DC698" s="152">
        <v>38.631700000000002</v>
      </c>
      <c r="DD698" s="152">
        <v>3.0679000000000001E-2</v>
      </c>
      <c r="DE698" s="152" t="s">
        <v>2867</v>
      </c>
      <c r="DF698" s="152">
        <v>24.421099999999999</v>
      </c>
      <c r="DG698" s="152">
        <v>36.430799999999998</v>
      </c>
      <c r="DH698" s="152">
        <v>0.40651799999999999</v>
      </c>
      <c r="DI698" s="152">
        <v>8.7799999999999996E-3</v>
      </c>
      <c r="DJ698" s="152">
        <v>8.7674000000000002E-2</v>
      </c>
      <c r="DM698" s="152">
        <v>0.25994499999999998</v>
      </c>
      <c r="DO698" s="154">
        <v>76.150000000000006</v>
      </c>
    </row>
    <row r="699" spans="1:119">
      <c r="A699" s="151">
        <v>3060</v>
      </c>
      <c r="B699" s="152" t="s">
        <v>2859</v>
      </c>
      <c r="C699" s="152" t="s">
        <v>3850</v>
      </c>
      <c r="D699" s="152" t="s">
        <v>3851</v>
      </c>
      <c r="E699" s="152" t="s">
        <v>3852</v>
      </c>
      <c r="F699" s="152" t="s">
        <v>9143</v>
      </c>
      <c r="H699" s="151">
        <v>357110</v>
      </c>
      <c r="I699" s="153" t="s">
        <v>3853</v>
      </c>
      <c r="L699" s="153" t="s">
        <v>4576</v>
      </c>
      <c r="M699" s="153" t="s">
        <v>4576</v>
      </c>
      <c r="O699" s="151">
        <v>3494</v>
      </c>
      <c r="R699" s="152" t="s">
        <v>3457</v>
      </c>
      <c r="S699" s="152" t="s">
        <v>2716</v>
      </c>
      <c r="T699" s="152">
        <v>50.736499999999999</v>
      </c>
      <c r="U699" s="152">
        <v>0.61089380000000004</v>
      </c>
      <c r="V699" s="152">
        <v>17.559660000000001</v>
      </c>
      <c r="X699" s="152">
        <v>10.09746</v>
      </c>
      <c r="Y699" s="152">
        <v>8.0779680000000003</v>
      </c>
      <c r="Z699" s="152">
        <v>2.2468758339999999</v>
      </c>
      <c r="AA699" s="152">
        <v>5.378622</v>
      </c>
      <c r="AB699" s="152">
        <v>0.1779464</v>
      </c>
      <c r="AC699" s="152">
        <v>8.6320639999999997</v>
      </c>
      <c r="AD699" s="152">
        <v>3.3355640000000002</v>
      </c>
      <c r="AE699" s="152">
        <v>0.40615899999999999</v>
      </c>
      <c r="AF699" s="152">
        <v>0.10452880000000001</v>
      </c>
      <c r="AI699" s="152">
        <v>97.039398000000006</v>
      </c>
      <c r="AJ699" s="152">
        <v>2.0993137430000002</v>
      </c>
      <c r="AK699" s="156">
        <f t="shared" si="10"/>
        <v>2.73788672E-2</v>
      </c>
      <c r="AL699" s="151">
        <v>273.78867200000002</v>
      </c>
      <c r="AM699" s="151">
        <v>154.73366669999999</v>
      </c>
      <c r="AN699" s="151">
        <v>1277.3143749999999</v>
      </c>
      <c r="AO699" s="151">
        <v>249.2845385</v>
      </c>
      <c r="AQ699" s="152">
        <v>9.5441936290000005</v>
      </c>
      <c r="AU699" s="151">
        <v>494.44664719999997</v>
      </c>
      <c r="AV699" s="152">
        <v>3298.4114220000001</v>
      </c>
      <c r="AW699" s="152">
        <v>27.30221263</v>
      </c>
      <c r="AX699" s="151">
        <v>4143.7570660000001</v>
      </c>
      <c r="AY699" s="151">
        <v>163.92582490000001</v>
      </c>
      <c r="AZ699" s="152">
        <v>74.792228750000007</v>
      </c>
      <c r="BA699" s="152">
        <v>30.83996277</v>
      </c>
      <c r="BB699" s="152">
        <v>24.054656850000001</v>
      </c>
      <c r="BC699" s="152">
        <v>77.361225860000005</v>
      </c>
      <c r="BD699" s="152">
        <v>109.11311670000001</v>
      </c>
      <c r="BE699" s="152">
        <v>20.654298659999998</v>
      </c>
      <c r="BG699" s="152">
        <v>4.9860091119999996</v>
      </c>
      <c r="BH699" s="152">
        <v>454.25030880000003</v>
      </c>
      <c r="BI699" s="152">
        <v>11.28856914</v>
      </c>
      <c r="BJ699" s="152">
        <v>36.2219446</v>
      </c>
      <c r="BK699" s="152">
        <v>1.102523989</v>
      </c>
      <c r="BL699" s="152">
        <v>0.18365689700000001</v>
      </c>
      <c r="BN699" s="152">
        <v>0.44890063099999999</v>
      </c>
      <c r="BO699" s="152">
        <v>127.4369694</v>
      </c>
      <c r="BP699" s="152">
        <v>3.9194745690000001</v>
      </c>
      <c r="BQ699" s="152">
        <v>9.4955008799999998</v>
      </c>
      <c r="BR699" s="152">
        <v>1.3566547550000001</v>
      </c>
      <c r="BS699" s="152">
        <v>6.2634744009999999</v>
      </c>
      <c r="BT699" s="152">
        <v>1.8007849629999999</v>
      </c>
      <c r="BU699" s="152">
        <v>0.690337647</v>
      </c>
      <c r="BV699" s="152">
        <v>1.8379759019999999</v>
      </c>
      <c r="BW699" s="152">
        <v>0.30077809599999999</v>
      </c>
      <c r="BX699" s="152">
        <v>2.016122175</v>
      </c>
      <c r="BY699" s="152">
        <v>0.423713799</v>
      </c>
      <c r="BZ699" s="152">
        <v>1.274908363</v>
      </c>
      <c r="CA699" s="152">
        <v>0.21050041</v>
      </c>
      <c r="CB699" s="152">
        <v>1.362681391</v>
      </c>
      <c r="CC699" s="152">
        <v>0.22998177</v>
      </c>
      <c r="CD699" s="152">
        <v>1.033753497</v>
      </c>
      <c r="CE699" s="152">
        <v>7.0168539000000002E-2</v>
      </c>
      <c r="CF699" s="152">
        <v>5.9704965999999998E-2</v>
      </c>
      <c r="CI699" s="152">
        <v>4.0637412419999999</v>
      </c>
      <c r="CJ699" s="152">
        <v>0.54128716600000004</v>
      </c>
      <c r="CK699" s="152">
        <v>0.21412366099999999</v>
      </c>
      <c r="CL699" s="152">
        <v>3.3566519000000003E-2</v>
      </c>
      <c r="CM699" s="152">
        <v>0.104105004</v>
      </c>
      <c r="CN699" s="152">
        <v>5.0983260000000002E-3</v>
      </c>
      <c r="DC699" s="152">
        <v>39.320500000000003</v>
      </c>
      <c r="DD699" s="152" t="s">
        <v>2867</v>
      </c>
      <c r="DE699" s="152">
        <v>1.9085000000000001E-2</v>
      </c>
      <c r="DF699" s="152">
        <v>19.294699999999999</v>
      </c>
      <c r="DG699" s="152">
        <v>40.960900000000002</v>
      </c>
      <c r="DH699" s="152">
        <v>0.27102300000000001</v>
      </c>
      <c r="DI699" s="152">
        <v>1.4279999999999999E-2</v>
      </c>
      <c r="DJ699" s="152">
        <v>9.9959999999999993E-2</v>
      </c>
      <c r="DM699" s="152">
        <v>0.17168700000000001</v>
      </c>
      <c r="DO699" s="154">
        <v>78.48</v>
      </c>
    </row>
    <row r="700" spans="1:119">
      <c r="A700" s="151">
        <v>3061</v>
      </c>
      <c r="B700" s="152" t="s">
        <v>2859</v>
      </c>
      <c r="C700" s="152" t="s">
        <v>3850</v>
      </c>
      <c r="D700" s="152" t="s">
        <v>3851</v>
      </c>
      <c r="E700" s="152" t="s">
        <v>3852</v>
      </c>
      <c r="F700" s="152" t="s">
        <v>9144</v>
      </c>
      <c r="H700" s="151">
        <v>357110</v>
      </c>
      <c r="I700" s="153" t="s">
        <v>3853</v>
      </c>
      <c r="L700" s="153" t="s">
        <v>4410</v>
      </c>
      <c r="M700" s="153" t="s">
        <v>4410</v>
      </c>
      <c r="O700" s="151">
        <v>3494</v>
      </c>
      <c r="R700" s="152" t="s">
        <v>3457</v>
      </c>
      <c r="S700" s="152" t="s">
        <v>2716</v>
      </c>
      <c r="T700" s="152">
        <v>50.22</v>
      </c>
      <c r="U700" s="152">
        <v>0.94841799999999998</v>
      </c>
      <c r="V700" s="152">
        <v>17.187740000000002</v>
      </c>
      <c r="X700" s="152">
        <v>10.255039999999999</v>
      </c>
      <c r="Y700" s="152">
        <v>8.2040319999999998</v>
      </c>
      <c r="Z700" s="152">
        <v>2.2819403650000001</v>
      </c>
      <c r="AA700" s="152">
        <v>5.5202660000000003</v>
      </c>
      <c r="AB700" s="152">
        <v>0.17089219999999999</v>
      </c>
      <c r="AC700" s="152">
        <v>8.8238900000000005</v>
      </c>
      <c r="AD700" s="152">
        <v>3.1367980000000002</v>
      </c>
      <c r="AE700" s="152">
        <v>0.47393839999999998</v>
      </c>
      <c r="AF700" s="152">
        <v>0.1629516</v>
      </c>
      <c r="AI700" s="152">
        <v>96.899934200000004</v>
      </c>
      <c r="AJ700" s="152">
        <v>2.215635018</v>
      </c>
      <c r="AK700" s="156">
        <f t="shared" si="10"/>
        <v>2.4999310090000001E-2</v>
      </c>
      <c r="AL700" s="151">
        <v>249.9931009</v>
      </c>
      <c r="AM700" s="151">
        <v>170.66012499999999</v>
      </c>
      <c r="AN700" s="151">
        <v>513.42462499999999</v>
      </c>
      <c r="AO700" s="151">
        <v>235.70046149999999</v>
      </c>
      <c r="AQ700" s="152">
        <v>9.1941584340000002</v>
      </c>
      <c r="AU700" s="151">
        <v>928.17467509999994</v>
      </c>
      <c r="AV700" s="152">
        <v>4120.3895599999996</v>
      </c>
      <c r="AW700" s="152">
        <v>28.253674719999999</v>
      </c>
      <c r="AX700" s="151">
        <v>6373.9772540000004</v>
      </c>
      <c r="AY700" s="151">
        <v>162.69378889999999</v>
      </c>
      <c r="AZ700" s="152">
        <v>80.104628509999998</v>
      </c>
      <c r="BA700" s="152">
        <v>33.388871590000001</v>
      </c>
      <c r="BB700" s="152">
        <v>25.609394229999999</v>
      </c>
      <c r="BC700" s="152">
        <v>70.224092099999993</v>
      </c>
      <c r="BD700" s="152">
        <v>108.27147600000001</v>
      </c>
      <c r="BE700" s="152">
        <v>24.437140790000001</v>
      </c>
      <c r="BG700" s="152">
        <v>8.6937371280000004</v>
      </c>
      <c r="BH700" s="152">
        <v>493.57149449999997</v>
      </c>
      <c r="BI700" s="152">
        <v>16.358401279999999</v>
      </c>
      <c r="BJ700" s="152">
        <v>61.280125699999999</v>
      </c>
      <c r="BK700" s="152">
        <v>1.927427856</v>
      </c>
      <c r="BL700" s="152">
        <v>0.40875578200000001</v>
      </c>
      <c r="BN700" s="152">
        <v>0.71790984000000002</v>
      </c>
      <c r="BO700" s="152">
        <v>168.02505260000001</v>
      </c>
      <c r="BP700" s="152">
        <v>6.7403167240000004</v>
      </c>
      <c r="BQ700" s="152">
        <v>15.830097889999999</v>
      </c>
      <c r="BR700" s="152">
        <v>2.2288837359999998</v>
      </c>
      <c r="BS700" s="152">
        <v>10.881227040000001</v>
      </c>
      <c r="BT700" s="152">
        <v>2.5065044190000001</v>
      </c>
      <c r="BU700" s="152">
        <v>0.87112349700000002</v>
      </c>
      <c r="BV700" s="152">
        <v>3.1504073830000001</v>
      </c>
      <c r="BW700" s="152">
        <v>0.470469321</v>
      </c>
      <c r="BX700" s="152">
        <v>2.9310901970000001</v>
      </c>
      <c r="BY700" s="152">
        <v>0.601831805</v>
      </c>
      <c r="BZ700" s="152">
        <v>1.711606355</v>
      </c>
      <c r="CA700" s="152">
        <v>0.26067653099999999</v>
      </c>
      <c r="CB700" s="152">
        <v>1.741572731</v>
      </c>
      <c r="CC700" s="152">
        <v>0.29238023600000002</v>
      </c>
      <c r="CD700" s="152">
        <v>1.589552319</v>
      </c>
      <c r="CE700" s="152">
        <v>0.114271663</v>
      </c>
      <c r="CF700" s="152">
        <v>-2.8054365000000001E-2</v>
      </c>
      <c r="CI700" s="152">
        <v>5.9748890909999997</v>
      </c>
      <c r="CJ700" s="152">
        <v>0.89063509299999999</v>
      </c>
      <c r="CK700" s="152">
        <v>0.392659437</v>
      </c>
      <c r="CL700" s="152">
        <v>1.4918933000000001E-2</v>
      </c>
      <c r="CM700" s="152">
        <v>0.120673793</v>
      </c>
      <c r="CN700" s="152">
        <v>1.2339334E-2</v>
      </c>
      <c r="DC700" s="152">
        <v>38.747</v>
      </c>
      <c r="DD700" s="152">
        <v>2.1659000000000001E-2</v>
      </c>
      <c r="DE700" s="152">
        <v>2.3705E-2</v>
      </c>
      <c r="DF700" s="152">
        <v>19.293299999999999</v>
      </c>
      <c r="DG700" s="152">
        <v>40.759500000000003</v>
      </c>
      <c r="DH700" s="152">
        <v>0.28016400000000002</v>
      </c>
      <c r="DI700" s="152">
        <v>1.3606999999999999E-2</v>
      </c>
      <c r="DJ700" s="152">
        <v>9.3955999999999998E-2</v>
      </c>
      <c r="DM700" s="152">
        <v>0.18218599999999999</v>
      </c>
      <c r="DO700" s="154">
        <v>78.73</v>
      </c>
    </row>
    <row r="701" spans="1:119">
      <c r="A701" s="151">
        <v>3063</v>
      </c>
      <c r="B701" s="152" t="s">
        <v>2859</v>
      </c>
      <c r="C701" s="152" t="s">
        <v>3850</v>
      </c>
      <c r="D701" s="152" t="s">
        <v>3851</v>
      </c>
      <c r="E701" s="152" t="s">
        <v>3852</v>
      </c>
      <c r="F701" s="152" t="s">
        <v>9145</v>
      </c>
      <c r="H701" s="151">
        <v>357110</v>
      </c>
      <c r="I701" s="153" t="s">
        <v>3853</v>
      </c>
      <c r="L701" s="153" t="s">
        <v>5337</v>
      </c>
      <c r="M701" s="153" t="s">
        <v>5337</v>
      </c>
      <c r="O701" s="151">
        <v>3494</v>
      </c>
      <c r="R701" s="152" t="s">
        <v>3457</v>
      </c>
      <c r="S701" s="152" t="s">
        <v>2716</v>
      </c>
      <c r="T701" s="152">
        <v>54.335875000000001</v>
      </c>
      <c r="U701" s="152">
        <v>1.7450325</v>
      </c>
      <c r="V701" s="152">
        <v>12.878500000000001</v>
      </c>
      <c r="X701" s="152">
        <v>13.347925</v>
      </c>
      <c r="Y701" s="152">
        <v>10.67834</v>
      </c>
      <c r="Z701" s="152">
        <v>2.9701657770000001</v>
      </c>
      <c r="AA701" s="152">
        <v>4.5788275000000001</v>
      </c>
      <c r="AB701" s="152">
        <v>0.19852275</v>
      </c>
      <c r="AC701" s="152">
        <v>7.3370350000000002</v>
      </c>
      <c r="AD701" s="152">
        <v>3.10995</v>
      </c>
      <c r="AE701" s="152">
        <v>0.82656450000000004</v>
      </c>
      <c r="AF701" s="152">
        <v>0.28489425000000002</v>
      </c>
      <c r="AI701" s="152">
        <v>98.643126499999994</v>
      </c>
      <c r="AJ701" s="152">
        <v>2.1207357450000002</v>
      </c>
      <c r="AK701" s="156">
        <f t="shared" si="10"/>
        <v>6.0515942260000004E-3</v>
      </c>
      <c r="AL701" s="151">
        <v>60.515942260000003</v>
      </c>
      <c r="AM701" s="151">
        <v>605.89625000000001</v>
      </c>
      <c r="AN701" s="151">
        <v>330.48543749999999</v>
      </c>
      <c r="AO701" s="151">
        <v>515.14230769999995</v>
      </c>
      <c r="AQ701" s="152">
        <v>17.020035199999999</v>
      </c>
      <c r="AU701" s="151">
        <v>1472.2940430000001</v>
      </c>
      <c r="AV701" s="152">
        <v>6512.4718869999997</v>
      </c>
      <c r="AW701" s="152">
        <v>44.27776051</v>
      </c>
      <c r="AX701" s="151">
        <v>11103.339739999999</v>
      </c>
      <c r="AY701" s="151">
        <v>404.19113650000003</v>
      </c>
      <c r="AZ701" s="152">
        <v>20.298276049999998</v>
      </c>
      <c r="BA701" s="152">
        <v>30.470260639999999</v>
      </c>
      <c r="BB701" s="152">
        <v>10.90920406</v>
      </c>
      <c r="BC701" s="152">
        <v>206.44950979999999</v>
      </c>
      <c r="BD701" s="152">
        <v>169.1775533</v>
      </c>
      <c r="BE701" s="152">
        <v>32.324281999999997</v>
      </c>
      <c r="BG701" s="152">
        <v>13.648164830000001</v>
      </c>
      <c r="BH701" s="152">
        <v>464.2163142</v>
      </c>
      <c r="BI701" s="152">
        <v>43.342522879999997</v>
      </c>
      <c r="BJ701" s="152">
        <v>129.384749</v>
      </c>
      <c r="BK701" s="152">
        <v>3.1275148760000002</v>
      </c>
      <c r="BL701" s="152">
        <v>0.64154681800000002</v>
      </c>
      <c r="BN701" s="152">
        <v>1.2876516410000001</v>
      </c>
      <c r="BO701" s="152">
        <v>258.0316181</v>
      </c>
      <c r="BP701" s="152">
        <v>11.62891449</v>
      </c>
      <c r="BQ701" s="152">
        <v>29.774465230000001</v>
      </c>
      <c r="BR701" s="152">
        <v>3.8233506309999998</v>
      </c>
      <c r="BS701" s="152">
        <v>22.821208500000001</v>
      </c>
      <c r="BT701" s="152">
        <v>6.1006846619999999</v>
      </c>
      <c r="BU701" s="152">
        <v>1.1950493879999999</v>
      </c>
      <c r="BV701" s="152">
        <v>6.8662427709999996</v>
      </c>
      <c r="BW701" s="152">
        <v>1.1619040270000001</v>
      </c>
      <c r="BX701" s="152">
        <v>6.423805593</v>
      </c>
      <c r="BY701" s="152">
        <v>1.6084368929999999</v>
      </c>
      <c r="BZ701" s="152">
        <v>5.1844927710000004</v>
      </c>
      <c r="CA701" s="152">
        <v>0.81125383100000004</v>
      </c>
      <c r="CB701" s="152">
        <v>4.3187501079999997</v>
      </c>
      <c r="CC701" s="152">
        <v>0.72744547999999998</v>
      </c>
      <c r="CD701" s="152">
        <v>3.660932748</v>
      </c>
      <c r="CE701" s="152">
        <v>0.16224074499999999</v>
      </c>
      <c r="CF701" s="152">
        <v>1.068429488</v>
      </c>
      <c r="CI701" s="152">
        <v>10.88171281</v>
      </c>
      <c r="CJ701" s="152">
        <v>1.669042234</v>
      </c>
      <c r="CK701" s="152">
        <v>0.51028069899999995</v>
      </c>
      <c r="CL701" s="152">
        <v>1.8210780999999999E-2</v>
      </c>
      <c r="CM701" s="152">
        <v>0.274960657</v>
      </c>
      <c r="CN701" s="152">
        <v>0.22236984500000001</v>
      </c>
      <c r="DC701" s="152">
        <v>37.84442</v>
      </c>
      <c r="DD701" s="152">
        <v>1.9327E-2</v>
      </c>
      <c r="DE701" s="152">
        <v>6.9145999999999999E-3</v>
      </c>
      <c r="DF701" s="152">
        <v>27.080100000000002</v>
      </c>
      <c r="DG701" s="152">
        <v>34.463560000000001</v>
      </c>
      <c r="DH701" s="152">
        <v>0.43471720000000003</v>
      </c>
      <c r="DI701" s="152">
        <v>5.1979999999999995E-4</v>
      </c>
      <c r="DJ701" s="152">
        <v>5.7832000000000001E-2</v>
      </c>
      <c r="DM701" s="152">
        <v>0.24586759999999999</v>
      </c>
      <c r="DO701" s="154">
        <v>71.56</v>
      </c>
    </row>
    <row r="702" spans="1:119">
      <c r="A702" s="151">
        <v>3064</v>
      </c>
      <c r="B702" s="152" t="s">
        <v>2859</v>
      </c>
      <c r="C702" s="152" t="s">
        <v>3850</v>
      </c>
      <c r="D702" s="152" t="s">
        <v>3851</v>
      </c>
      <c r="E702" s="152" t="s">
        <v>3852</v>
      </c>
      <c r="F702" s="152" t="s">
        <v>9146</v>
      </c>
      <c r="H702" s="151">
        <v>357110</v>
      </c>
      <c r="I702" s="153" t="s">
        <v>3853</v>
      </c>
      <c r="L702" s="153" t="s">
        <v>5183</v>
      </c>
      <c r="M702" s="153" t="s">
        <v>5183</v>
      </c>
      <c r="O702" s="151">
        <v>3494</v>
      </c>
      <c r="R702" s="152" t="s">
        <v>3457</v>
      </c>
      <c r="S702" s="152" t="s">
        <v>2716</v>
      </c>
      <c r="T702" s="152">
        <v>53.022599999999997</v>
      </c>
      <c r="U702" s="152">
        <v>1.20468</v>
      </c>
      <c r="V702" s="152">
        <v>17.886800000000001</v>
      </c>
      <c r="X702" s="152">
        <v>10.110799999999999</v>
      </c>
      <c r="Y702" s="152">
        <v>8.0886399999999998</v>
      </c>
      <c r="Z702" s="152">
        <v>2.249844237</v>
      </c>
      <c r="AA702" s="152">
        <v>5.3247200000000001</v>
      </c>
      <c r="AB702" s="152">
        <v>0.19933999999999999</v>
      </c>
      <c r="AC702" s="152">
        <v>9.83352</v>
      </c>
      <c r="AD702" s="152">
        <v>3.6049699999999998</v>
      </c>
      <c r="AE702" s="152">
        <v>0.57015199999999999</v>
      </c>
      <c r="AF702" s="152">
        <v>0.170823</v>
      </c>
      <c r="AI702" s="152">
        <v>101.928405</v>
      </c>
      <c r="AJ702" s="152">
        <v>0.67727949499999995</v>
      </c>
      <c r="AK702" s="156">
        <f t="shared" si="10"/>
        <v>3.7088141259999999E-3</v>
      </c>
      <c r="AL702" s="151">
        <v>37.08814126</v>
      </c>
      <c r="AM702" s="151">
        <v>300.08333329999999</v>
      </c>
      <c r="AN702" s="151">
        <v>511.75</v>
      </c>
      <c r="AO702" s="151">
        <v>514.61538459999997</v>
      </c>
      <c r="AQ702" s="152">
        <v>10.561355450000001</v>
      </c>
      <c r="AU702" s="151">
        <v>776.54302740000003</v>
      </c>
      <c r="AV702" s="152">
        <v>4412.1368089999996</v>
      </c>
      <c r="AW702" s="152">
        <v>30.85603631</v>
      </c>
      <c r="AX702" s="151">
        <v>6491.341942</v>
      </c>
      <c r="AY702" s="151">
        <v>241.69609639999999</v>
      </c>
      <c r="AZ702" s="152">
        <v>90.592659650000002</v>
      </c>
      <c r="BA702" s="152">
        <v>26.054875150000001</v>
      </c>
      <c r="BB702" s="152">
        <v>21.206570230000001</v>
      </c>
      <c r="BC702" s="152">
        <v>149.18098710000001</v>
      </c>
      <c r="BD702" s="152">
        <v>106.12005670000001</v>
      </c>
      <c r="BE702" s="152">
        <v>26.469277819999999</v>
      </c>
      <c r="BG702" s="152">
        <v>10.11744028</v>
      </c>
      <c r="BH702" s="152">
        <v>425.23042809999998</v>
      </c>
      <c r="BI702" s="152">
        <v>18.837871809999999</v>
      </c>
      <c r="BJ702" s="152">
        <v>68.5193558</v>
      </c>
      <c r="BK702" s="152">
        <v>2.265352483</v>
      </c>
      <c r="BL702" s="152">
        <v>0.86738457700000005</v>
      </c>
      <c r="BN702" s="152">
        <v>80.452530089999996</v>
      </c>
      <c r="BO702" s="152">
        <v>177.1990041</v>
      </c>
      <c r="BP702" s="152">
        <v>7.5813769759999996</v>
      </c>
      <c r="BQ702" s="152">
        <v>18.234940389999998</v>
      </c>
      <c r="BR702" s="152">
        <v>2.535402774</v>
      </c>
      <c r="BS702" s="152">
        <v>12.43834449</v>
      </c>
      <c r="BT702" s="152">
        <v>3.05517795</v>
      </c>
      <c r="BU702" s="152">
        <v>0.82662442800000002</v>
      </c>
      <c r="BV702" s="152">
        <v>3.4627978179999999</v>
      </c>
      <c r="BW702" s="152">
        <v>0.50051091700000006</v>
      </c>
      <c r="BX702" s="152">
        <v>2.9251374939999999</v>
      </c>
      <c r="BY702" s="152">
        <v>0.68860253000000005</v>
      </c>
      <c r="BZ702" s="152">
        <v>2.1584387089999999</v>
      </c>
      <c r="CA702" s="152">
        <v>0.29144623400000003</v>
      </c>
      <c r="CB702" s="152">
        <v>1.8817221749999999</v>
      </c>
      <c r="CC702" s="152">
        <v>0.310506528</v>
      </c>
      <c r="CD702" s="152">
        <v>1.833656124</v>
      </c>
      <c r="CE702" s="152">
        <v>0.208678535</v>
      </c>
      <c r="CF702" s="152">
        <v>188.10142400000001</v>
      </c>
      <c r="CI702" s="152">
        <v>6.9655088320000003</v>
      </c>
      <c r="CJ702" s="152">
        <v>1.1933201</v>
      </c>
      <c r="CK702" s="152">
        <v>0.41587503399999998</v>
      </c>
      <c r="CL702" s="152">
        <v>8.8889757E-2</v>
      </c>
      <c r="CM702" s="152">
        <v>0.22167267500000001</v>
      </c>
      <c r="CN702" s="152">
        <v>2.5851434E-2</v>
      </c>
      <c r="DC702" s="152">
        <v>38.464599999999997</v>
      </c>
      <c r="DD702" s="152">
        <v>1.4540000000000001E-2</v>
      </c>
      <c r="DE702" s="152">
        <v>1.2182E-2</v>
      </c>
      <c r="DF702" s="152">
        <v>21.624099999999999</v>
      </c>
      <c r="DG702" s="152">
        <v>39.146299999999997</v>
      </c>
      <c r="DH702" s="152">
        <v>0.35964000000000002</v>
      </c>
      <c r="DI702" s="152">
        <v>9.8379999999999995E-3</v>
      </c>
      <c r="DJ702" s="152">
        <v>8.6474999999999996E-2</v>
      </c>
      <c r="DM702" s="152">
        <v>0.25586999999999999</v>
      </c>
      <c r="DO702" s="154">
        <v>78.5</v>
      </c>
    </row>
    <row r="703" spans="1:119">
      <c r="A703" s="151">
        <v>3073</v>
      </c>
      <c r="B703" s="152" t="s">
        <v>2859</v>
      </c>
      <c r="C703" s="152" t="s">
        <v>3850</v>
      </c>
      <c r="D703" s="152" t="s">
        <v>3851</v>
      </c>
      <c r="E703" s="152" t="s">
        <v>3852</v>
      </c>
      <c r="F703" s="152" t="s">
        <v>9147</v>
      </c>
      <c r="H703" s="151">
        <v>357110</v>
      </c>
      <c r="I703" s="153" t="s">
        <v>3853</v>
      </c>
      <c r="L703" s="153" t="s">
        <v>5148</v>
      </c>
      <c r="M703" s="153" t="s">
        <v>5148</v>
      </c>
      <c r="O703" s="151">
        <v>3494</v>
      </c>
      <c r="R703" s="152" t="s">
        <v>3457</v>
      </c>
      <c r="S703" s="152" t="s">
        <v>2716</v>
      </c>
      <c r="T703" s="152">
        <v>52.852460000000001</v>
      </c>
      <c r="U703" s="152">
        <v>1.2512160000000001</v>
      </c>
      <c r="V703" s="152">
        <v>15.979419999999999</v>
      </c>
      <c r="X703" s="152">
        <v>9.7482799999999994</v>
      </c>
      <c r="Y703" s="152">
        <v>7.7986240000000002</v>
      </c>
      <c r="Z703" s="152">
        <v>2.1691766800000001</v>
      </c>
      <c r="AA703" s="152">
        <v>4.5717939999999997</v>
      </c>
      <c r="AB703" s="152">
        <v>0.17983479999999999</v>
      </c>
      <c r="AC703" s="152">
        <v>8.9078079999999993</v>
      </c>
      <c r="AD703" s="152">
        <v>3.373888</v>
      </c>
      <c r="AE703" s="152">
        <v>0.73026279999999999</v>
      </c>
      <c r="AF703" s="152">
        <v>0.23146420000000001</v>
      </c>
      <c r="AI703" s="152">
        <v>97.826427800000005</v>
      </c>
      <c r="AJ703" s="152">
        <v>1.7009595340000001</v>
      </c>
      <c r="AK703" s="156">
        <f t="shared" si="10"/>
        <v>6.7939342290000001E-3</v>
      </c>
      <c r="AL703" s="151">
        <v>67.939342289999999</v>
      </c>
      <c r="AM703" s="151">
        <v>342.93620829999998</v>
      </c>
      <c r="AN703" s="151">
        <v>494.17149999999998</v>
      </c>
      <c r="AO703" s="151">
        <v>464.77553849999998</v>
      </c>
      <c r="AQ703" s="152">
        <v>9.8693824530000001</v>
      </c>
      <c r="AU703" s="151">
        <v>879.01868679999995</v>
      </c>
      <c r="AV703" s="152">
        <v>5289.4512999999997</v>
      </c>
      <c r="AW703" s="152">
        <v>32.483147709999997</v>
      </c>
      <c r="AX703" s="151">
        <v>7395.3302030000004</v>
      </c>
      <c r="AY703" s="151">
        <v>259.14384790000003</v>
      </c>
      <c r="AZ703" s="152">
        <v>82.516090820000002</v>
      </c>
      <c r="BA703" s="152">
        <v>23.435525460000001</v>
      </c>
      <c r="BB703" s="152">
        <v>12.72790101</v>
      </c>
      <c r="BC703" s="152">
        <v>104.766198</v>
      </c>
      <c r="BD703" s="152">
        <v>110.9955363</v>
      </c>
      <c r="BE703" s="152">
        <v>27.846305170000001</v>
      </c>
      <c r="BG703" s="152">
        <v>13.055185870000001</v>
      </c>
      <c r="BH703" s="152">
        <v>424.41669810000002</v>
      </c>
      <c r="BI703" s="152">
        <v>22.316357960000001</v>
      </c>
      <c r="BJ703" s="152">
        <v>83.007589769999996</v>
      </c>
      <c r="BK703" s="152">
        <v>2.6507679319999999</v>
      </c>
      <c r="BL703" s="152">
        <v>0.54383955299999998</v>
      </c>
      <c r="BN703" s="152">
        <v>1.1872701139999999</v>
      </c>
      <c r="BO703" s="152">
        <v>220.7731666</v>
      </c>
      <c r="BP703" s="152">
        <v>9.7197373959999993</v>
      </c>
      <c r="BQ703" s="152">
        <v>22.664474590000001</v>
      </c>
      <c r="BR703" s="152">
        <v>3.18337198</v>
      </c>
      <c r="BS703" s="152">
        <v>14.024781239999999</v>
      </c>
      <c r="BT703" s="152">
        <v>3.563097913</v>
      </c>
      <c r="BU703" s="152">
        <v>1.395518582</v>
      </c>
      <c r="BV703" s="152">
        <v>4.2236100070000004</v>
      </c>
      <c r="BW703" s="152">
        <v>0.66905345500000002</v>
      </c>
      <c r="BX703" s="152">
        <v>4.0028415859999997</v>
      </c>
      <c r="BY703" s="152">
        <v>0.87038252900000002</v>
      </c>
      <c r="BZ703" s="152">
        <v>2.5352780479999999</v>
      </c>
      <c r="CA703" s="152">
        <v>0.34564840499999999</v>
      </c>
      <c r="CB703" s="152">
        <v>2.3728658770000002</v>
      </c>
      <c r="CC703" s="152">
        <v>0.39303189799999999</v>
      </c>
      <c r="CD703" s="152">
        <v>2.2780492799999998</v>
      </c>
      <c r="CE703" s="152">
        <v>0.14234215</v>
      </c>
      <c r="CF703" s="152">
        <v>6.3397219250000001</v>
      </c>
      <c r="CI703" s="152">
        <v>7.8776560010000001</v>
      </c>
      <c r="CJ703" s="152">
        <v>1.6381145180000001</v>
      </c>
      <c r="CK703" s="152">
        <v>0.58697644900000001</v>
      </c>
      <c r="CL703" s="152">
        <v>6.4445242E-2</v>
      </c>
      <c r="CM703" s="152">
        <v>0.23030646399999999</v>
      </c>
      <c r="CN703" s="152">
        <v>3.4789291E-2</v>
      </c>
      <c r="DC703" s="152">
        <v>39.387799999999999</v>
      </c>
      <c r="DD703" s="152">
        <v>2.9815399999999999E-2</v>
      </c>
      <c r="DE703" s="152">
        <v>1.7727199999999999E-2</v>
      </c>
      <c r="DF703" s="152">
        <v>19.109739999999999</v>
      </c>
      <c r="DG703" s="152">
        <v>41.112439999999999</v>
      </c>
      <c r="DH703" s="152">
        <v>0.30798720000000002</v>
      </c>
      <c r="DI703" s="152">
        <v>1.26724E-2</v>
      </c>
      <c r="DJ703" s="152">
        <v>8.2130599999999998E-2</v>
      </c>
      <c r="DM703" s="152">
        <v>0.20272119999999999</v>
      </c>
      <c r="DO703" s="154">
        <v>76.64</v>
      </c>
    </row>
    <row r="704" spans="1:119">
      <c r="A704" s="151">
        <v>3076</v>
      </c>
      <c r="B704" s="152" t="s">
        <v>2859</v>
      </c>
      <c r="C704" s="152" t="s">
        <v>3850</v>
      </c>
      <c r="D704" s="152" t="s">
        <v>3851</v>
      </c>
      <c r="E704" s="152" t="s">
        <v>3852</v>
      </c>
      <c r="F704" s="152" t="s">
        <v>9148</v>
      </c>
      <c r="H704" s="151">
        <v>357110</v>
      </c>
      <c r="I704" s="153" t="s">
        <v>3853</v>
      </c>
      <c r="L704" s="153" t="s">
        <v>4769</v>
      </c>
      <c r="M704" s="153" t="s">
        <v>4769</v>
      </c>
      <c r="O704" s="151">
        <v>3494</v>
      </c>
      <c r="R704" s="152" t="s">
        <v>3457</v>
      </c>
      <c r="S704" s="152" t="s">
        <v>2716</v>
      </c>
      <c r="T704" s="152">
        <v>51.355040000000002</v>
      </c>
      <c r="U704" s="152">
        <v>0.97351379999999998</v>
      </c>
      <c r="V704" s="152">
        <v>16.949780000000001</v>
      </c>
      <c r="X704" s="152">
        <v>9.3233259999999998</v>
      </c>
      <c r="Y704" s="152">
        <v>7.4586607999999996</v>
      </c>
      <c r="Z704" s="152">
        <v>2.0746163769999999</v>
      </c>
      <c r="AA704" s="152">
        <v>5.3768380000000002</v>
      </c>
      <c r="AB704" s="152">
        <v>0.14357220000000001</v>
      </c>
      <c r="AC704" s="152">
        <v>9.1370260000000005</v>
      </c>
      <c r="AD704" s="152">
        <v>3.2379820000000001</v>
      </c>
      <c r="AE704" s="152">
        <v>0.59730859999999997</v>
      </c>
      <c r="AF704" s="152">
        <v>0.17460100000000001</v>
      </c>
      <c r="AI704" s="152">
        <v>97.268987600000003</v>
      </c>
      <c r="AJ704" s="152">
        <v>2.1110068320000002</v>
      </c>
      <c r="AK704" s="156">
        <f t="shared" si="10"/>
        <v>5.44881566E-3</v>
      </c>
      <c r="AL704" s="151">
        <v>54.488156600000003</v>
      </c>
      <c r="AM704" s="151">
        <v>322.06262500000003</v>
      </c>
      <c r="AN704" s="151">
        <v>603.87056250000001</v>
      </c>
      <c r="AO704" s="151">
        <v>551.69299999999998</v>
      </c>
      <c r="AQ704" s="152">
        <v>9.5241191529999991</v>
      </c>
      <c r="AU704" s="151">
        <v>831.97985189999997</v>
      </c>
      <c r="AV704" s="152">
        <v>4581.8249820000001</v>
      </c>
      <c r="AW704" s="152">
        <v>31.50039585</v>
      </c>
      <c r="AX704" s="151">
        <v>6888.1690490000001</v>
      </c>
      <c r="AY704" s="151">
        <v>241.90793070000001</v>
      </c>
      <c r="AZ704" s="152">
        <v>85.256046139999995</v>
      </c>
      <c r="BA704" s="152">
        <v>27.08456674</v>
      </c>
      <c r="BB704" s="152">
        <v>26.268797989999999</v>
      </c>
      <c r="BC704" s="152">
        <v>111.3414416</v>
      </c>
      <c r="BD704" s="152">
        <v>98.217983590000003</v>
      </c>
      <c r="BE704" s="152">
        <v>24.4874832</v>
      </c>
      <c r="BG704" s="152">
        <v>10.50629938</v>
      </c>
      <c r="BH704" s="152">
        <v>449.35895349999998</v>
      </c>
      <c r="BI704" s="152">
        <v>20.406848279999998</v>
      </c>
      <c r="BJ704" s="152">
        <v>74.075684069999994</v>
      </c>
      <c r="BK704" s="152">
        <v>2.193919401</v>
      </c>
      <c r="BL704" s="152">
        <v>0.46186350500000001</v>
      </c>
      <c r="BN704" s="152">
        <v>0.90844292900000001</v>
      </c>
      <c r="BO704" s="152">
        <v>186.17622950000001</v>
      </c>
      <c r="BP704" s="152">
        <v>8.0853230840000005</v>
      </c>
      <c r="BQ704" s="152">
        <v>19.156102629999999</v>
      </c>
      <c r="BR704" s="152">
        <v>2.6657817750000001</v>
      </c>
      <c r="BS704" s="152">
        <v>12.60673652</v>
      </c>
      <c r="BT704" s="152">
        <v>3.3272956159999998</v>
      </c>
      <c r="BU704" s="152">
        <v>1.0690252849999999</v>
      </c>
      <c r="BV704" s="152">
        <v>3.6217537289999999</v>
      </c>
      <c r="BW704" s="152">
        <v>0.57827019099999999</v>
      </c>
      <c r="BX704" s="152">
        <v>3.7536502500000002</v>
      </c>
      <c r="BY704" s="152">
        <v>0.82198140399999997</v>
      </c>
      <c r="BZ704" s="152">
        <v>2.2748065610000001</v>
      </c>
      <c r="CA704" s="152">
        <v>0.35240159900000001</v>
      </c>
      <c r="CB704" s="152">
        <v>2.2223412109999998</v>
      </c>
      <c r="CC704" s="152">
        <v>0.33958437499999999</v>
      </c>
      <c r="CD704" s="152">
        <v>2.150490215</v>
      </c>
      <c r="CE704" s="152">
        <v>0.114715347</v>
      </c>
      <c r="CF704" s="152">
        <v>2.892562E-3</v>
      </c>
      <c r="CI704" s="152">
        <v>6.572732469</v>
      </c>
      <c r="CJ704" s="152">
        <v>1.241722387</v>
      </c>
      <c r="CK704" s="152">
        <v>0.43447134399999998</v>
      </c>
      <c r="CL704" s="152">
        <v>5.2261215E-2</v>
      </c>
      <c r="CM704" s="152">
        <v>0.15967418999999999</v>
      </c>
      <c r="CN704" s="152">
        <v>1.6354253999999999E-2</v>
      </c>
      <c r="DC704" s="152">
        <v>39.672699999999999</v>
      </c>
      <c r="DD704" s="152">
        <v>1.18494E-2</v>
      </c>
      <c r="DE704" s="152">
        <v>6.6465999999999999E-3</v>
      </c>
      <c r="DF704" s="152">
        <v>18.018000000000001</v>
      </c>
      <c r="DG704" s="152">
        <v>42.06644</v>
      </c>
      <c r="DH704" s="152">
        <v>0.27022000000000002</v>
      </c>
      <c r="DI704" s="152">
        <v>1.7314800000000002E-2</v>
      </c>
      <c r="DJ704" s="152">
        <v>0.12617339999999999</v>
      </c>
      <c r="DM704" s="152">
        <v>0.18855839999999999</v>
      </c>
      <c r="DO704" s="154">
        <v>79.87</v>
      </c>
    </row>
    <row r="705" spans="1:148">
      <c r="A705" s="151">
        <v>3080</v>
      </c>
      <c r="B705" s="152" t="s">
        <v>2859</v>
      </c>
      <c r="C705" s="152" t="s">
        <v>3850</v>
      </c>
      <c r="D705" s="152" t="s">
        <v>3851</v>
      </c>
      <c r="E705" s="152" t="s">
        <v>3852</v>
      </c>
      <c r="F705" s="152" t="s">
        <v>9149</v>
      </c>
      <c r="H705" s="151">
        <v>357110</v>
      </c>
      <c r="I705" s="153" t="s">
        <v>3853</v>
      </c>
      <c r="L705" s="153" t="s">
        <v>4800</v>
      </c>
      <c r="M705" s="153" t="s">
        <v>4800</v>
      </c>
      <c r="O705" s="151">
        <v>3494</v>
      </c>
      <c r="R705" s="152" t="s">
        <v>3457</v>
      </c>
      <c r="S705" s="152" t="s">
        <v>2716</v>
      </c>
      <c r="T705" s="152">
        <v>51.461066670000001</v>
      </c>
      <c r="U705" s="152">
        <v>1.0622403330000001</v>
      </c>
      <c r="V705" s="152">
        <v>17.070183329999999</v>
      </c>
      <c r="X705" s="152">
        <v>9.3735533330000003</v>
      </c>
      <c r="Y705" s="152">
        <v>7.4988426669999999</v>
      </c>
      <c r="Z705" s="152">
        <v>2.0857929089999998</v>
      </c>
      <c r="AA705" s="152">
        <v>5.315581667</v>
      </c>
      <c r="AB705" s="152">
        <v>0.14964883300000001</v>
      </c>
      <c r="AC705" s="152">
        <v>9.3336900000000007</v>
      </c>
      <c r="AD705" s="152">
        <v>3.2872400000000002</v>
      </c>
      <c r="AE705" s="152">
        <v>0.59202949999999999</v>
      </c>
      <c r="AF705" s="152">
        <v>0.18090566699999999</v>
      </c>
      <c r="AI705" s="152">
        <v>97.826139330000004</v>
      </c>
      <c r="AJ705" s="152">
        <v>1.8903284579999999</v>
      </c>
      <c r="AK705" s="156">
        <f t="shared" si="10"/>
        <v>3.0226005440000003E-3</v>
      </c>
      <c r="AL705" s="151">
        <v>30.226005440000002</v>
      </c>
      <c r="AM705" s="151">
        <v>320.3822917</v>
      </c>
      <c r="AN705" s="151">
        <v>587.32481250000001</v>
      </c>
      <c r="AO705" s="151">
        <v>533.93792310000003</v>
      </c>
      <c r="AQ705" s="152">
        <v>10.430087179999999</v>
      </c>
      <c r="AU705" s="151">
        <v>858.25412530000006</v>
      </c>
      <c r="AV705" s="152">
        <v>4920.0219479999996</v>
      </c>
      <c r="AW705" s="152">
        <v>30.89262888</v>
      </c>
      <c r="AX705" s="151">
        <v>7129.1323750000001</v>
      </c>
      <c r="AY705" s="151">
        <v>270.90608909999997</v>
      </c>
      <c r="AZ705" s="152">
        <v>95.378829409999994</v>
      </c>
      <c r="BA705" s="152">
        <v>29.503173050000001</v>
      </c>
      <c r="BB705" s="152">
        <v>26.122510200000001</v>
      </c>
      <c r="BC705" s="152">
        <v>118.6467292</v>
      </c>
      <c r="BD705" s="152">
        <v>98.22256926</v>
      </c>
      <c r="BE705" s="152">
        <v>25.02679805</v>
      </c>
      <c r="BG705" s="152">
        <v>13.60189405</v>
      </c>
      <c r="BH705" s="152">
        <v>435.85298369999998</v>
      </c>
      <c r="BI705" s="152">
        <v>18.602175419999998</v>
      </c>
      <c r="BJ705" s="152">
        <v>68.123707249999995</v>
      </c>
      <c r="BK705" s="152">
        <v>2.1910772340000002</v>
      </c>
      <c r="BL705" s="152">
        <v>0.48537950600000002</v>
      </c>
      <c r="BN705" s="152">
        <v>1.2256834409999999</v>
      </c>
      <c r="BO705" s="152">
        <v>179.98836919999999</v>
      </c>
      <c r="BP705" s="152">
        <v>7.4222946460000001</v>
      </c>
      <c r="BQ705" s="152">
        <v>19.14143005</v>
      </c>
      <c r="BR705" s="152">
        <v>2.5972258419999998</v>
      </c>
      <c r="BS705" s="152">
        <v>11.851274739999999</v>
      </c>
      <c r="BT705" s="152">
        <v>3.34884666</v>
      </c>
      <c r="BU705" s="152">
        <v>1.0824578</v>
      </c>
      <c r="BV705" s="152">
        <v>3.3663726930000002</v>
      </c>
      <c r="BW705" s="152">
        <v>0.519002399</v>
      </c>
      <c r="BX705" s="152">
        <v>3.4795896069999999</v>
      </c>
      <c r="BY705" s="152">
        <v>0.74567645999999999</v>
      </c>
      <c r="BZ705" s="152">
        <v>2.0552694589999998</v>
      </c>
      <c r="CA705" s="152">
        <v>0.32439315099999999</v>
      </c>
      <c r="CB705" s="152">
        <v>2.0176230159999999</v>
      </c>
      <c r="CC705" s="152">
        <v>0.31656390299999998</v>
      </c>
      <c r="CD705" s="152">
        <v>2.005594399</v>
      </c>
      <c r="CE705" s="152">
        <v>0.116956641</v>
      </c>
      <c r="CF705" s="152">
        <v>2.160664696</v>
      </c>
      <c r="CI705" s="152">
        <v>6.9812239270000003</v>
      </c>
      <c r="CJ705" s="152">
        <v>1.1174071779999999</v>
      </c>
      <c r="CK705" s="152">
        <v>0.445267048</v>
      </c>
      <c r="CL705" s="152">
        <v>3.4760092999999999E-2</v>
      </c>
      <c r="CM705" s="152">
        <v>0.23626074799999999</v>
      </c>
      <c r="CN705" s="152">
        <v>-5.6886369999999999E-3</v>
      </c>
      <c r="DC705" s="152">
        <v>39.64564</v>
      </c>
      <c r="DD705" s="152">
        <v>1.6296600000000001E-2</v>
      </c>
      <c r="DE705" s="152">
        <v>1.5083600000000001E-2</v>
      </c>
      <c r="DF705" s="152">
        <v>17.105799999999999</v>
      </c>
      <c r="DG705" s="152">
        <v>42.93244</v>
      </c>
      <c r="DH705" s="152">
        <v>0.25213799999999997</v>
      </c>
      <c r="DI705" s="152">
        <v>1.19828E-2</v>
      </c>
      <c r="DJ705" s="152">
        <v>8.5432999999999995E-2</v>
      </c>
      <c r="DM705" s="152">
        <v>0.19315280000000001</v>
      </c>
      <c r="DO705" s="154">
        <v>79.62</v>
      </c>
    </row>
    <row r="706" spans="1:148">
      <c r="A706" s="151">
        <v>3081</v>
      </c>
      <c r="B706" s="152" t="s">
        <v>2859</v>
      </c>
      <c r="C706" s="152" t="s">
        <v>3850</v>
      </c>
      <c r="D706" s="152" t="s">
        <v>3851</v>
      </c>
      <c r="E706" s="152" t="s">
        <v>3852</v>
      </c>
      <c r="F706" s="152" t="s">
        <v>9150</v>
      </c>
      <c r="H706" s="151">
        <v>357110</v>
      </c>
      <c r="I706" s="153" t="s">
        <v>3853</v>
      </c>
      <c r="L706" s="153" t="s">
        <v>4684</v>
      </c>
      <c r="M706" s="153" t="s">
        <v>4684</v>
      </c>
      <c r="O706" s="151">
        <v>3494</v>
      </c>
      <c r="R706" s="152" t="s">
        <v>3457</v>
      </c>
      <c r="S706" s="152" t="s">
        <v>2716</v>
      </c>
      <c r="T706" s="152">
        <v>51.059116670000002</v>
      </c>
      <c r="U706" s="152">
        <v>1.155435</v>
      </c>
      <c r="V706" s="152">
        <v>16.835699999999999</v>
      </c>
      <c r="X706" s="152">
        <v>9.2840233330000004</v>
      </c>
      <c r="Y706" s="152">
        <v>7.427218667</v>
      </c>
      <c r="Z706" s="152">
        <v>2.065870791</v>
      </c>
      <c r="AA706" s="152">
        <v>5.4264933329999998</v>
      </c>
      <c r="AB706" s="152">
        <v>0.17245866700000001</v>
      </c>
      <c r="AC706" s="152">
        <v>9.1311300000000006</v>
      </c>
      <c r="AD706" s="152">
        <v>3.289793333</v>
      </c>
      <c r="AE706" s="152">
        <v>0.59951016700000004</v>
      </c>
      <c r="AF706" s="152">
        <v>0.17136999999999999</v>
      </c>
      <c r="AI706" s="152">
        <v>97.125030499999994</v>
      </c>
      <c r="AJ706" s="152">
        <v>1.8298668650000001</v>
      </c>
      <c r="AK706" s="156">
        <f t="shared" si="10"/>
        <v>3.5853036269999999E-3</v>
      </c>
      <c r="AL706" s="151">
        <v>35.853036269999997</v>
      </c>
      <c r="AM706" s="151">
        <v>314.0670417</v>
      </c>
      <c r="AN706" s="151">
        <v>587.43493750000005</v>
      </c>
      <c r="AO706" s="151">
        <v>537.51384619999999</v>
      </c>
      <c r="AQ706" s="152">
        <v>9.3195471669999996</v>
      </c>
      <c r="AU706" s="151">
        <v>818.18380779999995</v>
      </c>
      <c r="AV706" s="152">
        <v>4575.8041670000002</v>
      </c>
      <c r="AW706" s="152">
        <v>30.386048779999999</v>
      </c>
      <c r="AX706" s="151">
        <v>6944.0076909999998</v>
      </c>
      <c r="AY706" s="151">
        <v>245.7102289</v>
      </c>
      <c r="AZ706" s="152">
        <v>84.236138710000006</v>
      </c>
      <c r="BA706" s="152">
        <v>26.66865348</v>
      </c>
      <c r="BB706" s="152">
        <v>24.06263663</v>
      </c>
      <c r="BC706" s="152">
        <v>106.7913216</v>
      </c>
      <c r="BD706" s="152">
        <v>105.01882860000001</v>
      </c>
      <c r="BE706" s="152">
        <v>23.900594680000001</v>
      </c>
      <c r="BG706" s="152">
        <v>10.198423119999999</v>
      </c>
      <c r="BH706" s="152">
        <v>439.16013659999999</v>
      </c>
      <c r="BI706" s="152">
        <v>19.734469730000001</v>
      </c>
      <c r="BJ706" s="152">
        <v>71.30969039</v>
      </c>
      <c r="BK706" s="152">
        <v>2.2005521699999999</v>
      </c>
      <c r="BL706" s="152">
        <v>0.38541256600000001</v>
      </c>
      <c r="BN706" s="152">
        <v>1.534595167</v>
      </c>
      <c r="BO706" s="152">
        <v>183.34540419999999</v>
      </c>
      <c r="BP706" s="152">
        <v>7.8483271759999997</v>
      </c>
      <c r="BQ706" s="152">
        <v>19.29699913</v>
      </c>
      <c r="BR706" s="152">
        <v>2.5879416910000002</v>
      </c>
      <c r="BS706" s="152">
        <v>12.10084515</v>
      </c>
      <c r="BT706" s="152">
        <v>3.107232861</v>
      </c>
      <c r="BU706" s="152">
        <v>1.0082083479999999</v>
      </c>
      <c r="BV706" s="152">
        <v>3.7530722779999999</v>
      </c>
      <c r="BW706" s="152">
        <v>0.57224538800000002</v>
      </c>
      <c r="BX706" s="152">
        <v>3.5344199839999999</v>
      </c>
      <c r="BY706" s="152">
        <v>0.75901367399999997</v>
      </c>
      <c r="BZ706" s="152">
        <v>2.0859527290000002</v>
      </c>
      <c r="CA706" s="152">
        <v>0.33270515299999998</v>
      </c>
      <c r="CB706" s="152">
        <v>2.0603832710000001</v>
      </c>
      <c r="CC706" s="152">
        <v>0.31904034100000001</v>
      </c>
      <c r="CD706" s="152">
        <v>2.0370329589999998</v>
      </c>
      <c r="CE706" s="152">
        <v>0.12374224</v>
      </c>
      <c r="CF706" s="152">
        <v>12.2023852</v>
      </c>
      <c r="CI706" s="152">
        <v>6.4578650240000002</v>
      </c>
      <c r="CJ706" s="152">
        <v>1.2630031159999999</v>
      </c>
      <c r="CK706" s="152">
        <v>0.428842742</v>
      </c>
      <c r="CL706" s="152">
        <v>5.2177436000000001E-2</v>
      </c>
      <c r="CM706" s="152">
        <v>0.191501492</v>
      </c>
      <c r="CN706" s="152">
        <v>-4.5987379999999998E-3</v>
      </c>
      <c r="DC706" s="152">
        <v>38.895519999999998</v>
      </c>
      <c r="DD706" s="152">
        <v>1.8840599999999999E-2</v>
      </c>
      <c r="DE706" s="152">
        <v>2.06578E-2</v>
      </c>
      <c r="DF706" s="152">
        <v>20.116440000000001</v>
      </c>
      <c r="DG706" s="152">
        <v>40.062640000000002</v>
      </c>
      <c r="DH706" s="152">
        <v>0.32235419999999998</v>
      </c>
      <c r="DI706" s="152">
        <v>9.5551999999999998E-3</v>
      </c>
      <c r="DJ706" s="152">
        <v>0.1043188</v>
      </c>
      <c r="DM706" s="152">
        <v>0.22414220000000001</v>
      </c>
      <c r="DO706" s="154">
        <v>80.16</v>
      </c>
    </row>
    <row r="707" spans="1:148">
      <c r="A707" s="151">
        <v>3082</v>
      </c>
      <c r="B707" s="152" t="s">
        <v>2859</v>
      </c>
      <c r="C707" s="152" t="s">
        <v>3850</v>
      </c>
      <c r="D707" s="152" t="s">
        <v>3851</v>
      </c>
      <c r="E707" s="152" t="s">
        <v>3852</v>
      </c>
      <c r="F707" s="152" t="s">
        <v>9151</v>
      </c>
      <c r="H707" s="151">
        <v>357110</v>
      </c>
      <c r="I707" s="153" t="s">
        <v>3853</v>
      </c>
      <c r="L707" s="153" t="s">
        <v>4744</v>
      </c>
      <c r="M707" s="153" t="s">
        <v>4744</v>
      </c>
      <c r="O707" s="151">
        <v>3494</v>
      </c>
      <c r="R707" s="152" t="s">
        <v>3457</v>
      </c>
      <c r="S707" s="152" t="s">
        <v>2716</v>
      </c>
      <c r="T707" s="152">
        <v>51.24826667</v>
      </c>
      <c r="U707" s="152">
        <v>1.1014333329999999</v>
      </c>
      <c r="V707" s="152">
        <v>16.556999999999999</v>
      </c>
      <c r="X707" s="152">
        <v>9.9782166669999999</v>
      </c>
      <c r="Y707" s="152">
        <v>7.9825733330000004</v>
      </c>
      <c r="Z707" s="152">
        <v>2.2203419370000002</v>
      </c>
      <c r="AA707" s="152">
        <v>5.3441700000000001</v>
      </c>
      <c r="AB707" s="152">
        <v>0.18026300000000001</v>
      </c>
      <c r="AC707" s="152">
        <v>9.4347600000000007</v>
      </c>
      <c r="AD707" s="152">
        <v>3.2811699999999999</v>
      </c>
      <c r="AE707" s="152">
        <v>0.58783966700000001</v>
      </c>
      <c r="AF707" s="152">
        <v>0.20410166699999999</v>
      </c>
      <c r="AI707" s="152">
        <v>97.917220999999998</v>
      </c>
      <c r="AJ707" s="152">
        <v>1.2685105539999999</v>
      </c>
      <c r="AK707" s="156">
        <f t="shared" ref="AK707:AK770" si="11">AL707/10000</f>
        <v>4.0603762109999997E-3</v>
      </c>
      <c r="AL707" s="151">
        <v>40.603762109999998</v>
      </c>
      <c r="AM707" s="151">
        <v>313.1515</v>
      </c>
      <c r="AN707" s="151">
        <v>554.4129375</v>
      </c>
      <c r="AO707" s="151">
        <v>546.03615379999997</v>
      </c>
      <c r="DC707" s="152">
        <v>38.895519999999998</v>
      </c>
      <c r="DD707" s="152">
        <v>1.8840599999999999E-2</v>
      </c>
      <c r="DE707" s="152">
        <v>2.06578E-2</v>
      </c>
      <c r="DF707" s="152">
        <v>20.116440000000001</v>
      </c>
      <c r="DG707" s="152">
        <v>40.062640000000002</v>
      </c>
      <c r="DH707" s="152">
        <v>0.32235419999999998</v>
      </c>
      <c r="DI707" s="152">
        <v>9.5551999999999998E-3</v>
      </c>
      <c r="DJ707" s="152">
        <v>0.1043188</v>
      </c>
      <c r="DM707" s="152">
        <v>0.22414220000000001</v>
      </c>
      <c r="DO707" s="154">
        <v>78.790000000000006</v>
      </c>
    </row>
    <row r="708" spans="1:148">
      <c r="A708" s="151">
        <v>3097</v>
      </c>
      <c r="B708" s="152" t="s">
        <v>2859</v>
      </c>
      <c r="C708" s="152" t="s">
        <v>3850</v>
      </c>
      <c r="D708" s="152" t="s">
        <v>3851</v>
      </c>
      <c r="E708" s="152" t="s">
        <v>3852</v>
      </c>
      <c r="F708" s="152" t="s">
        <v>9152</v>
      </c>
      <c r="H708" s="151">
        <v>357110</v>
      </c>
      <c r="I708" s="153" t="s">
        <v>3853</v>
      </c>
      <c r="L708" s="153" t="s">
        <v>4859</v>
      </c>
      <c r="M708" s="153" t="s">
        <v>4859</v>
      </c>
      <c r="O708" s="151">
        <v>3494</v>
      </c>
      <c r="R708" s="152" t="s">
        <v>3457</v>
      </c>
      <c r="S708" s="152" t="s">
        <v>2716</v>
      </c>
      <c r="T708" s="152">
        <v>51.617559999999997</v>
      </c>
      <c r="U708" s="152">
        <v>1.234718</v>
      </c>
      <c r="V708" s="152">
        <v>16.539739999999998</v>
      </c>
      <c r="X708" s="152">
        <v>10.12904</v>
      </c>
      <c r="Y708" s="152">
        <v>8.1032320000000002</v>
      </c>
      <c r="Z708" s="152">
        <v>2.2539029820000001</v>
      </c>
      <c r="AA708" s="152">
        <v>4.4083579999999998</v>
      </c>
      <c r="AB708" s="152">
        <v>0.184945</v>
      </c>
      <c r="AC708" s="152">
        <v>9.0115580000000008</v>
      </c>
      <c r="AD708" s="152">
        <v>3.50291</v>
      </c>
      <c r="AE708" s="152">
        <v>0.77411680000000005</v>
      </c>
      <c r="AF708" s="152">
        <v>0.20187820000000001</v>
      </c>
      <c r="AI708" s="152">
        <v>97.604823999999994</v>
      </c>
      <c r="AJ708" s="152">
        <v>1.1013694489999999</v>
      </c>
      <c r="AK708" s="156">
        <f t="shared" si="11"/>
        <v>4.9650771749999998E-3</v>
      </c>
      <c r="AL708" s="151">
        <v>49.650771749999997</v>
      </c>
      <c r="AM708" s="151">
        <v>369.81450000000001</v>
      </c>
      <c r="AN708" s="151">
        <v>493.51793750000002</v>
      </c>
      <c r="AO708" s="151">
        <v>542.12546150000003</v>
      </c>
      <c r="AQ708" s="152">
        <v>15.152842189999999</v>
      </c>
      <c r="AU708" s="151">
        <v>983.03465559999995</v>
      </c>
      <c r="AV708" s="152">
        <v>6628.6072139999997</v>
      </c>
      <c r="AW708" s="152">
        <v>32.486335240000002</v>
      </c>
      <c r="AX708" s="151">
        <v>8651.7753200000006</v>
      </c>
      <c r="AY708" s="151">
        <v>311.99563210000002</v>
      </c>
      <c r="AZ708" s="152">
        <v>85.665526689999993</v>
      </c>
      <c r="BA708" s="152">
        <v>25.77778648</v>
      </c>
      <c r="BB708" s="152">
        <v>17.22493296</v>
      </c>
      <c r="BC708" s="152">
        <v>161.6994679</v>
      </c>
      <c r="BD708" s="152">
        <v>143.8873007</v>
      </c>
      <c r="BE708" s="152">
        <v>31.154283339999999</v>
      </c>
      <c r="BG708" s="152">
        <v>17.812692200000001</v>
      </c>
      <c r="BH708" s="152">
        <v>474.77221079999998</v>
      </c>
      <c r="BI708" s="152">
        <v>23.302759210000001</v>
      </c>
      <c r="BJ708" s="152">
        <v>90.684828280000005</v>
      </c>
      <c r="BK708" s="152">
        <v>2.8714087949999998</v>
      </c>
      <c r="BL708" s="152">
        <v>0.92628172900000005</v>
      </c>
      <c r="BN708" s="152">
        <v>64.712941819999998</v>
      </c>
      <c r="BO708" s="152">
        <v>259.66927520000002</v>
      </c>
      <c r="BP708" s="152">
        <v>11.93823285</v>
      </c>
      <c r="BQ708" s="152">
        <v>30.143764839999999</v>
      </c>
      <c r="BR708" s="152">
        <v>3.542082803</v>
      </c>
      <c r="BS708" s="152">
        <v>15.60181028</v>
      </c>
      <c r="BT708" s="152">
        <v>4.4580440699999997</v>
      </c>
      <c r="BU708" s="152">
        <v>1.2825628389999999</v>
      </c>
      <c r="BV708" s="152">
        <v>4.0278454679999998</v>
      </c>
      <c r="BW708" s="152">
        <v>0.687663951</v>
      </c>
      <c r="BX708" s="152">
        <v>4.9629266269999999</v>
      </c>
      <c r="BY708" s="152">
        <v>0.809219829</v>
      </c>
      <c r="BZ708" s="152">
        <v>2.7405626650000001</v>
      </c>
      <c r="CA708" s="152">
        <v>0.49281536300000001</v>
      </c>
      <c r="CB708" s="152">
        <v>2.498965938</v>
      </c>
      <c r="CC708" s="152">
        <v>0.35100136100000001</v>
      </c>
      <c r="CD708" s="152">
        <v>2.4080140659999998</v>
      </c>
      <c r="CE708" s="152">
        <v>0.180136144</v>
      </c>
      <c r="CF708" s="152">
        <v>11.6669628</v>
      </c>
      <c r="CI708" s="152">
        <v>10.60693478</v>
      </c>
      <c r="CJ708" s="152">
        <v>1.4727411779999999</v>
      </c>
      <c r="CK708" s="152">
        <v>0.78682291100000001</v>
      </c>
      <c r="CL708" s="152">
        <v>2.9714239E-2</v>
      </c>
      <c r="CM708" s="152">
        <v>0.22432444700000001</v>
      </c>
      <c r="CN708" s="152">
        <v>0.172034932</v>
      </c>
      <c r="DC708" s="152">
        <v>39.345399999999998</v>
      </c>
      <c r="DD708" s="152">
        <v>1.1681E-2</v>
      </c>
      <c r="DE708" s="152">
        <v>1.6559000000000001E-2</v>
      </c>
      <c r="DF708" s="152">
        <v>19.483499999999999</v>
      </c>
      <c r="DG708" s="152">
        <v>40.6982</v>
      </c>
      <c r="DH708" s="152">
        <v>0.31847700000000001</v>
      </c>
      <c r="DI708" s="152">
        <v>1.6383000000000002E-2</v>
      </c>
      <c r="DJ708" s="152">
        <v>8.7393999999999999E-2</v>
      </c>
      <c r="DM708" s="152">
        <v>0.26050200000000001</v>
      </c>
      <c r="DO708" s="154">
        <v>75.44</v>
      </c>
    </row>
    <row r="709" spans="1:148">
      <c r="A709" s="151">
        <v>3098</v>
      </c>
      <c r="B709" s="152" t="s">
        <v>2859</v>
      </c>
      <c r="C709" s="152" t="s">
        <v>3850</v>
      </c>
      <c r="D709" s="152" t="s">
        <v>3851</v>
      </c>
      <c r="E709" s="152" t="s">
        <v>3852</v>
      </c>
      <c r="F709" s="152" t="s">
        <v>9153</v>
      </c>
      <c r="H709" s="151">
        <v>357110</v>
      </c>
      <c r="I709" s="153" t="s">
        <v>3853</v>
      </c>
      <c r="L709" s="153" t="s">
        <v>5260</v>
      </c>
      <c r="M709" s="153" t="s">
        <v>5260</v>
      </c>
      <c r="O709" s="151">
        <v>3494</v>
      </c>
      <c r="R709" s="152" t="s">
        <v>3457</v>
      </c>
      <c r="S709" s="152" t="s">
        <v>2716</v>
      </c>
      <c r="T709" s="152">
        <v>53.52214</v>
      </c>
      <c r="U709" s="152">
        <v>1.1628293999999999</v>
      </c>
      <c r="V709" s="152">
        <v>16.735340000000001</v>
      </c>
      <c r="X709" s="152">
        <v>9.6022960000000008</v>
      </c>
      <c r="Y709" s="152">
        <v>7.6818368000000001</v>
      </c>
      <c r="Z709" s="152">
        <v>2.1366924790000001</v>
      </c>
      <c r="AA709" s="152">
        <v>4.2266599999999999</v>
      </c>
      <c r="AB709" s="152">
        <v>0.1550252</v>
      </c>
      <c r="AC709" s="152">
        <v>8.5708160000000007</v>
      </c>
      <c r="AD709" s="152">
        <v>3.7855979999999998</v>
      </c>
      <c r="AE709" s="152">
        <v>0.89086860000000001</v>
      </c>
      <c r="AF709" s="152">
        <v>0.24581600000000001</v>
      </c>
      <c r="AI709" s="152">
        <v>98.897389200000006</v>
      </c>
      <c r="AJ709" s="152">
        <v>0.528061224</v>
      </c>
      <c r="AK709" s="156">
        <f t="shared" si="11"/>
        <v>2.2399921090000001E-3</v>
      </c>
      <c r="AL709" s="151">
        <v>22.399921089999999</v>
      </c>
      <c r="AM709" s="151">
        <v>333.01295829999998</v>
      </c>
      <c r="AN709" s="151">
        <v>131.25562500000001</v>
      </c>
      <c r="AO709" s="151">
        <v>507.8576923</v>
      </c>
      <c r="AQ709" s="152">
        <v>14.548920969999999</v>
      </c>
      <c r="AU709" s="151">
        <v>1150.858561</v>
      </c>
      <c r="AV709" s="152">
        <v>7206.6760519999998</v>
      </c>
      <c r="AW709" s="152">
        <v>33.460945879999997</v>
      </c>
      <c r="AX709" s="151">
        <v>8355.1893409999993</v>
      </c>
      <c r="AY709" s="151">
        <v>279.92462210000002</v>
      </c>
      <c r="AZ709" s="152">
        <v>91.612787879999999</v>
      </c>
      <c r="BA709" s="152">
        <v>48.254316539999998</v>
      </c>
      <c r="BB709" s="152">
        <v>96.679369989999998</v>
      </c>
      <c r="BC709" s="152">
        <v>171.64790500000001</v>
      </c>
      <c r="BD709" s="152">
        <v>128.73854370000001</v>
      </c>
      <c r="BE709" s="152">
        <v>30.04440516</v>
      </c>
      <c r="BG709" s="152">
        <v>19.2547073</v>
      </c>
      <c r="BH709" s="152">
        <v>431.39332739999998</v>
      </c>
      <c r="BI709" s="152">
        <v>24.293391209999999</v>
      </c>
      <c r="BJ709" s="152">
        <v>94.599809269999994</v>
      </c>
      <c r="BK709" s="152">
        <v>2.8682143189999998</v>
      </c>
      <c r="BL709" s="152">
        <v>0.66477226899999997</v>
      </c>
      <c r="BN709" s="152">
        <v>2.254520265</v>
      </c>
      <c r="BO709" s="152">
        <v>229.23582859999999</v>
      </c>
      <c r="BP709" s="152">
        <v>10.164383409999999</v>
      </c>
      <c r="BQ709" s="152">
        <v>24.635307059999999</v>
      </c>
      <c r="BR709" s="152">
        <v>3.3322556360000002</v>
      </c>
      <c r="BS709" s="152">
        <v>15.83537097</v>
      </c>
      <c r="BT709" s="152">
        <v>3.687210909</v>
      </c>
      <c r="BU709" s="152">
        <v>1.2697089500000001</v>
      </c>
      <c r="BV709" s="152">
        <v>4.0221237609999996</v>
      </c>
      <c r="BW709" s="152">
        <v>0.72643716000000003</v>
      </c>
      <c r="BX709" s="152">
        <v>4.3024895240000003</v>
      </c>
      <c r="BY709" s="152">
        <v>0.918627321</v>
      </c>
      <c r="BZ709" s="152">
        <v>2.5029785100000002</v>
      </c>
      <c r="CA709" s="152">
        <v>0.40881631800000001</v>
      </c>
      <c r="CB709" s="152">
        <v>2.315523539</v>
      </c>
      <c r="CC709" s="152">
        <v>0.40740918999999998</v>
      </c>
      <c r="CD709" s="152">
        <v>2.643044196</v>
      </c>
      <c r="CE709" s="152">
        <v>0.146524766</v>
      </c>
      <c r="CF709" s="152">
        <v>0.34264327500000002</v>
      </c>
      <c r="CI709" s="152">
        <v>9.7253925379999995</v>
      </c>
      <c r="CJ709" s="152">
        <v>1.6293825150000001</v>
      </c>
      <c r="CK709" s="152">
        <v>0.69798692200000001</v>
      </c>
      <c r="CL709" s="152">
        <v>8.3067719999999998E-2</v>
      </c>
      <c r="CM709" s="152">
        <v>0.31557833899999999</v>
      </c>
      <c r="CN709" s="152">
        <v>-9.4776182E-2</v>
      </c>
      <c r="DC709" s="152">
        <v>39.345399999999998</v>
      </c>
      <c r="DD709" s="152">
        <v>1.1681E-2</v>
      </c>
      <c r="DE709" s="152">
        <v>1.6559000000000001E-2</v>
      </c>
      <c r="DF709" s="152">
        <v>19.483499999999999</v>
      </c>
      <c r="DG709" s="152">
        <v>40.6982</v>
      </c>
      <c r="DH709" s="152">
        <v>0.31847700000000001</v>
      </c>
      <c r="DI709" s="152">
        <v>1.6383000000000002E-2</v>
      </c>
      <c r="DJ709" s="152">
        <v>8.7393999999999999E-2</v>
      </c>
      <c r="DM709" s="152">
        <v>0.26050200000000001</v>
      </c>
      <c r="DO709" s="154">
        <v>75.599999999999994</v>
      </c>
    </row>
    <row r="710" spans="1:148">
      <c r="A710" s="151">
        <v>3099</v>
      </c>
      <c r="B710" s="152" t="s">
        <v>2859</v>
      </c>
      <c r="C710" s="152" t="s">
        <v>3850</v>
      </c>
      <c r="D710" s="152" t="s">
        <v>3851</v>
      </c>
      <c r="E710" s="152" t="s">
        <v>3852</v>
      </c>
      <c r="F710" s="152" t="s">
        <v>9154</v>
      </c>
      <c r="H710" s="151">
        <v>357110</v>
      </c>
      <c r="I710" s="153" t="s">
        <v>3853</v>
      </c>
      <c r="L710" s="153" t="s">
        <v>4775</v>
      </c>
      <c r="M710" s="153" t="s">
        <v>4775</v>
      </c>
      <c r="O710" s="151">
        <v>3494</v>
      </c>
      <c r="R710" s="152" t="s">
        <v>3457</v>
      </c>
      <c r="S710" s="152" t="s">
        <v>2716</v>
      </c>
      <c r="T710" s="152">
        <v>51.368074999999997</v>
      </c>
      <c r="U710" s="152">
        <v>1.2210475000000001</v>
      </c>
      <c r="V710" s="152">
        <v>16.105125000000001</v>
      </c>
      <c r="X710" s="152">
        <v>10.060725</v>
      </c>
      <c r="Y710" s="152">
        <v>8.0485799999999994</v>
      </c>
      <c r="Z710" s="152">
        <v>2.2387016019999999</v>
      </c>
      <c r="AA710" s="152">
        <v>5.0454575000000004</v>
      </c>
      <c r="AB710" s="152">
        <v>0.17452899999999999</v>
      </c>
      <c r="AC710" s="152">
        <v>8.7376950000000004</v>
      </c>
      <c r="AD710" s="152">
        <v>3.5105175000000002</v>
      </c>
      <c r="AE710" s="152">
        <v>0.75404525</v>
      </c>
      <c r="AF710" s="152">
        <v>0.20792425</v>
      </c>
      <c r="AI710" s="152">
        <v>97.185141000000002</v>
      </c>
      <c r="AJ710" s="152">
        <v>1.454094333</v>
      </c>
      <c r="AK710" s="156">
        <f t="shared" si="11"/>
        <v>5.5797600209999999E-3</v>
      </c>
      <c r="AL710" s="151">
        <v>55.797600209999999</v>
      </c>
      <c r="AM710" s="151">
        <v>359.91591670000003</v>
      </c>
      <c r="AN710" s="151">
        <v>514.13556249999999</v>
      </c>
      <c r="AO710" s="151">
        <v>544.28361540000003</v>
      </c>
      <c r="AQ710" s="152">
        <v>12.30204219</v>
      </c>
      <c r="AU710" s="151">
        <v>998.83135709999999</v>
      </c>
      <c r="AV710" s="152">
        <v>5496.6896399999996</v>
      </c>
      <c r="AW710" s="152">
        <v>31.252493300000001</v>
      </c>
      <c r="AX710" s="151">
        <v>7517.89275</v>
      </c>
      <c r="AY710" s="151">
        <v>261.09159570000003</v>
      </c>
      <c r="AZ710" s="152">
        <v>79.455482709999998</v>
      </c>
      <c r="BA710" s="152">
        <v>24.110996709999998</v>
      </c>
      <c r="BB710" s="152">
        <v>21.94447057</v>
      </c>
      <c r="BC710" s="152">
        <v>129.0702661</v>
      </c>
      <c r="BD710" s="152">
        <v>105.493836</v>
      </c>
      <c r="BE710" s="152">
        <v>26.117182069999998</v>
      </c>
      <c r="BG710" s="152">
        <v>13.660061580000001</v>
      </c>
      <c r="BH710" s="152">
        <v>389.81351360000002</v>
      </c>
      <c r="BI710" s="152">
        <v>22.21626423</v>
      </c>
      <c r="BJ710" s="152">
        <v>81.796312499999999</v>
      </c>
      <c r="BK710" s="152">
        <v>2.6460115069999999</v>
      </c>
      <c r="BL710" s="152">
        <v>0.65582992399999995</v>
      </c>
      <c r="BN710" s="152">
        <v>35.042169170000001</v>
      </c>
      <c r="BO710" s="152">
        <v>230.26908220000001</v>
      </c>
      <c r="BP710" s="152">
        <v>10.02810539</v>
      </c>
      <c r="BQ710" s="152">
        <v>25.62723154</v>
      </c>
      <c r="BR710" s="152">
        <v>3.2200957180000001</v>
      </c>
      <c r="BS710" s="152">
        <v>16.554163249999998</v>
      </c>
      <c r="BT710" s="152">
        <v>4.1213773380000003</v>
      </c>
      <c r="BU710" s="152">
        <v>0.912113536</v>
      </c>
      <c r="BV710" s="152">
        <v>4.592091055</v>
      </c>
      <c r="BW710" s="152">
        <v>0.61468951699999996</v>
      </c>
      <c r="BX710" s="152">
        <v>4.365711879</v>
      </c>
      <c r="BY710" s="152">
        <v>0.836351383</v>
      </c>
      <c r="BZ710" s="152">
        <v>2.3559997090000002</v>
      </c>
      <c r="CA710" s="152">
        <v>0.35606200500000001</v>
      </c>
      <c r="CB710" s="152">
        <v>2.490385233</v>
      </c>
      <c r="CC710" s="152">
        <v>0.38704824599999998</v>
      </c>
      <c r="CD710" s="152">
        <v>2.4723693089999998</v>
      </c>
      <c r="CE710" s="152">
        <v>0.166311503</v>
      </c>
      <c r="CF710" s="152">
        <v>6.890867955</v>
      </c>
      <c r="CI710" s="152">
        <v>8.7896474110000007</v>
      </c>
      <c r="CJ710" s="152">
        <v>1.7279453819999999</v>
      </c>
      <c r="CK710" s="152">
        <v>0.68049214400000002</v>
      </c>
      <c r="CL710" s="152">
        <v>3.4693211000000002E-2</v>
      </c>
      <c r="CM710" s="152">
        <v>0.18730532799999999</v>
      </c>
      <c r="CN710" s="152">
        <v>2.7390193E-2</v>
      </c>
      <c r="DC710" s="152">
        <v>39.345399999999998</v>
      </c>
      <c r="DD710" s="152">
        <v>1.1681E-2</v>
      </c>
      <c r="DE710" s="152">
        <v>1.6559000000000001E-2</v>
      </c>
      <c r="DF710" s="152">
        <v>19.483499999999999</v>
      </c>
      <c r="DG710" s="152">
        <v>40.6982</v>
      </c>
      <c r="DH710" s="152">
        <v>0.31847700000000001</v>
      </c>
      <c r="DI710" s="152">
        <v>1.6383000000000002E-2</v>
      </c>
      <c r="DJ710" s="152">
        <v>8.7393999999999999E-2</v>
      </c>
      <c r="DM710" s="152">
        <v>0.26050200000000001</v>
      </c>
      <c r="DO710" s="154">
        <v>77.89</v>
      </c>
    </row>
    <row r="711" spans="1:148">
      <c r="A711" s="151">
        <v>3100</v>
      </c>
      <c r="B711" s="152" t="s">
        <v>2859</v>
      </c>
      <c r="C711" s="152" t="s">
        <v>3850</v>
      </c>
      <c r="D711" s="152" t="s">
        <v>3851</v>
      </c>
      <c r="E711" s="152" t="s">
        <v>3852</v>
      </c>
      <c r="F711" s="152" t="s">
        <v>9155</v>
      </c>
      <c r="H711" s="151">
        <v>357110</v>
      </c>
      <c r="I711" s="153" t="s">
        <v>3853</v>
      </c>
      <c r="L711" s="153" t="s">
        <v>4895</v>
      </c>
      <c r="M711" s="153" t="s">
        <v>4895</v>
      </c>
      <c r="O711" s="151">
        <v>3494</v>
      </c>
      <c r="R711" s="152" t="s">
        <v>3457</v>
      </c>
      <c r="S711" s="152" t="s">
        <v>2716</v>
      </c>
      <c r="T711" s="152">
        <v>51.7301</v>
      </c>
      <c r="U711" s="152">
        <v>1.2807575</v>
      </c>
      <c r="V711" s="152">
        <v>16.417574999999999</v>
      </c>
      <c r="X711" s="152">
        <v>10.1765975</v>
      </c>
      <c r="Y711" s="152">
        <v>8.1412779999999998</v>
      </c>
      <c r="Z711" s="152">
        <v>2.2644854250000002</v>
      </c>
      <c r="AA711" s="152">
        <v>4.3317699999999997</v>
      </c>
      <c r="AB711" s="152">
        <v>0.1701405</v>
      </c>
      <c r="AC711" s="152">
        <v>8.9726250000000007</v>
      </c>
      <c r="AD711" s="152">
        <v>3.4798225</v>
      </c>
      <c r="AE711" s="152">
        <v>0.79029274999999999</v>
      </c>
      <c r="AF711" s="152">
        <v>0.21782550000000001</v>
      </c>
      <c r="AI711" s="152">
        <v>97.567506249999994</v>
      </c>
      <c r="AJ711" s="152">
        <v>1.1947897869999999</v>
      </c>
      <c r="AK711" s="156">
        <f t="shared" si="11"/>
        <v>6.1652238480000001E-3</v>
      </c>
      <c r="AL711" s="151">
        <v>61.652238480000001</v>
      </c>
      <c r="AM711" s="151">
        <v>355.786</v>
      </c>
      <c r="AN711" s="151">
        <v>435.67574999999999</v>
      </c>
      <c r="AO711" s="151">
        <v>528.99199999999996</v>
      </c>
      <c r="AQ711" s="152">
        <v>13.71354983</v>
      </c>
      <c r="AU711" s="151">
        <v>1072.0645500000001</v>
      </c>
      <c r="AV711" s="152">
        <v>6050.2167330000002</v>
      </c>
      <c r="AW711" s="152">
        <v>34.75331766</v>
      </c>
      <c r="AX711" s="151">
        <v>8203.3570010000003</v>
      </c>
      <c r="AY711" s="151">
        <v>284.99286710000001</v>
      </c>
      <c r="AZ711" s="152">
        <v>89.996481500000002</v>
      </c>
      <c r="BA711" s="152">
        <v>26.748830139999999</v>
      </c>
      <c r="BB711" s="152">
        <v>20.881681100000002</v>
      </c>
      <c r="BC711" s="152">
        <v>144.51909309999999</v>
      </c>
      <c r="BD711" s="152">
        <v>121.4340194</v>
      </c>
      <c r="BE711" s="152">
        <v>30.49020415</v>
      </c>
      <c r="BG711" s="152">
        <v>15.04462446</v>
      </c>
      <c r="BH711" s="152">
        <v>437.5954772</v>
      </c>
      <c r="BI711" s="152">
        <v>26.056787249999999</v>
      </c>
      <c r="BJ711" s="152">
        <v>96.69951974</v>
      </c>
      <c r="BK711" s="152">
        <v>2.982417162</v>
      </c>
      <c r="BL711" s="152">
        <v>0.90235917499999996</v>
      </c>
      <c r="BN711" s="152">
        <v>79.3241637</v>
      </c>
      <c r="BO711" s="152">
        <v>240.53900719999999</v>
      </c>
      <c r="BP711" s="152">
        <v>10.8146004</v>
      </c>
      <c r="BQ711" s="152">
        <v>26.29523927</v>
      </c>
      <c r="BR711" s="152">
        <v>3.7992405960000002</v>
      </c>
      <c r="BS711" s="152">
        <v>15.67850438</v>
      </c>
      <c r="BT711" s="152">
        <v>4.4003680660000004</v>
      </c>
      <c r="BU711" s="152">
        <v>1.4197497690000001</v>
      </c>
      <c r="BV711" s="152">
        <v>4.3862569320000002</v>
      </c>
      <c r="BW711" s="152">
        <v>0.60436683599999996</v>
      </c>
      <c r="BX711" s="152">
        <v>4.4688842040000001</v>
      </c>
      <c r="BY711" s="152">
        <v>1.065317278</v>
      </c>
      <c r="BZ711" s="152">
        <v>2.8039185049999999</v>
      </c>
      <c r="CA711" s="152">
        <v>0.42736876400000001</v>
      </c>
      <c r="CB711" s="152">
        <v>2.9408272370000001</v>
      </c>
      <c r="CC711" s="152">
        <v>0.45225627400000001</v>
      </c>
      <c r="CD711" s="152">
        <v>2.802364571</v>
      </c>
      <c r="CE711" s="152">
        <v>0.117891422</v>
      </c>
      <c r="CF711" s="152">
        <v>7.5430117010000002</v>
      </c>
      <c r="CI711" s="152">
        <v>10.03383335</v>
      </c>
      <c r="CJ711" s="152">
        <v>1.6319237010000001</v>
      </c>
      <c r="CK711" s="152">
        <v>0.70282188800000001</v>
      </c>
      <c r="CL711" s="152">
        <v>2.0589822000000001E-2</v>
      </c>
      <c r="CM711" s="152">
        <v>0.38860160599999999</v>
      </c>
      <c r="CN711" s="152">
        <v>-6.6992804000000003E-2</v>
      </c>
      <c r="DC711" s="152">
        <v>38.933500000000002</v>
      </c>
      <c r="DD711" s="152">
        <v>2.0957E-2</v>
      </c>
      <c r="DE711" s="152">
        <v>2.1603000000000001E-2</v>
      </c>
      <c r="DF711" s="152">
        <v>20.5946</v>
      </c>
      <c r="DG711" s="152">
        <v>39.447200000000002</v>
      </c>
      <c r="DH711" s="152">
        <v>0.32394499999999998</v>
      </c>
      <c r="DI711" s="152">
        <v>6.1659999999999996E-3</v>
      </c>
      <c r="DJ711" s="152">
        <v>8.4199999999999997E-2</v>
      </c>
      <c r="DM711" s="152">
        <v>0.26767400000000002</v>
      </c>
      <c r="DO711" s="154">
        <v>75.040000000000006</v>
      </c>
    </row>
    <row r="712" spans="1:148">
      <c r="A712" s="151">
        <v>3108</v>
      </c>
      <c r="B712" s="152" t="s">
        <v>2859</v>
      </c>
      <c r="C712" s="152" t="s">
        <v>3850</v>
      </c>
      <c r="D712" s="152" t="s">
        <v>3851</v>
      </c>
      <c r="E712" s="152" t="s">
        <v>3852</v>
      </c>
      <c r="F712" s="152" t="s">
        <v>9156</v>
      </c>
      <c r="H712" s="151">
        <v>357110</v>
      </c>
      <c r="I712" s="153" t="s">
        <v>3853</v>
      </c>
      <c r="L712" s="153" t="s">
        <v>5326</v>
      </c>
      <c r="M712" s="153" t="s">
        <v>5326</v>
      </c>
      <c r="O712" s="151">
        <v>3494</v>
      </c>
      <c r="R712" s="152" t="s">
        <v>3457</v>
      </c>
      <c r="S712" s="152" t="s">
        <v>2716</v>
      </c>
      <c r="T712" s="152">
        <v>54.240819999999999</v>
      </c>
      <c r="U712" s="152">
        <v>1.683484</v>
      </c>
      <c r="V712" s="152">
        <v>14.1554</v>
      </c>
      <c r="X712" s="152">
        <v>9.2688880000000005</v>
      </c>
      <c r="Y712" s="152">
        <v>7.4151103999999997</v>
      </c>
      <c r="Z712" s="152">
        <v>2.062502893</v>
      </c>
      <c r="AA712" s="152">
        <v>4.8664639999999997</v>
      </c>
      <c r="AB712" s="152">
        <v>0.1509308</v>
      </c>
      <c r="AC712" s="152">
        <v>7.8610759999999997</v>
      </c>
      <c r="AD712" s="152">
        <v>3.295544</v>
      </c>
      <c r="AE712" s="152">
        <v>1.076438</v>
      </c>
      <c r="AF712" s="152">
        <v>0.3447556</v>
      </c>
      <c r="AI712" s="152">
        <v>96.943800400000001</v>
      </c>
      <c r="AJ712" s="152">
        <v>1.7433686610000001</v>
      </c>
      <c r="AK712" s="156">
        <f t="shared" si="11"/>
        <v>1.437098061E-2</v>
      </c>
      <c r="AL712" s="151">
        <v>143.70980610000001</v>
      </c>
      <c r="AM712" s="151">
        <v>464.96625</v>
      </c>
      <c r="AN712" s="151">
        <v>413.57768750000002</v>
      </c>
      <c r="AO712" s="151">
        <v>640.90376920000006</v>
      </c>
      <c r="DC712" s="152">
        <v>38.852379999999997</v>
      </c>
      <c r="DD712" s="152">
        <v>1.34646E-2</v>
      </c>
      <c r="DE712" s="152">
        <v>7.9241999999999993E-3</v>
      </c>
      <c r="DF712" s="152">
        <v>19.47448</v>
      </c>
      <c r="DG712" s="152">
        <v>40.655419999999999</v>
      </c>
      <c r="DH712" s="152">
        <v>0.31251719999999999</v>
      </c>
      <c r="DI712" s="152">
        <v>7.4928E-3</v>
      </c>
      <c r="DJ712" s="152">
        <v>0.102116</v>
      </c>
      <c r="DM712" s="152">
        <v>0.25061460000000002</v>
      </c>
      <c r="DO712" s="154">
        <v>78.790000000000006</v>
      </c>
    </row>
    <row r="713" spans="1:148">
      <c r="A713" s="151">
        <v>3120</v>
      </c>
      <c r="B713" s="152" t="s">
        <v>2859</v>
      </c>
      <c r="C713" s="152" t="s">
        <v>3850</v>
      </c>
      <c r="D713" s="152" t="s">
        <v>3851</v>
      </c>
      <c r="E713" s="152" t="s">
        <v>3852</v>
      </c>
      <c r="F713" s="152" t="s">
        <v>9157</v>
      </c>
      <c r="H713" s="151">
        <v>357110</v>
      </c>
      <c r="I713" s="153" t="s">
        <v>3853</v>
      </c>
      <c r="L713" s="153" t="s">
        <v>3939</v>
      </c>
      <c r="M713" s="153" t="s">
        <v>3939</v>
      </c>
      <c r="O713" s="151">
        <v>3494</v>
      </c>
      <c r="R713" s="152" t="s">
        <v>3457</v>
      </c>
      <c r="S713" s="152" t="s">
        <v>2716</v>
      </c>
      <c r="T713" s="152">
        <v>48.733840000000001</v>
      </c>
      <c r="U713" s="152">
        <v>0.86533660000000001</v>
      </c>
      <c r="V713" s="152">
        <v>17.990100000000002</v>
      </c>
      <c r="X713" s="152">
        <v>9.6508339999999997</v>
      </c>
      <c r="Y713" s="152">
        <v>7.7206672000000003</v>
      </c>
      <c r="Z713" s="152">
        <v>2.1474931019999999</v>
      </c>
      <c r="AA713" s="152">
        <v>5.9219059999999999</v>
      </c>
      <c r="AB713" s="152">
        <v>0.159938</v>
      </c>
      <c r="AC713" s="152">
        <v>9.8174159999999997</v>
      </c>
      <c r="AD713" s="152">
        <v>2.90184</v>
      </c>
      <c r="AE713" s="152">
        <v>0.38447140000000002</v>
      </c>
      <c r="AF713" s="152">
        <v>0.1529536</v>
      </c>
      <c r="AI713" s="152">
        <v>96.578635599999998</v>
      </c>
      <c r="AJ713" s="152">
        <v>2.2902613020000002</v>
      </c>
      <c r="AK713" s="156">
        <f t="shared" si="11"/>
        <v>4.6436259949999996E-2</v>
      </c>
      <c r="AL713" s="151">
        <v>464.36259949999999</v>
      </c>
      <c r="AM713" s="151" t="s">
        <v>2867</v>
      </c>
      <c r="AN713" s="151">
        <v>1193.9822879999999</v>
      </c>
      <c r="AO713" s="151">
        <v>551.15</v>
      </c>
      <c r="AQ713" s="152">
        <v>7.0858985399999996</v>
      </c>
      <c r="AU713" s="151">
        <v>519.13187040000003</v>
      </c>
      <c r="AV713" s="152">
        <v>3046.324474</v>
      </c>
      <c r="AW713" s="152">
        <v>30.110675659999998</v>
      </c>
      <c r="AX713" s="151">
        <v>5914.7299059999996</v>
      </c>
      <c r="AY713" s="151">
        <v>252.31296080000001</v>
      </c>
      <c r="AZ713" s="152">
        <v>69.436362950000003</v>
      </c>
      <c r="BA713" s="152">
        <v>30.896698440000002</v>
      </c>
      <c r="BB713" s="152">
        <v>34.899259399999998</v>
      </c>
      <c r="BC713" s="152">
        <v>100.0762082</v>
      </c>
      <c r="BD713" s="152">
        <v>96.738762739999999</v>
      </c>
      <c r="BE713" s="152">
        <v>18.988908429999999</v>
      </c>
      <c r="BG713" s="152">
        <v>7.3825882060000003</v>
      </c>
      <c r="BH713" s="152">
        <v>451.42560580000003</v>
      </c>
      <c r="BI713" s="152">
        <v>14.31908069</v>
      </c>
      <c r="BJ713" s="152">
        <v>49.260184469999999</v>
      </c>
      <c r="BK713" s="152">
        <v>1.587131201</v>
      </c>
      <c r="BL713" s="152">
        <v>0.25618784100000003</v>
      </c>
      <c r="BN713" s="152">
        <v>0.55526802799999997</v>
      </c>
      <c r="BO713" s="152">
        <v>150.97209129999999</v>
      </c>
      <c r="BP713" s="152">
        <v>6.0617733200000004</v>
      </c>
      <c r="BQ713" s="152">
        <v>14.03071499</v>
      </c>
      <c r="BR713" s="152">
        <v>1.9849775169999999</v>
      </c>
      <c r="BS713" s="152">
        <v>8.5822818129999998</v>
      </c>
      <c r="BT713" s="152">
        <v>2.3651114120000001</v>
      </c>
      <c r="BU713" s="152">
        <v>0.96086823600000004</v>
      </c>
      <c r="BV713" s="152">
        <v>2.5960819659999999</v>
      </c>
      <c r="BW713" s="152">
        <v>0.36267986099999999</v>
      </c>
      <c r="BX713" s="152">
        <v>2.467650672</v>
      </c>
      <c r="BY713" s="152">
        <v>0.54738772499999999</v>
      </c>
      <c r="BZ713" s="152">
        <v>1.6003591850000001</v>
      </c>
      <c r="CA713" s="152">
        <v>0.25444638800000002</v>
      </c>
      <c r="CB713" s="152">
        <v>1.38909715</v>
      </c>
      <c r="CC713" s="152">
        <v>0.20112734400000001</v>
      </c>
      <c r="CD713" s="152">
        <v>1.3992844120000001</v>
      </c>
      <c r="CE713" s="152">
        <v>9.0422830999999995E-2</v>
      </c>
      <c r="CF713" s="152">
        <v>2.5717642999999998E-2</v>
      </c>
      <c r="CI713" s="152">
        <v>4.1934835860000002</v>
      </c>
      <c r="CJ713" s="152">
        <v>0.60810697199999997</v>
      </c>
      <c r="CK713" s="152">
        <v>0.20922143300000001</v>
      </c>
      <c r="CL713" s="152">
        <v>1.8528691999999999E-2</v>
      </c>
      <c r="CM713" s="152">
        <v>0.14418547100000001</v>
      </c>
      <c r="CN713" s="152">
        <v>-1.2798541E-2</v>
      </c>
      <c r="DC713" s="152">
        <v>37.116999999999997</v>
      </c>
      <c r="DF713" s="152">
        <v>16.969000000000001</v>
      </c>
      <c r="DG713" s="152">
        <v>43.607999999999997</v>
      </c>
      <c r="DH713" s="152">
        <v>0.255</v>
      </c>
      <c r="DI713" s="152">
        <v>1.9E-2</v>
      </c>
      <c r="DJ713" s="152">
        <v>0.114</v>
      </c>
      <c r="DM713" s="152">
        <v>0.185</v>
      </c>
      <c r="DO713" s="154">
        <v>80.66</v>
      </c>
    </row>
    <row r="714" spans="1:148">
      <c r="A714" s="151">
        <v>3126</v>
      </c>
      <c r="B714" s="152" t="s">
        <v>2859</v>
      </c>
      <c r="C714" s="152" t="s">
        <v>3850</v>
      </c>
      <c r="D714" s="152" t="s">
        <v>3851</v>
      </c>
      <c r="E714" s="152" t="s">
        <v>3852</v>
      </c>
      <c r="F714" s="152" t="s">
        <v>9158</v>
      </c>
      <c r="H714" s="151">
        <v>357110</v>
      </c>
      <c r="I714" s="153" t="s">
        <v>3853</v>
      </c>
      <c r="L714" s="153" t="s">
        <v>4468</v>
      </c>
      <c r="M714" s="153" t="s">
        <v>4468</v>
      </c>
      <c r="O714" s="151">
        <v>3494</v>
      </c>
      <c r="R714" s="152" t="s">
        <v>3457</v>
      </c>
      <c r="S714" s="152" t="s">
        <v>2716</v>
      </c>
      <c r="T714" s="152">
        <v>50.370420000000003</v>
      </c>
      <c r="U714" s="152">
        <v>2.1458599999999999</v>
      </c>
      <c r="V714" s="152">
        <v>15.662459999999999</v>
      </c>
      <c r="X714" s="152">
        <v>8.9711300000000005</v>
      </c>
      <c r="Y714" s="152">
        <v>7.1769040000000004</v>
      </c>
      <c r="Z714" s="152">
        <v>1.9962461060000001</v>
      </c>
      <c r="AA714" s="152">
        <v>5.5672079999999999</v>
      </c>
      <c r="AB714" s="152">
        <v>0.14813380000000001</v>
      </c>
      <c r="AC714" s="152">
        <v>9.6298019999999998</v>
      </c>
      <c r="AD714" s="152">
        <v>2.7807379999999999</v>
      </c>
      <c r="AE714" s="152">
        <v>0.78807839999999996</v>
      </c>
      <c r="AF714" s="152">
        <v>0.28320119999999999</v>
      </c>
      <c r="AI714" s="152">
        <v>96.347031400000006</v>
      </c>
      <c r="AJ714" s="152">
        <v>1.8651717240000001</v>
      </c>
      <c r="AK714" s="156">
        <f t="shared" si="11"/>
        <v>0.19001770030000001</v>
      </c>
      <c r="AL714" s="151">
        <v>1900.177003</v>
      </c>
      <c r="AM714" s="151" t="s">
        <v>2867</v>
      </c>
      <c r="AN714" s="151">
        <v>1534.236404</v>
      </c>
      <c r="AO714" s="151">
        <v>1342.301667</v>
      </c>
      <c r="AQ714" s="152">
        <v>7.8381796069999998</v>
      </c>
      <c r="AU714" s="151">
        <v>1057.0281620000001</v>
      </c>
      <c r="AV714" s="152">
        <v>6253.3894289999998</v>
      </c>
      <c r="AW714" s="152">
        <v>33.040033229999999</v>
      </c>
      <c r="AX714" s="151">
        <v>13651.98899</v>
      </c>
      <c r="AY714" s="151">
        <v>213.2979924</v>
      </c>
      <c r="AZ714" s="152">
        <v>84.341358740000004</v>
      </c>
      <c r="BA714" s="152">
        <v>29.68928292</v>
      </c>
      <c r="BB714" s="152">
        <v>22.117786720000002</v>
      </c>
      <c r="BC714" s="152">
        <v>104.9631031</v>
      </c>
      <c r="BD714" s="152">
        <v>91.887905829999994</v>
      </c>
      <c r="BE714" s="152">
        <v>29.257321659999999</v>
      </c>
      <c r="BG714" s="152">
        <v>14.37976838</v>
      </c>
      <c r="BH714" s="152">
        <v>825.43323699999996</v>
      </c>
      <c r="BI714" s="152">
        <v>26.264682659999998</v>
      </c>
      <c r="BJ714" s="152">
        <v>136.09517990000001</v>
      </c>
      <c r="BK714" s="152">
        <v>2.6285908149999999</v>
      </c>
      <c r="BL714" s="152">
        <v>0.66195230999999999</v>
      </c>
      <c r="BN714" s="152">
        <v>1.195312328</v>
      </c>
      <c r="BO714" s="152">
        <v>254.9747295</v>
      </c>
      <c r="BP714" s="152">
        <v>11.418817110000001</v>
      </c>
      <c r="BQ714" s="152">
        <v>32.967782460000002</v>
      </c>
      <c r="BR714" s="152">
        <v>5.1200266619999999</v>
      </c>
      <c r="BS714" s="152">
        <v>23.617133039999999</v>
      </c>
      <c r="BT714" s="152">
        <v>7.033884316</v>
      </c>
      <c r="BU714" s="152">
        <v>1.842585022</v>
      </c>
      <c r="BV714" s="152">
        <v>6.3493895189999998</v>
      </c>
      <c r="BW714" s="152">
        <v>0.856844461</v>
      </c>
      <c r="BX714" s="152">
        <v>5.2474708420000002</v>
      </c>
      <c r="BY714" s="152">
        <v>1.0477854980000001</v>
      </c>
      <c r="BZ714" s="152">
        <v>2.747764332</v>
      </c>
      <c r="CA714" s="152">
        <v>0.39519005400000001</v>
      </c>
      <c r="CB714" s="152">
        <v>2.6822827990000002</v>
      </c>
      <c r="CC714" s="152">
        <v>0.398015483</v>
      </c>
      <c r="CD714" s="152">
        <v>3.9623937740000001</v>
      </c>
      <c r="CE714" s="152">
        <v>0.118067404</v>
      </c>
      <c r="CF714" s="152">
        <v>5.8198624999999997E-2</v>
      </c>
      <c r="CI714" s="152">
        <v>8.7790848659999998</v>
      </c>
      <c r="CJ714" s="152">
        <v>1.200666606</v>
      </c>
      <c r="CK714" s="152">
        <v>0.52794810400000003</v>
      </c>
      <c r="CL714" s="152">
        <v>8.7136074999999993E-2</v>
      </c>
      <c r="CM714" s="152">
        <v>0.229422283</v>
      </c>
      <c r="CN714" s="152">
        <v>-3.2583261000000002E-2</v>
      </c>
      <c r="DC714" s="152">
        <v>37.399000000000001</v>
      </c>
      <c r="DF714" s="152">
        <v>16.666</v>
      </c>
      <c r="DG714" s="152">
        <v>44.220999999999997</v>
      </c>
      <c r="DH714" s="152">
        <v>0.25800000000000001</v>
      </c>
      <c r="DI714" s="152">
        <v>8.9999999999999993E-3</v>
      </c>
      <c r="DJ714" s="152">
        <v>8.3000000000000004E-2</v>
      </c>
      <c r="DM714" s="152">
        <v>0.20899999999999999</v>
      </c>
      <c r="DO714" s="154">
        <v>81.239999999999995</v>
      </c>
    </row>
    <row r="715" spans="1:148">
      <c r="A715" s="151">
        <v>3152</v>
      </c>
      <c r="B715" s="152" t="s">
        <v>2859</v>
      </c>
      <c r="C715" s="152" t="s">
        <v>3850</v>
      </c>
      <c r="D715" s="152" t="s">
        <v>3851</v>
      </c>
      <c r="E715" s="152" t="s">
        <v>3852</v>
      </c>
      <c r="F715" s="152" t="s">
        <v>9159</v>
      </c>
      <c r="H715" s="151">
        <v>357110</v>
      </c>
      <c r="I715" s="153" t="s">
        <v>3853</v>
      </c>
      <c r="L715" s="153" t="s">
        <v>4363</v>
      </c>
      <c r="M715" s="153" t="s">
        <v>4363</v>
      </c>
      <c r="O715" s="151">
        <v>3494</v>
      </c>
      <c r="R715" s="152" t="s">
        <v>3457</v>
      </c>
      <c r="S715" s="152" t="s">
        <v>2716</v>
      </c>
      <c r="T715" s="152">
        <v>50.063200000000002</v>
      </c>
      <c r="U715" s="152">
        <v>0.83899999999999997</v>
      </c>
      <c r="V715" s="152">
        <v>18.3246</v>
      </c>
      <c r="X715" s="152">
        <v>9.4423999999999992</v>
      </c>
      <c r="Y715" s="152">
        <v>7.5539199999999997</v>
      </c>
      <c r="Z715" s="152">
        <v>2.101112595</v>
      </c>
      <c r="AA715" s="152">
        <v>5.3738000000000001</v>
      </c>
      <c r="AB715" s="152">
        <v>0.161</v>
      </c>
      <c r="AC715" s="152">
        <v>9.67</v>
      </c>
      <c r="AD715" s="152">
        <v>3.0476000000000001</v>
      </c>
      <c r="AE715" s="152">
        <v>0.45600000000000002</v>
      </c>
      <c r="AF715" s="152">
        <v>0.16139999999999999</v>
      </c>
      <c r="AI715" s="152">
        <v>97.539000000000001</v>
      </c>
      <c r="AJ715" s="152">
        <v>2.1072042139999998</v>
      </c>
      <c r="AK715" s="156">
        <f t="shared" si="11"/>
        <v>0.1047308822</v>
      </c>
      <c r="AL715" s="151">
        <v>1047.308822</v>
      </c>
      <c r="AM715" s="151" t="s">
        <v>2867</v>
      </c>
      <c r="AN715" s="151">
        <v>905.13531809999995</v>
      </c>
      <c r="AO715" s="151">
        <v>508.33333329999999</v>
      </c>
      <c r="AQ715" s="152">
        <v>7.4030341699999997</v>
      </c>
      <c r="AU715" s="151">
        <v>637.48144850000006</v>
      </c>
      <c r="AV715" s="152">
        <v>3486.4015049999998</v>
      </c>
      <c r="AW715" s="152">
        <v>35.617903060000003</v>
      </c>
      <c r="AX715" s="151">
        <v>5817.9782100000002</v>
      </c>
      <c r="AY715" s="151">
        <v>238.0009799</v>
      </c>
      <c r="AZ715" s="152">
        <v>73.183167870000005</v>
      </c>
      <c r="BA715" s="152">
        <v>30.763772169999999</v>
      </c>
      <c r="BB715" s="152">
        <v>30.945508270000001</v>
      </c>
      <c r="BC715" s="152">
        <v>106.97876290000001</v>
      </c>
      <c r="BD715" s="152">
        <v>87.932288279999995</v>
      </c>
      <c r="BE715" s="152">
        <v>18.351472149999999</v>
      </c>
      <c r="BG715" s="152">
        <v>8.8042424629999996</v>
      </c>
      <c r="BH715" s="152">
        <v>468.20688080000002</v>
      </c>
      <c r="BI715" s="152">
        <v>17.385693629999999</v>
      </c>
      <c r="BJ715" s="152">
        <v>63.035932459999998</v>
      </c>
      <c r="BK715" s="152">
        <v>1.726003513</v>
      </c>
      <c r="BL715" s="152">
        <v>0.37289150399999998</v>
      </c>
      <c r="BN715" s="152">
        <v>0.57290472999999997</v>
      </c>
      <c r="BO715" s="152">
        <v>140.1407064</v>
      </c>
      <c r="BP715" s="152">
        <v>6.1103327649999999</v>
      </c>
      <c r="BQ715" s="152">
        <v>13.419572560000001</v>
      </c>
      <c r="BR715" s="152">
        <v>2.0724853560000001</v>
      </c>
      <c r="BS715" s="152">
        <v>9.9799998490000004</v>
      </c>
      <c r="BT715" s="152">
        <v>2.7257032300000001</v>
      </c>
      <c r="BU715" s="152">
        <v>0.93119582599999995</v>
      </c>
      <c r="BV715" s="152">
        <v>2.982114438</v>
      </c>
      <c r="BW715" s="152">
        <v>0.55349139000000003</v>
      </c>
      <c r="BX715" s="152">
        <v>3.4066070339999999</v>
      </c>
      <c r="BY715" s="152">
        <v>0.80624737899999999</v>
      </c>
      <c r="BZ715" s="152">
        <v>2.0795823750000002</v>
      </c>
      <c r="CA715" s="152">
        <v>0.292714692</v>
      </c>
      <c r="CB715" s="152">
        <v>1.856166931</v>
      </c>
      <c r="CC715" s="152">
        <v>0.32953010399999999</v>
      </c>
      <c r="CD715" s="152">
        <v>1.668282847</v>
      </c>
      <c r="CE715" s="152">
        <v>0.11354094300000001</v>
      </c>
      <c r="CF715" s="152">
        <v>7.1688281000000006E-2</v>
      </c>
      <c r="CI715" s="152">
        <v>3.9901681839999998</v>
      </c>
      <c r="CJ715" s="152">
        <v>1.00460262</v>
      </c>
      <c r="CK715" s="152">
        <v>0.28763537900000002</v>
      </c>
      <c r="CL715" s="152">
        <v>0.11720423200000001</v>
      </c>
      <c r="CM715" s="152">
        <v>0.16834755400000001</v>
      </c>
      <c r="CN715" s="152">
        <v>-1.1052162000000001E-2</v>
      </c>
      <c r="DC715" s="152">
        <v>39.4328</v>
      </c>
      <c r="DF715" s="152">
        <v>18.084599999999998</v>
      </c>
      <c r="DG715" s="152">
        <v>43.063200000000002</v>
      </c>
      <c r="DH715" s="152">
        <v>0.2888</v>
      </c>
      <c r="DI715" s="152">
        <v>1.78E-2</v>
      </c>
      <c r="DJ715" s="152">
        <v>0.12</v>
      </c>
      <c r="DM715" s="152">
        <v>0.184</v>
      </c>
      <c r="DO715" s="154">
        <v>79.48</v>
      </c>
    </row>
    <row r="716" spans="1:148">
      <c r="A716" s="151">
        <v>3165</v>
      </c>
      <c r="B716" s="152" t="s">
        <v>2859</v>
      </c>
      <c r="C716" s="152" t="s">
        <v>3850</v>
      </c>
      <c r="D716" s="152" t="s">
        <v>3851</v>
      </c>
      <c r="E716" s="152" t="s">
        <v>3852</v>
      </c>
      <c r="F716" s="152" t="s">
        <v>9160</v>
      </c>
      <c r="H716" s="151">
        <v>357110</v>
      </c>
      <c r="I716" s="153" t="s">
        <v>3853</v>
      </c>
      <c r="L716" s="153" t="s">
        <v>5122</v>
      </c>
      <c r="M716" s="153" t="s">
        <v>5122</v>
      </c>
      <c r="O716" s="151">
        <v>3494</v>
      </c>
      <c r="R716" s="152" t="s">
        <v>3457</v>
      </c>
      <c r="S716" s="152" t="s">
        <v>2716</v>
      </c>
      <c r="T716" s="152">
        <v>52.707333329999997</v>
      </c>
      <c r="U716" s="152">
        <v>0.80333333299999998</v>
      </c>
      <c r="V716" s="152">
        <v>16.064</v>
      </c>
      <c r="X716" s="152">
        <v>9.7876666669999999</v>
      </c>
      <c r="Y716" s="152">
        <v>7.830133333</v>
      </c>
      <c r="Z716" s="152">
        <v>2.1779409580000002</v>
      </c>
      <c r="AA716" s="152">
        <v>5.3283333329999998</v>
      </c>
      <c r="AB716" s="152">
        <v>0.19666666699999999</v>
      </c>
      <c r="AC716" s="152">
        <v>8.4183333329999996</v>
      </c>
      <c r="AD716" s="152">
        <v>3.0453333329999999</v>
      </c>
      <c r="AE716" s="152">
        <v>0.56633333299999999</v>
      </c>
      <c r="AF716" s="152">
        <v>0.166333333</v>
      </c>
      <c r="AI716" s="152">
        <v>97.083666669999999</v>
      </c>
      <c r="AJ716" s="152">
        <v>1.9806052249999999</v>
      </c>
      <c r="AK716" s="156">
        <f t="shared" si="11"/>
        <v>8.2209013880000001E-2</v>
      </c>
      <c r="AL716" s="151">
        <v>822.09013879999998</v>
      </c>
      <c r="AM716" s="151" t="s">
        <v>2867</v>
      </c>
      <c r="AN716" s="151">
        <v>563.37331010000003</v>
      </c>
      <c r="AO716" s="151">
        <v>316.66666670000001</v>
      </c>
      <c r="AQ716" s="152">
        <v>12.276886060000001</v>
      </c>
      <c r="AU716" s="151">
        <v>672.24567330000002</v>
      </c>
      <c r="AV716" s="152">
        <v>4890.1408970000002</v>
      </c>
      <c r="AW716" s="152">
        <v>30.69688288</v>
      </c>
      <c r="AX716" s="151">
        <v>5357.5342179999998</v>
      </c>
      <c r="AY716" s="151">
        <v>194.48120220000001</v>
      </c>
      <c r="AZ716" s="152">
        <v>76.599408929999996</v>
      </c>
      <c r="BA716" s="152">
        <v>33.298653950000002</v>
      </c>
      <c r="BB716" s="152">
        <v>33.5839663</v>
      </c>
      <c r="BC716" s="152">
        <v>87.664380039999998</v>
      </c>
      <c r="BD716" s="152">
        <v>95.741718460000001</v>
      </c>
      <c r="BE716" s="152">
        <v>18.11088724</v>
      </c>
      <c r="BG716" s="152">
        <v>11.96032701</v>
      </c>
      <c r="BH716" s="152">
        <v>382.25794680000001</v>
      </c>
      <c r="BI716" s="152">
        <v>16.76626005</v>
      </c>
      <c r="BJ716" s="152">
        <v>56.710844229999999</v>
      </c>
      <c r="BK716" s="152">
        <v>1.5126062179999999</v>
      </c>
      <c r="BL716" s="152">
        <v>0.33896922200000001</v>
      </c>
      <c r="BN716" s="152">
        <v>0.83726612</v>
      </c>
      <c r="BO716" s="152">
        <v>170.71502150000001</v>
      </c>
      <c r="BP716" s="152">
        <v>5.8405905730000001</v>
      </c>
      <c r="BQ716" s="152">
        <v>13.734680020000001</v>
      </c>
      <c r="BR716" s="152">
        <v>2.0384249329999999</v>
      </c>
      <c r="BS716" s="152">
        <v>9.3264920179999997</v>
      </c>
      <c r="BT716" s="152">
        <v>2.598272514</v>
      </c>
      <c r="BU716" s="152">
        <v>0.91942721599999999</v>
      </c>
      <c r="BV716" s="152">
        <v>2.6868980929999999</v>
      </c>
      <c r="BW716" s="152">
        <v>0.46161837999999999</v>
      </c>
      <c r="BX716" s="152">
        <v>3.0301426560000002</v>
      </c>
      <c r="BY716" s="152">
        <v>0.61759235999999995</v>
      </c>
      <c r="BZ716" s="152">
        <v>1.790599434</v>
      </c>
      <c r="CA716" s="152">
        <v>0.25231802199999998</v>
      </c>
      <c r="CB716" s="152">
        <v>1.627150436</v>
      </c>
      <c r="CC716" s="152">
        <v>0.22550542600000001</v>
      </c>
      <c r="CD716" s="152">
        <v>1.2936866410000001</v>
      </c>
      <c r="CE716" s="152">
        <v>9.4732322999999993E-2</v>
      </c>
      <c r="CF716" s="152">
        <v>-3.4657912999999999E-2</v>
      </c>
      <c r="CI716" s="152">
        <v>5.2160480490000003</v>
      </c>
      <c r="CJ716" s="152">
        <v>0.69140766799999998</v>
      </c>
      <c r="CK716" s="152">
        <v>0.30608090399999999</v>
      </c>
      <c r="CL716" s="152">
        <v>-9.8451519999999994E-3</v>
      </c>
      <c r="CM716" s="152">
        <v>0.19993672400000001</v>
      </c>
      <c r="CN716" s="152">
        <v>5.0811230999999998E-2</v>
      </c>
      <c r="DC716" s="152">
        <v>39.105200000000004</v>
      </c>
      <c r="DF716" s="152">
        <v>19.159199999999998</v>
      </c>
      <c r="DG716" s="152">
        <v>42.298200000000001</v>
      </c>
      <c r="DH716" s="152">
        <v>0.31240000000000001</v>
      </c>
      <c r="DI716" s="152">
        <v>1.32E-2</v>
      </c>
      <c r="DJ716" s="152">
        <v>0.1016</v>
      </c>
      <c r="DM716" s="152">
        <v>0.18579999999999999</v>
      </c>
      <c r="DO716" s="154">
        <v>78.89</v>
      </c>
    </row>
    <row r="717" spans="1:148">
      <c r="A717" s="151">
        <v>3169</v>
      </c>
      <c r="B717" s="152" t="s">
        <v>2859</v>
      </c>
      <c r="C717" s="152" t="s">
        <v>3850</v>
      </c>
      <c r="D717" s="152" t="s">
        <v>3851</v>
      </c>
      <c r="E717" s="152" t="s">
        <v>3852</v>
      </c>
      <c r="F717" s="152" t="s">
        <v>9161</v>
      </c>
      <c r="H717" s="151">
        <v>357110</v>
      </c>
      <c r="I717" s="153" t="s">
        <v>3853</v>
      </c>
      <c r="L717" s="153" t="s">
        <v>4586</v>
      </c>
      <c r="M717" s="153" t="s">
        <v>4586</v>
      </c>
      <c r="O717" s="151">
        <v>3494</v>
      </c>
      <c r="R717" s="152" t="s">
        <v>3457</v>
      </c>
      <c r="S717" s="152" t="s">
        <v>2716</v>
      </c>
      <c r="T717" s="152">
        <v>50.771250000000002</v>
      </c>
      <c r="U717" s="152">
        <v>1.0287500000000001</v>
      </c>
      <c r="V717" s="152">
        <v>16.812000000000001</v>
      </c>
      <c r="X717" s="152">
        <v>9.2587499999999991</v>
      </c>
      <c r="Y717" s="152">
        <v>7.407</v>
      </c>
      <c r="Z717" s="152">
        <v>2.0602469960000001</v>
      </c>
      <c r="AA717" s="152">
        <v>5.7640000000000002</v>
      </c>
      <c r="AB717" s="152">
        <v>0.1845</v>
      </c>
      <c r="AC717" s="152">
        <v>9.1942500000000003</v>
      </c>
      <c r="AD717" s="152">
        <v>2.9024999999999999</v>
      </c>
      <c r="AE717" s="152">
        <v>0.56599999999999995</v>
      </c>
      <c r="AF717" s="152">
        <v>0.17799999999999999</v>
      </c>
      <c r="AI717" s="152">
        <v>96.66</v>
      </c>
      <c r="AJ717" s="152">
        <v>2.1350301909999998</v>
      </c>
      <c r="AK717" s="156">
        <f t="shared" si="11"/>
        <v>4.5062191940000003E-2</v>
      </c>
      <c r="AL717" s="151">
        <v>450.62191940000002</v>
      </c>
      <c r="AM717" s="151" t="s">
        <v>2867</v>
      </c>
      <c r="AN717" s="151">
        <v>427.20251000000002</v>
      </c>
      <c r="AO717" s="151">
        <v>530</v>
      </c>
      <c r="AQ717" s="152">
        <v>9.646287118</v>
      </c>
      <c r="AU717" s="151">
        <v>740.34118760000001</v>
      </c>
      <c r="AV717" s="152">
        <v>4544.4953670000004</v>
      </c>
      <c r="AW717" s="152">
        <v>35.262885339999997</v>
      </c>
      <c r="AX717" s="151">
        <v>6765.6934119999996</v>
      </c>
      <c r="AY717" s="151">
        <v>250.78949729999999</v>
      </c>
      <c r="AZ717" s="152">
        <v>87.625636729999997</v>
      </c>
      <c r="BA717" s="152">
        <v>35.822157560000001</v>
      </c>
      <c r="BB717" s="152">
        <v>34.048341110000003</v>
      </c>
      <c r="BC717" s="152">
        <v>118.3540483</v>
      </c>
      <c r="BD717" s="152">
        <v>99.979368399999998</v>
      </c>
      <c r="BE717" s="152">
        <v>20.149955120000001</v>
      </c>
      <c r="BG717" s="152">
        <v>13.01429825</v>
      </c>
      <c r="BH717" s="152">
        <v>434.69881420000002</v>
      </c>
      <c r="BI717" s="152">
        <v>17.70644789</v>
      </c>
      <c r="BJ717" s="152">
        <v>62.846273660000001</v>
      </c>
      <c r="BK717" s="152">
        <v>2.1733757250000001</v>
      </c>
      <c r="BL717" s="152">
        <v>0.45069146100000002</v>
      </c>
      <c r="BN717" s="152">
        <v>0.74088154900000003</v>
      </c>
      <c r="BO717" s="152">
        <v>178.8043529</v>
      </c>
      <c r="BP717" s="152">
        <v>7.2709922239999996</v>
      </c>
      <c r="BQ717" s="152">
        <v>18.142608020000001</v>
      </c>
      <c r="BR717" s="152">
        <v>2.5700701480000001</v>
      </c>
      <c r="BS717" s="152">
        <v>11.56545142</v>
      </c>
      <c r="BT717" s="152">
        <v>3.1122872130000001</v>
      </c>
      <c r="BU717" s="152">
        <v>1.0793466009999999</v>
      </c>
      <c r="BV717" s="152">
        <v>3.8587616329999999</v>
      </c>
      <c r="BW717" s="152">
        <v>0.59225293999999995</v>
      </c>
      <c r="BX717" s="152">
        <v>3.0391868889999998</v>
      </c>
      <c r="BY717" s="152">
        <v>0.68549873299999997</v>
      </c>
      <c r="BZ717" s="152">
        <v>1.9865323079999999</v>
      </c>
      <c r="CA717" s="152">
        <v>0.32939477299999997</v>
      </c>
      <c r="CB717" s="152">
        <v>1.985769272</v>
      </c>
      <c r="CC717" s="152">
        <v>0.27697164299999999</v>
      </c>
      <c r="CD717" s="152">
        <v>1.8319618449999999</v>
      </c>
      <c r="CE717" s="152">
        <v>0.12594118500000001</v>
      </c>
      <c r="CF717" s="152">
        <v>-1.3698689999999999E-2</v>
      </c>
      <c r="CI717" s="152">
        <v>6.4628693320000004</v>
      </c>
      <c r="CJ717" s="152">
        <v>0.89084729100000004</v>
      </c>
      <c r="CK717" s="152">
        <v>0.346979494</v>
      </c>
      <c r="CL717" s="152">
        <v>1.8931586E-2</v>
      </c>
      <c r="CM717" s="152">
        <v>0.13327160499999999</v>
      </c>
      <c r="CN717" s="152">
        <v>0.22396444099999999</v>
      </c>
      <c r="DC717" s="152">
        <v>38.637</v>
      </c>
      <c r="DF717" s="152">
        <v>17.664200000000001</v>
      </c>
      <c r="DG717" s="152">
        <v>43.735799999999998</v>
      </c>
      <c r="DH717" s="152">
        <v>0.28439999999999999</v>
      </c>
      <c r="DI717" s="152">
        <v>1.6400000000000001E-2</v>
      </c>
      <c r="DJ717" s="152">
        <v>0.12740000000000001</v>
      </c>
      <c r="DM717" s="152">
        <v>0.1978</v>
      </c>
      <c r="DO717" s="154">
        <v>80.95</v>
      </c>
    </row>
    <row r="718" spans="1:148">
      <c r="A718" s="151">
        <v>3288</v>
      </c>
      <c r="B718" s="152" t="s">
        <v>2859</v>
      </c>
      <c r="C718" s="152" t="s">
        <v>2860</v>
      </c>
      <c r="D718" s="152" t="s">
        <v>2965</v>
      </c>
      <c r="E718" s="152" t="s">
        <v>2966</v>
      </c>
      <c r="F718" s="152" t="s">
        <v>9162</v>
      </c>
      <c r="H718" s="151">
        <v>344070</v>
      </c>
      <c r="I718" s="153" t="s">
        <v>2967</v>
      </c>
      <c r="L718" s="153" t="s">
        <v>2967</v>
      </c>
      <c r="M718" s="153" t="s">
        <v>2968</v>
      </c>
      <c r="S718" s="152" t="s">
        <v>2716</v>
      </c>
      <c r="T718" s="152">
        <v>44.481279999999998</v>
      </c>
      <c r="U718" s="152">
        <v>0.64929499999999996</v>
      </c>
      <c r="V718" s="152">
        <v>16.781075000000001</v>
      </c>
      <c r="X718" s="152">
        <v>9.5290900000000001</v>
      </c>
      <c r="AA718" s="152">
        <v>5.6973349999999998</v>
      </c>
      <c r="AB718" s="152">
        <v>0.15546499999999999</v>
      </c>
      <c r="AC718" s="152">
        <v>12.043965</v>
      </c>
      <c r="AD718" s="152">
        <v>1.7375499999999999</v>
      </c>
      <c r="AE718" s="152">
        <v>0.31092999999999998</v>
      </c>
      <c r="AF718" s="152">
        <v>6.4015000000000002E-2</v>
      </c>
      <c r="AI718" s="152">
        <v>91.45</v>
      </c>
      <c r="AJ718" s="152">
        <v>3.82</v>
      </c>
      <c r="AK718" s="156">
        <f t="shared" si="11"/>
        <v>9.0200000000000002E-2</v>
      </c>
      <c r="AL718" s="151">
        <v>902</v>
      </c>
      <c r="AN718" s="151">
        <v>800</v>
      </c>
      <c r="AO718" s="151">
        <v>700</v>
      </c>
      <c r="ED718" s="152">
        <v>50.12</v>
      </c>
      <c r="EE718" s="152">
        <v>0.78</v>
      </c>
      <c r="EF718" s="152">
        <v>19.03</v>
      </c>
      <c r="EH718" s="152">
        <v>10.17</v>
      </c>
      <c r="EK718" s="152">
        <v>0.19</v>
      </c>
      <c r="EL718" s="152">
        <v>5.17</v>
      </c>
      <c r="EM718" s="152">
        <v>11.75</v>
      </c>
      <c r="EN718" s="152">
        <v>2.2000000000000002</v>
      </c>
      <c r="EO718" s="152">
        <v>0.48</v>
      </c>
      <c r="EP718" s="152">
        <v>0.11</v>
      </c>
      <c r="ER718" s="152">
        <v>98.93</v>
      </c>
    </row>
    <row r="719" spans="1:148">
      <c r="A719" s="151">
        <v>3289</v>
      </c>
      <c r="B719" s="152" t="s">
        <v>2859</v>
      </c>
      <c r="C719" s="152" t="s">
        <v>2860</v>
      </c>
      <c r="D719" s="152" t="s">
        <v>2965</v>
      </c>
      <c r="E719" s="152" t="s">
        <v>2966</v>
      </c>
      <c r="F719" s="152" t="s">
        <v>9163</v>
      </c>
      <c r="H719" s="151">
        <v>344070</v>
      </c>
      <c r="I719" s="153" t="s">
        <v>2967</v>
      </c>
      <c r="L719" s="153" t="s">
        <v>2967</v>
      </c>
      <c r="M719" s="153" t="s">
        <v>3623</v>
      </c>
      <c r="S719" s="152" t="s">
        <v>2716</v>
      </c>
      <c r="T719" s="152">
        <v>47.812764999999999</v>
      </c>
      <c r="U719" s="152">
        <v>0.86932299999999996</v>
      </c>
      <c r="V719" s="152">
        <v>15.657367000000001</v>
      </c>
      <c r="X719" s="152">
        <v>11.75019</v>
      </c>
      <c r="AA719" s="152">
        <v>5.7986709999999997</v>
      </c>
      <c r="AB719" s="152">
        <v>0.19106000000000001</v>
      </c>
      <c r="AC719" s="152">
        <v>10.642042</v>
      </c>
      <c r="AD719" s="152">
        <v>2.3309319999999998</v>
      </c>
      <c r="AE719" s="152">
        <v>0.44899099999999997</v>
      </c>
      <c r="AF719" s="152">
        <v>1.9106000000000001E-2</v>
      </c>
      <c r="AI719" s="152">
        <v>95.53</v>
      </c>
      <c r="AJ719" s="152">
        <v>4.2300000000000004</v>
      </c>
      <c r="AK719" s="156">
        <f t="shared" si="11"/>
        <v>3.1099999999999999E-2</v>
      </c>
      <c r="AL719" s="151">
        <v>311</v>
      </c>
      <c r="AN719" s="151">
        <v>800</v>
      </c>
      <c r="AO719" s="151">
        <v>800</v>
      </c>
      <c r="ED719" s="152">
        <v>50.12</v>
      </c>
      <c r="EE719" s="152">
        <v>0.78</v>
      </c>
      <c r="EF719" s="152">
        <v>19.03</v>
      </c>
      <c r="EH719" s="152">
        <v>10.17</v>
      </c>
      <c r="EK719" s="152">
        <v>0.19</v>
      </c>
      <c r="EL719" s="152">
        <v>5.17</v>
      </c>
      <c r="EM719" s="152">
        <v>11.75</v>
      </c>
      <c r="EN719" s="152">
        <v>2.2000000000000002</v>
      </c>
      <c r="EO719" s="152">
        <v>0.48</v>
      </c>
      <c r="EP719" s="152">
        <v>0.11</v>
      </c>
      <c r="ER719" s="152">
        <v>98.93</v>
      </c>
    </row>
    <row r="720" spans="1:148">
      <c r="A720" s="151">
        <v>3290</v>
      </c>
      <c r="B720" s="152" t="s">
        <v>2859</v>
      </c>
      <c r="C720" s="152" t="s">
        <v>2860</v>
      </c>
      <c r="D720" s="152" t="s">
        <v>2965</v>
      </c>
      <c r="E720" s="152" t="s">
        <v>2966</v>
      </c>
      <c r="F720" s="152" t="s">
        <v>9164</v>
      </c>
      <c r="H720" s="151">
        <v>344070</v>
      </c>
      <c r="I720" s="153" t="s">
        <v>2967</v>
      </c>
      <c r="L720" s="153" t="s">
        <v>2967</v>
      </c>
      <c r="M720" s="153" t="s">
        <v>4110</v>
      </c>
      <c r="S720" s="152" t="s">
        <v>2716</v>
      </c>
      <c r="T720" s="152">
        <v>49.234814999999998</v>
      </c>
      <c r="U720" s="152">
        <v>1.0101869999999999</v>
      </c>
      <c r="V720" s="152">
        <v>15.568209</v>
      </c>
      <c r="X720" s="152">
        <v>10.828827</v>
      </c>
      <c r="AA720" s="152">
        <v>5.183109</v>
      </c>
      <c r="AB720" s="152">
        <v>0.19826099999999999</v>
      </c>
      <c r="AC720" s="152">
        <v>9.2521799999999992</v>
      </c>
      <c r="AD720" s="152">
        <v>2.5207470000000001</v>
      </c>
      <c r="AE720" s="152">
        <v>0.51925500000000002</v>
      </c>
      <c r="AF720" s="152">
        <v>0.103851</v>
      </c>
      <c r="AI720" s="152">
        <v>94.41</v>
      </c>
      <c r="AJ720" s="152">
        <v>3.75</v>
      </c>
      <c r="AK720" s="156">
        <f t="shared" si="11"/>
        <v>3.4200000000000001E-2</v>
      </c>
      <c r="AL720" s="151">
        <v>342</v>
      </c>
      <c r="AN720" s="151" t="s">
        <v>2867</v>
      </c>
      <c r="AO720" s="151">
        <v>1200</v>
      </c>
      <c r="ED720" s="152">
        <v>50.12</v>
      </c>
      <c r="EE720" s="152">
        <v>0.78</v>
      </c>
      <c r="EF720" s="152">
        <v>19.03</v>
      </c>
      <c r="EH720" s="152">
        <v>10.17</v>
      </c>
      <c r="EK720" s="152">
        <v>0.19</v>
      </c>
      <c r="EL720" s="152">
        <v>5.17</v>
      </c>
      <c r="EM720" s="152">
        <v>11.75</v>
      </c>
      <c r="EN720" s="152">
        <v>2.2000000000000002</v>
      </c>
      <c r="EO720" s="152">
        <v>0.48</v>
      </c>
      <c r="EP720" s="152">
        <v>0.11</v>
      </c>
      <c r="ER720" s="152">
        <v>98.93</v>
      </c>
    </row>
    <row r="721" spans="1:148">
      <c r="A721" s="151">
        <v>3291</v>
      </c>
      <c r="B721" s="152" t="s">
        <v>2859</v>
      </c>
      <c r="C721" s="152" t="s">
        <v>2860</v>
      </c>
      <c r="D721" s="152" t="s">
        <v>2965</v>
      </c>
      <c r="E721" s="152" t="s">
        <v>2966</v>
      </c>
      <c r="F721" s="152" t="s">
        <v>9165</v>
      </c>
      <c r="H721" s="151">
        <v>344070</v>
      </c>
      <c r="I721" s="153" t="s">
        <v>3170</v>
      </c>
      <c r="L721" s="153" t="s">
        <v>3170</v>
      </c>
      <c r="M721" s="153" t="s">
        <v>3171</v>
      </c>
      <c r="S721" s="152" t="s">
        <v>2716</v>
      </c>
      <c r="T721" s="152">
        <v>45.728555</v>
      </c>
      <c r="U721" s="152">
        <v>0.67485499999999998</v>
      </c>
      <c r="V721" s="152">
        <v>17.669795000000001</v>
      </c>
      <c r="X721" s="152">
        <v>9.6380700000000008</v>
      </c>
      <c r="AA721" s="152">
        <v>6.6154799999999998</v>
      </c>
      <c r="AB721" s="152">
        <v>0.14257500000000001</v>
      </c>
      <c r="AC721" s="152">
        <v>12.308975</v>
      </c>
      <c r="AD721" s="152">
        <v>2.0055550000000002</v>
      </c>
      <c r="AE721" s="152">
        <v>0.18059500000000001</v>
      </c>
      <c r="AF721" s="152">
        <v>8.5544999999999996E-2</v>
      </c>
      <c r="AI721" s="152">
        <v>95.05</v>
      </c>
      <c r="AJ721" s="152">
        <v>4.2300000000000004</v>
      </c>
      <c r="AK721" s="156">
        <f t="shared" si="11"/>
        <v>6.5100000000000005E-2</v>
      </c>
      <c r="AL721" s="151">
        <v>651</v>
      </c>
      <c r="AN721" s="151">
        <v>1300</v>
      </c>
      <c r="AO721" s="151">
        <v>700</v>
      </c>
      <c r="ED721" s="152">
        <v>50.17</v>
      </c>
      <c r="EE721" s="152">
        <v>0.77</v>
      </c>
      <c r="EF721" s="152">
        <v>17.989999999999998</v>
      </c>
      <c r="EH721" s="152">
        <v>10.14</v>
      </c>
      <c r="EK721" s="152">
        <v>0.2</v>
      </c>
      <c r="EL721" s="152">
        <v>6.46</v>
      </c>
      <c r="EM721" s="152">
        <v>11.44</v>
      </c>
      <c r="EN721" s="152">
        <v>2.25</v>
      </c>
      <c r="EO721" s="152">
        <v>0.46</v>
      </c>
      <c r="EP721" s="152">
        <v>0.11</v>
      </c>
      <c r="ER721" s="152">
        <v>98.93</v>
      </c>
    </row>
    <row r="722" spans="1:148">
      <c r="A722" s="151">
        <v>3312</v>
      </c>
      <c r="B722" s="152" t="s">
        <v>2859</v>
      </c>
      <c r="C722" s="152" t="s">
        <v>2860</v>
      </c>
      <c r="D722" s="152" t="s">
        <v>4461</v>
      </c>
      <c r="E722" s="152" t="s">
        <v>3803</v>
      </c>
      <c r="F722" s="152" t="s">
        <v>9166</v>
      </c>
      <c r="H722" s="151">
        <v>342090</v>
      </c>
      <c r="I722" s="153" t="s">
        <v>3804</v>
      </c>
      <c r="L722" s="153" t="s">
        <v>3804</v>
      </c>
      <c r="M722" s="153" t="s">
        <v>4712</v>
      </c>
      <c r="R722" s="152" t="s">
        <v>2949</v>
      </c>
      <c r="S722" s="152" t="s">
        <v>2716</v>
      </c>
      <c r="T722" s="152">
        <v>51.14</v>
      </c>
      <c r="U722" s="152">
        <v>0.79</v>
      </c>
      <c r="V722" s="152">
        <v>18.920000000000002</v>
      </c>
      <c r="X722" s="152">
        <v>9.9600000000000009</v>
      </c>
      <c r="AA722" s="152">
        <v>4.8</v>
      </c>
      <c r="AB722" s="152">
        <v>0.26</v>
      </c>
      <c r="AC722" s="152">
        <v>9.82</v>
      </c>
      <c r="AD722" s="152">
        <v>3.46</v>
      </c>
      <c r="AE722" s="152">
        <v>0.62</v>
      </c>
      <c r="AF722" s="152">
        <v>0.22</v>
      </c>
      <c r="AJ722" s="152">
        <v>3.9</v>
      </c>
      <c r="AK722" s="156">
        <f t="shared" si="11"/>
        <v>7.6200000000000004E-2</v>
      </c>
      <c r="AL722" s="151">
        <v>762</v>
      </c>
      <c r="AN722" s="151">
        <v>1700</v>
      </c>
      <c r="AO722" s="151">
        <v>1100</v>
      </c>
      <c r="DO722" s="154">
        <v>74.900000000000006</v>
      </c>
    </row>
    <row r="723" spans="1:148">
      <c r="A723" s="151">
        <v>3313</v>
      </c>
      <c r="B723" s="152" t="s">
        <v>2859</v>
      </c>
      <c r="C723" s="152" t="s">
        <v>2860</v>
      </c>
      <c r="D723" s="152" t="s">
        <v>4461</v>
      </c>
      <c r="E723" s="152" t="s">
        <v>3803</v>
      </c>
      <c r="F723" s="152" t="s">
        <v>9167</v>
      </c>
      <c r="H723" s="151">
        <v>342090</v>
      </c>
      <c r="I723" s="153" t="s">
        <v>3804</v>
      </c>
      <c r="L723" s="153" t="s">
        <v>3804</v>
      </c>
      <c r="M723" s="153" t="s">
        <v>5489</v>
      </c>
      <c r="R723" s="152" t="s">
        <v>2949</v>
      </c>
      <c r="S723" s="152" t="s">
        <v>2716</v>
      </c>
      <c r="T723" s="152">
        <v>58.11</v>
      </c>
      <c r="U723" s="152">
        <v>0.89</v>
      </c>
      <c r="V723" s="152">
        <v>16.559999999999999</v>
      </c>
      <c r="X723" s="152">
        <v>8.1300000000000008</v>
      </c>
      <c r="AA723" s="152">
        <v>4.17</v>
      </c>
      <c r="AB723" s="152">
        <v>0.15</v>
      </c>
      <c r="AC723" s="152">
        <v>6.15</v>
      </c>
      <c r="AD723" s="152">
        <v>4.45</v>
      </c>
      <c r="AE723" s="152">
        <v>1.1299999999999999</v>
      </c>
      <c r="AF723" s="152">
        <v>0.26</v>
      </c>
      <c r="AJ723" s="152">
        <v>4</v>
      </c>
      <c r="AK723" s="156">
        <f t="shared" si="11"/>
        <v>1.5900000000000001E-2</v>
      </c>
      <c r="AL723" s="151">
        <v>159</v>
      </c>
      <c r="AN723" s="151">
        <v>1500</v>
      </c>
      <c r="AO723" s="151">
        <v>1700</v>
      </c>
      <c r="DO723" s="154">
        <v>72.8</v>
      </c>
    </row>
    <row r="724" spans="1:148">
      <c r="A724" s="151">
        <v>3314</v>
      </c>
      <c r="B724" s="152" t="s">
        <v>2859</v>
      </c>
      <c r="C724" s="152" t="s">
        <v>2860</v>
      </c>
      <c r="D724" s="152" t="s">
        <v>4461</v>
      </c>
      <c r="E724" s="152" t="s">
        <v>3803</v>
      </c>
      <c r="F724" s="152" t="s">
        <v>9168</v>
      </c>
      <c r="H724" s="151">
        <v>342090</v>
      </c>
      <c r="I724" s="153" t="s">
        <v>3804</v>
      </c>
      <c r="L724" s="153" t="s">
        <v>3804</v>
      </c>
      <c r="M724" s="153" t="s">
        <v>4462</v>
      </c>
      <c r="R724" s="152" t="s">
        <v>2949</v>
      </c>
      <c r="S724" s="152" t="s">
        <v>2716</v>
      </c>
      <c r="T724" s="152">
        <v>50.35</v>
      </c>
      <c r="U724" s="152">
        <v>1.1299999999999999</v>
      </c>
      <c r="V724" s="152">
        <v>20.29</v>
      </c>
      <c r="X724" s="152">
        <v>8.8000000000000007</v>
      </c>
      <c r="AA724" s="152">
        <v>4.38</v>
      </c>
      <c r="AB724" s="152">
        <v>0.19</v>
      </c>
      <c r="AC724" s="152">
        <v>10.39</v>
      </c>
      <c r="AD724" s="152">
        <v>3.72</v>
      </c>
      <c r="AE724" s="152">
        <v>0.63</v>
      </c>
      <c r="AF724" s="152">
        <v>0.12</v>
      </c>
      <c r="AJ724" s="152">
        <v>4.2</v>
      </c>
      <c r="AK724" s="156">
        <f t="shared" si="11"/>
        <v>6.0900000000000003E-2</v>
      </c>
      <c r="AL724" s="151">
        <v>609</v>
      </c>
      <c r="AN724" s="151">
        <v>5200</v>
      </c>
      <c r="AO724" s="151">
        <v>1200</v>
      </c>
    </row>
    <row r="725" spans="1:148">
      <c r="A725" s="151">
        <v>3316</v>
      </c>
      <c r="B725" s="152" t="s">
        <v>2859</v>
      </c>
      <c r="C725" s="152" t="s">
        <v>2860</v>
      </c>
      <c r="D725" s="152" t="s">
        <v>4461</v>
      </c>
      <c r="E725" s="152" t="s">
        <v>3803</v>
      </c>
      <c r="F725" s="152" t="s">
        <v>9169</v>
      </c>
      <c r="H725" s="151">
        <v>342090</v>
      </c>
      <c r="I725" s="153" t="s">
        <v>3804</v>
      </c>
      <c r="L725" s="153" t="s">
        <v>3804</v>
      </c>
      <c r="M725" s="153" t="s">
        <v>4614</v>
      </c>
      <c r="R725" s="152" t="s">
        <v>2949</v>
      </c>
      <c r="S725" s="152" t="s">
        <v>2716</v>
      </c>
      <c r="T725" s="152">
        <v>50.85</v>
      </c>
      <c r="U725" s="152">
        <v>0.86</v>
      </c>
      <c r="V725" s="152">
        <v>19.37</v>
      </c>
      <c r="X725" s="152">
        <v>9.8699999999999992</v>
      </c>
      <c r="AA725" s="152">
        <v>4.3499999999999996</v>
      </c>
      <c r="AB725" s="152">
        <v>0.27</v>
      </c>
      <c r="AC725" s="152">
        <v>10.26</v>
      </c>
      <c r="AD725" s="152">
        <v>3.43</v>
      </c>
      <c r="AE725" s="152">
        <v>0.62</v>
      </c>
      <c r="AF725" s="152">
        <v>0.12</v>
      </c>
      <c r="AJ725" s="152">
        <v>3.6</v>
      </c>
      <c r="AK725" s="156">
        <f t="shared" si="11"/>
        <v>0.1249</v>
      </c>
      <c r="AL725" s="151">
        <v>1249</v>
      </c>
      <c r="AN725" s="151">
        <v>4250</v>
      </c>
      <c r="AO725" s="151">
        <v>1000</v>
      </c>
    </row>
    <row r="726" spans="1:148">
      <c r="A726" s="151">
        <v>3320</v>
      </c>
      <c r="B726" s="152" t="s">
        <v>2859</v>
      </c>
      <c r="C726" s="152" t="s">
        <v>2860</v>
      </c>
      <c r="D726" s="152" t="s">
        <v>3632</v>
      </c>
      <c r="E726" s="152" t="s">
        <v>2966</v>
      </c>
      <c r="F726" s="152" t="s">
        <v>9170</v>
      </c>
      <c r="H726" s="151">
        <v>344070</v>
      </c>
      <c r="I726" s="153" t="s">
        <v>3633</v>
      </c>
      <c r="L726" s="153" t="s">
        <v>3633</v>
      </c>
      <c r="M726" s="153" t="s">
        <v>3247</v>
      </c>
      <c r="R726" s="152" t="s">
        <v>2949</v>
      </c>
      <c r="S726" s="152" t="s">
        <v>2716</v>
      </c>
      <c r="T726" s="152">
        <v>47.96</v>
      </c>
      <c r="U726" s="152">
        <v>0.78</v>
      </c>
      <c r="V726" s="152">
        <v>18.77</v>
      </c>
      <c r="X726" s="152">
        <v>10.92</v>
      </c>
      <c r="AA726" s="152">
        <v>6.86</v>
      </c>
      <c r="AB726" s="152">
        <v>0.15</v>
      </c>
      <c r="AC726" s="152">
        <v>12.23</v>
      </c>
      <c r="AD726" s="152">
        <v>1.95</v>
      </c>
      <c r="AE726" s="152">
        <v>0.21</v>
      </c>
      <c r="AF726" s="152">
        <v>0.17</v>
      </c>
      <c r="AJ726" s="152">
        <v>4.5</v>
      </c>
      <c r="AK726" s="156">
        <f t="shared" si="11"/>
        <v>4.7899999999999998E-2</v>
      </c>
      <c r="AL726" s="151">
        <v>479</v>
      </c>
      <c r="AN726" s="151">
        <v>1281.6387709999999</v>
      </c>
      <c r="AO726" s="151">
        <v>800</v>
      </c>
      <c r="AQ726" s="152">
        <v>3.8</v>
      </c>
      <c r="AS726" s="152">
        <v>14</v>
      </c>
      <c r="BH726" s="152">
        <v>408</v>
      </c>
      <c r="BI726" s="152">
        <v>13</v>
      </c>
      <c r="BJ726" s="152">
        <v>22</v>
      </c>
      <c r="BO726" s="152">
        <v>231</v>
      </c>
      <c r="BQ726" s="152">
        <v>6.5</v>
      </c>
      <c r="DO726" s="154">
        <v>80</v>
      </c>
    </row>
    <row r="727" spans="1:148">
      <c r="A727" s="151">
        <v>3321</v>
      </c>
      <c r="B727" s="152" t="s">
        <v>2859</v>
      </c>
      <c r="C727" s="152" t="s">
        <v>2860</v>
      </c>
      <c r="D727" s="152" t="s">
        <v>3632</v>
      </c>
      <c r="E727" s="152" t="s">
        <v>2966</v>
      </c>
      <c r="F727" s="152" t="s">
        <v>9171</v>
      </c>
      <c r="H727" s="151">
        <v>344070</v>
      </c>
      <c r="I727" s="153" t="s">
        <v>3633</v>
      </c>
      <c r="L727" s="153" t="s">
        <v>3633</v>
      </c>
      <c r="M727" s="153" t="s">
        <v>3934</v>
      </c>
      <c r="R727" s="152" t="s">
        <v>2949</v>
      </c>
      <c r="S727" s="152" t="s">
        <v>2716</v>
      </c>
      <c r="T727" s="152">
        <v>49.64</v>
      </c>
      <c r="U727" s="152">
        <v>0.71</v>
      </c>
      <c r="V727" s="152">
        <v>18.05</v>
      </c>
      <c r="X727" s="152">
        <v>10.54</v>
      </c>
      <c r="AA727" s="152">
        <v>6.43</v>
      </c>
      <c r="AB727" s="152">
        <v>0.19</v>
      </c>
      <c r="AC727" s="152">
        <v>12.09</v>
      </c>
      <c r="AD727" s="152">
        <v>1.99</v>
      </c>
      <c r="AE727" s="152">
        <v>0.2</v>
      </c>
      <c r="AF727" s="152">
        <v>0.17</v>
      </c>
      <c r="AJ727" s="152">
        <v>5.0999999999999996</v>
      </c>
      <c r="AK727" s="156">
        <f t="shared" si="11"/>
        <v>0.1113</v>
      </c>
      <c r="AL727" s="151">
        <v>1113</v>
      </c>
      <c r="AN727" s="151">
        <v>881.12665500000003</v>
      </c>
      <c r="AO727" s="151">
        <v>600</v>
      </c>
      <c r="AQ727" s="152">
        <v>3.5</v>
      </c>
      <c r="AS727" s="152">
        <v>6</v>
      </c>
      <c r="BH727" s="152">
        <v>411</v>
      </c>
      <c r="BI727" s="152">
        <v>11</v>
      </c>
      <c r="BJ727" s="152">
        <v>33</v>
      </c>
      <c r="BO727" s="152">
        <v>132</v>
      </c>
      <c r="BQ727" s="152">
        <v>7.4</v>
      </c>
      <c r="DO727" s="154">
        <v>81</v>
      </c>
    </row>
    <row r="728" spans="1:148">
      <c r="A728" s="151">
        <v>3323</v>
      </c>
      <c r="B728" s="152" t="s">
        <v>2859</v>
      </c>
      <c r="C728" s="152" t="s">
        <v>2860</v>
      </c>
      <c r="D728" s="152" t="s">
        <v>3632</v>
      </c>
      <c r="E728" s="152" t="s">
        <v>2966</v>
      </c>
      <c r="F728" s="152" t="s">
        <v>9172</v>
      </c>
      <c r="H728" s="151">
        <v>344070</v>
      </c>
      <c r="I728" s="153" t="s">
        <v>3633</v>
      </c>
      <c r="L728" s="153" t="s">
        <v>3633</v>
      </c>
      <c r="M728" s="153" t="s">
        <v>3517</v>
      </c>
      <c r="R728" s="152" t="s">
        <v>2949</v>
      </c>
      <c r="S728" s="152" t="s">
        <v>2716</v>
      </c>
      <c r="T728" s="152">
        <v>50.86</v>
      </c>
      <c r="U728" s="152">
        <v>0.77</v>
      </c>
      <c r="V728" s="152">
        <v>18.329999999999998</v>
      </c>
      <c r="X728" s="152">
        <v>9.58</v>
      </c>
      <c r="AA728" s="152">
        <v>5.66</v>
      </c>
      <c r="AB728" s="152" t="s">
        <v>2867</v>
      </c>
      <c r="AC728" s="152">
        <v>12.17</v>
      </c>
      <c r="AD728" s="152">
        <v>2.1</v>
      </c>
      <c r="AE728" s="152">
        <v>0.37</v>
      </c>
      <c r="AF728" s="152">
        <v>0.15</v>
      </c>
      <c r="AJ728" s="152">
        <v>5.2</v>
      </c>
      <c r="AK728" s="156">
        <f t="shared" si="11"/>
        <v>4.3700000000000003E-2</v>
      </c>
      <c r="AL728" s="151">
        <v>437</v>
      </c>
      <c r="AN728" s="151">
        <v>1481.8948290000001</v>
      </c>
      <c r="AO728" s="151">
        <v>800</v>
      </c>
      <c r="AQ728" s="152">
        <v>4.0999999999999996</v>
      </c>
      <c r="AS728" s="152">
        <v>14</v>
      </c>
      <c r="BH728" s="152">
        <v>408</v>
      </c>
      <c r="BI728" s="152">
        <v>13</v>
      </c>
      <c r="BJ728" s="152">
        <v>37</v>
      </c>
      <c r="BO728" s="152">
        <v>261</v>
      </c>
      <c r="BQ728" s="152">
        <v>7.3</v>
      </c>
      <c r="DO728" s="154">
        <v>81</v>
      </c>
    </row>
    <row r="729" spans="1:148">
      <c r="A729" s="151">
        <v>3325</v>
      </c>
      <c r="B729" s="152" t="s">
        <v>2859</v>
      </c>
      <c r="C729" s="152" t="s">
        <v>2860</v>
      </c>
      <c r="D729" s="152" t="s">
        <v>3632</v>
      </c>
      <c r="E729" s="152" t="s">
        <v>2966</v>
      </c>
      <c r="F729" s="152" t="s">
        <v>9173</v>
      </c>
      <c r="H729" s="151">
        <v>344070</v>
      </c>
      <c r="I729" s="153" t="s">
        <v>3633</v>
      </c>
      <c r="L729" s="153" t="s">
        <v>3633</v>
      </c>
      <c r="M729" s="153" t="s">
        <v>2050</v>
      </c>
      <c r="R729" s="152" t="s">
        <v>2949</v>
      </c>
      <c r="S729" s="152" t="s">
        <v>2716</v>
      </c>
      <c r="T729" s="152">
        <v>49.63</v>
      </c>
      <c r="U729" s="152">
        <v>0.72</v>
      </c>
      <c r="V729" s="152">
        <v>18.489999999999998</v>
      </c>
      <c r="X729" s="152">
        <v>10.33</v>
      </c>
      <c r="AA729" s="152">
        <v>6.65</v>
      </c>
      <c r="AB729" s="152">
        <v>0.15</v>
      </c>
      <c r="AC729" s="152">
        <v>11.85</v>
      </c>
      <c r="AD729" s="152">
        <v>1.93</v>
      </c>
      <c r="AE729" s="152">
        <v>0.25</v>
      </c>
      <c r="AF729" s="152" t="s">
        <v>2867</v>
      </c>
      <c r="AJ729" s="152">
        <v>4.7</v>
      </c>
      <c r="AK729" s="156">
        <f t="shared" si="11"/>
        <v>8.0600000000000005E-2</v>
      </c>
      <c r="AL729" s="151">
        <v>806</v>
      </c>
      <c r="AN729" s="151" t="s">
        <v>2867</v>
      </c>
      <c r="AO729" s="151">
        <v>600</v>
      </c>
      <c r="AQ729" s="152">
        <v>3.8</v>
      </c>
      <c r="AS729" s="152">
        <v>11</v>
      </c>
      <c r="BH729" s="152">
        <v>398</v>
      </c>
      <c r="BI729" s="152">
        <v>13</v>
      </c>
      <c r="BJ729" s="152">
        <v>22</v>
      </c>
      <c r="BO729" s="152">
        <v>178</v>
      </c>
      <c r="BQ729" s="152">
        <v>5.3</v>
      </c>
      <c r="DO729" s="154">
        <v>80</v>
      </c>
    </row>
    <row r="730" spans="1:148">
      <c r="A730" s="151">
        <v>3326</v>
      </c>
      <c r="B730" s="152" t="s">
        <v>2859</v>
      </c>
      <c r="C730" s="152" t="s">
        <v>2860</v>
      </c>
      <c r="D730" s="152" t="s">
        <v>3632</v>
      </c>
      <c r="E730" s="152" t="s">
        <v>2966</v>
      </c>
      <c r="F730" s="152" t="s">
        <v>9174</v>
      </c>
      <c r="H730" s="151">
        <v>344070</v>
      </c>
      <c r="I730" s="153" t="s">
        <v>3633</v>
      </c>
      <c r="L730" s="153" t="s">
        <v>3633</v>
      </c>
      <c r="M730" s="153" t="s">
        <v>2060</v>
      </c>
      <c r="R730" s="152" t="s">
        <v>2949</v>
      </c>
      <c r="S730" s="152" t="s">
        <v>2716</v>
      </c>
      <c r="T730" s="152">
        <v>49.61</v>
      </c>
      <c r="U730" s="152">
        <v>0.8</v>
      </c>
      <c r="V730" s="152">
        <v>19.07</v>
      </c>
      <c r="X730" s="152">
        <v>9.68</v>
      </c>
      <c r="AA730" s="152">
        <v>5.05</v>
      </c>
      <c r="AB730" s="152" t="s">
        <v>2867</v>
      </c>
      <c r="AC730" s="152">
        <v>13.17</v>
      </c>
      <c r="AD730" s="152">
        <v>2.27</v>
      </c>
      <c r="AE730" s="152">
        <v>0.25</v>
      </c>
      <c r="AF730" s="152">
        <v>0.1</v>
      </c>
      <c r="AJ730" s="152">
        <v>5.0999999999999996</v>
      </c>
      <c r="AK730" s="156">
        <f t="shared" si="11"/>
        <v>0.1053</v>
      </c>
      <c r="AL730" s="151">
        <v>1053</v>
      </c>
      <c r="AN730" s="151">
        <v>1281.6387709999999</v>
      </c>
      <c r="AO730" s="151">
        <v>900</v>
      </c>
      <c r="AQ730" s="152">
        <v>4.2</v>
      </c>
      <c r="AS730" s="152">
        <v>16</v>
      </c>
      <c r="BH730" s="152">
        <v>366</v>
      </c>
      <c r="BI730" s="152">
        <v>12</v>
      </c>
      <c r="BJ730" s="152">
        <v>24</v>
      </c>
      <c r="BO730" s="152">
        <v>193</v>
      </c>
      <c r="BQ730" s="152">
        <v>4.5999999999999996</v>
      </c>
      <c r="DO730" s="154">
        <v>82</v>
      </c>
    </row>
    <row r="731" spans="1:148">
      <c r="A731" s="151">
        <v>3327</v>
      </c>
      <c r="B731" s="152" t="s">
        <v>2859</v>
      </c>
      <c r="C731" s="152" t="s">
        <v>2860</v>
      </c>
      <c r="D731" s="152" t="s">
        <v>3632</v>
      </c>
      <c r="E731" s="152" t="s">
        <v>2966</v>
      </c>
      <c r="F731" s="152" t="s">
        <v>9175</v>
      </c>
      <c r="H731" s="151">
        <v>344070</v>
      </c>
      <c r="I731" s="153" t="s">
        <v>3633</v>
      </c>
      <c r="L731" s="153" t="s">
        <v>3633</v>
      </c>
      <c r="M731" s="153" t="s">
        <v>2039</v>
      </c>
      <c r="R731" s="152" t="s">
        <v>2949</v>
      </c>
      <c r="S731" s="152" t="s">
        <v>2716</v>
      </c>
      <c r="T731" s="152">
        <v>50.61</v>
      </c>
      <c r="U731" s="152">
        <v>0.85</v>
      </c>
      <c r="V731" s="152">
        <v>18.309999999999999</v>
      </c>
      <c r="X731" s="152">
        <v>9.02</v>
      </c>
      <c r="AA731" s="152">
        <v>5.53</v>
      </c>
      <c r="AB731" s="152">
        <v>0.15</v>
      </c>
      <c r="AC731" s="152">
        <v>12.89</v>
      </c>
      <c r="AD731" s="152">
        <v>2.23</v>
      </c>
      <c r="AE731" s="152">
        <v>0.3</v>
      </c>
      <c r="AF731" s="152">
        <v>0.12</v>
      </c>
      <c r="AJ731" s="152">
        <v>6</v>
      </c>
      <c r="AK731" s="156">
        <f t="shared" si="11"/>
        <v>0.1024</v>
      </c>
      <c r="AL731" s="151">
        <v>1024</v>
      </c>
      <c r="AN731" s="151">
        <v>1201.5363480000001</v>
      </c>
      <c r="AO731" s="151">
        <v>600</v>
      </c>
      <c r="AQ731" s="152">
        <v>3.6</v>
      </c>
      <c r="AS731" s="152">
        <v>6</v>
      </c>
      <c r="BH731" s="152">
        <v>405</v>
      </c>
      <c r="BI731" s="152">
        <v>13</v>
      </c>
      <c r="BJ731" s="152">
        <v>40</v>
      </c>
      <c r="BO731" s="152">
        <v>193</v>
      </c>
      <c r="BQ731" s="152">
        <v>9.5</v>
      </c>
    </row>
    <row r="732" spans="1:148">
      <c r="A732" s="151">
        <v>3328</v>
      </c>
      <c r="B732" s="152" t="s">
        <v>2859</v>
      </c>
      <c r="C732" s="152" t="s">
        <v>2860</v>
      </c>
      <c r="D732" s="152" t="s">
        <v>3632</v>
      </c>
      <c r="E732" s="152" t="s">
        <v>2966</v>
      </c>
      <c r="F732" s="152" t="s">
        <v>9176</v>
      </c>
      <c r="H732" s="151">
        <v>344070</v>
      </c>
      <c r="I732" s="153" t="s">
        <v>3633</v>
      </c>
      <c r="L732" s="153" t="s">
        <v>3633</v>
      </c>
      <c r="M732" s="153" t="s">
        <v>4281</v>
      </c>
      <c r="R732" s="152" t="s">
        <v>2949</v>
      </c>
      <c r="S732" s="152" t="s">
        <v>2716</v>
      </c>
      <c r="T732" s="152">
        <v>49.77</v>
      </c>
      <c r="U732" s="152">
        <v>0.81</v>
      </c>
      <c r="V732" s="152">
        <v>18.55</v>
      </c>
      <c r="X732" s="152">
        <v>10.07</v>
      </c>
      <c r="AA732" s="152">
        <v>5.42</v>
      </c>
      <c r="AB732" s="152" t="s">
        <v>2867</v>
      </c>
      <c r="AC732" s="152">
        <v>13.19</v>
      </c>
      <c r="AD732" s="152">
        <v>1.95</v>
      </c>
      <c r="AE732" s="152">
        <v>0.25</v>
      </c>
      <c r="AF732" s="152" t="s">
        <v>2867</v>
      </c>
      <c r="AJ732" s="152">
        <v>5.4</v>
      </c>
      <c r="AK732" s="156">
        <f t="shared" si="11"/>
        <v>9.7500000000000003E-2</v>
      </c>
      <c r="AL732" s="151">
        <v>975</v>
      </c>
      <c r="AN732" s="151">
        <v>1281.6387709999999</v>
      </c>
      <c r="AO732" s="151">
        <v>800</v>
      </c>
      <c r="AQ732" s="152">
        <v>3.8</v>
      </c>
      <c r="AS732" s="152">
        <v>12</v>
      </c>
      <c r="BH732" s="152">
        <v>349</v>
      </c>
      <c r="BI732" s="152">
        <v>12</v>
      </c>
      <c r="BJ732" s="152">
        <v>20</v>
      </c>
      <c r="BO732" s="152">
        <v>178</v>
      </c>
      <c r="BQ732" s="152">
        <v>4.0999999999999996</v>
      </c>
      <c r="DO732" s="154">
        <v>82</v>
      </c>
    </row>
    <row r="733" spans="1:148">
      <c r="A733" s="151">
        <v>3331</v>
      </c>
      <c r="B733" s="152" t="s">
        <v>2859</v>
      </c>
      <c r="C733" s="152" t="s">
        <v>2860</v>
      </c>
      <c r="D733" s="152" t="s">
        <v>3632</v>
      </c>
      <c r="E733" s="152" t="s">
        <v>2966</v>
      </c>
      <c r="F733" s="152" t="s">
        <v>9177</v>
      </c>
      <c r="H733" s="151">
        <v>344070</v>
      </c>
      <c r="I733" s="153" t="s">
        <v>3633</v>
      </c>
      <c r="L733" s="153" t="s">
        <v>3633</v>
      </c>
      <c r="M733" s="153" t="s">
        <v>3634</v>
      </c>
      <c r="R733" s="152" t="s">
        <v>2949</v>
      </c>
      <c r="S733" s="152" t="s">
        <v>2716</v>
      </c>
      <c r="T733" s="152">
        <v>47.86</v>
      </c>
      <c r="U733" s="152">
        <v>1.3</v>
      </c>
      <c r="V733" s="152">
        <v>18.3</v>
      </c>
      <c r="X733" s="152">
        <v>10.62</v>
      </c>
      <c r="AA733" s="152">
        <v>6.82</v>
      </c>
      <c r="AB733" s="152">
        <v>0.19</v>
      </c>
      <c r="AC733" s="152">
        <v>12.1</v>
      </c>
      <c r="AD733" s="152">
        <v>2.29</v>
      </c>
      <c r="AE733" s="152">
        <v>0.3</v>
      </c>
      <c r="AF733" s="152">
        <v>0.22</v>
      </c>
      <c r="AJ733" s="152">
        <v>4.8</v>
      </c>
      <c r="AK733" s="156">
        <f t="shared" si="11"/>
        <v>6.83E-2</v>
      </c>
      <c r="AL733" s="151">
        <v>683</v>
      </c>
      <c r="AN733" s="151">
        <v>1081.382713</v>
      </c>
      <c r="AO733" s="151">
        <v>600</v>
      </c>
      <c r="AQ733" s="152">
        <v>4.0999999999999996</v>
      </c>
      <c r="AS733" s="152">
        <v>17</v>
      </c>
      <c r="BH733" s="152">
        <v>384</v>
      </c>
      <c r="BI733" s="152">
        <v>13</v>
      </c>
      <c r="BJ733" s="152">
        <v>26</v>
      </c>
      <c r="BO733" s="152">
        <v>221</v>
      </c>
      <c r="BQ733" s="152">
        <v>6.8</v>
      </c>
      <c r="DO733" s="154">
        <v>82</v>
      </c>
    </row>
    <row r="734" spans="1:148">
      <c r="A734" s="151">
        <v>3332</v>
      </c>
      <c r="B734" s="152" t="s">
        <v>2859</v>
      </c>
      <c r="C734" s="152" t="s">
        <v>2860</v>
      </c>
      <c r="D734" s="152" t="s">
        <v>3632</v>
      </c>
      <c r="E734" s="152" t="s">
        <v>2966</v>
      </c>
      <c r="F734" s="152" t="s">
        <v>9178</v>
      </c>
      <c r="H734" s="151">
        <v>344070</v>
      </c>
      <c r="I734" s="153" t="s">
        <v>3633</v>
      </c>
      <c r="L734" s="153" t="s">
        <v>3633</v>
      </c>
      <c r="M734" s="153" t="s">
        <v>4416</v>
      </c>
      <c r="R734" s="152" t="s">
        <v>2949</v>
      </c>
      <c r="S734" s="152" t="s">
        <v>2716</v>
      </c>
      <c r="T734" s="152">
        <v>50.23</v>
      </c>
      <c r="U734" s="152">
        <v>0.8</v>
      </c>
      <c r="V734" s="152">
        <v>17.78</v>
      </c>
      <c r="X734" s="152">
        <v>9.7799999999999994</v>
      </c>
      <c r="AA734" s="152">
        <v>7.14</v>
      </c>
      <c r="AB734" s="152">
        <v>0.16</v>
      </c>
      <c r="AC734" s="152">
        <v>11.73</v>
      </c>
      <c r="AD734" s="152">
        <v>2.02</v>
      </c>
      <c r="AE734" s="152">
        <v>0.27</v>
      </c>
      <c r="AF734" s="152">
        <v>0.1</v>
      </c>
      <c r="AJ734" s="152">
        <v>5.3</v>
      </c>
      <c r="AK734" s="156">
        <f t="shared" si="11"/>
        <v>6.9099999999999995E-2</v>
      </c>
      <c r="AL734" s="151">
        <v>691</v>
      </c>
      <c r="AN734" s="151">
        <v>1201.5363480000001</v>
      </c>
      <c r="AO734" s="151">
        <v>500</v>
      </c>
      <c r="AQ734" s="152">
        <v>3.8</v>
      </c>
      <c r="AS734" s="152">
        <v>17</v>
      </c>
      <c r="BH734" s="152">
        <v>365</v>
      </c>
      <c r="BI734" s="152">
        <v>13</v>
      </c>
      <c r="BJ734" s="152">
        <v>24</v>
      </c>
      <c r="BO734" s="152">
        <v>206</v>
      </c>
      <c r="BQ734" s="152">
        <v>7.2</v>
      </c>
      <c r="DO734" s="154">
        <v>82</v>
      </c>
    </row>
    <row r="735" spans="1:148">
      <c r="A735" s="151">
        <v>3333</v>
      </c>
      <c r="B735" s="152" t="s">
        <v>2859</v>
      </c>
      <c r="C735" s="152" t="s">
        <v>2860</v>
      </c>
      <c r="D735" s="152" t="s">
        <v>3632</v>
      </c>
      <c r="E735" s="152" t="s">
        <v>2966</v>
      </c>
      <c r="F735" s="152" t="s">
        <v>9179</v>
      </c>
      <c r="H735" s="151">
        <v>344070</v>
      </c>
      <c r="I735" s="153" t="s">
        <v>3633</v>
      </c>
      <c r="L735" s="153" t="s">
        <v>3633</v>
      </c>
      <c r="M735" s="153" t="s">
        <v>3749</v>
      </c>
      <c r="R735" s="152" t="s">
        <v>2949</v>
      </c>
      <c r="S735" s="152" t="s">
        <v>2716</v>
      </c>
      <c r="T735" s="152">
        <v>48.18</v>
      </c>
      <c r="U735" s="152">
        <v>0.9</v>
      </c>
      <c r="V735" s="152">
        <v>17.920000000000002</v>
      </c>
      <c r="X735" s="152">
        <v>12.43</v>
      </c>
      <c r="AA735" s="152">
        <v>5.75</v>
      </c>
      <c r="AB735" s="152">
        <v>0.19</v>
      </c>
      <c r="AC735" s="152">
        <v>11.89</v>
      </c>
      <c r="AD735" s="152">
        <v>2.29</v>
      </c>
      <c r="AE735" s="152">
        <v>0.28999999999999998</v>
      </c>
      <c r="AF735" s="152">
        <v>0.17</v>
      </c>
      <c r="AJ735" s="152">
        <v>2.6</v>
      </c>
      <c r="AK735" s="156">
        <f t="shared" si="11"/>
        <v>1.2699999999999999E-2</v>
      </c>
      <c r="AL735" s="151">
        <v>127</v>
      </c>
      <c r="AN735" s="151">
        <v>801.02423180000005</v>
      </c>
      <c r="AO735" s="151">
        <v>900</v>
      </c>
      <c r="AQ735" s="152">
        <v>5.9</v>
      </c>
      <c r="AS735" s="152">
        <v>18</v>
      </c>
      <c r="BH735" s="152">
        <v>415</v>
      </c>
      <c r="BI735" s="152">
        <v>16</v>
      </c>
      <c r="BJ735" s="152">
        <v>30</v>
      </c>
      <c r="BO735" s="152">
        <v>273</v>
      </c>
      <c r="BQ735" s="152">
        <v>7.2</v>
      </c>
      <c r="DO735" s="154">
        <v>76</v>
      </c>
    </row>
    <row r="736" spans="1:148">
      <c r="A736" s="151">
        <v>3334</v>
      </c>
      <c r="B736" s="152" t="s">
        <v>2859</v>
      </c>
      <c r="C736" s="152" t="s">
        <v>2860</v>
      </c>
      <c r="D736" s="152" t="s">
        <v>3632</v>
      </c>
      <c r="E736" s="152" t="s">
        <v>2966</v>
      </c>
      <c r="F736" s="152" t="s">
        <v>9180</v>
      </c>
      <c r="H736" s="151">
        <v>344070</v>
      </c>
      <c r="I736" s="153" t="s">
        <v>3633</v>
      </c>
      <c r="L736" s="153" t="s">
        <v>3633</v>
      </c>
      <c r="M736" s="153" t="s">
        <v>4477</v>
      </c>
      <c r="R736" s="152" t="s">
        <v>2949</v>
      </c>
      <c r="S736" s="152" t="s">
        <v>2716</v>
      </c>
      <c r="T736" s="152">
        <v>50.42</v>
      </c>
      <c r="U736" s="152">
        <v>0.94</v>
      </c>
      <c r="V736" s="152">
        <v>17.23</v>
      </c>
      <c r="X736" s="152">
        <v>11.58</v>
      </c>
      <c r="AA736" s="152">
        <v>5.68</v>
      </c>
      <c r="AB736" s="152">
        <v>0.34</v>
      </c>
      <c r="AC736" s="152">
        <v>10.130000000000001</v>
      </c>
      <c r="AD736" s="152">
        <v>3</v>
      </c>
      <c r="AE736" s="152">
        <v>0.54</v>
      </c>
      <c r="AF736" s="152">
        <v>0.15</v>
      </c>
      <c r="AJ736" s="152">
        <v>3.2</v>
      </c>
      <c r="AK736" s="156">
        <f t="shared" si="11"/>
        <v>1.46E-2</v>
      </c>
      <c r="AL736" s="151">
        <v>146</v>
      </c>
      <c r="AN736" s="151" t="s">
        <v>2867</v>
      </c>
      <c r="AO736" s="151">
        <v>1100</v>
      </c>
      <c r="AQ736" s="152">
        <v>5.3</v>
      </c>
      <c r="AS736" s="152">
        <v>15</v>
      </c>
      <c r="BH736" s="152">
        <v>392</v>
      </c>
      <c r="BI736" s="152">
        <v>17</v>
      </c>
      <c r="BJ736" s="152">
        <v>37</v>
      </c>
      <c r="BO736" s="152">
        <v>398</v>
      </c>
      <c r="BQ736" s="152">
        <v>8.8000000000000007</v>
      </c>
      <c r="DO736" s="154">
        <v>77</v>
      </c>
    </row>
    <row r="737" spans="1:119">
      <c r="A737" s="151">
        <v>3338</v>
      </c>
      <c r="B737" s="152" t="s">
        <v>2859</v>
      </c>
      <c r="C737" s="152" t="s">
        <v>2860</v>
      </c>
      <c r="D737" s="152" t="s">
        <v>3632</v>
      </c>
      <c r="E737" s="152" t="s">
        <v>2966</v>
      </c>
      <c r="F737" s="152" t="s">
        <v>9181</v>
      </c>
      <c r="H737" s="151">
        <v>344070</v>
      </c>
      <c r="I737" s="153" t="s">
        <v>3633</v>
      </c>
      <c r="L737" s="153" t="s">
        <v>3633</v>
      </c>
      <c r="M737" s="153" t="s">
        <v>4059</v>
      </c>
      <c r="R737" s="152" t="s">
        <v>2949</v>
      </c>
      <c r="S737" s="152" t="s">
        <v>2716</v>
      </c>
      <c r="T737" s="152">
        <v>49.09</v>
      </c>
      <c r="U737" s="152">
        <v>0.72</v>
      </c>
      <c r="V737" s="152">
        <v>18.670000000000002</v>
      </c>
      <c r="X737" s="152">
        <v>10.25</v>
      </c>
      <c r="AA737" s="152">
        <v>6.36</v>
      </c>
      <c r="AB737" s="152">
        <v>0.18</v>
      </c>
      <c r="AC737" s="152">
        <v>12.36</v>
      </c>
      <c r="AD737" s="152">
        <v>2.0099999999999998</v>
      </c>
      <c r="AE737" s="152">
        <v>0.3</v>
      </c>
      <c r="AF737" s="152">
        <v>0.05</v>
      </c>
      <c r="AJ737" s="152">
        <v>5</v>
      </c>
      <c r="AK737" s="156">
        <f t="shared" si="11"/>
        <v>5.5100000000000003E-2</v>
      </c>
      <c r="AL737" s="151">
        <v>551</v>
      </c>
      <c r="AN737" s="151">
        <v>1401.792406</v>
      </c>
      <c r="AO737" s="151">
        <v>600</v>
      </c>
      <c r="AQ737" s="152">
        <v>3.6</v>
      </c>
      <c r="AS737" s="152">
        <v>12</v>
      </c>
      <c r="BH737" s="152">
        <v>384</v>
      </c>
      <c r="BI737" s="152">
        <v>13</v>
      </c>
      <c r="BJ737" s="152">
        <v>25</v>
      </c>
      <c r="BO737" s="152">
        <v>197</v>
      </c>
      <c r="BQ737" s="152">
        <v>6.3</v>
      </c>
      <c r="DO737" s="154">
        <v>82</v>
      </c>
    </row>
    <row r="738" spans="1:119">
      <c r="A738" s="151">
        <v>3340</v>
      </c>
      <c r="B738" s="152" t="s">
        <v>2859</v>
      </c>
      <c r="C738" s="152" t="s">
        <v>2860</v>
      </c>
      <c r="D738" s="152" t="s">
        <v>3632</v>
      </c>
      <c r="E738" s="152" t="s">
        <v>2966</v>
      </c>
      <c r="F738" s="152" t="s">
        <v>9182</v>
      </c>
      <c r="H738" s="151">
        <v>344070</v>
      </c>
      <c r="I738" s="153" t="s">
        <v>3633</v>
      </c>
      <c r="L738" s="153" t="s">
        <v>3633</v>
      </c>
      <c r="M738" s="153" t="s">
        <v>4213</v>
      </c>
      <c r="R738" s="152" t="s">
        <v>2949</v>
      </c>
      <c r="S738" s="152" t="s">
        <v>2716</v>
      </c>
      <c r="T738" s="152">
        <v>49.63</v>
      </c>
      <c r="U738" s="152">
        <v>1</v>
      </c>
      <c r="V738" s="152">
        <v>18.05</v>
      </c>
      <c r="X738" s="152">
        <v>10.06</v>
      </c>
      <c r="AA738" s="152">
        <v>6.79</v>
      </c>
      <c r="AB738" s="152">
        <v>0.16</v>
      </c>
      <c r="AC738" s="152">
        <v>11.33</v>
      </c>
      <c r="AD738" s="152">
        <v>2.2000000000000002</v>
      </c>
      <c r="AE738" s="152">
        <v>0.38</v>
      </c>
      <c r="AF738" s="152">
        <v>0.41</v>
      </c>
      <c r="AJ738" s="152">
        <v>5.7</v>
      </c>
      <c r="AK738" s="156">
        <f t="shared" si="11"/>
        <v>5.7000000000000002E-2</v>
      </c>
      <c r="AL738" s="151">
        <v>570</v>
      </c>
      <c r="AN738" s="151">
        <v>1201.5363480000001</v>
      </c>
      <c r="AO738" s="151">
        <v>500</v>
      </c>
      <c r="AQ738" s="152">
        <v>4.3</v>
      </c>
      <c r="AS738" s="152">
        <v>16</v>
      </c>
      <c r="BH738" s="152">
        <v>373</v>
      </c>
      <c r="BI738" s="152">
        <v>13</v>
      </c>
      <c r="BJ738" s="152">
        <v>30</v>
      </c>
      <c r="BO738" s="152">
        <v>216</v>
      </c>
      <c r="BQ738" s="152">
        <v>9</v>
      </c>
      <c r="DO738" s="154">
        <v>81</v>
      </c>
    </row>
    <row r="739" spans="1:119">
      <c r="A739" s="151">
        <v>3341</v>
      </c>
      <c r="B739" s="152" t="s">
        <v>2859</v>
      </c>
      <c r="C739" s="152" t="s">
        <v>2860</v>
      </c>
      <c r="D739" s="152" t="s">
        <v>3632</v>
      </c>
      <c r="E739" s="152" t="s">
        <v>2966</v>
      </c>
      <c r="F739" s="152" t="s">
        <v>9183</v>
      </c>
      <c r="H739" s="151">
        <v>344070</v>
      </c>
      <c r="I739" s="153" t="s">
        <v>3633</v>
      </c>
      <c r="L739" s="153" t="s">
        <v>3633</v>
      </c>
      <c r="M739" s="153" t="s">
        <v>3928</v>
      </c>
      <c r="R739" s="152" t="s">
        <v>2949</v>
      </c>
      <c r="S739" s="152" t="s">
        <v>2716</v>
      </c>
      <c r="T739" s="152">
        <v>48.71</v>
      </c>
      <c r="U739" s="152">
        <v>0.72</v>
      </c>
      <c r="V739" s="152">
        <v>18.420000000000002</v>
      </c>
      <c r="X739" s="152">
        <v>10.55</v>
      </c>
      <c r="AA739" s="152">
        <v>7.08</v>
      </c>
      <c r="AB739" s="152">
        <v>0.28999999999999998</v>
      </c>
      <c r="AC739" s="152">
        <v>12.1</v>
      </c>
      <c r="AD739" s="152">
        <v>1.93</v>
      </c>
      <c r="AE739" s="152">
        <v>0.21</v>
      </c>
      <c r="AF739" s="152" t="s">
        <v>2867</v>
      </c>
      <c r="AJ739" s="152">
        <v>5.2</v>
      </c>
      <c r="AK739" s="156">
        <f t="shared" si="11"/>
        <v>5.96E-2</v>
      </c>
      <c r="AL739" s="151">
        <v>596</v>
      </c>
      <c r="AN739" s="151">
        <v>1401.792406</v>
      </c>
      <c r="AO739" s="151">
        <v>800</v>
      </c>
      <c r="AQ739" s="152">
        <v>3.9</v>
      </c>
      <c r="AS739" s="152">
        <v>15</v>
      </c>
      <c r="BH739" s="152">
        <v>347</v>
      </c>
      <c r="BI739" s="152">
        <v>10</v>
      </c>
      <c r="BJ739" s="152">
        <v>18</v>
      </c>
      <c r="BO739" s="152">
        <v>191</v>
      </c>
      <c r="BQ739" s="152">
        <v>5.0999999999999996</v>
      </c>
      <c r="DO739" s="154">
        <v>81</v>
      </c>
    </row>
    <row r="740" spans="1:119">
      <c r="A740" s="151">
        <v>3343</v>
      </c>
      <c r="B740" s="152" t="s">
        <v>2859</v>
      </c>
      <c r="C740" s="152" t="s">
        <v>2860</v>
      </c>
      <c r="D740" s="152" t="s">
        <v>3632</v>
      </c>
      <c r="E740" s="152" t="s">
        <v>2966</v>
      </c>
      <c r="F740" s="152" t="s">
        <v>9184</v>
      </c>
      <c r="H740" s="151">
        <v>344070</v>
      </c>
      <c r="I740" s="153" t="s">
        <v>3633</v>
      </c>
      <c r="L740" s="153" t="s">
        <v>3633</v>
      </c>
      <c r="M740" s="153" t="s">
        <v>4280</v>
      </c>
      <c r="R740" s="152" t="s">
        <v>2949</v>
      </c>
      <c r="S740" s="152" t="s">
        <v>2716</v>
      </c>
      <c r="T740" s="152">
        <v>49.77</v>
      </c>
      <c r="U740" s="152">
        <v>0.77</v>
      </c>
      <c r="V740" s="152">
        <v>18.39</v>
      </c>
      <c r="X740" s="152">
        <v>10.96</v>
      </c>
      <c r="AA740" s="152">
        <v>5.4</v>
      </c>
      <c r="AB740" s="152">
        <v>0.22</v>
      </c>
      <c r="AC740" s="152">
        <v>11.91</v>
      </c>
      <c r="AD740" s="152">
        <v>2.2599999999999998</v>
      </c>
      <c r="AE740" s="152">
        <v>0.23</v>
      </c>
      <c r="AF740" s="152">
        <v>0.1</v>
      </c>
      <c r="AJ740" s="152">
        <v>6</v>
      </c>
      <c r="AK740" s="156">
        <f t="shared" si="11"/>
        <v>5.5E-2</v>
      </c>
      <c r="AL740" s="151">
        <v>550</v>
      </c>
      <c r="AN740" s="151">
        <v>881.12665500000003</v>
      </c>
      <c r="AO740" s="151">
        <v>1000</v>
      </c>
      <c r="AQ740" s="152">
        <v>3.9</v>
      </c>
      <c r="AS740" s="152">
        <v>14</v>
      </c>
      <c r="BH740" s="152">
        <v>426</v>
      </c>
      <c r="BI740" s="152">
        <v>13</v>
      </c>
      <c r="BJ740" s="152">
        <v>22</v>
      </c>
      <c r="BO740" s="152">
        <v>207</v>
      </c>
      <c r="BQ740" s="152">
        <v>7.2</v>
      </c>
    </row>
    <row r="741" spans="1:119">
      <c r="A741" s="151">
        <v>3344</v>
      </c>
      <c r="B741" s="152" t="s">
        <v>2859</v>
      </c>
      <c r="C741" s="152" t="s">
        <v>2860</v>
      </c>
      <c r="D741" s="152" t="s">
        <v>3632</v>
      </c>
      <c r="E741" s="152" t="s">
        <v>2966</v>
      </c>
      <c r="F741" s="152" t="s">
        <v>9185</v>
      </c>
      <c r="H741" s="151">
        <v>344070</v>
      </c>
      <c r="I741" s="153" t="s">
        <v>3633</v>
      </c>
      <c r="L741" s="153" t="s">
        <v>3633</v>
      </c>
      <c r="M741" s="153" t="s">
        <v>4310</v>
      </c>
      <c r="R741" s="152" t="s">
        <v>2949</v>
      </c>
      <c r="S741" s="152" t="s">
        <v>2716</v>
      </c>
      <c r="T741" s="152">
        <v>49.88</v>
      </c>
      <c r="U741" s="152">
        <v>0.73</v>
      </c>
      <c r="V741" s="152">
        <v>18.18</v>
      </c>
      <c r="X741" s="152">
        <v>10.11</v>
      </c>
      <c r="AA741" s="152">
        <v>5.98</v>
      </c>
      <c r="AB741" s="152">
        <v>0.22</v>
      </c>
      <c r="AC741" s="152">
        <v>12.5</v>
      </c>
      <c r="AD741" s="152">
        <v>2.02</v>
      </c>
      <c r="AE741" s="152">
        <v>0.28999999999999998</v>
      </c>
      <c r="AF741" s="152">
        <v>0.1</v>
      </c>
      <c r="AJ741" s="152">
        <v>6.2</v>
      </c>
      <c r="AK741" s="156">
        <f t="shared" si="11"/>
        <v>0.10829999999999999</v>
      </c>
      <c r="AL741" s="151">
        <v>1083</v>
      </c>
      <c r="AN741" s="151">
        <v>1201.5363480000001</v>
      </c>
      <c r="AO741" s="151">
        <v>800</v>
      </c>
      <c r="AQ741" s="152">
        <v>3.7</v>
      </c>
      <c r="AS741" s="152">
        <v>12</v>
      </c>
      <c r="BH741" s="152">
        <v>396</v>
      </c>
      <c r="BI741" s="152">
        <v>13</v>
      </c>
      <c r="BJ741" s="152">
        <v>23</v>
      </c>
      <c r="BO741" s="152">
        <v>201</v>
      </c>
      <c r="BQ741" s="152">
        <v>5.5</v>
      </c>
    </row>
    <row r="742" spans="1:119">
      <c r="A742" s="151">
        <v>3345</v>
      </c>
      <c r="B742" s="152" t="s">
        <v>2859</v>
      </c>
      <c r="C742" s="152" t="s">
        <v>2860</v>
      </c>
      <c r="D742" s="152" t="s">
        <v>3632</v>
      </c>
      <c r="E742" s="152" t="s">
        <v>2966</v>
      </c>
      <c r="F742" s="152" t="s">
        <v>9186</v>
      </c>
      <c r="H742" s="151">
        <v>344070</v>
      </c>
      <c r="I742" s="153" t="s">
        <v>3633</v>
      </c>
      <c r="L742" s="153" t="s">
        <v>3633</v>
      </c>
      <c r="M742" s="153" t="s">
        <v>4008</v>
      </c>
      <c r="R742" s="152" t="s">
        <v>2949</v>
      </c>
      <c r="S742" s="152" t="s">
        <v>2716</v>
      </c>
      <c r="T742" s="152">
        <v>48.91</v>
      </c>
      <c r="U742" s="152">
        <v>0.88</v>
      </c>
      <c r="V742" s="152">
        <v>19.239999999999998</v>
      </c>
      <c r="X742" s="152">
        <v>10.119999999999999</v>
      </c>
      <c r="AA742" s="152">
        <v>5.19</v>
      </c>
      <c r="AB742" s="152">
        <v>0.14000000000000001</v>
      </c>
      <c r="AC742" s="152">
        <v>12.77</v>
      </c>
      <c r="AD742" s="152">
        <v>2.2200000000000002</v>
      </c>
      <c r="AE742" s="152">
        <v>0.32</v>
      </c>
      <c r="AF742" s="152">
        <v>0.22</v>
      </c>
      <c r="AJ742" s="152">
        <v>3.3</v>
      </c>
      <c r="AK742" s="156">
        <f t="shared" si="11"/>
        <v>0.1101</v>
      </c>
      <c r="AL742" s="151">
        <v>1101</v>
      </c>
      <c r="AN742" s="151">
        <v>1081.382713</v>
      </c>
      <c r="AO742" s="151">
        <v>600</v>
      </c>
      <c r="AQ742" s="152">
        <v>3.3</v>
      </c>
      <c r="AS742" s="152">
        <v>17</v>
      </c>
      <c r="BH742" s="152">
        <v>471</v>
      </c>
      <c r="BI742" s="152">
        <v>16</v>
      </c>
      <c r="BJ742" s="152">
        <v>28</v>
      </c>
      <c r="BO742" s="152">
        <v>260</v>
      </c>
      <c r="BQ742" s="152">
        <v>7.7</v>
      </c>
    </row>
    <row r="743" spans="1:119">
      <c r="A743" s="151">
        <v>3346</v>
      </c>
      <c r="B743" s="152" t="s">
        <v>2859</v>
      </c>
      <c r="C743" s="152" t="s">
        <v>2860</v>
      </c>
      <c r="D743" s="152" t="s">
        <v>3632</v>
      </c>
      <c r="E743" s="152" t="s">
        <v>2966</v>
      </c>
      <c r="F743" s="152" t="s">
        <v>9187</v>
      </c>
      <c r="H743" s="151">
        <v>344070</v>
      </c>
      <c r="I743" s="153" t="s">
        <v>3633</v>
      </c>
      <c r="L743" s="153" t="s">
        <v>3633</v>
      </c>
      <c r="M743" s="153" t="s">
        <v>4154</v>
      </c>
      <c r="R743" s="152" t="s">
        <v>2949</v>
      </c>
      <c r="S743" s="152" t="s">
        <v>2716</v>
      </c>
      <c r="T743" s="152">
        <v>49.47</v>
      </c>
      <c r="U743" s="152">
        <v>0.74</v>
      </c>
      <c r="V743" s="152">
        <v>18.329999999999998</v>
      </c>
      <c r="X743" s="152">
        <v>9.99</v>
      </c>
      <c r="AA743" s="152">
        <v>7.36</v>
      </c>
      <c r="AB743" s="152">
        <v>0.13</v>
      </c>
      <c r="AC743" s="152">
        <v>11.6</v>
      </c>
      <c r="AD743" s="152">
        <v>2.0299999999999998</v>
      </c>
      <c r="AE743" s="152">
        <v>0.25</v>
      </c>
      <c r="AF743" s="152">
        <v>0.12</v>
      </c>
      <c r="AJ743" s="152">
        <v>6</v>
      </c>
      <c r="AK743" s="156">
        <f t="shared" si="11"/>
        <v>7.6799999999999993E-2</v>
      </c>
      <c r="AL743" s="151">
        <v>768</v>
      </c>
      <c r="AN743" s="151">
        <v>1281.6387709999999</v>
      </c>
      <c r="AO743" s="151">
        <v>600</v>
      </c>
      <c r="AQ743" s="152">
        <v>3.8</v>
      </c>
      <c r="AS743" s="152">
        <v>15</v>
      </c>
      <c r="BH743" s="152">
        <v>389</v>
      </c>
      <c r="BI743" s="152">
        <v>14</v>
      </c>
      <c r="BJ743" s="152">
        <v>22</v>
      </c>
      <c r="BO743" s="152">
        <v>208</v>
      </c>
      <c r="BQ743" s="152">
        <v>5.5</v>
      </c>
      <c r="DO743" s="154">
        <v>82</v>
      </c>
    </row>
    <row r="744" spans="1:119">
      <c r="A744" s="151">
        <v>3349</v>
      </c>
      <c r="B744" s="152" t="s">
        <v>2859</v>
      </c>
      <c r="C744" s="152" t="s">
        <v>2860</v>
      </c>
      <c r="D744" s="152" t="s">
        <v>3632</v>
      </c>
      <c r="E744" s="152" t="s">
        <v>2966</v>
      </c>
      <c r="F744" s="152" t="s">
        <v>9188</v>
      </c>
      <c r="H744" s="151">
        <v>344070</v>
      </c>
      <c r="I744" s="153" t="s">
        <v>3633</v>
      </c>
      <c r="L744" s="153" t="s">
        <v>3633</v>
      </c>
      <c r="M744" s="153" t="s">
        <v>4046</v>
      </c>
      <c r="R744" s="152" t="s">
        <v>2949</v>
      </c>
      <c r="S744" s="152" t="s">
        <v>2716</v>
      </c>
      <c r="T744" s="152">
        <v>49.03</v>
      </c>
      <c r="U744" s="152">
        <v>0.77</v>
      </c>
      <c r="V744" s="152">
        <v>18.399999999999999</v>
      </c>
      <c r="X744" s="152">
        <v>9.91</v>
      </c>
      <c r="AA744" s="152">
        <v>6.69</v>
      </c>
      <c r="AB744" s="152">
        <v>0.18</v>
      </c>
      <c r="AC744" s="152">
        <v>12.77</v>
      </c>
      <c r="AD744" s="152">
        <v>1.9</v>
      </c>
      <c r="AE744" s="152">
        <v>0.27</v>
      </c>
      <c r="AF744" s="152">
        <v>0.08</v>
      </c>
      <c r="AJ744" s="152">
        <v>5.2</v>
      </c>
      <c r="AK744" s="156">
        <f t="shared" si="11"/>
        <v>7.0499999999999993E-2</v>
      </c>
      <c r="AL744" s="151">
        <v>705</v>
      </c>
      <c r="AN744" s="151">
        <v>1081.382713</v>
      </c>
      <c r="AO744" s="151">
        <v>700</v>
      </c>
      <c r="AQ744" s="152">
        <v>3.3</v>
      </c>
      <c r="AS744" s="152">
        <v>15</v>
      </c>
      <c r="BH744" s="152">
        <v>412</v>
      </c>
      <c r="BI744" s="152">
        <v>11</v>
      </c>
      <c r="BJ744" s="152">
        <v>25</v>
      </c>
      <c r="BO744" s="152">
        <v>203</v>
      </c>
      <c r="BQ744" s="152">
        <v>6</v>
      </c>
    </row>
    <row r="745" spans="1:119">
      <c r="A745" s="151">
        <v>3352</v>
      </c>
      <c r="B745" s="152" t="s">
        <v>2859</v>
      </c>
      <c r="C745" s="152" t="s">
        <v>2860</v>
      </c>
      <c r="D745" s="152" t="s">
        <v>3632</v>
      </c>
      <c r="E745" s="152" t="s">
        <v>2966</v>
      </c>
      <c r="F745" s="152" t="s">
        <v>9189</v>
      </c>
      <c r="H745" s="151">
        <v>344070</v>
      </c>
      <c r="I745" s="153" t="s">
        <v>3633</v>
      </c>
      <c r="L745" s="153" t="s">
        <v>3633</v>
      </c>
      <c r="M745" s="153" t="s">
        <v>4701</v>
      </c>
      <c r="R745" s="152" t="s">
        <v>2949</v>
      </c>
      <c r="S745" s="152" t="s">
        <v>2716</v>
      </c>
      <c r="T745" s="152">
        <v>51.11</v>
      </c>
      <c r="U745" s="152">
        <v>1.08</v>
      </c>
      <c r="V745" s="152">
        <v>16.32</v>
      </c>
      <c r="X745" s="152">
        <v>12.05</v>
      </c>
      <c r="AA745" s="152">
        <v>5.61</v>
      </c>
      <c r="AB745" s="152">
        <v>0.24</v>
      </c>
      <c r="AC745" s="152">
        <v>10.02</v>
      </c>
      <c r="AD745" s="152">
        <v>2.78</v>
      </c>
      <c r="AE745" s="152">
        <v>0.55000000000000004</v>
      </c>
      <c r="AF745" s="152">
        <v>0.24</v>
      </c>
      <c r="AJ745" s="152">
        <v>2.9</v>
      </c>
      <c r="AK745" s="156">
        <f t="shared" si="11"/>
        <v>1.26E-2</v>
      </c>
      <c r="AL745" s="151">
        <v>126</v>
      </c>
      <c r="AN745" s="151">
        <v>1201.5363480000001</v>
      </c>
      <c r="AO745" s="151">
        <v>900</v>
      </c>
      <c r="DO745" s="154">
        <v>74</v>
      </c>
    </row>
    <row r="746" spans="1:119">
      <c r="A746" s="151">
        <v>3360</v>
      </c>
      <c r="B746" s="152" t="s">
        <v>2859</v>
      </c>
      <c r="C746" s="152" t="s">
        <v>2860</v>
      </c>
      <c r="D746" s="152" t="s">
        <v>3632</v>
      </c>
      <c r="E746" s="152" t="s">
        <v>2966</v>
      </c>
      <c r="F746" s="152" t="s">
        <v>9190</v>
      </c>
      <c r="H746" s="151">
        <v>344070</v>
      </c>
      <c r="I746" s="153" t="s">
        <v>3633</v>
      </c>
      <c r="L746" s="153" t="s">
        <v>3633</v>
      </c>
      <c r="M746" s="153" t="s">
        <v>4498</v>
      </c>
      <c r="R746" s="152" t="s">
        <v>2949</v>
      </c>
      <c r="S746" s="152" t="s">
        <v>2716</v>
      </c>
      <c r="T746" s="152">
        <v>50.49</v>
      </c>
      <c r="U746" s="152">
        <v>0.73</v>
      </c>
      <c r="V746" s="152">
        <v>17.399999999999999</v>
      </c>
      <c r="X746" s="152">
        <v>10.57</v>
      </c>
      <c r="AA746" s="152">
        <v>6.84</v>
      </c>
      <c r="AB746" s="152">
        <v>0.18</v>
      </c>
      <c r="AC746" s="152">
        <v>11.02</v>
      </c>
      <c r="AD746" s="152">
        <v>2.34</v>
      </c>
      <c r="AE746" s="152">
        <v>0.26</v>
      </c>
      <c r="AF746" s="152">
        <v>0.17</v>
      </c>
      <c r="AJ746" s="152">
        <v>4.8</v>
      </c>
      <c r="AK746" s="156">
        <f t="shared" si="11"/>
        <v>5.62E-2</v>
      </c>
      <c r="AL746" s="151">
        <v>562</v>
      </c>
      <c r="AN746" s="151">
        <v>1001.28029</v>
      </c>
      <c r="AO746" s="151">
        <v>700</v>
      </c>
    </row>
    <row r="747" spans="1:119">
      <c r="A747" s="151">
        <v>5755</v>
      </c>
      <c r="B747" s="152" t="s">
        <v>2859</v>
      </c>
      <c r="C747" s="152" t="s">
        <v>2905</v>
      </c>
      <c r="D747" s="152" t="s">
        <v>2906</v>
      </c>
      <c r="E747" s="152" t="s">
        <v>3242</v>
      </c>
      <c r="F747" s="152" t="s">
        <v>9191</v>
      </c>
      <c r="H747" s="151">
        <v>284192</v>
      </c>
      <c r="L747" s="153" t="s">
        <v>3243</v>
      </c>
      <c r="M747" s="153" t="s">
        <v>2058</v>
      </c>
      <c r="N747" s="152" t="s">
        <v>3512</v>
      </c>
      <c r="P747" s="152">
        <v>16.72</v>
      </c>
      <c r="Q747" s="152">
        <v>145.78</v>
      </c>
      <c r="R747" s="152" t="s">
        <v>2911</v>
      </c>
      <c r="S747" s="152" t="s">
        <v>2716</v>
      </c>
      <c r="T747" s="152">
        <v>47.459000000000003</v>
      </c>
      <c r="U747" s="152">
        <v>0.63</v>
      </c>
      <c r="V747" s="152">
        <v>15.558999999999999</v>
      </c>
      <c r="X747" s="152">
        <v>9.1280000000000001</v>
      </c>
      <c r="AA747" s="152">
        <v>6.9630000000000001</v>
      </c>
      <c r="AB747" s="152">
        <v>0.219</v>
      </c>
      <c r="AC747" s="152">
        <v>13.73</v>
      </c>
      <c r="AD747" s="152">
        <v>1.5620000000000001</v>
      </c>
      <c r="AE747" s="152">
        <v>0.221</v>
      </c>
      <c r="AF747" s="152">
        <v>6.3E-2</v>
      </c>
      <c r="AI747" s="152">
        <v>95.534000000000006</v>
      </c>
      <c r="AJ747" s="152">
        <v>2.82</v>
      </c>
      <c r="AK747" s="156">
        <f t="shared" si="11"/>
        <v>2.302562E-2</v>
      </c>
      <c r="AL747" s="151">
        <v>230.25620000000001</v>
      </c>
      <c r="AN747" s="151">
        <v>1305.783668</v>
      </c>
      <c r="AO747" s="151">
        <v>740</v>
      </c>
      <c r="AQ747" s="152">
        <v>3.6880965049999999</v>
      </c>
      <c r="AW747" s="152">
        <v>42.337317689999999</v>
      </c>
      <c r="AY747" s="151">
        <v>244.10919659999999</v>
      </c>
      <c r="AZ747" s="152">
        <v>84.055808389999996</v>
      </c>
      <c r="BA747" s="152">
        <v>35.689709430000001</v>
      </c>
      <c r="BB747" s="152">
        <v>32.8035237</v>
      </c>
      <c r="BC747" s="152">
        <v>124.39507279999999</v>
      </c>
      <c r="BD747" s="152">
        <v>73.295934829999993</v>
      </c>
      <c r="BG747" s="152">
        <v>2.762944031</v>
      </c>
      <c r="BH747" s="152">
        <v>283.00068340000001</v>
      </c>
      <c r="BI747" s="152">
        <v>13.973522750000001</v>
      </c>
      <c r="BJ747" s="152">
        <v>32.901510960000003</v>
      </c>
      <c r="BK747" s="152">
        <v>0.64785016100000004</v>
      </c>
      <c r="BO747" s="152">
        <v>108.1056675</v>
      </c>
      <c r="BP747" s="152">
        <v>2.1720749339999998</v>
      </c>
      <c r="BQ747" s="152">
        <v>5.4226199429999999</v>
      </c>
      <c r="BR747" s="152">
        <v>0.883281714</v>
      </c>
      <c r="BS747" s="152">
        <v>4.550853633</v>
      </c>
      <c r="BT747" s="152">
        <v>1.6563439339999999</v>
      </c>
      <c r="BU747" s="152">
        <v>0.61653514499999995</v>
      </c>
      <c r="BV747" s="152">
        <v>2.2708521259999999</v>
      </c>
      <c r="BW747" s="152">
        <v>0.37852202400000001</v>
      </c>
      <c r="BX747" s="152">
        <v>2.4613450000000001</v>
      </c>
      <c r="BY747" s="152">
        <v>0.50636166900000001</v>
      </c>
      <c r="BZ747" s="152">
        <v>1.5685528449999999</v>
      </c>
      <c r="CA747" s="152">
        <v>0.28076304099999999</v>
      </c>
      <c r="CB747" s="152">
        <v>1.3987360870000001</v>
      </c>
      <c r="CC747" s="152">
        <v>0.25831547599999999</v>
      </c>
      <c r="CD747" s="152">
        <v>0.77145570299999999</v>
      </c>
      <c r="CE747" s="152">
        <v>4.2469745000000003E-2</v>
      </c>
      <c r="CH747" s="152">
        <v>1.5161431519999999</v>
      </c>
      <c r="CJ747" s="152">
        <v>0.18911140100000001</v>
      </c>
      <c r="CK747" s="152">
        <v>0.104082201</v>
      </c>
      <c r="CO747" s="152">
        <v>0.27366641600000002</v>
      </c>
      <c r="DC747" s="152">
        <v>39.456000000000003</v>
      </c>
      <c r="DF747" s="152">
        <v>13.694000000000001</v>
      </c>
      <c r="DG747" s="152">
        <v>45.445</v>
      </c>
      <c r="DH747" s="152">
        <v>0.24199999999999999</v>
      </c>
      <c r="DJ747" s="152">
        <v>0.105</v>
      </c>
      <c r="DO747" s="154">
        <v>85.540210270000003</v>
      </c>
    </row>
    <row r="748" spans="1:119">
      <c r="A748" s="151">
        <v>5757</v>
      </c>
      <c r="B748" s="152" t="s">
        <v>2859</v>
      </c>
      <c r="C748" s="152" t="s">
        <v>2905</v>
      </c>
      <c r="D748" s="152" t="s">
        <v>2906</v>
      </c>
      <c r="E748" s="152" t="s">
        <v>3242</v>
      </c>
      <c r="F748" s="152" t="s">
        <v>9192</v>
      </c>
      <c r="H748" s="151">
        <v>284192</v>
      </c>
      <c r="L748" s="153" t="s">
        <v>3243</v>
      </c>
      <c r="M748" s="153" t="s">
        <v>2032</v>
      </c>
      <c r="N748" s="152" t="s">
        <v>3379</v>
      </c>
      <c r="P748" s="152">
        <v>16.72</v>
      </c>
      <c r="Q748" s="152">
        <v>145.78</v>
      </c>
      <c r="R748" s="152" t="s">
        <v>2911</v>
      </c>
      <c r="S748" s="152" t="s">
        <v>2716</v>
      </c>
      <c r="T748" s="152">
        <v>46.981000000000002</v>
      </c>
      <c r="U748" s="152">
        <v>0.624</v>
      </c>
      <c r="V748" s="152">
        <v>14.752000000000001</v>
      </c>
      <c r="X748" s="152">
        <v>8.9480000000000004</v>
      </c>
      <c r="AA748" s="152">
        <v>6.7560000000000002</v>
      </c>
      <c r="AB748" s="152">
        <v>0.16900000000000001</v>
      </c>
      <c r="AC748" s="152">
        <v>13.99</v>
      </c>
      <c r="AD748" s="152">
        <v>1.5089999999999999</v>
      </c>
      <c r="AE748" s="152">
        <v>0.23300000000000001</v>
      </c>
      <c r="AF748" s="152">
        <v>4.7E-2</v>
      </c>
      <c r="AI748" s="152">
        <v>94.009</v>
      </c>
      <c r="AJ748" s="152">
        <v>4.8</v>
      </c>
      <c r="AK748" s="156">
        <f t="shared" si="11"/>
        <v>9.6085702179999996E-2</v>
      </c>
      <c r="AL748" s="151">
        <v>960.85702179999998</v>
      </c>
      <c r="AN748" s="151">
        <v>1369.87121</v>
      </c>
      <c r="AO748" s="151">
        <v>730</v>
      </c>
      <c r="AQ748" s="152">
        <v>3.182883146</v>
      </c>
      <c r="AW748" s="152">
        <v>43.441141090000002</v>
      </c>
      <c r="AY748" s="151">
        <v>228.99380199999999</v>
      </c>
      <c r="AZ748" s="152">
        <v>104.4143155</v>
      </c>
      <c r="BA748" s="152">
        <v>33.509871660000002</v>
      </c>
      <c r="BB748" s="152">
        <v>26.702551159999999</v>
      </c>
      <c r="BC748" s="152">
        <v>119.98850760000001</v>
      </c>
      <c r="BD748" s="152">
        <v>66.116677089999996</v>
      </c>
      <c r="BG748" s="152">
        <v>2.5828790320000001</v>
      </c>
      <c r="BH748" s="152">
        <v>274.34818230000002</v>
      </c>
      <c r="BI748" s="152">
        <v>14.20031262</v>
      </c>
      <c r="BJ748" s="152">
        <v>33.432594629999997</v>
      </c>
      <c r="BK748" s="152">
        <v>0.75024453899999999</v>
      </c>
      <c r="BO748" s="152">
        <v>107.4215897</v>
      </c>
      <c r="BP748" s="152">
        <v>2.235497606</v>
      </c>
      <c r="BQ748" s="152">
        <v>4.906396108</v>
      </c>
      <c r="BR748" s="152">
        <v>0.83910149499999998</v>
      </c>
      <c r="BS748" s="152">
        <v>4.862674191</v>
      </c>
      <c r="BT748" s="152">
        <v>1.6271187709999999</v>
      </c>
      <c r="BU748" s="152">
        <v>0.60459853900000005</v>
      </c>
      <c r="BV748" s="152">
        <v>2.1688123670000001</v>
      </c>
      <c r="BW748" s="152">
        <v>0.45107649799999999</v>
      </c>
      <c r="BX748" s="152">
        <v>2.3209437180000001</v>
      </c>
      <c r="BY748" s="152">
        <v>0.60784006999999995</v>
      </c>
      <c r="BZ748" s="152">
        <v>1.6496877299999999</v>
      </c>
      <c r="CA748" s="152">
        <v>0.21567635499999999</v>
      </c>
      <c r="CB748" s="152">
        <v>1.3727913789999999</v>
      </c>
      <c r="CC748" s="152">
        <v>0.21870067900000001</v>
      </c>
      <c r="CD748" s="152">
        <v>1.0294670850000001</v>
      </c>
      <c r="CE748" s="152">
        <v>4.3354655999999998E-2</v>
      </c>
      <c r="CH748" s="152">
        <v>1.5985438679999999</v>
      </c>
      <c r="CJ748" s="152">
        <v>0.26823897099999999</v>
      </c>
      <c r="CK748" s="152">
        <v>0.12286266699999999</v>
      </c>
      <c r="CO748" s="152">
        <v>0.251993362</v>
      </c>
      <c r="DC748" s="152">
        <v>39.302</v>
      </c>
      <c r="DF748" s="152">
        <v>13.188000000000001</v>
      </c>
      <c r="DG748" s="152">
        <v>45.587000000000003</v>
      </c>
      <c r="DH748" s="152">
        <v>0.20200000000000001</v>
      </c>
      <c r="DJ748" s="152">
        <v>0.11600000000000001</v>
      </c>
      <c r="DO748" s="154">
        <v>86.037224210000005</v>
      </c>
    </row>
    <row r="749" spans="1:119">
      <c r="A749" s="151">
        <v>5758</v>
      </c>
      <c r="B749" s="152" t="s">
        <v>2859</v>
      </c>
      <c r="C749" s="152" t="s">
        <v>2905</v>
      </c>
      <c r="D749" s="152" t="s">
        <v>2906</v>
      </c>
      <c r="E749" s="152" t="s">
        <v>3242</v>
      </c>
      <c r="F749" s="152" t="s">
        <v>9193</v>
      </c>
      <c r="H749" s="151">
        <v>284192</v>
      </c>
      <c r="L749" s="153" t="s">
        <v>3243</v>
      </c>
      <c r="M749" s="153" t="s">
        <v>3247</v>
      </c>
      <c r="N749" s="152" t="s">
        <v>3589</v>
      </c>
      <c r="P749" s="152">
        <v>16.72</v>
      </c>
      <c r="Q749" s="152">
        <v>145.78</v>
      </c>
      <c r="R749" s="152" t="s">
        <v>2911</v>
      </c>
      <c r="S749" s="152" t="s">
        <v>2716</v>
      </c>
      <c r="T749" s="152">
        <v>47.707999999999998</v>
      </c>
      <c r="U749" s="152">
        <v>0.67</v>
      </c>
      <c r="V749" s="152">
        <v>16.309000000000001</v>
      </c>
      <c r="X749" s="152">
        <v>9.5790000000000006</v>
      </c>
      <c r="AA749" s="152">
        <v>6.6280000000000001</v>
      </c>
      <c r="AB749" s="152">
        <v>0.222</v>
      </c>
      <c r="AC749" s="152">
        <v>13.343999999999999</v>
      </c>
      <c r="AD749" s="152">
        <v>1.617</v>
      </c>
      <c r="AE749" s="152">
        <v>0.23200000000000001</v>
      </c>
      <c r="AF749" s="152">
        <v>4.5999999999999999E-2</v>
      </c>
      <c r="AI749" s="152">
        <v>96.355000000000004</v>
      </c>
      <c r="AJ749" s="152">
        <v>3.68</v>
      </c>
      <c r="AK749" s="156">
        <f t="shared" si="11"/>
        <v>2.8432240899999999E-2</v>
      </c>
      <c r="AL749" s="151">
        <v>284.32240899999999</v>
      </c>
      <c r="AN749" s="151">
        <v>1245.7015980000001</v>
      </c>
      <c r="AO749" s="151">
        <v>620</v>
      </c>
      <c r="CO749" s="152">
        <v>0.24721779399999999</v>
      </c>
      <c r="DC749" s="152">
        <v>39.158999999999999</v>
      </c>
      <c r="DF749" s="152">
        <v>14.625</v>
      </c>
      <c r="DG749" s="152">
        <v>45.381</v>
      </c>
      <c r="DH749" s="152">
        <v>0.249</v>
      </c>
      <c r="DJ749" s="152">
        <v>9.2999999999999999E-2</v>
      </c>
      <c r="DO749" s="154">
        <v>84.689217659999997</v>
      </c>
    </row>
    <row r="750" spans="1:119">
      <c r="A750" s="151">
        <v>5759</v>
      </c>
      <c r="B750" s="152" t="s">
        <v>2859</v>
      </c>
      <c r="C750" s="152" t="s">
        <v>2905</v>
      </c>
      <c r="D750" s="152" t="s">
        <v>2906</v>
      </c>
      <c r="E750" s="152" t="s">
        <v>3242</v>
      </c>
      <c r="F750" s="152" t="s">
        <v>9194</v>
      </c>
      <c r="H750" s="151">
        <v>284192</v>
      </c>
      <c r="L750" s="153" t="s">
        <v>3243</v>
      </c>
      <c r="M750" s="153" t="s">
        <v>3168</v>
      </c>
      <c r="N750" s="152" t="s">
        <v>3728</v>
      </c>
      <c r="P750" s="152">
        <v>16.72</v>
      </c>
      <c r="Q750" s="152">
        <v>145.78</v>
      </c>
      <c r="R750" s="152" t="s">
        <v>2911</v>
      </c>
      <c r="S750" s="152" t="s">
        <v>2716</v>
      </c>
      <c r="T750" s="152">
        <v>48.133000000000003</v>
      </c>
      <c r="U750" s="152">
        <v>0.67300000000000004</v>
      </c>
      <c r="V750" s="152">
        <v>15.63</v>
      </c>
      <c r="X750" s="152">
        <v>8.9879999999999995</v>
      </c>
      <c r="AA750" s="152">
        <v>6.4630000000000001</v>
      </c>
      <c r="AB750" s="152">
        <v>0.187</v>
      </c>
      <c r="AC750" s="152">
        <v>13.055</v>
      </c>
      <c r="AD750" s="152">
        <v>1.663</v>
      </c>
      <c r="AE750" s="152">
        <v>0.41599999999999998</v>
      </c>
      <c r="AF750" s="152">
        <v>0.123</v>
      </c>
      <c r="AI750" s="152">
        <v>95.331000000000003</v>
      </c>
      <c r="AJ750" s="152">
        <v>3.9</v>
      </c>
      <c r="AK750" s="156">
        <f t="shared" si="11"/>
        <v>5.5113361399999998E-2</v>
      </c>
      <c r="AL750" s="151">
        <v>551.13361399999997</v>
      </c>
      <c r="AN750" s="151">
        <v>1409.9259239999999</v>
      </c>
      <c r="AO750" s="151">
        <v>870</v>
      </c>
      <c r="AR750" s="152">
        <v>0.32111705000000001</v>
      </c>
      <c r="AW750" s="152">
        <v>46.085053139999999</v>
      </c>
      <c r="AY750" s="151">
        <v>240.78218240000001</v>
      </c>
      <c r="AZ750" s="152">
        <v>49.71921906</v>
      </c>
      <c r="BA750" s="152">
        <v>30.243269699999999</v>
      </c>
      <c r="BB750" s="152">
        <v>29.36173586</v>
      </c>
      <c r="BC750" s="152">
        <v>122.0000843</v>
      </c>
      <c r="BD750" s="152">
        <v>68.157688989999997</v>
      </c>
      <c r="BG750" s="152">
        <v>5.1146108640000003</v>
      </c>
      <c r="BH750" s="152">
        <v>345.41952930000002</v>
      </c>
      <c r="BI750" s="152">
        <v>15.500177170000001</v>
      </c>
      <c r="BJ750" s="152">
        <v>39.730666149999998</v>
      </c>
      <c r="BK750" s="152">
        <v>0.78708539700000002</v>
      </c>
      <c r="BO750" s="152">
        <v>153.2849401</v>
      </c>
      <c r="BP750" s="152">
        <v>4.9916917009999997</v>
      </c>
      <c r="BQ750" s="152">
        <v>8.4014635500000008</v>
      </c>
      <c r="BR750" s="152">
        <v>1.461266035</v>
      </c>
      <c r="BS750" s="152">
        <v>7.3793614659999998</v>
      </c>
      <c r="BT750" s="152">
        <v>2.2685815229999999</v>
      </c>
      <c r="BU750" s="152">
        <v>0.72829437299999999</v>
      </c>
      <c r="BV750" s="152">
        <v>3.0570301450000001</v>
      </c>
      <c r="BW750" s="152">
        <v>0.42306985699999999</v>
      </c>
      <c r="BX750" s="152">
        <v>2.6871114199999999</v>
      </c>
      <c r="BY750" s="152">
        <v>0.60947249999999997</v>
      </c>
      <c r="BZ750" s="152">
        <v>1.5569575710000001</v>
      </c>
      <c r="CA750" s="152">
        <v>0.209668242</v>
      </c>
      <c r="CB750" s="152">
        <v>1.6720318940000001</v>
      </c>
      <c r="CC750" s="152">
        <v>0.25061730799999998</v>
      </c>
      <c r="CD750" s="152">
        <v>1.4270306930000001</v>
      </c>
      <c r="CH750" s="152">
        <v>2.10459124</v>
      </c>
      <c r="CJ750" s="152">
        <v>0.74510428699999998</v>
      </c>
      <c r="CK750" s="152">
        <v>0.23632341500000001</v>
      </c>
      <c r="CO750" s="152">
        <v>0.248228535</v>
      </c>
      <c r="DC750" s="152">
        <v>39.853999999999999</v>
      </c>
      <c r="DF750" s="152">
        <v>14.673</v>
      </c>
      <c r="DG750" s="152">
        <v>44.741999999999997</v>
      </c>
      <c r="DH750" s="152">
        <v>0.255</v>
      </c>
      <c r="DJ750" s="152">
        <v>9.8000000000000004E-2</v>
      </c>
      <c r="DO750" s="154">
        <v>84.461479740000001</v>
      </c>
    </row>
    <row r="751" spans="1:119">
      <c r="A751" s="151">
        <v>5760</v>
      </c>
      <c r="B751" s="152" t="s">
        <v>2859</v>
      </c>
      <c r="C751" s="152" t="s">
        <v>2905</v>
      </c>
      <c r="D751" s="152" t="s">
        <v>2906</v>
      </c>
      <c r="E751" s="152" t="s">
        <v>3242</v>
      </c>
      <c r="F751" s="152" t="s">
        <v>9195</v>
      </c>
      <c r="H751" s="151">
        <v>284192</v>
      </c>
      <c r="L751" s="153" t="s">
        <v>3243</v>
      </c>
      <c r="M751" s="153" t="s">
        <v>3376</v>
      </c>
      <c r="N751" s="152" t="s">
        <v>3377</v>
      </c>
      <c r="P751" s="152">
        <v>16.72</v>
      </c>
      <c r="Q751" s="152">
        <v>145.78</v>
      </c>
      <c r="R751" s="152" t="s">
        <v>2911</v>
      </c>
      <c r="S751" s="152" t="s">
        <v>2716</v>
      </c>
      <c r="T751" s="152">
        <v>46.976999999999997</v>
      </c>
      <c r="U751" s="152">
        <v>0.65200000000000002</v>
      </c>
      <c r="V751" s="152">
        <v>16.347999999999999</v>
      </c>
      <c r="X751" s="152">
        <v>9.4610000000000003</v>
      </c>
      <c r="AA751" s="152">
        <v>6.3140000000000001</v>
      </c>
      <c r="AB751" s="152">
        <v>0.21199999999999999</v>
      </c>
      <c r="AC751" s="152">
        <v>13.015000000000001</v>
      </c>
      <c r="AD751" s="152">
        <v>1.6559999999999999</v>
      </c>
      <c r="AE751" s="152">
        <v>0.27600000000000002</v>
      </c>
      <c r="AF751" s="152">
        <v>5.8999999999999997E-2</v>
      </c>
      <c r="AI751" s="152">
        <v>94.97</v>
      </c>
      <c r="AJ751" s="152">
        <v>3.8</v>
      </c>
      <c r="AK751" s="156">
        <f t="shared" si="11"/>
        <v>3.6760329000000001E-2</v>
      </c>
      <c r="AL751" s="151">
        <v>367.60329000000002</v>
      </c>
      <c r="AN751" s="151">
        <v>1313.794611</v>
      </c>
      <c r="AO751" s="151">
        <v>690</v>
      </c>
      <c r="CO751" s="152">
        <v>0.25313738299999999</v>
      </c>
      <c r="DC751" s="152">
        <v>39.234000000000002</v>
      </c>
      <c r="DF751" s="152">
        <v>15.268000000000001</v>
      </c>
      <c r="DG751" s="152">
        <v>44.533000000000001</v>
      </c>
      <c r="DH751" s="152">
        <v>0.23499999999999999</v>
      </c>
      <c r="DJ751" s="152">
        <v>8.4000000000000005E-2</v>
      </c>
      <c r="DO751" s="154">
        <v>83.8693794</v>
      </c>
    </row>
    <row r="752" spans="1:119">
      <c r="A752" s="151">
        <v>5761</v>
      </c>
      <c r="B752" s="152" t="s">
        <v>2859</v>
      </c>
      <c r="C752" s="152" t="s">
        <v>2905</v>
      </c>
      <c r="D752" s="152" t="s">
        <v>2906</v>
      </c>
      <c r="E752" s="152" t="s">
        <v>3242</v>
      </c>
      <c r="F752" s="152" t="s">
        <v>9196</v>
      </c>
      <c r="H752" s="151">
        <v>284192</v>
      </c>
      <c r="L752" s="153" t="s">
        <v>3243</v>
      </c>
      <c r="M752" s="153" t="s">
        <v>3259</v>
      </c>
      <c r="N752" s="152" t="s">
        <v>3484</v>
      </c>
      <c r="P752" s="152">
        <v>16.72</v>
      </c>
      <c r="Q752" s="152">
        <v>145.78</v>
      </c>
      <c r="R752" s="152" t="s">
        <v>2911</v>
      </c>
      <c r="S752" s="152" t="s">
        <v>2716</v>
      </c>
      <c r="T752" s="152">
        <v>47.377333329999999</v>
      </c>
      <c r="U752" s="152">
        <v>0.74066666699999995</v>
      </c>
      <c r="V752" s="152">
        <v>15.53166667</v>
      </c>
      <c r="X752" s="152">
        <v>9.1723333329999992</v>
      </c>
      <c r="AA752" s="152">
        <v>6.2886666670000002</v>
      </c>
      <c r="AB752" s="152">
        <v>0.17100000000000001</v>
      </c>
      <c r="AC752" s="152">
        <v>13.32366667</v>
      </c>
      <c r="AD752" s="152">
        <v>1.661666667</v>
      </c>
      <c r="AE752" s="152">
        <v>0.35666666699999999</v>
      </c>
      <c r="AF752" s="152">
        <v>7.6999999999999999E-2</v>
      </c>
      <c r="AI752" s="152">
        <v>94.700666670000004</v>
      </c>
      <c r="AJ752" s="152">
        <v>3.35</v>
      </c>
      <c r="AK752" s="156">
        <f t="shared" si="11"/>
        <v>4.9750005199999996E-2</v>
      </c>
      <c r="AL752" s="151">
        <v>497.50005199999998</v>
      </c>
      <c r="AN752" s="151">
        <v>1350</v>
      </c>
      <c r="AO752" s="151">
        <v>686.66666669999995</v>
      </c>
      <c r="AQ752" s="152">
        <v>4.2641957890000004</v>
      </c>
      <c r="AW752" s="152">
        <v>42.410896440000002</v>
      </c>
      <c r="AY752" s="151">
        <v>319.71074879999998</v>
      </c>
      <c r="AZ752" s="152">
        <v>70.743276769999994</v>
      </c>
      <c r="BA752" s="152">
        <v>37.021181640000002</v>
      </c>
      <c r="BB752" s="152">
        <v>28.73487428</v>
      </c>
      <c r="BC752" s="152">
        <v>139.8412031</v>
      </c>
      <c r="BD752" s="152">
        <v>91.474348169999999</v>
      </c>
      <c r="BG752" s="152">
        <v>4.3215980600000004</v>
      </c>
      <c r="BH752" s="152">
        <v>310.59376780000002</v>
      </c>
      <c r="BI752" s="152">
        <v>12.583875730000001</v>
      </c>
      <c r="BJ752" s="152">
        <v>29.37039528</v>
      </c>
      <c r="BK752" s="152">
        <v>0.84181836499999996</v>
      </c>
      <c r="BO752" s="152">
        <v>134.5953418</v>
      </c>
      <c r="BP752" s="152">
        <v>3.215817495</v>
      </c>
      <c r="BQ752" s="152">
        <v>7.671338971</v>
      </c>
      <c r="BR752" s="152">
        <v>1.170083148</v>
      </c>
      <c r="BS752" s="152">
        <v>5.8224796650000004</v>
      </c>
      <c r="BT752" s="152">
        <v>1.870222914</v>
      </c>
      <c r="BU752" s="152">
        <v>0.72748479200000005</v>
      </c>
      <c r="BV752" s="152">
        <v>2.1290697010000001</v>
      </c>
      <c r="BW752" s="152">
        <v>0.38383759499999998</v>
      </c>
      <c r="BX752" s="152">
        <v>2.2358124250000002</v>
      </c>
      <c r="BY752" s="152">
        <v>0.50888301499999999</v>
      </c>
      <c r="BZ752" s="152">
        <v>1.4560278820000001</v>
      </c>
      <c r="CA752" s="152">
        <v>0.21679237000000001</v>
      </c>
      <c r="CB752" s="152">
        <v>1.3871993140000001</v>
      </c>
      <c r="CC752" s="152">
        <v>0.21455527699999999</v>
      </c>
      <c r="CD752" s="152">
        <v>0.77644870600000004</v>
      </c>
      <c r="CE752" s="152">
        <v>5.7993993000000001E-2</v>
      </c>
      <c r="CH752" s="152">
        <v>2.0045508569999999</v>
      </c>
      <c r="CJ752" s="152">
        <v>0.37535212499999998</v>
      </c>
      <c r="CK752" s="152">
        <v>0.20631324200000001</v>
      </c>
      <c r="CO752" s="152">
        <v>0.23349488600000001</v>
      </c>
      <c r="DC752" s="152">
        <v>39.400833329999998</v>
      </c>
      <c r="DF752" s="152">
        <v>15.664</v>
      </c>
      <c r="DG752" s="152">
        <v>44.417333329999998</v>
      </c>
      <c r="DJ752" s="152">
        <v>9.8666667E-2</v>
      </c>
      <c r="DO752" s="154">
        <v>83.484126459999999</v>
      </c>
    </row>
    <row r="753" spans="1:119">
      <c r="A753" s="151">
        <v>5762</v>
      </c>
      <c r="B753" s="152" t="s">
        <v>2859</v>
      </c>
      <c r="C753" s="152" t="s">
        <v>2905</v>
      </c>
      <c r="D753" s="152" t="s">
        <v>2906</v>
      </c>
      <c r="E753" s="152" t="s">
        <v>3242</v>
      </c>
      <c r="F753" s="152" t="s">
        <v>9197</v>
      </c>
      <c r="H753" s="151">
        <v>284192</v>
      </c>
      <c r="L753" s="153" t="s">
        <v>3243</v>
      </c>
      <c r="M753" s="153" t="s">
        <v>3381</v>
      </c>
      <c r="N753" s="152" t="s">
        <v>3382</v>
      </c>
      <c r="P753" s="152">
        <v>16.72</v>
      </c>
      <c r="Q753" s="152">
        <v>145.78</v>
      </c>
      <c r="R753" s="152" t="s">
        <v>2911</v>
      </c>
      <c r="S753" s="152" t="s">
        <v>2716</v>
      </c>
      <c r="T753" s="152">
        <v>46.994666670000001</v>
      </c>
      <c r="U753" s="152">
        <v>0.68</v>
      </c>
      <c r="V753" s="152">
        <v>16.251000000000001</v>
      </c>
      <c r="X753" s="152">
        <v>8.8209999999999997</v>
      </c>
      <c r="AA753" s="152">
        <v>6.4876666670000001</v>
      </c>
      <c r="AB753" s="152">
        <v>0.18666666700000001</v>
      </c>
      <c r="AC753" s="152">
        <v>13.175333330000001</v>
      </c>
      <c r="AD753" s="152">
        <v>1.612333333</v>
      </c>
      <c r="AE753" s="152">
        <v>0.25600000000000001</v>
      </c>
      <c r="AF753" s="152">
        <v>6.4333333000000006E-2</v>
      </c>
      <c r="AI753" s="152">
        <v>94.528999999999996</v>
      </c>
      <c r="AJ753" s="152">
        <v>2.82</v>
      </c>
      <c r="AK753" s="156">
        <f t="shared" si="11"/>
        <v>6.4985045999999998E-3</v>
      </c>
      <c r="AL753" s="151">
        <v>64.985045999999997</v>
      </c>
      <c r="AN753" s="151">
        <v>1176.666667</v>
      </c>
      <c r="AO753" s="151">
        <v>556.66666669999995</v>
      </c>
      <c r="AQ753" s="152">
        <v>4.0042548</v>
      </c>
      <c r="AR753" s="152">
        <v>0.33048355499999998</v>
      </c>
      <c r="AW753" s="152">
        <v>43.870991719999999</v>
      </c>
      <c r="AY753" s="151">
        <v>290.4941642</v>
      </c>
      <c r="AZ753" s="152">
        <v>58.47820359</v>
      </c>
      <c r="BA753" s="152">
        <v>33.804500150000003</v>
      </c>
      <c r="BB753" s="152">
        <v>26.38024836</v>
      </c>
      <c r="BC753" s="152">
        <v>125.0653981</v>
      </c>
      <c r="BD753" s="152">
        <v>75.084909440000004</v>
      </c>
      <c r="BG753" s="152">
        <v>2.6731187689999998</v>
      </c>
      <c r="BH753" s="152">
        <v>269.8752384</v>
      </c>
      <c r="BI753" s="152">
        <v>12.302167860000001</v>
      </c>
      <c r="BJ753" s="152">
        <v>27.08944726</v>
      </c>
      <c r="BK753" s="152">
        <v>0.62001956199999997</v>
      </c>
      <c r="BO753" s="152">
        <v>100.1659338</v>
      </c>
      <c r="BP753" s="152">
        <v>2.0171376959999998</v>
      </c>
      <c r="BQ753" s="152">
        <v>4.9348072890000001</v>
      </c>
      <c r="BR753" s="152">
        <v>0.78976511000000005</v>
      </c>
      <c r="BS753" s="152">
        <v>4.3225177060000002</v>
      </c>
      <c r="BT753" s="152">
        <v>1.4704003400000001</v>
      </c>
      <c r="BU753" s="152">
        <v>0.61675094900000005</v>
      </c>
      <c r="BV753" s="152">
        <v>1.9758061609999999</v>
      </c>
      <c r="BW753" s="152">
        <v>0.342540452</v>
      </c>
      <c r="BX753" s="152">
        <v>2.229389694</v>
      </c>
      <c r="BY753" s="152">
        <v>0.51287806400000002</v>
      </c>
      <c r="BZ753" s="152">
        <v>1.4482264979999999</v>
      </c>
      <c r="CA753" s="152">
        <v>0.20070818900000001</v>
      </c>
      <c r="CB753" s="152">
        <v>1.3350775589999999</v>
      </c>
      <c r="CC753" s="152">
        <v>0.215581787</v>
      </c>
      <c r="CD753" s="152">
        <v>0.80703680200000005</v>
      </c>
      <c r="CE753" s="152">
        <v>4.0355765000000002E-2</v>
      </c>
      <c r="CH753" s="152">
        <v>1.6790044820000001</v>
      </c>
      <c r="CJ753" s="152">
        <v>0.17468853200000001</v>
      </c>
      <c r="CK753" s="152">
        <v>0.122734311</v>
      </c>
      <c r="CO753" s="152">
        <v>0.233579917</v>
      </c>
      <c r="DC753" s="152">
        <v>40.077666669999999</v>
      </c>
      <c r="DF753" s="152">
        <v>14.30083333</v>
      </c>
      <c r="DG753" s="152">
        <v>45.673499999999997</v>
      </c>
      <c r="DJ753" s="152">
        <v>0.104666667</v>
      </c>
      <c r="DO753" s="154">
        <v>85.059435800000003</v>
      </c>
    </row>
    <row r="754" spans="1:119">
      <c r="A754" s="151">
        <v>5763</v>
      </c>
      <c r="B754" s="152" t="s">
        <v>2859</v>
      </c>
      <c r="C754" s="152" t="s">
        <v>2905</v>
      </c>
      <c r="D754" s="152" t="s">
        <v>2906</v>
      </c>
      <c r="E754" s="152" t="s">
        <v>3242</v>
      </c>
      <c r="F754" s="152" t="s">
        <v>9198</v>
      </c>
      <c r="H754" s="151">
        <v>284192</v>
      </c>
      <c r="L754" s="153" t="s">
        <v>3243</v>
      </c>
      <c r="M754" s="153" t="s">
        <v>3629</v>
      </c>
      <c r="N754" s="152" t="s">
        <v>3630</v>
      </c>
      <c r="P754" s="152">
        <v>16.72</v>
      </c>
      <c r="Q754" s="152">
        <v>145.78</v>
      </c>
      <c r="R754" s="152" t="s">
        <v>2911</v>
      </c>
      <c r="S754" s="152" t="s">
        <v>2716</v>
      </c>
      <c r="T754" s="152">
        <v>47.831000000000003</v>
      </c>
      <c r="U754" s="152">
        <v>0.67833333299999998</v>
      </c>
      <c r="V754" s="152">
        <v>14.898</v>
      </c>
      <c r="X754" s="152">
        <v>8.7010000000000005</v>
      </c>
      <c r="AA754" s="152">
        <v>6.8856666669999997</v>
      </c>
      <c r="AB754" s="152">
        <v>0.16800000000000001</v>
      </c>
      <c r="AC754" s="152">
        <v>13.610666670000001</v>
      </c>
      <c r="AD754" s="152">
        <v>1.5476666670000001</v>
      </c>
      <c r="AE754" s="152">
        <v>0.25566666700000001</v>
      </c>
      <c r="AF754" s="152">
        <v>7.4333333000000001E-2</v>
      </c>
      <c r="AI754" s="152">
        <v>94.650333329999995</v>
      </c>
      <c r="AJ754" s="152">
        <v>3.16</v>
      </c>
      <c r="AK754" s="156">
        <f t="shared" si="11"/>
        <v>5.9228641000000004E-3</v>
      </c>
      <c r="AL754" s="151">
        <v>59.228641000000003</v>
      </c>
      <c r="AN754" s="151">
        <v>1233.333333</v>
      </c>
      <c r="AO754" s="151">
        <v>590</v>
      </c>
      <c r="AQ754" s="152">
        <v>3.880535617</v>
      </c>
      <c r="AW754" s="152">
        <v>41.467615639999998</v>
      </c>
      <c r="AY754" s="151">
        <v>266.93180180000002</v>
      </c>
      <c r="AZ754" s="152">
        <v>110.5740383</v>
      </c>
      <c r="BA754" s="152">
        <v>35.113913750000002</v>
      </c>
      <c r="BB754" s="152">
        <v>31.074004609999999</v>
      </c>
      <c r="BC754" s="152">
        <v>126.45923260000001</v>
      </c>
      <c r="BD754" s="152">
        <v>81.097161850000006</v>
      </c>
      <c r="BG754" s="152">
        <v>2.9908099699999999</v>
      </c>
      <c r="BH754" s="152">
        <v>258.09843009999997</v>
      </c>
      <c r="BI754" s="152">
        <v>12.702884389999999</v>
      </c>
      <c r="BJ754" s="152">
        <v>25.706917310000001</v>
      </c>
      <c r="BK754" s="152">
        <v>0.57555952499999996</v>
      </c>
      <c r="BO754" s="152">
        <v>113.16246460000001</v>
      </c>
      <c r="BP754" s="152">
        <v>2.0843075170000001</v>
      </c>
      <c r="BQ754" s="152">
        <v>5.4185488629999998</v>
      </c>
      <c r="BR754" s="152">
        <v>0.87465545700000003</v>
      </c>
      <c r="BS754" s="152">
        <v>4.1777918759999997</v>
      </c>
      <c r="BT754" s="152">
        <v>1.5285096890000001</v>
      </c>
      <c r="BU754" s="152">
        <v>0.56863898999999996</v>
      </c>
      <c r="BV754" s="152">
        <v>1.99660419</v>
      </c>
      <c r="BW754" s="152">
        <v>0.31101011000000001</v>
      </c>
      <c r="BX754" s="152">
        <v>2.1840949740000002</v>
      </c>
      <c r="BY754" s="152">
        <v>0.459767922</v>
      </c>
      <c r="BZ754" s="152">
        <v>1.3826611419999999</v>
      </c>
      <c r="CA754" s="152">
        <v>0.20197457099999999</v>
      </c>
      <c r="CB754" s="152">
        <v>1.358062407</v>
      </c>
      <c r="CC754" s="152">
        <v>0.21315629899999999</v>
      </c>
      <c r="CD754" s="152">
        <v>0.80583886000000005</v>
      </c>
      <c r="CE754" s="152">
        <v>3.7800937999999999E-2</v>
      </c>
      <c r="CH754" s="152">
        <v>2.1580900289999998</v>
      </c>
      <c r="CJ754" s="152">
        <v>0.19312732099999999</v>
      </c>
      <c r="CK754" s="152">
        <v>0.10746760499999999</v>
      </c>
      <c r="CO754" s="152">
        <v>0.241980743</v>
      </c>
      <c r="DC754" s="152">
        <v>39.989166670000003</v>
      </c>
      <c r="DF754" s="152">
        <v>13.07216667</v>
      </c>
      <c r="DG754" s="152">
        <v>46.471833330000003</v>
      </c>
      <c r="DJ754" s="152">
        <v>0.11650000000000001</v>
      </c>
      <c r="DO754" s="154">
        <v>86.370751299999995</v>
      </c>
    </row>
    <row r="755" spans="1:119">
      <c r="A755" s="151">
        <v>5765</v>
      </c>
      <c r="B755" s="152" t="s">
        <v>2859</v>
      </c>
      <c r="C755" s="152" t="s">
        <v>2905</v>
      </c>
      <c r="D755" s="152" t="s">
        <v>2906</v>
      </c>
      <c r="E755" s="152" t="s">
        <v>3242</v>
      </c>
      <c r="F755" s="152" t="s">
        <v>9199</v>
      </c>
      <c r="H755" s="151">
        <v>284192</v>
      </c>
      <c r="L755" s="153" t="s">
        <v>3243</v>
      </c>
      <c r="M755" s="153" t="s">
        <v>3619</v>
      </c>
      <c r="N755" s="152" t="s">
        <v>3700</v>
      </c>
      <c r="P755" s="152">
        <v>16.72</v>
      </c>
      <c r="Q755" s="152">
        <v>145.78</v>
      </c>
      <c r="R755" s="152" t="s">
        <v>2911</v>
      </c>
      <c r="S755" s="152" t="s">
        <v>2716</v>
      </c>
      <c r="T755" s="152">
        <v>48.045999999999999</v>
      </c>
      <c r="U755" s="152">
        <v>0.75249999999999995</v>
      </c>
      <c r="V755" s="152">
        <v>15.834</v>
      </c>
      <c r="X755" s="152">
        <v>9.1265000000000001</v>
      </c>
      <c r="AA755" s="152">
        <v>6.41</v>
      </c>
      <c r="AB755" s="152">
        <v>0.1595</v>
      </c>
      <c r="AC755" s="152">
        <v>13.1525</v>
      </c>
      <c r="AD755" s="152">
        <v>1.5660000000000001</v>
      </c>
      <c r="AE755" s="152">
        <v>0.34849999999999998</v>
      </c>
      <c r="AF755" s="152">
        <v>0.14199999999999999</v>
      </c>
      <c r="AI755" s="152">
        <v>95.537499999999994</v>
      </c>
      <c r="AJ755" s="152">
        <v>2.58</v>
      </c>
      <c r="AK755" s="156">
        <f t="shared" si="11"/>
        <v>1.0690780700000001E-2</v>
      </c>
      <c r="AL755" s="151">
        <v>106.90780700000001</v>
      </c>
      <c r="AN755" s="151">
        <v>1363.333333</v>
      </c>
      <c r="AO755" s="151">
        <v>676.66666669999995</v>
      </c>
      <c r="AQ755" s="152">
        <v>4.3703765380000004</v>
      </c>
      <c r="AW755" s="152">
        <v>39.454189210000003</v>
      </c>
      <c r="AY755" s="151">
        <v>309.63787389999999</v>
      </c>
      <c r="AZ755" s="152">
        <v>69.546599049999998</v>
      </c>
      <c r="BA755" s="152">
        <v>36.527288800000001</v>
      </c>
      <c r="BB755" s="152">
        <v>27.884843029999999</v>
      </c>
      <c r="BC755" s="152">
        <v>145.3518167</v>
      </c>
      <c r="BD755" s="152">
        <v>86.547452419999999</v>
      </c>
      <c r="BG755" s="152">
        <v>4.4354692760000001</v>
      </c>
      <c r="BH755" s="152">
        <v>294.66100779999999</v>
      </c>
      <c r="BI755" s="152">
        <v>11.498186540000001</v>
      </c>
      <c r="BJ755" s="152">
        <v>28.02171894</v>
      </c>
      <c r="BK755" s="152">
        <v>0.82191089299999998</v>
      </c>
      <c r="BO755" s="152">
        <v>131.2775067</v>
      </c>
      <c r="BP755" s="152">
        <v>3.0381768340000002</v>
      </c>
      <c r="BQ755" s="152">
        <v>7.4804556890000002</v>
      </c>
      <c r="BR755" s="152">
        <v>1.1127881470000001</v>
      </c>
      <c r="BS755" s="152">
        <v>5.1990982480000003</v>
      </c>
      <c r="BT755" s="152">
        <v>1.6279610330000001</v>
      </c>
      <c r="BU755" s="152">
        <v>0.66266028899999996</v>
      </c>
      <c r="BV755" s="152">
        <v>2.0332818580000001</v>
      </c>
      <c r="BW755" s="152">
        <v>0.337901652</v>
      </c>
      <c r="BX755" s="152">
        <v>2.0959488479999999</v>
      </c>
      <c r="BY755" s="152">
        <v>0.45417381600000001</v>
      </c>
      <c r="BZ755" s="152">
        <v>1.348684137</v>
      </c>
      <c r="CA755" s="152">
        <v>0.203738428</v>
      </c>
      <c r="CB755" s="152">
        <v>1.3195915920000001</v>
      </c>
      <c r="CC755" s="152">
        <v>0.194056005</v>
      </c>
      <c r="CD755" s="152">
        <v>0.77865581800000006</v>
      </c>
      <c r="CE755" s="152">
        <v>4.5861027999999998E-2</v>
      </c>
      <c r="CH755" s="152">
        <v>1.935688353</v>
      </c>
      <c r="CJ755" s="152">
        <v>0.41282793299999998</v>
      </c>
      <c r="CK755" s="152">
        <v>0.19494902</v>
      </c>
      <c r="CO755" s="152">
        <v>0.255831735</v>
      </c>
      <c r="DC755" s="152">
        <v>39.720166669999998</v>
      </c>
      <c r="DF755" s="152">
        <v>14.43183333</v>
      </c>
      <c r="DG755" s="152">
        <v>45.284500000000001</v>
      </c>
      <c r="DJ755" s="152">
        <v>0.109333333</v>
      </c>
      <c r="DO755" s="154">
        <v>84.833458759999999</v>
      </c>
    </row>
    <row r="756" spans="1:119">
      <c r="A756" s="151">
        <v>5766</v>
      </c>
      <c r="B756" s="152" t="s">
        <v>2859</v>
      </c>
      <c r="C756" s="152" t="s">
        <v>2905</v>
      </c>
      <c r="D756" s="152" t="s">
        <v>2906</v>
      </c>
      <c r="E756" s="152" t="s">
        <v>3242</v>
      </c>
      <c r="F756" s="152" t="s">
        <v>9200</v>
      </c>
      <c r="H756" s="151">
        <v>284192</v>
      </c>
      <c r="L756" s="153" t="s">
        <v>3243</v>
      </c>
      <c r="M756" s="153" t="s">
        <v>2036</v>
      </c>
      <c r="N756" s="152" t="s">
        <v>3520</v>
      </c>
      <c r="P756" s="152">
        <v>16.72</v>
      </c>
      <c r="Q756" s="152">
        <v>145.78</v>
      </c>
      <c r="R756" s="152" t="s">
        <v>2911</v>
      </c>
      <c r="S756" s="152" t="s">
        <v>2716</v>
      </c>
      <c r="T756" s="152">
        <v>47.479333330000003</v>
      </c>
      <c r="U756" s="152">
        <v>0.72</v>
      </c>
      <c r="V756" s="152">
        <v>15.685</v>
      </c>
      <c r="X756" s="152">
        <v>9.0630000000000006</v>
      </c>
      <c r="AA756" s="152">
        <v>6.4383333330000001</v>
      </c>
      <c r="AB756" s="152">
        <v>0.171666667</v>
      </c>
      <c r="AC756" s="152">
        <v>13.28833333</v>
      </c>
      <c r="AD756" s="152">
        <v>1.5936666669999999</v>
      </c>
      <c r="AE756" s="152">
        <v>0.362666667</v>
      </c>
      <c r="AF756" s="152">
        <v>9.3333333000000004E-2</v>
      </c>
      <c r="AI756" s="152">
        <v>94.89533333</v>
      </c>
      <c r="AJ756" s="152">
        <v>2.97</v>
      </c>
      <c r="AK756" s="156">
        <f t="shared" si="11"/>
        <v>9.5460994000000007E-3</v>
      </c>
      <c r="AL756" s="151">
        <v>95.460993999999999</v>
      </c>
      <c r="AN756" s="151">
        <v>1360</v>
      </c>
      <c r="AO756" s="151">
        <v>683.33333330000005</v>
      </c>
      <c r="AQ756" s="152">
        <v>4.7222411480000002</v>
      </c>
      <c r="AR756" s="152">
        <v>0.228916646</v>
      </c>
      <c r="AW756" s="152">
        <v>39.6072275</v>
      </c>
      <c r="AY756" s="151">
        <v>322.10090600000001</v>
      </c>
      <c r="AZ756" s="152">
        <v>84.059156909999999</v>
      </c>
      <c r="BA756" s="152">
        <v>39.385126990000003</v>
      </c>
      <c r="BB756" s="152">
        <v>29.87626637</v>
      </c>
      <c r="BC756" s="152">
        <v>140.15445690000001</v>
      </c>
      <c r="BD756" s="152">
        <v>99.001146890000001</v>
      </c>
      <c r="BG756" s="152">
        <v>4.5605901329999998</v>
      </c>
      <c r="BH756" s="152">
        <v>305.00846330000002</v>
      </c>
      <c r="BI756" s="152">
        <v>12.86667173</v>
      </c>
      <c r="BJ756" s="152">
        <v>29.865513960000001</v>
      </c>
      <c r="BK756" s="152">
        <v>0.84748336400000002</v>
      </c>
      <c r="BN756" s="152">
        <v>0.16611158400000001</v>
      </c>
      <c r="BO756" s="152">
        <v>140.1088618</v>
      </c>
      <c r="BP756" s="152">
        <v>3.2731175389999998</v>
      </c>
      <c r="BQ756" s="152">
        <v>8.2659137929999993</v>
      </c>
      <c r="BR756" s="152">
        <v>1.148877334</v>
      </c>
      <c r="BS756" s="152">
        <v>5.5968364709999996</v>
      </c>
      <c r="BT756" s="152">
        <v>1.7647985150000001</v>
      </c>
      <c r="BU756" s="152">
        <v>0.66458686099999997</v>
      </c>
      <c r="BV756" s="152">
        <v>2.005049772</v>
      </c>
      <c r="BW756" s="152">
        <v>0.36807337000000001</v>
      </c>
      <c r="BX756" s="152">
        <v>2.2234123389999998</v>
      </c>
      <c r="BY756" s="152">
        <v>0.48664210800000002</v>
      </c>
      <c r="BZ756" s="152">
        <v>1.370982299</v>
      </c>
      <c r="CA756" s="152">
        <v>0.203215176</v>
      </c>
      <c r="CB756" s="152">
        <v>1.3743064819999999</v>
      </c>
      <c r="CC756" s="152">
        <v>0.214946361</v>
      </c>
      <c r="CD756" s="152">
        <v>0.87000116000000005</v>
      </c>
      <c r="CE756" s="152">
        <v>5.4602011999999998E-2</v>
      </c>
      <c r="CH756" s="152">
        <v>2.3739637500000002</v>
      </c>
      <c r="CJ756" s="152">
        <v>0.42021877400000002</v>
      </c>
      <c r="CK756" s="152">
        <v>0.18067069199999999</v>
      </c>
      <c r="CO756" s="152">
        <v>0.23655373399999999</v>
      </c>
      <c r="DC756" s="152">
        <v>39.72216667</v>
      </c>
      <c r="DF756" s="152">
        <v>15.014333329999999</v>
      </c>
      <c r="DG756" s="152">
        <v>45.011166670000001</v>
      </c>
      <c r="DJ756" s="152">
        <v>0.10100000000000001</v>
      </c>
      <c r="DO756" s="154">
        <v>84.237084139999993</v>
      </c>
    </row>
    <row r="757" spans="1:119">
      <c r="A757" s="151">
        <v>5767</v>
      </c>
      <c r="B757" s="152" t="s">
        <v>2859</v>
      </c>
      <c r="C757" s="152" t="s">
        <v>2905</v>
      </c>
      <c r="D757" s="152" t="s">
        <v>2906</v>
      </c>
      <c r="E757" s="152" t="s">
        <v>3242</v>
      </c>
      <c r="F757" s="152" t="s">
        <v>9201</v>
      </c>
      <c r="H757" s="151">
        <v>284192</v>
      </c>
      <c r="L757" s="153" t="s">
        <v>3243</v>
      </c>
      <c r="M757" s="153" t="s">
        <v>3513</v>
      </c>
      <c r="N757" s="152" t="s">
        <v>3514</v>
      </c>
      <c r="P757" s="152">
        <v>16.72</v>
      </c>
      <c r="Q757" s="152">
        <v>145.78</v>
      </c>
      <c r="R757" s="152" t="s">
        <v>2911</v>
      </c>
      <c r="S757" s="152" t="s">
        <v>2716</v>
      </c>
      <c r="T757" s="152">
        <v>47.46166667</v>
      </c>
      <c r="U757" s="152">
        <v>0.66400000000000003</v>
      </c>
      <c r="V757" s="152">
        <v>15.464</v>
      </c>
      <c r="X757" s="152">
        <v>8.6509999999999998</v>
      </c>
      <c r="AA757" s="152">
        <v>6.2353333329999998</v>
      </c>
      <c r="AB757" s="152">
        <v>0.145666667</v>
      </c>
      <c r="AC757" s="152">
        <v>13.943666670000001</v>
      </c>
      <c r="AD757" s="152">
        <v>1.308333333</v>
      </c>
      <c r="AE757" s="152">
        <v>0.22600000000000001</v>
      </c>
      <c r="AF757" s="152">
        <v>7.8333333000000005E-2</v>
      </c>
      <c r="AI757" s="152">
        <v>94.177999999999997</v>
      </c>
      <c r="AJ757" s="152">
        <v>2.67</v>
      </c>
      <c r="AK757" s="156">
        <f t="shared" si="11"/>
        <v>1.08191082E-2</v>
      </c>
      <c r="AL757" s="151">
        <v>108.19108199999999</v>
      </c>
      <c r="AN757" s="151">
        <v>1260</v>
      </c>
      <c r="AO757" s="151">
        <v>610</v>
      </c>
      <c r="AQ757" s="152">
        <v>4.1902708540000004</v>
      </c>
      <c r="AW757" s="152">
        <v>45.629154640000003</v>
      </c>
      <c r="AY757" s="151">
        <v>280.02860770000001</v>
      </c>
      <c r="AZ757" s="152">
        <v>97.638705099999996</v>
      </c>
      <c r="BA757" s="152">
        <v>37.331538860000002</v>
      </c>
      <c r="BB757" s="152">
        <v>30.35304034</v>
      </c>
      <c r="BC757" s="152">
        <v>143.98693639999999</v>
      </c>
      <c r="BD757" s="152">
        <v>85.056854400000006</v>
      </c>
      <c r="BG757" s="152">
        <v>2.8875453740000001</v>
      </c>
      <c r="BH757" s="152">
        <v>276.14835069999998</v>
      </c>
      <c r="BI757" s="152">
        <v>13.441393209999999</v>
      </c>
      <c r="BJ757" s="152">
        <v>28.076327970000001</v>
      </c>
      <c r="BK757" s="152">
        <v>0.67743076700000004</v>
      </c>
      <c r="BO757" s="152">
        <v>111.140744</v>
      </c>
      <c r="BP757" s="152">
        <v>2.09824112</v>
      </c>
      <c r="BQ757" s="152">
        <v>5.743811827</v>
      </c>
      <c r="BR757" s="152">
        <v>0.89295203999999995</v>
      </c>
      <c r="BS757" s="152">
        <v>4.6315402670000001</v>
      </c>
      <c r="BT757" s="152">
        <v>1.3954414820000001</v>
      </c>
      <c r="BU757" s="152">
        <v>0.58748165500000005</v>
      </c>
      <c r="BV757" s="152">
        <v>1.9736145039999999</v>
      </c>
      <c r="BW757" s="152">
        <v>0.35515794000000001</v>
      </c>
      <c r="BX757" s="152">
        <v>2.1990873679999998</v>
      </c>
      <c r="BY757" s="152">
        <v>0.53405145600000004</v>
      </c>
      <c r="BZ757" s="152">
        <v>1.38976905</v>
      </c>
      <c r="CA757" s="152">
        <v>0.23449594100000001</v>
      </c>
      <c r="CB757" s="152">
        <v>1.306060709</v>
      </c>
      <c r="CC757" s="152">
        <v>0.24645199600000001</v>
      </c>
      <c r="CD757" s="152">
        <v>0.83894779100000005</v>
      </c>
      <c r="CE757" s="152">
        <v>4.4690278999999999E-2</v>
      </c>
      <c r="CH757" s="152">
        <v>2.1691088770000002</v>
      </c>
      <c r="CJ757" s="152">
        <v>0.20885174400000001</v>
      </c>
      <c r="CK757" s="152">
        <v>0.11793464400000001</v>
      </c>
      <c r="CO757" s="152">
        <v>0.27821717299999998</v>
      </c>
      <c r="DC757" s="152">
        <v>39.987666670000003</v>
      </c>
      <c r="DF757" s="152">
        <v>13.349</v>
      </c>
      <c r="DG757" s="152">
        <v>46.186166669999999</v>
      </c>
      <c r="DJ757" s="152">
        <v>0.109166667</v>
      </c>
      <c r="DO757" s="154">
        <v>86.048315790000004</v>
      </c>
    </row>
    <row r="758" spans="1:119">
      <c r="A758" s="151">
        <v>5768</v>
      </c>
      <c r="B758" s="152" t="s">
        <v>2859</v>
      </c>
      <c r="C758" s="152" t="s">
        <v>2905</v>
      </c>
      <c r="D758" s="152" t="s">
        <v>2906</v>
      </c>
      <c r="E758" s="152" t="s">
        <v>3242</v>
      </c>
      <c r="F758" s="152" t="s">
        <v>9202</v>
      </c>
      <c r="H758" s="151">
        <v>284192</v>
      </c>
      <c r="L758" s="153" t="s">
        <v>3243</v>
      </c>
      <c r="M758" s="153" t="s">
        <v>2037</v>
      </c>
      <c r="N758" s="152" t="s">
        <v>3437</v>
      </c>
      <c r="P758" s="152">
        <v>16.72</v>
      </c>
      <c r="Q758" s="152">
        <v>145.78</v>
      </c>
      <c r="R758" s="152" t="s">
        <v>2911</v>
      </c>
      <c r="S758" s="152" t="s">
        <v>2716</v>
      </c>
      <c r="T758" s="152">
        <v>47.216999999999999</v>
      </c>
      <c r="U758" s="152">
        <v>0.68600000000000005</v>
      </c>
      <c r="V758" s="152">
        <v>16.018000000000001</v>
      </c>
      <c r="X758" s="152">
        <v>8.6756666669999998</v>
      </c>
      <c r="AA758" s="152">
        <v>6.6456666670000004</v>
      </c>
      <c r="AB758" s="152">
        <v>0.18433333299999999</v>
      </c>
      <c r="AC758" s="152">
        <v>13.63466667</v>
      </c>
      <c r="AD758" s="152">
        <v>1.6366666670000001</v>
      </c>
      <c r="AE758" s="152">
        <v>0.27233333300000001</v>
      </c>
      <c r="AF758" s="152">
        <v>6.7000000000000004E-2</v>
      </c>
      <c r="AI758" s="152">
        <v>95.037333329999996</v>
      </c>
      <c r="AJ758" s="152">
        <v>3.87</v>
      </c>
      <c r="AK758" s="156">
        <f t="shared" si="11"/>
        <v>8.67904548E-2</v>
      </c>
      <c r="AL758" s="151">
        <v>867.90454799999998</v>
      </c>
      <c r="AN758" s="151">
        <v>1243.333333</v>
      </c>
      <c r="AO758" s="151">
        <v>480</v>
      </c>
      <c r="AQ758" s="152">
        <v>4.0347998619999998</v>
      </c>
      <c r="AW758" s="152">
        <v>41.392990249999997</v>
      </c>
      <c r="AY758" s="151">
        <v>242.1583985</v>
      </c>
      <c r="AZ758" s="152">
        <v>98.476242909999996</v>
      </c>
      <c r="BA758" s="152">
        <v>33.027419930000001</v>
      </c>
      <c r="BB758" s="152">
        <v>28.107710260000001</v>
      </c>
      <c r="BC758" s="152">
        <v>125.8226427</v>
      </c>
      <c r="BD758" s="152">
        <v>69.592042730000003</v>
      </c>
      <c r="BG758" s="152">
        <v>2.4980130059999999</v>
      </c>
      <c r="BH758" s="152">
        <v>300.27891870000002</v>
      </c>
      <c r="BI758" s="152">
        <v>12.509590190000001</v>
      </c>
      <c r="BJ758" s="152">
        <v>30.392100899999999</v>
      </c>
      <c r="BK758" s="152">
        <v>0.60168083900000002</v>
      </c>
      <c r="BO758" s="152">
        <v>108.6945509</v>
      </c>
      <c r="BP758" s="152">
        <v>2.190841711</v>
      </c>
      <c r="BQ758" s="152">
        <v>5.1925442759999996</v>
      </c>
      <c r="BR758" s="152">
        <v>0.84448890300000001</v>
      </c>
      <c r="BS758" s="152">
        <v>4.5201166720000003</v>
      </c>
      <c r="BT758" s="152">
        <v>1.4137332549999999</v>
      </c>
      <c r="BU758" s="152">
        <v>0.61058918299999998</v>
      </c>
      <c r="BV758" s="152">
        <v>1.9546536919999999</v>
      </c>
      <c r="BW758" s="152">
        <v>0.35508261400000002</v>
      </c>
      <c r="BX758" s="152">
        <v>2.4550862549999999</v>
      </c>
      <c r="BY758" s="152">
        <v>0.50136030499999995</v>
      </c>
      <c r="BZ758" s="152">
        <v>1.407578993</v>
      </c>
      <c r="CA758" s="152">
        <v>0.24416964999999999</v>
      </c>
      <c r="CB758" s="152">
        <v>1.389735704</v>
      </c>
      <c r="CC758" s="152">
        <v>0.198996068</v>
      </c>
      <c r="CD758" s="152">
        <v>0.75772530199999999</v>
      </c>
      <c r="CE758" s="152">
        <v>3.9303388000000002E-2</v>
      </c>
      <c r="CH758" s="152">
        <v>1.6617838309999999</v>
      </c>
      <c r="CJ758" s="152">
        <v>0.20685952599999999</v>
      </c>
      <c r="CK758" s="152">
        <v>0.111451182</v>
      </c>
      <c r="CO758" s="152">
        <v>0.26252015699999998</v>
      </c>
      <c r="DC758" s="152">
        <v>40.198500000000003</v>
      </c>
      <c r="DF758" s="152">
        <v>12.901</v>
      </c>
      <c r="DG758" s="152">
        <v>47.042000000000002</v>
      </c>
      <c r="DJ758" s="152">
        <v>0.12216666700000001</v>
      </c>
      <c r="DO758" s="154">
        <v>86.666709170000004</v>
      </c>
    </row>
    <row r="759" spans="1:119">
      <c r="A759" s="151">
        <v>5769</v>
      </c>
      <c r="B759" s="152" t="s">
        <v>2859</v>
      </c>
      <c r="C759" s="152" t="s">
        <v>2905</v>
      </c>
      <c r="D759" s="152" t="s">
        <v>2906</v>
      </c>
      <c r="E759" s="152" t="s">
        <v>3242</v>
      </c>
      <c r="F759" s="152" t="s">
        <v>9203</v>
      </c>
      <c r="H759" s="151">
        <v>284192</v>
      </c>
      <c r="L759" s="153" t="s">
        <v>3243</v>
      </c>
      <c r="M759" s="153" t="s">
        <v>2049</v>
      </c>
      <c r="N759" s="152" t="s">
        <v>3388</v>
      </c>
      <c r="P759" s="152">
        <v>16.72</v>
      </c>
      <c r="Q759" s="152">
        <v>145.78</v>
      </c>
      <c r="R759" s="152" t="s">
        <v>2911</v>
      </c>
      <c r="S759" s="152" t="s">
        <v>2716</v>
      </c>
      <c r="T759" s="152">
        <v>47.012</v>
      </c>
      <c r="U759" s="152">
        <v>0.67500000000000004</v>
      </c>
      <c r="V759" s="152">
        <v>16.17166667</v>
      </c>
      <c r="X759" s="152">
        <v>9.1679999999999993</v>
      </c>
      <c r="AA759" s="152">
        <v>6.4736666669999998</v>
      </c>
      <c r="AB759" s="152">
        <v>0.18966666700000001</v>
      </c>
      <c r="AC759" s="152">
        <v>13.079000000000001</v>
      </c>
      <c r="AD759" s="152">
        <v>1.538666667</v>
      </c>
      <c r="AE759" s="152">
        <v>0.28066666699999998</v>
      </c>
      <c r="AF759" s="152">
        <v>5.7000000000000002E-2</v>
      </c>
      <c r="AI759" s="152">
        <v>94.64533333</v>
      </c>
      <c r="AJ759" s="152">
        <v>3.21</v>
      </c>
      <c r="AK759" s="156">
        <f t="shared" si="11"/>
        <v>3.82247291E-2</v>
      </c>
      <c r="AL759" s="151">
        <v>382.24729100000002</v>
      </c>
      <c r="AN759" s="151">
        <v>1263.333333</v>
      </c>
      <c r="AO759" s="151">
        <v>576.66666669999995</v>
      </c>
      <c r="AQ759" s="152">
        <v>3.3433556100000001</v>
      </c>
      <c r="AR759" s="152">
        <v>0.31969194000000001</v>
      </c>
      <c r="AW759" s="152">
        <v>42.482345449999997</v>
      </c>
      <c r="AY759" s="151">
        <v>259.97794649999997</v>
      </c>
      <c r="AZ759" s="152">
        <v>41.576405899999997</v>
      </c>
      <c r="BA759" s="152">
        <v>31.68105693</v>
      </c>
      <c r="BB759" s="152">
        <v>24.24763725</v>
      </c>
      <c r="BC759" s="152">
        <v>115.6871397</v>
      </c>
      <c r="BD759" s="152">
        <v>73.077312410000005</v>
      </c>
      <c r="BG759" s="152">
        <v>2.7945305980000001</v>
      </c>
      <c r="BH759" s="152">
        <v>281.2968166</v>
      </c>
      <c r="BI759" s="152">
        <v>12.814362920000001</v>
      </c>
      <c r="BJ759" s="152">
        <v>27.47987955</v>
      </c>
      <c r="BK759" s="152">
        <v>0.63206432599999995</v>
      </c>
      <c r="BO759" s="152">
        <v>104.5537025</v>
      </c>
      <c r="BP759" s="152">
        <v>2.2628388180000001</v>
      </c>
      <c r="BQ759" s="152">
        <v>5.1757762810000001</v>
      </c>
      <c r="BR759" s="152">
        <v>0.872187504</v>
      </c>
      <c r="BS759" s="152">
        <v>4.5269032429999996</v>
      </c>
      <c r="BT759" s="152">
        <v>1.4616643600000001</v>
      </c>
      <c r="BU759" s="152">
        <v>0.60334099900000004</v>
      </c>
      <c r="BV759" s="152">
        <v>2.0470052339999998</v>
      </c>
      <c r="BW759" s="152">
        <v>0.35044398799999998</v>
      </c>
      <c r="BX759" s="152">
        <v>2.2775706709999999</v>
      </c>
      <c r="BY759" s="152">
        <v>0.49964824400000002</v>
      </c>
      <c r="BZ759" s="152">
        <v>1.421880295</v>
      </c>
      <c r="CA759" s="152">
        <v>0.22316353999999999</v>
      </c>
      <c r="CB759" s="152">
        <v>1.345601488</v>
      </c>
      <c r="CC759" s="152">
        <v>0.21793320799999999</v>
      </c>
      <c r="CD759" s="152">
        <v>0.78138366000000004</v>
      </c>
      <c r="CE759" s="152">
        <v>3.7507086000000002E-2</v>
      </c>
      <c r="CH759" s="152">
        <v>1.6777035280000001</v>
      </c>
      <c r="CJ759" s="152">
        <v>0.22704550600000001</v>
      </c>
      <c r="CK759" s="152">
        <v>0.124172715</v>
      </c>
      <c r="CO759" s="152">
        <v>0.280521782</v>
      </c>
      <c r="DC759" s="152">
        <v>39.607999999999997</v>
      </c>
      <c r="DF759" s="152">
        <v>14.08516667</v>
      </c>
      <c r="DG759" s="152">
        <v>45.475666670000003</v>
      </c>
      <c r="DJ759" s="152">
        <v>0.1085</v>
      </c>
      <c r="DO759" s="154">
        <v>85.196856909999994</v>
      </c>
    </row>
    <row r="760" spans="1:119">
      <c r="A760" s="151">
        <v>5770</v>
      </c>
      <c r="B760" s="152" t="s">
        <v>2859</v>
      </c>
      <c r="C760" s="152" t="s">
        <v>2905</v>
      </c>
      <c r="D760" s="152" t="s">
        <v>2906</v>
      </c>
      <c r="E760" s="152" t="s">
        <v>3242</v>
      </c>
      <c r="F760" s="152" t="s">
        <v>9204</v>
      </c>
      <c r="H760" s="151">
        <v>284192</v>
      </c>
      <c r="L760" s="153" t="s">
        <v>3243</v>
      </c>
      <c r="M760" s="153" t="s">
        <v>3406</v>
      </c>
      <c r="N760" s="152" t="s">
        <v>3407</v>
      </c>
      <c r="P760" s="152">
        <v>16.72</v>
      </c>
      <c r="Q760" s="152">
        <v>145.78</v>
      </c>
      <c r="R760" s="152" t="s">
        <v>2911</v>
      </c>
      <c r="S760" s="152" t="s">
        <v>2716</v>
      </c>
      <c r="T760" s="152">
        <v>47.086333330000002</v>
      </c>
      <c r="U760" s="152">
        <v>0.60699999999999998</v>
      </c>
      <c r="V760" s="152">
        <v>15.481666669999999</v>
      </c>
      <c r="X760" s="152">
        <v>8.8949999999999996</v>
      </c>
      <c r="AA760" s="152">
        <v>6.6020000000000003</v>
      </c>
      <c r="AB760" s="152">
        <v>0.17</v>
      </c>
      <c r="AC760" s="152">
        <v>13.434333329999999</v>
      </c>
      <c r="AD760" s="152">
        <v>1.719333333</v>
      </c>
      <c r="AE760" s="152">
        <v>0.26100000000000001</v>
      </c>
      <c r="AF760" s="152">
        <v>7.9000000000000001E-2</v>
      </c>
      <c r="AI760" s="152">
        <v>94.335666669999995</v>
      </c>
      <c r="AJ760" s="152">
        <v>4.08</v>
      </c>
      <c r="AK760" s="156">
        <f t="shared" si="11"/>
        <v>2.4281140189999998E-2</v>
      </c>
      <c r="AL760" s="151">
        <v>242.81140189999999</v>
      </c>
      <c r="AN760" s="151">
        <v>1500</v>
      </c>
      <c r="AO760" s="151">
        <v>663.33333330000005</v>
      </c>
      <c r="AQ760" s="152">
        <v>3.6999879990000002</v>
      </c>
      <c r="AW760" s="152">
        <v>46.03759591</v>
      </c>
      <c r="AY760" s="151">
        <v>269.68832170000002</v>
      </c>
      <c r="AZ760" s="152">
        <v>95.776083799999995</v>
      </c>
      <c r="BA760" s="152">
        <v>33.066929180000002</v>
      </c>
      <c r="BB760" s="152">
        <v>30.05890664</v>
      </c>
      <c r="BC760" s="152">
        <v>123.9414024</v>
      </c>
      <c r="BD760" s="152">
        <v>75.996992590000005</v>
      </c>
      <c r="BG760" s="152">
        <v>2.7508703630000002</v>
      </c>
      <c r="BH760" s="152">
        <v>263.54663720000002</v>
      </c>
      <c r="BI760" s="152">
        <v>12.96159243</v>
      </c>
      <c r="BJ760" s="152">
        <v>27.028593059999999</v>
      </c>
      <c r="BK760" s="152">
        <v>0.62549929299999996</v>
      </c>
      <c r="BO760" s="152">
        <v>101.4906261</v>
      </c>
      <c r="BP760" s="152">
        <v>1.9423029359999999</v>
      </c>
      <c r="BQ760" s="152">
        <v>4.8353236749999997</v>
      </c>
      <c r="BR760" s="152">
        <v>0.83400354600000004</v>
      </c>
      <c r="BS760" s="152">
        <v>4.3250778580000002</v>
      </c>
      <c r="BT760" s="152">
        <v>1.514815969</v>
      </c>
      <c r="BU760" s="152">
        <v>0.62417085299999997</v>
      </c>
      <c r="BV760" s="152">
        <v>2.056439353</v>
      </c>
      <c r="BW760" s="152">
        <v>0.37080787799999998</v>
      </c>
      <c r="BX760" s="152">
        <v>2.2079596600000002</v>
      </c>
      <c r="BY760" s="152">
        <v>0.52672180099999999</v>
      </c>
      <c r="BZ760" s="152">
        <v>1.436299371</v>
      </c>
      <c r="CA760" s="152">
        <v>0.21856699099999999</v>
      </c>
      <c r="CB760" s="152">
        <v>1.4458171980000001</v>
      </c>
      <c r="CC760" s="152">
        <v>0.23372968499999999</v>
      </c>
      <c r="CD760" s="152">
        <v>0.72283247500000003</v>
      </c>
      <c r="CE760" s="152">
        <v>5.1065969000000003E-2</v>
      </c>
      <c r="CH760" s="152">
        <v>1.6336562830000001</v>
      </c>
      <c r="CJ760" s="152">
        <v>0.165983191</v>
      </c>
      <c r="CK760" s="152">
        <v>0.10835165099999999</v>
      </c>
      <c r="CO760" s="152">
        <v>0.224132162</v>
      </c>
      <c r="DC760" s="152">
        <v>39.66566667</v>
      </c>
      <c r="DF760" s="152">
        <v>13.452</v>
      </c>
      <c r="DG760" s="152">
        <v>46.806333330000001</v>
      </c>
      <c r="DJ760" s="152">
        <v>0.107</v>
      </c>
      <c r="DO760" s="154">
        <v>86.116029459999993</v>
      </c>
    </row>
    <row r="761" spans="1:119">
      <c r="A761" s="151">
        <v>5773</v>
      </c>
      <c r="B761" s="152" t="s">
        <v>2859</v>
      </c>
      <c r="C761" s="152" t="s">
        <v>2905</v>
      </c>
      <c r="D761" s="152" t="s">
        <v>2906</v>
      </c>
      <c r="E761" s="152" t="s">
        <v>3242</v>
      </c>
      <c r="F761" s="152" t="s">
        <v>9205</v>
      </c>
      <c r="H761" s="151">
        <v>284192</v>
      </c>
      <c r="L761" s="153" t="s">
        <v>3243</v>
      </c>
      <c r="M761" s="153" t="s">
        <v>3517</v>
      </c>
      <c r="N761" s="152" t="s">
        <v>3518</v>
      </c>
      <c r="P761" s="152">
        <v>16.72</v>
      </c>
      <c r="Q761" s="152">
        <v>145.78</v>
      </c>
      <c r="R761" s="152" t="s">
        <v>2911</v>
      </c>
      <c r="S761" s="152" t="s">
        <v>2716</v>
      </c>
      <c r="T761" s="152">
        <v>47.476333330000003</v>
      </c>
      <c r="U761" s="152">
        <v>0.59033333300000002</v>
      </c>
      <c r="V761" s="152">
        <v>15.119666670000001</v>
      </c>
      <c r="X761" s="152">
        <v>8.7163333329999997</v>
      </c>
      <c r="AA761" s="152">
        <v>6.6643333330000001</v>
      </c>
      <c r="AB761" s="152">
        <v>0.17333333300000001</v>
      </c>
      <c r="AC761" s="152">
        <v>14.015333330000001</v>
      </c>
      <c r="AD761" s="152">
        <v>1.736</v>
      </c>
      <c r="AE761" s="152">
        <v>0.259333333</v>
      </c>
      <c r="AF761" s="152">
        <v>7.2333333E-2</v>
      </c>
      <c r="AI761" s="152">
        <v>94.823333329999997</v>
      </c>
      <c r="AJ761" s="152">
        <v>4.2</v>
      </c>
      <c r="AK761" s="156">
        <f t="shared" si="11"/>
        <v>7.3123435370000003E-2</v>
      </c>
      <c r="AL761" s="151">
        <v>731.23435370000004</v>
      </c>
      <c r="AN761" s="151">
        <v>1486.666667</v>
      </c>
      <c r="AO761" s="151">
        <v>843.33333330000005</v>
      </c>
      <c r="AQ761" s="152">
        <v>3.8704909829999998</v>
      </c>
      <c r="AW761" s="152">
        <v>46.012288480000002</v>
      </c>
      <c r="AY761" s="151">
        <v>279.22220129999999</v>
      </c>
      <c r="AZ761" s="152">
        <v>211.2376635</v>
      </c>
      <c r="BA761" s="152">
        <v>32.973323690000001</v>
      </c>
      <c r="BB761" s="152">
        <v>35.345581690000003</v>
      </c>
      <c r="BC761" s="152">
        <v>124.5647609</v>
      </c>
      <c r="BD761" s="152">
        <v>78.377983709999995</v>
      </c>
      <c r="BG761" s="152">
        <v>2.6738273889999999</v>
      </c>
      <c r="BH761" s="152">
        <v>265.99485520000002</v>
      </c>
      <c r="BI761" s="152">
        <v>12.996612369999999</v>
      </c>
      <c r="BJ761" s="152">
        <v>26.305822200000001</v>
      </c>
      <c r="BK761" s="152">
        <v>0.58453095799999999</v>
      </c>
      <c r="BO761" s="152">
        <v>103.69974000000001</v>
      </c>
      <c r="BP761" s="152">
        <v>2.1018630850000002</v>
      </c>
      <c r="BQ761" s="152">
        <v>4.8745896579999997</v>
      </c>
      <c r="BR761" s="152">
        <v>0.84752311700000005</v>
      </c>
      <c r="BS761" s="152">
        <v>4.6348535990000004</v>
      </c>
      <c r="BT761" s="152">
        <v>1.5420474630000001</v>
      </c>
      <c r="BU761" s="152">
        <v>0.61635531899999996</v>
      </c>
      <c r="BV761" s="152">
        <v>2.2001059889999999</v>
      </c>
      <c r="BW761" s="152">
        <v>0.367241331</v>
      </c>
      <c r="BX761" s="152">
        <v>2.3176110319999998</v>
      </c>
      <c r="BY761" s="152">
        <v>0.50242824399999997</v>
      </c>
      <c r="BZ761" s="152">
        <v>1.5156275029999999</v>
      </c>
      <c r="CA761" s="152">
        <v>0.21334587999999999</v>
      </c>
      <c r="CB761" s="152">
        <v>1.3747239899999999</v>
      </c>
      <c r="CC761" s="152">
        <v>0.20873349199999999</v>
      </c>
      <c r="CD761" s="152">
        <v>0.81930667999999995</v>
      </c>
      <c r="CE761" s="152">
        <v>4.2974226999999997E-2</v>
      </c>
      <c r="CH761" s="152">
        <v>1.6358170460000001</v>
      </c>
      <c r="CJ761" s="152">
        <v>0.18158918399999999</v>
      </c>
      <c r="CK761" s="152">
        <v>0.127041564</v>
      </c>
      <c r="CO761" s="152">
        <v>0.24858586399999999</v>
      </c>
      <c r="DC761" s="152">
        <v>39.747599999999998</v>
      </c>
      <c r="DF761" s="152">
        <v>13.076599999999999</v>
      </c>
      <c r="DG761" s="152">
        <v>47.026400000000002</v>
      </c>
      <c r="DJ761" s="152">
        <v>0.1318</v>
      </c>
      <c r="DO761" s="154">
        <v>86.505836599999995</v>
      </c>
    </row>
    <row r="762" spans="1:119">
      <c r="A762" s="151">
        <v>5774</v>
      </c>
      <c r="B762" s="152" t="s">
        <v>2859</v>
      </c>
      <c r="C762" s="152" t="s">
        <v>2905</v>
      </c>
      <c r="D762" s="152" t="s">
        <v>2906</v>
      </c>
      <c r="E762" s="152" t="s">
        <v>3242</v>
      </c>
      <c r="F762" s="152" t="s">
        <v>9206</v>
      </c>
      <c r="H762" s="151">
        <v>284192</v>
      </c>
      <c r="L762" s="153" t="s">
        <v>3243</v>
      </c>
      <c r="M762" s="153" t="s">
        <v>3438</v>
      </c>
      <c r="N762" s="152" t="s">
        <v>3439</v>
      </c>
      <c r="P762" s="152">
        <v>16.72</v>
      </c>
      <c r="Q762" s="152">
        <v>145.78</v>
      </c>
      <c r="R762" s="152" t="s">
        <v>2911</v>
      </c>
      <c r="S762" s="152" t="s">
        <v>2716</v>
      </c>
      <c r="T762" s="152">
        <v>47.218666669999998</v>
      </c>
      <c r="U762" s="152">
        <v>0.58533333300000001</v>
      </c>
      <c r="V762" s="152">
        <v>14.801666669999999</v>
      </c>
      <c r="X762" s="152">
        <v>8.9060000000000006</v>
      </c>
      <c r="AA762" s="152">
        <v>6.5279999999999996</v>
      </c>
      <c r="AB762" s="152">
        <v>0.15833333299999999</v>
      </c>
      <c r="AC762" s="152">
        <v>13.93</v>
      </c>
      <c r="AD762" s="152">
        <v>1.7383333329999999</v>
      </c>
      <c r="AE762" s="152">
        <v>0.242666667</v>
      </c>
      <c r="AF762" s="152">
        <v>6.0999999999999999E-2</v>
      </c>
      <c r="AI762" s="152">
        <v>94.17</v>
      </c>
      <c r="AJ762" s="152">
        <v>4.3499999999999996</v>
      </c>
      <c r="AK762" s="156">
        <f t="shared" si="11"/>
        <v>4.0111509999999996E-2</v>
      </c>
      <c r="AL762" s="151">
        <v>401.11509999999998</v>
      </c>
      <c r="AN762" s="151">
        <v>1463.333333</v>
      </c>
      <c r="AO762" s="151">
        <v>670</v>
      </c>
      <c r="CO762" s="152">
        <v>0.23036598899999999</v>
      </c>
      <c r="DC762" s="152">
        <v>39.462166670000002</v>
      </c>
      <c r="DF762" s="152">
        <v>13.22666667</v>
      </c>
      <c r="DG762" s="152">
        <v>46.452666669999999</v>
      </c>
      <c r="DJ762" s="152">
        <v>0.12166666700000001</v>
      </c>
      <c r="DO762" s="154">
        <v>86.226947060000001</v>
      </c>
    </row>
    <row r="763" spans="1:119">
      <c r="A763" s="151">
        <v>5775</v>
      </c>
      <c r="B763" s="152" t="s">
        <v>2859</v>
      </c>
      <c r="C763" s="152" t="s">
        <v>2905</v>
      </c>
      <c r="D763" s="152" t="s">
        <v>2906</v>
      </c>
      <c r="E763" s="152" t="s">
        <v>3242</v>
      </c>
      <c r="F763" s="152" t="s">
        <v>9207</v>
      </c>
      <c r="H763" s="151">
        <v>284192</v>
      </c>
      <c r="L763" s="153" t="s">
        <v>3243</v>
      </c>
      <c r="M763" s="153" t="s">
        <v>3338</v>
      </c>
      <c r="N763" s="152" t="s">
        <v>3339</v>
      </c>
      <c r="P763" s="152">
        <v>16.72</v>
      </c>
      <c r="Q763" s="152">
        <v>145.78</v>
      </c>
      <c r="R763" s="152" t="s">
        <v>2911</v>
      </c>
      <c r="S763" s="152" t="s">
        <v>2716</v>
      </c>
      <c r="T763" s="152">
        <v>46.683</v>
      </c>
      <c r="U763" s="152">
        <v>0.64166666699999997</v>
      </c>
      <c r="V763" s="152">
        <v>15.902333329999999</v>
      </c>
      <c r="X763" s="152">
        <v>8.8633333329999999</v>
      </c>
      <c r="AA763" s="152">
        <v>6.4660000000000002</v>
      </c>
      <c r="AB763" s="152">
        <v>0.146666667</v>
      </c>
      <c r="AC763" s="152">
        <v>13.935333330000001</v>
      </c>
      <c r="AD763" s="152">
        <v>1.5960000000000001</v>
      </c>
      <c r="AE763" s="152">
        <v>0.27900000000000003</v>
      </c>
      <c r="AF763" s="152">
        <v>7.2999999999999995E-2</v>
      </c>
      <c r="AI763" s="152">
        <v>94.586333330000002</v>
      </c>
      <c r="AJ763" s="152">
        <v>3.85</v>
      </c>
      <c r="AK763" s="156">
        <f t="shared" si="11"/>
        <v>6.3283789999999993E-2</v>
      </c>
      <c r="AL763" s="151">
        <v>632.83789999999999</v>
      </c>
      <c r="AN763" s="151">
        <v>1490</v>
      </c>
      <c r="AO763" s="151">
        <v>706.66666669999995</v>
      </c>
      <c r="AQ763" s="152">
        <v>3.4401635490000002</v>
      </c>
      <c r="AW763" s="152">
        <v>40.69188844</v>
      </c>
      <c r="AY763" s="151">
        <v>232.46108190000001</v>
      </c>
      <c r="AZ763" s="152">
        <v>83.92622523</v>
      </c>
      <c r="BA763" s="152">
        <v>31.47620276</v>
      </c>
      <c r="BB763" s="152">
        <v>25.229133969999999</v>
      </c>
      <c r="BC763" s="152">
        <v>114.1408639</v>
      </c>
      <c r="BD763" s="152">
        <v>66.374763290000004</v>
      </c>
      <c r="BG763" s="152">
        <v>2.6103000710000002</v>
      </c>
      <c r="BH763" s="152">
        <v>288.28882060000001</v>
      </c>
      <c r="BI763" s="152">
        <v>12.81029654</v>
      </c>
      <c r="BJ763" s="152">
        <v>31.045906309999999</v>
      </c>
      <c r="BK763" s="152">
        <v>0.59305892199999999</v>
      </c>
      <c r="BO763" s="152">
        <v>110.2344432</v>
      </c>
      <c r="BP763" s="152">
        <v>2.0889972029999999</v>
      </c>
      <c r="BQ763" s="152">
        <v>4.9603556160000002</v>
      </c>
      <c r="BR763" s="152">
        <v>0.82702508200000002</v>
      </c>
      <c r="BS763" s="152">
        <v>4.468242526</v>
      </c>
      <c r="BT763" s="152">
        <v>1.590194734</v>
      </c>
      <c r="BU763" s="152">
        <v>0.58006204500000003</v>
      </c>
      <c r="BV763" s="152">
        <v>1.7854480429999999</v>
      </c>
      <c r="BW763" s="152">
        <v>0.343332529</v>
      </c>
      <c r="BX763" s="152">
        <v>2.1726516569999998</v>
      </c>
      <c r="BY763" s="152">
        <v>0.52503780200000005</v>
      </c>
      <c r="BZ763" s="152">
        <v>1.4710498009999999</v>
      </c>
      <c r="CA763" s="152">
        <v>0.240977143</v>
      </c>
      <c r="CB763" s="152">
        <v>1.4378139889999999</v>
      </c>
      <c r="CC763" s="152">
        <v>0.21768448200000001</v>
      </c>
      <c r="CD763" s="152">
        <v>0.92047384600000004</v>
      </c>
      <c r="CE763" s="152">
        <v>3.7860197999999998E-2</v>
      </c>
      <c r="CH763" s="152">
        <v>1.6860363949999999</v>
      </c>
      <c r="CJ763" s="152">
        <v>0.234153321</v>
      </c>
      <c r="CK763" s="152">
        <v>0.120280674</v>
      </c>
      <c r="CO763" s="152">
        <v>0.25170056899999999</v>
      </c>
      <c r="DC763" s="152">
        <v>39.91416667</v>
      </c>
      <c r="DF763" s="152">
        <v>13.2415</v>
      </c>
      <c r="DG763" s="152">
        <v>46.643999999999998</v>
      </c>
      <c r="DJ763" s="152">
        <v>0.110666667</v>
      </c>
      <c r="DO763" s="154">
        <v>86.262413179999996</v>
      </c>
    </row>
    <row r="764" spans="1:119">
      <c r="A764" s="151">
        <v>5778</v>
      </c>
      <c r="B764" s="152" t="s">
        <v>2859</v>
      </c>
      <c r="C764" s="152" t="s">
        <v>2905</v>
      </c>
      <c r="D764" s="152" t="s">
        <v>2906</v>
      </c>
      <c r="E764" s="152" t="s">
        <v>3242</v>
      </c>
      <c r="F764" s="152" t="s">
        <v>9208</v>
      </c>
      <c r="H764" s="151">
        <v>284192</v>
      </c>
      <c r="L764" s="153" t="s">
        <v>3243</v>
      </c>
      <c r="M764" s="153" t="s">
        <v>2060</v>
      </c>
      <c r="N764" s="152" t="s">
        <v>3530</v>
      </c>
      <c r="P764" s="152">
        <v>16.72</v>
      </c>
      <c r="Q764" s="152">
        <v>145.78</v>
      </c>
      <c r="R764" s="152" t="s">
        <v>2911</v>
      </c>
      <c r="S764" s="152" t="s">
        <v>2716</v>
      </c>
      <c r="T764" s="152">
        <v>47.529666669999997</v>
      </c>
      <c r="U764" s="152">
        <v>0.74566666699999995</v>
      </c>
      <c r="V764" s="152">
        <v>16.611999999999998</v>
      </c>
      <c r="X764" s="152">
        <v>9.3583333329999991</v>
      </c>
      <c r="AA764" s="152">
        <v>5.8726666669999998</v>
      </c>
      <c r="AB764" s="152">
        <v>0.17499999999999999</v>
      </c>
      <c r="AC764" s="152">
        <v>11.48833333</v>
      </c>
      <c r="AD764" s="152">
        <v>2.1253333329999999</v>
      </c>
      <c r="AE764" s="152">
        <v>0.62366666699999995</v>
      </c>
      <c r="AF764" s="152">
        <v>0.16700000000000001</v>
      </c>
      <c r="AI764" s="152">
        <v>94.697666670000004</v>
      </c>
      <c r="AJ764" s="152">
        <v>4.1399999999999997</v>
      </c>
      <c r="AK764" s="156">
        <f t="shared" si="11"/>
        <v>0.14761329000000001</v>
      </c>
      <c r="AL764" s="151">
        <v>1476.1329000000001</v>
      </c>
      <c r="AN764" s="151">
        <v>1333.333333</v>
      </c>
      <c r="AO764" s="151">
        <v>1186.666667</v>
      </c>
      <c r="AQ764" s="152">
        <v>4.2782834230000004</v>
      </c>
      <c r="AW764" s="152">
        <v>33.680271150000003</v>
      </c>
      <c r="AY764" s="151">
        <v>213.92115079999999</v>
      </c>
      <c r="AZ764" s="152">
        <v>29.757711270000001</v>
      </c>
      <c r="BA764" s="152">
        <v>33.168907169999997</v>
      </c>
      <c r="BB764" s="152">
        <v>23.925728589999999</v>
      </c>
      <c r="BC764" s="152">
        <v>115.4631444</v>
      </c>
      <c r="BD764" s="152">
        <v>78.488017069999998</v>
      </c>
      <c r="BG764" s="152">
        <v>7.132517065</v>
      </c>
      <c r="BH764" s="152">
        <v>394.16724799999997</v>
      </c>
      <c r="BI764" s="152">
        <v>14.897648139999999</v>
      </c>
      <c r="BJ764" s="152">
        <v>53.079314330000003</v>
      </c>
      <c r="BK764" s="152">
        <v>1.2432534799999999</v>
      </c>
      <c r="BN764" s="152">
        <v>0.27668612199999998</v>
      </c>
      <c r="BO764" s="152">
        <v>224.77940670000001</v>
      </c>
      <c r="BP764" s="152">
        <v>6.1494198899999999</v>
      </c>
      <c r="BQ764" s="152">
        <v>12.18689992</v>
      </c>
      <c r="BR764" s="152">
        <v>1.918436872</v>
      </c>
      <c r="BS764" s="152">
        <v>8.9240604119999993</v>
      </c>
      <c r="BT764" s="152">
        <v>2.6171411149999999</v>
      </c>
      <c r="BU764" s="152">
        <v>0.87877539800000004</v>
      </c>
      <c r="BV764" s="152">
        <v>2.643183166</v>
      </c>
      <c r="BW764" s="152">
        <v>0.43750268399999998</v>
      </c>
      <c r="BX764" s="152">
        <v>2.729565843</v>
      </c>
      <c r="BY764" s="152">
        <v>0.58349017000000003</v>
      </c>
      <c r="BZ764" s="152">
        <v>1.5744019709999999</v>
      </c>
      <c r="CA764" s="152">
        <v>0.21834424299999999</v>
      </c>
      <c r="CB764" s="152">
        <v>1.4326785129999999</v>
      </c>
      <c r="CC764" s="152">
        <v>0.200563886</v>
      </c>
      <c r="CD764" s="152">
        <v>1.357734539</v>
      </c>
      <c r="CE764" s="152">
        <v>7.9702409000000002E-2</v>
      </c>
      <c r="CH764" s="152">
        <v>2.632564108</v>
      </c>
      <c r="CJ764" s="152">
        <v>0.93368088500000002</v>
      </c>
      <c r="CK764" s="152">
        <v>0.287935371</v>
      </c>
      <c r="CO764" s="152">
        <v>0.19500863600000001</v>
      </c>
      <c r="DC764" s="152">
        <v>39.156166669999998</v>
      </c>
      <c r="DF764" s="152">
        <v>16.95633333</v>
      </c>
      <c r="DG764" s="152">
        <v>43.943166669999997</v>
      </c>
      <c r="DJ764" s="152">
        <v>9.2833333000000004E-2</v>
      </c>
      <c r="DO764" s="154">
        <v>82.205394589999997</v>
      </c>
    </row>
    <row r="765" spans="1:119">
      <c r="A765" s="151">
        <v>5779</v>
      </c>
      <c r="B765" s="152" t="s">
        <v>2859</v>
      </c>
      <c r="C765" s="152" t="s">
        <v>2905</v>
      </c>
      <c r="D765" s="152" t="s">
        <v>2906</v>
      </c>
      <c r="E765" s="152" t="s">
        <v>3242</v>
      </c>
      <c r="F765" s="152" t="s">
        <v>9209</v>
      </c>
      <c r="H765" s="151">
        <v>284192</v>
      </c>
      <c r="L765" s="153" t="s">
        <v>3243</v>
      </c>
      <c r="M765" s="153" t="s">
        <v>2061</v>
      </c>
      <c r="N765" s="152" t="s">
        <v>3244</v>
      </c>
      <c r="P765" s="152">
        <v>16.72</v>
      </c>
      <c r="Q765" s="152">
        <v>145.78</v>
      </c>
      <c r="R765" s="152" t="s">
        <v>2911</v>
      </c>
      <c r="S765" s="152" t="s">
        <v>2716</v>
      </c>
      <c r="T765" s="152">
        <v>46.1175</v>
      </c>
      <c r="U765" s="152">
        <v>0.64300000000000002</v>
      </c>
      <c r="V765" s="152">
        <v>15.930999999999999</v>
      </c>
      <c r="X765" s="152">
        <v>8.7434999999999992</v>
      </c>
      <c r="AA765" s="152">
        <v>6.5780000000000003</v>
      </c>
      <c r="AB765" s="152">
        <v>0.14799999999999999</v>
      </c>
      <c r="AC765" s="152">
        <v>13.8775</v>
      </c>
      <c r="AD765" s="152">
        <v>1.603</v>
      </c>
      <c r="AE765" s="152">
        <v>0.25650000000000001</v>
      </c>
      <c r="AF765" s="152">
        <v>6.7000000000000004E-2</v>
      </c>
      <c r="AI765" s="152">
        <v>93.965000000000003</v>
      </c>
      <c r="AJ765" s="152">
        <v>3.81</v>
      </c>
      <c r="AK765" s="156">
        <f t="shared" si="11"/>
        <v>0.1103675516</v>
      </c>
      <c r="AL765" s="151">
        <v>1103.675516</v>
      </c>
      <c r="AN765" s="151">
        <v>1606.666667</v>
      </c>
      <c r="AO765" s="151">
        <v>710</v>
      </c>
      <c r="CO765" s="152">
        <v>0.21127774299999999</v>
      </c>
      <c r="DC765" s="152">
        <v>39.967333330000002</v>
      </c>
      <c r="DF765" s="152">
        <v>13.574833330000001</v>
      </c>
      <c r="DG765" s="152">
        <v>46.478833330000001</v>
      </c>
      <c r="DJ765" s="152">
        <v>0.1045</v>
      </c>
      <c r="DO765" s="154">
        <v>85.922274259999995</v>
      </c>
    </row>
    <row r="766" spans="1:119">
      <c r="A766" s="151">
        <v>5782</v>
      </c>
      <c r="B766" s="152" t="s">
        <v>2859</v>
      </c>
      <c r="C766" s="152" t="s">
        <v>2905</v>
      </c>
      <c r="D766" s="152" t="s">
        <v>2906</v>
      </c>
      <c r="E766" s="152" t="s">
        <v>3242</v>
      </c>
      <c r="F766" s="152" t="s">
        <v>9210</v>
      </c>
      <c r="H766" s="151">
        <v>284192</v>
      </c>
      <c r="L766" s="153" t="s">
        <v>3243</v>
      </c>
      <c r="M766" s="153" t="s">
        <v>2051</v>
      </c>
      <c r="N766" s="152" t="s">
        <v>3564</v>
      </c>
      <c r="P766" s="152">
        <v>16.72</v>
      </c>
      <c r="Q766" s="152">
        <v>145.78</v>
      </c>
      <c r="R766" s="152" t="s">
        <v>2911</v>
      </c>
      <c r="S766" s="152" t="s">
        <v>2716</v>
      </c>
      <c r="T766" s="152">
        <v>47.632333330000002</v>
      </c>
      <c r="U766" s="152">
        <v>0.64033333299999995</v>
      </c>
      <c r="V766" s="152">
        <v>16.185333329999999</v>
      </c>
      <c r="X766" s="152">
        <v>9.3766666670000003</v>
      </c>
      <c r="AA766" s="152">
        <v>6.2796666669999999</v>
      </c>
      <c r="AB766" s="152">
        <v>0.174666667</v>
      </c>
      <c r="AC766" s="152">
        <v>12.531333330000001</v>
      </c>
      <c r="AD766" s="152">
        <v>1.689666667</v>
      </c>
      <c r="AE766" s="152">
        <v>0.29133333300000003</v>
      </c>
      <c r="AF766" s="152">
        <v>7.2666667000000004E-2</v>
      </c>
      <c r="AI766" s="152">
        <v>94.873999999999995</v>
      </c>
      <c r="AJ766" s="152">
        <v>3.75</v>
      </c>
      <c r="AK766" s="156">
        <f t="shared" si="11"/>
        <v>2.610548E-2</v>
      </c>
      <c r="AL766" s="151">
        <v>261.0548</v>
      </c>
      <c r="AN766" s="151">
        <v>1440</v>
      </c>
      <c r="AO766" s="151">
        <v>703.33333330000005</v>
      </c>
      <c r="CO766" s="152">
        <v>0.22700000000000001</v>
      </c>
      <c r="DC766" s="152">
        <v>39.331000000000003</v>
      </c>
      <c r="DF766" s="152">
        <v>15.368499999999999</v>
      </c>
      <c r="DG766" s="152">
        <v>43.883000000000003</v>
      </c>
      <c r="DJ766" s="152">
        <v>9.35E-2</v>
      </c>
      <c r="DO766" s="154">
        <v>83.579626039999994</v>
      </c>
    </row>
    <row r="767" spans="1:119">
      <c r="A767" s="151">
        <v>5783</v>
      </c>
      <c r="B767" s="152" t="s">
        <v>2859</v>
      </c>
      <c r="C767" s="152" t="s">
        <v>2905</v>
      </c>
      <c r="D767" s="152" t="s">
        <v>2906</v>
      </c>
      <c r="E767" s="152" t="s">
        <v>2907</v>
      </c>
      <c r="F767" s="152" t="s">
        <v>9211</v>
      </c>
      <c r="H767" s="151">
        <v>284180</v>
      </c>
      <c r="L767" s="153" t="s">
        <v>2908</v>
      </c>
      <c r="M767" s="153" t="s">
        <v>3111</v>
      </c>
      <c r="N767" s="152" t="s">
        <v>3196</v>
      </c>
      <c r="P767" s="152">
        <v>17.586400000000001</v>
      </c>
      <c r="Q767" s="152">
        <v>145.8381</v>
      </c>
      <c r="R767" s="152" t="s">
        <v>2911</v>
      </c>
      <c r="S767" s="152" t="s">
        <v>2716</v>
      </c>
      <c r="T767" s="152">
        <v>45.896999999999998</v>
      </c>
      <c r="U767" s="152">
        <v>0.63166666699999996</v>
      </c>
      <c r="V767" s="152">
        <v>17.70333333</v>
      </c>
      <c r="X767" s="152">
        <v>8.7759999999999998</v>
      </c>
      <c r="AA767" s="152">
        <v>6.9056666670000002</v>
      </c>
      <c r="AB767" s="152">
        <v>0.16</v>
      </c>
      <c r="AC767" s="152">
        <v>12.816000000000001</v>
      </c>
      <c r="AD767" s="152">
        <v>1.3586666670000001</v>
      </c>
      <c r="AE767" s="152">
        <v>0.307666667</v>
      </c>
      <c r="AF767" s="152">
        <v>9.6666666999999998E-2</v>
      </c>
      <c r="AI767" s="152">
        <v>94.652666670000002</v>
      </c>
      <c r="AJ767" s="152">
        <v>3.96</v>
      </c>
      <c r="AK767" s="156">
        <f t="shared" si="11"/>
        <v>2.0679060000000003E-2</v>
      </c>
      <c r="AL767" s="151">
        <v>206.79060000000001</v>
      </c>
      <c r="AN767" s="151">
        <v>993.33333330000005</v>
      </c>
      <c r="AO767" s="151">
        <v>643.33333330000005</v>
      </c>
      <c r="AQ767" s="152">
        <v>4.3954052920000004</v>
      </c>
      <c r="AR767" s="152">
        <v>0.257854205</v>
      </c>
      <c r="AW767" s="152">
        <v>39.336062669999997</v>
      </c>
      <c r="AY767" s="151">
        <v>263.6501667</v>
      </c>
      <c r="AZ767" s="152">
        <v>42.647187250000002</v>
      </c>
      <c r="BA767" s="152">
        <v>37.658153830000003</v>
      </c>
      <c r="BB767" s="152">
        <v>35.346373270000001</v>
      </c>
      <c r="BC767" s="152">
        <v>108.27932130000001</v>
      </c>
      <c r="BD767" s="152">
        <v>86.752399389999994</v>
      </c>
      <c r="BG767" s="152">
        <v>5.3152085570000001</v>
      </c>
      <c r="BH767" s="152">
        <v>266.89494989999997</v>
      </c>
      <c r="BI767" s="152">
        <v>12.45572305</v>
      </c>
      <c r="BJ767" s="152">
        <v>27.29376808</v>
      </c>
      <c r="BK767" s="152">
        <v>0.50141765199999999</v>
      </c>
      <c r="BN767" s="152">
        <v>0.234562717</v>
      </c>
      <c r="BO767" s="152">
        <v>108.4866035</v>
      </c>
      <c r="BP767" s="152">
        <v>2.691160123</v>
      </c>
      <c r="BQ767" s="152">
        <v>6.660704258</v>
      </c>
      <c r="BR767" s="152">
        <v>1.013928741</v>
      </c>
      <c r="BS767" s="152">
        <v>4.7885030049999999</v>
      </c>
      <c r="BT767" s="152">
        <v>1.670982374</v>
      </c>
      <c r="BU767" s="152">
        <v>0.58315050400000001</v>
      </c>
      <c r="BV767" s="152">
        <v>1.9381172529999999</v>
      </c>
      <c r="BW767" s="152">
        <v>0.29584728300000002</v>
      </c>
      <c r="BX767" s="152">
        <v>2.0622840560000002</v>
      </c>
      <c r="BY767" s="152">
        <v>0.47764048399999998</v>
      </c>
      <c r="BZ767" s="152">
        <v>1.2889119259999999</v>
      </c>
      <c r="CA767" s="152">
        <v>0.189697374</v>
      </c>
      <c r="CB767" s="152">
        <v>1.27735665</v>
      </c>
      <c r="CC767" s="152">
        <v>0.20643771799999999</v>
      </c>
      <c r="CD767" s="152">
        <v>0.88254534100000004</v>
      </c>
      <c r="CE767" s="152">
        <v>3.5890658999999998E-2</v>
      </c>
      <c r="CH767" s="152">
        <v>1.9262201409999999</v>
      </c>
      <c r="CJ767" s="152">
        <v>0.21104938000000001</v>
      </c>
      <c r="CK767" s="152">
        <v>0.118192019</v>
      </c>
      <c r="CO767" s="152">
        <v>0.25763973200000001</v>
      </c>
      <c r="DC767" s="152">
        <v>39.871333329999999</v>
      </c>
      <c r="DF767" s="152">
        <v>14.348333330000001</v>
      </c>
      <c r="DG767" s="152">
        <v>45.465833330000002</v>
      </c>
      <c r="DJ767" s="152">
        <v>0.10299999999999999</v>
      </c>
      <c r="DO767" s="154">
        <v>84.959105010000002</v>
      </c>
    </row>
    <row r="768" spans="1:119">
      <c r="A768" s="151">
        <v>5784</v>
      </c>
      <c r="B768" s="152" t="s">
        <v>2859</v>
      </c>
      <c r="C768" s="152" t="s">
        <v>2905</v>
      </c>
      <c r="D768" s="152" t="s">
        <v>2906</v>
      </c>
      <c r="E768" s="152" t="s">
        <v>2907</v>
      </c>
      <c r="F768" s="152" t="s">
        <v>9212</v>
      </c>
      <c r="H768" s="151">
        <v>284180</v>
      </c>
      <c r="L768" s="153" t="s">
        <v>2908</v>
      </c>
      <c r="M768" s="153" t="s">
        <v>4034</v>
      </c>
      <c r="N768" s="152" t="s">
        <v>4035</v>
      </c>
      <c r="P768" s="152">
        <v>17.586400000000001</v>
      </c>
      <c r="Q768" s="152">
        <v>145.8381</v>
      </c>
      <c r="R768" s="152" t="s">
        <v>2911</v>
      </c>
      <c r="S768" s="152" t="s">
        <v>2716</v>
      </c>
      <c r="T768" s="152">
        <v>48.987333329999998</v>
      </c>
      <c r="U768" s="152">
        <v>0.98566666700000005</v>
      </c>
      <c r="V768" s="152">
        <v>15.856</v>
      </c>
      <c r="X768" s="152">
        <v>10.552</v>
      </c>
      <c r="AA768" s="152">
        <v>5.0043333329999999</v>
      </c>
      <c r="AB768" s="152">
        <v>0.15933333299999999</v>
      </c>
      <c r="AC768" s="152">
        <v>8.5063333330000006</v>
      </c>
      <c r="AD768" s="152">
        <v>2.5953333330000001</v>
      </c>
      <c r="AE768" s="152">
        <v>1.0413333330000001</v>
      </c>
      <c r="AF768" s="152">
        <v>0.19600000000000001</v>
      </c>
      <c r="AI768" s="152">
        <v>93.883666669999997</v>
      </c>
      <c r="AJ768" s="152">
        <v>3.01</v>
      </c>
      <c r="AK768" s="156">
        <f t="shared" si="11"/>
        <v>1.7672529999999999E-2</v>
      </c>
      <c r="AL768" s="151">
        <v>176.7253</v>
      </c>
      <c r="AN768" s="151">
        <v>560</v>
      </c>
      <c r="AO768" s="151">
        <v>890</v>
      </c>
      <c r="CO768" s="152">
        <v>0.19673532699999999</v>
      </c>
      <c r="DC768" s="152">
        <v>38.59566667</v>
      </c>
      <c r="DF768" s="152">
        <v>21.682333329999999</v>
      </c>
      <c r="DG768" s="152">
        <v>39.52933333</v>
      </c>
      <c r="DJ768" s="152">
        <v>6.2333332999999998E-2</v>
      </c>
      <c r="DO768" s="154">
        <v>76.469869979999999</v>
      </c>
    </row>
    <row r="769" spans="1:156">
      <c r="A769" s="151">
        <v>5785</v>
      </c>
      <c r="B769" s="152" t="s">
        <v>2859</v>
      </c>
      <c r="C769" s="152" t="s">
        <v>2905</v>
      </c>
      <c r="D769" s="152" t="s">
        <v>2906</v>
      </c>
      <c r="E769" s="152" t="s">
        <v>2907</v>
      </c>
      <c r="F769" s="152" t="s">
        <v>9213</v>
      </c>
      <c r="H769" s="151">
        <v>284180</v>
      </c>
      <c r="L769" s="153" t="s">
        <v>2908</v>
      </c>
      <c r="M769" s="153" t="s">
        <v>2058</v>
      </c>
      <c r="N769" s="152" t="s">
        <v>4201</v>
      </c>
      <c r="P769" s="152">
        <v>17.586400000000001</v>
      </c>
      <c r="Q769" s="152">
        <v>145.8381</v>
      </c>
      <c r="R769" s="152" t="s">
        <v>2911</v>
      </c>
      <c r="S769" s="152" t="s">
        <v>2716</v>
      </c>
      <c r="T769" s="152">
        <v>49.597000000000001</v>
      </c>
      <c r="U769" s="152">
        <v>0.81599999999999995</v>
      </c>
      <c r="V769" s="152">
        <v>17.101500000000001</v>
      </c>
      <c r="X769" s="152">
        <v>8.3695000000000004</v>
      </c>
      <c r="AA769" s="152">
        <v>5.5990000000000002</v>
      </c>
      <c r="AB769" s="152">
        <v>0.19800000000000001</v>
      </c>
      <c r="AC769" s="152">
        <v>11.080500000000001</v>
      </c>
      <c r="AD769" s="152">
        <v>2.0830000000000002</v>
      </c>
      <c r="AE769" s="152">
        <v>0.74299999999999999</v>
      </c>
      <c r="AF769" s="152">
        <v>0.16450000000000001</v>
      </c>
      <c r="AI769" s="152">
        <v>95.751999999999995</v>
      </c>
      <c r="AJ769" s="152">
        <v>3.87</v>
      </c>
      <c r="AK769" s="156">
        <f t="shared" si="11"/>
        <v>4.5244609999999998E-2</v>
      </c>
      <c r="AL769" s="151">
        <v>452.4461</v>
      </c>
      <c r="AN769" s="151">
        <v>663.33333330000005</v>
      </c>
      <c r="AO769" s="151">
        <v>763.33333330000005</v>
      </c>
      <c r="AW769" s="152">
        <v>34.288551159999997</v>
      </c>
      <c r="AY769" s="151">
        <v>206.67405529999999</v>
      </c>
      <c r="AZ769" s="152">
        <v>31.306758779999999</v>
      </c>
      <c r="BA769" s="152">
        <v>28.897983270000001</v>
      </c>
      <c r="BC769" s="152">
        <v>108.317211</v>
      </c>
      <c r="BD769" s="152">
        <v>64.699886879999994</v>
      </c>
      <c r="BG769" s="152">
        <v>14.011267</v>
      </c>
      <c r="BH769" s="152">
        <v>284.68953779999998</v>
      </c>
      <c r="BI769" s="152">
        <v>18.767184350000001</v>
      </c>
      <c r="BJ769" s="152">
        <v>60.213183229999999</v>
      </c>
      <c r="BK769" s="152">
        <v>1.0558029449999999</v>
      </c>
      <c r="BO769" s="152">
        <v>193.58268090000001</v>
      </c>
      <c r="BP769" s="152">
        <v>5.36683719</v>
      </c>
      <c r="BQ769" s="152">
        <v>11.149926580000001</v>
      </c>
      <c r="BR769" s="152">
        <v>1.8923831120000001</v>
      </c>
      <c r="BS769" s="152">
        <v>9.3881649570000008</v>
      </c>
      <c r="BT769" s="152">
        <v>2.2636507090000002</v>
      </c>
      <c r="BU769" s="152">
        <v>0.68453667600000001</v>
      </c>
      <c r="BV769" s="152">
        <v>2.9552077410000002</v>
      </c>
      <c r="BW769" s="152">
        <v>0.56812946799999997</v>
      </c>
      <c r="BX769" s="152">
        <v>3.2695568339999999</v>
      </c>
      <c r="BY769" s="152">
        <v>0.79240080499999999</v>
      </c>
      <c r="BZ769" s="152">
        <v>1.9552648589999999</v>
      </c>
      <c r="CA769" s="152">
        <v>0.242707374</v>
      </c>
      <c r="CB769" s="152">
        <v>2.0147006200000002</v>
      </c>
      <c r="CC769" s="152">
        <v>0.217628556</v>
      </c>
      <c r="CD769" s="152">
        <v>1.782339474</v>
      </c>
      <c r="CH769" s="152">
        <v>3.370789947</v>
      </c>
      <c r="CJ769" s="152">
        <v>0.63456174600000004</v>
      </c>
      <c r="CK769" s="152">
        <v>0.37989725699999999</v>
      </c>
      <c r="CO769" s="152">
        <v>0.24349262599999999</v>
      </c>
      <c r="DC769" s="152">
        <v>39.767666669999997</v>
      </c>
      <c r="DF769" s="152">
        <v>15.88766667</v>
      </c>
      <c r="DG769" s="152">
        <v>44.709666669999997</v>
      </c>
      <c r="DJ769" s="152">
        <v>8.8666667000000005E-2</v>
      </c>
      <c r="DO769" s="154">
        <v>83.378819109999995</v>
      </c>
    </row>
    <row r="770" spans="1:156">
      <c r="A770" s="151">
        <v>5786</v>
      </c>
      <c r="B770" s="152" t="s">
        <v>2859</v>
      </c>
      <c r="C770" s="152" t="s">
        <v>2905</v>
      </c>
      <c r="D770" s="152" t="s">
        <v>2906</v>
      </c>
      <c r="E770" s="152" t="s">
        <v>2907</v>
      </c>
      <c r="F770" s="152" t="s">
        <v>9214</v>
      </c>
      <c r="H770" s="151">
        <v>284180</v>
      </c>
      <c r="L770" s="153" t="s">
        <v>2908</v>
      </c>
      <c r="M770" s="153" t="s">
        <v>3385</v>
      </c>
      <c r="N770" s="152" t="s">
        <v>3879</v>
      </c>
      <c r="P770" s="152">
        <v>17.586400000000001</v>
      </c>
      <c r="Q770" s="152">
        <v>145.8381</v>
      </c>
      <c r="R770" s="152" t="s">
        <v>2911</v>
      </c>
      <c r="S770" s="152" t="s">
        <v>2716</v>
      </c>
      <c r="T770" s="152">
        <v>48.615333329999999</v>
      </c>
      <c r="U770" s="152">
        <v>0.80333333299999998</v>
      </c>
      <c r="V770" s="152">
        <v>17.591000000000001</v>
      </c>
      <c r="X770" s="152">
        <v>8.5830000000000002</v>
      </c>
      <c r="AA770" s="152">
        <v>6.5746666669999998</v>
      </c>
      <c r="AB770" s="152">
        <v>0.179666667</v>
      </c>
      <c r="AC770" s="152">
        <v>11.651999999999999</v>
      </c>
      <c r="AD770" s="152">
        <v>1.594333333</v>
      </c>
      <c r="AE770" s="152">
        <v>0.47</v>
      </c>
      <c r="AF770" s="152">
        <v>0.11333333299999999</v>
      </c>
      <c r="AI770" s="152">
        <v>96.176666670000003</v>
      </c>
      <c r="AJ770" s="152">
        <v>3.91</v>
      </c>
      <c r="AK770" s="156">
        <f t="shared" si="11"/>
        <v>3.644501E-2</v>
      </c>
      <c r="AL770" s="151">
        <v>364.45010000000002</v>
      </c>
      <c r="AN770" s="151">
        <v>1007.777778</v>
      </c>
      <c r="AO770" s="151">
        <v>751.11111110000002</v>
      </c>
      <c r="AQ770" s="152">
        <v>5.2367421260000002</v>
      </c>
      <c r="AW770" s="152">
        <v>36.28836313</v>
      </c>
      <c r="AY770" s="151">
        <v>211.06867769999999</v>
      </c>
      <c r="AZ770" s="152">
        <v>20.397927190000001</v>
      </c>
      <c r="BA770" s="152">
        <v>35.862461549999999</v>
      </c>
      <c r="BB770" s="152">
        <v>31.635899030000001</v>
      </c>
      <c r="BC770" s="152">
        <v>169.9401187</v>
      </c>
      <c r="BD770" s="152">
        <v>87.101422619999994</v>
      </c>
      <c r="BG770" s="152">
        <v>9.0979427049999995</v>
      </c>
      <c r="BH770" s="152">
        <v>313.22493859999997</v>
      </c>
      <c r="BI770" s="152">
        <v>14.505747660000001</v>
      </c>
      <c r="BJ770" s="152">
        <v>50.519323129999997</v>
      </c>
      <c r="BK770" s="152">
        <v>0.89855558599999996</v>
      </c>
      <c r="BO770" s="152">
        <v>156.0766155</v>
      </c>
      <c r="BP770" s="152">
        <v>3.8771290390000002</v>
      </c>
      <c r="BQ770" s="152">
        <v>9.2754125040000002</v>
      </c>
      <c r="BR770" s="152">
        <v>1.42657335</v>
      </c>
      <c r="BS770" s="152">
        <v>6.7664820250000002</v>
      </c>
      <c r="BT770" s="152">
        <v>2.0913200789999999</v>
      </c>
      <c r="BU770" s="152">
        <v>0.68802096300000004</v>
      </c>
      <c r="BV770" s="152">
        <v>2.3438548030000002</v>
      </c>
      <c r="BW770" s="152">
        <v>0.40048899500000001</v>
      </c>
      <c r="BX770" s="152">
        <v>2.3211431309999999</v>
      </c>
      <c r="BY770" s="152">
        <v>0.47897175800000003</v>
      </c>
      <c r="BZ770" s="152">
        <v>1.3486701679999999</v>
      </c>
      <c r="CA770" s="152">
        <v>0.21840298</v>
      </c>
      <c r="CB770" s="152">
        <v>1.4444717199999999</v>
      </c>
      <c r="CC770" s="152">
        <v>0.21922282900000001</v>
      </c>
      <c r="CD770" s="152">
        <v>1.2664746609999999</v>
      </c>
      <c r="CE770" s="152">
        <v>6.4420317000000005E-2</v>
      </c>
      <c r="CH770" s="152">
        <v>2.8614951359999998</v>
      </c>
      <c r="CJ770" s="152">
        <v>0.47919799600000001</v>
      </c>
      <c r="CK770" s="152">
        <v>0.25571562399999997</v>
      </c>
      <c r="CO770" s="152">
        <v>0.24411321899999999</v>
      </c>
      <c r="DC770" s="152">
        <v>39.826666670000002</v>
      </c>
      <c r="DF770" s="152">
        <v>14.8195</v>
      </c>
      <c r="DG770" s="152">
        <v>45.015666670000002</v>
      </c>
      <c r="DJ770" s="152">
        <v>0.105833333</v>
      </c>
      <c r="DO770" s="154">
        <v>84.41105752</v>
      </c>
    </row>
    <row r="771" spans="1:156">
      <c r="A771" s="151">
        <v>5787</v>
      </c>
      <c r="B771" s="152" t="s">
        <v>2859</v>
      </c>
      <c r="C771" s="152" t="s">
        <v>2905</v>
      </c>
      <c r="D771" s="152" t="s">
        <v>2906</v>
      </c>
      <c r="E771" s="152" t="s">
        <v>2907</v>
      </c>
      <c r="F771" s="152" t="s">
        <v>9215</v>
      </c>
      <c r="H771" s="151">
        <v>284180</v>
      </c>
      <c r="L771" s="153" t="s">
        <v>2908</v>
      </c>
      <c r="M771" s="153" t="s">
        <v>2059</v>
      </c>
      <c r="N771" s="152" t="s">
        <v>3068</v>
      </c>
      <c r="P771" s="152">
        <v>17.586400000000001</v>
      </c>
      <c r="Q771" s="152">
        <v>145.8381</v>
      </c>
      <c r="R771" s="152" t="s">
        <v>2911</v>
      </c>
      <c r="S771" s="152" t="s">
        <v>2716</v>
      </c>
      <c r="T771" s="152">
        <v>45.22366667</v>
      </c>
      <c r="U771" s="152">
        <v>0.54133333299999997</v>
      </c>
      <c r="V771" s="152">
        <v>16.742000000000001</v>
      </c>
      <c r="X771" s="152">
        <v>8.3603333329999998</v>
      </c>
      <c r="AA771" s="152">
        <v>6.5333333329999999</v>
      </c>
      <c r="AB771" s="152">
        <v>0.18</v>
      </c>
      <c r="AC771" s="152">
        <v>14.108000000000001</v>
      </c>
      <c r="AD771" s="152">
        <v>1.542666667</v>
      </c>
      <c r="AE771" s="152">
        <v>0.434</v>
      </c>
      <c r="AF771" s="152">
        <v>0.10566666700000001</v>
      </c>
      <c r="AI771" s="152">
        <v>93.771000000000001</v>
      </c>
      <c r="AJ771" s="152">
        <v>4.1100000000000003</v>
      </c>
      <c r="AK771" s="156">
        <f t="shared" ref="AK771:AK834" si="12">AL771/10000</f>
        <v>7.9343060000000007E-2</v>
      </c>
      <c r="AL771" s="151">
        <v>793.43060000000003</v>
      </c>
      <c r="AN771" s="151">
        <v>1366.666667</v>
      </c>
      <c r="AO771" s="151">
        <v>816.66666669999995</v>
      </c>
      <c r="AQ771" s="152">
        <v>4.5210827440000001</v>
      </c>
      <c r="AW771" s="152">
        <v>48.356271849999999</v>
      </c>
      <c r="AY771" s="151">
        <v>236.690956</v>
      </c>
      <c r="AZ771" s="152">
        <v>73.762536130000001</v>
      </c>
      <c r="BA771" s="152">
        <v>29.376266789999999</v>
      </c>
      <c r="BB771" s="152">
        <v>17.756852179999999</v>
      </c>
      <c r="BC771" s="152">
        <v>93.313917020000005</v>
      </c>
      <c r="BD771" s="152">
        <v>59.964090710000001</v>
      </c>
      <c r="BG771" s="152">
        <v>7.9241755759999997</v>
      </c>
      <c r="BH771" s="152">
        <v>276.65542779999998</v>
      </c>
      <c r="BI771" s="152">
        <v>14.297674799999999</v>
      </c>
      <c r="BJ771" s="152">
        <v>31.616840499999999</v>
      </c>
      <c r="BK771" s="152">
        <v>0.59236326399999994</v>
      </c>
      <c r="BO771" s="152">
        <v>105.9955154</v>
      </c>
      <c r="BP771" s="152">
        <v>3.691972389</v>
      </c>
      <c r="BQ771" s="152">
        <v>7.8435319999999997</v>
      </c>
      <c r="BR771" s="152">
        <v>1.1639524189999999</v>
      </c>
      <c r="BS771" s="152">
        <v>6.1179497830000003</v>
      </c>
      <c r="BT771" s="152">
        <v>1.75054797</v>
      </c>
      <c r="BU771" s="152">
        <v>0.69240475300000004</v>
      </c>
      <c r="BV771" s="152">
        <v>2.3189381419999999</v>
      </c>
      <c r="BW771" s="152">
        <v>0.385363658</v>
      </c>
      <c r="BX771" s="152">
        <v>2.4315375989999999</v>
      </c>
      <c r="BY771" s="152">
        <v>0.529298877</v>
      </c>
      <c r="BZ771" s="152">
        <v>1.4345346960000001</v>
      </c>
      <c r="CA771" s="152">
        <v>0.24109115</v>
      </c>
      <c r="CB771" s="152">
        <v>1.4057250569999999</v>
      </c>
      <c r="CC771" s="152">
        <v>0.33318603099999999</v>
      </c>
      <c r="CD771" s="152">
        <v>0.90027519700000003</v>
      </c>
      <c r="CE771" s="152">
        <v>3.4236333000000001E-2</v>
      </c>
      <c r="CH771" s="152">
        <v>1.7831438799999999</v>
      </c>
      <c r="CJ771" s="152">
        <v>0.40733803000000002</v>
      </c>
      <c r="CK771" s="152">
        <v>0.142223919</v>
      </c>
      <c r="CO771" s="152">
        <v>0.26305262099999999</v>
      </c>
      <c r="DC771" s="152">
        <v>39.657166670000002</v>
      </c>
      <c r="DF771" s="152">
        <v>12.735666670000001</v>
      </c>
      <c r="DG771" s="152">
        <v>47.446666669999999</v>
      </c>
      <c r="DJ771" s="152">
        <v>0.115333333</v>
      </c>
      <c r="DO771" s="154">
        <v>86.912788809999995</v>
      </c>
    </row>
    <row r="772" spans="1:156">
      <c r="A772" s="151">
        <v>5789</v>
      </c>
      <c r="B772" s="152" t="s">
        <v>2859</v>
      </c>
      <c r="C772" s="152" t="s">
        <v>2905</v>
      </c>
      <c r="D772" s="152" t="s">
        <v>2906</v>
      </c>
      <c r="E772" s="152" t="s">
        <v>2907</v>
      </c>
      <c r="F772" s="152" t="s">
        <v>9216</v>
      </c>
      <c r="H772" s="151">
        <v>284180</v>
      </c>
      <c r="L772" s="153" t="s">
        <v>2908</v>
      </c>
      <c r="M772" s="153" t="s">
        <v>2032</v>
      </c>
      <c r="N772" s="152" t="s">
        <v>3430</v>
      </c>
      <c r="P772" s="152">
        <v>17.586400000000001</v>
      </c>
      <c r="Q772" s="152">
        <v>145.8381</v>
      </c>
      <c r="R772" s="152" t="s">
        <v>2911</v>
      </c>
      <c r="S772" s="152" t="s">
        <v>2716</v>
      </c>
      <c r="T772" s="152">
        <v>47.188000000000002</v>
      </c>
      <c r="U772" s="152">
        <v>0.64033333299999995</v>
      </c>
      <c r="V772" s="152">
        <v>17.335333330000001</v>
      </c>
      <c r="X772" s="152">
        <v>8.6093333330000004</v>
      </c>
      <c r="AA772" s="152">
        <v>6.5359999999999996</v>
      </c>
      <c r="AB772" s="152">
        <v>0.14199999999999999</v>
      </c>
      <c r="AC772" s="152">
        <v>11.56533333</v>
      </c>
      <c r="AD772" s="152">
        <v>1.971666667</v>
      </c>
      <c r="AE772" s="152">
        <v>0.47</v>
      </c>
      <c r="AF772" s="152">
        <v>0.105333333</v>
      </c>
      <c r="AI772" s="152">
        <v>94.563333330000006</v>
      </c>
      <c r="AJ772" s="152">
        <v>3.4</v>
      </c>
      <c r="AK772" s="156">
        <f t="shared" si="12"/>
        <v>3.3365150000000003E-2</v>
      </c>
      <c r="AL772" s="151">
        <v>333.6515</v>
      </c>
      <c r="AN772" s="151">
        <v>1146.666667</v>
      </c>
      <c r="AO772" s="151">
        <v>876.66666669999995</v>
      </c>
      <c r="AQ772" s="152">
        <v>6.2246999279999997</v>
      </c>
      <c r="AW772" s="152">
        <v>33.625019270000003</v>
      </c>
      <c r="AY772" s="151">
        <v>221.7779405</v>
      </c>
      <c r="AZ772" s="152">
        <v>23.641921440000001</v>
      </c>
      <c r="BA772" s="152">
        <v>41.240337660000002</v>
      </c>
      <c r="BB772" s="152">
        <v>38.280964040000001</v>
      </c>
      <c r="BC772" s="152">
        <v>126.4692648</v>
      </c>
      <c r="BD772" s="152">
        <v>89.208079369999993</v>
      </c>
      <c r="BG772" s="152">
        <v>9.1950404500000005</v>
      </c>
      <c r="BH772" s="152">
        <v>342.101812</v>
      </c>
      <c r="BI772" s="152">
        <v>14.311201860000001</v>
      </c>
      <c r="BJ772" s="152">
        <v>42.054144919999999</v>
      </c>
      <c r="BK772" s="152">
        <v>0.87965178300000002</v>
      </c>
      <c r="BN772" s="152">
        <v>0.46272281799999998</v>
      </c>
      <c r="BO772" s="152">
        <v>138.22946379999999</v>
      </c>
      <c r="BP772" s="152">
        <v>4.1069379670000004</v>
      </c>
      <c r="BQ772" s="152">
        <v>9.7147710289999996</v>
      </c>
      <c r="BR772" s="152">
        <v>1.444608213</v>
      </c>
      <c r="BS772" s="152">
        <v>6.7994052700000003</v>
      </c>
      <c r="BT772" s="152">
        <v>2.0957472510000001</v>
      </c>
      <c r="BU772" s="152">
        <v>0.71290324199999999</v>
      </c>
      <c r="BV772" s="152">
        <v>2.1280505019999998</v>
      </c>
      <c r="BW772" s="152">
        <v>0.39018979100000001</v>
      </c>
      <c r="BX772" s="152">
        <v>2.5730183179999999</v>
      </c>
      <c r="BY772" s="152">
        <v>0.58521711600000004</v>
      </c>
      <c r="BZ772" s="152">
        <v>1.4035266399999999</v>
      </c>
      <c r="CA772" s="152">
        <v>0.26541192899999999</v>
      </c>
      <c r="CB772" s="152">
        <v>1.5456721229999999</v>
      </c>
      <c r="CC772" s="152">
        <v>0.226519161</v>
      </c>
      <c r="CD772" s="152">
        <v>1.1925037549999999</v>
      </c>
      <c r="CE772" s="152">
        <v>5.9406779999999999E-2</v>
      </c>
      <c r="CH772" s="152">
        <v>2.3096789969999998</v>
      </c>
      <c r="CJ772" s="152">
        <v>0.50314173399999995</v>
      </c>
      <c r="CK772" s="152">
        <v>0.25710943400000003</v>
      </c>
      <c r="CO772" s="152">
        <v>0.24410056399999999</v>
      </c>
      <c r="DC772" s="152">
        <v>39.325666669999997</v>
      </c>
      <c r="DF772" s="152">
        <v>15.13533333</v>
      </c>
      <c r="DG772" s="152">
        <v>45.305166669999998</v>
      </c>
      <c r="DJ772" s="152">
        <v>0.10299999999999999</v>
      </c>
      <c r="DO772" s="154">
        <v>84.216941349999999</v>
      </c>
    </row>
    <row r="773" spans="1:156">
      <c r="A773" s="151">
        <v>5790</v>
      </c>
      <c r="B773" s="152" t="s">
        <v>2859</v>
      </c>
      <c r="C773" s="152" t="s">
        <v>2905</v>
      </c>
      <c r="D773" s="152" t="s">
        <v>2906</v>
      </c>
      <c r="E773" s="152" t="s">
        <v>2907</v>
      </c>
      <c r="F773" s="152" t="s">
        <v>9217</v>
      </c>
      <c r="H773" s="151">
        <v>284180</v>
      </c>
      <c r="L773" s="153" t="s">
        <v>2908</v>
      </c>
      <c r="M773" s="153" t="s">
        <v>3137</v>
      </c>
      <c r="N773" s="152" t="s">
        <v>3138</v>
      </c>
      <c r="P773" s="152">
        <v>17.586400000000001</v>
      </c>
      <c r="Q773" s="152">
        <v>145.8381</v>
      </c>
      <c r="R773" s="152" t="s">
        <v>2911</v>
      </c>
      <c r="S773" s="152" t="s">
        <v>2716</v>
      </c>
      <c r="T773" s="152">
        <v>45.552</v>
      </c>
      <c r="U773" s="152">
        <v>0.53066666699999998</v>
      </c>
      <c r="V773" s="152">
        <v>17.89</v>
      </c>
      <c r="X773" s="152">
        <v>8.774666667</v>
      </c>
      <c r="AA773" s="152">
        <v>6.8186666669999996</v>
      </c>
      <c r="AB773" s="152">
        <v>0.179666667</v>
      </c>
      <c r="AC773" s="152">
        <v>12.78833333</v>
      </c>
      <c r="AD773" s="152">
        <v>1.6766666670000001</v>
      </c>
      <c r="AE773" s="152">
        <v>0.37833333299999999</v>
      </c>
      <c r="AF773" s="152">
        <v>8.5666667000000002E-2</v>
      </c>
      <c r="AI773" s="152">
        <v>94.674666669999993</v>
      </c>
      <c r="AJ773" s="152">
        <v>3.59</v>
      </c>
      <c r="AK773" s="156">
        <f t="shared" si="12"/>
        <v>2.9112009999999997E-2</v>
      </c>
      <c r="AL773" s="151">
        <v>291.12009999999998</v>
      </c>
      <c r="AN773" s="151">
        <v>1206.666667</v>
      </c>
      <c r="AO773" s="151">
        <v>750</v>
      </c>
      <c r="AQ773" s="152">
        <v>5.4408708990000001</v>
      </c>
      <c r="AR773" s="152">
        <v>0.28128926700000001</v>
      </c>
      <c r="AW773" s="152">
        <v>40.964810839999998</v>
      </c>
      <c r="AY773" s="151">
        <v>245.1134552</v>
      </c>
      <c r="AZ773" s="152">
        <v>44.958304380000001</v>
      </c>
      <c r="BA773" s="152">
        <v>34.729150650000001</v>
      </c>
      <c r="BB773" s="152">
        <v>30.974945989999998</v>
      </c>
      <c r="BC773" s="152">
        <v>104.74241189999999</v>
      </c>
      <c r="BD773" s="152">
        <v>72.026197429999996</v>
      </c>
      <c r="BG773" s="152">
        <v>6.4195852279999999</v>
      </c>
      <c r="BH773" s="152">
        <v>270.82526810000002</v>
      </c>
      <c r="BI773" s="152">
        <v>13.46856004</v>
      </c>
      <c r="BJ773" s="152">
        <v>29.50296668</v>
      </c>
      <c r="BK773" s="152">
        <v>0.47009081600000002</v>
      </c>
      <c r="BO773" s="152">
        <v>108.4224183</v>
      </c>
      <c r="BP773" s="152">
        <v>2.955121713</v>
      </c>
      <c r="BQ773" s="152">
        <v>6.8181091020000002</v>
      </c>
      <c r="BR773" s="152">
        <v>1.1017219979999999</v>
      </c>
      <c r="BS773" s="152">
        <v>5.5444069139999996</v>
      </c>
      <c r="BT773" s="152">
        <v>1.7131670320000001</v>
      </c>
      <c r="BU773" s="152">
        <v>0.57450961499999997</v>
      </c>
      <c r="BV773" s="152">
        <v>1.9825382819999999</v>
      </c>
      <c r="BW773" s="152">
        <v>0.33994169099999999</v>
      </c>
      <c r="BX773" s="152">
        <v>2.182784915</v>
      </c>
      <c r="BY773" s="152">
        <v>0.483450463</v>
      </c>
      <c r="BZ773" s="152">
        <v>1.3292749740000001</v>
      </c>
      <c r="CA773" s="152">
        <v>0.25810148799999999</v>
      </c>
      <c r="CB773" s="152">
        <v>1.539112837</v>
      </c>
      <c r="CC773" s="152">
        <v>0.19295857799999999</v>
      </c>
      <c r="CD773" s="152">
        <v>0.82888656500000002</v>
      </c>
      <c r="CE773" s="152">
        <v>4.6516122E-2</v>
      </c>
      <c r="CH773" s="152">
        <v>1.895778213</v>
      </c>
      <c r="CJ773" s="152">
        <v>0.269303179</v>
      </c>
      <c r="CK773" s="152">
        <v>0.116946841</v>
      </c>
      <c r="CO773" s="152">
        <v>0.245327817</v>
      </c>
      <c r="DC773" s="152">
        <v>39.568166669999997</v>
      </c>
      <c r="DF773" s="152">
        <v>14.282833330000001</v>
      </c>
      <c r="DG773" s="152">
        <v>45.794833330000003</v>
      </c>
      <c r="DJ773" s="152">
        <v>0.10866666699999999</v>
      </c>
      <c r="DO773" s="154">
        <v>85.109088760000006</v>
      </c>
    </row>
    <row r="774" spans="1:156">
      <c r="A774" s="151">
        <v>5791</v>
      </c>
      <c r="B774" s="152" t="s">
        <v>2859</v>
      </c>
      <c r="C774" s="152" t="s">
        <v>2905</v>
      </c>
      <c r="D774" s="152" t="s">
        <v>2906</v>
      </c>
      <c r="E774" s="152" t="s">
        <v>2907</v>
      </c>
      <c r="F774" s="152" t="s">
        <v>9218</v>
      </c>
      <c r="H774" s="151">
        <v>284180</v>
      </c>
      <c r="L774" s="153" t="s">
        <v>2908</v>
      </c>
      <c r="M774" s="153" t="s">
        <v>2033</v>
      </c>
      <c r="N774" s="152" t="s">
        <v>3183</v>
      </c>
      <c r="P774" s="152">
        <v>17.586400000000001</v>
      </c>
      <c r="Q774" s="152">
        <v>145.8381</v>
      </c>
      <c r="R774" s="152" t="s">
        <v>2911</v>
      </c>
      <c r="S774" s="152" t="s">
        <v>2716</v>
      </c>
      <c r="T774" s="152">
        <v>45.815666669999999</v>
      </c>
      <c r="U774" s="152">
        <v>0.55100000000000005</v>
      </c>
      <c r="V774" s="152">
        <v>18.026</v>
      </c>
      <c r="X774" s="152">
        <v>9.0703333330000007</v>
      </c>
      <c r="AA774" s="152">
        <v>6.8760000000000003</v>
      </c>
      <c r="AB774" s="152">
        <v>0.180666667</v>
      </c>
      <c r="AC774" s="152">
        <v>12.478666670000001</v>
      </c>
      <c r="AD774" s="152">
        <v>1.6346666670000001</v>
      </c>
      <c r="AE774" s="152">
        <v>0.23699999999999999</v>
      </c>
      <c r="AF774" s="152">
        <v>6.3E-2</v>
      </c>
      <c r="AI774" s="152">
        <v>94.933000000000007</v>
      </c>
      <c r="AJ774" s="152">
        <v>3.28</v>
      </c>
      <c r="AK774" s="156">
        <f t="shared" si="12"/>
        <v>5.4044209999999995E-2</v>
      </c>
      <c r="AL774" s="151">
        <v>540.44209999999998</v>
      </c>
      <c r="AN774" s="151">
        <v>926.66666669999995</v>
      </c>
      <c r="AO774" s="151">
        <v>556.66666669999995</v>
      </c>
      <c r="AQ774" s="152">
        <v>5.4817297959999998</v>
      </c>
      <c r="AW774" s="152">
        <v>39.06638676</v>
      </c>
      <c r="AY774" s="151">
        <v>254.2890405</v>
      </c>
      <c r="AZ774" s="152">
        <v>32.601080269999997</v>
      </c>
      <c r="BA774" s="152">
        <v>38.302821369999997</v>
      </c>
      <c r="BB774" s="152">
        <v>28.919221090000001</v>
      </c>
      <c r="BC774" s="152">
        <v>106.76730980000001</v>
      </c>
      <c r="BD774" s="152">
        <v>71.457983069999997</v>
      </c>
      <c r="BG774" s="152">
        <v>3.3885736940000002</v>
      </c>
      <c r="BH774" s="152">
        <v>226.8515854</v>
      </c>
      <c r="BI774" s="152">
        <v>12.46908704</v>
      </c>
      <c r="BJ774" s="152">
        <v>25.430386429999999</v>
      </c>
      <c r="BK774" s="152">
        <v>0.26263352600000001</v>
      </c>
      <c r="BO774" s="152">
        <v>94.592163490000004</v>
      </c>
      <c r="BP774" s="152">
        <v>1.524912651</v>
      </c>
      <c r="BQ774" s="152">
        <v>4.4322424470000001</v>
      </c>
      <c r="BR774" s="152">
        <v>0.70909188300000003</v>
      </c>
      <c r="BS774" s="152">
        <v>3.9108941289999999</v>
      </c>
      <c r="BT774" s="152">
        <v>1.2936287470000001</v>
      </c>
      <c r="BU774" s="152">
        <v>0.56914042399999998</v>
      </c>
      <c r="BV774" s="152">
        <v>1.794751805</v>
      </c>
      <c r="BW774" s="152">
        <v>0.26974335500000002</v>
      </c>
      <c r="BX774" s="152">
        <v>1.7738883750000001</v>
      </c>
      <c r="BY774" s="152">
        <v>0.44382142699999999</v>
      </c>
      <c r="BZ774" s="152">
        <v>1.2848186189999999</v>
      </c>
      <c r="CA774" s="152">
        <v>0.23650252699999999</v>
      </c>
      <c r="CB774" s="152">
        <v>1.3068346559999999</v>
      </c>
      <c r="CC774" s="152">
        <v>0.24516885299999999</v>
      </c>
      <c r="CD774" s="152">
        <v>0.75360675499999996</v>
      </c>
      <c r="CH774" s="152">
        <v>1.6405219769999999</v>
      </c>
      <c r="CJ774" s="152">
        <v>0.10835381099999999</v>
      </c>
      <c r="CK774" s="152">
        <v>8.6491852999999994E-2</v>
      </c>
      <c r="CO774" s="152">
        <v>0.229746899</v>
      </c>
      <c r="DC774" s="152">
        <v>39.651800000000001</v>
      </c>
      <c r="DF774" s="152">
        <v>15.2484</v>
      </c>
      <c r="DG774" s="152">
        <v>45.948399999999999</v>
      </c>
      <c r="DJ774" s="152">
        <v>0.1244</v>
      </c>
      <c r="DO774" s="154">
        <v>84.305202789999996</v>
      </c>
    </row>
    <row r="775" spans="1:156">
      <c r="A775" s="151">
        <v>5792</v>
      </c>
      <c r="B775" s="152" t="s">
        <v>2859</v>
      </c>
      <c r="C775" s="152" t="s">
        <v>2905</v>
      </c>
      <c r="D775" s="152" t="s">
        <v>2906</v>
      </c>
      <c r="E775" s="152" t="s">
        <v>2907</v>
      </c>
      <c r="F775" s="152" t="s">
        <v>9219</v>
      </c>
      <c r="H775" s="151">
        <v>284180</v>
      </c>
      <c r="L775" s="153" t="s">
        <v>2908</v>
      </c>
      <c r="M775" s="153" t="s">
        <v>3168</v>
      </c>
      <c r="N775" s="152" t="s">
        <v>3169</v>
      </c>
      <c r="P775" s="152">
        <v>17.586400000000001</v>
      </c>
      <c r="Q775" s="152">
        <v>145.8381</v>
      </c>
      <c r="R775" s="152" t="s">
        <v>2911</v>
      </c>
      <c r="S775" s="152" t="s">
        <v>2716</v>
      </c>
      <c r="T775" s="152">
        <v>45.718000000000004</v>
      </c>
      <c r="U775" s="152">
        <v>0.61166666700000005</v>
      </c>
      <c r="V775" s="152">
        <v>18.634</v>
      </c>
      <c r="X775" s="152">
        <v>8.802333333</v>
      </c>
      <c r="AA775" s="152">
        <v>5.5943333329999998</v>
      </c>
      <c r="AB775" s="152">
        <v>0.21</v>
      </c>
      <c r="AC775" s="152">
        <v>13.10033333</v>
      </c>
      <c r="AD775" s="152">
        <v>1.6333333329999999</v>
      </c>
      <c r="AE775" s="152">
        <v>0.320333333</v>
      </c>
      <c r="AF775" s="152">
        <v>8.6333332999999998E-2</v>
      </c>
      <c r="AI775" s="152">
        <v>94.710666669999995</v>
      </c>
      <c r="AJ775" s="152">
        <v>3.48</v>
      </c>
      <c r="AK775" s="156">
        <f t="shared" si="12"/>
        <v>9.8775509999999997E-2</v>
      </c>
      <c r="AL775" s="151">
        <v>987.75509999999997</v>
      </c>
      <c r="AN775" s="151">
        <v>1280</v>
      </c>
      <c r="AO775" s="151">
        <v>843.33333330000005</v>
      </c>
      <c r="AW775" s="152">
        <v>40.91650482</v>
      </c>
      <c r="AY775" s="151">
        <v>241.35517759999999</v>
      </c>
      <c r="AZ775" s="152">
        <v>27.017637130000001</v>
      </c>
      <c r="BA775" s="152">
        <v>33.00486892</v>
      </c>
      <c r="BB775" s="152">
        <v>21.321645780000001</v>
      </c>
      <c r="BC775" s="152">
        <v>110.8559952</v>
      </c>
      <c r="BD775" s="152">
        <v>65.873654509999994</v>
      </c>
      <c r="BH775" s="152">
        <v>315.36816240000002</v>
      </c>
      <c r="BI775" s="152">
        <v>12.398614999999999</v>
      </c>
      <c r="BJ775" s="152">
        <v>27.32348764</v>
      </c>
      <c r="BK775" s="152">
        <v>0.71580201799999998</v>
      </c>
      <c r="BO775" s="152">
        <v>94.495251629999998</v>
      </c>
      <c r="BP775" s="152">
        <v>3.0901811330000002</v>
      </c>
      <c r="BQ775" s="152">
        <v>7.1177502639999997</v>
      </c>
      <c r="BR775" s="152">
        <v>0.89331505</v>
      </c>
      <c r="BS775" s="152">
        <v>5.213947417</v>
      </c>
      <c r="BT775" s="152">
        <v>2.3651864809999998</v>
      </c>
      <c r="BU775" s="152">
        <v>0.60861007899999997</v>
      </c>
      <c r="BV775" s="152">
        <v>2.055536075</v>
      </c>
      <c r="BW775" s="152">
        <v>0.41169923000000003</v>
      </c>
      <c r="BX775" s="152">
        <v>2.3371047630000001</v>
      </c>
      <c r="BY775" s="152">
        <v>0.46753836300000001</v>
      </c>
      <c r="BZ775" s="152">
        <v>1.482453553</v>
      </c>
      <c r="CA775" s="152">
        <v>0.26443731199999998</v>
      </c>
      <c r="CB775" s="152">
        <v>1.1148515189999999</v>
      </c>
      <c r="CC775" s="152">
        <v>0.19845273999999999</v>
      </c>
      <c r="CD775" s="152">
        <v>0.76011676900000003</v>
      </c>
      <c r="CE775" s="152">
        <v>4.9140683999999997E-2</v>
      </c>
      <c r="CH775" s="152">
        <v>1.8751328270000001</v>
      </c>
      <c r="CJ775" s="152">
        <v>0.165756232</v>
      </c>
      <c r="CK775" s="152">
        <v>0.15201861699999999</v>
      </c>
      <c r="CO775" s="152">
        <v>0.227923503</v>
      </c>
      <c r="DC775" s="152">
        <v>39.607333330000003</v>
      </c>
      <c r="DF775" s="152">
        <v>15.16183333</v>
      </c>
      <c r="DG775" s="152">
        <v>45.662333330000003</v>
      </c>
      <c r="DJ775" s="152">
        <v>9.4666666999999996E-2</v>
      </c>
      <c r="DO775" s="154">
        <v>84.297897449999994</v>
      </c>
    </row>
    <row r="776" spans="1:156">
      <c r="A776" s="151">
        <v>5793</v>
      </c>
      <c r="B776" s="152" t="s">
        <v>2859</v>
      </c>
      <c r="C776" s="152" t="s">
        <v>2905</v>
      </c>
      <c r="D776" s="152" t="s">
        <v>2906</v>
      </c>
      <c r="E776" s="152" t="s">
        <v>2907</v>
      </c>
      <c r="F776" s="152" t="s">
        <v>9220</v>
      </c>
      <c r="H776" s="151">
        <v>284180</v>
      </c>
      <c r="L776" s="153" t="s">
        <v>2908</v>
      </c>
      <c r="M776" s="153" t="s">
        <v>2034</v>
      </c>
      <c r="N776" s="152" t="s">
        <v>3200</v>
      </c>
      <c r="P776" s="152">
        <v>17.586400000000001</v>
      </c>
      <c r="Q776" s="152">
        <v>145.8381</v>
      </c>
      <c r="R776" s="152" t="s">
        <v>2911</v>
      </c>
      <c r="S776" s="152" t="s">
        <v>2716</v>
      </c>
      <c r="T776" s="152">
        <v>45.909333330000003</v>
      </c>
      <c r="U776" s="152">
        <v>0.56399999999999995</v>
      </c>
      <c r="V776" s="152">
        <v>16.803000000000001</v>
      </c>
      <c r="X776" s="152">
        <v>8.0213333329999994</v>
      </c>
      <c r="AA776" s="152">
        <v>6.1079999999999997</v>
      </c>
      <c r="AB776" s="152">
        <v>0.15566666700000001</v>
      </c>
      <c r="AC776" s="152">
        <v>14.232333329999999</v>
      </c>
      <c r="AD776" s="152">
        <v>1.4983333329999999</v>
      </c>
      <c r="AE776" s="152">
        <v>0.41866666699999999</v>
      </c>
      <c r="AF776" s="152">
        <v>0.119333333</v>
      </c>
      <c r="AI776" s="152">
        <v>93.83</v>
      </c>
      <c r="AJ776" s="152">
        <v>4.17</v>
      </c>
      <c r="AK776" s="156">
        <f t="shared" si="12"/>
        <v>7.2010060000000001E-2</v>
      </c>
      <c r="AL776" s="151">
        <v>720.10059999999999</v>
      </c>
      <c r="AN776" s="151">
        <v>1320</v>
      </c>
      <c r="AO776" s="151">
        <v>833.33333330000005</v>
      </c>
      <c r="CO776" s="152">
        <v>0.24585847699999999</v>
      </c>
      <c r="DC776" s="152">
        <v>40.046833329999998</v>
      </c>
      <c r="DF776" s="152">
        <v>12.57716667</v>
      </c>
      <c r="DG776" s="152">
        <v>47.370666669999999</v>
      </c>
      <c r="DJ776" s="152">
        <v>0.127</v>
      </c>
      <c r="DO776" s="154">
        <v>87.036502229999996</v>
      </c>
    </row>
    <row r="777" spans="1:156">
      <c r="A777" s="151">
        <v>5794</v>
      </c>
      <c r="B777" s="152" t="s">
        <v>2859</v>
      </c>
      <c r="C777" s="152" t="s">
        <v>2905</v>
      </c>
      <c r="D777" s="152" t="s">
        <v>2906</v>
      </c>
      <c r="E777" s="152" t="s">
        <v>2907</v>
      </c>
      <c r="F777" s="152" t="s">
        <v>9221</v>
      </c>
      <c r="H777" s="151">
        <v>284180</v>
      </c>
      <c r="L777" s="153" t="s">
        <v>2908</v>
      </c>
      <c r="M777" s="153" t="s">
        <v>3259</v>
      </c>
      <c r="N777" s="152" t="s">
        <v>3349</v>
      </c>
      <c r="P777" s="152">
        <v>17.586400000000001</v>
      </c>
      <c r="Q777" s="152">
        <v>145.8381</v>
      </c>
      <c r="R777" s="152" t="s">
        <v>2911</v>
      </c>
      <c r="S777" s="152" t="s">
        <v>2716</v>
      </c>
      <c r="T777" s="152">
        <v>46.758666669999997</v>
      </c>
      <c r="U777" s="152">
        <v>0.62166666699999995</v>
      </c>
      <c r="V777" s="152">
        <v>14.074666669999999</v>
      </c>
      <c r="X777" s="152">
        <v>8.3273333330000003</v>
      </c>
      <c r="AA777" s="152">
        <v>6.6820000000000004</v>
      </c>
      <c r="AB777" s="152">
        <v>0.16766666699999999</v>
      </c>
      <c r="AC777" s="152">
        <v>14.390333330000001</v>
      </c>
      <c r="AD777" s="152">
        <v>1.53</v>
      </c>
      <c r="AE777" s="152">
        <v>0.47499999999999998</v>
      </c>
      <c r="AF777" s="152">
        <v>0.12</v>
      </c>
      <c r="AI777" s="152">
        <v>93.147333329999995</v>
      </c>
      <c r="AJ777" s="152">
        <v>4.28</v>
      </c>
      <c r="AK777" s="156">
        <f t="shared" si="12"/>
        <v>5.1330999999999995E-2</v>
      </c>
      <c r="AL777" s="151">
        <v>513.30999999999995</v>
      </c>
      <c r="AN777" s="151">
        <v>1496.666667</v>
      </c>
      <c r="AO777" s="151">
        <v>996.66666669999995</v>
      </c>
      <c r="AQ777" s="152">
        <v>4.5242382149999996</v>
      </c>
      <c r="AR777" s="152">
        <v>0.28943914199999998</v>
      </c>
      <c r="AW777" s="152">
        <v>48.20294827</v>
      </c>
      <c r="AY777" s="151">
        <v>271.68230670000003</v>
      </c>
      <c r="AZ777" s="152">
        <v>146.95248989999999</v>
      </c>
      <c r="BA777" s="152">
        <v>34.307178970000002</v>
      </c>
      <c r="BB777" s="152">
        <v>35.049390840000001</v>
      </c>
      <c r="BC777" s="152">
        <v>99.229010209999998</v>
      </c>
      <c r="BD777" s="152">
        <v>75.118874460000001</v>
      </c>
      <c r="BG777" s="152">
        <v>8.4017718509999995</v>
      </c>
      <c r="BH777" s="152">
        <v>246.9603889</v>
      </c>
      <c r="BI777" s="152">
        <v>12.929193659999999</v>
      </c>
      <c r="BJ777" s="152">
        <v>30.137257389999998</v>
      </c>
      <c r="BK777" s="152">
        <v>0.67646144600000002</v>
      </c>
      <c r="BN777" s="152">
        <v>0.26220115500000002</v>
      </c>
      <c r="BO777" s="152">
        <v>125.27176300000001</v>
      </c>
      <c r="BP777" s="152">
        <v>3.8402135230000001</v>
      </c>
      <c r="BQ777" s="152">
        <v>9.4451939379999992</v>
      </c>
      <c r="BR777" s="152">
        <v>1.352412122</v>
      </c>
      <c r="BS777" s="152">
        <v>6.3552300439999998</v>
      </c>
      <c r="BT777" s="152">
        <v>1.873830989</v>
      </c>
      <c r="BU777" s="152">
        <v>0.69670734899999998</v>
      </c>
      <c r="BV777" s="152">
        <v>2.252318748</v>
      </c>
      <c r="BW777" s="152">
        <v>0.34061450300000001</v>
      </c>
      <c r="BX777" s="152">
        <v>2.3041509150000001</v>
      </c>
      <c r="BY777" s="152">
        <v>0.47425984399999999</v>
      </c>
      <c r="BZ777" s="152">
        <v>1.4015711660000001</v>
      </c>
      <c r="CA777" s="152">
        <v>0.218645806</v>
      </c>
      <c r="CB777" s="152">
        <v>1.341574061</v>
      </c>
      <c r="CC777" s="152">
        <v>0.221827408</v>
      </c>
      <c r="CD777" s="152">
        <v>0.887932045</v>
      </c>
      <c r="CE777" s="152">
        <v>4.7754444E-2</v>
      </c>
      <c r="CH777" s="152">
        <v>2.1885637679999999</v>
      </c>
      <c r="CJ777" s="152">
        <v>0.34510740200000001</v>
      </c>
      <c r="CK777" s="152">
        <v>0.167529128</v>
      </c>
      <c r="CO777" s="152">
        <v>0.24941115999999999</v>
      </c>
      <c r="DC777" s="152">
        <v>39.881166669999999</v>
      </c>
      <c r="DF777" s="152">
        <v>12.468</v>
      </c>
      <c r="DG777" s="152">
        <v>47.574333330000002</v>
      </c>
      <c r="DJ777" s="152">
        <v>0.13300000000000001</v>
      </c>
      <c r="DO777" s="154">
        <v>87.182563729999998</v>
      </c>
    </row>
    <row r="778" spans="1:156">
      <c r="A778" s="151">
        <v>5795</v>
      </c>
      <c r="B778" s="152" t="s">
        <v>2859</v>
      </c>
      <c r="C778" s="152" t="s">
        <v>2905</v>
      </c>
      <c r="D778" s="152" t="s">
        <v>2906</v>
      </c>
      <c r="E778" s="152" t="s">
        <v>2907</v>
      </c>
      <c r="F778" s="152" t="s">
        <v>9222</v>
      </c>
      <c r="H778" s="151">
        <v>284180</v>
      </c>
      <c r="L778" s="153" t="s">
        <v>2908</v>
      </c>
      <c r="M778" s="153" t="s">
        <v>2909</v>
      </c>
      <c r="N778" s="152" t="s">
        <v>2910</v>
      </c>
      <c r="P778" s="152">
        <v>17.586400000000001</v>
      </c>
      <c r="Q778" s="152">
        <v>145.8381</v>
      </c>
      <c r="R778" s="152" t="s">
        <v>2911</v>
      </c>
      <c r="S778" s="152" t="s">
        <v>2716</v>
      </c>
      <c r="T778" s="152">
        <v>43.190333330000001</v>
      </c>
      <c r="U778" s="152">
        <v>0.68300000000000005</v>
      </c>
      <c r="V778" s="152">
        <v>18.749333329999999</v>
      </c>
      <c r="X778" s="152">
        <v>9.1910000000000007</v>
      </c>
      <c r="AA778" s="152">
        <v>6.641</v>
      </c>
      <c r="AB778" s="152">
        <v>0.212666667</v>
      </c>
      <c r="AC778" s="152">
        <v>13.04466667</v>
      </c>
      <c r="AD778" s="152">
        <v>1.433333333</v>
      </c>
      <c r="AE778" s="152">
        <v>0.36499999999999999</v>
      </c>
      <c r="AF778" s="152">
        <v>0.10766666699999999</v>
      </c>
      <c r="AI778" s="152">
        <v>93.617999999999995</v>
      </c>
      <c r="AJ778" s="152">
        <v>4.24</v>
      </c>
      <c r="AK778" s="156">
        <f t="shared" si="12"/>
        <v>9.8115540000000001E-2</v>
      </c>
      <c r="AL778" s="151">
        <v>981.15539999999999</v>
      </c>
      <c r="AN778" s="151">
        <v>1516.666667</v>
      </c>
      <c r="AO778" s="151">
        <v>820</v>
      </c>
      <c r="AQ778" s="152">
        <v>5.344241749</v>
      </c>
      <c r="AW778" s="152">
        <v>39.76357668</v>
      </c>
      <c r="AY778" s="151">
        <v>254.1613093</v>
      </c>
      <c r="AZ778" s="152">
        <v>35.47714611</v>
      </c>
      <c r="BA778" s="152">
        <v>37.210388539999997</v>
      </c>
      <c r="BB778" s="152">
        <v>27.61275938</v>
      </c>
      <c r="BC778" s="152">
        <v>205.76049459999999</v>
      </c>
      <c r="BD778" s="152">
        <v>72.976975539999998</v>
      </c>
      <c r="BG778" s="152">
        <v>7.7793933400000004</v>
      </c>
      <c r="BH778" s="152">
        <v>342.63298909999997</v>
      </c>
      <c r="BI778" s="152">
        <v>12.31761343</v>
      </c>
      <c r="BJ778" s="152">
        <v>25.068161969999998</v>
      </c>
      <c r="BK778" s="152">
        <v>0.85032716900000005</v>
      </c>
      <c r="BO778" s="152">
        <v>106.8131095</v>
      </c>
      <c r="BP778" s="152">
        <v>4.7384305900000001</v>
      </c>
      <c r="BQ778" s="152">
        <v>10.246628980000001</v>
      </c>
      <c r="BR778" s="152">
        <v>1.4379226650000001</v>
      </c>
      <c r="BS778" s="152">
        <v>6.126425674</v>
      </c>
      <c r="BT778" s="152">
        <v>1.9526577380000001</v>
      </c>
      <c r="BU778" s="152">
        <v>0.70361742199999999</v>
      </c>
      <c r="BV778" s="152">
        <v>2.247011401</v>
      </c>
      <c r="BW778" s="152">
        <v>0.29411788300000002</v>
      </c>
      <c r="BX778" s="152">
        <v>2.2993464220000002</v>
      </c>
      <c r="BY778" s="152">
        <v>0.50141584400000005</v>
      </c>
      <c r="BZ778" s="152">
        <v>1.3190239530000001</v>
      </c>
      <c r="CA778" s="152">
        <v>0.261344941</v>
      </c>
      <c r="CB778" s="152">
        <v>1.0718155140000001</v>
      </c>
      <c r="CC778" s="152">
        <v>0.18038480000000001</v>
      </c>
      <c r="CD778" s="152">
        <v>0.662664005</v>
      </c>
      <c r="CE778" s="152">
        <v>5.3872110000000001E-2</v>
      </c>
      <c r="CH778" s="152">
        <v>1.8180798979999999</v>
      </c>
      <c r="CJ778" s="152">
        <v>0.45238335699999999</v>
      </c>
      <c r="CK778" s="152">
        <v>0.210812045</v>
      </c>
      <c r="CO778" s="152">
        <v>0.23761749200000001</v>
      </c>
      <c r="DC778" s="152">
        <v>39.499666670000003</v>
      </c>
      <c r="DF778" s="152">
        <v>14.693666670000001</v>
      </c>
      <c r="DG778" s="152">
        <v>45.485833329999998</v>
      </c>
      <c r="DJ778" s="152">
        <v>9.8333332999999995E-2</v>
      </c>
      <c r="DO778" s="154">
        <v>84.658373769999997</v>
      </c>
    </row>
    <row r="779" spans="1:156">
      <c r="A779" s="151">
        <v>5796</v>
      </c>
      <c r="B779" s="152" t="s">
        <v>2859</v>
      </c>
      <c r="C779" s="152" t="s">
        <v>2905</v>
      </c>
      <c r="D779" s="152" t="s">
        <v>2906</v>
      </c>
      <c r="E779" s="152" t="s">
        <v>2907</v>
      </c>
      <c r="F779" s="152" t="s">
        <v>9223</v>
      </c>
      <c r="H779" s="151">
        <v>284180</v>
      </c>
      <c r="L779" s="153" t="s">
        <v>3110</v>
      </c>
      <c r="M779" s="153" t="s">
        <v>3111</v>
      </c>
      <c r="N779" s="152" t="s">
        <v>3112</v>
      </c>
      <c r="P779" s="152">
        <v>17.579999999999998</v>
      </c>
      <c r="Q779" s="152">
        <v>145.83000000000001</v>
      </c>
      <c r="R779" s="152" t="s">
        <v>2911</v>
      </c>
      <c r="S779" s="152" t="s">
        <v>2716</v>
      </c>
      <c r="T779" s="152">
        <v>45.408999999999999</v>
      </c>
      <c r="U779" s="152">
        <v>0.65766666699999998</v>
      </c>
      <c r="V779" s="152">
        <v>19.576666670000002</v>
      </c>
      <c r="X779" s="152">
        <v>7.2556666669999998</v>
      </c>
      <c r="AA779" s="152">
        <v>6.4906666670000002</v>
      </c>
      <c r="AB779" s="152">
        <v>0.173666667</v>
      </c>
      <c r="AC779" s="152">
        <v>14.575333329999999</v>
      </c>
      <c r="AD779" s="152">
        <v>1.7263333329999999</v>
      </c>
      <c r="AE779" s="152">
        <v>0.46899999999999997</v>
      </c>
      <c r="AF779" s="152">
        <v>0.11133333300000001</v>
      </c>
      <c r="AI779" s="152">
        <v>96.445333329999997</v>
      </c>
      <c r="AJ779" s="152">
        <v>2.37</v>
      </c>
      <c r="AK779" s="156">
        <f t="shared" si="12"/>
        <v>6.7096950000000002E-2</v>
      </c>
      <c r="AL779" s="151">
        <v>670.96950000000004</v>
      </c>
      <c r="AN779" s="151">
        <v>1133.333333</v>
      </c>
      <c r="AO779" s="151">
        <v>793.33333330000005</v>
      </c>
      <c r="AW779" s="152">
        <v>42.291232960000002</v>
      </c>
      <c r="AY779" s="151">
        <v>241.92316650000001</v>
      </c>
      <c r="BA779" s="152">
        <v>26.649486929999998</v>
      </c>
      <c r="BC779" s="152">
        <v>70.388272310000005</v>
      </c>
      <c r="BD779" s="152">
        <v>46.598163759999998</v>
      </c>
      <c r="BG779" s="152">
        <v>8.1655863869999994</v>
      </c>
      <c r="BH779" s="152">
        <v>340.14648799999998</v>
      </c>
      <c r="BI779" s="152">
        <v>16.61334527</v>
      </c>
      <c r="BJ779" s="152">
        <v>50.473364660000001</v>
      </c>
      <c r="BK779" s="152">
        <v>0.84266178400000002</v>
      </c>
      <c r="BO779" s="152">
        <v>106.13503110000001</v>
      </c>
      <c r="BP779" s="152">
        <v>5.2543846500000004</v>
      </c>
      <c r="BQ779" s="152">
        <v>11.45213339</v>
      </c>
      <c r="BR779" s="152">
        <v>1.530367818</v>
      </c>
      <c r="BS779" s="152">
        <v>7.7658559479999996</v>
      </c>
      <c r="BT779" s="152">
        <v>2.0711036429999998</v>
      </c>
      <c r="BU779" s="152">
        <v>0.64625381400000004</v>
      </c>
      <c r="BV779" s="152">
        <v>2.8334499879999999</v>
      </c>
      <c r="BW779" s="152">
        <v>0.51849172899999996</v>
      </c>
      <c r="BX779" s="152">
        <v>2.1789444869999999</v>
      </c>
      <c r="BY779" s="152">
        <v>0.80535479099999996</v>
      </c>
      <c r="BZ779" s="152">
        <v>1.75586222</v>
      </c>
      <c r="CB779" s="152">
        <v>1.6925798160000001</v>
      </c>
      <c r="CC779" s="152">
        <v>0.20481993300000001</v>
      </c>
      <c r="CD779" s="152">
        <v>1.0906487199999999</v>
      </c>
      <c r="CH779" s="152">
        <v>1.1937722639999999</v>
      </c>
      <c r="CJ779" s="152">
        <v>0.45906084000000003</v>
      </c>
      <c r="CK779" s="152">
        <v>9.4324774E-2</v>
      </c>
      <c r="CO779" s="152">
        <v>0.21158444500000001</v>
      </c>
      <c r="DC779" s="152">
        <v>39.892833330000002</v>
      </c>
      <c r="DF779" s="152">
        <v>12.438499999999999</v>
      </c>
      <c r="DG779" s="152">
        <v>47.0045</v>
      </c>
      <c r="DJ779" s="152">
        <v>0.105333333</v>
      </c>
      <c r="DO779" s="154">
        <v>87.073990530000003</v>
      </c>
    </row>
    <row r="780" spans="1:156">
      <c r="A780" s="151">
        <v>5830</v>
      </c>
      <c r="B780" s="152" t="s">
        <v>2859</v>
      </c>
      <c r="C780" s="152" t="s">
        <v>2905</v>
      </c>
      <c r="D780" s="152" t="s">
        <v>2906</v>
      </c>
      <c r="E780" s="152" t="s">
        <v>3053</v>
      </c>
      <c r="F780" s="152" t="s">
        <v>9224</v>
      </c>
      <c r="H780" s="151">
        <v>284160</v>
      </c>
      <c r="L780" s="153" t="s">
        <v>3499</v>
      </c>
      <c r="M780" s="153" t="s">
        <v>3376</v>
      </c>
      <c r="N780" s="152" t="s">
        <v>4311</v>
      </c>
      <c r="P780" s="152">
        <v>18.73</v>
      </c>
      <c r="Q780" s="152">
        <v>145.65</v>
      </c>
      <c r="R780" s="152" t="s">
        <v>2911</v>
      </c>
      <c r="S780" s="152" t="s">
        <v>2716</v>
      </c>
      <c r="T780" s="152">
        <v>49.881999999999998</v>
      </c>
      <c r="U780" s="152">
        <v>0.78533333299999997</v>
      </c>
      <c r="V780" s="152">
        <v>16.376333330000001</v>
      </c>
      <c r="X780" s="152">
        <v>8.6479999999999997</v>
      </c>
      <c r="AA780" s="152">
        <v>4.7576666669999996</v>
      </c>
      <c r="AB780" s="152">
        <v>0.200333333</v>
      </c>
      <c r="AC780" s="152">
        <v>9.9466666670000006</v>
      </c>
      <c r="AD780" s="152">
        <v>2.6783333329999999</v>
      </c>
      <c r="AE780" s="152">
        <v>0.80833333299999999</v>
      </c>
      <c r="AF780" s="152">
        <v>0.189</v>
      </c>
      <c r="AI780" s="152">
        <v>94.272000000000006</v>
      </c>
      <c r="AJ780" s="152">
        <v>3.4</v>
      </c>
      <c r="AK780" s="156">
        <f t="shared" si="12"/>
        <v>3.9671530000000003E-2</v>
      </c>
      <c r="AL780" s="151">
        <v>396.71530000000001</v>
      </c>
      <c r="AN780" s="151">
        <v>956.66666669999995</v>
      </c>
      <c r="AO780" s="151">
        <v>1070</v>
      </c>
      <c r="AQ780" s="152">
        <v>5.1631571059999999</v>
      </c>
      <c r="AR780" s="152">
        <v>0.47738262100000001</v>
      </c>
      <c r="AW780" s="152">
        <v>40.17725703</v>
      </c>
      <c r="AY780" s="151">
        <v>250.40984539999999</v>
      </c>
      <c r="AZ780" s="152">
        <v>14.258991290000001</v>
      </c>
      <c r="BA780" s="152">
        <v>28.168737610000001</v>
      </c>
      <c r="BB780" s="152">
        <v>12.80769093</v>
      </c>
      <c r="BC780" s="152">
        <v>106.66613839999999</v>
      </c>
      <c r="BD780" s="152">
        <v>87.960786650000003</v>
      </c>
      <c r="BG780" s="152">
        <v>17.412058909999999</v>
      </c>
      <c r="BH780" s="152">
        <v>305.94580769999999</v>
      </c>
      <c r="BI780" s="152">
        <v>18.737051690000001</v>
      </c>
      <c r="BJ780" s="152">
        <v>46.691226010000001</v>
      </c>
      <c r="BK780" s="152">
        <v>1.000415039</v>
      </c>
      <c r="BN780" s="152">
        <v>0.43374917699999999</v>
      </c>
      <c r="BO780" s="152">
        <v>157.36174159999999</v>
      </c>
      <c r="BP780" s="152">
        <v>6.4692306259999999</v>
      </c>
      <c r="BQ780" s="152">
        <v>13.266278140000001</v>
      </c>
      <c r="BR780" s="152">
        <v>2.0809989789999999</v>
      </c>
      <c r="BS780" s="152">
        <v>9.554319199</v>
      </c>
      <c r="BT780" s="152">
        <v>2.8623192569999998</v>
      </c>
      <c r="BU780" s="152">
        <v>1.052095446</v>
      </c>
      <c r="BV780" s="152">
        <v>3.37446628</v>
      </c>
      <c r="BW780" s="152">
        <v>0.55953937799999998</v>
      </c>
      <c r="BX780" s="152">
        <v>3.366813762</v>
      </c>
      <c r="BY780" s="152">
        <v>0.68341980300000005</v>
      </c>
      <c r="BZ780" s="152">
        <v>1.935987938</v>
      </c>
      <c r="CA780" s="152">
        <v>0.28584102900000002</v>
      </c>
      <c r="CB780" s="152">
        <v>1.78599793</v>
      </c>
      <c r="CC780" s="152">
        <v>0.265113869</v>
      </c>
      <c r="CD780" s="152">
        <v>1.365580037</v>
      </c>
      <c r="CE780" s="152">
        <v>6.1237438999999998E-2</v>
      </c>
      <c r="CH780" s="152">
        <v>2.1517675349999998</v>
      </c>
      <c r="CJ780" s="152">
        <v>0.59246460199999995</v>
      </c>
      <c r="CK780" s="152">
        <v>0.31389257199999998</v>
      </c>
      <c r="CO780" s="152">
        <v>0.21720804599999999</v>
      </c>
      <c r="DC780" s="152">
        <v>39.048333329999998</v>
      </c>
      <c r="DF780" s="152">
        <v>18.897333329999999</v>
      </c>
      <c r="DG780" s="152">
        <v>41.45333333</v>
      </c>
      <c r="DJ780" s="152">
        <v>2.1333332999999999E-2</v>
      </c>
      <c r="DO780" s="154">
        <v>79.634698139999998</v>
      </c>
    </row>
    <row r="781" spans="1:156">
      <c r="A781" s="151">
        <v>5831</v>
      </c>
      <c r="B781" s="152" t="s">
        <v>2859</v>
      </c>
      <c r="C781" s="152" t="s">
        <v>2905</v>
      </c>
      <c r="D781" s="152" t="s">
        <v>2906</v>
      </c>
      <c r="E781" s="152" t="s">
        <v>3053</v>
      </c>
      <c r="F781" s="152" t="s">
        <v>9225</v>
      </c>
      <c r="H781" s="151">
        <v>284160</v>
      </c>
      <c r="L781" s="153" t="s">
        <v>3499</v>
      </c>
      <c r="M781" s="153" t="s">
        <v>3291</v>
      </c>
      <c r="N781" s="152" t="s">
        <v>3500</v>
      </c>
      <c r="P781" s="152">
        <v>18.73</v>
      </c>
      <c r="Q781" s="152">
        <v>145.65</v>
      </c>
      <c r="R781" s="152" t="s">
        <v>2911</v>
      </c>
      <c r="S781" s="152" t="s">
        <v>2716</v>
      </c>
      <c r="T781" s="152">
        <v>47.414666670000003</v>
      </c>
      <c r="U781" s="152">
        <v>0.77033333299999995</v>
      </c>
      <c r="V781" s="152">
        <v>18.34866667</v>
      </c>
      <c r="X781" s="152">
        <v>8.9036666669999995</v>
      </c>
      <c r="AA781" s="152">
        <v>4.5963333329999996</v>
      </c>
      <c r="AB781" s="152">
        <v>0.16966666699999999</v>
      </c>
      <c r="AC781" s="152">
        <v>11.894</v>
      </c>
      <c r="AD781" s="152">
        <v>2.052</v>
      </c>
      <c r="AE781" s="152">
        <v>0.56866666700000001</v>
      </c>
      <c r="AF781" s="152">
        <v>0.149666667</v>
      </c>
      <c r="AI781" s="152">
        <v>94.867666670000006</v>
      </c>
      <c r="AJ781" s="152">
        <v>1.93</v>
      </c>
      <c r="AK781" s="156">
        <f t="shared" si="12"/>
        <v>1.40030968E-2</v>
      </c>
      <c r="AL781" s="151">
        <v>140.030968</v>
      </c>
      <c r="AN781" s="151">
        <v>1466.666667</v>
      </c>
      <c r="AO781" s="151">
        <v>843.33333330000005</v>
      </c>
      <c r="AW781" s="152">
        <v>38.071516549999998</v>
      </c>
      <c r="AY781" s="151">
        <v>282.65915130000002</v>
      </c>
      <c r="AZ781" s="152">
        <v>23.313777420000001</v>
      </c>
      <c r="BA781" s="152">
        <v>28.548845450000002</v>
      </c>
      <c r="BC781" s="152">
        <v>118.64172790000001</v>
      </c>
      <c r="BD781" s="152">
        <v>89.718932649999999</v>
      </c>
      <c r="BG781" s="152">
        <v>14.87284745</v>
      </c>
      <c r="BH781" s="152">
        <v>338.78110950000001</v>
      </c>
      <c r="BI781" s="152">
        <v>13.289654990000001</v>
      </c>
      <c r="BJ781" s="152">
        <v>29.337488520000001</v>
      </c>
      <c r="BK781" s="152">
        <v>0.70566053900000003</v>
      </c>
      <c r="BO781" s="152">
        <v>98.280825210000003</v>
      </c>
      <c r="BP781" s="152">
        <v>4.7741450600000004</v>
      </c>
      <c r="BQ781" s="152">
        <v>10.006387520000001</v>
      </c>
      <c r="BR781" s="152">
        <v>1.5201556570000001</v>
      </c>
      <c r="BS781" s="152">
        <v>7.8539173599999996</v>
      </c>
      <c r="BT781" s="152">
        <v>2.0913749949999998</v>
      </c>
      <c r="BU781" s="152">
        <v>0.73853126199999997</v>
      </c>
      <c r="BV781" s="152">
        <v>2.2475124829999999</v>
      </c>
      <c r="BW781" s="152">
        <v>0.37172846199999998</v>
      </c>
      <c r="BX781" s="152">
        <v>2.3709962500000001</v>
      </c>
      <c r="BY781" s="152">
        <v>0.54176885200000002</v>
      </c>
      <c r="BZ781" s="152">
        <v>1.4719110529999999</v>
      </c>
      <c r="CA781" s="152">
        <v>0.14894410899999999</v>
      </c>
      <c r="CB781" s="152">
        <v>1.3864249470000001</v>
      </c>
      <c r="CC781" s="152">
        <v>0.22874366700000001</v>
      </c>
      <c r="CD781" s="152">
        <v>1.0151306470000001</v>
      </c>
      <c r="CE781" s="152">
        <v>4.3874916999999999E-2</v>
      </c>
      <c r="CH781" s="152">
        <v>1.656011476</v>
      </c>
      <c r="CJ781" s="152">
        <v>0.45020375299999998</v>
      </c>
      <c r="CK781" s="152">
        <v>0.246813907</v>
      </c>
      <c r="CO781" s="152">
        <v>0.251</v>
      </c>
      <c r="DC781" s="152">
        <v>39.026666669999997</v>
      </c>
      <c r="DF781" s="152">
        <v>16.963000000000001</v>
      </c>
      <c r="DG781" s="152">
        <v>43.170333329999998</v>
      </c>
      <c r="DJ781" s="152">
        <v>5.1499999999999997E-2</v>
      </c>
      <c r="DO781" s="154">
        <v>81.938537400000001</v>
      </c>
    </row>
    <row r="782" spans="1:156">
      <c r="A782" s="151">
        <v>5833</v>
      </c>
      <c r="B782" s="152" t="s">
        <v>2859</v>
      </c>
      <c r="C782" s="152" t="s">
        <v>2885</v>
      </c>
      <c r="D782" s="152" t="s">
        <v>2886</v>
      </c>
      <c r="E782" s="152" t="s">
        <v>2887</v>
      </c>
      <c r="F782" s="152" t="s">
        <v>9226</v>
      </c>
      <c r="G782" s="152" t="s">
        <v>9310</v>
      </c>
      <c r="H782" s="151">
        <v>211060</v>
      </c>
      <c r="J782" s="151" t="s">
        <v>2950</v>
      </c>
      <c r="L782" s="153" t="s">
        <v>2951</v>
      </c>
      <c r="M782" s="153" t="s">
        <v>3255</v>
      </c>
      <c r="R782" s="152" t="s">
        <v>2030</v>
      </c>
      <c r="S782" s="152" t="s">
        <v>2716</v>
      </c>
      <c r="T782" s="152">
        <v>46.2</v>
      </c>
      <c r="U782" s="152">
        <v>1.71</v>
      </c>
      <c r="V782" s="152">
        <v>19.829999999999998</v>
      </c>
      <c r="X782" s="152">
        <v>6.83</v>
      </c>
      <c r="AA782" s="152">
        <v>2.4089999999999998</v>
      </c>
      <c r="AB782" s="152">
        <v>0.153</v>
      </c>
      <c r="AC782" s="152">
        <v>8.89</v>
      </c>
      <c r="AD782" s="152">
        <v>5.9409999999999998</v>
      </c>
      <c r="AE782" s="152">
        <v>2.11</v>
      </c>
      <c r="AF782" s="152">
        <v>0.95</v>
      </c>
      <c r="AI782" s="152">
        <v>95.022999999999996</v>
      </c>
      <c r="AJ782" s="152">
        <v>0.24</v>
      </c>
      <c r="AK782" s="156">
        <f t="shared" si="12"/>
        <v>1.8462378240000001E-2</v>
      </c>
      <c r="AL782" s="151">
        <v>184.62378240000001</v>
      </c>
      <c r="AN782" s="151">
        <v>3539</v>
      </c>
      <c r="AO782" s="151">
        <v>4104</v>
      </c>
      <c r="DC782" s="152">
        <v>39.825194400000001</v>
      </c>
      <c r="DF782" s="152">
        <v>11.86128866</v>
      </c>
      <c r="DG782" s="152">
        <v>47.69609629</v>
      </c>
      <c r="DH782" s="152">
        <v>0.239796537</v>
      </c>
      <c r="DM782" s="152">
        <v>0.29493066099999998</v>
      </c>
      <c r="DO782" s="154">
        <v>87.756985049999997</v>
      </c>
      <c r="ED782" s="152">
        <v>48.37</v>
      </c>
      <c r="EE782" s="152">
        <v>1.54</v>
      </c>
      <c r="EF782" s="152">
        <v>15.09</v>
      </c>
      <c r="EG782" s="152">
        <v>0.04</v>
      </c>
      <c r="EH782" s="152">
        <v>9.3764060110000003</v>
      </c>
      <c r="EJ782" s="152">
        <v>10.42</v>
      </c>
      <c r="EK782" s="152">
        <v>0.17</v>
      </c>
      <c r="EL782" s="152">
        <v>7.31</v>
      </c>
      <c r="EM782" s="152">
        <v>11.69</v>
      </c>
      <c r="EO782" s="152">
        <v>3.45</v>
      </c>
      <c r="EP782" s="152">
        <v>1.4</v>
      </c>
      <c r="EQ782" s="152">
        <v>0.63</v>
      </c>
      <c r="ER782" s="152">
        <v>100.2</v>
      </c>
      <c r="ES782" s="152">
        <v>0.06</v>
      </c>
      <c r="EY782" s="151">
        <v>100</v>
      </c>
      <c r="EZ782" s="151">
        <v>1600</v>
      </c>
    </row>
    <row r="783" spans="1:156">
      <c r="A783" s="151">
        <v>5834</v>
      </c>
      <c r="B783" s="152" t="s">
        <v>2859</v>
      </c>
      <c r="C783" s="152" t="s">
        <v>2885</v>
      </c>
      <c r="D783" s="152" t="s">
        <v>2886</v>
      </c>
      <c r="E783" s="152" t="s">
        <v>2887</v>
      </c>
      <c r="F783" s="152" t="s">
        <v>9227</v>
      </c>
      <c r="G783" s="152" t="s">
        <v>9310</v>
      </c>
      <c r="H783" s="151">
        <v>211060</v>
      </c>
      <c r="J783" s="151" t="s">
        <v>2950</v>
      </c>
      <c r="L783" s="153" t="s">
        <v>2951</v>
      </c>
      <c r="M783" s="153" t="s">
        <v>3842</v>
      </c>
      <c r="R783" s="152" t="s">
        <v>2030</v>
      </c>
      <c r="S783" s="152" t="s">
        <v>2716</v>
      </c>
      <c r="T783" s="152">
        <v>48.487000000000002</v>
      </c>
      <c r="U783" s="152">
        <v>1.5649999999999999</v>
      </c>
      <c r="V783" s="152">
        <v>17.736000000000001</v>
      </c>
      <c r="X783" s="152">
        <v>6.734</v>
      </c>
      <c r="AA783" s="152">
        <v>2.0670000000000002</v>
      </c>
      <c r="AB783" s="152" t="s">
        <v>2867</v>
      </c>
      <c r="AC783" s="152">
        <v>11.04</v>
      </c>
      <c r="AD783" s="152">
        <v>5.0330000000000004</v>
      </c>
      <c r="AE783" s="152">
        <v>2.339</v>
      </c>
      <c r="AF783" s="152">
        <v>0.59599999999999997</v>
      </c>
      <c r="AI783" s="152">
        <v>95.596999999999994</v>
      </c>
      <c r="AJ783" s="152">
        <v>0.05</v>
      </c>
      <c r="AK783" s="156">
        <f t="shared" si="12"/>
        <v>4.098639472E-2</v>
      </c>
      <c r="AL783" s="151">
        <v>409.86394719999998</v>
      </c>
      <c r="AN783" s="151">
        <v>1935</v>
      </c>
      <c r="AO783" s="151">
        <v>2370</v>
      </c>
      <c r="DC783" s="152">
        <v>38.619999999999997</v>
      </c>
      <c r="DF783" s="152">
        <v>16.79</v>
      </c>
      <c r="DG783" s="152">
        <v>43.72</v>
      </c>
      <c r="DH783" s="152">
        <v>0.32</v>
      </c>
      <c r="DM783" s="152">
        <v>0.26</v>
      </c>
      <c r="DO783" s="154">
        <v>82.274669720000006</v>
      </c>
      <c r="ED783" s="152">
        <v>48.37</v>
      </c>
      <c r="EE783" s="152">
        <v>1.54</v>
      </c>
      <c r="EF783" s="152">
        <v>15.09</v>
      </c>
      <c r="EG783" s="152">
        <v>0.04</v>
      </c>
      <c r="EH783" s="152">
        <v>9.3764060110000003</v>
      </c>
      <c r="EJ783" s="152">
        <v>10.42</v>
      </c>
      <c r="EK783" s="152">
        <v>0.17</v>
      </c>
      <c r="EL783" s="152">
        <v>7.31</v>
      </c>
      <c r="EM783" s="152">
        <v>11.69</v>
      </c>
      <c r="EO783" s="152">
        <v>3.45</v>
      </c>
      <c r="EP783" s="152">
        <v>1.4</v>
      </c>
      <c r="EQ783" s="152">
        <v>0.63</v>
      </c>
      <c r="ER783" s="152">
        <v>100.2</v>
      </c>
      <c r="ES783" s="152">
        <v>0.06</v>
      </c>
      <c r="EY783" s="151">
        <v>100</v>
      </c>
      <c r="EZ783" s="151">
        <v>1600</v>
      </c>
    </row>
    <row r="784" spans="1:156">
      <c r="A784" s="151">
        <v>5839</v>
      </c>
      <c r="B784" s="152" t="s">
        <v>2859</v>
      </c>
      <c r="C784" s="152" t="s">
        <v>2885</v>
      </c>
      <c r="D784" s="152" t="s">
        <v>2886</v>
      </c>
      <c r="E784" s="152" t="s">
        <v>2887</v>
      </c>
      <c r="F784" s="152" t="s">
        <v>9228</v>
      </c>
      <c r="G784" s="152" t="s">
        <v>9310</v>
      </c>
      <c r="H784" s="151">
        <v>211060</v>
      </c>
      <c r="J784" s="151" t="s">
        <v>2950</v>
      </c>
      <c r="L784" s="153" t="s">
        <v>2951</v>
      </c>
      <c r="M784" s="153" t="s">
        <v>3032</v>
      </c>
      <c r="R784" s="152" t="s">
        <v>2030</v>
      </c>
      <c r="S784" s="152" t="s">
        <v>2716</v>
      </c>
      <c r="T784" s="152">
        <v>44.85</v>
      </c>
      <c r="U784" s="152">
        <v>1.8009999999999999</v>
      </c>
      <c r="V784" s="152">
        <v>18.526</v>
      </c>
      <c r="X784" s="152">
        <v>6</v>
      </c>
      <c r="AA784" s="152">
        <v>1.671</v>
      </c>
      <c r="AB784" s="152">
        <v>6.4000000000000001E-2</v>
      </c>
      <c r="AC784" s="152">
        <v>15.36</v>
      </c>
      <c r="AD784" s="152">
        <v>4.7750000000000004</v>
      </c>
      <c r="AE784" s="152">
        <v>1.641</v>
      </c>
      <c r="AF784" s="152">
        <v>0.879</v>
      </c>
      <c r="AG784" s="152">
        <v>5.0000000000000001E-3</v>
      </c>
      <c r="AI784" s="152">
        <v>95.597999999999999</v>
      </c>
      <c r="AJ784" s="152">
        <v>0.19</v>
      </c>
      <c r="AK784" s="156">
        <f t="shared" si="12"/>
        <v>2.6677741200000004E-2</v>
      </c>
      <c r="AL784" s="151">
        <v>266.77741200000003</v>
      </c>
      <c r="AN784" s="151">
        <v>2750</v>
      </c>
      <c r="AO784" s="151">
        <v>2970</v>
      </c>
      <c r="DC784" s="152">
        <v>38.68</v>
      </c>
      <c r="DF784" s="152">
        <v>13.86</v>
      </c>
      <c r="DG784" s="152">
        <v>46.59</v>
      </c>
      <c r="DH784" s="152">
        <v>0.25</v>
      </c>
      <c r="DM784" s="152">
        <v>0.35</v>
      </c>
      <c r="DO784" s="154">
        <v>85.69794134</v>
      </c>
      <c r="ED784" s="152">
        <v>48.37</v>
      </c>
      <c r="EE784" s="152">
        <v>1.54</v>
      </c>
      <c r="EF784" s="152">
        <v>15.09</v>
      </c>
      <c r="EG784" s="152">
        <v>0.04</v>
      </c>
      <c r="EH784" s="152">
        <v>9.3764060110000003</v>
      </c>
      <c r="EJ784" s="152">
        <v>10.42</v>
      </c>
      <c r="EK784" s="152">
        <v>0.17</v>
      </c>
      <c r="EL784" s="152">
        <v>7.31</v>
      </c>
      <c r="EM784" s="152">
        <v>11.69</v>
      </c>
      <c r="EO784" s="152">
        <v>3.45</v>
      </c>
      <c r="EP784" s="152">
        <v>1.4</v>
      </c>
      <c r="EQ784" s="152">
        <v>0.63</v>
      </c>
      <c r="ER784" s="152">
        <v>100.2</v>
      </c>
      <c r="ES784" s="152">
        <v>0.06</v>
      </c>
      <c r="EY784" s="151">
        <v>100</v>
      </c>
      <c r="EZ784" s="151">
        <v>1600</v>
      </c>
    </row>
    <row r="785" spans="1:156">
      <c r="A785" s="151">
        <v>5841</v>
      </c>
      <c r="B785" s="152" t="s">
        <v>2859</v>
      </c>
      <c r="C785" s="152" t="s">
        <v>2885</v>
      </c>
      <c r="D785" s="152" t="s">
        <v>2886</v>
      </c>
      <c r="E785" s="152" t="s">
        <v>2887</v>
      </c>
      <c r="F785" s="152" t="s">
        <v>9229</v>
      </c>
      <c r="G785" s="152" t="s">
        <v>9310</v>
      </c>
      <c r="H785" s="151">
        <v>211060</v>
      </c>
      <c r="J785" s="151" t="s">
        <v>2950</v>
      </c>
      <c r="L785" s="153" t="s">
        <v>2951</v>
      </c>
      <c r="M785" s="153" t="s">
        <v>5072</v>
      </c>
      <c r="R785" s="152" t="s">
        <v>2030</v>
      </c>
      <c r="S785" s="152" t="s">
        <v>2716</v>
      </c>
      <c r="T785" s="152">
        <v>52.493499999999997</v>
      </c>
      <c r="U785" s="152">
        <v>1.452</v>
      </c>
      <c r="V785" s="152">
        <v>18.420500000000001</v>
      </c>
      <c r="X785" s="152">
        <v>4.4524999999999997</v>
      </c>
      <c r="AA785" s="152">
        <v>1.5820000000000001</v>
      </c>
      <c r="AB785" s="152">
        <v>6.9000000000000006E-2</v>
      </c>
      <c r="AC785" s="152">
        <v>10.8065</v>
      </c>
      <c r="AD785" s="152">
        <v>6.0330000000000004</v>
      </c>
      <c r="AE785" s="152">
        <v>2.3555000000000001</v>
      </c>
      <c r="AF785" s="152">
        <v>0.39200000000000002</v>
      </c>
      <c r="AI785" s="152">
        <v>98.0565</v>
      </c>
      <c r="AJ785" s="152">
        <v>0.11230211599999999</v>
      </c>
      <c r="AK785" s="156">
        <f t="shared" si="12"/>
        <v>0.12789669910000001</v>
      </c>
      <c r="AL785" s="151">
        <v>1278.966991</v>
      </c>
      <c r="AN785" s="151">
        <v>1390</v>
      </c>
      <c r="AO785" s="151">
        <v>1845</v>
      </c>
      <c r="DC785" s="152">
        <v>39.933999999999997</v>
      </c>
      <c r="DF785" s="152">
        <v>12.44</v>
      </c>
      <c r="DG785" s="152">
        <v>48.765999999999998</v>
      </c>
      <c r="DH785" s="152">
        <v>0.217</v>
      </c>
      <c r="DM785" s="152">
        <v>0.187</v>
      </c>
      <c r="DO785" s="154">
        <v>87.480874130000004</v>
      </c>
      <c r="ED785" s="152">
        <v>48.37</v>
      </c>
      <c r="EE785" s="152">
        <v>1.54</v>
      </c>
      <c r="EF785" s="152">
        <v>15.09</v>
      </c>
      <c r="EG785" s="152">
        <v>0.04</v>
      </c>
      <c r="EH785" s="152">
        <v>9.3764060110000003</v>
      </c>
      <c r="EJ785" s="152">
        <v>10.42</v>
      </c>
      <c r="EK785" s="152">
        <v>0.17</v>
      </c>
      <c r="EL785" s="152">
        <v>7.31</v>
      </c>
      <c r="EM785" s="152">
        <v>11.69</v>
      </c>
      <c r="EO785" s="152">
        <v>3.45</v>
      </c>
      <c r="EP785" s="152">
        <v>1.4</v>
      </c>
      <c r="EQ785" s="152">
        <v>0.63</v>
      </c>
      <c r="ER785" s="152">
        <v>100.2</v>
      </c>
      <c r="ES785" s="152">
        <v>0.06</v>
      </c>
      <c r="EY785" s="151">
        <v>100</v>
      </c>
      <c r="EZ785" s="151">
        <v>1600</v>
      </c>
    </row>
    <row r="786" spans="1:156">
      <c r="A786" s="151">
        <v>5847</v>
      </c>
      <c r="B786" s="152" t="s">
        <v>2859</v>
      </c>
      <c r="C786" s="152" t="s">
        <v>2885</v>
      </c>
      <c r="D786" s="152" t="s">
        <v>2886</v>
      </c>
      <c r="E786" s="152" t="s">
        <v>2887</v>
      </c>
      <c r="F786" s="152" t="s">
        <v>9230</v>
      </c>
      <c r="G786" s="152" t="s">
        <v>9310</v>
      </c>
      <c r="H786" s="151">
        <v>211060</v>
      </c>
      <c r="J786" s="151" t="s">
        <v>2950</v>
      </c>
      <c r="L786" s="153" t="s">
        <v>2951</v>
      </c>
      <c r="M786" s="153" t="s">
        <v>2952</v>
      </c>
      <c r="R786" s="152" t="s">
        <v>2030</v>
      </c>
      <c r="S786" s="152" t="s">
        <v>2716</v>
      </c>
      <c r="T786" s="152">
        <v>44.19</v>
      </c>
      <c r="U786" s="152">
        <v>1.72</v>
      </c>
      <c r="V786" s="152">
        <v>16.16</v>
      </c>
      <c r="X786" s="152">
        <v>7.3</v>
      </c>
      <c r="AA786" s="152">
        <v>3.12</v>
      </c>
      <c r="AB786" s="152">
        <v>0.22</v>
      </c>
      <c r="AC786" s="152">
        <v>16.11</v>
      </c>
      <c r="AD786" s="152">
        <v>4.51</v>
      </c>
      <c r="AE786" s="152">
        <v>0.99</v>
      </c>
      <c r="AF786" s="152">
        <v>0.66</v>
      </c>
      <c r="AI786" s="152">
        <v>94.98</v>
      </c>
      <c r="AJ786" s="152">
        <v>0.25727262400000001</v>
      </c>
      <c r="AK786" s="156">
        <f t="shared" si="12"/>
        <v>0.23360976369999997</v>
      </c>
      <c r="AL786" s="151">
        <v>2336.0976369999998</v>
      </c>
      <c r="AN786" s="151">
        <v>3570</v>
      </c>
      <c r="AO786" s="151">
        <v>3785</v>
      </c>
      <c r="DC786" s="152">
        <v>40.518999999999998</v>
      </c>
      <c r="DF786" s="152">
        <v>12.461</v>
      </c>
      <c r="DG786" s="152">
        <v>48.582000000000001</v>
      </c>
      <c r="DH786" s="152">
        <v>7.0999999999999994E-2</v>
      </c>
      <c r="DM786" s="152">
        <v>0.27</v>
      </c>
      <c r="DO786" s="154">
        <v>87.420878329999994</v>
      </c>
      <c r="ED786" s="152">
        <v>48.37</v>
      </c>
      <c r="EE786" s="152">
        <v>1.54</v>
      </c>
      <c r="EF786" s="152">
        <v>15.09</v>
      </c>
      <c r="EG786" s="152">
        <v>0.04</v>
      </c>
      <c r="EH786" s="152">
        <v>9.3764060110000003</v>
      </c>
      <c r="EJ786" s="152">
        <v>10.42</v>
      </c>
      <c r="EK786" s="152">
        <v>0.17</v>
      </c>
      <c r="EL786" s="152">
        <v>7.31</v>
      </c>
      <c r="EM786" s="152">
        <v>11.69</v>
      </c>
      <c r="EO786" s="152">
        <v>3.45</v>
      </c>
      <c r="EP786" s="152">
        <v>1.4</v>
      </c>
      <c r="EQ786" s="152">
        <v>0.63</v>
      </c>
      <c r="ER786" s="152">
        <v>100.2</v>
      </c>
      <c r="ES786" s="152">
        <v>0.06</v>
      </c>
      <c r="EY786" s="151">
        <v>100</v>
      </c>
      <c r="EZ786" s="151">
        <v>1600</v>
      </c>
    </row>
    <row r="787" spans="1:156">
      <c r="A787" s="151">
        <v>5848</v>
      </c>
      <c r="B787" s="152" t="s">
        <v>2859</v>
      </c>
      <c r="C787" s="152" t="s">
        <v>2885</v>
      </c>
      <c r="D787" s="152" t="s">
        <v>2886</v>
      </c>
      <c r="E787" s="152" t="s">
        <v>2887</v>
      </c>
      <c r="F787" s="152" t="s">
        <v>9231</v>
      </c>
      <c r="G787" s="152" t="s">
        <v>9310</v>
      </c>
      <c r="H787" s="151">
        <v>211060</v>
      </c>
      <c r="J787" s="151" t="s">
        <v>2950</v>
      </c>
      <c r="L787" s="153" t="s">
        <v>2951</v>
      </c>
      <c r="M787" s="153" t="s">
        <v>3195</v>
      </c>
      <c r="R787" s="152" t="s">
        <v>2030</v>
      </c>
      <c r="S787" s="152" t="s">
        <v>2716</v>
      </c>
      <c r="T787" s="152">
        <v>45.893999999999998</v>
      </c>
      <c r="U787" s="152">
        <v>1.7330000000000001</v>
      </c>
      <c r="V787" s="152">
        <v>16.097999999999999</v>
      </c>
      <c r="X787" s="152">
        <v>6.6980000000000004</v>
      </c>
      <c r="AA787" s="152">
        <v>3.0550000000000002</v>
      </c>
      <c r="AB787" s="152">
        <v>3.0000000000000001E-3</v>
      </c>
      <c r="AC787" s="152">
        <v>16.536999999999999</v>
      </c>
      <c r="AD787" s="152">
        <v>5.2489999999999997</v>
      </c>
      <c r="AE787" s="152">
        <v>1.129</v>
      </c>
      <c r="AF787" s="152">
        <v>0.69</v>
      </c>
      <c r="AI787" s="152">
        <v>97.085999999999999</v>
      </c>
      <c r="AJ787" s="152">
        <v>0.25810018899999998</v>
      </c>
      <c r="AK787" s="156">
        <f t="shared" si="12"/>
        <v>0.26736793870000003</v>
      </c>
      <c r="AL787" s="151">
        <v>2673.6793870000001</v>
      </c>
      <c r="AN787" s="151">
        <v>3770</v>
      </c>
      <c r="AO787" s="151">
        <v>3140</v>
      </c>
      <c r="DC787" s="152">
        <v>40.518999999999998</v>
      </c>
      <c r="DF787" s="152">
        <v>12.461</v>
      </c>
      <c r="DG787" s="152">
        <v>48.582000000000001</v>
      </c>
      <c r="DH787" s="152">
        <v>7.0999999999999994E-2</v>
      </c>
      <c r="DM787" s="152">
        <v>0.27</v>
      </c>
      <c r="DO787" s="154">
        <v>87.420878329999994</v>
      </c>
      <c r="ED787" s="152">
        <v>48.37</v>
      </c>
      <c r="EE787" s="152">
        <v>1.54</v>
      </c>
      <c r="EF787" s="152">
        <v>15.09</v>
      </c>
      <c r="EG787" s="152">
        <v>0.04</v>
      </c>
      <c r="EH787" s="152">
        <v>9.3764060110000003</v>
      </c>
      <c r="EJ787" s="152">
        <v>10.42</v>
      </c>
      <c r="EK787" s="152">
        <v>0.17</v>
      </c>
      <c r="EL787" s="152">
        <v>7.31</v>
      </c>
      <c r="EM787" s="152">
        <v>11.69</v>
      </c>
      <c r="EO787" s="152">
        <v>3.45</v>
      </c>
      <c r="EP787" s="152">
        <v>1.4</v>
      </c>
      <c r="EQ787" s="152">
        <v>0.63</v>
      </c>
      <c r="ER787" s="152">
        <v>100.2</v>
      </c>
      <c r="ES787" s="152">
        <v>0.06</v>
      </c>
      <c r="EY787" s="151">
        <v>100</v>
      </c>
      <c r="EZ787" s="151">
        <v>1600</v>
      </c>
    </row>
    <row r="788" spans="1:156">
      <c r="A788" s="151">
        <v>5849</v>
      </c>
      <c r="B788" s="152" t="s">
        <v>2859</v>
      </c>
      <c r="C788" s="152" t="s">
        <v>2885</v>
      </c>
      <c r="D788" s="152" t="s">
        <v>2886</v>
      </c>
      <c r="E788" s="152" t="s">
        <v>2887</v>
      </c>
      <c r="F788" s="152" t="s">
        <v>9232</v>
      </c>
      <c r="G788" s="152" t="s">
        <v>9310</v>
      </c>
      <c r="H788" s="151">
        <v>211060</v>
      </c>
      <c r="J788" s="151" t="s">
        <v>2950</v>
      </c>
      <c r="L788" s="153" t="s">
        <v>2951</v>
      </c>
      <c r="M788" s="153" t="s">
        <v>3124</v>
      </c>
      <c r="R788" s="152" t="s">
        <v>2030</v>
      </c>
      <c r="S788" s="152" t="s">
        <v>2716</v>
      </c>
      <c r="T788" s="152">
        <v>45.49</v>
      </c>
      <c r="U788" s="152">
        <v>1.5860000000000001</v>
      </c>
      <c r="V788" s="152">
        <v>16.016999999999999</v>
      </c>
      <c r="X788" s="152">
        <v>6.8369999999999997</v>
      </c>
      <c r="AA788" s="152">
        <v>2.8450000000000002</v>
      </c>
      <c r="AB788" s="152">
        <v>0.188</v>
      </c>
      <c r="AC788" s="152">
        <v>16.97</v>
      </c>
      <c r="AD788" s="152">
        <v>4.8879999999999999</v>
      </c>
      <c r="AE788" s="152">
        <v>1.169</v>
      </c>
      <c r="AF788" s="152">
        <v>0.68600000000000005</v>
      </c>
      <c r="AI788" s="152">
        <v>96.676000000000002</v>
      </c>
      <c r="AJ788" s="152">
        <v>0.240596272</v>
      </c>
      <c r="AK788" s="156">
        <f t="shared" si="12"/>
        <v>0.21066110800000001</v>
      </c>
      <c r="AL788" s="151">
        <v>2106.6110800000001</v>
      </c>
      <c r="AN788" s="151">
        <v>4150</v>
      </c>
      <c r="AO788" s="151">
        <v>3850</v>
      </c>
      <c r="DC788" s="152">
        <v>40.518999999999998</v>
      </c>
      <c r="DF788" s="152">
        <v>12.461</v>
      </c>
      <c r="DG788" s="152">
        <v>48.582000000000001</v>
      </c>
      <c r="DH788" s="152">
        <v>7.0999999999999994E-2</v>
      </c>
      <c r="DM788" s="152">
        <v>0.27</v>
      </c>
      <c r="DO788" s="154">
        <v>87.420878329999994</v>
      </c>
      <c r="ED788" s="152">
        <v>48.37</v>
      </c>
      <c r="EE788" s="152">
        <v>1.54</v>
      </c>
      <c r="EF788" s="152">
        <v>15.09</v>
      </c>
      <c r="EG788" s="152">
        <v>0.04</v>
      </c>
      <c r="EH788" s="152">
        <v>9.3764060110000003</v>
      </c>
      <c r="EJ788" s="152">
        <v>10.42</v>
      </c>
      <c r="EK788" s="152">
        <v>0.17</v>
      </c>
      <c r="EL788" s="152">
        <v>7.31</v>
      </c>
      <c r="EM788" s="152">
        <v>11.69</v>
      </c>
      <c r="EO788" s="152">
        <v>3.45</v>
      </c>
      <c r="EP788" s="152">
        <v>1.4</v>
      </c>
      <c r="EQ788" s="152">
        <v>0.63</v>
      </c>
      <c r="ER788" s="152">
        <v>100.2</v>
      </c>
      <c r="ES788" s="152">
        <v>0.06</v>
      </c>
      <c r="EY788" s="151">
        <v>100</v>
      </c>
      <c r="EZ788" s="151">
        <v>1600</v>
      </c>
    </row>
    <row r="789" spans="1:156">
      <c r="A789" s="151">
        <v>5850</v>
      </c>
      <c r="B789" s="152" t="s">
        <v>2859</v>
      </c>
      <c r="C789" s="152" t="s">
        <v>2885</v>
      </c>
      <c r="D789" s="152" t="s">
        <v>2886</v>
      </c>
      <c r="E789" s="152" t="s">
        <v>2887</v>
      </c>
      <c r="F789" s="152" t="s">
        <v>9233</v>
      </c>
      <c r="G789" s="152" t="s">
        <v>9310</v>
      </c>
      <c r="H789" s="151">
        <v>211060</v>
      </c>
      <c r="J789" s="151" t="s">
        <v>2950</v>
      </c>
      <c r="L789" s="153" t="s">
        <v>2951</v>
      </c>
      <c r="M789" s="153" t="s">
        <v>3029</v>
      </c>
      <c r="R789" s="152" t="s">
        <v>2030</v>
      </c>
      <c r="S789" s="152" t="s">
        <v>2716</v>
      </c>
      <c r="T789" s="152">
        <v>44.81</v>
      </c>
      <c r="U789" s="152">
        <v>1.82</v>
      </c>
      <c r="V789" s="152">
        <v>17</v>
      </c>
      <c r="X789" s="152">
        <v>7.54</v>
      </c>
      <c r="AA789" s="152">
        <v>2.63</v>
      </c>
      <c r="AB789" s="152">
        <v>0.09</v>
      </c>
      <c r="AC789" s="152">
        <v>14.67</v>
      </c>
      <c r="AD789" s="152">
        <v>4.6500000000000004</v>
      </c>
      <c r="AE789" s="152">
        <v>1.44</v>
      </c>
      <c r="AF789" s="152">
        <v>0.52</v>
      </c>
      <c r="AI789" s="152">
        <v>95.17</v>
      </c>
      <c r="AJ789" s="152">
        <v>0.23669454400000001</v>
      </c>
      <c r="AK789" s="156">
        <f t="shared" si="12"/>
        <v>0.10250969419999999</v>
      </c>
      <c r="AL789" s="151">
        <v>1025.0969419999999</v>
      </c>
      <c r="AN789" s="151">
        <v>2863</v>
      </c>
      <c r="AO789" s="151">
        <v>3220</v>
      </c>
      <c r="DC789" s="152">
        <v>40.518999999999998</v>
      </c>
      <c r="DF789" s="152">
        <v>12.461</v>
      </c>
      <c r="DG789" s="152">
        <v>48.582000000000001</v>
      </c>
      <c r="DH789" s="152">
        <v>7.0999999999999994E-2</v>
      </c>
      <c r="DM789" s="152">
        <v>0.27</v>
      </c>
      <c r="DO789" s="154">
        <v>87.420878329999994</v>
      </c>
      <c r="ED789" s="152">
        <v>48.37</v>
      </c>
      <c r="EE789" s="152">
        <v>1.54</v>
      </c>
      <c r="EF789" s="152">
        <v>15.09</v>
      </c>
      <c r="EG789" s="152">
        <v>0.04</v>
      </c>
      <c r="EH789" s="152">
        <v>9.3764060110000003</v>
      </c>
      <c r="EJ789" s="152">
        <v>10.42</v>
      </c>
      <c r="EK789" s="152">
        <v>0.17</v>
      </c>
      <c r="EL789" s="152">
        <v>7.31</v>
      </c>
      <c r="EM789" s="152">
        <v>11.69</v>
      </c>
      <c r="EO789" s="152">
        <v>3.45</v>
      </c>
      <c r="EP789" s="152">
        <v>1.4</v>
      </c>
      <c r="EQ789" s="152">
        <v>0.63</v>
      </c>
      <c r="ER789" s="152">
        <v>100.2</v>
      </c>
      <c r="ES789" s="152">
        <v>0.06</v>
      </c>
      <c r="EY789" s="151">
        <v>100</v>
      </c>
      <c r="EZ789" s="151">
        <v>1600</v>
      </c>
    </row>
    <row r="790" spans="1:156">
      <c r="A790" s="151">
        <v>5851</v>
      </c>
      <c r="B790" s="152" t="s">
        <v>2859</v>
      </c>
      <c r="C790" s="152" t="s">
        <v>2885</v>
      </c>
      <c r="D790" s="152" t="s">
        <v>2886</v>
      </c>
      <c r="E790" s="152" t="s">
        <v>2887</v>
      </c>
      <c r="F790" s="152" t="s">
        <v>9234</v>
      </c>
      <c r="G790" s="152" t="s">
        <v>9310</v>
      </c>
      <c r="H790" s="151">
        <v>211060</v>
      </c>
      <c r="J790" s="151" t="s">
        <v>2950</v>
      </c>
      <c r="L790" s="153" t="s">
        <v>2951</v>
      </c>
      <c r="M790" s="153" t="s">
        <v>4208</v>
      </c>
      <c r="R790" s="152" t="s">
        <v>2030</v>
      </c>
      <c r="S790" s="152" t="s">
        <v>2716</v>
      </c>
      <c r="T790" s="152">
        <v>49.61</v>
      </c>
      <c r="U790" s="152">
        <v>2.4540000000000002</v>
      </c>
      <c r="V790" s="152">
        <v>18.006</v>
      </c>
      <c r="X790" s="152">
        <v>5.718</v>
      </c>
      <c r="AA790" s="152">
        <v>1.335</v>
      </c>
      <c r="AB790" s="152">
        <v>0.115</v>
      </c>
      <c r="AC790" s="152">
        <v>6.8220000000000001</v>
      </c>
      <c r="AD790" s="152">
        <v>6.5350000000000001</v>
      </c>
      <c r="AE790" s="152">
        <v>2.903</v>
      </c>
      <c r="AF790" s="152">
        <v>0.86499999999999999</v>
      </c>
      <c r="AI790" s="152">
        <v>94.363</v>
      </c>
      <c r="AJ790" s="152">
        <v>0.119873761</v>
      </c>
      <c r="AK790" s="156">
        <f t="shared" si="12"/>
        <v>5.8330152080000003E-2</v>
      </c>
      <c r="AL790" s="151">
        <v>583.30152080000005</v>
      </c>
      <c r="AN790" s="151" t="s">
        <v>2867</v>
      </c>
      <c r="AO790" s="151">
        <v>2655</v>
      </c>
      <c r="DC790" s="152">
        <v>40.71</v>
      </c>
      <c r="DF790" s="152">
        <v>11.29</v>
      </c>
      <c r="DG790" s="152">
        <v>47.402999999999999</v>
      </c>
      <c r="DH790" s="152">
        <v>0.14799999999999999</v>
      </c>
      <c r="DM790" s="152">
        <v>0.27600000000000002</v>
      </c>
      <c r="DO790" s="154">
        <v>88.213596879999997</v>
      </c>
      <c r="ED790" s="152">
        <v>48.37</v>
      </c>
      <c r="EE790" s="152">
        <v>1.54</v>
      </c>
      <c r="EF790" s="152">
        <v>15.09</v>
      </c>
      <c r="EG790" s="152">
        <v>0.04</v>
      </c>
      <c r="EH790" s="152">
        <v>9.3764060110000003</v>
      </c>
      <c r="EJ790" s="152">
        <v>10.42</v>
      </c>
      <c r="EK790" s="152">
        <v>0.17</v>
      </c>
      <c r="EL790" s="152">
        <v>7.31</v>
      </c>
      <c r="EM790" s="152">
        <v>11.69</v>
      </c>
      <c r="EO790" s="152">
        <v>3.45</v>
      </c>
      <c r="EP790" s="152">
        <v>1.4</v>
      </c>
      <c r="EQ790" s="152">
        <v>0.63</v>
      </c>
      <c r="ER790" s="152">
        <v>100.2</v>
      </c>
      <c r="ES790" s="152">
        <v>0.06</v>
      </c>
      <c r="EY790" s="151">
        <v>100</v>
      </c>
      <c r="EZ790" s="151">
        <v>1600</v>
      </c>
    </row>
    <row r="791" spans="1:156">
      <c r="A791" s="151">
        <v>5852</v>
      </c>
      <c r="B791" s="152" t="s">
        <v>2859</v>
      </c>
      <c r="C791" s="152" t="s">
        <v>2885</v>
      </c>
      <c r="D791" s="152" t="s">
        <v>2886</v>
      </c>
      <c r="E791" s="152" t="s">
        <v>2887</v>
      </c>
      <c r="F791" s="152" t="s">
        <v>9235</v>
      </c>
      <c r="G791" s="152" t="s">
        <v>9310</v>
      </c>
      <c r="H791" s="151">
        <v>211060</v>
      </c>
      <c r="J791" s="151" t="s">
        <v>2950</v>
      </c>
      <c r="L791" s="153" t="s">
        <v>2951</v>
      </c>
      <c r="M791" s="153" t="s">
        <v>4162</v>
      </c>
      <c r="R791" s="152" t="s">
        <v>2030</v>
      </c>
      <c r="S791" s="152" t="s">
        <v>2716</v>
      </c>
      <c r="T791" s="152">
        <v>49.5</v>
      </c>
      <c r="U791" s="152">
        <v>2.5019999999999998</v>
      </c>
      <c r="V791" s="152">
        <v>18.099</v>
      </c>
      <c r="X791" s="152">
        <v>5.718</v>
      </c>
      <c r="AA791" s="152">
        <v>1.24</v>
      </c>
      <c r="AB791" s="152">
        <v>5.6000000000000001E-2</v>
      </c>
      <c r="AC791" s="152">
        <v>7.9470000000000001</v>
      </c>
      <c r="AD791" s="152">
        <v>6.8410000000000002</v>
      </c>
      <c r="AE791" s="152">
        <v>3.125</v>
      </c>
      <c r="AF791" s="152">
        <v>0.71699999999999997</v>
      </c>
      <c r="AI791" s="152">
        <v>95.745000000000005</v>
      </c>
      <c r="AJ791" s="152">
        <v>0.14803493600000001</v>
      </c>
      <c r="AK791" s="156">
        <f t="shared" si="12"/>
        <v>6.3500161979999997E-2</v>
      </c>
      <c r="AL791" s="151">
        <v>635.00161979999996</v>
      </c>
      <c r="AN791" s="151" t="s">
        <v>2867</v>
      </c>
      <c r="AO791" s="151">
        <v>2570</v>
      </c>
      <c r="DC791" s="152">
        <v>40.71</v>
      </c>
      <c r="DF791" s="152">
        <v>11.29</v>
      </c>
      <c r="DG791" s="152">
        <v>47.402999999999999</v>
      </c>
      <c r="DH791" s="152">
        <v>0.14799999999999999</v>
      </c>
      <c r="DM791" s="152">
        <v>0.27600000000000002</v>
      </c>
      <c r="DO791" s="154">
        <v>88.213596879999997</v>
      </c>
      <c r="ED791" s="152">
        <v>48.37</v>
      </c>
      <c r="EE791" s="152">
        <v>1.54</v>
      </c>
      <c r="EF791" s="152">
        <v>15.09</v>
      </c>
      <c r="EG791" s="152">
        <v>0.04</v>
      </c>
      <c r="EH791" s="152">
        <v>9.3764060110000003</v>
      </c>
      <c r="EJ791" s="152">
        <v>10.42</v>
      </c>
      <c r="EK791" s="152">
        <v>0.17</v>
      </c>
      <c r="EL791" s="152">
        <v>7.31</v>
      </c>
      <c r="EM791" s="152">
        <v>11.69</v>
      </c>
      <c r="EO791" s="152">
        <v>3.45</v>
      </c>
      <c r="EP791" s="152">
        <v>1.4</v>
      </c>
      <c r="EQ791" s="152">
        <v>0.63</v>
      </c>
      <c r="ER791" s="152">
        <v>100.2</v>
      </c>
      <c r="ES791" s="152">
        <v>0.06</v>
      </c>
      <c r="EY791" s="151">
        <v>100</v>
      </c>
      <c r="EZ791" s="151">
        <v>1600</v>
      </c>
    </row>
    <row r="792" spans="1:156">
      <c r="A792" s="151">
        <v>5855</v>
      </c>
      <c r="B792" s="152" t="s">
        <v>2859</v>
      </c>
      <c r="C792" s="152" t="s">
        <v>2885</v>
      </c>
      <c r="D792" s="152" t="s">
        <v>2886</v>
      </c>
      <c r="E792" s="152" t="s">
        <v>2887</v>
      </c>
      <c r="F792" s="152" t="s">
        <v>9236</v>
      </c>
      <c r="G792" s="152" t="s">
        <v>9310</v>
      </c>
      <c r="H792" s="151">
        <v>211060</v>
      </c>
      <c r="J792" s="151" t="s">
        <v>2961</v>
      </c>
      <c r="L792" s="153" t="s">
        <v>2962</v>
      </c>
      <c r="M792" s="153" t="s">
        <v>4141</v>
      </c>
      <c r="R792" s="152" t="s">
        <v>2027</v>
      </c>
      <c r="S792" s="152" t="s">
        <v>2716</v>
      </c>
      <c r="T792" s="152">
        <v>49.38</v>
      </c>
      <c r="U792" s="152">
        <v>0.88</v>
      </c>
      <c r="V792" s="152">
        <v>10.64</v>
      </c>
      <c r="X792" s="152">
        <v>8.5500000000000007</v>
      </c>
      <c r="AA792" s="152">
        <v>9.3699999999999992</v>
      </c>
      <c r="AB792" s="152">
        <v>0.09</v>
      </c>
      <c r="AC792" s="152">
        <v>13.68</v>
      </c>
      <c r="AD792" s="152">
        <v>1.97</v>
      </c>
      <c r="AE792" s="152">
        <v>0.85</v>
      </c>
      <c r="AG792" s="152" t="s">
        <v>2867</v>
      </c>
      <c r="AI792" s="152">
        <v>95.48</v>
      </c>
      <c r="AJ792" s="152">
        <v>3.6954028750000001</v>
      </c>
      <c r="AK792" s="156">
        <f t="shared" si="12"/>
        <v>8.8172373469999996E-2</v>
      </c>
      <c r="AL792" s="151">
        <v>881.72373470000002</v>
      </c>
      <c r="AN792" s="151">
        <v>1100</v>
      </c>
      <c r="AO792" s="151">
        <v>1633</v>
      </c>
      <c r="DC792" s="152">
        <v>41.59</v>
      </c>
      <c r="DF792" s="152">
        <v>10.050000000000001</v>
      </c>
      <c r="DG792" s="152">
        <v>48.24</v>
      </c>
      <c r="DH792" s="152">
        <v>0.16</v>
      </c>
      <c r="DM792" s="152">
        <v>0.26</v>
      </c>
      <c r="DO792" s="154">
        <v>89.535646929999999</v>
      </c>
      <c r="ED792" s="152">
        <v>46.46</v>
      </c>
      <c r="EE792" s="152">
        <v>0.84</v>
      </c>
      <c r="EF792" s="152">
        <v>9.35</v>
      </c>
      <c r="EG792" s="152">
        <v>0.19</v>
      </c>
      <c r="EH792" s="152">
        <v>9.2594258979999999</v>
      </c>
      <c r="EJ792" s="152">
        <v>10.29</v>
      </c>
      <c r="EK792" s="152">
        <v>0.17</v>
      </c>
      <c r="EL792" s="152">
        <v>17.899999999999999</v>
      </c>
      <c r="EM792" s="152">
        <v>11.46</v>
      </c>
      <c r="EO792" s="152">
        <v>1.25</v>
      </c>
      <c r="EP792" s="152">
        <v>0.59</v>
      </c>
      <c r="EQ792" s="152">
        <v>0.22</v>
      </c>
      <c r="ER792" s="152">
        <v>100.6</v>
      </c>
      <c r="ES792" s="152">
        <v>1.86</v>
      </c>
      <c r="EZ792" s="151">
        <v>800</v>
      </c>
    </row>
    <row r="793" spans="1:156">
      <c r="A793" s="151">
        <v>5858</v>
      </c>
      <c r="B793" s="152" t="s">
        <v>2859</v>
      </c>
      <c r="C793" s="152" t="s">
        <v>2885</v>
      </c>
      <c r="D793" s="152" t="s">
        <v>2886</v>
      </c>
      <c r="E793" s="152" t="s">
        <v>2887</v>
      </c>
      <c r="F793" s="152" t="s">
        <v>9237</v>
      </c>
      <c r="G793" s="152" t="s">
        <v>9310</v>
      </c>
      <c r="H793" s="151">
        <v>211060</v>
      </c>
      <c r="J793" s="151" t="s">
        <v>2961</v>
      </c>
      <c r="L793" s="153" t="s">
        <v>2962</v>
      </c>
      <c r="M793" s="153" t="s">
        <v>3668</v>
      </c>
      <c r="R793" s="152" t="s">
        <v>2027</v>
      </c>
      <c r="S793" s="152" t="s">
        <v>2716</v>
      </c>
      <c r="T793" s="152">
        <v>47.98</v>
      </c>
      <c r="U793" s="152">
        <v>1.26</v>
      </c>
      <c r="V793" s="152">
        <v>10.34</v>
      </c>
      <c r="X793" s="152">
        <v>8.36</v>
      </c>
      <c r="AA793" s="152">
        <v>7.68</v>
      </c>
      <c r="AB793" s="152">
        <v>0.16</v>
      </c>
      <c r="AC793" s="152">
        <v>14.5</v>
      </c>
      <c r="AD793" s="152">
        <v>1.84</v>
      </c>
      <c r="AE793" s="152">
        <v>0.81</v>
      </c>
      <c r="AG793" s="152" t="s">
        <v>2867</v>
      </c>
      <c r="AI793" s="152">
        <v>93</v>
      </c>
      <c r="AJ793" s="152">
        <v>4.7215225629999997</v>
      </c>
      <c r="AK793" s="156">
        <f t="shared" si="12"/>
        <v>0.46346042239999996</v>
      </c>
      <c r="AL793" s="151">
        <v>4634.6042239999997</v>
      </c>
      <c r="AN793" s="151">
        <v>1533</v>
      </c>
      <c r="AO793" s="151">
        <v>783</v>
      </c>
      <c r="DC793" s="152">
        <v>41.2</v>
      </c>
      <c r="DF793" s="152">
        <v>10.11</v>
      </c>
      <c r="DG793" s="152">
        <v>48.26</v>
      </c>
      <c r="DM793" s="152">
        <v>0.22</v>
      </c>
      <c r="DO793" s="154">
        <v>89.483646910000004</v>
      </c>
      <c r="ED793" s="152">
        <v>46.46</v>
      </c>
      <c r="EE793" s="152">
        <v>0.84</v>
      </c>
      <c r="EF793" s="152">
        <v>9.35</v>
      </c>
      <c r="EG793" s="152">
        <v>0.19</v>
      </c>
      <c r="EH793" s="152">
        <v>9.2594258979999999</v>
      </c>
      <c r="EJ793" s="152">
        <v>10.29</v>
      </c>
      <c r="EK793" s="152">
        <v>0.17</v>
      </c>
      <c r="EL793" s="152">
        <v>17.899999999999999</v>
      </c>
      <c r="EM793" s="152">
        <v>11.46</v>
      </c>
      <c r="EO793" s="152">
        <v>1.25</v>
      </c>
      <c r="EP793" s="152">
        <v>0.59</v>
      </c>
      <c r="EQ793" s="152">
        <v>0.22</v>
      </c>
      <c r="ER793" s="152">
        <v>100.6</v>
      </c>
      <c r="ES793" s="152">
        <v>1.86</v>
      </c>
      <c r="EZ793" s="151">
        <v>800</v>
      </c>
    </row>
    <row r="794" spans="1:156">
      <c r="A794" s="151">
        <v>5859</v>
      </c>
      <c r="B794" s="152" t="s">
        <v>2859</v>
      </c>
      <c r="C794" s="152" t="s">
        <v>2885</v>
      </c>
      <c r="D794" s="152" t="s">
        <v>2886</v>
      </c>
      <c r="E794" s="152" t="s">
        <v>2887</v>
      </c>
      <c r="F794" s="152" t="s">
        <v>9238</v>
      </c>
      <c r="G794" s="152" t="s">
        <v>9310</v>
      </c>
      <c r="H794" s="151">
        <v>211060</v>
      </c>
      <c r="J794" s="151" t="s">
        <v>2961</v>
      </c>
      <c r="L794" s="153" t="s">
        <v>2962</v>
      </c>
      <c r="M794" s="153" t="s">
        <v>3654</v>
      </c>
      <c r="R794" s="152" t="s">
        <v>2027</v>
      </c>
      <c r="S794" s="152" t="s">
        <v>2716</v>
      </c>
      <c r="T794" s="152">
        <v>47.92</v>
      </c>
      <c r="U794" s="152">
        <v>1.37</v>
      </c>
      <c r="V794" s="152">
        <v>10.24</v>
      </c>
      <c r="X794" s="152">
        <v>8.8800000000000008</v>
      </c>
      <c r="AA794" s="152">
        <v>6.18</v>
      </c>
      <c r="AB794" s="152" t="s">
        <v>2867</v>
      </c>
      <c r="AC794" s="152">
        <v>14.5</v>
      </c>
      <c r="AD794" s="152">
        <v>1.78</v>
      </c>
      <c r="AE794" s="152">
        <v>1.35</v>
      </c>
      <c r="AG794" s="152" t="s">
        <v>2867</v>
      </c>
      <c r="AI794" s="152">
        <v>92.28</v>
      </c>
      <c r="AJ794" s="152">
        <v>4.880074123</v>
      </c>
      <c r="AK794" s="156">
        <f t="shared" si="12"/>
        <v>0.49034637910000001</v>
      </c>
      <c r="AL794" s="151">
        <v>4903.4637910000001</v>
      </c>
      <c r="AN794" s="151">
        <v>1120</v>
      </c>
      <c r="AO794" s="151">
        <v>1500</v>
      </c>
      <c r="DC794" s="152">
        <v>41.5</v>
      </c>
      <c r="DF794" s="152">
        <v>10.31</v>
      </c>
      <c r="DG794" s="152">
        <v>47.53</v>
      </c>
      <c r="DH794" s="152">
        <v>0.18</v>
      </c>
      <c r="DM794" s="152">
        <v>0.25</v>
      </c>
      <c r="DO794" s="154">
        <v>89.151333899999997</v>
      </c>
      <c r="ED794" s="152">
        <v>46.46</v>
      </c>
      <c r="EE794" s="152">
        <v>0.84</v>
      </c>
      <c r="EF794" s="152">
        <v>9.35</v>
      </c>
      <c r="EG794" s="152">
        <v>0.19</v>
      </c>
      <c r="EH794" s="152">
        <v>9.2594258979999999</v>
      </c>
      <c r="EJ794" s="152">
        <v>10.29</v>
      </c>
      <c r="EK794" s="152">
        <v>0.17</v>
      </c>
      <c r="EL794" s="152">
        <v>17.899999999999999</v>
      </c>
      <c r="EM794" s="152">
        <v>11.46</v>
      </c>
      <c r="EO794" s="152">
        <v>1.25</v>
      </c>
      <c r="EP794" s="152">
        <v>0.59</v>
      </c>
      <c r="EQ794" s="152">
        <v>0.22</v>
      </c>
      <c r="ER794" s="152">
        <v>100.6</v>
      </c>
      <c r="ES794" s="152">
        <v>1.86</v>
      </c>
      <c r="EZ794" s="151">
        <v>800</v>
      </c>
    </row>
    <row r="795" spans="1:156">
      <c r="A795" s="151">
        <v>5860</v>
      </c>
      <c r="B795" s="152" t="s">
        <v>2859</v>
      </c>
      <c r="C795" s="152" t="s">
        <v>2885</v>
      </c>
      <c r="D795" s="152" t="s">
        <v>2886</v>
      </c>
      <c r="E795" s="152" t="s">
        <v>2887</v>
      </c>
      <c r="F795" s="152" t="s">
        <v>9239</v>
      </c>
      <c r="G795" s="152" t="s">
        <v>9310</v>
      </c>
      <c r="H795" s="151">
        <v>211060</v>
      </c>
      <c r="J795" s="151" t="s">
        <v>2961</v>
      </c>
      <c r="L795" s="153" t="s">
        <v>2962</v>
      </c>
      <c r="M795" s="153" t="s">
        <v>3575</v>
      </c>
      <c r="R795" s="152" t="s">
        <v>2027</v>
      </c>
      <c r="S795" s="152" t="s">
        <v>2716</v>
      </c>
      <c r="T795" s="152">
        <v>47.68</v>
      </c>
      <c r="U795" s="152">
        <v>0.99</v>
      </c>
      <c r="V795" s="152">
        <v>10.26</v>
      </c>
      <c r="X795" s="152">
        <v>8.51</v>
      </c>
      <c r="AA795" s="152">
        <v>9.16</v>
      </c>
      <c r="AB795" s="152">
        <v>0.15</v>
      </c>
      <c r="AC795" s="152">
        <v>14.04</v>
      </c>
      <c r="AD795" s="152">
        <v>1.74</v>
      </c>
      <c r="AE795" s="152">
        <v>0.93</v>
      </c>
      <c r="AG795" s="152" t="s">
        <v>2867</v>
      </c>
      <c r="AI795" s="152">
        <v>93.52</v>
      </c>
      <c r="AJ795" s="152">
        <v>3.36</v>
      </c>
      <c r="AK795" s="156">
        <f t="shared" si="12"/>
        <v>0.329438807</v>
      </c>
      <c r="AL795" s="151">
        <v>3294.38807</v>
      </c>
      <c r="AN795" s="151">
        <v>1600</v>
      </c>
      <c r="AO795" s="151">
        <v>1329</v>
      </c>
      <c r="DC795" s="152">
        <v>41.85</v>
      </c>
      <c r="DF795" s="152">
        <v>9.4</v>
      </c>
      <c r="DG795" s="152">
        <v>48.09</v>
      </c>
      <c r="DM795" s="152">
        <v>0.23</v>
      </c>
      <c r="DO795" s="154">
        <v>90.118052950000006</v>
      </c>
      <c r="ED795" s="152">
        <v>46.46</v>
      </c>
      <c r="EE795" s="152">
        <v>0.84</v>
      </c>
      <c r="EF795" s="152">
        <v>9.35</v>
      </c>
      <c r="EG795" s="152">
        <v>0.19</v>
      </c>
      <c r="EH795" s="152">
        <v>9.2594258979999999</v>
      </c>
      <c r="EJ795" s="152">
        <v>10.29</v>
      </c>
      <c r="EK795" s="152">
        <v>0.17</v>
      </c>
      <c r="EL795" s="152">
        <v>17.899999999999999</v>
      </c>
      <c r="EM795" s="152">
        <v>11.46</v>
      </c>
      <c r="EO795" s="152">
        <v>1.25</v>
      </c>
      <c r="EP795" s="152">
        <v>0.59</v>
      </c>
      <c r="EQ795" s="152">
        <v>0.22</v>
      </c>
      <c r="ER795" s="152">
        <v>100.6</v>
      </c>
      <c r="ES795" s="152">
        <v>1.86</v>
      </c>
      <c r="EZ795" s="151">
        <v>800</v>
      </c>
    </row>
    <row r="796" spans="1:156">
      <c r="A796" s="151">
        <v>5861</v>
      </c>
      <c r="B796" s="152" t="s">
        <v>2859</v>
      </c>
      <c r="C796" s="152" t="s">
        <v>2885</v>
      </c>
      <c r="D796" s="152" t="s">
        <v>2886</v>
      </c>
      <c r="E796" s="152" t="s">
        <v>2887</v>
      </c>
      <c r="F796" s="152" t="s">
        <v>9240</v>
      </c>
      <c r="G796" s="152" t="s">
        <v>9310</v>
      </c>
      <c r="H796" s="151">
        <v>211060</v>
      </c>
      <c r="J796" s="151" t="s">
        <v>2961</v>
      </c>
      <c r="L796" s="153" t="s">
        <v>2962</v>
      </c>
      <c r="M796" s="153" t="s">
        <v>3571</v>
      </c>
      <c r="R796" s="152" t="s">
        <v>2027</v>
      </c>
      <c r="S796" s="152" t="s">
        <v>2716</v>
      </c>
      <c r="T796" s="152">
        <v>47.67</v>
      </c>
      <c r="U796" s="152">
        <v>0.99</v>
      </c>
      <c r="V796" s="152">
        <v>10.56</v>
      </c>
      <c r="X796" s="152">
        <v>8.36</v>
      </c>
      <c r="AA796" s="152">
        <v>6.53</v>
      </c>
      <c r="AB796" s="152">
        <v>0.2</v>
      </c>
      <c r="AC796" s="152">
        <v>15.68</v>
      </c>
      <c r="AD796" s="152">
        <v>1.85</v>
      </c>
      <c r="AE796" s="152">
        <v>0.85</v>
      </c>
      <c r="AI796" s="152">
        <v>92.69</v>
      </c>
      <c r="AJ796" s="152">
        <v>2.6214813549999998</v>
      </c>
      <c r="AK796" s="156">
        <f t="shared" si="12"/>
        <v>0.15991124879999999</v>
      </c>
      <c r="AL796" s="151">
        <v>1599.112488</v>
      </c>
      <c r="AN796" s="151">
        <v>2650</v>
      </c>
      <c r="AO796" s="151">
        <v>1450</v>
      </c>
      <c r="DC796" s="152">
        <v>41.03</v>
      </c>
      <c r="DF796" s="152">
        <v>9.5500000000000007</v>
      </c>
      <c r="DG796" s="152">
        <v>48.84</v>
      </c>
      <c r="DM796" s="152">
        <v>0.27</v>
      </c>
      <c r="DO796" s="154">
        <v>90.114881530000005</v>
      </c>
      <c r="ED796" s="152">
        <v>46.46</v>
      </c>
      <c r="EE796" s="152">
        <v>0.84</v>
      </c>
      <c r="EF796" s="152">
        <v>9.35</v>
      </c>
      <c r="EG796" s="152">
        <v>0.19</v>
      </c>
      <c r="EH796" s="152">
        <v>9.2594258979999999</v>
      </c>
      <c r="EJ796" s="152">
        <v>10.29</v>
      </c>
      <c r="EK796" s="152">
        <v>0.17</v>
      </c>
      <c r="EL796" s="152">
        <v>17.899999999999999</v>
      </c>
      <c r="EM796" s="152">
        <v>11.46</v>
      </c>
      <c r="EO796" s="152">
        <v>1.25</v>
      </c>
      <c r="EP796" s="152">
        <v>0.59</v>
      </c>
      <c r="EQ796" s="152">
        <v>0.22</v>
      </c>
      <c r="ER796" s="152">
        <v>100.6</v>
      </c>
      <c r="ES796" s="152">
        <v>1.86</v>
      </c>
      <c r="EZ796" s="151">
        <v>800</v>
      </c>
    </row>
    <row r="797" spans="1:156">
      <c r="A797" s="151">
        <v>5862</v>
      </c>
      <c r="B797" s="152" t="s">
        <v>2859</v>
      </c>
      <c r="C797" s="152" t="s">
        <v>2885</v>
      </c>
      <c r="D797" s="152" t="s">
        <v>2886</v>
      </c>
      <c r="E797" s="152" t="s">
        <v>2887</v>
      </c>
      <c r="F797" s="152" t="s">
        <v>9241</v>
      </c>
      <c r="G797" s="152" t="s">
        <v>9310</v>
      </c>
      <c r="H797" s="151">
        <v>211060</v>
      </c>
      <c r="J797" s="151" t="s">
        <v>2961</v>
      </c>
      <c r="L797" s="153" t="s">
        <v>2962</v>
      </c>
      <c r="M797" s="153" t="s">
        <v>3609</v>
      </c>
      <c r="R797" s="152" t="s">
        <v>2027</v>
      </c>
      <c r="S797" s="152" t="s">
        <v>2716</v>
      </c>
      <c r="T797" s="152">
        <v>47.779000000000003</v>
      </c>
      <c r="U797" s="152">
        <v>1.113</v>
      </c>
      <c r="V797" s="152">
        <v>11.635999999999999</v>
      </c>
      <c r="X797" s="152">
        <v>7.4279999999999999</v>
      </c>
      <c r="AA797" s="152">
        <v>4.7889999999999997</v>
      </c>
      <c r="AB797" s="152">
        <v>0.159</v>
      </c>
      <c r="AC797" s="152">
        <v>15.265000000000001</v>
      </c>
      <c r="AD797" s="152">
        <v>2.21</v>
      </c>
      <c r="AE797" s="152">
        <v>0.92500000000000004</v>
      </c>
      <c r="AF797" s="152">
        <v>0.38700000000000001</v>
      </c>
      <c r="AI797" s="152">
        <v>91.691000000000003</v>
      </c>
      <c r="AJ797" s="152">
        <v>1.74</v>
      </c>
      <c r="AK797" s="156">
        <f t="shared" si="12"/>
        <v>0.1559527466</v>
      </c>
      <c r="AL797" s="151">
        <v>1559.527466</v>
      </c>
      <c r="AN797" s="151">
        <v>1300</v>
      </c>
      <c r="AO797" s="151">
        <v>1120</v>
      </c>
      <c r="DC797" s="152">
        <v>41.03</v>
      </c>
      <c r="DF797" s="152">
        <v>9.5500000000000007</v>
      </c>
      <c r="DG797" s="152">
        <v>48.84</v>
      </c>
      <c r="DM797" s="152">
        <v>0.27</v>
      </c>
      <c r="DO797" s="154">
        <v>90.114881530000005</v>
      </c>
      <c r="ED797" s="152">
        <v>46.46</v>
      </c>
      <c r="EE797" s="152">
        <v>0.84</v>
      </c>
      <c r="EF797" s="152">
        <v>9.35</v>
      </c>
      <c r="EG797" s="152">
        <v>0.19</v>
      </c>
      <c r="EH797" s="152">
        <v>9.2594258979999999</v>
      </c>
      <c r="EJ797" s="152">
        <v>10.29</v>
      </c>
      <c r="EK797" s="152">
        <v>0.17</v>
      </c>
      <c r="EL797" s="152">
        <v>17.899999999999999</v>
      </c>
      <c r="EM797" s="152">
        <v>11.46</v>
      </c>
      <c r="EO797" s="152">
        <v>1.25</v>
      </c>
      <c r="EP797" s="152">
        <v>0.59</v>
      </c>
      <c r="EQ797" s="152">
        <v>0.22</v>
      </c>
      <c r="ER797" s="152">
        <v>100.6</v>
      </c>
      <c r="ES797" s="152">
        <v>1.86</v>
      </c>
      <c r="EZ797" s="151">
        <v>800</v>
      </c>
    </row>
    <row r="798" spans="1:156">
      <c r="A798" s="151">
        <v>5863</v>
      </c>
      <c r="B798" s="152" t="s">
        <v>2859</v>
      </c>
      <c r="C798" s="152" t="s">
        <v>2885</v>
      </c>
      <c r="D798" s="152" t="s">
        <v>2886</v>
      </c>
      <c r="E798" s="152" t="s">
        <v>2887</v>
      </c>
      <c r="F798" s="152" t="s">
        <v>9242</v>
      </c>
      <c r="G798" s="152" t="s">
        <v>9310</v>
      </c>
      <c r="H798" s="151">
        <v>211060</v>
      </c>
      <c r="J798" s="151" t="s">
        <v>2961</v>
      </c>
      <c r="L798" s="153" t="s">
        <v>2962</v>
      </c>
      <c r="M798" s="153" t="s">
        <v>3998</v>
      </c>
      <c r="R798" s="152" t="s">
        <v>2027</v>
      </c>
      <c r="S798" s="152" t="s">
        <v>2716</v>
      </c>
      <c r="T798" s="152">
        <v>48.89</v>
      </c>
      <c r="U798" s="152">
        <v>1.04</v>
      </c>
      <c r="V798" s="152">
        <v>10.25</v>
      </c>
      <c r="X798" s="152">
        <v>8.2899999999999991</v>
      </c>
      <c r="AA798" s="152">
        <v>6.9</v>
      </c>
      <c r="AB798" s="152">
        <v>0.12</v>
      </c>
      <c r="AC798" s="152">
        <v>15.08</v>
      </c>
      <c r="AD798" s="152">
        <v>1.59</v>
      </c>
      <c r="AE798" s="152">
        <v>0.98</v>
      </c>
      <c r="AI798" s="152">
        <v>93.21</v>
      </c>
      <c r="AJ798" s="152">
        <v>3.8485932100000002</v>
      </c>
      <c r="AK798" s="156">
        <f t="shared" si="12"/>
        <v>0.51339999999999997</v>
      </c>
      <c r="AL798" s="151">
        <v>5134</v>
      </c>
      <c r="AN798" s="151">
        <v>2180</v>
      </c>
      <c r="AO798" s="151">
        <v>1640</v>
      </c>
      <c r="DC798" s="152">
        <v>42.2</v>
      </c>
      <c r="DF798" s="152">
        <v>9.68</v>
      </c>
      <c r="DG798" s="152">
        <v>47.39</v>
      </c>
      <c r="DH798" s="152">
        <v>0.21</v>
      </c>
      <c r="DM798" s="152">
        <v>0.24</v>
      </c>
      <c r="DO798" s="154">
        <v>89.719098549999998</v>
      </c>
      <c r="ED798" s="152">
        <v>46.46</v>
      </c>
      <c r="EE798" s="152">
        <v>0.84</v>
      </c>
      <c r="EF798" s="152">
        <v>9.35</v>
      </c>
      <c r="EG798" s="152">
        <v>0.19</v>
      </c>
      <c r="EH798" s="152">
        <v>9.2594258979999999</v>
      </c>
      <c r="EJ798" s="152">
        <v>10.29</v>
      </c>
      <c r="EK798" s="152">
        <v>0.17</v>
      </c>
      <c r="EL798" s="152">
        <v>17.899999999999999</v>
      </c>
      <c r="EM798" s="152">
        <v>11.46</v>
      </c>
      <c r="EO798" s="152">
        <v>1.25</v>
      </c>
      <c r="EP798" s="152">
        <v>0.59</v>
      </c>
      <c r="EQ798" s="152">
        <v>0.22</v>
      </c>
      <c r="ER798" s="152">
        <v>100.6</v>
      </c>
      <c r="ES798" s="152">
        <v>1.86</v>
      </c>
      <c r="EZ798" s="151">
        <v>800</v>
      </c>
    </row>
    <row r="799" spans="1:156">
      <c r="A799" s="151">
        <v>5864</v>
      </c>
      <c r="B799" s="152" t="s">
        <v>2859</v>
      </c>
      <c r="C799" s="152" t="s">
        <v>2885</v>
      </c>
      <c r="D799" s="152" t="s">
        <v>2886</v>
      </c>
      <c r="E799" s="152" t="s">
        <v>2887</v>
      </c>
      <c r="F799" s="152" t="s">
        <v>9243</v>
      </c>
      <c r="G799" s="152" t="s">
        <v>9310</v>
      </c>
      <c r="H799" s="151">
        <v>211060</v>
      </c>
      <c r="J799" s="151" t="s">
        <v>2961</v>
      </c>
      <c r="L799" s="153" t="s">
        <v>2962</v>
      </c>
      <c r="M799" s="153" t="s">
        <v>3718</v>
      </c>
      <c r="R799" s="152" t="s">
        <v>2027</v>
      </c>
      <c r="S799" s="152" t="s">
        <v>2716</v>
      </c>
      <c r="T799" s="152">
        <v>48.07</v>
      </c>
      <c r="U799" s="152">
        <v>1.28</v>
      </c>
      <c r="V799" s="152">
        <v>10.81</v>
      </c>
      <c r="X799" s="152">
        <v>8.5</v>
      </c>
      <c r="AA799" s="152">
        <v>7.48</v>
      </c>
      <c r="AB799" s="152">
        <v>0.13</v>
      </c>
      <c r="AC799" s="152">
        <v>13.41</v>
      </c>
      <c r="AD799" s="152">
        <v>2.04</v>
      </c>
      <c r="AE799" s="152">
        <v>1.1299999999999999</v>
      </c>
      <c r="AI799" s="152">
        <v>92.92</v>
      </c>
      <c r="AJ799" s="152">
        <v>4.1768776699999997</v>
      </c>
      <c r="AK799" s="156">
        <f t="shared" si="12"/>
        <v>0.55648598049999998</v>
      </c>
      <c r="AL799" s="151">
        <v>5564.8598050000001</v>
      </c>
      <c r="AN799" s="151">
        <v>1689</v>
      </c>
      <c r="AO799" s="151">
        <v>1189</v>
      </c>
      <c r="DC799" s="152">
        <v>41.7</v>
      </c>
      <c r="DF799" s="152">
        <v>10.42</v>
      </c>
      <c r="DG799" s="152">
        <v>47.45</v>
      </c>
      <c r="DM799" s="152">
        <v>0.25</v>
      </c>
      <c r="DO799" s="154">
        <v>89.031823810000006</v>
      </c>
      <c r="ED799" s="152">
        <v>46.46</v>
      </c>
      <c r="EE799" s="152">
        <v>0.84</v>
      </c>
      <c r="EF799" s="152">
        <v>9.35</v>
      </c>
      <c r="EG799" s="152">
        <v>0.19</v>
      </c>
      <c r="EH799" s="152">
        <v>9.2594258979999999</v>
      </c>
      <c r="EJ799" s="152">
        <v>10.29</v>
      </c>
      <c r="EK799" s="152">
        <v>0.17</v>
      </c>
      <c r="EL799" s="152">
        <v>17.899999999999999</v>
      </c>
      <c r="EM799" s="152">
        <v>11.46</v>
      </c>
      <c r="EO799" s="152">
        <v>1.25</v>
      </c>
      <c r="EP799" s="152">
        <v>0.59</v>
      </c>
      <c r="EQ799" s="152">
        <v>0.22</v>
      </c>
      <c r="ER799" s="152">
        <v>100.6</v>
      </c>
      <c r="ES799" s="152">
        <v>1.86</v>
      </c>
      <c r="EZ799" s="151">
        <v>800</v>
      </c>
    </row>
    <row r="800" spans="1:156">
      <c r="A800" s="151">
        <v>5865</v>
      </c>
      <c r="B800" s="152" t="s">
        <v>2859</v>
      </c>
      <c r="C800" s="152" t="s">
        <v>2885</v>
      </c>
      <c r="D800" s="152" t="s">
        <v>2886</v>
      </c>
      <c r="E800" s="152" t="s">
        <v>2887</v>
      </c>
      <c r="F800" s="152" t="s">
        <v>9244</v>
      </c>
      <c r="G800" s="152" t="s">
        <v>9310</v>
      </c>
      <c r="H800" s="151">
        <v>211060</v>
      </c>
      <c r="J800" s="151" t="s">
        <v>2961</v>
      </c>
      <c r="L800" s="153" t="s">
        <v>2962</v>
      </c>
      <c r="M800" s="153" t="s">
        <v>3610</v>
      </c>
      <c r="R800" s="152" t="s">
        <v>2027</v>
      </c>
      <c r="S800" s="152" t="s">
        <v>2716</v>
      </c>
      <c r="T800" s="152">
        <v>47.78</v>
      </c>
      <c r="U800" s="152">
        <v>1.23</v>
      </c>
      <c r="V800" s="152">
        <v>10.56</v>
      </c>
      <c r="X800" s="152">
        <v>8.32</v>
      </c>
      <c r="AA800" s="152">
        <v>5.98</v>
      </c>
      <c r="AB800" s="152">
        <v>0.14000000000000001</v>
      </c>
      <c r="AC800" s="152">
        <v>14.64</v>
      </c>
      <c r="AD800" s="152">
        <v>1.94</v>
      </c>
      <c r="AE800" s="152">
        <v>1.1499999999999999</v>
      </c>
      <c r="AI800" s="152">
        <v>91.82</v>
      </c>
      <c r="AJ800" s="152">
        <v>5.567527578</v>
      </c>
      <c r="AK800" s="156">
        <f t="shared" si="12"/>
        <v>0.37056269659999996</v>
      </c>
      <c r="AL800" s="151">
        <v>3705.6269659999998</v>
      </c>
      <c r="AN800" s="151">
        <v>1700</v>
      </c>
      <c r="AO800" s="151">
        <v>1050</v>
      </c>
      <c r="DC800" s="152">
        <v>41.05</v>
      </c>
      <c r="DF800" s="152">
        <v>10.36</v>
      </c>
      <c r="DG800" s="152">
        <v>48.17</v>
      </c>
      <c r="DH800" s="152">
        <v>0.33</v>
      </c>
      <c r="DM800" s="152">
        <v>0.22</v>
      </c>
      <c r="DO800" s="154">
        <v>89.233629680000007</v>
      </c>
      <c r="ED800" s="152">
        <v>46.46</v>
      </c>
      <c r="EE800" s="152">
        <v>0.84</v>
      </c>
      <c r="EF800" s="152">
        <v>9.35</v>
      </c>
      <c r="EG800" s="152">
        <v>0.19</v>
      </c>
      <c r="EH800" s="152">
        <v>9.2594258979999999</v>
      </c>
      <c r="EJ800" s="152">
        <v>10.29</v>
      </c>
      <c r="EK800" s="152">
        <v>0.17</v>
      </c>
      <c r="EL800" s="152">
        <v>17.899999999999999</v>
      </c>
      <c r="EM800" s="152">
        <v>11.46</v>
      </c>
      <c r="EO800" s="152">
        <v>1.25</v>
      </c>
      <c r="EP800" s="152">
        <v>0.59</v>
      </c>
      <c r="EQ800" s="152">
        <v>0.22</v>
      </c>
      <c r="ER800" s="152">
        <v>100.6</v>
      </c>
      <c r="ES800" s="152">
        <v>1.86</v>
      </c>
      <c r="EZ800" s="151">
        <v>800</v>
      </c>
    </row>
    <row r="801" spans="1:156">
      <c r="A801" s="151">
        <v>5866</v>
      </c>
      <c r="B801" s="152" t="s">
        <v>2859</v>
      </c>
      <c r="C801" s="152" t="s">
        <v>2885</v>
      </c>
      <c r="D801" s="152" t="s">
        <v>2886</v>
      </c>
      <c r="E801" s="152" t="s">
        <v>2887</v>
      </c>
      <c r="F801" s="152" t="s">
        <v>9245</v>
      </c>
      <c r="G801" s="152" t="s">
        <v>9310</v>
      </c>
      <c r="H801" s="151">
        <v>211060</v>
      </c>
      <c r="J801" s="151" t="s">
        <v>2961</v>
      </c>
      <c r="L801" s="153" t="s">
        <v>2962</v>
      </c>
      <c r="M801" s="153" t="s">
        <v>4002</v>
      </c>
      <c r="R801" s="152" t="s">
        <v>2027</v>
      </c>
      <c r="S801" s="152" t="s">
        <v>2716</v>
      </c>
      <c r="T801" s="152">
        <v>48.9</v>
      </c>
      <c r="U801" s="152">
        <v>1.27</v>
      </c>
      <c r="V801" s="152">
        <v>11.24</v>
      </c>
      <c r="X801" s="152">
        <v>7.66</v>
      </c>
      <c r="AA801" s="152">
        <v>5.39</v>
      </c>
      <c r="AB801" s="152">
        <v>0.22</v>
      </c>
      <c r="AC801" s="152">
        <v>15.97</v>
      </c>
      <c r="AD801" s="152">
        <v>1.97</v>
      </c>
      <c r="AE801" s="152">
        <v>1.03</v>
      </c>
      <c r="AI801" s="152">
        <v>93.74</v>
      </c>
      <c r="AJ801" s="152">
        <v>3.8801474570000001</v>
      </c>
      <c r="AK801" s="156">
        <f t="shared" si="12"/>
        <v>0.56938039239999994</v>
      </c>
      <c r="AL801" s="151">
        <v>5693.8039239999998</v>
      </c>
      <c r="AN801" s="151">
        <v>2600</v>
      </c>
      <c r="AO801" s="151">
        <v>1900</v>
      </c>
      <c r="DC801" s="152">
        <v>41.95</v>
      </c>
      <c r="DF801" s="152">
        <v>9.51</v>
      </c>
      <c r="DG801" s="152">
        <v>48.04</v>
      </c>
      <c r="DH801" s="152">
        <v>0.16</v>
      </c>
      <c r="DM801" s="152">
        <v>0.22</v>
      </c>
      <c r="DO801" s="154">
        <v>90.004606390000006</v>
      </c>
      <c r="ED801" s="152">
        <v>46.46</v>
      </c>
      <c r="EE801" s="152">
        <v>0.84</v>
      </c>
      <c r="EF801" s="152">
        <v>9.35</v>
      </c>
      <c r="EG801" s="152">
        <v>0.19</v>
      </c>
      <c r="EH801" s="152">
        <v>9.2594258979999999</v>
      </c>
      <c r="EJ801" s="152">
        <v>10.29</v>
      </c>
      <c r="EK801" s="152">
        <v>0.17</v>
      </c>
      <c r="EL801" s="152">
        <v>17.899999999999999</v>
      </c>
      <c r="EM801" s="152">
        <v>11.46</v>
      </c>
      <c r="EO801" s="152">
        <v>1.25</v>
      </c>
      <c r="EP801" s="152">
        <v>0.59</v>
      </c>
      <c r="EQ801" s="152">
        <v>0.22</v>
      </c>
      <c r="ER801" s="152">
        <v>100.6</v>
      </c>
      <c r="ES801" s="152">
        <v>1.86</v>
      </c>
      <c r="EZ801" s="151">
        <v>800</v>
      </c>
    </row>
    <row r="802" spans="1:156">
      <c r="A802" s="151">
        <v>5867</v>
      </c>
      <c r="B802" s="152" t="s">
        <v>2859</v>
      </c>
      <c r="C802" s="152" t="s">
        <v>2885</v>
      </c>
      <c r="D802" s="152" t="s">
        <v>2886</v>
      </c>
      <c r="E802" s="152" t="s">
        <v>2887</v>
      </c>
      <c r="F802" s="152" t="s">
        <v>9246</v>
      </c>
      <c r="G802" s="152" t="s">
        <v>9310</v>
      </c>
      <c r="H802" s="151">
        <v>211060</v>
      </c>
      <c r="J802" s="151" t="s">
        <v>2961</v>
      </c>
      <c r="L802" s="153" t="s">
        <v>2962</v>
      </c>
      <c r="M802" s="153" t="s">
        <v>3317</v>
      </c>
      <c r="R802" s="152" t="s">
        <v>2027</v>
      </c>
      <c r="S802" s="152" t="s">
        <v>2716</v>
      </c>
      <c r="T802" s="152">
        <v>46.590299999999999</v>
      </c>
      <c r="U802" s="152">
        <v>1.08375</v>
      </c>
      <c r="V802" s="152">
        <v>10.482799999999999</v>
      </c>
      <c r="X802" s="152">
        <v>7.7275</v>
      </c>
      <c r="AA802" s="152">
        <v>9.2530000000000001</v>
      </c>
      <c r="AB802" s="152">
        <v>0.1525</v>
      </c>
      <c r="AC802" s="152">
        <v>14.0923</v>
      </c>
      <c r="AD802" s="152">
        <v>1.7044999999999999</v>
      </c>
      <c r="AE802" s="152">
        <v>0.92700000000000005</v>
      </c>
      <c r="AF802" s="152">
        <v>0.31974999999999998</v>
      </c>
      <c r="AI802" s="152">
        <v>92.333399999999997</v>
      </c>
      <c r="AJ802" s="152">
        <v>1.59</v>
      </c>
      <c r="AK802" s="156">
        <f t="shared" si="12"/>
        <v>0.1116</v>
      </c>
      <c r="AL802" s="151">
        <v>1116</v>
      </c>
      <c r="AN802" s="151">
        <v>2390</v>
      </c>
      <c r="AO802" s="151">
        <v>2032.5</v>
      </c>
      <c r="DC802" s="152">
        <v>40.090000000000003</v>
      </c>
      <c r="DF802" s="152">
        <v>9.14</v>
      </c>
      <c r="DG802" s="152">
        <v>50.17</v>
      </c>
      <c r="DH802" s="152">
        <v>0.27</v>
      </c>
      <c r="DM802" s="152">
        <v>0.21</v>
      </c>
      <c r="DO802" s="154">
        <v>90.727464299999994</v>
      </c>
      <c r="ED802" s="152">
        <v>46.46</v>
      </c>
      <c r="EE802" s="152">
        <v>0.84</v>
      </c>
      <c r="EF802" s="152">
        <v>9.35</v>
      </c>
      <c r="EG802" s="152">
        <v>0.19</v>
      </c>
      <c r="EH802" s="152">
        <v>9.2594258979999999</v>
      </c>
      <c r="EJ802" s="152">
        <v>10.29</v>
      </c>
      <c r="EK802" s="152">
        <v>0.17</v>
      </c>
      <c r="EL802" s="152">
        <v>17.899999999999999</v>
      </c>
      <c r="EM802" s="152">
        <v>11.46</v>
      </c>
      <c r="EO802" s="152">
        <v>1.25</v>
      </c>
      <c r="EP802" s="152">
        <v>0.59</v>
      </c>
      <c r="EQ802" s="152">
        <v>0.22</v>
      </c>
      <c r="ER802" s="152">
        <v>100.6</v>
      </c>
      <c r="ES802" s="152">
        <v>1.86</v>
      </c>
      <c r="EZ802" s="151">
        <v>800</v>
      </c>
    </row>
    <row r="803" spans="1:156">
      <c r="A803" s="151">
        <v>5868</v>
      </c>
      <c r="B803" s="152" t="s">
        <v>2859</v>
      </c>
      <c r="C803" s="152" t="s">
        <v>2885</v>
      </c>
      <c r="D803" s="152" t="s">
        <v>2886</v>
      </c>
      <c r="E803" s="152" t="s">
        <v>2887</v>
      </c>
      <c r="F803" s="152" t="s">
        <v>9247</v>
      </c>
      <c r="G803" s="152" t="s">
        <v>9310</v>
      </c>
      <c r="H803" s="151">
        <v>211060</v>
      </c>
      <c r="J803" s="151" t="s">
        <v>2961</v>
      </c>
      <c r="L803" s="153" t="s">
        <v>2962</v>
      </c>
      <c r="M803" s="153" t="s">
        <v>3433</v>
      </c>
      <c r="R803" s="152" t="s">
        <v>2027</v>
      </c>
      <c r="S803" s="152" t="s">
        <v>2716</v>
      </c>
      <c r="T803" s="152">
        <v>47.21</v>
      </c>
      <c r="U803" s="152">
        <v>0.99</v>
      </c>
      <c r="V803" s="152">
        <v>10.67</v>
      </c>
      <c r="X803" s="152">
        <v>8.59</v>
      </c>
      <c r="AA803" s="152">
        <v>8.31</v>
      </c>
      <c r="AB803" s="152">
        <v>0.17</v>
      </c>
      <c r="AC803" s="152">
        <v>14.33</v>
      </c>
      <c r="AD803" s="152">
        <v>1.7</v>
      </c>
      <c r="AE803" s="152">
        <v>0.86</v>
      </c>
      <c r="AI803" s="152">
        <v>92.9</v>
      </c>
      <c r="AJ803" s="152">
        <v>5.6597097820000002</v>
      </c>
      <c r="AK803" s="156">
        <f t="shared" si="12"/>
        <v>0.3170080978</v>
      </c>
      <c r="AL803" s="151">
        <v>3170.080978</v>
      </c>
      <c r="AN803" s="151">
        <v>1575</v>
      </c>
      <c r="AO803" s="151">
        <v>1342</v>
      </c>
      <c r="DC803" s="152">
        <v>40.98</v>
      </c>
      <c r="DF803" s="152">
        <v>9.41</v>
      </c>
      <c r="DG803" s="152">
        <v>48.9</v>
      </c>
      <c r="DH803" s="152">
        <v>0.18</v>
      </c>
      <c r="DM803" s="152">
        <v>0.2</v>
      </c>
      <c r="DO803" s="154">
        <v>90.256461340000001</v>
      </c>
      <c r="ED803" s="152">
        <v>46.46</v>
      </c>
      <c r="EE803" s="152">
        <v>0.84</v>
      </c>
      <c r="EF803" s="152">
        <v>9.35</v>
      </c>
      <c r="EG803" s="152">
        <v>0.19</v>
      </c>
      <c r="EH803" s="152">
        <v>9.2594258979999999</v>
      </c>
      <c r="EJ803" s="152">
        <v>10.29</v>
      </c>
      <c r="EK803" s="152">
        <v>0.17</v>
      </c>
      <c r="EL803" s="152">
        <v>17.899999999999999</v>
      </c>
      <c r="EM803" s="152">
        <v>11.46</v>
      </c>
      <c r="EO803" s="152">
        <v>1.25</v>
      </c>
      <c r="EP803" s="152">
        <v>0.59</v>
      </c>
      <c r="EQ803" s="152">
        <v>0.22</v>
      </c>
      <c r="ER803" s="152">
        <v>100.6</v>
      </c>
      <c r="ES803" s="152">
        <v>1.86</v>
      </c>
      <c r="EZ803" s="151">
        <v>800</v>
      </c>
    </row>
    <row r="804" spans="1:156">
      <c r="A804" s="151">
        <v>5869</v>
      </c>
      <c r="B804" s="152" t="s">
        <v>2859</v>
      </c>
      <c r="C804" s="152" t="s">
        <v>2885</v>
      </c>
      <c r="D804" s="152" t="s">
        <v>2886</v>
      </c>
      <c r="E804" s="152" t="s">
        <v>2887</v>
      </c>
      <c r="F804" s="152" t="s">
        <v>9248</v>
      </c>
      <c r="G804" s="152" t="s">
        <v>9310</v>
      </c>
      <c r="H804" s="151">
        <v>211060</v>
      </c>
      <c r="J804" s="151" t="s">
        <v>2961</v>
      </c>
      <c r="L804" s="153" t="s">
        <v>2962</v>
      </c>
      <c r="M804" s="153" t="s">
        <v>3296</v>
      </c>
      <c r="R804" s="152" t="s">
        <v>2027</v>
      </c>
      <c r="S804" s="152" t="s">
        <v>2716</v>
      </c>
      <c r="T804" s="152">
        <v>46.5</v>
      </c>
      <c r="U804" s="152">
        <v>1.44</v>
      </c>
      <c r="V804" s="152">
        <v>11.84</v>
      </c>
      <c r="X804" s="152">
        <v>7.9</v>
      </c>
      <c r="AA804" s="152">
        <v>4.97</v>
      </c>
      <c r="AB804" s="152">
        <v>0.11</v>
      </c>
      <c r="AC804" s="152">
        <v>15.81</v>
      </c>
      <c r="AD804" s="152">
        <v>1.95</v>
      </c>
      <c r="AE804" s="152">
        <v>0.69</v>
      </c>
      <c r="AI804" s="152">
        <v>91.29</v>
      </c>
      <c r="AJ804" s="152">
        <v>1.8391220580000001</v>
      </c>
      <c r="AK804" s="156">
        <f t="shared" si="12"/>
        <v>0.19771340909999999</v>
      </c>
      <c r="AL804" s="151">
        <v>1977.1340909999999</v>
      </c>
      <c r="AN804" s="151">
        <v>1400</v>
      </c>
      <c r="AO804" s="151">
        <v>1150</v>
      </c>
      <c r="DC804" s="152">
        <v>41.24</v>
      </c>
      <c r="DF804" s="152">
        <v>9.15</v>
      </c>
      <c r="DG804" s="152">
        <v>48.9</v>
      </c>
      <c r="DH804" s="152">
        <v>0.24</v>
      </c>
      <c r="DM804" s="152">
        <v>0.24</v>
      </c>
      <c r="DO804" s="154">
        <v>90.500101860000001</v>
      </c>
      <c r="ED804" s="152">
        <v>46.46</v>
      </c>
      <c r="EE804" s="152">
        <v>0.84</v>
      </c>
      <c r="EF804" s="152">
        <v>9.35</v>
      </c>
      <c r="EG804" s="152">
        <v>0.19</v>
      </c>
      <c r="EH804" s="152">
        <v>9.2594258979999999</v>
      </c>
      <c r="EJ804" s="152">
        <v>10.29</v>
      </c>
      <c r="EK804" s="152">
        <v>0.17</v>
      </c>
      <c r="EL804" s="152">
        <v>17.899999999999999</v>
      </c>
      <c r="EM804" s="152">
        <v>11.46</v>
      </c>
      <c r="EO804" s="152">
        <v>1.25</v>
      </c>
      <c r="EP804" s="152">
        <v>0.59</v>
      </c>
      <c r="EQ804" s="152">
        <v>0.22</v>
      </c>
      <c r="ER804" s="152">
        <v>100.6</v>
      </c>
      <c r="ES804" s="152">
        <v>1.86</v>
      </c>
      <c r="EZ804" s="151">
        <v>800</v>
      </c>
    </row>
    <row r="805" spans="1:156">
      <c r="A805" s="151">
        <v>5870</v>
      </c>
      <c r="B805" s="152" t="s">
        <v>2859</v>
      </c>
      <c r="C805" s="152" t="s">
        <v>2885</v>
      </c>
      <c r="D805" s="152" t="s">
        <v>2886</v>
      </c>
      <c r="E805" s="152" t="s">
        <v>2887</v>
      </c>
      <c r="F805" s="152" t="s">
        <v>9249</v>
      </c>
      <c r="G805" s="152" t="s">
        <v>9310</v>
      </c>
      <c r="H805" s="151">
        <v>211060</v>
      </c>
      <c r="J805" s="151" t="s">
        <v>2961</v>
      </c>
      <c r="L805" s="153" t="s">
        <v>2962</v>
      </c>
      <c r="M805" s="153" t="s">
        <v>3747</v>
      </c>
      <c r="R805" s="152" t="s">
        <v>2027</v>
      </c>
      <c r="S805" s="152" t="s">
        <v>2716</v>
      </c>
      <c r="T805" s="152">
        <v>48.17</v>
      </c>
      <c r="U805" s="152">
        <v>1.1200000000000001</v>
      </c>
      <c r="V805" s="152">
        <v>11.18</v>
      </c>
      <c r="X805" s="152">
        <v>8.6199999999999992</v>
      </c>
      <c r="AA805" s="152">
        <v>8.26</v>
      </c>
      <c r="AB805" s="152">
        <v>0.15</v>
      </c>
      <c r="AC805" s="152">
        <v>13.63</v>
      </c>
      <c r="AD805" s="152">
        <v>2.0699999999999998</v>
      </c>
      <c r="AE805" s="152">
        <v>1.24</v>
      </c>
      <c r="AI805" s="152">
        <v>94.44</v>
      </c>
      <c r="AJ805" s="152">
        <v>4.4729136440000001</v>
      </c>
      <c r="AK805" s="156">
        <f t="shared" si="12"/>
        <v>0.1111994384</v>
      </c>
      <c r="AL805" s="151">
        <v>1111.9943840000001</v>
      </c>
      <c r="AN805" s="151">
        <v>1164</v>
      </c>
      <c r="AO805" s="151">
        <v>891</v>
      </c>
      <c r="DC805" s="152">
        <v>41.18</v>
      </c>
      <c r="DF805" s="152">
        <v>9.65</v>
      </c>
      <c r="DG805" s="152">
        <v>48.58</v>
      </c>
      <c r="DH805" s="152">
        <v>0.26</v>
      </c>
      <c r="DM805" s="152">
        <v>0.23</v>
      </c>
      <c r="DO805" s="154">
        <v>89.973651520000004</v>
      </c>
      <c r="ED805" s="152">
        <v>46.46</v>
      </c>
      <c r="EE805" s="152">
        <v>0.84</v>
      </c>
      <c r="EF805" s="152">
        <v>9.35</v>
      </c>
      <c r="EG805" s="152">
        <v>0.19</v>
      </c>
      <c r="EH805" s="152">
        <v>9.2594258979999999</v>
      </c>
      <c r="EJ805" s="152">
        <v>10.29</v>
      </c>
      <c r="EK805" s="152">
        <v>0.17</v>
      </c>
      <c r="EL805" s="152">
        <v>17.899999999999999</v>
      </c>
      <c r="EM805" s="152">
        <v>11.46</v>
      </c>
      <c r="EO805" s="152">
        <v>1.25</v>
      </c>
      <c r="EP805" s="152">
        <v>0.59</v>
      </c>
      <c r="EQ805" s="152">
        <v>0.22</v>
      </c>
      <c r="ER805" s="152">
        <v>100.6</v>
      </c>
      <c r="ES805" s="152">
        <v>1.86</v>
      </c>
      <c r="EZ805" s="151">
        <v>800</v>
      </c>
    </row>
    <row r="806" spans="1:156">
      <c r="A806" s="151">
        <v>5871</v>
      </c>
      <c r="B806" s="152" t="s">
        <v>2859</v>
      </c>
      <c r="C806" s="152" t="s">
        <v>2885</v>
      </c>
      <c r="D806" s="152" t="s">
        <v>2886</v>
      </c>
      <c r="E806" s="152" t="s">
        <v>2887</v>
      </c>
      <c r="F806" s="152" t="s">
        <v>9250</v>
      </c>
      <c r="G806" s="152" t="s">
        <v>9310</v>
      </c>
      <c r="H806" s="151">
        <v>211060</v>
      </c>
      <c r="J806" s="151" t="s">
        <v>2961</v>
      </c>
      <c r="L806" s="153" t="s">
        <v>2962</v>
      </c>
      <c r="M806" s="153" t="s">
        <v>3198</v>
      </c>
      <c r="R806" s="152" t="s">
        <v>2027</v>
      </c>
      <c r="S806" s="152" t="s">
        <v>2716</v>
      </c>
      <c r="T806" s="152">
        <v>45.9</v>
      </c>
      <c r="U806" s="152">
        <v>1.08</v>
      </c>
      <c r="V806" s="152">
        <v>11.87</v>
      </c>
      <c r="X806" s="152">
        <v>10.039999999999999</v>
      </c>
      <c r="AA806" s="152">
        <v>7.63</v>
      </c>
      <c r="AB806" s="152">
        <v>0.22</v>
      </c>
      <c r="AC806" s="152">
        <v>15.2</v>
      </c>
      <c r="AD806" s="152">
        <v>2.2400000000000002</v>
      </c>
      <c r="AE806" s="152">
        <v>0.9</v>
      </c>
      <c r="AF806" s="152">
        <v>0.28999999999999998</v>
      </c>
      <c r="AI806" s="152">
        <v>95.37</v>
      </c>
      <c r="AJ806" s="152">
        <v>0.99463889900000002</v>
      </c>
      <c r="AK806" s="156">
        <f t="shared" si="12"/>
        <v>0.1088597841</v>
      </c>
      <c r="AL806" s="151">
        <v>1088.597841</v>
      </c>
      <c r="AN806" s="151">
        <v>1683</v>
      </c>
      <c r="AO806" s="151">
        <v>1310</v>
      </c>
      <c r="DC806" s="152">
        <v>40.46</v>
      </c>
      <c r="DF806" s="152">
        <v>10.59</v>
      </c>
      <c r="DG806" s="152">
        <v>49.1</v>
      </c>
      <c r="DH806" s="152">
        <v>0.13</v>
      </c>
      <c r="DM806" s="152">
        <v>0.25</v>
      </c>
      <c r="DO806" s="154">
        <v>89.206359919999997</v>
      </c>
      <c r="ED806" s="152">
        <v>46.46</v>
      </c>
      <c r="EE806" s="152">
        <v>0.84</v>
      </c>
      <c r="EF806" s="152">
        <v>9.35</v>
      </c>
      <c r="EG806" s="152">
        <v>0.19</v>
      </c>
      <c r="EH806" s="152">
        <v>9.2594258979999999</v>
      </c>
      <c r="EJ806" s="152">
        <v>10.29</v>
      </c>
      <c r="EK806" s="152">
        <v>0.17</v>
      </c>
      <c r="EL806" s="152">
        <v>17.899999999999999</v>
      </c>
      <c r="EM806" s="152">
        <v>11.46</v>
      </c>
      <c r="EO806" s="152">
        <v>1.25</v>
      </c>
      <c r="EP806" s="152">
        <v>0.59</v>
      </c>
      <c r="EQ806" s="152">
        <v>0.22</v>
      </c>
      <c r="ER806" s="152">
        <v>100.6</v>
      </c>
      <c r="ES806" s="152">
        <v>1.86</v>
      </c>
      <c r="EZ806" s="151">
        <v>800</v>
      </c>
    </row>
    <row r="807" spans="1:156">
      <c r="A807" s="151">
        <v>5873</v>
      </c>
      <c r="B807" s="152" t="s">
        <v>2859</v>
      </c>
      <c r="C807" s="152" t="s">
        <v>2885</v>
      </c>
      <c r="D807" s="152" t="s">
        <v>2886</v>
      </c>
      <c r="E807" s="152" t="s">
        <v>2887</v>
      </c>
      <c r="F807" s="152" t="s">
        <v>9251</v>
      </c>
      <c r="G807" s="152" t="s">
        <v>9310</v>
      </c>
      <c r="H807" s="151">
        <v>211060</v>
      </c>
      <c r="J807" s="151" t="s">
        <v>2961</v>
      </c>
      <c r="L807" s="153" t="s">
        <v>2962</v>
      </c>
      <c r="M807" s="153" t="s">
        <v>3611</v>
      </c>
      <c r="R807" s="152" t="s">
        <v>2027</v>
      </c>
      <c r="S807" s="152" t="s">
        <v>2716</v>
      </c>
      <c r="T807" s="152">
        <v>47.78</v>
      </c>
      <c r="U807" s="152">
        <v>1.1599999999999999</v>
      </c>
      <c r="V807" s="152">
        <v>10.88</v>
      </c>
      <c r="X807" s="152">
        <v>8.3800000000000008</v>
      </c>
      <c r="AA807" s="152">
        <v>5.77</v>
      </c>
      <c r="AB807" s="152">
        <v>0.21</v>
      </c>
      <c r="AC807" s="152">
        <v>15.89</v>
      </c>
      <c r="AD807" s="152">
        <v>1.81</v>
      </c>
      <c r="AE807" s="152">
        <v>0.83</v>
      </c>
      <c r="AI807" s="152">
        <v>92.71</v>
      </c>
      <c r="AJ807" s="152">
        <v>3.8930900400000001</v>
      </c>
      <c r="AK807" s="156">
        <f t="shared" si="12"/>
        <v>0.5871725096</v>
      </c>
      <c r="AL807" s="151">
        <v>5871.7250960000001</v>
      </c>
      <c r="AN807" s="151">
        <v>2386</v>
      </c>
      <c r="AO807" s="151">
        <v>1857</v>
      </c>
      <c r="DC807" s="152">
        <v>41.94</v>
      </c>
      <c r="DF807" s="152">
        <v>9.82</v>
      </c>
      <c r="DG807" s="152">
        <v>47.6</v>
      </c>
      <c r="DH807" s="152">
        <v>7.0000000000000007E-2</v>
      </c>
      <c r="DM807" s="152">
        <v>0.31</v>
      </c>
      <c r="DO807" s="154">
        <v>89.627071430000001</v>
      </c>
      <c r="ED807" s="152">
        <v>46.46</v>
      </c>
      <c r="EE807" s="152">
        <v>0.84</v>
      </c>
      <c r="EF807" s="152">
        <v>9.35</v>
      </c>
      <c r="EG807" s="152">
        <v>0.19</v>
      </c>
      <c r="EH807" s="152">
        <v>9.2594258979999999</v>
      </c>
      <c r="EJ807" s="152">
        <v>10.29</v>
      </c>
      <c r="EK807" s="152">
        <v>0.17</v>
      </c>
      <c r="EL807" s="152">
        <v>17.899999999999999</v>
      </c>
      <c r="EM807" s="152">
        <v>11.46</v>
      </c>
      <c r="EO807" s="152">
        <v>1.25</v>
      </c>
      <c r="EP807" s="152">
        <v>0.59</v>
      </c>
      <c r="EQ807" s="152">
        <v>0.22</v>
      </c>
      <c r="ER807" s="152">
        <v>100.6</v>
      </c>
      <c r="ES807" s="152">
        <v>1.86</v>
      </c>
      <c r="EZ807" s="151">
        <v>800</v>
      </c>
    </row>
    <row r="808" spans="1:156">
      <c r="A808" s="151">
        <v>5874</v>
      </c>
      <c r="B808" s="152" t="s">
        <v>2859</v>
      </c>
      <c r="C808" s="152" t="s">
        <v>2885</v>
      </c>
      <c r="D808" s="152" t="s">
        <v>2886</v>
      </c>
      <c r="E808" s="152" t="s">
        <v>2887</v>
      </c>
      <c r="F808" s="152" t="s">
        <v>9252</v>
      </c>
      <c r="G808" s="152" t="s">
        <v>9310</v>
      </c>
      <c r="H808" s="151">
        <v>211060</v>
      </c>
      <c r="J808" s="151" t="s">
        <v>2961</v>
      </c>
      <c r="L808" s="153" t="s">
        <v>2962</v>
      </c>
      <c r="M808" s="153" t="s">
        <v>3549</v>
      </c>
      <c r="R808" s="152" t="s">
        <v>2027</v>
      </c>
      <c r="S808" s="152" t="s">
        <v>2716</v>
      </c>
      <c r="T808" s="152">
        <v>47.61</v>
      </c>
      <c r="U808" s="152">
        <v>1.07</v>
      </c>
      <c r="V808" s="152">
        <v>10.68</v>
      </c>
      <c r="X808" s="152">
        <v>8.48</v>
      </c>
      <c r="AA808" s="152">
        <v>6.15</v>
      </c>
      <c r="AB808" s="152">
        <v>0.17</v>
      </c>
      <c r="AC808" s="152">
        <v>15.9</v>
      </c>
      <c r="AD808" s="152">
        <v>1.81</v>
      </c>
      <c r="AE808" s="152">
        <v>0.72</v>
      </c>
      <c r="AI808" s="152">
        <v>92.67</v>
      </c>
      <c r="AJ808" s="152">
        <v>2.8559944480000001</v>
      </c>
      <c r="AK808" s="156">
        <f t="shared" si="12"/>
        <v>0.2299753088</v>
      </c>
      <c r="AL808" s="151">
        <v>2299.7530879999999</v>
      </c>
      <c r="AN808" s="151">
        <v>2433</v>
      </c>
      <c r="AO808" s="151">
        <v>1933</v>
      </c>
      <c r="DC808" s="152">
        <v>41.94</v>
      </c>
      <c r="DF808" s="152">
        <v>9.82</v>
      </c>
      <c r="DG808" s="152">
        <v>47.6</v>
      </c>
      <c r="DH808" s="152">
        <v>7.0000000000000007E-2</v>
      </c>
      <c r="DM808" s="152">
        <v>0.31</v>
      </c>
      <c r="DO808" s="154">
        <v>89.627071430000001</v>
      </c>
      <c r="ED808" s="152">
        <v>46.46</v>
      </c>
      <c r="EE808" s="152">
        <v>0.84</v>
      </c>
      <c r="EF808" s="152">
        <v>9.35</v>
      </c>
      <c r="EG808" s="152">
        <v>0.19</v>
      </c>
      <c r="EH808" s="152">
        <v>9.2594258979999999</v>
      </c>
      <c r="EJ808" s="152">
        <v>10.29</v>
      </c>
      <c r="EK808" s="152">
        <v>0.17</v>
      </c>
      <c r="EL808" s="152">
        <v>17.899999999999999</v>
      </c>
      <c r="EM808" s="152">
        <v>11.46</v>
      </c>
      <c r="EO808" s="152">
        <v>1.25</v>
      </c>
      <c r="EP808" s="152">
        <v>0.59</v>
      </c>
      <c r="EQ808" s="152">
        <v>0.22</v>
      </c>
      <c r="ER808" s="152">
        <v>100.6</v>
      </c>
      <c r="ES808" s="152">
        <v>1.86</v>
      </c>
      <c r="EZ808" s="151">
        <v>800</v>
      </c>
    </row>
    <row r="809" spans="1:156">
      <c r="A809" s="151">
        <v>5875</v>
      </c>
      <c r="B809" s="152" t="s">
        <v>2859</v>
      </c>
      <c r="C809" s="152" t="s">
        <v>2885</v>
      </c>
      <c r="D809" s="152" t="s">
        <v>2886</v>
      </c>
      <c r="E809" s="152" t="s">
        <v>2887</v>
      </c>
      <c r="F809" s="152" t="s">
        <v>9253</v>
      </c>
      <c r="G809" s="152" t="s">
        <v>9310</v>
      </c>
      <c r="H809" s="151">
        <v>211060</v>
      </c>
      <c r="J809" s="151" t="s">
        <v>2961</v>
      </c>
      <c r="L809" s="153" t="s">
        <v>2962</v>
      </c>
      <c r="M809" s="153" t="s">
        <v>3536</v>
      </c>
      <c r="R809" s="152" t="s">
        <v>2027</v>
      </c>
      <c r="S809" s="152" t="s">
        <v>2716</v>
      </c>
      <c r="T809" s="152">
        <v>47.55</v>
      </c>
      <c r="U809" s="152">
        <v>1.1499999999999999</v>
      </c>
      <c r="V809" s="152">
        <v>10.07</v>
      </c>
      <c r="X809" s="152">
        <v>8.73</v>
      </c>
      <c r="AA809" s="152">
        <v>7.6</v>
      </c>
      <c r="AB809" s="152" t="s">
        <v>2867</v>
      </c>
      <c r="AC809" s="152">
        <v>14.23</v>
      </c>
      <c r="AD809" s="152">
        <v>1.82</v>
      </c>
      <c r="AE809" s="152">
        <v>1.1299999999999999</v>
      </c>
      <c r="AI809" s="152">
        <v>92.28</v>
      </c>
      <c r="AJ809" s="152">
        <v>1.5073688810000001</v>
      </c>
      <c r="AK809" s="156">
        <f t="shared" si="12"/>
        <v>0.17962004480000002</v>
      </c>
      <c r="AL809" s="151">
        <v>1796.2004480000001</v>
      </c>
      <c r="AN809" s="151">
        <v>2100</v>
      </c>
      <c r="AO809" s="151">
        <v>1600</v>
      </c>
      <c r="DC809" s="152">
        <v>40.770000000000003</v>
      </c>
      <c r="DF809" s="152">
        <v>10.29</v>
      </c>
      <c r="DG809" s="152">
        <v>48.3</v>
      </c>
      <c r="DH809" s="152">
        <v>0.14000000000000001</v>
      </c>
      <c r="DM809" s="152">
        <v>0.25</v>
      </c>
      <c r="DO809" s="154">
        <v>89.324318660000003</v>
      </c>
      <c r="ED809" s="152">
        <v>46.46</v>
      </c>
      <c r="EE809" s="152">
        <v>0.84</v>
      </c>
      <c r="EF809" s="152">
        <v>9.35</v>
      </c>
      <c r="EG809" s="152">
        <v>0.19</v>
      </c>
      <c r="EH809" s="152">
        <v>9.2594258979999999</v>
      </c>
      <c r="EJ809" s="152">
        <v>10.29</v>
      </c>
      <c r="EK809" s="152">
        <v>0.17</v>
      </c>
      <c r="EL809" s="152">
        <v>17.899999999999999</v>
      </c>
      <c r="EM809" s="152">
        <v>11.46</v>
      </c>
      <c r="EO809" s="152">
        <v>1.25</v>
      </c>
      <c r="EP809" s="152">
        <v>0.59</v>
      </c>
      <c r="EQ809" s="152">
        <v>0.22</v>
      </c>
      <c r="ER809" s="152">
        <v>100.6</v>
      </c>
      <c r="ES809" s="152">
        <v>1.86</v>
      </c>
      <c r="EZ809" s="151">
        <v>800</v>
      </c>
    </row>
    <row r="810" spans="1:156">
      <c r="A810" s="151">
        <v>5876</v>
      </c>
      <c r="B810" s="152" t="s">
        <v>2859</v>
      </c>
      <c r="C810" s="152" t="s">
        <v>2885</v>
      </c>
      <c r="D810" s="152" t="s">
        <v>2886</v>
      </c>
      <c r="E810" s="152" t="s">
        <v>2887</v>
      </c>
      <c r="F810" s="152" t="s">
        <v>9254</v>
      </c>
      <c r="G810" s="152" t="s">
        <v>9310</v>
      </c>
      <c r="H810" s="151">
        <v>211060</v>
      </c>
      <c r="J810" s="151" t="s">
        <v>2961</v>
      </c>
      <c r="L810" s="153" t="s">
        <v>2962</v>
      </c>
      <c r="M810" s="153" t="s">
        <v>2988</v>
      </c>
      <c r="R810" s="152" t="s">
        <v>2027</v>
      </c>
      <c r="S810" s="152" t="s">
        <v>2716</v>
      </c>
      <c r="T810" s="152">
        <v>44.58</v>
      </c>
      <c r="U810" s="152">
        <v>0.98</v>
      </c>
      <c r="V810" s="152">
        <v>10.46</v>
      </c>
      <c r="X810" s="152">
        <v>8.2200000000000006</v>
      </c>
      <c r="AA810" s="152">
        <v>8.9700000000000006</v>
      </c>
      <c r="AB810" s="152">
        <v>0.18</v>
      </c>
      <c r="AC810" s="152">
        <v>14.6</v>
      </c>
      <c r="AD810" s="152">
        <v>1.48</v>
      </c>
      <c r="AE810" s="152">
        <v>1.0900000000000001</v>
      </c>
      <c r="AF810" s="152">
        <v>0.33</v>
      </c>
      <c r="AI810" s="152">
        <v>90.89</v>
      </c>
      <c r="AJ810" s="152">
        <v>5.86</v>
      </c>
      <c r="AK810" s="156">
        <f t="shared" si="12"/>
        <v>0.38080000000000003</v>
      </c>
      <c r="AL810" s="151">
        <v>3808</v>
      </c>
      <c r="AN810" s="151">
        <v>3473</v>
      </c>
      <c r="AO810" s="151">
        <v>3217</v>
      </c>
      <c r="DC810" s="152">
        <v>40.56</v>
      </c>
      <c r="DF810" s="152">
        <v>9.76</v>
      </c>
      <c r="DG810" s="152">
        <v>50.24</v>
      </c>
      <c r="DH810" s="152">
        <v>0.06</v>
      </c>
      <c r="DM810" s="152">
        <v>0.27</v>
      </c>
      <c r="DO810" s="154">
        <v>90.172726679999997</v>
      </c>
      <c r="ED810" s="152">
        <v>46.46</v>
      </c>
      <c r="EE810" s="152">
        <v>0.84</v>
      </c>
      <c r="EF810" s="152">
        <v>9.35</v>
      </c>
      <c r="EG810" s="152">
        <v>0.19</v>
      </c>
      <c r="EH810" s="152">
        <v>9.2594258979999999</v>
      </c>
      <c r="EJ810" s="152">
        <v>10.29</v>
      </c>
      <c r="EK810" s="152">
        <v>0.17</v>
      </c>
      <c r="EL810" s="152">
        <v>17.899999999999999</v>
      </c>
      <c r="EM810" s="152">
        <v>11.46</v>
      </c>
      <c r="EO810" s="152">
        <v>1.25</v>
      </c>
      <c r="EP810" s="152">
        <v>0.59</v>
      </c>
      <c r="EQ810" s="152">
        <v>0.22</v>
      </c>
      <c r="ER810" s="152">
        <v>100.6</v>
      </c>
      <c r="ES810" s="152">
        <v>1.86</v>
      </c>
      <c r="EZ810" s="151">
        <v>800</v>
      </c>
    </row>
    <row r="811" spans="1:156">
      <c r="A811" s="151">
        <v>5877</v>
      </c>
      <c r="B811" s="152" t="s">
        <v>2859</v>
      </c>
      <c r="C811" s="152" t="s">
        <v>2885</v>
      </c>
      <c r="D811" s="152" t="s">
        <v>2886</v>
      </c>
      <c r="E811" s="152" t="s">
        <v>2887</v>
      </c>
      <c r="F811" s="152" t="s">
        <v>9255</v>
      </c>
      <c r="G811" s="152" t="s">
        <v>9310</v>
      </c>
      <c r="H811" s="151">
        <v>211060</v>
      </c>
      <c r="J811" s="151" t="s">
        <v>2961</v>
      </c>
      <c r="L811" s="153" t="s">
        <v>2962</v>
      </c>
      <c r="M811" s="153" t="s">
        <v>3134</v>
      </c>
      <c r="R811" s="152" t="s">
        <v>2027</v>
      </c>
      <c r="S811" s="152" t="s">
        <v>2716</v>
      </c>
      <c r="T811" s="152">
        <v>45.545000000000002</v>
      </c>
      <c r="U811" s="152">
        <v>1.647</v>
      </c>
      <c r="V811" s="152">
        <v>10.374000000000001</v>
      </c>
      <c r="X811" s="152">
        <v>9.0530000000000008</v>
      </c>
      <c r="AA811" s="152">
        <v>7.3620000000000001</v>
      </c>
      <c r="AB811" s="152">
        <v>0.187</v>
      </c>
      <c r="AC811" s="152">
        <v>13.45</v>
      </c>
      <c r="AD811" s="152">
        <v>1.91</v>
      </c>
      <c r="AE811" s="152">
        <v>0.88600000000000001</v>
      </c>
      <c r="AF811" s="152">
        <v>8.5999999999999993E-2</v>
      </c>
      <c r="AI811" s="152">
        <v>90.5</v>
      </c>
      <c r="AJ811" s="152">
        <v>3.51</v>
      </c>
      <c r="AK811" s="156">
        <f t="shared" si="12"/>
        <v>5.8000000000000003E-2</v>
      </c>
      <c r="AL811" s="151">
        <v>580</v>
      </c>
      <c r="AN811" s="151">
        <v>2420</v>
      </c>
      <c r="AO811" s="151">
        <v>1700</v>
      </c>
      <c r="DC811" s="152">
        <v>40.56</v>
      </c>
      <c r="DF811" s="152">
        <v>10.95</v>
      </c>
      <c r="DG811" s="152">
        <v>47.914000000000001</v>
      </c>
      <c r="DH811" s="152">
        <v>0.115</v>
      </c>
      <c r="DM811" s="152">
        <v>0.2949</v>
      </c>
      <c r="DO811" s="154">
        <v>88.636272270000006</v>
      </c>
      <c r="ED811" s="152">
        <v>46.46</v>
      </c>
      <c r="EE811" s="152">
        <v>0.84</v>
      </c>
      <c r="EF811" s="152">
        <v>9.35</v>
      </c>
      <c r="EG811" s="152">
        <v>0.19</v>
      </c>
      <c r="EH811" s="152">
        <v>9.2594258979999999</v>
      </c>
      <c r="EJ811" s="152">
        <v>10.29</v>
      </c>
      <c r="EK811" s="152">
        <v>0.17</v>
      </c>
      <c r="EL811" s="152">
        <v>17.899999999999999</v>
      </c>
      <c r="EM811" s="152">
        <v>11.46</v>
      </c>
      <c r="EO811" s="152">
        <v>1.25</v>
      </c>
      <c r="EP811" s="152">
        <v>0.59</v>
      </c>
      <c r="EQ811" s="152">
        <v>0.22</v>
      </c>
      <c r="ER811" s="152">
        <v>100.6</v>
      </c>
      <c r="ES811" s="152">
        <v>1.86</v>
      </c>
      <c r="EZ811" s="151">
        <v>800</v>
      </c>
    </row>
    <row r="812" spans="1:156">
      <c r="A812" s="151">
        <v>5878</v>
      </c>
      <c r="B812" s="152" t="s">
        <v>2859</v>
      </c>
      <c r="C812" s="152" t="s">
        <v>2885</v>
      </c>
      <c r="D812" s="152" t="s">
        <v>2886</v>
      </c>
      <c r="E812" s="152" t="s">
        <v>2887</v>
      </c>
      <c r="F812" s="152" t="s">
        <v>9256</v>
      </c>
      <c r="G812" s="152" t="s">
        <v>9310</v>
      </c>
      <c r="H812" s="151">
        <v>211060</v>
      </c>
      <c r="J812" s="151" t="s">
        <v>2961</v>
      </c>
      <c r="L812" s="153" t="s">
        <v>2962</v>
      </c>
      <c r="M812" s="153" t="s">
        <v>3250</v>
      </c>
      <c r="R812" s="152" t="s">
        <v>2027</v>
      </c>
      <c r="S812" s="152" t="s">
        <v>2716</v>
      </c>
      <c r="T812" s="152">
        <v>46.14</v>
      </c>
      <c r="U812" s="152">
        <v>0.86</v>
      </c>
      <c r="V812" s="152">
        <v>10.029999999999999</v>
      </c>
      <c r="X812" s="152">
        <v>8.6199999999999992</v>
      </c>
      <c r="AA812" s="152">
        <v>8.7899999999999991</v>
      </c>
      <c r="AB812" s="152">
        <v>0.23</v>
      </c>
      <c r="AC812" s="152">
        <v>14.37</v>
      </c>
      <c r="AD812" s="152">
        <v>1.75</v>
      </c>
      <c r="AE812" s="152">
        <v>0.7</v>
      </c>
      <c r="AF812" s="152">
        <v>0.42</v>
      </c>
      <c r="AI812" s="152">
        <v>91.91</v>
      </c>
      <c r="AJ812" s="152">
        <v>3.65</v>
      </c>
      <c r="AK812" s="156">
        <f t="shared" si="12"/>
        <v>0.17199999999999999</v>
      </c>
      <c r="AL812" s="151">
        <v>1720</v>
      </c>
      <c r="AN812" s="151">
        <v>2463</v>
      </c>
      <c r="AO812" s="151">
        <v>2380</v>
      </c>
      <c r="DC812" s="152">
        <v>40.841500000000003</v>
      </c>
      <c r="DF812" s="152">
        <v>9.1</v>
      </c>
      <c r="DG812" s="152">
        <v>48.954500000000003</v>
      </c>
      <c r="DH812" s="152">
        <v>0.23</v>
      </c>
      <c r="DM812" s="152">
        <v>0.25</v>
      </c>
      <c r="DO812" s="154">
        <v>90.556636589999997</v>
      </c>
      <c r="ED812" s="152">
        <v>46.46</v>
      </c>
      <c r="EE812" s="152">
        <v>0.84</v>
      </c>
      <c r="EF812" s="152">
        <v>9.35</v>
      </c>
      <c r="EG812" s="152">
        <v>0.19</v>
      </c>
      <c r="EH812" s="152">
        <v>9.2594258979999999</v>
      </c>
      <c r="EJ812" s="152">
        <v>10.29</v>
      </c>
      <c r="EK812" s="152">
        <v>0.17</v>
      </c>
      <c r="EL812" s="152">
        <v>17.899999999999999</v>
      </c>
      <c r="EM812" s="152">
        <v>11.46</v>
      </c>
      <c r="EO812" s="152">
        <v>1.25</v>
      </c>
      <c r="EP812" s="152">
        <v>0.59</v>
      </c>
      <c r="EQ812" s="152">
        <v>0.22</v>
      </c>
      <c r="ER812" s="152">
        <v>100.6</v>
      </c>
      <c r="ES812" s="152">
        <v>1.86</v>
      </c>
      <c r="EZ812" s="151">
        <v>800</v>
      </c>
    </row>
    <row r="813" spans="1:156">
      <c r="A813" s="151">
        <v>5879</v>
      </c>
      <c r="B813" s="152" t="s">
        <v>2859</v>
      </c>
      <c r="C813" s="152" t="s">
        <v>2885</v>
      </c>
      <c r="D813" s="152" t="s">
        <v>2886</v>
      </c>
      <c r="E813" s="152" t="s">
        <v>2887</v>
      </c>
      <c r="F813" s="152" t="s">
        <v>9257</v>
      </c>
      <c r="G813" s="152" t="s">
        <v>9310</v>
      </c>
      <c r="H813" s="151">
        <v>211060</v>
      </c>
      <c r="J813" s="151" t="s">
        <v>2961</v>
      </c>
      <c r="L813" s="153" t="s">
        <v>2962</v>
      </c>
      <c r="M813" s="153" t="s">
        <v>3395</v>
      </c>
      <c r="R813" s="152" t="s">
        <v>2027</v>
      </c>
      <c r="S813" s="152" t="s">
        <v>2716</v>
      </c>
      <c r="T813" s="152">
        <v>47.037833329999998</v>
      </c>
      <c r="U813" s="152">
        <v>1.3605</v>
      </c>
      <c r="V813" s="152">
        <v>10.95766667</v>
      </c>
      <c r="X813" s="152">
        <v>7.8235714290000002</v>
      </c>
      <c r="AA813" s="152">
        <v>5.1180000000000003</v>
      </c>
      <c r="AB813" s="152">
        <v>0.198333333</v>
      </c>
      <c r="AC813" s="152">
        <v>15.850666670000001</v>
      </c>
      <c r="AD813" s="152">
        <v>2.0211666670000001</v>
      </c>
      <c r="AE813" s="152">
        <v>0.83283333299999995</v>
      </c>
      <c r="AF813" s="152">
        <v>0.73866666700000005</v>
      </c>
      <c r="AI813" s="152">
        <v>92.053238100000002</v>
      </c>
      <c r="AJ813" s="152">
        <v>3.7297394650000002</v>
      </c>
      <c r="AK813" s="156">
        <f t="shared" si="12"/>
        <v>0.21110511110000002</v>
      </c>
      <c r="AL813" s="151">
        <v>2111.0511110000002</v>
      </c>
      <c r="AN813" s="151">
        <v>3223</v>
      </c>
      <c r="AO813" s="151">
        <v>2145</v>
      </c>
      <c r="DC813" s="152">
        <v>41.88</v>
      </c>
      <c r="DF813" s="152">
        <v>9.69</v>
      </c>
      <c r="DG813" s="152">
        <v>48.71</v>
      </c>
      <c r="DH813" s="152">
        <v>0.1</v>
      </c>
      <c r="DM813" s="152">
        <v>0.25</v>
      </c>
      <c r="DO813" s="154">
        <v>89.96043616</v>
      </c>
      <c r="ED813" s="152">
        <v>46.46</v>
      </c>
      <c r="EE813" s="152">
        <v>0.84</v>
      </c>
      <c r="EF813" s="152">
        <v>9.35</v>
      </c>
      <c r="EG813" s="152">
        <v>0.19</v>
      </c>
      <c r="EH813" s="152">
        <v>9.2594258979999999</v>
      </c>
      <c r="EJ813" s="152">
        <v>10.29</v>
      </c>
      <c r="EK813" s="152">
        <v>0.17</v>
      </c>
      <c r="EL813" s="152">
        <v>17.899999999999999</v>
      </c>
      <c r="EM813" s="152">
        <v>11.46</v>
      </c>
      <c r="EO813" s="152">
        <v>1.25</v>
      </c>
      <c r="EP813" s="152">
        <v>0.59</v>
      </c>
      <c r="EQ813" s="152">
        <v>0.22</v>
      </c>
      <c r="ER813" s="152">
        <v>100.6</v>
      </c>
      <c r="ES813" s="152">
        <v>1.86</v>
      </c>
      <c r="EZ813" s="151">
        <v>800</v>
      </c>
    </row>
    <row r="814" spans="1:156">
      <c r="A814" s="151">
        <v>5880</v>
      </c>
      <c r="B814" s="152" t="s">
        <v>2859</v>
      </c>
      <c r="C814" s="152" t="s">
        <v>2885</v>
      </c>
      <c r="D814" s="152" t="s">
        <v>2886</v>
      </c>
      <c r="E814" s="152" t="s">
        <v>2887</v>
      </c>
      <c r="F814" s="152" t="s">
        <v>9258</v>
      </c>
      <c r="G814" s="152" t="s">
        <v>9310</v>
      </c>
      <c r="H814" s="151">
        <v>211060</v>
      </c>
      <c r="J814" s="151" t="s">
        <v>2961</v>
      </c>
      <c r="L814" s="153" t="s">
        <v>2962</v>
      </c>
      <c r="M814" s="153" t="s">
        <v>3035</v>
      </c>
      <c r="R814" s="152" t="s">
        <v>2027</v>
      </c>
      <c r="S814" s="152" t="s">
        <v>2716</v>
      </c>
      <c r="T814" s="152">
        <v>44.878999999999998</v>
      </c>
      <c r="U814" s="152">
        <v>0.93600000000000005</v>
      </c>
      <c r="V814" s="152">
        <v>9.9984999999999999</v>
      </c>
      <c r="X814" s="152">
        <v>8.3155000000000001</v>
      </c>
      <c r="AA814" s="152">
        <v>9.1325000000000003</v>
      </c>
      <c r="AB814" s="152">
        <v>5.2999999999999999E-2</v>
      </c>
      <c r="AC814" s="152">
        <v>14.316000000000001</v>
      </c>
      <c r="AD814" s="152">
        <v>1.665</v>
      </c>
      <c r="AE814" s="152">
        <v>0.69499999999999995</v>
      </c>
      <c r="AF814" s="152">
        <v>0.52500000000000002</v>
      </c>
      <c r="AG814" s="152">
        <v>5.0999999999999997E-2</v>
      </c>
      <c r="AI814" s="152">
        <v>90.613500000000002</v>
      </c>
      <c r="AJ814" s="152">
        <v>4.41</v>
      </c>
      <c r="AK814" s="156">
        <f t="shared" si="12"/>
        <v>0.15670000000000001</v>
      </c>
      <c r="AL814" s="151">
        <v>1567</v>
      </c>
      <c r="AN814" s="151">
        <v>2570</v>
      </c>
      <c r="AO814" s="151">
        <v>2365</v>
      </c>
      <c r="DC814" s="152">
        <v>40.82</v>
      </c>
      <c r="DF814" s="152">
        <v>9.4</v>
      </c>
      <c r="DG814" s="152">
        <v>49.37</v>
      </c>
      <c r="DH814" s="152">
        <v>0.05</v>
      </c>
      <c r="DM814" s="152">
        <v>0.22</v>
      </c>
      <c r="DO814" s="154">
        <v>90.349533910000005</v>
      </c>
      <c r="ED814" s="152">
        <v>46.46</v>
      </c>
      <c r="EE814" s="152">
        <v>0.84</v>
      </c>
      <c r="EF814" s="152">
        <v>9.35</v>
      </c>
      <c r="EG814" s="152">
        <v>0.19</v>
      </c>
      <c r="EH814" s="152">
        <v>9.2594258979999999</v>
      </c>
      <c r="EJ814" s="152">
        <v>10.29</v>
      </c>
      <c r="EK814" s="152">
        <v>0.17</v>
      </c>
      <c r="EL814" s="152">
        <v>17.899999999999999</v>
      </c>
      <c r="EM814" s="152">
        <v>11.46</v>
      </c>
      <c r="EO814" s="152">
        <v>1.25</v>
      </c>
      <c r="EP814" s="152">
        <v>0.59</v>
      </c>
      <c r="EQ814" s="152">
        <v>0.22</v>
      </c>
      <c r="ER814" s="152">
        <v>100.6</v>
      </c>
      <c r="ES814" s="152">
        <v>1.86</v>
      </c>
      <c r="EZ814" s="151">
        <v>800</v>
      </c>
    </row>
    <row r="815" spans="1:156">
      <c r="A815" s="151">
        <v>5881</v>
      </c>
      <c r="B815" s="152" t="s">
        <v>2859</v>
      </c>
      <c r="C815" s="152" t="s">
        <v>2885</v>
      </c>
      <c r="D815" s="152" t="s">
        <v>2886</v>
      </c>
      <c r="E815" s="152" t="s">
        <v>2887</v>
      </c>
      <c r="F815" s="152" t="s">
        <v>9259</v>
      </c>
      <c r="G815" s="152" t="s">
        <v>9310</v>
      </c>
      <c r="H815" s="151">
        <v>211060</v>
      </c>
      <c r="J815" s="151" t="s">
        <v>2961</v>
      </c>
      <c r="L815" s="153" t="s">
        <v>2962</v>
      </c>
      <c r="M815" s="153" t="s">
        <v>3334</v>
      </c>
      <c r="R815" s="152" t="s">
        <v>2027</v>
      </c>
      <c r="S815" s="152" t="s">
        <v>2716</v>
      </c>
      <c r="T815" s="152">
        <v>46.668999999999997</v>
      </c>
      <c r="U815" s="152">
        <v>0.93100000000000005</v>
      </c>
      <c r="V815" s="152">
        <v>10.220000000000001</v>
      </c>
      <c r="X815" s="152">
        <v>7.9820000000000002</v>
      </c>
      <c r="AA815" s="152">
        <v>8.3825000000000003</v>
      </c>
      <c r="AB815" s="152">
        <v>0.13100000000000001</v>
      </c>
      <c r="AC815" s="152">
        <v>15.113</v>
      </c>
      <c r="AD815" s="152">
        <v>1.7050000000000001</v>
      </c>
      <c r="AE815" s="152">
        <v>0.84</v>
      </c>
      <c r="AF815" s="152">
        <v>0.16900000000000001</v>
      </c>
      <c r="AI815" s="152">
        <v>92.244500000000002</v>
      </c>
      <c r="AJ815" s="152">
        <v>2.48</v>
      </c>
      <c r="AK815" s="156">
        <f t="shared" si="12"/>
        <v>0.1396</v>
      </c>
      <c r="AL815" s="151">
        <v>1396</v>
      </c>
      <c r="AN815" s="151">
        <v>1710</v>
      </c>
      <c r="AO815" s="151">
        <v>1285</v>
      </c>
      <c r="DC815" s="152">
        <v>40.82</v>
      </c>
      <c r="DF815" s="152">
        <v>9.4</v>
      </c>
      <c r="DG815" s="152">
        <v>49.37</v>
      </c>
      <c r="DH815" s="152">
        <v>0.05</v>
      </c>
      <c r="DM815" s="152">
        <v>0.22</v>
      </c>
      <c r="DO815" s="154">
        <v>90.349533910000005</v>
      </c>
      <c r="ED815" s="152">
        <v>46.46</v>
      </c>
      <c r="EE815" s="152">
        <v>0.84</v>
      </c>
      <c r="EF815" s="152">
        <v>9.35</v>
      </c>
      <c r="EG815" s="152">
        <v>0.19</v>
      </c>
      <c r="EH815" s="152">
        <v>9.2594258979999999</v>
      </c>
      <c r="EJ815" s="152">
        <v>10.29</v>
      </c>
      <c r="EK815" s="152">
        <v>0.17</v>
      </c>
      <c r="EL815" s="152">
        <v>17.899999999999999</v>
      </c>
      <c r="EM815" s="152">
        <v>11.46</v>
      </c>
      <c r="EO815" s="152">
        <v>1.25</v>
      </c>
      <c r="EP815" s="152">
        <v>0.59</v>
      </c>
      <c r="EQ815" s="152">
        <v>0.22</v>
      </c>
      <c r="ER815" s="152">
        <v>100.6</v>
      </c>
      <c r="ES815" s="152">
        <v>1.86</v>
      </c>
      <c r="EZ815" s="151">
        <v>800</v>
      </c>
    </row>
    <row r="816" spans="1:156">
      <c r="A816" s="151">
        <v>5882</v>
      </c>
      <c r="B816" s="152" t="s">
        <v>2859</v>
      </c>
      <c r="C816" s="152" t="s">
        <v>2885</v>
      </c>
      <c r="D816" s="152" t="s">
        <v>2886</v>
      </c>
      <c r="E816" s="152" t="s">
        <v>2887</v>
      </c>
      <c r="F816" s="152" t="s">
        <v>9260</v>
      </c>
      <c r="G816" s="152" t="s">
        <v>9310</v>
      </c>
      <c r="H816" s="151">
        <v>211060</v>
      </c>
      <c r="J816" s="151" t="s">
        <v>2961</v>
      </c>
      <c r="L816" s="153" t="s">
        <v>2962</v>
      </c>
      <c r="M816" s="153" t="s">
        <v>2964</v>
      </c>
      <c r="R816" s="152" t="s">
        <v>2027</v>
      </c>
      <c r="S816" s="152" t="s">
        <v>2716</v>
      </c>
      <c r="T816" s="152">
        <v>44.478000000000002</v>
      </c>
      <c r="U816" s="152">
        <v>0.91100000000000003</v>
      </c>
      <c r="V816" s="152">
        <v>9.702</v>
      </c>
      <c r="X816" s="152">
        <v>8.0039999999999996</v>
      </c>
      <c r="AA816" s="152">
        <v>9.4440000000000008</v>
      </c>
      <c r="AB816" s="152">
        <v>9.9000000000000005E-2</v>
      </c>
      <c r="AC816" s="152">
        <v>13.984999999999999</v>
      </c>
      <c r="AD816" s="152">
        <v>1.5089999999999999</v>
      </c>
      <c r="AE816" s="152">
        <v>0.92200000000000004</v>
      </c>
      <c r="AF816" s="152">
        <v>0.16500000000000001</v>
      </c>
      <c r="AG816" s="152">
        <v>0.151</v>
      </c>
      <c r="AI816" s="152">
        <v>89.43</v>
      </c>
      <c r="AJ816" s="152">
        <v>4.6500000000000004</v>
      </c>
      <c r="AK816" s="156">
        <f t="shared" si="12"/>
        <v>0.2853</v>
      </c>
      <c r="AL816" s="151">
        <v>2853</v>
      </c>
      <c r="AN816" s="151">
        <v>2235</v>
      </c>
      <c r="AO816" s="151">
        <v>1800</v>
      </c>
      <c r="DC816" s="152">
        <v>39.17</v>
      </c>
      <c r="DF816" s="152">
        <v>9.4600000000000009</v>
      </c>
      <c r="DG816" s="152">
        <v>50.75</v>
      </c>
      <c r="DH816" s="152">
        <v>0.1</v>
      </c>
      <c r="DM816" s="152">
        <v>0.27</v>
      </c>
      <c r="DO816" s="154">
        <v>90.532856519999996</v>
      </c>
      <c r="ED816" s="152">
        <v>46.46</v>
      </c>
      <c r="EE816" s="152">
        <v>0.84</v>
      </c>
      <c r="EF816" s="152">
        <v>9.35</v>
      </c>
      <c r="EG816" s="152">
        <v>0.19</v>
      </c>
      <c r="EH816" s="152">
        <v>9.2594258979999999</v>
      </c>
      <c r="EJ816" s="152">
        <v>10.29</v>
      </c>
      <c r="EK816" s="152">
        <v>0.17</v>
      </c>
      <c r="EL816" s="152">
        <v>17.899999999999999</v>
      </c>
      <c r="EM816" s="152">
        <v>11.46</v>
      </c>
      <c r="EO816" s="152">
        <v>1.25</v>
      </c>
      <c r="EP816" s="152">
        <v>0.59</v>
      </c>
      <c r="EQ816" s="152">
        <v>0.22</v>
      </c>
      <c r="ER816" s="152">
        <v>100.6</v>
      </c>
      <c r="ES816" s="152">
        <v>1.86</v>
      </c>
      <c r="EZ816" s="151">
        <v>800</v>
      </c>
    </row>
    <row r="817" spans="1:156">
      <c r="A817" s="151">
        <v>5883</v>
      </c>
      <c r="B817" s="152" t="s">
        <v>2859</v>
      </c>
      <c r="C817" s="152" t="s">
        <v>2885</v>
      </c>
      <c r="D817" s="152" t="s">
        <v>2886</v>
      </c>
      <c r="E817" s="152" t="s">
        <v>2887</v>
      </c>
      <c r="F817" s="152" t="s">
        <v>9261</v>
      </c>
      <c r="G817" s="152" t="s">
        <v>9310</v>
      </c>
      <c r="H817" s="151">
        <v>211060</v>
      </c>
      <c r="J817" s="151" t="s">
        <v>2961</v>
      </c>
      <c r="L817" s="153" t="s">
        <v>2962</v>
      </c>
      <c r="M817" s="153" t="s">
        <v>3039</v>
      </c>
      <c r="R817" s="152" t="s">
        <v>2027</v>
      </c>
      <c r="S817" s="152" t="s">
        <v>2716</v>
      </c>
      <c r="T817" s="152">
        <v>44.975000000000001</v>
      </c>
      <c r="U817" s="152">
        <v>1.1220000000000001</v>
      </c>
      <c r="V817" s="152">
        <v>10.661</v>
      </c>
      <c r="X817" s="152">
        <v>7.8635000000000002</v>
      </c>
      <c r="AA817" s="152">
        <v>9.8074999999999992</v>
      </c>
      <c r="AB817" s="152">
        <v>0.13</v>
      </c>
      <c r="AC817" s="152">
        <v>13.031000000000001</v>
      </c>
      <c r="AD817" s="152">
        <v>1.9330000000000001</v>
      </c>
      <c r="AE817" s="152">
        <v>0.873</v>
      </c>
      <c r="AF817" s="152">
        <v>0.43099999999999999</v>
      </c>
      <c r="AG817" s="152">
        <v>5.3999999999999999E-2</v>
      </c>
      <c r="AI817" s="152">
        <v>91</v>
      </c>
      <c r="AJ817" s="152">
        <v>4.28</v>
      </c>
      <c r="AK817" s="156">
        <f t="shared" si="12"/>
        <v>0.26869999999999999</v>
      </c>
      <c r="AL817" s="151">
        <v>2687</v>
      </c>
      <c r="AN817" s="151">
        <v>2235</v>
      </c>
      <c r="AO817" s="151">
        <v>1570</v>
      </c>
      <c r="DC817" s="152">
        <v>40.53</v>
      </c>
      <c r="DF817" s="152">
        <v>9.18</v>
      </c>
      <c r="DG817" s="152">
        <v>49.62</v>
      </c>
      <c r="DH817" s="152">
        <v>0.28999999999999998</v>
      </c>
      <c r="DM817" s="152">
        <v>0.2</v>
      </c>
      <c r="DO817" s="154">
        <v>90.597177560000006</v>
      </c>
      <c r="ED817" s="152">
        <v>46.46</v>
      </c>
      <c r="EE817" s="152">
        <v>0.84</v>
      </c>
      <c r="EF817" s="152">
        <v>9.35</v>
      </c>
      <c r="EG817" s="152">
        <v>0.19</v>
      </c>
      <c r="EH817" s="152">
        <v>9.2594258979999999</v>
      </c>
      <c r="EJ817" s="152">
        <v>10.29</v>
      </c>
      <c r="EK817" s="152">
        <v>0.17</v>
      </c>
      <c r="EL817" s="152">
        <v>17.899999999999999</v>
      </c>
      <c r="EM817" s="152">
        <v>11.46</v>
      </c>
      <c r="EO817" s="152">
        <v>1.25</v>
      </c>
      <c r="EP817" s="152">
        <v>0.59</v>
      </c>
      <c r="EQ817" s="152">
        <v>0.22</v>
      </c>
      <c r="ER817" s="152">
        <v>100.6</v>
      </c>
      <c r="ES817" s="152">
        <v>1.86</v>
      </c>
      <c r="EZ817" s="151">
        <v>800</v>
      </c>
    </row>
    <row r="818" spans="1:156">
      <c r="A818" s="151">
        <v>5884</v>
      </c>
      <c r="B818" s="152" t="s">
        <v>2859</v>
      </c>
      <c r="C818" s="152" t="s">
        <v>2885</v>
      </c>
      <c r="D818" s="152" t="s">
        <v>2886</v>
      </c>
      <c r="E818" s="152" t="s">
        <v>2887</v>
      </c>
      <c r="F818" s="152" t="s">
        <v>9262</v>
      </c>
      <c r="G818" s="152" t="s">
        <v>9310</v>
      </c>
      <c r="H818" s="151">
        <v>211060</v>
      </c>
      <c r="J818" s="151" t="s">
        <v>2961</v>
      </c>
      <c r="L818" s="153" t="s">
        <v>2962</v>
      </c>
      <c r="M818" s="153" t="s">
        <v>2980</v>
      </c>
      <c r="R818" s="152" t="s">
        <v>2027</v>
      </c>
      <c r="S818" s="152" t="s">
        <v>2716</v>
      </c>
      <c r="T818" s="152">
        <v>44.523000000000003</v>
      </c>
      <c r="U818" s="152">
        <v>1.038</v>
      </c>
      <c r="V818" s="152">
        <v>10.741</v>
      </c>
      <c r="X818" s="152">
        <v>7.6586999999999996</v>
      </c>
      <c r="AA818" s="152">
        <v>8.5086999999999993</v>
      </c>
      <c r="AB818" s="152">
        <v>0.17699999999999999</v>
      </c>
      <c r="AC818" s="152">
        <v>14.406000000000001</v>
      </c>
      <c r="AD818" s="152">
        <v>1.8220000000000001</v>
      </c>
      <c r="AE818" s="152">
        <v>1.1379999999999999</v>
      </c>
      <c r="AF818" s="152">
        <v>0.25600000000000001</v>
      </c>
      <c r="AI818" s="152">
        <v>90.296400000000006</v>
      </c>
      <c r="AJ818" s="152">
        <v>4.5</v>
      </c>
      <c r="AK818" s="156">
        <f t="shared" si="12"/>
        <v>0.2482</v>
      </c>
      <c r="AL818" s="151">
        <v>2482</v>
      </c>
      <c r="AN818" s="151">
        <v>2190</v>
      </c>
      <c r="AO818" s="151">
        <v>1410</v>
      </c>
      <c r="DC818" s="152">
        <v>38.51</v>
      </c>
      <c r="DF818" s="152">
        <v>10.119999999999999</v>
      </c>
      <c r="DG818" s="152">
        <v>50.65</v>
      </c>
      <c r="DH818" s="152">
        <v>0.1</v>
      </c>
      <c r="DM818" s="152">
        <v>0.32</v>
      </c>
      <c r="DO818" s="154">
        <v>89.920950090000005</v>
      </c>
      <c r="ED818" s="152">
        <v>46.46</v>
      </c>
      <c r="EE818" s="152">
        <v>0.84</v>
      </c>
      <c r="EF818" s="152">
        <v>9.35</v>
      </c>
      <c r="EG818" s="152">
        <v>0.19</v>
      </c>
      <c r="EH818" s="152">
        <v>9.2594258979999999</v>
      </c>
      <c r="EJ818" s="152">
        <v>10.29</v>
      </c>
      <c r="EK818" s="152">
        <v>0.17</v>
      </c>
      <c r="EL818" s="152">
        <v>17.899999999999999</v>
      </c>
      <c r="EM818" s="152">
        <v>11.46</v>
      </c>
      <c r="EO818" s="152">
        <v>1.25</v>
      </c>
      <c r="EP818" s="152">
        <v>0.59</v>
      </c>
      <c r="EQ818" s="152">
        <v>0.22</v>
      </c>
      <c r="ER818" s="152">
        <v>100.6</v>
      </c>
      <c r="ES818" s="152">
        <v>1.86</v>
      </c>
      <c r="EZ818" s="151">
        <v>800</v>
      </c>
    </row>
    <row r="819" spans="1:156">
      <c r="A819" s="151">
        <v>5885</v>
      </c>
      <c r="B819" s="152" t="s">
        <v>2859</v>
      </c>
      <c r="C819" s="152" t="s">
        <v>2885</v>
      </c>
      <c r="D819" s="152" t="s">
        <v>2886</v>
      </c>
      <c r="E819" s="152" t="s">
        <v>2887</v>
      </c>
      <c r="F819" s="152" t="s">
        <v>9263</v>
      </c>
      <c r="G819" s="152" t="s">
        <v>9310</v>
      </c>
      <c r="H819" s="151">
        <v>211060</v>
      </c>
      <c r="J819" s="151" t="s">
        <v>2961</v>
      </c>
      <c r="L819" s="153" t="s">
        <v>2962</v>
      </c>
      <c r="M819" s="153" t="s">
        <v>2963</v>
      </c>
      <c r="R819" s="152" t="s">
        <v>2027</v>
      </c>
      <c r="S819" s="152" t="s">
        <v>2716</v>
      </c>
      <c r="T819" s="152">
        <v>44.444000000000003</v>
      </c>
      <c r="U819" s="152">
        <v>1.2050000000000001</v>
      </c>
      <c r="V819" s="152">
        <v>9.5455000000000005</v>
      </c>
      <c r="X819" s="152">
        <v>8.5310000000000006</v>
      </c>
      <c r="AA819" s="152">
        <v>9.3915000000000006</v>
      </c>
      <c r="AB819" s="152">
        <v>9.2999999999999999E-2</v>
      </c>
      <c r="AC819" s="152">
        <v>13.497</v>
      </c>
      <c r="AD819" s="152">
        <v>1.8979999999999999</v>
      </c>
      <c r="AE819" s="152">
        <v>0.93799999999999994</v>
      </c>
      <c r="AF819" s="152">
        <v>0.377</v>
      </c>
      <c r="AI819" s="152">
        <v>89.96</v>
      </c>
      <c r="AJ819" s="152">
        <v>3.56</v>
      </c>
      <c r="AK819" s="156">
        <f t="shared" si="12"/>
        <v>0.26450000000000001</v>
      </c>
      <c r="AL819" s="151">
        <v>2645</v>
      </c>
      <c r="AN819" s="151">
        <v>2310</v>
      </c>
      <c r="AO819" s="151">
        <v>1965</v>
      </c>
      <c r="DC819" s="152">
        <v>39.57</v>
      </c>
      <c r="DF819" s="152">
        <v>8.94</v>
      </c>
      <c r="DG819" s="152">
        <v>50.86</v>
      </c>
      <c r="DH819" s="152">
        <v>0.14000000000000001</v>
      </c>
      <c r="DM819" s="152">
        <v>0.23</v>
      </c>
      <c r="DO819" s="154">
        <v>91.024152729999997</v>
      </c>
      <c r="ED819" s="152">
        <v>46.46</v>
      </c>
      <c r="EE819" s="152">
        <v>0.84</v>
      </c>
      <c r="EF819" s="152">
        <v>9.35</v>
      </c>
      <c r="EG819" s="152">
        <v>0.19</v>
      </c>
      <c r="EH819" s="152">
        <v>9.2594258979999999</v>
      </c>
      <c r="EJ819" s="152">
        <v>10.29</v>
      </c>
      <c r="EK819" s="152">
        <v>0.17</v>
      </c>
      <c r="EL819" s="152">
        <v>17.899999999999999</v>
      </c>
      <c r="EM819" s="152">
        <v>11.46</v>
      </c>
      <c r="EO819" s="152">
        <v>1.25</v>
      </c>
      <c r="EP819" s="152">
        <v>0.59</v>
      </c>
      <c r="EQ819" s="152">
        <v>0.22</v>
      </c>
      <c r="ER819" s="152">
        <v>100.6</v>
      </c>
      <c r="ES819" s="152">
        <v>1.86</v>
      </c>
      <c r="EZ819" s="151">
        <v>800</v>
      </c>
    </row>
    <row r="820" spans="1:156">
      <c r="A820" s="151">
        <v>5886</v>
      </c>
      <c r="B820" s="152" t="s">
        <v>2859</v>
      </c>
      <c r="C820" s="152" t="s">
        <v>2885</v>
      </c>
      <c r="D820" s="152" t="s">
        <v>2886</v>
      </c>
      <c r="E820" s="152" t="s">
        <v>2887</v>
      </c>
      <c r="F820" s="152" t="s">
        <v>9264</v>
      </c>
      <c r="G820" s="152" t="s">
        <v>9310</v>
      </c>
      <c r="H820" s="151">
        <v>211060</v>
      </c>
      <c r="I820" s="153" t="s">
        <v>2896</v>
      </c>
      <c r="L820" s="153" t="s">
        <v>2897</v>
      </c>
      <c r="M820" s="153" t="s">
        <v>3418</v>
      </c>
      <c r="R820" s="152" t="s">
        <v>2027</v>
      </c>
      <c r="S820" s="152" t="s">
        <v>2716</v>
      </c>
      <c r="T820" s="152">
        <v>47.139000000000003</v>
      </c>
      <c r="U820" s="152">
        <v>1.2653300000000001</v>
      </c>
      <c r="V820" s="152">
        <v>17.179300000000001</v>
      </c>
      <c r="X820" s="152">
        <v>10.502700000000001</v>
      </c>
      <c r="AA820" s="152">
        <v>4.1666699999999999</v>
      </c>
      <c r="AB820" s="152">
        <v>0.35232999999999998</v>
      </c>
      <c r="AC820" s="152">
        <v>7.1879999999999997</v>
      </c>
      <c r="AD820" s="152">
        <v>4.4093299999999997</v>
      </c>
      <c r="AE820" s="152">
        <v>1.992</v>
      </c>
      <c r="AF820" s="152">
        <v>0.81067</v>
      </c>
      <c r="AI820" s="152">
        <v>95.005330000000001</v>
      </c>
      <c r="AJ820" s="152">
        <v>1.97</v>
      </c>
      <c r="AK820" s="156">
        <f t="shared" si="12"/>
        <v>0.2469994428</v>
      </c>
      <c r="AL820" s="151">
        <v>2469.994428</v>
      </c>
      <c r="AN820" s="151">
        <v>1513.3</v>
      </c>
      <c r="AO820" s="151">
        <v>2383.3000000000002</v>
      </c>
      <c r="DC820" s="152">
        <v>37.22</v>
      </c>
      <c r="DF820" s="152">
        <v>22.91</v>
      </c>
      <c r="DG820" s="152">
        <v>38.99</v>
      </c>
      <c r="DH820" s="152">
        <v>0.53</v>
      </c>
      <c r="DM820" s="152">
        <v>0.23</v>
      </c>
      <c r="DO820" s="154">
        <v>75.208773800000003</v>
      </c>
      <c r="ED820" s="152">
        <v>46.93</v>
      </c>
      <c r="EE820" s="152">
        <v>1.86</v>
      </c>
      <c r="EF820" s="152">
        <v>16.11</v>
      </c>
      <c r="EG820" s="152">
        <v>0.02</v>
      </c>
      <c r="EH820" s="152">
        <v>10.978133720000001</v>
      </c>
      <c r="EJ820" s="152">
        <v>12.2</v>
      </c>
      <c r="EK820" s="152">
        <v>0.2</v>
      </c>
      <c r="EL820" s="152">
        <v>6.12</v>
      </c>
      <c r="EM820" s="152">
        <v>11.58</v>
      </c>
      <c r="EO820" s="152">
        <v>2.98</v>
      </c>
      <c r="EP820" s="152">
        <v>1.9</v>
      </c>
      <c r="EQ820" s="152">
        <v>0.52</v>
      </c>
      <c r="ER820" s="152">
        <v>100</v>
      </c>
      <c r="ES820" s="152">
        <v>-0.37</v>
      </c>
      <c r="EY820" s="151">
        <v>100</v>
      </c>
      <c r="EZ820" s="151">
        <v>1200</v>
      </c>
    </row>
    <row r="821" spans="1:156">
      <c r="A821" s="151">
        <v>5887</v>
      </c>
      <c r="B821" s="152" t="s">
        <v>2859</v>
      </c>
      <c r="C821" s="152" t="s">
        <v>2885</v>
      </c>
      <c r="D821" s="152" t="s">
        <v>2886</v>
      </c>
      <c r="E821" s="152" t="s">
        <v>2887</v>
      </c>
      <c r="F821" s="152" t="s">
        <v>9265</v>
      </c>
      <c r="G821" s="152" t="s">
        <v>9310</v>
      </c>
      <c r="H821" s="151">
        <v>211060</v>
      </c>
      <c r="I821" s="153" t="s">
        <v>2896</v>
      </c>
      <c r="L821" s="153" t="s">
        <v>2897</v>
      </c>
      <c r="M821" s="153" t="s">
        <v>3132</v>
      </c>
      <c r="R821" s="152" t="s">
        <v>2027</v>
      </c>
      <c r="S821" s="152" t="s">
        <v>2716</v>
      </c>
      <c r="T821" s="152">
        <v>45.529000000000003</v>
      </c>
      <c r="U821" s="152">
        <v>1.5</v>
      </c>
      <c r="V821" s="152">
        <v>16.303999999999998</v>
      </c>
      <c r="X821" s="152">
        <v>10.292999999999999</v>
      </c>
      <c r="AA821" s="152">
        <v>4.9466000000000001</v>
      </c>
      <c r="AB821" s="152">
        <v>0.18820000000000001</v>
      </c>
      <c r="AC821" s="152">
        <v>10.691599999999999</v>
      </c>
      <c r="AD821" s="152">
        <v>3.18</v>
      </c>
      <c r="AE821" s="152">
        <v>2.0289999999999999</v>
      </c>
      <c r="AF821" s="152">
        <v>0.44059999999999999</v>
      </c>
      <c r="AI821" s="152">
        <v>95.102000000000004</v>
      </c>
      <c r="AJ821" s="152">
        <v>2.11730624</v>
      </c>
      <c r="AK821" s="156">
        <f t="shared" si="12"/>
        <v>0.22620437700000001</v>
      </c>
      <c r="AL821" s="151">
        <v>2262.0437700000002</v>
      </c>
      <c r="AN821" s="151">
        <v>1964</v>
      </c>
      <c r="AO821" s="151">
        <v>1382</v>
      </c>
      <c r="DC821" s="152">
        <v>38.18</v>
      </c>
      <c r="DF821" s="152">
        <v>22.24</v>
      </c>
      <c r="DG821" s="152">
        <v>38.85</v>
      </c>
      <c r="DH821" s="152">
        <v>0.5</v>
      </c>
      <c r="DM821" s="152">
        <v>0.21</v>
      </c>
      <c r="DO821" s="154">
        <v>75.69190854</v>
      </c>
      <c r="ED821" s="152">
        <v>46.93</v>
      </c>
      <c r="EE821" s="152">
        <v>1.86</v>
      </c>
      <c r="EF821" s="152">
        <v>16.11</v>
      </c>
      <c r="EG821" s="152">
        <v>0.02</v>
      </c>
      <c r="EH821" s="152">
        <v>10.978133720000001</v>
      </c>
      <c r="EJ821" s="152">
        <v>12.2</v>
      </c>
      <c r="EK821" s="152">
        <v>0.2</v>
      </c>
      <c r="EL821" s="152">
        <v>6.12</v>
      </c>
      <c r="EM821" s="152">
        <v>11.58</v>
      </c>
      <c r="EO821" s="152">
        <v>2.98</v>
      </c>
      <c r="EP821" s="152">
        <v>1.9</v>
      </c>
      <c r="EQ821" s="152">
        <v>0.52</v>
      </c>
      <c r="ER821" s="152">
        <v>100</v>
      </c>
      <c r="ES821" s="152">
        <v>-0.37</v>
      </c>
      <c r="EY821" s="151">
        <v>100</v>
      </c>
      <c r="EZ821" s="151">
        <v>1200</v>
      </c>
    </row>
    <row r="822" spans="1:156">
      <c r="A822" s="151">
        <v>5889</v>
      </c>
      <c r="B822" s="152" t="s">
        <v>2859</v>
      </c>
      <c r="C822" s="152" t="s">
        <v>2885</v>
      </c>
      <c r="D822" s="152" t="s">
        <v>2886</v>
      </c>
      <c r="E822" s="152" t="s">
        <v>2887</v>
      </c>
      <c r="F822" s="152" t="s">
        <v>9266</v>
      </c>
      <c r="G822" s="152" t="s">
        <v>9310</v>
      </c>
      <c r="H822" s="151">
        <v>211060</v>
      </c>
      <c r="I822" s="153" t="s">
        <v>2896</v>
      </c>
      <c r="L822" s="153" t="s">
        <v>2897</v>
      </c>
      <c r="M822" s="153" t="s">
        <v>3994</v>
      </c>
      <c r="R822" s="152" t="s">
        <v>2027</v>
      </c>
      <c r="S822" s="152" t="s">
        <v>2716</v>
      </c>
      <c r="T822" s="152">
        <v>48.877000000000002</v>
      </c>
      <c r="U822" s="152">
        <v>1.6076999999999999</v>
      </c>
      <c r="V822" s="152">
        <v>15.7867</v>
      </c>
      <c r="X822" s="152">
        <v>9.1760000000000002</v>
      </c>
      <c r="AA822" s="152">
        <v>4.2320000000000002</v>
      </c>
      <c r="AB822" s="152">
        <v>0.22900000000000001</v>
      </c>
      <c r="AC822" s="152">
        <v>6.5892999999999997</v>
      </c>
      <c r="AD822" s="152">
        <v>4.08</v>
      </c>
      <c r="AE822" s="152">
        <v>2.1509999999999998</v>
      </c>
      <c r="AF822" s="152">
        <v>0.7</v>
      </c>
      <c r="AI822" s="152">
        <v>93.428700000000006</v>
      </c>
      <c r="AJ822" s="152">
        <v>2.1614082419999998</v>
      </c>
      <c r="AK822" s="156">
        <f t="shared" si="12"/>
        <v>0.1810200632</v>
      </c>
      <c r="AL822" s="151">
        <v>1810.200632</v>
      </c>
      <c r="AN822" s="151">
        <v>603</v>
      </c>
      <c r="AO822" s="151">
        <v>2343</v>
      </c>
      <c r="DC822" s="152">
        <v>38.023000000000003</v>
      </c>
      <c r="DF822" s="152">
        <v>20.72</v>
      </c>
      <c r="DG822" s="152">
        <v>40.630000000000003</v>
      </c>
      <c r="DH822" s="152">
        <v>0.38500000000000001</v>
      </c>
      <c r="DM822" s="152">
        <v>0.19400000000000001</v>
      </c>
      <c r="DO822" s="154">
        <v>77.755139779999993</v>
      </c>
      <c r="ED822" s="152">
        <v>46.93</v>
      </c>
      <c r="EE822" s="152">
        <v>1.86</v>
      </c>
      <c r="EF822" s="152">
        <v>16.11</v>
      </c>
      <c r="EG822" s="152">
        <v>0.02</v>
      </c>
      <c r="EH822" s="152">
        <v>10.978133720000001</v>
      </c>
      <c r="EJ822" s="152">
        <v>12.2</v>
      </c>
      <c r="EK822" s="152">
        <v>0.2</v>
      </c>
      <c r="EL822" s="152">
        <v>6.12</v>
      </c>
      <c r="EM822" s="152">
        <v>11.58</v>
      </c>
      <c r="EO822" s="152">
        <v>2.98</v>
      </c>
      <c r="EP822" s="152">
        <v>1.9</v>
      </c>
      <c r="EQ822" s="152">
        <v>0.52</v>
      </c>
      <c r="ER822" s="152">
        <v>100</v>
      </c>
      <c r="ES822" s="152">
        <v>-0.37</v>
      </c>
      <c r="EY822" s="151">
        <v>100</v>
      </c>
      <c r="EZ822" s="151">
        <v>1200</v>
      </c>
    </row>
    <row r="823" spans="1:156">
      <c r="A823" s="151">
        <v>5892</v>
      </c>
      <c r="B823" s="152" t="s">
        <v>2859</v>
      </c>
      <c r="C823" s="152" t="s">
        <v>2885</v>
      </c>
      <c r="D823" s="152" t="s">
        <v>2886</v>
      </c>
      <c r="E823" s="152" t="s">
        <v>2887</v>
      </c>
      <c r="F823" s="152" t="s">
        <v>9267</v>
      </c>
      <c r="G823" s="152" t="s">
        <v>9310</v>
      </c>
      <c r="H823" s="151">
        <v>211060</v>
      </c>
      <c r="I823" s="153" t="s">
        <v>2896</v>
      </c>
      <c r="L823" s="153" t="s">
        <v>2897</v>
      </c>
      <c r="M823" s="153" t="s">
        <v>4415</v>
      </c>
      <c r="R823" s="152" t="s">
        <v>2027</v>
      </c>
      <c r="S823" s="152" t="s">
        <v>2716</v>
      </c>
      <c r="T823" s="152">
        <v>50.229500000000002</v>
      </c>
      <c r="U823" s="152">
        <v>1.5840000000000001</v>
      </c>
      <c r="V823" s="152">
        <v>15.981</v>
      </c>
      <c r="X823" s="152">
        <v>10.085800000000001</v>
      </c>
      <c r="AA823" s="152">
        <v>3.8378000000000001</v>
      </c>
      <c r="AB823" s="152">
        <v>0.19550000000000001</v>
      </c>
      <c r="AC823" s="152">
        <v>6.1318000000000001</v>
      </c>
      <c r="AD823" s="152">
        <v>4.3708</v>
      </c>
      <c r="AE823" s="152">
        <v>2.3807999999999998</v>
      </c>
      <c r="AF823" s="152">
        <v>0.71179999999999999</v>
      </c>
      <c r="AI823" s="152">
        <v>95.508799999999994</v>
      </c>
      <c r="AJ823" s="152">
        <v>2.1371038439999999</v>
      </c>
      <c r="AK823" s="156">
        <f t="shared" si="12"/>
        <v>0.21217780160000002</v>
      </c>
      <c r="AL823" s="151">
        <v>2121.7780160000002</v>
      </c>
      <c r="AN823" s="151">
        <v>878</v>
      </c>
      <c r="AO823" s="151">
        <v>2208</v>
      </c>
      <c r="DC823" s="152">
        <v>38.997</v>
      </c>
      <c r="DF823" s="152">
        <v>23.213000000000001</v>
      </c>
      <c r="DG823" s="152">
        <v>36.947000000000003</v>
      </c>
      <c r="DH823" s="152">
        <v>0.55300000000000005</v>
      </c>
      <c r="DM823" s="152">
        <v>0.22500000000000001</v>
      </c>
      <c r="DO823" s="154">
        <v>73.939344610000006</v>
      </c>
      <c r="ED823" s="152">
        <v>46.93</v>
      </c>
      <c r="EE823" s="152">
        <v>1.86</v>
      </c>
      <c r="EF823" s="152">
        <v>16.11</v>
      </c>
      <c r="EG823" s="152">
        <v>0.02</v>
      </c>
      <c r="EH823" s="152">
        <v>10.978133720000001</v>
      </c>
      <c r="EJ823" s="152">
        <v>12.2</v>
      </c>
      <c r="EK823" s="152">
        <v>0.2</v>
      </c>
      <c r="EL823" s="152">
        <v>6.12</v>
      </c>
      <c r="EM823" s="152">
        <v>11.58</v>
      </c>
      <c r="EO823" s="152">
        <v>2.98</v>
      </c>
      <c r="EP823" s="152">
        <v>1.9</v>
      </c>
      <c r="EQ823" s="152">
        <v>0.52</v>
      </c>
      <c r="ER823" s="152">
        <v>100</v>
      </c>
      <c r="ES823" s="152">
        <v>-0.37</v>
      </c>
      <c r="EY823" s="151">
        <v>100</v>
      </c>
      <c r="EZ823" s="151">
        <v>1200</v>
      </c>
    </row>
    <row r="824" spans="1:156">
      <c r="A824" s="151">
        <v>5897</v>
      </c>
      <c r="B824" s="152" t="s">
        <v>2859</v>
      </c>
      <c r="C824" s="152" t="s">
        <v>2885</v>
      </c>
      <c r="D824" s="152" t="s">
        <v>2886</v>
      </c>
      <c r="E824" s="152" t="s">
        <v>2887</v>
      </c>
      <c r="F824" s="152" t="s">
        <v>9268</v>
      </c>
      <c r="G824" s="152" t="s">
        <v>9310</v>
      </c>
      <c r="H824" s="151">
        <v>211060</v>
      </c>
      <c r="I824" s="153" t="s">
        <v>2896</v>
      </c>
      <c r="L824" s="153" t="s">
        <v>2897</v>
      </c>
      <c r="M824" s="153" t="s">
        <v>2953</v>
      </c>
      <c r="R824" s="152" t="s">
        <v>2027</v>
      </c>
      <c r="S824" s="152" t="s">
        <v>2716</v>
      </c>
      <c r="T824" s="152">
        <v>44.210500000000003</v>
      </c>
      <c r="U824" s="152">
        <v>1.6294999999999999</v>
      </c>
      <c r="V824" s="152">
        <v>16.103000000000002</v>
      </c>
      <c r="X824" s="152">
        <v>9.5374999999999996</v>
      </c>
      <c r="AA824" s="152">
        <v>5.4595000000000002</v>
      </c>
      <c r="AB824" s="152">
        <v>0.1</v>
      </c>
      <c r="AC824" s="152">
        <v>11.114000000000001</v>
      </c>
      <c r="AD824" s="152">
        <v>3.7075</v>
      </c>
      <c r="AE824" s="152">
        <v>2.0314999999999999</v>
      </c>
      <c r="AF824" s="152">
        <v>0.35799999999999998</v>
      </c>
      <c r="AI824" s="152">
        <v>94.251000000000005</v>
      </c>
      <c r="AJ824" s="152">
        <v>2.3278923640000002</v>
      </c>
      <c r="AK824" s="156">
        <f t="shared" si="12"/>
        <v>9.6285103070000003E-2</v>
      </c>
      <c r="AL824" s="151">
        <v>962.85103070000002</v>
      </c>
      <c r="AN824" s="151">
        <v>3005</v>
      </c>
      <c r="AO824" s="151">
        <v>1545</v>
      </c>
      <c r="DC824" s="152">
        <v>40.338000000000001</v>
      </c>
      <c r="DF824" s="152">
        <v>16.98</v>
      </c>
      <c r="DG824" s="152">
        <v>45.253</v>
      </c>
      <c r="DH824" s="152">
        <v>0.17799999999999999</v>
      </c>
      <c r="DM824" s="152">
        <v>0.22</v>
      </c>
      <c r="DO824" s="154">
        <v>82.610628599999998</v>
      </c>
      <c r="ED824" s="152">
        <v>46.93</v>
      </c>
      <c r="EE824" s="152">
        <v>1.86</v>
      </c>
      <c r="EF824" s="152">
        <v>16.11</v>
      </c>
      <c r="EG824" s="152">
        <v>0.02</v>
      </c>
      <c r="EH824" s="152">
        <v>10.978133720000001</v>
      </c>
      <c r="EJ824" s="152">
        <v>12.2</v>
      </c>
      <c r="EK824" s="152">
        <v>0.2</v>
      </c>
      <c r="EL824" s="152">
        <v>6.12</v>
      </c>
      <c r="EM824" s="152">
        <v>11.58</v>
      </c>
      <c r="EO824" s="152">
        <v>2.98</v>
      </c>
      <c r="EP824" s="152">
        <v>1.9</v>
      </c>
      <c r="EQ824" s="152">
        <v>0.52</v>
      </c>
      <c r="ER824" s="152">
        <v>100</v>
      </c>
      <c r="ES824" s="152">
        <v>-0.37</v>
      </c>
      <c r="EY824" s="151">
        <v>100</v>
      </c>
      <c r="EZ824" s="151">
        <v>1200</v>
      </c>
    </row>
    <row r="825" spans="1:156">
      <c r="A825" s="151">
        <v>5898</v>
      </c>
      <c r="B825" s="152" t="s">
        <v>2859</v>
      </c>
      <c r="C825" s="152" t="s">
        <v>2885</v>
      </c>
      <c r="D825" s="152" t="s">
        <v>2886</v>
      </c>
      <c r="E825" s="152" t="s">
        <v>2887</v>
      </c>
      <c r="F825" s="152" t="s">
        <v>9269</v>
      </c>
      <c r="G825" s="152" t="s">
        <v>9310</v>
      </c>
      <c r="H825" s="151">
        <v>211060</v>
      </c>
      <c r="I825" s="153" t="s">
        <v>2896</v>
      </c>
      <c r="L825" s="153" t="s">
        <v>2897</v>
      </c>
      <c r="M825" s="153" t="s">
        <v>3158</v>
      </c>
      <c r="R825" s="152" t="s">
        <v>2027</v>
      </c>
      <c r="S825" s="152" t="s">
        <v>2716</v>
      </c>
      <c r="T825" s="152">
        <v>45.671500000000002</v>
      </c>
      <c r="U825" s="152">
        <v>1.78</v>
      </c>
      <c r="V825" s="152">
        <v>16.484999999999999</v>
      </c>
      <c r="X825" s="152">
        <v>11.048</v>
      </c>
      <c r="AA825" s="152">
        <v>3.6764999999999999</v>
      </c>
      <c r="AB825" s="152">
        <v>0.184</v>
      </c>
      <c r="AC825" s="152">
        <v>8.8804999999999996</v>
      </c>
      <c r="AD825" s="152">
        <v>4.5330000000000004</v>
      </c>
      <c r="AE825" s="152">
        <v>3.0065</v>
      </c>
      <c r="AF825" s="152">
        <v>0.59250000000000003</v>
      </c>
      <c r="AI825" s="152">
        <v>95.857500000000002</v>
      </c>
      <c r="AJ825" s="152">
        <v>0.304883193</v>
      </c>
      <c r="AK825" s="156">
        <f t="shared" si="12"/>
        <v>1.1912925810000001E-2</v>
      </c>
      <c r="AL825" s="151">
        <v>119.1292581</v>
      </c>
      <c r="AN825" s="151">
        <v>620</v>
      </c>
      <c r="AO825" s="151">
        <v>1995</v>
      </c>
      <c r="DC825" s="152">
        <v>37.334000000000003</v>
      </c>
      <c r="DF825" s="152">
        <v>18.745999999999999</v>
      </c>
      <c r="DG825" s="152">
        <v>42.768999999999998</v>
      </c>
      <c r="DH825" s="152">
        <v>0.32400000000000001</v>
      </c>
      <c r="DM825" s="152">
        <v>0.22500000000000001</v>
      </c>
      <c r="DO825" s="154">
        <v>80.264042840000002</v>
      </c>
      <c r="ED825" s="152">
        <v>46.93</v>
      </c>
      <c r="EE825" s="152">
        <v>1.86</v>
      </c>
      <c r="EF825" s="152">
        <v>16.11</v>
      </c>
      <c r="EG825" s="152">
        <v>0.02</v>
      </c>
      <c r="EH825" s="152">
        <v>10.978133720000001</v>
      </c>
      <c r="EJ825" s="152">
        <v>12.2</v>
      </c>
      <c r="EK825" s="152">
        <v>0.2</v>
      </c>
      <c r="EL825" s="152">
        <v>6.12</v>
      </c>
      <c r="EM825" s="152">
        <v>11.58</v>
      </c>
      <c r="EO825" s="152">
        <v>2.98</v>
      </c>
      <c r="EP825" s="152">
        <v>1.9</v>
      </c>
      <c r="EQ825" s="152">
        <v>0.52</v>
      </c>
      <c r="ER825" s="152">
        <v>100</v>
      </c>
      <c r="ES825" s="152">
        <v>-0.37</v>
      </c>
      <c r="EY825" s="151">
        <v>100</v>
      </c>
      <c r="EZ825" s="151">
        <v>1200</v>
      </c>
    </row>
    <row r="826" spans="1:156">
      <c r="A826" s="151">
        <v>5900</v>
      </c>
      <c r="B826" s="152" t="s">
        <v>2859</v>
      </c>
      <c r="C826" s="152" t="s">
        <v>2885</v>
      </c>
      <c r="D826" s="152" t="s">
        <v>2886</v>
      </c>
      <c r="E826" s="152" t="s">
        <v>2887</v>
      </c>
      <c r="F826" s="152" t="s">
        <v>9270</v>
      </c>
      <c r="G826" s="152" t="s">
        <v>9310</v>
      </c>
      <c r="H826" s="151">
        <v>211060</v>
      </c>
      <c r="I826" s="153" t="s">
        <v>2896</v>
      </c>
      <c r="L826" s="153" t="s">
        <v>2897</v>
      </c>
      <c r="M826" s="153" t="s">
        <v>5039</v>
      </c>
      <c r="R826" s="152" t="s">
        <v>2027</v>
      </c>
      <c r="S826" s="152" t="s">
        <v>2716</v>
      </c>
      <c r="T826" s="152">
        <v>52.311</v>
      </c>
      <c r="U826" s="152">
        <v>1.03</v>
      </c>
      <c r="V826" s="152">
        <v>14.852</v>
      </c>
      <c r="X826" s="152">
        <v>9.86</v>
      </c>
      <c r="AA826" s="152">
        <v>3.1120000000000001</v>
      </c>
      <c r="AB826" s="152">
        <v>0.248</v>
      </c>
      <c r="AC826" s="152">
        <v>6.016</v>
      </c>
      <c r="AD826" s="152">
        <v>5.0510000000000002</v>
      </c>
      <c r="AE826" s="152">
        <v>3.0129999999999999</v>
      </c>
      <c r="AF826" s="152">
        <v>0.82</v>
      </c>
      <c r="AI826" s="152">
        <v>96.313000000000002</v>
      </c>
      <c r="AJ826" s="152">
        <v>1.003897695</v>
      </c>
      <c r="AK826" s="156">
        <f t="shared" si="12"/>
        <v>3.4803628850000004E-2</v>
      </c>
      <c r="AL826" s="151">
        <v>348.03628850000001</v>
      </c>
      <c r="AN826" s="151">
        <v>130</v>
      </c>
      <c r="AO826" s="151">
        <v>2830</v>
      </c>
      <c r="DC826" s="152">
        <v>37.426000000000002</v>
      </c>
      <c r="DF826" s="152">
        <v>28.050999999999998</v>
      </c>
      <c r="DG826" s="152">
        <v>36.097999999999999</v>
      </c>
      <c r="DH826" s="152">
        <v>0.64200000000000002</v>
      </c>
      <c r="DM826" s="152">
        <v>0.30499999999999999</v>
      </c>
      <c r="DO826" s="154">
        <v>69.640981010000004</v>
      </c>
      <c r="ED826" s="152">
        <v>46.93</v>
      </c>
      <c r="EE826" s="152">
        <v>1.86</v>
      </c>
      <c r="EF826" s="152">
        <v>16.11</v>
      </c>
      <c r="EG826" s="152">
        <v>0.02</v>
      </c>
      <c r="EH826" s="152">
        <v>10.978133720000001</v>
      </c>
      <c r="EJ826" s="152">
        <v>12.2</v>
      </c>
      <c r="EK826" s="152">
        <v>0.2</v>
      </c>
      <c r="EL826" s="152">
        <v>6.12</v>
      </c>
      <c r="EM826" s="152">
        <v>11.58</v>
      </c>
      <c r="EO826" s="152">
        <v>2.98</v>
      </c>
      <c r="EP826" s="152">
        <v>1.9</v>
      </c>
      <c r="EQ826" s="152">
        <v>0.52</v>
      </c>
      <c r="ER826" s="152">
        <v>100</v>
      </c>
      <c r="ES826" s="152">
        <v>-0.37</v>
      </c>
      <c r="EY826" s="151">
        <v>100</v>
      </c>
      <c r="EZ826" s="151">
        <v>1200</v>
      </c>
    </row>
    <row r="827" spans="1:156">
      <c r="A827" s="151">
        <v>5901</v>
      </c>
      <c r="B827" s="152" t="s">
        <v>2859</v>
      </c>
      <c r="C827" s="152" t="s">
        <v>2885</v>
      </c>
      <c r="D827" s="152" t="s">
        <v>2886</v>
      </c>
      <c r="E827" s="152" t="s">
        <v>2887</v>
      </c>
      <c r="F827" s="152" t="s">
        <v>9271</v>
      </c>
      <c r="G827" s="152" t="s">
        <v>9310</v>
      </c>
      <c r="H827" s="151">
        <v>211060</v>
      </c>
      <c r="I827" s="153" t="s">
        <v>2896</v>
      </c>
      <c r="L827" s="153" t="s">
        <v>2897</v>
      </c>
      <c r="M827" s="153" t="s">
        <v>4619</v>
      </c>
      <c r="R827" s="152" t="s">
        <v>2027</v>
      </c>
      <c r="S827" s="152" t="s">
        <v>2716</v>
      </c>
      <c r="T827" s="152">
        <v>50.88</v>
      </c>
      <c r="U827" s="152">
        <v>1.2315</v>
      </c>
      <c r="V827" s="152">
        <v>13.929500000000001</v>
      </c>
      <c r="X827" s="152">
        <v>11.292999999999999</v>
      </c>
      <c r="AA827" s="152">
        <v>3.5550000000000002</v>
      </c>
      <c r="AB827" s="152">
        <v>0.112</v>
      </c>
      <c r="AC827" s="152">
        <v>5.54</v>
      </c>
      <c r="AD827" s="152">
        <v>5.5369999999999999</v>
      </c>
      <c r="AE827" s="152">
        <v>3.298</v>
      </c>
      <c r="AF827" s="152">
        <v>0.8145</v>
      </c>
      <c r="AI827" s="152">
        <v>96.1905</v>
      </c>
      <c r="AJ827" s="152">
        <v>0.132481241</v>
      </c>
      <c r="AK827" s="156">
        <f t="shared" si="12"/>
        <v>2.3592573290000002E-2</v>
      </c>
      <c r="AL827" s="151">
        <v>235.92573290000001</v>
      </c>
      <c r="AN827" s="151">
        <v>490</v>
      </c>
      <c r="AO827" s="151">
        <v>2020</v>
      </c>
      <c r="DC827" s="152">
        <v>37.426000000000002</v>
      </c>
      <c r="DF827" s="152">
        <v>28.050999999999998</v>
      </c>
      <c r="DG827" s="152">
        <v>36.097999999999999</v>
      </c>
      <c r="DH827" s="152">
        <v>0.64200000000000002</v>
      </c>
      <c r="DM827" s="152">
        <v>0.30499999999999999</v>
      </c>
      <c r="DO827" s="154">
        <v>69.640981010000004</v>
      </c>
      <c r="ED827" s="152">
        <v>46.93</v>
      </c>
      <c r="EE827" s="152">
        <v>1.86</v>
      </c>
      <c r="EF827" s="152">
        <v>16.11</v>
      </c>
      <c r="EG827" s="152">
        <v>0.02</v>
      </c>
      <c r="EH827" s="152">
        <v>10.978133720000001</v>
      </c>
      <c r="EJ827" s="152">
        <v>12.2</v>
      </c>
      <c r="EK827" s="152">
        <v>0.2</v>
      </c>
      <c r="EL827" s="152">
        <v>6.12</v>
      </c>
      <c r="EM827" s="152">
        <v>11.58</v>
      </c>
      <c r="EO827" s="152">
        <v>2.98</v>
      </c>
      <c r="EP827" s="152">
        <v>1.9</v>
      </c>
      <c r="EQ827" s="152">
        <v>0.52</v>
      </c>
      <c r="ER827" s="152">
        <v>100</v>
      </c>
      <c r="ES827" s="152">
        <v>-0.37</v>
      </c>
      <c r="EY827" s="151">
        <v>100</v>
      </c>
      <c r="EZ827" s="151">
        <v>1200</v>
      </c>
    </row>
    <row r="828" spans="1:156">
      <c r="A828" s="151">
        <v>5905</v>
      </c>
      <c r="B828" s="152" t="s">
        <v>2859</v>
      </c>
      <c r="C828" s="152" t="s">
        <v>2885</v>
      </c>
      <c r="D828" s="152" t="s">
        <v>2886</v>
      </c>
      <c r="E828" s="152" t="s">
        <v>2887</v>
      </c>
      <c r="F828" s="152" t="s">
        <v>9272</v>
      </c>
      <c r="G828" s="152" t="s">
        <v>9310</v>
      </c>
      <c r="H828" s="151">
        <v>211060</v>
      </c>
      <c r="I828" s="153" t="s">
        <v>2896</v>
      </c>
      <c r="L828" s="153" t="s">
        <v>2897</v>
      </c>
      <c r="M828" s="153" t="s">
        <v>2901</v>
      </c>
      <c r="R828" s="152" t="s">
        <v>2027</v>
      </c>
      <c r="S828" s="152" t="s">
        <v>2716</v>
      </c>
      <c r="T828" s="152">
        <v>43.15</v>
      </c>
      <c r="U828" s="152">
        <v>1.74</v>
      </c>
      <c r="V828" s="152">
        <v>16.010000000000002</v>
      </c>
      <c r="X828" s="152">
        <v>8.99</v>
      </c>
      <c r="AA828" s="152">
        <v>4.88</v>
      </c>
      <c r="AB828" s="152">
        <v>0.21</v>
      </c>
      <c r="AC828" s="152">
        <v>11.33</v>
      </c>
      <c r="AD828" s="152">
        <v>3.54</v>
      </c>
      <c r="AE828" s="152">
        <v>2.12</v>
      </c>
      <c r="AF828" s="152">
        <v>0.6</v>
      </c>
      <c r="AI828" s="152">
        <v>92.57</v>
      </c>
      <c r="AJ828" s="152">
        <v>1.33</v>
      </c>
      <c r="AK828" s="156">
        <f t="shared" si="12"/>
        <v>3.5299999999999998E-2</v>
      </c>
      <c r="AL828" s="151">
        <v>353</v>
      </c>
      <c r="AN828" s="151">
        <v>2687</v>
      </c>
      <c r="AO828" s="151">
        <v>1697</v>
      </c>
      <c r="DC828" s="152">
        <v>38.6905</v>
      </c>
      <c r="DF828" s="152">
        <v>18.3325</v>
      </c>
      <c r="DG828" s="152">
        <v>42.945999999999998</v>
      </c>
      <c r="DH828" s="152">
        <v>0.26050000000000001</v>
      </c>
      <c r="DM828" s="152">
        <v>0.26950000000000002</v>
      </c>
      <c r="DO828" s="154">
        <v>80.679447719999999</v>
      </c>
      <c r="ED828" s="152">
        <v>46.93</v>
      </c>
      <c r="EE828" s="152">
        <v>1.86</v>
      </c>
      <c r="EF828" s="152">
        <v>16.11</v>
      </c>
      <c r="EG828" s="152">
        <v>0.02</v>
      </c>
      <c r="EH828" s="152">
        <v>10.978133720000001</v>
      </c>
      <c r="EJ828" s="152">
        <v>12.2</v>
      </c>
      <c r="EK828" s="152">
        <v>0.2</v>
      </c>
      <c r="EL828" s="152">
        <v>6.12</v>
      </c>
      <c r="EM828" s="152">
        <v>11.58</v>
      </c>
      <c r="EO828" s="152">
        <v>2.98</v>
      </c>
      <c r="EP828" s="152">
        <v>1.9</v>
      </c>
      <c r="EQ828" s="152">
        <v>0.52</v>
      </c>
      <c r="ER828" s="152">
        <v>100</v>
      </c>
      <c r="ES828" s="152">
        <v>-0.37</v>
      </c>
      <c r="EY828" s="151">
        <v>100</v>
      </c>
      <c r="EZ828" s="151">
        <v>1200</v>
      </c>
    </row>
    <row r="829" spans="1:156">
      <c r="A829" s="151">
        <v>5906</v>
      </c>
      <c r="B829" s="152" t="s">
        <v>2859</v>
      </c>
      <c r="C829" s="152" t="s">
        <v>2885</v>
      </c>
      <c r="D829" s="152" t="s">
        <v>2886</v>
      </c>
      <c r="E829" s="152" t="s">
        <v>2887</v>
      </c>
      <c r="F829" s="152" t="s">
        <v>9273</v>
      </c>
      <c r="G829" s="152" t="s">
        <v>9310</v>
      </c>
      <c r="H829" s="151">
        <v>211060</v>
      </c>
      <c r="I829" s="153" t="s">
        <v>2896</v>
      </c>
      <c r="L829" s="153" t="s">
        <v>2897</v>
      </c>
      <c r="M829" s="153" t="s">
        <v>2898</v>
      </c>
      <c r="R829" s="152" t="s">
        <v>2027</v>
      </c>
      <c r="S829" s="152" t="s">
        <v>2716</v>
      </c>
      <c r="T829" s="152">
        <v>43.03</v>
      </c>
      <c r="U829" s="152">
        <v>1.63</v>
      </c>
      <c r="V829" s="152">
        <v>16.13</v>
      </c>
      <c r="X829" s="152">
        <v>9.9700000000000006</v>
      </c>
      <c r="AA829" s="152">
        <v>4.8099999999999996</v>
      </c>
      <c r="AB829" s="152" t="s">
        <v>2867</v>
      </c>
      <c r="AC829" s="152">
        <v>11.7</v>
      </c>
      <c r="AD829" s="152">
        <v>3.41</v>
      </c>
      <c r="AE829" s="152">
        <v>2.06</v>
      </c>
      <c r="AF829" s="152">
        <v>0.56999999999999995</v>
      </c>
      <c r="AI829" s="152">
        <v>93.31</v>
      </c>
      <c r="AJ829" s="152">
        <v>2.0499999999999998</v>
      </c>
      <c r="AK829" s="156">
        <f t="shared" si="12"/>
        <v>1.8100000000000002E-2</v>
      </c>
      <c r="AL829" s="151">
        <v>181</v>
      </c>
      <c r="AN829" s="151">
        <v>2610</v>
      </c>
      <c r="AO829" s="151">
        <v>1383</v>
      </c>
      <c r="DC829" s="152">
        <v>38.6905</v>
      </c>
      <c r="DF829" s="152">
        <v>18.3325</v>
      </c>
      <c r="DG829" s="152">
        <v>42.945999999999998</v>
      </c>
      <c r="DH829" s="152">
        <v>0.26050000000000001</v>
      </c>
      <c r="DM829" s="152">
        <v>0.26950000000000002</v>
      </c>
      <c r="DO829" s="154">
        <v>80.679447719999999</v>
      </c>
      <c r="ED829" s="152">
        <v>46.93</v>
      </c>
      <c r="EE829" s="152">
        <v>1.86</v>
      </c>
      <c r="EF829" s="152">
        <v>16.11</v>
      </c>
      <c r="EG829" s="152">
        <v>0.02</v>
      </c>
      <c r="EH829" s="152">
        <v>10.978133720000001</v>
      </c>
      <c r="EJ829" s="152">
        <v>12.2</v>
      </c>
      <c r="EK829" s="152">
        <v>0.2</v>
      </c>
      <c r="EL829" s="152">
        <v>6.12</v>
      </c>
      <c r="EM829" s="152">
        <v>11.58</v>
      </c>
      <c r="EO829" s="152">
        <v>2.98</v>
      </c>
      <c r="EP829" s="152">
        <v>1.9</v>
      </c>
      <c r="EQ829" s="152">
        <v>0.52</v>
      </c>
      <c r="ER829" s="152">
        <v>100</v>
      </c>
      <c r="ES829" s="152">
        <v>-0.37</v>
      </c>
      <c r="EY829" s="151">
        <v>100</v>
      </c>
      <c r="EZ829" s="151">
        <v>1200</v>
      </c>
    </row>
    <row r="830" spans="1:156">
      <c r="A830" s="151">
        <v>5909</v>
      </c>
      <c r="B830" s="152" t="s">
        <v>2859</v>
      </c>
      <c r="C830" s="152" t="s">
        <v>2885</v>
      </c>
      <c r="D830" s="152" t="s">
        <v>2886</v>
      </c>
      <c r="E830" s="152" t="s">
        <v>2887</v>
      </c>
      <c r="F830" s="152" t="s">
        <v>9274</v>
      </c>
      <c r="G830" s="152" t="s">
        <v>9310</v>
      </c>
      <c r="H830" s="151">
        <v>211060</v>
      </c>
      <c r="I830" s="153" t="s">
        <v>2888</v>
      </c>
      <c r="L830" s="153" t="s">
        <v>2888</v>
      </c>
      <c r="M830" s="153" t="s">
        <v>4150</v>
      </c>
      <c r="R830" s="152" t="s">
        <v>2027</v>
      </c>
      <c r="S830" s="152" t="s">
        <v>2716</v>
      </c>
      <c r="T830" s="152">
        <v>49.414999999999999</v>
      </c>
      <c r="U830" s="152">
        <v>1.597</v>
      </c>
      <c r="V830" s="152">
        <v>15.663</v>
      </c>
      <c r="X830" s="152">
        <v>10.204000000000001</v>
      </c>
      <c r="AA830" s="152">
        <v>3.6659999999999999</v>
      </c>
      <c r="AB830" s="152">
        <v>0.122</v>
      </c>
      <c r="AC830" s="152">
        <v>7.7474999999999996</v>
      </c>
      <c r="AD830" s="152">
        <v>4.6559999999999997</v>
      </c>
      <c r="AE830" s="152">
        <v>2.2549999999999999</v>
      </c>
      <c r="AF830" s="152">
        <v>0.83399999999999996</v>
      </c>
      <c r="AI830" s="152">
        <v>96.159499999999994</v>
      </c>
      <c r="AJ830" s="152">
        <v>0.92</v>
      </c>
      <c r="AK830" s="156">
        <f t="shared" si="12"/>
        <v>4.7E-2</v>
      </c>
      <c r="AL830" s="151">
        <v>470</v>
      </c>
      <c r="AN830" s="151">
        <v>380</v>
      </c>
      <c r="AO830" s="151">
        <v>2390</v>
      </c>
      <c r="DC830" s="152">
        <v>38.5</v>
      </c>
      <c r="DF830" s="152">
        <v>25.88</v>
      </c>
      <c r="DG830" s="152">
        <v>34.659999999999997</v>
      </c>
      <c r="DH830" s="152">
        <v>0.4</v>
      </c>
      <c r="DM830" s="152">
        <v>0.41</v>
      </c>
      <c r="DO830" s="154">
        <v>70.477944669999999</v>
      </c>
      <c r="ED830" s="152">
        <v>48.02</v>
      </c>
      <c r="EE830" s="152">
        <v>1.75</v>
      </c>
      <c r="EF830" s="152">
        <v>17.25</v>
      </c>
      <c r="EH830" s="152">
        <v>10.060289750000001</v>
      </c>
      <c r="EJ830" s="152">
        <v>11.18</v>
      </c>
      <c r="EK830" s="152">
        <v>0.19</v>
      </c>
      <c r="EL830" s="152">
        <v>4.96</v>
      </c>
      <c r="EM830" s="152">
        <v>10.1</v>
      </c>
      <c r="EO830" s="152">
        <v>3.74</v>
      </c>
      <c r="EP830" s="152">
        <v>2.1800000000000002</v>
      </c>
      <c r="EQ830" s="152">
        <v>0.62</v>
      </c>
      <c r="ER830" s="152">
        <v>99.7</v>
      </c>
      <c r="ES830" s="152">
        <v>0.28999999999999998</v>
      </c>
      <c r="EY830" s="151">
        <v>100</v>
      </c>
      <c r="EZ830" s="151">
        <v>1100</v>
      </c>
    </row>
    <row r="831" spans="1:156">
      <c r="A831" s="151">
        <v>5910</v>
      </c>
      <c r="B831" s="152" t="s">
        <v>2859</v>
      </c>
      <c r="C831" s="152" t="s">
        <v>2885</v>
      </c>
      <c r="D831" s="152" t="s">
        <v>2886</v>
      </c>
      <c r="E831" s="152" t="s">
        <v>2887</v>
      </c>
      <c r="F831" s="152" t="s">
        <v>9275</v>
      </c>
      <c r="G831" s="152" t="s">
        <v>9310</v>
      </c>
      <c r="H831" s="151">
        <v>211060</v>
      </c>
      <c r="I831" s="153" t="s">
        <v>2888</v>
      </c>
      <c r="L831" s="153" t="s">
        <v>2888</v>
      </c>
      <c r="M831" s="153" t="s">
        <v>2889</v>
      </c>
      <c r="R831" s="152" t="s">
        <v>2027</v>
      </c>
      <c r="S831" s="152" t="s">
        <v>2716</v>
      </c>
      <c r="T831" s="152">
        <v>42.47</v>
      </c>
      <c r="U831" s="152">
        <v>2.77</v>
      </c>
      <c r="V831" s="152">
        <v>16.25</v>
      </c>
      <c r="X831" s="152">
        <v>10.3</v>
      </c>
      <c r="AA831" s="152">
        <v>5.45</v>
      </c>
      <c r="AB831" s="152">
        <v>0.09</v>
      </c>
      <c r="AC831" s="152">
        <v>11.48</v>
      </c>
      <c r="AD831" s="152">
        <v>3.03</v>
      </c>
      <c r="AE831" s="152">
        <v>1.79</v>
      </c>
      <c r="AF831" s="152">
        <v>0.38</v>
      </c>
      <c r="AI831" s="152">
        <v>94.01</v>
      </c>
      <c r="AJ831" s="152">
        <v>3.155429603</v>
      </c>
      <c r="AK831" s="156">
        <f t="shared" si="12"/>
        <v>6.7823872189999995E-2</v>
      </c>
      <c r="AL831" s="151">
        <v>678.23872189999997</v>
      </c>
      <c r="AN831" s="151">
        <v>2573</v>
      </c>
      <c r="AO831" s="151">
        <v>1493</v>
      </c>
      <c r="DC831" s="152">
        <v>39.51</v>
      </c>
      <c r="DF831" s="152">
        <v>17.87</v>
      </c>
      <c r="DG831" s="152">
        <v>42.97</v>
      </c>
      <c r="DH831" s="152">
        <v>0.25</v>
      </c>
      <c r="DM831" s="152">
        <v>0.28000000000000003</v>
      </c>
      <c r="DO831" s="154">
        <v>81.083198139999993</v>
      </c>
      <c r="ED831" s="152">
        <v>48.02</v>
      </c>
      <c r="EE831" s="152">
        <v>1.75</v>
      </c>
      <c r="EF831" s="152">
        <v>17.25</v>
      </c>
      <c r="EH831" s="152">
        <v>10.060289750000001</v>
      </c>
      <c r="EJ831" s="152">
        <v>11.18</v>
      </c>
      <c r="EK831" s="152">
        <v>0.19</v>
      </c>
      <c r="EL831" s="152">
        <v>4.96</v>
      </c>
      <c r="EM831" s="152">
        <v>10.1</v>
      </c>
      <c r="EO831" s="152">
        <v>3.74</v>
      </c>
      <c r="EP831" s="152">
        <v>2.1800000000000002</v>
      </c>
      <c r="EQ831" s="152">
        <v>0.62</v>
      </c>
      <c r="ER831" s="152">
        <v>99.7</v>
      </c>
      <c r="ES831" s="152">
        <v>0.28999999999999998</v>
      </c>
      <c r="EY831" s="151">
        <v>100</v>
      </c>
      <c r="EZ831" s="151">
        <v>1100</v>
      </c>
    </row>
    <row r="832" spans="1:156">
      <c r="A832" s="151">
        <v>5911</v>
      </c>
      <c r="B832" s="152" t="s">
        <v>2859</v>
      </c>
      <c r="C832" s="152" t="s">
        <v>2885</v>
      </c>
      <c r="D832" s="152" t="s">
        <v>2886</v>
      </c>
      <c r="E832" s="152" t="s">
        <v>2887</v>
      </c>
      <c r="F832" s="152" t="s">
        <v>9276</v>
      </c>
      <c r="G832" s="152" t="s">
        <v>9310</v>
      </c>
      <c r="H832" s="151">
        <v>211060</v>
      </c>
      <c r="I832" s="153" t="s">
        <v>2888</v>
      </c>
      <c r="L832" s="153" t="s">
        <v>2888</v>
      </c>
      <c r="M832" s="153" t="s">
        <v>3050</v>
      </c>
      <c r="R832" s="152" t="s">
        <v>2027</v>
      </c>
      <c r="S832" s="152" t="s">
        <v>2716</v>
      </c>
      <c r="T832" s="152">
        <v>45.05</v>
      </c>
      <c r="U832" s="152">
        <v>1.7689999999999999</v>
      </c>
      <c r="V832" s="152">
        <v>16.877300000000002</v>
      </c>
      <c r="X832" s="152">
        <v>10.098699999999999</v>
      </c>
      <c r="AA832" s="152">
        <v>4.9283000000000001</v>
      </c>
      <c r="AB832" s="152">
        <v>0.16270000000000001</v>
      </c>
      <c r="AC832" s="152">
        <v>10.7623</v>
      </c>
      <c r="AD832" s="152">
        <v>3.2612999999999999</v>
      </c>
      <c r="AE832" s="152">
        <v>2.0802999999999998</v>
      </c>
      <c r="AF832" s="152">
        <v>0.57199999999999995</v>
      </c>
      <c r="AI832" s="152">
        <v>95.561899999999994</v>
      </c>
      <c r="AJ832" s="152">
        <v>2.5902490870000001</v>
      </c>
      <c r="AK832" s="156">
        <f t="shared" si="12"/>
        <v>5.9784988799999994E-2</v>
      </c>
      <c r="AL832" s="151">
        <v>597.84988799999996</v>
      </c>
      <c r="AN832" s="151">
        <v>2683</v>
      </c>
      <c r="AO832" s="151">
        <v>1693</v>
      </c>
      <c r="DC832" s="152">
        <v>40.013500000000001</v>
      </c>
      <c r="DF832" s="152">
        <v>19.9925</v>
      </c>
      <c r="DG832" s="152">
        <v>41.555999999999997</v>
      </c>
      <c r="DH832" s="152">
        <v>0.33700000000000002</v>
      </c>
      <c r="DM832" s="152">
        <v>0.23200000000000001</v>
      </c>
      <c r="DO832" s="154">
        <v>78.746815470000001</v>
      </c>
      <c r="ED832" s="152">
        <v>48.02</v>
      </c>
      <c r="EE832" s="152">
        <v>1.75</v>
      </c>
      <c r="EF832" s="152">
        <v>17.25</v>
      </c>
      <c r="EH832" s="152">
        <v>10.060289750000001</v>
      </c>
      <c r="EJ832" s="152">
        <v>11.18</v>
      </c>
      <c r="EK832" s="152">
        <v>0.19</v>
      </c>
      <c r="EL832" s="152">
        <v>4.96</v>
      </c>
      <c r="EM832" s="152">
        <v>10.1</v>
      </c>
      <c r="EO832" s="152">
        <v>3.74</v>
      </c>
      <c r="EP832" s="152">
        <v>2.1800000000000002</v>
      </c>
      <c r="EQ832" s="152">
        <v>0.62</v>
      </c>
      <c r="ER832" s="152">
        <v>99.7</v>
      </c>
      <c r="ES832" s="152">
        <v>0.28999999999999998</v>
      </c>
      <c r="EY832" s="151">
        <v>100</v>
      </c>
      <c r="EZ832" s="151">
        <v>1100</v>
      </c>
    </row>
    <row r="833" spans="1:156">
      <c r="A833" s="151">
        <v>5914</v>
      </c>
      <c r="B833" s="152" t="s">
        <v>2859</v>
      </c>
      <c r="C833" s="152" t="s">
        <v>2885</v>
      </c>
      <c r="D833" s="152" t="s">
        <v>2886</v>
      </c>
      <c r="E833" s="152" t="s">
        <v>2887</v>
      </c>
      <c r="F833" s="152" t="s">
        <v>9277</v>
      </c>
      <c r="G833" s="152" t="s">
        <v>9310</v>
      </c>
      <c r="H833" s="151">
        <v>211060</v>
      </c>
      <c r="I833" s="153" t="s">
        <v>2888</v>
      </c>
      <c r="L833" s="153" t="s">
        <v>2888</v>
      </c>
      <c r="M833" s="153" t="s">
        <v>3368</v>
      </c>
      <c r="R833" s="152" t="s">
        <v>2027</v>
      </c>
      <c r="S833" s="152" t="s">
        <v>2716</v>
      </c>
      <c r="T833" s="152">
        <v>46.920999999999999</v>
      </c>
      <c r="U833" s="152">
        <v>1.5469999999999999</v>
      </c>
      <c r="V833" s="152">
        <v>16.297000000000001</v>
      </c>
      <c r="X833" s="152">
        <v>10.292</v>
      </c>
      <c r="AA833" s="152">
        <v>4.5650000000000004</v>
      </c>
      <c r="AB833" s="152">
        <v>7.0000000000000007E-2</v>
      </c>
      <c r="AC833" s="152">
        <v>8.6549999999999994</v>
      </c>
      <c r="AD833" s="152">
        <v>4.1529999999999996</v>
      </c>
      <c r="AE833" s="152">
        <v>1.6850000000000001</v>
      </c>
      <c r="AF833" s="152">
        <v>0.58099999999999996</v>
      </c>
      <c r="AI833" s="152">
        <v>94.766000000000005</v>
      </c>
      <c r="AJ833" s="152">
        <v>2.3750687930000001</v>
      </c>
      <c r="AK833" s="156">
        <f t="shared" si="12"/>
        <v>4.5044725959999997E-2</v>
      </c>
      <c r="AL833" s="151">
        <v>450.4472596</v>
      </c>
      <c r="AN833" s="151">
        <v>1903</v>
      </c>
      <c r="AO833" s="151">
        <v>1910</v>
      </c>
      <c r="DC833" s="152">
        <v>37.64</v>
      </c>
      <c r="DF833" s="152">
        <v>21.32</v>
      </c>
      <c r="DG833" s="152">
        <v>40.39</v>
      </c>
      <c r="DH833" s="152">
        <v>0.27</v>
      </c>
      <c r="DM833" s="152">
        <v>0.21</v>
      </c>
      <c r="DO833" s="154">
        <v>77.153217990000002</v>
      </c>
      <c r="ED833" s="152">
        <v>48.02</v>
      </c>
      <c r="EE833" s="152">
        <v>1.75</v>
      </c>
      <c r="EF833" s="152">
        <v>17.25</v>
      </c>
      <c r="EH833" s="152">
        <v>10.060289750000001</v>
      </c>
      <c r="EJ833" s="152">
        <v>11.18</v>
      </c>
      <c r="EK833" s="152">
        <v>0.19</v>
      </c>
      <c r="EL833" s="152">
        <v>4.96</v>
      </c>
      <c r="EM833" s="152">
        <v>10.1</v>
      </c>
      <c r="EO833" s="152">
        <v>3.74</v>
      </c>
      <c r="EP833" s="152">
        <v>2.1800000000000002</v>
      </c>
      <c r="EQ833" s="152">
        <v>0.62</v>
      </c>
      <c r="ER833" s="152">
        <v>99.7</v>
      </c>
      <c r="ES833" s="152">
        <v>0.28999999999999998</v>
      </c>
      <c r="EY833" s="151">
        <v>100</v>
      </c>
      <c r="EZ833" s="151">
        <v>1100</v>
      </c>
    </row>
    <row r="834" spans="1:156">
      <c r="A834" s="151">
        <v>5915</v>
      </c>
      <c r="B834" s="152" t="s">
        <v>2859</v>
      </c>
      <c r="C834" s="152" t="s">
        <v>2885</v>
      </c>
      <c r="D834" s="152" t="s">
        <v>2886</v>
      </c>
      <c r="E834" s="152" t="s">
        <v>2887</v>
      </c>
      <c r="F834" s="152" t="s">
        <v>9278</v>
      </c>
      <c r="G834" s="152" t="s">
        <v>9310</v>
      </c>
      <c r="H834" s="151">
        <v>211060</v>
      </c>
      <c r="I834" s="153" t="s">
        <v>2888</v>
      </c>
      <c r="L834" s="153" t="s">
        <v>2888</v>
      </c>
      <c r="M834" s="153" t="s">
        <v>3366</v>
      </c>
      <c r="R834" s="152" t="s">
        <v>2027</v>
      </c>
      <c r="S834" s="152" t="s">
        <v>2716</v>
      </c>
      <c r="T834" s="152">
        <v>46.907200000000003</v>
      </c>
      <c r="U834" s="152">
        <v>1.7136</v>
      </c>
      <c r="V834" s="152">
        <v>15.879799999999999</v>
      </c>
      <c r="X834" s="152">
        <v>9.9024000000000001</v>
      </c>
      <c r="AA834" s="152">
        <v>4.6696999999999997</v>
      </c>
      <c r="AB834" s="152">
        <v>0.24</v>
      </c>
      <c r="AC834" s="152">
        <v>8.5150000000000006</v>
      </c>
      <c r="AD834" s="152">
        <v>3.6339999999999999</v>
      </c>
      <c r="AE834" s="152">
        <v>1.6279999999999999</v>
      </c>
      <c r="AF834" s="152">
        <v>0.52</v>
      </c>
      <c r="AI834" s="152">
        <v>93.609700000000004</v>
      </c>
      <c r="AJ834" s="152">
        <v>2.6637911189999999</v>
      </c>
      <c r="AK834" s="156">
        <f t="shared" si="12"/>
        <v>6.1768628490000005E-2</v>
      </c>
      <c r="AL834" s="151">
        <v>617.68628490000003</v>
      </c>
      <c r="AN834" s="151">
        <v>1800</v>
      </c>
      <c r="AO834" s="151">
        <v>1984</v>
      </c>
      <c r="DC834" s="152">
        <v>37.64</v>
      </c>
      <c r="DF834" s="152">
        <v>21.32</v>
      </c>
      <c r="DG834" s="152">
        <v>40.39</v>
      </c>
      <c r="DH834" s="152">
        <v>0.27</v>
      </c>
      <c r="DM834" s="152">
        <v>0.21</v>
      </c>
      <c r="DO834" s="154">
        <v>77.153217990000002</v>
      </c>
      <c r="ED834" s="152">
        <v>48.02</v>
      </c>
      <c r="EE834" s="152">
        <v>1.75</v>
      </c>
      <c r="EF834" s="152">
        <v>17.25</v>
      </c>
      <c r="EH834" s="152">
        <v>10.060289750000001</v>
      </c>
      <c r="EJ834" s="152">
        <v>11.18</v>
      </c>
      <c r="EK834" s="152">
        <v>0.19</v>
      </c>
      <c r="EL834" s="152">
        <v>4.96</v>
      </c>
      <c r="EM834" s="152">
        <v>10.1</v>
      </c>
      <c r="EO834" s="152">
        <v>3.74</v>
      </c>
      <c r="EP834" s="152">
        <v>2.1800000000000002</v>
      </c>
      <c r="EQ834" s="152">
        <v>0.62</v>
      </c>
      <c r="ER834" s="152">
        <v>99.7</v>
      </c>
      <c r="ES834" s="152">
        <v>0.28999999999999998</v>
      </c>
      <c r="EY834" s="151">
        <v>100</v>
      </c>
      <c r="EZ834" s="151">
        <v>1100</v>
      </c>
    </row>
    <row r="835" spans="1:156">
      <c r="A835" s="151">
        <v>5916</v>
      </c>
      <c r="B835" s="152" t="s">
        <v>2859</v>
      </c>
      <c r="C835" s="152" t="s">
        <v>2885</v>
      </c>
      <c r="D835" s="152" t="s">
        <v>2886</v>
      </c>
      <c r="E835" s="152" t="s">
        <v>2887</v>
      </c>
      <c r="F835" s="152" t="s">
        <v>9279</v>
      </c>
      <c r="G835" s="152" t="s">
        <v>9310</v>
      </c>
      <c r="H835" s="151">
        <v>211060</v>
      </c>
      <c r="I835" s="153" t="s">
        <v>2888</v>
      </c>
      <c r="L835" s="153" t="s">
        <v>2888</v>
      </c>
      <c r="M835" s="153" t="s">
        <v>3031</v>
      </c>
      <c r="R835" s="152" t="s">
        <v>2027</v>
      </c>
      <c r="S835" s="152" t="s">
        <v>2716</v>
      </c>
      <c r="T835" s="152">
        <v>44.818330000000003</v>
      </c>
      <c r="U835" s="152">
        <v>1.5940000000000001</v>
      </c>
      <c r="V835" s="152">
        <v>16.284300000000002</v>
      </c>
      <c r="X835" s="152">
        <v>10.3003</v>
      </c>
      <c r="AA835" s="152">
        <v>4.8563299999999998</v>
      </c>
      <c r="AB835" s="152">
        <v>7.7329999999999996E-2</v>
      </c>
      <c r="AC835" s="152">
        <v>10.8573</v>
      </c>
      <c r="AD835" s="152">
        <v>3.8943300000000001</v>
      </c>
      <c r="AE835" s="152">
        <v>2.1766700000000001</v>
      </c>
      <c r="AF835" s="152">
        <v>0.53666999999999998</v>
      </c>
      <c r="AI835" s="152">
        <v>95.395560000000003</v>
      </c>
      <c r="AJ835" s="152">
        <v>1.3163215880000001</v>
      </c>
      <c r="AK835" s="156">
        <f t="shared" ref="AK835:AK898" si="13">AL835/10000</f>
        <v>0.16731182750000001</v>
      </c>
      <c r="AL835" s="151">
        <v>1673.118275</v>
      </c>
      <c r="AN835" s="151">
        <v>2570</v>
      </c>
      <c r="AO835" s="151">
        <v>1437</v>
      </c>
      <c r="DC835" s="152">
        <v>37.97</v>
      </c>
      <c r="DF835" s="152">
        <v>18.62</v>
      </c>
      <c r="DG835" s="152">
        <v>42.43</v>
      </c>
      <c r="DH835" s="152">
        <v>0.44</v>
      </c>
      <c r="DM835" s="152">
        <v>0.23</v>
      </c>
      <c r="DO835" s="154">
        <v>80.244808800000001</v>
      </c>
      <c r="ED835" s="152">
        <v>48.02</v>
      </c>
      <c r="EE835" s="152">
        <v>1.75</v>
      </c>
      <c r="EF835" s="152">
        <v>17.25</v>
      </c>
      <c r="EH835" s="152">
        <v>10.060289750000001</v>
      </c>
      <c r="EJ835" s="152">
        <v>11.18</v>
      </c>
      <c r="EK835" s="152">
        <v>0.19</v>
      </c>
      <c r="EL835" s="152">
        <v>4.96</v>
      </c>
      <c r="EM835" s="152">
        <v>10.1</v>
      </c>
      <c r="EO835" s="152">
        <v>3.74</v>
      </c>
      <c r="EP835" s="152">
        <v>2.1800000000000002</v>
      </c>
      <c r="EQ835" s="152">
        <v>0.62</v>
      </c>
      <c r="ER835" s="152">
        <v>99.7</v>
      </c>
      <c r="ES835" s="152">
        <v>0.28999999999999998</v>
      </c>
      <c r="EY835" s="151">
        <v>100</v>
      </c>
      <c r="EZ835" s="151">
        <v>1100</v>
      </c>
    </row>
    <row r="836" spans="1:156">
      <c r="A836" s="151">
        <v>5917</v>
      </c>
      <c r="B836" s="152" t="s">
        <v>2859</v>
      </c>
      <c r="C836" s="152" t="s">
        <v>2885</v>
      </c>
      <c r="D836" s="152" t="s">
        <v>2886</v>
      </c>
      <c r="E836" s="152" t="s">
        <v>2887</v>
      </c>
      <c r="F836" s="152" t="s">
        <v>9280</v>
      </c>
      <c r="G836" s="152" t="s">
        <v>9310</v>
      </c>
      <c r="H836" s="151">
        <v>211060</v>
      </c>
      <c r="I836" s="153" t="s">
        <v>2888</v>
      </c>
      <c r="L836" s="153" t="s">
        <v>2888</v>
      </c>
      <c r="M836" s="153" t="s">
        <v>4476</v>
      </c>
      <c r="R836" s="152" t="s">
        <v>2027</v>
      </c>
      <c r="S836" s="152" t="s">
        <v>2716</v>
      </c>
      <c r="T836" s="152">
        <v>50.419330000000002</v>
      </c>
      <c r="U836" s="152">
        <v>1.915</v>
      </c>
      <c r="V836" s="152">
        <v>15.577</v>
      </c>
      <c r="X836" s="152">
        <v>9.48367</v>
      </c>
      <c r="AA836" s="152">
        <v>3.31467</v>
      </c>
      <c r="AB836" s="152">
        <v>0.245</v>
      </c>
      <c r="AC836" s="152">
        <v>7.9226700000000001</v>
      </c>
      <c r="AD836" s="152">
        <v>4.2906700000000004</v>
      </c>
      <c r="AE836" s="152">
        <v>3.53267</v>
      </c>
      <c r="AF836" s="152">
        <v>0.71367000000000003</v>
      </c>
      <c r="AI836" s="152">
        <v>97.414349999999999</v>
      </c>
      <c r="AJ836" s="152">
        <v>0.344026844</v>
      </c>
      <c r="AK836" s="156">
        <f t="shared" si="13"/>
        <v>1.9194001969999999E-2</v>
      </c>
      <c r="AL836" s="151">
        <v>191.94001969999999</v>
      </c>
      <c r="AN836" s="151" t="s">
        <v>2867</v>
      </c>
      <c r="AO836" s="151">
        <v>1913</v>
      </c>
      <c r="DC836" s="152">
        <v>37.97</v>
      </c>
      <c r="DF836" s="152">
        <v>18.62</v>
      </c>
      <c r="DG836" s="152">
        <v>42.43</v>
      </c>
      <c r="DH836" s="152">
        <v>0.44</v>
      </c>
      <c r="DM836" s="152">
        <v>0.23</v>
      </c>
      <c r="DO836" s="154">
        <v>80.244808800000001</v>
      </c>
      <c r="ED836" s="152">
        <v>48.02</v>
      </c>
      <c r="EE836" s="152">
        <v>1.75</v>
      </c>
      <c r="EF836" s="152">
        <v>17.25</v>
      </c>
      <c r="EH836" s="152">
        <v>10.060289750000001</v>
      </c>
      <c r="EJ836" s="152">
        <v>11.18</v>
      </c>
      <c r="EK836" s="152">
        <v>0.19</v>
      </c>
      <c r="EL836" s="152">
        <v>4.96</v>
      </c>
      <c r="EM836" s="152">
        <v>10.1</v>
      </c>
      <c r="EO836" s="152">
        <v>3.74</v>
      </c>
      <c r="EP836" s="152">
        <v>2.1800000000000002</v>
      </c>
      <c r="EQ836" s="152">
        <v>0.62</v>
      </c>
      <c r="ER836" s="152">
        <v>99.7</v>
      </c>
      <c r="ES836" s="152">
        <v>0.28999999999999998</v>
      </c>
      <c r="EY836" s="151">
        <v>100</v>
      </c>
      <c r="EZ836" s="151">
        <v>1100</v>
      </c>
    </row>
    <row r="837" spans="1:156">
      <c r="A837" s="151">
        <v>5920</v>
      </c>
      <c r="B837" s="152" t="s">
        <v>2859</v>
      </c>
      <c r="C837" s="152" t="s">
        <v>2885</v>
      </c>
      <c r="D837" s="152" t="s">
        <v>2886</v>
      </c>
      <c r="E837" s="152" t="s">
        <v>2887</v>
      </c>
      <c r="F837" s="152" t="s">
        <v>9281</v>
      </c>
      <c r="G837" s="152" t="s">
        <v>9310</v>
      </c>
      <c r="H837" s="151">
        <v>211060</v>
      </c>
      <c r="I837" s="153" t="s">
        <v>2888</v>
      </c>
      <c r="L837" s="153" t="s">
        <v>2888</v>
      </c>
      <c r="M837" s="153" t="s">
        <v>3358</v>
      </c>
      <c r="R837" s="152" t="s">
        <v>2027</v>
      </c>
      <c r="S837" s="152" t="s">
        <v>2716</v>
      </c>
      <c r="T837" s="152">
        <v>46.821669999999997</v>
      </c>
      <c r="U837" s="152">
        <v>1.5043299999999999</v>
      </c>
      <c r="V837" s="152">
        <v>17.3383</v>
      </c>
      <c r="X837" s="152">
        <v>9.4546700000000001</v>
      </c>
      <c r="AA837" s="152">
        <v>4.0733300000000003</v>
      </c>
      <c r="AB837" s="152">
        <v>0.10367</v>
      </c>
      <c r="AC837" s="152">
        <v>9.02867</v>
      </c>
      <c r="AD837" s="152">
        <v>5.1673299999999998</v>
      </c>
      <c r="AE837" s="152">
        <v>3.0106700000000002</v>
      </c>
      <c r="AF837" s="152">
        <v>0.52866999999999997</v>
      </c>
      <c r="AI837" s="152">
        <v>97.031310000000005</v>
      </c>
      <c r="AJ837" s="152">
        <v>0.81432227000000001</v>
      </c>
      <c r="AK837" s="156">
        <f t="shared" si="13"/>
        <v>5.5435526089999999E-2</v>
      </c>
      <c r="AL837" s="151">
        <v>554.35526089999996</v>
      </c>
      <c r="AN837" s="151">
        <v>773</v>
      </c>
      <c r="AO837" s="151">
        <v>1430</v>
      </c>
      <c r="DC837" s="152">
        <v>37.49</v>
      </c>
      <c r="DF837" s="152">
        <v>21.98</v>
      </c>
      <c r="DG837" s="152">
        <v>39.479999999999997</v>
      </c>
      <c r="DH837" s="152">
        <v>0.38</v>
      </c>
      <c r="DM837" s="152">
        <v>0.34</v>
      </c>
      <c r="DO837" s="154">
        <v>76.200576089999998</v>
      </c>
      <c r="ED837" s="152">
        <v>48.02</v>
      </c>
      <c r="EE837" s="152">
        <v>1.75</v>
      </c>
      <c r="EF837" s="152">
        <v>17.25</v>
      </c>
      <c r="EH837" s="152">
        <v>10.060289750000001</v>
      </c>
      <c r="EJ837" s="152">
        <v>11.18</v>
      </c>
      <c r="EK837" s="152">
        <v>0.19</v>
      </c>
      <c r="EL837" s="152">
        <v>4.96</v>
      </c>
      <c r="EM837" s="152">
        <v>10.1</v>
      </c>
      <c r="EO837" s="152">
        <v>3.74</v>
      </c>
      <c r="EP837" s="152">
        <v>2.1800000000000002</v>
      </c>
      <c r="EQ837" s="152">
        <v>0.62</v>
      </c>
      <c r="ER837" s="152">
        <v>99.7</v>
      </c>
      <c r="ES837" s="152">
        <v>0.28999999999999998</v>
      </c>
      <c r="EY837" s="151">
        <v>100</v>
      </c>
      <c r="EZ837" s="151">
        <v>1100</v>
      </c>
    </row>
    <row r="838" spans="1:156">
      <c r="A838" s="151">
        <v>5921</v>
      </c>
      <c r="B838" s="152" t="s">
        <v>2859</v>
      </c>
      <c r="C838" s="152" t="s">
        <v>2885</v>
      </c>
      <c r="D838" s="152" t="s">
        <v>2886</v>
      </c>
      <c r="E838" s="152" t="s">
        <v>2887</v>
      </c>
      <c r="F838" s="152" t="s">
        <v>9282</v>
      </c>
      <c r="G838" s="152" t="s">
        <v>9310</v>
      </c>
      <c r="H838" s="151">
        <v>211060</v>
      </c>
      <c r="I838" s="153" t="s">
        <v>2888</v>
      </c>
      <c r="L838" s="153" t="s">
        <v>2888</v>
      </c>
      <c r="M838" s="153" t="s">
        <v>4156</v>
      </c>
      <c r="R838" s="152" t="s">
        <v>2027</v>
      </c>
      <c r="S838" s="152" t="s">
        <v>2716</v>
      </c>
      <c r="T838" s="152">
        <v>49.477670000000003</v>
      </c>
      <c r="U838" s="152">
        <v>1.72</v>
      </c>
      <c r="V838" s="152">
        <v>15.920299999999999</v>
      </c>
      <c r="X838" s="152">
        <v>9.7693300000000001</v>
      </c>
      <c r="AA838" s="152">
        <v>4.1633300000000002</v>
      </c>
      <c r="AB838" s="152">
        <v>0.17967</v>
      </c>
      <c r="AC838" s="152">
        <v>6.0506700000000002</v>
      </c>
      <c r="AD838" s="152">
        <v>4.1840000000000002</v>
      </c>
      <c r="AE838" s="152">
        <v>2.8293300000000001</v>
      </c>
      <c r="AF838" s="152">
        <v>0.57867000000000002</v>
      </c>
      <c r="AI838" s="152">
        <v>94.872969999999995</v>
      </c>
      <c r="AJ838" s="152">
        <v>2.3176972089999999</v>
      </c>
      <c r="AK838" s="156">
        <f t="shared" si="13"/>
        <v>4.4111337270000002E-2</v>
      </c>
      <c r="AL838" s="151">
        <v>441.11337270000001</v>
      </c>
      <c r="AN838" s="151">
        <v>907</v>
      </c>
      <c r="AO838" s="151">
        <v>1967</v>
      </c>
      <c r="DC838" s="152">
        <v>37.36</v>
      </c>
      <c r="DF838" s="152">
        <v>22.61</v>
      </c>
      <c r="DG838" s="152">
        <v>38.909999999999997</v>
      </c>
      <c r="DH838" s="152">
        <v>0.56000000000000005</v>
      </c>
      <c r="DM838" s="152">
        <v>0.23</v>
      </c>
      <c r="DO838" s="154">
        <v>75.415661700000001</v>
      </c>
      <c r="ED838" s="152">
        <v>48.02</v>
      </c>
      <c r="EE838" s="152">
        <v>1.75</v>
      </c>
      <c r="EF838" s="152">
        <v>17.25</v>
      </c>
      <c r="EH838" s="152">
        <v>10.060289750000001</v>
      </c>
      <c r="EJ838" s="152">
        <v>11.18</v>
      </c>
      <c r="EK838" s="152">
        <v>0.19</v>
      </c>
      <c r="EL838" s="152">
        <v>4.96</v>
      </c>
      <c r="EM838" s="152">
        <v>10.1</v>
      </c>
      <c r="EO838" s="152">
        <v>3.74</v>
      </c>
      <c r="EP838" s="152">
        <v>2.1800000000000002</v>
      </c>
      <c r="EQ838" s="152">
        <v>0.62</v>
      </c>
      <c r="ER838" s="152">
        <v>99.7</v>
      </c>
      <c r="ES838" s="152">
        <v>0.28999999999999998</v>
      </c>
      <c r="EY838" s="151">
        <v>100</v>
      </c>
      <c r="EZ838" s="151">
        <v>1100</v>
      </c>
    </row>
    <row r="839" spans="1:156">
      <c r="A839" s="151">
        <v>5922</v>
      </c>
      <c r="B839" s="152" t="s">
        <v>2859</v>
      </c>
      <c r="C839" s="152" t="s">
        <v>2885</v>
      </c>
      <c r="D839" s="152" t="s">
        <v>2886</v>
      </c>
      <c r="E839" s="152" t="s">
        <v>2887</v>
      </c>
      <c r="F839" s="152" t="s">
        <v>9283</v>
      </c>
      <c r="G839" s="152" t="s">
        <v>9310</v>
      </c>
      <c r="H839" s="151">
        <v>211060</v>
      </c>
      <c r="I839" s="153" t="s">
        <v>2888</v>
      </c>
      <c r="L839" s="153" t="s">
        <v>2888</v>
      </c>
      <c r="M839" s="153" t="s">
        <v>3977</v>
      </c>
      <c r="R839" s="152" t="s">
        <v>2027</v>
      </c>
      <c r="S839" s="152" t="s">
        <v>2716</v>
      </c>
      <c r="T839" s="152">
        <v>48.834000000000003</v>
      </c>
      <c r="U839" s="152">
        <v>1.5589999999999999</v>
      </c>
      <c r="V839" s="152">
        <v>14.635999999999999</v>
      </c>
      <c r="X839" s="152">
        <v>9.8230000000000004</v>
      </c>
      <c r="AA839" s="152">
        <v>4.37</v>
      </c>
      <c r="AB839" s="152">
        <v>0.21099999999999999</v>
      </c>
      <c r="AC839" s="152">
        <v>8.4535</v>
      </c>
      <c r="AD839" s="152">
        <v>3.883</v>
      </c>
      <c r="AE839" s="152">
        <v>2.0665</v>
      </c>
      <c r="AF839" s="152">
        <v>0.85950000000000004</v>
      </c>
      <c r="AI839" s="152">
        <v>94.695499999999996</v>
      </c>
      <c r="AJ839" s="152">
        <v>2.0508020889999998</v>
      </c>
      <c r="AK839" s="156">
        <f t="shared" si="13"/>
        <v>8.1663393889999991E-2</v>
      </c>
      <c r="AL839" s="151">
        <v>816.63393889999998</v>
      </c>
      <c r="AN839" s="151">
        <v>905</v>
      </c>
      <c r="AO839" s="151">
        <v>1780</v>
      </c>
      <c r="DC839" s="152">
        <v>37.36</v>
      </c>
      <c r="DF839" s="152">
        <v>22.61</v>
      </c>
      <c r="DG839" s="152">
        <v>38.909999999999997</v>
      </c>
      <c r="DH839" s="152">
        <v>0.56000000000000005</v>
      </c>
      <c r="DM839" s="152">
        <v>0.23</v>
      </c>
      <c r="DO839" s="154">
        <v>75.415661700000001</v>
      </c>
      <c r="ED839" s="152">
        <v>48.02</v>
      </c>
      <c r="EE839" s="152">
        <v>1.75</v>
      </c>
      <c r="EF839" s="152">
        <v>17.25</v>
      </c>
      <c r="EH839" s="152">
        <v>10.060289750000001</v>
      </c>
      <c r="EJ839" s="152">
        <v>11.18</v>
      </c>
      <c r="EK839" s="152">
        <v>0.19</v>
      </c>
      <c r="EL839" s="152">
        <v>4.96</v>
      </c>
      <c r="EM839" s="152">
        <v>10.1</v>
      </c>
      <c r="EO839" s="152">
        <v>3.74</v>
      </c>
      <c r="EP839" s="152">
        <v>2.1800000000000002</v>
      </c>
      <c r="EQ839" s="152">
        <v>0.62</v>
      </c>
      <c r="ER839" s="152">
        <v>99.7</v>
      </c>
      <c r="ES839" s="152">
        <v>0.28999999999999998</v>
      </c>
      <c r="EY839" s="151">
        <v>100</v>
      </c>
      <c r="EZ839" s="151">
        <v>1100</v>
      </c>
    </row>
    <row r="840" spans="1:156">
      <c r="A840" s="151">
        <v>5928</v>
      </c>
      <c r="B840" s="152" t="s">
        <v>2859</v>
      </c>
      <c r="C840" s="152" t="s">
        <v>2885</v>
      </c>
      <c r="D840" s="152" t="s">
        <v>2886</v>
      </c>
      <c r="E840" s="152" t="s">
        <v>2887</v>
      </c>
      <c r="F840" s="152" t="s">
        <v>9284</v>
      </c>
      <c r="G840" s="152" t="s">
        <v>9310</v>
      </c>
      <c r="H840" s="151">
        <v>211060</v>
      </c>
      <c r="I840" s="153" t="s">
        <v>2888</v>
      </c>
      <c r="L840" s="153" t="s">
        <v>2888</v>
      </c>
      <c r="M840" s="153" t="s">
        <v>4380</v>
      </c>
      <c r="R840" s="152" t="s">
        <v>2027</v>
      </c>
      <c r="S840" s="152" t="s">
        <v>2716</v>
      </c>
      <c r="T840" s="152">
        <v>50.13</v>
      </c>
      <c r="U840" s="152">
        <v>1.8480000000000001</v>
      </c>
      <c r="V840" s="152">
        <v>15.548</v>
      </c>
      <c r="X840" s="152">
        <v>10.484999999999999</v>
      </c>
      <c r="AA840" s="152">
        <v>3.532</v>
      </c>
      <c r="AB840" s="152">
        <v>0.23</v>
      </c>
      <c r="AC840" s="152">
        <v>7.3179999999999996</v>
      </c>
      <c r="AD840" s="152">
        <v>2.718</v>
      </c>
      <c r="AE840" s="152">
        <v>2.6549999999999998</v>
      </c>
      <c r="AF840" s="152">
        <v>0.56799999999999995</v>
      </c>
      <c r="AI840" s="152">
        <v>95.031999999999996</v>
      </c>
      <c r="AJ840" s="152">
        <v>0.87</v>
      </c>
      <c r="AK840" s="156">
        <f t="shared" si="13"/>
        <v>5.0001521819999999E-2</v>
      </c>
      <c r="AL840" s="151">
        <v>500.01521819999999</v>
      </c>
      <c r="AN840" s="151">
        <v>480</v>
      </c>
      <c r="AO840" s="151">
        <v>2130</v>
      </c>
      <c r="DC840" s="152">
        <v>37.57</v>
      </c>
      <c r="DF840" s="152">
        <v>26.42</v>
      </c>
      <c r="DG840" s="152">
        <v>34.89</v>
      </c>
      <c r="DH840" s="152">
        <v>0.5</v>
      </c>
      <c r="DM840" s="152">
        <v>0.39</v>
      </c>
      <c r="DO840" s="154">
        <v>70.185049129999996</v>
      </c>
      <c r="ED840" s="152">
        <v>48.02</v>
      </c>
      <c r="EE840" s="152">
        <v>1.75</v>
      </c>
      <c r="EF840" s="152">
        <v>17.25</v>
      </c>
      <c r="EH840" s="152">
        <v>10.060289750000001</v>
      </c>
      <c r="EJ840" s="152">
        <v>11.18</v>
      </c>
      <c r="EK840" s="152">
        <v>0.19</v>
      </c>
      <c r="EL840" s="152">
        <v>4.96</v>
      </c>
      <c r="EM840" s="152">
        <v>10.1</v>
      </c>
      <c r="EO840" s="152">
        <v>3.74</v>
      </c>
      <c r="EP840" s="152">
        <v>2.1800000000000002</v>
      </c>
      <c r="EQ840" s="152">
        <v>0.62</v>
      </c>
      <c r="ER840" s="152">
        <v>99.7</v>
      </c>
      <c r="ES840" s="152">
        <v>0.28999999999999998</v>
      </c>
      <c r="EY840" s="151">
        <v>100</v>
      </c>
      <c r="EZ840" s="151">
        <v>1100</v>
      </c>
    </row>
    <row r="841" spans="1:156">
      <c r="A841" s="151">
        <v>5929</v>
      </c>
      <c r="B841" s="152" t="s">
        <v>2859</v>
      </c>
      <c r="C841" s="152" t="s">
        <v>2885</v>
      </c>
      <c r="D841" s="152" t="s">
        <v>2886</v>
      </c>
      <c r="E841" s="152" t="s">
        <v>2887</v>
      </c>
      <c r="F841" s="152" t="s">
        <v>9285</v>
      </c>
      <c r="G841" s="152" t="s">
        <v>9310</v>
      </c>
      <c r="H841" s="151">
        <v>211060</v>
      </c>
      <c r="I841" s="153" t="s">
        <v>2888</v>
      </c>
      <c r="L841" s="153" t="s">
        <v>2888</v>
      </c>
      <c r="M841" s="153" t="s">
        <v>3974</v>
      </c>
      <c r="R841" s="152" t="s">
        <v>2027</v>
      </c>
      <c r="S841" s="152" t="s">
        <v>2716</v>
      </c>
      <c r="T841" s="152">
        <v>48.829000000000001</v>
      </c>
      <c r="U841" s="152">
        <v>1.9690000000000001</v>
      </c>
      <c r="V841" s="152">
        <v>14.984</v>
      </c>
      <c r="X841" s="152">
        <v>11.311999999999999</v>
      </c>
      <c r="AA841" s="152">
        <v>3.069</v>
      </c>
      <c r="AB841" s="152">
        <v>0.309</v>
      </c>
      <c r="AC841" s="152">
        <v>7.5579999999999998</v>
      </c>
      <c r="AD841" s="152">
        <v>4.2</v>
      </c>
      <c r="AE841" s="152">
        <v>2.512</v>
      </c>
      <c r="AF841" s="152">
        <v>0.50900000000000001</v>
      </c>
      <c r="AI841" s="152">
        <v>95.251000000000005</v>
      </c>
      <c r="AJ841" s="152">
        <v>1.35</v>
      </c>
      <c r="AK841" s="156">
        <f t="shared" si="13"/>
        <v>3.0018280959999998E-2</v>
      </c>
      <c r="AL841" s="151">
        <v>300.18280959999998</v>
      </c>
      <c r="AN841" s="151">
        <v>895</v>
      </c>
      <c r="AO841" s="151">
        <v>3270</v>
      </c>
      <c r="DC841" s="152">
        <v>37.57</v>
      </c>
      <c r="DF841" s="152">
        <v>26.42</v>
      </c>
      <c r="DG841" s="152">
        <v>34.89</v>
      </c>
      <c r="DH841" s="152">
        <v>0.5</v>
      </c>
      <c r="DM841" s="152">
        <v>0.39</v>
      </c>
      <c r="DO841" s="154">
        <v>70.185049129999996</v>
      </c>
      <c r="ED841" s="152">
        <v>48.02</v>
      </c>
      <c r="EE841" s="152">
        <v>1.75</v>
      </c>
      <c r="EF841" s="152">
        <v>17.25</v>
      </c>
      <c r="EH841" s="152">
        <v>10.060289750000001</v>
      </c>
      <c r="EJ841" s="152">
        <v>11.18</v>
      </c>
      <c r="EK841" s="152">
        <v>0.19</v>
      </c>
      <c r="EL841" s="152">
        <v>4.96</v>
      </c>
      <c r="EM841" s="152">
        <v>10.1</v>
      </c>
      <c r="EO841" s="152">
        <v>3.74</v>
      </c>
      <c r="EP841" s="152">
        <v>2.1800000000000002</v>
      </c>
      <c r="EQ841" s="152">
        <v>0.62</v>
      </c>
      <c r="ER841" s="152">
        <v>99.7</v>
      </c>
      <c r="ES841" s="152">
        <v>0.28999999999999998</v>
      </c>
      <c r="EY841" s="151">
        <v>100</v>
      </c>
      <c r="EZ841" s="151">
        <v>1100</v>
      </c>
    </row>
    <row r="842" spans="1:156">
      <c r="A842" s="151">
        <v>5943</v>
      </c>
      <c r="B842" s="152" t="s">
        <v>2859</v>
      </c>
      <c r="C842" s="152" t="s">
        <v>2885</v>
      </c>
      <c r="D842" s="152" t="s">
        <v>2886</v>
      </c>
      <c r="E842" s="152" t="s">
        <v>2887</v>
      </c>
      <c r="F842" s="152" t="s">
        <v>9286</v>
      </c>
      <c r="G842" s="152" t="s">
        <v>9310</v>
      </c>
      <c r="H842" s="151">
        <v>211060</v>
      </c>
      <c r="I842" s="153" t="s">
        <v>3126</v>
      </c>
      <c r="L842" s="153" t="s">
        <v>3127</v>
      </c>
      <c r="M842" s="153" t="s">
        <v>4016</v>
      </c>
      <c r="R842" s="152" t="s">
        <v>2938</v>
      </c>
      <c r="S842" s="152" t="s">
        <v>2716</v>
      </c>
      <c r="T842" s="152">
        <v>48.935000000000002</v>
      </c>
      <c r="U842" s="152">
        <v>2.0680000000000001</v>
      </c>
      <c r="V842" s="152">
        <v>17.047000000000001</v>
      </c>
      <c r="X842" s="152">
        <v>8.8030000000000008</v>
      </c>
      <c r="AA842" s="152">
        <v>3.1709999999999998</v>
      </c>
      <c r="AB842" s="152">
        <v>0.19</v>
      </c>
      <c r="AC842" s="152">
        <v>8.7799999999999994</v>
      </c>
      <c r="AD842" s="152">
        <v>4.7320000000000002</v>
      </c>
      <c r="AE842" s="152">
        <v>2.8260000000000001</v>
      </c>
      <c r="AF842" s="152">
        <v>0.95499999999999996</v>
      </c>
      <c r="AI842" s="152">
        <v>97.507000000000005</v>
      </c>
      <c r="AJ842" s="152">
        <v>0.12852408100000001</v>
      </c>
      <c r="AK842" s="156">
        <f t="shared" si="13"/>
        <v>4.2997285759999997E-2</v>
      </c>
      <c r="AL842" s="151">
        <v>429.9728576</v>
      </c>
      <c r="AN842" s="151" t="s">
        <v>2867</v>
      </c>
      <c r="AO842" s="151">
        <v>2046</v>
      </c>
      <c r="DC842" s="152">
        <v>38.479999999999997</v>
      </c>
      <c r="DF842" s="152">
        <v>22.45</v>
      </c>
      <c r="DG842" s="152">
        <v>38.274999999999999</v>
      </c>
      <c r="DH842" s="152">
        <v>0.40500000000000003</v>
      </c>
      <c r="DM842" s="152">
        <v>0.315</v>
      </c>
      <c r="DO842" s="154">
        <v>75.241847109999995</v>
      </c>
      <c r="ED842" s="152">
        <v>47.5</v>
      </c>
      <c r="EE842" s="152">
        <v>1.7</v>
      </c>
      <c r="EF842" s="152">
        <v>17.3</v>
      </c>
      <c r="EH842" s="152">
        <v>9.7183478809999997</v>
      </c>
      <c r="EJ842" s="152">
        <v>10.8</v>
      </c>
      <c r="EK842" s="152">
        <v>0.18</v>
      </c>
      <c r="EL842" s="152">
        <v>4.9000000000000004</v>
      </c>
      <c r="EM842" s="152">
        <v>10</v>
      </c>
      <c r="EO842" s="152">
        <v>3.8</v>
      </c>
      <c r="EP842" s="152">
        <v>2.1</v>
      </c>
      <c r="EQ842" s="152">
        <v>0.6</v>
      </c>
      <c r="ER842" s="152">
        <v>99.1</v>
      </c>
      <c r="ES842" s="152">
        <v>0.24</v>
      </c>
      <c r="EY842" s="151">
        <v>100</v>
      </c>
      <c r="EZ842" s="151">
        <v>770</v>
      </c>
    </row>
    <row r="843" spans="1:156">
      <c r="A843" s="151">
        <v>5946</v>
      </c>
      <c r="B843" s="152" t="s">
        <v>2859</v>
      </c>
      <c r="C843" s="152" t="s">
        <v>2885</v>
      </c>
      <c r="D843" s="152" t="s">
        <v>2886</v>
      </c>
      <c r="E843" s="152" t="s">
        <v>2887</v>
      </c>
      <c r="F843" s="152" t="s">
        <v>9287</v>
      </c>
      <c r="G843" s="152" t="s">
        <v>9310</v>
      </c>
      <c r="H843" s="151">
        <v>211060</v>
      </c>
      <c r="I843" s="153" t="s">
        <v>3126</v>
      </c>
      <c r="L843" s="153" t="s">
        <v>3127</v>
      </c>
      <c r="M843" s="153" t="s">
        <v>3128</v>
      </c>
      <c r="R843" s="152" t="s">
        <v>2938</v>
      </c>
      <c r="S843" s="152" t="s">
        <v>2716</v>
      </c>
      <c r="T843" s="152">
        <v>45.51742857</v>
      </c>
      <c r="U843" s="152">
        <v>1.8129999999999999</v>
      </c>
      <c r="V843" s="152">
        <v>16.73885714</v>
      </c>
      <c r="X843" s="152">
        <v>9.3225714289999999</v>
      </c>
      <c r="AA843" s="152">
        <v>2.1255714289999998</v>
      </c>
      <c r="AB843" s="152">
        <v>0.16342857099999999</v>
      </c>
      <c r="AC843" s="152">
        <v>10.380428569999999</v>
      </c>
      <c r="AD843" s="152">
        <v>5.1554285709999998</v>
      </c>
      <c r="AE843" s="152">
        <v>3.2730000000000001</v>
      </c>
      <c r="AF843" s="152">
        <v>0.87385714299999995</v>
      </c>
      <c r="AI843" s="152">
        <v>95.363571429999993</v>
      </c>
      <c r="AJ843" s="152">
        <v>0.17</v>
      </c>
      <c r="AK843" s="156">
        <f t="shared" si="13"/>
        <v>1.294826914E-2</v>
      </c>
      <c r="AL843" s="151">
        <v>129.48269139999999</v>
      </c>
      <c r="AN843" s="151">
        <v>224</v>
      </c>
      <c r="AO843" s="151">
        <v>1394</v>
      </c>
      <c r="DC843" s="152">
        <v>37.630000000000003</v>
      </c>
      <c r="DF843" s="152">
        <v>26.68</v>
      </c>
      <c r="DG843" s="152">
        <v>34.549999999999997</v>
      </c>
      <c r="DH843" s="152">
        <v>0.52</v>
      </c>
      <c r="DM843" s="152">
        <v>0.37</v>
      </c>
      <c r="DO843" s="154">
        <v>69.773593910000002</v>
      </c>
      <c r="ED843" s="152">
        <v>47.5</v>
      </c>
      <c r="EE843" s="152">
        <v>1.7</v>
      </c>
      <c r="EF843" s="152">
        <v>17.3</v>
      </c>
      <c r="EH843" s="152">
        <v>9.7183478809999997</v>
      </c>
      <c r="EJ843" s="152">
        <v>10.8</v>
      </c>
      <c r="EK843" s="152">
        <v>0.18</v>
      </c>
      <c r="EL843" s="152">
        <v>4.9000000000000004</v>
      </c>
      <c r="EM843" s="152">
        <v>10</v>
      </c>
      <c r="EO843" s="152">
        <v>3.8</v>
      </c>
      <c r="EP843" s="152">
        <v>2.1</v>
      </c>
      <c r="EQ843" s="152">
        <v>0.6</v>
      </c>
      <c r="ER843" s="152">
        <v>99.1</v>
      </c>
      <c r="ES843" s="152">
        <v>0.24</v>
      </c>
      <c r="EY843" s="151">
        <v>100</v>
      </c>
      <c r="EZ843" s="151">
        <v>770</v>
      </c>
    </row>
    <row r="844" spans="1:156">
      <c r="A844" s="151">
        <v>5947</v>
      </c>
      <c r="B844" s="152" t="s">
        <v>2859</v>
      </c>
      <c r="C844" s="152" t="s">
        <v>2885</v>
      </c>
      <c r="D844" s="152" t="s">
        <v>2886</v>
      </c>
      <c r="E844" s="152" t="s">
        <v>2887</v>
      </c>
      <c r="F844" s="152" t="s">
        <v>9288</v>
      </c>
      <c r="G844" s="152" t="s">
        <v>9310</v>
      </c>
      <c r="H844" s="151">
        <v>211060</v>
      </c>
      <c r="I844" s="153" t="s">
        <v>3126</v>
      </c>
      <c r="L844" s="153" t="s">
        <v>3127</v>
      </c>
      <c r="M844" s="153" t="s">
        <v>5233</v>
      </c>
      <c r="R844" s="152" t="s">
        <v>2938</v>
      </c>
      <c r="S844" s="152" t="s">
        <v>2716</v>
      </c>
      <c r="T844" s="152">
        <v>53.298000000000002</v>
      </c>
      <c r="U844" s="152">
        <v>1.389</v>
      </c>
      <c r="V844" s="152">
        <v>18.154</v>
      </c>
      <c r="X844" s="152">
        <v>6.4870000000000001</v>
      </c>
      <c r="AA844" s="152">
        <v>0.90500000000000003</v>
      </c>
      <c r="AB844" s="152">
        <v>4.9000000000000002E-2</v>
      </c>
      <c r="AC844" s="152">
        <v>8.0980000000000008</v>
      </c>
      <c r="AD844" s="152">
        <v>5.3769999999999998</v>
      </c>
      <c r="AE844" s="152">
        <v>3.59</v>
      </c>
      <c r="AF844" s="152">
        <v>1.2689999999999999</v>
      </c>
      <c r="AG844" s="152">
        <v>0.09</v>
      </c>
      <c r="AI844" s="152">
        <v>98.736000000000004</v>
      </c>
      <c r="AJ844" s="152">
        <v>0.09</v>
      </c>
      <c r="AK844" s="156">
        <f t="shared" si="13"/>
        <v>1.181025262E-2</v>
      </c>
      <c r="AL844" s="151">
        <v>118.1025262</v>
      </c>
      <c r="AN844" s="151" t="s">
        <v>2867</v>
      </c>
      <c r="AO844" s="151">
        <v>2410</v>
      </c>
      <c r="DC844" s="152">
        <v>37.119999999999997</v>
      </c>
      <c r="DF844" s="152">
        <v>27.14</v>
      </c>
      <c r="DG844" s="152">
        <v>34.44</v>
      </c>
      <c r="DH844" s="152">
        <v>0.63</v>
      </c>
      <c r="DM844" s="152">
        <v>0.43</v>
      </c>
      <c r="DO844" s="154">
        <v>69.344110200000003</v>
      </c>
      <c r="ED844" s="152">
        <v>47.5</v>
      </c>
      <c r="EE844" s="152">
        <v>1.7</v>
      </c>
      <c r="EF844" s="152">
        <v>17.3</v>
      </c>
      <c r="EH844" s="152">
        <v>9.7183478809999997</v>
      </c>
      <c r="EJ844" s="152">
        <v>10.8</v>
      </c>
      <c r="EK844" s="152">
        <v>0.18</v>
      </c>
      <c r="EL844" s="152">
        <v>4.9000000000000004</v>
      </c>
      <c r="EM844" s="152">
        <v>10</v>
      </c>
      <c r="EO844" s="152">
        <v>3.8</v>
      </c>
      <c r="EP844" s="152">
        <v>2.1</v>
      </c>
      <c r="EQ844" s="152">
        <v>0.6</v>
      </c>
      <c r="ER844" s="152">
        <v>99.1</v>
      </c>
      <c r="ES844" s="152">
        <v>0.24</v>
      </c>
      <c r="EY844" s="151">
        <v>100</v>
      </c>
      <c r="EZ844" s="151">
        <v>770</v>
      </c>
    </row>
    <row r="845" spans="1:156">
      <c r="A845" s="151">
        <v>5948</v>
      </c>
      <c r="B845" s="152" t="s">
        <v>2859</v>
      </c>
      <c r="C845" s="152" t="s">
        <v>2885</v>
      </c>
      <c r="D845" s="152" t="s">
        <v>2886</v>
      </c>
      <c r="E845" s="152" t="s">
        <v>2887</v>
      </c>
      <c r="F845" s="152" t="s">
        <v>9289</v>
      </c>
      <c r="G845" s="152" t="s">
        <v>9310</v>
      </c>
      <c r="H845" s="151">
        <v>211060</v>
      </c>
      <c r="I845" s="153" t="s">
        <v>3126</v>
      </c>
      <c r="L845" s="153" t="s">
        <v>3127</v>
      </c>
      <c r="M845" s="153" t="s">
        <v>4155</v>
      </c>
      <c r="R845" s="152" t="s">
        <v>2938</v>
      </c>
      <c r="S845" s="152" t="s">
        <v>2716</v>
      </c>
      <c r="T845" s="152">
        <v>49.472999999999999</v>
      </c>
      <c r="U845" s="152">
        <v>2.3719999999999999</v>
      </c>
      <c r="V845" s="152">
        <v>16.87</v>
      </c>
      <c r="X845" s="152">
        <v>7.11</v>
      </c>
      <c r="AA845" s="152">
        <v>1.2350000000000001</v>
      </c>
      <c r="AB845" s="152">
        <v>0.19</v>
      </c>
      <c r="AC845" s="152">
        <v>10.038</v>
      </c>
      <c r="AD845" s="152">
        <v>5.6539999999999999</v>
      </c>
      <c r="AE845" s="152">
        <v>4.2309999999999999</v>
      </c>
      <c r="AF845" s="152">
        <v>1.1830000000000001</v>
      </c>
      <c r="AI845" s="152">
        <v>98.355999999999995</v>
      </c>
      <c r="AJ845" s="152">
        <v>0.1</v>
      </c>
      <c r="AK845" s="156">
        <f t="shared" si="13"/>
        <v>8.7127697249999997E-3</v>
      </c>
      <c r="AL845" s="151">
        <v>87.127697249999997</v>
      </c>
      <c r="AN845" s="151" t="s">
        <v>2867</v>
      </c>
      <c r="AO845" s="151">
        <v>1905</v>
      </c>
      <c r="DC845" s="152">
        <v>37.119999999999997</v>
      </c>
      <c r="DF845" s="152">
        <v>27.14</v>
      </c>
      <c r="DG845" s="152">
        <v>34.44</v>
      </c>
      <c r="DH845" s="152">
        <v>0.63</v>
      </c>
      <c r="DM845" s="152">
        <v>0.43</v>
      </c>
      <c r="DO845" s="154">
        <v>69.344110200000003</v>
      </c>
      <c r="ED845" s="152">
        <v>47.5</v>
      </c>
      <c r="EE845" s="152">
        <v>1.7</v>
      </c>
      <c r="EF845" s="152">
        <v>17.3</v>
      </c>
      <c r="EH845" s="152">
        <v>9.7183478809999997</v>
      </c>
      <c r="EJ845" s="152">
        <v>10.8</v>
      </c>
      <c r="EK845" s="152">
        <v>0.18</v>
      </c>
      <c r="EL845" s="152">
        <v>4.9000000000000004</v>
      </c>
      <c r="EM845" s="152">
        <v>10</v>
      </c>
      <c r="EO845" s="152">
        <v>3.8</v>
      </c>
      <c r="EP845" s="152">
        <v>2.1</v>
      </c>
      <c r="EQ845" s="152">
        <v>0.6</v>
      </c>
      <c r="ER845" s="152">
        <v>99.1</v>
      </c>
      <c r="ES845" s="152">
        <v>0.24</v>
      </c>
      <c r="EY845" s="151">
        <v>100</v>
      </c>
      <c r="EZ845" s="151">
        <v>770</v>
      </c>
    </row>
    <row r="846" spans="1:156">
      <c r="A846" s="151">
        <v>5957</v>
      </c>
      <c r="B846" s="152" t="s">
        <v>2859</v>
      </c>
      <c r="C846" s="152" t="s">
        <v>2885</v>
      </c>
      <c r="D846" s="152" t="s">
        <v>2886</v>
      </c>
      <c r="E846" s="152" t="s">
        <v>2887</v>
      </c>
      <c r="F846" s="152" t="s">
        <v>9290</v>
      </c>
      <c r="G846" s="152" t="s">
        <v>9310</v>
      </c>
      <c r="H846" s="151">
        <v>211060</v>
      </c>
      <c r="I846" s="153" t="s">
        <v>3126</v>
      </c>
      <c r="L846" s="153" t="s">
        <v>3127</v>
      </c>
      <c r="M846" s="153" t="s">
        <v>3839</v>
      </c>
      <c r="R846" s="152" t="s">
        <v>2938</v>
      </c>
      <c r="S846" s="152" t="s">
        <v>2716</v>
      </c>
      <c r="T846" s="152">
        <v>48.469000000000001</v>
      </c>
      <c r="U846" s="152">
        <v>1.242</v>
      </c>
      <c r="V846" s="152">
        <v>16.407</v>
      </c>
      <c r="X846" s="152">
        <v>9.0030000000000001</v>
      </c>
      <c r="AA846" s="152">
        <v>2.4609999999999999</v>
      </c>
      <c r="AB846" s="152">
        <v>6.5000000000000002E-2</v>
      </c>
      <c r="AC846" s="152">
        <v>9.6940000000000008</v>
      </c>
      <c r="AD846" s="152">
        <v>5.649</v>
      </c>
      <c r="AE846" s="152">
        <v>3.5830000000000002</v>
      </c>
      <c r="AF846" s="152">
        <v>0.77600000000000002</v>
      </c>
      <c r="AI846" s="152">
        <v>97.349000000000004</v>
      </c>
      <c r="AJ846" s="152">
        <v>0.22</v>
      </c>
      <c r="AK846" s="156">
        <f t="shared" si="13"/>
        <v>9.6370591019999993E-2</v>
      </c>
      <c r="AL846" s="151">
        <v>963.70591019999995</v>
      </c>
      <c r="AN846" s="151">
        <v>240</v>
      </c>
      <c r="AO846" s="151">
        <v>2130</v>
      </c>
      <c r="DC846" s="152">
        <v>37.39</v>
      </c>
      <c r="DF846" s="152">
        <v>20.05</v>
      </c>
      <c r="DG846" s="152">
        <v>42.03</v>
      </c>
      <c r="DH846" s="152">
        <v>0.2</v>
      </c>
      <c r="DM846" s="152">
        <v>0.22</v>
      </c>
      <c r="DO846" s="154">
        <v>78.888222369999994</v>
      </c>
      <c r="ED846" s="152">
        <v>47.5</v>
      </c>
      <c r="EE846" s="152">
        <v>1.7</v>
      </c>
      <c r="EF846" s="152">
        <v>17.3</v>
      </c>
      <c r="EH846" s="152">
        <v>9.7183478809999997</v>
      </c>
      <c r="EJ846" s="152">
        <v>10.8</v>
      </c>
      <c r="EK846" s="152">
        <v>0.18</v>
      </c>
      <c r="EL846" s="152">
        <v>4.9000000000000004</v>
      </c>
      <c r="EM846" s="152">
        <v>10</v>
      </c>
      <c r="EO846" s="152">
        <v>3.8</v>
      </c>
      <c r="EP846" s="152">
        <v>2.1</v>
      </c>
      <c r="EQ846" s="152">
        <v>0.6</v>
      </c>
      <c r="ER846" s="152">
        <v>99.1</v>
      </c>
      <c r="ES846" s="152">
        <v>0.24</v>
      </c>
      <c r="EY846" s="151">
        <v>100</v>
      </c>
      <c r="EZ846" s="151">
        <v>770</v>
      </c>
    </row>
    <row r="847" spans="1:156">
      <c r="A847" s="151">
        <v>5958</v>
      </c>
      <c r="B847" s="152" t="s">
        <v>2859</v>
      </c>
      <c r="C847" s="152" t="s">
        <v>2885</v>
      </c>
      <c r="D847" s="152" t="s">
        <v>2886</v>
      </c>
      <c r="E847" s="152" t="s">
        <v>2887</v>
      </c>
      <c r="F847" s="152" t="s">
        <v>9291</v>
      </c>
      <c r="G847" s="152" t="s">
        <v>9310</v>
      </c>
      <c r="H847" s="151">
        <v>211060</v>
      </c>
      <c r="I847" s="153" t="s">
        <v>3126</v>
      </c>
      <c r="L847" s="153" t="s">
        <v>3127</v>
      </c>
      <c r="M847" s="153" t="s">
        <v>4765</v>
      </c>
      <c r="R847" s="152" t="s">
        <v>2938</v>
      </c>
      <c r="S847" s="152" t="s">
        <v>2716</v>
      </c>
      <c r="T847" s="152">
        <v>51.341999999999999</v>
      </c>
      <c r="U847" s="152">
        <v>1.405</v>
      </c>
      <c r="V847" s="152">
        <v>14.965999999999999</v>
      </c>
      <c r="X847" s="152">
        <v>11.223000000000001</v>
      </c>
      <c r="AA847" s="152">
        <v>2.0739999999999998</v>
      </c>
      <c r="AB847" s="152">
        <v>0.23300000000000001</v>
      </c>
      <c r="AC847" s="152">
        <v>9.2609999999999992</v>
      </c>
      <c r="AD847" s="152">
        <v>4.2640000000000002</v>
      </c>
      <c r="AE847" s="152">
        <v>2.891</v>
      </c>
      <c r="AF847" s="152">
        <v>0.73299999999999998</v>
      </c>
      <c r="AI847" s="152">
        <v>98.391999999999996</v>
      </c>
      <c r="AJ847" s="152">
        <v>7.0000000000000007E-2</v>
      </c>
      <c r="AK847" s="156">
        <f t="shared" si="13"/>
        <v>6.749474338E-2</v>
      </c>
      <c r="AL847" s="151">
        <v>674.9474338</v>
      </c>
      <c r="AN847" s="151">
        <v>210</v>
      </c>
      <c r="AO847" s="151">
        <v>2350</v>
      </c>
      <c r="DC847" s="152">
        <v>39</v>
      </c>
      <c r="DF847" s="152">
        <v>26.48</v>
      </c>
      <c r="DG847" s="152">
        <v>33.619999999999997</v>
      </c>
      <c r="DH847" s="152">
        <v>0.32</v>
      </c>
      <c r="DM847" s="152">
        <v>0.37</v>
      </c>
      <c r="DO847" s="154">
        <v>69.355192430000002</v>
      </c>
      <c r="ED847" s="152">
        <v>47.5</v>
      </c>
      <c r="EE847" s="152">
        <v>1.7</v>
      </c>
      <c r="EF847" s="152">
        <v>17.3</v>
      </c>
      <c r="EH847" s="152">
        <v>9.7183478809999997</v>
      </c>
      <c r="EJ847" s="152">
        <v>10.8</v>
      </c>
      <c r="EK847" s="152">
        <v>0.18</v>
      </c>
      <c r="EL847" s="152">
        <v>4.9000000000000004</v>
      </c>
      <c r="EM847" s="152">
        <v>10</v>
      </c>
      <c r="EO847" s="152">
        <v>3.8</v>
      </c>
      <c r="EP847" s="152">
        <v>2.1</v>
      </c>
      <c r="EQ847" s="152">
        <v>0.6</v>
      </c>
      <c r="ER847" s="152">
        <v>99.1</v>
      </c>
      <c r="ES847" s="152">
        <v>0.24</v>
      </c>
      <c r="EY847" s="151">
        <v>100</v>
      </c>
      <c r="EZ847" s="151">
        <v>770</v>
      </c>
    </row>
    <row r="848" spans="1:156">
      <c r="A848" s="151">
        <v>5959</v>
      </c>
      <c r="B848" s="152" t="s">
        <v>2859</v>
      </c>
      <c r="C848" s="152" t="s">
        <v>2885</v>
      </c>
      <c r="D848" s="152" t="s">
        <v>2886</v>
      </c>
      <c r="E848" s="152" t="s">
        <v>2887</v>
      </c>
      <c r="F848" s="152" t="s">
        <v>9292</v>
      </c>
      <c r="G848" s="152" t="s">
        <v>9310</v>
      </c>
      <c r="H848" s="151">
        <v>211060</v>
      </c>
      <c r="I848" s="153" t="s">
        <v>3494</v>
      </c>
      <c r="L848" s="153" t="s">
        <v>3494</v>
      </c>
      <c r="M848" s="153" t="s">
        <v>4330</v>
      </c>
      <c r="R848" s="152" t="s">
        <v>2030</v>
      </c>
      <c r="S848" s="152" t="s">
        <v>2716</v>
      </c>
      <c r="T848" s="152">
        <v>49.945</v>
      </c>
      <c r="U848" s="152">
        <v>1.3080000000000001</v>
      </c>
      <c r="V848" s="152">
        <v>19.763999999999999</v>
      </c>
      <c r="X848" s="152">
        <v>6.274</v>
      </c>
      <c r="AA848" s="152">
        <v>1.67</v>
      </c>
      <c r="AB848" s="152">
        <v>8.2000000000000003E-2</v>
      </c>
      <c r="AC848" s="152">
        <v>7.4630000000000001</v>
      </c>
      <c r="AD848" s="152">
        <v>6.34</v>
      </c>
      <c r="AE848" s="152">
        <v>3.7690000000000001</v>
      </c>
      <c r="AF848" s="152">
        <v>1.298</v>
      </c>
      <c r="AI848" s="152">
        <v>97.912999999999997</v>
      </c>
      <c r="AJ848" s="152">
        <v>0.11</v>
      </c>
      <c r="AK848" s="156">
        <f t="shared" si="13"/>
        <v>2.8126369679999999E-2</v>
      </c>
      <c r="AL848" s="151">
        <v>281.26369679999999</v>
      </c>
      <c r="AN848" s="151">
        <v>402</v>
      </c>
      <c r="AO848" s="151">
        <v>4272</v>
      </c>
      <c r="DC848" s="152">
        <v>38.159999999999997</v>
      </c>
      <c r="DF848" s="152">
        <v>23.87</v>
      </c>
      <c r="DG848" s="152">
        <v>37.07</v>
      </c>
      <c r="DH848" s="152">
        <v>0.42</v>
      </c>
      <c r="DM848" s="152">
        <v>0.25</v>
      </c>
      <c r="DO848" s="154">
        <v>73.462806349999994</v>
      </c>
      <c r="ED848" s="152">
        <v>48.29</v>
      </c>
      <c r="EE848" s="152">
        <v>1.75</v>
      </c>
      <c r="EF848" s="152">
        <v>17.62</v>
      </c>
      <c r="EG848" s="152">
        <v>0.03</v>
      </c>
      <c r="EH848" s="152">
        <v>9.9163142270000009</v>
      </c>
      <c r="EJ848" s="152">
        <v>11.02</v>
      </c>
      <c r="EK848" s="152">
        <v>0.19</v>
      </c>
      <c r="EL848" s="152">
        <v>4.6900000000000004</v>
      </c>
      <c r="EM848" s="152">
        <v>9.8800000000000008</v>
      </c>
      <c r="EO848" s="152">
        <v>3.74</v>
      </c>
      <c r="EP848" s="152">
        <v>2.2200000000000002</v>
      </c>
      <c r="EQ848" s="152">
        <v>0.61</v>
      </c>
      <c r="ER848" s="152">
        <v>99.6</v>
      </c>
      <c r="ES848" s="152">
        <v>0.43</v>
      </c>
      <c r="EZ848" s="151">
        <v>1200</v>
      </c>
    </row>
    <row r="849" spans="1:156">
      <c r="A849" s="151">
        <v>5960</v>
      </c>
      <c r="B849" s="152" t="s">
        <v>2859</v>
      </c>
      <c r="C849" s="152" t="s">
        <v>2885</v>
      </c>
      <c r="D849" s="152" t="s">
        <v>2886</v>
      </c>
      <c r="E849" s="152" t="s">
        <v>2887</v>
      </c>
      <c r="F849" s="152" t="s">
        <v>9293</v>
      </c>
      <c r="G849" s="152" t="s">
        <v>9310</v>
      </c>
      <c r="H849" s="151">
        <v>211060</v>
      </c>
      <c r="I849" s="153" t="s">
        <v>3494</v>
      </c>
      <c r="L849" s="153" t="s">
        <v>3494</v>
      </c>
      <c r="M849" s="153" t="s">
        <v>3495</v>
      </c>
      <c r="R849" s="152" t="s">
        <v>2030</v>
      </c>
      <c r="S849" s="152" t="s">
        <v>2716</v>
      </c>
      <c r="T849" s="152">
        <v>47.408000000000001</v>
      </c>
      <c r="U849" s="152">
        <v>2.0310000000000001</v>
      </c>
      <c r="V849" s="152">
        <v>18.462</v>
      </c>
      <c r="X849" s="152">
        <v>7.0389999999999997</v>
      </c>
      <c r="AA849" s="152">
        <v>2.2240000000000002</v>
      </c>
      <c r="AB849" s="152">
        <v>0.105</v>
      </c>
      <c r="AC849" s="152">
        <v>10.675000000000001</v>
      </c>
      <c r="AD849" s="152">
        <v>5.625</v>
      </c>
      <c r="AE849" s="152">
        <v>2.6850000000000001</v>
      </c>
      <c r="AF849" s="152">
        <v>1.1539999999999999</v>
      </c>
      <c r="AI849" s="152">
        <v>97.408000000000001</v>
      </c>
      <c r="AJ849" s="152">
        <v>0.09</v>
      </c>
      <c r="AK849" s="156">
        <f t="shared" si="13"/>
        <v>3.3865434079999999E-2</v>
      </c>
      <c r="AL849" s="151">
        <v>338.6543408</v>
      </c>
      <c r="AN849" s="151">
        <v>420</v>
      </c>
      <c r="AO849" s="151">
        <v>4220</v>
      </c>
      <c r="DC849" s="152">
        <v>38.119999999999997</v>
      </c>
      <c r="DF849" s="152">
        <v>21.01</v>
      </c>
      <c r="DG849" s="152">
        <v>40.090000000000003</v>
      </c>
      <c r="DH849" s="152">
        <v>0.36</v>
      </c>
      <c r="DM849" s="152">
        <v>0.27</v>
      </c>
      <c r="DO849" s="154">
        <v>77.279740099999998</v>
      </c>
      <c r="ED849" s="152">
        <v>48.29</v>
      </c>
      <c r="EE849" s="152">
        <v>1.75</v>
      </c>
      <c r="EF849" s="152">
        <v>17.62</v>
      </c>
      <c r="EG849" s="152">
        <v>0.03</v>
      </c>
      <c r="EH849" s="152">
        <v>9.9163142270000009</v>
      </c>
      <c r="EJ849" s="152">
        <v>11.02</v>
      </c>
      <c r="EK849" s="152">
        <v>0.19</v>
      </c>
      <c r="EL849" s="152">
        <v>4.6900000000000004</v>
      </c>
      <c r="EM849" s="152">
        <v>9.8800000000000008</v>
      </c>
      <c r="EO849" s="152">
        <v>3.74</v>
      </c>
      <c r="EP849" s="152">
        <v>2.2200000000000002</v>
      </c>
      <c r="EQ849" s="152">
        <v>0.61</v>
      </c>
      <c r="ER849" s="152">
        <v>99.6</v>
      </c>
      <c r="ES849" s="152">
        <v>0.43</v>
      </c>
      <c r="EZ849" s="151">
        <v>1200</v>
      </c>
    </row>
    <row r="850" spans="1:156">
      <c r="A850" s="151">
        <v>5961</v>
      </c>
      <c r="B850" s="152" t="s">
        <v>2859</v>
      </c>
      <c r="C850" s="152" t="s">
        <v>2885</v>
      </c>
      <c r="D850" s="152" t="s">
        <v>2886</v>
      </c>
      <c r="E850" s="152" t="s">
        <v>2887</v>
      </c>
      <c r="F850" s="152" t="s">
        <v>9294</v>
      </c>
      <c r="G850" s="152" t="s">
        <v>9310</v>
      </c>
      <c r="H850" s="151">
        <v>211060</v>
      </c>
      <c r="I850" s="153" t="s">
        <v>3494</v>
      </c>
      <c r="L850" s="153" t="s">
        <v>3494</v>
      </c>
      <c r="M850" s="153" t="s">
        <v>4647</v>
      </c>
      <c r="R850" s="152" t="s">
        <v>2030</v>
      </c>
      <c r="S850" s="152" t="s">
        <v>2716</v>
      </c>
      <c r="T850" s="152">
        <v>50.936999999999998</v>
      </c>
      <c r="U850" s="152">
        <v>1.385</v>
      </c>
      <c r="V850" s="152">
        <v>17.815000000000001</v>
      </c>
      <c r="X850" s="152">
        <v>7.4329999999999998</v>
      </c>
      <c r="AA850" s="152">
        <v>1.7430000000000001</v>
      </c>
      <c r="AB850" s="152">
        <v>0.15</v>
      </c>
      <c r="AC850" s="152">
        <v>7.9050000000000002</v>
      </c>
      <c r="AD850" s="152">
        <v>5.5270000000000001</v>
      </c>
      <c r="AE850" s="152">
        <v>3.59</v>
      </c>
      <c r="AF850" s="152">
        <v>1.0029999999999999</v>
      </c>
      <c r="AI850" s="152">
        <v>97.488</v>
      </c>
      <c r="AJ850" s="152">
        <v>0.01</v>
      </c>
      <c r="AK850" s="156">
        <f t="shared" si="13"/>
        <v>1.7463705110000002E-2</v>
      </c>
      <c r="AL850" s="151">
        <v>174.63705110000001</v>
      </c>
      <c r="AN850" s="151">
        <v>147</v>
      </c>
      <c r="AO850" s="151">
        <v>2243</v>
      </c>
      <c r="DC850" s="152">
        <v>37.380000000000003</v>
      </c>
      <c r="DF850" s="152">
        <v>26.38</v>
      </c>
      <c r="DG850" s="152">
        <v>34.96</v>
      </c>
      <c r="DH850" s="152">
        <v>0.7</v>
      </c>
      <c r="DM850" s="152">
        <v>0.39</v>
      </c>
      <c r="DO850" s="154">
        <v>70.258643449999994</v>
      </c>
      <c r="ED850" s="152">
        <v>48.29</v>
      </c>
      <c r="EE850" s="152">
        <v>1.75</v>
      </c>
      <c r="EF850" s="152">
        <v>17.62</v>
      </c>
      <c r="EG850" s="152">
        <v>0.03</v>
      </c>
      <c r="EH850" s="152">
        <v>9.9163142270000009</v>
      </c>
      <c r="EJ850" s="152">
        <v>11.02</v>
      </c>
      <c r="EK850" s="152">
        <v>0.19</v>
      </c>
      <c r="EL850" s="152">
        <v>4.6900000000000004</v>
      </c>
      <c r="EM850" s="152">
        <v>9.8800000000000008</v>
      </c>
      <c r="EO850" s="152">
        <v>3.74</v>
      </c>
      <c r="EP850" s="152">
        <v>2.2200000000000002</v>
      </c>
      <c r="EQ850" s="152">
        <v>0.61</v>
      </c>
      <c r="ER850" s="152">
        <v>99.6</v>
      </c>
      <c r="ES850" s="152">
        <v>0.43</v>
      </c>
      <c r="EZ850" s="151">
        <v>1200</v>
      </c>
    </row>
    <row r="851" spans="1:156">
      <c r="A851" s="151">
        <v>5962</v>
      </c>
      <c r="B851" s="152" t="s">
        <v>2859</v>
      </c>
      <c r="C851" s="152" t="s">
        <v>2885</v>
      </c>
      <c r="D851" s="152" t="s">
        <v>2886</v>
      </c>
      <c r="E851" s="152" t="s">
        <v>2887</v>
      </c>
      <c r="F851" s="152" t="s">
        <v>9295</v>
      </c>
      <c r="G851" s="152" t="s">
        <v>9310</v>
      </c>
      <c r="H851" s="151">
        <v>211060</v>
      </c>
      <c r="I851" s="153" t="s">
        <v>3494</v>
      </c>
      <c r="L851" s="153" t="s">
        <v>3494</v>
      </c>
      <c r="M851" s="153" t="s">
        <v>4799</v>
      </c>
      <c r="R851" s="152" t="s">
        <v>2030</v>
      </c>
      <c r="S851" s="152" t="s">
        <v>2716</v>
      </c>
      <c r="T851" s="152">
        <v>51.460999999999999</v>
      </c>
      <c r="U851" s="152">
        <v>1.452</v>
      </c>
      <c r="V851" s="152">
        <v>17.8</v>
      </c>
      <c r="X851" s="152">
        <v>7.2469999999999999</v>
      </c>
      <c r="AA851" s="152">
        <v>1.8360000000000001</v>
      </c>
      <c r="AB851" s="152">
        <v>0.11</v>
      </c>
      <c r="AC851" s="152">
        <v>6.8280000000000003</v>
      </c>
      <c r="AD851" s="152">
        <v>5.9960000000000004</v>
      </c>
      <c r="AE851" s="152">
        <v>3.198</v>
      </c>
      <c r="AF851" s="152">
        <v>1.246</v>
      </c>
      <c r="AI851" s="152">
        <v>97.174000000000007</v>
      </c>
      <c r="AJ851" s="152">
        <v>0.05</v>
      </c>
      <c r="AK851" s="156">
        <f t="shared" si="13"/>
        <v>2.4989910300000001E-2</v>
      </c>
      <c r="AL851" s="151">
        <v>249.899103</v>
      </c>
      <c r="AN851" s="151" t="s">
        <v>2867</v>
      </c>
      <c r="AO851" s="151">
        <v>3760</v>
      </c>
      <c r="DC851" s="152">
        <v>37.380000000000003</v>
      </c>
      <c r="DF851" s="152">
        <v>26.38</v>
      </c>
      <c r="DG851" s="152">
        <v>34.96</v>
      </c>
      <c r="DH851" s="152">
        <v>0.7</v>
      </c>
      <c r="DM851" s="152">
        <v>0.39</v>
      </c>
      <c r="DO851" s="154">
        <v>70.258643449999994</v>
      </c>
      <c r="ED851" s="152">
        <v>48.29</v>
      </c>
      <c r="EE851" s="152">
        <v>1.75</v>
      </c>
      <c r="EF851" s="152">
        <v>17.62</v>
      </c>
      <c r="EG851" s="152">
        <v>0.03</v>
      </c>
      <c r="EH851" s="152">
        <v>9.9163142270000009</v>
      </c>
      <c r="EJ851" s="152">
        <v>11.02</v>
      </c>
      <c r="EK851" s="152">
        <v>0.19</v>
      </c>
      <c r="EL851" s="152">
        <v>4.6900000000000004</v>
      </c>
      <c r="EM851" s="152">
        <v>9.8800000000000008</v>
      </c>
      <c r="EO851" s="152">
        <v>3.74</v>
      </c>
      <c r="EP851" s="152">
        <v>2.2200000000000002</v>
      </c>
      <c r="EQ851" s="152">
        <v>0.61</v>
      </c>
      <c r="ER851" s="152">
        <v>99.6</v>
      </c>
      <c r="ES851" s="152">
        <v>0.43</v>
      </c>
      <c r="EZ851" s="151">
        <v>1200</v>
      </c>
    </row>
    <row r="852" spans="1:156">
      <c r="A852" s="151">
        <v>5963</v>
      </c>
      <c r="B852" s="152" t="s">
        <v>2859</v>
      </c>
      <c r="C852" s="152" t="s">
        <v>2885</v>
      </c>
      <c r="D852" s="152" t="s">
        <v>2886</v>
      </c>
      <c r="E852" s="152" t="s">
        <v>2887</v>
      </c>
      <c r="F852" s="152" t="s">
        <v>9296</v>
      </c>
      <c r="G852" s="152" t="s">
        <v>9310</v>
      </c>
      <c r="H852" s="151">
        <v>211060</v>
      </c>
      <c r="I852" s="153" t="s">
        <v>3494</v>
      </c>
      <c r="L852" s="153" t="s">
        <v>3494</v>
      </c>
      <c r="M852" s="153" t="s">
        <v>5071</v>
      </c>
      <c r="R852" s="152" t="s">
        <v>2030</v>
      </c>
      <c r="S852" s="152" t="s">
        <v>2716</v>
      </c>
      <c r="T852" s="152">
        <v>52.48</v>
      </c>
      <c r="U852" s="152">
        <v>1.1479999999999999</v>
      </c>
      <c r="V852" s="152">
        <v>18.733000000000001</v>
      </c>
      <c r="X852" s="152">
        <v>6.0069999999999997</v>
      </c>
      <c r="AA852" s="152">
        <v>1.4379999999999999</v>
      </c>
      <c r="AB852" s="152">
        <v>0.19</v>
      </c>
      <c r="AC852" s="152">
        <v>7.3710000000000004</v>
      </c>
      <c r="AD852" s="152">
        <v>5.5069999999999997</v>
      </c>
      <c r="AE852" s="152">
        <v>3.9449999999999998</v>
      </c>
      <c r="AF852" s="152">
        <v>1.2290000000000001</v>
      </c>
      <c r="AI852" s="152">
        <v>98.048000000000002</v>
      </c>
      <c r="AJ852" s="152">
        <v>0.05</v>
      </c>
      <c r="AK852" s="156">
        <f t="shared" si="13"/>
        <v>4.2639480590000001E-2</v>
      </c>
      <c r="AL852" s="151">
        <v>426.39480589999999</v>
      </c>
      <c r="AN852" s="151" t="s">
        <v>2867</v>
      </c>
      <c r="AO852" s="151">
        <v>2650</v>
      </c>
      <c r="DC852" s="152">
        <v>37.380000000000003</v>
      </c>
      <c r="DF852" s="152">
        <v>26.38</v>
      </c>
      <c r="DG852" s="152">
        <v>34.96</v>
      </c>
      <c r="DH852" s="152">
        <v>0.7</v>
      </c>
      <c r="DM852" s="152">
        <v>0.39</v>
      </c>
      <c r="DO852" s="154">
        <v>70.258643449999994</v>
      </c>
      <c r="ED852" s="152">
        <v>48.29</v>
      </c>
      <c r="EE852" s="152">
        <v>1.75</v>
      </c>
      <c r="EF852" s="152">
        <v>17.62</v>
      </c>
      <c r="EG852" s="152">
        <v>0.03</v>
      </c>
      <c r="EH852" s="152">
        <v>9.9163142270000009</v>
      </c>
      <c r="EJ852" s="152">
        <v>11.02</v>
      </c>
      <c r="EK852" s="152">
        <v>0.19</v>
      </c>
      <c r="EL852" s="152">
        <v>4.6900000000000004</v>
      </c>
      <c r="EM852" s="152">
        <v>9.8800000000000008</v>
      </c>
      <c r="EO852" s="152">
        <v>3.74</v>
      </c>
      <c r="EP852" s="152">
        <v>2.2200000000000002</v>
      </c>
      <c r="EQ852" s="152">
        <v>0.61</v>
      </c>
      <c r="ER852" s="152">
        <v>99.6</v>
      </c>
      <c r="ES852" s="152">
        <v>0.43</v>
      </c>
      <c r="EZ852" s="151">
        <v>1200</v>
      </c>
    </row>
    <row r="853" spans="1:156">
      <c r="A853" s="151">
        <v>5965</v>
      </c>
      <c r="B853" s="152" t="s">
        <v>2859</v>
      </c>
      <c r="C853" s="152" t="s">
        <v>2885</v>
      </c>
      <c r="D853" s="152" t="s">
        <v>2886</v>
      </c>
      <c r="E853" s="152" t="s">
        <v>2887</v>
      </c>
      <c r="F853" s="152" t="s">
        <v>9297</v>
      </c>
      <c r="G853" s="152" t="s">
        <v>9310</v>
      </c>
      <c r="H853" s="151">
        <v>211060</v>
      </c>
      <c r="I853" s="153" t="s">
        <v>3494</v>
      </c>
      <c r="L853" s="153" t="s">
        <v>3494</v>
      </c>
      <c r="M853" s="153" t="s">
        <v>4152</v>
      </c>
      <c r="R853" s="152" t="s">
        <v>2030</v>
      </c>
      <c r="S853" s="152" t="s">
        <v>2716</v>
      </c>
      <c r="T853" s="152">
        <v>49.423000000000002</v>
      </c>
      <c r="U853" s="152">
        <v>1.286</v>
      </c>
      <c r="V853" s="152">
        <v>17.5</v>
      </c>
      <c r="X853" s="152">
        <v>8.2789999999999999</v>
      </c>
      <c r="AA853" s="152">
        <v>2.3149999999999999</v>
      </c>
      <c r="AB853" s="152">
        <v>0.12</v>
      </c>
      <c r="AC853" s="152">
        <v>9.4640000000000004</v>
      </c>
      <c r="AD853" s="152">
        <v>5.6139999999999999</v>
      </c>
      <c r="AE853" s="152">
        <v>2.407</v>
      </c>
      <c r="AF853" s="152">
        <v>0.84299999999999997</v>
      </c>
      <c r="AI853" s="152">
        <v>97.251000000000005</v>
      </c>
      <c r="AJ853" s="152">
        <v>0.08</v>
      </c>
      <c r="AK853" s="156">
        <f t="shared" si="13"/>
        <v>2.4280042889999999E-2</v>
      </c>
      <c r="AL853" s="151">
        <v>242.80042889999999</v>
      </c>
      <c r="AN853" s="151">
        <v>414</v>
      </c>
      <c r="AO853" s="151">
        <v>2928</v>
      </c>
      <c r="DC853" s="152">
        <v>37.47</v>
      </c>
      <c r="DF853" s="152">
        <v>26.52</v>
      </c>
      <c r="DG853" s="152">
        <v>34.94</v>
      </c>
      <c r="DH853" s="152">
        <v>0.54</v>
      </c>
      <c r="DM853" s="152">
        <v>0.4</v>
      </c>
      <c r="DO853" s="154">
        <v>70.135938190000005</v>
      </c>
      <c r="ED853" s="152">
        <v>48.29</v>
      </c>
      <c r="EE853" s="152">
        <v>1.75</v>
      </c>
      <c r="EF853" s="152">
        <v>17.62</v>
      </c>
      <c r="EG853" s="152">
        <v>0.03</v>
      </c>
      <c r="EH853" s="152">
        <v>9.9163142270000009</v>
      </c>
      <c r="EJ853" s="152">
        <v>11.02</v>
      </c>
      <c r="EK853" s="152">
        <v>0.19</v>
      </c>
      <c r="EL853" s="152">
        <v>4.6900000000000004</v>
      </c>
      <c r="EM853" s="152">
        <v>9.8800000000000008</v>
      </c>
      <c r="EO853" s="152">
        <v>3.74</v>
      </c>
      <c r="EP853" s="152">
        <v>2.2200000000000002</v>
      </c>
      <c r="EQ853" s="152">
        <v>0.61</v>
      </c>
      <c r="ER853" s="152">
        <v>99.6</v>
      </c>
      <c r="ES853" s="152">
        <v>0.43</v>
      </c>
      <c r="EZ853" s="151">
        <v>1200</v>
      </c>
    </row>
    <row r="854" spans="1:156">
      <c r="A854" s="151">
        <v>5966</v>
      </c>
      <c r="B854" s="152" t="s">
        <v>2859</v>
      </c>
      <c r="C854" s="152" t="s">
        <v>2885</v>
      </c>
      <c r="D854" s="152" t="s">
        <v>2886</v>
      </c>
      <c r="E854" s="152" t="s">
        <v>2887</v>
      </c>
      <c r="F854" s="152" t="s">
        <v>9298</v>
      </c>
      <c r="G854" s="152" t="s">
        <v>9310</v>
      </c>
      <c r="H854" s="151">
        <v>211060</v>
      </c>
      <c r="I854" s="153" t="s">
        <v>3494</v>
      </c>
      <c r="L854" s="153" t="s">
        <v>3494</v>
      </c>
      <c r="M854" s="153" t="s">
        <v>4339</v>
      </c>
      <c r="R854" s="152" t="s">
        <v>2030</v>
      </c>
      <c r="S854" s="152" t="s">
        <v>2716</v>
      </c>
      <c r="T854" s="152">
        <v>49.975000000000001</v>
      </c>
      <c r="U854" s="152">
        <v>1.145</v>
      </c>
      <c r="V854" s="152">
        <v>17.760000000000002</v>
      </c>
      <c r="X854" s="152">
        <v>8.1010000000000009</v>
      </c>
      <c r="AA854" s="152">
        <v>2.0750000000000002</v>
      </c>
      <c r="AB854" s="152">
        <v>0.154</v>
      </c>
      <c r="AC854" s="152">
        <v>8.9250000000000007</v>
      </c>
      <c r="AD854" s="152">
        <v>5.8120000000000003</v>
      </c>
      <c r="AE854" s="152">
        <v>2.3149999999999999</v>
      </c>
      <c r="AF854" s="152">
        <v>0.91300000000000003</v>
      </c>
      <c r="AI854" s="152">
        <v>97.174999999999997</v>
      </c>
      <c r="AJ854" s="152">
        <v>0.09</v>
      </c>
      <c r="AK854" s="156">
        <f t="shared" si="13"/>
        <v>2.7006781819999999E-2</v>
      </c>
      <c r="AL854" s="151">
        <v>270.06781819999998</v>
      </c>
      <c r="AN854" s="151">
        <v>310</v>
      </c>
      <c r="AO854" s="151">
        <v>3202</v>
      </c>
      <c r="DC854" s="152">
        <v>37.47</v>
      </c>
      <c r="DF854" s="152">
        <v>26.52</v>
      </c>
      <c r="DG854" s="152">
        <v>34.94</v>
      </c>
      <c r="DH854" s="152">
        <v>0.54</v>
      </c>
      <c r="DM854" s="152">
        <v>0.4</v>
      </c>
      <c r="DO854" s="154">
        <v>70.135938190000005</v>
      </c>
      <c r="ED854" s="152">
        <v>48.29</v>
      </c>
      <c r="EE854" s="152">
        <v>1.75</v>
      </c>
      <c r="EF854" s="152">
        <v>17.62</v>
      </c>
      <c r="EG854" s="152">
        <v>0.03</v>
      </c>
      <c r="EH854" s="152">
        <v>9.9163142270000009</v>
      </c>
      <c r="EJ854" s="152">
        <v>11.02</v>
      </c>
      <c r="EK854" s="152">
        <v>0.19</v>
      </c>
      <c r="EL854" s="152">
        <v>4.6900000000000004</v>
      </c>
      <c r="EM854" s="152">
        <v>9.8800000000000008</v>
      </c>
      <c r="EO854" s="152">
        <v>3.74</v>
      </c>
      <c r="EP854" s="152">
        <v>2.2200000000000002</v>
      </c>
      <c r="EQ854" s="152">
        <v>0.61</v>
      </c>
      <c r="ER854" s="152">
        <v>99.6</v>
      </c>
      <c r="ES854" s="152">
        <v>0.43</v>
      </c>
      <c r="EZ854" s="151">
        <v>1200</v>
      </c>
    </row>
    <row r="855" spans="1:156">
      <c r="A855" s="151">
        <v>5968</v>
      </c>
      <c r="B855" s="152" t="s">
        <v>2859</v>
      </c>
      <c r="C855" s="152" t="s">
        <v>2885</v>
      </c>
      <c r="D855" s="152" t="s">
        <v>2886</v>
      </c>
      <c r="E855" s="152" t="s">
        <v>2887</v>
      </c>
      <c r="F855" s="152" t="s">
        <v>9299</v>
      </c>
      <c r="G855" s="152" t="s">
        <v>9310</v>
      </c>
      <c r="H855" s="151">
        <v>211060</v>
      </c>
      <c r="I855" s="153" t="s">
        <v>3494</v>
      </c>
      <c r="L855" s="153" t="s">
        <v>3494</v>
      </c>
      <c r="M855" s="153" t="s">
        <v>4997</v>
      </c>
      <c r="R855" s="152" t="s">
        <v>2030</v>
      </c>
      <c r="S855" s="152" t="s">
        <v>2716</v>
      </c>
      <c r="T855" s="152">
        <v>52.137</v>
      </c>
      <c r="U855" s="152">
        <v>2.0419999999999998</v>
      </c>
      <c r="V855" s="152">
        <v>17.710999999999999</v>
      </c>
      <c r="X855" s="152">
        <v>6.85</v>
      </c>
      <c r="AA855" s="152">
        <v>1.8</v>
      </c>
      <c r="AB855" s="152">
        <v>0.26100000000000001</v>
      </c>
      <c r="AC855" s="152">
        <v>7.66</v>
      </c>
      <c r="AD855" s="152">
        <v>5.484</v>
      </c>
      <c r="AE855" s="152">
        <v>3.3620000000000001</v>
      </c>
      <c r="AF855" s="152">
        <v>1.258</v>
      </c>
      <c r="AI855" s="152">
        <v>98.564999999999998</v>
      </c>
      <c r="AJ855" s="152">
        <v>0.08</v>
      </c>
      <c r="AK855" s="156">
        <f t="shared" si="13"/>
        <v>5.8081552500000001E-2</v>
      </c>
      <c r="AL855" s="151">
        <v>580.81552499999998</v>
      </c>
      <c r="AN855" s="151">
        <v>200</v>
      </c>
      <c r="AO855" s="151">
        <v>2607</v>
      </c>
      <c r="DC855" s="152">
        <v>37.020000000000003</v>
      </c>
      <c r="DF855" s="152">
        <v>28.07</v>
      </c>
      <c r="DG855" s="152">
        <v>33.72</v>
      </c>
      <c r="DH855" s="152">
        <v>0.7</v>
      </c>
      <c r="DM855" s="152">
        <v>0.38</v>
      </c>
      <c r="DO855" s="154">
        <v>68.166545080000006</v>
      </c>
      <c r="ED855" s="152">
        <v>48.29</v>
      </c>
      <c r="EE855" s="152">
        <v>1.75</v>
      </c>
      <c r="EF855" s="152">
        <v>17.62</v>
      </c>
      <c r="EG855" s="152">
        <v>0.03</v>
      </c>
      <c r="EH855" s="152">
        <v>9.9163142270000009</v>
      </c>
      <c r="EJ855" s="152">
        <v>11.02</v>
      </c>
      <c r="EK855" s="152">
        <v>0.19</v>
      </c>
      <c r="EL855" s="152">
        <v>4.6900000000000004</v>
      </c>
      <c r="EM855" s="152">
        <v>9.8800000000000008</v>
      </c>
      <c r="EO855" s="152">
        <v>3.74</v>
      </c>
      <c r="EP855" s="152">
        <v>2.2200000000000002</v>
      </c>
      <c r="EQ855" s="152">
        <v>0.61</v>
      </c>
      <c r="ER855" s="152">
        <v>99.6</v>
      </c>
      <c r="ES855" s="152">
        <v>0.43</v>
      </c>
      <c r="EZ855" s="151">
        <v>1200</v>
      </c>
    </row>
    <row r="856" spans="1:156">
      <c r="A856" s="151">
        <v>5970</v>
      </c>
      <c r="B856" s="152" t="s">
        <v>2859</v>
      </c>
      <c r="C856" s="152" t="s">
        <v>2885</v>
      </c>
      <c r="D856" s="152" t="s">
        <v>2886</v>
      </c>
      <c r="E856" s="152" t="s">
        <v>2887</v>
      </c>
      <c r="F856" s="152" t="s">
        <v>9300</v>
      </c>
      <c r="G856" s="152" t="s">
        <v>9310</v>
      </c>
      <c r="H856" s="151">
        <v>211060</v>
      </c>
      <c r="I856" s="153" t="s">
        <v>3494</v>
      </c>
      <c r="L856" s="153" t="s">
        <v>3494</v>
      </c>
      <c r="M856" s="153" t="s">
        <v>5379</v>
      </c>
      <c r="R856" s="152" t="s">
        <v>2030</v>
      </c>
      <c r="S856" s="152" t="s">
        <v>2716</v>
      </c>
      <c r="T856" s="152">
        <v>54.941000000000003</v>
      </c>
      <c r="U856" s="152">
        <v>1.2350000000000001</v>
      </c>
      <c r="V856" s="152">
        <v>20.297499999999999</v>
      </c>
      <c r="X856" s="152">
        <v>5.2</v>
      </c>
      <c r="AA856" s="152">
        <v>1.0934999999999999</v>
      </c>
      <c r="AB856" s="152">
        <v>9.1999999999999998E-2</v>
      </c>
      <c r="AC856" s="152">
        <v>3.319</v>
      </c>
      <c r="AD856" s="152">
        <v>7.78</v>
      </c>
      <c r="AE856" s="152">
        <v>3.948</v>
      </c>
      <c r="AF856" s="152">
        <v>0.36649999999999999</v>
      </c>
      <c r="AI856" s="152">
        <v>98.272499999999994</v>
      </c>
      <c r="AJ856" s="152">
        <v>0.108028571</v>
      </c>
      <c r="AK856" s="156">
        <f t="shared" si="13"/>
        <v>1.261751803E-2</v>
      </c>
      <c r="AL856" s="151">
        <v>126.17518029999999</v>
      </c>
      <c r="AN856" s="151" t="s">
        <v>2867</v>
      </c>
      <c r="AO856" s="151">
        <v>3740</v>
      </c>
      <c r="DC856" s="152">
        <v>37.496000000000002</v>
      </c>
      <c r="DF856" s="152">
        <v>27.821000000000002</v>
      </c>
      <c r="DG856" s="152">
        <v>35.768999999999998</v>
      </c>
      <c r="DH856" s="152">
        <v>0.41199999999999998</v>
      </c>
      <c r="DM856" s="152">
        <v>0.39600000000000002</v>
      </c>
      <c r="DO856" s="154">
        <v>69.621469140000002</v>
      </c>
      <c r="ED856" s="152">
        <v>48.29</v>
      </c>
      <c r="EE856" s="152">
        <v>1.75</v>
      </c>
      <c r="EF856" s="152">
        <v>17.62</v>
      </c>
      <c r="EG856" s="152">
        <v>0.03</v>
      </c>
      <c r="EH856" s="152">
        <v>9.9163142270000009</v>
      </c>
      <c r="EJ856" s="152">
        <v>11.02</v>
      </c>
      <c r="EK856" s="152">
        <v>0.19</v>
      </c>
      <c r="EL856" s="152">
        <v>4.6900000000000004</v>
      </c>
      <c r="EM856" s="152">
        <v>9.8800000000000008</v>
      </c>
      <c r="EO856" s="152">
        <v>3.74</v>
      </c>
      <c r="EP856" s="152">
        <v>2.2200000000000002</v>
      </c>
      <c r="EQ856" s="152">
        <v>0.61</v>
      </c>
      <c r="ER856" s="152">
        <v>99.6</v>
      </c>
      <c r="ES856" s="152">
        <v>0.43</v>
      </c>
      <c r="EZ856" s="151">
        <v>1200</v>
      </c>
    </row>
    <row r="857" spans="1:156">
      <c r="A857" s="151">
        <v>5973</v>
      </c>
      <c r="B857" s="152" t="s">
        <v>2859</v>
      </c>
      <c r="C857" s="152" t="s">
        <v>2885</v>
      </c>
      <c r="D857" s="152" t="s">
        <v>2886</v>
      </c>
      <c r="E857" s="152" t="s">
        <v>2887</v>
      </c>
      <c r="F857" s="152" t="s">
        <v>9301</v>
      </c>
      <c r="G857" s="152" t="s">
        <v>9310</v>
      </c>
      <c r="H857" s="151">
        <v>211060</v>
      </c>
      <c r="I857" s="153" t="s">
        <v>3494</v>
      </c>
      <c r="L857" s="153" t="s">
        <v>3494</v>
      </c>
      <c r="M857" s="153" t="s">
        <v>5241</v>
      </c>
      <c r="R857" s="152" t="s">
        <v>2030</v>
      </c>
      <c r="S857" s="152" t="s">
        <v>2716</v>
      </c>
      <c r="T857" s="152">
        <v>53.320999999999998</v>
      </c>
      <c r="U857" s="152">
        <v>0.71499999999999997</v>
      </c>
      <c r="V857" s="152">
        <v>19.068000000000001</v>
      </c>
      <c r="X857" s="152">
        <v>5.32</v>
      </c>
      <c r="AA857" s="152">
        <v>1.175</v>
      </c>
      <c r="AB857" s="152">
        <v>7.4999999999999997E-2</v>
      </c>
      <c r="AC857" s="152">
        <v>4.016</v>
      </c>
      <c r="AD857" s="152">
        <v>6.2640000000000002</v>
      </c>
      <c r="AE857" s="152">
        <v>5.7930000000000001</v>
      </c>
      <c r="AF857" s="152">
        <v>1.0780000000000001</v>
      </c>
      <c r="AI857" s="152">
        <v>96.825000000000003</v>
      </c>
      <c r="AJ857" s="152">
        <v>7.0000000000000007E-2</v>
      </c>
      <c r="AK857" s="156">
        <f t="shared" si="13"/>
        <v>1.3908404770000002E-2</v>
      </c>
      <c r="AL857" s="151">
        <v>139.08404770000001</v>
      </c>
      <c r="AN857" s="151" t="s">
        <v>2867</v>
      </c>
      <c r="AO857" s="151">
        <v>2677</v>
      </c>
      <c r="DC857" s="152">
        <v>37.89</v>
      </c>
      <c r="DF857" s="152">
        <v>25.72</v>
      </c>
      <c r="DG857" s="152">
        <v>35.5</v>
      </c>
      <c r="DH857" s="152">
        <v>0.39</v>
      </c>
      <c r="DM857" s="152">
        <v>0.45</v>
      </c>
      <c r="DO857" s="154">
        <v>71.101324039999994</v>
      </c>
      <c r="ED857" s="152">
        <v>48.29</v>
      </c>
      <c r="EE857" s="152">
        <v>1.75</v>
      </c>
      <c r="EF857" s="152">
        <v>17.62</v>
      </c>
      <c r="EG857" s="152">
        <v>0.03</v>
      </c>
      <c r="EH857" s="152">
        <v>9.9163142270000009</v>
      </c>
      <c r="EJ857" s="152">
        <v>11.02</v>
      </c>
      <c r="EK857" s="152">
        <v>0.19</v>
      </c>
      <c r="EL857" s="152">
        <v>4.6900000000000004</v>
      </c>
      <c r="EM857" s="152">
        <v>9.8800000000000008</v>
      </c>
      <c r="EO857" s="152">
        <v>3.74</v>
      </c>
      <c r="EP857" s="152">
        <v>2.2200000000000002</v>
      </c>
      <c r="EQ857" s="152">
        <v>0.61</v>
      </c>
      <c r="ER857" s="152">
        <v>99.6</v>
      </c>
      <c r="ES857" s="152">
        <v>0.43</v>
      </c>
      <c r="EZ857" s="151">
        <v>1200</v>
      </c>
    </row>
    <row r="858" spans="1:156">
      <c r="A858" s="151">
        <v>5975</v>
      </c>
      <c r="B858" s="152" t="s">
        <v>2859</v>
      </c>
      <c r="C858" s="152" t="s">
        <v>2885</v>
      </c>
      <c r="D858" s="152" t="s">
        <v>2886</v>
      </c>
      <c r="E858" s="152" t="s">
        <v>2887</v>
      </c>
      <c r="F858" s="152" t="s">
        <v>9302</v>
      </c>
      <c r="G858" s="152" t="s">
        <v>9310</v>
      </c>
      <c r="H858" s="151">
        <v>211060</v>
      </c>
      <c r="I858" s="153" t="s">
        <v>3494</v>
      </c>
      <c r="L858" s="153" t="s">
        <v>3494</v>
      </c>
      <c r="M858" s="153" t="s">
        <v>5198</v>
      </c>
      <c r="R858" s="152" t="s">
        <v>2030</v>
      </c>
      <c r="S858" s="152" t="s">
        <v>2716</v>
      </c>
      <c r="T858" s="152">
        <v>53.088000000000001</v>
      </c>
      <c r="U858" s="152">
        <v>2.1219999999999999</v>
      </c>
      <c r="V858" s="152">
        <v>18.616</v>
      </c>
      <c r="X858" s="152">
        <v>5.4669999999999996</v>
      </c>
      <c r="AA858" s="152">
        <v>1.6870000000000001</v>
      </c>
      <c r="AB858" s="152">
        <v>0.113</v>
      </c>
      <c r="AC858" s="152">
        <v>7.7649999999999997</v>
      </c>
      <c r="AD858" s="152">
        <v>4.8380000000000001</v>
      </c>
      <c r="AE858" s="152">
        <v>4.048</v>
      </c>
      <c r="AF858" s="152">
        <v>1.0900000000000001</v>
      </c>
      <c r="AI858" s="152">
        <v>98.834000000000003</v>
      </c>
      <c r="AJ858" s="152">
        <v>0.08</v>
      </c>
      <c r="AK858" s="156">
        <f t="shared" si="13"/>
        <v>7.0916830989999999E-2</v>
      </c>
      <c r="AL858" s="151">
        <v>709.16830990000005</v>
      </c>
      <c r="AN858" s="151" t="s">
        <v>2867</v>
      </c>
      <c r="AO858" s="151">
        <v>1749</v>
      </c>
      <c r="DC858" s="152">
        <v>39.71</v>
      </c>
      <c r="DF858" s="152">
        <v>22.7</v>
      </c>
      <c r="DG858" s="152">
        <v>36.590000000000003</v>
      </c>
      <c r="DH858" s="152">
        <v>0.56000000000000005</v>
      </c>
      <c r="DM858" s="152">
        <v>0.32</v>
      </c>
      <c r="DO858" s="154">
        <v>74.182130749999999</v>
      </c>
      <c r="ED858" s="152">
        <v>48.29</v>
      </c>
      <c r="EE858" s="152">
        <v>1.75</v>
      </c>
      <c r="EF858" s="152">
        <v>17.62</v>
      </c>
      <c r="EG858" s="152">
        <v>0.03</v>
      </c>
      <c r="EH858" s="152">
        <v>9.9163142270000009</v>
      </c>
      <c r="EJ858" s="152">
        <v>11.02</v>
      </c>
      <c r="EK858" s="152">
        <v>0.19</v>
      </c>
      <c r="EL858" s="152">
        <v>4.6900000000000004</v>
      </c>
      <c r="EM858" s="152">
        <v>9.8800000000000008</v>
      </c>
      <c r="EO858" s="152">
        <v>3.74</v>
      </c>
      <c r="EP858" s="152">
        <v>2.2200000000000002</v>
      </c>
      <c r="EQ858" s="152">
        <v>0.61</v>
      </c>
      <c r="ER858" s="152">
        <v>99.6</v>
      </c>
      <c r="ES858" s="152">
        <v>0.43</v>
      </c>
      <c r="EZ858" s="151">
        <v>1200</v>
      </c>
    </row>
    <row r="859" spans="1:156">
      <c r="A859" s="151">
        <v>5977</v>
      </c>
      <c r="B859" s="152" t="s">
        <v>2859</v>
      </c>
      <c r="C859" s="152" t="s">
        <v>2885</v>
      </c>
      <c r="D859" s="152" t="s">
        <v>2886</v>
      </c>
      <c r="E859" s="152" t="s">
        <v>2887</v>
      </c>
      <c r="F859" s="152" t="s">
        <v>9303</v>
      </c>
      <c r="G859" s="152" t="s">
        <v>9310</v>
      </c>
      <c r="H859" s="151">
        <v>211060</v>
      </c>
      <c r="I859" s="153" t="s">
        <v>3494</v>
      </c>
      <c r="L859" s="153" t="s">
        <v>3494</v>
      </c>
      <c r="M859" s="153" t="s">
        <v>5142</v>
      </c>
      <c r="R859" s="152" t="s">
        <v>2030</v>
      </c>
      <c r="S859" s="152" t="s">
        <v>2716</v>
      </c>
      <c r="T859" s="152">
        <v>52.822000000000003</v>
      </c>
      <c r="U859" s="152">
        <v>2.6019999999999999</v>
      </c>
      <c r="V859" s="152">
        <v>17.526</v>
      </c>
      <c r="X859" s="152">
        <v>5.8410000000000002</v>
      </c>
      <c r="AA859" s="152">
        <v>1.8560000000000001</v>
      </c>
      <c r="AB859" s="152">
        <v>0.08</v>
      </c>
      <c r="AC859" s="152">
        <v>5.9649999999999999</v>
      </c>
      <c r="AD859" s="152">
        <v>5.4749999999999996</v>
      </c>
      <c r="AE859" s="152">
        <v>4.9470000000000001</v>
      </c>
      <c r="AF859" s="152">
        <v>1.0620000000000001</v>
      </c>
      <c r="AI859" s="152">
        <v>98.176000000000002</v>
      </c>
      <c r="AJ859" s="152">
        <v>7.0000000000000007E-2</v>
      </c>
      <c r="AK859" s="156">
        <f t="shared" si="13"/>
        <v>3.2265995309999997E-2</v>
      </c>
      <c r="AL859" s="151">
        <v>322.6599531</v>
      </c>
      <c r="AN859" s="151" t="s">
        <v>2867</v>
      </c>
      <c r="AO859" s="151">
        <v>1874</v>
      </c>
      <c r="DC859" s="152">
        <v>39.26</v>
      </c>
      <c r="DF859" s="152">
        <v>21.09</v>
      </c>
      <c r="DG859" s="152">
        <v>38.93</v>
      </c>
      <c r="DH859" s="152">
        <v>0.36</v>
      </c>
      <c r="DM859" s="152">
        <v>0.28999999999999998</v>
      </c>
      <c r="DO859" s="154">
        <v>76.692210889999998</v>
      </c>
      <c r="ED859" s="152">
        <v>48.29</v>
      </c>
      <c r="EE859" s="152">
        <v>1.75</v>
      </c>
      <c r="EF859" s="152">
        <v>17.62</v>
      </c>
      <c r="EG859" s="152">
        <v>0.03</v>
      </c>
      <c r="EH859" s="152">
        <v>9.9163142270000009</v>
      </c>
      <c r="EJ859" s="152">
        <v>11.02</v>
      </c>
      <c r="EK859" s="152">
        <v>0.19</v>
      </c>
      <c r="EL859" s="152">
        <v>4.6900000000000004</v>
      </c>
      <c r="EM859" s="152">
        <v>9.8800000000000008</v>
      </c>
      <c r="EO859" s="152">
        <v>3.74</v>
      </c>
      <c r="EP859" s="152">
        <v>2.2200000000000002</v>
      </c>
      <c r="EQ859" s="152">
        <v>0.61</v>
      </c>
      <c r="ER859" s="152">
        <v>99.6</v>
      </c>
      <c r="ES859" s="152">
        <v>0.43</v>
      </c>
      <c r="EZ859" s="151">
        <v>1200</v>
      </c>
    </row>
    <row r="860" spans="1:156">
      <c r="A860" s="151">
        <v>5978</v>
      </c>
      <c r="B860" s="152" t="s">
        <v>2859</v>
      </c>
      <c r="C860" s="152" t="s">
        <v>2885</v>
      </c>
      <c r="D860" s="152" t="s">
        <v>2886</v>
      </c>
      <c r="E860" s="152" t="s">
        <v>2887</v>
      </c>
      <c r="F860" s="152" t="s">
        <v>9304</v>
      </c>
      <c r="G860" s="152" t="s">
        <v>9310</v>
      </c>
      <c r="H860" s="151">
        <v>211060</v>
      </c>
      <c r="I860" s="153" t="s">
        <v>3494</v>
      </c>
      <c r="L860" s="153" t="s">
        <v>3494</v>
      </c>
      <c r="M860" s="153" t="s">
        <v>4456</v>
      </c>
      <c r="R860" s="152" t="s">
        <v>2030</v>
      </c>
      <c r="S860" s="152" t="s">
        <v>2716</v>
      </c>
      <c r="T860" s="152">
        <v>50.335999999999999</v>
      </c>
      <c r="U860" s="152">
        <v>1.5429999999999999</v>
      </c>
      <c r="V860" s="152">
        <v>17.95</v>
      </c>
      <c r="X860" s="152">
        <v>7.5330000000000004</v>
      </c>
      <c r="AA860" s="152">
        <v>2.1190000000000002</v>
      </c>
      <c r="AB860" s="152">
        <v>0.20699999999999999</v>
      </c>
      <c r="AC860" s="152">
        <v>7.383</v>
      </c>
      <c r="AD860" s="152">
        <v>6.0129999999999999</v>
      </c>
      <c r="AE860" s="152">
        <v>3.11</v>
      </c>
      <c r="AF860" s="152">
        <v>1.155</v>
      </c>
      <c r="AI860" s="152">
        <v>97.349000000000004</v>
      </c>
      <c r="AJ860" s="152">
        <v>0.09</v>
      </c>
      <c r="AK860" s="156">
        <f t="shared" si="13"/>
        <v>3.2075029319999997E-2</v>
      </c>
      <c r="AL860" s="151">
        <v>320.75029319999999</v>
      </c>
      <c r="AN860" s="151">
        <v>332</v>
      </c>
      <c r="AO860" s="151">
        <v>4242</v>
      </c>
      <c r="DC860" s="152">
        <v>37.39</v>
      </c>
      <c r="DF860" s="152">
        <v>27.11</v>
      </c>
      <c r="DG860" s="152">
        <v>34.5</v>
      </c>
      <c r="DH860" s="152">
        <v>0.56000000000000005</v>
      </c>
      <c r="DM860" s="152">
        <v>0.32</v>
      </c>
      <c r="DO860" s="154">
        <v>69.404590780000007</v>
      </c>
      <c r="ED860" s="152">
        <v>48.29</v>
      </c>
      <c r="EE860" s="152">
        <v>1.75</v>
      </c>
      <c r="EF860" s="152">
        <v>17.62</v>
      </c>
      <c r="EG860" s="152">
        <v>0.03</v>
      </c>
      <c r="EH860" s="152">
        <v>9.9163142270000009</v>
      </c>
      <c r="EJ860" s="152">
        <v>11.02</v>
      </c>
      <c r="EK860" s="152">
        <v>0.19</v>
      </c>
      <c r="EL860" s="152">
        <v>4.6900000000000004</v>
      </c>
      <c r="EM860" s="152">
        <v>9.8800000000000008</v>
      </c>
      <c r="EO860" s="152">
        <v>3.74</v>
      </c>
      <c r="EP860" s="152">
        <v>2.2200000000000002</v>
      </c>
      <c r="EQ860" s="152">
        <v>0.61</v>
      </c>
      <c r="ER860" s="152">
        <v>99.6</v>
      </c>
      <c r="ES860" s="152">
        <v>0.43</v>
      </c>
      <c r="EZ860" s="151">
        <v>1200</v>
      </c>
    </row>
    <row r="861" spans="1:156">
      <c r="A861" s="151">
        <v>5979</v>
      </c>
      <c r="B861" s="152" t="s">
        <v>2859</v>
      </c>
      <c r="C861" s="152" t="s">
        <v>2885</v>
      </c>
      <c r="D861" s="152" t="s">
        <v>2886</v>
      </c>
      <c r="E861" s="152" t="s">
        <v>2887</v>
      </c>
      <c r="F861" s="152" t="s">
        <v>9305</v>
      </c>
      <c r="G861" s="152" t="s">
        <v>9310</v>
      </c>
      <c r="H861" s="151">
        <v>211060</v>
      </c>
      <c r="I861" s="153" t="s">
        <v>3494</v>
      </c>
      <c r="L861" s="153" t="s">
        <v>3494</v>
      </c>
      <c r="M861" s="153" t="s">
        <v>4040</v>
      </c>
      <c r="R861" s="152" t="s">
        <v>2030</v>
      </c>
      <c r="S861" s="152" t="s">
        <v>2716</v>
      </c>
      <c r="T861" s="152">
        <v>49.002000000000002</v>
      </c>
      <c r="U861" s="152">
        <v>1.964</v>
      </c>
      <c r="V861" s="152">
        <v>17.106000000000002</v>
      </c>
      <c r="X861" s="152">
        <v>7.5739999999999998</v>
      </c>
      <c r="AA861" s="152">
        <v>2.214</v>
      </c>
      <c r="AB861" s="152">
        <v>0.16</v>
      </c>
      <c r="AC861" s="152">
        <v>7.5259999999999998</v>
      </c>
      <c r="AD861" s="152">
        <v>5.2080000000000002</v>
      </c>
      <c r="AE861" s="152">
        <v>3.31</v>
      </c>
      <c r="AF861" s="152">
        <v>1.306</v>
      </c>
      <c r="AI861" s="152">
        <v>95.37</v>
      </c>
      <c r="AJ861" s="152">
        <v>0.09</v>
      </c>
      <c r="AK861" s="156">
        <f t="shared" si="13"/>
        <v>2.3861353429999999E-2</v>
      </c>
      <c r="AL861" s="151">
        <v>238.6135343</v>
      </c>
      <c r="AN861" s="151">
        <v>308</v>
      </c>
      <c r="AO861" s="151">
        <v>2182</v>
      </c>
      <c r="DC861" s="152">
        <v>37.39</v>
      </c>
      <c r="DF861" s="152">
        <v>27.11</v>
      </c>
      <c r="DG861" s="152">
        <v>34.5</v>
      </c>
      <c r="DH861" s="152">
        <v>0.56000000000000005</v>
      </c>
      <c r="DM861" s="152">
        <v>0.32</v>
      </c>
      <c r="DO861" s="154">
        <v>69.404590780000007</v>
      </c>
      <c r="ED861" s="152">
        <v>48.29</v>
      </c>
      <c r="EE861" s="152">
        <v>1.75</v>
      </c>
      <c r="EF861" s="152">
        <v>17.62</v>
      </c>
      <c r="EG861" s="152">
        <v>0.03</v>
      </c>
      <c r="EH861" s="152">
        <v>9.9163142270000009</v>
      </c>
      <c r="EJ861" s="152">
        <v>11.02</v>
      </c>
      <c r="EK861" s="152">
        <v>0.19</v>
      </c>
      <c r="EL861" s="152">
        <v>4.6900000000000004</v>
      </c>
      <c r="EM861" s="152">
        <v>9.8800000000000008</v>
      </c>
      <c r="EO861" s="152">
        <v>3.74</v>
      </c>
      <c r="EP861" s="152">
        <v>2.2200000000000002</v>
      </c>
      <c r="EQ861" s="152">
        <v>0.61</v>
      </c>
      <c r="ER861" s="152">
        <v>99.6</v>
      </c>
      <c r="ES861" s="152">
        <v>0.43</v>
      </c>
      <c r="EZ861" s="151">
        <v>1200</v>
      </c>
    </row>
    <row r="862" spans="1:156">
      <c r="A862" s="151">
        <v>5981</v>
      </c>
      <c r="B862" s="152" t="s">
        <v>2859</v>
      </c>
      <c r="C862" s="152" t="s">
        <v>2885</v>
      </c>
      <c r="D862" s="152" t="s">
        <v>2886</v>
      </c>
      <c r="E862" s="152" t="s">
        <v>2887</v>
      </c>
      <c r="F862" s="152" t="s">
        <v>9306</v>
      </c>
      <c r="G862" s="152" t="s">
        <v>9310</v>
      </c>
      <c r="H862" s="151">
        <v>211060</v>
      </c>
      <c r="I862" s="153" t="s">
        <v>3494</v>
      </c>
      <c r="L862" s="153" t="s">
        <v>3494</v>
      </c>
      <c r="M862" s="153" t="s">
        <v>4568</v>
      </c>
      <c r="R862" s="152" t="s">
        <v>2030</v>
      </c>
      <c r="S862" s="152" t="s">
        <v>2716</v>
      </c>
      <c r="T862" s="152">
        <v>50.716000000000001</v>
      </c>
      <c r="U862" s="152">
        <v>1.4</v>
      </c>
      <c r="V862" s="152">
        <v>19.489999999999998</v>
      </c>
      <c r="X862" s="152">
        <v>6.5709999999999997</v>
      </c>
      <c r="AA862" s="152">
        <v>1.5920000000000001</v>
      </c>
      <c r="AB862" s="152">
        <v>0.22900000000000001</v>
      </c>
      <c r="AC862" s="152">
        <v>8.3819999999999997</v>
      </c>
      <c r="AD862" s="152">
        <v>5.5830000000000002</v>
      </c>
      <c r="AE862" s="152">
        <v>2.9550000000000001</v>
      </c>
      <c r="AF862" s="152">
        <v>0.73</v>
      </c>
      <c r="AI862" s="152">
        <v>97.647999999999996</v>
      </c>
      <c r="AJ862" s="152">
        <v>0.03</v>
      </c>
      <c r="AK862" s="156">
        <f t="shared" si="13"/>
        <v>5.453745225E-2</v>
      </c>
      <c r="AL862" s="151">
        <v>545.37452250000001</v>
      </c>
      <c r="AN862" s="151">
        <v>210</v>
      </c>
      <c r="AO862" s="151">
        <v>2760</v>
      </c>
      <c r="DC862" s="152">
        <v>37.39</v>
      </c>
      <c r="DF862" s="152">
        <v>27.11</v>
      </c>
      <c r="DG862" s="152">
        <v>34.5</v>
      </c>
      <c r="DH862" s="152">
        <v>0.56000000000000005</v>
      </c>
      <c r="DM862" s="152">
        <v>0.32</v>
      </c>
      <c r="DO862" s="154">
        <v>69.404590780000007</v>
      </c>
      <c r="ED862" s="152">
        <v>48.29</v>
      </c>
      <c r="EE862" s="152">
        <v>1.75</v>
      </c>
      <c r="EF862" s="152">
        <v>17.62</v>
      </c>
      <c r="EG862" s="152">
        <v>0.03</v>
      </c>
      <c r="EH862" s="152">
        <v>9.9163142270000009</v>
      </c>
      <c r="EJ862" s="152">
        <v>11.02</v>
      </c>
      <c r="EK862" s="152">
        <v>0.19</v>
      </c>
      <c r="EL862" s="152">
        <v>4.6900000000000004</v>
      </c>
      <c r="EM862" s="152">
        <v>9.8800000000000008</v>
      </c>
      <c r="EO862" s="152">
        <v>3.74</v>
      </c>
      <c r="EP862" s="152">
        <v>2.2200000000000002</v>
      </c>
      <c r="EQ862" s="152">
        <v>0.61</v>
      </c>
      <c r="ER862" s="152">
        <v>99.6</v>
      </c>
      <c r="ES862" s="152">
        <v>0.43</v>
      </c>
      <c r="EZ862" s="151">
        <v>1200</v>
      </c>
    </row>
    <row r="863" spans="1:156">
      <c r="A863" s="151">
        <v>5982</v>
      </c>
      <c r="B863" s="152" t="s">
        <v>2859</v>
      </c>
      <c r="C863" s="152" t="s">
        <v>2885</v>
      </c>
      <c r="D863" s="152" t="s">
        <v>2886</v>
      </c>
      <c r="E863" s="152" t="s">
        <v>2887</v>
      </c>
      <c r="F863" s="152" t="s">
        <v>9307</v>
      </c>
      <c r="G863" s="152" t="s">
        <v>9310</v>
      </c>
      <c r="H863" s="151">
        <v>211060</v>
      </c>
      <c r="I863" s="153" t="s">
        <v>3494</v>
      </c>
      <c r="L863" s="153" t="s">
        <v>3494</v>
      </c>
      <c r="M863" s="153" t="s">
        <v>4593</v>
      </c>
      <c r="R863" s="152" t="s">
        <v>2030</v>
      </c>
      <c r="S863" s="152" t="s">
        <v>2716</v>
      </c>
      <c r="T863" s="152">
        <v>50.786999999999999</v>
      </c>
      <c r="U863" s="152">
        <v>2.2669999999999999</v>
      </c>
      <c r="V863" s="152">
        <v>17.456</v>
      </c>
      <c r="X863" s="152">
        <v>5.6790000000000003</v>
      </c>
      <c r="AA863" s="152">
        <v>1.8169999999999999</v>
      </c>
      <c r="AB863" s="152">
        <v>0.161</v>
      </c>
      <c r="AC863" s="152">
        <v>7.9779999999999998</v>
      </c>
      <c r="AD863" s="152">
        <v>5.33</v>
      </c>
      <c r="AE863" s="152">
        <v>4.0629999999999997</v>
      </c>
      <c r="AF863" s="152">
        <v>1.145</v>
      </c>
      <c r="AI863" s="152">
        <v>96.683000000000007</v>
      </c>
      <c r="AJ863" s="152">
        <v>0.06</v>
      </c>
      <c r="AK863" s="156">
        <f t="shared" si="13"/>
        <v>0.11016963049999999</v>
      </c>
      <c r="AL863" s="151">
        <v>1101.6963049999999</v>
      </c>
      <c r="AN863" s="151">
        <v>136</v>
      </c>
      <c r="AO863" s="151">
        <v>1228</v>
      </c>
      <c r="DC863" s="152">
        <v>38.58</v>
      </c>
      <c r="DF863" s="152">
        <v>23.73</v>
      </c>
      <c r="DG863" s="152">
        <v>36.72</v>
      </c>
      <c r="DH863" s="152">
        <v>0.57999999999999996</v>
      </c>
      <c r="DM863" s="152">
        <v>0.28000000000000003</v>
      </c>
      <c r="DO863" s="154">
        <v>73.39248551</v>
      </c>
      <c r="ED863" s="152">
        <v>48.29</v>
      </c>
      <c r="EE863" s="152">
        <v>1.75</v>
      </c>
      <c r="EF863" s="152">
        <v>17.62</v>
      </c>
      <c r="EG863" s="152">
        <v>0.03</v>
      </c>
      <c r="EH863" s="152">
        <v>9.9163142270000009</v>
      </c>
      <c r="EJ863" s="152">
        <v>11.02</v>
      </c>
      <c r="EK863" s="152">
        <v>0.19</v>
      </c>
      <c r="EL863" s="152">
        <v>4.6900000000000004</v>
      </c>
      <c r="EM863" s="152">
        <v>9.8800000000000008</v>
      </c>
      <c r="EO863" s="152">
        <v>3.74</v>
      </c>
      <c r="EP863" s="152">
        <v>2.2200000000000002</v>
      </c>
      <c r="EQ863" s="152">
        <v>0.61</v>
      </c>
      <c r="ER863" s="152">
        <v>99.6</v>
      </c>
      <c r="ES863" s="152">
        <v>0.43</v>
      </c>
      <c r="EZ863" s="151">
        <v>1200</v>
      </c>
    </row>
    <row r="864" spans="1:156">
      <c r="A864" s="151">
        <v>5983</v>
      </c>
      <c r="B864" s="152" t="s">
        <v>2859</v>
      </c>
      <c r="C864" s="152" t="s">
        <v>2885</v>
      </c>
      <c r="D864" s="152" t="s">
        <v>2886</v>
      </c>
      <c r="E864" s="152" t="s">
        <v>2887</v>
      </c>
      <c r="F864" s="152" t="s">
        <v>9308</v>
      </c>
      <c r="G864" s="152" t="s">
        <v>9310</v>
      </c>
      <c r="H864" s="151">
        <v>211060</v>
      </c>
      <c r="I864" s="153" t="s">
        <v>3494</v>
      </c>
      <c r="L864" s="153" t="s">
        <v>3494</v>
      </c>
      <c r="M864" s="153" t="s">
        <v>5026</v>
      </c>
      <c r="R864" s="152" t="s">
        <v>2030</v>
      </c>
      <c r="S864" s="152" t="s">
        <v>2716</v>
      </c>
      <c r="T864" s="152">
        <v>52.262</v>
      </c>
      <c r="U864" s="152">
        <v>1.1160000000000001</v>
      </c>
      <c r="V864" s="152">
        <v>21.17</v>
      </c>
      <c r="X864" s="152">
        <v>4.7430000000000003</v>
      </c>
      <c r="AA864" s="152">
        <v>1.8120000000000001</v>
      </c>
      <c r="AB864" s="152">
        <v>0.109</v>
      </c>
      <c r="AC864" s="152">
        <v>4.34</v>
      </c>
      <c r="AD864" s="152">
        <v>8.3010000000000002</v>
      </c>
      <c r="AE864" s="152">
        <v>4.2309999999999999</v>
      </c>
      <c r="AF864" s="152">
        <v>0.86199999999999999</v>
      </c>
      <c r="AI864" s="152">
        <v>98.945999999999998</v>
      </c>
      <c r="AJ864" s="152">
        <v>0.10043677099999999</v>
      </c>
      <c r="AK864" s="156">
        <f t="shared" si="13"/>
        <v>2.5400702640000002E-2</v>
      </c>
      <c r="AL864" s="151">
        <v>254.0070264</v>
      </c>
      <c r="AN864" s="151">
        <v>320</v>
      </c>
      <c r="AO864" s="151">
        <v>2340</v>
      </c>
      <c r="DC864" s="152">
        <v>38.939</v>
      </c>
      <c r="DF864" s="152">
        <v>21.795999999999999</v>
      </c>
      <c r="DG864" s="152">
        <v>41.921999999999997</v>
      </c>
      <c r="DH864" s="152">
        <v>0.496</v>
      </c>
      <c r="DM864" s="152">
        <v>0.29699999999999999</v>
      </c>
      <c r="DO864" s="154">
        <v>77.419127279999998</v>
      </c>
      <c r="ED864" s="152">
        <v>48.29</v>
      </c>
      <c r="EE864" s="152">
        <v>1.75</v>
      </c>
      <c r="EF864" s="152">
        <v>17.62</v>
      </c>
      <c r="EG864" s="152">
        <v>0.03</v>
      </c>
      <c r="EH864" s="152">
        <v>9.9163142270000009</v>
      </c>
      <c r="EJ864" s="152">
        <v>11.02</v>
      </c>
      <c r="EK864" s="152">
        <v>0.19</v>
      </c>
      <c r="EL864" s="152">
        <v>4.6900000000000004</v>
      </c>
      <c r="EM864" s="152">
        <v>9.8800000000000008</v>
      </c>
      <c r="EO864" s="152">
        <v>3.74</v>
      </c>
      <c r="EP864" s="152">
        <v>2.2200000000000002</v>
      </c>
      <c r="EQ864" s="152">
        <v>0.61</v>
      </c>
      <c r="ER864" s="152">
        <v>99.6</v>
      </c>
      <c r="ES864" s="152">
        <v>0.43</v>
      </c>
      <c r="EZ864" s="151">
        <v>1200</v>
      </c>
    </row>
    <row r="865" spans="1:202">
      <c r="A865" s="151">
        <v>5988</v>
      </c>
      <c r="B865" s="152" t="s">
        <v>2859</v>
      </c>
      <c r="C865" s="152" t="s">
        <v>2885</v>
      </c>
      <c r="D865" s="152" t="s">
        <v>2886</v>
      </c>
      <c r="E865" s="152" t="s">
        <v>2887</v>
      </c>
      <c r="F865" s="152" t="s">
        <v>9309</v>
      </c>
      <c r="G865" s="152" t="s">
        <v>9310</v>
      </c>
      <c r="H865" s="151">
        <v>211060</v>
      </c>
      <c r="I865" s="153" t="s">
        <v>3494</v>
      </c>
      <c r="L865" s="153" t="s">
        <v>3494</v>
      </c>
      <c r="M865" s="153" t="s">
        <v>5052</v>
      </c>
      <c r="R865" s="152" t="s">
        <v>2030</v>
      </c>
      <c r="S865" s="152" t="s">
        <v>2716</v>
      </c>
      <c r="T865" s="152">
        <v>52.372500000000002</v>
      </c>
      <c r="U865" s="152">
        <v>1.123</v>
      </c>
      <c r="V865" s="152">
        <v>20.454000000000001</v>
      </c>
      <c r="X865" s="152">
        <v>5.5705</v>
      </c>
      <c r="AA865" s="152">
        <v>1.5654999999999999</v>
      </c>
      <c r="AB865" s="152">
        <v>4.2500000000000003E-2</v>
      </c>
      <c r="AC865" s="152">
        <v>4.8019999999999996</v>
      </c>
      <c r="AD865" s="152">
        <v>7.3419999999999996</v>
      </c>
      <c r="AE865" s="152">
        <v>4.42</v>
      </c>
      <c r="AF865" s="152">
        <v>0.95850000000000002</v>
      </c>
      <c r="AI865" s="152">
        <v>98.650499999999994</v>
      </c>
      <c r="AJ865" s="152">
        <v>0.109724291</v>
      </c>
      <c r="AK865" s="156">
        <f t="shared" si="13"/>
        <v>4.8292440649999997E-2</v>
      </c>
      <c r="AL865" s="151">
        <v>482.92440649999998</v>
      </c>
      <c r="AN865" s="151" t="s">
        <v>2867</v>
      </c>
      <c r="AO865" s="151">
        <v>2210</v>
      </c>
      <c r="DC865" s="152">
        <v>38.125</v>
      </c>
      <c r="DF865" s="152">
        <v>25.852</v>
      </c>
      <c r="DG865" s="152">
        <v>36.524999999999999</v>
      </c>
      <c r="DH865" s="152">
        <v>0.40200000000000002</v>
      </c>
      <c r="DM865" s="152">
        <v>0.35899999999999999</v>
      </c>
      <c r="DO865" s="154">
        <v>71.578632720000002</v>
      </c>
      <c r="ED865" s="152">
        <v>48.29</v>
      </c>
      <c r="EE865" s="152">
        <v>1.75</v>
      </c>
      <c r="EF865" s="152">
        <v>17.62</v>
      </c>
      <c r="EG865" s="152">
        <v>0.03</v>
      </c>
      <c r="EH865" s="152">
        <v>9.9163142270000009</v>
      </c>
      <c r="EJ865" s="152">
        <v>11.02</v>
      </c>
      <c r="EK865" s="152">
        <v>0.19</v>
      </c>
      <c r="EL865" s="152">
        <v>4.6900000000000004</v>
      </c>
      <c r="EM865" s="152">
        <v>9.8800000000000008</v>
      </c>
      <c r="EO865" s="152">
        <v>3.74</v>
      </c>
      <c r="EP865" s="152">
        <v>2.2200000000000002</v>
      </c>
      <c r="EQ865" s="152">
        <v>0.61</v>
      </c>
      <c r="ER865" s="152">
        <v>99.6</v>
      </c>
      <c r="ES865" s="152">
        <v>0.43</v>
      </c>
      <c r="EZ865" s="151">
        <v>1200</v>
      </c>
    </row>
    <row r="866" spans="1:202">
      <c r="A866" s="151">
        <v>6148</v>
      </c>
      <c r="B866" s="152" t="s">
        <v>2850</v>
      </c>
      <c r="C866" s="152" t="s">
        <v>3040</v>
      </c>
      <c r="D866" s="152" t="s">
        <v>3041</v>
      </c>
      <c r="E866" s="152" t="s">
        <v>3042</v>
      </c>
      <c r="F866" s="152" t="s">
        <v>9311</v>
      </c>
      <c r="H866" s="151">
        <v>221260</v>
      </c>
      <c r="L866" s="153" t="s">
        <v>3838</v>
      </c>
      <c r="M866" s="153" t="s">
        <v>2761</v>
      </c>
      <c r="P866" s="152">
        <v>8.1504899999999996</v>
      </c>
      <c r="Q866" s="152">
        <v>38.420940000000002</v>
      </c>
      <c r="R866" s="152" t="s">
        <v>2027</v>
      </c>
      <c r="S866" s="152" t="s">
        <v>2716</v>
      </c>
      <c r="T866" s="152">
        <v>49.667000000000002</v>
      </c>
      <c r="U866" s="152">
        <v>0.84599999999999997</v>
      </c>
      <c r="V866" s="152">
        <v>7.0410000000000004</v>
      </c>
      <c r="X866" s="152">
        <v>6.0979999999999999</v>
      </c>
      <c r="AA866" s="152">
        <v>15.73</v>
      </c>
      <c r="AB866" s="152">
        <v>0.17399999999999999</v>
      </c>
      <c r="AC866" s="152">
        <v>19.72</v>
      </c>
      <c r="AD866" s="152">
        <v>0.49</v>
      </c>
      <c r="AE866" s="152" t="s">
        <v>2867</v>
      </c>
      <c r="AF866" s="152" t="s">
        <v>2867</v>
      </c>
      <c r="AI866" s="152">
        <v>99.91</v>
      </c>
      <c r="AJ866" s="152">
        <v>1.28</v>
      </c>
      <c r="AK866" s="156">
        <f t="shared" si="13"/>
        <v>0.222</v>
      </c>
      <c r="AL866" s="151">
        <v>2220</v>
      </c>
      <c r="AM866" s="151">
        <v>596</v>
      </c>
      <c r="AN866" s="151" t="s">
        <v>2867</v>
      </c>
      <c r="AO866" s="151">
        <v>431</v>
      </c>
      <c r="AQ866" s="152">
        <v>6</v>
      </c>
      <c r="AS866" s="152">
        <v>2</v>
      </c>
      <c r="AW866" s="152">
        <v>18.538</v>
      </c>
      <c r="AX866" s="151">
        <v>11788</v>
      </c>
      <c r="BG866" s="152">
        <v>23.911999999999999</v>
      </c>
      <c r="BH866" s="152">
        <v>630.42999999999995</v>
      </c>
      <c r="BI866" s="152">
        <v>21.611999999999998</v>
      </c>
      <c r="BJ866" s="152">
        <v>137.9</v>
      </c>
      <c r="BK866" s="152">
        <v>41.817999999999998</v>
      </c>
      <c r="BO866" s="152">
        <v>494.66</v>
      </c>
      <c r="BP866" s="152">
        <v>32.75</v>
      </c>
      <c r="BQ866" s="152">
        <v>68.2</v>
      </c>
      <c r="BR866" s="152">
        <v>6.8490000000000002</v>
      </c>
      <c r="BS866" s="152">
        <v>26.753</v>
      </c>
      <c r="BT866" s="152">
        <v>5.9080000000000004</v>
      </c>
      <c r="BU866" s="152">
        <v>1.86</v>
      </c>
      <c r="BV866" s="152">
        <v>5.31</v>
      </c>
      <c r="BX866" s="152">
        <v>3.9569999999999999</v>
      </c>
      <c r="BY866" s="152">
        <v>1.1020000000000001</v>
      </c>
      <c r="BZ866" s="152">
        <v>3.5739999999999998</v>
      </c>
      <c r="CB866" s="152">
        <v>2.7669999999999999</v>
      </c>
      <c r="FG866" s="152">
        <v>333.9</v>
      </c>
      <c r="FI866" s="152">
        <v>45</v>
      </c>
      <c r="FJ866" s="152">
        <v>113.2</v>
      </c>
      <c r="FK866" s="152">
        <v>55.7</v>
      </c>
      <c r="FP866" s="152">
        <v>19.100000000000001</v>
      </c>
      <c r="FQ866" s="152">
        <v>682.3</v>
      </c>
      <c r="FR866" s="152">
        <v>26.4</v>
      </c>
      <c r="FS866" s="152">
        <v>147.4</v>
      </c>
      <c r="FT866" s="152">
        <v>36.200000000000003</v>
      </c>
      <c r="FY866" s="152">
        <v>367.8</v>
      </c>
      <c r="FZ866" s="152">
        <v>25.7</v>
      </c>
      <c r="GA866" s="152">
        <v>51.9</v>
      </c>
      <c r="GT866" s="152">
        <v>2.4</v>
      </c>
    </row>
    <row r="867" spans="1:202">
      <c r="A867" s="151">
        <v>6149</v>
      </c>
      <c r="B867" s="152" t="s">
        <v>2850</v>
      </c>
      <c r="C867" s="152" t="s">
        <v>3040</v>
      </c>
      <c r="D867" s="152" t="s">
        <v>3041</v>
      </c>
      <c r="E867" s="152" t="s">
        <v>3042</v>
      </c>
      <c r="F867" s="152" t="s">
        <v>9312</v>
      </c>
      <c r="H867" s="151">
        <v>221260</v>
      </c>
      <c r="L867" s="153" t="s">
        <v>3838</v>
      </c>
      <c r="M867" s="153" t="s">
        <v>2762</v>
      </c>
      <c r="P867" s="152">
        <v>8.1504899999999996</v>
      </c>
      <c r="Q867" s="152">
        <v>38.420940000000002</v>
      </c>
      <c r="R867" s="152" t="s">
        <v>2027</v>
      </c>
      <c r="S867" s="152" t="s">
        <v>2716</v>
      </c>
      <c r="T867" s="152">
        <v>48.46</v>
      </c>
      <c r="U867" s="152">
        <v>1.4139999999999999</v>
      </c>
      <c r="V867" s="152">
        <v>16.617999999999999</v>
      </c>
      <c r="X867" s="152">
        <v>10.801</v>
      </c>
      <c r="AA867" s="152">
        <v>7.8739999999999997</v>
      </c>
      <c r="AB867" s="152">
        <v>0.18099999999999999</v>
      </c>
      <c r="AC867" s="152">
        <v>10.944000000000001</v>
      </c>
      <c r="AD867" s="152">
        <v>2.988</v>
      </c>
      <c r="AE867" s="152">
        <v>0.29299999999999998</v>
      </c>
      <c r="AF867" s="152">
        <v>0.19400000000000001</v>
      </c>
      <c r="AI867" s="152">
        <v>100.147447</v>
      </c>
      <c r="AJ867" s="152">
        <v>1.044</v>
      </c>
      <c r="AK867" s="156">
        <f t="shared" si="13"/>
        <v>0.40670000000000001</v>
      </c>
      <c r="AL867" s="151">
        <v>4067</v>
      </c>
      <c r="AM867" s="151">
        <v>501</v>
      </c>
      <c r="AN867" s="151">
        <v>2334.4699999999998</v>
      </c>
      <c r="AO867" s="151">
        <v>112</v>
      </c>
      <c r="AW867" s="152">
        <v>29.263000000000002</v>
      </c>
      <c r="AX867" s="151">
        <v>8174.2</v>
      </c>
      <c r="BG867" s="152">
        <v>5.5540000000000003</v>
      </c>
      <c r="BH867" s="152">
        <v>312.08</v>
      </c>
      <c r="BI867" s="152">
        <v>24.582999999999998</v>
      </c>
      <c r="BJ867" s="152">
        <v>57.167999999999999</v>
      </c>
      <c r="BK867" s="152">
        <v>8.7219999999999995</v>
      </c>
      <c r="BO867" s="152">
        <v>89.478999999999999</v>
      </c>
      <c r="BP867" s="152">
        <v>7.3739999999999997</v>
      </c>
      <c r="BQ867" s="152">
        <v>16.677</v>
      </c>
      <c r="BR867" s="152">
        <v>2.4239999999999999</v>
      </c>
      <c r="BS867" s="152">
        <v>12.878</v>
      </c>
      <c r="BT867" s="152">
        <v>3.5409999999999999</v>
      </c>
      <c r="BU867" s="152">
        <v>1.3320000000000001</v>
      </c>
      <c r="BV867" s="152">
        <v>3.8420000000000001</v>
      </c>
      <c r="BX867" s="152">
        <v>3.6720000000000002</v>
      </c>
      <c r="BZ867" s="152">
        <v>2.5219999999999998</v>
      </c>
      <c r="CB867" s="152">
        <v>2.4830000000000001</v>
      </c>
      <c r="FG867" s="152">
        <v>333.9</v>
      </c>
      <c r="FI867" s="152">
        <v>45</v>
      </c>
      <c r="FJ867" s="152">
        <v>113.2</v>
      </c>
      <c r="FK867" s="152">
        <v>55.7</v>
      </c>
      <c r="FP867" s="152">
        <v>19.100000000000001</v>
      </c>
      <c r="FQ867" s="152">
        <v>682.3</v>
      </c>
      <c r="FR867" s="152">
        <v>26.4</v>
      </c>
      <c r="FS867" s="152">
        <v>147.4</v>
      </c>
      <c r="FT867" s="152">
        <v>36.200000000000003</v>
      </c>
      <c r="FY867" s="152">
        <v>367.8</v>
      </c>
      <c r="FZ867" s="152">
        <v>25.7</v>
      </c>
      <c r="GA867" s="152">
        <v>51.9</v>
      </c>
      <c r="GT867" s="152">
        <v>2.4</v>
      </c>
    </row>
    <row r="868" spans="1:202">
      <c r="A868" s="151">
        <v>6150</v>
      </c>
      <c r="B868" s="152" t="s">
        <v>2850</v>
      </c>
      <c r="C868" s="152" t="s">
        <v>3040</v>
      </c>
      <c r="D868" s="152" t="s">
        <v>3041</v>
      </c>
      <c r="E868" s="152" t="s">
        <v>3042</v>
      </c>
      <c r="F868" s="152" t="s">
        <v>9313</v>
      </c>
      <c r="H868" s="151">
        <v>221260</v>
      </c>
      <c r="L868" s="153" t="s">
        <v>3043</v>
      </c>
      <c r="M868" s="153" t="s">
        <v>3419</v>
      </c>
      <c r="P868" s="152">
        <v>8.1479199999999992</v>
      </c>
      <c r="Q868" s="152">
        <v>38.406149999999997</v>
      </c>
      <c r="R868" s="152" t="s">
        <v>2027</v>
      </c>
      <c r="S868" s="152" t="s">
        <v>2716</v>
      </c>
      <c r="T868" s="152">
        <v>47.145000000000003</v>
      </c>
      <c r="U868" s="152">
        <v>2</v>
      </c>
      <c r="V868" s="152">
        <v>18.72</v>
      </c>
      <c r="X868" s="152">
        <v>8.7319999999999993</v>
      </c>
      <c r="AA868" s="152">
        <v>6.8810000000000002</v>
      </c>
      <c r="AB868" s="152">
        <v>0.14899999999999999</v>
      </c>
      <c r="AC868" s="152">
        <v>11.680999999999999</v>
      </c>
      <c r="AD868" s="152">
        <v>3.4380000000000002</v>
      </c>
      <c r="AE868" s="152">
        <v>0.64600000000000002</v>
      </c>
      <c r="AF868" s="152">
        <v>0.434</v>
      </c>
      <c r="AI868" s="152">
        <v>100.011</v>
      </c>
      <c r="AJ868" s="152">
        <v>0.53900000000000003</v>
      </c>
      <c r="AK868" s="156">
        <f t="shared" si="13"/>
        <v>0.2019</v>
      </c>
      <c r="AL868" s="151">
        <v>2019</v>
      </c>
      <c r="AM868" s="151">
        <v>462</v>
      </c>
      <c r="AN868" s="151">
        <v>1720</v>
      </c>
      <c r="AO868" s="151">
        <v>236</v>
      </c>
      <c r="AW868" s="152">
        <v>30.943000000000001</v>
      </c>
      <c r="AX868" s="151">
        <v>11178</v>
      </c>
      <c r="BG868" s="152">
        <v>11.414999999999999</v>
      </c>
      <c r="BH868" s="152">
        <v>499.83</v>
      </c>
      <c r="BI868" s="152">
        <v>25.95</v>
      </c>
      <c r="BJ868" s="152">
        <v>83.253</v>
      </c>
      <c r="BK868" s="152">
        <v>20.053999999999998</v>
      </c>
      <c r="BO868" s="152">
        <v>208.75</v>
      </c>
      <c r="BP868" s="152">
        <v>14.682</v>
      </c>
      <c r="BQ868" s="152">
        <v>33.146000000000001</v>
      </c>
      <c r="BR868" s="152">
        <v>4.5209999999999999</v>
      </c>
      <c r="BS868" s="152">
        <v>20.262</v>
      </c>
      <c r="BT868" s="152">
        <v>5.0549999999999997</v>
      </c>
      <c r="BU868" s="152">
        <v>1.2370000000000001</v>
      </c>
      <c r="BV868" s="152">
        <v>3.2719999999999998</v>
      </c>
      <c r="BX868" s="152">
        <v>4.9850000000000003</v>
      </c>
      <c r="BY868" s="152">
        <v>1.038</v>
      </c>
      <c r="BZ868" s="152">
        <v>2.7269999999999999</v>
      </c>
      <c r="CB868" s="152">
        <v>2.5750000000000002</v>
      </c>
      <c r="FG868" s="152">
        <v>293.89999999999998</v>
      </c>
      <c r="FI868" s="152">
        <v>39.799999999999997</v>
      </c>
      <c r="FJ868" s="152">
        <v>113.5</v>
      </c>
      <c r="FK868" s="152">
        <v>54.9</v>
      </c>
      <c r="FP868" s="152">
        <v>21.3</v>
      </c>
      <c r="FQ868" s="152">
        <v>711.9</v>
      </c>
      <c r="FR868" s="152">
        <v>26.9</v>
      </c>
      <c r="FS868" s="152">
        <v>160.30000000000001</v>
      </c>
      <c r="FT868" s="152">
        <v>38.5</v>
      </c>
      <c r="FY868" s="152">
        <v>456.3</v>
      </c>
      <c r="FZ868" s="152">
        <v>29.5</v>
      </c>
      <c r="GA868" s="152">
        <v>63.4</v>
      </c>
      <c r="GT868" s="152">
        <v>2.5</v>
      </c>
    </row>
    <row r="869" spans="1:202">
      <c r="A869" s="151">
        <v>6151</v>
      </c>
      <c r="B869" s="152" t="s">
        <v>2850</v>
      </c>
      <c r="C869" s="152" t="s">
        <v>3040</v>
      </c>
      <c r="D869" s="152" t="s">
        <v>3041</v>
      </c>
      <c r="E869" s="152" t="s">
        <v>3042</v>
      </c>
      <c r="F869" s="152" t="s">
        <v>9314</v>
      </c>
      <c r="H869" s="151">
        <v>221260</v>
      </c>
      <c r="L869" s="153" t="s">
        <v>3043</v>
      </c>
      <c r="M869" s="153" t="s">
        <v>2764</v>
      </c>
      <c r="P869" s="152">
        <v>8.1479199999999992</v>
      </c>
      <c r="Q869" s="152">
        <v>38.406149999999997</v>
      </c>
      <c r="R869" s="152" t="s">
        <v>2027</v>
      </c>
      <c r="S869" s="152" t="s">
        <v>2716</v>
      </c>
      <c r="T869" s="152">
        <v>47.81</v>
      </c>
      <c r="U869" s="152">
        <v>1.5980000000000001</v>
      </c>
      <c r="V869" s="152">
        <v>18.327000000000002</v>
      </c>
      <c r="X869" s="152">
        <v>9.2729999999999997</v>
      </c>
      <c r="AA869" s="152">
        <v>7.35</v>
      </c>
      <c r="AB869" s="152">
        <v>0.17399999999999999</v>
      </c>
      <c r="AC869" s="152">
        <v>11.772</v>
      </c>
      <c r="AD869" s="152">
        <v>2.9689999999999999</v>
      </c>
      <c r="AE869" s="152">
        <v>0.33</v>
      </c>
      <c r="AF869" s="152">
        <v>0.189</v>
      </c>
      <c r="AI869" s="152">
        <v>100.021281</v>
      </c>
      <c r="AJ869" s="152">
        <v>1.054</v>
      </c>
      <c r="AK869" s="156">
        <f t="shared" si="13"/>
        <v>0.26279999999999998</v>
      </c>
      <c r="AL869" s="151">
        <v>2628</v>
      </c>
      <c r="AM869" s="151">
        <v>429</v>
      </c>
      <c r="AN869" s="151">
        <v>2077.81</v>
      </c>
      <c r="AO869" s="151">
        <v>121</v>
      </c>
      <c r="AW869" s="152">
        <v>30.350999999999999</v>
      </c>
      <c r="AX869" s="151">
        <v>8733.7000000000007</v>
      </c>
      <c r="BG869" s="152">
        <v>3.8620000000000001</v>
      </c>
      <c r="BH869" s="152">
        <v>319.75</v>
      </c>
      <c r="BI869" s="152">
        <v>24.757999999999999</v>
      </c>
      <c r="BJ869" s="152">
        <v>58.722999999999999</v>
      </c>
      <c r="BK869" s="152">
        <v>9.1150000000000002</v>
      </c>
      <c r="BO869" s="152">
        <v>86.691999999999993</v>
      </c>
      <c r="BP869" s="152">
        <v>7.47</v>
      </c>
      <c r="BQ869" s="152">
        <v>17.04</v>
      </c>
      <c r="BR869" s="152">
        <v>2.3719999999999999</v>
      </c>
      <c r="BS869" s="152">
        <v>13.445</v>
      </c>
      <c r="BT869" s="152">
        <v>3.4630000000000001</v>
      </c>
      <c r="BU869" s="152">
        <v>1.4079999999999999</v>
      </c>
      <c r="BV869" s="152">
        <v>2.738</v>
      </c>
      <c r="BX869" s="152">
        <v>2.9140000000000001</v>
      </c>
      <c r="BZ869" s="152">
        <v>2.306</v>
      </c>
      <c r="CB869" s="152">
        <v>2.7029999999999998</v>
      </c>
      <c r="FG869" s="152">
        <v>293.89999999999998</v>
      </c>
      <c r="FI869" s="152">
        <v>39.799999999999997</v>
      </c>
      <c r="FJ869" s="152">
        <v>113.5</v>
      </c>
      <c r="FK869" s="152">
        <v>54.9</v>
      </c>
      <c r="FP869" s="152">
        <v>21.3</v>
      </c>
      <c r="FQ869" s="152">
        <v>711.9</v>
      </c>
      <c r="FR869" s="152">
        <v>26.9</v>
      </c>
      <c r="FS869" s="152">
        <v>160.30000000000001</v>
      </c>
      <c r="FT869" s="152">
        <v>38.5</v>
      </c>
      <c r="FY869" s="152">
        <v>456.3</v>
      </c>
      <c r="FZ869" s="152">
        <v>29.5</v>
      </c>
      <c r="GA869" s="152">
        <v>63.4</v>
      </c>
      <c r="GT869" s="152">
        <v>2.5</v>
      </c>
    </row>
    <row r="870" spans="1:202">
      <c r="A870" s="151">
        <v>6152</v>
      </c>
      <c r="B870" s="152" t="s">
        <v>2850</v>
      </c>
      <c r="C870" s="152" t="s">
        <v>3040</v>
      </c>
      <c r="D870" s="152" t="s">
        <v>3041</v>
      </c>
      <c r="E870" s="152" t="s">
        <v>3042</v>
      </c>
      <c r="F870" s="152" t="s">
        <v>9315</v>
      </c>
      <c r="H870" s="151">
        <v>221260</v>
      </c>
      <c r="L870" s="153" t="s">
        <v>3043</v>
      </c>
      <c r="M870" s="153" t="s">
        <v>3565</v>
      </c>
      <c r="P870" s="152">
        <v>8.1479199999999992</v>
      </c>
      <c r="Q870" s="152">
        <v>38.406149999999997</v>
      </c>
      <c r="R870" s="152" t="s">
        <v>2027</v>
      </c>
      <c r="S870" s="152" t="s">
        <v>2716</v>
      </c>
      <c r="T870" s="152">
        <v>47.637999999999998</v>
      </c>
      <c r="U870" s="152">
        <v>2.1619999999999999</v>
      </c>
      <c r="V870" s="152">
        <v>17.372</v>
      </c>
      <c r="X870" s="152">
        <v>10.083</v>
      </c>
      <c r="AA870" s="152">
        <v>7.3440000000000003</v>
      </c>
      <c r="AB870" s="152">
        <v>0.16400000000000001</v>
      </c>
      <c r="AC870" s="152">
        <v>10.775</v>
      </c>
      <c r="AD870" s="152">
        <v>3.3580000000000001</v>
      </c>
      <c r="AE870" s="152">
        <v>0.53400000000000003</v>
      </c>
      <c r="AF870" s="152">
        <v>0.35599999999999998</v>
      </c>
      <c r="AI870" s="152">
        <v>100.027247</v>
      </c>
      <c r="AJ870" s="152">
        <v>0.93700000000000006</v>
      </c>
      <c r="AK870" s="156">
        <f t="shared" si="13"/>
        <v>0.30180000000000001</v>
      </c>
      <c r="AL870" s="151">
        <v>3018</v>
      </c>
      <c r="AM870" s="151">
        <v>570</v>
      </c>
      <c r="AN870" s="151">
        <v>2152.4699999999998</v>
      </c>
      <c r="AO870" s="151">
        <v>205</v>
      </c>
      <c r="AW870" s="152">
        <v>30.837</v>
      </c>
      <c r="AX870" s="151">
        <v>12244</v>
      </c>
      <c r="BG870" s="152">
        <v>8.9510000000000005</v>
      </c>
      <c r="BH870" s="152">
        <v>424.88</v>
      </c>
      <c r="BI870" s="152">
        <v>26.198</v>
      </c>
      <c r="BJ870" s="152">
        <v>85.45</v>
      </c>
      <c r="BK870" s="152">
        <v>15.16</v>
      </c>
      <c r="BO870" s="152">
        <v>169.28</v>
      </c>
      <c r="BP870" s="152">
        <v>12.398999999999999</v>
      </c>
      <c r="BQ870" s="152">
        <v>29.687999999999999</v>
      </c>
      <c r="BR870" s="152">
        <v>4.0670000000000002</v>
      </c>
      <c r="BS870" s="152">
        <v>18.36</v>
      </c>
      <c r="BT870" s="152">
        <v>4.7119999999999997</v>
      </c>
      <c r="BU870" s="152">
        <v>1.448</v>
      </c>
      <c r="BV870" s="152">
        <v>4.6319999999999997</v>
      </c>
      <c r="BX870" s="152">
        <v>4.2560000000000002</v>
      </c>
      <c r="BY870" s="152">
        <v>1.0409999999999999</v>
      </c>
      <c r="BZ870" s="152">
        <v>2.645</v>
      </c>
      <c r="CB870" s="152">
        <v>2.9489999999999998</v>
      </c>
      <c r="FG870" s="152">
        <v>293.89999999999998</v>
      </c>
      <c r="FI870" s="152">
        <v>39.799999999999997</v>
      </c>
      <c r="FJ870" s="152">
        <v>113.5</v>
      </c>
      <c r="FK870" s="152">
        <v>54.9</v>
      </c>
      <c r="FP870" s="152">
        <v>21.3</v>
      </c>
      <c r="FQ870" s="152">
        <v>711.9</v>
      </c>
      <c r="FR870" s="152">
        <v>26.9</v>
      </c>
      <c r="FS870" s="152">
        <v>160.30000000000001</v>
      </c>
      <c r="FT870" s="152">
        <v>38.5</v>
      </c>
      <c r="FY870" s="152">
        <v>456.3</v>
      </c>
      <c r="FZ870" s="152">
        <v>29.5</v>
      </c>
      <c r="GA870" s="152">
        <v>63.4</v>
      </c>
      <c r="GT870" s="152">
        <v>2.5</v>
      </c>
    </row>
    <row r="871" spans="1:202">
      <c r="A871" s="151">
        <v>6153</v>
      </c>
      <c r="B871" s="152" t="s">
        <v>2850</v>
      </c>
      <c r="C871" s="152" t="s">
        <v>3040</v>
      </c>
      <c r="D871" s="152" t="s">
        <v>3041</v>
      </c>
      <c r="E871" s="152" t="s">
        <v>3042</v>
      </c>
      <c r="F871" s="152" t="s">
        <v>9316</v>
      </c>
      <c r="H871" s="151">
        <v>221260</v>
      </c>
      <c r="L871" s="153" t="s">
        <v>3043</v>
      </c>
      <c r="M871" s="153" t="s">
        <v>3182</v>
      </c>
      <c r="P871" s="152">
        <v>8.1479199999999992</v>
      </c>
      <c r="Q871" s="152">
        <v>38.406149999999997</v>
      </c>
      <c r="R871" s="152" t="s">
        <v>2027</v>
      </c>
      <c r="S871" s="152" t="s">
        <v>2716</v>
      </c>
      <c r="T871" s="152">
        <v>45.814999999999998</v>
      </c>
      <c r="U871" s="152">
        <v>3.3690000000000002</v>
      </c>
      <c r="V871" s="152">
        <v>16.425000000000001</v>
      </c>
      <c r="X871" s="152">
        <v>13.64</v>
      </c>
      <c r="AA871" s="152">
        <v>5.6870000000000003</v>
      </c>
      <c r="AB871" s="152">
        <v>0.28999999999999998</v>
      </c>
      <c r="AC871" s="152">
        <v>8.7379999999999995</v>
      </c>
      <c r="AD871" s="152">
        <v>4.05</v>
      </c>
      <c r="AE871" s="152">
        <v>0.93</v>
      </c>
      <c r="AF871" s="152">
        <v>0.874</v>
      </c>
      <c r="AI871" s="152">
        <v>100.245001</v>
      </c>
      <c r="AJ871" s="152">
        <v>1.1739999999999999</v>
      </c>
      <c r="AK871" s="156">
        <f t="shared" si="13"/>
        <v>0.22520000000000001</v>
      </c>
      <c r="AL871" s="151">
        <v>2252</v>
      </c>
      <c r="AM871" s="151">
        <v>1374</v>
      </c>
      <c r="AN871" s="151">
        <v>1800.01</v>
      </c>
      <c r="AO871" s="151">
        <v>352</v>
      </c>
      <c r="AW871" s="152">
        <v>28.564</v>
      </c>
      <c r="AX871" s="151">
        <v>19943</v>
      </c>
      <c r="BG871" s="152">
        <v>19.623000000000001</v>
      </c>
      <c r="BH871" s="152">
        <v>524.29</v>
      </c>
      <c r="BI871" s="152">
        <v>53.273000000000003</v>
      </c>
      <c r="BJ871" s="152">
        <v>167.59</v>
      </c>
      <c r="BK871" s="152">
        <v>33.271999999999998</v>
      </c>
      <c r="BO871" s="152">
        <v>334.78</v>
      </c>
      <c r="BP871" s="152">
        <v>26.585000000000001</v>
      </c>
      <c r="BQ871" s="152">
        <v>60.09</v>
      </c>
      <c r="BR871" s="152">
        <v>8.0719999999999992</v>
      </c>
      <c r="BS871" s="152">
        <v>41.201999999999998</v>
      </c>
      <c r="BT871" s="152">
        <v>9.202</v>
      </c>
      <c r="BU871" s="152">
        <v>2.9860000000000002</v>
      </c>
      <c r="BV871" s="152">
        <v>9.1959999999999997</v>
      </c>
      <c r="BW871" s="152">
        <v>1.3460000000000001</v>
      </c>
      <c r="BX871" s="152">
        <v>8.8339999999999996</v>
      </c>
      <c r="BY871" s="152">
        <v>2.052</v>
      </c>
      <c r="BZ871" s="152">
        <v>5.1630000000000003</v>
      </c>
      <c r="CB871" s="152">
        <v>5.141</v>
      </c>
      <c r="FG871" s="152">
        <v>293.89999999999998</v>
      </c>
      <c r="FI871" s="152">
        <v>39.799999999999997</v>
      </c>
      <c r="FJ871" s="152">
        <v>113.5</v>
      </c>
      <c r="FK871" s="152">
        <v>54.9</v>
      </c>
      <c r="FP871" s="152">
        <v>21.3</v>
      </c>
      <c r="FQ871" s="152">
        <v>711.9</v>
      </c>
      <c r="FR871" s="152">
        <v>26.9</v>
      </c>
      <c r="FS871" s="152">
        <v>160.30000000000001</v>
      </c>
      <c r="FT871" s="152">
        <v>38.5</v>
      </c>
      <c r="FY871" s="152">
        <v>456.3</v>
      </c>
      <c r="FZ871" s="152">
        <v>29.5</v>
      </c>
      <c r="GA871" s="152">
        <v>63.4</v>
      </c>
      <c r="GT871" s="152">
        <v>2.5</v>
      </c>
    </row>
    <row r="872" spans="1:202">
      <c r="A872" s="151">
        <v>6154</v>
      </c>
      <c r="B872" s="152" t="s">
        <v>2850</v>
      </c>
      <c r="C872" s="152" t="s">
        <v>3040</v>
      </c>
      <c r="D872" s="152" t="s">
        <v>3041</v>
      </c>
      <c r="E872" s="152" t="s">
        <v>3042</v>
      </c>
      <c r="F872" s="152" t="s">
        <v>9317</v>
      </c>
      <c r="H872" s="151">
        <v>221260</v>
      </c>
      <c r="L872" s="153" t="s">
        <v>3043</v>
      </c>
      <c r="M872" s="153" t="s">
        <v>3049</v>
      </c>
      <c r="P872" s="152">
        <v>8.1479199999999992</v>
      </c>
      <c r="Q872" s="152">
        <v>38.406149999999997</v>
      </c>
      <c r="R872" s="152" t="s">
        <v>2027</v>
      </c>
      <c r="S872" s="152" t="s">
        <v>2716</v>
      </c>
      <c r="T872" s="152">
        <v>45</v>
      </c>
      <c r="U872" s="152">
        <v>2.2789999999999999</v>
      </c>
      <c r="V872" s="152">
        <v>15.778</v>
      </c>
      <c r="X872" s="152">
        <v>13.492000000000001</v>
      </c>
      <c r="AA872" s="152">
        <v>5.0039999999999996</v>
      </c>
      <c r="AB872" s="152">
        <v>0.19700000000000001</v>
      </c>
      <c r="AC872" s="152">
        <v>10.919</v>
      </c>
      <c r="AD872" s="152">
        <v>3.056</v>
      </c>
      <c r="AE872" s="152">
        <v>0.51800000000000002</v>
      </c>
      <c r="AF872" s="152">
        <v>0.4</v>
      </c>
      <c r="AI872" s="152">
        <v>97.075999999999993</v>
      </c>
      <c r="AJ872" s="152">
        <v>0.80900000000000005</v>
      </c>
      <c r="AK872" s="156">
        <f t="shared" si="13"/>
        <v>4.6899999999999997E-2</v>
      </c>
      <c r="AL872" s="151">
        <v>469</v>
      </c>
      <c r="AM872" s="151">
        <v>695</v>
      </c>
      <c r="AN872" s="151">
        <v>2920</v>
      </c>
      <c r="AO872" s="151">
        <v>211</v>
      </c>
      <c r="AW872" s="152">
        <v>36.180999999999997</v>
      </c>
      <c r="AX872" s="151">
        <v>13414</v>
      </c>
      <c r="BG872" s="152">
        <v>10.1</v>
      </c>
      <c r="BH872" s="152">
        <v>406.86</v>
      </c>
      <c r="BI872" s="152">
        <v>32.39</v>
      </c>
      <c r="BJ872" s="152">
        <v>94.88</v>
      </c>
      <c r="BK872" s="152">
        <v>17.782</v>
      </c>
      <c r="BO872" s="152">
        <v>181.51</v>
      </c>
      <c r="BP872" s="152">
        <v>14.39</v>
      </c>
      <c r="BQ872" s="152">
        <v>32.700000000000003</v>
      </c>
      <c r="BR872" s="152">
        <v>4.4660000000000002</v>
      </c>
      <c r="BS872" s="152">
        <v>21.341000000000001</v>
      </c>
      <c r="BT872" s="152">
        <v>5.3890000000000002</v>
      </c>
      <c r="BU872" s="152">
        <v>1.623</v>
      </c>
      <c r="BV872" s="152">
        <v>3.7879999999999998</v>
      </c>
      <c r="BX872" s="152">
        <v>5.0309999999999997</v>
      </c>
      <c r="BY872" s="152">
        <v>1.302</v>
      </c>
      <c r="BZ872" s="152">
        <v>3.427</v>
      </c>
      <c r="CB872" s="152">
        <v>4.4710000000000001</v>
      </c>
      <c r="FG872" s="152">
        <v>293.89999999999998</v>
      </c>
      <c r="FI872" s="152">
        <v>39.799999999999997</v>
      </c>
      <c r="FJ872" s="152">
        <v>113.5</v>
      </c>
      <c r="FK872" s="152">
        <v>54.9</v>
      </c>
      <c r="FP872" s="152">
        <v>21.3</v>
      </c>
      <c r="FQ872" s="152">
        <v>711.9</v>
      </c>
      <c r="FR872" s="152">
        <v>26.9</v>
      </c>
      <c r="FS872" s="152">
        <v>160.30000000000001</v>
      </c>
      <c r="FT872" s="152">
        <v>38.5</v>
      </c>
      <c r="FY872" s="152">
        <v>456.3</v>
      </c>
      <c r="FZ872" s="152">
        <v>29.5</v>
      </c>
      <c r="GA872" s="152">
        <v>63.4</v>
      </c>
      <c r="GT872" s="152">
        <v>2.5</v>
      </c>
    </row>
    <row r="873" spans="1:202">
      <c r="A873" s="151">
        <v>6155</v>
      </c>
      <c r="B873" s="152" t="s">
        <v>2850</v>
      </c>
      <c r="C873" s="152" t="s">
        <v>3040</v>
      </c>
      <c r="D873" s="152" t="s">
        <v>3041</v>
      </c>
      <c r="E873" s="152" t="s">
        <v>3042</v>
      </c>
      <c r="F873" s="152" t="s">
        <v>9318</v>
      </c>
      <c r="H873" s="151">
        <v>221260</v>
      </c>
      <c r="L873" s="153" t="s">
        <v>3043</v>
      </c>
      <c r="M873" s="153" t="s">
        <v>3135</v>
      </c>
      <c r="P873" s="152">
        <v>8.1479199999999992</v>
      </c>
      <c r="Q873" s="152">
        <v>38.406149999999997</v>
      </c>
      <c r="R873" s="152" t="s">
        <v>2027</v>
      </c>
      <c r="S873" s="152" t="s">
        <v>2716</v>
      </c>
      <c r="T873" s="152">
        <v>45.545000000000002</v>
      </c>
      <c r="U873" s="152">
        <v>3.2549999999999999</v>
      </c>
      <c r="V873" s="152">
        <v>16.109000000000002</v>
      </c>
      <c r="X873" s="152">
        <v>12.997</v>
      </c>
      <c r="AA873" s="152">
        <v>6.93</v>
      </c>
      <c r="AB873" s="152">
        <v>0.17499999999999999</v>
      </c>
      <c r="AC873" s="152">
        <v>9.2710000000000008</v>
      </c>
      <c r="AD873" s="152">
        <v>3.597</v>
      </c>
      <c r="AE873" s="152">
        <v>0.98399999999999999</v>
      </c>
      <c r="AF873" s="152">
        <v>0.83</v>
      </c>
      <c r="AI873" s="152">
        <v>100.144068</v>
      </c>
      <c r="AJ873" s="152">
        <v>1.016</v>
      </c>
      <c r="AK873" s="156">
        <f t="shared" si="13"/>
        <v>0.25800000000000001</v>
      </c>
      <c r="AL873" s="151">
        <v>2580</v>
      </c>
      <c r="AM873" s="151">
        <v>801</v>
      </c>
      <c r="AN873" s="151">
        <v>3080.68</v>
      </c>
      <c r="AO873" s="151">
        <v>385</v>
      </c>
      <c r="AW873" s="152">
        <v>33.027000000000001</v>
      </c>
      <c r="AX873" s="151">
        <v>19537</v>
      </c>
      <c r="BG873" s="152">
        <v>17.946000000000002</v>
      </c>
      <c r="BH873" s="152">
        <v>686.39</v>
      </c>
      <c r="BI873" s="152">
        <v>36.106000000000002</v>
      </c>
      <c r="BJ873" s="152">
        <v>137.19999999999999</v>
      </c>
      <c r="BK873" s="152">
        <v>35.04</v>
      </c>
      <c r="BO873" s="152">
        <v>364.4</v>
      </c>
      <c r="BP873" s="152">
        <v>28.273</v>
      </c>
      <c r="BQ873" s="152">
        <v>66.608999999999995</v>
      </c>
      <c r="BR873" s="152">
        <v>9.2949999999999999</v>
      </c>
      <c r="BS873" s="152">
        <v>42.661000000000001</v>
      </c>
      <c r="BT873" s="152">
        <v>8.1579999999999995</v>
      </c>
      <c r="BU873" s="152">
        <v>2.8809999999999998</v>
      </c>
      <c r="BV873" s="152">
        <v>7.5970000000000004</v>
      </c>
      <c r="BW873" s="152">
        <v>1.3220000000000001</v>
      </c>
      <c r="BX873" s="152">
        <v>6.7389999999999999</v>
      </c>
      <c r="BY873" s="152">
        <v>1.466</v>
      </c>
      <c r="BZ873" s="152">
        <v>3.125</v>
      </c>
      <c r="CB873" s="152">
        <v>3.286</v>
      </c>
      <c r="FG873" s="152">
        <v>293.89999999999998</v>
      </c>
      <c r="FI873" s="152">
        <v>39.799999999999997</v>
      </c>
      <c r="FJ873" s="152">
        <v>113.5</v>
      </c>
      <c r="FK873" s="152">
        <v>54.9</v>
      </c>
      <c r="FP873" s="152">
        <v>21.3</v>
      </c>
      <c r="FQ873" s="152">
        <v>711.9</v>
      </c>
      <c r="FR873" s="152">
        <v>26.9</v>
      </c>
      <c r="FS873" s="152">
        <v>160.30000000000001</v>
      </c>
      <c r="FT873" s="152">
        <v>38.5</v>
      </c>
      <c r="FY873" s="152">
        <v>456.3</v>
      </c>
      <c r="FZ873" s="152">
        <v>29.5</v>
      </c>
      <c r="GA873" s="152">
        <v>63.4</v>
      </c>
      <c r="GT873" s="152">
        <v>2.5</v>
      </c>
    </row>
    <row r="874" spans="1:202">
      <c r="A874" s="151">
        <v>6156</v>
      </c>
      <c r="B874" s="152" t="s">
        <v>2850</v>
      </c>
      <c r="C874" s="152" t="s">
        <v>3040</v>
      </c>
      <c r="D874" s="152" t="s">
        <v>3041</v>
      </c>
      <c r="E874" s="152" t="s">
        <v>3042</v>
      </c>
      <c r="F874" s="152" t="s">
        <v>9319</v>
      </c>
      <c r="H874" s="151">
        <v>221260</v>
      </c>
      <c r="L874" s="153" t="s">
        <v>3043</v>
      </c>
      <c r="M874" s="153" t="s">
        <v>3044</v>
      </c>
      <c r="P874" s="152">
        <v>8.1479199999999992</v>
      </c>
      <c r="Q874" s="152">
        <v>38.406149999999997</v>
      </c>
      <c r="R874" s="152" t="s">
        <v>2027</v>
      </c>
      <c r="S874" s="152" t="s">
        <v>2716</v>
      </c>
      <c r="T874" s="152">
        <v>44.982999999999997</v>
      </c>
      <c r="U874" s="152">
        <v>4.024</v>
      </c>
      <c r="V874" s="152">
        <v>15.244999999999999</v>
      </c>
      <c r="X874" s="152">
        <v>12.339</v>
      </c>
      <c r="AA874" s="152">
        <v>4.6440000000000001</v>
      </c>
      <c r="AB874" s="152">
        <v>0.224</v>
      </c>
      <c r="AC874" s="152">
        <v>10.973000000000001</v>
      </c>
      <c r="AD874" s="152">
        <v>3.617</v>
      </c>
      <c r="AE874" s="152">
        <v>1.3740000000000001</v>
      </c>
      <c r="AF874" s="152">
        <v>1</v>
      </c>
      <c r="AI874" s="152">
        <v>98.862899999999996</v>
      </c>
      <c r="AJ874" s="152">
        <v>0.19800000000000001</v>
      </c>
      <c r="AK874" s="156">
        <f t="shared" si="13"/>
        <v>2.3E-2</v>
      </c>
      <c r="AL874" s="151">
        <v>230</v>
      </c>
      <c r="AM874" s="151">
        <v>1348</v>
      </c>
      <c r="AN874" s="151">
        <v>2142</v>
      </c>
      <c r="AO874" s="151">
        <v>564</v>
      </c>
      <c r="AW874" s="152">
        <v>35.956000000000003</v>
      </c>
      <c r="AX874" s="151">
        <v>25171</v>
      </c>
      <c r="BG874" s="152">
        <v>28.43</v>
      </c>
      <c r="BH874" s="152">
        <v>773.79</v>
      </c>
      <c r="BI874" s="152">
        <v>40.338999999999999</v>
      </c>
      <c r="BJ874" s="152">
        <v>159.94</v>
      </c>
      <c r="BK874" s="152">
        <v>43.317999999999998</v>
      </c>
      <c r="BO874" s="152">
        <v>494.9</v>
      </c>
      <c r="BP874" s="152">
        <v>38.979999999999997</v>
      </c>
      <c r="BQ874" s="152">
        <v>87.7</v>
      </c>
      <c r="BR874" s="152">
        <v>10.688000000000001</v>
      </c>
      <c r="BS874" s="152">
        <v>57.747999999999998</v>
      </c>
      <c r="BT874" s="152">
        <v>12.196</v>
      </c>
      <c r="BU874" s="152">
        <v>3.601</v>
      </c>
      <c r="BV874" s="152">
        <v>8.7409999999999997</v>
      </c>
      <c r="BW874" s="152">
        <v>1.173</v>
      </c>
      <c r="BX874" s="152">
        <v>7.0940000000000003</v>
      </c>
      <c r="BY874" s="152">
        <v>1.669</v>
      </c>
      <c r="BZ874" s="152">
        <v>4.1639999999999997</v>
      </c>
      <c r="CB874" s="152">
        <v>3.6349999999999998</v>
      </c>
      <c r="FG874" s="152">
        <v>293.89999999999998</v>
      </c>
      <c r="FI874" s="152">
        <v>39.799999999999997</v>
      </c>
      <c r="FJ874" s="152">
        <v>113.5</v>
      </c>
      <c r="FK874" s="152">
        <v>54.9</v>
      </c>
      <c r="FP874" s="152">
        <v>21.3</v>
      </c>
      <c r="FQ874" s="152">
        <v>711.9</v>
      </c>
      <c r="FR874" s="152">
        <v>26.9</v>
      </c>
      <c r="FS874" s="152">
        <v>160.30000000000001</v>
      </c>
      <c r="FT874" s="152">
        <v>38.5</v>
      </c>
      <c r="FY874" s="152">
        <v>456.3</v>
      </c>
      <c r="FZ874" s="152">
        <v>29.5</v>
      </c>
      <c r="GA874" s="152">
        <v>63.4</v>
      </c>
      <c r="GT874" s="152">
        <v>2.5</v>
      </c>
    </row>
    <row r="875" spans="1:202">
      <c r="A875" s="151">
        <v>6157</v>
      </c>
      <c r="B875" s="152" t="s">
        <v>2850</v>
      </c>
      <c r="C875" s="152" t="s">
        <v>3040</v>
      </c>
      <c r="D875" s="152" t="s">
        <v>3041</v>
      </c>
      <c r="E875" s="152" t="s">
        <v>3042</v>
      </c>
      <c r="F875" s="152" t="s">
        <v>9320</v>
      </c>
      <c r="H875" s="151">
        <v>221260</v>
      </c>
      <c r="L875" s="153" t="s">
        <v>3400</v>
      </c>
      <c r="M875" s="153" t="s">
        <v>4019</v>
      </c>
      <c r="P875" s="152">
        <v>11.14608</v>
      </c>
      <c r="Q875" s="152">
        <v>38.40419</v>
      </c>
      <c r="R875" s="152" t="s">
        <v>2027</v>
      </c>
      <c r="S875" s="152" t="s">
        <v>2716</v>
      </c>
      <c r="T875" s="152">
        <v>48.948999999999998</v>
      </c>
      <c r="U875" s="152">
        <v>1.6719999999999999</v>
      </c>
      <c r="V875" s="152">
        <v>17.510000000000002</v>
      </c>
      <c r="X875" s="152">
        <v>8.3209999999999997</v>
      </c>
      <c r="AA875" s="152">
        <v>7.7350000000000003</v>
      </c>
      <c r="AB875" s="152">
        <v>0.16300000000000001</v>
      </c>
      <c r="AC875" s="152">
        <v>12.334</v>
      </c>
      <c r="AD875" s="152">
        <v>2.59</v>
      </c>
      <c r="AE875" s="152">
        <v>0.31900000000000001</v>
      </c>
      <c r="AF875" s="152">
        <v>0.151</v>
      </c>
      <c r="AI875" s="152">
        <v>100.11451099999999</v>
      </c>
      <c r="AJ875" s="152">
        <v>1.242</v>
      </c>
      <c r="AK875" s="156">
        <f t="shared" si="13"/>
        <v>0.27260000000000001</v>
      </c>
      <c r="AL875" s="151">
        <v>2726</v>
      </c>
      <c r="AM875" s="151">
        <v>850</v>
      </c>
      <c r="AN875" s="151">
        <v>2565.11</v>
      </c>
      <c r="AO875" s="151">
        <v>259</v>
      </c>
      <c r="AW875" s="152">
        <v>40.936999999999998</v>
      </c>
      <c r="AX875" s="151">
        <v>21943</v>
      </c>
      <c r="BG875" s="152">
        <v>8.673</v>
      </c>
      <c r="BH875" s="152">
        <v>654.84</v>
      </c>
      <c r="BI875" s="152">
        <v>42.392000000000003</v>
      </c>
      <c r="BJ875" s="152">
        <v>93.67</v>
      </c>
      <c r="BK875" s="152">
        <v>19.71</v>
      </c>
      <c r="BO875" s="152">
        <v>200.22</v>
      </c>
      <c r="BP875" s="152">
        <v>15.826000000000001</v>
      </c>
      <c r="BQ875" s="152">
        <v>34.229999999999997</v>
      </c>
      <c r="BR875" s="152">
        <v>4.5620000000000003</v>
      </c>
      <c r="BS875" s="152">
        <v>22.41</v>
      </c>
      <c r="BT875" s="152">
        <v>7.5549999999999997</v>
      </c>
      <c r="BU875" s="152">
        <v>2.2530000000000001</v>
      </c>
      <c r="BV875" s="152">
        <v>3.0859999999999999</v>
      </c>
      <c r="BW875" s="152">
        <v>1.008</v>
      </c>
      <c r="BX875" s="152">
        <v>7.6680000000000001</v>
      </c>
      <c r="BY875" s="152">
        <v>1.5720000000000001</v>
      </c>
      <c r="BZ875" s="152">
        <v>5.0739999999999998</v>
      </c>
      <c r="CB875" s="152">
        <v>3.4449999999999998</v>
      </c>
    </row>
    <row r="876" spans="1:202">
      <c r="A876" s="151">
        <v>6158</v>
      </c>
      <c r="B876" s="152" t="s">
        <v>2850</v>
      </c>
      <c r="C876" s="152" t="s">
        <v>3040</v>
      </c>
      <c r="D876" s="152" t="s">
        <v>3041</v>
      </c>
      <c r="E876" s="152" t="s">
        <v>3042</v>
      </c>
      <c r="F876" s="152" t="s">
        <v>9321</v>
      </c>
      <c r="H876" s="151">
        <v>221260</v>
      </c>
      <c r="L876" s="153" t="s">
        <v>3400</v>
      </c>
      <c r="M876" s="153" t="s">
        <v>4247</v>
      </c>
      <c r="P876" s="152">
        <v>12.14608</v>
      </c>
      <c r="Q876" s="152">
        <v>38.40419</v>
      </c>
      <c r="R876" s="152" t="s">
        <v>2027</v>
      </c>
      <c r="S876" s="152" t="s">
        <v>2716</v>
      </c>
      <c r="T876" s="152">
        <v>49.706000000000003</v>
      </c>
      <c r="U876" s="152">
        <v>1.75</v>
      </c>
      <c r="V876" s="152">
        <v>18.826000000000001</v>
      </c>
      <c r="X876" s="152">
        <v>7.7910000000000004</v>
      </c>
      <c r="AA876" s="152">
        <v>7.4580000000000002</v>
      </c>
      <c r="AB876" s="152">
        <v>0.14799999999999999</v>
      </c>
      <c r="AC876" s="152">
        <v>9.8320000000000007</v>
      </c>
      <c r="AD876" s="152">
        <v>3.46</v>
      </c>
      <c r="AE876" s="152">
        <v>0.502</v>
      </c>
      <c r="AF876" s="152">
        <v>0.3</v>
      </c>
      <c r="AI876" s="152">
        <v>99.981765999999993</v>
      </c>
      <c r="AJ876" s="152">
        <v>1.7110000000000001</v>
      </c>
      <c r="AK876" s="156">
        <f t="shared" si="13"/>
        <v>0.12820000000000001</v>
      </c>
      <c r="AL876" s="151">
        <v>1282</v>
      </c>
      <c r="AM876" s="151">
        <v>474</v>
      </c>
      <c r="AN876" s="151">
        <v>1957.66</v>
      </c>
      <c r="AO876" s="151">
        <v>216</v>
      </c>
      <c r="AW876" s="152">
        <v>18.314</v>
      </c>
      <c r="AX876" s="151">
        <v>9444.4</v>
      </c>
      <c r="BG876" s="152">
        <v>8.1020000000000003</v>
      </c>
      <c r="BH876" s="152">
        <v>443.08</v>
      </c>
      <c r="BI876" s="152">
        <v>20.538</v>
      </c>
      <c r="BJ876" s="152">
        <v>71.61</v>
      </c>
      <c r="BK876" s="152">
        <v>16.027999999999999</v>
      </c>
      <c r="BO876" s="152">
        <v>154.69</v>
      </c>
      <c r="BP876" s="152">
        <v>12.11</v>
      </c>
      <c r="BQ876" s="152">
        <v>26.2</v>
      </c>
      <c r="BR876" s="152">
        <v>3.5179999999999998</v>
      </c>
      <c r="BS876" s="152">
        <v>13.766999999999999</v>
      </c>
      <c r="BT876" s="152">
        <v>4.2919999999999998</v>
      </c>
      <c r="BV876" s="152">
        <v>1.8560000000000001</v>
      </c>
      <c r="BX876" s="152">
        <v>3.1989999999999998</v>
      </c>
      <c r="BZ876" s="152">
        <v>2.6019999999999999</v>
      </c>
      <c r="CB876" s="152">
        <v>3.0219999999999998</v>
      </c>
    </row>
    <row r="877" spans="1:202">
      <c r="A877" s="151">
        <v>6159</v>
      </c>
      <c r="B877" s="152" t="s">
        <v>2850</v>
      </c>
      <c r="C877" s="152" t="s">
        <v>3040</v>
      </c>
      <c r="D877" s="152" t="s">
        <v>3041</v>
      </c>
      <c r="E877" s="152" t="s">
        <v>3042</v>
      </c>
      <c r="F877" s="152" t="s">
        <v>9322</v>
      </c>
      <c r="H877" s="151">
        <v>221260</v>
      </c>
      <c r="L877" s="153" t="s">
        <v>3400</v>
      </c>
      <c r="M877" s="153" t="s">
        <v>3774</v>
      </c>
      <c r="P877" s="152">
        <v>8.1460799999999995</v>
      </c>
      <c r="Q877" s="152">
        <v>38.40419</v>
      </c>
      <c r="R877" s="152" t="s">
        <v>2027</v>
      </c>
      <c r="S877" s="152" t="s">
        <v>2716</v>
      </c>
      <c r="T877" s="152">
        <v>48.262</v>
      </c>
      <c r="U877" s="152">
        <v>1.879</v>
      </c>
      <c r="V877" s="152">
        <v>16.481000000000002</v>
      </c>
      <c r="X877" s="152">
        <v>10.288</v>
      </c>
      <c r="AA877" s="152">
        <v>8.1630000000000003</v>
      </c>
      <c r="AB877" s="152">
        <v>0.19400000000000001</v>
      </c>
      <c r="AC877" s="152">
        <v>10.938000000000001</v>
      </c>
      <c r="AD877" s="152">
        <v>3.0710000000000002</v>
      </c>
      <c r="AE877" s="152">
        <v>0.35</v>
      </c>
      <c r="AF877" s="152">
        <v>0.152</v>
      </c>
      <c r="AI877" s="152">
        <v>100.015795</v>
      </c>
      <c r="AJ877" s="152">
        <v>1.353</v>
      </c>
      <c r="AK877" s="156">
        <f t="shared" si="13"/>
        <v>0.31859999999999999</v>
      </c>
      <c r="AL877" s="151">
        <v>3186</v>
      </c>
      <c r="AM877" s="151">
        <v>527</v>
      </c>
      <c r="AN877" s="151">
        <v>2217.9499999999998</v>
      </c>
      <c r="AO877" s="151">
        <v>155</v>
      </c>
      <c r="AW877" s="152">
        <v>31.561</v>
      </c>
      <c r="AX877" s="151">
        <v>10676</v>
      </c>
      <c r="BG877" s="152">
        <v>5.1159999999999997</v>
      </c>
      <c r="BH877" s="152">
        <v>329.66</v>
      </c>
      <c r="BI877" s="152">
        <v>27.771000000000001</v>
      </c>
      <c r="BJ877" s="152">
        <v>67.930000000000007</v>
      </c>
      <c r="BK877" s="152">
        <v>10.621</v>
      </c>
      <c r="BO877" s="152">
        <v>91.117000000000004</v>
      </c>
      <c r="BP877" s="152">
        <v>8.8550000000000004</v>
      </c>
      <c r="BQ877" s="152">
        <v>19.324000000000002</v>
      </c>
      <c r="BR877" s="152">
        <v>3.012</v>
      </c>
      <c r="BS877" s="152">
        <v>18.606999999999999</v>
      </c>
      <c r="BT877" s="152">
        <v>4.3</v>
      </c>
      <c r="BV877" s="152">
        <v>3.6930000000000001</v>
      </c>
      <c r="BX877" s="152">
        <v>4.6989999999999998</v>
      </c>
      <c r="BZ877" s="152">
        <v>3.5950000000000002</v>
      </c>
      <c r="CB877" s="152">
        <v>3.0870000000000002</v>
      </c>
    </row>
    <row r="878" spans="1:202">
      <c r="A878" s="151">
        <v>6160</v>
      </c>
      <c r="B878" s="152" t="s">
        <v>2850</v>
      </c>
      <c r="C878" s="152" t="s">
        <v>3040</v>
      </c>
      <c r="D878" s="152" t="s">
        <v>3041</v>
      </c>
      <c r="E878" s="152" t="s">
        <v>3042</v>
      </c>
      <c r="F878" s="152" t="s">
        <v>9323</v>
      </c>
      <c r="H878" s="151">
        <v>221260</v>
      </c>
      <c r="L878" s="153" t="s">
        <v>3400</v>
      </c>
      <c r="M878" s="153" t="s">
        <v>3855</v>
      </c>
      <c r="P878" s="152">
        <v>10.14608</v>
      </c>
      <c r="Q878" s="152">
        <v>38.40419</v>
      </c>
      <c r="R878" s="152" t="s">
        <v>2027</v>
      </c>
      <c r="S878" s="152" t="s">
        <v>2716</v>
      </c>
      <c r="T878" s="152">
        <v>48.53</v>
      </c>
      <c r="U878" s="152">
        <v>1.8140000000000001</v>
      </c>
      <c r="V878" s="152">
        <v>16.864999999999998</v>
      </c>
      <c r="X878" s="152">
        <v>9.7629999999999999</v>
      </c>
      <c r="AA878" s="152">
        <v>8.0549999999999997</v>
      </c>
      <c r="AB878" s="152">
        <v>0.17</v>
      </c>
      <c r="AC878" s="152">
        <v>10.706</v>
      </c>
      <c r="AD878" s="152">
        <v>3.1829999999999998</v>
      </c>
      <c r="AE878" s="152">
        <v>0.42599999999999999</v>
      </c>
      <c r="AF878" s="152">
        <v>0.216</v>
      </c>
      <c r="AI878" s="152">
        <v>100.02995</v>
      </c>
      <c r="AJ878" s="152">
        <v>1.544</v>
      </c>
      <c r="AK878" s="156">
        <f t="shared" si="13"/>
        <v>0.28260000000000002</v>
      </c>
      <c r="AL878" s="151">
        <v>2826</v>
      </c>
      <c r="AM878" s="151">
        <v>660</v>
      </c>
      <c r="AN878" s="151">
        <v>2760.5</v>
      </c>
      <c r="AO878" s="151">
        <v>191</v>
      </c>
      <c r="AW878" s="152">
        <v>27.666</v>
      </c>
      <c r="AX878" s="151">
        <v>9963.7999999999993</v>
      </c>
      <c r="BG878" s="152">
        <v>7.7270000000000003</v>
      </c>
      <c r="BH878" s="152">
        <v>381.08</v>
      </c>
      <c r="BI878" s="152">
        <v>24.257999999999999</v>
      </c>
      <c r="BJ878" s="152">
        <v>66.102999999999994</v>
      </c>
      <c r="BK878" s="152">
        <v>13.287000000000001</v>
      </c>
      <c r="BO878" s="152">
        <v>126.11</v>
      </c>
      <c r="BP878" s="152">
        <v>11.563000000000001</v>
      </c>
      <c r="BQ878" s="152">
        <v>25.245999999999999</v>
      </c>
      <c r="BR878" s="152">
        <v>3.3359999999999999</v>
      </c>
      <c r="BS878" s="152">
        <v>15.441000000000001</v>
      </c>
      <c r="BT878" s="152">
        <v>3.879</v>
      </c>
      <c r="BU878" s="152">
        <v>1.0640000000000001</v>
      </c>
      <c r="BV878" s="152">
        <v>1.9710000000000001</v>
      </c>
      <c r="BX878" s="152">
        <v>4.0339999999999998</v>
      </c>
      <c r="BY878" s="152">
        <v>1.0580000000000001</v>
      </c>
      <c r="BZ878" s="152">
        <v>2.7690000000000001</v>
      </c>
      <c r="CB878" s="152">
        <v>3.9079999999999999</v>
      </c>
    </row>
    <row r="879" spans="1:202">
      <c r="A879" s="151">
        <v>6161</v>
      </c>
      <c r="B879" s="152" t="s">
        <v>2850</v>
      </c>
      <c r="C879" s="152" t="s">
        <v>3040</v>
      </c>
      <c r="D879" s="152" t="s">
        <v>3041</v>
      </c>
      <c r="E879" s="152" t="s">
        <v>3042</v>
      </c>
      <c r="F879" s="152" t="s">
        <v>9324</v>
      </c>
      <c r="H879" s="151">
        <v>221260</v>
      </c>
      <c r="L879" s="153" t="s">
        <v>3400</v>
      </c>
      <c r="M879" s="153" t="s">
        <v>3401</v>
      </c>
      <c r="P879" s="152">
        <v>8.1460799999999995</v>
      </c>
      <c r="Q879" s="152">
        <v>38.40419</v>
      </c>
      <c r="R879" s="152" t="s">
        <v>2027</v>
      </c>
      <c r="S879" s="152" t="s">
        <v>2716</v>
      </c>
      <c r="T879" s="152">
        <v>47.052</v>
      </c>
      <c r="U879" s="152">
        <v>2.1179999999999999</v>
      </c>
      <c r="V879" s="152">
        <v>16.829000000000001</v>
      </c>
      <c r="X879" s="152">
        <v>10.589</v>
      </c>
      <c r="AA879" s="152">
        <v>7.867</v>
      </c>
      <c r="AB879" s="152">
        <v>0.19</v>
      </c>
      <c r="AC879" s="152">
        <v>10.804</v>
      </c>
      <c r="AD879" s="152">
        <v>2.8220000000000001</v>
      </c>
      <c r="AE879" s="152">
        <v>0.88800000000000001</v>
      </c>
      <c r="AF879" s="152">
        <v>0.61499999999999999</v>
      </c>
      <c r="AI879" s="152">
        <v>100.02943399999999</v>
      </c>
      <c r="AJ879" s="152">
        <v>1.2370000000000001</v>
      </c>
      <c r="AK879" s="156">
        <f t="shared" si="13"/>
        <v>0.27660000000000001</v>
      </c>
      <c r="AL879" s="151">
        <v>2766</v>
      </c>
      <c r="AM879" s="151">
        <v>551</v>
      </c>
      <c r="AN879" s="151">
        <v>2254.34</v>
      </c>
      <c r="AO879" s="151">
        <v>431</v>
      </c>
      <c r="AW879" s="152">
        <v>34.869999999999997</v>
      </c>
      <c r="AX879" s="151">
        <v>12505</v>
      </c>
      <c r="BG879" s="152">
        <v>16.259</v>
      </c>
      <c r="BH879" s="152">
        <v>489.55</v>
      </c>
      <c r="BI879" s="152">
        <v>25.890999999999998</v>
      </c>
      <c r="BJ879" s="152">
        <v>106.85</v>
      </c>
      <c r="BK879" s="152">
        <v>27.943999999999999</v>
      </c>
      <c r="BO879" s="152">
        <v>299.77</v>
      </c>
      <c r="BP879" s="152">
        <v>22.928000000000001</v>
      </c>
      <c r="BQ879" s="152">
        <v>50.006999999999998</v>
      </c>
      <c r="BR879" s="152">
        <v>5.6079999999999997</v>
      </c>
      <c r="BS879" s="152">
        <v>23.971</v>
      </c>
      <c r="BT879" s="152">
        <v>5.4710000000000001</v>
      </c>
      <c r="BU879" s="152">
        <v>1.149</v>
      </c>
      <c r="BV879" s="152">
        <v>2.4870000000000001</v>
      </c>
      <c r="BX879" s="152">
        <v>3.95</v>
      </c>
      <c r="BZ879" s="152">
        <v>3.4769999999999999</v>
      </c>
      <c r="CB879" s="152">
        <v>2.9489999999999998</v>
      </c>
    </row>
    <row r="880" spans="1:202">
      <c r="A880" s="151">
        <v>6162</v>
      </c>
      <c r="B880" s="152" t="s">
        <v>2850</v>
      </c>
      <c r="C880" s="152" t="s">
        <v>3040</v>
      </c>
      <c r="D880" s="152" t="s">
        <v>3041</v>
      </c>
      <c r="E880" s="152" t="s">
        <v>3042</v>
      </c>
      <c r="F880" s="152" t="s">
        <v>9325</v>
      </c>
      <c r="H880" s="151">
        <v>221260</v>
      </c>
      <c r="L880" s="153" t="s">
        <v>3400</v>
      </c>
      <c r="M880" s="153" t="s">
        <v>3834</v>
      </c>
      <c r="P880" s="152">
        <v>9.1460799999999995</v>
      </c>
      <c r="Q880" s="152">
        <v>38.40419</v>
      </c>
      <c r="R880" s="152" t="s">
        <v>2027</v>
      </c>
      <c r="S880" s="152" t="s">
        <v>2716</v>
      </c>
      <c r="T880" s="152">
        <v>48.444000000000003</v>
      </c>
      <c r="U880" s="152">
        <v>1.7310000000000001</v>
      </c>
      <c r="V880" s="152">
        <v>18.12</v>
      </c>
      <c r="X880" s="152">
        <v>7.8129999999999997</v>
      </c>
      <c r="AA880" s="152">
        <v>5.5170000000000003</v>
      </c>
      <c r="AB880" s="152">
        <v>0.16800000000000001</v>
      </c>
      <c r="AC880" s="152">
        <v>12.754</v>
      </c>
      <c r="AD880" s="152">
        <v>2.68</v>
      </c>
      <c r="AE880" s="152">
        <v>0.33</v>
      </c>
      <c r="AF880" s="152">
        <v>0.2</v>
      </c>
      <c r="AI880" s="152">
        <v>98.151499999999999</v>
      </c>
      <c r="AJ880" s="152">
        <v>1.464</v>
      </c>
      <c r="AK880" s="156">
        <f t="shared" si="13"/>
        <v>0.4738</v>
      </c>
      <c r="AL880" s="151">
        <v>4738</v>
      </c>
      <c r="AM880" s="151">
        <v>553</v>
      </c>
      <c r="AN880" s="151">
        <v>2655</v>
      </c>
      <c r="AO880" s="151">
        <v>215</v>
      </c>
      <c r="AW880" s="152">
        <v>30.196999999999999</v>
      </c>
      <c r="AX880" s="151">
        <v>8864.9</v>
      </c>
      <c r="BG880" s="152">
        <v>5.3559999999999999</v>
      </c>
      <c r="BH880" s="152">
        <v>281.20999999999998</v>
      </c>
      <c r="BI880" s="152">
        <v>21.064</v>
      </c>
      <c r="BJ880" s="152">
        <v>54.46</v>
      </c>
      <c r="BK880" s="152">
        <v>8.1199999999999992</v>
      </c>
      <c r="BO880" s="152">
        <v>81.25</v>
      </c>
      <c r="BP880" s="152">
        <v>6.39</v>
      </c>
      <c r="BQ880" s="152">
        <v>15.2</v>
      </c>
      <c r="BR880" s="152">
        <v>2.4809999999999999</v>
      </c>
      <c r="BS880" s="152">
        <v>10.271000000000001</v>
      </c>
      <c r="BT880" s="152">
        <v>4.4829999999999997</v>
      </c>
      <c r="BU880" s="152">
        <v>1.089</v>
      </c>
      <c r="BV880" s="152">
        <v>1.8879999999999999</v>
      </c>
      <c r="BX880" s="152">
        <v>4.423</v>
      </c>
      <c r="BY880" s="152">
        <v>1.0469999999999999</v>
      </c>
      <c r="BZ880" s="152">
        <v>2.6579999999999999</v>
      </c>
      <c r="CB880" s="152">
        <v>3.0859999999999999</v>
      </c>
    </row>
    <row r="881" spans="1:81">
      <c r="A881" s="151">
        <v>6163</v>
      </c>
      <c r="B881" s="152" t="s">
        <v>2850</v>
      </c>
      <c r="C881" s="152" t="s">
        <v>3040</v>
      </c>
      <c r="D881" s="152" t="s">
        <v>3041</v>
      </c>
      <c r="E881" s="152" t="s">
        <v>3042</v>
      </c>
      <c r="F881" s="152" t="s">
        <v>9326</v>
      </c>
      <c r="H881" s="151">
        <v>221260</v>
      </c>
      <c r="L881" s="153" t="s">
        <v>3400</v>
      </c>
      <c r="M881" s="153" t="s">
        <v>3546</v>
      </c>
      <c r="P881" s="152">
        <v>8.1460799999999995</v>
      </c>
      <c r="Q881" s="152">
        <v>38.40419</v>
      </c>
      <c r="R881" s="152" t="s">
        <v>2027</v>
      </c>
      <c r="S881" s="152" t="s">
        <v>2716</v>
      </c>
      <c r="T881" s="152">
        <v>47.591999999999999</v>
      </c>
      <c r="U881" s="152">
        <v>3.0609999999999999</v>
      </c>
      <c r="V881" s="152">
        <v>15.936</v>
      </c>
      <c r="X881" s="152">
        <v>11.377000000000001</v>
      </c>
      <c r="AA881" s="152">
        <v>4.53</v>
      </c>
      <c r="AB881" s="152">
        <v>0.216</v>
      </c>
      <c r="AC881" s="152">
        <v>9.859</v>
      </c>
      <c r="AD881" s="152">
        <v>4.08</v>
      </c>
      <c r="AE881" s="152">
        <v>1.5669999999999999</v>
      </c>
      <c r="AF881" s="152">
        <v>0.6</v>
      </c>
      <c r="AI881" s="152">
        <v>99.275800000000004</v>
      </c>
      <c r="AJ881" s="152">
        <v>0.36399999999999999</v>
      </c>
      <c r="AK881" s="156">
        <f t="shared" si="13"/>
        <v>1.29E-2</v>
      </c>
      <c r="AL881" s="151">
        <v>129</v>
      </c>
      <c r="AM881" s="151">
        <v>1364</v>
      </c>
      <c r="AN881" s="151">
        <v>2135</v>
      </c>
      <c r="AO881" s="151">
        <v>632</v>
      </c>
      <c r="AW881" s="152">
        <v>31.126999999999999</v>
      </c>
      <c r="AX881" s="151">
        <v>17267</v>
      </c>
      <c r="BG881" s="152">
        <v>29.902999999999999</v>
      </c>
      <c r="BH881" s="152">
        <v>572.48</v>
      </c>
      <c r="BI881" s="152">
        <v>30.439</v>
      </c>
      <c r="BJ881" s="152">
        <v>159.52000000000001</v>
      </c>
      <c r="BK881" s="152">
        <v>37.741</v>
      </c>
      <c r="BO881" s="152">
        <v>478.81</v>
      </c>
      <c r="BP881" s="152">
        <v>33.520000000000003</v>
      </c>
      <c r="BQ881" s="152">
        <v>71.7</v>
      </c>
      <c r="BR881" s="152">
        <v>8.7780000000000005</v>
      </c>
      <c r="BS881" s="152">
        <v>36.704000000000001</v>
      </c>
      <c r="BT881" s="152">
        <v>8.3610000000000007</v>
      </c>
      <c r="BU881" s="152">
        <v>1.764</v>
      </c>
      <c r="BV881" s="152">
        <v>3.9</v>
      </c>
      <c r="BX881" s="152">
        <v>4.8689999999999998</v>
      </c>
      <c r="BY881" s="152">
        <v>1.2090000000000001</v>
      </c>
      <c r="BZ881" s="152">
        <v>2.448</v>
      </c>
      <c r="CB881" s="152">
        <v>3.74</v>
      </c>
    </row>
    <row r="882" spans="1:81">
      <c r="A882" s="151">
        <v>6164</v>
      </c>
      <c r="B882" s="152" t="s">
        <v>2850</v>
      </c>
      <c r="C882" s="152" t="s">
        <v>3040</v>
      </c>
      <c r="D882" s="152" t="s">
        <v>3041</v>
      </c>
      <c r="E882" s="152" t="s">
        <v>5776</v>
      </c>
      <c r="F882" s="152" t="s">
        <v>9327</v>
      </c>
      <c r="H882" s="151">
        <v>221290</v>
      </c>
      <c r="L882" s="153" t="s">
        <v>5777</v>
      </c>
      <c r="M882" s="153" t="s">
        <v>5783</v>
      </c>
      <c r="P882" s="152">
        <v>7.1959</v>
      </c>
      <c r="Q882" s="152">
        <v>38.440300000000001</v>
      </c>
      <c r="R882" s="152" t="s">
        <v>2027</v>
      </c>
      <c r="S882" s="152" t="s">
        <v>5546</v>
      </c>
      <c r="T882" s="152">
        <v>74.454300000000003</v>
      </c>
      <c r="U882" s="152">
        <v>0.2346</v>
      </c>
      <c r="V882" s="152">
        <v>10.225899999999999</v>
      </c>
      <c r="X882" s="152">
        <v>3.2909000000000002</v>
      </c>
      <c r="AB882" s="152">
        <v>0.153</v>
      </c>
      <c r="AC882" s="152">
        <v>0.1875</v>
      </c>
      <c r="AD882" s="152">
        <v>4.5277000000000003</v>
      </c>
      <c r="AE882" s="152">
        <v>4.3722000000000003</v>
      </c>
      <c r="AI882" s="152">
        <v>97.860799999999998</v>
      </c>
      <c r="AJ882" s="152">
        <v>2.12</v>
      </c>
      <c r="AK882" s="156">
        <f t="shared" si="13"/>
        <v>3.32E-2</v>
      </c>
      <c r="AL882" s="151">
        <v>332</v>
      </c>
      <c r="AM882" s="151">
        <v>1811</v>
      </c>
      <c r="AN882" s="151">
        <v>147</v>
      </c>
      <c r="AO882" s="151">
        <v>1184</v>
      </c>
      <c r="AQ882" s="152">
        <v>170</v>
      </c>
      <c r="AS882" s="152">
        <v>8</v>
      </c>
      <c r="AW882" s="152">
        <v>3.226</v>
      </c>
      <c r="AX882" s="151">
        <v>1335.6</v>
      </c>
      <c r="BG882" s="152">
        <v>120.42</v>
      </c>
      <c r="BH882" s="152">
        <v>5.2789999999999999</v>
      </c>
      <c r="BI882" s="152">
        <v>128.38</v>
      </c>
      <c r="BJ882" s="152">
        <v>1084.5</v>
      </c>
      <c r="BK882" s="152">
        <v>164.43</v>
      </c>
      <c r="BO882" s="152">
        <v>165.21</v>
      </c>
      <c r="BP882" s="152">
        <v>117.69</v>
      </c>
      <c r="BQ882" s="152">
        <v>251.16</v>
      </c>
      <c r="BR882" s="152">
        <v>29.794</v>
      </c>
      <c r="BS882" s="152">
        <v>117.31</v>
      </c>
      <c r="BT882" s="152">
        <v>24.318000000000001</v>
      </c>
      <c r="BU882" s="152">
        <v>5.2430000000000003</v>
      </c>
      <c r="BV882" s="152">
        <v>41.570999999999998</v>
      </c>
      <c r="BW882" s="152">
        <v>4.9249999999999998</v>
      </c>
      <c r="BX882" s="152">
        <v>29.725999999999999</v>
      </c>
      <c r="BY882" s="152">
        <v>4.7939999999999996</v>
      </c>
      <c r="BZ882" s="152">
        <v>13.178000000000001</v>
      </c>
      <c r="CA882" s="152">
        <v>1.9159999999999999</v>
      </c>
      <c r="CB882" s="152">
        <v>11.978999999999999</v>
      </c>
      <c r="CC882" s="152">
        <v>2.161</v>
      </c>
    </row>
    <row r="883" spans="1:81">
      <c r="A883" s="151">
        <v>6165</v>
      </c>
      <c r="B883" s="152" t="s">
        <v>2850</v>
      </c>
      <c r="C883" s="152" t="s">
        <v>3040</v>
      </c>
      <c r="D883" s="152" t="s">
        <v>3041</v>
      </c>
      <c r="E883" s="152" t="s">
        <v>5776</v>
      </c>
      <c r="F883" s="152" t="s">
        <v>9328</v>
      </c>
      <c r="H883" s="151">
        <v>221290</v>
      </c>
      <c r="L883" s="153" t="s">
        <v>5777</v>
      </c>
      <c r="M883" s="153" t="s">
        <v>5779</v>
      </c>
      <c r="P883" s="152">
        <v>7.1959</v>
      </c>
      <c r="Q883" s="152">
        <v>38.440300000000001</v>
      </c>
      <c r="R883" s="152" t="s">
        <v>2027</v>
      </c>
      <c r="S883" s="152" t="s">
        <v>5546</v>
      </c>
      <c r="T883" s="152">
        <v>74.169200000000004</v>
      </c>
      <c r="U883" s="152">
        <v>0.23960000000000001</v>
      </c>
      <c r="V883" s="152">
        <v>10.496600000000001</v>
      </c>
      <c r="X883" s="152">
        <v>3.3216999999999999</v>
      </c>
      <c r="AB883" s="152">
        <v>0.13700000000000001</v>
      </c>
      <c r="AC883" s="152">
        <v>0.19209999999999999</v>
      </c>
      <c r="AD883" s="152">
        <v>4.2203999999999997</v>
      </c>
      <c r="AE883" s="152">
        <v>4.4584000000000001</v>
      </c>
      <c r="AI883" s="152">
        <v>97.672600000000003</v>
      </c>
      <c r="AJ883" s="152">
        <v>3.2</v>
      </c>
      <c r="AK883" s="156">
        <f t="shared" si="13"/>
        <v>2.23E-2</v>
      </c>
      <c r="AL883" s="151">
        <v>223</v>
      </c>
      <c r="AM883" s="151">
        <v>1959</v>
      </c>
      <c r="AN883" s="151">
        <v>166</v>
      </c>
      <c r="AO883" s="151">
        <v>1285</v>
      </c>
      <c r="AQ883" s="152">
        <v>265</v>
      </c>
      <c r="AS883" s="152">
        <v>8</v>
      </c>
      <c r="AW883" s="152">
        <v>3.4809999999999999</v>
      </c>
      <c r="AX883" s="151">
        <v>1393</v>
      </c>
      <c r="BG883" s="152">
        <v>115.73</v>
      </c>
      <c r="BH883" s="152">
        <v>5.649</v>
      </c>
      <c r="BI883" s="152">
        <v>125.79</v>
      </c>
      <c r="BJ883" s="152">
        <v>1076.3</v>
      </c>
      <c r="BK883" s="152">
        <v>162.78</v>
      </c>
      <c r="BO883" s="152">
        <v>186.48</v>
      </c>
      <c r="BP883" s="152">
        <v>121.09</v>
      </c>
      <c r="BQ883" s="152">
        <v>257.37</v>
      </c>
      <c r="BR883" s="152">
        <v>29.687999999999999</v>
      </c>
      <c r="BS883" s="152">
        <v>116.77</v>
      </c>
      <c r="BT883" s="152">
        <v>27.167999999999999</v>
      </c>
      <c r="BU883" s="152">
        <v>5.0359999999999996</v>
      </c>
      <c r="BV883" s="152">
        <v>32.366</v>
      </c>
      <c r="BW883" s="152">
        <v>4.798</v>
      </c>
      <c r="BX883" s="152">
        <v>25.984000000000002</v>
      </c>
      <c r="BY883" s="152">
        <v>4.6959999999999997</v>
      </c>
      <c r="BZ883" s="152">
        <v>15.909000000000001</v>
      </c>
      <c r="CA883" s="152">
        <v>1.865</v>
      </c>
      <c r="CB883" s="152">
        <v>10.244</v>
      </c>
      <c r="CC883" s="152">
        <v>1.9590000000000001</v>
      </c>
    </row>
    <row r="884" spans="1:81">
      <c r="A884" s="151">
        <v>6166</v>
      </c>
      <c r="B884" s="152" t="s">
        <v>2850</v>
      </c>
      <c r="C884" s="152" t="s">
        <v>3040</v>
      </c>
      <c r="D884" s="152" t="s">
        <v>3041</v>
      </c>
      <c r="E884" s="152" t="s">
        <v>5776</v>
      </c>
      <c r="F884" s="152" t="s">
        <v>9329</v>
      </c>
      <c r="H884" s="151">
        <v>221290</v>
      </c>
      <c r="L884" s="153" t="s">
        <v>5777</v>
      </c>
      <c r="M884" s="153" t="s">
        <v>5786</v>
      </c>
      <c r="P884" s="152">
        <v>7.1959</v>
      </c>
      <c r="Q884" s="152">
        <v>38.440300000000001</v>
      </c>
      <c r="R884" s="152" t="s">
        <v>2027</v>
      </c>
      <c r="S884" s="152" t="s">
        <v>5546</v>
      </c>
      <c r="T884" s="152">
        <v>74.830500000000001</v>
      </c>
      <c r="U884" s="152">
        <v>0.23860000000000001</v>
      </c>
      <c r="V884" s="152">
        <v>10.127700000000001</v>
      </c>
      <c r="X884" s="152">
        <v>3.4481000000000002</v>
      </c>
      <c r="AB884" s="152">
        <v>0.1232</v>
      </c>
      <c r="AC884" s="152">
        <v>0.1852</v>
      </c>
      <c r="AD884" s="152">
        <v>3.9386999999999999</v>
      </c>
      <c r="AE884" s="152">
        <v>4.5503999999999998</v>
      </c>
      <c r="AI884" s="152">
        <v>97.798500000000004</v>
      </c>
      <c r="AJ884" s="152">
        <v>4.21</v>
      </c>
      <c r="AK884" s="156">
        <f t="shared" si="13"/>
        <v>0.02</v>
      </c>
      <c r="AL884" s="151">
        <v>200</v>
      </c>
      <c r="AM884" s="151">
        <v>1582</v>
      </c>
      <c r="AN884" s="151">
        <v>151</v>
      </c>
      <c r="AO884" s="151">
        <v>1142</v>
      </c>
      <c r="AQ884" s="152">
        <v>13</v>
      </c>
      <c r="AS884" s="152">
        <v>8</v>
      </c>
      <c r="AW884" s="152">
        <v>3.1110000000000002</v>
      </c>
      <c r="AX884" s="151">
        <v>1335.3</v>
      </c>
      <c r="BG884" s="152">
        <v>117.21</v>
      </c>
      <c r="BH884" s="152">
        <v>5.18</v>
      </c>
      <c r="BI884" s="152">
        <v>128.06</v>
      </c>
      <c r="BJ884" s="152">
        <v>1053.2</v>
      </c>
      <c r="BK884" s="152">
        <v>156.4</v>
      </c>
      <c r="BO884" s="152">
        <v>161.28</v>
      </c>
      <c r="BP884" s="152">
        <v>116.18</v>
      </c>
      <c r="BQ884" s="152">
        <v>243.16</v>
      </c>
      <c r="BR884" s="152">
        <v>30.622</v>
      </c>
      <c r="BS884" s="152">
        <v>118.01</v>
      </c>
      <c r="BT884" s="152">
        <v>23.538</v>
      </c>
      <c r="BU884" s="152">
        <v>5.0019999999999998</v>
      </c>
      <c r="BV884" s="152">
        <v>32.338999999999999</v>
      </c>
      <c r="BW884" s="152">
        <v>4.4889999999999999</v>
      </c>
      <c r="BX884" s="152">
        <v>29.164999999999999</v>
      </c>
      <c r="BY884" s="152">
        <v>4.7759999999999998</v>
      </c>
      <c r="BZ884" s="152">
        <v>15.055</v>
      </c>
      <c r="CA884" s="152">
        <v>2.2010000000000001</v>
      </c>
      <c r="CB884" s="152">
        <v>12.167</v>
      </c>
      <c r="CC884" s="152">
        <v>1.732</v>
      </c>
    </row>
    <row r="885" spans="1:81">
      <c r="A885" s="151">
        <v>6167</v>
      </c>
      <c r="B885" s="152" t="s">
        <v>2850</v>
      </c>
      <c r="C885" s="152" t="s">
        <v>3040</v>
      </c>
      <c r="D885" s="152" t="s">
        <v>3041</v>
      </c>
      <c r="E885" s="152" t="s">
        <v>5776</v>
      </c>
      <c r="F885" s="152" t="s">
        <v>9330</v>
      </c>
      <c r="H885" s="151">
        <v>221290</v>
      </c>
      <c r="L885" s="153" t="s">
        <v>5777</v>
      </c>
      <c r="M885" s="153" t="s">
        <v>5784</v>
      </c>
      <c r="P885" s="152">
        <v>7.1959</v>
      </c>
      <c r="Q885" s="152">
        <v>38.440300000000001</v>
      </c>
      <c r="R885" s="152" t="s">
        <v>2027</v>
      </c>
      <c r="S885" s="152" t="s">
        <v>5546</v>
      </c>
      <c r="T885" s="152">
        <v>74.695300000000003</v>
      </c>
      <c r="U885" s="152">
        <v>0.254</v>
      </c>
      <c r="V885" s="152">
        <v>10.603300000000001</v>
      </c>
      <c r="X885" s="152">
        <v>3.5583</v>
      </c>
      <c r="AB885" s="152">
        <v>0.1615</v>
      </c>
      <c r="AC885" s="152">
        <v>0.2117</v>
      </c>
      <c r="AD885" s="152">
        <v>4.4968000000000004</v>
      </c>
      <c r="AE885" s="152">
        <v>4.5747999999999998</v>
      </c>
      <c r="AI885" s="152">
        <v>98.944900000000004</v>
      </c>
      <c r="AJ885" s="152">
        <v>0.95</v>
      </c>
      <c r="AK885" s="156">
        <f t="shared" si="13"/>
        <v>3.0099999999999998E-2</v>
      </c>
      <c r="AL885" s="151">
        <v>301</v>
      </c>
      <c r="AM885" s="151">
        <v>1711</v>
      </c>
      <c r="AN885" s="151">
        <v>162</v>
      </c>
      <c r="AO885" s="151">
        <v>933</v>
      </c>
      <c r="AQ885" s="152">
        <v>74</v>
      </c>
      <c r="AS885" s="152">
        <v>8</v>
      </c>
      <c r="AW885" s="152">
        <v>3.133</v>
      </c>
      <c r="AX885" s="151">
        <v>1364.4</v>
      </c>
      <c r="BG885" s="152">
        <v>112.88</v>
      </c>
      <c r="BH885" s="152">
        <v>5.1159999999999997</v>
      </c>
      <c r="BI885" s="152">
        <v>131.94</v>
      </c>
      <c r="BJ885" s="152">
        <v>1115</v>
      </c>
      <c r="BK885" s="152">
        <v>163.43</v>
      </c>
      <c r="BO885" s="152">
        <v>159.66999999999999</v>
      </c>
      <c r="BP885" s="152">
        <v>120.09</v>
      </c>
      <c r="BQ885" s="152">
        <v>250.81</v>
      </c>
      <c r="BR885" s="152">
        <v>28.361000000000001</v>
      </c>
      <c r="BS885" s="152">
        <v>124.92</v>
      </c>
      <c r="BT885" s="152">
        <v>26.611000000000001</v>
      </c>
      <c r="BU885" s="152">
        <v>5.6639999999999997</v>
      </c>
      <c r="BV885" s="152">
        <v>39.353999999999999</v>
      </c>
      <c r="BW885" s="152">
        <v>4.5330000000000004</v>
      </c>
      <c r="BX885" s="152">
        <v>25.899000000000001</v>
      </c>
      <c r="BY885" s="152">
        <v>5.0369999999999999</v>
      </c>
      <c r="BZ885" s="152">
        <v>12.023999999999999</v>
      </c>
      <c r="CA885" s="152">
        <v>2.0489999999999999</v>
      </c>
      <c r="CB885" s="152">
        <v>13.862</v>
      </c>
      <c r="CC885" s="152">
        <v>2.093</v>
      </c>
    </row>
    <row r="886" spans="1:81">
      <c r="A886" s="151">
        <v>6168</v>
      </c>
      <c r="B886" s="152" t="s">
        <v>2850</v>
      </c>
      <c r="C886" s="152" t="s">
        <v>3040</v>
      </c>
      <c r="D886" s="152" t="s">
        <v>3041</v>
      </c>
      <c r="E886" s="152" t="s">
        <v>5776</v>
      </c>
      <c r="F886" s="152" t="s">
        <v>9331</v>
      </c>
      <c r="H886" s="151">
        <v>221290</v>
      </c>
      <c r="L886" s="153" t="s">
        <v>5777</v>
      </c>
      <c r="M886" s="153" t="s">
        <v>5788</v>
      </c>
      <c r="P886" s="152">
        <v>7.1959</v>
      </c>
      <c r="Q886" s="152">
        <v>38.440300000000001</v>
      </c>
      <c r="R886" s="152" t="s">
        <v>2027</v>
      </c>
      <c r="S886" s="152" t="s">
        <v>5546</v>
      </c>
      <c r="T886" s="152">
        <v>74.990899999999996</v>
      </c>
      <c r="U886" s="152">
        <v>0.25800000000000001</v>
      </c>
      <c r="V886" s="152">
        <v>10.3729</v>
      </c>
      <c r="X886" s="152">
        <v>3.5804</v>
      </c>
      <c r="AB886" s="152">
        <v>0.16520000000000001</v>
      </c>
      <c r="AC886" s="152">
        <v>0.2041</v>
      </c>
      <c r="AD886" s="152">
        <v>4.4321999999999999</v>
      </c>
      <c r="AE886" s="152">
        <v>4.2771999999999997</v>
      </c>
      <c r="AF886" s="152">
        <v>1.89E-2</v>
      </c>
      <c r="AI886" s="152">
        <v>98.721999999999994</v>
      </c>
      <c r="AJ886" s="152">
        <v>1.07</v>
      </c>
      <c r="AK886" s="156">
        <f t="shared" si="13"/>
        <v>2.8400000000000002E-2</v>
      </c>
      <c r="AL886" s="151">
        <v>284</v>
      </c>
      <c r="AM886" s="151">
        <v>1935</v>
      </c>
      <c r="AN886" s="151">
        <v>152</v>
      </c>
      <c r="AO886" s="151">
        <v>1143</v>
      </c>
      <c r="AQ886" s="152">
        <v>153</v>
      </c>
      <c r="AS886" s="152">
        <v>9</v>
      </c>
      <c r="AW886" s="152">
        <v>3.254</v>
      </c>
      <c r="AX886" s="151">
        <v>1358.8</v>
      </c>
      <c r="BG886" s="152">
        <v>116.45</v>
      </c>
      <c r="BH886" s="152">
        <v>5.1559999999999997</v>
      </c>
      <c r="BI886" s="152">
        <v>129.80000000000001</v>
      </c>
      <c r="BJ886" s="152">
        <v>1118.3</v>
      </c>
      <c r="BK886" s="152">
        <v>168.85</v>
      </c>
      <c r="BO886" s="152">
        <v>165.81</v>
      </c>
      <c r="BP886" s="152">
        <v>122.64</v>
      </c>
      <c r="BQ886" s="152">
        <v>254.93</v>
      </c>
      <c r="BR886" s="152">
        <v>29.632000000000001</v>
      </c>
      <c r="BS886" s="152">
        <v>121.82</v>
      </c>
      <c r="BT886" s="152">
        <v>26.026</v>
      </c>
      <c r="BU886" s="152">
        <v>4.984</v>
      </c>
      <c r="BV886" s="152">
        <v>35.515999999999998</v>
      </c>
      <c r="BW886" s="152">
        <v>4.3369999999999997</v>
      </c>
      <c r="BX886" s="152">
        <v>26.395</v>
      </c>
      <c r="BY886" s="152">
        <v>4.9269999999999996</v>
      </c>
      <c r="BZ886" s="152">
        <v>15.766999999999999</v>
      </c>
      <c r="CA886" s="152">
        <v>2.0979999999999999</v>
      </c>
      <c r="CB886" s="152">
        <v>9.8149999999999995</v>
      </c>
      <c r="CC886" s="152">
        <v>1.8340000000000001</v>
      </c>
    </row>
    <row r="887" spans="1:81">
      <c r="A887" s="151">
        <v>6169</v>
      </c>
      <c r="B887" s="152" t="s">
        <v>2850</v>
      </c>
      <c r="C887" s="152" t="s">
        <v>3040</v>
      </c>
      <c r="D887" s="152" t="s">
        <v>3041</v>
      </c>
      <c r="E887" s="152" t="s">
        <v>5776</v>
      </c>
      <c r="F887" s="152" t="s">
        <v>9332</v>
      </c>
      <c r="H887" s="151">
        <v>221290</v>
      </c>
      <c r="L887" s="153" t="s">
        <v>5777</v>
      </c>
      <c r="M887" s="153" t="s">
        <v>5778</v>
      </c>
      <c r="P887" s="152">
        <v>7.1959</v>
      </c>
      <c r="Q887" s="152">
        <v>38.440300000000001</v>
      </c>
      <c r="R887" s="152" t="s">
        <v>2027</v>
      </c>
      <c r="S887" s="152" t="s">
        <v>5546</v>
      </c>
      <c r="T887" s="152">
        <v>74.158100000000005</v>
      </c>
      <c r="U887" s="152">
        <v>0.248</v>
      </c>
      <c r="V887" s="152">
        <v>10.257099999999999</v>
      </c>
      <c r="X887" s="152">
        <v>3.3820999999999999</v>
      </c>
      <c r="AB887" s="152">
        <v>0.1462</v>
      </c>
      <c r="AC887" s="152">
        <v>0.20269999999999999</v>
      </c>
      <c r="AD887" s="152">
        <v>4.3616000000000001</v>
      </c>
      <c r="AE887" s="152">
        <v>4.5069999999999997</v>
      </c>
      <c r="AI887" s="152">
        <v>97.703000000000003</v>
      </c>
      <c r="AJ887" s="152">
        <v>3.09</v>
      </c>
      <c r="AK887" s="156">
        <f t="shared" si="13"/>
        <v>1.5100000000000001E-2</v>
      </c>
      <c r="AL887" s="151">
        <v>151</v>
      </c>
      <c r="AM887" s="151">
        <v>1997</v>
      </c>
      <c r="AN887" s="151">
        <v>152</v>
      </c>
      <c r="AO887" s="151">
        <v>1374</v>
      </c>
      <c r="AQ887" s="152">
        <v>517</v>
      </c>
      <c r="AS887" s="152">
        <v>8</v>
      </c>
      <c r="AW887" s="152">
        <v>3.3820000000000001</v>
      </c>
      <c r="AX887" s="151">
        <v>1217.4000000000001</v>
      </c>
      <c r="BG887" s="152">
        <v>119.45</v>
      </c>
      <c r="BH887" s="152">
        <v>5.4119999999999999</v>
      </c>
      <c r="BI887" s="152">
        <v>119.38</v>
      </c>
      <c r="BJ887" s="152">
        <v>1033</v>
      </c>
      <c r="BK887" s="152">
        <v>151.66</v>
      </c>
      <c r="BO887" s="152">
        <v>171.51</v>
      </c>
      <c r="BP887" s="152">
        <v>115.73</v>
      </c>
      <c r="BQ887" s="152">
        <v>242.36</v>
      </c>
      <c r="BR887" s="152">
        <v>27.891999999999999</v>
      </c>
      <c r="BS887" s="152">
        <v>119.88</v>
      </c>
      <c r="BT887" s="152">
        <v>23.058</v>
      </c>
      <c r="BU887" s="152">
        <v>5.6550000000000002</v>
      </c>
      <c r="BV887" s="152">
        <v>30.338000000000001</v>
      </c>
      <c r="BW887" s="152">
        <v>3.8690000000000002</v>
      </c>
      <c r="BX887" s="152">
        <v>22.863</v>
      </c>
      <c r="BY887" s="152">
        <v>4.6449999999999996</v>
      </c>
      <c r="BZ887" s="152">
        <v>13.11</v>
      </c>
      <c r="CA887" s="152">
        <v>1.637</v>
      </c>
      <c r="CB887" s="152">
        <v>11.978999999999999</v>
      </c>
      <c r="CC887" s="152">
        <v>1.7290000000000001</v>
      </c>
    </row>
    <row r="888" spans="1:81">
      <c r="A888" s="151">
        <v>6170</v>
      </c>
      <c r="B888" s="152" t="s">
        <v>2850</v>
      </c>
      <c r="C888" s="152" t="s">
        <v>3040</v>
      </c>
      <c r="D888" s="152" t="s">
        <v>3041</v>
      </c>
      <c r="E888" s="152" t="s">
        <v>5543</v>
      </c>
      <c r="F888" s="152" t="s">
        <v>9333</v>
      </c>
      <c r="H888" s="151">
        <v>221190</v>
      </c>
      <c r="L888" s="153" t="s">
        <v>5657</v>
      </c>
      <c r="M888" s="153" t="s">
        <v>5688</v>
      </c>
      <c r="P888" s="152">
        <v>8.9535</v>
      </c>
      <c r="Q888" s="152">
        <v>39.929499999999997</v>
      </c>
      <c r="R888" s="152" t="s">
        <v>2027</v>
      </c>
      <c r="S888" s="152" t="s">
        <v>5546</v>
      </c>
      <c r="T888" s="152">
        <v>71.477800000000002</v>
      </c>
      <c r="U888" s="152">
        <v>0.51759999999999995</v>
      </c>
      <c r="V888" s="152">
        <v>8.9131999999999998</v>
      </c>
      <c r="X888" s="152">
        <v>7.7371999999999996</v>
      </c>
      <c r="AB888" s="152">
        <v>0.33539999999999998</v>
      </c>
      <c r="AC888" s="152">
        <v>0.41299999999999998</v>
      </c>
      <c r="AD888" s="152">
        <v>4.5754000000000001</v>
      </c>
      <c r="AE888" s="152">
        <v>4.2042000000000002</v>
      </c>
      <c r="AI888" s="152">
        <v>98.753600000000006</v>
      </c>
      <c r="AJ888" s="152">
        <v>3.14</v>
      </c>
      <c r="AK888" s="156">
        <f t="shared" si="13"/>
        <v>2.5399999999999999E-2</v>
      </c>
      <c r="AL888" s="151">
        <v>254</v>
      </c>
      <c r="AM888" s="151">
        <v>3021</v>
      </c>
      <c r="AN888" s="151">
        <v>510</v>
      </c>
      <c r="AO888" s="151">
        <v>2693</v>
      </c>
      <c r="AQ888" s="152">
        <v>72</v>
      </c>
      <c r="AS888" s="152">
        <v>12</v>
      </c>
      <c r="AW888" s="152">
        <v>3.2690000000000001</v>
      </c>
      <c r="AX888" s="151">
        <v>3221.3</v>
      </c>
      <c r="BG888" s="152">
        <v>150.53</v>
      </c>
      <c r="BH888" s="152">
        <v>10.983000000000001</v>
      </c>
      <c r="BI888" s="152">
        <v>141.74</v>
      </c>
      <c r="BJ888" s="152">
        <v>976.57</v>
      </c>
      <c r="BK888" s="152">
        <v>180.31</v>
      </c>
      <c r="BO888" s="152">
        <v>896.98</v>
      </c>
      <c r="BP888" s="152">
        <v>134.88</v>
      </c>
      <c r="BQ888" s="152">
        <v>278.74</v>
      </c>
      <c r="BR888" s="152">
        <v>31.945</v>
      </c>
      <c r="BS888" s="152">
        <v>121.25</v>
      </c>
      <c r="BT888" s="152">
        <v>26.632999999999999</v>
      </c>
      <c r="BU888" s="152">
        <v>10.315</v>
      </c>
      <c r="BV888" s="152">
        <v>39.951999999999998</v>
      </c>
      <c r="BW888" s="152">
        <v>5.4420000000000002</v>
      </c>
      <c r="BX888" s="152">
        <v>31.652000000000001</v>
      </c>
      <c r="BY888" s="152">
        <v>5.5650000000000004</v>
      </c>
      <c r="BZ888" s="152">
        <v>15.917</v>
      </c>
      <c r="CA888" s="152">
        <v>2.1360000000000001</v>
      </c>
      <c r="CB888" s="152">
        <v>14.64</v>
      </c>
      <c r="CC888" s="152">
        <v>2.1539999999999999</v>
      </c>
    </row>
    <row r="889" spans="1:81">
      <c r="A889" s="151">
        <v>6171</v>
      </c>
      <c r="B889" s="152" t="s">
        <v>2850</v>
      </c>
      <c r="C889" s="152" t="s">
        <v>3040</v>
      </c>
      <c r="D889" s="152" t="s">
        <v>3041</v>
      </c>
      <c r="E889" s="152" t="s">
        <v>5543</v>
      </c>
      <c r="F889" s="152" t="s">
        <v>9334</v>
      </c>
      <c r="H889" s="151">
        <v>221190</v>
      </c>
      <c r="L889" s="153" t="s">
        <v>5657</v>
      </c>
      <c r="M889" s="153" t="s">
        <v>5702</v>
      </c>
      <c r="P889" s="152">
        <v>8.9535</v>
      </c>
      <c r="Q889" s="152">
        <v>39.929499999999997</v>
      </c>
      <c r="R889" s="152" t="s">
        <v>2027</v>
      </c>
      <c r="S889" s="152" t="s">
        <v>5546</v>
      </c>
      <c r="T889" s="152">
        <v>71.750900000000001</v>
      </c>
      <c r="U889" s="152">
        <v>0.52229999999999999</v>
      </c>
      <c r="V889" s="152">
        <v>8.9385999999999992</v>
      </c>
      <c r="X889" s="152">
        <v>7.3994</v>
      </c>
      <c r="AB889" s="152">
        <v>0.34329999999999999</v>
      </c>
      <c r="AC889" s="152">
        <v>0.36280000000000001</v>
      </c>
      <c r="AD889" s="152">
        <v>4.5827</v>
      </c>
      <c r="AE889" s="152">
        <v>4.2317</v>
      </c>
      <c r="AI889" s="152">
        <v>98.723200000000006</v>
      </c>
      <c r="AJ889" s="152">
        <v>3.41</v>
      </c>
      <c r="AK889" s="156">
        <f t="shared" si="13"/>
        <v>1.26E-2</v>
      </c>
      <c r="AL889" s="151">
        <v>126</v>
      </c>
      <c r="AM889" s="151">
        <v>3042</v>
      </c>
      <c r="AN889" s="151">
        <v>599</v>
      </c>
      <c r="AO889" s="151">
        <v>3062</v>
      </c>
      <c r="AQ889" s="152">
        <v>74</v>
      </c>
      <c r="AS889" s="152">
        <v>13</v>
      </c>
      <c r="AW889" s="152">
        <v>3.242</v>
      </c>
      <c r="AX889" s="151">
        <v>3182.1</v>
      </c>
      <c r="BG889" s="152">
        <v>158.22999999999999</v>
      </c>
      <c r="BH889" s="152">
        <v>11.34</v>
      </c>
      <c r="BI889" s="152">
        <v>141.66999999999999</v>
      </c>
      <c r="BJ889" s="152">
        <v>1028.0999999999999</v>
      </c>
      <c r="BK889" s="152">
        <v>182.51</v>
      </c>
      <c r="BO889" s="152">
        <v>888.58</v>
      </c>
      <c r="BP889" s="152">
        <v>131.65</v>
      </c>
      <c r="BQ889" s="152">
        <v>275.97000000000003</v>
      </c>
      <c r="BR889" s="152">
        <v>32.645000000000003</v>
      </c>
      <c r="BS889" s="152">
        <v>121.39</v>
      </c>
      <c r="BT889" s="152">
        <v>30.219000000000001</v>
      </c>
      <c r="BU889" s="152">
        <v>9.4849999999999994</v>
      </c>
      <c r="BV889" s="152">
        <v>39.232999999999997</v>
      </c>
      <c r="BW889" s="152">
        <v>5.1870000000000003</v>
      </c>
      <c r="BX889" s="152">
        <v>30.428000000000001</v>
      </c>
      <c r="BY889" s="152">
        <v>5.1050000000000004</v>
      </c>
      <c r="BZ889" s="152">
        <v>15.206</v>
      </c>
      <c r="CA889" s="152">
        <v>2.3919999999999999</v>
      </c>
      <c r="CB889" s="152">
        <v>15.162000000000001</v>
      </c>
      <c r="CC889" s="152">
        <v>1.7230000000000001</v>
      </c>
    </row>
    <row r="890" spans="1:81">
      <c r="A890" s="151">
        <v>6172</v>
      </c>
      <c r="B890" s="152" t="s">
        <v>2850</v>
      </c>
      <c r="C890" s="152" t="s">
        <v>3040</v>
      </c>
      <c r="D890" s="152" t="s">
        <v>3041</v>
      </c>
      <c r="E890" s="152" t="s">
        <v>5543</v>
      </c>
      <c r="F890" s="152" t="s">
        <v>9335</v>
      </c>
      <c r="H890" s="151">
        <v>221190</v>
      </c>
      <c r="L890" s="153" t="s">
        <v>5657</v>
      </c>
      <c r="M890" s="153" t="s">
        <v>5658</v>
      </c>
      <c r="P890" s="152">
        <v>8.9535</v>
      </c>
      <c r="Q890" s="152">
        <v>39.929499999999997</v>
      </c>
      <c r="R890" s="152" t="s">
        <v>2027</v>
      </c>
      <c r="S890" s="152" t="s">
        <v>5546</v>
      </c>
      <c r="T890" s="152">
        <v>71.027100000000004</v>
      </c>
      <c r="U890" s="152">
        <v>0.52429999999999999</v>
      </c>
      <c r="V890" s="152">
        <v>9.2370000000000001</v>
      </c>
      <c r="X890" s="152">
        <v>7.0186000000000002</v>
      </c>
      <c r="AA890" s="152">
        <v>2.3199999999999998E-2</v>
      </c>
      <c r="AB890" s="152">
        <v>0.32450000000000001</v>
      </c>
      <c r="AC890" s="152">
        <v>0.72709999999999997</v>
      </c>
      <c r="AD890" s="152">
        <v>3.7667000000000002</v>
      </c>
      <c r="AE890" s="152">
        <v>4.2327000000000004</v>
      </c>
      <c r="AI890" s="152">
        <v>97.464399999999998</v>
      </c>
      <c r="AJ890" s="152">
        <v>3.11</v>
      </c>
      <c r="AK890" s="156">
        <f t="shared" si="13"/>
        <v>1.52E-2</v>
      </c>
      <c r="AL890" s="151">
        <v>152</v>
      </c>
      <c r="AM890" s="151">
        <v>3281</v>
      </c>
      <c r="AN890" s="151">
        <v>404</v>
      </c>
      <c r="AO890" s="151">
        <v>3104</v>
      </c>
      <c r="AQ890" s="152">
        <v>72</v>
      </c>
      <c r="AS890" s="152">
        <v>13</v>
      </c>
      <c r="AW890" s="152">
        <v>4.1449999999999996</v>
      </c>
      <c r="AX890" s="151">
        <v>3295.4</v>
      </c>
      <c r="BG890" s="152">
        <v>138.66999999999999</v>
      </c>
      <c r="BH890" s="152">
        <v>16.814</v>
      </c>
      <c r="BI890" s="152">
        <v>149.47</v>
      </c>
      <c r="BJ890" s="152">
        <v>1154.5</v>
      </c>
      <c r="BK890" s="152">
        <v>208.63</v>
      </c>
      <c r="BO890" s="152">
        <v>1211.4000000000001</v>
      </c>
      <c r="BP890" s="152">
        <v>148.77000000000001</v>
      </c>
      <c r="BQ890" s="152">
        <v>300.19</v>
      </c>
      <c r="BR890" s="152">
        <v>32.585000000000001</v>
      </c>
      <c r="BS890" s="152">
        <v>131.15</v>
      </c>
      <c r="BT890" s="152">
        <v>24.96</v>
      </c>
      <c r="BU890" s="152">
        <v>13.645</v>
      </c>
      <c r="BV890" s="152">
        <v>42.695</v>
      </c>
      <c r="BW890" s="152">
        <v>5.6379999999999999</v>
      </c>
      <c r="BX890" s="152">
        <v>31.972000000000001</v>
      </c>
      <c r="BY890" s="152">
        <v>5.5620000000000003</v>
      </c>
      <c r="BZ890" s="152">
        <v>16.581</v>
      </c>
      <c r="CA890" s="152">
        <v>2.3969999999999998</v>
      </c>
      <c r="CB890" s="152">
        <v>12.602</v>
      </c>
      <c r="CC890" s="152">
        <v>2.137</v>
      </c>
    </row>
    <row r="891" spans="1:81">
      <c r="A891" s="151">
        <v>6173</v>
      </c>
      <c r="B891" s="152" t="s">
        <v>2850</v>
      </c>
      <c r="C891" s="152" t="s">
        <v>3040</v>
      </c>
      <c r="D891" s="152" t="s">
        <v>3041</v>
      </c>
      <c r="E891" s="152" t="s">
        <v>5543</v>
      </c>
      <c r="F891" s="152" t="s">
        <v>9336</v>
      </c>
      <c r="H891" s="151">
        <v>221190</v>
      </c>
      <c r="L891" s="153" t="s">
        <v>5657</v>
      </c>
      <c r="M891" s="153" t="s">
        <v>5695</v>
      </c>
      <c r="P891" s="152">
        <v>8.9535</v>
      </c>
      <c r="Q891" s="152">
        <v>39.929499999999997</v>
      </c>
      <c r="R891" s="152" t="s">
        <v>2027</v>
      </c>
      <c r="S891" s="152" t="s">
        <v>5546</v>
      </c>
      <c r="T891" s="152">
        <v>71.633099999999999</v>
      </c>
      <c r="U891" s="152">
        <v>0.51080000000000003</v>
      </c>
      <c r="V891" s="152">
        <v>8.9240999999999993</v>
      </c>
      <c r="X891" s="152">
        <v>7.4362000000000004</v>
      </c>
      <c r="AB891" s="152">
        <v>0.33779999999999999</v>
      </c>
      <c r="AC891" s="152">
        <v>0.47310000000000002</v>
      </c>
      <c r="AD891" s="152">
        <v>4.3928000000000003</v>
      </c>
      <c r="AE891" s="152">
        <v>4.1844000000000001</v>
      </c>
      <c r="AI891" s="152">
        <v>98.464500000000001</v>
      </c>
      <c r="AJ891" s="152">
        <v>3.72</v>
      </c>
      <c r="AK891" s="156">
        <f t="shared" si="13"/>
        <v>1.6400000000000001E-2</v>
      </c>
      <c r="AL891" s="151">
        <v>164</v>
      </c>
      <c r="AM891" s="151">
        <v>2928</v>
      </c>
      <c r="AN891" s="151">
        <v>518</v>
      </c>
      <c r="AO891" s="151">
        <v>2963</v>
      </c>
      <c r="AQ891" s="152">
        <v>74</v>
      </c>
      <c r="AS891" s="152">
        <v>12</v>
      </c>
      <c r="AW891" s="152">
        <v>2.8839999999999999</v>
      </c>
      <c r="AX891" s="151">
        <v>3131.7</v>
      </c>
      <c r="BG891" s="152">
        <v>146.80000000000001</v>
      </c>
      <c r="BH891" s="152">
        <v>11.765000000000001</v>
      </c>
      <c r="BI891" s="152">
        <v>142.77000000000001</v>
      </c>
      <c r="BJ891" s="152">
        <v>1021.5</v>
      </c>
      <c r="BK891" s="152">
        <v>181.82</v>
      </c>
      <c r="BO891" s="152">
        <v>946.29</v>
      </c>
      <c r="BP891" s="152">
        <v>138.88999999999999</v>
      </c>
      <c r="BQ891" s="152">
        <v>279.3</v>
      </c>
      <c r="BR891" s="152">
        <v>33.213000000000001</v>
      </c>
      <c r="BS891" s="152">
        <v>125.09</v>
      </c>
      <c r="BT891" s="152">
        <v>26</v>
      </c>
      <c r="BU891" s="152">
        <v>10.808</v>
      </c>
      <c r="BV891" s="152">
        <v>42.345999999999997</v>
      </c>
      <c r="BW891" s="152">
        <v>5.22</v>
      </c>
      <c r="BX891" s="152">
        <v>25.911000000000001</v>
      </c>
      <c r="BY891" s="152">
        <v>5.4560000000000004</v>
      </c>
      <c r="BZ891" s="152">
        <v>17.213000000000001</v>
      </c>
      <c r="CA891" s="152">
        <v>2.4239999999999999</v>
      </c>
      <c r="CB891" s="152">
        <v>13.595000000000001</v>
      </c>
      <c r="CC891" s="152">
        <v>2.0910000000000002</v>
      </c>
    </row>
    <row r="892" spans="1:81">
      <c r="A892" s="151">
        <v>6174</v>
      </c>
      <c r="B892" s="152" t="s">
        <v>2850</v>
      </c>
      <c r="C892" s="152" t="s">
        <v>3040</v>
      </c>
      <c r="D892" s="152" t="s">
        <v>3041</v>
      </c>
      <c r="E892" s="152" t="s">
        <v>5543</v>
      </c>
      <c r="F892" s="152" t="s">
        <v>9337</v>
      </c>
      <c r="H892" s="151">
        <v>221190</v>
      </c>
      <c r="L892" s="153" t="s">
        <v>5657</v>
      </c>
      <c r="M892" s="153" t="s">
        <v>5692</v>
      </c>
      <c r="P892" s="152">
        <v>8.9535</v>
      </c>
      <c r="Q892" s="152">
        <v>39.929499999999997</v>
      </c>
      <c r="R892" s="152" t="s">
        <v>2027</v>
      </c>
      <c r="S892" s="152" t="s">
        <v>5546</v>
      </c>
      <c r="T892" s="152">
        <v>71.558700000000002</v>
      </c>
      <c r="U892" s="152">
        <v>0.52639999999999998</v>
      </c>
      <c r="V892" s="152">
        <v>8.9440000000000008</v>
      </c>
      <c r="X892" s="152">
        <v>7.3456999999999999</v>
      </c>
      <c r="AB892" s="152">
        <v>0.32069999999999999</v>
      </c>
      <c r="AC892" s="152">
        <v>0.49390000000000001</v>
      </c>
      <c r="AD892" s="152">
        <v>4.4881000000000002</v>
      </c>
      <c r="AE892" s="152">
        <v>4.1532999999999998</v>
      </c>
      <c r="AF892" s="152">
        <v>2.01E-2</v>
      </c>
      <c r="AI892" s="152">
        <v>98.409400000000005</v>
      </c>
      <c r="AJ892" s="152">
        <v>3.45</v>
      </c>
      <c r="AK892" s="156">
        <f t="shared" si="13"/>
        <v>1.21E-2</v>
      </c>
      <c r="AL892" s="151">
        <v>121</v>
      </c>
      <c r="AM892" s="151">
        <v>3030</v>
      </c>
      <c r="AN892" s="151">
        <v>495</v>
      </c>
      <c r="AO892" s="151">
        <v>2981</v>
      </c>
      <c r="AQ892" s="152">
        <v>71</v>
      </c>
      <c r="AS892" s="152">
        <v>13</v>
      </c>
      <c r="AW892" s="152">
        <v>3.1080000000000001</v>
      </c>
      <c r="AX892" s="151">
        <v>3193.9</v>
      </c>
      <c r="BG892" s="152">
        <v>152.56</v>
      </c>
      <c r="BH892" s="152">
        <v>12.132999999999999</v>
      </c>
      <c r="BI892" s="152">
        <v>142.54</v>
      </c>
      <c r="BJ892" s="152">
        <v>1022.8</v>
      </c>
      <c r="BK892" s="152">
        <v>186.01</v>
      </c>
      <c r="BO892" s="152">
        <v>895.78</v>
      </c>
      <c r="BP892" s="152">
        <v>137.12</v>
      </c>
      <c r="BQ892" s="152">
        <v>282.57</v>
      </c>
      <c r="BR892" s="152">
        <v>33.579000000000001</v>
      </c>
      <c r="BS892" s="152">
        <v>126.12</v>
      </c>
      <c r="BT892" s="152">
        <v>22.472000000000001</v>
      </c>
      <c r="BU892" s="152">
        <v>9.2370000000000001</v>
      </c>
      <c r="BV892" s="152">
        <v>36.027999999999999</v>
      </c>
      <c r="BW892" s="152">
        <v>4.8019999999999996</v>
      </c>
      <c r="BX892" s="152">
        <v>30.15</v>
      </c>
      <c r="BY892" s="152">
        <v>5.2439999999999998</v>
      </c>
      <c r="BZ892" s="152">
        <v>15.603999999999999</v>
      </c>
      <c r="CA892" s="152">
        <v>2.2080000000000002</v>
      </c>
      <c r="CB892" s="152">
        <v>12.637</v>
      </c>
      <c r="CC892" s="152">
        <v>2.0009999999999999</v>
      </c>
    </row>
    <row r="893" spans="1:81">
      <c r="A893" s="151">
        <v>6175</v>
      </c>
      <c r="B893" s="152" t="s">
        <v>2850</v>
      </c>
      <c r="C893" s="152" t="s">
        <v>3040</v>
      </c>
      <c r="D893" s="152" t="s">
        <v>3041</v>
      </c>
      <c r="E893" s="152" t="s">
        <v>5543</v>
      </c>
      <c r="F893" s="152" t="s">
        <v>9338</v>
      </c>
      <c r="H893" s="151">
        <v>221190</v>
      </c>
      <c r="L893" s="153" t="s">
        <v>5657</v>
      </c>
      <c r="M893" s="153" t="s">
        <v>5713</v>
      </c>
      <c r="P893" s="152">
        <v>8.9535</v>
      </c>
      <c r="Q893" s="152">
        <v>39.929499999999997</v>
      </c>
      <c r="R893" s="152" t="s">
        <v>2027</v>
      </c>
      <c r="S893" s="152" t="s">
        <v>5546</v>
      </c>
      <c r="T893" s="152">
        <v>72.063999999999993</v>
      </c>
      <c r="U893" s="152">
        <v>0.47610000000000002</v>
      </c>
      <c r="V893" s="152">
        <v>9.0900999999999996</v>
      </c>
      <c r="X893" s="152">
        <v>6.8803999999999998</v>
      </c>
      <c r="AB893" s="152">
        <v>0.35299999999999998</v>
      </c>
      <c r="AC893" s="152">
        <v>0.41389999999999999</v>
      </c>
      <c r="AD893" s="152">
        <v>4.4207000000000001</v>
      </c>
      <c r="AE893" s="152">
        <v>4.3181000000000003</v>
      </c>
      <c r="AF893" s="152">
        <v>3.0800000000000001E-2</v>
      </c>
      <c r="AI893" s="152">
        <v>98.6524</v>
      </c>
      <c r="AJ893" s="152">
        <v>3.21</v>
      </c>
      <c r="AK893" s="156">
        <f t="shared" si="13"/>
        <v>1.8100000000000002E-2</v>
      </c>
      <c r="AL893" s="151">
        <v>181</v>
      </c>
      <c r="AM893" s="151">
        <v>2794</v>
      </c>
      <c r="AN893" s="151">
        <v>412</v>
      </c>
      <c r="AO893" s="151">
        <v>2902</v>
      </c>
      <c r="AQ893" s="152">
        <v>68</v>
      </c>
      <c r="AS893" s="152">
        <v>13</v>
      </c>
      <c r="AW893" s="152">
        <v>3.0049999999999999</v>
      </c>
      <c r="AX893" s="151">
        <v>2825.5</v>
      </c>
      <c r="BG893" s="152">
        <v>155.63999999999999</v>
      </c>
      <c r="BH893" s="152">
        <v>10.801</v>
      </c>
      <c r="BI893" s="152">
        <v>151.61000000000001</v>
      </c>
      <c r="BJ893" s="152">
        <v>1095.4000000000001</v>
      </c>
      <c r="BK893" s="152">
        <v>196.89</v>
      </c>
      <c r="BO893" s="152">
        <v>898.54</v>
      </c>
      <c r="BP893" s="152">
        <v>145.49</v>
      </c>
      <c r="BQ893" s="152">
        <v>291.04000000000002</v>
      </c>
      <c r="BR893" s="152">
        <v>32.630000000000003</v>
      </c>
      <c r="BS893" s="152">
        <v>127.37</v>
      </c>
      <c r="BT893" s="152">
        <v>28.038</v>
      </c>
      <c r="BU893" s="152">
        <v>10.295</v>
      </c>
      <c r="BV893" s="152">
        <v>46.326999999999998</v>
      </c>
      <c r="BW893" s="152">
        <v>5.4269999999999996</v>
      </c>
      <c r="BX893" s="152">
        <v>30.800999999999998</v>
      </c>
      <c r="BY893" s="152">
        <v>5.7519999999999998</v>
      </c>
      <c r="BZ893" s="152">
        <v>17.050999999999998</v>
      </c>
      <c r="CA893" s="152">
        <v>2.028</v>
      </c>
      <c r="CB893" s="152">
        <v>11.551</v>
      </c>
      <c r="CC893" s="152">
        <v>2.113</v>
      </c>
    </row>
    <row r="894" spans="1:81">
      <c r="A894" s="151">
        <v>6176</v>
      </c>
      <c r="B894" s="152" t="s">
        <v>2850</v>
      </c>
      <c r="C894" s="152" t="s">
        <v>3040</v>
      </c>
      <c r="D894" s="152" t="s">
        <v>3041</v>
      </c>
      <c r="E894" s="152" t="s">
        <v>5543</v>
      </c>
      <c r="F894" s="152" t="s">
        <v>9339</v>
      </c>
      <c r="H894" s="151">
        <v>221190</v>
      </c>
      <c r="L894" s="153" t="s">
        <v>5544</v>
      </c>
      <c r="M894" s="153" t="s">
        <v>5730</v>
      </c>
      <c r="P894" s="152">
        <v>8.9578000000000007</v>
      </c>
      <c r="Q894" s="152">
        <v>39.8992</v>
      </c>
      <c r="R894" s="152" t="s">
        <v>2027</v>
      </c>
      <c r="S894" s="152" t="s">
        <v>5546</v>
      </c>
      <c r="T894" s="152">
        <v>72.5608</v>
      </c>
      <c r="U894" s="152">
        <v>0.51080000000000003</v>
      </c>
      <c r="V894" s="152">
        <v>9.0807000000000002</v>
      </c>
      <c r="X894" s="152">
        <v>7.5605000000000002</v>
      </c>
      <c r="AB894" s="152">
        <v>0.34399999999999997</v>
      </c>
      <c r="AC894" s="152">
        <v>0.38740000000000002</v>
      </c>
      <c r="AD894" s="152">
        <v>4.3975999999999997</v>
      </c>
      <c r="AE894" s="152">
        <v>4.0555000000000003</v>
      </c>
      <c r="AI894" s="152">
        <v>99.429500000000004</v>
      </c>
      <c r="AJ894" s="152">
        <v>3.91</v>
      </c>
      <c r="AK894" s="156">
        <f t="shared" si="13"/>
        <v>2.3400000000000001E-2</v>
      </c>
      <c r="AL894" s="151">
        <v>234</v>
      </c>
      <c r="AM894" s="151">
        <v>2854</v>
      </c>
      <c r="AN894" s="151">
        <v>514</v>
      </c>
      <c r="AO894" s="151">
        <v>2162</v>
      </c>
      <c r="AQ894" s="152">
        <v>71</v>
      </c>
      <c r="AS894" s="152">
        <v>12</v>
      </c>
      <c r="AW894" s="152">
        <v>2.8290000000000002</v>
      </c>
      <c r="AX894" s="151">
        <v>3084.8</v>
      </c>
      <c r="BG894" s="152">
        <v>150.05000000000001</v>
      </c>
      <c r="BH894" s="152">
        <v>17.53</v>
      </c>
      <c r="BI894" s="152">
        <v>139.81</v>
      </c>
      <c r="BJ894" s="152">
        <v>1034.0999999999999</v>
      </c>
      <c r="BK894" s="152">
        <v>181.53</v>
      </c>
      <c r="BO894" s="152">
        <v>958.88</v>
      </c>
      <c r="BP894" s="152">
        <v>129.51</v>
      </c>
      <c r="BQ894" s="152">
        <v>268.36</v>
      </c>
      <c r="BR894" s="152">
        <v>30.876999999999999</v>
      </c>
      <c r="BS894" s="152">
        <v>128.4</v>
      </c>
      <c r="BT894" s="152">
        <v>24.536000000000001</v>
      </c>
      <c r="BU894" s="152">
        <v>8.8670000000000009</v>
      </c>
      <c r="BV894" s="152">
        <v>41.209000000000003</v>
      </c>
      <c r="BW894" s="152">
        <v>4.5490000000000004</v>
      </c>
      <c r="BX894" s="152">
        <v>27.614999999999998</v>
      </c>
      <c r="BY894" s="152">
        <v>5.21</v>
      </c>
      <c r="BZ894" s="152">
        <v>15.234999999999999</v>
      </c>
      <c r="CA894" s="152">
        <v>2.2610000000000001</v>
      </c>
      <c r="CB894" s="152">
        <v>11.754</v>
      </c>
      <c r="CC894" s="152">
        <v>2.1389999999999998</v>
      </c>
    </row>
    <row r="895" spans="1:81">
      <c r="A895" s="151">
        <v>6177</v>
      </c>
      <c r="B895" s="152" t="s">
        <v>2850</v>
      </c>
      <c r="C895" s="152" t="s">
        <v>3040</v>
      </c>
      <c r="D895" s="152" t="s">
        <v>3041</v>
      </c>
      <c r="E895" s="152" t="s">
        <v>5543</v>
      </c>
      <c r="F895" s="152" t="s">
        <v>9340</v>
      </c>
      <c r="H895" s="151">
        <v>221190</v>
      </c>
      <c r="L895" s="153" t="s">
        <v>5544</v>
      </c>
      <c r="M895" s="153" t="s">
        <v>5645</v>
      </c>
      <c r="P895" s="152">
        <v>8.9578000000000007</v>
      </c>
      <c r="Q895" s="152">
        <v>39.8992</v>
      </c>
      <c r="R895" s="152" t="s">
        <v>2027</v>
      </c>
      <c r="S895" s="152" t="s">
        <v>5546</v>
      </c>
      <c r="T895" s="152">
        <v>70.801199999999994</v>
      </c>
      <c r="U895" s="152">
        <v>0.49390000000000001</v>
      </c>
      <c r="V895" s="152">
        <v>8.7045999999999992</v>
      </c>
      <c r="X895" s="152">
        <v>7.5239000000000003</v>
      </c>
      <c r="AB895" s="152">
        <v>0.37690000000000001</v>
      </c>
      <c r="AC895" s="152">
        <v>0.47539999999999999</v>
      </c>
      <c r="AD895" s="152">
        <v>4.1605999999999996</v>
      </c>
      <c r="AE895" s="152">
        <v>3.9904999999999999</v>
      </c>
      <c r="AI895" s="152">
        <v>97.077200000000005</v>
      </c>
      <c r="AJ895" s="152">
        <v>5.51</v>
      </c>
      <c r="AK895" s="156">
        <f t="shared" si="13"/>
        <v>1.7600000000000001E-2</v>
      </c>
      <c r="AL895" s="151">
        <v>176</v>
      </c>
      <c r="AM895" s="151">
        <v>3231</v>
      </c>
      <c r="AN895" s="151">
        <v>594</v>
      </c>
      <c r="AO895" s="151">
        <v>2249</v>
      </c>
      <c r="AQ895" s="152">
        <v>72</v>
      </c>
      <c r="AS895" s="152">
        <v>12</v>
      </c>
      <c r="AW895" s="152">
        <v>3.8719999999999999</v>
      </c>
      <c r="AX895" s="151">
        <v>3222.6</v>
      </c>
      <c r="BG895" s="152">
        <v>147.13999999999999</v>
      </c>
      <c r="BH895" s="152">
        <v>17.888000000000002</v>
      </c>
      <c r="BI895" s="152">
        <v>142.33000000000001</v>
      </c>
      <c r="BJ895" s="152">
        <v>1054.2</v>
      </c>
      <c r="BK895" s="152">
        <v>185.63</v>
      </c>
      <c r="BO895" s="152">
        <v>937.81</v>
      </c>
      <c r="BP895" s="152">
        <v>139.41999999999999</v>
      </c>
      <c r="BQ895" s="152">
        <v>278.99</v>
      </c>
      <c r="BR895" s="152">
        <v>32.185000000000002</v>
      </c>
      <c r="BS895" s="152">
        <v>131.18</v>
      </c>
      <c r="BT895" s="152">
        <v>25.21</v>
      </c>
      <c r="BU895" s="152">
        <v>10.864000000000001</v>
      </c>
      <c r="BV895" s="152">
        <v>35.776000000000003</v>
      </c>
      <c r="BW895" s="152">
        <v>4.5460000000000003</v>
      </c>
      <c r="BX895" s="152">
        <v>30.113</v>
      </c>
      <c r="BY895" s="152">
        <v>4.883</v>
      </c>
      <c r="BZ895" s="152">
        <v>13.872999999999999</v>
      </c>
      <c r="CA895" s="152">
        <v>2.2160000000000002</v>
      </c>
      <c r="CB895" s="152">
        <v>11.609</v>
      </c>
      <c r="CC895" s="152">
        <v>2.323</v>
      </c>
    </row>
    <row r="896" spans="1:81">
      <c r="A896" s="151">
        <v>6178</v>
      </c>
      <c r="B896" s="152" t="s">
        <v>2850</v>
      </c>
      <c r="C896" s="152" t="s">
        <v>3040</v>
      </c>
      <c r="D896" s="152" t="s">
        <v>3041</v>
      </c>
      <c r="E896" s="152" t="s">
        <v>5543</v>
      </c>
      <c r="F896" s="152" t="s">
        <v>9341</v>
      </c>
      <c r="H896" s="151">
        <v>221190</v>
      </c>
      <c r="L896" s="153" t="s">
        <v>5544</v>
      </c>
      <c r="M896" s="153" t="s">
        <v>5717</v>
      </c>
      <c r="P896" s="152">
        <v>8.9578000000000007</v>
      </c>
      <c r="Q896" s="152">
        <v>39.8992</v>
      </c>
      <c r="R896" s="152" t="s">
        <v>2027</v>
      </c>
      <c r="S896" s="152" t="s">
        <v>5546</v>
      </c>
      <c r="T896" s="152">
        <v>72.178899999999999</v>
      </c>
      <c r="U896" s="152">
        <v>0.49070000000000003</v>
      </c>
      <c r="V896" s="152">
        <v>8.9045000000000005</v>
      </c>
      <c r="X896" s="152">
        <v>7.4680999999999997</v>
      </c>
      <c r="AB896" s="152">
        <v>0.34389999999999998</v>
      </c>
      <c r="AC896" s="152">
        <v>0.39810000000000001</v>
      </c>
      <c r="AD896" s="152">
        <v>4.3380999999999998</v>
      </c>
      <c r="AE896" s="152">
        <v>4.1885000000000003</v>
      </c>
      <c r="AI896" s="152">
        <v>98.814899999999994</v>
      </c>
      <c r="AJ896" s="152">
        <v>3.36</v>
      </c>
      <c r="AK896" s="156">
        <f t="shared" si="13"/>
        <v>1.9699999999999999E-2</v>
      </c>
      <c r="AL896" s="151">
        <v>197</v>
      </c>
      <c r="AM896" s="151">
        <v>2675</v>
      </c>
      <c r="AN896" s="151">
        <v>514</v>
      </c>
      <c r="AO896" s="151">
        <v>2003</v>
      </c>
      <c r="AQ896" s="152">
        <v>70</v>
      </c>
      <c r="AS896" s="152">
        <v>12</v>
      </c>
      <c r="AW896" s="152">
        <v>3.5619999999999998</v>
      </c>
      <c r="AX896" s="151">
        <v>2980.1</v>
      </c>
      <c r="BG896" s="152">
        <v>148.68</v>
      </c>
      <c r="BH896" s="152">
        <v>17.727</v>
      </c>
      <c r="BI896" s="152">
        <v>141.18</v>
      </c>
      <c r="BJ896" s="152">
        <v>1038.4000000000001</v>
      </c>
      <c r="BK896" s="152">
        <v>178.46</v>
      </c>
      <c r="BO896" s="152">
        <v>915.65</v>
      </c>
      <c r="BP896" s="152">
        <v>131.94999999999999</v>
      </c>
      <c r="BQ896" s="152">
        <v>268.22000000000003</v>
      </c>
      <c r="BR896" s="152">
        <v>31.359000000000002</v>
      </c>
      <c r="BS896" s="152">
        <v>115.06</v>
      </c>
      <c r="BT896" s="152">
        <v>24.786999999999999</v>
      </c>
      <c r="BU896" s="152">
        <v>9.9930000000000003</v>
      </c>
      <c r="BV896" s="152">
        <v>35.142000000000003</v>
      </c>
      <c r="BW896" s="152">
        <v>4.7770000000000001</v>
      </c>
      <c r="BX896" s="152">
        <v>25.693999999999999</v>
      </c>
      <c r="BY896" s="152">
        <v>5.383</v>
      </c>
      <c r="BZ896" s="152">
        <v>14.611000000000001</v>
      </c>
      <c r="CA896" s="152">
        <v>1.87</v>
      </c>
      <c r="CB896" s="152">
        <v>14.631</v>
      </c>
      <c r="CC896" s="152">
        <v>1.873</v>
      </c>
    </row>
    <row r="897" spans="1:202">
      <c r="A897" s="151">
        <v>6179</v>
      </c>
      <c r="B897" s="152" t="s">
        <v>2850</v>
      </c>
      <c r="C897" s="152" t="s">
        <v>3040</v>
      </c>
      <c r="D897" s="152" t="s">
        <v>3041</v>
      </c>
      <c r="E897" s="152" t="s">
        <v>5543</v>
      </c>
      <c r="F897" s="152" t="s">
        <v>9342</v>
      </c>
      <c r="H897" s="151">
        <v>221190</v>
      </c>
      <c r="L897" s="153" t="s">
        <v>5544</v>
      </c>
      <c r="M897" s="153" t="s">
        <v>5545</v>
      </c>
      <c r="P897" s="152">
        <v>8.9578000000000007</v>
      </c>
      <c r="Q897" s="152">
        <v>39.8992</v>
      </c>
      <c r="R897" s="152" t="s">
        <v>2027</v>
      </c>
      <c r="S897" s="152" t="s">
        <v>5546</v>
      </c>
      <c r="T897" s="152">
        <v>63.3797</v>
      </c>
      <c r="U897" s="152">
        <v>0.54990000000000006</v>
      </c>
      <c r="V897" s="152">
        <v>7.5110000000000001</v>
      </c>
      <c r="X897" s="152">
        <v>7.5438999999999998</v>
      </c>
      <c r="AA897" s="152">
        <v>2.1299999999999999E-2</v>
      </c>
      <c r="AB897" s="152">
        <v>0.35599999999999998</v>
      </c>
      <c r="AC897" s="152">
        <v>0.3337</v>
      </c>
      <c r="AD897" s="152">
        <v>2.5065</v>
      </c>
      <c r="AE897" s="152">
        <v>4.1387</v>
      </c>
      <c r="AI897" s="152">
        <v>86.787899999999993</v>
      </c>
      <c r="AJ897" s="152">
        <v>4.13</v>
      </c>
      <c r="AK897" s="156">
        <f t="shared" si="13"/>
        <v>1.67E-2</v>
      </c>
      <c r="AL897" s="151">
        <v>167</v>
      </c>
      <c r="AM897" s="151">
        <v>2978</v>
      </c>
      <c r="AN897" s="151">
        <v>595</v>
      </c>
      <c r="AO897" s="151">
        <v>2139</v>
      </c>
      <c r="AQ897" s="152">
        <v>71</v>
      </c>
      <c r="AS897" s="152">
        <v>12</v>
      </c>
      <c r="AW897" s="152">
        <v>3.2719999999999998</v>
      </c>
      <c r="AX897" s="151">
        <v>3325.7</v>
      </c>
      <c r="BG897" s="152">
        <v>151.91999999999999</v>
      </c>
      <c r="BH897" s="152">
        <v>17.344999999999999</v>
      </c>
      <c r="BI897" s="152">
        <v>146.32</v>
      </c>
      <c r="BJ897" s="152">
        <v>1045.7</v>
      </c>
      <c r="BK897" s="152">
        <v>184.74</v>
      </c>
      <c r="BO897" s="152">
        <v>991.94</v>
      </c>
      <c r="BP897" s="152">
        <v>143.25</v>
      </c>
      <c r="BQ897" s="152">
        <v>292.60000000000002</v>
      </c>
      <c r="BR897" s="152">
        <v>34.253</v>
      </c>
      <c r="BS897" s="152">
        <v>125.59</v>
      </c>
      <c r="BT897" s="152">
        <v>26.024000000000001</v>
      </c>
      <c r="BU897" s="152">
        <v>9.1989999999999998</v>
      </c>
      <c r="BV897" s="152">
        <v>37.165999999999997</v>
      </c>
      <c r="BW897" s="152">
        <v>5.8120000000000003</v>
      </c>
      <c r="BX897" s="152">
        <v>31.940999999999999</v>
      </c>
      <c r="BY897" s="152">
        <v>5.9749999999999996</v>
      </c>
      <c r="BZ897" s="152">
        <v>15.529</v>
      </c>
      <c r="CA897" s="152">
        <v>1.992</v>
      </c>
      <c r="CB897" s="152">
        <v>15.842000000000001</v>
      </c>
      <c r="CC897" s="152">
        <v>2.0760000000000001</v>
      </c>
    </row>
    <row r="898" spans="1:202">
      <c r="A898" s="151">
        <v>6180</v>
      </c>
      <c r="B898" s="152" t="s">
        <v>2850</v>
      </c>
      <c r="C898" s="152" t="s">
        <v>3040</v>
      </c>
      <c r="D898" s="152" t="s">
        <v>3041</v>
      </c>
      <c r="E898" s="152" t="s">
        <v>5543</v>
      </c>
      <c r="F898" s="152" t="s">
        <v>9343</v>
      </c>
      <c r="H898" s="151">
        <v>221190</v>
      </c>
      <c r="L898" s="153" t="s">
        <v>5544</v>
      </c>
      <c r="M898" s="153" t="s">
        <v>5638</v>
      </c>
      <c r="P898" s="152">
        <v>8.9578000000000007</v>
      </c>
      <c r="Q898" s="152">
        <v>39.8992</v>
      </c>
      <c r="R898" s="152" t="s">
        <v>2027</v>
      </c>
      <c r="S898" s="152" t="s">
        <v>5546</v>
      </c>
      <c r="T898" s="152">
        <v>70.688599999999994</v>
      </c>
      <c r="U898" s="152">
        <v>0.49790000000000001</v>
      </c>
      <c r="V898" s="152">
        <v>8.3932000000000002</v>
      </c>
      <c r="X898" s="152">
        <v>7.5849000000000002</v>
      </c>
      <c r="AB898" s="152">
        <v>0.32819999999999999</v>
      </c>
      <c r="AC898" s="152">
        <v>0.36720000000000003</v>
      </c>
      <c r="AD898" s="152">
        <v>4.1315</v>
      </c>
      <c r="AE898" s="152">
        <v>4.1658999999999997</v>
      </c>
      <c r="AF898" s="152">
        <v>0.02</v>
      </c>
      <c r="AI898" s="152">
        <v>96.65</v>
      </c>
      <c r="AJ898" s="152">
        <v>4.08</v>
      </c>
      <c r="AK898" s="156">
        <f t="shared" si="13"/>
        <v>2.3599999999999999E-2</v>
      </c>
      <c r="AL898" s="151">
        <v>236</v>
      </c>
      <c r="AM898" s="151">
        <v>2666</v>
      </c>
      <c r="AN898" s="151">
        <v>467</v>
      </c>
      <c r="AO898" s="151">
        <v>1886</v>
      </c>
      <c r="AQ898" s="152">
        <v>71</v>
      </c>
      <c r="AS898" s="152">
        <v>12</v>
      </c>
      <c r="AW898" s="152">
        <v>3.8170000000000002</v>
      </c>
      <c r="AX898" s="151">
        <v>2913.4</v>
      </c>
      <c r="BG898" s="152">
        <v>147.63</v>
      </c>
      <c r="BH898" s="152">
        <v>14.927</v>
      </c>
      <c r="BI898" s="152">
        <v>137.93</v>
      </c>
      <c r="BJ898" s="152">
        <v>1041.3</v>
      </c>
      <c r="BK898" s="152">
        <v>176.82</v>
      </c>
      <c r="BO898" s="152">
        <v>874.28</v>
      </c>
      <c r="BP898" s="152">
        <v>126.61</v>
      </c>
      <c r="BQ898" s="152">
        <v>258.13</v>
      </c>
      <c r="BR898" s="152">
        <v>29.364999999999998</v>
      </c>
      <c r="BS898" s="152">
        <v>123.98</v>
      </c>
      <c r="BT898" s="152">
        <v>24.041</v>
      </c>
      <c r="BU898" s="152">
        <v>11.019</v>
      </c>
      <c r="BV898" s="152">
        <v>44.54</v>
      </c>
      <c r="BW898" s="152">
        <v>5.2030000000000003</v>
      </c>
      <c r="BX898" s="152">
        <v>27.295999999999999</v>
      </c>
      <c r="BY898" s="152">
        <v>5.4290000000000003</v>
      </c>
      <c r="BZ898" s="152">
        <v>16.507999999999999</v>
      </c>
      <c r="CA898" s="152">
        <v>1.722</v>
      </c>
      <c r="CB898" s="152">
        <v>11.359</v>
      </c>
      <c r="CC898" s="152">
        <v>2.0179999999999998</v>
      </c>
    </row>
    <row r="899" spans="1:202">
      <c r="A899" s="151">
        <v>6181</v>
      </c>
      <c r="B899" s="152" t="s">
        <v>2850</v>
      </c>
      <c r="C899" s="152" t="s">
        <v>3040</v>
      </c>
      <c r="D899" s="152" t="s">
        <v>3041</v>
      </c>
      <c r="E899" s="152" t="s">
        <v>5543</v>
      </c>
      <c r="F899" s="152" t="s">
        <v>9344</v>
      </c>
      <c r="H899" s="151">
        <v>221190</v>
      </c>
      <c r="L899" s="153" t="s">
        <v>5544</v>
      </c>
      <c r="M899" s="153" t="s">
        <v>5757</v>
      </c>
      <c r="P899" s="152">
        <v>8.9578000000000007</v>
      </c>
      <c r="Q899" s="152">
        <v>39.8992</v>
      </c>
      <c r="R899" s="152" t="s">
        <v>2027</v>
      </c>
      <c r="S899" s="152" t="s">
        <v>5546</v>
      </c>
      <c r="T899" s="152">
        <v>73.313000000000002</v>
      </c>
      <c r="U899" s="152">
        <v>0.35830000000000001</v>
      </c>
      <c r="V899" s="152">
        <v>8.1737000000000002</v>
      </c>
      <c r="X899" s="152">
        <v>6.6559999999999997</v>
      </c>
      <c r="AA899" s="152">
        <v>1.8800000000000001E-2</v>
      </c>
      <c r="AB899" s="152">
        <v>0.29349999999999998</v>
      </c>
      <c r="AC899" s="152">
        <v>0.32379999999999998</v>
      </c>
      <c r="AD899" s="152">
        <v>4.2332999999999998</v>
      </c>
      <c r="AE899" s="152">
        <v>4.1994999999999996</v>
      </c>
      <c r="AI899" s="152">
        <v>98.233400000000003</v>
      </c>
      <c r="AJ899" s="152">
        <v>3.59</v>
      </c>
      <c r="AK899" s="156">
        <f t="shared" ref="AK899:AK962" si="14">AL899/10000</f>
        <v>0.02</v>
      </c>
      <c r="AL899" s="151">
        <v>200</v>
      </c>
      <c r="AM899" s="151">
        <v>3428</v>
      </c>
      <c r="AN899" s="151">
        <v>425</v>
      </c>
      <c r="AO899" s="151">
        <v>2841</v>
      </c>
      <c r="AQ899" s="152">
        <v>85</v>
      </c>
      <c r="AS899" s="152">
        <v>17</v>
      </c>
      <c r="AW899" s="152">
        <v>3.238</v>
      </c>
      <c r="AX899" s="151">
        <v>2165.5</v>
      </c>
      <c r="BG899" s="152">
        <v>173.89</v>
      </c>
      <c r="BH899" s="152">
        <v>16.474</v>
      </c>
      <c r="BI899" s="152">
        <v>169.66</v>
      </c>
      <c r="BJ899" s="152">
        <v>1285.2</v>
      </c>
      <c r="BK899" s="152">
        <v>222.88</v>
      </c>
      <c r="BO899" s="152">
        <v>604.04999999999995</v>
      </c>
      <c r="BP899" s="152">
        <v>162.44999999999999</v>
      </c>
      <c r="BQ899" s="152">
        <v>326.98</v>
      </c>
      <c r="BR899" s="152">
        <v>36.1</v>
      </c>
      <c r="BS899" s="152">
        <v>140.13999999999999</v>
      </c>
      <c r="BT899" s="152">
        <v>26.789000000000001</v>
      </c>
      <c r="BU899" s="152">
        <v>8.7590000000000003</v>
      </c>
      <c r="BV899" s="152">
        <v>52.908000000000001</v>
      </c>
      <c r="BW899" s="152">
        <v>6.2969999999999997</v>
      </c>
      <c r="BX899" s="152">
        <v>36.75</v>
      </c>
      <c r="BY899" s="152">
        <v>6.67</v>
      </c>
      <c r="BZ899" s="152">
        <v>19.582000000000001</v>
      </c>
      <c r="CA899" s="152">
        <v>2.5840000000000001</v>
      </c>
      <c r="CB899" s="152">
        <v>16.032</v>
      </c>
      <c r="CC899" s="152">
        <v>2.3690000000000002</v>
      </c>
    </row>
    <row r="900" spans="1:202">
      <c r="A900" s="151">
        <v>6182</v>
      </c>
      <c r="B900" s="152" t="s">
        <v>2850</v>
      </c>
      <c r="C900" s="152" t="s">
        <v>3040</v>
      </c>
      <c r="D900" s="152" t="s">
        <v>3041</v>
      </c>
      <c r="E900" s="152" t="s">
        <v>5543</v>
      </c>
      <c r="F900" s="152" t="s">
        <v>9345</v>
      </c>
      <c r="H900" s="151">
        <v>221190</v>
      </c>
      <c r="L900" s="153" t="s">
        <v>5544</v>
      </c>
      <c r="M900" s="153" t="s">
        <v>5746</v>
      </c>
      <c r="P900" s="152">
        <v>8.9578000000000007</v>
      </c>
      <c r="Q900" s="152">
        <v>39.8992</v>
      </c>
      <c r="R900" s="152" t="s">
        <v>2027</v>
      </c>
      <c r="S900" s="152" t="s">
        <v>5546</v>
      </c>
      <c r="T900" s="152">
        <v>72.997600000000006</v>
      </c>
      <c r="U900" s="152">
        <v>0.28810000000000002</v>
      </c>
      <c r="V900" s="152">
        <v>8.4602000000000004</v>
      </c>
      <c r="X900" s="152">
        <v>6.7417999999999996</v>
      </c>
      <c r="AA900" s="152">
        <v>2.06E-2</v>
      </c>
      <c r="AB900" s="152">
        <v>0.28670000000000001</v>
      </c>
      <c r="AC900" s="152">
        <v>0.27700000000000002</v>
      </c>
      <c r="AD900" s="152">
        <v>4.3563999999999998</v>
      </c>
      <c r="AE900" s="152">
        <v>4.1835000000000004</v>
      </c>
      <c r="AF900" s="152">
        <v>2.1999999999999999E-2</v>
      </c>
      <c r="AI900" s="152">
        <v>98.331299999999999</v>
      </c>
      <c r="AJ900" s="152">
        <v>3.44</v>
      </c>
      <c r="AK900" s="156">
        <f t="shared" si="14"/>
        <v>3.6400000000000002E-2</v>
      </c>
      <c r="AL900" s="151">
        <v>364</v>
      </c>
      <c r="AM900" s="151">
        <v>3470</v>
      </c>
      <c r="AN900" s="151">
        <v>395</v>
      </c>
      <c r="AO900" s="151">
        <v>3001</v>
      </c>
      <c r="AQ900" s="152">
        <v>81</v>
      </c>
      <c r="AS900" s="152">
        <v>18</v>
      </c>
      <c r="AW900" s="152">
        <v>3.9420000000000002</v>
      </c>
      <c r="AX900" s="151">
        <v>1661.3</v>
      </c>
      <c r="BG900" s="152">
        <v>163.77000000000001</v>
      </c>
      <c r="BH900" s="152">
        <v>13.68</v>
      </c>
      <c r="BI900" s="152">
        <v>179.86</v>
      </c>
      <c r="BJ900" s="152">
        <v>1432</v>
      </c>
      <c r="BK900" s="152">
        <v>244.67</v>
      </c>
      <c r="BO900" s="152">
        <v>588.12</v>
      </c>
      <c r="BP900" s="152">
        <v>172.88</v>
      </c>
      <c r="BQ900" s="152">
        <v>345.7</v>
      </c>
      <c r="BR900" s="152">
        <v>37.381</v>
      </c>
      <c r="BS900" s="152">
        <v>156.77000000000001</v>
      </c>
      <c r="BT900" s="152">
        <v>31.15</v>
      </c>
      <c r="BU900" s="152">
        <v>8.9179999999999993</v>
      </c>
      <c r="BV900" s="152">
        <v>45.807000000000002</v>
      </c>
      <c r="BW900" s="152">
        <v>5.4379999999999997</v>
      </c>
      <c r="BX900" s="152">
        <v>35.198</v>
      </c>
      <c r="BY900" s="152">
        <v>7.3979999999999997</v>
      </c>
      <c r="BZ900" s="152">
        <v>20.27</v>
      </c>
      <c r="CA900" s="152">
        <v>2.7160000000000002</v>
      </c>
      <c r="CB900" s="152">
        <v>16.869</v>
      </c>
      <c r="CC900" s="152">
        <v>2.7109999999999999</v>
      </c>
    </row>
    <row r="901" spans="1:202">
      <c r="A901" s="151">
        <v>6183</v>
      </c>
      <c r="B901" s="152" t="s">
        <v>2850</v>
      </c>
      <c r="C901" s="152" t="s">
        <v>3040</v>
      </c>
      <c r="D901" s="152" t="s">
        <v>3041</v>
      </c>
      <c r="E901" s="152" t="s">
        <v>5543</v>
      </c>
      <c r="F901" s="152" t="s">
        <v>9346</v>
      </c>
      <c r="H901" s="151">
        <v>221190</v>
      </c>
      <c r="L901" s="153" t="s">
        <v>5544</v>
      </c>
      <c r="M901" s="153" t="s">
        <v>5766</v>
      </c>
      <c r="P901" s="152">
        <v>8.9578000000000007</v>
      </c>
      <c r="Q901" s="152">
        <v>39.8992</v>
      </c>
      <c r="R901" s="152" t="s">
        <v>2027</v>
      </c>
      <c r="S901" s="152" t="s">
        <v>5546</v>
      </c>
      <c r="T901" s="152">
        <v>73.480400000000003</v>
      </c>
      <c r="U901" s="152">
        <v>0.28239999999999998</v>
      </c>
      <c r="V901" s="152">
        <v>8.4794999999999998</v>
      </c>
      <c r="X901" s="152">
        <v>6.1993</v>
      </c>
      <c r="AA901" s="152">
        <v>1.9099999999999999E-2</v>
      </c>
      <c r="AB901" s="152">
        <v>0.28039999999999998</v>
      </c>
      <c r="AC901" s="152">
        <v>0.26600000000000001</v>
      </c>
      <c r="AD901" s="152">
        <v>4.5952000000000002</v>
      </c>
      <c r="AE901" s="152">
        <v>4.3747999999999996</v>
      </c>
      <c r="AI901" s="152">
        <v>98.689499999999995</v>
      </c>
      <c r="AJ901" s="152">
        <v>3.82</v>
      </c>
      <c r="AK901" s="156">
        <f t="shared" si="14"/>
        <v>1.7500000000000002E-2</v>
      </c>
      <c r="AL901" s="151">
        <v>175</v>
      </c>
      <c r="AM901" s="151">
        <v>3512</v>
      </c>
      <c r="AN901" s="151">
        <v>357</v>
      </c>
      <c r="AO901" s="151">
        <v>2869</v>
      </c>
      <c r="AQ901" s="152">
        <v>21</v>
      </c>
      <c r="AS901" s="152">
        <v>16</v>
      </c>
      <c r="AW901" s="152">
        <v>3.85</v>
      </c>
      <c r="AX901" s="151">
        <v>1779.7</v>
      </c>
      <c r="BG901" s="152">
        <v>185.72</v>
      </c>
      <c r="BH901" s="152">
        <v>12.64</v>
      </c>
      <c r="BI901" s="152">
        <v>169.25</v>
      </c>
      <c r="BJ901" s="152">
        <v>1290.7</v>
      </c>
      <c r="BK901" s="152">
        <v>222.32</v>
      </c>
      <c r="BO901" s="152">
        <v>519.76</v>
      </c>
      <c r="BP901" s="152">
        <v>162.38999999999999</v>
      </c>
      <c r="BQ901" s="152">
        <v>322.02999999999997</v>
      </c>
      <c r="BR901" s="152">
        <v>35.274000000000001</v>
      </c>
      <c r="BS901" s="152">
        <v>134.29</v>
      </c>
      <c r="BT901" s="152">
        <v>29.265999999999998</v>
      </c>
      <c r="BU901" s="152">
        <v>8.8010000000000002</v>
      </c>
      <c r="BV901" s="152">
        <v>48.465000000000003</v>
      </c>
      <c r="BW901" s="152">
        <v>5.6260000000000003</v>
      </c>
      <c r="BX901" s="152">
        <v>36.329000000000001</v>
      </c>
      <c r="BY901" s="152">
        <v>6.07</v>
      </c>
      <c r="BZ901" s="152">
        <v>17.968</v>
      </c>
      <c r="CA901" s="152">
        <v>2.613</v>
      </c>
      <c r="CB901" s="152">
        <v>15.975</v>
      </c>
      <c r="CC901" s="152">
        <v>2.7469999999999999</v>
      </c>
    </row>
    <row r="902" spans="1:202">
      <c r="A902" s="151">
        <v>6184</v>
      </c>
      <c r="B902" s="152" t="s">
        <v>2850</v>
      </c>
      <c r="C902" s="152" t="s">
        <v>3040</v>
      </c>
      <c r="D902" s="152" t="s">
        <v>3041</v>
      </c>
      <c r="E902" s="152" t="s">
        <v>3272</v>
      </c>
      <c r="F902" s="152" t="s">
        <v>9347</v>
      </c>
      <c r="H902" s="151">
        <v>221200</v>
      </c>
      <c r="K902" s="152" t="s">
        <v>3273</v>
      </c>
      <c r="L902" s="153" t="s">
        <v>5569</v>
      </c>
      <c r="M902" s="153" t="s">
        <v>5659</v>
      </c>
      <c r="P902" s="152">
        <v>8.8155999999999999</v>
      </c>
      <c r="Q902" s="152">
        <v>39.6995</v>
      </c>
      <c r="R902" s="152" t="s">
        <v>2866</v>
      </c>
      <c r="S902" s="152" t="s">
        <v>5546</v>
      </c>
      <c r="T902" s="152">
        <v>71.056200000000004</v>
      </c>
      <c r="U902" s="152">
        <v>0.18709999999999999</v>
      </c>
      <c r="V902" s="152">
        <v>7.7290999999999999</v>
      </c>
      <c r="X902" s="152">
        <v>7.4451000000000001</v>
      </c>
      <c r="AA902" s="152">
        <v>1.6199999999999999E-2</v>
      </c>
      <c r="AB902" s="152">
        <v>0.3518</v>
      </c>
      <c r="AC902" s="152">
        <v>0.21690000000000001</v>
      </c>
      <c r="AD902" s="152">
        <v>6.1058000000000003</v>
      </c>
      <c r="AE902" s="152">
        <v>4.1768999999999998</v>
      </c>
      <c r="AI902" s="152">
        <v>98.048000000000002</v>
      </c>
      <c r="AJ902" s="152">
        <v>0.77</v>
      </c>
      <c r="AK902" s="156">
        <f t="shared" si="14"/>
        <v>2.1399999999999999E-2</v>
      </c>
      <c r="AL902" s="151">
        <v>214</v>
      </c>
      <c r="AM902" s="151">
        <v>3302</v>
      </c>
      <c r="AN902" s="151">
        <v>584</v>
      </c>
      <c r="AO902" s="151">
        <v>2166</v>
      </c>
      <c r="AQ902" s="152">
        <v>19</v>
      </c>
      <c r="AS902" s="152">
        <v>18</v>
      </c>
      <c r="AW902" s="152">
        <v>3.8159999999999998</v>
      </c>
      <c r="AX902" s="151">
        <v>1109.5</v>
      </c>
      <c r="BG902" s="152">
        <v>195.81</v>
      </c>
      <c r="BH902" s="152">
        <v>7.3460000000000001</v>
      </c>
      <c r="BI902" s="152">
        <v>173.1</v>
      </c>
      <c r="BJ902" s="152">
        <v>1322</v>
      </c>
      <c r="BK902" s="152">
        <v>216</v>
      </c>
      <c r="BO902" s="152">
        <v>290</v>
      </c>
      <c r="BP902" s="152">
        <v>156.63999999999999</v>
      </c>
      <c r="BQ902" s="152">
        <v>303.19</v>
      </c>
      <c r="BR902" s="152">
        <v>34.35</v>
      </c>
      <c r="BS902" s="152">
        <v>144.33000000000001</v>
      </c>
      <c r="BT902" s="152">
        <v>30.53</v>
      </c>
      <c r="BU902" s="152">
        <v>7.8150000000000004</v>
      </c>
      <c r="BV902" s="152">
        <v>42.676000000000002</v>
      </c>
      <c r="BW902" s="152">
        <v>6.01</v>
      </c>
      <c r="BX902" s="152">
        <v>33.601999999999997</v>
      </c>
      <c r="BY902" s="152">
        <v>6.7190000000000003</v>
      </c>
      <c r="BZ902" s="152">
        <v>20.856000000000002</v>
      </c>
      <c r="CA902" s="152">
        <v>2.9569999999999999</v>
      </c>
      <c r="CB902" s="152">
        <v>15.396000000000001</v>
      </c>
      <c r="CC902" s="152">
        <v>2.41</v>
      </c>
    </row>
    <row r="903" spans="1:202">
      <c r="A903" s="151">
        <v>6185</v>
      </c>
      <c r="B903" s="152" t="s">
        <v>2850</v>
      </c>
      <c r="C903" s="152" t="s">
        <v>3040</v>
      </c>
      <c r="D903" s="152" t="s">
        <v>3041</v>
      </c>
      <c r="E903" s="152" t="s">
        <v>3272</v>
      </c>
      <c r="F903" s="152" t="s">
        <v>9348</v>
      </c>
      <c r="H903" s="151">
        <v>221200</v>
      </c>
      <c r="K903" s="152" t="s">
        <v>3273</v>
      </c>
      <c r="L903" s="153" t="s">
        <v>5569</v>
      </c>
      <c r="M903" s="153" t="s">
        <v>5617</v>
      </c>
      <c r="P903" s="152">
        <v>8.8155999999999999</v>
      </c>
      <c r="Q903" s="152">
        <v>39.6995</v>
      </c>
      <c r="R903" s="152" t="s">
        <v>2866</v>
      </c>
      <c r="S903" s="152" t="s">
        <v>5546</v>
      </c>
      <c r="T903" s="152">
        <v>70.307000000000002</v>
      </c>
      <c r="U903" s="152">
        <v>0.17510000000000001</v>
      </c>
      <c r="V903" s="152">
        <v>7.5313999999999997</v>
      </c>
      <c r="X903" s="152">
        <v>7.3844000000000003</v>
      </c>
      <c r="AB903" s="152">
        <v>0.36259999999999998</v>
      </c>
      <c r="AC903" s="152">
        <v>0.2424</v>
      </c>
      <c r="AD903" s="152">
        <v>6.7045000000000003</v>
      </c>
      <c r="AE903" s="152">
        <v>3.9843000000000002</v>
      </c>
      <c r="AF903" s="152">
        <v>3.8199999999999998E-2</v>
      </c>
      <c r="AI903" s="152">
        <v>96.7958</v>
      </c>
      <c r="AJ903" s="152">
        <v>2.57</v>
      </c>
      <c r="AK903" s="156">
        <f t="shared" si="14"/>
        <v>7.1999999999999998E-3</v>
      </c>
      <c r="AL903" s="151">
        <v>72</v>
      </c>
      <c r="AM903" s="151">
        <v>4109</v>
      </c>
      <c r="AN903" s="151">
        <v>659</v>
      </c>
      <c r="AO903" s="151">
        <v>2373</v>
      </c>
      <c r="AQ903" s="152">
        <v>127</v>
      </c>
      <c r="AS903" s="152">
        <v>18</v>
      </c>
      <c r="AW903" s="152">
        <v>3.54</v>
      </c>
      <c r="AX903" s="151">
        <v>1097.5</v>
      </c>
      <c r="BG903" s="152">
        <v>213.99</v>
      </c>
      <c r="BH903" s="152">
        <v>7.9370000000000003</v>
      </c>
      <c r="BI903" s="152">
        <v>171.09</v>
      </c>
      <c r="BJ903" s="152">
        <v>1342.3</v>
      </c>
      <c r="BK903" s="152">
        <v>216.63</v>
      </c>
      <c r="BO903" s="152">
        <v>323.04000000000002</v>
      </c>
      <c r="BP903" s="152">
        <v>166.75</v>
      </c>
      <c r="BQ903" s="152">
        <v>330.76</v>
      </c>
      <c r="BR903" s="152">
        <v>38.4</v>
      </c>
      <c r="BS903" s="152">
        <v>145.74</v>
      </c>
      <c r="BT903" s="152">
        <v>27.431000000000001</v>
      </c>
      <c r="BU903" s="152">
        <v>8.3390000000000004</v>
      </c>
      <c r="BV903" s="152">
        <v>42.585999999999999</v>
      </c>
      <c r="BW903" s="152">
        <v>5.782</v>
      </c>
      <c r="BX903" s="152">
        <v>33.926000000000002</v>
      </c>
      <c r="BY903" s="152">
        <v>6.6719999999999997</v>
      </c>
      <c r="BZ903" s="152">
        <v>20.439</v>
      </c>
      <c r="CA903" s="152">
        <v>2.5059999999999998</v>
      </c>
      <c r="CB903" s="152">
        <v>16.228999999999999</v>
      </c>
      <c r="CC903" s="152">
        <v>2.3050000000000002</v>
      </c>
    </row>
    <row r="904" spans="1:202">
      <c r="A904" s="151">
        <v>6186</v>
      </c>
      <c r="B904" s="152" t="s">
        <v>2850</v>
      </c>
      <c r="C904" s="152" t="s">
        <v>3040</v>
      </c>
      <c r="D904" s="152" t="s">
        <v>3041</v>
      </c>
      <c r="E904" s="152" t="s">
        <v>3272</v>
      </c>
      <c r="F904" s="152" t="s">
        <v>9349</v>
      </c>
      <c r="H904" s="151">
        <v>221200</v>
      </c>
      <c r="K904" s="152" t="s">
        <v>3273</v>
      </c>
      <c r="L904" s="153" t="s">
        <v>5569</v>
      </c>
      <c r="M904" s="153" t="s">
        <v>5570</v>
      </c>
      <c r="P904" s="152">
        <v>8.8155999999999999</v>
      </c>
      <c r="Q904" s="152">
        <v>39.6995</v>
      </c>
      <c r="R904" s="152" t="s">
        <v>2866</v>
      </c>
      <c r="S904" s="152" t="s">
        <v>5546</v>
      </c>
      <c r="T904" s="152">
        <v>67.989599999999996</v>
      </c>
      <c r="U904" s="152">
        <v>0.18190000000000001</v>
      </c>
      <c r="V904" s="152">
        <v>7.3555999999999999</v>
      </c>
      <c r="X904" s="152">
        <v>7.1223000000000001</v>
      </c>
      <c r="AB904" s="152">
        <v>0.31</v>
      </c>
      <c r="AC904" s="152">
        <v>0.247</v>
      </c>
      <c r="AD904" s="152">
        <v>6.5133999999999999</v>
      </c>
      <c r="AE904" s="152">
        <v>3.6846000000000001</v>
      </c>
      <c r="AI904" s="152">
        <v>93.454099999999997</v>
      </c>
      <c r="AJ904" s="152">
        <v>3.64</v>
      </c>
      <c r="AK904" s="156">
        <f t="shared" si="14"/>
        <v>5.8999999999999999E-3</v>
      </c>
      <c r="AL904" s="151">
        <v>59</v>
      </c>
      <c r="AM904" s="151">
        <v>4078</v>
      </c>
      <c r="AN904" s="151">
        <v>497</v>
      </c>
      <c r="AO904" s="151">
        <v>2434</v>
      </c>
      <c r="AQ904" s="152">
        <v>141</v>
      </c>
      <c r="AS904" s="152">
        <v>18</v>
      </c>
      <c r="AW904" s="152">
        <v>3.718</v>
      </c>
      <c r="AX904" s="151">
        <v>1036</v>
      </c>
      <c r="BG904" s="152">
        <v>232.5</v>
      </c>
      <c r="BH904" s="152">
        <v>8.0839999999999996</v>
      </c>
      <c r="BI904" s="152">
        <v>166.05</v>
      </c>
      <c r="BJ904" s="152">
        <v>1301.3</v>
      </c>
      <c r="BK904" s="152">
        <v>216.83</v>
      </c>
      <c r="BO904" s="152">
        <v>326.68</v>
      </c>
      <c r="BP904" s="152">
        <v>165.79</v>
      </c>
      <c r="BQ904" s="152">
        <v>327.31</v>
      </c>
      <c r="BR904" s="152">
        <v>36.978000000000002</v>
      </c>
      <c r="BS904" s="152">
        <v>144.78</v>
      </c>
      <c r="BT904" s="152">
        <v>26.75</v>
      </c>
      <c r="BU904" s="152">
        <v>7.4219999999999997</v>
      </c>
      <c r="BV904" s="152">
        <v>38.683999999999997</v>
      </c>
      <c r="BW904" s="152">
        <v>5.8319999999999999</v>
      </c>
      <c r="BX904" s="152">
        <v>31.632000000000001</v>
      </c>
      <c r="BY904" s="152">
        <v>6.33</v>
      </c>
      <c r="BZ904" s="152">
        <v>19.119</v>
      </c>
      <c r="CA904" s="152">
        <v>2.5649999999999999</v>
      </c>
      <c r="CB904" s="152">
        <v>15.704000000000001</v>
      </c>
      <c r="CC904" s="152">
        <v>2.6549999999999998</v>
      </c>
    </row>
    <row r="905" spans="1:202">
      <c r="A905" s="151">
        <v>6187</v>
      </c>
      <c r="B905" s="152" t="s">
        <v>2850</v>
      </c>
      <c r="C905" s="152" t="s">
        <v>3040</v>
      </c>
      <c r="D905" s="152" t="s">
        <v>3041</v>
      </c>
      <c r="E905" s="152" t="s">
        <v>3272</v>
      </c>
      <c r="F905" s="152" t="s">
        <v>9350</v>
      </c>
      <c r="H905" s="151">
        <v>221200</v>
      </c>
      <c r="K905" s="152" t="s">
        <v>3273</v>
      </c>
      <c r="L905" s="153" t="s">
        <v>5569</v>
      </c>
      <c r="M905" s="153" t="s">
        <v>5623</v>
      </c>
      <c r="P905" s="152">
        <v>8.8155999999999999</v>
      </c>
      <c r="Q905" s="152">
        <v>39.6995</v>
      </c>
      <c r="R905" s="152" t="s">
        <v>2866</v>
      </c>
      <c r="S905" s="152" t="s">
        <v>5546</v>
      </c>
      <c r="T905" s="152">
        <v>70.440700000000007</v>
      </c>
      <c r="U905" s="152">
        <v>0.17879999999999999</v>
      </c>
      <c r="V905" s="152">
        <v>7.5857999999999999</v>
      </c>
      <c r="X905" s="152">
        <v>7.3451000000000004</v>
      </c>
      <c r="AB905" s="152">
        <v>0.30149999999999999</v>
      </c>
      <c r="AC905" s="152">
        <v>0.223</v>
      </c>
      <c r="AD905" s="152">
        <v>6.6199000000000003</v>
      </c>
      <c r="AE905" s="152">
        <v>3.8742999999999999</v>
      </c>
      <c r="AI905" s="152">
        <v>96.629499999999993</v>
      </c>
      <c r="AJ905" s="152">
        <v>3.02</v>
      </c>
      <c r="AK905" s="156">
        <f t="shared" si="14"/>
        <v>1.38E-2</v>
      </c>
      <c r="AL905" s="151">
        <v>138</v>
      </c>
      <c r="AM905" s="151">
        <v>4165</v>
      </c>
      <c r="AN905" s="151">
        <v>604</v>
      </c>
      <c r="AO905" s="151">
        <v>2394</v>
      </c>
      <c r="AQ905" s="152">
        <v>158</v>
      </c>
      <c r="AS905" s="152">
        <v>18</v>
      </c>
      <c r="AW905" s="152">
        <v>3.097</v>
      </c>
      <c r="AX905" s="151">
        <v>1078.8</v>
      </c>
      <c r="BG905" s="152">
        <v>219.27</v>
      </c>
      <c r="BH905" s="152">
        <v>8.859</v>
      </c>
      <c r="BI905" s="152">
        <v>170.87</v>
      </c>
      <c r="BJ905" s="152">
        <v>1331.9</v>
      </c>
      <c r="BK905" s="152">
        <v>217.02</v>
      </c>
      <c r="BO905" s="152">
        <v>315.73</v>
      </c>
      <c r="BP905" s="152">
        <v>163.98</v>
      </c>
      <c r="BQ905" s="152">
        <v>325.57</v>
      </c>
      <c r="BR905" s="152">
        <v>37.625</v>
      </c>
      <c r="BS905" s="152">
        <v>146.80000000000001</v>
      </c>
      <c r="BT905" s="152">
        <v>32.704000000000001</v>
      </c>
      <c r="BU905" s="152">
        <v>8.3800000000000008</v>
      </c>
      <c r="BV905" s="152">
        <v>44.759</v>
      </c>
      <c r="BW905" s="152">
        <v>5.5039999999999996</v>
      </c>
      <c r="BX905" s="152">
        <v>33.621000000000002</v>
      </c>
      <c r="BY905" s="152">
        <v>6.85</v>
      </c>
      <c r="BZ905" s="152">
        <v>19.170999999999999</v>
      </c>
      <c r="CA905" s="152">
        <v>2.77</v>
      </c>
      <c r="CB905" s="152">
        <v>14.961</v>
      </c>
      <c r="CC905" s="152">
        <v>2.5489999999999999</v>
      </c>
    </row>
    <row r="906" spans="1:202">
      <c r="A906" s="151">
        <v>6189</v>
      </c>
      <c r="B906" s="152" t="s">
        <v>2850</v>
      </c>
      <c r="C906" s="152" t="s">
        <v>3040</v>
      </c>
      <c r="D906" s="152" t="s">
        <v>3041</v>
      </c>
      <c r="E906" s="152" t="s">
        <v>3272</v>
      </c>
      <c r="F906" s="152" t="s">
        <v>9351</v>
      </c>
      <c r="H906" s="151">
        <v>221200</v>
      </c>
      <c r="K906" s="152" t="s">
        <v>3273</v>
      </c>
      <c r="L906" s="153" t="s">
        <v>3555</v>
      </c>
      <c r="M906" s="153" t="s">
        <v>3556</v>
      </c>
      <c r="P906" s="152">
        <v>8.8338599999999996</v>
      </c>
      <c r="Q906" s="152">
        <v>39.712020000000003</v>
      </c>
      <c r="R906" s="152" t="s">
        <v>2027</v>
      </c>
      <c r="S906" s="152" t="s">
        <v>2716</v>
      </c>
      <c r="T906" s="152">
        <v>47.625500000000002</v>
      </c>
      <c r="U906" s="152">
        <v>2.6718000000000002</v>
      </c>
      <c r="V906" s="152">
        <v>16.261099999999999</v>
      </c>
      <c r="X906" s="152">
        <v>11.5662</v>
      </c>
      <c r="AA906" s="152">
        <v>4.6840000000000002</v>
      </c>
      <c r="AB906" s="152">
        <v>0.2263</v>
      </c>
      <c r="AC906" s="152">
        <v>10.952299999999999</v>
      </c>
      <c r="AD906" s="152">
        <v>2.2726000000000002</v>
      </c>
      <c r="AE906" s="152">
        <v>1.5814999999999999</v>
      </c>
      <c r="AF906" s="152">
        <v>0.67290000000000005</v>
      </c>
      <c r="AI906" s="152">
        <v>98.972999999999999</v>
      </c>
      <c r="AJ906" s="152">
        <v>0.14000000000000001</v>
      </c>
      <c r="AK906" s="156">
        <f t="shared" si="14"/>
        <v>1.4800000000000001E-2</v>
      </c>
      <c r="AL906" s="151">
        <v>148</v>
      </c>
      <c r="AM906" s="151">
        <v>1002</v>
      </c>
      <c r="AN906" s="151">
        <v>2320</v>
      </c>
      <c r="AO906" s="151">
        <v>756</v>
      </c>
      <c r="AS906" s="152">
        <v>3</v>
      </c>
      <c r="AW906" s="152">
        <v>31.175999999999998</v>
      </c>
      <c r="AX906" s="151">
        <v>16122</v>
      </c>
      <c r="BG906" s="152">
        <v>39.340000000000003</v>
      </c>
      <c r="BH906" s="152">
        <v>644.36</v>
      </c>
      <c r="BI906" s="152">
        <v>31.36</v>
      </c>
      <c r="BJ906" s="152">
        <v>186.8</v>
      </c>
      <c r="BK906" s="152">
        <v>47.56</v>
      </c>
      <c r="BO906" s="152">
        <v>478.92</v>
      </c>
      <c r="BP906" s="152">
        <v>37.81</v>
      </c>
      <c r="BQ906" s="152">
        <v>79.16</v>
      </c>
      <c r="BR906" s="152">
        <v>9.1790000000000003</v>
      </c>
      <c r="BS906" s="152">
        <v>44.9</v>
      </c>
      <c r="BT906" s="152">
        <v>8.343</v>
      </c>
      <c r="BU906" s="152">
        <v>3.3180000000000001</v>
      </c>
      <c r="BV906" s="152">
        <v>6.4409999999999998</v>
      </c>
      <c r="BX906" s="152">
        <v>5.3680000000000003</v>
      </c>
      <c r="BY906" s="152">
        <v>1.07</v>
      </c>
      <c r="BZ906" s="152">
        <v>3.7370000000000001</v>
      </c>
      <c r="CB906" s="152">
        <v>3.3679999999999999</v>
      </c>
    </row>
    <row r="907" spans="1:202">
      <c r="A907" s="151">
        <v>6190</v>
      </c>
      <c r="B907" s="152" t="s">
        <v>2850</v>
      </c>
      <c r="C907" s="152" t="s">
        <v>3040</v>
      </c>
      <c r="D907" s="152" t="s">
        <v>3041</v>
      </c>
      <c r="E907" s="152" t="s">
        <v>3272</v>
      </c>
      <c r="F907" s="152" t="s">
        <v>9352</v>
      </c>
      <c r="H907" s="151">
        <v>221200</v>
      </c>
      <c r="K907" s="152" t="s">
        <v>3273</v>
      </c>
      <c r="L907" s="153" t="s">
        <v>3555</v>
      </c>
      <c r="M907" s="153" t="s">
        <v>3670</v>
      </c>
      <c r="P907" s="152">
        <v>8.8338599999999996</v>
      </c>
      <c r="Q907" s="152">
        <v>39.712020000000003</v>
      </c>
      <c r="R907" s="152" t="s">
        <v>2027</v>
      </c>
      <c r="S907" s="152" t="s">
        <v>2716</v>
      </c>
      <c r="T907" s="152">
        <v>47.983699999999999</v>
      </c>
      <c r="U907" s="152">
        <v>2.7999000000000001</v>
      </c>
      <c r="V907" s="152">
        <v>16.354800000000001</v>
      </c>
      <c r="X907" s="152">
        <v>11.5258</v>
      </c>
      <c r="AA907" s="152">
        <v>3.9443000000000001</v>
      </c>
      <c r="AB907" s="152">
        <v>0.2283</v>
      </c>
      <c r="AC907" s="152">
        <v>11.399800000000001</v>
      </c>
      <c r="AD907" s="152">
        <v>2.6231</v>
      </c>
      <c r="AE907" s="152">
        <v>1.4019999999999999</v>
      </c>
      <c r="AF907" s="152">
        <v>0.69669999999999999</v>
      </c>
      <c r="AI907" s="152">
        <v>99.338099999999997</v>
      </c>
      <c r="AJ907" s="152">
        <v>0.51</v>
      </c>
      <c r="AK907" s="156">
        <f t="shared" si="14"/>
        <v>5.04E-2</v>
      </c>
      <c r="AL907" s="151">
        <v>504</v>
      </c>
      <c r="AM907" s="151">
        <v>1036</v>
      </c>
      <c r="AN907" s="151">
        <v>2897</v>
      </c>
      <c r="AO907" s="151">
        <v>852</v>
      </c>
      <c r="AS907" s="152">
        <v>3</v>
      </c>
      <c r="AW907" s="152">
        <v>31.786999999999999</v>
      </c>
      <c r="AX907" s="151">
        <v>16635</v>
      </c>
      <c r="BG907" s="152">
        <v>33.451000000000001</v>
      </c>
      <c r="BH907" s="152">
        <v>697.26</v>
      </c>
      <c r="BI907" s="152">
        <v>32.959000000000003</v>
      </c>
      <c r="BJ907" s="152">
        <v>188.56</v>
      </c>
      <c r="BK907" s="152">
        <v>49.09</v>
      </c>
      <c r="BO907" s="152">
        <v>492.45</v>
      </c>
      <c r="BP907" s="152">
        <v>42.686999999999998</v>
      </c>
      <c r="BQ907" s="152">
        <v>86.24</v>
      </c>
      <c r="BR907" s="152">
        <v>9.73</v>
      </c>
      <c r="BS907" s="152">
        <v>33.9</v>
      </c>
      <c r="BT907" s="152">
        <v>8.7970000000000006</v>
      </c>
      <c r="BU907" s="152">
        <v>2.5179999999999998</v>
      </c>
      <c r="BV907" s="152">
        <v>10.29</v>
      </c>
      <c r="BW907" s="152">
        <v>1.3779999999999999</v>
      </c>
      <c r="BX907" s="152">
        <v>7.8869999999999996</v>
      </c>
      <c r="BY907" s="152">
        <v>1.341</v>
      </c>
      <c r="BZ907" s="152">
        <v>2.5019999999999998</v>
      </c>
      <c r="CB907" s="152">
        <v>3.0259999999999998</v>
      </c>
    </row>
    <row r="908" spans="1:202">
      <c r="A908" s="151">
        <v>6192</v>
      </c>
      <c r="B908" s="152" t="s">
        <v>2850</v>
      </c>
      <c r="C908" s="152" t="s">
        <v>3040</v>
      </c>
      <c r="D908" s="152" t="s">
        <v>3041</v>
      </c>
      <c r="E908" s="152" t="s">
        <v>3272</v>
      </c>
      <c r="F908" s="152" t="s">
        <v>9353</v>
      </c>
      <c r="H908" s="151">
        <v>221200</v>
      </c>
      <c r="K908" s="152" t="s">
        <v>3273</v>
      </c>
      <c r="L908" s="153" t="s">
        <v>3274</v>
      </c>
      <c r="M908" s="153" t="s">
        <v>3822</v>
      </c>
      <c r="P908" s="152">
        <v>8.8297100000000004</v>
      </c>
      <c r="Q908" s="152">
        <v>39.709809999999997</v>
      </c>
      <c r="R908" s="152" t="s">
        <v>2027</v>
      </c>
      <c r="S908" s="152" t="s">
        <v>2716</v>
      </c>
      <c r="T908" s="152">
        <v>48.397799999999997</v>
      </c>
      <c r="U908" s="152">
        <v>2.141</v>
      </c>
      <c r="V908" s="152">
        <v>16.441099999999999</v>
      </c>
      <c r="X908" s="152">
        <v>7.2507999999999999</v>
      </c>
      <c r="AA908" s="152">
        <v>5.8872</v>
      </c>
      <c r="AB908" s="152">
        <v>0.1196</v>
      </c>
      <c r="AC908" s="152">
        <v>13.017799999999999</v>
      </c>
      <c r="AD908" s="152">
        <v>2.9398</v>
      </c>
      <c r="AE908" s="152">
        <v>0.69689999999999996</v>
      </c>
      <c r="AF908" s="152">
        <v>0.36980000000000002</v>
      </c>
      <c r="AI908" s="152">
        <v>97.562100000000001</v>
      </c>
      <c r="AJ908" s="152">
        <v>1.05</v>
      </c>
      <c r="AK908" s="156">
        <f t="shared" si="14"/>
        <v>0.28349999999999997</v>
      </c>
      <c r="AL908" s="151">
        <v>2835</v>
      </c>
      <c r="AM908" s="151">
        <v>562</v>
      </c>
      <c r="AN908" s="151">
        <v>2645</v>
      </c>
      <c r="AO908" s="151">
        <v>287</v>
      </c>
      <c r="AQ908" s="152">
        <v>5</v>
      </c>
      <c r="AS908" s="152">
        <v>2</v>
      </c>
      <c r="AW908" s="152">
        <v>37.521000000000001</v>
      </c>
      <c r="AX908" s="151">
        <v>12539</v>
      </c>
      <c r="BG908" s="152">
        <v>13.318</v>
      </c>
      <c r="BH908" s="152">
        <v>426.91</v>
      </c>
      <c r="BI908" s="152">
        <v>22.617999999999999</v>
      </c>
      <c r="BJ908" s="152">
        <v>106.48</v>
      </c>
      <c r="BK908" s="152">
        <v>21.754000000000001</v>
      </c>
      <c r="BO908" s="152">
        <v>231.81</v>
      </c>
      <c r="BP908" s="152">
        <v>17.966000000000001</v>
      </c>
      <c r="BQ908" s="152">
        <v>43.514000000000003</v>
      </c>
      <c r="BR908" s="152">
        <v>4.9589999999999996</v>
      </c>
      <c r="BS908" s="152">
        <v>27.509</v>
      </c>
      <c r="BT908" s="152">
        <v>4.9939999999999998</v>
      </c>
      <c r="BU908" s="152">
        <v>1.62</v>
      </c>
      <c r="BV908" s="152">
        <v>3.69</v>
      </c>
      <c r="BX908" s="152">
        <v>4.415</v>
      </c>
      <c r="BZ908" s="152">
        <v>1.8109999999999999</v>
      </c>
      <c r="CB908" s="152">
        <v>2.0350000000000001</v>
      </c>
    </row>
    <row r="909" spans="1:202">
      <c r="A909" s="151">
        <v>6193</v>
      </c>
      <c r="B909" s="152" t="s">
        <v>2850</v>
      </c>
      <c r="C909" s="152" t="s">
        <v>3040</v>
      </c>
      <c r="D909" s="152" t="s">
        <v>3041</v>
      </c>
      <c r="E909" s="152" t="s">
        <v>3272</v>
      </c>
      <c r="F909" s="152" t="s">
        <v>9354</v>
      </c>
      <c r="H909" s="151">
        <v>221200</v>
      </c>
      <c r="K909" s="152" t="s">
        <v>3273</v>
      </c>
      <c r="L909" s="153" t="s">
        <v>3274</v>
      </c>
      <c r="M909" s="153" t="s">
        <v>3284</v>
      </c>
      <c r="P909" s="152">
        <v>8.8297100000000004</v>
      </c>
      <c r="Q909" s="152">
        <v>39.709809999999997</v>
      </c>
      <c r="R909" s="152" t="s">
        <v>2027</v>
      </c>
      <c r="S909" s="152" t="s">
        <v>2716</v>
      </c>
      <c r="T909" s="152">
        <v>46.460500000000003</v>
      </c>
      <c r="U909" s="152">
        <v>2.42</v>
      </c>
      <c r="V909" s="152">
        <v>15.683</v>
      </c>
      <c r="X909" s="152">
        <v>11.492000000000001</v>
      </c>
      <c r="AA909" s="152">
        <v>5.5303000000000004</v>
      </c>
      <c r="AB909" s="152">
        <v>0.19700000000000001</v>
      </c>
      <c r="AC909" s="152">
        <v>11.309699999999999</v>
      </c>
      <c r="AD909" s="152">
        <v>3.7612999999999999</v>
      </c>
      <c r="AE909" s="152">
        <v>1.1209</v>
      </c>
      <c r="AF909" s="152">
        <v>0.55549999999999999</v>
      </c>
      <c r="AI909" s="152">
        <v>99.022800000000004</v>
      </c>
      <c r="AJ909" s="152">
        <v>0.43</v>
      </c>
      <c r="AK909" s="156">
        <f t="shared" si="14"/>
        <v>9.2999999999999992E-3</v>
      </c>
      <c r="AL909" s="151">
        <v>93</v>
      </c>
      <c r="AM909" s="151">
        <v>882</v>
      </c>
      <c r="AN909" s="151">
        <v>2862</v>
      </c>
      <c r="AO909" s="151">
        <v>690</v>
      </c>
      <c r="AQ909" s="152">
        <v>8</v>
      </c>
      <c r="AS909" s="152">
        <v>3</v>
      </c>
      <c r="AW909" s="152">
        <v>35.61</v>
      </c>
      <c r="AX909" s="151">
        <v>15667</v>
      </c>
      <c r="BG909" s="152">
        <v>29.346</v>
      </c>
      <c r="BH909" s="152">
        <v>634.08000000000004</v>
      </c>
      <c r="BI909" s="152">
        <v>29.195</v>
      </c>
      <c r="BJ909" s="152">
        <v>167.94</v>
      </c>
      <c r="BK909" s="152">
        <v>39.962000000000003</v>
      </c>
      <c r="BO909" s="152">
        <v>435.21</v>
      </c>
      <c r="BP909" s="152">
        <v>35.79</v>
      </c>
      <c r="BQ909" s="152">
        <v>74.352999999999994</v>
      </c>
      <c r="BR909" s="152">
        <v>9.25</v>
      </c>
      <c r="BS909" s="152">
        <v>34.101999999999997</v>
      </c>
      <c r="BT909" s="152">
        <v>7.0720000000000001</v>
      </c>
      <c r="BU909" s="152">
        <v>2.8090000000000002</v>
      </c>
      <c r="BV909" s="152">
        <v>7.5549999999999997</v>
      </c>
      <c r="BW909" s="152">
        <v>1.3759999999999999</v>
      </c>
      <c r="BX909" s="152">
        <v>7.4</v>
      </c>
      <c r="BY909" s="152">
        <v>1.2709999999999999</v>
      </c>
      <c r="BZ909" s="152">
        <v>2.9790000000000001</v>
      </c>
      <c r="CB909" s="152">
        <v>2.6890000000000001</v>
      </c>
    </row>
    <row r="910" spans="1:202">
      <c r="A910" s="151">
        <v>6194</v>
      </c>
      <c r="B910" s="152" t="s">
        <v>2850</v>
      </c>
      <c r="C910" s="152" t="s">
        <v>3040</v>
      </c>
      <c r="D910" s="152" t="s">
        <v>3041</v>
      </c>
      <c r="E910" s="152" t="s">
        <v>3272</v>
      </c>
      <c r="F910" s="152" t="s">
        <v>9355</v>
      </c>
      <c r="H910" s="151">
        <v>221200</v>
      </c>
      <c r="K910" s="152" t="s">
        <v>3273</v>
      </c>
      <c r="L910" s="153" t="s">
        <v>3274</v>
      </c>
      <c r="M910" s="153" t="s">
        <v>3275</v>
      </c>
      <c r="P910" s="152">
        <v>8.8297100000000004</v>
      </c>
      <c r="Q910" s="152">
        <v>39.709809999999997</v>
      </c>
      <c r="R910" s="152" t="s">
        <v>2027</v>
      </c>
      <c r="S910" s="152" t="s">
        <v>2716</v>
      </c>
      <c r="T910" s="152">
        <v>46.394199999999998</v>
      </c>
      <c r="U910" s="152">
        <v>2.5615999999999999</v>
      </c>
      <c r="V910" s="152">
        <v>15.2699</v>
      </c>
      <c r="X910" s="152">
        <v>11.544600000000001</v>
      </c>
      <c r="AA910" s="152">
        <v>5.1932999999999998</v>
      </c>
      <c r="AB910" s="152">
        <v>0.2223</v>
      </c>
      <c r="AC910" s="152">
        <v>11.2699</v>
      </c>
      <c r="AD910" s="152">
        <v>3.6004</v>
      </c>
      <c r="AE910" s="152">
        <v>1.1616</v>
      </c>
      <c r="AF910" s="152">
        <v>0.54869999999999997</v>
      </c>
      <c r="AI910" s="152">
        <v>98.038200000000003</v>
      </c>
      <c r="AJ910" s="152">
        <v>0.75</v>
      </c>
      <c r="AK910" s="156">
        <f t="shared" si="14"/>
        <v>5.0900000000000001E-2</v>
      </c>
      <c r="AL910" s="151">
        <v>509</v>
      </c>
      <c r="AM910" s="151">
        <v>774</v>
      </c>
      <c r="AN910" s="151">
        <v>2045</v>
      </c>
      <c r="AO910" s="151">
        <v>630</v>
      </c>
      <c r="AQ910" s="152">
        <v>7</v>
      </c>
      <c r="AS910" s="152">
        <v>2</v>
      </c>
      <c r="AW910" s="152">
        <v>35.478000000000002</v>
      </c>
      <c r="AX910" s="151">
        <v>15118</v>
      </c>
      <c r="BG910" s="152">
        <v>27.481000000000002</v>
      </c>
      <c r="BH910" s="152">
        <v>616.71</v>
      </c>
      <c r="BI910" s="152">
        <v>29.184999999999999</v>
      </c>
      <c r="BJ910" s="152">
        <v>170.83</v>
      </c>
      <c r="BK910" s="152">
        <v>39.231999999999999</v>
      </c>
      <c r="BO910" s="152">
        <v>415.32</v>
      </c>
      <c r="BP910" s="152">
        <v>33.948999999999998</v>
      </c>
      <c r="BQ910" s="152">
        <v>70.323999999999998</v>
      </c>
      <c r="BR910" s="152">
        <v>7.7380000000000004</v>
      </c>
      <c r="BS910" s="152">
        <v>35.914999999999999</v>
      </c>
      <c r="BT910" s="152">
        <v>6.6050000000000004</v>
      </c>
      <c r="BU910" s="152">
        <v>2.9870000000000001</v>
      </c>
      <c r="BV910" s="152">
        <v>6.79</v>
      </c>
      <c r="BW910" s="152">
        <v>1.0269999999999999</v>
      </c>
      <c r="BX910" s="152">
        <v>5.1269999999999998</v>
      </c>
      <c r="BY910" s="152">
        <v>1.1519999999999999</v>
      </c>
      <c r="BZ910" s="152">
        <v>3.3260000000000001</v>
      </c>
      <c r="CB910" s="152">
        <v>3.6640000000000001</v>
      </c>
    </row>
    <row r="911" spans="1:202">
      <c r="A911" s="151">
        <v>6195</v>
      </c>
      <c r="B911" s="152" t="s">
        <v>2850</v>
      </c>
      <c r="C911" s="152" t="s">
        <v>3040</v>
      </c>
      <c r="D911" s="152" t="s">
        <v>3041</v>
      </c>
      <c r="E911" s="152" t="s">
        <v>3272</v>
      </c>
      <c r="F911" s="152" t="s">
        <v>9356</v>
      </c>
      <c r="H911" s="151">
        <v>221200</v>
      </c>
      <c r="K911" s="152" t="s">
        <v>3273</v>
      </c>
      <c r="L911" s="153" t="s">
        <v>3274</v>
      </c>
      <c r="M911" s="153" t="s">
        <v>3325</v>
      </c>
      <c r="P911" s="152">
        <v>8.8297100000000004</v>
      </c>
      <c r="Q911" s="152">
        <v>39.709809999999997</v>
      </c>
      <c r="R911" s="152" t="s">
        <v>2027</v>
      </c>
      <c r="S911" s="152" t="s">
        <v>2716</v>
      </c>
      <c r="T911" s="152">
        <v>46.627400000000002</v>
      </c>
      <c r="U911" s="152">
        <v>2.3567999999999998</v>
      </c>
      <c r="V911" s="152">
        <v>15.6585</v>
      </c>
      <c r="X911" s="152">
        <v>10.2286</v>
      </c>
      <c r="AA911" s="152">
        <v>5.2744999999999997</v>
      </c>
      <c r="AB911" s="152">
        <v>0.18390000000000001</v>
      </c>
      <c r="AC911" s="152">
        <v>11.216799999999999</v>
      </c>
      <c r="AD911" s="152">
        <v>3.5282</v>
      </c>
      <c r="AE911" s="152">
        <v>1.1894</v>
      </c>
      <c r="AF911" s="152">
        <v>0.5504</v>
      </c>
      <c r="AI911" s="152">
        <v>97.213300000000004</v>
      </c>
      <c r="AJ911" s="152">
        <v>0.84</v>
      </c>
      <c r="AK911" s="156">
        <f t="shared" si="14"/>
        <v>5.8999999999999997E-2</v>
      </c>
      <c r="AL911" s="151">
        <v>590</v>
      </c>
      <c r="AM911" s="151">
        <v>871</v>
      </c>
      <c r="AN911" s="151">
        <v>2274</v>
      </c>
      <c r="AO911" s="151">
        <v>648</v>
      </c>
      <c r="AQ911" s="152">
        <v>6</v>
      </c>
      <c r="AS911" s="152">
        <v>3</v>
      </c>
      <c r="AW911" s="152">
        <v>34.051000000000002</v>
      </c>
      <c r="AX911" s="151">
        <v>14937</v>
      </c>
      <c r="BG911" s="152">
        <v>29.992000000000001</v>
      </c>
      <c r="BH911" s="152">
        <v>614.04999999999995</v>
      </c>
      <c r="BI911" s="152">
        <v>28.69</v>
      </c>
      <c r="BJ911" s="152">
        <v>164.33</v>
      </c>
      <c r="BK911" s="152">
        <v>39.298000000000002</v>
      </c>
      <c r="BO911" s="152">
        <v>412.31</v>
      </c>
      <c r="BP911" s="152">
        <v>33.804000000000002</v>
      </c>
      <c r="BQ911" s="152">
        <v>65.820999999999998</v>
      </c>
      <c r="BR911" s="152">
        <v>7.694</v>
      </c>
      <c r="BS911" s="152">
        <v>41.877000000000002</v>
      </c>
      <c r="BT911" s="152">
        <v>5.6280000000000001</v>
      </c>
      <c r="BU911" s="152">
        <v>1.96</v>
      </c>
      <c r="BV911" s="152">
        <v>7.2119999999999997</v>
      </c>
      <c r="BX911" s="152">
        <v>4.8650000000000002</v>
      </c>
      <c r="BY911" s="152">
        <v>1.3540000000000001</v>
      </c>
      <c r="BZ911" s="152">
        <v>2.653</v>
      </c>
      <c r="CB911" s="152">
        <v>3.222</v>
      </c>
    </row>
    <row r="912" spans="1:202">
      <c r="A912" s="151">
        <v>6196</v>
      </c>
      <c r="B912" s="152" t="s">
        <v>2850</v>
      </c>
      <c r="C912" s="152" t="s">
        <v>3040</v>
      </c>
      <c r="D912" s="152" t="s">
        <v>3041</v>
      </c>
      <c r="E912" s="152" t="s">
        <v>3272</v>
      </c>
      <c r="F912" s="152" t="s">
        <v>9357</v>
      </c>
      <c r="H912" s="151">
        <v>221200</v>
      </c>
      <c r="K912" s="152" t="s">
        <v>3273</v>
      </c>
      <c r="L912" s="153" t="s">
        <v>5704</v>
      </c>
      <c r="M912" s="153" t="s">
        <v>5705</v>
      </c>
      <c r="P912" s="152">
        <v>8.8279999999999994</v>
      </c>
      <c r="Q912" s="152">
        <v>39.653799999999997</v>
      </c>
      <c r="R912" s="152" t="s">
        <v>2027</v>
      </c>
      <c r="S912" s="152" t="s">
        <v>5546</v>
      </c>
      <c r="T912" s="152">
        <v>71.936700000000002</v>
      </c>
      <c r="U912" s="152">
        <v>0.12</v>
      </c>
      <c r="V912" s="152">
        <v>8.4909999999999997</v>
      </c>
      <c r="X912" s="152">
        <v>5.6559999999999997</v>
      </c>
      <c r="AB912" s="152">
        <v>0.27100000000000002</v>
      </c>
      <c r="AC912" s="152">
        <v>0.20699999999999999</v>
      </c>
      <c r="AD912" s="152">
        <v>3.5510000000000002</v>
      </c>
      <c r="AE912" s="152">
        <v>3.99</v>
      </c>
      <c r="AI912" s="152">
        <v>94.913700000000006</v>
      </c>
      <c r="AJ912" s="152">
        <v>5.95</v>
      </c>
      <c r="AK912" s="156">
        <f t="shared" si="14"/>
        <v>1.8800000000000001E-2</v>
      </c>
      <c r="AL912" s="151">
        <v>188</v>
      </c>
      <c r="AM912" s="151">
        <v>3371</v>
      </c>
      <c r="AN912" s="151">
        <v>380</v>
      </c>
      <c r="AO912" s="151">
        <v>3000</v>
      </c>
      <c r="AQ912" s="152">
        <v>48.4</v>
      </c>
      <c r="AS912" s="152">
        <v>12.4</v>
      </c>
      <c r="AW912" s="152">
        <v>3.3969999999999998</v>
      </c>
      <c r="AX912" s="151">
        <v>846.2</v>
      </c>
      <c r="BG912" s="152">
        <v>149.36000000000001</v>
      </c>
      <c r="BH912" s="152">
        <v>4</v>
      </c>
      <c r="BI912" s="152">
        <v>150.21</v>
      </c>
      <c r="BJ912" s="152">
        <v>1375.1</v>
      </c>
      <c r="BK912" s="152">
        <v>235.07</v>
      </c>
      <c r="BO912" s="152">
        <v>250.73</v>
      </c>
      <c r="BP912" s="152">
        <v>177.04</v>
      </c>
      <c r="BQ912" s="152">
        <v>358.96</v>
      </c>
      <c r="BR912" s="152">
        <v>40.499000000000002</v>
      </c>
      <c r="BS912" s="152">
        <v>168.52</v>
      </c>
      <c r="BT912" s="152">
        <v>32.671999999999997</v>
      </c>
      <c r="BU912" s="152">
        <v>6.92</v>
      </c>
      <c r="BV912" s="152">
        <v>40.981000000000002</v>
      </c>
      <c r="BW912" s="152">
        <v>6.7329999999999997</v>
      </c>
      <c r="BX912" s="152">
        <v>34.433</v>
      </c>
      <c r="BY912" s="152">
        <v>5.9020000000000001</v>
      </c>
      <c r="BZ912" s="152">
        <v>16.718</v>
      </c>
      <c r="CA912" s="152">
        <v>2.3620000000000001</v>
      </c>
      <c r="CB912" s="152">
        <v>15.727</v>
      </c>
      <c r="CC912" s="152">
        <v>2.2000000000000002</v>
      </c>
      <c r="FI912" s="152">
        <v>3.7</v>
      </c>
      <c r="FK912" s="152">
        <v>6.4</v>
      </c>
      <c r="FP912" s="152">
        <v>162.19999999999999</v>
      </c>
      <c r="FQ912" s="152">
        <v>11.5</v>
      </c>
      <c r="FR912" s="152">
        <v>170.1</v>
      </c>
      <c r="FS912" s="152">
        <v>1324.6</v>
      </c>
      <c r="FT912" s="152">
        <v>209.7</v>
      </c>
      <c r="FY912" s="152">
        <v>95.6</v>
      </c>
      <c r="FZ912" s="152">
        <v>120.9</v>
      </c>
      <c r="GA912" s="152">
        <v>275.7</v>
      </c>
      <c r="GT912" s="152">
        <v>21.1</v>
      </c>
    </row>
    <row r="913" spans="1:202">
      <c r="A913" s="151">
        <v>6197</v>
      </c>
      <c r="B913" s="152" t="s">
        <v>2850</v>
      </c>
      <c r="C913" s="152" t="s">
        <v>3040</v>
      </c>
      <c r="D913" s="152" t="s">
        <v>3041</v>
      </c>
      <c r="E913" s="152" t="s">
        <v>3272</v>
      </c>
      <c r="F913" s="152" t="s">
        <v>9358</v>
      </c>
      <c r="H913" s="151">
        <v>221200</v>
      </c>
      <c r="K913" s="152" t="s">
        <v>3273</v>
      </c>
      <c r="L913" s="153" t="s">
        <v>5704</v>
      </c>
      <c r="M913" s="153" t="s">
        <v>5755</v>
      </c>
      <c r="P913" s="152">
        <v>8.8279999999999994</v>
      </c>
      <c r="Q913" s="152">
        <v>39.653799999999997</v>
      </c>
      <c r="R913" s="152" t="s">
        <v>2027</v>
      </c>
      <c r="S913" s="152" t="s">
        <v>5546</v>
      </c>
      <c r="T913" s="152">
        <v>73.177599999999998</v>
      </c>
      <c r="U913" s="152">
        <v>0.14299999999999999</v>
      </c>
      <c r="V913" s="152">
        <v>8.5660000000000007</v>
      </c>
      <c r="X913" s="152">
        <v>5.6619999999999999</v>
      </c>
      <c r="AB913" s="152">
        <v>0.28899999999999998</v>
      </c>
      <c r="AC913" s="152">
        <v>0.157</v>
      </c>
      <c r="AD913" s="152">
        <v>3.8119999999999998</v>
      </c>
      <c r="AE913" s="152">
        <v>4.0469999999999997</v>
      </c>
      <c r="AI913" s="152">
        <v>96.639600000000002</v>
      </c>
      <c r="AJ913" s="152">
        <v>5.76</v>
      </c>
      <c r="AK913" s="156">
        <f t="shared" si="14"/>
        <v>2.07E-2</v>
      </c>
      <c r="AL913" s="151">
        <v>207</v>
      </c>
      <c r="AM913" s="151">
        <v>3407</v>
      </c>
      <c r="AN913" s="151">
        <v>370</v>
      </c>
      <c r="AO913" s="151">
        <v>2857</v>
      </c>
      <c r="AQ913" s="152">
        <v>46.7</v>
      </c>
      <c r="AS913" s="152">
        <v>12.3</v>
      </c>
      <c r="AW913" s="152">
        <v>3.653</v>
      </c>
      <c r="AX913" s="151">
        <v>849.8</v>
      </c>
      <c r="BG913" s="152">
        <v>149.36000000000001</v>
      </c>
      <c r="BH913" s="152">
        <v>4.2859999999999996</v>
      </c>
      <c r="BI913" s="152">
        <v>150.22</v>
      </c>
      <c r="BJ913" s="152">
        <v>1470.8</v>
      </c>
      <c r="BK913" s="152">
        <v>232</v>
      </c>
      <c r="BO913" s="152">
        <v>245</v>
      </c>
      <c r="BP913" s="152">
        <v>174.85</v>
      </c>
      <c r="BQ913" s="152">
        <v>351.56</v>
      </c>
      <c r="BR913" s="152">
        <v>42.07</v>
      </c>
      <c r="BS913" s="152">
        <v>163.4</v>
      </c>
      <c r="BT913" s="152">
        <v>32.090000000000003</v>
      </c>
      <c r="BU913" s="152">
        <v>7.2709999999999999</v>
      </c>
      <c r="BV913" s="152">
        <v>42.534999999999997</v>
      </c>
      <c r="BW913" s="152">
        <v>6.3239999999999998</v>
      </c>
      <c r="BX913" s="152">
        <v>34.280999999999999</v>
      </c>
      <c r="BY913" s="152">
        <v>6.2889999999999997</v>
      </c>
      <c r="BZ913" s="152">
        <v>17.806999999999999</v>
      </c>
      <c r="CA913" s="152">
        <v>2.44</v>
      </c>
      <c r="CB913" s="152">
        <v>15.244999999999999</v>
      </c>
      <c r="CC913" s="152">
        <v>2.2210000000000001</v>
      </c>
      <c r="FI913" s="152">
        <v>3.7</v>
      </c>
      <c r="FK913" s="152">
        <v>6.4</v>
      </c>
      <c r="FP913" s="152">
        <v>162.19999999999999</v>
      </c>
      <c r="FQ913" s="152">
        <v>11.5</v>
      </c>
      <c r="FR913" s="152">
        <v>170.1</v>
      </c>
      <c r="FS913" s="152">
        <v>1324.6</v>
      </c>
      <c r="FT913" s="152">
        <v>209.7</v>
      </c>
      <c r="FY913" s="152">
        <v>95.6</v>
      </c>
      <c r="FZ913" s="152">
        <v>120.9</v>
      </c>
      <c r="GA913" s="152">
        <v>275.7</v>
      </c>
      <c r="GT913" s="152">
        <v>21.1</v>
      </c>
    </row>
    <row r="914" spans="1:202">
      <c r="A914" s="151">
        <v>6198</v>
      </c>
      <c r="B914" s="152" t="s">
        <v>2850</v>
      </c>
      <c r="C914" s="152" t="s">
        <v>3040</v>
      </c>
      <c r="D914" s="152" t="s">
        <v>3041</v>
      </c>
      <c r="E914" s="152" t="s">
        <v>3272</v>
      </c>
      <c r="F914" s="152" t="s">
        <v>9359</v>
      </c>
      <c r="H914" s="151">
        <v>221200</v>
      </c>
      <c r="K914" s="152" t="s">
        <v>3273</v>
      </c>
      <c r="L914" s="153" t="s">
        <v>5593</v>
      </c>
      <c r="M914" s="153" t="s">
        <v>5652</v>
      </c>
      <c r="P914" s="152">
        <v>8.8244000000000007</v>
      </c>
      <c r="Q914" s="152">
        <v>39.659100000000002</v>
      </c>
      <c r="R914" s="152" t="s">
        <v>2027</v>
      </c>
      <c r="S914" s="152" t="s">
        <v>5546</v>
      </c>
      <c r="T914" s="152">
        <v>70.942300000000003</v>
      </c>
      <c r="U914" s="152">
        <v>0.246</v>
      </c>
      <c r="V914" s="152">
        <v>9.0980000000000008</v>
      </c>
      <c r="X914" s="152">
        <v>5.1120000000000001</v>
      </c>
      <c r="AB914" s="152">
        <v>0.25600000000000001</v>
      </c>
      <c r="AC914" s="152">
        <v>0.18</v>
      </c>
      <c r="AD914" s="152">
        <v>3.8490000000000002</v>
      </c>
      <c r="AE914" s="152">
        <v>4.2169999999999996</v>
      </c>
      <c r="AI914" s="152">
        <v>94.547300000000007</v>
      </c>
      <c r="AJ914" s="152">
        <v>6.02</v>
      </c>
      <c r="AK914" s="156">
        <f t="shared" si="14"/>
        <v>2.5700000000000001E-2</v>
      </c>
      <c r="AL914" s="151">
        <v>257</v>
      </c>
      <c r="AM914" s="151">
        <v>3513</v>
      </c>
      <c r="AN914" s="151">
        <v>250</v>
      </c>
      <c r="AO914" s="151">
        <v>2504</v>
      </c>
      <c r="AQ914" s="152">
        <v>47.3</v>
      </c>
      <c r="AS914" s="152">
        <v>9.8000000000000007</v>
      </c>
      <c r="AW914" s="152">
        <v>3.4660000000000002</v>
      </c>
      <c r="AX914" s="151">
        <v>1363.6</v>
      </c>
      <c r="BG914" s="152">
        <v>125.53</v>
      </c>
      <c r="BH914" s="152">
        <v>3.0960000000000001</v>
      </c>
      <c r="BI914" s="152">
        <v>102.78</v>
      </c>
      <c r="BJ914" s="152">
        <v>909.4</v>
      </c>
      <c r="BK914" s="152">
        <v>165</v>
      </c>
      <c r="BO914" s="152">
        <v>191.07</v>
      </c>
      <c r="BP914" s="152">
        <v>115.76</v>
      </c>
      <c r="BQ914" s="152">
        <v>236.2</v>
      </c>
      <c r="BR914" s="152">
        <v>26.948</v>
      </c>
      <c r="BS914" s="152">
        <v>103.41</v>
      </c>
      <c r="BT914" s="152">
        <v>20.120999999999999</v>
      </c>
      <c r="BU914" s="152">
        <v>4.71</v>
      </c>
      <c r="BV914" s="152">
        <v>33.069000000000003</v>
      </c>
      <c r="BW914" s="152">
        <v>4.5019999999999998</v>
      </c>
      <c r="BX914" s="152">
        <v>23.387</v>
      </c>
      <c r="BY914" s="152">
        <v>4.1529999999999996</v>
      </c>
      <c r="BZ914" s="152">
        <v>11.32</v>
      </c>
      <c r="CA914" s="152">
        <v>1.623</v>
      </c>
      <c r="CB914" s="152">
        <v>9.6039999999999992</v>
      </c>
      <c r="CC914" s="152">
        <v>1.5880000000000001</v>
      </c>
      <c r="FI914" s="152">
        <v>1.5</v>
      </c>
      <c r="FK914" s="152">
        <v>2.1</v>
      </c>
      <c r="FP914" s="152">
        <v>178.6</v>
      </c>
      <c r="FQ914" s="152">
        <v>10</v>
      </c>
      <c r="FR914" s="152">
        <v>99.1</v>
      </c>
      <c r="FS914" s="152">
        <v>882.1</v>
      </c>
      <c r="FT914" s="152">
        <v>132.6</v>
      </c>
      <c r="FY914" s="152">
        <v>39.200000000000003</v>
      </c>
      <c r="FZ914" s="152">
        <v>97.1</v>
      </c>
      <c r="GA914" s="152">
        <v>203.4</v>
      </c>
      <c r="GT914" s="152">
        <v>20.2</v>
      </c>
    </row>
    <row r="915" spans="1:202">
      <c r="A915" s="151">
        <v>6199</v>
      </c>
      <c r="B915" s="152" t="s">
        <v>2850</v>
      </c>
      <c r="C915" s="152" t="s">
        <v>3040</v>
      </c>
      <c r="D915" s="152" t="s">
        <v>3041</v>
      </c>
      <c r="E915" s="152" t="s">
        <v>3272</v>
      </c>
      <c r="F915" s="152" t="s">
        <v>9360</v>
      </c>
      <c r="H915" s="151">
        <v>221200</v>
      </c>
      <c r="K915" s="152" t="s">
        <v>3273</v>
      </c>
      <c r="L915" s="153" t="s">
        <v>5593</v>
      </c>
      <c r="M915" s="153" t="s">
        <v>5682</v>
      </c>
      <c r="P915" s="152">
        <v>8.8244000000000007</v>
      </c>
      <c r="Q915" s="152">
        <v>39.659100000000002</v>
      </c>
      <c r="R915" s="152" t="s">
        <v>2027</v>
      </c>
      <c r="S915" s="152" t="s">
        <v>5546</v>
      </c>
      <c r="T915" s="152">
        <v>71.376000000000005</v>
      </c>
      <c r="U915" s="152">
        <v>0.21199999999999999</v>
      </c>
      <c r="V915" s="152">
        <v>9.4420000000000002</v>
      </c>
      <c r="X915" s="152">
        <v>5.1619999999999999</v>
      </c>
      <c r="AB915" s="152">
        <v>0.2</v>
      </c>
      <c r="AC915" s="152">
        <v>0.17799999999999999</v>
      </c>
      <c r="AD915" s="152">
        <v>2.4470000000000001</v>
      </c>
      <c r="AE915" s="152">
        <v>3.8119999999999998</v>
      </c>
      <c r="AI915" s="152">
        <v>93.463999999999999</v>
      </c>
      <c r="AJ915" s="152">
        <v>6.07</v>
      </c>
      <c r="AK915" s="156">
        <f t="shared" si="14"/>
        <v>1.61E-2</v>
      </c>
      <c r="AL915" s="151">
        <v>161</v>
      </c>
      <c r="AM915" s="151">
        <v>3807</v>
      </c>
      <c r="AN915" s="151">
        <v>320</v>
      </c>
      <c r="AO915" s="151">
        <v>2688</v>
      </c>
      <c r="AQ915" s="152">
        <v>42.1</v>
      </c>
      <c r="AS915" s="152">
        <v>9.3000000000000007</v>
      </c>
      <c r="AW915" s="152">
        <v>3.3580000000000001</v>
      </c>
      <c r="AX915" s="151">
        <v>1353</v>
      </c>
      <c r="BG915" s="152">
        <v>130.86000000000001</v>
      </c>
      <c r="BH915" s="152">
        <v>3.56</v>
      </c>
      <c r="BI915" s="152">
        <v>100.93</v>
      </c>
      <c r="BJ915" s="152">
        <v>936.42</v>
      </c>
      <c r="BK915" s="152">
        <v>173.88</v>
      </c>
      <c r="BO915" s="152">
        <v>203.88</v>
      </c>
      <c r="BP915" s="152">
        <v>117.07</v>
      </c>
      <c r="BQ915" s="152">
        <v>239.11</v>
      </c>
      <c r="BR915" s="152">
        <v>26.138999999999999</v>
      </c>
      <c r="BS915" s="152">
        <v>104.01</v>
      </c>
      <c r="BT915" s="152">
        <v>23.076000000000001</v>
      </c>
      <c r="BU915" s="152">
        <v>4.9279999999999999</v>
      </c>
      <c r="BV915" s="152">
        <v>32.746000000000002</v>
      </c>
      <c r="BW915" s="152">
        <v>4.5</v>
      </c>
      <c r="BX915" s="152">
        <v>23.864999999999998</v>
      </c>
      <c r="BY915" s="152">
        <v>4.21</v>
      </c>
      <c r="BZ915" s="152">
        <v>12.539</v>
      </c>
      <c r="CA915" s="152">
        <v>1.631</v>
      </c>
      <c r="CB915" s="152">
        <v>10.071</v>
      </c>
      <c r="CC915" s="152">
        <v>1.502</v>
      </c>
      <c r="FI915" s="152">
        <v>1.5</v>
      </c>
      <c r="FK915" s="152">
        <v>2.1</v>
      </c>
      <c r="FP915" s="152">
        <v>178.6</v>
      </c>
      <c r="FQ915" s="152">
        <v>10</v>
      </c>
      <c r="FR915" s="152">
        <v>99.1</v>
      </c>
      <c r="FS915" s="152">
        <v>882.1</v>
      </c>
      <c r="FT915" s="152">
        <v>132.6</v>
      </c>
      <c r="FY915" s="152">
        <v>39.200000000000003</v>
      </c>
      <c r="FZ915" s="152">
        <v>97.1</v>
      </c>
      <c r="GA915" s="152">
        <v>203.4</v>
      </c>
      <c r="GT915" s="152">
        <v>20.2</v>
      </c>
    </row>
    <row r="916" spans="1:202">
      <c r="A916" s="151">
        <v>6200</v>
      </c>
      <c r="B916" s="152" t="s">
        <v>2850</v>
      </c>
      <c r="C916" s="152" t="s">
        <v>3040</v>
      </c>
      <c r="D916" s="152" t="s">
        <v>3041</v>
      </c>
      <c r="E916" s="152" t="s">
        <v>3272</v>
      </c>
      <c r="F916" s="152" t="s">
        <v>9361</v>
      </c>
      <c r="H916" s="151">
        <v>221200</v>
      </c>
      <c r="K916" s="152" t="s">
        <v>3273</v>
      </c>
      <c r="L916" s="153" t="s">
        <v>5593</v>
      </c>
      <c r="M916" s="153" t="s">
        <v>5594</v>
      </c>
      <c r="P916" s="152">
        <v>8.8244000000000007</v>
      </c>
      <c r="Q916" s="152">
        <v>39.659100000000002</v>
      </c>
      <c r="R916" s="152" t="s">
        <v>2027</v>
      </c>
      <c r="S916" s="152" t="s">
        <v>5546</v>
      </c>
      <c r="T916" s="152">
        <v>69.485299999999995</v>
      </c>
      <c r="U916" s="152">
        <v>0.18</v>
      </c>
      <c r="V916" s="152">
        <v>8.4280000000000008</v>
      </c>
      <c r="X916" s="152">
        <v>5.8310000000000004</v>
      </c>
      <c r="AB916" s="152">
        <v>0.25800000000000001</v>
      </c>
      <c r="AC916" s="152">
        <v>0.14599999999999999</v>
      </c>
      <c r="AD916" s="152">
        <v>3.9460000000000002</v>
      </c>
      <c r="AE916" s="152">
        <v>4.1280000000000001</v>
      </c>
      <c r="AI916" s="152">
        <v>93.044300000000007</v>
      </c>
      <c r="AJ916" s="152">
        <v>4.88</v>
      </c>
      <c r="AK916" s="156">
        <f t="shared" si="14"/>
        <v>8.3999999999999995E-3</v>
      </c>
      <c r="AL916" s="151">
        <v>84</v>
      </c>
      <c r="AM916" s="151">
        <v>3183</v>
      </c>
      <c r="AN916" s="151">
        <v>310</v>
      </c>
      <c r="AO916" s="151">
        <v>3541</v>
      </c>
      <c r="AQ916" s="152">
        <v>58.8</v>
      </c>
      <c r="AS916" s="152">
        <v>17.899999999999999</v>
      </c>
      <c r="AW916" s="152">
        <v>4.4470000000000001</v>
      </c>
      <c r="AX916" s="151">
        <v>1112.5999999999999</v>
      </c>
      <c r="BG916" s="152">
        <v>273.58</v>
      </c>
      <c r="BH916" s="152">
        <v>1.722</v>
      </c>
      <c r="BI916" s="152">
        <v>140</v>
      </c>
      <c r="BJ916" s="152">
        <v>1363.5</v>
      </c>
      <c r="BK916" s="152">
        <v>237.7</v>
      </c>
      <c r="BO916" s="152">
        <v>12.885</v>
      </c>
      <c r="BP916" s="152">
        <v>139.13999999999999</v>
      </c>
      <c r="BQ916" s="152">
        <v>277.85000000000002</v>
      </c>
      <c r="BR916" s="152">
        <v>29.856999999999999</v>
      </c>
      <c r="BS916" s="152">
        <v>114.9</v>
      </c>
      <c r="BT916" s="152">
        <v>23.983000000000001</v>
      </c>
      <c r="BU916" s="152">
        <v>2.4750000000000001</v>
      </c>
      <c r="BV916" s="152">
        <v>36.283000000000001</v>
      </c>
      <c r="BW916" s="152">
        <v>5.1340000000000003</v>
      </c>
      <c r="BX916" s="152">
        <v>30.318000000000001</v>
      </c>
      <c r="BY916" s="152">
        <v>5.601</v>
      </c>
      <c r="BZ916" s="152">
        <v>16.245999999999999</v>
      </c>
      <c r="CA916" s="152">
        <v>2.331</v>
      </c>
      <c r="CB916" s="152">
        <v>15.307</v>
      </c>
      <c r="CC916" s="152">
        <v>2.4700000000000002</v>
      </c>
      <c r="FI916" s="152">
        <v>1.5</v>
      </c>
      <c r="FK916" s="152">
        <v>2.1</v>
      </c>
      <c r="FP916" s="152">
        <v>178.6</v>
      </c>
      <c r="FQ916" s="152">
        <v>10</v>
      </c>
      <c r="FR916" s="152">
        <v>99.1</v>
      </c>
      <c r="FS916" s="152">
        <v>882.1</v>
      </c>
      <c r="FT916" s="152">
        <v>132.6</v>
      </c>
      <c r="FY916" s="152">
        <v>39.200000000000003</v>
      </c>
      <c r="FZ916" s="152">
        <v>97.1</v>
      </c>
      <c r="GA916" s="152">
        <v>203.4</v>
      </c>
      <c r="GT916" s="152">
        <v>20.2</v>
      </c>
    </row>
    <row r="917" spans="1:202">
      <c r="A917" s="151">
        <v>6201</v>
      </c>
      <c r="B917" s="152" t="s">
        <v>2850</v>
      </c>
      <c r="C917" s="152" t="s">
        <v>3040</v>
      </c>
      <c r="D917" s="152" t="s">
        <v>3041</v>
      </c>
      <c r="E917" s="152" t="s">
        <v>3272</v>
      </c>
      <c r="F917" s="152" t="s">
        <v>9362</v>
      </c>
      <c r="H917" s="151">
        <v>221200</v>
      </c>
      <c r="K917" s="152" t="s">
        <v>3273</v>
      </c>
      <c r="L917" s="153" t="s">
        <v>5593</v>
      </c>
      <c r="M917" s="153" t="s">
        <v>5737</v>
      </c>
      <c r="P917" s="152">
        <v>8.8244000000000007</v>
      </c>
      <c r="Q917" s="152">
        <v>39.659100000000002</v>
      </c>
      <c r="R917" s="152" t="s">
        <v>2027</v>
      </c>
      <c r="S917" s="152" t="s">
        <v>5546</v>
      </c>
      <c r="T917" s="152">
        <v>72.680999999999997</v>
      </c>
      <c r="U917" s="152">
        <v>0.17</v>
      </c>
      <c r="V917" s="152">
        <v>9.1959999999999997</v>
      </c>
      <c r="X917" s="152">
        <v>4.6959999999999997</v>
      </c>
      <c r="AA917" s="152">
        <v>0.02</v>
      </c>
      <c r="AB917" s="152">
        <v>0.17899999999999999</v>
      </c>
      <c r="AC917" s="152">
        <v>0.17</v>
      </c>
      <c r="AD917" s="152">
        <v>4.6680000000000001</v>
      </c>
      <c r="AE917" s="152">
        <v>4.2329999999999997</v>
      </c>
      <c r="AI917" s="152">
        <v>96.66</v>
      </c>
      <c r="AJ917" s="152">
        <v>2.64</v>
      </c>
      <c r="AK917" s="156">
        <f t="shared" si="14"/>
        <v>2.5999999999999999E-2</v>
      </c>
      <c r="AL917" s="151">
        <v>260</v>
      </c>
      <c r="AM917" s="151">
        <v>3370</v>
      </c>
      <c r="AN917" s="151">
        <v>230</v>
      </c>
      <c r="AO917" s="151">
        <v>3427</v>
      </c>
      <c r="AQ917" s="152">
        <v>57.3</v>
      </c>
      <c r="AS917" s="152">
        <v>19.2</v>
      </c>
      <c r="AW917" s="152">
        <v>3.7290000000000001</v>
      </c>
      <c r="AX917" s="151">
        <v>1047.9000000000001</v>
      </c>
      <c r="BG917" s="152">
        <v>276.04000000000002</v>
      </c>
      <c r="BH917" s="152">
        <v>5.1559999999999997</v>
      </c>
      <c r="BI917" s="152">
        <v>137.5</v>
      </c>
      <c r="BJ917" s="152">
        <v>1308.0999999999999</v>
      </c>
      <c r="BK917" s="152">
        <v>214</v>
      </c>
      <c r="BO917" s="152">
        <v>28.06</v>
      </c>
      <c r="BP917" s="152">
        <v>138.41999999999999</v>
      </c>
      <c r="BQ917" s="152">
        <v>268.3</v>
      </c>
      <c r="BR917" s="152">
        <v>28.925000000000001</v>
      </c>
      <c r="BS917" s="152">
        <v>112.34</v>
      </c>
      <c r="BT917" s="152">
        <v>23.225000000000001</v>
      </c>
      <c r="BU917" s="152">
        <v>2.23</v>
      </c>
      <c r="BV917" s="152">
        <v>37.631999999999998</v>
      </c>
      <c r="BW917" s="152">
        <v>5.3520000000000003</v>
      </c>
      <c r="BX917" s="152">
        <v>29.695</v>
      </c>
      <c r="BY917" s="152">
        <v>5.2880000000000003</v>
      </c>
      <c r="BZ917" s="152">
        <v>15.788</v>
      </c>
      <c r="CA917" s="152">
        <v>2.1549999999999998</v>
      </c>
      <c r="CB917" s="152">
        <v>15.002000000000001</v>
      </c>
      <c r="CC917" s="152">
        <v>2.262</v>
      </c>
      <c r="FI917" s="152">
        <v>1.5</v>
      </c>
      <c r="FK917" s="152">
        <v>2.1</v>
      </c>
      <c r="FP917" s="152">
        <v>178.6</v>
      </c>
      <c r="FQ917" s="152">
        <v>10</v>
      </c>
      <c r="FR917" s="152">
        <v>99.1</v>
      </c>
      <c r="FS917" s="152">
        <v>882.1</v>
      </c>
      <c r="FT917" s="152">
        <v>132.6</v>
      </c>
      <c r="FY917" s="152">
        <v>39.200000000000003</v>
      </c>
      <c r="FZ917" s="152">
        <v>97.1</v>
      </c>
      <c r="GA917" s="152">
        <v>203.4</v>
      </c>
      <c r="GT917" s="152">
        <v>20.2</v>
      </c>
    </row>
    <row r="918" spans="1:202">
      <c r="A918" s="151">
        <v>6202</v>
      </c>
      <c r="B918" s="152" t="s">
        <v>2850</v>
      </c>
      <c r="C918" s="152" t="s">
        <v>3040</v>
      </c>
      <c r="D918" s="152" t="s">
        <v>3041</v>
      </c>
      <c r="E918" s="152" t="s">
        <v>3272</v>
      </c>
      <c r="F918" s="152" t="s">
        <v>9363</v>
      </c>
      <c r="H918" s="151">
        <v>221200</v>
      </c>
      <c r="K918" s="152" t="s">
        <v>3273</v>
      </c>
      <c r="L918" s="153" t="s">
        <v>5593</v>
      </c>
      <c r="M918" s="153" t="s">
        <v>5654</v>
      </c>
      <c r="P918" s="152">
        <v>8.8244000000000007</v>
      </c>
      <c r="Q918" s="152">
        <v>39.659100000000002</v>
      </c>
      <c r="R918" s="152" t="s">
        <v>2027</v>
      </c>
      <c r="S918" s="152" t="s">
        <v>5546</v>
      </c>
      <c r="T918" s="152">
        <v>71.003600000000006</v>
      </c>
      <c r="U918" s="152">
        <v>0.128</v>
      </c>
      <c r="V918" s="152">
        <v>8.3559999999999999</v>
      </c>
      <c r="X918" s="152">
        <v>5.8250000000000002</v>
      </c>
      <c r="AB918" s="152">
        <v>0.28699999999999998</v>
      </c>
      <c r="AC918" s="152">
        <v>0.18</v>
      </c>
      <c r="AD918" s="152">
        <v>4.1989999999999998</v>
      </c>
      <c r="AE918" s="152">
        <v>3.976</v>
      </c>
      <c r="AI918" s="152">
        <v>94.644599999999997</v>
      </c>
      <c r="AJ918" s="152">
        <v>5.25</v>
      </c>
      <c r="AK918" s="156">
        <f t="shared" si="14"/>
        <v>2.3599999999999999E-2</v>
      </c>
      <c r="AL918" s="151">
        <v>236</v>
      </c>
      <c r="AM918" s="151">
        <v>3621</v>
      </c>
      <c r="AN918" s="151">
        <v>270</v>
      </c>
      <c r="AO918" s="151">
        <v>3258</v>
      </c>
      <c r="AQ918" s="152">
        <v>51</v>
      </c>
      <c r="AS918" s="152">
        <v>12.6</v>
      </c>
      <c r="AW918" s="152">
        <v>3.806</v>
      </c>
      <c r="AX918" s="151">
        <v>811.2</v>
      </c>
      <c r="BG918" s="152">
        <v>153.13999999999999</v>
      </c>
      <c r="BH918" s="152">
        <v>4.2130000000000001</v>
      </c>
      <c r="BI918" s="152">
        <v>139.97999999999999</v>
      </c>
      <c r="BJ918" s="152">
        <v>1207.9000000000001</v>
      </c>
      <c r="BK918" s="152">
        <v>212.8</v>
      </c>
      <c r="BO918" s="152">
        <v>243.35</v>
      </c>
      <c r="BP918" s="152">
        <v>153.26</v>
      </c>
      <c r="BQ918" s="152">
        <v>313.85000000000002</v>
      </c>
      <c r="BR918" s="152">
        <v>35.975999999999999</v>
      </c>
      <c r="BS918" s="152">
        <v>138.59</v>
      </c>
      <c r="BT918" s="152">
        <v>27.548999999999999</v>
      </c>
      <c r="BU918" s="152">
        <v>7.0229999999999997</v>
      </c>
      <c r="BV918" s="152">
        <v>46.176000000000002</v>
      </c>
      <c r="BW918" s="152">
        <v>6.3019999999999996</v>
      </c>
      <c r="BX918" s="152">
        <v>33.320999999999998</v>
      </c>
      <c r="BY918" s="152">
        <v>5.29</v>
      </c>
      <c r="BZ918" s="152">
        <v>15.356</v>
      </c>
      <c r="CA918" s="152">
        <v>2.1890000000000001</v>
      </c>
      <c r="CB918" s="152">
        <v>11.762</v>
      </c>
      <c r="CC918" s="152">
        <v>2.12</v>
      </c>
      <c r="FI918" s="152">
        <v>1.5</v>
      </c>
      <c r="FK918" s="152">
        <v>2.1</v>
      </c>
      <c r="FP918" s="152">
        <v>178.6</v>
      </c>
      <c r="FQ918" s="152">
        <v>10</v>
      </c>
      <c r="FR918" s="152">
        <v>99.1</v>
      </c>
      <c r="FS918" s="152">
        <v>882.1</v>
      </c>
      <c r="FT918" s="152">
        <v>132.6</v>
      </c>
      <c r="FY918" s="152">
        <v>39.200000000000003</v>
      </c>
      <c r="FZ918" s="152">
        <v>97.1</v>
      </c>
      <c r="GA918" s="152">
        <v>203.4</v>
      </c>
      <c r="GT918" s="152">
        <v>20.2</v>
      </c>
    </row>
    <row r="919" spans="1:202">
      <c r="A919" s="151">
        <v>6203</v>
      </c>
      <c r="B919" s="152" t="s">
        <v>2850</v>
      </c>
      <c r="C919" s="152" t="s">
        <v>3040</v>
      </c>
      <c r="D919" s="152" t="s">
        <v>3041</v>
      </c>
      <c r="E919" s="152" t="s">
        <v>3272</v>
      </c>
      <c r="F919" s="152" t="s">
        <v>9364</v>
      </c>
      <c r="H919" s="151">
        <v>221200</v>
      </c>
      <c r="K919" s="152" t="s">
        <v>3273</v>
      </c>
      <c r="L919" s="153" t="s">
        <v>5593</v>
      </c>
      <c r="M919" s="153" t="s">
        <v>5721</v>
      </c>
      <c r="P919" s="152">
        <v>8.8244000000000007</v>
      </c>
      <c r="Q919" s="152">
        <v>39.659100000000002</v>
      </c>
      <c r="R919" s="152" t="s">
        <v>2027</v>
      </c>
      <c r="S919" s="152" t="s">
        <v>5546</v>
      </c>
      <c r="T919" s="152">
        <v>72.305400000000006</v>
      </c>
      <c r="U919" s="152">
        <v>0.16600000000000001</v>
      </c>
      <c r="V919" s="152">
        <v>9.3179999999999996</v>
      </c>
      <c r="X919" s="152">
        <v>4.7779999999999996</v>
      </c>
      <c r="AA919" s="152">
        <v>0.02</v>
      </c>
      <c r="AB919" s="152">
        <v>0.19400000000000001</v>
      </c>
      <c r="AC919" s="152">
        <v>0.13700000000000001</v>
      </c>
      <c r="AD919" s="152">
        <v>4.5940000000000003</v>
      </c>
      <c r="AE919" s="152">
        <v>4.1399999999999997</v>
      </c>
      <c r="AI919" s="152">
        <v>96.329400000000007</v>
      </c>
      <c r="AJ919" s="152">
        <v>3.26</v>
      </c>
      <c r="AK919" s="156">
        <f t="shared" si="14"/>
        <v>9.4999999999999998E-3</v>
      </c>
      <c r="AL919" s="151">
        <v>95</v>
      </c>
      <c r="AM919" s="151">
        <v>3030</v>
      </c>
      <c r="AN919" s="151">
        <v>170</v>
      </c>
      <c r="AO919" s="151">
        <v>2949</v>
      </c>
      <c r="AQ919" s="152">
        <v>54.2</v>
      </c>
      <c r="AS919" s="152">
        <v>19.600000000000001</v>
      </c>
      <c r="AW919" s="152">
        <v>3.492</v>
      </c>
      <c r="AX919" s="151">
        <v>972.65</v>
      </c>
      <c r="BG919" s="152">
        <v>272.16000000000003</v>
      </c>
      <c r="BH919" s="152">
        <v>5.1260000000000003</v>
      </c>
      <c r="BI919" s="152">
        <v>138.09</v>
      </c>
      <c r="BJ919" s="152">
        <v>1159</v>
      </c>
      <c r="BK919" s="152">
        <v>204.51</v>
      </c>
      <c r="BO919" s="152">
        <v>26.167999999999999</v>
      </c>
      <c r="BP919" s="152">
        <v>137.06</v>
      </c>
      <c r="BQ919" s="152">
        <v>269.2</v>
      </c>
      <c r="BR919" s="152">
        <v>29.262</v>
      </c>
      <c r="BS919" s="152">
        <v>113.15</v>
      </c>
      <c r="BT919" s="152">
        <v>22.292999999999999</v>
      </c>
      <c r="BU919" s="152">
        <v>2.2890000000000001</v>
      </c>
      <c r="BV919" s="152">
        <v>39.924999999999997</v>
      </c>
      <c r="BW919" s="152">
        <v>5.5540000000000003</v>
      </c>
      <c r="BX919" s="152">
        <v>30.117000000000001</v>
      </c>
      <c r="BY919" s="152">
        <v>5.01</v>
      </c>
      <c r="BZ919" s="152">
        <v>16.358000000000001</v>
      </c>
      <c r="CA919" s="152">
        <v>2.1859999999999999</v>
      </c>
      <c r="CB919" s="152">
        <v>13.962999999999999</v>
      </c>
      <c r="CC919" s="152">
        <v>2.1669999999999998</v>
      </c>
      <c r="FI919" s="152">
        <v>1.5</v>
      </c>
      <c r="FK919" s="152">
        <v>2.1</v>
      </c>
      <c r="FP919" s="152">
        <v>178.6</v>
      </c>
      <c r="FQ919" s="152">
        <v>10</v>
      </c>
      <c r="FR919" s="152">
        <v>99.1</v>
      </c>
      <c r="FS919" s="152">
        <v>882.1</v>
      </c>
      <c r="FT919" s="152">
        <v>132.6</v>
      </c>
      <c r="FY919" s="152">
        <v>39.200000000000003</v>
      </c>
      <c r="FZ919" s="152">
        <v>97.1</v>
      </c>
      <c r="GA919" s="152">
        <v>203.4</v>
      </c>
      <c r="GT919" s="152">
        <v>20.2</v>
      </c>
    </row>
    <row r="920" spans="1:202">
      <c r="A920" s="151">
        <v>6204</v>
      </c>
      <c r="B920" s="152" t="s">
        <v>2850</v>
      </c>
      <c r="C920" s="152" t="s">
        <v>3040</v>
      </c>
      <c r="D920" s="152" t="s">
        <v>3041</v>
      </c>
      <c r="E920" s="152" t="s">
        <v>3272</v>
      </c>
      <c r="F920" s="152" t="s">
        <v>9365</v>
      </c>
      <c r="H920" s="151">
        <v>221200</v>
      </c>
      <c r="K920" s="152" t="s">
        <v>3273</v>
      </c>
      <c r="L920" s="153" t="s">
        <v>5593</v>
      </c>
      <c r="M920" s="153" t="s">
        <v>5756</v>
      </c>
      <c r="P920" s="152">
        <v>8.8244000000000007</v>
      </c>
      <c r="Q920" s="152">
        <v>39.659100000000002</v>
      </c>
      <c r="R920" s="152" t="s">
        <v>2027</v>
      </c>
      <c r="S920" s="152" t="s">
        <v>5546</v>
      </c>
      <c r="T920" s="152">
        <v>73.260000000000005</v>
      </c>
      <c r="U920" s="152">
        <v>0.20899999999999999</v>
      </c>
      <c r="V920" s="152">
        <v>9.5850000000000009</v>
      </c>
      <c r="X920" s="152">
        <v>4.63</v>
      </c>
      <c r="AA920" s="152">
        <v>0.02</v>
      </c>
      <c r="AB920" s="152">
        <v>0.15</v>
      </c>
      <c r="AC920" s="152">
        <v>0.13600000000000001</v>
      </c>
      <c r="AD920" s="152">
        <v>3.8959999999999999</v>
      </c>
      <c r="AE920" s="152">
        <v>4.1779999999999999</v>
      </c>
      <c r="AI920" s="152">
        <v>96.73</v>
      </c>
      <c r="AJ920" s="152">
        <v>2.92</v>
      </c>
      <c r="AK920" s="156">
        <f t="shared" si="14"/>
        <v>8.9999999999999993E-3</v>
      </c>
      <c r="AL920" s="151">
        <v>90</v>
      </c>
      <c r="AM920" s="151">
        <v>2778</v>
      </c>
      <c r="AN920" s="151">
        <v>210</v>
      </c>
      <c r="AO920" s="151">
        <v>2595</v>
      </c>
      <c r="AQ920" s="152">
        <v>54.3</v>
      </c>
      <c r="AS920" s="152">
        <v>20.2</v>
      </c>
      <c r="AW920" s="152">
        <v>3.6509999999999998</v>
      </c>
      <c r="AX920" s="151">
        <v>1169.0999999999999</v>
      </c>
      <c r="BG920" s="152">
        <v>287.63</v>
      </c>
      <c r="BH920" s="152">
        <v>5.8369999999999997</v>
      </c>
      <c r="BI920" s="152">
        <v>132.91</v>
      </c>
      <c r="BJ920" s="152">
        <v>1188.2</v>
      </c>
      <c r="BK920" s="152">
        <v>188.86</v>
      </c>
      <c r="BO920" s="152">
        <v>24.184000000000001</v>
      </c>
      <c r="BP920" s="152">
        <v>131.78</v>
      </c>
      <c r="BQ920" s="152">
        <v>254.8</v>
      </c>
      <c r="BR920" s="152">
        <v>27.724</v>
      </c>
      <c r="BS920" s="152">
        <v>104.72</v>
      </c>
      <c r="BT920" s="152">
        <v>21.68</v>
      </c>
      <c r="BU920" s="152">
        <v>2.23</v>
      </c>
      <c r="BV920" s="152">
        <v>35.871000000000002</v>
      </c>
      <c r="BW920" s="152">
        <v>5.0140000000000002</v>
      </c>
      <c r="BX920" s="152">
        <v>25.963999999999999</v>
      </c>
      <c r="BY920" s="152">
        <v>4.8689999999999998</v>
      </c>
      <c r="BZ920" s="152">
        <v>14.141</v>
      </c>
      <c r="CA920" s="152">
        <v>2.1720000000000002</v>
      </c>
      <c r="CB920" s="152">
        <v>13.175000000000001</v>
      </c>
      <c r="CC920" s="152">
        <v>2.1379999999999999</v>
      </c>
      <c r="FI920" s="152">
        <v>1.5</v>
      </c>
      <c r="FK920" s="152">
        <v>2.1</v>
      </c>
      <c r="FP920" s="152">
        <v>178.6</v>
      </c>
      <c r="FQ920" s="152">
        <v>10</v>
      </c>
      <c r="FR920" s="152">
        <v>99.1</v>
      </c>
      <c r="FS920" s="152">
        <v>882.1</v>
      </c>
      <c r="FT920" s="152">
        <v>132.6</v>
      </c>
      <c r="FY920" s="152">
        <v>39.200000000000003</v>
      </c>
      <c r="FZ920" s="152">
        <v>97.1</v>
      </c>
      <c r="GA920" s="152">
        <v>203.4</v>
      </c>
      <c r="GT920" s="152">
        <v>20.2</v>
      </c>
    </row>
    <row r="921" spans="1:202">
      <c r="A921" s="151">
        <v>6205</v>
      </c>
      <c r="B921" s="152" t="s">
        <v>2850</v>
      </c>
      <c r="C921" s="152" t="s">
        <v>3040</v>
      </c>
      <c r="D921" s="152" t="s">
        <v>3041</v>
      </c>
      <c r="E921" s="152" t="s">
        <v>3272</v>
      </c>
      <c r="F921" s="152" t="s">
        <v>9366</v>
      </c>
      <c r="H921" s="151">
        <v>221200</v>
      </c>
      <c r="K921" s="152" t="s">
        <v>3273</v>
      </c>
      <c r="L921" s="153" t="s">
        <v>5593</v>
      </c>
      <c r="M921" s="153" t="s">
        <v>5665</v>
      </c>
      <c r="P921" s="152">
        <v>8.8244000000000007</v>
      </c>
      <c r="Q921" s="152">
        <v>39.659100000000002</v>
      </c>
      <c r="R921" s="152" t="s">
        <v>2027</v>
      </c>
      <c r="S921" s="152" t="s">
        <v>5546</v>
      </c>
      <c r="T921" s="152">
        <v>71.123999999999995</v>
      </c>
      <c r="U921" s="152">
        <v>0.16700000000000001</v>
      </c>
      <c r="V921" s="152">
        <v>9.0009999999999994</v>
      </c>
      <c r="X921" s="152">
        <v>5.641</v>
      </c>
      <c r="AB921" s="152">
        <v>0.27</v>
      </c>
      <c r="AC921" s="152">
        <v>0.109</v>
      </c>
      <c r="AD921" s="152">
        <v>3.4340000000000002</v>
      </c>
      <c r="AE921" s="152">
        <v>4.1559999999999997</v>
      </c>
      <c r="AI921" s="152">
        <v>94.71</v>
      </c>
      <c r="AJ921" s="152">
        <v>4.5999999999999996</v>
      </c>
      <c r="AK921" s="156">
        <f t="shared" si="14"/>
        <v>8.5000000000000006E-3</v>
      </c>
      <c r="AL921" s="151">
        <v>85</v>
      </c>
      <c r="AM921" s="151">
        <v>3617</v>
      </c>
      <c r="AN921" s="151">
        <v>340</v>
      </c>
      <c r="AO921" s="151">
        <v>5022</v>
      </c>
      <c r="AQ921" s="152">
        <v>97.1</v>
      </c>
      <c r="AS921" s="152">
        <v>26.7</v>
      </c>
      <c r="AW921" s="152">
        <v>4.6929999999999996</v>
      </c>
      <c r="AX921" s="151">
        <v>1057.3</v>
      </c>
      <c r="BG921" s="152">
        <v>382.36</v>
      </c>
      <c r="BH921" s="152">
        <v>2.4319999999999999</v>
      </c>
      <c r="BI921" s="152">
        <v>211.12</v>
      </c>
      <c r="BJ921" s="152">
        <v>2151.5</v>
      </c>
      <c r="BK921" s="152">
        <v>352.98</v>
      </c>
      <c r="BO921" s="152">
        <v>15.92</v>
      </c>
      <c r="BP921" s="152">
        <v>205.95</v>
      </c>
      <c r="BQ921" s="152">
        <v>405.49</v>
      </c>
      <c r="BR921" s="152">
        <v>44.656999999999996</v>
      </c>
      <c r="BS921" s="152">
        <v>165.75</v>
      </c>
      <c r="BT921" s="152">
        <v>35.927999999999997</v>
      </c>
      <c r="BU921" s="152">
        <v>3.3620000000000001</v>
      </c>
      <c r="BV921" s="152">
        <v>54.527999999999999</v>
      </c>
      <c r="BW921" s="152">
        <v>8.6440000000000001</v>
      </c>
      <c r="BX921" s="152">
        <v>42.848999999999997</v>
      </c>
      <c r="BY921" s="152">
        <v>8.0239999999999991</v>
      </c>
      <c r="BZ921" s="152">
        <v>23.298999999999999</v>
      </c>
      <c r="CA921" s="152">
        <v>3.2519999999999998</v>
      </c>
      <c r="CB921" s="152">
        <v>22.411000000000001</v>
      </c>
      <c r="CC921" s="152">
        <v>3.37</v>
      </c>
      <c r="FI921" s="152">
        <v>1.5</v>
      </c>
      <c r="FK921" s="152">
        <v>2.1</v>
      </c>
      <c r="FP921" s="152">
        <v>178.6</v>
      </c>
      <c r="FQ921" s="152">
        <v>10</v>
      </c>
      <c r="FR921" s="152">
        <v>99.1</v>
      </c>
      <c r="FS921" s="152">
        <v>882.1</v>
      </c>
      <c r="FT921" s="152">
        <v>132.6</v>
      </c>
      <c r="FY921" s="152">
        <v>39.200000000000003</v>
      </c>
      <c r="FZ921" s="152">
        <v>97.1</v>
      </c>
      <c r="GA921" s="152">
        <v>203.4</v>
      </c>
      <c r="GT921" s="152">
        <v>20.2</v>
      </c>
    </row>
    <row r="922" spans="1:202">
      <c r="A922" s="151">
        <v>6206</v>
      </c>
      <c r="B922" s="152" t="s">
        <v>2850</v>
      </c>
      <c r="C922" s="152" t="s">
        <v>3040</v>
      </c>
      <c r="D922" s="152" t="s">
        <v>3041</v>
      </c>
      <c r="E922" s="152" t="s">
        <v>3272</v>
      </c>
      <c r="F922" s="152" t="s">
        <v>9367</v>
      </c>
      <c r="H922" s="151">
        <v>221200</v>
      </c>
      <c r="K922" s="152" t="s">
        <v>3273</v>
      </c>
      <c r="L922" s="153" t="s">
        <v>5675</v>
      </c>
      <c r="M922" s="153" t="s">
        <v>5722</v>
      </c>
      <c r="P922" s="152">
        <v>8.8178079999999994</v>
      </c>
      <c r="Q922" s="152">
        <v>39.676940000000002</v>
      </c>
      <c r="R922" s="152" t="s">
        <v>2027</v>
      </c>
      <c r="S922" s="152" t="s">
        <v>5546</v>
      </c>
      <c r="T922" s="152">
        <v>72.349800000000002</v>
      </c>
      <c r="U922" s="152">
        <v>0.311</v>
      </c>
      <c r="V922" s="152">
        <v>8.7710000000000008</v>
      </c>
      <c r="X922" s="152">
        <v>6.0789999999999997</v>
      </c>
      <c r="AA922" s="152">
        <v>1.6E-2</v>
      </c>
      <c r="AB922" s="152">
        <v>0.312</v>
      </c>
      <c r="AC922" s="152">
        <v>0.27900000000000003</v>
      </c>
      <c r="AD922" s="152">
        <v>4.0540000000000003</v>
      </c>
      <c r="AE922" s="152">
        <v>3.98</v>
      </c>
      <c r="AI922" s="152">
        <v>96.717799999999997</v>
      </c>
      <c r="AJ922" s="152">
        <v>6.71</v>
      </c>
      <c r="AK922" s="156">
        <f t="shared" si="14"/>
        <v>3.5999999999999997E-2</v>
      </c>
      <c r="AL922" s="151">
        <v>360</v>
      </c>
      <c r="AM922" s="151">
        <v>3281</v>
      </c>
      <c r="AN922" s="151">
        <v>290</v>
      </c>
      <c r="AO922" s="151">
        <v>1634</v>
      </c>
      <c r="AQ922" s="152">
        <v>49.4</v>
      </c>
      <c r="AS922" s="152">
        <v>7.1</v>
      </c>
      <c r="AW922" s="152">
        <v>2.78</v>
      </c>
      <c r="AX922" s="151">
        <v>1945</v>
      </c>
      <c r="BG922" s="152">
        <v>86.3</v>
      </c>
      <c r="BH922" s="152">
        <v>5.52</v>
      </c>
      <c r="BI922" s="152">
        <v>88.94</v>
      </c>
      <c r="BJ922" s="152">
        <v>736.22</v>
      </c>
      <c r="BK922" s="152">
        <v>133.32</v>
      </c>
      <c r="BO922" s="152">
        <v>583.49</v>
      </c>
      <c r="BP922" s="152">
        <v>99.938999999999993</v>
      </c>
      <c r="BQ922" s="152">
        <v>206.25</v>
      </c>
      <c r="BR922" s="152">
        <v>25.64</v>
      </c>
      <c r="BS922" s="152">
        <v>106.03</v>
      </c>
      <c r="BT922" s="152">
        <v>22.733000000000001</v>
      </c>
      <c r="BU922" s="152">
        <v>7.9859999999999998</v>
      </c>
      <c r="BV922" s="152">
        <v>27.61</v>
      </c>
      <c r="BW922" s="152">
        <v>3.7810000000000001</v>
      </c>
      <c r="BX922" s="152">
        <v>20.542999999999999</v>
      </c>
      <c r="BY922" s="152">
        <v>3.6579999999999999</v>
      </c>
      <c r="BZ922" s="152">
        <v>10.696</v>
      </c>
      <c r="CA922" s="152">
        <v>1.4239999999999999</v>
      </c>
      <c r="CB922" s="152">
        <v>8.5969999999999995</v>
      </c>
      <c r="CC922" s="152">
        <v>1.3759999999999999</v>
      </c>
      <c r="FI922" s="152">
        <v>2.4</v>
      </c>
      <c r="FK922" s="152">
        <v>2.2000000000000002</v>
      </c>
      <c r="FP922" s="152">
        <v>124.6</v>
      </c>
      <c r="FQ922" s="152">
        <v>5.3</v>
      </c>
      <c r="FR922" s="152">
        <v>118.9</v>
      </c>
      <c r="FS922" s="152">
        <v>1029.7</v>
      </c>
      <c r="FT922" s="152">
        <v>156</v>
      </c>
      <c r="FY922" s="152">
        <v>176.7</v>
      </c>
      <c r="FZ922" s="152">
        <v>102.2</v>
      </c>
      <c r="GA922" s="152">
        <v>214.3</v>
      </c>
      <c r="GT922" s="152">
        <v>16.899999999999999</v>
      </c>
    </row>
    <row r="923" spans="1:202">
      <c r="A923" s="151">
        <v>6207</v>
      </c>
      <c r="B923" s="152" t="s">
        <v>2850</v>
      </c>
      <c r="C923" s="152" t="s">
        <v>3040</v>
      </c>
      <c r="D923" s="152" t="s">
        <v>3041</v>
      </c>
      <c r="E923" s="152" t="s">
        <v>3272</v>
      </c>
      <c r="F923" s="152" t="s">
        <v>9368</v>
      </c>
      <c r="H923" s="151">
        <v>221200</v>
      </c>
      <c r="K923" s="152" t="s">
        <v>3273</v>
      </c>
      <c r="L923" s="153" t="s">
        <v>5675</v>
      </c>
      <c r="M923" s="153" t="s">
        <v>5762</v>
      </c>
      <c r="P923" s="152">
        <v>8.8178079999999994</v>
      </c>
      <c r="Q923" s="152">
        <v>39.676940000000002</v>
      </c>
      <c r="R923" s="152" t="s">
        <v>2027</v>
      </c>
      <c r="S923" s="152" t="s">
        <v>5546</v>
      </c>
      <c r="T923" s="152">
        <v>73.376599999999996</v>
      </c>
      <c r="U923" s="152">
        <v>0.23799999999999999</v>
      </c>
      <c r="V923" s="152">
        <v>9.3559999999999999</v>
      </c>
      <c r="X923" s="152">
        <v>5.1970000000000001</v>
      </c>
      <c r="AB923" s="152">
        <v>0.24</v>
      </c>
      <c r="AC923" s="152">
        <v>0.23</v>
      </c>
      <c r="AD923" s="152">
        <v>4</v>
      </c>
      <c r="AE923" s="152">
        <v>4.26</v>
      </c>
      <c r="AI923" s="152">
        <v>97.505600000000001</v>
      </c>
      <c r="AJ923" s="152">
        <v>5.94</v>
      </c>
      <c r="AK923" s="156">
        <f t="shared" si="14"/>
        <v>2.9700000000000001E-2</v>
      </c>
      <c r="AL923" s="151">
        <v>297</v>
      </c>
      <c r="AM923" s="151">
        <v>3240</v>
      </c>
      <c r="AN923" s="151">
        <v>270</v>
      </c>
      <c r="AO923" s="151">
        <v>2135</v>
      </c>
      <c r="AQ923" s="152">
        <v>49.7</v>
      </c>
      <c r="AS923" s="152">
        <v>9.3000000000000007</v>
      </c>
      <c r="AW923" s="152">
        <v>3.11</v>
      </c>
      <c r="AX923" s="151">
        <v>1493.4</v>
      </c>
      <c r="BG923" s="152">
        <v>116.59</v>
      </c>
      <c r="BH923" s="152">
        <v>3.0369999999999999</v>
      </c>
      <c r="BI923" s="152">
        <v>108.25</v>
      </c>
      <c r="BJ923" s="152">
        <v>1009</v>
      </c>
      <c r="BK923" s="152">
        <v>171.45</v>
      </c>
      <c r="BO923" s="152">
        <v>200.71</v>
      </c>
      <c r="BP923" s="152">
        <v>127.34</v>
      </c>
      <c r="BQ923" s="152">
        <v>256</v>
      </c>
      <c r="BR923" s="152">
        <v>29.559000000000001</v>
      </c>
      <c r="BS923" s="152">
        <v>120.95</v>
      </c>
      <c r="BT923" s="152">
        <v>24.085999999999999</v>
      </c>
      <c r="BU923" s="152">
        <v>5.0629999999999997</v>
      </c>
      <c r="BV923" s="152">
        <v>30.533999999999999</v>
      </c>
      <c r="BW923" s="152">
        <v>4.13</v>
      </c>
      <c r="BX923" s="152">
        <v>23.677</v>
      </c>
      <c r="BY923" s="152">
        <v>4.3440000000000003</v>
      </c>
      <c r="BZ923" s="152">
        <v>12.615</v>
      </c>
      <c r="CA923" s="152">
        <v>1.7629999999999999</v>
      </c>
      <c r="CB923" s="152">
        <v>9.7929999999999993</v>
      </c>
      <c r="CC923" s="152">
        <v>1.66</v>
      </c>
      <c r="FI923" s="152">
        <v>2.4</v>
      </c>
      <c r="FK923" s="152">
        <v>2.2000000000000002</v>
      </c>
      <c r="FP923" s="152">
        <v>124.6</v>
      </c>
      <c r="FQ923" s="152">
        <v>5.3</v>
      </c>
      <c r="FR923" s="152">
        <v>118.9</v>
      </c>
      <c r="FS923" s="152">
        <v>1029.7</v>
      </c>
      <c r="FT923" s="152">
        <v>156</v>
      </c>
      <c r="FY923" s="152">
        <v>176.7</v>
      </c>
      <c r="FZ923" s="152">
        <v>102.2</v>
      </c>
      <c r="GA923" s="152">
        <v>214.3</v>
      </c>
      <c r="GT923" s="152">
        <v>16.899999999999999</v>
      </c>
    </row>
    <row r="924" spans="1:202">
      <c r="A924" s="151">
        <v>6208</v>
      </c>
      <c r="B924" s="152" t="s">
        <v>2850</v>
      </c>
      <c r="C924" s="152" t="s">
        <v>3040</v>
      </c>
      <c r="D924" s="152" t="s">
        <v>3041</v>
      </c>
      <c r="E924" s="152" t="s">
        <v>3272</v>
      </c>
      <c r="F924" s="152" t="s">
        <v>9369</v>
      </c>
      <c r="H924" s="151">
        <v>221200</v>
      </c>
      <c r="K924" s="152" t="s">
        <v>3273</v>
      </c>
      <c r="L924" s="153" t="s">
        <v>5675</v>
      </c>
      <c r="M924" s="153" t="s">
        <v>5726</v>
      </c>
      <c r="P924" s="152">
        <v>8.8178079999999994</v>
      </c>
      <c r="Q924" s="152">
        <v>39.676940000000002</v>
      </c>
      <c r="R924" s="152" t="s">
        <v>2027</v>
      </c>
      <c r="S924" s="152" t="s">
        <v>5546</v>
      </c>
      <c r="T924" s="152">
        <v>72.468400000000003</v>
      </c>
      <c r="U924" s="152">
        <v>0.186</v>
      </c>
      <c r="V924" s="152">
        <v>8.8650000000000002</v>
      </c>
      <c r="X924" s="152">
        <v>5.234</v>
      </c>
      <c r="AB924" s="152">
        <v>0.27600000000000002</v>
      </c>
      <c r="AC924" s="152">
        <v>0.18</v>
      </c>
      <c r="AD924" s="152">
        <v>3.9089999999999998</v>
      </c>
      <c r="AE924" s="152">
        <v>4.181</v>
      </c>
      <c r="AF924" s="152">
        <v>3.5000000000000003E-2</v>
      </c>
      <c r="AI924" s="152">
        <v>96.069400000000002</v>
      </c>
      <c r="AJ924" s="152">
        <v>6.5</v>
      </c>
      <c r="AK924" s="156">
        <f t="shared" si="14"/>
        <v>1.6799999999999999E-2</v>
      </c>
      <c r="AL924" s="151">
        <v>168</v>
      </c>
      <c r="AM924" s="151">
        <v>3368</v>
      </c>
      <c r="AN924" s="151">
        <v>370</v>
      </c>
      <c r="AO924" s="151">
        <v>2695</v>
      </c>
      <c r="AQ924" s="152">
        <v>49.1</v>
      </c>
      <c r="AS924" s="152">
        <v>11</v>
      </c>
      <c r="AW924" s="152">
        <v>3.073</v>
      </c>
      <c r="AX924" s="151">
        <v>1089.4000000000001</v>
      </c>
      <c r="BG924" s="152">
        <v>132.38</v>
      </c>
      <c r="BH924" s="152">
        <v>3.8780000000000001</v>
      </c>
      <c r="BI924" s="152">
        <v>126.06</v>
      </c>
      <c r="BJ924" s="152">
        <v>1121.5999999999999</v>
      </c>
      <c r="BK924" s="152">
        <v>204.29</v>
      </c>
      <c r="BO924" s="152">
        <v>212.99</v>
      </c>
      <c r="BP924" s="152">
        <v>145.61000000000001</v>
      </c>
      <c r="BQ924" s="152">
        <v>298.31</v>
      </c>
      <c r="BR924" s="152">
        <v>34.292999999999999</v>
      </c>
      <c r="BS924" s="152">
        <v>143.31</v>
      </c>
      <c r="BT924" s="152">
        <v>28.582999999999998</v>
      </c>
      <c r="BU924" s="152">
        <v>6.1769999999999996</v>
      </c>
      <c r="BV924" s="152">
        <v>33.673999999999999</v>
      </c>
      <c r="BW924" s="152">
        <v>5.0449999999999999</v>
      </c>
      <c r="BX924" s="152">
        <v>27.620999999999999</v>
      </c>
      <c r="BY924" s="152">
        <v>5.09</v>
      </c>
      <c r="BZ924" s="152">
        <v>15.042999999999999</v>
      </c>
      <c r="CA924" s="152">
        <v>1.9790000000000001</v>
      </c>
      <c r="CB924" s="152">
        <v>14.218999999999999</v>
      </c>
      <c r="CC924" s="152">
        <v>1.9410000000000001</v>
      </c>
      <c r="FI924" s="152">
        <v>2.4</v>
      </c>
      <c r="FK924" s="152">
        <v>2.2000000000000002</v>
      </c>
      <c r="FP924" s="152">
        <v>124.6</v>
      </c>
      <c r="FQ924" s="152">
        <v>5.3</v>
      </c>
      <c r="FR924" s="152">
        <v>118.9</v>
      </c>
      <c r="FS924" s="152">
        <v>1029.7</v>
      </c>
      <c r="FT924" s="152">
        <v>156</v>
      </c>
      <c r="FY924" s="152">
        <v>176.7</v>
      </c>
      <c r="FZ924" s="152">
        <v>102.2</v>
      </c>
      <c r="GA924" s="152">
        <v>214.3</v>
      </c>
      <c r="GT924" s="152">
        <v>16.899999999999999</v>
      </c>
    </row>
    <row r="925" spans="1:202">
      <c r="A925" s="151">
        <v>6209</v>
      </c>
      <c r="B925" s="152" t="s">
        <v>2850</v>
      </c>
      <c r="C925" s="152" t="s">
        <v>3040</v>
      </c>
      <c r="D925" s="152" t="s">
        <v>3041</v>
      </c>
      <c r="E925" s="152" t="s">
        <v>3272</v>
      </c>
      <c r="F925" s="152" t="s">
        <v>9370</v>
      </c>
      <c r="H925" s="151">
        <v>221200</v>
      </c>
      <c r="K925" s="152" t="s">
        <v>3273</v>
      </c>
      <c r="L925" s="153" t="s">
        <v>5675</v>
      </c>
      <c r="M925" s="153" t="s">
        <v>5785</v>
      </c>
      <c r="P925" s="152">
        <v>8.8178079999999994</v>
      </c>
      <c r="Q925" s="152">
        <v>39.676940000000002</v>
      </c>
      <c r="R925" s="152" t="s">
        <v>2027</v>
      </c>
      <c r="S925" s="152" t="s">
        <v>5546</v>
      </c>
      <c r="T925" s="152">
        <v>74.751199999999997</v>
      </c>
      <c r="U925" s="152">
        <v>0.13700000000000001</v>
      </c>
      <c r="V925" s="152">
        <v>8.73</v>
      </c>
      <c r="X925" s="152">
        <v>5.9409999999999998</v>
      </c>
      <c r="AA925" s="152">
        <v>1.7000000000000001E-2</v>
      </c>
      <c r="AB925" s="152">
        <v>0.29399999999999998</v>
      </c>
      <c r="AC925" s="152">
        <v>0.154</v>
      </c>
      <c r="AD925" s="152">
        <v>5.0839999999999996</v>
      </c>
      <c r="AE925" s="152">
        <v>4.1760000000000002</v>
      </c>
      <c r="AI925" s="152">
        <v>99.994200000000006</v>
      </c>
      <c r="AJ925" s="152">
        <v>3.38</v>
      </c>
      <c r="AK925" s="156">
        <f t="shared" si="14"/>
        <v>4.1000000000000003E-3</v>
      </c>
      <c r="AL925" s="151">
        <v>41</v>
      </c>
      <c r="AM925" s="151">
        <v>3158</v>
      </c>
      <c r="AN925" s="151">
        <v>270</v>
      </c>
      <c r="AO925" s="151">
        <v>2770</v>
      </c>
      <c r="AQ925" s="152">
        <v>60.8</v>
      </c>
      <c r="AS925" s="152">
        <v>12.9</v>
      </c>
      <c r="AW925" s="152">
        <v>3.1760000000000002</v>
      </c>
      <c r="AX925" s="151">
        <v>822.36</v>
      </c>
      <c r="BG925" s="152">
        <v>143.01</v>
      </c>
      <c r="BH925" s="152">
        <v>4.7160000000000002</v>
      </c>
      <c r="BI925" s="152">
        <v>153.38</v>
      </c>
      <c r="BJ925" s="152">
        <v>1370.1</v>
      </c>
      <c r="BK925" s="152">
        <v>230.46</v>
      </c>
      <c r="BO925" s="152">
        <v>246.53</v>
      </c>
      <c r="BP925" s="152">
        <v>173.53</v>
      </c>
      <c r="BQ925" s="152">
        <v>352.04</v>
      </c>
      <c r="BR925" s="152">
        <v>41.41</v>
      </c>
      <c r="BS925" s="152">
        <v>167.21</v>
      </c>
      <c r="BT925" s="152">
        <v>33.622999999999998</v>
      </c>
      <c r="BU925" s="152">
        <v>7.4039999999999999</v>
      </c>
      <c r="BV925" s="152">
        <v>43.536999999999999</v>
      </c>
      <c r="BW925" s="152">
        <v>6.4870000000000001</v>
      </c>
      <c r="BX925" s="152">
        <v>33.902999999999999</v>
      </c>
      <c r="BY925" s="152">
        <v>6.0609999999999999</v>
      </c>
      <c r="BZ925" s="152">
        <v>18.056999999999999</v>
      </c>
      <c r="CA925" s="152">
        <v>2.4980000000000002</v>
      </c>
      <c r="CB925" s="152">
        <v>15.896000000000001</v>
      </c>
      <c r="CC925" s="152">
        <v>2.3809999999999998</v>
      </c>
      <c r="FI925" s="152">
        <v>2.4</v>
      </c>
      <c r="FK925" s="152">
        <v>2.2000000000000002</v>
      </c>
      <c r="FP925" s="152">
        <v>124.6</v>
      </c>
      <c r="FQ925" s="152">
        <v>5.3</v>
      </c>
      <c r="FR925" s="152">
        <v>118.9</v>
      </c>
      <c r="FS925" s="152">
        <v>1029.7</v>
      </c>
      <c r="FT925" s="152">
        <v>156</v>
      </c>
      <c r="FY925" s="152">
        <v>176.7</v>
      </c>
      <c r="FZ925" s="152">
        <v>102.2</v>
      </c>
      <c r="GA925" s="152">
        <v>214.3</v>
      </c>
      <c r="GT925" s="152">
        <v>16.899999999999999</v>
      </c>
    </row>
    <row r="926" spans="1:202">
      <c r="A926" s="151">
        <v>6210</v>
      </c>
      <c r="B926" s="152" t="s">
        <v>2850</v>
      </c>
      <c r="C926" s="152" t="s">
        <v>3040</v>
      </c>
      <c r="D926" s="152" t="s">
        <v>3041</v>
      </c>
      <c r="E926" s="152" t="s">
        <v>3272</v>
      </c>
      <c r="F926" s="152" t="s">
        <v>9371</v>
      </c>
      <c r="H926" s="151">
        <v>221200</v>
      </c>
      <c r="K926" s="152" t="s">
        <v>3273</v>
      </c>
      <c r="L926" s="153" t="s">
        <v>5675</v>
      </c>
      <c r="M926" s="153" t="s">
        <v>5736</v>
      </c>
      <c r="P926" s="152">
        <v>8.8178079999999994</v>
      </c>
      <c r="Q926" s="152">
        <v>39.676940000000002</v>
      </c>
      <c r="R926" s="152" t="s">
        <v>2027</v>
      </c>
      <c r="S926" s="152" t="s">
        <v>5546</v>
      </c>
      <c r="T926" s="152">
        <v>72.674899999999994</v>
      </c>
      <c r="U926" s="152">
        <v>0.153</v>
      </c>
      <c r="V926" s="152">
        <v>8.7609999999999992</v>
      </c>
      <c r="X926" s="152">
        <v>5.9279999999999999</v>
      </c>
      <c r="AB926" s="152">
        <v>0.29799999999999999</v>
      </c>
      <c r="AC926" s="152">
        <v>0.20499999999999999</v>
      </c>
      <c r="AD926" s="152">
        <v>4.8099999999999996</v>
      </c>
      <c r="AE926" s="152">
        <v>3.903</v>
      </c>
      <c r="AI926" s="152">
        <v>97.444900000000004</v>
      </c>
      <c r="AJ926" s="152">
        <v>4.74</v>
      </c>
      <c r="AK926" s="156">
        <f t="shared" si="14"/>
        <v>3.8E-3</v>
      </c>
      <c r="AL926" s="151">
        <v>38</v>
      </c>
      <c r="AM926" s="151">
        <v>3440</v>
      </c>
      <c r="AN926" s="151">
        <v>410</v>
      </c>
      <c r="AO926" s="151">
        <v>2960</v>
      </c>
      <c r="AQ926" s="152">
        <v>61.2</v>
      </c>
      <c r="AS926" s="152">
        <v>12.9</v>
      </c>
      <c r="AW926" s="152">
        <v>3.5230000000000001</v>
      </c>
      <c r="AX926" s="151">
        <v>872.41</v>
      </c>
      <c r="BG926" s="152">
        <v>152.37</v>
      </c>
      <c r="BH926" s="152">
        <v>4.7300000000000004</v>
      </c>
      <c r="BI926" s="152">
        <v>160.79</v>
      </c>
      <c r="BJ926" s="152">
        <v>1377.5</v>
      </c>
      <c r="BK926" s="152">
        <v>242.21</v>
      </c>
      <c r="BO926" s="152">
        <v>261.95999999999998</v>
      </c>
      <c r="BP926" s="152">
        <v>185.23</v>
      </c>
      <c r="BQ926" s="152">
        <v>377.42</v>
      </c>
      <c r="BR926" s="152">
        <v>44.292999999999999</v>
      </c>
      <c r="BS926" s="152">
        <v>173.1</v>
      </c>
      <c r="BT926" s="152">
        <v>34.715000000000003</v>
      </c>
      <c r="BU926" s="152">
        <v>7.2240000000000002</v>
      </c>
      <c r="BV926" s="152">
        <v>44.225999999999999</v>
      </c>
      <c r="BW926" s="152">
        <v>7.2140000000000004</v>
      </c>
      <c r="BX926" s="152">
        <v>36.005000000000003</v>
      </c>
      <c r="BY926" s="152">
        <v>6.4290000000000003</v>
      </c>
      <c r="BZ926" s="152">
        <v>18.155999999999999</v>
      </c>
      <c r="CA926" s="152">
        <v>2.5569999999999999</v>
      </c>
      <c r="CB926" s="152">
        <v>16.54</v>
      </c>
      <c r="CC926" s="152">
        <v>2.3410000000000002</v>
      </c>
      <c r="FI926" s="152">
        <v>2.4</v>
      </c>
      <c r="FK926" s="152">
        <v>2.2000000000000002</v>
      </c>
      <c r="FP926" s="152">
        <v>124.6</v>
      </c>
      <c r="FQ926" s="152">
        <v>5.3</v>
      </c>
      <c r="FR926" s="152">
        <v>118.9</v>
      </c>
      <c r="FS926" s="152">
        <v>1029.7</v>
      </c>
      <c r="FT926" s="152">
        <v>156</v>
      </c>
      <c r="FY926" s="152">
        <v>176.7</v>
      </c>
      <c r="FZ926" s="152">
        <v>102.2</v>
      </c>
      <c r="GA926" s="152">
        <v>214.3</v>
      </c>
      <c r="GT926" s="152">
        <v>16.899999999999999</v>
      </c>
    </row>
    <row r="927" spans="1:202">
      <c r="A927" s="151">
        <v>6212</v>
      </c>
      <c r="B927" s="152" t="s">
        <v>2850</v>
      </c>
      <c r="C927" s="152" t="s">
        <v>3040</v>
      </c>
      <c r="D927" s="152" t="s">
        <v>3041</v>
      </c>
      <c r="E927" s="152" t="s">
        <v>3272</v>
      </c>
      <c r="F927" s="152" t="s">
        <v>9372</v>
      </c>
      <c r="H927" s="151">
        <v>221200</v>
      </c>
      <c r="K927" s="152" t="s">
        <v>3273</v>
      </c>
      <c r="L927" s="153" t="s">
        <v>5675</v>
      </c>
      <c r="M927" s="153" t="s">
        <v>5781</v>
      </c>
      <c r="P927" s="152">
        <v>8.8178079999999994</v>
      </c>
      <c r="Q927" s="152">
        <v>39.676940000000002</v>
      </c>
      <c r="R927" s="152" t="s">
        <v>2027</v>
      </c>
      <c r="S927" s="152" t="s">
        <v>5546</v>
      </c>
      <c r="T927" s="152">
        <v>74.270799999999994</v>
      </c>
      <c r="U927" s="152">
        <v>0.14499999999999999</v>
      </c>
      <c r="V927" s="152">
        <v>8.75</v>
      </c>
      <c r="X927" s="152">
        <v>6.1909999999999998</v>
      </c>
      <c r="AB927" s="152">
        <v>0.309</v>
      </c>
      <c r="AC927" s="152">
        <v>0.184</v>
      </c>
      <c r="AD927" s="152">
        <v>5.0460000000000003</v>
      </c>
      <c r="AE927" s="152">
        <v>4.07</v>
      </c>
      <c r="AI927" s="152">
        <v>99.702799999999996</v>
      </c>
      <c r="AJ927" s="152">
        <v>2.15</v>
      </c>
      <c r="AK927" s="156">
        <f t="shared" si="14"/>
        <v>7.1000000000000004E-3</v>
      </c>
      <c r="AL927" s="151">
        <v>71</v>
      </c>
      <c r="AM927" s="151">
        <v>3082</v>
      </c>
      <c r="AN927" s="151">
        <v>350</v>
      </c>
      <c r="AO927" s="151">
        <v>2615</v>
      </c>
      <c r="AQ927" s="152">
        <v>58.5</v>
      </c>
      <c r="AS927" s="152">
        <v>12.5</v>
      </c>
      <c r="AW927" s="152">
        <v>3.3029999999999999</v>
      </c>
      <c r="AX927" s="151">
        <v>838.34</v>
      </c>
      <c r="BG927" s="152">
        <v>143.77000000000001</v>
      </c>
      <c r="BH927" s="152">
        <v>4.4530000000000003</v>
      </c>
      <c r="BI927" s="152">
        <v>156.69</v>
      </c>
      <c r="BJ927" s="152">
        <v>1353.9</v>
      </c>
      <c r="BK927" s="152">
        <v>225.9</v>
      </c>
      <c r="BO927" s="152">
        <v>248</v>
      </c>
      <c r="BP927" s="152">
        <v>176.65</v>
      </c>
      <c r="BQ927" s="152">
        <v>351.25</v>
      </c>
      <c r="BR927" s="152">
        <v>41.459000000000003</v>
      </c>
      <c r="BS927" s="152">
        <v>171.85</v>
      </c>
      <c r="BT927" s="152">
        <v>33.926000000000002</v>
      </c>
      <c r="BU927" s="152">
        <v>7.726</v>
      </c>
      <c r="BV927" s="152">
        <v>48.097999999999999</v>
      </c>
      <c r="BW927" s="152">
        <v>6.9720000000000004</v>
      </c>
      <c r="BX927" s="152">
        <v>37.44</v>
      </c>
      <c r="BY927" s="152">
        <v>6.2569999999999997</v>
      </c>
      <c r="BZ927" s="152">
        <v>18.407</v>
      </c>
      <c r="CA927" s="152">
        <v>2.4580000000000002</v>
      </c>
      <c r="CB927" s="152">
        <v>15.385999999999999</v>
      </c>
      <c r="CC927" s="152">
        <v>2.5219999999999998</v>
      </c>
      <c r="FI927" s="152">
        <v>2.4</v>
      </c>
      <c r="FK927" s="152">
        <v>2.2000000000000002</v>
      </c>
      <c r="FP927" s="152">
        <v>124.6</v>
      </c>
      <c r="FQ927" s="152">
        <v>5.3</v>
      </c>
      <c r="FR927" s="152">
        <v>118.9</v>
      </c>
      <c r="FS927" s="152">
        <v>1029.7</v>
      </c>
      <c r="FT927" s="152">
        <v>156</v>
      </c>
      <c r="FY927" s="152">
        <v>176.7</v>
      </c>
      <c r="FZ927" s="152">
        <v>102.2</v>
      </c>
      <c r="GA927" s="152">
        <v>214.3</v>
      </c>
      <c r="GT927" s="152">
        <v>16.899999999999999</v>
      </c>
    </row>
    <row r="928" spans="1:202">
      <c r="A928" s="151">
        <v>6213</v>
      </c>
      <c r="B928" s="152" t="s">
        <v>2850</v>
      </c>
      <c r="C928" s="152" t="s">
        <v>3040</v>
      </c>
      <c r="D928" s="152" t="s">
        <v>3041</v>
      </c>
      <c r="E928" s="152" t="s">
        <v>3272</v>
      </c>
      <c r="F928" s="152" t="s">
        <v>9373</v>
      </c>
      <c r="H928" s="151">
        <v>221200</v>
      </c>
      <c r="K928" s="152" t="s">
        <v>3273</v>
      </c>
      <c r="L928" s="153" t="s">
        <v>5675</v>
      </c>
      <c r="M928" s="153" t="s">
        <v>5759</v>
      </c>
      <c r="P928" s="152">
        <v>8.8178079999999994</v>
      </c>
      <c r="Q928" s="152">
        <v>39.676940000000002</v>
      </c>
      <c r="R928" s="152" t="s">
        <v>2027</v>
      </c>
      <c r="S928" s="152" t="s">
        <v>5546</v>
      </c>
      <c r="T928" s="152">
        <v>73.322100000000006</v>
      </c>
      <c r="U928" s="152">
        <v>0.13300000000000001</v>
      </c>
      <c r="V928" s="152">
        <v>8.5679999999999996</v>
      </c>
      <c r="X928" s="152">
        <v>6.0309999999999997</v>
      </c>
      <c r="AB928" s="152">
        <v>0.307</v>
      </c>
      <c r="AC928" s="152">
        <v>0.18099999999999999</v>
      </c>
      <c r="AD928" s="152">
        <v>5.1340000000000003</v>
      </c>
      <c r="AE928" s="152">
        <v>4.16</v>
      </c>
      <c r="AF928" s="152">
        <v>3.5000000000000003E-2</v>
      </c>
      <c r="AI928" s="152">
        <v>98.630099999999999</v>
      </c>
      <c r="AJ928" s="152">
        <v>3.76</v>
      </c>
      <c r="AK928" s="156">
        <f t="shared" si="14"/>
        <v>3.8999999999999998E-3</v>
      </c>
      <c r="AL928" s="151">
        <v>39</v>
      </c>
      <c r="AM928" s="151">
        <v>3324</v>
      </c>
      <c r="AN928" s="151">
        <v>340</v>
      </c>
      <c r="AO928" s="151">
        <v>2957</v>
      </c>
      <c r="AQ928" s="152">
        <v>57.5</v>
      </c>
      <c r="AS928" s="152">
        <v>12.8</v>
      </c>
      <c r="AW928" s="152">
        <v>3.2149999999999999</v>
      </c>
      <c r="AX928" s="151">
        <v>849.3</v>
      </c>
      <c r="BG928" s="152">
        <v>151.56</v>
      </c>
      <c r="BH928" s="152">
        <v>4.8949999999999996</v>
      </c>
      <c r="BI928" s="152">
        <v>155.36000000000001</v>
      </c>
      <c r="BJ928" s="152">
        <v>1374.4</v>
      </c>
      <c r="BK928" s="152">
        <v>233.41</v>
      </c>
      <c r="BO928" s="152">
        <v>254.48</v>
      </c>
      <c r="BP928" s="152">
        <v>180.25</v>
      </c>
      <c r="BQ928" s="152">
        <v>361.74</v>
      </c>
      <c r="BR928" s="152">
        <v>41.588000000000001</v>
      </c>
      <c r="BS928" s="152">
        <v>166.7</v>
      </c>
      <c r="BT928" s="152">
        <v>33.409999999999997</v>
      </c>
      <c r="BU928" s="152">
        <v>7.6379999999999999</v>
      </c>
      <c r="BV928" s="152">
        <v>42.889000000000003</v>
      </c>
      <c r="BW928" s="152">
        <v>6.5880000000000001</v>
      </c>
      <c r="BX928" s="152">
        <v>34.540999999999997</v>
      </c>
      <c r="BY928" s="152">
        <v>5.9960000000000004</v>
      </c>
      <c r="BZ928" s="152">
        <v>18.783999999999999</v>
      </c>
      <c r="CA928" s="152">
        <v>2.556</v>
      </c>
      <c r="CB928" s="152">
        <v>17.391999999999999</v>
      </c>
      <c r="CC928" s="152">
        <v>2.2919999999999998</v>
      </c>
      <c r="FI928" s="152">
        <v>2.4</v>
      </c>
      <c r="FK928" s="152">
        <v>2.2000000000000002</v>
      </c>
      <c r="FP928" s="152">
        <v>124.6</v>
      </c>
      <c r="FQ928" s="152">
        <v>5.3</v>
      </c>
      <c r="FR928" s="152">
        <v>118.9</v>
      </c>
      <c r="FS928" s="152">
        <v>1029.7</v>
      </c>
      <c r="FT928" s="152">
        <v>156</v>
      </c>
      <c r="FY928" s="152">
        <v>176.7</v>
      </c>
      <c r="FZ928" s="152">
        <v>102.2</v>
      </c>
      <c r="GA928" s="152">
        <v>214.3</v>
      </c>
      <c r="GT928" s="152">
        <v>16.899999999999999</v>
      </c>
    </row>
    <row r="929" spans="1:202">
      <c r="A929" s="151">
        <v>6215</v>
      </c>
      <c r="B929" s="152" t="s">
        <v>2850</v>
      </c>
      <c r="C929" s="152" t="s">
        <v>3040</v>
      </c>
      <c r="D929" s="152" t="s">
        <v>3041</v>
      </c>
      <c r="E929" s="152" t="s">
        <v>3272</v>
      </c>
      <c r="F929" s="152" t="s">
        <v>9374</v>
      </c>
      <c r="H929" s="151">
        <v>221200</v>
      </c>
      <c r="K929" s="152" t="s">
        <v>3273</v>
      </c>
      <c r="L929" s="153" t="s">
        <v>5675</v>
      </c>
      <c r="M929" s="153" t="s">
        <v>5723</v>
      </c>
      <c r="P929" s="152">
        <v>8.8178079999999994</v>
      </c>
      <c r="Q929" s="152">
        <v>39.676940000000002</v>
      </c>
      <c r="R929" s="152" t="s">
        <v>2027</v>
      </c>
      <c r="S929" s="152" t="s">
        <v>5546</v>
      </c>
      <c r="T929" s="152">
        <v>72.3827</v>
      </c>
      <c r="U929" s="152">
        <v>0.13700000000000001</v>
      </c>
      <c r="V929" s="152">
        <v>8.5169999999999995</v>
      </c>
      <c r="X929" s="152">
        <v>6.1790000000000003</v>
      </c>
      <c r="AB929" s="152">
        <v>0.314</v>
      </c>
      <c r="AC929" s="152">
        <v>0.185</v>
      </c>
      <c r="AD929" s="152">
        <v>4.5670000000000002</v>
      </c>
      <c r="AE929" s="152">
        <v>4.13</v>
      </c>
      <c r="AI929" s="152">
        <v>97.170699999999997</v>
      </c>
      <c r="AJ929" s="152">
        <v>4.4000000000000004</v>
      </c>
      <c r="AK929" s="156">
        <f t="shared" si="14"/>
        <v>1.1000000000000001E-3</v>
      </c>
      <c r="AL929" s="151">
        <v>11</v>
      </c>
      <c r="AM929" s="151">
        <v>3603</v>
      </c>
      <c r="AN929" s="151">
        <v>280</v>
      </c>
      <c r="AO929" s="151">
        <v>3225</v>
      </c>
      <c r="AQ929" s="152">
        <v>60.9</v>
      </c>
      <c r="AS929" s="152">
        <v>13.4</v>
      </c>
      <c r="AW929" s="152">
        <v>3.1850000000000001</v>
      </c>
      <c r="AX929" s="151">
        <v>867.15</v>
      </c>
      <c r="BG929" s="152">
        <v>152.84</v>
      </c>
      <c r="BH929" s="152">
        <v>4.8449999999999998</v>
      </c>
      <c r="BI929" s="152">
        <v>164.99</v>
      </c>
      <c r="BJ929" s="152">
        <v>1419</v>
      </c>
      <c r="BK929" s="152">
        <v>249.93</v>
      </c>
      <c r="BO929" s="152">
        <v>260.99</v>
      </c>
      <c r="BP929" s="152">
        <v>189.9</v>
      </c>
      <c r="BQ929" s="152">
        <v>381.74</v>
      </c>
      <c r="BR929" s="152">
        <v>44.661999999999999</v>
      </c>
      <c r="BS929" s="152">
        <v>179.74</v>
      </c>
      <c r="BT929" s="152">
        <v>35.656999999999996</v>
      </c>
      <c r="BU929" s="152">
        <v>7.8419999999999996</v>
      </c>
      <c r="BV929" s="152">
        <v>41.341000000000001</v>
      </c>
      <c r="BW929" s="152">
        <v>6.609</v>
      </c>
      <c r="BX929" s="152">
        <v>37.368000000000002</v>
      </c>
      <c r="BY929" s="152">
        <v>6.5069999999999997</v>
      </c>
      <c r="BZ929" s="152">
        <v>18.175999999999998</v>
      </c>
      <c r="CA929" s="152">
        <v>2.5579999999999998</v>
      </c>
      <c r="CB929" s="152">
        <v>16.466999999999999</v>
      </c>
      <c r="CC929" s="152">
        <v>2.4260000000000002</v>
      </c>
      <c r="FI929" s="152">
        <v>2.4</v>
      </c>
      <c r="FK929" s="152">
        <v>2.2000000000000002</v>
      </c>
      <c r="FP929" s="152">
        <v>124.6</v>
      </c>
      <c r="FQ929" s="152">
        <v>5.3</v>
      </c>
      <c r="FR929" s="152">
        <v>118.9</v>
      </c>
      <c r="FS929" s="152">
        <v>1029.7</v>
      </c>
      <c r="FT929" s="152">
        <v>156</v>
      </c>
      <c r="FY929" s="152">
        <v>176.7</v>
      </c>
      <c r="FZ929" s="152">
        <v>102.2</v>
      </c>
      <c r="GA929" s="152">
        <v>214.3</v>
      </c>
      <c r="GT929" s="152">
        <v>16.899999999999999</v>
      </c>
    </row>
    <row r="930" spans="1:202">
      <c r="A930" s="151">
        <v>6216</v>
      </c>
      <c r="B930" s="152" t="s">
        <v>2850</v>
      </c>
      <c r="C930" s="152" t="s">
        <v>3040</v>
      </c>
      <c r="D930" s="152" t="s">
        <v>3041</v>
      </c>
      <c r="E930" s="152" t="s">
        <v>3272</v>
      </c>
      <c r="F930" s="152" t="s">
        <v>9375</v>
      </c>
      <c r="H930" s="151">
        <v>221200</v>
      </c>
      <c r="K930" s="152" t="s">
        <v>3273</v>
      </c>
      <c r="L930" s="153" t="s">
        <v>5675</v>
      </c>
      <c r="M930" s="153" t="s">
        <v>5676</v>
      </c>
      <c r="P930" s="152">
        <v>8.8178079999999994</v>
      </c>
      <c r="Q930" s="152">
        <v>39.676940000000002</v>
      </c>
      <c r="R930" s="152" t="s">
        <v>2027</v>
      </c>
      <c r="S930" s="152" t="s">
        <v>5546</v>
      </c>
      <c r="T930" s="152">
        <v>71.313400000000001</v>
      </c>
      <c r="U930" s="152">
        <v>0.13400000000000001</v>
      </c>
      <c r="V930" s="152">
        <v>8.3339999999999996</v>
      </c>
      <c r="X930" s="152">
        <v>5.34</v>
      </c>
      <c r="AB930" s="152">
        <v>0.31</v>
      </c>
      <c r="AC930" s="152">
        <v>0.14499999999999999</v>
      </c>
      <c r="AD930" s="152">
        <v>3.3159999999999998</v>
      </c>
      <c r="AE930" s="152">
        <v>5.5140000000000002</v>
      </c>
      <c r="AI930" s="152">
        <v>94.457400000000007</v>
      </c>
      <c r="AJ930" s="152">
        <v>0.25</v>
      </c>
      <c r="AK930" s="156">
        <f t="shared" si="14"/>
        <v>6.3899999999999998E-2</v>
      </c>
      <c r="AL930" s="151">
        <v>639</v>
      </c>
      <c r="AM930" s="151">
        <v>721</v>
      </c>
      <c r="AN930" s="151">
        <v>510</v>
      </c>
      <c r="AO930" s="151">
        <v>330</v>
      </c>
      <c r="AQ930" s="152">
        <v>1</v>
      </c>
      <c r="AS930" s="152">
        <v>2</v>
      </c>
      <c r="AW930" s="152">
        <v>28.645</v>
      </c>
      <c r="AX930" s="151">
        <v>14529</v>
      </c>
      <c r="BG930" s="152">
        <v>24.46</v>
      </c>
      <c r="BH930" s="152">
        <v>381.23</v>
      </c>
      <c r="BI930" s="152">
        <v>22.657</v>
      </c>
      <c r="BJ930" s="152">
        <v>119</v>
      </c>
      <c r="BK930" s="152">
        <v>21.635999999999999</v>
      </c>
      <c r="BO930" s="152">
        <v>434.9</v>
      </c>
      <c r="BP930" s="152">
        <v>22.172999999999998</v>
      </c>
      <c r="BQ930" s="152">
        <v>45.837000000000003</v>
      </c>
      <c r="BR930" s="152">
        <v>5.9269999999999996</v>
      </c>
      <c r="BS930" s="152">
        <v>25.137</v>
      </c>
      <c r="BT930" s="152">
        <v>5.68</v>
      </c>
      <c r="BU930" s="152">
        <v>2.0819999999999999</v>
      </c>
      <c r="BV930" s="152">
        <v>4.2329999999999997</v>
      </c>
      <c r="BX930" s="152">
        <v>5.2350000000000003</v>
      </c>
      <c r="BZ930" s="152">
        <v>2.823</v>
      </c>
      <c r="CB930" s="152">
        <v>2.4369999999999998</v>
      </c>
      <c r="FI930" s="152">
        <v>2.4</v>
      </c>
      <c r="FK930" s="152">
        <v>2.2000000000000002</v>
      </c>
      <c r="FP930" s="152">
        <v>124.6</v>
      </c>
      <c r="FQ930" s="152">
        <v>5.3</v>
      </c>
      <c r="FR930" s="152">
        <v>118.9</v>
      </c>
      <c r="FS930" s="152">
        <v>1029.7</v>
      </c>
      <c r="FT930" s="152">
        <v>156</v>
      </c>
      <c r="FY930" s="152">
        <v>176.7</v>
      </c>
      <c r="FZ930" s="152">
        <v>102.2</v>
      </c>
      <c r="GA930" s="152">
        <v>214.3</v>
      </c>
      <c r="GT930" s="152">
        <v>16.899999999999999</v>
      </c>
    </row>
    <row r="931" spans="1:202">
      <c r="A931" s="151">
        <v>6217</v>
      </c>
      <c r="B931" s="152" t="s">
        <v>2850</v>
      </c>
      <c r="C931" s="152" t="s">
        <v>3040</v>
      </c>
      <c r="D931" s="152" t="s">
        <v>3041</v>
      </c>
      <c r="E931" s="152" t="s">
        <v>5662</v>
      </c>
      <c r="F931" s="152" t="s">
        <v>9376</v>
      </c>
      <c r="H931" s="151">
        <v>221270</v>
      </c>
      <c r="L931" s="153" t="s">
        <v>5663</v>
      </c>
      <c r="M931" s="153" t="s">
        <v>5767</v>
      </c>
      <c r="P931" s="152">
        <v>7.76952</v>
      </c>
      <c r="Q931" s="152">
        <v>38.808450000000001</v>
      </c>
      <c r="R931" s="152" t="s">
        <v>2027</v>
      </c>
      <c r="S931" s="152" t="s">
        <v>5546</v>
      </c>
      <c r="T931" s="152">
        <v>73.504999999999995</v>
      </c>
      <c r="U931" s="152">
        <v>0.22700000000000001</v>
      </c>
      <c r="V931" s="152">
        <v>9.1809999999999992</v>
      </c>
      <c r="X931" s="152">
        <v>5.0789999999999997</v>
      </c>
      <c r="AB931" s="152">
        <v>0.252</v>
      </c>
      <c r="AC931" s="152">
        <v>0.2</v>
      </c>
      <c r="AD931" s="152">
        <v>4.1820000000000004</v>
      </c>
      <c r="AE931" s="152">
        <v>4.22</v>
      </c>
      <c r="AI931" s="152">
        <v>97.418000000000006</v>
      </c>
      <c r="AJ931" s="152">
        <v>5.5</v>
      </c>
      <c r="AK931" s="156">
        <f t="shared" si="14"/>
        <v>1.9599999999999999E-2</v>
      </c>
      <c r="AL931" s="151">
        <v>196</v>
      </c>
      <c r="AM931" s="151">
        <v>2638</v>
      </c>
      <c r="AN931" s="151">
        <v>320</v>
      </c>
      <c r="AO931" s="151">
        <v>2311</v>
      </c>
      <c r="AQ931" s="152">
        <v>39.5</v>
      </c>
      <c r="AS931" s="152">
        <v>9.9</v>
      </c>
      <c r="AW931" s="152">
        <v>3.181</v>
      </c>
      <c r="AX931" s="151">
        <v>1301.0999999999999</v>
      </c>
      <c r="BG931" s="152">
        <v>123.46</v>
      </c>
      <c r="BH931" s="152">
        <v>3.4430000000000001</v>
      </c>
      <c r="BI931" s="152">
        <v>105.66</v>
      </c>
      <c r="BJ931" s="152">
        <v>910.26</v>
      </c>
      <c r="BK931" s="152">
        <v>160.31</v>
      </c>
      <c r="BO931" s="152">
        <v>216.48</v>
      </c>
      <c r="BP931" s="152">
        <v>115.23</v>
      </c>
      <c r="BQ931" s="152">
        <v>233.87</v>
      </c>
      <c r="BR931" s="152">
        <v>26.890999999999998</v>
      </c>
      <c r="BS931" s="152">
        <v>103.76</v>
      </c>
      <c r="BT931" s="152">
        <v>20.952000000000002</v>
      </c>
      <c r="BU931" s="152">
        <v>5.0439999999999996</v>
      </c>
      <c r="BV931" s="152">
        <v>34.198</v>
      </c>
      <c r="BW931" s="152">
        <v>4.6399999999999997</v>
      </c>
      <c r="BX931" s="152">
        <v>24.533000000000001</v>
      </c>
      <c r="BY931" s="152">
        <v>3.8420000000000001</v>
      </c>
      <c r="BZ931" s="152">
        <v>12.536</v>
      </c>
      <c r="CA931" s="152">
        <v>1.71</v>
      </c>
      <c r="CB931" s="152">
        <v>10.348000000000001</v>
      </c>
      <c r="CC931" s="152">
        <v>1.5780000000000001</v>
      </c>
    </row>
    <row r="932" spans="1:202">
      <c r="A932" s="151">
        <v>6218</v>
      </c>
      <c r="B932" s="152" t="s">
        <v>2850</v>
      </c>
      <c r="C932" s="152" t="s">
        <v>3040</v>
      </c>
      <c r="D932" s="152" t="s">
        <v>3041</v>
      </c>
      <c r="E932" s="152" t="s">
        <v>5662</v>
      </c>
      <c r="F932" s="152" t="s">
        <v>9377</v>
      </c>
      <c r="H932" s="151">
        <v>221270</v>
      </c>
      <c r="L932" s="153" t="s">
        <v>5663</v>
      </c>
      <c r="M932" s="153" t="s">
        <v>5751</v>
      </c>
      <c r="P932" s="152">
        <v>7.76952</v>
      </c>
      <c r="Q932" s="152">
        <v>38.808450000000001</v>
      </c>
      <c r="R932" s="152" t="s">
        <v>2027</v>
      </c>
      <c r="S932" s="152" t="s">
        <v>5546</v>
      </c>
      <c r="T932" s="152">
        <v>73.099999999999994</v>
      </c>
      <c r="U932" s="152">
        <v>0.23</v>
      </c>
      <c r="V932" s="152">
        <v>9.2040000000000006</v>
      </c>
      <c r="X932" s="152">
        <v>4.9130000000000003</v>
      </c>
      <c r="AB932" s="152">
        <v>0.252</v>
      </c>
      <c r="AC932" s="152">
        <v>0.23</v>
      </c>
      <c r="AD932" s="152">
        <v>4.09</v>
      </c>
      <c r="AE932" s="152">
        <v>4.3010000000000002</v>
      </c>
      <c r="AF932" s="152">
        <v>1.7000000000000001E-2</v>
      </c>
      <c r="AI932" s="152">
        <v>96.936000000000007</v>
      </c>
      <c r="AJ932" s="152">
        <v>5.01</v>
      </c>
      <c r="AK932" s="156">
        <f t="shared" si="14"/>
        <v>1.5800000000000002E-2</v>
      </c>
      <c r="AL932" s="151">
        <v>158</v>
      </c>
      <c r="AM932" s="151">
        <v>2412</v>
      </c>
      <c r="AN932" s="151">
        <v>270</v>
      </c>
      <c r="AO932" s="151">
        <v>2063</v>
      </c>
      <c r="AQ932" s="152">
        <v>3.2</v>
      </c>
      <c r="AS932" s="152">
        <v>8.9</v>
      </c>
      <c r="AW932" s="152">
        <v>2.661</v>
      </c>
      <c r="AX932" s="151">
        <v>1225</v>
      </c>
      <c r="BG932" s="152">
        <v>111.37</v>
      </c>
      <c r="BH932" s="152">
        <v>3.1909999999999998</v>
      </c>
      <c r="BI932" s="152">
        <v>96.704999999999998</v>
      </c>
      <c r="BJ932" s="152">
        <v>818.54</v>
      </c>
      <c r="BK932" s="152">
        <v>144.81</v>
      </c>
      <c r="BO932" s="152">
        <v>185.46</v>
      </c>
      <c r="BP932" s="152">
        <v>105.52</v>
      </c>
      <c r="BQ932" s="152">
        <v>214.35</v>
      </c>
      <c r="BR932" s="152">
        <v>25.122</v>
      </c>
      <c r="BS932" s="152">
        <v>98.283000000000001</v>
      </c>
      <c r="BT932" s="152">
        <v>19.59</v>
      </c>
      <c r="BU932" s="152">
        <v>4.6230000000000002</v>
      </c>
      <c r="BV932" s="152">
        <v>30.677</v>
      </c>
      <c r="BW932" s="152">
        <v>4.258</v>
      </c>
      <c r="BX932" s="152">
        <v>22.582000000000001</v>
      </c>
      <c r="BY932" s="152">
        <v>3.5009999999999999</v>
      </c>
      <c r="BZ932" s="152">
        <v>10.411</v>
      </c>
      <c r="CA932" s="152">
        <v>1.4470000000000001</v>
      </c>
      <c r="CB932" s="152">
        <v>8.0399999999999991</v>
      </c>
      <c r="CC932" s="152">
        <v>1.3560000000000001</v>
      </c>
    </row>
    <row r="933" spans="1:202">
      <c r="A933" s="151">
        <v>6219</v>
      </c>
      <c r="B933" s="152" t="s">
        <v>2850</v>
      </c>
      <c r="C933" s="152" t="s">
        <v>3040</v>
      </c>
      <c r="D933" s="152" t="s">
        <v>3041</v>
      </c>
      <c r="E933" s="152" t="s">
        <v>5662</v>
      </c>
      <c r="F933" s="152" t="s">
        <v>9378</v>
      </c>
      <c r="H933" s="151">
        <v>221270</v>
      </c>
      <c r="L933" s="153" t="s">
        <v>5663</v>
      </c>
      <c r="M933" s="153" t="s">
        <v>5772</v>
      </c>
      <c r="P933" s="152">
        <v>7.76952</v>
      </c>
      <c r="Q933" s="152">
        <v>38.808450000000001</v>
      </c>
      <c r="R933" s="152" t="s">
        <v>2027</v>
      </c>
      <c r="S933" s="152" t="s">
        <v>5546</v>
      </c>
      <c r="T933" s="152">
        <v>73.847999999999999</v>
      </c>
      <c r="U933" s="152">
        <v>0.182</v>
      </c>
      <c r="V933" s="152">
        <v>8.5190000000000001</v>
      </c>
      <c r="X933" s="152">
        <v>5.9989999999999997</v>
      </c>
      <c r="AB933" s="152">
        <v>0.28599999999999998</v>
      </c>
      <c r="AC933" s="152">
        <v>0.21299999999999999</v>
      </c>
      <c r="AD933" s="152">
        <v>4.7350000000000003</v>
      </c>
      <c r="AE933" s="152">
        <v>4.266</v>
      </c>
      <c r="AI933" s="152">
        <v>98.691000000000003</v>
      </c>
      <c r="AJ933" s="152">
        <v>3.95</v>
      </c>
      <c r="AK933" s="156">
        <f t="shared" si="14"/>
        <v>2.3599999999999999E-2</v>
      </c>
      <c r="AL933" s="151">
        <v>236</v>
      </c>
      <c r="AM933" s="151">
        <v>2427</v>
      </c>
      <c r="AN933" s="151">
        <v>420</v>
      </c>
      <c r="AO933" s="151">
        <v>2321</v>
      </c>
      <c r="AQ933" s="152">
        <v>32.299999999999997</v>
      </c>
      <c r="AS933" s="152">
        <v>10.3</v>
      </c>
      <c r="AW933" s="152">
        <v>3.76</v>
      </c>
      <c r="AX933" s="151">
        <v>1055.9000000000001</v>
      </c>
      <c r="BG933" s="152">
        <v>124.18</v>
      </c>
      <c r="BH933" s="152">
        <v>4.5970000000000004</v>
      </c>
      <c r="BI933" s="152">
        <v>117.88</v>
      </c>
      <c r="BJ933" s="152">
        <v>903.74</v>
      </c>
      <c r="BK933" s="152">
        <v>164.02</v>
      </c>
      <c r="BO933" s="152">
        <v>306.05</v>
      </c>
      <c r="BP933" s="152">
        <v>125.47</v>
      </c>
      <c r="BQ933" s="152">
        <v>253.1</v>
      </c>
      <c r="BR933" s="152">
        <v>29.550999999999998</v>
      </c>
      <c r="BS933" s="152">
        <v>115.58</v>
      </c>
      <c r="BT933" s="152">
        <v>24.016999999999999</v>
      </c>
      <c r="BU933" s="152">
        <v>7.532</v>
      </c>
      <c r="BV933" s="152">
        <v>39.270000000000003</v>
      </c>
      <c r="BW933" s="152">
        <v>5.0640000000000001</v>
      </c>
      <c r="BX933" s="152">
        <v>26.606999999999999</v>
      </c>
      <c r="BY933" s="152">
        <v>4.3490000000000002</v>
      </c>
      <c r="BZ933" s="152">
        <v>13.427</v>
      </c>
      <c r="CA933" s="152">
        <v>1.9259999999999999</v>
      </c>
      <c r="CB933" s="152">
        <v>10.558</v>
      </c>
      <c r="CC933" s="152">
        <v>1.833</v>
      </c>
    </row>
    <row r="934" spans="1:202">
      <c r="A934" s="151">
        <v>6220</v>
      </c>
      <c r="B934" s="152" t="s">
        <v>2850</v>
      </c>
      <c r="C934" s="152" t="s">
        <v>3040</v>
      </c>
      <c r="D934" s="152" t="s">
        <v>3041</v>
      </c>
      <c r="E934" s="152" t="s">
        <v>5662</v>
      </c>
      <c r="F934" s="152" t="s">
        <v>9379</v>
      </c>
      <c r="H934" s="151">
        <v>221270</v>
      </c>
      <c r="L934" s="153" t="s">
        <v>5663</v>
      </c>
      <c r="M934" s="153" t="s">
        <v>5770</v>
      </c>
      <c r="P934" s="152">
        <v>7.76952</v>
      </c>
      <c r="Q934" s="152">
        <v>38.808450000000001</v>
      </c>
      <c r="R934" s="152" t="s">
        <v>2027</v>
      </c>
      <c r="S934" s="152" t="s">
        <v>5546</v>
      </c>
      <c r="T934" s="152">
        <v>73.631</v>
      </c>
      <c r="U934" s="152">
        <v>0.185</v>
      </c>
      <c r="V934" s="152">
        <v>8.5030000000000001</v>
      </c>
      <c r="X934" s="152">
        <v>5.8730000000000002</v>
      </c>
      <c r="AA934" s="152">
        <v>1.4999999999999999E-2</v>
      </c>
      <c r="AB934" s="152">
        <v>0.32300000000000001</v>
      </c>
      <c r="AC934" s="152">
        <v>0.2</v>
      </c>
      <c r="AD934" s="152">
        <v>4.5259999999999998</v>
      </c>
      <c r="AE934" s="152">
        <v>3.99</v>
      </c>
      <c r="AI934" s="152">
        <v>97.846000000000004</v>
      </c>
      <c r="AJ934" s="152">
        <v>4.91</v>
      </c>
      <c r="AK934" s="156">
        <f t="shared" si="14"/>
        <v>3.4099999999999998E-2</v>
      </c>
      <c r="AL934" s="151">
        <v>341</v>
      </c>
      <c r="AM934" s="151">
        <v>2647</v>
      </c>
      <c r="AN934" s="151">
        <v>340</v>
      </c>
      <c r="AO934" s="151">
        <v>2516</v>
      </c>
      <c r="AQ934" s="152">
        <v>28.3</v>
      </c>
      <c r="AS934" s="152">
        <v>10.4</v>
      </c>
      <c r="AW934" s="152">
        <v>3.11</v>
      </c>
      <c r="AX934" s="151">
        <v>1086.3</v>
      </c>
      <c r="BG934" s="152">
        <v>126.03</v>
      </c>
      <c r="BH934" s="152">
        <v>4.6120000000000001</v>
      </c>
      <c r="BI934" s="152">
        <v>119.28</v>
      </c>
      <c r="BJ934" s="152">
        <v>897.33</v>
      </c>
      <c r="BK934" s="152">
        <v>167.25</v>
      </c>
      <c r="BO934" s="152">
        <v>317.45999999999998</v>
      </c>
      <c r="BP934" s="152">
        <v>128.94</v>
      </c>
      <c r="BQ934" s="152">
        <v>264.20999999999998</v>
      </c>
      <c r="BR934" s="152">
        <v>30.809000000000001</v>
      </c>
      <c r="BS934" s="152">
        <v>122.85</v>
      </c>
      <c r="BT934" s="152">
        <v>23.3</v>
      </c>
      <c r="BU934" s="152">
        <v>7.0179999999999998</v>
      </c>
      <c r="BV934" s="152">
        <v>39.923999999999999</v>
      </c>
      <c r="BW934" s="152">
        <v>5.3719999999999999</v>
      </c>
      <c r="BX934" s="152">
        <v>27.306999999999999</v>
      </c>
      <c r="BY934" s="152">
        <v>4.3289999999999997</v>
      </c>
      <c r="BZ934" s="152">
        <v>13.055999999999999</v>
      </c>
      <c r="CA934" s="152">
        <v>2.024</v>
      </c>
      <c r="CB934" s="152">
        <v>10.708</v>
      </c>
      <c r="CC934" s="152">
        <v>1.746</v>
      </c>
    </row>
    <row r="935" spans="1:202">
      <c r="A935" s="151">
        <v>6221</v>
      </c>
      <c r="B935" s="152" t="s">
        <v>2850</v>
      </c>
      <c r="C935" s="152" t="s">
        <v>3040</v>
      </c>
      <c r="D935" s="152" t="s">
        <v>3041</v>
      </c>
      <c r="E935" s="152" t="s">
        <v>5662</v>
      </c>
      <c r="F935" s="152" t="s">
        <v>9380</v>
      </c>
      <c r="H935" s="151">
        <v>221270</v>
      </c>
      <c r="L935" s="153" t="s">
        <v>5663</v>
      </c>
      <c r="M935" s="153" t="s">
        <v>5734</v>
      </c>
      <c r="P935" s="152">
        <v>7.76952</v>
      </c>
      <c r="Q935" s="152">
        <v>38.808450000000001</v>
      </c>
      <c r="R935" s="152" t="s">
        <v>2027</v>
      </c>
      <c r="S935" s="152" t="s">
        <v>5546</v>
      </c>
      <c r="T935" s="152">
        <v>72.611999999999995</v>
      </c>
      <c r="U935" s="152">
        <v>0.186</v>
      </c>
      <c r="V935" s="152">
        <v>8.4689999999999994</v>
      </c>
      <c r="X935" s="152">
        <v>5.4950000000000001</v>
      </c>
      <c r="AB935" s="152">
        <v>0.29799999999999999</v>
      </c>
      <c r="AC935" s="152">
        <v>0.20499999999999999</v>
      </c>
      <c r="AD935" s="152">
        <v>3.8719999999999999</v>
      </c>
      <c r="AE935" s="152">
        <v>4.1070000000000002</v>
      </c>
      <c r="AI935" s="152">
        <v>95.921999999999997</v>
      </c>
      <c r="AJ935" s="152">
        <v>5.59</v>
      </c>
      <c r="AK935" s="156">
        <f t="shared" si="14"/>
        <v>1.2800000000000001E-2</v>
      </c>
      <c r="AL935" s="151">
        <v>128</v>
      </c>
      <c r="AM935" s="151">
        <v>3460</v>
      </c>
      <c r="AN935" s="151">
        <v>360</v>
      </c>
      <c r="AO935" s="151">
        <v>2914</v>
      </c>
      <c r="AQ935" s="152">
        <v>65.599999999999994</v>
      </c>
      <c r="AS935" s="152">
        <v>12.7</v>
      </c>
      <c r="AW935" s="152">
        <v>3.4649999999999999</v>
      </c>
      <c r="AX935" s="151">
        <v>819.72</v>
      </c>
      <c r="BG935" s="152">
        <v>150.08000000000001</v>
      </c>
      <c r="BH935" s="152">
        <v>4.4390000000000001</v>
      </c>
      <c r="BI935" s="152">
        <v>146.15</v>
      </c>
      <c r="BJ935" s="152">
        <v>1329.5</v>
      </c>
      <c r="BK935" s="152">
        <v>223.44</v>
      </c>
      <c r="BO935" s="152">
        <v>240.99</v>
      </c>
      <c r="BP935" s="152">
        <v>167.13</v>
      </c>
      <c r="BQ935" s="152">
        <v>340.15</v>
      </c>
      <c r="BR935" s="152">
        <v>39.520000000000003</v>
      </c>
      <c r="BS935" s="152">
        <v>158.44999999999999</v>
      </c>
      <c r="BT935" s="152">
        <v>30.327999999999999</v>
      </c>
      <c r="BU935" s="152">
        <v>6.6710000000000003</v>
      </c>
      <c r="BV935" s="152">
        <v>39.084000000000003</v>
      </c>
      <c r="BW935" s="152">
        <v>5.8540000000000001</v>
      </c>
      <c r="BX935" s="152">
        <v>32.286000000000001</v>
      </c>
      <c r="BY935" s="152">
        <v>5.57</v>
      </c>
      <c r="BZ935" s="152">
        <v>16.393000000000001</v>
      </c>
      <c r="CA935" s="152">
        <v>2.3039999999999998</v>
      </c>
      <c r="CB935" s="152">
        <v>13.909000000000001</v>
      </c>
      <c r="CC935" s="152">
        <v>2.2400000000000002</v>
      </c>
    </row>
    <row r="936" spans="1:202">
      <c r="A936" s="151">
        <v>6222</v>
      </c>
      <c r="B936" s="152" t="s">
        <v>2850</v>
      </c>
      <c r="C936" s="152" t="s">
        <v>3040</v>
      </c>
      <c r="D936" s="152" t="s">
        <v>3041</v>
      </c>
      <c r="E936" s="152" t="s">
        <v>5662</v>
      </c>
      <c r="F936" s="152" t="s">
        <v>9381</v>
      </c>
      <c r="H936" s="151">
        <v>221270</v>
      </c>
      <c r="L936" s="153" t="s">
        <v>5663</v>
      </c>
      <c r="M936" s="153" t="s">
        <v>5754</v>
      </c>
      <c r="P936" s="152">
        <v>7.76952</v>
      </c>
      <c r="Q936" s="152">
        <v>38.808450000000001</v>
      </c>
      <c r="R936" s="152" t="s">
        <v>2027</v>
      </c>
      <c r="S936" s="152" t="s">
        <v>5546</v>
      </c>
      <c r="T936" s="152">
        <v>73.136499999999998</v>
      </c>
      <c r="U936" s="152">
        <v>0.22969999999999999</v>
      </c>
      <c r="V936" s="152">
        <v>9.2039000000000009</v>
      </c>
      <c r="X936" s="152">
        <v>4.9126000000000003</v>
      </c>
      <c r="AB936" s="152">
        <v>0.25240000000000001</v>
      </c>
      <c r="AC936" s="152">
        <v>0.2301</v>
      </c>
      <c r="AD936" s="152">
        <v>4.0900999999999996</v>
      </c>
      <c r="AE936" s="152">
        <v>4.3013000000000003</v>
      </c>
      <c r="AF936" s="152">
        <v>1.7100000000000001E-2</v>
      </c>
      <c r="AI936" s="152">
        <v>96.400800000000004</v>
      </c>
      <c r="AJ936" s="152">
        <v>5.31</v>
      </c>
      <c r="AK936" s="156">
        <f t="shared" si="14"/>
        <v>1.52E-2</v>
      </c>
      <c r="AL936" s="151">
        <v>152</v>
      </c>
      <c r="AM936" s="151">
        <v>2595</v>
      </c>
      <c r="AN936" s="151">
        <v>271</v>
      </c>
      <c r="AO936" s="151">
        <v>2174</v>
      </c>
      <c r="AQ936" s="152">
        <v>19.100000000000001</v>
      </c>
      <c r="AS936" s="152">
        <v>10</v>
      </c>
      <c r="AW936" s="152">
        <v>3.0760000000000001</v>
      </c>
      <c r="AX936" s="151">
        <v>1338.5</v>
      </c>
      <c r="BG936" s="152">
        <v>122.93</v>
      </c>
      <c r="BH936" s="152">
        <v>3.35</v>
      </c>
      <c r="BI936" s="152">
        <v>101.93</v>
      </c>
      <c r="BJ936" s="152">
        <v>942.68</v>
      </c>
      <c r="BK936" s="152">
        <v>158.88999999999999</v>
      </c>
      <c r="BO936" s="152">
        <v>201.41</v>
      </c>
      <c r="BP936" s="152">
        <v>114.1</v>
      </c>
      <c r="BQ936" s="152">
        <v>227.76</v>
      </c>
      <c r="BR936" s="152">
        <v>26.7</v>
      </c>
      <c r="BS936" s="152">
        <v>101.11</v>
      </c>
      <c r="BT936" s="152">
        <v>22.797999999999998</v>
      </c>
      <c r="BU936" s="152">
        <v>4.8789999999999996</v>
      </c>
      <c r="BV936" s="152">
        <v>35.222000000000001</v>
      </c>
      <c r="BW936" s="152">
        <v>4.4649999999999999</v>
      </c>
      <c r="BX936" s="152">
        <v>23.193999999999999</v>
      </c>
      <c r="BY936" s="152">
        <v>3.8879999999999999</v>
      </c>
      <c r="BZ936" s="152">
        <v>11.266</v>
      </c>
      <c r="CA936" s="152">
        <v>1.6</v>
      </c>
      <c r="CB936" s="152">
        <v>8.2279999999999998</v>
      </c>
      <c r="CC936" s="152">
        <v>1.4330000000000001</v>
      </c>
    </row>
    <row r="937" spans="1:202">
      <c r="A937" s="151">
        <v>6223</v>
      </c>
      <c r="B937" s="152" t="s">
        <v>2850</v>
      </c>
      <c r="C937" s="152" t="s">
        <v>3040</v>
      </c>
      <c r="D937" s="152" t="s">
        <v>3041</v>
      </c>
      <c r="E937" s="152" t="s">
        <v>5662</v>
      </c>
      <c r="F937" s="152" t="s">
        <v>9382</v>
      </c>
      <c r="H937" s="151">
        <v>221270</v>
      </c>
      <c r="L937" s="153" t="s">
        <v>5663</v>
      </c>
      <c r="M937" s="153" t="s">
        <v>5664</v>
      </c>
      <c r="P937" s="152">
        <v>7.76952</v>
      </c>
      <c r="Q937" s="152">
        <v>38.808500000000002</v>
      </c>
      <c r="R937" s="152" t="s">
        <v>2027</v>
      </c>
      <c r="S937" s="152" t="s">
        <v>5546</v>
      </c>
      <c r="T937" s="152">
        <v>71.111999999999995</v>
      </c>
      <c r="U937" s="152">
        <v>0.16300000000000001</v>
      </c>
      <c r="V937" s="152">
        <v>8.782</v>
      </c>
      <c r="X937" s="152">
        <v>5.5279999999999996</v>
      </c>
      <c r="AB937" s="152">
        <v>0.29099999999999998</v>
      </c>
      <c r="AC937" s="152">
        <v>0.186</v>
      </c>
      <c r="AD937" s="152">
        <v>3.2509999999999999</v>
      </c>
      <c r="AE937" s="152">
        <v>3.9140000000000001</v>
      </c>
      <c r="AF937" s="152">
        <v>2.5999999999999999E-2</v>
      </c>
      <c r="AI937" s="152">
        <v>93.945999999999998</v>
      </c>
      <c r="AJ937" s="152">
        <v>4.29</v>
      </c>
      <c r="AK937" s="156">
        <f t="shared" si="14"/>
        <v>6.4999999999999997E-3</v>
      </c>
      <c r="AL937" s="151">
        <v>65</v>
      </c>
      <c r="AM937" s="151">
        <v>2887</v>
      </c>
      <c r="AN937" s="151">
        <v>390</v>
      </c>
      <c r="AO937" s="151">
        <v>2825</v>
      </c>
      <c r="AQ937" s="152">
        <v>56.6</v>
      </c>
      <c r="AS937" s="152">
        <v>11.4</v>
      </c>
      <c r="AW937" s="152">
        <v>3.266</v>
      </c>
      <c r="AX937" s="151">
        <v>901.6</v>
      </c>
      <c r="BG937" s="152">
        <v>136.78</v>
      </c>
      <c r="BH937" s="152">
        <v>5.2640000000000002</v>
      </c>
      <c r="BI937" s="152">
        <v>134.76</v>
      </c>
      <c r="BJ937" s="152">
        <v>1103.7</v>
      </c>
      <c r="BK937" s="152">
        <v>192.28</v>
      </c>
      <c r="BO937" s="152">
        <v>307.56</v>
      </c>
      <c r="BP937" s="152">
        <v>147.15</v>
      </c>
      <c r="BQ937" s="152">
        <v>301.10000000000002</v>
      </c>
      <c r="BR937" s="152">
        <v>35.048000000000002</v>
      </c>
      <c r="BS937" s="152">
        <v>136.19999999999999</v>
      </c>
      <c r="BT937" s="152">
        <v>29.196999999999999</v>
      </c>
      <c r="BU937" s="152">
        <v>7.31</v>
      </c>
      <c r="BV937" s="152">
        <v>48.354999999999997</v>
      </c>
      <c r="BW937" s="152">
        <v>6.39</v>
      </c>
      <c r="BX937" s="152">
        <v>32.359000000000002</v>
      </c>
      <c r="BY937" s="152">
        <v>5.4219999999999997</v>
      </c>
      <c r="BZ937" s="152">
        <v>15.397</v>
      </c>
      <c r="CA937" s="152">
        <v>2.0640000000000001</v>
      </c>
      <c r="CB937" s="152">
        <v>13.489000000000001</v>
      </c>
      <c r="CC937" s="152">
        <v>1.8240000000000001</v>
      </c>
    </row>
    <row r="938" spans="1:202">
      <c r="A938" s="151">
        <v>6224</v>
      </c>
      <c r="B938" s="152" t="s">
        <v>2850</v>
      </c>
      <c r="C938" s="152" t="s">
        <v>3040</v>
      </c>
      <c r="D938" s="152" t="s">
        <v>3041</v>
      </c>
      <c r="E938" s="152" t="s">
        <v>5662</v>
      </c>
      <c r="F938" s="152" t="s">
        <v>9383</v>
      </c>
      <c r="H938" s="151">
        <v>221270</v>
      </c>
      <c r="L938" s="153" t="s">
        <v>5731</v>
      </c>
      <c r="M938" s="153" t="s">
        <v>5750</v>
      </c>
      <c r="P938" s="152">
        <v>7.77217</v>
      </c>
      <c r="Q938" s="152">
        <v>38.808779999999999</v>
      </c>
      <c r="R938" s="152" t="s">
        <v>2027</v>
      </c>
      <c r="S938" s="152" t="s">
        <v>5546</v>
      </c>
      <c r="T938" s="152">
        <v>73.046000000000006</v>
      </c>
      <c r="U938" s="152">
        <v>0.14199999999999999</v>
      </c>
      <c r="V938" s="152">
        <v>8.5820000000000007</v>
      </c>
      <c r="X938" s="152">
        <v>5.7789999999999999</v>
      </c>
      <c r="AB938" s="152">
        <v>0.307</v>
      </c>
      <c r="AC938" s="152">
        <v>0.17</v>
      </c>
      <c r="AD938" s="152">
        <v>4.3540000000000001</v>
      </c>
      <c r="AE938" s="152">
        <v>3.9740000000000002</v>
      </c>
      <c r="AI938" s="152">
        <v>96.986999999999995</v>
      </c>
      <c r="AJ938" s="152">
        <v>7.83</v>
      </c>
      <c r="AK938" s="156">
        <f t="shared" si="14"/>
        <v>1.23E-2</v>
      </c>
      <c r="AL938" s="151">
        <v>123</v>
      </c>
      <c r="AM938" s="151">
        <v>3711</v>
      </c>
      <c r="AN938" s="151">
        <v>290</v>
      </c>
      <c r="AO938" s="151">
        <v>2643</v>
      </c>
      <c r="AQ938" s="152">
        <v>40.1</v>
      </c>
      <c r="AS938" s="152">
        <v>10</v>
      </c>
      <c r="AW938" s="152">
        <v>3.4729999999999999</v>
      </c>
      <c r="AX938" s="151">
        <v>1332.9</v>
      </c>
      <c r="BG938" s="152">
        <v>127.46</v>
      </c>
      <c r="BH938" s="152">
        <v>3.2829999999999999</v>
      </c>
      <c r="BI938" s="152">
        <v>101.64</v>
      </c>
      <c r="BJ938" s="152">
        <v>921.85</v>
      </c>
      <c r="BK938" s="152">
        <v>167.57</v>
      </c>
      <c r="BO938" s="152">
        <v>208.8</v>
      </c>
      <c r="BP938" s="152">
        <v>115.43</v>
      </c>
      <c r="BQ938" s="152">
        <v>235.81</v>
      </c>
      <c r="BR938" s="152">
        <v>26.335000000000001</v>
      </c>
      <c r="BS938" s="152">
        <v>102.11</v>
      </c>
      <c r="BT938" s="152">
        <v>21.785</v>
      </c>
      <c r="BU938" s="152">
        <v>4.3730000000000002</v>
      </c>
      <c r="BV938" s="152">
        <v>33.835999999999999</v>
      </c>
      <c r="BW938" s="152">
        <v>4.4569999999999999</v>
      </c>
      <c r="BX938" s="152">
        <v>24.306999999999999</v>
      </c>
      <c r="BY938" s="152">
        <v>3.875</v>
      </c>
      <c r="BZ938" s="152">
        <v>11.403</v>
      </c>
      <c r="CA938" s="152">
        <v>1.611</v>
      </c>
      <c r="CB938" s="152">
        <v>9.2469999999999999</v>
      </c>
      <c r="CC938" s="152">
        <v>1.5660000000000001</v>
      </c>
    </row>
    <row r="939" spans="1:202">
      <c r="A939" s="151">
        <v>6225</v>
      </c>
      <c r="B939" s="152" t="s">
        <v>2850</v>
      </c>
      <c r="C939" s="152" t="s">
        <v>3040</v>
      </c>
      <c r="D939" s="152" t="s">
        <v>3041</v>
      </c>
      <c r="E939" s="152" t="s">
        <v>5662</v>
      </c>
      <c r="F939" s="152" t="s">
        <v>9384</v>
      </c>
      <c r="H939" s="151">
        <v>221270</v>
      </c>
      <c r="L939" s="153" t="s">
        <v>5731</v>
      </c>
      <c r="M939" s="153" t="s">
        <v>5753</v>
      </c>
      <c r="P939" s="152">
        <v>7.77217</v>
      </c>
      <c r="Q939" s="152">
        <v>38.808779999999999</v>
      </c>
      <c r="R939" s="152" t="s">
        <v>2027</v>
      </c>
      <c r="S939" s="152" t="s">
        <v>5546</v>
      </c>
      <c r="T939" s="152">
        <v>73.12</v>
      </c>
      <c r="U939" s="152">
        <v>0.26700000000000002</v>
      </c>
      <c r="V939" s="152">
        <v>9.2539999999999996</v>
      </c>
      <c r="X939" s="152">
        <v>4.859</v>
      </c>
      <c r="AA939" s="152">
        <v>1.7000000000000001E-2</v>
      </c>
      <c r="AB939" s="152">
        <v>0.23599999999999999</v>
      </c>
      <c r="AC939" s="152">
        <v>0.17799999999999999</v>
      </c>
      <c r="AD939" s="152">
        <v>3.984</v>
      </c>
      <c r="AE939" s="152">
        <v>4.0519999999999996</v>
      </c>
      <c r="AI939" s="152">
        <v>96.543999999999997</v>
      </c>
      <c r="AJ939" s="152">
        <v>6.36</v>
      </c>
      <c r="AK939" s="156">
        <f t="shared" si="14"/>
        <v>3.1199999999999999E-2</v>
      </c>
      <c r="AL939" s="151">
        <v>312</v>
      </c>
      <c r="AM939" s="151">
        <v>3197</v>
      </c>
      <c r="AN939" s="151">
        <v>300</v>
      </c>
      <c r="AO939" s="151">
        <v>2105</v>
      </c>
      <c r="AQ939" s="152">
        <v>49.3</v>
      </c>
      <c r="AS939" s="152">
        <v>9.4</v>
      </c>
      <c r="AW939" s="152">
        <v>3.3330000000000002</v>
      </c>
      <c r="AX939" s="151">
        <v>1549.8</v>
      </c>
      <c r="BG939" s="152">
        <v>121.04</v>
      </c>
      <c r="BH939" s="152">
        <v>2.99</v>
      </c>
      <c r="BI939" s="152">
        <v>108.85</v>
      </c>
      <c r="BJ939" s="152">
        <v>1006.9</v>
      </c>
      <c r="BK939" s="152">
        <v>174.08</v>
      </c>
      <c r="BO939" s="152">
        <v>175.69</v>
      </c>
      <c r="BP939" s="152">
        <v>125.66</v>
      </c>
      <c r="BQ939" s="152">
        <v>254.7</v>
      </c>
      <c r="BR939" s="152">
        <v>29.773</v>
      </c>
      <c r="BS939" s="152">
        <v>114.82</v>
      </c>
      <c r="BT939" s="152">
        <v>23.975000000000001</v>
      </c>
      <c r="BU939" s="152">
        <v>4.9640000000000004</v>
      </c>
      <c r="BV939" s="152">
        <v>31.117000000000001</v>
      </c>
      <c r="BW939" s="152">
        <v>4.4279999999999999</v>
      </c>
      <c r="BX939" s="152">
        <v>24.802</v>
      </c>
      <c r="BY939" s="152">
        <v>4.3520000000000003</v>
      </c>
      <c r="BZ939" s="152">
        <v>12.693</v>
      </c>
      <c r="CA939" s="152">
        <v>1.6830000000000001</v>
      </c>
      <c r="CB939" s="152">
        <v>11.173999999999999</v>
      </c>
      <c r="CC939" s="152">
        <v>1.786</v>
      </c>
    </row>
    <row r="940" spans="1:202">
      <c r="A940" s="151">
        <v>6226</v>
      </c>
      <c r="B940" s="152" t="s">
        <v>2850</v>
      </c>
      <c r="C940" s="152" t="s">
        <v>3040</v>
      </c>
      <c r="D940" s="152" t="s">
        <v>3041</v>
      </c>
      <c r="E940" s="152" t="s">
        <v>5662</v>
      </c>
      <c r="F940" s="152" t="s">
        <v>9385</v>
      </c>
      <c r="H940" s="151">
        <v>221270</v>
      </c>
      <c r="L940" s="153" t="s">
        <v>5731</v>
      </c>
      <c r="M940" s="153" t="s">
        <v>5732</v>
      </c>
      <c r="P940" s="152">
        <v>7.77217</v>
      </c>
      <c r="Q940" s="152">
        <v>38.808779999999999</v>
      </c>
      <c r="R940" s="152" t="s">
        <v>2027</v>
      </c>
      <c r="S940" s="152" t="s">
        <v>5546</v>
      </c>
      <c r="T940" s="152">
        <v>72.596000000000004</v>
      </c>
      <c r="U940" s="152">
        <v>0.13800000000000001</v>
      </c>
      <c r="V940" s="152">
        <v>8.5559999999999992</v>
      </c>
      <c r="X940" s="152">
        <v>6.0090000000000003</v>
      </c>
      <c r="AB940" s="152">
        <v>0.28999999999999998</v>
      </c>
      <c r="AC940" s="152">
        <v>0.14299999999999999</v>
      </c>
      <c r="AD940" s="152">
        <v>3.6789999999999998</v>
      </c>
      <c r="AE940" s="152">
        <v>3.95</v>
      </c>
      <c r="AI940" s="152">
        <v>95.995000000000005</v>
      </c>
      <c r="AJ940" s="152">
        <v>7.38</v>
      </c>
      <c r="AK940" s="156">
        <f t="shared" si="14"/>
        <v>3.3799999999999997E-2</v>
      </c>
      <c r="AL940" s="151">
        <v>338</v>
      </c>
      <c r="AM940" s="151">
        <v>2655</v>
      </c>
      <c r="AN940" s="151">
        <v>400</v>
      </c>
      <c r="AO940" s="151">
        <v>2526</v>
      </c>
      <c r="AQ940" s="152">
        <v>42.8</v>
      </c>
      <c r="AS940" s="152">
        <v>10.7</v>
      </c>
      <c r="AW940" s="152">
        <v>3.4409999999999998</v>
      </c>
      <c r="AX940" s="151">
        <v>1071.0999999999999</v>
      </c>
      <c r="BG940" s="152">
        <v>129.54</v>
      </c>
      <c r="BH940" s="152">
        <v>4.7489999999999997</v>
      </c>
      <c r="BI940" s="152">
        <v>117.58</v>
      </c>
      <c r="BJ940" s="152">
        <v>896.08</v>
      </c>
      <c r="BK940" s="152">
        <v>172.54</v>
      </c>
      <c r="BO940" s="152">
        <v>324.02999999999997</v>
      </c>
      <c r="BP940" s="152">
        <v>128.51</v>
      </c>
      <c r="BQ940" s="152">
        <v>264.99</v>
      </c>
      <c r="BR940" s="152">
        <v>30.202000000000002</v>
      </c>
      <c r="BS940" s="152">
        <v>123.51</v>
      </c>
      <c r="BT940" s="152">
        <v>22.959</v>
      </c>
      <c r="BU940" s="152">
        <v>6.681</v>
      </c>
      <c r="BV940" s="152">
        <v>41.18</v>
      </c>
      <c r="BW940" s="152">
        <v>5.5960000000000001</v>
      </c>
      <c r="BX940" s="152">
        <v>29.654</v>
      </c>
      <c r="BY940" s="152">
        <v>4.766</v>
      </c>
      <c r="BZ940" s="152">
        <v>12.978</v>
      </c>
      <c r="CA940" s="152">
        <v>1.746</v>
      </c>
      <c r="CB940" s="152">
        <v>11.423</v>
      </c>
      <c r="CC940" s="152">
        <v>1.4139999999999999</v>
      </c>
    </row>
    <row r="941" spans="1:202">
      <c r="A941" s="151">
        <v>6227</v>
      </c>
      <c r="B941" s="152" t="s">
        <v>2850</v>
      </c>
      <c r="C941" s="152" t="s">
        <v>3040</v>
      </c>
      <c r="D941" s="152" t="s">
        <v>3041</v>
      </c>
      <c r="E941" s="152" t="s">
        <v>5662</v>
      </c>
      <c r="F941" s="152" t="s">
        <v>9386</v>
      </c>
      <c r="H941" s="151">
        <v>221270</v>
      </c>
      <c r="L941" s="153" t="s">
        <v>5731</v>
      </c>
      <c r="M941" s="153" t="s">
        <v>5752</v>
      </c>
      <c r="P941" s="152">
        <v>7.77217</v>
      </c>
      <c r="Q941" s="152">
        <v>38.808779999999999</v>
      </c>
      <c r="R941" s="152" t="s">
        <v>2027</v>
      </c>
      <c r="S941" s="152" t="s">
        <v>5546</v>
      </c>
      <c r="T941" s="152">
        <v>73.113</v>
      </c>
      <c r="U941" s="152">
        <v>0.23499999999999999</v>
      </c>
      <c r="V941" s="152">
        <v>8.91</v>
      </c>
      <c r="X941" s="152">
        <v>4.7939999999999996</v>
      </c>
      <c r="AB941" s="152">
        <v>0.24399999999999999</v>
      </c>
      <c r="AC941" s="152">
        <v>0.17699999999999999</v>
      </c>
      <c r="AD941" s="152">
        <v>3.6680000000000001</v>
      </c>
      <c r="AE941" s="152">
        <v>4.101</v>
      </c>
      <c r="AI941" s="152">
        <v>95.912000000000006</v>
      </c>
      <c r="AJ941" s="152">
        <v>6.25</v>
      </c>
      <c r="AK941" s="156">
        <f t="shared" si="14"/>
        <v>1.3899999999999999E-2</v>
      </c>
      <c r="AL941" s="151">
        <v>139</v>
      </c>
      <c r="AM941" s="151">
        <v>3325</v>
      </c>
      <c r="AN941" s="151">
        <v>240</v>
      </c>
      <c r="AO941" s="151">
        <v>2305</v>
      </c>
      <c r="AQ941" s="152">
        <v>50.7</v>
      </c>
      <c r="AS941" s="152">
        <v>9.9</v>
      </c>
      <c r="AW941" s="152">
        <v>3.202</v>
      </c>
      <c r="AX941" s="151">
        <v>1335</v>
      </c>
      <c r="BG941" s="152">
        <v>149.94</v>
      </c>
      <c r="BH941" s="152">
        <v>3.6640000000000001</v>
      </c>
      <c r="BI941" s="152">
        <v>108.82</v>
      </c>
      <c r="BJ941" s="152">
        <v>1015.5</v>
      </c>
      <c r="BK941" s="152">
        <v>174.48</v>
      </c>
      <c r="BO941" s="152">
        <v>220.61</v>
      </c>
      <c r="BP941" s="152">
        <v>124.06</v>
      </c>
      <c r="BQ941" s="152">
        <v>250.53</v>
      </c>
      <c r="BR941" s="152">
        <v>29.457999999999998</v>
      </c>
      <c r="BS941" s="152">
        <v>119.34</v>
      </c>
      <c r="BT941" s="152">
        <v>22.956</v>
      </c>
      <c r="BU941" s="152">
        <v>5.2130000000000001</v>
      </c>
      <c r="BV941" s="152">
        <v>30.036999999999999</v>
      </c>
      <c r="BW941" s="152">
        <v>4.1509999999999998</v>
      </c>
      <c r="BX941" s="152">
        <v>24.468</v>
      </c>
      <c r="BY941" s="152">
        <v>4.3620000000000001</v>
      </c>
      <c r="BZ941" s="152">
        <v>12.391999999999999</v>
      </c>
      <c r="CA941" s="152">
        <v>1.8089999999999999</v>
      </c>
      <c r="CB941" s="152">
        <v>11.16</v>
      </c>
      <c r="CC941" s="152">
        <v>1.657</v>
      </c>
    </row>
    <row r="942" spans="1:202">
      <c r="A942" s="151">
        <v>6228</v>
      </c>
      <c r="B942" s="152" t="s">
        <v>2850</v>
      </c>
      <c r="C942" s="152" t="s">
        <v>3040</v>
      </c>
      <c r="D942" s="152" t="s">
        <v>3041</v>
      </c>
      <c r="E942" s="152" t="s">
        <v>5662</v>
      </c>
      <c r="F942" s="152" t="s">
        <v>9387</v>
      </c>
      <c r="H942" s="151">
        <v>221270</v>
      </c>
      <c r="L942" s="153" t="s">
        <v>5731</v>
      </c>
      <c r="M942" s="153" t="s">
        <v>5760</v>
      </c>
      <c r="P942" s="152">
        <v>7.77217</v>
      </c>
      <c r="Q942" s="152">
        <v>38.808779999999999</v>
      </c>
      <c r="R942" s="152" t="s">
        <v>2027</v>
      </c>
      <c r="S942" s="152" t="s">
        <v>5546</v>
      </c>
      <c r="T942" s="152">
        <v>73.328000000000003</v>
      </c>
      <c r="U942" s="152">
        <v>0.17399999999999999</v>
      </c>
      <c r="V942" s="152">
        <v>8.6750000000000007</v>
      </c>
      <c r="X942" s="152">
        <v>5.7690000000000001</v>
      </c>
      <c r="AB942" s="152">
        <v>0.29599999999999999</v>
      </c>
      <c r="AC942" s="152">
        <v>0.191</v>
      </c>
      <c r="AD942" s="152">
        <v>3.9620000000000002</v>
      </c>
      <c r="AE942" s="152">
        <v>4.1639999999999997</v>
      </c>
      <c r="AF942" s="152">
        <v>2.1999999999999999E-2</v>
      </c>
      <c r="AI942" s="152">
        <v>97.168000000000006</v>
      </c>
      <c r="AJ942" s="152">
        <v>2.99</v>
      </c>
      <c r="AK942" s="156">
        <f t="shared" si="14"/>
        <v>2.0999999999999999E-3</v>
      </c>
      <c r="AL942" s="151">
        <v>21</v>
      </c>
      <c r="AM942" s="151">
        <v>3766</v>
      </c>
      <c r="AN942" s="151">
        <v>320</v>
      </c>
      <c r="AO942" s="151">
        <v>3588</v>
      </c>
      <c r="AQ942" s="152">
        <v>59.6</v>
      </c>
      <c r="AS942" s="152">
        <v>12.9</v>
      </c>
      <c r="AW942" s="152">
        <v>3.5649999999999999</v>
      </c>
      <c r="AX942" s="151">
        <v>848.39</v>
      </c>
      <c r="BG942" s="152">
        <v>158.33000000000001</v>
      </c>
      <c r="BH942" s="152">
        <v>5.0339999999999998</v>
      </c>
      <c r="BI942" s="152">
        <v>152.22</v>
      </c>
      <c r="BJ942" s="152">
        <v>1292.4000000000001</v>
      </c>
      <c r="BK942" s="152">
        <v>223.7</v>
      </c>
      <c r="BO942" s="152">
        <v>268.91000000000003</v>
      </c>
      <c r="BP942" s="152">
        <v>172.8</v>
      </c>
      <c r="BQ942" s="152">
        <v>350.47</v>
      </c>
      <c r="BR942" s="152">
        <v>39.569000000000003</v>
      </c>
      <c r="BS942" s="152">
        <v>153.32</v>
      </c>
      <c r="BT942" s="152">
        <v>32.107999999999997</v>
      </c>
      <c r="BU942" s="152">
        <v>7.5949999999999998</v>
      </c>
      <c r="BV942" s="152">
        <v>53.024999999999999</v>
      </c>
      <c r="BW942" s="152">
        <v>7.4109999999999996</v>
      </c>
      <c r="BX942" s="152">
        <v>36.969000000000001</v>
      </c>
      <c r="BY942" s="152">
        <v>6.0869999999999997</v>
      </c>
      <c r="BZ942" s="152">
        <v>16.707000000000001</v>
      </c>
      <c r="CA942" s="152">
        <v>2.6160000000000001</v>
      </c>
      <c r="CB942" s="152">
        <v>13.936</v>
      </c>
      <c r="CC942" s="152">
        <v>2.1080000000000001</v>
      </c>
    </row>
    <row r="943" spans="1:202">
      <c r="A943" s="151">
        <v>6229</v>
      </c>
      <c r="B943" s="152" t="s">
        <v>2850</v>
      </c>
      <c r="C943" s="152" t="s">
        <v>3040</v>
      </c>
      <c r="D943" s="152" t="s">
        <v>3041</v>
      </c>
      <c r="E943" s="152" t="s">
        <v>5662</v>
      </c>
      <c r="F943" s="152" t="s">
        <v>9388</v>
      </c>
      <c r="H943" s="151">
        <v>221270</v>
      </c>
      <c r="L943" s="153" t="s">
        <v>5731</v>
      </c>
      <c r="M943" s="153" t="s">
        <v>5748</v>
      </c>
      <c r="P943" s="152">
        <v>7.77217</v>
      </c>
      <c r="Q943" s="152">
        <v>38.808779999999999</v>
      </c>
      <c r="R943" s="152" t="s">
        <v>2027</v>
      </c>
      <c r="S943" s="152" t="s">
        <v>5546</v>
      </c>
      <c r="T943" s="152">
        <v>73.016000000000005</v>
      </c>
      <c r="U943" s="152">
        <v>0.13500000000000001</v>
      </c>
      <c r="V943" s="152">
        <v>8.4939999999999998</v>
      </c>
      <c r="X943" s="152">
        <v>6.2530000000000001</v>
      </c>
      <c r="AA943" s="152">
        <v>1.7999999999999999E-2</v>
      </c>
      <c r="AB943" s="152">
        <v>0.32400000000000001</v>
      </c>
      <c r="AC943" s="152">
        <v>0.19800000000000001</v>
      </c>
      <c r="AD943" s="152">
        <v>5.1269999999999998</v>
      </c>
      <c r="AE943" s="152">
        <v>4.0030000000000001</v>
      </c>
      <c r="AI943" s="152">
        <v>98.302000000000007</v>
      </c>
      <c r="AJ943" s="152">
        <v>3.94</v>
      </c>
      <c r="AK943" s="156">
        <f t="shared" si="14"/>
        <v>2.9999999999999997E-4</v>
      </c>
      <c r="AL943" s="151">
        <v>3</v>
      </c>
      <c r="AM943" s="151">
        <v>3291</v>
      </c>
      <c r="AN943" s="151">
        <v>380</v>
      </c>
      <c r="AO943" s="151">
        <v>2975</v>
      </c>
      <c r="AQ943" s="152">
        <v>58</v>
      </c>
      <c r="AS943" s="152">
        <v>12.9</v>
      </c>
      <c r="AW943" s="152">
        <v>3.1869999999999998</v>
      </c>
      <c r="AX943" s="151">
        <v>819.61</v>
      </c>
      <c r="BG943" s="152">
        <v>144.03</v>
      </c>
      <c r="BH943" s="152">
        <v>4.3120000000000003</v>
      </c>
      <c r="BI943" s="152">
        <v>149.47999999999999</v>
      </c>
      <c r="BJ943" s="152">
        <v>1302.5999999999999</v>
      </c>
      <c r="BK943" s="152">
        <v>219</v>
      </c>
      <c r="BO943" s="152">
        <v>241.77</v>
      </c>
      <c r="BP943" s="152">
        <v>170.44</v>
      </c>
      <c r="BQ943" s="152">
        <v>341.01</v>
      </c>
      <c r="BR943" s="152">
        <v>40.518000000000001</v>
      </c>
      <c r="BS943" s="152">
        <v>156.25</v>
      </c>
      <c r="BT943" s="152">
        <v>32.307000000000002</v>
      </c>
      <c r="BU943" s="152">
        <v>7.5860000000000003</v>
      </c>
      <c r="BV943" s="152">
        <v>42.563000000000002</v>
      </c>
      <c r="BW943" s="152">
        <v>6.3869999999999996</v>
      </c>
      <c r="BX943" s="152">
        <v>33.488999999999997</v>
      </c>
      <c r="BY943" s="152">
        <v>5.665</v>
      </c>
      <c r="BZ943" s="152">
        <v>17.707999999999998</v>
      </c>
      <c r="CA943" s="152">
        <v>2.1909999999999998</v>
      </c>
      <c r="CB943" s="152">
        <v>14.670999999999999</v>
      </c>
      <c r="CC943" s="152">
        <v>2.153</v>
      </c>
    </row>
    <row r="944" spans="1:202">
      <c r="A944" s="151">
        <v>6231</v>
      </c>
      <c r="B944" s="152" t="s">
        <v>2850</v>
      </c>
      <c r="C944" s="152" t="s">
        <v>3040</v>
      </c>
      <c r="D944" s="152" t="s">
        <v>3041</v>
      </c>
      <c r="E944" s="152" t="s">
        <v>5662</v>
      </c>
      <c r="F944" s="152" t="s">
        <v>9389</v>
      </c>
      <c r="H944" s="151">
        <v>221270</v>
      </c>
      <c r="L944" s="153" t="s">
        <v>5670</v>
      </c>
      <c r="M944" s="153" t="s">
        <v>5764</v>
      </c>
      <c r="P944" s="152">
        <v>7.7865399999999996</v>
      </c>
      <c r="Q944" s="152">
        <v>38.809750000000001</v>
      </c>
      <c r="R944" s="152" t="s">
        <v>2027</v>
      </c>
      <c r="S944" s="152" t="s">
        <v>5546</v>
      </c>
      <c r="T944" s="152">
        <v>73.424999999999997</v>
      </c>
      <c r="U944" s="152">
        <v>0.26200000000000001</v>
      </c>
      <c r="V944" s="152">
        <v>9.2539999999999996</v>
      </c>
      <c r="X944" s="152">
        <v>5.2149999999999999</v>
      </c>
      <c r="AB944" s="152">
        <v>0.26190000000000002</v>
      </c>
      <c r="AC944" s="152">
        <v>0.193</v>
      </c>
      <c r="AD944" s="152">
        <v>4.0949999999999998</v>
      </c>
      <c r="AE944" s="152">
        <v>4.1959999999999997</v>
      </c>
      <c r="AI944" s="152">
        <v>97.556399999999996</v>
      </c>
      <c r="AJ944" s="152">
        <v>5.93</v>
      </c>
      <c r="AK944" s="156">
        <f t="shared" si="14"/>
        <v>1.46E-2</v>
      </c>
      <c r="AL944" s="151">
        <v>146</v>
      </c>
      <c r="AM944" s="151">
        <v>3798</v>
      </c>
      <c r="AN944" s="151">
        <v>265</v>
      </c>
      <c r="AO944" s="151">
        <v>2761</v>
      </c>
      <c r="AQ944" s="152">
        <v>35.299999999999997</v>
      </c>
      <c r="AS944" s="152">
        <v>10</v>
      </c>
      <c r="AW944" s="152">
        <v>3.008</v>
      </c>
      <c r="AX944" s="151">
        <v>1328.4</v>
      </c>
      <c r="BG944" s="152">
        <v>128.66</v>
      </c>
      <c r="BH944" s="152">
        <v>3.6640000000000001</v>
      </c>
      <c r="BI944" s="152">
        <v>106.67</v>
      </c>
      <c r="BJ944" s="152">
        <v>934.98</v>
      </c>
      <c r="BK944" s="152">
        <v>171.33</v>
      </c>
      <c r="BO944" s="152">
        <v>211.2</v>
      </c>
      <c r="BP944" s="152">
        <v>119.7</v>
      </c>
      <c r="BQ944" s="152">
        <v>243.11</v>
      </c>
      <c r="BR944" s="152">
        <v>27.335999999999999</v>
      </c>
      <c r="BS944" s="152">
        <v>106.06</v>
      </c>
      <c r="BT944" s="152">
        <v>22.984999999999999</v>
      </c>
      <c r="BU944" s="152">
        <v>4.7670000000000003</v>
      </c>
      <c r="BV944" s="152">
        <v>35.603999999999999</v>
      </c>
      <c r="BW944" s="152">
        <v>4.6429999999999998</v>
      </c>
      <c r="BX944" s="152">
        <v>25.545000000000002</v>
      </c>
      <c r="BY944" s="152">
        <v>4.0549999999999997</v>
      </c>
      <c r="BZ944" s="152">
        <v>11.949</v>
      </c>
      <c r="CA944" s="152">
        <v>1.6859999999999999</v>
      </c>
      <c r="CB944" s="152">
        <v>10.742000000000001</v>
      </c>
      <c r="CC944" s="152">
        <v>1.5169999999999999</v>
      </c>
    </row>
    <row r="945" spans="1:81">
      <c r="A945" s="151">
        <v>6232</v>
      </c>
      <c r="B945" s="152" t="s">
        <v>2850</v>
      </c>
      <c r="C945" s="152" t="s">
        <v>3040</v>
      </c>
      <c r="D945" s="152" t="s">
        <v>3041</v>
      </c>
      <c r="E945" s="152" t="s">
        <v>5662</v>
      </c>
      <c r="F945" s="152" t="s">
        <v>9390</v>
      </c>
      <c r="H945" s="151">
        <v>221270</v>
      </c>
      <c r="L945" s="153" t="s">
        <v>5670</v>
      </c>
      <c r="M945" s="153" t="s">
        <v>5712</v>
      </c>
      <c r="P945" s="152">
        <v>7.7865399999999996</v>
      </c>
      <c r="Q945" s="152">
        <v>38.809750000000001</v>
      </c>
      <c r="R945" s="152" t="s">
        <v>2027</v>
      </c>
      <c r="S945" s="152" t="s">
        <v>5546</v>
      </c>
      <c r="T945" s="152">
        <v>72.049000000000007</v>
      </c>
      <c r="U945" s="152">
        <v>0.27</v>
      </c>
      <c r="V945" s="152">
        <v>8.19</v>
      </c>
      <c r="X945" s="152">
        <v>5.5460000000000003</v>
      </c>
      <c r="AA945" s="152">
        <v>1.4999999999999999E-2</v>
      </c>
      <c r="AB945" s="152">
        <v>0.27279999999999999</v>
      </c>
      <c r="AC945" s="152">
        <v>0.19900000000000001</v>
      </c>
      <c r="AD945" s="152">
        <v>3.6539999999999999</v>
      </c>
      <c r="AE945" s="152">
        <v>3.996</v>
      </c>
      <c r="AI945" s="152">
        <v>94.869900000000001</v>
      </c>
      <c r="AJ945" s="152">
        <v>6.51</v>
      </c>
      <c r="AK945" s="156">
        <f t="shared" si="14"/>
        <v>1.9900000000000001E-2</v>
      </c>
      <c r="AL945" s="151">
        <v>199</v>
      </c>
      <c r="AM945" s="151">
        <v>3469</v>
      </c>
      <c r="AN945" s="151">
        <v>301</v>
      </c>
      <c r="AO945" s="151">
        <v>3260</v>
      </c>
      <c r="AQ945" s="152">
        <v>52.4</v>
      </c>
      <c r="AS945" s="152">
        <v>12.5</v>
      </c>
      <c r="AW945" s="152">
        <v>3.8029999999999999</v>
      </c>
      <c r="AX945" s="151">
        <v>821.97</v>
      </c>
      <c r="BG945" s="152">
        <v>151.11000000000001</v>
      </c>
      <c r="BH945" s="152">
        <v>4.5979999999999999</v>
      </c>
      <c r="BI945" s="152">
        <v>140.31</v>
      </c>
      <c r="BJ945" s="152">
        <v>1183.2</v>
      </c>
      <c r="BK945" s="152">
        <v>209.99</v>
      </c>
      <c r="BO945" s="152">
        <v>241.65</v>
      </c>
      <c r="BP945" s="152">
        <v>154.88</v>
      </c>
      <c r="BQ945" s="152">
        <v>318.01</v>
      </c>
      <c r="BR945" s="152">
        <v>36.548999999999999</v>
      </c>
      <c r="BS945" s="152">
        <v>142.11000000000001</v>
      </c>
      <c r="BT945" s="152">
        <v>28.297999999999998</v>
      </c>
      <c r="BU945" s="152">
        <v>6.7380000000000004</v>
      </c>
      <c r="BV945" s="152">
        <v>41.747999999999998</v>
      </c>
      <c r="BW945" s="152">
        <v>6.24</v>
      </c>
      <c r="BX945" s="152">
        <v>31.135000000000002</v>
      </c>
      <c r="BY945" s="152">
        <v>5.3449999999999998</v>
      </c>
      <c r="BZ945" s="152">
        <v>15.581</v>
      </c>
      <c r="CA945" s="152">
        <v>2.2829999999999999</v>
      </c>
      <c r="CB945" s="152">
        <v>12.446</v>
      </c>
      <c r="CC945" s="152">
        <v>1.831</v>
      </c>
    </row>
    <row r="946" spans="1:81">
      <c r="A946" s="151">
        <v>6233</v>
      </c>
      <c r="B946" s="152" t="s">
        <v>2850</v>
      </c>
      <c r="C946" s="152" t="s">
        <v>3040</v>
      </c>
      <c r="D946" s="152" t="s">
        <v>3041</v>
      </c>
      <c r="E946" s="152" t="s">
        <v>5662</v>
      </c>
      <c r="F946" s="152" t="s">
        <v>9391</v>
      </c>
      <c r="H946" s="151">
        <v>221270</v>
      </c>
      <c r="L946" s="153" t="s">
        <v>5670</v>
      </c>
      <c r="M946" s="153" t="s">
        <v>5780</v>
      </c>
      <c r="P946" s="152">
        <v>7.7865399999999996</v>
      </c>
      <c r="Q946" s="152">
        <v>38.809750000000001</v>
      </c>
      <c r="R946" s="152" t="s">
        <v>2027</v>
      </c>
      <c r="S946" s="152" t="s">
        <v>5546</v>
      </c>
      <c r="T946" s="152">
        <v>74.2</v>
      </c>
      <c r="U946" s="152">
        <v>0.30599999999999999</v>
      </c>
      <c r="V946" s="152">
        <v>8.5389999999999997</v>
      </c>
      <c r="X946" s="152">
        <v>6.1</v>
      </c>
      <c r="AB946" s="152">
        <v>0.30599999999999999</v>
      </c>
      <c r="AC946" s="152">
        <v>0.19600000000000001</v>
      </c>
      <c r="AD946" s="152">
        <v>5.13</v>
      </c>
      <c r="AE946" s="152">
        <v>4.2859999999999996</v>
      </c>
      <c r="AI946" s="152">
        <v>99.706000000000003</v>
      </c>
      <c r="AJ946" s="152">
        <v>5.79</v>
      </c>
      <c r="AK946" s="156">
        <f t="shared" si="14"/>
        <v>1.66E-2</v>
      </c>
      <c r="AL946" s="151">
        <v>166</v>
      </c>
      <c r="AM946" s="151">
        <v>3148</v>
      </c>
      <c r="AN946" s="151">
        <v>170</v>
      </c>
      <c r="AO946" s="151">
        <v>2836</v>
      </c>
      <c r="AQ946" s="152">
        <v>46.6</v>
      </c>
      <c r="AS946" s="152">
        <v>11.6</v>
      </c>
      <c r="AW946" s="152">
        <v>3.5910000000000002</v>
      </c>
      <c r="AX946" s="151">
        <v>927.64</v>
      </c>
      <c r="BG946" s="152">
        <v>143.59</v>
      </c>
      <c r="BH946" s="152">
        <v>4.1269999999999998</v>
      </c>
      <c r="BI946" s="152">
        <v>128.88999999999999</v>
      </c>
      <c r="BJ946" s="152">
        <v>1087.7</v>
      </c>
      <c r="BK946" s="152">
        <v>193.79</v>
      </c>
      <c r="BO946" s="152">
        <v>257.42</v>
      </c>
      <c r="BP946" s="152">
        <v>142.84</v>
      </c>
      <c r="BQ946" s="152">
        <v>290.08</v>
      </c>
      <c r="BR946" s="152">
        <v>33.215000000000003</v>
      </c>
      <c r="BS946" s="152">
        <v>128.62</v>
      </c>
      <c r="BT946" s="152">
        <v>28.279</v>
      </c>
      <c r="BU946" s="152">
        <v>6.3949999999999996</v>
      </c>
      <c r="BV946" s="152">
        <v>42.258000000000003</v>
      </c>
      <c r="BW946" s="152">
        <v>6.0419999999999998</v>
      </c>
      <c r="BX946" s="152">
        <v>29.782</v>
      </c>
      <c r="BY946" s="152">
        <v>5.173</v>
      </c>
      <c r="BZ946" s="152">
        <v>14.436999999999999</v>
      </c>
      <c r="CA946" s="152">
        <v>1.9179999999999999</v>
      </c>
      <c r="CB946" s="152">
        <v>11.94</v>
      </c>
      <c r="CC946" s="152">
        <v>1.63</v>
      </c>
    </row>
    <row r="947" spans="1:81">
      <c r="A947" s="151">
        <v>6234</v>
      </c>
      <c r="B947" s="152" t="s">
        <v>2850</v>
      </c>
      <c r="C947" s="152" t="s">
        <v>3040</v>
      </c>
      <c r="D947" s="152" t="s">
        <v>3041</v>
      </c>
      <c r="E947" s="152" t="s">
        <v>5662</v>
      </c>
      <c r="F947" s="152" t="s">
        <v>9392</v>
      </c>
      <c r="H947" s="151">
        <v>221270</v>
      </c>
      <c r="L947" s="153" t="s">
        <v>5670</v>
      </c>
      <c r="M947" s="153" t="s">
        <v>5758</v>
      </c>
      <c r="P947" s="152">
        <v>7.7865399999999996</v>
      </c>
      <c r="Q947" s="152">
        <v>38.809750000000001</v>
      </c>
      <c r="R947" s="152" t="s">
        <v>2027</v>
      </c>
      <c r="S947" s="152" t="s">
        <v>5546</v>
      </c>
      <c r="T947" s="152">
        <v>73.316000000000003</v>
      </c>
      <c r="U947" s="152">
        <v>0.27500000000000002</v>
      </c>
      <c r="V947" s="152">
        <v>8.798</v>
      </c>
      <c r="X947" s="152">
        <v>5.3360000000000003</v>
      </c>
      <c r="AB947" s="152">
        <v>0.27500000000000002</v>
      </c>
      <c r="AC947" s="152">
        <v>0.187</v>
      </c>
      <c r="AD947" s="152">
        <v>3.91</v>
      </c>
      <c r="AE947" s="152">
        <v>4.1420000000000003</v>
      </c>
      <c r="AF947" s="152">
        <v>1.6E-2</v>
      </c>
      <c r="AI947" s="152">
        <v>96.984200000000001</v>
      </c>
      <c r="AJ947" s="152">
        <v>5.92</v>
      </c>
      <c r="AK947" s="156">
        <f t="shared" si="14"/>
        <v>1.5599999999999999E-2</v>
      </c>
      <c r="AL947" s="151">
        <v>156</v>
      </c>
      <c r="AM947" s="151">
        <v>3812</v>
      </c>
      <c r="AN947" s="151">
        <v>342</v>
      </c>
      <c r="AO947" s="151">
        <v>3408</v>
      </c>
      <c r="AQ947" s="152">
        <v>48.4</v>
      </c>
      <c r="AS947" s="152">
        <v>12.1</v>
      </c>
      <c r="AW947" s="152">
        <v>3.637</v>
      </c>
      <c r="AX947" s="151">
        <v>883.9</v>
      </c>
      <c r="BG947" s="152">
        <v>146.84</v>
      </c>
      <c r="BH947" s="152">
        <v>3.8839999999999999</v>
      </c>
      <c r="BI947" s="152">
        <v>130.88999999999999</v>
      </c>
      <c r="BJ947" s="152">
        <v>1160.2</v>
      </c>
      <c r="BK947" s="152">
        <v>209.46</v>
      </c>
      <c r="BO947" s="152">
        <v>219.49</v>
      </c>
      <c r="BP947" s="152">
        <v>144.32</v>
      </c>
      <c r="BQ947" s="152">
        <v>294.55</v>
      </c>
      <c r="BR947" s="152">
        <v>33.665999999999997</v>
      </c>
      <c r="BS947" s="152">
        <v>125.85</v>
      </c>
      <c r="BT947" s="152">
        <v>27.655000000000001</v>
      </c>
      <c r="BU947" s="152">
        <v>5.6239999999999997</v>
      </c>
      <c r="BV947" s="152">
        <v>40.420999999999999</v>
      </c>
      <c r="BW947" s="152">
        <v>5.7160000000000002</v>
      </c>
      <c r="BX947" s="152">
        <v>31.391999999999999</v>
      </c>
      <c r="BY947" s="152">
        <v>5.1310000000000002</v>
      </c>
      <c r="BZ947" s="152">
        <v>15.148</v>
      </c>
      <c r="CA947" s="152">
        <v>2.16</v>
      </c>
      <c r="CB947" s="152">
        <v>13.516</v>
      </c>
      <c r="CC947" s="152">
        <v>1.861</v>
      </c>
    </row>
    <row r="948" spans="1:81">
      <c r="A948" s="151">
        <v>6235</v>
      </c>
      <c r="B948" s="152" t="s">
        <v>2850</v>
      </c>
      <c r="C948" s="152" t="s">
        <v>3040</v>
      </c>
      <c r="D948" s="152" t="s">
        <v>3041</v>
      </c>
      <c r="E948" s="152" t="s">
        <v>5662</v>
      </c>
      <c r="F948" s="152" t="s">
        <v>9393</v>
      </c>
      <c r="H948" s="151">
        <v>221270</v>
      </c>
      <c r="L948" s="153" t="s">
        <v>5670</v>
      </c>
      <c r="M948" s="153" t="s">
        <v>5715</v>
      </c>
      <c r="P948" s="152">
        <v>7.7865399999999996</v>
      </c>
      <c r="Q948" s="152">
        <v>38.809750000000001</v>
      </c>
      <c r="R948" s="152" t="s">
        <v>2027</v>
      </c>
      <c r="S948" s="152" t="s">
        <v>5546</v>
      </c>
      <c r="T948" s="152">
        <v>72.119</v>
      </c>
      <c r="U948" s="152">
        <v>0.32</v>
      </c>
      <c r="V948" s="152">
        <v>8.4260000000000002</v>
      </c>
      <c r="X948" s="152">
        <v>5.625</v>
      </c>
      <c r="AB948" s="152">
        <v>0.32050000000000001</v>
      </c>
      <c r="AC948" s="152">
        <v>0.19500000000000001</v>
      </c>
      <c r="AD948" s="152">
        <v>3.65</v>
      </c>
      <c r="AE948" s="152">
        <v>3.99</v>
      </c>
      <c r="AI948" s="152">
        <v>95.348399999999998</v>
      </c>
      <c r="AJ948" s="152">
        <v>3.89</v>
      </c>
      <c r="AK948" s="156">
        <f t="shared" si="14"/>
        <v>3.5000000000000001E-3</v>
      </c>
      <c r="AL948" s="151">
        <v>35</v>
      </c>
      <c r="AM948" s="151">
        <v>3467</v>
      </c>
      <c r="AN948" s="151">
        <v>309</v>
      </c>
      <c r="AO948" s="151">
        <v>3331</v>
      </c>
      <c r="AQ948" s="152">
        <v>60.8</v>
      </c>
      <c r="AS948" s="152">
        <v>13.5</v>
      </c>
      <c r="AW948" s="152">
        <v>3.5310000000000001</v>
      </c>
      <c r="AX948" s="151">
        <v>792.47</v>
      </c>
      <c r="BG948" s="152">
        <v>145.06</v>
      </c>
      <c r="BH948" s="152">
        <v>4.3609999999999998</v>
      </c>
      <c r="BI948" s="152">
        <v>143.65</v>
      </c>
      <c r="BJ948" s="152">
        <v>1244</v>
      </c>
      <c r="BK948" s="152">
        <v>212.89</v>
      </c>
      <c r="BO948" s="152">
        <v>233.87</v>
      </c>
      <c r="BP948" s="152">
        <v>159.13999999999999</v>
      </c>
      <c r="BQ948" s="152">
        <v>317.49</v>
      </c>
      <c r="BR948" s="152">
        <v>36.393999999999998</v>
      </c>
      <c r="BS948" s="152">
        <v>141.47999999999999</v>
      </c>
      <c r="BT948" s="152">
        <v>28.896999999999998</v>
      </c>
      <c r="BU948" s="152">
        <v>6.52</v>
      </c>
      <c r="BV948" s="152">
        <v>42.551000000000002</v>
      </c>
      <c r="BW948" s="152">
        <v>6.0229999999999997</v>
      </c>
      <c r="BX948" s="152">
        <v>31.652999999999999</v>
      </c>
      <c r="BY948" s="152">
        <v>5.6550000000000002</v>
      </c>
      <c r="BZ948" s="152">
        <v>15.608000000000001</v>
      </c>
      <c r="CA948" s="152">
        <v>2.2599999999999998</v>
      </c>
      <c r="CB948" s="152">
        <v>13.544</v>
      </c>
      <c r="CC948" s="152">
        <v>1.9079999999999999</v>
      </c>
    </row>
    <row r="949" spans="1:81">
      <c r="A949" s="151">
        <v>6236</v>
      </c>
      <c r="B949" s="152" t="s">
        <v>2850</v>
      </c>
      <c r="C949" s="152" t="s">
        <v>3040</v>
      </c>
      <c r="D949" s="152" t="s">
        <v>3041</v>
      </c>
      <c r="E949" s="152" t="s">
        <v>5662</v>
      </c>
      <c r="F949" s="152" t="s">
        <v>9394</v>
      </c>
      <c r="H949" s="151">
        <v>221270</v>
      </c>
      <c r="L949" s="153" t="s">
        <v>5670</v>
      </c>
      <c r="M949" s="153" t="s">
        <v>5769</v>
      </c>
      <c r="P949" s="152">
        <v>7.7865399999999996</v>
      </c>
      <c r="Q949" s="152">
        <v>38.809750000000001</v>
      </c>
      <c r="R949" s="152" t="s">
        <v>2027</v>
      </c>
      <c r="S949" s="152" t="s">
        <v>5546</v>
      </c>
      <c r="T949" s="152">
        <v>73.549000000000007</v>
      </c>
      <c r="U949" s="152">
        <v>0.309</v>
      </c>
      <c r="V949" s="152">
        <v>8.4610000000000003</v>
      </c>
      <c r="X949" s="152">
        <v>5.7309999999999999</v>
      </c>
      <c r="AB949" s="152">
        <v>0.30890000000000001</v>
      </c>
      <c r="AC949" s="152">
        <v>0.18</v>
      </c>
      <c r="AD949" s="152">
        <v>3.7040000000000002</v>
      </c>
      <c r="AE949" s="152">
        <v>4.0869999999999997</v>
      </c>
      <c r="AI949" s="152">
        <v>97.025000000000006</v>
      </c>
      <c r="AJ949" s="152">
        <v>3.16</v>
      </c>
      <c r="AK949" s="156">
        <f t="shared" si="14"/>
        <v>5.9999999999999995E-4</v>
      </c>
      <c r="AL949" s="151">
        <v>6</v>
      </c>
      <c r="AM949" s="151">
        <v>2914</v>
      </c>
      <c r="AN949" s="151">
        <v>351</v>
      </c>
      <c r="AO949" s="151">
        <v>2815</v>
      </c>
      <c r="AQ949" s="152">
        <v>55.1</v>
      </c>
      <c r="AS949" s="152">
        <v>12.7</v>
      </c>
      <c r="AW949" s="152">
        <v>3.746</v>
      </c>
      <c r="AX949" s="151">
        <v>829.59</v>
      </c>
      <c r="BG949" s="152">
        <v>147.24</v>
      </c>
      <c r="BH949" s="152">
        <v>4.7889999999999997</v>
      </c>
      <c r="BI949" s="152">
        <v>151.16999999999999</v>
      </c>
      <c r="BJ949" s="152">
        <v>1214</v>
      </c>
      <c r="BK949" s="152">
        <v>209.42</v>
      </c>
      <c r="BO949" s="152">
        <v>253.57</v>
      </c>
      <c r="BP949" s="152">
        <v>163.12</v>
      </c>
      <c r="BQ949" s="152">
        <v>326.77</v>
      </c>
      <c r="BR949" s="152">
        <v>37.247</v>
      </c>
      <c r="BS949" s="152">
        <v>148.91999999999999</v>
      </c>
      <c r="BT949" s="152">
        <v>31.053000000000001</v>
      </c>
      <c r="BU949" s="152">
        <v>7.3940000000000001</v>
      </c>
      <c r="BV949" s="152">
        <v>50.948999999999998</v>
      </c>
      <c r="BW949" s="152">
        <v>7.0640000000000001</v>
      </c>
      <c r="BX949" s="152">
        <v>34.978000000000002</v>
      </c>
      <c r="BY949" s="152">
        <v>5.8330000000000002</v>
      </c>
      <c r="BZ949" s="152">
        <v>16.879000000000001</v>
      </c>
      <c r="CA949" s="152">
        <v>2.3010000000000002</v>
      </c>
      <c r="CB949" s="152">
        <v>14.494999999999999</v>
      </c>
      <c r="CC949" s="152">
        <v>2.177</v>
      </c>
    </row>
    <row r="950" spans="1:81">
      <c r="A950" s="151">
        <v>6237</v>
      </c>
      <c r="B950" s="152" t="s">
        <v>2850</v>
      </c>
      <c r="C950" s="152" t="s">
        <v>3040</v>
      </c>
      <c r="D950" s="152" t="s">
        <v>3041</v>
      </c>
      <c r="E950" s="152" t="s">
        <v>5662</v>
      </c>
      <c r="F950" s="152" t="s">
        <v>9395</v>
      </c>
      <c r="H950" s="151">
        <v>221270</v>
      </c>
      <c r="L950" s="153" t="s">
        <v>5670</v>
      </c>
      <c r="M950" s="153" t="s">
        <v>5775</v>
      </c>
      <c r="P950" s="152">
        <v>7.7865399999999996</v>
      </c>
      <c r="Q950" s="152">
        <v>38.809750000000001</v>
      </c>
      <c r="R950" s="152" t="s">
        <v>2027</v>
      </c>
      <c r="S950" s="152" t="s">
        <v>5546</v>
      </c>
      <c r="T950" s="152">
        <v>74.076999999999998</v>
      </c>
      <c r="U950" s="152">
        <v>0.29299999999999998</v>
      </c>
      <c r="V950" s="152">
        <v>8.5399999999999991</v>
      </c>
      <c r="X950" s="152">
        <v>5.9550000000000001</v>
      </c>
      <c r="AB950" s="152">
        <v>0.2928</v>
      </c>
      <c r="AC950" s="152">
        <v>0.2</v>
      </c>
      <c r="AD950" s="152">
        <v>4.93</v>
      </c>
      <c r="AE950" s="152">
        <v>4.2240000000000002</v>
      </c>
      <c r="AI950" s="152">
        <v>99.223399999999998</v>
      </c>
      <c r="AJ950" s="152">
        <v>2.71</v>
      </c>
      <c r="AK950" s="156">
        <f t="shared" si="14"/>
        <v>5.1000000000000004E-3</v>
      </c>
      <c r="AL950" s="151">
        <v>51</v>
      </c>
      <c r="AM950" s="151">
        <v>3402</v>
      </c>
      <c r="AN950" s="151">
        <v>386</v>
      </c>
      <c r="AO950" s="151">
        <v>3299</v>
      </c>
      <c r="AQ950" s="152">
        <v>60.7</v>
      </c>
      <c r="AS950" s="152">
        <v>13.1</v>
      </c>
      <c r="AW950" s="152">
        <v>3.851</v>
      </c>
      <c r="AX950" s="151">
        <v>840.04</v>
      </c>
      <c r="BG950" s="152">
        <v>148.19</v>
      </c>
      <c r="BH950" s="152">
        <v>5.27</v>
      </c>
      <c r="BI950" s="152">
        <v>152.05000000000001</v>
      </c>
      <c r="BJ950" s="152">
        <v>1232.8</v>
      </c>
      <c r="BK950" s="152">
        <v>211.96</v>
      </c>
      <c r="BO950" s="152">
        <v>267.79000000000002</v>
      </c>
      <c r="BP950" s="152">
        <v>171.49</v>
      </c>
      <c r="BQ950" s="152">
        <v>343.93</v>
      </c>
      <c r="BR950" s="152">
        <v>39.095999999999997</v>
      </c>
      <c r="BS950" s="152">
        <v>150.52000000000001</v>
      </c>
      <c r="BT950" s="152">
        <v>33.244999999999997</v>
      </c>
      <c r="BU950" s="152">
        <v>7.66</v>
      </c>
      <c r="BV950" s="152">
        <v>52.67</v>
      </c>
      <c r="BW950" s="152">
        <v>6.8449999999999998</v>
      </c>
      <c r="BX950" s="152">
        <v>37.055</v>
      </c>
      <c r="BY950" s="152">
        <v>6.032</v>
      </c>
      <c r="BZ950" s="152">
        <v>16.981999999999999</v>
      </c>
      <c r="CA950" s="152">
        <v>2.6059999999999999</v>
      </c>
      <c r="CB950" s="152">
        <v>13.432</v>
      </c>
      <c r="CC950" s="152">
        <v>2.2440000000000002</v>
      </c>
    </row>
    <row r="951" spans="1:81">
      <c r="A951" s="151">
        <v>6238</v>
      </c>
      <c r="B951" s="152" t="s">
        <v>2850</v>
      </c>
      <c r="C951" s="152" t="s">
        <v>3040</v>
      </c>
      <c r="D951" s="152" t="s">
        <v>3041</v>
      </c>
      <c r="E951" s="152" t="s">
        <v>5662</v>
      </c>
      <c r="F951" s="152" t="s">
        <v>9396</v>
      </c>
      <c r="H951" s="151">
        <v>221270</v>
      </c>
      <c r="L951" s="153" t="s">
        <v>5670</v>
      </c>
      <c r="M951" s="153" t="s">
        <v>5773</v>
      </c>
      <c r="P951" s="152">
        <v>7.7865399999999996</v>
      </c>
      <c r="Q951" s="152">
        <v>38.809750000000001</v>
      </c>
      <c r="R951" s="152" t="s">
        <v>2027</v>
      </c>
      <c r="S951" s="152" t="s">
        <v>5546</v>
      </c>
      <c r="T951" s="152">
        <v>73.933999999999997</v>
      </c>
      <c r="U951" s="152">
        <v>0.28999999999999998</v>
      </c>
      <c r="V951" s="152">
        <v>8.5540000000000003</v>
      </c>
      <c r="X951" s="152">
        <v>6.1779999999999999</v>
      </c>
      <c r="AB951" s="152">
        <v>0.29249999999999998</v>
      </c>
      <c r="AC951" s="152">
        <v>0.19</v>
      </c>
      <c r="AD951" s="152">
        <v>5.0430000000000001</v>
      </c>
      <c r="AE951" s="152">
        <v>3.9430000000000001</v>
      </c>
      <c r="AI951" s="152">
        <v>99.153000000000006</v>
      </c>
      <c r="AJ951" s="152">
        <v>5</v>
      </c>
      <c r="AK951" s="156">
        <f t="shared" si="14"/>
        <v>2.5100000000000001E-2</v>
      </c>
      <c r="AL951" s="151">
        <v>251</v>
      </c>
      <c r="AM951" s="151">
        <v>3429</v>
      </c>
      <c r="AN951" s="151">
        <v>265</v>
      </c>
      <c r="AO951" s="151">
        <v>3175</v>
      </c>
      <c r="AQ951" s="152">
        <v>61.6</v>
      </c>
      <c r="AS951" s="152">
        <v>12.6</v>
      </c>
      <c r="AW951" s="152">
        <v>3.6</v>
      </c>
      <c r="AX951" s="151">
        <v>820.81</v>
      </c>
      <c r="BG951" s="152">
        <v>150.41</v>
      </c>
      <c r="BH951" s="152">
        <v>4.8609999999999998</v>
      </c>
      <c r="BI951" s="152">
        <v>141.82</v>
      </c>
      <c r="BJ951" s="152">
        <v>1191.5999999999999</v>
      </c>
      <c r="BK951" s="152">
        <v>208.96</v>
      </c>
      <c r="BO951" s="152">
        <v>249.96</v>
      </c>
      <c r="BP951" s="152">
        <v>158.63</v>
      </c>
      <c r="BQ951" s="152">
        <v>319.01</v>
      </c>
      <c r="BR951" s="152">
        <v>37.840000000000003</v>
      </c>
      <c r="BS951" s="152">
        <v>145.51</v>
      </c>
      <c r="BT951" s="152">
        <v>30.012</v>
      </c>
      <c r="BU951" s="152">
        <v>6.9779999999999998</v>
      </c>
      <c r="BV951" s="152">
        <v>46.826000000000001</v>
      </c>
      <c r="BW951" s="152">
        <v>6.2069999999999999</v>
      </c>
      <c r="BX951" s="152">
        <v>32.673999999999999</v>
      </c>
      <c r="BY951" s="152">
        <v>5.6879999999999997</v>
      </c>
      <c r="BZ951" s="152">
        <v>16.266999999999999</v>
      </c>
      <c r="CA951" s="152">
        <v>2.149</v>
      </c>
      <c r="CB951" s="152">
        <v>13.404999999999999</v>
      </c>
      <c r="CC951" s="152">
        <v>2.0750000000000002</v>
      </c>
    </row>
    <row r="952" spans="1:81">
      <c r="A952" s="151">
        <v>6239</v>
      </c>
      <c r="B952" s="152" t="s">
        <v>2850</v>
      </c>
      <c r="C952" s="152" t="s">
        <v>3040</v>
      </c>
      <c r="D952" s="152" t="s">
        <v>3041</v>
      </c>
      <c r="E952" s="152" t="s">
        <v>5662</v>
      </c>
      <c r="F952" s="152" t="s">
        <v>9397</v>
      </c>
      <c r="H952" s="151">
        <v>221270</v>
      </c>
      <c r="L952" s="153" t="s">
        <v>5670</v>
      </c>
      <c r="M952" s="153" t="s">
        <v>5761</v>
      </c>
      <c r="P952" s="152">
        <v>7.7865399999999996</v>
      </c>
      <c r="Q952" s="152">
        <v>38.809750000000001</v>
      </c>
      <c r="R952" s="152" t="s">
        <v>2027</v>
      </c>
      <c r="S952" s="152" t="s">
        <v>5546</v>
      </c>
      <c r="T952" s="152">
        <v>73.33</v>
      </c>
      <c r="U952" s="152">
        <v>0.27700000000000002</v>
      </c>
      <c r="V952" s="152">
        <v>8.4550000000000001</v>
      </c>
      <c r="X952" s="152">
        <v>5.694</v>
      </c>
      <c r="AB952" s="152">
        <v>0.27710000000000001</v>
      </c>
      <c r="AC952" s="152">
        <v>0.17699999999999999</v>
      </c>
      <c r="AD952" s="152">
        <v>4.1559999999999997</v>
      </c>
      <c r="AE952" s="152">
        <v>4.0129999999999999</v>
      </c>
      <c r="AI952" s="152">
        <v>97.105599999999995</v>
      </c>
      <c r="AJ952" s="152">
        <v>5.47</v>
      </c>
      <c r="AK952" s="156">
        <f t="shared" si="14"/>
        <v>1.6199999999999999E-2</v>
      </c>
      <c r="AL952" s="151">
        <v>162</v>
      </c>
      <c r="AM952" s="151">
        <v>3559</v>
      </c>
      <c r="AN952" s="151">
        <v>345</v>
      </c>
      <c r="AO952" s="151">
        <v>3382</v>
      </c>
      <c r="AQ952" s="152">
        <v>46</v>
      </c>
      <c r="AS952" s="152">
        <v>12.4</v>
      </c>
      <c r="AW952" s="152">
        <v>3.3460000000000001</v>
      </c>
      <c r="AX952" s="151">
        <v>815.75</v>
      </c>
      <c r="BG952" s="152">
        <v>153.75</v>
      </c>
      <c r="BH952" s="152">
        <v>4.8150000000000004</v>
      </c>
      <c r="BI952" s="152">
        <v>140.63999999999999</v>
      </c>
      <c r="BJ952" s="152">
        <v>1205.5</v>
      </c>
      <c r="BK952" s="152">
        <v>212.09</v>
      </c>
      <c r="BO952" s="152">
        <v>250.94</v>
      </c>
      <c r="BP952" s="152">
        <v>156.21</v>
      </c>
      <c r="BQ952" s="152">
        <v>318.73</v>
      </c>
      <c r="BR952" s="152">
        <v>36.734000000000002</v>
      </c>
      <c r="BS952" s="152">
        <v>143.74</v>
      </c>
      <c r="BT952" s="152">
        <v>29.408999999999999</v>
      </c>
      <c r="BU952" s="152">
        <v>6.6</v>
      </c>
      <c r="BV952" s="152">
        <v>45.287999999999997</v>
      </c>
      <c r="BW952" s="152">
        <v>6.58</v>
      </c>
      <c r="BX952" s="152">
        <v>32.404000000000003</v>
      </c>
      <c r="BY952" s="152">
        <v>5.5060000000000002</v>
      </c>
      <c r="BZ952" s="152">
        <v>16.047000000000001</v>
      </c>
      <c r="CA952" s="152">
        <v>2.3639999999999999</v>
      </c>
      <c r="CB952" s="152">
        <v>13.54</v>
      </c>
      <c r="CC952" s="152">
        <v>2.0299999999999998</v>
      </c>
    </row>
    <row r="953" spans="1:81">
      <c r="A953" s="151">
        <v>6240</v>
      </c>
      <c r="B953" s="152" t="s">
        <v>2850</v>
      </c>
      <c r="C953" s="152" t="s">
        <v>3040</v>
      </c>
      <c r="D953" s="152" t="s">
        <v>3041</v>
      </c>
      <c r="E953" s="152" t="s">
        <v>5662</v>
      </c>
      <c r="F953" s="152" t="s">
        <v>9398</v>
      </c>
      <c r="H953" s="151">
        <v>221270</v>
      </c>
      <c r="L953" s="153" t="s">
        <v>5670</v>
      </c>
      <c r="M953" s="153" t="s">
        <v>5740</v>
      </c>
      <c r="P953" s="152">
        <v>7.7865399999999996</v>
      </c>
      <c r="Q953" s="152">
        <v>38.809750000000001</v>
      </c>
      <c r="R953" s="152" t="s">
        <v>2027</v>
      </c>
      <c r="S953" s="152" t="s">
        <v>5546</v>
      </c>
      <c r="T953" s="152">
        <v>72.844999999999999</v>
      </c>
      <c r="U953" s="152">
        <v>0.27</v>
      </c>
      <c r="V953" s="152">
        <v>9.1150000000000002</v>
      </c>
      <c r="X953" s="152">
        <v>4.9989999999999997</v>
      </c>
      <c r="AB953" s="152">
        <v>0.26860000000000001</v>
      </c>
      <c r="AC953" s="152">
        <v>0.17399999999999999</v>
      </c>
      <c r="AD953" s="152">
        <v>3.3260000000000001</v>
      </c>
      <c r="AE953" s="152">
        <v>4.1100000000000003</v>
      </c>
      <c r="AI953" s="152">
        <v>95.813400000000001</v>
      </c>
      <c r="AJ953" s="152">
        <v>2.21</v>
      </c>
      <c r="AK953" s="156">
        <f t="shared" si="14"/>
        <v>2E-3</v>
      </c>
      <c r="AL953" s="151">
        <v>20</v>
      </c>
      <c r="AM953" s="151">
        <v>3250</v>
      </c>
      <c r="AN953" s="151">
        <v>308</v>
      </c>
      <c r="AO953" s="151">
        <v>2965</v>
      </c>
      <c r="AQ953" s="152">
        <v>57.2</v>
      </c>
      <c r="AS953" s="152">
        <v>12.8</v>
      </c>
      <c r="AW953" s="152">
        <v>3.4929999999999999</v>
      </c>
      <c r="AX953" s="151">
        <v>819.23</v>
      </c>
      <c r="BG953" s="152">
        <v>149.15</v>
      </c>
      <c r="BH953" s="152">
        <v>4.8689999999999998</v>
      </c>
      <c r="BI953" s="152">
        <v>149.21</v>
      </c>
      <c r="BJ953" s="152">
        <v>1226.5999999999999</v>
      </c>
      <c r="BK953" s="152">
        <v>208.97</v>
      </c>
      <c r="BO953" s="152">
        <v>247.75</v>
      </c>
      <c r="BP953" s="152">
        <v>158.47</v>
      </c>
      <c r="BQ953" s="152">
        <v>320.23</v>
      </c>
      <c r="BR953" s="152">
        <v>37.292000000000002</v>
      </c>
      <c r="BS953" s="152">
        <v>146.91</v>
      </c>
      <c r="BT953" s="152">
        <v>33.963000000000001</v>
      </c>
      <c r="BU953" s="152">
        <v>7.5430000000000001</v>
      </c>
      <c r="BV953" s="152">
        <v>51.192</v>
      </c>
      <c r="BW953" s="152">
        <v>6.5339999999999998</v>
      </c>
      <c r="BX953" s="152">
        <v>34.125999999999998</v>
      </c>
      <c r="BY953" s="152">
        <v>5.9859999999999998</v>
      </c>
      <c r="BZ953" s="152">
        <v>16.762</v>
      </c>
      <c r="CA953" s="152">
        <v>2.33</v>
      </c>
      <c r="CB953" s="152">
        <v>13.746</v>
      </c>
      <c r="CC953" s="152">
        <v>2.0219999999999998</v>
      </c>
    </row>
    <row r="954" spans="1:81">
      <c r="A954" s="151">
        <v>6241</v>
      </c>
      <c r="B954" s="152" t="s">
        <v>2850</v>
      </c>
      <c r="C954" s="152" t="s">
        <v>3040</v>
      </c>
      <c r="D954" s="152" t="s">
        <v>3041</v>
      </c>
      <c r="E954" s="152" t="s">
        <v>5662</v>
      </c>
      <c r="F954" s="152" t="s">
        <v>9399</v>
      </c>
      <c r="H954" s="151">
        <v>221270</v>
      </c>
      <c r="L954" s="153" t="s">
        <v>5670</v>
      </c>
      <c r="M954" s="153" t="s">
        <v>5768</v>
      </c>
      <c r="P954" s="152">
        <v>7.7865399999999996</v>
      </c>
      <c r="Q954" s="152">
        <v>38.809750000000001</v>
      </c>
      <c r="R954" s="152" t="s">
        <v>2027</v>
      </c>
      <c r="S954" s="152" t="s">
        <v>5546</v>
      </c>
      <c r="T954" s="152">
        <v>73.518000000000001</v>
      </c>
      <c r="U954" s="152">
        <v>0.3</v>
      </c>
      <c r="V954" s="152">
        <v>8.5299999999999994</v>
      </c>
      <c r="X954" s="152">
        <v>5.7859999999999996</v>
      </c>
      <c r="AB954" s="152">
        <v>0.29959999999999998</v>
      </c>
      <c r="AC954" s="152">
        <v>0.19</v>
      </c>
      <c r="AD954" s="152">
        <v>4.7569999999999997</v>
      </c>
      <c r="AE954" s="152">
        <v>4.056</v>
      </c>
      <c r="AF954" s="152">
        <v>1.9E-2</v>
      </c>
      <c r="AI954" s="152">
        <v>98.177700000000002</v>
      </c>
      <c r="AJ954" s="152">
        <v>2.96</v>
      </c>
      <c r="AK954" s="156">
        <f t="shared" si="14"/>
        <v>6.3700000000000007E-2</v>
      </c>
      <c r="AL954" s="151">
        <v>637</v>
      </c>
      <c r="AM954" s="151">
        <v>3465</v>
      </c>
      <c r="AN954" s="151">
        <v>341</v>
      </c>
      <c r="AO954" s="151">
        <v>3392</v>
      </c>
      <c r="AQ954" s="152">
        <v>50.5</v>
      </c>
      <c r="AS954" s="152">
        <v>12.8</v>
      </c>
      <c r="AW954" s="152">
        <v>3.5790000000000002</v>
      </c>
      <c r="AX954" s="151">
        <v>838.7</v>
      </c>
      <c r="BG954" s="152">
        <v>155.63999999999999</v>
      </c>
      <c r="BH954" s="152">
        <v>5.1929999999999996</v>
      </c>
      <c r="BI954" s="152">
        <v>147.68</v>
      </c>
      <c r="BJ954" s="152">
        <v>1251.2</v>
      </c>
      <c r="BK954" s="152">
        <v>216.78</v>
      </c>
      <c r="BO954" s="152">
        <v>246.93</v>
      </c>
      <c r="BP954" s="152">
        <v>159.22999999999999</v>
      </c>
      <c r="BQ954" s="152">
        <v>326.89</v>
      </c>
      <c r="BR954" s="152">
        <v>37.14</v>
      </c>
      <c r="BS954" s="152">
        <v>148.16</v>
      </c>
      <c r="BT954" s="152">
        <v>29.821000000000002</v>
      </c>
      <c r="BU954" s="152">
        <v>7.2130000000000001</v>
      </c>
      <c r="BV954" s="152">
        <v>51.53</v>
      </c>
      <c r="BW954" s="152">
        <v>6.367</v>
      </c>
      <c r="BX954" s="152">
        <v>34.218000000000004</v>
      </c>
      <c r="BY954" s="152">
        <v>5.9160000000000004</v>
      </c>
      <c r="BZ954" s="152">
        <v>15.367000000000001</v>
      </c>
      <c r="CA954" s="152">
        <v>2.306</v>
      </c>
      <c r="CB954" s="152">
        <v>14.332000000000001</v>
      </c>
      <c r="CC954" s="152">
        <v>2.1150000000000002</v>
      </c>
    </row>
    <row r="955" spans="1:81">
      <c r="A955" s="151">
        <v>6242</v>
      </c>
      <c r="B955" s="152" t="s">
        <v>2850</v>
      </c>
      <c r="C955" s="152" t="s">
        <v>3040</v>
      </c>
      <c r="D955" s="152" t="s">
        <v>3041</v>
      </c>
      <c r="E955" s="152" t="s">
        <v>5662</v>
      </c>
      <c r="F955" s="152" t="s">
        <v>9400</v>
      </c>
      <c r="H955" s="151">
        <v>221270</v>
      </c>
      <c r="L955" s="153" t="s">
        <v>5670</v>
      </c>
      <c r="M955" s="153" t="s">
        <v>5782</v>
      </c>
      <c r="P955" s="152">
        <v>7.7865399999999996</v>
      </c>
      <c r="Q955" s="152">
        <v>38.809750000000001</v>
      </c>
      <c r="R955" s="152" t="s">
        <v>2027</v>
      </c>
      <c r="S955" s="152" t="s">
        <v>5546</v>
      </c>
      <c r="T955" s="152">
        <v>74.307000000000002</v>
      </c>
      <c r="U955" s="152">
        <v>0.3</v>
      </c>
      <c r="V955" s="152">
        <v>8.5990000000000002</v>
      </c>
      <c r="X955" s="152">
        <v>6.0810000000000004</v>
      </c>
      <c r="AB955" s="152">
        <v>0.29949999999999999</v>
      </c>
      <c r="AC955" s="152">
        <v>0.189</v>
      </c>
      <c r="AD955" s="152">
        <v>5.56</v>
      </c>
      <c r="AE955" s="152">
        <v>4.2649999999999997</v>
      </c>
      <c r="AF955" s="152">
        <v>4.1000000000000002E-2</v>
      </c>
      <c r="AI955" s="152">
        <v>100.3613</v>
      </c>
      <c r="AJ955" s="152">
        <v>3.2</v>
      </c>
      <c r="AK955" s="156">
        <f t="shared" si="14"/>
        <v>1.6000000000000001E-3</v>
      </c>
      <c r="AL955" s="151">
        <v>16</v>
      </c>
      <c r="AM955" s="151">
        <v>3274</v>
      </c>
      <c r="AN955" s="151">
        <v>378</v>
      </c>
      <c r="AO955" s="151">
        <v>2853</v>
      </c>
      <c r="AQ955" s="152">
        <v>58</v>
      </c>
      <c r="AS955" s="152">
        <v>13</v>
      </c>
      <c r="AW955" s="152">
        <v>3.3029999999999999</v>
      </c>
      <c r="AX955" s="151">
        <v>816.73</v>
      </c>
      <c r="BG955" s="152">
        <v>153.41</v>
      </c>
      <c r="BH955" s="152">
        <v>4.6580000000000004</v>
      </c>
      <c r="BI955" s="152">
        <v>145.47999999999999</v>
      </c>
      <c r="BJ955" s="152">
        <v>1262.4000000000001</v>
      </c>
      <c r="BK955" s="152">
        <v>209.48</v>
      </c>
      <c r="BO955" s="152">
        <v>231.6</v>
      </c>
      <c r="BP955" s="152">
        <v>156.19</v>
      </c>
      <c r="BQ955" s="152">
        <v>319.26</v>
      </c>
      <c r="BR955" s="152">
        <v>36.786000000000001</v>
      </c>
      <c r="BS955" s="152">
        <v>141.63</v>
      </c>
      <c r="BT955" s="152">
        <v>30.375</v>
      </c>
      <c r="BU955" s="152">
        <v>7.0570000000000004</v>
      </c>
      <c r="BV955" s="152">
        <v>47.978000000000002</v>
      </c>
      <c r="BW955" s="152">
        <v>6.1070000000000002</v>
      </c>
      <c r="BX955" s="152">
        <v>33.679000000000002</v>
      </c>
      <c r="BY955" s="152">
        <v>5.75</v>
      </c>
      <c r="BZ955" s="152">
        <v>15.417</v>
      </c>
      <c r="CA955" s="152">
        <v>2.3759999999999999</v>
      </c>
      <c r="CB955" s="152">
        <v>12.673999999999999</v>
      </c>
      <c r="CC955" s="152">
        <v>2.2530000000000001</v>
      </c>
    </row>
    <row r="956" spans="1:81">
      <c r="A956" s="151">
        <v>6243</v>
      </c>
      <c r="B956" s="152" t="s">
        <v>2850</v>
      </c>
      <c r="C956" s="152" t="s">
        <v>3040</v>
      </c>
      <c r="D956" s="152" t="s">
        <v>3041</v>
      </c>
      <c r="E956" s="152" t="s">
        <v>5662</v>
      </c>
      <c r="F956" s="152" t="s">
        <v>9401</v>
      </c>
      <c r="H956" s="151">
        <v>221270</v>
      </c>
      <c r="L956" s="153" t="s">
        <v>5670</v>
      </c>
      <c r="M956" s="153" t="s">
        <v>5771</v>
      </c>
      <c r="P956" s="152">
        <v>7.7865399999999996</v>
      </c>
      <c r="Q956" s="152">
        <v>38.809750000000001</v>
      </c>
      <c r="R956" s="152" t="s">
        <v>2027</v>
      </c>
      <c r="S956" s="152" t="s">
        <v>5546</v>
      </c>
      <c r="T956" s="152">
        <v>73.784000000000006</v>
      </c>
      <c r="U956" s="152">
        <v>0.32200000000000001</v>
      </c>
      <c r="V956" s="152">
        <v>8.4009999999999998</v>
      </c>
      <c r="X956" s="152">
        <v>5.94</v>
      </c>
      <c r="AB956" s="152">
        <v>0.32240000000000002</v>
      </c>
      <c r="AC956" s="152">
        <v>0.17</v>
      </c>
      <c r="AD956" s="152">
        <v>5.1230000000000002</v>
      </c>
      <c r="AE956" s="152">
        <v>4.2080000000000002</v>
      </c>
      <c r="AF956" s="152">
        <v>3.4000000000000002E-2</v>
      </c>
      <c r="AI956" s="152">
        <v>99.033299999999997</v>
      </c>
      <c r="AJ956" s="152">
        <v>3.14</v>
      </c>
      <c r="AK956" s="156">
        <f t="shared" si="14"/>
        <v>1.52E-2</v>
      </c>
      <c r="AL956" s="151">
        <v>152</v>
      </c>
      <c r="AM956" s="151">
        <v>3446</v>
      </c>
      <c r="AN956" s="151">
        <v>419</v>
      </c>
      <c r="AO956" s="151">
        <v>3243</v>
      </c>
      <c r="AQ956" s="152">
        <v>60.7</v>
      </c>
      <c r="AS956" s="152">
        <v>12.5</v>
      </c>
      <c r="AW956" s="152">
        <v>3.6280000000000001</v>
      </c>
      <c r="AX956" s="151">
        <v>807.68</v>
      </c>
      <c r="BG956" s="152">
        <v>151.19</v>
      </c>
      <c r="BH956" s="152">
        <v>4.6269999999999998</v>
      </c>
      <c r="BI956" s="152">
        <v>143.65</v>
      </c>
      <c r="BJ956" s="152">
        <v>1268.8</v>
      </c>
      <c r="BK956" s="152">
        <v>216.67</v>
      </c>
      <c r="BO956" s="152">
        <v>241.12</v>
      </c>
      <c r="BP956" s="152">
        <v>154.02000000000001</v>
      </c>
      <c r="BQ956" s="152">
        <v>316.17</v>
      </c>
      <c r="BR956" s="152">
        <v>36.892000000000003</v>
      </c>
      <c r="BS956" s="152">
        <v>143.25</v>
      </c>
      <c r="BT956" s="152">
        <v>30.843</v>
      </c>
      <c r="BU956" s="152">
        <v>6.7930000000000001</v>
      </c>
      <c r="BV956" s="152">
        <v>47.837000000000003</v>
      </c>
      <c r="BW956" s="152">
        <v>6.0469999999999997</v>
      </c>
      <c r="BX956" s="152">
        <v>31.202999999999999</v>
      </c>
      <c r="BY956" s="152">
        <v>5.431</v>
      </c>
      <c r="BZ956" s="152">
        <v>16.085000000000001</v>
      </c>
      <c r="CA956" s="152">
        <v>2.2389999999999999</v>
      </c>
      <c r="CB956" s="152">
        <v>12.545</v>
      </c>
      <c r="CC956" s="152">
        <v>2.2509999999999999</v>
      </c>
    </row>
    <row r="957" spans="1:81">
      <c r="A957" s="151">
        <v>6244</v>
      </c>
      <c r="B957" s="152" t="s">
        <v>2850</v>
      </c>
      <c r="C957" s="152" t="s">
        <v>3040</v>
      </c>
      <c r="D957" s="152" t="s">
        <v>3041</v>
      </c>
      <c r="E957" s="152" t="s">
        <v>5662</v>
      </c>
      <c r="F957" s="152" t="s">
        <v>9402</v>
      </c>
      <c r="H957" s="151">
        <v>221270</v>
      </c>
      <c r="L957" s="153" t="s">
        <v>5670</v>
      </c>
      <c r="M957" s="153" t="s">
        <v>5787</v>
      </c>
      <c r="P957" s="152">
        <v>7.7865399999999996</v>
      </c>
      <c r="Q957" s="152">
        <v>38.809750000000001</v>
      </c>
      <c r="R957" s="152" t="s">
        <v>2027</v>
      </c>
      <c r="S957" s="152" t="s">
        <v>5546</v>
      </c>
      <c r="T957" s="152">
        <v>74.927999999999997</v>
      </c>
      <c r="U957" s="152">
        <v>0.3</v>
      </c>
      <c r="V957" s="152">
        <v>8.8330000000000002</v>
      </c>
      <c r="X957" s="152">
        <v>5.9039999999999999</v>
      </c>
      <c r="AB957" s="152">
        <v>0.29970000000000002</v>
      </c>
      <c r="AC957" s="152">
        <v>0.192</v>
      </c>
      <c r="AD957" s="152">
        <v>5.72</v>
      </c>
      <c r="AE957" s="152">
        <v>4.2640000000000002</v>
      </c>
      <c r="AI957" s="152">
        <v>101.17310000000001</v>
      </c>
      <c r="AJ957" s="152">
        <v>2.78</v>
      </c>
      <c r="AK957" s="156">
        <f t="shared" si="14"/>
        <v>1.8E-3</v>
      </c>
      <c r="AL957" s="151">
        <v>18</v>
      </c>
      <c r="AM957" s="151">
        <v>3100</v>
      </c>
      <c r="AN957" s="151">
        <v>394</v>
      </c>
      <c r="AO957" s="151">
        <v>2847</v>
      </c>
      <c r="AQ957" s="152">
        <v>58.1</v>
      </c>
      <c r="AS957" s="152">
        <v>12.9</v>
      </c>
      <c r="AW957" s="152">
        <v>3.6269999999999998</v>
      </c>
      <c r="AX957" s="151">
        <v>814.82</v>
      </c>
      <c r="BG957" s="152">
        <v>144.75</v>
      </c>
      <c r="BH957" s="152">
        <v>4.5990000000000002</v>
      </c>
      <c r="BI957" s="152">
        <v>144.1</v>
      </c>
      <c r="BJ957" s="152">
        <v>1150</v>
      </c>
      <c r="BK957" s="152">
        <v>201.74</v>
      </c>
      <c r="BO957" s="152">
        <v>236.9</v>
      </c>
      <c r="BP957" s="152">
        <v>151.18</v>
      </c>
      <c r="BQ957" s="152">
        <v>304.22000000000003</v>
      </c>
      <c r="BR957" s="152">
        <v>34.872</v>
      </c>
      <c r="BS957" s="152">
        <v>139.01</v>
      </c>
      <c r="BT957" s="152">
        <v>28.352</v>
      </c>
      <c r="BU957" s="152">
        <v>7.0270000000000001</v>
      </c>
      <c r="BV957" s="152">
        <v>50.835000000000001</v>
      </c>
      <c r="BW957" s="152">
        <v>6.2169999999999996</v>
      </c>
      <c r="BX957" s="152">
        <v>35.238999999999997</v>
      </c>
      <c r="BY957" s="152">
        <v>5.3890000000000002</v>
      </c>
      <c r="BZ957" s="152">
        <v>16.076000000000001</v>
      </c>
      <c r="CA957" s="152">
        <v>2.363</v>
      </c>
      <c r="CB957" s="152">
        <v>14.052</v>
      </c>
      <c r="CC957" s="152">
        <v>2.1309999999999998</v>
      </c>
    </row>
    <row r="958" spans="1:81">
      <c r="A958" s="151">
        <v>6245</v>
      </c>
      <c r="B958" s="152" t="s">
        <v>2850</v>
      </c>
      <c r="C958" s="152" t="s">
        <v>3040</v>
      </c>
      <c r="D958" s="152" t="s">
        <v>3041</v>
      </c>
      <c r="E958" s="152" t="s">
        <v>5662</v>
      </c>
      <c r="F958" s="152" t="s">
        <v>9403</v>
      </c>
      <c r="H958" s="151">
        <v>221270</v>
      </c>
      <c r="L958" s="153" t="s">
        <v>5670</v>
      </c>
      <c r="M958" s="153" t="s">
        <v>5671</v>
      </c>
      <c r="P958" s="152">
        <v>7.7865399999999996</v>
      </c>
      <c r="Q958" s="152">
        <v>38.809750000000001</v>
      </c>
      <c r="R958" s="152" t="s">
        <v>2027</v>
      </c>
      <c r="S958" s="152" t="s">
        <v>5546</v>
      </c>
      <c r="T958" s="152">
        <v>71.224999999999994</v>
      </c>
      <c r="U958" s="152">
        <v>0.14799999999999999</v>
      </c>
      <c r="V958" s="152">
        <v>9.2520000000000007</v>
      </c>
      <c r="X958" s="152">
        <v>6.0640000000000001</v>
      </c>
      <c r="AB958" s="152">
        <v>0.32500000000000001</v>
      </c>
      <c r="AC958" s="152">
        <v>0.16300000000000001</v>
      </c>
      <c r="AD958" s="152">
        <v>4.3479999999999999</v>
      </c>
      <c r="AE958" s="152">
        <v>4.3230000000000004</v>
      </c>
      <c r="AI958" s="152">
        <v>96.676000000000002</v>
      </c>
      <c r="AJ958" s="152">
        <v>2.5299999999999998</v>
      </c>
      <c r="AK958" s="156">
        <f t="shared" si="14"/>
        <v>3.8999999999999998E-3</v>
      </c>
      <c r="AL958" s="151">
        <v>39</v>
      </c>
      <c r="AM958" s="151">
        <v>4540</v>
      </c>
      <c r="AN958" s="151">
        <v>210</v>
      </c>
      <c r="AO958" s="151">
        <v>3356</v>
      </c>
      <c r="AQ958" s="152">
        <v>58.9</v>
      </c>
      <c r="AS958" s="152">
        <v>13.7</v>
      </c>
      <c r="AW958" s="152">
        <v>3.403</v>
      </c>
      <c r="AX958" s="151">
        <v>872.46</v>
      </c>
      <c r="BG958" s="152">
        <v>162.13</v>
      </c>
      <c r="BH958" s="152">
        <v>4.4850000000000003</v>
      </c>
      <c r="BI958" s="152">
        <v>155.99</v>
      </c>
      <c r="BJ958" s="152">
        <v>1259.7</v>
      </c>
      <c r="BK958" s="152">
        <v>229.12</v>
      </c>
      <c r="BO958" s="152">
        <v>251.81</v>
      </c>
      <c r="BP958" s="152">
        <v>168.73</v>
      </c>
      <c r="BQ958" s="152">
        <v>338.23</v>
      </c>
      <c r="BR958" s="152">
        <v>38.134</v>
      </c>
      <c r="BS958" s="152">
        <v>156.13999999999999</v>
      </c>
      <c r="BT958" s="152">
        <v>31.882999999999999</v>
      </c>
      <c r="BU958" s="152">
        <v>7.66</v>
      </c>
      <c r="BV958" s="152">
        <v>52.555999999999997</v>
      </c>
      <c r="BW958" s="152">
        <v>7.3810000000000002</v>
      </c>
      <c r="BX958" s="152">
        <v>38.773000000000003</v>
      </c>
      <c r="BY958" s="152">
        <v>5.9029999999999996</v>
      </c>
      <c r="BZ958" s="152">
        <v>17.922000000000001</v>
      </c>
      <c r="CA958" s="152">
        <v>2.415</v>
      </c>
      <c r="CB958" s="152">
        <v>15.686999999999999</v>
      </c>
      <c r="CC958" s="152">
        <v>2.2530000000000001</v>
      </c>
    </row>
    <row r="959" spans="1:81">
      <c r="A959" s="151">
        <v>6246</v>
      </c>
      <c r="B959" s="152" t="s">
        <v>2850</v>
      </c>
      <c r="C959" s="152" t="s">
        <v>3040</v>
      </c>
      <c r="D959" s="152" t="s">
        <v>3041</v>
      </c>
      <c r="E959" s="152" t="s">
        <v>5662</v>
      </c>
      <c r="F959" s="152" t="s">
        <v>9404</v>
      </c>
      <c r="H959" s="151">
        <v>221270</v>
      </c>
      <c r="L959" s="153" t="s">
        <v>5670</v>
      </c>
      <c r="M959" s="153" t="s">
        <v>5763</v>
      </c>
      <c r="P959" s="152">
        <v>7.7865399999999996</v>
      </c>
      <c r="Q959" s="152">
        <v>38.809750000000001</v>
      </c>
      <c r="R959" s="152" t="s">
        <v>2027</v>
      </c>
      <c r="S959" s="152" t="s">
        <v>5546</v>
      </c>
      <c r="T959" s="152">
        <v>73.403999999999996</v>
      </c>
      <c r="U959" s="152">
        <v>0.33800000000000002</v>
      </c>
      <c r="V959" s="152">
        <v>8.5</v>
      </c>
      <c r="X959" s="152">
        <v>6.1479999999999997</v>
      </c>
      <c r="AB959" s="152">
        <v>0.33750000000000002</v>
      </c>
      <c r="AC959" s="152">
        <v>0.21099999999999999</v>
      </c>
      <c r="AD959" s="152">
        <v>4.97</v>
      </c>
      <c r="AE959" s="152">
        <v>4.133</v>
      </c>
      <c r="AI959" s="152">
        <v>98.730800000000002</v>
      </c>
      <c r="AJ959" s="152">
        <v>5.04</v>
      </c>
      <c r="AK959" s="156">
        <f t="shared" si="14"/>
        <v>1.8599999999999998E-2</v>
      </c>
      <c r="AL959" s="151">
        <v>186</v>
      </c>
      <c r="AM959" s="151">
        <v>3640</v>
      </c>
      <c r="AN959" s="151">
        <v>353</v>
      </c>
      <c r="AO959" s="151">
        <v>3524</v>
      </c>
      <c r="AQ959" s="152">
        <v>62.6</v>
      </c>
      <c r="AS959" s="152">
        <v>13</v>
      </c>
      <c r="AW959" s="152">
        <v>3.573</v>
      </c>
      <c r="AX959" s="151">
        <v>814.46</v>
      </c>
      <c r="BG959" s="152">
        <v>148.63999999999999</v>
      </c>
      <c r="BH959" s="152">
        <v>4.7539999999999996</v>
      </c>
      <c r="BI959" s="152">
        <v>144.44</v>
      </c>
      <c r="BJ959" s="152">
        <v>1193.8</v>
      </c>
      <c r="BK959" s="152">
        <v>211.71</v>
      </c>
      <c r="BO959" s="152">
        <v>249.85</v>
      </c>
      <c r="BP959" s="152">
        <v>160.06</v>
      </c>
      <c r="BQ959" s="152">
        <v>324.87</v>
      </c>
      <c r="BR959" s="152">
        <v>37.101999999999997</v>
      </c>
      <c r="BS959" s="152">
        <v>142.18</v>
      </c>
      <c r="BT959" s="152">
        <v>30.317</v>
      </c>
      <c r="BU959" s="152">
        <v>7.0540000000000003</v>
      </c>
      <c r="BV959" s="152">
        <v>47.616</v>
      </c>
      <c r="BW959" s="152">
        <v>6.641</v>
      </c>
      <c r="BX959" s="152">
        <v>32.155999999999999</v>
      </c>
      <c r="BY959" s="152">
        <v>5.7690000000000001</v>
      </c>
      <c r="BZ959" s="152">
        <v>15.241</v>
      </c>
      <c r="CA959" s="152">
        <v>2.282</v>
      </c>
      <c r="CB959" s="152">
        <v>13.342000000000001</v>
      </c>
      <c r="CC959" s="152">
        <v>1.778</v>
      </c>
    </row>
    <row r="960" spans="1:81">
      <c r="A960" s="151">
        <v>6247</v>
      </c>
      <c r="B960" s="152" t="s">
        <v>2850</v>
      </c>
      <c r="C960" s="152" t="s">
        <v>3040</v>
      </c>
      <c r="D960" s="152" t="s">
        <v>3041</v>
      </c>
      <c r="E960" s="152" t="s">
        <v>5662</v>
      </c>
      <c r="F960" s="152" t="s">
        <v>9405</v>
      </c>
      <c r="H960" s="151">
        <v>221270</v>
      </c>
      <c r="L960" s="153" t="s">
        <v>5670</v>
      </c>
      <c r="M960" s="153" t="s">
        <v>5774</v>
      </c>
      <c r="P960" s="152">
        <v>7.7865399999999996</v>
      </c>
      <c r="Q960" s="152">
        <v>38.809750000000001</v>
      </c>
      <c r="R960" s="152" t="s">
        <v>2027</v>
      </c>
      <c r="S960" s="152" t="s">
        <v>5546</v>
      </c>
      <c r="T960" s="152">
        <v>74.040000000000006</v>
      </c>
      <c r="U960" s="152">
        <v>0.32</v>
      </c>
      <c r="V960" s="152">
        <v>8.5809999999999995</v>
      </c>
      <c r="X960" s="152">
        <v>6.03</v>
      </c>
      <c r="AB960" s="152">
        <v>0.32029999999999997</v>
      </c>
      <c r="AC960" s="152">
        <v>0.21099999999999999</v>
      </c>
      <c r="AD960" s="152">
        <v>5.5190000000000001</v>
      </c>
      <c r="AE960" s="152">
        <v>4.0579999999999998</v>
      </c>
      <c r="AF960" s="152">
        <v>2.5000000000000001E-2</v>
      </c>
      <c r="AI960" s="152">
        <v>99.811700000000002</v>
      </c>
      <c r="AJ960" s="152">
        <v>3</v>
      </c>
      <c r="AK960" s="156">
        <f t="shared" si="14"/>
        <v>1.23E-2</v>
      </c>
      <c r="AL960" s="151">
        <v>123</v>
      </c>
      <c r="AM960" s="151">
        <v>3489</v>
      </c>
      <c r="AN960" s="151">
        <v>394</v>
      </c>
      <c r="AO960" s="151">
        <v>3220</v>
      </c>
      <c r="AQ960" s="152">
        <v>60.3</v>
      </c>
      <c r="AS960" s="152">
        <v>12.5</v>
      </c>
      <c r="AW960" s="152">
        <v>3.6709999999999998</v>
      </c>
      <c r="AX960" s="151">
        <v>808.18</v>
      </c>
      <c r="BG960" s="152">
        <v>150.79</v>
      </c>
      <c r="BH960" s="152">
        <v>4.3620000000000001</v>
      </c>
      <c r="BI960" s="152">
        <v>142.13999999999999</v>
      </c>
      <c r="BJ960" s="152">
        <v>1236.2</v>
      </c>
      <c r="BK960" s="152">
        <v>213.6</v>
      </c>
      <c r="BO960" s="152">
        <v>241.39</v>
      </c>
      <c r="BP960" s="152">
        <v>156.27000000000001</v>
      </c>
      <c r="BQ960" s="152">
        <v>314.5</v>
      </c>
      <c r="BR960" s="152">
        <v>35.243000000000002</v>
      </c>
      <c r="BS960" s="152">
        <v>138.24</v>
      </c>
      <c r="BT960" s="152">
        <v>29.957999999999998</v>
      </c>
      <c r="BU960" s="152">
        <v>6.6589999999999998</v>
      </c>
      <c r="BV960" s="152">
        <v>47.546999999999997</v>
      </c>
      <c r="BW960" s="152">
        <v>6.7069999999999999</v>
      </c>
      <c r="BX960" s="152">
        <v>34.478999999999999</v>
      </c>
      <c r="BY960" s="152">
        <v>5.5659999999999998</v>
      </c>
      <c r="BZ960" s="152">
        <v>16.594000000000001</v>
      </c>
      <c r="CA960" s="152">
        <v>2.3180000000000001</v>
      </c>
      <c r="CB960" s="152">
        <v>12.771000000000001</v>
      </c>
      <c r="CC960" s="152">
        <v>1.8720000000000001</v>
      </c>
    </row>
    <row r="961" spans="1:202">
      <c r="A961" s="151">
        <v>6249</v>
      </c>
      <c r="B961" s="152" t="s">
        <v>2850</v>
      </c>
      <c r="C961" s="152" t="s">
        <v>3040</v>
      </c>
      <c r="D961" s="152" t="s">
        <v>3041</v>
      </c>
      <c r="E961" s="152" t="s">
        <v>5662</v>
      </c>
      <c r="F961" s="152" t="s">
        <v>9406</v>
      </c>
      <c r="H961" s="151">
        <v>221270</v>
      </c>
      <c r="L961" s="153" t="s">
        <v>5670</v>
      </c>
      <c r="M961" s="153" t="s">
        <v>5739</v>
      </c>
      <c r="P961" s="152">
        <v>7.7865399999999996</v>
      </c>
      <c r="Q961" s="152">
        <v>38.809750000000001</v>
      </c>
      <c r="R961" s="152" t="s">
        <v>2027</v>
      </c>
      <c r="S961" s="152" t="s">
        <v>5546</v>
      </c>
      <c r="T961" s="152">
        <v>72.769000000000005</v>
      </c>
      <c r="U961" s="152">
        <v>0.29599999999999999</v>
      </c>
      <c r="V961" s="152">
        <v>8.41</v>
      </c>
      <c r="X961" s="152">
        <v>6.14</v>
      </c>
      <c r="AB961" s="152">
        <v>0.29609999999999997</v>
      </c>
      <c r="AC961" s="152">
        <v>0.192</v>
      </c>
      <c r="AD961" s="152">
        <v>5.0110000000000001</v>
      </c>
      <c r="AE961" s="152">
        <v>4.12</v>
      </c>
      <c r="AI961" s="152">
        <v>97.967500000000001</v>
      </c>
      <c r="AJ961" s="152">
        <v>3.45</v>
      </c>
      <c r="AK961" s="156">
        <f t="shared" si="14"/>
        <v>4.3E-3</v>
      </c>
      <c r="AL961" s="151">
        <v>43</v>
      </c>
      <c r="AM961" s="151">
        <v>3598</v>
      </c>
      <c r="AN961" s="151">
        <v>404</v>
      </c>
      <c r="AO961" s="151">
        <v>3476</v>
      </c>
      <c r="AQ961" s="152">
        <v>54.5</v>
      </c>
      <c r="AS961" s="152">
        <v>13.4</v>
      </c>
      <c r="AW961" s="152">
        <v>3.7250000000000001</v>
      </c>
      <c r="AX961" s="151">
        <v>833.8</v>
      </c>
      <c r="BG961" s="152">
        <v>150.69999999999999</v>
      </c>
      <c r="BH961" s="152">
        <v>5.2750000000000004</v>
      </c>
      <c r="BI961" s="152">
        <v>150.44999999999999</v>
      </c>
      <c r="BJ961" s="152">
        <v>1253.2</v>
      </c>
      <c r="BK961" s="152">
        <v>215.34</v>
      </c>
      <c r="BO961" s="152">
        <v>268.83</v>
      </c>
      <c r="BP961" s="152">
        <v>172.28</v>
      </c>
      <c r="BQ961" s="152">
        <v>351.28</v>
      </c>
      <c r="BR961" s="152">
        <v>40.591000000000001</v>
      </c>
      <c r="BS961" s="152">
        <v>152.72999999999999</v>
      </c>
      <c r="BT961" s="152">
        <v>33.777999999999999</v>
      </c>
      <c r="BU961" s="152">
        <v>7.399</v>
      </c>
      <c r="BV961" s="152">
        <v>48.844000000000001</v>
      </c>
      <c r="BW961" s="152">
        <v>6.931</v>
      </c>
      <c r="BX961" s="152">
        <v>35.454000000000001</v>
      </c>
      <c r="BY961" s="152">
        <v>5.77</v>
      </c>
      <c r="BZ961" s="152">
        <v>17.742999999999999</v>
      </c>
      <c r="CA961" s="152">
        <v>2.484</v>
      </c>
      <c r="CB961" s="152">
        <v>15.04</v>
      </c>
      <c r="CC961" s="152">
        <v>2.0990000000000002</v>
      </c>
    </row>
    <row r="962" spans="1:202">
      <c r="A962" s="151">
        <v>6251</v>
      </c>
      <c r="B962" s="152" t="s">
        <v>2850</v>
      </c>
      <c r="C962" s="152" t="s">
        <v>3040</v>
      </c>
      <c r="D962" s="152" t="s">
        <v>3041</v>
      </c>
      <c r="E962" s="152" t="s">
        <v>5662</v>
      </c>
      <c r="F962" s="152" t="s">
        <v>9407</v>
      </c>
      <c r="H962" s="151">
        <v>221270</v>
      </c>
      <c r="L962" s="153" t="s">
        <v>5670</v>
      </c>
      <c r="M962" s="153" t="s">
        <v>5677</v>
      </c>
      <c r="P962" s="152">
        <v>7.7865399999999996</v>
      </c>
      <c r="Q962" s="152">
        <v>38.809800000000003</v>
      </c>
      <c r="R962" s="152" t="s">
        <v>2027</v>
      </c>
      <c r="S962" s="152" t="s">
        <v>5546</v>
      </c>
      <c r="T962" s="152">
        <v>71.322999999999993</v>
      </c>
      <c r="U962" s="152">
        <v>0.14199999999999999</v>
      </c>
      <c r="V962" s="152">
        <v>8.6959999999999997</v>
      </c>
      <c r="X962" s="152">
        <v>6.3970000000000002</v>
      </c>
      <c r="AB962" s="152">
        <v>0.309</v>
      </c>
      <c r="AC962" s="152">
        <v>0.19500000000000001</v>
      </c>
      <c r="AD962" s="152">
        <v>3.9039999999999999</v>
      </c>
      <c r="AE962" s="152">
        <v>4.0389999999999997</v>
      </c>
      <c r="AI962" s="152">
        <v>95.75</v>
      </c>
      <c r="AJ962" s="152">
        <v>4.43</v>
      </c>
      <c r="AK962" s="156">
        <f t="shared" si="14"/>
        <v>3.8999999999999998E-3</v>
      </c>
      <c r="AL962" s="151">
        <v>39</v>
      </c>
      <c r="AM962" s="151">
        <v>3646</v>
      </c>
      <c r="AN962" s="151">
        <v>330</v>
      </c>
      <c r="AO962" s="151">
        <v>3420</v>
      </c>
      <c r="AQ962" s="152">
        <v>63</v>
      </c>
      <c r="AS962" s="152">
        <v>13.2</v>
      </c>
      <c r="AW962" s="152">
        <v>3.593</v>
      </c>
      <c r="AX962" s="151">
        <v>851.5</v>
      </c>
      <c r="BG962" s="152">
        <v>150.75</v>
      </c>
      <c r="BH962" s="152">
        <v>4.7229999999999999</v>
      </c>
      <c r="BI962" s="152">
        <v>152.75</v>
      </c>
      <c r="BJ962" s="152">
        <v>1223.9000000000001</v>
      </c>
      <c r="BK962" s="152">
        <v>216.63</v>
      </c>
      <c r="BO962" s="152">
        <v>255.25</v>
      </c>
      <c r="BP962" s="152">
        <v>170.12</v>
      </c>
      <c r="BQ962" s="152">
        <v>345.7</v>
      </c>
      <c r="BR962" s="152">
        <v>38.764000000000003</v>
      </c>
      <c r="BS962" s="152">
        <v>151.30000000000001</v>
      </c>
      <c r="BT962" s="152">
        <v>33.372999999999998</v>
      </c>
      <c r="BU962" s="152">
        <v>7.6520000000000001</v>
      </c>
      <c r="BV962" s="152">
        <v>47.722999999999999</v>
      </c>
      <c r="BW962" s="152">
        <v>6.95</v>
      </c>
      <c r="BX962" s="152">
        <v>35.009</v>
      </c>
      <c r="BY962" s="152">
        <v>5.91</v>
      </c>
      <c r="BZ962" s="152">
        <v>17.241</v>
      </c>
      <c r="CA962" s="152">
        <v>2.3260000000000001</v>
      </c>
      <c r="CB962" s="152">
        <v>15.106</v>
      </c>
      <c r="CC962" s="152">
        <v>2.206</v>
      </c>
    </row>
    <row r="963" spans="1:202">
      <c r="A963" s="151">
        <v>6252</v>
      </c>
      <c r="B963" s="152" t="s">
        <v>2850</v>
      </c>
      <c r="C963" s="152" t="s">
        <v>3040</v>
      </c>
      <c r="D963" s="152" t="s">
        <v>3041</v>
      </c>
      <c r="E963" s="152" t="s">
        <v>5662</v>
      </c>
      <c r="F963" s="152" t="s">
        <v>9408</v>
      </c>
      <c r="H963" s="151">
        <v>221270</v>
      </c>
      <c r="L963" s="153" t="s">
        <v>5670</v>
      </c>
      <c r="M963" s="153" t="s">
        <v>5703</v>
      </c>
      <c r="P963" s="152">
        <v>7.7865399999999996</v>
      </c>
      <c r="Q963" s="152">
        <v>38.809800000000003</v>
      </c>
      <c r="R963" s="152" t="s">
        <v>2027</v>
      </c>
      <c r="S963" s="152" t="s">
        <v>5546</v>
      </c>
      <c r="T963" s="152">
        <v>71.753</v>
      </c>
      <c r="U963" s="152">
        <v>0.15</v>
      </c>
      <c r="V963" s="152">
        <v>8.5909999999999993</v>
      </c>
      <c r="X963" s="152">
        <v>6.0960000000000001</v>
      </c>
      <c r="AB963" s="152">
        <v>0.28999999999999998</v>
      </c>
      <c r="AC963" s="152">
        <v>0.186</v>
      </c>
      <c r="AD963" s="152">
        <v>3.423</v>
      </c>
      <c r="AE963" s="152">
        <v>4.0839999999999996</v>
      </c>
      <c r="AI963" s="152">
        <v>95.281999999999996</v>
      </c>
      <c r="AJ963" s="152">
        <v>4.67</v>
      </c>
      <c r="AK963" s="156">
        <f t="shared" ref="AK963:AK1026" si="15">AL963/10000</f>
        <v>1.2800000000000001E-2</v>
      </c>
      <c r="AL963" s="151">
        <v>128</v>
      </c>
      <c r="AM963" s="151">
        <v>3408</v>
      </c>
      <c r="AN963" s="151">
        <v>520</v>
      </c>
      <c r="AO963" s="151">
        <v>3291</v>
      </c>
      <c r="AQ963" s="152">
        <v>56.2</v>
      </c>
      <c r="AS963" s="152">
        <v>12.5</v>
      </c>
      <c r="AW963" s="152">
        <v>3.3149999999999999</v>
      </c>
      <c r="AX963" s="151">
        <v>797.7</v>
      </c>
      <c r="BG963" s="152">
        <v>153.91</v>
      </c>
      <c r="BH963" s="152">
        <v>4.8250000000000002</v>
      </c>
      <c r="BI963" s="152">
        <v>141.38999999999999</v>
      </c>
      <c r="BJ963" s="152">
        <v>1204.2</v>
      </c>
      <c r="BK963" s="152">
        <v>209.25</v>
      </c>
      <c r="BO963" s="152">
        <v>253.92</v>
      </c>
      <c r="BP963" s="152">
        <v>158.66999999999999</v>
      </c>
      <c r="BQ963" s="152">
        <v>322.5</v>
      </c>
      <c r="BR963" s="152">
        <v>36.527000000000001</v>
      </c>
      <c r="BS963" s="152">
        <v>144.4</v>
      </c>
      <c r="BT963" s="152">
        <v>28.837</v>
      </c>
      <c r="BU963" s="152">
        <v>6.8780000000000001</v>
      </c>
      <c r="BV963" s="152">
        <v>49.207000000000001</v>
      </c>
      <c r="BW963" s="152">
        <v>6.77</v>
      </c>
      <c r="BX963" s="152">
        <v>32.957000000000001</v>
      </c>
      <c r="BY963" s="152">
        <v>5.3810000000000002</v>
      </c>
      <c r="BZ963" s="152">
        <v>15.819000000000001</v>
      </c>
      <c r="CA963" s="152">
        <v>2.2909999999999999</v>
      </c>
      <c r="CB963" s="152">
        <v>13.43</v>
      </c>
      <c r="CC963" s="152">
        <v>1.99</v>
      </c>
    </row>
    <row r="964" spans="1:202">
      <c r="A964" s="151">
        <v>6255</v>
      </c>
      <c r="B964" s="152" t="s">
        <v>2850</v>
      </c>
      <c r="C964" s="152" t="s">
        <v>3040</v>
      </c>
      <c r="D964" s="152" t="s">
        <v>3041</v>
      </c>
      <c r="E964" s="152" t="s">
        <v>3272</v>
      </c>
      <c r="F964" s="152" t="s">
        <v>9409</v>
      </c>
      <c r="H964" s="151">
        <v>221200</v>
      </c>
      <c r="L964" s="153" t="s">
        <v>5719</v>
      </c>
      <c r="M964" s="153" t="s">
        <v>5747</v>
      </c>
      <c r="P964" s="152">
        <v>8.7877299999999998</v>
      </c>
      <c r="Q964" s="152">
        <v>39.658929999999998</v>
      </c>
      <c r="R964" s="152" t="s">
        <v>2866</v>
      </c>
      <c r="S964" s="152" t="s">
        <v>5546</v>
      </c>
      <c r="T964" s="152">
        <v>73.007599999999996</v>
      </c>
      <c r="U964" s="152">
        <v>0.22800000000000001</v>
      </c>
      <c r="V964" s="152">
        <v>8.9909999999999997</v>
      </c>
      <c r="X964" s="152">
        <v>5.226</v>
      </c>
      <c r="AB964" s="152">
        <v>0.23</v>
      </c>
      <c r="AC964" s="152">
        <v>0.17599999999999999</v>
      </c>
      <c r="AD964" s="152">
        <v>4.0419999999999998</v>
      </c>
      <c r="AE964" s="152">
        <v>4.2519999999999998</v>
      </c>
      <c r="AI964" s="152">
        <v>96.771600000000007</v>
      </c>
      <c r="AJ964" s="152">
        <v>6.45</v>
      </c>
      <c r="AK964" s="156">
        <f t="shared" si="15"/>
        <v>1.3100000000000001E-2</v>
      </c>
      <c r="AL964" s="151">
        <v>131</v>
      </c>
      <c r="AM964" s="151">
        <v>2318</v>
      </c>
      <c r="AN964" s="151">
        <v>200</v>
      </c>
      <c r="AO964" s="151">
        <v>1828</v>
      </c>
      <c r="AQ964" s="152">
        <v>49</v>
      </c>
      <c r="AS964" s="152">
        <v>9.8000000000000007</v>
      </c>
      <c r="AW964" s="152">
        <v>3.4969999999999999</v>
      </c>
      <c r="AX964" s="151">
        <v>1276.4000000000001</v>
      </c>
      <c r="BG964" s="152">
        <v>115.02</v>
      </c>
      <c r="BH964" s="152">
        <v>3.3239999999999998</v>
      </c>
      <c r="BI964" s="152">
        <v>102.69</v>
      </c>
      <c r="BJ964" s="152">
        <v>899.4</v>
      </c>
      <c r="BK964" s="152">
        <v>148</v>
      </c>
      <c r="BO964" s="152">
        <v>188.76</v>
      </c>
      <c r="BP964" s="152">
        <v>113.29</v>
      </c>
      <c r="BQ964" s="152">
        <v>227.29</v>
      </c>
      <c r="BR964" s="152">
        <v>26.888999999999999</v>
      </c>
      <c r="BS964" s="152">
        <v>111.7</v>
      </c>
      <c r="BT964" s="152">
        <v>20.303000000000001</v>
      </c>
      <c r="BU964" s="152">
        <v>4.97</v>
      </c>
      <c r="BV964" s="152">
        <v>30.108000000000001</v>
      </c>
      <c r="BW964" s="152">
        <v>4.1349999999999998</v>
      </c>
      <c r="BX964" s="152">
        <v>23.821000000000002</v>
      </c>
      <c r="BY964" s="152">
        <v>3.9049999999999998</v>
      </c>
      <c r="BZ964" s="152">
        <v>11.301</v>
      </c>
      <c r="CA964" s="152">
        <v>1.53</v>
      </c>
      <c r="CB964" s="152">
        <v>9.6790000000000003</v>
      </c>
      <c r="CC964" s="152">
        <v>1.4810000000000001</v>
      </c>
      <c r="FI964" s="152">
        <v>4.8</v>
      </c>
      <c r="FJ964" s="152">
        <v>2.1</v>
      </c>
      <c r="FK964" s="152">
        <v>4.8</v>
      </c>
      <c r="FP964" s="152">
        <v>131.1</v>
      </c>
      <c r="FQ964" s="152">
        <v>81</v>
      </c>
      <c r="FR964" s="152">
        <v>110.5</v>
      </c>
      <c r="FS964" s="152">
        <v>836.8</v>
      </c>
      <c r="FT964" s="152">
        <v>127.6</v>
      </c>
      <c r="FY964" s="152">
        <v>65.5</v>
      </c>
      <c r="FZ964" s="152">
        <v>99</v>
      </c>
      <c r="GA964" s="152">
        <v>208</v>
      </c>
      <c r="GT964" s="152">
        <v>14.8</v>
      </c>
    </row>
    <row r="965" spans="1:202">
      <c r="A965" s="151">
        <v>6256</v>
      </c>
      <c r="B965" s="152" t="s">
        <v>2850</v>
      </c>
      <c r="C965" s="152" t="s">
        <v>3040</v>
      </c>
      <c r="D965" s="152" t="s">
        <v>3041</v>
      </c>
      <c r="E965" s="152" t="s">
        <v>3272</v>
      </c>
      <c r="F965" s="152" t="s">
        <v>9410</v>
      </c>
      <c r="H965" s="151">
        <v>221200</v>
      </c>
      <c r="L965" s="153" t="s">
        <v>5719</v>
      </c>
      <c r="M965" s="153" t="s">
        <v>5749</v>
      </c>
      <c r="P965" s="152">
        <v>8.7877299999999998</v>
      </c>
      <c r="Q965" s="152">
        <v>39.658929999999998</v>
      </c>
      <c r="R965" s="152" t="s">
        <v>2866</v>
      </c>
      <c r="S965" s="152" t="s">
        <v>5546</v>
      </c>
      <c r="T965" s="152">
        <v>73.036199999999994</v>
      </c>
      <c r="U965" s="152">
        <v>0.215</v>
      </c>
      <c r="V965" s="152">
        <v>9.7530000000000001</v>
      </c>
      <c r="X965" s="152">
        <v>4.5</v>
      </c>
      <c r="AA965" s="152">
        <v>1.6E-2</v>
      </c>
      <c r="AB965" s="152">
        <v>0.19</v>
      </c>
      <c r="AC965" s="152">
        <v>0.124</v>
      </c>
      <c r="AD965" s="152">
        <v>3.8090000000000002</v>
      </c>
      <c r="AE965" s="152">
        <v>4.258</v>
      </c>
      <c r="AF965" s="152">
        <v>1.7999999999999999E-2</v>
      </c>
      <c r="AI965" s="152">
        <v>96.696200000000005</v>
      </c>
      <c r="AJ965" s="152">
        <v>6.38</v>
      </c>
      <c r="AK965" s="156">
        <f t="shared" si="15"/>
        <v>1.09E-2</v>
      </c>
      <c r="AL965" s="151">
        <v>109</v>
      </c>
      <c r="AM965" s="151">
        <v>3807</v>
      </c>
      <c r="AN965" s="151">
        <v>200</v>
      </c>
      <c r="AO965" s="151">
        <v>2536</v>
      </c>
      <c r="AQ965" s="152">
        <v>60</v>
      </c>
      <c r="AS965" s="152">
        <v>16.7</v>
      </c>
      <c r="AW965" s="152">
        <v>3.41</v>
      </c>
      <c r="AX965" s="151">
        <v>1268</v>
      </c>
      <c r="BG965" s="152">
        <v>257.18</v>
      </c>
      <c r="BH965" s="152">
        <v>4.99</v>
      </c>
      <c r="BI965" s="152">
        <v>135.16</v>
      </c>
      <c r="BJ965" s="152">
        <v>1312.1</v>
      </c>
      <c r="BK965" s="152">
        <v>224.48</v>
      </c>
      <c r="BO965" s="152">
        <v>31.55</v>
      </c>
      <c r="BP965" s="152">
        <v>146.27000000000001</v>
      </c>
      <c r="BQ965" s="152">
        <v>285.64</v>
      </c>
      <c r="BR965" s="152">
        <v>31.696999999999999</v>
      </c>
      <c r="BS965" s="152">
        <v>122.02</v>
      </c>
      <c r="BT965" s="152">
        <v>23.08</v>
      </c>
      <c r="BU965" s="152">
        <v>2.4790000000000001</v>
      </c>
      <c r="BV965" s="152">
        <v>27.948</v>
      </c>
      <c r="BW965" s="152">
        <v>5.0999999999999996</v>
      </c>
      <c r="BX965" s="152">
        <v>28.38</v>
      </c>
      <c r="BY965" s="152">
        <v>5.64</v>
      </c>
      <c r="BZ965" s="152">
        <v>16.672999999999998</v>
      </c>
      <c r="CA965" s="152">
        <v>2.2879999999999998</v>
      </c>
      <c r="CB965" s="152">
        <v>15.461</v>
      </c>
      <c r="CC965" s="152">
        <v>2.41</v>
      </c>
      <c r="FI965" s="152">
        <v>4.8</v>
      </c>
      <c r="FJ965" s="152">
        <v>2.1</v>
      </c>
      <c r="FK965" s="152">
        <v>4.8</v>
      </c>
      <c r="FP965" s="152">
        <v>131.1</v>
      </c>
      <c r="FQ965" s="152">
        <v>81</v>
      </c>
      <c r="FR965" s="152">
        <v>110.5</v>
      </c>
      <c r="FS965" s="152">
        <v>836.8</v>
      </c>
      <c r="FT965" s="152">
        <v>127.6</v>
      </c>
      <c r="FY965" s="152">
        <v>65.5</v>
      </c>
      <c r="FZ965" s="152">
        <v>99</v>
      </c>
      <c r="GA965" s="152">
        <v>208</v>
      </c>
      <c r="GT965" s="152">
        <v>14.8</v>
      </c>
    </row>
    <row r="966" spans="1:202">
      <c r="A966" s="151">
        <v>6257</v>
      </c>
      <c r="B966" s="152" t="s">
        <v>2850</v>
      </c>
      <c r="C966" s="152" t="s">
        <v>3040</v>
      </c>
      <c r="D966" s="152" t="s">
        <v>3041</v>
      </c>
      <c r="E966" s="152" t="s">
        <v>3272</v>
      </c>
      <c r="F966" s="152" t="s">
        <v>9411</v>
      </c>
      <c r="H966" s="151">
        <v>221200</v>
      </c>
      <c r="L966" s="153" t="s">
        <v>5719</v>
      </c>
      <c r="M966" s="153" t="s">
        <v>5742</v>
      </c>
      <c r="P966" s="152">
        <v>8.7877299999999998</v>
      </c>
      <c r="Q966" s="152">
        <v>39.658929999999998</v>
      </c>
      <c r="R966" s="152" t="s">
        <v>2866</v>
      </c>
      <c r="S966" s="152" t="s">
        <v>5546</v>
      </c>
      <c r="T966" s="152">
        <v>72.887600000000006</v>
      </c>
      <c r="U966" s="152">
        <v>0.16500000000000001</v>
      </c>
      <c r="V966" s="152">
        <v>8.7829999999999995</v>
      </c>
      <c r="X966" s="152">
        <v>5.6929999999999996</v>
      </c>
      <c r="AB966" s="152">
        <v>0.20799999999999999</v>
      </c>
      <c r="AC966" s="152">
        <v>0.152</v>
      </c>
      <c r="AD966" s="152">
        <v>4.4379999999999997</v>
      </c>
      <c r="AE966" s="152">
        <v>4.1340000000000003</v>
      </c>
      <c r="AF966" s="152">
        <v>0.02</v>
      </c>
      <c r="AI966" s="152">
        <v>97.292599999999993</v>
      </c>
      <c r="AJ966" s="152">
        <v>7.05</v>
      </c>
      <c r="AK966" s="156">
        <f t="shared" si="15"/>
        <v>7.1000000000000004E-3</v>
      </c>
      <c r="AL966" s="151">
        <v>71</v>
      </c>
      <c r="AM966" s="151">
        <v>3242</v>
      </c>
      <c r="AN966" s="151">
        <v>230</v>
      </c>
      <c r="AO966" s="151">
        <v>3405</v>
      </c>
      <c r="AQ966" s="152">
        <v>42.9</v>
      </c>
      <c r="AS966" s="152">
        <v>14.6</v>
      </c>
      <c r="AW966" s="152">
        <v>3.972</v>
      </c>
      <c r="AX966" s="151">
        <v>873.87</v>
      </c>
      <c r="BG966" s="152">
        <v>172.91</v>
      </c>
      <c r="BH966" s="152">
        <v>4.59</v>
      </c>
      <c r="BI966" s="152">
        <v>170.51</v>
      </c>
      <c r="BJ966" s="152">
        <v>1596</v>
      </c>
      <c r="BK966" s="152">
        <v>272.19</v>
      </c>
      <c r="BO966" s="152">
        <v>233.25</v>
      </c>
      <c r="BP966" s="152">
        <v>199.68</v>
      </c>
      <c r="BQ966" s="152">
        <v>407.54</v>
      </c>
      <c r="BR966" s="152">
        <v>47.151000000000003</v>
      </c>
      <c r="BS966" s="152">
        <v>188.58</v>
      </c>
      <c r="BT966" s="152">
        <v>38.423000000000002</v>
      </c>
      <c r="BU966" s="152">
        <v>7.85</v>
      </c>
      <c r="BV966" s="152">
        <v>46.192999999999998</v>
      </c>
      <c r="BW966" s="152">
        <v>7.2169999999999996</v>
      </c>
      <c r="BX966" s="152">
        <v>38.926000000000002</v>
      </c>
      <c r="BY966" s="152">
        <v>6.7270000000000003</v>
      </c>
      <c r="BZ966" s="152">
        <v>19.341000000000001</v>
      </c>
      <c r="CA966" s="152">
        <v>2.81</v>
      </c>
      <c r="CB966" s="152">
        <v>17.442</v>
      </c>
      <c r="CC966" s="152">
        <v>2.3380000000000001</v>
      </c>
      <c r="FI966" s="152">
        <v>4.8</v>
      </c>
      <c r="FJ966" s="152">
        <v>2.1</v>
      </c>
      <c r="FK966" s="152">
        <v>4.8</v>
      </c>
      <c r="FP966" s="152">
        <v>131.1</v>
      </c>
      <c r="FQ966" s="152">
        <v>81</v>
      </c>
      <c r="FR966" s="152">
        <v>110.5</v>
      </c>
      <c r="FS966" s="152">
        <v>836.8</v>
      </c>
      <c r="FT966" s="152">
        <v>127.6</v>
      </c>
      <c r="FY966" s="152">
        <v>65.5</v>
      </c>
      <c r="FZ966" s="152">
        <v>99</v>
      </c>
      <c r="GA966" s="152">
        <v>208</v>
      </c>
      <c r="GT966" s="152">
        <v>14.8</v>
      </c>
    </row>
    <row r="967" spans="1:202">
      <c r="A967" s="151">
        <v>6258</v>
      </c>
      <c r="B967" s="152" t="s">
        <v>2850</v>
      </c>
      <c r="C967" s="152" t="s">
        <v>3040</v>
      </c>
      <c r="D967" s="152" t="s">
        <v>3041</v>
      </c>
      <c r="E967" s="152" t="s">
        <v>3272</v>
      </c>
      <c r="F967" s="152" t="s">
        <v>9412</v>
      </c>
      <c r="H967" s="151">
        <v>221200</v>
      </c>
      <c r="L967" s="153" t="s">
        <v>5719</v>
      </c>
      <c r="M967" s="153" t="s">
        <v>5724</v>
      </c>
      <c r="P967" s="152">
        <v>8.7877299999999998</v>
      </c>
      <c r="Q967" s="152">
        <v>39.658929999999998</v>
      </c>
      <c r="R967" s="152" t="s">
        <v>2866</v>
      </c>
      <c r="S967" s="152" t="s">
        <v>5546</v>
      </c>
      <c r="T967" s="152">
        <v>72.410899999999998</v>
      </c>
      <c r="U967" s="152">
        <v>0.17499999999999999</v>
      </c>
      <c r="V967" s="152">
        <v>8.9659999999999993</v>
      </c>
      <c r="X967" s="152">
        <v>5.6180000000000003</v>
      </c>
      <c r="AB967" s="152">
        <v>0.23</v>
      </c>
      <c r="AC967" s="152">
        <v>0.192</v>
      </c>
      <c r="AD967" s="152">
        <v>4.5880000000000001</v>
      </c>
      <c r="AE967" s="152">
        <v>4.0730000000000004</v>
      </c>
      <c r="AI967" s="152">
        <v>97.181899999999999</v>
      </c>
      <c r="AJ967" s="152">
        <v>6.69</v>
      </c>
      <c r="AK967" s="156">
        <f t="shared" si="15"/>
        <v>3.5000000000000001E-3</v>
      </c>
      <c r="AL967" s="151">
        <v>35</v>
      </c>
      <c r="AM967" s="151">
        <v>4109</v>
      </c>
      <c r="AN967" s="151">
        <v>200</v>
      </c>
      <c r="AO967" s="151">
        <v>3482</v>
      </c>
      <c r="AQ967" s="152">
        <v>117.9</v>
      </c>
      <c r="AS967" s="152">
        <v>23.2</v>
      </c>
      <c r="AW967" s="152">
        <v>4.1059999999999999</v>
      </c>
      <c r="AX967" s="151">
        <v>954.12</v>
      </c>
      <c r="BG967" s="152">
        <v>352.42</v>
      </c>
      <c r="BH967" s="152">
        <v>3.75</v>
      </c>
      <c r="BI967" s="152">
        <v>176.14</v>
      </c>
      <c r="BJ967" s="152">
        <v>1721</v>
      </c>
      <c r="BK967" s="152">
        <v>278.93</v>
      </c>
      <c r="BO967" s="152">
        <v>21.981000000000002</v>
      </c>
      <c r="BP967" s="152">
        <v>185.59</v>
      </c>
      <c r="BQ967" s="152">
        <v>362.51</v>
      </c>
      <c r="BR967" s="152">
        <v>40.401000000000003</v>
      </c>
      <c r="BS967" s="152">
        <v>159.54</v>
      </c>
      <c r="BT967" s="152">
        <v>31.236999999999998</v>
      </c>
      <c r="BU967" s="152">
        <v>3.0910000000000002</v>
      </c>
      <c r="BV967" s="152">
        <v>39.74</v>
      </c>
      <c r="BW967" s="152">
        <v>6.2480000000000002</v>
      </c>
      <c r="BX967" s="152">
        <v>36.216999999999999</v>
      </c>
      <c r="BY967" s="152">
        <v>6.8070000000000004</v>
      </c>
      <c r="BZ967" s="152">
        <v>20.5</v>
      </c>
      <c r="CA967" s="152">
        <v>2.88</v>
      </c>
      <c r="CB967" s="152">
        <v>18.317</v>
      </c>
      <c r="CC967" s="152">
        <v>2.8679999999999999</v>
      </c>
      <c r="FI967" s="152">
        <v>4.8</v>
      </c>
      <c r="FJ967" s="152">
        <v>2.1</v>
      </c>
      <c r="FK967" s="152">
        <v>4.8</v>
      </c>
      <c r="FP967" s="152">
        <v>131.1</v>
      </c>
      <c r="FQ967" s="152">
        <v>81</v>
      </c>
      <c r="FR967" s="152">
        <v>110.5</v>
      </c>
      <c r="FS967" s="152">
        <v>836.8</v>
      </c>
      <c r="FT967" s="152">
        <v>127.6</v>
      </c>
      <c r="FY967" s="152">
        <v>65.5</v>
      </c>
      <c r="FZ967" s="152">
        <v>99</v>
      </c>
      <c r="GA967" s="152">
        <v>208</v>
      </c>
      <c r="GT967" s="152">
        <v>14.8</v>
      </c>
    </row>
    <row r="968" spans="1:202">
      <c r="A968" s="151">
        <v>6259</v>
      </c>
      <c r="B968" s="152" t="s">
        <v>2850</v>
      </c>
      <c r="C968" s="152" t="s">
        <v>3040</v>
      </c>
      <c r="D968" s="152" t="s">
        <v>3041</v>
      </c>
      <c r="E968" s="152" t="s">
        <v>3272</v>
      </c>
      <c r="F968" s="152" t="s">
        <v>9413</v>
      </c>
      <c r="H968" s="151">
        <v>221200</v>
      </c>
      <c r="L968" s="153" t="s">
        <v>5719</v>
      </c>
      <c r="M968" s="153" t="s">
        <v>5720</v>
      </c>
      <c r="P968" s="152">
        <v>8.7877299999999998</v>
      </c>
      <c r="Q968" s="152">
        <v>39.658929999999998</v>
      </c>
      <c r="R968" s="152" t="s">
        <v>2866</v>
      </c>
      <c r="S968" s="152" t="s">
        <v>5546</v>
      </c>
      <c r="T968" s="152">
        <v>72.290300000000002</v>
      </c>
      <c r="U968" s="152">
        <v>0.161</v>
      </c>
      <c r="V968" s="152">
        <v>9.2170000000000005</v>
      </c>
      <c r="X968" s="152">
        <v>5.4390000000000001</v>
      </c>
      <c r="AB968" s="152">
        <v>0.21099999999999999</v>
      </c>
      <c r="AC968" s="152">
        <v>0.15</v>
      </c>
      <c r="AD968" s="152">
        <v>4.6020000000000003</v>
      </c>
      <c r="AE968" s="152">
        <v>4.1440000000000001</v>
      </c>
      <c r="AI968" s="152">
        <v>97.143299999999996</v>
      </c>
      <c r="AJ968" s="152">
        <v>5.76</v>
      </c>
      <c r="AK968" s="156">
        <f t="shared" si="15"/>
        <v>5.5999999999999999E-3</v>
      </c>
      <c r="AL968" s="151">
        <v>56</v>
      </c>
      <c r="AM968" s="151">
        <v>3973</v>
      </c>
      <c r="AN968" s="151">
        <v>150</v>
      </c>
      <c r="AO968" s="151">
        <v>3522</v>
      </c>
      <c r="AQ968" s="152">
        <v>101.3</v>
      </c>
      <c r="AS968" s="152">
        <v>23.1</v>
      </c>
      <c r="AW968" s="152">
        <v>4.17</v>
      </c>
      <c r="AX968" s="151">
        <v>977.5</v>
      </c>
      <c r="BG968" s="152">
        <v>337.49</v>
      </c>
      <c r="BH968" s="152">
        <v>4.0579999999999998</v>
      </c>
      <c r="BI968" s="152">
        <v>184.4</v>
      </c>
      <c r="BJ968" s="152">
        <v>1690</v>
      </c>
      <c r="BK968" s="152">
        <v>282.58</v>
      </c>
      <c r="BO968" s="152">
        <v>21.815000000000001</v>
      </c>
      <c r="BP968" s="152">
        <v>189.86</v>
      </c>
      <c r="BQ968" s="152">
        <v>376.1</v>
      </c>
      <c r="BR968" s="152">
        <v>41.296999999999997</v>
      </c>
      <c r="BS968" s="152">
        <v>161.72</v>
      </c>
      <c r="BT968" s="152">
        <v>30.95</v>
      </c>
      <c r="BU968" s="152">
        <v>3.22</v>
      </c>
      <c r="BV968" s="152">
        <v>42.98</v>
      </c>
      <c r="BW968" s="152">
        <v>6.3819999999999997</v>
      </c>
      <c r="BX968" s="152">
        <v>37.279000000000003</v>
      </c>
      <c r="BY968" s="152">
        <v>7.0540000000000003</v>
      </c>
      <c r="BZ968" s="152">
        <v>21.05</v>
      </c>
      <c r="CA968" s="152">
        <v>2.79</v>
      </c>
      <c r="CB968" s="152">
        <v>19.911000000000001</v>
      </c>
      <c r="CC968" s="152">
        <v>2.988</v>
      </c>
      <c r="FI968" s="152">
        <v>4.8</v>
      </c>
      <c r="FJ968" s="152">
        <v>2.1</v>
      </c>
      <c r="FK968" s="152">
        <v>4.8</v>
      </c>
      <c r="FP968" s="152">
        <v>131.1</v>
      </c>
      <c r="FQ968" s="152">
        <v>81</v>
      </c>
      <c r="FR968" s="152">
        <v>110.5</v>
      </c>
      <c r="FS968" s="152">
        <v>836.8</v>
      </c>
      <c r="FT968" s="152">
        <v>127.6</v>
      </c>
      <c r="FY968" s="152">
        <v>65.5</v>
      </c>
      <c r="FZ968" s="152">
        <v>99</v>
      </c>
      <c r="GA968" s="152">
        <v>208</v>
      </c>
      <c r="GT968" s="152">
        <v>14.8</v>
      </c>
    </row>
    <row r="969" spans="1:202">
      <c r="A969" s="151">
        <v>6261</v>
      </c>
      <c r="B969" s="152" t="s">
        <v>2850</v>
      </c>
      <c r="C969" s="152" t="s">
        <v>3040</v>
      </c>
      <c r="D969" s="152" t="s">
        <v>3041</v>
      </c>
      <c r="E969" s="152" t="s">
        <v>3272</v>
      </c>
      <c r="F969" s="152" t="s">
        <v>9414</v>
      </c>
      <c r="H969" s="151">
        <v>221200</v>
      </c>
      <c r="L969" s="153" t="s">
        <v>3421</v>
      </c>
      <c r="M969" s="153" t="s">
        <v>3501</v>
      </c>
      <c r="P969" s="152">
        <v>8.8239000000000001</v>
      </c>
      <c r="Q969" s="152">
        <v>39.704700000000003</v>
      </c>
      <c r="R969" s="152" t="s">
        <v>2027</v>
      </c>
      <c r="S969" s="152" t="s">
        <v>2716</v>
      </c>
      <c r="T969" s="152">
        <v>47.4178</v>
      </c>
      <c r="U969" s="152">
        <v>2.7109000000000001</v>
      </c>
      <c r="V969" s="152">
        <v>15.6752</v>
      </c>
      <c r="X969" s="152">
        <v>11.568300000000001</v>
      </c>
      <c r="AA969" s="152">
        <v>4.7641999999999998</v>
      </c>
      <c r="AB969" s="152">
        <v>0.2374</v>
      </c>
      <c r="AC969" s="152">
        <v>10.591799999999999</v>
      </c>
      <c r="AD969" s="152">
        <v>3.9041999999999999</v>
      </c>
      <c r="AE969" s="152">
        <v>1.3959999999999999</v>
      </c>
      <c r="AF969" s="152">
        <v>0.65539999999999998</v>
      </c>
      <c r="AI969" s="152">
        <v>99.349400000000003</v>
      </c>
      <c r="AJ969" s="152">
        <v>0.34</v>
      </c>
      <c r="AK969" s="156">
        <f t="shared" si="15"/>
        <v>1.95E-2</v>
      </c>
      <c r="AL969" s="151">
        <v>195</v>
      </c>
      <c r="AM969" s="151">
        <v>845</v>
      </c>
      <c r="AN969" s="151">
        <v>2148</v>
      </c>
      <c r="AO969" s="151">
        <v>704</v>
      </c>
      <c r="AW969" s="152">
        <v>31.861999999999998</v>
      </c>
      <c r="AX969" s="151">
        <v>16264</v>
      </c>
      <c r="BG969" s="152">
        <v>33.204999999999998</v>
      </c>
      <c r="BH969" s="152">
        <v>645.59</v>
      </c>
      <c r="BI969" s="152">
        <v>32.030999999999999</v>
      </c>
      <c r="BJ969" s="152">
        <v>193.68</v>
      </c>
      <c r="BK969" s="152">
        <v>44.921999999999997</v>
      </c>
      <c r="BO969" s="152">
        <v>447.92</v>
      </c>
      <c r="BP969" s="152">
        <v>38.316000000000003</v>
      </c>
      <c r="BQ969" s="152">
        <v>78.986999999999995</v>
      </c>
      <c r="BR969" s="152">
        <v>8.9510000000000005</v>
      </c>
      <c r="BS969" s="152">
        <v>44.850999999999999</v>
      </c>
      <c r="BT969" s="152">
        <v>8.9909999999999997</v>
      </c>
      <c r="BU969" s="152">
        <v>2.4</v>
      </c>
      <c r="BV969" s="152">
        <v>8.3650000000000002</v>
      </c>
      <c r="BW969" s="152">
        <v>1.048</v>
      </c>
      <c r="BX969" s="152">
        <v>6.867</v>
      </c>
      <c r="BY969" s="152">
        <v>1.4239999999999999</v>
      </c>
      <c r="BZ969" s="152">
        <v>3.726</v>
      </c>
      <c r="CB969" s="152">
        <v>2.94</v>
      </c>
      <c r="FG969" s="152">
        <v>386.1</v>
      </c>
      <c r="FI969" s="152">
        <v>51.5</v>
      </c>
      <c r="FJ969" s="152">
        <v>137.4</v>
      </c>
      <c r="FK969" s="152">
        <v>70.3</v>
      </c>
      <c r="FP969" s="152">
        <v>25.1</v>
      </c>
      <c r="FQ969" s="152">
        <v>577.20000000000005</v>
      </c>
      <c r="FR969" s="152">
        <v>27.5</v>
      </c>
      <c r="FS969" s="152">
        <v>161.80000000000001</v>
      </c>
      <c r="FT969" s="152">
        <v>39.4</v>
      </c>
      <c r="FY969" s="152">
        <v>391.3</v>
      </c>
      <c r="FZ969" s="152">
        <v>32.1</v>
      </c>
      <c r="GA969" s="152">
        <v>62.8</v>
      </c>
      <c r="GT969" s="152">
        <v>2.8</v>
      </c>
    </row>
    <row r="970" spans="1:202">
      <c r="A970" s="151">
        <v>6262</v>
      </c>
      <c r="B970" s="152" t="s">
        <v>2850</v>
      </c>
      <c r="C970" s="152" t="s">
        <v>3040</v>
      </c>
      <c r="D970" s="152" t="s">
        <v>3041</v>
      </c>
      <c r="E970" s="152" t="s">
        <v>3272</v>
      </c>
      <c r="F970" s="152" t="s">
        <v>9415</v>
      </c>
      <c r="H970" s="151">
        <v>221200</v>
      </c>
      <c r="L970" s="153" t="s">
        <v>3421</v>
      </c>
      <c r="M970" s="153" t="s">
        <v>3422</v>
      </c>
      <c r="P970" s="152">
        <v>8.8239000000000001</v>
      </c>
      <c r="Q970" s="152">
        <v>39.704700000000003</v>
      </c>
      <c r="R970" s="152" t="s">
        <v>2027</v>
      </c>
      <c r="S970" s="152" t="s">
        <v>2716</v>
      </c>
      <c r="T970" s="152">
        <v>47.168100000000003</v>
      </c>
      <c r="U970" s="152">
        <v>2.9948000000000001</v>
      </c>
      <c r="V970" s="152">
        <v>15.0876</v>
      </c>
      <c r="X970" s="152">
        <v>12.743399999999999</v>
      </c>
      <c r="AA970" s="152">
        <v>4.7069000000000001</v>
      </c>
      <c r="AB970" s="152">
        <v>0.23669999999999999</v>
      </c>
      <c r="AC970" s="152">
        <v>10.7347</v>
      </c>
      <c r="AD970" s="152">
        <v>4.2159000000000004</v>
      </c>
      <c r="AE970" s="152">
        <v>1.3772</v>
      </c>
      <c r="AF970" s="152">
        <v>0.74480000000000002</v>
      </c>
      <c r="AI970" s="152">
        <v>100.3798</v>
      </c>
      <c r="AJ970" s="152">
        <v>0.16400000000000001</v>
      </c>
      <c r="AK970" s="156">
        <f t="shared" si="15"/>
        <v>3.6900000000000002E-2</v>
      </c>
      <c r="AL970" s="151">
        <v>369</v>
      </c>
      <c r="AM970" s="151">
        <v>892</v>
      </c>
      <c r="AN970" s="151">
        <v>1538</v>
      </c>
      <c r="AO970" s="151">
        <v>825</v>
      </c>
      <c r="AW970" s="152">
        <v>33.311999999999998</v>
      </c>
      <c r="AX970" s="151">
        <v>18133</v>
      </c>
      <c r="BG970" s="152">
        <v>34.012</v>
      </c>
      <c r="BH970" s="152">
        <v>624.29999999999995</v>
      </c>
      <c r="BI970" s="152">
        <v>35.755000000000003</v>
      </c>
      <c r="BJ970" s="152">
        <v>220.37</v>
      </c>
      <c r="BK970" s="152">
        <v>50.207999999999998</v>
      </c>
      <c r="BO970" s="152">
        <v>486.64</v>
      </c>
      <c r="BP970" s="152">
        <v>46.036000000000001</v>
      </c>
      <c r="BQ970" s="152">
        <v>86.727000000000004</v>
      </c>
      <c r="BR970" s="152">
        <v>10.613</v>
      </c>
      <c r="BS970" s="152">
        <v>49.408000000000001</v>
      </c>
      <c r="BT970" s="152">
        <v>9.5990000000000002</v>
      </c>
      <c r="BU970" s="152">
        <v>3.2050000000000001</v>
      </c>
      <c r="BV970" s="152">
        <v>7.9610000000000003</v>
      </c>
      <c r="BW970" s="152">
        <v>1.357</v>
      </c>
      <c r="BX970" s="152">
        <v>7.0650000000000004</v>
      </c>
      <c r="BY970" s="152">
        <v>1.377</v>
      </c>
      <c r="BZ970" s="152">
        <v>3.94</v>
      </c>
      <c r="CB970" s="152">
        <v>2.6</v>
      </c>
      <c r="FG970" s="152">
        <v>386.1</v>
      </c>
      <c r="FI970" s="152">
        <v>51.5</v>
      </c>
      <c r="FJ970" s="152">
        <v>137.4</v>
      </c>
      <c r="FK970" s="152">
        <v>70.3</v>
      </c>
      <c r="FP970" s="152">
        <v>25.1</v>
      </c>
      <c r="FQ970" s="152">
        <v>577.20000000000005</v>
      </c>
      <c r="FR970" s="152">
        <v>27.5</v>
      </c>
      <c r="FS970" s="152">
        <v>161.80000000000001</v>
      </c>
      <c r="FT970" s="152">
        <v>39.4</v>
      </c>
      <c r="FY970" s="152">
        <v>391.3</v>
      </c>
      <c r="FZ970" s="152">
        <v>32.1</v>
      </c>
      <c r="GA970" s="152">
        <v>62.8</v>
      </c>
      <c r="GT970" s="152">
        <v>2.8</v>
      </c>
    </row>
    <row r="971" spans="1:202">
      <c r="A971" s="151">
        <v>6263</v>
      </c>
      <c r="B971" s="152" t="s">
        <v>2850</v>
      </c>
      <c r="C971" s="152" t="s">
        <v>3040</v>
      </c>
      <c r="D971" s="152" t="s">
        <v>3041</v>
      </c>
      <c r="E971" s="152" t="s">
        <v>3272</v>
      </c>
      <c r="F971" s="152" t="s">
        <v>9416</v>
      </c>
      <c r="H971" s="151">
        <v>221200</v>
      </c>
      <c r="L971" s="153" t="s">
        <v>3421</v>
      </c>
      <c r="M971" s="153" t="s">
        <v>3672</v>
      </c>
      <c r="P971" s="152">
        <v>8.8239000000000001</v>
      </c>
      <c r="Q971" s="152">
        <v>39.704700000000003</v>
      </c>
      <c r="R971" s="152" t="s">
        <v>2027</v>
      </c>
      <c r="S971" s="152" t="s">
        <v>2716</v>
      </c>
      <c r="T971" s="152">
        <v>47.994700000000002</v>
      </c>
      <c r="U971" s="152">
        <v>2.7233000000000001</v>
      </c>
      <c r="V971" s="152">
        <v>16.120699999999999</v>
      </c>
      <c r="X971" s="152">
        <v>10.7486</v>
      </c>
      <c r="AA971" s="152">
        <v>4.5217999999999998</v>
      </c>
      <c r="AB971" s="152">
        <v>0.21210000000000001</v>
      </c>
      <c r="AC971" s="152">
        <v>10.2141</v>
      </c>
      <c r="AD971" s="152">
        <v>4.1886999999999999</v>
      </c>
      <c r="AE971" s="152">
        <v>1.5322</v>
      </c>
      <c r="AF971" s="152">
        <v>0.68989999999999996</v>
      </c>
      <c r="AI971" s="152">
        <v>99.265699999999995</v>
      </c>
      <c r="AJ971" s="152">
        <v>0.185</v>
      </c>
      <c r="AK971" s="156">
        <f t="shared" si="15"/>
        <v>2.7000000000000001E-3</v>
      </c>
      <c r="AL971" s="151">
        <v>27</v>
      </c>
      <c r="AM971" s="151">
        <v>861</v>
      </c>
      <c r="AN971" s="151">
        <v>866</v>
      </c>
      <c r="AO971" s="151">
        <v>679</v>
      </c>
      <c r="AW971" s="152">
        <v>29.234999999999999</v>
      </c>
      <c r="AX971" s="151">
        <v>15365</v>
      </c>
      <c r="BG971" s="152">
        <v>37.151000000000003</v>
      </c>
      <c r="BH971" s="152">
        <v>624.41999999999996</v>
      </c>
      <c r="BI971" s="152">
        <v>29.398</v>
      </c>
      <c r="BJ971" s="152">
        <v>181.47</v>
      </c>
      <c r="BK971" s="152">
        <v>43.14</v>
      </c>
      <c r="BO971" s="152">
        <v>440.23</v>
      </c>
      <c r="BP971" s="152">
        <v>35.534999999999997</v>
      </c>
      <c r="BQ971" s="152">
        <v>74.941000000000003</v>
      </c>
      <c r="BR971" s="152">
        <v>8.9369999999999994</v>
      </c>
      <c r="BS971" s="152">
        <v>40.615000000000002</v>
      </c>
      <c r="BT971" s="152">
        <v>7.5449999999999999</v>
      </c>
      <c r="BU971" s="152">
        <v>2.2999999999999998</v>
      </c>
      <c r="BV971" s="152">
        <v>7.1159999999999997</v>
      </c>
      <c r="BX971" s="152">
        <v>7.13</v>
      </c>
      <c r="BY971" s="152">
        <v>1.1200000000000001</v>
      </c>
      <c r="BZ971" s="152">
        <v>3.1739999999999999</v>
      </c>
      <c r="CB971" s="152">
        <v>3.39</v>
      </c>
      <c r="FG971" s="152">
        <v>386.1</v>
      </c>
      <c r="FI971" s="152">
        <v>51.5</v>
      </c>
      <c r="FJ971" s="152">
        <v>137.4</v>
      </c>
      <c r="FK971" s="152">
        <v>70.3</v>
      </c>
      <c r="FP971" s="152">
        <v>25.1</v>
      </c>
      <c r="FQ971" s="152">
        <v>577.20000000000005</v>
      </c>
      <c r="FR971" s="152">
        <v>27.5</v>
      </c>
      <c r="FS971" s="152">
        <v>161.80000000000001</v>
      </c>
      <c r="FT971" s="152">
        <v>39.4</v>
      </c>
      <c r="FY971" s="152">
        <v>391.3</v>
      </c>
      <c r="FZ971" s="152">
        <v>32.1</v>
      </c>
      <c r="GA971" s="152">
        <v>62.8</v>
      </c>
      <c r="GT971" s="152">
        <v>2.8</v>
      </c>
    </row>
    <row r="972" spans="1:202">
      <c r="A972" s="151">
        <v>6264</v>
      </c>
      <c r="B972" s="152" t="s">
        <v>2850</v>
      </c>
      <c r="C972" s="152" t="s">
        <v>3040</v>
      </c>
      <c r="D972" s="152" t="s">
        <v>3041</v>
      </c>
      <c r="E972" s="152" t="s">
        <v>3272</v>
      </c>
      <c r="F972" s="152" t="s">
        <v>9417</v>
      </c>
      <c r="H972" s="151">
        <v>221200</v>
      </c>
      <c r="L972" s="153" t="s">
        <v>3421</v>
      </c>
      <c r="M972" s="153" t="s">
        <v>3552</v>
      </c>
      <c r="P972" s="152">
        <v>8.8239000000000001</v>
      </c>
      <c r="Q972" s="152">
        <v>39.704700000000003</v>
      </c>
      <c r="R972" s="152" t="s">
        <v>2027</v>
      </c>
      <c r="S972" s="152" t="s">
        <v>2716</v>
      </c>
      <c r="T972" s="152">
        <v>47.618699999999997</v>
      </c>
      <c r="U972" s="152">
        <v>3.1457000000000002</v>
      </c>
      <c r="V972" s="152">
        <v>16.799399999999999</v>
      </c>
      <c r="X972" s="152">
        <v>11.313599999999999</v>
      </c>
      <c r="AA972" s="152">
        <v>2.7538999999999998</v>
      </c>
      <c r="AB972" s="152">
        <v>0.17180000000000001</v>
      </c>
      <c r="AC972" s="152">
        <v>11.089600000000001</v>
      </c>
      <c r="AD972" s="152">
        <v>4.2549999999999999</v>
      </c>
      <c r="AE972" s="152">
        <v>1.6292</v>
      </c>
      <c r="AF972" s="152">
        <v>0.65400000000000003</v>
      </c>
      <c r="AI972" s="152">
        <v>99.936999999999998</v>
      </c>
      <c r="AJ972" s="152">
        <v>0.42799999999999999</v>
      </c>
      <c r="AK972" s="156">
        <f t="shared" si="15"/>
        <v>1.1299999999999999E-2</v>
      </c>
      <c r="AL972" s="151">
        <v>113</v>
      </c>
      <c r="AM972" s="151">
        <v>960</v>
      </c>
      <c r="AN972" s="151">
        <v>3125</v>
      </c>
      <c r="AO972" s="151">
        <v>830</v>
      </c>
      <c r="AW972" s="152">
        <v>29.195</v>
      </c>
      <c r="AX972" s="151">
        <v>18143</v>
      </c>
      <c r="BG972" s="152">
        <v>36.700000000000003</v>
      </c>
      <c r="BH972" s="152">
        <v>679.52</v>
      </c>
      <c r="BI972" s="152">
        <v>34.880000000000003</v>
      </c>
      <c r="BJ972" s="152">
        <v>208.6</v>
      </c>
      <c r="BK972" s="152">
        <v>51.323</v>
      </c>
      <c r="BO972" s="152">
        <v>506.82</v>
      </c>
      <c r="BP972" s="152">
        <v>44.223999999999997</v>
      </c>
      <c r="BQ972" s="152">
        <v>91.3</v>
      </c>
      <c r="BR972" s="152">
        <v>10.773</v>
      </c>
      <c r="BS972" s="152">
        <v>48.081000000000003</v>
      </c>
      <c r="BT972" s="152">
        <v>9.6489999999999991</v>
      </c>
      <c r="BU972" s="152">
        <v>2.8719999999999999</v>
      </c>
      <c r="BV972" s="152">
        <v>7.1159999999999997</v>
      </c>
      <c r="BW972" s="152">
        <v>1.411</v>
      </c>
      <c r="BX972" s="152">
        <v>6.5259999999999998</v>
      </c>
      <c r="BY972" s="152">
        <v>1.377</v>
      </c>
      <c r="BZ972" s="152">
        <v>4.2270000000000003</v>
      </c>
      <c r="CB972" s="152">
        <v>3.121</v>
      </c>
      <c r="FG972" s="152">
        <v>386.1</v>
      </c>
      <c r="FI972" s="152">
        <v>51.5</v>
      </c>
      <c r="FJ972" s="152">
        <v>137.4</v>
      </c>
      <c r="FK972" s="152">
        <v>70.3</v>
      </c>
      <c r="FP972" s="152">
        <v>25.1</v>
      </c>
      <c r="FQ972" s="152">
        <v>577.20000000000005</v>
      </c>
      <c r="FR972" s="152">
        <v>27.5</v>
      </c>
      <c r="FS972" s="152">
        <v>161.80000000000001</v>
      </c>
      <c r="FT972" s="152">
        <v>39.4</v>
      </c>
      <c r="FY972" s="152">
        <v>391.3</v>
      </c>
      <c r="FZ972" s="152">
        <v>32.1</v>
      </c>
      <c r="GA972" s="152">
        <v>62.8</v>
      </c>
      <c r="GT972" s="152">
        <v>2.8</v>
      </c>
    </row>
    <row r="973" spans="1:202">
      <c r="A973" s="151">
        <v>6265</v>
      </c>
      <c r="B973" s="152" t="s">
        <v>2850</v>
      </c>
      <c r="C973" s="152" t="s">
        <v>3040</v>
      </c>
      <c r="D973" s="152" t="s">
        <v>3041</v>
      </c>
      <c r="E973" s="152" t="s">
        <v>3272</v>
      </c>
      <c r="F973" s="152" t="s">
        <v>9418</v>
      </c>
      <c r="H973" s="151">
        <v>221200</v>
      </c>
      <c r="L973" s="153" t="s">
        <v>3421</v>
      </c>
      <c r="M973" s="153" t="s">
        <v>4242</v>
      </c>
      <c r="P973" s="152">
        <v>8.8239000000000001</v>
      </c>
      <c r="Q973" s="152">
        <v>39.704700000000003</v>
      </c>
      <c r="R973" s="152" t="s">
        <v>2027</v>
      </c>
      <c r="S973" s="152" t="s">
        <v>2716</v>
      </c>
      <c r="T973" s="152">
        <v>49.691000000000003</v>
      </c>
      <c r="U973" s="152">
        <v>2.0680000000000001</v>
      </c>
      <c r="V973" s="152">
        <v>16.337</v>
      </c>
      <c r="X973" s="152">
        <v>7.3920000000000003</v>
      </c>
      <c r="AA973" s="152">
        <v>7.5090000000000003</v>
      </c>
      <c r="AB973" s="152">
        <v>0.105</v>
      </c>
      <c r="AC973" s="152">
        <v>13.151999999999999</v>
      </c>
      <c r="AD973" s="152">
        <v>2.5760000000000001</v>
      </c>
      <c r="AE973" s="152">
        <v>0.629</v>
      </c>
      <c r="AF973" s="152">
        <v>0.35599999999999998</v>
      </c>
      <c r="AI973" s="152">
        <v>100.00022800000001</v>
      </c>
      <c r="AJ973" s="152">
        <v>1.196</v>
      </c>
      <c r="AK973" s="156">
        <f t="shared" si="15"/>
        <v>0.20469999999999999</v>
      </c>
      <c r="AL973" s="151">
        <v>2047</v>
      </c>
      <c r="AM973" s="151">
        <v>499</v>
      </c>
      <c r="AN973" s="151">
        <v>1852.28</v>
      </c>
      <c r="AO973" s="151">
        <v>294</v>
      </c>
      <c r="AW973" s="152">
        <v>31.14</v>
      </c>
      <c r="AX973" s="151">
        <v>11289</v>
      </c>
      <c r="BG973" s="152">
        <v>12.129</v>
      </c>
      <c r="BH973" s="152">
        <v>406.07</v>
      </c>
      <c r="BI973" s="152">
        <v>22.696000000000002</v>
      </c>
      <c r="BJ973" s="152">
        <v>99.22</v>
      </c>
      <c r="BK973" s="152">
        <v>19.228999999999999</v>
      </c>
      <c r="BO973" s="152">
        <v>203.79</v>
      </c>
      <c r="BP973" s="152">
        <v>17.501000000000001</v>
      </c>
      <c r="BQ973" s="152">
        <v>36.762999999999998</v>
      </c>
      <c r="BR973" s="152">
        <v>4.625</v>
      </c>
      <c r="BS973" s="152">
        <v>20.082000000000001</v>
      </c>
      <c r="BT973" s="152">
        <v>4.7679999999999998</v>
      </c>
      <c r="BU973" s="152">
        <v>1.669</v>
      </c>
      <c r="BV973" s="152">
        <v>4.9779999999999998</v>
      </c>
      <c r="BX973" s="152">
        <v>3.8620000000000001</v>
      </c>
      <c r="BZ973" s="152">
        <v>2.1859999999999999</v>
      </c>
      <c r="CB973" s="152">
        <v>1.9279999999999999</v>
      </c>
      <c r="FG973" s="152">
        <v>386.1</v>
      </c>
      <c r="FI973" s="152">
        <v>51.5</v>
      </c>
      <c r="FJ973" s="152">
        <v>137.4</v>
      </c>
      <c r="FK973" s="152">
        <v>70.3</v>
      </c>
      <c r="FP973" s="152">
        <v>25.1</v>
      </c>
      <c r="FQ973" s="152">
        <v>577.20000000000005</v>
      </c>
      <c r="FR973" s="152">
        <v>27.5</v>
      </c>
      <c r="FS973" s="152">
        <v>161.80000000000001</v>
      </c>
      <c r="FT973" s="152">
        <v>39.4</v>
      </c>
      <c r="FY973" s="152">
        <v>391.3</v>
      </c>
      <c r="FZ973" s="152">
        <v>32.1</v>
      </c>
      <c r="GA973" s="152">
        <v>62.8</v>
      </c>
      <c r="GT973" s="152">
        <v>2.8</v>
      </c>
    </row>
    <row r="974" spans="1:202">
      <c r="A974" s="151">
        <v>6266</v>
      </c>
      <c r="B974" s="152" t="s">
        <v>2850</v>
      </c>
      <c r="C974" s="152" t="s">
        <v>3040</v>
      </c>
      <c r="D974" s="152" t="s">
        <v>3041</v>
      </c>
      <c r="E974" s="152" t="s">
        <v>3272</v>
      </c>
      <c r="F974" s="152" t="s">
        <v>9419</v>
      </c>
      <c r="H974" s="151">
        <v>221200</v>
      </c>
      <c r="L974" s="153" t="s">
        <v>3421</v>
      </c>
      <c r="M974" s="153" t="s">
        <v>4177</v>
      </c>
      <c r="P974" s="152">
        <v>8.8239000000000001</v>
      </c>
      <c r="Q974" s="152">
        <v>39.704700000000003</v>
      </c>
      <c r="R974" s="152" t="s">
        <v>2027</v>
      </c>
      <c r="S974" s="152" t="s">
        <v>2716</v>
      </c>
      <c r="T974" s="152">
        <v>49.536999999999999</v>
      </c>
      <c r="U974" s="152">
        <v>2.0699999999999998</v>
      </c>
      <c r="V974" s="152">
        <v>15.856</v>
      </c>
      <c r="X974" s="152">
        <v>9.4269999999999996</v>
      </c>
      <c r="AA974" s="152">
        <v>7.3840000000000003</v>
      </c>
      <c r="AB974" s="152">
        <v>0.13600000000000001</v>
      </c>
      <c r="AC974" s="152">
        <v>11.538</v>
      </c>
      <c r="AD974" s="152">
        <v>2.8</v>
      </c>
      <c r="AE974" s="152">
        <v>0.64500000000000002</v>
      </c>
      <c r="AF974" s="152">
        <v>0.36</v>
      </c>
      <c r="AI974" s="152">
        <v>99.958280999999999</v>
      </c>
      <c r="AJ974" s="152">
        <v>1.232</v>
      </c>
      <c r="AK974" s="156">
        <f t="shared" si="15"/>
        <v>0.1981</v>
      </c>
      <c r="AL974" s="151">
        <v>1981</v>
      </c>
      <c r="AM974" s="151">
        <v>566</v>
      </c>
      <c r="AN974" s="151">
        <v>2052.81</v>
      </c>
      <c r="AO974" s="151">
        <v>256</v>
      </c>
      <c r="AW974" s="152">
        <v>30.19</v>
      </c>
      <c r="AX974" s="151">
        <v>11750</v>
      </c>
      <c r="BG974" s="152">
        <v>12.439</v>
      </c>
      <c r="BH974" s="152">
        <v>419.91</v>
      </c>
      <c r="BI974" s="152">
        <v>21.192</v>
      </c>
      <c r="BJ974" s="152">
        <v>102.22</v>
      </c>
      <c r="BK974" s="152">
        <v>19.11</v>
      </c>
      <c r="BO974" s="152">
        <v>218</v>
      </c>
      <c r="BP974" s="152">
        <v>17.062999999999999</v>
      </c>
      <c r="BQ974" s="152">
        <v>37.539000000000001</v>
      </c>
      <c r="BR974" s="152">
        <v>4.2350000000000003</v>
      </c>
      <c r="BS974" s="152">
        <v>20.414999999999999</v>
      </c>
      <c r="BT974" s="152">
        <v>5.1280000000000001</v>
      </c>
      <c r="BU974" s="152">
        <v>1.8</v>
      </c>
      <c r="BV974" s="152">
        <v>4.1180000000000003</v>
      </c>
      <c r="BX974" s="152">
        <v>4.2489999999999997</v>
      </c>
      <c r="BZ974" s="152">
        <v>1.86</v>
      </c>
      <c r="CB974" s="152">
        <v>2.2000000000000002</v>
      </c>
      <c r="FG974" s="152">
        <v>386.1</v>
      </c>
      <c r="FI974" s="152">
        <v>51.5</v>
      </c>
      <c r="FJ974" s="152">
        <v>137.4</v>
      </c>
      <c r="FK974" s="152">
        <v>70.3</v>
      </c>
      <c r="FP974" s="152">
        <v>25.1</v>
      </c>
      <c r="FQ974" s="152">
        <v>577.20000000000005</v>
      </c>
      <c r="FR974" s="152">
        <v>27.5</v>
      </c>
      <c r="FS974" s="152">
        <v>161.80000000000001</v>
      </c>
      <c r="FT974" s="152">
        <v>39.4</v>
      </c>
      <c r="FY974" s="152">
        <v>391.3</v>
      </c>
      <c r="FZ974" s="152">
        <v>32.1</v>
      </c>
      <c r="GA974" s="152">
        <v>62.8</v>
      </c>
      <c r="GT974" s="152">
        <v>2.8</v>
      </c>
    </row>
    <row r="975" spans="1:202">
      <c r="A975" s="151">
        <v>6267</v>
      </c>
      <c r="B975" s="152" t="s">
        <v>2850</v>
      </c>
      <c r="C975" s="152" t="s">
        <v>3040</v>
      </c>
      <c r="D975" s="152" t="s">
        <v>3041</v>
      </c>
      <c r="E975" s="152" t="s">
        <v>3272</v>
      </c>
      <c r="F975" s="152" t="s">
        <v>9420</v>
      </c>
      <c r="H975" s="151">
        <v>221200</v>
      </c>
      <c r="L975" s="153" t="s">
        <v>3421</v>
      </c>
      <c r="M975" s="153" t="s">
        <v>4240</v>
      </c>
      <c r="P975" s="152">
        <v>8.8239000000000001</v>
      </c>
      <c r="Q975" s="152">
        <v>39.704700000000003</v>
      </c>
      <c r="R975" s="152" t="s">
        <v>2027</v>
      </c>
      <c r="S975" s="152" t="s">
        <v>2716</v>
      </c>
      <c r="T975" s="152">
        <v>49.677999999999997</v>
      </c>
      <c r="U975" s="152">
        <v>2.097</v>
      </c>
      <c r="V975" s="152">
        <v>16.292999999999999</v>
      </c>
      <c r="X975" s="152">
        <v>9.0869999999999997</v>
      </c>
      <c r="AA975" s="152">
        <v>7.0460000000000003</v>
      </c>
      <c r="AB975" s="152">
        <v>0.14899999999999999</v>
      </c>
      <c r="AC975" s="152">
        <v>11.362</v>
      </c>
      <c r="AD975" s="152">
        <v>3.004</v>
      </c>
      <c r="AE975" s="152">
        <v>0.68200000000000005</v>
      </c>
      <c r="AF975" s="152">
        <v>0.38600000000000001</v>
      </c>
      <c r="AI975" s="152">
        <v>99.998796999999996</v>
      </c>
      <c r="AJ975" s="152">
        <v>1.44</v>
      </c>
      <c r="AK975" s="156">
        <f t="shared" si="15"/>
        <v>5.91E-2</v>
      </c>
      <c r="AL975" s="151">
        <v>591</v>
      </c>
      <c r="AM975" s="151">
        <v>796</v>
      </c>
      <c r="AN975" s="151">
        <v>2147.9699999999998</v>
      </c>
      <c r="AO975" s="151">
        <v>625</v>
      </c>
      <c r="AW975" s="152">
        <v>15.691000000000001</v>
      </c>
      <c r="AX975" s="151">
        <v>11658</v>
      </c>
      <c r="BG975" s="152">
        <v>27.707999999999998</v>
      </c>
      <c r="BH975" s="152">
        <v>636.41999999999996</v>
      </c>
      <c r="BI975" s="152">
        <v>20.388000000000002</v>
      </c>
      <c r="BJ975" s="152">
        <v>129.49</v>
      </c>
      <c r="BK975" s="152">
        <v>37.340000000000003</v>
      </c>
      <c r="BO975" s="152">
        <v>346.03</v>
      </c>
      <c r="BP975" s="152">
        <v>26.273</v>
      </c>
      <c r="BQ975" s="152">
        <v>54.25</v>
      </c>
      <c r="BR975" s="152">
        <v>6.766</v>
      </c>
      <c r="BS975" s="152">
        <v>29.690999999999999</v>
      </c>
      <c r="BT975" s="152">
        <v>5.093</v>
      </c>
      <c r="BU975" s="152">
        <v>1.954</v>
      </c>
      <c r="BV975" s="152">
        <v>3.6440000000000001</v>
      </c>
      <c r="BX975" s="152">
        <v>3.85</v>
      </c>
      <c r="BZ975" s="152">
        <v>2.234</v>
      </c>
      <c r="CB975" s="152">
        <v>1.7829999999999999</v>
      </c>
      <c r="FG975" s="152">
        <v>386.1</v>
      </c>
      <c r="FI975" s="152">
        <v>51.5</v>
      </c>
      <c r="FJ975" s="152">
        <v>137.4</v>
      </c>
      <c r="FK975" s="152">
        <v>70.3</v>
      </c>
      <c r="FP975" s="152">
        <v>25.1</v>
      </c>
      <c r="FQ975" s="152">
        <v>577.20000000000005</v>
      </c>
      <c r="FR975" s="152">
        <v>27.5</v>
      </c>
      <c r="FS975" s="152">
        <v>161.80000000000001</v>
      </c>
      <c r="FT975" s="152">
        <v>39.4</v>
      </c>
      <c r="FY975" s="152">
        <v>391.3</v>
      </c>
      <c r="FZ975" s="152">
        <v>32.1</v>
      </c>
      <c r="GA975" s="152">
        <v>62.8</v>
      </c>
      <c r="GT975" s="152">
        <v>2.8</v>
      </c>
    </row>
    <row r="976" spans="1:202">
      <c r="A976" s="151">
        <v>6268</v>
      </c>
      <c r="B976" s="152" t="s">
        <v>2850</v>
      </c>
      <c r="C976" s="152" t="s">
        <v>3040</v>
      </c>
      <c r="D976" s="152" t="s">
        <v>3041</v>
      </c>
      <c r="E976" s="152" t="s">
        <v>3272</v>
      </c>
      <c r="F976" s="152" t="s">
        <v>9421</v>
      </c>
      <c r="H976" s="151">
        <v>221200</v>
      </c>
      <c r="L976" s="153" t="s">
        <v>3421</v>
      </c>
      <c r="M976" s="153" t="s">
        <v>4090</v>
      </c>
      <c r="P976" s="152">
        <v>8.8239000000000001</v>
      </c>
      <c r="Q976" s="152">
        <v>39.704700000000003</v>
      </c>
      <c r="R976" s="152" t="s">
        <v>2027</v>
      </c>
      <c r="S976" s="152" t="s">
        <v>2716</v>
      </c>
      <c r="T976" s="152">
        <v>49.173000000000002</v>
      </c>
      <c r="U976" s="152">
        <v>2.14</v>
      </c>
      <c r="V976" s="152">
        <v>16.308</v>
      </c>
      <c r="X976" s="152">
        <v>7.931</v>
      </c>
      <c r="AA976" s="152">
        <v>8.0169999999999995</v>
      </c>
      <c r="AB976" s="152">
        <v>0.14399999999999999</v>
      </c>
      <c r="AC976" s="152">
        <v>12.08</v>
      </c>
      <c r="AD976" s="152">
        <v>2.8929999999999998</v>
      </c>
      <c r="AE976" s="152">
        <v>0.7</v>
      </c>
      <c r="AF976" s="152">
        <v>0.39600000000000002</v>
      </c>
      <c r="AI976" s="152">
        <v>100.004543</v>
      </c>
      <c r="AJ976" s="152">
        <v>1.2430000000000001</v>
      </c>
      <c r="AK976" s="156">
        <f t="shared" si="15"/>
        <v>0.2122</v>
      </c>
      <c r="AL976" s="151">
        <v>2122</v>
      </c>
      <c r="AM976" s="151">
        <v>524</v>
      </c>
      <c r="AN976" s="151">
        <v>2225.4299999999998</v>
      </c>
      <c r="AO976" s="151">
        <v>312</v>
      </c>
      <c r="AW976" s="152">
        <v>32.86</v>
      </c>
      <c r="AX976" s="151">
        <v>11950</v>
      </c>
      <c r="BG976" s="152">
        <v>14.622</v>
      </c>
      <c r="BH976" s="152">
        <v>429.29</v>
      </c>
      <c r="BI976" s="152">
        <v>21.608000000000001</v>
      </c>
      <c r="BJ976" s="152">
        <v>107.58</v>
      </c>
      <c r="BK976" s="152">
        <v>20.154</v>
      </c>
      <c r="BO976" s="152">
        <v>224.76</v>
      </c>
      <c r="BP976" s="152">
        <v>18.314</v>
      </c>
      <c r="BQ976" s="152">
        <v>39.125999999999998</v>
      </c>
      <c r="BR976" s="152">
        <v>5.093</v>
      </c>
      <c r="BS976" s="152">
        <v>22.687000000000001</v>
      </c>
      <c r="BT976" s="152">
        <v>5.0279999999999996</v>
      </c>
      <c r="BU976" s="152">
        <v>1.393</v>
      </c>
      <c r="BV976" s="152">
        <v>3.1579999999999999</v>
      </c>
      <c r="BX976" s="152">
        <v>3.8460000000000001</v>
      </c>
      <c r="BZ976" s="152">
        <v>2.58</v>
      </c>
      <c r="CB976" s="152">
        <v>2.2999999999999998</v>
      </c>
      <c r="FG976" s="152">
        <v>386.1</v>
      </c>
      <c r="FI976" s="152">
        <v>51.5</v>
      </c>
      <c r="FJ976" s="152">
        <v>137.4</v>
      </c>
      <c r="FK976" s="152">
        <v>70.3</v>
      </c>
      <c r="FP976" s="152">
        <v>25.1</v>
      </c>
      <c r="FQ976" s="152">
        <v>577.20000000000005</v>
      </c>
      <c r="FR976" s="152">
        <v>27.5</v>
      </c>
      <c r="FS976" s="152">
        <v>161.80000000000001</v>
      </c>
      <c r="FT976" s="152">
        <v>39.4</v>
      </c>
      <c r="FY976" s="152">
        <v>391.3</v>
      </c>
      <c r="FZ976" s="152">
        <v>32.1</v>
      </c>
      <c r="GA976" s="152">
        <v>62.8</v>
      </c>
      <c r="GT976" s="152">
        <v>2.8</v>
      </c>
    </row>
    <row r="977" spans="1:203">
      <c r="A977" s="151">
        <v>6269</v>
      </c>
      <c r="B977" s="152" t="s">
        <v>2850</v>
      </c>
      <c r="C977" s="152" t="s">
        <v>3040</v>
      </c>
      <c r="D977" s="152" t="s">
        <v>3041</v>
      </c>
      <c r="E977" s="152" t="s">
        <v>3272</v>
      </c>
      <c r="F977" s="152" t="s">
        <v>9422</v>
      </c>
      <c r="H977" s="151">
        <v>221200</v>
      </c>
      <c r="L977" s="153" t="s">
        <v>3421</v>
      </c>
      <c r="M977" s="153" t="s">
        <v>3545</v>
      </c>
      <c r="P977" s="152">
        <v>8.8239000000000001</v>
      </c>
      <c r="Q977" s="152">
        <v>39.704700000000003</v>
      </c>
      <c r="R977" s="152" t="s">
        <v>2027</v>
      </c>
      <c r="S977" s="152" t="s">
        <v>2716</v>
      </c>
      <c r="T977" s="152">
        <v>47.587000000000003</v>
      </c>
      <c r="U977" s="152">
        <v>2.35</v>
      </c>
      <c r="V977" s="152">
        <v>16.332999999999998</v>
      </c>
      <c r="X977" s="152">
        <v>8.6270000000000007</v>
      </c>
      <c r="AA977" s="152">
        <v>7.9669999999999996</v>
      </c>
      <c r="AB977" s="152">
        <v>0.183</v>
      </c>
      <c r="AC977" s="152">
        <v>11.27</v>
      </c>
      <c r="AD977" s="152">
        <v>3.5510000000000002</v>
      </c>
      <c r="AE977" s="152">
        <v>1.302</v>
      </c>
      <c r="AF977" s="152">
        <v>0.54600000000000004</v>
      </c>
      <c r="AI977" s="152">
        <v>100.000044</v>
      </c>
      <c r="AJ977" s="152">
        <v>1.083</v>
      </c>
      <c r="AK977" s="156">
        <f t="shared" si="15"/>
        <v>0.2266</v>
      </c>
      <c r="AL977" s="151">
        <v>2266</v>
      </c>
      <c r="AM977" s="151">
        <v>744</v>
      </c>
      <c r="AN977" s="151">
        <v>2840.44</v>
      </c>
      <c r="AO977" s="151">
        <v>694</v>
      </c>
      <c r="AW977" s="152">
        <v>35.216999999999999</v>
      </c>
      <c r="AX977" s="151">
        <v>14198</v>
      </c>
      <c r="BG977" s="152">
        <v>31.663</v>
      </c>
      <c r="BH977" s="152">
        <v>661.69</v>
      </c>
      <c r="BI977" s="152">
        <v>26.791</v>
      </c>
      <c r="BJ977" s="152">
        <v>150.18</v>
      </c>
      <c r="BK977" s="152">
        <v>38.893999999999998</v>
      </c>
      <c r="BO977" s="152">
        <v>414.83</v>
      </c>
      <c r="BP977" s="152">
        <v>32.296999999999997</v>
      </c>
      <c r="BQ977" s="152">
        <v>70.188000000000002</v>
      </c>
      <c r="BR977" s="152">
        <v>8.6959999999999997</v>
      </c>
      <c r="BS977" s="152">
        <v>36.134</v>
      </c>
      <c r="BT977" s="152">
        <v>7.4740000000000002</v>
      </c>
      <c r="BU977" s="152">
        <v>2.2530000000000001</v>
      </c>
      <c r="BV977" s="152">
        <v>5.6470000000000002</v>
      </c>
      <c r="BX977" s="152">
        <v>6.0590000000000002</v>
      </c>
      <c r="BZ977" s="152">
        <v>2.8620000000000001</v>
      </c>
      <c r="CB977" s="152">
        <v>2.52</v>
      </c>
      <c r="FG977" s="152">
        <v>386.1</v>
      </c>
      <c r="FI977" s="152">
        <v>51.5</v>
      </c>
      <c r="FJ977" s="152">
        <v>137.4</v>
      </c>
      <c r="FK977" s="152">
        <v>70.3</v>
      </c>
      <c r="FP977" s="152">
        <v>25.1</v>
      </c>
      <c r="FQ977" s="152">
        <v>577.20000000000005</v>
      </c>
      <c r="FR977" s="152">
        <v>27.5</v>
      </c>
      <c r="FS977" s="152">
        <v>161.80000000000001</v>
      </c>
      <c r="FT977" s="152">
        <v>39.4</v>
      </c>
      <c r="FY977" s="152">
        <v>391.3</v>
      </c>
      <c r="FZ977" s="152">
        <v>32.1</v>
      </c>
      <c r="GA977" s="152">
        <v>62.8</v>
      </c>
      <c r="GT977" s="152">
        <v>2.8</v>
      </c>
    </row>
    <row r="978" spans="1:203">
      <c r="A978" s="151">
        <v>6270</v>
      </c>
      <c r="B978" s="152" t="s">
        <v>2850</v>
      </c>
      <c r="C978" s="152" t="s">
        <v>3040</v>
      </c>
      <c r="D978" s="152" t="s">
        <v>3041</v>
      </c>
      <c r="E978" s="152" t="s">
        <v>3272</v>
      </c>
      <c r="F978" s="152" t="s">
        <v>9423</v>
      </c>
      <c r="H978" s="151">
        <v>221200</v>
      </c>
      <c r="L978" s="153" t="s">
        <v>3421</v>
      </c>
      <c r="M978" s="153" t="s">
        <v>3486</v>
      </c>
      <c r="P978" s="152">
        <v>8.8239000000000001</v>
      </c>
      <c r="Q978" s="152">
        <v>39.704700000000003</v>
      </c>
      <c r="R978" s="152" t="s">
        <v>2027</v>
      </c>
      <c r="S978" s="152" t="s">
        <v>2716</v>
      </c>
      <c r="T978" s="152">
        <v>47.389000000000003</v>
      </c>
      <c r="U978" s="152">
        <v>2.3239999999999998</v>
      </c>
      <c r="V978" s="152">
        <v>15.218</v>
      </c>
      <c r="X978" s="152">
        <v>10.129</v>
      </c>
      <c r="AA978" s="152">
        <v>8.4209999999999994</v>
      </c>
      <c r="AB978" s="152">
        <v>0.128</v>
      </c>
      <c r="AC978" s="152">
        <v>11.231</v>
      </c>
      <c r="AD978" s="152">
        <v>3.24</v>
      </c>
      <c r="AE978" s="152">
        <v>1.042</v>
      </c>
      <c r="AF978" s="152">
        <v>0.59099999999999997</v>
      </c>
      <c r="AI978" s="152">
        <v>99.998896000000002</v>
      </c>
      <c r="AJ978" s="152">
        <v>1.3109999999999999</v>
      </c>
      <c r="AK978" s="156">
        <f t="shared" si="15"/>
        <v>0.1996</v>
      </c>
      <c r="AL978" s="151">
        <v>1996</v>
      </c>
      <c r="AM978" s="151">
        <v>775</v>
      </c>
      <c r="AN978" s="151">
        <v>2858.96</v>
      </c>
      <c r="AO978" s="151">
        <v>746</v>
      </c>
      <c r="AW978" s="152">
        <v>32.648000000000003</v>
      </c>
      <c r="AX978" s="151">
        <v>14362</v>
      </c>
      <c r="BG978" s="152">
        <v>30.173999999999999</v>
      </c>
      <c r="BH978" s="152">
        <v>661.34</v>
      </c>
      <c r="BI978" s="152">
        <v>26.913</v>
      </c>
      <c r="BJ978" s="152">
        <v>163.41</v>
      </c>
      <c r="BK978" s="152">
        <v>40.308999999999997</v>
      </c>
      <c r="BO978" s="152">
        <v>396.72</v>
      </c>
      <c r="BP978" s="152">
        <v>35.262</v>
      </c>
      <c r="BQ978" s="152">
        <v>69.900999999999996</v>
      </c>
      <c r="BR978" s="152">
        <v>8.6989999999999998</v>
      </c>
      <c r="BS978" s="152">
        <v>42.3</v>
      </c>
      <c r="BT978" s="152">
        <v>8.2910000000000004</v>
      </c>
      <c r="BU978" s="152">
        <v>2.0880000000000001</v>
      </c>
      <c r="BV978" s="152">
        <v>5.32</v>
      </c>
      <c r="BX978" s="152">
        <v>4.7030000000000003</v>
      </c>
      <c r="BY978" s="152">
        <v>1.0960000000000001</v>
      </c>
      <c r="BZ978" s="152">
        <v>2.7709999999999999</v>
      </c>
      <c r="CB978" s="152">
        <v>2.262</v>
      </c>
      <c r="FG978" s="152">
        <v>386.1</v>
      </c>
      <c r="FI978" s="152">
        <v>51.5</v>
      </c>
      <c r="FJ978" s="152">
        <v>137.4</v>
      </c>
      <c r="FK978" s="152">
        <v>70.3</v>
      </c>
      <c r="FP978" s="152">
        <v>25.1</v>
      </c>
      <c r="FQ978" s="152">
        <v>577.20000000000005</v>
      </c>
      <c r="FR978" s="152">
        <v>27.5</v>
      </c>
      <c r="FS978" s="152">
        <v>161.80000000000001</v>
      </c>
      <c r="FT978" s="152">
        <v>39.4</v>
      </c>
      <c r="FY978" s="152">
        <v>391.3</v>
      </c>
      <c r="FZ978" s="152">
        <v>32.1</v>
      </c>
      <c r="GA978" s="152">
        <v>62.8</v>
      </c>
      <c r="GT978" s="152">
        <v>2.8</v>
      </c>
    </row>
    <row r="979" spans="1:203">
      <c r="A979" s="151">
        <v>6271</v>
      </c>
      <c r="B979" s="152" t="s">
        <v>2850</v>
      </c>
      <c r="C979" s="152" t="s">
        <v>3040</v>
      </c>
      <c r="D979" s="152" t="s">
        <v>3041</v>
      </c>
      <c r="E979" s="152" t="s">
        <v>3272</v>
      </c>
      <c r="F979" s="152" t="s">
        <v>9424</v>
      </c>
      <c r="H979" s="151">
        <v>221200</v>
      </c>
      <c r="L979" s="153" t="s">
        <v>3421</v>
      </c>
      <c r="M979" s="153" t="s">
        <v>3515</v>
      </c>
      <c r="P979" s="152">
        <v>8.8239000000000001</v>
      </c>
      <c r="Q979" s="152">
        <v>39.704700000000003</v>
      </c>
      <c r="R979" s="152" t="s">
        <v>2027</v>
      </c>
      <c r="S979" s="152" t="s">
        <v>2716</v>
      </c>
      <c r="T979" s="152">
        <v>47.470999999999997</v>
      </c>
      <c r="U979" s="152">
        <v>2.2759999999999998</v>
      </c>
      <c r="V979" s="152">
        <v>15.651999999999999</v>
      </c>
      <c r="X979" s="152">
        <v>9.17</v>
      </c>
      <c r="AA979" s="152">
        <v>8.5630000000000006</v>
      </c>
      <c r="AB979" s="152">
        <v>0.121</v>
      </c>
      <c r="AC979" s="152">
        <v>11.496</v>
      </c>
      <c r="AD979" s="152">
        <v>3.355</v>
      </c>
      <c r="AE979" s="152">
        <v>1.0680000000000001</v>
      </c>
      <c r="AF979" s="152">
        <v>0.60199999999999998</v>
      </c>
      <c r="AI979" s="152">
        <v>99.999308999999997</v>
      </c>
      <c r="AJ979" s="152">
        <v>1.1240000000000001</v>
      </c>
      <c r="AK979" s="156">
        <f t="shared" si="15"/>
        <v>4.0500000000000001E-2</v>
      </c>
      <c r="AL979" s="151">
        <v>405</v>
      </c>
      <c r="AM979" s="151">
        <v>756</v>
      </c>
      <c r="AN979" s="151">
        <v>2253.09</v>
      </c>
      <c r="AO979" s="151">
        <v>733</v>
      </c>
      <c r="AW979" s="152">
        <v>34.549999999999997</v>
      </c>
      <c r="AX979" s="151">
        <v>14003</v>
      </c>
      <c r="BG979" s="152">
        <v>27.443999999999999</v>
      </c>
      <c r="BH979" s="152">
        <v>639.87</v>
      </c>
      <c r="BI979" s="152">
        <v>26.085999999999999</v>
      </c>
      <c r="BJ979" s="152">
        <v>157.26</v>
      </c>
      <c r="BK979" s="152">
        <v>38.874000000000002</v>
      </c>
      <c r="BO979" s="152">
        <v>376.75</v>
      </c>
      <c r="BP979" s="152">
        <v>33.713000000000001</v>
      </c>
      <c r="BQ979" s="152">
        <v>67.513999999999996</v>
      </c>
      <c r="BR979" s="152">
        <v>7.3529999999999998</v>
      </c>
      <c r="BS979" s="152">
        <v>36.6</v>
      </c>
      <c r="BT979" s="152">
        <v>8.4179999999999993</v>
      </c>
      <c r="BU979" s="152">
        <v>2.504</v>
      </c>
      <c r="BV979" s="152">
        <v>6.07</v>
      </c>
      <c r="BX979" s="152">
        <v>6.1989999999999998</v>
      </c>
      <c r="BZ979" s="152">
        <v>2.9089999999999998</v>
      </c>
      <c r="CB979" s="152">
        <v>2.6459999999999999</v>
      </c>
      <c r="FG979" s="152">
        <v>386.1</v>
      </c>
      <c r="FI979" s="152">
        <v>51.5</v>
      </c>
      <c r="FJ979" s="152">
        <v>137.4</v>
      </c>
      <c r="FK979" s="152">
        <v>70.3</v>
      </c>
      <c r="FP979" s="152">
        <v>25.1</v>
      </c>
      <c r="FQ979" s="152">
        <v>577.20000000000005</v>
      </c>
      <c r="FR979" s="152">
        <v>27.5</v>
      </c>
      <c r="FS979" s="152">
        <v>161.80000000000001</v>
      </c>
      <c r="FT979" s="152">
        <v>39.4</v>
      </c>
      <c r="FY979" s="152">
        <v>391.3</v>
      </c>
      <c r="FZ979" s="152">
        <v>32.1</v>
      </c>
      <c r="GA979" s="152">
        <v>62.8</v>
      </c>
      <c r="GT979" s="152">
        <v>2.8</v>
      </c>
    </row>
    <row r="980" spans="1:203">
      <c r="A980" s="151">
        <v>6272</v>
      </c>
      <c r="B980" s="152" t="s">
        <v>2850</v>
      </c>
      <c r="C980" s="152" t="s">
        <v>3040</v>
      </c>
      <c r="D980" s="152" t="s">
        <v>3041</v>
      </c>
      <c r="E980" s="152" t="s">
        <v>3272</v>
      </c>
      <c r="F980" s="152" t="s">
        <v>9425</v>
      </c>
      <c r="H980" s="151">
        <v>221200</v>
      </c>
      <c r="L980" s="153" t="s">
        <v>3421</v>
      </c>
      <c r="M980" s="153" t="s">
        <v>4033</v>
      </c>
      <c r="P980" s="152">
        <v>8.8239000000000001</v>
      </c>
      <c r="Q980" s="152">
        <v>39.704700000000003</v>
      </c>
      <c r="R980" s="152" t="s">
        <v>2027</v>
      </c>
      <c r="S980" s="152" t="s">
        <v>2716</v>
      </c>
      <c r="T980" s="152">
        <v>48.984000000000002</v>
      </c>
      <c r="U980" s="152">
        <v>2.63</v>
      </c>
      <c r="V980" s="152">
        <v>17.594000000000001</v>
      </c>
      <c r="X980" s="152">
        <v>7.9059999999999997</v>
      </c>
      <c r="AA980" s="152">
        <v>5.3810000000000002</v>
      </c>
      <c r="AB980" s="152">
        <v>0.154</v>
      </c>
      <c r="AC980" s="152">
        <v>11.43</v>
      </c>
      <c r="AD980" s="152">
        <v>3.86</v>
      </c>
      <c r="AE980" s="152">
        <v>1.2050000000000001</v>
      </c>
      <c r="AF980" s="152">
        <v>0.61</v>
      </c>
      <c r="AI980" s="152">
        <v>99.998699000000002</v>
      </c>
      <c r="AJ980" s="152">
        <v>1.27</v>
      </c>
      <c r="AK980" s="156">
        <f t="shared" si="15"/>
        <v>0.19839999999999999</v>
      </c>
      <c r="AL980" s="151">
        <v>1984</v>
      </c>
      <c r="AM980" s="151">
        <v>847</v>
      </c>
      <c r="AN980" s="151">
        <v>2446.9899999999998</v>
      </c>
      <c r="AO980" s="151">
        <v>524</v>
      </c>
      <c r="AW980" s="152">
        <v>29.510999999999999</v>
      </c>
      <c r="AX980" s="151">
        <v>14724</v>
      </c>
      <c r="BG980" s="152">
        <v>33.9</v>
      </c>
      <c r="BH980" s="152">
        <v>648.27</v>
      </c>
      <c r="BI980" s="152">
        <v>26.742000000000001</v>
      </c>
      <c r="BJ980" s="152">
        <v>161.9</v>
      </c>
      <c r="BK980" s="152">
        <v>39.332000000000001</v>
      </c>
      <c r="BO980" s="152">
        <v>403.79</v>
      </c>
      <c r="BP980" s="152">
        <v>32.136000000000003</v>
      </c>
      <c r="BQ980" s="152">
        <v>68.512</v>
      </c>
      <c r="BR980" s="152">
        <v>8.1959999999999997</v>
      </c>
      <c r="BS980" s="152">
        <v>32.341999999999999</v>
      </c>
      <c r="BT980" s="152">
        <v>7.6059999999999999</v>
      </c>
      <c r="BU980" s="152">
        <v>2.0099999999999998</v>
      </c>
      <c r="BV980" s="152">
        <v>7.12</v>
      </c>
      <c r="BX980" s="152">
        <v>5.415</v>
      </c>
      <c r="BY980" s="152">
        <v>1.3140000000000001</v>
      </c>
      <c r="BZ980" s="152">
        <v>2.8439999999999999</v>
      </c>
      <c r="CB980" s="152">
        <v>2.6930000000000001</v>
      </c>
      <c r="FG980" s="152">
        <v>386.1</v>
      </c>
      <c r="FI980" s="152">
        <v>51.5</v>
      </c>
      <c r="FJ980" s="152">
        <v>137.4</v>
      </c>
      <c r="FK980" s="152">
        <v>70.3</v>
      </c>
      <c r="FP980" s="152">
        <v>25.1</v>
      </c>
      <c r="FQ980" s="152">
        <v>577.20000000000005</v>
      </c>
      <c r="FR980" s="152">
        <v>27.5</v>
      </c>
      <c r="FS980" s="152">
        <v>161.80000000000001</v>
      </c>
      <c r="FT980" s="152">
        <v>39.4</v>
      </c>
      <c r="FY980" s="152">
        <v>391.3</v>
      </c>
      <c r="FZ980" s="152">
        <v>32.1</v>
      </c>
      <c r="GA980" s="152">
        <v>62.8</v>
      </c>
      <c r="GT980" s="152">
        <v>2.8</v>
      </c>
    </row>
    <row r="981" spans="1:203">
      <c r="A981" s="151">
        <v>6273</v>
      </c>
      <c r="B981" s="152" t="s">
        <v>2850</v>
      </c>
      <c r="C981" s="152" t="s">
        <v>3040</v>
      </c>
      <c r="D981" s="152" t="s">
        <v>3041</v>
      </c>
      <c r="E981" s="152" t="s">
        <v>3272</v>
      </c>
      <c r="F981" s="152" t="s">
        <v>9426</v>
      </c>
      <c r="H981" s="151">
        <v>221200</v>
      </c>
      <c r="L981" s="153" t="s">
        <v>3421</v>
      </c>
      <c r="M981" s="153" t="s">
        <v>3447</v>
      </c>
      <c r="P981" s="152">
        <v>8.8239000000000001</v>
      </c>
      <c r="Q981" s="152">
        <v>39.704700000000003</v>
      </c>
      <c r="R981" s="152" t="s">
        <v>2027</v>
      </c>
      <c r="S981" s="152" t="s">
        <v>2716</v>
      </c>
      <c r="T981" s="152">
        <v>47.293999999999997</v>
      </c>
      <c r="U981" s="152">
        <v>2.4860000000000002</v>
      </c>
      <c r="V981" s="152">
        <v>15.206</v>
      </c>
      <c r="X981" s="152">
        <v>11.071999999999999</v>
      </c>
      <c r="AA981" s="152">
        <v>7.9379999999999997</v>
      </c>
      <c r="AB981" s="152">
        <v>0.16400000000000001</v>
      </c>
      <c r="AC981" s="152">
        <v>9.9109999999999996</v>
      </c>
      <c r="AD981" s="152">
        <v>3.7669999999999999</v>
      </c>
      <c r="AE981" s="152">
        <v>1.222</v>
      </c>
      <c r="AF981" s="152">
        <v>0.624</v>
      </c>
      <c r="AI981" s="152">
        <v>99.998962000000006</v>
      </c>
      <c r="AJ981" s="152">
        <v>1.377</v>
      </c>
      <c r="AK981" s="156">
        <f t="shared" si="15"/>
        <v>0.10009999999999999</v>
      </c>
      <c r="AL981" s="151">
        <v>1001</v>
      </c>
      <c r="AM981" s="151">
        <v>806</v>
      </c>
      <c r="AN981" s="151">
        <v>3149.62</v>
      </c>
      <c r="AO981" s="151">
        <v>693</v>
      </c>
      <c r="AW981" s="152">
        <v>27.591000000000001</v>
      </c>
      <c r="AX981" s="151">
        <v>15203</v>
      </c>
      <c r="BG981" s="152">
        <v>31.195</v>
      </c>
      <c r="BH981" s="152">
        <v>615.20000000000005</v>
      </c>
      <c r="BI981" s="152">
        <v>28.82</v>
      </c>
      <c r="BJ981" s="152">
        <v>174.83</v>
      </c>
      <c r="BK981" s="152">
        <v>41.366</v>
      </c>
      <c r="BO981" s="152">
        <v>417.66</v>
      </c>
      <c r="BP981" s="152">
        <v>34.401000000000003</v>
      </c>
      <c r="BQ981" s="152">
        <v>70.2</v>
      </c>
      <c r="BR981" s="152">
        <v>8.3520000000000003</v>
      </c>
      <c r="BS981" s="152">
        <v>37.890999999999998</v>
      </c>
      <c r="BT981" s="152">
        <v>7.0679999999999996</v>
      </c>
      <c r="BU981" s="152">
        <v>2.2639999999999998</v>
      </c>
      <c r="BV981" s="152">
        <v>5.7960000000000003</v>
      </c>
      <c r="BW981" s="152">
        <v>1.016</v>
      </c>
      <c r="BX981" s="152">
        <v>6.4169999999999998</v>
      </c>
      <c r="BY981" s="152">
        <v>1.1519999999999999</v>
      </c>
      <c r="BZ981" s="152">
        <v>2.8580000000000001</v>
      </c>
      <c r="CB981" s="152">
        <v>2.7</v>
      </c>
      <c r="FG981" s="152">
        <v>386.1</v>
      </c>
      <c r="FI981" s="152">
        <v>51.5</v>
      </c>
      <c r="FJ981" s="152">
        <v>137.4</v>
      </c>
      <c r="FK981" s="152">
        <v>70.3</v>
      </c>
      <c r="FP981" s="152">
        <v>25.1</v>
      </c>
      <c r="FQ981" s="152">
        <v>577.20000000000005</v>
      </c>
      <c r="FR981" s="152">
        <v>27.5</v>
      </c>
      <c r="FS981" s="152">
        <v>161.80000000000001</v>
      </c>
      <c r="FT981" s="152">
        <v>39.4</v>
      </c>
      <c r="FY981" s="152">
        <v>391.3</v>
      </c>
      <c r="FZ981" s="152">
        <v>32.1</v>
      </c>
      <c r="GA981" s="152">
        <v>62.8</v>
      </c>
      <c r="GT981" s="152">
        <v>2.8</v>
      </c>
    </row>
    <row r="982" spans="1:203">
      <c r="A982" s="151">
        <v>6274</v>
      </c>
      <c r="B982" s="152" t="s">
        <v>2850</v>
      </c>
      <c r="C982" s="152" t="s">
        <v>3040</v>
      </c>
      <c r="D982" s="152" t="s">
        <v>3041</v>
      </c>
      <c r="E982" s="152" t="s">
        <v>3272</v>
      </c>
      <c r="F982" s="152" t="s">
        <v>9427</v>
      </c>
      <c r="H982" s="151">
        <v>221200</v>
      </c>
      <c r="L982" s="153" t="s">
        <v>3402</v>
      </c>
      <c r="M982" s="153" t="s">
        <v>3403</v>
      </c>
      <c r="P982" s="152">
        <v>8.8418399999999995</v>
      </c>
      <c r="Q982" s="152">
        <v>39.713909999999998</v>
      </c>
      <c r="R982" s="152" t="s">
        <v>2027</v>
      </c>
      <c r="S982" s="152" t="s">
        <v>2716</v>
      </c>
      <c r="T982" s="152">
        <v>47.069000000000003</v>
      </c>
      <c r="U982" s="152">
        <v>2.512</v>
      </c>
      <c r="V982" s="152">
        <v>15.276</v>
      </c>
      <c r="X982" s="152">
        <v>11.843</v>
      </c>
      <c r="AA982" s="152">
        <v>7.9009999999999998</v>
      </c>
      <c r="AB982" s="152">
        <v>0.222</v>
      </c>
      <c r="AC982" s="152">
        <v>9.17</v>
      </c>
      <c r="AD982" s="152">
        <v>3.738</v>
      </c>
      <c r="AE982" s="152">
        <v>1.3</v>
      </c>
      <c r="AF982" s="152">
        <v>0.65900000000000003</v>
      </c>
      <c r="AI982" s="152">
        <v>100.001</v>
      </c>
      <c r="AJ982" s="152">
        <v>1.18</v>
      </c>
      <c r="AK982" s="156">
        <f t="shared" si="15"/>
        <v>0.31209999999999999</v>
      </c>
      <c r="AL982" s="151">
        <v>3121</v>
      </c>
      <c r="AM982" s="151">
        <v>791</v>
      </c>
      <c r="AN982" s="151">
        <v>3110</v>
      </c>
      <c r="AO982" s="151">
        <v>410</v>
      </c>
      <c r="AW982" s="152">
        <v>26.02</v>
      </c>
      <c r="AX982" s="151">
        <v>11604</v>
      </c>
      <c r="BG982" s="152">
        <v>14.82</v>
      </c>
      <c r="BH982" s="152">
        <v>406.69</v>
      </c>
      <c r="BI982" s="152">
        <v>19.834</v>
      </c>
      <c r="BJ982" s="152">
        <v>103</v>
      </c>
      <c r="BK982" s="152">
        <v>22.504000000000001</v>
      </c>
      <c r="BO982" s="152">
        <v>212.5</v>
      </c>
      <c r="BP982" s="152">
        <v>17.093</v>
      </c>
      <c r="BQ982" s="152">
        <v>35.283999999999999</v>
      </c>
      <c r="BR982" s="152">
        <v>4.4889999999999999</v>
      </c>
      <c r="BS982" s="152">
        <v>26.564</v>
      </c>
      <c r="BT982" s="152">
        <v>4.47</v>
      </c>
      <c r="BU982" s="152">
        <v>1.4430000000000001</v>
      </c>
      <c r="BV982" s="152">
        <v>3.8180000000000001</v>
      </c>
      <c r="BX982" s="152">
        <v>4.3920000000000003</v>
      </c>
      <c r="BZ982" s="152">
        <v>2.1989999999999998</v>
      </c>
      <c r="CB982" s="152">
        <v>1.7649999999999999</v>
      </c>
      <c r="FG982" s="152">
        <v>351.5</v>
      </c>
      <c r="FI982" s="152">
        <v>48.9</v>
      </c>
      <c r="FJ982" s="152">
        <v>123.3</v>
      </c>
      <c r="FK982" s="152">
        <v>74.3</v>
      </c>
      <c r="FP982" s="152">
        <v>25.6</v>
      </c>
      <c r="FQ982" s="152">
        <v>596.70000000000005</v>
      </c>
      <c r="FR982" s="152">
        <v>28.6</v>
      </c>
      <c r="FS982" s="152">
        <v>167</v>
      </c>
      <c r="FT982" s="152">
        <v>41.6</v>
      </c>
      <c r="FY982" s="152">
        <v>425.7</v>
      </c>
      <c r="FZ982" s="152">
        <v>31</v>
      </c>
      <c r="GA982" s="152">
        <v>63.4</v>
      </c>
      <c r="GT982" s="152">
        <v>3.4</v>
      </c>
    </row>
    <row r="983" spans="1:203">
      <c r="A983" s="151">
        <v>6275</v>
      </c>
      <c r="B983" s="152" t="s">
        <v>2850</v>
      </c>
      <c r="C983" s="152" t="s">
        <v>3040</v>
      </c>
      <c r="D983" s="152" t="s">
        <v>3041</v>
      </c>
      <c r="E983" s="152" t="s">
        <v>3272</v>
      </c>
      <c r="F983" s="152" t="s">
        <v>9428</v>
      </c>
      <c r="H983" s="151">
        <v>221200</v>
      </c>
      <c r="L983" s="153" t="s">
        <v>5744</v>
      </c>
      <c r="M983" s="153" t="s">
        <v>5745</v>
      </c>
      <c r="P983" s="152">
        <v>8.8417300000000001</v>
      </c>
      <c r="Q983" s="152">
        <v>39.71584</v>
      </c>
      <c r="R983" s="152" t="s">
        <v>2866</v>
      </c>
      <c r="S983" s="152" t="s">
        <v>2716</v>
      </c>
      <c r="T983" s="152">
        <v>72.942400000000006</v>
      </c>
      <c r="U983" s="152">
        <v>0.155</v>
      </c>
      <c r="V983" s="152">
        <v>8.1869999999999994</v>
      </c>
      <c r="X983" s="152">
        <v>6.47</v>
      </c>
      <c r="AB983" s="152">
        <v>0.33600000000000002</v>
      </c>
      <c r="AC983" s="152">
        <v>0.19900000000000001</v>
      </c>
      <c r="AD983" s="152">
        <v>4.3630000000000004</v>
      </c>
      <c r="AE983" s="152">
        <v>4.0519999999999996</v>
      </c>
      <c r="AI983" s="152">
        <v>97.413399999999996</v>
      </c>
      <c r="AJ983" s="152">
        <v>6.18</v>
      </c>
      <c r="AK983" s="156">
        <f t="shared" si="15"/>
        <v>2.6200000000000001E-2</v>
      </c>
      <c r="AL983" s="151">
        <v>262</v>
      </c>
      <c r="AM983" s="151">
        <v>3660</v>
      </c>
      <c r="AN983" s="151">
        <v>340</v>
      </c>
      <c r="AO983" s="151">
        <v>3187</v>
      </c>
      <c r="AQ983" s="152">
        <v>60.8</v>
      </c>
      <c r="AS983" s="152">
        <v>13.2</v>
      </c>
      <c r="AW983" s="152">
        <v>3.4159999999999999</v>
      </c>
      <c r="AX983" s="151">
        <v>964</v>
      </c>
      <c r="BG983" s="152">
        <v>146.69</v>
      </c>
      <c r="BH983" s="152">
        <v>6.5209999999999999</v>
      </c>
      <c r="BI983" s="152">
        <v>154.30000000000001</v>
      </c>
      <c r="BJ983" s="152">
        <v>1374.7</v>
      </c>
      <c r="BK983" s="152">
        <v>232.16</v>
      </c>
      <c r="BO983" s="152">
        <v>359.24</v>
      </c>
      <c r="BP983" s="152">
        <v>172.14</v>
      </c>
      <c r="BQ983" s="152">
        <v>350.3</v>
      </c>
      <c r="BR983" s="152">
        <v>41.308999999999997</v>
      </c>
      <c r="BS983" s="152">
        <v>165.48</v>
      </c>
      <c r="BT983" s="152">
        <v>33.283000000000001</v>
      </c>
      <c r="BU983" s="152">
        <v>8.5269999999999992</v>
      </c>
      <c r="BV983" s="152">
        <v>44.465000000000003</v>
      </c>
      <c r="BW983" s="152">
        <v>6.3650000000000002</v>
      </c>
      <c r="BX983" s="152">
        <v>33.512</v>
      </c>
      <c r="BY983" s="152">
        <v>6.008</v>
      </c>
      <c r="BZ983" s="152">
        <v>17.431999999999999</v>
      </c>
      <c r="CA983" s="152">
        <v>2.4980000000000002</v>
      </c>
      <c r="CB983" s="152">
        <v>14.968999999999999</v>
      </c>
      <c r="CC983" s="152">
        <v>2.234</v>
      </c>
    </row>
    <row r="984" spans="1:203">
      <c r="A984" s="151">
        <v>6279</v>
      </c>
      <c r="B984" s="152" t="s">
        <v>2859</v>
      </c>
      <c r="C984" s="152" t="s">
        <v>2969</v>
      </c>
      <c r="D984" s="152" t="s">
        <v>2970</v>
      </c>
      <c r="E984" s="152" t="s">
        <v>4028</v>
      </c>
      <c r="F984" s="152" t="s">
        <v>9429</v>
      </c>
      <c r="G984" s="152" t="s">
        <v>9477</v>
      </c>
      <c r="H984" s="151">
        <v>311320</v>
      </c>
      <c r="K984" s="152" t="s">
        <v>3712</v>
      </c>
      <c r="L984" s="153" t="s">
        <v>4029</v>
      </c>
      <c r="M984" s="153" t="s">
        <v>5208</v>
      </c>
      <c r="N984" s="152" t="s">
        <v>4031</v>
      </c>
      <c r="P984" s="152">
        <v>54.150300000000001</v>
      </c>
      <c r="Q984" s="152">
        <v>-165.99866</v>
      </c>
      <c r="R984" s="152" t="s">
        <v>2949</v>
      </c>
      <c r="S984" s="152" t="s">
        <v>2716</v>
      </c>
      <c r="T984" s="152">
        <v>53.145925800000001</v>
      </c>
      <c r="U984" s="152">
        <v>1.0552186910000001</v>
      </c>
      <c r="V984" s="152">
        <v>15.88722482</v>
      </c>
      <c r="X984" s="152">
        <v>10.726498660000001</v>
      </c>
      <c r="AA984" s="152">
        <v>3.519749633</v>
      </c>
      <c r="AB984" s="152">
        <v>0.25995307000000001</v>
      </c>
      <c r="AC984" s="152">
        <v>9.0101486200000007</v>
      </c>
      <c r="AD984" s="152">
        <v>2.7988109749999999</v>
      </c>
      <c r="AE984" s="152">
        <v>0.55844883099999998</v>
      </c>
      <c r="AF984" s="152">
        <v>0.149378492</v>
      </c>
      <c r="AJ984" s="152">
        <v>3.3252309389999999</v>
      </c>
      <c r="AK984" s="156">
        <f t="shared" si="15"/>
        <v>4.8814897500000003E-2</v>
      </c>
      <c r="AL984" s="151">
        <v>488.14897500000001</v>
      </c>
      <c r="AN984" s="151">
        <v>747.31672990000004</v>
      </c>
      <c r="AO984" s="151">
        <v>770.2</v>
      </c>
      <c r="CP984" s="152">
        <v>0.16222782199999999</v>
      </c>
      <c r="DC984" s="152">
        <v>38.027863330000002</v>
      </c>
      <c r="DF984" s="152">
        <v>26.50122</v>
      </c>
      <c r="DG984" s="152">
        <v>35.861703329999997</v>
      </c>
      <c r="DH984" s="152">
        <v>0.17977333300000001</v>
      </c>
      <c r="DM984" s="152">
        <v>0.54606333299999998</v>
      </c>
      <c r="DO984" s="154">
        <v>70.693019910000004</v>
      </c>
      <c r="ED984" s="152">
        <v>52.195300000000003</v>
      </c>
      <c r="EE984" s="152">
        <v>1.2035</v>
      </c>
      <c r="EF984" s="152">
        <v>17.764900000000001</v>
      </c>
      <c r="EH984" s="152">
        <v>9.9710999999999999</v>
      </c>
      <c r="EK984" s="152">
        <v>0.21190000000000001</v>
      </c>
      <c r="EL984" s="152">
        <v>4.1025999999999998</v>
      </c>
      <c r="EM984" s="152">
        <v>9.2896000000000001</v>
      </c>
      <c r="EO984" s="152">
        <v>3.5998999999999999</v>
      </c>
      <c r="EP984" s="152">
        <v>0.60360000000000003</v>
      </c>
      <c r="EQ984" s="152">
        <v>0.12770000000000001</v>
      </c>
      <c r="ES984" s="152">
        <v>1</v>
      </c>
      <c r="FA984" s="152">
        <v>11.975300000000001</v>
      </c>
      <c r="FB984" s="152">
        <v>0.76249999999999996</v>
      </c>
      <c r="FD984" s="152">
        <v>30.8626</v>
      </c>
      <c r="FF984" s="152">
        <v>294.08199999999999</v>
      </c>
      <c r="FG984" s="152">
        <v>0.34470000000000001</v>
      </c>
      <c r="FI984" s="152">
        <v>24.426200000000001</v>
      </c>
      <c r="FJ984" s="152">
        <v>2.5388999999999999</v>
      </c>
      <c r="FK984" s="152">
        <v>143.60169999999999</v>
      </c>
      <c r="FL984" s="152">
        <v>71.906899999999993</v>
      </c>
      <c r="FM984" s="152">
        <v>19.578299999999999</v>
      </c>
      <c r="FP984" s="152">
        <v>13.506</v>
      </c>
      <c r="FQ984" s="152">
        <v>434.34410000000003</v>
      </c>
      <c r="FR984" s="152">
        <v>25.762499999999999</v>
      </c>
      <c r="FS984" s="152">
        <v>69.675600000000003</v>
      </c>
      <c r="FT984" s="152">
        <v>1.1987000000000001</v>
      </c>
      <c r="FX984" s="152">
        <v>1.2811999999999999</v>
      </c>
      <c r="FY984" s="152">
        <v>238.39089999999999</v>
      </c>
      <c r="FZ984" s="152">
        <v>5.1245000000000003</v>
      </c>
      <c r="GA984" s="152">
        <v>12.9528</v>
      </c>
      <c r="GB984" s="152">
        <v>2.0074999999999998</v>
      </c>
      <c r="GC984" s="152">
        <v>9.9056999999999995</v>
      </c>
      <c r="GD984" s="152">
        <v>3.0446</v>
      </c>
      <c r="GE984" s="152">
        <v>1.0845</v>
      </c>
      <c r="GF984" s="152">
        <v>3.9439000000000002</v>
      </c>
      <c r="GG984" s="152">
        <v>0.67369999999999997</v>
      </c>
      <c r="GH984" s="152">
        <v>4.3217999999999996</v>
      </c>
      <c r="GI984" s="152">
        <v>0.93510000000000004</v>
      </c>
      <c r="GJ984" s="152">
        <v>2.6088</v>
      </c>
      <c r="GL984" s="152">
        <v>2.6263000000000001</v>
      </c>
      <c r="GM984" s="152">
        <v>0.40600000000000003</v>
      </c>
      <c r="GN984" s="152">
        <v>1.9682999999999999</v>
      </c>
      <c r="GO984" s="152">
        <v>9.2200000000000004E-2</v>
      </c>
      <c r="GR984" s="152">
        <v>84.724900000000005</v>
      </c>
      <c r="GS984" s="152">
        <v>6.8421000000000003</v>
      </c>
      <c r="GT984" s="152">
        <v>1.1085</v>
      </c>
      <c r="GU984" s="152">
        <v>0.52849999999999997</v>
      </c>
    </row>
    <row r="985" spans="1:203">
      <c r="A985" s="151">
        <v>6280</v>
      </c>
      <c r="B985" s="152" t="s">
        <v>2859</v>
      </c>
      <c r="C985" s="152" t="s">
        <v>2969</v>
      </c>
      <c r="D985" s="152" t="s">
        <v>2970</v>
      </c>
      <c r="E985" s="152" t="s">
        <v>4028</v>
      </c>
      <c r="F985" s="152" t="s">
        <v>9430</v>
      </c>
      <c r="G985" s="152" t="s">
        <v>9477</v>
      </c>
      <c r="H985" s="151">
        <v>311320</v>
      </c>
      <c r="K985" s="152" t="s">
        <v>3712</v>
      </c>
      <c r="L985" s="153" t="s">
        <v>4029</v>
      </c>
      <c r="M985" s="153" t="s">
        <v>4030</v>
      </c>
      <c r="N985" s="152" t="s">
        <v>4031</v>
      </c>
      <c r="P985" s="152">
        <v>54.150300000000001</v>
      </c>
      <c r="Q985" s="152">
        <v>-165.99866</v>
      </c>
      <c r="R985" s="152" t="s">
        <v>2949</v>
      </c>
      <c r="S985" s="152" t="s">
        <v>2716</v>
      </c>
      <c r="T985" s="152">
        <v>48.983387</v>
      </c>
      <c r="U985" s="152">
        <v>1.6604843929999999</v>
      </c>
      <c r="V985" s="152">
        <v>16.035802960000002</v>
      </c>
      <c r="X985" s="152">
        <v>11.9542161</v>
      </c>
      <c r="AA985" s="152">
        <v>4.4829425890000003</v>
      </c>
      <c r="AB985" s="152">
        <v>0.21399822299999999</v>
      </c>
      <c r="AC985" s="152">
        <v>10.140795949999999</v>
      </c>
      <c r="AD985" s="152">
        <v>3.4485437440000002</v>
      </c>
      <c r="AE985" s="152">
        <v>0.77011804900000003</v>
      </c>
      <c r="AF985" s="152">
        <v>0.231856589</v>
      </c>
      <c r="AJ985" s="152">
        <v>2.678962002</v>
      </c>
      <c r="AK985" s="156">
        <f t="shared" si="15"/>
        <v>3.6422151979999998E-2</v>
      </c>
      <c r="AL985" s="151">
        <v>364.22151980000001</v>
      </c>
      <c r="AN985" s="151">
        <v>1769.4704429999999</v>
      </c>
      <c r="AO985" s="151">
        <v>1119.133333</v>
      </c>
      <c r="CP985" s="152">
        <v>0.16222782199999999</v>
      </c>
      <c r="DC985" s="152">
        <v>38.793266670000001</v>
      </c>
      <c r="DF985" s="152">
        <v>22.81695333</v>
      </c>
      <c r="DG985" s="152">
        <v>38.705689999999997</v>
      </c>
      <c r="DH985" s="152">
        <v>0.24032666699999999</v>
      </c>
      <c r="DM985" s="152">
        <v>0.37944</v>
      </c>
      <c r="DO985" s="154">
        <v>75.147186869999999</v>
      </c>
      <c r="ED985" s="152">
        <v>52.195300000000003</v>
      </c>
      <c r="EE985" s="152">
        <v>1.2035</v>
      </c>
      <c r="EF985" s="152">
        <v>17.764900000000001</v>
      </c>
      <c r="EH985" s="152">
        <v>9.9710999999999999</v>
      </c>
      <c r="EK985" s="152">
        <v>0.21190000000000001</v>
      </c>
      <c r="EL985" s="152">
        <v>4.1025999999999998</v>
      </c>
      <c r="EM985" s="152">
        <v>9.2896000000000001</v>
      </c>
      <c r="EO985" s="152">
        <v>3.5998999999999999</v>
      </c>
      <c r="EP985" s="152">
        <v>0.60360000000000003</v>
      </c>
      <c r="EQ985" s="152">
        <v>0.12770000000000001</v>
      </c>
      <c r="ES985" s="152">
        <v>1</v>
      </c>
      <c r="FA985" s="152">
        <v>11.975300000000001</v>
      </c>
      <c r="FB985" s="152">
        <v>0.76249999999999996</v>
      </c>
      <c r="FD985" s="152">
        <v>30.8626</v>
      </c>
      <c r="FF985" s="152">
        <v>294.08199999999999</v>
      </c>
      <c r="FG985" s="152">
        <v>0.34470000000000001</v>
      </c>
      <c r="FI985" s="152">
        <v>24.426200000000001</v>
      </c>
      <c r="FJ985" s="152">
        <v>2.5388999999999999</v>
      </c>
      <c r="FK985" s="152">
        <v>143.60169999999999</v>
      </c>
      <c r="FL985" s="152">
        <v>71.906899999999993</v>
      </c>
      <c r="FM985" s="152">
        <v>19.578299999999999</v>
      </c>
      <c r="FP985" s="152">
        <v>13.506</v>
      </c>
      <c r="FQ985" s="152">
        <v>434.34410000000003</v>
      </c>
      <c r="FR985" s="152">
        <v>25.762499999999999</v>
      </c>
      <c r="FS985" s="152">
        <v>69.675600000000003</v>
      </c>
      <c r="FT985" s="152">
        <v>1.1987000000000001</v>
      </c>
      <c r="FX985" s="152">
        <v>1.2811999999999999</v>
      </c>
      <c r="FY985" s="152">
        <v>238.39089999999999</v>
      </c>
      <c r="FZ985" s="152">
        <v>5.1245000000000003</v>
      </c>
      <c r="GA985" s="152">
        <v>12.9528</v>
      </c>
      <c r="GB985" s="152">
        <v>2.0074999999999998</v>
      </c>
      <c r="GC985" s="152">
        <v>9.9056999999999995</v>
      </c>
      <c r="GD985" s="152">
        <v>3.0446</v>
      </c>
      <c r="GE985" s="152">
        <v>1.0845</v>
      </c>
      <c r="GF985" s="152">
        <v>3.9439000000000002</v>
      </c>
      <c r="GG985" s="152">
        <v>0.67369999999999997</v>
      </c>
      <c r="GH985" s="152">
        <v>4.3217999999999996</v>
      </c>
      <c r="GI985" s="152">
        <v>0.93510000000000004</v>
      </c>
      <c r="GJ985" s="152">
        <v>2.6088</v>
      </c>
      <c r="GL985" s="152">
        <v>2.6263000000000001</v>
      </c>
      <c r="GM985" s="152">
        <v>0.40600000000000003</v>
      </c>
      <c r="GN985" s="152">
        <v>1.9682999999999999</v>
      </c>
      <c r="GO985" s="152">
        <v>9.2200000000000004E-2</v>
      </c>
      <c r="GR985" s="152">
        <v>84.724900000000005</v>
      </c>
      <c r="GS985" s="152">
        <v>6.8421000000000003</v>
      </c>
      <c r="GT985" s="152">
        <v>1.1085</v>
      </c>
      <c r="GU985" s="152">
        <v>0.52849999999999997</v>
      </c>
    </row>
    <row r="986" spans="1:203">
      <c r="A986" s="151">
        <v>6285</v>
      </c>
      <c r="B986" s="152" t="s">
        <v>2859</v>
      </c>
      <c r="C986" s="152" t="s">
        <v>2969</v>
      </c>
      <c r="D986" s="152" t="s">
        <v>2970</v>
      </c>
      <c r="E986" s="152" t="s">
        <v>3292</v>
      </c>
      <c r="F986" s="152" t="s">
        <v>9431</v>
      </c>
      <c r="G986" s="152" t="s">
        <v>9477</v>
      </c>
      <c r="H986" s="151">
        <v>311240</v>
      </c>
      <c r="L986" s="153" t="s">
        <v>3293</v>
      </c>
      <c r="M986" s="153" t="s">
        <v>3628</v>
      </c>
      <c r="N986" s="152" t="s">
        <v>3295</v>
      </c>
      <c r="P986" s="152">
        <v>52.836469999999998</v>
      </c>
      <c r="Q986" s="152">
        <v>-169.86749</v>
      </c>
      <c r="R986" s="152" t="s">
        <v>2949</v>
      </c>
      <c r="S986" s="152" t="s">
        <v>2716</v>
      </c>
      <c r="T986" s="152">
        <v>47.830820639999999</v>
      </c>
      <c r="U986" s="152">
        <v>0.89350278500000002</v>
      </c>
      <c r="V986" s="152">
        <v>18.112408819999999</v>
      </c>
      <c r="X986" s="152">
        <v>12.671731210000001</v>
      </c>
      <c r="AA986" s="152">
        <v>6.2450572060000002</v>
      </c>
      <c r="AB986" s="152">
        <v>0.22059837299999999</v>
      </c>
      <c r="AC986" s="152">
        <v>8.5164249430000005</v>
      </c>
      <c r="AD986" s="152">
        <v>2.8280221289999998</v>
      </c>
      <c r="AE986" s="152">
        <v>0.31410795699999999</v>
      </c>
      <c r="AF986" s="152">
        <v>0.10743201099999999</v>
      </c>
      <c r="AJ986" s="152">
        <v>3.645</v>
      </c>
      <c r="AK986" s="156">
        <f t="shared" si="15"/>
        <v>6.7086645299999997E-2</v>
      </c>
      <c r="AL986" s="151">
        <v>670.86645299999998</v>
      </c>
      <c r="AN986" s="151">
        <v>1045.408062</v>
      </c>
      <c r="AO986" s="151">
        <v>432.53332999999998</v>
      </c>
      <c r="AQ986" s="152">
        <v>9.9374409920000009</v>
      </c>
      <c r="AW986" s="152">
        <v>29.481638490000002</v>
      </c>
      <c r="AY986" s="151">
        <v>240.6486731</v>
      </c>
      <c r="AZ986" s="152">
        <v>14.94543827</v>
      </c>
      <c r="BA986" s="152">
        <v>40.925275239999998</v>
      </c>
      <c r="BB986" s="152">
        <v>28.023110200000001</v>
      </c>
      <c r="BC986" s="152">
        <v>71.751449960000002</v>
      </c>
      <c r="BD986" s="152">
        <v>125.0248021</v>
      </c>
      <c r="BG986" s="152">
        <v>8.3024544169999999</v>
      </c>
      <c r="BH986" s="152">
        <v>309.57458050000002</v>
      </c>
      <c r="BI986" s="152">
        <v>17.439260969999999</v>
      </c>
      <c r="BJ986" s="152">
        <v>42.725588209999998</v>
      </c>
      <c r="BK986" s="152">
        <v>1.3330793970000001</v>
      </c>
      <c r="BN986" s="152">
        <v>0.53558630799999996</v>
      </c>
      <c r="BO986" s="152">
        <v>138.79510350000001</v>
      </c>
      <c r="BP986" s="152">
        <v>3.4862342989999999</v>
      </c>
      <c r="BQ986" s="152">
        <v>8.5417359089999998</v>
      </c>
      <c r="BS986" s="152">
        <v>6.5434926610000002</v>
      </c>
      <c r="BT986" s="152">
        <v>2.1348660759999998</v>
      </c>
      <c r="BU986" s="152">
        <v>0.88667363099999996</v>
      </c>
      <c r="BV986" s="152">
        <v>2.5363581380000002</v>
      </c>
      <c r="BX986" s="152">
        <v>3.0962347810000002</v>
      </c>
      <c r="BZ986" s="152">
        <v>1.8149044270000001</v>
      </c>
      <c r="CB986" s="152">
        <v>1.6779758680000001</v>
      </c>
      <c r="CC986" s="152">
        <v>0.28055010899999999</v>
      </c>
      <c r="CH986" s="152">
        <v>3.3862496640000002</v>
      </c>
      <c r="CJ986" s="152">
        <v>0.55858999399999998</v>
      </c>
      <c r="CK986" s="152">
        <v>0.313509755</v>
      </c>
      <c r="CP986" s="152">
        <v>0.162105575</v>
      </c>
      <c r="DC986" s="152">
        <v>38.171460000000003</v>
      </c>
      <c r="DF986" s="152">
        <v>21.549083329999998</v>
      </c>
      <c r="DG986" s="152">
        <v>40.57067</v>
      </c>
      <c r="DH986" s="152">
        <v>0.14364666700000001</v>
      </c>
      <c r="DM986" s="152">
        <v>0.31529000000000001</v>
      </c>
      <c r="DO986" s="154">
        <v>77.043431229999996</v>
      </c>
      <c r="ED986" s="152">
        <v>49.644873619999998</v>
      </c>
      <c r="EE986" s="152">
        <v>0.83991685800000004</v>
      </c>
      <c r="EF986" s="152">
        <v>18.105077619999999</v>
      </c>
      <c r="EH986" s="152">
        <v>8.6813449269999996</v>
      </c>
      <c r="EK986" s="152">
        <v>0.16613956599999999</v>
      </c>
      <c r="EL986" s="152">
        <v>8.0589217869999992</v>
      </c>
      <c r="EM986" s="152">
        <v>10.85023792</v>
      </c>
      <c r="EO986" s="152">
        <v>2.2511128980000001</v>
      </c>
      <c r="EP986" s="152">
        <v>0.30967211500000003</v>
      </c>
      <c r="EQ986" s="152">
        <v>9.2702681999999995E-2</v>
      </c>
      <c r="ES986" s="152">
        <v>1</v>
      </c>
      <c r="FA986" s="152">
        <v>9.5619414079999991</v>
      </c>
      <c r="FB986" s="152">
        <v>0.48956722699999999</v>
      </c>
      <c r="FD986" s="152">
        <v>36.222887729999997</v>
      </c>
      <c r="FF986" s="152">
        <v>246.96648529999999</v>
      </c>
      <c r="FG986" s="152">
        <v>231.24567020000001</v>
      </c>
      <c r="FI986" s="152">
        <v>39.537434939999997</v>
      </c>
      <c r="FJ986" s="152">
        <v>83.384204510000004</v>
      </c>
      <c r="FK986" s="152">
        <v>72.855929759999995</v>
      </c>
      <c r="FL986" s="152">
        <v>76.765201919999996</v>
      </c>
      <c r="FM986" s="152">
        <v>18.357136010000001</v>
      </c>
      <c r="FP986" s="152">
        <v>6.5340049530000002</v>
      </c>
      <c r="FQ986" s="152">
        <v>285.37874640000001</v>
      </c>
      <c r="FR986" s="152">
        <v>15.725191179999999</v>
      </c>
      <c r="FS986" s="152">
        <v>39.417785340000002</v>
      </c>
      <c r="FT986" s="152">
        <v>1.256480145</v>
      </c>
      <c r="FX986" s="152">
        <v>0.52478215900000003</v>
      </c>
      <c r="FY986" s="152">
        <v>128.93093099999999</v>
      </c>
      <c r="FZ986" s="152">
        <v>3.1754782659999998</v>
      </c>
      <c r="GA986" s="152">
        <v>8.4077140979999996</v>
      </c>
      <c r="GB986" s="152">
        <v>1.2573026970000001</v>
      </c>
      <c r="GC986" s="152">
        <v>6.318152746</v>
      </c>
      <c r="GD986" s="152">
        <v>2.0001074999999999</v>
      </c>
      <c r="GE986" s="152">
        <v>0.78524829600000001</v>
      </c>
      <c r="GF986" s="152">
        <v>2.462063407</v>
      </c>
      <c r="GG986" s="152">
        <v>0.42354510400000001</v>
      </c>
      <c r="GH986" s="152">
        <v>2.7422512999999999</v>
      </c>
      <c r="GI986" s="152">
        <v>0.58183792199999995</v>
      </c>
      <c r="GJ986" s="152">
        <v>1.6043562549999999</v>
      </c>
      <c r="GL986" s="152">
        <v>1.5850493409999999</v>
      </c>
      <c r="GM986" s="152">
        <v>0.24224377699999999</v>
      </c>
      <c r="GN986" s="152">
        <v>1.1858096339999999</v>
      </c>
      <c r="GO986" s="152">
        <v>0.22299938599999999</v>
      </c>
      <c r="GS986" s="152">
        <v>2.6630111439999999</v>
      </c>
      <c r="GT986" s="152">
        <v>0.53528528399999997</v>
      </c>
      <c r="GU986" s="152">
        <v>0.29907278999999998</v>
      </c>
    </row>
    <row r="987" spans="1:203">
      <c r="A987" s="151">
        <v>6286</v>
      </c>
      <c r="B987" s="152" t="s">
        <v>2859</v>
      </c>
      <c r="C987" s="152" t="s">
        <v>2969</v>
      </c>
      <c r="D987" s="152" t="s">
        <v>2970</v>
      </c>
      <c r="E987" s="152" t="s">
        <v>3292</v>
      </c>
      <c r="F987" s="152" t="s">
        <v>9432</v>
      </c>
      <c r="G987" s="152" t="s">
        <v>9477</v>
      </c>
      <c r="H987" s="151">
        <v>311240</v>
      </c>
      <c r="L987" s="153" t="s">
        <v>3293</v>
      </c>
      <c r="M987" s="153" t="s">
        <v>3294</v>
      </c>
      <c r="N987" s="152" t="s">
        <v>3295</v>
      </c>
      <c r="P987" s="152">
        <v>52.836469999999998</v>
      </c>
      <c r="Q987" s="152">
        <v>-169.86749</v>
      </c>
      <c r="R987" s="152" t="s">
        <v>2949</v>
      </c>
      <c r="S987" s="152" t="s">
        <v>2716</v>
      </c>
      <c r="T987" s="152">
        <v>46.498313209999999</v>
      </c>
      <c r="U987" s="152">
        <v>1.021297355</v>
      </c>
      <c r="V987" s="152">
        <v>18.591481689999998</v>
      </c>
      <c r="X987" s="152">
        <v>12.425289129999999</v>
      </c>
      <c r="AA987" s="152">
        <v>7.0942581520000001</v>
      </c>
      <c r="AB987" s="152">
        <v>0.21189815300000001</v>
      </c>
      <c r="AC987" s="152">
        <v>8.5978163930000004</v>
      </c>
      <c r="AD987" s="152">
        <v>2.6478580680000001</v>
      </c>
      <c r="AE987" s="152">
        <v>0.27972374</v>
      </c>
      <c r="AF987" s="152">
        <v>0.10239100900000001</v>
      </c>
      <c r="AJ987" s="152">
        <v>3.272297531</v>
      </c>
      <c r="AK987" s="156">
        <f t="shared" si="15"/>
        <v>7.3808787770000009E-2</v>
      </c>
      <c r="AL987" s="151">
        <v>738.08787770000004</v>
      </c>
      <c r="AN987" s="151">
        <v>1217.908185</v>
      </c>
      <c r="AO987" s="151">
        <v>436.56666999999999</v>
      </c>
      <c r="CP987" s="152">
        <v>0.162105575</v>
      </c>
      <c r="DC987" s="152">
        <v>39.074404999999999</v>
      </c>
      <c r="DF987" s="152">
        <v>21.277004999999999</v>
      </c>
      <c r="DG987" s="152">
        <v>40.829495000000001</v>
      </c>
      <c r="DH987" s="152">
        <v>0.14812</v>
      </c>
      <c r="DM987" s="152">
        <v>0.27384999999999998</v>
      </c>
      <c r="DO987" s="154">
        <v>77.378645030000001</v>
      </c>
      <c r="ED987" s="152">
        <v>49.644873619999998</v>
      </c>
      <c r="EE987" s="152">
        <v>0.83991685800000004</v>
      </c>
      <c r="EF987" s="152">
        <v>18.105077619999999</v>
      </c>
      <c r="EH987" s="152">
        <v>8.6813449269999996</v>
      </c>
      <c r="EK987" s="152">
        <v>0.16613956599999999</v>
      </c>
      <c r="EL987" s="152">
        <v>8.0589217869999992</v>
      </c>
      <c r="EM987" s="152">
        <v>10.85023792</v>
      </c>
      <c r="EO987" s="152">
        <v>2.2511128980000001</v>
      </c>
      <c r="EP987" s="152">
        <v>0.30967211500000003</v>
      </c>
      <c r="EQ987" s="152">
        <v>9.2702681999999995E-2</v>
      </c>
      <c r="ES987" s="152">
        <v>1</v>
      </c>
      <c r="FA987" s="152">
        <v>9.5619414079999991</v>
      </c>
      <c r="FB987" s="152">
        <v>0.48956722699999999</v>
      </c>
      <c r="FD987" s="152">
        <v>36.222887729999997</v>
      </c>
      <c r="FF987" s="152">
        <v>246.96648529999999</v>
      </c>
      <c r="FG987" s="152">
        <v>231.24567020000001</v>
      </c>
      <c r="FI987" s="152">
        <v>39.537434939999997</v>
      </c>
      <c r="FJ987" s="152">
        <v>83.384204510000004</v>
      </c>
      <c r="FK987" s="152">
        <v>72.855929759999995</v>
      </c>
      <c r="FL987" s="152">
        <v>76.765201919999996</v>
      </c>
      <c r="FM987" s="152">
        <v>18.357136010000001</v>
      </c>
      <c r="FP987" s="152">
        <v>6.5340049530000002</v>
      </c>
      <c r="FQ987" s="152">
        <v>285.37874640000001</v>
      </c>
      <c r="FR987" s="152">
        <v>15.725191179999999</v>
      </c>
      <c r="FS987" s="152">
        <v>39.417785340000002</v>
      </c>
      <c r="FT987" s="152">
        <v>1.256480145</v>
      </c>
      <c r="FX987" s="152">
        <v>0.52478215900000003</v>
      </c>
      <c r="FY987" s="152">
        <v>128.93093099999999</v>
      </c>
      <c r="FZ987" s="152">
        <v>3.1754782659999998</v>
      </c>
      <c r="GA987" s="152">
        <v>8.4077140979999996</v>
      </c>
      <c r="GB987" s="152">
        <v>1.2573026970000001</v>
      </c>
      <c r="GC987" s="152">
        <v>6.318152746</v>
      </c>
      <c r="GD987" s="152">
        <v>2.0001074999999999</v>
      </c>
      <c r="GE987" s="152">
        <v>0.78524829600000001</v>
      </c>
      <c r="GF987" s="152">
        <v>2.462063407</v>
      </c>
      <c r="GG987" s="152">
        <v>0.42354510400000001</v>
      </c>
      <c r="GH987" s="152">
        <v>2.7422512999999999</v>
      </c>
      <c r="GI987" s="152">
        <v>0.58183792199999995</v>
      </c>
      <c r="GJ987" s="152">
        <v>1.6043562549999999</v>
      </c>
      <c r="GL987" s="152">
        <v>1.5850493409999999</v>
      </c>
      <c r="GM987" s="152">
        <v>0.24224377699999999</v>
      </c>
      <c r="GN987" s="152">
        <v>1.1858096339999999</v>
      </c>
      <c r="GO987" s="152">
        <v>0.22299938599999999</v>
      </c>
      <c r="GS987" s="152">
        <v>2.6630111439999999</v>
      </c>
      <c r="GT987" s="152">
        <v>0.53528528399999997</v>
      </c>
      <c r="GU987" s="152">
        <v>0.29907278999999998</v>
      </c>
    </row>
    <row r="988" spans="1:203">
      <c r="A988" s="151">
        <v>6287</v>
      </c>
      <c r="B988" s="152" t="s">
        <v>2859</v>
      </c>
      <c r="C988" s="152" t="s">
        <v>2969</v>
      </c>
      <c r="D988" s="152" t="s">
        <v>2970</v>
      </c>
      <c r="E988" s="152" t="s">
        <v>3292</v>
      </c>
      <c r="F988" s="152" t="s">
        <v>9433</v>
      </c>
      <c r="G988" s="152" t="s">
        <v>9477</v>
      </c>
      <c r="H988" s="151">
        <v>311240</v>
      </c>
      <c r="L988" s="153" t="s">
        <v>3293</v>
      </c>
      <c r="M988" s="153" t="s">
        <v>3563</v>
      </c>
      <c r="N988" s="152" t="s">
        <v>3295</v>
      </c>
      <c r="P988" s="152">
        <v>52.836469999999998</v>
      </c>
      <c r="Q988" s="152">
        <v>-169.86749</v>
      </c>
      <c r="R988" s="152" t="s">
        <v>2949</v>
      </c>
      <c r="S988" s="152" t="s">
        <v>2716</v>
      </c>
      <c r="T988" s="152">
        <v>47.631087270000002</v>
      </c>
      <c r="U988" s="152">
        <v>1.1574057179999999</v>
      </c>
      <c r="V988" s="152">
        <v>17.839010460000001</v>
      </c>
      <c r="X988" s="152">
        <v>11.947896549999999</v>
      </c>
      <c r="AA988" s="152">
        <v>7.0507323299999998</v>
      </c>
      <c r="AB988" s="152">
        <v>0.21643870200000001</v>
      </c>
      <c r="AC988" s="152">
        <v>7.9724712609999999</v>
      </c>
      <c r="AD988" s="152">
        <v>2.8703163759999999</v>
      </c>
      <c r="AE988" s="152">
        <v>0.29768348900000002</v>
      </c>
      <c r="AF988" s="152">
        <v>0.119222092</v>
      </c>
      <c r="AJ988" s="152">
        <v>3.0865348720000001</v>
      </c>
      <c r="AK988" s="156">
        <f t="shared" si="15"/>
        <v>0.101253519</v>
      </c>
      <c r="AL988" s="151">
        <v>1012.5351899999999</v>
      </c>
      <c r="AN988" s="151">
        <v>1549.999288</v>
      </c>
      <c r="AO988" s="151">
        <v>455.05</v>
      </c>
      <c r="AQ988" s="152">
        <v>10.991193000000001</v>
      </c>
      <c r="AW988" s="152">
        <v>26.433746419999999</v>
      </c>
      <c r="AY988" s="151">
        <v>235.4740358</v>
      </c>
      <c r="AZ988" s="152">
        <v>16.004528740000001</v>
      </c>
      <c r="BA988" s="152">
        <v>36.574858720000002</v>
      </c>
      <c r="BB988" s="152">
        <v>23.085917760000001</v>
      </c>
      <c r="BC988" s="152">
        <v>76.487152480000006</v>
      </c>
      <c r="BD988" s="152">
        <v>98.144266200000004</v>
      </c>
      <c r="BG988" s="152">
        <v>5.5878160110000001</v>
      </c>
      <c r="BH988" s="152">
        <v>344.89881739999998</v>
      </c>
      <c r="BI988" s="152">
        <v>21.020496810000001</v>
      </c>
      <c r="BJ988" s="152">
        <v>55.688413310000001</v>
      </c>
      <c r="BK988" s="152">
        <v>1.748456708</v>
      </c>
      <c r="BN988" s="152">
        <v>0.34428893700000002</v>
      </c>
      <c r="BO988" s="152">
        <v>130.282963</v>
      </c>
      <c r="BP988" s="152">
        <v>4.2933954959999996</v>
      </c>
      <c r="BQ988" s="152">
        <v>10.942089790000001</v>
      </c>
      <c r="BS988" s="152">
        <v>9.1430912259999992</v>
      </c>
      <c r="BT988" s="152">
        <v>2.643422121</v>
      </c>
      <c r="BU988" s="152">
        <v>1.0578199779999999</v>
      </c>
      <c r="BV988" s="152">
        <v>3.184123257</v>
      </c>
      <c r="BX988" s="152">
        <v>3.4782530710000001</v>
      </c>
      <c r="BZ988" s="152">
        <v>1.9289643590000001</v>
      </c>
      <c r="CB988" s="152">
        <v>2.004712949</v>
      </c>
      <c r="CC988" s="152">
        <v>0.33316229400000003</v>
      </c>
      <c r="CH988" s="152">
        <v>1.9197282870000001</v>
      </c>
      <c r="CJ988" s="152">
        <v>0.30497101300000001</v>
      </c>
      <c r="CK988" s="152">
        <v>0.233378533</v>
      </c>
      <c r="CP988" s="152">
        <v>0.162105575</v>
      </c>
      <c r="DC988" s="152">
        <v>37.985050000000001</v>
      </c>
      <c r="DF988" s="152">
        <v>21.339970000000001</v>
      </c>
      <c r="DG988" s="152">
        <v>41.624470000000002</v>
      </c>
      <c r="DH988" s="152">
        <v>0.15046999999999999</v>
      </c>
      <c r="DM988" s="152">
        <v>0.29981999999999998</v>
      </c>
      <c r="DO988" s="154">
        <v>77.663145299999996</v>
      </c>
      <c r="ED988" s="152">
        <v>49.644873619999998</v>
      </c>
      <c r="EE988" s="152">
        <v>0.83991685800000004</v>
      </c>
      <c r="EF988" s="152">
        <v>18.105077619999999</v>
      </c>
      <c r="EH988" s="152">
        <v>8.6813449269999996</v>
      </c>
      <c r="EK988" s="152">
        <v>0.16613956599999999</v>
      </c>
      <c r="EL988" s="152">
        <v>8.0589217869999992</v>
      </c>
      <c r="EM988" s="152">
        <v>10.85023792</v>
      </c>
      <c r="EO988" s="152">
        <v>2.2511128980000001</v>
      </c>
      <c r="EP988" s="152">
        <v>0.30967211500000003</v>
      </c>
      <c r="EQ988" s="152">
        <v>9.2702681999999995E-2</v>
      </c>
      <c r="ES988" s="152">
        <v>1</v>
      </c>
      <c r="FA988" s="152">
        <v>9.5619414079999991</v>
      </c>
      <c r="FB988" s="152">
        <v>0.48956722699999999</v>
      </c>
      <c r="FD988" s="152">
        <v>36.222887729999997</v>
      </c>
      <c r="FF988" s="152">
        <v>246.96648529999999</v>
      </c>
      <c r="FG988" s="152">
        <v>231.24567020000001</v>
      </c>
      <c r="FI988" s="152">
        <v>39.537434939999997</v>
      </c>
      <c r="FJ988" s="152">
        <v>83.384204510000004</v>
      </c>
      <c r="FK988" s="152">
        <v>72.855929759999995</v>
      </c>
      <c r="FL988" s="152">
        <v>76.765201919999996</v>
      </c>
      <c r="FM988" s="152">
        <v>18.357136010000001</v>
      </c>
      <c r="FP988" s="152">
        <v>6.5340049530000002</v>
      </c>
      <c r="FQ988" s="152">
        <v>285.37874640000001</v>
      </c>
      <c r="FR988" s="152">
        <v>15.725191179999999</v>
      </c>
      <c r="FS988" s="152">
        <v>39.417785340000002</v>
      </c>
      <c r="FT988" s="152">
        <v>1.256480145</v>
      </c>
      <c r="FX988" s="152">
        <v>0.52478215900000003</v>
      </c>
      <c r="FY988" s="152">
        <v>128.93093099999999</v>
      </c>
      <c r="FZ988" s="152">
        <v>3.1754782659999998</v>
      </c>
      <c r="GA988" s="152">
        <v>8.4077140979999996</v>
      </c>
      <c r="GB988" s="152">
        <v>1.2573026970000001</v>
      </c>
      <c r="GC988" s="152">
        <v>6.318152746</v>
      </c>
      <c r="GD988" s="152">
        <v>2.0001074999999999</v>
      </c>
      <c r="GE988" s="152">
        <v>0.78524829600000001</v>
      </c>
      <c r="GF988" s="152">
        <v>2.462063407</v>
      </c>
      <c r="GG988" s="152">
        <v>0.42354510400000001</v>
      </c>
      <c r="GH988" s="152">
        <v>2.7422512999999999</v>
      </c>
      <c r="GI988" s="152">
        <v>0.58183792199999995</v>
      </c>
      <c r="GJ988" s="152">
        <v>1.6043562549999999</v>
      </c>
      <c r="GL988" s="152">
        <v>1.5850493409999999</v>
      </c>
      <c r="GM988" s="152">
        <v>0.24224377699999999</v>
      </c>
      <c r="GN988" s="152">
        <v>1.1858096339999999</v>
      </c>
      <c r="GO988" s="152">
        <v>0.22299938599999999</v>
      </c>
      <c r="GS988" s="152">
        <v>2.6630111439999999</v>
      </c>
      <c r="GT988" s="152">
        <v>0.53528528399999997</v>
      </c>
      <c r="GU988" s="152">
        <v>0.29907278999999998</v>
      </c>
    </row>
    <row r="989" spans="1:203">
      <c r="A989" s="151">
        <v>6288</v>
      </c>
      <c r="B989" s="152" t="s">
        <v>2859</v>
      </c>
      <c r="C989" s="152" t="s">
        <v>2969</v>
      </c>
      <c r="D989" s="152" t="s">
        <v>2970</v>
      </c>
      <c r="E989" s="152" t="s">
        <v>3292</v>
      </c>
      <c r="F989" s="152" t="s">
        <v>9434</v>
      </c>
      <c r="G989" s="152" t="s">
        <v>9477</v>
      </c>
      <c r="H989" s="151">
        <v>311240</v>
      </c>
      <c r="L989" s="153" t="s">
        <v>3293</v>
      </c>
      <c r="M989" s="153" t="s">
        <v>3938</v>
      </c>
      <c r="N989" s="152" t="s">
        <v>3295</v>
      </c>
      <c r="P989" s="152">
        <v>52.836469999999998</v>
      </c>
      <c r="Q989" s="152">
        <v>-169.86749</v>
      </c>
      <c r="R989" s="152" t="s">
        <v>2949</v>
      </c>
      <c r="S989" s="152" t="s">
        <v>2716</v>
      </c>
      <c r="T989" s="152">
        <v>48.73343577</v>
      </c>
      <c r="U989" s="152">
        <v>0.89236363500000004</v>
      </c>
      <c r="V989" s="152">
        <v>19.80174607</v>
      </c>
      <c r="X989" s="152">
        <v>6.5465777349999996</v>
      </c>
      <c r="AA989" s="152">
        <v>5.2058986989999996</v>
      </c>
      <c r="AB989" s="152">
        <v>0.11174158200000001</v>
      </c>
      <c r="AC989" s="152">
        <v>13.02391982</v>
      </c>
      <c r="AD989" s="152">
        <v>2.3568222319999999</v>
      </c>
      <c r="AE989" s="152">
        <v>0.34359421400000001</v>
      </c>
      <c r="AF989" s="152">
        <v>0.13638924299999999</v>
      </c>
      <c r="AJ989" s="152">
        <v>3.804398205</v>
      </c>
      <c r="AK989" s="156">
        <f t="shared" si="15"/>
        <v>7.9559723759999992E-2</v>
      </c>
      <c r="AL989" s="151">
        <v>795.59723759999997</v>
      </c>
      <c r="AN989" s="151">
        <v>1931.5229300000001</v>
      </c>
      <c r="AO989" s="151">
        <v>769.8</v>
      </c>
      <c r="CP989" s="152">
        <v>0.162105575</v>
      </c>
      <c r="DC989" s="152">
        <v>41.00311</v>
      </c>
      <c r="DF989" s="152">
        <v>12.31737</v>
      </c>
      <c r="DG989" s="152">
        <v>48.309600000000003</v>
      </c>
      <c r="DH989" s="152">
        <v>0.16349</v>
      </c>
      <c r="DM989" s="152">
        <v>0.20626</v>
      </c>
      <c r="DO989" s="154">
        <v>87.486279519999997</v>
      </c>
      <c r="ED989" s="152">
        <v>49.644873619999998</v>
      </c>
      <c r="EE989" s="152">
        <v>0.83991685800000004</v>
      </c>
      <c r="EF989" s="152">
        <v>18.105077619999999</v>
      </c>
      <c r="EH989" s="152">
        <v>8.6813449269999996</v>
      </c>
      <c r="EK989" s="152">
        <v>0.16613956599999999</v>
      </c>
      <c r="EL989" s="152">
        <v>8.0589217869999992</v>
      </c>
      <c r="EM989" s="152">
        <v>10.85023792</v>
      </c>
      <c r="EO989" s="152">
        <v>2.2511128980000001</v>
      </c>
      <c r="EP989" s="152">
        <v>0.30967211500000003</v>
      </c>
      <c r="EQ989" s="152">
        <v>9.2702681999999995E-2</v>
      </c>
      <c r="ES989" s="152">
        <v>1</v>
      </c>
      <c r="FA989" s="152">
        <v>9.5619414079999991</v>
      </c>
      <c r="FB989" s="152">
        <v>0.48956722699999999</v>
      </c>
      <c r="FD989" s="152">
        <v>36.222887729999997</v>
      </c>
      <c r="FF989" s="152">
        <v>246.96648529999999</v>
      </c>
      <c r="FG989" s="152">
        <v>231.24567020000001</v>
      </c>
      <c r="FI989" s="152">
        <v>39.537434939999997</v>
      </c>
      <c r="FJ989" s="152">
        <v>83.384204510000004</v>
      </c>
      <c r="FK989" s="152">
        <v>72.855929759999995</v>
      </c>
      <c r="FL989" s="152">
        <v>76.765201919999996</v>
      </c>
      <c r="FM989" s="152">
        <v>18.357136010000001</v>
      </c>
      <c r="FP989" s="152">
        <v>6.5340049530000002</v>
      </c>
      <c r="FQ989" s="152">
        <v>285.37874640000001</v>
      </c>
      <c r="FR989" s="152">
        <v>15.725191179999999</v>
      </c>
      <c r="FS989" s="152">
        <v>39.417785340000002</v>
      </c>
      <c r="FT989" s="152">
        <v>1.256480145</v>
      </c>
      <c r="FX989" s="152">
        <v>0.52478215900000003</v>
      </c>
      <c r="FY989" s="152">
        <v>128.93093099999999</v>
      </c>
      <c r="FZ989" s="152">
        <v>3.1754782659999998</v>
      </c>
      <c r="GA989" s="152">
        <v>8.4077140979999996</v>
      </c>
      <c r="GB989" s="152">
        <v>1.2573026970000001</v>
      </c>
      <c r="GC989" s="152">
        <v>6.318152746</v>
      </c>
      <c r="GD989" s="152">
        <v>2.0001074999999999</v>
      </c>
      <c r="GE989" s="152">
        <v>0.78524829600000001</v>
      </c>
      <c r="GF989" s="152">
        <v>2.462063407</v>
      </c>
      <c r="GG989" s="152">
        <v>0.42354510400000001</v>
      </c>
      <c r="GH989" s="152">
        <v>2.7422512999999999</v>
      </c>
      <c r="GI989" s="152">
        <v>0.58183792199999995</v>
      </c>
      <c r="GJ989" s="152">
        <v>1.6043562549999999</v>
      </c>
      <c r="GL989" s="152">
        <v>1.5850493409999999</v>
      </c>
      <c r="GM989" s="152">
        <v>0.24224377699999999</v>
      </c>
      <c r="GN989" s="152">
        <v>1.1858096339999999</v>
      </c>
      <c r="GO989" s="152">
        <v>0.22299938599999999</v>
      </c>
      <c r="GS989" s="152">
        <v>2.6630111439999999</v>
      </c>
      <c r="GT989" s="152">
        <v>0.53528528399999997</v>
      </c>
      <c r="GU989" s="152">
        <v>0.29907278999999998</v>
      </c>
    </row>
    <row r="990" spans="1:203">
      <c r="A990" s="151">
        <v>6289</v>
      </c>
      <c r="B990" s="152" t="s">
        <v>2859</v>
      </c>
      <c r="C990" s="152" t="s">
        <v>2969</v>
      </c>
      <c r="D990" s="152" t="s">
        <v>2970</v>
      </c>
      <c r="E990" s="152" t="s">
        <v>3292</v>
      </c>
      <c r="F990" s="152" t="s">
        <v>9435</v>
      </c>
      <c r="G990" s="152" t="s">
        <v>9477</v>
      </c>
      <c r="H990" s="151">
        <v>311240</v>
      </c>
      <c r="L990" s="153" t="s">
        <v>3293</v>
      </c>
      <c r="M990" s="153" t="s">
        <v>3673</v>
      </c>
      <c r="N990" s="152" t="s">
        <v>3295</v>
      </c>
      <c r="P990" s="152">
        <v>52.836469999999998</v>
      </c>
      <c r="Q990" s="152">
        <v>-169.86749</v>
      </c>
      <c r="R990" s="152" t="s">
        <v>2949</v>
      </c>
      <c r="S990" s="152" t="s">
        <v>2716</v>
      </c>
      <c r="T990" s="152">
        <v>47.9966632</v>
      </c>
      <c r="U990" s="152">
        <v>1.130041152</v>
      </c>
      <c r="V990" s="152">
        <v>18.784577559999999</v>
      </c>
      <c r="X990" s="152">
        <v>12.7733407</v>
      </c>
      <c r="AA990" s="152">
        <v>4.9644335320000001</v>
      </c>
      <c r="AB990" s="152">
        <v>0.21198455599999999</v>
      </c>
      <c r="AC990" s="152">
        <v>8.5030840859999994</v>
      </c>
      <c r="AD990" s="152">
        <v>3.191937765</v>
      </c>
      <c r="AE990" s="152">
        <v>0.31116986000000002</v>
      </c>
      <c r="AF990" s="152">
        <v>0.11260220999999999</v>
      </c>
      <c r="AJ990" s="152">
        <v>3.3500590460000002</v>
      </c>
      <c r="AK990" s="156">
        <f t="shared" si="15"/>
        <v>6.1017064570000001E-2</v>
      </c>
      <c r="AL990" s="151">
        <v>610.17064570000002</v>
      </c>
      <c r="AN990" s="151">
        <v>1298.273674</v>
      </c>
      <c r="AO990" s="151">
        <v>456.85</v>
      </c>
      <c r="CP990" s="152">
        <v>0.162105575</v>
      </c>
      <c r="DC990" s="152">
        <v>39.628843330000002</v>
      </c>
      <c r="DF990" s="152">
        <v>22.201013329999999</v>
      </c>
      <c r="DG990" s="152">
        <v>39.249063329999998</v>
      </c>
      <c r="DH990" s="152">
        <v>0.14228666700000001</v>
      </c>
      <c r="DM990" s="152">
        <v>0.32155666700000002</v>
      </c>
      <c r="DO990" s="154">
        <v>75.911369500000006</v>
      </c>
      <c r="ED990" s="152">
        <v>49.644873619999998</v>
      </c>
      <c r="EE990" s="152">
        <v>0.83991685800000004</v>
      </c>
      <c r="EF990" s="152">
        <v>18.105077619999999</v>
      </c>
      <c r="EH990" s="152">
        <v>8.6813449269999996</v>
      </c>
      <c r="EK990" s="152">
        <v>0.16613956599999999</v>
      </c>
      <c r="EL990" s="152">
        <v>8.0589217869999992</v>
      </c>
      <c r="EM990" s="152">
        <v>10.85023792</v>
      </c>
      <c r="EO990" s="152">
        <v>2.2511128980000001</v>
      </c>
      <c r="EP990" s="152">
        <v>0.30967211500000003</v>
      </c>
      <c r="EQ990" s="152">
        <v>9.2702681999999995E-2</v>
      </c>
      <c r="ES990" s="152">
        <v>1</v>
      </c>
      <c r="FA990" s="152">
        <v>9.5619414079999991</v>
      </c>
      <c r="FB990" s="152">
        <v>0.48956722699999999</v>
      </c>
      <c r="FD990" s="152">
        <v>36.222887729999997</v>
      </c>
      <c r="FF990" s="152">
        <v>246.96648529999999</v>
      </c>
      <c r="FG990" s="152">
        <v>231.24567020000001</v>
      </c>
      <c r="FI990" s="152">
        <v>39.537434939999997</v>
      </c>
      <c r="FJ990" s="152">
        <v>83.384204510000004</v>
      </c>
      <c r="FK990" s="152">
        <v>72.855929759999995</v>
      </c>
      <c r="FL990" s="152">
        <v>76.765201919999996</v>
      </c>
      <c r="FM990" s="152">
        <v>18.357136010000001</v>
      </c>
      <c r="FP990" s="152">
        <v>6.5340049530000002</v>
      </c>
      <c r="FQ990" s="152">
        <v>285.37874640000001</v>
      </c>
      <c r="FR990" s="152">
        <v>15.725191179999999</v>
      </c>
      <c r="FS990" s="152">
        <v>39.417785340000002</v>
      </c>
      <c r="FT990" s="152">
        <v>1.256480145</v>
      </c>
      <c r="FX990" s="152">
        <v>0.52478215900000003</v>
      </c>
      <c r="FY990" s="152">
        <v>128.93093099999999</v>
      </c>
      <c r="FZ990" s="152">
        <v>3.1754782659999998</v>
      </c>
      <c r="GA990" s="152">
        <v>8.4077140979999996</v>
      </c>
      <c r="GB990" s="152">
        <v>1.2573026970000001</v>
      </c>
      <c r="GC990" s="152">
        <v>6.318152746</v>
      </c>
      <c r="GD990" s="152">
        <v>2.0001074999999999</v>
      </c>
      <c r="GE990" s="152">
        <v>0.78524829600000001</v>
      </c>
      <c r="GF990" s="152">
        <v>2.462063407</v>
      </c>
      <c r="GG990" s="152">
        <v>0.42354510400000001</v>
      </c>
      <c r="GH990" s="152">
        <v>2.7422512999999999</v>
      </c>
      <c r="GI990" s="152">
        <v>0.58183792199999995</v>
      </c>
      <c r="GJ990" s="152">
        <v>1.6043562549999999</v>
      </c>
      <c r="GL990" s="152">
        <v>1.5850493409999999</v>
      </c>
      <c r="GM990" s="152">
        <v>0.24224377699999999</v>
      </c>
      <c r="GN990" s="152">
        <v>1.1858096339999999</v>
      </c>
      <c r="GO990" s="152">
        <v>0.22299938599999999</v>
      </c>
      <c r="GS990" s="152">
        <v>2.6630111439999999</v>
      </c>
      <c r="GT990" s="152">
        <v>0.53528528399999997</v>
      </c>
      <c r="GU990" s="152">
        <v>0.29907278999999998</v>
      </c>
    </row>
    <row r="991" spans="1:203">
      <c r="A991" s="151">
        <v>6290</v>
      </c>
      <c r="B991" s="152" t="s">
        <v>2859</v>
      </c>
      <c r="C991" s="152" t="s">
        <v>2969</v>
      </c>
      <c r="D991" s="152" t="s">
        <v>2970</v>
      </c>
      <c r="E991" s="152" t="s">
        <v>3292</v>
      </c>
      <c r="F991" s="152" t="s">
        <v>9436</v>
      </c>
      <c r="G991" s="152" t="s">
        <v>9477</v>
      </c>
      <c r="H991" s="151">
        <v>311240</v>
      </c>
      <c r="L991" s="153" t="s">
        <v>3293</v>
      </c>
      <c r="M991" s="153" t="s">
        <v>3587</v>
      </c>
      <c r="N991" s="152" t="s">
        <v>3295</v>
      </c>
      <c r="P991" s="152">
        <v>52.836469999999998</v>
      </c>
      <c r="Q991" s="152">
        <v>-169.86749</v>
      </c>
      <c r="R991" s="152" t="s">
        <v>2949</v>
      </c>
      <c r="S991" s="152" t="s">
        <v>2716</v>
      </c>
      <c r="T991" s="152">
        <v>47.702283710000003</v>
      </c>
      <c r="U991" s="152">
        <v>0.97071013100000003</v>
      </c>
      <c r="V991" s="152">
        <v>17.577531799999999</v>
      </c>
      <c r="X991" s="152">
        <v>12.4272346</v>
      </c>
      <c r="AA991" s="152">
        <v>6.4418523929999996</v>
      </c>
      <c r="AB991" s="152">
        <v>0.21941165900000001</v>
      </c>
      <c r="AC991" s="152">
        <v>8.3574296130000008</v>
      </c>
      <c r="AD991" s="152">
        <v>2.6983214879999999</v>
      </c>
      <c r="AE991" s="152">
        <v>0.26674176999999999</v>
      </c>
      <c r="AF991" s="152">
        <v>0.11187459299999999</v>
      </c>
      <c r="AJ991" s="152">
        <v>2.129682506</v>
      </c>
      <c r="AK991" s="156">
        <f t="shared" si="15"/>
        <v>6.1226159559999993E-2</v>
      </c>
      <c r="AL991" s="151">
        <v>612.26159559999996</v>
      </c>
      <c r="AN991" s="151">
        <v>1184.502639</v>
      </c>
      <c r="AO991" s="151">
        <v>434.55</v>
      </c>
      <c r="CP991" s="152">
        <v>0.162105575</v>
      </c>
      <c r="DC991" s="152">
        <v>39.595435000000002</v>
      </c>
      <c r="DF991" s="152">
        <v>20.807054999999998</v>
      </c>
      <c r="DG991" s="152">
        <v>40.25177</v>
      </c>
      <c r="DH991" s="152">
        <v>0.14014499999999999</v>
      </c>
      <c r="DM991" s="152">
        <v>0.30059999999999998</v>
      </c>
      <c r="DO991" s="154">
        <v>77.521199080000002</v>
      </c>
      <c r="ED991" s="152">
        <v>49.644873619999998</v>
      </c>
      <c r="EE991" s="152">
        <v>0.83991685800000004</v>
      </c>
      <c r="EF991" s="152">
        <v>18.105077619999999</v>
      </c>
      <c r="EH991" s="152">
        <v>8.6813449269999996</v>
      </c>
      <c r="EK991" s="152">
        <v>0.16613956599999999</v>
      </c>
      <c r="EL991" s="152">
        <v>8.0589217869999992</v>
      </c>
      <c r="EM991" s="152">
        <v>10.85023792</v>
      </c>
      <c r="EO991" s="152">
        <v>2.2511128980000001</v>
      </c>
      <c r="EP991" s="152">
        <v>0.30967211500000003</v>
      </c>
      <c r="EQ991" s="152">
        <v>9.2702681999999995E-2</v>
      </c>
      <c r="ES991" s="152">
        <v>1</v>
      </c>
      <c r="FA991" s="152">
        <v>9.5619414079999991</v>
      </c>
      <c r="FB991" s="152">
        <v>0.48956722699999999</v>
      </c>
      <c r="FD991" s="152">
        <v>36.222887729999997</v>
      </c>
      <c r="FF991" s="152">
        <v>246.96648529999999</v>
      </c>
      <c r="FG991" s="152">
        <v>231.24567020000001</v>
      </c>
      <c r="FI991" s="152">
        <v>39.537434939999997</v>
      </c>
      <c r="FJ991" s="152">
        <v>83.384204510000004</v>
      </c>
      <c r="FK991" s="152">
        <v>72.855929759999995</v>
      </c>
      <c r="FL991" s="152">
        <v>76.765201919999996</v>
      </c>
      <c r="FM991" s="152">
        <v>18.357136010000001</v>
      </c>
      <c r="FP991" s="152">
        <v>6.5340049530000002</v>
      </c>
      <c r="FQ991" s="152">
        <v>285.37874640000001</v>
      </c>
      <c r="FR991" s="152">
        <v>15.725191179999999</v>
      </c>
      <c r="FS991" s="152">
        <v>39.417785340000002</v>
      </c>
      <c r="FT991" s="152">
        <v>1.256480145</v>
      </c>
      <c r="FX991" s="152">
        <v>0.52478215900000003</v>
      </c>
      <c r="FY991" s="152">
        <v>128.93093099999999</v>
      </c>
      <c r="FZ991" s="152">
        <v>3.1754782659999998</v>
      </c>
      <c r="GA991" s="152">
        <v>8.4077140979999996</v>
      </c>
      <c r="GB991" s="152">
        <v>1.2573026970000001</v>
      </c>
      <c r="GC991" s="152">
        <v>6.318152746</v>
      </c>
      <c r="GD991" s="152">
        <v>2.0001074999999999</v>
      </c>
      <c r="GE991" s="152">
        <v>0.78524829600000001</v>
      </c>
      <c r="GF991" s="152">
        <v>2.462063407</v>
      </c>
      <c r="GG991" s="152">
        <v>0.42354510400000001</v>
      </c>
      <c r="GH991" s="152">
        <v>2.7422512999999999</v>
      </c>
      <c r="GI991" s="152">
        <v>0.58183792199999995</v>
      </c>
      <c r="GJ991" s="152">
        <v>1.6043562549999999</v>
      </c>
      <c r="GL991" s="152">
        <v>1.5850493409999999</v>
      </c>
      <c r="GM991" s="152">
        <v>0.24224377699999999</v>
      </c>
      <c r="GN991" s="152">
        <v>1.1858096339999999</v>
      </c>
      <c r="GO991" s="152">
        <v>0.22299938599999999</v>
      </c>
      <c r="GS991" s="152">
        <v>2.6630111439999999</v>
      </c>
      <c r="GT991" s="152">
        <v>0.53528528399999997</v>
      </c>
      <c r="GU991" s="152">
        <v>0.29907278999999998</v>
      </c>
    </row>
    <row r="992" spans="1:203">
      <c r="A992" s="151">
        <v>6291</v>
      </c>
      <c r="B992" s="152" t="s">
        <v>2859</v>
      </c>
      <c r="C992" s="152" t="s">
        <v>2969</v>
      </c>
      <c r="D992" s="152" t="s">
        <v>2970</v>
      </c>
      <c r="E992" s="152" t="s">
        <v>3292</v>
      </c>
      <c r="F992" s="152" t="s">
        <v>9437</v>
      </c>
      <c r="G992" s="152" t="s">
        <v>9477</v>
      </c>
      <c r="H992" s="151">
        <v>311240</v>
      </c>
      <c r="L992" s="153" t="s">
        <v>3293</v>
      </c>
      <c r="M992" s="153" t="s">
        <v>3412</v>
      </c>
      <c r="N992" s="152" t="s">
        <v>3295</v>
      </c>
      <c r="P992" s="152">
        <v>52.836469999999998</v>
      </c>
      <c r="Q992" s="152">
        <v>-169.86749</v>
      </c>
      <c r="R992" s="152" t="s">
        <v>2949</v>
      </c>
      <c r="S992" s="152" t="s">
        <v>2716</v>
      </c>
      <c r="T992" s="152">
        <v>47.120369480000001</v>
      </c>
      <c r="U992" s="152">
        <v>1.166951922</v>
      </c>
      <c r="V992" s="152">
        <v>19.724555909999999</v>
      </c>
      <c r="X992" s="152">
        <v>11.37569847</v>
      </c>
      <c r="AA992" s="152">
        <v>5.3417153839999996</v>
      </c>
      <c r="AB992" s="152">
        <v>0.186167789</v>
      </c>
      <c r="AC992" s="152">
        <v>9.2197354960000002</v>
      </c>
      <c r="AD992" s="152">
        <v>2.7668921599999998</v>
      </c>
      <c r="AE992" s="152">
        <v>0.28705709200000001</v>
      </c>
      <c r="AF992" s="152">
        <v>0.115152038</v>
      </c>
      <c r="AJ992" s="152">
        <v>3.5235975900000001</v>
      </c>
      <c r="AK992" s="156">
        <f t="shared" si="15"/>
        <v>7.1405490180000003E-2</v>
      </c>
      <c r="AL992" s="151">
        <v>714.05490180000004</v>
      </c>
      <c r="AN992" s="151">
        <v>1166.864916</v>
      </c>
      <c r="AO992" s="151">
        <v>414.7</v>
      </c>
      <c r="CP992" s="152">
        <v>0.162105575</v>
      </c>
      <c r="DC992" s="152">
        <v>39.616484999999997</v>
      </c>
      <c r="DF992" s="152">
        <v>19.671074999999998</v>
      </c>
      <c r="DG992" s="152">
        <v>42.033565000000003</v>
      </c>
      <c r="DH992" s="152">
        <v>0.12732499999999999</v>
      </c>
      <c r="DM992" s="152">
        <v>0.27024999999999999</v>
      </c>
      <c r="DO992" s="154">
        <v>79.205425559999995</v>
      </c>
      <c r="ED992" s="152">
        <v>49.644873619999998</v>
      </c>
      <c r="EE992" s="152">
        <v>0.83991685800000004</v>
      </c>
      <c r="EF992" s="152">
        <v>18.105077619999999</v>
      </c>
      <c r="EH992" s="152">
        <v>8.6813449269999996</v>
      </c>
      <c r="EK992" s="152">
        <v>0.16613956599999999</v>
      </c>
      <c r="EL992" s="152">
        <v>8.0589217869999992</v>
      </c>
      <c r="EM992" s="152">
        <v>10.85023792</v>
      </c>
      <c r="EO992" s="152">
        <v>2.2511128980000001</v>
      </c>
      <c r="EP992" s="152">
        <v>0.30967211500000003</v>
      </c>
      <c r="EQ992" s="152">
        <v>9.2702681999999995E-2</v>
      </c>
      <c r="ES992" s="152">
        <v>1</v>
      </c>
      <c r="FA992" s="152">
        <v>9.5619414079999991</v>
      </c>
      <c r="FB992" s="152">
        <v>0.48956722699999999</v>
      </c>
      <c r="FD992" s="152">
        <v>36.222887729999997</v>
      </c>
      <c r="FF992" s="152">
        <v>246.96648529999999</v>
      </c>
      <c r="FG992" s="152">
        <v>231.24567020000001</v>
      </c>
      <c r="FI992" s="152">
        <v>39.537434939999997</v>
      </c>
      <c r="FJ992" s="152">
        <v>83.384204510000004</v>
      </c>
      <c r="FK992" s="152">
        <v>72.855929759999995</v>
      </c>
      <c r="FL992" s="152">
        <v>76.765201919999996</v>
      </c>
      <c r="FM992" s="152">
        <v>18.357136010000001</v>
      </c>
      <c r="FP992" s="152">
        <v>6.5340049530000002</v>
      </c>
      <c r="FQ992" s="152">
        <v>285.37874640000001</v>
      </c>
      <c r="FR992" s="152">
        <v>15.725191179999999</v>
      </c>
      <c r="FS992" s="152">
        <v>39.417785340000002</v>
      </c>
      <c r="FT992" s="152">
        <v>1.256480145</v>
      </c>
      <c r="FX992" s="152">
        <v>0.52478215900000003</v>
      </c>
      <c r="FY992" s="152">
        <v>128.93093099999999</v>
      </c>
      <c r="FZ992" s="152">
        <v>3.1754782659999998</v>
      </c>
      <c r="GA992" s="152">
        <v>8.4077140979999996</v>
      </c>
      <c r="GB992" s="152">
        <v>1.2573026970000001</v>
      </c>
      <c r="GC992" s="152">
        <v>6.318152746</v>
      </c>
      <c r="GD992" s="152">
        <v>2.0001074999999999</v>
      </c>
      <c r="GE992" s="152">
        <v>0.78524829600000001</v>
      </c>
      <c r="GF992" s="152">
        <v>2.462063407</v>
      </c>
      <c r="GG992" s="152">
        <v>0.42354510400000001</v>
      </c>
      <c r="GH992" s="152">
        <v>2.7422512999999999</v>
      </c>
      <c r="GI992" s="152">
        <v>0.58183792199999995</v>
      </c>
      <c r="GJ992" s="152">
        <v>1.6043562549999999</v>
      </c>
      <c r="GL992" s="152">
        <v>1.5850493409999999</v>
      </c>
      <c r="GM992" s="152">
        <v>0.24224377699999999</v>
      </c>
      <c r="GN992" s="152">
        <v>1.1858096339999999</v>
      </c>
      <c r="GO992" s="152">
        <v>0.22299938599999999</v>
      </c>
      <c r="GS992" s="152">
        <v>2.6630111439999999</v>
      </c>
      <c r="GT992" s="152">
        <v>0.53528528399999997</v>
      </c>
      <c r="GU992" s="152">
        <v>0.29907278999999998</v>
      </c>
    </row>
    <row r="993" spans="1:203">
      <c r="A993" s="151">
        <v>6292</v>
      </c>
      <c r="B993" s="152" t="s">
        <v>2859</v>
      </c>
      <c r="C993" s="152" t="s">
        <v>2969</v>
      </c>
      <c r="D993" s="152" t="s">
        <v>2970</v>
      </c>
      <c r="E993" s="152" t="s">
        <v>3292</v>
      </c>
      <c r="F993" s="152" t="s">
        <v>9438</v>
      </c>
      <c r="G993" s="152" t="s">
        <v>9477</v>
      </c>
      <c r="H993" s="151">
        <v>311240</v>
      </c>
      <c r="L993" s="153" t="s">
        <v>3293</v>
      </c>
      <c r="M993" s="153" t="s">
        <v>3534</v>
      </c>
      <c r="N993" s="152" t="s">
        <v>3295</v>
      </c>
      <c r="P993" s="152">
        <v>52.836469999999998</v>
      </c>
      <c r="Q993" s="152">
        <v>-169.86749</v>
      </c>
      <c r="R993" s="152" t="s">
        <v>2949</v>
      </c>
      <c r="S993" s="152" t="s">
        <v>2716</v>
      </c>
      <c r="T993" s="152">
        <v>47.546337540000003</v>
      </c>
      <c r="U993" s="152">
        <v>0.82231094699999996</v>
      </c>
      <c r="V993" s="152">
        <v>18.004578899999998</v>
      </c>
      <c r="X993" s="152">
        <v>8.3401520599999994</v>
      </c>
      <c r="AA993" s="152">
        <v>7.5537178770000004</v>
      </c>
      <c r="AB993" s="152">
        <v>0.157207023</v>
      </c>
      <c r="AC993" s="152">
        <v>11.24177141</v>
      </c>
      <c r="AD993" s="152">
        <v>2.2785054580000002</v>
      </c>
      <c r="AE993" s="152">
        <v>0.32831951100000001</v>
      </c>
      <c r="AF993" s="152">
        <v>0.12607262499999999</v>
      </c>
      <c r="AJ993" s="152">
        <v>3.052051895</v>
      </c>
      <c r="AK993" s="156">
        <f t="shared" si="15"/>
        <v>5.6413769409999995E-2</v>
      </c>
      <c r="AL993" s="151">
        <v>564.13769409999998</v>
      </c>
      <c r="AN993" s="151">
        <v>1680.292886</v>
      </c>
      <c r="AO993" s="151">
        <v>664.85</v>
      </c>
      <c r="CP993" s="152">
        <v>0.162105575</v>
      </c>
      <c r="DC993" s="152">
        <v>40.706346670000002</v>
      </c>
      <c r="DF993" s="152">
        <v>12.71096333</v>
      </c>
      <c r="DG993" s="152">
        <v>47.739609999999999</v>
      </c>
      <c r="DH993" s="152">
        <v>0.16251333300000001</v>
      </c>
      <c r="DM993" s="152">
        <v>0.19102</v>
      </c>
      <c r="DO993" s="154">
        <v>87.004274069999994</v>
      </c>
      <c r="ED993" s="152">
        <v>49.644873619999998</v>
      </c>
      <c r="EE993" s="152">
        <v>0.83991685800000004</v>
      </c>
      <c r="EF993" s="152">
        <v>18.105077619999999</v>
      </c>
      <c r="EH993" s="152">
        <v>8.6813449269999996</v>
      </c>
      <c r="EK993" s="152">
        <v>0.16613956599999999</v>
      </c>
      <c r="EL993" s="152">
        <v>8.0589217869999992</v>
      </c>
      <c r="EM993" s="152">
        <v>10.85023792</v>
      </c>
      <c r="EO993" s="152">
        <v>2.2511128980000001</v>
      </c>
      <c r="EP993" s="152">
        <v>0.30967211500000003</v>
      </c>
      <c r="EQ993" s="152">
        <v>9.2702681999999995E-2</v>
      </c>
      <c r="ES993" s="152">
        <v>1</v>
      </c>
      <c r="FA993" s="152">
        <v>9.5619414079999991</v>
      </c>
      <c r="FB993" s="152">
        <v>0.48956722699999999</v>
      </c>
      <c r="FD993" s="152">
        <v>36.222887729999997</v>
      </c>
      <c r="FF993" s="152">
        <v>246.96648529999999</v>
      </c>
      <c r="FG993" s="152">
        <v>231.24567020000001</v>
      </c>
      <c r="FI993" s="152">
        <v>39.537434939999997</v>
      </c>
      <c r="FJ993" s="152">
        <v>83.384204510000004</v>
      </c>
      <c r="FK993" s="152">
        <v>72.855929759999995</v>
      </c>
      <c r="FL993" s="152">
        <v>76.765201919999996</v>
      </c>
      <c r="FM993" s="152">
        <v>18.357136010000001</v>
      </c>
      <c r="FP993" s="152">
        <v>6.5340049530000002</v>
      </c>
      <c r="FQ993" s="152">
        <v>285.37874640000001</v>
      </c>
      <c r="FR993" s="152">
        <v>15.725191179999999</v>
      </c>
      <c r="FS993" s="152">
        <v>39.417785340000002</v>
      </c>
      <c r="FT993" s="152">
        <v>1.256480145</v>
      </c>
      <c r="FX993" s="152">
        <v>0.52478215900000003</v>
      </c>
      <c r="FY993" s="152">
        <v>128.93093099999999</v>
      </c>
      <c r="FZ993" s="152">
        <v>3.1754782659999998</v>
      </c>
      <c r="GA993" s="152">
        <v>8.4077140979999996</v>
      </c>
      <c r="GB993" s="152">
        <v>1.2573026970000001</v>
      </c>
      <c r="GC993" s="152">
        <v>6.318152746</v>
      </c>
      <c r="GD993" s="152">
        <v>2.0001074999999999</v>
      </c>
      <c r="GE993" s="152">
        <v>0.78524829600000001</v>
      </c>
      <c r="GF993" s="152">
        <v>2.462063407</v>
      </c>
      <c r="GG993" s="152">
        <v>0.42354510400000001</v>
      </c>
      <c r="GH993" s="152">
        <v>2.7422512999999999</v>
      </c>
      <c r="GI993" s="152">
        <v>0.58183792199999995</v>
      </c>
      <c r="GJ993" s="152">
        <v>1.6043562549999999</v>
      </c>
      <c r="GL993" s="152">
        <v>1.5850493409999999</v>
      </c>
      <c r="GM993" s="152">
        <v>0.24224377699999999</v>
      </c>
      <c r="GN993" s="152">
        <v>1.1858096339999999</v>
      </c>
      <c r="GO993" s="152">
        <v>0.22299938599999999</v>
      </c>
      <c r="GS993" s="152">
        <v>2.6630111439999999</v>
      </c>
      <c r="GT993" s="152">
        <v>0.53528528399999997</v>
      </c>
      <c r="GU993" s="152">
        <v>0.29907278999999998</v>
      </c>
    </row>
    <row r="994" spans="1:203">
      <c r="A994" s="151">
        <v>6296</v>
      </c>
      <c r="B994" s="152" t="s">
        <v>2859</v>
      </c>
      <c r="C994" s="152" t="s">
        <v>2969</v>
      </c>
      <c r="D994" s="152" t="s">
        <v>2970</v>
      </c>
      <c r="E994" s="152" t="s">
        <v>3292</v>
      </c>
      <c r="F994" s="152" t="s">
        <v>9439</v>
      </c>
      <c r="G994" s="152" t="s">
        <v>9477</v>
      </c>
      <c r="H994" s="151">
        <v>311240</v>
      </c>
      <c r="L994" s="153" t="s">
        <v>3676</v>
      </c>
      <c r="M994" s="153" t="s">
        <v>4100</v>
      </c>
      <c r="N994" s="152" t="s">
        <v>3678</v>
      </c>
      <c r="P994" s="152">
        <v>52.829250000000002</v>
      </c>
      <c r="Q994" s="152">
        <v>-169.87814</v>
      </c>
      <c r="R994" s="152" t="s">
        <v>2949</v>
      </c>
      <c r="S994" s="152" t="s">
        <v>2716</v>
      </c>
      <c r="T994" s="152">
        <v>49.199194480000003</v>
      </c>
      <c r="U994" s="152">
        <v>1.001352249</v>
      </c>
      <c r="V994" s="152">
        <v>19.002285130000001</v>
      </c>
      <c r="X994" s="152">
        <v>5.7196469910000003</v>
      </c>
      <c r="AA994" s="152">
        <v>6.0912208850000003</v>
      </c>
      <c r="AB994" s="152">
        <v>0.12597510100000001</v>
      </c>
      <c r="AC994" s="152">
        <v>12.72837913</v>
      </c>
      <c r="AD994" s="152">
        <v>3.078698884</v>
      </c>
      <c r="AE994" s="152">
        <v>0.295555493</v>
      </c>
      <c r="AF994" s="152">
        <v>0.165341719</v>
      </c>
      <c r="AJ994" s="152">
        <v>3.3931433059999998</v>
      </c>
      <c r="AK994" s="156">
        <f t="shared" si="15"/>
        <v>0.1251023272</v>
      </c>
      <c r="AL994" s="151">
        <v>1251.0232719999999</v>
      </c>
      <c r="AN994" s="151">
        <v>2598.7280430000001</v>
      </c>
      <c r="AO994" s="151">
        <v>771.3</v>
      </c>
      <c r="AQ994" s="152">
        <v>5.1972038920000001</v>
      </c>
      <c r="AW994" s="152">
        <v>43.317005729999998</v>
      </c>
      <c r="AY994" s="151">
        <v>267.87860280000001</v>
      </c>
      <c r="AZ994" s="152">
        <v>109.17546900000001</v>
      </c>
      <c r="BA994" s="152">
        <v>20.854332240000002</v>
      </c>
      <c r="BB994" s="152">
        <v>54.659479070000003</v>
      </c>
      <c r="BC994" s="152">
        <v>98.827055319999999</v>
      </c>
      <c r="BD994" s="152">
        <v>43.386669570000002</v>
      </c>
      <c r="BG994" s="152">
        <v>4.5850511310000002</v>
      </c>
      <c r="BH994" s="152">
        <v>368.27765060000002</v>
      </c>
      <c r="BI994" s="152">
        <v>22.030478550000002</v>
      </c>
      <c r="BJ994" s="152">
        <v>77.101116630000007</v>
      </c>
      <c r="BK994" s="152">
        <v>2.173091941</v>
      </c>
      <c r="BN994" s="152">
        <v>0.26465821</v>
      </c>
      <c r="BO994" s="152">
        <v>97.648747720000003</v>
      </c>
      <c r="BP994" s="152">
        <v>4.1428854990000001</v>
      </c>
      <c r="BQ994" s="152">
        <v>10.69883417</v>
      </c>
      <c r="BS994" s="152">
        <v>9.3013755339999999</v>
      </c>
      <c r="BT994" s="152">
        <v>2.713496417</v>
      </c>
      <c r="BU994" s="152">
        <v>0.96137477100000002</v>
      </c>
      <c r="BV994" s="152">
        <v>3.741283149</v>
      </c>
      <c r="BX994" s="152">
        <v>3.9243985800000001</v>
      </c>
      <c r="BZ994" s="152">
        <v>2.5560391290000002</v>
      </c>
      <c r="CB994" s="152">
        <v>2.0521580300000002</v>
      </c>
      <c r="CC994" s="152">
        <v>0.35877428500000003</v>
      </c>
      <c r="CH994" s="152">
        <v>2.4169428750000002</v>
      </c>
      <c r="CJ994" s="152">
        <v>0.412861431</v>
      </c>
      <c r="CK994" s="152">
        <v>0.235442243</v>
      </c>
      <c r="CP994" s="152">
        <v>0.29973921599999998</v>
      </c>
      <c r="DC994" s="152">
        <v>40.973640000000003</v>
      </c>
      <c r="DF994" s="152">
        <v>9.6874450000000003</v>
      </c>
      <c r="DG994" s="152">
        <v>50.254620000000003</v>
      </c>
      <c r="DH994" s="152">
        <v>0.185335</v>
      </c>
      <c r="DM994" s="152">
        <v>0.15531</v>
      </c>
      <c r="DO994" s="154">
        <v>90.241098550000004</v>
      </c>
      <c r="ED994" s="152">
        <v>54.626406670000001</v>
      </c>
      <c r="EE994" s="152">
        <v>1.1878216850000001</v>
      </c>
      <c r="EF994" s="152">
        <v>17.570870580000001</v>
      </c>
      <c r="EH994" s="152">
        <v>8.8044959390000006</v>
      </c>
      <c r="EK994" s="152">
        <v>0.171247123</v>
      </c>
      <c r="EL994" s="152">
        <v>4.0984691780000002</v>
      </c>
      <c r="EM994" s="152">
        <v>8.2289344490000005</v>
      </c>
      <c r="EO994" s="152">
        <v>3.5635559699999999</v>
      </c>
      <c r="EP994" s="152">
        <v>0.591683552</v>
      </c>
      <c r="EQ994" s="152">
        <v>0.15651485600000001</v>
      </c>
      <c r="ES994" s="152">
        <v>1</v>
      </c>
      <c r="FA994" s="152">
        <v>12.658442730000001</v>
      </c>
      <c r="FB994" s="152">
        <v>0.87558237100000003</v>
      </c>
      <c r="FD994" s="152">
        <v>33.622401600000003</v>
      </c>
      <c r="FF994" s="152">
        <v>261.22479609999999</v>
      </c>
      <c r="FG994" s="152">
        <v>43.311323829999999</v>
      </c>
      <c r="FI994" s="152">
        <v>22.342944880000001</v>
      </c>
      <c r="FJ994" s="152">
        <v>16.560635919999999</v>
      </c>
      <c r="FK994" s="152">
        <v>49.292024490000003</v>
      </c>
      <c r="FL994" s="152">
        <v>80.083600840000003</v>
      </c>
      <c r="FM994" s="152">
        <v>20.738640669999999</v>
      </c>
      <c r="FP994" s="152">
        <v>11.27661735</v>
      </c>
      <c r="FQ994" s="152">
        <v>291.0957583</v>
      </c>
      <c r="FR994" s="152">
        <v>22.057419899999999</v>
      </c>
      <c r="FS994" s="152">
        <v>75.900269089999995</v>
      </c>
      <c r="FT994" s="152">
        <v>2.2187090459999999</v>
      </c>
      <c r="FX994" s="152">
        <v>0.64195003100000003</v>
      </c>
      <c r="FY994" s="152">
        <v>234.3234147</v>
      </c>
      <c r="FZ994" s="152">
        <v>5.7171587859999997</v>
      </c>
      <c r="GA994" s="152">
        <v>13.96732018</v>
      </c>
      <c r="GB994" s="152">
        <v>2.0578624310000002</v>
      </c>
      <c r="GC994" s="152">
        <v>9.8403700369999996</v>
      </c>
      <c r="GD994" s="152">
        <v>2.935153605</v>
      </c>
      <c r="GE994" s="152">
        <v>1.0759926719999999</v>
      </c>
      <c r="GF994" s="152">
        <v>3.4948560660000001</v>
      </c>
      <c r="GG994" s="152">
        <v>0.58620041899999997</v>
      </c>
      <c r="GH994" s="152">
        <v>3.8128362689999999</v>
      </c>
      <c r="GI994" s="152">
        <v>0.80780660800000004</v>
      </c>
      <c r="GJ994" s="152">
        <v>2.2839515779999999</v>
      </c>
      <c r="GL994" s="152">
        <v>2.277998126</v>
      </c>
      <c r="GM994" s="152">
        <v>0.356645875</v>
      </c>
      <c r="GN994" s="152">
        <v>2.1276964829999998</v>
      </c>
      <c r="GO994" s="152">
        <v>0.17271704299999999</v>
      </c>
      <c r="GS994" s="152">
        <v>3.896049799</v>
      </c>
      <c r="GT994" s="152">
        <v>1.058461391</v>
      </c>
      <c r="GU994" s="152">
        <v>0.53071903099999995</v>
      </c>
    </row>
    <row r="995" spans="1:203">
      <c r="A995" s="151">
        <v>6297</v>
      </c>
      <c r="B995" s="152" t="s">
        <v>2859</v>
      </c>
      <c r="C995" s="152" t="s">
        <v>2969</v>
      </c>
      <c r="D995" s="152" t="s">
        <v>2970</v>
      </c>
      <c r="E995" s="152" t="s">
        <v>3292</v>
      </c>
      <c r="F995" s="152" t="s">
        <v>9440</v>
      </c>
      <c r="G995" s="152" t="s">
        <v>9477</v>
      </c>
      <c r="H995" s="151">
        <v>311240</v>
      </c>
      <c r="L995" s="153" t="s">
        <v>3676</v>
      </c>
      <c r="M995" s="153" t="s">
        <v>3697</v>
      </c>
      <c r="N995" s="152" t="s">
        <v>3678</v>
      </c>
      <c r="P995" s="152">
        <v>52.829250000000002</v>
      </c>
      <c r="Q995" s="152">
        <v>-169.87814</v>
      </c>
      <c r="R995" s="152" t="s">
        <v>2949</v>
      </c>
      <c r="S995" s="152" t="s">
        <v>2716</v>
      </c>
      <c r="T995" s="152">
        <v>48.036351279999998</v>
      </c>
      <c r="U995" s="152">
        <v>0.98095414800000003</v>
      </c>
      <c r="V995" s="152">
        <v>18.07226554</v>
      </c>
      <c r="X995" s="152">
        <v>7.0316696959999998</v>
      </c>
      <c r="AA995" s="152">
        <v>6.1061974020000003</v>
      </c>
      <c r="AB995" s="152">
        <v>0.14374936499999999</v>
      </c>
      <c r="AC995" s="152">
        <v>13.177974089999999</v>
      </c>
      <c r="AD995" s="152">
        <v>2.8880551049999998</v>
      </c>
      <c r="AE995" s="152">
        <v>0.27859605399999998</v>
      </c>
      <c r="AF995" s="152">
        <v>0.16346006199999999</v>
      </c>
      <c r="AJ995" s="152">
        <v>3.5026907440000001</v>
      </c>
      <c r="AK995" s="156">
        <f t="shared" si="15"/>
        <v>0.12321546450000001</v>
      </c>
      <c r="AL995" s="151">
        <v>1232.1546450000001</v>
      </c>
      <c r="AN995" s="151">
        <v>2574.5159530000001</v>
      </c>
      <c r="AO995" s="151">
        <v>802.23333000000002</v>
      </c>
      <c r="CP995" s="152">
        <v>0.29973921599999998</v>
      </c>
      <c r="DC995" s="152">
        <v>41.875756670000001</v>
      </c>
      <c r="DF995" s="152">
        <v>11.293506669999999</v>
      </c>
      <c r="DG995" s="152">
        <v>48.04695667</v>
      </c>
      <c r="DH995" s="152">
        <v>0.24116000000000001</v>
      </c>
      <c r="DM995" s="152">
        <v>0.18235000000000001</v>
      </c>
      <c r="DO995" s="154">
        <v>88.349973980000001</v>
      </c>
      <c r="ED995" s="152">
        <v>54.626406670000001</v>
      </c>
      <c r="EE995" s="152">
        <v>1.1878216850000001</v>
      </c>
      <c r="EF995" s="152">
        <v>17.570870580000001</v>
      </c>
      <c r="EH995" s="152">
        <v>8.8044959390000006</v>
      </c>
      <c r="EK995" s="152">
        <v>0.171247123</v>
      </c>
      <c r="EL995" s="152">
        <v>4.0984691780000002</v>
      </c>
      <c r="EM995" s="152">
        <v>8.2289344490000005</v>
      </c>
      <c r="EO995" s="152">
        <v>3.5635559699999999</v>
      </c>
      <c r="EP995" s="152">
        <v>0.591683552</v>
      </c>
      <c r="EQ995" s="152">
        <v>0.15651485600000001</v>
      </c>
      <c r="ES995" s="152">
        <v>1</v>
      </c>
      <c r="FA995" s="152">
        <v>12.658442730000001</v>
      </c>
      <c r="FB995" s="152">
        <v>0.87558237100000003</v>
      </c>
      <c r="FD995" s="152">
        <v>33.622401600000003</v>
      </c>
      <c r="FF995" s="152">
        <v>261.22479609999999</v>
      </c>
      <c r="FG995" s="152">
        <v>43.311323829999999</v>
      </c>
      <c r="FI995" s="152">
        <v>22.342944880000001</v>
      </c>
      <c r="FJ995" s="152">
        <v>16.560635919999999</v>
      </c>
      <c r="FK995" s="152">
        <v>49.292024490000003</v>
      </c>
      <c r="FL995" s="152">
        <v>80.083600840000003</v>
      </c>
      <c r="FM995" s="152">
        <v>20.738640669999999</v>
      </c>
      <c r="FP995" s="152">
        <v>11.27661735</v>
      </c>
      <c r="FQ995" s="152">
        <v>291.0957583</v>
      </c>
      <c r="FR995" s="152">
        <v>22.057419899999999</v>
      </c>
      <c r="FS995" s="152">
        <v>75.900269089999995</v>
      </c>
      <c r="FT995" s="152">
        <v>2.2187090459999999</v>
      </c>
      <c r="FX995" s="152">
        <v>0.64195003100000003</v>
      </c>
      <c r="FY995" s="152">
        <v>234.3234147</v>
      </c>
      <c r="FZ995" s="152">
        <v>5.7171587859999997</v>
      </c>
      <c r="GA995" s="152">
        <v>13.96732018</v>
      </c>
      <c r="GB995" s="152">
        <v>2.0578624310000002</v>
      </c>
      <c r="GC995" s="152">
        <v>9.8403700369999996</v>
      </c>
      <c r="GD995" s="152">
        <v>2.935153605</v>
      </c>
      <c r="GE995" s="152">
        <v>1.0759926719999999</v>
      </c>
      <c r="GF995" s="152">
        <v>3.4948560660000001</v>
      </c>
      <c r="GG995" s="152">
        <v>0.58620041899999997</v>
      </c>
      <c r="GH995" s="152">
        <v>3.8128362689999999</v>
      </c>
      <c r="GI995" s="152">
        <v>0.80780660800000004</v>
      </c>
      <c r="GJ995" s="152">
        <v>2.2839515779999999</v>
      </c>
      <c r="GL995" s="152">
        <v>2.277998126</v>
      </c>
      <c r="GM995" s="152">
        <v>0.356645875</v>
      </c>
      <c r="GN995" s="152">
        <v>2.1276964829999998</v>
      </c>
      <c r="GO995" s="152">
        <v>0.17271704299999999</v>
      </c>
      <c r="GS995" s="152">
        <v>3.896049799</v>
      </c>
      <c r="GT995" s="152">
        <v>1.058461391</v>
      </c>
      <c r="GU995" s="152">
        <v>0.53071903099999995</v>
      </c>
    </row>
    <row r="996" spans="1:203">
      <c r="A996" s="151">
        <v>6298</v>
      </c>
      <c r="B996" s="152" t="s">
        <v>2859</v>
      </c>
      <c r="C996" s="152" t="s">
        <v>2969</v>
      </c>
      <c r="D996" s="152" t="s">
        <v>2970</v>
      </c>
      <c r="E996" s="152" t="s">
        <v>3292</v>
      </c>
      <c r="F996" s="152" t="s">
        <v>9441</v>
      </c>
      <c r="G996" s="152" t="s">
        <v>9477</v>
      </c>
      <c r="H996" s="151">
        <v>311240</v>
      </c>
      <c r="L996" s="153" t="s">
        <v>3676</v>
      </c>
      <c r="M996" s="153" t="s">
        <v>3849</v>
      </c>
      <c r="N996" s="152" t="s">
        <v>3678</v>
      </c>
      <c r="P996" s="152">
        <v>52.829250000000002</v>
      </c>
      <c r="Q996" s="152">
        <v>-169.87814</v>
      </c>
      <c r="R996" s="152" t="s">
        <v>2949</v>
      </c>
      <c r="S996" s="152" t="s">
        <v>2716</v>
      </c>
      <c r="T996" s="152">
        <v>48.513879379999999</v>
      </c>
      <c r="U996" s="152">
        <v>1.0103222169999999</v>
      </c>
      <c r="V996" s="152">
        <v>18.108621589999998</v>
      </c>
      <c r="X996" s="152">
        <v>6.870773249</v>
      </c>
      <c r="AA996" s="152">
        <v>5.7364772390000001</v>
      </c>
      <c r="AB996" s="152">
        <v>0.123883803</v>
      </c>
      <c r="AC996" s="152">
        <v>12.95680407</v>
      </c>
      <c r="AD996" s="152">
        <v>3.0797341720000002</v>
      </c>
      <c r="AE996" s="152">
        <v>0.362615415</v>
      </c>
      <c r="AF996" s="152">
        <v>0.16203653300000001</v>
      </c>
      <c r="AJ996" s="152">
        <v>4.275175495</v>
      </c>
      <c r="AK996" s="156">
        <f t="shared" si="15"/>
        <v>0.16136052640000001</v>
      </c>
      <c r="AL996" s="151">
        <v>1613.605264</v>
      </c>
      <c r="AN996" s="151">
        <v>2454.3248250000001</v>
      </c>
      <c r="AO996" s="151">
        <v>825</v>
      </c>
      <c r="CP996" s="152">
        <v>0.29973921599999998</v>
      </c>
      <c r="DC996" s="152">
        <v>41.408843330000003</v>
      </c>
      <c r="DF996" s="152">
        <v>11.297269999999999</v>
      </c>
      <c r="DG996" s="152">
        <v>48.644080000000002</v>
      </c>
      <c r="DH996" s="152">
        <v>0.19297</v>
      </c>
      <c r="DM996" s="152">
        <v>0.171116667</v>
      </c>
      <c r="DO996" s="154">
        <v>88.472901469999996</v>
      </c>
      <c r="ED996" s="152">
        <v>54.626406670000001</v>
      </c>
      <c r="EE996" s="152">
        <v>1.1878216850000001</v>
      </c>
      <c r="EF996" s="152">
        <v>17.570870580000001</v>
      </c>
      <c r="EH996" s="152">
        <v>8.8044959390000006</v>
      </c>
      <c r="EK996" s="152">
        <v>0.171247123</v>
      </c>
      <c r="EL996" s="152">
        <v>4.0984691780000002</v>
      </c>
      <c r="EM996" s="152">
        <v>8.2289344490000005</v>
      </c>
      <c r="EO996" s="152">
        <v>3.5635559699999999</v>
      </c>
      <c r="EP996" s="152">
        <v>0.591683552</v>
      </c>
      <c r="EQ996" s="152">
        <v>0.15651485600000001</v>
      </c>
      <c r="ES996" s="152">
        <v>1</v>
      </c>
      <c r="FA996" s="152">
        <v>12.658442730000001</v>
      </c>
      <c r="FB996" s="152">
        <v>0.87558237100000003</v>
      </c>
      <c r="FD996" s="152">
        <v>33.622401600000003</v>
      </c>
      <c r="FF996" s="152">
        <v>261.22479609999999</v>
      </c>
      <c r="FG996" s="152">
        <v>43.311323829999999</v>
      </c>
      <c r="FI996" s="152">
        <v>22.342944880000001</v>
      </c>
      <c r="FJ996" s="152">
        <v>16.560635919999999</v>
      </c>
      <c r="FK996" s="152">
        <v>49.292024490000003</v>
      </c>
      <c r="FL996" s="152">
        <v>80.083600840000003</v>
      </c>
      <c r="FM996" s="152">
        <v>20.738640669999999</v>
      </c>
      <c r="FP996" s="152">
        <v>11.27661735</v>
      </c>
      <c r="FQ996" s="152">
        <v>291.0957583</v>
      </c>
      <c r="FR996" s="152">
        <v>22.057419899999999</v>
      </c>
      <c r="FS996" s="152">
        <v>75.900269089999995</v>
      </c>
      <c r="FT996" s="152">
        <v>2.2187090459999999</v>
      </c>
      <c r="FX996" s="152">
        <v>0.64195003100000003</v>
      </c>
      <c r="FY996" s="152">
        <v>234.3234147</v>
      </c>
      <c r="FZ996" s="152">
        <v>5.7171587859999997</v>
      </c>
      <c r="GA996" s="152">
        <v>13.96732018</v>
      </c>
      <c r="GB996" s="152">
        <v>2.0578624310000002</v>
      </c>
      <c r="GC996" s="152">
        <v>9.8403700369999996</v>
      </c>
      <c r="GD996" s="152">
        <v>2.935153605</v>
      </c>
      <c r="GE996" s="152">
        <v>1.0759926719999999</v>
      </c>
      <c r="GF996" s="152">
        <v>3.4948560660000001</v>
      </c>
      <c r="GG996" s="152">
        <v>0.58620041899999997</v>
      </c>
      <c r="GH996" s="152">
        <v>3.8128362689999999</v>
      </c>
      <c r="GI996" s="152">
        <v>0.80780660800000004</v>
      </c>
      <c r="GJ996" s="152">
        <v>2.2839515779999999</v>
      </c>
      <c r="GL996" s="152">
        <v>2.277998126</v>
      </c>
      <c r="GM996" s="152">
        <v>0.356645875</v>
      </c>
      <c r="GN996" s="152">
        <v>2.1276964829999998</v>
      </c>
      <c r="GO996" s="152">
        <v>0.17271704299999999</v>
      </c>
      <c r="GS996" s="152">
        <v>3.896049799</v>
      </c>
      <c r="GT996" s="152">
        <v>1.058461391</v>
      </c>
      <c r="GU996" s="152">
        <v>0.53071903099999995</v>
      </c>
    </row>
    <row r="997" spans="1:203">
      <c r="A997" s="151">
        <v>6300</v>
      </c>
      <c r="B997" s="152" t="s">
        <v>2859</v>
      </c>
      <c r="C997" s="152" t="s">
        <v>2969</v>
      </c>
      <c r="D997" s="152" t="s">
        <v>2970</v>
      </c>
      <c r="E997" s="152" t="s">
        <v>3292</v>
      </c>
      <c r="F997" s="152" t="s">
        <v>9442</v>
      </c>
      <c r="G997" s="152" t="s">
        <v>9477</v>
      </c>
      <c r="H997" s="151">
        <v>311240</v>
      </c>
      <c r="L997" s="153" t="s">
        <v>3676</v>
      </c>
      <c r="M997" s="153" t="s">
        <v>3677</v>
      </c>
      <c r="N997" s="152" t="s">
        <v>3678</v>
      </c>
      <c r="P997" s="152">
        <v>52.829250000000002</v>
      </c>
      <c r="Q997" s="152">
        <v>-169.87814</v>
      </c>
      <c r="R997" s="152" t="s">
        <v>2949</v>
      </c>
      <c r="S997" s="152" t="s">
        <v>2716</v>
      </c>
      <c r="T997" s="152">
        <v>48.001799699999999</v>
      </c>
      <c r="U997" s="152">
        <v>0.97190757000000005</v>
      </c>
      <c r="V997" s="152">
        <v>18.367124310000001</v>
      </c>
      <c r="X997" s="152">
        <v>6.4300111639999997</v>
      </c>
      <c r="AA997" s="152">
        <v>6.4960889010000002</v>
      </c>
      <c r="AB997" s="152">
        <v>0.12418356799999999</v>
      </c>
      <c r="AC997" s="152">
        <v>13.05572853</v>
      </c>
      <c r="AD997" s="152">
        <v>2.7814924589999999</v>
      </c>
      <c r="AE997" s="152">
        <v>0.27764839099999999</v>
      </c>
      <c r="AF997" s="152">
        <v>0.150426375</v>
      </c>
      <c r="AJ997" s="152">
        <v>3.75832824</v>
      </c>
      <c r="AK997" s="156">
        <f t="shared" si="15"/>
        <v>0.14430641700000002</v>
      </c>
      <c r="AL997" s="151">
        <v>1443.0641700000001</v>
      </c>
      <c r="AN997" s="151">
        <v>2597.2434029999999</v>
      </c>
      <c r="AO997" s="151">
        <v>792.53332999999998</v>
      </c>
      <c r="AQ997" s="152">
        <v>6.7209929260000001</v>
      </c>
      <c r="AW997" s="152">
        <v>45.394028929999998</v>
      </c>
      <c r="AY997" s="151">
        <v>278.24195109999999</v>
      </c>
      <c r="AZ997" s="152">
        <v>132.44944290000001</v>
      </c>
      <c r="BA997" s="152">
        <v>23.81999716</v>
      </c>
      <c r="BB997" s="152">
        <v>62.33971442</v>
      </c>
      <c r="BC997" s="152">
        <v>124.6833962</v>
      </c>
      <c r="BD997" s="152">
        <v>47.518512909999998</v>
      </c>
      <c r="BG997" s="152">
        <v>3.744825332</v>
      </c>
      <c r="BH997" s="152">
        <v>375.66616520000002</v>
      </c>
      <c r="BI997" s="152">
        <v>23.88251369</v>
      </c>
      <c r="BJ997" s="152">
        <v>79.873894230000005</v>
      </c>
      <c r="BK997" s="152">
        <v>1.994978514</v>
      </c>
      <c r="BN997" s="152">
        <v>0.35266355300000002</v>
      </c>
      <c r="BO997" s="152">
        <v>83.194277200000002</v>
      </c>
      <c r="BP997" s="152">
        <v>3.7453341629999999</v>
      </c>
      <c r="BQ997" s="152">
        <v>9.2085877059999994</v>
      </c>
      <c r="BS997" s="152">
        <v>8.7151283629999998</v>
      </c>
      <c r="BT997" s="152">
        <v>2.722882764</v>
      </c>
      <c r="BU997" s="152">
        <v>1.0254060300000001</v>
      </c>
      <c r="BV997" s="152">
        <v>3.0463239139999998</v>
      </c>
      <c r="BX997" s="152">
        <v>3.6322678549999998</v>
      </c>
      <c r="BZ997" s="152">
        <v>2.35991288</v>
      </c>
      <c r="CB997" s="152">
        <v>2.086976741</v>
      </c>
      <c r="CC997" s="152">
        <v>0.375845916</v>
      </c>
      <c r="CH997" s="152">
        <v>2.778837115</v>
      </c>
      <c r="CJ997" s="152">
        <v>0.28682238300000001</v>
      </c>
      <c r="CK997" s="152">
        <v>0.106300055</v>
      </c>
      <c r="CP997" s="152">
        <v>0.29973921599999998</v>
      </c>
      <c r="DC997" s="152">
        <v>41.357559999999999</v>
      </c>
      <c r="DF997" s="152">
        <v>10.131729999999999</v>
      </c>
      <c r="DG997" s="152">
        <v>49.827950000000001</v>
      </c>
      <c r="DH997" s="152">
        <v>0.17408000000000001</v>
      </c>
      <c r="DM997" s="152">
        <v>0.16241</v>
      </c>
      <c r="DO997" s="154">
        <v>89.760943220000001</v>
      </c>
      <c r="ED997" s="152">
        <v>54.626406670000001</v>
      </c>
      <c r="EE997" s="152">
        <v>1.1878216850000001</v>
      </c>
      <c r="EF997" s="152">
        <v>17.570870580000001</v>
      </c>
      <c r="EH997" s="152">
        <v>8.8044959390000006</v>
      </c>
      <c r="EK997" s="152">
        <v>0.171247123</v>
      </c>
      <c r="EL997" s="152">
        <v>4.0984691780000002</v>
      </c>
      <c r="EM997" s="152">
        <v>8.2289344490000005</v>
      </c>
      <c r="EO997" s="152">
        <v>3.5635559699999999</v>
      </c>
      <c r="EP997" s="152">
        <v>0.591683552</v>
      </c>
      <c r="EQ997" s="152">
        <v>0.15651485600000001</v>
      </c>
      <c r="ES997" s="152">
        <v>1</v>
      </c>
      <c r="FA997" s="152">
        <v>12.658442730000001</v>
      </c>
      <c r="FB997" s="152">
        <v>0.87558237100000003</v>
      </c>
      <c r="FD997" s="152">
        <v>33.622401600000003</v>
      </c>
      <c r="FF997" s="152">
        <v>261.22479609999999</v>
      </c>
      <c r="FG997" s="152">
        <v>43.311323829999999</v>
      </c>
      <c r="FI997" s="152">
        <v>22.342944880000001</v>
      </c>
      <c r="FJ997" s="152">
        <v>16.560635919999999</v>
      </c>
      <c r="FK997" s="152">
        <v>49.292024490000003</v>
      </c>
      <c r="FL997" s="152">
        <v>80.083600840000003</v>
      </c>
      <c r="FM997" s="152">
        <v>20.738640669999999</v>
      </c>
      <c r="FP997" s="152">
        <v>11.27661735</v>
      </c>
      <c r="FQ997" s="152">
        <v>291.0957583</v>
      </c>
      <c r="FR997" s="152">
        <v>22.057419899999999</v>
      </c>
      <c r="FS997" s="152">
        <v>75.900269089999995</v>
      </c>
      <c r="FT997" s="152">
        <v>2.2187090459999999</v>
      </c>
      <c r="FX997" s="152">
        <v>0.64195003100000003</v>
      </c>
      <c r="FY997" s="152">
        <v>234.3234147</v>
      </c>
      <c r="FZ997" s="152">
        <v>5.7171587859999997</v>
      </c>
      <c r="GA997" s="152">
        <v>13.96732018</v>
      </c>
      <c r="GB997" s="152">
        <v>2.0578624310000002</v>
      </c>
      <c r="GC997" s="152">
        <v>9.8403700369999996</v>
      </c>
      <c r="GD997" s="152">
        <v>2.935153605</v>
      </c>
      <c r="GE997" s="152">
        <v>1.0759926719999999</v>
      </c>
      <c r="GF997" s="152">
        <v>3.4948560660000001</v>
      </c>
      <c r="GG997" s="152">
        <v>0.58620041899999997</v>
      </c>
      <c r="GH997" s="152">
        <v>3.8128362689999999</v>
      </c>
      <c r="GI997" s="152">
        <v>0.80780660800000004</v>
      </c>
      <c r="GJ997" s="152">
        <v>2.2839515779999999</v>
      </c>
      <c r="GL997" s="152">
        <v>2.277998126</v>
      </c>
      <c r="GM997" s="152">
        <v>0.356645875</v>
      </c>
      <c r="GN997" s="152">
        <v>2.1276964829999998</v>
      </c>
      <c r="GO997" s="152">
        <v>0.17271704299999999</v>
      </c>
      <c r="GS997" s="152">
        <v>3.896049799</v>
      </c>
      <c r="GT997" s="152">
        <v>1.058461391</v>
      </c>
      <c r="GU997" s="152">
        <v>0.53071903099999995</v>
      </c>
    </row>
    <row r="998" spans="1:203">
      <c r="A998" s="151">
        <v>6306</v>
      </c>
      <c r="B998" s="152" t="s">
        <v>2859</v>
      </c>
      <c r="C998" s="152" t="s">
        <v>2969</v>
      </c>
      <c r="D998" s="152" t="s">
        <v>2970</v>
      </c>
      <c r="E998" s="152" t="s">
        <v>3682</v>
      </c>
      <c r="F998" s="152" t="s">
        <v>9443</v>
      </c>
      <c r="G998" s="152" t="s">
        <v>9477</v>
      </c>
      <c r="H998" s="151">
        <v>311350</v>
      </c>
      <c r="L998" s="153" t="s">
        <v>3683</v>
      </c>
      <c r="M998" s="153" t="s">
        <v>3684</v>
      </c>
      <c r="N998" s="152" t="s">
        <v>3685</v>
      </c>
      <c r="P998" s="152">
        <v>54.730559999999997</v>
      </c>
      <c r="Q998" s="152">
        <v>-164.46538000000001</v>
      </c>
      <c r="R998" s="152" t="s">
        <v>2949</v>
      </c>
      <c r="S998" s="152" t="s">
        <v>2716</v>
      </c>
      <c r="T998" s="152">
        <v>48.00911421</v>
      </c>
      <c r="U998" s="152">
        <v>1.7001715340000001</v>
      </c>
      <c r="V998" s="152">
        <v>16.304028110000001</v>
      </c>
      <c r="X998" s="152">
        <v>10.79124474</v>
      </c>
      <c r="AA998" s="152">
        <v>4.9864836449999999</v>
      </c>
      <c r="AB998" s="152">
        <v>0.21192559399999999</v>
      </c>
      <c r="AC998" s="152">
        <v>11.14473613</v>
      </c>
      <c r="AD998" s="152">
        <v>3.3487473470000002</v>
      </c>
      <c r="AE998" s="152">
        <v>0.58051180499999999</v>
      </c>
      <c r="AF998" s="152">
        <v>0.17473296899999999</v>
      </c>
      <c r="AJ998" s="152">
        <v>2.379579047</v>
      </c>
      <c r="AK998" s="156">
        <f t="shared" si="15"/>
        <v>1.9278064219999998E-2</v>
      </c>
      <c r="AL998" s="151">
        <v>192.78064219999999</v>
      </c>
      <c r="AN998" s="151">
        <v>1733.679245</v>
      </c>
      <c r="AO998" s="151">
        <v>929.6</v>
      </c>
      <c r="CP998" s="152">
        <v>0.23178216800000001</v>
      </c>
      <c r="DC998" s="152">
        <v>39.08095333</v>
      </c>
      <c r="DF998" s="152">
        <v>19.564346669999999</v>
      </c>
      <c r="DG998" s="152">
        <v>41.36106667</v>
      </c>
      <c r="DH998" s="152">
        <v>0.26499</v>
      </c>
      <c r="DM998" s="152">
        <v>0.34314333299999999</v>
      </c>
      <c r="DO998" s="154">
        <v>79.028933929999994</v>
      </c>
      <c r="ED998" s="152">
        <v>59.085000000000001</v>
      </c>
      <c r="EE998" s="152">
        <v>1.1883999999999999</v>
      </c>
      <c r="EF998" s="152">
        <v>15.9034</v>
      </c>
      <c r="EH998" s="152">
        <v>7.9101999999999997</v>
      </c>
      <c r="EK998" s="152">
        <v>0.20419999999999999</v>
      </c>
      <c r="EL998" s="152">
        <v>2.5165000000000002</v>
      </c>
      <c r="EM998" s="152">
        <v>5.9391999999999996</v>
      </c>
      <c r="EO998" s="152">
        <v>4.5164999999999997</v>
      </c>
      <c r="EP998" s="152">
        <v>1.6075999999999999</v>
      </c>
      <c r="EQ998" s="152">
        <v>0.31909999999999999</v>
      </c>
      <c r="ES998" s="152">
        <v>0.80989999999999995</v>
      </c>
      <c r="FA998" s="152">
        <v>19.523900000000001</v>
      </c>
      <c r="FB998" s="152">
        <v>1.6759999999999999</v>
      </c>
      <c r="FD998" s="152">
        <v>24.684999999999999</v>
      </c>
      <c r="FF998" s="152">
        <v>119.7345</v>
      </c>
      <c r="FG998" s="152">
        <v>14.476900000000001</v>
      </c>
      <c r="FI998" s="152">
        <v>13.853</v>
      </c>
      <c r="FJ998" s="152">
        <v>5.4870999999999999</v>
      </c>
      <c r="FK998" s="152">
        <v>24.1721</v>
      </c>
      <c r="FL998" s="152">
        <v>110.8929</v>
      </c>
      <c r="FM998" s="152">
        <v>23.174299999999999</v>
      </c>
      <c r="FP998" s="152">
        <v>39.476399999999998</v>
      </c>
      <c r="FQ998" s="152">
        <v>343.3723</v>
      </c>
      <c r="FR998" s="152">
        <v>40.498399999999997</v>
      </c>
      <c r="FS998" s="152">
        <v>206.5651</v>
      </c>
      <c r="FT998" s="152">
        <v>7.3842999999999996</v>
      </c>
      <c r="FX998" s="152">
        <v>1.8868</v>
      </c>
      <c r="FY998" s="152">
        <v>611.7414</v>
      </c>
      <c r="FZ998" s="152">
        <v>16.154599999999999</v>
      </c>
      <c r="GA998" s="152">
        <v>39.352200000000003</v>
      </c>
      <c r="GB998" s="152">
        <v>5.6593</v>
      </c>
      <c r="GC998" s="152">
        <v>25.057600000000001</v>
      </c>
      <c r="GD998" s="152">
        <v>6.3322000000000003</v>
      </c>
      <c r="GE998" s="152">
        <v>1.9380999999999999</v>
      </c>
      <c r="GF998" s="152">
        <v>6.9096000000000002</v>
      </c>
      <c r="GG998" s="152">
        <v>1.1618999999999999</v>
      </c>
      <c r="GH998" s="152">
        <v>6.8879999999999999</v>
      </c>
      <c r="GI998" s="152">
        <v>1.4682999999999999</v>
      </c>
      <c r="GJ998" s="152">
        <v>4.1764000000000001</v>
      </c>
      <c r="GL998" s="152">
        <v>4.2152000000000003</v>
      </c>
      <c r="GM998" s="152">
        <v>0.66620000000000001</v>
      </c>
      <c r="GN998" s="152">
        <v>5.6611000000000002</v>
      </c>
      <c r="GO998" s="152">
        <v>0.50770000000000004</v>
      </c>
      <c r="GR998" s="152">
        <v>224.6386</v>
      </c>
      <c r="GS998" s="152">
        <v>9.4154999999999998</v>
      </c>
      <c r="GT998" s="152">
        <v>3.7812999999999999</v>
      </c>
      <c r="GU998" s="152">
        <v>1.6452</v>
      </c>
    </row>
    <row r="999" spans="1:203">
      <c r="A999" s="151">
        <v>6313</v>
      </c>
      <c r="B999" s="152" t="s">
        <v>2859</v>
      </c>
      <c r="C999" s="152" t="s">
        <v>2969</v>
      </c>
      <c r="D999" s="152" t="s">
        <v>2970</v>
      </c>
      <c r="E999" s="152" t="s">
        <v>3682</v>
      </c>
      <c r="F999" s="152" t="s">
        <v>9444</v>
      </c>
      <c r="G999" s="152" t="s">
        <v>9477</v>
      </c>
      <c r="H999" s="151">
        <v>311350</v>
      </c>
      <c r="L999" s="153" t="s">
        <v>3683</v>
      </c>
      <c r="M999" s="153" t="s">
        <v>3746</v>
      </c>
      <c r="N999" s="152" t="s">
        <v>3685</v>
      </c>
      <c r="P999" s="152">
        <v>54.730559999999997</v>
      </c>
      <c r="Q999" s="152">
        <v>-164.46538000000001</v>
      </c>
      <c r="R999" s="152" t="s">
        <v>2949</v>
      </c>
      <c r="S999" s="152" t="s">
        <v>2716</v>
      </c>
      <c r="T999" s="152">
        <v>48.169707780000003</v>
      </c>
      <c r="U999" s="152">
        <v>1.52851911</v>
      </c>
      <c r="V999" s="152">
        <v>15.872352279999999</v>
      </c>
      <c r="X999" s="152">
        <v>12.19507346</v>
      </c>
      <c r="AA999" s="152">
        <v>5.2567358190000002</v>
      </c>
      <c r="AB999" s="152">
        <v>0.228159947</v>
      </c>
      <c r="AC999" s="152">
        <v>10.633646479999999</v>
      </c>
      <c r="AD999" s="152">
        <v>3.0744951839999999</v>
      </c>
      <c r="AE999" s="152">
        <v>0.49823620899999999</v>
      </c>
      <c r="AF999" s="152">
        <v>0.16564889999999999</v>
      </c>
      <c r="AJ999" s="152">
        <v>2.8134420200000001</v>
      </c>
      <c r="AK999" s="156">
        <f t="shared" si="15"/>
        <v>3.993226305E-2</v>
      </c>
      <c r="AL999" s="151">
        <v>399.3226305</v>
      </c>
      <c r="AN999" s="151">
        <v>1653.2274070000001</v>
      </c>
      <c r="AO999" s="151">
        <v>762.52499999999998</v>
      </c>
      <c r="CP999" s="152">
        <v>0.23178216800000001</v>
      </c>
      <c r="DC999" s="152">
        <v>38.117713330000001</v>
      </c>
      <c r="DF999" s="152">
        <v>23.833793329999999</v>
      </c>
      <c r="DG999" s="152">
        <v>38.107646670000001</v>
      </c>
      <c r="DH999" s="152">
        <v>0.26705000000000001</v>
      </c>
      <c r="DM999" s="152">
        <v>0.40765000000000001</v>
      </c>
      <c r="DO999" s="154">
        <v>74.026634749999999</v>
      </c>
      <c r="ED999" s="152">
        <v>59.085000000000001</v>
      </c>
      <c r="EE999" s="152">
        <v>1.1883999999999999</v>
      </c>
      <c r="EF999" s="152">
        <v>15.9034</v>
      </c>
      <c r="EH999" s="152">
        <v>7.9101999999999997</v>
      </c>
      <c r="EK999" s="152">
        <v>0.20419999999999999</v>
      </c>
      <c r="EL999" s="152">
        <v>2.5165000000000002</v>
      </c>
      <c r="EM999" s="152">
        <v>5.9391999999999996</v>
      </c>
      <c r="EO999" s="152">
        <v>4.5164999999999997</v>
      </c>
      <c r="EP999" s="152">
        <v>1.6075999999999999</v>
      </c>
      <c r="EQ999" s="152">
        <v>0.31909999999999999</v>
      </c>
      <c r="ES999" s="152">
        <v>0.80989999999999995</v>
      </c>
      <c r="FA999" s="152">
        <v>19.523900000000001</v>
      </c>
      <c r="FB999" s="152">
        <v>1.6759999999999999</v>
      </c>
      <c r="FD999" s="152">
        <v>24.684999999999999</v>
      </c>
      <c r="FF999" s="152">
        <v>119.7345</v>
      </c>
      <c r="FG999" s="152">
        <v>14.476900000000001</v>
      </c>
      <c r="FI999" s="152">
        <v>13.853</v>
      </c>
      <c r="FJ999" s="152">
        <v>5.4870999999999999</v>
      </c>
      <c r="FK999" s="152">
        <v>24.1721</v>
      </c>
      <c r="FL999" s="152">
        <v>110.8929</v>
      </c>
      <c r="FM999" s="152">
        <v>23.174299999999999</v>
      </c>
      <c r="FP999" s="152">
        <v>39.476399999999998</v>
      </c>
      <c r="FQ999" s="152">
        <v>343.3723</v>
      </c>
      <c r="FR999" s="152">
        <v>40.498399999999997</v>
      </c>
      <c r="FS999" s="152">
        <v>206.5651</v>
      </c>
      <c r="FT999" s="152">
        <v>7.3842999999999996</v>
      </c>
      <c r="FX999" s="152">
        <v>1.8868</v>
      </c>
      <c r="FY999" s="152">
        <v>611.7414</v>
      </c>
      <c r="FZ999" s="152">
        <v>16.154599999999999</v>
      </c>
      <c r="GA999" s="152">
        <v>39.352200000000003</v>
      </c>
      <c r="GB999" s="152">
        <v>5.6593</v>
      </c>
      <c r="GC999" s="152">
        <v>25.057600000000001</v>
      </c>
      <c r="GD999" s="152">
        <v>6.3322000000000003</v>
      </c>
      <c r="GE999" s="152">
        <v>1.9380999999999999</v>
      </c>
      <c r="GF999" s="152">
        <v>6.9096000000000002</v>
      </c>
      <c r="GG999" s="152">
        <v>1.1618999999999999</v>
      </c>
      <c r="GH999" s="152">
        <v>6.8879999999999999</v>
      </c>
      <c r="GI999" s="152">
        <v>1.4682999999999999</v>
      </c>
      <c r="GJ999" s="152">
        <v>4.1764000000000001</v>
      </c>
      <c r="GL999" s="152">
        <v>4.2152000000000003</v>
      </c>
      <c r="GM999" s="152">
        <v>0.66620000000000001</v>
      </c>
      <c r="GN999" s="152">
        <v>5.6611000000000002</v>
      </c>
      <c r="GO999" s="152">
        <v>0.50770000000000004</v>
      </c>
      <c r="GR999" s="152">
        <v>224.6386</v>
      </c>
      <c r="GS999" s="152">
        <v>9.4154999999999998</v>
      </c>
      <c r="GT999" s="152">
        <v>3.7812999999999999</v>
      </c>
      <c r="GU999" s="152">
        <v>1.6452</v>
      </c>
    </row>
    <row r="1000" spans="1:203">
      <c r="A1000" s="151">
        <v>6325</v>
      </c>
      <c r="B1000" s="152" t="s">
        <v>2859</v>
      </c>
      <c r="C1000" s="152" t="s">
        <v>2969</v>
      </c>
      <c r="D1000" s="152" t="s">
        <v>2970</v>
      </c>
      <c r="E1000" s="152" t="s">
        <v>3682</v>
      </c>
      <c r="F1000" s="152" t="s">
        <v>9445</v>
      </c>
      <c r="G1000" s="152" t="s">
        <v>9477</v>
      </c>
      <c r="H1000" s="151">
        <v>311350</v>
      </c>
      <c r="L1000" s="153" t="s">
        <v>4536</v>
      </c>
      <c r="M1000" s="153" t="s">
        <v>4537</v>
      </c>
      <c r="N1000" s="152" t="s">
        <v>4538</v>
      </c>
      <c r="P1000" s="152">
        <v>54.673259999999999</v>
      </c>
      <c r="Q1000" s="152">
        <v>-164.26328000000001</v>
      </c>
      <c r="R1000" s="152" t="s">
        <v>2949</v>
      </c>
      <c r="S1000" s="152" t="s">
        <v>2716</v>
      </c>
      <c r="T1000" s="152">
        <v>50.61717857</v>
      </c>
      <c r="U1000" s="152">
        <v>1.7662746140000001</v>
      </c>
      <c r="V1000" s="152">
        <v>15.633384339999999</v>
      </c>
      <c r="X1000" s="152">
        <v>12.213438699999999</v>
      </c>
      <c r="AA1000" s="152">
        <v>4.4178512589999999</v>
      </c>
      <c r="AB1000" s="152">
        <v>0.23865283100000001</v>
      </c>
      <c r="AC1000" s="152">
        <v>8.6804153110000009</v>
      </c>
      <c r="AD1000" s="152">
        <v>3.6460858740000002</v>
      </c>
      <c r="AE1000" s="152">
        <v>0.99081189700000005</v>
      </c>
      <c r="AF1000" s="152">
        <v>0.26996204099999999</v>
      </c>
      <c r="AJ1000" s="152">
        <v>2.350752666</v>
      </c>
      <c r="AK1000" s="156">
        <f t="shared" si="15"/>
        <v>4.2062952879999997E-2</v>
      </c>
      <c r="AL1000" s="151">
        <v>420.6295288</v>
      </c>
      <c r="AN1000" s="151">
        <v>1147.702906</v>
      </c>
      <c r="AO1000" s="151">
        <v>945.2</v>
      </c>
      <c r="AQ1000" s="152">
        <v>9.5917234120000003</v>
      </c>
      <c r="AW1000" s="152">
        <v>44.95999295</v>
      </c>
      <c r="AY1000" s="151">
        <v>405.77153479999998</v>
      </c>
      <c r="AZ1000" s="152">
        <v>8.0564162919999998</v>
      </c>
      <c r="BA1000" s="152">
        <v>31.36660783</v>
      </c>
      <c r="BB1000" s="152">
        <v>12.270907749999999</v>
      </c>
      <c r="BC1000" s="152">
        <v>124.499279</v>
      </c>
      <c r="BD1000" s="152">
        <v>112.38670449999999</v>
      </c>
      <c r="BG1000" s="152">
        <v>20.459148930000001</v>
      </c>
      <c r="BH1000" s="152">
        <v>400.50974230000003</v>
      </c>
      <c r="BI1000" s="152">
        <v>37.295209489999998</v>
      </c>
      <c r="BJ1000" s="152">
        <v>153.59195489999999</v>
      </c>
      <c r="BK1000" s="152">
        <v>4.9707011569999997</v>
      </c>
      <c r="BN1000" s="152">
        <v>0.88722263599999995</v>
      </c>
      <c r="BO1000" s="152">
        <v>340.69575270000001</v>
      </c>
      <c r="BP1000" s="152">
        <v>11.89285838</v>
      </c>
      <c r="BQ1000" s="152">
        <v>26.879373910000002</v>
      </c>
      <c r="BS1000" s="152">
        <v>20.00017725</v>
      </c>
      <c r="BT1000" s="152">
        <v>5.5958737120000004</v>
      </c>
      <c r="BU1000" s="152">
        <v>1.6936765030000001</v>
      </c>
      <c r="BV1000" s="152">
        <v>6.6299832749999998</v>
      </c>
      <c r="BX1000" s="152">
        <v>6.8561558959999997</v>
      </c>
      <c r="BZ1000" s="152">
        <v>4.0405351600000001</v>
      </c>
      <c r="CB1000" s="152">
        <v>4.063564586</v>
      </c>
      <c r="CC1000" s="152">
        <v>0.60759598599999998</v>
      </c>
      <c r="CH1000" s="152">
        <v>4.8313233899999997</v>
      </c>
      <c r="CJ1000" s="152">
        <v>2.333780967</v>
      </c>
      <c r="CK1000" s="152">
        <v>0.94738323000000002</v>
      </c>
      <c r="CP1000" s="152">
        <v>0.17681549099999999</v>
      </c>
      <c r="DC1000" s="152">
        <v>38.130232499999998</v>
      </c>
      <c r="DF1000" s="152">
        <v>25.905707499999998</v>
      </c>
      <c r="DG1000" s="152">
        <v>35.8229325</v>
      </c>
      <c r="DH1000" s="152">
        <v>0.27128999999999998</v>
      </c>
      <c r="DM1000" s="152">
        <v>0.4502275</v>
      </c>
      <c r="DO1000" s="154">
        <v>71.128152409999998</v>
      </c>
      <c r="ED1000" s="152">
        <v>50.1539</v>
      </c>
      <c r="EE1000" s="152">
        <v>1.4255</v>
      </c>
      <c r="EF1000" s="152">
        <v>17.301500000000001</v>
      </c>
      <c r="EH1000" s="152">
        <v>10.543200000000001</v>
      </c>
      <c r="EK1000" s="152">
        <v>0.19350000000000001</v>
      </c>
      <c r="EL1000" s="152">
        <v>5.1013999999999999</v>
      </c>
      <c r="EM1000" s="152">
        <v>10.231400000000001</v>
      </c>
      <c r="EO1000" s="152">
        <v>3.0487000000000002</v>
      </c>
      <c r="EP1000" s="152">
        <v>0.76770000000000005</v>
      </c>
      <c r="EQ1000" s="152">
        <v>0.23319999999999999</v>
      </c>
      <c r="ES1000" s="152">
        <v>1</v>
      </c>
      <c r="FA1000" s="152">
        <v>8.7606000000000002</v>
      </c>
      <c r="FB1000" s="152">
        <v>0.91490000000000005</v>
      </c>
      <c r="FD1000" s="152">
        <v>35.317700000000002</v>
      </c>
      <c r="FF1000" s="152">
        <v>340.75099999999998</v>
      </c>
      <c r="FG1000" s="152">
        <v>32.395499999999998</v>
      </c>
      <c r="FI1000" s="152">
        <v>30.886399999999998</v>
      </c>
      <c r="FJ1000" s="152">
        <v>14.1235</v>
      </c>
      <c r="FK1000" s="152">
        <v>60.6877</v>
      </c>
      <c r="FL1000" s="152">
        <v>88.414199999999994</v>
      </c>
      <c r="FM1000" s="152">
        <v>19.776499999999999</v>
      </c>
      <c r="FP1000" s="152">
        <v>15.152799999999999</v>
      </c>
      <c r="FQ1000" s="152">
        <v>510.00720000000001</v>
      </c>
      <c r="FR1000" s="152">
        <v>23.1557</v>
      </c>
      <c r="FS1000" s="152">
        <v>87.660600000000002</v>
      </c>
      <c r="FT1000" s="152">
        <v>3.2595000000000001</v>
      </c>
      <c r="FX1000" s="152">
        <v>0.9264</v>
      </c>
      <c r="FY1000" s="152">
        <v>339.33819999999997</v>
      </c>
      <c r="FZ1000" s="152">
        <v>9.1008999999999993</v>
      </c>
      <c r="GA1000" s="152">
        <v>22.481100000000001</v>
      </c>
      <c r="GB1000" s="152">
        <v>3.294</v>
      </c>
      <c r="GC1000" s="152">
        <v>15.0915</v>
      </c>
      <c r="GD1000" s="152">
        <v>3.9043999999999999</v>
      </c>
      <c r="GE1000" s="152">
        <v>1.3702000000000001</v>
      </c>
      <c r="GF1000" s="152">
        <v>4.2435</v>
      </c>
      <c r="GG1000" s="152">
        <v>0.69220000000000004</v>
      </c>
      <c r="GH1000" s="152">
        <v>4.0446999999999997</v>
      </c>
      <c r="GI1000" s="152">
        <v>0.85109999999999997</v>
      </c>
      <c r="GJ1000" s="152">
        <v>2.3357999999999999</v>
      </c>
      <c r="GL1000" s="152">
        <v>2.2309000000000001</v>
      </c>
      <c r="GM1000" s="152">
        <v>0.3453</v>
      </c>
      <c r="GN1000" s="152">
        <v>2.4872999999999998</v>
      </c>
      <c r="GO1000" s="152">
        <v>0.22009999999999999</v>
      </c>
      <c r="GR1000" s="152">
        <v>96.126099999999994</v>
      </c>
      <c r="GS1000" s="152">
        <v>6.1323999999999996</v>
      </c>
      <c r="GT1000" s="152">
        <v>2.0118</v>
      </c>
      <c r="GU1000" s="152">
        <v>0.92020000000000002</v>
      </c>
    </row>
    <row r="1001" spans="1:203">
      <c r="A1001" s="151">
        <v>6330</v>
      </c>
      <c r="B1001" s="152" t="s">
        <v>2859</v>
      </c>
      <c r="C1001" s="152" t="s">
        <v>2969</v>
      </c>
      <c r="D1001" s="152" t="s">
        <v>2970</v>
      </c>
      <c r="E1001" s="152" t="s">
        <v>2982</v>
      </c>
      <c r="F1001" s="152" t="s">
        <v>9446</v>
      </c>
      <c r="G1001" s="152" t="s">
        <v>9477</v>
      </c>
      <c r="H1001" s="151">
        <v>311310</v>
      </c>
      <c r="L1001" s="153" t="s">
        <v>3189</v>
      </c>
      <c r="M1001" s="153" t="s">
        <v>3190</v>
      </c>
      <c r="P1001" s="152">
        <v>53.818519999999999</v>
      </c>
      <c r="Q1001" s="152">
        <v>-166.96189000000001</v>
      </c>
      <c r="R1001" s="152" t="s">
        <v>2949</v>
      </c>
      <c r="S1001" s="152" t="s">
        <v>2716</v>
      </c>
      <c r="T1001" s="152">
        <v>45.866305779999998</v>
      </c>
      <c r="U1001" s="152">
        <v>0.70983809399999998</v>
      </c>
      <c r="V1001" s="152">
        <v>16.318347070000002</v>
      </c>
      <c r="X1001" s="152">
        <v>10.00598598</v>
      </c>
      <c r="AA1001" s="152">
        <v>7.5703400079999996</v>
      </c>
      <c r="AB1001" s="152">
        <v>0.169866878</v>
      </c>
      <c r="AC1001" s="152">
        <v>12.81844326</v>
      </c>
      <c r="AD1001" s="152">
        <v>2.372940206</v>
      </c>
      <c r="AE1001" s="152">
        <v>0.70000973399999999</v>
      </c>
      <c r="AF1001" s="152">
        <v>0.122270554</v>
      </c>
      <c r="AJ1001" s="152">
        <v>2.592370963</v>
      </c>
      <c r="AK1001" s="156">
        <f t="shared" si="15"/>
        <v>5.1885300719999999E-2</v>
      </c>
      <c r="AL1001" s="151">
        <v>518.85300719999998</v>
      </c>
      <c r="AN1001" s="151">
        <v>4128.2718750000004</v>
      </c>
      <c r="AO1001" s="151">
        <v>1323.5666699999999</v>
      </c>
      <c r="AQ1001" s="152">
        <v>7.3142140910000002</v>
      </c>
      <c r="AW1001" s="152">
        <v>46.774213060000001</v>
      </c>
      <c r="AY1001" s="151">
        <v>317.65967410000002</v>
      </c>
      <c r="AZ1001" s="152">
        <v>66.277435330000003</v>
      </c>
      <c r="BA1001" s="152">
        <v>41.018022469999998</v>
      </c>
      <c r="BB1001" s="152">
        <v>87.206088390000005</v>
      </c>
      <c r="BC1001" s="152">
        <v>125.05663269999999</v>
      </c>
      <c r="BD1001" s="152">
        <v>72.654180339999996</v>
      </c>
      <c r="BG1001" s="152">
        <v>9.0119665809999994</v>
      </c>
      <c r="BH1001" s="152">
        <v>605.22995189999995</v>
      </c>
      <c r="BI1001" s="152">
        <v>15.59889731</v>
      </c>
      <c r="BJ1001" s="152">
        <v>45.400620140000001</v>
      </c>
      <c r="BK1001" s="152">
        <v>1.1760316420000001</v>
      </c>
      <c r="BN1001" s="152">
        <v>0.30066705300000002</v>
      </c>
      <c r="BO1001" s="152">
        <v>163.44868990000001</v>
      </c>
      <c r="BP1001" s="152">
        <v>5.6008214570000003</v>
      </c>
      <c r="BQ1001" s="152">
        <v>12.158223789999999</v>
      </c>
      <c r="BS1001" s="152">
        <v>8.5487472810000007</v>
      </c>
      <c r="BT1001" s="152">
        <v>2.4427484709999998</v>
      </c>
      <c r="BU1001" s="152">
        <v>0.74927192899999995</v>
      </c>
      <c r="BV1001" s="152">
        <v>2.7723555059999998</v>
      </c>
      <c r="BX1001" s="152">
        <v>2.757863849</v>
      </c>
      <c r="BZ1001" s="152">
        <v>1.8014613310000001</v>
      </c>
      <c r="CB1001" s="152">
        <v>1.3494972190000001</v>
      </c>
      <c r="CC1001" s="152">
        <v>0.24350264299999999</v>
      </c>
      <c r="CH1001" s="152">
        <v>2.8282180910000001</v>
      </c>
      <c r="CJ1001" s="152">
        <v>0.85351747499999997</v>
      </c>
      <c r="CK1001" s="152">
        <v>0.31581728999999997</v>
      </c>
      <c r="CP1001" s="152">
        <v>0.36395582100000001</v>
      </c>
      <c r="DC1001" s="152">
        <v>40.61862</v>
      </c>
      <c r="DF1001" s="152">
        <v>13.03429</v>
      </c>
      <c r="DG1001" s="152">
        <v>47.623309999999996</v>
      </c>
      <c r="DH1001" s="152">
        <v>0.19797000000000001</v>
      </c>
      <c r="DM1001" s="152">
        <v>0.23057</v>
      </c>
      <c r="DO1001" s="154">
        <v>86.689449870000004</v>
      </c>
      <c r="ED1001" s="152">
        <v>51.786099999999998</v>
      </c>
      <c r="EE1001" s="152">
        <v>0.61119999999999997</v>
      </c>
      <c r="EF1001" s="152">
        <v>13.2898</v>
      </c>
      <c r="EH1001" s="152">
        <v>8.2438000000000002</v>
      </c>
      <c r="EK1001" s="152">
        <v>0.1643</v>
      </c>
      <c r="EL1001" s="152">
        <v>10.798400000000001</v>
      </c>
      <c r="EM1001" s="152">
        <v>11.3568</v>
      </c>
      <c r="EO1001" s="152">
        <v>2.1019999999999999</v>
      </c>
      <c r="EP1001" s="152">
        <v>0.80179999999999996</v>
      </c>
      <c r="EQ1001" s="152">
        <v>0.1258</v>
      </c>
      <c r="ES1001" s="152">
        <v>0.72</v>
      </c>
      <c r="FA1001" s="152">
        <v>7.7872000000000003</v>
      </c>
      <c r="FB1001" s="152">
        <v>0.64849999999999997</v>
      </c>
      <c r="FD1001" s="152">
        <v>42.190800000000003</v>
      </c>
      <c r="FF1001" s="152">
        <v>251.9897</v>
      </c>
      <c r="FG1001" s="152">
        <v>688.91319999999996</v>
      </c>
      <c r="FI1001" s="152">
        <v>41.815199999999997</v>
      </c>
      <c r="FJ1001" s="152">
        <v>128.29810000000001</v>
      </c>
      <c r="FK1001" s="152">
        <v>88.1982</v>
      </c>
      <c r="FL1001" s="152">
        <v>68.663700000000006</v>
      </c>
      <c r="FM1001" s="152">
        <v>15.485900000000001</v>
      </c>
      <c r="FP1001" s="152">
        <v>11.360099999999999</v>
      </c>
      <c r="FQ1001" s="152">
        <v>570.52200000000005</v>
      </c>
      <c r="FR1001" s="152">
        <v>14.390599999999999</v>
      </c>
      <c r="FS1001" s="152">
        <v>56.020400000000002</v>
      </c>
      <c r="FT1001" s="152">
        <v>1.5841000000000001</v>
      </c>
      <c r="FX1001" s="152">
        <v>0.62370000000000003</v>
      </c>
      <c r="FY1001" s="152">
        <v>241.25569999999999</v>
      </c>
      <c r="FZ1001" s="152">
        <v>7.0742000000000003</v>
      </c>
      <c r="GA1001" s="152">
        <v>16.122900000000001</v>
      </c>
      <c r="GB1001" s="152">
        <v>2.2237</v>
      </c>
      <c r="GC1001" s="152">
        <v>9.8664000000000005</v>
      </c>
      <c r="GD1001" s="152">
        <v>2.3832</v>
      </c>
      <c r="GE1001" s="152">
        <v>0.76600000000000001</v>
      </c>
      <c r="GF1001" s="152">
        <v>2.4628000000000001</v>
      </c>
      <c r="GG1001" s="152">
        <v>0.40029999999999999</v>
      </c>
      <c r="GH1001" s="152">
        <v>2.4304999999999999</v>
      </c>
      <c r="GI1001" s="152">
        <v>0.52049999999999996</v>
      </c>
      <c r="GJ1001" s="152">
        <v>1.4978</v>
      </c>
      <c r="GL1001" s="152">
        <v>1.4439</v>
      </c>
      <c r="GM1001" s="152">
        <v>0.221</v>
      </c>
      <c r="GN1001" s="152">
        <v>1.6007</v>
      </c>
      <c r="GO1001" s="152">
        <v>0.1177</v>
      </c>
      <c r="GR1001" s="152">
        <v>30.1996</v>
      </c>
      <c r="GS1001" s="152">
        <v>5.3719000000000001</v>
      </c>
      <c r="GT1001" s="152">
        <v>2.1253000000000002</v>
      </c>
      <c r="GU1001" s="152">
        <v>0.95009999999999994</v>
      </c>
    </row>
    <row r="1002" spans="1:203">
      <c r="A1002" s="151">
        <v>6335</v>
      </c>
      <c r="B1002" s="152" t="s">
        <v>2859</v>
      </c>
      <c r="C1002" s="152" t="s">
        <v>2969</v>
      </c>
      <c r="D1002" s="152" t="s">
        <v>2970</v>
      </c>
      <c r="E1002" s="152" t="s">
        <v>2982</v>
      </c>
      <c r="F1002" s="152" t="s">
        <v>9447</v>
      </c>
      <c r="G1002" s="152" t="s">
        <v>9477</v>
      </c>
      <c r="H1002" s="151">
        <v>311310</v>
      </c>
      <c r="L1002" s="153" t="s">
        <v>3862</v>
      </c>
      <c r="M1002" s="153" t="s">
        <v>3863</v>
      </c>
      <c r="P1002" s="152">
        <v>53.818519999999999</v>
      </c>
      <c r="Q1002" s="152">
        <v>-166.96189000000001</v>
      </c>
      <c r="R1002" s="152" t="s">
        <v>2949</v>
      </c>
      <c r="S1002" s="152" t="s">
        <v>2716</v>
      </c>
      <c r="T1002" s="152">
        <v>48.571255180000001</v>
      </c>
      <c r="U1002" s="152">
        <v>0.71625220700000003</v>
      </c>
      <c r="V1002" s="152">
        <v>15.619682620000001</v>
      </c>
      <c r="X1002" s="152">
        <v>8.3406912599999998</v>
      </c>
      <c r="AA1002" s="152">
        <v>6.637632881</v>
      </c>
      <c r="AB1002" s="152">
        <v>0.16168685399999999</v>
      </c>
      <c r="AC1002" s="152">
        <v>14.33779511</v>
      </c>
      <c r="AD1002" s="152">
        <v>2.5529855399999999</v>
      </c>
      <c r="AE1002" s="152">
        <v>0.92830278600000005</v>
      </c>
      <c r="AF1002" s="152">
        <v>0.17856751800000001</v>
      </c>
      <c r="AJ1002" s="152">
        <v>2.3208674230000002</v>
      </c>
      <c r="AK1002" s="156">
        <f t="shared" si="15"/>
        <v>4.8168321020000002E-2</v>
      </c>
      <c r="AL1002" s="151">
        <v>481.68321020000002</v>
      </c>
      <c r="AN1002" s="151">
        <v>3507.1130629999998</v>
      </c>
      <c r="AO1002" s="151">
        <v>1246.1666700000001</v>
      </c>
      <c r="CP1002" s="152">
        <v>0.36395582100000001</v>
      </c>
      <c r="DC1002" s="152">
        <v>41.615936670000004</v>
      </c>
      <c r="DF1002" s="152">
        <v>11.424196670000001</v>
      </c>
      <c r="DG1002" s="152">
        <v>47.711783330000003</v>
      </c>
      <c r="DH1002" s="152">
        <v>0.22681999999999999</v>
      </c>
      <c r="DM1002" s="152">
        <v>0.21278666700000001</v>
      </c>
      <c r="DO1002" s="154">
        <v>88.157948899999994</v>
      </c>
    </row>
    <row r="1003" spans="1:203">
      <c r="A1003" s="151">
        <v>6336</v>
      </c>
      <c r="B1003" s="152" t="s">
        <v>2859</v>
      </c>
      <c r="C1003" s="152" t="s">
        <v>2969</v>
      </c>
      <c r="D1003" s="152" t="s">
        <v>2970</v>
      </c>
      <c r="E1003" s="152" t="s">
        <v>2982</v>
      </c>
      <c r="F1003" s="152" t="s">
        <v>9448</v>
      </c>
      <c r="G1003" s="152" t="s">
        <v>9477</v>
      </c>
      <c r="H1003" s="151">
        <v>311310</v>
      </c>
      <c r="L1003" s="153" t="s">
        <v>2983</v>
      </c>
      <c r="M1003" s="153" t="s">
        <v>2984</v>
      </c>
      <c r="P1003" s="152">
        <v>53.9550166</v>
      </c>
      <c r="Q1003" s="152">
        <v>-166.61986669999999</v>
      </c>
      <c r="R1003" s="152" t="s">
        <v>2949</v>
      </c>
      <c r="S1003" s="152" t="s">
        <v>2716</v>
      </c>
      <c r="T1003" s="152">
        <v>44.54815808</v>
      </c>
      <c r="U1003" s="152">
        <v>0.93798509699999999</v>
      </c>
      <c r="V1003" s="152">
        <v>18.847473350000001</v>
      </c>
      <c r="X1003" s="152">
        <v>8.5753012500000008</v>
      </c>
      <c r="AA1003" s="152">
        <v>5.7904980930000001</v>
      </c>
      <c r="AB1003" s="152">
        <v>0.155311161</v>
      </c>
      <c r="AC1003" s="152">
        <v>13.784764579999999</v>
      </c>
      <c r="AD1003" s="152">
        <v>2.497126084</v>
      </c>
      <c r="AE1003" s="152">
        <v>0.76083783900000002</v>
      </c>
      <c r="AF1003" s="152">
        <v>0.194540502</v>
      </c>
      <c r="AJ1003" s="152">
        <v>2.3016850139999998</v>
      </c>
      <c r="AK1003" s="156">
        <f t="shared" si="15"/>
        <v>6.384416842E-2</v>
      </c>
      <c r="AL1003" s="151">
        <v>638.44168420000005</v>
      </c>
      <c r="AN1003" s="151">
        <v>4541.8015489999998</v>
      </c>
      <c r="AO1003" s="151">
        <v>1539.2</v>
      </c>
      <c r="CP1003" s="152">
        <v>0.36395582100000001</v>
      </c>
      <c r="DC1003" s="152">
        <v>40.492122999999999</v>
      </c>
      <c r="DF1003" s="152">
        <v>13.652263</v>
      </c>
      <c r="DG1003" s="152">
        <v>45.723792000000003</v>
      </c>
      <c r="DH1003" s="152">
        <v>0.39490199999999998</v>
      </c>
      <c r="DM1003" s="152" t="s">
        <v>2867</v>
      </c>
      <c r="DO1003" s="154">
        <v>85.65226998</v>
      </c>
      <c r="ED1003" s="152">
        <v>49.395699999999998</v>
      </c>
      <c r="EE1003" s="152">
        <v>0.86919999999999997</v>
      </c>
      <c r="EF1003" s="152">
        <v>17.279499999999999</v>
      </c>
      <c r="EH1003" s="152">
        <v>8.9490999999999996</v>
      </c>
      <c r="EK1003" s="152">
        <v>0.1741</v>
      </c>
      <c r="EL1003" s="152">
        <v>7.0190999999999999</v>
      </c>
      <c r="EM1003" s="152">
        <v>11.111499999999999</v>
      </c>
      <c r="EO1003" s="152">
        <v>2.4378000000000002</v>
      </c>
      <c r="EP1003" s="152">
        <v>0.76200000000000001</v>
      </c>
      <c r="EQ1003" s="152">
        <v>0.16189999999999999</v>
      </c>
      <c r="ES1003" s="152">
        <v>1.8401000000000001</v>
      </c>
      <c r="FA1003" s="152">
        <v>8.8762000000000008</v>
      </c>
      <c r="FB1003" s="152">
        <v>0.72289999999999999</v>
      </c>
      <c r="FD1003" s="152">
        <v>38.0291</v>
      </c>
      <c r="FF1003" s="152">
        <v>313.1354</v>
      </c>
      <c r="FG1003" s="152">
        <v>156.17750000000001</v>
      </c>
      <c r="FI1003" s="152">
        <v>35.245600000000003</v>
      </c>
      <c r="FJ1003" s="152">
        <v>37.752699999999997</v>
      </c>
      <c r="FK1003" s="152">
        <v>101.2662</v>
      </c>
      <c r="FL1003" s="152">
        <v>76.218199999999996</v>
      </c>
      <c r="FM1003" s="152">
        <v>19.0364</v>
      </c>
      <c r="FP1003" s="152">
        <v>11.240399999999999</v>
      </c>
      <c r="FQ1003" s="152">
        <v>591.03539999999998</v>
      </c>
      <c r="FR1003" s="152">
        <v>18.7195</v>
      </c>
      <c r="FS1003" s="152">
        <v>61.513399999999997</v>
      </c>
      <c r="FT1003" s="152">
        <v>2.2006000000000001</v>
      </c>
      <c r="FX1003" s="152">
        <v>0.50629999999999997</v>
      </c>
      <c r="FY1003" s="152">
        <v>219.86920000000001</v>
      </c>
      <c r="FZ1003" s="152">
        <v>6.6505999999999998</v>
      </c>
      <c r="GA1003" s="152">
        <v>16.542100000000001</v>
      </c>
      <c r="GB1003" s="152">
        <v>2.391</v>
      </c>
      <c r="GC1003" s="152">
        <v>11.115600000000001</v>
      </c>
      <c r="GD1003" s="152">
        <v>2.8540999999999999</v>
      </c>
      <c r="GE1003" s="152">
        <v>0.93300000000000005</v>
      </c>
      <c r="GF1003" s="152">
        <v>3.1796000000000002</v>
      </c>
      <c r="GG1003" s="152">
        <v>0.52159999999999995</v>
      </c>
      <c r="GH1003" s="152">
        <v>3.2050999999999998</v>
      </c>
      <c r="GI1003" s="152">
        <v>0.6714</v>
      </c>
      <c r="GJ1003" s="152">
        <v>1.915</v>
      </c>
      <c r="GL1003" s="152">
        <v>1.7977000000000001</v>
      </c>
      <c r="GM1003" s="152">
        <v>0.28249999999999997</v>
      </c>
      <c r="GN1003" s="152">
        <v>1.708</v>
      </c>
      <c r="GO1003" s="152">
        <v>0.1426</v>
      </c>
      <c r="GR1003" s="152">
        <v>76.240099999999998</v>
      </c>
      <c r="GS1003" s="152">
        <v>3.9845000000000002</v>
      </c>
      <c r="GT1003" s="152">
        <v>1.0085999999999999</v>
      </c>
      <c r="GU1003" s="152">
        <v>0.48599999999999999</v>
      </c>
    </row>
    <row r="1004" spans="1:203">
      <c r="A1004" s="151">
        <v>6340</v>
      </c>
      <c r="B1004" s="152" t="s">
        <v>2859</v>
      </c>
      <c r="C1004" s="152" t="s">
        <v>2969</v>
      </c>
      <c r="D1004" s="152" t="s">
        <v>2970</v>
      </c>
      <c r="E1004" s="152" t="s">
        <v>2982</v>
      </c>
      <c r="F1004" s="152" t="s">
        <v>9449</v>
      </c>
      <c r="G1004" s="152" t="s">
        <v>9477</v>
      </c>
      <c r="H1004" s="151">
        <v>311310</v>
      </c>
      <c r="L1004" s="153" t="s">
        <v>2983</v>
      </c>
      <c r="M1004" s="153" t="s">
        <v>3056</v>
      </c>
      <c r="P1004" s="152">
        <v>53.9550166</v>
      </c>
      <c r="Q1004" s="152">
        <v>-166.61986669999999</v>
      </c>
      <c r="R1004" s="152" t="s">
        <v>2949</v>
      </c>
      <c r="S1004" s="152" t="s">
        <v>2716</v>
      </c>
      <c r="T1004" s="152">
        <v>45.160244609999999</v>
      </c>
      <c r="U1004" s="152">
        <v>0.96939582800000001</v>
      </c>
      <c r="V1004" s="152">
        <v>18.73068379</v>
      </c>
      <c r="X1004" s="152">
        <v>8.1592810310000008</v>
      </c>
      <c r="AA1004" s="152">
        <v>6.4503954290000003</v>
      </c>
      <c r="AB1004" s="152">
        <v>0.14976468800000001</v>
      </c>
      <c r="AC1004" s="152">
        <v>13.334454020000001</v>
      </c>
      <c r="AD1004" s="152">
        <v>2.7137816419999998</v>
      </c>
      <c r="AE1004" s="152">
        <v>0.81048908799999997</v>
      </c>
      <c r="AF1004" s="152">
        <v>0.156644529</v>
      </c>
      <c r="AJ1004" s="152">
        <v>3.4057931610000001</v>
      </c>
      <c r="AK1004" s="156">
        <f t="shared" si="15"/>
        <v>7.5478530609999997E-2</v>
      </c>
      <c r="AL1004" s="151">
        <v>754.78530609999996</v>
      </c>
      <c r="AN1004" s="151">
        <v>4514.1103929999999</v>
      </c>
      <c r="AO1004" s="151">
        <v>1518.9749999999999</v>
      </c>
      <c r="AQ1004" s="152">
        <v>5.0228254120000004</v>
      </c>
      <c r="AW1004" s="152">
        <v>46.541480020000002</v>
      </c>
      <c r="AY1004" s="151">
        <v>329.37768640000002</v>
      </c>
      <c r="AZ1004" s="152">
        <v>32.264987210000001</v>
      </c>
      <c r="BA1004" s="152">
        <v>31.1705617</v>
      </c>
      <c r="BB1004" s="152">
        <v>53.609019320000002</v>
      </c>
      <c r="BC1004" s="152">
        <v>150.3263231</v>
      </c>
      <c r="BD1004" s="152">
        <v>43.827376200000003</v>
      </c>
      <c r="BG1004" s="152">
        <v>10.342505320000001</v>
      </c>
      <c r="BH1004" s="152">
        <v>684.56091549999996</v>
      </c>
      <c r="BI1004" s="152">
        <v>23.07559178</v>
      </c>
      <c r="BJ1004" s="152">
        <v>74.714805830000003</v>
      </c>
      <c r="BK1004" s="152">
        <v>1.9557919370000001</v>
      </c>
      <c r="BN1004" s="152">
        <v>0.29965908699999999</v>
      </c>
      <c r="BO1004" s="152">
        <v>213.41091829999999</v>
      </c>
      <c r="BP1004" s="152">
        <v>7.5062302010000002</v>
      </c>
      <c r="BQ1004" s="152">
        <v>15.83532091</v>
      </c>
      <c r="BS1004" s="152">
        <v>9.5409194979999992</v>
      </c>
      <c r="BT1004" s="152">
        <v>3.2160773360000001</v>
      </c>
      <c r="BU1004" s="152">
        <v>0.86921953799999996</v>
      </c>
      <c r="BV1004" s="152">
        <v>3.7229128309999999</v>
      </c>
      <c r="BX1004" s="152">
        <v>4.0740988920000003</v>
      </c>
      <c r="BZ1004" s="152">
        <v>2.404215126</v>
      </c>
      <c r="CB1004" s="152">
        <v>2.0283373849999999</v>
      </c>
      <c r="CC1004" s="152">
        <v>0.44905811899999998</v>
      </c>
      <c r="CH1004" s="152">
        <v>3.2700364359999998</v>
      </c>
      <c r="CJ1004" s="152">
        <v>1.161792087</v>
      </c>
      <c r="CK1004" s="152">
        <v>0.33976066199999999</v>
      </c>
      <c r="CP1004" s="152">
        <v>0.36395582100000001</v>
      </c>
      <c r="DC1004" s="152">
        <v>40.230379999999997</v>
      </c>
      <c r="DF1004" s="152">
        <v>14.274606670000001</v>
      </c>
      <c r="DG1004" s="152">
        <v>46.026989999999998</v>
      </c>
      <c r="DH1004" s="152">
        <v>0.164393333</v>
      </c>
      <c r="DM1004" s="152">
        <v>0.23370333300000001</v>
      </c>
      <c r="DO1004" s="154">
        <v>85.180130660000003</v>
      </c>
      <c r="ED1004" s="152">
        <v>49.395699999999998</v>
      </c>
      <c r="EE1004" s="152">
        <v>0.86919999999999997</v>
      </c>
      <c r="EF1004" s="152">
        <v>17.279499999999999</v>
      </c>
      <c r="EH1004" s="152">
        <v>8.9490999999999996</v>
      </c>
      <c r="EK1004" s="152">
        <v>0.1741</v>
      </c>
      <c r="EL1004" s="152">
        <v>7.0190999999999999</v>
      </c>
      <c r="EM1004" s="152">
        <v>11.111499999999999</v>
      </c>
      <c r="EO1004" s="152">
        <v>2.4378000000000002</v>
      </c>
      <c r="EP1004" s="152">
        <v>0.76200000000000001</v>
      </c>
      <c r="EQ1004" s="152">
        <v>0.16189999999999999</v>
      </c>
      <c r="ES1004" s="152">
        <v>1.8401000000000001</v>
      </c>
      <c r="FA1004" s="152">
        <v>8.8762000000000008</v>
      </c>
      <c r="FB1004" s="152">
        <v>0.72289999999999999</v>
      </c>
      <c r="FD1004" s="152">
        <v>38.0291</v>
      </c>
      <c r="FF1004" s="152">
        <v>313.1354</v>
      </c>
      <c r="FG1004" s="152">
        <v>156.17750000000001</v>
      </c>
      <c r="FI1004" s="152">
        <v>35.245600000000003</v>
      </c>
      <c r="FJ1004" s="152">
        <v>37.752699999999997</v>
      </c>
      <c r="FK1004" s="152">
        <v>101.2662</v>
      </c>
      <c r="FL1004" s="152">
        <v>76.218199999999996</v>
      </c>
      <c r="FM1004" s="152">
        <v>19.0364</v>
      </c>
      <c r="FP1004" s="152">
        <v>11.240399999999999</v>
      </c>
      <c r="FQ1004" s="152">
        <v>591.03539999999998</v>
      </c>
      <c r="FR1004" s="152">
        <v>18.7195</v>
      </c>
      <c r="FS1004" s="152">
        <v>61.513399999999997</v>
      </c>
      <c r="FT1004" s="152">
        <v>2.2006000000000001</v>
      </c>
      <c r="FX1004" s="152">
        <v>0.50629999999999997</v>
      </c>
      <c r="FY1004" s="152">
        <v>219.86920000000001</v>
      </c>
      <c r="FZ1004" s="152">
        <v>6.6505999999999998</v>
      </c>
      <c r="GA1004" s="152">
        <v>16.542100000000001</v>
      </c>
      <c r="GB1004" s="152">
        <v>2.391</v>
      </c>
      <c r="GC1004" s="152">
        <v>11.115600000000001</v>
      </c>
      <c r="GD1004" s="152">
        <v>2.8540999999999999</v>
      </c>
      <c r="GE1004" s="152">
        <v>0.93300000000000005</v>
      </c>
      <c r="GF1004" s="152">
        <v>3.1796000000000002</v>
      </c>
      <c r="GG1004" s="152">
        <v>0.52159999999999995</v>
      </c>
      <c r="GH1004" s="152">
        <v>3.2050999999999998</v>
      </c>
      <c r="GI1004" s="152">
        <v>0.6714</v>
      </c>
      <c r="GJ1004" s="152">
        <v>1.915</v>
      </c>
      <c r="GL1004" s="152">
        <v>1.7977000000000001</v>
      </c>
      <c r="GM1004" s="152">
        <v>0.28249999999999997</v>
      </c>
      <c r="GN1004" s="152">
        <v>1.708</v>
      </c>
      <c r="GO1004" s="152">
        <v>0.1426</v>
      </c>
      <c r="GR1004" s="152">
        <v>76.240099999999998</v>
      </c>
      <c r="GS1004" s="152">
        <v>3.9845000000000002</v>
      </c>
      <c r="GT1004" s="152">
        <v>1.0085999999999999</v>
      </c>
      <c r="GU1004" s="152">
        <v>0.48599999999999999</v>
      </c>
    </row>
    <row r="1005" spans="1:203">
      <c r="A1005" s="151">
        <v>6367</v>
      </c>
      <c r="B1005" s="152" t="s">
        <v>2859</v>
      </c>
      <c r="C1005" s="152" t="s">
        <v>2969</v>
      </c>
      <c r="D1005" s="152" t="s">
        <v>2970</v>
      </c>
      <c r="E1005" s="152" t="s">
        <v>2975</v>
      </c>
      <c r="F1005" s="152" t="s">
        <v>9450</v>
      </c>
      <c r="G1005" s="152" t="s">
        <v>9477</v>
      </c>
      <c r="H1005" s="151">
        <v>311360</v>
      </c>
      <c r="L1005" s="153" t="s">
        <v>4254</v>
      </c>
      <c r="M1005" s="153" t="s">
        <v>4255</v>
      </c>
      <c r="N1005" s="152" t="s">
        <v>4256</v>
      </c>
      <c r="P1005" s="152">
        <v>54.750312999999998</v>
      </c>
      <c r="Q1005" s="152">
        <v>-163.89143200000001</v>
      </c>
      <c r="R1005" s="152" t="s">
        <v>2949</v>
      </c>
      <c r="S1005" s="152" t="s">
        <v>2716</v>
      </c>
      <c r="T1005" s="152">
        <v>49.717440240000002</v>
      </c>
      <c r="U1005" s="152">
        <v>3.0024195360000001</v>
      </c>
      <c r="V1005" s="152">
        <v>13.782949390000001</v>
      </c>
      <c r="X1005" s="152">
        <v>13.885755229999999</v>
      </c>
      <c r="AA1005" s="152">
        <v>4.8765945080000002</v>
      </c>
      <c r="AB1005" s="152">
        <v>0.29135534299999999</v>
      </c>
      <c r="AC1005" s="152">
        <v>8.3166282589999998</v>
      </c>
      <c r="AD1005" s="152">
        <v>3.2711819520000001</v>
      </c>
      <c r="AE1005" s="152">
        <v>0.82553555899999997</v>
      </c>
      <c r="AF1005" s="152">
        <v>0.25336298699999998</v>
      </c>
      <c r="AJ1005" s="152">
        <v>1.7156522510000001</v>
      </c>
      <c r="AK1005" s="156">
        <f t="shared" si="15"/>
        <v>4.6684049370000001E-2</v>
      </c>
      <c r="AL1005" s="151">
        <v>466.84049370000002</v>
      </c>
      <c r="AN1005" s="151">
        <v>1181.9699619999999</v>
      </c>
      <c r="AO1005" s="151">
        <v>988.46667000000002</v>
      </c>
      <c r="CP1005" s="152">
        <v>0.227317557</v>
      </c>
      <c r="DC1005" s="152">
        <v>37.681623330000001</v>
      </c>
      <c r="DF1005" s="152">
        <v>27.77122</v>
      </c>
      <c r="DG1005" s="152">
        <v>34.548360000000002</v>
      </c>
      <c r="DH1005" s="152">
        <v>0.28400999999999998</v>
      </c>
      <c r="DM1005" s="152">
        <v>0.50689333299999995</v>
      </c>
      <c r="DO1005" s="154">
        <v>68.920206719999996</v>
      </c>
      <c r="ED1005" s="152">
        <v>51.229500000000002</v>
      </c>
      <c r="EE1005" s="152">
        <v>1.7782</v>
      </c>
      <c r="EF1005" s="152">
        <v>18.768999999999998</v>
      </c>
      <c r="EH1005" s="152">
        <v>10.0878</v>
      </c>
      <c r="EK1005" s="152">
        <v>0.1918</v>
      </c>
      <c r="EL1005" s="152">
        <v>3.5369999999999999</v>
      </c>
      <c r="EM1005" s="152">
        <v>9.3686000000000007</v>
      </c>
      <c r="EO1005" s="152">
        <v>3.5746000000000002</v>
      </c>
      <c r="EP1005" s="152">
        <v>0.69910000000000005</v>
      </c>
      <c r="EQ1005" s="152">
        <v>0.43430000000000002</v>
      </c>
      <c r="ES1005" s="152">
        <v>0.3301</v>
      </c>
      <c r="FA1005" s="152">
        <v>9.1209000000000007</v>
      </c>
      <c r="FB1005" s="152">
        <v>1.0573999999999999</v>
      </c>
      <c r="FD1005" s="152">
        <v>25.564</v>
      </c>
      <c r="FF1005" s="152">
        <v>209.80860000000001</v>
      </c>
      <c r="FG1005" s="152">
        <v>3.2715999999999998</v>
      </c>
      <c r="FI1005" s="152">
        <v>22.823399999999999</v>
      </c>
      <c r="FJ1005" s="152">
        <v>6.2563000000000004</v>
      </c>
      <c r="FK1005" s="152">
        <v>63.7849</v>
      </c>
      <c r="FL1005" s="152">
        <v>73.155900000000003</v>
      </c>
      <c r="FM1005" s="152">
        <v>18.375800000000002</v>
      </c>
      <c r="FP1005" s="152">
        <v>14.3902</v>
      </c>
      <c r="FQ1005" s="152">
        <v>579.30240000000003</v>
      </c>
      <c r="FR1005" s="152">
        <v>32.275300000000001</v>
      </c>
      <c r="FS1005" s="152">
        <v>121.0111</v>
      </c>
      <c r="FT1005" s="152">
        <v>5.8120000000000003</v>
      </c>
      <c r="FX1005" s="152">
        <v>0.64559999999999995</v>
      </c>
      <c r="FY1005" s="152">
        <v>343.06200000000001</v>
      </c>
      <c r="FZ1005" s="152">
        <v>12.2622</v>
      </c>
      <c r="GA1005" s="152">
        <v>31.615200000000002</v>
      </c>
      <c r="GB1005" s="152">
        <v>4.8472</v>
      </c>
      <c r="GC1005" s="152">
        <v>22.769100000000002</v>
      </c>
      <c r="GD1005" s="152">
        <v>5.8415999999999997</v>
      </c>
      <c r="GE1005" s="152">
        <v>1.9559</v>
      </c>
      <c r="GF1005" s="152">
        <v>6.3254999999999999</v>
      </c>
      <c r="GG1005" s="152">
        <v>1.0055000000000001</v>
      </c>
      <c r="GH1005" s="152">
        <v>5.8507999999999996</v>
      </c>
      <c r="GI1005" s="152">
        <v>1.198</v>
      </c>
      <c r="GJ1005" s="152">
        <v>3.2906</v>
      </c>
      <c r="GL1005" s="152">
        <v>3.0613000000000001</v>
      </c>
      <c r="GM1005" s="152">
        <v>0.48049999999999998</v>
      </c>
      <c r="GN1005" s="152">
        <v>3.3298999999999999</v>
      </c>
      <c r="GO1005" s="152">
        <v>0.41320000000000001</v>
      </c>
      <c r="GR1005" s="152">
        <v>52.927399999999999</v>
      </c>
      <c r="GS1005" s="152">
        <v>3.6069</v>
      </c>
      <c r="GT1005" s="152">
        <v>1.3789</v>
      </c>
      <c r="GU1005" s="152">
        <v>0.59799999999999998</v>
      </c>
    </row>
    <row r="1006" spans="1:203">
      <c r="A1006" s="151">
        <v>6376</v>
      </c>
      <c r="B1006" s="152" t="s">
        <v>2859</v>
      </c>
      <c r="C1006" s="152" t="s">
        <v>2969</v>
      </c>
      <c r="D1006" s="152" t="s">
        <v>2970</v>
      </c>
      <c r="E1006" s="152" t="s">
        <v>2975</v>
      </c>
      <c r="F1006" s="152" t="s">
        <v>9451</v>
      </c>
      <c r="G1006" s="152" t="s">
        <v>9477</v>
      </c>
      <c r="H1006" s="151">
        <v>311360</v>
      </c>
      <c r="L1006" s="153" t="s">
        <v>4254</v>
      </c>
      <c r="M1006" s="153" t="s">
        <v>5009</v>
      </c>
      <c r="N1006" s="152" t="s">
        <v>4256</v>
      </c>
      <c r="P1006" s="152">
        <v>54.750312999999998</v>
      </c>
      <c r="Q1006" s="152">
        <v>-163.89143200000001</v>
      </c>
      <c r="R1006" s="152" t="s">
        <v>2949</v>
      </c>
      <c r="S1006" s="152" t="s">
        <v>2716</v>
      </c>
      <c r="T1006" s="152">
        <v>52.178815210000003</v>
      </c>
      <c r="U1006" s="152">
        <v>2.1654466229999998</v>
      </c>
      <c r="V1006" s="152">
        <v>15.62573368</v>
      </c>
      <c r="X1006" s="152">
        <v>11.68594571</v>
      </c>
      <c r="AA1006" s="152">
        <v>4.0962285229999997</v>
      </c>
      <c r="AB1006" s="152">
        <v>0.24327026299999999</v>
      </c>
      <c r="AC1006" s="152">
        <v>7.7189228500000002</v>
      </c>
      <c r="AD1006" s="152">
        <v>4.1502200460000003</v>
      </c>
      <c r="AE1006" s="152">
        <v>1.0171202239999999</v>
      </c>
      <c r="AF1006" s="152">
        <v>0.27127668799999999</v>
      </c>
      <c r="AJ1006" s="152">
        <v>1.914407132</v>
      </c>
      <c r="AK1006" s="156">
        <f t="shared" si="15"/>
        <v>5.7150856739999992E-2</v>
      </c>
      <c r="AL1006" s="151">
        <v>571.50856739999995</v>
      </c>
      <c r="AN1006" s="151">
        <v>873.39745570000002</v>
      </c>
      <c r="AO1006" s="151">
        <v>930.83333000000005</v>
      </c>
      <c r="CP1006" s="152">
        <v>0.227317557</v>
      </c>
      <c r="DC1006" s="152">
        <v>37.865344999999998</v>
      </c>
      <c r="DF1006" s="152">
        <v>26.560912500000001</v>
      </c>
      <c r="DG1006" s="152">
        <v>35.702710000000003</v>
      </c>
      <c r="DH1006" s="152">
        <v>0.207505</v>
      </c>
      <c r="DM1006" s="152">
        <v>0.48697000000000001</v>
      </c>
      <c r="DO1006" s="154">
        <v>70.554289710000006</v>
      </c>
      <c r="ED1006" s="152">
        <v>51.229500000000002</v>
      </c>
      <c r="EE1006" s="152">
        <v>1.7782</v>
      </c>
      <c r="EF1006" s="152">
        <v>18.768999999999998</v>
      </c>
      <c r="EH1006" s="152">
        <v>10.0878</v>
      </c>
      <c r="EK1006" s="152">
        <v>0.1918</v>
      </c>
      <c r="EL1006" s="152">
        <v>3.5369999999999999</v>
      </c>
      <c r="EM1006" s="152">
        <v>9.3686000000000007</v>
      </c>
      <c r="EO1006" s="152">
        <v>3.5746000000000002</v>
      </c>
      <c r="EP1006" s="152">
        <v>0.69910000000000005</v>
      </c>
      <c r="EQ1006" s="152">
        <v>0.43430000000000002</v>
      </c>
      <c r="ES1006" s="152">
        <v>0.3301</v>
      </c>
      <c r="FA1006" s="152">
        <v>9.1209000000000007</v>
      </c>
      <c r="FB1006" s="152">
        <v>1.0573999999999999</v>
      </c>
      <c r="FD1006" s="152">
        <v>25.564</v>
      </c>
      <c r="FF1006" s="152">
        <v>209.80860000000001</v>
      </c>
      <c r="FG1006" s="152">
        <v>3.2715999999999998</v>
      </c>
      <c r="FI1006" s="152">
        <v>22.823399999999999</v>
      </c>
      <c r="FJ1006" s="152">
        <v>6.2563000000000004</v>
      </c>
      <c r="FK1006" s="152">
        <v>63.7849</v>
      </c>
      <c r="FL1006" s="152">
        <v>73.155900000000003</v>
      </c>
      <c r="FM1006" s="152">
        <v>18.375800000000002</v>
      </c>
      <c r="FP1006" s="152">
        <v>14.3902</v>
      </c>
      <c r="FQ1006" s="152">
        <v>579.30240000000003</v>
      </c>
      <c r="FR1006" s="152">
        <v>32.275300000000001</v>
      </c>
      <c r="FS1006" s="152">
        <v>121.0111</v>
      </c>
      <c r="FT1006" s="152">
        <v>5.8120000000000003</v>
      </c>
      <c r="FX1006" s="152">
        <v>0.64559999999999995</v>
      </c>
      <c r="FY1006" s="152">
        <v>343.06200000000001</v>
      </c>
      <c r="FZ1006" s="152">
        <v>12.2622</v>
      </c>
      <c r="GA1006" s="152">
        <v>31.615200000000002</v>
      </c>
      <c r="GB1006" s="152">
        <v>4.8472</v>
      </c>
      <c r="GC1006" s="152">
        <v>22.769100000000002</v>
      </c>
      <c r="GD1006" s="152">
        <v>5.8415999999999997</v>
      </c>
      <c r="GE1006" s="152">
        <v>1.9559</v>
      </c>
      <c r="GF1006" s="152">
        <v>6.3254999999999999</v>
      </c>
      <c r="GG1006" s="152">
        <v>1.0055000000000001</v>
      </c>
      <c r="GH1006" s="152">
        <v>5.8507999999999996</v>
      </c>
      <c r="GI1006" s="152">
        <v>1.198</v>
      </c>
      <c r="GJ1006" s="152">
        <v>3.2906</v>
      </c>
      <c r="GL1006" s="152">
        <v>3.0613000000000001</v>
      </c>
      <c r="GM1006" s="152">
        <v>0.48049999999999998</v>
      </c>
      <c r="GN1006" s="152">
        <v>3.3298999999999999</v>
      </c>
      <c r="GO1006" s="152">
        <v>0.41320000000000001</v>
      </c>
      <c r="GR1006" s="152">
        <v>52.927399999999999</v>
      </c>
      <c r="GS1006" s="152">
        <v>3.6069</v>
      </c>
      <c r="GT1006" s="152">
        <v>1.3789</v>
      </c>
      <c r="GU1006" s="152">
        <v>0.59799999999999998</v>
      </c>
    </row>
    <row r="1007" spans="1:203">
      <c r="A1007" s="151">
        <v>6377</v>
      </c>
      <c r="B1007" s="152" t="s">
        <v>2859</v>
      </c>
      <c r="C1007" s="152" t="s">
        <v>2969</v>
      </c>
      <c r="D1007" s="152" t="s">
        <v>2970</v>
      </c>
      <c r="E1007" s="152" t="s">
        <v>2975</v>
      </c>
      <c r="F1007" s="152" t="s">
        <v>9452</v>
      </c>
      <c r="G1007" s="152" t="s">
        <v>9477</v>
      </c>
      <c r="H1007" s="151">
        <v>311360</v>
      </c>
      <c r="L1007" s="153" t="s">
        <v>4254</v>
      </c>
      <c r="M1007" s="153" t="s">
        <v>5059</v>
      </c>
      <c r="N1007" s="152" t="s">
        <v>4256</v>
      </c>
      <c r="P1007" s="152">
        <v>54.750312999999998</v>
      </c>
      <c r="Q1007" s="152">
        <v>-163.89143200000001</v>
      </c>
      <c r="R1007" s="152" t="s">
        <v>2949</v>
      </c>
      <c r="S1007" s="152" t="s">
        <v>2716</v>
      </c>
      <c r="T1007" s="152">
        <v>52.406038209999998</v>
      </c>
      <c r="U1007" s="152">
        <v>2.0476623209999998</v>
      </c>
      <c r="V1007" s="152">
        <v>12.64134556</v>
      </c>
      <c r="X1007" s="152">
        <v>14.923748229999999</v>
      </c>
      <c r="AA1007" s="152">
        <v>3.9991469949999998</v>
      </c>
      <c r="AB1007" s="152">
        <v>0.30828317799999999</v>
      </c>
      <c r="AC1007" s="152">
        <v>7.9068193149999999</v>
      </c>
      <c r="AD1007" s="152">
        <v>3.6622430239999999</v>
      </c>
      <c r="AE1007" s="152">
        <v>0.90889458400000001</v>
      </c>
      <c r="AF1007" s="152">
        <v>0.29256839899999998</v>
      </c>
      <c r="AJ1007" s="152">
        <v>1.6203050489999999</v>
      </c>
      <c r="AK1007" s="156">
        <f t="shared" si="15"/>
        <v>4.7293643600000004E-2</v>
      </c>
      <c r="AL1007" s="151">
        <v>472.93643600000001</v>
      </c>
      <c r="AN1007" s="151">
        <v>1090.3279110000001</v>
      </c>
      <c r="AO1007" s="151">
        <v>919.33333000000005</v>
      </c>
      <c r="CP1007" s="152">
        <v>0.227317557</v>
      </c>
      <c r="DC1007" s="152">
        <v>36.665705000000003</v>
      </c>
      <c r="DF1007" s="152">
        <v>32.247812500000002</v>
      </c>
      <c r="DG1007" s="152">
        <v>30.954840000000001</v>
      </c>
      <c r="DH1007" s="152">
        <v>0.27378249999999998</v>
      </c>
      <c r="DM1007" s="152">
        <v>0.62316499999999997</v>
      </c>
      <c r="DO1007" s="154">
        <v>63.114475720000002</v>
      </c>
      <c r="ED1007" s="152">
        <v>51.229500000000002</v>
      </c>
      <c r="EE1007" s="152">
        <v>1.7782</v>
      </c>
      <c r="EF1007" s="152">
        <v>18.768999999999998</v>
      </c>
      <c r="EH1007" s="152">
        <v>10.0878</v>
      </c>
      <c r="EK1007" s="152">
        <v>0.1918</v>
      </c>
      <c r="EL1007" s="152">
        <v>3.5369999999999999</v>
      </c>
      <c r="EM1007" s="152">
        <v>9.3686000000000007</v>
      </c>
      <c r="EO1007" s="152">
        <v>3.5746000000000002</v>
      </c>
      <c r="EP1007" s="152">
        <v>0.69910000000000005</v>
      </c>
      <c r="EQ1007" s="152">
        <v>0.43430000000000002</v>
      </c>
      <c r="ES1007" s="152">
        <v>0.3301</v>
      </c>
      <c r="FA1007" s="152">
        <v>9.1209000000000007</v>
      </c>
      <c r="FB1007" s="152">
        <v>1.0573999999999999</v>
      </c>
      <c r="FD1007" s="152">
        <v>25.564</v>
      </c>
      <c r="FF1007" s="152">
        <v>209.80860000000001</v>
      </c>
      <c r="FG1007" s="152">
        <v>3.2715999999999998</v>
      </c>
      <c r="FI1007" s="152">
        <v>22.823399999999999</v>
      </c>
      <c r="FJ1007" s="152">
        <v>6.2563000000000004</v>
      </c>
      <c r="FK1007" s="152">
        <v>63.7849</v>
      </c>
      <c r="FL1007" s="152">
        <v>73.155900000000003</v>
      </c>
      <c r="FM1007" s="152">
        <v>18.375800000000002</v>
      </c>
      <c r="FP1007" s="152">
        <v>14.3902</v>
      </c>
      <c r="FQ1007" s="152">
        <v>579.30240000000003</v>
      </c>
      <c r="FR1007" s="152">
        <v>32.275300000000001</v>
      </c>
      <c r="FS1007" s="152">
        <v>121.0111</v>
      </c>
      <c r="FT1007" s="152">
        <v>5.8120000000000003</v>
      </c>
      <c r="FX1007" s="152">
        <v>0.64559999999999995</v>
      </c>
      <c r="FY1007" s="152">
        <v>343.06200000000001</v>
      </c>
      <c r="FZ1007" s="152">
        <v>12.2622</v>
      </c>
      <c r="GA1007" s="152">
        <v>31.615200000000002</v>
      </c>
      <c r="GB1007" s="152">
        <v>4.8472</v>
      </c>
      <c r="GC1007" s="152">
        <v>22.769100000000002</v>
      </c>
      <c r="GD1007" s="152">
        <v>5.8415999999999997</v>
      </c>
      <c r="GE1007" s="152">
        <v>1.9559</v>
      </c>
      <c r="GF1007" s="152">
        <v>6.3254999999999999</v>
      </c>
      <c r="GG1007" s="152">
        <v>1.0055000000000001</v>
      </c>
      <c r="GH1007" s="152">
        <v>5.8507999999999996</v>
      </c>
      <c r="GI1007" s="152">
        <v>1.198</v>
      </c>
      <c r="GJ1007" s="152">
        <v>3.2906</v>
      </c>
      <c r="GL1007" s="152">
        <v>3.0613000000000001</v>
      </c>
      <c r="GM1007" s="152">
        <v>0.48049999999999998</v>
      </c>
      <c r="GN1007" s="152">
        <v>3.3298999999999999</v>
      </c>
      <c r="GO1007" s="152">
        <v>0.41320000000000001</v>
      </c>
      <c r="GR1007" s="152">
        <v>52.927399999999999</v>
      </c>
      <c r="GS1007" s="152">
        <v>3.6069</v>
      </c>
      <c r="GT1007" s="152">
        <v>1.3789</v>
      </c>
      <c r="GU1007" s="152">
        <v>0.59799999999999998</v>
      </c>
    </row>
    <row r="1008" spans="1:203">
      <c r="A1008" s="151">
        <v>6378</v>
      </c>
      <c r="B1008" s="152" t="s">
        <v>2859</v>
      </c>
      <c r="C1008" s="152" t="s">
        <v>2969</v>
      </c>
      <c r="D1008" s="152" t="s">
        <v>2970</v>
      </c>
      <c r="E1008" s="152" t="s">
        <v>2975</v>
      </c>
      <c r="F1008" s="152" t="s">
        <v>9453</v>
      </c>
      <c r="G1008" s="152" t="s">
        <v>9477</v>
      </c>
      <c r="H1008" s="151">
        <v>311360</v>
      </c>
      <c r="L1008" s="153" t="s">
        <v>4254</v>
      </c>
      <c r="M1008" s="153" t="s">
        <v>4291</v>
      </c>
      <c r="N1008" s="152" t="s">
        <v>4256</v>
      </c>
      <c r="P1008" s="152">
        <v>54.750312999999998</v>
      </c>
      <c r="Q1008" s="152">
        <v>-163.89143200000001</v>
      </c>
      <c r="R1008" s="152" t="s">
        <v>2949</v>
      </c>
      <c r="S1008" s="152" t="s">
        <v>2716</v>
      </c>
      <c r="T1008" s="152">
        <v>49.802204570000001</v>
      </c>
      <c r="U1008" s="152">
        <v>2.233737026</v>
      </c>
      <c r="V1008" s="152">
        <v>16.094279</v>
      </c>
      <c r="X1008" s="152">
        <v>12.965465849999999</v>
      </c>
      <c r="AA1008" s="152">
        <v>4.2037807420000002</v>
      </c>
      <c r="AB1008" s="152">
        <v>0.28117893399999999</v>
      </c>
      <c r="AC1008" s="152">
        <v>7.6655767319999999</v>
      </c>
      <c r="AD1008" s="152">
        <v>4.2457702509999997</v>
      </c>
      <c r="AE1008" s="152">
        <v>0.78963924100000005</v>
      </c>
      <c r="AF1008" s="152">
        <v>0.245839105</v>
      </c>
      <c r="AJ1008" s="152">
        <v>1.6280895230000001</v>
      </c>
      <c r="AK1008" s="156">
        <f t="shared" si="15"/>
        <v>7.6565002960000003E-2</v>
      </c>
      <c r="AL1008" s="151">
        <v>765.65002960000004</v>
      </c>
      <c r="AN1008" s="151">
        <v>1006.1895060000001</v>
      </c>
      <c r="AO1008" s="151">
        <v>803.36667</v>
      </c>
      <c r="AQ1008" s="152">
        <v>7.9721379370000003</v>
      </c>
      <c r="AW1008" s="152">
        <v>36.500113050000003</v>
      </c>
      <c r="AY1008" s="151">
        <v>297.38154220000001</v>
      </c>
      <c r="AZ1008" s="152">
        <v>0.61721985700000004</v>
      </c>
      <c r="BA1008" s="152">
        <v>24.56388566</v>
      </c>
      <c r="BB1008" s="152">
        <v>8.8718358750000004</v>
      </c>
      <c r="BC1008" s="152">
        <v>58.934543980000001</v>
      </c>
      <c r="BD1008" s="152">
        <v>92.800387819999997</v>
      </c>
      <c r="BG1008" s="152">
        <v>14.978062059999999</v>
      </c>
      <c r="BH1008" s="152">
        <v>496.6363528</v>
      </c>
      <c r="BI1008" s="152">
        <v>37.861343750000003</v>
      </c>
      <c r="BJ1008" s="152">
        <v>137.28459989999999</v>
      </c>
      <c r="BK1008" s="152">
        <v>5.476919359</v>
      </c>
      <c r="BN1008" s="152">
        <v>0.49805311899999999</v>
      </c>
      <c r="BO1008" s="152">
        <v>355.3179629</v>
      </c>
      <c r="BP1008" s="152">
        <v>12.7852666</v>
      </c>
      <c r="BQ1008" s="152">
        <v>29.009707240000001</v>
      </c>
      <c r="BS1008" s="152">
        <v>23.872592310000002</v>
      </c>
      <c r="BT1008" s="152">
        <v>5.9743361750000004</v>
      </c>
      <c r="BU1008" s="152">
        <v>2.076661611</v>
      </c>
      <c r="BV1008" s="152">
        <v>6.9711596220000001</v>
      </c>
      <c r="BX1008" s="152">
        <v>6.5855623789999997</v>
      </c>
      <c r="BZ1008" s="152">
        <v>3.6972387750000002</v>
      </c>
      <c r="CB1008" s="152">
        <v>2.7248968389999999</v>
      </c>
      <c r="CC1008" s="152">
        <v>0.48524850800000002</v>
      </c>
      <c r="CH1008" s="152">
        <v>2.7523664409999999</v>
      </c>
      <c r="CJ1008" s="152">
        <v>1.4980255790000001</v>
      </c>
      <c r="CK1008" s="152">
        <v>0.66047848099999995</v>
      </c>
      <c r="CP1008" s="152">
        <v>0.227317557</v>
      </c>
      <c r="DC1008" s="152">
        <v>38.187330000000003</v>
      </c>
      <c r="DF1008" s="152">
        <v>26.481860000000001</v>
      </c>
      <c r="DG1008" s="152">
        <v>35.3320425</v>
      </c>
      <c r="DH1008" s="152">
        <v>0.19828999999999999</v>
      </c>
      <c r="DM1008" s="152">
        <v>0.47196250000000001</v>
      </c>
      <c r="DO1008" s="154">
        <v>70.398967440000007</v>
      </c>
      <c r="ED1008" s="152">
        <v>51.229500000000002</v>
      </c>
      <c r="EE1008" s="152">
        <v>1.7782</v>
      </c>
      <c r="EF1008" s="152">
        <v>18.768999999999998</v>
      </c>
      <c r="EH1008" s="152">
        <v>10.0878</v>
      </c>
      <c r="EK1008" s="152">
        <v>0.1918</v>
      </c>
      <c r="EL1008" s="152">
        <v>3.5369999999999999</v>
      </c>
      <c r="EM1008" s="152">
        <v>9.3686000000000007</v>
      </c>
      <c r="EO1008" s="152">
        <v>3.5746000000000002</v>
      </c>
      <c r="EP1008" s="152">
        <v>0.69910000000000005</v>
      </c>
      <c r="EQ1008" s="152">
        <v>0.43430000000000002</v>
      </c>
      <c r="ES1008" s="152">
        <v>0.3301</v>
      </c>
      <c r="FA1008" s="152">
        <v>9.1209000000000007</v>
      </c>
      <c r="FB1008" s="152">
        <v>1.0573999999999999</v>
      </c>
      <c r="FD1008" s="152">
        <v>25.564</v>
      </c>
      <c r="FF1008" s="152">
        <v>209.80860000000001</v>
      </c>
      <c r="FG1008" s="152">
        <v>3.2715999999999998</v>
      </c>
      <c r="FI1008" s="152">
        <v>22.823399999999999</v>
      </c>
      <c r="FJ1008" s="152">
        <v>6.2563000000000004</v>
      </c>
      <c r="FK1008" s="152">
        <v>63.7849</v>
      </c>
      <c r="FL1008" s="152">
        <v>73.155900000000003</v>
      </c>
      <c r="FM1008" s="152">
        <v>18.375800000000002</v>
      </c>
      <c r="FP1008" s="152">
        <v>14.3902</v>
      </c>
      <c r="FQ1008" s="152">
        <v>579.30240000000003</v>
      </c>
      <c r="FR1008" s="152">
        <v>32.275300000000001</v>
      </c>
      <c r="FS1008" s="152">
        <v>121.0111</v>
      </c>
      <c r="FT1008" s="152">
        <v>5.8120000000000003</v>
      </c>
      <c r="FX1008" s="152">
        <v>0.64559999999999995</v>
      </c>
      <c r="FY1008" s="152">
        <v>343.06200000000001</v>
      </c>
      <c r="FZ1008" s="152">
        <v>12.2622</v>
      </c>
      <c r="GA1008" s="152">
        <v>31.615200000000002</v>
      </c>
      <c r="GB1008" s="152">
        <v>4.8472</v>
      </c>
      <c r="GC1008" s="152">
        <v>22.769100000000002</v>
      </c>
      <c r="GD1008" s="152">
        <v>5.8415999999999997</v>
      </c>
      <c r="GE1008" s="152">
        <v>1.9559</v>
      </c>
      <c r="GF1008" s="152">
        <v>6.3254999999999999</v>
      </c>
      <c r="GG1008" s="152">
        <v>1.0055000000000001</v>
      </c>
      <c r="GH1008" s="152">
        <v>5.8507999999999996</v>
      </c>
      <c r="GI1008" s="152">
        <v>1.198</v>
      </c>
      <c r="GJ1008" s="152">
        <v>3.2906</v>
      </c>
      <c r="GL1008" s="152">
        <v>3.0613000000000001</v>
      </c>
      <c r="GM1008" s="152">
        <v>0.48049999999999998</v>
      </c>
      <c r="GN1008" s="152">
        <v>3.3298999999999999</v>
      </c>
      <c r="GO1008" s="152">
        <v>0.41320000000000001</v>
      </c>
      <c r="GR1008" s="152">
        <v>52.927399999999999</v>
      </c>
      <c r="GS1008" s="152">
        <v>3.6069</v>
      </c>
      <c r="GT1008" s="152">
        <v>1.3789</v>
      </c>
      <c r="GU1008" s="152">
        <v>0.59799999999999998</v>
      </c>
    </row>
    <row r="1009" spans="1:203">
      <c r="A1009" s="151">
        <v>6380</v>
      </c>
      <c r="B1009" s="152" t="s">
        <v>2859</v>
      </c>
      <c r="C1009" s="152" t="s">
        <v>2969</v>
      </c>
      <c r="D1009" s="152" t="s">
        <v>2970</v>
      </c>
      <c r="E1009" s="152" t="s">
        <v>2975</v>
      </c>
      <c r="F1009" s="152" t="s">
        <v>9454</v>
      </c>
      <c r="G1009" s="152" t="s">
        <v>9477</v>
      </c>
      <c r="H1009" s="151">
        <v>311360</v>
      </c>
      <c r="L1009" s="153" t="s">
        <v>4882</v>
      </c>
      <c r="M1009" s="153" t="s">
        <v>4883</v>
      </c>
      <c r="N1009" s="152" t="s">
        <v>4884</v>
      </c>
      <c r="P1009" s="152">
        <v>54.833460000000002</v>
      </c>
      <c r="Q1009" s="152">
        <v>-164.16392999999999</v>
      </c>
      <c r="R1009" s="152" t="s">
        <v>2949</v>
      </c>
      <c r="S1009" s="152" t="s">
        <v>2716</v>
      </c>
      <c r="T1009" s="152">
        <v>51.71076334</v>
      </c>
      <c r="U1009" s="152">
        <v>1.7240325940000001</v>
      </c>
      <c r="V1009" s="152">
        <v>16.010741190000001</v>
      </c>
      <c r="X1009" s="152">
        <v>12.11777103</v>
      </c>
      <c r="AA1009" s="152">
        <v>3.9354529079999998</v>
      </c>
      <c r="AB1009" s="152">
        <v>0.25238397800000001</v>
      </c>
      <c r="AC1009" s="152">
        <v>7.4517284999999998</v>
      </c>
      <c r="AD1009" s="152">
        <v>4.142158781</v>
      </c>
      <c r="AE1009" s="152">
        <v>0.79651278000000003</v>
      </c>
      <c r="AF1009" s="152">
        <v>0.231421656</v>
      </c>
      <c r="AJ1009" s="152">
        <v>1.9789692750000001</v>
      </c>
      <c r="AK1009" s="156">
        <f t="shared" si="15"/>
        <v>5.3902022739999993E-2</v>
      </c>
      <c r="AL1009" s="151">
        <v>539.02022739999995</v>
      </c>
      <c r="AN1009" s="151">
        <v>1296.550362</v>
      </c>
      <c r="AO1009" s="151">
        <v>1219.5999999999999</v>
      </c>
      <c r="CP1009" s="152">
        <v>0.1460687</v>
      </c>
      <c r="DC1009" s="152">
        <v>38.951990000000002</v>
      </c>
      <c r="DF1009" s="152">
        <v>27.095585</v>
      </c>
      <c r="DG1009" s="152">
        <v>34.853954999999999</v>
      </c>
      <c r="DH1009" s="152">
        <v>0.22888500000000001</v>
      </c>
      <c r="DM1009" s="152">
        <v>0.50451999999999997</v>
      </c>
      <c r="DO1009" s="154">
        <v>69.631341370000001</v>
      </c>
      <c r="ED1009" s="152">
        <v>49.22</v>
      </c>
      <c r="EE1009" s="152">
        <v>1.4481999999999999</v>
      </c>
      <c r="EF1009" s="152">
        <v>16.491900000000001</v>
      </c>
      <c r="EH1009" s="152">
        <v>10.276899999999999</v>
      </c>
      <c r="EK1009" s="152">
        <v>0.1913</v>
      </c>
      <c r="EL1009" s="152">
        <v>7.0193000000000003</v>
      </c>
      <c r="EM1009" s="152">
        <v>9.8992000000000004</v>
      </c>
      <c r="EO1009" s="152">
        <v>2.8691</v>
      </c>
      <c r="EP1009" s="152">
        <v>0.76349999999999996</v>
      </c>
      <c r="EQ1009" s="152">
        <v>0.38059999999999999</v>
      </c>
      <c r="ES1009" s="152">
        <v>1.44</v>
      </c>
      <c r="FA1009" s="152">
        <v>9.3534000000000006</v>
      </c>
      <c r="FB1009" s="152">
        <v>1.0668</v>
      </c>
      <c r="FD1009" s="152">
        <v>31.9802</v>
      </c>
      <c r="FF1009" s="152">
        <v>243.55629999999999</v>
      </c>
      <c r="FG1009" s="152">
        <v>187.9521</v>
      </c>
      <c r="FI1009" s="152">
        <v>35.159300000000002</v>
      </c>
      <c r="FJ1009" s="152">
        <v>73.381200000000007</v>
      </c>
      <c r="FK1009" s="152">
        <v>64.089399999999998</v>
      </c>
      <c r="FL1009" s="152">
        <v>79.458600000000004</v>
      </c>
      <c r="FM1009" s="152">
        <v>17.166899999999998</v>
      </c>
      <c r="FP1009" s="152">
        <v>17.746099999999998</v>
      </c>
      <c r="FQ1009" s="152">
        <v>462.51220000000001</v>
      </c>
      <c r="FR1009" s="152">
        <v>30.807300000000001</v>
      </c>
      <c r="FS1009" s="152">
        <v>149.0609</v>
      </c>
      <c r="FT1009" s="152">
        <v>5.7470999999999997</v>
      </c>
      <c r="FX1009" s="152">
        <v>0.83579999999999999</v>
      </c>
      <c r="FY1009" s="152">
        <v>323.2346</v>
      </c>
      <c r="FZ1009" s="152">
        <v>12.820499999999999</v>
      </c>
      <c r="GA1009" s="152">
        <v>32.903100000000002</v>
      </c>
      <c r="GB1009" s="152">
        <v>4.8669000000000002</v>
      </c>
      <c r="GC1009" s="152">
        <v>22.044499999999999</v>
      </c>
      <c r="GD1009" s="152">
        <v>5.5483000000000002</v>
      </c>
      <c r="GE1009" s="152">
        <v>1.6492</v>
      </c>
      <c r="GF1009" s="152">
        <v>5.8482000000000003</v>
      </c>
      <c r="GG1009" s="152">
        <v>0.94010000000000005</v>
      </c>
      <c r="GH1009" s="152">
        <v>5.4489000000000001</v>
      </c>
      <c r="GI1009" s="152">
        <v>1.1343000000000001</v>
      </c>
      <c r="GJ1009" s="152">
        <v>3.1394000000000002</v>
      </c>
      <c r="GL1009" s="152">
        <v>2.9889999999999999</v>
      </c>
      <c r="GM1009" s="152">
        <v>0.46760000000000002</v>
      </c>
      <c r="GN1009" s="152">
        <v>3.6850999999999998</v>
      </c>
      <c r="GO1009" s="152">
        <v>0.39369999999999999</v>
      </c>
      <c r="GR1009" s="152">
        <v>49.5289</v>
      </c>
      <c r="GS1009" s="152">
        <v>4.4328000000000003</v>
      </c>
      <c r="GT1009" s="152">
        <v>2.1286</v>
      </c>
      <c r="GU1009" s="152">
        <v>0.88029999999999997</v>
      </c>
    </row>
    <row r="1010" spans="1:203">
      <c r="A1010" s="151">
        <v>6391</v>
      </c>
      <c r="B1010" s="152" t="s">
        <v>2859</v>
      </c>
      <c r="C1010" s="152" t="s">
        <v>2969</v>
      </c>
      <c r="D1010" s="152" t="s">
        <v>2970</v>
      </c>
      <c r="E1010" s="152" t="s">
        <v>2975</v>
      </c>
      <c r="F1010" s="152" t="s">
        <v>9455</v>
      </c>
      <c r="G1010" s="152" t="s">
        <v>9477</v>
      </c>
      <c r="H1010" s="151">
        <v>311360</v>
      </c>
      <c r="L1010" s="153" t="s">
        <v>3615</v>
      </c>
      <c r="M1010" s="153" t="s">
        <v>3616</v>
      </c>
      <c r="N1010" s="152" t="s">
        <v>3617</v>
      </c>
      <c r="P1010" s="152">
        <v>54.790979999999998</v>
      </c>
      <c r="Q1010" s="152">
        <v>-164.13032999999999</v>
      </c>
      <c r="R1010" s="152" t="s">
        <v>2949</v>
      </c>
      <c r="S1010" s="152" t="s">
        <v>2716</v>
      </c>
      <c r="T1010" s="152">
        <v>47.798678109999997</v>
      </c>
      <c r="U1010" s="152">
        <v>1.9061596300000001</v>
      </c>
      <c r="V1010" s="152">
        <v>18.25972295</v>
      </c>
      <c r="X1010" s="152">
        <v>11.495044289999999</v>
      </c>
      <c r="AA1010" s="152">
        <v>4.8811198579999999</v>
      </c>
      <c r="AB1010" s="152">
        <v>0.195777123</v>
      </c>
      <c r="AC1010" s="152">
        <v>8.8709831779999995</v>
      </c>
      <c r="AD1010" s="152">
        <v>3.5435424129999999</v>
      </c>
      <c r="AE1010" s="152">
        <v>0.51367768999999996</v>
      </c>
      <c r="AF1010" s="152">
        <v>0.19127249199999999</v>
      </c>
      <c r="AJ1010" s="152">
        <v>1.9504931029999999</v>
      </c>
      <c r="AK1010" s="156">
        <f t="shared" si="15"/>
        <v>7.170128596E-2</v>
      </c>
      <c r="AL1010" s="151">
        <v>717.01285959999996</v>
      </c>
      <c r="AN1010" s="151">
        <v>1427.1503620000001</v>
      </c>
      <c r="AO1010" s="151">
        <v>747.93332999999996</v>
      </c>
      <c r="CP1010" s="152">
        <v>0.16351125699999999</v>
      </c>
      <c r="DC1010" s="152">
        <v>36.973619999999997</v>
      </c>
      <c r="DF1010" s="152">
        <v>23.285070000000001</v>
      </c>
      <c r="DG1010" s="152">
        <v>38.373649999999998</v>
      </c>
      <c r="DH1010" s="152">
        <v>0.16292999999999999</v>
      </c>
      <c r="DM1010" s="152">
        <v>0.32318999999999998</v>
      </c>
      <c r="DO1010" s="154">
        <v>74.603860879999999</v>
      </c>
      <c r="ED1010" s="152">
        <v>49.371499999999997</v>
      </c>
      <c r="EE1010" s="152">
        <v>2.0554000000000001</v>
      </c>
      <c r="EF1010" s="152">
        <v>17.3306</v>
      </c>
      <c r="EH1010" s="152">
        <v>11.9839</v>
      </c>
      <c r="EK1010" s="152">
        <v>0.22559999999999999</v>
      </c>
      <c r="EL1010" s="152">
        <v>4.6516999999999999</v>
      </c>
      <c r="EM1010" s="152">
        <v>8.9762000000000004</v>
      </c>
      <c r="EO1010" s="152">
        <v>3.4041000000000001</v>
      </c>
      <c r="EP1010" s="152">
        <v>0.91749999999999998</v>
      </c>
      <c r="EQ1010" s="152">
        <v>0.68359999999999999</v>
      </c>
      <c r="ES1010" s="152">
        <v>0.39989999999999998</v>
      </c>
      <c r="FA1010" s="152">
        <v>11.224</v>
      </c>
      <c r="FB1010" s="152">
        <v>1.5149999999999999</v>
      </c>
      <c r="FD1010" s="152">
        <v>27.4678</v>
      </c>
      <c r="FF1010" s="152">
        <v>225.00139999999999</v>
      </c>
      <c r="FG1010" s="152">
        <v>1.6053999999999999</v>
      </c>
      <c r="FI1010" s="152">
        <v>29.244499999999999</v>
      </c>
      <c r="FJ1010" s="152">
        <v>7.7088000000000001</v>
      </c>
      <c r="FK1010" s="152">
        <v>78.985900000000001</v>
      </c>
      <c r="FL1010" s="152">
        <v>85.960599999999999</v>
      </c>
      <c r="FM1010" s="152">
        <v>19.019100000000002</v>
      </c>
      <c r="FP1010" s="152">
        <v>22.870799999999999</v>
      </c>
      <c r="FQ1010" s="152">
        <v>537.97019999999998</v>
      </c>
      <c r="FR1010" s="152">
        <v>44.557499999999997</v>
      </c>
      <c r="FS1010" s="152">
        <v>184.5506</v>
      </c>
      <c r="FT1010" s="152">
        <v>8.9604999999999997</v>
      </c>
      <c r="FX1010" s="152">
        <v>1.0496000000000001</v>
      </c>
      <c r="FY1010" s="152">
        <v>440.3929</v>
      </c>
      <c r="FZ1010" s="152">
        <v>18.6099</v>
      </c>
      <c r="GA1010" s="152">
        <v>48.148800000000001</v>
      </c>
      <c r="GB1010" s="152">
        <v>7.1836000000000002</v>
      </c>
      <c r="GC1010" s="152">
        <v>33.377200000000002</v>
      </c>
      <c r="GD1010" s="152">
        <v>8.3798999999999992</v>
      </c>
      <c r="GE1010" s="152">
        <v>2.3565999999999998</v>
      </c>
      <c r="GF1010" s="152">
        <v>8.8024000000000004</v>
      </c>
      <c r="GG1010" s="152">
        <v>1.4045000000000001</v>
      </c>
      <c r="GH1010" s="152">
        <v>8.0379000000000005</v>
      </c>
      <c r="GI1010" s="152">
        <v>1.6453</v>
      </c>
      <c r="GJ1010" s="152">
        <v>4.5049999999999999</v>
      </c>
      <c r="GL1010" s="152">
        <v>4.1372</v>
      </c>
      <c r="GM1010" s="152">
        <v>0.65169999999999995</v>
      </c>
      <c r="GN1010" s="152">
        <v>4.9320000000000004</v>
      </c>
      <c r="GO1010" s="152">
        <v>0.61970000000000003</v>
      </c>
      <c r="GR1010" s="152">
        <v>77.862499999999997</v>
      </c>
      <c r="GS1010" s="152">
        <v>5.1783999999999999</v>
      </c>
      <c r="GT1010" s="152">
        <v>2.3029000000000002</v>
      </c>
      <c r="GU1010" s="152">
        <v>1.0118</v>
      </c>
    </row>
    <row r="1011" spans="1:203">
      <c r="A1011" s="151">
        <v>6404</v>
      </c>
      <c r="B1011" s="152" t="s">
        <v>2859</v>
      </c>
      <c r="C1011" s="152" t="s">
        <v>2969</v>
      </c>
      <c r="D1011" s="152" t="s">
        <v>2970</v>
      </c>
      <c r="E1011" s="152" t="s">
        <v>2975</v>
      </c>
      <c r="F1011" s="152" t="s">
        <v>9456</v>
      </c>
      <c r="G1011" s="152" t="s">
        <v>9477</v>
      </c>
      <c r="H1011" s="151">
        <v>311360</v>
      </c>
      <c r="L1011" s="153" t="s">
        <v>3413</v>
      </c>
      <c r="M1011" s="153" t="s">
        <v>3414</v>
      </c>
      <c r="N1011" s="152" t="s">
        <v>3415</v>
      </c>
      <c r="P1011" s="152">
        <v>54.824539999999999</v>
      </c>
      <c r="Q1011" s="152">
        <v>-164.10484</v>
      </c>
      <c r="R1011" s="152" t="s">
        <v>2949</v>
      </c>
      <c r="S1011" s="152" t="s">
        <v>2716</v>
      </c>
      <c r="T1011" s="152">
        <v>47.1245288</v>
      </c>
      <c r="U1011" s="152">
        <v>1.592491184</v>
      </c>
      <c r="V1011" s="152">
        <v>17.035855789999999</v>
      </c>
      <c r="X1011" s="152">
        <v>11.75299674</v>
      </c>
      <c r="AA1011" s="152">
        <v>5.3990057699999996</v>
      </c>
      <c r="AB1011" s="152">
        <v>0.23253110799999999</v>
      </c>
      <c r="AC1011" s="152">
        <v>10.905883040000001</v>
      </c>
      <c r="AD1011" s="152">
        <v>2.5691493419999998</v>
      </c>
      <c r="AE1011" s="152">
        <v>0.77751838500000003</v>
      </c>
      <c r="AF1011" s="152">
        <v>0.32089488300000002</v>
      </c>
      <c r="AJ1011" s="152">
        <v>2.4990304970000001</v>
      </c>
      <c r="AK1011" s="156">
        <f t="shared" si="15"/>
        <v>6.5538468920000009E-2</v>
      </c>
      <c r="AL1011" s="151">
        <v>655.38468920000003</v>
      </c>
      <c r="AN1011" s="151">
        <v>2017.450742</v>
      </c>
      <c r="AO1011" s="151">
        <v>824.22500000000002</v>
      </c>
      <c r="CP1011" s="152">
        <v>0.2241957</v>
      </c>
      <c r="DC1011" s="152">
        <v>39.196866669999999</v>
      </c>
      <c r="DF1011" s="152">
        <v>20.148816669999999</v>
      </c>
      <c r="DG1011" s="152">
        <v>40.916759999999996</v>
      </c>
      <c r="DH1011" s="152">
        <v>0.219546667</v>
      </c>
      <c r="DM1011" s="152">
        <v>0.34865000000000002</v>
      </c>
      <c r="DO1011" s="154">
        <v>78.353819920000007</v>
      </c>
      <c r="ED1011" s="152">
        <v>48.552500000000002</v>
      </c>
      <c r="EE1011" s="152">
        <v>1.5145</v>
      </c>
      <c r="EF1011" s="152">
        <v>17.1401</v>
      </c>
      <c r="EH1011" s="152">
        <v>10.2155</v>
      </c>
      <c r="EK1011" s="152">
        <v>0.187</v>
      </c>
      <c r="EL1011" s="152">
        <v>7.0460000000000003</v>
      </c>
      <c r="EM1011" s="152">
        <v>10.5168</v>
      </c>
      <c r="EO1011" s="152">
        <v>2.4380000000000002</v>
      </c>
      <c r="EP1011" s="152">
        <v>0.74009999999999998</v>
      </c>
      <c r="EQ1011" s="152">
        <v>0.3196</v>
      </c>
      <c r="ES1011" s="152">
        <v>1.3299000000000001</v>
      </c>
      <c r="FA1011" s="152">
        <v>7.9819000000000004</v>
      </c>
      <c r="FB1011" s="152">
        <v>1.0445</v>
      </c>
      <c r="FD1011" s="152">
        <v>33.835500000000003</v>
      </c>
      <c r="FF1011" s="152">
        <v>285.02420000000001</v>
      </c>
      <c r="FG1011" s="152">
        <v>176.38059999999999</v>
      </c>
      <c r="FI1011" s="152">
        <v>36.7943</v>
      </c>
      <c r="FJ1011" s="152">
        <v>70.550700000000006</v>
      </c>
      <c r="FK1011" s="152">
        <v>85.0137</v>
      </c>
      <c r="FL1011" s="152">
        <v>84.926000000000002</v>
      </c>
      <c r="FM1011" s="152">
        <v>18.174399999999999</v>
      </c>
      <c r="FP1011" s="152">
        <v>17.944700000000001</v>
      </c>
      <c r="FQ1011" s="152">
        <v>489.90230000000003</v>
      </c>
      <c r="FR1011" s="152">
        <v>29.218299999999999</v>
      </c>
      <c r="FS1011" s="152">
        <v>133.4539</v>
      </c>
      <c r="FT1011" s="152">
        <v>6.3955000000000002</v>
      </c>
      <c r="FX1011" s="152">
        <v>0.877</v>
      </c>
      <c r="FY1011" s="152">
        <v>276.67219999999998</v>
      </c>
      <c r="FZ1011" s="152">
        <v>12.5718</v>
      </c>
      <c r="GA1011" s="152">
        <v>31.489599999999999</v>
      </c>
      <c r="GB1011" s="152">
        <v>4.6344000000000003</v>
      </c>
      <c r="GC1011" s="152">
        <v>20.840900000000001</v>
      </c>
      <c r="GD1011" s="152">
        <v>5.2438000000000002</v>
      </c>
      <c r="GE1011" s="152">
        <v>1.5262</v>
      </c>
      <c r="GF1011" s="152">
        <v>5.6007999999999996</v>
      </c>
      <c r="GG1011" s="152">
        <v>0.91120000000000001</v>
      </c>
      <c r="GH1011" s="152">
        <v>5.1954000000000002</v>
      </c>
      <c r="GI1011" s="152">
        <v>1.0842000000000001</v>
      </c>
      <c r="GJ1011" s="152">
        <v>2.9510999999999998</v>
      </c>
      <c r="GL1011" s="152">
        <v>2.7786</v>
      </c>
      <c r="GM1011" s="152">
        <v>0.436</v>
      </c>
      <c r="GN1011" s="152">
        <v>3.4725999999999999</v>
      </c>
      <c r="GO1011" s="152">
        <v>0.43049999999999999</v>
      </c>
      <c r="GR1011" s="152">
        <v>51.466099999999997</v>
      </c>
      <c r="GS1011" s="152">
        <v>4.5330000000000004</v>
      </c>
      <c r="GT1011" s="152">
        <v>2.0792999999999999</v>
      </c>
      <c r="GU1011" s="152">
        <v>0.85370000000000001</v>
      </c>
    </row>
    <row r="1012" spans="1:203">
      <c r="A1012" s="151">
        <v>6421</v>
      </c>
      <c r="B1012" s="152" t="s">
        <v>2859</v>
      </c>
      <c r="C1012" s="152" t="s">
        <v>2969</v>
      </c>
      <c r="D1012" s="152" t="s">
        <v>2970</v>
      </c>
      <c r="E1012" s="152" t="s">
        <v>3702</v>
      </c>
      <c r="F1012" s="152" t="s">
        <v>9457</v>
      </c>
      <c r="G1012" s="152" t="s">
        <v>9477</v>
      </c>
      <c r="H1012" s="151">
        <v>311290</v>
      </c>
      <c r="L1012" s="153" t="s">
        <v>4955</v>
      </c>
      <c r="M1012" s="153" t="s">
        <v>4956</v>
      </c>
      <c r="N1012" s="152" t="s">
        <v>4957</v>
      </c>
      <c r="P1012" s="152">
        <v>53.429600000000001</v>
      </c>
      <c r="Q1012" s="152">
        <v>-168.00479999999999</v>
      </c>
      <c r="R1012" s="152" t="s">
        <v>2949</v>
      </c>
      <c r="S1012" s="152" t="s">
        <v>2716</v>
      </c>
      <c r="T1012" s="152">
        <v>51.971871569999998</v>
      </c>
      <c r="U1012" s="152">
        <v>1.7751197729999999</v>
      </c>
      <c r="V1012" s="152">
        <v>15.2629252</v>
      </c>
      <c r="X1012" s="152">
        <v>11.059761829999999</v>
      </c>
      <c r="AA1012" s="152">
        <v>4.6767910759999998</v>
      </c>
      <c r="AB1012" s="152">
        <v>0.21941037499999999</v>
      </c>
      <c r="AC1012" s="152">
        <v>8.2490614999999998</v>
      </c>
      <c r="AD1012" s="152">
        <v>3.5326818929999999</v>
      </c>
      <c r="AE1012" s="152">
        <v>1.259253714</v>
      </c>
      <c r="AF1012" s="152">
        <v>0.44605193300000001</v>
      </c>
      <c r="AJ1012" s="152">
        <v>1.6002181689999999</v>
      </c>
      <c r="AK1012" s="156">
        <f t="shared" si="15"/>
        <v>3.6946772459999999E-2</v>
      </c>
      <c r="AL1012" s="151">
        <v>369.4677246</v>
      </c>
      <c r="AN1012" s="151">
        <v>781.24544070000002</v>
      </c>
      <c r="AO1012" s="151">
        <v>888.63333</v>
      </c>
      <c r="AQ1012" s="152">
        <v>10.556434149999999</v>
      </c>
      <c r="AW1012" s="152">
        <v>48.117961710000003</v>
      </c>
      <c r="AY1012" s="151">
        <v>349.03234989999999</v>
      </c>
      <c r="AZ1012" s="152">
        <v>19.75056111</v>
      </c>
      <c r="BA1012" s="152">
        <v>27.101063809999999</v>
      </c>
      <c r="BB1012" s="152">
        <v>14.883263169999999</v>
      </c>
      <c r="BC1012" s="152">
        <v>217.97120419999999</v>
      </c>
      <c r="BD1012" s="152">
        <v>94.574264189999994</v>
      </c>
      <c r="BG1012" s="152">
        <v>35.719669189999998</v>
      </c>
      <c r="BH1012" s="152">
        <v>366.28151050000002</v>
      </c>
      <c r="BI1012" s="152">
        <v>46.95817503</v>
      </c>
      <c r="BJ1012" s="152">
        <v>231.92666310000001</v>
      </c>
      <c r="BK1012" s="152">
        <v>6.6186571550000002</v>
      </c>
      <c r="BN1012" s="152">
        <v>2.0661255839999999</v>
      </c>
      <c r="BO1012" s="152">
        <v>434.57921829999998</v>
      </c>
      <c r="BP1012" s="152">
        <v>16.132446659999999</v>
      </c>
      <c r="BQ1012" s="152">
        <v>36.227560199999999</v>
      </c>
      <c r="BS1012" s="152">
        <v>26.003306850000001</v>
      </c>
      <c r="BT1012" s="152">
        <v>6.767204649</v>
      </c>
      <c r="BU1012" s="152">
        <v>1.9752709770000001</v>
      </c>
      <c r="BV1012" s="152">
        <v>8.1937979750000007</v>
      </c>
      <c r="BX1012" s="152">
        <v>7.994004458</v>
      </c>
      <c r="BZ1012" s="152">
        <v>5.1111197170000002</v>
      </c>
      <c r="CB1012" s="152">
        <v>3.7877922599999998</v>
      </c>
      <c r="CC1012" s="152">
        <v>0.67271155900000001</v>
      </c>
      <c r="CH1012" s="152">
        <v>10.35475886</v>
      </c>
      <c r="CJ1012" s="152">
        <v>3.7963160569999999</v>
      </c>
      <c r="CK1012" s="152">
        <v>1.364410371</v>
      </c>
      <c r="CP1012" s="152">
        <v>0.19391018199999999</v>
      </c>
      <c r="DC1012" s="152">
        <v>38.147023330000003</v>
      </c>
      <c r="DF1012" s="152">
        <v>22.536940000000001</v>
      </c>
      <c r="DG1012" s="152">
        <v>38.990086669999997</v>
      </c>
      <c r="DH1012" s="152">
        <v>0.26149</v>
      </c>
      <c r="DM1012" s="152">
        <v>0.39004666700000001</v>
      </c>
      <c r="DO1012" s="154">
        <v>75.513384239999993</v>
      </c>
      <c r="ED1012" s="152">
        <v>51.651000000000003</v>
      </c>
      <c r="EE1012" s="152">
        <v>1.1324000000000001</v>
      </c>
      <c r="EF1012" s="152">
        <v>17.545000000000002</v>
      </c>
      <c r="EH1012" s="152">
        <v>9.5776000000000003</v>
      </c>
      <c r="EK1012" s="152">
        <v>0.17829999999999999</v>
      </c>
      <c r="EL1012" s="152">
        <v>5.4177</v>
      </c>
      <c r="EM1012" s="152">
        <v>10.722099999999999</v>
      </c>
      <c r="EO1012" s="152">
        <v>2.6535000000000002</v>
      </c>
      <c r="EP1012" s="152">
        <v>0.62829999999999997</v>
      </c>
      <c r="EQ1012" s="152">
        <v>0.1641</v>
      </c>
      <c r="ES1012" s="152">
        <v>0.33</v>
      </c>
      <c r="FA1012" s="152">
        <v>10.639200000000001</v>
      </c>
      <c r="FB1012" s="152">
        <v>0.69420000000000004</v>
      </c>
      <c r="FD1012" s="152">
        <v>38.536000000000001</v>
      </c>
      <c r="FF1012" s="152">
        <v>345.9178</v>
      </c>
      <c r="FG1012" s="152">
        <v>54.222099999999998</v>
      </c>
      <c r="FI1012" s="152">
        <v>33.206099999999999</v>
      </c>
      <c r="FJ1012" s="152">
        <v>27.522200000000002</v>
      </c>
      <c r="FK1012" s="152">
        <v>176.32329999999999</v>
      </c>
      <c r="FL1012" s="152">
        <v>81.720200000000006</v>
      </c>
      <c r="FM1012" s="152">
        <v>18.9757</v>
      </c>
      <c r="FP1012" s="152">
        <v>14.1914</v>
      </c>
      <c r="FQ1012" s="152">
        <v>398.44330000000002</v>
      </c>
      <c r="FR1012" s="152">
        <v>21.951899999999998</v>
      </c>
      <c r="FS1012" s="152">
        <v>78.728499999999997</v>
      </c>
      <c r="FT1012" s="152">
        <v>2.4868000000000001</v>
      </c>
      <c r="FX1012" s="152">
        <v>0.91439999999999999</v>
      </c>
      <c r="FY1012" s="152">
        <v>244.626</v>
      </c>
      <c r="FZ1012" s="152">
        <v>6.4538000000000002</v>
      </c>
      <c r="GA1012" s="152">
        <v>15.9039</v>
      </c>
      <c r="GB1012" s="152">
        <v>2.3412000000000002</v>
      </c>
      <c r="GC1012" s="152">
        <v>10.963900000000001</v>
      </c>
      <c r="GD1012" s="152">
        <v>3.0185</v>
      </c>
      <c r="GE1012" s="152">
        <v>1.0593999999999999</v>
      </c>
      <c r="GF1012" s="152">
        <v>3.5280999999999998</v>
      </c>
      <c r="GG1012" s="152">
        <v>0.59970000000000001</v>
      </c>
      <c r="GH1012" s="152">
        <v>3.6762999999999999</v>
      </c>
      <c r="GI1012" s="152">
        <v>0.79569999999999996</v>
      </c>
      <c r="GJ1012" s="152">
        <v>2.2284999999999999</v>
      </c>
      <c r="GL1012" s="152">
        <v>2.0950000000000002</v>
      </c>
      <c r="GM1012" s="152">
        <v>0.33129999999999998</v>
      </c>
      <c r="GN1012" s="152">
        <v>2.1488999999999998</v>
      </c>
      <c r="GO1012" s="152">
        <v>0.18959999999999999</v>
      </c>
      <c r="GR1012" s="152">
        <v>64.244500000000002</v>
      </c>
      <c r="GS1012" s="152">
        <v>5.6852</v>
      </c>
      <c r="GT1012" s="152">
        <v>1.2435</v>
      </c>
      <c r="GU1012" s="152">
        <v>0.62780000000000002</v>
      </c>
    </row>
    <row r="1013" spans="1:203">
      <c r="A1013" s="151">
        <v>6423</v>
      </c>
      <c r="B1013" s="152" t="s">
        <v>2859</v>
      </c>
      <c r="C1013" s="152" t="s">
        <v>2969</v>
      </c>
      <c r="D1013" s="152" t="s">
        <v>2970</v>
      </c>
      <c r="E1013" s="152" t="s">
        <v>2975</v>
      </c>
      <c r="F1013" s="152" t="s">
        <v>9458</v>
      </c>
      <c r="G1013" s="152" t="s">
        <v>9477</v>
      </c>
      <c r="H1013" s="151">
        <v>311360</v>
      </c>
      <c r="L1013" s="153" t="s">
        <v>2976</v>
      </c>
      <c r="M1013" s="153" t="s">
        <v>3423</v>
      </c>
      <c r="N1013" s="152" t="s">
        <v>2978</v>
      </c>
      <c r="P1013" s="152">
        <v>54.787320000000001</v>
      </c>
      <c r="Q1013" s="152">
        <v>-164.10243</v>
      </c>
      <c r="R1013" s="152" t="s">
        <v>2949</v>
      </c>
      <c r="S1013" s="152" t="s">
        <v>2716</v>
      </c>
      <c r="T1013" s="152">
        <v>47.170904280000002</v>
      </c>
      <c r="U1013" s="152">
        <v>0.88935847199999996</v>
      </c>
      <c r="V1013" s="152">
        <v>16.280065690000001</v>
      </c>
      <c r="X1013" s="152">
        <v>8.2217202349999994</v>
      </c>
      <c r="AA1013" s="152">
        <v>4.7101717340000002</v>
      </c>
      <c r="AB1013" s="152">
        <v>0.13187805899999999</v>
      </c>
      <c r="AC1013" s="152">
        <v>16.202245789999999</v>
      </c>
      <c r="AD1013" s="152">
        <v>1.956362231</v>
      </c>
      <c r="AE1013" s="152">
        <v>0.63219762499999999</v>
      </c>
      <c r="AF1013" s="152">
        <v>0.19169593100000001</v>
      </c>
      <c r="AJ1013" s="152">
        <v>2.823215442</v>
      </c>
      <c r="AK1013" s="156">
        <f t="shared" si="15"/>
        <v>9.0502223970000004E-2</v>
      </c>
      <c r="AL1013" s="151">
        <v>905.0222397</v>
      </c>
      <c r="AN1013" s="151">
        <v>3675.9845719999998</v>
      </c>
      <c r="AO1013" s="151">
        <v>915.26666999999998</v>
      </c>
      <c r="AQ1013" s="152">
        <v>7.158584791</v>
      </c>
      <c r="AR1013" s="152" t="s">
        <v>2867</v>
      </c>
      <c r="AS1013" s="152">
        <v>10.512652429999999</v>
      </c>
      <c r="AW1013" s="152">
        <v>46.522722330000001</v>
      </c>
      <c r="AY1013" s="151">
        <v>344.09172080000002</v>
      </c>
      <c r="AZ1013" s="152">
        <v>209.74065519999999</v>
      </c>
      <c r="BA1013" s="152">
        <v>49.403287339999999</v>
      </c>
      <c r="BB1013" s="152">
        <v>145.94654800000001</v>
      </c>
      <c r="BC1013" s="152">
        <v>99.870267409999997</v>
      </c>
      <c r="BD1013" s="152">
        <v>90.421509180000001</v>
      </c>
      <c r="BE1013" s="152">
        <v>19.246707310000001</v>
      </c>
      <c r="BG1013" s="152">
        <v>6.8205630949999998</v>
      </c>
      <c r="BH1013" s="152">
        <v>625.5059043</v>
      </c>
      <c r="BI1013" s="152">
        <v>16.820447250000001</v>
      </c>
      <c r="BJ1013" s="152">
        <v>47.781624720000003</v>
      </c>
      <c r="BK1013" s="152">
        <v>0.725128773</v>
      </c>
      <c r="BN1013" s="152">
        <v>0.26243844500000002</v>
      </c>
      <c r="BO1013" s="152">
        <v>158.8706833</v>
      </c>
      <c r="BP1013" s="152">
        <v>6.0191173039999999</v>
      </c>
      <c r="BQ1013" s="152">
        <v>15.48641617</v>
      </c>
      <c r="BR1013" s="152">
        <v>2.0484056009999998</v>
      </c>
      <c r="BS1013" s="152">
        <v>6.1379767310000002</v>
      </c>
      <c r="BT1013" s="152">
        <v>2.1048561229999998</v>
      </c>
      <c r="BU1013" s="152">
        <v>1.2462957649999999</v>
      </c>
      <c r="BV1013" s="152">
        <v>2.8335532940000001</v>
      </c>
      <c r="BW1013" s="152">
        <v>0.39451937599999998</v>
      </c>
      <c r="BX1013" s="152">
        <v>3.2428918360000001</v>
      </c>
      <c r="BY1013" s="152">
        <v>0.42500347900000002</v>
      </c>
      <c r="BZ1013" s="152">
        <v>0.90083208599999998</v>
      </c>
      <c r="CB1013" s="152">
        <v>1.906207459</v>
      </c>
      <c r="CC1013" s="152">
        <v>0.19188871399999999</v>
      </c>
      <c r="CD1013" s="152">
        <v>1.9178291789999999</v>
      </c>
      <c r="CE1013" s="152">
        <v>0.106359562</v>
      </c>
      <c r="CH1013" s="152">
        <v>3.402828849</v>
      </c>
      <c r="CJ1013" s="152">
        <v>1.2363127220000001</v>
      </c>
      <c r="CK1013" s="152">
        <v>0.39574968599999999</v>
      </c>
      <c r="CP1013" s="152">
        <v>0.39831518900000001</v>
      </c>
      <c r="DC1013" s="152">
        <v>40.782832499999998</v>
      </c>
      <c r="DF1013" s="152">
        <v>12.763377500000001</v>
      </c>
      <c r="DG1013" s="152">
        <v>45.266565</v>
      </c>
      <c r="DH1013" s="152">
        <v>0.92331750000000001</v>
      </c>
      <c r="DM1013" s="152" t="s">
        <v>2867</v>
      </c>
      <c r="DO1013" s="154">
        <v>86.3038205</v>
      </c>
      <c r="ED1013" s="152">
        <v>47.520499999999998</v>
      </c>
      <c r="EE1013" s="152">
        <v>1.2252000000000001</v>
      </c>
      <c r="EF1013" s="152">
        <v>16.272400000000001</v>
      </c>
      <c r="EH1013" s="152">
        <v>9.9776000000000007</v>
      </c>
      <c r="EK1013" s="152">
        <v>0.1782</v>
      </c>
      <c r="EL1013" s="152">
        <v>9.4930000000000003</v>
      </c>
      <c r="EM1013" s="152">
        <v>11.431699999999999</v>
      </c>
      <c r="EO1013" s="152">
        <v>2</v>
      </c>
      <c r="EP1013" s="152">
        <v>0.37540000000000001</v>
      </c>
      <c r="EQ1013" s="152">
        <v>0.126</v>
      </c>
      <c r="ES1013" s="152">
        <v>1.4</v>
      </c>
      <c r="FA1013" s="152">
        <v>16.002099999999999</v>
      </c>
      <c r="FB1013" s="152">
        <v>0.70630000000000004</v>
      </c>
      <c r="FD1013" s="152">
        <v>41.904699999999998</v>
      </c>
      <c r="FF1013" s="152">
        <v>295.40879999999999</v>
      </c>
      <c r="FG1013" s="152">
        <v>355.18380000000002</v>
      </c>
      <c r="FI1013" s="152">
        <v>43.042999999999999</v>
      </c>
      <c r="FJ1013" s="152">
        <v>95.264700000000005</v>
      </c>
      <c r="FK1013" s="152">
        <v>88.085300000000004</v>
      </c>
      <c r="FL1013" s="152">
        <v>86.735900000000001</v>
      </c>
      <c r="FM1013" s="152">
        <v>17.4559</v>
      </c>
      <c r="FP1013" s="152">
        <v>5.9642999999999997</v>
      </c>
      <c r="FQ1013" s="152">
        <v>496.72109999999998</v>
      </c>
      <c r="FR1013" s="152">
        <v>17.8795</v>
      </c>
      <c r="FS1013" s="152">
        <v>86.899799999999999</v>
      </c>
      <c r="FT1013" s="152">
        <v>3.2736999999999998</v>
      </c>
      <c r="FX1013" s="152">
        <v>0.28789999999999999</v>
      </c>
      <c r="FY1013" s="152">
        <v>212.25020000000001</v>
      </c>
      <c r="FZ1013" s="152">
        <v>6.7956000000000003</v>
      </c>
      <c r="GA1013" s="152">
        <v>19.801400000000001</v>
      </c>
      <c r="GB1013" s="152">
        <v>2.6749000000000001</v>
      </c>
      <c r="GC1013" s="152">
        <v>12.257400000000001</v>
      </c>
      <c r="GD1013" s="152">
        <v>3.2263000000000002</v>
      </c>
      <c r="GE1013" s="152">
        <v>1.1291</v>
      </c>
      <c r="GF1013" s="152">
        <v>3.3679999999999999</v>
      </c>
      <c r="GG1013" s="152">
        <v>0.55700000000000005</v>
      </c>
      <c r="GH1013" s="152">
        <v>3.2239</v>
      </c>
      <c r="GI1013" s="152">
        <v>0.66310000000000002</v>
      </c>
      <c r="GJ1013" s="152">
        <v>1.8238000000000001</v>
      </c>
      <c r="GL1013" s="152">
        <v>1.7292000000000001</v>
      </c>
      <c r="GM1013" s="152">
        <v>0.2676</v>
      </c>
      <c r="GN1013" s="152">
        <v>2.3395000000000001</v>
      </c>
      <c r="GO1013" s="152">
        <v>0.22220000000000001</v>
      </c>
      <c r="GR1013" s="152">
        <v>42.309100000000001</v>
      </c>
      <c r="GS1013" s="152">
        <v>3.7825000000000002</v>
      </c>
      <c r="GT1013" s="152">
        <v>1.6614</v>
      </c>
      <c r="GU1013" s="152">
        <v>0.45669999999999999</v>
      </c>
    </row>
    <row r="1014" spans="1:203">
      <c r="A1014" s="151">
        <v>6424</v>
      </c>
      <c r="B1014" s="152" t="s">
        <v>2859</v>
      </c>
      <c r="C1014" s="152" t="s">
        <v>2969</v>
      </c>
      <c r="D1014" s="152" t="s">
        <v>2970</v>
      </c>
      <c r="E1014" s="152" t="s">
        <v>2975</v>
      </c>
      <c r="F1014" s="152" t="s">
        <v>9459</v>
      </c>
      <c r="G1014" s="152" t="s">
        <v>9477</v>
      </c>
      <c r="H1014" s="151">
        <v>311360</v>
      </c>
      <c r="L1014" s="153" t="s">
        <v>2976</v>
      </c>
      <c r="M1014" s="153" t="s">
        <v>3052</v>
      </c>
      <c r="N1014" s="152" t="s">
        <v>2978</v>
      </c>
      <c r="P1014" s="152">
        <v>54.787320000000001</v>
      </c>
      <c r="Q1014" s="152">
        <v>-164.10243</v>
      </c>
      <c r="R1014" s="152" t="s">
        <v>2949</v>
      </c>
      <c r="S1014" s="152" t="s">
        <v>2716</v>
      </c>
      <c r="T1014" s="152">
        <v>45.082197460000003</v>
      </c>
      <c r="U1014" s="152">
        <v>0.80762679999999998</v>
      </c>
      <c r="V1014" s="152">
        <v>16.874429129999999</v>
      </c>
      <c r="X1014" s="152">
        <v>6.4730178309999999</v>
      </c>
      <c r="AA1014" s="152">
        <v>5.9712410929999997</v>
      </c>
      <c r="AB1014" s="152">
        <v>0.106710242</v>
      </c>
      <c r="AC1014" s="152">
        <v>16.62598298</v>
      </c>
      <c r="AD1014" s="152">
        <v>2.1965142609999999</v>
      </c>
      <c r="AE1014" s="152">
        <v>0.99518194000000004</v>
      </c>
      <c r="AF1014" s="152">
        <v>0.208128064</v>
      </c>
      <c r="AJ1014" s="152">
        <v>2.5849844489999998</v>
      </c>
      <c r="AK1014" s="156">
        <f t="shared" si="15"/>
        <v>0.10713075080000001</v>
      </c>
      <c r="AL1014" s="151">
        <v>1071.3075080000001</v>
      </c>
      <c r="AN1014" s="151">
        <v>5336.0571499999996</v>
      </c>
      <c r="AO1014" s="151">
        <v>1540.96667</v>
      </c>
      <c r="CP1014" s="152">
        <v>0.39831518900000001</v>
      </c>
      <c r="DC1014" s="152">
        <v>40.934890000000003</v>
      </c>
      <c r="DF1014" s="152">
        <v>9.7624410000000008</v>
      </c>
      <c r="DG1014" s="152">
        <v>48.827652999999998</v>
      </c>
      <c r="DH1014" s="152">
        <v>0.29357499999999997</v>
      </c>
      <c r="DM1014" s="152" t="s">
        <v>2867</v>
      </c>
      <c r="DO1014" s="154">
        <v>89.915087790000001</v>
      </c>
      <c r="ED1014" s="152">
        <v>47.520499999999998</v>
      </c>
      <c r="EE1014" s="152">
        <v>1.2252000000000001</v>
      </c>
      <c r="EF1014" s="152">
        <v>16.272400000000001</v>
      </c>
      <c r="EH1014" s="152">
        <v>9.9776000000000007</v>
      </c>
      <c r="EK1014" s="152">
        <v>0.1782</v>
      </c>
      <c r="EL1014" s="152">
        <v>9.4930000000000003</v>
      </c>
      <c r="EM1014" s="152">
        <v>11.431699999999999</v>
      </c>
      <c r="EO1014" s="152">
        <v>2</v>
      </c>
      <c r="EP1014" s="152">
        <v>0.37540000000000001</v>
      </c>
      <c r="EQ1014" s="152">
        <v>0.126</v>
      </c>
      <c r="ES1014" s="152">
        <v>1.4</v>
      </c>
      <c r="FA1014" s="152">
        <v>16.002099999999999</v>
      </c>
      <c r="FB1014" s="152">
        <v>0.70630000000000004</v>
      </c>
      <c r="FD1014" s="152">
        <v>41.904699999999998</v>
      </c>
      <c r="FF1014" s="152">
        <v>295.40879999999999</v>
      </c>
      <c r="FG1014" s="152">
        <v>355.18380000000002</v>
      </c>
      <c r="FI1014" s="152">
        <v>43.042999999999999</v>
      </c>
      <c r="FJ1014" s="152">
        <v>95.264700000000005</v>
      </c>
      <c r="FK1014" s="152">
        <v>88.085300000000004</v>
      </c>
      <c r="FL1014" s="152">
        <v>86.735900000000001</v>
      </c>
      <c r="FM1014" s="152">
        <v>17.4559</v>
      </c>
      <c r="FP1014" s="152">
        <v>5.9642999999999997</v>
      </c>
      <c r="FQ1014" s="152">
        <v>496.72109999999998</v>
      </c>
      <c r="FR1014" s="152">
        <v>17.8795</v>
      </c>
      <c r="FS1014" s="152">
        <v>86.899799999999999</v>
      </c>
      <c r="FT1014" s="152">
        <v>3.2736999999999998</v>
      </c>
      <c r="FX1014" s="152">
        <v>0.28789999999999999</v>
      </c>
      <c r="FY1014" s="152">
        <v>212.25020000000001</v>
      </c>
      <c r="FZ1014" s="152">
        <v>6.7956000000000003</v>
      </c>
      <c r="GA1014" s="152">
        <v>19.801400000000001</v>
      </c>
      <c r="GB1014" s="152">
        <v>2.6749000000000001</v>
      </c>
      <c r="GC1014" s="152">
        <v>12.257400000000001</v>
      </c>
      <c r="GD1014" s="152">
        <v>3.2263000000000002</v>
      </c>
      <c r="GE1014" s="152">
        <v>1.1291</v>
      </c>
      <c r="GF1014" s="152">
        <v>3.3679999999999999</v>
      </c>
      <c r="GG1014" s="152">
        <v>0.55700000000000005</v>
      </c>
      <c r="GH1014" s="152">
        <v>3.2239</v>
      </c>
      <c r="GI1014" s="152">
        <v>0.66310000000000002</v>
      </c>
      <c r="GJ1014" s="152">
        <v>1.8238000000000001</v>
      </c>
      <c r="GL1014" s="152">
        <v>1.7292000000000001</v>
      </c>
      <c r="GM1014" s="152">
        <v>0.2676</v>
      </c>
      <c r="GN1014" s="152">
        <v>2.3395000000000001</v>
      </c>
      <c r="GO1014" s="152">
        <v>0.22220000000000001</v>
      </c>
      <c r="GR1014" s="152">
        <v>42.309100000000001</v>
      </c>
      <c r="GS1014" s="152">
        <v>3.7825000000000002</v>
      </c>
      <c r="GT1014" s="152">
        <v>1.6614</v>
      </c>
      <c r="GU1014" s="152">
        <v>0.45669999999999999</v>
      </c>
    </row>
    <row r="1015" spans="1:203">
      <c r="A1015" s="151">
        <v>6425</v>
      </c>
      <c r="B1015" s="152" t="s">
        <v>2859</v>
      </c>
      <c r="C1015" s="152" t="s">
        <v>2969</v>
      </c>
      <c r="D1015" s="152" t="s">
        <v>2970</v>
      </c>
      <c r="E1015" s="152" t="s">
        <v>2975</v>
      </c>
      <c r="F1015" s="152" t="s">
        <v>9460</v>
      </c>
      <c r="G1015" s="152" t="s">
        <v>9477</v>
      </c>
      <c r="H1015" s="151">
        <v>311360</v>
      </c>
      <c r="L1015" s="153" t="s">
        <v>2976</v>
      </c>
      <c r="M1015" s="153" t="s">
        <v>3364</v>
      </c>
      <c r="N1015" s="152" t="s">
        <v>2978</v>
      </c>
      <c r="P1015" s="152">
        <v>54.787320000000001</v>
      </c>
      <c r="Q1015" s="152">
        <v>-164.10243</v>
      </c>
      <c r="R1015" s="152" t="s">
        <v>2949</v>
      </c>
      <c r="S1015" s="152" t="s">
        <v>2716</v>
      </c>
      <c r="T1015" s="152">
        <v>46.871177350000004</v>
      </c>
      <c r="U1015" s="152">
        <v>1.332328204</v>
      </c>
      <c r="V1015" s="152">
        <v>19.495451580000001</v>
      </c>
      <c r="X1015" s="152">
        <v>7.6501116109999998</v>
      </c>
      <c r="AA1015" s="152">
        <v>5.0873724229999997</v>
      </c>
      <c r="AB1015" s="152">
        <v>0.12696664799999999</v>
      </c>
      <c r="AC1015" s="152">
        <v>13.71412155</v>
      </c>
      <c r="AD1015" s="152">
        <v>2.8183845060000001</v>
      </c>
      <c r="AE1015" s="152">
        <v>0.86923811500000003</v>
      </c>
      <c r="AF1015" s="152">
        <v>0.21362946799999999</v>
      </c>
      <c r="AJ1015" s="152">
        <v>1.7823910439999999</v>
      </c>
      <c r="AK1015" s="156">
        <f t="shared" si="15"/>
        <v>5.8102339229999994E-2</v>
      </c>
      <c r="AL1015" s="151">
        <v>581.02339229999995</v>
      </c>
      <c r="AN1015" s="151">
        <v>3060.3924499999998</v>
      </c>
      <c r="AO1015" s="151">
        <v>1031</v>
      </c>
      <c r="AQ1015" s="152">
        <v>6.921863031</v>
      </c>
      <c r="AR1015" s="152">
        <v>0.94948826900000005</v>
      </c>
      <c r="AS1015" s="152">
        <v>11.39076994</v>
      </c>
      <c r="AW1015" s="152">
        <v>40.820316589999997</v>
      </c>
      <c r="AY1015" s="151">
        <v>346.36995869999998</v>
      </c>
      <c r="AZ1015" s="152">
        <v>95.867882050000006</v>
      </c>
      <c r="BA1015" s="152">
        <v>31.541866429999999</v>
      </c>
      <c r="BB1015" s="152">
        <v>52.170554490000001</v>
      </c>
      <c r="BC1015" s="152">
        <v>121.2704451</v>
      </c>
      <c r="BD1015" s="152">
        <v>81.159440989999993</v>
      </c>
      <c r="BE1015" s="152">
        <v>27.417949270000001</v>
      </c>
      <c r="BG1015" s="152">
        <v>17.713847659999999</v>
      </c>
      <c r="BH1015" s="152">
        <v>680.43479920000004</v>
      </c>
      <c r="BI1015" s="152">
        <v>22.097833260000002</v>
      </c>
      <c r="BJ1015" s="152">
        <v>86.772332349999999</v>
      </c>
      <c r="BK1015" s="152">
        <v>2.8220328619999999</v>
      </c>
      <c r="BN1015" s="152">
        <v>0.81610549399999999</v>
      </c>
      <c r="BO1015" s="152">
        <v>279.3770384</v>
      </c>
      <c r="BP1015" s="152">
        <v>8.3084330529999999</v>
      </c>
      <c r="BQ1015" s="152">
        <v>22.478719470000001</v>
      </c>
      <c r="BR1015" s="152">
        <v>4.0244705439999997</v>
      </c>
      <c r="BS1015" s="152">
        <v>16.944942019999999</v>
      </c>
      <c r="BT1015" s="152">
        <v>4.3525937819999996</v>
      </c>
      <c r="BU1015" s="152">
        <v>1.439814707</v>
      </c>
      <c r="BV1015" s="152">
        <v>4.8166241530000002</v>
      </c>
      <c r="BW1015" s="152">
        <v>0.55591189699999999</v>
      </c>
      <c r="BX1015" s="152">
        <v>3.615437515</v>
      </c>
      <c r="BY1015" s="152">
        <v>0.71746119500000005</v>
      </c>
      <c r="BZ1015" s="152">
        <v>2.0309613</v>
      </c>
      <c r="CB1015" s="152">
        <v>3.0329710400000001</v>
      </c>
      <c r="CC1015" s="152">
        <v>0.375231755</v>
      </c>
      <c r="CD1015" s="152">
        <v>1.7547957000000001</v>
      </c>
      <c r="CE1015" s="152">
        <v>0.190792564</v>
      </c>
      <c r="CH1015" s="152">
        <v>4.6194860289999999</v>
      </c>
      <c r="CJ1015" s="152">
        <v>1.944292122</v>
      </c>
      <c r="CK1015" s="152">
        <v>0.76852421599999998</v>
      </c>
      <c r="CP1015" s="152">
        <v>0.39831518900000001</v>
      </c>
      <c r="DC1015" s="152">
        <v>40.771487780000001</v>
      </c>
      <c r="DF1015" s="152">
        <v>12.411502219999999</v>
      </c>
      <c r="DG1015" s="152">
        <v>46.788374439999998</v>
      </c>
      <c r="DH1015" s="152">
        <v>0.27118666699999999</v>
      </c>
      <c r="DM1015" s="152" t="s">
        <v>2867</v>
      </c>
      <c r="DO1015" s="154">
        <v>87.045766720000003</v>
      </c>
      <c r="ED1015" s="152">
        <v>47.520499999999998</v>
      </c>
      <c r="EE1015" s="152">
        <v>1.2252000000000001</v>
      </c>
      <c r="EF1015" s="152">
        <v>16.272400000000001</v>
      </c>
      <c r="EH1015" s="152">
        <v>9.9776000000000007</v>
      </c>
      <c r="EK1015" s="152">
        <v>0.1782</v>
      </c>
      <c r="EL1015" s="152">
        <v>9.4930000000000003</v>
      </c>
      <c r="EM1015" s="152">
        <v>11.431699999999999</v>
      </c>
      <c r="EO1015" s="152">
        <v>2</v>
      </c>
      <c r="EP1015" s="152">
        <v>0.37540000000000001</v>
      </c>
      <c r="EQ1015" s="152">
        <v>0.126</v>
      </c>
      <c r="ES1015" s="152">
        <v>1.4</v>
      </c>
      <c r="FA1015" s="152">
        <v>16.002099999999999</v>
      </c>
      <c r="FB1015" s="152">
        <v>0.70630000000000004</v>
      </c>
      <c r="FD1015" s="152">
        <v>41.904699999999998</v>
      </c>
      <c r="FF1015" s="152">
        <v>295.40879999999999</v>
      </c>
      <c r="FG1015" s="152">
        <v>355.18380000000002</v>
      </c>
      <c r="FI1015" s="152">
        <v>43.042999999999999</v>
      </c>
      <c r="FJ1015" s="152">
        <v>95.264700000000005</v>
      </c>
      <c r="FK1015" s="152">
        <v>88.085300000000004</v>
      </c>
      <c r="FL1015" s="152">
        <v>86.735900000000001</v>
      </c>
      <c r="FM1015" s="152">
        <v>17.4559</v>
      </c>
      <c r="FP1015" s="152">
        <v>5.9642999999999997</v>
      </c>
      <c r="FQ1015" s="152">
        <v>496.72109999999998</v>
      </c>
      <c r="FR1015" s="152">
        <v>17.8795</v>
      </c>
      <c r="FS1015" s="152">
        <v>86.899799999999999</v>
      </c>
      <c r="FT1015" s="152">
        <v>3.2736999999999998</v>
      </c>
      <c r="FX1015" s="152">
        <v>0.28789999999999999</v>
      </c>
      <c r="FY1015" s="152">
        <v>212.25020000000001</v>
      </c>
      <c r="FZ1015" s="152">
        <v>6.7956000000000003</v>
      </c>
      <c r="GA1015" s="152">
        <v>19.801400000000001</v>
      </c>
      <c r="GB1015" s="152">
        <v>2.6749000000000001</v>
      </c>
      <c r="GC1015" s="152">
        <v>12.257400000000001</v>
      </c>
      <c r="GD1015" s="152">
        <v>3.2263000000000002</v>
      </c>
      <c r="GE1015" s="152">
        <v>1.1291</v>
      </c>
      <c r="GF1015" s="152">
        <v>3.3679999999999999</v>
      </c>
      <c r="GG1015" s="152">
        <v>0.55700000000000005</v>
      </c>
      <c r="GH1015" s="152">
        <v>3.2239</v>
      </c>
      <c r="GI1015" s="152">
        <v>0.66310000000000002</v>
      </c>
      <c r="GJ1015" s="152">
        <v>1.8238000000000001</v>
      </c>
      <c r="GL1015" s="152">
        <v>1.7292000000000001</v>
      </c>
      <c r="GM1015" s="152">
        <v>0.2676</v>
      </c>
      <c r="GN1015" s="152">
        <v>2.3395000000000001</v>
      </c>
      <c r="GO1015" s="152">
        <v>0.22220000000000001</v>
      </c>
      <c r="GR1015" s="152">
        <v>42.309100000000001</v>
      </c>
      <c r="GS1015" s="152">
        <v>3.7825000000000002</v>
      </c>
      <c r="GT1015" s="152">
        <v>1.6614</v>
      </c>
      <c r="GU1015" s="152">
        <v>0.45669999999999999</v>
      </c>
    </row>
    <row r="1016" spans="1:203">
      <c r="A1016" s="151">
        <v>6426</v>
      </c>
      <c r="B1016" s="152" t="s">
        <v>2859</v>
      </c>
      <c r="C1016" s="152" t="s">
        <v>2969</v>
      </c>
      <c r="D1016" s="152" t="s">
        <v>2970</v>
      </c>
      <c r="E1016" s="152" t="s">
        <v>2975</v>
      </c>
      <c r="F1016" s="152" t="s">
        <v>9461</v>
      </c>
      <c r="G1016" s="152" t="s">
        <v>9477</v>
      </c>
      <c r="H1016" s="151">
        <v>311360</v>
      </c>
      <c r="L1016" s="153" t="s">
        <v>2976</v>
      </c>
      <c r="M1016" s="153" t="s">
        <v>3167</v>
      </c>
      <c r="N1016" s="152" t="s">
        <v>2978</v>
      </c>
      <c r="P1016" s="152">
        <v>54.787320000000001</v>
      </c>
      <c r="Q1016" s="152">
        <v>-164.10243</v>
      </c>
      <c r="R1016" s="152" t="s">
        <v>2949</v>
      </c>
      <c r="S1016" s="152" t="s">
        <v>2716</v>
      </c>
      <c r="T1016" s="152">
        <v>45.717003460000001</v>
      </c>
      <c r="U1016" s="152">
        <v>0.95061215300000002</v>
      </c>
      <c r="V1016" s="152">
        <v>17.52261987</v>
      </c>
      <c r="X1016" s="152">
        <v>7.1243347479999999</v>
      </c>
      <c r="AA1016" s="152">
        <v>6.7159171149999999</v>
      </c>
      <c r="AB1016" s="152">
        <v>0.131740727</v>
      </c>
      <c r="AC1016" s="152">
        <v>16.231811740000001</v>
      </c>
      <c r="AD1016" s="152">
        <v>2.2209193439999999</v>
      </c>
      <c r="AE1016" s="152">
        <v>0.87788562400000003</v>
      </c>
      <c r="AF1016" s="152">
        <v>0.21003226799999999</v>
      </c>
      <c r="AJ1016" s="152">
        <v>2.199657169</v>
      </c>
      <c r="AK1016" s="156">
        <f t="shared" si="15"/>
        <v>9.6457843449999997E-2</v>
      </c>
      <c r="AL1016" s="151">
        <v>964.57843449999996</v>
      </c>
      <c r="AN1016" s="151">
        <v>4688.6848069999996</v>
      </c>
      <c r="AO1016" s="151">
        <v>1236.5</v>
      </c>
      <c r="AQ1016" s="152">
        <v>6.8487087539999996</v>
      </c>
      <c r="AR1016" s="152">
        <v>0.52439955900000002</v>
      </c>
      <c r="AS1016" s="152">
        <v>15.14074185</v>
      </c>
      <c r="AW1016" s="152">
        <v>60.695139099999999</v>
      </c>
      <c r="AY1016" s="151">
        <v>383.65266589999999</v>
      </c>
      <c r="AZ1016" s="152">
        <v>124.2051632</v>
      </c>
      <c r="BA1016" s="152">
        <v>27.258929030000001</v>
      </c>
      <c r="BB1016" s="152">
        <v>41.080707859999997</v>
      </c>
      <c r="BC1016" s="152">
        <v>162.71891830000001</v>
      </c>
      <c r="BD1016" s="152">
        <v>65.929375120000003</v>
      </c>
      <c r="BE1016" s="152">
        <v>21.88666924</v>
      </c>
      <c r="BG1016" s="152">
        <v>11.23849942</v>
      </c>
      <c r="BH1016" s="152">
        <v>810.94270019999999</v>
      </c>
      <c r="BI1016" s="152">
        <v>11.81070291</v>
      </c>
      <c r="BJ1016" s="152">
        <v>64.199360940000005</v>
      </c>
      <c r="BK1016" s="152">
        <v>2.5504363510000001</v>
      </c>
      <c r="BN1016" s="152">
        <v>0.4768925</v>
      </c>
      <c r="BO1016" s="152">
        <v>245.0388926</v>
      </c>
      <c r="BP1016" s="152">
        <v>8.4126689050000003</v>
      </c>
      <c r="BQ1016" s="152">
        <v>19.84559522</v>
      </c>
      <c r="BR1016" s="152">
        <v>2.4777520179999999</v>
      </c>
      <c r="BS1016" s="152">
        <v>15.987671750000001</v>
      </c>
      <c r="BT1016" s="152">
        <v>3.7441650700000002</v>
      </c>
      <c r="BU1016" s="152">
        <v>0.96388331599999999</v>
      </c>
      <c r="BV1016" s="152">
        <v>3.0802307149999999</v>
      </c>
      <c r="BW1016" s="152">
        <v>0.29240782300000001</v>
      </c>
      <c r="BX1016" s="152">
        <v>2.2186566060000001</v>
      </c>
      <c r="BY1016" s="152">
        <v>0.51616821300000004</v>
      </c>
      <c r="BZ1016" s="152">
        <v>1.121693016</v>
      </c>
      <c r="CB1016" s="152">
        <v>0.67003734299999995</v>
      </c>
      <c r="CC1016" s="152">
        <v>0.195048732</v>
      </c>
      <c r="CD1016" s="152">
        <v>2.4035410549999998</v>
      </c>
      <c r="CE1016" s="152">
        <v>0.10537403400000001</v>
      </c>
      <c r="CH1016" s="152">
        <v>4.2015016029999996</v>
      </c>
      <c r="CJ1016" s="152">
        <v>1.8212079000000001</v>
      </c>
      <c r="CK1016" s="152">
        <v>0.66256175900000003</v>
      </c>
      <c r="CP1016" s="152">
        <v>0.39831518900000001</v>
      </c>
      <c r="DC1016" s="152">
        <v>41.863352499999998</v>
      </c>
      <c r="DF1016" s="152">
        <v>10.3175475</v>
      </c>
      <c r="DG1016" s="152">
        <v>47.91731875</v>
      </c>
      <c r="DH1016" s="152">
        <v>0.62146749999999995</v>
      </c>
      <c r="DM1016" s="152" t="s">
        <v>2867</v>
      </c>
      <c r="DO1016" s="154">
        <v>89.208510959999998</v>
      </c>
      <c r="ED1016" s="152">
        <v>47.520499999999998</v>
      </c>
      <c r="EE1016" s="152">
        <v>1.2252000000000001</v>
      </c>
      <c r="EF1016" s="152">
        <v>16.272400000000001</v>
      </c>
      <c r="EH1016" s="152">
        <v>9.9776000000000007</v>
      </c>
      <c r="EK1016" s="152">
        <v>0.1782</v>
      </c>
      <c r="EL1016" s="152">
        <v>9.4930000000000003</v>
      </c>
      <c r="EM1016" s="152">
        <v>11.431699999999999</v>
      </c>
      <c r="EO1016" s="152">
        <v>2</v>
      </c>
      <c r="EP1016" s="152">
        <v>0.37540000000000001</v>
      </c>
      <c r="EQ1016" s="152">
        <v>0.126</v>
      </c>
      <c r="ES1016" s="152">
        <v>1.4</v>
      </c>
      <c r="FA1016" s="152">
        <v>16.002099999999999</v>
      </c>
      <c r="FB1016" s="152">
        <v>0.70630000000000004</v>
      </c>
      <c r="FD1016" s="152">
        <v>41.904699999999998</v>
      </c>
      <c r="FF1016" s="152">
        <v>295.40879999999999</v>
      </c>
      <c r="FG1016" s="152">
        <v>355.18380000000002</v>
      </c>
      <c r="FI1016" s="152">
        <v>43.042999999999999</v>
      </c>
      <c r="FJ1016" s="152">
        <v>95.264700000000005</v>
      </c>
      <c r="FK1016" s="152">
        <v>88.085300000000004</v>
      </c>
      <c r="FL1016" s="152">
        <v>86.735900000000001</v>
      </c>
      <c r="FM1016" s="152">
        <v>17.4559</v>
      </c>
      <c r="FP1016" s="152">
        <v>5.9642999999999997</v>
      </c>
      <c r="FQ1016" s="152">
        <v>496.72109999999998</v>
      </c>
      <c r="FR1016" s="152">
        <v>17.8795</v>
      </c>
      <c r="FS1016" s="152">
        <v>86.899799999999999</v>
      </c>
      <c r="FT1016" s="152">
        <v>3.2736999999999998</v>
      </c>
      <c r="FX1016" s="152">
        <v>0.28789999999999999</v>
      </c>
      <c r="FY1016" s="152">
        <v>212.25020000000001</v>
      </c>
      <c r="FZ1016" s="152">
        <v>6.7956000000000003</v>
      </c>
      <c r="GA1016" s="152">
        <v>19.801400000000001</v>
      </c>
      <c r="GB1016" s="152">
        <v>2.6749000000000001</v>
      </c>
      <c r="GC1016" s="152">
        <v>12.257400000000001</v>
      </c>
      <c r="GD1016" s="152">
        <v>3.2263000000000002</v>
      </c>
      <c r="GE1016" s="152">
        <v>1.1291</v>
      </c>
      <c r="GF1016" s="152">
        <v>3.3679999999999999</v>
      </c>
      <c r="GG1016" s="152">
        <v>0.55700000000000005</v>
      </c>
      <c r="GH1016" s="152">
        <v>3.2239</v>
      </c>
      <c r="GI1016" s="152">
        <v>0.66310000000000002</v>
      </c>
      <c r="GJ1016" s="152">
        <v>1.8238000000000001</v>
      </c>
      <c r="GL1016" s="152">
        <v>1.7292000000000001</v>
      </c>
      <c r="GM1016" s="152">
        <v>0.2676</v>
      </c>
      <c r="GN1016" s="152">
        <v>2.3395000000000001</v>
      </c>
      <c r="GO1016" s="152">
        <v>0.22220000000000001</v>
      </c>
      <c r="GR1016" s="152">
        <v>42.309100000000001</v>
      </c>
      <c r="GS1016" s="152">
        <v>3.7825000000000002</v>
      </c>
      <c r="GT1016" s="152">
        <v>1.6614</v>
      </c>
      <c r="GU1016" s="152">
        <v>0.45669999999999999</v>
      </c>
    </row>
    <row r="1017" spans="1:203">
      <c r="A1017" s="151">
        <v>6427</v>
      </c>
      <c r="B1017" s="152" t="s">
        <v>2859</v>
      </c>
      <c r="C1017" s="152" t="s">
        <v>2969</v>
      </c>
      <c r="D1017" s="152" t="s">
        <v>2970</v>
      </c>
      <c r="E1017" s="152" t="s">
        <v>2975</v>
      </c>
      <c r="F1017" s="152" t="s">
        <v>9462</v>
      </c>
      <c r="G1017" s="152" t="s">
        <v>9477</v>
      </c>
      <c r="H1017" s="151">
        <v>311360</v>
      </c>
      <c r="L1017" s="153" t="s">
        <v>2976</v>
      </c>
      <c r="M1017" s="153" t="s">
        <v>3285</v>
      </c>
      <c r="N1017" s="152" t="s">
        <v>2978</v>
      </c>
      <c r="P1017" s="152">
        <v>54.787320000000001</v>
      </c>
      <c r="Q1017" s="152">
        <v>-164.10243</v>
      </c>
      <c r="R1017" s="152" t="s">
        <v>2949</v>
      </c>
      <c r="S1017" s="152" t="s">
        <v>2716</v>
      </c>
      <c r="T1017" s="152">
        <v>46.464005489999998</v>
      </c>
      <c r="U1017" s="152">
        <v>1.1423618090000001</v>
      </c>
      <c r="V1017" s="152">
        <v>19.288578810000001</v>
      </c>
      <c r="X1017" s="152">
        <v>7.6601418470000002</v>
      </c>
      <c r="AA1017" s="152">
        <v>5.1509845739999998</v>
      </c>
      <c r="AB1017" s="152">
        <v>0.138191697</v>
      </c>
      <c r="AC1017" s="152">
        <v>13.6537898</v>
      </c>
      <c r="AD1017" s="152">
        <v>2.5865545929999998</v>
      </c>
      <c r="AE1017" s="152">
        <v>0.77202853299999996</v>
      </c>
      <c r="AF1017" s="152">
        <v>0.18355780899999999</v>
      </c>
      <c r="AJ1017" s="152">
        <v>2.795520067</v>
      </c>
      <c r="AK1017" s="156">
        <f t="shared" si="15"/>
        <v>8.3542341869999995E-2</v>
      </c>
      <c r="AL1017" s="151">
        <v>835.42341869999996</v>
      </c>
      <c r="AN1017" s="151">
        <v>3427.630557</v>
      </c>
      <c r="AO1017" s="151">
        <v>920.46667000000002</v>
      </c>
      <c r="CP1017" s="152">
        <v>0.39831518900000001</v>
      </c>
      <c r="DC1017" s="152">
        <v>40.350484999999999</v>
      </c>
      <c r="DF1017" s="152">
        <v>12.2218825</v>
      </c>
      <c r="DG1017" s="152">
        <v>47.148314999999997</v>
      </c>
      <c r="DH1017" s="152">
        <v>0.26127499999999998</v>
      </c>
      <c r="DM1017" s="152" t="s">
        <v>2867</v>
      </c>
      <c r="DO1017" s="154">
        <v>87.303667439999998</v>
      </c>
      <c r="ED1017" s="152">
        <v>47.520499999999998</v>
      </c>
      <c r="EE1017" s="152">
        <v>1.2252000000000001</v>
      </c>
      <c r="EF1017" s="152">
        <v>16.272400000000001</v>
      </c>
      <c r="EH1017" s="152">
        <v>9.9776000000000007</v>
      </c>
      <c r="EK1017" s="152">
        <v>0.1782</v>
      </c>
      <c r="EL1017" s="152">
        <v>9.4930000000000003</v>
      </c>
      <c r="EM1017" s="152">
        <v>11.431699999999999</v>
      </c>
      <c r="EO1017" s="152">
        <v>2</v>
      </c>
      <c r="EP1017" s="152">
        <v>0.37540000000000001</v>
      </c>
      <c r="EQ1017" s="152">
        <v>0.126</v>
      </c>
      <c r="ES1017" s="152">
        <v>1.4</v>
      </c>
      <c r="FA1017" s="152">
        <v>16.002099999999999</v>
      </c>
      <c r="FB1017" s="152">
        <v>0.70630000000000004</v>
      </c>
      <c r="FD1017" s="152">
        <v>41.904699999999998</v>
      </c>
      <c r="FF1017" s="152">
        <v>295.40879999999999</v>
      </c>
      <c r="FG1017" s="152">
        <v>355.18380000000002</v>
      </c>
      <c r="FI1017" s="152">
        <v>43.042999999999999</v>
      </c>
      <c r="FJ1017" s="152">
        <v>95.264700000000005</v>
      </c>
      <c r="FK1017" s="152">
        <v>88.085300000000004</v>
      </c>
      <c r="FL1017" s="152">
        <v>86.735900000000001</v>
      </c>
      <c r="FM1017" s="152">
        <v>17.4559</v>
      </c>
      <c r="FP1017" s="152">
        <v>5.9642999999999997</v>
      </c>
      <c r="FQ1017" s="152">
        <v>496.72109999999998</v>
      </c>
      <c r="FR1017" s="152">
        <v>17.8795</v>
      </c>
      <c r="FS1017" s="152">
        <v>86.899799999999999</v>
      </c>
      <c r="FT1017" s="152">
        <v>3.2736999999999998</v>
      </c>
      <c r="FX1017" s="152">
        <v>0.28789999999999999</v>
      </c>
      <c r="FY1017" s="152">
        <v>212.25020000000001</v>
      </c>
      <c r="FZ1017" s="152">
        <v>6.7956000000000003</v>
      </c>
      <c r="GA1017" s="152">
        <v>19.801400000000001</v>
      </c>
      <c r="GB1017" s="152">
        <v>2.6749000000000001</v>
      </c>
      <c r="GC1017" s="152">
        <v>12.257400000000001</v>
      </c>
      <c r="GD1017" s="152">
        <v>3.2263000000000002</v>
      </c>
      <c r="GE1017" s="152">
        <v>1.1291</v>
      </c>
      <c r="GF1017" s="152">
        <v>3.3679999999999999</v>
      </c>
      <c r="GG1017" s="152">
        <v>0.55700000000000005</v>
      </c>
      <c r="GH1017" s="152">
        <v>3.2239</v>
      </c>
      <c r="GI1017" s="152">
        <v>0.66310000000000002</v>
      </c>
      <c r="GJ1017" s="152">
        <v>1.8238000000000001</v>
      </c>
      <c r="GL1017" s="152">
        <v>1.7292000000000001</v>
      </c>
      <c r="GM1017" s="152">
        <v>0.2676</v>
      </c>
      <c r="GN1017" s="152">
        <v>2.3395000000000001</v>
      </c>
      <c r="GO1017" s="152">
        <v>0.22220000000000001</v>
      </c>
      <c r="GR1017" s="152">
        <v>42.309100000000001</v>
      </c>
      <c r="GS1017" s="152">
        <v>3.7825000000000002</v>
      </c>
      <c r="GT1017" s="152">
        <v>1.6614</v>
      </c>
      <c r="GU1017" s="152">
        <v>0.45669999999999999</v>
      </c>
    </row>
    <row r="1018" spans="1:203">
      <c r="A1018" s="151">
        <v>6428</v>
      </c>
      <c r="B1018" s="152" t="s">
        <v>2859</v>
      </c>
      <c r="C1018" s="152" t="s">
        <v>2969</v>
      </c>
      <c r="D1018" s="152" t="s">
        <v>2970</v>
      </c>
      <c r="E1018" s="152" t="s">
        <v>2975</v>
      </c>
      <c r="F1018" s="152" t="s">
        <v>9463</v>
      </c>
      <c r="G1018" s="152" t="s">
        <v>9477</v>
      </c>
      <c r="H1018" s="151">
        <v>311360</v>
      </c>
      <c r="L1018" s="153" t="s">
        <v>2976</v>
      </c>
      <c r="M1018" s="153" t="s">
        <v>2977</v>
      </c>
      <c r="N1018" s="152" t="s">
        <v>2978</v>
      </c>
      <c r="P1018" s="152">
        <v>54.787320000000001</v>
      </c>
      <c r="Q1018" s="152">
        <v>-164.10243</v>
      </c>
      <c r="R1018" s="152" t="s">
        <v>2949</v>
      </c>
      <c r="S1018" s="152" t="s">
        <v>2716</v>
      </c>
      <c r="T1018" s="152">
        <v>44.496832910000002</v>
      </c>
      <c r="U1018" s="152">
        <v>1.1153146009999999</v>
      </c>
      <c r="V1018" s="152">
        <v>18.288541439999999</v>
      </c>
      <c r="X1018" s="152">
        <v>7.3979508039999997</v>
      </c>
      <c r="AA1018" s="152">
        <v>5.8257116550000001</v>
      </c>
      <c r="AB1018" s="152">
        <v>0.12666307299999999</v>
      </c>
      <c r="AC1018" s="152">
        <v>15.745074239999999</v>
      </c>
      <c r="AD1018" s="152">
        <v>2.1943994880000002</v>
      </c>
      <c r="AE1018" s="152">
        <v>0.85283508299999999</v>
      </c>
      <c r="AF1018" s="152">
        <v>0.21254494400000001</v>
      </c>
      <c r="AJ1018" s="152">
        <v>2.6684677419999998</v>
      </c>
      <c r="AK1018" s="156">
        <f t="shared" si="15"/>
        <v>0.1072081171</v>
      </c>
      <c r="AL1018" s="151">
        <v>1072.081171</v>
      </c>
      <c r="AN1018" s="151">
        <v>4479.6138140000003</v>
      </c>
      <c r="AO1018" s="151">
        <v>1196.73333</v>
      </c>
      <c r="CP1018" s="152">
        <v>0.39831518900000001</v>
      </c>
      <c r="DC1018" s="152">
        <v>40.928973999999997</v>
      </c>
      <c r="DF1018" s="152">
        <v>10.535384000000001</v>
      </c>
      <c r="DG1018" s="152">
        <v>48.395420999999999</v>
      </c>
      <c r="DH1018" s="152">
        <v>0.384992</v>
      </c>
      <c r="DM1018" s="152" t="s">
        <v>2867</v>
      </c>
      <c r="DO1018" s="154">
        <v>89.114157950000006</v>
      </c>
      <c r="ED1018" s="152">
        <v>47.520499999999998</v>
      </c>
      <c r="EE1018" s="152">
        <v>1.2252000000000001</v>
      </c>
      <c r="EF1018" s="152">
        <v>16.272400000000001</v>
      </c>
      <c r="EH1018" s="152">
        <v>9.9776000000000007</v>
      </c>
      <c r="EK1018" s="152">
        <v>0.1782</v>
      </c>
      <c r="EL1018" s="152">
        <v>9.4930000000000003</v>
      </c>
      <c r="EM1018" s="152">
        <v>11.431699999999999</v>
      </c>
      <c r="EO1018" s="152">
        <v>2</v>
      </c>
      <c r="EP1018" s="152">
        <v>0.37540000000000001</v>
      </c>
      <c r="EQ1018" s="152">
        <v>0.126</v>
      </c>
      <c r="ES1018" s="152">
        <v>1.4</v>
      </c>
      <c r="FA1018" s="152">
        <v>16.002099999999999</v>
      </c>
      <c r="FB1018" s="152">
        <v>0.70630000000000004</v>
      </c>
      <c r="FD1018" s="152">
        <v>41.904699999999998</v>
      </c>
      <c r="FF1018" s="152">
        <v>295.40879999999999</v>
      </c>
      <c r="FG1018" s="152">
        <v>355.18380000000002</v>
      </c>
      <c r="FI1018" s="152">
        <v>43.042999999999999</v>
      </c>
      <c r="FJ1018" s="152">
        <v>95.264700000000005</v>
      </c>
      <c r="FK1018" s="152">
        <v>88.085300000000004</v>
      </c>
      <c r="FL1018" s="152">
        <v>86.735900000000001</v>
      </c>
      <c r="FM1018" s="152">
        <v>17.4559</v>
      </c>
      <c r="FP1018" s="152">
        <v>5.9642999999999997</v>
      </c>
      <c r="FQ1018" s="152">
        <v>496.72109999999998</v>
      </c>
      <c r="FR1018" s="152">
        <v>17.8795</v>
      </c>
      <c r="FS1018" s="152">
        <v>86.899799999999999</v>
      </c>
      <c r="FT1018" s="152">
        <v>3.2736999999999998</v>
      </c>
      <c r="FX1018" s="152">
        <v>0.28789999999999999</v>
      </c>
      <c r="FY1018" s="152">
        <v>212.25020000000001</v>
      </c>
      <c r="FZ1018" s="152">
        <v>6.7956000000000003</v>
      </c>
      <c r="GA1018" s="152">
        <v>19.801400000000001</v>
      </c>
      <c r="GB1018" s="152">
        <v>2.6749000000000001</v>
      </c>
      <c r="GC1018" s="152">
        <v>12.257400000000001</v>
      </c>
      <c r="GD1018" s="152">
        <v>3.2263000000000002</v>
      </c>
      <c r="GE1018" s="152">
        <v>1.1291</v>
      </c>
      <c r="GF1018" s="152">
        <v>3.3679999999999999</v>
      </c>
      <c r="GG1018" s="152">
        <v>0.55700000000000005</v>
      </c>
      <c r="GH1018" s="152">
        <v>3.2239</v>
      </c>
      <c r="GI1018" s="152">
        <v>0.66310000000000002</v>
      </c>
      <c r="GJ1018" s="152">
        <v>1.8238000000000001</v>
      </c>
      <c r="GL1018" s="152">
        <v>1.7292000000000001</v>
      </c>
      <c r="GM1018" s="152">
        <v>0.2676</v>
      </c>
      <c r="GN1018" s="152">
        <v>2.3395000000000001</v>
      </c>
      <c r="GO1018" s="152">
        <v>0.22220000000000001</v>
      </c>
      <c r="GR1018" s="152">
        <v>42.309100000000001</v>
      </c>
      <c r="GS1018" s="152">
        <v>3.7825000000000002</v>
      </c>
      <c r="GT1018" s="152">
        <v>1.6614</v>
      </c>
      <c r="GU1018" s="152">
        <v>0.45669999999999999</v>
      </c>
    </row>
    <row r="1019" spans="1:203">
      <c r="A1019" s="151">
        <v>6429</v>
      </c>
      <c r="B1019" s="152" t="s">
        <v>2859</v>
      </c>
      <c r="C1019" s="152" t="s">
        <v>2969</v>
      </c>
      <c r="D1019" s="152" t="s">
        <v>2970</v>
      </c>
      <c r="E1019" s="152" t="s">
        <v>2975</v>
      </c>
      <c r="F1019" s="152" t="s">
        <v>9464</v>
      </c>
      <c r="G1019" s="152" t="s">
        <v>9477</v>
      </c>
      <c r="H1019" s="151">
        <v>311360</v>
      </c>
      <c r="L1019" s="153" t="s">
        <v>2976</v>
      </c>
      <c r="M1019" s="153" t="s">
        <v>2989</v>
      </c>
      <c r="N1019" s="152" t="s">
        <v>2978</v>
      </c>
      <c r="P1019" s="152">
        <v>54.787320000000001</v>
      </c>
      <c r="Q1019" s="152">
        <v>-164.10243</v>
      </c>
      <c r="R1019" s="152" t="s">
        <v>2949</v>
      </c>
      <c r="S1019" s="152" t="s">
        <v>2716</v>
      </c>
      <c r="T1019" s="152">
        <v>44.584333289999996</v>
      </c>
      <c r="U1019" s="152">
        <v>0.90257557799999999</v>
      </c>
      <c r="V1019" s="152">
        <v>17.176362090000001</v>
      </c>
      <c r="X1019" s="152">
        <v>8.3118505169999999</v>
      </c>
      <c r="AA1019" s="152">
        <v>6.2783965159999999</v>
      </c>
      <c r="AB1019" s="152">
        <v>0.13389827900000001</v>
      </c>
      <c r="AC1019" s="152">
        <v>16.560542640000001</v>
      </c>
      <c r="AD1019" s="152">
        <v>2.2298428179999998</v>
      </c>
      <c r="AE1019" s="152">
        <v>0.84753082300000004</v>
      </c>
      <c r="AF1019" s="152">
        <v>0.22010476500000001</v>
      </c>
      <c r="AJ1019" s="152">
        <v>1.8891148870000001</v>
      </c>
      <c r="AK1019" s="156">
        <f t="shared" si="15"/>
        <v>0.1150619467</v>
      </c>
      <c r="AL1019" s="151">
        <v>1150.619467</v>
      </c>
      <c r="AN1019" s="151">
        <v>4783.1119660000004</v>
      </c>
      <c r="AO1019" s="151">
        <v>1317.7</v>
      </c>
      <c r="AQ1019" s="152">
        <v>5.9521482749999999</v>
      </c>
      <c r="AR1019" s="152">
        <v>0.625391225</v>
      </c>
      <c r="AS1019" s="152">
        <v>14.317807609999999</v>
      </c>
      <c r="AW1019" s="152">
        <v>49.555887890000001</v>
      </c>
      <c r="AY1019" s="151">
        <v>346.96489580000002</v>
      </c>
      <c r="AZ1019" s="152">
        <v>138.509209</v>
      </c>
      <c r="BA1019" s="152">
        <v>36.130658959999998</v>
      </c>
      <c r="BB1019" s="152">
        <v>37.197745079999997</v>
      </c>
      <c r="BC1019" s="152">
        <v>137.9189082</v>
      </c>
      <c r="BD1019" s="152">
        <v>58.03252294</v>
      </c>
      <c r="BE1019" s="152">
        <v>23.64300308</v>
      </c>
      <c r="BG1019" s="152">
        <v>7.0812007189999999</v>
      </c>
      <c r="BH1019" s="152">
        <v>740.3874227</v>
      </c>
      <c r="BI1019" s="152">
        <v>13.459319239999999</v>
      </c>
      <c r="BJ1019" s="152">
        <v>60.387830989999998</v>
      </c>
      <c r="BK1019" s="152">
        <v>0.39622390899999999</v>
      </c>
      <c r="BN1019" s="152">
        <v>0.30076493700000001</v>
      </c>
      <c r="BO1019" s="152">
        <v>225.43021150000001</v>
      </c>
      <c r="BP1019" s="152">
        <v>9.4682324700000002</v>
      </c>
      <c r="BQ1019" s="152">
        <v>17.79566281</v>
      </c>
      <c r="BR1019" s="152">
        <v>2.954941893</v>
      </c>
      <c r="BS1019" s="152">
        <v>15.388626439999999</v>
      </c>
      <c r="BT1019" s="152">
        <v>5.2094450029999999</v>
      </c>
      <c r="BU1019" s="152">
        <v>1.341099968</v>
      </c>
      <c r="BV1019" s="152">
        <v>2.560273671</v>
      </c>
      <c r="BW1019" s="152">
        <v>0.39521749299999998</v>
      </c>
      <c r="BX1019" s="152">
        <v>3.7043287440000001</v>
      </c>
      <c r="BY1019" s="152">
        <v>0.56168697400000001</v>
      </c>
      <c r="BZ1019" s="152">
        <v>2.1658242310000002</v>
      </c>
      <c r="CB1019" s="152">
        <v>1.4205803370000001</v>
      </c>
      <c r="CC1019" s="152">
        <v>0.174459102</v>
      </c>
      <c r="CD1019" s="152">
        <v>1.4177986549999999</v>
      </c>
      <c r="CE1019" s="152">
        <v>7.6162103999999994E-2</v>
      </c>
      <c r="CH1019" s="152">
        <v>3.805787848</v>
      </c>
      <c r="CJ1019" s="152">
        <v>1.557241315</v>
      </c>
      <c r="CK1019" s="152">
        <v>0.80662300099999995</v>
      </c>
      <c r="CP1019" s="152">
        <v>0.39831518900000001</v>
      </c>
      <c r="DC1019" s="152">
        <v>40.908535450000002</v>
      </c>
      <c r="DF1019" s="152">
        <v>11.931574550000001</v>
      </c>
      <c r="DG1019" s="152">
        <v>47.471415450000002</v>
      </c>
      <c r="DH1019" s="152">
        <v>0.25237727300000001</v>
      </c>
      <c r="DM1019" s="152" t="s">
        <v>2867</v>
      </c>
      <c r="DO1019" s="154">
        <v>87.64217223</v>
      </c>
      <c r="ED1019" s="152">
        <v>47.520499999999998</v>
      </c>
      <c r="EE1019" s="152">
        <v>1.2252000000000001</v>
      </c>
      <c r="EF1019" s="152">
        <v>16.272400000000001</v>
      </c>
      <c r="EH1019" s="152">
        <v>9.9776000000000007</v>
      </c>
      <c r="EK1019" s="152">
        <v>0.1782</v>
      </c>
      <c r="EL1019" s="152">
        <v>9.4930000000000003</v>
      </c>
      <c r="EM1019" s="152">
        <v>11.431699999999999</v>
      </c>
      <c r="EO1019" s="152">
        <v>2</v>
      </c>
      <c r="EP1019" s="152">
        <v>0.37540000000000001</v>
      </c>
      <c r="EQ1019" s="152">
        <v>0.126</v>
      </c>
      <c r="ES1019" s="152">
        <v>1.4</v>
      </c>
      <c r="FA1019" s="152">
        <v>16.002099999999999</v>
      </c>
      <c r="FB1019" s="152">
        <v>0.70630000000000004</v>
      </c>
      <c r="FD1019" s="152">
        <v>41.904699999999998</v>
      </c>
      <c r="FF1019" s="152">
        <v>295.40879999999999</v>
      </c>
      <c r="FG1019" s="152">
        <v>355.18380000000002</v>
      </c>
      <c r="FI1019" s="152">
        <v>43.042999999999999</v>
      </c>
      <c r="FJ1019" s="152">
        <v>95.264700000000005</v>
      </c>
      <c r="FK1019" s="152">
        <v>88.085300000000004</v>
      </c>
      <c r="FL1019" s="152">
        <v>86.735900000000001</v>
      </c>
      <c r="FM1019" s="152">
        <v>17.4559</v>
      </c>
      <c r="FP1019" s="152">
        <v>5.9642999999999997</v>
      </c>
      <c r="FQ1019" s="152">
        <v>496.72109999999998</v>
      </c>
      <c r="FR1019" s="152">
        <v>17.8795</v>
      </c>
      <c r="FS1019" s="152">
        <v>86.899799999999999</v>
      </c>
      <c r="FT1019" s="152">
        <v>3.2736999999999998</v>
      </c>
      <c r="FX1019" s="152">
        <v>0.28789999999999999</v>
      </c>
      <c r="FY1019" s="152">
        <v>212.25020000000001</v>
      </c>
      <c r="FZ1019" s="152">
        <v>6.7956000000000003</v>
      </c>
      <c r="GA1019" s="152">
        <v>19.801400000000001</v>
      </c>
      <c r="GB1019" s="152">
        <v>2.6749000000000001</v>
      </c>
      <c r="GC1019" s="152">
        <v>12.257400000000001</v>
      </c>
      <c r="GD1019" s="152">
        <v>3.2263000000000002</v>
      </c>
      <c r="GE1019" s="152">
        <v>1.1291</v>
      </c>
      <c r="GF1019" s="152">
        <v>3.3679999999999999</v>
      </c>
      <c r="GG1019" s="152">
        <v>0.55700000000000005</v>
      </c>
      <c r="GH1019" s="152">
        <v>3.2239</v>
      </c>
      <c r="GI1019" s="152">
        <v>0.66310000000000002</v>
      </c>
      <c r="GJ1019" s="152">
        <v>1.8238000000000001</v>
      </c>
      <c r="GL1019" s="152">
        <v>1.7292000000000001</v>
      </c>
      <c r="GM1019" s="152">
        <v>0.2676</v>
      </c>
      <c r="GN1019" s="152">
        <v>2.3395000000000001</v>
      </c>
      <c r="GO1019" s="152">
        <v>0.22220000000000001</v>
      </c>
      <c r="GR1019" s="152">
        <v>42.309100000000001</v>
      </c>
      <c r="GS1019" s="152">
        <v>3.7825000000000002</v>
      </c>
      <c r="GT1019" s="152">
        <v>1.6614</v>
      </c>
      <c r="GU1019" s="152">
        <v>0.45669999999999999</v>
      </c>
    </row>
    <row r="1020" spans="1:203">
      <c r="A1020" s="151">
        <v>6430</v>
      </c>
      <c r="B1020" s="152" t="s">
        <v>2859</v>
      </c>
      <c r="C1020" s="152" t="s">
        <v>2969</v>
      </c>
      <c r="D1020" s="152" t="s">
        <v>2970</v>
      </c>
      <c r="E1020" s="152" t="s">
        <v>2975</v>
      </c>
      <c r="F1020" s="152" t="s">
        <v>9465</v>
      </c>
      <c r="G1020" s="152" t="s">
        <v>9477</v>
      </c>
      <c r="H1020" s="151">
        <v>311360</v>
      </c>
      <c r="L1020" s="153" t="s">
        <v>2976</v>
      </c>
      <c r="M1020" s="153" t="s">
        <v>3231</v>
      </c>
      <c r="N1020" s="152" t="s">
        <v>2978</v>
      </c>
      <c r="P1020" s="152">
        <v>54.787320000000001</v>
      </c>
      <c r="Q1020" s="152">
        <v>-164.10243</v>
      </c>
      <c r="R1020" s="152" t="s">
        <v>2949</v>
      </c>
      <c r="S1020" s="152" t="s">
        <v>2716</v>
      </c>
      <c r="T1020" s="152">
        <v>46.053486110000001</v>
      </c>
      <c r="U1020" s="152">
        <v>0.90490463399999999</v>
      </c>
      <c r="V1020" s="152">
        <v>16.896501229999998</v>
      </c>
      <c r="X1020" s="152">
        <v>7.1405123030000004</v>
      </c>
      <c r="AA1020" s="152">
        <v>6.6360045860000003</v>
      </c>
      <c r="AB1020" s="152">
        <v>0.12568549000000001</v>
      </c>
      <c r="AC1020" s="152">
        <v>15.007690759999999</v>
      </c>
      <c r="AD1020" s="152">
        <v>2.1629418199999999</v>
      </c>
      <c r="AE1020" s="152">
        <v>0.90633388699999995</v>
      </c>
      <c r="AF1020" s="152">
        <v>0.20958135999999999</v>
      </c>
      <c r="AJ1020" s="152">
        <v>3.2248399220000001</v>
      </c>
      <c r="AK1020" s="156">
        <f t="shared" si="15"/>
        <v>0.17970414470000001</v>
      </c>
      <c r="AL1020" s="151">
        <v>1797.0414470000001</v>
      </c>
      <c r="AN1020" s="151">
        <v>4918.9205959999999</v>
      </c>
      <c r="AO1020" s="151">
        <v>1224.7750000000001</v>
      </c>
      <c r="AQ1020" s="152">
        <v>7.1409632700000003</v>
      </c>
      <c r="AR1020" s="152">
        <v>0.368462344</v>
      </c>
      <c r="AS1020" s="152">
        <v>42.061037069999998</v>
      </c>
      <c r="AW1020" s="152">
        <v>42.190189699999998</v>
      </c>
      <c r="AY1020" s="151">
        <v>344.99144430000001</v>
      </c>
      <c r="AZ1020" s="152">
        <v>236.8675021</v>
      </c>
      <c r="BA1020" s="152">
        <v>102.0461421</v>
      </c>
      <c r="BB1020" s="152">
        <v>609.13351230000001</v>
      </c>
      <c r="BC1020" s="152">
        <v>133.4087548</v>
      </c>
      <c r="BD1020" s="152">
        <v>110.5242123</v>
      </c>
      <c r="BE1020" s="152">
        <v>21.08235032</v>
      </c>
      <c r="BG1020" s="152">
        <v>10.41494911</v>
      </c>
      <c r="BH1020" s="152">
        <v>743.11210449999999</v>
      </c>
      <c r="BI1020" s="152">
        <v>16.083599299999999</v>
      </c>
      <c r="BJ1020" s="152">
        <v>72.881691369999999</v>
      </c>
      <c r="BK1020" s="152">
        <v>1.661574087</v>
      </c>
      <c r="BN1020" s="152">
        <v>0.78650269100000003</v>
      </c>
      <c r="BO1020" s="152">
        <v>239.905023</v>
      </c>
      <c r="BP1020" s="152">
        <v>10.133235969999999</v>
      </c>
      <c r="BQ1020" s="152">
        <v>18.10998236</v>
      </c>
      <c r="BR1020" s="152">
        <v>3.6209194440000001</v>
      </c>
      <c r="BS1020" s="152">
        <v>11.03778825</v>
      </c>
      <c r="BT1020" s="152">
        <v>4.6508558899999999</v>
      </c>
      <c r="BU1020" s="152">
        <v>1.1706937660000001</v>
      </c>
      <c r="BV1020" s="152">
        <v>2.9372437429999998</v>
      </c>
      <c r="BW1020" s="152">
        <v>0.537122973</v>
      </c>
      <c r="BX1020" s="152">
        <v>2.6946925679999998</v>
      </c>
      <c r="BY1020" s="152">
        <v>0.59007324000000005</v>
      </c>
      <c r="BZ1020" s="152">
        <v>1.5923705800000001</v>
      </c>
      <c r="CB1020" s="152">
        <v>0.65014320400000003</v>
      </c>
      <c r="CC1020" s="152">
        <v>0.26920225800000003</v>
      </c>
      <c r="CD1020" s="152">
        <v>1.5409452560000001</v>
      </c>
      <c r="CE1020" s="152">
        <v>1.8509932999999999E-2</v>
      </c>
      <c r="CH1020" s="152">
        <v>3.8999940820000001</v>
      </c>
      <c r="CJ1020" s="152">
        <v>2.0488127110000001</v>
      </c>
      <c r="CK1020" s="152">
        <v>0.94874559199999997</v>
      </c>
      <c r="CP1020" s="152">
        <v>0.39831518900000001</v>
      </c>
      <c r="DC1020" s="152">
        <v>41.797538889999998</v>
      </c>
      <c r="DF1020" s="152">
        <v>11.00060556</v>
      </c>
      <c r="DG1020" s="152">
        <v>48.097668890000001</v>
      </c>
      <c r="DH1020" s="152">
        <v>0.44212444400000001</v>
      </c>
      <c r="DM1020" s="152" t="s">
        <v>2867</v>
      </c>
      <c r="DO1020" s="154">
        <v>88.624708920000003</v>
      </c>
      <c r="ED1020" s="152">
        <v>47.520499999999998</v>
      </c>
      <c r="EE1020" s="152">
        <v>1.2252000000000001</v>
      </c>
      <c r="EF1020" s="152">
        <v>16.272400000000001</v>
      </c>
      <c r="EH1020" s="152">
        <v>9.9776000000000007</v>
      </c>
      <c r="EK1020" s="152">
        <v>0.1782</v>
      </c>
      <c r="EL1020" s="152">
        <v>9.4930000000000003</v>
      </c>
      <c r="EM1020" s="152">
        <v>11.431699999999999</v>
      </c>
      <c r="EO1020" s="152">
        <v>2</v>
      </c>
      <c r="EP1020" s="152">
        <v>0.37540000000000001</v>
      </c>
      <c r="EQ1020" s="152">
        <v>0.126</v>
      </c>
      <c r="ES1020" s="152">
        <v>1.4</v>
      </c>
      <c r="FA1020" s="152">
        <v>16.002099999999999</v>
      </c>
      <c r="FB1020" s="152">
        <v>0.70630000000000004</v>
      </c>
      <c r="FD1020" s="152">
        <v>41.904699999999998</v>
      </c>
      <c r="FF1020" s="152">
        <v>295.40879999999999</v>
      </c>
      <c r="FG1020" s="152">
        <v>355.18380000000002</v>
      </c>
      <c r="FI1020" s="152">
        <v>43.042999999999999</v>
      </c>
      <c r="FJ1020" s="152">
        <v>95.264700000000005</v>
      </c>
      <c r="FK1020" s="152">
        <v>88.085300000000004</v>
      </c>
      <c r="FL1020" s="152">
        <v>86.735900000000001</v>
      </c>
      <c r="FM1020" s="152">
        <v>17.4559</v>
      </c>
      <c r="FP1020" s="152">
        <v>5.9642999999999997</v>
      </c>
      <c r="FQ1020" s="152">
        <v>496.72109999999998</v>
      </c>
      <c r="FR1020" s="152">
        <v>17.8795</v>
      </c>
      <c r="FS1020" s="152">
        <v>86.899799999999999</v>
      </c>
      <c r="FT1020" s="152">
        <v>3.2736999999999998</v>
      </c>
      <c r="FX1020" s="152">
        <v>0.28789999999999999</v>
      </c>
      <c r="FY1020" s="152">
        <v>212.25020000000001</v>
      </c>
      <c r="FZ1020" s="152">
        <v>6.7956000000000003</v>
      </c>
      <c r="GA1020" s="152">
        <v>19.801400000000001</v>
      </c>
      <c r="GB1020" s="152">
        <v>2.6749000000000001</v>
      </c>
      <c r="GC1020" s="152">
        <v>12.257400000000001</v>
      </c>
      <c r="GD1020" s="152">
        <v>3.2263000000000002</v>
      </c>
      <c r="GE1020" s="152">
        <v>1.1291</v>
      </c>
      <c r="GF1020" s="152">
        <v>3.3679999999999999</v>
      </c>
      <c r="GG1020" s="152">
        <v>0.55700000000000005</v>
      </c>
      <c r="GH1020" s="152">
        <v>3.2239</v>
      </c>
      <c r="GI1020" s="152">
        <v>0.66310000000000002</v>
      </c>
      <c r="GJ1020" s="152">
        <v>1.8238000000000001</v>
      </c>
      <c r="GL1020" s="152">
        <v>1.7292000000000001</v>
      </c>
      <c r="GM1020" s="152">
        <v>0.2676</v>
      </c>
      <c r="GN1020" s="152">
        <v>2.3395000000000001</v>
      </c>
      <c r="GO1020" s="152">
        <v>0.22220000000000001</v>
      </c>
      <c r="GR1020" s="152">
        <v>42.309100000000001</v>
      </c>
      <c r="GS1020" s="152">
        <v>3.7825000000000002</v>
      </c>
      <c r="GT1020" s="152">
        <v>1.6614</v>
      </c>
      <c r="GU1020" s="152">
        <v>0.45669999999999999</v>
      </c>
    </row>
    <row r="1021" spans="1:203">
      <c r="A1021" s="151">
        <v>6431</v>
      </c>
      <c r="B1021" s="152" t="s">
        <v>2859</v>
      </c>
      <c r="C1021" s="152" t="s">
        <v>2969</v>
      </c>
      <c r="D1021" s="152" t="s">
        <v>2970</v>
      </c>
      <c r="E1021" s="152" t="s">
        <v>2975</v>
      </c>
      <c r="F1021" s="152" t="s">
        <v>9466</v>
      </c>
      <c r="G1021" s="152" t="s">
        <v>9477</v>
      </c>
      <c r="H1021" s="151">
        <v>311360</v>
      </c>
      <c r="L1021" s="153" t="s">
        <v>2976</v>
      </c>
      <c r="M1021" s="153" t="s">
        <v>3521</v>
      </c>
      <c r="N1021" s="152" t="s">
        <v>2978</v>
      </c>
      <c r="P1021" s="152">
        <v>54.787320000000001</v>
      </c>
      <c r="Q1021" s="152">
        <v>-164.10243</v>
      </c>
      <c r="R1021" s="152" t="s">
        <v>2949</v>
      </c>
      <c r="S1021" s="152" t="s">
        <v>2716</v>
      </c>
      <c r="T1021" s="152">
        <v>47.484379269999998</v>
      </c>
      <c r="U1021" s="152">
        <v>1.192522562</v>
      </c>
      <c r="V1021" s="152">
        <v>17.548715380000001</v>
      </c>
      <c r="X1021" s="152">
        <v>7.4934406759999996</v>
      </c>
      <c r="AA1021" s="152">
        <v>5.7925897150000001</v>
      </c>
      <c r="AB1021" s="152">
        <v>0.15468594099999999</v>
      </c>
      <c r="AC1021" s="152">
        <v>12.613113329999999</v>
      </c>
      <c r="AD1021" s="152">
        <v>2.5211135580000001</v>
      </c>
      <c r="AE1021" s="152">
        <v>0.76476666800000004</v>
      </c>
      <c r="AF1021" s="152">
        <v>0.19261283200000001</v>
      </c>
      <c r="AJ1021" s="152">
        <v>3.7228008149999998</v>
      </c>
      <c r="AK1021" s="156">
        <f t="shared" si="15"/>
        <v>7.7874148399999996E-2</v>
      </c>
      <c r="AL1021" s="151">
        <v>778.74148400000001</v>
      </c>
      <c r="AN1021" s="151">
        <v>3053.092956</v>
      </c>
      <c r="AO1021" s="151">
        <v>985.1</v>
      </c>
      <c r="AQ1021" s="152">
        <v>6.9525361490000002</v>
      </c>
      <c r="AR1021" s="152">
        <v>0.62120861699999996</v>
      </c>
      <c r="AS1021" s="152">
        <v>18.306054549999999</v>
      </c>
      <c r="AW1021" s="152">
        <v>32.031723270000001</v>
      </c>
      <c r="AY1021" s="151">
        <v>311.89543709999998</v>
      </c>
      <c r="AZ1021" s="152">
        <v>136.173663</v>
      </c>
      <c r="BA1021" s="152">
        <v>28.933324880000001</v>
      </c>
      <c r="BB1021" s="152">
        <v>20.096586819999999</v>
      </c>
      <c r="BC1021" s="152">
        <v>105.95984489999999</v>
      </c>
      <c r="BD1021" s="152">
        <v>63.705820359999997</v>
      </c>
      <c r="BE1021" s="152">
        <v>19.719032330000001</v>
      </c>
      <c r="BG1021" s="152">
        <v>12.21251397</v>
      </c>
      <c r="BH1021" s="152">
        <v>643.49557609999999</v>
      </c>
      <c r="BI1021" s="152">
        <v>18.655068780000001</v>
      </c>
      <c r="BJ1021" s="152">
        <v>87.122254670000004</v>
      </c>
      <c r="BK1021" s="152">
        <v>2.9402474010000001</v>
      </c>
      <c r="BN1021" s="152">
        <v>0.95982712699999995</v>
      </c>
      <c r="BO1021" s="152">
        <v>234.38749989999999</v>
      </c>
      <c r="BP1021" s="152">
        <v>7.8517864150000003</v>
      </c>
      <c r="BQ1021" s="152">
        <v>20.539558370000002</v>
      </c>
      <c r="BR1021" s="152">
        <v>3.0502954290000002</v>
      </c>
      <c r="BS1021" s="152">
        <v>9.5465471730000004</v>
      </c>
      <c r="BT1021" s="152">
        <v>3.3265277110000002</v>
      </c>
      <c r="BU1021" s="152">
        <v>1.5224411529999999</v>
      </c>
      <c r="BV1021" s="152">
        <v>3.870024334</v>
      </c>
      <c r="BW1021" s="152">
        <v>0.57731635000000003</v>
      </c>
      <c r="BX1021" s="152">
        <v>2.6282510499999998</v>
      </c>
      <c r="BY1021" s="152">
        <v>0.65469458599999997</v>
      </c>
      <c r="BZ1021" s="152">
        <v>1.01239543</v>
      </c>
      <c r="CB1021" s="152">
        <v>0.88192683800000005</v>
      </c>
      <c r="CC1021" s="152">
        <v>0.34658542199999998</v>
      </c>
      <c r="CD1021" s="152">
        <v>1.3470890310000001</v>
      </c>
      <c r="CE1021" s="152">
        <v>7.5652887000000002E-2</v>
      </c>
      <c r="CH1021" s="152">
        <v>4.2929385089999998</v>
      </c>
      <c r="CJ1021" s="152">
        <v>1.4518459109999999</v>
      </c>
      <c r="CK1021" s="152">
        <v>0.63771215800000003</v>
      </c>
      <c r="CP1021" s="152">
        <v>0.39831518900000001</v>
      </c>
      <c r="DC1021" s="152">
        <v>40.205475999999997</v>
      </c>
      <c r="DF1021" s="152">
        <v>12.332202000000001</v>
      </c>
      <c r="DG1021" s="152">
        <v>46.768458000000003</v>
      </c>
      <c r="DH1021" s="152">
        <v>0.24343100000000001</v>
      </c>
      <c r="DM1021" s="152" t="s">
        <v>2867</v>
      </c>
      <c r="DO1021" s="154">
        <v>87.111738009999996</v>
      </c>
      <c r="ED1021" s="152">
        <v>47.520499999999998</v>
      </c>
      <c r="EE1021" s="152">
        <v>1.2252000000000001</v>
      </c>
      <c r="EF1021" s="152">
        <v>16.272400000000001</v>
      </c>
      <c r="EH1021" s="152">
        <v>9.9776000000000007</v>
      </c>
      <c r="EK1021" s="152">
        <v>0.1782</v>
      </c>
      <c r="EL1021" s="152">
        <v>9.4930000000000003</v>
      </c>
      <c r="EM1021" s="152">
        <v>11.431699999999999</v>
      </c>
      <c r="EO1021" s="152">
        <v>2</v>
      </c>
      <c r="EP1021" s="152">
        <v>0.37540000000000001</v>
      </c>
      <c r="EQ1021" s="152">
        <v>0.126</v>
      </c>
      <c r="ES1021" s="152">
        <v>1.4</v>
      </c>
      <c r="FA1021" s="152">
        <v>16.002099999999999</v>
      </c>
      <c r="FB1021" s="152">
        <v>0.70630000000000004</v>
      </c>
      <c r="FD1021" s="152">
        <v>41.904699999999998</v>
      </c>
      <c r="FF1021" s="152">
        <v>295.40879999999999</v>
      </c>
      <c r="FG1021" s="152">
        <v>355.18380000000002</v>
      </c>
      <c r="FI1021" s="152">
        <v>43.042999999999999</v>
      </c>
      <c r="FJ1021" s="152">
        <v>95.264700000000005</v>
      </c>
      <c r="FK1021" s="152">
        <v>88.085300000000004</v>
      </c>
      <c r="FL1021" s="152">
        <v>86.735900000000001</v>
      </c>
      <c r="FM1021" s="152">
        <v>17.4559</v>
      </c>
      <c r="FP1021" s="152">
        <v>5.9642999999999997</v>
      </c>
      <c r="FQ1021" s="152">
        <v>496.72109999999998</v>
      </c>
      <c r="FR1021" s="152">
        <v>17.8795</v>
      </c>
      <c r="FS1021" s="152">
        <v>86.899799999999999</v>
      </c>
      <c r="FT1021" s="152">
        <v>3.2736999999999998</v>
      </c>
      <c r="FX1021" s="152">
        <v>0.28789999999999999</v>
      </c>
      <c r="FY1021" s="152">
        <v>212.25020000000001</v>
      </c>
      <c r="FZ1021" s="152">
        <v>6.7956000000000003</v>
      </c>
      <c r="GA1021" s="152">
        <v>19.801400000000001</v>
      </c>
      <c r="GB1021" s="152">
        <v>2.6749000000000001</v>
      </c>
      <c r="GC1021" s="152">
        <v>12.257400000000001</v>
      </c>
      <c r="GD1021" s="152">
        <v>3.2263000000000002</v>
      </c>
      <c r="GE1021" s="152">
        <v>1.1291</v>
      </c>
      <c r="GF1021" s="152">
        <v>3.3679999999999999</v>
      </c>
      <c r="GG1021" s="152">
        <v>0.55700000000000005</v>
      </c>
      <c r="GH1021" s="152">
        <v>3.2239</v>
      </c>
      <c r="GI1021" s="152">
        <v>0.66310000000000002</v>
      </c>
      <c r="GJ1021" s="152">
        <v>1.8238000000000001</v>
      </c>
      <c r="GL1021" s="152">
        <v>1.7292000000000001</v>
      </c>
      <c r="GM1021" s="152">
        <v>0.2676</v>
      </c>
      <c r="GN1021" s="152">
        <v>2.3395000000000001</v>
      </c>
      <c r="GO1021" s="152">
        <v>0.22220000000000001</v>
      </c>
      <c r="GR1021" s="152">
        <v>42.309100000000001</v>
      </c>
      <c r="GS1021" s="152">
        <v>3.7825000000000002</v>
      </c>
      <c r="GT1021" s="152">
        <v>1.6614</v>
      </c>
      <c r="GU1021" s="152">
        <v>0.45669999999999999</v>
      </c>
    </row>
    <row r="1022" spans="1:203">
      <c r="A1022" s="151">
        <v>6432</v>
      </c>
      <c r="B1022" s="152" t="s">
        <v>2859</v>
      </c>
      <c r="C1022" s="152" t="s">
        <v>2969</v>
      </c>
      <c r="D1022" s="152" t="s">
        <v>2970</v>
      </c>
      <c r="E1022" s="152" t="s">
        <v>2975</v>
      </c>
      <c r="F1022" s="152" t="s">
        <v>9467</v>
      </c>
      <c r="G1022" s="152" t="s">
        <v>9477</v>
      </c>
      <c r="H1022" s="151">
        <v>311360</v>
      </c>
      <c r="L1022" s="153" t="s">
        <v>2976</v>
      </c>
      <c r="M1022" s="153" t="s">
        <v>3199</v>
      </c>
      <c r="N1022" s="152" t="s">
        <v>2978</v>
      </c>
      <c r="P1022" s="152">
        <v>54.787320000000001</v>
      </c>
      <c r="Q1022" s="152">
        <v>-164.10243</v>
      </c>
      <c r="R1022" s="152" t="s">
        <v>2949</v>
      </c>
      <c r="S1022" s="152" t="s">
        <v>2716</v>
      </c>
      <c r="T1022" s="152">
        <v>45.902617220000003</v>
      </c>
      <c r="U1022" s="152">
        <v>0.77811777500000001</v>
      </c>
      <c r="V1022" s="152">
        <v>15.583597559999999</v>
      </c>
      <c r="X1022" s="152">
        <v>6.5966328900000004</v>
      </c>
      <c r="AA1022" s="152">
        <v>7.1995376889999996</v>
      </c>
      <c r="AB1022" s="152">
        <v>0.106159109</v>
      </c>
      <c r="AC1022" s="152">
        <v>15.612118199999999</v>
      </c>
      <c r="AD1022" s="152">
        <v>1.8157682399999999</v>
      </c>
      <c r="AE1022" s="152">
        <v>0.82416041799999995</v>
      </c>
      <c r="AF1022" s="152">
        <v>0.19052508100000001</v>
      </c>
      <c r="AJ1022" s="152">
        <v>3.5529792260000002</v>
      </c>
      <c r="AK1022" s="156">
        <f t="shared" si="15"/>
        <v>0.1343945178</v>
      </c>
      <c r="AL1022" s="151">
        <v>1343.9451779999999</v>
      </c>
      <c r="AN1022" s="151">
        <v>4472.8914439999999</v>
      </c>
      <c r="AO1022" s="151">
        <v>1234.3</v>
      </c>
      <c r="CP1022" s="152">
        <v>0.39831518900000001</v>
      </c>
      <c r="DC1022" s="152">
        <v>40.800348569999997</v>
      </c>
      <c r="DF1022" s="152">
        <v>10.55941857</v>
      </c>
      <c r="DG1022" s="152">
        <v>47.596040000000002</v>
      </c>
      <c r="DH1022" s="152">
        <v>0.42989571399999998</v>
      </c>
      <c r="DM1022" s="152" t="s">
        <v>2867</v>
      </c>
      <c r="DO1022" s="154">
        <v>88.932232819999996</v>
      </c>
      <c r="ED1022" s="152">
        <v>47.520499999999998</v>
      </c>
      <c r="EE1022" s="152">
        <v>1.2252000000000001</v>
      </c>
      <c r="EF1022" s="152">
        <v>16.272400000000001</v>
      </c>
      <c r="EH1022" s="152">
        <v>9.9776000000000007</v>
      </c>
      <c r="EK1022" s="152">
        <v>0.1782</v>
      </c>
      <c r="EL1022" s="152">
        <v>9.4930000000000003</v>
      </c>
      <c r="EM1022" s="152">
        <v>11.431699999999999</v>
      </c>
      <c r="EO1022" s="152">
        <v>2</v>
      </c>
      <c r="EP1022" s="152">
        <v>0.37540000000000001</v>
      </c>
      <c r="EQ1022" s="152">
        <v>0.126</v>
      </c>
      <c r="ES1022" s="152">
        <v>1.4</v>
      </c>
      <c r="FA1022" s="152">
        <v>16.002099999999999</v>
      </c>
      <c r="FB1022" s="152">
        <v>0.70630000000000004</v>
      </c>
      <c r="FD1022" s="152">
        <v>41.904699999999998</v>
      </c>
      <c r="FF1022" s="152">
        <v>295.40879999999999</v>
      </c>
      <c r="FG1022" s="152">
        <v>355.18380000000002</v>
      </c>
      <c r="FI1022" s="152">
        <v>43.042999999999999</v>
      </c>
      <c r="FJ1022" s="152">
        <v>95.264700000000005</v>
      </c>
      <c r="FK1022" s="152">
        <v>88.085300000000004</v>
      </c>
      <c r="FL1022" s="152">
        <v>86.735900000000001</v>
      </c>
      <c r="FM1022" s="152">
        <v>17.4559</v>
      </c>
      <c r="FP1022" s="152">
        <v>5.9642999999999997</v>
      </c>
      <c r="FQ1022" s="152">
        <v>496.72109999999998</v>
      </c>
      <c r="FR1022" s="152">
        <v>17.8795</v>
      </c>
      <c r="FS1022" s="152">
        <v>86.899799999999999</v>
      </c>
      <c r="FT1022" s="152">
        <v>3.2736999999999998</v>
      </c>
      <c r="FX1022" s="152">
        <v>0.28789999999999999</v>
      </c>
      <c r="FY1022" s="152">
        <v>212.25020000000001</v>
      </c>
      <c r="FZ1022" s="152">
        <v>6.7956000000000003</v>
      </c>
      <c r="GA1022" s="152">
        <v>19.801400000000001</v>
      </c>
      <c r="GB1022" s="152">
        <v>2.6749000000000001</v>
      </c>
      <c r="GC1022" s="152">
        <v>12.257400000000001</v>
      </c>
      <c r="GD1022" s="152">
        <v>3.2263000000000002</v>
      </c>
      <c r="GE1022" s="152">
        <v>1.1291</v>
      </c>
      <c r="GF1022" s="152">
        <v>3.3679999999999999</v>
      </c>
      <c r="GG1022" s="152">
        <v>0.55700000000000005</v>
      </c>
      <c r="GH1022" s="152">
        <v>3.2239</v>
      </c>
      <c r="GI1022" s="152">
        <v>0.66310000000000002</v>
      </c>
      <c r="GJ1022" s="152">
        <v>1.8238000000000001</v>
      </c>
      <c r="GL1022" s="152">
        <v>1.7292000000000001</v>
      </c>
      <c r="GM1022" s="152">
        <v>0.2676</v>
      </c>
      <c r="GN1022" s="152">
        <v>2.3395000000000001</v>
      </c>
      <c r="GO1022" s="152">
        <v>0.22220000000000001</v>
      </c>
      <c r="GR1022" s="152">
        <v>42.309100000000001</v>
      </c>
      <c r="GS1022" s="152">
        <v>3.7825000000000002</v>
      </c>
      <c r="GT1022" s="152">
        <v>1.6614</v>
      </c>
      <c r="GU1022" s="152">
        <v>0.45669999999999999</v>
      </c>
    </row>
    <row r="1023" spans="1:203">
      <c r="A1023" s="151">
        <v>6438</v>
      </c>
      <c r="B1023" s="152" t="s">
        <v>2859</v>
      </c>
      <c r="C1023" s="152" t="s">
        <v>2969</v>
      </c>
      <c r="D1023" s="152" t="s">
        <v>2970</v>
      </c>
      <c r="E1023" s="152" t="s">
        <v>2971</v>
      </c>
      <c r="F1023" s="152" t="s">
        <v>9468</v>
      </c>
      <c r="G1023" s="152" t="s">
        <v>9477</v>
      </c>
      <c r="H1023" s="151">
        <v>311340</v>
      </c>
      <c r="L1023" s="153" t="s">
        <v>3604</v>
      </c>
      <c r="M1023" s="153" t="s">
        <v>3605</v>
      </c>
      <c r="N1023" s="152" t="s">
        <v>3606</v>
      </c>
      <c r="P1023" s="152">
        <v>54.499459999999999</v>
      </c>
      <c r="Q1023" s="152">
        <v>-164.52360999999999</v>
      </c>
      <c r="R1023" s="152" t="s">
        <v>2949</v>
      </c>
      <c r="S1023" s="152" t="s">
        <v>2716</v>
      </c>
      <c r="T1023" s="152">
        <v>47.76940003</v>
      </c>
      <c r="U1023" s="152">
        <v>1.3178083270000001</v>
      </c>
      <c r="V1023" s="152">
        <v>18.231129459999998</v>
      </c>
      <c r="X1023" s="152">
        <v>9.8631255870000007</v>
      </c>
      <c r="AA1023" s="152">
        <v>5.5648862609999998</v>
      </c>
      <c r="AB1023" s="152">
        <v>0.18516375700000001</v>
      </c>
      <c r="AC1023" s="152">
        <v>11.166439199999999</v>
      </c>
      <c r="AD1023" s="152">
        <v>3.3432719739999999</v>
      </c>
      <c r="AE1023" s="152">
        <v>0.65650503599999999</v>
      </c>
      <c r="AF1023" s="152">
        <v>0.14070159800000001</v>
      </c>
      <c r="AJ1023" s="152">
        <v>2.6273572870000002</v>
      </c>
      <c r="AK1023" s="156">
        <f t="shared" si="15"/>
        <v>3.4318759169999997E-2</v>
      </c>
      <c r="AL1023" s="151">
        <v>343.18759169999998</v>
      </c>
      <c r="AN1023" s="151">
        <v>1893.002391</v>
      </c>
      <c r="AO1023" s="151">
        <v>901.25</v>
      </c>
      <c r="AQ1023" s="152">
        <v>7.6816709909999998</v>
      </c>
      <c r="AW1023" s="152">
        <v>48.329739660000001</v>
      </c>
      <c r="AY1023" s="151">
        <v>376.14626320000002</v>
      </c>
      <c r="AZ1023" s="152">
        <v>22.73024697</v>
      </c>
      <c r="BA1023" s="152">
        <v>32.7033573</v>
      </c>
      <c r="BB1023" s="152">
        <v>18.29015278</v>
      </c>
      <c r="BC1023" s="152">
        <v>112.8867601</v>
      </c>
      <c r="BD1023" s="152">
        <v>58.432088499999999</v>
      </c>
      <c r="BG1023" s="152">
        <v>12.173890950000001</v>
      </c>
      <c r="BH1023" s="152">
        <v>485.00643339999999</v>
      </c>
      <c r="BI1023" s="152">
        <v>24.781887999999999</v>
      </c>
      <c r="BJ1023" s="152">
        <v>84.180053079999993</v>
      </c>
      <c r="BK1023" s="152">
        <v>2.7238331410000001</v>
      </c>
      <c r="BN1023" s="152">
        <v>0.44565067000000003</v>
      </c>
      <c r="BO1023" s="152">
        <v>230.265737</v>
      </c>
      <c r="BP1023" s="152">
        <v>6.696471732</v>
      </c>
      <c r="BQ1023" s="152">
        <v>14.50909658</v>
      </c>
      <c r="BS1023" s="152">
        <v>10.65551348</v>
      </c>
      <c r="BT1023" s="152">
        <v>2.8330610200000002</v>
      </c>
      <c r="BU1023" s="152">
        <v>1.004953478</v>
      </c>
      <c r="BV1023" s="152">
        <v>4.1219556590000002</v>
      </c>
      <c r="BX1023" s="152">
        <v>3.7204691599999999</v>
      </c>
      <c r="BZ1023" s="152">
        <v>2.2851269969999999</v>
      </c>
      <c r="CB1023" s="152">
        <v>2.178691411</v>
      </c>
      <c r="CC1023" s="152">
        <v>0.31121100400000001</v>
      </c>
      <c r="CH1023" s="152">
        <v>2.7982895559999998</v>
      </c>
      <c r="CJ1023" s="152">
        <v>1.178232459</v>
      </c>
      <c r="CK1023" s="152">
        <v>0.49670128800000002</v>
      </c>
      <c r="CP1023" s="152">
        <v>0.25477434999999998</v>
      </c>
      <c r="DC1023" s="152">
        <v>39.150316670000002</v>
      </c>
      <c r="DF1023" s="152">
        <v>19.92290667</v>
      </c>
      <c r="DG1023" s="152">
        <v>41.57732</v>
      </c>
      <c r="DH1023" s="152">
        <v>0.23538666699999999</v>
      </c>
      <c r="DM1023" s="152">
        <v>0.32408333299999997</v>
      </c>
      <c r="DO1023" s="154">
        <v>78.812621590000006</v>
      </c>
      <c r="ED1023" s="152">
        <v>50.667099999999998</v>
      </c>
      <c r="EE1023" s="152">
        <v>1.6958</v>
      </c>
      <c r="EF1023" s="152">
        <v>16.385400000000001</v>
      </c>
      <c r="EH1023" s="152">
        <v>11.6389</v>
      </c>
      <c r="EK1023" s="152">
        <v>0.2155</v>
      </c>
      <c r="EL1023" s="152">
        <v>4.2150999999999996</v>
      </c>
      <c r="EM1023" s="152">
        <v>9.5728000000000009</v>
      </c>
      <c r="EO1023" s="152">
        <v>3.4445000000000001</v>
      </c>
      <c r="EP1023" s="152">
        <v>0.88360000000000005</v>
      </c>
      <c r="EQ1023" s="152">
        <v>0.28129999999999999</v>
      </c>
      <c r="ES1023" s="152">
        <v>1</v>
      </c>
      <c r="FA1023" s="152">
        <v>9.7112999999999996</v>
      </c>
      <c r="FB1023" s="152">
        <v>1.0167999999999999</v>
      </c>
      <c r="FD1023" s="152">
        <v>39.336500000000001</v>
      </c>
      <c r="FF1023" s="152">
        <v>385.27379999999999</v>
      </c>
      <c r="FG1023" s="152">
        <v>6.4687999999999999</v>
      </c>
      <c r="FI1023" s="152">
        <v>32.0473</v>
      </c>
      <c r="FJ1023" s="152">
        <v>7.3677000000000001</v>
      </c>
      <c r="FK1023" s="152">
        <v>92.283799999999999</v>
      </c>
      <c r="FL1023" s="152">
        <v>110.1609</v>
      </c>
      <c r="FM1023" s="152">
        <v>24.182099999999998</v>
      </c>
      <c r="FP1023" s="152">
        <v>18.837199999999999</v>
      </c>
      <c r="FQ1023" s="152">
        <v>373.798</v>
      </c>
      <c r="FR1023" s="152">
        <v>31.694900000000001</v>
      </c>
      <c r="FS1023" s="152">
        <v>133.70910000000001</v>
      </c>
      <c r="FT1023" s="152">
        <v>4.7763999999999998</v>
      </c>
      <c r="FX1023" s="152">
        <v>1.0225</v>
      </c>
      <c r="FY1023" s="152">
        <v>341.1429</v>
      </c>
      <c r="FZ1023" s="152">
        <v>10.1738</v>
      </c>
      <c r="GA1023" s="152">
        <v>25.4816</v>
      </c>
      <c r="GB1023" s="152">
        <v>3.7776999999999998</v>
      </c>
      <c r="GC1023" s="152">
        <v>17.773700000000002</v>
      </c>
      <c r="GD1023" s="152">
        <v>4.8893000000000004</v>
      </c>
      <c r="GE1023" s="152">
        <v>1.5789</v>
      </c>
      <c r="GF1023" s="152">
        <v>5.47</v>
      </c>
      <c r="GG1023" s="152">
        <v>0.91469999999999996</v>
      </c>
      <c r="GH1023" s="152">
        <v>5.6825000000000001</v>
      </c>
      <c r="GI1023" s="152">
        <v>1.1720999999999999</v>
      </c>
      <c r="GJ1023" s="152">
        <v>3.2593999999999999</v>
      </c>
      <c r="GL1023" s="152">
        <v>3.1131000000000002</v>
      </c>
      <c r="GM1023" s="152">
        <v>0.48330000000000001</v>
      </c>
      <c r="GN1023" s="152">
        <v>3.5663999999999998</v>
      </c>
      <c r="GO1023" s="152">
        <v>0.33929999999999999</v>
      </c>
      <c r="GS1023" s="152">
        <v>4.593</v>
      </c>
      <c r="GT1023" s="152">
        <v>2.0421999999999998</v>
      </c>
      <c r="GU1023" s="152">
        <v>0.89339999999999997</v>
      </c>
    </row>
    <row r="1024" spans="1:203">
      <c r="A1024" s="151">
        <v>6450</v>
      </c>
      <c r="B1024" s="152" t="s">
        <v>2859</v>
      </c>
      <c r="C1024" s="152" t="s">
        <v>2969</v>
      </c>
      <c r="D1024" s="152" t="s">
        <v>2970</v>
      </c>
      <c r="E1024" s="152" t="s">
        <v>2971</v>
      </c>
      <c r="F1024" s="152" t="s">
        <v>9469</v>
      </c>
      <c r="G1024" s="152" t="s">
        <v>9477</v>
      </c>
      <c r="H1024" s="151">
        <v>311340</v>
      </c>
      <c r="L1024" s="153" t="s">
        <v>3119</v>
      </c>
      <c r="M1024" s="153" t="s">
        <v>3120</v>
      </c>
      <c r="N1024" s="152" t="s">
        <v>3121</v>
      </c>
      <c r="P1024" s="152">
        <v>54.49653</v>
      </c>
      <c r="Q1024" s="152">
        <v>-164.47945999999999</v>
      </c>
      <c r="R1024" s="152" t="s">
        <v>2949</v>
      </c>
      <c r="S1024" s="152" t="s">
        <v>2716</v>
      </c>
      <c r="T1024" s="152">
        <v>45.46145491</v>
      </c>
      <c r="U1024" s="152">
        <v>1.318391606</v>
      </c>
      <c r="V1024" s="152">
        <v>17.008108830000001</v>
      </c>
      <c r="X1024" s="152">
        <v>10.78182786</v>
      </c>
      <c r="AA1024" s="152">
        <v>6.6514633009999997</v>
      </c>
      <c r="AB1024" s="152">
        <v>0.19968044700000001</v>
      </c>
      <c r="AC1024" s="152">
        <v>12.73242722</v>
      </c>
      <c r="AD1024" s="152">
        <v>2.4336524700000002</v>
      </c>
      <c r="AE1024" s="152">
        <v>0.30714429900000001</v>
      </c>
      <c r="AF1024" s="152">
        <v>0.185404344</v>
      </c>
      <c r="AJ1024" s="152">
        <v>3.5075549989999999</v>
      </c>
      <c r="AK1024" s="156">
        <f t="shared" si="15"/>
        <v>4.2478308909999998E-2</v>
      </c>
      <c r="AL1024" s="151">
        <v>424.78308909999998</v>
      </c>
      <c r="AN1024" s="151">
        <v>2054.8174020000001</v>
      </c>
      <c r="AO1024" s="151">
        <v>693.97500000000002</v>
      </c>
      <c r="CP1024" s="152">
        <v>0.25477434999999998</v>
      </c>
      <c r="DC1024" s="152">
        <v>39.616692499999999</v>
      </c>
      <c r="DF1024" s="152">
        <v>17.847815000000001</v>
      </c>
      <c r="DG1024" s="152">
        <v>42.596314999999997</v>
      </c>
      <c r="DH1024" s="152">
        <v>0.25901999999999997</v>
      </c>
      <c r="DM1024" s="152">
        <v>0.30404750000000003</v>
      </c>
      <c r="DO1024" s="154">
        <v>80.968024740000004</v>
      </c>
      <c r="ED1024" s="152">
        <v>52.732500000000002</v>
      </c>
      <c r="EE1024" s="152">
        <v>1.7095</v>
      </c>
      <c r="EF1024" s="152">
        <v>15.7315</v>
      </c>
      <c r="EH1024" s="152">
        <v>11.102399999999999</v>
      </c>
      <c r="EK1024" s="152">
        <v>0.22600000000000001</v>
      </c>
      <c r="EL1024" s="152">
        <v>3.8281000000000001</v>
      </c>
      <c r="EM1024" s="152">
        <v>8.4926999999999992</v>
      </c>
      <c r="EO1024" s="152">
        <v>3.7833999999999999</v>
      </c>
      <c r="EP1024" s="152">
        <v>1.0817000000000001</v>
      </c>
      <c r="EQ1024" s="152">
        <v>0.31219999999999998</v>
      </c>
      <c r="ES1024" s="152">
        <v>1</v>
      </c>
      <c r="FA1024" s="152">
        <v>13.116</v>
      </c>
      <c r="FB1024" s="152">
        <v>1.2921</v>
      </c>
      <c r="FD1024" s="152">
        <v>36.368699999999997</v>
      </c>
      <c r="FF1024" s="152">
        <v>318.42630000000003</v>
      </c>
      <c r="FG1024" s="152">
        <v>3.9399000000000002</v>
      </c>
      <c r="FI1024" s="152">
        <v>29.6005</v>
      </c>
      <c r="FJ1024" s="152">
        <v>4.8460000000000001</v>
      </c>
      <c r="FK1024" s="152">
        <v>80.529600000000002</v>
      </c>
      <c r="FL1024" s="152">
        <v>112.7843</v>
      </c>
      <c r="FM1024" s="152">
        <v>22.511399999999998</v>
      </c>
      <c r="FP1024" s="152">
        <v>26.4026</v>
      </c>
      <c r="FQ1024" s="152">
        <v>376.0967</v>
      </c>
      <c r="FR1024" s="152">
        <v>37.2652</v>
      </c>
      <c r="FS1024" s="152">
        <v>171.24189999999999</v>
      </c>
      <c r="FT1024" s="152">
        <v>6.2584</v>
      </c>
      <c r="FX1024" s="152">
        <v>1.3503000000000001</v>
      </c>
      <c r="FY1024" s="152">
        <v>430.45310000000001</v>
      </c>
      <c r="FZ1024" s="152">
        <v>12.946899999999999</v>
      </c>
      <c r="GA1024" s="152">
        <v>32.317300000000003</v>
      </c>
      <c r="GB1024" s="152">
        <v>4.8457999999999997</v>
      </c>
      <c r="GC1024" s="152">
        <v>22.154399999999999</v>
      </c>
      <c r="GD1024" s="152">
        <v>5.8144999999999998</v>
      </c>
      <c r="GE1024" s="152">
        <v>1.9097999999999999</v>
      </c>
      <c r="GF1024" s="152">
        <v>6.6216999999999997</v>
      </c>
      <c r="GG1024" s="152">
        <v>1.1001000000000001</v>
      </c>
      <c r="GH1024" s="152">
        <v>6.6372999999999998</v>
      </c>
      <c r="GI1024" s="152">
        <v>1.4104000000000001</v>
      </c>
      <c r="GJ1024" s="152">
        <v>3.9228999999999998</v>
      </c>
      <c r="GL1024" s="152">
        <v>3.7198000000000002</v>
      </c>
      <c r="GM1024" s="152">
        <v>0.57909999999999995</v>
      </c>
      <c r="GN1024" s="152">
        <v>4.2095000000000002</v>
      </c>
      <c r="GO1024" s="152">
        <v>0.41560000000000002</v>
      </c>
      <c r="GS1024" s="152">
        <v>6.1235999999999997</v>
      </c>
      <c r="GT1024" s="152">
        <v>2.6526999999999998</v>
      </c>
      <c r="GU1024" s="152">
        <v>1.1604000000000001</v>
      </c>
    </row>
    <row r="1025" spans="1:203">
      <c r="A1025" s="151">
        <v>6451</v>
      </c>
      <c r="B1025" s="152" t="s">
        <v>2859</v>
      </c>
      <c r="C1025" s="152" t="s">
        <v>2969</v>
      </c>
      <c r="D1025" s="152" t="s">
        <v>2970</v>
      </c>
      <c r="E1025" s="152" t="s">
        <v>2971</v>
      </c>
      <c r="F1025" s="152" t="s">
        <v>9470</v>
      </c>
      <c r="G1025" s="152" t="s">
        <v>9477</v>
      </c>
      <c r="H1025" s="151">
        <v>311340</v>
      </c>
      <c r="L1025" s="153" t="s">
        <v>3119</v>
      </c>
      <c r="M1025" s="153" t="s">
        <v>3310</v>
      </c>
      <c r="N1025" s="152" t="s">
        <v>3121</v>
      </c>
      <c r="P1025" s="152">
        <v>54.49653</v>
      </c>
      <c r="Q1025" s="152">
        <v>-164.47945999999999</v>
      </c>
      <c r="R1025" s="152" t="s">
        <v>2949</v>
      </c>
      <c r="S1025" s="152" t="s">
        <v>2716</v>
      </c>
      <c r="T1025" s="152">
        <v>46.557088999999998</v>
      </c>
      <c r="U1025" s="152">
        <v>1.3075233079999999</v>
      </c>
      <c r="V1025" s="152">
        <v>18.263953910000001</v>
      </c>
      <c r="X1025" s="152">
        <v>10.36892606</v>
      </c>
      <c r="AA1025" s="152">
        <v>5.7444577710000004</v>
      </c>
      <c r="AB1025" s="152">
        <v>0.18777026899999999</v>
      </c>
      <c r="AC1025" s="152">
        <v>11.45315269</v>
      </c>
      <c r="AD1025" s="152">
        <v>2.9374888010000002</v>
      </c>
      <c r="AE1025" s="152">
        <v>0.52347173599999997</v>
      </c>
      <c r="AF1025" s="152">
        <v>0.15110821499999999</v>
      </c>
      <c r="AJ1025" s="152">
        <v>2.8896894039999999</v>
      </c>
      <c r="AK1025" s="156">
        <f t="shared" si="15"/>
        <v>3.8565729110000002E-2</v>
      </c>
      <c r="AL1025" s="151">
        <v>385.65729110000001</v>
      </c>
      <c r="AN1025" s="151">
        <v>1690.8848190000001</v>
      </c>
      <c r="AO1025" s="151">
        <v>867.125</v>
      </c>
      <c r="AQ1025" s="152">
        <v>4.9444776580000003</v>
      </c>
      <c r="AW1025" s="152">
        <v>40.332296749999998</v>
      </c>
      <c r="AY1025" s="151">
        <v>339.17614600000002</v>
      </c>
      <c r="AZ1025" s="152">
        <v>15.87609945</v>
      </c>
      <c r="BA1025" s="152">
        <v>33.618828209999997</v>
      </c>
      <c r="BB1025" s="152">
        <v>23.181034579999999</v>
      </c>
      <c r="BC1025" s="152">
        <v>106.6149801</v>
      </c>
      <c r="BD1025" s="152">
        <v>81.270127549999998</v>
      </c>
      <c r="BG1025" s="152">
        <v>9.8461006680000001</v>
      </c>
      <c r="BH1025" s="152">
        <v>503.5032167</v>
      </c>
      <c r="BI1025" s="152">
        <v>20.655203889999999</v>
      </c>
      <c r="BJ1025" s="152">
        <v>75.163666120000002</v>
      </c>
      <c r="BK1025" s="152">
        <v>2.7983336579999998</v>
      </c>
      <c r="BN1025" s="152">
        <v>0.49966128799999998</v>
      </c>
      <c r="BO1025" s="152">
        <v>233.3492402</v>
      </c>
      <c r="BP1025" s="152">
        <v>6.7649214110000004</v>
      </c>
      <c r="BQ1025" s="152">
        <v>15.49930921</v>
      </c>
      <c r="BS1025" s="152">
        <v>11.91836917</v>
      </c>
      <c r="BT1025" s="152">
        <v>3.637192153</v>
      </c>
      <c r="BU1025" s="152">
        <v>1.198260136</v>
      </c>
      <c r="BV1025" s="152">
        <v>3.96473567</v>
      </c>
      <c r="BX1025" s="152">
        <v>3.7379466159999999</v>
      </c>
      <c r="BZ1025" s="152">
        <v>2.1366965630000001</v>
      </c>
      <c r="CB1025" s="152">
        <v>2.3009035729999998</v>
      </c>
      <c r="CC1025" s="152">
        <v>0.36402922100000001</v>
      </c>
      <c r="CH1025" s="152">
        <v>2.6602086890000001</v>
      </c>
      <c r="CJ1025" s="152">
        <v>1.3397740730000001</v>
      </c>
      <c r="CK1025" s="152">
        <v>0.51488662100000004</v>
      </c>
      <c r="CP1025" s="152">
        <v>0.25477434999999998</v>
      </c>
      <c r="DC1025" s="152">
        <v>39.779859999999999</v>
      </c>
      <c r="DF1025" s="152">
        <v>19.229140000000001</v>
      </c>
      <c r="DG1025" s="152">
        <v>42.030646670000003</v>
      </c>
      <c r="DH1025" s="152">
        <v>0.23335</v>
      </c>
      <c r="DM1025" s="152">
        <v>0.30277999999999999</v>
      </c>
      <c r="DO1025" s="154">
        <v>79.576061260000003</v>
      </c>
      <c r="ED1025" s="152">
        <v>52.732500000000002</v>
      </c>
      <c r="EE1025" s="152">
        <v>1.7095</v>
      </c>
      <c r="EF1025" s="152">
        <v>15.7315</v>
      </c>
      <c r="EH1025" s="152">
        <v>11.102399999999999</v>
      </c>
      <c r="EK1025" s="152">
        <v>0.22600000000000001</v>
      </c>
      <c r="EL1025" s="152">
        <v>3.8281000000000001</v>
      </c>
      <c r="EM1025" s="152">
        <v>8.4926999999999992</v>
      </c>
      <c r="EO1025" s="152">
        <v>3.7833999999999999</v>
      </c>
      <c r="EP1025" s="152">
        <v>1.0817000000000001</v>
      </c>
      <c r="EQ1025" s="152">
        <v>0.31219999999999998</v>
      </c>
      <c r="ES1025" s="152">
        <v>1</v>
      </c>
      <c r="FA1025" s="152">
        <v>13.116</v>
      </c>
      <c r="FB1025" s="152">
        <v>1.2921</v>
      </c>
      <c r="FD1025" s="152">
        <v>36.368699999999997</v>
      </c>
      <c r="FF1025" s="152">
        <v>318.42630000000003</v>
      </c>
      <c r="FG1025" s="152">
        <v>3.9399000000000002</v>
      </c>
      <c r="FI1025" s="152">
        <v>29.6005</v>
      </c>
      <c r="FJ1025" s="152">
        <v>4.8460000000000001</v>
      </c>
      <c r="FK1025" s="152">
        <v>80.529600000000002</v>
      </c>
      <c r="FL1025" s="152">
        <v>112.7843</v>
      </c>
      <c r="FM1025" s="152">
        <v>22.511399999999998</v>
      </c>
      <c r="FP1025" s="152">
        <v>26.4026</v>
      </c>
      <c r="FQ1025" s="152">
        <v>376.0967</v>
      </c>
      <c r="FR1025" s="152">
        <v>37.2652</v>
      </c>
      <c r="FS1025" s="152">
        <v>171.24189999999999</v>
      </c>
      <c r="FT1025" s="152">
        <v>6.2584</v>
      </c>
      <c r="FX1025" s="152">
        <v>1.3503000000000001</v>
      </c>
      <c r="FY1025" s="152">
        <v>430.45310000000001</v>
      </c>
      <c r="FZ1025" s="152">
        <v>12.946899999999999</v>
      </c>
      <c r="GA1025" s="152">
        <v>32.317300000000003</v>
      </c>
      <c r="GB1025" s="152">
        <v>4.8457999999999997</v>
      </c>
      <c r="GC1025" s="152">
        <v>22.154399999999999</v>
      </c>
      <c r="GD1025" s="152">
        <v>5.8144999999999998</v>
      </c>
      <c r="GE1025" s="152">
        <v>1.9097999999999999</v>
      </c>
      <c r="GF1025" s="152">
        <v>6.6216999999999997</v>
      </c>
      <c r="GG1025" s="152">
        <v>1.1001000000000001</v>
      </c>
      <c r="GH1025" s="152">
        <v>6.6372999999999998</v>
      </c>
      <c r="GI1025" s="152">
        <v>1.4104000000000001</v>
      </c>
      <c r="GJ1025" s="152">
        <v>3.9228999999999998</v>
      </c>
      <c r="GL1025" s="152">
        <v>3.7198000000000002</v>
      </c>
      <c r="GM1025" s="152">
        <v>0.57909999999999995</v>
      </c>
      <c r="GN1025" s="152">
        <v>4.2095000000000002</v>
      </c>
      <c r="GO1025" s="152">
        <v>0.41560000000000002</v>
      </c>
      <c r="GS1025" s="152">
        <v>6.1235999999999997</v>
      </c>
      <c r="GT1025" s="152">
        <v>2.6526999999999998</v>
      </c>
      <c r="GU1025" s="152">
        <v>1.1604000000000001</v>
      </c>
    </row>
    <row r="1026" spans="1:203">
      <c r="A1026" s="151">
        <v>6481</v>
      </c>
      <c r="B1026" s="152" t="s">
        <v>2859</v>
      </c>
      <c r="C1026" s="152" t="s">
        <v>2969</v>
      </c>
      <c r="D1026" s="152" t="s">
        <v>2970</v>
      </c>
      <c r="E1026" s="152" t="s">
        <v>2971</v>
      </c>
      <c r="F1026" s="152" t="s">
        <v>9471</v>
      </c>
      <c r="G1026" s="152" t="s">
        <v>9477</v>
      </c>
      <c r="H1026" s="151">
        <v>311340</v>
      </c>
      <c r="L1026" s="153" t="s">
        <v>2991</v>
      </c>
      <c r="M1026" s="153" t="s">
        <v>2992</v>
      </c>
      <c r="N1026" s="152" t="s">
        <v>2993</v>
      </c>
      <c r="P1026" s="152">
        <v>54.560490000000001</v>
      </c>
      <c r="Q1026" s="152">
        <v>-164.86464000000001</v>
      </c>
      <c r="R1026" s="152" t="s">
        <v>2949</v>
      </c>
      <c r="S1026" s="152" t="s">
        <v>2716</v>
      </c>
      <c r="T1026" s="152">
        <v>44.61758803</v>
      </c>
      <c r="U1026" s="152">
        <v>1.3680335539999999</v>
      </c>
      <c r="V1026" s="152">
        <v>19.545322280000001</v>
      </c>
      <c r="X1026" s="152">
        <v>10.296091580000001</v>
      </c>
      <c r="AA1026" s="152">
        <v>5.7305051410000001</v>
      </c>
      <c r="AB1026" s="152">
        <v>0.18922258</v>
      </c>
      <c r="AC1026" s="152">
        <v>13.47895022</v>
      </c>
      <c r="AD1026" s="152">
        <v>2.6729990770000001</v>
      </c>
      <c r="AE1026" s="152">
        <v>0.28900127599999997</v>
      </c>
      <c r="AF1026" s="152">
        <v>0.17286923100000001</v>
      </c>
      <c r="AJ1026" s="152">
        <v>2.5390980829999998</v>
      </c>
      <c r="AK1026" s="156">
        <f t="shared" si="15"/>
        <v>2.2630561069999999E-2</v>
      </c>
      <c r="AL1026" s="151">
        <v>226.30561069999999</v>
      </c>
      <c r="AN1026" s="151">
        <v>2174.771205</v>
      </c>
      <c r="AO1026" s="151">
        <v>741.66666999999995</v>
      </c>
      <c r="CP1026" s="152">
        <v>0.22378255999999999</v>
      </c>
      <c r="DC1026" s="152">
        <v>39.81913333</v>
      </c>
      <c r="DF1026" s="152">
        <v>17.376133329999998</v>
      </c>
      <c r="DG1026" s="152">
        <v>43.938033330000003</v>
      </c>
      <c r="DH1026" s="152">
        <v>0.24076666699999999</v>
      </c>
      <c r="DM1026" s="152">
        <v>0.2606</v>
      </c>
      <c r="DO1026" s="154">
        <v>81.842558990000001</v>
      </c>
      <c r="ED1026" s="152">
        <v>50.591099999999997</v>
      </c>
      <c r="EE1026" s="152">
        <v>1.3989</v>
      </c>
      <c r="EF1026" s="152">
        <v>17.278099999999998</v>
      </c>
      <c r="EH1026" s="152">
        <v>10.3734</v>
      </c>
      <c r="EK1026" s="152">
        <v>0.1971</v>
      </c>
      <c r="EL1026" s="152">
        <v>4.8704999999999998</v>
      </c>
      <c r="EM1026" s="152">
        <v>10.326000000000001</v>
      </c>
      <c r="EO1026" s="152">
        <v>2.9781</v>
      </c>
      <c r="EP1026" s="152">
        <v>0.76100000000000001</v>
      </c>
      <c r="EQ1026" s="152">
        <v>0.2258</v>
      </c>
      <c r="ES1026" s="152">
        <v>1</v>
      </c>
      <c r="FA1026" s="152">
        <v>9.3353000000000002</v>
      </c>
      <c r="FB1026" s="152">
        <v>0.92259999999999998</v>
      </c>
      <c r="FD1026" s="152">
        <v>36.9544</v>
      </c>
      <c r="FF1026" s="152">
        <v>319.88679999999999</v>
      </c>
      <c r="FG1026" s="152">
        <v>15.6837</v>
      </c>
      <c r="FI1026" s="152">
        <v>33.591999999999999</v>
      </c>
      <c r="FJ1026" s="152">
        <v>11.8614</v>
      </c>
      <c r="FK1026" s="152">
        <v>76.121700000000004</v>
      </c>
      <c r="FL1026" s="152">
        <v>95.020499999999998</v>
      </c>
      <c r="FM1026" s="152">
        <v>21.0684</v>
      </c>
      <c r="FP1026" s="152">
        <v>17.744299999999999</v>
      </c>
      <c r="FQ1026" s="152">
        <v>375.24590000000001</v>
      </c>
      <c r="FR1026" s="152">
        <v>27.325600000000001</v>
      </c>
      <c r="FS1026" s="152">
        <v>120.97839999999999</v>
      </c>
      <c r="FT1026" s="152">
        <v>4.3726000000000003</v>
      </c>
      <c r="FX1026" s="152">
        <v>0.9194</v>
      </c>
      <c r="FY1026" s="152">
        <v>308.27050000000003</v>
      </c>
      <c r="FZ1026" s="152">
        <v>9.1583000000000006</v>
      </c>
      <c r="GA1026" s="152">
        <v>23.1189</v>
      </c>
      <c r="GB1026" s="152">
        <v>3.4287999999999998</v>
      </c>
      <c r="GC1026" s="152">
        <v>15.9643</v>
      </c>
      <c r="GD1026" s="152">
        <v>4.2099000000000002</v>
      </c>
      <c r="GE1026" s="152">
        <v>1.4363999999999999</v>
      </c>
      <c r="GF1026" s="152">
        <v>4.8625999999999996</v>
      </c>
      <c r="GG1026" s="152">
        <v>0.80720000000000003</v>
      </c>
      <c r="GH1026" s="152">
        <v>4.8811999999999998</v>
      </c>
      <c r="GI1026" s="152">
        <v>1.0397000000000001</v>
      </c>
      <c r="GJ1026" s="152">
        <v>2.8799000000000001</v>
      </c>
      <c r="GL1026" s="152">
        <v>2.7313000000000001</v>
      </c>
      <c r="GM1026" s="152">
        <v>0.42099999999999999</v>
      </c>
      <c r="GN1026" s="152">
        <v>2.9453999999999998</v>
      </c>
      <c r="GO1026" s="152">
        <v>0.30580000000000002</v>
      </c>
      <c r="GS1026" s="152">
        <v>4.3642000000000003</v>
      </c>
      <c r="GT1026" s="152">
        <v>1.7707999999999999</v>
      </c>
      <c r="GU1026" s="152">
        <v>0.7782</v>
      </c>
    </row>
    <row r="1027" spans="1:203">
      <c r="A1027" s="151">
        <v>6482</v>
      </c>
      <c r="B1027" s="152" t="s">
        <v>2859</v>
      </c>
      <c r="C1027" s="152" t="s">
        <v>2969</v>
      </c>
      <c r="D1027" s="152" t="s">
        <v>2970</v>
      </c>
      <c r="E1027" s="152" t="s">
        <v>2971</v>
      </c>
      <c r="F1027" s="152" t="s">
        <v>9472</v>
      </c>
      <c r="G1027" s="152" t="s">
        <v>9477</v>
      </c>
      <c r="H1027" s="151">
        <v>311340</v>
      </c>
      <c r="L1027" s="153" t="s">
        <v>2991</v>
      </c>
      <c r="M1027" s="153" t="s">
        <v>3136</v>
      </c>
      <c r="N1027" s="152" t="s">
        <v>2993</v>
      </c>
      <c r="P1027" s="152">
        <v>54.560490000000001</v>
      </c>
      <c r="Q1027" s="152">
        <v>-164.86464000000001</v>
      </c>
      <c r="R1027" s="152" t="s">
        <v>2949</v>
      </c>
      <c r="S1027" s="152" t="s">
        <v>2716</v>
      </c>
      <c r="T1027" s="152">
        <v>45.547835280000001</v>
      </c>
      <c r="U1027" s="152">
        <v>1.2560759130000001</v>
      </c>
      <c r="V1027" s="152">
        <v>20.205908780000001</v>
      </c>
      <c r="X1027" s="152">
        <v>9.0435779749999998</v>
      </c>
      <c r="AA1027" s="152">
        <v>5.7945501689999999</v>
      </c>
      <c r="AB1027" s="152">
        <v>0.15492947600000001</v>
      </c>
      <c r="AC1027" s="152">
        <v>13.28908433</v>
      </c>
      <c r="AD1027" s="152">
        <v>2.5456531240000002</v>
      </c>
      <c r="AE1027" s="152">
        <v>0.26752552600000001</v>
      </c>
      <c r="AF1027" s="152">
        <v>0.137590509</v>
      </c>
      <c r="AJ1027" s="152">
        <v>2.5178266599999999</v>
      </c>
      <c r="AK1027" s="156">
        <f t="shared" ref="AK1027:AK1090" si="16">AL1027/10000</f>
        <v>3.4785827990000004E-2</v>
      </c>
      <c r="AL1027" s="151">
        <v>347.85827990000001</v>
      </c>
      <c r="AN1027" s="151">
        <v>2215.5477930000002</v>
      </c>
      <c r="AO1027" s="151">
        <v>581</v>
      </c>
      <c r="CP1027" s="152">
        <v>0.22378255999999999</v>
      </c>
      <c r="DC1027" s="152">
        <v>38.755299999999998</v>
      </c>
      <c r="DF1027" s="152">
        <v>16.424499999999998</v>
      </c>
      <c r="DG1027" s="152">
        <v>45.480899999999998</v>
      </c>
      <c r="DH1027" s="152">
        <v>0.23773333299999999</v>
      </c>
      <c r="DM1027" s="152">
        <v>0.24966666700000001</v>
      </c>
      <c r="DO1027" s="154">
        <v>83.153587819999998</v>
      </c>
      <c r="ED1027" s="152">
        <v>50.591099999999997</v>
      </c>
      <c r="EE1027" s="152">
        <v>1.3989</v>
      </c>
      <c r="EF1027" s="152">
        <v>17.278099999999998</v>
      </c>
      <c r="EH1027" s="152">
        <v>10.3734</v>
      </c>
      <c r="EK1027" s="152">
        <v>0.1971</v>
      </c>
      <c r="EL1027" s="152">
        <v>4.8704999999999998</v>
      </c>
      <c r="EM1027" s="152">
        <v>10.326000000000001</v>
      </c>
      <c r="EO1027" s="152">
        <v>2.9781</v>
      </c>
      <c r="EP1027" s="152">
        <v>0.76100000000000001</v>
      </c>
      <c r="EQ1027" s="152">
        <v>0.2258</v>
      </c>
      <c r="ES1027" s="152">
        <v>1</v>
      </c>
      <c r="FA1027" s="152">
        <v>9.3353000000000002</v>
      </c>
      <c r="FB1027" s="152">
        <v>0.92259999999999998</v>
      </c>
      <c r="FD1027" s="152">
        <v>36.9544</v>
      </c>
      <c r="FF1027" s="152">
        <v>319.88679999999999</v>
      </c>
      <c r="FG1027" s="152">
        <v>15.6837</v>
      </c>
      <c r="FI1027" s="152">
        <v>33.591999999999999</v>
      </c>
      <c r="FJ1027" s="152">
        <v>11.8614</v>
      </c>
      <c r="FK1027" s="152">
        <v>76.121700000000004</v>
      </c>
      <c r="FL1027" s="152">
        <v>95.020499999999998</v>
      </c>
      <c r="FM1027" s="152">
        <v>21.0684</v>
      </c>
      <c r="FP1027" s="152">
        <v>17.744299999999999</v>
      </c>
      <c r="FQ1027" s="152">
        <v>375.24590000000001</v>
      </c>
      <c r="FR1027" s="152">
        <v>27.325600000000001</v>
      </c>
      <c r="FS1027" s="152">
        <v>120.97839999999999</v>
      </c>
      <c r="FT1027" s="152">
        <v>4.3726000000000003</v>
      </c>
      <c r="FX1027" s="152">
        <v>0.9194</v>
      </c>
      <c r="FY1027" s="152">
        <v>308.27050000000003</v>
      </c>
      <c r="FZ1027" s="152">
        <v>9.1583000000000006</v>
      </c>
      <c r="GA1027" s="152">
        <v>23.1189</v>
      </c>
      <c r="GB1027" s="152">
        <v>3.4287999999999998</v>
      </c>
      <c r="GC1027" s="152">
        <v>15.9643</v>
      </c>
      <c r="GD1027" s="152">
        <v>4.2099000000000002</v>
      </c>
      <c r="GE1027" s="152">
        <v>1.4363999999999999</v>
      </c>
      <c r="GF1027" s="152">
        <v>4.8625999999999996</v>
      </c>
      <c r="GG1027" s="152">
        <v>0.80720000000000003</v>
      </c>
      <c r="GH1027" s="152">
        <v>4.8811999999999998</v>
      </c>
      <c r="GI1027" s="152">
        <v>1.0397000000000001</v>
      </c>
      <c r="GJ1027" s="152">
        <v>2.8799000000000001</v>
      </c>
      <c r="GL1027" s="152">
        <v>2.7313000000000001</v>
      </c>
      <c r="GM1027" s="152">
        <v>0.42099999999999999</v>
      </c>
      <c r="GN1027" s="152">
        <v>2.9453999999999998</v>
      </c>
      <c r="GO1027" s="152">
        <v>0.30580000000000002</v>
      </c>
      <c r="GS1027" s="152">
        <v>4.3642000000000003</v>
      </c>
      <c r="GT1027" s="152">
        <v>1.7707999999999999</v>
      </c>
      <c r="GU1027" s="152">
        <v>0.7782</v>
      </c>
    </row>
    <row r="1028" spans="1:203">
      <c r="A1028" s="151">
        <v>6491</v>
      </c>
      <c r="B1028" s="152" t="s">
        <v>2859</v>
      </c>
      <c r="C1028" s="152" t="s">
        <v>2969</v>
      </c>
      <c r="D1028" s="152" t="s">
        <v>2970</v>
      </c>
      <c r="E1028" s="152" t="s">
        <v>2971</v>
      </c>
      <c r="F1028" s="152" t="s">
        <v>9473</v>
      </c>
      <c r="G1028" s="152" t="s">
        <v>9477</v>
      </c>
      <c r="H1028" s="151">
        <v>311340</v>
      </c>
      <c r="K1028" s="152" t="s">
        <v>3472</v>
      </c>
      <c r="L1028" s="153" t="s">
        <v>3473</v>
      </c>
      <c r="M1028" s="153" t="s">
        <v>3474</v>
      </c>
      <c r="N1028" s="152" t="s">
        <v>3475</v>
      </c>
      <c r="P1028" s="152">
        <v>54.397649999999999</v>
      </c>
      <c r="Q1028" s="152">
        <v>-164.74413999999999</v>
      </c>
      <c r="R1028" s="152" t="s">
        <v>2949</v>
      </c>
      <c r="S1028" s="152" t="s">
        <v>2716</v>
      </c>
      <c r="T1028" s="152">
        <v>47.332632599999997</v>
      </c>
      <c r="U1028" s="152">
        <v>0.99300154699999998</v>
      </c>
      <c r="V1028" s="152">
        <v>18.280330769999999</v>
      </c>
      <c r="X1028" s="152">
        <v>11.42383789</v>
      </c>
      <c r="AA1028" s="152">
        <v>6.5328865699999996</v>
      </c>
      <c r="AB1028" s="152">
        <v>0.19405903799999999</v>
      </c>
      <c r="AC1028" s="152">
        <v>8.0213317039999996</v>
      </c>
      <c r="AD1028" s="152">
        <v>3.1464082740000001</v>
      </c>
      <c r="AE1028" s="152">
        <v>0.30898103199999999</v>
      </c>
      <c r="AF1028" s="152">
        <v>0.122522847</v>
      </c>
      <c r="AJ1028" s="152">
        <v>3.4793533980000002</v>
      </c>
      <c r="AK1028" s="156">
        <f t="shared" si="16"/>
        <v>0.110163914</v>
      </c>
      <c r="AL1028" s="151">
        <v>1101.63914</v>
      </c>
      <c r="AN1028" s="151">
        <v>1195.898432</v>
      </c>
      <c r="AO1028" s="151">
        <v>436.13333</v>
      </c>
      <c r="CP1028" s="152">
        <v>0.195446858</v>
      </c>
      <c r="DC1028" s="152">
        <v>39.201909999999998</v>
      </c>
      <c r="DF1028" s="152">
        <v>20.8831475</v>
      </c>
      <c r="DG1028" s="152">
        <v>39.878062499999999</v>
      </c>
      <c r="DH1028" s="152">
        <v>0.1080975</v>
      </c>
      <c r="DM1028" s="152">
        <v>0.3000275</v>
      </c>
      <c r="DO1028" s="154">
        <v>77.292920519999996</v>
      </c>
      <c r="ED1028" s="152">
        <v>58.248314579999999</v>
      </c>
      <c r="EE1028" s="152">
        <v>1.4521521340000001</v>
      </c>
      <c r="EF1028" s="152">
        <v>15.304718380000001</v>
      </c>
      <c r="EH1028" s="152">
        <v>0.22407275900000001</v>
      </c>
      <c r="EK1028" s="152">
        <v>8.5705914379999992</v>
      </c>
      <c r="EL1028" s="152">
        <v>2.2678936319999998</v>
      </c>
      <c r="EM1028" s="152">
        <v>6.0515113210000004</v>
      </c>
      <c r="EO1028" s="152">
        <v>4.7615149329999999</v>
      </c>
      <c r="EP1028" s="152">
        <v>1.7340041500000001</v>
      </c>
      <c r="EQ1028" s="152">
        <v>0.50522667799999998</v>
      </c>
      <c r="ES1028" s="152">
        <v>0.88</v>
      </c>
      <c r="FA1028" s="152">
        <v>18.766819770000001</v>
      </c>
      <c r="FB1028" s="152">
        <v>1.632050751</v>
      </c>
      <c r="FD1028" s="152">
        <v>23.992132420000001</v>
      </c>
      <c r="FF1028" s="152">
        <v>88.110087960000001</v>
      </c>
      <c r="FG1028" s="152">
        <v>0.14512227899999999</v>
      </c>
      <c r="FI1028" s="152">
        <v>13.82084257</v>
      </c>
      <c r="FJ1028" s="152">
        <v>1.164568523</v>
      </c>
      <c r="FK1028" s="152">
        <v>28.618478880000001</v>
      </c>
      <c r="FL1028" s="152">
        <v>110.5326175</v>
      </c>
      <c r="FM1028" s="152">
        <v>18.366964800000002</v>
      </c>
      <c r="FP1028" s="152">
        <v>38.75638034</v>
      </c>
      <c r="FQ1028" s="152">
        <v>331.39314969999998</v>
      </c>
      <c r="FR1028" s="152">
        <v>47.050514589999999</v>
      </c>
      <c r="FS1028" s="152">
        <v>253.51873449999999</v>
      </c>
      <c r="FT1028" s="152">
        <v>8.3033347420000005</v>
      </c>
      <c r="FX1028" s="152">
        <v>1.9136678490000001</v>
      </c>
      <c r="FY1028" s="152">
        <v>580.4864255</v>
      </c>
      <c r="FZ1028" s="152">
        <v>17.887010589999999</v>
      </c>
      <c r="GA1028" s="152">
        <v>43.02353076</v>
      </c>
      <c r="GB1028" s="152">
        <v>6.4420478929999998</v>
      </c>
      <c r="GC1028" s="152">
        <v>29.04385547</v>
      </c>
      <c r="GD1028" s="152">
        <v>7.591199703</v>
      </c>
      <c r="GE1028" s="152">
        <v>2.232874909</v>
      </c>
      <c r="GF1028" s="152">
        <v>8.4218120840000008</v>
      </c>
      <c r="GG1028" s="152">
        <v>1.4013970440000001</v>
      </c>
      <c r="GH1028" s="152">
        <v>8.3244102990000002</v>
      </c>
      <c r="GI1028" s="152">
        <v>1.768996971</v>
      </c>
      <c r="GJ1028" s="152">
        <v>4.9063351930000003</v>
      </c>
      <c r="GL1028" s="152">
        <v>4.8566434860000003</v>
      </c>
      <c r="GM1028" s="152">
        <v>0.77202420900000002</v>
      </c>
      <c r="GN1028" s="152">
        <v>6.4837845920000001</v>
      </c>
      <c r="GO1028" s="152">
        <v>0.55382343899999997</v>
      </c>
      <c r="GR1028" s="152">
        <v>213.92499559999999</v>
      </c>
      <c r="GS1028" s="152">
        <v>8.0223660779999992</v>
      </c>
      <c r="GT1028" s="152">
        <v>4.0772616250000002</v>
      </c>
      <c r="GU1028" s="152">
        <v>1.8648447050000001</v>
      </c>
    </row>
    <row r="1029" spans="1:203">
      <c r="A1029" s="151">
        <v>6492</v>
      </c>
      <c r="B1029" s="152" t="s">
        <v>2859</v>
      </c>
      <c r="C1029" s="152" t="s">
        <v>2969</v>
      </c>
      <c r="D1029" s="152" t="s">
        <v>2970</v>
      </c>
      <c r="E1029" s="152" t="s">
        <v>2971</v>
      </c>
      <c r="F1029" s="152" t="s">
        <v>9474</v>
      </c>
      <c r="G1029" s="152" t="s">
        <v>9477</v>
      </c>
      <c r="H1029" s="151">
        <v>311340</v>
      </c>
      <c r="K1029" s="152" t="s">
        <v>3472</v>
      </c>
      <c r="L1029" s="153" t="s">
        <v>3473</v>
      </c>
      <c r="M1029" s="153" t="s">
        <v>3766</v>
      </c>
      <c r="N1029" s="152" t="s">
        <v>3475</v>
      </c>
      <c r="P1029" s="152">
        <v>54.397649999999999</v>
      </c>
      <c r="Q1029" s="152">
        <v>-164.74413999999999</v>
      </c>
      <c r="R1029" s="152" t="s">
        <v>2949</v>
      </c>
      <c r="S1029" s="152" t="s">
        <v>2716</v>
      </c>
      <c r="T1029" s="152">
        <v>48.219300670000003</v>
      </c>
      <c r="U1029" s="152">
        <v>1.202176635</v>
      </c>
      <c r="V1029" s="152">
        <v>18.64182139</v>
      </c>
      <c r="X1029" s="152">
        <v>10.79825432</v>
      </c>
      <c r="AA1029" s="152">
        <v>6.0711682800000002</v>
      </c>
      <c r="AB1029" s="152">
        <v>0.18691406299999999</v>
      </c>
      <c r="AC1029" s="152">
        <v>8.0985039699999994</v>
      </c>
      <c r="AD1029" s="152">
        <v>3.310793377</v>
      </c>
      <c r="AE1029" s="152">
        <v>0.319855324</v>
      </c>
      <c r="AF1029" s="152">
        <v>0.13321137699999999</v>
      </c>
      <c r="AJ1029" s="152">
        <v>3.3351223800000001</v>
      </c>
      <c r="AK1029" s="156">
        <f t="shared" si="16"/>
        <v>8.6276645119999995E-2</v>
      </c>
      <c r="AL1029" s="151">
        <v>862.76645120000001</v>
      </c>
      <c r="AN1029" s="151">
        <v>1625.9120009999999</v>
      </c>
      <c r="AO1029" s="151">
        <v>432.98333000000002</v>
      </c>
      <c r="CP1029" s="152">
        <v>0.195446858</v>
      </c>
      <c r="DC1029" s="152">
        <v>39.070166669999999</v>
      </c>
      <c r="DF1029" s="152">
        <v>21.410833329999999</v>
      </c>
      <c r="DG1029" s="152">
        <v>40.724266669999999</v>
      </c>
      <c r="DH1029" s="152">
        <v>0.1138</v>
      </c>
      <c r="DM1029" s="152">
        <v>0.302133333</v>
      </c>
      <c r="DO1029" s="154">
        <v>77.223171609999994</v>
      </c>
      <c r="ED1029" s="152">
        <v>58.248314579999999</v>
      </c>
      <c r="EE1029" s="152">
        <v>1.4521521340000001</v>
      </c>
      <c r="EF1029" s="152">
        <v>15.304718380000001</v>
      </c>
      <c r="EH1029" s="152">
        <v>0.22407275900000001</v>
      </c>
      <c r="EK1029" s="152">
        <v>8.5705914379999992</v>
      </c>
      <c r="EL1029" s="152">
        <v>2.2678936319999998</v>
      </c>
      <c r="EM1029" s="152">
        <v>6.0515113210000004</v>
      </c>
      <c r="EO1029" s="152">
        <v>4.7615149329999999</v>
      </c>
      <c r="EP1029" s="152">
        <v>1.7340041500000001</v>
      </c>
      <c r="EQ1029" s="152">
        <v>0.50522667799999998</v>
      </c>
      <c r="ES1029" s="152">
        <v>0.88</v>
      </c>
      <c r="FA1029" s="152">
        <v>18.766819770000001</v>
      </c>
      <c r="FB1029" s="152">
        <v>1.632050751</v>
      </c>
      <c r="FD1029" s="152">
        <v>23.992132420000001</v>
      </c>
      <c r="FF1029" s="152">
        <v>88.110087960000001</v>
      </c>
      <c r="FG1029" s="152">
        <v>0.14512227899999999</v>
      </c>
      <c r="FI1029" s="152">
        <v>13.82084257</v>
      </c>
      <c r="FJ1029" s="152">
        <v>1.164568523</v>
      </c>
      <c r="FK1029" s="152">
        <v>28.618478880000001</v>
      </c>
      <c r="FL1029" s="152">
        <v>110.5326175</v>
      </c>
      <c r="FM1029" s="152">
        <v>18.366964800000002</v>
      </c>
      <c r="FP1029" s="152">
        <v>38.75638034</v>
      </c>
      <c r="FQ1029" s="152">
        <v>331.39314969999998</v>
      </c>
      <c r="FR1029" s="152">
        <v>47.050514589999999</v>
      </c>
      <c r="FS1029" s="152">
        <v>253.51873449999999</v>
      </c>
      <c r="FT1029" s="152">
        <v>8.3033347420000005</v>
      </c>
      <c r="FX1029" s="152">
        <v>1.9136678490000001</v>
      </c>
      <c r="FY1029" s="152">
        <v>580.4864255</v>
      </c>
      <c r="FZ1029" s="152">
        <v>17.887010589999999</v>
      </c>
      <c r="GA1029" s="152">
        <v>43.02353076</v>
      </c>
      <c r="GB1029" s="152">
        <v>6.4420478929999998</v>
      </c>
      <c r="GC1029" s="152">
        <v>29.04385547</v>
      </c>
      <c r="GD1029" s="152">
        <v>7.591199703</v>
      </c>
      <c r="GE1029" s="152">
        <v>2.232874909</v>
      </c>
      <c r="GF1029" s="152">
        <v>8.4218120840000008</v>
      </c>
      <c r="GG1029" s="152">
        <v>1.4013970440000001</v>
      </c>
      <c r="GH1029" s="152">
        <v>8.3244102990000002</v>
      </c>
      <c r="GI1029" s="152">
        <v>1.768996971</v>
      </c>
      <c r="GJ1029" s="152">
        <v>4.9063351930000003</v>
      </c>
      <c r="GL1029" s="152">
        <v>4.8566434860000003</v>
      </c>
      <c r="GM1029" s="152">
        <v>0.77202420900000002</v>
      </c>
      <c r="GN1029" s="152">
        <v>6.4837845920000001</v>
      </c>
      <c r="GO1029" s="152">
        <v>0.55382343899999997</v>
      </c>
      <c r="GR1029" s="152">
        <v>213.92499559999999</v>
      </c>
      <c r="GS1029" s="152">
        <v>8.0223660779999992</v>
      </c>
      <c r="GT1029" s="152">
        <v>4.0772616250000002</v>
      </c>
      <c r="GU1029" s="152">
        <v>1.8648447050000001</v>
      </c>
    </row>
    <row r="1030" spans="1:203">
      <c r="A1030" s="151">
        <v>6495</v>
      </c>
      <c r="B1030" s="152" t="s">
        <v>2859</v>
      </c>
      <c r="C1030" s="152" t="s">
        <v>2969</v>
      </c>
      <c r="D1030" s="152" t="s">
        <v>2970</v>
      </c>
      <c r="E1030" s="152" t="s">
        <v>2971</v>
      </c>
      <c r="F1030" s="152" t="s">
        <v>9475</v>
      </c>
      <c r="G1030" s="152" t="s">
        <v>9477</v>
      </c>
      <c r="H1030" s="151">
        <v>311340</v>
      </c>
      <c r="L1030" s="153" t="s">
        <v>2972</v>
      </c>
      <c r="M1030" s="153" t="s">
        <v>2973</v>
      </c>
      <c r="N1030" s="152" t="s">
        <v>2974</v>
      </c>
      <c r="P1030" s="152">
        <v>54.638833329999997</v>
      </c>
      <c r="Q1030" s="152">
        <v>-164.7201</v>
      </c>
      <c r="R1030" s="152" t="s">
        <v>2949</v>
      </c>
      <c r="S1030" s="152" t="s">
        <v>2716</v>
      </c>
      <c r="T1030" s="152">
        <v>44.482205409999999</v>
      </c>
      <c r="U1030" s="152">
        <v>1.492987772</v>
      </c>
      <c r="V1030" s="152">
        <v>16.693212519999999</v>
      </c>
      <c r="X1030" s="152">
        <v>10.86974492</v>
      </c>
      <c r="AA1030" s="152">
        <v>7.885539294</v>
      </c>
      <c r="AB1030" s="152">
        <v>0.18596971200000001</v>
      </c>
      <c r="AC1030" s="152">
        <v>11.480372969999999</v>
      </c>
      <c r="AD1030" s="152">
        <v>2.5810815050000002</v>
      </c>
      <c r="AE1030" s="152">
        <v>0.29567705700000002</v>
      </c>
      <c r="AF1030" s="152">
        <v>0.14575099399999999</v>
      </c>
      <c r="AJ1030" s="152">
        <v>3.6398426769999999</v>
      </c>
      <c r="AK1030" s="156">
        <f t="shared" si="16"/>
        <v>8.9326778090000003E-2</v>
      </c>
      <c r="AL1030" s="151">
        <v>893.26778090000005</v>
      </c>
      <c r="AN1030" s="151">
        <v>2902.891134</v>
      </c>
      <c r="AO1030" s="151">
        <v>619.9</v>
      </c>
      <c r="AQ1030" s="152">
        <v>4.0295918869999996</v>
      </c>
      <c r="AW1030" s="152">
        <v>40.651515199999999</v>
      </c>
      <c r="AY1030" s="151">
        <v>409.7403175</v>
      </c>
      <c r="AZ1030" s="152">
        <v>52.785805940000003</v>
      </c>
      <c r="BA1030" s="152">
        <v>40.975178450000001</v>
      </c>
      <c r="BB1030" s="152">
        <v>40.860225749999998</v>
      </c>
      <c r="BC1030" s="152">
        <v>86.859642609999995</v>
      </c>
      <c r="BD1030" s="152">
        <v>94.874703400000001</v>
      </c>
      <c r="BG1030" s="152">
        <v>4.2492517669999996</v>
      </c>
      <c r="BH1030" s="152">
        <v>487.3331733</v>
      </c>
      <c r="BI1030" s="152">
        <v>19.881946960000001</v>
      </c>
      <c r="BJ1030" s="152">
        <v>51.161377350000002</v>
      </c>
      <c r="BK1030" s="152">
        <v>2.1718276419999998</v>
      </c>
      <c r="BN1030" s="152">
        <v>0.18604957499999999</v>
      </c>
      <c r="BO1030" s="152">
        <v>121.8051111</v>
      </c>
      <c r="BP1030" s="152">
        <v>4.7666376120000002</v>
      </c>
      <c r="BQ1030" s="152">
        <v>12.42806262</v>
      </c>
      <c r="BS1030" s="152">
        <v>9.080689435</v>
      </c>
      <c r="BT1030" s="152">
        <v>2.5377878009999999</v>
      </c>
      <c r="BU1030" s="152">
        <v>1.0474793979999999</v>
      </c>
      <c r="BV1030" s="152">
        <v>3.0901353980000001</v>
      </c>
      <c r="BX1030" s="152">
        <v>3.560481174</v>
      </c>
      <c r="BZ1030" s="152">
        <v>1.9531548409999999</v>
      </c>
      <c r="CB1030" s="152">
        <v>1.5225049390000001</v>
      </c>
      <c r="CC1030" s="152">
        <v>0.314601566</v>
      </c>
      <c r="CH1030" s="152">
        <v>1.3719195850000001</v>
      </c>
      <c r="CJ1030" s="152">
        <v>0.500557382</v>
      </c>
      <c r="CK1030" s="152">
        <v>0.19390590499999999</v>
      </c>
      <c r="CP1030" s="152">
        <v>0.316553576</v>
      </c>
      <c r="DC1030" s="152">
        <v>39.899562500000002</v>
      </c>
      <c r="DF1030" s="152">
        <v>16.486425000000001</v>
      </c>
      <c r="DG1030" s="152">
        <v>43.164639999999999</v>
      </c>
      <c r="DH1030" s="152">
        <v>0.2487375</v>
      </c>
      <c r="DM1030" s="152">
        <v>0.26102500000000001</v>
      </c>
      <c r="DO1030" s="154">
        <v>82.35390658</v>
      </c>
      <c r="ED1030" s="152">
        <v>48.960599999999999</v>
      </c>
      <c r="EE1030" s="152">
        <v>1.5966</v>
      </c>
      <c r="EF1030" s="152">
        <v>17.5776</v>
      </c>
      <c r="EH1030" s="152">
        <v>11.759</v>
      </c>
      <c r="EK1030" s="152">
        <v>0.21360000000000001</v>
      </c>
      <c r="EL1030" s="152">
        <v>4.6333000000000002</v>
      </c>
      <c r="EM1030" s="152">
        <v>10.035</v>
      </c>
      <c r="EO1030" s="152">
        <v>2.8692000000000002</v>
      </c>
      <c r="EP1030" s="152">
        <v>0.48909999999999998</v>
      </c>
      <c r="EQ1030" s="152">
        <v>0.186</v>
      </c>
      <c r="ES1030" s="152">
        <v>1.68</v>
      </c>
      <c r="FA1030" s="152">
        <v>6.0589000000000004</v>
      </c>
      <c r="FB1030" s="152">
        <v>0.77639999999999998</v>
      </c>
      <c r="FD1030" s="152">
        <v>34.743499999999997</v>
      </c>
      <c r="FF1030" s="152">
        <v>373.37279999999998</v>
      </c>
      <c r="FG1030" s="152">
        <v>15.191599999999999</v>
      </c>
      <c r="FI1030" s="152">
        <v>33.748699999999999</v>
      </c>
      <c r="FJ1030" s="152">
        <v>7.3501000000000003</v>
      </c>
      <c r="FK1030" s="152">
        <v>46.854700000000001</v>
      </c>
      <c r="FL1030" s="152">
        <v>97.956400000000002</v>
      </c>
      <c r="FM1030" s="152">
        <v>21.371200000000002</v>
      </c>
      <c r="FP1030" s="152">
        <v>9.2592999999999996</v>
      </c>
      <c r="FQ1030" s="152">
        <v>400.40750000000003</v>
      </c>
      <c r="FR1030" s="152">
        <v>28.371400000000001</v>
      </c>
      <c r="FS1030" s="152">
        <v>99.794200000000004</v>
      </c>
      <c r="FT1030" s="152">
        <v>3.0594000000000001</v>
      </c>
      <c r="FX1030" s="152">
        <v>0.59299999999999997</v>
      </c>
      <c r="FY1030" s="152">
        <v>263.6386</v>
      </c>
      <c r="FZ1030" s="152">
        <v>7.0773999999999999</v>
      </c>
      <c r="GA1030" s="152">
        <v>18.027200000000001</v>
      </c>
      <c r="GB1030" s="152">
        <v>2.8262999999999998</v>
      </c>
      <c r="GC1030" s="152">
        <v>13.4681</v>
      </c>
      <c r="GD1030" s="152">
        <v>3.8877000000000002</v>
      </c>
      <c r="GE1030" s="152">
        <v>1.3874</v>
      </c>
      <c r="GF1030" s="152">
        <v>4.6116999999999999</v>
      </c>
      <c r="GG1030" s="152">
        <v>0.78269999999999995</v>
      </c>
      <c r="GH1030" s="152">
        <v>4.8472999999999997</v>
      </c>
      <c r="GI1030" s="152">
        <v>1.0327999999999999</v>
      </c>
      <c r="GJ1030" s="152">
        <v>2.9220999999999999</v>
      </c>
      <c r="GL1030" s="152">
        <v>2.7332000000000001</v>
      </c>
      <c r="GM1030" s="152">
        <v>0.42449999999999999</v>
      </c>
      <c r="GN1030" s="152">
        <v>2.7631000000000001</v>
      </c>
      <c r="GO1030" s="152">
        <v>0.24110000000000001</v>
      </c>
      <c r="GR1030" s="152">
        <v>12.314</v>
      </c>
      <c r="GS1030" s="152">
        <v>2.8201000000000001</v>
      </c>
      <c r="GT1030" s="152">
        <v>1.3493999999999999</v>
      </c>
      <c r="GU1030" s="152">
        <v>0.64990000000000003</v>
      </c>
    </row>
    <row r="1031" spans="1:203">
      <c r="A1031" s="151">
        <v>6496</v>
      </c>
      <c r="B1031" s="152" t="s">
        <v>2859</v>
      </c>
      <c r="C1031" s="152" t="s">
        <v>2969</v>
      </c>
      <c r="D1031" s="152" t="s">
        <v>2970</v>
      </c>
      <c r="E1031" s="152" t="s">
        <v>2971</v>
      </c>
      <c r="F1031" s="152" t="s">
        <v>9476</v>
      </c>
      <c r="G1031" s="152" t="s">
        <v>9477</v>
      </c>
      <c r="H1031" s="151">
        <v>311340</v>
      </c>
      <c r="L1031" s="153" t="s">
        <v>2972</v>
      </c>
      <c r="M1031" s="153" t="s">
        <v>3309</v>
      </c>
      <c r="N1031" s="152" t="s">
        <v>2974</v>
      </c>
      <c r="P1031" s="152">
        <v>54.638833329999997</v>
      </c>
      <c r="Q1031" s="152">
        <v>-164.7201</v>
      </c>
      <c r="R1031" s="152" t="s">
        <v>2949</v>
      </c>
      <c r="S1031" s="152" t="s">
        <v>2716</v>
      </c>
      <c r="T1031" s="152">
        <v>46.553636009999998</v>
      </c>
      <c r="U1031" s="152">
        <v>1.3820346720000001</v>
      </c>
      <c r="V1031" s="152">
        <v>18.203092989999998</v>
      </c>
      <c r="X1031" s="152">
        <v>10.65199329</v>
      </c>
      <c r="AA1031" s="152">
        <v>5.6534191729999996</v>
      </c>
      <c r="AB1031" s="152">
        <v>0.193078844</v>
      </c>
      <c r="AC1031" s="152">
        <v>10.33317735</v>
      </c>
      <c r="AD1031" s="152">
        <v>2.6870166499999999</v>
      </c>
      <c r="AE1031" s="152">
        <v>0.42000583400000002</v>
      </c>
      <c r="AF1031" s="152">
        <v>0.191938937</v>
      </c>
      <c r="AJ1031" s="152">
        <v>3.911231914</v>
      </c>
      <c r="AK1031" s="156">
        <f t="shared" si="16"/>
        <v>0.11554148410000001</v>
      </c>
      <c r="AL1031" s="151">
        <v>1155.414841</v>
      </c>
      <c r="AN1031" s="151">
        <v>2106.0435189999998</v>
      </c>
      <c r="AO1031" s="151">
        <v>926.06666670000004</v>
      </c>
      <c r="CP1031" s="152">
        <v>0.316553576</v>
      </c>
      <c r="DC1031" s="152">
        <v>38.956960000000002</v>
      </c>
      <c r="DF1031" s="152">
        <v>20.542453330000001</v>
      </c>
      <c r="DG1031" s="152">
        <v>40.520560000000003</v>
      </c>
      <c r="DH1031" s="152">
        <v>0.172323333</v>
      </c>
      <c r="DM1031" s="152">
        <v>0.302683333</v>
      </c>
      <c r="DO1031" s="154">
        <v>77.856550350000006</v>
      </c>
      <c r="ED1031" s="152">
        <v>48.960599999999999</v>
      </c>
      <c r="EE1031" s="152">
        <v>1.5966</v>
      </c>
      <c r="EF1031" s="152">
        <v>17.5776</v>
      </c>
      <c r="EH1031" s="152">
        <v>11.759</v>
      </c>
      <c r="EK1031" s="152">
        <v>0.21360000000000001</v>
      </c>
      <c r="EL1031" s="152">
        <v>4.6333000000000002</v>
      </c>
      <c r="EM1031" s="152">
        <v>10.035</v>
      </c>
      <c r="EO1031" s="152">
        <v>2.8692000000000002</v>
      </c>
      <c r="EP1031" s="152">
        <v>0.48909999999999998</v>
      </c>
      <c r="EQ1031" s="152">
        <v>0.186</v>
      </c>
      <c r="ES1031" s="152">
        <v>1.68</v>
      </c>
      <c r="FA1031" s="152">
        <v>6.0589000000000004</v>
      </c>
      <c r="FB1031" s="152">
        <v>0.77639999999999998</v>
      </c>
      <c r="FD1031" s="152">
        <v>34.743499999999997</v>
      </c>
      <c r="FF1031" s="152">
        <v>373.37279999999998</v>
      </c>
      <c r="FG1031" s="152">
        <v>15.191599999999999</v>
      </c>
      <c r="FI1031" s="152">
        <v>33.748699999999999</v>
      </c>
      <c r="FJ1031" s="152">
        <v>7.3501000000000003</v>
      </c>
      <c r="FK1031" s="152">
        <v>46.854700000000001</v>
      </c>
      <c r="FL1031" s="152">
        <v>97.956400000000002</v>
      </c>
      <c r="FM1031" s="152">
        <v>21.371200000000002</v>
      </c>
      <c r="FP1031" s="152">
        <v>9.2592999999999996</v>
      </c>
      <c r="FQ1031" s="152">
        <v>400.40750000000003</v>
      </c>
      <c r="FR1031" s="152">
        <v>28.371400000000001</v>
      </c>
      <c r="FS1031" s="152">
        <v>99.794200000000004</v>
      </c>
      <c r="FT1031" s="152">
        <v>3.0594000000000001</v>
      </c>
      <c r="FX1031" s="152">
        <v>0.59299999999999997</v>
      </c>
      <c r="FY1031" s="152">
        <v>263.6386</v>
      </c>
      <c r="FZ1031" s="152">
        <v>7.0773999999999999</v>
      </c>
      <c r="GA1031" s="152">
        <v>18.027200000000001</v>
      </c>
      <c r="GB1031" s="152">
        <v>2.8262999999999998</v>
      </c>
      <c r="GC1031" s="152">
        <v>13.4681</v>
      </c>
      <c r="GD1031" s="152">
        <v>3.8877000000000002</v>
      </c>
      <c r="GE1031" s="152">
        <v>1.3874</v>
      </c>
      <c r="GF1031" s="152">
        <v>4.6116999999999999</v>
      </c>
      <c r="GG1031" s="152">
        <v>0.78269999999999995</v>
      </c>
      <c r="GH1031" s="152">
        <v>4.8472999999999997</v>
      </c>
      <c r="GI1031" s="152">
        <v>1.0327999999999999</v>
      </c>
      <c r="GJ1031" s="152">
        <v>2.9220999999999999</v>
      </c>
      <c r="GL1031" s="152">
        <v>2.7332000000000001</v>
      </c>
      <c r="GM1031" s="152">
        <v>0.42449999999999999</v>
      </c>
      <c r="GN1031" s="152">
        <v>2.7631000000000001</v>
      </c>
      <c r="GO1031" s="152">
        <v>0.24110000000000001</v>
      </c>
      <c r="GR1031" s="152">
        <v>12.314</v>
      </c>
      <c r="GS1031" s="152">
        <v>2.8201000000000001</v>
      </c>
      <c r="GT1031" s="152">
        <v>1.3493999999999999</v>
      </c>
      <c r="GU1031" s="152">
        <v>0.64990000000000003</v>
      </c>
    </row>
    <row r="1032" spans="1:203">
      <c r="A1032" s="151">
        <v>6499</v>
      </c>
      <c r="B1032" s="152" t="s">
        <v>2859</v>
      </c>
      <c r="C1032" s="152" t="s">
        <v>2969</v>
      </c>
      <c r="D1032" s="152" t="s">
        <v>3711</v>
      </c>
      <c r="E1032" s="152" t="s">
        <v>3292</v>
      </c>
      <c r="F1032" s="152" t="s">
        <v>9478</v>
      </c>
      <c r="H1032" s="151">
        <v>311240</v>
      </c>
      <c r="I1032" s="153" t="s">
        <v>4300</v>
      </c>
      <c r="L1032" s="153" t="s">
        <v>4301</v>
      </c>
      <c r="M1032" s="153" t="s">
        <v>4302</v>
      </c>
      <c r="N1032" s="152" t="s">
        <v>4303</v>
      </c>
      <c r="P1032" s="152">
        <v>52.85134</v>
      </c>
      <c r="Q1032" s="152">
        <v>-169.95858999999999</v>
      </c>
      <c r="R1032" s="152" t="s">
        <v>2938</v>
      </c>
      <c r="S1032" s="152" t="s">
        <v>2716</v>
      </c>
      <c r="T1032" s="152">
        <v>49.865678070000001</v>
      </c>
      <c r="U1032" s="152">
        <v>1.096134795</v>
      </c>
      <c r="V1032" s="152">
        <v>21.256844170000001</v>
      </c>
      <c r="X1032" s="152">
        <v>7.2058554790000002</v>
      </c>
      <c r="AA1032" s="152">
        <v>3.012725321</v>
      </c>
      <c r="AB1032" s="152">
        <v>0.13992529300000001</v>
      </c>
      <c r="AC1032" s="152">
        <v>11.594563730000001</v>
      </c>
      <c r="AD1032" s="152">
        <v>3.1039318869999999</v>
      </c>
      <c r="AE1032" s="152">
        <v>0.41535532200000003</v>
      </c>
      <c r="AF1032" s="152">
        <v>0.133663374</v>
      </c>
      <c r="AJ1032" s="152">
        <v>2.5310646079999999</v>
      </c>
      <c r="AK1032" s="156">
        <f t="shared" si="16"/>
        <v>3.3969820170000005E-2</v>
      </c>
      <c r="AL1032" s="151">
        <v>339.69820170000003</v>
      </c>
      <c r="AN1032" s="151">
        <v>1481.658641</v>
      </c>
      <c r="AQ1032" s="152">
        <v>12.14255374</v>
      </c>
      <c r="AW1032" s="152">
        <v>46.894286450000003</v>
      </c>
      <c r="AY1032" s="151">
        <v>299.29363410000002</v>
      </c>
      <c r="AZ1032" s="152">
        <v>10.79573678</v>
      </c>
      <c r="BA1032" s="152">
        <v>57.838601789999998</v>
      </c>
      <c r="BB1032" s="152">
        <v>71.112635670000003</v>
      </c>
      <c r="BC1032" s="152">
        <v>171.5618728</v>
      </c>
      <c r="BD1032" s="152">
        <v>90.046243270000005</v>
      </c>
      <c r="BG1032" s="152">
        <v>9.6878257419999994</v>
      </c>
      <c r="BH1032" s="152">
        <v>332.6095029</v>
      </c>
      <c r="BI1032" s="152">
        <v>24.228530889999998</v>
      </c>
      <c r="BJ1032" s="152">
        <v>57.630374860000003</v>
      </c>
      <c r="BK1032" s="152">
        <v>1.42185692</v>
      </c>
      <c r="BN1032" s="152">
        <v>0.53775050999999996</v>
      </c>
      <c r="BO1032" s="152">
        <v>143.61476289999999</v>
      </c>
      <c r="BP1032" s="152">
        <v>3.6144929549999998</v>
      </c>
      <c r="BQ1032" s="152">
        <v>9.2066484089999996</v>
      </c>
      <c r="BS1032" s="152">
        <v>6.4900403139999998</v>
      </c>
      <c r="BT1032" s="152">
        <v>2.4806175389999998</v>
      </c>
      <c r="BU1032" s="152">
        <v>0.64296822899999995</v>
      </c>
      <c r="BV1032" s="152">
        <v>3.1995130440000001</v>
      </c>
      <c r="BX1032" s="152">
        <v>3.6523698250000001</v>
      </c>
      <c r="BZ1032" s="152">
        <v>2.306252111</v>
      </c>
      <c r="CB1032" s="152">
        <v>1.7661721889999999</v>
      </c>
      <c r="CC1032" s="152">
        <v>0.45958985099999999</v>
      </c>
      <c r="CH1032" s="152">
        <v>2.8942587209999999</v>
      </c>
      <c r="CJ1032" s="152">
        <v>0.64570886900000002</v>
      </c>
      <c r="CK1032" s="152">
        <v>0.339923433</v>
      </c>
      <c r="CP1032" s="152">
        <v>0.24883360099999999</v>
      </c>
      <c r="DC1032" s="152">
        <v>39.9167925</v>
      </c>
      <c r="DF1032" s="152">
        <v>17.732704999999999</v>
      </c>
      <c r="DG1032" s="152">
        <v>42.801544999999997</v>
      </c>
      <c r="DH1032" s="152">
        <v>0.27140500000000001</v>
      </c>
      <c r="DO1032" s="154">
        <v>81.140764529999998</v>
      </c>
      <c r="ED1032" s="152">
        <v>56.045978650000002</v>
      </c>
      <c r="EE1032" s="152">
        <v>0.86662559500000003</v>
      </c>
      <c r="EF1032" s="152">
        <v>16.851284419999999</v>
      </c>
      <c r="EH1032" s="152">
        <v>7.4212665910000002</v>
      </c>
      <c r="EK1032" s="152">
        <v>0.151215404</v>
      </c>
      <c r="EL1032" s="152">
        <v>4.3589323770000004</v>
      </c>
      <c r="EM1032" s="152">
        <v>8.1339768879999994</v>
      </c>
      <c r="EO1032" s="152">
        <v>3.2253567420000002</v>
      </c>
      <c r="EP1032" s="152">
        <v>0.83937761799999999</v>
      </c>
      <c r="EQ1032" s="152">
        <v>0.115985718</v>
      </c>
      <c r="ES1032" s="152">
        <v>1.99</v>
      </c>
      <c r="FA1032" s="152">
        <v>17.904026760000001</v>
      </c>
      <c r="FB1032" s="152">
        <v>0.81683813500000002</v>
      </c>
      <c r="FD1032" s="152">
        <v>31.639072120000002</v>
      </c>
      <c r="FF1032" s="152">
        <v>221.82563500000001</v>
      </c>
      <c r="FG1032" s="152">
        <v>32.223337899999997</v>
      </c>
      <c r="FI1032" s="152">
        <v>24.692943960000001</v>
      </c>
      <c r="FJ1032" s="152">
        <v>9.5279464970000003</v>
      </c>
      <c r="FK1032" s="152">
        <v>65.150631279999999</v>
      </c>
      <c r="FL1032" s="152">
        <v>73.903550879999997</v>
      </c>
      <c r="FM1032" s="152">
        <v>19.97333677</v>
      </c>
      <c r="FP1032" s="152">
        <v>19.852912880000002</v>
      </c>
      <c r="FQ1032" s="152">
        <v>257.89271459999998</v>
      </c>
      <c r="FR1032" s="152">
        <v>22.645472529999999</v>
      </c>
      <c r="FS1032" s="152">
        <v>95.767242319999994</v>
      </c>
      <c r="FT1032" s="152">
        <v>2.5159666710000002</v>
      </c>
      <c r="FX1032" s="152">
        <v>1.0995360160000001</v>
      </c>
      <c r="FY1032" s="152">
        <v>305.8361112</v>
      </c>
      <c r="FZ1032" s="152">
        <v>6.4784015300000002</v>
      </c>
      <c r="GA1032" s="152">
        <v>15.446806560000001</v>
      </c>
      <c r="GB1032" s="152">
        <v>2.2056869479999999</v>
      </c>
      <c r="GC1032" s="152">
        <v>9.9829891909999997</v>
      </c>
      <c r="GD1032" s="152">
        <v>2.804500558</v>
      </c>
      <c r="GE1032" s="152">
        <v>1.015762496</v>
      </c>
      <c r="GF1032" s="152">
        <v>3.5226444400000001</v>
      </c>
      <c r="GG1032" s="152">
        <v>0.59483709699999998</v>
      </c>
      <c r="GH1032" s="152">
        <v>3.858870048</v>
      </c>
      <c r="GI1032" s="152">
        <v>0.82</v>
      </c>
      <c r="GJ1032" s="152">
        <v>2.3354562950000002</v>
      </c>
      <c r="GL1032" s="152">
        <v>2.3979427659999999</v>
      </c>
      <c r="GM1032" s="152">
        <v>0.36746947699999999</v>
      </c>
      <c r="GN1032" s="152">
        <v>2.6948329439999998</v>
      </c>
      <c r="GO1032" s="152">
        <v>0.31868916800000002</v>
      </c>
      <c r="GR1032" s="152">
        <v>109.210584</v>
      </c>
      <c r="GS1032" s="152">
        <v>5.270295226</v>
      </c>
      <c r="GT1032" s="152">
        <v>1.601827546</v>
      </c>
      <c r="GU1032" s="152">
        <v>0.83764071900000003</v>
      </c>
    </row>
    <row r="1033" spans="1:203">
      <c r="A1033" s="151">
        <v>6514</v>
      </c>
      <c r="B1033" s="152" t="s">
        <v>2859</v>
      </c>
      <c r="C1033" s="152" t="s">
        <v>2969</v>
      </c>
      <c r="D1033" s="152" t="s">
        <v>3711</v>
      </c>
      <c r="E1033" s="152" t="s">
        <v>3292</v>
      </c>
      <c r="F1033" s="152" t="s">
        <v>9479</v>
      </c>
      <c r="H1033" s="151">
        <v>311240</v>
      </c>
      <c r="K1033" s="152" t="s">
        <v>3712</v>
      </c>
      <c r="L1033" s="153" t="s">
        <v>3713</v>
      </c>
      <c r="M1033" s="153" t="s">
        <v>3714</v>
      </c>
      <c r="N1033" s="152" t="s">
        <v>3715</v>
      </c>
      <c r="P1033" s="152">
        <v>52.814869999999999</v>
      </c>
      <c r="Q1033" s="152">
        <v>-169.98981000000001</v>
      </c>
      <c r="R1033" s="152" t="s">
        <v>2949</v>
      </c>
      <c r="S1033" s="152" t="s">
        <v>2716</v>
      </c>
      <c r="T1033" s="152">
        <v>48.056685440000003</v>
      </c>
      <c r="U1033" s="152">
        <v>0.88760052499999997</v>
      </c>
      <c r="V1033" s="152">
        <v>18.675211839999999</v>
      </c>
      <c r="X1033" s="152">
        <v>9.6997768769999997</v>
      </c>
      <c r="AA1033" s="152">
        <v>5.8426311999999996</v>
      </c>
      <c r="AB1033" s="152">
        <v>0.202094094</v>
      </c>
      <c r="AC1033" s="152">
        <v>10.72460274</v>
      </c>
      <c r="AD1033" s="152">
        <v>2.5687785399999998</v>
      </c>
      <c r="AE1033" s="152">
        <v>0.27929915900000002</v>
      </c>
      <c r="AF1033" s="152">
        <v>0.12621053900000001</v>
      </c>
      <c r="AJ1033" s="152">
        <v>3.7174159609999999</v>
      </c>
      <c r="AK1033" s="156">
        <f t="shared" si="16"/>
        <v>4.4010411720000003E-2</v>
      </c>
      <c r="AL1033" s="151">
        <v>440.10411720000002</v>
      </c>
      <c r="AN1033" s="151">
        <v>1975.5618139999999</v>
      </c>
      <c r="AO1033" s="151">
        <v>582</v>
      </c>
      <c r="AQ1033" s="152">
        <v>9.8921463700000007</v>
      </c>
      <c r="AW1033" s="152">
        <v>44.945297429999997</v>
      </c>
      <c r="AY1033" s="151">
        <v>317.16220809999999</v>
      </c>
      <c r="AZ1033" s="152">
        <v>21.714362479999998</v>
      </c>
      <c r="BA1033" s="152">
        <v>29.25402695</v>
      </c>
      <c r="BB1033" s="152">
        <v>12.939764090000001</v>
      </c>
      <c r="BC1033" s="152">
        <v>118.50101309999999</v>
      </c>
      <c r="BD1033" s="152">
        <v>77.343821009999999</v>
      </c>
      <c r="BG1033" s="152">
        <v>4.7530593100000003</v>
      </c>
      <c r="BH1033" s="152">
        <v>344.95941779999998</v>
      </c>
      <c r="BI1033" s="152">
        <v>21.771803949999999</v>
      </c>
      <c r="BJ1033" s="152">
        <v>50.01397394</v>
      </c>
      <c r="BK1033" s="152">
        <v>1.351132553</v>
      </c>
      <c r="BN1033" s="152">
        <v>0.362385085</v>
      </c>
      <c r="BO1033" s="152">
        <v>95.588934719999997</v>
      </c>
      <c r="BP1033" s="152">
        <v>2.8147331680000001</v>
      </c>
      <c r="BQ1033" s="152">
        <v>7.5377165230000003</v>
      </c>
      <c r="BS1033" s="152">
        <v>7.1370627219999996</v>
      </c>
      <c r="BT1033" s="152">
        <v>2.3439950930000002</v>
      </c>
      <c r="BU1033" s="152">
        <v>0.85580451000000002</v>
      </c>
      <c r="BV1033" s="152">
        <v>2.968943694</v>
      </c>
      <c r="BX1033" s="152">
        <v>3.1487446289999999</v>
      </c>
      <c r="BZ1033" s="152">
        <v>2.3455431459999998</v>
      </c>
      <c r="CB1033" s="152">
        <v>1.8608840529999999</v>
      </c>
      <c r="CC1033" s="152">
        <v>0.37173819899999999</v>
      </c>
      <c r="CH1033" s="152">
        <v>2.019464879</v>
      </c>
      <c r="CJ1033" s="152">
        <v>0.35716149200000002</v>
      </c>
      <c r="CK1033" s="152">
        <v>0.15563431599999999</v>
      </c>
      <c r="CP1033" s="152">
        <v>0.24883360099999999</v>
      </c>
      <c r="DC1033" s="152">
        <v>38.775226670000002</v>
      </c>
      <c r="DF1033" s="152">
        <v>19.71806333</v>
      </c>
      <c r="DG1033" s="152">
        <v>42.316196669999997</v>
      </c>
      <c r="DH1033" s="152">
        <v>0.30282999999999999</v>
      </c>
      <c r="DO1033" s="154">
        <v>79.276532130000007</v>
      </c>
      <c r="ED1033" s="152">
        <v>55.542552739999998</v>
      </c>
      <c r="EE1033" s="152">
        <v>0.88131821600000004</v>
      </c>
      <c r="EF1033" s="152">
        <v>18.120784019999999</v>
      </c>
      <c r="EH1033" s="152">
        <v>7.5074491820000002</v>
      </c>
      <c r="EK1033" s="152">
        <v>0.14919312500000001</v>
      </c>
      <c r="EL1033" s="152">
        <v>3.7382858309999998</v>
      </c>
      <c r="EM1033" s="152">
        <v>8.6084106429999991</v>
      </c>
      <c r="EO1033" s="152">
        <v>3.5022642990000001</v>
      </c>
      <c r="EP1033" s="152">
        <v>0.80297840600000003</v>
      </c>
      <c r="EQ1033" s="152">
        <v>0.14676353</v>
      </c>
      <c r="ES1033" s="152">
        <v>1</v>
      </c>
      <c r="FA1033" s="152">
        <v>15.98007924</v>
      </c>
      <c r="FB1033" s="152">
        <v>0.98861777799999995</v>
      </c>
      <c r="FD1033" s="152">
        <v>29.55227301</v>
      </c>
      <c r="FF1033" s="152">
        <v>208.7360855</v>
      </c>
      <c r="FG1033" s="152">
        <v>24.037544400000002</v>
      </c>
      <c r="FI1033" s="152">
        <v>23.677622270000001</v>
      </c>
      <c r="FJ1033" s="152">
        <v>10.439695309999999</v>
      </c>
      <c r="FK1033" s="152">
        <v>56.572990050000001</v>
      </c>
      <c r="FL1033" s="152">
        <v>81.385617830000001</v>
      </c>
      <c r="FM1033" s="152">
        <v>21.683179169999999</v>
      </c>
      <c r="FP1033" s="152">
        <v>17.962345280000001</v>
      </c>
      <c r="FQ1033" s="152">
        <v>337.44485739999999</v>
      </c>
      <c r="FR1033" s="152">
        <v>23.669558899999998</v>
      </c>
      <c r="FS1033" s="152">
        <v>100.0043481</v>
      </c>
      <c r="FT1033" s="152">
        <v>2.8292084559999999</v>
      </c>
      <c r="FX1033" s="152">
        <v>0.99342158899999999</v>
      </c>
      <c r="FY1033" s="152">
        <v>341.61960420000003</v>
      </c>
      <c r="FZ1033" s="152">
        <v>7.6062090659999999</v>
      </c>
      <c r="GA1033" s="152">
        <v>17.981050499999998</v>
      </c>
      <c r="GB1033" s="152">
        <v>2.510527223</v>
      </c>
      <c r="GC1033" s="152">
        <v>11.431152969999999</v>
      </c>
      <c r="GD1033" s="152">
        <v>3.1932659779999999</v>
      </c>
      <c r="GE1033" s="152">
        <v>1.089841668</v>
      </c>
      <c r="GF1033" s="152">
        <v>3.7406453019999999</v>
      </c>
      <c r="GG1033" s="152">
        <v>0.63541201000000003</v>
      </c>
      <c r="GH1033" s="152">
        <v>4.0104641970000001</v>
      </c>
      <c r="GI1033" s="152">
        <v>0.85381282700000005</v>
      </c>
      <c r="GJ1033" s="152">
        <v>2.4095655379999998</v>
      </c>
      <c r="GL1033" s="152">
        <v>2.4334534130000001</v>
      </c>
      <c r="GM1033" s="152">
        <v>0.38377639299999999</v>
      </c>
      <c r="GN1033" s="152">
        <v>2.7046273040000002</v>
      </c>
      <c r="GO1033" s="152">
        <v>0.24221002899999999</v>
      </c>
      <c r="GS1033" s="152">
        <v>4.9331794670000004</v>
      </c>
      <c r="GT1033" s="152">
        <v>1.6582765180000001</v>
      </c>
      <c r="GU1033" s="152">
        <v>0.845918536</v>
      </c>
    </row>
    <row r="1034" spans="1:203">
      <c r="A1034" s="151">
        <v>6516</v>
      </c>
      <c r="B1034" s="152" t="s">
        <v>2859</v>
      </c>
      <c r="C1034" s="152" t="s">
        <v>2969</v>
      </c>
      <c r="D1034" s="152" t="s">
        <v>3711</v>
      </c>
      <c r="E1034" s="152" t="s">
        <v>3292</v>
      </c>
      <c r="F1034" s="152" t="s">
        <v>9480</v>
      </c>
      <c r="H1034" s="151">
        <v>311240</v>
      </c>
      <c r="L1034" s="153" t="s">
        <v>4404</v>
      </c>
      <c r="M1034" s="153" t="s">
        <v>4405</v>
      </c>
      <c r="N1034" s="152" t="s">
        <v>4406</v>
      </c>
      <c r="P1034" s="152">
        <v>52.822319999999998</v>
      </c>
      <c r="Q1034" s="152">
        <v>-169.88909000000001</v>
      </c>
      <c r="R1034" s="152" t="s">
        <v>2949</v>
      </c>
      <c r="S1034" s="152" t="s">
        <v>2716</v>
      </c>
      <c r="T1034" s="152">
        <v>50.204075570000001</v>
      </c>
      <c r="U1034" s="152">
        <v>0.69803208400000005</v>
      </c>
      <c r="V1034" s="152">
        <v>20.397695370000001</v>
      </c>
      <c r="X1034" s="152">
        <v>6.6066638449999999</v>
      </c>
      <c r="AA1034" s="152">
        <v>5.9217932759999998</v>
      </c>
      <c r="AB1034" s="152">
        <v>0.13118394799999999</v>
      </c>
      <c r="AC1034" s="152">
        <v>12.057986</v>
      </c>
      <c r="AD1034" s="152">
        <v>2.4613520119999999</v>
      </c>
      <c r="AE1034" s="152">
        <v>0.23846811400000001</v>
      </c>
      <c r="AF1034" s="152">
        <v>0.129594986</v>
      </c>
      <c r="AJ1034" s="152">
        <v>2.8072389389999999</v>
      </c>
      <c r="AK1034" s="156">
        <f t="shared" si="16"/>
        <v>3.5244679369999997E-2</v>
      </c>
      <c r="AL1034" s="151">
        <v>352.4467937</v>
      </c>
      <c r="AN1034" s="151">
        <v>1189.881447</v>
      </c>
      <c r="AO1034" s="151">
        <v>546.23333000000002</v>
      </c>
      <c r="AQ1034" s="152">
        <v>12.305675580000001</v>
      </c>
      <c r="AW1034" s="152">
        <v>35.761051379999998</v>
      </c>
      <c r="AY1034" s="151">
        <v>225.3601687</v>
      </c>
      <c r="AZ1034" s="152">
        <v>63.444957860000002</v>
      </c>
      <c r="BA1034" s="152">
        <v>22.099638800000001</v>
      </c>
      <c r="BB1034" s="152">
        <v>50.801899059999997</v>
      </c>
      <c r="BC1034" s="152">
        <v>58.090377549999999</v>
      </c>
      <c r="BD1034" s="152">
        <v>59.700581980000003</v>
      </c>
      <c r="BG1034" s="152">
        <v>4.4723500840000003</v>
      </c>
      <c r="BH1034" s="152">
        <v>287.14069219999999</v>
      </c>
      <c r="BI1034" s="152">
        <v>17.45492097</v>
      </c>
      <c r="BJ1034" s="152">
        <v>42.520075900000002</v>
      </c>
      <c r="BK1034" s="152">
        <v>0.59321015200000005</v>
      </c>
      <c r="BN1034" s="152">
        <v>0.27075530199999998</v>
      </c>
      <c r="BO1034" s="152">
        <v>104.34620940000001</v>
      </c>
      <c r="BP1034" s="152">
        <v>3.0380341049999999</v>
      </c>
      <c r="BQ1034" s="152">
        <v>6.7807254500000003</v>
      </c>
      <c r="BS1034" s="152">
        <v>5.5984457320000001</v>
      </c>
      <c r="BT1034" s="152">
        <v>1.4447575159999999</v>
      </c>
      <c r="BU1034" s="152">
        <v>0.77756708699999999</v>
      </c>
      <c r="BV1034" s="152">
        <v>2.831610022</v>
      </c>
      <c r="BX1034" s="152">
        <v>2.8848663659999998</v>
      </c>
      <c r="BZ1034" s="152">
        <v>1.510324888</v>
      </c>
      <c r="CB1034" s="152">
        <v>1.5905376630000001</v>
      </c>
      <c r="CC1034" s="152">
        <v>0.34539718400000002</v>
      </c>
      <c r="CH1034" s="152">
        <v>1.6599880010000001</v>
      </c>
      <c r="CJ1034" s="152">
        <v>0.570783441</v>
      </c>
      <c r="CK1034" s="152">
        <v>0.13420644300000001</v>
      </c>
      <c r="CP1034" s="152">
        <v>0.24883360099999999</v>
      </c>
      <c r="DC1034" s="152">
        <v>39.708219999999997</v>
      </c>
      <c r="DF1034" s="152">
        <v>13.630186670000001</v>
      </c>
      <c r="DG1034" s="152">
        <v>47.435806669999998</v>
      </c>
      <c r="DH1034" s="152">
        <v>0.20397999999999999</v>
      </c>
      <c r="DO1034" s="154">
        <v>86.118334090000005</v>
      </c>
      <c r="ED1034" s="152">
        <v>52.895496690000002</v>
      </c>
      <c r="EE1034" s="152">
        <v>1.3212450650000001</v>
      </c>
      <c r="EF1034" s="152">
        <v>17.748309809999999</v>
      </c>
      <c r="EH1034" s="152">
        <v>9.2383069310000003</v>
      </c>
      <c r="EK1034" s="152">
        <v>0.17723229800000001</v>
      </c>
      <c r="EL1034" s="152">
        <v>3.5359795389999999</v>
      </c>
      <c r="EM1034" s="152">
        <v>7.9665382730000003</v>
      </c>
      <c r="EO1034" s="152">
        <v>4.0778754509999997</v>
      </c>
      <c r="EP1034" s="152">
        <v>0.86828069200000002</v>
      </c>
      <c r="EQ1034" s="152">
        <v>0.16073525299999999</v>
      </c>
      <c r="ES1034" s="152">
        <v>2.0099999999999998</v>
      </c>
      <c r="FA1034" s="152">
        <v>22.857063709999998</v>
      </c>
      <c r="FB1034" s="152">
        <v>1.1067892589999999</v>
      </c>
      <c r="FD1034" s="152">
        <v>39.709160240000003</v>
      </c>
      <c r="FF1034" s="152">
        <v>303.29746219999998</v>
      </c>
      <c r="FG1034" s="152">
        <v>10.67475492</v>
      </c>
      <c r="FI1034" s="152">
        <v>22.374648319999999</v>
      </c>
      <c r="FJ1034" s="152">
        <v>3.199000319</v>
      </c>
      <c r="FK1034" s="152">
        <v>92.69362357</v>
      </c>
      <c r="FL1034" s="152">
        <v>97.048739179999998</v>
      </c>
      <c r="FM1034" s="152">
        <v>23.252054430000001</v>
      </c>
      <c r="FP1034" s="152">
        <v>21.246372959999999</v>
      </c>
      <c r="FQ1034" s="152">
        <v>281.60242649999998</v>
      </c>
      <c r="FR1034" s="152">
        <v>31.918971429999999</v>
      </c>
      <c r="FS1034" s="152">
        <v>112.5708793</v>
      </c>
      <c r="FT1034" s="152">
        <v>2.5587327110000002</v>
      </c>
      <c r="FX1034" s="152">
        <v>1.542816805</v>
      </c>
      <c r="FY1034" s="152">
        <v>341.37127390000001</v>
      </c>
      <c r="FZ1034" s="152">
        <v>7.0349484320000002</v>
      </c>
      <c r="GA1034" s="152">
        <v>17.703690949999999</v>
      </c>
      <c r="GB1034" s="152">
        <v>2.6977776969999998</v>
      </c>
      <c r="GC1034" s="152">
        <v>12.622845119999999</v>
      </c>
      <c r="GD1034" s="152">
        <v>3.906694619</v>
      </c>
      <c r="GE1034" s="152">
        <v>1.33084001</v>
      </c>
      <c r="GF1034" s="152">
        <v>4.7794225739999998</v>
      </c>
      <c r="GG1034" s="152">
        <v>0.82720858399999997</v>
      </c>
      <c r="GH1034" s="152">
        <v>5.260943954</v>
      </c>
      <c r="GI1034" s="152">
        <v>1.1459257599999999</v>
      </c>
      <c r="GJ1034" s="152">
        <v>3.2422355669999998</v>
      </c>
      <c r="GL1034" s="152">
        <v>3.2138067609999998</v>
      </c>
      <c r="GM1034" s="152">
        <v>0.511032814</v>
      </c>
      <c r="GN1034" s="152">
        <v>3.0477631110000001</v>
      </c>
      <c r="GO1034" s="152">
        <v>0.179774291</v>
      </c>
      <c r="GR1034" s="152">
        <v>131.04239369999999</v>
      </c>
      <c r="GS1034" s="152">
        <v>10.953317889999999</v>
      </c>
      <c r="GT1034" s="152">
        <v>1.698283972</v>
      </c>
      <c r="GU1034" s="152">
        <v>0.919976456</v>
      </c>
    </row>
    <row r="1035" spans="1:203">
      <c r="A1035" s="151">
        <v>6524</v>
      </c>
      <c r="B1035" s="152" t="s">
        <v>2859</v>
      </c>
      <c r="C1035" s="152" t="s">
        <v>2969</v>
      </c>
      <c r="D1035" s="152" t="s">
        <v>3916</v>
      </c>
      <c r="E1035" s="152" t="s">
        <v>2975</v>
      </c>
      <c r="F1035" s="152" t="s">
        <v>9481</v>
      </c>
      <c r="G1035" s="152" t="s">
        <v>9477</v>
      </c>
      <c r="H1035" s="151">
        <v>311360</v>
      </c>
      <c r="I1035" s="153" t="s">
        <v>3013</v>
      </c>
      <c r="L1035" s="153" t="s">
        <v>3917</v>
      </c>
      <c r="M1035" s="153" t="s">
        <v>4754</v>
      </c>
      <c r="N1035" s="152" t="s">
        <v>3919</v>
      </c>
      <c r="P1035" s="152">
        <v>54.71895</v>
      </c>
      <c r="Q1035" s="152">
        <v>-163.98648</v>
      </c>
      <c r="R1035" s="152" t="s">
        <v>2949</v>
      </c>
      <c r="S1035" s="152" t="s">
        <v>2716</v>
      </c>
      <c r="T1035" s="152">
        <v>51.308619550000003</v>
      </c>
      <c r="U1035" s="152">
        <v>2.7485909319999999</v>
      </c>
      <c r="V1035" s="152">
        <v>13.936442599999999</v>
      </c>
      <c r="X1035" s="152">
        <v>12.396513819999999</v>
      </c>
      <c r="AA1035" s="152">
        <v>4.6666192039999999</v>
      </c>
      <c r="AB1035" s="152">
        <v>0.235762162</v>
      </c>
      <c r="AC1035" s="152">
        <v>7.9536006590000001</v>
      </c>
      <c r="AD1035" s="152">
        <v>2.9850339720000001</v>
      </c>
      <c r="AE1035" s="152">
        <v>0.93890503800000003</v>
      </c>
      <c r="AF1035" s="152">
        <v>0.31357499100000003</v>
      </c>
      <c r="AJ1035" s="152">
        <v>1.399052483</v>
      </c>
      <c r="AK1035" s="156">
        <f t="shared" si="16"/>
        <v>2.6849156799999996E-2</v>
      </c>
      <c r="AL1035" s="151">
        <v>268.49156799999997</v>
      </c>
      <c r="AN1035" s="151">
        <v>997.29507890000002</v>
      </c>
      <c r="AO1035" s="151">
        <v>610.79999999999995</v>
      </c>
      <c r="AQ1035" s="152">
        <v>6.988918741</v>
      </c>
      <c r="AR1035" s="152">
        <v>1.3864716370000001</v>
      </c>
      <c r="AS1035" s="152">
        <v>14.02564316</v>
      </c>
      <c r="AW1035" s="152">
        <v>26.46735069</v>
      </c>
      <c r="AY1035" s="151">
        <v>231.56947880000001</v>
      </c>
      <c r="AZ1035" s="152">
        <v>4.2641252249999999</v>
      </c>
      <c r="BA1035" s="152">
        <v>52.560273510000002</v>
      </c>
      <c r="BB1035" s="152">
        <v>10.05679462</v>
      </c>
      <c r="BC1035" s="152">
        <v>52.365561540000002</v>
      </c>
      <c r="BD1035" s="152">
        <v>96.277996770000001</v>
      </c>
      <c r="BE1035" s="152">
        <v>18.340842039999998</v>
      </c>
      <c r="BG1035" s="152">
        <v>9.1473569959999992</v>
      </c>
      <c r="BH1035" s="152">
        <v>681.7761812</v>
      </c>
      <c r="BI1035" s="152">
        <v>68.452762829999998</v>
      </c>
      <c r="BJ1035" s="152">
        <v>165.1879596</v>
      </c>
      <c r="BK1035" s="152">
        <v>5.2533169759999998</v>
      </c>
      <c r="BN1035" s="152">
        <v>0.30501966800000002</v>
      </c>
      <c r="BO1035" s="152">
        <v>450.99224199999998</v>
      </c>
      <c r="BP1035" s="152">
        <v>14.18083232</v>
      </c>
      <c r="BQ1035" s="152">
        <v>40.080124820000002</v>
      </c>
      <c r="BR1035" s="152">
        <v>7.4152694959999996</v>
      </c>
      <c r="BS1035" s="152">
        <v>39.053063000000002</v>
      </c>
      <c r="BT1035" s="152">
        <v>10.124327750000001</v>
      </c>
      <c r="BU1035" s="152">
        <v>2.6642914129999999</v>
      </c>
      <c r="BV1035" s="152">
        <v>11.10541929</v>
      </c>
      <c r="BW1035" s="152">
        <v>1.8179814059999999</v>
      </c>
      <c r="BX1035" s="152">
        <v>13.33195126</v>
      </c>
      <c r="BY1035" s="152">
        <v>2.541054581</v>
      </c>
      <c r="BZ1035" s="152">
        <v>6.9328185800000002</v>
      </c>
      <c r="CB1035" s="152">
        <v>7.2651170650000001</v>
      </c>
      <c r="CC1035" s="152">
        <v>0.82042485700000001</v>
      </c>
      <c r="CD1035" s="152">
        <v>3.1059597700000001</v>
      </c>
      <c r="CE1035" s="152">
        <v>0.14774301200000001</v>
      </c>
      <c r="CH1035" s="152">
        <v>4.4995751909999999</v>
      </c>
      <c r="CJ1035" s="152">
        <v>1.5417221800000001</v>
      </c>
      <c r="CK1035" s="152">
        <v>0.63866221000000001</v>
      </c>
      <c r="CP1035" s="152">
        <v>0.19</v>
      </c>
      <c r="DC1035" s="152">
        <v>37.040730000000003</v>
      </c>
      <c r="DF1035" s="152">
        <v>24.830850000000002</v>
      </c>
      <c r="DG1035" s="152">
        <v>36.061660000000003</v>
      </c>
      <c r="DM1035" s="152">
        <v>0.20533999999999999</v>
      </c>
      <c r="DO1035" s="154">
        <v>72.135239889999994</v>
      </c>
      <c r="ED1035" s="152">
        <v>49.31621415</v>
      </c>
      <c r="EE1035" s="152">
        <v>1.954455837</v>
      </c>
      <c r="EF1035" s="152">
        <v>17.683865770000001</v>
      </c>
      <c r="EH1035" s="152">
        <v>11.65329818</v>
      </c>
      <c r="EK1035" s="152">
        <v>0.20630875900000001</v>
      </c>
      <c r="EL1035" s="152">
        <v>5.4204610359999998</v>
      </c>
      <c r="EM1035" s="152">
        <v>9.3156847200000001</v>
      </c>
      <c r="EO1035" s="152">
        <v>3.1246343840000002</v>
      </c>
      <c r="EP1035" s="152">
        <v>0.67899480800000001</v>
      </c>
      <c r="EQ1035" s="152">
        <v>0.48608235100000002</v>
      </c>
      <c r="ES1035" s="152">
        <v>0.16</v>
      </c>
      <c r="FA1035" s="152">
        <v>8.2846840709999992</v>
      </c>
      <c r="FB1035" s="152">
        <v>1.104880871</v>
      </c>
      <c r="FD1035" s="152">
        <v>27.031621130000001</v>
      </c>
      <c r="FF1035" s="152">
        <v>260.48372540000003</v>
      </c>
      <c r="FG1035" s="152">
        <v>2.7604490030000002</v>
      </c>
      <c r="FI1035" s="152">
        <v>32.96459677</v>
      </c>
      <c r="FJ1035" s="152">
        <v>11.2589784</v>
      </c>
      <c r="FK1035" s="152">
        <v>69.067659919999997</v>
      </c>
      <c r="FL1035" s="152">
        <v>74.853362750000002</v>
      </c>
      <c r="FM1035" s="152">
        <v>17.425132349999998</v>
      </c>
      <c r="FP1035" s="152">
        <v>16.242317809999999</v>
      </c>
      <c r="FQ1035" s="152">
        <v>546.7604748</v>
      </c>
      <c r="FR1035" s="152">
        <v>33.077915969999999</v>
      </c>
      <c r="FS1035" s="152">
        <v>127.57164640000001</v>
      </c>
      <c r="FT1035" s="152">
        <v>6.2614443030000002</v>
      </c>
      <c r="FX1035" s="152">
        <v>0.73916377700000002</v>
      </c>
      <c r="FY1035" s="152">
        <v>365.27540979999998</v>
      </c>
      <c r="FZ1035" s="152">
        <v>13.217086999999999</v>
      </c>
      <c r="GA1035" s="152">
        <v>34.536327229999998</v>
      </c>
      <c r="GB1035" s="152">
        <v>5.2329845549999998</v>
      </c>
      <c r="GC1035" s="152">
        <v>24.56308104</v>
      </c>
      <c r="GD1035" s="152">
        <v>6.1869348090000003</v>
      </c>
      <c r="GE1035" s="152">
        <v>1.9198598179999999</v>
      </c>
      <c r="GF1035" s="152">
        <v>6.5777932640000003</v>
      </c>
      <c r="GG1035" s="152">
        <v>1.050974359</v>
      </c>
      <c r="GH1035" s="152">
        <v>6.0430643689999997</v>
      </c>
      <c r="GI1035" s="152">
        <v>1.224578527</v>
      </c>
      <c r="GJ1035" s="152">
        <v>3.330467901</v>
      </c>
      <c r="GL1035" s="152">
        <v>3.0596963210000001</v>
      </c>
      <c r="GM1035" s="152">
        <v>0.48152468599999998</v>
      </c>
      <c r="GN1035" s="152">
        <v>3.4615361849999999</v>
      </c>
      <c r="GO1035" s="152">
        <v>0.43672450699999998</v>
      </c>
      <c r="GR1035" s="152">
        <v>65.821392309999993</v>
      </c>
      <c r="GS1035" s="152">
        <v>3.7108396219999999</v>
      </c>
      <c r="GT1035" s="152">
        <v>1.6078092639999999</v>
      </c>
      <c r="GU1035" s="152">
        <v>0.72733810600000004</v>
      </c>
    </row>
    <row r="1036" spans="1:203">
      <c r="A1036" s="151">
        <v>6536</v>
      </c>
      <c r="B1036" s="152" t="s">
        <v>2859</v>
      </c>
      <c r="C1036" s="152" t="s">
        <v>2969</v>
      </c>
      <c r="D1036" s="152" t="s">
        <v>3916</v>
      </c>
      <c r="E1036" s="152" t="s">
        <v>2975</v>
      </c>
      <c r="F1036" s="152" t="s">
        <v>9482</v>
      </c>
      <c r="G1036" s="152" t="s">
        <v>9477</v>
      </c>
      <c r="H1036" s="151">
        <v>311360</v>
      </c>
      <c r="I1036" s="153" t="s">
        <v>3013</v>
      </c>
      <c r="L1036" s="153" t="s">
        <v>3917</v>
      </c>
      <c r="M1036" s="153" t="s">
        <v>5384</v>
      </c>
      <c r="N1036" s="152" t="s">
        <v>3919</v>
      </c>
      <c r="P1036" s="152">
        <v>54.71895</v>
      </c>
      <c r="Q1036" s="152">
        <v>-163.98648</v>
      </c>
      <c r="R1036" s="152" t="s">
        <v>2949</v>
      </c>
      <c r="S1036" s="152" t="s">
        <v>2716</v>
      </c>
      <c r="T1036" s="152">
        <v>55.036778839999997</v>
      </c>
      <c r="U1036" s="152">
        <v>2.377993493</v>
      </c>
      <c r="V1036" s="152">
        <v>12.849989920000001</v>
      </c>
      <c r="X1036" s="152">
        <v>13.152850190000001</v>
      </c>
      <c r="AA1036" s="152">
        <v>4.0574800030000002</v>
      </c>
      <c r="AB1036" s="152">
        <v>0.29974289599999998</v>
      </c>
      <c r="AC1036" s="152">
        <v>7.0813003090000004</v>
      </c>
      <c r="AD1036" s="152">
        <v>3.2456998339999998</v>
      </c>
      <c r="AE1036" s="152">
        <v>1.006469354</v>
      </c>
      <c r="AF1036" s="152">
        <v>0.44247543700000003</v>
      </c>
      <c r="AJ1036" s="152">
        <v>1.8943666370000001</v>
      </c>
      <c r="AK1036" s="156">
        <f t="shared" si="16"/>
        <v>5.6939757499999993E-2</v>
      </c>
      <c r="AL1036" s="151">
        <v>569.39757499999996</v>
      </c>
      <c r="AN1036" s="151">
        <v>135.07539790000001</v>
      </c>
      <c r="AO1036" s="151">
        <v>727.2</v>
      </c>
      <c r="CP1036" s="152">
        <v>0.19</v>
      </c>
      <c r="DC1036" s="152">
        <v>36.056266669999999</v>
      </c>
      <c r="DF1036" s="152">
        <v>31.622440000000001</v>
      </c>
      <c r="DG1036" s="152">
        <v>31.430163329999999</v>
      </c>
      <c r="DH1036" s="152">
        <v>0.61926666699999999</v>
      </c>
      <c r="DM1036" s="152">
        <v>0.241433333</v>
      </c>
      <c r="DO1036" s="154">
        <v>63.920991950000001</v>
      </c>
      <c r="ED1036" s="152">
        <v>49.31621415</v>
      </c>
      <c r="EE1036" s="152">
        <v>1.954455837</v>
      </c>
      <c r="EF1036" s="152">
        <v>17.683865770000001</v>
      </c>
      <c r="EH1036" s="152">
        <v>11.65329818</v>
      </c>
      <c r="EK1036" s="152">
        <v>0.20630875900000001</v>
      </c>
      <c r="EL1036" s="152">
        <v>5.4204610359999998</v>
      </c>
      <c r="EM1036" s="152">
        <v>9.3156847200000001</v>
      </c>
      <c r="EO1036" s="152">
        <v>3.1246343840000002</v>
      </c>
      <c r="EP1036" s="152">
        <v>0.67899480800000001</v>
      </c>
      <c r="EQ1036" s="152">
        <v>0.48608235100000002</v>
      </c>
      <c r="ES1036" s="152">
        <v>0.16</v>
      </c>
      <c r="FA1036" s="152">
        <v>8.2846840709999992</v>
      </c>
      <c r="FB1036" s="152">
        <v>1.104880871</v>
      </c>
      <c r="FD1036" s="152">
        <v>27.031621130000001</v>
      </c>
      <c r="FF1036" s="152">
        <v>260.48372540000003</v>
      </c>
      <c r="FG1036" s="152">
        <v>2.7604490030000002</v>
      </c>
      <c r="FI1036" s="152">
        <v>32.96459677</v>
      </c>
      <c r="FJ1036" s="152">
        <v>11.2589784</v>
      </c>
      <c r="FK1036" s="152">
        <v>69.067659919999997</v>
      </c>
      <c r="FL1036" s="152">
        <v>74.853362750000002</v>
      </c>
      <c r="FM1036" s="152">
        <v>17.425132349999998</v>
      </c>
      <c r="FP1036" s="152">
        <v>16.242317809999999</v>
      </c>
      <c r="FQ1036" s="152">
        <v>546.7604748</v>
      </c>
      <c r="FR1036" s="152">
        <v>33.077915969999999</v>
      </c>
      <c r="FS1036" s="152">
        <v>127.57164640000001</v>
      </c>
      <c r="FT1036" s="152">
        <v>6.2614443030000002</v>
      </c>
      <c r="FX1036" s="152">
        <v>0.73916377700000002</v>
      </c>
      <c r="FY1036" s="152">
        <v>365.27540979999998</v>
      </c>
      <c r="FZ1036" s="152">
        <v>13.217086999999999</v>
      </c>
      <c r="GA1036" s="152">
        <v>34.536327229999998</v>
      </c>
      <c r="GB1036" s="152">
        <v>5.2329845549999998</v>
      </c>
      <c r="GC1036" s="152">
        <v>24.56308104</v>
      </c>
      <c r="GD1036" s="152">
        <v>6.1869348090000003</v>
      </c>
      <c r="GE1036" s="152">
        <v>1.9198598179999999</v>
      </c>
      <c r="GF1036" s="152">
        <v>6.5777932640000003</v>
      </c>
      <c r="GG1036" s="152">
        <v>1.050974359</v>
      </c>
      <c r="GH1036" s="152">
        <v>6.0430643689999997</v>
      </c>
      <c r="GI1036" s="152">
        <v>1.224578527</v>
      </c>
      <c r="GJ1036" s="152">
        <v>3.330467901</v>
      </c>
      <c r="GL1036" s="152">
        <v>3.0596963210000001</v>
      </c>
      <c r="GM1036" s="152">
        <v>0.48152468599999998</v>
      </c>
      <c r="GN1036" s="152">
        <v>3.4615361849999999</v>
      </c>
      <c r="GO1036" s="152">
        <v>0.43672450699999998</v>
      </c>
      <c r="GR1036" s="152">
        <v>65.821392309999993</v>
      </c>
      <c r="GS1036" s="152">
        <v>3.7108396219999999</v>
      </c>
      <c r="GT1036" s="152">
        <v>1.6078092639999999</v>
      </c>
      <c r="GU1036" s="152">
        <v>0.72733810600000004</v>
      </c>
    </row>
    <row r="1037" spans="1:203">
      <c r="A1037" s="151">
        <v>6551</v>
      </c>
      <c r="B1037" s="152" t="s">
        <v>2859</v>
      </c>
      <c r="C1037" s="152" t="s">
        <v>2969</v>
      </c>
      <c r="D1037" s="152" t="s">
        <v>3916</v>
      </c>
      <c r="E1037" s="152" t="s">
        <v>2975</v>
      </c>
      <c r="F1037" s="152" t="s">
        <v>9483</v>
      </c>
      <c r="G1037" s="152" t="s">
        <v>9477</v>
      </c>
      <c r="H1037" s="151">
        <v>311360</v>
      </c>
      <c r="I1037" s="153" t="s">
        <v>3013</v>
      </c>
      <c r="L1037" s="153" t="s">
        <v>3917</v>
      </c>
      <c r="M1037" s="153" t="s">
        <v>4472</v>
      </c>
      <c r="N1037" s="152" t="s">
        <v>3919</v>
      </c>
      <c r="P1037" s="152">
        <v>54.71895</v>
      </c>
      <c r="Q1037" s="152">
        <v>-163.98648</v>
      </c>
      <c r="R1037" s="152" t="s">
        <v>2949</v>
      </c>
      <c r="S1037" s="152" t="s">
        <v>2716</v>
      </c>
      <c r="T1037" s="152">
        <v>50.399835879999998</v>
      </c>
      <c r="U1037" s="152">
        <v>2.2261850139999999</v>
      </c>
      <c r="V1037" s="152">
        <v>15.21517656</v>
      </c>
      <c r="X1037" s="152">
        <v>12.72056873</v>
      </c>
      <c r="AA1037" s="152">
        <v>5.1985581969999997</v>
      </c>
      <c r="AB1037" s="152">
        <v>0.26813698000000002</v>
      </c>
      <c r="AC1037" s="152">
        <v>7.9550401969999998</v>
      </c>
      <c r="AD1037" s="152">
        <v>3.5335610040000001</v>
      </c>
      <c r="AE1037" s="152">
        <v>0.86392624900000003</v>
      </c>
      <c r="AF1037" s="152">
        <v>0.42415399599999998</v>
      </c>
      <c r="AJ1037" s="152">
        <v>2.2072737650000001</v>
      </c>
      <c r="AK1037" s="156">
        <f t="shared" si="16"/>
        <v>1.5788244810000001E-2</v>
      </c>
      <c r="AL1037" s="151">
        <v>157.8824481</v>
      </c>
      <c r="AN1037" s="151">
        <v>654.8249108</v>
      </c>
      <c r="AO1037" s="151">
        <v>708.33333000000005</v>
      </c>
      <c r="CP1037" s="152">
        <v>0.19</v>
      </c>
      <c r="DC1037" s="152">
        <v>37.139216670000003</v>
      </c>
      <c r="DF1037" s="152">
        <v>25.81560833</v>
      </c>
      <c r="DG1037" s="152">
        <v>36.566949999999999</v>
      </c>
      <c r="DH1037" s="152">
        <v>0.45520166699999998</v>
      </c>
      <c r="DM1037" s="152">
        <v>0.21093999999999999</v>
      </c>
      <c r="DO1037" s="154">
        <v>71.630147010000002</v>
      </c>
      <c r="ED1037" s="152">
        <v>49.31621415</v>
      </c>
      <c r="EE1037" s="152">
        <v>1.954455837</v>
      </c>
      <c r="EF1037" s="152">
        <v>17.683865770000001</v>
      </c>
      <c r="EH1037" s="152">
        <v>11.65329818</v>
      </c>
      <c r="EK1037" s="152">
        <v>0.20630875900000001</v>
      </c>
      <c r="EL1037" s="152">
        <v>5.4204610359999998</v>
      </c>
      <c r="EM1037" s="152">
        <v>9.3156847200000001</v>
      </c>
      <c r="EO1037" s="152">
        <v>3.1246343840000002</v>
      </c>
      <c r="EP1037" s="152">
        <v>0.67899480800000001</v>
      </c>
      <c r="EQ1037" s="152">
        <v>0.48608235100000002</v>
      </c>
      <c r="ES1037" s="152">
        <v>0.16</v>
      </c>
      <c r="FA1037" s="152">
        <v>8.2846840709999992</v>
      </c>
      <c r="FB1037" s="152">
        <v>1.104880871</v>
      </c>
      <c r="FD1037" s="152">
        <v>27.031621130000001</v>
      </c>
      <c r="FF1037" s="152">
        <v>260.48372540000003</v>
      </c>
      <c r="FG1037" s="152">
        <v>2.7604490030000002</v>
      </c>
      <c r="FI1037" s="152">
        <v>32.96459677</v>
      </c>
      <c r="FJ1037" s="152">
        <v>11.2589784</v>
      </c>
      <c r="FK1037" s="152">
        <v>69.067659919999997</v>
      </c>
      <c r="FL1037" s="152">
        <v>74.853362750000002</v>
      </c>
      <c r="FM1037" s="152">
        <v>17.425132349999998</v>
      </c>
      <c r="FP1037" s="152">
        <v>16.242317809999999</v>
      </c>
      <c r="FQ1037" s="152">
        <v>546.7604748</v>
      </c>
      <c r="FR1037" s="152">
        <v>33.077915969999999</v>
      </c>
      <c r="FS1037" s="152">
        <v>127.57164640000001</v>
      </c>
      <c r="FT1037" s="152">
        <v>6.2614443030000002</v>
      </c>
      <c r="FX1037" s="152">
        <v>0.73916377700000002</v>
      </c>
      <c r="FY1037" s="152">
        <v>365.27540979999998</v>
      </c>
      <c r="FZ1037" s="152">
        <v>13.217086999999999</v>
      </c>
      <c r="GA1037" s="152">
        <v>34.536327229999998</v>
      </c>
      <c r="GB1037" s="152">
        <v>5.2329845549999998</v>
      </c>
      <c r="GC1037" s="152">
        <v>24.56308104</v>
      </c>
      <c r="GD1037" s="152">
        <v>6.1869348090000003</v>
      </c>
      <c r="GE1037" s="152">
        <v>1.9198598179999999</v>
      </c>
      <c r="GF1037" s="152">
        <v>6.5777932640000003</v>
      </c>
      <c r="GG1037" s="152">
        <v>1.050974359</v>
      </c>
      <c r="GH1037" s="152">
        <v>6.0430643689999997</v>
      </c>
      <c r="GI1037" s="152">
        <v>1.224578527</v>
      </c>
      <c r="GJ1037" s="152">
        <v>3.330467901</v>
      </c>
      <c r="GL1037" s="152">
        <v>3.0596963210000001</v>
      </c>
      <c r="GM1037" s="152">
        <v>0.48152468599999998</v>
      </c>
      <c r="GN1037" s="152">
        <v>3.4615361849999999</v>
      </c>
      <c r="GO1037" s="152">
        <v>0.43672450699999998</v>
      </c>
      <c r="GR1037" s="152">
        <v>65.821392309999993</v>
      </c>
      <c r="GS1037" s="152">
        <v>3.7108396219999999</v>
      </c>
      <c r="GT1037" s="152">
        <v>1.6078092639999999</v>
      </c>
      <c r="GU1037" s="152">
        <v>0.72733810600000004</v>
      </c>
    </row>
    <row r="1038" spans="1:203">
      <c r="A1038" s="151">
        <v>6560</v>
      </c>
      <c r="B1038" s="152" t="s">
        <v>2859</v>
      </c>
      <c r="C1038" s="152" t="s">
        <v>2969</v>
      </c>
      <c r="D1038" s="152" t="s">
        <v>3916</v>
      </c>
      <c r="E1038" s="152" t="s">
        <v>2975</v>
      </c>
      <c r="F1038" s="152" t="s">
        <v>9484</v>
      </c>
      <c r="G1038" s="152" t="s">
        <v>9477</v>
      </c>
      <c r="H1038" s="151">
        <v>311360</v>
      </c>
      <c r="I1038" s="153" t="s">
        <v>3013</v>
      </c>
      <c r="L1038" s="153" t="s">
        <v>3917</v>
      </c>
      <c r="M1038" s="153" t="s">
        <v>3918</v>
      </c>
      <c r="N1038" s="152" t="s">
        <v>3919</v>
      </c>
      <c r="P1038" s="152">
        <v>54.71895</v>
      </c>
      <c r="Q1038" s="152">
        <v>-163.98648</v>
      </c>
      <c r="R1038" s="152" t="s">
        <v>2949</v>
      </c>
      <c r="S1038" s="152" t="s">
        <v>2716</v>
      </c>
      <c r="T1038" s="152">
        <v>48.69574334</v>
      </c>
      <c r="U1038" s="152">
        <v>2.1307502970000001</v>
      </c>
      <c r="V1038" s="152">
        <v>15.195644250000001</v>
      </c>
      <c r="X1038" s="152">
        <v>13.908162389999999</v>
      </c>
      <c r="AA1038" s="152">
        <v>4.702350128</v>
      </c>
      <c r="AB1038" s="152">
        <v>0.28118733699999998</v>
      </c>
      <c r="AC1038" s="152">
        <v>8.8919838470000006</v>
      </c>
      <c r="AD1038" s="152">
        <v>3.0561693779999999</v>
      </c>
      <c r="AE1038" s="152">
        <v>0.66414791399999995</v>
      </c>
      <c r="AF1038" s="152">
        <v>0.29908983500000003</v>
      </c>
      <c r="AJ1038" s="152">
        <v>2.5120381780000001</v>
      </c>
      <c r="AK1038" s="156">
        <f t="shared" si="16"/>
        <v>2.831466233E-2</v>
      </c>
      <c r="AL1038" s="151">
        <v>283.14662329999999</v>
      </c>
      <c r="AN1038" s="151">
        <v>1213.8654919999999</v>
      </c>
      <c r="AO1038" s="151">
        <v>680.1</v>
      </c>
      <c r="CP1038" s="152">
        <v>0.19</v>
      </c>
      <c r="DC1038" s="152">
        <v>37.432191670000002</v>
      </c>
      <c r="DF1038" s="152">
        <v>25.787238330000001</v>
      </c>
      <c r="DG1038" s="152">
        <v>36.02937833</v>
      </c>
      <c r="DH1038" s="152">
        <v>0.44685666699999999</v>
      </c>
      <c r="DM1038" s="152">
        <v>0.216945</v>
      </c>
      <c r="DO1038" s="154">
        <v>71.350262209999997</v>
      </c>
      <c r="ED1038" s="152">
        <v>49.31621415</v>
      </c>
      <c r="EE1038" s="152">
        <v>1.954455837</v>
      </c>
      <c r="EF1038" s="152">
        <v>17.683865770000001</v>
      </c>
      <c r="EH1038" s="152">
        <v>11.65329818</v>
      </c>
      <c r="EK1038" s="152">
        <v>0.20630875900000001</v>
      </c>
      <c r="EL1038" s="152">
        <v>5.4204610359999998</v>
      </c>
      <c r="EM1038" s="152">
        <v>9.3156847200000001</v>
      </c>
      <c r="EO1038" s="152">
        <v>3.1246343840000002</v>
      </c>
      <c r="EP1038" s="152">
        <v>0.67899480800000001</v>
      </c>
      <c r="EQ1038" s="152">
        <v>0.48608235100000002</v>
      </c>
      <c r="ES1038" s="152">
        <v>0.16</v>
      </c>
      <c r="FA1038" s="152">
        <v>8.2846840709999992</v>
      </c>
      <c r="FB1038" s="152">
        <v>1.104880871</v>
      </c>
      <c r="FD1038" s="152">
        <v>27.031621130000001</v>
      </c>
      <c r="FF1038" s="152">
        <v>260.48372540000003</v>
      </c>
      <c r="FG1038" s="152">
        <v>2.7604490030000002</v>
      </c>
      <c r="FI1038" s="152">
        <v>32.96459677</v>
      </c>
      <c r="FJ1038" s="152">
        <v>11.2589784</v>
      </c>
      <c r="FK1038" s="152">
        <v>69.067659919999997</v>
      </c>
      <c r="FL1038" s="152">
        <v>74.853362750000002</v>
      </c>
      <c r="FM1038" s="152">
        <v>17.425132349999998</v>
      </c>
      <c r="FP1038" s="152">
        <v>16.242317809999999</v>
      </c>
      <c r="FQ1038" s="152">
        <v>546.7604748</v>
      </c>
      <c r="FR1038" s="152">
        <v>33.077915969999999</v>
      </c>
      <c r="FS1038" s="152">
        <v>127.57164640000001</v>
      </c>
      <c r="FT1038" s="152">
        <v>6.2614443030000002</v>
      </c>
      <c r="FX1038" s="152">
        <v>0.73916377700000002</v>
      </c>
      <c r="FY1038" s="152">
        <v>365.27540979999998</v>
      </c>
      <c r="FZ1038" s="152">
        <v>13.217086999999999</v>
      </c>
      <c r="GA1038" s="152">
        <v>34.536327229999998</v>
      </c>
      <c r="GB1038" s="152">
        <v>5.2329845549999998</v>
      </c>
      <c r="GC1038" s="152">
        <v>24.56308104</v>
      </c>
      <c r="GD1038" s="152">
        <v>6.1869348090000003</v>
      </c>
      <c r="GE1038" s="152">
        <v>1.9198598179999999</v>
      </c>
      <c r="GF1038" s="152">
        <v>6.5777932640000003</v>
      </c>
      <c r="GG1038" s="152">
        <v>1.050974359</v>
      </c>
      <c r="GH1038" s="152">
        <v>6.0430643689999997</v>
      </c>
      <c r="GI1038" s="152">
        <v>1.224578527</v>
      </c>
      <c r="GJ1038" s="152">
        <v>3.330467901</v>
      </c>
      <c r="GL1038" s="152">
        <v>3.0596963210000001</v>
      </c>
      <c r="GM1038" s="152">
        <v>0.48152468599999998</v>
      </c>
      <c r="GN1038" s="152">
        <v>3.4615361849999999</v>
      </c>
      <c r="GO1038" s="152">
        <v>0.43672450699999998</v>
      </c>
      <c r="GR1038" s="152">
        <v>65.821392309999993</v>
      </c>
      <c r="GS1038" s="152">
        <v>3.7108396219999999</v>
      </c>
      <c r="GT1038" s="152">
        <v>1.6078092639999999</v>
      </c>
      <c r="GU1038" s="152">
        <v>0.72733810600000004</v>
      </c>
    </row>
    <row r="1039" spans="1:203">
      <c r="A1039" s="151">
        <v>6563</v>
      </c>
      <c r="B1039" s="152" t="s">
        <v>2859</v>
      </c>
      <c r="C1039" s="152" t="s">
        <v>2969</v>
      </c>
      <c r="D1039" s="152" t="s">
        <v>3916</v>
      </c>
      <c r="E1039" s="152" t="s">
        <v>2975</v>
      </c>
      <c r="F1039" s="152" t="s">
        <v>9485</v>
      </c>
      <c r="G1039" s="152" t="s">
        <v>9477</v>
      </c>
      <c r="H1039" s="151">
        <v>311360</v>
      </c>
      <c r="I1039" s="153" t="s">
        <v>3013</v>
      </c>
      <c r="L1039" s="153" t="s">
        <v>3917</v>
      </c>
      <c r="M1039" s="153" t="s">
        <v>4092</v>
      </c>
      <c r="N1039" s="152" t="s">
        <v>3919</v>
      </c>
      <c r="P1039" s="152">
        <v>54.71895</v>
      </c>
      <c r="Q1039" s="152">
        <v>-163.98648</v>
      </c>
      <c r="R1039" s="152" t="s">
        <v>2949</v>
      </c>
      <c r="S1039" s="152" t="s">
        <v>2716</v>
      </c>
      <c r="T1039" s="152">
        <v>49.18104271</v>
      </c>
      <c r="U1039" s="152">
        <v>2.1884757750000001</v>
      </c>
      <c r="V1039" s="152">
        <v>17.546445640000002</v>
      </c>
      <c r="X1039" s="152">
        <v>12.225198020000001</v>
      </c>
      <c r="AA1039" s="152">
        <v>4.757057444</v>
      </c>
      <c r="AB1039" s="152">
        <v>0.24121158300000001</v>
      </c>
      <c r="AC1039" s="152">
        <v>8.1130624400000002</v>
      </c>
      <c r="AD1039" s="152">
        <v>3.9450084589999999</v>
      </c>
      <c r="AE1039" s="152">
        <v>0.71995924</v>
      </c>
      <c r="AF1039" s="152">
        <v>0.28456777500000002</v>
      </c>
      <c r="AJ1039" s="152">
        <v>1.245355861</v>
      </c>
      <c r="AK1039" s="156">
        <f t="shared" si="16"/>
        <v>5.2893022799999998E-3</v>
      </c>
      <c r="AL1039" s="151">
        <v>52.893022799999997</v>
      </c>
      <c r="AN1039" s="151">
        <v>1129.7374380000001</v>
      </c>
      <c r="AO1039" s="151">
        <v>750.53332999999998</v>
      </c>
      <c r="CP1039" s="152">
        <v>0.19</v>
      </c>
      <c r="DC1039" s="152">
        <v>37.037816669999998</v>
      </c>
      <c r="DF1039" s="152">
        <v>23.986638330000002</v>
      </c>
      <c r="DG1039" s="152">
        <v>38.552908330000001</v>
      </c>
      <c r="DH1039" s="152">
        <v>0.38410333299999999</v>
      </c>
      <c r="DM1039" s="152">
        <v>0.17710166699999999</v>
      </c>
      <c r="DO1039" s="154">
        <v>74.126085799999998</v>
      </c>
      <c r="ED1039" s="152">
        <v>49.31621415</v>
      </c>
      <c r="EE1039" s="152">
        <v>1.954455837</v>
      </c>
      <c r="EF1039" s="152">
        <v>17.683865770000001</v>
      </c>
      <c r="EH1039" s="152">
        <v>11.65329818</v>
      </c>
      <c r="EK1039" s="152">
        <v>0.20630875900000001</v>
      </c>
      <c r="EL1039" s="152">
        <v>5.4204610359999998</v>
      </c>
      <c r="EM1039" s="152">
        <v>9.3156847200000001</v>
      </c>
      <c r="EO1039" s="152">
        <v>3.1246343840000002</v>
      </c>
      <c r="EP1039" s="152">
        <v>0.67899480800000001</v>
      </c>
      <c r="EQ1039" s="152">
        <v>0.48608235100000002</v>
      </c>
      <c r="ES1039" s="152">
        <v>0.16</v>
      </c>
      <c r="FA1039" s="152">
        <v>8.2846840709999992</v>
      </c>
      <c r="FB1039" s="152">
        <v>1.104880871</v>
      </c>
      <c r="FD1039" s="152">
        <v>27.031621130000001</v>
      </c>
      <c r="FF1039" s="152">
        <v>260.48372540000003</v>
      </c>
      <c r="FG1039" s="152">
        <v>2.7604490030000002</v>
      </c>
      <c r="FI1039" s="152">
        <v>32.96459677</v>
      </c>
      <c r="FJ1039" s="152">
        <v>11.2589784</v>
      </c>
      <c r="FK1039" s="152">
        <v>69.067659919999997</v>
      </c>
      <c r="FL1039" s="152">
        <v>74.853362750000002</v>
      </c>
      <c r="FM1039" s="152">
        <v>17.425132349999998</v>
      </c>
      <c r="FP1039" s="152">
        <v>16.242317809999999</v>
      </c>
      <c r="FQ1039" s="152">
        <v>546.7604748</v>
      </c>
      <c r="FR1039" s="152">
        <v>33.077915969999999</v>
      </c>
      <c r="FS1039" s="152">
        <v>127.57164640000001</v>
      </c>
      <c r="FT1039" s="152">
        <v>6.2614443030000002</v>
      </c>
      <c r="FX1039" s="152">
        <v>0.73916377700000002</v>
      </c>
      <c r="FY1039" s="152">
        <v>365.27540979999998</v>
      </c>
      <c r="FZ1039" s="152">
        <v>13.217086999999999</v>
      </c>
      <c r="GA1039" s="152">
        <v>34.536327229999998</v>
      </c>
      <c r="GB1039" s="152">
        <v>5.2329845549999998</v>
      </c>
      <c r="GC1039" s="152">
        <v>24.56308104</v>
      </c>
      <c r="GD1039" s="152">
        <v>6.1869348090000003</v>
      </c>
      <c r="GE1039" s="152">
        <v>1.9198598179999999</v>
      </c>
      <c r="GF1039" s="152">
        <v>6.5777932640000003</v>
      </c>
      <c r="GG1039" s="152">
        <v>1.050974359</v>
      </c>
      <c r="GH1039" s="152">
        <v>6.0430643689999997</v>
      </c>
      <c r="GI1039" s="152">
        <v>1.224578527</v>
      </c>
      <c r="GJ1039" s="152">
        <v>3.330467901</v>
      </c>
      <c r="GL1039" s="152">
        <v>3.0596963210000001</v>
      </c>
      <c r="GM1039" s="152">
        <v>0.48152468599999998</v>
      </c>
      <c r="GN1039" s="152">
        <v>3.4615361849999999</v>
      </c>
      <c r="GO1039" s="152">
        <v>0.43672450699999998</v>
      </c>
      <c r="GR1039" s="152">
        <v>65.821392309999993</v>
      </c>
      <c r="GS1039" s="152">
        <v>3.7108396219999999</v>
      </c>
      <c r="GT1039" s="152">
        <v>1.6078092639999999</v>
      </c>
      <c r="GU1039" s="152">
        <v>0.72733810600000004</v>
      </c>
    </row>
    <row r="1040" spans="1:203">
      <c r="A1040" s="151">
        <v>6571</v>
      </c>
      <c r="B1040" s="152" t="s">
        <v>2859</v>
      </c>
      <c r="C1040" s="152" t="s">
        <v>2969</v>
      </c>
      <c r="D1040" s="152" t="s">
        <v>3916</v>
      </c>
      <c r="E1040" s="152" t="s">
        <v>2975</v>
      </c>
      <c r="F1040" s="152" t="s">
        <v>9486</v>
      </c>
      <c r="G1040" s="152" t="s">
        <v>9477</v>
      </c>
      <c r="H1040" s="151">
        <v>311360</v>
      </c>
      <c r="I1040" s="153" t="s">
        <v>3013</v>
      </c>
      <c r="L1040" s="153" t="s">
        <v>3917</v>
      </c>
      <c r="M1040" s="153" t="s">
        <v>4515</v>
      </c>
      <c r="N1040" s="152" t="s">
        <v>3919</v>
      </c>
      <c r="P1040" s="152">
        <v>54.71895</v>
      </c>
      <c r="Q1040" s="152">
        <v>-163.98648</v>
      </c>
      <c r="R1040" s="152" t="s">
        <v>2949</v>
      </c>
      <c r="S1040" s="152" t="s">
        <v>2716</v>
      </c>
      <c r="T1040" s="152">
        <v>50.541798499999999</v>
      </c>
      <c r="U1040" s="152">
        <v>2.000968286</v>
      </c>
      <c r="V1040" s="152">
        <v>15.503142349999999</v>
      </c>
      <c r="X1040" s="152">
        <v>11.734741380000001</v>
      </c>
      <c r="AA1040" s="152">
        <v>5.9781255919999996</v>
      </c>
      <c r="AB1040" s="152">
        <v>0.213878387</v>
      </c>
      <c r="AC1040" s="152">
        <v>7.2297213730000003</v>
      </c>
      <c r="AD1040" s="152">
        <v>3.8014057800000001</v>
      </c>
      <c r="AE1040" s="152">
        <v>0.86148956200000004</v>
      </c>
      <c r="AF1040" s="152">
        <v>0.34976713500000001</v>
      </c>
      <c r="AJ1040" s="152">
        <v>1.9741932090000001</v>
      </c>
      <c r="AK1040" s="156">
        <f t="shared" si="16"/>
        <v>1.653118143E-2</v>
      </c>
      <c r="AL1040" s="151">
        <v>165.31181430000001</v>
      </c>
      <c r="AN1040" s="151">
        <v>691.83041990000004</v>
      </c>
      <c r="AO1040" s="151">
        <v>748.33333000000005</v>
      </c>
      <c r="AQ1040" s="152">
        <v>6.6857876100000002</v>
      </c>
      <c r="AR1040" s="152">
        <v>0.55365493600000004</v>
      </c>
      <c r="AS1040" s="152">
        <v>14.06776221</v>
      </c>
      <c r="AW1040" s="152">
        <v>26.318338090000001</v>
      </c>
      <c r="AY1040" s="151">
        <v>176.42584020000001</v>
      </c>
      <c r="AZ1040" s="152">
        <v>5.1363631740000004</v>
      </c>
      <c r="BA1040" s="152">
        <v>27.56261542</v>
      </c>
      <c r="BB1040" s="152">
        <v>9.5093428479999993</v>
      </c>
      <c r="BC1040" s="152">
        <v>68.370953349999994</v>
      </c>
      <c r="BD1040" s="152">
        <v>91.892358830000006</v>
      </c>
      <c r="BE1040" s="152">
        <v>19.360358290000001</v>
      </c>
      <c r="BG1040" s="152">
        <v>18.766981049999998</v>
      </c>
      <c r="BH1040" s="152">
        <v>460.71188510000002</v>
      </c>
      <c r="BI1040" s="152">
        <v>30.027076539999999</v>
      </c>
      <c r="BJ1040" s="152">
        <v>156.9753407</v>
      </c>
      <c r="BK1040" s="152">
        <v>6.8287386520000002</v>
      </c>
      <c r="BN1040" s="152">
        <v>0.84183628600000004</v>
      </c>
      <c r="BO1040" s="152">
        <v>373.30329970000003</v>
      </c>
      <c r="BP1040" s="152">
        <v>15.64094538</v>
      </c>
      <c r="BQ1040" s="152">
        <v>34.017500830000003</v>
      </c>
      <c r="BR1040" s="152">
        <v>5.8577450820000001</v>
      </c>
      <c r="BS1040" s="152">
        <v>25.752728170000001</v>
      </c>
      <c r="BT1040" s="152">
        <v>8.6433439950000004</v>
      </c>
      <c r="BU1040" s="152">
        <v>1.9343029119999999</v>
      </c>
      <c r="BV1040" s="152">
        <v>6.2507607089999997</v>
      </c>
      <c r="BW1040" s="152">
        <v>1.0189937950000001</v>
      </c>
      <c r="BX1040" s="152">
        <v>5.1952055369999997</v>
      </c>
      <c r="BY1040" s="152">
        <v>1.2366688050000001</v>
      </c>
      <c r="BZ1040" s="152">
        <v>3.2669424720000002</v>
      </c>
      <c r="CB1040" s="152">
        <v>2.0661461349999999</v>
      </c>
      <c r="CC1040" s="152">
        <v>0.40497797600000002</v>
      </c>
      <c r="CD1040" s="152">
        <v>4.047275838</v>
      </c>
      <c r="CE1040" s="152">
        <v>0.30839414900000001</v>
      </c>
      <c r="CH1040" s="152">
        <v>4.3140149189999999</v>
      </c>
      <c r="CJ1040" s="152">
        <v>1.7516460229999999</v>
      </c>
      <c r="CK1040" s="152">
        <v>0.77674828299999998</v>
      </c>
      <c r="CP1040" s="152">
        <v>0.19</v>
      </c>
      <c r="DC1040" s="152">
        <v>37.708866669999999</v>
      </c>
      <c r="DF1040" s="152">
        <v>23.573766670000001</v>
      </c>
      <c r="DG1040" s="152">
        <v>37.381</v>
      </c>
      <c r="DH1040" s="152">
        <v>0.38046666699999998</v>
      </c>
      <c r="DM1040" s="152">
        <v>0.18179999999999999</v>
      </c>
      <c r="DO1040" s="154">
        <v>73.866887370000001</v>
      </c>
      <c r="ED1040" s="152">
        <v>49.31621415</v>
      </c>
      <c r="EE1040" s="152">
        <v>1.954455837</v>
      </c>
      <c r="EF1040" s="152">
        <v>17.683865770000001</v>
      </c>
      <c r="EH1040" s="152">
        <v>11.65329818</v>
      </c>
      <c r="EK1040" s="152">
        <v>0.20630875900000001</v>
      </c>
      <c r="EL1040" s="152">
        <v>5.4204610359999998</v>
      </c>
      <c r="EM1040" s="152">
        <v>9.3156847200000001</v>
      </c>
      <c r="EO1040" s="152">
        <v>3.1246343840000002</v>
      </c>
      <c r="EP1040" s="152">
        <v>0.67899480800000001</v>
      </c>
      <c r="EQ1040" s="152">
        <v>0.48608235100000002</v>
      </c>
      <c r="ES1040" s="152">
        <v>0.16</v>
      </c>
      <c r="FA1040" s="152">
        <v>8.2846840709999992</v>
      </c>
      <c r="FB1040" s="152">
        <v>1.104880871</v>
      </c>
      <c r="FD1040" s="152">
        <v>27.031621130000001</v>
      </c>
      <c r="FF1040" s="152">
        <v>260.48372540000003</v>
      </c>
      <c r="FG1040" s="152">
        <v>2.7604490030000002</v>
      </c>
      <c r="FI1040" s="152">
        <v>32.96459677</v>
      </c>
      <c r="FJ1040" s="152">
        <v>11.2589784</v>
      </c>
      <c r="FK1040" s="152">
        <v>69.067659919999997</v>
      </c>
      <c r="FL1040" s="152">
        <v>74.853362750000002</v>
      </c>
      <c r="FM1040" s="152">
        <v>17.425132349999998</v>
      </c>
      <c r="FP1040" s="152">
        <v>16.242317809999999</v>
      </c>
      <c r="FQ1040" s="152">
        <v>546.7604748</v>
      </c>
      <c r="FR1040" s="152">
        <v>33.077915969999999</v>
      </c>
      <c r="FS1040" s="152">
        <v>127.57164640000001</v>
      </c>
      <c r="FT1040" s="152">
        <v>6.2614443030000002</v>
      </c>
      <c r="FX1040" s="152">
        <v>0.73916377700000002</v>
      </c>
      <c r="FY1040" s="152">
        <v>365.27540979999998</v>
      </c>
      <c r="FZ1040" s="152">
        <v>13.217086999999999</v>
      </c>
      <c r="GA1040" s="152">
        <v>34.536327229999998</v>
      </c>
      <c r="GB1040" s="152">
        <v>5.2329845549999998</v>
      </c>
      <c r="GC1040" s="152">
        <v>24.56308104</v>
      </c>
      <c r="GD1040" s="152">
        <v>6.1869348090000003</v>
      </c>
      <c r="GE1040" s="152">
        <v>1.9198598179999999</v>
      </c>
      <c r="GF1040" s="152">
        <v>6.5777932640000003</v>
      </c>
      <c r="GG1040" s="152">
        <v>1.050974359</v>
      </c>
      <c r="GH1040" s="152">
        <v>6.0430643689999997</v>
      </c>
      <c r="GI1040" s="152">
        <v>1.224578527</v>
      </c>
      <c r="GJ1040" s="152">
        <v>3.330467901</v>
      </c>
      <c r="GL1040" s="152">
        <v>3.0596963210000001</v>
      </c>
      <c r="GM1040" s="152">
        <v>0.48152468599999998</v>
      </c>
      <c r="GN1040" s="152">
        <v>3.4615361849999999</v>
      </c>
      <c r="GO1040" s="152">
        <v>0.43672450699999998</v>
      </c>
      <c r="GR1040" s="152">
        <v>65.821392309999993</v>
      </c>
      <c r="GS1040" s="152">
        <v>3.7108396219999999</v>
      </c>
      <c r="GT1040" s="152">
        <v>1.6078092639999999</v>
      </c>
      <c r="GU1040" s="152">
        <v>0.72733810600000004</v>
      </c>
    </row>
    <row r="1041" spans="1:203">
      <c r="A1041" s="151">
        <v>6648</v>
      </c>
      <c r="B1041" s="152" t="s">
        <v>2859</v>
      </c>
      <c r="C1041" s="152" t="s">
        <v>2877</v>
      </c>
      <c r="D1041" s="152" t="s">
        <v>2878</v>
      </c>
      <c r="E1041" s="152" t="s">
        <v>3752</v>
      </c>
      <c r="F1041" s="152" t="s">
        <v>9487</v>
      </c>
      <c r="H1041" s="151">
        <v>284140</v>
      </c>
      <c r="L1041" s="153" t="s">
        <v>3753</v>
      </c>
      <c r="M1041" s="153" t="s">
        <v>4361</v>
      </c>
      <c r="N1041" s="152" t="s">
        <v>3755</v>
      </c>
      <c r="P1041" s="152">
        <v>20.546582999999998</v>
      </c>
      <c r="Q1041" s="152">
        <v>144.89708300000001</v>
      </c>
      <c r="R1041" s="152" t="s">
        <v>3756</v>
      </c>
      <c r="S1041" s="152" t="s">
        <v>2716</v>
      </c>
      <c r="T1041" s="152">
        <v>50.058</v>
      </c>
      <c r="U1041" s="152">
        <v>1.2549999999999999</v>
      </c>
      <c r="V1041" s="152">
        <v>14.585000000000001</v>
      </c>
      <c r="X1041" s="152">
        <v>16.277000000000001</v>
      </c>
      <c r="AA1041" s="152">
        <v>3.593</v>
      </c>
      <c r="AB1041" s="152">
        <v>0.29899999999999999</v>
      </c>
      <c r="AC1041" s="152">
        <v>9.4009999999999998</v>
      </c>
      <c r="AD1041" s="152">
        <v>2.633</v>
      </c>
      <c r="AE1041" s="152">
        <v>0.59899999999999998</v>
      </c>
      <c r="AF1041" s="152">
        <v>0.156</v>
      </c>
      <c r="AI1041" s="152">
        <v>99.115697499999996</v>
      </c>
      <c r="AJ1041" s="152">
        <v>0.25795629799999997</v>
      </c>
      <c r="AK1041" s="156">
        <f t="shared" si="16"/>
        <v>4.2832581000000002E-2</v>
      </c>
      <c r="AL1041" s="151">
        <v>428.32580999999999</v>
      </c>
      <c r="AM1041" s="151">
        <v>368.84899999999999</v>
      </c>
      <c r="AN1041" s="151">
        <v>2281.0636800000002</v>
      </c>
      <c r="AO1041" s="151">
        <v>626.96353999999997</v>
      </c>
      <c r="AQ1041" s="152">
        <v>13.21724498</v>
      </c>
      <c r="AR1041" s="152">
        <v>0.40276557099999999</v>
      </c>
      <c r="AS1041" s="152">
        <v>28.140585430000002</v>
      </c>
      <c r="AU1041" s="151">
        <v>6515.2865140000004</v>
      </c>
      <c r="AV1041" s="152">
        <v>7683.5625490000002</v>
      </c>
      <c r="AW1041" s="152">
        <v>74.185019890000007</v>
      </c>
      <c r="AX1041" s="151">
        <v>6500.107481</v>
      </c>
      <c r="AZ1041" s="152">
        <v>54.606892100000003</v>
      </c>
      <c r="BG1041" s="152">
        <v>11.834050550000001</v>
      </c>
      <c r="BH1041" s="152">
        <v>236.59150159999999</v>
      </c>
      <c r="BI1041" s="152">
        <v>23.646723999999999</v>
      </c>
      <c r="BK1041" s="152">
        <v>1.2448930279999999</v>
      </c>
      <c r="BO1041" s="152">
        <v>199.8301079</v>
      </c>
      <c r="BP1041" s="152">
        <v>14.286228449999999</v>
      </c>
      <c r="BQ1041" s="152">
        <v>30.31649535</v>
      </c>
      <c r="BR1041" s="152">
        <v>3.6462301159999999</v>
      </c>
      <c r="BS1041" s="152">
        <v>11.30100783</v>
      </c>
      <c r="BT1041" s="152">
        <v>3.0052393319999999</v>
      </c>
      <c r="BU1041" s="152">
        <v>1.2059559989999999</v>
      </c>
      <c r="BV1041" s="152">
        <v>3.570248876</v>
      </c>
      <c r="BX1041" s="152">
        <v>4.4932145749999997</v>
      </c>
      <c r="BZ1041" s="152">
        <v>3.4179474619999999</v>
      </c>
      <c r="CB1041" s="152">
        <v>3.062803578</v>
      </c>
      <c r="CD1041" s="152">
        <v>9.1848897350000005</v>
      </c>
      <c r="DC1041" s="152">
        <v>38.235999999999997</v>
      </c>
      <c r="DF1041" s="152">
        <v>24.59333333</v>
      </c>
      <c r="DG1041" s="152">
        <v>37.993666670000003</v>
      </c>
      <c r="DJ1041" s="152">
        <v>5.8000000000000003E-2</v>
      </c>
      <c r="DM1041" s="152">
        <v>0.248</v>
      </c>
      <c r="DO1041" s="154">
        <v>73.364069400000005</v>
      </c>
      <c r="ED1041" s="152">
        <v>55.64173667</v>
      </c>
      <c r="EE1041" s="152">
        <v>0.81902222899999999</v>
      </c>
      <c r="EF1041" s="152">
        <v>17.64483581</v>
      </c>
      <c r="EH1041" s="152">
        <v>9.4534973989999997</v>
      </c>
      <c r="EJ1041" s="152">
        <v>10.505671660000001</v>
      </c>
      <c r="EK1041" s="152">
        <v>0.20947839700000001</v>
      </c>
      <c r="EL1041" s="152">
        <v>2.800282524</v>
      </c>
      <c r="EM1041" s="152">
        <v>8.7168965969999999</v>
      </c>
      <c r="EO1041" s="152">
        <v>3.2479279480000001</v>
      </c>
      <c r="EP1041" s="152">
        <v>0.88570554599999995</v>
      </c>
      <c r="EQ1041" s="152">
        <v>0.157796248</v>
      </c>
      <c r="ES1041" s="152">
        <v>-0.16019223099999999</v>
      </c>
      <c r="FA1041" s="152">
        <v>9.5151207810000002</v>
      </c>
      <c r="FB1041" s="152">
        <v>0.68332077599999996</v>
      </c>
      <c r="FD1041" s="152">
        <v>32.59253597</v>
      </c>
      <c r="FF1041" s="152">
        <v>248.7564165</v>
      </c>
      <c r="FI1041" s="152">
        <v>25.053385160000001</v>
      </c>
      <c r="FK1041" s="152">
        <v>160.9344753</v>
      </c>
      <c r="FL1041" s="152">
        <v>118.34444999999999</v>
      </c>
      <c r="FM1041" s="152">
        <v>16.526803820000001</v>
      </c>
      <c r="FP1041" s="152">
        <v>16.51911394</v>
      </c>
      <c r="FQ1041" s="152">
        <v>372.52226380000002</v>
      </c>
      <c r="FR1041" s="152">
        <v>28.686496909999999</v>
      </c>
      <c r="FS1041" s="152">
        <v>73.953050439999998</v>
      </c>
      <c r="FT1041" s="152">
        <v>2.121056598</v>
      </c>
      <c r="FX1041" s="152">
        <v>0.51522246000000005</v>
      </c>
      <c r="FY1041" s="152">
        <v>333.25127120000002</v>
      </c>
      <c r="FZ1041" s="152">
        <v>9.0671186899999991</v>
      </c>
      <c r="GA1041" s="152">
        <v>20.30849298</v>
      </c>
      <c r="GB1041" s="152">
        <v>2.8461261840000001</v>
      </c>
      <c r="GC1041" s="152">
        <v>12.89665222</v>
      </c>
      <c r="GD1041" s="152">
        <v>3.4708014089999999</v>
      </c>
      <c r="GE1041" s="152">
        <v>1.213206751</v>
      </c>
      <c r="GF1041" s="152">
        <v>4.2647995630000004</v>
      </c>
      <c r="GG1041" s="152">
        <v>0.74502723999999998</v>
      </c>
      <c r="GH1041" s="152">
        <v>4.8200952839999998</v>
      </c>
      <c r="GI1041" s="152">
        <v>1.04409134</v>
      </c>
      <c r="GJ1041" s="152">
        <v>2.9493302149999998</v>
      </c>
      <c r="GL1041" s="152">
        <v>2.9649094840000001</v>
      </c>
      <c r="GM1041" s="152">
        <v>0.46903202900000002</v>
      </c>
      <c r="GN1041" s="152">
        <v>2.1698880229999999</v>
      </c>
      <c r="GO1041" s="152">
        <v>0.136888281</v>
      </c>
      <c r="GS1041" s="152">
        <v>3.2407830839999998</v>
      </c>
      <c r="GT1041" s="152">
        <v>1.5284356530000001</v>
      </c>
      <c r="GU1041" s="152">
        <v>0.50000089000000003</v>
      </c>
    </row>
    <row r="1042" spans="1:203">
      <c r="A1042" s="151">
        <v>6649</v>
      </c>
      <c r="B1042" s="152" t="s">
        <v>2859</v>
      </c>
      <c r="C1042" s="152" t="s">
        <v>2877</v>
      </c>
      <c r="D1042" s="152" t="s">
        <v>2878</v>
      </c>
      <c r="E1042" s="152" t="s">
        <v>3752</v>
      </c>
      <c r="F1042" s="152" t="s">
        <v>9488</v>
      </c>
      <c r="H1042" s="151">
        <v>284140</v>
      </c>
      <c r="L1042" s="153" t="s">
        <v>3753</v>
      </c>
      <c r="M1042" s="153" t="s">
        <v>3754</v>
      </c>
      <c r="N1042" s="152" t="s">
        <v>3755</v>
      </c>
      <c r="P1042" s="152">
        <v>20.546582999999998</v>
      </c>
      <c r="Q1042" s="152">
        <v>144.89708300000001</v>
      </c>
      <c r="R1042" s="152" t="s">
        <v>3756</v>
      </c>
      <c r="S1042" s="152" t="s">
        <v>2716</v>
      </c>
      <c r="T1042" s="152">
        <v>48.195999999999998</v>
      </c>
      <c r="U1042" s="152">
        <v>0.86099999999999999</v>
      </c>
      <c r="V1042" s="152">
        <v>12.91</v>
      </c>
      <c r="X1042" s="152">
        <v>17.829000000000001</v>
      </c>
      <c r="AA1042" s="152">
        <v>6.3940000000000001</v>
      </c>
      <c r="AB1042" s="152">
        <v>0.34899999999999998</v>
      </c>
      <c r="AC1042" s="152">
        <v>7.8689999999999998</v>
      </c>
      <c r="AD1042" s="152">
        <v>2.0910000000000002</v>
      </c>
      <c r="AE1042" s="152">
        <v>0.45800000000000002</v>
      </c>
      <c r="AF1042" s="152">
        <v>0.114</v>
      </c>
      <c r="AI1042" s="152">
        <v>97.49237196</v>
      </c>
      <c r="AJ1042" s="152">
        <v>1.597063785</v>
      </c>
      <c r="AK1042" s="156">
        <f t="shared" si="16"/>
        <v>6.9753759239999996E-3</v>
      </c>
      <c r="AL1042" s="151">
        <v>69.753759239999994</v>
      </c>
      <c r="AM1042" s="151">
        <v>271.71319999999997</v>
      </c>
      <c r="AN1042" s="151">
        <v>947.71328000000005</v>
      </c>
      <c r="AO1042" s="151">
        <v>1045.7346199999999</v>
      </c>
      <c r="CU1042" s="152">
        <v>91</v>
      </c>
      <c r="DC1042" s="152">
        <v>37.384666670000001</v>
      </c>
      <c r="DF1042" s="152">
        <v>28.86566667</v>
      </c>
      <c r="DG1042" s="152">
        <v>34.754333330000001</v>
      </c>
      <c r="DJ1042" s="152">
        <v>1.6333332999999998E-2</v>
      </c>
      <c r="DM1042" s="152">
        <v>0.182666667</v>
      </c>
      <c r="DO1042" s="154">
        <v>68.219564399999996</v>
      </c>
      <c r="ED1042" s="152">
        <v>55.64173667</v>
      </c>
      <c r="EE1042" s="152">
        <v>0.81902222899999999</v>
      </c>
      <c r="EF1042" s="152">
        <v>17.64483581</v>
      </c>
      <c r="EH1042" s="152">
        <v>9.4534973989999997</v>
      </c>
      <c r="EJ1042" s="152">
        <v>10.505671660000001</v>
      </c>
      <c r="EK1042" s="152">
        <v>0.20947839700000001</v>
      </c>
      <c r="EL1042" s="152">
        <v>2.800282524</v>
      </c>
      <c r="EM1042" s="152">
        <v>8.7168965969999999</v>
      </c>
      <c r="EO1042" s="152">
        <v>3.2479279480000001</v>
      </c>
      <c r="EP1042" s="152">
        <v>0.88570554599999995</v>
      </c>
      <c r="EQ1042" s="152">
        <v>0.157796248</v>
      </c>
      <c r="ES1042" s="152">
        <v>-0.16019223099999999</v>
      </c>
      <c r="FA1042" s="152">
        <v>9.5151207810000002</v>
      </c>
      <c r="FB1042" s="152">
        <v>0.68332077599999996</v>
      </c>
      <c r="FD1042" s="152">
        <v>32.59253597</v>
      </c>
      <c r="FF1042" s="152">
        <v>248.7564165</v>
      </c>
      <c r="FI1042" s="152">
        <v>25.053385160000001</v>
      </c>
      <c r="FK1042" s="152">
        <v>160.9344753</v>
      </c>
      <c r="FL1042" s="152">
        <v>118.34444999999999</v>
      </c>
      <c r="FM1042" s="152">
        <v>16.526803820000001</v>
      </c>
      <c r="FP1042" s="152">
        <v>16.51911394</v>
      </c>
      <c r="FQ1042" s="152">
        <v>372.52226380000002</v>
      </c>
      <c r="FR1042" s="152">
        <v>28.686496909999999</v>
      </c>
      <c r="FS1042" s="152">
        <v>73.953050439999998</v>
      </c>
      <c r="FT1042" s="152">
        <v>2.121056598</v>
      </c>
      <c r="FX1042" s="152">
        <v>0.51522246000000005</v>
      </c>
      <c r="FY1042" s="152">
        <v>333.25127120000002</v>
      </c>
      <c r="FZ1042" s="152">
        <v>9.0671186899999991</v>
      </c>
      <c r="GA1042" s="152">
        <v>20.30849298</v>
      </c>
      <c r="GB1042" s="152">
        <v>2.8461261840000001</v>
      </c>
      <c r="GC1042" s="152">
        <v>12.89665222</v>
      </c>
      <c r="GD1042" s="152">
        <v>3.4708014089999999</v>
      </c>
      <c r="GE1042" s="152">
        <v>1.213206751</v>
      </c>
      <c r="GF1042" s="152">
        <v>4.2647995630000004</v>
      </c>
      <c r="GG1042" s="152">
        <v>0.74502723999999998</v>
      </c>
      <c r="GH1042" s="152">
        <v>4.8200952839999998</v>
      </c>
      <c r="GI1042" s="152">
        <v>1.04409134</v>
      </c>
      <c r="GJ1042" s="152">
        <v>2.9493302149999998</v>
      </c>
      <c r="GL1042" s="152">
        <v>2.9649094840000001</v>
      </c>
      <c r="GM1042" s="152">
        <v>0.46903202900000002</v>
      </c>
      <c r="GN1042" s="152">
        <v>2.1698880229999999</v>
      </c>
      <c r="GO1042" s="152">
        <v>0.136888281</v>
      </c>
      <c r="GS1042" s="152">
        <v>3.2407830839999998</v>
      </c>
      <c r="GT1042" s="152">
        <v>1.5284356530000001</v>
      </c>
      <c r="GU1042" s="152">
        <v>0.50000089000000003</v>
      </c>
    </row>
    <row r="1043" spans="1:203">
      <c r="A1043" s="151">
        <v>6650</v>
      </c>
      <c r="B1043" s="152" t="s">
        <v>2859</v>
      </c>
      <c r="C1043" s="152" t="s">
        <v>2877</v>
      </c>
      <c r="D1043" s="152" t="s">
        <v>2878</v>
      </c>
      <c r="E1043" s="152" t="s">
        <v>3752</v>
      </c>
      <c r="F1043" s="152" t="s">
        <v>9489</v>
      </c>
      <c r="H1043" s="151">
        <v>284140</v>
      </c>
      <c r="L1043" s="153" t="s">
        <v>3753</v>
      </c>
      <c r="M1043" s="153" t="s">
        <v>4216</v>
      </c>
      <c r="N1043" s="152" t="s">
        <v>3755</v>
      </c>
      <c r="P1043" s="152">
        <v>20.546582999999998</v>
      </c>
      <c r="Q1043" s="152">
        <v>144.89708300000001</v>
      </c>
      <c r="R1043" s="152" t="s">
        <v>3756</v>
      </c>
      <c r="S1043" s="152" t="s">
        <v>2716</v>
      </c>
      <c r="T1043" s="152">
        <v>49.637999999999998</v>
      </c>
      <c r="U1043" s="152">
        <v>0.67200000000000004</v>
      </c>
      <c r="V1043" s="152">
        <v>13.776</v>
      </c>
      <c r="X1043" s="152">
        <v>18.213000000000001</v>
      </c>
      <c r="AA1043" s="152">
        <v>6.5960000000000001</v>
      </c>
      <c r="AB1043" s="152">
        <v>0.34300000000000003</v>
      </c>
      <c r="AC1043" s="152">
        <v>8.1319999999999997</v>
      </c>
      <c r="AD1043" s="152">
        <v>2.5089999999999999</v>
      </c>
      <c r="AE1043" s="152">
        <v>0.45200000000000001</v>
      </c>
      <c r="AF1043" s="152">
        <v>0.121</v>
      </c>
      <c r="AI1043" s="152">
        <v>100.8300275</v>
      </c>
      <c r="AJ1043" s="152">
        <v>1.095167196</v>
      </c>
      <c r="AK1043" s="156">
        <f t="shared" si="16"/>
        <v>3.0655871000000003E-3</v>
      </c>
      <c r="AL1043" s="151">
        <v>30.655871000000001</v>
      </c>
      <c r="AM1043" s="151">
        <v>280.0582</v>
      </c>
      <c r="AN1043" s="151">
        <v>955.75936000000002</v>
      </c>
      <c r="AO1043" s="151">
        <v>1056.47234</v>
      </c>
      <c r="DC1043" s="152">
        <v>37.384666670000001</v>
      </c>
      <c r="DF1043" s="152">
        <v>28.86566667</v>
      </c>
      <c r="DG1043" s="152">
        <v>34.754333330000001</v>
      </c>
      <c r="DJ1043" s="152">
        <v>1.6333332999999998E-2</v>
      </c>
      <c r="DM1043" s="152">
        <v>0.182666667</v>
      </c>
      <c r="DO1043" s="154">
        <v>68.219564399999996</v>
      </c>
      <c r="ED1043" s="152">
        <v>55.64173667</v>
      </c>
      <c r="EE1043" s="152">
        <v>0.81902222899999999</v>
      </c>
      <c r="EF1043" s="152">
        <v>17.64483581</v>
      </c>
      <c r="EH1043" s="152">
        <v>9.4534973989999997</v>
      </c>
      <c r="EJ1043" s="152">
        <v>10.505671660000001</v>
      </c>
      <c r="EK1043" s="152">
        <v>0.20947839700000001</v>
      </c>
      <c r="EL1043" s="152">
        <v>2.800282524</v>
      </c>
      <c r="EM1043" s="152">
        <v>8.7168965969999999</v>
      </c>
      <c r="EO1043" s="152">
        <v>3.2479279480000001</v>
      </c>
      <c r="EP1043" s="152">
        <v>0.88570554599999995</v>
      </c>
      <c r="EQ1043" s="152">
        <v>0.157796248</v>
      </c>
      <c r="ES1043" s="152">
        <v>-0.16019223099999999</v>
      </c>
      <c r="FA1043" s="152">
        <v>9.5151207810000002</v>
      </c>
      <c r="FB1043" s="152">
        <v>0.68332077599999996</v>
      </c>
      <c r="FD1043" s="152">
        <v>32.59253597</v>
      </c>
      <c r="FF1043" s="152">
        <v>248.7564165</v>
      </c>
      <c r="FI1043" s="152">
        <v>25.053385160000001</v>
      </c>
      <c r="FK1043" s="152">
        <v>160.9344753</v>
      </c>
      <c r="FL1043" s="152">
        <v>118.34444999999999</v>
      </c>
      <c r="FM1043" s="152">
        <v>16.526803820000001</v>
      </c>
      <c r="FP1043" s="152">
        <v>16.51911394</v>
      </c>
      <c r="FQ1043" s="152">
        <v>372.52226380000002</v>
      </c>
      <c r="FR1043" s="152">
        <v>28.686496909999999</v>
      </c>
      <c r="FS1043" s="152">
        <v>73.953050439999998</v>
      </c>
      <c r="FT1043" s="152">
        <v>2.121056598</v>
      </c>
      <c r="FX1043" s="152">
        <v>0.51522246000000005</v>
      </c>
      <c r="FY1043" s="152">
        <v>333.25127120000002</v>
      </c>
      <c r="FZ1043" s="152">
        <v>9.0671186899999991</v>
      </c>
      <c r="GA1043" s="152">
        <v>20.30849298</v>
      </c>
      <c r="GB1043" s="152">
        <v>2.8461261840000001</v>
      </c>
      <c r="GC1043" s="152">
        <v>12.89665222</v>
      </c>
      <c r="GD1043" s="152">
        <v>3.4708014089999999</v>
      </c>
      <c r="GE1043" s="152">
        <v>1.213206751</v>
      </c>
      <c r="GF1043" s="152">
        <v>4.2647995630000004</v>
      </c>
      <c r="GG1043" s="152">
        <v>0.74502723999999998</v>
      </c>
      <c r="GH1043" s="152">
        <v>4.8200952839999998</v>
      </c>
      <c r="GI1043" s="152">
        <v>1.04409134</v>
      </c>
      <c r="GJ1043" s="152">
        <v>2.9493302149999998</v>
      </c>
      <c r="GL1043" s="152">
        <v>2.9649094840000001</v>
      </c>
      <c r="GM1043" s="152">
        <v>0.46903202900000002</v>
      </c>
      <c r="GN1043" s="152">
        <v>2.1698880229999999</v>
      </c>
      <c r="GO1043" s="152">
        <v>0.136888281</v>
      </c>
      <c r="GS1043" s="152">
        <v>3.2407830839999998</v>
      </c>
      <c r="GT1043" s="152">
        <v>1.5284356530000001</v>
      </c>
      <c r="GU1043" s="152">
        <v>0.50000089000000003</v>
      </c>
    </row>
    <row r="1044" spans="1:203">
      <c r="A1044" s="151">
        <v>6651</v>
      </c>
      <c r="B1044" s="152" t="s">
        <v>2859</v>
      </c>
      <c r="C1044" s="152" t="s">
        <v>2877</v>
      </c>
      <c r="D1044" s="152" t="s">
        <v>2878</v>
      </c>
      <c r="E1044" s="152" t="s">
        <v>3006</v>
      </c>
      <c r="F1044" s="152" t="s">
        <v>9490</v>
      </c>
      <c r="H1044" s="151">
        <v>284143</v>
      </c>
      <c r="L1044" s="153" t="s">
        <v>3007</v>
      </c>
      <c r="M1044" s="153" t="s">
        <v>3214</v>
      </c>
      <c r="N1044" s="152" t="s">
        <v>3009</v>
      </c>
      <c r="P1044" s="152">
        <v>20.024782999999999</v>
      </c>
      <c r="Q1044" s="152">
        <v>145.23153300000001</v>
      </c>
      <c r="R1044" s="152" t="s">
        <v>3010</v>
      </c>
      <c r="S1044" s="152" t="s">
        <v>2716</v>
      </c>
      <c r="T1044" s="152">
        <v>45.948</v>
      </c>
      <c r="U1044" s="152">
        <v>1.43</v>
      </c>
      <c r="V1044" s="152">
        <v>14.01</v>
      </c>
      <c r="X1044" s="152">
        <v>18.978000000000002</v>
      </c>
      <c r="AA1044" s="152">
        <v>6.806</v>
      </c>
      <c r="AB1044" s="152">
        <v>0.31</v>
      </c>
      <c r="AC1044" s="152">
        <v>8.4049999999999994</v>
      </c>
      <c r="AD1044" s="152">
        <v>2.4969999999999999</v>
      </c>
      <c r="AE1044" s="152">
        <v>0.434</v>
      </c>
      <c r="AF1044" s="152">
        <v>0.1</v>
      </c>
      <c r="AI1044" s="152">
        <v>99.292471789999993</v>
      </c>
      <c r="AJ1044" s="152">
        <v>0.91659604299999997</v>
      </c>
      <c r="AK1044" s="156">
        <f t="shared" si="16"/>
        <v>3.8204028879999997E-2</v>
      </c>
      <c r="AL1044" s="151">
        <v>382.04028879999998</v>
      </c>
      <c r="AM1044" s="151">
        <v>246.01060000000001</v>
      </c>
      <c r="AN1044" s="151">
        <v>1415.5353600000001</v>
      </c>
      <c r="AO1044" s="151">
        <v>354.34476000000001</v>
      </c>
      <c r="AQ1044" s="152">
        <v>6.8873506799999999</v>
      </c>
      <c r="AR1044" s="152">
        <v>0.51737905699999998</v>
      </c>
      <c r="AS1044" s="152">
        <v>12.50243588</v>
      </c>
      <c r="AU1044" s="151">
        <v>309.88732800000002</v>
      </c>
      <c r="AV1044" s="152">
        <v>1832.2071100000001</v>
      </c>
      <c r="AW1044" s="152">
        <v>66.802228130000003</v>
      </c>
      <c r="AX1044" s="151">
        <v>7683.76008</v>
      </c>
      <c r="AZ1044" s="152">
        <v>239.3929244</v>
      </c>
      <c r="BG1044" s="152">
        <v>10.94731189</v>
      </c>
      <c r="BH1044" s="152">
        <v>345.25287600000001</v>
      </c>
      <c r="BI1044" s="152">
        <v>29.566762350000001</v>
      </c>
      <c r="BJ1044" s="152">
        <v>30.0094812</v>
      </c>
      <c r="BK1044" s="152">
        <v>0.45585220399999998</v>
      </c>
      <c r="BO1044" s="152">
        <v>84.771228390000005</v>
      </c>
      <c r="BP1044" s="152">
        <v>2.0388302920000001</v>
      </c>
      <c r="BQ1044" s="152">
        <v>5.5462240019999998</v>
      </c>
      <c r="BS1044" s="152">
        <v>5.7139883349999998</v>
      </c>
      <c r="BT1044" s="152">
        <v>2.2645254709999998</v>
      </c>
      <c r="BU1044" s="152">
        <v>1.14401299</v>
      </c>
      <c r="BV1044" s="152">
        <v>3.122839854</v>
      </c>
      <c r="BX1044" s="152">
        <v>4.811635989</v>
      </c>
      <c r="BZ1044" s="152">
        <v>3.307458268</v>
      </c>
      <c r="CB1044" s="152">
        <v>3.0871762459999998</v>
      </c>
      <c r="CD1044" s="152">
        <v>1.385034511</v>
      </c>
      <c r="CH1044" s="152">
        <v>3.7526720340000002</v>
      </c>
      <c r="CJ1044" s="152">
        <v>0.29104991600000002</v>
      </c>
      <c r="CK1044" s="152">
        <v>8.8799315000000004E-2</v>
      </c>
      <c r="CU1044" s="152">
        <v>49</v>
      </c>
      <c r="DC1044" s="152">
        <v>36.519666669999999</v>
      </c>
      <c r="DF1044" s="152">
        <v>33.64</v>
      </c>
      <c r="DG1044" s="152">
        <v>30.58966667</v>
      </c>
      <c r="DJ1044" s="152">
        <v>2.3333329999999999E-3</v>
      </c>
      <c r="DM1044" s="152">
        <v>0.18566666700000001</v>
      </c>
      <c r="DO1044" s="154">
        <v>61.849745839999997</v>
      </c>
      <c r="ED1044" s="152">
        <v>52.685234809999997</v>
      </c>
      <c r="EE1044" s="152">
        <v>1.1230391150000001</v>
      </c>
      <c r="EF1044" s="152">
        <v>16.291291350000002</v>
      </c>
      <c r="EH1044" s="152">
        <v>12.083194199999999</v>
      </c>
      <c r="EJ1044" s="152">
        <v>13.42805371</v>
      </c>
      <c r="EK1044" s="152">
        <v>0.239241918</v>
      </c>
      <c r="EL1044" s="152">
        <v>3.8948477279999998</v>
      </c>
      <c r="EM1044" s="152">
        <v>9.8684501069999992</v>
      </c>
      <c r="EO1044" s="152">
        <v>2.7573647110000001</v>
      </c>
      <c r="EP1044" s="152">
        <v>0.52006958700000006</v>
      </c>
      <c r="EQ1044" s="152">
        <v>0.148647422</v>
      </c>
      <c r="ES1044" s="152">
        <v>0.16077170399999999</v>
      </c>
      <c r="FA1044" s="152">
        <v>5.7684784450000004</v>
      </c>
      <c r="FB1044" s="152">
        <v>0.50664995899999998</v>
      </c>
      <c r="FD1044" s="152">
        <v>40.315357800000001</v>
      </c>
      <c r="FF1044" s="152">
        <v>353.82120750000001</v>
      </c>
      <c r="FI1044" s="152">
        <v>29.64642366</v>
      </c>
      <c r="FK1044" s="152">
        <v>105.2799392</v>
      </c>
      <c r="FL1044" s="152">
        <v>111.91725219999999</v>
      </c>
      <c r="FM1044" s="152">
        <v>17.762829150000002</v>
      </c>
      <c r="FP1044" s="152">
        <v>8.5445476940000002</v>
      </c>
      <c r="FQ1044" s="152">
        <v>351.71653209999999</v>
      </c>
      <c r="FR1044" s="152">
        <v>26.454630349999999</v>
      </c>
      <c r="FS1044" s="152">
        <v>65.585608219999997</v>
      </c>
      <c r="FT1044" s="152">
        <v>1.048530103</v>
      </c>
      <c r="FX1044" s="152">
        <v>0.37256229499999999</v>
      </c>
      <c r="FY1044" s="152">
        <v>166.52130679999999</v>
      </c>
      <c r="FZ1044" s="152">
        <v>4.3498420930000004</v>
      </c>
      <c r="GA1044" s="152">
        <v>11.29299498</v>
      </c>
      <c r="GB1044" s="152">
        <v>1.7838062800000001</v>
      </c>
      <c r="GC1044" s="152">
        <v>8.9010222730000006</v>
      </c>
      <c r="GD1044" s="152">
        <v>2.7605923429999999</v>
      </c>
      <c r="GE1044" s="152">
        <v>1.044422231</v>
      </c>
      <c r="GF1044" s="152">
        <v>3.690841201</v>
      </c>
      <c r="GG1044" s="152">
        <v>0.65294702299999996</v>
      </c>
      <c r="GH1044" s="152">
        <v>4.33957309</v>
      </c>
      <c r="GI1044" s="152">
        <v>0.95103358000000005</v>
      </c>
      <c r="GJ1044" s="152">
        <v>2.677471299</v>
      </c>
      <c r="GL1044" s="152">
        <v>2.78590341</v>
      </c>
      <c r="GM1044" s="152">
        <v>0.43006010300000003</v>
      </c>
      <c r="GN1044" s="152">
        <v>1.795413881</v>
      </c>
      <c r="GO1044" s="152">
        <v>7.8693758000000003E-2</v>
      </c>
      <c r="GS1044" s="152">
        <v>1.7840017990000001</v>
      </c>
      <c r="GT1044" s="152">
        <v>0.60315466799999995</v>
      </c>
      <c r="GU1044" s="152">
        <v>0.314345284</v>
      </c>
    </row>
    <row r="1045" spans="1:203">
      <c r="A1045" s="151">
        <v>6652</v>
      </c>
      <c r="B1045" s="152" t="s">
        <v>2859</v>
      </c>
      <c r="C1045" s="152" t="s">
        <v>2877</v>
      </c>
      <c r="D1045" s="152" t="s">
        <v>2878</v>
      </c>
      <c r="E1045" s="152" t="s">
        <v>3006</v>
      </c>
      <c r="F1045" s="152" t="s">
        <v>9491</v>
      </c>
      <c r="H1045" s="151">
        <v>284143</v>
      </c>
      <c r="L1045" s="153" t="s">
        <v>3007</v>
      </c>
      <c r="M1045" s="153" t="s">
        <v>3008</v>
      </c>
      <c r="N1045" s="152" t="s">
        <v>3009</v>
      </c>
      <c r="P1045" s="152">
        <v>20.024782999999999</v>
      </c>
      <c r="Q1045" s="152">
        <v>145.23153300000001</v>
      </c>
      <c r="R1045" s="152" t="s">
        <v>3010</v>
      </c>
      <c r="S1045" s="152" t="s">
        <v>2716</v>
      </c>
      <c r="T1045" s="152">
        <v>44.747</v>
      </c>
      <c r="U1045" s="152">
        <v>0.91600000000000004</v>
      </c>
      <c r="V1045" s="152">
        <v>13.419</v>
      </c>
      <c r="X1045" s="152">
        <v>20.113</v>
      </c>
      <c r="AA1045" s="152">
        <v>8.3620000000000001</v>
      </c>
      <c r="AB1045" s="152">
        <v>0.312</v>
      </c>
      <c r="AC1045" s="152">
        <v>8.5820000000000007</v>
      </c>
      <c r="AD1045" s="152">
        <v>1.986</v>
      </c>
      <c r="AE1045" s="152">
        <v>0.193</v>
      </c>
      <c r="AF1045" s="152">
        <v>5.1999999999999998E-2</v>
      </c>
      <c r="AI1045" s="152">
        <v>98.988812789999997</v>
      </c>
      <c r="AJ1045" s="152">
        <v>0.13581576400000001</v>
      </c>
      <c r="AK1045" s="156">
        <f t="shared" si="16"/>
        <v>1.4076812000000001E-2</v>
      </c>
      <c r="AL1045" s="151">
        <v>140.76812000000001</v>
      </c>
      <c r="AM1045" s="151">
        <v>280.72579999999999</v>
      </c>
      <c r="AN1045" s="151">
        <v>1284.4992</v>
      </c>
      <c r="AO1045" s="151">
        <v>548.22026000000005</v>
      </c>
      <c r="DC1045" s="152">
        <v>36.519666669999999</v>
      </c>
      <c r="DF1045" s="152">
        <v>33.64</v>
      </c>
      <c r="DG1045" s="152">
        <v>30.58966667</v>
      </c>
      <c r="DJ1045" s="152">
        <v>2.3333329999999999E-3</v>
      </c>
      <c r="DM1045" s="152">
        <v>0.18566666700000001</v>
      </c>
      <c r="DO1045" s="154">
        <v>61.849745839999997</v>
      </c>
      <c r="ED1045" s="152">
        <v>52.685234809999997</v>
      </c>
      <c r="EE1045" s="152">
        <v>1.1230391150000001</v>
      </c>
      <c r="EF1045" s="152">
        <v>16.291291350000002</v>
      </c>
      <c r="EH1045" s="152">
        <v>12.083194199999999</v>
      </c>
      <c r="EJ1045" s="152">
        <v>13.42805371</v>
      </c>
      <c r="EK1045" s="152">
        <v>0.239241918</v>
      </c>
      <c r="EL1045" s="152">
        <v>3.8948477279999998</v>
      </c>
      <c r="EM1045" s="152">
        <v>9.8684501069999992</v>
      </c>
      <c r="EO1045" s="152">
        <v>2.7573647110000001</v>
      </c>
      <c r="EP1045" s="152">
        <v>0.52006958700000006</v>
      </c>
      <c r="EQ1045" s="152">
        <v>0.148647422</v>
      </c>
      <c r="ES1045" s="152">
        <v>0.16077170399999999</v>
      </c>
      <c r="FA1045" s="152">
        <v>5.7684784450000004</v>
      </c>
      <c r="FB1045" s="152">
        <v>0.50664995899999998</v>
      </c>
      <c r="FD1045" s="152">
        <v>40.315357800000001</v>
      </c>
      <c r="FF1045" s="152">
        <v>353.82120750000001</v>
      </c>
      <c r="FI1045" s="152">
        <v>29.64642366</v>
      </c>
      <c r="FK1045" s="152">
        <v>105.2799392</v>
      </c>
      <c r="FL1045" s="152">
        <v>111.91725219999999</v>
      </c>
      <c r="FM1045" s="152">
        <v>17.762829150000002</v>
      </c>
      <c r="FP1045" s="152">
        <v>8.5445476940000002</v>
      </c>
      <c r="FQ1045" s="152">
        <v>351.71653209999999</v>
      </c>
      <c r="FR1045" s="152">
        <v>26.454630349999999</v>
      </c>
      <c r="FS1045" s="152">
        <v>65.585608219999997</v>
      </c>
      <c r="FT1045" s="152">
        <v>1.048530103</v>
      </c>
      <c r="FX1045" s="152">
        <v>0.37256229499999999</v>
      </c>
      <c r="FY1045" s="152">
        <v>166.52130679999999</v>
      </c>
      <c r="FZ1045" s="152">
        <v>4.3498420930000004</v>
      </c>
      <c r="GA1045" s="152">
        <v>11.29299498</v>
      </c>
      <c r="GB1045" s="152">
        <v>1.7838062800000001</v>
      </c>
      <c r="GC1045" s="152">
        <v>8.9010222730000006</v>
      </c>
      <c r="GD1045" s="152">
        <v>2.7605923429999999</v>
      </c>
      <c r="GE1045" s="152">
        <v>1.044422231</v>
      </c>
      <c r="GF1045" s="152">
        <v>3.690841201</v>
      </c>
      <c r="GG1045" s="152">
        <v>0.65294702299999996</v>
      </c>
      <c r="GH1045" s="152">
        <v>4.33957309</v>
      </c>
      <c r="GI1045" s="152">
        <v>0.95103358000000005</v>
      </c>
      <c r="GJ1045" s="152">
        <v>2.677471299</v>
      </c>
      <c r="GL1045" s="152">
        <v>2.78590341</v>
      </c>
      <c r="GM1045" s="152">
        <v>0.43006010300000003</v>
      </c>
      <c r="GN1045" s="152">
        <v>1.795413881</v>
      </c>
      <c r="GO1045" s="152">
        <v>7.8693758000000003E-2</v>
      </c>
      <c r="GS1045" s="152">
        <v>1.7840017990000001</v>
      </c>
      <c r="GT1045" s="152">
        <v>0.60315466799999995</v>
      </c>
      <c r="GU1045" s="152">
        <v>0.314345284</v>
      </c>
    </row>
    <row r="1046" spans="1:203">
      <c r="A1046" s="151">
        <v>6653</v>
      </c>
      <c r="B1046" s="152" t="s">
        <v>2859</v>
      </c>
      <c r="C1046" s="152" t="s">
        <v>2877</v>
      </c>
      <c r="D1046" s="152" t="s">
        <v>2878</v>
      </c>
      <c r="E1046" s="152" t="s">
        <v>3006</v>
      </c>
      <c r="F1046" s="152" t="s">
        <v>9492</v>
      </c>
      <c r="H1046" s="151">
        <v>284143</v>
      </c>
      <c r="L1046" s="153" t="s">
        <v>3262</v>
      </c>
      <c r="M1046" s="153" t="s">
        <v>3655</v>
      </c>
      <c r="N1046" s="152" t="s">
        <v>3264</v>
      </c>
      <c r="P1046" s="152">
        <v>20.022517000000001</v>
      </c>
      <c r="Q1046" s="152">
        <v>145.23054999999999</v>
      </c>
      <c r="R1046" s="152" t="s">
        <v>3010</v>
      </c>
      <c r="S1046" s="152" t="s">
        <v>2716</v>
      </c>
      <c r="T1046" s="152">
        <v>47.927999999999997</v>
      </c>
      <c r="U1046" s="152">
        <v>1.276</v>
      </c>
      <c r="V1046" s="152">
        <v>12.641999999999999</v>
      </c>
      <c r="X1046" s="152">
        <v>19.190000000000001</v>
      </c>
      <c r="AA1046" s="152">
        <v>6.0540000000000003</v>
      </c>
      <c r="AB1046" s="152">
        <v>0.33200000000000002</v>
      </c>
      <c r="AC1046" s="152">
        <v>8.7739999999999991</v>
      </c>
      <c r="AD1046" s="152">
        <v>2.4670000000000001</v>
      </c>
      <c r="AE1046" s="152">
        <v>0.51200000000000001</v>
      </c>
      <c r="AF1046" s="152">
        <v>0.109</v>
      </c>
      <c r="AI1046" s="152">
        <v>99.568548109999995</v>
      </c>
      <c r="AJ1046" s="152">
        <v>6.1439616000000002E-2</v>
      </c>
      <c r="AK1046" s="156">
        <f t="shared" si="16"/>
        <v>4.5334828000000004E-3</v>
      </c>
      <c r="AL1046" s="151">
        <v>45.334828000000002</v>
      </c>
      <c r="AM1046" s="151">
        <v>277.38780000000003</v>
      </c>
      <c r="AN1046" s="151">
        <v>766.10176000000001</v>
      </c>
      <c r="AO1046" s="151">
        <v>780.27431999999999</v>
      </c>
      <c r="DC1046" s="152">
        <v>37.460333329999997</v>
      </c>
      <c r="DF1046" s="152">
        <v>28.736999999999998</v>
      </c>
      <c r="DG1046" s="152">
        <v>34.763666669999999</v>
      </c>
      <c r="DJ1046" s="152">
        <v>1.6333332999999998E-2</v>
      </c>
      <c r="DM1046" s="152">
        <v>0.222</v>
      </c>
      <c r="DO1046" s="154">
        <v>68.322152439999996</v>
      </c>
      <c r="ED1046" s="152">
        <v>53.22620517</v>
      </c>
      <c r="EE1046" s="152">
        <v>1.0411170860000001</v>
      </c>
      <c r="EF1046" s="152">
        <v>16.878358779999999</v>
      </c>
      <c r="EH1046" s="152">
        <v>11.49951225</v>
      </c>
      <c r="EJ1046" s="152">
        <v>12.77940796</v>
      </c>
      <c r="EK1046" s="152">
        <v>0.217838</v>
      </c>
      <c r="EL1046" s="152">
        <v>3.9765726030000002</v>
      </c>
      <c r="EM1046" s="152">
        <v>10.293460980000001</v>
      </c>
      <c r="EO1046" s="152">
        <v>2.3724907829999999</v>
      </c>
      <c r="EP1046" s="152">
        <v>0.42693532699999998</v>
      </c>
      <c r="EQ1046" s="152">
        <v>0.110168771</v>
      </c>
      <c r="ES1046" s="152">
        <v>-0.204185809</v>
      </c>
      <c r="FA1046" s="152">
        <v>5.2180083819999998</v>
      </c>
      <c r="FB1046" s="152">
        <v>0.429277517</v>
      </c>
      <c r="FD1046" s="152">
        <v>39.62962916</v>
      </c>
      <c r="FF1046" s="152">
        <v>373.5608029</v>
      </c>
      <c r="FG1046" s="152">
        <v>5.097925633</v>
      </c>
      <c r="FI1046" s="152">
        <v>30.783677780000001</v>
      </c>
      <c r="FJ1046" s="152">
        <v>5.7123601900000001</v>
      </c>
      <c r="FK1046" s="152">
        <v>144.95772539999999</v>
      </c>
      <c r="FL1046" s="152">
        <v>90.304166319999993</v>
      </c>
      <c r="FM1046" s="152">
        <v>17.88422748</v>
      </c>
      <c r="FP1046" s="152">
        <v>7.6407752269999998</v>
      </c>
      <c r="FQ1046" s="152">
        <v>312.76744509999997</v>
      </c>
      <c r="FR1046" s="152">
        <v>21.927124500000001</v>
      </c>
      <c r="FS1046" s="152">
        <v>49.367957480000001</v>
      </c>
      <c r="FT1046" s="152">
        <v>0.98719957999999997</v>
      </c>
      <c r="FX1046" s="152">
        <v>0.29906592199999998</v>
      </c>
      <c r="FY1046" s="152">
        <v>148.4500391</v>
      </c>
      <c r="FZ1046" s="152">
        <v>4.5523083560000002</v>
      </c>
      <c r="GA1046" s="152">
        <v>10.818923270000001</v>
      </c>
      <c r="GB1046" s="152">
        <v>1.654418151</v>
      </c>
      <c r="GC1046" s="152">
        <v>8.0716493329999999</v>
      </c>
      <c r="GD1046" s="152">
        <v>2.4973511070000001</v>
      </c>
      <c r="GE1046" s="152">
        <v>0.97485445500000001</v>
      </c>
      <c r="GF1046" s="152">
        <v>3.3523318600000001</v>
      </c>
      <c r="GG1046" s="152">
        <v>0.58390470100000003</v>
      </c>
      <c r="GH1046" s="152">
        <v>3.8198041809999999</v>
      </c>
      <c r="GI1046" s="152">
        <v>0.83239430299999995</v>
      </c>
      <c r="GJ1046" s="152">
        <v>2.343627836</v>
      </c>
      <c r="GL1046" s="152">
        <v>2.371308161</v>
      </c>
      <c r="GM1046" s="152">
        <v>0.37241540499999998</v>
      </c>
      <c r="GN1046" s="152">
        <v>1.480874773</v>
      </c>
      <c r="GO1046" s="152">
        <v>7.2448437000000004E-2</v>
      </c>
      <c r="GS1046" s="152">
        <v>1.697238177</v>
      </c>
      <c r="GT1046" s="152">
        <v>0.54211408800000005</v>
      </c>
      <c r="GU1046" s="152">
        <v>0.206114937</v>
      </c>
    </row>
    <row r="1047" spans="1:203">
      <c r="A1047" s="151">
        <v>6654</v>
      </c>
      <c r="B1047" s="152" t="s">
        <v>2859</v>
      </c>
      <c r="C1047" s="152" t="s">
        <v>2877</v>
      </c>
      <c r="D1047" s="152" t="s">
        <v>2878</v>
      </c>
      <c r="E1047" s="152" t="s">
        <v>3006</v>
      </c>
      <c r="F1047" s="152" t="s">
        <v>9493</v>
      </c>
      <c r="H1047" s="151">
        <v>284143</v>
      </c>
      <c r="L1047" s="153" t="s">
        <v>3262</v>
      </c>
      <c r="M1047" s="153" t="s">
        <v>4382</v>
      </c>
      <c r="N1047" s="152" t="s">
        <v>3264</v>
      </c>
      <c r="P1047" s="152">
        <v>20.022517000000001</v>
      </c>
      <c r="Q1047" s="152">
        <v>145.23054999999999</v>
      </c>
      <c r="R1047" s="152" t="s">
        <v>3010</v>
      </c>
      <c r="S1047" s="152" t="s">
        <v>2716</v>
      </c>
      <c r="T1047" s="152">
        <v>50.137999999999998</v>
      </c>
      <c r="U1047" s="152">
        <v>1.3460000000000001</v>
      </c>
      <c r="V1047" s="152">
        <v>12.175000000000001</v>
      </c>
      <c r="X1047" s="152">
        <v>17.117000000000001</v>
      </c>
      <c r="AA1047" s="152">
        <v>6.7859999999999996</v>
      </c>
      <c r="AB1047" s="152">
        <v>0.35699999999999998</v>
      </c>
      <c r="AC1047" s="152">
        <v>8.7469999999999999</v>
      </c>
      <c r="AD1047" s="152">
        <v>2.56</v>
      </c>
      <c r="AE1047" s="152">
        <v>0.82</v>
      </c>
      <c r="AF1047" s="152">
        <v>0.112</v>
      </c>
      <c r="AI1047" s="152">
        <v>100.4060126</v>
      </c>
      <c r="AJ1047" s="152">
        <v>2.3802469999999998E-3</v>
      </c>
      <c r="AK1047" s="156">
        <f t="shared" si="16"/>
        <v>5.3363427999999992E-4</v>
      </c>
      <c r="AL1047" s="151">
        <v>5.3363427999999997</v>
      </c>
      <c r="AM1047" s="151">
        <v>51.738999999999997</v>
      </c>
      <c r="AN1047" s="151">
        <v>47.632793599999999</v>
      </c>
      <c r="AO1047" s="151">
        <v>434.87765999999999</v>
      </c>
      <c r="AQ1047" s="152">
        <v>12.93174029</v>
      </c>
      <c r="AR1047" s="152">
        <v>0.59945945700000003</v>
      </c>
      <c r="AS1047" s="152">
        <v>24.42044958</v>
      </c>
      <c r="AU1047" s="151">
        <v>763.13314400000002</v>
      </c>
      <c r="AV1047" s="152">
        <v>7018.9817620000003</v>
      </c>
      <c r="AW1047" s="152">
        <v>62.798863169999997</v>
      </c>
      <c r="AX1047" s="151">
        <v>9071.5272509999995</v>
      </c>
      <c r="AZ1047" s="152">
        <v>27.280639990000001</v>
      </c>
      <c r="BG1047" s="152">
        <v>11.6286801</v>
      </c>
      <c r="BH1047" s="152">
        <v>255.1949999</v>
      </c>
      <c r="BI1047" s="152">
        <v>29.996896840000002</v>
      </c>
      <c r="BJ1047" s="152">
        <v>61.926291370000001</v>
      </c>
      <c r="BK1047" s="152">
        <v>1.3234794670000001</v>
      </c>
      <c r="BO1047" s="152">
        <v>207.97716220000001</v>
      </c>
      <c r="BP1047" s="152">
        <v>7.1831810090000001</v>
      </c>
      <c r="BQ1047" s="152">
        <v>16.345100420000001</v>
      </c>
      <c r="BR1047" s="152">
        <v>2.547503608</v>
      </c>
      <c r="BS1047" s="152">
        <v>11.956954229999999</v>
      </c>
      <c r="BT1047" s="152">
        <v>3.2874053669999999</v>
      </c>
      <c r="BU1047" s="152">
        <v>1.2375389450000001</v>
      </c>
      <c r="BV1047" s="152">
        <v>4.4008899359999996</v>
      </c>
      <c r="BX1047" s="152">
        <v>5.1968861909999999</v>
      </c>
      <c r="BZ1047" s="152">
        <v>3.8646390350000002</v>
      </c>
      <c r="CB1047" s="152">
        <v>3.4038292129999999</v>
      </c>
      <c r="CD1047" s="152">
        <v>2.3282744289999999</v>
      </c>
      <c r="DC1047" s="152">
        <v>37.799333330000003</v>
      </c>
      <c r="DF1047" s="152">
        <v>27.629666669999999</v>
      </c>
      <c r="DG1047" s="152">
        <v>35.590000000000003</v>
      </c>
      <c r="DJ1047" s="152">
        <v>1.1666667E-2</v>
      </c>
      <c r="DM1047" s="152">
        <v>0.243666667</v>
      </c>
      <c r="DO1047" s="154">
        <v>69.665166740000004</v>
      </c>
      <c r="ED1047" s="152">
        <v>53.22620517</v>
      </c>
      <c r="EE1047" s="152">
        <v>1.0411170860000001</v>
      </c>
      <c r="EF1047" s="152">
        <v>16.878358779999999</v>
      </c>
      <c r="EH1047" s="152">
        <v>11.49951225</v>
      </c>
      <c r="EJ1047" s="152">
        <v>12.77940796</v>
      </c>
      <c r="EK1047" s="152">
        <v>0.217838</v>
      </c>
      <c r="EL1047" s="152">
        <v>3.9765726030000002</v>
      </c>
      <c r="EM1047" s="152">
        <v>10.293460980000001</v>
      </c>
      <c r="EO1047" s="152">
        <v>2.3724907829999999</v>
      </c>
      <c r="EP1047" s="152">
        <v>0.42693532699999998</v>
      </c>
      <c r="EQ1047" s="152">
        <v>0.110168771</v>
      </c>
      <c r="ES1047" s="152">
        <v>-0.204185809</v>
      </c>
      <c r="FA1047" s="152">
        <v>5.2180083819999998</v>
      </c>
      <c r="FB1047" s="152">
        <v>0.429277517</v>
      </c>
      <c r="FD1047" s="152">
        <v>39.62962916</v>
      </c>
      <c r="FF1047" s="152">
        <v>373.5608029</v>
      </c>
      <c r="FG1047" s="152">
        <v>5.097925633</v>
      </c>
      <c r="FI1047" s="152">
        <v>30.783677780000001</v>
      </c>
      <c r="FJ1047" s="152">
        <v>5.7123601900000001</v>
      </c>
      <c r="FK1047" s="152">
        <v>144.95772539999999</v>
      </c>
      <c r="FL1047" s="152">
        <v>90.304166319999993</v>
      </c>
      <c r="FM1047" s="152">
        <v>17.88422748</v>
      </c>
      <c r="FP1047" s="152">
        <v>7.6407752269999998</v>
      </c>
      <c r="FQ1047" s="152">
        <v>312.76744509999997</v>
      </c>
      <c r="FR1047" s="152">
        <v>21.927124500000001</v>
      </c>
      <c r="FS1047" s="152">
        <v>49.367957480000001</v>
      </c>
      <c r="FT1047" s="152">
        <v>0.98719957999999997</v>
      </c>
      <c r="FX1047" s="152">
        <v>0.29906592199999998</v>
      </c>
      <c r="FY1047" s="152">
        <v>148.4500391</v>
      </c>
      <c r="FZ1047" s="152">
        <v>4.5523083560000002</v>
      </c>
      <c r="GA1047" s="152">
        <v>10.818923270000001</v>
      </c>
      <c r="GB1047" s="152">
        <v>1.654418151</v>
      </c>
      <c r="GC1047" s="152">
        <v>8.0716493329999999</v>
      </c>
      <c r="GD1047" s="152">
        <v>2.4973511070000001</v>
      </c>
      <c r="GE1047" s="152">
        <v>0.97485445500000001</v>
      </c>
      <c r="GF1047" s="152">
        <v>3.3523318600000001</v>
      </c>
      <c r="GG1047" s="152">
        <v>0.58390470100000003</v>
      </c>
      <c r="GH1047" s="152">
        <v>3.8198041809999999</v>
      </c>
      <c r="GI1047" s="152">
        <v>0.83239430299999995</v>
      </c>
      <c r="GJ1047" s="152">
        <v>2.343627836</v>
      </c>
      <c r="GL1047" s="152">
        <v>2.371308161</v>
      </c>
      <c r="GM1047" s="152">
        <v>0.37241540499999998</v>
      </c>
      <c r="GN1047" s="152">
        <v>1.480874773</v>
      </c>
      <c r="GO1047" s="152">
        <v>7.2448437000000004E-2</v>
      </c>
      <c r="GS1047" s="152">
        <v>1.697238177</v>
      </c>
      <c r="GT1047" s="152">
        <v>0.54211408800000005</v>
      </c>
      <c r="GU1047" s="152">
        <v>0.206114937</v>
      </c>
    </row>
    <row r="1048" spans="1:203">
      <c r="A1048" s="151">
        <v>6655</v>
      </c>
      <c r="B1048" s="152" t="s">
        <v>2859</v>
      </c>
      <c r="C1048" s="152" t="s">
        <v>2877</v>
      </c>
      <c r="D1048" s="152" t="s">
        <v>2878</v>
      </c>
      <c r="E1048" s="152" t="s">
        <v>3006</v>
      </c>
      <c r="F1048" s="152" t="s">
        <v>9494</v>
      </c>
      <c r="H1048" s="151">
        <v>284143</v>
      </c>
      <c r="L1048" s="153" t="s">
        <v>3262</v>
      </c>
      <c r="M1048" s="153" t="s">
        <v>4105</v>
      </c>
      <c r="N1048" s="152" t="s">
        <v>3264</v>
      </c>
      <c r="P1048" s="152">
        <v>20.022517000000001</v>
      </c>
      <c r="Q1048" s="152">
        <v>145.23054999999999</v>
      </c>
      <c r="R1048" s="152" t="s">
        <v>3010</v>
      </c>
      <c r="S1048" s="152" t="s">
        <v>2716</v>
      </c>
      <c r="T1048" s="152">
        <v>49.213999999999999</v>
      </c>
      <c r="U1048" s="152">
        <v>1.2390000000000001</v>
      </c>
      <c r="V1048" s="152">
        <v>13.16</v>
      </c>
      <c r="X1048" s="152">
        <v>17.096</v>
      </c>
      <c r="AA1048" s="152">
        <v>6.4029999999999996</v>
      </c>
      <c r="AB1048" s="152">
        <v>0.28100000000000003</v>
      </c>
      <c r="AC1048" s="152">
        <v>9.0540000000000003</v>
      </c>
      <c r="AD1048" s="152">
        <v>2.5640000000000001</v>
      </c>
      <c r="AE1048" s="152">
        <v>0.56999999999999995</v>
      </c>
      <c r="AF1048" s="152">
        <v>0.13300000000000001</v>
      </c>
      <c r="AI1048" s="152">
        <v>99.979106619999996</v>
      </c>
      <c r="AJ1048" s="152">
        <v>0.17984460899999999</v>
      </c>
      <c r="AK1048" s="156">
        <f t="shared" si="16"/>
        <v>1.17460876E-2</v>
      </c>
      <c r="AL1048" s="151">
        <v>117.460876</v>
      </c>
      <c r="AM1048" s="151">
        <v>310.43400000000003</v>
      </c>
      <c r="AN1048" s="151">
        <v>829.89567999999997</v>
      </c>
      <c r="AO1048" s="151">
        <v>861.40376000000003</v>
      </c>
      <c r="AQ1048" s="152">
        <v>5.2387800149999997</v>
      </c>
      <c r="AR1048" s="152">
        <v>0.27245061199999998</v>
      </c>
      <c r="AS1048" s="152">
        <v>17.275586489999998</v>
      </c>
      <c r="AU1048" s="151">
        <v>396.05415199999999</v>
      </c>
      <c r="AV1048" s="152">
        <v>2643.9163400000002</v>
      </c>
      <c r="AW1048" s="152">
        <v>41.620507609999997</v>
      </c>
      <c r="AX1048" s="151">
        <v>4392.20604</v>
      </c>
      <c r="AZ1048" s="152">
        <v>89.302072440000003</v>
      </c>
      <c r="BG1048" s="152">
        <v>13.17505177</v>
      </c>
      <c r="BH1048" s="152">
        <v>164.97952699999999</v>
      </c>
      <c r="BI1048" s="152">
        <v>17.719212349999999</v>
      </c>
      <c r="BJ1048" s="152">
        <v>35.8947365</v>
      </c>
      <c r="BK1048" s="152">
        <v>0.72911012799999997</v>
      </c>
      <c r="BO1048" s="152">
        <v>95.360943849999998</v>
      </c>
      <c r="BP1048" s="152">
        <v>4.5306086199999998</v>
      </c>
      <c r="BQ1048" s="152">
        <v>8.9036121789999996</v>
      </c>
      <c r="BS1048" s="152">
        <v>7.1409822519999997</v>
      </c>
      <c r="BT1048" s="152">
        <v>2.1652817299999998</v>
      </c>
      <c r="BU1048" s="152">
        <v>0.95406686699999999</v>
      </c>
      <c r="BV1048" s="152">
        <v>2.377226077</v>
      </c>
      <c r="BX1048" s="152">
        <v>3.2965124189999999</v>
      </c>
      <c r="BZ1048" s="152">
        <v>2.3469359010000002</v>
      </c>
      <c r="CB1048" s="152">
        <v>2.2134980309999999</v>
      </c>
      <c r="CD1048" s="152">
        <v>1.2908072740000001</v>
      </c>
      <c r="CH1048" s="152">
        <v>3.0526050790000001</v>
      </c>
      <c r="CJ1048" s="152">
        <v>0.61453978499999995</v>
      </c>
      <c r="CK1048" s="152">
        <v>0.180132192</v>
      </c>
      <c r="DC1048" s="152">
        <v>37.372333329999996</v>
      </c>
      <c r="DF1048" s="152">
        <v>28.522333329999999</v>
      </c>
      <c r="DG1048" s="152">
        <v>34.511000000000003</v>
      </c>
      <c r="DJ1048" s="152">
        <v>1.1333332999999999E-2</v>
      </c>
      <c r="DM1048" s="152">
        <v>0.24399999999999999</v>
      </c>
      <c r="DO1048" s="154">
        <v>68.326554860000002</v>
      </c>
      <c r="ED1048" s="152">
        <v>53.22620517</v>
      </c>
      <c r="EE1048" s="152">
        <v>1.0411170860000001</v>
      </c>
      <c r="EF1048" s="152">
        <v>16.878358779999999</v>
      </c>
      <c r="EH1048" s="152">
        <v>11.49951225</v>
      </c>
      <c r="EJ1048" s="152">
        <v>12.77940796</v>
      </c>
      <c r="EK1048" s="152">
        <v>0.217838</v>
      </c>
      <c r="EL1048" s="152">
        <v>3.9765726030000002</v>
      </c>
      <c r="EM1048" s="152">
        <v>10.293460980000001</v>
      </c>
      <c r="EO1048" s="152">
        <v>2.3724907829999999</v>
      </c>
      <c r="EP1048" s="152">
        <v>0.42693532699999998</v>
      </c>
      <c r="EQ1048" s="152">
        <v>0.110168771</v>
      </c>
      <c r="ES1048" s="152">
        <v>-0.204185809</v>
      </c>
      <c r="FA1048" s="152">
        <v>5.2180083819999998</v>
      </c>
      <c r="FB1048" s="152">
        <v>0.429277517</v>
      </c>
      <c r="FD1048" s="152">
        <v>39.62962916</v>
      </c>
      <c r="FF1048" s="152">
        <v>373.5608029</v>
      </c>
      <c r="FG1048" s="152">
        <v>5.097925633</v>
      </c>
      <c r="FI1048" s="152">
        <v>30.783677780000001</v>
      </c>
      <c r="FJ1048" s="152">
        <v>5.7123601900000001</v>
      </c>
      <c r="FK1048" s="152">
        <v>144.95772539999999</v>
      </c>
      <c r="FL1048" s="152">
        <v>90.304166319999993</v>
      </c>
      <c r="FM1048" s="152">
        <v>17.88422748</v>
      </c>
      <c r="FP1048" s="152">
        <v>7.6407752269999998</v>
      </c>
      <c r="FQ1048" s="152">
        <v>312.76744509999997</v>
      </c>
      <c r="FR1048" s="152">
        <v>21.927124500000001</v>
      </c>
      <c r="FS1048" s="152">
        <v>49.367957480000001</v>
      </c>
      <c r="FT1048" s="152">
        <v>0.98719957999999997</v>
      </c>
      <c r="FX1048" s="152">
        <v>0.29906592199999998</v>
      </c>
      <c r="FY1048" s="152">
        <v>148.4500391</v>
      </c>
      <c r="FZ1048" s="152">
        <v>4.5523083560000002</v>
      </c>
      <c r="GA1048" s="152">
        <v>10.818923270000001</v>
      </c>
      <c r="GB1048" s="152">
        <v>1.654418151</v>
      </c>
      <c r="GC1048" s="152">
        <v>8.0716493329999999</v>
      </c>
      <c r="GD1048" s="152">
        <v>2.4973511070000001</v>
      </c>
      <c r="GE1048" s="152">
        <v>0.97485445500000001</v>
      </c>
      <c r="GF1048" s="152">
        <v>3.3523318600000001</v>
      </c>
      <c r="GG1048" s="152">
        <v>0.58390470100000003</v>
      </c>
      <c r="GH1048" s="152">
        <v>3.8198041809999999</v>
      </c>
      <c r="GI1048" s="152">
        <v>0.83239430299999995</v>
      </c>
      <c r="GJ1048" s="152">
        <v>2.343627836</v>
      </c>
      <c r="GL1048" s="152">
        <v>2.371308161</v>
      </c>
      <c r="GM1048" s="152">
        <v>0.37241540499999998</v>
      </c>
      <c r="GN1048" s="152">
        <v>1.480874773</v>
      </c>
      <c r="GO1048" s="152">
        <v>7.2448437000000004E-2</v>
      </c>
      <c r="GS1048" s="152">
        <v>1.697238177</v>
      </c>
      <c r="GT1048" s="152">
        <v>0.54211408800000005</v>
      </c>
      <c r="GU1048" s="152">
        <v>0.206114937</v>
      </c>
    </row>
    <row r="1049" spans="1:203">
      <c r="A1049" s="151">
        <v>6656</v>
      </c>
      <c r="B1049" s="152" t="s">
        <v>2859</v>
      </c>
      <c r="C1049" s="152" t="s">
        <v>2877</v>
      </c>
      <c r="D1049" s="152" t="s">
        <v>2878</v>
      </c>
      <c r="E1049" s="152" t="s">
        <v>3006</v>
      </c>
      <c r="F1049" s="152" t="s">
        <v>9495</v>
      </c>
      <c r="H1049" s="151">
        <v>284143</v>
      </c>
      <c r="L1049" s="153" t="s">
        <v>3262</v>
      </c>
      <c r="M1049" s="153" t="s">
        <v>3263</v>
      </c>
      <c r="N1049" s="152" t="s">
        <v>3264</v>
      </c>
      <c r="P1049" s="152">
        <v>20.022517000000001</v>
      </c>
      <c r="Q1049" s="152">
        <v>145.23054999999999</v>
      </c>
      <c r="R1049" s="152" t="s">
        <v>3010</v>
      </c>
      <c r="S1049" s="152" t="s">
        <v>2716</v>
      </c>
      <c r="T1049" s="152">
        <v>46.292000000000002</v>
      </c>
      <c r="U1049" s="152">
        <v>0.995</v>
      </c>
      <c r="V1049" s="152">
        <v>14.201000000000001</v>
      </c>
      <c r="X1049" s="152">
        <v>18.611999999999998</v>
      </c>
      <c r="AA1049" s="152">
        <v>6.8070000000000004</v>
      </c>
      <c r="AB1049" s="152">
        <v>0.33</v>
      </c>
      <c r="AC1049" s="152">
        <v>9.9309999999999992</v>
      </c>
      <c r="AD1049" s="152">
        <v>2.238</v>
      </c>
      <c r="AE1049" s="152">
        <v>0.36799999999999999</v>
      </c>
      <c r="AF1049" s="152">
        <v>0.152</v>
      </c>
      <c r="AI1049" s="152">
        <v>100.20270240000001</v>
      </c>
      <c r="AJ1049" s="152">
        <v>6.8230608999999998E-2</v>
      </c>
      <c r="AK1049" s="156">
        <f t="shared" si="16"/>
        <v>3.3908565330000001E-2</v>
      </c>
      <c r="AL1049" s="151">
        <v>339.08565329999999</v>
      </c>
      <c r="AM1049" s="151">
        <v>390.87979999999999</v>
      </c>
      <c r="AN1049" s="151">
        <v>1275.30368</v>
      </c>
      <c r="AO1049" s="151">
        <v>513.02440000000001</v>
      </c>
      <c r="AQ1049" s="152">
        <v>5.287757247</v>
      </c>
      <c r="AR1049" s="152">
        <v>0.58473569800000003</v>
      </c>
      <c r="AS1049" s="152">
        <v>14.510099970000001</v>
      </c>
      <c r="AU1049" s="151">
        <v>919.51438080000003</v>
      </c>
      <c r="AV1049" s="152">
        <v>3443.9027000000001</v>
      </c>
      <c r="AW1049" s="152">
        <v>56.018099319999997</v>
      </c>
      <c r="AX1049" s="151">
        <v>6733.62853</v>
      </c>
      <c r="AZ1049" s="152">
        <v>64.64250912</v>
      </c>
      <c r="BG1049" s="152">
        <v>16.114627989999999</v>
      </c>
      <c r="BH1049" s="152">
        <v>361.129209</v>
      </c>
      <c r="BI1049" s="152">
        <v>35.952302539999998</v>
      </c>
      <c r="BJ1049" s="152">
        <v>15.26320344</v>
      </c>
      <c r="BK1049" s="152">
        <v>0.67992452999999997</v>
      </c>
      <c r="BO1049" s="152">
        <v>135.96234960000001</v>
      </c>
      <c r="BP1049" s="152">
        <v>3.875413048</v>
      </c>
      <c r="BQ1049" s="152">
        <v>8.7394308249999995</v>
      </c>
      <c r="BS1049" s="152">
        <v>7.0070102759999999</v>
      </c>
      <c r="BT1049" s="152">
        <v>2.4512994240000001</v>
      </c>
      <c r="BU1049" s="152">
        <v>3.4935754409999999</v>
      </c>
      <c r="BV1049" s="152">
        <v>3.1355472529999999</v>
      </c>
      <c r="BX1049" s="152">
        <v>5.0116332300000002</v>
      </c>
      <c r="BZ1049" s="152">
        <v>3.6931360049999999</v>
      </c>
      <c r="CB1049" s="152">
        <v>3.4348696200000002</v>
      </c>
      <c r="CD1049" s="152">
        <v>1.597742877</v>
      </c>
      <c r="CH1049" s="152">
        <v>4.7595256260000003</v>
      </c>
      <c r="CJ1049" s="152">
        <v>0.41082329499999998</v>
      </c>
      <c r="CK1049" s="152">
        <v>0.163471229</v>
      </c>
      <c r="DC1049" s="152">
        <v>37.348999999999997</v>
      </c>
      <c r="DF1049" s="152">
        <v>29.314</v>
      </c>
      <c r="DG1049" s="152">
        <v>34.164333329999998</v>
      </c>
      <c r="DJ1049" s="152">
        <v>8.0000000000000002E-3</v>
      </c>
      <c r="DM1049" s="152">
        <v>0.24299999999999999</v>
      </c>
      <c r="DO1049" s="154">
        <v>67.510060440000004</v>
      </c>
      <c r="ED1049" s="152">
        <v>53.22620517</v>
      </c>
      <c r="EE1049" s="152">
        <v>1.0411170860000001</v>
      </c>
      <c r="EF1049" s="152">
        <v>16.878358779999999</v>
      </c>
      <c r="EH1049" s="152">
        <v>11.49951225</v>
      </c>
      <c r="EJ1049" s="152">
        <v>12.77940796</v>
      </c>
      <c r="EK1049" s="152">
        <v>0.217838</v>
      </c>
      <c r="EL1049" s="152">
        <v>3.9765726030000002</v>
      </c>
      <c r="EM1049" s="152">
        <v>10.293460980000001</v>
      </c>
      <c r="EO1049" s="152">
        <v>2.3724907829999999</v>
      </c>
      <c r="EP1049" s="152">
        <v>0.42693532699999998</v>
      </c>
      <c r="EQ1049" s="152">
        <v>0.110168771</v>
      </c>
      <c r="ES1049" s="152">
        <v>-0.204185809</v>
      </c>
      <c r="FA1049" s="152">
        <v>5.2180083819999998</v>
      </c>
      <c r="FB1049" s="152">
        <v>0.429277517</v>
      </c>
      <c r="FD1049" s="152">
        <v>39.62962916</v>
      </c>
      <c r="FF1049" s="152">
        <v>373.5608029</v>
      </c>
      <c r="FG1049" s="152">
        <v>5.097925633</v>
      </c>
      <c r="FI1049" s="152">
        <v>30.783677780000001</v>
      </c>
      <c r="FJ1049" s="152">
        <v>5.7123601900000001</v>
      </c>
      <c r="FK1049" s="152">
        <v>144.95772539999999</v>
      </c>
      <c r="FL1049" s="152">
        <v>90.304166319999993</v>
      </c>
      <c r="FM1049" s="152">
        <v>17.88422748</v>
      </c>
      <c r="FP1049" s="152">
        <v>7.6407752269999998</v>
      </c>
      <c r="FQ1049" s="152">
        <v>312.76744509999997</v>
      </c>
      <c r="FR1049" s="152">
        <v>21.927124500000001</v>
      </c>
      <c r="FS1049" s="152">
        <v>49.367957480000001</v>
      </c>
      <c r="FT1049" s="152">
        <v>0.98719957999999997</v>
      </c>
      <c r="FX1049" s="152">
        <v>0.29906592199999998</v>
      </c>
      <c r="FY1049" s="152">
        <v>148.4500391</v>
      </c>
      <c r="FZ1049" s="152">
        <v>4.5523083560000002</v>
      </c>
      <c r="GA1049" s="152">
        <v>10.818923270000001</v>
      </c>
      <c r="GB1049" s="152">
        <v>1.654418151</v>
      </c>
      <c r="GC1049" s="152">
        <v>8.0716493329999999</v>
      </c>
      <c r="GD1049" s="152">
        <v>2.4973511070000001</v>
      </c>
      <c r="GE1049" s="152">
        <v>0.97485445500000001</v>
      </c>
      <c r="GF1049" s="152">
        <v>3.3523318600000001</v>
      </c>
      <c r="GG1049" s="152">
        <v>0.58390470100000003</v>
      </c>
      <c r="GH1049" s="152">
        <v>3.8198041809999999</v>
      </c>
      <c r="GI1049" s="152">
        <v>0.83239430299999995</v>
      </c>
      <c r="GJ1049" s="152">
        <v>2.343627836</v>
      </c>
      <c r="GL1049" s="152">
        <v>2.371308161</v>
      </c>
      <c r="GM1049" s="152">
        <v>0.37241540499999998</v>
      </c>
      <c r="GN1049" s="152">
        <v>1.480874773</v>
      </c>
      <c r="GO1049" s="152">
        <v>7.2448437000000004E-2</v>
      </c>
      <c r="GS1049" s="152">
        <v>1.697238177</v>
      </c>
      <c r="GT1049" s="152">
        <v>0.54211408800000005</v>
      </c>
      <c r="GU1049" s="152">
        <v>0.206114937</v>
      </c>
    </row>
    <row r="1050" spans="1:203">
      <c r="A1050" s="151">
        <v>6657</v>
      </c>
      <c r="B1050" s="152" t="s">
        <v>2859</v>
      </c>
      <c r="C1050" s="152" t="s">
        <v>2877</v>
      </c>
      <c r="D1050" s="152" t="s">
        <v>2878</v>
      </c>
      <c r="E1050" s="152" t="s">
        <v>3006</v>
      </c>
      <c r="F1050" s="152" t="s">
        <v>9496</v>
      </c>
      <c r="H1050" s="151">
        <v>284143</v>
      </c>
      <c r="L1050" s="153" t="s">
        <v>3262</v>
      </c>
      <c r="M1050" s="153" t="s">
        <v>4215</v>
      </c>
      <c r="N1050" s="152" t="s">
        <v>3264</v>
      </c>
      <c r="P1050" s="152">
        <v>20.022517000000001</v>
      </c>
      <c r="Q1050" s="152">
        <v>145.23054999999999</v>
      </c>
      <c r="R1050" s="152" t="s">
        <v>3010</v>
      </c>
      <c r="S1050" s="152" t="s">
        <v>2716</v>
      </c>
      <c r="T1050" s="152">
        <v>49.636000000000003</v>
      </c>
      <c r="U1050" s="152">
        <v>1.228</v>
      </c>
      <c r="V1050" s="152">
        <v>13.537000000000001</v>
      </c>
      <c r="X1050" s="152">
        <v>16.617999999999999</v>
      </c>
      <c r="AA1050" s="152">
        <v>6.6260000000000003</v>
      </c>
      <c r="AB1050" s="152">
        <v>0.309</v>
      </c>
      <c r="AC1050" s="152">
        <v>9.0169999999999995</v>
      </c>
      <c r="AD1050" s="152">
        <v>2.613</v>
      </c>
      <c r="AE1050" s="152">
        <v>0.52200000000000002</v>
      </c>
      <c r="AF1050" s="152">
        <v>0.1</v>
      </c>
      <c r="AI1050" s="152">
        <v>100.4611412</v>
      </c>
      <c r="AJ1050" s="152">
        <v>0.15305411599999999</v>
      </c>
      <c r="AK1050" s="156">
        <f t="shared" si="16"/>
        <v>1.7689682000000002E-3</v>
      </c>
      <c r="AL1050" s="151">
        <v>17.689682000000001</v>
      </c>
      <c r="AM1050" s="151">
        <v>270.71179999999998</v>
      </c>
      <c r="AN1050" s="151">
        <v>643.68640000000005</v>
      </c>
      <c r="AO1050" s="151">
        <v>816.66326000000004</v>
      </c>
      <c r="AQ1050" s="152">
        <v>6.9172037700000004</v>
      </c>
      <c r="AR1050" s="152">
        <v>0.46746514300000003</v>
      </c>
      <c r="AS1050" s="152">
        <v>17.38431053</v>
      </c>
      <c r="AU1050" s="151">
        <v>602.02896480000004</v>
      </c>
      <c r="AV1050" s="152">
        <v>4309.5307499999999</v>
      </c>
      <c r="AW1050" s="152">
        <v>44.08735772</v>
      </c>
      <c r="AX1050" s="151">
        <v>7356.9475119999997</v>
      </c>
      <c r="AZ1050" s="152">
        <v>29.594334419999999</v>
      </c>
      <c r="BG1050" s="152">
        <v>14.1498338</v>
      </c>
      <c r="BH1050" s="152">
        <v>263.30033800000001</v>
      </c>
      <c r="BI1050" s="152">
        <v>28.1048373</v>
      </c>
      <c r="BJ1050" s="152">
        <v>20.393469410000002</v>
      </c>
      <c r="BK1050" s="152">
        <v>1.1100471569999999</v>
      </c>
      <c r="BO1050" s="152">
        <v>178.28136939999999</v>
      </c>
      <c r="BP1050" s="152">
        <v>5.2463361209999997</v>
      </c>
      <c r="BQ1050" s="152">
        <v>12.01047627</v>
      </c>
      <c r="BS1050" s="152">
        <v>9.0349402560000005</v>
      </c>
      <c r="BT1050" s="152">
        <v>2.9899282559999998</v>
      </c>
      <c r="BU1050" s="152">
        <v>4.2617252309999998</v>
      </c>
      <c r="BV1050" s="152">
        <v>3.3665717179999999</v>
      </c>
      <c r="BX1050" s="152">
        <v>4.0288986529999997</v>
      </c>
      <c r="BZ1050" s="152">
        <v>2.8132385160000002</v>
      </c>
      <c r="CB1050" s="152">
        <v>2.6053184429999998</v>
      </c>
      <c r="CD1050" s="152">
        <v>1.838565775</v>
      </c>
      <c r="CH1050" s="152">
        <v>5.6847456410000001</v>
      </c>
      <c r="CJ1050" s="152">
        <v>0.50762288200000005</v>
      </c>
      <c r="CK1050" s="152">
        <v>0.23315933999999999</v>
      </c>
      <c r="DC1050" s="152">
        <v>37.495333330000001</v>
      </c>
      <c r="DF1050" s="152">
        <v>28.632666669999999</v>
      </c>
      <c r="DG1050" s="152">
        <v>34.603666670000003</v>
      </c>
      <c r="DJ1050" s="152">
        <v>2.9333333E-2</v>
      </c>
      <c r="DM1050" s="152">
        <v>0.23933333300000001</v>
      </c>
      <c r="DO1050" s="154">
        <v>68.301027340000005</v>
      </c>
      <c r="ED1050" s="152">
        <v>53.22620517</v>
      </c>
      <c r="EE1050" s="152">
        <v>1.0411170860000001</v>
      </c>
      <c r="EF1050" s="152">
        <v>16.878358779999999</v>
      </c>
      <c r="EH1050" s="152">
        <v>11.49951225</v>
      </c>
      <c r="EJ1050" s="152">
        <v>12.77940796</v>
      </c>
      <c r="EK1050" s="152">
        <v>0.217838</v>
      </c>
      <c r="EL1050" s="152">
        <v>3.9765726030000002</v>
      </c>
      <c r="EM1050" s="152">
        <v>10.293460980000001</v>
      </c>
      <c r="EO1050" s="152">
        <v>2.3724907829999999</v>
      </c>
      <c r="EP1050" s="152">
        <v>0.42693532699999998</v>
      </c>
      <c r="EQ1050" s="152">
        <v>0.110168771</v>
      </c>
      <c r="ES1050" s="152">
        <v>-0.204185809</v>
      </c>
      <c r="FA1050" s="152">
        <v>5.2180083819999998</v>
      </c>
      <c r="FB1050" s="152">
        <v>0.429277517</v>
      </c>
      <c r="FD1050" s="152">
        <v>39.62962916</v>
      </c>
      <c r="FF1050" s="152">
        <v>373.5608029</v>
      </c>
      <c r="FG1050" s="152">
        <v>5.097925633</v>
      </c>
      <c r="FI1050" s="152">
        <v>30.783677780000001</v>
      </c>
      <c r="FJ1050" s="152">
        <v>5.7123601900000001</v>
      </c>
      <c r="FK1050" s="152">
        <v>144.95772539999999</v>
      </c>
      <c r="FL1050" s="152">
        <v>90.304166319999993</v>
      </c>
      <c r="FM1050" s="152">
        <v>17.88422748</v>
      </c>
      <c r="FP1050" s="152">
        <v>7.6407752269999998</v>
      </c>
      <c r="FQ1050" s="152">
        <v>312.76744509999997</v>
      </c>
      <c r="FR1050" s="152">
        <v>21.927124500000001</v>
      </c>
      <c r="FS1050" s="152">
        <v>49.367957480000001</v>
      </c>
      <c r="FT1050" s="152">
        <v>0.98719957999999997</v>
      </c>
      <c r="FX1050" s="152">
        <v>0.29906592199999998</v>
      </c>
      <c r="FY1050" s="152">
        <v>148.4500391</v>
      </c>
      <c r="FZ1050" s="152">
        <v>4.5523083560000002</v>
      </c>
      <c r="GA1050" s="152">
        <v>10.818923270000001</v>
      </c>
      <c r="GB1050" s="152">
        <v>1.654418151</v>
      </c>
      <c r="GC1050" s="152">
        <v>8.0716493329999999</v>
      </c>
      <c r="GD1050" s="152">
        <v>2.4973511070000001</v>
      </c>
      <c r="GE1050" s="152">
        <v>0.97485445500000001</v>
      </c>
      <c r="GF1050" s="152">
        <v>3.3523318600000001</v>
      </c>
      <c r="GG1050" s="152">
        <v>0.58390470100000003</v>
      </c>
      <c r="GH1050" s="152">
        <v>3.8198041809999999</v>
      </c>
      <c r="GI1050" s="152">
        <v>0.83239430299999995</v>
      </c>
      <c r="GJ1050" s="152">
        <v>2.343627836</v>
      </c>
      <c r="GL1050" s="152">
        <v>2.371308161</v>
      </c>
      <c r="GM1050" s="152">
        <v>0.37241540499999998</v>
      </c>
      <c r="GN1050" s="152">
        <v>1.480874773</v>
      </c>
      <c r="GO1050" s="152">
        <v>7.2448437000000004E-2</v>
      </c>
      <c r="GS1050" s="152">
        <v>1.697238177</v>
      </c>
      <c r="GT1050" s="152">
        <v>0.54211408800000005</v>
      </c>
      <c r="GU1050" s="152">
        <v>0.206114937</v>
      </c>
    </row>
    <row r="1051" spans="1:203">
      <c r="A1051" s="151">
        <v>6659</v>
      </c>
      <c r="B1051" s="152" t="s">
        <v>2859</v>
      </c>
      <c r="C1051" s="152" t="s">
        <v>2877</v>
      </c>
      <c r="D1051" s="152" t="s">
        <v>2878</v>
      </c>
      <c r="E1051" s="152" t="s">
        <v>3006</v>
      </c>
      <c r="F1051" s="152" t="s">
        <v>9497</v>
      </c>
      <c r="H1051" s="151">
        <v>284143</v>
      </c>
      <c r="L1051" s="153" t="s">
        <v>3262</v>
      </c>
      <c r="M1051" s="153" t="s">
        <v>3960</v>
      </c>
      <c r="N1051" s="152" t="s">
        <v>3264</v>
      </c>
      <c r="P1051" s="152">
        <v>20.022517000000001</v>
      </c>
      <c r="Q1051" s="152">
        <v>145.23054999999999</v>
      </c>
      <c r="R1051" s="152" t="s">
        <v>3010</v>
      </c>
      <c r="S1051" s="152" t="s">
        <v>2716</v>
      </c>
      <c r="T1051" s="152">
        <v>48.793999999999997</v>
      </c>
      <c r="U1051" s="152">
        <v>1.254</v>
      </c>
      <c r="V1051" s="152">
        <v>12.786</v>
      </c>
      <c r="X1051" s="152">
        <v>17.332000000000001</v>
      </c>
      <c r="AA1051" s="152">
        <v>5.9829999999999997</v>
      </c>
      <c r="AB1051" s="152">
        <v>0.34499999999999997</v>
      </c>
      <c r="AC1051" s="152">
        <v>8.86</v>
      </c>
      <c r="AD1051" s="152">
        <v>2.2930000000000001</v>
      </c>
      <c r="AE1051" s="152">
        <v>0.55400000000000005</v>
      </c>
      <c r="AF1051" s="152">
        <v>0.17499999999999999</v>
      </c>
      <c r="AI1051" s="152">
        <v>98.639944999999997</v>
      </c>
      <c r="AJ1051" s="152">
        <v>0.13133695400000001</v>
      </c>
      <c r="AK1051" s="156">
        <f t="shared" si="16"/>
        <v>1.0019692799999999E-3</v>
      </c>
      <c r="AL1051" s="151">
        <v>10.0196928</v>
      </c>
      <c r="AM1051" s="151">
        <v>289.73840000000001</v>
      </c>
      <c r="AN1051" s="151">
        <v>604.03071999999997</v>
      </c>
      <c r="AO1051" s="151">
        <v>851.85911999999996</v>
      </c>
      <c r="DC1051" s="152">
        <v>37.972333329999998</v>
      </c>
      <c r="DF1051" s="152">
        <v>24.670333329999998</v>
      </c>
      <c r="DG1051" s="152">
        <v>37.757333330000002</v>
      </c>
      <c r="DJ1051" s="152">
        <v>4.0666666999999997E-2</v>
      </c>
      <c r="DM1051" s="152">
        <v>0.22866666699999999</v>
      </c>
      <c r="DO1051" s="154">
        <v>73.180650369999995</v>
      </c>
      <c r="ED1051" s="152">
        <v>53.22620517</v>
      </c>
      <c r="EE1051" s="152">
        <v>1.0411170860000001</v>
      </c>
      <c r="EF1051" s="152">
        <v>16.878358779999999</v>
      </c>
      <c r="EH1051" s="152">
        <v>11.49951225</v>
      </c>
      <c r="EJ1051" s="152">
        <v>12.77940796</v>
      </c>
      <c r="EK1051" s="152">
        <v>0.217838</v>
      </c>
      <c r="EL1051" s="152">
        <v>3.9765726030000002</v>
      </c>
      <c r="EM1051" s="152">
        <v>10.293460980000001</v>
      </c>
      <c r="EO1051" s="152">
        <v>2.3724907829999999</v>
      </c>
      <c r="EP1051" s="152">
        <v>0.42693532699999998</v>
      </c>
      <c r="EQ1051" s="152">
        <v>0.110168771</v>
      </c>
      <c r="ES1051" s="152">
        <v>-0.204185809</v>
      </c>
      <c r="FA1051" s="152">
        <v>5.2180083819999998</v>
      </c>
      <c r="FB1051" s="152">
        <v>0.429277517</v>
      </c>
      <c r="FD1051" s="152">
        <v>39.62962916</v>
      </c>
      <c r="FF1051" s="152">
        <v>373.5608029</v>
      </c>
      <c r="FG1051" s="152">
        <v>5.097925633</v>
      </c>
      <c r="FI1051" s="152">
        <v>30.783677780000001</v>
      </c>
      <c r="FJ1051" s="152">
        <v>5.7123601900000001</v>
      </c>
      <c r="FK1051" s="152">
        <v>144.95772539999999</v>
      </c>
      <c r="FL1051" s="152">
        <v>90.304166319999993</v>
      </c>
      <c r="FM1051" s="152">
        <v>17.88422748</v>
      </c>
      <c r="FP1051" s="152">
        <v>7.6407752269999998</v>
      </c>
      <c r="FQ1051" s="152">
        <v>312.76744509999997</v>
      </c>
      <c r="FR1051" s="152">
        <v>21.927124500000001</v>
      </c>
      <c r="FS1051" s="152">
        <v>49.367957480000001</v>
      </c>
      <c r="FT1051" s="152">
        <v>0.98719957999999997</v>
      </c>
      <c r="FX1051" s="152">
        <v>0.29906592199999998</v>
      </c>
      <c r="FY1051" s="152">
        <v>148.4500391</v>
      </c>
      <c r="FZ1051" s="152">
        <v>4.5523083560000002</v>
      </c>
      <c r="GA1051" s="152">
        <v>10.818923270000001</v>
      </c>
      <c r="GB1051" s="152">
        <v>1.654418151</v>
      </c>
      <c r="GC1051" s="152">
        <v>8.0716493329999999</v>
      </c>
      <c r="GD1051" s="152">
        <v>2.4973511070000001</v>
      </c>
      <c r="GE1051" s="152">
        <v>0.97485445500000001</v>
      </c>
      <c r="GF1051" s="152">
        <v>3.3523318600000001</v>
      </c>
      <c r="GG1051" s="152">
        <v>0.58390470100000003</v>
      </c>
      <c r="GH1051" s="152">
        <v>3.8198041809999999</v>
      </c>
      <c r="GI1051" s="152">
        <v>0.83239430299999995</v>
      </c>
      <c r="GJ1051" s="152">
        <v>2.343627836</v>
      </c>
      <c r="GL1051" s="152">
        <v>2.371308161</v>
      </c>
      <c r="GM1051" s="152">
        <v>0.37241540499999998</v>
      </c>
      <c r="GN1051" s="152">
        <v>1.480874773</v>
      </c>
      <c r="GO1051" s="152">
        <v>7.2448437000000004E-2</v>
      </c>
      <c r="GS1051" s="152">
        <v>1.697238177</v>
      </c>
      <c r="GT1051" s="152">
        <v>0.54211408800000005</v>
      </c>
      <c r="GU1051" s="152">
        <v>0.206114937</v>
      </c>
    </row>
    <row r="1052" spans="1:203">
      <c r="A1052" s="151">
        <v>6660</v>
      </c>
      <c r="B1052" s="152" t="s">
        <v>2859</v>
      </c>
      <c r="C1052" s="152" t="s">
        <v>2877</v>
      </c>
      <c r="D1052" s="152" t="s">
        <v>2878</v>
      </c>
      <c r="E1052" s="152" t="s">
        <v>3006</v>
      </c>
      <c r="F1052" s="152" t="s">
        <v>9498</v>
      </c>
      <c r="H1052" s="151">
        <v>284143</v>
      </c>
      <c r="L1052" s="153" t="s">
        <v>3262</v>
      </c>
      <c r="M1052" s="153" t="s">
        <v>4023</v>
      </c>
      <c r="N1052" s="152" t="s">
        <v>3264</v>
      </c>
      <c r="P1052" s="152">
        <v>20.022517000000001</v>
      </c>
      <c r="Q1052" s="152">
        <v>145.23054999999999</v>
      </c>
      <c r="R1052" s="152" t="s">
        <v>3010</v>
      </c>
      <c r="S1052" s="152" t="s">
        <v>2716</v>
      </c>
      <c r="T1052" s="152">
        <v>48.962000000000003</v>
      </c>
      <c r="U1052" s="152">
        <v>1.248</v>
      </c>
      <c r="V1052" s="152">
        <v>13.824999999999999</v>
      </c>
      <c r="X1052" s="152">
        <v>15.425000000000001</v>
      </c>
      <c r="AA1052" s="152">
        <v>6.367</v>
      </c>
      <c r="AB1052" s="152">
        <v>0.26800000000000002</v>
      </c>
      <c r="AC1052" s="152">
        <v>9.16</v>
      </c>
      <c r="AD1052" s="152">
        <v>2.6360000000000001</v>
      </c>
      <c r="AE1052" s="152">
        <v>0.58799999999999997</v>
      </c>
      <c r="AF1052" s="152">
        <v>0.105</v>
      </c>
      <c r="AI1052" s="152">
        <v>98.810575249999999</v>
      </c>
      <c r="AJ1052" s="152">
        <v>3.7182558999999997E-2</v>
      </c>
      <c r="AK1052" s="156">
        <f t="shared" si="16"/>
        <v>2.7792337000000001E-3</v>
      </c>
      <c r="AL1052" s="151">
        <v>27.792337</v>
      </c>
      <c r="AM1052" s="151">
        <v>249.6824</v>
      </c>
      <c r="AN1052" s="151">
        <v>732.19327999999996</v>
      </c>
      <c r="AO1052" s="151">
        <v>780.27431999999999</v>
      </c>
      <c r="AQ1052" s="152">
        <v>5.7484795120000003</v>
      </c>
      <c r="AR1052" s="152">
        <v>0.51396016300000003</v>
      </c>
      <c r="AS1052" s="152">
        <v>21.13085431</v>
      </c>
      <c r="AU1052" s="151">
        <v>786.96189100000004</v>
      </c>
      <c r="AV1052" s="152">
        <v>4977.7906629999998</v>
      </c>
      <c r="AW1052" s="152">
        <v>44.89050829</v>
      </c>
      <c r="AX1052" s="151">
        <v>7845.7677379999996</v>
      </c>
      <c r="AZ1052" s="152">
        <v>21.34714254</v>
      </c>
      <c r="BG1052" s="152">
        <v>10.76836576</v>
      </c>
      <c r="BH1052" s="152">
        <v>302.1422432</v>
      </c>
      <c r="BI1052" s="152">
        <v>27.247626610000001</v>
      </c>
      <c r="BJ1052" s="152">
        <v>58.043019710000003</v>
      </c>
      <c r="BK1052" s="152">
        <v>1.258109988</v>
      </c>
      <c r="BO1052" s="152">
        <v>207.55439580000001</v>
      </c>
      <c r="BP1052" s="152">
        <v>6.4426235549999999</v>
      </c>
      <c r="BQ1052" s="152">
        <v>15.136067629999999</v>
      </c>
      <c r="BR1052" s="152">
        <v>2.2947652569999999</v>
      </c>
      <c r="BS1052" s="152">
        <v>10.96690291</v>
      </c>
      <c r="BT1052" s="152">
        <v>3.2141940369999999</v>
      </c>
      <c r="BU1052" s="152">
        <v>1.656425485</v>
      </c>
      <c r="BV1052" s="152">
        <v>3.9797714119999998</v>
      </c>
      <c r="BX1052" s="152">
        <v>4.861043767</v>
      </c>
      <c r="BZ1052" s="152">
        <v>3.4280188200000001</v>
      </c>
      <c r="CB1052" s="152">
        <v>3.081156209</v>
      </c>
      <c r="CD1052" s="152">
        <v>1.9992391469999999</v>
      </c>
      <c r="DC1052" s="152">
        <v>37.377666670000004</v>
      </c>
      <c r="DF1052" s="152">
        <v>29.20066667</v>
      </c>
      <c r="DG1052" s="152">
        <v>34.131666670000001</v>
      </c>
      <c r="DJ1052" s="152">
        <v>0.02</v>
      </c>
      <c r="DM1052" s="152">
        <v>0.245</v>
      </c>
      <c r="DO1052" s="154">
        <v>67.574010400000006</v>
      </c>
      <c r="ED1052" s="152">
        <v>53.22620517</v>
      </c>
      <c r="EE1052" s="152">
        <v>1.0411170860000001</v>
      </c>
      <c r="EF1052" s="152">
        <v>16.878358779999999</v>
      </c>
      <c r="EH1052" s="152">
        <v>11.49951225</v>
      </c>
      <c r="EJ1052" s="152">
        <v>12.77940796</v>
      </c>
      <c r="EK1052" s="152">
        <v>0.217838</v>
      </c>
      <c r="EL1052" s="152">
        <v>3.9765726030000002</v>
      </c>
      <c r="EM1052" s="152">
        <v>10.293460980000001</v>
      </c>
      <c r="EO1052" s="152">
        <v>2.3724907829999999</v>
      </c>
      <c r="EP1052" s="152">
        <v>0.42693532699999998</v>
      </c>
      <c r="EQ1052" s="152">
        <v>0.110168771</v>
      </c>
      <c r="ES1052" s="152">
        <v>-0.204185809</v>
      </c>
      <c r="FA1052" s="152">
        <v>5.2180083819999998</v>
      </c>
      <c r="FB1052" s="152">
        <v>0.429277517</v>
      </c>
      <c r="FD1052" s="152">
        <v>39.62962916</v>
      </c>
      <c r="FF1052" s="152">
        <v>373.5608029</v>
      </c>
      <c r="FG1052" s="152">
        <v>5.097925633</v>
      </c>
      <c r="FI1052" s="152">
        <v>30.783677780000001</v>
      </c>
      <c r="FJ1052" s="152">
        <v>5.7123601900000001</v>
      </c>
      <c r="FK1052" s="152">
        <v>144.95772539999999</v>
      </c>
      <c r="FL1052" s="152">
        <v>90.304166319999993</v>
      </c>
      <c r="FM1052" s="152">
        <v>17.88422748</v>
      </c>
      <c r="FP1052" s="152">
        <v>7.6407752269999998</v>
      </c>
      <c r="FQ1052" s="152">
        <v>312.76744509999997</v>
      </c>
      <c r="FR1052" s="152">
        <v>21.927124500000001</v>
      </c>
      <c r="FS1052" s="152">
        <v>49.367957480000001</v>
      </c>
      <c r="FT1052" s="152">
        <v>0.98719957999999997</v>
      </c>
      <c r="FX1052" s="152">
        <v>0.29906592199999998</v>
      </c>
      <c r="FY1052" s="152">
        <v>148.4500391</v>
      </c>
      <c r="FZ1052" s="152">
        <v>4.5523083560000002</v>
      </c>
      <c r="GA1052" s="152">
        <v>10.818923270000001</v>
      </c>
      <c r="GB1052" s="152">
        <v>1.654418151</v>
      </c>
      <c r="GC1052" s="152">
        <v>8.0716493329999999</v>
      </c>
      <c r="GD1052" s="152">
        <v>2.4973511070000001</v>
      </c>
      <c r="GE1052" s="152">
        <v>0.97485445500000001</v>
      </c>
      <c r="GF1052" s="152">
        <v>3.3523318600000001</v>
      </c>
      <c r="GG1052" s="152">
        <v>0.58390470100000003</v>
      </c>
      <c r="GH1052" s="152">
        <v>3.8198041809999999</v>
      </c>
      <c r="GI1052" s="152">
        <v>0.83239430299999995</v>
      </c>
      <c r="GJ1052" s="152">
        <v>2.343627836</v>
      </c>
      <c r="GL1052" s="152">
        <v>2.371308161</v>
      </c>
      <c r="GM1052" s="152">
        <v>0.37241540499999998</v>
      </c>
      <c r="GN1052" s="152">
        <v>1.480874773</v>
      </c>
      <c r="GO1052" s="152">
        <v>7.2448437000000004E-2</v>
      </c>
      <c r="GS1052" s="152">
        <v>1.697238177</v>
      </c>
      <c r="GT1052" s="152">
        <v>0.54211408800000005</v>
      </c>
      <c r="GU1052" s="152">
        <v>0.206114937</v>
      </c>
    </row>
    <row r="1053" spans="1:203">
      <c r="A1053" s="151">
        <v>6661</v>
      </c>
      <c r="B1053" s="152" t="s">
        <v>2859</v>
      </c>
      <c r="C1053" s="152" t="s">
        <v>2877</v>
      </c>
      <c r="D1053" s="152" t="s">
        <v>2878</v>
      </c>
      <c r="E1053" s="152" t="s">
        <v>3089</v>
      </c>
      <c r="F1053" s="152" t="s">
        <v>9499</v>
      </c>
      <c r="H1053" s="151">
        <v>284150</v>
      </c>
      <c r="L1053" s="153" t="s">
        <v>3090</v>
      </c>
      <c r="M1053" s="153" t="s">
        <v>5368</v>
      </c>
      <c r="N1053" s="152" t="s">
        <v>3092</v>
      </c>
      <c r="P1053" s="152">
        <v>19.688983</v>
      </c>
      <c r="Q1053" s="152">
        <v>145.39066700000001</v>
      </c>
      <c r="R1053" s="152" t="s">
        <v>2949</v>
      </c>
      <c r="S1053" s="152" t="s">
        <v>2716</v>
      </c>
      <c r="T1053" s="152">
        <v>54.691000000000003</v>
      </c>
      <c r="U1053" s="152">
        <v>0.79600000000000004</v>
      </c>
      <c r="V1053" s="152">
        <v>17.774000000000001</v>
      </c>
      <c r="X1053" s="152">
        <v>9.2330000000000005</v>
      </c>
      <c r="AA1053" s="152">
        <v>3.3260000000000001</v>
      </c>
      <c r="AB1053" s="152">
        <v>0.161</v>
      </c>
      <c r="AC1053" s="152">
        <v>9.4130000000000003</v>
      </c>
      <c r="AD1053" s="152">
        <v>2.6349999999999998</v>
      </c>
      <c r="AE1053" s="152">
        <v>0.65800000000000003</v>
      </c>
      <c r="AF1053" s="152">
        <v>0.1</v>
      </c>
      <c r="AI1053" s="152">
        <v>99.019573210000004</v>
      </c>
      <c r="AJ1053" s="152">
        <v>1.8682728</v>
      </c>
      <c r="AK1053" s="156">
        <f t="shared" si="16"/>
        <v>9.6368669999999986E-3</v>
      </c>
      <c r="AL1053" s="151">
        <v>96.368669999999995</v>
      </c>
      <c r="AM1053" s="151">
        <v>474.61806000000001</v>
      </c>
      <c r="AN1053" s="151">
        <v>1103.0625</v>
      </c>
      <c r="AO1053" s="151">
        <v>1351.8886500000001</v>
      </c>
      <c r="AQ1053" s="152">
        <v>11.432892560000001</v>
      </c>
      <c r="AR1053" s="152">
        <v>0.43907176399999998</v>
      </c>
      <c r="AS1053" s="152">
        <v>28.58851507</v>
      </c>
      <c r="AU1053" s="151">
        <v>513.28202399999998</v>
      </c>
      <c r="AV1053" s="152">
        <v>4623.0292499999996</v>
      </c>
      <c r="AW1053" s="152">
        <v>31.988614160000001</v>
      </c>
      <c r="AX1053" s="151">
        <v>4513.6358270000001</v>
      </c>
      <c r="AZ1053" s="152">
        <v>28.824134780000001</v>
      </c>
      <c r="BG1053" s="152">
        <v>8.962682783</v>
      </c>
      <c r="BH1053" s="152">
        <v>248.97056799999999</v>
      </c>
      <c r="BI1053" s="152">
        <v>21.094247450000001</v>
      </c>
      <c r="BJ1053" s="152">
        <v>18.669655039999999</v>
      </c>
      <c r="BK1053" s="152">
        <v>0.91504711599999999</v>
      </c>
      <c r="BO1053" s="152">
        <v>173.09929790000001</v>
      </c>
      <c r="BP1053" s="152">
        <v>4.4808310689999997</v>
      </c>
      <c r="BQ1053" s="152">
        <v>10.30869993</v>
      </c>
      <c r="BS1053" s="152">
        <v>7.3589291040000004</v>
      </c>
      <c r="BT1053" s="152">
        <v>1.8842434239999999</v>
      </c>
      <c r="BU1053" s="152">
        <v>3.0882522749999999</v>
      </c>
      <c r="BV1053" s="152">
        <v>2.4914427250000002</v>
      </c>
      <c r="BX1053" s="152">
        <v>2.963060306</v>
      </c>
      <c r="BZ1053" s="152">
        <v>2.0043980280000002</v>
      </c>
      <c r="CB1053" s="152">
        <v>1.9061982580000001</v>
      </c>
      <c r="CD1053" s="152">
        <v>1.547023386</v>
      </c>
      <c r="CH1053" s="152">
        <v>5.7600202039999999</v>
      </c>
      <c r="CJ1053" s="152">
        <v>0.58597664299999996</v>
      </c>
      <c r="CK1053" s="152">
        <v>0.33280514500000002</v>
      </c>
      <c r="CU1053" s="152">
        <v>-49</v>
      </c>
      <c r="DC1053" s="152">
        <v>37.796999999999997</v>
      </c>
      <c r="DF1053" s="152">
        <v>22.23833333</v>
      </c>
      <c r="DG1053" s="152">
        <v>39.192666670000001</v>
      </c>
      <c r="DJ1053" s="152">
        <v>5.8333333000000001E-2</v>
      </c>
      <c r="DM1053" s="152">
        <v>0.13966666699999999</v>
      </c>
      <c r="DO1053" s="154">
        <v>75.857838150000006</v>
      </c>
      <c r="ED1053" s="152">
        <v>54.571847329999997</v>
      </c>
      <c r="EE1053" s="152">
        <v>0.86974510699999996</v>
      </c>
      <c r="EF1053" s="152">
        <v>17.98533887</v>
      </c>
      <c r="EH1053" s="152">
        <v>9.0433558089999995</v>
      </c>
      <c r="EJ1053" s="152">
        <v>10.04988131</v>
      </c>
      <c r="EK1053" s="152">
        <v>0.18503465999999999</v>
      </c>
      <c r="EL1053" s="152">
        <v>3.4651729279999999</v>
      </c>
      <c r="EM1053" s="152">
        <v>9.4171904229999992</v>
      </c>
      <c r="EO1053" s="152">
        <v>2.5649937949999999</v>
      </c>
      <c r="EP1053" s="152">
        <v>0.58987379200000001</v>
      </c>
      <c r="EQ1053" s="152">
        <v>0.12740336399999999</v>
      </c>
      <c r="ES1053" s="152">
        <v>0.22421524700000001</v>
      </c>
      <c r="FA1053" s="152">
        <v>8.49</v>
      </c>
      <c r="FB1053" s="152">
        <v>0.45419974299999999</v>
      </c>
      <c r="FD1053" s="152">
        <v>31.503807170000002</v>
      </c>
      <c r="FF1053" s="152">
        <v>275.37122849999997</v>
      </c>
      <c r="FG1053" s="152">
        <v>5.981837337</v>
      </c>
      <c r="FI1053" s="152">
        <v>28.331556339999999</v>
      </c>
      <c r="FJ1053" s="152">
        <v>10.63364412</v>
      </c>
      <c r="FK1053" s="152">
        <v>130.4483602</v>
      </c>
      <c r="FL1053" s="152">
        <v>85.786142670000004</v>
      </c>
      <c r="FM1053" s="152">
        <v>16.98946209</v>
      </c>
      <c r="FP1053" s="152">
        <v>9.8214398079999992</v>
      </c>
      <c r="FQ1053" s="152">
        <v>264.9542156</v>
      </c>
      <c r="FR1053" s="152">
        <v>24.742027570000001</v>
      </c>
      <c r="FS1053" s="152">
        <v>55.996438869999999</v>
      </c>
      <c r="FT1053" s="152">
        <v>0.87544028799999996</v>
      </c>
      <c r="FX1053" s="152">
        <v>0.46441180900000001</v>
      </c>
      <c r="FY1053" s="152">
        <v>186.9091675</v>
      </c>
      <c r="FZ1053" s="152">
        <v>4.2759060440000001</v>
      </c>
      <c r="GA1053" s="152">
        <v>10.377195370000001</v>
      </c>
      <c r="GB1053" s="152">
        <v>1.691130636</v>
      </c>
      <c r="GC1053" s="152">
        <v>8.3780376719999996</v>
      </c>
      <c r="GD1053" s="152">
        <v>2.5887949699999999</v>
      </c>
      <c r="GE1053" s="152">
        <v>0.97177497199999996</v>
      </c>
      <c r="GF1053" s="152">
        <v>3.4863117080000001</v>
      </c>
      <c r="GG1053" s="152">
        <v>0.62039098999999998</v>
      </c>
      <c r="GH1053" s="152">
        <v>4.0149874509999997</v>
      </c>
      <c r="GI1053" s="152">
        <v>0.88021432700000002</v>
      </c>
      <c r="GJ1053" s="152">
        <v>2.5395155269999998</v>
      </c>
      <c r="GL1053" s="152">
        <v>2.5422646150000001</v>
      </c>
      <c r="GM1053" s="152">
        <v>0.40669145200000001</v>
      </c>
      <c r="GN1053" s="152">
        <v>1.6835721930000001</v>
      </c>
      <c r="GO1053" s="152">
        <v>7.5134387999999996E-2</v>
      </c>
      <c r="GS1053" s="152">
        <v>1.996842196</v>
      </c>
      <c r="GT1053" s="152">
        <v>0.47873373800000002</v>
      </c>
      <c r="GU1053" s="152">
        <v>0.20213482099999999</v>
      </c>
    </row>
    <row r="1054" spans="1:203">
      <c r="A1054" s="151">
        <v>6662</v>
      </c>
      <c r="B1054" s="152" t="s">
        <v>2859</v>
      </c>
      <c r="C1054" s="152" t="s">
        <v>2877</v>
      </c>
      <c r="D1054" s="152" t="s">
        <v>2878</v>
      </c>
      <c r="E1054" s="152" t="s">
        <v>3089</v>
      </c>
      <c r="F1054" s="152" t="s">
        <v>9500</v>
      </c>
      <c r="H1054" s="151">
        <v>284150</v>
      </c>
      <c r="L1054" s="153" t="s">
        <v>3090</v>
      </c>
      <c r="M1054" s="153" t="s">
        <v>3091</v>
      </c>
      <c r="N1054" s="152" t="s">
        <v>3092</v>
      </c>
      <c r="P1054" s="152">
        <v>19.688983</v>
      </c>
      <c r="Q1054" s="152">
        <v>145.39066700000001</v>
      </c>
      <c r="R1054" s="152" t="s">
        <v>2949</v>
      </c>
      <c r="S1054" s="152" t="s">
        <v>2716</v>
      </c>
      <c r="T1054" s="152">
        <v>45.331000000000003</v>
      </c>
      <c r="U1054" s="152">
        <v>0.77100000000000002</v>
      </c>
      <c r="V1054" s="152">
        <v>16.411000000000001</v>
      </c>
      <c r="X1054" s="152">
        <v>11.638</v>
      </c>
      <c r="AA1054" s="152">
        <v>7.5309999999999997</v>
      </c>
      <c r="AB1054" s="152">
        <v>0.20100000000000001</v>
      </c>
      <c r="AC1054" s="152">
        <v>10.782999999999999</v>
      </c>
      <c r="AD1054" s="152">
        <v>2.1139999999999999</v>
      </c>
      <c r="AE1054" s="152">
        <v>0.35499999999999998</v>
      </c>
      <c r="AF1054" s="152">
        <v>9.4E-2</v>
      </c>
      <c r="AI1054" s="152">
        <v>95.57880625</v>
      </c>
      <c r="AJ1054" s="152">
        <v>2.7171432000000002</v>
      </c>
      <c r="AK1054" s="156">
        <f t="shared" si="16"/>
        <v>4.7491227000000004E-3</v>
      </c>
      <c r="AL1054" s="151">
        <v>47.491227000000002</v>
      </c>
      <c r="AM1054" s="151">
        <v>270.11673000000002</v>
      </c>
      <c r="AN1054" s="151">
        <v>1806.6693</v>
      </c>
      <c r="AO1054" s="151">
        <v>956.75535000000002</v>
      </c>
      <c r="AQ1054" s="152">
        <v>4.3711560780000003</v>
      </c>
      <c r="AR1054" s="152">
        <v>0.37859664199999998</v>
      </c>
      <c r="AS1054" s="152">
        <v>25.569032499999999</v>
      </c>
      <c r="AU1054" s="151">
        <v>507.36392869999997</v>
      </c>
      <c r="AV1054" s="152">
        <v>3124.329561</v>
      </c>
      <c r="AW1054" s="152">
        <v>45.013415029999997</v>
      </c>
      <c r="AX1054" s="151">
        <v>5648.6285669999997</v>
      </c>
      <c r="AZ1054" s="152">
        <v>28.693433349999999</v>
      </c>
      <c r="BG1054" s="152">
        <v>7.1343970399999996</v>
      </c>
      <c r="BH1054" s="152">
        <v>316.14073880000001</v>
      </c>
      <c r="BI1054" s="152">
        <v>18.36996362</v>
      </c>
      <c r="BJ1054" s="152">
        <v>33.161654409999997</v>
      </c>
      <c r="BK1054" s="152">
        <v>0.79684608899999998</v>
      </c>
      <c r="BO1054" s="152">
        <v>113.9343181</v>
      </c>
      <c r="BP1054" s="152">
        <v>4.358940692</v>
      </c>
      <c r="BQ1054" s="152">
        <v>9.1434554400000003</v>
      </c>
      <c r="BR1054" s="152">
        <v>1.4793262149999999</v>
      </c>
      <c r="BS1054" s="152">
        <v>8.1101298960000001</v>
      </c>
      <c r="BT1054" s="152">
        <v>2.3460489080000002</v>
      </c>
      <c r="BU1054" s="152">
        <v>1.3164398310000001</v>
      </c>
      <c r="BV1054" s="152">
        <v>4.2987892580000002</v>
      </c>
      <c r="BX1054" s="152">
        <v>3.0774250639999998</v>
      </c>
      <c r="BZ1054" s="152">
        <v>2.2955306119999999</v>
      </c>
      <c r="CB1054" s="152">
        <v>1.9659602039999999</v>
      </c>
      <c r="CD1054" s="152">
        <v>1.1520512519999999</v>
      </c>
      <c r="DC1054" s="152">
        <v>38.610999999999997</v>
      </c>
      <c r="DF1054" s="152">
        <v>22.204999999999998</v>
      </c>
      <c r="DG1054" s="152">
        <v>37.084666669999997</v>
      </c>
      <c r="DJ1054" s="152">
        <v>4.3333333000000002E-2</v>
      </c>
      <c r="DM1054" s="152">
        <v>0.386333333</v>
      </c>
      <c r="DO1054" s="154">
        <v>74.859167069999998</v>
      </c>
      <c r="ED1054" s="152">
        <v>54.571847329999997</v>
      </c>
      <c r="EE1054" s="152">
        <v>0.86974510699999996</v>
      </c>
      <c r="EF1054" s="152">
        <v>17.98533887</v>
      </c>
      <c r="EH1054" s="152">
        <v>9.0433558089999995</v>
      </c>
      <c r="EJ1054" s="152">
        <v>10.04988131</v>
      </c>
      <c r="EK1054" s="152">
        <v>0.18503465999999999</v>
      </c>
      <c r="EL1054" s="152">
        <v>3.4651729279999999</v>
      </c>
      <c r="EM1054" s="152">
        <v>9.4171904229999992</v>
      </c>
      <c r="EO1054" s="152">
        <v>2.5649937949999999</v>
      </c>
      <c r="EP1054" s="152">
        <v>0.58987379200000001</v>
      </c>
      <c r="EQ1054" s="152">
        <v>0.12740336399999999</v>
      </c>
      <c r="ES1054" s="152">
        <v>0.22421524700000001</v>
      </c>
      <c r="FA1054" s="152">
        <v>8.49</v>
      </c>
      <c r="FB1054" s="152">
        <v>0.45419974299999999</v>
      </c>
      <c r="FD1054" s="152">
        <v>31.503807170000002</v>
      </c>
      <c r="FF1054" s="152">
        <v>275.37122849999997</v>
      </c>
      <c r="FG1054" s="152">
        <v>5.981837337</v>
      </c>
      <c r="FI1054" s="152">
        <v>28.331556339999999</v>
      </c>
      <c r="FJ1054" s="152">
        <v>10.63364412</v>
      </c>
      <c r="FK1054" s="152">
        <v>130.4483602</v>
      </c>
      <c r="FL1054" s="152">
        <v>85.786142670000004</v>
      </c>
      <c r="FM1054" s="152">
        <v>16.98946209</v>
      </c>
      <c r="FP1054" s="152">
        <v>9.8214398079999992</v>
      </c>
      <c r="FQ1054" s="152">
        <v>264.9542156</v>
      </c>
      <c r="FR1054" s="152">
        <v>24.742027570000001</v>
      </c>
      <c r="FS1054" s="152">
        <v>55.996438869999999</v>
      </c>
      <c r="FT1054" s="152">
        <v>0.87544028799999996</v>
      </c>
      <c r="FX1054" s="152">
        <v>0.46441180900000001</v>
      </c>
      <c r="FY1054" s="152">
        <v>186.9091675</v>
      </c>
      <c r="FZ1054" s="152">
        <v>4.2759060440000001</v>
      </c>
      <c r="GA1054" s="152">
        <v>10.377195370000001</v>
      </c>
      <c r="GB1054" s="152">
        <v>1.691130636</v>
      </c>
      <c r="GC1054" s="152">
        <v>8.3780376719999996</v>
      </c>
      <c r="GD1054" s="152">
        <v>2.5887949699999999</v>
      </c>
      <c r="GE1054" s="152">
        <v>0.97177497199999996</v>
      </c>
      <c r="GF1054" s="152">
        <v>3.4863117080000001</v>
      </c>
      <c r="GG1054" s="152">
        <v>0.62039098999999998</v>
      </c>
      <c r="GH1054" s="152">
        <v>4.0149874509999997</v>
      </c>
      <c r="GI1054" s="152">
        <v>0.88021432700000002</v>
      </c>
      <c r="GJ1054" s="152">
        <v>2.5395155269999998</v>
      </c>
      <c r="GL1054" s="152">
        <v>2.5422646150000001</v>
      </c>
      <c r="GM1054" s="152">
        <v>0.40669145200000001</v>
      </c>
      <c r="GN1054" s="152">
        <v>1.6835721930000001</v>
      </c>
      <c r="GO1054" s="152">
        <v>7.5134387999999996E-2</v>
      </c>
      <c r="GS1054" s="152">
        <v>1.996842196</v>
      </c>
      <c r="GT1054" s="152">
        <v>0.47873373800000002</v>
      </c>
      <c r="GU1054" s="152">
        <v>0.20213482099999999</v>
      </c>
    </row>
    <row r="1055" spans="1:203">
      <c r="A1055" s="151">
        <v>6663</v>
      </c>
      <c r="B1055" s="152" t="s">
        <v>2859</v>
      </c>
      <c r="C1055" s="152" t="s">
        <v>2877</v>
      </c>
      <c r="D1055" s="152" t="s">
        <v>2878</v>
      </c>
      <c r="E1055" s="152" t="s">
        <v>3089</v>
      </c>
      <c r="F1055" s="152" t="s">
        <v>9501</v>
      </c>
      <c r="H1055" s="151">
        <v>284150</v>
      </c>
      <c r="L1055" s="153" t="s">
        <v>3090</v>
      </c>
      <c r="M1055" s="153" t="s">
        <v>4633</v>
      </c>
      <c r="N1055" s="152" t="s">
        <v>3092</v>
      </c>
      <c r="P1055" s="152">
        <v>19.688983</v>
      </c>
      <c r="Q1055" s="152">
        <v>145.39066700000001</v>
      </c>
      <c r="R1055" s="152" t="s">
        <v>2949</v>
      </c>
      <c r="S1055" s="152" t="s">
        <v>2716</v>
      </c>
      <c r="T1055" s="152">
        <v>50.915999999999997</v>
      </c>
      <c r="U1055" s="152">
        <v>0.92400000000000004</v>
      </c>
      <c r="V1055" s="152">
        <v>17.934999999999999</v>
      </c>
      <c r="X1055" s="152">
        <v>9.5030000000000001</v>
      </c>
      <c r="AA1055" s="152">
        <v>3.238</v>
      </c>
      <c r="AB1055" s="152">
        <v>0.187</v>
      </c>
      <c r="AC1055" s="152">
        <v>11.992000000000001</v>
      </c>
      <c r="AD1055" s="152">
        <v>2.0369999999999999</v>
      </c>
      <c r="AE1055" s="152">
        <v>0.38600000000000001</v>
      </c>
      <c r="AF1055" s="152">
        <v>0.19900000000000001</v>
      </c>
      <c r="AI1055" s="152">
        <v>97.603804289999999</v>
      </c>
      <c r="AJ1055" s="152">
        <v>2.7386176</v>
      </c>
      <c r="AK1055" s="156">
        <f t="shared" si="16"/>
        <v>4.6478222999999999E-3</v>
      </c>
      <c r="AL1055" s="151">
        <v>46.478223</v>
      </c>
      <c r="AM1055" s="151">
        <v>186.63936000000001</v>
      </c>
      <c r="AN1055" s="151">
        <v>1424.2743</v>
      </c>
      <c r="AO1055" s="151">
        <v>719.23140000000001</v>
      </c>
      <c r="AQ1055" s="152">
        <v>5.0248431589999996</v>
      </c>
      <c r="AR1055" s="152">
        <v>0.28245853399999998</v>
      </c>
      <c r="AS1055" s="152">
        <v>40.555540370000003</v>
      </c>
      <c r="AU1055" s="151">
        <v>1171.0086229999999</v>
      </c>
      <c r="AV1055" s="152">
        <v>2954.0818210000002</v>
      </c>
      <c r="AW1055" s="152">
        <v>42.444146940000003</v>
      </c>
      <c r="AX1055" s="151">
        <v>5655.5109400000001</v>
      </c>
      <c r="AZ1055" s="152">
        <v>21.322393869999999</v>
      </c>
      <c r="BG1055" s="152">
        <v>5.9265025830000004</v>
      </c>
      <c r="BH1055" s="152">
        <v>231.70939999999999</v>
      </c>
      <c r="BI1055" s="152">
        <v>15.393183069999999</v>
      </c>
      <c r="BJ1055" s="152">
        <v>32.875154119999998</v>
      </c>
      <c r="BK1055" s="152">
        <v>0.591774613</v>
      </c>
      <c r="BO1055" s="152">
        <v>122.4197528</v>
      </c>
      <c r="BP1055" s="152">
        <v>3.3683900750000002</v>
      </c>
      <c r="BQ1055" s="152">
        <v>7.7796337600000003</v>
      </c>
      <c r="BR1055" s="152">
        <v>1.2930360970000001</v>
      </c>
      <c r="BS1055" s="152">
        <v>6.2294641840000002</v>
      </c>
      <c r="BT1055" s="152">
        <v>1.9746854170000001</v>
      </c>
      <c r="BU1055" s="152">
        <v>0.646921101</v>
      </c>
      <c r="BV1055" s="152">
        <v>3.356255499</v>
      </c>
      <c r="BX1055" s="152">
        <v>2.607680657</v>
      </c>
      <c r="BZ1055" s="152">
        <v>1.760327958</v>
      </c>
      <c r="CB1055" s="152">
        <v>1.6836712009999999</v>
      </c>
      <c r="CD1055" s="152">
        <v>1.1653153380000001</v>
      </c>
      <c r="DC1055" s="152">
        <v>38.091999999999999</v>
      </c>
      <c r="DF1055" s="152">
        <v>20.99366667</v>
      </c>
      <c r="DG1055" s="152">
        <v>40.60466667</v>
      </c>
      <c r="DJ1055" s="152">
        <v>2.9333333E-2</v>
      </c>
      <c r="DM1055" s="152">
        <v>0.18033333300000001</v>
      </c>
      <c r="DO1055" s="154">
        <v>77.519675840000005</v>
      </c>
      <c r="ED1055" s="152">
        <v>54.571847329999997</v>
      </c>
      <c r="EE1055" s="152">
        <v>0.86974510699999996</v>
      </c>
      <c r="EF1055" s="152">
        <v>17.98533887</v>
      </c>
      <c r="EH1055" s="152">
        <v>9.0433558089999995</v>
      </c>
      <c r="EJ1055" s="152">
        <v>10.04988131</v>
      </c>
      <c r="EK1055" s="152">
        <v>0.18503465999999999</v>
      </c>
      <c r="EL1055" s="152">
        <v>3.4651729279999999</v>
      </c>
      <c r="EM1055" s="152">
        <v>9.4171904229999992</v>
      </c>
      <c r="EO1055" s="152">
        <v>2.5649937949999999</v>
      </c>
      <c r="EP1055" s="152">
        <v>0.58987379200000001</v>
      </c>
      <c r="EQ1055" s="152">
        <v>0.12740336399999999</v>
      </c>
      <c r="ES1055" s="152">
        <v>0.22421524700000001</v>
      </c>
      <c r="FA1055" s="152">
        <v>8.49</v>
      </c>
      <c r="FB1055" s="152">
        <v>0.45419974299999999</v>
      </c>
      <c r="FD1055" s="152">
        <v>31.503807170000002</v>
      </c>
      <c r="FF1055" s="152">
        <v>275.37122849999997</v>
      </c>
      <c r="FG1055" s="152">
        <v>5.981837337</v>
      </c>
      <c r="FI1055" s="152">
        <v>28.331556339999999</v>
      </c>
      <c r="FJ1055" s="152">
        <v>10.63364412</v>
      </c>
      <c r="FK1055" s="152">
        <v>130.4483602</v>
      </c>
      <c r="FL1055" s="152">
        <v>85.786142670000004</v>
      </c>
      <c r="FM1055" s="152">
        <v>16.98946209</v>
      </c>
      <c r="FP1055" s="152">
        <v>9.8214398079999992</v>
      </c>
      <c r="FQ1055" s="152">
        <v>264.9542156</v>
      </c>
      <c r="FR1055" s="152">
        <v>24.742027570000001</v>
      </c>
      <c r="FS1055" s="152">
        <v>55.996438869999999</v>
      </c>
      <c r="FT1055" s="152">
        <v>0.87544028799999996</v>
      </c>
      <c r="FX1055" s="152">
        <v>0.46441180900000001</v>
      </c>
      <c r="FY1055" s="152">
        <v>186.9091675</v>
      </c>
      <c r="FZ1055" s="152">
        <v>4.2759060440000001</v>
      </c>
      <c r="GA1055" s="152">
        <v>10.377195370000001</v>
      </c>
      <c r="GB1055" s="152">
        <v>1.691130636</v>
      </c>
      <c r="GC1055" s="152">
        <v>8.3780376719999996</v>
      </c>
      <c r="GD1055" s="152">
        <v>2.5887949699999999</v>
      </c>
      <c r="GE1055" s="152">
        <v>0.97177497199999996</v>
      </c>
      <c r="GF1055" s="152">
        <v>3.4863117080000001</v>
      </c>
      <c r="GG1055" s="152">
        <v>0.62039098999999998</v>
      </c>
      <c r="GH1055" s="152">
        <v>4.0149874509999997</v>
      </c>
      <c r="GI1055" s="152">
        <v>0.88021432700000002</v>
      </c>
      <c r="GJ1055" s="152">
        <v>2.5395155269999998</v>
      </c>
      <c r="GL1055" s="152">
        <v>2.5422646150000001</v>
      </c>
      <c r="GM1055" s="152">
        <v>0.40669145200000001</v>
      </c>
      <c r="GN1055" s="152">
        <v>1.6835721930000001</v>
      </c>
      <c r="GO1055" s="152">
        <v>7.5134387999999996E-2</v>
      </c>
      <c r="GS1055" s="152">
        <v>1.996842196</v>
      </c>
      <c r="GT1055" s="152">
        <v>0.47873373800000002</v>
      </c>
      <c r="GU1055" s="152">
        <v>0.20213482099999999</v>
      </c>
    </row>
    <row r="1056" spans="1:203">
      <c r="A1056" s="151">
        <v>6664</v>
      </c>
      <c r="B1056" s="152" t="s">
        <v>2859</v>
      </c>
      <c r="C1056" s="152" t="s">
        <v>2877</v>
      </c>
      <c r="D1056" s="152" t="s">
        <v>2878</v>
      </c>
      <c r="E1056" s="152" t="s">
        <v>3089</v>
      </c>
      <c r="F1056" s="152" t="s">
        <v>9502</v>
      </c>
      <c r="H1056" s="151">
        <v>284150</v>
      </c>
      <c r="L1056" s="153" t="s">
        <v>3090</v>
      </c>
      <c r="M1056" s="153" t="s">
        <v>4414</v>
      </c>
      <c r="N1056" s="152" t="s">
        <v>3092</v>
      </c>
      <c r="P1056" s="152">
        <v>19.688983</v>
      </c>
      <c r="Q1056" s="152">
        <v>145.39066700000001</v>
      </c>
      <c r="R1056" s="152" t="s">
        <v>2949</v>
      </c>
      <c r="S1056" s="152" t="s">
        <v>2716</v>
      </c>
      <c r="T1056" s="152">
        <v>50.228999999999999</v>
      </c>
      <c r="U1056" s="152">
        <v>0.83899999999999997</v>
      </c>
      <c r="V1056" s="152">
        <v>17.661999999999999</v>
      </c>
      <c r="X1056" s="152">
        <v>9.8699999999999992</v>
      </c>
      <c r="AA1056" s="152">
        <v>3.95</v>
      </c>
      <c r="AB1056" s="152">
        <v>0.183</v>
      </c>
      <c r="AC1056" s="152">
        <v>11.468999999999999</v>
      </c>
      <c r="AD1056" s="152">
        <v>2.169</v>
      </c>
      <c r="AE1056" s="152">
        <v>0.43099999999999999</v>
      </c>
      <c r="AF1056" s="152">
        <v>0.1</v>
      </c>
      <c r="AI1056" s="152">
        <v>97.215037929999994</v>
      </c>
      <c r="AJ1056" s="152">
        <v>3.0064160000000002</v>
      </c>
      <c r="AK1056" s="156">
        <f t="shared" si="16"/>
        <v>2.9776986000000002E-3</v>
      </c>
      <c r="AL1056" s="151">
        <v>29.776986000000001</v>
      </c>
      <c r="AM1056" s="151">
        <v>184.45218</v>
      </c>
      <c r="AN1056" s="151">
        <v>1632.5325</v>
      </c>
      <c r="AO1056" s="151">
        <v>810.98519999999996</v>
      </c>
      <c r="AQ1056" s="152">
        <v>5.333534877</v>
      </c>
      <c r="AR1056" s="152">
        <v>0.27274298200000002</v>
      </c>
      <c r="AS1056" s="152">
        <v>40.180972429999997</v>
      </c>
      <c r="AU1056" s="151">
        <v>551.33727599999997</v>
      </c>
      <c r="AV1056" s="152">
        <v>3235.102684</v>
      </c>
      <c r="AW1056" s="152">
        <v>43.230294450000002</v>
      </c>
      <c r="AX1056" s="151">
        <v>5342.042074</v>
      </c>
      <c r="AZ1056" s="152">
        <v>24.8815913</v>
      </c>
      <c r="BG1056" s="152">
        <v>6.5920832120000004</v>
      </c>
      <c r="BH1056" s="152">
        <v>272.94288610000001</v>
      </c>
      <c r="BI1056" s="152">
        <v>17.33708648</v>
      </c>
      <c r="BJ1056" s="152">
        <v>35.829826560000001</v>
      </c>
      <c r="BK1056" s="152">
        <v>0.60303769699999998</v>
      </c>
      <c r="BO1056" s="152">
        <v>135.56446260000001</v>
      </c>
      <c r="BP1056" s="152">
        <v>3.8515333840000001</v>
      </c>
      <c r="BQ1056" s="152">
        <v>8.6334423020000006</v>
      </c>
      <c r="BR1056" s="152">
        <v>1.3642401319999999</v>
      </c>
      <c r="BS1056" s="152">
        <v>7.1987155290000002</v>
      </c>
      <c r="BT1056" s="152">
        <v>2.3027712970000001</v>
      </c>
      <c r="BU1056" s="152">
        <v>0.711022178</v>
      </c>
      <c r="BV1056" s="152">
        <v>4.0444111759999997</v>
      </c>
      <c r="BX1056" s="152">
        <v>3.0255091809999999</v>
      </c>
      <c r="BZ1056" s="152">
        <v>1.9042848219999999</v>
      </c>
      <c r="CB1056" s="152">
        <v>1.651287859</v>
      </c>
      <c r="CD1056" s="152">
        <v>1.29308804</v>
      </c>
      <c r="CH1056" s="152">
        <v>6.5672652969999996</v>
      </c>
      <c r="CJ1056" s="152">
        <v>0.52990657799999996</v>
      </c>
      <c r="CK1056" s="152">
        <v>9.6819313000000004E-2</v>
      </c>
      <c r="CU1056" s="152">
        <v>-28</v>
      </c>
      <c r="DC1056" s="152">
        <v>38.091999999999999</v>
      </c>
      <c r="DF1056" s="152">
        <v>20.99366667</v>
      </c>
      <c r="DG1056" s="152">
        <v>40.60466667</v>
      </c>
      <c r="DJ1056" s="152">
        <v>2.9333333E-2</v>
      </c>
      <c r="DM1056" s="152">
        <v>0.18033333300000001</v>
      </c>
      <c r="DO1056" s="154">
        <v>77.519675840000005</v>
      </c>
      <c r="ED1056" s="152">
        <v>54.571847329999997</v>
      </c>
      <c r="EE1056" s="152">
        <v>0.86974510699999996</v>
      </c>
      <c r="EF1056" s="152">
        <v>17.98533887</v>
      </c>
      <c r="EH1056" s="152">
        <v>9.0433558089999995</v>
      </c>
      <c r="EJ1056" s="152">
        <v>10.04988131</v>
      </c>
      <c r="EK1056" s="152">
        <v>0.18503465999999999</v>
      </c>
      <c r="EL1056" s="152">
        <v>3.4651729279999999</v>
      </c>
      <c r="EM1056" s="152">
        <v>9.4171904229999992</v>
      </c>
      <c r="EO1056" s="152">
        <v>2.5649937949999999</v>
      </c>
      <c r="EP1056" s="152">
        <v>0.58987379200000001</v>
      </c>
      <c r="EQ1056" s="152">
        <v>0.12740336399999999</v>
      </c>
      <c r="ES1056" s="152">
        <v>0.22421524700000001</v>
      </c>
      <c r="FA1056" s="152">
        <v>8.49</v>
      </c>
      <c r="FB1056" s="152">
        <v>0.45419974299999999</v>
      </c>
      <c r="FD1056" s="152">
        <v>31.503807170000002</v>
      </c>
      <c r="FF1056" s="152">
        <v>275.37122849999997</v>
      </c>
      <c r="FG1056" s="152">
        <v>5.981837337</v>
      </c>
      <c r="FI1056" s="152">
        <v>28.331556339999999</v>
      </c>
      <c r="FJ1056" s="152">
        <v>10.63364412</v>
      </c>
      <c r="FK1056" s="152">
        <v>130.4483602</v>
      </c>
      <c r="FL1056" s="152">
        <v>85.786142670000004</v>
      </c>
      <c r="FM1056" s="152">
        <v>16.98946209</v>
      </c>
      <c r="FP1056" s="152">
        <v>9.8214398079999992</v>
      </c>
      <c r="FQ1056" s="152">
        <v>264.9542156</v>
      </c>
      <c r="FR1056" s="152">
        <v>24.742027570000001</v>
      </c>
      <c r="FS1056" s="152">
        <v>55.996438869999999</v>
      </c>
      <c r="FT1056" s="152">
        <v>0.87544028799999996</v>
      </c>
      <c r="FX1056" s="152">
        <v>0.46441180900000001</v>
      </c>
      <c r="FY1056" s="152">
        <v>186.9091675</v>
      </c>
      <c r="FZ1056" s="152">
        <v>4.2759060440000001</v>
      </c>
      <c r="GA1056" s="152">
        <v>10.377195370000001</v>
      </c>
      <c r="GB1056" s="152">
        <v>1.691130636</v>
      </c>
      <c r="GC1056" s="152">
        <v>8.3780376719999996</v>
      </c>
      <c r="GD1056" s="152">
        <v>2.5887949699999999</v>
      </c>
      <c r="GE1056" s="152">
        <v>0.97177497199999996</v>
      </c>
      <c r="GF1056" s="152">
        <v>3.4863117080000001</v>
      </c>
      <c r="GG1056" s="152">
        <v>0.62039098999999998</v>
      </c>
      <c r="GH1056" s="152">
        <v>4.0149874509999997</v>
      </c>
      <c r="GI1056" s="152">
        <v>0.88021432700000002</v>
      </c>
      <c r="GJ1056" s="152">
        <v>2.5395155269999998</v>
      </c>
      <c r="GL1056" s="152">
        <v>2.5422646150000001</v>
      </c>
      <c r="GM1056" s="152">
        <v>0.40669145200000001</v>
      </c>
      <c r="GN1056" s="152">
        <v>1.6835721930000001</v>
      </c>
      <c r="GO1056" s="152">
        <v>7.5134387999999996E-2</v>
      </c>
      <c r="GS1056" s="152">
        <v>1.996842196</v>
      </c>
      <c r="GT1056" s="152">
        <v>0.47873373800000002</v>
      </c>
      <c r="GU1056" s="152">
        <v>0.20213482099999999</v>
      </c>
    </row>
    <row r="1057" spans="1:203">
      <c r="A1057" s="151">
        <v>6665</v>
      </c>
      <c r="B1057" s="152" t="s">
        <v>2859</v>
      </c>
      <c r="C1057" s="152" t="s">
        <v>2877</v>
      </c>
      <c r="D1057" s="152" t="s">
        <v>2878</v>
      </c>
      <c r="E1057" s="152" t="s">
        <v>3089</v>
      </c>
      <c r="F1057" s="152" t="s">
        <v>9503</v>
      </c>
      <c r="H1057" s="151">
        <v>284150</v>
      </c>
      <c r="L1057" s="153" t="s">
        <v>3090</v>
      </c>
      <c r="M1057" s="153" t="s">
        <v>3335</v>
      </c>
      <c r="N1057" s="152" t="s">
        <v>3092</v>
      </c>
      <c r="P1057" s="152">
        <v>19.688983</v>
      </c>
      <c r="Q1057" s="152">
        <v>145.39066700000001</v>
      </c>
      <c r="R1057" s="152" t="s">
        <v>2949</v>
      </c>
      <c r="S1057" s="152" t="s">
        <v>2716</v>
      </c>
      <c r="T1057" s="152">
        <v>46.677</v>
      </c>
      <c r="U1057" s="152">
        <v>1.0269999999999999</v>
      </c>
      <c r="V1057" s="152">
        <v>19.027000000000001</v>
      </c>
      <c r="X1057" s="152">
        <v>10.869</v>
      </c>
      <c r="AA1057" s="152">
        <v>4.8159999999999998</v>
      </c>
      <c r="AB1057" s="152">
        <v>0.16500000000000001</v>
      </c>
      <c r="AC1057" s="152">
        <v>11.831</v>
      </c>
      <c r="AD1057" s="152">
        <v>2.5310000000000001</v>
      </c>
      <c r="AE1057" s="152">
        <v>0.41799999999999998</v>
      </c>
      <c r="AF1057" s="152">
        <v>0.112</v>
      </c>
      <c r="AI1057" s="152">
        <v>97.761756129999995</v>
      </c>
      <c r="AJ1057" s="152">
        <v>2.108500464</v>
      </c>
      <c r="AK1057" s="156">
        <f t="shared" si="16"/>
        <v>1.8066897410000001E-2</v>
      </c>
      <c r="AL1057" s="151">
        <v>180.66897410000001</v>
      </c>
      <c r="AM1057" s="151">
        <v>246.05775</v>
      </c>
      <c r="AN1057" s="151">
        <v>2277.8975999999998</v>
      </c>
      <c r="AO1057" s="151">
        <v>1019.6511</v>
      </c>
      <c r="AQ1057" s="152">
        <v>4.7952221059999998</v>
      </c>
      <c r="AR1057" s="152">
        <v>0.36739617299999999</v>
      </c>
      <c r="AS1057" s="152">
        <v>28.132065279999999</v>
      </c>
      <c r="AU1057" s="151">
        <v>607.00106040000003</v>
      </c>
      <c r="AV1057" s="152">
        <v>4065.241743</v>
      </c>
      <c r="AW1057" s="152">
        <v>43.571066209999998</v>
      </c>
      <c r="AX1057" s="151">
        <v>7049.1435799999999</v>
      </c>
      <c r="AZ1057" s="152">
        <v>27.382741800000002</v>
      </c>
      <c r="BG1057" s="152">
        <v>7.454416621</v>
      </c>
      <c r="BH1057" s="152">
        <v>338.79599999999999</v>
      </c>
      <c r="BI1057" s="152">
        <v>19.037851150000002</v>
      </c>
      <c r="BJ1057" s="152">
        <v>38.571986160000002</v>
      </c>
      <c r="BK1057" s="152">
        <v>0.97656633199999998</v>
      </c>
      <c r="BO1057" s="152">
        <v>139.52561789999999</v>
      </c>
      <c r="BP1057" s="152">
        <v>4.3956523320000001</v>
      </c>
      <c r="BQ1057" s="152">
        <v>9.9367824850000002</v>
      </c>
      <c r="BR1057" s="152">
        <v>1.6476938459999999</v>
      </c>
      <c r="BS1057" s="152">
        <v>7.8439593070000004</v>
      </c>
      <c r="BT1057" s="152">
        <v>2.4431058829999999</v>
      </c>
      <c r="BU1057" s="152">
        <v>1.0036043969999999</v>
      </c>
      <c r="BV1057" s="152">
        <v>4.3161579000000003</v>
      </c>
      <c r="BX1057" s="152">
        <v>3.5487336439999999</v>
      </c>
      <c r="BZ1057" s="152">
        <v>2.2506591829999998</v>
      </c>
      <c r="CB1057" s="152">
        <v>1.9353952050000001</v>
      </c>
      <c r="CD1057" s="152">
        <v>1.3489978490000001</v>
      </c>
      <c r="DC1057" s="152">
        <v>37.905333329999998</v>
      </c>
      <c r="DF1057" s="152">
        <v>20.300333330000001</v>
      </c>
      <c r="DG1057" s="152">
        <v>40.652999999999999</v>
      </c>
      <c r="DJ1057" s="152">
        <v>4.6333332999999997E-2</v>
      </c>
      <c r="DM1057" s="152">
        <v>0.19266666700000001</v>
      </c>
      <c r="DO1057" s="154">
        <v>78.119852030000004</v>
      </c>
      <c r="ED1057" s="152">
        <v>54.571847329999997</v>
      </c>
      <c r="EE1057" s="152">
        <v>0.86974510699999996</v>
      </c>
      <c r="EF1057" s="152">
        <v>17.98533887</v>
      </c>
      <c r="EH1057" s="152">
        <v>9.0433558089999995</v>
      </c>
      <c r="EJ1057" s="152">
        <v>10.04988131</v>
      </c>
      <c r="EK1057" s="152">
        <v>0.18503465999999999</v>
      </c>
      <c r="EL1057" s="152">
        <v>3.4651729279999999</v>
      </c>
      <c r="EM1057" s="152">
        <v>9.4171904229999992</v>
      </c>
      <c r="EO1057" s="152">
        <v>2.5649937949999999</v>
      </c>
      <c r="EP1057" s="152">
        <v>0.58987379200000001</v>
      </c>
      <c r="EQ1057" s="152">
        <v>0.12740336399999999</v>
      </c>
      <c r="ES1057" s="152">
        <v>0.22421524700000001</v>
      </c>
      <c r="FA1057" s="152">
        <v>8.49</v>
      </c>
      <c r="FB1057" s="152">
        <v>0.45419974299999999</v>
      </c>
      <c r="FD1057" s="152">
        <v>31.503807170000002</v>
      </c>
      <c r="FF1057" s="152">
        <v>275.37122849999997</v>
      </c>
      <c r="FG1057" s="152">
        <v>5.981837337</v>
      </c>
      <c r="FI1057" s="152">
        <v>28.331556339999999</v>
      </c>
      <c r="FJ1057" s="152">
        <v>10.63364412</v>
      </c>
      <c r="FK1057" s="152">
        <v>130.4483602</v>
      </c>
      <c r="FL1057" s="152">
        <v>85.786142670000004</v>
      </c>
      <c r="FM1057" s="152">
        <v>16.98946209</v>
      </c>
      <c r="FP1057" s="152">
        <v>9.8214398079999992</v>
      </c>
      <c r="FQ1057" s="152">
        <v>264.9542156</v>
      </c>
      <c r="FR1057" s="152">
        <v>24.742027570000001</v>
      </c>
      <c r="FS1057" s="152">
        <v>55.996438869999999</v>
      </c>
      <c r="FT1057" s="152">
        <v>0.87544028799999996</v>
      </c>
      <c r="FX1057" s="152">
        <v>0.46441180900000001</v>
      </c>
      <c r="FY1057" s="152">
        <v>186.9091675</v>
      </c>
      <c r="FZ1057" s="152">
        <v>4.2759060440000001</v>
      </c>
      <c r="GA1057" s="152">
        <v>10.377195370000001</v>
      </c>
      <c r="GB1057" s="152">
        <v>1.691130636</v>
      </c>
      <c r="GC1057" s="152">
        <v>8.3780376719999996</v>
      </c>
      <c r="GD1057" s="152">
        <v>2.5887949699999999</v>
      </c>
      <c r="GE1057" s="152">
        <v>0.97177497199999996</v>
      </c>
      <c r="GF1057" s="152">
        <v>3.4863117080000001</v>
      </c>
      <c r="GG1057" s="152">
        <v>0.62039098999999998</v>
      </c>
      <c r="GH1057" s="152">
        <v>4.0149874509999997</v>
      </c>
      <c r="GI1057" s="152">
        <v>0.88021432700000002</v>
      </c>
      <c r="GJ1057" s="152">
        <v>2.5395155269999998</v>
      </c>
      <c r="GL1057" s="152">
        <v>2.5422646150000001</v>
      </c>
      <c r="GM1057" s="152">
        <v>0.40669145200000001</v>
      </c>
      <c r="GN1057" s="152">
        <v>1.6835721930000001</v>
      </c>
      <c r="GO1057" s="152">
        <v>7.5134387999999996E-2</v>
      </c>
      <c r="GS1057" s="152">
        <v>1.996842196</v>
      </c>
      <c r="GT1057" s="152">
        <v>0.47873373800000002</v>
      </c>
      <c r="GU1057" s="152">
        <v>0.20213482099999999</v>
      </c>
    </row>
    <row r="1058" spans="1:203">
      <c r="A1058" s="151">
        <v>6666</v>
      </c>
      <c r="B1058" s="152" t="s">
        <v>2859</v>
      </c>
      <c r="C1058" s="152" t="s">
        <v>2877</v>
      </c>
      <c r="D1058" s="152" t="s">
        <v>2878</v>
      </c>
      <c r="E1058" s="152" t="s">
        <v>3089</v>
      </c>
      <c r="F1058" s="152" t="s">
        <v>9504</v>
      </c>
      <c r="H1058" s="151">
        <v>284150</v>
      </c>
      <c r="L1058" s="153" t="s">
        <v>3090</v>
      </c>
      <c r="M1058" s="153" t="s">
        <v>3528</v>
      </c>
      <c r="N1058" s="152" t="s">
        <v>3092</v>
      </c>
      <c r="P1058" s="152">
        <v>19.688983</v>
      </c>
      <c r="Q1058" s="152">
        <v>145.39066700000001</v>
      </c>
      <c r="R1058" s="152" t="s">
        <v>2949</v>
      </c>
      <c r="S1058" s="152" t="s">
        <v>2716</v>
      </c>
      <c r="T1058" s="152">
        <v>47.52</v>
      </c>
      <c r="U1058" s="152">
        <v>0.91400000000000003</v>
      </c>
      <c r="V1058" s="152">
        <v>19.202999999999999</v>
      </c>
      <c r="X1058" s="152">
        <v>10.416</v>
      </c>
      <c r="AA1058" s="152">
        <v>4.5279999999999996</v>
      </c>
      <c r="AB1058" s="152">
        <v>0.19600000000000001</v>
      </c>
      <c r="AC1058" s="152">
        <v>13.334</v>
      </c>
      <c r="AD1058" s="152">
        <v>2.5209999999999999</v>
      </c>
      <c r="AE1058" s="152">
        <v>0.41299999999999998</v>
      </c>
      <c r="AF1058" s="152">
        <v>9.0999999999999998E-2</v>
      </c>
      <c r="AI1058" s="152">
        <v>99.349713460000004</v>
      </c>
      <c r="AJ1058" s="152">
        <v>1.053645038</v>
      </c>
      <c r="AK1058" s="156">
        <f t="shared" si="16"/>
        <v>2.741557889E-2</v>
      </c>
      <c r="AL1058" s="151">
        <v>274.1557889</v>
      </c>
      <c r="AM1058" s="151">
        <v>242.41245000000001</v>
      </c>
      <c r="AN1058" s="151">
        <v>1741.3679999999999</v>
      </c>
      <c r="AO1058" s="151">
        <v>926.41740000000004</v>
      </c>
      <c r="AQ1058" s="152">
        <v>4.3784412990000003</v>
      </c>
      <c r="AR1058" s="152">
        <v>0.39395548600000002</v>
      </c>
      <c r="AS1058" s="152">
        <v>14.037820160000001</v>
      </c>
      <c r="AU1058" s="151">
        <v>549.74052800000004</v>
      </c>
      <c r="AV1058" s="152">
        <v>3442.0417499999999</v>
      </c>
      <c r="AW1058" s="152">
        <v>45.548772360000001</v>
      </c>
      <c r="AX1058" s="151">
        <v>5759.6183069999997</v>
      </c>
      <c r="AZ1058" s="152">
        <v>17.883187280000001</v>
      </c>
      <c r="BG1058" s="152">
        <v>8.8917237890000003</v>
      </c>
      <c r="BH1058" s="152">
        <v>333.53775000000002</v>
      </c>
      <c r="BI1058" s="152">
        <v>20.17224131</v>
      </c>
      <c r="BJ1058" s="152">
        <v>13.044013169999999</v>
      </c>
      <c r="BK1058" s="152">
        <v>0.738501187</v>
      </c>
      <c r="BO1058" s="152">
        <v>118.66009390000001</v>
      </c>
      <c r="BP1058" s="152">
        <v>4.1152812609999998</v>
      </c>
      <c r="BQ1058" s="152">
        <v>9.0262178239999997</v>
      </c>
      <c r="BS1058" s="152">
        <v>7.5280894680000001</v>
      </c>
      <c r="BT1058" s="152">
        <v>2.1568486240000002</v>
      </c>
      <c r="BU1058" s="152">
        <v>3.3420991739999999</v>
      </c>
      <c r="BV1058" s="152">
        <v>2.4687775680000001</v>
      </c>
      <c r="BX1058" s="152">
        <v>2.9214666720000002</v>
      </c>
      <c r="BZ1058" s="152">
        <v>1.9876495649999999</v>
      </c>
      <c r="CB1058" s="152">
        <v>1.8621306520000001</v>
      </c>
      <c r="CD1058" s="152">
        <v>1.181145538</v>
      </c>
      <c r="CH1058" s="152">
        <v>6.9149325990000001</v>
      </c>
      <c r="CJ1058" s="152">
        <v>0.468263767</v>
      </c>
      <c r="CK1058" s="152">
        <v>0.25705742500000001</v>
      </c>
      <c r="CU1058" s="152">
        <v>-53</v>
      </c>
      <c r="DC1058" s="152">
        <v>38.074333330000002</v>
      </c>
      <c r="DF1058" s="152">
        <v>20.16033333</v>
      </c>
      <c r="DG1058" s="152">
        <v>41.186333329999997</v>
      </c>
      <c r="DJ1058" s="152">
        <v>5.6000000000000001E-2</v>
      </c>
      <c r="DM1058" s="152">
        <v>0.198333333</v>
      </c>
      <c r="DO1058" s="154">
        <v>78.459009339999994</v>
      </c>
      <c r="ED1058" s="152">
        <v>54.571847329999997</v>
      </c>
      <c r="EE1058" s="152">
        <v>0.86974510699999996</v>
      </c>
      <c r="EF1058" s="152">
        <v>17.98533887</v>
      </c>
      <c r="EH1058" s="152">
        <v>9.0433558089999995</v>
      </c>
      <c r="EJ1058" s="152">
        <v>10.04988131</v>
      </c>
      <c r="EK1058" s="152">
        <v>0.18503465999999999</v>
      </c>
      <c r="EL1058" s="152">
        <v>3.4651729279999999</v>
      </c>
      <c r="EM1058" s="152">
        <v>9.4171904229999992</v>
      </c>
      <c r="EO1058" s="152">
        <v>2.5649937949999999</v>
      </c>
      <c r="EP1058" s="152">
        <v>0.58987379200000001</v>
      </c>
      <c r="EQ1058" s="152">
        <v>0.12740336399999999</v>
      </c>
      <c r="ES1058" s="152">
        <v>0.22421524700000001</v>
      </c>
      <c r="FA1058" s="152">
        <v>8.49</v>
      </c>
      <c r="FB1058" s="152">
        <v>0.45419974299999999</v>
      </c>
      <c r="FD1058" s="152">
        <v>31.503807170000002</v>
      </c>
      <c r="FF1058" s="152">
        <v>275.37122849999997</v>
      </c>
      <c r="FG1058" s="152">
        <v>5.981837337</v>
      </c>
      <c r="FI1058" s="152">
        <v>28.331556339999999</v>
      </c>
      <c r="FJ1058" s="152">
        <v>10.63364412</v>
      </c>
      <c r="FK1058" s="152">
        <v>130.4483602</v>
      </c>
      <c r="FL1058" s="152">
        <v>85.786142670000004</v>
      </c>
      <c r="FM1058" s="152">
        <v>16.98946209</v>
      </c>
      <c r="FP1058" s="152">
        <v>9.8214398079999992</v>
      </c>
      <c r="FQ1058" s="152">
        <v>264.9542156</v>
      </c>
      <c r="FR1058" s="152">
        <v>24.742027570000001</v>
      </c>
      <c r="FS1058" s="152">
        <v>55.996438869999999</v>
      </c>
      <c r="FT1058" s="152">
        <v>0.87544028799999996</v>
      </c>
      <c r="FX1058" s="152">
        <v>0.46441180900000001</v>
      </c>
      <c r="FY1058" s="152">
        <v>186.9091675</v>
      </c>
      <c r="FZ1058" s="152">
        <v>4.2759060440000001</v>
      </c>
      <c r="GA1058" s="152">
        <v>10.377195370000001</v>
      </c>
      <c r="GB1058" s="152">
        <v>1.691130636</v>
      </c>
      <c r="GC1058" s="152">
        <v>8.3780376719999996</v>
      </c>
      <c r="GD1058" s="152">
        <v>2.5887949699999999</v>
      </c>
      <c r="GE1058" s="152">
        <v>0.97177497199999996</v>
      </c>
      <c r="GF1058" s="152">
        <v>3.4863117080000001</v>
      </c>
      <c r="GG1058" s="152">
        <v>0.62039098999999998</v>
      </c>
      <c r="GH1058" s="152">
        <v>4.0149874509999997</v>
      </c>
      <c r="GI1058" s="152">
        <v>0.88021432700000002</v>
      </c>
      <c r="GJ1058" s="152">
        <v>2.5395155269999998</v>
      </c>
      <c r="GL1058" s="152">
        <v>2.5422646150000001</v>
      </c>
      <c r="GM1058" s="152">
        <v>0.40669145200000001</v>
      </c>
      <c r="GN1058" s="152">
        <v>1.6835721930000001</v>
      </c>
      <c r="GO1058" s="152">
        <v>7.5134387999999996E-2</v>
      </c>
      <c r="GS1058" s="152">
        <v>1.996842196</v>
      </c>
      <c r="GT1058" s="152">
        <v>0.47873373800000002</v>
      </c>
      <c r="GU1058" s="152">
        <v>0.20213482099999999</v>
      </c>
    </row>
    <row r="1059" spans="1:203">
      <c r="A1059" s="151">
        <v>6667</v>
      </c>
      <c r="B1059" s="152" t="s">
        <v>2859</v>
      </c>
      <c r="C1059" s="152" t="s">
        <v>2877</v>
      </c>
      <c r="D1059" s="152" t="s">
        <v>2878</v>
      </c>
      <c r="E1059" s="152" t="s">
        <v>3089</v>
      </c>
      <c r="F1059" s="152" t="s">
        <v>9505</v>
      </c>
      <c r="H1059" s="151">
        <v>284150</v>
      </c>
      <c r="L1059" s="153" t="s">
        <v>3090</v>
      </c>
      <c r="M1059" s="153" t="s">
        <v>3432</v>
      </c>
      <c r="N1059" s="152" t="s">
        <v>3092</v>
      </c>
      <c r="P1059" s="152">
        <v>19.688983</v>
      </c>
      <c r="Q1059" s="152">
        <v>145.39066700000001</v>
      </c>
      <c r="R1059" s="152" t="s">
        <v>2949</v>
      </c>
      <c r="S1059" s="152" t="s">
        <v>2716</v>
      </c>
      <c r="T1059" s="152">
        <v>47.204000000000001</v>
      </c>
      <c r="U1059" s="152">
        <v>0.86299999999999999</v>
      </c>
      <c r="V1059" s="152">
        <v>18.077999999999999</v>
      </c>
      <c r="X1059" s="152">
        <v>11.451000000000001</v>
      </c>
      <c r="AA1059" s="152">
        <v>4.9390000000000001</v>
      </c>
      <c r="AB1059" s="152">
        <v>0.23400000000000001</v>
      </c>
      <c r="AC1059" s="152">
        <v>11.446</v>
      </c>
      <c r="AD1059" s="152">
        <v>2.2210000000000001</v>
      </c>
      <c r="AE1059" s="152">
        <v>0.38900000000000001</v>
      </c>
      <c r="AF1059" s="152">
        <v>9.7000000000000003E-2</v>
      </c>
      <c r="AI1059" s="152">
        <v>97.266644670000005</v>
      </c>
      <c r="AJ1059" s="152">
        <v>2.67</v>
      </c>
      <c r="AK1059" s="156">
        <f t="shared" si="16"/>
        <v>3.7000000000000002E-3</v>
      </c>
      <c r="AL1059" s="151">
        <v>37</v>
      </c>
      <c r="AM1059" s="151">
        <v>250.06757999999999</v>
      </c>
      <c r="AN1059" s="151">
        <v>1819.0236</v>
      </c>
      <c r="AO1059" s="151">
        <v>950.83574999999996</v>
      </c>
      <c r="AQ1059" s="152">
        <v>5.5059374549999998</v>
      </c>
      <c r="AR1059" s="152">
        <v>0.37201377299999999</v>
      </c>
      <c r="AS1059" s="152">
        <v>13.680685820000001</v>
      </c>
      <c r="AU1059" s="151">
        <v>528.40254879999998</v>
      </c>
      <c r="AV1059" s="152">
        <v>3303.1862500000002</v>
      </c>
      <c r="AW1059" s="152">
        <v>43.749040520000001</v>
      </c>
      <c r="AX1059" s="151">
        <v>5244.888535</v>
      </c>
      <c r="AZ1059" s="152">
        <v>26.39855498</v>
      </c>
      <c r="BG1059" s="152">
        <v>8.8351577480000003</v>
      </c>
      <c r="BH1059" s="152">
        <v>287.80665199999999</v>
      </c>
      <c r="BI1059" s="152">
        <v>19.03192778</v>
      </c>
      <c r="BJ1059" s="152">
        <v>13.13941601</v>
      </c>
      <c r="BK1059" s="152">
        <v>0.71370359699999997</v>
      </c>
      <c r="BO1059" s="152">
        <v>116.2320113</v>
      </c>
      <c r="BP1059" s="152">
        <v>3.871994763</v>
      </c>
      <c r="BQ1059" s="152">
        <v>8.7115365350000005</v>
      </c>
      <c r="BS1059" s="152">
        <v>7.1463756920000003</v>
      </c>
      <c r="BT1059" s="152">
        <v>2.3030561120000002</v>
      </c>
      <c r="BU1059" s="152">
        <v>2.616519936</v>
      </c>
      <c r="BV1059" s="152">
        <v>2.2686760709999998</v>
      </c>
      <c r="BX1059" s="152">
        <v>2.6689764989999998</v>
      </c>
      <c r="BZ1059" s="152">
        <v>1.9134027330000001</v>
      </c>
      <c r="CB1059" s="152">
        <v>1.836987844</v>
      </c>
      <c r="CD1059" s="152">
        <v>1.063515454</v>
      </c>
      <c r="CH1059" s="152">
        <v>5.9782834610000002</v>
      </c>
      <c r="CJ1059" s="152">
        <v>0.50005284000000005</v>
      </c>
      <c r="CK1059" s="152">
        <v>0.230472492</v>
      </c>
      <c r="CU1059" s="152">
        <v>-31</v>
      </c>
      <c r="DC1059" s="152">
        <v>38.030666670000002</v>
      </c>
      <c r="DF1059" s="152">
        <v>20.93333333</v>
      </c>
      <c r="DG1059" s="152">
        <v>40.085999999999999</v>
      </c>
      <c r="DJ1059" s="152">
        <v>5.5333332999999998E-2</v>
      </c>
      <c r="DM1059" s="152">
        <v>0.189</v>
      </c>
      <c r="DO1059" s="154">
        <v>77.345318019999993</v>
      </c>
      <c r="ED1059" s="152">
        <v>54.571847329999997</v>
      </c>
      <c r="EE1059" s="152">
        <v>0.86974510699999996</v>
      </c>
      <c r="EF1059" s="152">
        <v>17.98533887</v>
      </c>
      <c r="EH1059" s="152">
        <v>9.0433558089999995</v>
      </c>
      <c r="EJ1059" s="152">
        <v>10.04988131</v>
      </c>
      <c r="EK1059" s="152">
        <v>0.18503465999999999</v>
      </c>
      <c r="EL1059" s="152">
        <v>3.4651729279999999</v>
      </c>
      <c r="EM1059" s="152">
        <v>9.4171904229999992</v>
      </c>
      <c r="EO1059" s="152">
        <v>2.5649937949999999</v>
      </c>
      <c r="EP1059" s="152">
        <v>0.58987379200000001</v>
      </c>
      <c r="EQ1059" s="152">
        <v>0.12740336399999999</v>
      </c>
      <c r="ES1059" s="152">
        <v>0.22421524700000001</v>
      </c>
      <c r="FA1059" s="152">
        <v>8.49</v>
      </c>
      <c r="FB1059" s="152">
        <v>0.45419974299999999</v>
      </c>
      <c r="FD1059" s="152">
        <v>31.503807170000002</v>
      </c>
      <c r="FF1059" s="152">
        <v>275.37122849999997</v>
      </c>
      <c r="FG1059" s="152">
        <v>5.981837337</v>
      </c>
      <c r="FI1059" s="152">
        <v>28.331556339999999</v>
      </c>
      <c r="FJ1059" s="152">
        <v>10.63364412</v>
      </c>
      <c r="FK1059" s="152">
        <v>130.4483602</v>
      </c>
      <c r="FL1059" s="152">
        <v>85.786142670000004</v>
      </c>
      <c r="FM1059" s="152">
        <v>16.98946209</v>
      </c>
      <c r="FP1059" s="152">
        <v>9.8214398079999992</v>
      </c>
      <c r="FQ1059" s="152">
        <v>264.9542156</v>
      </c>
      <c r="FR1059" s="152">
        <v>24.742027570000001</v>
      </c>
      <c r="FS1059" s="152">
        <v>55.996438869999999</v>
      </c>
      <c r="FT1059" s="152">
        <v>0.87544028799999996</v>
      </c>
      <c r="FX1059" s="152">
        <v>0.46441180900000001</v>
      </c>
      <c r="FY1059" s="152">
        <v>186.9091675</v>
      </c>
      <c r="FZ1059" s="152">
        <v>4.2759060440000001</v>
      </c>
      <c r="GA1059" s="152">
        <v>10.377195370000001</v>
      </c>
      <c r="GB1059" s="152">
        <v>1.691130636</v>
      </c>
      <c r="GC1059" s="152">
        <v>8.3780376719999996</v>
      </c>
      <c r="GD1059" s="152">
        <v>2.5887949699999999</v>
      </c>
      <c r="GE1059" s="152">
        <v>0.97177497199999996</v>
      </c>
      <c r="GF1059" s="152">
        <v>3.4863117080000001</v>
      </c>
      <c r="GG1059" s="152">
        <v>0.62039098999999998</v>
      </c>
      <c r="GH1059" s="152">
        <v>4.0149874509999997</v>
      </c>
      <c r="GI1059" s="152">
        <v>0.88021432700000002</v>
      </c>
      <c r="GJ1059" s="152">
        <v>2.5395155269999998</v>
      </c>
      <c r="GL1059" s="152">
        <v>2.5422646150000001</v>
      </c>
      <c r="GM1059" s="152">
        <v>0.40669145200000001</v>
      </c>
      <c r="GN1059" s="152">
        <v>1.6835721930000001</v>
      </c>
      <c r="GO1059" s="152">
        <v>7.5134387999999996E-2</v>
      </c>
      <c r="GS1059" s="152">
        <v>1.996842196</v>
      </c>
      <c r="GT1059" s="152">
        <v>0.47873373800000002</v>
      </c>
      <c r="GU1059" s="152">
        <v>0.20213482099999999</v>
      </c>
    </row>
    <row r="1060" spans="1:203">
      <c r="A1060" s="151">
        <v>6668</v>
      </c>
      <c r="B1060" s="152" t="s">
        <v>2859</v>
      </c>
      <c r="C1060" s="152" t="s">
        <v>2877</v>
      </c>
      <c r="D1060" s="152" t="s">
        <v>2878</v>
      </c>
      <c r="E1060" s="152" t="s">
        <v>3089</v>
      </c>
      <c r="F1060" s="152" t="s">
        <v>9506</v>
      </c>
      <c r="H1060" s="151">
        <v>284150</v>
      </c>
      <c r="L1060" s="153" t="s">
        <v>3090</v>
      </c>
      <c r="M1060" s="153" t="s">
        <v>4690</v>
      </c>
      <c r="N1060" s="152" t="s">
        <v>3092</v>
      </c>
      <c r="P1060" s="152">
        <v>19.688983</v>
      </c>
      <c r="Q1060" s="152">
        <v>145.39066700000001</v>
      </c>
      <c r="R1060" s="152" t="s">
        <v>2949</v>
      </c>
      <c r="S1060" s="152" t="s">
        <v>2716</v>
      </c>
      <c r="T1060" s="152">
        <v>51.085000000000001</v>
      </c>
      <c r="U1060" s="152">
        <v>1.079</v>
      </c>
      <c r="V1060" s="152">
        <v>18.524000000000001</v>
      </c>
      <c r="X1060" s="152">
        <v>10.137</v>
      </c>
      <c r="AA1060" s="152">
        <v>2.5259999999999998</v>
      </c>
      <c r="AB1060" s="152">
        <v>0.17899999999999999</v>
      </c>
      <c r="AC1060" s="152">
        <v>11.053000000000001</v>
      </c>
      <c r="AD1060" s="152">
        <v>2.6150000000000002</v>
      </c>
      <c r="AE1060" s="152">
        <v>0.54100000000000004</v>
      </c>
      <c r="AF1060" s="152">
        <v>0.154</v>
      </c>
      <c r="AI1060" s="152">
        <v>98.156274980000006</v>
      </c>
      <c r="AJ1060" s="152">
        <v>2.0046984000000001</v>
      </c>
      <c r="AK1060" s="156">
        <f t="shared" si="16"/>
        <v>1.4368662E-3</v>
      </c>
      <c r="AL1060" s="151">
        <v>14.368662</v>
      </c>
      <c r="AM1060" s="151">
        <v>192.47183999999999</v>
      </c>
      <c r="AN1060" s="151">
        <v>1201.3086000000001</v>
      </c>
      <c r="AO1060" s="151">
        <v>756.22889999999995</v>
      </c>
      <c r="AQ1060" s="152">
        <v>5.34688447</v>
      </c>
      <c r="AR1060" s="152">
        <v>0.33992967699999999</v>
      </c>
      <c r="AS1060" s="152">
        <v>48.236012930000001</v>
      </c>
      <c r="AU1060" s="151">
        <v>700.19099159999996</v>
      </c>
      <c r="AV1060" s="152">
        <v>4100.5836440000003</v>
      </c>
      <c r="AW1060" s="152">
        <v>40.643502499999997</v>
      </c>
      <c r="AX1060" s="151">
        <v>6305.3382810000003</v>
      </c>
      <c r="AZ1060" s="152">
        <v>17.124037829999999</v>
      </c>
      <c r="BG1060" s="152">
        <v>7.9533266459999998</v>
      </c>
      <c r="BH1060" s="152">
        <v>273.8327051</v>
      </c>
      <c r="BI1060" s="152">
        <v>17.537034510000002</v>
      </c>
      <c r="BJ1060" s="152">
        <v>44.217147629999999</v>
      </c>
      <c r="BK1060" s="152">
        <v>0.73669022399999995</v>
      </c>
      <c r="BO1060" s="152">
        <v>166.1004567</v>
      </c>
      <c r="BP1060" s="152">
        <v>4.1778752580000003</v>
      </c>
      <c r="BQ1060" s="152">
        <v>10.05467423</v>
      </c>
      <c r="BR1060" s="152">
        <v>1.409733031</v>
      </c>
      <c r="BS1060" s="152">
        <v>7.6259861979999997</v>
      </c>
      <c r="BT1060" s="152">
        <v>2.5541876530000001</v>
      </c>
      <c r="BU1060" s="152">
        <v>0.82413086400000002</v>
      </c>
      <c r="BV1060" s="152">
        <v>3.9842785799999998</v>
      </c>
      <c r="BX1060" s="152">
        <v>3.3454157069999999</v>
      </c>
      <c r="BZ1060" s="152">
        <v>2.191010999</v>
      </c>
      <c r="CB1060" s="152">
        <v>1.8227273340000001</v>
      </c>
      <c r="CD1060" s="152">
        <v>1.6019529340000001</v>
      </c>
      <c r="DC1060" s="152">
        <v>37.488</v>
      </c>
      <c r="DF1060" s="152">
        <v>23.748000000000001</v>
      </c>
      <c r="DG1060" s="152">
        <v>37.964333330000002</v>
      </c>
      <c r="DJ1060" s="152">
        <v>2.2666667000000001E-2</v>
      </c>
      <c r="DM1060" s="152">
        <v>0.18466666700000001</v>
      </c>
      <c r="DO1060" s="154">
        <v>74.027107580000006</v>
      </c>
      <c r="ED1060" s="152">
        <v>54.571847329999997</v>
      </c>
      <c r="EE1060" s="152">
        <v>0.86974510699999996</v>
      </c>
      <c r="EF1060" s="152">
        <v>17.98533887</v>
      </c>
      <c r="EH1060" s="152">
        <v>9.0433558089999995</v>
      </c>
      <c r="EJ1060" s="152">
        <v>10.04988131</v>
      </c>
      <c r="EK1060" s="152">
        <v>0.18503465999999999</v>
      </c>
      <c r="EL1060" s="152">
        <v>3.4651729279999999</v>
      </c>
      <c r="EM1060" s="152">
        <v>9.4171904229999992</v>
      </c>
      <c r="EO1060" s="152">
        <v>2.5649937949999999</v>
      </c>
      <c r="EP1060" s="152">
        <v>0.58987379200000001</v>
      </c>
      <c r="EQ1060" s="152">
        <v>0.12740336399999999</v>
      </c>
      <c r="ES1060" s="152">
        <v>0.22421524700000001</v>
      </c>
      <c r="FA1060" s="152">
        <v>8.49</v>
      </c>
      <c r="FB1060" s="152">
        <v>0.45419974299999999</v>
      </c>
      <c r="FD1060" s="152">
        <v>31.503807170000002</v>
      </c>
      <c r="FF1060" s="152">
        <v>275.37122849999997</v>
      </c>
      <c r="FG1060" s="152">
        <v>5.981837337</v>
      </c>
      <c r="FI1060" s="152">
        <v>28.331556339999999</v>
      </c>
      <c r="FJ1060" s="152">
        <v>10.63364412</v>
      </c>
      <c r="FK1060" s="152">
        <v>130.4483602</v>
      </c>
      <c r="FL1060" s="152">
        <v>85.786142670000004</v>
      </c>
      <c r="FM1060" s="152">
        <v>16.98946209</v>
      </c>
      <c r="FP1060" s="152">
        <v>9.8214398079999992</v>
      </c>
      <c r="FQ1060" s="152">
        <v>264.9542156</v>
      </c>
      <c r="FR1060" s="152">
        <v>24.742027570000001</v>
      </c>
      <c r="FS1060" s="152">
        <v>55.996438869999999</v>
      </c>
      <c r="FT1060" s="152">
        <v>0.87544028799999996</v>
      </c>
      <c r="FX1060" s="152">
        <v>0.46441180900000001</v>
      </c>
      <c r="FY1060" s="152">
        <v>186.9091675</v>
      </c>
      <c r="FZ1060" s="152">
        <v>4.2759060440000001</v>
      </c>
      <c r="GA1060" s="152">
        <v>10.377195370000001</v>
      </c>
      <c r="GB1060" s="152">
        <v>1.691130636</v>
      </c>
      <c r="GC1060" s="152">
        <v>8.3780376719999996</v>
      </c>
      <c r="GD1060" s="152">
        <v>2.5887949699999999</v>
      </c>
      <c r="GE1060" s="152">
        <v>0.97177497199999996</v>
      </c>
      <c r="GF1060" s="152">
        <v>3.4863117080000001</v>
      </c>
      <c r="GG1060" s="152">
        <v>0.62039098999999998</v>
      </c>
      <c r="GH1060" s="152">
        <v>4.0149874509999997</v>
      </c>
      <c r="GI1060" s="152">
        <v>0.88021432700000002</v>
      </c>
      <c r="GJ1060" s="152">
        <v>2.5395155269999998</v>
      </c>
      <c r="GL1060" s="152">
        <v>2.5422646150000001</v>
      </c>
      <c r="GM1060" s="152">
        <v>0.40669145200000001</v>
      </c>
      <c r="GN1060" s="152">
        <v>1.6835721930000001</v>
      </c>
      <c r="GO1060" s="152">
        <v>7.5134387999999996E-2</v>
      </c>
      <c r="GS1060" s="152">
        <v>1.996842196</v>
      </c>
      <c r="GT1060" s="152">
        <v>0.47873373800000002</v>
      </c>
      <c r="GU1060" s="152">
        <v>0.20213482099999999</v>
      </c>
    </row>
    <row r="1061" spans="1:203">
      <c r="A1061" s="151">
        <v>6669</v>
      </c>
      <c r="B1061" s="152" t="s">
        <v>2859</v>
      </c>
      <c r="C1061" s="152" t="s">
        <v>2877</v>
      </c>
      <c r="D1061" s="152" t="s">
        <v>2878</v>
      </c>
      <c r="E1061" s="152" t="s">
        <v>3089</v>
      </c>
      <c r="F1061" s="152" t="s">
        <v>9507</v>
      </c>
      <c r="H1061" s="151">
        <v>284150</v>
      </c>
      <c r="L1061" s="153" t="s">
        <v>3090</v>
      </c>
      <c r="M1061" s="153" t="s">
        <v>4900</v>
      </c>
      <c r="N1061" s="152" t="s">
        <v>3092</v>
      </c>
      <c r="P1061" s="152">
        <v>19.688983</v>
      </c>
      <c r="Q1061" s="152">
        <v>145.39066700000001</v>
      </c>
      <c r="R1061" s="152" t="s">
        <v>2949</v>
      </c>
      <c r="S1061" s="152" t="s">
        <v>2716</v>
      </c>
      <c r="T1061" s="152">
        <v>51.786999999999999</v>
      </c>
      <c r="U1061" s="152">
        <v>1.0149999999999999</v>
      </c>
      <c r="V1061" s="152">
        <v>17.631</v>
      </c>
      <c r="X1061" s="152">
        <v>10.433</v>
      </c>
      <c r="AA1061" s="152">
        <v>2.8650000000000002</v>
      </c>
      <c r="AB1061" s="152">
        <v>0.17699999999999999</v>
      </c>
      <c r="AC1061" s="152">
        <v>10.576000000000001</v>
      </c>
      <c r="AD1061" s="152">
        <v>2.5169999999999999</v>
      </c>
      <c r="AE1061" s="152">
        <v>0.52900000000000003</v>
      </c>
      <c r="AF1061" s="152">
        <v>0.11700000000000001</v>
      </c>
      <c r="AI1061" s="152">
        <v>97.931868519999995</v>
      </c>
      <c r="AJ1061" s="152">
        <v>2.2371272000000002</v>
      </c>
      <c r="AK1061" s="156">
        <f t="shared" si="16"/>
        <v>1.5221718E-3</v>
      </c>
      <c r="AL1061" s="151">
        <v>15.221717999999999</v>
      </c>
      <c r="AM1061" s="151">
        <v>187.36841999999999</v>
      </c>
      <c r="AN1061" s="151">
        <v>1297.2014999999999</v>
      </c>
      <c r="AO1061" s="151">
        <v>805.06560000000002</v>
      </c>
      <c r="AQ1061" s="152">
        <v>3.950265801</v>
      </c>
      <c r="AR1061" s="152">
        <v>0.28672925999999999</v>
      </c>
      <c r="AS1061" s="152">
        <v>23.149488130000002</v>
      </c>
      <c r="AU1061" s="151">
        <v>547.89606719999995</v>
      </c>
      <c r="AV1061" s="152">
        <v>3710.30485</v>
      </c>
      <c r="AW1061" s="152">
        <v>36.163217080000003</v>
      </c>
      <c r="AX1061" s="151">
        <v>5565.0464439999996</v>
      </c>
      <c r="AZ1061" s="152">
        <v>13.859933079999999</v>
      </c>
      <c r="BG1061" s="152">
        <v>4.4815436369999997</v>
      </c>
      <c r="BH1061" s="152">
        <v>215.82964899999999</v>
      </c>
      <c r="BI1061" s="152">
        <v>15.149801439999999</v>
      </c>
      <c r="BJ1061" s="152">
        <v>14.702272280000001</v>
      </c>
      <c r="BK1061" s="152">
        <v>0.68370328599999997</v>
      </c>
      <c r="BO1061" s="152">
        <v>132.24155870000001</v>
      </c>
      <c r="BP1061" s="152">
        <v>3.2815853979999998</v>
      </c>
      <c r="BQ1061" s="152">
        <v>7.4824841639999997</v>
      </c>
      <c r="BS1061" s="152">
        <v>6.1607249680000002</v>
      </c>
      <c r="BT1061" s="152">
        <v>2.0020330400000002</v>
      </c>
      <c r="BU1061" s="152">
        <v>2.370636513</v>
      </c>
      <c r="BV1061" s="152">
        <v>2.1395121559999999</v>
      </c>
      <c r="BX1061" s="152">
        <v>2.170550698</v>
      </c>
      <c r="BZ1061" s="152">
        <v>1.4402938080000001</v>
      </c>
      <c r="CB1061" s="152">
        <v>1.224763067</v>
      </c>
      <c r="CD1061" s="152">
        <v>1.0114624860000001</v>
      </c>
      <c r="CH1061" s="152">
        <v>3.4446216070000002</v>
      </c>
      <c r="CJ1061" s="152">
        <v>0.233638026</v>
      </c>
      <c r="CK1061" s="152">
        <v>0.143246496</v>
      </c>
      <c r="DC1061" s="152">
        <v>37.488</v>
      </c>
      <c r="DF1061" s="152">
        <v>23.748000000000001</v>
      </c>
      <c r="DG1061" s="152">
        <v>37.964333330000002</v>
      </c>
      <c r="DJ1061" s="152">
        <v>2.2666667000000001E-2</v>
      </c>
      <c r="DM1061" s="152">
        <v>0.18466666700000001</v>
      </c>
      <c r="DO1061" s="154">
        <v>74.027107580000006</v>
      </c>
      <c r="ED1061" s="152">
        <v>54.571847329999997</v>
      </c>
      <c r="EE1061" s="152">
        <v>0.86974510699999996</v>
      </c>
      <c r="EF1061" s="152">
        <v>17.98533887</v>
      </c>
      <c r="EH1061" s="152">
        <v>9.0433558089999995</v>
      </c>
      <c r="EJ1061" s="152">
        <v>10.04988131</v>
      </c>
      <c r="EK1061" s="152">
        <v>0.18503465999999999</v>
      </c>
      <c r="EL1061" s="152">
        <v>3.4651729279999999</v>
      </c>
      <c r="EM1061" s="152">
        <v>9.4171904229999992</v>
      </c>
      <c r="EO1061" s="152">
        <v>2.5649937949999999</v>
      </c>
      <c r="EP1061" s="152">
        <v>0.58987379200000001</v>
      </c>
      <c r="EQ1061" s="152">
        <v>0.12740336399999999</v>
      </c>
      <c r="ES1061" s="152">
        <v>0.22421524700000001</v>
      </c>
      <c r="FA1061" s="152">
        <v>8.49</v>
      </c>
      <c r="FB1061" s="152">
        <v>0.45419974299999999</v>
      </c>
      <c r="FD1061" s="152">
        <v>31.503807170000002</v>
      </c>
      <c r="FF1061" s="152">
        <v>275.37122849999997</v>
      </c>
      <c r="FG1061" s="152">
        <v>5.981837337</v>
      </c>
      <c r="FI1061" s="152">
        <v>28.331556339999999</v>
      </c>
      <c r="FJ1061" s="152">
        <v>10.63364412</v>
      </c>
      <c r="FK1061" s="152">
        <v>130.4483602</v>
      </c>
      <c r="FL1061" s="152">
        <v>85.786142670000004</v>
      </c>
      <c r="FM1061" s="152">
        <v>16.98946209</v>
      </c>
      <c r="FP1061" s="152">
        <v>9.8214398079999992</v>
      </c>
      <c r="FQ1061" s="152">
        <v>264.9542156</v>
      </c>
      <c r="FR1061" s="152">
        <v>24.742027570000001</v>
      </c>
      <c r="FS1061" s="152">
        <v>55.996438869999999</v>
      </c>
      <c r="FT1061" s="152">
        <v>0.87544028799999996</v>
      </c>
      <c r="FX1061" s="152">
        <v>0.46441180900000001</v>
      </c>
      <c r="FY1061" s="152">
        <v>186.9091675</v>
      </c>
      <c r="FZ1061" s="152">
        <v>4.2759060440000001</v>
      </c>
      <c r="GA1061" s="152">
        <v>10.377195370000001</v>
      </c>
      <c r="GB1061" s="152">
        <v>1.691130636</v>
      </c>
      <c r="GC1061" s="152">
        <v>8.3780376719999996</v>
      </c>
      <c r="GD1061" s="152">
        <v>2.5887949699999999</v>
      </c>
      <c r="GE1061" s="152">
        <v>0.97177497199999996</v>
      </c>
      <c r="GF1061" s="152">
        <v>3.4863117080000001</v>
      </c>
      <c r="GG1061" s="152">
        <v>0.62039098999999998</v>
      </c>
      <c r="GH1061" s="152">
        <v>4.0149874509999997</v>
      </c>
      <c r="GI1061" s="152">
        <v>0.88021432700000002</v>
      </c>
      <c r="GJ1061" s="152">
        <v>2.5395155269999998</v>
      </c>
      <c r="GL1061" s="152">
        <v>2.5422646150000001</v>
      </c>
      <c r="GM1061" s="152">
        <v>0.40669145200000001</v>
      </c>
      <c r="GN1061" s="152">
        <v>1.6835721930000001</v>
      </c>
      <c r="GO1061" s="152">
        <v>7.5134387999999996E-2</v>
      </c>
      <c r="GS1061" s="152">
        <v>1.996842196</v>
      </c>
      <c r="GT1061" s="152">
        <v>0.47873373800000002</v>
      </c>
      <c r="GU1061" s="152">
        <v>0.20213482099999999</v>
      </c>
    </row>
    <row r="1062" spans="1:203">
      <c r="A1062" s="151">
        <v>6670</v>
      </c>
      <c r="B1062" s="152" t="s">
        <v>2859</v>
      </c>
      <c r="C1062" s="152" t="s">
        <v>2877</v>
      </c>
      <c r="D1062" s="152" t="s">
        <v>2878</v>
      </c>
      <c r="E1062" s="152" t="s">
        <v>3089</v>
      </c>
      <c r="F1062" s="152" t="s">
        <v>9508</v>
      </c>
      <c r="H1062" s="151">
        <v>284150</v>
      </c>
      <c r="L1062" s="153" t="s">
        <v>3679</v>
      </c>
      <c r="M1062" s="153" t="s">
        <v>5267</v>
      </c>
      <c r="N1062" s="152" t="s">
        <v>3681</v>
      </c>
      <c r="P1062" s="152">
        <v>19.685233</v>
      </c>
      <c r="Q1062" s="152">
        <v>145.39048299999999</v>
      </c>
      <c r="R1062" s="152" t="s">
        <v>2027</v>
      </c>
      <c r="S1062" s="152" t="s">
        <v>2716</v>
      </c>
      <c r="T1062" s="152">
        <v>53.658000000000001</v>
      </c>
      <c r="U1062" s="152">
        <v>0.84</v>
      </c>
      <c r="V1062" s="152">
        <v>16.359000000000002</v>
      </c>
      <c r="X1062" s="152">
        <v>9.5050000000000008</v>
      </c>
      <c r="AA1062" s="152">
        <v>4.04</v>
      </c>
      <c r="AB1062" s="152">
        <v>0.19700000000000001</v>
      </c>
      <c r="AC1062" s="152">
        <v>8.7050000000000001</v>
      </c>
      <c r="AD1062" s="152">
        <v>1.599</v>
      </c>
      <c r="AE1062" s="152">
        <v>0.65</v>
      </c>
      <c r="AF1062" s="152">
        <v>0.11899999999999999</v>
      </c>
      <c r="AI1062" s="152">
        <v>96.015530940000005</v>
      </c>
      <c r="AJ1062" s="152">
        <v>3.7782312</v>
      </c>
      <c r="AK1062" s="156">
        <f t="shared" si="16"/>
        <v>2.0046816000000002E-2</v>
      </c>
      <c r="AL1062" s="151">
        <v>200.46816000000001</v>
      </c>
      <c r="AM1062" s="151">
        <v>369.99795</v>
      </c>
      <c r="AN1062" s="151">
        <v>1077.7655999999999</v>
      </c>
      <c r="AO1062" s="151">
        <v>1402.9452000000001</v>
      </c>
      <c r="AQ1062" s="152">
        <v>7.3586057059999996</v>
      </c>
      <c r="AR1062" s="152">
        <v>0.36228583600000003</v>
      </c>
      <c r="AS1062" s="152">
        <v>53.184204459999997</v>
      </c>
      <c r="AU1062" s="151">
        <v>530.54153629999996</v>
      </c>
      <c r="AV1062" s="152">
        <v>5012.615691</v>
      </c>
      <c r="AW1062" s="152">
        <v>31.628418</v>
      </c>
      <c r="AX1062" s="151">
        <v>4675.3813179999997</v>
      </c>
      <c r="AZ1062" s="152">
        <v>27.192347479999999</v>
      </c>
      <c r="BG1062" s="152">
        <v>8.6773020840000008</v>
      </c>
      <c r="BH1062" s="152">
        <v>250.9354755</v>
      </c>
      <c r="BI1062" s="152">
        <v>18.765516470000001</v>
      </c>
      <c r="BJ1062" s="152">
        <v>51.00609867</v>
      </c>
      <c r="BK1062" s="152">
        <v>1.0520448440000001</v>
      </c>
      <c r="BO1062" s="152">
        <v>184.82241139999999</v>
      </c>
      <c r="BP1062" s="152">
        <v>4.9521379870000004</v>
      </c>
      <c r="BQ1062" s="152">
        <v>11.092869</v>
      </c>
      <c r="BR1062" s="152">
        <v>1.6883948120000001</v>
      </c>
      <c r="BS1062" s="152">
        <v>7.5645344100000003</v>
      </c>
      <c r="BT1062" s="152">
        <v>2.8241433059999999</v>
      </c>
      <c r="BU1062" s="152">
        <v>0.69106930499999997</v>
      </c>
      <c r="BV1062" s="152">
        <v>4.1263237110000004</v>
      </c>
      <c r="BX1062" s="152">
        <v>3.1679765899999999</v>
      </c>
      <c r="BZ1062" s="152">
        <v>2.3490681649999998</v>
      </c>
      <c r="CB1062" s="152">
        <v>2.1893785110000001</v>
      </c>
      <c r="CD1062" s="152">
        <v>1.810387398</v>
      </c>
      <c r="DC1062" s="152">
        <v>37.805500000000002</v>
      </c>
      <c r="DF1062" s="152">
        <v>22.465</v>
      </c>
      <c r="DG1062" s="152">
        <v>39.100499999999997</v>
      </c>
      <c r="DJ1062" s="152">
        <v>6.1499999999999999E-2</v>
      </c>
      <c r="DM1062" s="152">
        <v>0.1595</v>
      </c>
      <c r="DO1062" s="154">
        <v>75.628261789999996</v>
      </c>
      <c r="ED1062" s="152">
        <v>55.334603170000001</v>
      </c>
      <c r="EE1062" s="152">
        <v>0.725366238</v>
      </c>
      <c r="EF1062" s="152">
        <v>17.669046470000001</v>
      </c>
      <c r="EH1062" s="152">
        <v>8.1042161060000009</v>
      </c>
      <c r="EJ1062" s="152">
        <v>9.0062153590000005</v>
      </c>
      <c r="EK1062" s="152">
        <v>0.16826819200000001</v>
      </c>
      <c r="EL1062" s="152">
        <v>4.0945342269999996</v>
      </c>
      <c r="EM1062" s="152">
        <v>9.4456269830000004</v>
      </c>
      <c r="EO1062" s="152">
        <v>2.3920987980000001</v>
      </c>
      <c r="EP1062" s="152">
        <v>0.65198695699999998</v>
      </c>
      <c r="EQ1062" s="152">
        <v>0.116152584</v>
      </c>
      <c r="ES1062" s="152">
        <v>-0.30698388300000001</v>
      </c>
      <c r="FA1062" s="152">
        <v>8.8281969520000008</v>
      </c>
      <c r="FB1062" s="152">
        <v>0.40464630299999998</v>
      </c>
      <c r="FD1062" s="152">
        <v>34.591392409999997</v>
      </c>
      <c r="FF1062" s="152">
        <v>259.05966100000001</v>
      </c>
      <c r="FG1062" s="152">
        <v>14.920922819999999</v>
      </c>
      <c r="FI1062" s="152">
        <v>28.33270396</v>
      </c>
      <c r="FJ1062" s="152">
        <v>11.698576360000001</v>
      </c>
      <c r="FK1062" s="152">
        <v>107.33812</v>
      </c>
      <c r="FL1062" s="152">
        <v>66.875065289999995</v>
      </c>
      <c r="FM1062" s="152">
        <v>14.8968408</v>
      </c>
      <c r="FP1062" s="152">
        <v>10.316564919999999</v>
      </c>
      <c r="FQ1062" s="152">
        <v>271.0864042</v>
      </c>
      <c r="FR1062" s="152">
        <v>23.886527009999998</v>
      </c>
      <c r="FS1062" s="152">
        <v>61.277420100000001</v>
      </c>
      <c r="FT1062" s="152">
        <v>0.94550864899999998</v>
      </c>
      <c r="FX1062" s="152">
        <v>0.48334864900000002</v>
      </c>
      <c r="FY1062" s="152">
        <v>193.17885799999999</v>
      </c>
      <c r="FZ1062" s="152">
        <v>4.4601858740000004</v>
      </c>
      <c r="GA1062" s="152">
        <v>11.192810010000001</v>
      </c>
      <c r="GB1062" s="152">
        <v>1.5898752060000001</v>
      </c>
      <c r="GC1062" s="152">
        <v>8.2029233099999992</v>
      </c>
      <c r="GD1062" s="152">
        <v>2.5154650420000002</v>
      </c>
      <c r="GE1062" s="152">
        <v>0.88486081699999997</v>
      </c>
      <c r="GF1062" s="152">
        <v>3.2583615890000002</v>
      </c>
      <c r="GG1062" s="152">
        <v>0.59468485699999996</v>
      </c>
      <c r="GH1062" s="152">
        <v>3.8459865469999999</v>
      </c>
      <c r="GI1062" s="152">
        <v>0.84511170599999996</v>
      </c>
      <c r="GJ1062" s="152">
        <v>2.455305804</v>
      </c>
      <c r="GL1062" s="152">
        <v>2.4799597609999999</v>
      </c>
      <c r="GM1062" s="152">
        <v>0.391560662</v>
      </c>
      <c r="GN1062" s="152">
        <v>1.7990096369999999</v>
      </c>
      <c r="GO1062" s="152">
        <v>7.9033712000000006E-2</v>
      </c>
      <c r="GS1062" s="152">
        <v>2.0796041650000001</v>
      </c>
      <c r="GT1062" s="152">
        <v>0.56044896799999999</v>
      </c>
      <c r="GU1062" s="152">
        <v>0.25712617999999998</v>
      </c>
    </row>
    <row r="1063" spans="1:203">
      <c r="A1063" s="151">
        <v>6671</v>
      </c>
      <c r="B1063" s="152" t="s">
        <v>2859</v>
      </c>
      <c r="C1063" s="152" t="s">
        <v>2877</v>
      </c>
      <c r="D1063" s="152" t="s">
        <v>2878</v>
      </c>
      <c r="E1063" s="152" t="s">
        <v>3089</v>
      </c>
      <c r="F1063" s="152" t="s">
        <v>9509</v>
      </c>
      <c r="H1063" s="151">
        <v>284150</v>
      </c>
      <c r="L1063" s="153" t="s">
        <v>3679</v>
      </c>
      <c r="M1063" s="153" t="s">
        <v>3680</v>
      </c>
      <c r="N1063" s="152" t="s">
        <v>3681</v>
      </c>
      <c r="P1063" s="152">
        <v>19.685233</v>
      </c>
      <c r="Q1063" s="152">
        <v>145.39048299999999</v>
      </c>
      <c r="R1063" s="152" t="s">
        <v>2027</v>
      </c>
      <c r="S1063" s="152" t="s">
        <v>2716</v>
      </c>
      <c r="T1063" s="152">
        <v>48.008000000000003</v>
      </c>
      <c r="U1063" s="152">
        <v>0.64800000000000002</v>
      </c>
      <c r="V1063" s="152">
        <v>19.262</v>
      </c>
      <c r="X1063" s="152">
        <v>8.5850000000000009</v>
      </c>
      <c r="AA1063" s="152">
        <v>4.8849999999999998</v>
      </c>
      <c r="AB1063" s="152">
        <v>0.16200000000000001</v>
      </c>
      <c r="AC1063" s="152">
        <v>12.388999999999999</v>
      </c>
      <c r="AD1063" s="152">
        <v>1.4890000000000001</v>
      </c>
      <c r="AE1063" s="152">
        <v>0.41099999999999998</v>
      </c>
      <c r="AF1063" s="152">
        <v>0.10100000000000001</v>
      </c>
      <c r="AI1063" s="152">
        <v>96.285322969999996</v>
      </c>
      <c r="AJ1063" s="152">
        <v>4.4900308249999998</v>
      </c>
      <c r="AK1063" s="156">
        <f t="shared" si="16"/>
        <v>5.3711056340000007E-2</v>
      </c>
      <c r="AL1063" s="151">
        <v>537.11056340000005</v>
      </c>
      <c r="AM1063" s="151">
        <v>254.80646999999999</v>
      </c>
      <c r="AN1063" s="151">
        <v>1738.4265</v>
      </c>
      <c r="AO1063" s="151">
        <v>1007.8119</v>
      </c>
      <c r="AQ1063" s="152">
        <v>5.6059261830000002</v>
      </c>
      <c r="AR1063" s="152">
        <v>0.32965060899999998</v>
      </c>
      <c r="AS1063" s="152">
        <v>17.56515405</v>
      </c>
      <c r="AU1063" s="151">
        <v>434.77386749999999</v>
      </c>
      <c r="AV1063" s="152">
        <v>3660.6318000000001</v>
      </c>
      <c r="AW1063" s="152">
        <v>39.314193600000003</v>
      </c>
      <c r="AX1063" s="151">
        <v>3862.6493479999999</v>
      </c>
      <c r="AZ1063" s="152">
        <v>27.038055379999999</v>
      </c>
      <c r="BG1063" s="152">
        <v>8.2746649320000003</v>
      </c>
      <c r="BH1063" s="152">
        <v>311.91639500000002</v>
      </c>
      <c r="BI1063" s="152">
        <v>15.0177209</v>
      </c>
      <c r="BJ1063" s="152">
        <v>11.659617239999999</v>
      </c>
      <c r="BK1063" s="152">
        <v>0.69988380800000005</v>
      </c>
      <c r="BO1063" s="152">
        <v>106.4978468</v>
      </c>
      <c r="BP1063" s="152">
        <v>3.9194532780000002</v>
      </c>
      <c r="BQ1063" s="152">
        <v>8.1042272949999994</v>
      </c>
      <c r="BS1063" s="152">
        <v>5.6170004069999999</v>
      </c>
      <c r="BT1063" s="152">
        <v>1.715883568</v>
      </c>
      <c r="BU1063" s="152">
        <v>2.1994661849999999</v>
      </c>
      <c r="BV1063" s="152">
        <v>1.938107791</v>
      </c>
      <c r="BX1063" s="152">
        <v>2.2579009060000002</v>
      </c>
      <c r="BZ1063" s="152">
        <v>1.474456824</v>
      </c>
      <c r="CB1063" s="152">
        <v>1.470695171</v>
      </c>
      <c r="CD1063" s="152">
        <v>0.93584878199999999</v>
      </c>
      <c r="CH1063" s="152">
        <v>7.8285706739999998</v>
      </c>
      <c r="CJ1063" s="152">
        <v>0.56292027</v>
      </c>
      <c r="CK1063" s="152">
        <v>0.232733307</v>
      </c>
      <c r="CU1063" s="152">
        <v>-38</v>
      </c>
      <c r="DC1063" s="152">
        <v>38.767666669999997</v>
      </c>
      <c r="DF1063" s="152">
        <v>16.968666670000001</v>
      </c>
      <c r="DG1063" s="152">
        <v>43.285666669999998</v>
      </c>
      <c r="DJ1063" s="152">
        <v>6.6666666999999999E-2</v>
      </c>
      <c r="DM1063" s="152">
        <v>0.15933333299999999</v>
      </c>
      <c r="DO1063" s="154">
        <v>81.975407140000002</v>
      </c>
      <c r="ED1063" s="152">
        <v>55.334603170000001</v>
      </c>
      <c r="EE1063" s="152">
        <v>0.725366238</v>
      </c>
      <c r="EF1063" s="152">
        <v>17.669046470000001</v>
      </c>
      <c r="EH1063" s="152">
        <v>8.1042161060000009</v>
      </c>
      <c r="EJ1063" s="152">
        <v>9.0062153590000005</v>
      </c>
      <c r="EK1063" s="152">
        <v>0.16826819200000001</v>
      </c>
      <c r="EL1063" s="152">
        <v>4.0945342269999996</v>
      </c>
      <c r="EM1063" s="152">
        <v>9.4456269830000004</v>
      </c>
      <c r="EO1063" s="152">
        <v>2.3920987980000001</v>
      </c>
      <c r="EP1063" s="152">
        <v>0.65198695699999998</v>
      </c>
      <c r="EQ1063" s="152">
        <v>0.116152584</v>
      </c>
      <c r="ES1063" s="152">
        <v>-0.30698388300000001</v>
      </c>
      <c r="FA1063" s="152">
        <v>8.8281969520000008</v>
      </c>
      <c r="FB1063" s="152">
        <v>0.40464630299999998</v>
      </c>
      <c r="FD1063" s="152">
        <v>34.591392409999997</v>
      </c>
      <c r="FF1063" s="152">
        <v>259.05966100000001</v>
      </c>
      <c r="FG1063" s="152">
        <v>14.920922819999999</v>
      </c>
      <c r="FI1063" s="152">
        <v>28.33270396</v>
      </c>
      <c r="FJ1063" s="152">
        <v>11.698576360000001</v>
      </c>
      <c r="FK1063" s="152">
        <v>107.33812</v>
      </c>
      <c r="FL1063" s="152">
        <v>66.875065289999995</v>
      </c>
      <c r="FM1063" s="152">
        <v>14.8968408</v>
      </c>
      <c r="FP1063" s="152">
        <v>10.316564919999999</v>
      </c>
      <c r="FQ1063" s="152">
        <v>271.0864042</v>
      </c>
      <c r="FR1063" s="152">
        <v>23.886527009999998</v>
      </c>
      <c r="FS1063" s="152">
        <v>61.277420100000001</v>
      </c>
      <c r="FT1063" s="152">
        <v>0.94550864899999998</v>
      </c>
      <c r="FX1063" s="152">
        <v>0.48334864900000002</v>
      </c>
      <c r="FY1063" s="152">
        <v>193.17885799999999</v>
      </c>
      <c r="FZ1063" s="152">
        <v>4.4601858740000004</v>
      </c>
      <c r="GA1063" s="152">
        <v>11.192810010000001</v>
      </c>
      <c r="GB1063" s="152">
        <v>1.5898752060000001</v>
      </c>
      <c r="GC1063" s="152">
        <v>8.2029233099999992</v>
      </c>
      <c r="GD1063" s="152">
        <v>2.5154650420000002</v>
      </c>
      <c r="GE1063" s="152">
        <v>0.88486081699999997</v>
      </c>
      <c r="GF1063" s="152">
        <v>3.2583615890000002</v>
      </c>
      <c r="GG1063" s="152">
        <v>0.59468485699999996</v>
      </c>
      <c r="GH1063" s="152">
        <v>3.8459865469999999</v>
      </c>
      <c r="GI1063" s="152">
        <v>0.84511170599999996</v>
      </c>
      <c r="GJ1063" s="152">
        <v>2.455305804</v>
      </c>
      <c r="GL1063" s="152">
        <v>2.4799597609999999</v>
      </c>
      <c r="GM1063" s="152">
        <v>0.391560662</v>
      </c>
      <c r="GN1063" s="152">
        <v>1.7990096369999999</v>
      </c>
      <c r="GO1063" s="152">
        <v>7.9033712000000006E-2</v>
      </c>
      <c r="GS1063" s="152">
        <v>2.0796041650000001</v>
      </c>
      <c r="GT1063" s="152">
        <v>0.56044896799999999</v>
      </c>
      <c r="GU1063" s="152">
        <v>0.25712617999999998</v>
      </c>
    </row>
    <row r="1064" spans="1:203">
      <c r="A1064" s="151">
        <v>6672</v>
      </c>
      <c r="B1064" s="152" t="s">
        <v>2859</v>
      </c>
      <c r="C1064" s="152" t="s">
        <v>2877</v>
      </c>
      <c r="D1064" s="152" t="s">
        <v>2878</v>
      </c>
      <c r="E1064" s="152" t="s">
        <v>3089</v>
      </c>
      <c r="F1064" s="152" t="s">
        <v>9510</v>
      </c>
      <c r="H1064" s="151">
        <v>284150</v>
      </c>
      <c r="L1064" s="153" t="s">
        <v>3679</v>
      </c>
      <c r="M1064" s="153" t="s">
        <v>5114</v>
      </c>
      <c r="N1064" s="152" t="s">
        <v>3681</v>
      </c>
      <c r="P1064" s="152">
        <v>19.685233</v>
      </c>
      <c r="Q1064" s="152">
        <v>145.39048299999999</v>
      </c>
      <c r="R1064" s="152" t="s">
        <v>2027</v>
      </c>
      <c r="S1064" s="152" t="s">
        <v>2716</v>
      </c>
      <c r="T1064" s="152">
        <v>52.652999999999999</v>
      </c>
      <c r="U1064" s="152">
        <v>0.81100000000000005</v>
      </c>
      <c r="V1064" s="152">
        <v>17.347000000000001</v>
      </c>
      <c r="X1064" s="152">
        <v>7.7030000000000003</v>
      </c>
      <c r="AA1064" s="152">
        <v>4.3250000000000002</v>
      </c>
      <c r="AB1064" s="152">
        <v>0.11700000000000001</v>
      </c>
      <c r="AC1064" s="152">
        <v>9.859</v>
      </c>
      <c r="AD1064" s="152">
        <v>1.4350000000000001</v>
      </c>
      <c r="AE1064" s="152">
        <v>0.58599999999999997</v>
      </c>
      <c r="AF1064" s="152">
        <v>0.11</v>
      </c>
      <c r="AI1064" s="152">
        <v>95.220692130000003</v>
      </c>
      <c r="AJ1064" s="152">
        <v>3.6942284000000001</v>
      </c>
      <c r="AK1064" s="156">
        <f t="shared" si="16"/>
        <v>2.1579651000000002E-2</v>
      </c>
      <c r="AL1064" s="151">
        <v>215.79651000000001</v>
      </c>
      <c r="AM1064" s="151">
        <v>262.46159999999998</v>
      </c>
      <c r="AN1064" s="151">
        <v>1108.9455</v>
      </c>
      <c r="AO1064" s="151">
        <v>1289.7328500000001</v>
      </c>
      <c r="AQ1064" s="152">
        <v>5.2063613789999996</v>
      </c>
      <c r="AR1064" s="152">
        <v>0.28529760999999998</v>
      </c>
      <c r="AS1064" s="152">
        <v>52.953530209999997</v>
      </c>
      <c r="AU1064" s="151">
        <v>562.95474560000002</v>
      </c>
      <c r="AV1064" s="152">
        <v>4597.348352</v>
      </c>
      <c r="AW1064" s="152">
        <v>30.617425829999998</v>
      </c>
      <c r="AX1064" s="151">
        <v>4369.3480710000003</v>
      </c>
      <c r="AZ1064" s="152">
        <v>29.980598870000001</v>
      </c>
      <c r="BG1064" s="152">
        <v>6.3209763790000002</v>
      </c>
      <c r="BH1064" s="152">
        <v>255.1230889</v>
      </c>
      <c r="BI1064" s="152">
        <v>16.755982499999998</v>
      </c>
      <c r="BJ1064" s="152">
        <v>46.940006160000003</v>
      </c>
      <c r="BK1064" s="152">
        <v>0.80221644999999997</v>
      </c>
      <c r="BO1064" s="152">
        <v>166.42476740000001</v>
      </c>
      <c r="BP1064" s="152">
        <v>4.6234814020000004</v>
      </c>
      <c r="BQ1064" s="152">
        <v>9.515539682</v>
      </c>
      <c r="BR1064" s="152">
        <v>1.3447599160000001</v>
      </c>
      <c r="BS1064" s="152">
        <v>7.5434480119999998</v>
      </c>
      <c r="BT1064" s="152">
        <v>2.186809244</v>
      </c>
      <c r="BU1064" s="152">
        <v>0.45975345200000001</v>
      </c>
      <c r="BV1064" s="152">
        <v>3.6761487690000001</v>
      </c>
      <c r="BX1064" s="152">
        <v>2.698846895</v>
      </c>
      <c r="BZ1064" s="152">
        <v>1.8411416270000001</v>
      </c>
      <c r="CB1064" s="152">
        <v>1.5815863809999999</v>
      </c>
      <c r="CD1064" s="152">
        <v>1.54326367</v>
      </c>
      <c r="DC1064" s="152">
        <v>38.683</v>
      </c>
      <c r="DF1064" s="152">
        <v>17.786666669999999</v>
      </c>
      <c r="DG1064" s="152">
        <v>42.443333330000002</v>
      </c>
      <c r="DJ1064" s="152">
        <v>8.4000000000000005E-2</v>
      </c>
      <c r="DM1064" s="152">
        <v>0.16166666699999999</v>
      </c>
      <c r="DO1064" s="154">
        <v>80.968271849999994</v>
      </c>
      <c r="ED1064" s="152">
        <v>55.334603170000001</v>
      </c>
      <c r="EE1064" s="152">
        <v>0.725366238</v>
      </c>
      <c r="EF1064" s="152">
        <v>17.669046470000001</v>
      </c>
      <c r="EH1064" s="152">
        <v>8.1042161060000009</v>
      </c>
      <c r="EJ1064" s="152">
        <v>9.0062153590000005</v>
      </c>
      <c r="EK1064" s="152">
        <v>0.16826819200000001</v>
      </c>
      <c r="EL1064" s="152">
        <v>4.0945342269999996</v>
      </c>
      <c r="EM1064" s="152">
        <v>9.4456269830000004</v>
      </c>
      <c r="EO1064" s="152">
        <v>2.3920987980000001</v>
      </c>
      <c r="EP1064" s="152">
        <v>0.65198695699999998</v>
      </c>
      <c r="EQ1064" s="152">
        <v>0.116152584</v>
      </c>
      <c r="ES1064" s="152">
        <v>-0.30698388300000001</v>
      </c>
      <c r="FA1064" s="152">
        <v>8.8281969520000008</v>
      </c>
      <c r="FB1064" s="152">
        <v>0.40464630299999998</v>
      </c>
      <c r="FD1064" s="152">
        <v>34.591392409999997</v>
      </c>
      <c r="FF1064" s="152">
        <v>259.05966100000001</v>
      </c>
      <c r="FG1064" s="152">
        <v>14.920922819999999</v>
      </c>
      <c r="FI1064" s="152">
        <v>28.33270396</v>
      </c>
      <c r="FJ1064" s="152">
        <v>11.698576360000001</v>
      </c>
      <c r="FK1064" s="152">
        <v>107.33812</v>
      </c>
      <c r="FL1064" s="152">
        <v>66.875065289999995</v>
      </c>
      <c r="FM1064" s="152">
        <v>14.8968408</v>
      </c>
      <c r="FP1064" s="152">
        <v>10.316564919999999</v>
      </c>
      <c r="FQ1064" s="152">
        <v>271.0864042</v>
      </c>
      <c r="FR1064" s="152">
        <v>23.886527009999998</v>
      </c>
      <c r="FS1064" s="152">
        <v>61.277420100000001</v>
      </c>
      <c r="FT1064" s="152">
        <v>0.94550864899999998</v>
      </c>
      <c r="FX1064" s="152">
        <v>0.48334864900000002</v>
      </c>
      <c r="FY1064" s="152">
        <v>193.17885799999999</v>
      </c>
      <c r="FZ1064" s="152">
        <v>4.4601858740000004</v>
      </c>
      <c r="GA1064" s="152">
        <v>11.192810010000001</v>
      </c>
      <c r="GB1064" s="152">
        <v>1.5898752060000001</v>
      </c>
      <c r="GC1064" s="152">
        <v>8.2029233099999992</v>
      </c>
      <c r="GD1064" s="152">
        <v>2.5154650420000002</v>
      </c>
      <c r="GE1064" s="152">
        <v>0.88486081699999997</v>
      </c>
      <c r="GF1064" s="152">
        <v>3.2583615890000002</v>
      </c>
      <c r="GG1064" s="152">
        <v>0.59468485699999996</v>
      </c>
      <c r="GH1064" s="152">
        <v>3.8459865469999999</v>
      </c>
      <c r="GI1064" s="152">
        <v>0.84511170599999996</v>
      </c>
      <c r="GJ1064" s="152">
        <v>2.455305804</v>
      </c>
      <c r="GL1064" s="152">
        <v>2.4799597609999999</v>
      </c>
      <c r="GM1064" s="152">
        <v>0.391560662</v>
      </c>
      <c r="GN1064" s="152">
        <v>1.7990096369999999</v>
      </c>
      <c r="GO1064" s="152">
        <v>7.9033712000000006E-2</v>
      </c>
      <c r="GS1064" s="152">
        <v>2.0796041650000001</v>
      </c>
      <c r="GT1064" s="152">
        <v>0.56044896799999999</v>
      </c>
      <c r="GU1064" s="152">
        <v>0.25712617999999998</v>
      </c>
    </row>
    <row r="1065" spans="1:203">
      <c r="A1065" s="151">
        <v>6673</v>
      </c>
      <c r="B1065" s="152" t="s">
        <v>2859</v>
      </c>
      <c r="C1065" s="152" t="s">
        <v>2877</v>
      </c>
      <c r="D1065" s="152" t="s">
        <v>2878</v>
      </c>
      <c r="E1065" s="152" t="s">
        <v>3089</v>
      </c>
      <c r="F1065" s="152" t="s">
        <v>9511</v>
      </c>
      <c r="H1065" s="151">
        <v>284150</v>
      </c>
      <c r="L1065" s="153" t="s">
        <v>3679</v>
      </c>
      <c r="M1065" s="153" t="s">
        <v>5204</v>
      </c>
      <c r="N1065" s="152" t="s">
        <v>3681</v>
      </c>
      <c r="P1065" s="152">
        <v>19.685233</v>
      </c>
      <c r="Q1065" s="152">
        <v>145.39048299999999</v>
      </c>
      <c r="R1065" s="152" t="s">
        <v>2027</v>
      </c>
      <c r="S1065" s="152" t="s">
        <v>2716</v>
      </c>
      <c r="T1065" s="152">
        <v>53.13</v>
      </c>
      <c r="U1065" s="152">
        <v>0.83799999999999997</v>
      </c>
      <c r="V1065" s="152">
        <v>16.521000000000001</v>
      </c>
      <c r="X1065" s="152">
        <v>9.2390000000000008</v>
      </c>
      <c r="AA1065" s="152">
        <v>4.0389999999999997</v>
      </c>
      <c r="AB1065" s="152">
        <v>0.17499999999999999</v>
      </c>
      <c r="AC1065" s="152">
        <v>8.75</v>
      </c>
      <c r="AD1065" s="152">
        <v>1.4119999999999999</v>
      </c>
      <c r="AE1065" s="152">
        <v>0.65200000000000002</v>
      </c>
      <c r="AF1065" s="152">
        <v>0.127</v>
      </c>
      <c r="AI1065" s="152">
        <v>95.229167369999999</v>
      </c>
      <c r="AJ1065" s="152">
        <v>4.0094478410000001</v>
      </c>
      <c r="AK1065" s="156">
        <f t="shared" si="16"/>
        <v>0.29156081640000003</v>
      </c>
      <c r="AL1065" s="151">
        <v>2915.6081640000002</v>
      </c>
      <c r="AM1065" s="151">
        <v>360.15564000000001</v>
      </c>
      <c r="AN1065" s="151">
        <v>1361.3262</v>
      </c>
      <c r="AO1065" s="151">
        <v>1414.0444500000001</v>
      </c>
      <c r="AQ1065" s="152">
        <v>7.5241769019999998</v>
      </c>
      <c r="AR1065" s="152">
        <v>0.38772288399999999</v>
      </c>
      <c r="AS1065" s="152">
        <v>55.175191230000003</v>
      </c>
      <c r="AU1065" s="151">
        <v>561.05759039999998</v>
      </c>
      <c r="AV1065" s="152">
        <v>4864.9181930000004</v>
      </c>
      <c r="AW1065" s="152">
        <v>30.433829660000001</v>
      </c>
      <c r="AX1065" s="151">
        <v>4626.5186809999996</v>
      </c>
      <c r="AZ1065" s="152">
        <v>24.546085080000001</v>
      </c>
      <c r="BG1065" s="152">
        <v>7.5257324079999997</v>
      </c>
      <c r="BH1065" s="152">
        <v>256.49164100000002</v>
      </c>
      <c r="BI1065" s="152">
        <v>18.90152295</v>
      </c>
      <c r="BJ1065" s="152">
        <v>52.204976719999998</v>
      </c>
      <c r="BK1065" s="152">
        <v>1.0002878710000001</v>
      </c>
      <c r="BO1065" s="152">
        <v>178.06331259999999</v>
      </c>
      <c r="BP1065" s="152">
        <v>4.7402852790000001</v>
      </c>
      <c r="BQ1065" s="152">
        <v>10.74104393</v>
      </c>
      <c r="BR1065" s="152">
        <v>1.672645647</v>
      </c>
      <c r="BS1065" s="152">
        <v>7.8481765860000001</v>
      </c>
      <c r="BT1065" s="152">
        <v>2.4414887479999998</v>
      </c>
      <c r="BU1065" s="152">
        <v>0.76699905000000002</v>
      </c>
      <c r="BV1065" s="152">
        <v>3.867554567</v>
      </c>
      <c r="BX1065" s="152">
        <v>3.2290036199999999</v>
      </c>
      <c r="BZ1065" s="152">
        <v>2.1426821399999998</v>
      </c>
      <c r="CB1065" s="152">
        <v>1.92900871</v>
      </c>
      <c r="CD1065" s="152">
        <v>1.7552834669999999</v>
      </c>
      <c r="DC1065" s="152">
        <v>37.626333330000001</v>
      </c>
      <c r="DF1065" s="152">
        <v>22.172666670000002</v>
      </c>
      <c r="DG1065" s="152">
        <v>39.463000000000001</v>
      </c>
      <c r="DJ1065" s="152">
        <v>3.1E-2</v>
      </c>
      <c r="DM1065" s="152">
        <v>0.13766666699999999</v>
      </c>
      <c r="DO1065" s="154">
        <v>76.037424150000007</v>
      </c>
      <c r="ED1065" s="152">
        <v>55.334603170000001</v>
      </c>
      <c r="EE1065" s="152">
        <v>0.725366238</v>
      </c>
      <c r="EF1065" s="152">
        <v>17.669046470000001</v>
      </c>
      <c r="EH1065" s="152">
        <v>8.1042161060000009</v>
      </c>
      <c r="EJ1065" s="152">
        <v>9.0062153590000005</v>
      </c>
      <c r="EK1065" s="152">
        <v>0.16826819200000001</v>
      </c>
      <c r="EL1065" s="152">
        <v>4.0945342269999996</v>
      </c>
      <c r="EM1065" s="152">
        <v>9.4456269830000004</v>
      </c>
      <c r="EO1065" s="152">
        <v>2.3920987980000001</v>
      </c>
      <c r="EP1065" s="152">
        <v>0.65198695699999998</v>
      </c>
      <c r="EQ1065" s="152">
        <v>0.116152584</v>
      </c>
      <c r="ES1065" s="152">
        <v>-0.30698388300000001</v>
      </c>
      <c r="FA1065" s="152">
        <v>8.8281969520000008</v>
      </c>
      <c r="FB1065" s="152">
        <v>0.40464630299999998</v>
      </c>
      <c r="FD1065" s="152">
        <v>34.591392409999997</v>
      </c>
      <c r="FF1065" s="152">
        <v>259.05966100000001</v>
      </c>
      <c r="FG1065" s="152">
        <v>14.920922819999999</v>
      </c>
      <c r="FI1065" s="152">
        <v>28.33270396</v>
      </c>
      <c r="FJ1065" s="152">
        <v>11.698576360000001</v>
      </c>
      <c r="FK1065" s="152">
        <v>107.33812</v>
      </c>
      <c r="FL1065" s="152">
        <v>66.875065289999995</v>
      </c>
      <c r="FM1065" s="152">
        <v>14.8968408</v>
      </c>
      <c r="FP1065" s="152">
        <v>10.316564919999999</v>
      </c>
      <c r="FQ1065" s="152">
        <v>271.0864042</v>
      </c>
      <c r="FR1065" s="152">
        <v>23.886527009999998</v>
      </c>
      <c r="FS1065" s="152">
        <v>61.277420100000001</v>
      </c>
      <c r="FT1065" s="152">
        <v>0.94550864899999998</v>
      </c>
      <c r="FX1065" s="152">
        <v>0.48334864900000002</v>
      </c>
      <c r="FY1065" s="152">
        <v>193.17885799999999</v>
      </c>
      <c r="FZ1065" s="152">
        <v>4.4601858740000004</v>
      </c>
      <c r="GA1065" s="152">
        <v>11.192810010000001</v>
      </c>
      <c r="GB1065" s="152">
        <v>1.5898752060000001</v>
      </c>
      <c r="GC1065" s="152">
        <v>8.2029233099999992</v>
      </c>
      <c r="GD1065" s="152">
        <v>2.5154650420000002</v>
      </c>
      <c r="GE1065" s="152">
        <v>0.88486081699999997</v>
      </c>
      <c r="GF1065" s="152">
        <v>3.2583615890000002</v>
      </c>
      <c r="GG1065" s="152">
        <v>0.59468485699999996</v>
      </c>
      <c r="GH1065" s="152">
        <v>3.8459865469999999</v>
      </c>
      <c r="GI1065" s="152">
        <v>0.84511170599999996</v>
      </c>
      <c r="GJ1065" s="152">
        <v>2.455305804</v>
      </c>
      <c r="GL1065" s="152">
        <v>2.4799597609999999</v>
      </c>
      <c r="GM1065" s="152">
        <v>0.391560662</v>
      </c>
      <c r="GN1065" s="152">
        <v>1.7990096369999999</v>
      </c>
      <c r="GO1065" s="152">
        <v>7.9033712000000006E-2</v>
      </c>
      <c r="GS1065" s="152">
        <v>2.0796041650000001</v>
      </c>
      <c r="GT1065" s="152">
        <v>0.56044896799999999</v>
      </c>
      <c r="GU1065" s="152">
        <v>0.25712617999999998</v>
      </c>
    </row>
    <row r="1066" spans="1:203">
      <c r="A1066" s="151">
        <v>6674</v>
      </c>
      <c r="B1066" s="152" t="s">
        <v>2859</v>
      </c>
      <c r="C1066" s="152" t="s">
        <v>2877</v>
      </c>
      <c r="D1066" s="152" t="s">
        <v>2878</v>
      </c>
      <c r="E1066" s="152" t="s">
        <v>3089</v>
      </c>
      <c r="F1066" s="152" t="s">
        <v>9512</v>
      </c>
      <c r="H1066" s="151">
        <v>284150</v>
      </c>
      <c r="L1066" s="153" t="s">
        <v>3679</v>
      </c>
      <c r="M1066" s="153" t="s">
        <v>5280</v>
      </c>
      <c r="N1066" s="152" t="s">
        <v>3681</v>
      </c>
      <c r="P1066" s="152">
        <v>19.685233</v>
      </c>
      <c r="Q1066" s="152">
        <v>145.39048299999999</v>
      </c>
      <c r="R1066" s="152" t="s">
        <v>2027</v>
      </c>
      <c r="S1066" s="152" t="s">
        <v>2716</v>
      </c>
      <c r="T1066" s="152">
        <v>53.793999999999997</v>
      </c>
      <c r="U1066" s="152">
        <v>0.80700000000000005</v>
      </c>
      <c r="V1066" s="152">
        <v>16.437000000000001</v>
      </c>
      <c r="X1066" s="152">
        <v>9.3670000000000009</v>
      </c>
      <c r="AA1066" s="152">
        <v>4.17</v>
      </c>
      <c r="AB1066" s="152">
        <v>0.157</v>
      </c>
      <c r="AC1066" s="152">
        <v>8.9610000000000003</v>
      </c>
      <c r="AD1066" s="152">
        <v>1.5660000000000001</v>
      </c>
      <c r="AE1066" s="152">
        <v>0.59199999999999997</v>
      </c>
      <c r="AF1066" s="152">
        <v>0.11</v>
      </c>
      <c r="AI1066" s="152">
        <v>96.288106119999995</v>
      </c>
      <c r="AJ1066" s="152">
        <v>3.5653102099999998</v>
      </c>
      <c r="AK1066" s="156">
        <f t="shared" si="16"/>
        <v>1.069767477E-2</v>
      </c>
      <c r="AL1066" s="151">
        <v>106.9767477</v>
      </c>
      <c r="AM1066" s="151">
        <v>330.62871000000001</v>
      </c>
      <c r="AN1066" s="151">
        <v>675.36839999999995</v>
      </c>
      <c r="AO1066" s="151">
        <v>1306.0117499999999</v>
      </c>
      <c r="AQ1066" s="152">
        <v>6.7995134779999997</v>
      </c>
      <c r="AR1066" s="152">
        <v>0.36583602399999998</v>
      </c>
      <c r="AS1066" s="152">
        <v>51.180932499999997</v>
      </c>
      <c r="AU1066" s="151">
        <v>532.67844190000005</v>
      </c>
      <c r="AV1066" s="152">
        <v>4686.3624689999997</v>
      </c>
      <c r="AW1066" s="152">
        <v>30.846584060000001</v>
      </c>
      <c r="AX1066" s="151">
        <v>4417.5689430000002</v>
      </c>
      <c r="AZ1066" s="152">
        <v>26.02926618</v>
      </c>
      <c r="BG1066" s="152">
        <v>7.7107995479999998</v>
      </c>
      <c r="BH1066" s="152">
        <v>250.7845706</v>
      </c>
      <c r="BI1066" s="152">
        <v>17.542986299999999</v>
      </c>
      <c r="BJ1066" s="152">
        <v>50.254161070000002</v>
      </c>
      <c r="BK1066" s="152">
        <v>0.87438666200000004</v>
      </c>
      <c r="BO1066" s="152">
        <v>170.8233725</v>
      </c>
      <c r="BP1066" s="152">
        <v>4.4664533510000002</v>
      </c>
      <c r="BQ1066" s="152">
        <v>9.8747653609999997</v>
      </c>
      <c r="BR1066" s="152">
        <v>1.545372711</v>
      </c>
      <c r="BS1066" s="152">
        <v>7.3709612770000001</v>
      </c>
      <c r="BT1066" s="152">
        <v>2.2285563530000001</v>
      </c>
      <c r="BU1066" s="152">
        <v>0.83847369999999999</v>
      </c>
      <c r="BV1066" s="152">
        <v>3.839494937</v>
      </c>
      <c r="BX1066" s="152">
        <v>2.9837634550000001</v>
      </c>
      <c r="BZ1066" s="152">
        <v>2.0666712920000001</v>
      </c>
      <c r="CB1066" s="152">
        <v>1.975725744</v>
      </c>
      <c r="CD1066" s="152">
        <v>1.6893248590000001</v>
      </c>
      <c r="CU1066" s="152">
        <v>-54</v>
      </c>
      <c r="DC1066" s="152">
        <v>37.65133333</v>
      </c>
      <c r="DF1066" s="152">
        <v>22.789000000000001</v>
      </c>
      <c r="DG1066" s="152">
        <v>38.460333329999997</v>
      </c>
      <c r="DJ1066" s="152">
        <v>7.5666667000000007E-2</v>
      </c>
      <c r="DM1066" s="152">
        <v>0.14699999999999999</v>
      </c>
      <c r="DO1066" s="154">
        <v>75.055576840000001</v>
      </c>
      <c r="ED1066" s="152">
        <v>55.334603170000001</v>
      </c>
      <c r="EE1066" s="152">
        <v>0.725366238</v>
      </c>
      <c r="EF1066" s="152">
        <v>17.669046470000001</v>
      </c>
      <c r="EH1066" s="152">
        <v>8.1042161060000009</v>
      </c>
      <c r="EJ1066" s="152">
        <v>9.0062153590000005</v>
      </c>
      <c r="EK1066" s="152">
        <v>0.16826819200000001</v>
      </c>
      <c r="EL1066" s="152">
        <v>4.0945342269999996</v>
      </c>
      <c r="EM1066" s="152">
        <v>9.4456269830000004</v>
      </c>
      <c r="EO1066" s="152">
        <v>2.3920987980000001</v>
      </c>
      <c r="EP1066" s="152">
        <v>0.65198695699999998</v>
      </c>
      <c r="EQ1066" s="152">
        <v>0.116152584</v>
      </c>
      <c r="ES1066" s="152">
        <v>-0.30698388300000001</v>
      </c>
      <c r="FA1066" s="152">
        <v>8.8281969520000008</v>
      </c>
      <c r="FB1066" s="152">
        <v>0.40464630299999998</v>
      </c>
      <c r="FD1066" s="152">
        <v>34.591392409999997</v>
      </c>
      <c r="FF1066" s="152">
        <v>259.05966100000001</v>
      </c>
      <c r="FG1066" s="152">
        <v>14.920922819999999</v>
      </c>
      <c r="FI1066" s="152">
        <v>28.33270396</v>
      </c>
      <c r="FJ1066" s="152">
        <v>11.698576360000001</v>
      </c>
      <c r="FK1066" s="152">
        <v>107.33812</v>
      </c>
      <c r="FL1066" s="152">
        <v>66.875065289999995</v>
      </c>
      <c r="FM1066" s="152">
        <v>14.8968408</v>
      </c>
      <c r="FP1066" s="152">
        <v>10.316564919999999</v>
      </c>
      <c r="FQ1066" s="152">
        <v>271.0864042</v>
      </c>
      <c r="FR1066" s="152">
        <v>23.886527009999998</v>
      </c>
      <c r="FS1066" s="152">
        <v>61.277420100000001</v>
      </c>
      <c r="FT1066" s="152">
        <v>0.94550864899999998</v>
      </c>
      <c r="FX1066" s="152">
        <v>0.48334864900000002</v>
      </c>
      <c r="FY1066" s="152">
        <v>193.17885799999999</v>
      </c>
      <c r="FZ1066" s="152">
        <v>4.4601858740000004</v>
      </c>
      <c r="GA1066" s="152">
        <v>11.192810010000001</v>
      </c>
      <c r="GB1066" s="152">
        <v>1.5898752060000001</v>
      </c>
      <c r="GC1066" s="152">
        <v>8.2029233099999992</v>
      </c>
      <c r="GD1066" s="152">
        <v>2.5154650420000002</v>
      </c>
      <c r="GE1066" s="152">
        <v>0.88486081699999997</v>
      </c>
      <c r="GF1066" s="152">
        <v>3.2583615890000002</v>
      </c>
      <c r="GG1066" s="152">
        <v>0.59468485699999996</v>
      </c>
      <c r="GH1066" s="152">
        <v>3.8459865469999999</v>
      </c>
      <c r="GI1066" s="152">
        <v>0.84511170599999996</v>
      </c>
      <c r="GJ1066" s="152">
        <v>2.455305804</v>
      </c>
      <c r="GL1066" s="152">
        <v>2.4799597609999999</v>
      </c>
      <c r="GM1066" s="152">
        <v>0.391560662</v>
      </c>
      <c r="GN1066" s="152">
        <v>1.7990096369999999</v>
      </c>
      <c r="GO1066" s="152">
        <v>7.9033712000000006E-2</v>
      </c>
      <c r="GS1066" s="152">
        <v>2.0796041650000001</v>
      </c>
      <c r="GT1066" s="152">
        <v>0.56044896799999999</v>
      </c>
      <c r="GU1066" s="152">
        <v>0.25712617999999998</v>
      </c>
    </row>
    <row r="1067" spans="1:203">
      <c r="A1067" s="151">
        <v>6676</v>
      </c>
      <c r="B1067" s="152" t="s">
        <v>2859</v>
      </c>
      <c r="C1067" s="152" t="s">
        <v>2877</v>
      </c>
      <c r="D1067" s="152" t="s">
        <v>2878</v>
      </c>
      <c r="E1067" s="152" t="s">
        <v>3089</v>
      </c>
      <c r="F1067" s="152" t="s">
        <v>9513</v>
      </c>
      <c r="H1067" s="151">
        <v>284150</v>
      </c>
      <c r="L1067" s="153" t="s">
        <v>3679</v>
      </c>
      <c r="M1067" s="153" t="s">
        <v>5244</v>
      </c>
      <c r="N1067" s="152" t="s">
        <v>3681</v>
      </c>
      <c r="P1067" s="152">
        <v>19.685233</v>
      </c>
      <c r="Q1067" s="152">
        <v>145.39048299999999</v>
      </c>
      <c r="R1067" s="152" t="s">
        <v>2027</v>
      </c>
      <c r="S1067" s="152" t="s">
        <v>2716</v>
      </c>
      <c r="T1067" s="152">
        <v>53.348999999999997</v>
      </c>
      <c r="U1067" s="152">
        <v>0.78600000000000003</v>
      </c>
      <c r="V1067" s="152">
        <v>16.486000000000001</v>
      </c>
      <c r="X1067" s="152">
        <v>9.4570000000000007</v>
      </c>
      <c r="AA1067" s="152">
        <v>3.9009999999999998</v>
      </c>
      <c r="AB1067" s="152">
        <v>0.19500000000000001</v>
      </c>
      <c r="AC1067" s="152">
        <v>8.9969999999999999</v>
      </c>
      <c r="AD1067" s="152">
        <v>1.3009999999999999</v>
      </c>
      <c r="AE1067" s="152">
        <v>0.60199999999999998</v>
      </c>
      <c r="AF1067" s="152">
        <v>0.108</v>
      </c>
      <c r="AI1067" s="152">
        <v>95.539518150000006</v>
      </c>
      <c r="AJ1067" s="152">
        <v>4.0681355999999997</v>
      </c>
      <c r="AK1067" s="156">
        <f t="shared" si="16"/>
        <v>2.5898246999999999E-2</v>
      </c>
      <c r="AL1067" s="151">
        <v>258.98246999999998</v>
      </c>
      <c r="AM1067" s="151">
        <v>353.22957000000002</v>
      </c>
      <c r="AN1067" s="151">
        <v>1230.1352999999999</v>
      </c>
      <c r="AO1067" s="151">
        <v>1397.0255999999999</v>
      </c>
      <c r="AQ1067" s="152">
        <v>7.2638296369999997</v>
      </c>
      <c r="AR1067" s="152">
        <v>0.40886101600000002</v>
      </c>
      <c r="AS1067" s="152">
        <v>52.441995339999998</v>
      </c>
      <c r="AU1067" s="151">
        <v>542.96164850000002</v>
      </c>
      <c r="AV1067" s="152">
        <v>4633.2177439999996</v>
      </c>
      <c r="AW1067" s="152">
        <v>30.796978039999999</v>
      </c>
      <c r="AX1067" s="151">
        <v>4487.3295049999997</v>
      </c>
      <c r="AZ1067" s="152">
        <v>27.68077293</v>
      </c>
      <c r="BG1067" s="152">
        <v>7.3215008199999998</v>
      </c>
      <c r="BH1067" s="152">
        <v>250.05606370000001</v>
      </c>
      <c r="BI1067" s="152">
        <v>18.006019599999998</v>
      </c>
      <c r="BJ1067" s="152">
        <v>49.01527351</v>
      </c>
      <c r="BK1067" s="152">
        <v>0.90350203799999995</v>
      </c>
      <c r="BO1067" s="152">
        <v>168.54419759999999</v>
      </c>
      <c r="BP1067" s="152">
        <v>4.4286895700000004</v>
      </c>
      <c r="BQ1067" s="152">
        <v>10.029123609999999</v>
      </c>
      <c r="BR1067" s="152">
        <v>1.4876288989999999</v>
      </c>
      <c r="BS1067" s="152">
        <v>7.6064059720000001</v>
      </c>
      <c r="BT1067" s="152">
        <v>2.3675818300000002</v>
      </c>
      <c r="BU1067" s="152">
        <v>0.63020814400000003</v>
      </c>
      <c r="BV1067" s="152">
        <v>3.5613201299999999</v>
      </c>
      <c r="BX1067" s="152">
        <v>3.0456608209999998</v>
      </c>
      <c r="BZ1067" s="152">
        <v>2.1537158509999998</v>
      </c>
      <c r="CB1067" s="152">
        <v>1.862567367</v>
      </c>
      <c r="CD1067" s="152">
        <v>1.5527779589999999</v>
      </c>
      <c r="DC1067" s="152">
        <v>37.636666669999997</v>
      </c>
      <c r="DF1067" s="152">
        <v>22.504666669999999</v>
      </c>
      <c r="DG1067" s="152">
        <v>39.09866667</v>
      </c>
      <c r="DJ1067" s="152">
        <v>5.7333333E-2</v>
      </c>
      <c r="DM1067" s="152">
        <v>0.13900000000000001</v>
      </c>
      <c r="DO1067" s="154">
        <v>75.594865330000005</v>
      </c>
      <c r="ED1067" s="152">
        <v>55.334603170000001</v>
      </c>
      <c r="EE1067" s="152">
        <v>0.725366238</v>
      </c>
      <c r="EF1067" s="152">
        <v>17.669046470000001</v>
      </c>
      <c r="EH1067" s="152">
        <v>8.1042161060000009</v>
      </c>
      <c r="EJ1067" s="152">
        <v>9.0062153590000005</v>
      </c>
      <c r="EK1067" s="152">
        <v>0.16826819200000001</v>
      </c>
      <c r="EL1067" s="152">
        <v>4.0945342269999996</v>
      </c>
      <c r="EM1067" s="152">
        <v>9.4456269830000004</v>
      </c>
      <c r="EO1067" s="152">
        <v>2.3920987980000001</v>
      </c>
      <c r="EP1067" s="152">
        <v>0.65198695699999998</v>
      </c>
      <c r="EQ1067" s="152">
        <v>0.116152584</v>
      </c>
      <c r="ES1067" s="152">
        <v>-0.30698388300000001</v>
      </c>
      <c r="FA1067" s="152">
        <v>8.8281969520000008</v>
      </c>
      <c r="FB1067" s="152">
        <v>0.40464630299999998</v>
      </c>
      <c r="FD1067" s="152">
        <v>34.591392409999997</v>
      </c>
      <c r="FF1067" s="152">
        <v>259.05966100000001</v>
      </c>
      <c r="FG1067" s="152">
        <v>14.920922819999999</v>
      </c>
      <c r="FI1067" s="152">
        <v>28.33270396</v>
      </c>
      <c r="FJ1067" s="152">
        <v>11.698576360000001</v>
      </c>
      <c r="FK1067" s="152">
        <v>107.33812</v>
      </c>
      <c r="FL1067" s="152">
        <v>66.875065289999995</v>
      </c>
      <c r="FM1067" s="152">
        <v>14.8968408</v>
      </c>
      <c r="FP1067" s="152">
        <v>10.316564919999999</v>
      </c>
      <c r="FQ1067" s="152">
        <v>271.0864042</v>
      </c>
      <c r="FR1067" s="152">
        <v>23.886527009999998</v>
      </c>
      <c r="FS1067" s="152">
        <v>61.277420100000001</v>
      </c>
      <c r="FT1067" s="152">
        <v>0.94550864899999998</v>
      </c>
      <c r="FX1067" s="152">
        <v>0.48334864900000002</v>
      </c>
      <c r="FY1067" s="152">
        <v>193.17885799999999</v>
      </c>
      <c r="FZ1067" s="152">
        <v>4.4601858740000004</v>
      </c>
      <c r="GA1067" s="152">
        <v>11.192810010000001</v>
      </c>
      <c r="GB1067" s="152">
        <v>1.5898752060000001</v>
      </c>
      <c r="GC1067" s="152">
        <v>8.2029233099999992</v>
      </c>
      <c r="GD1067" s="152">
        <v>2.5154650420000002</v>
      </c>
      <c r="GE1067" s="152">
        <v>0.88486081699999997</v>
      </c>
      <c r="GF1067" s="152">
        <v>3.2583615890000002</v>
      </c>
      <c r="GG1067" s="152">
        <v>0.59468485699999996</v>
      </c>
      <c r="GH1067" s="152">
        <v>3.8459865469999999</v>
      </c>
      <c r="GI1067" s="152">
        <v>0.84511170599999996</v>
      </c>
      <c r="GJ1067" s="152">
        <v>2.455305804</v>
      </c>
      <c r="GL1067" s="152">
        <v>2.4799597609999999</v>
      </c>
      <c r="GM1067" s="152">
        <v>0.391560662</v>
      </c>
      <c r="GN1067" s="152">
        <v>1.7990096369999999</v>
      </c>
      <c r="GO1067" s="152">
        <v>7.9033712000000006E-2</v>
      </c>
      <c r="GS1067" s="152">
        <v>2.0796041650000001</v>
      </c>
      <c r="GT1067" s="152">
        <v>0.56044896799999999</v>
      </c>
      <c r="GU1067" s="152">
        <v>0.25712617999999998</v>
      </c>
    </row>
    <row r="1068" spans="1:203">
      <c r="A1068" s="151">
        <v>6677</v>
      </c>
      <c r="B1068" s="152" t="s">
        <v>2859</v>
      </c>
      <c r="C1068" s="152" t="s">
        <v>2877</v>
      </c>
      <c r="D1068" s="152" t="s">
        <v>2878</v>
      </c>
      <c r="E1068" s="152" t="s">
        <v>3089</v>
      </c>
      <c r="F1068" s="152" t="s">
        <v>9514</v>
      </c>
      <c r="H1068" s="151">
        <v>284150</v>
      </c>
      <c r="L1068" s="153" t="s">
        <v>3679</v>
      </c>
      <c r="M1068" s="153" t="s">
        <v>5169</v>
      </c>
      <c r="N1068" s="152" t="s">
        <v>3681</v>
      </c>
      <c r="P1068" s="152">
        <v>19.685233</v>
      </c>
      <c r="Q1068" s="152">
        <v>145.39048299999999</v>
      </c>
      <c r="R1068" s="152" t="s">
        <v>2027</v>
      </c>
      <c r="S1068" s="152" t="s">
        <v>2716</v>
      </c>
      <c r="T1068" s="152">
        <v>52.960999999999999</v>
      </c>
      <c r="U1068" s="152">
        <v>0.81200000000000006</v>
      </c>
      <c r="V1068" s="152">
        <v>16.327999999999999</v>
      </c>
      <c r="X1068" s="152">
        <v>9.3849999999999998</v>
      </c>
      <c r="AA1068" s="152">
        <v>4.2649999999999997</v>
      </c>
      <c r="AB1068" s="152">
        <v>0.161</v>
      </c>
      <c r="AC1068" s="152">
        <v>8.94</v>
      </c>
      <c r="AD1068" s="152">
        <v>1.2549999999999999</v>
      </c>
      <c r="AE1068" s="152">
        <v>0.61899999999999999</v>
      </c>
      <c r="AF1068" s="152">
        <v>0.13600000000000001</v>
      </c>
      <c r="AI1068" s="152">
        <v>95.217883970000003</v>
      </c>
      <c r="AJ1068" s="152">
        <v>4.0883468000000001</v>
      </c>
      <c r="AK1068" s="156">
        <f t="shared" si="16"/>
        <v>1.5514956000000002E-2</v>
      </c>
      <c r="AL1068" s="151">
        <v>155.14956000000001</v>
      </c>
      <c r="AM1068" s="151">
        <v>359.42658</v>
      </c>
      <c r="AN1068" s="151">
        <v>1154.8329000000001</v>
      </c>
      <c r="AO1068" s="151">
        <v>1384.4464499999999</v>
      </c>
      <c r="AQ1068" s="152">
        <v>7.3889090810000004</v>
      </c>
      <c r="AR1068" s="152">
        <v>0.37482075999999998</v>
      </c>
      <c r="AS1068" s="152">
        <v>52.42814181</v>
      </c>
      <c r="AU1068" s="151">
        <v>511.58353540000002</v>
      </c>
      <c r="AV1068" s="152">
        <v>4785.7945339999997</v>
      </c>
      <c r="AW1068" s="152">
        <v>31.155543260000002</v>
      </c>
      <c r="AX1068" s="151">
        <v>4434.1441770000001</v>
      </c>
      <c r="AZ1068" s="152">
        <v>29.419096979999999</v>
      </c>
      <c r="BG1068" s="152">
        <v>6.8763447360000001</v>
      </c>
      <c r="BH1068" s="152">
        <v>246.50589389999999</v>
      </c>
      <c r="BI1068" s="152">
        <v>18.006663039999999</v>
      </c>
      <c r="BJ1068" s="152">
        <v>48.73902691</v>
      </c>
      <c r="BK1068" s="152">
        <v>0.84832916400000002</v>
      </c>
      <c r="BO1068" s="152">
        <v>165.17637999999999</v>
      </c>
      <c r="BP1068" s="152">
        <v>4.4961237369999996</v>
      </c>
      <c r="BQ1068" s="152">
        <v>9.9536743810000008</v>
      </c>
      <c r="BR1068" s="152">
        <v>1.5848221810000001</v>
      </c>
      <c r="BS1068" s="152">
        <v>7.7375031200000004</v>
      </c>
      <c r="BT1068" s="152">
        <v>2.511814867</v>
      </c>
      <c r="BU1068" s="152">
        <v>1.133019118</v>
      </c>
      <c r="BV1068" s="152">
        <v>3.939214545</v>
      </c>
      <c r="BX1068" s="152">
        <v>2.9215617749999998</v>
      </c>
      <c r="BZ1068" s="152">
        <v>1.784432258</v>
      </c>
      <c r="CB1068" s="152">
        <v>1.917390146</v>
      </c>
      <c r="CD1068" s="152">
        <v>1.544225789</v>
      </c>
      <c r="DC1068" s="152">
        <v>38.088999999999999</v>
      </c>
      <c r="DF1068" s="152">
        <v>21.824000000000002</v>
      </c>
      <c r="DG1068" s="152">
        <v>39.346666669999998</v>
      </c>
      <c r="DJ1068" s="152">
        <v>5.8333333000000001E-2</v>
      </c>
      <c r="DM1068" s="152">
        <v>0.143666667</v>
      </c>
      <c r="DO1068" s="154">
        <v>76.271638229999994</v>
      </c>
      <c r="ED1068" s="152">
        <v>55.334603170000001</v>
      </c>
      <c r="EE1068" s="152">
        <v>0.725366238</v>
      </c>
      <c r="EF1068" s="152">
        <v>17.669046470000001</v>
      </c>
      <c r="EH1068" s="152">
        <v>8.1042161060000009</v>
      </c>
      <c r="EJ1068" s="152">
        <v>9.0062153590000005</v>
      </c>
      <c r="EK1068" s="152">
        <v>0.16826819200000001</v>
      </c>
      <c r="EL1068" s="152">
        <v>4.0945342269999996</v>
      </c>
      <c r="EM1068" s="152">
        <v>9.4456269830000004</v>
      </c>
      <c r="EO1068" s="152">
        <v>2.3920987980000001</v>
      </c>
      <c r="EP1068" s="152">
        <v>0.65198695699999998</v>
      </c>
      <c r="EQ1068" s="152">
        <v>0.116152584</v>
      </c>
      <c r="ES1068" s="152">
        <v>-0.30698388300000001</v>
      </c>
      <c r="FA1068" s="152">
        <v>8.8281969520000008</v>
      </c>
      <c r="FB1068" s="152">
        <v>0.40464630299999998</v>
      </c>
      <c r="FD1068" s="152">
        <v>34.591392409999997</v>
      </c>
      <c r="FF1068" s="152">
        <v>259.05966100000001</v>
      </c>
      <c r="FG1068" s="152">
        <v>14.920922819999999</v>
      </c>
      <c r="FI1068" s="152">
        <v>28.33270396</v>
      </c>
      <c r="FJ1068" s="152">
        <v>11.698576360000001</v>
      </c>
      <c r="FK1068" s="152">
        <v>107.33812</v>
      </c>
      <c r="FL1068" s="152">
        <v>66.875065289999995</v>
      </c>
      <c r="FM1068" s="152">
        <v>14.8968408</v>
      </c>
      <c r="FP1068" s="152">
        <v>10.316564919999999</v>
      </c>
      <c r="FQ1068" s="152">
        <v>271.0864042</v>
      </c>
      <c r="FR1068" s="152">
        <v>23.886527009999998</v>
      </c>
      <c r="FS1068" s="152">
        <v>61.277420100000001</v>
      </c>
      <c r="FT1068" s="152">
        <v>0.94550864899999998</v>
      </c>
      <c r="FX1068" s="152">
        <v>0.48334864900000002</v>
      </c>
      <c r="FY1068" s="152">
        <v>193.17885799999999</v>
      </c>
      <c r="FZ1068" s="152">
        <v>4.4601858740000004</v>
      </c>
      <c r="GA1068" s="152">
        <v>11.192810010000001</v>
      </c>
      <c r="GB1068" s="152">
        <v>1.5898752060000001</v>
      </c>
      <c r="GC1068" s="152">
        <v>8.2029233099999992</v>
      </c>
      <c r="GD1068" s="152">
        <v>2.5154650420000002</v>
      </c>
      <c r="GE1068" s="152">
        <v>0.88486081699999997</v>
      </c>
      <c r="GF1068" s="152">
        <v>3.2583615890000002</v>
      </c>
      <c r="GG1068" s="152">
        <v>0.59468485699999996</v>
      </c>
      <c r="GH1068" s="152">
        <v>3.8459865469999999</v>
      </c>
      <c r="GI1068" s="152">
        <v>0.84511170599999996</v>
      </c>
      <c r="GJ1068" s="152">
        <v>2.455305804</v>
      </c>
      <c r="GL1068" s="152">
        <v>2.4799597609999999</v>
      </c>
      <c r="GM1068" s="152">
        <v>0.391560662</v>
      </c>
      <c r="GN1068" s="152">
        <v>1.7990096369999999</v>
      </c>
      <c r="GO1068" s="152">
        <v>7.9033712000000006E-2</v>
      </c>
      <c r="GS1068" s="152">
        <v>2.0796041650000001</v>
      </c>
      <c r="GT1068" s="152">
        <v>0.56044896799999999</v>
      </c>
      <c r="GU1068" s="152">
        <v>0.25712617999999998</v>
      </c>
    </row>
    <row r="1069" spans="1:203">
      <c r="A1069" s="151">
        <v>6678</v>
      </c>
      <c r="B1069" s="152" t="s">
        <v>2859</v>
      </c>
      <c r="C1069" s="152" t="s">
        <v>2877</v>
      </c>
      <c r="D1069" s="152" t="s">
        <v>2878</v>
      </c>
      <c r="E1069" s="152" t="s">
        <v>3089</v>
      </c>
      <c r="F1069" s="152" t="s">
        <v>9515</v>
      </c>
      <c r="H1069" s="151">
        <v>284150</v>
      </c>
      <c r="L1069" s="153" t="s">
        <v>3679</v>
      </c>
      <c r="M1069" s="153" t="s">
        <v>5199</v>
      </c>
      <c r="N1069" s="152" t="s">
        <v>3681</v>
      </c>
      <c r="P1069" s="152">
        <v>19.685233</v>
      </c>
      <c r="Q1069" s="152">
        <v>145.39048299999999</v>
      </c>
      <c r="R1069" s="152" t="s">
        <v>2027</v>
      </c>
      <c r="S1069" s="152" t="s">
        <v>2716</v>
      </c>
      <c r="T1069" s="152">
        <v>53.091999999999999</v>
      </c>
      <c r="U1069" s="152">
        <v>0.80800000000000005</v>
      </c>
      <c r="V1069" s="152">
        <v>16.510000000000002</v>
      </c>
      <c r="X1069" s="152">
        <v>9.1839999999999993</v>
      </c>
      <c r="AA1069" s="152">
        <v>4.37</v>
      </c>
      <c r="AB1069" s="152">
        <v>0.16</v>
      </c>
      <c r="AC1069" s="152">
        <v>9.1980000000000004</v>
      </c>
      <c r="AD1069" s="152">
        <v>1.329</v>
      </c>
      <c r="AE1069" s="152">
        <v>0.59099999999999997</v>
      </c>
      <c r="AF1069" s="152">
        <v>8.1000000000000003E-2</v>
      </c>
      <c r="AI1069" s="152">
        <v>95.675586269999997</v>
      </c>
      <c r="AJ1069" s="152">
        <v>4.1704547999999999</v>
      </c>
      <c r="AK1069" s="156">
        <f t="shared" si="16"/>
        <v>2.0513330999999999E-2</v>
      </c>
      <c r="AL1069" s="151">
        <v>205.13330999999999</v>
      </c>
      <c r="AM1069" s="151">
        <v>339.0129</v>
      </c>
      <c r="AN1069" s="151">
        <v>1218.3693000000001</v>
      </c>
      <c r="AO1069" s="151">
        <v>1350.4087500000001</v>
      </c>
      <c r="AQ1069" s="152">
        <v>7.2716043990000001</v>
      </c>
      <c r="AR1069" s="152">
        <v>0.376188825</v>
      </c>
      <c r="AS1069" s="152">
        <v>26.921909249999999</v>
      </c>
      <c r="AU1069" s="151">
        <v>509.78565600000002</v>
      </c>
      <c r="AV1069" s="152">
        <v>4806.4044000000004</v>
      </c>
      <c r="AW1069" s="152">
        <v>30.745226160000001</v>
      </c>
      <c r="AX1069" s="151">
        <v>4329.650783</v>
      </c>
      <c r="AZ1069" s="152">
        <v>29.410989440000002</v>
      </c>
      <c r="BG1069" s="152">
        <v>9.1095255880000003</v>
      </c>
      <c r="BH1069" s="152">
        <v>245.811937</v>
      </c>
      <c r="BI1069" s="152">
        <v>19.301478020000001</v>
      </c>
      <c r="BJ1069" s="152">
        <v>17.896978019999999</v>
      </c>
      <c r="BK1069" s="152">
        <v>0.89179231999999997</v>
      </c>
      <c r="BO1069" s="152">
        <v>166.32397779999999</v>
      </c>
      <c r="BP1069" s="152">
        <v>4.115313059</v>
      </c>
      <c r="BQ1069" s="152">
        <v>9.4229158139999996</v>
      </c>
      <c r="BS1069" s="152">
        <v>7.3082232999999999</v>
      </c>
      <c r="BT1069" s="152">
        <v>1.9160822239999999</v>
      </c>
      <c r="BU1069" s="152">
        <v>2.8479714089999999</v>
      </c>
      <c r="BV1069" s="152">
        <v>2.2816573689999999</v>
      </c>
      <c r="BX1069" s="152">
        <v>2.7989103809999998</v>
      </c>
      <c r="BZ1069" s="152">
        <v>2.026149567</v>
      </c>
      <c r="CB1069" s="152">
        <v>1.79843522</v>
      </c>
      <c r="CD1069" s="152">
        <v>1.6045365110000001</v>
      </c>
      <c r="CH1069" s="152">
        <v>6.7239351569999997</v>
      </c>
      <c r="CJ1069" s="152">
        <v>0.54003519899999997</v>
      </c>
      <c r="CK1069" s="152">
        <v>0.245805893</v>
      </c>
      <c r="DC1069" s="152">
        <v>37.760333330000002</v>
      </c>
      <c r="DF1069" s="152">
        <v>22.866666670000001</v>
      </c>
      <c r="DG1069" s="152">
        <v>38.593000000000004</v>
      </c>
      <c r="DJ1069" s="152">
        <v>4.5333333000000003E-2</v>
      </c>
      <c r="DM1069" s="152">
        <v>0.140666667</v>
      </c>
      <c r="DO1069" s="154">
        <v>75.056348619999994</v>
      </c>
      <c r="ED1069" s="152">
        <v>55.334603170000001</v>
      </c>
      <c r="EE1069" s="152">
        <v>0.725366238</v>
      </c>
      <c r="EF1069" s="152">
        <v>17.669046470000001</v>
      </c>
      <c r="EH1069" s="152">
        <v>8.1042161060000009</v>
      </c>
      <c r="EJ1069" s="152">
        <v>9.0062153590000005</v>
      </c>
      <c r="EK1069" s="152">
        <v>0.16826819200000001</v>
      </c>
      <c r="EL1069" s="152">
        <v>4.0945342269999996</v>
      </c>
      <c r="EM1069" s="152">
        <v>9.4456269830000004</v>
      </c>
      <c r="EO1069" s="152">
        <v>2.3920987980000001</v>
      </c>
      <c r="EP1069" s="152">
        <v>0.65198695699999998</v>
      </c>
      <c r="EQ1069" s="152">
        <v>0.116152584</v>
      </c>
      <c r="ES1069" s="152">
        <v>-0.30698388300000001</v>
      </c>
      <c r="FA1069" s="152">
        <v>8.8281969520000008</v>
      </c>
      <c r="FB1069" s="152">
        <v>0.40464630299999998</v>
      </c>
      <c r="FD1069" s="152">
        <v>34.591392409999997</v>
      </c>
      <c r="FF1069" s="152">
        <v>259.05966100000001</v>
      </c>
      <c r="FG1069" s="152">
        <v>14.920922819999999</v>
      </c>
      <c r="FI1069" s="152">
        <v>28.33270396</v>
      </c>
      <c r="FJ1069" s="152">
        <v>11.698576360000001</v>
      </c>
      <c r="FK1069" s="152">
        <v>107.33812</v>
      </c>
      <c r="FL1069" s="152">
        <v>66.875065289999995</v>
      </c>
      <c r="FM1069" s="152">
        <v>14.8968408</v>
      </c>
      <c r="FP1069" s="152">
        <v>10.316564919999999</v>
      </c>
      <c r="FQ1069" s="152">
        <v>271.0864042</v>
      </c>
      <c r="FR1069" s="152">
        <v>23.886527009999998</v>
      </c>
      <c r="FS1069" s="152">
        <v>61.277420100000001</v>
      </c>
      <c r="FT1069" s="152">
        <v>0.94550864899999998</v>
      </c>
      <c r="FX1069" s="152">
        <v>0.48334864900000002</v>
      </c>
      <c r="FY1069" s="152">
        <v>193.17885799999999</v>
      </c>
      <c r="FZ1069" s="152">
        <v>4.4601858740000004</v>
      </c>
      <c r="GA1069" s="152">
        <v>11.192810010000001</v>
      </c>
      <c r="GB1069" s="152">
        <v>1.5898752060000001</v>
      </c>
      <c r="GC1069" s="152">
        <v>8.2029233099999992</v>
      </c>
      <c r="GD1069" s="152">
        <v>2.5154650420000002</v>
      </c>
      <c r="GE1069" s="152">
        <v>0.88486081699999997</v>
      </c>
      <c r="GF1069" s="152">
        <v>3.2583615890000002</v>
      </c>
      <c r="GG1069" s="152">
        <v>0.59468485699999996</v>
      </c>
      <c r="GH1069" s="152">
        <v>3.8459865469999999</v>
      </c>
      <c r="GI1069" s="152">
        <v>0.84511170599999996</v>
      </c>
      <c r="GJ1069" s="152">
        <v>2.455305804</v>
      </c>
      <c r="GL1069" s="152">
        <v>2.4799597609999999</v>
      </c>
      <c r="GM1069" s="152">
        <v>0.391560662</v>
      </c>
      <c r="GN1069" s="152">
        <v>1.7990096369999999</v>
      </c>
      <c r="GO1069" s="152">
        <v>7.9033712000000006E-2</v>
      </c>
      <c r="GS1069" s="152">
        <v>2.0796041650000001</v>
      </c>
      <c r="GT1069" s="152">
        <v>0.56044896799999999</v>
      </c>
      <c r="GU1069" s="152">
        <v>0.25712617999999998</v>
      </c>
    </row>
    <row r="1070" spans="1:203">
      <c r="A1070" s="151">
        <v>6679</v>
      </c>
      <c r="B1070" s="152" t="s">
        <v>2859</v>
      </c>
      <c r="C1070" s="152" t="s">
        <v>2877</v>
      </c>
      <c r="D1070" s="152" t="s">
        <v>2878</v>
      </c>
      <c r="E1070" s="152" t="s">
        <v>3089</v>
      </c>
      <c r="F1070" s="152" t="s">
        <v>9516</v>
      </c>
      <c r="H1070" s="151">
        <v>284150</v>
      </c>
      <c r="L1070" s="153" t="s">
        <v>3679</v>
      </c>
      <c r="M1070" s="153" t="s">
        <v>5213</v>
      </c>
      <c r="N1070" s="152" t="s">
        <v>3681</v>
      </c>
      <c r="P1070" s="152">
        <v>19.685233</v>
      </c>
      <c r="Q1070" s="152">
        <v>145.39048299999999</v>
      </c>
      <c r="R1070" s="152" t="s">
        <v>2027</v>
      </c>
      <c r="S1070" s="152" t="s">
        <v>2716</v>
      </c>
      <c r="T1070" s="152">
        <v>53.171999999999997</v>
      </c>
      <c r="U1070" s="152">
        <v>0.79700000000000004</v>
      </c>
      <c r="V1070" s="152">
        <v>16.364999999999998</v>
      </c>
      <c r="X1070" s="152">
        <v>9.3019999999999996</v>
      </c>
      <c r="AA1070" s="152">
        <v>3.7309999999999999</v>
      </c>
      <c r="AB1070" s="152">
        <v>0.17699999999999999</v>
      </c>
      <c r="AC1070" s="152">
        <v>9.5389999999999997</v>
      </c>
      <c r="AD1070" s="152">
        <v>1.3660000000000001</v>
      </c>
      <c r="AE1070" s="152">
        <v>0.59799999999999998</v>
      </c>
      <c r="AF1070" s="152">
        <v>7.9000000000000001E-2</v>
      </c>
      <c r="AI1070" s="152">
        <v>95.465909929999995</v>
      </c>
      <c r="AJ1070" s="152">
        <v>3.84</v>
      </c>
      <c r="AK1070" s="156">
        <f t="shared" si="16"/>
        <v>2.46E-2</v>
      </c>
      <c r="AL1070" s="151">
        <v>246</v>
      </c>
      <c r="AM1070" s="151">
        <v>335.00306999999998</v>
      </c>
      <c r="AN1070" s="151">
        <v>1133.0658000000001</v>
      </c>
      <c r="AO1070" s="151">
        <v>1330.4301</v>
      </c>
      <c r="AQ1070" s="152">
        <v>8.0462607560000006</v>
      </c>
      <c r="AR1070" s="152">
        <v>0.39678643400000002</v>
      </c>
      <c r="AS1070" s="152">
        <v>52.109902830000003</v>
      </c>
      <c r="AU1070" s="151">
        <v>557.24243220000005</v>
      </c>
      <c r="AV1070" s="152">
        <v>4486.4433559999998</v>
      </c>
      <c r="AW1070" s="152">
        <v>31.122382720000001</v>
      </c>
      <c r="AX1070" s="151">
        <v>4472.8418510000001</v>
      </c>
      <c r="AZ1070" s="152">
        <v>27.3535945</v>
      </c>
      <c r="BG1070" s="152">
        <v>6.9277949369999998</v>
      </c>
      <c r="BH1070" s="152">
        <v>255.7943559</v>
      </c>
      <c r="BI1070" s="152">
        <v>17.795052720000001</v>
      </c>
      <c r="BJ1070" s="152">
        <v>50.943772289999998</v>
      </c>
      <c r="BK1070" s="152">
        <v>0.92717466599999998</v>
      </c>
      <c r="BO1070" s="152">
        <v>164.06716650000001</v>
      </c>
      <c r="BP1070" s="152">
        <v>4.5771709950000004</v>
      </c>
      <c r="BQ1070" s="152">
        <v>9.8521194899999998</v>
      </c>
      <c r="BR1070" s="152">
        <v>1.549895909</v>
      </c>
      <c r="BS1070" s="152">
        <v>7.6637007270000002</v>
      </c>
      <c r="BT1070" s="152">
        <v>2.0745146229999998</v>
      </c>
      <c r="BU1070" s="152">
        <v>0.855335552</v>
      </c>
      <c r="BV1070" s="152">
        <v>3.7003906710000001</v>
      </c>
      <c r="BX1070" s="152">
        <v>3.0085893499999998</v>
      </c>
      <c r="BZ1070" s="152">
        <v>2.1417050400000002</v>
      </c>
      <c r="CB1070" s="152">
        <v>1.8623394550000001</v>
      </c>
      <c r="CD1070" s="152">
        <v>1.605949429</v>
      </c>
      <c r="CU1070" s="152">
        <v>-45</v>
      </c>
      <c r="DC1070" s="152">
        <v>37.865000000000002</v>
      </c>
      <c r="DF1070" s="152">
        <v>22.702999999999999</v>
      </c>
      <c r="DG1070" s="152">
        <v>38.969000000000001</v>
      </c>
      <c r="DJ1070" s="152">
        <v>7.6333333000000003E-2</v>
      </c>
      <c r="DM1070" s="152">
        <v>0.14133333300000001</v>
      </c>
      <c r="DO1070" s="154">
        <v>75.371010249999998</v>
      </c>
      <c r="ED1070" s="152">
        <v>55.334603170000001</v>
      </c>
      <c r="EE1070" s="152">
        <v>0.725366238</v>
      </c>
      <c r="EF1070" s="152">
        <v>17.669046470000001</v>
      </c>
      <c r="EH1070" s="152">
        <v>8.1042161060000009</v>
      </c>
      <c r="EJ1070" s="152">
        <v>9.0062153590000005</v>
      </c>
      <c r="EK1070" s="152">
        <v>0.16826819200000001</v>
      </c>
      <c r="EL1070" s="152">
        <v>4.0945342269999996</v>
      </c>
      <c r="EM1070" s="152">
        <v>9.4456269830000004</v>
      </c>
      <c r="EO1070" s="152">
        <v>2.3920987980000001</v>
      </c>
      <c r="EP1070" s="152">
        <v>0.65198695699999998</v>
      </c>
      <c r="EQ1070" s="152">
        <v>0.116152584</v>
      </c>
      <c r="ES1070" s="152">
        <v>-0.30698388300000001</v>
      </c>
      <c r="FA1070" s="152">
        <v>8.8281969520000008</v>
      </c>
      <c r="FB1070" s="152">
        <v>0.40464630299999998</v>
      </c>
      <c r="FD1070" s="152">
        <v>34.591392409999997</v>
      </c>
      <c r="FF1070" s="152">
        <v>259.05966100000001</v>
      </c>
      <c r="FG1070" s="152">
        <v>14.920922819999999</v>
      </c>
      <c r="FI1070" s="152">
        <v>28.33270396</v>
      </c>
      <c r="FJ1070" s="152">
        <v>11.698576360000001</v>
      </c>
      <c r="FK1070" s="152">
        <v>107.33812</v>
      </c>
      <c r="FL1070" s="152">
        <v>66.875065289999995</v>
      </c>
      <c r="FM1070" s="152">
        <v>14.8968408</v>
      </c>
      <c r="FP1070" s="152">
        <v>10.316564919999999</v>
      </c>
      <c r="FQ1070" s="152">
        <v>271.0864042</v>
      </c>
      <c r="FR1070" s="152">
        <v>23.886527009999998</v>
      </c>
      <c r="FS1070" s="152">
        <v>61.277420100000001</v>
      </c>
      <c r="FT1070" s="152">
        <v>0.94550864899999998</v>
      </c>
      <c r="FX1070" s="152">
        <v>0.48334864900000002</v>
      </c>
      <c r="FY1070" s="152">
        <v>193.17885799999999</v>
      </c>
      <c r="FZ1070" s="152">
        <v>4.4601858740000004</v>
      </c>
      <c r="GA1070" s="152">
        <v>11.192810010000001</v>
      </c>
      <c r="GB1070" s="152">
        <v>1.5898752060000001</v>
      </c>
      <c r="GC1070" s="152">
        <v>8.2029233099999992</v>
      </c>
      <c r="GD1070" s="152">
        <v>2.5154650420000002</v>
      </c>
      <c r="GE1070" s="152">
        <v>0.88486081699999997</v>
      </c>
      <c r="GF1070" s="152">
        <v>3.2583615890000002</v>
      </c>
      <c r="GG1070" s="152">
        <v>0.59468485699999996</v>
      </c>
      <c r="GH1070" s="152">
        <v>3.8459865469999999</v>
      </c>
      <c r="GI1070" s="152">
        <v>0.84511170599999996</v>
      </c>
      <c r="GJ1070" s="152">
        <v>2.455305804</v>
      </c>
      <c r="GL1070" s="152">
        <v>2.4799597609999999</v>
      </c>
      <c r="GM1070" s="152">
        <v>0.391560662</v>
      </c>
      <c r="GN1070" s="152">
        <v>1.7990096369999999</v>
      </c>
      <c r="GO1070" s="152">
        <v>7.9033712000000006E-2</v>
      </c>
      <c r="GS1070" s="152">
        <v>2.0796041650000001</v>
      </c>
      <c r="GT1070" s="152">
        <v>0.56044896799999999</v>
      </c>
      <c r="GU1070" s="152">
        <v>0.25712617999999998</v>
      </c>
    </row>
    <row r="1071" spans="1:203">
      <c r="A1071" s="151">
        <v>6680</v>
      </c>
      <c r="B1071" s="152" t="s">
        <v>2859</v>
      </c>
      <c r="C1071" s="152" t="s">
        <v>2877</v>
      </c>
      <c r="D1071" s="152" t="s">
        <v>2878</v>
      </c>
      <c r="E1071" s="152" t="s">
        <v>3089</v>
      </c>
      <c r="F1071" s="152" t="s">
        <v>9517</v>
      </c>
      <c r="H1071" s="151">
        <v>284150</v>
      </c>
      <c r="L1071" s="153" t="s">
        <v>3679</v>
      </c>
      <c r="M1071" s="153" t="s">
        <v>5206</v>
      </c>
      <c r="N1071" s="152" t="s">
        <v>3681</v>
      </c>
      <c r="P1071" s="152">
        <v>19.685233</v>
      </c>
      <c r="Q1071" s="152">
        <v>145.39048299999999</v>
      </c>
      <c r="R1071" s="152" t="s">
        <v>2027</v>
      </c>
      <c r="S1071" s="152" t="s">
        <v>2716</v>
      </c>
      <c r="T1071" s="152">
        <v>53.143000000000001</v>
      </c>
      <c r="U1071" s="152">
        <v>0.79200000000000004</v>
      </c>
      <c r="V1071" s="152">
        <v>16.815000000000001</v>
      </c>
      <c r="X1071" s="152">
        <v>9.3230000000000004</v>
      </c>
      <c r="AA1071" s="152">
        <v>3.5840000000000001</v>
      </c>
      <c r="AB1071" s="152">
        <v>0.19</v>
      </c>
      <c r="AC1071" s="152">
        <v>9.7789999999999999</v>
      </c>
      <c r="AD1071" s="152">
        <v>1.802</v>
      </c>
      <c r="AE1071" s="152">
        <v>0.621</v>
      </c>
      <c r="AF1071" s="152">
        <v>0.10299999999999999</v>
      </c>
      <c r="AI1071" s="152">
        <v>96.454746630000002</v>
      </c>
      <c r="AJ1071" s="152">
        <v>3.1384204000000002</v>
      </c>
      <c r="AK1071" s="156">
        <f t="shared" si="16"/>
        <v>1.6234722E-2</v>
      </c>
      <c r="AL1071" s="151">
        <v>162.34721999999999</v>
      </c>
      <c r="AM1071" s="151">
        <v>341.20008000000001</v>
      </c>
      <c r="AN1071" s="151">
        <v>1186.6011000000001</v>
      </c>
      <c r="AO1071" s="151">
        <v>1330.4301</v>
      </c>
      <c r="AQ1071" s="152">
        <v>10.12468969</v>
      </c>
      <c r="AR1071" s="152">
        <v>0.427887305</v>
      </c>
      <c r="AS1071" s="152">
        <v>50.64103712</v>
      </c>
      <c r="AU1071" s="151">
        <v>520.86760839999999</v>
      </c>
      <c r="AV1071" s="152">
        <v>4540.2474439999996</v>
      </c>
      <c r="AW1071" s="152">
        <v>32.339617279999999</v>
      </c>
      <c r="AX1071" s="151">
        <v>4526.322244</v>
      </c>
      <c r="AZ1071" s="152">
        <v>30.910814080000002</v>
      </c>
      <c r="BG1071" s="152">
        <v>7.2911181579999997</v>
      </c>
      <c r="BH1071" s="152">
        <v>263.3109852</v>
      </c>
      <c r="BI1071" s="152">
        <v>18.435996329999998</v>
      </c>
      <c r="BJ1071" s="152">
        <v>47.926371359999997</v>
      </c>
      <c r="BK1071" s="152">
        <v>0.86067218899999998</v>
      </c>
      <c r="BO1071" s="152">
        <v>167.3125239</v>
      </c>
      <c r="BP1071" s="152">
        <v>4.6797790570000002</v>
      </c>
      <c r="BQ1071" s="152">
        <v>10.04984533</v>
      </c>
      <c r="BR1071" s="152">
        <v>1.615179946</v>
      </c>
      <c r="BS1071" s="152">
        <v>7.4815744960000004</v>
      </c>
      <c r="BT1071" s="152">
        <v>2.1475937219999999</v>
      </c>
      <c r="BU1071" s="152">
        <v>0.94197909599999996</v>
      </c>
      <c r="BV1071" s="152">
        <v>3.7566245970000001</v>
      </c>
      <c r="BX1071" s="152">
        <v>2.9508063020000002</v>
      </c>
      <c r="BZ1071" s="152">
        <v>2.2786944309999999</v>
      </c>
      <c r="CB1071" s="152">
        <v>1.963641446</v>
      </c>
      <c r="CD1071" s="152">
        <v>1.5423179979999999</v>
      </c>
      <c r="DC1071" s="152">
        <v>38.127666670000004</v>
      </c>
      <c r="DF1071" s="152">
        <v>21.871333329999999</v>
      </c>
      <c r="DG1071" s="152">
        <v>39.647333330000002</v>
      </c>
      <c r="DJ1071" s="152">
        <v>5.9333333000000002E-2</v>
      </c>
      <c r="DM1071" s="152">
        <v>0.14299999999999999</v>
      </c>
      <c r="DO1071" s="154">
        <v>76.370057340000002</v>
      </c>
      <c r="ED1071" s="152">
        <v>55.334603170000001</v>
      </c>
      <c r="EE1071" s="152">
        <v>0.725366238</v>
      </c>
      <c r="EF1071" s="152">
        <v>17.669046470000001</v>
      </c>
      <c r="EH1071" s="152">
        <v>8.1042161060000009</v>
      </c>
      <c r="EJ1071" s="152">
        <v>9.0062153590000005</v>
      </c>
      <c r="EK1071" s="152">
        <v>0.16826819200000001</v>
      </c>
      <c r="EL1071" s="152">
        <v>4.0945342269999996</v>
      </c>
      <c r="EM1071" s="152">
        <v>9.4456269830000004</v>
      </c>
      <c r="EO1071" s="152">
        <v>2.3920987980000001</v>
      </c>
      <c r="EP1071" s="152">
        <v>0.65198695699999998</v>
      </c>
      <c r="EQ1071" s="152">
        <v>0.116152584</v>
      </c>
      <c r="ES1071" s="152">
        <v>-0.30698388300000001</v>
      </c>
      <c r="FA1071" s="152">
        <v>8.8281969520000008</v>
      </c>
      <c r="FB1071" s="152">
        <v>0.40464630299999998</v>
      </c>
      <c r="FD1071" s="152">
        <v>34.591392409999997</v>
      </c>
      <c r="FF1071" s="152">
        <v>259.05966100000001</v>
      </c>
      <c r="FG1071" s="152">
        <v>14.920922819999999</v>
      </c>
      <c r="FI1071" s="152">
        <v>28.33270396</v>
      </c>
      <c r="FJ1071" s="152">
        <v>11.698576360000001</v>
      </c>
      <c r="FK1071" s="152">
        <v>107.33812</v>
      </c>
      <c r="FL1071" s="152">
        <v>66.875065289999995</v>
      </c>
      <c r="FM1071" s="152">
        <v>14.8968408</v>
      </c>
      <c r="FP1071" s="152">
        <v>10.316564919999999</v>
      </c>
      <c r="FQ1071" s="152">
        <v>271.0864042</v>
      </c>
      <c r="FR1071" s="152">
        <v>23.886527009999998</v>
      </c>
      <c r="FS1071" s="152">
        <v>61.277420100000001</v>
      </c>
      <c r="FT1071" s="152">
        <v>0.94550864899999998</v>
      </c>
      <c r="FX1071" s="152">
        <v>0.48334864900000002</v>
      </c>
      <c r="FY1071" s="152">
        <v>193.17885799999999</v>
      </c>
      <c r="FZ1071" s="152">
        <v>4.4601858740000004</v>
      </c>
      <c r="GA1071" s="152">
        <v>11.192810010000001</v>
      </c>
      <c r="GB1071" s="152">
        <v>1.5898752060000001</v>
      </c>
      <c r="GC1071" s="152">
        <v>8.2029233099999992</v>
      </c>
      <c r="GD1071" s="152">
        <v>2.5154650420000002</v>
      </c>
      <c r="GE1071" s="152">
        <v>0.88486081699999997</v>
      </c>
      <c r="GF1071" s="152">
        <v>3.2583615890000002</v>
      </c>
      <c r="GG1071" s="152">
        <v>0.59468485699999996</v>
      </c>
      <c r="GH1071" s="152">
        <v>3.8459865469999999</v>
      </c>
      <c r="GI1071" s="152">
        <v>0.84511170599999996</v>
      </c>
      <c r="GJ1071" s="152">
        <v>2.455305804</v>
      </c>
      <c r="GL1071" s="152">
        <v>2.4799597609999999</v>
      </c>
      <c r="GM1071" s="152">
        <v>0.391560662</v>
      </c>
      <c r="GN1071" s="152">
        <v>1.7990096369999999</v>
      </c>
      <c r="GO1071" s="152">
        <v>7.9033712000000006E-2</v>
      </c>
      <c r="GS1071" s="152">
        <v>2.0796041650000001</v>
      </c>
      <c r="GT1071" s="152">
        <v>0.56044896799999999</v>
      </c>
      <c r="GU1071" s="152">
        <v>0.25712617999999998</v>
      </c>
    </row>
    <row r="1072" spans="1:203">
      <c r="A1072" s="151">
        <v>6681</v>
      </c>
      <c r="B1072" s="152" t="s">
        <v>2859</v>
      </c>
      <c r="C1072" s="152" t="s">
        <v>2877</v>
      </c>
      <c r="D1072" s="152" t="s">
        <v>2878</v>
      </c>
      <c r="E1072" s="152" t="s">
        <v>3089</v>
      </c>
      <c r="F1072" s="152" t="s">
        <v>9518</v>
      </c>
      <c r="H1072" s="151">
        <v>284150</v>
      </c>
      <c r="L1072" s="153" t="s">
        <v>3679</v>
      </c>
      <c r="M1072" s="153" t="s">
        <v>5205</v>
      </c>
      <c r="N1072" s="152" t="s">
        <v>3681</v>
      </c>
      <c r="P1072" s="152">
        <v>19.685233</v>
      </c>
      <c r="Q1072" s="152">
        <v>145.39048299999999</v>
      </c>
      <c r="R1072" s="152" t="s">
        <v>2027</v>
      </c>
      <c r="S1072" s="152" t="s">
        <v>2716</v>
      </c>
      <c r="T1072" s="152">
        <v>53.137999999999998</v>
      </c>
      <c r="U1072" s="152">
        <v>0.81200000000000006</v>
      </c>
      <c r="V1072" s="152">
        <v>16.853999999999999</v>
      </c>
      <c r="X1072" s="152">
        <v>9.0850000000000009</v>
      </c>
      <c r="AA1072" s="152">
        <v>4.24</v>
      </c>
      <c r="AB1072" s="152">
        <v>0.17499999999999999</v>
      </c>
      <c r="AC1072" s="152">
        <v>9.2050000000000001</v>
      </c>
      <c r="AD1072" s="152">
        <v>1.3049999999999999</v>
      </c>
      <c r="AE1072" s="152">
        <v>0.56799999999999995</v>
      </c>
      <c r="AF1072" s="152">
        <v>0.115</v>
      </c>
      <c r="AI1072" s="152">
        <v>95.850691979999993</v>
      </c>
      <c r="AJ1072" s="152">
        <v>4.24</v>
      </c>
      <c r="AK1072" s="156">
        <f t="shared" si="16"/>
        <v>2.23E-2</v>
      </c>
      <c r="AL1072" s="151">
        <v>223</v>
      </c>
      <c r="AM1072" s="151">
        <v>325.88981999999999</v>
      </c>
      <c r="AN1072" s="151">
        <v>1216.0161000000001</v>
      </c>
      <c r="AO1072" s="151">
        <v>1306.7517</v>
      </c>
      <c r="AQ1072" s="152">
        <v>4.6858497540000004</v>
      </c>
      <c r="AR1072" s="152">
        <v>0.28844012299999999</v>
      </c>
      <c r="AS1072" s="152">
        <v>23.722053890000002</v>
      </c>
      <c r="AU1072" s="151">
        <v>537.02692320000006</v>
      </c>
      <c r="AV1072" s="152">
        <v>4312.1074500000004</v>
      </c>
      <c r="AW1072" s="152">
        <v>31.219159399999999</v>
      </c>
      <c r="AX1072" s="151">
        <v>4331.3504659999999</v>
      </c>
      <c r="AZ1072" s="152">
        <v>20.602894200000001</v>
      </c>
      <c r="BG1072" s="152">
        <v>6.6359779989999996</v>
      </c>
      <c r="BH1072" s="152">
        <v>204.36329900000001</v>
      </c>
      <c r="BI1072" s="152">
        <v>16.806562629999998</v>
      </c>
      <c r="BJ1072" s="152">
        <v>16.3143536</v>
      </c>
      <c r="BK1072" s="152">
        <v>0.716135627</v>
      </c>
      <c r="BO1072" s="152">
        <v>133.59238429999999</v>
      </c>
      <c r="BP1072" s="152">
        <v>3.5828873469999998</v>
      </c>
      <c r="BQ1072" s="152">
        <v>7.8455030749999999</v>
      </c>
      <c r="BS1072" s="152">
        <v>5.7841905569999996</v>
      </c>
      <c r="BT1072" s="152">
        <v>1.456302064</v>
      </c>
      <c r="BU1072" s="152">
        <v>2.513446209</v>
      </c>
      <c r="BV1072" s="152">
        <v>1.8997466350000001</v>
      </c>
      <c r="BX1072" s="152">
        <v>1</v>
      </c>
      <c r="BZ1072" s="152">
        <v>1.6430294009999999</v>
      </c>
      <c r="CB1072" s="152">
        <v>1.4661064779999999</v>
      </c>
      <c r="CD1072" s="152">
        <v>1</v>
      </c>
      <c r="CH1072" s="152">
        <v>3.7107568799999999</v>
      </c>
      <c r="CJ1072" s="152">
        <v>0.41072853199999998</v>
      </c>
      <c r="CK1072" s="152">
        <v>0.15353803299999999</v>
      </c>
      <c r="CU1072" s="152">
        <v>-45</v>
      </c>
      <c r="DC1072" s="152">
        <v>38.306666669999998</v>
      </c>
      <c r="DF1072" s="152">
        <v>21.240333329999999</v>
      </c>
      <c r="DG1072" s="152">
        <v>40.077333330000002</v>
      </c>
      <c r="DJ1072" s="152">
        <v>6.9333332999999997E-2</v>
      </c>
      <c r="DM1072" s="152">
        <v>0.15766666700000001</v>
      </c>
      <c r="DO1072" s="154">
        <v>77.085374180000002</v>
      </c>
      <c r="ED1072" s="152">
        <v>55.334603170000001</v>
      </c>
      <c r="EE1072" s="152">
        <v>0.725366238</v>
      </c>
      <c r="EF1072" s="152">
        <v>17.669046470000001</v>
      </c>
      <c r="EH1072" s="152">
        <v>8.1042161060000009</v>
      </c>
      <c r="EJ1072" s="152">
        <v>9.0062153590000005</v>
      </c>
      <c r="EK1072" s="152">
        <v>0.16826819200000001</v>
      </c>
      <c r="EL1072" s="152">
        <v>4.0945342269999996</v>
      </c>
      <c r="EM1072" s="152">
        <v>9.4456269830000004</v>
      </c>
      <c r="EO1072" s="152">
        <v>2.3920987980000001</v>
      </c>
      <c r="EP1072" s="152">
        <v>0.65198695699999998</v>
      </c>
      <c r="EQ1072" s="152">
        <v>0.116152584</v>
      </c>
      <c r="ES1072" s="152">
        <v>-0.30698388300000001</v>
      </c>
      <c r="FA1072" s="152">
        <v>8.8281969520000008</v>
      </c>
      <c r="FB1072" s="152">
        <v>0.40464630299999998</v>
      </c>
      <c r="FD1072" s="152">
        <v>34.591392409999997</v>
      </c>
      <c r="FF1072" s="152">
        <v>259.05966100000001</v>
      </c>
      <c r="FG1072" s="152">
        <v>14.920922819999999</v>
      </c>
      <c r="FI1072" s="152">
        <v>28.33270396</v>
      </c>
      <c r="FJ1072" s="152">
        <v>11.698576360000001</v>
      </c>
      <c r="FK1072" s="152">
        <v>107.33812</v>
      </c>
      <c r="FL1072" s="152">
        <v>66.875065289999995</v>
      </c>
      <c r="FM1072" s="152">
        <v>14.8968408</v>
      </c>
      <c r="FP1072" s="152">
        <v>10.316564919999999</v>
      </c>
      <c r="FQ1072" s="152">
        <v>271.0864042</v>
      </c>
      <c r="FR1072" s="152">
        <v>23.886527009999998</v>
      </c>
      <c r="FS1072" s="152">
        <v>61.277420100000001</v>
      </c>
      <c r="FT1072" s="152">
        <v>0.94550864899999998</v>
      </c>
      <c r="FX1072" s="152">
        <v>0.48334864900000002</v>
      </c>
      <c r="FY1072" s="152">
        <v>193.17885799999999</v>
      </c>
      <c r="FZ1072" s="152">
        <v>4.4601858740000004</v>
      </c>
      <c r="GA1072" s="152">
        <v>11.192810010000001</v>
      </c>
      <c r="GB1072" s="152">
        <v>1.5898752060000001</v>
      </c>
      <c r="GC1072" s="152">
        <v>8.2029233099999992</v>
      </c>
      <c r="GD1072" s="152">
        <v>2.5154650420000002</v>
      </c>
      <c r="GE1072" s="152">
        <v>0.88486081699999997</v>
      </c>
      <c r="GF1072" s="152">
        <v>3.2583615890000002</v>
      </c>
      <c r="GG1072" s="152">
        <v>0.59468485699999996</v>
      </c>
      <c r="GH1072" s="152">
        <v>3.8459865469999999</v>
      </c>
      <c r="GI1072" s="152">
        <v>0.84511170599999996</v>
      </c>
      <c r="GJ1072" s="152">
        <v>2.455305804</v>
      </c>
      <c r="GL1072" s="152">
        <v>2.4799597609999999</v>
      </c>
      <c r="GM1072" s="152">
        <v>0.391560662</v>
      </c>
      <c r="GN1072" s="152">
        <v>1.7990096369999999</v>
      </c>
      <c r="GO1072" s="152">
        <v>7.9033712000000006E-2</v>
      </c>
      <c r="GS1072" s="152">
        <v>2.0796041650000001</v>
      </c>
      <c r="GT1072" s="152">
        <v>0.56044896799999999</v>
      </c>
      <c r="GU1072" s="152">
        <v>0.25712617999999998</v>
      </c>
    </row>
    <row r="1073" spans="1:203">
      <c r="A1073" s="151">
        <v>6682</v>
      </c>
      <c r="B1073" s="152" t="s">
        <v>2859</v>
      </c>
      <c r="C1073" s="152" t="s">
        <v>2877</v>
      </c>
      <c r="D1073" s="152" t="s">
        <v>2878</v>
      </c>
      <c r="E1073" s="152" t="s">
        <v>3089</v>
      </c>
      <c r="F1073" s="152" t="s">
        <v>9519</v>
      </c>
      <c r="H1073" s="151">
        <v>284150</v>
      </c>
      <c r="L1073" s="153" t="s">
        <v>3679</v>
      </c>
      <c r="M1073" s="153" t="s">
        <v>5196</v>
      </c>
      <c r="N1073" s="152" t="s">
        <v>3681</v>
      </c>
      <c r="P1073" s="152">
        <v>19.685233</v>
      </c>
      <c r="Q1073" s="152">
        <v>145.39048299999999</v>
      </c>
      <c r="R1073" s="152" t="s">
        <v>2027</v>
      </c>
      <c r="S1073" s="152" t="s">
        <v>2716</v>
      </c>
      <c r="T1073" s="152">
        <v>53.073999999999998</v>
      </c>
      <c r="U1073" s="152">
        <v>0.79300000000000004</v>
      </c>
      <c r="V1073" s="152">
        <v>16.835999999999999</v>
      </c>
      <c r="X1073" s="152">
        <v>9.4429999999999996</v>
      </c>
      <c r="AA1073" s="152">
        <v>4.1269999999999998</v>
      </c>
      <c r="AB1073" s="152">
        <v>0.19900000000000001</v>
      </c>
      <c r="AC1073" s="152">
        <v>9.5470000000000006</v>
      </c>
      <c r="AD1073" s="152">
        <v>1.718</v>
      </c>
      <c r="AE1073" s="152">
        <v>0.58599999999999997</v>
      </c>
      <c r="AF1073" s="152">
        <v>0.11</v>
      </c>
      <c r="AI1073" s="152">
        <v>96.766606330000002</v>
      </c>
      <c r="AJ1073" s="152">
        <v>3.6363368509999998</v>
      </c>
      <c r="AK1073" s="156">
        <f t="shared" si="16"/>
        <v>3.107465194E-2</v>
      </c>
      <c r="AL1073" s="151">
        <v>310.74651940000001</v>
      </c>
      <c r="AM1073" s="151">
        <v>352.13598000000002</v>
      </c>
      <c r="AN1073" s="151">
        <v>1212.4863</v>
      </c>
      <c r="AO1073" s="151">
        <v>1328.9502</v>
      </c>
      <c r="AQ1073" s="152">
        <v>10.766453780000001</v>
      </c>
      <c r="AR1073" s="152">
        <v>0.39026449800000002</v>
      </c>
      <c r="AS1073" s="152">
        <v>26.56363674</v>
      </c>
      <c r="AU1073" s="151">
        <v>503.31078780000001</v>
      </c>
      <c r="AV1073" s="152">
        <v>4813.9913500000002</v>
      </c>
      <c r="AW1073" s="152">
        <v>31.464945400000001</v>
      </c>
      <c r="AX1073" s="151">
        <v>4343.6141029999999</v>
      </c>
      <c r="AZ1073" s="152">
        <v>29.92635786</v>
      </c>
      <c r="BG1073" s="152">
        <v>9.5926085929999996</v>
      </c>
      <c r="BH1073" s="152">
        <v>250.16915</v>
      </c>
      <c r="BI1073" s="152">
        <v>18.964608720000001</v>
      </c>
      <c r="BJ1073" s="152">
        <v>18.156855029999999</v>
      </c>
      <c r="BK1073" s="152">
        <v>0.85801721399999997</v>
      </c>
      <c r="BO1073" s="152">
        <v>167.7062703</v>
      </c>
      <c r="BP1073" s="152">
        <v>4.1197965769999998</v>
      </c>
      <c r="BQ1073" s="152">
        <v>9.5317409869999992</v>
      </c>
      <c r="BS1073" s="152">
        <v>7.1316293079999999</v>
      </c>
      <c r="BT1073" s="152">
        <v>1.96415184</v>
      </c>
      <c r="BU1073" s="152">
        <v>2.6760461790000001</v>
      </c>
      <c r="BV1073" s="152">
        <v>2.3686699670000002</v>
      </c>
      <c r="BX1073" s="152">
        <v>2.525396755</v>
      </c>
      <c r="BZ1073" s="152">
        <v>1.8458094</v>
      </c>
      <c r="CB1073" s="152">
        <v>1.8042542150000001</v>
      </c>
      <c r="CD1073" s="152">
        <v>1.503026515</v>
      </c>
      <c r="CH1073" s="152">
        <v>6.9436622430000003</v>
      </c>
      <c r="CJ1073" s="152">
        <v>0.51640660900000002</v>
      </c>
      <c r="CK1073" s="152">
        <v>0.25980249700000002</v>
      </c>
      <c r="DC1073" s="152">
        <v>38.082000000000001</v>
      </c>
      <c r="DF1073" s="152">
        <v>22.669</v>
      </c>
      <c r="DG1073" s="152">
        <v>39.085000000000001</v>
      </c>
      <c r="DJ1073" s="152">
        <v>7.5333333000000002E-2</v>
      </c>
      <c r="DM1073" s="152">
        <v>0.140333333</v>
      </c>
      <c r="DO1073" s="154">
        <v>75.453912250000002</v>
      </c>
      <c r="ED1073" s="152">
        <v>55.334603170000001</v>
      </c>
      <c r="EE1073" s="152">
        <v>0.725366238</v>
      </c>
      <c r="EF1073" s="152">
        <v>17.669046470000001</v>
      </c>
      <c r="EH1073" s="152">
        <v>8.1042161060000009</v>
      </c>
      <c r="EJ1073" s="152">
        <v>9.0062153590000005</v>
      </c>
      <c r="EK1073" s="152">
        <v>0.16826819200000001</v>
      </c>
      <c r="EL1073" s="152">
        <v>4.0945342269999996</v>
      </c>
      <c r="EM1073" s="152">
        <v>9.4456269830000004</v>
      </c>
      <c r="EO1073" s="152">
        <v>2.3920987980000001</v>
      </c>
      <c r="EP1073" s="152">
        <v>0.65198695699999998</v>
      </c>
      <c r="EQ1073" s="152">
        <v>0.116152584</v>
      </c>
      <c r="ES1073" s="152">
        <v>-0.30698388300000001</v>
      </c>
      <c r="FA1073" s="152">
        <v>8.8281969520000008</v>
      </c>
      <c r="FB1073" s="152">
        <v>0.40464630299999998</v>
      </c>
      <c r="FD1073" s="152">
        <v>34.591392409999997</v>
      </c>
      <c r="FF1073" s="152">
        <v>259.05966100000001</v>
      </c>
      <c r="FG1073" s="152">
        <v>14.920922819999999</v>
      </c>
      <c r="FI1073" s="152">
        <v>28.33270396</v>
      </c>
      <c r="FJ1073" s="152">
        <v>11.698576360000001</v>
      </c>
      <c r="FK1073" s="152">
        <v>107.33812</v>
      </c>
      <c r="FL1073" s="152">
        <v>66.875065289999995</v>
      </c>
      <c r="FM1073" s="152">
        <v>14.8968408</v>
      </c>
      <c r="FP1073" s="152">
        <v>10.316564919999999</v>
      </c>
      <c r="FQ1073" s="152">
        <v>271.0864042</v>
      </c>
      <c r="FR1073" s="152">
        <v>23.886527009999998</v>
      </c>
      <c r="FS1073" s="152">
        <v>61.277420100000001</v>
      </c>
      <c r="FT1073" s="152">
        <v>0.94550864899999998</v>
      </c>
      <c r="FX1073" s="152">
        <v>0.48334864900000002</v>
      </c>
      <c r="FY1073" s="152">
        <v>193.17885799999999</v>
      </c>
      <c r="FZ1073" s="152">
        <v>4.4601858740000004</v>
      </c>
      <c r="GA1073" s="152">
        <v>11.192810010000001</v>
      </c>
      <c r="GB1073" s="152">
        <v>1.5898752060000001</v>
      </c>
      <c r="GC1073" s="152">
        <v>8.2029233099999992</v>
      </c>
      <c r="GD1073" s="152">
        <v>2.5154650420000002</v>
      </c>
      <c r="GE1073" s="152">
        <v>0.88486081699999997</v>
      </c>
      <c r="GF1073" s="152">
        <v>3.2583615890000002</v>
      </c>
      <c r="GG1073" s="152">
        <v>0.59468485699999996</v>
      </c>
      <c r="GH1073" s="152">
        <v>3.8459865469999999</v>
      </c>
      <c r="GI1073" s="152">
        <v>0.84511170599999996</v>
      </c>
      <c r="GJ1073" s="152">
        <v>2.455305804</v>
      </c>
      <c r="GL1073" s="152">
        <v>2.4799597609999999</v>
      </c>
      <c r="GM1073" s="152">
        <v>0.391560662</v>
      </c>
      <c r="GN1073" s="152">
        <v>1.7990096369999999</v>
      </c>
      <c r="GO1073" s="152">
        <v>7.9033712000000006E-2</v>
      </c>
      <c r="GS1073" s="152">
        <v>2.0796041650000001</v>
      </c>
      <c r="GT1073" s="152">
        <v>0.56044896799999999</v>
      </c>
      <c r="GU1073" s="152">
        <v>0.25712617999999998</v>
      </c>
    </row>
    <row r="1074" spans="1:203">
      <c r="A1074" s="151">
        <v>6683</v>
      </c>
      <c r="B1074" s="152" t="s">
        <v>2859</v>
      </c>
      <c r="C1074" s="152" t="s">
        <v>2877</v>
      </c>
      <c r="D1074" s="152" t="s">
        <v>2878</v>
      </c>
      <c r="E1074" s="152" t="s">
        <v>3089</v>
      </c>
      <c r="F1074" s="152" t="s">
        <v>9520</v>
      </c>
      <c r="H1074" s="151">
        <v>284150</v>
      </c>
      <c r="L1074" s="153" t="s">
        <v>3679</v>
      </c>
      <c r="M1074" s="153" t="s">
        <v>4763</v>
      </c>
      <c r="N1074" s="152" t="s">
        <v>3681</v>
      </c>
      <c r="P1074" s="152">
        <v>19.685233</v>
      </c>
      <c r="Q1074" s="152">
        <v>145.39048299999999</v>
      </c>
      <c r="R1074" s="152" t="s">
        <v>2027</v>
      </c>
      <c r="S1074" s="152" t="s">
        <v>2716</v>
      </c>
      <c r="T1074" s="152">
        <v>51.331000000000003</v>
      </c>
      <c r="U1074" s="152">
        <v>0.68799999999999994</v>
      </c>
      <c r="V1074" s="152">
        <v>17.728999999999999</v>
      </c>
      <c r="X1074" s="152">
        <v>8.4250000000000007</v>
      </c>
      <c r="AA1074" s="152">
        <v>4.6029999999999998</v>
      </c>
      <c r="AB1074" s="152">
        <v>0.17499999999999999</v>
      </c>
      <c r="AC1074" s="152">
        <v>10.26</v>
      </c>
      <c r="AD1074" s="152">
        <v>1.3859999999999999</v>
      </c>
      <c r="AE1074" s="152">
        <v>0.502</v>
      </c>
      <c r="AF1074" s="152">
        <v>8.2000000000000003E-2</v>
      </c>
      <c r="AI1074" s="152">
        <v>95.507262949999998</v>
      </c>
      <c r="AJ1074" s="152">
        <v>4.2287349259999996</v>
      </c>
      <c r="AK1074" s="156">
        <f t="shared" si="16"/>
        <v>7.9506919009999996E-2</v>
      </c>
      <c r="AL1074" s="151">
        <v>795.06919010000001</v>
      </c>
      <c r="AM1074" s="151">
        <v>292.71758999999997</v>
      </c>
      <c r="AN1074" s="151">
        <v>1386.6231</v>
      </c>
      <c r="AO1074" s="151">
        <v>1141.7428500000001</v>
      </c>
      <c r="AQ1074" s="152">
        <v>3.3714751710000002</v>
      </c>
      <c r="AR1074" s="152">
        <v>1.3203980129999999</v>
      </c>
      <c r="AS1074" s="152">
        <v>15.546029819999999</v>
      </c>
      <c r="AU1074" s="151">
        <v>470.09833220000002</v>
      </c>
      <c r="AV1074" s="152">
        <v>3634.0059000000001</v>
      </c>
      <c r="AW1074" s="152">
        <v>31.73906908</v>
      </c>
      <c r="AX1074" s="151">
        <v>3809.2350729999998</v>
      </c>
      <c r="AZ1074" s="152">
        <v>22.658877220000001</v>
      </c>
      <c r="BG1074" s="152">
        <v>4.0401828560000004</v>
      </c>
      <c r="BH1074" s="152">
        <v>218.426999</v>
      </c>
      <c r="BI1074" s="152">
        <v>16.2040708</v>
      </c>
      <c r="BJ1074" s="152">
        <v>13.02143216</v>
      </c>
      <c r="BK1074" s="152">
        <v>0.71464234500000001</v>
      </c>
      <c r="BO1074" s="152">
        <v>107.7536298</v>
      </c>
      <c r="BP1074" s="152">
        <v>3.3101400019999998</v>
      </c>
      <c r="BQ1074" s="152">
        <v>7.3247784600000001</v>
      </c>
      <c r="BS1074" s="152">
        <v>5.6980450830000002</v>
      </c>
      <c r="BT1074" s="152">
        <v>1.5690811360000001</v>
      </c>
      <c r="BU1074" s="152">
        <v>5.1040774469999999</v>
      </c>
      <c r="BV1074" s="152">
        <v>1.8388292879999999</v>
      </c>
      <c r="BX1074" s="152">
        <v>2.2822940749999998</v>
      </c>
      <c r="BZ1074" s="152">
        <v>1.620293529</v>
      </c>
      <c r="CB1074" s="152">
        <v>1.305540218</v>
      </c>
      <c r="CD1074" s="152">
        <v>0.93696132899999995</v>
      </c>
      <c r="CH1074" s="152">
        <v>6.8766719829999996</v>
      </c>
      <c r="CJ1074" s="152">
        <v>0.29516712299999998</v>
      </c>
      <c r="CK1074" s="152">
        <v>0.17947965599999999</v>
      </c>
      <c r="CU1074" s="152">
        <v>-49</v>
      </c>
      <c r="DC1074" s="152">
        <v>38.637333329999997</v>
      </c>
      <c r="DF1074" s="152">
        <v>18.379333330000001</v>
      </c>
      <c r="DG1074" s="152">
        <v>42.249000000000002</v>
      </c>
      <c r="DJ1074" s="152">
        <v>3.9333332999999998E-2</v>
      </c>
      <c r="DM1074" s="152">
        <v>0.14699999999999999</v>
      </c>
      <c r="DO1074" s="154">
        <v>80.385787919999999</v>
      </c>
      <c r="ED1074" s="152">
        <v>55.334603170000001</v>
      </c>
      <c r="EE1074" s="152">
        <v>0.725366238</v>
      </c>
      <c r="EF1074" s="152">
        <v>17.669046470000001</v>
      </c>
      <c r="EH1074" s="152">
        <v>8.1042161060000009</v>
      </c>
      <c r="EJ1074" s="152">
        <v>9.0062153590000005</v>
      </c>
      <c r="EK1074" s="152">
        <v>0.16826819200000001</v>
      </c>
      <c r="EL1074" s="152">
        <v>4.0945342269999996</v>
      </c>
      <c r="EM1074" s="152">
        <v>9.4456269830000004</v>
      </c>
      <c r="EO1074" s="152">
        <v>2.3920987980000001</v>
      </c>
      <c r="EP1074" s="152">
        <v>0.65198695699999998</v>
      </c>
      <c r="EQ1074" s="152">
        <v>0.116152584</v>
      </c>
      <c r="ES1074" s="152">
        <v>-0.30698388300000001</v>
      </c>
      <c r="FA1074" s="152">
        <v>8.8281969520000008</v>
      </c>
      <c r="FB1074" s="152">
        <v>0.40464630299999998</v>
      </c>
      <c r="FD1074" s="152">
        <v>34.591392409999997</v>
      </c>
      <c r="FF1074" s="152">
        <v>259.05966100000001</v>
      </c>
      <c r="FG1074" s="152">
        <v>14.920922819999999</v>
      </c>
      <c r="FI1074" s="152">
        <v>28.33270396</v>
      </c>
      <c r="FJ1074" s="152">
        <v>11.698576360000001</v>
      </c>
      <c r="FK1074" s="152">
        <v>107.33812</v>
      </c>
      <c r="FL1074" s="152">
        <v>66.875065289999995</v>
      </c>
      <c r="FM1074" s="152">
        <v>14.8968408</v>
      </c>
      <c r="FP1074" s="152">
        <v>10.316564919999999</v>
      </c>
      <c r="FQ1074" s="152">
        <v>271.0864042</v>
      </c>
      <c r="FR1074" s="152">
        <v>23.886527009999998</v>
      </c>
      <c r="FS1074" s="152">
        <v>61.277420100000001</v>
      </c>
      <c r="FT1074" s="152">
        <v>0.94550864899999998</v>
      </c>
      <c r="FX1074" s="152">
        <v>0.48334864900000002</v>
      </c>
      <c r="FY1074" s="152">
        <v>193.17885799999999</v>
      </c>
      <c r="FZ1074" s="152">
        <v>4.4601858740000004</v>
      </c>
      <c r="GA1074" s="152">
        <v>11.192810010000001</v>
      </c>
      <c r="GB1074" s="152">
        <v>1.5898752060000001</v>
      </c>
      <c r="GC1074" s="152">
        <v>8.2029233099999992</v>
      </c>
      <c r="GD1074" s="152">
        <v>2.5154650420000002</v>
      </c>
      <c r="GE1074" s="152">
        <v>0.88486081699999997</v>
      </c>
      <c r="GF1074" s="152">
        <v>3.2583615890000002</v>
      </c>
      <c r="GG1074" s="152">
        <v>0.59468485699999996</v>
      </c>
      <c r="GH1074" s="152">
        <v>3.8459865469999999</v>
      </c>
      <c r="GI1074" s="152">
        <v>0.84511170599999996</v>
      </c>
      <c r="GJ1074" s="152">
        <v>2.455305804</v>
      </c>
      <c r="GL1074" s="152">
        <v>2.4799597609999999</v>
      </c>
      <c r="GM1074" s="152">
        <v>0.391560662</v>
      </c>
      <c r="GN1074" s="152">
        <v>1.7990096369999999</v>
      </c>
      <c r="GO1074" s="152">
        <v>7.9033712000000006E-2</v>
      </c>
      <c r="GS1074" s="152">
        <v>2.0796041650000001</v>
      </c>
      <c r="GT1074" s="152">
        <v>0.56044896799999999</v>
      </c>
      <c r="GU1074" s="152">
        <v>0.25712617999999998</v>
      </c>
    </row>
    <row r="1075" spans="1:203">
      <c r="A1075" s="151">
        <v>6684</v>
      </c>
      <c r="B1075" s="152" t="s">
        <v>2859</v>
      </c>
      <c r="C1075" s="152" t="s">
        <v>2877</v>
      </c>
      <c r="D1075" s="152" t="s">
        <v>2878</v>
      </c>
      <c r="E1075" s="152" t="s">
        <v>3089</v>
      </c>
      <c r="F1075" s="152" t="s">
        <v>9521</v>
      </c>
      <c r="H1075" s="151">
        <v>284150</v>
      </c>
      <c r="L1075" s="153" t="s">
        <v>3679</v>
      </c>
      <c r="M1075" s="153" t="s">
        <v>5243</v>
      </c>
      <c r="N1075" s="152" t="s">
        <v>3681</v>
      </c>
      <c r="P1075" s="152">
        <v>19.685233</v>
      </c>
      <c r="Q1075" s="152">
        <v>145.39048299999999</v>
      </c>
      <c r="R1075" s="152" t="s">
        <v>2027</v>
      </c>
      <c r="S1075" s="152" t="s">
        <v>2716</v>
      </c>
      <c r="T1075" s="152">
        <v>53.338999999999999</v>
      </c>
      <c r="U1075" s="152">
        <v>0.81100000000000005</v>
      </c>
      <c r="V1075" s="152">
        <v>16.733000000000001</v>
      </c>
      <c r="X1075" s="152">
        <v>8.35</v>
      </c>
      <c r="AA1075" s="152">
        <v>4.1280000000000001</v>
      </c>
      <c r="AB1075" s="152">
        <v>0.16200000000000001</v>
      </c>
      <c r="AC1075" s="152">
        <v>9.1029999999999998</v>
      </c>
      <c r="AD1075" s="152">
        <v>1.4059999999999999</v>
      </c>
      <c r="AE1075" s="152">
        <v>0.65800000000000003</v>
      </c>
      <c r="AF1075" s="152">
        <v>0.13600000000000001</v>
      </c>
      <c r="AI1075" s="152">
        <v>95.112849780000005</v>
      </c>
      <c r="AJ1075" s="152">
        <v>3.4662875359999998</v>
      </c>
      <c r="AK1075" s="156">
        <f t="shared" si="16"/>
        <v>1.980425928E-2</v>
      </c>
      <c r="AL1075" s="151">
        <v>198.04259279999999</v>
      </c>
      <c r="AM1075" s="151">
        <v>350.31333000000001</v>
      </c>
      <c r="AN1075" s="151">
        <v>1154.2446</v>
      </c>
      <c r="AO1075" s="151">
        <v>1371.8672999999999</v>
      </c>
      <c r="AQ1075" s="152">
        <v>6.9332308940000003</v>
      </c>
      <c r="AR1075" s="152">
        <v>0.36590409099999999</v>
      </c>
      <c r="AS1075" s="152">
        <v>52.368545519999998</v>
      </c>
      <c r="AU1075" s="151">
        <v>496.81543310000001</v>
      </c>
      <c r="AV1075" s="152">
        <v>5031.8691140000001</v>
      </c>
      <c r="AW1075" s="152">
        <v>31.615477299999998</v>
      </c>
      <c r="AX1075" s="151">
        <v>4582.6278759999996</v>
      </c>
      <c r="AZ1075" s="152">
        <v>28.800237379999999</v>
      </c>
      <c r="BG1075" s="152">
        <v>7.3990266900000004</v>
      </c>
      <c r="BH1075" s="152">
        <v>256.65555499999999</v>
      </c>
      <c r="BI1075" s="152">
        <v>17.79022694</v>
      </c>
      <c r="BJ1075" s="152">
        <v>49.566962480000001</v>
      </c>
      <c r="BK1075" s="152">
        <v>1.0310583740000001</v>
      </c>
      <c r="BO1075" s="152">
        <v>183.064255</v>
      </c>
      <c r="BP1075" s="152">
        <v>4.7353159339999999</v>
      </c>
      <c r="BQ1075" s="152">
        <v>10.28520327</v>
      </c>
      <c r="BR1075" s="152">
        <v>1.5862908529999999</v>
      </c>
      <c r="BS1075" s="152">
        <v>7.9239671249999999</v>
      </c>
      <c r="BT1075" s="152">
        <v>2.4091267969999999</v>
      </c>
      <c r="BU1075" s="152">
        <v>0.45445193</v>
      </c>
      <c r="BV1075" s="152">
        <v>4.2370715629999998</v>
      </c>
      <c r="BX1075" s="152">
        <v>3.0870535440000002</v>
      </c>
      <c r="BZ1075" s="152">
        <v>2.1985046029999999</v>
      </c>
      <c r="CB1075" s="152">
        <v>1.963393715</v>
      </c>
      <c r="CD1075" s="152">
        <v>1.6158995490000001</v>
      </c>
      <c r="DC1075" s="152">
        <v>38.301666670000003</v>
      </c>
      <c r="DF1075" s="152">
        <v>20.179333329999999</v>
      </c>
      <c r="DG1075" s="152">
        <v>41.055666670000001</v>
      </c>
      <c r="DJ1075" s="152">
        <v>7.1333332999999999E-2</v>
      </c>
      <c r="DM1075" s="152">
        <v>0.14833333300000001</v>
      </c>
      <c r="DO1075" s="154">
        <v>78.389302689999994</v>
      </c>
      <c r="ED1075" s="152">
        <v>55.334603170000001</v>
      </c>
      <c r="EE1075" s="152">
        <v>0.725366238</v>
      </c>
      <c r="EF1075" s="152">
        <v>17.669046470000001</v>
      </c>
      <c r="EH1075" s="152">
        <v>8.1042161060000009</v>
      </c>
      <c r="EJ1075" s="152">
        <v>9.0062153590000005</v>
      </c>
      <c r="EK1075" s="152">
        <v>0.16826819200000001</v>
      </c>
      <c r="EL1075" s="152">
        <v>4.0945342269999996</v>
      </c>
      <c r="EM1075" s="152">
        <v>9.4456269830000004</v>
      </c>
      <c r="EO1075" s="152">
        <v>2.3920987980000001</v>
      </c>
      <c r="EP1075" s="152">
        <v>0.65198695699999998</v>
      </c>
      <c r="EQ1075" s="152">
        <v>0.116152584</v>
      </c>
      <c r="ES1075" s="152">
        <v>-0.30698388300000001</v>
      </c>
      <c r="FA1075" s="152">
        <v>8.8281969520000008</v>
      </c>
      <c r="FB1075" s="152">
        <v>0.40464630299999998</v>
      </c>
      <c r="FD1075" s="152">
        <v>34.591392409999997</v>
      </c>
      <c r="FF1075" s="152">
        <v>259.05966100000001</v>
      </c>
      <c r="FG1075" s="152">
        <v>14.920922819999999</v>
      </c>
      <c r="FI1075" s="152">
        <v>28.33270396</v>
      </c>
      <c r="FJ1075" s="152">
        <v>11.698576360000001</v>
      </c>
      <c r="FK1075" s="152">
        <v>107.33812</v>
      </c>
      <c r="FL1075" s="152">
        <v>66.875065289999995</v>
      </c>
      <c r="FM1075" s="152">
        <v>14.8968408</v>
      </c>
      <c r="FP1075" s="152">
        <v>10.316564919999999</v>
      </c>
      <c r="FQ1075" s="152">
        <v>271.0864042</v>
      </c>
      <c r="FR1075" s="152">
        <v>23.886527009999998</v>
      </c>
      <c r="FS1075" s="152">
        <v>61.277420100000001</v>
      </c>
      <c r="FT1075" s="152">
        <v>0.94550864899999998</v>
      </c>
      <c r="FX1075" s="152">
        <v>0.48334864900000002</v>
      </c>
      <c r="FY1075" s="152">
        <v>193.17885799999999</v>
      </c>
      <c r="FZ1075" s="152">
        <v>4.4601858740000004</v>
      </c>
      <c r="GA1075" s="152">
        <v>11.192810010000001</v>
      </c>
      <c r="GB1075" s="152">
        <v>1.5898752060000001</v>
      </c>
      <c r="GC1075" s="152">
        <v>8.2029233099999992</v>
      </c>
      <c r="GD1075" s="152">
        <v>2.5154650420000002</v>
      </c>
      <c r="GE1075" s="152">
        <v>0.88486081699999997</v>
      </c>
      <c r="GF1075" s="152">
        <v>3.2583615890000002</v>
      </c>
      <c r="GG1075" s="152">
        <v>0.59468485699999996</v>
      </c>
      <c r="GH1075" s="152">
        <v>3.8459865469999999</v>
      </c>
      <c r="GI1075" s="152">
        <v>0.84511170599999996</v>
      </c>
      <c r="GJ1075" s="152">
        <v>2.455305804</v>
      </c>
      <c r="GL1075" s="152">
        <v>2.4799597609999999</v>
      </c>
      <c r="GM1075" s="152">
        <v>0.391560662</v>
      </c>
      <c r="GN1075" s="152">
        <v>1.7990096369999999</v>
      </c>
      <c r="GO1075" s="152">
        <v>7.9033712000000006E-2</v>
      </c>
      <c r="GS1075" s="152">
        <v>2.0796041650000001</v>
      </c>
      <c r="GT1075" s="152">
        <v>0.56044896799999999</v>
      </c>
      <c r="GU1075" s="152">
        <v>0.25712617999999998</v>
      </c>
    </row>
    <row r="1076" spans="1:203">
      <c r="A1076" s="151">
        <v>6685</v>
      </c>
      <c r="B1076" s="152" t="s">
        <v>2859</v>
      </c>
      <c r="C1076" s="152" t="s">
        <v>2877</v>
      </c>
      <c r="D1076" s="152" t="s">
        <v>2878</v>
      </c>
      <c r="E1076" s="152" t="s">
        <v>3089</v>
      </c>
      <c r="F1076" s="152" t="s">
        <v>9522</v>
      </c>
      <c r="H1076" s="151">
        <v>284150</v>
      </c>
      <c r="L1076" s="153" t="s">
        <v>3679</v>
      </c>
      <c r="M1076" s="153" t="s">
        <v>5216</v>
      </c>
      <c r="N1076" s="152" t="s">
        <v>3681</v>
      </c>
      <c r="P1076" s="152">
        <v>19.685233</v>
      </c>
      <c r="Q1076" s="152">
        <v>145.39048299999999</v>
      </c>
      <c r="R1076" s="152" t="s">
        <v>2027</v>
      </c>
      <c r="S1076" s="152" t="s">
        <v>2716</v>
      </c>
      <c r="T1076" s="152">
        <v>53.195</v>
      </c>
      <c r="U1076" s="152">
        <v>0.76400000000000001</v>
      </c>
      <c r="V1076" s="152">
        <v>16.346</v>
      </c>
      <c r="X1076" s="152">
        <v>9.4290000000000003</v>
      </c>
      <c r="AA1076" s="152">
        <v>4.101</v>
      </c>
      <c r="AB1076" s="152">
        <v>0.152</v>
      </c>
      <c r="AC1076" s="152">
        <v>9.0380000000000003</v>
      </c>
      <c r="AD1076" s="152">
        <v>1.2470000000000001</v>
      </c>
      <c r="AE1076" s="152">
        <v>0.627</v>
      </c>
      <c r="AF1076" s="152">
        <v>0.11600000000000001</v>
      </c>
      <c r="AI1076" s="152">
        <v>95.361897229999997</v>
      </c>
      <c r="AJ1076" s="152">
        <v>3.8912876000000001</v>
      </c>
      <c r="AK1076" s="156">
        <f t="shared" si="16"/>
        <v>2.4978546000000001E-2</v>
      </c>
      <c r="AL1076" s="151">
        <v>249.78546</v>
      </c>
      <c r="AM1076" s="151">
        <v>340.83555000000001</v>
      </c>
      <c r="AN1076" s="151">
        <v>1176.5999999999999</v>
      </c>
      <c r="AO1076" s="151">
        <v>1387.40625</v>
      </c>
      <c r="AQ1076" s="152">
        <v>4.7990955209999999</v>
      </c>
      <c r="AR1076" s="152">
        <v>0.28259202500000002</v>
      </c>
      <c r="AS1076" s="152">
        <v>23.44680499</v>
      </c>
      <c r="AU1076" s="151">
        <v>512.8158416</v>
      </c>
      <c r="AV1076" s="152">
        <v>4271.5959999999995</v>
      </c>
      <c r="AW1076" s="152">
        <v>28.635746130000001</v>
      </c>
      <c r="AX1076" s="151">
        <v>4012.0081</v>
      </c>
      <c r="AZ1076" s="152">
        <v>33.97921856</v>
      </c>
      <c r="BG1076" s="152">
        <v>4.9775976399999999</v>
      </c>
      <c r="BH1076" s="152">
        <v>194.59346199999999</v>
      </c>
      <c r="BI1076" s="152">
        <v>16.357982069999998</v>
      </c>
      <c r="BJ1076" s="152">
        <v>16.135971390000002</v>
      </c>
      <c r="BK1076" s="152">
        <v>0.76196195300000003</v>
      </c>
      <c r="BO1076" s="152">
        <v>132.9601581</v>
      </c>
      <c r="BP1076" s="152">
        <v>3.612713871</v>
      </c>
      <c r="BQ1076" s="152">
        <v>7.9296165280000004</v>
      </c>
      <c r="BS1076" s="152">
        <v>5.9611411219999999</v>
      </c>
      <c r="BT1076" s="152">
        <v>1.6624966400000001</v>
      </c>
      <c r="BU1076" s="152">
        <v>2.3570926829999999</v>
      </c>
      <c r="BV1076" s="152">
        <v>1.897216703</v>
      </c>
      <c r="BX1076" s="152">
        <v>2.2397938989999999</v>
      </c>
      <c r="BZ1076" s="152">
        <v>1.6333266900000001</v>
      </c>
      <c r="CB1076" s="152">
        <v>1.263700456</v>
      </c>
      <c r="CD1076" s="152">
        <v>1.096670915</v>
      </c>
      <c r="CH1076" s="152">
        <v>6.7825606819999997</v>
      </c>
      <c r="CJ1076" s="152">
        <v>0.35396560999999999</v>
      </c>
      <c r="CK1076" s="152">
        <v>0.19109946899999999</v>
      </c>
      <c r="DC1076" s="152">
        <v>37.690666669999999</v>
      </c>
      <c r="DF1076" s="152">
        <v>21.893666670000002</v>
      </c>
      <c r="DG1076" s="152">
        <v>39.190666669999999</v>
      </c>
      <c r="DJ1076" s="152">
        <v>4.4999999999999998E-2</v>
      </c>
      <c r="DM1076" s="152">
        <v>0.15766666700000001</v>
      </c>
      <c r="DO1076" s="154">
        <v>76.141817209999999</v>
      </c>
      <c r="ED1076" s="152">
        <v>55.334603170000001</v>
      </c>
      <c r="EE1076" s="152">
        <v>0.725366238</v>
      </c>
      <c r="EF1076" s="152">
        <v>17.669046470000001</v>
      </c>
      <c r="EH1076" s="152">
        <v>8.1042161060000009</v>
      </c>
      <c r="EJ1076" s="152">
        <v>9.0062153590000005</v>
      </c>
      <c r="EK1076" s="152">
        <v>0.16826819200000001</v>
      </c>
      <c r="EL1076" s="152">
        <v>4.0945342269999996</v>
      </c>
      <c r="EM1076" s="152">
        <v>9.4456269830000004</v>
      </c>
      <c r="EO1076" s="152">
        <v>2.3920987980000001</v>
      </c>
      <c r="EP1076" s="152">
        <v>0.65198695699999998</v>
      </c>
      <c r="EQ1076" s="152">
        <v>0.116152584</v>
      </c>
      <c r="ES1076" s="152">
        <v>-0.30698388300000001</v>
      </c>
      <c r="FA1076" s="152">
        <v>8.8281969520000008</v>
      </c>
      <c r="FB1076" s="152">
        <v>0.40464630299999998</v>
      </c>
      <c r="FD1076" s="152">
        <v>34.591392409999997</v>
      </c>
      <c r="FF1076" s="152">
        <v>259.05966100000001</v>
      </c>
      <c r="FG1076" s="152">
        <v>14.920922819999999</v>
      </c>
      <c r="FI1076" s="152">
        <v>28.33270396</v>
      </c>
      <c r="FJ1076" s="152">
        <v>11.698576360000001</v>
      </c>
      <c r="FK1076" s="152">
        <v>107.33812</v>
      </c>
      <c r="FL1076" s="152">
        <v>66.875065289999995</v>
      </c>
      <c r="FM1076" s="152">
        <v>14.8968408</v>
      </c>
      <c r="FP1076" s="152">
        <v>10.316564919999999</v>
      </c>
      <c r="FQ1076" s="152">
        <v>271.0864042</v>
      </c>
      <c r="FR1076" s="152">
        <v>23.886527009999998</v>
      </c>
      <c r="FS1076" s="152">
        <v>61.277420100000001</v>
      </c>
      <c r="FT1076" s="152">
        <v>0.94550864899999998</v>
      </c>
      <c r="FX1076" s="152">
        <v>0.48334864900000002</v>
      </c>
      <c r="FY1076" s="152">
        <v>193.17885799999999</v>
      </c>
      <c r="FZ1076" s="152">
        <v>4.4601858740000004</v>
      </c>
      <c r="GA1076" s="152">
        <v>11.192810010000001</v>
      </c>
      <c r="GB1076" s="152">
        <v>1.5898752060000001</v>
      </c>
      <c r="GC1076" s="152">
        <v>8.2029233099999992</v>
      </c>
      <c r="GD1076" s="152">
        <v>2.5154650420000002</v>
      </c>
      <c r="GE1076" s="152">
        <v>0.88486081699999997</v>
      </c>
      <c r="GF1076" s="152">
        <v>3.2583615890000002</v>
      </c>
      <c r="GG1076" s="152">
        <v>0.59468485699999996</v>
      </c>
      <c r="GH1076" s="152">
        <v>3.8459865469999999</v>
      </c>
      <c r="GI1076" s="152">
        <v>0.84511170599999996</v>
      </c>
      <c r="GJ1076" s="152">
        <v>2.455305804</v>
      </c>
      <c r="GL1076" s="152">
        <v>2.4799597609999999</v>
      </c>
      <c r="GM1076" s="152">
        <v>0.391560662</v>
      </c>
      <c r="GN1076" s="152">
        <v>1.7990096369999999</v>
      </c>
      <c r="GO1076" s="152">
        <v>7.9033712000000006E-2</v>
      </c>
      <c r="GS1076" s="152">
        <v>2.0796041650000001</v>
      </c>
      <c r="GT1076" s="152">
        <v>0.56044896799999999</v>
      </c>
      <c r="GU1076" s="152">
        <v>0.25712617999999998</v>
      </c>
    </row>
    <row r="1077" spans="1:203">
      <c r="A1077" s="151">
        <v>6686</v>
      </c>
      <c r="B1077" s="152" t="s">
        <v>2859</v>
      </c>
      <c r="C1077" s="152" t="s">
        <v>2877</v>
      </c>
      <c r="D1077" s="152" t="s">
        <v>2878</v>
      </c>
      <c r="E1077" s="152" t="s">
        <v>3089</v>
      </c>
      <c r="F1077" s="152" t="s">
        <v>9523</v>
      </c>
      <c r="H1077" s="151">
        <v>284150</v>
      </c>
      <c r="L1077" s="153" t="s">
        <v>3679</v>
      </c>
      <c r="M1077" s="153" t="s">
        <v>4964</v>
      </c>
      <c r="N1077" s="152" t="s">
        <v>3681</v>
      </c>
      <c r="P1077" s="152">
        <v>19.685233</v>
      </c>
      <c r="Q1077" s="152">
        <v>145.39048299999999</v>
      </c>
      <c r="R1077" s="152" t="s">
        <v>2027</v>
      </c>
      <c r="S1077" s="152" t="s">
        <v>2716</v>
      </c>
      <c r="T1077" s="152">
        <v>51.985999999999997</v>
      </c>
      <c r="U1077" s="152">
        <v>0.74</v>
      </c>
      <c r="V1077" s="152">
        <v>17.757000000000001</v>
      </c>
      <c r="X1077" s="152">
        <v>7.4630000000000001</v>
      </c>
      <c r="AA1077" s="152">
        <v>4.17</v>
      </c>
      <c r="AB1077" s="152">
        <v>0.151</v>
      </c>
      <c r="AC1077" s="152">
        <v>10.602</v>
      </c>
      <c r="AD1077" s="152">
        <v>1.421</v>
      </c>
      <c r="AE1077" s="152">
        <v>0.56000000000000005</v>
      </c>
      <c r="AF1077" s="152">
        <v>0.125</v>
      </c>
      <c r="AI1077" s="152">
        <v>95.255784239999997</v>
      </c>
      <c r="AJ1077" s="152">
        <v>4.0365555999999998</v>
      </c>
      <c r="AK1077" s="156">
        <f t="shared" si="16"/>
        <v>1.7567622000000001E-2</v>
      </c>
      <c r="AL1077" s="151">
        <v>175.67622</v>
      </c>
      <c r="AM1077" s="151">
        <v>254.44193999999999</v>
      </c>
      <c r="AN1077" s="151">
        <v>1286.0237999999999</v>
      </c>
      <c r="AO1077" s="151">
        <v>1273.4539500000001</v>
      </c>
      <c r="AQ1077" s="152">
        <v>3.3119370030000002</v>
      </c>
      <c r="AR1077" s="152">
        <v>0.232349207</v>
      </c>
      <c r="AS1077" s="152">
        <v>22.189879300000001</v>
      </c>
      <c r="AU1077" s="151">
        <v>465.99896740000003</v>
      </c>
      <c r="AV1077" s="152">
        <v>3996.0322500000002</v>
      </c>
      <c r="AW1077" s="152">
        <v>30.921902920000001</v>
      </c>
      <c r="AX1077" s="151">
        <v>3913.0453510000002</v>
      </c>
      <c r="AZ1077" s="152">
        <v>30.0096867</v>
      </c>
      <c r="BG1077" s="152">
        <v>4.2202855230000003</v>
      </c>
      <c r="BH1077" s="152">
        <v>205.57961900000001</v>
      </c>
      <c r="BI1077" s="152">
        <v>15.14322481</v>
      </c>
      <c r="BJ1077" s="152">
        <v>14.2687793</v>
      </c>
      <c r="BK1077" s="152">
        <v>0.64974003499999999</v>
      </c>
      <c r="BO1077" s="152">
        <v>121.9811277</v>
      </c>
      <c r="BP1077" s="152">
        <v>3.6148920339999999</v>
      </c>
      <c r="BQ1077" s="152">
        <v>7.9499662549999996</v>
      </c>
      <c r="BS1077" s="152">
        <v>5.7133414340000002</v>
      </c>
      <c r="BT1077" s="152">
        <v>1.778854672</v>
      </c>
      <c r="BU1077" s="152">
        <v>2.1212006099999998</v>
      </c>
      <c r="BV1077" s="152">
        <v>1.9066210370000001</v>
      </c>
      <c r="BX1077" s="152">
        <v>2.0262135140000002</v>
      </c>
      <c r="BZ1077" s="152">
        <v>1.2944126970000001</v>
      </c>
      <c r="CB1077" s="152">
        <v>1.121783481</v>
      </c>
      <c r="CD1077" s="152">
        <v>0.99398525000000004</v>
      </c>
      <c r="CH1077" s="152">
        <v>1</v>
      </c>
      <c r="CJ1077" s="152">
        <v>0.31927608400000002</v>
      </c>
      <c r="CK1077" s="152">
        <v>0.183521289</v>
      </c>
      <c r="DC1077" s="152">
        <v>38.5</v>
      </c>
      <c r="DF1077" s="152">
        <v>17.120666669999999</v>
      </c>
      <c r="DG1077" s="152">
        <v>43.080333330000002</v>
      </c>
      <c r="DJ1077" s="152">
        <v>6.5333332999999993E-2</v>
      </c>
      <c r="DM1077" s="152">
        <v>0.156</v>
      </c>
      <c r="DO1077" s="154">
        <v>81.772497970000003</v>
      </c>
      <c r="ED1077" s="152">
        <v>55.334603170000001</v>
      </c>
      <c r="EE1077" s="152">
        <v>0.725366238</v>
      </c>
      <c r="EF1077" s="152">
        <v>17.669046470000001</v>
      </c>
      <c r="EH1077" s="152">
        <v>8.1042161060000009</v>
      </c>
      <c r="EJ1077" s="152">
        <v>9.0062153590000005</v>
      </c>
      <c r="EK1077" s="152">
        <v>0.16826819200000001</v>
      </c>
      <c r="EL1077" s="152">
        <v>4.0945342269999996</v>
      </c>
      <c r="EM1077" s="152">
        <v>9.4456269830000004</v>
      </c>
      <c r="EO1077" s="152">
        <v>2.3920987980000001</v>
      </c>
      <c r="EP1077" s="152">
        <v>0.65198695699999998</v>
      </c>
      <c r="EQ1077" s="152">
        <v>0.116152584</v>
      </c>
      <c r="ES1077" s="152">
        <v>-0.30698388300000001</v>
      </c>
      <c r="FA1077" s="152">
        <v>8.8281969520000008</v>
      </c>
      <c r="FB1077" s="152">
        <v>0.40464630299999998</v>
      </c>
      <c r="FD1077" s="152">
        <v>34.591392409999997</v>
      </c>
      <c r="FF1077" s="152">
        <v>259.05966100000001</v>
      </c>
      <c r="FG1077" s="152">
        <v>14.920922819999999</v>
      </c>
      <c r="FI1077" s="152">
        <v>28.33270396</v>
      </c>
      <c r="FJ1077" s="152">
        <v>11.698576360000001</v>
      </c>
      <c r="FK1077" s="152">
        <v>107.33812</v>
      </c>
      <c r="FL1077" s="152">
        <v>66.875065289999995</v>
      </c>
      <c r="FM1077" s="152">
        <v>14.8968408</v>
      </c>
      <c r="FP1077" s="152">
        <v>10.316564919999999</v>
      </c>
      <c r="FQ1077" s="152">
        <v>271.0864042</v>
      </c>
      <c r="FR1077" s="152">
        <v>23.886527009999998</v>
      </c>
      <c r="FS1077" s="152">
        <v>61.277420100000001</v>
      </c>
      <c r="FT1077" s="152">
        <v>0.94550864899999998</v>
      </c>
      <c r="FX1077" s="152">
        <v>0.48334864900000002</v>
      </c>
      <c r="FY1077" s="152">
        <v>193.17885799999999</v>
      </c>
      <c r="FZ1077" s="152">
        <v>4.4601858740000004</v>
      </c>
      <c r="GA1077" s="152">
        <v>11.192810010000001</v>
      </c>
      <c r="GB1077" s="152">
        <v>1.5898752060000001</v>
      </c>
      <c r="GC1077" s="152">
        <v>8.2029233099999992</v>
      </c>
      <c r="GD1077" s="152">
        <v>2.5154650420000002</v>
      </c>
      <c r="GE1077" s="152">
        <v>0.88486081699999997</v>
      </c>
      <c r="GF1077" s="152">
        <v>3.2583615890000002</v>
      </c>
      <c r="GG1077" s="152">
        <v>0.59468485699999996</v>
      </c>
      <c r="GH1077" s="152">
        <v>3.8459865469999999</v>
      </c>
      <c r="GI1077" s="152">
        <v>0.84511170599999996</v>
      </c>
      <c r="GJ1077" s="152">
        <v>2.455305804</v>
      </c>
      <c r="GL1077" s="152">
        <v>2.4799597609999999</v>
      </c>
      <c r="GM1077" s="152">
        <v>0.391560662</v>
      </c>
      <c r="GN1077" s="152">
        <v>1.7990096369999999</v>
      </c>
      <c r="GO1077" s="152">
        <v>7.9033712000000006E-2</v>
      </c>
      <c r="GS1077" s="152">
        <v>2.0796041650000001</v>
      </c>
      <c r="GT1077" s="152">
        <v>0.56044896799999999</v>
      </c>
      <c r="GU1077" s="152">
        <v>0.25712617999999998</v>
      </c>
    </row>
    <row r="1078" spans="1:203">
      <c r="A1078" s="151">
        <v>6687</v>
      </c>
      <c r="B1078" s="152" t="s">
        <v>2859</v>
      </c>
      <c r="C1078" s="152" t="s">
        <v>2877</v>
      </c>
      <c r="D1078" s="152" t="s">
        <v>2878</v>
      </c>
      <c r="E1078" s="152" t="s">
        <v>3089</v>
      </c>
      <c r="F1078" s="152" t="s">
        <v>9524</v>
      </c>
      <c r="H1078" s="151">
        <v>284150</v>
      </c>
      <c r="L1078" s="153" t="s">
        <v>3679</v>
      </c>
      <c r="M1078" s="153" t="s">
        <v>5070</v>
      </c>
      <c r="N1078" s="152" t="s">
        <v>3681</v>
      </c>
      <c r="P1078" s="152">
        <v>19.685233</v>
      </c>
      <c r="Q1078" s="152">
        <v>145.39048299999999</v>
      </c>
      <c r="R1078" s="152" t="s">
        <v>2027</v>
      </c>
      <c r="S1078" s="152" t="s">
        <v>2716</v>
      </c>
      <c r="T1078" s="152">
        <v>52.463999999999999</v>
      </c>
      <c r="U1078" s="152">
        <v>0.76</v>
      </c>
      <c r="V1078" s="152">
        <v>17.946000000000002</v>
      </c>
      <c r="X1078" s="152">
        <v>7.3760000000000003</v>
      </c>
      <c r="AA1078" s="152">
        <v>4.024</v>
      </c>
      <c r="AB1078" s="152">
        <v>0.12</v>
      </c>
      <c r="AC1078" s="152">
        <v>10.468999999999999</v>
      </c>
      <c r="AD1078" s="152">
        <v>1.429</v>
      </c>
      <c r="AE1078" s="152">
        <v>0.57799999999999996</v>
      </c>
      <c r="AF1078" s="152">
        <v>0.124</v>
      </c>
      <c r="AI1078" s="152">
        <v>95.564786010000006</v>
      </c>
      <c r="AJ1078" s="152">
        <v>3.9721324</v>
      </c>
      <c r="AK1078" s="156">
        <f t="shared" si="16"/>
        <v>1.5568271999999999E-2</v>
      </c>
      <c r="AL1078" s="151">
        <v>155.68271999999999</v>
      </c>
      <c r="AM1078" s="151">
        <v>252.25476</v>
      </c>
      <c r="AN1078" s="151">
        <v>1298.3780999999999</v>
      </c>
      <c r="AO1078" s="151">
        <v>1359.2881500000001</v>
      </c>
      <c r="AQ1078" s="152">
        <v>4.8084710230000001</v>
      </c>
      <c r="AR1078" s="152">
        <v>0.32082099200000003</v>
      </c>
      <c r="AS1078" s="152">
        <v>51.68828517</v>
      </c>
      <c r="AU1078" s="151">
        <v>583.78175710000005</v>
      </c>
      <c r="AV1078" s="152">
        <v>4561.6108320000003</v>
      </c>
      <c r="AW1078" s="152">
        <v>32.542894109999999</v>
      </c>
      <c r="AX1078" s="151">
        <v>4331.2921610000003</v>
      </c>
      <c r="AZ1078" s="152">
        <v>24.056618660000002</v>
      </c>
      <c r="BG1078" s="152">
        <v>6.1429540109999996</v>
      </c>
      <c r="BH1078" s="152">
        <v>255.1660187</v>
      </c>
      <c r="BI1078" s="152">
        <v>16.076513089999999</v>
      </c>
      <c r="BJ1078" s="152">
        <v>41.88493476</v>
      </c>
      <c r="BK1078" s="152">
        <v>0.95456839599999999</v>
      </c>
      <c r="BO1078" s="152">
        <v>179.85136080000001</v>
      </c>
      <c r="BP1078" s="152">
        <v>4.6883742430000002</v>
      </c>
      <c r="BQ1078" s="152">
        <v>10.386943179999999</v>
      </c>
      <c r="BR1078" s="152">
        <v>1.582228569</v>
      </c>
      <c r="BS1078" s="152">
        <v>7.7261164649999996</v>
      </c>
      <c r="BT1078" s="152">
        <v>2.313157538</v>
      </c>
      <c r="BU1078" s="152">
        <v>0.80132854099999995</v>
      </c>
      <c r="BV1078" s="152">
        <v>3.553347418</v>
      </c>
      <c r="BX1078" s="152">
        <v>2.7898974949999999</v>
      </c>
      <c r="BZ1078" s="152">
        <v>1.7765853949999999</v>
      </c>
      <c r="CB1078" s="152">
        <v>1.5215513510000001</v>
      </c>
      <c r="CD1078" s="152">
        <v>1.224917381</v>
      </c>
      <c r="DC1078" s="152">
        <v>38.5</v>
      </c>
      <c r="DF1078" s="152">
        <v>17.120666669999999</v>
      </c>
      <c r="DG1078" s="152">
        <v>43.080333330000002</v>
      </c>
      <c r="DJ1078" s="152">
        <v>6.5333332999999993E-2</v>
      </c>
      <c r="DM1078" s="152">
        <v>0.156</v>
      </c>
      <c r="DO1078" s="154">
        <v>81.772497970000003</v>
      </c>
      <c r="ED1078" s="152">
        <v>55.334603170000001</v>
      </c>
      <c r="EE1078" s="152">
        <v>0.725366238</v>
      </c>
      <c r="EF1078" s="152">
        <v>17.669046470000001</v>
      </c>
      <c r="EH1078" s="152">
        <v>8.1042161060000009</v>
      </c>
      <c r="EJ1078" s="152">
        <v>9.0062153590000005</v>
      </c>
      <c r="EK1078" s="152">
        <v>0.16826819200000001</v>
      </c>
      <c r="EL1078" s="152">
        <v>4.0945342269999996</v>
      </c>
      <c r="EM1078" s="152">
        <v>9.4456269830000004</v>
      </c>
      <c r="EO1078" s="152">
        <v>2.3920987980000001</v>
      </c>
      <c r="EP1078" s="152">
        <v>0.65198695699999998</v>
      </c>
      <c r="EQ1078" s="152">
        <v>0.116152584</v>
      </c>
      <c r="ES1078" s="152">
        <v>-0.30698388300000001</v>
      </c>
      <c r="FA1078" s="152">
        <v>8.8281969520000008</v>
      </c>
      <c r="FB1078" s="152">
        <v>0.40464630299999998</v>
      </c>
      <c r="FD1078" s="152">
        <v>34.591392409999997</v>
      </c>
      <c r="FF1078" s="152">
        <v>259.05966100000001</v>
      </c>
      <c r="FG1078" s="152">
        <v>14.920922819999999</v>
      </c>
      <c r="FI1078" s="152">
        <v>28.33270396</v>
      </c>
      <c r="FJ1078" s="152">
        <v>11.698576360000001</v>
      </c>
      <c r="FK1078" s="152">
        <v>107.33812</v>
      </c>
      <c r="FL1078" s="152">
        <v>66.875065289999995</v>
      </c>
      <c r="FM1078" s="152">
        <v>14.8968408</v>
      </c>
      <c r="FP1078" s="152">
        <v>10.316564919999999</v>
      </c>
      <c r="FQ1078" s="152">
        <v>271.0864042</v>
      </c>
      <c r="FR1078" s="152">
        <v>23.886527009999998</v>
      </c>
      <c r="FS1078" s="152">
        <v>61.277420100000001</v>
      </c>
      <c r="FT1078" s="152">
        <v>0.94550864899999998</v>
      </c>
      <c r="FX1078" s="152">
        <v>0.48334864900000002</v>
      </c>
      <c r="FY1078" s="152">
        <v>193.17885799999999</v>
      </c>
      <c r="FZ1078" s="152">
        <v>4.4601858740000004</v>
      </c>
      <c r="GA1078" s="152">
        <v>11.192810010000001</v>
      </c>
      <c r="GB1078" s="152">
        <v>1.5898752060000001</v>
      </c>
      <c r="GC1078" s="152">
        <v>8.2029233099999992</v>
      </c>
      <c r="GD1078" s="152">
        <v>2.5154650420000002</v>
      </c>
      <c r="GE1078" s="152">
        <v>0.88486081699999997</v>
      </c>
      <c r="GF1078" s="152">
        <v>3.2583615890000002</v>
      </c>
      <c r="GG1078" s="152">
        <v>0.59468485699999996</v>
      </c>
      <c r="GH1078" s="152">
        <v>3.8459865469999999</v>
      </c>
      <c r="GI1078" s="152">
        <v>0.84511170599999996</v>
      </c>
      <c r="GJ1078" s="152">
        <v>2.455305804</v>
      </c>
      <c r="GL1078" s="152">
        <v>2.4799597609999999</v>
      </c>
      <c r="GM1078" s="152">
        <v>0.391560662</v>
      </c>
      <c r="GN1078" s="152">
        <v>1.7990096369999999</v>
      </c>
      <c r="GO1078" s="152">
        <v>7.9033712000000006E-2</v>
      </c>
      <c r="GS1078" s="152">
        <v>2.0796041650000001</v>
      </c>
      <c r="GT1078" s="152">
        <v>0.56044896799999999</v>
      </c>
      <c r="GU1078" s="152">
        <v>0.25712617999999998</v>
      </c>
    </row>
    <row r="1079" spans="1:203">
      <c r="A1079" s="151">
        <v>6688</v>
      </c>
      <c r="B1079" s="152" t="s">
        <v>2859</v>
      </c>
      <c r="C1079" s="152" t="s">
        <v>2877</v>
      </c>
      <c r="D1079" s="152" t="s">
        <v>2878</v>
      </c>
      <c r="E1079" s="152" t="s">
        <v>3089</v>
      </c>
      <c r="F1079" s="152" t="s">
        <v>9525</v>
      </c>
      <c r="H1079" s="151">
        <v>284150</v>
      </c>
      <c r="L1079" s="153" t="s">
        <v>3679</v>
      </c>
      <c r="M1079" s="153" t="s">
        <v>5167</v>
      </c>
      <c r="N1079" s="152" t="s">
        <v>3681</v>
      </c>
      <c r="P1079" s="152">
        <v>19.685233</v>
      </c>
      <c r="Q1079" s="152">
        <v>145.39048299999999</v>
      </c>
      <c r="R1079" s="152" t="s">
        <v>2027</v>
      </c>
      <c r="S1079" s="152" t="s">
        <v>2716</v>
      </c>
      <c r="T1079" s="152">
        <v>52.954000000000001</v>
      </c>
      <c r="U1079" s="152">
        <v>0.81799999999999995</v>
      </c>
      <c r="V1079" s="152">
        <v>16.210999999999999</v>
      </c>
      <c r="X1079" s="152">
        <v>9.9139999999999997</v>
      </c>
      <c r="AA1079" s="152">
        <v>4.407</v>
      </c>
      <c r="AB1079" s="152">
        <v>0.18099999999999999</v>
      </c>
      <c r="AC1079" s="152">
        <v>8.73</v>
      </c>
      <c r="AD1079" s="152">
        <v>1.407</v>
      </c>
      <c r="AE1079" s="152">
        <v>0.59399999999999997</v>
      </c>
      <c r="AF1079" s="152">
        <v>0.10100000000000001</v>
      </c>
      <c r="AI1079" s="152">
        <v>95.674164009999998</v>
      </c>
      <c r="AJ1079" s="152">
        <v>3.7580200000000001</v>
      </c>
      <c r="AK1079" s="156">
        <f t="shared" si="16"/>
        <v>1.8394020000000001E-2</v>
      </c>
      <c r="AL1079" s="151">
        <v>183.9402</v>
      </c>
      <c r="AM1079" s="151">
        <v>346.30349999999999</v>
      </c>
      <c r="AN1079" s="151">
        <v>1087.7666999999999</v>
      </c>
      <c r="AO1079" s="151">
        <v>1371.12735</v>
      </c>
      <c r="AQ1079" s="152">
        <v>7.4865443389999999</v>
      </c>
      <c r="AR1079" s="152">
        <v>0.40066262400000002</v>
      </c>
      <c r="AS1079" s="152">
        <v>54.174862179999998</v>
      </c>
      <c r="AU1079" s="151">
        <v>555.69969060000005</v>
      </c>
      <c r="AV1079" s="152">
        <v>4849.357207</v>
      </c>
      <c r="AW1079" s="152">
        <v>30.325720889999999</v>
      </c>
      <c r="AX1079" s="151">
        <v>4527.7090459999999</v>
      </c>
      <c r="AZ1079" s="152">
        <v>25.91694498</v>
      </c>
      <c r="BG1079" s="152">
        <v>8.0836382180000008</v>
      </c>
      <c r="BH1079" s="152">
        <v>250.36567909999999</v>
      </c>
      <c r="BI1079" s="152">
        <v>18.734470640000001</v>
      </c>
      <c r="BJ1079" s="152">
        <v>52.375469520000003</v>
      </c>
      <c r="BK1079" s="152">
        <v>0.94294728800000005</v>
      </c>
      <c r="BO1079" s="152">
        <v>181.1450682</v>
      </c>
      <c r="BP1079" s="152">
        <v>4.6469522469999998</v>
      </c>
      <c r="BQ1079" s="152">
        <v>10.5373421</v>
      </c>
      <c r="BR1079" s="152">
        <v>1.655318442</v>
      </c>
      <c r="BS1079" s="152">
        <v>8.0216875180000002</v>
      </c>
      <c r="BT1079" s="152">
        <v>2.333275467</v>
      </c>
      <c r="BU1079" s="152">
        <v>0.858513368</v>
      </c>
      <c r="BV1079" s="152">
        <v>3.8422401939999999</v>
      </c>
      <c r="BX1079" s="152">
        <v>3.0859154110000002</v>
      </c>
      <c r="BZ1079" s="152">
        <v>2.0515863740000002</v>
      </c>
      <c r="CB1079" s="152">
        <v>2.067326606</v>
      </c>
      <c r="CD1079" s="152">
        <v>1.6344182860000001</v>
      </c>
      <c r="DC1079" s="152">
        <v>37.612333329999998</v>
      </c>
      <c r="DF1079" s="152">
        <v>22.686</v>
      </c>
      <c r="DG1079" s="152">
        <v>38.502666670000004</v>
      </c>
      <c r="DJ1079" s="152">
        <v>7.0999999999999994E-2</v>
      </c>
      <c r="DM1079" s="152">
        <v>0.14000000000000001</v>
      </c>
      <c r="DO1079" s="154">
        <v>75.160835180000007</v>
      </c>
      <c r="ED1079" s="152">
        <v>55.334603170000001</v>
      </c>
      <c r="EE1079" s="152">
        <v>0.725366238</v>
      </c>
      <c r="EF1079" s="152">
        <v>17.669046470000001</v>
      </c>
      <c r="EH1079" s="152">
        <v>8.1042161060000009</v>
      </c>
      <c r="EJ1079" s="152">
        <v>9.0062153590000005</v>
      </c>
      <c r="EK1079" s="152">
        <v>0.16826819200000001</v>
      </c>
      <c r="EL1079" s="152">
        <v>4.0945342269999996</v>
      </c>
      <c r="EM1079" s="152">
        <v>9.4456269830000004</v>
      </c>
      <c r="EO1079" s="152">
        <v>2.3920987980000001</v>
      </c>
      <c r="EP1079" s="152">
        <v>0.65198695699999998</v>
      </c>
      <c r="EQ1079" s="152">
        <v>0.116152584</v>
      </c>
      <c r="ES1079" s="152">
        <v>-0.30698388300000001</v>
      </c>
      <c r="FA1079" s="152">
        <v>8.8281969520000008</v>
      </c>
      <c r="FB1079" s="152">
        <v>0.40464630299999998</v>
      </c>
      <c r="FD1079" s="152">
        <v>34.591392409999997</v>
      </c>
      <c r="FF1079" s="152">
        <v>259.05966100000001</v>
      </c>
      <c r="FG1079" s="152">
        <v>14.920922819999999</v>
      </c>
      <c r="FI1079" s="152">
        <v>28.33270396</v>
      </c>
      <c r="FJ1079" s="152">
        <v>11.698576360000001</v>
      </c>
      <c r="FK1079" s="152">
        <v>107.33812</v>
      </c>
      <c r="FL1079" s="152">
        <v>66.875065289999995</v>
      </c>
      <c r="FM1079" s="152">
        <v>14.8968408</v>
      </c>
      <c r="FP1079" s="152">
        <v>10.316564919999999</v>
      </c>
      <c r="FQ1079" s="152">
        <v>271.0864042</v>
      </c>
      <c r="FR1079" s="152">
        <v>23.886527009999998</v>
      </c>
      <c r="FS1079" s="152">
        <v>61.277420100000001</v>
      </c>
      <c r="FT1079" s="152">
        <v>0.94550864899999998</v>
      </c>
      <c r="FX1079" s="152">
        <v>0.48334864900000002</v>
      </c>
      <c r="FY1079" s="152">
        <v>193.17885799999999</v>
      </c>
      <c r="FZ1079" s="152">
        <v>4.4601858740000004</v>
      </c>
      <c r="GA1079" s="152">
        <v>11.192810010000001</v>
      </c>
      <c r="GB1079" s="152">
        <v>1.5898752060000001</v>
      </c>
      <c r="GC1079" s="152">
        <v>8.2029233099999992</v>
      </c>
      <c r="GD1079" s="152">
        <v>2.5154650420000002</v>
      </c>
      <c r="GE1079" s="152">
        <v>0.88486081699999997</v>
      </c>
      <c r="GF1079" s="152">
        <v>3.2583615890000002</v>
      </c>
      <c r="GG1079" s="152">
        <v>0.59468485699999996</v>
      </c>
      <c r="GH1079" s="152">
        <v>3.8459865469999999</v>
      </c>
      <c r="GI1079" s="152">
        <v>0.84511170599999996</v>
      </c>
      <c r="GJ1079" s="152">
        <v>2.455305804</v>
      </c>
      <c r="GL1079" s="152">
        <v>2.4799597609999999</v>
      </c>
      <c r="GM1079" s="152">
        <v>0.391560662</v>
      </c>
      <c r="GN1079" s="152">
        <v>1.7990096369999999</v>
      </c>
      <c r="GO1079" s="152">
        <v>7.9033712000000006E-2</v>
      </c>
      <c r="GS1079" s="152">
        <v>2.0796041650000001</v>
      </c>
      <c r="GT1079" s="152">
        <v>0.56044896799999999</v>
      </c>
      <c r="GU1079" s="152">
        <v>0.25712617999999998</v>
      </c>
    </row>
    <row r="1080" spans="1:203">
      <c r="A1080" s="151">
        <v>6689</v>
      </c>
      <c r="B1080" s="152" t="s">
        <v>2859</v>
      </c>
      <c r="C1080" s="152" t="s">
        <v>2877</v>
      </c>
      <c r="D1080" s="152" t="s">
        <v>2878</v>
      </c>
      <c r="E1080" s="152" t="s">
        <v>3089</v>
      </c>
      <c r="F1080" s="152" t="s">
        <v>9526</v>
      </c>
      <c r="H1080" s="151">
        <v>284150</v>
      </c>
      <c r="L1080" s="153" t="s">
        <v>3679</v>
      </c>
      <c r="M1080" s="153" t="s">
        <v>5207</v>
      </c>
      <c r="N1080" s="152" t="s">
        <v>3681</v>
      </c>
      <c r="P1080" s="152">
        <v>19.685233</v>
      </c>
      <c r="Q1080" s="152">
        <v>145.39048299999999</v>
      </c>
      <c r="R1080" s="152" t="s">
        <v>2027</v>
      </c>
      <c r="S1080" s="152" t="s">
        <v>2716</v>
      </c>
      <c r="T1080" s="152">
        <v>53.143000000000001</v>
      </c>
      <c r="U1080" s="152">
        <v>0.85599999999999998</v>
      </c>
      <c r="V1080" s="152">
        <v>16.260999999999999</v>
      </c>
      <c r="X1080" s="152">
        <v>9.5920000000000005</v>
      </c>
      <c r="AA1080" s="152">
        <v>4.0949999999999998</v>
      </c>
      <c r="AB1080" s="152">
        <v>0.16400000000000001</v>
      </c>
      <c r="AC1080" s="152">
        <v>8.8070000000000004</v>
      </c>
      <c r="AD1080" s="152">
        <v>1.3109999999999999</v>
      </c>
      <c r="AE1080" s="152">
        <v>0.63</v>
      </c>
      <c r="AF1080" s="152">
        <v>0.104</v>
      </c>
      <c r="AI1080" s="152">
        <v>95.327025140000003</v>
      </c>
      <c r="AJ1080" s="152">
        <v>4.0936485759999997</v>
      </c>
      <c r="AK1080" s="156">
        <f t="shared" si="16"/>
        <v>5.6547738909999999E-2</v>
      </c>
      <c r="AL1080" s="151">
        <v>565.47738909999998</v>
      </c>
      <c r="AM1080" s="151">
        <v>358.69752</v>
      </c>
      <c r="AN1080" s="151">
        <v>1325.4399000000001</v>
      </c>
      <c r="AO1080" s="151">
        <v>1411.8245999999999</v>
      </c>
      <c r="AQ1080" s="152">
        <v>7.2958646329999999</v>
      </c>
      <c r="AR1080" s="152">
        <v>0.43142316400000003</v>
      </c>
      <c r="AS1080" s="152">
        <v>55.663593319999997</v>
      </c>
      <c r="AU1080" s="151">
        <v>556.11664780000001</v>
      </c>
      <c r="AV1080" s="152">
        <v>5123.9163049999997</v>
      </c>
      <c r="AW1080" s="152">
        <v>29.975513209999999</v>
      </c>
      <c r="AX1080" s="151">
        <v>4638.8818730000003</v>
      </c>
      <c r="AZ1080" s="152">
        <v>23.630131219999999</v>
      </c>
      <c r="BG1080" s="152">
        <v>7.8067553409999997</v>
      </c>
      <c r="BH1080" s="152">
        <v>250.3331565</v>
      </c>
      <c r="BI1080" s="152">
        <v>18.773639859999999</v>
      </c>
      <c r="BJ1080" s="152">
        <v>52.578130780000002</v>
      </c>
      <c r="BK1080" s="152">
        <v>1.0400715810000001</v>
      </c>
      <c r="BO1080" s="152">
        <v>187.39889790000001</v>
      </c>
      <c r="BP1080" s="152">
        <v>4.7182712440000003</v>
      </c>
      <c r="BQ1080" s="152">
        <v>10.451883540000001</v>
      </c>
      <c r="BR1080" s="152">
        <v>1.6182735319999999</v>
      </c>
      <c r="BS1080" s="152">
        <v>8.0118070350000004</v>
      </c>
      <c r="BT1080" s="152">
        <v>2.5936534459999998</v>
      </c>
      <c r="BU1080" s="152">
        <v>0.564410886</v>
      </c>
      <c r="BV1080" s="152">
        <v>3.7622635039999999</v>
      </c>
      <c r="BX1080" s="152">
        <v>2.9326935629999999</v>
      </c>
      <c r="BZ1080" s="152">
        <v>2.3996293209999999</v>
      </c>
      <c r="CB1080" s="152">
        <v>2.0224229600000001</v>
      </c>
      <c r="CD1080" s="152">
        <v>1.73998824</v>
      </c>
      <c r="DC1080" s="152">
        <v>37.950666669999997</v>
      </c>
      <c r="DF1080" s="152">
        <v>22.588000000000001</v>
      </c>
      <c r="DG1080" s="152">
        <v>38.97366667</v>
      </c>
      <c r="DJ1080" s="152">
        <v>7.7333333000000004E-2</v>
      </c>
      <c r="DM1080" s="152">
        <v>0.135333333</v>
      </c>
      <c r="DO1080" s="154">
        <v>75.467374570000004</v>
      </c>
      <c r="ED1080" s="152">
        <v>55.334603170000001</v>
      </c>
      <c r="EE1080" s="152">
        <v>0.725366238</v>
      </c>
      <c r="EF1080" s="152">
        <v>17.669046470000001</v>
      </c>
      <c r="EH1080" s="152">
        <v>8.1042161060000009</v>
      </c>
      <c r="EJ1080" s="152">
        <v>9.0062153590000005</v>
      </c>
      <c r="EK1080" s="152">
        <v>0.16826819200000001</v>
      </c>
      <c r="EL1080" s="152">
        <v>4.0945342269999996</v>
      </c>
      <c r="EM1080" s="152">
        <v>9.4456269830000004</v>
      </c>
      <c r="EO1080" s="152">
        <v>2.3920987980000001</v>
      </c>
      <c r="EP1080" s="152">
        <v>0.65198695699999998</v>
      </c>
      <c r="EQ1080" s="152">
        <v>0.116152584</v>
      </c>
      <c r="ES1080" s="152">
        <v>-0.30698388300000001</v>
      </c>
      <c r="FA1080" s="152">
        <v>8.8281969520000008</v>
      </c>
      <c r="FB1080" s="152">
        <v>0.40464630299999998</v>
      </c>
      <c r="FD1080" s="152">
        <v>34.591392409999997</v>
      </c>
      <c r="FF1080" s="152">
        <v>259.05966100000001</v>
      </c>
      <c r="FG1080" s="152">
        <v>14.920922819999999</v>
      </c>
      <c r="FI1080" s="152">
        <v>28.33270396</v>
      </c>
      <c r="FJ1080" s="152">
        <v>11.698576360000001</v>
      </c>
      <c r="FK1080" s="152">
        <v>107.33812</v>
      </c>
      <c r="FL1080" s="152">
        <v>66.875065289999995</v>
      </c>
      <c r="FM1080" s="152">
        <v>14.8968408</v>
      </c>
      <c r="FP1080" s="152">
        <v>10.316564919999999</v>
      </c>
      <c r="FQ1080" s="152">
        <v>271.0864042</v>
      </c>
      <c r="FR1080" s="152">
        <v>23.886527009999998</v>
      </c>
      <c r="FS1080" s="152">
        <v>61.277420100000001</v>
      </c>
      <c r="FT1080" s="152">
        <v>0.94550864899999998</v>
      </c>
      <c r="FX1080" s="152">
        <v>0.48334864900000002</v>
      </c>
      <c r="FY1080" s="152">
        <v>193.17885799999999</v>
      </c>
      <c r="FZ1080" s="152">
        <v>4.4601858740000004</v>
      </c>
      <c r="GA1080" s="152">
        <v>11.192810010000001</v>
      </c>
      <c r="GB1080" s="152">
        <v>1.5898752060000001</v>
      </c>
      <c r="GC1080" s="152">
        <v>8.2029233099999992</v>
      </c>
      <c r="GD1080" s="152">
        <v>2.5154650420000002</v>
      </c>
      <c r="GE1080" s="152">
        <v>0.88486081699999997</v>
      </c>
      <c r="GF1080" s="152">
        <v>3.2583615890000002</v>
      </c>
      <c r="GG1080" s="152">
        <v>0.59468485699999996</v>
      </c>
      <c r="GH1080" s="152">
        <v>3.8459865469999999</v>
      </c>
      <c r="GI1080" s="152">
        <v>0.84511170599999996</v>
      </c>
      <c r="GJ1080" s="152">
        <v>2.455305804</v>
      </c>
      <c r="GL1080" s="152">
        <v>2.4799597609999999</v>
      </c>
      <c r="GM1080" s="152">
        <v>0.391560662</v>
      </c>
      <c r="GN1080" s="152">
        <v>1.7990096369999999</v>
      </c>
      <c r="GO1080" s="152">
        <v>7.9033712000000006E-2</v>
      </c>
      <c r="GS1080" s="152">
        <v>2.0796041650000001</v>
      </c>
      <c r="GT1080" s="152">
        <v>0.56044896799999999</v>
      </c>
      <c r="GU1080" s="152">
        <v>0.25712617999999998</v>
      </c>
    </row>
    <row r="1081" spans="1:203">
      <c r="A1081" s="151">
        <v>6690</v>
      </c>
      <c r="B1081" s="152" t="s">
        <v>2859</v>
      </c>
      <c r="C1081" s="152" t="s">
        <v>2877</v>
      </c>
      <c r="D1081" s="152" t="s">
        <v>2878</v>
      </c>
      <c r="E1081" s="152" t="s">
        <v>3089</v>
      </c>
      <c r="F1081" s="152" t="s">
        <v>9527</v>
      </c>
      <c r="H1081" s="151">
        <v>284150</v>
      </c>
      <c r="L1081" s="153" t="s">
        <v>3679</v>
      </c>
      <c r="M1081" s="153" t="s">
        <v>5259</v>
      </c>
      <c r="N1081" s="152" t="s">
        <v>3681</v>
      </c>
      <c r="P1081" s="152">
        <v>19.685233</v>
      </c>
      <c r="Q1081" s="152">
        <v>145.39048299999999</v>
      </c>
      <c r="R1081" s="152" t="s">
        <v>2027</v>
      </c>
      <c r="S1081" s="152" t="s">
        <v>2716</v>
      </c>
      <c r="T1081" s="152">
        <v>53.521000000000001</v>
      </c>
      <c r="U1081" s="152">
        <v>0.77800000000000002</v>
      </c>
      <c r="V1081" s="152">
        <v>16.22</v>
      </c>
      <c r="X1081" s="152">
        <v>9.6620000000000008</v>
      </c>
      <c r="AA1081" s="152">
        <v>4.024</v>
      </c>
      <c r="AB1081" s="152">
        <v>0.16300000000000001</v>
      </c>
      <c r="AC1081" s="152">
        <v>8.8719999999999999</v>
      </c>
      <c r="AD1081" s="152">
        <v>1.222</v>
      </c>
      <c r="AE1081" s="152">
        <v>0.61599999999999999</v>
      </c>
      <c r="AF1081" s="152">
        <v>0.14499999999999999</v>
      </c>
      <c r="AI1081" s="152">
        <v>95.586739489999999</v>
      </c>
      <c r="AJ1081" s="152">
        <v>4.0405470890000004</v>
      </c>
      <c r="AK1081" s="156">
        <f t="shared" si="16"/>
        <v>4.5680178410000001E-2</v>
      </c>
      <c r="AL1081" s="151">
        <v>456.80178410000002</v>
      </c>
      <c r="AM1081" s="151">
        <v>358.69752</v>
      </c>
      <c r="AN1081" s="151">
        <v>1081.8837000000001</v>
      </c>
      <c r="AO1081" s="151">
        <v>1388.1461999999999</v>
      </c>
      <c r="AQ1081" s="152">
        <v>7.4983233909999996</v>
      </c>
      <c r="AR1081" s="152">
        <v>0.40028646800000001</v>
      </c>
      <c r="AS1081" s="152">
        <v>54.03201404</v>
      </c>
      <c r="AU1081" s="151">
        <v>546.000224</v>
      </c>
      <c r="AV1081" s="152">
        <v>4823.2463989999997</v>
      </c>
      <c r="AW1081" s="152">
        <v>30.086587550000001</v>
      </c>
      <c r="AX1081" s="151">
        <v>4575.0152189999999</v>
      </c>
      <c r="AZ1081" s="152">
        <v>24.783843749999999</v>
      </c>
      <c r="BG1081" s="152">
        <v>7.3784933519999996</v>
      </c>
      <c r="BH1081" s="152">
        <v>249.5565162</v>
      </c>
      <c r="BI1081" s="152">
        <v>18.97648336</v>
      </c>
      <c r="BJ1081" s="152">
        <v>51.859366899999998</v>
      </c>
      <c r="BK1081" s="152">
        <v>0.88704271400000001</v>
      </c>
      <c r="BO1081" s="152">
        <v>183.55409599999999</v>
      </c>
      <c r="BP1081" s="152">
        <v>4.7859482130000002</v>
      </c>
      <c r="BQ1081" s="152">
        <v>10.46341</v>
      </c>
      <c r="BR1081" s="152">
        <v>1.600243238</v>
      </c>
      <c r="BS1081" s="152">
        <v>8.0143976489999993</v>
      </c>
      <c r="BT1081" s="152">
        <v>2.3530083639999999</v>
      </c>
      <c r="BU1081" s="152">
        <v>0.75646000000000002</v>
      </c>
      <c r="BV1081" s="152">
        <v>3.7466148640000001</v>
      </c>
      <c r="BX1081" s="152">
        <v>3.1108995500000001</v>
      </c>
      <c r="BZ1081" s="152">
        <v>2.197940891</v>
      </c>
      <c r="CB1081" s="152">
        <v>1.9214628359999999</v>
      </c>
      <c r="CD1081" s="152">
        <v>1.7136245329999999</v>
      </c>
      <c r="DC1081" s="152">
        <v>37.950666669999997</v>
      </c>
      <c r="DF1081" s="152">
        <v>22.588000000000001</v>
      </c>
      <c r="DG1081" s="152">
        <v>38.97366667</v>
      </c>
      <c r="DJ1081" s="152">
        <v>7.7333333000000004E-2</v>
      </c>
      <c r="DM1081" s="152">
        <v>0.135333333</v>
      </c>
      <c r="DO1081" s="154">
        <v>75.467374570000004</v>
      </c>
      <c r="ED1081" s="152">
        <v>55.334603170000001</v>
      </c>
      <c r="EE1081" s="152">
        <v>0.725366238</v>
      </c>
      <c r="EF1081" s="152">
        <v>17.669046470000001</v>
      </c>
      <c r="EH1081" s="152">
        <v>8.1042161060000009</v>
      </c>
      <c r="EJ1081" s="152">
        <v>9.0062153590000005</v>
      </c>
      <c r="EK1081" s="152">
        <v>0.16826819200000001</v>
      </c>
      <c r="EL1081" s="152">
        <v>4.0945342269999996</v>
      </c>
      <c r="EM1081" s="152">
        <v>9.4456269830000004</v>
      </c>
      <c r="EO1081" s="152">
        <v>2.3920987980000001</v>
      </c>
      <c r="EP1081" s="152">
        <v>0.65198695699999998</v>
      </c>
      <c r="EQ1081" s="152">
        <v>0.116152584</v>
      </c>
      <c r="ES1081" s="152">
        <v>-0.30698388300000001</v>
      </c>
      <c r="FA1081" s="152">
        <v>8.8281969520000008</v>
      </c>
      <c r="FB1081" s="152">
        <v>0.40464630299999998</v>
      </c>
      <c r="FD1081" s="152">
        <v>34.591392409999997</v>
      </c>
      <c r="FF1081" s="152">
        <v>259.05966100000001</v>
      </c>
      <c r="FG1081" s="152">
        <v>14.920922819999999</v>
      </c>
      <c r="FI1081" s="152">
        <v>28.33270396</v>
      </c>
      <c r="FJ1081" s="152">
        <v>11.698576360000001</v>
      </c>
      <c r="FK1081" s="152">
        <v>107.33812</v>
      </c>
      <c r="FL1081" s="152">
        <v>66.875065289999995</v>
      </c>
      <c r="FM1081" s="152">
        <v>14.8968408</v>
      </c>
      <c r="FP1081" s="152">
        <v>10.316564919999999</v>
      </c>
      <c r="FQ1081" s="152">
        <v>271.0864042</v>
      </c>
      <c r="FR1081" s="152">
        <v>23.886527009999998</v>
      </c>
      <c r="FS1081" s="152">
        <v>61.277420100000001</v>
      </c>
      <c r="FT1081" s="152">
        <v>0.94550864899999998</v>
      </c>
      <c r="FX1081" s="152">
        <v>0.48334864900000002</v>
      </c>
      <c r="FY1081" s="152">
        <v>193.17885799999999</v>
      </c>
      <c r="FZ1081" s="152">
        <v>4.4601858740000004</v>
      </c>
      <c r="GA1081" s="152">
        <v>11.192810010000001</v>
      </c>
      <c r="GB1081" s="152">
        <v>1.5898752060000001</v>
      </c>
      <c r="GC1081" s="152">
        <v>8.2029233099999992</v>
      </c>
      <c r="GD1081" s="152">
        <v>2.5154650420000002</v>
      </c>
      <c r="GE1081" s="152">
        <v>0.88486081699999997</v>
      </c>
      <c r="GF1081" s="152">
        <v>3.2583615890000002</v>
      </c>
      <c r="GG1081" s="152">
        <v>0.59468485699999996</v>
      </c>
      <c r="GH1081" s="152">
        <v>3.8459865469999999</v>
      </c>
      <c r="GI1081" s="152">
        <v>0.84511170599999996</v>
      </c>
      <c r="GJ1081" s="152">
        <v>2.455305804</v>
      </c>
      <c r="GL1081" s="152">
        <v>2.4799597609999999</v>
      </c>
      <c r="GM1081" s="152">
        <v>0.391560662</v>
      </c>
      <c r="GN1081" s="152">
        <v>1.7990096369999999</v>
      </c>
      <c r="GO1081" s="152">
        <v>7.9033712000000006E-2</v>
      </c>
      <c r="GS1081" s="152">
        <v>2.0796041650000001</v>
      </c>
      <c r="GT1081" s="152">
        <v>0.56044896799999999</v>
      </c>
      <c r="GU1081" s="152">
        <v>0.25712617999999998</v>
      </c>
    </row>
    <row r="1082" spans="1:203">
      <c r="A1082" s="151">
        <v>6691</v>
      </c>
      <c r="B1082" s="152" t="s">
        <v>2859</v>
      </c>
      <c r="C1082" s="152" t="s">
        <v>2877</v>
      </c>
      <c r="D1082" s="152" t="s">
        <v>2878</v>
      </c>
      <c r="E1082" s="152" t="s">
        <v>3089</v>
      </c>
      <c r="F1082" s="152" t="s">
        <v>9528</v>
      </c>
      <c r="H1082" s="151">
        <v>284150</v>
      </c>
      <c r="L1082" s="153" t="s">
        <v>3679</v>
      </c>
      <c r="M1082" s="153" t="s">
        <v>5240</v>
      </c>
      <c r="N1082" s="152" t="s">
        <v>3681</v>
      </c>
      <c r="P1082" s="152">
        <v>19.685233</v>
      </c>
      <c r="Q1082" s="152">
        <v>145.39048299999999</v>
      </c>
      <c r="R1082" s="152" t="s">
        <v>2027</v>
      </c>
      <c r="S1082" s="152" t="s">
        <v>2716</v>
      </c>
      <c r="T1082" s="152">
        <v>53.32</v>
      </c>
      <c r="U1082" s="152">
        <v>0.83699999999999997</v>
      </c>
      <c r="V1082" s="152">
        <v>16.611000000000001</v>
      </c>
      <c r="X1082" s="152">
        <v>9.3000000000000007</v>
      </c>
      <c r="AA1082" s="152">
        <v>3.9750000000000001</v>
      </c>
      <c r="AB1082" s="152">
        <v>0.16400000000000001</v>
      </c>
      <c r="AC1082" s="152">
        <v>8.9269999999999996</v>
      </c>
      <c r="AD1082" s="152">
        <v>1.302</v>
      </c>
      <c r="AE1082" s="152">
        <v>0.61799999999999999</v>
      </c>
      <c r="AF1082" s="152">
        <v>0.10299999999999999</v>
      </c>
      <c r="AI1082" s="152">
        <v>95.509272120000006</v>
      </c>
      <c r="AJ1082" s="152">
        <v>4.0810602859999996</v>
      </c>
      <c r="AK1082" s="156">
        <f t="shared" si="16"/>
        <v>3.2041671039999997E-2</v>
      </c>
      <c r="AL1082" s="151">
        <v>320.4167104</v>
      </c>
      <c r="AM1082" s="151">
        <v>367.44623999999999</v>
      </c>
      <c r="AN1082" s="151">
        <v>1235.43</v>
      </c>
      <c r="AO1082" s="151">
        <v>1448.8221000000001</v>
      </c>
      <c r="AQ1082" s="152">
        <v>4.9930211939999998</v>
      </c>
      <c r="AR1082" s="152">
        <v>0.30425237599999999</v>
      </c>
      <c r="AS1082" s="152">
        <v>24.340842240000001</v>
      </c>
      <c r="AU1082" s="151">
        <v>525.2558176</v>
      </c>
      <c r="AV1082" s="152">
        <v>4527.2619000000004</v>
      </c>
      <c r="AW1082" s="152">
        <v>29.684587279999999</v>
      </c>
      <c r="AX1082" s="151">
        <v>4220.9548670000004</v>
      </c>
      <c r="AZ1082" s="152">
        <v>21.438766439999998</v>
      </c>
      <c r="BG1082" s="152">
        <v>5.7827359810000001</v>
      </c>
      <c r="BH1082" s="152">
        <v>206.76046299999999</v>
      </c>
      <c r="BI1082" s="152">
        <v>16.979290349999999</v>
      </c>
      <c r="BJ1082" s="152">
        <v>16.947325230000001</v>
      </c>
      <c r="BK1082" s="152">
        <v>0.80998463200000004</v>
      </c>
      <c r="BO1082" s="152">
        <v>141.90251459999999</v>
      </c>
      <c r="BP1082" s="152">
        <v>3.6624459429999998</v>
      </c>
      <c r="BQ1082" s="152">
        <v>8.4507717259999993</v>
      </c>
      <c r="BS1082" s="152">
        <v>6.0732136399999996</v>
      </c>
      <c r="BT1082" s="152">
        <v>1.662840592</v>
      </c>
      <c r="BU1082" s="152">
        <v>2.6228403899999999</v>
      </c>
      <c r="BV1082" s="152">
        <v>2.0247508490000001</v>
      </c>
      <c r="BX1082" s="152">
        <v>2.2967570180000001</v>
      </c>
      <c r="BZ1082" s="152">
        <v>1.766315259</v>
      </c>
      <c r="CB1082" s="152">
        <v>1.4211363349999999</v>
      </c>
      <c r="CD1082" s="152">
        <v>1.181500606</v>
      </c>
      <c r="CH1082" s="152">
        <v>3.0542619900000001</v>
      </c>
      <c r="CJ1082" s="152">
        <v>0.35163664700000002</v>
      </c>
      <c r="CK1082" s="152">
        <v>1</v>
      </c>
      <c r="DC1082" s="152">
        <v>38.172666669999998</v>
      </c>
      <c r="DF1082" s="152">
        <v>22.120666669999999</v>
      </c>
      <c r="DG1082" s="152">
        <v>39.186</v>
      </c>
      <c r="DJ1082" s="152">
        <v>7.0666667000000002E-2</v>
      </c>
      <c r="DM1082" s="152">
        <v>0.14599999999999999</v>
      </c>
      <c r="DO1082" s="154">
        <v>75.951755980000002</v>
      </c>
      <c r="ED1082" s="152">
        <v>55.334603170000001</v>
      </c>
      <c r="EE1082" s="152">
        <v>0.725366238</v>
      </c>
      <c r="EF1082" s="152">
        <v>17.669046470000001</v>
      </c>
      <c r="EH1082" s="152">
        <v>8.1042161060000009</v>
      </c>
      <c r="EJ1082" s="152">
        <v>9.0062153590000005</v>
      </c>
      <c r="EK1082" s="152">
        <v>0.16826819200000001</v>
      </c>
      <c r="EL1082" s="152">
        <v>4.0945342269999996</v>
      </c>
      <c r="EM1082" s="152">
        <v>9.4456269830000004</v>
      </c>
      <c r="EO1082" s="152">
        <v>2.3920987980000001</v>
      </c>
      <c r="EP1082" s="152">
        <v>0.65198695699999998</v>
      </c>
      <c r="EQ1082" s="152">
        <v>0.116152584</v>
      </c>
      <c r="ES1082" s="152">
        <v>-0.30698388300000001</v>
      </c>
      <c r="FA1082" s="152">
        <v>8.8281969520000008</v>
      </c>
      <c r="FB1082" s="152">
        <v>0.40464630299999998</v>
      </c>
      <c r="FD1082" s="152">
        <v>34.591392409999997</v>
      </c>
      <c r="FF1082" s="152">
        <v>259.05966100000001</v>
      </c>
      <c r="FG1082" s="152">
        <v>14.920922819999999</v>
      </c>
      <c r="FI1082" s="152">
        <v>28.33270396</v>
      </c>
      <c r="FJ1082" s="152">
        <v>11.698576360000001</v>
      </c>
      <c r="FK1082" s="152">
        <v>107.33812</v>
      </c>
      <c r="FL1082" s="152">
        <v>66.875065289999995</v>
      </c>
      <c r="FM1082" s="152">
        <v>14.8968408</v>
      </c>
      <c r="FP1082" s="152">
        <v>10.316564919999999</v>
      </c>
      <c r="FQ1082" s="152">
        <v>271.0864042</v>
      </c>
      <c r="FR1082" s="152">
        <v>23.886527009999998</v>
      </c>
      <c r="FS1082" s="152">
        <v>61.277420100000001</v>
      </c>
      <c r="FT1082" s="152">
        <v>0.94550864899999998</v>
      </c>
      <c r="FX1082" s="152">
        <v>0.48334864900000002</v>
      </c>
      <c r="FY1082" s="152">
        <v>193.17885799999999</v>
      </c>
      <c r="FZ1082" s="152">
        <v>4.4601858740000004</v>
      </c>
      <c r="GA1082" s="152">
        <v>11.192810010000001</v>
      </c>
      <c r="GB1082" s="152">
        <v>1.5898752060000001</v>
      </c>
      <c r="GC1082" s="152">
        <v>8.2029233099999992</v>
      </c>
      <c r="GD1082" s="152">
        <v>2.5154650420000002</v>
      </c>
      <c r="GE1082" s="152">
        <v>0.88486081699999997</v>
      </c>
      <c r="GF1082" s="152">
        <v>3.2583615890000002</v>
      </c>
      <c r="GG1082" s="152">
        <v>0.59468485699999996</v>
      </c>
      <c r="GH1082" s="152">
        <v>3.8459865469999999</v>
      </c>
      <c r="GI1082" s="152">
        <v>0.84511170599999996</v>
      </c>
      <c r="GJ1082" s="152">
        <v>2.455305804</v>
      </c>
      <c r="GL1082" s="152">
        <v>2.4799597609999999</v>
      </c>
      <c r="GM1082" s="152">
        <v>0.391560662</v>
      </c>
      <c r="GN1082" s="152">
        <v>1.7990096369999999</v>
      </c>
      <c r="GO1082" s="152">
        <v>7.9033712000000006E-2</v>
      </c>
      <c r="GS1082" s="152">
        <v>2.0796041650000001</v>
      </c>
      <c r="GT1082" s="152">
        <v>0.56044896799999999</v>
      </c>
      <c r="GU1082" s="152">
        <v>0.25712617999999998</v>
      </c>
    </row>
    <row r="1083" spans="1:203">
      <c r="A1083" s="151">
        <v>6692</v>
      </c>
      <c r="B1083" s="152" t="s">
        <v>2859</v>
      </c>
      <c r="C1083" s="152" t="s">
        <v>2877</v>
      </c>
      <c r="D1083" s="152" t="s">
        <v>2878</v>
      </c>
      <c r="E1083" s="152" t="s">
        <v>3053</v>
      </c>
      <c r="F1083" s="152" t="s">
        <v>9529</v>
      </c>
      <c r="H1083" s="151">
        <v>284160</v>
      </c>
      <c r="L1083" s="153" t="s">
        <v>3054</v>
      </c>
      <c r="M1083" s="153" t="s">
        <v>3807</v>
      </c>
      <c r="P1083" s="152">
        <v>18.796722219999999</v>
      </c>
      <c r="Q1083" s="152">
        <v>145.6945556</v>
      </c>
      <c r="R1083" s="152" t="s">
        <v>2027</v>
      </c>
      <c r="S1083" s="152" t="s">
        <v>2716</v>
      </c>
      <c r="T1083" s="152">
        <v>48.363</v>
      </c>
      <c r="U1083" s="152">
        <v>0.77200000000000002</v>
      </c>
      <c r="V1083" s="152">
        <v>17.305</v>
      </c>
      <c r="X1083" s="152">
        <v>8.2270000000000003</v>
      </c>
      <c r="AA1083" s="152">
        <v>3.097</v>
      </c>
      <c r="AB1083" s="152">
        <v>0.192</v>
      </c>
      <c r="AC1083" s="152">
        <v>12.406000000000001</v>
      </c>
      <c r="AD1083" s="152">
        <v>2.4319999999999999</v>
      </c>
      <c r="AE1083" s="152">
        <v>0.61399999999999999</v>
      </c>
      <c r="AF1083" s="152">
        <v>0.14599999999999999</v>
      </c>
      <c r="AI1083" s="152">
        <v>93.859697370000006</v>
      </c>
      <c r="AJ1083" s="152">
        <v>3.9553481000000001</v>
      </c>
      <c r="AK1083" s="156">
        <f t="shared" si="16"/>
        <v>6.6101535000000005E-4</v>
      </c>
      <c r="AL1083" s="151">
        <v>6.6101535</v>
      </c>
      <c r="AM1083" s="151">
        <v>362.16244999999998</v>
      </c>
      <c r="AN1083" s="151">
        <v>890.58875999999998</v>
      </c>
      <c r="AO1083" s="151">
        <v>768.54441180000003</v>
      </c>
      <c r="AQ1083" s="152">
        <v>4.5080195549999997</v>
      </c>
      <c r="AR1083" s="152">
        <v>0.383495963</v>
      </c>
      <c r="AS1083" s="152">
        <v>17.790341959999999</v>
      </c>
      <c r="AU1083" s="151">
        <v>728.67592000000002</v>
      </c>
      <c r="AV1083" s="152">
        <v>4308.8150699999997</v>
      </c>
      <c r="AW1083" s="152">
        <v>49.200461859999997</v>
      </c>
      <c r="AX1083" s="151">
        <v>4679.1737199999998</v>
      </c>
      <c r="AZ1083" s="152">
        <v>29.097750919999999</v>
      </c>
      <c r="BG1083" s="152">
        <v>6.0662232710000001</v>
      </c>
      <c r="BH1083" s="152">
        <v>296.95271000000002</v>
      </c>
      <c r="BI1083" s="152">
        <v>15.6026434</v>
      </c>
      <c r="BJ1083" s="152">
        <v>58.833147619999998</v>
      </c>
      <c r="BK1083" s="152">
        <v>0.78887038099999995</v>
      </c>
      <c r="BO1083" s="152">
        <v>96.736779249999998</v>
      </c>
      <c r="BP1083" s="152">
        <v>4.9333168499999998</v>
      </c>
      <c r="BQ1083" s="152">
        <v>9.9779924639999997</v>
      </c>
      <c r="BS1083" s="152">
        <v>8.0789581479999999</v>
      </c>
      <c r="BT1083" s="152">
        <v>2.2253445620000001</v>
      </c>
      <c r="BU1083" s="152">
        <v>1.027198018</v>
      </c>
      <c r="BV1083" s="152">
        <v>2.582477828</v>
      </c>
      <c r="BX1083" s="152">
        <v>2.7701647380000001</v>
      </c>
      <c r="BZ1083" s="152">
        <v>1.763849539</v>
      </c>
      <c r="CB1083" s="152">
        <v>1.496385289</v>
      </c>
      <c r="CD1083" s="152">
        <v>1.5920005239999999</v>
      </c>
      <c r="CH1083" s="152">
        <v>6.1755542710000002</v>
      </c>
      <c r="CJ1083" s="152">
        <v>0.45422622200000001</v>
      </c>
      <c r="CK1083" s="152">
        <v>0.19381915699999999</v>
      </c>
      <c r="DC1083" s="152">
        <v>39.441000000000003</v>
      </c>
      <c r="DF1083" s="152">
        <v>18.152999999999999</v>
      </c>
      <c r="DG1083" s="152">
        <v>42.902000000000001</v>
      </c>
      <c r="DJ1083" s="152">
        <v>3.5999999999999997E-2</v>
      </c>
      <c r="DM1083" s="152">
        <v>0.23699999999999999</v>
      </c>
      <c r="DO1083" s="154">
        <v>80.819308039999996</v>
      </c>
      <c r="ED1083" s="152">
        <v>54.117787149999998</v>
      </c>
      <c r="EE1083" s="152">
        <v>0.82400209700000004</v>
      </c>
      <c r="EF1083" s="152">
        <v>16.667899330000001</v>
      </c>
      <c r="EH1083" s="152">
        <v>9.6351070819999993</v>
      </c>
      <c r="EJ1083" s="152">
        <v>10.707494499999999</v>
      </c>
      <c r="EK1083" s="152">
        <v>0.22912054900000001</v>
      </c>
      <c r="EL1083" s="152">
        <v>3.2979679669999999</v>
      </c>
      <c r="EM1083" s="152">
        <v>8.1091557030000008</v>
      </c>
      <c r="EO1083" s="152">
        <v>3.4425923429999998</v>
      </c>
      <c r="EP1083" s="152">
        <v>1.379223796</v>
      </c>
      <c r="EQ1083" s="152">
        <v>0.27877365500000001</v>
      </c>
      <c r="ES1083" s="152">
        <v>-0.52334943599999995</v>
      </c>
    </row>
    <row r="1084" spans="1:203">
      <c r="A1084" s="151">
        <v>6693</v>
      </c>
      <c r="B1084" s="152" t="s">
        <v>2859</v>
      </c>
      <c r="C1084" s="152" t="s">
        <v>2877</v>
      </c>
      <c r="D1084" s="152" t="s">
        <v>2878</v>
      </c>
      <c r="E1084" s="152" t="s">
        <v>3053</v>
      </c>
      <c r="F1084" s="152" t="s">
        <v>9530</v>
      </c>
      <c r="H1084" s="151">
        <v>284160</v>
      </c>
      <c r="L1084" s="153" t="s">
        <v>3054</v>
      </c>
      <c r="M1084" s="153" t="s">
        <v>3467</v>
      </c>
      <c r="P1084" s="152">
        <v>18.796722219999999</v>
      </c>
      <c r="Q1084" s="152">
        <v>145.6945556</v>
      </c>
      <c r="R1084" s="152" t="s">
        <v>2027</v>
      </c>
      <c r="S1084" s="152" t="s">
        <v>2716</v>
      </c>
      <c r="T1084" s="152">
        <v>47.322000000000003</v>
      </c>
      <c r="U1084" s="152">
        <v>0.83599999999999997</v>
      </c>
      <c r="V1084" s="152">
        <v>17.062999999999999</v>
      </c>
      <c r="X1084" s="152">
        <v>10.273</v>
      </c>
      <c r="AA1084" s="152">
        <v>4.8120000000000003</v>
      </c>
      <c r="AB1084" s="152">
        <v>0.23699999999999999</v>
      </c>
      <c r="AC1084" s="152">
        <v>11.26</v>
      </c>
      <c r="AD1084" s="152">
        <v>2.3039999999999998</v>
      </c>
      <c r="AE1084" s="152">
        <v>0.67700000000000005</v>
      </c>
      <c r="AF1084" s="152">
        <v>0.17699999999999999</v>
      </c>
      <c r="AI1084" s="152">
        <v>95.346372509999995</v>
      </c>
      <c r="AJ1084" s="152">
        <v>4.0173100000000002</v>
      </c>
      <c r="AK1084" s="156">
        <f t="shared" si="16"/>
        <v>6.1129015000000002E-3</v>
      </c>
      <c r="AL1084" s="151">
        <v>61.129015000000003</v>
      </c>
      <c r="AM1084" s="151">
        <v>472.08265</v>
      </c>
      <c r="AN1084" s="151">
        <v>1603.7510400000001</v>
      </c>
      <c r="AO1084" s="151">
        <v>756.34529410000005</v>
      </c>
      <c r="AQ1084" s="152">
        <v>5.8695718450000003</v>
      </c>
      <c r="AR1084" s="152">
        <v>0.54396799799999995</v>
      </c>
      <c r="AS1084" s="152">
        <v>16.512631320000001</v>
      </c>
      <c r="AU1084" s="151">
        <v>853.1056092</v>
      </c>
      <c r="AV1084" s="152">
        <v>5641.7138320000004</v>
      </c>
      <c r="AW1084" s="152">
        <v>43.817813839999999</v>
      </c>
      <c r="AX1084" s="151">
        <v>4874.1686920000002</v>
      </c>
      <c r="AZ1084" s="152">
        <v>24.219386279999998</v>
      </c>
      <c r="BG1084" s="152">
        <v>11.086664150000001</v>
      </c>
      <c r="BH1084" s="152">
        <v>354.00502399999999</v>
      </c>
      <c r="BI1084" s="152">
        <v>16.209966980000001</v>
      </c>
      <c r="BJ1084" s="152">
        <v>36.669403459999998</v>
      </c>
      <c r="BK1084" s="152">
        <v>0.83836471599999995</v>
      </c>
      <c r="BO1084" s="152">
        <v>126.96774360000001</v>
      </c>
      <c r="BP1084" s="152">
        <v>6.4045921999999997</v>
      </c>
      <c r="BQ1084" s="152">
        <v>13.158588529999999</v>
      </c>
      <c r="BR1084" s="152">
        <v>2.0688424560000001</v>
      </c>
      <c r="BS1084" s="152">
        <v>9.7988955180000001</v>
      </c>
      <c r="BT1084" s="152">
        <v>2.7711711640000001</v>
      </c>
      <c r="BU1084" s="152">
        <v>0.90642309600000004</v>
      </c>
      <c r="BV1084" s="152">
        <v>2.7431974289999999</v>
      </c>
      <c r="BX1084" s="152">
        <v>2.8523914339999998</v>
      </c>
      <c r="BZ1084" s="152">
        <v>2.0497928679999999</v>
      </c>
      <c r="CB1084" s="152">
        <v>1.9422993710000001</v>
      </c>
      <c r="CD1084" s="152">
        <v>1.1650103409999999</v>
      </c>
      <c r="DC1084" s="152">
        <v>39.098500000000001</v>
      </c>
      <c r="DF1084" s="152">
        <v>21.106000000000002</v>
      </c>
      <c r="DG1084" s="152">
        <v>40.417499999999997</v>
      </c>
      <c r="DJ1084" s="152">
        <v>2.75E-2</v>
      </c>
      <c r="DM1084" s="152">
        <v>0.21149999999999999</v>
      </c>
      <c r="DO1084" s="154">
        <v>77.3456884</v>
      </c>
      <c r="ED1084" s="152">
        <v>54.117787149999998</v>
      </c>
      <c r="EE1084" s="152">
        <v>0.82400209700000004</v>
      </c>
      <c r="EF1084" s="152">
        <v>16.667899330000001</v>
      </c>
      <c r="EH1084" s="152">
        <v>9.6351070819999993</v>
      </c>
      <c r="EJ1084" s="152">
        <v>10.707494499999999</v>
      </c>
      <c r="EK1084" s="152">
        <v>0.22912054900000001</v>
      </c>
      <c r="EL1084" s="152">
        <v>3.2979679669999999</v>
      </c>
      <c r="EM1084" s="152">
        <v>8.1091557030000008</v>
      </c>
      <c r="EO1084" s="152">
        <v>3.4425923429999998</v>
      </c>
      <c r="EP1084" s="152">
        <v>1.379223796</v>
      </c>
      <c r="EQ1084" s="152">
        <v>0.27877365500000001</v>
      </c>
      <c r="ES1084" s="152">
        <v>-0.52334943599999995</v>
      </c>
    </row>
    <row r="1085" spans="1:203">
      <c r="A1085" s="151">
        <v>6694</v>
      </c>
      <c r="B1085" s="152" t="s">
        <v>2859</v>
      </c>
      <c r="C1085" s="152" t="s">
        <v>2877</v>
      </c>
      <c r="D1085" s="152" t="s">
        <v>2878</v>
      </c>
      <c r="E1085" s="152" t="s">
        <v>3053</v>
      </c>
      <c r="F1085" s="152" t="s">
        <v>9531</v>
      </c>
      <c r="H1085" s="151">
        <v>284160</v>
      </c>
      <c r="L1085" s="153" t="s">
        <v>3054</v>
      </c>
      <c r="M1085" s="153" t="s">
        <v>3260</v>
      </c>
      <c r="P1085" s="152">
        <v>18.796722219999999</v>
      </c>
      <c r="Q1085" s="152">
        <v>145.6945556</v>
      </c>
      <c r="R1085" s="152" t="s">
        <v>2027</v>
      </c>
      <c r="S1085" s="152" t="s">
        <v>2716</v>
      </c>
      <c r="T1085" s="152">
        <v>46.28</v>
      </c>
      <c r="U1085" s="152">
        <v>0.749</v>
      </c>
      <c r="V1085" s="152">
        <v>18.030999999999999</v>
      </c>
      <c r="X1085" s="152">
        <v>8.9139999999999997</v>
      </c>
      <c r="AA1085" s="152">
        <v>4.032</v>
      </c>
      <c r="AB1085" s="152">
        <v>0.186</v>
      </c>
      <c r="AC1085" s="152">
        <v>12.518000000000001</v>
      </c>
      <c r="AD1085" s="152">
        <v>2.1539999999999999</v>
      </c>
      <c r="AE1085" s="152">
        <v>0.55500000000000005</v>
      </c>
      <c r="AF1085" s="152">
        <v>0.05</v>
      </c>
      <c r="AI1085" s="152">
        <v>93.828278589999996</v>
      </c>
      <c r="AJ1085" s="152">
        <v>4.5041535000000001</v>
      </c>
      <c r="AK1085" s="156">
        <f t="shared" si="16"/>
        <v>8.2224169999999992E-3</v>
      </c>
      <c r="AL1085" s="151">
        <v>82.224170000000001</v>
      </c>
      <c r="AM1085" s="151">
        <v>312.94445000000002</v>
      </c>
      <c r="AN1085" s="151">
        <v>1544.41686</v>
      </c>
      <c r="AO1085" s="151">
        <v>753.90547059999994</v>
      </c>
      <c r="AQ1085" s="152">
        <v>4.5420519050000001</v>
      </c>
      <c r="AR1085" s="152">
        <v>0.35121349800000001</v>
      </c>
      <c r="AS1085" s="152">
        <v>16.421463989999999</v>
      </c>
      <c r="AU1085" s="151">
        <v>699.63516630000004</v>
      </c>
      <c r="AV1085" s="152">
        <v>4680.8851240000004</v>
      </c>
      <c r="AW1085" s="152">
        <v>46.127460689999999</v>
      </c>
      <c r="AX1085" s="151">
        <v>4446.1802269999998</v>
      </c>
      <c r="AZ1085" s="152">
        <v>39.377390910000003</v>
      </c>
      <c r="BG1085" s="152">
        <v>8.3722314650000005</v>
      </c>
      <c r="BH1085" s="152">
        <v>337.29577360000002</v>
      </c>
      <c r="BI1085" s="152">
        <v>13.473398080000001</v>
      </c>
      <c r="BJ1085" s="152">
        <v>31.783931280000001</v>
      </c>
      <c r="BK1085" s="152">
        <v>0.68770546799999999</v>
      </c>
      <c r="BO1085" s="152">
        <v>113.4908626</v>
      </c>
      <c r="BP1085" s="152">
        <v>5.3004335490000001</v>
      </c>
      <c r="BQ1085" s="152">
        <v>10.744328169999999</v>
      </c>
      <c r="BR1085" s="152">
        <v>1.7659003339999999</v>
      </c>
      <c r="BS1085" s="152">
        <v>7.8247991729999997</v>
      </c>
      <c r="BT1085" s="152">
        <v>2.046562797</v>
      </c>
      <c r="BU1085" s="152">
        <v>0.79799867899999999</v>
      </c>
      <c r="BV1085" s="152">
        <v>2.3369825990000002</v>
      </c>
      <c r="BX1085" s="152">
        <v>2.493285566</v>
      </c>
      <c r="BZ1085" s="152">
        <v>1.8171991119999999</v>
      </c>
      <c r="CB1085" s="152">
        <v>1.401279688</v>
      </c>
      <c r="CD1085" s="152">
        <v>0.916592619</v>
      </c>
      <c r="DC1085" s="152">
        <v>39.33666667</v>
      </c>
      <c r="DF1085" s="152">
        <v>17.422000000000001</v>
      </c>
      <c r="DG1085" s="152">
        <v>43.137333329999997</v>
      </c>
      <c r="DJ1085" s="152">
        <v>5.6666666999999997E-2</v>
      </c>
      <c r="DM1085" s="152">
        <v>0.22266666700000001</v>
      </c>
      <c r="DO1085" s="154">
        <v>81.530917599999995</v>
      </c>
      <c r="ED1085" s="152">
        <v>54.117787149999998</v>
      </c>
      <c r="EE1085" s="152">
        <v>0.82400209700000004</v>
      </c>
      <c r="EF1085" s="152">
        <v>16.667899330000001</v>
      </c>
      <c r="EH1085" s="152">
        <v>9.6351070819999993</v>
      </c>
      <c r="EJ1085" s="152">
        <v>10.707494499999999</v>
      </c>
      <c r="EK1085" s="152">
        <v>0.22912054900000001</v>
      </c>
      <c r="EL1085" s="152">
        <v>3.2979679669999999</v>
      </c>
      <c r="EM1085" s="152">
        <v>8.1091557030000008</v>
      </c>
      <c r="EO1085" s="152">
        <v>3.4425923429999998</v>
      </c>
      <c r="EP1085" s="152">
        <v>1.379223796</v>
      </c>
      <c r="EQ1085" s="152">
        <v>0.27877365500000001</v>
      </c>
      <c r="ES1085" s="152">
        <v>-0.52334943599999995</v>
      </c>
    </row>
    <row r="1086" spans="1:203">
      <c r="A1086" s="151">
        <v>6695</v>
      </c>
      <c r="B1086" s="152" t="s">
        <v>2859</v>
      </c>
      <c r="C1086" s="152" t="s">
        <v>2877</v>
      </c>
      <c r="D1086" s="152" t="s">
        <v>2878</v>
      </c>
      <c r="E1086" s="152" t="s">
        <v>3053</v>
      </c>
      <c r="F1086" s="152" t="s">
        <v>9532</v>
      </c>
      <c r="H1086" s="151">
        <v>284160</v>
      </c>
      <c r="L1086" s="153" t="s">
        <v>3054</v>
      </c>
      <c r="M1086" s="153" t="s">
        <v>3055</v>
      </c>
      <c r="P1086" s="152">
        <v>18.796722219999999</v>
      </c>
      <c r="Q1086" s="152">
        <v>145.6945556</v>
      </c>
      <c r="R1086" s="152" t="s">
        <v>2027</v>
      </c>
      <c r="S1086" s="152" t="s">
        <v>2716</v>
      </c>
      <c r="T1086" s="152">
        <v>45.142000000000003</v>
      </c>
      <c r="U1086" s="152">
        <v>0.70499999999999996</v>
      </c>
      <c r="V1086" s="152">
        <v>18.811</v>
      </c>
      <c r="X1086" s="152">
        <v>9.0939999999999994</v>
      </c>
      <c r="AA1086" s="152">
        <v>4.1680000000000001</v>
      </c>
      <c r="AB1086" s="152">
        <v>0.185</v>
      </c>
      <c r="AC1086" s="152">
        <v>12.993</v>
      </c>
      <c r="AD1086" s="152">
        <v>2.0150000000000001</v>
      </c>
      <c r="AE1086" s="152">
        <v>0.39600000000000002</v>
      </c>
      <c r="AF1086" s="152">
        <v>0.10199999999999999</v>
      </c>
      <c r="AI1086" s="152">
        <v>93.971674489999998</v>
      </c>
      <c r="AJ1086" s="152">
        <v>4.3918049999999997</v>
      </c>
      <c r="AK1086" s="156">
        <f t="shared" si="16"/>
        <v>1.4980985E-2</v>
      </c>
      <c r="AL1086" s="151">
        <v>149.80985000000001</v>
      </c>
      <c r="AM1086" s="151">
        <v>394.15415000000002</v>
      </c>
      <c r="AN1086" s="151">
        <v>1377.93552</v>
      </c>
      <c r="AO1086" s="151">
        <v>726.45745590000001</v>
      </c>
      <c r="DC1086" s="152">
        <v>39.079333329999997</v>
      </c>
      <c r="DF1086" s="152">
        <v>19.327666669999999</v>
      </c>
      <c r="DG1086" s="152">
        <v>41.817666670000001</v>
      </c>
      <c r="DJ1086" s="152">
        <v>5.3333332999999997E-2</v>
      </c>
      <c r="DM1086" s="152">
        <v>0.23833333300000001</v>
      </c>
      <c r="DO1086" s="154">
        <v>79.413133920000007</v>
      </c>
      <c r="ED1086" s="152">
        <v>54.117787149999998</v>
      </c>
      <c r="EE1086" s="152">
        <v>0.82400209700000004</v>
      </c>
      <c r="EF1086" s="152">
        <v>16.667899330000001</v>
      </c>
      <c r="EH1086" s="152">
        <v>9.6351070819999993</v>
      </c>
      <c r="EJ1086" s="152">
        <v>10.707494499999999</v>
      </c>
      <c r="EK1086" s="152">
        <v>0.22912054900000001</v>
      </c>
      <c r="EL1086" s="152">
        <v>3.2979679669999999</v>
      </c>
      <c r="EM1086" s="152">
        <v>8.1091557030000008</v>
      </c>
      <c r="EO1086" s="152">
        <v>3.4425923429999998</v>
      </c>
      <c r="EP1086" s="152">
        <v>1.379223796</v>
      </c>
      <c r="EQ1086" s="152">
        <v>0.27877365500000001</v>
      </c>
      <c r="ES1086" s="152">
        <v>-0.52334943599999995</v>
      </c>
    </row>
    <row r="1087" spans="1:203">
      <c r="A1087" s="151">
        <v>6696</v>
      </c>
      <c r="B1087" s="152" t="s">
        <v>2859</v>
      </c>
      <c r="C1087" s="152" t="s">
        <v>2877</v>
      </c>
      <c r="D1087" s="152" t="s">
        <v>2878</v>
      </c>
      <c r="E1087" s="152" t="s">
        <v>3053</v>
      </c>
      <c r="F1087" s="152" t="s">
        <v>9533</v>
      </c>
      <c r="H1087" s="151">
        <v>284160</v>
      </c>
      <c r="L1087" s="153" t="s">
        <v>3054</v>
      </c>
      <c r="M1087" s="153" t="s">
        <v>3392</v>
      </c>
      <c r="P1087" s="152">
        <v>18.796722219999999</v>
      </c>
      <c r="Q1087" s="152">
        <v>145.6945556</v>
      </c>
      <c r="R1087" s="152" t="s">
        <v>2027</v>
      </c>
      <c r="S1087" s="152" t="s">
        <v>2716</v>
      </c>
      <c r="T1087" s="152">
        <v>47.015000000000001</v>
      </c>
      <c r="U1087" s="152">
        <v>0.67700000000000005</v>
      </c>
      <c r="V1087" s="152">
        <v>18.172999999999998</v>
      </c>
      <c r="X1087" s="152">
        <v>9.2929999999999993</v>
      </c>
      <c r="AA1087" s="152">
        <v>3.944</v>
      </c>
      <c r="AB1087" s="152">
        <v>0.185</v>
      </c>
      <c r="AC1087" s="152">
        <v>12.611000000000001</v>
      </c>
      <c r="AD1087" s="152">
        <v>2.0179999999999998</v>
      </c>
      <c r="AE1087" s="152">
        <v>0.442</v>
      </c>
      <c r="AF1087" s="152">
        <v>0.09</v>
      </c>
      <c r="AI1087" s="152">
        <v>94.792473020000003</v>
      </c>
      <c r="AJ1087" s="152">
        <v>3.9396874</v>
      </c>
      <c r="AK1087" s="156">
        <f t="shared" si="16"/>
        <v>1.4790710000000002E-2</v>
      </c>
      <c r="AL1087" s="151">
        <v>147.90710000000001</v>
      </c>
      <c r="AM1087" s="151">
        <v>298.17905000000002</v>
      </c>
      <c r="AN1087" s="151">
        <v>1540.38444</v>
      </c>
      <c r="AO1087" s="151">
        <v>668.5116471</v>
      </c>
      <c r="DC1087" s="152">
        <v>39.079333329999997</v>
      </c>
      <c r="DF1087" s="152">
        <v>19.327666669999999</v>
      </c>
      <c r="DG1087" s="152">
        <v>41.817666670000001</v>
      </c>
      <c r="DJ1087" s="152">
        <v>5.3333332999999997E-2</v>
      </c>
      <c r="DM1087" s="152">
        <v>0.23833333300000001</v>
      </c>
      <c r="DO1087" s="154">
        <v>79.413133920000007</v>
      </c>
      <c r="ED1087" s="152">
        <v>54.117787149999998</v>
      </c>
      <c r="EE1087" s="152">
        <v>0.82400209700000004</v>
      </c>
      <c r="EF1087" s="152">
        <v>16.667899330000001</v>
      </c>
      <c r="EH1087" s="152">
        <v>9.6351070819999993</v>
      </c>
      <c r="EJ1087" s="152">
        <v>10.707494499999999</v>
      </c>
      <c r="EK1087" s="152">
        <v>0.22912054900000001</v>
      </c>
      <c r="EL1087" s="152">
        <v>3.2979679669999999</v>
      </c>
      <c r="EM1087" s="152">
        <v>8.1091557030000008</v>
      </c>
      <c r="EO1087" s="152">
        <v>3.4425923429999998</v>
      </c>
      <c r="EP1087" s="152">
        <v>1.379223796</v>
      </c>
      <c r="EQ1087" s="152">
        <v>0.27877365500000001</v>
      </c>
      <c r="ES1087" s="152">
        <v>-0.52334943599999995</v>
      </c>
    </row>
    <row r="1088" spans="1:203">
      <c r="A1088" s="151">
        <v>6697</v>
      </c>
      <c r="B1088" s="152" t="s">
        <v>2859</v>
      </c>
      <c r="C1088" s="152" t="s">
        <v>2877</v>
      </c>
      <c r="D1088" s="152" t="s">
        <v>2878</v>
      </c>
      <c r="E1088" s="152" t="s">
        <v>3053</v>
      </c>
      <c r="F1088" s="152" t="s">
        <v>9534</v>
      </c>
      <c r="H1088" s="151">
        <v>284160</v>
      </c>
      <c r="L1088" s="153" t="s">
        <v>3054</v>
      </c>
      <c r="M1088" s="153" t="s">
        <v>3871</v>
      </c>
      <c r="P1088" s="152">
        <v>18.796722219999999</v>
      </c>
      <c r="Q1088" s="152">
        <v>145.6945556</v>
      </c>
      <c r="R1088" s="152" t="s">
        <v>2027</v>
      </c>
      <c r="S1088" s="152" t="s">
        <v>2716</v>
      </c>
      <c r="T1088" s="152">
        <v>48.591000000000001</v>
      </c>
      <c r="U1088" s="152">
        <v>0.89700000000000002</v>
      </c>
      <c r="V1088" s="152">
        <v>17.445</v>
      </c>
      <c r="X1088" s="152">
        <v>9.2910000000000004</v>
      </c>
      <c r="AA1088" s="152">
        <v>2.4790000000000001</v>
      </c>
      <c r="AB1088" s="152">
        <v>0.18099999999999999</v>
      </c>
      <c r="AC1088" s="152">
        <v>12.028</v>
      </c>
      <c r="AD1088" s="152">
        <v>2.585</v>
      </c>
      <c r="AE1088" s="152">
        <v>0.66300000000000003</v>
      </c>
      <c r="AF1088" s="152">
        <v>0.193</v>
      </c>
      <c r="AI1088" s="152">
        <v>94.681327620000005</v>
      </c>
      <c r="AJ1088" s="152">
        <v>3.6380487000000001</v>
      </c>
      <c r="AK1088" s="156">
        <f t="shared" si="16"/>
        <v>5.3657550000000003E-4</v>
      </c>
      <c r="AL1088" s="151">
        <v>5.3657550000000001</v>
      </c>
      <c r="AM1088" s="151">
        <v>415.89210000000003</v>
      </c>
      <c r="AN1088" s="151">
        <v>1085.8731</v>
      </c>
      <c r="AO1088" s="151">
        <v>829.54</v>
      </c>
      <c r="AQ1088" s="152">
        <v>6.6575947419999997</v>
      </c>
      <c r="AR1088" s="152">
        <v>0.52581797299999999</v>
      </c>
      <c r="AS1088" s="152">
        <v>19.88292556</v>
      </c>
      <c r="AU1088" s="151">
        <v>843.0923636</v>
      </c>
      <c r="AV1088" s="152">
        <v>5516.6945809999997</v>
      </c>
      <c r="AW1088" s="152">
        <v>51.850223810000003</v>
      </c>
      <c r="AX1088" s="151">
        <v>5501.9109429999999</v>
      </c>
      <c r="AZ1088" s="152">
        <v>18.441367570000001</v>
      </c>
      <c r="BG1088" s="152">
        <v>10.1886662</v>
      </c>
      <c r="BH1088" s="152">
        <v>341.98115560000002</v>
      </c>
      <c r="BI1088" s="152">
        <v>17.69454975</v>
      </c>
      <c r="BJ1088" s="152">
        <v>38.804151070000003</v>
      </c>
      <c r="BK1088" s="152">
        <v>0.84347197600000001</v>
      </c>
      <c r="BO1088" s="152">
        <v>139.7440072</v>
      </c>
      <c r="BP1088" s="152">
        <v>6.0152217610000003</v>
      </c>
      <c r="BQ1088" s="152">
        <v>12.9772815</v>
      </c>
      <c r="BR1088" s="152">
        <v>2.0040291379999999</v>
      </c>
      <c r="BS1088" s="152">
        <v>9.1991058240000001</v>
      </c>
      <c r="BT1088" s="152">
        <v>2.6481876029999998</v>
      </c>
      <c r="BU1088" s="152">
        <v>1.0579729739999999</v>
      </c>
      <c r="BV1088" s="152">
        <v>2.775778646</v>
      </c>
      <c r="BX1088" s="152">
        <v>3.0081786419999998</v>
      </c>
      <c r="BZ1088" s="152">
        <v>2.3027402480000001</v>
      </c>
      <c r="CB1088" s="152">
        <v>2.114982495</v>
      </c>
      <c r="CD1088" s="152">
        <v>1.3110038550000001</v>
      </c>
      <c r="DC1088" s="152">
        <v>38.613</v>
      </c>
      <c r="DF1088" s="152">
        <v>21.184333330000001</v>
      </c>
      <c r="DG1088" s="152">
        <v>40.055</v>
      </c>
      <c r="DJ1088" s="152">
        <v>6.333333E-3</v>
      </c>
      <c r="DM1088" s="152">
        <v>0.24033333300000001</v>
      </c>
      <c r="DO1088" s="154">
        <v>77.122139480000001</v>
      </c>
      <c r="ED1088" s="152">
        <v>54.117787149999998</v>
      </c>
      <c r="EE1088" s="152">
        <v>0.82400209700000004</v>
      </c>
      <c r="EF1088" s="152">
        <v>16.667899330000001</v>
      </c>
      <c r="EH1088" s="152">
        <v>9.6351070819999993</v>
      </c>
      <c r="EJ1088" s="152">
        <v>10.707494499999999</v>
      </c>
      <c r="EK1088" s="152">
        <v>0.22912054900000001</v>
      </c>
      <c r="EL1088" s="152">
        <v>3.2979679669999999</v>
      </c>
      <c r="EM1088" s="152">
        <v>8.1091557030000008</v>
      </c>
      <c r="EO1088" s="152">
        <v>3.4425923429999998</v>
      </c>
      <c r="EP1088" s="152">
        <v>1.379223796</v>
      </c>
      <c r="EQ1088" s="152">
        <v>0.27877365500000001</v>
      </c>
      <c r="ES1088" s="152">
        <v>-0.52334943599999995</v>
      </c>
    </row>
    <row r="1089" spans="1:149">
      <c r="A1089" s="151">
        <v>6698</v>
      </c>
      <c r="B1089" s="152" t="s">
        <v>2859</v>
      </c>
      <c r="C1089" s="152" t="s">
        <v>2877</v>
      </c>
      <c r="D1089" s="152" t="s">
        <v>2878</v>
      </c>
      <c r="E1089" s="152" t="s">
        <v>3053</v>
      </c>
      <c r="F1089" s="152" t="s">
        <v>9535</v>
      </c>
      <c r="H1089" s="151">
        <v>284160</v>
      </c>
      <c r="L1089" s="153" t="s">
        <v>3054</v>
      </c>
      <c r="M1089" s="153" t="s">
        <v>3656</v>
      </c>
      <c r="P1089" s="152">
        <v>18.796722219999999</v>
      </c>
      <c r="Q1089" s="152">
        <v>145.6945556</v>
      </c>
      <c r="R1089" s="152" t="s">
        <v>2027</v>
      </c>
      <c r="S1089" s="152" t="s">
        <v>2716</v>
      </c>
      <c r="T1089" s="152">
        <v>47.930999999999997</v>
      </c>
      <c r="U1089" s="152">
        <v>0.85499999999999998</v>
      </c>
      <c r="V1089" s="152">
        <v>17.306999999999999</v>
      </c>
      <c r="X1089" s="152">
        <v>9.3249999999999993</v>
      </c>
      <c r="AA1089" s="152">
        <v>2.9180000000000001</v>
      </c>
      <c r="AB1089" s="152">
        <v>0.25</v>
      </c>
      <c r="AC1089" s="152">
        <v>11.853999999999999</v>
      </c>
      <c r="AD1089" s="152">
        <v>2.5350000000000001</v>
      </c>
      <c r="AE1089" s="152">
        <v>0.72099999999999997</v>
      </c>
      <c r="AF1089" s="152">
        <v>0.121</v>
      </c>
      <c r="AI1089" s="152">
        <v>94.175293819999993</v>
      </c>
      <c r="AJ1089" s="152">
        <v>4.1759596999999999</v>
      </c>
      <c r="AK1089" s="156">
        <f t="shared" si="16"/>
        <v>1.9281199999999997E-3</v>
      </c>
      <c r="AL1089" s="151">
        <v>19.281199999999998</v>
      </c>
      <c r="AM1089" s="151">
        <v>422.04435000000001</v>
      </c>
      <c r="AN1089" s="151">
        <v>1353.741</v>
      </c>
      <c r="AO1089" s="151">
        <v>863.08757349999996</v>
      </c>
      <c r="AQ1089" s="152">
        <v>5.8834207379999999</v>
      </c>
      <c r="AR1089" s="152">
        <v>0.51213549999999997</v>
      </c>
      <c r="AS1089" s="152">
        <v>19.05356845</v>
      </c>
      <c r="AU1089" s="151">
        <v>840.52913939999996</v>
      </c>
      <c r="AV1089" s="152">
        <v>6013.1031819999998</v>
      </c>
      <c r="AW1089" s="152">
        <v>47.63245431</v>
      </c>
      <c r="AX1089" s="151">
        <v>5338.8753180000003</v>
      </c>
      <c r="AZ1089" s="152">
        <v>18.47235847</v>
      </c>
      <c r="BG1089" s="152">
        <v>10.62957112</v>
      </c>
      <c r="BH1089" s="152">
        <v>335.75564659999998</v>
      </c>
      <c r="BI1089" s="152">
        <v>17.736626749999999</v>
      </c>
      <c r="BJ1089" s="152">
        <v>39.67019389</v>
      </c>
      <c r="BK1089" s="152">
        <v>0.85236290199999998</v>
      </c>
      <c r="BO1089" s="152">
        <v>139.86608960000001</v>
      </c>
      <c r="BP1089" s="152">
        <v>6.2057194090000003</v>
      </c>
      <c r="BQ1089" s="152">
        <v>13.396953829999999</v>
      </c>
      <c r="BR1089" s="152">
        <v>1.8964417410000001</v>
      </c>
      <c r="BS1089" s="152">
        <v>9.6824519230000003</v>
      </c>
      <c r="BT1089" s="152">
        <v>2.4922325519999999</v>
      </c>
      <c r="BU1089" s="152">
        <v>1.0998649700000001</v>
      </c>
      <c r="BV1089" s="152">
        <v>2.6366860280000002</v>
      </c>
      <c r="BX1089" s="152">
        <v>3.0703374669999999</v>
      </c>
      <c r="BZ1089" s="152">
        <v>2.2612317399999999</v>
      </c>
      <c r="CB1089" s="152">
        <v>2.048073858</v>
      </c>
      <c r="CD1089" s="152">
        <v>1.183042449</v>
      </c>
      <c r="DC1089" s="152">
        <v>38.732333330000003</v>
      </c>
      <c r="DF1089" s="152">
        <v>21.172999999999998</v>
      </c>
      <c r="DG1089" s="152">
        <v>39.78</v>
      </c>
      <c r="DJ1089" s="152">
        <v>1.7999999999999999E-2</v>
      </c>
      <c r="DM1089" s="152">
        <v>0.25166666700000001</v>
      </c>
      <c r="DO1089" s="154">
        <v>77.009835120000005</v>
      </c>
      <c r="ED1089" s="152">
        <v>54.117787149999998</v>
      </c>
      <c r="EE1089" s="152">
        <v>0.82400209700000004</v>
      </c>
      <c r="EF1089" s="152">
        <v>16.667899330000001</v>
      </c>
      <c r="EH1089" s="152">
        <v>9.6351070819999993</v>
      </c>
      <c r="EJ1089" s="152">
        <v>10.707494499999999</v>
      </c>
      <c r="EK1089" s="152">
        <v>0.22912054900000001</v>
      </c>
      <c r="EL1089" s="152">
        <v>3.2979679669999999</v>
      </c>
      <c r="EM1089" s="152">
        <v>8.1091557030000008</v>
      </c>
      <c r="EO1089" s="152">
        <v>3.4425923429999998</v>
      </c>
      <c r="EP1089" s="152">
        <v>1.379223796</v>
      </c>
      <c r="EQ1089" s="152">
        <v>0.27877365500000001</v>
      </c>
      <c r="ES1089" s="152">
        <v>-0.52334943599999995</v>
      </c>
    </row>
    <row r="1090" spans="1:149">
      <c r="A1090" s="151">
        <v>6699</v>
      </c>
      <c r="B1090" s="152" t="s">
        <v>2859</v>
      </c>
      <c r="C1090" s="152" t="s">
        <v>2877</v>
      </c>
      <c r="D1090" s="152" t="s">
        <v>2878</v>
      </c>
      <c r="E1090" s="152" t="s">
        <v>3053</v>
      </c>
      <c r="F1090" s="152" t="s">
        <v>9536</v>
      </c>
      <c r="H1090" s="151">
        <v>284160</v>
      </c>
      <c r="L1090" s="153" t="s">
        <v>3054</v>
      </c>
      <c r="M1090" s="153" t="s">
        <v>3246</v>
      </c>
      <c r="P1090" s="152">
        <v>18.796722219999999</v>
      </c>
      <c r="Q1090" s="152">
        <v>145.6945556</v>
      </c>
      <c r="R1090" s="152" t="s">
        <v>2027</v>
      </c>
      <c r="S1090" s="152" t="s">
        <v>2716</v>
      </c>
      <c r="T1090" s="152">
        <v>46.128</v>
      </c>
      <c r="U1090" s="152">
        <v>0.73</v>
      </c>
      <c r="V1090" s="152">
        <v>17.396999999999998</v>
      </c>
      <c r="X1090" s="152">
        <v>10.542</v>
      </c>
      <c r="AA1090" s="152">
        <v>4.7960000000000003</v>
      </c>
      <c r="AB1090" s="152">
        <v>0.253</v>
      </c>
      <c r="AC1090" s="152">
        <v>11.65</v>
      </c>
      <c r="AD1090" s="152">
        <v>2.133</v>
      </c>
      <c r="AE1090" s="152">
        <v>0.51600000000000001</v>
      </c>
      <c r="AF1090" s="152">
        <v>0.108</v>
      </c>
      <c r="AI1090" s="152">
        <v>94.632574629999993</v>
      </c>
      <c r="AJ1090" s="152">
        <v>3.7544825999999998</v>
      </c>
      <c r="AK1090" s="156">
        <f t="shared" si="16"/>
        <v>4.2761135000000004E-3</v>
      </c>
      <c r="AL1090" s="151">
        <v>42.761135000000003</v>
      </c>
      <c r="AM1090" s="151">
        <v>400.3064</v>
      </c>
      <c r="AN1090" s="151">
        <v>1398.6736800000001</v>
      </c>
      <c r="AO1090" s="151">
        <v>683.15058820000002</v>
      </c>
      <c r="AQ1090" s="152">
        <v>6.2011750130000003</v>
      </c>
      <c r="AR1090" s="152">
        <v>0.520552079</v>
      </c>
      <c r="AS1090" s="152">
        <v>16.312433349999999</v>
      </c>
      <c r="AU1090" s="151">
        <v>609.01060399999994</v>
      </c>
      <c r="AV1090" s="152">
        <v>4046.8379570000002</v>
      </c>
      <c r="AW1090" s="152">
        <v>49.262302380000001</v>
      </c>
      <c r="AX1090" s="151">
        <v>4231.27412</v>
      </c>
      <c r="AZ1090" s="152">
        <v>30.003313330000001</v>
      </c>
      <c r="BG1090" s="152">
        <v>7.4552470069999996</v>
      </c>
      <c r="BH1090" s="152">
        <v>331.299758</v>
      </c>
      <c r="BI1090" s="152">
        <v>13.70317914</v>
      </c>
      <c r="BJ1090" s="152">
        <v>27.85857622</v>
      </c>
      <c r="BK1090" s="152">
        <v>0.60271577600000004</v>
      </c>
      <c r="BO1090" s="152">
        <v>106.8804391</v>
      </c>
      <c r="BP1090" s="152">
        <v>4.1828845010000002</v>
      </c>
      <c r="BQ1090" s="152">
        <v>8.7829714679999995</v>
      </c>
      <c r="BR1090" s="152">
        <v>1.5754447220000001</v>
      </c>
      <c r="BS1090" s="152">
        <v>6.7112222279999996</v>
      </c>
      <c r="BT1090" s="152">
        <v>2.2461349230000001</v>
      </c>
      <c r="BU1090" s="152">
        <v>1.067933826</v>
      </c>
      <c r="BV1090" s="152">
        <v>2.0321780220000001</v>
      </c>
      <c r="BX1090" s="152">
        <v>2.2107858290000002</v>
      </c>
      <c r="BZ1090" s="152">
        <v>1.673639691</v>
      </c>
      <c r="CB1090" s="152">
        <v>1.7864408510000001</v>
      </c>
      <c r="CD1090" s="152">
        <v>0.82430525499999996</v>
      </c>
      <c r="DC1090" s="152">
        <v>38.525333330000002</v>
      </c>
      <c r="DF1090" s="152">
        <v>22.089333329999999</v>
      </c>
      <c r="DG1090" s="152">
        <v>39.451999999999998</v>
      </c>
      <c r="DJ1090" s="152">
        <v>3.0666667000000002E-2</v>
      </c>
      <c r="DM1090" s="152">
        <v>0.22566666699999999</v>
      </c>
      <c r="DO1090" s="154">
        <v>76.100895620000003</v>
      </c>
      <c r="ED1090" s="152">
        <v>54.117787149999998</v>
      </c>
      <c r="EE1090" s="152">
        <v>0.82400209700000004</v>
      </c>
      <c r="EF1090" s="152">
        <v>16.667899330000001</v>
      </c>
      <c r="EH1090" s="152">
        <v>9.6351070819999993</v>
      </c>
      <c r="EJ1090" s="152">
        <v>10.707494499999999</v>
      </c>
      <c r="EK1090" s="152">
        <v>0.22912054900000001</v>
      </c>
      <c r="EL1090" s="152">
        <v>3.2979679669999999</v>
      </c>
      <c r="EM1090" s="152">
        <v>8.1091557030000008</v>
      </c>
      <c r="EO1090" s="152">
        <v>3.4425923429999998</v>
      </c>
      <c r="EP1090" s="152">
        <v>1.379223796</v>
      </c>
      <c r="EQ1090" s="152">
        <v>0.27877365500000001</v>
      </c>
      <c r="ES1090" s="152">
        <v>-0.52334943599999995</v>
      </c>
    </row>
    <row r="1091" spans="1:149">
      <c r="A1091" s="151">
        <v>6700</v>
      </c>
      <c r="B1091" s="152" t="s">
        <v>2859</v>
      </c>
      <c r="C1091" s="152" t="s">
        <v>2877</v>
      </c>
      <c r="D1091" s="152" t="s">
        <v>2878</v>
      </c>
      <c r="E1091" s="152" t="s">
        <v>3053</v>
      </c>
      <c r="F1091" s="152" t="s">
        <v>9537</v>
      </c>
      <c r="H1091" s="151">
        <v>284160</v>
      </c>
      <c r="L1091" s="153" t="s">
        <v>3054</v>
      </c>
      <c r="M1091" s="153" t="s">
        <v>3058</v>
      </c>
      <c r="P1091" s="152">
        <v>18.796722219999999</v>
      </c>
      <c r="Q1091" s="152">
        <v>145.6945556</v>
      </c>
      <c r="R1091" s="152" t="s">
        <v>2027</v>
      </c>
      <c r="S1091" s="152" t="s">
        <v>2716</v>
      </c>
      <c r="T1091" s="152">
        <v>45.179000000000002</v>
      </c>
      <c r="U1091" s="152">
        <v>0.65400000000000003</v>
      </c>
      <c r="V1091" s="152">
        <v>17.596</v>
      </c>
      <c r="X1091" s="152">
        <v>10.647</v>
      </c>
      <c r="AA1091" s="152">
        <v>4.3140000000000001</v>
      </c>
      <c r="AB1091" s="152">
        <v>0.19400000000000001</v>
      </c>
      <c r="AC1091" s="152">
        <v>12.074</v>
      </c>
      <c r="AD1091" s="152">
        <v>2.0550000000000002</v>
      </c>
      <c r="AE1091" s="152">
        <v>0.40600000000000003</v>
      </c>
      <c r="AF1091" s="152">
        <v>0.13900000000000001</v>
      </c>
      <c r="AI1091" s="152">
        <v>93.643891210000007</v>
      </c>
      <c r="AJ1091" s="152">
        <v>3.7960175</v>
      </c>
      <c r="AK1091" s="156">
        <f t="shared" ref="AK1091:AK1154" si="17">AL1091/10000</f>
        <v>4.2050775000000004E-3</v>
      </c>
      <c r="AL1091" s="151">
        <v>42.050775000000002</v>
      </c>
      <c r="AM1091" s="151">
        <v>395.79475000000002</v>
      </c>
      <c r="AN1091" s="151">
        <v>1388.3045999999999</v>
      </c>
      <c r="AO1091" s="151">
        <v>655.09261760000004</v>
      </c>
      <c r="AQ1091" s="152">
        <v>6.3070235649999997</v>
      </c>
      <c r="AR1091" s="152">
        <v>0.55150244800000003</v>
      </c>
      <c r="AS1091" s="152">
        <v>17.302479909999999</v>
      </c>
      <c r="AU1091" s="151">
        <v>647.06302149999999</v>
      </c>
      <c r="AV1091" s="152">
        <v>4434.515026</v>
      </c>
      <c r="AW1091" s="152">
        <v>46.693317749999999</v>
      </c>
      <c r="AX1091" s="151">
        <v>4365.8212549999998</v>
      </c>
      <c r="AZ1091" s="152">
        <v>26.555520260000002</v>
      </c>
      <c r="BG1091" s="152">
        <v>8.2397509969999998</v>
      </c>
      <c r="BH1091" s="152">
        <v>323.2396273</v>
      </c>
      <c r="BI1091" s="152">
        <v>14.62026994</v>
      </c>
      <c r="BJ1091" s="152">
        <v>29.661766849999999</v>
      </c>
      <c r="BK1091" s="152">
        <v>0.502162039</v>
      </c>
      <c r="BO1091" s="152">
        <v>109.6303455</v>
      </c>
      <c r="BP1091" s="152">
        <v>4.7348736840000001</v>
      </c>
      <c r="BQ1091" s="152">
        <v>9.6991025230000005</v>
      </c>
      <c r="BR1091" s="152">
        <v>1.5877060599999999</v>
      </c>
      <c r="BS1091" s="152">
        <v>6.8445569490000002</v>
      </c>
      <c r="BT1091" s="152">
        <v>2.077147885</v>
      </c>
      <c r="BU1091" s="152">
        <v>1.0477827399999999</v>
      </c>
      <c r="BV1091" s="152">
        <v>2.5376828950000001</v>
      </c>
      <c r="BX1091" s="152">
        <v>2.4958184960000001</v>
      </c>
      <c r="BZ1091" s="152">
        <v>1.9368934980000001</v>
      </c>
      <c r="CB1091" s="152">
        <v>1.546293787</v>
      </c>
      <c r="CD1091" s="152">
        <v>0.86860135299999996</v>
      </c>
      <c r="DC1091" s="152">
        <v>38.525333330000002</v>
      </c>
      <c r="DF1091" s="152">
        <v>22.089333329999999</v>
      </c>
      <c r="DG1091" s="152">
        <v>39.451999999999998</v>
      </c>
      <c r="DJ1091" s="152">
        <v>3.0666667000000002E-2</v>
      </c>
      <c r="DM1091" s="152">
        <v>0.22566666699999999</v>
      </c>
      <c r="DO1091" s="154">
        <v>76.100895620000003</v>
      </c>
      <c r="ED1091" s="152">
        <v>54.117787149999998</v>
      </c>
      <c r="EE1091" s="152">
        <v>0.82400209700000004</v>
      </c>
      <c r="EF1091" s="152">
        <v>16.667899330000001</v>
      </c>
      <c r="EH1091" s="152">
        <v>9.6351070819999993</v>
      </c>
      <c r="EJ1091" s="152">
        <v>10.707494499999999</v>
      </c>
      <c r="EK1091" s="152">
        <v>0.22912054900000001</v>
      </c>
      <c r="EL1091" s="152">
        <v>3.2979679669999999</v>
      </c>
      <c r="EM1091" s="152">
        <v>8.1091557030000008</v>
      </c>
      <c r="EO1091" s="152">
        <v>3.4425923429999998</v>
      </c>
      <c r="EP1091" s="152">
        <v>1.379223796</v>
      </c>
      <c r="EQ1091" s="152">
        <v>0.27877365500000001</v>
      </c>
      <c r="ES1091" s="152">
        <v>-0.52334943599999995</v>
      </c>
    </row>
    <row r="1092" spans="1:149">
      <c r="A1092" s="151">
        <v>6701</v>
      </c>
      <c r="B1092" s="152" t="s">
        <v>2859</v>
      </c>
      <c r="C1092" s="152" t="s">
        <v>2877</v>
      </c>
      <c r="D1092" s="152" t="s">
        <v>2878</v>
      </c>
      <c r="E1092" s="152" t="s">
        <v>3053</v>
      </c>
      <c r="F1092" s="152" t="s">
        <v>9538</v>
      </c>
      <c r="H1092" s="151">
        <v>284160</v>
      </c>
      <c r="L1092" s="153" t="s">
        <v>3054</v>
      </c>
      <c r="M1092" s="153" t="s">
        <v>3659</v>
      </c>
      <c r="P1092" s="152">
        <v>18.796722219999999</v>
      </c>
      <c r="Q1092" s="152">
        <v>145.6945556</v>
      </c>
      <c r="R1092" s="152" t="s">
        <v>2027</v>
      </c>
      <c r="S1092" s="152" t="s">
        <v>2716</v>
      </c>
      <c r="T1092" s="152">
        <v>47.933</v>
      </c>
      <c r="U1092" s="152">
        <v>0.85199999999999998</v>
      </c>
      <c r="V1092" s="152">
        <v>16.23</v>
      </c>
      <c r="X1092" s="152">
        <v>10.462</v>
      </c>
      <c r="AA1092" s="152">
        <v>3.9279999999999999</v>
      </c>
      <c r="AB1092" s="152">
        <v>0.20300000000000001</v>
      </c>
      <c r="AC1092" s="152">
        <v>11.308999999999999</v>
      </c>
      <c r="AD1092" s="152">
        <v>2.4929999999999999</v>
      </c>
      <c r="AE1092" s="152">
        <v>0.624</v>
      </c>
      <c r="AF1092" s="152">
        <v>0.17899999999999999</v>
      </c>
      <c r="AI1092" s="152">
        <v>94.574538570000001</v>
      </c>
      <c r="AJ1092" s="152">
        <v>3.5018687000000002</v>
      </c>
      <c r="AK1092" s="156">
        <f t="shared" si="17"/>
        <v>4.1530690000000003E-4</v>
      </c>
      <c r="AL1092" s="151">
        <v>4.1530690000000003</v>
      </c>
      <c r="AM1092" s="151">
        <v>417.94285000000002</v>
      </c>
      <c r="AN1092" s="151">
        <v>1040.36436</v>
      </c>
      <c r="AO1092" s="151">
        <v>788.06299999999999</v>
      </c>
      <c r="AQ1092" s="152">
        <v>6.6919842889999996</v>
      </c>
      <c r="AR1092" s="152">
        <v>0.56619826100000004</v>
      </c>
      <c r="AS1092" s="152">
        <v>19.677980130000002</v>
      </c>
      <c r="AU1092" s="151">
        <v>766.62805189999995</v>
      </c>
      <c r="AV1092" s="152">
        <v>5142.3705069999996</v>
      </c>
      <c r="AW1092" s="152">
        <v>50.804848630000002</v>
      </c>
      <c r="AX1092" s="151">
        <v>5107.3730880000003</v>
      </c>
      <c r="AZ1092" s="152">
        <v>20.754982980000001</v>
      </c>
      <c r="BG1092" s="152">
        <v>9.1301330939999996</v>
      </c>
      <c r="BH1092" s="152">
        <v>319.56640449999998</v>
      </c>
      <c r="BI1092" s="152">
        <v>16.592179389999998</v>
      </c>
      <c r="BJ1092" s="152">
        <v>36.873930180000002</v>
      </c>
      <c r="BK1092" s="152">
        <v>0.73472653200000004</v>
      </c>
      <c r="BO1092" s="152">
        <v>130.94593470000001</v>
      </c>
      <c r="BP1092" s="152">
        <v>5.9422219749999998</v>
      </c>
      <c r="BQ1092" s="152">
        <v>12.325430430000001</v>
      </c>
      <c r="BR1092" s="152">
        <v>1.980956546</v>
      </c>
      <c r="BS1092" s="152">
        <v>8.6619927299999997</v>
      </c>
      <c r="BT1092" s="152">
        <v>2.5755981239999999</v>
      </c>
      <c r="BU1092" s="152">
        <v>1.0625314880000001</v>
      </c>
      <c r="BV1092" s="152">
        <v>2.566942772</v>
      </c>
      <c r="BX1092" s="152">
        <v>2.9067714040000001</v>
      </c>
      <c r="BZ1092" s="152">
        <v>1.8992577559999999</v>
      </c>
      <c r="CB1092" s="152">
        <v>1.861299928</v>
      </c>
      <c r="CD1092" s="152">
        <v>1.109345676</v>
      </c>
      <c r="DC1092" s="152">
        <v>38.394666669999999</v>
      </c>
      <c r="DF1092" s="152">
        <v>22.449666669999999</v>
      </c>
      <c r="DG1092" s="152">
        <v>39.257333330000002</v>
      </c>
      <c r="DJ1092" s="152">
        <v>7.0000000000000001E-3</v>
      </c>
      <c r="DM1092" s="152">
        <v>0.23799999999999999</v>
      </c>
      <c r="DO1092" s="154">
        <v>75.714526059999997</v>
      </c>
      <c r="ED1092" s="152">
        <v>54.117787149999998</v>
      </c>
      <c r="EE1092" s="152">
        <v>0.82400209700000004</v>
      </c>
      <c r="EF1092" s="152">
        <v>16.667899330000001</v>
      </c>
      <c r="EH1092" s="152">
        <v>9.6351070819999993</v>
      </c>
      <c r="EJ1092" s="152">
        <v>10.707494499999999</v>
      </c>
      <c r="EK1092" s="152">
        <v>0.22912054900000001</v>
      </c>
      <c r="EL1092" s="152">
        <v>3.2979679669999999</v>
      </c>
      <c r="EM1092" s="152">
        <v>8.1091557030000008</v>
      </c>
      <c r="EO1092" s="152">
        <v>3.4425923429999998</v>
      </c>
      <c r="EP1092" s="152">
        <v>1.379223796</v>
      </c>
      <c r="EQ1092" s="152">
        <v>0.27877365500000001</v>
      </c>
      <c r="ES1092" s="152">
        <v>-0.52334943599999995</v>
      </c>
    </row>
    <row r="1093" spans="1:149">
      <c r="A1093" s="151">
        <v>6702</v>
      </c>
      <c r="B1093" s="152" t="s">
        <v>2859</v>
      </c>
      <c r="C1093" s="152" t="s">
        <v>2877</v>
      </c>
      <c r="D1093" s="152" t="s">
        <v>2878</v>
      </c>
      <c r="E1093" s="152" t="s">
        <v>3053</v>
      </c>
      <c r="F1093" s="152" t="s">
        <v>9539</v>
      </c>
      <c r="H1093" s="151">
        <v>284160</v>
      </c>
      <c r="L1093" s="153" t="s">
        <v>3054</v>
      </c>
      <c r="M1093" s="153" t="s">
        <v>3161</v>
      </c>
      <c r="P1093" s="152">
        <v>18.796722219999999</v>
      </c>
      <c r="Q1093" s="152">
        <v>145.6945556</v>
      </c>
      <c r="R1093" s="152" t="s">
        <v>2027</v>
      </c>
      <c r="S1093" s="152" t="s">
        <v>2716</v>
      </c>
      <c r="T1093" s="152">
        <v>45.674999999999997</v>
      </c>
      <c r="U1093" s="152">
        <v>0.71099999999999997</v>
      </c>
      <c r="V1093" s="152">
        <v>17.948</v>
      </c>
      <c r="X1093" s="152">
        <v>9.1639999999999997</v>
      </c>
      <c r="AA1093" s="152">
        <v>4.0209999999999999</v>
      </c>
      <c r="AB1093" s="152">
        <v>0.19</v>
      </c>
      <c r="AC1093" s="152">
        <v>12.868</v>
      </c>
      <c r="AD1093" s="152">
        <v>1.883</v>
      </c>
      <c r="AE1093" s="152">
        <v>0.42199999999999999</v>
      </c>
      <c r="AF1093" s="152">
        <v>0.157</v>
      </c>
      <c r="AI1093" s="152">
        <v>93.410465990000006</v>
      </c>
      <c r="AJ1093" s="152">
        <v>4.5443265999999998</v>
      </c>
      <c r="AK1093" s="156">
        <f t="shared" si="17"/>
        <v>1.0293877500000001E-2</v>
      </c>
      <c r="AL1093" s="151">
        <v>102.93877500000001</v>
      </c>
      <c r="AM1093" s="151">
        <v>328.53014999999999</v>
      </c>
      <c r="AN1093" s="151">
        <v>1506.3969</v>
      </c>
      <c r="AO1093" s="151">
        <v>755.7353382</v>
      </c>
      <c r="AQ1093" s="152">
        <v>4.7837255259999996</v>
      </c>
      <c r="AR1093" s="152">
        <v>0.39207121099999998</v>
      </c>
      <c r="AS1093" s="152">
        <v>15.648593610000001</v>
      </c>
      <c r="AU1093" s="151">
        <v>567.12897959999998</v>
      </c>
      <c r="AV1093" s="152">
        <v>3729.3007969999999</v>
      </c>
      <c r="AW1093" s="152">
        <v>50.061178290000001</v>
      </c>
      <c r="AX1093" s="151">
        <v>4202.0409319999999</v>
      </c>
      <c r="AZ1093" s="152">
        <v>38.584001639999997</v>
      </c>
      <c r="BG1093" s="152">
        <v>6.4957554469999996</v>
      </c>
      <c r="BH1093" s="152">
        <v>332.28273309999997</v>
      </c>
      <c r="BI1093" s="152">
        <v>13.429756879999999</v>
      </c>
      <c r="BJ1093" s="152">
        <v>27.915300420000001</v>
      </c>
      <c r="BK1093" s="152">
        <v>0.58949559500000004</v>
      </c>
      <c r="BO1093" s="152">
        <v>105.63926789999999</v>
      </c>
      <c r="BP1093" s="152">
        <v>4.159053857</v>
      </c>
      <c r="BQ1093" s="152">
        <v>8.6279047319999993</v>
      </c>
      <c r="BR1093" s="152">
        <v>1.4984022530000001</v>
      </c>
      <c r="BS1093" s="152">
        <v>7.0591918209999998</v>
      </c>
      <c r="BT1093" s="152">
        <v>1.886347647</v>
      </c>
      <c r="BU1093" s="152">
        <v>0.68945659999999998</v>
      </c>
      <c r="BV1093" s="152">
        <v>2.2537643360000001</v>
      </c>
      <c r="BX1093" s="152">
        <v>2.4248664419999999</v>
      </c>
      <c r="BZ1093" s="152">
        <v>1.7325717169999999</v>
      </c>
      <c r="CB1093" s="152">
        <v>1.601076535</v>
      </c>
      <c r="CD1093" s="152">
        <v>0.90437485200000001</v>
      </c>
      <c r="DC1093" s="152">
        <v>39.253666670000001</v>
      </c>
      <c r="DF1093" s="152">
        <v>18.093666670000001</v>
      </c>
      <c r="DG1093" s="152">
        <v>42.53466667</v>
      </c>
      <c r="DJ1093" s="152">
        <v>1.7666667E-2</v>
      </c>
      <c r="DM1093" s="152">
        <v>0.23400000000000001</v>
      </c>
      <c r="DO1093" s="154">
        <v>80.736623679999994</v>
      </c>
      <c r="ED1093" s="152">
        <v>54.117787149999998</v>
      </c>
      <c r="EE1093" s="152">
        <v>0.82400209700000004</v>
      </c>
      <c r="EF1093" s="152">
        <v>16.667899330000001</v>
      </c>
      <c r="EH1093" s="152">
        <v>9.6351070819999993</v>
      </c>
      <c r="EJ1093" s="152">
        <v>10.707494499999999</v>
      </c>
      <c r="EK1093" s="152">
        <v>0.22912054900000001</v>
      </c>
      <c r="EL1093" s="152">
        <v>3.2979679669999999</v>
      </c>
      <c r="EM1093" s="152">
        <v>8.1091557030000008</v>
      </c>
      <c r="EO1093" s="152">
        <v>3.4425923429999998</v>
      </c>
      <c r="EP1093" s="152">
        <v>1.379223796</v>
      </c>
      <c r="EQ1093" s="152">
        <v>0.27877365500000001</v>
      </c>
      <c r="ES1093" s="152">
        <v>-0.52334943599999995</v>
      </c>
    </row>
    <row r="1094" spans="1:149">
      <c r="A1094" s="151">
        <v>6703</v>
      </c>
      <c r="B1094" s="152" t="s">
        <v>2859</v>
      </c>
      <c r="C1094" s="152" t="s">
        <v>2877</v>
      </c>
      <c r="D1094" s="152" t="s">
        <v>2878</v>
      </c>
      <c r="E1094" s="152" t="s">
        <v>3053</v>
      </c>
      <c r="F1094" s="152" t="s">
        <v>9540</v>
      </c>
      <c r="H1094" s="151">
        <v>284160</v>
      </c>
      <c r="L1094" s="153" t="s">
        <v>3054</v>
      </c>
      <c r="M1094" s="153" t="s">
        <v>4065</v>
      </c>
      <c r="P1094" s="152">
        <v>18.796722219999999</v>
      </c>
      <c r="Q1094" s="152">
        <v>145.6945556</v>
      </c>
      <c r="R1094" s="152" t="s">
        <v>2027</v>
      </c>
      <c r="S1094" s="152" t="s">
        <v>2716</v>
      </c>
      <c r="T1094" s="152">
        <v>49.113999999999997</v>
      </c>
      <c r="U1094" s="152">
        <v>0.873</v>
      </c>
      <c r="V1094" s="152">
        <v>17.395</v>
      </c>
      <c r="X1094" s="152">
        <v>8.0969999999999995</v>
      </c>
      <c r="AA1094" s="152">
        <v>3.5030000000000001</v>
      </c>
      <c r="AB1094" s="152">
        <v>0.222</v>
      </c>
      <c r="AC1094" s="152">
        <v>11.461</v>
      </c>
      <c r="AD1094" s="152">
        <v>2.4140000000000001</v>
      </c>
      <c r="AE1094" s="152">
        <v>0.82</v>
      </c>
      <c r="AF1094" s="152">
        <v>0.20100000000000001</v>
      </c>
      <c r="AI1094" s="152">
        <v>94.403396139999998</v>
      </c>
      <c r="AJ1094" s="152">
        <v>4.0098200999999998</v>
      </c>
      <c r="AK1094" s="156">
        <f t="shared" si="17"/>
        <v>5.2858395E-4</v>
      </c>
      <c r="AL1094" s="151">
        <v>5.2858394999999998</v>
      </c>
      <c r="AM1094" s="151">
        <v>324.83879999999999</v>
      </c>
      <c r="AN1094" s="151">
        <v>910.1748</v>
      </c>
      <c r="AO1094" s="151">
        <v>886.87585290000004</v>
      </c>
      <c r="AQ1094" s="152">
        <v>4.3684033050000002</v>
      </c>
      <c r="AR1094" s="152">
        <v>0.310449113</v>
      </c>
      <c r="AS1094" s="152">
        <v>15.586824979999999</v>
      </c>
      <c r="AU1094" s="151">
        <v>1027.3565599999999</v>
      </c>
      <c r="AV1094" s="152">
        <v>5646.3109999999997</v>
      </c>
      <c r="AW1094" s="152">
        <v>41.447156630000002</v>
      </c>
      <c r="AX1094" s="151">
        <v>4591.610745</v>
      </c>
      <c r="AZ1094" s="152">
        <v>26.141787560000001</v>
      </c>
      <c r="BG1094" s="152">
        <v>9.0073633579999992</v>
      </c>
      <c r="BH1094" s="152">
        <v>271.70020899999997</v>
      </c>
      <c r="BI1094" s="152">
        <v>13.751940100000001</v>
      </c>
      <c r="BJ1094" s="152">
        <v>42.63215924</v>
      </c>
      <c r="BK1094" s="152">
        <v>0.93516697500000001</v>
      </c>
      <c r="BO1094" s="152">
        <v>109.2360594</v>
      </c>
      <c r="BP1094" s="152">
        <v>6.2610532179999998</v>
      </c>
      <c r="BQ1094" s="152">
        <v>12.545295550000001</v>
      </c>
      <c r="BS1094" s="152">
        <v>8.6350993860000003</v>
      </c>
      <c r="BT1094" s="152">
        <v>2.4643424070000002</v>
      </c>
      <c r="BU1094" s="152">
        <v>1.058881392</v>
      </c>
      <c r="BV1094" s="152">
        <v>2.4770958830000001</v>
      </c>
      <c r="BX1094" s="152">
        <v>2.5745308609999999</v>
      </c>
      <c r="BZ1094" s="152">
        <v>1.4953939469999999</v>
      </c>
      <c r="CB1094" s="152">
        <v>1.2503403930000001</v>
      </c>
      <c r="CD1094" s="152">
        <v>1.2505428430000001</v>
      </c>
      <c r="CH1094" s="152">
        <v>9.3017536560000007</v>
      </c>
      <c r="CJ1094" s="152">
        <v>0.62515244299999995</v>
      </c>
      <c r="CK1094" s="152">
        <v>0.27206681900000002</v>
      </c>
      <c r="DC1094" s="152">
        <v>39.15433333</v>
      </c>
      <c r="DF1094" s="152">
        <v>19.112333329999998</v>
      </c>
      <c r="DG1094" s="152">
        <v>42.155999999999999</v>
      </c>
      <c r="DJ1094" s="152">
        <v>0.05</v>
      </c>
      <c r="DM1094" s="152">
        <v>0.205666667</v>
      </c>
      <c r="DO1094" s="154">
        <v>79.726255980000005</v>
      </c>
      <c r="ED1094" s="152">
        <v>54.117787149999998</v>
      </c>
      <c r="EE1094" s="152">
        <v>0.82400209700000004</v>
      </c>
      <c r="EF1094" s="152">
        <v>16.667899330000001</v>
      </c>
      <c r="EH1094" s="152">
        <v>9.6351070819999993</v>
      </c>
      <c r="EJ1094" s="152">
        <v>10.707494499999999</v>
      </c>
      <c r="EK1094" s="152">
        <v>0.22912054900000001</v>
      </c>
      <c r="EL1094" s="152">
        <v>3.2979679669999999</v>
      </c>
      <c r="EM1094" s="152">
        <v>8.1091557030000008</v>
      </c>
      <c r="EO1094" s="152">
        <v>3.4425923429999998</v>
      </c>
      <c r="EP1094" s="152">
        <v>1.379223796</v>
      </c>
      <c r="EQ1094" s="152">
        <v>0.27877365500000001</v>
      </c>
      <c r="ES1094" s="152">
        <v>-0.52334943599999995</v>
      </c>
    </row>
    <row r="1095" spans="1:149">
      <c r="A1095" s="151">
        <v>6704</v>
      </c>
      <c r="B1095" s="152" t="s">
        <v>2859</v>
      </c>
      <c r="C1095" s="152" t="s">
        <v>2877</v>
      </c>
      <c r="D1095" s="152" t="s">
        <v>2878</v>
      </c>
      <c r="E1095" s="152" t="s">
        <v>3053</v>
      </c>
      <c r="F1095" s="152" t="s">
        <v>9541</v>
      </c>
      <c r="H1095" s="151">
        <v>284160</v>
      </c>
      <c r="L1095" s="153" t="s">
        <v>3054</v>
      </c>
      <c r="M1095" s="153" t="s">
        <v>3727</v>
      </c>
      <c r="P1095" s="152">
        <v>18.796722219999999</v>
      </c>
      <c r="Q1095" s="152">
        <v>145.6945556</v>
      </c>
      <c r="R1095" s="152" t="s">
        <v>2027</v>
      </c>
      <c r="S1095" s="152" t="s">
        <v>2716</v>
      </c>
      <c r="T1095" s="152">
        <v>48.118000000000002</v>
      </c>
      <c r="U1095" s="152">
        <v>0.86299999999999999</v>
      </c>
      <c r="V1095" s="152">
        <v>18.036000000000001</v>
      </c>
      <c r="X1095" s="152">
        <v>7.742</v>
      </c>
      <c r="AA1095" s="152">
        <v>2.903</v>
      </c>
      <c r="AB1095" s="152">
        <v>0.17399999999999999</v>
      </c>
      <c r="AC1095" s="152">
        <v>12.579000000000001</v>
      </c>
      <c r="AD1095" s="152">
        <v>2.4089999999999998</v>
      </c>
      <c r="AE1095" s="152">
        <v>0.41099999999999998</v>
      </c>
      <c r="AF1095" s="152">
        <v>0.11700000000000001</v>
      </c>
      <c r="AI1095" s="152">
        <v>93.689676129999995</v>
      </c>
      <c r="AJ1095" s="152">
        <v>5.0815567000000001</v>
      </c>
      <c r="AK1095" s="156">
        <f t="shared" si="17"/>
        <v>4.7150145000000006E-3</v>
      </c>
      <c r="AL1095" s="151">
        <v>47.150145000000002</v>
      </c>
      <c r="AM1095" s="151">
        <v>420.81389999999999</v>
      </c>
      <c r="AN1095" s="151">
        <v>607.16723999999999</v>
      </c>
      <c r="AO1095" s="151">
        <v>452.58726469999999</v>
      </c>
      <c r="AQ1095" s="152">
        <v>4.8013455550000002</v>
      </c>
      <c r="AR1095" s="152">
        <v>0.389571848</v>
      </c>
      <c r="AS1095" s="152">
        <v>15.84187155</v>
      </c>
      <c r="AU1095" s="151">
        <v>556.62601219999999</v>
      </c>
      <c r="AV1095" s="152">
        <v>3833.043298</v>
      </c>
      <c r="AW1095" s="152">
        <v>44.842647409999998</v>
      </c>
      <c r="AX1095" s="151">
        <v>4933.4405580000002</v>
      </c>
      <c r="AZ1095" s="152">
        <v>20.669702279999999</v>
      </c>
      <c r="BG1095" s="152">
        <v>5.9277542969999999</v>
      </c>
      <c r="BH1095" s="152">
        <v>482.63812949999999</v>
      </c>
      <c r="BI1095" s="152">
        <v>12.67229275</v>
      </c>
      <c r="BJ1095" s="152">
        <v>31.096649599999999</v>
      </c>
      <c r="BK1095" s="152">
        <v>0.56070545999999999</v>
      </c>
      <c r="BO1095" s="152">
        <v>113.5613991</v>
      </c>
      <c r="BP1095" s="152">
        <v>4.3623846510000002</v>
      </c>
      <c r="BQ1095" s="152">
        <v>9.7193286190000006</v>
      </c>
      <c r="BR1095" s="152">
        <v>1.5754260879999999</v>
      </c>
      <c r="BS1095" s="152">
        <v>6.7326300300000002</v>
      </c>
      <c r="BT1095" s="152">
        <v>1.8577015109999999</v>
      </c>
      <c r="BU1095" s="152">
        <v>0.661108578</v>
      </c>
      <c r="BV1095" s="152">
        <v>2.256701509</v>
      </c>
      <c r="BX1095" s="152">
        <v>2.3735836099999998</v>
      </c>
      <c r="BZ1095" s="152">
        <v>1.412915358</v>
      </c>
      <c r="CB1095" s="152">
        <v>1.415066146</v>
      </c>
      <c r="CD1095" s="152">
        <v>1.0208988370000001</v>
      </c>
      <c r="DC1095" s="152">
        <v>39.33966667</v>
      </c>
      <c r="DF1095" s="152">
        <v>17.55</v>
      </c>
      <c r="DG1095" s="152">
        <v>43.184666669999999</v>
      </c>
      <c r="DJ1095" s="152">
        <v>2.1666667000000001E-2</v>
      </c>
      <c r="DM1095" s="152">
        <v>0.21766666700000001</v>
      </c>
      <c r="DO1095" s="154">
        <v>81.437020029999999</v>
      </c>
      <c r="ED1095" s="152">
        <v>54.117787149999998</v>
      </c>
      <c r="EE1095" s="152">
        <v>0.82400209700000004</v>
      </c>
      <c r="EF1095" s="152">
        <v>16.667899330000001</v>
      </c>
      <c r="EH1095" s="152">
        <v>9.6351070819999993</v>
      </c>
      <c r="EJ1095" s="152">
        <v>10.707494499999999</v>
      </c>
      <c r="EK1095" s="152">
        <v>0.22912054900000001</v>
      </c>
      <c r="EL1095" s="152">
        <v>3.2979679669999999</v>
      </c>
      <c r="EM1095" s="152">
        <v>8.1091557030000008</v>
      </c>
      <c r="EO1095" s="152">
        <v>3.4425923429999998</v>
      </c>
      <c r="EP1095" s="152">
        <v>1.379223796</v>
      </c>
      <c r="EQ1095" s="152">
        <v>0.27877365500000001</v>
      </c>
      <c r="ES1095" s="152">
        <v>-0.52334943599999995</v>
      </c>
    </row>
    <row r="1096" spans="1:149">
      <c r="A1096" s="151">
        <v>6705</v>
      </c>
      <c r="B1096" s="152" t="s">
        <v>2859</v>
      </c>
      <c r="C1096" s="152" t="s">
        <v>2877</v>
      </c>
      <c r="D1096" s="152" t="s">
        <v>2878</v>
      </c>
      <c r="E1096" s="152" t="s">
        <v>3053</v>
      </c>
      <c r="F1096" s="152" t="s">
        <v>9542</v>
      </c>
      <c r="H1096" s="151">
        <v>284160</v>
      </c>
      <c r="L1096" s="153" t="s">
        <v>3054</v>
      </c>
      <c r="M1096" s="153" t="s">
        <v>3809</v>
      </c>
      <c r="P1096" s="152">
        <v>18.796722219999999</v>
      </c>
      <c r="Q1096" s="152">
        <v>145.6945556</v>
      </c>
      <c r="R1096" s="152" t="s">
        <v>2027</v>
      </c>
      <c r="S1096" s="152" t="s">
        <v>2716</v>
      </c>
      <c r="T1096" s="152">
        <v>48.37</v>
      </c>
      <c r="U1096" s="152">
        <v>0.64</v>
      </c>
      <c r="V1096" s="152">
        <v>18.28</v>
      </c>
      <c r="X1096" s="152">
        <v>7.8730000000000002</v>
      </c>
      <c r="AA1096" s="152">
        <v>3.996</v>
      </c>
      <c r="AB1096" s="152">
        <v>0.187</v>
      </c>
      <c r="AC1096" s="152">
        <v>10.285</v>
      </c>
      <c r="AD1096" s="152">
        <v>2.1640000000000001</v>
      </c>
      <c r="AE1096" s="152">
        <v>0.79300000000000004</v>
      </c>
      <c r="AF1096" s="152">
        <v>0.17299999999999999</v>
      </c>
      <c r="AI1096" s="152">
        <v>93.095552870000006</v>
      </c>
      <c r="AJ1096" s="152">
        <v>4.8858243359999998</v>
      </c>
      <c r="AK1096" s="156">
        <f t="shared" si="17"/>
        <v>4.8702265519999996E-2</v>
      </c>
      <c r="AL1096" s="151">
        <v>487.02265519999997</v>
      </c>
      <c r="AM1096" s="151">
        <v>414.25150000000002</v>
      </c>
      <c r="AN1096" s="151">
        <v>983.91048000000001</v>
      </c>
      <c r="AO1096" s="151">
        <v>739.87648530000001</v>
      </c>
      <c r="AQ1096" s="152">
        <v>5.0407564950000001</v>
      </c>
      <c r="AR1096" s="152">
        <v>0.40301877000000003</v>
      </c>
      <c r="AS1096" s="152">
        <v>19.046326560000001</v>
      </c>
      <c r="AU1096" s="151">
        <v>840.75837079999997</v>
      </c>
      <c r="AV1096" s="152">
        <v>6653.4600060000002</v>
      </c>
      <c r="AW1096" s="152">
        <v>27.295911060000002</v>
      </c>
      <c r="AX1096" s="151">
        <v>3757.8286929999999</v>
      </c>
      <c r="AZ1096" s="152">
        <v>15.20471393</v>
      </c>
      <c r="BG1096" s="152">
        <v>11.919307440000001</v>
      </c>
      <c r="BH1096" s="152">
        <v>410.2614461</v>
      </c>
      <c r="BI1096" s="152">
        <v>11.73267747</v>
      </c>
      <c r="BJ1096" s="152">
        <v>39.961205049999997</v>
      </c>
      <c r="BK1096" s="152">
        <v>1.0433878219999999</v>
      </c>
      <c r="BO1096" s="152">
        <v>144.68054520000001</v>
      </c>
      <c r="BP1096" s="152">
        <v>6.5232865100000001</v>
      </c>
      <c r="BQ1096" s="152">
        <v>13.773684019999999</v>
      </c>
      <c r="BR1096" s="152">
        <v>2.1435319270000002</v>
      </c>
      <c r="BS1096" s="152">
        <v>8.9848421859999998</v>
      </c>
      <c r="BT1096" s="152">
        <v>1.881957042</v>
      </c>
      <c r="BU1096" s="152">
        <v>0.64379594600000001</v>
      </c>
      <c r="BV1096" s="152">
        <v>2.211272594</v>
      </c>
      <c r="BX1096" s="152">
        <v>2.1227274930000002</v>
      </c>
      <c r="BZ1096" s="152">
        <v>1.4648009930000001</v>
      </c>
      <c r="CB1096" s="152">
        <v>1.167374441</v>
      </c>
      <c r="CD1096" s="152">
        <v>0.943369189</v>
      </c>
      <c r="DC1096" s="152">
        <v>39.400333330000002</v>
      </c>
      <c r="DF1096" s="152">
        <v>17.29066667</v>
      </c>
      <c r="DG1096" s="152">
        <v>43.242666669999998</v>
      </c>
      <c r="DJ1096" s="152">
        <v>3.1666667000000003E-2</v>
      </c>
      <c r="DM1096" s="152">
        <v>0.22466666699999999</v>
      </c>
      <c r="DO1096" s="154">
        <v>81.681109300000003</v>
      </c>
      <c r="ED1096" s="152">
        <v>54.117787149999998</v>
      </c>
      <c r="EE1096" s="152">
        <v>0.82400209700000004</v>
      </c>
      <c r="EF1096" s="152">
        <v>16.667899330000001</v>
      </c>
      <c r="EH1096" s="152">
        <v>9.6351070819999993</v>
      </c>
      <c r="EJ1096" s="152">
        <v>10.707494499999999</v>
      </c>
      <c r="EK1096" s="152">
        <v>0.22912054900000001</v>
      </c>
      <c r="EL1096" s="152">
        <v>3.2979679669999999</v>
      </c>
      <c r="EM1096" s="152">
        <v>8.1091557030000008</v>
      </c>
      <c r="EO1096" s="152">
        <v>3.4425923429999998</v>
      </c>
      <c r="EP1096" s="152">
        <v>1.379223796</v>
      </c>
      <c r="EQ1096" s="152">
        <v>0.27877365500000001</v>
      </c>
      <c r="ES1096" s="152">
        <v>-0.52334943599999995</v>
      </c>
    </row>
    <row r="1097" spans="1:149">
      <c r="A1097" s="151">
        <v>6706</v>
      </c>
      <c r="B1097" s="152" t="s">
        <v>2859</v>
      </c>
      <c r="C1097" s="152" t="s">
        <v>2877</v>
      </c>
      <c r="D1097" s="152" t="s">
        <v>2878</v>
      </c>
      <c r="E1097" s="152" t="s">
        <v>3053</v>
      </c>
      <c r="F1097" s="152" t="s">
        <v>9543</v>
      </c>
      <c r="H1097" s="151">
        <v>284160</v>
      </c>
      <c r="L1097" s="153" t="s">
        <v>3054</v>
      </c>
      <c r="M1097" s="153" t="s">
        <v>3410</v>
      </c>
      <c r="P1097" s="152">
        <v>18.796722219999999</v>
      </c>
      <c r="Q1097" s="152">
        <v>145.6945556</v>
      </c>
      <c r="R1097" s="152" t="s">
        <v>2027</v>
      </c>
      <c r="S1097" s="152" t="s">
        <v>2716</v>
      </c>
      <c r="T1097" s="152">
        <v>47.113999999999997</v>
      </c>
      <c r="U1097" s="152">
        <v>0.874</v>
      </c>
      <c r="V1097" s="152">
        <v>16.274000000000001</v>
      </c>
      <c r="X1097" s="152">
        <v>10.355</v>
      </c>
      <c r="AA1097" s="152">
        <v>3.7789999999999999</v>
      </c>
      <c r="AB1097" s="152">
        <v>0.189</v>
      </c>
      <c r="AC1097" s="152">
        <v>11.317</v>
      </c>
      <c r="AD1097" s="152">
        <v>2.3580000000000001</v>
      </c>
      <c r="AE1097" s="152">
        <v>0.63600000000000001</v>
      </c>
      <c r="AF1097" s="152">
        <v>0.14499999999999999</v>
      </c>
      <c r="AI1097" s="152">
        <v>93.466970250000003</v>
      </c>
      <c r="AJ1097" s="152">
        <v>4.6491851999999998</v>
      </c>
      <c r="AK1097" s="156">
        <f t="shared" si="17"/>
        <v>1.1870623000000001E-3</v>
      </c>
      <c r="AL1097" s="151">
        <v>11.870623</v>
      </c>
      <c r="AM1097" s="151">
        <v>488.89879999999999</v>
      </c>
      <c r="AN1097" s="151">
        <v>1251.2023200000001</v>
      </c>
      <c r="AO1097" s="151">
        <v>982.02897059999998</v>
      </c>
      <c r="AQ1097" s="152">
        <v>6.0120726250000001</v>
      </c>
      <c r="AR1097" s="152">
        <v>0.48033778199999999</v>
      </c>
      <c r="AS1097" s="152">
        <v>18.479045330000002</v>
      </c>
      <c r="AU1097" s="151">
        <v>760.24604050000005</v>
      </c>
      <c r="AV1097" s="152">
        <v>5432.614732</v>
      </c>
      <c r="AW1097" s="152">
        <v>48.56196199</v>
      </c>
      <c r="AX1097" s="151">
        <v>5103.4292290000003</v>
      </c>
      <c r="AZ1097" s="152">
        <v>25.132614449999998</v>
      </c>
      <c r="BG1097" s="152">
        <v>10.262770250000001</v>
      </c>
      <c r="BH1097" s="152">
        <v>338.13150139999999</v>
      </c>
      <c r="BI1097" s="152">
        <v>17.15521339</v>
      </c>
      <c r="BJ1097" s="152">
        <v>37.815472120000003</v>
      </c>
      <c r="BK1097" s="152">
        <v>0.79968111099999994</v>
      </c>
      <c r="BO1097" s="152">
        <v>139.00133919999999</v>
      </c>
      <c r="BP1097" s="152">
        <v>5.7569362569999996</v>
      </c>
      <c r="BQ1097" s="152">
        <v>12.60945768</v>
      </c>
      <c r="BR1097" s="152">
        <v>1.9368950089999999</v>
      </c>
      <c r="BS1097" s="152">
        <v>9.6398838080000004</v>
      </c>
      <c r="BT1097" s="152">
        <v>2.5453579460000002</v>
      </c>
      <c r="BU1097" s="152">
        <v>1.0877413279999999</v>
      </c>
      <c r="BV1097" s="152">
        <v>2.7893703630000002</v>
      </c>
      <c r="BX1097" s="152">
        <v>2.8157239700000001</v>
      </c>
      <c r="BZ1097" s="152">
        <v>2.0404998019999998</v>
      </c>
      <c r="CB1097" s="152">
        <v>1.9065944749999999</v>
      </c>
      <c r="CD1097" s="152">
        <v>1.2033237889999999</v>
      </c>
      <c r="DC1097" s="152">
        <v>38.239333330000001</v>
      </c>
      <c r="DF1097" s="152">
        <v>21.777666669999999</v>
      </c>
      <c r="DG1097" s="152">
        <v>39.546999999999997</v>
      </c>
      <c r="DJ1097" s="152">
        <v>1.9666666999999999E-2</v>
      </c>
      <c r="DM1097" s="152">
        <v>0.260333333</v>
      </c>
      <c r="DO1097" s="154">
        <v>76.401767250000006</v>
      </c>
      <c r="ED1097" s="152">
        <v>54.117787149999998</v>
      </c>
      <c r="EE1097" s="152">
        <v>0.82400209700000004</v>
      </c>
      <c r="EF1097" s="152">
        <v>16.667899330000001</v>
      </c>
      <c r="EH1097" s="152">
        <v>9.6351070819999993</v>
      </c>
      <c r="EJ1097" s="152">
        <v>10.707494499999999</v>
      </c>
      <c r="EK1097" s="152">
        <v>0.22912054900000001</v>
      </c>
      <c r="EL1097" s="152">
        <v>3.2979679669999999</v>
      </c>
      <c r="EM1097" s="152">
        <v>8.1091557030000008</v>
      </c>
      <c r="EO1097" s="152">
        <v>3.4425923429999998</v>
      </c>
      <c r="EP1097" s="152">
        <v>1.379223796</v>
      </c>
      <c r="EQ1097" s="152">
        <v>0.27877365500000001</v>
      </c>
      <c r="ES1097" s="152">
        <v>-0.52334943599999995</v>
      </c>
    </row>
    <row r="1098" spans="1:149">
      <c r="A1098" s="151">
        <v>6707</v>
      </c>
      <c r="B1098" s="152" t="s">
        <v>2859</v>
      </c>
      <c r="C1098" s="152" t="s">
        <v>2877</v>
      </c>
      <c r="D1098" s="152" t="s">
        <v>2878</v>
      </c>
      <c r="E1098" s="152" t="s">
        <v>3053</v>
      </c>
      <c r="F1098" s="152" t="s">
        <v>9544</v>
      </c>
      <c r="H1098" s="151">
        <v>284160</v>
      </c>
      <c r="L1098" s="153" t="s">
        <v>3054</v>
      </c>
      <c r="M1098" s="153" t="s">
        <v>3166</v>
      </c>
      <c r="P1098" s="152">
        <v>18.796722219999999</v>
      </c>
      <c r="Q1098" s="152">
        <v>145.6945556</v>
      </c>
      <c r="R1098" s="152" t="s">
        <v>2027</v>
      </c>
      <c r="S1098" s="152" t="s">
        <v>2716</v>
      </c>
      <c r="T1098" s="152">
        <v>45.713000000000001</v>
      </c>
      <c r="U1098" s="152">
        <v>0.69099999999999995</v>
      </c>
      <c r="V1098" s="152">
        <v>19.047999999999998</v>
      </c>
      <c r="X1098" s="152">
        <v>8.9619999999999997</v>
      </c>
      <c r="AA1098" s="152">
        <v>2.605</v>
      </c>
      <c r="AB1098" s="152">
        <v>0.13600000000000001</v>
      </c>
      <c r="AC1098" s="152">
        <v>13.733000000000001</v>
      </c>
      <c r="AD1098" s="152">
        <v>1.8660000000000001</v>
      </c>
      <c r="AE1098" s="152">
        <v>0.46700000000000003</v>
      </c>
      <c r="AF1098" s="152">
        <v>0.16900000000000001</v>
      </c>
      <c r="AI1098" s="152">
        <v>93.734066350000006</v>
      </c>
      <c r="AJ1098" s="152">
        <v>4.1705125000000001</v>
      </c>
      <c r="AK1098" s="156">
        <f t="shared" si="17"/>
        <v>1.397887E-3</v>
      </c>
      <c r="AL1098" s="151">
        <v>13.978870000000001</v>
      </c>
      <c r="AM1098" s="151">
        <v>492.18</v>
      </c>
      <c r="AN1098" s="151">
        <v>1399.24974</v>
      </c>
      <c r="AO1098" s="151">
        <v>1247.9697349999999</v>
      </c>
      <c r="AQ1098" s="152">
        <v>6.4400563890000004</v>
      </c>
      <c r="AR1098" s="152">
        <v>0.54961646399999997</v>
      </c>
      <c r="AS1098" s="152">
        <v>23.133406789999999</v>
      </c>
      <c r="AU1098" s="151">
        <v>901.55158819999997</v>
      </c>
      <c r="AV1098" s="152">
        <v>7595.6532150000003</v>
      </c>
      <c r="AW1098" s="152">
        <v>46.772274549999999</v>
      </c>
      <c r="AX1098" s="151">
        <v>5839.8973599999999</v>
      </c>
      <c r="AZ1098" s="152">
        <v>18.217185220000001</v>
      </c>
      <c r="BG1098" s="152">
        <v>12.83855894</v>
      </c>
      <c r="BH1098" s="152">
        <v>356.4445533</v>
      </c>
      <c r="BI1098" s="152">
        <v>18.664510530000001</v>
      </c>
      <c r="BJ1098" s="152">
        <v>46.341080460000001</v>
      </c>
      <c r="BK1098" s="152">
        <v>0.927547758</v>
      </c>
      <c r="BO1098" s="152">
        <v>168.05559690000001</v>
      </c>
      <c r="BP1098" s="152">
        <v>7.583029035</v>
      </c>
      <c r="BQ1098" s="152">
        <v>15.54040286</v>
      </c>
      <c r="BR1098" s="152">
        <v>2.517758535</v>
      </c>
      <c r="BS1098" s="152">
        <v>10.933570899999999</v>
      </c>
      <c r="BT1098" s="152">
        <v>2.6564840759999999</v>
      </c>
      <c r="BU1098" s="152">
        <v>1.0811386190000001</v>
      </c>
      <c r="BV1098" s="152">
        <v>3.2541876169999999</v>
      </c>
      <c r="BX1098" s="152">
        <v>3.1488763080000002</v>
      </c>
      <c r="BZ1098" s="152">
        <v>2.3273044239999998</v>
      </c>
      <c r="CB1098" s="152">
        <v>1.9406334629999999</v>
      </c>
      <c r="CD1098" s="152">
        <v>1.486267987</v>
      </c>
      <c r="DC1098" s="152">
        <v>38.486666669999998</v>
      </c>
      <c r="DF1098" s="152">
        <v>21.48533333</v>
      </c>
      <c r="DG1098" s="152">
        <v>39.887666670000002</v>
      </c>
      <c r="DJ1098" s="152">
        <v>1.5666666999999999E-2</v>
      </c>
      <c r="DM1098" s="152">
        <v>0.233333333</v>
      </c>
      <c r="DO1098" s="154">
        <v>76.79774458</v>
      </c>
      <c r="ED1098" s="152">
        <v>54.117787149999998</v>
      </c>
      <c r="EE1098" s="152">
        <v>0.82400209700000004</v>
      </c>
      <c r="EF1098" s="152">
        <v>16.667899330000001</v>
      </c>
      <c r="EH1098" s="152">
        <v>9.6351070819999993</v>
      </c>
      <c r="EJ1098" s="152">
        <v>10.707494499999999</v>
      </c>
      <c r="EK1098" s="152">
        <v>0.22912054900000001</v>
      </c>
      <c r="EL1098" s="152">
        <v>3.2979679669999999</v>
      </c>
      <c r="EM1098" s="152">
        <v>8.1091557030000008</v>
      </c>
      <c r="EO1098" s="152">
        <v>3.4425923429999998</v>
      </c>
      <c r="EP1098" s="152">
        <v>1.379223796</v>
      </c>
      <c r="EQ1098" s="152">
        <v>0.27877365500000001</v>
      </c>
      <c r="ES1098" s="152">
        <v>-0.52334943599999995</v>
      </c>
    </row>
    <row r="1099" spans="1:149">
      <c r="A1099" s="151">
        <v>6709</v>
      </c>
      <c r="B1099" s="152" t="s">
        <v>2859</v>
      </c>
      <c r="C1099" s="152" t="s">
        <v>2877</v>
      </c>
      <c r="D1099" s="152" t="s">
        <v>2878</v>
      </c>
      <c r="E1099" s="152" t="s">
        <v>3053</v>
      </c>
      <c r="F1099" s="152" t="s">
        <v>9545</v>
      </c>
      <c r="H1099" s="151">
        <v>284160</v>
      </c>
      <c r="L1099" s="153" t="s">
        <v>3054</v>
      </c>
      <c r="M1099" s="153" t="s">
        <v>3258</v>
      </c>
      <c r="P1099" s="152">
        <v>18.796722219999999</v>
      </c>
      <c r="Q1099" s="152">
        <v>145.6945556</v>
      </c>
      <c r="R1099" s="152" t="s">
        <v>2027</v>
      </c>
      <c r="S1099" s="152" t="s">
        <v>2716</v>
      </c>
      <c r="T1099" s="152">
        <v>46.27</v>
      </c>
      <c r="U1099" s="152">
        <v>0.77</v>
      </c>
      <c r="V1099" s="152">
        <v>19.731999999999999</v>
      </c>
      <c r="X1099" s="152">
        <v>7.7329999999999997</v>
      </c>
      <c r="AA1099" s="152">
        <v>2.6779999999999999</v>
      </c>
      <c r="AB1099" s="152">
        <v>0.17599999999999999</v>
      </c>
      <c r="AC1099" s="152">
        <v>12.930999999999999</v>
      </c>
      <c r="AD1099" s="152">
        <v>2.1339999999999999</v>
      </c>
      <c r="AE1099" s="152">
        <v>0.58799999999999997</v>
      </c>
      <c r="AF1099" s="152">
        <v>0.19700000000000001</v>
      </c>
      <c r="AI1099" s="152">
        <v>93.539308590000005</v>
      </c>
      <c r="AJ1099" s="152">
        <v>4.9242688000000001</v>
      </c>
      <c r="AK1099" s="156">
        <f t="shared" si="17"/>
        <v>1.5919675000000001E-3</v>
      </c>
      <c r="AL1099" s="151">
        <v>15.919675</v>
      </c>
      <c r="AM1099" s="151">
        <v>374.87709999999998</v>
      </c>
      <c r="AN1099" s="151">
        <v>921.69600000000003</v>
      </c>
      <c r="AO1099" s="151">
        <v>811.85127939999995</v>
      </c>
      <c r="AQ1099" s="152">
        <v>4.6915653930000003</v>
      </c>
      <c r="AR1099" s="152">
        <v>0.403012447</v>
      </c>
      <c r="AS1099" s="152">
        <v>24.464224420000001</v>
      </c>
      <c r="AU1099" s="151">
        <v>849.35975929999995</v>
      </c>
      <c r="AV1099" s="152">
        <v>4490.861731</v>
      </c>
      <c r="AW1099" s="152">
        <v>44.774603339999999</v>
      </c>
      <c r="AX1099" s="151">
        <v>4509.9810710000002</v>
      </c>
      <c r="AZ1099" s="152">
        <v>32.79728764</v>
      </c>
      <c r="BG1099" s="152">
        <v>6.7421549489999997</v>
      </c>
      <c r="BH1099" s="152">
        <v>376.08548400000001</v>
      </c>
      <c r="BI1099" s="152">
        <v>13.594232570000001</v>
      </c>
      <c r="BJ1099" s="152">
        <v>35.261884139999999</v>
      </c>
      <c r="BK1099" s="152">
        <v>0.69889101799999997</v>
      </c>
      <c r="BO1099" s="152">
        <v>131.08327739999999</v>
      </c>
      <c r="BP1099" s="152">
        <v>4.619195081</v>
      </c>
      <c r="BQ1099" s="152">
        <v>10.119119619999999</v>
      </c>
      <c r="BR1099" s="152">
        <v>1.6017630629999999</v>
      </c>
      <c r="BS1099" s="152">
        <v>7.5698235870000001</v>
      </c>
      <c r="BT1099" s="152">
        <v>1.879840975</v>
      </c>
      <c r="BU1099" s="152">
        <v>0.84059389699999998</v>
      </c>
      <c r="BV1099" s="152">
        <v>2.3290415360000001</v>
      </c>
      <c r="BX1099" s="152">
        <v>2.4286118170000002</v>
      </c>
      <c r="BZ1099" s="152">
        <v>1.594000544</v>
      </c>
      <c r="CB1099" s="152">
        <v>1.353059123</v>
      </c>
      <c r="CD1099" s="152">
        <v>1.105283287</v>
      </c>
      <c r="DC1099" s="152">
        <v>39.201666670000002</v>
      </c>
      <c r="DF1099" s="152">
        <v>17.234666669999999</v>
      </c>
      <c r="DG1099" s="152">
        <v>43.232999999999997</v>
      </c>
      <c r="DJ1099" s="152">
        <v>6.1666667000000001E-2</v>
      </c>
      <c r="DM1099" s="152">
        <v>0.21866666700000001</v>
      </c>
      <c r="DO1099" s="154">
        <v>81.726260949999997</v>
      </c>
      <c r="ED1099" s="152">
        <v>54.117787149999998</v>
      </c>
      <c r="EE1099" s="152">
        <v>0.82400209700000004</v>
      </c>
      <c r="EF1099" s="152">
        <v>16.667899330000001</v>
      </c>
      <c r="EH1099" s="152">
        <v>9.6351070819999993</v>
      </c>
      <c r="EJ1099" s="152">
        <v>10.707494499999999</v>
      </c>
      <c r="EK1099" s="152">
        <v>0.22912054900000001</v>
      </c>
      <c r="EL1099" s="152">
        <v>3.2979679669999999</v>
      </c>
      <c r="EM1099" s="152">
        <v>8.1091557030000008</v>
      </c>
      <c r="EO1099" s="152">
        <v>3.4425923429999998</v>
      </c>
      <c r="EP1099" s="152">
        <v>1.379223796</v>
      </c>
      <c r="EQ1099" s="152">
        <v>0.27877365500000001</v>
      </c>
      <c r="ES1099" s="152">
        <v>-0.52334943599999995</v>
      </c>
    </row>
    <row r="1100" spans="1:149">
      <c r="A1100" s="151">
        <v>6710</v>
      </c>
      <c r="B1100" s="152" t="s">
        <v>2859</v>
      </c>
      <c r="C1100" s="152" t="s">
        <v>2877</v>
      </c>
      <c r="D1100" s="152" t="s">
        <v>2878</v>
      </c>
      <c r="E1100" s="152" t="s">
        <v>3053</v>
      </c>
      <c r="F1100" s="152" t="s">
        <v>9546</v>
      </c>
      <c r="H1100" s="151">
        <v>284160</v>
      </c>
      <c r="L1100" s="153" t="s">
        <v>3054</v>
      </c>
      <c r="M1100" s="153" t="s">
        <v>3154</v>
      </c>
      <c r="P1100" s="152">
        <v>18.796722219999999</v>
      </c>
      <c r="Q1100" s="152">
        <v>145.6945556</v>
      </c>
      <c r="R1100" s="152" t="s">
        <v>2027</v>
      </c>
      <c r="S1100" s="152" t="s">
        <v>2716</v>
      </c>
      <c r="T1100" s="152">
        <v>45.634999999999998</v>
      </c>
      <c r="U1100" s="152">
        <v>0.69</v>
      </c>
      <c r="V1100" s="152">
        <v>18.309999999999999</v>
      </c>
      <c r="X1100" s="152">
        <v>8.67</v>
      </c>
      <c r="AA1100" s="152">
        <v>3.6030000000000002</v>
      </c>
      <c r="AB1100" s="152">
        <v>0.16600000000000001</v>
      </c>
      <c r="AC1100" s="152">
        <v>12.824999999999999</v>
      </c>
      <c r="AD1100" s="152">
        <v>1.899</v>
      </c>
      <c r="AE1100" s="152">
        <v>0.42299999999999999</v>
      </c>
      <c r="AF1100" s="152">
        <v>0.13300000000000001</v>
      </c>
      <c r="AI1100" s="152">
        <v>92.732591999999997</v>
      </c>
      <c r="AJ1100" s="152">
        <v>5.0904084000000003</v>
      </c>
      <c r="AK1100" s="156">
        <f t="shared" si="17"/>
        <v>4.6934500000000001E-3</v>
      </c>
      <c r="AL1100" s="151">
        <v>46.9345</v>
      </c>
      <c r="AM1100" s="151">
        <v>293.25725</v>
      </c>
      <c r="AN1100" s="151">
        <v>1301.31954</v>
      </c>
      <c r="AO1100" s="151">
        <v>928.96280879999995</v>
      </c>
      <c r="AQ1100" s="152">
        <v>5.0202960780000003</v>
      </c>
      <c r="AR1100" s="152">
        <v>0.332691968</v>
      </c>
      <c r="AS1100" s="152">
        <v>16.831033000000001</v>
      </c>
      <c r="AU1100" s="151">
        <v>495.68275240000003</v>
      </c>
      <c r="AV1100" s="152">
        <v>3559.2335290000001</v>
      </c>
      <c r="AW1100" s="152">
        <v>49.888500409999999</v>
      </c>
      <c r="AX1100" s="151">
        <v>4086.8787360000001</v>
      </c>
      <c r="AZ1100" s="152">
        <v>34.441477370000001</v>
      </c>
      <c r="BG1100" s="152">
        <v>5.8810673299999996</v>
      </c>
      <c r="BH1100" s="152">
        <v>318.02495099999999</v>
      </c>
      <c r="BI1100" s="152">
        <v>13.797031179999999</v>
      </c>
      <c r="BJ1100" s="152">
        <v>32.793582209999997</v>
      </c>
      <c r="BK1100" s="152">
        <v>0.67938179600000004</v>
      </c>
      <c r="BO1100" s="152">
        <v>106.667134</v>
      </c>
      <c r="BP1100" s="152">
        <v>4.2055514760000001</v>
      </c>
      <c r="BQ1100" s="152">
        <v>8.7242468370000008</v>
      </c>
      <c r="BR1100" s="152">
        <v>1.405171701</v>
      </c>
      <c r="BS1100" s="152">
        <v>6.7566364669999999</v>
      </c>
      <c r="BT1100" s="152">
        <v>1.776470649</v>
      </c>
      <c r="BU1100" s="152">
        <v>0.78135480300000004</v>
      </c>
      <c r="BV1100" s="152">
        <v>2.075973013</v>
      </c>
      <c r="BX1100" s="152">
        <v>2.440142051</v>
      </c>
      <c r="BZ1100" s="152">
        <v>1.6754543129999999</v>
      </c>
      <c r="CB1100" s="152">
        <v>1.527974137</v>
      </c>
      <c r="CD1100" s="152">
        <v>1.0821253790000001</v>
      </c>
      <c r="DC1100" s="152">
        <v>39.209666669999997</v>
      </c>
      <c r="DF1100" s="152">
        <v>18.175666669999998</v>
      </c>
      <c r="DG1100" s="152">
        <v>42.803333330000001</v>
      </c>
      <c r="DJ1100" s="152">
        <v>2.9000000000000001E-2</v>
      </c>
      <c r="DM1100" s="152">
        <v>0.22033333299999999</v>
      </c>
      <c r="DO1100" s="154">
        <v>80.764211649999993</v>
      </c>
      <c r="ED1100" s="152">
        <v>54.117787149999998</v>
      </c>
      <c r="EE1100" s="152">
        <v>0.82400209700000004</v>
      </c>
      <c r="EF1100" s="152">
        <v>16.667899330000001</v>
      </c>
      <c r="EH1100" s="152">
        <v>9.6351070819999993</v>
      </c>
      <c r="EJ1100" s="152">
        <v>10.707494499999999</v>
      </c>
      <c r="EK1100" s="152">
        <v>0.22912054900000001</v>
      </c>
      <c r="EL1100" s="152">
        <v>3.2979679669999999</v>
      </c>
      <c r="EM1100" s="152">
        <v>8.1091557030000008</v>
      </c>
      <c r="EO1100" s="152">
        <v>3.4425923429999998</v>
      </c>
      <c r="EP1100" s="152">
        <v>1.379223796</v>
      </c>
      <c r="EQ1100" s="152">
        <v>0.27877365500000001</v>
      </c>
      <c r="ES1100" s="152">
        <v>-0.52334943599999995</v>
      </c>
    </row>
    <row r="1101" spans="1:149">
      <c r="A1101" s="151">
        <v>6711</v>
      </c>
      <c r="B1101" s="152" t="s">
        <v>2859</v>
      </c>
      <c r="C1101" s="152" t="s">
        <v>2877</v>
      </c>
      <c r="D1101" s="152" t="s">
        <v>2878</v>
      </c>
      <c r="E1101" s="152" t="s">
        <v>3053</v>
      </c>
      <c r="F1101" s="152" t="s">
        <v>9547</v>
      </c>
      <c r="H1101" s="151">
        <v>284160</v>
      </c>
      <c r="L1101" s="153" t="s">
        <v>3054</v>
      </c>
      <c r="M1101" s="153" t="s">
        <v>3080</v>
      </c>
      <c r="P1101" s="152">
        <v>18.796722219999999</v>
      </c>
      <c r="Q1101" s="152">
        <v>145.6945556</v>
      </c>
      <c r="R1101" s="152" t="s">
        <v>2027</v>
      </c>
      <c r="S1101" s="152" t="s">
        <v>2716</v>
      </c>
      <c r="T1101" s="152">
        <v>45.29</v>
      </c>
      <c r="U1101" s="152">
        <v>0.69099999999999995</v>
      </c>
      <c r="V1101" s="152">
        <v>17.632999999999999</v>
      </c>
      <c r="X1101" s="152">
        <v>9.4870000000000001</v>
      </c>
      <c r="AA1101" s="152">
        <v>5.6310000000000002</v>
      </c>
      <c r="AB1101" s="152">
        <v>0.19800000000000001</v>
      </c>
      <c r="AC1101" s="152">
        <v>12.233000000000001</v>
      </c>
      <c r="AD1101" s="152">
        <v>1.91</v>
      </c>
      <c r="AE1101" s="152">
        <v>0.438</v>
      </c>
      <c r="AF1101" s="152">
        <v>0.13700000000000001</v>
      </c>
      <c r="AI1101" s="152">
        <v>94.034559259999995</v>
      </c>
      <c r="AJ1101" s="152">
        <v>4.5810952</v>
      </c>
      <c r="AK1101" s="156">
        <f t="shared" si="17"/>
        <v>3.0558165000000002E-2</v>
      </c>
      <c r="AL1101" s="151">
        <v>305.58165000000002</v>
      </c>
      <c r="AM1101" s="151">
        <v>305.15159999999997</v>
      </c>
      <c r="AN1101" s="151">
        <v>1578.4043999999999</v>
      </c>
      <c r="AO1101" s="151">
        <v>697.78952939999999</v>
      </c>
      <c r="AQ1101" s="152">
        <v>4.2341555250000003</v>
      </c>
      <c r="AR1101" s="152">
        <v>0.31166655999999998</v>
      </c>
      <c r="AS1101" s="152">
        <v>12.11961073</v>
      </c>
      <c r="AU1101" s="151">
        <v>665.94784000000004</v>
      </c>
      <c r="AV1101" s="152">
        <v>3447.5792299999998</v>
      </c>
      <c r="AW1101" s="152">
        <v>52.287902590000002</v>
      </c>
      <c r="AX1101" s="151">
        <v>4103.7942700000003</v>
      </c>
      <c r="AZ1101" s="152">
        <v>40.493287799999997</v>
      </c>
      <c r="BG1101" s="152">
        <v>5.741239792</v>
      </c>
      <c r="BH1101" s="152">
        <v>307.42058900000001</v>
      </c>
      <c r="BI1101" s="152">
        <v>13.976546450000001</v>
      </c>
      <c r="BJ1101" s="152">
        <v>27.858196599999999</v>
      </c>
      <c r="BK1101" s="152">
        <v>0.619834353</v>
      </c>
      <c r="BO1101" s="152">
        <v>78.923927939999999</v>
      </c>
      <c r="BP1101" s="152">
        <v>3.8736228220000002</v>
      </c>
      <c r="BQ1101" s="152">
        <v>8.5407733070000003</v>
      </c>
      <c r="BS1101" s="152">
        <v>6.4419946460000004</v>
      </c>
      <c r="BT1101" s="152">
        <v>1.6221712829999999</v>
      </c>
      <c r="BU1101" s="152">
        <v>0.90240016300000003</v>
      </c>
      <c r="BV1101" s="152">
        <v>2.1058957039999999</v>
      </c>
      <c r="BX1101" s="152">
        <v>2.4297431789999999</v>
      </c>
      <c r="BZ1101" s="152">
        <v>1.539361982</v>
      </c>
      <c r="CB1101" s="152">
        <v>1.5053812559999999</v>
      </c>
      <c r="CD1101" s="152">
        <v>0.93763837699999997</v>
      </c>
      <c r="CH1101" s="152">
        <v>8.1534344910000005</v>
      </c>
      <c r="CJ1101" s="152">
        <v>0.417521586</v>
      </c>
      <c r="CK1101" s="152">
        <v>0.19315675299999999</v>
      </c>
      <c r="DC1101" s="152">
        <v>39.198999999999998</v>
      </c>
      <c r="DF1101" s="152">
        <v>17.572333329999999</v>
      </c>
      <c r="DG1101" s="152">
        <v>42.963000000000001</v>
      </c>
      <c r="DJ1101" s="152">
        <v>6.3666666999999996E-2</v>
      </c>
      <c r="DM1101" s="152">
        <v>0.247</v>
      </c>
      <c r="DO1101" s="154">
        <v>81.339803040000007</v>
      </c>
      <c r="ED1101" s="152">
        <v>54.117787149999998</v>
      </c>
      <c r="EE1101" s="152">
        <v>0.82400209700000004</v>
      </c>
      <c r="EF1101" s="152">
        <v>16.667899330000001</v>
      </c>
      <c r="EH1101" s="152">
        <v>9.6351070819999993</v>
      </c>
      <c r="EJ1101" s="152">
        <v>10.707494499999999</v>
      </c>
      <c r="EK1101" s="152">
        <v>0.22912054900000001</v>
      </c>
      <c r="EL1101" s="152">
        <v>3.2979679669999999</v>
      </c>
      <c r="EM1101" s="152">
        <v>8.1091557030000008</v>
      </c>
      <c r="EO1101" s="152">
        <v>3.4425923429999998</v>
      </c>
      <c r="EP1101" s="152">
        <v>1.379223796</v>
      </c>
      <c r="EQ1101" s="152">
        <v>0.27877365500000001</v>
      </c>
      <c r="ES1101" s="152">
        <v>-0.52334943599999995</v>
      </c>
    </row>
    <row r="1102" spans="1:149">
      <c r="A1102" s="151">
        <v>6712</v>
      </c>
      <c r="B1102" s="152" t="s">
        <v>2859</v>
      </c>
      <c r="C1102" s="152" t="s">
        <v>2877</v>
      </c>
      <c r="D1102" s="152" t="s">
        <v>2878</v>
      </c>
      <c r="E1102" s="152" t="s">
        <v>3053</v>
      </c>
      <c r="F1102" s="152" t="s">
        <v>9548</v>
      </c>
      <c r="H1102" s="151">
        <v>284160</v>
      </c>
      <c r="L1102" s="153" t="s">
        <v>3054</v>
      </c>
      <c r="M1102" s="153" t="s">
        <v>3115</v>
      </c>
      <c r="P1102" s="152">
        <v>18.796722219999999</v>
      </c>
      <c r="Q1102" s="152">
        <v>145.6945556</v>
      </c>
      <c r="R1102" s="152" t="s">
        <v>2027</v>
      </c>
      <c r="S1102" s="152" t="s">
        <v>2716</v>
      </c>
      <c r="T1102" s="152">
        <v>45.439</v>
      </c>
      <c r="U1102" s="152">
        <v>0.64600000000000002</v>
      </c>
      <c r="V1102" s="152">
        <v>17.623000000000001</v>
      </c>
      <c r="X1102" s="152">
        <v>9.8409999999999993</v>
      </c>
      <c r="AA1102" s="152">
        <v>4.7439999999999998</v>
      </c>
      <c r="AB1102" s="152">
        <v>0.19800000000000001</v>
      </c>
      <c r="AC1102" s="152">
        <v>13.021000000000001</v>
      </c>
      <c r="AD1102" s="152">
        <v>1.9630000000000001</v>
      </c>
      <c r="AE1102" s="152">
        <v>0.39900000000000002</v>
      </c>
      <c r="AF1102" s="152">
        <v>0.11600000000000001</v>
      </c>
      <c r="AI1102" s="152">
        <v>94.396670439999994</v>
      </c>
      <c r="AJ1102" s="152">
        <v>4.6818683999999999</v>
      </c>
      <c r="AK1102" s="156">
        <f t="shared" si="17"/>
        <v>1.8190289999999998E-2</v>
      </c>
      <c r="AL1102" s="151">
        <v>181.90289999999999</v>
      </c>
      <c r="AM1102" s="151">
        <v>306.79219999999998</v>
      </c>
      <c r="AN1102" s="151">
        <v>1549.6014</v>
      </c>
      <c r="AO1102" s="151">
        <v>691.68997060000004</v>
      </c>
      <c r="AQ1102" s="152">
        <v>4.2995128749999996</v>
      </c>
      <c r="AR1102" s="152">
        <v>0.33427847399999999</v>
      </c>
      <c r="AS1102" s="152">
        <v>12.2499921</v>
      </c>
      <c r="AU1102" s="151">
        <v>496.9468445</v>
      </c>
      <c r="AV1102" s="152">
        <v>3346.6714700000002</v>
      </c>
      <c r="AW1102" s="152">
        <v>42.993665479999997</v>
      </c>
      <c r="AX1102" s="151">
        <v>3844.9770800000001</v>
      </c>
      <c r="AZ1102" s="152">
        <v>43.917782299999999</v>
      </c>
      <c r="BG1102" s="152">
        <v>7.3157690110000004</v>
      </c>
      <c r="BH1102" s="152">
        <v>312.54171480000002</v>
      </c>
      <c r="BI1102" s="152">
        <v>13.140662069999999</v>
      </c>
      <c r="BJ1102" s="152">
        <v>25.379116</v>
      </c>
      <c r="BK1102" s="152">
        <v>0.43295516000000001</v>
      </c>
      <c r="BO1102" s="152">
        <v>100.720928</v>
      </c>
      <c r="BP1102" s="152">
        <v>3.5998562710000002</v>
      </c>
      <c r="BQ1102" s="152">
        <v>7.6409939830000004</v>
      </c>
      <c r="BS1102" s="152">
        <v>5.9938581849999997</v>
      </c>
      <c r="BT1102" s="152">
        <v>2.349644466</v>
      </c>
      <c r="BU1102" s="152">
        <v>0.77347134200000001</v>
      </c>
      <c r="BV1102" s="152">
        <v>1.968861027</v>
      </c>
      <c r="BX1102" s="152">
        <v>2.2298662450000002</v>
      </c>
      <c r="BZ1102" s="152">
        <v>1.789214378</v>
      </c>
      <c r="CB1102" s="152">
        <v>1.3702482090000001</v>
      </c>
      <c r="CD1102" s="152">
        <v>0.871496775</v>
      </c>
      <c r="CH1102" s="152">
        <v>15.84609886</v>
      </c>
      <c r="CJ1102" s="152">
        <v>0.45889543700000002</v>
      </c>
      <c r="CK1102" s="152">
        <v>0.15754958699999999</v>
      </c>
      <c r="DC1102" s="152">
        <v>39.418500000000002</v>
      </c>
      <c r="DF1102" s="152">
        <v>18.145</v>
      </c>
      <c r="DG1102" s="152">
        <v>42.808</v>
      </c>
      <c r="DJ1102" s="152">
        <v>2.0500000000000001E-2</v>
      </c>
      <c r="DM1102" s="152">
        <v>0.22800000000000001</v>
      </c>
      <c r="DO1102" s="154">
        <v>80.792124340000001</v>
      </c>
      <c r="ED1102" s="152">
        <v>54.117787149999998</v>
      </c>
      <c r="EE1102" s="152">
        <v>0.82400209700000004</v>
      </c>
      <c r="EF1102" s="152">
        <v>16.667899330000001</v>
      </c>
      <c r="EH1102" s="152">
        <v>9.6351070819999993</v>
      </c>
      <c r="EJ1102" s="152">
        <v>10.707494499999999</v>
      </c>
      <c r="EK1102" s="152">
        <v>0.22912054900000001</v>
      </c>
      <c r="EL1102" s="152">
        <v>3.2979679669999999</v>
      </c>
      <c r="EM1102" s="152">
        <v>8.1091557030000008</v>
      </c>
      <c r="EO1102" s="152">
        <v>3.4425923429999998</v>
      </c>
      <c r="EP1102" s="152">
        <v>1.379223796</v>
      </c>
      <c r="EQ1102" s="152">
        <v>0.27877365500000001</v>
      </c>
      <c r="ES1102" s="152">
        <v>-0.52334943599999995</v>
      </c>
    </row>
    <row r="1103" spans="1:149">
      <c r="A1103" s="151">
        <v>6714</v>
      </c>
      <c r="B1103" s="152" t="s">
        <v>2859</v>
      </c>
      <c r="C1103" s="152" t="s">
        <v>2877</v>
      </c>
      <c r="D1103" s="152" t="s">
        <v>2878</v>
      </c>
      <c r="E1103" s="152" t="s">
        <v>3053</v>
      </c>
      <c r="F1103" s="152" t="s">
        <v>9549</v>
      </c>
      <c r="H1103" s="151">
        <v>284160</v>
      </c>
      <c r="L1103" s="153" t="s">
        <v>3054</v>
      </c>
      <c r="M1103" s="153" t="s">
        <v>3717</v>
      </c>
      <c r="P1103" s="152">
        <v>18.796722219999999</v>
      </c>
      <c r="Q1103" s="152">
        <v>145.6945556</v>
      </c>
      <c r="R1103" s="152" t="s">
        <v>2027</v>
      </c>
      <c r="S1103" s="152" t="s">
        <v>2716</v>
      </c>
      <c r="T1103" s="152">
        <v>48.061</v>
      </c>
      <c r="U1103" s="152">
        <v>0.88200000000000001</v>
      </c>
      <c r="V1103" s="152">
        <v>17.143000000000001</v>
      </c>
      <c r="X1103" s="152">
        <v>9.8309999999999995</v>
      </c>
      <c r="AA1103" s="152">
        <v>3.8730000000000002</v>
      </c>
      <c r="AB1103" s="152">
        <v>0.183</v>
      </c>
      <c r="AC1103" s="152">
        <v>11.694000000000001</v>
      </c>
      <c r="AD1103" s="152">
        <v>2.5419999999999998</v>
      </c>
      <c r="AE1103" s="152">
        <v>0.61699999999999999</v>
      </c>
      <c r="AF1103" s="152">
        <v>0.121</v>
      </c>
      <c r="AI1103" s="152">
        <v>95.283018080000005</v>
      </c>
      <c r="AJ1103" s="152">
        <v>3.4359754179999999</v>
      </c>
      <c r="AK1103" s="156">
        <f t="shared" si="17"/>
        <v>8.8000580310000002E-4</v>
      </c>
      <c r="AL1103" s="151">
        <v>8.8000580310000007</v>
      </c>
      <c r="AM1103" s="151">
        <v>431.06765000000001</v>
      </c>
      <c r="AN1103" s="151">
        <v>1031.1474000000001</v>
      </c>
      <c r="AO1103" s="151">
        <v>845.39885289999995</v>
      </c>
      <c r="AQ1103" s="152">
        <v>6.1111812759999999</v>
      </c>
      <c r="AR1103" s="152">
        <v>0.49876446000000002</v>
      </c>
      <c r="AS1103" s="152">
        <v>19.37349897</v>
      </c>
      <c r="AU1103" s="151">
        <v>763.73140020000005</v>
      </c>
      <c r="AV1103" s="152">
        <v>5826.8949300000004</v>
      </c>
      <c r="AW1103" s="152">
        <v>48.716344999999997</v>
      </c>
      <c r="AX1103" s="151">
        <v>5267.7338810000001</v>
      </c>
      <c r="AZ1103" s="152">
        <v>21.156303959999999</v>
      </c>
      <c r="BG1103" s="152">
        <v>10.334217600000001</v>
      </c>
      <c r="BH1103" s="152">
        <v>342.83280209999998</v>
      </c>
      <c r="BI1103" s="152">
        <v>17.186575609999998</v>
      </c>
      <c r="BJ1103" s="152">
        <v>38.634977120000002</v>
      </c>
      <c r="BK1103" s="152">
        <v>0.87279588200000002</v>
      </c>
      <c r="BO1103" s="152">
        <v>149.898551</v>
      </c>
      <c r="BP1103" s="152">
        <v>6.0539178769999999</v>
      </c>
      <c r="BQ1103" s="152">
        <v>12.321963650000001</v>
      </c>
      <c r="BR1103" s="152">
        <v>1.9529204659999999</v>
      </c>
      <c r="BS1103" s="152">
        <v>8.8142603630000007</v>
      </c>
      <c r="BT1103" s="152">
        <v>2.114817602</v>
      </c>
      <c r="BU1103" s="152">
        <v>0.76960577299999999</v>
      </c>
      <c r="BV1103" s="152">
        <v>2.846241606</v>
      </c>
      <c r="BX1103" s="152">
        <v>3.1042859329999999</v>
      </c>
      <c r="BZ1103" s="152">
        <v>2.1657244649999998</v>
      </c>
      <c r="CB1103" s="152">
        <v>2.0311691619999999</v>
      </c>
      <c r="CD1103" s="152">
        <v>1.2062233090000001</v>
      </c>
      <c r="DC1103" s="152">
        <v>38.573</v>
      </c>
      <c r="DF1103" s="152">
        <v>21.891666669999999</v>
      </c>
      <c r="DG1103" s="152">
        <v>39.700333329999999</v>
      </c>
      <c r="DJ1103" s="152" t="s">
        <v>2867</v>
      </c>
      <c r="DM1103" s="152">
        <v>0.24766666700000001</v>
      </c>
      <c r="DO1103" s="154">
        <v>76.377394960000004</v>
      </c>
      <c r="ED1103" s="152">
        <v>54.117787149999998</v>
      </c>
      <c r="EE1103" s="152">
        <v>0.82400209700000004</v>
      </c>
      <c r="EF1103" s="152">
        <v>16.667899330000001</v>
      </c>
      <c r="EH1103" s="152">
        <v>9.6351070819999993</v>
      </c>
      <c r="EJ1103" s="152">
        <v>10.707494499999999</v>
      </c>
      <c r="EK1103" s="152">
        <v>0.22912054900000001</v>
      </c>
      <c r="EL1103" s="152">
        <v>3.2979679669999999</v>
      </c>
      <c r="EM1103" s="152">
        <v>8.1091557030000008</v>
      </c>
      <c r="EO1103" s="152">
        <v>3.4425923429999998</v>
      </c>
      <c r="EP1103" s="152">
        <v>1.379223796</v>
      </c>
      <c r="EQ1103" s="152">
        <v>0.27877365500000001</v>
      </c>
      <c r="ES1103" s="152">
        <v>-0.52334943599999995</v>
      </c>
    </row>
    <row r="1104" spans="1:149">
      <c r="A1104" s="151">
        <v>6715</v>
      </c>
      <c r="B1104" s="152" t="s">
        <v>2859</v>
      </c>
      <c r="C1104" s="152" t="s">
        <v>2877</v>
      </c>
      <c r="D1104" s="152" t="s">
        <v>2878</v>
      </c>
      <c r="E1104" s="152" t="s">
        <v>3053</v>
      </c>
      <c r="F1104" s="152" t="s">
        <v>9550</v>
      </c>
      <c r="H1104" s="151">
        <v>284160</v>
      </c>
      <c r="L1104" s="153" t="s">
        <v>3054</v>
      </c>
      <c r="M1104" s="153" t="s">
        <v>3163</v>
      </c>
      <c r="P1104" s="152">
        <v>18.796722219999999</v>
      </c>
      <c r="Q1104" s="152">
        <v>145.6945556</v>
      </c>
      <c r="R1104" s="152" t="s">
        <v>2027</v>
      </c>
      <c r="S1104" s="152" t="s">
        <v>2716</v>
      </c>
      <c r="T1104" s="152">
        <v>45.677</v>
      </c>
      <c r="U1104" s="152">
        <v>0.68100000000000005</v>
      </c>
      <c r="V1104" s="152">
        <v>17.925000000000001</v>
      </c>
      <c r="X1104" s="152">
        <v>8.91</v>
      </c>
      <c r="AA1104" s="152">
        <v>4.6900000000000004</v>
      </c>
      <c r="AB1104" s="152">
        <v>0.2</v>
      </c>
      <c r="AC1104" s="152">
        <v>12.327</v>
      </c>
      <c r="AD1104" s="152">
        <v>1.8979999999999999</v>
      </c>
      <c r="AE1104" s="152">
        <v>0.47899999999999998</v>
      </c>
      <c r="AF1104" s="152">
        <v>0.155</v>
      </c>
      <c r="AI1104" s="152">
        <v>93.314573359999997</v>
      </c>
      <c r="AJ1104" s="152">
        <v>4.767505968</v>
      </c>
      <c r="AK1104" s="156">
        <f t="shared" si="17"/>
        <v>5.0158735660000002E-2</v>
      </c>
      <c r="AL1104" s="151">
        <v>501.58735660000002</v>
      </c>
      <c r="AM1104" s="151">
        <v>392.10340000000002</v>
      </c>
      <c r="AN1104" s="151">
        <v>1739.7012</v>
      </c>
      <c r="AO1104" s="151">
        <v>718.52802940000004</v>
      </c>
      <c r="AQ1104" s="152">
        <v>4.9650609790000004</v>
      </c>
      <c r="AR1104" s="152">
        <v>0.452773647</v>
      </c>
      <c r="AS1104" s="152">
        <v>15.988720949999999</v>
      </c>
      <c r="AU1104" s="151">
        <v>731.37329980000004</v>
      </c>
      <c r="AV1104" s="152">
        <v>4969.3685139999998</v>
      </c>
      <c r="AW1104" s="152">
        <v>45.116428509999999</v>
      </c>
      <c r="AX1104" s="151">
        <v>4423.9912720000002</v>
      </c>
      <c r="AZ1104" s="152">
        <v>31.09490637</v>
      </c>
      <c r="BG1104" s="152">
        <v>9.1283973869999997</v>
      </c>
      <c r="BH1104" s="152">
        <v>365.50092460000002</v>
      </c>
      <c r="BI1104" s="152">
        <v>13.18120541</v>
      </c>
      <c r="BJ1104" s="152">
        <v>29.69572148</v>
      </c>
      <c r="BK1104" s="152">
        <v>0.69639943100000001</v>
      </c>
      <c r="BO1104" s="152">
        <v>108.7204924</v>
      </c>
      <c r="BP1104" s="152">
        <v>5.3039901169999997</v>
      </c>
      <c r="BQ1104" s="152">
        <v>11.17217905</v>
      </c>
      <c r="BR1104" s="152">
        <v>1.7601067749999999</v>
      </c>
      <c r="BS1104" s="152">
        <v>8.6223944830000008</v>
      </c>
      <c r="BT1104" s="152">
        <v>1.8813045100000001</v>
      </c>
      <c r="BU1104" s="152">
        <v>1.141070298</v>
      </c>
      <c r="BV1104" s="152">
        <v>2.1348331690000002</v>
      </c>
      <c r="BX1104" s="152">
        <v>2.5521551840000001</v>
      </c>
      <c r="BZ1104" s="152">
        <v>1.5962393640000001</v>
      </c>
      <c r="CB1104" s="152">
        <v>1.533815495</v>
      </c>
      <c r="CD1104" s="152">
        <v>0.92402885499999998</v>
      </c>
      <c r="DC1104" s="152">
        <v>39.234999999999999</v>
      </c>
      <c r="DF1104" s="152">
        <v>18.123000000000001</v>
      </c>
      <c r="DG1104" s="152">
        <v>42.728333329999998</v>
      </c>
      <c r="DJ1104" s="152">
        <v>1.8666667000000001E-2</v>
      </c>
      <c r="DM1104" s="152">
        <v>0.223</v>
      </c>
      <c r="DO1104" s="154">
        <v>80.782042059999995</v>
      </c>
      <c r="ED1104" s="152">
        <v>54.117787149999998</v>
      </c>
      <c r="EE1104" s="152">
        <v>0.82400209700000004</v>
      </c>
      <c r="EF1104" s="152">
        <v>16.667899330000001</v>
      </c>
      <c r="EH1104" s="152">
        <v>9.6351070819999993</v>
      </c>
      <c r="EJ1104" s="152">
        <v>10.707494499999999</v>
      </c>
      <c r="EK1104" s="152">
        <v>0.22912054900000001</v>
      </c>
      <c r="EL1104" s="152">
        <v>3.2979679669999999</v>
      </c>
      <c r="EM1104" s="152">
        <v>8.1091557030000008</v>
      </c>
      <c r="EO1104" s="152">
        <v>3.4425923429999998</v>
      </c>
      <c r="EP1104" s="152">
        <v>1.379223796</v>
      </c>
      <c r="EQ1104" s="152">
        <v>0.27877365500000001</v>
      </c>
      <c r="ES1104" s="152">
        <v>-0.52334943599999995</v>
      </c>
    </row>
    <row r="1105" spans="1:149">
      <c r="A1105" s="151">
        <v>6716</v>
      </c>
      <c r="B1105" s="152" t="s">
        <v>2859</v>
      </c>
      <c r="C1105" s="152" t="s">
        <v>2877</v>
      </c>
      <c r="D1105" s="152" t="s">
        <v>2878</v>
      </c>
      <c r="E1105" s="152" t="s">
        <v>3053</v>
      </c>
      <c r="F1105" s="152" t="s">
        <v>9551</v>
      </c>
      <c r="H1105" s="151">
        <v>284160</v>
      </c>
      <c r="L1105" s="153" t="s">
        <v>3054</v>
      </c>
      <c r="M1105" s="153" t="s">
        <v>3929</v>
      </c>
      <c r="P1105" s="152">
        <v>18.796722219999999</v>
      </c>
      <c r="Q1105" s="152">
        <v>145.6945556</v>
      </c>
      <c r="R1105" s="152" t="s">
        <v>2027</v>
      </c>
      <c r="S1105" s="152" t="s">
        <v>2716</v>
      </c>
      <c r="T1105" s="152">
        <v>48.719000000000001</v>
      </c>
      <c r="U1105" s="152">
        <v>0.996</v>
      </c>
      <c r="V1105" s="152">
        <v>16.207000000000001</v>
      </c>
      <c r="X1105" s="152">
        <v>8.0269999999999992</v>
      </c>
      <c r="AA1105" s="152">
        <v>4.5039999999999996</v>
      </c>
      <c r="AB1105" s="152">
        <v>0.21199999999999999</v>
      </c>
      <c r="AC1105" s="152">
        <v>10.49</v>
      </c>
      <c r="AD1105" s="152">
        <v>2.5880000000000001</v>
      </c>
      <c r="AE1105" s="152">
        <v>0.77700000000000002</v>
      </c>
      <c r="AF1105" s="152">
        <v>0.246</v>
      </c>
      <c r="AI1105" s="152">
        <v>93.085798280000006</v>
      </c>
      <c r="AJ1105" s="152">
        <v>4.4231264000000001</v>
      </c>
      <c r="AK1105" s="156">
        <f t="shared" si="17"/>
        <v>3.9818215000000001E-4</v>
      </c>
      <c r="AL1105" s="151">
        <v>3.9818215000000001</v>
      </c>
      <c r="AM1105" s="151">
        <v>460.18830000000003</v>
      </c>
      <c r="AN1105" s="151">
        <v>1222.39932</v>
      </c>
      <c r="AO1105" s="151">
        <v>953.971</v>
      </c>
      <c r="AQ1105" s="152">
        <v>4.6620863459999997</v>
      </c>
      <c r="AR1105" s="152">
        <v>0.479988409</v>
      </c>
      <c r="AS1105" s="152">
        <v>20.168899679999999</v>
      </c>
      <c r="AU1105" s="151">
        <v>1081.0293790000001</v>
      </c>
      <c r="AV1105" s="152">
        <v>6635.2647150000003</v>
      </c>
      <c r="AW1105" s="152">
        <v>42.1696709</v>
      </c>
      <c r="AX1105" s="151">
        <v>5624.3377419999997</v>
      </c>
      <c r="AZ1105" s="152">
        <v>28.6709277</v>
      </c>
      <c r="BG1105" s="152">
        <v>11.887958449999999</v>
      </c>
      <c r="BH1105" s="152">
        <v>325.36874349999999</v>
      </c>
      <c r="BI1105" s="152">
        <v>17.385854770000002</v>
      </c>
      <c r="BJ1105" s="152">
        <v>42.921249930000002</v>
      </c>
      <c r="BK1105" s="152">
        <v>0.99440106399999995</v>
      </c>
      <c r="BO1105" s="152">
        <v>153.79569290000001</v>
      </c>
      <c r="BP1105" s="152">
        <v>6.7713940020000001</v>
      </c>
      <c r="BQ1105" s="152">
        <v>14.41722247</v>
      </c>
      <c r="BR1105" s="152">
        <v>2.2927922889999999</v>
      </c>
      <c r="BS1105" s="152">
        <v>10.620806630000001</v>
      </c>
      <c r="BT1105" s="152">
        <v>2.4754065590000001</v>
      </c>
      <c r="BU1105" s="152">
        <v>1.0598323080000001</v>
      </c>
      <c r="BV1105" s="152">
        <v>2.958744061</v>
      </c>
      <c r="BX1105" s="152">
        <v>2.9529163490000001</v>
      </c>
      <c r="BZ1105" s="152">
        <v>2.182118912</v>
      </c>
      <c r="CB1105" s="152">
        <v>1.823800976</v>
      </c>
      <c r="CD1105" s="152">
        <v>1.339111604</v>
      </c>
      <c r="CU1105" s="152">
        <v>-19</v>
      </c>
      <c r="DC1105" s="152">
        <v>39.228999999999999</v>
      </c>
      <c r="DF1105" s="152">
        <v>18.193000000000001</v>
      </c>
      <c r="DG1105" s="152">
        <v>42.73266667</v>
      </c>
      <c r="DJ1105" s="152">
        <v>2.0333332999999999E-2</v>
      </c>
      <c r="DM1105" s="152">
        <v>0.232333333</v>
      </c>
      <c r="DO1105" s="154">
        <v>80.723700679999993</v>
      </c>
      <c r="ED1105" s="152">
        <v>54.117787149999998</v>
      </c>
      <c r="EE1105" s="152">
        <v>0.82400209700000004</v>
      </c>
      <c r="EF1105" s="152">
        <v>16.667899330000001</v>
      </c>
      <c r="EH1105" s="152">
        <v>9.6351070819999993</v>
      </c>
      <c r="EJ1105" s="152">
        <v>10.707494499999999</v>
      </c>
      <c r="EK1105" s="152">
        <v>0.22912054900000001</v>
      </c>
      <c r="EL1105" s="152">
        <v>3.2979679669999999</v>
      </c>
      <c r="EM1105" s="152">
        <v>8.1091557030000008</v>
      </c>
      <c r="EO1105" s="152">
        <v>3.4425923429999998</v>
      </c>
      <c r="EP1105" s="152">
        <v>1.379223796</v>
      </c>
      <c r="EQ1105" s="152">
        <v>0.27877365500000001</v>
      </c>
      <c r="ES1105" s="152">
        <v>-0.52334943599999995</v>
      </c>
    </row>
    <row r="1106" spans="1:149">
      <c r="A1106" s="151">
        <v>6717</v>
      </c>
      <c r="B1106" s="152" t="s">
        <v>2859</v>
      </c>
      <c r="C1106" s="152" t="s">
        <v>2877</v>
      </c>
      <c r="D1106" s="152" t="s">
        <v>2878</v>
      </c>
      <c r="E1106" s="152" t="s">
        <v>3053</v>
      </c>
      <c r="F1106" s="152" t="s">
        <v>9552</v>
      </c>
      <c r="H1106" s="151">
        <v>284160</v>
      </c>
      <c r="L1106" s="153" t="s">
        <v>3054</v>
      </c>
      <c r="M1106" s="153" t="s">
        <v>3743</v>
      </c>
      <c r="P1106" s="152">
        <v>18.796722219999999</v>
      </c>
      <c r="Q1106" s="152">
        <v>145.6945556</v>
      </c>
      <c r="R1106" s="152" t="s">
        <v>2027</v>
      </c>
      <c r="S1106" s="152" t="s">
        <v>2716</v>
      </c>
      <c r="T1106" s="152">
        <v>48.161999999999999</v>
      </c>
      <c r="U1106" s="152">
        <v>0.82699999999999996</v>
      </c>
      <c r="V1106" s="152">
        <v>16.559000000000001</v>
      </c>
      <c r="X1106" s="152">
        <v>9.9139999999999997</v>
      </c>
      <c r="AA1106" s="152">
        <v>3.4430000000000001</v>
      </c>
      <c r="AB1106" s="152">
        <v>0.17799999999999999</v>
      </c>
      <c r="AC1106" s="152">
        <v>11.837</v>
      </c>
      <c r="AD1106" s="152">
        <v>2.544</v>
      </c>
      <c r="AE1106" s="152">
        <v>0.68600000000000005</v>
      </c>
      <c r="AF1106" s="152">
        <v>0.17699999999999999</v>
      </c>
      <c r="AI1106" s="152">
        <v>94.709279809999998</v>
      </c>
      <c r="AJ1106" s="152">
        <v>4.1997911999999999</v>
      </c>
      <c r="AK1106" s="156">
        <f t="shared" si="17"/>
        <v>2.4849915E-2</v>
      </c>
      <c r="AL1106" s="151">
        <v>248.49914999999999</v>
      </c>
      <c r="AM1106" s="151">
        <v>492.59014999999999</v>
      </c>
      <c r="AN1106" s="151">
        <v>1263.87564</v>
      </c>
      <c r="AO1106" s="151">
        <v>964.95020590000001</v>
      </c>
      <c r="AQ1106" s="152">
        <v>5.6508138900000002</v>
      </c>
      <c r="AR1106" s="152">
        <v>0.4792865</v>
      </c>
      <c r="AS1106" s="152">
        <v>18.9982887</v>
      </c>
      <c r="AU1106" s="151">
        <v>793.7555079</v>
      </c>
      <c r="AV1106" s="152">
        <v>5918.7517980000002</v>
      </c>
      <c r="AW1106" s="152">
        <v>49.350567099999999</v>
      </c>
      <c r="AX1106" s="151">
        <v>5177.5266600000004</v>
      </c>
      <c r="AZ1106" s="152">
        <v>20.246420130000001</v>
      </c>
      <c r="BG1106" s="152">
        <v>11.026799990000001</v>
      </c>
      <c r="BH1106" s="152">
        <v>342.36320260000002</v>
      </c>
      <c r="BI1106" s="152">
        <v>17.471181909999999</v>
      </c>
      <c r="BJ1106" s="152">
        <v>39.104949159999997</v>
      </c>
      <c r="BK1106" s="152">
        <v>0.86780482999999997</v>
      </c>
      <c r="BO1106" s="152">
        <v>149.7242444</v>
      </c>
      <c r="BP1106" s="152">
        <v>6.3156616110000003</v>
      </c>
      <c r="BQ1106" s="152">
        <v>13.3650058</v>
      </c>
      <c r="BR1106" s="152">
        <v>2.111531834</v>
      </c>
      <c r="BS1106" s="152">
        <v>9.4522252420000008</v>
      </c>
      <c r="BT1106" s="152">
        <v>2.498692615</v>
      </c>
      <c r="BU1106" s="152">
        <v>1.048138362</v>
      </c>
      <c r="BV1106" s="152">
        <v>2.956302902</v>
      </c>
      <c r="BX1106" s="152">
        <v>3.022589934</v>
      </c>
      <c r="BZ1106" s="152">
        <v>2.2322213460000002</v>
      </c>
      <c r="CB1106" s="152">
        <v>2.1537041800000001</v>
      </c>
      <c r="CD1106" s="152">
        <v>1.3059545589999999</v>
      </c>
      <c r="DC1106" s="152">
        <v>38.646333329999997</v>
      </c>
      <c r="DF1106" s="152">
        <v>21.18266667</v>
      </c>
      <c r="DG1106" s="152">
        <v>40.277999999999999</v>
      </c>
      <c r="DJ1106" s="152">
        <v>2.5999999999999999E-2</v>
      </c>
      <c r="DM1106" s="152">
        <v>0.25366666700000001</v>
      </c>
      <c r="DO1106" s="154">
        <v>77.221333130000005</v>
      </c>
      <c r="ED1106" s="152">
        <v>54.117787149999998</v>
      </c>
      <c r="EE1106" s="152">
        <v>0.82400209700000004</v>
      </c>
      <c r="EF1106" s="152">
        <v>16.667899330000001</v>
      </c>
      <c r="EH1106" s="152">
        <v>9.6351070819999993</v>
      </c>
      <c r="EJ1106" s="152">
        <v>10.707494499999999</v>
      </c>
      <c r="EK1106" s="152">
        <v>0.22912054900000001</v>
      </c>
      <c r="EL1106" s="152">
        <v>3.2979679669999999</v>
      </c>
      <c r="EM1106" s="152">
        <v>8.1091557030000008</v>
      </c>
      <c r="EO1106" s="152">
        <v>3.4425923429999998</v>
      </c>
      <c r="EP1106" s="152">
        <v>1.379223796</v>
      </c>
      <c r="EQ1106" s="152">
        <v>0.27877365500000001</v>
      </c>
      <c r="ES1106" s="152">
        <v>-0.52334943599999995</v>
      </c>
    </row>
    <row r="1107" spans="1:149">
      <c r="A1107" s="151">
        <v>6718</v>
      </c>
      <c r="B1107" s="152" t="s">
        <v>2859</v>
      </c>
      <c r="C1107" s="152" t="s">
        <v>2877</v>
      </c>
      <c r="D1107" s="152" t="s">
        <v>2878</v>
      </c>
      <c r="E1107" s="152" t="s">
        <v>3053</v>
      </c>
      <c r="F1107" s="152" t="s">
        <v>9553</v>
      </c>
      <c r="H1107" s="151">
        <v>284160</v>
      </c>
      <c r="L1107" s="153" t="s">
        <v>3054</v>
      </c>
      <c r="M1107" s="153" t="s">
        <v>3775</v>
      </c>
      <c r="P1107" s="152">
        <v>18.796722219999999</v>
      </c>
      <c r="Q1107" s="152">
        <v>145.6945556</v>
      </c>
      <c r="R1107" s="152" t="s">
        <v>2027</v>
      </c>
      <c r="S1107" s="152" t="s">
        <v>2716</v>
      </c>
      <c r="T1107" s="152">
        <v>48.262999999999998</v>
      </c>
      <c r="U1107" s="152">
        <v>0.93799999999999994</v>
      </c>
      <c r="V1107" s="152">
        <v>17.143000000000001</v>
      </c>
      <c r="X1107" s="152">
        <v>9.9920000000000009</v>
      </c>
      <c r="AA1107" s="152">
        <v>3.2770000000000001</v>
      </c>
      <c r="AB1107" s="152">
        <v>0.20699999999999999</v>
      </c>
      <c r="AC1107" s="152">
        <v>11.87</v>
      </c>
      <c r="AD1107" s="152">
        <v>2.629</v>
      </c>
      <c r="AE1107" s="152">
        <v>0.67400000000000004</v>
      </c>
      <c r="AF1107" s="152">
        <v>0.16800000000000001</v>
      </c>
      <c r="AI1107" s="152">
        <v>95.514099720000004</v>
      </c>
      <c r="AJ1107" s="152">
        <v>3.6380487000000001</v>
      </c>
      <c r="AK1107" s="156">
        <f t="shared" si="17"/>
        <v>5.7767490000000001E-4</v>
      </c>
      <c r="AL1107" s="151">
        <v>5.7767489999999997</v>
      </c>
      <c r="AM1107" s="151">
        <v>457.31725</v>
      </c>
      <c r="AN1107" s="151">
        <v>1091.05764</v>
      </c>
      <c r="AO1107" s="151">
        <v>874.67673530000002</v>
      </c>
      <c r="AQ1107" s="152">
        <v>6.0790544110000004</v>
      </c>
      <c r="AR1107" s="152">
        <v>0.50371576100000004</v>
      </c>
      <c r="AS1107" s="152">
        <v>19.29930985</v>
      </c>
      <c r="AU1107" s="151">
        <v>770.58229410000001</v>
      </c>
      <c r="AV1107" s="152">
        <v>5471.0596189999997</v>
      </c>
      <c r="AW1107" s="152">
        <v>50.550004319999999</v>
      </c>
      <c r="AX1107" s="151">
        <v>5485.2844249999998</v>
      </c>
      <c r="AZ1107" s="152">
        <v>22.873734760000001</v>
      </c>
      <c r="BG1107" s="152">
        <v>9.63695944</v>
      </c>
      <c r="BH1107" s="152">
        <v>344.00812730000001</v>
      </c>
      <c r="BI1107" s="152">
        <v>17.842523119999999</v>
      </c>
      <c r="BJ1107" s="152">
        <v>38.16380668</v>
      </c>
      <c r="BK1107" s="152">
        <v>0.85631792699999998</v>
      </c>
      <c r="BO1107" s="152">
        <v>143.71745060000001</v>
      </c>
      <c r="BP1107" s="152">
        <v>6.1347519469999998</v>
      </c>
      <c r="BQ1107" s="152">
        <v>13.282281830000001</v>
      </c>
      <c r="BR1107" s="152">
        <v>2.1297764610000001</v>
      </c>
      <c r="BS1107" s="152">
        <v>9.8628095630000008</v>
      </c>
      <c r="BT1107" s="152">
        <v>3.047518293</v>
      </c>
      <c r="BU1107" s="152">
        <v>0.93597174299999997</v>
      </c>
      <c r="BV1107" s="152">
        <v>3.0244462730000001</v>
      </c>
      <c r="BX1107" s="152">
        <v>3.251513997</v>
      </c>
      <c r="BZ1107" s="152">
        <v>2.2399825889999998</v>
      </c>
      <c r="CB1107" s="152">
        <v>1.911138346</v>
      </c>
      <c r="CD1107" s="152">
        <v>1.3327770329999999</v>
      </c>
      <c r="CU1107" s="152">
        <v>-51</v>
      </c>
      <c r="DC1107" s="152">
        <v>38.807000000000002</v>
      </c>
      <c r="DF1107" s="152">
        <v>21.704000000000001</v>
      </c>
      <c r="DG1107" s="152">
        <v>39.939</v>
      </c>
      <c r="DJ1107" s="152">
        <v>3.0000000000000001E-3</v>
      </c>
      <c r="DM1107" s="152">
        <v>0.23799999999999999</v>
      </c>
      <c r="DO1107" s="154">
        <v>76.639854670000005</v>
      </c>
      <c r="ED1107" s="152">
        <v>54.117787149999998</v>
      </c>
      <c r="EE1107" s="152">
        <v>0.82400209700000004</v>
      </c>
      <c r="EF1107" s="152">
        <v>16.667899330000001</v>
      </c>
      <c r="EH1107" s="152">
        <v>9.6351070819999993</v>
      </c>
      <c r="EJ1107" s="152">
        <v>10.707494499999999</v>
      </c>
      <c r="EK1107" s="152">
        <v>0.22912054900000001</v>
      </c>
      <c r="EL1107" s="152">
        <v>3.2979679669999999</v>
      </c>
      <c r="EM1107" s="152">
        <v>8.1091557030000008</v>
      </c>
      <c r="EO1107" s="152">
        <v>3.4425923429999998</v>
      </c>
      <c r="EP1107" s="152">
        <v>1.379223796</v>
      </c>
      <c r="EQ1107" s="152">
        <v>0.27877365500000001</v>
      </c>
      <c r="ES1107" s="152">
        <v>-0.52334943599999995</v>
      </c>
    </row>
    <row r="1108" spans="1:149">
      <c r="A1108" s="151">
        <v>6719</v>
      </c>
      <c r="B1108" s="152" t="s">
        <v>2859</v>
      </c>
      <c r="C1108" s="152" t="s">
        <v>2877</v>
      </c>
      <c r="D1108" s="152" t="s">
        <v>2878</v>
      </c>
      <c r="E1108" s="152" t="s">
        <v>3053</v>
      </c>
      <c r="F1108" s="152" t="s">
        <v>9554</v>
      </c>
      <c r="H1108" s="151">
        <v>284160</v>
      </c>
      <c r="L1108" s="153" t="s">
        <v>3054</v>
      </c>
      <c r="M1108" s="153" t="s">
        <v>3479</v>
      </c>
      <c r="P1108" s="152">
        <v>18.796722219999999</v>
      </c>
      <c r="Q1108" s="152">
        <v>145.6945556</v>
      </c>
      <c r="R1108" s="152" t="s">
        <v>2027</v>
      </c>
      <c r="S1108" s="152" t="s">
        <v>2716</v>
      </c>
      <c r="T1108" s="152">
        <v>47.341000000000001</v>
      </c>
      <c r="U1108" s="152">
        <v>0.84199999999999997</v>
      </c>
      <c r="V1108" s="152">
        <v>16.516999999999999</v>
      </c>
      <c r="X1108" s="152">
        <v>10.478999999999999</v>
      </c>
      <c r="AA1108" s="152">
        <v>3.87</v>
      </c>
      <c r="AB1108" s="152">
        <v>0.193</v>
      </c>
      <c r="AC1108" s="152">
        <v>11.542</v>
      </c>
      <c r="AD1108" s="152">
        <v>2.2850000000000001</v>
      </c>
      <c r="AE1108" s="152">
        <v>0.6</v>
      </c>
      <c r="AF1108" s="152">
        <v>0.20799999999999999</v>
      </c>
      <c r="AI1108" s="152">
        <v>94.276933360000001</v>
      </c>
      <c r="AJ1108" s="152">
        <v>4.1310203000000003</v>
      </c>
      <c r="AK1108" s="156">
        <f t="shared" si="17"/>
        <v>5.3771715E-4</v>
      </c>
      <c r="AL1108" s="151">
        <v>5.3771715000000002</v>
      </c>
      <c r="AM1108" s="151">
        <v>473.31310000000002</v>
      </c>
      <c r="AN1108" s="151">
        <v>1456.2796800000001</v>
      </c>
      <c r="AO1108" s="151">
        <v>880.16633820000004</v>
      </c>
      <c r="AQ1108" s="152">
        <v>6.155022733</v>
      </c>
      <c r="AR1108" s="152">
        <v>0.49285040699999999</v>
      </c>
      <c r="AS1108" s="152">
        <v>18.48178115</v>
      </c>
      <c r="AU1108" s="151">
        <v>1032.020741</v>
      </c>
      <c r="AV1108" s="152">
        <v>5098.0561710000002</v>
      </c>
      <c r="AW1108" s="152">
        <v>51.816522740000003</v>
      </c>
      <c r="AX1108" s="151">
        <v>5159.3499549999997</v>
      </c>
      <c r="AZ1108" s="152">
        <v>24.139902429999999</v>
      </c>
      <c r="BG1108" s="152">
        <v>9.8072358059999996</v>
      </c>
      <c r="BH1108" s="152">
        <v>342.12840290000003</v>
      </c>
      <c r="BI1108" s="152">
        <v>17.978295729999999</v>
      </c>
      <c r="BJ1108" s="152">
        <v>38.004619380000001</v>
      </c>
      <c r="BK1108" s="152">
        <v>0.81024031699999999</v>
      </c>
      <c r="BO1108" s="152">
        <v>137.08532349999999</v>
      </c>
      <c r="BP1108" s="152">
        <v>6.223682535</v>
      </c>
      <c r="BQ1108" s="152">
        <v>13.298026009999999</v>
      </c>
      <c r="BR1108" s="152">
        <v>2.1242539460000001</v>
      </c>
      <c r="BS1108" s="152">
        <v>10.526698919999999</v>
      </c>
      <c r="BT1108" s="152">
        <v>3.1779127489999999</v>
      </c>
      <c r="BU1108" s="152">
        <v>1.3564718490000001</v>
      </c>
      <c r="BV1108" s="152">
        <v>3.0598771309999999</v>
      </c>
      <c r="BX1108" s="152">
        <v>3.3508984929999999</v>
      </c>
      <c r="BZ1108" s="152">
        <v>2.143705475</v>
      </c>
      <c r="CB1108" s="152">
        <v>2.0904797629999998</v>
      </c>
      <c r="CD1108" s="152">
        <v>1.187418506</v>
      </c>
      <c r="CU1108" s="152">
        <v>-49</v>
      </c>
      <c r="DC1108" s="152">
        <v>38.195666670000001</v>
      </c>
      <c r="DF1108" s="152">
        <v>22.859333329999998</v>
      </c>
      <c r="DG1108" s="152">
        <v>38.823333329999997</v>
      </c>
      <c r="DJ1108" s="152">
        <v>1.7000000000000001E-2</v>
      </c>
      <c r="DM1108" s="152">
        <v>0.252</v>
      </c>
      <c r="DO1108" s="154">
        <v>75.173573619999999</v>
      </c>
      <c r="ED1108" s="152">
        <v>54.117787149999998</v>
      </c>
      <c r="EE1108" s="152">
        <v>0.82400209700000004</v>
      </c>
      <c r="EF1108" s="152">
        <v>16.667899330000001</v>
      </c>
      <c r="EH1108" s="152">
        <v>9.6351070819999993</v>
      </c>
      <c r="EJ1108" s="152">
        <v>10.707494499999999</v>
      </c>
      <c r="EK1108" s="152">
        <v>0.22912054900000001</v>
      </c>
      <c r="EL1108" s="152">
        <v>3.2979679669999999</v>
      </c>
      <c r="EM1108" s="152">
        <v>8.1091557030000008</v>
      </c>
      <c r="EO1108" s="152">
        <v>3.4425923429999998</v>
      </c>
      <c r="EP1108" s="152">
        <v>1.379223796</v>
      </c>
      <c r="EQ1108" s="152">
        <v>0.27877365500000001</v>
      </c>
      <c r="ES1108" s="152">
        <v>-0.52334943599999995</v>
      </c>
    </row>
    <row r="1109" spans="1:149">
      <c r="A1109" s="151">
        <v>6720</v>
      </c>
      <c r="B1109" s="152" t="s">
        <v>2859</v>
      </c>
      <c r="C1109" s="152" t="s">
        <v>2877</v>
      </c>
      <c r="D1109" s="152" t="s">
        <v>2878</v>
      </c>
      <c r="E1109" s="152" t="s">
        <v>3053</v>
      </c>
      <c r="F1109" s="152" t="s">
        <v>9555</v>
      </c>
      <c r="H1109" s="151">
        <v>284160</v>
      </c>
      <c r="L1109" s="153" t="s">
        <v>3054</v>
      </c>
      <c r="M1109" s="153" t="s">
        <v>3797</v>
      </c>
      <c r="P1109" s="152">
        <v>18.796722219999999</v>
      </c>
      <c r="Q1109" s="152">
        <v>145.6945556</v>
      </c>
      <c r="R1109" s="152" t="s">
        <v>2027</v>
      </c>
      <c r="S1109" s="152" t="s">
        <v>2716</v>
      </c>
      <c r="T1109" s="152">
        <v>48.34</v>
      </c>
      <c r="U1109" s="152">
        <v>0.83399999999999996</v>
      </c>
      <c r="V1109" s="152">
        <v>16.550999999999998</v>
      </c>
      <c r="X1109" s="152">
        <v>9.2170000000000005</v>
      </c>
      <c r="AA1109" s="152">
        <v>3.6760000000000002</v>
      </c>
      <c r="AB1109" s="152">
        <v>0.13700000000000001</v>
      </c>
      <c r="AC1109" s="152">
        <v>11.557</v>
      </c>
      <c r="AD1109" s="152">
        <v>2.42</v>
      </c>
      <c r="AE1109" s="152">
        <v>0.65300000000000002</v>
      </c>
      <c r="AF1109" s="152">
        <v>0.16800000000000001</v>
      </c>
      <c r="AI1109" s="152">
        <v>93.915205749999998</v>
      </c>
      <c r="AJ1109" s="152">
        <v>4.3284813</v>
      </c>
      <c r="AK1109" s="156">
        <f t="shared" si="17"/>
        <v>3.2625820000000002E-4</v>
      </c>
      <c r="AL1109" s="151">
        <v>3.2625820000000001</v>
      </c>
      <c r="AM1109" s="151">
        <v>434.75900000000001</v>
      </c>
      <c r="AN1109" s="151">
        <v>1073.77584</v>
      </c>
      <c r="AO1109" s="151">
        <v>872.8468676</v>
      </c>
      <c r="AQ1109" s="152">
        <v>5.187221085</v>
      </c>
      <c r="AR1109" s="152">
        <v>0.44416883299999999</v>
      </c>
      <c r="AS1109" s="152">
        <v>15.151000460000001</v>
      </c>
      <c r="AU1109" s="151">
        <v>747.96119999999996</v>
      </c>
      <c r="AV1109" s="152">
        <v>5190.7216799999997</v>
      </c>
      <c r="AW1109" s="152">
        <v>50.6835758</v>
      </c>
      <c r="AX1109" s="151">
        <v>5085.3013559999999</v>
      </c>
      <c r="AZ1109" s="152">
        <v>27.882078280000002</v>
      </c>
      <c r="BG1109" s="152">
        <v>8.6724964139999994</v>
      </c>
      <c r="BH1109" s="152">
        <v>321.10151999999999</v>
      </c>
      <c r="BI1109" s="152">
        <v>17.908773149999998</v>
      </c>
      <c r="BJ1109" s="152">
        <v>40.02787378</v>
      </c>
      <c r="BK1109" s="152">
        <v>0.89088460400000002</v>
      </c>
      <c r="BO1109" s="152">
        <v>110.24869529999999</v>
      </c>
      <c r="BP1109" s="152">
        <v>6.038254104</v>
      </c>
      <c r="BQ1109" s="152">
        <v>12.67990633</v>
      </c>
      <c r="BS1109" s="152">
        <v>9.1440503060000005</v>
      </c>
      <c r="BT1109" s="152">
        <v>2.7261213959999999</v>
      </c>
      <c r="BU1109" s="152">
        <v>1.2541276690000001</v>
      </c>
      <c r="BV1109" s="152">
        <v>3.0783069429999999</v>
      </c>
      <c r="BX1109" s="152">
        <v>3.3782347549999998</v>
      </c>
      <c r="BZ1109" s="152">
        <v>2.0093887239999999</v>
      </c>
      <c r="CB1109" s="152">
        <v>1.7955841210000001</v>
      </c>
      <c r="CD1109" s="152">
        <v>1.27373724</v>
      </c>
      <c r="CH1109" s="152">
        <v>5.6583660690000004</v>
      </c>
      <c r="CJ1109" s="152">
        <v>0.64639113599999998</v>
      </c>
      <c r="CK1109" s="152">
        <v>0.202737008</v>
      </c>
      <c r="DC1109" s="152">
        <v>38.915333330000003</v>
      </c>
      <c r="DF1109" s="152">
        <v>19.646333330000001</v>
      </c>
      <c r="DG1109" s="152">
        <v>41.542999999999999</v>
      </c>
      <c r="DJ1109" s="152">
        <v>2.7E-2</v>
      </c>
      <c r="DM1109" s="152">
        <v>0.231333333</v>
      </c>
      <c r="DO1109" s="154">
        <v>79.035514399999997</v>
      </c>
      <c r="ED1109" s="152">
        <v>54.117787149999998</v>
      </c>
      <c r="EE1109" s="152">
        <v>0.82400209700000004</v>
      </c>
      <c r="EF1109" s="152">
        <v>16.667899330000001</v>
      </c>
      <c r="EH1109" s="152">
        <v>9.6351070819999993</v>
      </c>
      <c r="EJ1109" s="152">
        <v>10.707494499999999</v>
      </c>
      <c r="EK1109" s="152">
        <v>0.22912054900000001</v>
      </c>
      <c r="EL1109" s="152">
        <v>3.2979679669999999</v>
      </c>
      <c r="EM1109" s="152">
        <v>8.1091557030000008</v>
      </c>
      <c r="EO1109" s="152">
        <v>3.4425923429999998</v>
      </c>
      <c r="EP1109" s="152">
        <v>1.379223796</v>
      </c>
      <c r="EQ1109" s="152">
        <v>0.27877365500000001</v>
      </c>
      <c r="ES1109" s="152">
        <v>-0.52334943599999995</v>
      </c>
    </row>
    <row r="1110" spans="1:149">
      <c r="A1110" s="151">
        <v>6721</v>
      </c>
      <c r="B1110" s="152" t="s">
        <v>2859</v>
      </c>
      <c r="C1110" s="152" t="s">
        <v>2877</v>
      </c>
      <c r="D1110" s="152" t="s">
        <v>2878</v>
      </c>
      <c r="E1110" s="152" t="s">
        <v>3053</v>
      </c>
      <c r="F1110" s="152" t="s">
        <v>9556</v>
      </c>
      <c r="H1110" s="151">
        <v>284160</v>
      </c>
      <c r="L1110" s="153" t="s">
        <v>3054</v>
      </c>
      <c r="M1110" s="153" t="s">
        <v>3751</v>
      </c>
      <c r="P1110" s="152">
        <v>18.796722219999999</v>
      </c>
      <c r="Q1110" s="152">
        <v>145.6945556</v>
      </c>
      <c r="R1110" s="152" t="s">
        <v>2027</v>
      </c>
      <c r="S1110" s="152" t="s">
        <v>2716</v>
      </c>
      <c r="T1110" s="152">
        <v>48.191000000000003</v>
      </c>
      <c r="U1110" s="152">
        <v>0.90600000000000003</v>
      </c>
      <c r="V1110" s="152">
        <v>16.434999999999999</v>
      </c>
      <c r="X1110" s="152">
        <v>9.5890000000000004</v>
      </c>
      <c r="AA1110" s="152">
        <v>4.42</v>
      </c>
      <c r="AB1110" s="152">
        <v>0.20899999999999999</v>
      </c>
      <c r="AC1110" s="152">
        <v>10.997999999999999</v>
      </c>
      <c r="AD1110" s="152">
        <v>2.6110000000000002</v>
      </c>
      <c r="AE1110" s="152">
        <v>0.80600000000000005</v>
      </c>
      <c r="AF1110" s="152">
        <v>0.14599999999999999</v>
      </c>
      <c r="AI1110" s="152">
        <v>94.666332830000002</v>
      </c>
      <c r="AJ1110" s="152">
        <v>3.9376446999999999</v>
      </c>
      <c r="AK1110" s="156">
        <f t="shared" si="17"/>
        <v>5.3492645000000007E-4</v>
      </c>
      <c r="AL1110" s="151">
        <v>5.3492645000000003</v>
      </c>
      <c r="AM1110" s="151">
        <v>417.53269999999998</v>
      </c>
      <c r="AN1110" s="151">
        <v>1144.0551599999999</v>
      </c>
      <c r="AO1110" s="151">
        <v>942.38183819999995</v>
      </c>
      <c r="AQ1110" s="152">
        <v>5.7146824829999998</v>
      </c>
      <c r="AR1110" s="152">
        <v>0.47931653699999999</v>
      </c>
      <c r="AS1110" s="152">
        <v>19.9321704</v>
      </c>
      <c r="AU1110" s="151">
        <v>942.71946930000001</v>
      </c>
      <c r="AV1110" s="152">
        <v>6453.752023</v>
      </c>
      <c r="AW1110" s="152">
        <v>46.782224390000003</v>
      </c>
      <c r="AX1110" s="151">
        <v>5396.885757</v>
      </c>
      <c r="AZ1110" s="152">
        <v>23.3468476</v>
      </c>
      <c r="BG1110" s="152">
        <v>12.205132280000001</v>
      </c>
      <c r="BH1110" s="152">
        <v>335.15339189999997</v>
      </c>
      <c r="BI1110" s="152">
        <v>17.00411162</v>
      </c>
      <c r="BJ1110" s="152">
        <v>44.958727519999997</v>
      </c>
      <c r="BK1110" s="152">
        <v>0.99469650899999995</v>
      </c>
      <c r="BO1110" s="152">
        <v>155.63133759999999</v>
      </c>
      <c r="BP1110" s="152">
        <v>7.0788650390000001</v>
      </c>
      <c r="BQ1110" s="152">
        <v>14.85292628</v>
      </c>
      <c r="BR1110" s="152">
        <v>2.243580922</v>
      </c>
      <c r="BS1110" s="152">
        <v>10.70588098</v>
      </c>
      <c r="BT1110" s="152">
        <v>2.9727568170000001</v>
      </c>
      <c r="BU1110" s="152">
        <v>0.88294042399999995</v>
      </c>
      <c r="BV1110" s="152">
        <v>3.0647108219999999</v>
      </c>
      <c r="BX1110" s="152">
        <v>3.16849151</v>
      </c>
      <c r="BZ1110" s="152">
        <v>2.1788981540000001</v>
      </c>
      <c r="CB1110" s="152">
        <v>1.780028173</v>
      </c>
      <c r="CD1110" s="152">
        <v>1.3484910539999999</v>
      </c>
      <c r="DC1110" s="152">
        <v>38.434666669999999</v>
      </c>
      <c r="DF1110" s="152">
        <v>21.416</v>
      </c>
      <c r="DG1110" s="152">
        <v>40.034333330000003</v>
      </c>
      <c r="DJ1110" s="152">
        <v>2.5999999999999999E-2</v>
      </c>
      <c r="DM1110" s="152">
        <v>0.244666667</v>
      </c>
      <c r="DO1110" s="154">
        <v>76.920510890000003</v>
      </c>
      <c r="ED1110" s="152">
        <v>54.117787149999998</v>
      </c>
      <c r="EE1110" s="152">
        <v>0.82400209700000004</v>
      </c>
      <c r="EF1110" s="152">
        <v>16.667899330000001</v>
      </c>
      <c r="EH1110" s="152">
        <v>9.6351070819999993</v>
      </c>
      <c r="EJ1110" s="152">
        <v>10.707494499999999</v>
      </c>
      <c r="EK1110" s="152">
        <v>0.22912054900000001</v>
      </c>
      <c r="EL1110" s="152">
        <v>3.2979679669999999</v>
      </c>
      <c r="EM1110" s="152">
        <v>8.1091557030000008</v>
      </c>
      <c r="EO1110" s="152">
        <v>3.4425923429999998</v>
      </c>
      <c r="EP1110" s="152">
        <v>1.379223796</v>
      </c>
      <c r="EQ1110" s="152">
        <v>0.27877365500000001</v>
      </c>
      <c r="ES1110" s="152">
        <v>-0.52334943599999995</v>
      </c>
    </row>
    <row r="1111" spans="1:149">
      <c r="A1111" s="151">
        <v>6722</v>
      </c>
      <c r="B1111" s="152" t="s">
        <v>2859</v>
      </c>
      <c r="C1111" s="152" t="s">
        <v>2877</v>
      </c>
      <c r="D1111" s="152" t="s">
        <v>2878</v>
      </c>
      <c r="E1111" s="152" t="s">
        <v>3053</v>
      </c>
      <c r="F1111" s="152" t="s">
        <v>9557</v>
      </c>
      <c r="H1111" s="151">
        <v>284160</v>
      </c>
      <c r="L1111" s="153" t="s">
        <v>3054</v>
      </c>
      <c r="M1111" s="153" t="s">
        <v>3859</v>
      </c>
      <c r="P1111" s="152">
        <v>18.796722219999999</v>
      </c>
      <c r="Q1111" s="152">
        <v>145.6945556</v>
      </c>
      <c r="R1111" s="152" t="s">
        <v>2027</v>
      </c>
      <c r="S1111" s="152" t="s">
        <v>2716</v>
      </c>
      <c r="T1111" s="152">
        <v>48.542000000000002</v>
      </c>
      <c r="U1111" s="152">
        <v>1.01</v>
      </c>
      <c r="V1111" s="152">
        <v>16.404</v>
      </c>
      <c r="X1111" s="152">
        <v>11.363</v>
      </c>
      <c r="AA1111" s="152">
        <v>3.48</v>
      </c>
      <c r="AB1111" s="152">
        <v>0.23</v>
      </c>
      <c r="AC1111" s="152">
        <v>11.015000000000001</v>
      </c>
      <c r="AD1111" s="152">
        <v>2.6480000000000001</v>
      </c>
      <c r="AE1111" s="152">
        <v>0.79700000000000004</v>
      </c>
      <c r="AF1111" s="152">
        <v>0.255</v>
      </c>
      <c r="AI1111" s="152">
        <v>96.120474569999999</v>
      </c>
      <c r="AJ1111" s="152">
        <v>3.2532550489999998</v>
      </c>
      <c r="AK1111" s="156">
        <f t="shared" si="17"/>
        <v>5.9667252559999998E-3</v>
      </c>
      <c r="AL1111" s="151">
        <v>59.667252560000001</v>
      </c>
      <c r="AM1111" s="151">
        <v>732.93804999999998</v>
      </c>
      <c r="AN1111" s="151">
        <v>1607.2074</v>
      </c>
      <c r="AO1111" s="151">
        <v>1127.8084260000001</v>
      </c>
      <c r="AQ1111" s="152">
        <v>6.283947425</v>
      </c>
      <c r="AR1111" s="152">
        <v>0.60666549800000003</v>
      </c>
      <c r="AS1111" s="152">
        <v>20.481749239999999</v>
      </c>
      <c r="AU1111" s="151">
        <v>1023.7736190000001</v>
      </c>
      <c r="AV1111" s="152">
        <v>7209.0033000000003</v>
      </c>
      <c r="AW1111" s="152">
        <v>50.027477220000002</v>
      </c>
      <c r="AX1111" s="151">
        <v>5864.1912259999999</v>
      </c>
      <c r="AZ1111" s="152">
        <v>16.787702209999999</v>
      </c>
      <c r="BG1111" s="152">
        <v>13.36026277</v>
      </c>
      <c r="BH1111" s="152">
        <v>362.83986110000001</v>
      </c>
      <c r="BI1111" s="152">
        <v>20.162936469999998</v>
      </c>
      <c r="BJ1111" s="152">
        <v>46.646272670000002</v>
      </c>
      <c r="BK1111" s="152">
        <v>1.0571535919999999</v>
      </c>
      <c r="BO1111" s="152">
        <v>173.69207399999999</v>
      </c>
      <c r="BP1111" s="152">
        <v>8.0500867189999994</v>
      </c>
      <c r="BQ1111" s="152">
        <v>16.604379779999999</v>
      </c>
      <c r="BR1111" s="152">
        <v>2.6984430220000002</v>
      </c>
      <c r="BS1111" s="152">
        <v>11.73005251</v>
      </c>
      <c r="BT1111" s="152">
        <v>3.3527166410000002</v>
      </c>
      <c r="BU1111" s="152">
        <v>1.0852775960000001</v>
      </c>
      <c r="BV1111" s="152">
        <v>3.398828768</v>
      </c>
      <c r="BX1111" s="152">
        <v>3.8262790579999999</v>
      </c>
      <c r="BZ1111" s="152">
        <v>2.4478393490000001</v>
      </c>
      <c r="CB1111" s="152">
        <v>2.14604207</v>
      </c>
      <c r="CD1111" s="152">
        <v>1.516081786</v>
      </c>
      <c r="DC1111" s="152">
        <v>37.820333329999997</v>
      </c>
      <c r="DF1111" s="152">
        <v>24.55833333</v>
      </c>
      <c r="DG1111" s="152">
        <v>37.623333330000001</v>
      </c>
      <c r="DJ1111" s="152">
        <v>1.5666666999999999E-2</v>
      </c>
      <c r="DM1111" s="152">
        <v>0.235666667</v>
      </c>
      <c r="DO1111" s="154">
        <v>73.200172550000005</v>
      </c>
      <c r="ED1111" s="152">
        <v>54.117787149999998</v>
      </c>
      <c r="EE1111" s="152">
        <v>0.82400209700000004</v>
      </c>
      <c r="EF1111" s="152">
        <v>16.667899330000001</v>
      </c>
      <c r="EH1111" s="152">
        <v>9.6351070819999993</v>
      </c>
      <c r="EJ1111" s="152">
        <v>10.707494499999999</v>
      </c>
      <c r="EK1111" s="152">
        <v>0.22912054900000001</v>
      </c>
      <c r="EL1111" s="152">
        <v>3.2979679669999999</v>
      </c>
      <c r="EM1111" s="152">
        <v>8.1091557030000008</v>
      </c>
      <c r="EO1111" s="152">
        <v>3.4425923429999998</v>
      </c>
      <c r="EP1111" s="152">
        <v>1.379223796</v>
      </c>
      <c r="EQ1111" s="152">
        <v>0.27877365500000001</v>
      </c>
      <c r="ES1111" s="152">
        <v>-0.52334943599999995</v>
      </c>
    </row>
    <row r="1112" spans="1:149">
      <c r="A1112" s="151">
        <v>6723</v>
      </c>
      <c r="B1112" s="152" t="s">
        <v>2859</v>
      </c>
      <c r="C1112" s="152" t="s">
        <v>2877</v>
      </c>
      <c r="D1112" s="152" t="s">
        <v>2878</v>
      </c>
      <c r="E1112" s="152" t="s">
        <v>3053</v>
      </c>
      <c r="F1112" s="152" t="s">
        <v>9558</v>
      </c>
      <c r="H1112" s="151">
        <v>284160</v>
      </c>
      <c r="L1112" s="153" t="s">
        <v>3054</v>
      </c>
      <c r="M1112" s="153" t="s">
        <v>3147</v>
      </c>
      <c r="P1112" s="152">
        <v>18.796722219999999</v>
      </c>
      <c r="Q1112" s="152">
        <v>145.6945556</v>
      </c>
      <c r="R1112" s="152" t="s">
        <v>2027</v>
      </c>
      <c r="S1112" s="152" t="s">
        <v>2716</v>
      </c>
      <c r="T1112" s="152">
        <v>45.615000000000002</v>
      </c>
      <c r="U1112" s="152">
        <v>0.82199999999999995</v>
      </c>
      <c r="V1112" s="152">
        <v>18.204999999999998</v>
      </c>
      <c r="X1112" s="152">
        <v>8.5440000000000005</v>
      </c>
      <c r="AA1112" s="152">
        <v>4.431</v>
      </c>
      <c r="AB1112" s="152">
        <v>0.109</v>
      </c>
      <c r="AC1112" s="152">
        <v>12.471</v>
      </c>
      <c r="AD1112" s="152">
        <v>1.994</v>
      </c>
      <c r="AE1112" s="152">
        <v>0.54900000000000004</v>
      </c>
      <c r="AF1112" s="152">
        <v>0.23</v>
      </c>
      <c r="AI1112" s="152">
        <v>93.318068870000005</v>
      </c>
      <c r="AJ1112" s="152">
        <v>4.5797334000000003</v>
      </c>
      <c r="AK1112" s="156">
        <f t="shared" si="17"/>
        <v>1.2428762999999999E-2</v>
      </c>
      <c r="AL1112" s="151">
        <v>124.28762999999999</v>
      </c>
      <c r="AM1112" s="151">
        <v>345.34629999999999</v>
      </c>
      <c r="AN1112" s="151">
        <v>1687.8558</v>
      </c>
      <c r="AO1112" s="151">
        <v>790.50282349999998</v>
      </c>
      <c r="AQ1112" s="152">
        <v>4.3979142910000002</v>
      </c>
      <c r="AR1112" s="152">
        <v>0.36947102300000001</v>
      </c>
      <c r="AS1112" s="152">
        <v>15.635397279999999</v>
      </c>
      <c r="AU1112" s="151">
        <v>730.09168769999997</v>
      </c>
      <c r="AV1112" s="152">
        <v>4881.7669969999997</v>
      </c>
      <c r="AW1112" s="152">
        <v>48.126736710000003</v>
      </c>
      <c r="AX1112" s="151">
        <v>4976.0403109999997</v>
      </c>
      <c r="AZ1112" s="152">
        <v>36.196141849999997</v>
      </c>
      <c r="BG1112" s="152">
        <v>9.6453900150000003</v>
      </c>
      <c r="BH1112" s="152">
        <v>362.60240829999998</v>
      </c>
      <c r="BI1112" s="152">
        <v>15.08202195</v>
      </c>
      <c r="BJ1112" s="152">
        <v>31.351908529999999</v>
      </c>
      <c r="BK1112" s="152">
        <v>0.62857509600000006</v>
      </c>
      <c r="BO1112" s="152">
        <v>107.4962771</v>
      </c>
      <c r="BP1112" s="152">
        <v>5.6598435900000004</v>
      </c>
      <c r="BQ1112" s="152">
        <v>11.817920150000001</v>
      </c>
      <c r="BR1112" s="152">
        <v>1.8753680960000001</v>
      </c>
      <c r="BS1112" s="152">
        <v>8.5157267060000006</v>
      </c>
      <c r="BT1112" s="152">
        <v>2.3330428099999998</v>
      </c>
      <c r="BU1112" s="152">
        <v>0.87560461499999998</v>
      </c>
      <c r="BV1112" s="152">
        <v>2.6940241060000001</v>
      </c>
      <c r="BX1112" s="152">
        <v>2.8161321199999998</v>
      </c>
      <c r="BZ1112" s="152">
        <v>1.7214797390000001</v>
      </c>
      <c r="CB1112" s="152">
        <v>1.4911426169999999</v>
      </c>
      <c r="CD1112" s="152">
        <v>1.0356259510000001</v>
      </c>
      <c r="DC1112" s="152">
        <v>39.305666670000001</v>
      </c>
      <c r="DF1112" s="152">
        <v>17.120333330000001</v>
      </c>
      <c r="DG1112" s="152">
        <v>43.222999999999999</v>
      </c>
      <c r="DJ1112" s="152">
        <v>2.8000000000000001E-2</v>
      </c>
      <c r="DM1112" s="152">
        <v>0.22666666699999999</v>
      </c>
      <c r="DO1112" s="154">
        <v>81.82201456</v>
      </c>
      <c r="ED1112" s="152">
        <v>54.117787149999998</v>
      </c>
      <c r="EE1112" s="152">
        <v>0.82400209700000004</v>
      </c>
      <c r="EF1112" s="152">
        <v>16.667899330000001</v>
      </c>
      <c r="EH1112" s="152">
        <v>9.6351070819999993</v>
      </c>
      <c r="EJ1112" s="152">
        <v>10.707494499999999</v>
      </c>
      <c r="EK1112" s="152">
        <v>0.22912054900000001</v>
      </c>
      <c r="EL1112" s="152">
        <v>3.2979679669999999</v>
      </c>
      <c r="EM1112" s="152">
        <v>8.1091557030000008</v>
      </c>
      <c r="EO1112" s="152">
        <v>3.4425923429999998</v>
      </c>
      <c r="EP1112" s="152">
        <v>1.379223796</v>
      </c>
      <c r="EQ1112" s="152">
        <v>0.27877365500000001</v>
      </c>
      <c r="ES1112" s="152">
        <v>-0.52334943599999995</v>
      </c>
    </row>
    <row r="1113" spans="1:149">
      <c r="A1113" s="151">
        <v>6724</v>
      </c>
      <c r="B1113" s="152" t="s">
        <v>2859</v>
      </c>
      <c r="C1113" s="152" t="s">
        <v>2877</v>
      </c>
      <c r="D1113" s="152" t="s">
        <v>2878</v>
      </c>
      <c r="E1113" s="152" t="s">
        <v>3053</v>
      </c>
      <c r="F1113" s="152" t="s">
        <v>9559</v>
      </c>
      <c r="H1113" s="151">
        <v>284160</v>
      </c>
      <c r="L1113" s="153" t="s">
        <v>3054</v>
      </c>
      <c r="M1113" s="153" t="s">
        <v>3426</v>
      </c>
      <c r="P1113" s="152">
        <v>18.796722219999999</v>
      </c>
      <c r="Q1113" s="152">
        <v>145.6945556</v>
      </c>
      <c r="R1113" s="152" t="s">
        <v>2027</v>
      </c>
      <c r="S1113" s="152" t="s">
        <v>2716</v>
      </c>
      <c r="T1113" s="152">
        <v>47.177</v>
      </c>
      <c r="U1113" s="152">
        <v>0.82899999999999996</v>
      </c>
      <c r="V1113" s="152">
        <v>16.73</v>
      </c>
      <c r="X1113" s="152">
        <v>9.6769999999999996</v>
      </c>
      <c r="AA1113" s="152">
        <v>4.2089999999999996</v>
      </c>
      <c r="AB1113" s="152">
        <v>0.25900000000000001</v>
      </c>
      <c r="AC1113" s="152">
        <v>11.798999999999999</v>
      </c>
      <c r="AD1113" s="152">
        <v>2.395</v>
      </c>
      <c r="AE1113" s="152">
        <v>0.56899999999999995</v>
      </c>
      <c r="AF1113" s="152">
        <v>0.16500000000000001</v>
      </c>
      <c r="AI1113" s="152">
        <v>94.151648320000007</v>
      </c>
      <c r="AJ1113" s="152">
        <v>3.6503049000000001</v>
      </c>
      <c r="AK1113" s="156">
        <f t="shared" si="17"/>
        <v>7.1949319999999994E-4</v>
      </c>
      <c r="AL1113" s="151">
        <v>7.1949319999999997</v>
      </c>
      <c r="AM1113" s="151">
        <v>423.27480000000003</v>
      </c>
      <c r="AN1113" s="151">
        <v>1077.2321999999999</v>
      </c>
      <c r="AO1113" s="151">
        <v>829.54</v>
      </c>
      <c r="AQ1113" s="152">
        <v>6.0481792419999998</v>
      </c>
      <c r="AR1113" s="152">
        <v>0.50784184399999999</v>
      </c>
      <c r="AS1113" s="152">
        <v>18.544383249999999</v>
      </c>
      <c r="AU1113" s="151">
        <v>765.76322430000005</v>
      </c>
      <c r="AV1113" s="152">
        <v>5183.7501179999999</v>
      </c>
      <c r="AW1113" s="152">
        <v>49.941780199999997</v>
      </c>
      <c r="AX1113" s="151">
        <v>5170.3532450000002</v>
      </c>
      <c r="AZ1113" s="152">
        <v>23.748168570000001</v>
      </c>
      <c r="BG1113" s="152">
        <v>9.4796123179999991</v>
      </c>
      <c r="BH1113" s="152">
        <v>334.06296609999998</v>
      </c>
      <c r="BI1113" s="152">
        <v>16.791849599999999</v>
      </c>
      <c r="BJ1113" s="152">
        <v>37.149961349999998</v>
      </c>
      <c r="BK1113" s="152">
        <v>0.79984655999999998</v>
      </c>
      <c r="BO1113" s="152">
        <v>138.1393017</v>
      </c>
      <c r="BP1113" s="152">
        <v>5.6357343210000002</v>
      </c>
      <c r="BQ1113" s="152">
        <v>12.412636320000001</v>
      </c>
      <c r="BR1113" s="152">
        <v>1.951683829</v>
      </c>
      <c r="BS1113" s="152">
        <v>9.069854672</v>
      </c>
      <c r="BT1113" s="152">
        <v>2.569361786</v>
      </c>
      <c r="BU1113" s="152">
        <v>0.59767698599999997</v>
      </c>
      <c r="BV1113" s="152">
        <v>2.7171616329999999</v>
      </c>
      <c r="BX1113" s="152">
        <v>3.0622464960000002</v>
      </c>
      <c r="BZ1113" s="152">
        <v>2.2287963450000001</v>
      </c>
      <c r="CB1113" s="152">
        <v>1.9615053689999999</v>
      </c>
      <c r="CD1113" s="152">
        <v>1.2848928740000001</v>
      </c>
      <c r="DC1113" s="152">
        <v>38.35766667</v>
      </c>
      <c r="DF1113" s="152">
        <v>22.050999999999998</v>
      </c>
      <c r="DG1113" s="152">
        <v>39.356999999999999</v>
      </c>
      <c r="DJ1113" s="152">
        <v>1.5666666999999999E-2</v>
      </c>
      <c r="DM1113" s="152">
        <v>0.240666667</v>
      </c>
      <c r="DO1113" s="154">
        <v>76.088634990000003</v>
      </c>
      <c r="ED1113" s="152">
        <v>54.117787149999998</v>
      </c>
      <c r="EE1113" s="152">
        <v>0.82400209700000004</v>
      </c>
      <c r="EF1113" s="152">
        <v>16.667899330000001</v>
      </c>
      <c r="EH1113" s="152">
        <v>9.6351070819999993</v>
      </c>
      <c r="EJ1113" s="152">
        <v>10.707494499999999</v>
      </c>
      <c r="EK1113" s="152">
        <v>0.22912054900000001</v>
      </c>
      <c r="EL1113" s="152">
        <v>3.2979679669999999</v>
      </c>
      <c r="EM1113" s="152">
        <v>8.1091557030000008</v>
      </c>
      <c r="EO1113" s="152">
        <v>3.4425923429999998</v>
      </c>
      <c r="EP1113" s="152">
        <v>1.379223796</v>
      </c>
      <c r="EQ1113" s="152">
        <v>0.27877365500000001</v>
      </c>
      <c r="ES1113" s="152">
        <v>-0.52334943599999995</v>
      </c>
    </row>
    <row r="1114" spans="1:149">
      <c r="A1114" s="151">
        <v>6725</v>
      </c>
      <c r="B1114" s="152" t="s">
        <v>2859</v>
      </c>
      <c r="C1114" s="152" t="s">
        <v>2877</v>
      </c>
      <c r="D1114" s="152" t="s">
        <v>2878</v>
      </c>
      <c r="E1114" s="152" t="s">
        <v>3053</v>
      </c>
      <c r="F1114" s="152" t="s">
        <v>9560</v>
      </c>
      <c r="H1114" s="151">
        <v>284160</v>
      </c>
      <c r="L1114" s="153" t="s">
        <v>3054</v>
      </c>
      <c r="M1114" s="153" t="s">
        <v>3576</v>
      </c>
      <c r="P1114" s="152">
        <v>18.796722219999999</v>
      </c>
      <c r="Q1114" s="152">
        <v>145.6945556</v>
      </c>
      <c r="R1114" s="152" t="s">
        <v>2027</v>
      </c>
      <c r="S1114" s="152" t="s">
        <v>2716</v>
      </c>
      <c r="T1114" s="152">
        <v>47.69</v>
      </c>
      <c r="U1114" s="152">
        <v>0.89900000000000002</v>
      </c>
      <c r="V1114" s="152">
        <v>16.831</v>
      </c>
      <c r="X1114" s="152">
        <v>9.9779999999999998</v>
      </c>
      <c r="AA1114" s="152">
        <v>4.1890000000000001</v>
      </c>
      <c r="AB1114" s="152">
        <v>0.21</v>
      </c>
      <c r="AC1114" s="152">
        <v>11.6</v>
      </c>
      <c r="AD1114" s="152">
        <v>2.3860000000000001</v>
      </c>
      <c r="AE1114" s="152">
        <v>0.60699999999999998</v>
      </c>
      <c r="AF1114" s="152">
        <v>0.13</v>
      </c>
      <c r="AI1114" s="152">
        <v>94.870968640000001</v>
      </c>
      <c r="AJ1114" s="152">
        <v>3.6094509000000001</v>
      </c>
      <c r="AK1114" s="156">
        <f t="shared" si="17"/>
        <v>6.0317175000000004E-4</v>
      </c>
      <c r="AL1114" s="151">
        <v>6.0317175000000001</v>
      </c>
      <c r="AM1114" s="151">
        <v>415.89210000000003</v>
      </c>
      <c r="AN1114" s="151">
        <v>1087.6012800000001</v>
      </c>
      <c r="AO1114" s="151">
        <v>835.63955880000003</v>
      </c>
      <c r="AQ1114" s="152">
        <v>5.9454904500000003</v>
      </c>
      <c r="AR1114" s="152">
        <v>0.44976595000000003</v>
      </c>
      <c r="AS1114" s="152">
        <v>15.611887729999999</v>
      </c>
      <c r="AU1114" s="151">
        <v>805.39359999999999</v>
      </c>
      <c r="AV1114" s="152">
        <v>4658.2759400000004</v>
      </c>
      <c r="AW1114" s="152">
        <v>53.234026999999998</v>
      </c>
      <c r="AX1114" s="151">
        <v>5057.8636539999998</v>
      </c>
      <c r="AZ1114" s="152">
        <v>23.436873039999998</v>
      </c>
      <c r="BG1114" s="152">
        <v>7.4078605880000001</v>
      </c>
      <c r="BH1114" s="152">
        <v>318.90432199999998</v>
      </c>
      <c r="BI1114" s="152">
        <v>17.747049950000001</v>
      </c>
      <c r="BJ1114" s="152">
        <v>40.08316868</v>
      </c>
      <c r="BK1114" s="152">
        <v>0.75946160100000004</v>
      </c>
      <c r="BO1114" s="152">
        <v>104.93591480000001</v>
      </c>
      <c r="BP1114" s="152">
        <v>5.4271562519999996</v>
      </c>
      <c r="BQ1114" s="152">
        <v>11.86935321</v>
      </c>
      <c r="BS1114" s="152">
        <v>8.4117804679999999</v>
      </c>
      <c r="BT1114" s="152">
        <v>2.4035483750000002</v>
      </c>
      <c r="BU1114" s="152">
        <v>1.1501803939999999</v>
      </c>
      <c r="BV1114" s="152">
        <v>2.8907984369999999</v>
      </c>
      <c r="BX1114" s="152">
        <v>3.1228309429999999</v>
      </c>
      <c r="BZ1114" s="152">
        <v>1.8815783960000001</v>
      </c>
      <c r="CB1114" s="152">
        <v>1.761006337</v>
      </c>
      <c r="CD1114" s="152">
        <v>1.328571465</v>
      </c>
      <c r="CH1114" s="152">
        <v>5.0831260399999998</v>
      </c>
      <c r="CJ1114" s="152">
        <v>0.56939139699999997</v>
      </c>
      <c r="CK1114" s="152">
        <v>0.196852267</v>
      </c>
      <c r="CU1114" s="152">
        <v>-39</v>
      </c>
      <c r="DC1114" s="152">
        <v>38.35766667</v>
      </c>
      <c r="DF1114" s="152">
        <v>22.050999999999998</v>
      </c>
      <c r="DG1114" s="152">
        <v>39.356999999999999</v>
      </c>
      <c r="DJ1114" s="152">
        <v>1.5666666999999999E-2</v>
      </c>
      <c r="DM1114" s="152">
        <v>0.240666667</v>
      </c>
      <c r="DO1114" s="154">
        <v>76.088634990000003</v>
      </c>
      <c r="ED1114" s="152">
        <v>54.117787149999998</v>
      </c>
      <c r="EE1114" s="152">
        <v>0.82400209700000004</v>
      </c>
      <c r="EF1114" s="152">
        <v>16.667899330000001</v>
      </c>
      <c r="EH1114" s="152">
        <v>9.6351070819999993</v>
      </c>
      <c r="EJ1114" s="152">
        <v>10.707494499999999</v>
      </c>
      <c r="EK1114" s="152">
        <v>0.22912054900000001</v>
      </c>
      <c r="EL1114" s="152">
        <v>3.2979679669999999</v>
      </c>
      <c r="EM1114" s="152">
        <v>8.1091557030000008</v>
      </c>
      <c r="EO1114" s="152">
        <v>3.4425923429999998</v>
      </c>
      <c r="EP1114" s="152">
        <v>1.379223796</v>
      </c>
      <c r="EQ1114" s="152">
        <v>0.27877365500000001</v>
      </c>
      <c r="ES1114" s="152">
        <v>-0.52334943599999995</v>
      </c>
    </row>
    <row r="1115" spans="1:149">
      <c r="A1115" s="151">
        <v>6726</v>
      </c>
      <c r="B1115" s="152" t="s">
        <v>2859</v>
      </c>
      <c r="C1115" s="152" t="s">
        <v>2877</v>
      </c>
      <c r="D1115" s="152" t="s">
        <v>2878</v>
      </c>
      <c r="E1115" s="152" t="s">
        <v>3053</v>
      </c>
      <c r="F1115" s="152" t="s">
        <v>9561</v>
      </c>
      <c r="H1115" s="151">
        <v>284160</v>
      </c>
      <c r="L1115" s="153" t="s">
        <v>3054</v>
      </c>
      <c r="M1115" s="153" t="s">
        <v>3067</v>
      </c>
      <c r="P1115" s="152">
        <v>18.796722219999999</v>
      </c>
      <c r="Q1115" s="152">
        <v>145.6945556</v>
      </c>
      <c r="R1115" s="152" t="s">
        <v>2027</v>
      </c>
      <c r="S1115" s="152" t="s">
        <v>2716</v>
      </c>
      <c r="T1115" s="152">
        <v>45.209000000000003</v>
      </c>
      <c r="U1115" s="152">
        <v>0.60299999999999998</v>
      </c>
      <c r="V1115" s="152">
        <v>18.401</v>
      </c>
      <c r="X1115" s="152">
        <v>9.3130000000000006</v>
      </c>
      <c r="AA1115" s="152">
        <v>4.766</v>
      </c>
      <c r="AB1115" s="152">
        <v>0.17199999999999999</v>
      </c>
      <c r="AC1115" s="152">
        <v>12.606999999999999</v>
      </c>
      <c r="AD1115" s="152">
        <v>1.9350000000000001</v>
      </c>
      <c r="AE1115" s="152">
        <v>0.624</v>
      </c>
      <c r="AF1115" s="152">
        <v>0.108</v>
      </c>
      <c r="AI1115" s="152">
        <v>94.120238040000004</v>
      </c>
      <c r="AJ1115" s="152">
        <v>4.6329361709999999</v>
      </c>
      <c r="AK1115" s="156">
        <f t="shared" si="17"/>
        <v>5.7760026540000002E-2</v>
      </c>
      <c r="AL1115" s="151">
        <v>577.60026540000001</v>
      </c>
      <c r="AM1115" s="151">
        <v>417.53269999999998</v>
      </c>
      <c r="AN1115" s="151">
        <v>1675.1824799999999</v>
      </c>
      <c r="AO1115" s="151">
        <v>787.45304410000006</v>
      </c>
      <c r="AQ1115" s="152">
        <v>4.8374361239999999</v>
      </c>
      <c r="AR1115" s="152">
        <v>0.364168769</v>
      </c>
      <c r="AS1115" s="152">
        <v>32.378642499999998</v>
      </c>
      <c r="AU1115" s="151">
        <v>1044.3731889999999</v>
      </c>
      <c r="AV1115" s="152">
        <v>6728.7356820000005</v>
      </c>
      <c r="AW1115" s="152">
        <v>43.934644220000003</v>
      </c>
      <c r="AX1115" s="151">
        <v>4072.9270499999998</v>
      </c>
      <c r="AZ1115" s="152">
        <v>42.828639799999998</v>
      </c>
      <c r="BG1115" s="152">
        <v>12.71167524</v>
      </c>
      <c r="BH1115" s="152">
        <v>352.15581040000001</v>
      </c>
      <c r="BI1115" s="152">
        <v>13.040114519999999</v>
      </c>
      <c r="BJ1115" s="152">
        <v>35.723267659999998</v>
      </c>
      <c r="BK1115" s="152">
        <v>0.83014543500000004</v>
      </c>
      <c r="BO1115" s="152">
        <v>131.0798862</v>
      </c>
      <c r="BP1115" s="152">
        <v>5.689476193</v>
      </c>
      <c r="BQ1115" s="152">
        <v>10.95034321</v>
      </c>
      <c r="BR1115" s="152">
        <v>1.7513486760000001</v>
      </c>
      <c r="BS1115" s="152">
        <v>7.6855247139999996</v>
      </c>
      <c r="BT1115" s="152">
        <v>2.1917044670000001</v>
      </c>
      <c r="BU1115" s="152">
        <v>0.91674297400000004</v>
      </c>
      <c r="BV1115" s="152">
        <v>2.3591961810000002</v>
      </c>
      <c r="BX1115" s="152">
        <v>2.1885656689999999</v>
      </c>
      <c r="BZ1115" s="152">
        <v>1.6325082470000001</v>
      </c>
      <c r="CB1115" s="152">
        <v>1.4106397429999999</v>
      </c>
      <c r="CD1115" s="152">
        <v>1.1264826809999999</v>
      </c>
      <c r="DC1115" s="152">
        <v>39.220999999999997</v>
      </c>
      <c r="DF1115" s="152">
        <v>18.931999999999999</v>
      </c>
      <c r="DG1115" s="152">
        <v>42.084000000000003</v>
      </c>
      <c r="DJ1115" s="152">
        <v>5.0666666999999999E-2</v>
      </c>
      <c r="DM1115" s="152">
        <v>0.21566666700000001</v>
      </c>
      <c r="DO1115" s="154">
        <v>79.851569769999998</v>
      </c>
      <c r="ED1115" s="152">
        <v>54.117787149999998</v>
      </c>
      <c r="EE1115" s="152">
        <v>0.82400209700000004</v>
      </c>
      <c r="EF1115" s="152">
        <v>16.667899330000001</v>
      </c>
      <c r="EH1115" s="152">
        <v>9.6351070819999993</v>
      </c>
      <c r="EJ1115" s="152">
        <v>10.707494499999999</v>
      </c>
      <c r="EK1115" s="152">
        <v>0.22912054900000001</v>
      </c>
      <c r="EL1115" s="152">
        <v>3.2979679669999999</v>
      </c>
      <c r="EM1115" s="152">
        <v>8.1091557030000008</v>
      </c>
      <c r="EO1115" s="152">
        <v>3.4425923429999998</v>
      </c>
      <c r="EP1115" s="152">
        <v>1.379223796</v>
      </c>
      <c r="EQ1115" s="152">
        <v>0.27877365500000001</v>
      </c>
      <c r="ES1115" s="152">
        <v>-0.52334943599999995</v>
      </c>
    </row>
    <row r="1116" spans="1:149">
      <c r="A1116" s="151">
        <v>6727</v>
      </c>
      <c r="B1116" s="152" t="s">
        <v>2859</v>
      </c>
      <c r="C1116" s="152" t="s">
        <v>2877</v>
      </c>
      <c r="D1116" s="152" t="s">
        <v>2878</v>
      </c>
      <c r="E1116" s="152" t="s">
        <v>3053</v>
      </c>
      <c r="F1116" s="152" t="s">
        <v>9562</v>
      </c>
      <c r="H1116" s="151">
        <v>284160</v>
      </c>
      <c r="L1116" s="153" t="s">
        <v>3054</v>
      </c>
      <c r="M1116" s="153" t="s">
        <v>3096</v>
      </c>
      <c r="P1116" s="152">
        <v>18.796722219999999</v>
      </c>
      <c r="Q1116" s="152">
        <v>145.6945556</v>
      </c>
      <c r="R1116" s="152" t="s">
        <v>2027</v>
      </c>
      <c r="S1116" s="152" t="s">
        <v>2716</v>
      </c>
      <c r="T1116" s="152">
        <v>45.368000000000002</v>
      </c>
      <c r="U1116" s="152">
        <v>0.68799999999999994</v>
      </c>
      <c r="V1116" s="152">
        <v>17.684999999999999</v>
      </c>
      <c r="X1116" s="152">
        <v>9.5370000000000008</v>
      </c>
      <c r="AA1116" s="152">
        <v>5.47</v>
      </c>
      <c r="AB1116" s="152">
        <v>0.183</v>
      </c>
      <c r="AC1116" s="152">
        <v>12.445</v>
      </c>
      <c r="AD1116" s="152">
        <v>1.9710000000000001</v>
      </c>
      <c r="AE1116" s="152">
        <v>0.434</v>
      </c>
      <c r="AF1116" s="152">
        <v>9.6000000000000002E-2</v>
      </c>
      <c r="AI1116" s="152">
        <v>94.28216784</v>
      </c>
      <c r="AJ1116" s="152">
        <v>4.8840956999999996</v>
      </c>
      <c r="AK1116" s="156">
        <f t="shared" si="17"/>
        <v>1.14431385E-2</v>
      </c>
      <c r="AL1116" s="151">
        <v>114.43138500000001</v>
      </c>
      <c r="AM1116" s="151">
        <v>323.60834999999997</v>
      </c>
      <c r="AN1116" s="151">
        <v>1539.8083799999999</v>
      </c>
      <c r="AO1116" s="151">
        <v>705.71895589999997</v>
      </c>
      <c r="AQ1116" s="152">
        <v>4.50702873</v>
      </c>
      <c r="AR1116" s="152">
        <v>0.332163663</v>
      </c>
      <c r="AS1116" s="152">
        <v>12.767299019999999</v>
      </c>
      <c r="AU1116" s="151">
        <v>594.73487999999998</v>
      </c>
      <c r="AV1116" s="152">
        <v>3374.8847099999998</v>
      </c>
      <c r="AW1116" s="152">
        <v>52.695709110000003</v>
      </c>
      <c r="AX1116" s="151">
        <v>4064.217189</v>
      </c>
      <c r="AZ1116" s="152">
        <v>39.946578279999997</v>
      </c>
      <c r="BG1116" s="152">
        <v>5.0018739669999999</v>
      </c>
      <c r="BH1116" s="152">
        <v>311.480186</v>
      </c>
      <c r="BI1116" s="152">
        <v>14.21863415</v>
      </c>
      <c r="BJ1116" s="152">
        <v>28.110049220000001</v>
      </c>
      <c r="BK1116" s="152">
        <v>0.57670617599999996</v>
      </c>
      <c r="BO1116" s="152">
        <v>80.791584959999994</v>
      </c>
      <c r="BP1116" s="152">
        <v>3.8791512959999999</v>
      </c>
      <c r="BQ1116" s="152">
        <v>8.7185582329999995</v>
      </c>
      <c r="BS1116" s="152">
        <v>6.3437877680000003</v>
      </c>
      <c r="BT1116" s="152">
        <v>2.2048804670000002</v>
      </c>
      <c r="BU1116" s="152">
        <v>0.84146276200000003</v>
      </c>
      <c r="BV1116" s="152">
        <v>2.193524826</v>
      </c>
      <c r="BX1116" s="152">
        <v>2.4845349429999999</v>
      </c>
      <c r="BZ1116" s="152">
        <v>1.388657099</v>
      </c>
      <c r="CB1116" s="152">
        <v>1.465575216</v>
      </c>
      <c r="CD1116" s="152">
        <v>0.89383126300000004</v>
      </c>
      <c r="CH1116" s="152">
        <v>4.0009443339999997</v>
      </c>
      <c r="CJ1116" s="152">
        <v>0.39399671200000003</v>
      </c>
      <c r="CK1116" s="152">
        <v>0.13717816899999999</v>
      </c>
      <c r="CU1116" s="152">
        <v>-30</v>
      </c>
      <c r="DC1116" s="152">
        <v>39.386000000000003</v>
      </c>
      <c r="DF1116" s="152">
        <v>17.746333329999999</v>
      </c>
      <c r="DG1116" s="152">
        <v>43.085000000000001</v>
      </c>
      <c r="DJ1116" s="152">
        <v>2.4666667E-2</v>
      </c>
      <c r="DM1116" s="152">
        <v>0.22133333299999999</v>
      </c>
      <c r="DO1116" s="154">
        <v>81.233054429999996</v>
      </c>
      <c r="ED1116" s="152">
        <v>54.117787149999998</v>
      </c>
      <c r="EE1116" s="152">
        <v>0.82400209700000004</v>
      </c>
      <c r="EF1116" s="152">
        <v>16.667899330000001</v>
      </c>
      <c r="EH1116" s="152">
        <v>9.6351070819999993</v>
      </c>
      <c r="EJ1116" s="152">
        <v>10.707494499999999</v>
      </c>
      <c r="EK1116" s="152">
        <v>0.22912054900000001</v>
      </c>
      <c r="EL1116" s="152">
        <v>3.2979679669999999</v>
      </c>
      <c r="EM1116" s="152">
        <v>8.1091557030000008</v>
      </c>
      <c r="EO1116" s="152">
        <v>3.4425923429999998</v>
      </c>
      <c r="EP1116" s="152">
        <v>1.379223796</v>
      </c>
      <c r="EQ1116" s="152">
        <v>0.27877365500000001</v>
      </c>
      <c r="ES1116" s="152">
        <v>-0.52334943599999995</v>
      </c>
    </row>
    <row r="1117" spans="1:149">
      <c r="A1117" s="151">
        <v>6728</v>
      </c>
      <c r="B1117" s="152" t="s">
        <v>2859</v>
      </c>
      <c r="C1117" s="152" t="s">
        <v>2877</v>
      </c>
      <c r="D1117" s="152" t="s">
        <v>2878</v>
      </c>
      <c r="E1117" s="152" t="s">
        <v>3053</v>
      </c>
      <c r="F1117" s="152" t="s">
        <v>9563</v>
      </c>
      <c r="H1117" s="151">
        <v>284160</v>
      </c>
      <c r="L1117" s="153" t="s">
        <v>3054</v>
      </c>
      <c r="M1117" s="153" t="s">
        <v>3070</v>
      </c>
      <c r="P1117" s="152">
        <v>18.796722219999999</v>
      </c>
      <c r="Q1117" s="152">
        <v>145.6945556</v>
      </c>
      <c r="R1117" s="152" t="s">
        <v>2027</v>
      </c>
      <c r="S1117" s="152" t="s">
        <v>2716</v>
      </c>
      <c r="T1117" s="152">
        <v>45.238</v>
      </c>
      <c r="U1117" s="152">
        <v>0.63600000000000001</v>
      </c>
      <c r="V1117" s="152">
        <v>17.920999999999999</v>
      </c>
      <c r="X1117" s="152">
        <v>9.1669999999999998</v>
      </c>
      <c r="AA1117" s="152">
        <v>5.1740000000000004</v>
      </c>
      <c r="AB1117" s="152">
        <v>0.21299999999999999</v>
      </c>
      <c r="AC1117" s="152">
        <v>12.387</v>
      </c>
      <c r="AD1117" s="152">
        <v>1.8859999999999999</v>
      </c>
      <c r="AE1117" s="152">
        <v>0.43099999999999999</v>
      </c>
      <c r="AF1117" s="152">
        <v>9.6000000000000002E-2</v>
      </c>
      <c r="AI1117" s="152">
        <v>93.551656859999994</v>
      </c>
      <c r="AJ1117" s="152">
        <v>5.1353477999999999</v>
      </c>
      <c r="AK1117" s="156">
        <f t="shared" si="17"/>
        <v>1.8076124999999998E-2</v>
      </c>
      <c r="AL1117" s="151">
        <v>180.76124999999999</v>
      </c>
      <c r="AM1117" s="151">
        <v>305.15159999999997</v>
      </c>
      <c r="AN1117" s="151">
        <v>1607.7834600000001</v>
      </c>
      <c r="AO1117" s="151">
        <v>722.1877647</v>
      </c>
      <c r="AQ1117" s="152">
        <v>4.3036573950000001</v>
      </c>
      <c r="AR1117" s="152">
        <v>0.30922223999999998</v>
      </c>
      <c r="AS1117" s="152">
        <v>12.4342652</v>
      </c>
      <c r="AU1117" s="151">
        <v>569.24271999999996</v>
      </c>
      <c r="AV1117" s="152">
        <v>3384.7345399999999</v>
      </c>
      <c r="AW1117" s="152">
        <v>52.021566409999998</v>
      </c>
      <c r="AX1117" s="151">
        <v>3935.8962900000001</v>
      </c>
      <c r="AZ1117" s="152">
        <v>41.720327879999999</v>
      </c>
      <c r="BG1117" s="152">
        <v>5.2878401439999996</v>
      </c>
      <c r="BH1117" s="152">
        <v>319.43770899999998</v>
      </c>
      <c r="BI1117" s="152">
        <v>13.9342101</v>
      </c>
      <c r="BJ1117" s="152">
        <v>27.811874079999999</v>
      </c>
      <c r="BK1117" s="152">
        <v>0.548822221</v>
      </c>
      <c r="BO1117" s="152">
        <v>82.677164739999995</v>
      </c>
      <c r="BP1117" s="152">
        <v>3.9008300060000001</v>
      </c>
      <c r="BQ1117" s="152">
        <v>8.4829080819999998</v>
      </c>
      <c r="BS1117" s="152">
        <v>6.3652268699999999</v>
      </c>
      <c r="BT1117" s="152">
        <v>1.873770452</v>
      </c>
      <c r="BU1117" s="152">
        <v>0.85887829900000001</v>
      </c>
      <c r="BV1117" s="152">
        <v>2.1147457759999999</v>
      </c>
      <c r="BX1117" s="152">
        <v>2.3696162940000001</v>
      </c>
      <c r="BZ1117" s="152">
        <v>1.476826266</v>
      </c>
      <c r="CB1117" s="152">
        <v>1.4119558860000001</v>
      </c>
      <c r="CD1117" s="152">
        <v>1.0025631420000001</v>
      </c>
      <c r="CH1117" s="152">
        <v>7.4718413889999997</v>
      </c>
      <c r="CJ1117" s="152">
        <v>0.48358939499999998</v>
      </c>
      <c r="CK1117" s="152">
        <v>0.15023425100000001</v>
      </c>
      <c r="CU1117" s="152">
        <v>-23</v>
      </c>
      <c r="DC1117" s="152">
        <v>39.338333329999998</v>
      </c>
      <c r="DF1117" s="152">
        <v>17.293333329999999</v>
      </c>
      <c r="DG1117" s="152">
        <v>43.141666669999999</v>
      </c>
      <c r="DJ1117" s="152">
        <v>4.3333333000000002E-2</v>
      </c>
      <c r="DM1117" s="152">
        <v>0.22500000000000001</v>
      </c>
      <c r="DO1117" s="154">
        <v>81.643782860000002</v>
      </c>
      <c r="ED1117" s="152">
        <v>54.117787149999998</v>
      </c>
      <c r="EE1117" s="152">
        <v>0.82400209700000004</v>
      </c>
      <c r="EF1117" s="152">
        <v>16.667899330000001</v>
      </c>
      <c r="EH1117" s="152">
        <v>9.6351070819999993</v>
      </c>
      <c r="EJ1117" s="152">
        <v>10.707494499999999</v>
      </c>
      <c r="EK1117" s="152">
        <v>0.22912054900000001</v>
      </c>
      <c r="EL1117" s="152">
        <v>3.2979679669999999</v>
      </c>
      <c r="EM1117" s="152">
        <v>8.1091557030000008</v>
      </c>
      <c r="EO1117" s="152">
        <v>3.4425923429999998</v>
      </c>
      <c r="EP1117" s="152">
        <v>1.379223796</v>
      </c>
      <c r="EQ1117" s="152">
        <v>0.27877365500000001</v>
      </c>
      <c r="ES1117" s="152">
        <v>-0.52334943599999995</v>
      </c>
    </row>
    <row r="1118" spans="1:149">
      <c r="A1118" s="151">
        <v>6729</v>
      </c>
      <c r="B1118" s="152" t="s">
        <v>2859</v>
      </c>
      <c r="C1118" s="152" t="s">
        <v>2877</v>
      </c>
      <c r="D1118" s="152" t="s">
        <v>2878</v>
      </c>
      <c r="E1118" s="152" t="s">
        <v>3053</v>
      </c>
      <c r="F1118" s="152" t="s">
        <v>9564</v>
      </c>
      <c r="H1118" s="151">
        <v>284160</v>
      </c>
      <c r="L1118" s="153" t="s">
        <v>3054</v>
      </c>
      <c r="M1118" s="153" t="s">
        <v>4580</v>
      </c>
      <c r="P1118" s="152">
        <v>18.796722219999999</v>
      </c>
      <c r="Q1118" s="152">
        <v>145.6945556</v>
      </c>
      <c r="R1118" s="152" t="s">
        <v>2027</v>
      </c>
      <c r="S1118" s="152" t="s">
        <v>2716</v>
      </c>
      <c r="T1118" s="152">
        <v>50.76</v>
      </c>
      <c r="U1118" s="152">
        <v>0.83499999999999996</v>
      </c>
      <c r="V1118" s="152">
        <v>16.361999999999998</v>
      </c>
      <c r="X1118" s="152">
        <v>8.1620000000000008</v>
      </c>
      <c r="AA1118" s="152">
        <v>3.9780000000000002</v>
      </c>
      <c r="AB1118" s="152">
        <v>0.182</v>
      </c>
      <c r="AC1118" s="152">
        <v>9.4209999999999994</v>
      </c>
      <c r="AD1118" s="152">
        <v>2.9969999999999999</v>
      </c>
      <c r="AE1118" s="152">
        <v>1.165</v>
      </c>
      <c r="AF1118" s="152">
        <v>0.19900000000000001</v>
      </c>
      <c r="AI1118" s="152">
        <v>94.362083089999999</v>
      </c>
      <c r="AJ1118" s="152">
        <v>3.908366</v>
      </c>
      <c r="AK1118" s="156">
        <f t="shared" si="17"/>
        <v>2.778015E-4</v>
      </c>
      <c r="AL1118" s="151">
        <v>2.7780149999999999</v>
      </c>
      <c r="AM1118" s="151">
        <v>541.80814999999996</v>
      </c>
      <c r="AN1118" s="151">
        <v>1326.0901200000001</v>
      </c>
      <c r="AO1118" s="151">
        <v>1140.0075440000001</v>
      </c>
      <c r="AQ1118" s="152">
        <v>5.7118902379999996</v>
      </c>
      <c r="AR1118" s="152">
        <v>0.521092738</v>
      </c>
      <c r="AS1118" s="152">
        <v>25.466582200000001</v>
      </c>
      <c r="AU1118" s="151">
        <v>953.14949939999997</v>
      </c>
      <c r="AV1118" s="152">
        <v>9234.9901620000001</v>
      </c>
      <c r="AW1118" s="152">
        <v>38.082533179999999</v>
      </c>
      <c r="AX1118" s="151">
        <v>4987.6363199999996</v>
      </c>
      <c r="AZ1118" s="152">
        <v>19.702853170000001</v>
      </c>
      <c r="BG1118" s="152">
        <v>13.762238269999999</v>
      </c>
      <c r="BH1118" s="152">
        <v>327.66367869999999</v>
      </c>
      <c r="BI1118" s="152">
        <v>19.766489830000001</v>
      </c>
      <c r="BJ1118" s="152">
        <v>48.973363280000001</v>
      </c>
      <c r="BK1118" s="152">
        <v>1.1117183530000001</v>
      </c>
      <c r="BO1118" s="152">
        <v>198.89293599999999</v>
      </c>
      <c r="BP1118" s="152">
        <v>7.9001372239999998</v>
      </c>
      <c r="BQ1118" s="152">
        <v>16.408975770000001</v>
      </c>
      <c r="BR1118" s="152">
        <v>2.6878892589999999</v>
      </c>
      <c r="BS1118" s="152">
        <v>11.577104289999999</v>
      </c>
      <c r="BT1118" s="152">
        <v>2.672433812</v>
      </c>
      <c r="BU1118" s="152">
        <v>1.411882179</v>
      </c>
      <c r="BV1118" s="152">
        <v>3.4931878620000001</v>
      </c>
      <c r="BX1118" s="152">
        <v>3.4684516599999999</v>
      </c>
      <c r="BZ1118" s="152">
        <v>2.4710759430000002</v>
      </c>
      <c r="CB1118" s="152">
        <v>1.961339846</v>
      </c>
      <c r="CD1118" s="152">
        <v>1.51343473</v>
      </c>
      <c r="DC1118" s="152">
        <v>38.986499999999999</v>
      </c>
      <c r="DF1118" s="152">
        <v>19.6235</v>
      </c>
      <c r="DG1118" s="152">
        <v>41.695</v>
      </c>
      <c r="DJ1118" s="152">
        <v>4.4999999999999997E-3</v>
      </c>
      <c r="DM1118" s="152">
        <v>0.2215</v>
      </c>
      <c r="DO1118" s="154">
        <v>79.115185740000001</v>
      </c>
      <c r="ED1118" s="152">
        <v>54.117787149999998</v>
      </c>
      <c r="EE1118" s="152">
        <v>0.82400209700000004</v>
      </c>
      <c r="EF1118" s="152">
        <v>16.667899330000001</v>
      </c>
      <c r="EH1118" s="152">
        <v>9.6351070819999993</v>
      </c>
      <c r="EJ1118" s="152">
        <v>10.707494499999999</v>
      </c>
      <c r="EK1118" s="152">
        <v>0.22912054900000001</v>
      </c>
      <c r="EL1118" s="152">
        <v>3.2979679669999999</v>
      </c>
      <c r="EM1118" s="152">
        <v>8.1091557030000008</v>
      </c>
      <c r="EO1118" s="152">
        <v>3.4425923429999998</v>
      </c>
      <c r="EP1118" s="152">
        <v>1.379223796</v>
      </c>
      <c r="EQ1118" s="152">
        <v>0.27877365500000001</v>
      </c>
      <c r="ES1118" s="152">
        <v>-0.52334943599999995</v>
      </c>
    </row>
    <row r="1119" spans="1:149">
      <c r="A1119" s="151">
        <v>6730</v>
      </c>
      <c r="B1119" s="152" t="s">
        <v>2859</v>
      </c>
      <c r="C1119" s="152" t="s">
        <v>2877</v>
      </c>
      <c r="D1119" s="152" t="s">
        <v>2878</v>
      </c>
      <c r="E1119" s="152" t="s">
        <v>3053</v>
      </c>
      <c r="F1119" s="152" t="s">
        <v>9565</v>
      </c>
      <c r="H1119" s="151">
        <v>284160</v>
      </c>
      <c r="L1119" s="153" t="s">
        <v>3054</v>
      </c>
      <c r="M1119" s="153" t="s">
        <v>3833</v>
      </c>
      <c r="P1119" s="152">
        <v>18.796722219999999</v>
      </c>
      <c r="Q1119" s="152">
        <v>145.6945556</v>
      </c>
      <c r="R1119" s="152" t="s">
        <v>2027</v>
      </c>
      <c r="S1119" s="152" t="s">
        <v>2716</v>
      </c>
      <c r="T1119" s="152">
        <v>48.432000000000002</v>
      </c>
      <c r="U1119" s="152">
        <v>0.91200000000000003</v>
      </c>
      <c r="V1119" s="152">
        <v>16.457999999999998</v>
      </c>
      <c r="X1119" s="152">
        <v>8.5589999999999993</v>
      </c>
      <c r="AA1119" s="152">
        <v>4.7949999999999999</v>
      </c>
      <c r="AB1119" s="152">
        <v>0.17899999999999999</v>
      </c>
      <c r="AC1119" s="152">
        <v>10.65</v>
      </c>
      <c r="AD1119" s="152">
        <v>2.5139999999999998</v>
      </c>
      <c r="AE1119" s="152">
        <v>0.97299999999999998</v>
      </c>
      <c r="AF1119" s="152">
        <v>0.36199999999999999</v>
      </c>
      <c r="AI1119" s="152">
        <v>94.176965120000006</v>
      </c>
      <c r="AJ1119" s="152">
        <v>4.4632994999999998</v>
      </c>
      <c r="AK1119" s="156">
        <f t="shared" si="17"/>
        <v>1.773363E-2</v>
      </c>
      <c r="AL1119" s="151">
        <v>177.33629999999999</v>
      </c>
      <c r="AM1119" s="151">
        <v>305.56175000000002</v>
      </c>
      <c r="AN1119" s="151">
        <v>935.52143999999998</v>
      </c>
      <c r="AO1119" s="151">
        <v>892.97541179999996</v>
      </c>
      <c r="AQ1119" s="152">
        <v>4.528588149</v>
      </c>
      <c r="AR1119" s="152">
        <v>0.34910302999999998</v>
      </c>
      <c r="AS1119" s="152">
        <v>24.565369459999999</v>
      </c>
      <c r="AU1119" s="151">
        <v>1740.95541</v>
      </c>
      <c r="AV1119" s="152">
        <v>8117.5939170000001</v>
      </c>
      <c r="AW1119" s="152">
        <v>41.392941409999999</v>
      </c>
      <c r="AX1119" s="151">
        <v>5290.9562939999996</v>
      </c>
      <c r="AZ1119" s="152">
        <v>20.24586274</v>
      </c>
      <c r="BG1119" s="152">
        <v>15.273790809999999</v>
      </c>
      <c r="BH1119" s="152">
        <v>254.07187350000001</v>
      </c>
      <c r="BI1119" s="152">
        <v>14.784198160000001</v>
      </c>
      <c r="BJ1119" s="152">
        <v>51.175820420000001</v>
      </c>
      <c r="BK1119" s="152">
        <v>1.2282694540000001</v>
      </c>
      <c r="BO1119" s="152">
        <v>181.30459070000001</v>
      </c>
      <c r="BP1119" s="152">
        <v>8.5041145799999995</v>
      </c>
      <c r="BQ1119" s="152">
        <v>17.145581069999999</v>
      </c>
      <c r="BR1119" s="152">
        <v>2.6739135699999999</v>
      </c>
      <c r="BS1119" s="152">
        <v>11.37280208</v>
      </c>
      <c r="BT1119" s="152">
        <v>2.6734219320000001</v>
      </c>
      <c r="BU1119" s="152">
        <v>0.75986734099999997</v>
      </c>
      <c r="BV1119" s="152">
        <v>2.8538714459999999</v>
      </c>
      <c r="BX1119" s="152">
        <v>2.668435884</v>
      </c>
      <c r="BZ1119" s="152">
        <v>1.7797283349999999</v>
      </c>
      <c r="CB1119" s="152">
        <v>1.664450457</v>
      </c>
      <c r="CD1119" s="152">
        <v>1.464219393</v>
      </c>
      <c r="DC1119" s="152">
        <v>39.100333329999998</v>
      </c>
      <c r="DF1119" s="152">
        <v>19.413666670000001</v>
      </c>
      <c r="DG1119" s="152">
        <v>41.788666669999998</v>
      </c>
      <c r="DJ1119" s="152">
        <v>1.3666667E-2</v>
      </c>
      <c r="DM1119" s="152">
        <v>0.21833333299999999</v>
      </c>
      <c r="DO1119" s="154">
        <v>79.329082299999996</v>
      </c>
      <c r="ED1119" s="152">
        <v>54.117787149999998</v>
      </c>
      <c r="EE1119" s="152">
        <v>0.82400209700000004</v>
      </c>
      <c r="EF1119" s="152">
        <v>16.667899330000001</v>
      </c>
      <c r="EH1119" s="152">
        <v>9.6351070819999993</v>
      </c>
      <c r="EJ1119" s="152">
        <v>10.707494499999999</v>
      </c>
      <c r="EK1119" s="152">
        <v>0.22912054900000001</v>
      </c>
      <c r="EL1119" s="152">
        <v>3.2979679669999999</v>
      </c>
      <c r="EM1119" s="152">
        <v>8.1091557030000008</v>
      </c>
      <c r="EO1119" s="152">
        <v>3.4425923429999998</v>
      </c>
      <c r="EP1119" s="152">
        <v>1.379223796</v>
      </c>
      <c r="EQ1119" s="152">
        <v>0.27877365500000001</v>
      </c>
      <c r="ES1119" s="152">
        <v>-0.52334943599999995</v>
      </c>
    </row>
    <row r="1120" spans="1:149">
      <c r="A1120" s="151">
        <v>6731</v>
      </c>
      <c r="B1120" s="152" t="s">
        <v>2859</v>
      </c>
      <c r="C1120" s="152" t="s">
        <v>2877</v>
      </c>
      <c r="D1120" s="152" t="s">
        <v>2878</v>
      </c>
      <c r="E1120" s="152" t="s">
        <v>3053</v>
      </c>
      <c r="F1120" s="152" t="s">
        <v>9566</v>
      </c>
      <c r="H1120" s="151">
        <v>284160</v>
      </c>
      <c r="L1120" s="153" t="s">
        <v>3054</v>
      </c>
      <c r="M1120" s="153" t="s">
        <v>3081</v>
      </c>
      <c r="P1120" s="152">
        <v>18.796722219999999</v>
      </c>
      <c r="Q1120" s="152">
        <v>145.6945556</v>
      </c>
      <c r="R1120" s="152" t="s">
        <v>2027</v>
      </c>
      <c r="S1120" s="152" t="s">
        <v>2716</v>
      </c>
      <c r="T1120" s="152">
        <v>45.305999999999997</v>
      </c>
      <c r="U1120" s="152">
        <v>0.65700000000000003</v>
      </c>
      <c r="V1120" s="152">
        <v>17.959</v>
      </c>
      <c r="X1120" s="152">
        <v>9.2230000000000008</v>
      </c>
      <c r="AA1120" s="152">
        <v>4.8659999999999997</v>
      </c>
      <c r="AB1120" s="152">
        <v>0.20599999999999999</v>
      </c>
      <c r="AC1120" s="152">
        <v>12.882</v>
      </c>
      <c r="AD1120" s="152">
        <v>2.0790000000000002</v>
      </c>
      <c r="AE1120" s="152">
        <v>0.40400000000000003</v>
      </c>
      <c r="AF1120" s="152">
        <v>0.123</v>
      </c>
      <c r="AI1120" s="152">
        <v>94.090818799999994</v>
      </c>
      <c r="AJ1120" s="152">
        <v>4.7704798369999999</v>
      </c>
      <c r="AK1120" s="156">
        <f t="shared" si="17"/>
        <v>1.5298615140000001E-2</v>
      </c>
      <c r="AL1120" s="151">
        <v>152.98615140000001</v>
      </c>
      <c r="AM1120" s="151">
        <v>321.14744999999999</v>
      </c>
      <c r="AN1120" s="151">
        <v>1586.4692399999999</v>
      </c>
      <c r="AO1120" s="151">
        <v>727.67736760000003</v>
      </c>
      <c r="AQ1120" s="152">
        <v>4.5830369270000002</v>
      </c>
      <c r="AR1120" s="152">
        <v>0.367419047</v>
      </c>
      <c r="AS1120" s="152">
        <v>15.85023996</v>
      </c>
      <c r="AU1120" s="151">
        <v>548.36847090000003</v>
      </c>
      <c r="AV1120" s="152">
        <v>3914.4818949999999</v>
      </c>
      <c r="AW1120" s="152">
        <v>50.59526005</v>
      </c>
      <c r="AX1120" s="151">
        <v>4093.6342089999998</v>
      </c>
      <c r="AZ1120" s="152">
        <v>37.491405290000003</v>
      </c>
      <c r="BG1120" s="152">
        <v>6.3898419180000001</v>
      </c>
      <c r="BH1120" s="152">
        <v>336.16422460000001</v>
      </c>
      <c r="BI1120" s="152">
        <v>13.80070705</v>
      </c>
      <c r="BJ1120" s="152">
        <v>26.285478139999999</v>
      </c>
      <c r="BK1120" s="152">
        <v>0.44703199300000002</v>
      </c>
      <c r="BO1120" s="152">
        <v>108.6021403</v>
      </c>
      <c r="BP1120" s="152">
        <v>4.1864902390000003</v>
      </c>
      <c r="BQ1120" s="152">
        <v>8.6817452209999999</v>
      </c>
      <c r="BR1120" s="152">
        <v>1.3601767570000001</v>
      </c>
      <c r="BS1120" s="152">
        <v>6.8876200430000001</v>
      </c>
      <c r="BT1120" s="152">
        <v>1.8499457070000001</v>
      </c>
      <c r="BU1120" s="152">
        <v>0.60542106299999998</v>
      </c>
      <c r="BV1120" s="152">
        <v>2.2352465339999998</v>
      </c>
      <c r="BX1120" s="152">
        <v>2.5166041290000001</v>
      </c>
      <c r="BZ1120" s="152">
        <v>1.728746084</v>
      </c>
      <c r="CB1120" s="152">
        <v>1.576445656</v>
      </c>
      <c r="CD1120" s="152">
        <v>0.91535324600000001</v>
      </c>
      <c r="DC1120" s="152">
        <v>38.94</v>
      </c>
      <c r="DF1120" s="152">
        <v>18.396666669999998</v>
      </c>
      <c r="DG1120" s="152">
        <v>42.31</v>
      </c>
      <c r="DJ1120" s="152">
        <v>1.7000000000000001E-2</v>
      </c>
      <c r="DM1120" s="152">
        <v>0.232333333</v>
      </c>
      <c r="DO1120" s="154">
        <v>80.393672379999998</v>
      </c>
      <c r="ED1120" s="152">
        <v>54.117787149999998</v>
      </c>
      <c r="EE1120" s="152">
        <v>0.82400209700000004</v>
      </c>
      <c r="EF1120" s="152">
        <v>16.667899330000001</v>
      </c>
      <c r="EH1120" s="152">
        <v>9.6351070819999993</v>
      </c>
      <c r="EJ1120" s="152">
        <v>10.707494499999999</v>
      </c>
      <c r="EK1120" s="152">
        <v>0.22912054900000001</v>
      </c>
      <c r="EL1120" s="152">
        <v>3.2979679669999999</v>
      </c>
      <c r="EM1120" s="152">
        <v>8.1091557030000008</v>
      </c>
      <c r="EO1120" s="152">
        <v>3.4425923429999998</v>
      </c>
      <c r="EP1120" s="152">
        <v>1.379223796</v>
      </c>
      <c r="EQ1120" s="152">
        <v>0.27877365500000001</v>
      </c>
      <c r="ES1120" s="152">
        <v>-0.52334943599999995</v>
      </c>
    </row>
    <row r="1121" spans="1:149">
      <c r="A1121" s="151">
        <v>6732</v>
      </c>
      <c r="B1121" s="152" t="s">
        <v>2859</v>
      </c>
      <c r="C1121" s="152" t="s">
        <v>2877</v>
      </c>
      <c r="D1121" s="152" t="s">
        <v>2878</v>
      </c>
      <c r="E1121" s="152" t="s">
        <v>3053</v>
      </c>
      <c r="F1121" s="152" t="s">
        <v>9567</v>
      </c>
      <c r="H1121" s="151">
        <v>284160</v>
      </c>
      <c r="L1121" s="153" t="s">
        <v>3054</v>
      </c>
      <c r="M1121" s="153" t="s">
        <v>3362</v>
      </c>
      <c r="P1121" s="152">
        <v>18.796722219999999</v>
      </c>
      <c r="Q1121" s="152">
        <v>145.6945556</v>
      </c>
      <c r="R1121" s="152" t="s">
        <v>2027</v>
      </c>
      <c r="S1121" s="152" t="s">
        <v>2716</v>
      </c>
      <c r="T1121" s="152">
        <v>46.865000000000002</v>
      </c>
      <c r="U1121" s="152">
        <v>0.75800000000000001</v>
      </c>
      <c r="V1121" s="152">
        <v>18.553000000000001</v>
      </c>
      <c r="X1121" s="152">
        <v>7.8879999999999999</v>
      </c>
      <c r="AA1121" s="152">
        <v>3.339</v>
      </c>
      <c r="AB1121" s="152">
        <v>0.16400000000000001</v>
      </c>
      <c r="AC1121" s="152">
        <v>13.109</v>
      </c>
      <c r="AD1121" s="152">
        <v>2.0129999999999999</v>
      </c>
      <c r="AE1121" s="152">
        <v>0.56399999999999995</v>
      </c>
      <c r="AF1121" s="152">
        <v>0.185</v>
      </c>
      <c r="AI1121" s="152">
        <v>93.766228339999998</v>
      </c>
      <c r="AJ1121" s="152">
        <v>4.7319157440000001</v>
      </c>
      <c r="AK1121" s="156">
        <f t="shared" si="17"/>
        <v>8.7786410999999995E-2</v>
      </c>
      <c r="AL1121" s="151">
        <v>877.86410999999998</v>
      </c>
      <c r="AM1121" s="151">
        <v>312.53429999999997</v>
      </c>
      <c r="AN1121" s="151">
        <v>1641.1949400000001</v>
      </c>
      <c r="AO1121" s="151">
        <v>817.34088240000005</v>
      </c>
      <c r="AQ1121" s="152">
        <v>4.624310801</v>
      </c>
      <c r="AR1121" s="152">
        <v>0.46879897599999998</v>
      </c>
      <c r="AS1121" s="152">
        <v>16.52510346</v>
      </c>
      <c r="AU1121" s="151">
        <v>777.96979799999997</v>
      </c>
      <c r="AV1121" s="152">
        <v>5873.4103089999999</v>
      </c>
      <c r="AW1121" s="152">
        <v>43.953901979999998</v>
      </c>
      <c r="AX1121" s="151">
        <v>4465.2460099999998</v>
      </c>
      <c r="AZ1121" s="152">
        <v>42.346162800000002</v>
      </c>
      <c r="BG1121" s="152">
        <v>10.836120210000001</v>
      </c>
      <c r="BH1121" s="152">
        <v>368.45648269999998</v>
      </c>
      <c r="BI1121" s="152">
        <v>12.364301660000001</v>
      </c>
      <c r="BJ1121" s="152">
        <v>32.091520289999998</v>
      </c>
      <c r="BK1121" s="152">
        <v>0.65489531099999998</v>
      </c>
      <c r="BO1121" s="152">
        <v>115.4960663</v>
      </c>
      <c r="BP1121" s="152">
        <v>5.977066507</v>
      </c>
      <c r="BQ1121" s="152">
        <v>11.80912869</v>
      </c>
      <c r="BR1121" s="152">
        <v>1.8125876059999999</v>
      </c>
      <c r="BS1121" s="152">
        <v>8.343288716</v>
      </c>
      <c r="BT1121" s="152">
        <v>2.1437340730000001</v>
      </c>
      <c r="BU1121" s="152">
        <v>0.92387045800000001</v>
      </c>
      <c r="BV1121" s="152">
        <v>2.3862337280000001</v>
      </c>
      <c r="BX1121" s="152">
        <v>2.2628849600000001</v>
      </c>
      <c r="BZ1121" s="152">
        <v>1.49403134</v>
      </c>
      <c r="CB1121" s="152">
        <v>1.3279637129999999</v>
      </c>
      <c r="CD1121" s="152">
        <v>0.76538149799999999</v>
      </c>
      <c r="DC1121" s="152">
        <v>39.52266667</v>
      </c>
      <c r="DF1121" s="152">
        <v>17.227666670000001</v>
      </c>
      <c r="DG1121" s="152">
        <v>43.620666669999999</v>
      </c>
      <c r="DJ1121" s="152">
        <v>4.3666666999999999E-2</v>
      </c>
      <c r="DM1121" s="152">
        <v>0.20799999999999999</v>
      </c>
      <c r="DO1121" s="154">
        <v>81.865234459999996</v>
      </c>
      <c r="ED1121" s="152">
        <v>54.117787149999998</v>
      </c>
      <c r="EE1121" s="152">
        <v>0.82400209700000004</v>
      </c>
      <c r="EF1121" s="152">
        <v>16.667899330000001</v>
      </c>
      <c r="EH1121" s="152">
        <v>9.6351070819999993</v>
      </c>
      <c r="EJ1121" s="152">
        <v>10.707494499999999</v>
      </c>
      <c r="EK1121" s="152">
        <v>0.22912054900000001</v>
      </c>
      <c r="EL1121" s="152">
        <v>3.2979679669999999</v>
      </c>
      <c r="EM1121" s="152">
        <v>8.1091557030000008</v>
      </c>
      <c r="EO1121" s="152">
        <v>3.4425923429999998</v>
      </c>
      <c r="EP1121" s="152">
        <v>1.379223796</v>
      </c>
      <c r="EQ1121" s="152">
        <v>0.27877365500000001</v>
      </c>
      <c r="ES1121" s="152">
        <v>-0.52334943599999995</v>
      </c>
    </row>
    <row r="1122" spans="1:149">
      <c r="A1122" s="151">
        <v>6733</v>
      </c>
      <c r="B1122" s="152" t="s">
        <v>2859</v>
      </c>
      <c r="C1122" s="152" t="s">
        <v>2877</v>
      </c>
      <c r="D1122" s="152" t="s">
        <v>2878</v>
      </c>
      <c r="E1122" s="152" t="s">
        <v>3053</v>
      </c>
      <c r="F1122" s="152" t="s">
        <v>9568</v>
      </c>
      <c r="H1122" s="151">
        <v>284160</v>
      </c>
      <c r="L1122" s="153" t="s">
        <v>3054</v>
      </c>
      <c r="M1122" s="153" t="s">
        <v>3646</v>
      </c>
      <c r="P1122" s="152">
        <v>18.796722219999999</v>
      </c>
      <c r="Q1122" s="152">
        <v>145.6945556</v>
      </c>
      <c r="R1122" s="152" t="s">
        <v>2027</v>
      </c>
      <c r="S1122" s="152" t="s">
        <v>2716</v>
      </c>
      <c r="T1122" s="152">
        <v>47.893999999999998</v>
      </c>
      <c r="U1122" s="152">
        <v>0.65200000000000002</v>
      </c>
      <c r="V1122" s="152">
        <v>17.190999999999999</v>
      </c>
      <c r="X1122" s="152">
        <v>8.3529999999999998</v>
      </c>
      <c r="AA1122" s="152">
        <v>4.5960000000000001</v>
      </c>
      <c r="AB1122" s="152">
        <v>0.17299999999999999</v>
      </c>
      <c r="AC1122" s="152">
        <v>11.577</v>
      </c>
      <c r="AD1122" s="152">
        <v>2.1920000000000002</v>
      </c>
      <c r="AE1122" s="152">
        <v>0.68600000000000005</v>
      </c>
      <c r="AF1122" s="152">
        <v>0.192</v>
      </c>
      <c r="AI1122" s="152">
        <v>93.860997510000004</v>
      </c>
      <c r="AJ1122" s="152">
        <v>4.8868193</v>
      </c>
      <c r="AK1122" s="156">
        <f t="shared" si="17"/>
        <v>5.6283344999999993E-3</v>
      </c>
      <c r="AL1122" s="151">
        <v>56.283344999999997</v>
      </c>
      <c r="AM1122" s="151">
        <v>327.70985000000002</v>
      </c>
      <c r="AN1122" s="151">
        <v>903.26207999999997</v>
      </c>
      <c r="AO1122" s="151">
        <v>789.89286760000005</v>
      </c>
      <c r="AQ1122" s="152">
        <v>4.3970156380000001</v>
      </c>
      <c r="AR1122" s="152">
        <v>0.36322024400000003</v>
      </c>
      <c r="AS1122" s="152">
        <v>19.52099209</v>
      </c>
      <c r="AU1122" s="151">
        <v>1038.809117</v>
      </c>
      <c r="AV1122" s="152">
        <v>5629.9749350000002</v>
      </c>
      <c r="AW1122" s="152">
        <v>42.082048110000002</v>
      </c>
      <c r="AX1122" s="151">
        <v>3974.4597640000002</v>
      </c>
      <c r="AZ1122" s="152">
        <v>32.932956429999997</v>
      </c>
      <c r="BG1122" s="152">
        <v>10.538357960000001</v>
      </c>
      <c r="BH1122" s="152">
        <v>334.56838240000002</v>
      </c>
      <c r="BI1122" s="152">
        <v>14.56122137</v>
      </c>
      <c r="BJ1122" s="152">
        <v>45.553732490000002</v>
      </c>
      <c r="BK1122" s="152">
        <v>0.862998924</v>
      </c>
      <c r="BO1122" s="152">
        <v>126.0941761</v>
      </c>
      <c r="BP1122" s="152">
        <v>6.3557672419999998</v>
      </c>
      <c r="BQ1122" s="152">
        <v>12.68796788</v>
      </c>
      <c r="BR1122" s="152">
        <v>2.086985442</v>
      </c>
      <c r="BS1122" s="152">
        <v>8.8807730429999996</v>
      </c>
      <c r="BT1122" s="152">
        <v>2.3995544230000001</v>
      </c>
      <c r="BU1122" s="152">
        <v>0.79923817900000005</v>
      </c>
      <c r="BV1122" s="152">
        <v>2.536442863</v>
      </c>
      <c r="BX1122" s="152">
        <v>2.5726106949999998</v>
      </c>
      <c r="BZ1122" s="152">
        <v>1.8181967610000001</v>
      </c>
      <c r="CB1122" s="152">
        <v>1.6072649569999999</v>
      </c>
      <c r="CD1122" s="152">
        <v>1.2508636769999999</v>
      </c>
      <c r="DC1122" s="152">
        <v>39.179333329999999</v>
      </c>
      <c r="DF1122" s="152">
        <v>17.567666670000001</v>
      </c>
      <c r="DG1122" s="152">
        <v>43.067999999999998</v>
      </c>
      <c r="DJ1122" s="152">
        <v>4.1000000000000002E-2</v>
      </c>
      <c r="DM1122" s="152">
        <v>0.21966666700000001</v>
      </c>
      <c r="DO1122" s="154">
        <v>81.380849209999994</v>
      </c>
      <c r="ED1122" s="152">
        <v>54.117787149999998</v>
      </c>
      <c r="EE1122" s="152">
        <v>0.82400209700000004</v>
      </c>
      <c r="EF1122" s="152">
        <v>16.667899330000001</v>
      </c>
      <c r="EH1122" s="152">
        <v>9.6351070819999993</v>
      </c>
      <c r="EJ1122" s="152">
        <v>10.707494499999999</v>
      </c>
      <c r="EK1122" s="152">
        <v>0.22912054900000001</v>
      </c>
      <c r="EL1122" s="152">
        <v>3.2979679669999999</v>
      </c>
      <c r="EM1122" s="152">
        <v>8.1091557030000008</v>
      </c>
      <c r="EO1122" s="152">
        <v>3.4425923429999998</v>
      </c>
      <c r="EP1122" s="152">
        <v>1.379223796</v>
      </c>
      <c r="EQ1122" s="152">
        <v>0.27877365500000001</v>
      </c>
      <c r="ES1122" s="152">
        <v>-0.52334943599999995</v>
      </c>
    </row>
    <row r="1123" spans="1:149">
      <c r="A1123" s="151">
        <v>6734</v>
      </c>
      <c r="B1123" s="152" t="s">
        <v>2859</v>
      </c>
      <c r="C1123" s="152" t="s">
        <v>2877</v>
      </c>
      <c r="D1123" s="152" t="s">
        <v>2878</v>
      </c>
      <c r="E1123" s="152" t="s">
        <v>3053</v>
      </c>
      <c r="F1123" s="152" t="s">
        <v>9569</v>
      </c>
      <c r="H1123" s="151">
        <v>284160</v>
      </c>
      <c r="L1123" s="153" t="s">
        <v>3054</v>
      </c>
      <c r="M1123" s="153" t="s">
        <v>3636</v>
      </c>
      <c r="P1123" s="152">
        <v>18.796722219999999</v>
      </c>
      <c r="Q1123" s="152">
        <v>145.6945556</v>
      </c>
      <c r="R1123" s="152" t="s">
        <v>2027</v>
      </c>
      <c r="S1123" s="152" t="s">
        <v>2716</v>
      </c>
      <c r="T1123" s="152">
        <v>47.872</v>
      </c>
      <c r="U1123" s="152">
        <v>0.95</v>
      </c>
      <c r="V1123" s="152">
        <v>17.111999999999998</v>
      </c>
      <c r="X1123" s="152">
        <v>10.090999999999999</v>
      </c>
      <c r="AA1123" s="152">
        <v>3.4169999999999998</v>
      </c>
      <c r="AB1123" s="152">
        <v>0.218</v>
      </c>
      <c r="AC1123" s="152">
        <v>11.847</v>
      </c>
      <c r="AD1123" s="152">
        <v>2.5310000000000001</v>
      </c>
      <c r="AE1123" s="152">
        <v>0.64600000000000002</v>
      </c>
      <c r="AF1123" s="152">
        <v>0.17599999999999999</v>
      </c>
      <c r="AI1123" s="152">
        <v>95.248149290000001</v>
      </c>
      <c r="AJ1123" s="152">
        <v>4.1832781509999997</v>
      </c>
      <c r="AK1123" s="156">
        <f t="shared" si="17"/>
        <v>1.0341683360000001E-2</v>
      </c>
      <c r="AL1123" s="151">
        <v>103.4168336</v>
      </c>
      <c r="AM1123" s="151">
        <v>507.76569999999998</v>
      </c>
      <c r="AN1123" s="151">
        <v>1206.8457000000001</v>
      </c>
      <c r="AO1123" s="151">
        <v>929.57276469999999</v>
      </c>
      <c r="AQ1123" s="152">
        <v>6.3926845070000002</v>
      </c>
      <c r="AR1123" s="152">
        <v>0.59112233599999997</v>
      </c>
      <c r="AS1123" s="152">
        <v>19.722236110000001</v>
      </c>
      <c r="AU1123" s="151">
        <v>897.83699709999996</v>
      </c>
      <c r="AV1123" s="152">
        <v>5912.5888770000001</v>
      </c>
      <c r="AW1123" s="152">
        <v>50.110927490000002</v>
      </c>
      <c r="AX1123" s="151">
        <v>5760.2374920000002</v>
      </c>
      <c r="AZ1123" s="152">
        <v>17.991330690000002</v>
      </c>
      <c r="BG1123" s="152">
        <v>11.296649240000001</v>
      </c>
      <c r="BH1123" s="152">
        <v>357.24711739999998</v>
      </c>
      <c r="BI1123" s="152">
        <v>20.257257760000002</v>
      </c>
      <c r="BJ1123" s="152">
        <v>41.301614039999997</v>
      </c>
      <c r="BK1123" s="152">
        <v>0.92055161900000004</v>
      </c>
      <c r="BO1123" s="152">
        <v>144.1779726</v>
      </c>
      <c r="BP1123" s="152">
        <v>7.0654746429999999</v>
      </c>
      <c r="BQ1123" s="152">
        <v>14.56313383</v>
      </c>
      <c r="BR1123" s="152">
        <v>2.4339721600000002</v>
      </c>
      <c r="BS1123" s="152">
        <v>10.733537889999999</v>
      </c>
      <c r="BT1123" s="152">
        <v>3.125467853</v>
      </c>
      <c r="BU1123" s="152">
        <v>1.3143665040000001</v>
      </c>
      <c r="BV1123" s="152">
        <v>3.1925361749999999</v>
      </c>
      <c r="BX1123" s="152">
        <v>3.353353394</v>
      </c>
      <c r="BZ1123" s="152">
        <v>2.5204713820000002</v>
      </c>
      <c r="CB1123" s="152">
        <v>2.1757187290000002</v>
      </c>
      <c r="CD1123" s="152">
        <v>1.480468946</v>
      </c>
      <c r="DC1123" s="152">
        <v>38.451999999999998</v>
      </c>
      <c r="DF1123" s="152">
        <v>22.295999999999999</v>
      </c>
      <c r="DG1123" s="152">
        <v>39.268666670000002</v>
      </c>
      <c r="DJ1123" s="152">
        <v>8.9999999999999993E-3</v>
      </c>
      <c r="DM1123" s="152">
        <v>0.236666667</v>
      </c>
      <c r="DO1123" s="154">
        <v>75.845886370000002</v>
      </c>
      <c r="ED1123" s="152">
        <v>54.117787149999998</v>
      </c>
      <c r="EE1123" s="152">
        <v>0.82400209700000004</v>
      </c>
      <c r="EF1123" s="152">
        <v>16.667899330000001</v>
      </c>
      <c r="EH1123" s="152">
        <v>9.6351070819999993</v>
      </c>
      <c r="EJ1123" s="152">
        <v>10.707494499999999</v>
      </c>
      <c r="EK1123" s="152">
        <v>0.22912054900000001</v>
      </c>
      <c r="EL1123" s="152">
        <v>3.2979679669999999</v>
      </c>
      <c r="EM1123" s="152">
        <v>8.1091557030000008</v>
      </c>
      <c r="EO1123" s="152">
        <v>3.4425923429999998</v>
      </c>
      <c r="EP1123" s="152">
        <v>1.379223796</v>
      </c>
      <c r="EQ1123" s="152">
        <v>0.27877365500000001</v>
      </c>
      <c r="ES1123" s="152">
        <v>-0.52334943599999995</v>
      </c>
    </row>
    <row r="1124" spans="1:149">
      <c r="A1124" s="151">
        <v>6735</v>
      </c>
      <c r="B1124" s="152" t="s">
        <v>2859</v>
      </c>
      <c r="C1124" s="152" t="s">
        <v>2877</v>
      </c>
      <c r="D1124" s="152" t="s">
        <v>2878</v>
      </c>
      <c r="E1124" s="152" t="s">
        <v>3053</v>
      </c>
      <c r="F1124" s="152" t="s">
        <v>9570</v>
      </c>
      <c r="H1124" s="151">
        <v>284160</v>
      </c>
      <c r="L1124" s="153" t="s">
        <v>3054</v>
      </c>
      <c r="M1124" s="153" t="s">
        <v>3099</v>
      </c>
      <c r="P1124" s="152">
        <v>18.796722219999999</v>
      </c>
      <c r="Q1124" s="152">
        <v>145.6945556</v>
      </c>
      <c r="R1124" s="152" t="s">
        <v>2027</v>
      </c>
      <c r="S1124" s="152" t="s">
        <v>2716</v>
      </c>
      <c r="T1124" s="152">
        <v>45.390999999999998</v>
      </c>
      <c r="U1124" s="152">
        <v>0.69699999999999995</v>
      </c>
      <c r="V1124" s="152">
        <v>18.344000000000001</v>
      </c>
      <c r="X1124" s="152">
        <v>8.6150000000000002</v>
      </c>
      <c r="AA1124" s="152">
        <v>3.86</v>
      </c>
      <c r="AB1124" s="152">
        <v>0.14399999999999999</v>
      </c>
      <c r="AC1124" s="152">
        <v>13.05</v>
      </c>
      <c r="AD1124" s="152">
        <v>2.0379999999999998</v>
      </c>
      <c r="AE1124" s="152">
        <v>0.54800000000000004</v>
      </c>
      <c r="AF1124" s="152">
        <v>0.12</v>
      </c>
      <c r="AI1124" s="152">
        <v>93.197251300000005</v>
      </c>
      <c r="AJ1124" s="152">
        <v>5.3750245999999997</v>
      </c>
      <c r="AK1124" s="156">
        <f t="shared" si="17"/>
        <v>1.334462E-2</v>
      </c>
      <c r="AL1124" s="151">
        <v>133.4462</v>
      </c>
      <c r="AM1124" s="151">
        <v>328.94029999999998</v>
      </c>
      <c r="AN1124" s="151">
        <v>1744.3096800000001</v>
      </c>
      <c r="AO1124" s="151">
        <v>818.56079409999995</v>
      </c>
      <c r="AQ1124" s="152">
        <v>4.2717528299999996</v>
      </c>
      <c r="AR1124" s="152">
        <v>0.34371449100000001</v>
      </c>
      <c r="AS1124" s="152">
        <v>12.757273919999999</v>
      </c>
      <c r="AU1124" s="151">
        <v>654.46136000000001</v>
      </c>
      <c r="AV1124" s="152">
        <v>3611.55809</v>
      </c>
      <c r="AW1124" s="152">
        <v>51.722685409999997</v>
      </c>
      <c r="AX1124" s="151">
        <v>4143.3036590000002</v>
      </c>
      <c r="AZ1124" s="152">
        <v>38.631494160000003</v>
      </c>
      <c r="BG1124" s="152">
        <v>5.720233125</v>
      </c>
      <c r="BH1124" s="152">
        <v>328.45691399999998</v>
      </c>
      <c r="BI1124" s="152">
        <v>13.961881999999999</v>
      </c>
      <c r="BJ1124" s="152">
        <v>29.018554859999998</v>
      </c>
      <c r="BK1124" s="152">
        <v>0.64270471500000004</v>
      </c>
      <c r="BO1124" s="152">
        <v>81.446556409999999</v>
      </c>
      <c r="BP1124" s="152">
        <v>4.0896846120000001</v>
      </c>
      <c r="BQ1124" s="152">
        <v>9.4705192230000002</v>
      </c>
      <c r="BS1124" s="152">
        <v>6.4552346580000002</v>
      </c>
      <c r="BT1124" s="152">
        <v>2.139100982</v>
      </c>
      <c r="BU1124" s="152">
        <v>0.88457189800000002</v>
      </c>
      <c r="BV1124" s="152">
        <v>2.1206841359999999</v>
      </c>
      <c r="BX1124" s="152">
        <v>2.478065231</v>
      </c>
      <c r="BZ1124" s="152">
        <v>1.780698125</v>
      </c>
      <c r="CB1124" s="152">
        <v>1.628067036</v>
      </c>
      <c r="CD1124" s="152">
        <v>0.85062681299999998</v>
      </c>
      <c r="CH1124" s="152">
        <v>11.786247879999999</v>
      </c>
      <c r="CJ1124" s="152">
        <v>0.56715738800000004</v>
      </c>
      <c r="CK1124" s="152">
        <v>0.136705365</v>
      </c>
      <c r="DC1124" s="152">
        <v>39.642000000000003</v>
      </c>
      <c r="DF1124" s="152">
        <v>17.262</v>
      </c>
      <c r="DG1124" s="152">
        <v>43.64</v>
      </c>
      <c r="DJ1124" s="152">
        <v>6.7000000000000004E-2</v>
      </c>
      <c r="DM1124" s="152">
        <v>0.221</v>
      </c>
      <c r="DO1124" s="154">
        <v>81.842244109999996</v>
      </c>
      <c r="ED1124" s="152">
        <v>54.117787149999998</v>
      </c>
      <c r="EE1124" s="152">
        <v>0.82400209700000004</v>
      </c>
      <c r="EF1124" s="152">
        <v>16.667899330000001</v>
      </c>
      <c r="EH1124" s="152">
        <v>9.6351070819999993</v>
      </c>
      <c r="EJ1124" s="152">
        <v>10.707494499999999</v>
      </c>
      <c r="EK1124" s="152">
        <v>0.22912054900000001</v>
      </c>
      <c r="EL1124" s="152">
        <v>3.2979679669999999</v>
      </c>
      <c r="EM1124" s="152">
        <v>8.1091557030000008</v>
      </c>
      <c r="EO1124" s="152">
        <v>3.4425923429999998</v>
      </c>
      <c r="EP1124" s="152">
        <v>1.379223796</v>
      </c>
      <c r="EQ1124" s="152">
        <v>0.27877365500000001</v>
      </c>
      <c r="ES1124" s="152">
        <v>-0.52334943599999995</v>
      </c>
    </row>
    <row r="1125" spans="1:149">
      <c r="A1125" s="151">
        <v>6736</v>
      </c>
      <c r="B1125" s="152" t="s">
        <v>2859</v>
      </c>
      <c r="C1125" s="152" t="s">
        <v>2877</v>
      </c>
      <c r="D1125" s="152" t="s">
        <v>2878</v>
      </c>
      <c r="E1125" s="152" t="s">
        <v>3053</v>
      </c>
      <c r="F1125" s="152" t="s">
        <v>9571</v>
      </c>
      <c r="H1125" s="151">
        <v>284160</v>
      </c>
      <c r="L1125" s="153" t="s">
        <v>3054</v>
      </c>
      <c r="M1125" s="153" t="s">
        <v>3172</v>
      </c>
      <c r="P1125" s="152">
        <v>18.796722219999999</v>
      </c>
      <c r="Q1125" s="152">
        <v>145.6945556</v>
      </c>
      <c r="R1125" s="152" t="s">
        <v>2027</v>
      </c>
      <c r="S1125" s="152" t="s">
        <v>2716</v>
      </c>
      <c r="T1125" s="152">
        <v>45.735999999999997</v>
      </c>
      <c r="U1125" s="152">
        <v>0.63100000000000001</v>
      </c>
      <c r="V1125" s="152">
        <v>18.29</v>
      </c>
      <c r="X1125" s="152">
        <v>9.4440000000000008</v>
      </c>
      <c r="AA1125" s="152">
        <v>4.5380000000000003</v>
      </c>
      <c r="AB1125" s="152">
        <v>0.22800000000000001</v>
      </c>
      <c r="AC1125" s="152">
        <v>12.863</v>
      </c>
      <c r="AD1125" s="152">
        <v>2.0779999999999998</v>
      </c>
      <c r="AE1125" s="152">
        <v>0.45900000000000002</v>
      </c>
      <c r="AF1125" s="152">
        <v>0.13200000000000001</v>
      </c>
      <c r="AI1125" s="152">
        <v>94.819244699999999</v>
      </c>
      <c r="AJ1125" s="152">
        <v>5.2354400999999999</v>
      </c>
      <c r="AK1125" s="156">
        <f t="shared" si="17"/>
        <v>5.1640635000000006E-3</v>
      </c>
      <c r="AL1125" s="151">
        <v>51.640635000000003</v>
      </c>
      <c r="AM1125" s="151">
        <v>265.77719999999999</v>
      </c>
      <c r="AN1125" s="151">
        <v>1561.69866</v>
      </c>
      <c r="AO1125" s="151">
        <v>741.70635289999996</v>
      </c>
      <c r="AQ1125" s="152">
        <v>5.1873493579999996</v>
      </c>
      <c r="AR1125" s="152">
        <v>0.38790876699999999</v>
      </c>
      <c r="AS1125" s="152">
        <v>16.82773392</v>
      </c>
      <c r="AU1125" s="151">
        <v>580.1066045</v>
      </c>
      <c r="AV1125" s="152">
        <v>4282.6430479999999</v>
      </c>
      <c r="AW1125" s="152">
        <v>47.869003749999997</v>
      </c>
      <c r="AX1125" s="151">
        <v>4323.7762249999996</v>
      </c>
      <c r="AZ1125" s="152">
        <v>30.904724819999998</v>
      </c>
      <c r="BG1125" s="152">
        <v>7.1049176420000002</v>
      </c>
      <c r="BH1125" s="152">
        <v>358.53387290000001</v>
      </c>
      <c r="BI1125" s="152">
        <v>14.22155521</v>
      </c>
      <c r="BJ1125" s="152">
        <v>28.935936680000001</v>
      </c>
      <c r="BK1125" s="152">
        <v>0.49791550899999998</v>
      </c>
      <c r="BO1125" s="152">
        <v>115.77549930000001</v>
      </c>
      <c r="BP1125" s="152">
        <v>4.1194890869999998</v>
      </c>
      <c r="BQ1125" s="152">
        <v>9.2983346900000008</v>
      </c>
      <c r="BR1125" s="152">
        <v>1.5272023370000001</v>
      </c>
      <c r="BS1125" s="152">
        <v>7.1716137179999997</v>
      </c>
      <c r="BT1125" s="152">
        <v>1.7032472830000001</v>
      </c>
      <c r="BU1125" s="152">
        <v>0.99376784299999998</v>
      </c>
      <c r="BV1125" s="152">
        <v>2.3123667609999998</v>
      </c>
      <c r="BX1125" s="152">
        <v>2.4562219559999998</v>
      </c>
      <c r="BZ1125" s="152">
        <v>1.710796247</v>
      </c>
      <c r="CB1125" s="152">
        <v>1.6642528969999999</v>
      </c>
      <c r="CD1125" s="152">
        <v>1.0719196799999999</v>
      </c>
      <c r="CU1125" s="152">
        <v>-38</v>
      </c>
      <c r="DC1125" s="152">
        <v>38.995666669999999</v>
      </c>
      <c r="DF1125" s="152">
        <v>19.16266667</v>
      </c>
      <c r="DG1125" s="152">
        <v>41.97066667</v>
      </c>
      <c r="DJ1125" s="152">
        <v>3.9333332999999998E-2</v>
      </c>
      <c r="DM1125" s="152">
        <v>0.24566666700000001</v>
      </c>
      <c r="DO1125" s="154">
        <v>79.612289250000003</v>
      </c>
      <c r="ED1125" s="152">
        <v>54.117787149999998</v>
      </c>
      <c r="EE1125" s="152">
        <v>0.82400209700000004</v>
      </c>
      <c r="EF1125" s="152">
        <v>16.667899330000001</v>
      </c>
      <c r="EH1125" s="152">
        <v>9.6351070819999993</v>
      </c>
      <c r="EJ1125" s="152">
        <v>10.707494499999999</v>
      </c>
      <c r="EK1125" s="152">
        <v>0.22912054900000001</v>
      </c>
      <c r="EL1125" s="152">
        <v>3.2979679669999999</v>
      </c>
      <c r="EM1125" s="152">
        <v>8.1091557030000008</v>
      </c>
      <c r="EO1125" s="152">
        <v>3.4425923429999998</v>
      </c>
      <c r="EP1125" s="152">
        <v>1.379223796</v>
      </c>
      <c r="EQ1125" s="152">
        <v>0.27877365500000001</v>
      </c>
      <c r="ES1125" s="152">
        <v>-0.52334943599999995</v>
      </c>
    </row>
    <row r="1126" spans="1:149">
      <c r="A1126" s="151">
        <v>6737</v>
      </c>
      <c r="B1126" s="152" t="s">
        <v>2859</v>
      </c>
      <c r="C1126" s="152" t="s">
        <v>2877</v>
      </c>
      <c r="D1126" s="152" t="s">
        <v>2878</v>
      </c>
      <c r="E1126" s="152" t="s">
        <v>3053</v>
      </c>
      <c r="F1126" s="152" t="s">
        <v>9572</v>
      </c>
      <c r="H1126" s="151">
        <v>284160</v>
      </c>
      <c r="L1126" s="153" t="s">
        <v>3054</v>
      </c>
      <c r="M1126" s="153" t="s">
        <v>3820</v>
      </c>
      <c r="P1126" s="152">
        <v>18.796722219999999</v>
      </c>
      <c r="Q1126" s="152">
        <v>145.6945556</v>
      </c>
      <c r="R1126" s="152" t="s">
        <v>2027</v>
      </c>
      <c r="S1126" s="152" t="s">
        <v>2716</v>
      </c>
      <c r="T1126" s="152">
        <v>48.387999999999998</v>
      </c>
      <c r="U1126" s="152">
        <v>0.88100000000000001</v>
      </c>
      <c r="V1126" s="152">
        <v>16.324999999999999</v>
      </c>
      <c r="X1126" s="152">
        <v>10.178000000000001</v>
      </c>
      <c r="AA1126" s="152">
        <v>4.0670000000000002</v>
      </c>
      <c r="AB1126" s="152">
        <v>0.20499999999999999</v>
      </c>
      <c r="AC1126" s="152">
        <v>10.420999999999999</v>
      </c>
      <c r="AD1126" s="152">
        <v>2.7949999999999999</v>
      </c>
      <c r="AE1126" s="152">
        <v>0.86399999999999999</v>
      </c>
      <c r="AF1126" s="152">
        <v>0.182</v>
      </c>
      <c r="AI1126" s="152">
        <v>94.70120172</v>
      </c>
      <c r="AJ1126" s="152">
        <v>4.2467733000000001</v>
      </c>
      <c r="AK1126" s="156">
        <f t="shared" si="17"/>
        <v>5.1031755000000001E-4</v>
      </c>
      <c r="AL1126" s="151">
        <v>5.1031754999999999</v>
      </c>
      <c r="AM1126" s="151">
        <v>456.49695000000003</v>
      </c>
      <c r="AN1126" s="151">
        <v>1127.9254800000001</v>
      </c>
      <c r="AO1126" s="151">
        <v>994.83804410000005</v>
      </c>
      <c r="AQ1126" s="152">
        <v>6.1585531580000001</v>
      </c>
      <c r="AR1126" s="152">
        <v>0.504137854</v>
      </c>
      <c r="AS1126" s="152">
        <v>20.686936070000002</v>
      </c>
      <c r="AU1126" s="151">
        <v>924.05794690000005</v>
      </c>
      <c r="AV1126" s="152">
        <v>7363.2230570000002</v>
      </c>
      <c r="AW1126" s="152">
        <v>45.546839349999999</v>
      </c>
      <c r="AX1126" s="151">
        <v>5641.3138120000003</v>
      </c>
      <c r="AZ1126" s="152">
        <v>16.47690141</v>
      </c>
      <c r="BG1126" s="152">
        <v>14.554995720000001</v>
      </c>
      <c r="BH1126" s="152">
        <v>345.7923399</v>
      </c>
      <c r="BI1126" s="152">
        <v>19.231611449999999</v>
      </c>
      <c r="BJ1126" s="152">
        <v>47.786748799999998</v>
      </c>
      <c r="BK1126" s="152">
        <v>0.95706074900000004</v>
      </c>
      <c r="BO1126" s="152">
        <v>167.14879579999999</v>
      </c>
      <c r="BP1126" s="152">
        <v>7.8401672600000003</v>
      </c>
      <c r="BQ1126" s="152">
        <v>15.84854436</v>
      </c>
      <c r="BR1126" s="152">
        <v>2.6639696549999998</v>
      </c>
      <c r="BS1126" s="152">
        <v>10.92596062</v>
      </c>
      <c r="BT1126" s="152">
        <v>3.0536334460000001</v>
      </c>
      <c r="BU1126" s="152">
        <v>1.0574069829999999</v>
      </c>
      <c r="BV1126" s="152">
        <v>3.3028503389999999</v>
      </c>
      <c r="BX1126" s="152">
        <v>3.3112179209999999</v>
      </c>
      <c r="BZ1126" s="152">
        <v>2.3035650759999999</v>
      </c>
      <c r="CB1126" s="152">
        <v>2.1851909109999998</v>
      </c>
      <c r="CD1126" s="152">
        <v>1.3763157370000001</v>
      </c>
      <c r="DC1126" s="152">
        <v>38.219333329999998</v>
      </c>
      <c r="DF1126" s="152">
        <v>22.707666669999998</v>
      </c>
      <c r="DG1126" s="152">
        <v>38.967333330000002</v>
      </c>
      <c r="DJ1126" s="152">
        <v>6.0000000000000001E-3</v>
      </c>
      <c r="DM1126" s="152">
        <v>0.240666667</v>
      </c>
      <c r="DO1126" s="154">
        <v>75.366400709999994</v>
      </c>
      <c r="ED1126" s="152">
        <v>54.117787149999998</v>
      </c>
      <c r="EE1126" s="152">
        <v>0.82400209700000004</v>
      </c>
      <c r="EF1126" s="152">
        <v>16.667899330000001</v>
      </c>
      <c r="EH1126" s="152">
        <v>9.6351070819999993</v>
      </c>
      <c r="EJ1126" s="152">
        <v>10.707494499999999</v>
      </c>
      <c r="EK1126" s="152">
        <v>0.22912054900000001</v>
      </c>
      <c r="EL1126" s="152">
        <v>3.2979679669999999</v>
      </c>
      <c r="EM1126" s="152">
        <v>8.1091557030000008</v>
      </c>
      <c r="EO1126" s="152">
        <v>3.4425923429999998</v>
      </c>
      <c r="EP1126" s="152">
        <v>1.379223796</v>
      </c>
      <c r="EQ1126" s="152">
        <v>0.27877365500000001</v>
      </c>
      <c r="ES1126" s="152">
        <v>-0.52334943599999995</v>
      </c>
    </row>
    <row r="1127" spans="1:149">
      <c r="A1127" s="151">
        <v>6739</v>
      </c>
      <c r="B1127" s="152" t="s">
        <v>2859</v>
      </c>
      <c r="C1127" s="152" t="s">
        <v>2877</v>
      </c>
      <c r="D1127" s="152" t="s">
        <v>2878</v>
      </c>
      <c r="E1127" s="152" t="s">
        <v>3053</v>
      </c>
      <c r="F1127" s="152" t="s">
        <v>9573</v>
      </c>
      <c r="H1127" s="151">
        <v>284160</v>
      </c>
      <c r="L1127" s="153" t="s">
        <v>3054</v>
      </c>
      <c r="M1127" s="153" t="s">
        <v>3287</v>
      </c>
      <c r="P1127" s="152">
        <v>18.796722219999999</v>
      </c>
      <c r="Q1127" s="152">
        <v>145.6945556</v>
      </c>
      <c r="R1127" s="152" t="s">
        <v>2027</v>
      </c>
      <c r="S1127" s="152" t="s">
        <v>2716</v>
      </c>
      <c r="T1127" s="152">
        <v>46.47</v>
      </c>
      <c r="U1127" s="152">
        <v>0.70899999999999996</v>
      </c>
      <c r="V1127" s="152">
        <v>17.398</v>
      </c>
      <c r="X1127" s="152">
        <v>9.6319999999999997</v>
      </c>
      <c r="AA1127" s="152">
        <v>3.734</v>
      </c>
      <c r="AB1127" s="152">
        <v>0.21299999999999999</v>
      </c>
      <c r="AC1127" s="152">
        <v>12.125999999999999</v>
      </c>
      <c r="AD1127" s="152">
        <v>2.0739999999999998</v>
      </c>
      <c r="AE1127" s="152">
        <v>0.60499999999999998</v>
      </c>
      <c r="AF1127" s="152">
        <v>0.154</v>
      </c>
      <c r="AI1127" s="152">
        <v>93.539089919999995</v>
      </c>
      <c r="AJ1127" s="152">
        <v>5.1535991379999997</v>
      </c>
      <c r="AK1127" s="156">
        <f t="shared" si="17"/>
        <v>3.2233711380000002E-2</v>
      </c>
      <c r="AL1127" s="151">
        <v>322.3371138</v>
      </c>
      <c r="AM1127" s="151">
        <v>452.80560000000003</v>
      </c>
      <c r="AN1127" s="151">
        <v>1821.50172</v>
      </c>
      <c r="AO1127" s="151">
        <v>775.86388239999997</v>
      </c>
      <c r="AQ1127" s="152">
        <v>5.0745201929999997</v>
      </c>
      <c r="AR1127" s="152">
        <v>0.47955366799999999</v>
      </c>
      <c r="AS1127" s="152">
        <v>17.352127079999999</v>
      </c>
      <c r="AU1127" s="151">
        <v>800.61161159999995</v>
      </c>
      <c r="AV1127" s="152">
        <v>5298.7913079999998</v>
      </c>
      <c r="AW1127" s="152">
        <v>48.068642480000001</v>
      </c>
      <c r="AX1127" s="151">
        <v>4751.871075</v>
      </c>
      <c r="AZ1127" s="152">
        <v>20.296919679999998</v>
      </c>
      <c r="BG1127" s="152">
        <v>10.113641169999999</v>
      </c>
      <c r="BH1127" s="152">
        <v>367.10605270000002</v>
      </c>
      <c r="BI1127" s="152">
        <v>15.775979530000001</v>
      </c>
      <c r="BJ1127" s="152">
        <v>34.923935700000001</v>
      </c>
      <c r="BK1127" s="152">
        <v>0.68547781299999999</v>
      </c>
      <c r="BO1127" s="152">
        <v>117.0770335</v>
      </c>
      <c r="BP1127" s="152">
        <v>5.9908994260000004</v>
      </c>
      <c r="BQ1127" s="152">
        <v>12.252283220000001</v>
      </c>
      <c r="BR1127" s="152">
        <v>2.0369948249999998</v>
      </c>
      <c r="BS1127" s="152">
        <v>8.7471289609999996</v>
      </c>
      <c r="BT1127" s="152">
        <v>2.5141482919999998</v>
      </c>
      <c r="BU1127" s="152">
        <v>0.79210701900000002</v>
      </c>
      <c r="BV1127" s="152">
        <v>2.8945396130000001</v>
      </c>
      <c r="BX1127" s="152">
        <v>2.6157005189999998</v>
      </c>
      <c r="BZ1127" s="152">
        <v>1.975495467</v>
      </c>
      <c r="CB1127" s="152">
        <v>1.752375166</v>
      </c>
      <c r="CD1127" s="152">
        <v>1.0324280640000001</v>
      </c>
      <c r="DC1127" s="152">
        <v>38.814333329999997</v>
      </c>
      <c r="DF1127" s="152">
        <v>20.356666669999999</v>
      </c>
      <c r="DG1127" s="152">
        <v>40.773000000000003</v>
      </c>
      <c r="DJ1127" s="152">
        <v>4.1000000000000002E-2</v>
      </c>
      <c r="DM1127" s="152">
        <v>0.23533333300000001</v>
      </c>
      <c r="DO1127" s="154">
        <v>78.122865520000005</v>
      </c>
      <c r="ED1127" s="152">
        <v>54.117787149999998</v>
      </c>
      <c r="EE1127" s="152">
        <v>0.82400209700000004</v>
      </c>
      <c r="EF1127" s="152">
        <v>16.667899330000001</v>
      </c>
      <c r="EH1127" s="152">
        <v>9.6351070819999993</v>
      </c>
      <c r="EJ1127" s="152">
        <v>10.707494499999999</v>
      </c>
      <c r="EK1127" s="152">
        <v>0.22912054900000001</v>
      </c>
      <c r="EL1127" s="152">
        <v>3.2979679669999999</v>
      </c>
      <c r="EM1127" s="152">
        <v>8.1091557030000008</v>
      </c>
      <c r="EO1127" s="152">
        <v>3.4425923429999998</v>
      </c>
      <c r="EP1127" s="152">
        <v>1.379223796</v>
      </c>
      <c r="EQ1127" s="152">
        <v>0.27877365500000001</v>
      </c>
      <c r="ES1127" s="152">
        <v>-0.52334943599999995</v>
      </c>
    </row>
    <row r="1128" spans="1:149">
      <c r="A1128" s="151">
        <v>6740</v>
      </c>
      <c r="B1128" s="152" t="s">
        <v>2859</v>
      </c>
      <c r="C1128" s="152" t="s">
        <v>2877</v>
      </c>
      <c r="D1128" s="152" t="s">
        <v>2878</v>
      </c>
      <c r="E1128" s="152" t="s">
        <v>3001</v>
      </c>
      <c r="F1128" s="152" t="s">
        <v>9574</v>
      </c>
      <c r="H1128" s="151">
        <v>284170</v>
      </c>
      <c r="L1128" s="153" t="s">
        <v>3002</v>
      </c>
      <c r="M1128" s="153" t="s">
        <v>3404</v>
      </c>
      <c r="P1128" s="152">
        <v>18.122250000000001</v>
      </c>
      <c r="Q1128" s="152">
        <v>145.7595833</v>
      </c>
      <c r="R1128" s="152" t="s">
        <v>2027</v>
      </c>
      <c r="S1128" s="152" t="s">
        <v>2716</v>
      </c>
      <c r="T1128" s="152">
        <v>47.070999999999998</v>
      </c>
      <c r="U1128" s="152">
        <v>0.60399999999999998</v>
      </c>
      <c r="V1128" s="152">
        <v>16.164000000000001</v>
      </c>
      <c r="X1128" s="152">
        <v>11.151</v>
      </c>
      <c r="AA1128" s="152">
        <v>6.59</v>
      </c>
      <c r="AB1128" s="152">
        <v>0.24099999999999999</v>
      </c>
      <c r="AC1128" s="152">
        <v>12.365</v>
      </c>
      <c r="AD1128" s="152">
        <v>1.9490000000000001</v>
      </c>
      <c r="AE1128" s="152">
        <v>0.42599999999999999</v>
      </c>
      <c r="AF1128" s="152">
        <v>5.8000000000000003E-2</v>
      </c>
      <c r="AI1128" s="152">
        <v>96.963028210000004</v>
      </c>
      <c r="AJ1128" s="152">
        <v>2.8556946000000001</v>
      </c>
      <c r="AK1128" s="156">
        <f t="shared" si="17"/>
        <v>2.9606789999999999E-3</v>
      </c>
      <c r="AL1128" s="151">
        <v>29.60679</v>
      </c>
      <c r="AM1128" s="151">
        <v>264.54674999999997</v>
      </c>
      <c r="AN1128" s="151">
        <v>812.24459999999999</v>
      </c>
      <c r="AO1128" s="151">
        <v>553.8399412</v>
      </c>
      <c r="AQ1128" s="152">
        <v>5.8906931629999999</v>
      </c>
      <c r="AR1128" s="152">
        <v>0.47462974099999999</v>
      </c>
      <c r="AS1128" s="152">
        <v>14.694577730000001</v>
      </c>
      <c r="AU1128" s="151">
        <v>438.1902824</v>
      </c>
      <c r="AV1128" s="152">
        <v>3677.4590720000001</v>
      </c>
      <c r="AW1128" s="152">
        <v>47.982252010000003</v>
      </c>
      <c r="AX1128" s="151">
        <v>3719.8528799999999</v>
      </c>
      <c r="AZ1128" s="152">
        <v>89.036949879999995</v>
      </c>
      <c r="BG1128" s="152">
        <v>5.955919851</v>
      </c>
      <c r="BH1128" s="152">
        <v>352.6035799</v>
      </c>
      <c r="BI1128" s="152">
        <v>16.125844480000001</v>
      </c>
      <c r="BJ1128" s="152">
        <v>29.04599735</v>
      </c>
      <c r="BK1128" s="152">
        <v>0.53395347699999995</v>
      </c>
      <c r="BO1128" s="152">
        <v>133.05280149999999</v>
      </c>
      <c r="BP1128" s="152">
        <v>3.252025384</v>
      </c>
      <c r="BQ1128" s="152">
        <v>7.5047768059999997</v>
      </c>
      <c r="BR1128" s="152">
        <v>1.1528900390000001</v>
      </c>
      <c r="BS1128" s="152">
        <v>5.8430412660000002</v>
      </c>
      <c r="BT1128" s="152">
        <v>1.7600047299999999</v>
      </c>
      <c r="BU1128" s="152">
        <v>0.87791296500000005</v>
      </c>
      <c r="BV1128" s="152">
        <v>2.06920232</v>
      </c>
      <c r="BX1128" s="152">
        <v>2.6219344329999998</v>
      </c>
      <c r="BZ1128" s="152">
        <v>1.897265832</v>
      </c>
      <c r="CB1128" s="152">
        <v>2.0727543709999998</v>
      </c>
      <c r="CD1128" s="152">
        <v>0.93211549500000002</v>
      </c>
      <c r="DC1128" s="152">
        <v>39.263666669999999</v>
      </c>
      <c r="DF1128" s="152">
        <v>18.537333329999999</v>
      </c>
      <c r="DG1128" s="152">
        <v>42.277666670000002</v>
      </c>
      <c r="DJ1128" s="152">
        <v>6.3333333000000006E-2</v>
      </c>
      <c r="DM1128" s="152">
        <v>0.27533333300000001</v>
      </c>
      <c r="DO1128" s="154">
        <v>80.261220980000004</v>
      </c>
      <c r="ED1128" s="152">
        <v>50.20501058</v>
      </c>
      <c r="EE1128" s="152">
        <v>0.74144082</v>
      </c>
      <c r="EF1128" s="152">
        <v>17.9587203</v>
      </c>
      <c r="EH1128" s="152">
        <v>9.7854597230000007</v>
      </c>
      <c r="EJ1128" s="152">
        <v>10.874581389999999</v>
      </c>
      <c r="EK1128" s="152">
        <v>0.18610857</v>
      </c>
      <c r="EL1128" s="152">
        <v>5.2675773890000004</v>
      </c>
      <c r="EM1128" s="152">
        <v>11.486064989999999</v>
      </c>
      <c r="EO1128" s="152">
        <v>2.3839176480000002</v>
      </c>
      <c r="EP1128" s="152">
        <v>0.64499132299999995</v>
      </c>
      <c r="EQ1128" s="152">
        <v>0.125884468</v>
      </c>
      <c r="ES1128" s="152">
        <v>-0.64542154100000004</v>
      </c>
    </row>
    <row r="1129" spans="1:149">
      <c r="A1129" s="151">
        <v>6741</v>
      </c>
      <c r="B1129" s="152" t="s">
        <v>2859</v>
      </c>
      <c r="C1129" s="152" t="s">
        <v>2877</v>
      </c>
      <c r="D1129" s="152" t="s">
        <v>2878</v>
      </c>
      <c r="E1129" s="152" t="s">
        <v>3001</v>
      </c>
      <c r="F1129" s="152" t="s">
        <v>9575</v>
      </c>
      <c r="H1129" s="151">
        <v>284170</v>
      </c>
      <c r="L1129" s="153" t="s">
        <v>3002</v>
      </c>
      <c r="M1129" s="153" t="s">
        <v>3241</v>
      </c>
      <c r="P1129" s="152">
        <v>18.122250000000001</v>
      </c>
      <c r="Q1129" s="152">
        <v>145.7595833</v>
      </c>
      <c r="R1129" s="152" t="s">
        <v>2027</v>
      </c>
      <c r="S1129" s="152" t="s">
        <v>2716</v>
      </c>
      <c r="T1129" s="152">
        <v>46.113999999999997</v>
      </c>
      <c r="U1129" s="152">
        <v>0.52100000000000002</v>
      </c>
      <c r="V1129" s="152">
        <v>18.023</v>
      </c>
      <c r="X1129" s="152">
        <v>10.577999999999999</v>
      </c>
      <c r="AA1129" s="152">
        <v>6.5140000000000002</v>
      </c>
      <c r="AB1129" s="152">
        <v>0.158</v>
      </c>
      <c r="AC1129" s="152">
        <v>13.923999999999999</v>
      </c>
      <c r="AD1129" s="152">
        <v>1.8859999999999999</v>
      </c>
      <c r="AE1129" s="152">
        <v>0.39500000000000002</v>
      </c>
      <c r="AF1129" s="152">
        <v>0.12</v>
      </c>
      <c r="AI1129" s="152">
        <v>98.503218189999998</v>
      </c>
      <c r="AJ1129" s="152">
        <v>1.9303449290000001</v>
      </c>
      <c r="AK1129" s="156">
        <f t="shared" si="17"/>
        <v>1.5298180370000001E-2</v>
      </c>
      <c r="AL1129" s="151">
        <v>152.9818037</v>
      </c>
      <c r="AM1129" s="151">
        <v>219.43025</v>
      </c>
      <c r="AN1129" s="151">
        <v>1019.0501400000001</v>
      </c>
      <c r="AO1129" s="151">
        <v>519.07245590000002</v>
      </c>
      <c r="AQ1129" s="152">
        <v>4.6011612700000004</v>
      </c>
      <c r="AR1129" s="152">
        <v>0.36705921400000002</v>
      </c>
      <c r="AS1129" s="152">
        <v>12.48271093</v>
      </c>
      <c r="AU1129" s="151">
        <v>405.58086270000001</v>
      </c>
      <c r="AV1129" s="152">
        <v>3632.7767490000001</v>
      </c>
      <c r="AW1129" s="152">
        <v>49.024510419999999</v>
      </c>
      <c r="AX1129" s="151">
        <v>3521.1851069999998</v>
      </c>
      <c r="AZ1129" s="152">
        <v>169.68655559999999</v>
      </c>
      <c r="BG1129" s="152">
        <v>6.4028247409999999</v>
      </c>
      <c r="BH1129" s="152">
        <v>356.1053746</v>
      </c>
      <c r="BI1129" s="152">
        <v>13.22091232</v>
      </c>
      <c r="BJ1129" s="152">
        <v>25.602984200000002</v>
      </c>
      <c r="BK1129" s="152">
        <v>0.49562267199999999</v>
      </c>
      <c r="BO1129" s="152">
        <v>133.33164640000001</v>
      </c>
      <c r="BP1129" s="152">
        <v>3.4148512069999999</v>
      </c>
      <c r="BQ1129" s="152">
        <v>7.5929577520000002</v>
      </c>
      <c r="BR1129" s="152">
        <v>1.307709864</v>
      </c>
      <c r="BS1129" s="152">
        <v>5.5849561169999999</v>
      </c>
      <c r="BT1129" s="152">
        <v>2.0128417789999999</v>
      </c>
      <c r="BU1129" s="152">
        <v>0.97718312699999998</v>
      </c>
      <c r="BV1129" s="152">
        <v>1.870638714</v>
      </c>
      <c r="BX1129" s="152">
        <v>2.3973574059999998</v>
      </c>
      <c r="BZ1129" s="152">
        <v>1.6533170269999999</v>
      </c>
      <c r="CB1129" s="152">
        <v>1.5659991790000001</v>
      </c>
      <c r="CD1129" s="152">
        <v>0.90547987200000002</v>
      </c>
      <c r="DC1129" s="152">
        <v>39.69</v>
      </c>
      <c r="DF1129" s="152">
        <v>17.493333329999999</v>
      </c>
      <c r="DG1129" s="152">
        <v>44.004666669999999</v>
      </c>
      <c r="DJ1129" s="152">
        <v>9.5333333000000006E-2</v>
      </c>
      <c r="DM1129" s="152">
        <v>0.255</v>
      </c>
      <c r="DO1129" s="154">
        <v>81.767959739999995</v>
      </c>
      <c r="ED1129" s="152">
        <v>50.20501058</v>
      </c>
      <c r="EE1129" s="152">
        <v>0.74144082</v>
      </c>
      <c r="EF1129" s="152">
        <v>17.9587203</v>
      </c>
      <c r="EH1129" s="152">
        <v>9.7854597230000007</v>
      </c>
      <c r="EJ1129" s="152">
        <v>10.874581389999999</v>
      </c>
      <c r="EK1129" s="152">
        <v>0.18610857</v>
      </c>
      <c r="EL1129" s="152">
        <v>5.2675773890000004</v>
      </c>
      <c r="EM1129" s="152">
        <v>11.486064989999999</v>
      </c>
      <c r="EO1129" s="152">
        <v>2.3839176480000002</v>
      </c>
      <c r="EP1129" s="152">
        <v>0.64499132299999995</v>
      </c>
      <c r="EQ1129" s="152">
        <v>0.125884468</v>
      </c>
      <c r="ES1129" s="152">
        <v>-0.64542154100000004</v>
      </c>
    </row>
    <row r="1130" spans="1:149">
      <c r="A1130" s="151">
        <v>6742</v>
      </c>
      <c r="B1130" s="152" t="s">
        <v>2859</v>
      </c>
      <c r="C1130" s="152" t="s">
        <v>2877</v>
      </c>
      <c r="D1130" s="152" t="s">
        <v>2878</v>
      </c>
      <c r="E1130" s="152" t="s">
        <v>3001</v>
      </c>
      <c r="F1130" s="152" t="s">
        <v>9576</v>
      </c>
      <c r="H1130" s="151">
        <v>284170</v>
      </c>
      <c r="L1130" s="153" t="s">
        <v>3002</v>
      </c>
      <c r="M1130" s="153" t="s">
        <v>3116</v>
      </c>
      <c r="P1130" s="152">
        <v>18.122250000000001</v>
      </c>
      <c r="Q1130" s="152">
        <v>145.7595833</v>
      </c>
      <c r="R1130" s="152" t="s">
        <v>2027</v>
      </c>
      <c r="S1130" s="152" t="s">
        <v>2716</v>
      </c>
      <c r="T1130" s="152">
        <v>45.444000000000003</v>
      </c>
      <c r="U1130" s="152">
        <v>0.61799999999999999</v>
      </c>
      <c r="V1130" s="152">
        <v>17.593</v>
      </c>
      <c r="X1130" s="152">
        <v>11.311</v>
      </c>
      <c r="AA1130" s="152">
        <v>5.88</v>
      </c>
      <c r="AB1130" s="152">
        <v>0.23400000000000001</v>
      </c>
      <c r="AC1130" s="152">
        <v>13.417999999999999</v>
      </c>
      <c r="AD1130" s="152">
        <v>2.0409999999999999</v>
      </c>
      <c r="AE1130" s="152">
        <v>0.52700000000000002</v>
      </c>
      <c r="AF1130" s="152">
        <v>0.126</v>
      </c>
      <c r="AI1130" s="152">
        <v>97.492956390000003</v>
      </c>
      <c r="AJ1130" s="152">
        <v>2.1155563000000002</v>
      </c>
      <c r="AK1130" s="156">
        <f t="shared" si="17"/>
        <v>3.9463035E-2</v>
      </c>
      <c r="AL1130" s="151">
        <v>394.63035000000002</v>
      </c>
      <c r="AM1130" s="151">
        <v>362.57260000000002</v>
      </c>
      <c r="AN1130" s="151">
        <v>1377.93552</v>
      </c>
      <c r="AO1130" s="151">
        <v>646.55323529999998</v>
      </c>
      <c r="AQ1130" s="152">
        <v>7.6542681330000004</v>
      </c>
      <c r="AR1130" s="152">
        <v>0.68364939300000005</v>
      </c>
      <c r="AS1130" s="152">
        <v>14.47925556</v>
      </c>
      <c r="AU1130" s="151">
        <v>582.04205290000004</v>
      </c>
      <c r="AV1130" s="152">
        <v>4942.072717</v>
      </c>
      <c r="AW1130" s="152">
        <v>55.136109089999998</v>
      </c>
      <c r="AX1130" s="151">
        <v>3848.3462760000002</v>
      </c>
      <c r="AZ1130" s="152">
        <v>73.99380755</v>
      </c>
      <c r="BG1130" s="152">
        <v>8.763502291</v>
      </c>
      <c r="BH1130" s="152">
        <v>412.67159850000002</v>
      </c>
      <c r="BI1130" s="152">
        <v>16.286782769999999</v>
      </c>
      <c r="BJ1130" s="152">
        <v>32.405262610000001</v>
      </c>
      <c r="BK1130" s="152">
        <v>0.76330562099999999</v>
      </c>
      <c r="BO1130" s="152">
        <v>173.9175706</v>
      </c>
      <c r="BP1130" s="152">
        <v>5.0792451820000002</v>
      </c>
      <c r="BQ1130" s="152">
        <v>10.67250042</v>
      </c>
      <c r="BR1130" s="152">
        <v>1.6453701679999999</v>
      </c>
      <c r="BS1130" s="152">
        <v>6.8693353869999996</v>
      </c>
      <c r="BT1130" s="152">
        <v>2.5073441600000002</v>
      </c>
      <c r="BU1130" s="152">
        <v>0.68453103199999998</v>
      </c>
      <c r="BV1130" s="152">
        <v>2.3223846479999999</v>
      </c>
      <c r="BX1130" s="152">
        <v>2.6289981610000002</v>
      </c>
      <c r="BZ1130" s="152">
        <v>2.1747033490000001</v>
      </c>
      <c r="CB1130" s="152">
        <v>2.1509068020000002</v>
      </c>
      <c r="CD1130" s="152">
        <v>1.02943707</v>
      </c>
      <c r="DC1130" s="152">
        <v>39.438000000000002</v>
      </c>
      <c r="DF1130" s="152">
        <v>17.181999999999999</v>
      </c>
      <c r="DG1130" s="152">
        <v>43.613999999999997</v>
      </c>
      <c r="DJ1130" s="152">
        <v>0.112</v>
      </c>
      <c r="DM1130" s="152">
        <v>0.261333333</v>
      </c>
      <c r="DO1130" s="154">
        <v>81.902341559999996</v>
      </c>
      <c r="ED1130" s="152">
        <v>50.20501058</v>
      </c>
      <c r="EE1130" s="152">
        <v>0.74144082</v>
      </c>
      <c r="EF1130" s="152">
        <v>17.9587203</v>
      </c>
      <c r="EH1130" s="152">
        <v>9.7854597230000007</v>
      </c>
      <c r="EJ1130" s="152">
        <v>10.874581389999999</v>
      </c>
      <c r="EK1130" s="152">
        <v>0.18610857</v>
      </c>
      <c r="EL1130" s="152">
        <v>5.2675773890000004</v>
      </c>
      <c r="EM1130" s="152">
        <v>11.486064989999999</v>
      </c>
      <c r="EO1130" s="152">
        <v>2.3839176480000002</v>
      </c>
      <c r="EP1130" s="152">
        <v>0.64499132299999995</v>
      </c>
      <c r="EQ1130" s="152">
        <v>0.125884468</v>
      </c>
      <c r="ES1130" s="152">
        <v>-0.64542154100000004</v>
      </c>
    </row>
    <row r="1131" spans="1:149">
      <c r="A1131" s="151">
        <v>6743</v>
      </c>
      <c r="B1131" s="152" t="s">
        <v>2859</v>
      </c>
      <c r="C1131" s="152" t="s">
        <v>2877</v>
      </c>
      <c r="D1131" s="152" t="s">
        <v>2878</v>
      </c>
      <c r="E1131" s="152" t="s">
        <v>3001</v>
      </c>
      <c r="F1131" s="152" t="s">
        <v>9577</v>
      </c>
      <c r="H1131" s="151">
        <v>284170</v>
      </c>
      <c r="L1131" s="153" t="s">
        <v>3002</v>
      </c>
      <c r="M1131" s="153" t="s">
        <v>4858</v>
      </c>
      <c r="P1131" s="152">
        <v>18.122250000000001</v>
      </c>
      <c r="Q1131" s="152">
        <v>145.7595833</v>
      </c>
      <c r="R1131" s="152" t="s">
        <v>2027</v>
      </c>
      <c r="S1131" s="152" t="s">
        <v>2716</v>
      </c>
      <c r="T1131" s="152">
        <v>51.610999999999997</v>
      </c>
      <c r="U1131" s="152">
        <v>1.2490000000000001</v>
      </c>
      <c r="V1131" s="152">
        <v>14.879</v>
      </c>
      <c r="X1131" s="152">
        <v>11.55</v>
      </c>
      <c r="AA1131" s="152">
        <v>4.274</v>
      </c>
      <c r="AB1131" s="152">
        <v>0.23599999999999999</v>
      </c>
      <c r="AC1131" s="152">
        <v>8.6760000000000002</v>
      </c>
      <c r="AD1131" s="152">
        <v>3.1949999999999998</v>
      </c>
      <c r="AE1131" s="152">
        <v>1.0589999999999999</v>
      </c>
      <c r="AF1131" s="152">
        <v>0.29099999999999998</v>
      </c>
      <c r="AI1131" s="152">
        <v>97.333088219999993</v>
      </c>
      <c r="AJ1131" s="152">
        <v>2.2027114999999999</v>
      </c>
      <c r="AK1131" s="156">
        <f t="shared" si="17"/>
        <v>1.9154350000000001E-2</v>
      </c>
      <c r="AL1131" s="151">
        <v>191.54349999999999</v>
      </c>
      <c r="AM1131" s="151">
        <v>399.89625000000001</v>
      </c>
      <c r="AN1131" s="151">
        <v>355.42901999999998</v>
      </c>
      <c r="AO1131" s="151">
        <v>1029.6055289999999</v>
      </c>
      <c r="AQ1131" s="152">
        <v>10.252636860000001</v>
      </c>
      <c r="AR1131" s="152">
        <v>0.66083207099999997</v>
      </c>
      <c r="AS1131" s="152">
        <v>32.303395070000001</v>
      </c>
      <c r="AU1131" s="151">
        <v>1085.566525</v>
      </c>
      <c r="AV1131" s="152">
        <v>8382.0051000000003</v>
      </c>
      <c r="AW1131" s="152">
        <v>32.479897000000001</v>
      </c>
      <c r="AX1131" s="151">
        <v>7000.425518</v>
      </c>
      <c r="AZ1131" s="152">
        <v>21.655163040000001</v>
      </c>
      <c r="BG1131" s="152">
        <v>14.23663653</v>
      </c>
      <c r="BH1131" s="152">
        <v>272.973883</v>
      </c>
      <c r="BI1131" s="152">
        <v>25.775159590000001</v>
      </c>
      <c r="BJ1131" s="152">
        <v>24.981087800000001</v>
      </c>
      <c r="BK1131" s="152">
        <v>1.3849358009999999</v>
      </c>
      <c r="BO1131" s="152">
        <v>267.5466371</v>
      </c>
      <c r="BP1131" s="152">
        <v>6.136330343</v>
      </c>
      <c r="BQ1131" s="152">
        <v>14.14379038</v>
      </c>
      <c r="BS1131" s="152">
        <v>10.74642734</v>
      </c>
      <c r="BT1131" s="152">
        <v>2.8422427039999998</v>
      </c>
      <c r="BU1131" s="152">
        <v>4.5677787839999997</v>
      </c>
      <c r="BV1131" s="152">
        <v>3.5215797869999999</v>
      </c>
      <c r="BX1131" s="152">
        <v>3.8657805180000002</v>
      </c>
      <c r="BZ1131" s="152">
        <v>2.6092891589999998</v>
      </c>
      <c r="CB1131" s="152">
        <v>2.3890608379999998</v>
      </c>
      <c r="CD1131" s="152">
        <v>2.057879443</v>
      </c>
      <c r="CH1131" s="152">
        <v>6.2105656910000002</v>
      </c>
      <c r="CJ1131" s="152">
        <v>0.69457047900000002</v>
      </c>
      <c r="CK1131" s="152">
        <v>0.38232201399999999</v>
      </c>
      <c r="CU1131" s="152">
        <v>-19</v>
      </c>
      <c r="DC1131" s="152">
        <v>37.895666669999997</v>
      </c>
      <c r="DF1131" s="152">
        <v>26.724</v>
      </c>
      <c r="DG1131" s="152">
        <v>35.841000000000001</v>
      </c>
      <c r="DJ1131" s="152">
        <v>4.0333332999999999E-2</v>
      </c>
      <c r="DM1131" s="152">
        <v>0.24233333300000001</v>
      </c>
      <c r="DO1131" s="154">
        <v>70.511170120000003</v>
      </c>
      <c r="ED1131" s="152">
        <v>50.20501058</v>
      </c>
      <c r="EE1131" s="152">
        <v>0.74144082</v>
      </c>
      <c r="EF1131" s="152">
        <v>17.9587203</v>
      </c>
      <c r="EH1131" s="152">
        <v>9.7854597230000007</v>
      </c>
      <c r="EJ1131" s="152">
        <v>10.874581389999999</v>
      </c>
      <c r="EK1131" s="152">
        <v>0.18610857</v>
      </c>
      <c r="EL1131" s="152">
        <v>5.2675773890000004</v>
      </c>
      <c r="EM1131" s="152">
        <v>11.486064989999999</v>
      </c>
      <c r="EO1131" s="152">
        <v>2.3839176480000002</v>
      </c>
      <c r="EP1131" s="152">
        <v>0.64499132299999995</v>
      </c>
      <c r="EQ1131" s="152">
        <v>0.125884468</v>
      </c>
      <c r="ES1131" s="152">
        <v>-0.64542154100000004</v>
      </c>
    </row>
    <row r="1132" spans="1:149">
      <c r="A1132" s="151">
        <v>6744</v>
      </c>
      <c r="B1132" s="152" t="s">
        <v>2859</v>
      </c>
      <c r="C1132" s="152" t="s">
        <v>2877</v>
      </c>
      <c r="D1132" s="152" t="s">
        <v>2878</v>
      </c>
      <c r="E1132" s="152" t="s">
        <v>3001</v>
      </c>
      <c r="F1132" s="152" t="s">
        <v>9578</v>
      </c>
      <c r="H1132" s="151">
        <v>284170</v>
      </c>
      <c r="L1132" s="153" t="s">
        <v>3002</v>
      </c>
      <c r="M1132" s="153" t="s">
        <v>4343</v>
      </c>
      <c r="P1132" s="152">
        <v>18.122250000000001</v>
      </c>
      <c r="Q1132" s="152">
        <v>145.7595833</v>
      </c>
      <c r="R1132" s="152" t="s">
        <v>2027</v>
      </c>
      <c r="S1132" s="152" t="s">
        <v>2716</v>
      </c>
      <c r="T1132" s="152">
        <v>49.993000000000002</v>
      </c>
      <c r="U1132" s="152">
        <v>0.89400000000000002</v>
      </c>
      <c r="V1132" s="152">
        <v>14.878</v>
      </c>
      <c r="X1132" s="152">
        <v>11.943</v>
      </c>
      <c r="AA1132" s="152">
        <v>5.66</v>
      </c>
      <c r="AB1132" s="152">
        <v>0.20499999999999999</v>
      </c>
      <c r="AC1132" s="152">
        <v>10.323</v>
      </c>
      <c r="AD1132" s="152">
        <v>2.7149999999999999</v>
      </c>
      <c r="AE1132" s="152">
        <v>0.79700000000000004</v>
      </c>
      <c r="AF1132" s="152">
        <v>0.17599999999999999</v>
      </c>
      <c r="AI1132" s="152">
        <v>97.881766519999999</v>
      </c>
      <c r="AJ1132" s="152">
        <v>1.8234501999999999</v>
      </c>
      <c r="AK1132" s="156">
        <f t="shared" si="17"/>
        <v>6.2346774999999998E-3</v>
      </c>
      <c r="AL1132" s="151">
        <v>62.346775000000001</v>
      </c>
      <c r="AM1132" s="151">
        <v>274.39035000000001</v>
      </c>
      <c r="AN1132" s="151">
        <v>437.22953999999999</v>
      </c>
      <c r="AO1132" s="151">
        <v>560.5494559</v>
      </c>
      <c r="AQ1132" s="152">
        <v>7.5669712909999998</v>
      </c>
      <c r="AR1132" s="152">
        <v>0.49546083400000002</v>
      </c>
      <c r="AS1132" s="152">
        <v>21.184522399999999</v>
      </c>
      <c r="AU1132" s="151">
        <v>708.447586</v>
      </c>
      <c r="AV1132" s="152">
        <v>6571.1219179999998</v>
      </c>
      <c r="AW1132" s="152">
        <v>42.606308730000002</v>
      </c>
      <c r="AX1132" s="151">
        <v>5260.1974369999998</v>
      </c>
      <c r="AZ1132" s="152">
        <v>70.770758670000006</v>
      </c>
      <c r="BG1132" s="152">
        <v>10.173975840000001</v>
      </c>
      <c r="BH1132" s="152">
        <v>336.53284380000002</v>
      </c>
      <c r="BI1132" s="152">
        <v>18.73420041</v>
      </c>
      <c r="BJ1132" s="152">
        <v>47.831783690000002</v>
      </c>
      <c r="BK1132" s="152">
        <v>0.97761450599999999</v>
      </c>
      <c r="BO1132" s="152">
        <v>211.31439140000001</v>
      </c>
      <c r="BP1132" s="152">
        <v>5.0785285189999998</v>
      </c>
      <c r="BQ1132" s="152">
        <v>11.63400751</v>
      </c>
      <c r="BR1132" s="152">
        <v>1.7854006389999999</v>
      </c>
      <c r="BS1132" s="152">
        <v>8.7406136520000004</v>
      </c>
      <c r="BT1132" s="152">
        <v>2.7535956769999999</v>
      </c>
      <c r="BU1132" s="152">
        <v>1.045656339</v>
      </c>
      <c r="BV1132" s="152">
        <v>2.7727168760000001</v>
      </c>
      <c r="BX1132" s="152">
        <v>3.3141385200000002</v>
      </c>
      <c r="BZ1132" s="152">
        <v>2.3287071109999999</v>
      </c>
      <c r="CB1132" s="152">
        <v>2.3710693479999998</v>
      </c>
      <c r="CD1132" s="152">
        <v>1.573494175</v>
      </c>
      <c r="DC1132" s="152">
        <v>38.884333329999997</v>
      </c>
      <c r="DF1132" s="152">
        <v>20.745666669999999</v>
      </c>
      <c r="DG1132" s="152">
        <v>40.778333330000002</v>
      </c>
      <c r="DJ1132" s="152">
        <v>6.2E-2</v>
      </c>
      <c r="DM1132" s="152">
        <v>0.30399999999999999</v>
      </c>
      <c r="DO1132" s="154">
        <v>77.799887839999997</v>
      </c>
      <c r="ED1132" s="152">
        <v>50.20501058</v>
      </c>
      <c r="EE1132" s="152">
        <v>0.74144082</v>
      </c>
      <c r="EF1132" s="152">
        <v>17.9587203</v>
      </c>
      <c r="EH1132" s="152">
        <v>9.7854597230000007</v>
      </c>
      <c r="EJ1132" s="152">
        <v>10.874581389999999</v>
      </c>
      <c r="EK1132" s="152">
        <v>0.18610857</v>
      </c>
      <c r="EL1132" s="152">
        <v>5.2675773890000004</v>
      </c>
      <c r="EM1132" s="152">
        <v>11.486064989999999</v>
      </c>
      <c r="EO1132" s="152">
        <v>2.3839176480000002</v>
      </c>
      <c r="EP1132" s="152">
        <v>0.64499132299999995</v>
      </c>
      <c r="EQ1132" s="152">
        <v>0.125884468</v>
      </c>
      <c r="ES1132" s="152">
        <v>-0.64542154100000004</v>
      </c>
    </row>
    <row r="1133" spans="1:149">
      <c r="A1133" s="151">
        <v>6745</v>
      </c>
      <c r="B1133" s="152" t="s">
        <v>2859</v>
      </c>
      <c r="C1133" s="152" t="s">
        <v>2877</v>
      </c>
      <c r="D1133" s="152" t="s">
        <v>2878</v>
      </c>
      <c r="E1133" s="152" t="s">
        <v>3001</v>
      </c>
      <c r="F1133" s="152" t="s">
        <v>9579</v>
      </c>
      <c r="H1133" s="151">
        <v>284170</v>
      </c>
      <c r="L1133" s="153" t="s">
        <v>3002</v>
      </c>
      <c r="M1133" s="153" t="s">
        <v>4296</v>
      </c>
      <c r="P1133" s="152">
        <v>18.122250000000001</v>
      </c>
      <c r="Q1133" s="152">
        <v>145.7595833</v>
      </c>
      <c r="R1133" s="152" t="s">
        <v>2027</v>
      </c>
      <c r="S1133" s="152" t="s">
        <v>2716</v>
      </c>
      <c r="T1133" s="152">
        <v>49.857999999999997</v>
      </c>
      <c r="U1133" s="152">
        <v>0.92600000000000005</v>
      </c>
      <c r="V1133" s="152">
        <v>13.875999999999999</v>
      </c>
      <c r="X1133" s="152">
        <v>13.090999999999999</v>
      </c>
      <c r="AA1133" s="152">
        <v>5.2569999999999997</v>
      </c>
      <c r="AB1133" s="152">
        <v>0.25</v>
      </c>
      <c r="AC1133" s="152">
        <v>9.5860000000000003</v>
      </c>
      <c r="AD1133" s="152">
        <v>2.59</v>
      </c>
      <c r="AE1133" s="152">
        <v>0.81499999999999995</v>
      </c>
      <c r="AF1133" s="152">
        <v>0.21299999999999999</v>
      </c>
      <c r="AI1133" s="152">
        <v>96.80219013</v>
      </c>
      <c r="AJ1133" s="152">
        <v>2.0072931999999999</v>
      </c>
      <c r="AK1133" s="156">
        <f t="shared" si="17"/>
        <v>3.0710385000000001E-3</v>
      </c>
      <c r="AL1133" s="151">
        <v>30.710384999999999</v>
      </c>
      <c r="AM1133" s="151">
        <v>301.87040000000002</v>
      </c>
      <c r="AN1133" s="151">
        <v>255.19458</v>
      </c>
      <c r="AO1133" s="151">
        <v>531.88152939999998</v>
      </c>
      <c r="AQ1133" s="152">
        <v>10.42300324</v>
      </c>
      <c r="AR1133" s="152">
        <v>0.60405892800000005</v>
      </c>
      <c r="AS1133" s="152">
        <v>25.76969574</v>
      </c>
      <c r="AU1133" s="151">
        <v>771.16196639999998</v>
      </c>
      <c r="AV1133" s="152">
        <v>7092.7961999999998</v>
      </c>
      <c r="AW1133" s="152">
        <v>42.01899624</v>
      </c>
      <c r="AX1133" s="151">
        <v>5434.1174460000002</v>
      </c>
      <c r="AZ1133" s="152">
        <v>45.121274939999999</v>
      </c>
      <c r="BG1133" s="152">
        <v>12.669261260000001</v>
      </c>
      <c r="BH1133" s="152">
        <v>306.08186000000001</v>
      </c>
      <c r="BI1133" s="152">
        <v>24.176674590000001</v>
      </c>
      <c r="BJ1133" s="152">
        <v>21.882566239999999</v>
      </c>
      <c r="BK1133" s="152">
        <v>1.068161986</v>
      </c>
      <c r="BO1133" s="152">
        <v>232.77419549999999</v>
      </c>
      <c r="BP1133" s="152">
        <v>5.7651045920000001</v>
      </c>
      <c r="BQ1133" s="152">
        <v>12.63238789</v>
      </c>
      <c r="BS1133" s="152">
        <v>9.3463065279999995</v>
      </c>
      <c r="BT1133" s="152">
        <v>2.5253978400000001</v>
      </c>
      <c r="BU1133" s="152">
        <v>4.2454504320000002</v>
      </c>
      <c r="BV1133" s="152">
        <v>3.0767523959999998</v>
      </c>
      <c r="BX1133" s="152">
        <v>3.7088054060000002</v>
      </c>
      <c r="BZ1133" s="152">
        <v>1</v>
      </c>
      <c r="CB1133" s="152">
        <v>2.3743969699999998</v>
      </c>
      <c r="CD1133" s="152">
        <v>1</v>
      </c>
      <c r="CH1133" s="152">
        <v>6.5206560339999999</v>
      </c>
      <c r="CJ1133" s="152">
        <v>0.66607621400000006</v>
      </c>
      <c r="CK1133" s="152">
        <v>0.35540430299999998</v>
      </c>
      <c r="DC1133" s="152">
        <v>38.115333329999999</v>
      </c>
      <c r="DF1133" s="152">
        <v>23.70633333</v>
      </c>
      <c r="DG1133" s="152">
        <v>38.457999999999998</v>
      </c>
      <c r="DJ1133" s="152">
        <v>5.7000000000000002E-2</v>
      </c>
      <c r="DM1133" s="152">
        <v>0.30966666700000001</v>
      </c>
      <c r="DO1133" s="154">
        <v>74.308280269999997</v>
      </c>
      <c r="ED1133" s="152">
        <v>50.20501058</v>
      </c>
      <c r="EE1133" s="152">
        <v>0.74144082</v>
      </c>
      <c r="EF1133" s="152">
        <v>17.9587203</v>
      </c>
      <c r="EH1133" s="152">
        <v>9.7854597230000007</v>
      </c>
      <c r="EJ1133" s="152">
        <v>10.874581389999999</v>
      </c>
      <c r="EK1133" s="152">
        <v>0.18610857</v>
      </c>
      <c r="EL1133" s="152">
        <v>5.2675773890000004</v>
      </c>
      <c r="EM1133" s="152">
        <v>11.486064989999999</v>
      </c>
      <c r="EO1133" s="152">
        <v>2.3839176480000002</v>
      </c>
      <c r="EP1133" s="152">
        <v>0.64499132299999995</v>
      </c>
      <c r="EQ1133" s="152">
        <v>0.125884468</v>
      </c>
      <c r="ES1133" s="152">
        <v>-0.64542154100000004</v>
      </c>
    </row>
    <row r="1134" spans="1:149">
      <c r="A1134" s="151">
        <v>6746</v>
      </c>
      <c r="B1134" s="152" t="s">
        <v>2859</v>
      </c>
      <c r="C1134" s="152" t="s">
        <v>2877</v>
      </c>
      <c r="D1134" s="152" t="s">
        <v>2878</v>
      </c>
      <c r="E1134" s="152" t="s">
        <v>3001</v>
      </c>
      <c r="F1134" s="152" t="s">
        <v>9580</v>
      </c>
      <c r="H1134" s="151">
        <v>284170</v>
      </c>
      <c r="L1134" s="153" t="s">
        <v>3002</v>
      </c>
      <c r="M1134" s="153" t="s">
        <v>4349</v>
      </c>
      <c r="P1134" s="152">
        <v>18.122250000000001</v>
      </c>
      <c r="Q1134" s="152">
        <v>145.7595833</v>
      </c>
      <c r="R1134" s="152" t="s">
        <v>2027</v>
      </c>
      <c r="S1134" s="152" t="s">
        <v>2716</v>
      </c>
      <c r="T1134" s="152">
        <v>50.018000000000001</v>
      </c>
      <c r="U1134" s="152">
        <v>1.4750000000000001</v>
      </c>
      <c r="V1134" s="152">
        <v>13.337</v>
      </c>
      <c r="X1134" s="152">
        <v>13.077</v>
      </c>
      <c r="AA1134" s="152">
        <v>5.1369999999999996</v>
      </c>
      <c r="AB1134" s="152">
        <v>0.28000000000000003</v>
      </c>
      <c r="AC1134" s="152">
        <v>9.5579999999999998</v>
      </c>
      <c r="AD1134" s="152">
        <v>2.6440000000000001</v>
      </c>
      <c r="AE1134" s="152">
        <v>1.1919999999999999</v>
      </c>
      <c r="AF1134" s="152">
        <v>0.41799999999999998</v>
      </c>
      <c r="AI1134" s="152">
        <v>97.459180320000002</v>
      </c>
      <c r="AJ1134" s="152">
        <v>1.7853197999999999</v>
      </c>
      <c r="AK1134" s="156">
        <f t="shared" si="17"/>
        <v>4.6553949999999997E-3</v>
      </c>
      <c r="AL1134" s="151">
        <v>46.55395</v>
      </c>
      <c r="AM1134" s="151">
        <v>337.14330000000001</v>
      </c>
      <c r="AN1134" s="151">
        <v>350.82053999999999</v>
      </c>
      <c r="AO1134" s="151">
        <v>628.86451469999997</v>
      </c>
      <c r="DC1134" s="152">
        <v>37.898666669999997</v>
      </c>
      <c r="DF1134" s="152">
        <v>25.018999999999998</v>
      </c>
      <c r="DG1134" s="152">
        <v>37.326999999999998</v>
      </c>
      <c r="DJ1134" s="152">
        <v>4.5333333000000003E-2</v>
      </c>
      <c r="DM1134" s="152">
        <v>0.29833333299999998</v>
      </c>
      <c r="DO1134" s="154">
        <v>72.677286050000006</v>
      </c>
      <c r="ED1134" s="152">
        <v>50.20501058</v>
      </c>
      <c r="EE1134" s="152">
        <v>0.74144082</v>
      </c>
      <c r="EF1134" s="152">
        <v>17.9587203</v>
      </c>
      <c r="EH1134" s="152">
        <v>9.7854597230000007</v>
      </c>
      <c r="EJ1134" s="152">
        <v>10.874581389999999</v>
      </c>
      <c r="EK1134" s="152">
        <v>0.18610857</v>
      </c>
      <c r="EL1134" s="152">
        <v>5.2675773890000004</v>
      </c>
      <c r="EM1134" s="152">
        <v>11.486064989999999</v>
      </c>
      <c r="EO1134" s="152">
        <v>2.3839176480000002</v>
      </c>
      <c r="EP1134" s="152">
        <v>0.64499132299999995</v>
      </c>
      <c r="EQ1134" s="152">
        <v>0.125884468</v>
      </c>
      <c r="ES1134" s="152">
        <v>-0.64542154100000004</v>
      </c>
    </row>
    <row r="1135" spans="1:149">
      <c r="A1135" s="151">
        <v>6747</v>
      </c>
      <c r="B1135" s="152" t="s">
        <v>2859</v>
      </c>
      <c r="C1135" s="152" t="s">
        <v>2877</v>
      </c>
      <c r="D1135" s="152" t="s">
        <v>2878</v>
      </c>
      <c r="E1135" s="152" t="s">
        <v>3001</v>
      </c>
      <c r="F1135" s="152" t="s">
        <v>9581</v>
      </c>
      <c r="H1135" s="151">
        <v>284170</v>
      </c>
      <c r="L1135" s="153" t="s">
        <v>3002</v>
      </c>
      <c r="M1135" s="153" t="s">
        <v>3142</v>
      </c>
      <c r="P1135" s="152">
        <v>18.122250000000001</v>
      </c>
      <c r="Q1135" s="152">
        <v>145.7595833</v>
      </c>
      <c r="R1135" s="152" t="s">
        <v>2027</v>
      </c>
      <c r="S1135" s="152" t="s">
        <v>2716</v>
      </c>
      <c r="T1135" s="152">
        <v>45.558</v>
      </c>
      <c r="U1135" s="152">
        <v>0.58299999999999996</v>
      </c>
      <c r="V1135" s="152">
        <v>17.8</v>
      </c>
      <c r="X1135" s="152">
        <v>10.707000000000001</v>
      </c>
      <c r="AA1135" s="152">
        <v>6.1289999999999996</v>
      </c>
      <c r="AB1135" s="152">
        <v>0.23799999999999999</v>
      </c>
      <c r="AC1135" s="152">
        <v>12.968999999999999</v>
      </c>
      <c r="AD1135" s="152">
        <v>2.0449999999999999</v>
      </c>
      <c r="AE1135" s="152">
        <v>0.42899999999999999</v>
      </c>
      <c r="AF1135" s="152">
        <v>0.14399999999999999</v>
      </c>
      <c r="AI1135" s="152">
        <v>96.894285400000001</v>
      </c>
      <c r="AJ1135" s="152">
        <v>2.2360755999999999</v>
      </c>
      <c r="AK1135" s="156">
        <f t="shared" si="17"/>
        <v>4.3293905000000004E-3</v>
      </c>
      <c r="AL1135" s="151">
        <v>43.293905000000002</v>
      </c>
      <c r="AM1135" s="151">
        <v>196.05170000000001</v>
      </c>
      <c r="AN1135" s="151">
        <v>1005.80076</v>
      </c>
      <c r="AO1135" s="151">
        <v>519.07245590000002</v>
      </c>
      <c r="AQ1135" s="152">
        <v>4.9435487719999998</v>
      </c>
      <c r="AR1135" s="152">
        <v>0.37509626800000001</v>
      </c>
      <c r="AS1135" s="152">
        <v>13.10402444</v>
      </c>
      <c r="AU1135" s="151">
        <v>468.35219369999999</v>
      </c>
      <c r="AV1135" s="152">
        <v>4035.3629919999998</v>
      </c>
      <c r="AW1135" s="152">
        <v>46.998181039999999</v>
      </c>
      <c r="AX1135" s="151">
        <v>3806.0531099999998</v>
      </c>
      <c r="AZ1135" s="152">
        <v>95.839291180000004</v>
      </c>
      <c r="BG1135" s="152">
        <v>7.0657658489999999</v>
      </c>
      <c r="BH1135" s="152">
        <v>377.28644250000002</v>
      </c>
      <c r="BI1135" s="152">
        <v>14.011782269999999</v>
      </c>
      <c r="BJ1135" s="152">
        <v>31.875721299999999</v>
      </c>
      <c r="BK1135" s="152">
        <v>0.54664979400000002</v>
      </c>
      <c r="BO1135" s="152">
        <v>145.0013218</v>
      </c>
      <c r="BP1135" s="152">
        <v>3.7244496040000001</v>
      </c>
      <c r="BQ1135" s="152">
        <v>8.3411072730000004</v>
      </c>
      <c r="BR1135" s="152">
        <v>1.2392510619999999</v>
      </c>
      <c r="BS1135" s="152">
        <v>6.6372229999999997</v>
      </c>
      <c r="BT1135" s="152">
        <v>2.0051665540000001</v>
      </c>
      <c r="BU1135" s="152">
        <v>0.58604436800000004</v>
      </c>
      <c r="BV1135" s="152">
        <v>2.1129125809999998</v>
      </c>
      <c r="BX1135" s="152">
        <v>2.4134601120000001</v>
      </c>
      <c r="BZ1135" s="152">
        <v>1.785430495</v>
      </c>
      <c r="CB1135" s="152">
        <v>1.7186930739999999</v>
      </c>
      <c r="CD1135" s="152">
        <v>1.106973065</v>
      </c>
      <c r="DC1135" s="152">
        <v>39.234499999999997</v>
      </c>
      <c r="DF1135" s="152">
        <v>17.615500000000001</v>
      </c>
      <c r="DG1135" s="152">
        <v>42.797499999999999</v>
      </c>
      <c r="DJ1135" s="152">
        <v>9.2999999999999999E-2</v>
      </c>
      <c r="DM1135" s="152">
        <v>0.26550000000000001</v>
      </c>
      <c r="DO1135" s="154">
        <v>81.243792240000005</v>
      </c>
      <c r="ED1135" s="152">
        <v>50.20501058</v>
      </c>
      <c r="EE1135" s="152">
        <v>0.74144082</v>
      </c>
      <c r="EF1135" s="152">
        <v>17.9587203</v>
      </c>
      <c r="EH1135" s="152">
        <v>9.7854597230000007</v>
      </c>
      <c r="EJ1135" s="152">
        <v>10.874581389999999</v>
      </c>
      <c r="EK1135" s="152">
        <v>0.18610857</v>
      </c>
      <c r="EL1135" s="152">
        <v>5.2675773890000004</v>
      </c>
      <c r="EM1135" s="152">
        <v>11.486064989999999</v>
      </c>
      <c r="EO1135" s="152">
        <v>2.3839176480000002</v>
      </c>
      <c r="EP1135" s="152">
        <v>0.64499132299999995</v>
      </c>
      <c r="EQ1135" s="152">
        <v>0.125884468</v>
      </c>
      <c r="ES1135" s="152">
        <v>-0.64542154100000004</v>
      </c>
    </row>
    <row r="1136" spans="1:149">
      <c r="A1136" s="151">
        <v>6748</v>
      </c>
      <c r="B1136" s="152" t="s">
        <v>2859</v>
      </c>
      <c r="C1136" s="152" t="s">
        <v>2877</v>
      </c>
      <c r="D1136" s="152" t="s">
        <v>2878</v>
      </c>
      <c r="E1136" s="152" t="s">
        <v>3001</v>
      </c>
      <c r="F1136" s="152" t="s">
        <v>9582</v>
      </c>
      <c r="H1136" s="151">
        <v>284170</v>
      </c>
      <c r="L1136" s="153" t="s">
        <v>3002</v>
      </c>
      <c r="M1136" s="153" t="s">
        <v>4443</v>
      </c>
      <c r="P1136" s="152">
        <v>18.122250000000001</v>
      </c>
      <c r="Q1136" s="152">
        <v>145.7595833</v>
      </c>
      <c r="R1136" s="152" t="s">
        <v>2027</v>
      </c>
      <c r="S1136" s="152" t="s">
        <v>2716</v>
      </c>
      <c r="T1136" s="152">
        <v>50.295999999999999</v>
      </c>
      <c r="U1136" s="152">
        <v>0.94399999999999995</v>
      </c>
      <c r="V1136" s="152">
        <v>14.545999999999999</v>
      </c>
      <c r="X1136" s="152">
        <v>11.895</v>
      </c>
      <c r="AA1136" s="152">
        <v>5.5010000000000003</v>
      </c>
      <c r="AB1136" s="152">
        <v>0.221</v>
      </c>
      <c r="AC1136" s="152">
        <v>10.366</v>
      </c>
      <c r="AD1136" s="152">
        <v>2.6930000000000001</v>
      </c>
      <c r="AE1136" s="152">
        <v>0.82</v>
      </c>
      <c r="AF1136" s="152">
        <v>0.08</v>
      </c>
      <c r="AI1136" s="152">
        <v>97.656897720000003</v>
      </c>
      <c r="AJ1136" s="152">
        <v>1.7989378</v>
      </c>
      <c r="AK1136" s="156">
        <f t="shared" si="17"/>
        <v>2.1107840000000001E-3</v>
      </c>
      <c r="AL1136" s="151">
        <v>21.107839999999999</v>
      </c>
      <c r="AM1136" s="151">
        <v>306.79219999999998</v>
      </c>
      <c r="AN1136" s="151">
        <v>438.38166000000001</v>
      </c>
      <c r="AO1136" s="151">
        <v>394.64145589999998</v>
      </c>
      <c r="AQ1136" s="152">
        <v>9.6648554610000001</v>
      </c>
      <c r="AR1136" s="152">
        <v>0.65063949899999995</v>
      </c>
      <c r="AS1136" s="152">
        <v>22.367434750000001</v>
      </c>
      <c r="AU1136" s="151">
        <v>585.93047039999999</v>
      </c>
      <c r="AV1136" s="152">
        <v>6362.7312000000002</v>
      </c>
      <c r="AW1136" s="152">
        <v>44.061333320000003</v>
      </c>
      <c r="AX1136" s="151">
        <v>5614.9241579999998</v>
      </c>
      <c r="AZ1136" s="152">
        <v>60.814011860000001</v>
      </c>
      <c r="BG1136" s="152">
        <v>10.365695089999999</v>
      </c>
      <c r="BH1136" s="152">
        <v>319.46011299999998</v>
      </c>
      <c r="BI1136" s="152">
        <v>24.41452915</v>
      </c>
      <c r="BJ1136" s="152">
        <v>15.6645048</v>
      </c>
      <c r="BK1136" s="152">
        <v>0.830520229</v>
      </c>
      <c r="BO1136" s="152">
        <v>1</v>
      </c>
      <c r="BP1136" s="152">
        <v>4.5015474659999999</v>
      </c>
      <c r="BQ1136" s="152">
        <v>10.15552471</v>
      </c>
      <c r="BS1136" s="152">
        <v>7.8633883960000004</v>
      </c>
      <c r="BT1136" s="152">
        <v>2.3210624640000002</v>
      </c>
      <c r="BU1136" s="152">
        <v>1</v>
      </c>
      <c r="BV1136" s="152">
        <v>2.8453678660000001</v>
      </c>
      <c r="BX1136" s="152">
        <v>3.356046783</v>
      </c>
      <c r="BZ1136" s="152">
        <v>1</v>
      </c>
      <c r="CB1136" s="152">
        <v>2.3216507499999999</v>
      </c>
      <c r="CD1136" s="152">
        <v>1</v>
      </c>
      <c r="CH1136" s="152">
        <v>5.472080321</v>
      </c>
      <c r="CJ1136" s="152">
        <v>0.61792972700000004</v>
      </c>
      <c r="CK1136" s="152">
        <v>0.266693344</v>
      </c>
      <c r="DC1136" s="152">
        <v>38.801666670000003</v>
      </c>
      <c r="DF1136" s="152">
        <v>21.343666670000001</v>
      </c>
      <c r="DG1136" s="152">
        <v>40.122</v>
      </c>
      <c r="DJ1136" s="152">
        <v>6.1333332999999997E-2</v>
      </c>
      <c r="DM1136" s="152">
        <v>0.320333333</v>
      </c>
      <c r="DO1136" s="154">
        <v>77.019257469999999</v>
      </c>
      <c r="ED1136" s="152">
        <v>50.20501058</v>
      </c>
      <c r="EE1136" s="152">
        <v>0.74144082</v>
      </c>
      <c r="EF1136" s="152">
        <v>17.9587203</v>
      </c>
      <c r="EH1136" s="152">
        <v>9.7854597230000007</v>
      </c>
      <c r="EJ1136" s="152">
        <v>10.874581389999999</v>
      </c>
      <c r="EK1136" s="152">
        <v>0.18610857</v>
      </c>
      <c r="EL1136" s="152">
        <v>5.2675773890000004</v>
      </c>
      <c r="EM1136" s="152">
        <v>11.486064989999999</v>
      </c>
      <c r="EO1136" s="152">
        <v>2.3839176480000002</v>
      </c>
      <c r="EP1136" s="152">
        <v>0.64499132299999995</v>
      </c>
      <c r="EQ1136" s="152">
        <v>0.125884468</v>
      </c>
      <c r="ES1136" s="152">
        <v>-0.64542154100000004</v>
      </c>
    </row>
    <row r="1137" spans="1:149">
      <c r="A1137" s="151">
        <v>6749</v>
      </c>
      <c r="B1137" s="152" t="s">
        <v>2859</v>
      </c>
      <c r="C1137" s="152" t="s">
        <v>2877</v>
      </c>
      <c r="D1137" s="152" t="s">
        <v>2878</v>
      </c>
      <c r="E1137" s="152" t="s">
        <v>3001</v>
      </c>
      <c r="F1137" s="152" t="s">
        <v>9583</v>
      </c>
      <c r="H1137" s="151">
        <v>284170</v>
      </c>
      <c r="L1137" s="153" t="s">
        <v>3002</v>
      </c>
      <c r="M1137" s="153" t="s">
        <v>4889</v>
      </c>
      <c r="P1137" s="152">
        <v>18.122250000000001</v>
      </c>
      <c r="Q1137" s="152">
        <v>145.7595833</v>
      </c>
      <c r="R1137" s="152" t="s">
        <v>2027</v>
      </c>
      <c r="S1137" s="152" t="s">
        <v>2716</v>
      </c>
      <c r="T1137" s="152">
        <v>51.723999999999997</v>
      </c>
      <c r="U1137" s="152">
        <v>1.2310000000000001</v>
      </c>
      <c r="V1137" s="152">
        <v>13.441000000000001</v>
      </c>
      <c r="X1137" s="152">
        <v>13.632999999999999</v>
      </c>
      <c r="AA1137" s="152">
        <v>4.3540000000000001</v>
      </c>
      <c r="AB1137" s="152">
        <v>0.25900000000000001</v>
      </c>
      <c r="AC1137" s="152">
        <v>9.1229999999999993</v>
      </c>
      <c r="AD1137" s="152">
        <v>2.85</v>
      </c>
      <c r="AE1137" s="152">
        <v>1.0660000000000001</v>
      </c>
      <c r="AF1137" s="152">
        <v>0.13900000000000001</v>
      </c>
      <c r="AI1137" s="152">
        <v>98.112312419999995</v>
      </c>
      <c r="AJ1137" s="152">
        <v>1.2147256</v>
      </c>
      <c r="AK1137" s="156">
        <f t="shared" si="17"/>
        <v>5.8173410000000002E-4</v>
      </c>
      <c r="AL1137" s="151">
        <v>5.8173409999999999</v>
      </c>
      <c r="AM1137" s="151">
        <v>374.46695</v>
      </c>
      <c r="AN1137" s="151">
        <v>63.942659999999997</v>
      </c>
      <c r="AO1137" s="151">
        <v>415.98991180000002</v>
      </c>
      <c r="AQ1137" s="152">
        <v>10.84975712</v>
      </c>
      <c r="AR1137" s="152">
        <v>0.79579208899999998</v>
      </c>
      <c r="AS1137" s="152">
        <v>32.672586459999998</v>
      </c>
      <c r="AU1137" s="151">
        <v>987.71326329999999</v>
      </c>
      <c r="AV1137" s="152">
        <v>8431.4503839999998</v>
      </c>
      <c r="AW1137" s="152">
        <v>43.368180440000003</v>
      </c>
      <c r="AX1137" s="151">
        <v>7207.938005</v>
      </c>
      <c r="AZ1137" s="152">
        <v>19.586764689999999</v>
      </c>
      <c r="BG1137" s="152">
        <v>15.093444610000001</v>
      </c>
      <c r="BH1137" s="152">
        <v>298.73022539999999</v>
      </c>
      <c r="BI1137" s="152">
        <v>26.55661323</v>
      </c>
      <c r="BJ1137" s="152">
        <v>70.942024779999997</v>
      </c>
      <c r="BK1137" s="152">
        <v>1.404608957</v>
      </c>
      <c r="BO1137" s="152">
        <v>298.350213</v>
      </c>
      <c r="BP1137" s="152">
        <v>7.1308441890000003</v>
      </c>
      <c r="BQ1137" s="152">
        <v>16.72193021</v>
      </c>
      <c r="BR1137" s="152">
        <v>2.7440956769999998</v>
      </c>
      <c r="BS1137" s="152">
        <v>12.2327078</v>
      </c>
      <c r="BT1137" s="152">
        <v>4.152078393</v>
      </c>
      <c r="BU1137" s="152">
        <v>1.0758527870000001</v>
      </c>
      <c r="BV1137" s="152">
        <v>3.9681247059999998</v>
      </c>
      <c r="BX1137" s="152">
        <v>4.4047298000000001</v>
      </c>
      <c r="BZ1137" s="152">
        <v>3.5446843229999998</v>
      </c>
      <c r="CB1137" s="152">
        <v>3.2419038769999999</v>
      </c>
      <c r="CD1137" s="152">
        <v>2.5795005459999998</v>
      </c>
      <c r="DC1137" s="152">
        <v>37.403333330000002</v>
      </c>
      <c r="DF1137" s="152">
        <v>28.131666670000001</v>
      </c>
      <c r="DG1137" s="152">
        <v>35.007666669999999</v>
      </c>
      <c r="DJ1137" s="152">
        <v>1.4333333E-2</v>
      </c>
      <c r="DM1137" s="152">
        <v>0.30733333299999999</v>
      </c>
      <c r="DO1137" s="154">
        <v>68.931104779999998</v>
      </c>
      <c r="ED1137" s="152">
        <v>50.20501058</v>
      </c>
      <c r="EE1137" s="152">
        <v>0.74144082</v>
      </c>
      <c r="EF1137" s="152">
        <v>17.9587203</v>
      </c>
      <c r="EH1137" s="152">
        <v>9.7854597230000007</v>
      </c>
      <c r="EJ1137" s="152">
        <v>10.874581389999999</v>
      </c>
      <c r="EK1137" s="152">
        <v>0.18610857</v>
      </c>
      <c r="EL1137" s="152">
        <v>5.2675773890000004</v>
      </c>
      <c r="EM1137" s="152">
        <v>11.486064989999999</v>
      </c>
      <c r="EO1137" s="152">
        <v>2.3839176480000002</v>
      </c>
      <c r="EP1137" s="152">
        <v>0.64499132299999995</v>
      </c>
      <c r="EQ1137" s="152">
        <v>0.125884468</v>
      </c>
      <c r="ES1137" s="152">
        <v>-0.64542154100000004</v>
      </c>
    </row>
    <row r="1138" spans="1:149">
      <c r="A1138" s="151">
        <v>6750</v>
      </c>
      <c r="B1138" s="152" t="s">
        <v>2859</v>
      </c>
      <c r="C1138" s="152" t="s">
        <v>2877</v>
      </c>
      <c r="D1138" s="152" t="s">
        <v>2878</v>
      </c>
      <c r="E1138" s="152" t="s">
        <v>3001</v>
      </c>
      <c r="F1138" s="152" t="s">
        <v>9584</v>
      </c>
      <c r="H1138" s="151">
        <v>284170</v>
      </c>
      <c r="L1138" s="153" t="s">
        <v>3002</v>
      </c>
      <c r="M1138" s="153" t="s">
        <v>4480</v>
      </c>
      <c r="P1138" s="152">
        <v>18.122250000000001</v>
      </c>
      <c r="Q1138" s="152">
        <v>145.7595833</v>
      </c>
      <c r="R1138" s="152" t="s">
        <v>2027</v>
      </c>
      <c r="S1138" s="152" t="s">
        <v>2716</v>
      </c>
      <c r="T1138" s="152">
        <v>50.421999999999997</v>
      </c>
      <c r="U1138" s="152">
        <v>0.96399999999999997</v>
      </c>
      <c r="V1138" s="152">
        <v>15.225</v>
      </c>
      <c r="X1138" s="152">
        <v>11.212999999999999</v>
      </c>
      <c r="AA1138" s="152">
        <v>5.0869999999999997</v>
      </c>
      <c r="AB1138" s="152">
        <v>0.20200000000000001</v>
      </c>
      <c r="AC1138" s="152">
        <v>10.260999999999999</v>
      </c>
      <c r="AD1138" s="152">
        <v>2.7160000000000002</v>
      </c>
      <c r="AE1138" s="152">
        <v>0.81699999999999995</v>
      </c>
      <c r="AF1138" s="152">
        <v>0.17299999999999999</v>
      </c>
      <c r="AI1138" s="152">
        <v>97.348138570000003</v>
      </c>
      <c r="AJ1138" s="152">
        <v>1.6457352999999999</v>
      </c>
      <c r="AK1138" s="156">
        <f t="shared" si="17"/>
        <v>1.6376335000000001E-3</v>
      </c>
      <c r="AL1138" s="151">
        <v>16.376335000000001</v>
      </c>
      <c r="AM1138" s="151">
        <v>269.87869999999998</v>
      </c>
      <c r="AN1138" s="151">
        <v>265.56366000000003</v>
      </c>
      <c r="AO1138" s="151">
        <v>496.50408820000001</v>
      </c>
      <c r="AQ1138" s="152">
        <v>8.6128880849999998</v>
      </c>
      <c r="AR1138" s="152">
        <v>0.52469512200000001</v>
      </c>
      <c r="AS1138" s="152">
        <v>25.194474240000002</v>
      </c>
      <c r="AU1138" s="151">
        <v>686.78295200000002</v>
      </c>
      <c r="AV1138" s="152">
        <v>6453.6314499999999</v>
      </c>
      <c r="AW1138" s="152">
        <v>39.285855920000003</v>
      </c>
      <c r="AX1138" s="151">
        <v>5229.3398589999997</v>
      </c>
      <c r="AZ1138" s="152">
        <v>67.243144079999993</v>
      </c>
      <c r="BG1138" s="152">
        <v>10.43821477</v>
      </c>
      <c r="BH1138" s="152">
        <v>306.57218899999998</v>
      </c>
      <c r="BI1138" s="152">
        <v>21.701580409999998</v>
      </c>
      <c r="BJ1138" s="152">
        <v>19.57336445</v>
      </c>
      <c r="BK1138" s="152">
        <v>1.006782949</v>
      </c>
      <c r="BO1138" s="152">
        <v>210.0198316</v>
      </c>
      <c r="BP1138" s="152">
        <v>5.121672062</v>
      </c>
      <c r="BQ1138" s="152">
        <v>11.05259759</v>
      </c>
      <c r="BS1138" s="152">
        <v>8.6874936920000003</v>
      </c>
      <c r="BT1138" s="152">
        <v>2.0368279679999999</v>
      </c>
      <c r="BU1138" s="152">
        <v>3.9109548360000002</v>
      </c>
      <c r="BV1138" s="152">
        <v>2.8717994939999998</v>
      </c>
      <c r="BX1138" s="152">
        <v>3.1253375029999999</v>
      </c>
      <c r="BZ1138" s="152">
        <v>2.1467562629999999</v>
      </c>
      <c r="CB1138" s="152">
        <v>1.874310165</v>
      </c>
      <c r="CD1138" s="152">
        <v>1.609870422</v>
      </c>
      <c r="CH1138" s="152">
        <v>4.7134150290000001</v>
      </c>
      <c r="CJ1138" s="152">
        <v>0.63343063700000002</v>
      </c>
      <c r="CK1138" s="152">
        <v>1</v>
      </c>
      <c r="DC1138" s="152">
        <v>38.651000000000003</v>
      </c>
      <c r="DF1138" s="152">
        <v>20.41033333</v>
      </c>
      <c r="DG1138" s="152">
        <v>40.648666669999997</v>
      </c>
      <c r="DJ1138" s="152">
        <v>5.9666667E-2</v>
      </c>
      <c r="DM1138" s="152">
        <v>0.262333333</v>
      </c>
      <c r="DO1138" s="154">
        <v>78.025514810000004</v>
      </c>
      <c r="ED1138" s="152">
        <v>50.20501058</v>
      </c>
      <c r="EE1138" s="152">
        <v>0.74144082</v>
      </c>
      <c r="EF1138" s="152">
        <v>17.9587203</v>
      </c>
      <c r="EH1138" s="152">
        <v>9.7854597230000007</v>
      </c>
      <c r="EJ1138" s="152">
        <v>10.874581389999999</v>
      </c>
      <c r="EK1138" s="152">
        <v>0.18610857</v>
      </c>
      <c r="EL1138" s="152">
        <v>5.2675773890000004</v>
      </c>
      <c r="EM1138" s="152">
        <v>11.486064989999999</v>
      </c>
      <c r="EO1138" s="152">
        <v>2.3839176480000002</v>
      </c>
      <c r="EP1138" s="152">
        <v>0.64499132299999995</v>
      </c>
      <c r="EQ1138" s="152">
        <v>0.125884468</v>
      </c>
      <c r="ES1138" s="152">
        <v>-0.64542154100000004</v>
      </c>
    </row>
    <row r="1139" spans="1:149">
      <c r="A1139" s="151">
        <v>6751</v>
      </c>
      <c r="B1139" s="152" t="s">
        <v>2859</v>
      </c>
      <c r="C1139" s="152" t="s">
        <v>2877</v>
      </c>
      <c r="D1139" s="152" t="s">
        <v>2878</v>
      </c>
      <c r="E1139" s="152" t="s">
        <v>3001</v>
      </c>
      <c r="F1139" s="152" t="s">
        <v>9585</v>
      </c>
      <c r="H1139" s="151">
        <v>284170</v>
      </c>
      <c r="L1139" s="153" t="s">
        <v>3002</v>
      </c>
      <c r="M1139" s="153" t="s">
        <v>4336</v>
      </c>
      <c r="P1139" s="152">
        <v>18.122250000000001</v>
      </c>
      <c r="Q1139" s="152">
        <v>145.7595833</v>
      </c>
      <c r="R1139" s="152" t="s">
        <v>2027</v>
      </c>
      <c r="S1139" s="152" t="s">
        <v>2716</v>
      </c>
      <c r="T1139" s="152">
        <v>49.97</v>
      </c>
      <c r="U1139" s="152">
        <v>0.94299999999999995</v>
      </c>
      <c r="V1139" s="152">
        <v>15.196999999999999</v>
      </c>
      <c r="X1139" s="152">
        <v>11.278</v>
      </c>
      <c r="AA1139" s="152">
        <v>5.3630000000000004</v>
      </c>
      <c r="AB1139" s="152">
        <v>0.19</v>
      </c>
      <c r="AC1139" s="152">
        <v>10.5</v>
      </c>
      <c r="AD1139" s="152">
        <v>2.6779999999999999</v>
      </c>
      <c r="AE1139" s="152">
        <v>0.84099999999999997</v>
      </c>
      <c r="AF1139" s="152">
        <v>0.114</v>
      </c>
      <c r="AI1139" s="152">
        <v>97.365711340000004</v>
      </c>
      <c r="AJ1139" s="152">
        <v>1.9861853</v>
      </c>
      <c r="AK1139" s="156">
        <f t="shared" si="17"/>
        <v>6.1509565000000006E-3</v>
      </c>
      <c r="AL1139" s="151">
        <v>61.509565000000002</v>
      </c>
      <c r="AM1139" s="151">
        <v>259.21480000000003</v>
      </c>
      <c r="AN1139" s="151">
        <v>330.65843999999998</v>
      </c>
      <c r="AO1139" s="151">
        <v>449.53748530000001</v>
      </c>
      <c r="AQ1139" s="152">
        <v>8.4273211410000002</v>
      </c>
      <c r="AR1139" s="152">
        <v>0.49582221700000001</v>
      </c>
      <c r="AS1139" s="152">
        <v>24.97853696</v>
      </c>
      <c r="AU1139" s="151">
        <v>1</v>
      </c>
      <c r="AV1139" s="152">
        <v>6576.7404500000002</v>
      </c>
      <c r="AW1139" s="152">
        <v>39.575883400000002</v>
      </c>
      <c r="AX1139" s="151">
        <v>5233.3947090000001</v>
      </c>
      <c r="AZ1139" s="152">
        <v>85.409261839999999</v>
      </c>
      <c r="BG1139" s="152">
        <v>10.80768014</v>
      </c>
      <c r="BH1139" s="152">
        <v>308.00643300000002</v>
      </c>
      <c r="BI1139" s="152">
        <v>21.680206380000001</v>
      </c>
      <c r="BJ1139" s="152">
        <v>19.475695699999999</v>
      </c>
      <c r="BK1139" s="152">
        <v>1</v>
      </c>
      <c r="BO1139" s="152">
        <v>216.8137749</v>
      </c>
      <c r="BP1139" s="152">
        <v>5.1954116240000001</v>
      </c>
      <c r="BQ1139" s="152">
        <v>11.548329669999999</v>
      </c>
      <c r="BS1139" s="152">
        <v>8.5634790200000008</v>
      </c>
      <c r="BT1139" s="152">
        <v>2.5988734240000002</v>
      </c>
      <c r="BU1139" s="152">
        <v>3.6739674149999999</v>
      </c>
      <c r="BV1139" s="152">
        <v>3.0091927940000001</v>
      </c>
      <c r="BX1139" s="152">
        <v>3.372012679</v>
      </c>
      <c r="BZ1139" s="152">
        <v>1</v>
      </c>
      <c r="CB1139" s="152">
        <v>1</v>
      </c>
      <c r="CD1139" s="152">
        <v>1</v>
      </c>
      <c r="CH1139" s="152">
        <v>1</v>
      </c>
      <c r="CJ1139" s="152">
        <v>0.72583836000000002</v>
      </c>
      <c r="CK1139" s="152">
        <v>0.31272857700000001</v>
      </c>
      <c r="CU1139" s="152">
        <v>-12</v>
      </c>
      <c r="DC1139" s="152">
        <v>38.491666670000001</v>
      </c>
      <c r="DF1139" s="152">
        <v>19.71166667</v>
      </c>
      <c r="DG1139" s="152">
        <v>41.186999999999998</v>
      </c>
      <c r="DJ1139" s="152">
        <v>7.6999999999999999E-2</v>
      </c>
      <c r="DM1139" s="152">
        <v>0.27766666699999998</v>
      </c>
      <c r="DO1139" s="154">
        <v>78.837218280000002</v>
      </c>
      <c r="ED1139" s="152">
        <v>50.20501058</v>
      </c>
      <c r="EE1139" s="152">
        <v>0.74144082</v>
      </c>
      <c r="EF1139" s="152">
        <v>17.9587203</v>
      </c>
      <c r="EH1139" s="152">
        <v>9.7854597230000007</v>
      </c>
      <c r="EJ1139" s="152">
        <v>10.874581389999999</v>
      </c>
      <c r="EK1139" s="152">
        <v>0.18610857</v>
      </c>
      <c r="EL1139" s="152">
        <v>5.2675773890000004</v>
      </c>
      <c r="EM1139" s="152">
        <v>11.486064989999999</v>
      </c>
      <c r="EO1139" s="152">
        <v>2.3839176480000002</v>
      </c>
      <c r="EP1139" s="152">
        <v>0.64499132299999995</v>
      </c>
      <c r="EQ1139" s="152">
        <v>0.125884468</v>
      </c>
      <c r="ES1139" s="152">
        <v>-0.64542154100000004</v>
      </c>
    </row>
    <row r="1140" spans="1:149">
      <c r="A1140" s="151">
        <v>6752</v>
      </c>
      <c r="B1140" s="152" t="s">
        <v>2859</v>
      </c>
      <c r="C1140" s="152" t="s">
        <v>2877</v>
      </c>
      <c r="D1140" s="152" t="s">
        <v>2878</v>
      </c>
      <c r="E1140" s="152" t="s">
        <v>3001</v>
      </c>
      <c r="F1140" s="152" t="s">
        <v>9586</v>
      </c>
      <c r="H1140" s="151">
        <v>284170</v>
      </c>
      <c r="L1140" s="153" t="s">
        <v>3002</v>
      </c>
      <c r="M1140" s="153" t="s">
        <v>3666</v>
      </c>
      <c r="P1140" s="152">
        <v>18.122250000000001</v>
      </c>
      <c r="Q1140" s="152">
        <v>145.7595833</v>
      </c>
      <c r="R1140" s="152" t="s">
        <v>2027</v>
      </c>
      <c r="S1140" s="152" t="s">
        <v>2716</v>
      </c>
      <c r="T1140" s="152">
        <v>47.970999999999997</v>
      </c>
      <c r="U1140" s="152">
        <v>0.89</v>
      </c>
      <c r="V1140" s="152">
        <v>15.612</v>
      </c>
      <c r="X1140" s="152">
        <v>11.476000000000001</v>
      </c>
      <c r="AA1140" s="152">
        <v>5.7039999999999997</v>
      </c>
      <c r="AB1140" s="152">
        <v>0.25700000000000001</v>
      </c>
      <c r="AC1140" s="152">
        <v>11.327</v>
      </c>
      <c r="AD1140" s="152">
        <v>2.4249999999999998</v>
      </c>
      <c r="AE1140" s="152">
        <v>0.64500000000000002</v>
      </c>
      <c r="AF1140" s="152">
        <v>0.13800000000000001</v>
      </c>
      <c r="AI1140" s="152">
        <v>96.741205379999997</v>
      </c>
      <c r="AJ1140" s="152">
        <v>1.9766527</v>
      </c>
      <c r="AK1140" s="156">
        <f t="shared" si="17"/>
        <v>6.5543395000000008E-3</v>
      </c>
      <c r="AL1140" s="151">
        <v>65.543395000000004</v>
      </c>
      <c r="AM1140" s="151">
        <v>253.06254999999999</v>
      </c>
      <c r="AN1140" s="151">
        <v>507.50886000000003</v>
      </c>
      <c r="AO1140" s="151">
        <v>450.75739709999999</v>
      </c>
      <c r="AQ1140" s="152">
        <v>5.8697987459999998</v>
      </c>
      <c r="AR1140" s="152">
        <v>0.51717421799999996</v>
      </c>
      <c r="AS1140" s="152">
        <v>21.771263709999999</v>
      </c>
      <c r="AU1140" s="151">
        <v>728.41543720000004</v>
      </c>
      <c r="AV1140" s="152">
        <v>6107.821156</v>
      </c>
      <c r="AW1140" s="152">
        <v>44.13772522</v>
      </c>
      <c r="AX1140" s="151">
        <v>5433.7743819999996</v>
      </c>
      <c r="AZ1140" s="152">
        <v>47.104836810000002</v>
      </c>
      <c r="BG1140" s="152">
        <v>8.5971779640000001</v>
      </c>
      <c r="BH1140" s="152">
        <v>350.8460303</v>
      </c>
      <c r="BI1140" s="152">
        <v>20.513735879999999</v>
      </c>
      <c r="BJ1140" s="152">
        <v>47.533593449999998</v>
      </c>
      <c r="BK1140" s="152">
        <v>0.82406491000000004</v>
      </c>
      <c r="BO1140" s="152">
        <v>195.32838140000001</v>
      </c>
      <c r="BP1140" s="152">
        <v>4.3397604919999999</v>
      </c>
      <c r="BQ1140" s="152">
        <v>10.730285950000001</v>
      </c>
      <c r="BR1140" s="152">
        <v>1.711785544</v>
      </c>
      <c r="BS1140" s="152">
        <v>8.8450582099999995</v>
      </c>
      <c r="BT1140" s="152">
        <v>2.5734647960000001</v>
      </c>
      <c r="BU1140" s="152">
        <v>0.63671379400000006</v>
      </c>
      <c r="BV1140" s="152">
        <v>2.8375754149999999</v>
      </c>
      <c r="BX1140" s="152">
        <v>3.314710458</v>
      </c>
      <c r="BZ1140" s="152">
        <v>2.6590633650000002</v>
      </c>
      <c r="CB1140" s="152">
        <v>2.5926858679999998</v>
      </c>
      <c r="CD1140" s="152">
        <v>1.4228395730000001</v>
      </c>
      <c r="DC1140" s="152">
        <v>38.824333330000002</v>
      </c>
      <c r="DF1140" s="152">
        <v>19.74733333</v>
      </c>
      <c r="DG1140" s="152">
        <v>41.391666669999999</v>
      </c>
      <c r="DJ1140" s="152">
        <v>7.3333333000000001E-2</v>
      </c>
      <c r="DM1140" s="152">
        <v>0.28333333300000002</v>
      </c>
      <c r="DO1140" s="154">
        <v>78.889710879999996</v>
      </c>
      <c r="ED1140" s="152">
        <v>50.20501058</v>
      </c>
      <c r="EE1140" s="152">
        <v>0.74144082</v>
      </c>
      <c r="EF1140" s="152">
        <v>17.9587203</v>
      </c>
      <c r="EH1140" s="152">
        <v>9.7854597230000007</v>
      </c>
      <c r="EJ1140" s="152">
        <v>10.874581389999999</v>
      </c>
      <c r="EK1140" s="152">
        <v>0.18610857</v>
      </c>
      <c r="EL1140" s="152">
        <v>5.2675773890000004</v>
      </c>
      <c r="EM1140" s="152">
        <v>11.486064989999999</v>
      </c>
      <c r="EO1140" s="152">
        <v>2.3839176480000002</v>
      </c>
      <c r="EP1140" s="152">
        <v>0.64499132299999995</v>
      </c>
      <c r="EQ1140" s="152">
        <v>0.125884468</v>
      </c>
      <c r="ES1140" s="152">
        <v>-0.64542154100000004</v>
      </c>
    </row>
    <row r="1141" spans="1:149">
      <c r="A1141" s="151">
        <v>6753</v>
      </c>
      <c r="B1141" s="152" t="s">
        <v>2859</v>
      </c>
      <c r="C1141" s="152" t="s">
        <v>2877</v>
      </c>
      <c r="D1141" s="152" t="s">
        <v>2878</v>
      </c>
      <c r="E1141" s="152" t="s">
        <v>3001</v>
      </c>
      <c r="F1141" s="152" t="s">
        <v>9587</v>
      </c>
      <c r="H1141" s="151">
        <v>284170</v>
      </c>
      <c r="L1141" s="153" t="s">
        <v>3002</v>
      </c>
      <c r="M1141" s="153" t="s">
        <v>4564</v>
      </c>
      <c r="P1141" s="152">
        <v>18.122250000000001</v>
      </c>
      <c r="Q1141" s="152">
        <v>145.7595833</v>
      </c>
      <c r="R1141" s="152" t="s">
        <v>2027</v>
      </c>
      <c r="S1141" s="152" t="s">
        <v>2716</v>
      </c>
      <c r="T1141" s="152">
        <v>50.686999999999998</v>
      </c>
      <c r="U1141" s="152">
        <v>0.94699999999999995</v>
      </c>
      <c r="V1141" s="152">
        <v>14.672000000000001</v>
      </c>
      <c r="X1141" s="152">
        <v>12.468</v>
      </c>
      <c r="AA1141" s="152">
        <v>4.585</v>
      </c>
      <c r="AB1141" s="152">
        <v>0.249</v>
      </c>
      <c r="AC1141" s="152">
        <v>9.4290000000000003</v>
      </c>
      <c r="AD1141" s="152">
        <v>2.7839999999999998</v>
      </c>
      <c r="AE1141" s="152">
        <v>0.93500000000000005</v>
      </c>
      <c r="AF1141" s="152">
        <v>0.187</v>
      </c>
      <c r="AI1141" s="152">
        <v>97.250594199999995</v>
      </c>
      <c r="AJ1141" s="152">
        <v>1.7778299</v>
      </c>
      <c r="AK1141" s="156">
        <f t="shared" si="17"/>
        <v>4.0858385000000002E-3</v>
      </c>
      <c r="AL1141" s="151">
        <v>40.858384999999998</v>
      </c>
      <c r="AM1141" s="151">
        <v>330.17075</v>
      </c>
      <c r="AN1141" s="151">
        <v>389.99261999999999</v>
      </c>
      <c r="AO1141" s="151">
        <v>711.20855879999999</v>
      </c>
      <c r="AQ1141" s="152">
        <v>8.6093935839999993</v>
      </c>
      <c r="AR1141" s="152">
        <v>0.61474382900000002</v>
      </c>
      <c r="AS1141" s="152">
        <v>24.004071039999999</v>
      </c>
      <c r="AU1141" s="151">
        <v>849.35950409999998</v>
      </c>
      <c r="AV1141" s="152">
        <v>7609.0581320000001</v>
      </c>
      <c r="AW1141" s="152">
        <v>40.673335010000002</v>
      </c>
      <c r="AX1141" s="151">
        <v>5857.1132870000001</v>
      </c>
      <c r="AZ1141" s="152">
        <v>25.14540019</v>
      </c>
      <c r="BG1141" s="152">
        <v>12.655514699999999</v>
      </c>
      <c r="BH1141" s="152">
        <v>336.55679220000002</v>
      </c>
      <c r="BI1141" s="152">
        <v>21.846610989999999</v>
      </c>
      <c r="BJ1141" s="152">
        <v>58.878150699999999</v>
      </c>
      <c r="BK1141" s="152">
        <v>1.1490147909999999</v>
      </c>
      <c r="BO1141" s="152">
        <v>249.97539689999999</v>
      </c>
      <c r="BP1141" s="152">
        <v>6.0765374259999998</v>
      </c>
      <c r="BQ1141" s="152">
        <v>14.2253024</v>
      </c>
      <c r="BR1141" s="152">
        <v>2.240277206</v>
      </c>
      <c r="BS1141" s="152">
        <v>10.737514170000001</v>
      </c>
      <c r="BT1141" s="152">
        <v>3.087979614</v>
      </c>
      <c r="BU1141" s="152">
        <v>0.94150878000000005</v>
      </c>
      <c r="BV1141" s="152">
        <v>3.7105818589999999</v>
      </c>
      <c r="BX1141" s="152">
        <v>3.9411829570000001</v>
      </c>
      <c r="BZ1141" s="152">
        <v>2.9524315149999998</v>
      </c>
      <c r="CB1141" s="152">
        <v>2.7691226769999999</v>
      </c>
      <c r="CD1141" s="152">
        <v>2.1485734010000002</v>
      </c>
      <c r="DC1141" s="152">
        <v>38.078000000000003</v>
      </c>
      <c r="DF1141" s="152">
        <v>24.431000000000001</v>
      </c>
      <c r="DG1141" s="152">
        <v>37.457999999999998</v>
      </c>
      <c r="DJ1141" s="152">
        <v>6.6000000000000003E-2</v>
      </c>
      <c r="DM1141" s="152">
        <v>0.26400000000000001</v>
      </c>
      <c r="DO1141" s="154">
        <v>73.215751909999994</v>
      </c>
      <c r="ED1141" s="152">
        <v>50.20501058</v>
      </c>
      <c r="EE1141" s="152">
        <v>0.74144082</v>
      </c>
      <c r="EF1141" s="152">
        <v>17.9587203</v>
      </c>
      <c r="EH1141" s="152">
        <v>9.7854597230000007</v>
      </c>
      <c r="EJ1141" s="152">
        <v>10.874581389999999</v>
      </c>
      <c r="EK1141" s="152">
        <v>0.18610857</v>
      </c>
      <c r="EL1141" s="152">
        <v>5.2675773890000004</v>
      </c>
      <c r="EM1141" s="152">
        <v>11.486064989999999</v>
      </c>
      <c r="EO1141" s="152">
        <v>2.3839176480000002</v>
      </c>
      <c r="EP1141" s="152">
        <v>0.64499132299999995</v>
      </c>
      <c r="EQ1141" s="152">
        <v>0.125884468</v>
      </c>
      <c r="ES1141" s="152">
        <v>-0.64542154100000004</v>
      </c>
    </row>
    <row r="1142" spans="1:149">
      <c r="A1142" s="151">
        <v>6755</v>
      </c>
      <c r="B1142" s="152" t="s">
        <v>2859</v>
      </c>
      <c r="C1142" s="152" t="s">
        <v>2877</v>
      </c>
      <c r="D1142" s="152" t="s">
        <v>2878</v>
      </c>
      <c r="E1142" s="152" t="s">
        <v>3001</v>
      </c>
      <c r="F1142" s="152" t="s">
        <v>9588</v>
      </c>
      <c r="H1142" s="151">
        <v>284170</v>
      </c>
      <c r="L1142" s="153" t="s">
        <v>3002</v>
      </c>
      <c r="M1142" s="153" t="s">
        <v>4297</v>
      </c>
      <c r="P1142" s="152">
        <v>18.122250000000001</v>
      </c>
      <c r="Q1142" s="152">
        <v>145.7595833</v>
      </c>
      <c r="R1142" s="152" t="s">
        <v>2027</v>
      </c>
      <c r="S1142" s="152" t="s">
        <v>2716</v>
      </c>
      <c r="T1142" s="152">
        <v>49.859000000000002</v>
      </c>
      <c r="U1142" s="152">
        <v>0.89300000000000002</v>
      </c>
      <c r="V1142" s="152">
        <v>15.145</v>
      </c>
      <c r="X1142" s="152">
        <v>11.012</v>
      </c>
      <c r="AA1142" s="152">
        <v>5.4320000000000004</v>
      </c>
      <c r="AB1142" s="152">
        <v>0.185</v>
      </c>
      <c r="AC1142" s="152">
        <v>10.396000000000001</v>
      </c>
      <c r="AD1142" s="152">
        <v>2.6379999999999999</v>
      </c>
      <c r="AE1142" s="152">
        <v>0.81499999999999995</v>
      </c>
      <c r="AF1142" s="152">
        <v>0.113</v>
      </c>
      <c r="AI1142" s="152">
        <v>96.812948430000006</v>
      </c>
      <c r="AJ1142" s="152">
        <v>2.6214650000000002</v>
      </c>
      <c r="AK1142" s="156">
        <f t="shared" si="17"/>
        <v>7.4207250000000004E-3</v>
      </c>
      <c r="AL1142" s="151">
        <v>74.207250000000002</v>
      </c>
      <c r="AM1142" s="151">
        <v>271.51929999999999</v>
      </c>
      <c r="AN1142" s="151">
        <v>413.03501999999997</v>
      </c>
      <c r="AO1142" s="151">
        <v>433.67863240000003</v>
      </c>
      <c r="AQ1142" s="152">
        <v>7.3903823429999997</v>
      </c>
      <c r="AR1142" s="152">
        <v>0.54121145400000004</v>
      </c>
      <c r="AS1142" s="152">
        <v>23.114010879999999</v>
      </c>
      <c r="AU1142" s="151">
        <v>727.51703620000001</v>
      </c>
      <c r="AV1142" s="152">
        <v>6624.7110160000002</v>
      </c>
      <c r="AW1142" s="152">
        <v>42.318888389999998</v>
      </c>
      <c r="AX1142" s="151">
        <v>5399.19625</v>
      </c>
      <c r="AZ1142" s="152">
        <v>88.757574030000001</v>
      </c>
      <c r="BG1142" s="152">
        <v>11.21583976</v>
      </c>
      <c r="BH1142" s="152">
        <v>327.2288734</v>
      </c>
      <c r="BI1142" s="152">
        <v>19.710762370000001</v>
      </c>
      <c r="BJ1142" s="152">
        <v>51.489040260000003</v>
      </c>
      <c r="BK1142" s="152">
        <v>1.0742028720000001</v>
      </c>
      <c r="BO1142" s="152">
        <v>227.9756209</v>
      </c>
      <c r="BP1142" s="152">
        <v>5.5597597309999998</v>
      </c>
      <c r="BQ1142" s="152">
        <v>12.72885119</v>
      </c>
      <c r="BR1142" s="152">
        <v>1.9282624589999999</v>
      </c>
      <c r="BS1142" s="152">
        <v>9.4260009779999994</v>
      </c>
      <c r="BT1142" s="152">
        <v>2.76846287</v>
      </c>
      <c r="BU1142" s="152">
        <v>0.83274087399999996</v>
      </c>
      <c r="BV1142" s="152">
        <v>2.8882109250000001</v>
      </c>
      <c r="BX1142" s="152">
        <v>3.6350251760000001</v>
      </c>
      <c r="BZ1142" s="152">
        <v>2.500039734</v>
      </c>
      <c r="CB1142" s="152">
        <v>2.568580791</v>
      </c>
      <c r="CD1142" s="152">
        <v>1.750807566</v>
      </c>
      <c r="DC1142" s="152">
        <v>38.755333329999999</v>
      </c>
      <c r="DF1142" s="152">
        <v>20.207666669999998</v>
      </c>
      <c r="DG1142" s="152">
        <v>40.812666669999999</v>
      </c>
      <c r="DJ1142" s="152">
        <v>6.5333332999999993E-2</v>
      </c>
      <c r="DM1142" s="152">
        <v>0.28000000000000003</v>
      </c>
      <c r="DO1142" s="154">
        <v>78.264709519999997</v>
      </c>
      <c r="ED1142" s="152">
        <v>50.20501058</v>
      </c>
      <c r="EE1142" s="152">
        <v>0.74144082</v>
      </c>
      <c r="EF1142" s="152">
        <v>17.9587203</v>
      </c>
      <c r="EH1142" s="152">
        <v>9.7854597230000007</v>
      </c>
      <c r="EJ1142" s="152">
        <v>10.874581389999999</v>
      </c>
      <c r="EK1142" s="152">
        <v>0.18610857</v>
      </c>
      <c r="EL1142" s="152">
        <v>5.2675773890000004</v>
      </c>
      <c r="EM1142" s="152">
        <v>11.486064989999999</v>
      </c>
      <c r="EO1142" s="152">
        <v>2.3839176480000002</v>
      </c>
      <c r="EP1142" s="152">
        <v>0.64499132299999995</v>
      </c>
      <c r="EQ1142" s="152">
        <v>0.125884468</v>
      </c>
      <c r="ES1142" s="152">
        <v>-0.64542154100000004</v>
      </c>
    </row>
    <row r="1143" spans="1:149">
      <c r="A1143" s="151">
        <v>6756</v>
      </c>
      <c r="B1143" s="152" t="s">
        <v>2859</v>
      </c>
      <c r="C1143" s="152" t="s">
        <v>2877</v>
      </c>
      <c r="D1143" s="152" t="s">
        <v>2878</v>
      </c>
      <c r="E1143" s="152" t="s">
        <v>3001</v>
      </c>
      <c r="F1143" s="152" t="s">
        <v>9589</v>
      </c>
      <c r="H1143" s="151">
        <v>284170</v>
      </c>
      <c r="L1143" s="153" t="s">
        <v>3002</v>
      </c>
      <c r="M1143" s="153" t="s">
        <v>4783</v>
      </c>
      <c r="P1143" s="152">
        <v>18.122250000000001</v>
      </c>
      <c r="Q1143" s="152">
        <v>145.7595833</v>
      </c>
      <c r="R1143" s="152" t="s">
        <v>2027</v>
      </c>
      <c r="S1143" s="152" t="s">
        <v>2716</v>
      </c>
      <c r="T1143" s="152">
        <v>51.418999999999997</v>
      </c>
      <c r="U1143" s="152">
        <v>1.133</v>
      </c>
      <c r="V1143" s="152">
        <v>14.628</v>
      </c>
      <c r="X1143" s="152">
        <v>11.093999999999999</v>
      </c>
      <c r="AA1143" s="152">
        <v>5.3490000000000002</v>
      </c>
      <c r="AB1143" s="152">
        <v>0.215</v>
      </c>
      <c r="AC1143" s="152">
        <v>9.6679999999999993</v>
      </c>
      <c r="AD1143" s="152">
        <v>2.54</v>
      </c>
      <c r="AE1143" s="152">
        <v>0.996</v>
      </c>
      <c r="AF1143" s="152">
        <v>0.153</v>
      </c>
      <c r="AI1143" s="152">
        <v>97.442878910000005</v>
      </c>
      <c r="AJ1143" s="152">
        <v>1.3720135</v>
      </c>
      <c r="AK1143" s="156">
        <f t="shared" si="17"/>
        <v>1.16765425E-3</v>
      </c>
      <c r="AL1143" s="151">
        <v>11.6765425</v>
      </c>
      <c r="AM1143" s="151">
        <v>235.83625000000001</v>
      </c>
      <c r="AN1143" s="151">
        <v>30.750082800000001</v>
      </c>
      <c r="AO1143" s="151">
        <v>303.7580294</v>
      </c>
      <c r="AQ1143" s="152">
        <v>7.9046499670000001</v>
      </c>
      <c r="AR1143" s="152">
        <v>0.52489306899999999</v>
      </c>
      <c r="AS1143" s="152">
        <v>32.82723326</v>
      </c>
      <c r="AU1143" s="151">
        <v>950.81791239999995</v>
      </c>
      <c r="AV1143" s="152">
        <v>7479.0192120000002</v>
      </c>
      <c r="AW1143" s="152">
        <v>38.033799610000003</v>
      </c>
      <c r="AX1143" s="151">
        <v>6448.9913640000004</v>
      </c>
      <c r="AZ1143" s="152">
        <v>50.207414679999999</v>
      </c>
      <c r="BG1143" s="152">
        <v>12.036955069999999</v>
      </c>
      <c r="BH1143" s="152">
        <v>257.75310780000001</v>
      </c>
      <c r="BI1143" s="152">
        <v>19.89973406</v>
      </c>
      <c r="BJ1143" s="152">
        <v>62.840957779999997</v>
      </c>
      <c r="BK1143" s="152">
        <v>1.1915228819999999</v>
      </c>
      <c r="BO1143" s="152">
        <v>243.33480610000001</v>
      </c>
      <c r="BP1143" s="152">
        <v>6.3756406920000002</v>
      </c>
      <c r="BQ1143" s="152">
        <v>14.38688505</v>
      </c>
      <c r="BR1143" s="152">
        <v>2.293619836</v>
      </c>
      <c r="BS1143" s="152">
        <v>10.51587031</v>
      </c>
      <c r="BT1143" s="152">
        <v>2.709164656</v>
      </c>
      <c r="BU1143" s="152">
        <v>1.010893899</v>
      </c>
      <c r="BV1143" s="152">
        <v>3.2010077080000001</v>
      </c>
      <c r="BX1143" s="152">
        <v>3.6042879349999999</v>
      </c>
      <c r="BZ1143" s="152">
        <v>2.4481524779999999</v>
      </c>
      <c r="CB1143" s="152">
        <v>1.968872459</v>
      </c>
      <c r="CD1143" s="152">
        <v>1.7269984549999999</v>
      </c>
      <c r="DC1143" s="152">
        <v>38.848999999999997</v>
      </c>
      <c r="DF1143" s="152">
        <v>21.172000000000001</v>
      </c>
      <c r="DG1143" s="152">
        <v>40.241999999999997</v>
      </c>
      <c r="DJ1143" s="152">
        <v>8.5000000000000006E-2</v>
      </c>
      <c r="DM1143" s="152">
        <v>0.28299999999999997</v>
      </c>
      <c r="DO1143" s="154">
        <v>77.214463429999995</v>
      </c>
      <c r="ED1143" s="152">
        <v>50.20501058</v>
      </c>
      <c r="EE1143" s="152">
        <v>0.74144082</v>
      </c>
      <c r="EF1143" s="152">
        <v>17.9587203</v>
      </c>
      <c r="EH1143" s="152">
        <v>9.7854597230000007</v>
      </c>
      <c r="EJ1143" s="152">
        <v>10.874581389999999</v>
      </c>
      <c r="EK1143" s="152">
        <v>0.18610857</v>
      </c>
      <c r="EL1143" s="152">
        <v>5.2675773890000004</v>
      </c>
      <c r="EM1143" s="152">
        <v>11.486064989999999</v>
      </c>
      <c r="EO1143" s="152">
        <v>2.3839176480000002</v>
      </c>
      <c r="EP1143" s="152">
        <v>0.64499132299999995</v>
      </c>
      <c r="EQ1143" s="152">
        <v>0.125884468</v>
      </c>
      <c r="ES1143" s="152">
        <v>-0.64542154100000004</v>
      </c>
    </row>
    <row r="1144" spans="1:149">
      <c r="A1144" s="151">
        <v>6757</v>
      </c>
      <c r="B1144" s="152" t="s">
        <v>2859</v>
      </c>
      <c r="C1144" s="152" t="s">
        <v>2877</v>
      </c>
      <c r="D1144" s="152" t="s">
        <v>2878</v>
      </c>
      <c r="E1144" s="152" t="s">
        <v>3001</v>
      </c>
      <c r="F1144" s="152" t="s">
        <v>9590</v>
      </c>
      <c r="H1144" s="151">
        <v>284170</v>
      </c>
      <c r="L1144" s="153" t="s">
        <v>3002</v>
      </c>
      <c r="M1144" s="153" t="s">
        <v>4922</v>
      </c>
      <c r="P1144" s="152">
        <v>18.122250000000001</v>
      </c>
      <c r="Q1144" s="152">
        <v>145.7595833</v>
      </c>
      <c r="R1144" s="152" t="s">
        <v>2027</v>
      </c>
      <c r="S1144" s="152" t="s">
        <v>2716</v>
      </c>
      <c r="T1144" s="152">
        <v>51.856999999999999</v>
      </c>
      <c r="U1144" s="152">
        <v>1.288</v>
      </c>
      <c r="V1144" s="152">
        <v>13.866</v>
      </c>
      <c r="X1144" s="152">
        <v>12.782999999999999</v>
      </c>
      <c r="AA1144" s="152">
        <v>4.9279999999999999</v>
      </c>
      <c r="AB1144" s="152">
        <v>0.23699999999999999</v>
      </c>
      <c r="AC1144" s="152">
        <v>9.5559999999999992</v>
      </c>
      <c r="AD1144" s="152">
        <v>2.8</v>
      </c>
      <c r="AE1144" s="152">
        <v>1.093</v>
      </c>
      <c r="AF1144" s="152">
        <v>0.20100000000000001</v>
      </c>
      <c r="AI1144" s="152">
        <v>98.839113449999999</v>
      </c>
      <c r="AJ1144" s="152">
        <v>0.61485270000000003</v>
      </c>
      <c r="AK1144" s="156">
        <f t="shared" si="17"/>
        <v>6.7002170000000005E-4</v>
      </c>
      <c r="AL1144" s="151">
        <v>6.7002170000000003</v>
      </c>
      <c r="AM1144" s="151">
        <v>298.58920000000001</v>
      </c>
      <c r="AN1144" s="151">
        <v>3.3215619599999999</v>
      </c>
      <c r="AO1144" s="151">
        <v>323.8865735</v>
      </c>
      <c r="AQ1144" s="152">
        <v>10.20488742</v>
      </c>
      <c r="AR1144" s="152">
        <v>0.71441711900000004</v>
      </c>
      <c r="AS1144" s="152">
        <v>33.19546201</v>
      </c>
      <c r="AU1144" s="151">
        <v>1012.20865</v>
      </c>
      <c r="AV1144" s="152">
        <v>8273.3551220000008</v>
      </c>
      <c r="AW1144" s="152">
        <v>45.005741039999997</v>
      </c>
      <c r="AX1144" s="151">
        <v>7270.276683</v>
      </c>
      <c r="AZ1144" s="152">
        <v>34.562591599999998</v>
      </c>
      <c r="BG1144" s="152">
        <v>14.127597010000001</v>
      </c>
      <c r="BH1144" s="152">
        <v>295.46392379999998</v>
      </c>
      <c r="BI1144" s="152">
        <v>26.23192551</v>
      </c>
      <c r="BJ1144" s="152">
        <v>71.942225269999994</v>
      </c>
      <c r="BK1144" s="152">
        <v>1.274776439</v>
      </c>
      <c r="BO1144" s="152">
        <v>284.82969220000001</v>
      </c>
      <c r="BP1144" s="152">
        <v>7.2900229940000001</v>
      </c>
      <c r="BQ1144" s="152">
        <v>16.65919924</v>
      </c>
      <c r="BR1144" s="152">
        <v>2.6831488499999998</v>
      </c>
      <c r="BS1144" s="152">
        <v>12.993901660000001</v>
      </c>
      <c r="BT1144" s="152">
        <v>3.8392608880000001</v>
      </c>
      <c r="BU1144" s="152">
        <v>1.1203120200000001</v>
      </c>
      <c r="BV1144" s="152">
        <v>4.0701360119999999</v>
      </c>
      <c r="BX1144" s="152">
        <v>4.5727734169999996</v>
      </c>
      <c r="BZ1144" s="152">
        <v>3.1729848289999998</v>
      </c>
      <c r="CB1144" s="152">
        <v>2.9539318200000002</v>
      </c>
      <c r="CD1144" s="152">
        <v>2.2711559559999999</v>
      </c>
      <c r="DC1144" s="152">
        <v>38.033999999999999</v>
      </c>
      <c r="DF1144" s="152">
        <v>24.454999999999998</v>
      </c>
      <c r="DG1144" s="152">
        <v>37.631333329999997</v>
      </c>
      <c r="DJ1144" s="152">
        <v>3.6666667E-2</v>
      </c>
      <c r="DM1144" s="152">
        <v>0.28733333300000002</v>
      </c>
      <c r="DO1144" s="154">
        <v>73.286972289999994</v>
      </c>
      <c r="ED1144" s="152">
        <v>50.20501058</v>
      </c>
      <c r="EE1144" s="152">
        <v>0.74144082</v>
      </c>
      <c r="EF1144" s="152">
        <v>17.9587203</v>
      </c>
      <c r="EH1144" s="152">
        <v>9.7854597230000007</v>
      </c>
      <c r="EJ1144" s="152">
        <v>10.874581389999999</v>
      </c>
      <c r="EK1144" s="152">
        <v>0.18610857</v>
      </c>
      <c r="EL1144" s="152">
        <v>5.2675773890000004</v>
      </c>
      <c r="EM1144" s="152">
        <v>11.486064989999999</v>
      </c>
      <c r="EO1144" s="152">
        <v>2.3839176480000002</v>
      </c>
      <c r="EP1144" s="152">
        <v>0.64499132299999995</v>
      </c>
      <c r="EQ1144" s="152">
        <v>0.125884468</v>
      </c>
      <c r="ES1144" s="152">
        <v>-0.64542154100000004</v>
      </c>
    </row>
    <row r="1145" spans="1:149">
      <c r="A1145" s="151">
        <v>6759</v>
      </c>
      <c r="B1145" s="152" t="s">
        <v>2859</v>
      </c>
      <c r="C1145" s="152" t="s">
        <v>2877</v>
      </c>
      <c r="D1145" s="152" t="s">
        <v>2878</v>
      </c>
      <c r="E1145" s="152" t="s">
        <v>3001</v>
      </c>
      <c r="F1145" s="152" t="s">
        <v>9591</v>
      </c>
      <c r="H1145" s="151">
        <v>284170</v>
      </c>
      <c r="L1145" s="153" t="s">
        <v>3002</v>
      </c>
      <c r="M1145" s="153" t="s">
        <v>4930</v>
      </c>
      <c r="P1145" s="152">
        <v>18.122250000000001</v>
      </c>
      <c r="Q1145" s="152">
        <v>145.7595833</v>
      </c>
      <c r="R1145" s="152" t="s">
        <v>2027</v>
      </c>
      <c r="S1145" s="152" t="s">
        <v>2716</v>
      </c>
      <c r="T1145" s="152">
        <v>51.886000000000003</v>
      </c>
      <c r="U1145" s="152">
        <v>1.248</v>
      </c>
      <c r="V1145" s="152">
        <v>13.4</v>
      </c>
      <c r="X1145" s="152">
        <v>12.179</v>
      </c>
      <c r="AA1145" s="152">
        <v>4.5359999999999996</v>
      </c>
      <c r="AB1145" s="152">
        <v>0.23599999999999999</v>
      </c>
      <c r="AC1145" s="152">
        <v>9.4510000000000005</v>
      </c>
      <c r="AD1145" s="152">
        <v>2.6179999999999999</v>
      </c>
      <c r="AE1145" s="152">
        <v>1.0289999999999999</v>
      </c>
      <c r="AF1145" s="152">
        <v>0.21</v>
      </c>
      <c r="AI1145" s="152">
        <v>97.090943949999996</v>
      </c>
      <c r="AJ1145" s="152">
        <v>1.7417422</v>
      </c>
      <c r="AK1145" s="156">
        <f t="shared" si="17"/>
        <v>3.3754784999999996E-3</v>
      </c>
      <c r="AL1145" s="151">
        <v>33.754784999999998</v>
      </c>
      <c r="AM1145" s="151">
        <v>303.92115000000001</v>
      </c>
      <c r="AN1145" s="151">
        <v>36.522204000000002</v>
      </c>
      <c r="AO1145" s="151">
        <v>348.8947647</v>
      </c>
      <c r="AQ1145" s="152">
        <v>9.7782039530000002</v>
      </c>
      <c r="AR1145" s="152">
        <v>0.653434505</v>
      </c>
      <c r="AS1145" s="152">
        <v>31.62347097</v>
      </c>
      <c r="AU1145" s="151">
        <v>1012.371072</v>
      </c>
      <c r="AV1145" s="152">
        <v>8030.3486030000004</v>
      </c>
      <c r="AW1145" s="152">
        <v>44.482373860000003</v>
      </c>
      <c r="AX1145" s="151">
        <v>7124.8826129999998</v>
      </c>
      <c r="AZ1145" s="152">
        <v>38.489586709999998</v>
      </c>
      <c r="BG1145" s="152">
        <v>13.906655260000001</v>
      </c>
      <c r="BH1145" s="152">
        <v>294.31439849999998</v>
      </c>
      <c r="BI1145" s="152">
        <v>25.493139899999999</v>
      </c>
      <c r="BJ1145" s="152">
        <v>70.517914309999995</v>
      </c>
      <c r="BK1145" s="152">
        <v>1.295140465</v>
      </c>
      <c r="BO1145" s="152">
        <v>284.87512379999998</v>
      </c>
      <c r="BP1145" s="152">
        <v>7.361163737</v>
      </c>
      <c r="BQ1145" s="152">
        <v>16.747342150000001</v>
      </c>
      <c r="BR1145" s="152">
        <v>2.777084946</v>
      </c>
      <c r="BS1145" s="152">
        <v>12.342386619999999</v>
      </c>
      <c r="BT1145" s="152">
        <v>3.5931515049999998</v>
      </c>
      <c r="BU1145" s="152">
        <v>0.86760493000000005</v>
      </c>
      <c r="BV1145" s="152">
        <v>4.054910016</v>
      </c>
      <c r="BX1145" s="152">
        <v>4.5412401789999999</v>
      </c>
      <c r="BZ1145" s="152">
        <v>3.0656192369999999</v>
      </c>
      <c r="CB1145" s="152">
        <v>2.9963793380000001</v>
      </c>
      <c r="CD1145" s="152">
        <v>2.324079679</v>
      </c>
      <c r="DC1145" s="152">
        <v>37.963999999999999</v>
      </c>
      <c r="DF1145" s="152">
        <v>24.934999999999999</v>
      </c>
      <c r="DG1145" s="152">
        <v>37.386499999999998</v>
      </c>
      <c r="DJ1145" s="152">
        <v>2.1499999999999998E-2</v>
      </c>
      <c r="DM1145" s="152">
        <v>0.28649999999999998</v>
      </c>
      <c r="DO1145" s="154">
        <v>72.775585680000006</v>
      </c>
      <c r="ED1145" s="152">
        <v>50.20501058</v>
      </c>
      <c r="EE1145" s="152">
        <v>0.74144082</v>
      </c>
      <c r="EF1145" s="152">
        <v>17.9587203</v>
      </c>
      <c r="EH1145" s="152">
        <v>9.7854597230000007</v>
      </c>
      <c r="EJ1145" s="152">
        <v>10.874581389999999</v>
      </c>
      <c r="EK1145" s="152">
        <v>0.18610857</v>
      </c>
      <c r="EL1145" s="152">
        <v>5.2675773890000004</v>
      </c>
      <c r="EM1145" s="152">
        <v>11.486064989999999</v>
      </c>
      <c r="EO1145" s="152">
        <v>2.3839176480000002</v>
      </c>
      <c r="EP1145" s="152">
        <v>0.64499132299999995</v>
      </c>
      <c r="EQ1145" s="152">
        <v>0.125884468</v>
      </c>
      <c r="ES1145" s="152">
        <v>-0.64542154100000004</v>
      </c>
    </row>
    <row r="1146" spans="1:149">
      <c r="A1146" s="151">
        <v>6760</v>
      </c>
      <c r="B1146" s="152" t="s">
        <v>2859</v>
      </c>
      <c r="C1146" s="152" t="s">
        <v>2877</v>
      </c>
      <c r="D1146" s="152" t="s">
        <v>2878</v>
      </c>
      <c r="E1146" s="152" t="s">
        <v>3001</v>
      </c>
      <c r="F1146" s="152" t="s">
        <v>9592</v>
      </c>
      <c r="H1146" s="151">
        <v>284170</v>
      </c>
      <c r="L1146" s="153" t="s">
        <v>3002</v>
      </c>
      <c r="M1146" s="153" t="s">
        <v>4772</v>
      </c>
      <c r="P1146" s="152">
        <v>18.122250000000001</v>
      </c>
      <c r="Q1146" s="152">
        <v>145.7595833</v>
      </c>
      <c r="R1146" s="152" t="s">
        <v>2027</v>
      </c>
      <c r="S1146" s="152" t="s">
        <v>2716</v>
      </c>
      <c r="T1146" s="152">
        <v>51.362000000000002</v>
      </c>
      <c r="U1146" s="152">
        <v>1.252</v>
      </c>
      <c r="V1146" s="152">
        <v>13.122999999999999</v>
      </c>
      <c r="X1146" s="152">
        <v>12.641999999999999</v>
      </c>
      <c r="AA1146" s="152">
        <v>4.6959999999999997</v>
      </c>
      <c r="AB1146" s="152">
        <v>0.252</v>
      </c>
      <c r="AC1146" s="152">
        <v>9.4689999999999994</v>
      </c>
      <c r="AD1146" s="152">
        <v>2.6480000000000001</v>
      </c>
      <c r="AE1146" s="152">
        <v>1.044</v>
      </c>
      <c r="AF1146" s="152">
        <v>0.216</v>
      </c>
      <c r="AI1146" s="152">
        <v>97.009272280000005</v>
      </c>
      <c r="AJ1146" s="152">
        <v>1.6865893000000001</v>
      </c>
      <c r="AK1146" s="156">
        <f t="shared" si="17"/>
        <v>2.1564499999999999E-3</v>
      </c>
      <c r="AL1146" s="151">
        <v>21.564499999999999</v>
      </c>
      <c r="AM1146" s="151">
        <v>314.99520000000001</v>
      </c>
      <c r="AN1146" s="151">
        <v>36.366667800000002</v>
      </c>
      <c r="AO1146" s="151">
        <v>350.72463240000002</v>
      </c>
      <c r="AQ1146" s="152">
        <v>10.544034610000001</v>
      </c>
      <c r="AR1146" s="152">
        <v>0.669441116</v>
      </c>
      <c r="AS1146" s="152">
        <v>32.359116370000002</v>
      </c>
      <c r="AU1146" s="151">
        <v>1004.590006</v>
      </c>
      <c r="AV1146" s="152">
        <v>7833.5088690000002</v>
      </c>
      <c r="AW1146" s="152">
        <v>43.937266319999999</v>
      </c>
      <c r="AX1146" s="151">
        <v>6935.1893170000003</v>
      </c>
      <c r="AZ1146" s="152">
        <v>41.179955960000001</v>
      </c>
      <c r="BG1146" s="152">
        <v>13.821523170000001</v>
      </c>
      <c r="BH1146" s="152">
        <v>282.40536969999999</v>
      </c>
      <c r="BI1146" s="152">
        <v>24.231090129999998</v>
      </c>
      <c r="BJ1146" s="152">
        <v>67.861057149999993</v>
      </c>
      <c r="BK1146" s="152">
        <v>1.247913337</v>
      </c>
      <c r="BO1146" s="152">
        <v>272.96018340000001</v>
      </c>
      <c r="BP1146" s="152">
        <v>6.6860990840000003</v>
      </c>
      <c r="BQ1146" s="152">
        <v>15.993315170000001</v>
      </c>
      <c r="BR1146" s="152">
        <v>2.4445065110000002</v>
      </c>
      <c r="BS1146" s="152">
        <v>12.008537049999999</v>
      </c>
      <c r="BT1146" s="152">
        <v>3.2646329550000002</v>
      </c>
      <c r="BU1146" s="152">
        <v>1.1471547630000001</v>
      </c>
      <c r="BV1146" s="152">
        <v>3.7060494030000002</v>
      </c>
      <c r="BX1146" s="152">
        <v>4.3028540939999997</v>
      </c>
      <c r="BZ1146" s="152">
        <v>2.9051744570000002</v>
      </c>
      <c r="CB1146" s="152">
        <v>2.9064939230000002</v>
      </c>
      <c r="CD1146" s="152">
        <v>2.058171373</v>
      </c>
      <c r="DC1146" s="152">
        <v>37.963999999999999</v>
      </c>
      <c r="DF1146" s="152">
        <v>24.934999999999999</v>
      </c>
      <c r="DG1146" s="152">
        <v>37.386499999999998</v>
      </c>
      <c r="DJ1146" s="152">
        <v>2.1499999999999998E-2</v>
      </c>
      <c r="DM1146" s="152">
        <v>0.28649999999999998</v>
      </c>
      <c r="DO1146" s="154">
        <v>72.775585680000006</v>
      </c>
      <c r="ED1146" s="152">
        <v>50.20501058</v>
      </c>
      <c r="EE1146" s="152">
        <v>0.74144082</v>
      </c>
      <c r="EF1146" s="152">
        <v>17.9587203</v>
      </c>
      <c r="EH1146" s="152">
        <v>9.7854597230000007</v>
      </c>
      <c r="EJ1146" s="152">
        <v>10.874581389999999</v>
      </c>
      <c r="EK1146" s="152">
        <v>0.18610857</v>
      </c>
      <c r="EL1146" s="152">
        <v>5.2675773890000004</v>
      </c>
      <c r="EM1146" s="152">
        <v>11.486064989999999</v>
      </c>
      <c r="EO1146" s="152">
        <v>2.3839176480000002</v>
      </c>
      <c r="EP1146" s="152">
        <v>0.64499132299999995</v>
      </c>
      <c r="EQ1146" s="152">
        <v>0.125884468</v>
      </c>
      <c r="ES1146" s="152">
        <v>-0.64542154100000004</v>
      </c>
    </row>
    <row r="1147" spans="1:149">
      <c r="A1147" s="151">
        <v>6761</v>
      </c>
      <c r="B1147" s="152" t="s">
        <v>2859</v>
      </c>
      <c r="C1147" s="152" t="s">
        <v>2877</v>
      </c>
      <c r="D1147" s="152" t="s">
        <v>2878</v>
      </c>
      <c r="E1147" s="152" t="s">
        <v>3001</v>
      </c>
      <c r="F1147" s="152" t="s">
        <v>9593</v>
      </c>
      <c r="H1147" s="151">
        <v>284170</v>
      </c>
      <c r="L1147" s="153" t="s">
        <v>3002</v>
      </c>
      <c r="M1147" s="153" t="s">
        <v>4827</v>
      </c>
      <c r="P1147" s="152">
        <v>18.122250000000001</v>
      </c>
      <c r="Q1147" s="152">
        <v>145.7595833</v>
      </c>
      <c r="R1147" s="152" t="s">
        <v>2027</v>
      </c>
      <c r="S1147" s="152" t="s">
        <v>2716</v>
      </c>
      <c r="T1147" s="152">
        <v>51.540999999999997</v>
      </c>
      <c r="U1147" s="152">
        <v>1.298</v>
      </c>
      <c r="V1147" s="152">
        <v>13.96</v>
      </c>
      <c r="X1147" s="152">
        <v>10.71</v>
      </c>
      <c r="AA1147" s="152">
        <v>5.3929999999999998</v>
      </c>
      <c r="AB1147" s="152">
        <v>0.16200000000000001</v>
      </c>
      <c r="AC1147" s="152">
        <v>8.9939999999999998</v>
      </c>
      <c r="AD1147" s="152">
        <v>2.827</v>
      </c>
      <c r="AE1147" s="152">
        <v>1.101</v>
      </c>
      <c r="AF1147" s="152">
        <v>0.21</v>
      </c>
      <c r="AI1147" s="152">
        <v>96.465743219999993</v>
      </c>
      <c r="AJ1147" s="152">
        <v>1.8677087000000001</v>
      </c>
      <c r="AK1147" s="156">
        <f t="shared" si="17"/>
        <v>5.9454594999999999E-3</v>
      </c>
      <c r="AL1147" s="151">
        <v>59.454594999999998</v>
      </c>
      <c r="AM1147" s="151">
        <v>292.43695000000002</v>
      </c>
      <c r="AN1147" s="151">
        <v>180.88283999999999</v>
      </c>
      <c r="AO1147" s="151">
        <v>611.17579409999996</v>
      </c>
      <c r="AQ1147" s="152">
        <v>7.573978662</v>
      </c>
      <c r="AR1147" s="152">
        <v>0.60855814200000002</v>
      </c>
      <c r="AS1147" s="152">
        <v>34.90405964</v>
      </c>
      <c r="AU1147" s="151">
        <v>1103.246621</v>
      </c>
      <c r="AV1147" s="152">
        <v>8600.6791140000005</v>
      </c>
      <c r="AW1147" s="152">
        <v>41.464620150000002</v>
      </c>
      <c r="AX1147" s="151">
        <v>7209.0541579999999</v>
      </c>
      <c r="AZ1147" s="152">
        <v>72.724591579999995</v>
      </c>
      <c r="BG1147" s="152">
        <v>13.959341370000001</v>
      </c>
      <c r="BH1147" s="152">
        <v>277.09280660000002</v>
      </c>
      <c r="BI1147" s="152">
        <v>24.613640669999999</v>
      </c>
      <c r="BJ1147" s="152">
        <v>74.021997769999999</v>
      </c>
      <c r="BK1147" s="152">
        <v>1.4367463899999999</v>
      </c>
      <c r="BO1147" s="152">
        <v>288.42932630000001</v>
      </c>
      <c r="BP1147" s="152">
        <v>7.4891597409999999</v>
      </c>
      <c r="BQ1147" s="152">
        <v>17.627991340000001</v>
      </c>
      <c r="BR1147" s="152">
        <v>2.7419923879999999</v>
      </c>
      <c r="BS1147" s="152">
        <v>13.17264866</v>
      </c>
      <c r="BT1147" s="152">
        <v>3.790310013</v>
      </c>
      <c r="BU1147" s="152">
        <v>0.84643032699999998</v>
      </c>
      <c r="BV1147" s="152">
        <v>3.9151298350000001</v>
      </c>
      <c r="BX1147" s="152">
        <v>4.2134725790000003</v>
      </c>
      <c r="BZ1147" s="152">
        <v>3.0561372630000001</v>
      </c>
      <c r="CB1147" s="152">
        <v>2.650802219</v>
      </c>
      <c r="CD1147" s="152">
        <v>2.3212454440000001</v>
      </c>
      <c r="DC1147" s="152">
        <v>38.672333330000001</v>
      </c>
      <c r="DF1147" s="152">
        <v>20.705666669999999</v>
      </c>
      <c r="DG1147" s="152">
        <v>40.536666670000002</v>
      </c>
      <c r="DJ1147" s="152">
        <v>7.9000000000000001E-2</v>
      </c>
      <c r="DM1147" s="152">
        <v>0.29366666699999999</v>
      </c>
      <c r="DO1147" s="154">
        <v>77.730481940000004</v>
      </c>
      <c r="ED1147" s="152">
        <v>50.20501058</v>
      </c>
      <c r="EE1147" s="152">
        <v>0.74144082</v>
      </c>
      <c r="EF1147" s="152">
        <v>17.9587203</v>
      </c>
      <c r="EH1147" s="152">
        <v>9.7854597230000007</v>
      </c>
      <c r="EJ1147" s="152">
        <v>10.874581389999999</v>
      </c>
      <c r="EK1147" s="152">
        <v>0.18610857</v>
      </c>
      <c r="EL1147" s="152">
        <v>5.2675773890000004</v>
      </c>
      <c r="EM1147" s="152">
        <v>11.486064989999999</v>
      </c>
      <c r="EO1147" s="152">
        <v>2.3839176480000002</v>
      </c>
      <c r="EP1147" s="152">
        <v>0.64499132299999995</v>
      </c>
      <c r="EQ1147" s="152">
        <v>0.125884468</v>
      </c>
      <c r="ES1147" s="152">
        <v>-0.64542154100000004</v>
      </c>
    </row>
    <row r="1148" spans="1:149">
      <c r="A1148" s="151">
        <v>6762</v>
      </c>
      <c r="B1148" s="152" t="s">
        <v>2859</v>
      </c>
      <c r="C1148" s="152" t="s">
        <v>2877</v>
      </c>
      <c r="D1148" s="152" t="s">
        <v>2878</v>
      </c>
      <c r="E1148" s="152" t="s">
        <v>3001</v>
      </c>
      <c r="F1148" s="152" t="s">
        <v>9594</v>
      </c>
      <c r="H1148" s="151">
        <v>284170</v>
      </c>
      <c r="L1148" s="153" t="s">
        <v>3002</v>
      </c>
      <c r="M1148" s="153" t="s">
        <v>4621</v>
      </c>
      <c r="P1148" s="152">
        <v>18.122250000000001</v>
      </c>
      <c r="Q1148" s="152">
        <v>145.7595833</v>
      </c>
      <c r="R1148" s="152" t="s">
        <v>2027</v>
      </c>
      <c r="S1148" s="152" t="s">
        <v>2716</v>
      </c>
      <c r="T1148" s="152">
        <v>50.881</v>
      </c>
      <c r="U1148" s="152">
        <v>1.329</v>
      </c>
      <c r="V1148" s="152">
        <v>13.301</v>
      </c>
      <c r="X1148" s="152">
        <v>13.118</v>
      </c>
      <c r="AA1148" s="152">
        <v>5.0490000000000004</v>
      </c>
      <c r="AB1148" s="152">
        <v>0.252</v>
      </c>
      <c r="AC1148" s="152">
        <v>9.7520000000000007</v>
      </c>
      <c r="AD1148" s="152">
        <v>2.496</v>
      </c>
      <c r="AE1148" s="152">
        <v>0.9</v>
      </c>
      <c r="AF1148" s="152">
        <v>0.17399999999999999</v>
      </c>
      <c r="AI1148" s="152">
        <v>97.565232199999997</v>
      </c>
      <c r="AJ1148" s="152">
        <v>1.6396071999999999</v>
      </c>
      <c r="AK1148" s="156">
        <f t="shared" si="17"/>
        <v>7.0160735000000004E-4</v>
      </c>
      <c r="AL1148" s="151">
        <v>7.0160735000000001</v>
      </c>
      <c r="AM1148" s="151">
        <v>324.01850000000002</v>
      </c>
      <c r="AN1148" s="151">
        <v>354.27690000000001</v>
      </c>
      <c r="AO1148" s="151">
        <v>781.96344120000003</v>
      </c>
      <c r="AQ1148" s="152">
        <v>10.81824789</v>
      </c>
      <c r="AR1148" s="152">
        <v>0.73648888400000001</v>
      </c>
      <c r="AS1148" s="152">
        <v>28.127444130000001</v>
      </c>
      <c r="AU1148" s="151">
        <v>903.19250609999995</v>
      </c>
      <c r="AV1148" s="152">
        <v>7182.7204879999999</v>
      </c>
      <c r="AW1148" s="152">
        <v>45.93929765</v>
      </c>
      <c r="AX1148" s="151">
        <v>7359.3125460000001</v>
      </c>
      <c r="AZ1148" s="152">
        <v>40.653120080000001</v>
      </c>
      <c r="BG1148" s="152">
        <v>11.66784331</v>
      </c>
      <c r="BH1148" s="152">
        <v>431.30082679999998</v>
      </c>
      <c r="BI1148" s="152">
        <v>25.766289889999999</v>
      </c>
      <c r="BJ1148" s="152">
        <v>61.232839089999999</v>
      </c>
      <c r="BK1148" s="152">
        <v>1.0784227239999999</v>
      </c>
      <c r="BO1148" s="152">
        <v>241.36676030000001</v>
      </c>
      <c r="BP1148" s="152">
        <v>6.1535388790000001</v>
      </c>
      <c r="BQ1148" s="152">
        <v>14.983799299999999</v>
      </c>
      <c r="BR1148" s="152">
        <v>2.5353038539999999</v>
      </c>
      <c r="BS1148" s="152">
        <v>12.281260079999999</v>
      </c>
      <c r="BT1148" s="152">
        <v>3.956691819</v>
      </c>
      <c r="BU1148" s="152">
        <v>0.99959822399999998</v>
      </c>
      <c r="BV1148" s="152">
        <v>3.8776475220000002</v>
      </c>
      <c r="BX1148" s="152">
        <v>4.5689762199999997</v>
      </c>
      <c r="BZ1148" s="152">
        <v>3.1087198140000001</v>
      </c>
      <c r="CB1148" s="152">
        <v>3.0036172520000002</v>
      </c>
      <c r="CD1148" s="152">
        <v>2.0446875229999999</v>
      </c>
      <c r="DC1148" s="152">
        <v>38.155999999999999</v>
      </c>
      <c r="DF1148" s="152">
        <v>24.654</v>
      </c>
      <c r="DG1148" s="152">
        <v>37.630000000000003</v>
      </c>
      <c r="DJ1148" s="152">
        <v>4.1000000000000002E-2</v>
      </c>
      <c r="DM1148" s="152">
        <v>0.317</v>
      </c>
      <c r="DO1148" s="154">
        <v>73.127314389999995</v>
      </c>
      <c r="ED1148" s="152">
        <v>50.20501058</v>
      </c>
      <c r="EE1148" s="152">
        <v>0.74144082</v>
      </c>
      <c r="EF1148" s="152">
        <v>17.9587203</v>
      </c>
      <c r="EH1148" s="152">
        <v>9.7854597230000007</v>
      </c>
      <c r="EJ1148" s="152">
        <v>10.874581389999999</v>
      </c>
      <c r="EK1148" s="152">
        <v>0.18610857</v>
      </c>
      <c r="EL1148" s="152">
        <v>5.2675773890000004</v>
      </c>
      <c r="EM1148" s="152">
        <v>11.486064989999999</v>
      </c>
      <c r="EO1148" s="152">
        <v>2.3839176480000002</v>
      </c>
      <c r="EP1148" s="152">
        <v>0.64499132299999995</v>
      </c>
      <c r="EQ1148" s="152">
        <v>0.125884468</v>
      </c>
      <c r="ES1148" s="152">
        <v>-0.64542154100000004</v>
      </c>
    </row>
    <row r="1149" spans="1:149">
      <c r="A1149" s="151">
        <v>6763</v>
      </c>
      <c r="B1149" s="152" t="s">
        <v>2859</v>
      </c>
      <c r="C1149" s="152" t="s">
        <v>2877</v>
      </c>
      <c r="D1149" s="152" t="s">
        <v>2878</v>
      </c>
      <c r="E1149" s="152" t="s">
        <v>3001</v>
      </c>
      <c r="F1149" s="152" t="s">
        <v>9595</v>
      </c>
      <c r="H1149" s="151">
        <v>284170</v>
      </c>
      <c r="L1149" s="153" t="s">
        <v>3002</v>
      </c>
      <c r="M1149" s="153" t="s">
        <v>3523</v>
      </c>
      <c r="P1149" s="152">
        <v>18.122250000000001</v>
      </c>
      <c r="Q1149" s="152">
        <v>145.7595833</v>
      </c>
      <c r="R1149" s="152" t="s">
        <v>2027</v>
      </c>
      <c r="S1149" s="152" t="s">
        <v>2716</v>
      </c>
      <c r="T1149" s="152">
        <v>47.497</v>
      </c>
      <c r="U1149" s="152">
        <v>0.68200000000000005</v>
      </c>
      <c r="V1149" s="152">
        <v>17.721</v>
      </c>
      <c r="X1149" s="152">
        <v>10.186</v>
      </c>
      <c r="AA1149" s="152">
        <v>5.8019999999999996</v>
      </c>
      <c r="AB1149" s="152">
        <v>0.185</v>
      </c>
      <c r="AC1149" s="152">
        <v>12.667</v>
      </c>
      <c r="AD1149" s="152">
        <v>2.1549999999999998</v>
      </c>
      <c r="AE1149" s="152">
        <v>0.52700000000000002</v>
      </c>
      <c r="AF1149" s="152">
        <v>0.158</v>
      </c>
      <c r="AI1149" s="152">
        <v>97.814272860000003</v>
      </c>
      <c r="AJ1149" s="152">
        <v>1.4864047</v>
      </c>
      <c r="AK1149" s="156">
        <f t="shared" si="17"/>
        <v>9.1103669999999996E-4</v>
      </c>
      <c r="AL1149" s="151">
        <v>9.1103670000000001</v>
      </c>
      <c r="AM1149" s="151">
        <v>227.63325</v>
      </c>
      <c r="AN1149" s="151">
        <v>651.52386000000001</v>
      </c>
      <c r="AO1149" s="151">
        <v>472.71580879999999</v>
      </c>
      <c r="AQ1149" s="152">
        <v>5.8304680790000001</v>
      </c>
      <c r="AR1149" s="152">
        <v>0.45660784100000001</v>
      </c>
      <c r="AS1149" s="152">
        <v>18.13294557</v>
      </c>
      <c r="AU1149" s="151">
        <v>568.17520760000002</v>
      </c>
      <c r="AV1149" s="152">
        <v>4520.9306919999999</v>
      </c>
      <c r="AW1149" s="152">
        <v>43.528355740000002</v>
      </c>
      <c r="AX1149" s="151">
        <v>4181.0882119999997</v>
      </c>
      <c r="AZ1149" s="152">
        <v>136.53680120000001</v>
      </c>
      <c r="BG1149" s="152">
        <v>7.6887288629999997</v>
      </c>
      <c r="BH1149" s="152">
        <v>331.51564480000002</v>
      </c>
      <c r="BI1149" s="152">
        <v>14.4935039</v>
      </c>
      <c r="BJ1149" s="152">
        <v>36.76293802</v>
      </c>
      <c r="BK1149" s="152">
        <v>0.647547015</v>
      </c>
      <c r="BO1149" s="152">
        <v>158.51756280000001</v>
      </c>
      <c r="BP1149" s="152">
        <v>4.0678267149999998</v>
      </c>
      <c r="BQ1149" s="152">
        <v>9.3171843800000005</v>
      </c>
      <c r="BR1149" s="152">
        <v>1.517660113</v>
      </c>
      <c r="BS1149" s="152">
        <v>7.0178199299999999</v>
      </c>
      <c r="BT1149" s="152">
        <v>1.9972070630000001</v>
      </c>
      <c r="BU1149" s="152">
        <v>0.72187658200000004</v>
      </c>
      <c r="BV1149" s="152">
        <v>2.2103866550000002</v>
      </c>
      <c r="BX1149" s="152">
        <v>2.511839331</v>
      </c>
      <c r="BZ1149" s="152">
        <v>1.868032929</v>
      </c>
      <c r="CB1149" s="152">
        <v>1.8456148800000001</v>
      </c>
      <c r="CD1149" s="152">
        <v>1.156298005</v>
      </c>
      <c r="DC1149" s="152">
        <v>39.677666670000001</v>
      </c>
      <c r="DF1149" s="152">
        <v>16.606000000000002</v>
      </c>
      <c r="DG1149" s="152">
        <v>44.01</v>
      </c>
      <c r="DJ1149" s="152">
        <v>9.9333332999999996E-2</v>
      </c>
      <c r="DM1149" s="152">
        <v>0.26500000000000001</v>
      </c>
      <c r="DO1149" s="154">
        <v>82.53295851</v>
      </c>
      <c r="ED1149" s="152">
        <v>50.20501058</v>
      </c>
      <c r="EE1149" s="152">
        <v>0.74144082</v>
      </c>
      <c r="EF1149" s="152">
        <v>17.9587203</v>
      </c>
      <c r="EH1149" s="152">
        <v>9.7854597230000007</v>
      </c>
      <c r="EJ1149" s="152">
        <v>10.874581389999999</v>
      </c>
      <c r="EK1149" s="152">
        <v>0.18610857</v>
      </c>
      <c r="EL1149" s="152">
        <v>5.2675773890000004</v>
      </c>
      <c r="EM1149" s="152">
        <v>11.486064989999999</v>
      </c>
      <c r="EO1149" s="152">
        <v>2.3839176480000002</v>
      </c>
      <c r="EP1149" s="152">
        <v>0.64499132299999995</v>
      </c>
      <c r="EQ1149" s="152">
        <v>0.125884468</v>
      </c>
      <c r="ES1149" s="152">
        <v>-0.64542154100000004</v>
      </c>
    </row>
    <row r="1150" spans="1:149">
      <c r="A1150" s="151">
        <v>6764</v>
      </c>
      <c r="B1150" s="152" t="s">
        <v>2859</v>
      </c>
      <c r="C1150" s="152" t="s">
        <v>2877</v>
      </c>
      <c r="D1150" s="152" t="s">
        <v>2878</v>
      </c>
      <c r="E1150" s="152" t="s">
        <v>3001</v>
      </c>
      <c r="F1150" s="152" t="s">
        <v>9596</v>
      </c>
      <c r="H1150" s="151">
        <v>284170</v>
      </c>
      <c r="L1150" s="153" t="s">
        <v>3002</v>
      </c>
      <c r="M1150" s="153" t="s">
        <v>4187</v>
      </c>
      <c r="P1150" s="152">
        <v>18.122250000000001</v>
      </c>
      <c r="Q1150" s="152">
        <v>145.7595833</v>
      </c>
      <c r="R1150" s="152" t="s">
        <v>2027</v>
      </c>
      <c r="S1150" s="152" t="s">
        <v>2716</v>
      </c>
      <c r="T1150" s="152">
        <v>49.576000000000001</v>
      </c>
      <c r="U1150" s="152">
        <v>0.80900000000000005</v>
      </c>
      <c r="V1150" s="152">
        <v>15.769</v>
      </c>
      <c r="X1150" s="152">
        <v>10.068</v>
      </c>
      <c r="AA1150" s="152">
        <v>5.8449999999999998</v>
      </c>
      <c r="AB1150" s="152">
        <v>0.193</v>
      </c>
      <c r="AC1150" s="152">
        <v>10.622</v>
      </c>
      <c r="AD1150" s="152">
        <v>2.5470000000000002</v>
      </c>
      <c r="AE1150" s="152">
        <v>0.68200000000000005</v>
      </c>
      <c r="AF1150" s="152">
        <v>0.18</v>
      </c>
      <c r="AI1150" s="152">
        <v>96.569222479999993</v>
      </c>
      <c r="AJ1150" s="152">
        <v>2.2946330000000001</v>
      </c>
      <c r="AK1150" s="156">
        <f t="shared" si="17"/>
        <v>7.1315070000000005E-3</v>
      </c>
      <c r="AL1150" s="151">
        <v>71.315070000000006</v>
      </c>
      <c r="AM1150" s="151">
        <v>246.50014999999999</v>
      </c>
      <c r="AN1150" s="151">
        <v>544.95276000000001</v>
      </c>
      <c r="AO1150" s="151">
        <v>466.61624999999998</v>
      </c>
      <c r="AQ1150" s="152">
        <v>6.462245577</v>
      </c>
      <c r="AR1150" s="152">
        <v>0.43680573900000003</v>
      </c>
      <c r="AS1150" s="152">
        <v>22.573634299999998</v>
      </c>
      <c r="AU1150" s="151">
        <v>639.97215840000001</v>
      </c>
      <c r="AV1150" s="152">
        <v>5984.8152</v>
      </c>
      <c r="AW1150" s="152">
        <v>37.709355600000002</v>
      </c>
      <c r="AX1150" s="151">
        <v>4907.0478169999997</v>
      </c>
      <c r="AZ1150" s="152">
        <v>78.033152259999994</v>
      </c>
      <c r="BG1150" s="152">
        <v>9.1157971520000007</v>
      </c>
      <c r="BH1150" s="152">
        <v>315.07629300000002</v>
      </c>
      <c r="BI1150" s="152">
        <v>19.417025649999999</v>
      </c>
      <c r="BJ1150" s="152">
        <v>18.225848240000001</v>
      </c>
      <c r="BK1150" s="152">
        <v>0.83528130300000003</v>
      </c>
      <c r="BO1150" s="152">
        <v>193.54919889999999</v>
      </c>
      <c r="BP1150" s="152">
        <v>4.4991785149999997</v>
      </c>
      <c r="BQ1150" s="152">
        <v>10.35735581</v>
      </c>
      <c r="BS1150" s="152">
        <v>8.1708867640000005</v>
      </c>
      <c r="BT1150" s="152">
        <v>2.288312656</v>
      </c>
      <c r="BU1150" s="152">
        <v>3.3265422720000002</v>
      </c>
      <c r="BV1150" s="152">
        <v>2.6565231439999999</v>
      </c>
      <c r="BX1150" s="152">
        <v>2.9880498850000001</v>
      </c>
      <c r="BZ1150" s="152">
        <v>1.9022420250000001</v>
      </c>
      <c r="CB1150" s="152">
        <v>1.7390577199999999</v>
      </c>
      <c r="CD1150" s="152">
        <v>1.3777427440000001</v>
      </c>
      <c r="CH1150" s="152">
        <v>4.3840053680000004</v>
      </c>
      <c r="CJ1150" s="152">
        <v>0.59988117299999999</v>
      </c>
      <c r="CK1150" s="152">
        <v>0.27415980899999998</v>
      </c>
      <c r="DC1150" s="152">
        <v>39.02866667</v>
      </c>
      <c r="DF1150" s="152">
        <v>18.66</v>
      </c>
      <c r="DG1150" s="152">
        <v>42.242333330000001</v>
      </c>
      <c r="DJ1150" s="152">
        <v>8.5666667000000002E-2</v>
      </c>
      <c r="DM1150" s="152">
        <v>0.26366666700000002</v>
      </c>
      <c r="DO1150" s="154">
        <v>80.143220830000004</v>
      </c>
      <c r="ED1150" s="152">
        <v>50.20501058</v>
      </c>
      <c r="EE1150" s="152">
        <v>0.74144082</v>
      </c>
      <c r="EF1150" s="152">
        <v>17.9587203</v>
      </c>
      <c r="EH1150" s="152">
        <v>9.7854597230000007</v>
      </c>
      <c r="EJ1150" s="152">
        <v>10.874581389999999</v>
      </c>
      <c r="EK1150" s="152">
        <v>0.18610857</v>
      </c>
      <c r="EL1150" s="152">
        <v>5.2675773890000004</v>
      </c>
      <c r="EM1150" s="152">
        <v>11.486064989999999</v>
      </c>
      <c r="EO1150" s="152">
        <v>2.3839176480000002</v>
      </c>
      <c r="EP1150" s="152">
        <v>0.64499132299999995</v>
      </c>
      <c r="EQ1150" s="152">
        <v>0.125884468</v>
      </c>
      <c r="ES1150" s="152">
        <v>-0.64542154100000004</v>
      </c>
    </row>
    <row r="1151" spans="1:149">
      <c r="A1151" s="151">
        <v>6765</v>
      </c>
      <c r="B1151" s="152" t="s">
        <v>2859</v>
      </c>
      <c r="C1151" s="152" t="s">
        <v>2877</v>
      </c>
      <c r="D1151" s="152" t="s">
        <v>2878</v>
      </c>
      <c r="E1151" s="152" t="s">
        <v>3001</v>
      </c>
      <c r="F1151" s="152" t="s">
        <v>9597</v>
      </c>
      <c r="H1151" s="151">
        <v>284170</v>
      </c>
      <c r="L1151" s="153" t="s">
        <v>3002</v>
      </c>
      <c r="M1151" s="153" t="s">
        <v>4121</v>
      </c>
      <c r="P1151" s="152">
        <v>18.122250000000001</v>
      </c>
      <c r="Q1151" s="152">
        <v>145.7595833</v>
      </c>
      <c r="R1151" s="152" t="s">
        <v>2027</v>
      </c>
      <c r="S1151" s="152" t="s">
        <v>2716</v>
      </c>
      <c r="T1151" s="152">
        <v>49.281999999999996</v>
      </c>
      <c r="U1151" s="152">
        <v>0.83499999999999996</v>
      </c>
      <c r="V1151" s="152">
        <v>14.111000000000001</v>
      </c>
      <c r="X1151" s="152">
        <v>14.069000000000001</v>
      </c>
      <c r="AA1151" s="152">
        <v>5.2119999999999997</v>
      </c>
      <c r="AB1151" s="152">
        <v>0.24099999999999999</v>
      </c>
      <c r="AC1151" s="152">
        <v>9.9949999999999992</v>
      </c>
      <c r="AD1151" s="152">
        <v>2.67</v>
      </c>
      <c r="AE1151" s="152">
        <v>0.752</v>
      </c>
      <c r="AF1151" s="152">
        <v>0.188</v>
      </c>
      <c r="AI1151" s="152">
        <v>97.694675779999997</v>
      </c>
      <c r="AJ1151" s="152">
        <v>1.6859084</v>
      </c>
      <c r="AK1151" s="156">
        <f t="shared" si="17"/>
        <v>3.4401719999999996E-3</v>
      </c>
      <c r="AL1151" s="151">
        <v>34.401719999999997</v>
      </c>
      <c r="AM1151" s="151">
        <v>356.83049999999997</v>
      </c>
      <c r="AN1151" s="151">
        <v>732.17226000000005</v>
      </c>
      <c r="AO1151" s="151">
        <v>487.96470590000001</v>
      </c>
      <c r="AQ1151" s="152">
        <v>10.091604240000001</v>
      </c>
      <c r="AR1151" s="152">
        <v>0.65979536500000002</v>
      </c>
      <c r="AS1151" s="152">
        <v>23.616061890000001</v>
      </c>
      <c r="AU1151" s="151">
        <v>858.90184269999997</v>
      </c>
      <c r="AV1151" s="152">
        <v>6932.7369950000002</v>
      </c>
      <c r="AW1151" s="152">
        <v>43.507894219999997</v>
      </c>
      <c r="AX1151" s="151">
        <v>5664.4033600000002</v>
      </c>
      <c r="AZ1151" s="152">
        <v>44.06406775</v>
      </c>
      <c r="BG1151" s="152">
        <v>12.46867988</v>
      </c>
      <c r="BH1151" s="152">
        <v>316.08885570000001</v>
      </c>
      <c r="BI1151" s="152">
        <v>21.011777800000001</v>
      </c>
      <c r="BJ1151" s="152">
        <v>50.428565159999998</v>
      </c>
      <c r="BK1151" s="152">
        <v>1.1172623880000001</v>
      </c>
      <c r="BO1151" s="152">
        <v>240.3020798</v>
      </c>
      <c r="BP1151" s="152">
        <v>6.6633251280000003</v>
      </c>
      <c r="BQ1151" s="152">
        <v>14.50336911</v>
      </c>
      <c r="BR1151" s="152">
        <v>2.242121628</v>
      </c>
      <c r="BS1151" s="152">
        <v>10.59101504</v>
      </c>
      <c r="BT1151" s="152">
        <v>2.9472671689999999</v>
      </c>
      <c r="BU1151" s="152">
        <v>1.0111327370000001</v>
      </c>
      <c r="BV1151" s="152">
        <v>3.2469531530000002</v>
      </c>
      <c r="BX1151" s="152">
        <v>3.629594714</v>
      </c>
      <c r="BZ1151" s="152">
        <v>2.6520034579999998</v>
      </c>
      <c r="CB1151" s="152">
        <v>2.5821565400000002</v>
      </c>
      <c r="CD1151" s="152">
        <v>1.7235618500000001</v>
      </c>
      <c r="DC1151" s="152">
        <v>38.151000000000003</v>
      </c>
      <c r="DF1151" s="152">
        <v>24.926333329999999</v>
      </c>
      <c r="DG1151" s="152">
        <v>37.791333330000001</v>
      </c>
      <c r="DJ1151" s="152">
        <v>4.9666666999999998E-2</v>
      </c>
      <c r="DM1151" s="152">
        <v>0.30333333299999998</v>
      </c>
      <c r="DO1151" s="154">
        <v>72.995300080000007</v>
      </c>
      <c r="ED1151" s="152">
        <v>50.20501058</v>
      </c>
      <c r="EE1151" s="152">
        <v>0.74144082</v>
      </c>
      <c r="EF1151" s="152">
        <v>17.9587203</v>
      </c>
      <c r="EH1151" s="152">
        <v>9.7854597230000007</v>
      </c>
      <c r="EJ1151" s="152">
        <v>10.874581389999999</v>
      </c>
      <c r="EK1151" s="152">
        <v>0.18610857</v>
      </c>
      <c r="EL1151" s="152">
        <v>5.2675773890000004</v>
      </c>
      <c r="EM1151" s="152">
        <v>11.486064989999999</v>
      </c>
      <c r="EO1151" s="152">
        <v>2.3839176480000002</v>
      </c>
      <c r="EP1151" s="152">
        <v>0.64499132299999995</v>
      </c>
      <c r="EQ1151" s="152">
        <v>0.125884468</v>
      </c>
      <c r="ES1151" s="152">
        <v>-0.64542154100000004</v>
      </c>
    </row>
    <row r="1152" spans="1:149">
      <c r="A1152" s="151">
        <v>6766</v>
      </c>
      <c r="B1152" s="152" t="s">
        <v>2859</v>
      </c>
      <c r="C1152" s="152" t="s">
        <v>2877</v>
      </c>
      <c r="D1152" s="152" t="s">
        <v>2878</v>
      </c>
      <c r="E1152" s="152" t="s">
        <v>3001</v>
      </c>
      <c r="F1152" s="152" t="s">
        <v>9598</v>
      </c>
      <c r="H1152" s="151">
        <v>284170</v>
      </c>
      <c r="L1152" s="153" t="s">
        <v>3002</v>
      </c>
      <c r="M1152" s="153" t="s">
        <v>4939</v>
      </c>
      <c r="P1152" s="152">
        <v>18.122250000000001</v>
      </c>
      <c r="Q1152" s="152">
        <v>145.7595833</v>
      </c>
      <c r="R1152" s="152" t="s">
        <v>2027</v>
      </c>
      <c r="S1152" s="152" t="s">
        <v>2716</v>
      </c>
      <c r="T1152" s="152">
        <v>51.914999999999999</v>
      </c>
      <c r="U1152" s="152">
        <v>1.236</v>
      </c>
      <c r="V1152" s="152">
        <v>13.638</v>
      </c>
      <c r="X1152" s="152">
        <v>10.742000000000001</v>
      </c>
      <c r="AA1152" s="152">
        <v>5.2320000000000002</v>
      </c>
      <c r="AB1152" s="152">
        <v>0.23300000000000001</v>
      </c>
      <c r="AC1152" s="152">
        <v>9.5730000000000004</v>
      </c>
      <c r="AD1152" s="152">
        <v>2.6920000000000002</v>
      </c>
      <c r="AE1152" s="152">
        <v>1.002</v>
      </c>
      <c r="AF1152" s="152">
        <v>0.21</v>
      </c>
      <c r="AI1152" s="152">
        <v>96.744052510000003</v>
      </c>
      <c r="AJ1152" s="152">
        <v>1.8758794999999999</v>
      </c>
      <c r="AK1152" s="156">
        <f t="shared" si="17"/>
        <v>1.20444075E-3</v>
      </c>
      <c r="AL1152" s="151">
        <v>12.0444075</v>
      </c>
      <c r="AM1152" s="151">
        <v>278.90199999999999</v>
      </c>
      <c r="AN1152" s="151">
        <v>32.363050800000003</v>
      </c>
      <c r="AO1152" s="151">
        <v>323.27661760000001</v>
      </c>
      <c r="AQ1152" s="152">
        <v>7.4306388129999998</v>
      </c>
      <c r="AR1152" s="152">
        <v>0.57088635899999995</v>
      </c>
      <c r="AS1152" s="152">
        <v>23.293600699999999</v>
      </c>
      <c r="AU1152" s="151">
        <v>727.44597620000002</v>
      </c>
      <c r="AV1152" s="152">
        <v>5877.5810149999998</v>
      </c>
      <c r="AW1152" s="152">
        <v>41.42369712</v>
      </c>
      <c r="AX1152" s="151">
        <v>4950.9852229999997</v>
      </c>
      <c r="AZ1152" s="152">
        <v>80.776032880000002</v>
      </c>
      <c r="BG1152" s="152">
        <v>8.2862372240000006</v>
      </c>
      <c r="BH1152" s="152">
        <v>309.10256249999998</v>
      </c>
      <c r="BI1152" s="152">
        <v>17.76365118</v>
      </c>
      <c r="BJ1152" s="152">
        <v>46.126787980000003</v>
      </c>
      <c r="BK1152" s="152">
        <v>0.952813927</v>
      </c>
      <c r="BO1152" s="152">
        <v>193.1779506</v>
      </c>
      <c r="BP1152" s="152">
        <v>4.9676050189999996</v>
      </c>
      <c r="BQ1152" s="152">
        <v>11.555546250000001</v>
      </c>
      <c r="BR1152" s="152">
        <v>1.9044629420000001</v>
      </c>
      <c r="BS1152" s="152">
        <v>8.6641453160000008</v>
      </c>
      <c r="BT1152" s="152">
        <v>2.5281335949999999</v>
      </c>
      <c r="BU1152" s="152">
        <v>0.94984390900000004</v>
      </c>
      <c r="BV1152" s="152">
        <v>2.6257296590000001</v>
      </c>
      <c r="BX1152" s="152">
        <v>3.12069968</v>
      </c>
      <c r="BZ1152" s="152">
        <v>2.1756813450000001</v>
      </c>
      <c r="CB1152" s="152">
        <v>1.987651624</v>
      </c>
      <c r="CD1152" s="152">
        <v>1.410506408</v>
      </c>
      <c r="DC1152" s="152">
        <v>38.583666669999999</v>
      </c>
      <c r="DF1152" s="152">
        <v>21.702999999999999</v>
      </c>
      <c r="DG1152" s="152">
        <v>40.015000000000001</v>
      </c>
      <c r="DJ1152" s="152">
        <v>0.05</v>
      </c>
      <c r="DM1152" s="152">
        <v>0.29266666699999999</v>
      </c>
      <c r="DO1152" s="154">
        <v>76.674697109999997</v>
      </c>
      <c r="ED1152" s="152">
        <v>50.20501058</v>
      </c>
      <c r="EE1152" s="152">
        <v>0.74144082</v>
      </c>
      <c r="EF1152" s="152">
        <v>17.9587203</v>
      </c>
      <c r="EH1152" s="152">
        <v>9.7854597230000007</v>
      </c>
      <c r="EJ1152" s="152">
        <v>10.874581389999999</v>
      </c>
      <c r="EK1152" s="152">
        <v>0.18610857</v>
      </c>
      <c r="EL1152" s="152">
        <v>5.2675773890000004</v>
      </c>
      <c r="EM1152" s="152">
        <v>11.486064989999999</v>
      </c>
      <c r="EO1152" s="152">
        <v>2.3839176480000002</v>
      </c>
      <c r="EP1152" s="152">
        <v>0.64499132299999995</v>
      </c>
      <c r="EQ1152" s="152">
        <v>0.125884468</v>
      </c>
      <c r="ES1152" s="152">
        <v>-0.64542154100000004</v>
      </c>
    </row>
    <row r="1153" spans="1:149">
      <c r="A1153" s="151">
        <v>6767</v>
      </c>
      <c r="B1153" s="152" t="s">
        <v>2859</v>
      </c>
      <c r="C1153" s="152" t="s">
        <v>2877</v>
      </c>
      <c r="D1153" s="152" t="s">
        <v>2878</v>
      </c>
      <c r="E1153" s="152" t="s">
        <v>3001</v>
      </c>
      <c r="F1153" s="152" t="s">
        <v>9599</v>
      </c>
      <c r="H1153" s="151">
        <v>284170</v>
      </c>
      <c r="L1153" s="153" t="s">
        <v>3002</v>
      </c>
      <c r="M1153" s="153" t="s">
        <v>3972</v>
      </c>
      <c r="P1153" s="152">
        <v>18.122250000000001</v>
      </c>
      <c r="Q1153" s="152">
        <v>145.7595833</v>
      </c>
      <c r="R1153" s="152" t="s">
        <v>2027</v>
      </c>
      <c r="S1153" s="152" t="s">
        <v>2716</v>
      </c>
      <c r="T1153" s="152">
        <v>48.823</v>
      </c>
      <c r="U1153" s="152">
        <v>0.85699999999999998</v>
      </c>
      <c r="V1153" s="152">
        <v>17.079999999999998</v>
      </c>
      <c r="X1153" s="152">
        <v>9.7859999999999996</v>
      </c>
      <c r="AA1153" s="152">
        <v>4.657</v>
      </c>
      <c r="AB1153" s="152">
        <v>0.20799999999999999</v>
      </c>
      <c r="AC1153" s="152">
        <v>11.295999999999999</v>
      </c>
      <c r="AD1153" s="152">
        <v>2.7959999999999998</v>
      </c>
      <c r="AE1153" s="152">
        <v>0.72</v>
      </c>
      <c r="AF1153" s="152">
        <v>0.129</v>
      </c>
      <c r="AI1153" s="152">
        <v>96.601045189999994</v>
      </c>
      <c r="AJ1153" s="152">
        <v>1.913574691</v>
      </c>
      <c r="AK1153" s="156">
        <f t="shared" si="17"/>
        <v>7.5235568830000002E-3</v>
      </c>
      <c r="AL1153" s="151">
        <v>75.235568830000005</v>
      </c>
      <c r="AM1153" s="151">
        <v>232.96520000000001</v>
      </c>
      <c r="AN1153" s="151">
        <v>703.94532000000004</v>
      </c>
      <c r="AO1153" s="151">
        <v>491.62444119999998</v>
      </c>
      <c r="AQ1153" s="152">
        <v>5.7852952760000003</v>
      </c>
      <c r="AR1153" s="152">
        <v>0.45947328100000001</v>
      </c>
      <c r="AS1153" s="152">
        <v>20.860669049999998</v>
      </c>
      <c r="AU1153" s="151">
        <v>883.47844050000003</v>
      </c>
      <c r="AV1153" s="152">
        <v>5416.8038399999996</v>
      </c>
      <c r="AW1153" s="152">
        <v>42.037862269999998</v>
      </c>
      <c r="AX1153" s="151">
        <v>5523.4512789999999</v>
      </c>
      <c r="AZ1153" s="152">
        <v>78.767471080000007</v>
      </c>
      <c r="BG1153" s="152">
        <v>7.7944873399999999</v>
      </c>
      <c r="BH1153" s="152">
        <v>358.16494069999999</v>
      </c>
      <c r="BI1153" s="152">
        <v>16.962083249999999</v>
      </c>
      <c r="BJ1153" s="152">
        <v>43.0050405</v>
      </c>
      <c r="BK1153" s="152">
        <v>0.77070632400000005</v>
      </c>
      <c r="BO1153" s="152">
        <v>188.97420740000001</v>
      </c>
      <c r="BP1153" s="152">
        <v>4.7590083219999997</v>
      </c>
      <c r="BQ1153" s="152">
        <v>10.55379091</v>
      </c>
      <c r="BR1153" s="152">
        <v>1.734339268</v>
      </c>
      <c r="BS1153" s="152">
        <v>7.8596334370000003</v>
      </c>
      <c r="BT1153" s="152">
        <v>2.0948813980000001</v>
      </c>
      <c r="BU1153" s="152">
        <v>1.150059543</v>
      </c>
      <c r="BV1153" s="152">
        <v>2.6549207780000001</v>
      </c>
      <c r="BX1153" s="152">
        <v>2.9329153610000001</v>
      </c>
      <c r="BZ1153" s="152">
        <v>2.2142663319999998</v>
      </c>
      <c r="CB1153" s="152">
        <v>1.875125758</v>
      </c>
      <c r="CD1153" s="152">
        <v>1.3325997220000001</v>
      </c>
      <c r="DC1153" s="152">
        <v>39.268666670000002</v>
      </c>
      <c r="DF1153" s="152">
        <v>18.001666669999999</v>
      </c>
      <c r="DG1153" s="152">
        <v>42.835666670000002</v>
      </c>
      <c r="DJ1153" s="152">
        <v>8.3333332999999996E-2</v>
      </c>
      <c r="DM1153" s="152">
        <v>0.26</v>
      </c>
      <c r="DO1153" s="154">
        <v>80.924871319999994</v>
      </c>
      <c r="ED1153" s="152">
        <v>50.20501058</v>
      </c>
      <c r="EE1153" s="152">
        <v>0.74144082</v>
      </c>
      <c r="EF1153" s="152">
        <v>17.9587203</v>
      </c>
      <c r="EH1153" s="152">
        <v>9.7854597230000007</v>
      </c>
      <c r="EJ1153" s="152">
        <v>10.874581389999999</v>
      </c>
      <c r="EK1153" s="152">
        <v>0.18610857</v>
      </c>
      <c r="EL1153" s="152">
        <v>5.2675773890000004</v>
      </c>
      <c r="EM1153" s="152">
        <v>11.486064989999999</v>
      </c>
      <c r="EO1153" s="152">
        <v>2.3839176480000002</v>
      </c>
      <c r="EP1153" s="152">
        <v>0.64499132299999995</v>
      </c>
      <c r="EQ1153" s="152">
        <v>0.125884468</v>
      </c>
      <c r="ES1153" s="152">
        <v>-0.64542154100000004</v>
      </c>
    </row>
    <row r="1154" spans="1:149">
      <c r="A1154" s="151">
        <v>6768</v>
      </c>
      <c r="B1154" s="152" t="s">
        <v>2859</v>
      </c>
      <c r="C1154" s="152" t="s">
        <v>2877</v>
      </c>
      <c r="D1154" s="152" t="s">
        <v>2878</v>
      </c>
      <c r="E1154" s="152" t="s">
        <v>3001</v>
      </c>
      <c r="F1154" s="152" t="s">
        <v>9600</v>
      </c>
      <c r="H1154" s="151">
        <v>284170</v>
      </c>
      <c r="L1154" s="153" t="s">
        <v>3002</v>
      </c>
      <c r="M1154" s="153" t="s">
        <v>3865</v>
      </c>
      <c r="P1154" s="152">
        <v>18.122250000000001</v>
      </c>
      <c r="Q1154" s="152">
        <v>145.7595833</v>
      </c>
      <c r="R1154" s="152" t="s">
        <v>2027</v>
      </c>
      <c r="S1154" s="152" t="s">
        <v>2716</v>
      </c>
      <c r="T1154" s="152">
        <v>48.576999999999998</v>
      </c>
      <c r="U1154" s="152">
        <v>0.74099999999999999</v>
      </c>
      <c r="V1154" s="152">
        <v>16.855</v>
      </c>
      <c r="X1154" s="152">
        <v>10.048999999999999</v>
      </c>
      <c r="AA1154" s="152">
        <v>5.4850000000000003</v>
      </c>
      <c r="AB1154" s="152">
        <v>0.17199999999999999</v>
      </c>
      <c r="AC1154" s="152">
        <v>11.638999999999999</v>
      </c>
      <c r="AD1154" s="152">
        <v>2.7149999999999999</v>
      </c>
      <c r="AE1154" s="152">
        <v>0.60199999999999998</v>
      </c>
      <c r="AF1154" s="152">
        <v>0.111</v>
      </c>
      <c r="AI1154" s="152">
        <v>97.199055970000003</v>
      </c>
      <c r="AJ1154" s="152">
        <v>1.8670278</v>
      </c>
      <c r="AK1154" s="156">
        <f t="shared" si="17"/>
        <v>2.9708269999999997E-3</v>
      </c>
      <c r="AL1154" s="151">
        <v>29.708269999999999</v>
      </c>
      <c r="AM1154" s="151">
        <v>229.27385000000001</v>
      </c>
      <c r="AN1154" s="151">
        <v>805.33187999999996</v>
      </c>
      <c r="AO1154" s="151">
        <v>497.1140441</v>
      </c>
      <c r="AQ1154" s="152">
        <v>6.6557416739999997</v>
      </c>
      <c r="AR1154" s="152">
        <v>0.46976829599999997</v>
      </c>
      <c r="AS1154" s="152">
        <v>19.16454293</v>
      </c>
      <c r="AU1154" s="151">
        <v>612.41511390000005</v>
      </c>
      <c r="AV1154" s="152">
        <v>5372.4184100000002</v>
      </c>
      <c r="AW1154" s="152">
        <v>43.312230990000003</v>
      </c>
      <c r="AX1154" s="151">
        <v>5508.7753700000003</v>
      </c>
      <c r="AZ1154" s="152">
        <v>80.262682560000002</v>
      </c>
      <c r="BG1154" s="152">
        <v>8.4495873350000004</v>
      </c>
      <c r="BH1154" s="152">
        <v>372.2625913</v>
      </c>
      <c r="BI1154" s="152">
        <v>16.684950799999999</v>
      </c>
      <c r="BJ1154" s="152">
        <v>62.830613620000001</v>
      </c>
      <c r="BK1154" s="152">
        <v>0.76020216299999999</v>
      </c>
      <c r="BO1154" s="152">
        <v>215.58759889999999</v>
      </c>
      <c r="BP1154" s="152">
        <v>4.8971331620000003</v>
      </c>
      <c r="BQ1154" s="152">
        <v>10.56501325</v>
      </c>
      <c r="BR1154" s="152">
        <v>1.5695627999999999</v>
      </c>
      <c r="BS1154" s="152">
        <v>7.9427198040000002</v>
      </c>
      <c r="BT1154" s="152">
        <v>2.3643007210000002</v>
      </c>
      <c r="BU1154" s="152">
        <v>1.1084206219999999</v>
      </c>
      <c r="BV1154" s="152">
        <v>2.710284562</v>
      </c>
      <c r="BX1154" s="152">
        <v>3.0218723449999998</v>
      </c>
      <c r="BZ1154" s="152">
        <v>2.0735495589999999</v>
      </c>
      <c r="CB1154" s="152">
        <v>1.92337852</v>
      </c>
      <c r="CD1154" s="152">
        <v>1.517450478</v>
      </c>
      <c r="DC1154" s="152">
        <v>39.268666670000002</v>
      </c>
      <c r="DF1154" s="152">
        <v>18.001666669999999</v>
      </c>
      <c r="DG1154" s="152">
        <v>42.835666670000002</v>
      </c>
      <c r="DJ1154" s="152">
        <v>8.3333332999999996E-2</v>
      </c>
      <c r="DM1154" s="152">
        <v>0.26</v>
      </c>
      <c r="DO1154" s="154">
        <v>80.924871319999994</v>
      </c>
      <c r="ED1154" s="152">
        <v>50.20501058</v>
      </c>
      <c r="EE1154" s="152">
        <v>0.74144082</v>
      </c>
      <c r="EF1154" s="152">
        <v>17.9587203</v>
      </c>
      <c r="EH1154" s="152">
        <v>9.7854597230000007</v>
      </c>
      <c r="EJ1154" s="152">
        <v>10.874581389999999</v>
      </c>
      <c r="EK1154" s="152">
        <v>0.18610857</v>
      </c>
      <c r="EL1154" s="152">
        <v>5.2675773890000004</v>
      </c>
      <c r="EM1154" s="152">
        <v>11.486064989999999</v>
      </c>
      <c r="EO1154" s="152">
        <v>2.3839176480000002</v>
      </c>
      <c r="EP1154" s="152">
        <v>0.64499132299999995</v>
      </c>
      <c r="EQ1154" s="152">
        <v>0.125884468</v>
      </c>
      <c r="ES1154" s="152">
        <v>-0.64542154100000004</v>
      </c>
    </row>
    <row r="1155" spans="1:149">
      <c r="A1155" s="151">
        <v>6769</v>
      </c>
      <c r="B1155" s="152" t="s">
        <v>2859</v>
      </c>
      <c r="C1155" s="152" t="s">
        <v>2877</v>
      </c>
      <c r="D1155" s="152" t="s">
        <v>2878</v>
      </c>
      <c r="E1155" s="152" t="s">
        <v>3001</v>
      </c>
      <c r="F1155" s="152" t="s">
        <v>9601</v>
      </c>
      <c r="H1155" s="151">
        <v>284170</v>
      </c>
      <c r="L1155" s="153" t="s">
        <v>3002</v>
      </c>
      <c r="M1155" s="153" t="s">
        <v>3976</v>
      </c>
      <c r="P1155" s="152">
        <v>18.122250000000001</v>
      </c>
      <c r="Q1155" s="152">
        <v>145.7595833</v>
      </c>
      <c r="R1155" s="152" t="s">
        <v>2027</v>
      </c>
      <c r="S1155" s="152" t="s">
        <v>2716</v>
      </c>
      <c r="T1155" s="152">
        <v>48.831000000000003</v>
      </c>
      <c r="U1155" s="152">
        <v>0.97099999999999997</v>
      </c>
      <c r="V1155" s="152">
        <v>17.082999999999998</v>
      </c>
      <c r="X1155" s="152">
        <v>9.93</v>
      </c>
      <c r="AA1155" s="152">
        <v>4.6760000000000002</v>
      </c>
      <c r="AB1155" s="152">
        <v>0.24399999999999999</v>
      </c>
      <c r="AC1155" s="152">
        <v>11.54</v>
      </c>
      <c r="AD1155" s="152">
        <v>2.9140000000000001</v>
      </c>
      <c r="AE1155" s="152">
        <v>0.749</v>
      </c>
      <c r="AF1155" s="152">
        <v>0.16400000000000001</v>
      </c>
      <c r="AI1155" s="152">
        <v>97.36104306</v>
      </c>
      <c r="AJ1155" s="152">
        <v>2.024792068</v>
      </c>
      <c r="AK1155" s="156">
        <f t="shared" ref="AK1155:AK1218" si="18">AL1155/10000</f>
        <v>5.4245903339999995E-3</v>
      </c>
      <c r="AL1155" s="151">
        <v>54.245903339999998</v>
      </c>
      <c r="AM1155" s="151">
        <v>234.19565</v>
      </c>
      <c r="AN1155" s="151">
        <v>687.23958000000005</v>
      </c>
      <c r="AO1155" s="151">
        <v>520.90232349999997</v>
      </c>
      <c r="AQ1155" s="152">
        <v>6.7278106510000004</v>
      </c>
      <c r="AR1155" s="152">
        <v>0.46263924699999998</v>
      </c>
      <c r="AS1155" s="152">
        <v>17.76686308</v>
      </c>
      <c r="AU1155" s="151">
        <v>577.97133180000003</v>
      </c>
      <c r="AV1155" s="152">
        <v>4848.9969149999997</v>
      </c>
      <c r="AW1155" s="152">
        <v>42.22393417</v>
      </c>
      <c r="AX1155" s="151">
        <v>4492.2687779999997</v>
      </c>
      <c r="AZ1155" s="152">
        <v>77.313840069999998</v>
      </c>
      <c r="BG1155" s="152">
        <v>7.5452326080000001</v>
      </c>
      <c r="BH1155" s="152">
        <v>354.09769669999997</v>
      </c>
      <c r="BI1155" s="152">
        <v>15.669188930000001</v>
      </c>
      <c r="BJ1155" s="152">
        <v>37.081816580000002</v>
      </c>
      <c r="BK1155" s="152">
        <v>0.72595190200000004</v>
      </c>
      <c r="BO1155" s="152">
        <v>168.13491339999999</v>
      </c>
      <c r="BP1155" s="152">
        <v>4.3526445000000002</v>
      </c>
      <c r="BQ1155" s="152">
        <v>9.7221395899999994</v>
      </c>
      <c r="BR1155" s="152">
        <v>1.518613065</v>
      </c>
      <c r="BS1155" s="152">
        <v>7.2638903450000001</v>
      </c>
      <c r="BT1155" s="152">
        <v>2.3219164270000001</v>
      </c>
      <c r="BU1155" s="152">
        <v>0.95816821200000002</v>
      </c>
      <c r="BV1155" s="152">
        <v>2.326148163</v>
      </c>
      <c r="BX1155" s="152">
        <v>2.927549757</v>
      </c>
      <c r="BZ1155" s="152">
        <v>1.988479213</v>
      </c>
      <c r="CB1155" s="152">
        <v>1.7806067990000001</v>
      </c>
      <c r="CD1155" s="152">
        <v>1.2031825700000001</v>
      </c>
      <c r="DC1155" s="152">
        <v>39.268666670000002</v>
      </c>
      <c r="DF1155" s="152">
        <v>18.001666669999999</v>
      </c>
      <c r="DG1155" s="152">
        <v>42.835666670000002</v>
      </c>
      <c r="DJ1155" s="152">
        <v>8.3333332999999996E-2</v>
      </c>
      <c r="DM1155" s="152">
        <v>0.26</v>
      </c>
      <c r="DO1155" s="154">
        <v>80.924871319999994</v>
      </c>
      <c r="ED1155" s="152">
        <v>50.20501058</v>
      </c>
      <c r="EE1155" s="152">
        <v>0.74144082</v>
      </c>
      <c r="EF1155" s="152">
        <v>17.9587203</v>
      </c>
      <c r="EH1155" s="152">
        <v>9.7854597230000007</v>
      </c>
      <c r="EJ1155" s="152">
        <v>10.874581389999999</v>
      </c>
      <c r="EK1155" s="152">
        <v>0.18610857</v>
      </c>
      <c r="EL1155" s="152">
        <v>5.2675773890000004</v>
      </c>
      <c r="EM1155" s="152">
        <v>11.486064989999999</v>
      </c>
      <c r="EO1155" s="152">
        <v>2.3839176480000002</v>
      </c>
      <c r="EP1155" s="152">
        <v>0.64499132299999995</v>
      </c>
      <c r="EQ1155" s="152">
        <v>0.125884468</v>
      </c>
      <c r="ES1155" s="152">
        <v>-0.64542154100000004</v>
      </c>
    </row>
    <row r="1156" spans="1:149">
      <c r="A1156" s="151">
        <v>6770</v>
      </c>
      <c r="B1156" s="152" t="s">
        <v>2859</v>
      </c>
      <c r="C1156" s="152" t="s">
        <v>2877</v>
      </c>
      <c r="D1156" s="152" t="s">
        <v>2878</v>
      </c>
      <c r="E1156" s="152" t="s">
        <v>3001</v>
      </c>
      <c r="F1156" s="152" t="s">
        <v>9602</v>
      </c>
      <c r="H1156" s="151">
        <v>284170</v>
      </c>
      <c r="L1156" s="153" t="s">
        <v>3002</v>
      </c>
      <c r="M1156" s="153" t="s">
        <v>5106</v>
      </c>
      <c r="P1156" s="152">
        <v>18.122250000000001</v>
      </c>
      <c r="Q1156" s="152">
        <v>145.7595833</v>
      </c>
      <c r="R1156" s="152" t="s">
        <v>2027</v>
      </c>
      <c r="S1156" s="152" t="s">
        <v>2716</v>
      </c>
      <c r="T1156" s="152">
        <v>52.631</v>
      </c>
      <c r="U1156" s="152">
        <v>1.2529999999999999</v>
      </c>
      <c r="V1156" s="152">
        <v>14.64</v>
      </c>
      <c r="X1156" s="152">
        <v>9.7449999999999992</v>
      </c>
      <c r="AA1156" s="152">
        <v>5.0170000000000003</v>
      </c>
      <c r="AB1156" s="152">
        <v>0.24</v>
      </c>
      <c r="AC1156" s="152">
        <v>9.0359999999999996</v>
      </c>
      <c r="AD1156" s="152">
        <v>3.0030000000000001</v>
      </c>
      <c r="AE1156" s="152">
        <v>1.083</v>
      </c>
      <c r="AF1156" s="152">
        <v>0.186</v>
      </c>
      <c r="AI1156" s="152">
        <v>97.063228910000007</v>
      </c>
      <c r="AJ1156" s="152">
        <v>1.5776452999999999</v>
      </c>
      <c r="AK1156" s="156">
        <f t="shared" si="18"/>
        <v>2.5813974999999998E-3</v>
      </c>
      <c r="AL1156" s="151">
        <v>25.813974999999999</v>
      </c>
      <c r="AM1156" s="151">
        <v>201.7938</v>
      </c>
      <c r="AN1156" s="151">
        <v>65.670839999999998</v>
      </c>
      <c r="AO1156" s="151">
        <v>320.83679410000002</v>
      </c>
      <c r="AQ1156" s="152">
        <v>7.4069669869999997</v>
      </c>
      <c r="AR1156" s="152">
        <v>0.46867386799999999</v>
      </c>
      <c r="AS1156" s="152">
        <v>31.320152109999999</v>
      </c>
      <c r="AU1156" s="151">
        <v>934.89540360000001</v>
      </c>
      <c r="AV1156" s="152">
        <v>7653.4435620000004</v>
      </c>
      <c r="AW1156" s="152">
        <v>35.199240400000001</v>
      </c>
      <c r="AX1156" s="151">
        <v>6441.9324479999996</v>
      </c>
      <c r="AZ1156" s="152">
        <v>62.896540109999997</v>
      </c>
      <c r="BG1156" s="152">
        <v>10.700991419999999</v>
      </c>
      <c r="BH1156" s="152">
        <v>289.7189583</v>
      </c>
      <c r="BI1156" s="152">
        <v>18.74903703</v>
      </c>
      <c r="BJ1156" s="152">
        <v>65.094790630000006</v>
      </c>
      <c r="BK1156" s="152">
        <v>1.165323425</v>
      </c>
      <c r="BO1156" s="152">
        <v>253.84037810000001</v>
      </c>
      <c r="BP1156" s="152">
        <v>6.6798402279999998</v>
      </c>
      <c r="BQ1156" s="152">
        <v>15.18983381</v>
      </c>
      <c r="BR1156" s="152">
        <v>2.3549873200000002</v>
      </c>
      <c r="BS1156" s="152">
        <v>11.02792539</v>
      </c>
      <c r="BT1156" s="152">
        <v>3.165717318</v>
      </c>
      <c r="BU1156" s="152">
        <v>0.99399336599999999</v>
      </c>
      <c r="BV1156" s="152">
        <v>3.4382237550000001</v>
      </c>
      <c r="BX1156" s="152">
        <v>3.4685676559999998</v>
      </c>
      <c r="BZ1156" s="152">
        <v>2.415481309</v>
      </c>
      <c r="CB1156" s="152">
        <v>1.90305484</v>
      </c>
      <c r="CD1156" s="152">
        <v>1.8433024490000001</v>
      </c>
      <c r="DC1156" s="152">
        <v>38.810666670000003</v>
      </c>
      <c r="DF1156" s="152">
        <v>19.739000000000001</v>
      </c>
      <c r="DG1156" s="152">
        <v>41.402000000000001</v>
      </c>
      <c r="DJ1156" s="152">
        <v>8.2333332999999995E-2</v>
      </c>
      <c r="DM1156" s="152">
        <v>0.25566666700000001</v>
      </c>
      <c r="DO1156" s="154">
        <v>78.900895160000005</v>
      </c>
      <c r="ED1156" s="152">
        <v>50.20501058</v>
      </c>
      <c r="EE1156" s="152">
        <v>0.74144082</v>
      </c>
      <c r="EF1156" s="152">
        <v>17.9587203</v>
      </c>
      <c r="EH1156" s="152">
        <v>9.7854597230000007</v>
      </c>
      <c r="EJ1156" s="152">
        <v>10.874581389999999</v>
      </c>
      <c r="EK1156" s="152">
        <v>0.18610857</v>
      </c>
      <c r="EL1156" s="152">
        <v>5.2675773890000004</v>
      </c>
      <c r="EM1156" s="152">
        <v>11.486064989999999</v>
      </c>
      <c r="EO1156" s="152">
        <v>2.3839176480000002</v>
      </c>
      <c r="EP1156" s="152">
        <v>0.64499132299999995</v>
      </c>
      <c r="EQ1156" s="152">
        <v>0.125884468</v>
      </c>
      <c r="ES1156" s="152">
        <v>-0.64542154100000004</v>
      </c>
    </row>
    <row r="1157" spans="1:149">
      <c r="A1157" s="151">
        <v>6771</v>
      </c>
      <c r="B1157" s="152" t="s">
        <v>2859</v>
      </c>
      <c r="C1157" s="152" t="s">
        <v>2877</v>
      </c>
      <c r="D1157" s="152" t="s">
        <v>2878</v>
      </c>
      <c r="E1157" s="152" t="s">
        <v>3001</v>
      </c>
      <c r="F1157" s="152" t="s">
        <v>9603</v>
      </c>
      <c r="H1157" s="151">
        <v>284170</v>
      </c>
      <c r="L1157" s="153" t="s">
        <v>3002</v>
      </c>
      <c r="M1157" s="153" t="s">
        <v>4741</v>
      </c>
      <c r="P1157" s="152">
        <v>18.122250000000001</v>
      </c>
      <c r="Q1157" s="152">
        <v>145.7595833</v>
      </c>
      <c r="R1157" s="152" t="s">
        <v>2027</v>
      </c>
      <c r="S1157" s="152" t="s">
        <v>2716</v>
      </c>
      <c r="T1157" s="152">
        <v>51.213000000000001</v>
      </c>
      <c r="U1157" s="152">
        <v>0.99099999999999999</v>
      </c>
      <c r="V1157" s="152">
        <v>14.746</v>
      </c>
      <c r="X1157" s="152">
        <v>10.842000000000001</v>
      </c>
      <c r="AA1157" s="152">
        <v>4.7969999999999997</v>
      </c>
      <c r="AB1157" s="152">
        <v>0.22700000000000001</v>
      </c>
      <c r="AC1157" s="152">
        <v>9.734</v>
      </c>
      <c r="AD1157" s="152">
        <v>2.7679999999999998</v>
      </c>
      <c r="AE1157" s="152">
        <v>0.91300000000000003</v>
      </c>
      <c r="AF1157" s="152">
        <v>0.17399999999999999</v>
      </c>
      <c r="AI1157" s="152">
        <v>96.674130689999998</v>
      </c>
      <c r="AJ1157" s="152">
        <v>1.8043849999999999</v>
      </c>
      <c r="AK1157" s="156">
        <f t="shared" si="18"/>
        <v>1.7695574999999998E-2</v>
      </c>
      <c r="AL1157" s="151">
        <v>176.95574999999999</v>
      </c>
      <c r="AM1157" s="151">
        <v>306.79219999999998</v>
      </c>
      <c r="AN1157" s="151">
        <v>398.05745999999999</v>
      </c>
      <c r="AO1157" s="151">
        <v>591.04724999999996</v>
      </c>
      <c r="AQ1157" s="152">
        <v>7.7829866790000004</v>
      </c>
      <c r="AR1157" s="152">
        <v>0.59645997299999998</v>
      </c>
      <c r="AS1157" s="152">
        <v>26.288446650000001</v>
      </c>
      <c r="AU1157" s="151">
        <v>875.40805829999999</v>
      </c>
      <c r="AV1157" s="152">
        <v>6889.0937960000001</v>
      </c>
      <c r="AW1157" s="152">
        <v>38.292445950000001</v>
      </c>
      <c r="AX1157" s="151">
        <v>5785.0610569999999</v>
      </c>
      <c r="AZ1157" s="152">
        <v>54.525940550000001</v>
      </c>
      <c r="BG1157" s="152">
        <v>10.79840665</v>
      </c>
      <c r="BH1157" s="152">
        <v>312.0322554</v>
      </c>
      <c r="BI1157" s="152">
        <v>20.720980040000001</v>
      </c>
      <c r="BJ1157" s="152">
        <v>57.476318390000003</v>
      </c>
      <c r="BK1157" s="152">
        <v>1.191126243</v>
      </c>
      <c r="BO1157" s="152">
        <v>231.1387163</v>
      </c>
      <c r="BP1157" s="152">
        <v>6.1207316409999999</v>
      </c>
      <c r="BQ1157" s="152">
        <v>13.659924820000001</v>
      </c>
      <c r="BR1157" s="152">
        <v>2.0774665040000002</v>
      </c>
      <c r="BS1157" s="152">
        <v>10.51990129</v>
      </c>
      <c r="BT1157" s="152">
        <v>3.089675744</v>
      </c>
      <c r="BU1157" s="152">
        <v>1.116914105</v>
      </c>
      <c r="BV1157" s="152">
        <v>3.4310214960000001</v>
      </c>
      <c r="BX1157" s="152">
        <v>3.6727612870000002</v>
      </c>
      <c r="BZ1157" s="152">
        <v>2.63368132</v>
      </c>
      <c r="CB1157" s="152">
        <v>2.4081163910000001</v>
      </c>
      <c r="CD1157" s="152">
        <v>1.738891427</v>
      </c>
      <c r="DC1157" s="152">
        <v>38.621666670000003</v>
      </c>
      <c r="DF1157" s="152">
        <v>20.429333329999999</v>
      </c>
      <c r="DG1157" s="152">
        <v>40.759333329999997</v>
      </c>
      <c r="DJ1157" s="152">
        <v>9.4E-2</v>
      </c>
      <c r="DM1157" s="152">
        <v>0.24733333299999999</v>
      </c>
      <c r="DO1157" s="154">
        <v>78.056161950000003</v>
      </c>
      <c r="ED1157" s="152">
        <v>50.20501058</v>
      </c>
      <c r="EE1157" s="152">
        <v>0.74144082</v>
      </c>
      <c r="EF1157" s="152">
        <v>17.9587203</v>
      </c>
      <c r="EH1157" s="152">
        <v>9.7854597230000007</v>
      </c>
      <c r="EJ1157" s="152">
        <v>10.874581389999999</v>
      </c>
      <c r="EK1157" s="152">
        <v>0.18610857</v>
      </c>
      <c r="EL1157" s="152">
        <v>5.2675773890000004</v>
      </c>
      <c r="EM1157" s="152">
        <v>11.486064989999999</v>
      </c>
      <c r="EO1157" s="152">
        <v>2.3839176480000002</v>
      </c>
      <c r="EP1157" s="152">
        <v>0.64499132299999995</v>
      </c>
      <c r="EQ1157" s="152">
        <v>0.125884468</v>
      </c>
      <c r="ES1157" s="152">
        <v>-0.64542154100000004</v>
      </c>
    </row>
    <row r="1158" spans="1:149">
      <c r="A1158" s="151">
        <v>6772</v>
      </c>
      <c r="B1158" s="152" t="s">
        <v>2859</v>
      </c>
      <c r="C1158" s="152" t="s">
        <v>2877</v>
      </c>
      <c r="D1158" s="152" t="s">
        <v>2878</v>
      </c>
      <c r="E1158" s="152" t="s">
        <v>3001</v>
      </c>
      <c r="F1158" s="152" t="s">
        <v>9604</v>
      </c>
      <c r="H1158" s="151">
        <v>284170</v>
      </c>
      <c r="L1158" s="153" t="s">
        <v>3002</v>
      </c>
      <c r="M1158" s="153" t="s">
        <v>4953</v>
      </c>
      <c r="P1158" s="152">
        <v>18.122250000000001</v>
      </c>
      <c r="Q1158" s="152">
        <v>145.7595833</v>
      </c>
      <c r="R1158" s="152" t="s">
        <v>2027</v>
      </c>
      <c r="S1158" s="152" t="s">
        <v>2716</v>
      </c>
      <c r="T1158" s="152">
        <v>51.966000000000001</v>
      </c>
      <c r="U1158" s="152">
        <v>1.3560000000000001</v>
      </c>
      <c r="V1158" s="152">
        <v>14.541</v>
      </c>
      <c r="X1158" s="152">
        <v>10.436999999999999</v>
      </c>
      <c r="AA1158" s="152">
        <v>5.1539999999999999</v>
      </c>
      <c r="AB1158" s="152">
        <v>0.20200000000000001</v>
      </c>
      <c r="AC1158" s="152">
        <v>9.6709999999999994</v>
      </c>
      <c r="AD1158" s="152">
        <v>2.72</v>
      </c>
      <c r="AE1158" s="152">
        <v>1.093</v>
      </c>
      <c r="AF1158" s="152">
        <v>0.26600000000000001</v>
      </c>
      <c r="AI1158" s="152">
        <v>97.669641720000001</v>
      </c>
      <c r="AJ1158" s="152">
        <v>1.8806457999999999</v>
      </c>
      <c r="AK1158" s="156">
        <f t="shared" si="18"/>
        <v>1.2504873000000001E-2</v>
      </c>
      <c r="AL1158" s="151">
        <v>125.04873000000001</v>
      </c>
      <c r="AM1158" s="151">
        <v>285.87455</v>
      </c>
      <c r="AN1158" s="151">
        <v>331.23450000000003</v>
      </c>
      <c r="AO1158" s="151">
        <v>908.83426469999995</v>
      </c>
      <c r="AQ1158" s="152">
        <v>7.804599391</v>
      </c>
      <c r="AR1158" s="152">
        <v>0.57476265900000001</v>
      </c>
      <c r="AS1158" s="152">
        <v>35.268459919999998</v>
      </c>
      <c r="AU1158" s="151">
        <v>1195.563672</v>
      </c>
      <c r="AV1158" s="152">
        <v>8080.3749909999997</v>
      </c>
      <c r="AW1158" s="152">
        <v>37.361447030000001</v>
      </c>
      <c r="AX1158" s="151">
        <v>7748.2166090000001</v>
      </c>
      <c r="AZ1158" s="152">
        <v>51.102968250000004</v>
      </c>
      <c r="BG1158" s="152">
        <v>13.31432281</v>
      </c>
      <c r="BH1158" s="152">
        <v>277.03027450000002</v>
      </c>
      <c r="BI1158" s="152">
        <v>23.400942180000001</v>
      </c>
      <c r="BJ1158" s="152">
        <v>73.313820809999996</v>
      </c>
      <c r="BK1158" s="152">
        <v>1.4718827999999999</v>
      </c>
      <c r="BO1158" s="152">
        <v>282.29836</v>
      </c>
      <c r="BP1158" s="152">
        <v>7.5312198940000004</v>
      </c>
      <c r="BQ1158" s="152">
        <v>17.440844590000001</v>
      </c>
      <c r="BR1158" s="152">
        <v>2.8555699630000002</v>
      </c>
      <c r="BS1158" s="152">
        <v>13.038964440000001</v>
      </c>
      <c r="BT1158" s="152">
        <v>3.6793509069999999</v>
      </c>
      <c r="BU1158" s="152">
        <v>1.055190114</v>
      </c>
      <c r="BV1158" s="152">
        <v>4.3015157459999998</v>
      </c>
      <c r="BX1158" s="152">
        <v>4.27589636</v>
      </c>
      <c r="BZ1158" s="152">
        <v>2.8944394259999999</v>
      </c>
      <c r="CB1158" s="152">
        <v>2.5988053409999998</v>
      </c>
      <c r="CD1158" s="152">
        <v>2.3356251280000002</v>
      </c>
      <c r="DC1158" s="152">
        <v>38.844999999999999</v>
      </c>
      <c r="DF1158" s="152">
        <v>20.2745</v>
      </c>
      <c r="DG1158" s="152">
        <v>40.905000000000001</v>
      </c>
      <c r="DJ1158" s="152">
        <v>7.0000000000000007E-2</v>
      </c>
      <c r="DM1158" s="152">
        <v>0.2475</v>
      </c>
      <c r="DO1158" s="154">
        <v>78.246977849999993</v>
      </c>
      <c r="ED1158" s="152">
        <v>50.20501058</v>
      </c>
      <c r="EE1158" s="152">
        <v>0.74144082</v>
      </c>
      <c r="EF1158" s="152">
        <v>17.9587203</v>
      </c>
      <c r="EH1158" s="152">
        <v>9.7854597230000007</v>
      </c>
      <c r="EJ1158" s="152">
        <v>10.874581389999999</v>
      </c>
      <c r="EK1158" s="152">
        <v>0.18610857</v>
      </c>
      <c r="EL1158" s="152">
        <v>5.2675773890000004</v>
      </c>
      <c r="EM1158" s="152">
        <v>11.486064989999999</v>
      </c>
      <c r="EO1158" s="152">
        <v>2.3839176480000002</v>
      </c>
      <c r="EP1158" s="152">
        <v>0.64499132299999995</v>
      </c>
      <c r="EQ1158" s="152">
        <v>0.125884468</v>
      </c>
      <c r="ES1158" s="152">
        <v>-0.64542154100000004</v>
      </c>
    </row>
    <row r="1159" spans="1:149">
      <c r="A1159" s="151">
        <v>6773</v>
      </c>
      <c r="B1159" s="152" t="s">
        <v>2859</v>
      </c>
      <c r="C1159" s="152" t="s">
        <v>2877</v>
      </c>
      <c r="D1159" s="152" t="s">
        <v>2878</v>
      </c>
      <c r="E1159" s="152" t="s">
        <v>3001</v>
      </c>
      <c r="F1159" s="152" t="s">
        <v>9605</v>
      </c>
      <c r="H1159" s="151">
        <v>284170</v>
      </c>
      <c r="L1159" s="153" t="s">
        <v>3002</v>
      </c>
      <c r="M1159" s="153" t="s">
        <v>3076</v>
      </c>
      <c r="P1159" s="152">
        <v>18.122250000000001</v>
      </c>
      <c r="Q1159" s="152">
        <v>145.7595833</v>
      </c>
      <c r="R1159" s="152" t="s">
        <v>2027</v>
      </c>
      <c r="S1159" s="152" t="s">
        <v>2716</v>
      </c>
      <c r="T1159" s="152">
        <v>45.274000000000001</v>
      </c>
      <c r="U1159" s="152">
        <v>0.57699999999999996</v>
      </c>
      <c r="V1159" s="152">
        <v>16.363</v>
      </c>
      <c r="X1159" s="152">
        <v>12.246</v>
      </c>
      <c r="AA1159" s="152">
        <v>6.4470000000000001</v>
      </c>
      <c r="AB1159" s="152">
        <v>0.26</v>
      </c>
      <c r="AC1159" s="152">
        <v>12.651</v>
      </c>
      <c r="AD1159" s="152">
        <v>1.7969999999999999</v>
      </c>
      <c r="AE1159" s="152">
        <v>0.502</v>
      </c>
      <c r="AF1159" s="152">
        <v>0.11</v>
      </c>
      <c r="AI1159" s="152">
        <v>96.59998143</v>
      </c>
      <c r="AJ1159" s="152">
        <v>2.7869237</v>
      </c>
      <c r="AK1159" s="156">
        <f t="shared" si="18"/>
        <v>1.4257939999999998E-2</v>
      </c>
      <c r="AL1159" s="151">
        <v>142.57939999999999</v>
      </c>
      <c r="AM1159" s="151">
        <v>316.63580000000002</v>
      </c>
      <c r="AN1159" s="151">
        <v>1081.2646199999999</v>
      </c>
      <c r="AO1159" s="151">
        <v>623.37491179999995</v>
      </c>
      <c r="AQ1159" s="152">
        <v>4.9660172850000004</v>
      </c>
      <c r="AR1159" s="152">
        <v>1.5952631660000001</v>
      </c>
      <c r="AS1159" s="152">
        <v>9.0010752000000007</v>
      </c>
      <c r="AU1159" s="151">
        <v>480.6472291</v>
      </c>
      <c r="AV1159" s="152">
        <v>4165.9512999999997</v>
      </c>
      <c r="AW1159" s="152">
        <v>48.499650160000002</v>
      </c>
      <c r="AX1159" s="151">
        <v>3190.1310010000002</v>
      </c>
      <c r="AZ1159" s="152">
        <v>103.015117</v>
      </c>
      <c r="BG1159" s="152">
        <v>7.6436581410000004</v>
      </c>
      <c r="BH1159" s="152">
        <v>308.136934</v>
      </c>
      <c r="BI1159" s="152">
        <v>14.02154505</v>
      </c>
      <c r="BJ1159" s="152">
        <v>10.28944188</v>
      </c>
      <c r="BK1159" s="152">
        <v>0.68226347700000001</v>
      </c>
      <c r="BO1159" s="152">
        <v>132.2637139</v>
      </c>
      <c r="BP1159" s="152">
        <v>3.9499316609999999</v>
      </c>
      <c r="BQ1159" s="152">
        <v>7.8853226420000002</v>
      </c>
      <c r="BS1159" s="152">
        <v>5.2288501969999999</v>
      </c>
      <c r="BT1159" s="152">
        <v>1.618582336</v>
      </c>
      <c r="BU1159" s="152">
        <v>2.5217427300000002</v>
      </c>
      <c r="BV1159" s="152">
        <v>1.6532677920000001</v>
      </c>
      <c r="BX1159" s="152">
        <v>1.9836179110000001</v>
      </c>
      <c r="BZ1159" s="152">
        <v>1.4047320029999999</v>
      </c>
      <c r="CB1159" s="152">
        <v>1.1873979939999999</v>
      </c>
      <c r="CD1159" s="152">
        <v>0.79992875200000002</v>
      </c>
      <c r="CH1159" s="152">
        <v>9.2988496279999993</v>
      </c>
      <c r="CJ1159" s="152">
        <v>0.33279245400000002</v>
      </c>
      <c r="CK1159" s="152">
        <v>0.16753984399999999</v>
      </c>
      <c r="DC1159" s="152">
        <v>38.907666669999998</v>
      </c>
      <c r="DF1159" s="152">
        <v>18.582666669999998</v>
      </c>
      <c r="DG1159" s="152">
        <v>41.867666669999998</v>
      </c>
      <c r="DJ1159" s="152">
        <v>9.4333333000000005E-2</v>
      </c>
      <c r="DM1159" s="152">
        <v>0.28999999999999998</v>
      </c>
      <c r="DO1159" s="154">
        <v>80.067424729999999</v>
      </c>
      <c r="ED1159" s="152">
        <v>50.20501058</v>
      </c>
      <c r="EE1159" s="152">
        <v>0.74144082</v>
      </c>
      <c r="EF1159" s="152">
        <v>17.9587203</v>
      </c>
      <c r="EH1159" s="152">
        <v>9.7854597230000007</v>
      </c>
      <c r="EJ1159" s="152">
        <v>10.874581389999999</v>
      </c>
      <c r="EK1159" s="152">
        <v>0.18610857</v>
      </c>
      <c r="EL1159" s="152">
        <v>5.2675773890000004</v>
      </c>
      <c r="EM1159" s="152">
        <v>11.486064989999999</v>
      </c>
      <c r="EO1159" s="152">
        <v>2.3839176480000002</v>
      </c>
      <c r="EP1159" s="152">
        <v>0.64499132299999995</v>
      </c>
      <c r="EQ1159" s="152">
        <v>0.125884468</v>
      </c>
      <c r="ES1159" s="152">
        <v>-0.64542154100000004</v>
      </c>
    </row>
    <row r="1160" spans="1:149">
      <c r="A1160" s="151">
        <v>6774</v>
      </c>
      <c r="B1160" s="152" t="s">
        <v>2859</v>
      </c>
      <c r="C1160" s="152" t="s">
        <v>2877</v>
      </c>
      <c r="D1160" s="152" t="s">
        <v>2878</v>
      </c>
      <c r="E1160" s="152" t="s">
        <v>3001</v>
      </c>
      <c r="F1160" s="152" t="s">
        <v>9606</v>
      </c>
      <c r="H1160" s="151">
        <v>284170</v>
      </c>
      <c r="L1160" s="153" t="s">
        <v>3002</v>
      </c>
      <c r="M1160" s="153" t="s">
        <v>5000</v>
      </c>
      <c r="P1160" s="152">
        <v>18.122250000000001</v>
      </c>
      <c r="Q1160" s="152">
        <v>145.7595833</v>
      </c>
      <c r="R1160" s="152" t="s">
        <v>2027</v>
      </c>
      <c r="S1160" s="152" t="s">
        <v>2716</v>
      </c>
      <c r="T1160" s="152">
        <v>52.146000000000001</v>
      </c>
      <c r="U1160" s="152">
        <v>1.3819999999999999</v>
      </c>
      <c r="V1160" s="152">
        <v>14.151</v>
      </c>
      <c r="X1160" s="152">
        <v>11.315</v>
      </c>
      <c r="AA1160" s="152">
        <v>5.0739999999999998</v>
      </c>
      <c r="AB1160" s="152">
        <v>0.16</v>
      </c>
      <c r="AC1160" s="152">
        <v>8.9760000000000009</v>
      </c>
      <c r="AD1160" s="152">
        <v>2.8839999999999999</v>
      </c>
      <c r="AE1160" s="152">
        <v>1.2889999999999999</v>
      </c>
      <c r="AF1160" s="152">
        <v>0.23599999999999999</v>
      </c>
      <c r="AI1160" s="152">
        <v>97.869439700000001</v>
      </c>
      <c r="AJ1160" s="152">
        <v>1.4278473</v>
      </c>
      <c r="AK1160" s="156">
        <f t="shared" si="18"/>
        <v>2.1742090000000003E-3</v>
      </c>
      <c r="AL1160" s="151">
        <v>21.742090000000001</v>
      </c>
      <c r="AM1160" s="151">
        <v>309.66325000000001</v>
      </c>
      <c r="AN1160" s="151">
        <v>61.062359999999998</v>
      </c>
      <c r="AO1160" s="151">
        <v>1101.580324</v>
      </c>
      <c r="AQ1160" s="152">
        <v>8.1834443770000007</v>
      </c>
      <c r="AR1160" s="152">
        <v>0.54899780200000003</v>
      </c>
      <c r="AS1160" s="152">
        <v>38.052044189999997</v>
      </c>
      <c r="AU1160" s="151">
        <v>1280.388972</v>
      </c>
      <c r="AV1160" s="152">
        <v>9687.0088070000002</v>
      </c>
      <c r="AW1160" s="152">
        <v>37.638956319999998</v>
      </c>
      <c r="AX1160" s="151">
        <v>7770.8413410000003</v>
      </c>
      <c r="AZ1160" s="152">
        <v>35.24878185</v>
      </c>
      <c r="BG1160" s="152">
        <v>17.108417859999999</v>
      </c>
      <c r="BH1160" s="152">
        <v>234.6867652</v>
      </c>
      <c r="BI1160" s="152">
        <v>23.204630269999999</v>
      </c>
      <c r="BJ1160" s="152">
        <v>86.858103020000001</v>
      </c>
      <c r="BK1160" s="152">
        <v>1.6747162419999999</v>
      </c>
      <c r="BO1160" s="152">
        <v>336.4245578</v>
      </c>
      <c r="BP1160" s="152">
        <v>8.7111178579999997</v>
      </c>
      <c r="BQ1160" s="152">
        <v>19.751504950000001</v>
      </c>
      <c r="BR1160" s="152">
        <v>3.1028196050000001</v>
      </c>
      <c r="BS1160" s="152">
        <v>14.097909509999999</v>
      </c>
      <c r="BT1160" s="152">
        <v>3.7187503909999999</v>
      </c>
      <c r="BU1160" s="152">
        <v>1.4859681920000001</v>
      </c>
      <c r="BV1160" s="152">
        <v>3.7985993859999998</v>
      </c>
      <c r="BX1160" s="152">
        <v>4.1133480650000003</v>
      </c>
      <c r="BZ1160" s="152">
        <v>2.8169714689999998</v>
      </c>
      <c r="CB1160" s="152">
        <v>2.7554563870000002</v>
      </c>
      <c r="CD1160" s="152">
        <v>2.7561961209999999</v>
      </c>
      <c r="DC1160" s="152">
        <v>38.492333330000001</v>
      </c>
      <c r="DF1160" s="152">
        <v>22.017666670000001</v>
      </c>
      <c r="DG1160" s="152">
        <v>39.31</v>
      </c>
      <c r="DJ1160" s="152">
        <v>7.5999999999999998E-2</v>
      </c>
      <c r="DM1160" s="152">
        <v>0.255</v>
      </c>
      <c r="DO1160" s="154">
        <v>76.094417969999995</v>
      </c>
      <c r="ED1160" s="152">
        <v>50.20501058</v>
      </c>
      <c r="EE1160" s="152">
        <v>0.74144082</v>
      </c>
      <c r="EF1160" s="152">
        <v>17.9587203</v>
      </c>
      <c r="EH1160" s="152">
        <v>9.7854597230000007</v>
      </c>
      <c r="EJ1160" s="152">
        <v>10.874581389999999</v>
      </c>
      <c r="EK1160" s="152">
        <v>0.18610857</v>
      </c>
      <c r="EL1160" s="152">
        <v>5.2675773890000004</v>
      </c>
      <c r="EM1160" s="152">
        <v>11.486064989999999</v>
      </c>
      <c r="EO1160" s="152">
        <v>2.3839176480000002</v>
      </c>
      <c r="EP1160" s="152">
        <v>0.64499132299999995</v>
      </c>
      <c r="EQ1160" s="152">
        <v>0.125884468</v>
      </c>
      <c r="ES1160" s="152">
        <v>-0.64542154100000004</v>
      </c>
    </row>
    <row r="1161" spans="1:149">
      <c r="A1161" s="151">
        <v>6775</v>
      </c>
      <c r="B1161" s="152" t="s">
        <v>2859</v>
      </c>
      <c r="C1161" s="152" t="s">
        <v>2877</v>
      </c>
      <c r="D1161" s="152" t="s">
        <v>2878</v>
      </c>
      <c r="E1161" s="152" t="s">
        <v>3001</v>
      </c>
      <c r="F1161" s="152" t="s">
        <v>9607</v>
      </c>
      <c r="H1161" s="151">
        <v>284170</v>
      </c>
      <c r="L1161" s="153" t="s">
        <v>3002</v>
      </c>
      <c r="M1161" s="153" t="s">
        <v>4978</v>
      </c>
      <c r="P1161" s="152">
        <v>18.122250000000001</v>
      </c>
      <c r="Q1161" s="152">
        <v>145.7595833</v>
      </c>
      <c r="R1161" s="152" t="s">
        <v>2027</v>
      </c>
      <c r="S1161" s="152" t="s">
        <v>2716</v>
      </c>
      <c r="T1161" s="152">
        <v>52.05</v>
      </c>
      <c r="U1161" s="152">
        <v>0.90500000000000003</v>
      </c>
      <c r="V1161" s="152">
        <v>14.657999999999999</v>
      </c>
      <c r="X1161" s="152">
        <v>10.57</v>
      </c>
      <c r="AA1161" s="152">
        <v>5.0060000000000002</v>
      </c>
      <c r="AB1161" s="152">
        <v>0.22</v>
      </c>
      <c r="AC1161" s="152">
        <v>8.5</v>
      </c>
      <c r="AD1161" s="152">
        <v>3.0510000000000002</v>
      </c>
      <c r="AE1161" s="152">
        <v>1.2490000000000001</v>
      </c>
      <c r="AF1161" s="152">
        <v>0.20399999999999999</v>
      </c>
      <c r="AI1161" s="152">
        <v>96.700100969999994</v>
      </c>
      <c r="AJ1161" s="152">
        <v>2.2122440999999999</v>
      </c>
      <c r="AK1161" s="156">
        <f t="shared" si="18"/>
        <v>4.7378475000000005E-3</v>
      </c>
      <c r="AL1161" s="151">
        <v>47.378475000000002</v>
      </c>
      <c r="AM1161" s="151">
        <v>407.6891</v>
      </c>
      <c r="AN1161" s="151">
        <v>474.09737999999999</v>
      </c>
      <c r="AO1161" s="151">
        <v>1013.136721</v>
      </c>
      <c r="AQ1161" s="152">
        <v>8.9819814190000002</v>
      </c>
      <c r="AR1161" s="152">
        <v>0.67987916100000001</v>
      </c>
      <c r="AS1161" s="152">
        <v>30.033497759999999</v>
      </c>
      <c r="AU1161" s="151">
        <v>929.71310159999996</v>
      </c>
      <c r="AV1161" s="152">
        <v>9815.4148179999993</v>
      </c>
      <c r="AW1161" s="152">
        <v>35.281086459999997</v>
      </c>
      <c r="AX1161" s="151">
        <v>5169.0273079999997</v>
      </c>
      <c r="AZ1161" s="152">
        <v>47.023923449999998</v>
      </c>
      <c r="BG1161" s="152">
        <v>16.07779416</v>
      </c>
      <c r="BH1161" s="152">
        <v>299.22382950000002</v>
      </c>
      <c r="BI1161" s="152">
        <v>24.344316970000001</v>
      </c>
      <c r="BJ1161" s="152">
        <v>76.568848790000004</v>
      </c>
      <c r="BK1161" s="152">
        <v>1.518666853</v>
      </c>
      <c r="BO1161" s="152">
        <v>313.23401200000001</v>
      </c>
      <c r="BP1161" s="152">
        <v>7.9862849450000004</v>
      </c>
      <c r="BQ1161" s="152">
        <v>17.58916966</v>
      </c>
      <c r="BR1161" s="152">
        <v>2.7009782640000002</v>
      </c>
      <c r="BS1161" s="152">
        <v>12.463677069999999</v>
      </c>
      <c r="BT1161" s="152">
        <v>3.316085384</v>
      </c>
      <c r="BU1161" s="152">
        <v>1.315600034</v>
      </c>
      <c r="BV1161" s="152">
        <v>3.8362631889999999</v>
      </c>
      <c r="BX1161" s="152">
        <v>4.116449501</v>
      </c>
      <c r="BZ1161" s="152">
        <v>3.0188435359999999</v>
      </c>
      <c r="CB1161" s="152">
        <v>2.9897059709999998</v>
      </c>
      <c r="CD1161" s="152">
        <v>2.6134109599999999</v>
      </c>
      <c r="DC1161" s="152">
        <v>38.632333330000002</v>
      </c>
      <c r="DF1161" s="152">
        <v>21.152999999999999</v>
      </c>
      <c r="DG1161" s="152">
        <v>40.249666670000003</v>
      </c>
      <c r="DJ1161" s="152">
        <v>8.7999999999999995E-2</v>
      </c>
      <c r="DM1161" s="152">
        <v>0.23733333300000001</v>
      </c>
      <c r="DO1161" s="154">
        <v>77.2336052</v>
      </c>
      <c r="ED1161" s="152">
        <v>50.20501058</v>
      </c>
      <c r="EE1161" s="152">
        <v>0.74144082</v>
      </c>
      <c r="EF1161" s="152">
        <v>17.9587203</v>
      </c>
      <c r="EH1161" s="152">
        <v>9.7854597230000007</v>
      </c>
      <c r="EJ1161" s="152">
        <v>10.874581389999999</v>
      </c>
      <c r="EK1161" s="152">
        <v>0.18610857</v>
      </c>
      <c r="EL1161" s="152">
        <v>5.2675773890000004</v>
      </c>
      <c r="EM1161" s="152">
        <v>11.486064989999999</v>
      </c>
      <c r="EO1161" s="152">
        <v>2.3839176480000002</v>
      </c>
      <c r="EP1161" s="152">
        <v>0.64499132299999995</v>
      </c>
      <c r="EQ1161" s="152">
        <v>0.125884468</v>
      </c>
      <c r="ES1161" s="152">
        <v>-0.64542154100000004</v>
      </c>
    </row>
    <row r="1162" spans="1:149">
      <c r="A1162" s="151">
        <v>6776</v>
      </c>
      <c r="B1162" s="152" t="s">
        <v>2859</v>
      </c>
      <c r="C1162" s="152" t="s">
        <v>2877</v>
      </c>
      <c r="D1162" s="152" t="s">
        <v>2878</v>
      </c>
      <c r="E1162" s="152" t="s">
        <v>3001</v>
      </c>
      <c r="F1162" s="152" t="s">
        <v>9608</v>
      </c>
      <c r="H1162" s="151">
        <v>284170</v>
      </c>
      <c r="L1162" s="153" t="s">
        <v>3002</v>
      </c>
      <c r="M1162" s="153" t="s">
        <v>4715</v>
      </c>
      <c r="P1162" s="152">
        <v>18.122250000000001</v>
      </c>
      <c r="Q1162" s="152">
        <v>145.7595833</v>
      </c>
      <c r="R1162" s="152" t="s">
        <v>2027</v>
      </c>
      <c r="S1162" s="152" t="s">
        <v>2716</v>
      </c>
      <c r="T1162" s="152">
        <v>51.164999999999999</v>
      </c>
      <c r="U1162" s="152">
        <v>1.1579999999999999</v>
      </c>
      <c r="V1162" s="152">
        <v>14.259</v>
      </c>
      <c r="X1162" s="152">
        <v>10.706</v>
      </c>
      <c r="AA1162" s="152">
        <v>5.2</v>
      </c>
      <c r="AB1162" s="152">
        <v>0.19700000000000001</v>
      </c>
      <c r="AC1162" s="152">
        <v>10.452999999999999</v>
      </c>
      <c r="AD1162" s="152">
        <v>2.6019999999999999</v>
      </c>
      <c r="AE1162" s="152">
        <v>0.95499999999999996</v>
      </c>
      <c r="AF1162" s="152">
        <v>0.23899999999999999</v>
      </c>
      <c r="AI1162" s="152">
        <v>97.211376099999995</v>
      </c>
      <c r="AJ1162" s="152">
        <v>1.9936752</v>
      </c>
      <c r="AK1162" s="156">
        <f t="shared" si="18"/>
        <v>5.3759030000000005E-3</v>
      </c>
      <c r="AL1162" s="151">
        <v>53.759030000000003</v>
      </c>
      <c r="AM1162" s="151">
        <v>270.69900000000001</v>
      </c>
      <c r="AN1162" s="151">
        <v>168.78558000000001</v>
      </c>
      <c r="AO1162" s="151">
        <v>540.4209118</v>
      </c>
      <c r="AQ1162" s="152">
        <v>7.1136151229999998</v>
      </c>
      <c r="AR1162" s="152">
        <v>0.57562084499999999</v>
      </c>
      <c r="AS1162" s="152">
        <v>31.866288480000001</v>
      </c>
      <c r="AU1162" s="151">
        <v>1067.7775449999999</v>
      </c>
      <c r="AV1162" s="152">
        <v>7887.5433059999996</v>
      </c>
      <c r="AW1162" s="152">
        <v>42.196758719999998</v>
      </c>
      <c r="AX1162" s="151">
        <v>6915.0910130000002</v>
      </c>
      <c r="AZ1162" s="152">
        <v>76.948493769999999</v>
      </c>
      <c r="BG1162" s="152">
        <v>13.570723389999999</v>
      </c>
      <c r="BH1162" s="152">
        <v>295.92160519999999</v>
      </c>
      <c r="BI1162" s="152">
        <v>23.267959210000001</v>
      </c>
      <c r="BJ1162" s="152">
        <v>69.980813800000007</v>
      </c>
      <c r="BK1162" s="152">
        <v>1.373061646</v>
      </c>
      <c r="BO1162" s="152">
        <v>280.4896541</v>
      </c>
      <c r="BP1162" s="152">
        <v>7.2964570350000004</v>
      </c>
      <c r="BQ1162" s="152">
        <v>17.07914293</v>
      </c>
      <c r="BR1162" s="152">
        <v>2.7495480470000002</v>
      </c>
      <c r="BS1162" s="152">
        <v>12.32878958</v>
      </c>
      <c r="BT1162" s="152">
        <v>3.9894583940000001</v>
      </c>
      <c r="BU1162" s="152">
        <v>0.865745985</v>
      </c>
      <c r="BV1162" s="152">
        <v>3.6914825000000002</v>
      </c>
      <c r="BX1162" s="152">
        <v>4.3479074720000002</v>
      </c>
      <c r="BZ1162" s="152">
        <v>2.895035392</v>
      </c>
      <c r="CB1162" s="152">
        <v>2.8247465009999999</v>
      </c>
      <c r="CD1162" s="152">
        <v>2.4102959980000001</v>
      </c>
      <c r="DC1162" s="152">
        <v>38.774666670000002</v>
      </c>
      <c r="DF1162" s="152">
        <v>19.876666669999999</v>
      </c>
      <c r="DG1162" s="152">
        <v>41.286999999999999</v>
      </c>
      <c r="DJ1162" s="152">
        <v>8.0666666999999997E-2</v>
      </c>
      <c r="DM1162" s="152">
        <v>0.28000000000000003</v>
      </c>
      <c r="DO1162" s="154">
        <v>78.738433029999996</v>
      </c>
      <c r="ED1162" s="152">
        <v>50.20501058</v>
      </c>
      <c r="EE1162" s="152">
        <v>0.74144082</v>
      </c>
      <c r="EF1162" s="152">
        <v>17.9587203</v>
      </c>
      <c r="EH1162" s="152">
        <v>9.7854597230000007</v>
      </c>
      <c r="EJ1162" s="152">
        <v>10.874581389999999</v>
      </c>
      <c r="EK1162" s="152">
        <v>0.18610857</v>
      </c>
      <c r="EL1162" s="152">
        <v>5.2675773890000004</v>
      </c>
      <c r="EM1162" s="152">
        <v>11.486064989999999</v>
      </c>
      <c r="EO1162" s="152">
        <v>2.3839176480000002</v>
      </c>
      <c r="EP1162" s="152">
        <v>0.64499132299999995</v>
      </c>
      <c r="EQ1162" s="152">
        <v>0.125884468</v>
      </c>
      <c r="ES1162" s="152">
        <v>-0.64542154100000004</v>
      </c>
    </row>
    <row r="1163" spans="1:149">
      <c r="A1163" s="151">
        <v>6777</v>
      </c>
      <c r="B1163" s="152" t="s">
        <v>2859</v>
      </c>
      <c r="C1163" s="152" t="s">
        <v>2877</v>
      </c>
      <c r="D1163" s="152" t="s">
        <v>2878</v>
      </c>
      <c r="E1163" s="152" t="s">
        <v>3001</v>
      </c>
      <c r="F1163" s="152" t="s">
        <v>9609</v>
      </c>
      <c r="H1163" s="151">
        <v>284170</v>
      </c>
      <c r="L1163" s="153" t="s">
        <v>3002</v>
      </c>
      <c r="M1163" s="153" t="s">
        <v>4948</v>
      </c>
      <c r="P1163" s="152">
        <v>18.122250000000001</v>
      </c>
      <c r="Q1163" s="152">
        <v>145.7595833</v>
      </c>
      <c r="R1163" s="152" t="s">
        <v>2027</v>
      </c>
      <c r="S1163" s="152" t="s">
        <v>2716</v>
      </c>
      <c r="T1163" s="152">
        <v>51.95</v>
      </c>
      <c r="U1163" s="152">
        <v>1.272</v>
      </c>
      <c r="V1163" s="152">
        <v>13.714</v>
      </c>
      <c r="X1163" s="152">
        <v>11.898</v>
      </c>
      <c r="AA1163" s="152">
        <v>4.0149999999999997</v>
      </c>
      <c r="AB1163" s="152">
        <v>0.26300000000000001</v>
      </c>
      <c r="AC1163" s="152">
        <v>9.5709999999999997</v>
      </c>
      <c r="AD1163" s="152">
        <v>2.8759999999999999</v>
      </c>
      <c r="AE1163" s="152">
        <v>1.0489999999999999</v>
      </c>
      <c r="AF1163" s="152">
        <v>0.224</v>
      </c>
      <c r="AI1163" s="152">
        <v>97.133336799999995</v>
      </c>
      <c r="AJ1163" s="152">
        <v>1.8922211</v>
      </c>
      <c r="AK1163" s="156">
        <f t="shared" si="18"/>
        <v>2.5636385000000002E-3</v>
      </c>
      <c r="AL1163" s="151">
        <v>25.636385000000001</v>
      </c>
      <c r="AM1163" s="151">
        <v>322.78805</v>
      </c>
      <c r="AN1163" s="151">
        <v>36.695022000000002</v>
      </c>
      <c r="AO1163" s="151">
        <v>359.87397060000001</v>
      </c>
      <c r="AQ1163" s="152">
        <v>9.6622391410000006</v>
      </c>
      <c r="AR1163" s="152">
        <v>0.655399976</v>
      </c>
      <c r="AS1163" s="152">
        <v>31.510125200000001</v>
      </c>
      <c r="AU1163" s="151">
        <v>952.8583486</v>
      </c>
      <c r="AV1163" s="152">
        <v>8542.1912900000007</v>
      </c>
      <c r="AW1163" s="152">
        <v>45.375327149999997</v>
      </c>
      <c r="AX1163" s="151">
        <v>7234.5522309999997</v>
      </c>
      <c r="AZ1163" s="152">
        <v>44.07451906</v>
      </c>
      <c r="BG1163" s="152">
        <v>14.62405929</v>
      </c>
      <c r="BH1163" s="152">
        <v>296.5376124</v>
      </c>
      <c r="BI1163" s="152">
        <v>26.48047794</v>
      </c>
      <c r="BJ1163" s="152">
        <v>71.249564550000002</v>
      </c>
      <c r="BK1163" s="152">
        <v>1.2942620549999999</v>
      </c>
      <c r="BO1163" s="152">
        <v>292.15406209999998</v>
      </c>
      <c r="BP1163" s="152">
        <v>7.2743519640000001</v>
      </c>
      <c r="BQ1163" s="152">
        <v>16.917293990000001</v>
      </c>
      <c r="BR1163" s="152">
        <v>2.6578284929999998</v>
      </c>
      <c r="BS1163" s="152">
        <v>12.40020414</v>
      </c>
      <c r="BT1163" s="152">
        <v>3.6931568349999999</v>
      </c>
      <c r="BU1163" s="152">
        <v>0.92371359399999997</v>
      </c>
      <c r="BV1163" s="152">
        <v>4.1675671019999996</v>
      </c>
      <c r="BX1163" s="152">
        <v>4.7990131910000002</v>
      </c>
      <c r="BZ1163" s="152">
        <v>3.4233670119999999</v>
      </c>
      <c r="CB1163" s="152">
        <v>3.1927563619999999</v>
      </c>
      <c r="CD1163" s="152">
        <v>2.319090809</v>
      </c>
      <c r="DC1163" s="152">
        <v>38.125999999999998</v>
      </c>
      <c r="DF1163" s="152">
        <v>24.5715</v>
      </c>
      <c r="DG1163" s="152">
        <v>37.581499999999998</v>
      </c>
      <c r="DJ1163" s="152">
        <v>4.9500000000000002E-2</v>
      </c>
      <c r="DM1163" s="152">
        <v>0.28249999999999997</v>
      </c>
      <c r="DO1163" s="154">
        <v>73.167820460000002</v>
      </c>
      <c r="ED1163" s="152">
        <v>50.20501058</v>
      </c>
      <c r="EE1163" s="152">
        <v>0.74144082</v>
      </c>
      <c r="EF1163" s="152">
        <v>17.9587203</v>
      </c>
      <c r="EH1163" s="152">
        <v>9.7854597230000007</v>
      </c>
      <c r="EJ1163" s="152">
        <v>10.874581389999999</v>
      </c>
      <c r="EK1163" s="152">
        <v>0.18610857</v>
      </c>
      <c r="EL1163" s="152">
        <v>5.2675773890000004</v>
      </c>
      <c r="EM1163" s="152">
        <v>11.486064989999999</v>
      </c>
      <c r="EO1163" s="152">
        <v>2.3839176480000002</v>
      </c>
      <c r="EP1163" s="152">
        <v>0.64499132299999995</v>
      </c>
      <c r="EQ1163" s="152">
        <v>0.125884468</v>
      </c>
      <c r="ES1163" s="152">
        <v>-0.64542154100000004</v>
      </c>
    </row>
    <row r="1164" spans="1:149">
      <c r="A1164" s="151">
        <v>6778</v>
      </c>
      <c r="B1164" s="152" t="s">
        <v>2859</v>
      </c>
      <c r="C1164" s="152" t="s">
        <v>2877</v>
      </c>
      <c r="D1164" s="152" t="s">
        <v>2878</v>
      </c>
      <c r="E1164" s="152" t="s">
        <v>3001</v>
      </c>
      <c r="F1164" s="152" t="s">
        <v>9610</v>
      </c>
      <c r="H1164" s="151">
        <v>284170</v>
      </c>
      <c r="L1164" s="153" t="s">
        <v>3002</v>
      </c>
      <c r="M1164" s="153" t="s">
        <v>4768</v>
      </c>
      <c r="P1164" s="152">
        <v>18.122250000000001</v>
      </c>
      <c r="Q1164" s="152">
        <v>145.7595833</v>
      </c>
      <c r="R1164" s="152" t="s">
        <v>2027</v>
      </c>
      <c r="S1164" s="152" t="s">
        <v>2716</v>
      </c>
      <c r="T1164" s="152">
        <v>51.354999999999997</v>
      </c>
      <c r="U1164" s="152">
        <v>1.2869999999999999</v>
      </c>
      <c r="V1164" s="152">
        <v>13.208</v>
      </c>
      <c r="X1164" s="152">
        <v>12.052</v>
      </c>
      <c r="AA1164" s="152">
        <v>5.0090000000000003</v>
      </c>
      <c r="AB1164" s="152">
        <v>0.191</v>
      </c>
      <c r="AC1164" s="152">
        <v>9.3149999999999995</v>
      </c>
      <c r="AD1164" s="152">
        <v>2.4510000000000001</v>
      </c>
      <c r="AE1164" s="152">
        <v>0.98699999999999999</v>
      </c>
      <c r="AF1164" s="152">
        <v>0.17299999999999999</v>
      </c>
      <c r="AI1164" s="152">
        <v>96.332154750000001</v>
      </c>
      <c r="AJ1164" s="152">
        <v>1.8765604</v>
      </c>
      <c r="AK1164" s="156">
        <f t="shared" si="18"/>
        <v>1.0564068E-3</v>
      </c>
      <c r="AL1164" s="151">
        <v>10.564068000000001</v>
      </c>
      <c r="AM1164" s="151">
        <v>298.99934999999999</v>
      </c>
      <c r="AN1164" s="151">
        <v>35.249111399999997</v>
      </c>
      <c r="AO1164" s="151">
        <v>360.4839265</v>
      </c>
      <c r="AQ1164" s="152">
        <v>6.8792971710000002</v>
      </c>
      <c r="AR1164" s="152">
        <v>0.46394509</v>
      </c>
      <c r="AS1164" s="152">
        <v>28.713271809999998</v>
      </c>
      <c r="AU1164" s="151">
        <v>847.03821919999996</v>
      </c>
      <c r="AV1164" s="152">
        <v>7608.7088000000003</v>
      </c>
      <c r="AW1164" s="152">
        <v>39.529617799999997</v>
      </c>
      <c r="AX1164" s="151">
        <v>6394.0042880000001</v>
      </c>
      <c r="AZ1164" s="152">
        <v>34.685360500000002</v>
      </c>
      <c r="BG1164" s="152">
        <v>10.643739200000001</v>
      </c>
      <c r="BH1164" s="152">
        <v>225.863022</v>
      </c>
      <c r="BI1164" s="152">
        <v>24.526879810000001</v>
      </c>
      <c r="BJ1164" s="152">
        <v>22.72884642</v>
      </c>
      <c r="BK1164" s="152">
        <v>1.129501412</v>
      </c>
      <c r="BO1164" s="152">
        <v>218.9387485</v>
      </c>
      <c r="BP1164" s="152">
        <v>5.435216241</v>
      </c>
      <c r="BQ1164" s="152">
        <v>12.280901119999999</v>
      </c>
      <c r="BS1164" s="152">
        <v>9.3365763319999999</v>
      </c>
      <c r="BT1164" s="152">
        <v>2.83885896</v>
      </c>
      <c r="BU1164" s="152">
        <v>4.2564409169999999</v>
      </c>
      <c r="BV1164" s="152">
        <v>3.1942852579999998</v>
      </c>
      <c r="BX1164" s="152">
        <v>3.4160217720000001</v>
      </c>
      <c r="BZ1164" s="152">
        <v>2.1981710099999998</v>
      </c>
      <c r="CB1164" s="152">
        <v>3.3224086349999999</v>
      </c>
      <c r="CD1164" s="152">
        <v>1.6534885530000001</v>
      </c>
      <c r="CH1164" s="152">
        <v>3.8653033849999998</v>
      </c>
      <c r="CJ1164" s="152">
        <v>0.43223226199999998</v>
      </c>
      <c r="CK1164" s="152">
        <v>0.25157343300000001</v>
      </c>
      <c r="DC1164" s="152">
        <v>38.064999999999998</v>
      </c>
      <c r="DF1164" s="152">
        <v>23.196999999999999</v>
      </c>
      <c r="DG1164" s="152">
        <v>38.383000000000003</v>
      </c>
      <c r="DJ1164" s="152">
        <v>5.7000000000000002E-2</v>
      </c>
      <c r="DM1164" s="152">
        <v>0.303666667</v>
      </c>
      <c r="DO1164" s="154">
        <v>74.683840509999996</v>
      </c>
      <c r="ED1164" s="152">
        <v>50.20501058</v>
      </c>
      <c r="EE1164" s="152">
        <v>0.74144082</v>
      </c>
      <c r="EF1164" s="152">
        <v>17.9587203</v>
      </c>
      <c r="EH1164" s="152">
        <v>9.7854597230000007</v>
      </c>
      <c r="EJ1164" s="152">
        <v>10.874581389999999</v>
      </c>
      <c r="EK1164" s="152">
        <v>0.18610857</v>
      </c>
      <c r="EL1164" s="152">
        <v>5.2675773890000004</v>
      </c>
      <c r="EM1164" s="152">
        <v>11.486064989999999</v>
      </c>
      <c r="EO1164" s="152">
        <v>2.3839176480000002</v>
      </c>
      <c r="EP1164" s="152">
        <v>0.64499132299999995</v>
      </c>
      <c r="EQ1164" s="152">
        <v>0.125884468</v>
      </c>
      <c r="ES1164" s="152">
        <v>-0.64542154100000004</v>
      </c>
    </row>
    <row r="1165" spans="1:149">
      <c r="A1165" s="151">
        <v>6779</v>
      </c>
      <c r="B1165" s="152" t="s">
        <v>2859</v>
      </c>
      <c r="C1165" s="152" t="s">
        <v>2877</v>
      </c>
      <c r="D1165" s="152" t="s">
        <v>2878</v>
      </c>
      <c r="E1165" s="152" t="s">
        <v>3001</v>
      </c>
      <c r="F1165" s="152" t="s">
        <v>9611</v>
      </c>
      <c r="H1165" s="151">
        <v>284170</v>
      </c>
      <c r="L1165" s="153" t="s">
        <v>3002</v>
      </c>
      <c r="M1165" s="153" t="s">
        <v>5027</v>
      </c>
      <c r="P1165" s="152">
        <v>18.122250000000001</v>
      </c>
      <c r="Q1165" s="152">
        <v>145.7595833</v>
      </c>
      <c r="R1165" s="152" t="s">
        <v>2027</v>
      </c>
      <c r="S1165" s="152" t="s">
        <v>2716</v>
      </c>
      <c r="T1165" s="152">
        <v>52.268000000000001</v>
      </c>
      <c r="U1165" s="152">
        <v>1.2370000000000001</v>
      </c>
      <c r="V1165" s="152">
        <v>13.265000000000001</v>
      </c>
      <c r="X1165" s="152">
        <v>12.134</v>
      </c>
      <c r="AA1165" s="152">
        <v>5.0460000000000003</v>
      </c>
      <c r="AB1165" s="152">
        <v>0.252</v>
      </c>
      <c r="AC1165" s="152">
        <v>9.3780000000000001</v>
      </c>
      <c r="AD1165" s="152">
        <v>2.6589999999999998</v>
      </c>
      <c r="AE1165" s="152">
        <v>1.0369999999999999</v>
      </c>
      <c r="AF1165" s="152">
        <v>0.22700000000000001</v>
      </c>
      <c r="AI1165" s="152">
        <v>97.795531580000002</v>
      </c>
      <c r="AJ1165" s="152">
        <v>1.6797803</v>
      </c>
      <c r="AK1165" s="156">
        <f t="shared" si="18"/>
        <v>4.1632170000000003E-3</v>
      </c>
      <c r="AL1165" s="151">
        <v>41.632170000000002</v>
      </c>
      <c r="AM1165" s="151">
        <v>311.714</v>
      </c>
      <c r="AN1165" s="151">
        <v>50.099938199999997</v>
      </c>
      <c r="AO1165" s="151">
        <v>326.32639710000001</v>
      </c>
      <c r="AQ1165" s="152">
        <v>7.2163325010000001</v>
      </c>
      <c r="AR1165" s="152">
        <v>0.48143341499999998</v>
      </c>
      <c r="AS1165" s="152">
        <v>29.311130370000001</v>
      </c>
      <c r="AU1165" s="151">
        <v>859.26030560000004</v>
      </c>
      <c r="AV1165" s="152">
        <v>7764.1697000000004</v>
      </c>
      <c r="AW1165" s="152">
        <v>40.498014640000001</v>
      </c>
      <c r="AX1165" s="151">
        <v>6324.2181719999999</v>
      </c>
      <c r="AZ1165" s="152">
        <v>43.856162279999999</v>
      </c>
      <c r="BG1165" s="152">
        <v>11.119261570000001</v>
      </c>
      <c r="BH1165" s="152">
        <v>229.60827399999999</v>
      </c>
      <c r="BI1165" s="152">
        <v>23.896894039999999</v>
      </c>
      <c r="BJ1165" s="152">
        <v>21.966952039999999</v>
      </c>
      <c r="BK1165" s="152">
        <v>1.039490577</v>
      </c>
      <c r="BO1165" s="152">
        <v>214.59343749999999</v>
      </c>
      <c r="BP1165" s="152">
        <v>5.0586802239999997</v>
      </c>
      <c r="BQ1165" s="152">
        <v>11.96417924</v>
      </c>
      <c r="BS1165" s="152">
        <v>8.9813939600000001</v>
      </c>
      <c r="BT1165" s="152">
        <v>2.6344027360000002</v>
      </c>
      <c r="BU1165" s="152">
        <v>4.1878114440000003</v>
      </c>
      <c r="BV1165" s="152">
        <v>3.0858866819999999</v>
      </c>
      <c r="BX1165" s="152">
        <v>3.0825868340000002</v>
      </c>
      <c r="BZ1165" s="152">
        <v>2.165732427</v>
      </c>
      <c r="CB1165" s="152">
        <v>1.86540354</v>
      </c>
      <c r="CD1165" s="152">
        <v>1.567664672</v>
      </c>
      <c r="CH1165" s="152">
        <v>4.3813109590000003</v>
      </c>
      <c r="CJ1165" s="152">
        <v>0.53856638499999998</v>
      </c>
      <c r="CK1165" s="152">
        <v>0.231130003</v>
      </c>
      <c r="DC1165" s="152">
        <v>38.76</v>
      </c>
      <c r="DF1165" s="152">
        <v>24.70333333</v>
      </c>
      <c r="DG1165" s="152">
        <v>38.508000000000003</v>
      </c>
      <c r="DJ1165" s="152">
        <v>1.5666666999999999E-2</v>
      </c>
      <c r="DM1165" s="152">
        <v>0.30133333299999998</v>
      </c>
      <c r="DO1165" s="154">
        <v>73.539253770000002</v>
      </c>
      <c r="ED1165" s="152">
        <v>50.20501058</v>
      </c>
      <c r="EE1165" s="152">
        <v>0.74144082</v>
      </c>
      <c r="EF1165" s="152">
        <v>17.9587203</v>
      </c>
      <c r="EH1165" s="152">
        <v>9.7854597230000007</v>
      </c>
      <c r="EJ1165" s="152">
        <v>10.874581389999999</v>
      </c>
      <c r="EK1165" s="152">
        <v>0.18610857</v>
      </c>
      <c r="EL1165" s="152">
        <v>5.2675773890000004</v>
      </c>
      <c r="EM1165" s="152">
        <v>11.486064989999999</v>
      </c>
      <c r="EO1165" s="152">
        <v>2.3839176480000002</v>
      </c>
      <c r="EP1165" s="152">
        <v>0.64499132299999995</v>
      </c>
      <c r="EQ1165" s="152">
        <v>0.125884468</v>
      </c>
      <c r="ES1165" s="152">
        <v>-0.64542154100000004</v>
      </c>
    </row>
    <row r="1166" spans="1:149">
      <c r="A1166" s="151">
        <v>6780</v>
      </c>
      <c r="B1166" s="152" t="s">
        <v>2859</v>
      </c>
      <c r="C1166" s="152" t="s">
        <v>2877</v>
      </c>
      <c r="D1166" s="152" t="s">
        <v>2878</v>
      </c>
      <c r="E1166" s="152" t="s">
        <v>3001</v>
      </c>
      <c r="F1166" s="152" t="s">
        <v>9612</v>
      </c>
      <c r="H1166" s="151">
        <v>284170</v>
      </c>
      <c r="L1166" s="153" t="s">
        <v>3002</v>
      </c>
      <c r="M1166" s="153" t="s">
        <v>4550</v>
      </c>
      <c r="P1166" s="152">
        <v>18.122250000000001</v>
      </c>
      <c r="Q1166" s="152">
        <v>145.7595833</v>
      </c>
      <c r="R1166" s="152" t="s">
        <v>2027</v>
      </c>
      <c r="S1166" s="152" t="s">
        <v>2716</v>
      </c>
      <c r="T1166" s="152">
        <v>50.645000000000003</v>
      </c>
      <c r="U1166" s="152">
        <v>0.97299999999999998</v>
      </c>
      <c r="V1166" s="152">
        <v>14.997</v>
      </c>
      <c r="X1166" s="152">
        <v>11.602</v>
      </c>
      <c r="AA1166" s="152">
        <v>4.8920000000000003</v>
      </c>
      <c r="AB1166" s="152">
        <v>0.191</v>
      </c>
      <c r="AC1166" s="152">
        <v>10.279</v>
      </c>
      <c r="AD1166" s="152">
        <v>2.61</v>
      </c>
      <c r="AE1166" s="152">
        <v>0.80800000000000005</v>
      </c>
      <c r="AF1166" s="152">
        <v>0.14299999999999999</v>
      </c>
      <c r="AI1166" s="152">
        <v>97.4429911</v>
      </c>
      <c r="AJ1166" s="152">
        <v>2.0297629000000001</v>
      </c>
      <c r="AK1166" s="156">
        <f t="shared" si="18"/>
        <v>9.0380624999999992E-3</v>
      </c>
      <c r="AL1166" s="151">
        <v>90.380624999999995</v>
      </c>
      <c r="AM1166" s="151">
        <v>292.02679999999998</v>
      </c>
      <c r="AN1166" s="151">
        <v>456.81558000000001</v>
      </c>
      <c r="AO1166" s="151">
        <v>640.45367650000003</v>
      </c>
      <c r="AQ1166" s="152">
        <v>7.4152992150000001</v>
      </c>
      <c r="AR1166" s="152">
        <v>0.51234330800000005</v>
      </c>
      <c r="AS1166" s="152">
        <v>21.658439990000002</v>
      </c>
      <c r="AU1166" s="151">
        <v>734.28803600000003</v>
      </c>
      <c r="AV1166" s="152">
        <v>6560.8791259999998</v>
      </c>
      <c r="AW1166" s="152">
        <v>42.491852129999998</v>
      </c>
      <c r="AX1166" s="151">
        <v>5458.5032149999997</v>
      </c>
      <c r="AZ1166" s="152">
        <v>68.747475140000006</v>
      </c>
      <c r="BG1166" s="152">
        <v>10.63242996</v>
      </c>
      <c r="BH1166" s="152">
        <v>344.4158731</v>
      </c>
      <c r="BI1166" s="152">
        <v>19.725677080000001</v>
      </c>
      <c r="BJ1166" s="152">
        <v>51.177521970000001</v>
      </c>
      <c r="BK1166" s="152">
        <v>0.87143134499999997</v>
      </c>
      <c r="BO1166" s="152">
        <v>219.44171610000001</v>
      </c>
      <c r="BP1166" s="152">
        <v>5.4497121530000001</v>
      </c>
      <c r="BQ1166" s="152">
        <v>12.322088989999999</v>
      </c>
      <c r="BR1166" s="152">
        <v>1.953210696</v>
      </c>
      <c r="BS1166" s="152">
        <v>9.2024920320000003</v>
      </c>
      <c r="BT1166" s="152">
        <v>2.9888176120000001</v>
      </c>
      <c r="BU1166" s="152">
        <v>1.108307827</v>
      </c>
      <c r="BV1166" s="152">
        <v>3.24403022</v>
      </c>
      <c r="BX1166" s="152">
        <v>3.6267821950000001</v>
      </c>
      <c r="BZ1166" s="152">
        <v>2.4945232270000002</v>
      </c>
      <c r="CB1166" s="152">
        <v>2.2810827410000001</v>
      </c>
      <c r="CD1166" s="152">
        <v>1.692323493</v>
      </c>
      <c r="DC1166" s="152">
        <v>38.627333329999999</v>
      </c>
      <c r="DF1166" s="152">
        <v>20.83433333</v>
      </c>
      <c r="DG1166" s="152">
        <v>40.523666669999997</v>
      </c>
      <c r="DJ1166" s="152">
        <v>4.8333332999999999E-2</v>
      </c>
      <c r="DM1166" s="152">
        <v>0.26733333300000001</v>
      </c>
      <c r="DO1166" s="154">
        <v>77.617491810000004</v>
      </c>
      <c r="ED1166" s="152">
        <v>50.20501058</v>
      </c>
      <c r="EE1166" s="152">
        <v>0.74144082</v>
      </c>
      <c r="EF1166" s="152">
        <v>17.9587203</v>
      </c>
      <c r="EH1166" s="152">
        <v>9.7854597230000007</v>
      </c>
      <c r="EJ1166" s="152">
        <v>10.874581389999999</v>
      </c>
      <c r="EK1166" s="152">
        <v>0.18610857</v>
      </c>
      <c r="EL1166" s="152">
        <v>5.2675773890000004</v>
      </c>
      <c r="EM1166" s="152">
        <v>11.486064989999999</v>
      </c>
      <c r="EO1166" s="152">
        <v>2.3839176480000002</v>
      </c>
      <c r="EP1166" s="152">
        <v>0.64499132299999995</v>
      </c>
      <c r="EQ1166" s="152">
        <v>0.125884468</v>
      </c>
      <c r="ES1166" s="152">
        <v>-0.64542154100000004</v>
      </c>
    </row>
    <row r="1167" spans="1:149">
      <c r="A1167" s="151">
        <v>6781</v>
      </c>
      <c r="B1167" s="152" t="s">
        <v>2859</v>
      </c>
      <c r="C1167" s="152" t="s">
        <v>2877</v>
      </c>
      <c r="D1167" s="152" t="s">
        <v>2878</v>
      </c>
      <c r="E1167" s="152" t="s">
        <v>3001</v>
      </c>
      <c r="F1167" s="152" t="s">
        <v>9613</v>
      </c>
      <c r="H1167" s="151">
        <v>284170</v>
      </c>
      <c r="L1167" s="153" t="s">
        <v>3002</v>
      </c>
      <c r="M1167" s="153" t="s">
        <v>4704</v>
      </c>
      <c r="P1167" s="152">
        <v>18.122250000000001</v>
      </c>
      <c r="Q1167" s="152">
        <v>145.7595833</v>
      </c>
      <c r="R1167" s="152" t="s">
        <v>2027</v>
      </c>
      <c r="S1167" s="152" t="s">
        <v>2716</v>
      </c>
      <c r="T1167" s="152">
        <v>51.131999999999998</v>
      </c>
      <c r="U1167" s="152">
        <v>1.1579999999999999</v>
      </c>
      <c r="V1167" s="152">
        <v>13.496</v>
      </c>
      <c r="X1167" s="152">
        <v>12.84</v>
      </c>
      <c r="AA1167" s="152">
        <v>4.9390000000000001</v>
      </c>
      <c r="AB1167" s="152">
        <v>0.20799999999999999</v>
      </c>
      <c r="AC1167" s="152">
        <v>8.8650000000000002</v>
      </c>
      <c r="AD1167" s="152">
        <v>2.76</v>
      </c>
      <c r="AE1167" s="152">
        <v>1.0680000000000001</v>
      </c>
      <c r="AF1167" s="152">
        <v>0.23</v>
      </c>
      <c r="AI1167" s="152">
        <v>97.010615849999994</v>
      </c>
      <c r="AJ1167" s="152">
        <v>1.7485512000000001</v>
      </c>
      <c r="AK1167" s="156">
        <f t="shared" si="18"/>
        <v>3.2460915000000002E-3</v>
      </c>
      <c r="AL1167" s="151">
        <v>32.460915</v>
      </c>
      <c r="AM1167" s="151">
        <v>276.85124999999999</v>
      </c>
      <c r="AN1167" s="151">
        <v>303.58362</v>
      </c>
      <c r="AO1167" s="151">
        <v>370.24322059999997</v>
      </c>
      <c r="AQ1167" s="152">
        <v>10.26806549</v>
      </c>
      <c r="AR1167" s="152">
        <v>0.71231022499999996</v>
      </c>
      <c r="AS1167" s="152">
        <v>22.126962930000001</v>
      </c>
      <c r="AU1167" s="151">
        <v>774.76683969999999</v>
      </c>
      <c r="AV1167" s="152">
        <v>6596.5062269999999</v>
      </c>
      <c r="AW1167" s="152">
        <v>50.253799860000001</v>
      </c>
      <c r="AX1167" s="151">
        <v>5701.3042990000004</v>
      </c>
      <c r="AZ1167" s="152">
        <v>46.056559270000001</v>
      </c>
      <c r="BG1167" s="152">
        <v>11.95715339</v>
      </c>
      <c r="BH1167" s="152">
        <v>388.52890639999998</v>
      </c>
      <c r="BI1167" s="152">
        <v>26.00968855</v>
      </c>
      <c r="BJ1167" s="152">
        <v>51.462782009999998</v>
      </c>
      <c r="BK1167" s="152">
        <v>1.016957224</v>
      </c>
      <c r="BO1167" s="152">
        <v>238.28103039999999</v>
      </c>
      <c r="BP1167" s="152">
        <v>6.1754528390000001</v>
      </c>
      <c r="BQ1167" s="152">
        <v>13.725185570000001</v>
      </c>
      <c r="BR1167" s="152">
        <v>2.1548513379999998</v>
      </c>
      <c r="BS1167" s="152">
        <v>10.61147077</v>
      </c>
      <c r="BT1167" s="152">
        <v>3.1306102729999998</v>
      </c>
      <c r="BU1167" s="152">
        <v>0.82479386200000004</v>
      </c>
      <c r="BV1167" s="152">
        <v>3.4147686529999999</v>
      </c>
      <c r="BX1167" s="152">
        <v>4.4111626270000004</v>
      </c>
      <c r="BZ1167" s="152">
        <v>3.457489893</v>
      </c>
      <c r="CB1167" s="152">
        <v>3.2984810389999999</v>
      </c>
      <c r="CD1167" s="152">
        <v>1.8044958369999999</v>
      </c>
      <c r="DC1167" s="152">
        <v>37.841666670000002</v>
      </c>
      <c r="DF1167" s="152">
        <v>24.756</v>
      </c>
      <c r="DG1167" s="152">
        <v>36.773000000000003</v>
      </c>
      <c r="DJ1167" s="152">
        <v>4.7666667000000003E-2</v>
      </c>
      <c r="DM1167" s="152">
        <v>0.29466666699999999</v>
      </c>
      <c r="DO1167" s="154">
        <v>72.590116969999997</v>
      </c>
      <c r="ED1167" s="152">
        <v>50.20501058</v>
      </c>
      <c r="EE1167" s="152">
        <v>0.74144082</v>
      </c>
      <c r="EF1167" s="152">
        <v>17.9587203</v>
      </c>
      <c r="EH1167" s="152">
        <v>9.7854597230000007</v>
      </c>
      <c r="EJ1167" s="152">
        <v>10.874581389999999</v>
      </c>
      <c r="EK1167" s="152">
        <v>0.18610857</v>
      </c>
      <c r="EL1167" s="152">
        <v>5.2675773890000004</v>
      </c>
      <c r="EM1167" s="152">
        <v>11.486064989999999</v>
      </c>
      <c r="EO1167" s="152">
        <v>2.3839176480000002</v>
      </c>
      <c r="EP1167" s="152">
        <v>0.64499132299999995</v>
      </c>
      <c r="EQ1167" s="152">
        <v>0.125884468</v>
      </c>
      <c r="ES1167" s="152">
        <v>-0.64542154100000004</v>
      </c>
    </row>
    <row r="1168" spans="1:149">
      <c r="A1168" s="151">
        <v>6782</v>
      </c>
      <c r="B1168" s="152" t="s">
        <v>2859</v>
      </c>
      <c r="C1168" s="152" t="s">
        <v>2877</v>
      </c>
      <c r="D1168" s="152" t="s">
        <v>2878</v>
      </c>
      <c r="E1168" s="152" t="s">
        <v>3001</v>
      </c>
      <c r="F1168" s="152" t="s">
        <v>9614</v>
      </c>
      <c r="H1168" s="151">
        <v>284170</v>
      </c>
      <c r="L1168" s="153" t="s">
        <v>3002</v>
      </c>
      <c r="M1168" s="153" t="s">
        <v>4764</v>
      </c>
      <c r="P1168" s="152">
        <v>18.122250000000001</v>
      </c>
      <c r="Q1168" s="152">
        <v>145.7595833</v>
      </c>
      <c r="R1168" s="152" t="s">
        <v>2027</v>
      </c>
      <c r="S1168" s="152" t="s">
        <v>2716</v>
      </c>
      <c r="T1168" s="152">
        <v>51.332999999999998</v>
      </c>
      <c r="U1168" s="152">
        <v>1.323</v>
      </c>
      <c r="V1168" s="152">
        <v>13.648999999999999</v>
      </c>
      <c r="X1168" s="152">
        <v>13.430999999999999</v>
      </c>
      <c r="AA1168" s="152">
        <v>4.8600000000000003</v>
      </c>
      <c r="AB1168" s="152">
        <v>0.28799999999999998</v>
      </c>
      <c r="AC1168" s="152">
        <v>9.8010000000000002</v>
      </c>
      <c r="AD1168" s="152">
        <v>2.7050000000000001</v>
      </c>
      <c r="AE1168" s="152">
        <v>0.95299999999999996</v>
      </c>
      <c r="AF1168" s="152">
        <v>0.191</v>
      </c>
      <c r="AI1168" s="152">
        <v>98.820827469999998</v>
      </c>
      <c r="AJ1168" s="152">
        <v>1.1997458000000001</v>
      </c>
      <c r="AK1168" s="156">
        <f t="shared" si="18"/>
        <v>1.1271891E-3</v>
      </c>
      <c r="AL1168" s="151">
        <v>11.271891</v>
      </c>
      <c r="AM1168" s="151">
        <v>322.37790000000001</v>
      </c>
      <c r="AN1168" s="151">
        <v>821.46155999999996</v>
      </c>
      <c r="AO1168" s="151">
        <v>904.56457350000005</v>
      </c>
      <c r="AQ1168" s="152">
        <v>10.315105859999999</v>
      </c>
      <c r="AR1168" s="152">
        <v>0.69177644400000005</v>
      </c>
      <c r="AS1168" s="152">
        <v>26.483176310000001</v>
      </c>
      <c r="AU1168" s="151">
        <v>811.55560070000001</v>
      </c>
      <c r="AV1168" s="152">
        <v>7417.2655699999996</v>
      </c>
      <c r="AW1168" s="152">
        <v>45.550209160000001</v>
      </c>
      <c r="AX1168" s="151">
        <v>7530.1669819999997</v>
      </c>
      <c r="AZ1168" s="152">
        <v>37.826883809999998</v>
      </c>
      <c r="BG1168" s="152">
        <v>12.710866019999999</v>
      </c>
      <c r="BH1168" s="152">
        <v>506.45902580000001</v>
      </c>
      <c r="BI1168" s="152">
        <v>27.79273796</v>
      </c>
      <c r="BJ1168" s="152">
        <v>70.098180209999995</v>
      </c>
      <c r="BK1168" s="152">
        <v>1.02906729</v>
      </c>
      <c r="BO1168" s="152">
        <v>274.53942660000001</v>
      </c>
      <c r="BP1168" s="152">
        <v>6.5192599480000002</v>
      </c>
      <c r="BQ1168" s="152">
        <v>16.921288390000001</v>
      </c>
      <c r="BR1168" s="152">
        <v>2.8210922119999999</v>
      </c>
      <c r="BS1168" s="152">
        <v>14.11373262</v>
      </c>
      <c r="BT1168" s="152">
        <v>4.3933552269999998</v>
      </c>
      <c r="BU1168" s="152">
        <v>1.257719094</v>
      </c>
      <c r="BV1168" s="152">
        <v>4.2930764940000001</v>
      </c>
      <c r="BX1168" s="152">
        <v>5.0952652430000001</v>
      </c>
      <c r="BZ1168" s="152">
        <v>3.4608593939999999</v>
      </c>
      <c r="CB1168" s="152">
        <v>3.276836533</v>
      </c>
      <c r="CD1168" s="152">
        <v>2.2046325429999998</v>
      </c>
      <c r="DC1168" s="152">
        <v>37.96766667</v>
      </c>
      <c r="DF1168" s="152">
        <v>25.38366667</v>
      </c>
      <c r="DG1168" s="152">
        <v>36.914999999999999</v>
      </c>
      <c r="DJ1168" s="152">
        <v>3.3000000000000002E-2</v>
      </c>
      <c r="DM1168" s="152">
        <v>0.30233333299999998</v>
      </c>
      <c r="DO1168" s="154">
        <v>72.166611990000007</v>
      </c>
      <c r="ED1168" s="152">
        <v>50.20501058</v>
      </c>
      <c r="EE1168" s="152">
        <v>0.74144082</v>
      </c>
      <c r="EF1168" s="152">
        <v>17.9587203</v>
      </c>
      <c r="EH1168" s="152">
        <v>9.7854597230000007</v>
      </c>
      <c r="EJ1168" s="152">
        <v>10.874581389999999</v>
      </c>
      <c r="EK1168" s="152">
        <v>0.18610857</v>
      </c>
      <c r="EL1168" s="152">
        <v>5.2675773890000004</v>
      </c>
      <c r="EM1168" s="152">
        <v>11.486064989999999</v>
      </c>
      <c r="EO1168" s="152">
        <v>2.3839176480000002</v>
      </c>
      <c r="EP1168" s="152">
        <v>0.64499132299999995</v>
      </c>
      <c r="EQ1168" s="152">
        <v>0.125884468</v>
      </c>
      <c r="ES1168" s="152">
        <v>-0.64542154100000004</v>
      </c>
    </row>
    <row r="1169" spans="1:149">
      <c r="A1169" s="151">
        <v>6783</v>
      </c>
      <c r="B1169" s="152" t="s">
        <v>2859</v>
      </c>
      <c r="C1169" s="152" t="s">
        <v>2877</v>
      </c>
      <c r="D1169" s="152" t="s">
        <v>2878</v>
      </c>
      <c r="E1169" s="152" t="s">
        <v>3001</v>
      </c>
      <c r="F1169" s="152" t="s">
        <v>9615</v>
      </c>
      <c r="H1169" s="151">
        <v>284170</v>
      </c>
      <c r="L1169" s="153" t="s">
        <v>3002</v>
      </c>
      <c r="M1169" s="153" t="s">
        <v>4779</v>
      </c>
      <c r="P1169" s="152">
        <v>18.122250000000001</v>
      </c>
      <c r="Q1169" s="152">
        <v>145.7595833</v>
      </c>
      <c r="R1169" s="152" t="s">
        <v>2027</v>
      </c>
      <c r="S1169" s="152" t="s">
        <v>2716</v>
      </c>
      <c r="T1169" s="152">
        <v>51.404000000000003</v>
      </c>
      <c r="U1169" s="152">
        <v>1.202</v>
      </c>
      <c r="V1169" s="152">
        <v>13.305</v>
      </c>
      <c r="X1169" s="152">
        <v>12.349</v>
      </c>
      <c r="AA1169" s="152">
        <v>5.0490000000000004</v>
      </c>
      <c r="AB1169" s="152">
        <v>0.23699999999999999</v>
      </c>
      <c r="AC1169" s="152">
        <v>9.1999999999999993</v>
      </c>
      <c r="AD1169" s="152">
        <v>2.7090000000000001</v>
      </c>
      <c r="AE1169" s="152">
        <v>1.054</v>
      </c>
      <c r="AF1169" s="152">
        <v>0.17</v>
      </c>
      <c r="AI1169" s="152">
        <v>96.99079476</v>
      </c>
      <c r="AJ1169" s="152">
        <v>1.8786031000000001</v>
      </c>
      <c r="AK1169" s="156">
        <f t="shared" si="18"/>
        <v>1.326851E-3</v>
      </c>
      <c r="AL1169" s="151">
        <v>13.268509999999999</v>
      </c>
      <c r="AM1169" s="151">
        <v>311.30385000000001</v>
      </c>
      <c r="AN1169" s="151">
        <v>35.698438199999998</v>
      </c>
      <c r="AO1169" s="151">
        <v>357.43414710000002</v>
      </c>
      <c r="AQ1169" s="152">
        <v>9.9183354149999996</v>
      </c>
      <c r="AR1169" s="152">
        <v>0.65988375499999996</v>
      </c>
      <c r="AS1169" s="152">
        <v>31.538954700000001</v>
      </c>
      <c r="AU1169" s="151">
        <v>989.17506839999999</v>
      </c>
      <c r="AV1169" s="152">
        <v>8207.7418780000007</v>
      </c>
      <c r="AW1169" s="152">
        <v>44.748373549999997</v>
      </c>
      <c r="AX1169" s="151">
        <v>7075.0554110000003</v>
      </c>
      <c r="AZ1169" s="152">
        <v>43.617021440000002</v>
      </c>
      <c r="BG1169" s="152">
        <v>14.58748029</v>
      </c>
      <c r="BH1169" s="152">
        <v>288.99518310000002</v>
      </c>
      <c r="BI1169" s="152">
        <v>25.670242300000002</v>
      </c>
      <c r="BJ1169" s="152">
        <v>68.445303139999993</v>
      </c>
      <c r="BK1169" s="152">
        <v>1.2508368569999999</v>
      </c>
      <c r="BO1169" s="152">
        <v>282.46230889999998</v>
      </c>
      <c r="BP1169" s="152">
        <v>7.0370409709999997</v>
      </c>
      <c r="BQ1169" s="152">
        <v>16.7133708</v>
      </c>
      <c r="BR1169" s="152">
        <v>2.5184451879999998</v>
      </c>
      <c r="BS1169" s="152">
        <v>12.448034460000001</v>
      </c>
      <c r="BT1169" s="152">
        <v>3.6636593369999999</v>
      </c>
      <c r="BU1169" s="152">
        <v>1.3605636029999999</v>
      </c>
      <c r="BV1169" s="152">
        <v>3.8895780539999998</v>
      </c>
      <c r="BX1169" s="152">
        <v>4.6919723549999999</v>
      </c>
      <c r="BZ1169" s="152">
        <v>3.50279096</v>
      </c>
      <c r="CB1169" s="152">
        <v>3.0887199989999998</v>
      </c>
      <c r="CD1169" s="152">
        <v>2.456022157</v>
      </c>
      <c r="DC1169" s="152">
        <v>38.067333329999997</v>
      </c>
      <c r="DF1169" s="152">
        <v>24.867999999999999</v>
      </c>
      <c r="DG1169" s="152">
        <v>37.229999999999997</v>
      </c>
      <c r="DJ1169" s="152">
        <v>4.8333332999999999E-2</v>
      </c>
      <c r="DM1169" s="152">
        <v>0.28999999999999998</v>
      </c>
      <c r="DO1169" s="154">
        <v>72.745773439999994</v>
      </c>
      <c r="ED1169" s="152">
        <v>50.20501058</v>
      </c>
      <c r="EE1169" s="152">
        <v>0.74144082</v>
      </c>
      <c r="EF1169" s="152">
        <v>17.9587203</v>
      </c>
      <c r="EH1169" s="152">
        <v>9.7854597230000007</v>
      </c>
      <c r="EJ1169" s="152">
        <v>10.874581389999999</v>
      </c>
      <c r="EK1169" s="152">
        <v>0.18610857</v>
      </c>
      <c r="EL1169" s="152">
        <v>5.2675773890000004</v>
      </c>
      <c r="EM1169" s="152">
        <v>11.486064989999999</v>
      </c>
      <c r="EO1169" s="152">
        <v>2.3839176480000002</v>
      </c>
      <c r="EP1169" s="152">
        <v>0.64499132299999995</v>
      </c>
      <c r="EQ1169" s="152">
        <v>0.125884468</v>
      </c>
      <c r="ES1169" s="152">
        <v>-0.64542154100000004</v>
      </c>
    </row>
    <row r="1170" spans="1:149">
      <c r="A1170" s="151">
        <v>6784</v>
      </c>
      <c r="B1170" s="152" t="s">
        <v>2859</v>
      </c>
      <c r="C1170" s="152" t="s">
        <v>2877</v>
      </c>
      <c r="D1170" s="152" t="s">
        <v>2878</v>
      </c>
      <c r="E1170" s="152" t="s">
        <v>3001</v>
      </c>
      <c r="F1170" s="152" t="s">
        <v>9616</v>
      </c>
      <c r="H1170" s="151">
        <v>284170</v>
      </c>
      <c r="L1170" s="153" t="s">
        <v>3002</v>
      </c>
      <c r="M1170" s="153" t="s">
        <v>4788</v>
      </c>
      <c r="P1170" s="152">
        <v>18.122250000000001</v>
      </c>
      <c r="Q1170" s="152">
        <v>145.7595833</v>
      </c>
      <c r="R1170" s="152" t="s">
        <v>2027</v>
      </c>
      <c r="S1170" s="152" t="s">
        <v>2716</v>
      </c>
      <c r="T1170" s="152">
        <v>51.433</v>
      </c>
      <c r="U1170" s="152">
        <v>1.2090000000000001</v>
      </c>
      <c r="V1170" s="152">
        <v>13.47</v>
      </c>
      <c r="X1170" s="152">
        <v>12.731999999999999</v>
      </c>
      <c r="AA1170" s="152">
        <v>4.9080000000000004</v>
      </c>
      <c r="AB1170" s="152">
        <v>0.25</v>
      </c>
      <c r="AC1170" s="152">
        <v>9.0299999999999994</v>
      </c>
      <c r="AD1170" s="152">
        <v>2.6619999999999999</v>
      </c>
      <c r="AE1170" s="152">
        <v>0.999</v>
      </c>
      <c r="AF1170" s="152">
        <v>0.189</v>
      </c>
      <c r="AI1170" s="152">
        <v>97.199786110000005</v>
      </c>
      <c r="AJ1170" s="152">
        <v>1.8282164999999999</v>
      </c>
      <c r="AK1170" s="156">
        <f t="shared" si="18"/>
        <v>2.8236809999999998E-3</v>
      </c>
      <c r="AL1170" s="151">
        <v>28.236809999999998</v>
      </c>
      <c r="AM1170" s="151">
        <v>321.14744999999999</v>
      </c>
      <c r="AN1170" s="151">
        <v>48.083728200000003</v>
      </c>
      <c r="AO1170" s="151">
        <v>359.26401470000002</v>
      </c>
      <c r="AQ1170" s="152">
        <v>7.2677015520000001</v>
      </c>
      <c r="AR1170" s="152">
        <v>0.47390168100000002</v>
      </c>
      <c r="AS1170" s="152">
        <v>27.048183550000001</v>
      </c>
      <c r="AU1170" s="151">
        <v>804.93485439999995</v>
      </c>
      <c r="AV1170" s="152">
        <v>7387.2557500000003</v>
      </c>
      <c r="AW1170" s="152">
        <v>40.658209280000001</v>
      </c>
      <c r="AX1170" s="151">
        <v>6206.6351199999999</v>
      </c>
      <c r="AZ1170" s="152">
        <v>33.881893920000003</v>
      </c>
      <c r="BG1170" s="152">
        <v>10.22395051</v>
      </c>
      <c r="BH1170" s="152">
        <v>249.06052500000001</v>
      </c>
      <c r="BI1170" s="152">
        <v>25.114482899999999</v>
      </c>
      <c r="BJ1170" s="152">
        <v>21.635268960000001</v>
      </c>
      <c r="BK1170" s="152">
        <v>1.1158242169999999</v>
      </c>
      <c r="BO1170" s="152">
        <v>212.2719568</v>
      </c>
      <c r="BP1170" s="152">
        <v>5.1890679229999996</v>
      </c>
      <c r="BQ1170" s="152">
        <v>11.938550190000001</v>
      </c>
      <c r="BS1170" s="152">
        <v>9.2234401399999992</v>
      </c>
      <c r="BT1170" s="152">
        <v>2.8941980479999998</v>
      </c>
      <c r="BU1170" s="152">
        <v>4.2055516409999996</v>
      </c>
      <c r="BV1170" s="152">
        <v>3.188130986</v>
      </c>
      <c r="BX1170" s="152">
        <v>3.3030020769999999</v>
      </c>
      <c r="BZ1170" s="152">
        <v>2.740161042</v>
      </c>
      <c r="CB1170" s="152">
        <v>1.9234794850000001</v>
      </c>
      <c r="CD1170" s="152">
        <v>2.0532556689999999</v>
      </c>
      <c r="CH1170" s="152">
        <v>5.1192494049999997</v>
      </c>
      <c r="CJ1170" s="152">
        <v>0.39976162999999998</v>
      </c>
      <c r="CK1170" s="152">
        <v>0.29544489099999999</v>
      </c>
      <c r="DC1170" s="152">
        <v>37.91566667</v>
      </c>
      <c r="DF1170" s="152">
        <v>25.373333330000001</v>
      </c>
      <c r="DG1170" s="152">
        <v>36.877000000000002</v>
      </c>
      <c r="DJ1170" s="152">
        <v>2.0666667E-2</v>
      </c>
      <c r="DM1170" s="152">
        <v>0.302666667</v>
      </c>
      <c r="DO1170" s="154">
        <v>72.15410138</v>
      </c>
      <c r="ED1170" s="152">
        <v>50.20501058</v>
      </c>
      <c r="EE1170" s="152">
        <v>0.74144082</v>
      </c>
      <c r="EF1170" s="152">
        <v>17.9587203</v>
      </c>
      <c r="EH1170" s="152">
        <v>9.7854597230000007</v>
      </c>
      <c r="EJ1170" s="152">
        <v>10.874581389999999</v>
      </c>
      <c r="EK1170" s="152">
        <v>0.18610857</v>
      </c>
      <c r="EL1170" s="152">
        <v>5.2675773890000004</v>
      </c>
      <c r="EM1170" s="152">
        <v>11.486064989999999</v>
      </c>
      <c r="EO1170" s="152">
        <v>2.3839176480000002</v>
      </c>
      <c r="EP1170" s="152">
        <v>0.64499132299999995</v>
      </c>
      <c r="EQ1170" s="152">
        <v>0.125884468</v>
      </c>
      <c r="ES1170" s="152">
        <v>-0.64542154100000004</v>
      </c>
    </row>
    <row r="1171" spans="1:149">
      <c r="A1171" s="151">
        <v>6785</v>
      </c>
      <c r="B1171" s="152" t="s">
        <v>2859</v>
      </c>
      <c r="C1171" s="152" t="s">
        <v>2877</v>
      </c>
      <c r="D1171" s="152" t="s">
        <v>2878</v>
      </c>
      <c r="E1171" s="152" t="s">
        <v>3001</v>
      </c>
      <c r="F1171" s="152" t="s">
        <v>9617</v>
      </c>
      <c r="H1171" s="151">
        <v>284170</v>
      </c>
      <c r="L1171" s="153" t="s">
        <v>3002</v>
      </c>
      <c r="M1171" s="153" t="s">
        <v>4604</v>
      </c>
      <c r="P1171" s="152">
        <v>18.122250000000001</v>
      </c>
      <c r="Q1171" s="152">
        <v>145.7595833</v>
      </c>
      <c r="R1171" s="152" t="s">
        <v>2027</v>
      </c>
      <c r="S1171" s="152" t="s">
        <v>2716</v>
      </c>
      <c r="T1171" s="152">
        <v>50.823</v>
      </c>
      <c r="U1171" s="152">
        <v>1.0680000000000001</v>
      </c>
      <c r="V1171" s="152">
        <v>14.584</v>
      </c>
      <c r="X1171" s="152">
        <v>10.567</v>
      </c>
      <c r="AA1171" s="152">
        <v>5.2990000000000004</v>
      </c>
      <c r="AB1171" s="152">
        <v>0.216</v>
      </c>
      <c r="AC1171" s="152">
        <v>9.5830000000000002</v>
      </c>
      <c r="AD1171" s="152">
        <v>2.76</v>
      </c>
      <c r="AE1171" s="152">
        <v>0.98399999999999999</v>
      </c>
      <c r="AF1171" s="152">
        <v>0.22800000000000001</v>
      </c>
      <c r="AI1171" s="152">
        <v>96.379544469999999</v>
      </c>
      <c r="AJ1171" s="152">
        <v>1.8908593</v>
      </c>
      <c r="AK1171" s="156">
        <f t="shared" si="18"/>
        <v>3.2981E-3</v>
      </c>
      <c r="AL1171" s="151">
        <v>32.981000000000002</v>
      </c>
      <c r="AM1171" s="151">
        <v>273.98020000000002</v>
      </c>
      <c r="AN1171" s="151">
        <v>184.33920000000001</v>
      </c>
      <c r="AO1171" s="151">
        <v>372.07308819999997</v>
      </c>
      <c r="AQ1171" s="152">
        <v>7.9934951339999998</v>
      </c>
      <c r="AR1171" s="152">
        <v>0.53279352000000002</v>
      </c>
      <c r="AS1171" s="152">
        <v>28.762505300000001</v>
      </c>
      <c r="AU1171" s="151">
        <v>848.23777170000005</v>
      </c>
      <c r="AV1171" s="152">
        <v>7801.8898170000002</v>
      </c>
      <c r="AW1171" s="152">
        <v>39.11218538</v>
      </c>
      <c r="AX1171" s="151">
        <v>6044.5667350000003</v>
      </c>
      <c r="AZ1171" s="152">
        <v>62.805512579999998</v>
      </c>
      <c r="BG1171" s="152">
        <v>12.72334227</v>
      </c>
      <c r="BH1171" s="152">
        <v>299.82653199999999</v>
      </c>
      <c r="BI1171" s="152">
        <v>20.443222890000001</v>
      </c>
      <c r="BJ1171" s="152">
        <v>58.289926190000003</v>
      </c>
      <c r="BK1171" s="152">
        <v>1.0277980449999999</v>
      </c>
      <c r="BO1171" s="152">
        <v>261.6984051</v>
      </c>
      <c r="BP1171" s="152">
        <v>6.0103814719999997</v>
      </c>
      <c r="BQ1171" s="152">
        <v>14.065013179999999</v>
      </c>
      <c r="BR1171" s="152">
        <v>2.1491724589999999</v>
      </c>
      <c r="BS1171" s="152">
        <v>10.114697319999999</v>
      </c>
      <c r="BT1171" s="152">
        <v>3.02689999</v>
      </c>
      <c r="BU1171" s="152">
        <v>0.95151878700000003</v>
      </c>
      <c r="BV1171" s="152">
        <v>3.4670184630000001</v>
      </c>
      <c r="BX1171" s="152">
        <v>3.6532977089999998</v>
      </c>
      <c r="BZ1171" s="152">
        <v>2.7521563310000001</v>
      </c>
      <c r="CB1171" s="152">
        <v>2.3506604539999998</v>
      </c>
      <c r="CD1171" s="152">
        <v>1.758669284</v>
      </c>
      <c r="DC1171" s="152">
        <v>38.631333329999997</v>
      </c>
      <c r="DF1171" s="152">
        <v>20.431999999999999</v>
      </c>
      <c r="DG1171" s="152">
        <v>40.579666670000002</v>
      </c>
      <c r="DJ1171" s="152">
        <v>7.6666666999999994E-2</v>
      </c>
      <c r="DM1171" s="152">
        <v>0.28166666699999998</v>
      </c>
      <c r="DO1171" s="154">
        <v>77.978157679999995</v>
      </c>
      <c r="ED1171" s="152">
        <v>50.20501058</v>
      </c>
      <c r="EE1171" s="152">
        <v>0.74144082</v>
      </c>
      <c r="EF1171" s="152">
        <v>17.9587203</v>
      </c>
      <c r="EH1171" s="152">
        <v>9.7854597230000007</v>
      </c>
      <c r="EJ1171" s="152">
        <v>10.874581389999999</v>
      </c>
      <c r="EK1171" s="152">
        <v>0.18610857</v>
      </c>
      <c r="EL1171" s="152">
        <v>5.2675773890000004</v>
      </c>
      <c r="EM1171" s="152">
        <v>11.486064989999999</v>
      </c>
      <c r="EO1171" s="152">
        <v>2.3839176480000002</v>
      </c>
      <c r="EP1171" s="152">
        <v>0.64499132299999995</v>
      </c>
      <c r="EQ1171" s="152">
        <v>0.125884468</v>
      </c>
      <c r="ES1171" s="152">
        <v>-0.64542154100000004</v>
      </c>
    </row>
    <row r="1172" spans="1:149">
      <c r="A1172" s="151">
        <v>6786</v>
      </c>
      <c r="B1172" s="152" t="s">
        <v>2859</v>
      </c>
      <c r="C1172" s="152" t="s">
        <v>2877</v>
      </c>
      <c r="D1172" s="152" t="s">
        <v>2878</v>
      </c>
      <c r="E1172" s="152" t="s">
        <v>3001</v>
      </c>
      <c r="F1172" s="152" t="s">
        <v>9618</v>
      </c>
      <c r="H1172" s="151">
        <v>284170</v>
      </c>
      <c r="L1172" s="153" t="s">
        <v>3002</v>
      </c>
      <c r="M1172" s="153" t="s">
        <v>4663</v>
      </c>
      <c r="P1172" s="152">
        <v>18.122250000000001</v>
      </c>
      <c r="Q1172" s="152">
        <v>145.7595833</v>
      </c>
      <c r="R1172" s="152" t="s">
        <v>2027</v>
      </c>
      <c r="S1172" s="152" t="s">
        <v>2716</v>
      </c>
      <c r="T1172" s="152">
        <v>51.003</v>
      </c>
      <c r="U1172" s="152">
        <v>0.97</v>
      </c>
      <c r="V1172" s="152">
        <v>15.452999999999999</v>
      </c>
      <c r="X1172" s="152">
        <v>11.01</v>
      </c>
      <c r="AA1172" s="152">
        <v>5.415</v>
      </c>
      <c r="AB1172" s="152">
        <v>0.249</v>
      </c>
      <c r="AC1172" s="152">
        <v>10.651</v>
      </c>
      <c r="AD1172" s="152">
        <v>2.7549999999999999</v>
      </c>
      <c r="AE1172" s="152">
        <v>0.82899999999999996</v>
      </c>
      <c r="AF1172" s="152">
        <v>0.17299999999999999</v>
      </c>
      <c r="AI1172" s="152">
        <v>98.742437649999999</v>
      </c>
      <c r="AJ1172" s="152">
        <v>1.1888513999999999</v>
      </c>
      <c r="AK1172" s="156">
        <f t="shared" si="18"/>
        <v>8.2655460000000006E-4</v>
      </c>
      <c r="AL1172" s="151">
        <v>8.2655460000000005</v>
      </c>
      <c r="AM1172" s="151">
        <v>259.21480000000003</v>
      </c>
      <c r="AN1172" s="151">
        <v>139.40652</v>
      </c>
      <c r="AO1172" s="151">
        <v>426.35916179999998</v>
      </c>
      <c r="AQ1172" s="152">
        <v>7.6605572080000002</v>
      </c>
      <c r="AR1172" s="152">
        <v>0.54282657899999998</v>
      </c>
      <c r="AS1172" s="152">
        <v>23.76606812</v>
      </c>
      <c r="AU1172" s="151">
        <v>754.47921859999997</v>
      </c>
      <c r="AV1172" s="152">
        <v>6642.8214589999998</v>
      </c>
      <c r="AW1172" s="152">
        <v>42.744743669999998</v>
      </c>
      <c r="AX1172" s="151">
        <v>5474.7402309999998</v>
      </c>
      <c r="AZ1172" s="152">
        <v>84.763375870000004</v>
      </c>
      <c r="BG1172" s="152">
        <v>10.86159908</v>
      </c>
      <c r="BH1172" s="152">
        <v>330.04813739999997</v>
      </c>
      <c r="BI1172" s="152">
        <v>20.492496089999999</v>
      </c>
      <c r="BJ1172" s="152">
        <v>52.11943711</v>
      </c>
      <c r="BK1172" s="152">
        <v>1.031255576</v>
      </c>
      <c r="BO1172" s="152">
        <v>230.26958930000001</v>
      </c>
      <c r="BP1172" s="152">
        <v>5.8962409520000003</v>
      </c>
      <c r="BQ1172" s="152">
        <v>13.3269067</v>
      </c>
      <c r="BR1172" s="152">
        <v>2.0551716459999998</v>
      </c>
      <c r="BS1172" s="152">
        <v>10.21631417</v>
      </c>
      <c r="BT1172" s="152">
        <v>2.6852861809999999</v>
      </c>
      <c r="BU1172" s="152">
        <v>1.0668271709999999</v>
      </c>
      <c r="BV1172" s="152">
        <v>3.3597774</v>
      </c>
      <c r="BX1172" s="152">
        <v>3.642195037</v>
      </c>
      <c r="BZ1172" s="152">
        <v>2.6879982849999999</v>
      </c>
      <c r="CB1172" s="152">
        <v>2.5036845539999999</v>
      </c>
      <c r="CD1172" s="152">
        <v>1.7079697009999999</v>
      </c>
      <c r="DC1172" s="152">
        <v>39.580333330000002</v>
      </c>
      <c r="DF1172" s="152">
        <v>19.575333329999999</v>
      </c>
      <c r="DG1172" s="152">
        <v>42.317</v>
      </c>
      <c r="DJ1172" s="152">
        <v>8.0666666999999997E-2</v>
      </c>
      <c r="DM1172" s="152">
        <v>0.24633333299999999</v>
      </c>
      <c r="DO1172" s="154">
        <v>79.399026410000005</v>
      </c>
      <c r="ED1172" s="152">
        <v>50.20501058</v>
      </c>
      <c r="EE1172" s="152">
        <v>0.74144082</v>
      </c>
      <c r="EF1172" s="152">
        <v>17.9587203</v>
      </c>
      <c r="EH1172" s="152">
        <v>9.7854597230000007</v>
      </c>
      <c r="EJ1172" s="152">
        <v>10.874581389999999</v>
      </c>
      <c r="EK1172" s="152">
        <v>0.18610857</v>
      </c>
      <c r="EL1172" s="152">
        <v>5.2675773890000004</v>
      </c>
      <c r="EM1172" s="152">
        <v>11.486064989999999</v>
      </c>
      <c r="EO1172" s="152">
        <v>2.3839176480000002</v>
      </c>
      <c r="EP1172" s="152">
        <v>0.64499132299999995</v>
      </c>
      <c r="EQ1172" s="152">
        <v>0.125884468</v>
      </c>
      <c r="ES1172" s="152">
        <v>-0.64542154100000004</v>
      </c>
    </row>
    <row r="1173" spans="1:149">
      <c r="A1173" s="151">
        <v>6787</v>
      </c>
      <c r="B1173" s="152" t="s">
        <v>2859</v>
      </c>
      <c r="C1173" s="152" t="s">
        <v>2877</v>
      </c>
      <c r="D1173" s="152" t="s">
        <v>2878</v>
      </c>
      <c r="E1173" s="152" t="s">
        <v>3001</v>
      </c>
      <c r="F1173" s="152" t="s">
        <v>9619</v>
      </c>
      <c r="H1173" s="151">
        <v>284170</v>
      </c>
      <c r="L1173" s="153" t="s">
        <v>3002</v>
      </c>
      <c r="M1173" s="153" t="s">
        <v>4367</v>
      </c>
      <c r="P1173" s="152">
        <v>18.122250000000001</v>
      </c>
      <c r="Q1173" s="152">
        <v>145.7595833</v>
      </c>
      <c r="R1173" s="152" t="s">
        <v>2027</v>
      </c>
      <c r="S1173" s="152" t="s">
        <v>2716</v>
      </c>
      <c r="T1173" s="152">
        <v>50.093000000000004</v>
      </c>
      <c r="U1173" s="152">
        <v>0.93200000000000005</v>
      </c>
      <c r="V1173" s="152">
        <v>15.435</v>
      </c>
      <c r="X1173" s="152">
        <v>11.34</v>
      </c>
      <c r="AA1173" s="152">
        <v>6.0540000000000003</v>
      </c>
      <c r="AB1173" s="152">
        <v>0.219</v>
      </c>
      <c r="AC1173" s="152">
        <v>10.723000000000001</v>
      </c>
      <c r="AD1173" s="152">
        <v>2.5939999999999999</v>
      </c>
      <c r="AE1173" s="152">
        <v>0.747</v>
      </c>
      <c r="AF1173" s="152">
        <v>0.128</v>
      </c>
      <c r="AI1173" s="152">
        <v>98.551230380000007</v>
      </c>
      <c r="AJ1173" s="152">
        <v>1.8772412999999999</v>
      </c>
      <c r="AK1173" s="156">
        <f t="shared" si="18"/>
        <v>2.1298114999999999E-3</v>
      </c>
      <c r="AL1173" s="151">
        <v>21.298114999999999</v>
      </c>
      <c r="AM1173" s="151">
        <v>260.85539999999997</v>
      </c>
      <c r="AN1173" s="151">
        <v>303.00756000000001</v>
      </c>
      <c r="AO1173" s="151">
        <v>465.3963382</v>
      </c>
      <c r="DC1173" s="152">
        <v>39.521333329999997</v>
      </c>
      <c r="DF1173" s="152">
        <v>19.63433333</v>
      </c>
      <c r="DG1173" s="152">
        <v>41.66</v>
      </c>
      <c r="DJ1173" s="152">
        <v>9.3333333000000004E-2</v>
      </c>
      <c r="DM1173" s="152">
        <v>0.26066666700000002</v>
      </c>
      <c r="DO1173" s="154">
        <v>79.09218147</v>
      </c>
      <c r="ED1173" s="152">
        <v>50.20501058</v>
      </c>
      <c r="EE1173" s="152">
        <v>0.74144082</v>
      </c>
      <c r="EF1173" s="152">
        <v>17.9587203</v>
      </c>
      <c r="EH1173" s="152">
        <v>9.7854597230000007</v>
      </c>
      <c r="EJ1173" s="152">
        <v>10.874581389999999</v>
      </c>
      <c r="EK1173" s="152">
        <v>0.18610857</v>
      </c>
      <c r="EL1173" s="152">
        <v>5.2675773890000004</v>
      </c>
      <c r="EM1173" s="152">
        <v>11.486064989999999</v>
      </c>
      <c r="EO1173" s="152">
        <v>2.3839176480000002</v>
      </c>
      <c r="EP1173" s="152">
        <v>0.64499132299999995</v>
      </c>
      <c r="EQ1173" s="152">
        <v>0.125884468</v>
      </c>
      <c r="ES1173" s="152">
        <v>-0.64542154100000004</v>
      </c>
    </row>
    <row r="1174" spans="1:149">
      <c r="A1174" s="151">
        <v>6788</v>
      </c>
      <c r="B1174" s="152" t="s">
        <v>2859</v>
      </c>
      <c r="C1174" s="152" t="s">
        <v>2877</v>
      </c>
      <c r="D1174" s="152" t="s">
        <v>2878</v>
      </c>
      <c r="E1174" s="152" t="s">
        <v>3001</v>
      </c>
      <c r="F1174" s="152" t="s">
        <v>9620</v>
      </c>
      <c r="H1174" s="151">
        <v>284170</v>
      </c>
      <c r="L1174" s="153" t="s">
        <v>3002</v>
      </c>
      <c r="M1174" s="153" t="s">
        <v>4581</v>
      </c>
      <c r="P1174" s="152">
        <v>18.122250000000001</v>
      </c>
      <c r="Q1174" s="152">
        <v>145.7595833</v>
      </c>
      <c r="R1174" s="152" t="s">
        <v>2027</v>
      </c>
      <c r="S1174" s="152" t="s">
        <v>2716</v>
      </c>
      <c r="T1174" s="152">
        <v>50.761000000000003</v>
      </c>
      <c r="U1174" s="152">
        <v>1.0840000000000001</v>
      </c>
      <c r="V1174" s="152">
        <v>13.49</v>
      </c>
      <c r="X1174" s="152">
        <v>13.057</v>
      </c>
      <c r="AA1174" s="152">
        <v>5.1619999999999999</v>
      </c>
      <c r="AB1174" s="152">
        <v>0.215</v>
      </c>
      <c r="AC1174" s="152">
        <v>9.6150000000000002</v>
      </c>
      <c r="AD1174" s="152">
        <v>2.5760000000000001</v>
      </c>
      <c r="AE1174" s="152">
        <v>0.94</v>
      </c>
      <c r="AF1174" s="152">
        <v>0.17299999999999999</v>
      </c>
      <c r="AI1174" s="152">
        <v>97.414906729999998</v>
      </c>
      <c r="AJ1174" s="152">
        <v>2.0420191000000001</v>
      </c>
      <c r="AK1174" s="156">
        <f t="shared" si="18"/>
        <v>1.3128975000000001E-3</v>
      </c>
      <c r="AL1174" s="151">
        <v>13.128975000000001</v>
      </c>
      <c r="AM1174" s="151">
        <v>318.68655000000001</v>
      </c>
      <c r="AN1174" s="151">
        <v>126.15714</v>
      </c>
      <c r="AO1174" s="151">
        <v>365.36357349999997</v>
      </c>
      <c r="AQ1174" s="152">
        <v>9.6718643009999994</v>
      </c>
      <c r="AR1174" s="152">
        <v>0.65318219200000005</v>
      </c>
      <c r="AS1174" s="152">
        <v>28.277740390000002</v>
      </c>
      <c r="AU1174" s="151">
        <v>938.94074609999996</v>
      </c>
      <c r="AV1174" s="152">
        <v>7334.5810060000003</v>
      </c>
      <c r="AW1174" s="152">
        <v>47.119671279999999</v>
      </c>
      <c r="AX1174" s="151">
        <v>6429.8508410000004</v>
      </c>
      <c r="AZ1174" s="152">
        <v>48.334944649999997</v>
      </c>
      <c r="BG1174" s="152">
        <v>13.293773679999999</v>
      </c>
      <c r="BH1174" s="152">
        <v>311.84598970000002</v>
      </c>
      <c r="BI1174" s="152">
        <v>24.299104320000001</v>
      </c>
      <c r="BJ1174" s="152">
        <v>61.872386540000001</v>
      </c>
      <c r="BK1174" s="152">
        <v>1.2209167329999999</v>
      </c>
      <c r="BO1174" s="152">
        <v>260.6521606</v>
      </c>
      <c r="BP1174" s="152">
        <v>6.2552253889999996</v>
      </c>
      <c r="BQ1174" s="152">
        <v>14.682736309999999</v>
      </c>
      <c r="BR1174" s="152">
        <v>2.2265411149999998</v>
      </c>
      <c r="BS1174" s="152">
        <v>10.78059154</v>
      </c>
      <c r="BT1174" s="152">
        <v>3.127824451</v>
      </c>
      <c r="BU1174" s="152">
        <v>0.83143831099999999</v>
      </c>
      <c r="BV1174" s="152">
        <v>3.5879142069999999</v>
      </c>
      <c r="BX1174" s="152">
        <v>4.2747288990000003</v>
      </c>
      <c r="BZ1174" s="152">
        <v>3.064740569</v>
      </c>
      <c r="CB1174" s="152">
        <v>3.1365839690000001</v>
      </c>
      <c r="CD1174" s="152">
        <v>2.077014782</v>
      </c>
      <c r="DC1174" s="152">
        <v>38.002333329999999</v>
      </c>
      <c r="DF1174" s="152">
        <v>24.817</v>
      </c>
      <c r="DG1174" s="152">
        <v>37.337000000000003</v>
      </c>
      <c r="DJ1174" s="152">
        <v>4.8000000000000001E-2</v>
      </c>
      <c r="DM1174" s="152">
        <v>0.29566666699999999</v>
      </c>
      <c r="DO1174" s="154">
        <v>72.843265740000007</v>
      </c>
      <c r="ED1174" s="152">
        <v>50.20501058</v>
      </c>
      <c r="EE1174" s="152">
        <v>0.74144082</v>
      </c>
      <c r="EF1174" s="152">
        <v>17.9587203</v>
      </c>
      <c r="EH1174" s="152">
        <v>9.7854597230000007</v>
      </c>
      <c r="EJ1174" s="152">
        <v>10.874581389999999</v>
      </c>
      <c r="EK1174" s="152">
        <v>0.18610857</v>
      </c>
      <c r="EL1174" s="152">
        <v>5.2675773890000004</v>
      </c>
      <c r="EM1174" s="152">
        <v>11.486064989999999</v>
      </c>
      <c r="EO1174" s="152">
        <v>2.3839176480000002</v>
      </c>
      <c r="EP1174" s="152">
        <v>0.64499132299999995</v>
      </c>
      <c r="EQ1174" s="152">
        <v>0.125884468</v>
      </c>
      <c r="ES1174" s="152">
        <v>-0.64542154100000004</v>
      </c>
    </row>
    <row r="1175" spans="1:149">
      <c r="A1175" s="151">
        <v>6789</v>
      </c>
      <c r="B1175" s="152" t="s">
        <v>2859</v>
      </c>
      <c r="C1175" s="152" t="s">
        <v>2877</v>
      </c>
      <c r="D1175" s="152" t="s">
        <v>2878</v>
      </c>
      <c r="E1175" s="152" t="s">
        <v>3001</v>
      </c>
      <c r="F1175" s="152" t="s">
        <v>9621</v>
      </c>
      <c r="H1175" s="151">
        <v>284170</v>
      </c>
      <c r="L1175" s="153" t="s">
        <v>3002</v>
      </c>
      <c r="M1175" s="153" t="s">
        <v>4745</v>
      </c>
      <c r="P1175" s="152">
        <v>18.122250000000001</v>
      </c>
      <c r="Q1175" s="152">
        <v>145.7595833</v>
      </c>
      <c r="R1175" s="152" t="s">
        <v>2027</v>
      </c>
      <c r="S1175" s="152" t="s">
        <v>2716</v>
      </c>
      <c r="T1175" s="152">
        <v>51.256</v>
      </c>
      <c r="U1175" s="152">
        <v>1.0720000000000001</v>
      </c>
      <c r="V1175" s="152">
        <v>13.724</v>
      </c>
      <c r="X1175" s="152">
        <v>12.737</v>
      </c>
      <c r="AA1175" s="152">
        <v>4.968</v>
      </c>
      <c r="AB1175" s="152">
        <v>0.214</v>
      </c>
      <c r="AC1175" s="152">
        <v>9.0459999999999994</v>
      </c>
      <c r="AD1175" s="152">
        <v>2.6819999999999999</v>
      </c>
      <c r="AE1175" s="152">
        <v>1.0129999999999999</v>
      </c>
      <c r="AF1175" s="152">
        <v>0.13800000000000001</v>
      </c>
      <c r="AI1175" s="152">
        <v>97.172784820000004</v>
      </c>
      <c r="AJ1175" s="152">
        <v>1.8949446999999999</v>
      </c>
      <c r="AK1175" s="156">
        <f t="shared" si="18"/>
        <v>2.313744E-3</v>
      </c>
      <c r="AL1175" s="151">
        <v>23.137440000000002</v>
      </c>
      <c r="AM1175" s="151">
        <v>276.85124999999999</v>
      </c>
      <c r="AN1175" s="151">
        <v>41.096120399999997</v>
      </c>
      <c r="AO1175" s="151">
        <v>293.38877939999998</v>
      </c>
      <c r="AQ1175" s="152">
        <v>7.4136553889999997</v>
      </c>
      <c r="AR1175" s="152">
        <v>0.45421086599999999</v>
      </c>
      <c r="AS1175" s="152">
        <v>27.39943731</v>
      </c>
      <c r="AU1175" s="151">
        <v>812.30763039999999</v>
      </c>
      <c r="AV1175" s="152">
        <v>7289.7705999999998</v>
      </c>
      <c r="AW1175" s="152">
        <v>39.441423999999998</v>
      </c>
      <c r="AX1175" s="151">
        <v>6046.3694290000003</v>
      </c>
      <c r="AZ1175" s="152">
        <v>37.438334359999999</v>
      </c>
      <c r="BG1175" s="152">
        <v>11.225526650000001</v>
      </c>
      <c r="BH1175" s="152">
        <v>237.56123299999999</v>
      </c>
      <c r="BI1175" s="152">
        <v>22.650441109999999</v>
      </c>
      <c r="BJ1175" s="152">
        <v>21.794351819999999</v>
      </c>
      <c r="BK1175" s="152">
        <v>1.032630194</v>
      </c>
      <c r="BO1175" s="152">
        <v>209.7591065</v>
      </c>
      <c r="BP1175" s="152">
        <v>5.3432246269999997</v>
      </c>
      <c r="BQ1175" s="152">
        <v>11.843653440000001</v>
      </c>
      <c r="BS1175" s="152">
        <v>9.005749668</v>
      </c>
      <c r="BT1175" s="152">
        <v>2.448863872</v>
      </c>
      <c r="BU1175" s="152">
        <v>3.9187110839999999</v>
      </c>
      <c r="BV1175" s="152">
        <v>2.9755930259999999</v>
      </c>
      <c r="BX1175" s="152">
        <v>3.160656903</v>
      </c>
      <c r="BZ1175" s="152">
        <v>2.351275497</v>
      </c>
      <c r="CB1175" s="152">
        <v>1.8048479900000001</v>
      </c>
      <c r="CD1175" s="152">
        <v>1.4456790879999999</v>
      </c>
      <c r="CH1175" s="152">
        <v>4.8802351719999999</v>
      </c>
      <c r="CJ1175" s="152">
        <v>0.387719541</v>
      </c>
      <c r="CK1175" s="152">
        <v>0.26683204199999999</v>
      </c>
      <c r="DC1175" s="152">
        <v>38.049999999999997</v>
      </c>
      <c r="DF1175" s="152">
        <v>24.671500000000002</v>
      </c>
      <c r="DG1175" s="152">
        <v>37.320999999999998</v>
      </c>
      <c r="DJ1175" s="152">
        <v>7.0000000000000001E-3</v>
      </c>
      <c r="DM1175" s="152">
        <v>0.28749999999999998</v>
      </c>
      <c r="DO1175" s="154">
        <v>72.950973090000005</v>
      </c>
      <c r="ED1175" s="152">
        <v>50.20501058</v>
      </c>
      <c r="EE1175" s="152">
        <v>0.74144082</v>
      </c>
      <c r="EF1175" s="152">
        <v>17.9587203</v>
      </c>
      <c r="EH1175" s="152">
        <v>9.7854597230000007</v>
      </c>
      <c r="EJ1175" s="152">
        <v>10.874581389999999</v>
      </c>
      <c r="EK1175" s="152">
        <v>0.18610857</v>
      </c>
      <c r="EL1175" s="152">
        <v>5.2675773890000004</v>
      </c>
      <c r="EM1175" s="152">
        <v>11.486064989999999</v>
      </c>
      <c r="EO1175" s="152">
        <v>2.3839176480000002</v>
      </c>
      <c r="EP1175" s="152">
        <v>0.64499132299999995</v>
      </c>
      <c r="EQ1175" s="152">
        <v>0.125884468</v>
      </c>
      <c r="ES1175" s="152">
        <v>-0.64542154100000004</v>
      </c>
    </row>
    <row r="1176" spans="1:149">
      <c r="A1176" s="151">
        <v>6790</v>
      </c>
      <c r="B1176" s="152" t="s">
        <v>2859</v>
      </c>
      <c r="C1176" s="152" t="s">
        <v>2877</v>
      </c>
      <c r="D1176" s="152" t="s">
        <v>2878</v>
      </c>
      <c r="E1176" s="152" t="s">
        <v>3001</v>
      </c>
      <c r="F1176" s="152" t="s">
        <v>9622</v>
      </c>
      <c r="H1176" s="151">
        <v>284170</v>
      </c>
      <c r="L1176" s="153" t="s">
        <v>3002</v>
      </c>
      <c r="M1176" s="153" t="s">
        <v>4668</v>
      </c>
      <c r="P1176" s="152">
        <v>18.122250000000001</v>
      </c>
      <c r="Q1176" s="152">
        <v>145.7595833</v>
      </c>
      <c r="R1176" s="152" t="s">
        <v>2027</v>
      </c>
      <c r="S1176" s="152" t="s">
        <v>2716</v>
      </c>
      <c r="T1176" s="152">
        <v>51.027999999999999</v>
      </c>
      <c r="U1176" s="152">
        <v>1.1439999999999999</v>
      </c>
      <c r="V1176" s="152">
        <v>13.544</v>
      </c>
      <c r="X1176" s="152">
        <v>11.855</v>
      </c>
      <c r="AA1176" s="152">
        <v>5.49</v>
      </c>
      <c r="AB1176" s="152">
        <v>0.19900000000000001</v>
      </c>
      <c r="AC1176" s="152">
        <v>9.9329999999999998</v>
      </c>
      <c r="AD1176" s="152">
        <v>2.63</v>
      </c>
      <c r="AE1176" s="152">
        <v>0.88800000000000001</v>
      </c>
      <c r="AF1176" s="152">
        <v>0.20899999999999999</v>
      </c>
      <c r="AI1176" s="152">
        <v>97.231449889999993</v>
      </c>
      <c r="AJ1176" s="152">
        <v>2.0569989</v>
      </c>
      <c r="AK1176" s="156">
        <f t="shared" si="18"/>
        <v>8.1868989999999992E-3</v>
      </c>
      <c r="AL1176" s="151">
        <v>81.868989999999997</v>
      </c>
      <c r="AM1176" s="151">
        <v>260.44524999999999</v>
      </c>
      <c r="AN1176" s="151">
        <v>103.11474</v>
      </c>
      <c r="AO1176" s="151">
        <v>387.32198529999999</v>
      </c>
      <c r="AQ1176" s="152">
        <v>7.342240586</v>
      </c>
      <c r="AR1176" s="152">
        <v>0.60074768700000003</v>
      </c>
      <c r="AS1176" s="152">
        <v>29.464564620000001</v>
      </c>
      <c r="AU1176" s="151">
        <v>957.61429080000005</v>
      </c>
      <c r="AV1176" s="152">
        <v>6929.9165160000002</v>
      </c>
      <c r="AW1176" s="152">
        <v>43.540824469999997</v>
      </c>
      <c r="AX1176" s="151">
        <v>6608.0055229999998</v>
      </c>
      <c r="AZ1176" s="152">
        <v>47.859466279999999</v>
      </c>
      <c r="BG1176" s="152">
        <v>13.02624877</v>
      </c>
      <c r="BH1176" s="152">
        <v>307.81999029999997</v>
      </c>
      <c r="BI1176" s="152">
        <v>23.552353799999999</v>
      </c>
      <c r="BJ1176" s="152">
        <v>67.795411529999996</v>
      </c>
      <c r="BK1176" s="152">
        <v>1.293242402</v>
      </c>
      <c r="BO1176" s="152">
        <v>248.13870779999999</v>
      </c>
      <c r="BP1176" s="152">
        <v>6.5342780190000003</v>
      </c>
      <c r="BQ1176" s="152">
        <v>15.03344388</v>
      </c>
      <c r="BR1176" s="152">
        <v>2.3147012569999998</v>
      </c>
      <c r="BS1176" s="152">
        <v>11.290962029999999</v>
      </c>
      <c r="BT1176" s="152">
        <v>3.3061265440000001</v>
      </c>
      <c r="BU1176" s="152">
        <v>1.3327982009999999</v>
      </c>
      <c r="BV1176" s="152">
        <v>3.6646316379999999</v>
      </c>
      <c r="BX1176" s="152">
        <v>4.2424114590000004</v>
      </c>
      <c r="BZ1176" s="152">
        <v>3.3029130869999999</v>
      </c>
      <c r="CB1176" s="152">
        <v>2.7743101160000001</v>
      </c>
      <c r="CD1176" s="152">
        <v>2.2478951569999999</v>
      </c>
      <c r="DC1176" s="152">
        <v>37.948999999999998</v>
      </c>
      <c r="DF1176" s="152">
        <v>25.082999999999998</v>
      </c>
      <c r="DG1176" s="152">
        <v>37.389333329999999</v>
      </c>
      <c r="DJ1176" s="152">
        <v>6.7666667E-2</v>
      </c>
      <c r="DM1176" s="152">
        <v>0.29366666699999999</v>
      </c>
      <c r="DO1176" s="154">
        <v>72.659683759999993</v>
      </c>
      <c r="ED1176" s="152">
        <v>50.20501058</v>
      </c>
      <c r="EE1176" s="152">
        <v>0.74144082</v>
      </c>
      <c r="EF1176" s="152">
        <v>17.9587203</v>
      </c>
      <c r="EH1176" s="152">
        <v>9.7854597230000007</v>
      </c>
      <c r="EJ1176" s="152">
        <v>10.874581389999999</v>
      </c>
      <c r="EK1176" s="152">
        <v>0.18610857</v>
      </c>
      <c r="EL1176" s="152">
        <v>5.2675773890000004</v>
      </c>
      <c r="EM1176" s="152">
        <v>11.486064989999999</v>
      </c>
      <c r="EO1176" s="152">
        <v>2.3839176480000002</v>
      </c>
      <c r="EP1176" s="152">
        <v>0.64499132299999995</v>
      </c>
      <c r="EQ1176" s="152">
        <v>0.125884468</v>
      </c>
      <c r="ES1176" s="152">
        <v>-0.64542154100000004</v>
      </c>
    </row>
    <row r="1177" spans="1:149">
      <c r="A1177" s="151">
        <v>6791</v>
      </c>
      <c r="B1177" s="152" t="s">
        <v>2859</v>
      </c>
      <c r="C1177" s="152" t="s">
        <v>2877</v>
      </c>
      <c r="D1177" s="152" t="s">
        <v>2878</v>
      </c>
      <c r="E1177" s="152" t="s">
        <v>3001</v>
      </c>
      <c r="F1177" s="152" t="s">
        <v>9623</v>
      </c>
      <c r="H1177" s="151">
        <v>284170</v>
      </c>
      <c r="L1177" s="153" t="s">
        <v>3002</v>
      </c>
      <c r="M1177" s="153" t="s">
        <v>4056</v>
      </c>
      <c r="P1177" s="152">
        <v>18.122250000000001</v>
      </c>
      <c r="Q1177" s="152">
        <v>145.7595833</v>
      </c>
      <c r="R1177" s="152" t="s">
        <v>2027</v>
      </c>
      <c r="S1177" s="152" t="s">
        <v>2716</v>
      </c>
      <c r="T1177" s="152">
        <v>49.072000000000003</v>
      </c>
      <c r="U1177" s="152">
        <v>0.93100000000000005</v>
      </c>
      <c r="V1177" s="152">
        <v>16.231999999999999</v>
      </c>
      <c r="X1177" s="152">
        <v>10.387</v>
      </c>
      <c r="AA1177" s="152">
        <v>5.5439999999999996</v>
      </c>
      <c r="AB1177" s="152">
        <v>0.14299999999999999</v>
      </c>
      <c r="AC1177" s="152">
        <v>10.329000000000001</v>
      </c>
      <c r="AD1177" s="152">
        <v>2.5419999999999998</v>
      </c>
      <c r="AE1177" s="152">
        <v>0.90400000000000003</v>
      </c>
      <c r="AF1177" s="152">
        <v>0.40899999999999997</v>
      </c>
      <c r="AI1177" s="152">
        <v>96.775495370000002</v>
      </c>
      <c r="AJ1177" s="152">
        <v>2.2183722000000001</v>
      </c>
      <c r="AK1177" s="156">
        <f t="shared" si="18"/>
        <v>3.835944E-3</v>
      </c>
      <c r="AL1177" s="151">
        <v>38.359439999999999</v>
      </c>
      <c r="AM1177" s="151">
        <v>214.9186</v>
      </c>
      <c r="AN1177" s="151">
        <v>642.88296000000003</v>
      </c>
      <c r="AO1177" s="151">
        <v>964.34024999999997</v>
      </c>
      <c r="AQ1177" s="152">
        <v>6.6957267869999999</v>
      </c>
      <c r="AR1177" s="152">
        <v>0.43636815699999998</v>
      </c>
      <c r="AS1177" s="152">
        <v>27.512453390000001</v>
      </c>
      <c r="AU1177" s="151">
        <v>1996.470429</v>
      </c>
      <c r="AV1177" s="152">
        <v>7506.1848769999997</v>
      </c>
      <c r="AW1177" s="152">
        <v>38.246727249999999</v>
      </c>
      <c r="AX1177" s="151">
        <v>5383.7058500000003</v>
      </c>
      <c r="AZ1177" s="152">
        <v>65.212460300000004</v>
      </c>
      <c r="BG1177" s="152">
        <v>12.534228499999999</v>
      </c>
      <c r="BH1177" s="152">
        <v>295.6861121</v>
      </c>
      <c r="BI1177" s="152">
        <v>17.464888500000001</v>
      </c>
      <c r="BJ1177" s="152">
        <v>59.581951289999999</v>
      </c>
      <c r="BK1177" s="152">
        <v>1.1648532629999999</v>
      </c>
      <c r="BO1177" s="152">
        <v>246.83271289999999</v>
      </c>
      <c r="BP1177" s="152">
        <v>6.2975562810000003</v>
      </c>
      <c r="BQ1177" s="152">
        <v>14.36655169</v>
      </c>
      <c r="BR1177" s="152">
        <v>2.141972741</v>
      </c>
      <c r="BS1177" s="152">
        <v>10.42424067</v>
      </c>
      <c r="BT1177" s="152">
        <v>3.0372378539999998</v>
      </c>
      <c r="BU1177" s="152">
        <v>1.190539373</v>
      </c>
      <c r="BV1177" s="152">
        <v>3.0562222430000001</v>
      </c>
      <c r="BX1177" s="152">
        <v>3.3056243099999998</v>
      </c>
      <c r="BZ1177" s="152">
        <v>2.2136627249999998</v>
      </c>
      <c r="CB1177" s="152">
        <v>2.1408994130000001</v>
      </c>
      <c r="CD1177" s="152">
        <v>1.946531896</v>
      </c>
      <c r="DC1177" s="152">
        <v>39.128</v>
      </c>
      <c r="DF1177" s="152">
        <v>18.291</v>
      </c>
      <c r="DG1177" s="152">
        <v>42.345999999999997</v>
      </c>
      <c r="DJ1177" s="152">
        <v>0.101333333</v>
      </c>
      <c r="DM1177" s="152">
        <v>0.242666667</v>
      </c>
      <c r="DO1177" s="154">
        <v>80.497664970000002</v>
      </c>
      <c r="ED1177" s="152">
        <v>50.20501058</v>
      </c>
      <c r="EE1177" s="152">
        <v>0.74144082</v>
      </c>
      <c r="EF1177" s="152">
        <v>17.9587203</v>
      </c>
      <c r="EH1177" s="152">
        <v>9.7854597230000007</v>
      </c>
      <c r="EJ1177" s="152">
        <v>10.874581389999999</v>
      </c>
      <c r="EK1177" s="152">
        <v>0.18610857</v>
      </c>
      <c r="EL1177" s="152">
        <v>5.2675773890000004</v>
      </c>
      <c r="EM1177" s="152">
        <v>11.486064989999999</v>
      </c>
      <c r="EO1177" s="152">
        <v>2.3839176480000002</v>
      </c>
      <c r="EP1177" s="152">
        <v>0.64499132299999995</v>
      </c>
      <c r="EQ1177" s="152">
        <v>0.125884468</v>
      </c>
      <c r="ES1177" s="152">
        <v>-0.64542154100000004</v>
      </c>
    </row>
    <row r="1178" spans="1:149">
      <c r="A1178" s="151">
        <v>6792</v>
      </c>
      <c r="B1178" s="152" t="s">
        <v>2859</v>
      </c>
      <c r="C1178" s="152" t="s">
        <v>2877</v>
      </c>
      <c r="D1178" s="152" t="s">
        <v>2878</v>
      </c>
      <c r="E1178" s="152" t="s">
        <v>3001</v>
      </c>
      <c r="F1178" s="152" t="s">
        <v>9624</v>
      </c>
      <c r="H1178" s="151">
        <v>284170</v>
      </c>
      <c r="L1178" s="153" t="s">
        <v>3002</v>
      </c>
      <c r="M1178" s="153" t="s">
        <v>3808</v>
      </c>
      <c r="P1178" s="152">
        <v>18.122250000000001</v>
      </c>
      <c r="Q1178" s="152">
        <v>145.7595833</v>
      </c>
      <c r="R1178" s="152" t="s">
        <v>2027</v>
      </c>
      <c r="S1178" s="152" t="s">
        <v>2716</v>
      </c>
      <c r="T1178" s="152">
        <v>48.363999999999997</v>
      </c>
      <c r="U1178" s="152">
        <v>1.2050000000000001</v>
      </c>
      <c r="V1178" s="152">
        <v>15.458</v>
      </c>
      <c r="X1178" s="152">
        <v>12.023</v>
      </c>
      <c r="AA1178" s="152">
        <v>5.4580000000000002</v>
      </c>
      <c r="AB1178" s="152">
        <v>0.17199999999999999</v>
      </c>
      <c r="AC1178" s="152">
        <v>10.747</v>
      </c>
      <c r="AD1178" s="152">
        <v>2.3519999999999999</v>
      </c>
      <c r="AE1178" s="152">
        <v>0.71799999999999997</v>
      </c>
      <c r="AF1178" s="152">
        <v>0.20799999999999999</v>
      </c>
      <c r="AI1178" s="152">
        <v>97.02283525</v>
      </c>
      <c r="AJ1178" s="152">
        <v>2.0855967</v>
      </c>
      <c r="AK1178" s="156">
        <f t="shared" si="18"/>
        <v>3.7458804999999998E-2</v>
      </c>
      <c r="AL1178" s="151">
        <v>374.58805000000001</v>
      </c>
      <c r="AM1178" s="151">
        <v>241.98849999999999</v>
      </c>
      <c r="AN1178" s="151">
        <v>725.8356</v>
      </c>
      <c r="AO1178" s="151">
        <v>467.22620590000002</v>
      </c>
      <c r="AQ1178" s="152">
        <v>6.3377921800000001</v>
      </c>
      <c r="AR1178" s="152">
        <v>0.598860964</v>
      </c>
      <c r="AS1178" s="152">
        <v>36.934596399999997</v>
      </c>
      <c r="AU1178" s="151">
        <v>946.75734269999998</v>
      </c>
      <c r="AV1178" s="152">
        <v>5845.8135160000002</v>
      </c>
      <c r="AW1178" s="152">
        <v>40.799301210000003</v>
      </c>
      <c r="AX1178" s="151">
        <v>7325.3829889999997</v>
      </c>
      <c r="AZ1178" s="152">
        <v>74.68516726</v>
      </c>
      <c r="BG1178" s="152">
        <v>11.96993865</v>
      </c>
      <c r="BH1178" s="152">
        <v>329.95899600000001</v>
      </c>
      <c r="BI1178" s="152">
        <v>25.07068666</v>
      </c>
      <c r="BJ1178" s="152">
        <v>74.581378000000001</v>
      </c>
      <c r="BK1178" s="152">
        <v>1.2898661339999999</v>
      </c>
      <c r="BO1178" s="152">
        <v>233.82576710000001</v>
      </c>
      <c r="BP1178" s="152">
        <v>6.7892507719999999</v>
      </c>
      <c r="BQ1178" s="152">
        <v>16.139947370000002</v>
      </c>
      <c r="BR1178" s="152">
        <v>2.5272951789999998</v>
      </c>
      <c r="BS1178" s="152">
        <v>12.09126244</v>
      </c>
      <c r="BT1178" s="152">
        <v>3.690712134</v>
      </c>
      <c r="BU1178" s="152">
        <v>1.1881869380000001</v>
      </c>
      <c r="BV1178" s="152">
        <v>4.0205416769999998</v>
      </c>
      <c r="BX1178" s="152">
        <v>4.6434755570000004</v>
      </c>
      <c r="BZ1178" s="152">
        <v>3.2569396479999999</v>
      </c>
      <c r="CB1178" s="152">
        <v>2.964865917</v>
      </c>
      <c r="CD1178" s="152">
        <v>2.2847710910000001</v>
      </c>
      <c r="DC1178" s="152">
        <v>38.663666669999998</v>
      </c>
      <c r="DF1178" s="152">
        <v>21.451333330000001</v>
      </c>
      <c r="DG1178" s="152">
        <v>40.071333330000002</v>
      </c>
      <c r="DJ1178" s="152">
        <v>0.102666667</v>
      </c>
      <c r="DM1178" s="152">
        <v>0.225333333</v>
      </c>
      <c r="DO1178" s="154">
        <v>76.907642569999993</v>
      </c>
      <c r="ED1178" s="152">
        <v>50.20501058</v>
      </c>
      <c r="EE1178" s="152">
        <v>0.74144082</v>
      </c>
      <c r="EF1178" s="152">
        <v>17.9587203</v>
      </c>
      <c r="EH1178" s="152">
        <v>9.7854597230000007</v>
      </c>
      <c r="EJ1178" s="152">
        <v>10.874581389999999</v>
      </c>
      <c r="EK1178" s="152">
        <v>0.18610857</v>
      </c>
      <c r="EL1178" s="152">
        <v>5.2675773890000004</v>
      </c>
      <c r="EM1178" s="152">
        <v>11.486064989999999</v>
      </c>
      <c r="EO1178" s="152">
        <v>2.3839176480000002</v>
      </c>
      <c r="EP1178" s="152">
        <v>0.64499132299999995</v>
      </c>
      <c r="EQ1178" s="152">
        <v>0.125884468</v>
      </c>
      <c r="ES1178" s="152">
        <v>-0.64542154100000004</v>
      </c>
    </row>
    <row r="1179" spans="1:149">
      <c r="A1179" s="151">
        <v>6793</v>
      </c>
      <c r="B1179" s="152" t="s">
        <v>2859</v>
      </c>
      <c r="C1179" s="152" t="s">
        <v>2877</v>
      </c>
      <c r="D1179" s="152" t="s">
        <v>2878</v>
      </c>
      <c r="E1179" s="152" t="s">
        <v>3001</v>
      </c>
      <c r="F1179" s="152" t="s">
        <v>9625</v>
      </c>
      <c r="H1179" s="151">
        <v>284170</v>
      </c>
      <c r="L1179" s="153" t="s">
        <v>3002</v>
      </c>
      <c r="M1179" s="153" t="s">
        <v>3657</v>
      </c>
      <c r="P1179" s="152">
        <v>18.122250000000001</v>
      </c>
      <c r="Q1179" s="152">
        <v>145.7595833</v>
      </c>
      <c r="R1179" s="152" t="s">
        <v>2027</v>
      </c>
      <c r="S1179" s="152" t="s">
        <v>2716</v>
      </c>
      <c r="T1179" s="152">
        <v>47.930999999999997</v>
      </c>
      <c r="U1179" s="152">
        <v>0.748</v>
      </c>
      <c r="V1179" s="152">
        <v>16.54</v>
      </c>
      <c r="X1179" s="152">
        <v>11.356</v>
      </c>
      <c r="AA1179" s="152">
        <v>5.5679999999999996</v>
      </c>
      <c r="AB1179" s="152">
        <v>0.23400000000000001</v>
      </c>
      <c r="AC1179" s="152">
        <v>11.172000000000001</v>
      </c>
      <c r="AD1179" s="152">
        <v>2.4740000000000002</v>
      </c>
      <c r="AE1179" s="152">
        <v>0.54900000000000004</v>
      </c>
      <c r="AF1179" s="152">
        <v>0.122</v>
      </c>
      <c r="AI1179" s="152">
        <v>97.041470630000006</v>
      </c>
      <c r="AJ1179" s="152">
        <v>2.8114360999999999</v>
      </c>
      <c r="AK1179" s="156">
        <f t="shared" si="18"/>
        <v>2.6587759999999998E-3</v>
      </c>
      <c r="AL1179" s="151">
        <v>26.587759999999999</v>
      </c>
      <c r="AM1179" s="151">
        <v>291.20650000000001</v>
      </c>
      <c r="AN1179" s="151">
        <v>1114.6760999999999</v>
      </c>
      <c r="AO1179" s="151">
        <v>655.70257349999997</v>
      </c>
      <c r="AQ1179" s="152">
        <v>6.3809856800000002</v>
      </c>
      <c r="AR1179" s="152">
        <v>0.46065449200000003</v>
      </c>
      <c r="AS1179" s="152">
        <v>14.95978596</v>
      </c>
      <c r="AU1179" s="151">
        <v>560.27739959999997</v>
      </c>
      <c r="AV1179" s="152">
        <v>4656.6105690000004</v>
      </c>
      <c r="AW1179" s="152">
        <v>41.862021130000002</v>
      </c>
      <c r="AX1179" s="151">
        <v>4682.105364</v>
      </c>
      <c r="AZ1179" s="152">
        <v>34.066435370000001</v>
      </c>
      <c r="BG1179" s="152">
        <v>7.7621958549999999</v>
      </c>
      <c r="BH1179" s="152">
        <v>382.5032119</v>
      </c>
      <c r="BI1179" s="152">
        <v>19.390057110000001</v>
      </c>
      <c r="BJ1179" s="152">
        <v>36.876126980000002</v>
      </c>
      <c r="BK1179" s="152">
        <v>0.69713269300000003</v>
      </c>
      <c r="BO1179" s="152">
        <v>157.9088447</v>
      </c>
      <c r="BP1179" s="152">
        <v>3.9737209060000001</v>
      </c>
      <c r="BQ1179" s="152">
        <v>9.4278480439999992</v>
      </c>
      <c r="BR1179" s="152">
        <v>1.446515574</v>
      </c>
      <c r="BS1179" s="152">
        <v>7.1512634950000002</v>
      </c>
      <c r="BT1179" s="152">
        <v>2.3203908580000001</v>
      </c>
      <c r="BU1179" s="152">
        <v>0.75208762799999995</v>
      </c>
      <c r="BV1179" s="152">
        <v>2.647880904</v>
      </c>
      <c r="BX1179" s="152">
        <v>3.3850293410000001</v>
      </c>
      <c r="BZ1179" s="152">
        <v>2.3659702760000001</v>
      </c>
      <c r="CB1179" s="152">
        <v>2.2589429249999999</v>
      </c>
      <c r="CD1179" s="152">
        <v>1.3481609800000001</v>
      </c>
      <c r="DC1179" s="152">
        <v>38.738999999999997</v>
      </c>
      <c r="DF1179" s="152">
        <v>20.556333330000001</v>
      </c>
      <c r="DG1179" s="152">
        <v>40.723333330000003</v>
      </c>
      <c r="DJ1179" s="152">
        <v>5.5333332999999998E-2</v>
      </c>
      <c r="DM1179" s="152">
        <v>0.27</v>
      </c>
      <c r="DO1179" s="154">
        <v>77.934635159999999</v>
      </c>
      <c r="ED1179" s="152">
        <v>50.20501058</v>
      </c>
      <c r="EE1179" s="152">
        <v>0.74144082</v>
      </c>
      <c r="EF1179" s="152">
        <v>17.9587203</v>
      </c>
      <c r="EH1179" s="152">
        <v>9.7854597230000007</v>
      </c>
      <c r="EJ1179" s="152">
        <v>10.874581389999999</v>
      </c>
      <c r="EK1179" s="152">
        <v>0.18610857</v>
      </c>
      <c r="EL1179" s="152">
        <v>5.2675773890000004</v>
      </c>
      <c r="EM1179" s="152">
        <v>11.486064989999999</v>
      </c>
      <c r="EO1179" s="152">
        <v>2.3839176480000002</v>
      </c>
      <c r="EP1179" s="152">
        <v>0.64499132299999995</v>
      </c>
      <c r="EQ1179" s="152">
        <v>0.125884468</v>
      </c>
      <c r="ES1179" s="152">
        <v>-0.64542154100000004</v>
      </c>
    </row>
    <row r="1180" spans="1:149">
      <c r="A1180" s="151">
        <v>6795</v>
      </c>
      <c r="B1180" s="152" t="s">
        <v>2859</v>
      </c>
      <c r="C1180" s="152" t="s">
        <v>2877</v>
      </c>
      <c r="D1180" s="152" t="s">
        <v>2878</v>
      </c>
      <c r="E1180" s="152" t="s">
        <v>3001</v>
      </c>
      <c r="F1180" s="152" t="s">
        <v>9626</v>
      </c>
      <c r="H1180" s="151">
        <v>284170</v>
      </c>
      <c r="L1180" s="153" t="s">
        <v>3002</v>
      </c>
      <c r="M1180" s="153" t="s">
        <v>4288</v>
      </c>
      <c r="P1180" s="152">
        <v>18.122250000000001</v>
      </c>
      <c r="Q1180" s="152">
        <v>145.7595833</v>
      </c>
      <c r="R1180" s="152" t="s">
        <v>2027</v>
      </c>
      <c r="S1180" s="152" t="s">
        <v>2716</v>
      </c>
      <c r="T1180" s="152">
        <v>49.789000000000001</v>
      </c>
      <c r="U1180" s="152">
        <v>0.90900000000000003</v>
      </c>
      <c r="V1180" s="152">
        <v>15.228</v>
      </c>
      <c r="X1180" s="152">
        <v>11.148999999999999</v>
      </c>
      <c r="AA1180" s="152">
        <v>5.4939999999999998</v>
      </c>
      <c r="AB1180" s="152">
        <v>0.26400000000000001</v>
      </c>
      <c r="AC1180" s="152">
        <v>10.521000000000001</v>
      </c>
      <c r="AD1180" s="152">
        <v>2.6850000000000001</v>
      </c>
      <c r="AE1180" s="152">
        <v>0.80400000000000005</v>
      </c>
      <c r="AF1180" s="152">
        <v>0.224</v>
      </c>
      <c r="AI1180" s="152">
        <v>97.351108440000004</v>
      </c>
      <c r="AJ1180" s="152">
        <v>1.9194571</v>
      </c>
      <c r="AK1180" s="156">
        <f t="shared" si="18"/>
        <v>5.5623725000000001E-3</v>
      </c>
      <c r="AL1180" s="151">
        <v>55.623725</v>
      </c>
      <c r="AM1180" s="151">
        <v>259.21480000000003</v>
      </c>
      <c r="AN1180" s="151">
        <v>316.25693999999999</v>
      </c>
      <c r="AO1180" s="151">
        <v>446.48770589999998</v>
      </c>
      <c r="AQ1180" s="152">
        <v>7.770041398</v>
      </c>
      <c r="AR1180" s="152">
        <v>0.54103788799999997</v>
      </c>
      <c r="AS1180" s="152">
        <v>22.919919289999999</v>
      </c>
      <c r="AU1180" s="151">
        <v>736.78528640000002</v>
      </c>
      <c r="AV1180" s="152">
        <v>6677.7063289999996</v>
      </c>
      <c r="AW1180" s="152">
        <v>42.759770090000004</v>
      </c>
      <c r="AX1180" s="151">
        <v>5447.854507</v>
      </c>
      <c r="AZ1180" s="152">
        <v>85.795133609999993</v>
      </c>
      <c r="BG1180" s="152">
        <v>11.09760503</v>
      </c>
      <c r="BH1180" s="152">
        <v>335.36735279999999</v>
      </c>
      <c r="BI1180" s="152">
        <v>20.347487650000001</v>
      </c>
      <c r="BJ1180" s="152">
        <v>51.73531079</v>
      </c>
      <c r="BK1180" s="152">
        <v>1.0149508110000001</v>
      </c>
      <c r="BO1180" s="152">
        <v>236.61684980000001</v>
      </c>
      <c r="BP1180" s="152">
        <v>5.9410244240000001</v>
      </c>
      <c r="BQ1180" s="152">
        <v>13.74692647</v>
      </c>
      <c r="BR1180" s="152">
        <v>2.0672251070000001</v>
      </c>
      <c r="BS1180" s="152">
        <v>10.39241395</v>
      </c>
      <c r="BT1180" s="152">
        <v>2.8950851200000001</v>
      </c>
      <c r="BU1180" s="152">
        <v>0.94536612399999997</v>
      </c>
      <c r="BV1180" s="152">
        <v>3.276220688</v>
      </c>
      <c r="BX1180" s="152">
        <v>3.4767398819999999</v>
      </c>
      <c r="BZ1180" s="152">
        <v>2.5089792260000001</v>
      </c>
      <c r="CB1180" s="152">
        <v>2.4582278959999999</v>
      </c>
      <c r="CD1180" s="152">
        <v>1.760445507</v>
      </c>
      <c r="DC1180" s="152">
        <v>38.720333330000003</v>
      </c>
      <c r="DF1180" s="152">
        <v>19.890999999999998</v>
      </c>
      <c r="DG1180" s="152">
        <v>40.874666670000003</v>
      </c>
      <c r="DJ1180" s="152">
        <v>6.7666667E-2</v>
      </c>
      <c r="DM1180" s="152">
        <v>0.29166666699999999</v>
      </c>
      <c r="DO1180" s="154">
        <v>78.557775289999995</v>
      </c>
      <c r="ED1180" s="152">
        <v>50.20501058</v>
      </c>
      <c r="EE1180" s="152">
        <v>0.74144082</v>
      </c>
      <c r="EF1180" s="152">
        <v>17.9587203</v>
      </c>
      <c r="EH1180" s="152">
        <v>9.7854597230000007</v>
      </c>
      <c r="EJ1180" s="152">
        <v>10.874581389999999</v>
      </c>
      <c r="EK1180" s="152">
        <v>0.18610857</v>
      </c>
      <c r="EL1180" s="152">
        <v>5.2675773890000004</v>
      </c>
      <c r="EM1180" s="152">
        <v>11.486064989999999</v>
      </c>
      <c r="EO1180" s="152">
        <v>2.3839176480000002</v>
      </c>
      <c r="EP1180" s="152">
        <v>0.64499132299999995</v>
      </c>
      <c r="EQ1180" s="152">
        <v>0.125884468</v>
      </c>
      <c r="ES1180" s="152">
        <v>-0.64542154100000004</v>
      </c>
    </row>
    <row r="1181" spans="1:149">
      <c r="A1181" s="151">
        <v>6796</v>
      </c>
      <c r="B1181" s="152" t="s">
        <v>2859</v>
      </c>
      <c r="C1181" s="152" t="s">
        <v>2877</v>
      </c>
      <c r="D1181" s="152" t="s">
        <v>2878</v>
      </c>
      <c r="E1181" s="152" t="s">
        <v>3001</v>
      </c>
      <c r="F1181" s="152" t="s">
        <v>9627</v>
      </c>
      <c r="H1181" s="151">
        <v>284170</v>
      </c>
      <c r="L1181" s="153" t="s">
        <v>3002</v>
      </c>
      <c r="M1181" s="153" t="s">
        <v>4200</v>
      </c>
      <c r="P1181" s="152">
        <v>18.122250000000001</v>
      </c>
      <c r="Q1181" s="152">
        <v>145.7595833</v>
      </c>
      <c r="R1181" s="152" t="s">
        <v>2027</v>
      </c>
      <c r="S1181" s="152" t="s">
        <v>2716</v>
      </c>
      <c r="T1181" s="152">
        <v>49.597000000000001</v>
      </c>
      <c r="U1181" s="152">
        <v>1.008</v>
      </c>
      <c r="V1181" s="152">
        <v>14.746</v>
      </c>
      <c r="X1181" s="152">
        <v>13.084</v>
      </c>
      <c r="AA1181" s="152">
        <v>5.0659999999999998</v>
      </c>
      <c r="AB1181" s="152">
        <v>0.245</v>
      </c>
      <c r="AC1181" s="152">
        <v>8.6519999999999992</v>
      </c>
      <c r="AD1181" s="152">
        <v>2.9390000000000001</v>
      </c>
      <c r="AE1181" s="152">
        <v>0.88600000000000001</v>
      </c>
      <c r="AF1181" s="152">
        <v>0.158</v>
      </c>
      <c r="AI1181" s="152">
        <v>96.743947030000001</v>
      </c>
      <c r="AJ1181" s="152">
        <v>2.3130172999999998</v>
      </c>
      <c r="AK1181" s="156">
        <f t="shared" si="18"/>
        <v>4.462583E-3</v>
      </c>
      <c r="AL1181" s="151">
        <v>44.625830000000001</v>
      </c>
      <c r="AM1181" s="151">
        <v>284.64409999999998</v>
      </c>
      <c r="AN1181" s="151">
        <v>740.81316000000004</v>
      </c>
      <c r="AO1181" s="151">
        <v>464.17642649999999</v>
      </c>
      <c r="AQ1181" s="152">
        <v>7.8133306710000001</v>
      </c>
      <c r="AR1181" s="152">
        <v>0.57081725500000002</v>
      </c>
      <c r="AS1181" s="152">
        <v>24.056161370000002</v>
      </c>
      <c r="AU1181" s="151">
        <v>808.75888329999998</v>
      </c>
      <c r="AV1181" s="152">
        <v>7442.7983260000001</v>
      </c>
      <c r="AW1181" s="152">
        <v>41.319471280000002</v>
      </c>
      <c r="AX1181" s="151">
        <v>5978.2762700000003</v>
      </c>
      <c r="AZ1181" s="152">
        <v>28.803133620000001</v>
      </c>
      <c r="BG1181" s="152">
        <v>13.752845819999999</v>
      </c>
      <c r="BH1181" s="152">
        <v>343.70540260000001</v>
      </c>
      <c r="BI1181" s="152">
        <v>21.746893289999999</v>
      </c>
      <c r="BJ1181" s="152">
        <v>56.424993880000002</v>
      </c>
      <c r="BK1181" s="152">
        <v>1.1971087199999999</v>
      </c>
      <c r="BO1181" s="152">
        <v>262.98728089999997</v>
      </c>
      <c r="BP1181" s="152">
        <v>6.3059014229999999</v>
      </c>
      <c r="BQ1181" s="152">
        <v>14.484253089999999</v>
      </c>
      <c r="BR1181" s="152">
        <v>2.3099607689999999</v>
      </c>
      <c r="BS1181" s="152">
        <v>10.474898680000001</v>
      </c>
      <c r="BT1181" s="152">
        <v>3.325125093</v>
      </c>
      <c r="BU1181" s="152">
        <v>1.2174502229999999</v>
      </c>
      <c r="BV1181" s="152">
        <v>3.653613328</v>
      </c>
      <c r="BX1181" s="152">
        <v>3.8799207400000002</v>
      </c>
      <c r="BZ1181" s="152">
        <v>2.9372878629999999</v>
      </c>
      <c r="CB1181" s="152">
        <v>2.7815160739999998</v>
      </c>
      <c r="CD1181" s="152">
        <v>2.0481472969999999</v>
      </c>
      <c r="DC1181" s="152">
        <v>37.866333330000003</v>
      </c>
      <c r="DF1181" s="152">
        <v>24.818000000000001</v>
      </c>
      <c r="DG1181" s="152">
        <v>37.271000000000001</v>
      </c>
      <c r="DJ1181" s="152">
        <v>3.2666667000000003E-2</v>
      </c>
      <c r="DM1181" s="152">
        <v>0.26966666700000003</v>
      </c>
      <c r="DO1181" s="154">
        <v>72.807454849999999</v>
      </c>
      <c r="ED1181" s="152">
        <v>50.20501058</v>
      </c>
      <c r="EE1181" s="152">
        <v>0.74144082</v>
      </c>
      <c r="EF1181" s="152">
        <v>17.9587203</v>
      </c>
      <c r="EH1181" s="152">
        <v>9.7854597230000007</v>
      </c>
      <c r="EJ1181" s="152">
        <v>10.874581389999999</v>
      </c>
      <c r="EK1181" s="152">
        <v>0.18610857</v>
      </c>
      <c r="EL1181" s="152">
        <v>5.2675773890000004</v>
      </c>
      <c r="EM1181" s="152">
        <v>11.486064989999999</v>
      </c>
      <c r="EO1181" s="152">
        <v>2.3839176480000002</v>
      </c>
      <c r="EP1181" s="152">
        <v>0.64499132299999995</v>
      </c>
      <c r="EQ1181" s="152">
        <v>0.125884468</v>
      </c>
      <c r="ES1181" s="152">
        <v>-0.64542154100000004</v>
      </c>
    </row>
    <row r="1182" spans="1:149">
      <c r="A1182" s="151">
        <v>6797</v>
      </c>
      <c r="B1182" s="152" t="s">
        <v>2859</v>
      </c>
      <c r="C1182" s="152" t="s">
        <v>2877</v>
      </c>
      <c r="D1182" s="152" t="s">
        <v>2878</v>
      </c>
      <c r="E1182" s="152" t="s">
        <v>3001</v>
      </c>
      <c r="F1182" s="152" t="s">
        <v>9628</v>
      </c>
      <c r="H1182" s="151">
        <v>284170</v>
      </c>
      <c r="L1182" s="153" t="s">
        <v>3002</v>
      </c>
      <c r="M1182" s="153" t="s">
        <v>4646</v>
      </c>
      <c r="P1182" s="152">
        <v>18.122250000000001</v>
      </c>
      <c r="Q1182" s="152">
        <v>145.7595833</v>
      </c>
      <c r="R1182" s="152" t="s">
        <v>2027</v>
      </c>
      <c r="S1182" s="152" t="s">
        <v>2716</v>
      </c>
      <c r="T1182" s="152">
        <v>50.93</v>
      </c>
      <c r="U1182" s="152">
        <v>0.995</v>
      </c>
      <c r="V1182" s="152">
        <v>14.593</v>
      </c>
      <c r="X1182" s="152">
        <v>12.085000000000001</v>
      </c>
      <c r="AA1182" s="152">
        <v>4.4379999999999997</v>
      </c>
      <c r="AB1182" s="152">
        <v>0.23699999999999999</v>
      </c>
      <c r="AC1182" s="152">
        <v>9.5250000000000004</v>
      </c>
      <c r="AD1182" s="152">
        <v>2.8220000000000001</v>
      </c>
      <c r="AE1182" s="152">
        <v>0.92700000000000005</v>
      </c>
      <c r="AF1182" s="152">
        <v>0.23599999999999999</v>
      </c>
      <c r="AI1182" s="152">
        <v>97.115071499999999</v>
      </c>
      <c r="AJ1182" s="152">
        <v>2.1952216</v>
      </c>
      <c r="AK1182" s="156">
        <f t="shared" si="18"/>
        <v>1.9471475000000002E-2</v>
      </c>
      <c r="AL1182" s="151">
        <v>194.71475000000001</v>
      </c>
      <c r="AM1182" s="151">
        <v>338.78390000000002</v>
      </c>
      <c r="AN1182" s="151">
        <v>334.69085999999999</v>
      </c>
      <c r="AO1182" s="151">
        <v>653.26274999999998</v>
      </c>
      <c r="AQ1182" s="152">
        <v>8.8823298959999999</v>
      </c>
      <c r="AR1182" s="152">
        <v>0.606811235</v>
      </c>
      <c r="AS1182" s="152">
        <v>24.08905137</v>
      </c>
      <c r="AU1182" s="151">
        <v>821.60043480000002</v>
      </c>
      <c r="AV1182" s="152">
        <v>7447.251714</v>
      </c>
      <c r="AW1182" s="152">
        <v>38.665229170000003</v>
      </c>
      <c r="AX1182" s="151">
        <v>5794.6614849999996</v>
      </c>
      <c r="AZ1182" s="152">
        <v>27.416143760000001</v>
      </c>
      <c r="BG1182" s="152">
        <v>11.99377101</v>
      </c>
      <c r="BH1182" s="152">
        <v>337.7209527</v>
      </c>
      <c r="BI1182" s="152">
        <v>21.082212699999999</v>
      </c>
      <c r="BJ1182" s="152">
        <v>57.852089810000003</v>
      </c>
      <c r="BK1182" s="152">
        <v>1.1282386470000001</v>
      </c>
      <c r="BO1182" s="152">
        <v>247.07797790000001</v>
      </c>
      <c r="BP1182" s="152">
        <v>6.0791014859999999</v>
      </c>
      <c r="BQ1182" s="152">
        <v>13.792215260000001</v>
      </c>
      <c r="BR1182" s="152">
        <v>2.2512790219999999</v>
      </c>
      <c r="BS1182" s="152">
        <v>10.096467649999999</v>
      </c>
      <c r="BT1182" s="152">
        <v>3.0962138979999998</v>
      </c>
      <c r="BU1182" s="152">
        <v>1.1532723469999999</v>
      </c>
      <c r="BV1182" s="152">
        <v>3.3487543139999998</v>
      </c>
      <c r="BX1182" s="152">
        <v>3.8134403269999999</v>
      </c>
      <c r="BZ1182" s="152">
        <v>2.770547235</v>
      </c>
      <c r="CB1182" s="152">
        <v>2.572016004</v>
      </c>
      <c r="CD1182" s="152">
        <v>1.9537140150000001</v>
      </c>
      <c r="DC1182" s="152">
        <v>37.674500000000002</v>
      </c>
      <c r="DF1182" s="152">
        <v>25.404</v>
      </c>
      <c r="DG1182" s="152">
        <v>36.823500000000003</v>
      </c>
      <c r="DJ1182" s="152">
        <v>2.8500000000000001E-2</v>
      </c>
      <c r="DM1182" s="152">
        <v>0.26600000000000001</v>
      </c>
      <c r="DO1182" s="154">
        <v>72.100631120000003</v>
      </c>
      <c r="ED1182" s="152">
        <v>50.20501058</v>
      </c>
      <c r="EE1182" s="152">
        <v>0.74144082</v>
      </c>
      <c r="EF1182" s="152">
        <v>17.9587203</v>
      </c>
      <c r="EH1182" s="152">
        <v>9.7854597230000007</v>
      </c>
      <c r="EJ1182" s="152">
        <v>10.874581389999999</v>
      </c>
      <c r="EK1182" s="152">
        <v>0.18610857</v>
      </c>
      <c r="EL1182" s="152">
        <v>5.2675773890000004</v>
      </c>
      <c r="EM1182" s="152">
        <v>11.486064989999999</v>
      </c>
      <c r="EO1182" s="152">
        <v>2.3839176480000002</v>
      </c>
      <c r="EP1182" s="152">
        <v>0.64499132299999995</v>
      </c>
      <c r="EQ1182" s="152">
        <v>0.125884468</v>
      </c>
      <c r="ES1182" s="152">
        <v>-0.64542154100000004</v>
      </c>
    </row>
    <row r="1183" spans="1:149">
      <c r="A1183" s="151">
        <v>6798</v>
      </c>
      <c r="B1183" s="152" t="s">
        <v>2859</v>
      </c>
      <c r="C1183" s="152" t="s">
        <v>2877</v>
      </c>
      <c r="D1183" s="152" t="s">
        <v>2878</v>
      </c>
      <c r="E1183" s="152" t="s">
        <v>3001</v>
      </c>
      <c r="F1183" s="152" t="s">
        <v>9629</v>
      </c>
      <c r="H1183" s="151">
        <v>284170</v>
      </c>
      <c r="L1183" s="153" t="s">
        <v>3002</v>
      </c>
      <c r="M1183" s="153" t="s">
        <v>4887</v>
      </c>
      <c r="P1183" s="152">
        <v>18.122250000000001</v>
      </c>
      <c r="Q1183" s="152">
        <v>145.7595833</v>
      </c>
      <c r="R1183" s="152" t="s">
        <v>2027</v>
      </c>
      <c r="S1183" s="152" t="s">
        <v>2716</v>
      </c>
      <c r="T1183" s="152">
        <v>51.718000000000004</v>
      </c>
      <c r="U1183" s="152">
        <v>1.2649999999999999</v>
      </c>
      <c r="V1183" s="152">
        <v>13.311</v>
      </c>
      <c r="X1183" s="152">
        <v>12.313000000000001</v>
      </c>
      <c r="AA1183" s="152">
        <v>4.8940000000000001</v>
      </c>
      <c r="AB1183" s="152">
        <v>0.222</v>
      </c>
      <c r="AC1183" s="152">
        <v>9.0640000000000001</v>
      </c>
      <c r="AD1183" s="152">
        <v>2.593</v>
      </c>
      <c r="AE1183" s="152">
        <v>1.038</v>
      </c>
      <c r="AF1183" s="152">
        <v>0.221</v>
      </c>
      <c r="AI1183" s="152">
        <v>96.952626260000002</v>
      </c>
      <c r="AJ1183" s="152">
        <v>1.9174144</v>
      </c>
      <c r="AK1183" s="156">
        <f t="shared" si="18"/>
        <v>6.6697729999999997E-2</v>
      </c>
      <c r="AL1183" s="151">
        <v>666.97730000000001</v>
      </c>
      <c r="AM1183" s="151">
        <v>289.97604999999999</v>
      </c>
      <c r="AN1183" s="151">
        <v>25.6749942</v>
      </c>
      <c r="AO1183" s="151">
        <v>339.13547060000002</v>
      </c>
      <c r="AQ1183" s="152">
        <v>7.0473566070000002</v>
      </c>
      <c r="AR1183" s="152">
        <v>0.48803483800000003</v>
      </c>
      <c r="AS1183" s="152">
        <v>30.129415680000001</v>
      </c>
      <c r="AU1183" s="151">
        <v>873.22044159999996</v>
      </c>
      <c r="AV1183" s="152">
        <v>7619.8744999999999</v>
      </c>
      <c r="AW1183" s="152">
        <v>39.716993479999999</v>
      </c>
      <c r="AX1183" s="151">
        <v>6506.0081090000003</v>
      </c>
      <c r="AZ1183" s="152">
        <v>38.920166600000002</v>
      </c>
      <c r="BG1183" s="152">
        <v>11.09297276</v>
      </c>
      <c r="BH1183" s="152">
        <v>224.711319</v>
      </c>
      <c r="BI1183" s="152">
        <v>23.990884959999999</v>
      </c>
      <c r="BJ1183" s="152">
        <v>23.149525260000001</v>
      </c>
      <c r="BK1183" s="152">
        <v>1.0874241339999999</v>
      </c>
      <c r="BO1183" s="152">
        <v>217.78346669999999</v>
      </c>
      <c r="BP1183" s="152">
        <v>5.2784997980000004</v>
      </c>
      <c r="BQ1183" s="152">
        <v>12.49179318</v>
      </c>
      <c r="BS1183" s="152">
        <v>9.6796110679999998</v>
      </c>
      <c r="BT1183" s="152">
        <v>2.7865224799999999</v>
      </c>
      <c r="BU1183" s="152">
        <v>4.2126862049999998</v>
      </c>
      <c r="BV1183" s="152">
        <v>3.1140712590000001</v>
      </c>
      <c r="BX1183" s="152">
        <v>5.1182773020000001</v>
      </c>
      <c r="BZ1183" s="152">
        <v>2.200931583</v>
      </c>
      <c r="CB1183" s="152">
        <v>1.8180772970000001</v>
      </c>
      <c r="CD1183" s="152">
        <v>1.7831041540000001</v>
      </c>
      <c r="CH1183" s="152">
        <v>4.8010677900000003</v>
      </c>
      <c r="CJ1183" s="152">
        <v>0.57894601599999995</v>
      </c>
      <c r="CK1183" s="152">
        <v>0.30284224399999998</v>
      </c>
      <c r="DC1183" s="152">
        <v>37.934666669999999</v>
      </c>
      <c r="DF1183" s="152">
        <v>24.436</v>
      </c>
      <c r="DG1183" s="152">
        <v>37.569000000000003</v>
      </c>
      <c r="DJ1183" s="152">
        <v>4.2999999999999997E-2</v>
      </c>
      <c r="DM1183" s="152">
        <v>0.28166666699999998</v>
      </c>
      <c r="DO1183" s="154">
        <v>73.269729979999994</v>
      </c>
      <c r="ED1183" s="152">
        <v>50.20501058</v>
      </c>
      <c r="EE1183" s="152">
        <v>0.74144082</v>
      </c>
      <c r="EF1183" s="152">
        <v>17.9587203</v>
      </c>
      <c r="EH1183" s="152">
        <v>9.7854597230000007</v>
      </c>
      <c r="EJ1183" s="152">
        <v>10.874581389999999</v>
      </c>
      <c r="EK1183" s="152">
        <v>0.18610857</v>
      </c>
      <c r="EL1183" s="152">
        <v>5.2675773890000004</v>
      </c>
      <c r="EM1183" s="152">
        <v>11.486064989999999</v>
      </c>
      <c r="EO1183" s="152">
        <v>2.3839176480000002</v>
      </c>
      <c r="EP1183" s="152">
        <v>0.64499132299999995</v>
      </c>
      <c r="EQ1183" s="152">
        <v>0.125884468</v>
      </c>
      <c r="ES1183" s="152">
        <v>-0.64542154100000004</v>
      </c>
    </row>
    <row r="1184" spans="1:149">
      <c r="A1184" s="151">
        <v>6799</v>
      </c>
      <c r="B1184" s="152" t="s">
        <v>2859</v>
      </c>
      <c r="C1184" s="152" t="s">
        <v>2877</v>
      </c>
      <c r="D1184" s="152" t="s">
        <v>2878</v>
      </c>
      <c r="E1184" s="152" t="s">
        <v>3001</v>
      </c>
      <c r="F1184" s="152" t="s">
        <v>9630</v>
      </c>
      <c r="H1184" s="151">
        <v>284170</v>
      </c>
      <c r="L1184" s="153" t="s">
        <v>3002</v>
      </c>
      <c r="M1184" s="153" t="s">
        <v>4378</v>
      </c>
      <c r="P1184" s="152">
        <v>18.122250000000001</v>
      </c>
      <c r="Q1184" s="152">
        <v>145.7595833</v>
      </c>
      <c r="R1184" s="152" t="s">
        <v>2027</v>
      </c>
      <c r="S1184" s="152" t="s">
        <v>2716</v>
      </c>
      <c r="T1184" s="152">
        <v>50.113999999999997</v>
      </c>
      <c r="U1184" s="152">
        <v>0.91700000000000004</v>
      </c>
      <c r="V1184" s="152">
        <v>15.647</v>
      </c>
      <c r="X1184" s="152">
        <v>11.05</v>
      </c>
      <c r="AA1184" s="152">
        <v>4.9740000000000002</v>
      </c>
      <c r="AB1184" s="152">
        <v>0.219</v>
      </c>
      <c r="AC1184" s="152">
        <v>10.564</v>
      </c>
      <c r="AD1184" s="152">
        <v>2.6720000000000002</v>
      </c>
      <c r="AE1184" s="152">
        <v>0.80100000000000005</v>
      </c>
      <c r="AF1184" s="152">
        <v>0.14899999999999999</v>
      </c>
      <c r="AI1184" s="152">
        <v>97.428582509999998</v>
      </c>
      <c r="AJ1184" s="152">
        <v>2.5506514</v>
      </c>
      <c r="AK1184" s="156">
        <f t="shared" si="18"/>
        <v>4.8164944999999999E-3</v>
      </c>
      <c r="AL1184" s="151">
        <v>48.164945000000003</v>
      </c>
      <c r="AM1184" s="151">
        <v>271.92944999999997</v>
      </c>
      <c r="AN1184" s="151">
        <v>544.95276000000001</v>
      </c>
      <c r="AO1184" s="151">
        <v>545.91051470000002</v>
      </c>
      <c r="AQ1184" s="152">
        <v>7.3082891539999997</v>
      </c>
      <c r="AR1184" s="152">
        <v>0.51931646799999998</v>
      </c>
      <c r="AS1184" s="152">
        <v>21.91413507</v>
      </c>
      <c r="AU1184" s="151">
        <v>711.50824030000001</v>
      </c>
      <c r="AV1184" s="152">
        <v>6240.6805539999996</v>
      </c>
      <c r="AW1184" s="152">
        <v>43.566721080000001</v>
      </c>
      <c r="AX1184" s="151">
        <v>5367.3632520000001</v>
      </c>
      <c r="AZ1184" s="152">
        <v>67.670316020000001</v>
      </c>
      <c r="BG1184" s="152">
        <v>10.4398012</v>
      </c>
      <c r="BH1184" s="152">
        <v>341.36510750000002</v>
      </c>
      <c r="BI1184" s="152">
        <v>19.55880415</v>
      </c>
      <c r="BJ1184" s="152">
        <v>50.691943330000001</v>
      </c>
      <c r="BK1184" s="152">
        <v>0.972301478</v>
      </c>
      <c r="BO1184" s="152">
        <v>222.51065600000001</v>
      </c>
      <c r="BP1184" s="152">
        <v>5.6294193699999999</v>
      </c>
      <c r="BQ1184" s="152">
        <v>13.024245949999999</v>
      </c>
      <c r="BR1184" s="152">
        <v>1.9950499559999999</v>
      </c>
      <c r="BS1184" s="152">
        <v>9.8310244579999999</v>
      </c>
      <c r="BT1184" s="152">
        <v>2.8097953740000001</v>
      </c>
      <c r="BU1184" s="152">
        <v>0.96708719200000004</v>
      </c>
      <c r="BV1184" s="152">
        <v>3.3505787589999998</v>
      </c>
      <c r="BX1184" s="152">
        <v>3.6599369049999999</v>
      </c>
      <c r="BZ1184" s="152">
        <v>2.572671197</v>
      </c>
      <c r="CB1184" s="152">
        <v>2.6476812340000002</v>
      </c>
      <c r="CD1184" s="152">
        <v>1.5984230779999999</v>
      </c>
      <c r="DC1184" s="152">
        <v>38.747666670000001</v>
      </c>
      <c r="DF1184" s="152">
        <v>20.431333330000001</v>
      </c>
      <c r="DG1184" s="152">
        <v>40.643000000000001</v>
      </c>
      <c r="DJ1184" s="152">
        <v>6.9333332999999997E-2</v>
      </c>
      <c r="DM1184" s="152">
        <v>0.27966666699999998</v>
      </c>
      <c r="DO1184" s="154">
        <v>78.005485899999996</v>
      </c>
      <c r="ED1184" s="152">
        <v>50.20501058</v>
      </c>
      <c r="EE1184" s="152">
        <v>0.74144082</v>
      </c>
      <c r="EF1184" s="152">
        <v>17.9587203</v>
      </c>
      <c r="EH1184" s="152">
        <v>9.7854597230000007</v>
      </c>
      <c r="EJ1184" s="152">
        <v>10.874581389999999</v>
      </c>
      <c r="EK1184" s="152">
        <v>0.18610857</v>
      </c>
      <c r="EL1184" s="152">
        <v>5.2675773890000004</v>
      </c>
      <c r="EM1184" s="152">
        <v>11.486064989999999</v>
      </c>
      <c r="EO1184" s="152">
        <v>2.3839176480000002</v>
      </c>
      <c r="EP1184" s="152">
        <v>0.64499132299999995</v>
      </c>
      <c r="EQ1184" s="152">
        <v>0.125884468</v>
      </c>
      <c r="ES1184" s="152">
        <v>-0.64542154100000004</v>
      </c>
    </row>
    <row r="1185" spans="1:149">
      <c r="A1185" s="151">
        <v>6800</v>
      </c>
      <c r="B1185" s="152" t="s">
        <v>2859</v>
      </c>
      <c r="C1185" s="152" t="s">
        <v>2877</v>
      </c>
      <c r="D1185" s="152" t="s">
        <v>2878</v>
      </c>
      <c r="E1185" s="152" t="s">
        <v>3001</v>
      </c>
      <c r="F1185" s="152" t="s">
        <v>9631</v>
      </c>
      <c r="H1185" s="151">
        <v>284170</v>
      </c>
      <c r="L1185" s="153" t="s">
        <v>3002</v>
      </c>
      <c r="M1185" s="153" t="s">
        <v>3721</v>
      </c>
      <c r="P1185" s="152">
        <v>18.122250000000001</v>
      </c>
      <c r="Q1185" s="152">
        <v>145.7595833</v>
      </c>
      <c r="R1185" s="152" t="s">
        <v>2027</v>
      </c>
      <c r="S1185" s="152" t="s">
        <v>2716</v>
      </c>
      <c r="T1185" s="152">
        <v>48.085999999999999</v>
      </c>
      <c r="U1185" s="152">
        <v>0.746</v>
      </c>
      <c r="V1185" s="152">
        <v>15.983000000000001</v>
      </c>
      <c r="X1185" s="152">
        <v>11.035</v>
      </c>
      <c r="AA1185" s="152">
        <v>5.6680000000000001</v>
      </c>
      <c r="AB1185" s="152">
        <v>0.23100000000000001</v>
      </c>
      <c r="AC1185" s="152">
        <v>11.529</v>
      </c>
      <c r="AD1185" s="152">
        <v>2.5859999999999999</v>
      </c>
      <c r="AE1185" s="152">
        <v>0.57299999999999995</v>
      </c>
      <c r="AF1185" s="152">
        <v>8.5999999999999993E-2</v>
      </c>
      <c r="AI1185" s="152">
        <v>96.828505030000002</v>
      </c>
      <c r="AJ1185" s="152">
        <v>2.3034846999999998</v>
      </c>
      <c r="AK1185" s="156">
        <f t="shared" si="18"/>
        <v>5.7501104999999999E-3</v>
      </c>
      <c r="AL1185" s="151">
        <v>57.501105000000003</v>
      </c>
      <c r="AM1185" s="151">
        <v>207.12575000000001</v>
      </c>
      <c r="AN1185" s="151">
        <v>961.44413999999995</v>
      </c>
      <c r="AO1185" s="151">
        <v>504.43351469999999</v>
      </c>
      <c r="AQ1185" s="152">
        <v>6.7325035150000003</v>
      </c>
      <c r="AR1185" s="152">
        <v>0.41688541299999998</v>
      </c>
      <c r="AS1185" s="152">
        <v>17.27687753</v>
      </c>
      <c r="AU1185" s="151">
        <v>500.0611821</v>
      </c>
      <c r="AV1185" s="152">
        <v>4748.9441390000002</v>
      </c>
      <c r="AW1185" s="152">
        <v>47.662860549999998</v>
      </c>
      <c r="AX1185" s="151">
        <v>4471.800937</v>
      </c>
      <c r="AZ1185" s="152">
        <v>71.594276879999995</v>
      </c>
      <c r="BG1185" s="152">
        <v>7.7999722580000004</v>
      </c>
      <c r="BH1185" s="152">
        <v>356.67348490000001</v>
      </c>
      <c r="BI1185" s="152">
        <v>17.799259070000002</v>
      </c>
      <c r="BJ1185" s="152">
        <v>36.368467539999997</v>
      </c>
      <c r="BK1185" s="152">
        <v>0.67804758600000004</v>
      </c>
      <c r="BO1185" s="152">
        <v>175.75228440000001</v>
      </c>
      <c r="BP1185" s="152">
        <v>3.910543085</v>
      </c>
      <c r="BQ1185" s="152">
        <v>9.2157458569999999</v>
      </c>
      <c r="BR1185" s="152">
        <v>1.4199445690000001</v>
      </c>
      <c r="BS1185" s="152">
        <v>7.1834511900000004</v>
      </c>
      <c r="BT1185" s="152">
        <v>2.416113223</v>
      </c>
      <c r="BU1185" s="152">
        <v>0.87217224299999996</v>
      </c>
      <c r="BV1185" s="152">
        <v>2.867688308</v>
      </c>
      <c r="BX1185" s="152">
        <v>3.1691316189999998</v>
      </c>
      <c r="BZ1185" s="152">
        <v>2.2446453239999999</v>
      </c>
      <c r="CB1185" s="152">
        <v>2.3431722210000001</v>
      </c>
      <c r="CD1185" s="152">
        <v>1.32834451</v>
      </c>
      <c r="CU1185" s="152">
        <v>-36</v>
      </c>
      <c r="DC1185" s="152">
        <v>38.959666669999997</v>
      </c>
      <c r="DF1185" s="152">
        <v>19.224</v>
      </c>
      <c r="DG1185" s="152">
        <v>41.411999999999999</v>
      </c>
      <c r="DJ1185" s="152">
        <v>7.1666667000000003E-2</v>
      </c>
      <c r="DM1185" s="152">
        <v>0.28699999999999998</v>
      </c>
      <c r="DO1185" s="154">
        <v>79.341596300000006</v>
      </c>
      <c r="ED1185" s="152">
        <v>50.20501058</v>
      </c>
      <c r="EE1185" s="152">
        <v>0.74144082</v>
      </c>
      <c r="EF1185" s="152">
        <v>17.9587203</v>
      </c>
      <c r="EH1185" s="152">
        <v>9.7854597230000007</v>
      </c>
      <c r="EJ1185" s="152">
        <v>10.874581389999999</v>
      </c>
      <c r="EK1185" s="152">
        <v>0.18610857</v>
      </c>
      <c r="EL1185" s="152">
        <v>5.2675773890000004</v>
      </c>
      <c r="EM1185" s="152">
        <v>11.486064989999999</v>
      </c>
      <c r="EO1185" s="152">
        <v>2.3839176480000002</v>
      </c>
      <c r="EP1185" s="152">
        <v>0.64499132299999995</v>
      </c>
      <c r="EQ1185" s="152">
        <v>0.125884468</v>
      </c>
      <c r="ES1185" s="152">
        <v>-0.64542154100000004</v>
      </c>
    </row>
    <row r="1186" spans="1:149">
      <c r="A1186" s="151">
        <v>6801</v>
      </c>
      <c r="B1186" s="152" t="s">
        <v>2859</v>
      </c>
      <c r="C1186" s="152" t="s">
        <v>2877</v>
      </c>
      <c r="D1186" s="152" t="s">
        <v>2878</v>
      </c>
      <c r="E1186" s="152" t="s">
        <v>3001</v>
      </c>
      <c r="F1186" s="152" t="s">
        <v>9632</v>
      </c>
      <c r="H1186" s="151">
        <v>284170</v>
      </c>
      <c r="L1186" s="153" t="s">
        <v>3002</v>
      </c>
      <c r="M1186" s="153" t="s">
        <v>4830</v>
      </c>
      <c r="P1186" s="152">
        <v>18.122250000000001</v>
      </c>
      <c r="Q1186" s="152">
        <v>145.7595833</v>
      </c>
      <c r="R1186" s="152" t="s">
        <v>2027</v>
      </c>
      <c r="S1186" s="152" t="s">
        <v>2716</v>
      </c>
      <c r="T1186" s="152">
        <v>51.555</v>
      </c>
      <c r="U1186" s="152">
        <v>1.1639999999999999</v>
      </c>
      <c r="V1186" s="152">
        <v>13.166</v>
      </c>
      <c r="X1186" s="152">
        <v>12.413</v>
      </c>
      <c r="AA1186" s="152">
        <v>4.9640000000000004</v>
      </c>
      <c r="AB1186" s="152">
        <v>0.23300000000000001</v>
      </c>
      <c r="AC1186" s="152">
        <v>9.1069999999999993</v>
      </c>
      <c r="AD1186" s="152">
        <v>2.6349999999999998</v>
      </c>
      <c r="AE1186" s="152">
        <v>1.008</v>
      </c>
      <c r="AF1186" s="152">
        <v>0.221</v>
      </c>
      <c r="AI1186" s="152">
        <v>96.77281893</v>
      </c>
      <c r="AJ1186" s="152">
        <v>1.7860007</v>
      </c>
      <c r="AK1186" s="156">
        <f t="shared" si="18"/>
        <v>2.311207E-3</v>
      </c>
      <c r="AL1186" s="151">
        <v>23.112069999999999</v>
      </c>
      <c r="AM1186" s="151">
        <v>289.5659</v>
      </c>
      <c r="AN1186" s="151">
        <v>31.959808800000001</v>
      </c>
      <c r="AO1186" s="151">
        <v>344.0151176</v>
      </c>
      <c r="AQ1186" s="152">
        <v>10.44264321</v>
      </c>
      <c r="AR1186" s="152">
        <v>0.661162998</v>
      </c>
      <c r="AS1186" s="152">
        <v>31.36713782</v>
      </c>
      <c r="AU1186" s="151">
        <v>982.86088259999997</v>
      </c>
      <c r="AV1186" s="152">
        <v>8331.1007150000005</v>
      </c>
      <c r="AW1186" s="152">
        <v>44.26433084</v>
      </c>
      <c r="AX1186" s="151">
        <v>7007.166131</v>
      </c>
      <c r="AZ1186" s="152">
        <v>36.581155189999997</v>
      </c>
      <c r="BG1186" s="152">
        <v>14.26108908</v>
      </c>
      <c r="BH1186" s="152">
        <v>295.30160660000001</v>
      </c>
      <c r="BI1186" s="152">
        <v>24.806750999999998</v>
      </c>
      <c r="BJ1186" s="152">
        <v>68.662928309999998</v>
      </c>
      <c r="BK1186" s="152">
        <v>1.265115861</v>
      </c>
      <c r="BO1186" s="152">
        <v>293.11438149999998</v>
      </c>
      <c r="BP1186" s="152">
        <v>7.165180307</v>
      </c>
      <c r="BQ1186" s="152">
        <v>16.47184326</v>
      </c>
      <c r="BR1186" s="152">
        <v>2.5841810409999999</v>
      </c>
      <c r="BS1186" s="152">
        <v>12.33937843</v>
      </c>
      <c r="BT1186" s="152">
        <v>3.3678789349999998</v>
      </c>
      <c r="BU1186" s="152">
        <v>1.3224041040000001</v>
      </c>
      <c r="BV1186" s="152">
        <v>3.8856903630000001</v>
      </c>
      <c r="BX1186" s="152">
        <v>4.4655556929999998</v>
      </c>
      <c r="BZ1186" s="152">
        <v>3.3108669430000002</v>
      </c>
      <c r="CB1186" s="152">
        <v>2.9524938239999998</v>
      </c>
      <c r="CD1186" s="152">
        <v>2.268221327</v>
      </c>
      <c r="DC1186" s="152">
        <v>38.082000000000001</v>
      </c>
      <c r="DF1186" s="152">
        <v>24.925999999999998</v>
      </c>
      <c r="DG1186" s="152">
        <v>37.354999999999997</v>
      </c>
      <c r="DJ1186" s="152">
        <v>4.8500000000000001E-2</v>
      </c>
      <c r="DM1186" s="152">
        <v>0.29399999999999998</v>
      </c>
      <c r="DO1186" s="154">
        <v>72.766036839999998</v>
      </c>
      <c r="ED1186" s="152">
        <v>50.20501058</v>
      </c>
      <c r="EE1186" s="152">
        <v>0.74144082</v>
      </c>
      <c r="EF1186" s="152">
        <v>17.9587203</v>
      </c>
      <c r="EH1186" s="152">
        <v>9.7854597230000007</v>
      </c>
      <c r="EJ1186" s="152">
        <v>10.874581389999999</v>
      </c>
      <c r="EK1186" s="152">
        <v>0.18610857</v>
      </c>
      <c r="EL1186" s="152">
        <v>5.2675773890000004</v>
      </c>
      <c r="EM1186" s="152">
        <v>11.486064989999999</v>
      </c>
      <c r="EO1186" s="152">
        <v>2.3839176480000002</v>
      </c>
      <c r="EP1186" s="152">
        <v>0.64499132299999995</v>
      </c>
      <c r="EQ1186" s="152">
        <v>0.125884468</v>
      </c>
      <c r="ES1186" s="152">
        <v>-0.64542154100000004</v>
      </c>
    </row>
    <row r="1187" spans="1:149">
      <c r="A1187" s="151">
        <v>6802</v>
      </c>
      <c r="B1187" s="152" t="s">
        <v>2859</v>
      </c>
      <c r="C1187" s="152" t="s">
        <v>2877</v>
      </c>
      <c r="D1187" s="152" t="s">
        <v>2878</v>
      </c>
      <c r="E1187" s="152" t="s">
        <v>3001</v>
      </c>
      <c r="F1187" s="152" t="s">
        <v>9633</v>
      </c>
      <c r="H1187" s="151">
        <v>284170</v>
      </c>
      <c r="L1187" s="153" t="s">
        <v>3002</v>
      </c>
      <c r="M1187" s="153" t="s">
        <v>4815</v>
      </c>
      <c r="P1187" s="152">
        <v>18.122250000000001</v>
      </c>
      <c r="Q1187" s="152">
        <v>145.7595833</v>
      </c>
      <c r="R1187" s="152" t="s">
        <v>2027</v>
      </c>
      <c r="S1187" s="152" t="s">
        <v>2716</v>
      </c>
      <c r="T1187" s="152">
        <v>51.500999999999998</v>
      </c>
      <c r="U1187" s="152">
        <v>1.1459999999999999</v>
      </c>
      <c r="V1187" s="152">
        <v>14.361000000000001</v>
      </c>
      <c r="X1187" s="152">
        <v>10.81</v>
      </c>
      <c r="AA1187" s="152">
        <v>4.5</v>
      </c>
      <c r="AB1187" s="152">
        <v>0.23</v>
      </c>
      <c r="AC1187" s="152">
        <v>9.8919999999999995</v>
      </c>
      <c r="AD1187" s="152">
        <v>2.8250000000000002</v>
      </c>
      <c r="AE1187" s="152">
        <v>1.05</v>
      </c>
      <c r="AF1187" s="152">
        <v>0.27600000000000002</v>
      </c>
      <c r="AI1187" s="152">
        <v>96.882678179999999</v>
      </c>
      <c r="AJ1187" s="152">
        <v>2.1809227</v>
      </c>
      <c r="AK1187" s="156">
        <f t="shared" si="18"/>
        <v>5.0689259999999996E-3</v>
      </c>
      <c r="AL1187" s="151">
        <v>50.689259999999997</v>
      </c>
      <c r="AM1187" s="151">
        <v>266.59750000000003</v>
      </c>
      <c r="AN1187" s="151">
        <v>226.96763999999999</v>
      </c>
      <c r="AO1187" s="151">
        <v>423.91933820000003</v>
      </c>
      <c r="AQ1187" s="152">
        <v>9.277200852</v>
      </c>
      <c r="AR1187" s="152">
        <v>0.61009130499999997</v>
      </c>
      <c r="AS1187" s="152">
        <v>29.198312260000002</v>
      </c>
      <c r="AU1187" s="151">
        <v>921.92695930000002</v>
      </c>
      <c r="AV1187" s="152">
        <v>8470.6401949999999</v>
      </c>
      <c r="AW1187" s="152">
        <v>43.104738439999998</v>
      </c>
      <c r="AX1187" s="151">
        <v>6732.2153029999999</v>
      </c>
      <c r="AZ1187" s="152">
        <v>53.883016470000001</v>
      </c>
      <c r="BG1187" s="152">
        <v>13.68915125</v>
      </c>
      <c r="BH1187" s="152">
        <v>312.51654619999999</v>
      </c>
      <c r="BI1187" s="152">
        <v>24.849386760000002</v>
      </c>
      <c r="BJ1187" s="152">
        <v>66.086238379999998</v>
      </c>
      <c r="BK1187" s="152">
        <v>1.279756677</v>
      </c>
      <c r="BO1187" s="152">
        <v>281.6876666</v>
      </c>
      <c r="BP1187" s="152">
        <v>6.738192518</v>
      </c>
      <c r="BQ1187" s="152">
        <v>16.119537940000001</v>
      </c>
      <c r="BR1187" s="152">
        <v>2.4408176670000001</v>
      </c>
      <c r="BS1187" s="152">
        <v>12.267723200000001</v>
      </c>
      <c r="BT1187" s="152">
        <v>3.5254768730000001</v>
      </c>
      <c r="BU1187" s="152">
        <v>1.272907993</v>
      </c>
      <c r="BV1187" s="152">
        <v>4.0051198640000001</v>
      </c>
      <c r="BX1187" s="152">
        <v>4.5299547240000004</v>
      </c>
      <c r="BZ1187" s="152">
        <v>3.3594763859999999</v>
      </c>
      <c r="CB1187" s="152">
        <v>3.119141607</v>
      </c>
      <c r="CD1187" s="152">
        <v>2.322118111</v>
      </c>
      <c r="DC1187" s="152">
        <v>38.473333330000003</v>
      </c>
      <c r="DF1187" s="152">
        <v>22.341666669999999</v>
      </c>
      <c r="DG1187" s="152">
        <v>39.047333330000001</v>
      </c>
      <c r="DJ1187" s="152">
        <v>5.8333333000000001E-2</v>
      </c>
      <c r="DM1187" s="152">
        <v>0.30199999999999999</v>
      </c>
      <c r="DO1187" s="154">
        <v>75.704571319999999</v>
      </c>
      <c r="ED1187" s="152">
        <v>50.20501058</v>
      </c>
      <c r="EE1187" s="152">
        <v>0.74144082</v>
      </c>
      <c r="EF1187" s="152">
        <v>17.9587203</v>
      </c>
      <c r="EH1187" s="152">
        <v>9.7854597230000007</v>
      </c>
      <c r="EJ1187" s="152">
        <v>10.874581389999999</v>
      </c>
      <c r="EK1187" s="152">
        <v>0.18610857</v>
      </c>
      <c r="EL1187" s="152">
        <v>5.2675773890000004</v>
      </c>
      <c r="EM1187" s="152">
        <v>11.486064989999999</v>
      </c>
      <c r="EO1187" s="152">
        <v>2.3839176480000002</v>
      </c>
      <c r="EP1187" s="152">
        <v>0.64499132299999995</v>
      </c>
      <c r="EQ1187" s="152">
        <v>0.125884468</v>
      </c>
      <c r="ES1187" s="152">
        <v>-0.64542154100000004</v>
      </c>
    </row>
    <row r="1188" spans="1:149">
      <c r="A1188" s="151">
        <v>6803</v>
      </c>
      <c r="B1188" s="152" t="s">
        <v>2859</v>
      </c>
      <c r="C1188" s="152" t="s">
        <v>2877</v>
      </c>
      <c r="D1188" s="152" t="s">
        <v>2878</v>
      </c>
      <c r="E1188" s="152" t="s">
        <v>3001</v>
      </c>
      <c r="F1188" s="152" t="s">
        <v>9634</v>
      </c>
      <c r="H1188" s="151">
        <v>284170</v>
      </c>
      <c r="L1188" s="153" t="s">
        <v>3002</v>
      </c>
      <c r="M1188" s="153" t="s">
        <v>4605</v>
      </c>
      <c r="P1188" s="152">
        <v>18.122250000000001</v>
      </c>
      <c r="Q1188" s="152">
        <v>145.7595833</v>
      </c>
      <c r="R1188" s="152" t="s">
        <v>2027</v>
      </c>
      <c r="S1188" s="152" t="s">
        <v>2716</v>
      </c>
      <c r="T1188" s="152">
        <v>50.823999999999998</v>
      </c>
      <c r="U1188" s="152">
        <v>1.2809999999999999</v>
      </c>
      <c r="V1188" s="152">
        <v>13.571999999999999</v>
      </c>
      <c r="X1188" s="152">
        <v>12.124000000000001</v>
      </c>
      <c r="AA1188" s="152">
        <v>5.0270000000000001</v>
      </c>
      <c r="AB1188" s="152">
        <v>0.24</v>
      </c>
      <c r="AC1188" s="152">
        <v>9.6</v>
      </c>
      <c r="AD1188" s="152">
        <v>2.496</v>
      </c>
      <c r="AE1188" s="152">
        <v>1.0109999999999999</v>
      </c>
      <c r="AF1188" s="152">
        <v>0.156</v>
      </c>
      <c r="AI1188" s="152">
        <v>96.664334429999997</v>
      </c>
      <c r="AJ1188" s="152">
        <v>2.2701205999999998</v>
      </c>
      <c r="AK1188" s="156">
        <f t="shared" si="18"/>
        <v>9.8219954999999998E-3</v>
      </c>
      <c r="AL1188" s="151">
        <v>98.219954999999999</v>
      </c>
      <c r="AM1188" s="151">
        <v>319.50684999999999</v>
      </c>
      <c r="AN1188" s="151">
        <v>384.23201999999998</v>
      </c>
      <c r="AO1188" s="151">
        <v>549.57024999999999</v>
      </c>
      <c r="AQ1188" s="152">
        <v>8.5518820610000006</v>
      </c>
      <c r="AR1188" s="152">
        <v>0.65906574600000001</v>
      </c>
      <c r="AS1188" s="152">
        <v>28.588136110000001</v>
      </c>
      <c r="AU1188" s="151">
        <v>878.39765269999998</v>
      </c>
      <c r="AV1188" s="152">
        <v>8204.7729519999993</v>
      </c>
      <c r="AW1188" s="152">
        <v>44.698818320000001</v>
      </c>
      <c r="AX1188" s="151">
        <v>7591.351799</v>
      </c>
      <c r="AZ1188" s="152">
        <v>32.111703419999998</v>
      </c>
      <c r="BG1188" s="152">
        <v>14.720856489999999</v>
      </c>
      <c r="BH1188" s="152">
        <v>360.10476469999998</v>
      </c>
      <c r="BI1188" s="152">
        <v>26.803916260000001</v>
      </c>
      <c r="BJ1188" s="152">
        <v>66.417450349999996</v>
      </c>
      <c r="BK1188" s="152">
        <v>1.259597742</v>
      </c>
      <c r="BO1188" s="152">
        <v>288.67393290000001</v>
      </c>
      <c r="BP1188" s="152">
        <v>6.860264108</v>
      </c>
      <c r="BQ1188" s="152">
        <v>16.11223391</v>
      </c>
      <c r="BR1188" s="152">
        <v>2.7063820970000001</v>
      </c>
      <c r="BS1188" s="152">
        <v>12.376258910000001</v>
      </c>
      <c r="BT1188" s="152">
        <v>4.1001806109999999</v>
      </c>
      <c r="BU1188" s="152">
        <v>1.43329218</v>
      </c>
      <c r="BV1188" s="152">
        <v>4.3198891479999997</v>
      </c>
      <c r="BX1188" s="152">
        <v>4.6937707169999996</v>
      </c>
      <c r="BZ1188" s="152">
        <v>3.2980383899999999</v>
      </c>
      <c r="CB1188" s="152">
        <v>3.1782006439999999</v>
      </c>
      <c r="CD1188" s="152">
        <v>2.2578728969999999</v>
      </c>
      <c r="DC1188" s="152">
        <v>38.353499999999997</v>
      </c>
      <c r="DF1188" s="152">
        <v>23.645</v>
      </c>
      <c r="DG1188" s="152">
        <v>38.039499999999997</v>
      </c>
      <c r="DJ1188" s="152">
        <v>5.0500000000000003E-2</v>
      </c>
      <c r="DM1188" s="152">
        <v>0.29049999999999998</v>
      </c>
      <c r="DO1188" s="154">
        <v>74.148525840000005</v>
      </c>
      <c r="ED1188" s="152">
        <v>50.20501058</v>
      </c>
      <c r="EE1188" s="152">
        <v>0.74144082</v>
      </c>
      <c r="EF1188" s="152">
        <v>17.9587203</v>
      </c>
      <c r="EH1188" s="152">
        <v>9.7854597230000007</v>
      </c>
      <c r="EJ1188" s="152">
        <v>10.874581389999999</v>
      </c>
      <c r="EK1188" s="152">
        <v>0.18610857</v>
      </c>
      <c r="EL1188" s="152">
        <v>5.2675773890000004</v>
      </c>
      <c r="EM1188" s="152">
        <v>11.486064989999999</v>
      </c>
      <c r="EO1188" s="152">
        <v>2.3839176480000002</v>
      </c>
      <c r="EP1188" s="152">
        <v>0.64499132299999995</v>
      </c>
      <c r="EQ1188" s="152">
        <v>0.125884468</v>
      </c>
      <c r="ES1188" s="152">
        <v>-0.64542154100000004</v>
      </c>
    </row>
    <row r="1189" spans="1:149">
      <c r="A1189" s="151">
        <v>6804</v>
      </c>
      <c r="B1189" s="152" t="s">
        <v>2859</v>
      </c>
      <c r="C1189" s="152" t="s">
        <v>2877</v>
      </c>
      <c r="D1189" s="152" t="s">
        <v>2878</v>
      </c>
      <c r="E1189" s="152" t="s">
        <v>3001</v>
      </c>
      <c r="F1189" s="152" t="s">
        <v>9635</v>
      </c>
      <c r="H1189" s="151">
        <v>284170</v>
      </c>
      <c r="L1189" s="153" t="s">
        <v>3002</v>
      </c>
      <c r="M1189" s="153" t="s">
        <v>3986</v>
      </c>
      <c r="P1189" s="152">
        <v>18.122250000000001</v>
      </c>
      <c r="Q1189" s="152">
        <v>145.7595833</v>
      </c>
      <c r="R1189" s="152" t="s">
        <v>2027</v>
      </c>
      <c r="S1189" s="152" t="s">
        <v>2716</v>
      </c>
      <c r="T1189" s="152">
        <v>48.851999999999997</v>
      </c>
      <c r="U1189" s="152">
        <v>1.1279999999999999</v>
      </c>
      <c r="V1189" s="152">
        <v>15.238</v>
      </c>
      <c r="X1189" s="152">
        <v>12.254</v>
      </c>
      <c r="AA1189" s="152">
        <v>5.0039999999999996</v>
      </c>
      <c r="AB1189" s="152">
        <v>0.21099999999999999</v>
      </c>
      <c r="AC1189" s="152">
        <v>9.8870000000000005</v>
      </c>
      <c r="AD1189" s="152">
        <v>2.6749999999999998</v>
      </c>
      <c r="AE1189" s="152">
        <v>0.98499999999999999</v>
      </c>
      <c r="AF1189" s="152">
        <v>0.25800000000000001</v>
      </c>
      <c r="AI1189" s="152">
        <v>96.816181110000002</v>
      </c>
      <c r="AJ1189" s="152">
        <v>2.0890011999999998</v>
      </c>
      <c r="AK1189" s="156">
        <f t="shared" si="18"/>
        <v>2.25793E-2</v>
      </c>
      <c r="AL1189" s="151">
        <v>225.79300000000001</v>
      </c>
      <c r="AM1189" s="151">
        <v>379.38875000000002</v>
      </c>
      <c r="AN1189" s="151">
        <v>997.73591999999996</v>
      </c>
      <c r="AO1189" s="151">
        <v>846.0088088</v>
      </c>
      <c r="AQ1189" s="152">
        <v>9.0559977749999998</v>
      </c>
      <c r="AR1189" s="152">
        <v>0.69414368599999998</v>
      </c>
      <c r="AS1189" s="152">
        <v>29.11588424</v>
      </c>
      <c r="AU1189" s="151">
        <v>995.0172129</v>
      </c>
      <c r="AV1189" s="152">
        <v>7889.1762150000004</v>
      </c>
      <c r="AW1189" s="152">
        <v>41.732218400000001</v>
      </c>
      <c r="AX1189" s="151">
        <v>6822.4653589999998</v>
      </c>
      <c r="AZ1189" s="152">
        <v>71.238595230000001</v>
      </c>
      <c r="BG1189" s="152">
        <v>13.21455139</v>
      </c>
      <c r="BH1189" s="152">
        <v>313.8722942</v>
      </c>
      <c r="BI1189" s="152">
        <v>26.112295490000001</v>
      </c>
      <c r="BJ1189" s="152">
        <v>70.345644289999996</v>
      </c>
      <c r="BK1189" s="152">
        <v>1.3736943340000001</v>
      </c>
      <c r="BO1189" s="152">
        <v>280.24043849999998</v>
      </c>
      <c r="BP1189" s="152">
        <v>7.4796520119999998</v>
      </c>
      <c r="BQ1189" s="152">
        <v>17.374918109999999</v>
      </c>
      <c r="BR1189" s="152">
        <v>2.730634631</v>
      </c>
      <c r="BS1189" s="152">
        <v>12.9704979</v>
      </c>
      <c r="BT1189" s="152">
        <v>3.7016469590000001</v>
      </c>
      <c r="BU1189" s="152">
        <v>1.192635423</v>
      </c>
      <c r="BV1189" s="152">
        <v>3.994980344</v>
      </c>
      <c r="BX1189" s="152">
        <v>4.3986035780000003</v>
      </c>
      <c r="BZ1189" s="152">
        <v>3.6405431840000002</v>
      </c>
      <c r="CB1189" s="152">
        <v>3.2857414579999999</v>
      </c>
      <c r="CD1189" s="152">
        <v>2.434939162</v>
      </c>
      <c r="DC1189" s="152">
        <v>38.281333330000002</v>
      </c>
      <c r="DF1189" s="152">
        <v>22.526666670000001</v>
      </c>
      <c r="DG1189" s="152">
        <v>38.768666670000002</v>
      </c>
      <c r="DJ1189" s="152">
        <v>8.6666667000000003E-2</v>
      </c>
      <c r="DM1189" s="152">
        <v>0.260333333</v>
      </c>
      <c r="DO1189" s="154">
        <v>75.420043070000006</v>
      </c>
      <c r="ED1189" s="152">
        <v>50.20501058</v>
      </c>
      <c r="EE1189" s="152">
        <v>0.74144082</v>
      </c>
      <c r="EF1189" s="152">
        <v>17.9587203</v>
      </c>
      <c r="EH1189" s="152">
        <v>9.7854597230000007</v>
      </c>
      <c r="EJ1189" s="152">
        <v>10.874581389999999</v>
      </c>
      <c r="EK1189" s="152">
        <v>0.18610857</v>
      </c>
      <c r="EL1189" s="152">
        <v>5.2675773890000004</v>
      </c>
      <c r="EM1189" s="152">
        <v>11.486064989999999</v>
      </c>
      <c r="EO1189" s="152">
        <v>2.3839176480000002</v>
      </c>
      <c r="EP1189" s="152">
        <v>0.64499132299999995</v>
      </c>
      <c r="EQ1189" s="152">
        <v>0.125884468</v>
      </c>
      <c r="ES1189" s="152">
        <v>-0.64542154100000004</v>
      </c>
    </row>
    <row r="1190" spans="1:149">
      <c r="A1190" s="151">
        <v>6805</v>
      </c>
      <c r="B1190" s="152" t="s">
        <v>2859</v>
      </c>
      <c r="C1190" s="152" t="s">
        <v>2877</v>
      </c>
      <c r="D1190" s="152" t="s">
        <v>2878</v>
      </c>
      <c r="E1190" s="152" t="s">
        <v>3001</v>
      </c>
      <c r="F1190" s="152" t="s">
        <v>9636</v>
      </c>
      <c r="H1190" s="151">
        <v>284170</v>
      </c>
      <c r="L1190" s="153" t="s">
        <v>3002</v>
      </c>
      <c r="M1190" s="153" t="s">
        <v>4358</v>
      </c>
      <c r="P1190" s="152">
        <v>18.122250000000001</v>
      </c>
      <c r="Q1190" s="152">
        <v>145.7595833</v>
      </c>
      <c r="R1190" s="152" t="s">
        <v>2027</v>
      </c>
      <c r="S1190" s="152" t="s">
        <v>2716</v>
      </c>
      <c r="T1190" s="152">
        <v>50.048000000000002</v>
      </c>
      <c r="U1190" s="152">
        <v>0.96799999999999997</v>
      </c>
      <c r="V1190" s="152">
        <v>14.707000000000001</v>
      </c>
      <c r="X1190" s="152">
        <v>12.666</v>
      </c>
      <c r="AA1190" s="152">
        <v>5.0090000000000003</v>
      </c>
      <c r="AB1190" s="152">
        <v>0.21299999999999999</v>
      </c>
      <c r="AC1190" s="152">
        <v>9.4250000000000007</v>
      </c>
      <c r="AD1190" s="152">
        <v>3.0430000000000001</v>
      </c>
      <c r="AE1190" s="152">
        <v>0.65700000000000003</v>
      </c>
      <c r="AF1190" s="152">
        <v>0.159</v>
      </c>
      <c r="AI1190" s="152">
        <v>97.219793670000001</v>
      </c>
      <c r="AJ1190" s="152">
        <v>1.9473739999999999</v>
      </c>
      <c r="AK1190" s="156">
        <f t="shared" si="18"/>
        <v>2.6638500000000002E-3</v>
      </c>
      <c r="AL1190" s="151">
        <v>26.638500000000001</v>
      </c>
      <c r="AM1190" s="151">
        <v>472.90294999999998</v>
      </c>
      <c r="AN1190" s="151">
        <v>517.30187999999998</v>
      </c>
      <c r="AO1190" s="151">
        <v>432.45872059999999</v>
      </c>
      <c r="AQ1190" s="152">
        <v>9.5789328299999994</v>
      </c>
      <c r="AR1190" s="152">
        <v>0.84092558699999997</v>
      </c>
      <c r="AS1190" s="152">
        <v>21.97539051</v>
      </c>
      <c r="AU1190" s="151">
        <v>646.38685469999996</v>
      </c>
      <c r="AV1190" s="152">
        <v>5537.045306</v>
      </c>
      <c r="AW1190" s="152">
        <v>44.171294889999999</v>
      </c>
      <c r="AX1190" s="151">
        <v>5603.5880800000004</v>
      </c>
      <c r="AZ1190" s="152">
        <v>46.724431629999998</v>
      </c>
      <c r="BG1190" s="152">
        <v>9.2630932890000004</v>
      </c>
      <c r="BH1190" s="152">
        <v>399.7953187</v>
      </c>
      <c r="BI1190" s="152">
        <v>33.484690190000002</v>
      </c>
      <c r="BJ1190" s="152">
        <v>42.917910859999999</v>
      </c>
      <c r="BK1190" s="152">
        <v>0.75535155799999998</v>
      </c>
      <c r="BO1190" s="152">
        <v>211.7387492</v>
      </c>
      <c r="BP1190" s="152">
        <v>4.377711777</v>
      </c>
      <c r="BQ1190" s="152">
        <v>10.48069355</v>
      </c>
      <c r="BR1190" s="152">
        <v>1.6690078939999999</v>
      </c>
      <c r="BS1190" s="152">
        <v>8.3378162380000003</v>
      </c>
      <c r="BT1190" s="152">
        <v>2.9029024780000001</v>
      </c>
      <c r="BU1190" s="152">
        <v>1.621500519</v>
      </c>
      <c r="BV1190" s="152">
        <v>3.6886121030000001</v>
      </c>
      <c r="BX1190" s="152">
        <v>5.4369480340000003</v>
      </c>
      <c r="BZ1190" s="152">
        <v>4.3500026649999999</v>
      </c>
      <c r="CB1190" s="152">
        <v>4.0737367530000004</v>
      </c>
      <c r="CD1190" s="152">
        <v>1.686608689</v>
      </c>
      <c r="DC1190" s="152">
        <v>37.978999999999999</v>
      </c>
      <c r="DF1190" s="152">
        <v>24.364666669999998</v>
      </c>
      <c r="DG1190" s="152">
        <v>37.597000000000001</v>
      </c>
      <c r="DJ1190" s="152">
        <v>6.3333333000000006E-2</v>
      </c>
      <c r="DM1190" s="152">
        <v>0.27700000000000002</v>
      </c>
      <c r="DO1190" s="154">
        <v>73.341516470000002</v>
      </c>
      <c r="ED1190" s="152">
        <v>50.20501058</v>
      </c>
      <c r="EE1190" s="152">
        <v>0.74144082</v>
      </c>
      <c r="EF1190" s="152">
        <v>17.9587203</v>
      </c>
      <c r="EH1190" s="152">
        <v>9.7854597230000007</v>
      </c>
      <c r="EJ1190" s="152">
        <v>10.874581389999999</v>
      </c>
      <c r="EK1190" s="152">
        <v>0.18610857</v>
      </c>
      <c r="EL1190" s="152">
        <v>5.2675773890000004</v>
      </c>
      <c r="EM1190" s="152">
        <v>11.486064989999999</v>
      </c>
      <c r="EO1190" s="152">
        <v>2.3839176480000002</v>
      </c>
      <c r="EP1190" s="152">
        <v>0.64499132299999995</v>
      </c>
      <c r="EQ1190" s="152">
        <v>0.125884468</v>
      </c>
      <c r="ES1190" s="152">
        <v>-0.64542154100000004</v>
      </c>
    </row>
    <row r="1191" spans="1:149">
      <c r="A1191" s="151">
        <v>6806</v>
      </c>
      <c r="B1191" s="152" t="s">
        <v>2859</v>
      </c>
      <c r="C1191" s="152" t="s">
        <v>2877</v>
      </c>
      <c r="D1191" s="152" t="s">
        <v>2878</v>
      </c>
      <c r="E1191" s="152" t="s">
        <v>3001</v>
      </c>
      <c r="F1191" s="152" t="s">
        <v>9637</v>
      </c>
      <c r="H1191" s="151">
        <v>284170</v>
      </c>
      <c r="L1191" s="153" t="s">
        <v>3002</v>
      </c>
      <c r="M1191" s="153" t="s">
        <v>4806</v>
      </c>
      <c r="P1191" s="152">
        <v>18.122250000000001</v>
      </c>
      <c r="Q1191" s="152">
        <v>145.7595833</v>
      </c>
      <c r="R1191" s="152" t="s">
        <v>2027</v>
      </c>
      <c r="S1191" s="152" t="s">
        <v>2716</v>
      </c>
      <c r="T1191" s="152">
        <v>51.48</v>
      </c>
      <c r="U1191" s="152">
        <v>1.2030000000000001</v>
      </c>
      <c r="V1191" s="152">
        <v>13.082000000000001</v>
      </c>
      <c r="X1191" s="152">
        <v>12.581</v>
      </c>
      <c r="AA1191" s="152">
        <v>4.9260000000000002</v>
      </c>
      <c r="AB1191" s="152">
        <v>0.182</v>
      </c>
      <c r="AC1191" s="152">
        <v>9.1809999999999992</v>
      </c>
      <c r="AD1191" s="152">
        <v>2.6680000000000001</v>
      </c>
      <c r="AE1191" s="152">
        <v>1.0149999999999999</v>
      </c>
      <c r="AF1191" s="152">
        <v>0.16600000000000001</v>
      </c>
      <c r="AI1191" s="152">
        <v>96.806908759999999</v>
      </c>
      <c r="AJ1191" s="152">
        <v>1.9514594000000001</v>
      </c>
      <c r="AK1191" s="156">
        <f t="shared" si="18"/>
        <v>1.2204238500000001E-3</v>
      </c>
      <c r="AL1191" s="151">
        <v>12.204238500000001</v>
      </c>
      <c r="AM1191" s="151">
        <v>299.40949999999998</v>
      </c>
      <c r="AN1191" s="151">
        <v>35.784847200000002</v>
      </c>
      <c r="AO1191" s="151">
        <v>357.43414710000002</v>
      </c>
      <c r="AQ1191" s="152">
        <v>9.8520606879999999</v>
      </c>
      <c r="AR1191" s="152">
        <v>0.64652080700000003</v>
      </c>
      <c r="AS1191" s="152">
        <v>31.625153180000002</v>
      </c>
      <c r="AU1191" s="151">
        <v>992.54026550000003</v>
      </c>
      <c r="AV1191" s="152">
        <v>8459.2098330000008</v>
      </c>
      <c r="AW1191" s="152">
        <v>44.497400290000002</v>
      </c>
      <c r="AX1191" s="151">
        <v>7038.3430120000003</v>
      </c>
      <c r="AZ1191" s="152">
        <v>34.75307514</v>
      </c>
      <c r="BG1191" s="152">
        <v>14.634063469999999</v>
      </c>
      <c r="BH1191" s="152">
        <v>298.60649180000001</v>
      </c>
      <c r="BI1191" s="152">
        <v>24.67025409</v>
      </c>
      <c r="BJ1191" s="152">
        <v>70.922530019999996</v>
      </c>
      <c r="BK1191" s="152">
        <v>1.3444127020000001</v>
      </c>
      <c r="BO1191" s="152">
        <v>297.82478620000001</v>
      </c>
      <c r="BP1191" s="152">
        <v>7.2315273710000003</v>
      </c>
      <c r="BQ1191" s="152">
        <v>16.916076660000002</v>
      </c>
      <c r="BR1191" s="152">
        <v>2.8345694369999999</v>
      </c>
      <c r="BS1191" s="152">
        <v>12.650245379999999</v>
      </c>
      <c r="BT1191" s="152">
        <v>3.7778401420000001</v>
      </c>
      <c r="BU1191" s="152">
        <v>1.421258259</v>
      </c>
      <c r="BV1191" s="152">
        <v>3.9806617950000001</v>
      </c>
      <c r="BX1191" s="152">
        <v>4.5843065149999997</v>
      </c>
      <c r="BZ1191" s="152">
        <v>3.5206317409999999</v>
      </c>
      <c r="CB1191" s="152">
        <v>2.8476639000000001</v>
      </c>
      <c r="CD1191" s="152">
        <v>2.3976616470000001</v>
      </c>
      <c r="DC1191" s="152">
        <v>38.058333330000004</v>
      </c>
      <c r="DF1191" s="152">
        <v>24.881</v>
      </c>
      <c r="DG1191" s="152">
        <v>37.268999999999998</v>
      </c>
      <c r="DJ1191" s="152">
        <v>4.4333333000000003E-2</v>
      </c>
      <c r="DM1191" s="152">
        <v>0.33233333300000001</v>
      </c>
      <c r="DO1191" s="154">
        <v>72.756168520000003</v>
      </c>
      <c r="ED1191" s="152">
        <v>50.20501058</v>
      </c>
      <c r="EE1191" s="152">
        <v>0.74144082</v>
      </c>
      <c r="EF1191" s="152">
        <v>17.9587203</v>
      </c>
      <c r="EH1191" s="152">
        <v>9.7854597230000007</v>
      </c>
      <c r="EJ1191" s="152">
        <v>10.874581389999999</v>
      </c>
      <c r="EK1191" s="152">
        <v>0.18610857</v>
      </c>
      <c r="EL1191" s="152">
        <v>5.2675773890000004</v>
      </c>
      <c r="EM1191" s="152">
        <v>11.486064989999999</v>
      </c>
      <c r="EO1191" s="152">
        <v>2.3839176480000002</v>
      </c>
      <c r="EP1191" s="152">
        <v>0.64499132299999995</v>
      </c>
      <c r="EQ1191" s="152">
        <v>0.125884468</v>
      </c>
      <c r="ES1191" s="152">
        <v>-0.64542154100000004</v>
      </c>
    </row>
    <row r="1192" spans="1:149">
      <c r="A1192" s="151">
        <v>6807</v>
      </c>
      <c r="B1192" s="152" t="s">
        <v>2859</v>
      </c>
      <c r="C1192" s="152" t="s">
        <v>2877</v>
      </c>
      <c r="D1192" s="152" t="s">
        <v>2878</v>
      </c>
      <c r="E1192" s="152" t="s">
        <v>3001</v>
      </c>
      <c r="F1192" s="152" t="s">
        <v>9638</v>
      </c>
      <c r="H1192" s="151">
        <v>284170</v>
      </c>
      <c r="L1192" s="153" t="s">
        <v>3002</v>
      </c>
      <c r="M1192" s="153" t="s">
        <v>4881</v>
      </c>
      <c r="P1192" s="152">
        <v>18.122250000000001</v>
      </c>
      <c r="Q1192" s="152">
        <v>145.7595833</v>
      </c>
      <c r="R1192" s="152" t="s">
        <v>2027</v>
      </c>
      <c r="S1192" s="152" t="s">
        <v>2716</v>
      </c>
      <c r="T1192" s="152">
        <v>51.71</v>
      </c>
      <c r="U1192" s="152">
        <v>1.2</v>
      </c>
      <c r="V1192" s="152">
        <v>13.55</v>
      </c>
      <c r="X1192" s="152">
        <v>12.601000000000001</v>
      </c>
      <c r="AA1192" s="152">
        <v>4.8920000000000003</v>
      </c>
      <c r="AB1192" s="152">
        <v>0.23599999999999999</v>
      </c>
      <c r="AC1192" s="152">
        <v>9.093</v>
      </c>
      <c r="AD1192" s="152">
        <v>2.5819999999999999</v>
      </c>
      <c r="AE1192" s="152">
        <v>0.97399999999999998</v>
      </c>
      <c r="AF1192" s="152">
        <v>0.19900000000000001</v>
      </c>
      <c r="AI1192" s="152">
        <v>97.356239860000002</v>
      </c>
      <c r="AJ1192" s="152">
        <v>1.8935829</v>
      </c>
      <c r="AK1192" s="156">
        <f t="shared" si="18"/>
        <v>1.7188175E-3</v>
      </c>
      <c r="AL1192" s="151">
        <v>17.188175000000001</v>
      </c>
      <c r="AM1192" s="151">
        <v>316.22564999999997</v>
      </c>
      <c r="AN1192" s="151">
        <v>36.648937199999999</v>
      </c>
      <c r="AO1192" s="151">
        <v>342.18525</v>
      </c>
      <c r="AQ1192" s="152">
        <v>9.7782518389999993</v>
      </c>
      <c r="AR1192" s="152">
        <v>0.65632565899999995</v>
      </c>
      <c r="AS1192" s="152">
        <v>31.181341239999998</v>
      </c>
      <c r="AU1192" s="151">
        <v>956.81232829999999</v>
      </c>
      <c r="AV1192" s="152">
        <v>8353.0707610000009</v>
      </c>
      <c r="AW1192" s="152">
        <v>44.162982399999997</v>
      </c>
      <c r="AX1192" s="151">
        <v>7068.3056989999995</v>
      </c>
      <c r="AZ1192" s="152">
        <v>34.323672430000002</v>
      </c>
      <c r="BG1192" s="152">
        <v>14.6680545</v>
      </c>
      <c r="BH1192" s="152">
        <v>297.16825469999998</v>
      </c>
      <c r="BI1192" s="152">
        <v>25.128705660000001</v>
      </c>
      <c r="BJ1192" s="152">
        <v>70.65079695</v>
      </c>
      <c r="BK1192" s="152">
        <v>1.302506341</v>
      </c>
      <c r="BO1192" s="152">
        <v>286.58012710000003</v>
      </c>
      <c r="BP1192" s="152">
        <v>7.1782076469999998</v>
      </c>
      <c r="BQ1192" s="152">
        <v>16.415731569999998</v>
      </c>
      <c r="BR1192" s="152">
        <v>2.5126045179999998</v>
      </c>
      <c r="BS1192" s="152">
        <v>12.2458837</v>
      </c>
      <c r="BT1192" s="152">
        <v>3.431156895</v>
      </c>
      <c r="BU1192" s="152">
        <v>1.4033514520000001</v>
      </c>
      <c r="BV1192" s="152">
        <v>3.925746958</v>
      </c>
      <c r="BX1192" s="152">
        <v>4.6923556130000001</v>
      </c>
      <c r="BZ1192" s="152">
        <v>3.4737261500000001</v>
      </c>
      <c r="CB1192" s="152">
        <v>3.1528493040000001</v>
      </c>
      <c r="CD1192" s="152">
        <v>2.4975317160000001</v>
      </c>
      <c r="DC1192" s="152">
        <v>37.963999999999999</v>
      </c>
      <c r="DF1192" s="152">
        <v>25.328499999999998</v>
      </c>
      <c r="DG1192" s="152">
        <v>37.003999999999998</v>
      </c>
      <c r="DJ1192" s="152">
        <v>4.5499999999999999E-2</v>
      </c>
      <c r="DM1192" s="152">
        <v>0.3105</v>
      </c>
      <c r="DO1192" s="154">
        <v>72.258588889999999</v>
      </c>
      <c r="ED1192" s="152">
        <v>50.20501058</v>
      </c>
      <c r="EE1192" s="152">
        <v>0.74144082</v>
      </c>
      <c r="EF1192" s="152">
        <v>17.9587203</v>
      </c>
      <c r="EH1192" s="152">
        <v>9.7854597230000007</v>
      </c>
      <c r="EJ1192" s="152">
        <v>10.874581389999999</v>
      </c>
      <c r="EK1192" s="152">
        <v>0.18610857</v>
      </c>
      <c r="EL1192" s="152">
        <v>5.2675773890000004</v>
      </c>
      <c r="EM1192" s="152">
        <v>11.486064989999999</v>
      </c>
      <c r="EO1192" s="152">
        <v>2.3839176480000002</v>
      </c>
      <c r="EP1192" s="152">
        <v>0.64499132299999995</v>
      </c>
      <c r="EQ1192" s="152">
        <v>0.125884468</v>
      </c>
      <c r="ES1192" s="152">
        <v>-0.64542154100000004</v>
      </c>
    </row>
    <row r="1193" spans="1:149">
      <c r="A1193" s="151">
        <v>6808</v>
      </c>
      <c r="B1193" s="152" t="s">
        <v>2859</v>
      </c>
      <c r="C1193" s="152" t="s">
        <v>2877</v>
      </c>
      <c r="D1193" s="152" t="s">
        <v>2878</v>
      </c>
      <c r="E1193" s="152" t="s">
        <v>3001</v>
      </c>
      <c r="F1193" s="152" t="s">
        <v>9639</v>
      </c>
      <c r="H1193" s="151">
        <v>284170</v>
      </c>
      <c r="L1193" s="153" t="s">
        <v>3002</v>
      </c>
      <c r="M1193" s="153" t="s">
        <v>3330</v>
      </c>
      <c r="P1193" s="152">
        <v>18.122250000000001</v>
      </c>
      <c r="Q1193" s="152">
        <v>145.7595833</v>
      </c>
      <c r="R1193" s="152" t="s">
        <v>2027</v>
      </c>
      <c r="S1193" s="152" t="s">
        <v>2716</v>
      </c>
      <c r="T1193" s="152">
        <v>46.66</v>
      </c>
      <c r="U1193" s="152">
        <v>0.58699999999999997</v>
      </c>
      <c r="V1193" s="152">
        <v>17.902999999999999</v>
      </c>
      <c r="X1193" s="152">
        <v>9.4459999999999997</v>
      </c>
      <c r="AA1193" s="152">
        <v>6.5</v>
      </c>
      <c r="AB1193" s="152">
        <v>0.21199999999999999</v>
      </c>
      <c r="AC1193" s="152">
        <v>13.071999999999999</v>
      </c>
      <c r="AD1193" s="152">
        <v>2</v>
      </c>
      <c r="AE1193" s="152">
        <v>0.36599999999999999</v>
      </c>
      <c r="AF1193" s="152">
        <v>0.111</v>
      </c>
      <c r="AI1193" s="152">
        <v>97.135957980000001</v>
      </c>
      <c r="AJ1193" s="152">
        <v>2.6255260699999998</v>
      </c>
      <c r="AK1193" s="156">
        <f t="shared" si="18"/>
        <v>1.612718644E-2</v>
      </c>
      <c r="AL1193" s="151">
        <v>161.2718644</v>
      </c>
      <c r="AM1193" s="151">
        <v>198.92275000000001</v>
      </c>
      <c r="AN1193" s="151">
        <v>815.12490000000003</v>
      </c>
      <c r="AO1193" s="151">
        <v>500.77377940000002</v>
      </c>
      <c r="DC1193" s="152">
        <v>39.665999999999997</v>
      </c>
      <c r="DF1193" s="152">
        <v>15.16133333</v>
      </c>
      <c r="DG1193" s="152">
        <v>44.844999999999999</v>
      </c>
      <c r="DJ1193" s="152">
        <v>0.13800000000000001</v>
      </c>
      <c r="DM1193" s="152">
        <v>0.23699999999999999</v>
      </c>
      <c r="DO1193" s="154">
        <v>84.059916389999998</v>
      </c>
      <c r="ED1193" s="152">
        <v>50.20501058</v>
      </c>
      <c r="EE1193" s="152">
        <v>0.74144082</v>
      </c>
      <c r="EF1193" s="152">
        <v>17.9587203</v>
      </c>
      <c r="EH1193" s="152">
        <v>9.7854597230000007</v>
      </c>
      <c r="EJ1193" s="152">
        <v>10.874581389999999</v>
      </c>
      <c r="EK1193" s="152">
        <v>0.18610857</v>
      </c>
      <c r="EL1193" s="152">
        <v>5.2675773890000004</v>
      </c>
      <c r="EM1193" s="152">
        <v>11.486064989999999</v>
      </c>
      <c r="EO1193" s="152">
        <v>2.3839176480000002</v>
      </c>
      <c r="EP1193" s="152">
        <v>0.64499132299999995</v>
      </c>
      <c r="EQ1193" s="152">
        <v>0.125884468</v>
      </c>
      <c r="ES1193" s="152">
        <v>-0.64542154100000004</v>
      </c>
    </row>
    <row r="1194" spans="1:149">
      <c r="A1194" s="151">
        <v>6809</v>
      </c>
      <c r="B1194" s="152" t="s">
        <v>2859</v>
      </c>
      <c r="C1194" s="152" t="s">
        <v>2877</v>
      </c>
      <c r="D1194" s="152" t="s">
        <v>2878</v>
      </c>
      <c r="E1194" s="152" t="s">
        <v>3001</v>
      </c>
      <c r="F1194" s="152" t="s">
        <v>9640</v>
      </c>
      <c r="H1194" s="151">
        <v>284170</v>
      </c>
      <c r="L1194" s="153" t="s">
        <v>3002</v>
      </c>
      <c r="M1194" s="153" t="s">
        <v>4501</v>
      </c>
      <c r="P1194" s="152">
        <v>18.122250000000001</v>
      </c>
      <c r="Q1194" s="152">
        <v>145.7595833</v>
      </c>
      <c r="R1194" s="152" t="s">
        <v>2027</v>
      </c>
      <c r="S1194" s="152" t="s">
        <v>2716</v>
      </c>
      <c r="T1194" s="152">
        <v>50.509</v>
      </c>
      <c r="U1194" s="152">
        <v>1.002</v>
      </c>
      <c r="V1194" s="152">
        <v>14.207000000000001</v>
      </c>
      <c r="X1194" s="152">
        <v>12.922000000000001</v>
      </c>
      <c r="AA1194" s="152">
        <v>4.0019999999999998</v>
      </c>
      <c r="AB1194" s="152">
        <v>0.249</v>
      </c>
      <c r="AC1194" s="152">
        <v>9.4990000000000006</v>
      </c>
      <c r="AD1194" s="152">
        <v>2.9020000000000001</v>
      </c>
      <c r="AE1194" s="152">
        <v>0.96399999999999997</v>
      </c>
      <c r="AF1194" s="152">
        <v>0.14099999999999999</v>
      </c>
      <c r="AI1194" s="152">
        <v>96.727904159999994</v>
      </c>
      <c r="AJ1194" s="152">
        <v>1.9412459</v>
      </c>
      <c r="AK1194" s="156">
        <f t="shared" si="18"/>
        <v>2.1171264999999998E-2</v>
      </c>
      <c r="AL1194" s="151">
        <v>211.71265</v>
      </c>
      <c r="AM1194" s="151">
        <v>412.20075000000003</v>
      </c>
      <c r="AN1194" s="151">
        <v>361.76567999999997</v>
      </c>
      <c r="AO1194" s="151">
        <v>731.94705880000004</v>
      </c>
      <c r="DC1194" s="152">
        <v>37.685000000000002</v>
      </c>
      <c r="DF1194" s="152">
        <v>26.388666669999999</v>
      </c>
      <c r="DG1194" s="152">
        <v>35.965666669999997</v>
      </c>
      <c r="DJ1194" s="152">
        <v>5.3333332999999997E-2</v>
      </c>
      <c r="DM1194" s="152">
        <v>0.25466666700000001</v>
      </c>
      <c r="DO1194" s="154">
        <v>70.844820940000005</v>
      </c>
      <c r="ED1194" s="152">
        <v>50.20501058</v>
      </c>
      <c r="EE1194" s="152">
        <v>0.74144082</v>
      </c>
      <c r="EF1194" s="152">
        <v>17.9587203</v>
      </c>
      <c r="EH1194" s="152">
        <v>9.7854597230000007</v>
      </c>
      <c r="EJ1194" s="152">
        <v>10.874581389999999</v>
      </c>
      <c r="EK1194" s="152">
        <v>0.18610857</v>
      </c>
      <c r="EL1194" s="152">
        <v>5.2675773890000004</v>
      </c>
      <c r="EM1194" s="152">
        <v>11.486064989999999</v>
      </c>
      <c r="EO1194" s="152">
        <v>2.3839176480000002</v>
      </c>
      <c r="EP1194" s="152">
        <v>0.64499132299999995</v>
      </c>
      <c r="EQ1194" s="152">
        <v>0.125884468</v>
      </c>
      <c r="ES1194" s="152">
        <v>-0.64542154100000004</v>
      </c>
    </row>
    <row r="1195" spans="1:149">
      <c r="A1195" s="151">
        <v>6810</v>
      </c>
      <c r="B1195" s="152" t="s">
        <v>2859</v>
      </c>
      <c r="C1195" s="152" t="s">
        <v>2877</v>
      </c>
      <c r="D1195" s="152" t="s">
        <v>2878</v>
      </c>
      <c r="E1195" s="152" t="s">
        <v>3001</v>
      </c>
      <c r="F1195" s="152" t="s">
        <v>9641</v>
      </c>
      <c r="H1195" s="151">
        <v>284170</v>
      </c>
      <c r="L1195" s="153" t="s">
        <v>3002</v>
      </c>
      <c r="M1195" s="153" t="s">
        <v>3003</v>
      </c>
      <c r="P1195" s="152">
        <v>18.122250000000001</v>
      </c>
      <c r="Q1195" s="152">
        <v>145.7595833</v>
      </c>
      <c r="R1195" s="152" t="s">
        <v>2027</v>
      </c>
      <c r="S1195" s="152" t="s">
        <v>2716</v>
      </c>
      <c r="T1195" s="152">
        <v>44.692999999999998</v>
      </c>
      <c r="U1195" s="152">
        <v>0.60799999999999998</v>
      </c>
      <c r="V1195" s="152">
        <v>18.039000000000001</v>
      </c>
      <c r="X1195" s="152">
        <v>9.5370000000000008</v>
      </c>
      <c r="AA1195" s="152">
        <v>6.6669999999999998</v>
      </c>
      <c r="AB1195" s="152">
        <v>0.157</v>
      </c>
      <c r="AC1195" s="152">
        <v>13.561</v>
      </c>
      <c r="AD1195" s="152">
        <v>2.2149999999999999</v>
      </c>
      <c r="AE1195" s="152">
        <v>0.48499999999999999</v>
      </c>
      <c r="AF1195" s="152">
        <v>0.09</v>
      </c>
      <c r="AI1195" s="152">
        <v>96.325826559999996</v>
      </c>
      <c r="AJ1195" s="152">
        <v>2.4825613999999998</v>
      </c>
      <c r="AK1195" s="156">
        <f t="shared" si="18"/>
        <v>1.12300305E-2</v>
      </c>
      <c r="AL1195" s="151">
        <v>112.30030499999999</v>
      </c>
      <c r="AM1195" s="151">
        <v>236.24639999999999</v>
      </c>
      <c r="AN1195" s="151">
        <v>1161.91302</v>
      </c>
      <c r="AO1195" s="151">
        <v>600.8065441</v>
      </c>
      <c r="DC1195" s="152">
        <v>39.008666669999997</v>
      </c>
      <c r="DF1195" s="152">
        <v>15.30233333</v>
      </c>
      <c r="DG1195" s="152">
        <v>43.687666669999999</v>
      </c>
      <c r="DJ1195" s="152">
        <v>0.116333333</v>
      </c>
      <c r="DM1195" s="152">
        <v>0.45100000000000001</v>
      </c>
      <c r="DO1195" s="154">
        <v>83.57980105</v>
      </c>
      <c r="ED1195" s="152">
        <v>50.20501058</v>
      </c>
      <c r="EE1195" s="152">
        <v>0.74144082</v>
      </c>
      <c r="EF1195" s="152">
        <v>17.9587203</v>
      </c>
      <c r="EH1195" s="152">
        <v>9.7854597230000007</v>
      </c>
      <c r="EJ1195" s="152">
        <v>10.874581389999999</v>
      </c>
      <c r="EK1195" s="152">
        <v>0.18610857</v>
      </c>
      <c r="EL1195" s="152">
        <v>5.2675773890000004</v>
      </c>
      <c r="EM1195" s="152">
        <v>11.486064989999999</v>
      </c>
      <c r="EO1195" s="152">
        <v>2.3839176480000002</v>
      </c>
      <c r="EP1195" s="152">
        <v>0.64499132299999995</v>
      </c>
      <c r="EQ1195" s="152">
        <v>0.125884468</v>
      </c>
      <c r="ES1195" s="152">
        <v>-0.64542154100000004</v>
      </c>
    </row>
    <row r="1196" spans="1:149">
      <c r="A1196" s="151">
        <v>6811</v>
      </c>
      <c r="B1196" s="152" t="s">
        <v>2859</v>
      </c>
      <c r="C1196" s="152" t="s">
        <v>2877</v>
      </c>
      <c r="D1196" s="152" t="s">
        <v>2878</v>
      </c>
      <c r="E1196" s="152" t="s">
        <v>3001</v>
      </c>
      <c r="F1196" s="152" t="s">
        <v>9642</v>
      </c>
      <c r="H1196" s="151">
        <v>284170</v>
      </c>
      <c r="L1196" s="153" t="s">
        <v>3002</v>
      </c>
      <c r="M1196" s="153" t="s">
        <v>4516</v>
      </c>
      <c r="P1196" s="152">
        <v>18.122250000000001</v>
      </c>
      <c r="Q1196" s="152">
        <v>145.7595833</v>
      </c>
      <c r="R1196" s="152" t="s">
        <v>2027</v>
      </c>
      <c r="S1196" s="152" t="s">
        <v>2716</v>
      </c>
      <c r="T1196" s="152">
        <v>50.545000000000002</v>
      </c>
      <c r="U1196" s="152">
        <v>1.1739999999999999</v>
      </c>
      <c r="V1196" s="152">
        <v>14.061</v>
      </c>
      <c r="X1196" s="152">
        <v>12.625999999999999</v>
      </c>
      <c r="AA1196" s="152">
        <v>5.0049999999999999</v>
      </c>
      <c r="AB1196" s="152">
        <v>0.21199999999999999</v>
      </c>
      <c r="AC1196" s="152">
        <v>9.2690000000000001</v>
      </c>
      <c r="AD1196" s="152">
        <v>2.5750000000000002</v>
      </c>
      <c r="AE1196" s="152">
        <v>0.96599999999999997</v>
      </c>
      <c r="AF1196" s="152">
        <v>0.16500000000000001</v>
      </c>
      <c r="AI1196" s="152">
        <v>96.938727259999993</v>
      </c>
      <c r="AJ1196" s="152">
        <v>2.1816035999999999</v>
      </c>
      <c r="AK1196" s="156">
        <f t="shared" si="18"/>
        <v>1.1157726E-2</v>
      </c>
      <c r="AL1196" s="151">
        <v>111.57726</v>
      </c>
      <c r="AM1196" s="151">
        <v>320.7373</v>
      </c>
      <c r="AN1196" s="151">
        <v>87.561120000000003</v>
      </c>
      <c r="AO1196" s="151">
        <v>412.33017649999999</v>
      </c>
      <c r="DC1196" s="152">
        <v>37.616666670000001</v>
      </c>
      <c r="DF1196" s="152">
        <v>24.411666669999999</v>
      </c>
      <c r="DG1196" s="152">
        <v>37.066000000000003</v>
      </c>
      <c r="DJ1196" s="152">
        <v>4.4333333000000003E-2</v>
      </c>
      <c r="DM1196" s="152">
        <v>0.315</v>
      </c>
      <c r="DO1196" s="154">
        <v>73.024542080000003</v>
      </c>
      <c r="ED1196" s="152">
        <v>50.20501058</v>
      </c>
      <c r="EE1196" s="152">
        <v>0.74144082</v>
      </c>
      <c r="EF1196" s="152">
        <v>17.9587203</v>
      </c>
      <c r="EH1196" s="152">
        <v>9.7854597230000007</v>
      </c>
      <c r="EJ1196" s="152">
        <v>10.874581389999999</v>
      </c>
      <c r="EK1196" s="152">
        <v>0.18610857</v>
      </c>
      <c r="EL1196" s="152">
        <v>5.2675773890000004</v>
      </c>
      <c r="EM1196" s="152">
        <v>11.486064989999999</v>
      </c>
      <c r="EO1196" s="152">
        <v>2.3839176480000002</v>
      </c>
      <c r="EP1196" s="152">
        <v>0.64499132299999995</v>
      </c>
      <c r="EQ1196" s="152">
        <v>0.125884468</v>
      </c>
      <c r="ES1196" s="152">
        <v>-0.64542154100000004</v>
      </c>
    </row>
    <row r="1197" spans="1:149">
      <c r="A1197" s="151">
        <v>6812</v>
      </c>
      <c r="B1197" s="152" t="s">
        <v>2859</v>
      </c>
      <c r="C1197" s="152" t="s">
        <v>2877</v>
      </c>
      <c r="D1197" s="152" t="s">
        <v>2878</v>
      </c>
      <c r="E1197" s="152" t="s">
        <v>3001</v>
      </c>
      <c r="F1197" s="152" t="s">
        <v>9643</v>
      </c>
      <c r="H1197" s="151">
        <v>284170</v>
      </c>
      <c r="L1197" s="153" t="s">
        <v>3002</v>
      </c>
      <c r="M1197" s="153" t="s">
        <v>4683</v>
      </c>
      <c r="P1197" s="152">
        <v>18.122250000000001</v>
      </c>
      <c r="Q1197" s="152">
        <v>145.7595833</v>
      </c>
      <c r="R1197" s="152" t="s">
        <v>2027</v>
      </c>
      <c r="S1197" s="152" t="s">
        <v>2716</v>
      </c>
      <c r="T1197" s="152">
        <v>51.057000000000002</v>
      </c>
      <c r="U1197" s="152">
        <v>1.02</v>
      </c>
      <c r="V1197" s="152">
        <v>14.955</v>
      </c>
      <c r="X1197" s="152">
        <v>10.667</v>
      </c>
      <c r="AA1197" s="152">
        <v>4.9809999999999999</v>
      </c>
      <c r="AB1197" s="152">
        <v>0.19800000000000001</v>
      </c>
      <c r="AC1197" s="152">
        <v>9.57</v>
      </c>
      <c r="AD1197" s="152">
        <v>2.8</v>
      </c>
      <c r="AE1197" s="152">
        <v>0.93</v>
      </c>
      <c r="AF1197" s="152">
        <v>0.25600000000000001</v>
      </c>
      <c r="AI1197" s="152">
        <v>96.720236979999996</v>
      </c>
      <c r="AJ1197" s="152">
        <v>2.1550484999999999</v>
      </c>
      <c r="AK1197" s="156">
        <f t="shared" si="18"/>
        <v>1.69979E-2</v>
      </c>
      <c r="AL1197" s="151">
        <v>169.97900000000001</v>
      </c>
      <c r="AM1197" s="151">
        <v>326.88954999999999</v>
      </c>
      <c r="AN1197" s="151">
        <v>498.86795999999998</v>
      </c>
      <c r="AO1197" s="151">
        <v>874.06677939999997</v>
      </c>
      <c r="DC1197" s="152">
        <v>38.606666670000003</v>
      </c>
      <c r="DF1197" s="152">
        <v>20.40666667</v>
      </c>
      <c r="DG1197" s="152">
        <v>40.390333329999997</v>
      </c>
      <c r="DJ1197" s="152">
        <v>6.3666666999999996E-2</v>
      </c>
      <c r="DM1197" s="152">
        <v>0.27233333300000001</v>
      </c>
      <c r="DO1197" s="154">
        <v>77.919097480000005</v>
      </c>
      <c r="ED1197" s="152">
        <v>50.20501058</v>
      </c>
      <c r="EE1197" s="152">
        <v>0.74144082</v>
      </c>
      <c r="EF1197" s="152">
        <v>17.9587203</v>
      </c>
      <c r="EH1197" s="152">
        <v>9.7854597230000007</v>
      </c>
      <c r="EJ1197" s="152">
        <v>10.874581389999999</v>
      </c>
      <c r="EK1197" s="152">
        <v>0.18610857</v>
      </c>
      <c r="EL1197" s="152">
        <v>5.2675773890000004</v>
      </c>
      <c r="EM1197" s="152">
        <v>11.486064989999999</v>
      </c>
      <c r="EO1197" s="152">
        <v>2.3839176480000002</v>
      </c>
      <c r="EP1197" s="152">
        <v>0.64499132299999995</v>
      </c>
      <c r="EQ1197" s="152">
        <v>0.125884468</v>
      </c>
      <c r="ES1197" s="152">
        <v>-0.64542154100000004</v>
      </c>
    </row>
    <row r="1198" spans="1:149">
      <c r="A1198" s="151">
        <v>6813</v>
      </c>
      <c r="B1198" s="152" t="s">
        <v>2859</v>
      </c>
      <c r="C1198" s="152" t="s">
        <v>2877</v>
      </c>
      <c r="D1198" s="152" t="s">
        <v>2878</v>
      </c>
      <c r="E1198" s="152" t="s">
        <v>3001</v>
      </c>
      <c r="F1198" s="152" t="s">
        <v>9644</v>
      </c>
      <c r="H1198" s="151">
        <v>284170</v>
      </c>
      <c r="L1198" s="153" t="s">
        <v>3002</v>
      </c>
      <c r="M1198" s="153" t="s">
        <v>3071</v>
      </c>
      <c r="P1198" s="152">
        <v>18.122250000000001</v>
      </c>
      <c r="Q1198" s="152">
        <v>145.7595833</v>
      </c>
      <c r="R1198" s="152" t="s">
        <v>2027</v>
      </c>
      <c r="S1198" s="152" t="s">
        <v>2716</v>
      </c>
      <c r="T1198" s="152">
        <v>45.265000000000001</v>
      </c>
      <c r="U1198" s="152">
        <v>0.67600000000000005</v>
      </c>
      <c r="V1198" s="152">
        <v>17.411999999999999</v>
      </c>
      <c r="X1198" s="152">
        <v>9.1620000000000008</v>
      </c>
      <c r="AA1198" s="152">
        <v>6.1319999999999997</v>
      </c>
      <c r="AB1198" s="152">
        <v>0.19700000000000001</v>
      </c>
      <c r="AC1198" s="152">
        <v>12.616</v>
      </c>
      <c r="AD1198" s="152">
        <v>2.09</v>
      </c>
      <c r="AE1198" s="152">
        <v>0.55200000000000005</v>
      </c>
      <c r="AF1198" s="152">
        <v>0.16700000000000001</v>
      </c>
      <c r="AI1198" s="152">
        <v>94.51230237</v>
      </c>
      <c r="AJ1198" s="152">
        <v>2.1065213140000001</v>
      </c>
      <c r="AK1198" s="156">
        <f t="shared" si="18"/>
        <v>2.6721638830000002E-2</v>
      </c>
      <c r="AL1198" s="151">
        <v>267.21638830000001</v>
      </c>
      <c r="AM1198" s="151">
        <v>232.55504999999999</v>
      </c>
      <c r="AN1198" s="151">
        <v>763.85555999999997</v>
      </c>
      <c r="AO1198" s="151">
        <v>476.37554410000001</v>
      </c>
      <c r="DC1198" s="152">
        <v>39.578000000000003</v>
      </c>
      <c r="DF1198" s="152">
        <v>16.678000000000001</v>
      </c>
      <c r="DG1198" s="152">
        <v>43.631666670000001</v>
      </c>
      <c r="DJ1198" s="152">
        <v>0.11700000000000001</v>
      </c>
      <c r="DM1198" s="152">
        <v>0.23899999999999999</v>
      </c>
      <c r="DO1198" s="154">
        <v>82.345336340000003</v>
      </c>
      <c r="ED1198" s="152">
        <v>50.20501058</v>
      </c>
      <c r="EE1198" s="152">
        <v>0.74144082</v>
      </c>
      <c r="EF1198" s="152">
        <v>17.9587203</v>
      </c>
      <c r="EH1198" s="152">
        <v>9.7854597230000007</v>
      </c>
      <c r="EJ1198" s="152">
        <v>10.874581389999999</v>
      </c>
      <c r="EK1198" s="152">
        <v>0.18610857</v>
      </c>
      <c r="EL1198" s="152">
        <v>5.2675773890000004</v>
      </c>
      <c r="EM1198" s="152">
        <v>11.486064989999999</v>
      </c>
      <c r="EO1198" s="152">
        <v>2.3839176480000002</v>
      </c>
      <c r="EP1198" s="152">
        <v>0.64499132299999995</v>
      </c>
      <c r="EQ1198" s="152">
        <v>0.125884468</v>
      </c>
      <c r="ES1198" s="152">
        <v>-0.64542154100000004</v>
      </c>
    </row>
    <row r="1199" spans="1:149">
      <c r="A1199" s="151">
        <v>6814</v>
      </c>
      <c r="B1199" s="152" t="s">
        <v>2859</v>
      </c>
      <c r="C1199" s="152" t="s">
        <v>2877</v>
      </c>
      <c r="D1199" s="152" t="s">
        <v>2878</v>
      </c>
      <c r="E1199" s="152" t="s">
        <v>3001</v>
      </c>
      <c r="F1199" s="152" t="s">
        <v>9645</v>
      </c>
      <c r="H1199" s="151">
        <v>284170</v>
      </c>
      <c r="L1199" s="153" t="s">
        <v>3002</v>
      </c>
      <c r="M1199" s="153" t="s">
        <v>3445</v>
      </c>
      <c r="P1199" s="152">
        <v>18.122250000000001</v>
      </c>
      <c r="Q1199" s="152">
        <v>145.7595833</v>
      </c>
      <c r="R1199" s="152" t="s">
        <v>2027</v>
      </c>
      <c r="S1199" s="152" t="s">
        <v>2716</v>
      </c>
      <c r="T1199" s="152">
        <v>47.244</v>
      </c>
      <c r="U1199" s="152">
        <v>0.67900000000000005</v>
      </c>
      <c r="V1199" s="152">
        <v>15.679</v>
      </c>
      <c r="X1199" s="152">
        <v>12.558</v>
      </c>
      <c r="AA1199" s="152">
        <v>5.6980000000000004</v>
      </c>
      <c r="AB1199" s="152">
        <v>0.22800000000000001</v>
      </c>
      <c r="AC1199" s="152">
        <v>11.536</v>
      </c>
      <c r="AD1199" s="152">
        <v>2.1880000000000002</v>
      </c>
      <c r="AE1199" s="152">
        <v>0.55400000000000005</v>
      </c>
      <c r="AF1199" s="152">
        <v>0.14299999999999999</v>
      </c>
      <c r="AI1199" s="152">
        <v>96.849068099999997</v>
      </c>
      <c r="AJ1199" s="152">
        <v>2.2257042760000001</v>
      </c>
      <c r="AK1199" s="156">
        <f t="shared" si="18"/>
        <v>4.7770037159999999E-3</v>
      </c>
      <c r="AL1199" s="151">
        <v>47.770037160000001</v>
      </c>
      <c r="AM1199" s="151">
        <v>230.91444999999999</v>
      </c>
      <c r="AN1199" s="151">
        <v>636.54629999999997</v>
      </c>
      <c r="AO1199" s="151">
        <v>495.89413239999999</v>
      </c>
      <c r="DC1199" s="152">
        <v>38.822000000000003</v>
      </c>
      <c r="DF1199" s="152">
        <v>20.401666670000001</v>
      </c>
      <c r="DG1199" s="152">
        <v>40.618000000000002</v>
      </c>
      <c r="DJ1199" s="152">
        <v>7.4333333000000001E-2</v>
      </c>
      <c r="DM1199" s="152">
        <v>0.27600000000000002</v>
      </c>
      <c r="DO1199" s="154">
        <v>78.01985612</v>
      </c>
      <c r="ED1199" s="152">
        <v>50.20501058</v>
      </c>
      <c r="EE1199" s="152">
        <v>0.74144082</v>
      </c>
      <c r="EF1199" s="152">
        <v>17.9587203</v>
      </c>
      <c r="EH1199" s="152">
        <v>9.7854597230000007</v>
      </c>
      <c r="EJ1199" s="152">
        <v>10.874581389999999</v>
      </c>
      <c r="EK1199" s="152">
        <v>0.18610857</v>
      </c>
      <c r="EL1199" s="152">
        <v>5.2675773890000004</v>
      </c>
      <c r="EM1199" s="152">
        <v>11.486064989999999</v>
      </c>
      <c r="EO1199" s="152">
        <v>2.3839176480000002</v>
      </c>
      <c r="EP1199" s="152">
        <v>0.64499132299999995</v>
      </c>
      <c r="EQ1199" s="152">
        <v>0.125884468</v>
      </c>
      <c r="ES1199" s="152">
        <v>-0.64542154100000004</v>
      </c>
    </row>
    <row r="1200" spans="1:149">
      <c r="A1200" s="151">
        <v>6815</v>
      </c>
      <c r="B1200" s="152" t="s">
        <v>2859</v>
      </c>
      <c r="C1200" s="152" t="s">
        <v>2877</v>
      </c>
      <c r="D1200" s="152" t="s">
        <v>2878</v>
      </c>
      <c r="E1200" s="152" t="s">
        <v>3001</v>
      </c>
      <c r="F1200" s="152" t="s">
        <v>9646</v>
      </c>
      <c r="H1200" s="151">
        <v>284170</v>
      </c>
      <c r="L1200" s="153" t="s">
        <v>3002</v>
      </c>
      <c r="M1200" s="153" t="s">
        <v>4289</v>
      </c>
      <c r="P1200" s="152">
        <v>18.122250000000001</v>
      </c>
      <c r="Q1200" s="152">
        <v>145.7595833</v>
      </c>
      <c r="R1200" s="152" t="s">
        <v>2027</v>
      </c>
      <c r="S1200" s="152" t="s">
        <v>2716</v>
      </c>
      <c r="T1200" s="152">
        <v>49.798999999999999</v>
      </c>
      <c r="U1200" s="152">
        <v>0.86299999999999999</v>
      </c>
      <c r="V1200" s="152">
        <v>15.212999999999999</v>
      </c>
      <c r="X1200" s="152">
        <v>10.522</v>
      </c>
      <c r="AA1200" s="152">
        <v>5.556</v>
      </c>
      <c r="AB1200" s="152">
        <v>0.19</v>
      </c>
      <c r="AC1200" s="152">
        <v>10.397</v>
      </c>
      <c r="AD1200" s="152">
        <v>2.6659999999999999</v>
      </c>
      <c r="AE1200" s="152">
        <v>0.79500000000000004</v>
      </c>
      <c r="AF1200" s="152">
        <v>0.13200000000000001</v>
      </c>
      <c r="AI1200" s="152">
        <v>96.416167759999993</v>
      </c>
      <c r="AJ1200" s="152">
        <v>2.1686665000000001</v>
      </c>
      <c r="AK1200" s="156">
        <f t="shared" si="18"/>
        <v>7.7023320000000001E-4</v>
      </c>
      <c r="AL1200" s="151">
        <v>7.7023320000000002</v>
      </c>
      <c r="AM1200" s="151">
        <v>269.46854999999999</v>
      </c>
      <c r="AN1200" s="151">
        <v>294.36666000000002</v>
      </c>
      <c r="AO1200" s="151">
        <v>512.36294120000002</v>
      </c>
      <c r="DC1200" s="152">
        <v>38.801666670000003</v>
      </c>
      <c r="DF1200" s="152">
        <v>19.674666670000001</v>
      </c>
      <c r="DG1200" s="152">
        <v>41.225666670000003</v>
      </c>
      <c r="DJ1200" s="152">
        <v>8.3666667E-2</v>
      </c>
      <c r="DM1200" s="152">
        <v>0.27033333300000001</v>
      </c>
      <c r="DO1200" s="154">
        <v>78.884182550000006</v>
      </c>
      <c r="ED1200" s="152">
        <v>50.20501058</v>
      </c>
      <c r="EE1200" s="152">
        <v>0.74144082</v>
      </c>
      <c r="EF1200" s="152">
        <v>17.9587203</v>
      </c>
      <c r="EH1200" s="152">
        <v>9.7854597230000007</v>
      </c>
      <c r="EJ1200" s="152">
        <v>10.874581389999999</v>
      </c>
      <c r="EK1200" s="152">
        <v>0.18610857</v>
      </c>
      <c r="EL1200" s="152">
        <v>5.2675773890000004</v>
      </c>
      <c r="EM1200" s="152">
        <v>11.486064989999999</v>
      </c>
      <c r="EO1200" s="152">
        <v>2.3839176480000002</v>
      </c>
      <c r="EP1200" s="152">
        <v>0.64499132299999995</v>
      </c>
      <c r="EQ1200" s="152">
        <v>0.125884468</v>
      </c>
      <c r="ES1200" s="152">
        <v>-0.64542154100000004</v>
      </c>
    </row>
    <row r="1201" spans="1:149">
      <c r="A1201" s="151">
        <v>6816</v>
      </c>
      <c r="B1201" s="152" t="s">
        <v>2859</v>
      </c>
      <c r="C1201" s="152" t="s">
        <v>2877</v>
      </c>
      <c r="D1201" s="152" t="s">
        <v>2878</v>
      </c>
      <c r="E1201" s="152" t="s">
        <v>3001</v>
      </c>
      <c r="F1201" s="152" t="s">
        <v>9647</v>
      </c>
      <c r="H1201" s="151">
        <v>284170</v>
      </c>
      <c r="L1201" s="153" t="s">
        <v>3002</v>
      </c>
      <c r="M1201" s="153" t="s">
        <v>4914</v>
      </c>
      <c r="P1201" s="152">
        <v>18.122250000000001</v>
      </c>
      <c r="Q1201" s="152">
        <v>145.7595833</v>
      </c>
      <c r="R1201" s="152" t="s">
        <v>2027</v>
      </c>
      <c r="S1201" s="152" t="s">
        <v>2716</v>
      </c>
      <c r="T1201" s="152">
        <v>51.832999999999998</v>
      </c>
      <c r="U1201" s="152">
        <v>1.2110000000000001</v>
      </c>
      <c r="V1201" s="152">
        <v>13.358000000000001</v>
      </c>
      <c r="X1201" s="152">
        <v>12.007</v>
      </c>
      <c r="AA1201" s="152">
        <v>4.7469999999999999</v>
      </c>
      <c r="AB1201" s="152">
        <v>0.22700000000000001</v>
      </c>
      <c r="AC1201" s="152">
        <v>9.298</v>
      </c>
      <c r="AD1201" s="152">
        <v>2.6059999999999999</v>
      </c>
      <c r="AE1201" s="152">
        <v>1.0229999999999999</v>
      </c>
      <c r="AF1201" s="152">
        <v>0.21</v>
      </c>
      <c r="AI1201" s="152">
        <v>96.819174660000002</v>
      </c>
      <c r="AJ1201" s="152">
        <v>1.8207266</v>
      </c>
      <c r="AK1201" s="156">
        <f t="shared" si="18"/>
        <v>1.3382675000000001E-3</v>
      </c>
      <c r="AL1201" s="151">
        <v>13.382675000000001</v>
      </c>
      <c r="AM1201" s="151">
        <v>319.50684999999999</v>
      </c>
      <c r="AN1201" s="151">
        <v>38.411680799999999</v>
      </c>
      <c r="AO1201" s="151">
        <v>361.70383820000001</v>
      </c>
      <c r="DC1201" s="152">
        <v>37.90066667</v>
      </c>
      <c r="DF1201" s="152">
        <v>24.963999999999999</v>
      </c>
      <c r="DG1201" s="152">
        <v>37.160666669999998</v>
      </c>
      <c r="DJ1201" s="152">
        <v>5.7000000000000002E-2</v>
      </c>
      <c r="DM1201" s="152">
        <v>0.29899999999999999</v>
      </c>
      <c r="DO1201" s="154">
        <v>72.632279530000005</v>
      </c>
      <c r="ED1201" s="152">
        <v>50.20501058</v>
      </c>
      <c r="EE1201" s="152">
        <v>0.74144082</v>
      </c>
      <c r="EF1201" s="152">
        <v>17.9587203</v>
      </c>
      <c r="EH1201" s="152">
        <v>9.7854597230000007</v>
      </c>
      <c r="EJ1201" s="152">
        <v>10.874581389999999</v>
      </c>
      <c r="EK1201" s="152">
        <v>0.18610857</v>
      </c>
      <c r="EL1201" s="152">
        <v>5.2675773890000004</v>
      </c>
      <c r="EM1201" s="152">
        <v>11.486064989999999</v>
      </c>
      <c r="EO1201" s="152">
        <v>2.3839176480000002</v>
      </c>
      <c r="EP1201" s="152">
        <v>0.64499132299999995</v>
      </c>
      <c r="EQ1201" s="152">
        <v>0.125884468</v>
      </c>
      <c r="ES1201" s="152">
        <v>-0.64542154100000004</v>
      </c>
    </row>
    <row r="1202" spans="1:149">
      <c r="A1202" s="151">
        <v>6817</v>
      </c>
      <c r="B1202" s="152" t="s">
        <v>2859</v>
      </c>
      <c r="C1202" s="152" t="s">
        <v>2877</v>
      </c>
      <c r="D1202" s="152" t="s">
        <v>2878</v>
      </c>
      <c r="E1202" s="152" t="s">
        <v>3001</v>
      </c>
      <c r="F1202" s="152" t="s">
        <v>9648</v>
      </c>
      <c r="H1202" s="151">
        <v>284170</v>
      </c>
      <c r="L1202" s="153" t="s">
        <v>3002</v>
      </c>
      <c r="M1202" s="153" t="s">
        <v>4466</v>
      </c>
      <c r="P1202" s="152">
        <v>18.122250000000001</v>
      </c>
      <c r="Q1202" s="152">
        <v>145.7595833</v>
      </c>
      <c r="R1202" s="152" t="s">
        <v>2027</v>
      </c>
      <c r="S1202" s="152" t="s">
        <v>2716</v>
      </c>
      <c r="T1202" s="152">
        <v>50.366999999999997</v>
      </c>
      <c r="U1202" s="152">
        <v>1.0369999999999999</v>
      </c>
      <c r="V1202" s="152">
        <v>14.738</v>
      </c>
      <c r="X1202" s="152">
        <v>11.795999999999999</v>
      </c>
      <c r="AA1202" s="152">
        <v>5.1319999999999997</v>
      </c>
      <c r="AB1202" s="152">
        <v>0.22800000000000001</v>
      </c>
      <c r="AC1202" s="152">
        <v>9.41</v>
      </c>
      <c r="AD1202" s="152">
        <v>2.7989999999999999</v>
      </c>
      <c r="AE1202" s="152">
        <v>0.88400000000000001</v>
      </c>
      <c r="AF1202" s="152">
        <v>0.156</v>
      </c>
      <c r="AI1202" s="152">
        <v>96.845707419999997</v>
      </c>
      <c r="AJ1202" s="152">
        <v>1.8915401999999999</v>
      </c>
      <c r="AK1202" s="156">
        <f t="shared" si="18"/>
        <v>1.9243145E-2</v>
      </c>
      <c r="AL1202" s="151">
        <v>192.43145000000001</v>
      </c>
      <c r="AM1202" s="151">
        <v>337.55345</v>
      </c>
      <c r="AN1202" s="151">
        <v>546.10487999999998</v>
      </c>
      <c r="AO1202" s="151">
        <v>793.55260290000001</v>
      </c>
      <c r="DC1202" s="152">
        <v>38.52266667</v>
      </c>
      <c r="DF1202" s="152">
        <v>22.318666669999999</v>
      </c>
      <c r="DG1202" s="152">
        <v>39.22</v>
      </c>
      <c r="DJ1202" s="152">
        <v>7.1666667000000003E-2</v>
      </c>
      <c r="DM1202" s="152">
        <v>0.26766666700000002</v>
      </c>
      <c r="DO1202" s="154">
        <v>75.804528860000005</v>
      </c>
      <c r="ED1202" s="152">
        <v>50.20501058</v>
      </c>
      <c r="EE1202" s="152">
        <v>0.74144082</v>
      </c>
      <c r="EF1202" s="152">
        <v>17.9587203</v>
      </c>
      <c r="EH1202" s="152">
        <v>9.7854597230000007</v>
      </c>
      <c r="EJ1202" s="152">
        <v>10.874581389999999</v>
      </c>
      <c r="EK1202" s="152">
        <v>0.18610857</v>
      </c>
      <c r="EL1202" s="152">
        <v>5.2675773890000004</v>
      </c>
      <c r="EM1202" s="152">
        <v>11.486064989999999</v>
      </c>
      <c r="EO1202" s="152">
        <v>2.3839176480000002</v>
      </c>
      <c r="EP1202" s="152">
        <v>0.64499132299999995</v>
      </c>
      <c r="EQ1202" s="152">
        <v>0.125884468</v>
      </c>
      <c r="ES1202" s="152">
        <v>-0.64542154100000004</v>
      </c>
    </row>
    <row r="1203" spans="1:149">
      <c r="A1203" s="151">
        <v>6818</v>
      </c>
      <c r="B1203" s="152" t="s">
        <v>2859</v>
      </c>
      <c r="C1203" s="152" t="s">
        <v>2877</v>
      </c>
      <c r="D1203" s="152" t="s">
        <v>2878</v>
      </c>
      <c r="E1203" s="152" t="s">
        <v>3001</v>
      </c>
      <c r="F1203" s="152" t="s">
        <v>9649</v>
      </c>
      <c r="H1203" s="151">
        <v>284170</v>
      </c>
      <c r="L1203" s="153" t="s">
        <v>3002</v>
      </c>
      <c r="M1203" s="153" t="s">
        <v>3435</v>
      </c>
      <c r="P1203" s="152">
        <v>18.122250000000001</v>
      </c>
      <c r="Q1203" s="152">
        <v>145.7595833</v>
      </c>
      <c r="R1203" s="152" t="s">
        <v>2027</v>
      </c>
      <c r="S1203" s="152" t="s">
        <v>2716</v>
      </c>
      <c r="T1203" s="152">
        <v>47.213000000000001</v>
      </c>
      <c r="U1203" s="152">
        <v>0.76900000000000002</v>
      </c>
      <c r="V1203" s="152">
        <v>16.510000000000002</v>
      </c>
      <c r="X1203" s="152">
        <v>12.005000000000001</v>
      </c>
      <c r="AA1203" s="152">
        <v>5.5229999999999997</v>
      </c>
      <c r="AB1203" s="152">
        <v>0.187</v>
      </c>
      <c r="AC1203" s="152">
        <v>12.06</v>
      </c>
      <c r="AD1203" s="152">
        <v>2.0990000000000002</v>
      </c>
      <c r="AE1203" s="152">
        <v>0.55100000000000005</v>
      </c>
      <c r="AF1203" s="152">
        <v>0.104</v>
      </c>
      <c r="AI1203" s="152">
        <v>97.331967349999999</v>
      </c>
      <c r="AJ1203" s="152">
        <v>1.99274763</v>
      </c>
      <c r="AK1203" s="156">
        <f t="shared" si="18"/>
        <v>2.511080337E-2</v>
      </c>
      <c r="AL1203" s="151">
        <v>251.10803369999999</v>
      </c>
      <c r="AM1203" s="151">
        <v>253.88284999999999</v>
      </c>
      <c r="AN1203" s="151">
        <v>736.20468000000005</v>
      </c>
      <c r="AO1203" s="151">
        <v>466.61624999999998</v>
      </c>
      <c r="DC1203" s="152">
        <v>38.879666669999999</v>
      </c>
      <c r="DF1203" s="152">
        <v>20.176666669999999</v>
      </c>
      <c r="DG1203" s="152">
        <v>40.981333329999998</v>
      </c>
      <c r="DJ1203" s="152">
        <v>6.9333332999999997E-2</v>
      </c>
      <c r="DM1203" s="152">
        <v>0.28699999999999998</v>
      </c>
      <c r="DO1203" s="154">
        <v>78.36082854</v>
      </c>
      <c r="ED1203" s="152">
        <v>50.20501058</v>
      </c>
      <c r="EE1203" s="152">
        <v>0.74144082</v>
      </c>
      <c r="EF1203" s="152">
        <v>17.9587203</v>
      </c>
      <c r="EH1203" s="152">
        <v>9.7854597230000007</v>
      </c>
      <c r="EJ1203" s="152">
        <v>10.874581389999999</v>
      </c>
      <c r="EK1203" s="152">
        <v>0.18610857</v>
      </c>
      <c r="EL1203" s="152">
        <v>5.2675773890000004</v>
      </c>
      <c r="EM1203" s="152">
        <v>11.486064989999999</v>
      </c>
      <c r="EO1203" s="152">
        <v>2.3839176480000002</v>
      </c>
      <c r="EP1203" s="152">
        <v>0.64499132299999995</v>
      </c>
      <c r="EQ1203" s="152">
        <v>0.125884468</v>
      </c>
      <c r="ES1203" s="152">
        <v>-0.64542154100000004</v>
      </c>
    </row>
    <row r="1204" spans="1:149">
      <c r="A1204" s="151">
        <v>6819</v>
      </c>
      <c r="B1204" s="152" t="s">
        <v>2859</v>
      </c>
      <c r="C1204" s="152" t="s">
        <v>2877</v>
      </c>
      <c r="D1204" s="152" t="s">
        <v>2878</v>
      </c>
      <c r="E1204" s="152" t="s">
        <v>3001</v>
      </c>
      <c r="F1204" s="152" t="s">
        <v>9650</v>
      </c>
      <c r="H1204" s="151">
        <v>284170</v>
      </c>
      <c r="L1204" s="153" t="s">
        <v>3002</v>
      </c>
      <c r="M1204" s="153" t="s">
        <v>4470</v>
      </c>
      <c r="P1204" s="152">
        <v>18.122250000000001</v>
      </c>
      <c r="Q1204" s="152">
        <v>145.7595833</v>
      </c>
      <c r="R1204" s="152" t="s">
        <v>2027</v>
      </c>
      <c r="S1204" s="152" t="s">
        <v>2716</v>
      </c>
      <c r="T1204" s="152">
        <v>50.383000000000003</v>
      </c>
      <c r="U1204" s="152">
        <v>1.0369999999999999</v>
      </c>
      <c r="V1204" s="152">
        <v>14.661</v>
      </c>
      <c r="X1204" s="152">
        <v>12.959</v>
      </c>
      <c r="AA1204" s="152">
        <v>4.5919999999999996</v>
      </c>
      <c r="AB1204" s="152">
        <v>0.27800000000000002</v>
      </c>
      <c r="AC1204" s="152">
        <v>8.6199999999999992</v>
      </c>
      <c r="AD1204" s="152">
        <v>3.1259999999999999</v>
      </c>
      <c r="AE1204" s="152">
        <v>0.91800000000000004</v>
      </c>
      <c r="AF1204" s="152">
        <v>0.249</v>
      </c>
      <c r="AI1204" s="152">
        <v>97.155205850000002</v>
      </c>
      <c r="AJ1204" s="152">
        <v>1.9460122</v>
      </c>
      <c r="AK1204" s="156">
        <f t="shared" si="18"/>
        <v>1.3978870000000001E-2</v>
      </c>
      <c r="AL1204" s="151">
        <v>139.78870000000001</v>
      </c>
      <c r="AM1204" s="151">
        <v>418.35300000000001</v>
      </c>
      <c r="AN1204" s="151">
        <v>532.27944000000002</v>
      </c>
      <c r="AO1204" s="151">
        <v>963.73029410000004</v>
      </c>
      <c r="DC1204" s="152">
        <v>37.829000000000001</v>
      </c>
      <c r="DF1204" s="152">
        <v>26.623000000000001</v>
      </c>
      <c r="DG1204" s="152">
        <v>36.027999999999999</v>
      </c>
      <c r="DJ1204" s="152">
        <v>1.55E-2</v>
      </c>
      <c r="DM1204" s="152">
        <v>0.224</v>
      </c>
      <c r="DO1204" s="154">
        <v>70.697762650000001</v>
      </c>
      <c r="ED1204" s="152">
        <v>50.20501058</v>
      </c>
      <c r="EE1204" s="152">
        <v>0.74144082</v>
      </c>
      <c r="EF1204" s="152">
        <v>17.9587203</v>
      </c>
      <c r="EH1204" s="152">
        <v>9.7854597230000007</v>
      </c>
      <c r="EJ1204" s="152">
        <v>10.874581389999999</v>
      </c>
      <c r="EK1204" s="152">
        <v>0.18610857</v>
      </c>
      <c r="EL1204" s="152">
        <v>5.2675773890000004</v>
      </c>
      <c r="EM1204" s="152">
        <v>11.486064989999999</v>
      </c>
      <c r="EO1204" s="152">
        <v>2.3839176480000002</v>
      </c>
      <c r="EP1204" s="152">
        <v>0.64499132299999995</v>
      </c>
      <c r="EQ1204" s="152">
        <v>0.125884468</v>
      </c>
      <c r="ES1204" s="152">
        <v>-0.64542154100000004</v>
      </c>
    </row>
    <row r="1205" spans="1:149">
      <c r="A1205" s="151">
        <v>6820</v>
      </c>
      <c r="B1205" s="152" t="s">
        <v>2859</v>
      </c>
      <c r="C1205" s="152" t="s">
        <v>2877</v>
      </c>
      <c r="D1205" s="152" t="s">
        <v>2878</v>
      </c>
      <c r="E1205" s="152" t="s">
        <v>3001</v>
      </c>
      <c r="F1205" s="152" t="s">
        <v>9651</v>
      </c>
      <c r="H1205" s="151">
        <v>284170</v>
      </c>
      <c r="L1205" s="153" t="s">
        <v>3002</v>
      </c>
      <c r="M1205" s="153" t="s">
        <v>4562</v>
      </c>
      <c r="P1205" s="152">
        <v>18.122250000000001</v>
      </c>
      <c r="Q1205" s="152">
        <v>145.7595833</v>
      </c>
      <c r="R1205" s="152" t="s">
        <v>2027</v>
      </c>
      <c r="S1205" s="152" t="s">
        <v>2716</v>
      </c>
      <c r="T1205" s="152">
        <v>50.682000000000002</v>
      </c>
      <c r="U1205" s="152">
        <v>0.996</v>
      </c>
      <c r="V1205" s="152">
        <v>14.393000000000001</v>
      </c>
      <c r="X1205" s="152">
        <v>11.715</v>
      </c>
      <c r="AA1205" s="152">
        <v>5.1230000000000002</v>
      </c>
      <c r="AB1205" s="152">
        <v>0.21299999999999999</v>
      </c>
      <c r="AC1205" s="152">
        <v>9.7569999999999997</v>
      </c>
      <c r="AD1205" s="152">
        <v>2.8580000000000001</v>
      </c>
      <c r="AE1205" s="152">
        <v>0.94099999999999995</v>
      </c>
      <c r="AF1205" s="152">
        <v>0.19800000000000001</v>
      </c>
      <c r="AI1205" s="152">
        <v>97.144386990000001</v>
      </c>
      <c r="AJ1205" s="152">
        <v>1.4707440000000001</v>
      </c>
      <c r="AK1205" s="156">
        <f t="shared" si="18"/>
        <v>1.506978E-2</v>
      </c>
      <c r="AL1205" s="151">
        <v>150.6978</v>
      </c>
      <c r="AM1205" s="151">
        <v>317.86624999999998</v>
      </c>
      <c r="AN1205" s="151">
        <v>273.62849999999997</v>
      </c>
      <c r="AO1205" s="151">
        <v>656.31252940000002</v>
      </c>
      <c r="DC1205" s="152">
        <v>38.316666669999996</v>
      </c>
      <c r="DF1205" s="152">
        <v>22.204999999999998</v>
      </c>
      <c r="DG1205" s="152">
        <v>39.085333329999997</v>
      </c>
      <c r="DJ1205" s="152">
        <v>6.2E-2</v>
      </c>
      <c r="DM1205" s="152">
        <v>0.27300000000000002</v>
      </c>
      <c r="DO1205" s="154">
        <v>75.835079219999997</v>
      </c>
      <c r="ED1205" s="152">
        <v>50.20501058</v>
      </c>
      <c r="EE1205" s="152">
        <v>0.74144082</v>
      </c>
      <c r="EF1205" s="152">
        <v>17.9587203</v>
      </c>
      <c r="EH1205" s="152">
        <v>9.7854597230000007</v>
      </c>
      <c r="EJ1205" s="152">
        <v>10.874581389999999</v>
      </c>
      <c r="EK1205" s="152">
        <v>0.18610857</v>
      </c>
      <c r="EL1205" s="152">
        <v>5.2675773890000004</v>
      </c>
      <c r="EM1205" s="152">
        <v>11.486064989999999</v>
      </c>
      <c r="EO1205" s="152">
        <v>2.3839176480000002</v>
      </c>
      <c r="EP1205" s="152">
        <v>0.64499132299999995</v>
      </c>
      <c r="EQ1205" s="152">
        <v>0.125884468</v>
      </c>
      <c r="ES1205" s="152">
        <v>-0.64542154100000004</v>
      </c>
    </row>
    <row r="1206" spans="1:149">
      <c r="A1206" s="151">
        <v>6821</v>
      </c>
      <c r="B1206" s="152" t="s">
        <v>2859</v>
      </c>
      <c r="C1206" s="152" t="s">
        <v>2877</v>
      </c>
      <c r="D1206" s="152" t="s">
        <v>2878</v>
      </c>
      <c r="E1206" s="152" t="s">
        <v>3001</v>
      </c>
      <c r="F1206" s="152" t="s">
        <v>9652</v>
      </c>
      <c r="H1206" s="151">
        <v>284170</v>
      </c>
      <c r="L1206" s="153" t="s">
        <v>3002</v>
      </c>
      <c r="M1206" s="153" t="s">
        <v>4320</v>
      </c>
      <c r="P1206" s="152">
        <v>18.122250000000001</v>
      </c>
      <c r="Q1206" s="152">
        <v>145.7595833</v>
      </c>
      <c r="R1206" s="152" t="s">
        <v>2027</v>
      </c>
      <c r="S1206" s="152" t="s">
        <v>2716</v>
      </c>
      <c r="T1206" s="152">
        <v>49.915999999999997</v>
      </c>
      <c r="U1206" s="152">
        <v>0.94299999999999995</v>
      </c>
      <c r="V1206" s="152">
        <v>14.926</v>
      </c>
      <c r="X1206" s="152">
        <v>10.569000000000001</v>
      </c>
      <c r="AA1206" s="152">
        <v>5.593</v>
      </c>
      <c r="AB1206" s="152">
        <v>0.20499999999999999</v>
      </c>
      <c r="AC1206" s="152">
        <v>10.35</v>
      </c>
      <c r="AD1206" s="152">
        <v>2.673</v>
      </c>
      <c r="AE1206" s="152">
        <v>0.83299999999999996</v>
      </c>
      <c r="AF1206" s="152">
        <v>0.21299999999999999</v>
      </c>
      <c r="AI1206" s="152">
        <v>96.512984750000001</v>
      </c>
      <c r="AJ1206" s="152">
        <v>2.2932712</v>
      </c>
      <c r="AK1206" s="156">
        <f t="shared" si="18"/>
        <v>6.4224154999999996E-3</v>
      </c>
      <c r="AL1206" s="151">
        <v>64.224154999999996</v>
      </c>
      <c r="AM1206" s="151">
        <v>269.46854999999999</v>
      </c>
      <c r="AN1206" s="151">
        <v>415.91532000000001</v>
      </c>
      <c r="AO1206" s="151">
        <v>541.03086759999997</v>
      </c>
      <c r="DC1206" s="152">
        <v>38.612000000000002</v>
      </c>
      <c r="DF1206" s="152">
        <v>20.045000000000002</v>
      </c>
      <c r="DG1206" s="152">
        <v>40.601333330000003</v>
      </c>
      <c r="DJ1206" s="152">
        <v>8.7333332999999999E-2</v>
      </c>
      <c r="DM1206" s="152">
        <v>0.26700000000000002</v>
      </c>
      <c r="DO1206" s="154">
        <v>78.313843899999995</v>
      </c>
      <c r="ED1206" s="152">
        <v>50.20501058</v>
      </c>
      <c r="EE1206" s="152">
        <v>0.74144082</v>
      </c>
      <c r="EF1206" s="152">
        <v>17.9587203</v>
      </c>
      <c r="EH1206" s="152">
        <v>9.7854597230000007</v>
      </c>
      <c r="EJ1206" s="152">
        <v>10.874581389999999</v>
      </c>
      <c r="EK1206" s="152">
        <v>0.18610857</v>
      </c>
      <c r="EL1206" s="152">
        <v>5.2675773890000004</v>
      </c>
      <c r="EM1206" s="152">
        <v>11.486064989999999</v>
      </c>
      <c r="EO1206" s="152">
        <v>2.3839176480000002</v>
      </c>
      <c r="EP1206" s="152">
        <v>0.64499132299999995</v>
      </c>
      <c r="EQ1206" s="152">
        <v>0.125884468</v>
      </c>
      <c r="ES1206" s="152">
        <v>-0.64542154100000004</v>
      </c>
    </row>
    <row r="1207" spans="1:149">
      <c r="A1207" s="151">
        <v>6822</v>
      </c>
      <c r="B1207" s="152" t="s">
        <v>2859</v>
      </c>
      <c r="C1207" s="152" t="s">
        <v>2877</v>
      </c>
      <c r="D1207" s="152" t="s">
        <v>2878</v>
      </c>
      <c r="E1207" s="152" t="s">
        <v>3001</v>
      </c>
      <c r="F1207" s="152" t="s">
        <v>9653</v>
      </c>
      <c r="H1207" s="151">
        <v>284170</v>
      </c>
      <c r="L1207" s="153" t="s">
        <v>3002</v>
      </c>
      <c r="M1207" s="153" t="s">
        <v>4970</v>
      </c>
      <c r="P1207" s="152">
        <v>18.122250000000001</v>
      </c>
      <c r="Q1207" s="152">
        <v>145.7595833</v>
      </c>
      <c r="R1207" s="152" t="s">
        <v>2027</v>
      </c>
      <c r="S1207" s="152" t="s">
        <v>2716</v>
      </c>
      <c r="T1207" s="152">
        <v>52.006999999999998</v>
      </c>
      <c r="U1207" s="152">
        <v>1.2290000000000001</v>
      </c>
      <c r="V1207" s="152">
        <v>14.417999999999999</v>
      </c>
      <c r="X1207" s="152">
        <v>10.164999999999999</v>
      </c>
      <c r="AA1207" s="152">
        <v>5.2220000000000004</v>
      </c>
      <c r="AB1207" s="152">
        <v>0.23499999999999999</v>
      </c>
      <c r="AC1207" s="152">
        <v>9.6389999999999993</v>
      </c>
      <c r="AD1207" s="152">
        <v>2.734</v>
      </c>
      <c r="AE1207" s="152">
        <v>0.96299999999999997</v>
      </c>
      <c r="AF1207" s="152">
        <v>0.249</v>
      </c>
      <c r="AI1207" s="152">
        <v>97.127336439999993</v>
      </c>
      <c r="AJ1207" s="152">
        <v>2.0447427</v>
      </c>
      <c r="AK1207" s="156">
        <f t="shared" si="18"/>
        <v>1.3179715E-3</v>
      </c>
      <c r="AL1207" s="151">
        <v>13.179715</v>
      </c>
      <c r="AM1207" s="151">
        <v>254.29300000000001</v>
      </c>
      <c r="AN1207" s="151">
        <v>36.032553</v>
      </c>
      <c r="AO1207" s="151">
        <v>369.0233088</v>
      </c>
      <c r="DC1207" s="152">
        <v>38.731000000000002</v>
      </c>
      <c r="DF1207" s="152">
        <v>20.297999999999998</v>
      </c>
      <c r="DG1207" s="152">
        <v>40.886000000000003</v>
      </c>
      <c r="DJ1207" s="152">
        <v>6.0999999999999999E-2</v>
      </c>
      <c r="DM1207" s="152">
        <v>0.28766666699999999</v>
      </c>
      <c r="DO1207" s="154">
        <v>78.219339649999995</v>
      </c>
      <c r="ED1207" s="152">
        <v>50.20501058</v>
      </c>
      <c r="EE1207" s="152">
        <v>0.74144082</v>
      </c>
      <c r="EF1207" s="152">
        <v>17.9587203</v>
      </c>
      <c r="EH1207" s="152">
        <v>9.7854597230000007</v>
      </c>
      <c r="EJ1207" s="152">
        <v>10.874581389999999</v>
      </c>
      <c r="EK1207" s="152">
        <v>0.18610857</v>
      </c>
      <c r="EL1207" s="152">
        <v>5.2675773890000004</v>
      </c>
      <c r="EM1207" s="152">
        <v>11.486064989999999</v>
      </c>
      <c r="EO1207" s="152">
        <v>2.3839176480000002</v>
      </c>
      <c r="EP1207" s="152">
        <v>0.64499132299999995</v>
      </c>
      <c r="EQ1207" s="152">
        <v>0.125884468</v>
      </c>
      <c r="ES1207" s="152">
        <v>-0.64542154100000004</v>
      </c>
    </row>
    <row r="1208" spans="1:149">
      <c r="A1208" s="151">
        <v>6823</v>
      </c>
      <c r="B1208" s="152" t="s">
        <v>2859</v>
      </c>
      <c r="C1208" s="152" t="s">
        <v>2877</v>
      </c>
      <c r="D1208" s="152" t="s">
        <v>2878</v>
      </c>
      <c r="E1208" s="152" t="s">
        <v>3001</v>
      </c>
      <c r="F1208" s="152" t="s">
        <v>9654</v>
      </c>
      <c r="H1208" s="151">
        <v>284170</v>
      </c>
      <c r="L1208" s="153" t="s">
        <v>3002</v>
      </c>
      <c r="M1208" s="153" t="s">
        <v>4569</v>
      </c>
      <c r="P1208" s="152">
        <v>18.122250000000001</v>
      </c>
      <c r="Q1208" s="152">
        <v>145.7595833</v>
      </c>
      <c r="R1208" s="152" t="s">
        <v>2027</v>
      </c>
      <c r="S1208" s="152" t="s">
        <v>2716</v>
      </c>
      <c r="T1208" s="152">
        <v>50.719000000000001</v>
      </c>
      <c r="U1208" s="152">
        <v>1.0049999999999999</v>
      </c>
      <c r="V1208" s="152">
        <v>14.742000000000001</v>
      </c>
      <c r="X1208" s="152">
        <v>11.856</v>
      </c>
      <c r="AA1208" s="152">
        <v>5.141</v>
      </c>
      <c r="AB1208" s="152">
        <v>0.22800000000000001</v>
      </c>
      <c r="AC1208" s="152">
        <v>9.9109999999999996</v>
      </c>
      <c r="AD1208" s="152">
        <v>2.8180000000000001</v>
      </c>
      <c r="AE1208" s="152">
        <v>0.93100000000000005</v>
      </c>
      <c r="AF1208" s="152">
        <v>0.13800000000000001</v>
      </c>
      <c r="AI1208" s="152">
        <v>97.758672919999995</v>
      </c>
      <c r="AJ1208" s="152">
        <v>1.4421462</v>
      </c>
      <c r="AK1208" s="156">
        <f t="shared" si="18"/>
        <v>1.2254978499999999E-2</v>
      </c>
      <c r="AL1208" s="151">
        <v>122.549785</v>
      </c>
      <c r="AM1208" s="151">
        <v>324.01850000000002</v>
      </c>
      <c r="AN1208" s="151">
        <v>288.02999999999997</v>
      </c>
      <c r="AO1208" s="151">
        <v>663.02204410000002</v>
      </c>
      <c r="DC1208" s="152">
        <v>38.551000000000002</v>
      </c>
      <c r="DF1208" s="152">
        <v>22.062666669999999</v>
      </c>
      <c r="DG1208" s="152">
        <v>39.337666669999997</v>
      </c>
      <c r="DJ1208" s="152">
        <v>7.2999999999999995E-2</v>
      </c>
      <c r="DM1208" s="152">
        <v>0.27033333300000001</v>
      </c>
      <c r="DO1208" s="154">
        <v>76.070067109999997</v>
      </c>
      <c r="ED1208" s="152">
        <v>50.20501058</v>
      </c>
      <c r="EE1208" s="152">
        <v>0.74144082</v>
      </c>
      <c r="EF1208" s="152">
        <v>17.9587203</v>
      </c>
      <c r="EH1208" s="152">
        <v>9.7854597230000007</v>
      </c>
      <c r="EJ1208" s="152">
        <v>10.874581389999999</v>
      </c>
      <c r="EK1208" s="152">
        <v>0.18610857</v>
      </c>
      <c r="EL1208" s="152">
        <v>5.2675773890000004</v>
      </c>
      <c r="EM1208" s="152">
        <v>11.486064989999999</v>
      </c>
      <c r="EO1208" s="152">
        <v>2.3839176480000002</v>
      </c>
      <c r="EP1208" s="152">
        <v>0.64499132299999995</v>
      </c>
      <c r="EQ1208" s="152">
        <v>0.125884468</v>
      </c>
      <c r="ES1208" s="152">
        <v>-0.64542154100000004</v>
      </c>
    </row>
    <row r="1209" spans="1:149">
      <c r="A1209" s="151">
        <v>6824</v>
      </c>
      <c r="B1209" s="152" t="s">
        <v>2859</v>
      </c>
      <c r="C1209" s="152" t="s">
        <v>2877</v>
      </c>
      <c r="D1209" s="152" t="s">
        <v>2878</v>
      </c>
      <c r="E1209" s="152" t="s">
        <v>3001</v>
      </c>
      <c r="F1209" s="152" t="s">
        <v>9655</v>
      </c>
      <c r="H1209" s="151">
        <v>284170</v>
      </c>
      <c r="L1209" s="153" t="s">
        <v>3002</v>
      </c>
      <c r="M1209" s="153" t="s">
        <v>4341</v>
      </c>
      <c r="P1209" s="152">
        <v>18.122250000000001</v>
      </c>
      <c r="Q1209" s="152">
        <v>145.7595833</v>
      </c>
      <c r="R1209" s="152" t="s">
        <v>2027</v>
      </c>
      <c r="S1209" s="152" t="s">
        <v>2716</v>
      </c>
      <c r="T1209" s="152">
        <v>49.984000000000002</v>
      </c>
      <c r="U1209" s="152">
        <v>0.96799999999999997</v>
      </c>
      <c r="V1209" s="152">
        <v>15.228</v>
      </c>
      <c r="X1209" s="152">
        <v>11.159000000000001</v>
      </c>
      <c r="AA1209" s="152">
        <v>5.3819999999999997</v>
      </c>
      <c r="AB1209" s="152">
        <v>0.23100000000000001</v>
      </c>
      <c r="AC1209" s="152">
        <v>9.9459999999999997</v>
      </c>
      <c r="AD1209" s="152">
        <v>2.8170000000000002</v>
      </c>
      <c r="AE1209" s="152">
        <v>0.85</v>
      </c>
      <c r="AF1209" s="152">
        <v>0.18</v>
      </c>
      <c r="AI1209" s="152">
        <v>97.034025499999998</v>
      </c>
      <c r="AJ1209" s="152">
        <v>1.9923134</v>
      </c>
      <c r="AK1209" s="156">
        <f t="shared" si="18"/>
        <v>1.5374219999999999E-2</v>
      </c>
      <c r="AL1209" s="151">
        <v>153.7422</v>
      </c>
      <c r="AM1209" s="151">
        <v>269.87869999999998</v>
      </c>
      <c r="AN1209" s="151">
        <v>451.63103999999998</v>
      </c>
      <c r="AO1209" s="151">
        <v>415.37995590000003</v>
      </c>
      <c r="DC1209" s="152">
        <v>38.500333329999997</v>
      </c>
      <c r="DF1209" s="152">
        <v>20.69233333</v>
      </c>
      <c r="DG1209" s="152">
        <v>40.408000000000001</v>
      </c>
      <c r="DJ1209" s="152">
        <v>7.6333333000000003E-2</v>
      </c>
      <c r="DM1209" s="152">
        <v>0.256333333</v>
      </c>
      <c r="DO1209" s="154">
        <v>77.686570149999994</v>
      </c>
      <c r="ED1209" s="152">
        <v>50.20501058</v>
      </c>
      <c r="EE1209" s="152">
        <v>0.74144082</v>
      </c>
      <c r="EF1209" s="152">
        <v>17.9587203</v>
      </c>
      <c r="EH1209" s="152">
        <v>9.7854597230000007</v>
      </c>
      <c r="EJ1209" s="152">
        <v>10.874581389999999</v>
      </c>
      <c r="EK1209" s="152">
        <v>0.18610857</v>
      </c>
      <c r="EL1209" s="152">
        <v>5.2675773890000004</v>
      </c>
      <c r="EM1209" s="152">
        <v>11.486064989999999</v>
      </c>
      <c r="EO1209" s="152">
        <v>2.3839176480000002</v>
      </c>
      <c r="EP1209" s="152">
        <v>0.64499132299999995</v>
      </c>
      <c r="EQ1209" s="152">
        <v>0.125884468</v>
      </c>
      <c r="ES1209" s="152">
        <v>-0.64542154100000004</v>
      </c>
    </row>
    <row r="1210" spans="1:149">
      <c r="A1210" s="151">
        <v>6825</v>
      </c>
      <c r="B1210" s="152" t="s">
        <v>2859</v>
      </c>
      <c r="C1210" s="152" t="s">
        <v>2877</v>
      </c>
      <c r="D1210" s="152" t="s">
        <v>2878</v>
      </c>
      <c r="E1210" s="152" t="s">
        <v>3001</v>
      </c>
      <c r="F1210" s="152" t="s">
        <v>9656</v>
      </c>
      <c r="H1210" s="151">
        <v>284170</v>
      </c>
      <c r="L1210" s="153" t="s">
        <v>3002</v>
      </c>
      <c r="M1210" s="153" t="s">
        <v>4340</v>
      </c>
      <c r="P1210" s="152">
        <v>18.122250000000001</v>
      </c>
      <c r="Q1210" s="152">
        <v>145.7595833</v>
      </c>
      <c r="R1210" s="152" t="s">
        <v>2027</v>
      </c>
      <c r="S1210" s="152" t="s">
        <v>2716</v>
      </c>
      <c r="T1210" s="152">
        <v>49.975999999999999</v>
      </c>
      <c r="U1210" s="152">
        <v>0.877</v>
      </c>
      <c r="V1210" s="152">
        <v>15.664999999999999</v>
      </c>
      <c r="X1210" s="152">
        <v>10.843999999999999</v>
      </c>
      <c r="AA1210" s="152">
        <v>5.556</v>
      </c>
      <c r="AB1210" s="152">
        <v>0.28799999999999998</v>
      </c>
      <c r="AC1210" s="152">
        <v>10.478999999999999</v>
      </c>
      <c r="AD1210" s="152">
        <v>2.633</v>
      </c>
      <c r="AE1210" s="152">
        <v>0.79</v>
      </c>
      <c r="AF1210" s="152">
        <v>0.20399999999999999</v>
      </c>
      <c r="AI1210" s="152">
        <v>97.597270379999998</v>
      </c>
      <c r="AJ1210" s="152">
        <v>2.0631270000000002</v>
      </c>
      <c r="AK1210" s="156">
        <f t="shared" si="18"/>
        <v>7.2228390000000009E-3</v>
      </c>
      <c r="AL1210" s="151">
        <v>72.228390000000005</v>
      </c>
      <c r="AM1210" s="151">
        <v>255.11330000000001</v>
      </c>
      <c r="AN1210" s="151">
        <v>403.24200000000002</v>
      </c>
      <c r="AO1210" s="151">
        <v>434.89854409999998</v>
      </c>
      <c r="DC1210" s="152">
        <v>39.334000000000003</v>
      </c>
      <c r="DF1210" s="152">
        <v>19.7685</v>
      </c>
      <c r="DG1210" s="152">
        <v>41.375</v>
      </c>
      <c r="DJ1210" s="152">
        <v>7.1499999999999994E-2</v>
      </c>
      <c r="DM1210" s="152">
        <v>0.26</v>
      </c>
      <c r="DO1210" s="154">
        <v>78.865152010000003</v>
      </c>
      <c r="ED1210" s="152">
        <v>50.20501058</v>
      </c>
      <c r="EE1210" s="152">
        <v>0.74144082</v>
      </c>
      <c r="EF1210" s="152">
        <v>17.9587203</v>
      </c>
      <c r="EH1210" s="152">
        <v>9.7854597230000007</v>
      </c>
      <c r="EJ1210" s="152">
        <v>10.874581389999999</v>
      </c>
      <c r="EK1210" s="152">
        <v>0.18610857</v>
      </c>
      <c r="EL1210" s="152">
        <v>5.2675773890000004</v>
      </c>
      <c r="EM1210" s="152">
        <v>11.486064989999999</v>
      </c>
      <c r="EO1210" s="152">
        <v>2.3839176480000002</v>
      </c>
      <c r="EP1210" s="152">
        <v>0.64499132299999995</v>
      </c>
      <c r="EQ1210" s="152">
        <v>0.125884468</v>
      </c>
      <c r="ES1210" s="152">
        <v>-0.64542154100000004</v>
      </c>
    </row>
    <row r="1211" spans="1:149">
      <c r="A1211" s="151">
        <v>6826</v>
      </c>
      <c r="B1211" s="152" t="s">
        <v>2859</v>
      </c>
      <c r="C1211" s="152" t="s">
        <v>2877</v>
      </c>
      <c r="D1211" s="152" t="s">
        <v>2878</v>
      </c>
      <c r="E1211" s="152" t="s">
        <v>3001</v>
      </c>
      <c r="F1211" s="152" t="s">
        <v>9657</v>
      </c>
      <c r="H1211" s="151">
        <v>284170</v>
      </c>
      <c r="L1211" s="153" t="s">
        <v>3002</v>
      </c>
      <c r="M1211" s="153" t="s">
        <v>4789</v>
      </c>
      <c r="P1211" s="152">
        <v>18.122250000000001</v>
      </c>
      <c r="Q1211" s="152">
        <v>145.7595833</v>
      </c>
      <c r="R1211" s="152" t="s">
        <v>2027</v>
      </c>
      <c r="S1211" s="152" t="s">
        <v>2716</v>
      </c>
      <c r="T1211" s="152">
        <v>51.436999999999998</v>
      </c>
      <c r="U1211" s="152">
        <v>1.175</v>
      </c>
      <c r="V1211" s="152">
        <v>13.372</v>
      </c>
      <c r="X1211" s="152">
        <v>12.582000000000001</v>
      </c>
      <c r="AA1211" s="152">
        <v>5.0960000000000001</v>
      </c>
      <c r="AB1211" s="152">
        <v>0.28000000000000003</v>
      </c>
      <c r="AC1211" s="152">
        <v>9.1359999999999992</v>
      </c>
      <c r="AD1211" s="152">
        <v>2.6840000000000002</v>
      </c>
      <c r="AE1211" s="152">
        <v>1.0049999999999999</v>
      </c>
      <c r="AF1211" s="152">
        <v>0.20399999999999999</v>
      </c>
      <c r="AI1211" s="152">
        <v>97.28184881</v>
      </c>
      <c r="AJ1211" s="152">
        <v>1.7839579999999999</v>
      </c>
      <c r="AK1211" s="156">
        <f t="shared" si="18"/>
        <v>3.7940834999999999E-3</v>
      </c>
      <c r="AL1211" s="151">
        <v>37.940835</v>
      </c>
      <c r="AM1211" s="151">
        <v>301.87040000000002</v>
      </c>
      <c r="AN1211" s="151">
        <v>72.583560000000006</v>
      </c>
      <c r="AO1211" s="151">
        <v>315.95714709999999</v>
      </c>
      <c r="DC1211" s="152">
        <v>38.040999999999997</v>
      </c>
      <c r="DF1211" s="152">
        <v>24.706</v>
      </c>
      <c r="DG1211" s="152">
        <v>37.243000000000002</v>
      </c>
      <c r="DJ1211" s="152">
        <v>4.2999999999999997E-2</v>
      </c>
      <c r="DM1211" s="152">
        <v>0.29233333299999997</v>
      </c>
      <c r="DO1211" s="154">
        <v>72.882060109999998</v>
      </c>
      <c r="ED1211" s="152">
        <v>50.20501058</v>
      </c>
      <c r="EE1211" s="152">
        <v>0.74144082</v>
      </c>
      <c r="EF1211" s="152">
        <v>17.9587203</v>
      </c>
      <c r="EH1211" s="152">
        <v>9.7854597230000007</v>
      </c>
      <c r="EJ1211" s="152">
        <v>10.874581389999999</v>
      </c>
      <c r="EK1211" s="152">
        <v>0.18610857</v>
      </c>
      <c r="EL1211" s="152">
        <v>5.2675773890000004</v>
      </c>
      <c r="EM1211" s="152">
        <v>11.486064989999999</v>
      </c>
      <c r="EO1211" s="152">
        <v>2.3839176480000002</v>
      </c>
      <c r="EP1211" s="152">
        <v>0.64499132299999995</v>
      </c>
      <c r="EQ1211" s="152">
        <v>0.125884468</v>
      </c>
      <c r="ES1211" s="152">
        <v>-0.64542154100000004</v>
      </c>
    </row>
    <row r="1212" spans="1:149">
      <c r="A1212" s="151">
        <v>6827</v>
      </c>
      <c r="B1212" s="152" t="s">
        <v>2859</v>
      </c>
      <c r="C1212" s="152" t="s">
        <v>2877</v>
      </c>
      <c r="D1212" s="152" t="s">
        <v>2878</v>
      </c>
      <c r="E1212" s="152" t="s">
        <v>3001</v>
      </c>
      <c r="F1212" s="152" t="s">
        <v>9658</v>
      </c>
      <c r="H1212" s="151">
        <v>284170</v>
      </c>
      <c r="L1212" s="153" t="s">
        <v>3002</v>
      </c>
      <c r="M1212" s="153" t="s">
        <v>4721</v>
      </c>
      <c r="P1212" s="152">
        <v>18.122250000000001</v>
      </c>
      <c r="Q1212" s="152">
        <v>145.7595833</v>
      </c>
      <c r="R1212" s="152" t="s">
        <v>2027</v>
      </c>
      <c r="S1212" s="152" t="s">
        <v>2716</v>
      </c>
      <c r="T1212" s="152">
        <v>51.173999999999999</v>
      </c>
      <c r="U1212" s="152">
        <v>1.1839999999999999</v>
      </c>
      <c r="V1212" s="152">
        <v>13.246</v>
      </c>
      <c r="X1212" s="152">
        <v>12.250999999999999</v>
      </c>
      <c r="AA1212" s="152">
        <v>5.0579999999999998</v>
      </c>
      <c r="AB1212" s="152">
        <v>0.222</v>
      </c>
      <c r="AC1212" s="152">
        <v>9.0760000000000005</v>
      </c>
      <c r="AD1212" s="152">
        <v>2.7080000000000002</v>
      </c>
      <c r="AE1212" s="152">
        <v>1.0049999999999999</v>
      </c>
      <c r="AF1212" s="152">
        <v>0.17100000000000001</v>
      </c>
      <c r="AI1212" s="152">
        <v>96.41460515</v>
      </c>
      <c r="AJ1212" s="152">
        <v>2.0249966000000001</v>
      </c>
      <c r="AK1212" s="156">
        <f t="shared" si="18"/>
        <v>1.7175490000000001E-3</v>
      </c>
      <c r="AL1212" s="151">
        <v>17.17549</v>
      </c>
      <c r="AM1212" s="151">
        <v>297.76889999999997</v>
      </c>
      <c r="AN1212" s="151">
        <v>36.320582999999999</v>
      </c>
      <c r="AO1212" s="151">
        <v>311.07749999999999</v>
      </c>
      <c r="DC1212" s="152">
        <v>37.916333330000001</v>
      </c>
      <c r="DF1212" s="152">
        <v>24.97366667</v>
      </c>
      <c r="DG1212" s="152">
        <v>37.199666669999999</v>
      </c>
      <c r="DJ1212" s="152">
        <v>4.8000000000000001E-2</v>
      </c>
      <c r="DM1212" s="152">
        <v>0.29099999999999998</v>
      </c>
      <c r="DO1212" s="154">
        <v>72.645432630000002</v>
      </c>
      <c r="ED1212" s="152">
        <v>50.20501058</v>
      </c>
      <c r="EE1212" s="152">
        <v>0.74144082</v>
      </c>
      <c r="EF1212" s="152">
        <v>17.9587203</v>
      </c>
      <c r="EH1212" s="152">
        <v>9.7854597230000007</v>
      </c>
      <c r="EJ1212" s="152">
        <v>10.874581389999999</v>
      </c>
      <c r="EK1212" s="152">
        <v>0.18610857</v>
      </c>
      <c r="EL1212" s="152">
        <v>5.2675773890000004</v>
      </c>
      <c r="EM1212" s="152">
        <v>11.486064989999999</v>
      </c>
      <c r="EO1212" s="152">
        <v>2.3839176480000002</v>
      </c>
      <c r="EP1212" s="152">
        <v>0.64499132299999995</v>
      </c>
      <c r="EQ1212" s="152">
        <v>0.125884468</v>
      </c>
      <c r="ES1212" s="152">
        <v>-0.64542154100000004</v>
      </c>
    </row>
    <row r="1213" spans="1:149">
      <c r="A1213" s="151">
        <v>6828</v>
      </c>
      <c r="B1213" s="152" t="s">
        <v>2859</v>
      </c>
      <c r="C1213" s="152" t="s">
        <v>2877</v>
      </c>
      <c r="D1213" s="152" t="s">
        <v>2878</v>
      </c>
      <c r="E1213" s="152" t="s">
        <v>3001</v>
      </c>
      <c r="F1213" s="152" t="s">
        <v>9659</v>
      </c>
      <c r="H1213" s="151">
        <v>284170</v>
      </c>
      <c r="L1213" s="153" t="s">
        <v>3002</v>
      </c>
      <c r="M1213" s="153" t="s">
        <v>3157</v>
      </c>
      <c r="P1213" s="152">
        <v>18.122250000000001</v>
      </c>
      <c r="Q1213" s="152">
        <v>145.7595833</v>
      </c>
      <c r="R1213" s="152" t="s">
        <v>2027</v>
      </c>
      <c r="S1213" s="152" t="s">
        <v>2716</v>
      </c>
      <c r="T1213" s="152">
        <v>45.667999999999999</v>
      </c>
      <c r="U1213" s="152">
        <v>0.54100000000000004</v>
      </c>
      <c r="V1213" s="152">
        <v>17.768000000000001</v>
      </c>
      <c r="X1213" s="152">
        <v>10.93</v>
      </c>
      <c r="AA1213" s="152">
        <v>6.1040000000000001</v>
      </c>
      <c r="AB1213" s="152">
        <v>0.16500000000000001</v>
      </c>
      <c r="AC1213" s="152">
        <v>13.031000000000001</v>
      </c>
      <c r="AD1213" s="152">
        <v>1.954</v>
      </c>
      <c r="AE1213" s="152">
        <v>0.53800000000000003</v>
      </c>
      <c r="AF1213" s="152">
        <v>0.158</v>
      </c>
      <c r="AI1213" s="152">
        <v>97.138813900000002</v>
      </c>
      <c r="AJ1213" s="152">
        <v>1.9718864</v>
      </c>
      <c r="AK1213" s="156">
        <f t="shared" si="18"/>
        <v>1.0290072000000001E-2</v>
      </c>
      <c r="AL1213" s="151">
        <v>102.90072000000001</v>
      </c>
      <c r="AM1213" s="151">
        <v>277.67155000000002</v>
      </c>
      <c r="AN1213" s="151">
        <v>1029.9952800000001</v>
      </c>
      <c r="AO1213" s="151">
        <v>572.13861759999998</v>
      </c>
      <c r="DC1213" s="152">
        <v>39.382666669999999</v>
      </c>
      <c r="DF1213" s="152">
        <v>17.63066667</v>
      </c>
      <c r="DG1213" s="152">
        <v>43.054000000000002</v>
      </c>
      <c r="DJ1213" s="152">
        <v>0.12533333299999999</v>
      </c>
      <c r="DM1213" s="152">
        <v>0.25600000000000001</v>
      </c>
      <c r="DO1213" s="154">
        <v>81.321608920000003</v>
      </c>
      <c r="ED1213" s="152">
        <v>50.20501058</v>
      </c>
      <c r="EE1213" s="152">
        <v>0.74144082</v>
      </c>
      <c r="EF1213" s="152">
        <v>17.9587203</v>
      </c>
      <c r="EH1213" s="152">
        <v>9.7854597230000007</v>
      </c>
      <c r="EJ1213" s="152">
        <v>10.874581389999999</v>
      </c>
      <c r="EK1213" s="152">
        <v>0.18610857</v>
      </c>
      <c r="EL1213" s="152">
        <v>5.2675773890000004</v>
      </c>
      <c r="EM1213" s="152">
        <v>11.486064989999999</v>
      </c>
      <c r="EO1213" s="152">
        <v>2.3839176480000002</v>
      </c>
      <c r="EP1213" s="152">
        <v>0.64499132299999995</v>
      </c>
      <c r="EQ1213" s="152">
        <v>0.125884468</v>
      </c>
      <c r="ES1213" s="152">
        <v>-0.64542154100000004</v>
      </c>
    </row>
    <row r="1214" spans="1:149">
      <c r="A1214" s="151">
        <v>6829</v>
      </c>
      <c r="B1214" s="152" t="s">
        <v>2859</v>
      </c>
      <c r="C1214" s="152" t="s">
        <v>2877</v>
      </c>
      <c r="D1214" s="152" t="s">
        <v>2878</v>
      </c>
      <c r="E1214" s="152" t="s">
        <v>2907</v>
      </c>
      <c r="F1214" s="152" t="s">
        <v>9660</v>
      </c>
      <c r="H1214" s="151">
        <v>284180</v>
      </c>
      <c r="L1214" s="153" t="s">
        <v>3139</v>
      </c>
      <c r="M1214" s="153" t="s">
        <v>3320</v>
      </c>
      <c r="N1214" s="152" t="s">
        <v>3141</v>
      </c>
      <c r="P1214" s="152">
        <v>17.586383000000001</v>
      </c>
      <c r="Q1214" s="152">
        <v>145.83808300000001</v>
      </c>
      <c r="R1214" s="152" t="s">
        <v>2027</v>
      </c>
      <c r="S1214" s="152" t="s">
        <v>2716</v>
      </c>
      <c r="T1214" s="152">
        <v>46.601999999999997</v>
      </c>
      <c r="U1214" s="152">
        <v>0.57499999999999996</v>
      </c>
      <c r="V1214" s="152">
        <v>16.013999999999999</v>
      </c>
      <c r="X1214" s="152">
        <v>8.5679999999999996</v>
      </c>
      <c r="AA1214" s="152">
        <v>6.8789999999999996</v>
      </c>
      <c r="AB1214" s="152">
        <v>0.129</v>
      </c>
      <c r="AC1214" s="152">
        <v>13.593</v>
      </c>
      <c r="AD1214" s="152">
        <v>1.4319999999999999</v>
      </c>
      <c r="AE1214" s="152">
        <v>0.439</v>
      </c>
      <c r="AF1214" s="152">
        <v>9.0999999999999998E-2</v>
      </c>
      <c r="AI1214" s="152">
        <v>94.634334589999995</v>
      </c>
      <c r="AJ1214" s="152">
        <v>3.8325488000000001</v>
      </c>
      <c r="AK1214" s="156">
        <f t="shared" si="18"/>
        <v>1.6967817E-2</v>
      </c>
      <c r="AL1214" s="151">
        <v>169.67816999999999</v>
      </c>
      <c r="AM1214" s="151">
        <v>271.57485000000003</v>
      </c>
      <c r="AN1214" s="151">
        <v>1542.5226</v>
      </c>
      <c r="AO1214" s="151">
        <v>1077.3671999999999</v>
      </c>
      <c r="AQ1214" s="152">
        <v>3.7305195879999999</v>
      </c>
      <c r="AR1214" s="152">
        <v>0.32946382099999999</v>
      </c>
      <c r="AS1214" s="152">
        <v>17.391152810000001</v>
      </c>
      <c r="AU1214" s="151">
        <v>497.69165329999998</v>
      </c>
      <c r="AV1214" s="152">
        <v>3969.5079740000001</v>
      </c>
      <c r="AW1214" s="152">
        <v>48.403727430000004</v>
      </c>
      <c r="AX1214" s="151">
        <v>3649.35358</v>
      </c>
      <c r="AZ1214" s="152">
        <v>65.709732110000004</v>
      </c>
      <c r="BG1214" s="152">
        <v>6.0945946720000004</v>
      </c>
      <c r="BH1214" s="152">
        <v>275.55671160000003</v>
      </c>
      <c r="BI1214" s="152">
        <v>14.05903477</v>
      </c>
      <c r="BJ1214" s="152">
        <v>30.401778069999999</v>
      </c>
      <c r="BK1214" s="152">
        <v>0.68837514399999999</v>
      </c>
      <c r="BO1214" s="152">
        <v>124.4623412</v>
      </c>
      <c r="BP1214" s="152">
        <v>3.9274180269999999</v>
      </c>
      <c r="BQ1214" s="152">
        <v>8.8185969780000004</v>
      </c>
      <c r="BR1214" s="152">
        <v>1.526753421</v>
      </c>
      <c r="BS1214" s="152">
        <v>6.7542853210000002</v>
      </c>
      <c r="BT1214" s="152">
        <v>2.1583601020000001</v>
      </c>
      <c r="BU1214" s="152">
        <v>0.83889376100000002</v>
      </c>
      <c r="BV1214" s="152">
        <v>2.2201035629999999</v>
      </c>
      <c r="BX1214" s="152">
        <v>2.5448565040000002</v>
      </c>
      <c r="BZ1214" s="152">
        <v>1.7751799960000001</v>
      </c>
      <c r="CB1214" s="152">
        <v>1.7510883580000001</v>
      </c>
      <c r="CD1214" s="152">
        <v>1.0856828380000001</v>
      </c>
      <c r="CU1214" s="152">
        <v>-12</v>
      </c>
      <c r="DC1214" s="152">
        <v>39.860666670000001</v>
      </c>
      <c r="DF1214" s="152">
        <v>13.87066667</v>
      </c>
      <c r="DG1214" s="152">
        <v>45.756</v>
      </c>
      <c r="DJ1214" s="152">
        <v>9.0666667000000006E-2</v>
      </c>
      <c r="DM1214" s="152">
        <v>0.218</v>
      </c>
      <c r="DO1214" s="154">
        <v>85.46783671</v>
      </c>
      <c r="ED1214" s="152">
        <v>50.894520659999998</v>
      </c>
      <c r="EE1214" s="152">
        <v>0.63610395600000003</v>
      </c>
      <c r="EF1214" s="152">
        <v>16.959631510000001</v>
      </c>
      <c r="EH1214" s="152">
        <v>8.2446327450000005</v>
      </c>
      <c r="EJ1214" s="152">
        <v>9.1622603700000003</v>
      </c>
      <c r="EK1214" s="152">
        <v>0.16890412599999999</v>
      </c>
      <c r="EL1214" s="152">
        <v>6.818613633</v>
      </c>
      <c r="EM1214" s="152">
        <v>11.69816103</v>
      </c>
      <c r="EO1214" s="152">
        <v>1.9444029650000001</v>
      </c>
      <c r="EP1214" s="152">
        <v>0.80122966900000003</v>
      </c>
      <c r="EQ1214" s="152">
        <v>0.103354658</v>
      </c>
      <c r="ES1214" s="152">
        <v>0.617283951</v>
      </c>
    </row>
    <row r="1215" spans="1:149">
      <c r="A1215" s="151">
        <v>6830</v>
      </c>
      <c r="B1215" s="152" t="s">
        <v>2859</v>
      </c>
      <c r="C1215" s="152" t="s">
        <v>2877</v>
      </c>
      <c r="D1215" s="152" t="s">
        <v>2878</v>
      </c>
      <c r="E1215" s="152" t="s">
        <v>2907</v>
      </c>
      <c r="F1215" s="152" t="s">
        <v>9661</v>
      </c>
      <c r="H1215" s="151">
        <v>284180</v>
      </c>
      <c r="L1215" s="153" t="s">
        <v>3139</v>
      </c>
      <c r="M1215" s="153" t="s">
        <v>3162</v>
      </c>
      <c r="N1215" s="152" t="s">
        <v>3141</v>
      </c>
      <c r="P1215" s="152">
        <v>17.586383000000001</v>
      </c>
      <c r="Q1215" s="152">
        <v>145.83808300000001</v>
      </c>
      <c r="R1215" s="152" t="s">
        <v>2027</v>
      </c>
      <c r="S1215" s="152" t="s">
        <v>2716</v>
      </c>
      <c r="T1215" s="152">
        <v>45.674999999999997</v>
      </c>
      <c r="U1215" s="152">
        <v>0.52700000000000002</v>
      </c>
      <c r="V1215" s="152">
        <v>17.167000000000002</v>
      </c>
      <c r="X1215" s="152">
        <v>8.6479999999999997</v>
      </c>
      <c r="AA1215" s="152">
        <v>7.0750000000000002</v>
      </c>
      <c r="AB1215" s="152">
        <v>0.16600000000000001</v>
      </c>
      <c r="AC1215" s="152">
        <v>13.512</v>
      </c>
      <c r="AD1215" s="152">
        <v>1.327</v>
      </c>
      <c r="AE1215" s="152">
        <v>0.38400000000000001</v>
      </c>
      <c r="AF1215" s="152">
        <v>8.6999999999999994E-2</v>
      </c>
      <c r="AI1215" s="152">
        <v>94.914411529999995</v>
      </c>
      <c r="AJ1215" s="152">
        <v>4.4608821770000002</v>
      </c>
      <c r="AK1215" s="156">
        <f t="shared" si="18"/>
        <v>0.154218404</v>
      </c>
      <c r="AL1215" s="151">
        <v>1542.1840400000001</v>
      </c>
      <c r="AM1215" s="151">
        <v>258.81630000000001</v>
      </c>
      <c r="AN1215" s="151">
        <v>1561.9365</v>
      </c>
      <c r="AO1215" s="151">
        <v>960.45510000000002</v>
      </c>
      <c r="AQ1215" s="152">
        <v>3.8975889160000001</v>
      </c>
      <c r="AR1215" s="152">
        <v>0.29536434900000003</v>
      </c>
      <c r="AS1215" s="152">
        <v>16.031448090000001</v>
      </c>
      <c r="AU1215" s="151">
        <v>454.39869270000003</v>
      </c>
      <c r="AV1215" s="152">
        <v>3647.7154639999999</v>
      </c>
      <c r="AW1215" s="152">
        <v>48.950326740000001</v>
      </c>
      <c r="AX1215" s="151">
        <v>3475.0335030000001</v>
      </c>
      <c r="AZ1215" s="152">
        <v>62.328825870000003</v>
      </c>
      <c r="BG1215" s="152">
        <v>6.1809903569999998</v>
      </c>
      <c r="BH1215" s="152">
        <v>295.10611010000002</v>
      </c>
      <c r="BI1215" s="152">
        <v>12.90668821</v>
      </c>
      <c r="BJ1215" s="152">
        <v>28.89119646</v>
      </c>
      <c r="BK1215" s="152">
        <v>0.60894572700000005</v>
      </c>
      <c r="BO1215" s="152">
        <v>112.556254</v>
      </c>
      <c r="BP1215" s="152">
        <v>3.488944005</v>
      </c>
      <c r="BQ1215" s="152">
        <v>8.0939434610000003</v>
      </c>
      <c r="BR1215" s="152">
        <v>1.283969441</v>
      </c>
      <c r="BS1215" s="152">
        <v>6.4589690219999998</v>
      </c>
      <c r="BT1215" s="152">
        <v>1.9435746679999999</v>
      </c>
      <c r="BU1215" s="152">
        <v>0.69604708100000001</v>
      </c>
      <c r="BV1215" s="152">
        <v>2.0922782099999999</v>
      </c>
      <c r="BX1215" s="152">
        <v>2.3823108149999999</v>
      </c>
      <c r="BZ1215" s="152">
        <v>1.7097278979999999</v>
      </c>
      <c r="CB1215" s="152">
        <v>1.5244020460000001</v>
      </c>
      <c r="CD1215" s="152">
        <v>1.0088187790000001</v>
      </c>
      <c r="DC1215" s="152">
        <v>39.860666670000001</v>
      </c>
      <c r="DF1215" s="152">
        <v>13.87066667</v>
      </c>
      <c r="DG1215" s="152">
        <v>45.756</v>
      </c>
      <c r="DJ1215" s="152">
        <v>9.0666667000000006E-2</v>
      </c>
      <c r="DM1215" s="152">
        <v>0.218</v>
      </c>
      <c r="DO1215" s="154">
        <v>85.46783671</v>
      </c>
      <c r="ED1215" s="152">
        <v>50.894520659999998</v>
      </c>
      <c r="EE1215" s="152">
        <v>0.63610395600000003</v>
      </c>
      <c r="EF1215" s="152">
        <v>16.959631510000001</v>
      </c>
      <c r="EH1215" s="152">
        <v>8.2446327450000005</v>
      </c>
      <c r="EJ1215" s="152">
        <v>9.1622603700000003</v>
      </c>
      <c r="EK1215" s="152">
        <v>0.16890412599999999</v>
      </c>
      <c r="EL1215" s="152">
        <v>6.818613633</v>
      </c>
      <c r="EM1215" s="152">
        <v>11.69816103</v>
      </c>
      <c r="EO1215" s="152">
        <v>1.9444029650000001</v>
      </c>
      <c r="EP1215" s="152">
        <v>0.80122966900000003</v>
      </c>
      <c r="EQ1215" s="152">
        <v>0.103354658</v>
      </c>
      <c r="ES1215" s="152">
        <v>0.617283951</v>
      </c>
    </row>
    <row r="1216" spans="1:149">
      <c r="A1216" s="151">
        <v>6832</v>
      </c>
      <c r="B1216" s="152" t="s">
        <v>2859</v>
      </c>
      <c r="C1216" s="152" t="s">
        <v>2877</v>
      </c>
      <c r="D1216" s="152" t="s">
        <v>2878</v>
      </c>
      <c r="E1216" s="152" t="s">
        <v>2907</v>
      </c>
      <c r="F1216" s="152" t="s">
        <v>9662</v>
      </c>
      <c r="H1216" s="151">
        <v>284180</v>
      </c>
      <c r="L1216" s="153" t="s">
        <v>3139</v>
      </c>
      <c r="M1216" s="153" t="s">
        <v>3599</v>
      </c>
      <c r="N1216" s="152" t="s">
        <v>3141</v>
      </c>
      <c r="P1216" s="152">
        <v>17.586383000000001</v>
      </c>
      <c r="Q1216" s="152">
        <v>145.83808300000001</v>
      </c>
      <c r="R1216" s="152" t="s">
        <v>2027</v>
      </c>
      <c r="S1216" s="152" t="s">
        <v>2716</v>
      </c>
      <c r="T1216" s="152">
        <v>47.750999999999998</v>
      </c>
      <c r="U1216" s="152">
        <v>0.66800000000000004</v>
      </c>
      <c r="V1216" s="152">
        <v>20.338000000000001</v>
      </c>
      <c r="X1216" s="152">
        <v>8.3919999999999995</v>
      </c>
      <c r="AA1216" s="152">
        <v>3.2930000000000001</v>
      </c>
      <c r="AB1216" s="152">
        <v>0.189</v>
      </c>
      <c r="AC1216" s="152">
        <v>13.781000000000001</v>
      </c>
      <c r="AD1216" s="152">
        <v>1.5549999999999999</v>
      </c>
      <c r="AE1216" s="152">
        <v>0.27200000000000002</v>
      </c>
      <c r="AF1216" s="152">
        <v>7.1999999999999995E-2</v>
      </c>
      <c r="AI1216" s="152">
        <v>96.618731030000006</v>
      </c>
      <c r="AJ1216" s="152">
        <v>3.8702069039999998</v>
      </c>
      <c r="AK1216" s="156">
        <f t="shared" si="18"/>
        <v>0.1183620995</v>
      </c>
      <c r="AL1216" s="151">
        <v>1183.620995</v>
      </c>
      <c r="AM1216" s="151">
        <v>271.57485000000003</v>
      </c>
      <c r="AN1216" s="151">
        <v>1789.6086</v>
      </c>
      <c r="AO1216" s="151">
        <v>858.34199999999998</v>
      </c>
      <c r="AQ1216" s="152">
        <v>5.8060723420000002</v>
      </c>
      <c r="AR1216" s="152">
        <v>0.32957132099999997</v>
      </c>
      <c r="AS1216" s="152">
        <v>25.299616440000001</v>
      </c>
      <c r="AU1216" s="151">
        <v>356.28347239999999</v>
      </c>
      <c r="AV1216" s="152">
        <v>2821.1503889999999</v>
      </c>
      <c r="AW1216" s="152">
        <v>43.759077679999997</v>
      </c>
      <c r="AX1216" s="151">
        <v>4229.549156</v>
      </c>
      <c r="AZ1216" s="152">
        <v>36.909378400000001</v>
      </c>
      <c r="BG1216" s="152">
        <v>4.0160682300000001</v>
      </c>
      <c r="BH1216" s="152">
        <v>290.60246569999998</v>
      </c>
      <c r="BI1216" s="152">
        <v>15.490903980000001</v>
      </c>
      <c r="BJ1216" s="152">
        <v>28.103648759999999</v>
      </c>
      <c r="BK1216" s="152">
        <v>0.50923696299999999</v>
      </c>
      <c r="BO1216" s="152">
        <v>118.80178669999999</v>
      </c>
      <c r="BP1216" s="152">
        <v>2.4684712339999999</v>
      </c>
      <c r="BQ1216" s="152">
        <v>5.6854674589999998</v>
      </c>
      <c r="BR1216" s="152">
        <v>1.0503721479999999</v>
      </c>
      <c r="BS1216" s="152">
        <v>5.4498386400000003</v>
      </c>
      <c r="BT1216" s="152">
        <v>1.7818773400000001</v>
      </c>
      <c r="BU1216" s="152">
        <v>0.58531069499999999</v>
      </c>
      <c r="BV1216" s="152">
        <v>2.1151969080000002</v>
      </c>
      <c r="BX1216" s="152">
        <v>2.5708040319999999</v>
      </c>
      <c r="BZ1216" s="152">
        <v>1.998213598</v>
      </c>
      <c r="CB1216" s="152">
        <v>1.812513381</v>
      </c>
      <c r="CD1216" s="152">
        <v>0.98498763099999997</v>
      </c>
      <c r="DC1216" s="152">
        <v>39.51733333</v>
      </c>
      <c r="DF1216" s="152">
        <v>16.245999999999999</v>
      </c>
      <c r="DG1216" s="152">
        <v>44.133666669999997</v>
      </c>
      <c r="DJ1216" s="152">
        <v>0.100666667</v>
      </c>
      <c r="DM1216" s="152">
        <v>0.181666667</v>
      </c>
      <c r="DO1216" s="154">
        <v>82.886510639999997</v>
      </c>
      <c r="ED1216" s="152">
        <v>50.894520659999998</v>
      </c>
      <c r="EE1216" s="152">
        <v>0.63610395600000003</v>
      </c>
      <c r="EF1216" s="152">
        <v>16.959631510000001</v>
      </c>
      <c r="EH1216" s="152">
        <v>8.2446327450000005</v>
      </c>
      <c r="EJ1216" s="152">
        <v>9.1622603700000003</v>
      </c>
      <c r="EK1216" s="152">
        <v>0.16890412599999999</v>
      </c>
      <c r="EL1216" s="152">
        <v>6.818613633</v>
      </c>
      <c r="EM1216" s="152">
        <v>11.69816103</v>
      </c>
      <c r="EO1216" s="152">
        <v>1.9444029650000001</v>
      </c>
      <c r="EP1216" s="152">
        <v>0.80122966900000003</v>
      </c>
      <c r="EQ1216" s="152">
        <v>0.103354658</v>
      </c>
      <c r="ES1216" s="152">
        <v>0.617283951</v>
      </c>
    </row>
    <row r="1217" spans="1:149">
      <c r="A1217" s="151">
        <v>6833</v>
      </c>
      <c r="B1217" s="152" t="s">
        <v>2859</v>
      </c>
      <c r="C1217" s="152" t="s">
        <v>2877</v>
      </c>
      <c r="D1217" s="152" t="s">
        <v>2878</v>
      </c>
      <c r="E1217" s="152" t="s">
        <v>2907</v>
      </c>
      <c r="F1217" s="152" t="s">
        <v>9663</v>
      </c>
      <c r="H1217" s="151">
        <v>284180</v>
      </c>
      <c r="L1217" s="153" t="s">
        <v>3139</v>
      </c>
      <c r="M1217" s="153" t="s">
        <v>3408</v>
      </c>
      <c r="N1217" s="152" t="s">
        <v>3141</v>
      </c>
      <c r="P1217" s="152">
        <v>17.586383000000001</v>
      </c>
      <c r="Q1217" s="152">
        <v>145.83808300000001</v>
      </c>
      <c r="R1217" s="152" t="s">
        <v>2027</v>
      </c>
      <c r="S1217" s="152" t="s">
        <v>2716</v>
      </c>
      <c r="T1217" s="152">
        <v>47.097999999999999</v>
      </c>
      <c r="U1217" s="152">
        <v>0.56499999999999995</v>
      </c>
      <c r="V1217" s="152">
        <v>17.274999999999999</v>
      </c>
      <c r="X1217" s="152">
        <v>8.5180000000000007</v>
      </c>
      <c r="AA1217" s="152">
        <v>6.3739999999999997</v>
      </c>
      <c r="AB1217" s="152">
        <v>0.17100000000000001</v>
      </c>
      <c r="AC1217" s="152">
        <v>12.834</v>
      </c>
      <c r="AD1217" s="152">
        <v>1.35</v>
      </c>
      <c r="AE1217" s="152">
        <v>0.39900000000000002</v>
      </c>
      <c r="AF1217" s="152">
        <v>8.4000000000000005E-2</v>
      </c>
      <c r="AI1217" s="152">
        <v>94.984813779999996</v>
      </c>
      <c r="AJ1217" s="152">
        <v>3.96156109</v>
      </c>
      <c r="AK1217" s="156">
        <f t="shared" si="18"/>
        <v>7.7631032279999998E-2</v>
      </c>
      <c r="AL1217" s="151">
        <v>776.31032279999999</v>
      </c>
      <c r="AM1217" s="151">
        <v>208.87568999999999</v>
      </c>
      <c r="AN1217" s="151">
        <v>1619.0016000000001</v>
      </c>
      <c r="AO1217" s="151">
        <v>1025.5707</v>
      </c>
      <c r="AQ1217" s="152">
        <v>4.0482899100000003</v>
      </c>
      <c r="AR1217" s="152">
        <v>0.27362731899999998</v>
      </c>
      <c r="AS1217" s="152">
        <v>15.64650151</v>
      </c>
      <c r="AU1217" s="151">
        <v>494.50429450000001</v>
      </c>
      <c r="AV1217" s="152">
        <v>3631.2810079999999</v>
      </c>
      <c r="AW1217" s="152">
        <v>45.550369940000003</v>
      </c>
      <c r="AX1217" s="151">
        <v>3527.8994480000001</v>
      </c>
      <c r="AZ1217" s="152">
        <v>56.400088840000002</v>
      </c>
      <c r="BG1217" s="152">
        <v>5.2332236730000004</v>
      </c>
      <c r="BH1217" s="152">
        <v>316.78595130000002</v>
      </c>
      <c r="BI1217" s="152">
        <v>12.51305713</v>
      </c>
      <c r="BJ1217" s="152">
        <v>32.001640379999998</v>
      </c>
      <c r="BK1217" s="152">
        <v>0.67515102299999996</v>
      </c>
      <c r="BO1217" s="152">
        <v>129.90721679999999</v>
      </c>
      <c r="BP1217" s="152">
        <v>3.5899538130000002</v>
      </c>
      <c r="BQ1217" s="152">
        <v>7.7019670849999997</v>
      </c>
      <c r="BR1217" s="152">
        <v>1.2282039</v>
      </c>
      <c r="BS1217" s="152">
        <v>5.511748023</v>
      </c>
      <c r="BT1217" s="152">
        <v>1.8813231539999999</v>
      </c>
      <c r="BU1217" s="152">
        <v>0.63087699100000005</v>
      </c>
      <c r="BV1217" s="152">
        <v>1.929138708</v>
      </c>
      <c r="BX1217" s="152">
        <v>2.3422881179999999</v>
      </c>
      <c r="BZ1217" s="152">
        <v>1.783986021</v>
      </c>
      <c r="CB1217" s="152">
        <v>1.6643436680000001</v>
      </c>
      <c r="CD1217" s="152">
        <v>1.0557083789999999</v>
      </c>
      <c r="DC1217" s="152">
        <v>39.991</v>
      </c>
      <c r="DF1217" s="152">
        <v>14.638</v>
      </c>
      <c r="DG1217" s="152">
        <v>45.698333329999997</v>
      </c>
      <c r="DJ1217" s="152">
        <v>8.4333332999999996E-2</v>
      </c>
      <c r="DM1217" s="152">
        <v>0.200333333</v>
      </c>
      <c r="DO1217" s="154">
        <v>84.769942470000004</v>
      </c>
      <c r="ED1217" s="152">
        <v>50.894520659999998</v>
      </c>
      <c r="EE1217" s="152">
        <v>0.63610395600000003</v>
      </c>
      <c r="EF1217" s="152">
        <v>16.959631510000001</v>
      </c>
      <c r="EH1217" s="152">
        <v>8.2446327450000005</v>
      </c>
      <c r="EJ1217" s="152">
        <v>9.1622603700000003</v>
      </c>
      <c r="EK1217" s="152">
        <v>0.16890412599999999</v>
      </c>
      <c r="EL1217" s="152">
        <v>6.818613633</v>
      </c>
      <c r="EM1217" s="152">
        <v>11.69816103</v>
      </c>
      <c r="EO1217" s="152">
        <v>1.9444029650000001</v>
      </c>
      <c r="EP1217" s="152">
        <v>0.80122966900000003</v>
      </c>
      <c r="EQ1217" s="152">
        <v>0.103354658</v>
      </c>
      <c r="ES1217" s="152">
        <v>0.617283951</v>
      </c>
    </row>
    <row r="1218" spans="1:149">
      <c r="A1218" s="151">
        <v>6834</v>
      </c>
      <c r="B1218" s="152" t="s">
        <v>2859</v>
      </c>
      <c r="C1218" s="152" t="s">
        <v>2877</v>
      </c>
      <c r="D1218" s="152" t="s">
        <v>2878</v>
      </c>
      <c r="E1218" s="152" t="s">
        <v>2907</v>
      </c>
      <c r="F1218" s="152" t="s">
        <v>9664</v>
      </c>
      <c r="H1218" s="151">
        <v>284180</v>
      </c>
      <c r="L1218" s="153" t="s">
        <v>3139</v>
      </c>
      <c r="M1218" s="153" t="s">
        <v>3286</v>
      </c>
      <c r="N1218" s="152" t="s">
        <v>3141</v>
      </c>
      <c r="P1218" s="152">
        <v>17.586383000000001</v>
      </c>
      <c r="Q1218" s="152">
        <v>145.83808300000001</v>
      </c>
      <c r="R1218" s="152" t="s">
        <v>2027</v>
      </c>
      <c r="S1218" s="152" t="s">
        <v>2716</v>
      </c>
      <c r="T1218" s="152">
        <v>46.47</v>
      </c>
      <c r="U1218" s="152">
        <v>0.58899999999999997</v>
      </c>
      <c r="V1218" s="152">
        <v>17.471</v>
      </c>
      <c r="X1218" s="152">
        <v>8.9670000000000005</v>
      </c>
      <c r="AA1218" s="152">
        <v>6.91</v>
      </c>
      <c r="AB1218" s="152">
        <v>0.16500000000000001</v>
      </c>
      <c r="AC1218" s="152">
        <v>11.917999999999999</v>
      </c>
      <c r="AD1218" s="152">
        <v>1.3140000000000001</v>
      </c>
      <c r="AE1218" s="152">
        <v>0.58899999999999997</v>
      </c>
      <c r="AF1218" s="152">
        <v>9.0999999999999998E-2</v>
      </c>
      <c r="AI1218" s="152">
        <v>94.851637940000003</v>
      </c>
      <c r="AJ1218" s="152">
        <v>4.45</v>
      </c>
      <c r="AK1218" s="156">
        <f t="shared" si="18"/>
        <v>2.5000000000000001E-2</v>
      </c>
      <c r="AL1218" s="151">
        <v>250</v>
      </c>
      <c r="AM1218" s="151">
        <v>245.69322</v>
      </c>
      <c r="AN1218" s="151">
        <v>1746.0744</v>
      </c>
      <c r="AO1218" s="151">
        <v>965.63475000000005</v>
      </c>
      <c r="AQ1218" s="152">
        <v>4.5354082870000001</v>
      </c>
      <c r="AR1218" s="152">
        <v>0.31211055700000001</v>
      </c>
      <c r="AS1218" s="152">
        <v>15.706609179999999</v>
      </c>
      <c r="AU1218" s="151">
        <v>635.18987540000001</v>
      </c>
      <c r="AV1218" s="152">
        <v>5525.7922259999996</v>
      </c>
      <c r="AW1218" s="152">
        <v>43.467964610000003</v>
      </c>
      <c r="AX1218" s="151">
        <v>3708.7850239999998</v>
      </c>
      <c r="AZ1218" s="152">
        <v>38.043890500000003</v>
      </c>
      <c r="BG1218" s="152">
        <v>8.3886675450000006</v>
      </c>
      <c r="BH1218" s="152">
        <v>347.54869489999999</v>
      </c>
      <c r="BI1218" s="152">
        <v>14.199499980000001</v>
      </c>
      <c r="BJ1218" s="152">
        <v>34.44018208</v>
      </c>
      <c r="BK1218" s="152">
        <v>0.77122778299999994</v>
      </c>
      <c r="BO1218" s="152">
        <v>148.85169429999999</v>
      </c>
      <c r="BP1218" s="152">
        <v>5.0485892019999996</v>
      </c>
      <c r="BQ1218" s="152">
        <v>9.73898011</v>
      </c>
      <c r="BR1218" s="152">
        <v>1.5623888880000001</v>
      </c>
      <c r="BS1218" s="152">
        <v>7.6317577200000004</v>
      </c>
      <c r="BT1218" s="152">
        <v>1.9687530660000001</v>
      </c>
      <c r="BU1218" s="152">
        <v>0.82491112799999999</v>
      </c>
      <c r="BV1218" s="152">
        <v>2.5237994060000002</v>
      </c>
      <c r="BX1218" s="152">
        <v>2.6747021850000001</v>
      </c>
      <c r="BZ1218" s="152">
        <v>1.900381093</v>
      </c>
      <c r="CB1218" s="152">
        <v>1.692963115</v>
      </c>
      <c r="CD1218" s="152">
        <v>1.1226804079999999</v>
      </c>
      <c r="CU1218" s="152">
        <v>-28</v>
      </c>
      <c r="DC1218" s="152">
        <v>39.504333330000001</v>
      </c>
      <c r="DF1218" s="152">
        <v>15.55666667</v>
      </c>
      <c r="DG1218" s="152">
        <v>44.975999999999999</v>
      </c>
      <c r="DJ1218" s="152">
        <v>6.2333332999999998E-2</v>
      </c>
      <c r="DM1218" s="152">
        <v>0.19133333299999999</v>
      </c>
      <c r="DO1218" s="154">
        <v>83.751709599999998</v>
      </c>
      <c r="ED1218" s="152">
        <v>50.894520659999998</v>
      </c>
      <c r="EE1218" s="152">
        <v>0.63610395600000003</v>
      </c>
      <c r="EF1218" s="152">
        <v>16.959631510000001</v>
      </c>
      <c r="EH1218" s="152">
        <v>8.2446327450000005</v>
      </c>
      <c r="EJ1218" s="152">
        <v>9.1622603700000003</v>
      </c>
      <c r="EK1218" s="152">
        <v>0.16890412599999999</v>
      </c>
      <c r="EL1218" s="152">
        <v>6.818613633</v>
      </c>
      <c r="EM1218" s="152">
        <v>11.69816103</v>
      </c>
      <c r="EO1218" s="152">
        <v>1.9444029650000001</v>
      </c>
      <c r="EP1218" s="152">
        <v>0.80122966900000003</v>
      </c>
      <c r="EQ1218" s="152">
        <v>0.103354658</v>
      </c>
      <c r="ES1218" s="152">
        <v>0.617283951</v>
      </c>
    </row>
    <row r="1219" spans="1:149">
      <c r="A1219" s="151">
        <v>6835</v>
      </c>
      <c r="B1219" s="152" t="s">
        <v>2859</v>
      </c>
      <c r="C1219" s="152" t="s">
        <v>2877</v>
      </c>
      <c r="D1219" s="152" t="s">
        <v>2878</v>
      </c>
      <c r="E1219" s="152" t="s">
        <v>2907</v>
      </c>
      <c r="F1219" s="152" t="s">
        <v>9665</v>
      </c>
      <c r="H1219" s="151">
        <v>284180</v>
      </c>
      <c r="L1219" s="153" t="s">
        <v>3139</v>
      </c>
      <c r="M1219" s="153" t="s">
        <v>3329</v>
      </c>
      <c r="N1219" s="152" t="s">
        <v>3141</v>
      </c>
      <c r="P1219" s="152">
        <v>17.586383000000001</v>
      </c>
      <c r="Q1219" s="152">
        <v>145.83808300000001</v>
      </c>
      <c r="R1219" s="152" t="s">
        <v>2027</v>
      </c>
      <c r="S1219" s="152" t="s">
        <v>2716</v>
      </c>
      <c r="T1219" s="152">
        <v>46.642000000000003</v>
      </c>
      <c r="U1219" s="152">
        <v>0.58399999999999996</v>
      </c>
      <c r="V1219" s="152">
        <v>17.189</v>
      </c>
      <c r="X1219" s="152">
        <v>8.7690000000000001</v>
      </c>
      <c r="AA1219" s="152">
        <v>6.3680000000000003</v>
      </c>
      <c r="AB1219" s="152">
        <v>0.17899999999999999</v>
      </c>
      <c r="AC1219" s="152">
        <v>12.493</v>
      </c>
      <c r="AD1219" s="152">
        <v>1.2729999999999999</v>
      </c>
      <c r="AE1219" s="152">
        <v>0.33900000000000002</v>
      </c>
      <c r="AF1219" s="152">
        <v>4.4999999999999998E-2</v>
      </c>
      <c r="AI1219" s="152">
        <v>94.219172639999996</v>
      </c>
      <c r="AJ1219" s="152">
        <v>4.13</v>
      </c>
      <c r="AK1219" s="156">
        <f t="shared" ref="AK1219:AK1282" si="19">AL1219/10000</f>
        <v>2.41E-2</v>
      </c>
      <c r="AL1219" s="151">
        <v>241</v>
      </c>
      <c r="AM1219" s="151">
        <v>219.44705999999999</v>
      </c>
      <c r="AN1219" s="151">
        <v>1473.6914999999999</v>
      </c>
      <c r="AO1219" s="151">
        <v>893.8596</v>
      </c>
      <c r="AQ1219" s="152">
        <v>4.0920671769999997</v>
      </c>
      <c r="AR1219" s="152">
        <v>0.28214507300000002</v>
      </c>
      <c r="AS1219" s="152">
        <v>19.74307666</v>
      </c>
      <c r="AU1219" s="151">
        <v>348.64120910000003</v>
      </c>
      <c r="AV1219" s="152">
        <v>3145.584151</v>
      </c>
      <c r="AW1219" s="152">
        <v>43.275708010000002</v>
      </c>
      <c r="AX1219" s="151">
        <v>3638.5174670000001</v>
      </c>
      <c r="AZ1219" s="152">
        <v>47.569466740000003</v>
      </c>
      <c r="BG1219" s="152">
        <v>4.4701503469999997</v>
      </c>
      <c r="BH1219" s="152">
        <v>268.26996079999998</v>
      </c>
      <c r="BI1219" s="152">
        <v>13.539954809999999</v>
      </c>
      <c r="BJ1219" s="152">
        <v>31.36229466</v>
      </c>
      <c r="BK1219" s="152">
        <v>0.410895124</v>
      </c>
      <c r="BO1219" s="152">
        <v>121.3200756</v>
      </c>
      <c r="BP1219" s="152">
        <v>2.4599649729999999</v>
      </c>
      <c r="BQ1219" s="152">
        <v>6.2707792629999997</v>
      </c>
      <c r="BR1219" s="152">
        <v>1.1316107120000001</v>
      </c>
      <c r="BS1219" s="152">
        <v>5.2325370729999996</v>
      </c>
      <c r="BT1219" s="152">
        <v>1.741084793</v>
      </c>
      <c r="BU1219" s="152">
        <v>0.62708515899999995</v>
      </c>
      <c r="BV1219" s="152">
        <v>2.0874202039999998</v>
      </c>
      <c r="BX1219" s="152">
        <v>2.4328313669999999</v>
      </c>
      <c r="BZ1219" s="152">
        <v>1.829422283</v>
      </c>
      <c r="CB1219" s="152">
        <v>1.671119429</v>
      </c>
      <c r="CD1219" s="152">
        <v>0.95829521500000003</v>
      </c>
      <c r="CU1219" s="152">
        <v>-19</v>
      </c>
      <c r="DC1219" s="152">
        <v>39.64</v>
      </c>
      <c r="DF1219" s="152">
        <v>14.97133333</v>
      </c>
      <c r="DG1219" s="152">
        <v>45.282666669999998</v>
      </c>
      <c r="DJ1219" s="152">
        <v>0.110666667</v>
      </c>
      <c r="DM1219" s="152">
        <v>0.19033333299999999</v>
      </c>
      <c r="DO1219" s="154">
        <v>84.356761770000006</v>
      </c>
      <c r="ED1219" s="152">
        <v>50.894520659999998</v>
      </c>
      <c r="EE1219" s="152">
        <v>0.63610395600000003</v>
      </c>
      <c r="EF1219" s="152">
        <v>16.959631510000001</v>
      </c>
      <c r="EH1219" s="152">
        <v>8.2446327450000005</v>
      </c>
      <c r="EJ1219" s="152">
        <v>9.1622603700000003</v>
      </c>
      <c r="EK1219" s="152">
        <v>0.16890412599999999</v>
      </c>
      <c r="EL1219" s="152">
        <v>6.818613633</v>
      </c>
      <c r="EM1219" s="152">
        <v>11.69816103</v>
      </c>
      <c r="EO1219" s="152">
        <v>1.9444029650000001</v>
      </c>
      <c r="EP1219" s="152">
        <v>0.80122966900000003</v>
      </c>
      <c r="EQ1219" s="152">
        <v>0.103354658</v>
      </c>
      <c r="ES1219" s="152">
        <v>0.617283951</v>
      </c>
    </row>
    <row r="1220" spans="1:149">
      <c r="A1220" s="151">
        <v>6836</v>
      </c>
      <c r="B1220" s="152" t="s">
        <v>2859</v>
      </c>
      <c r="C1220" s="152" t="s">
        <v>2877</v>
      </c>
      <c r="D1220" s="152" t="s">
        <v>2878</v>
      </c>
      <c r="E1220" s="152" t="s">
        <v>2907</v>
      </c>
      <c r="F1220" s="152" t="s">
        <v>9666</v>
      </c>
      <c r="H1220" s="151">
        <v>284180</v>
      </c>
      <c r="L1220" s="153" t="s">
        <v>3139</v>
      </c>
      <c r="M1220" s="153" t="s">
        <v>5348</v>
      </c>
      <c r="N1220" s="152" t="s">
        <v>3141</v>
      </c>
      <c r="P1220" s="152">
        <v>17.586383000000001</v>
      </c>
      <c r="Q1220" s="152">
        <v>145.83808300000001</v>
      </c>
      <c r="R1220" s="152" t="s">
        <v>2027</v>
      </c>
      <c r="S1220" s="152" t="s">
        <v>2716</v>
      </c>
      <c r="T1220" s="152">
        <v>54.494999999999997</v>
      </c>
      <c r="U1220" s="152">
        <v>0.96499999999999997</v>
      </c>
      <c r="V1220" s="152">
        <v>14.404</v>
      </c>
      <c r="X1220" s="152">
        <v>10.955</v>
      </c>
      <c r="AA1220" s="152">
        <v>4.7869999999999999</v>
      </c>
      <c r="AB1220" s="152">
        <v>0.222</v>
      </c>
      <c r="AC1220" s="152">
        <v>7.1790000000000003</v>
      </c>
      <c r="AD1220" s="152">
        <v>1.595</v>
      </c>
      <c r="AE1220" s="152">
        <v>1.177</v>
      </c>
      <c r="AF1220" s="152">
        <v>0.13900000000000001</v>
      </c>
      <c r="AI1220" s="152">
        <v>96.245769370000005</v>
      </c>
      <c r="AJ1220" s="152">
        <v>2.6931424000000002</v>
      </c>
      <c r="AK1220" s="156">
        <f t="shared" si="19"/>
        <v>1.6607934000000001E-2</v>
      </c>
      <c r="AL1220" s="151">
        <v>166.07934</v>
      </c>
      <c r="AM1220" s="151">
        <v>457.48514999999998</v>
      </c>
      <c r="AN1220" s="151">
        <v>737.13990000000001</v>
      </c>
      <c r="AO1220" s="151">
        <v>1225.3571999999999</v>
      </c>
      <c r="AQ1220" s="152">
        <v>5.7459704460000003</v>
      </c>
      <c r="AR1220" s="152">
        <v>0.40164302800000001</v>
      </c>
      <c r="AS1220" s="152">
        <v>25.303486209999999</v>
      </c>
      <c r="AU1220" s="151">
        <v>695.57961120000004</v>
      </c>
      <c r="AV1220" s="152">
        <v>8704.6651999999995</v>
      </c>
      <c r="AW1220" s="152">
        <v>29.356679840000002</v>
      </c>
      <c r="AX1220" s="151">
        <v>4859.487161</v>
      </c>
      <c r="AZ1220" s="152">
        <v>23.06690862</v>
      </c>
      <c r="BG1220" s="152">
        <v>12.350153880000001</v>
      </c>
      <c r="BH1220" s="152">
        <v>183.84043299999999</v>
      </c>
      <c r="BI1220" s="152">
        <v>21.07771455</v>
      </c>
      <c r="BJ1220" s="152">
        <v>26.306335529999998</v>
      </c>
      <c r="BK1220" s="152">
        <v>1.2680221249999999</v>
      </c>
      <c r="BO1220" s="152">
        <v>207.25428339999999</v>
      </c>
      <c r="BP1220" s="152">
        <v>5.3708888869999996</v>
      </c>
      <c r="BQ1220" s="152">
        <v>11.307390399999999</v>
      </c>
      <c r="BS1220" s="152">
        <v>8.1265267399999992</v>
      </c>
      <c r="BT1220" s="152">
        <v>2.3584602719999999</v>
      </c>
      <c r="BU1220" s="152">
        <v>3.4928427420000001</v>
      </c>
      <c r="BV1220" s="152">
        <v>2.619877035</v>
      </c>
      <c r="BX1220" s="152">
        <v>2.8018864670000001</v>
      </c>
      <c r="BZ1220" s="152">
        <v>2.1318950550000002</v>
      </c>
      <c r="CB1220" s="152">
        <v>1.798059955</v>
      </c>
      <c r="CD1220" s="152">
        <v>1.7729965510000001</v>
      </c>
      <c r="CH1220" s="152">
        <v>1</v>
      </c>
      <c r="CJ1220" s="152">
        <v>0.59303278199999998</v>
      </c>
      <c r="CK1220" s="152">
        <v>0.67384219499999998</v>
      </c>
      <c r="CU1220" s="152">
        <v>-36</v>
      </c>
      <c r="DC1220" s="152">
        <v>37.744</v>
      </c>
      <c r="DF1220" s="152">
        <v>27.164666669999999</v>
      </c>
      <c r="DG1220" s="152">
        <v>36.131666670000001</v>
      </c>
      <c r="DJ1220" s="152">
        <v>3.9333332999999998E-2</v>
      </c>
      <c r="DM1220" s="152">
        <v>0.16700000000000001</v>
      </c>
      <c r="DO1220" s="154">
        <v>70.338756930000002</v>
      </c>
      <c r="ED1220" s="152">
        <v>50.894520659999998</v>
      </c>
      <c r="EE1220" s="152">
        <v>0.63610395600000003</v>
      </c>
      <c r="EF1220" s="152">
        <v>16.959631510000001</v>
      </c>
      <c r="EH1220" s="152">
        <v>8.2446327450000005</v>
      </c>
      <c r="EJ1220" s="152">
        <v>9.1622603700000003</v>
      </c>
      <c r="EK1220" s="152">
        <v>0.16890412599999999</v>
      </c>
      <c r="EL1220" s="152">
        <v>6.818613633</v>
      </c>
      <c r="EM1220" s="152">
        <v>11.69816103</v>
      </c>
      <c r="EO1220" s="152">
        <v>1.9444029650000001</v>
      </c>
      <c r="EP1220" s="152">
        <v>0.80122966900000003</v>
      </c>
      <c r="EQ1220" s="152">
        <v>0.103354658</v>
      </c>
      <c r="ES1220" s="152">
        <v>0.617283951</v>
      </c>
    </row>
    <row r="1221" spans="1:149">
      <c r="A1221" s="151">
        <v>6837</v>
      </c>
      <c r="B1221" s="152" t="s">
        <v>2859</v>
      </c>
      <c r="C1221" s="152" t="s">
        <v>2877</v>
      </c>
      <c r="D1221" s="152" t="s">
        <v>2878</v>
      </c>
      <c r="E1221" s="152" t="s">
        <v>2907</v>
      </c>
      <c r="F1221" s="152" t="s">
        <v>9667</v>
      </c>
      <c r="H1221" s="151">
        <v>284180</v>
      </c>
      <c r="L1221" s="153" t="s">
        <v>3139</v>
      </c>
      <c r="M1221" s="153" t="s">
        <v>3596</v>
      </c>
      <c r="N1221" s="152" t="s">
        <v>3141</v>
      </c>
      <c r="P1221" s="152">
        <v>17.586383000000001</v>
      </c>
      <c r="Q1221" s="152">
        <v>145.83808300000001</v>
      </c>
      <c r="R1221" s="152" t="s">
        <v>2027</v>
      </c>
      <c r="S1221" s="152" t="s">
        <v>2716</v>
      </c>
      <c r="T1221" s="152">
        <v>47.731000000000002</v>
      </c>
      <c r="U1221" s="152">
        <v>0.65400000000000003</v>
      </c>
      <c r="V1221" s="152">
        <v>16.940999999999999</v>
      </c>
      <c r="X1221" s="152">
        <v>8.6969999999999992</v>
      </c>
      <c r="AA1221" s="152">
        <v>5.9219999999999997</v>
      </c>
      <c r="AB1221" s="152">
        <v>0.17199999999999999</v>
      </c>
      <c r="AC1221" s="152">
        <v>11.654999999999999</v>
      </c>
      <c r="AD1221" s="152">
        <v>1.35</v>
      </c>
      <c r="AE1221" s="152">
        <v>0.46100000000000002</v>
      </c>
      <c r="AF1221" s="152">
        <v>7.4999999999999997E-2</v>
      </c>
      <c r="AI1221" s="152">
        <v>94.005749730000005</v>
      </c>
      <c r="AJ1221" s="152">
        <v>4.4483588000000003</v>
      </c>
      <c r="AK1221" s="156">
        <f t="shared" si="19"/>
        <v>2.5031862000000002E-2</v>
      </c>
      <c r="AL1221" s="151">
        <v>250.31862000000001</v>
      </c>
      <c r="AM1221" s="151">
        <v>245.69322</v>
      </c>
      <c r="AN1221" s="151">
        <v>1746.0744</v>
      </c>
      <c r="AO1221" s="151">
        <v>965.63475000000005</v>
      </c>
      <c r="AQ1221" s="152">
        <v>2.9993142179999999</v>
      </c>
      <c r="AR1221" s="152">
        <v>0.322578737</v>
      </c>
      <c r="AS1221" s="152">
        <v>14.79932314</v>
      </c>
      <c r="AU1221" s="151">
        <v>480.01332239999999</v>
      </c>
      <c r="AV1221" s="152">
        <v>3917.2997500000001</v>
      </c>
      <c r="AW1221" s="152">
        <v>39.301470559999998</v>
      </c>
      <c r="AX1221" s="151">
        <v>3543.0859460000001</v>
      </c>
      <c r="AZ1221" s="152">
        <v>52.568224800000003</v>
      </c>
      <c r="BG1221" s="152">
        <v>5.1708100330000004</v>
      </c>
      <c r="BH1221" s="152">
        <v>235.38959500000001</v>
      </c>
      <c r="BI1221" s="152">
        <v>15.133907929999999</v>
      </c>
      <c r="BJ1221" s="152">
        <v>12.322045770000001</v>
      </c>
      <c r="BK1221" s="152">
        <v>0.62527516500000002</v>
      </c>
      <c r="BO1221" s="152">
        <v>111.3601127</v>
      </c>
      <c r="BP1221" s="152">
        <v>3.1800384849999999</v>
      </c>
      <c r="BQ1221" s="152">
        <v>7.0221347740000004</v>
      </c>
      <c r="BS1221" s="152">
        <v>7.9314997680000001</v>
      </c>
      <c r="BT1221" s="152">
        <v>1.3787176480000001</v>
      </c>
      <c r="BU1221" s="152">
        <v>2.225362284</v>
      </c>
      <c r="BV1221" s="152">
        <v>1.759534403</v>
      </c>
      <c r="BX1221" s="152">
        <v>2.0336089980000001</v>
      </c>
      <c r="BZ1221" s="152">
        <v>1.4217098969999999</v>
      </c>
      <c r="CB1221" s="152">
        <v>1.391951106</v>
      </c>
      <c r="CD1221" s="152">
        <v>0.82444422500000003</v>
      </c>
      <c r="CH1221" s="152">
        <v>2.4900445919999998</v>
      </c>
      <c r="CJ1221" s="152">
        <v>0.26235680500000003</v>
      </c>
      <c r="CK1221" s="152">
        <v>0.149125751</v>
      </c>
      <c r="DC1221" s="152">
        <v>39.497</v>
      </c>
      <c r="DF1221" s="152">
        <v>15.764333329999999</v>
      </c>
      <c r="DG1221" s="152">
        <v>44.753999999999998</v>
      </c>
      <c r="DJ1221" s="152">
        <v>8.8666667000000005E-2</v>
      </c>
      <c r="DM1221" s="152">
        <v>0.20833333300000001</v>
      </c>
      <c r="DO1221" s="154">
        <v>83.502393209999994</v>
      </c>
      <c r="ED1221" s="152">
        <v>50.894520659999998</v>
      </c>
      <c r="EE1221" s="152">
        <v>0.63610395600000003</v>
      </c>
      <c r="EF1221" s="152">
        <v>16.959631510000001</v>
      </c>
      <c r="EH1221" s="152">
        <v>8.2446327450000005</v>
      </c>
      <c r="EJ1221" s="152">
        <v>9.1622603700000003</v>
      </c>
      <c r="EK1221" s="152">
        <v>0.16890412599999999</v>
      </c>
      <c r="EL1221" s="152">
        <v>6.818613633</v>
      </c>
      <c r="EM1221" s="152">
        <v>11.69816103</v>
      </c>
      <c r="EO1221" s="152">
        <v>1.9444029650000001</v>
      </c>
      <c r="EP1221" s="152">
        <v>0.80122966900000003</v>
      </c>
      <c r="EQ1221" s="152">
        <v>0.103354658</v>
      </c>
      <c r="ES1221" s="152">
        <v>0.617283951</v>
      </c>
    </row>
    <row r="1222" spans="1:149">
      <c r="A1222" s="151">
        <v>6838</v>
      </c>
      <c r="B1222" s="152" t="s">
        <v>2859</v>
      </c>
      <c r="C1222" s="152" t="s">
        <v>2877</v>
      </c>
      <c r="D1222" s="152" t="s">
        <v>2878</v>
      </c>
      <c r="E1222" s="152" t="s">
        <v>2907</v>
      </c>
      <c r="F1222" s="152" t="s">
        <v>9668</v>
      </c>
      <c r="H1222" s="151">
        <v>284180</v>
      </c>
      <c r="L1222" s="153" t="s">
        <v>3139</v>
      </c>
      <c r="M1222" s="153" t="s">
        <v>3140</v>
      </c>
      <c r="N1222" s="152" t="s">
        <v>3141</v>
      </c>
      <c r="P1222" s="152">
        <v>17.586383000000001</v>
      </c>
      <c r="Q1222" s="152">
        <v>145.83808300000001</v>
      </c>
      <c r="R1222" s="152" t="s">
        <v>2027</v>
      </c>
      <c r="S1222" s="152" t="s">
        <v>2716</v>
      </c>
      <c r="T1222" s="152">
        <v>45.557000000000002</v>
      </c>
      <c r="U1222" s="152">
        <v>0.52600000000000002</v>
      </c>
      <c r="V1222" s="152">
        <v>16.710999999999999</v>
      </c>
      <c r="X1222" s="152">
        <v>8.327</v>
      </c>
      <c r="AA1222" s="152">
        <v>6.9009999999999998</v>
      </c>
      <c r="AB1222" s="152">
        <v>0.152</v>
      </c>
      <c r="AC1222" s="152">
        <v>13.996</v>
      </c>
      <c r="AD1222" s="152">
        <v>1.234</v>
      </c>
      <c r="AE1222" s="152">
        <v>0.39900000000000002</v>
      </c>
      <c r="AF1222" s="152">
        <v>0.10100000000000001</v>
      </c>
      <c r="AI1222" s="152">
        <v>94.21747191</v>
      </c>
      <c r="AJ1222" s="152">
        <v>4.0403452</v>
      </c>
      <c r="AK1222" s="156">
        <f t="shared" si="19"/>
        <v>2.5938234000000001E-2</v>
      </c>
      <c r="AL1222" s="151">
        <v>259.38234</v>
      </c>
      <c r="AM1222" s="151">
        <v>254.80646999999999</v>
      </c>
      <c r="AN1222" s="151">
        <v>1961.9804999999999</v>
      </c>
      <c r="AO1222" s="151">
        <v>964.15485000000001</v>
      </c>
      <c r="AQ1222" s="152">
        <v>2.8321080360000002</v>
      </c>
      <c r="AR1222" s="152">
        <v>0.229214893</v>
      </c>
      <c r="AS1222" s="152">
        <v>11.269965819999999</v>
      </c>
      <c r="AU1222" s="151">
        <v>441.07290380000001</v>
      </c>
      <c r="AV1222" s="152">
        <v>3377.1948000000002</v>
      </c>
      <c r="AW1222" s="152">
        <v>49.772243320000001</v>
      </c>
      <c r="AX1222" s="151">
        <v>3300.5037349999998</v>
      </c>
      <c r="AZ1222" s="152">
        <v>113.7815476</v>
      </c>
      <c r="BG1222" s="152">
        <v>4.9557480969999999</v>
      </c>
      <c r="BH1222" s="152">
        <v>237.24321599999999</v>
      </c>
      <c r="BI1222" s="152">
        <v>12.7935432</v>
      </c>
      <c r="BJ1222" s="152">
        <v>9.6889744049999997</v>
      </c>
      <c r="BK1222" s="152">
        <v>0.49268202900000002</v>
      </c>
      <c r="BO1222" s="152">
        <v>87.355745400000004</v>
      </c>
      <c r="BP1222" s="152">
        <v>2.9077363119999999</v>
      </c>
      <c r="BQ1222" s="152">
        <v>6.2066105719999998</v>
      </c>
      <c r="BS1222" s="152">
        <v>4.8203814039999999</v>
      </c>
      <c r="BT1222" s="152">
        <v>1.517776512</v>
      </c>
      <c r="BU1222" s="152">
        <v>1.927612653</v>
      </c>
      <c r="BV1222" s="152">
        <v>2.2913791300000002</v>
      </c>
      <c r="BX1222" s="152">
        <v>2.0017010630000001</v>
      </c>
      <c r="BZ1222" s="152">
        <v>1.1130141870000001</v>
      </c>
      <c r="CB1222" s="152">
        <v>1.0575702769999999</v>
      </c>
      <c r="CD1222" s="152">
        <v>5.1203882859999998</v>
      </c>
      <c r="CH1222" s="152">
        <v>1.9138913630000001</v>
      </c>
      <c r="CJ1222" s="152">
        <v>0.21067386499999999</v>
      </c>
      <c r="CK1222" s="152">
        <v>0.12723948900000001</v>
      </c>
      <c r="DC1222" s="152">
        <v>39.847666670000002</v>
      </c>
      <c r="DF1222" s="152">
        <v>12.944000000000001</v>
      </c>
      <c r="DG1222" s="152">
        <v>46.735999999999997</v>
      </c>
      <c r="DJ1222" s="152">
        <v>0.12066666700000001</v>
      </c>
      <c r="DM1222" s="152">
        <v>0.222</v>
      </c>
      <c r="DO1222" s="154">
        <v>86.554287410000001</v>
      </c>
      <c r="ED1222" s="152">
        <v>50.894520659999998</v>
      </c>
      <c r="EE1222" s="152">
        <v>0.63610395600000003</v>
      </c>
      <c r="EF1222" s="152">
        <v>16.959631510000001</v>
      </c>
      <c r="EH1222" s="152">
        <v>8.2446327450000005</v>
      </c>
      <c r="EJ1222" s="152">
        <v>9.1622603700000003</v>
      </c>
      <c r="EK1222" s="152">
        <v>0.16890412599999999</v>
      </c>
      <c r="EL1222" s="152">
        <v>6.818613633</v>
      </c>
      <c r="EM1222" s="152">
        <v>11.69816103</v>
      </c>
      <c r="EO1222" s="152">
        <v>1.9444029650000001</v>
      </c>
      <c r="EP1222" s="152">
        <v>0.80122966900000003</v>
      </c>
      <c r="EQ1222" s="152">
        <v>0.103354658</v>
      </c>
      <c r="ES1222" s="152">
        <v>0.617283951</v>
      </c>
    </row>
    <row r="1223" spans="1:149">
      <c r="A1223" s="151">
        <v>6839</v>
      </c>
      <c r="B1223" s="152" t="s">
        <v>2859</v>
      </c>
      <c r="C1223" s="152" t="s">
        <v>2877</v>
      </c>
      <c r="D1223" s="152" t="s">
        <v>2878</v>
      </c>
      <c r="E1223" s="152" t="s">
        <v>2907</v>
      </c>
      <c r="F1223" s="152" t="s">
        <v>9669</v>
      </c>
      <c r="H1223" s="151">
        <v>284180</v>
      </c>
      <c r="L1223" s="153" t="s">
        <v>3139</v>
      </c>
      <c r="M1223" s="153" t="s">
        <v>3664</v>
      </c>
      <c r="N1223" s="152" t="s">
        <v>3141</v>
      </c>
      <c r="P1223" s="152">
        <v>17.586383000000001</v>
      </c>
      <c r="Q1223" s="152">
        <v>145.83808300000001</v>
      </c>
      <c r="R1223" s="152" t="s">
        <v>2027</v>
      </c>
      <c r="S1223" s="152" t="s">
        <v>2716</v>
      </c>
      <c r="T1223" s="152">
        <v>47.966000000000001</v>
      </c>
      <c r="U1223" s="152">
        <v>0.70899999999999996</v>
      </c>
      <c r="V1223" s="152">
        <v>16.253</v>
      </c>
      <c r="X1223" s="152">
        <v>9.5530000000000008</v>
      </c>
      <c r="AA1223" s="152">
        <v>6.6260000000000003</v>
      </c>
      <c r="AB1223" s="152">
        <v>0.18099999999999999</v>
      </c>
      <c r="AC1223" s="152">
        <v>12.759</v>
      </c>
      <c r="AD1223" s="152">
        <v>1.585</v>
      </c>
      <c r="AE1223" s="152">
        <v>0.32900000000000001</v>
      </c>
      <c r="AF1223" s="152">
        <v>6.0999999999999999E-2</v>
      </c>
      <c r="AI1223" s="152">
        <v>96.397200659999996</v>
      </c>
      <c r="AJ1223" s="152">
        <v>4.3246647930000002</v>
      </c>
      <c r="AK1223" s="156">
        <f t="shared" si="19"/>
        <v>1.996309085E-2</v>
      </c>
      <c r="AL1223" s="151">
        <v>199.6309085</v>
      </c>
      <c r="AM1223" s="151">
        <v>198.66884999999999</v>
      </c>
      <c r="AN1223" s="151">
        <v>2361.4362000000001</v>
      </c>
      <c r="AO1223" s="151">
        <v>901.99905000000001</v>
      </c>
      <c r="AQ1223" s="152">
        <v>2.590178925</v>
      </c>
      <c r="AR1223" s="152">
        <v>0.33223581400000002</v>
      </c>
      <c r="AS1223" s="152">
        <v>5.4905736699999999</v>
      </c>
      <c r="AU1223" s="151">
        <v>322.14673329999999</v>
      </c>
      <c r="AV1223" s="152">
        <v>2295.6965500000001</v>
      </c>
      <c r="AW1223" s="152">
        <v>38.475051280000002</v>
      </c>
      <c r="AX1223" s="151">
        <v>3740.3407179999999</v>
      </c>
      <c r="AZ1223" s="152">
        <v>58.981638660000002</v>
      </c>
      <c r="BG1223" s="152">
        <v>2.9613009479999999</v>
      </c>
      <c r="BH1223" s="152">
        <v>231.10586799999999</v>
      </c>
      <c r="BI1223" s="152">
        <v>13.825890490000001</v>
      </c>
      <c r="BJ1223" s="152">
        <v>9.9240044849999993</v>
      </c>
      <c r="BK1223" s="152">
        <v>0.65979493199999995</v>
      </c>
      <c r="BO1223" s="152">
        <v>95.903482289999999</v>
      </c>
      <c r="BP1223" s="152">
        <v>2.3781883189999999</v>
      </c>
      <c r="BQ1223" s="152">
        <v>5.0025694569999999</v>
      </c>
      <c r="BS1223" s="152">
        <v>4.3552599040000004</v>
      </c>
      <c r="BT1223" s="152">
        <v>1.164946832</v>
      </c>
      <c r="BU1223" s="152">
        <v>1.8322211639999999</v>
      </c>
      <c r="BV1223" s="152">
        <v>2.565947795</v>
      </c>
      <c r="BX1223" s="152">
        <v>1.918257339</v>
      </c>
      <c r="BZ1223" s="152">
        <v>1.2374397989999999</v>
      </c>
      <c r="CB1223" s="152">
        <v>1.07236715</v>
      </c>
      <c r="CD1223" s="152">
        <v>0.71645778800000004</v>
      </c>
      <c r="CH1223" s="152">
        <v>1.388095442</v>
      </c>
      <c r="CJ1223" s="152">
        <v>0.19309657</v>
      </c>
      <c r="CK1223" s="152">
        <v>0.13810191099999999</v>
      </c>
      <c r="DC1223" s="152">
        <v>39.717333330000002</v>
      </c>
      <c r="DF1223" s="152">
        <v>15.65266667</v>
      </c>
      <c r="DG1223" s="152">
        <v>44.931333330000001</v>
      </c>
      <c r="DJ1223" s="152">
        <v>8.9333333000000001E-2</v>
      </c>
      <c r="DM1223" s="152">
        <v>0.23300000000000001</v>
      </c>
      <c r="DO1223" s="154">
        <v>83.654235470000003</v>
      </c>
      <c r="ED1223" s="152">
        <v>50.894520659999998</v>
      </c>
      <c r="EE1223" s="152">
        <v>0.63610395600000003</v>
      </c>
      <c r="EF1223" s="152">
        <v>16.959631510000001</v>
      </c>
      <c r="EH1223" s="152">
        <v>8.2446327450000005</v>
      </c>
      <c r="EJ1223" s="152">
        <v>9.1622603700000003</v>
      </c>
      <c r="EK1223" s="152">
        <v>0.16890412599999999</v>
      </c>
      <c r="EL1223" s="152">
        <v>6.818613633</v>
      </c>
      <c r="EM1223" s="152">
        <v>11.69816103</v>
      </c>
      <c r="EO1223" s="152">
        <v>1.9444029650000001</v>
      </c>
      <c r="EP1223" s="152">
        <v>0.80122966900000003</v>
      </c>
      <c r="EQ1223" s="152">
        <v>0.103354658</v>
      </c>
      <c r="ES1223" s="152">
        <v>0.617283951</v>
      </c>
    </row>
    <row r="1224" spans="1:149">
      <c r="A1224" s="151">
        <v>6840</v>
      </c>
      <c r="B1224" s="152" t="s">
        <v>2859</v>
      </c>
      <c r="C1224" s="152" t="s">
        <v>2877</v>
      </c>
      <c r="D1224" s="152" t="s">
        <v>2878</v>
      </c>
      <c r="E1224" s="152" t="s">
        <v>2907</v>
      </c>
      <c r="F1224" s="152" t="s">
        <v>9670</v>
      </c>
      <c r="H1224" s="151">
        <v>284180</v>
      </c>
      <c r="L1224" s="153" t="s">
        <v>3016</v>
      </c>
      <c r="M1224" s="153" t="s">
        <v>5124</v>
      </c>
      <c r="N1224" s="152" t="s">
        <v>3018</v>
      </c>
      <c r="P1224" s="152">
        <v>17.586566999999999</v>
      </c>
      <c r="Q1224" s="152">
        <v>145.83766700000001</v>
      </c>
      <c r="R1224" s="152" t="s">
        <v>2027</v>
      </c>
      <c r="S1224" s="152" t="s">
        <v>2716</v>
      </c>
      <c r="T1224" s="152">
        <v>52.716999999999999</v>
      </c>
      <c r="U1224" s="152">
        <v>0.81399999999999995</v>
      </c>
      <c r="V1224" s="152">
        <v>17.042999999999999</v>
      </c>
      <c r="X1224" s="152">
        <v>6.5910000000000002</v>
      </c>
      <c r="AA1224" s="152">
        <v>5.5810000000000004</v>
      </c>
      <c r="AB1224" s="152">
        <v>0.1</v>
      </c>
      <c r="AC1224" s="152">
        <v>10.624000000000001</v>
      </c>
      <c r="AD1224" s="152">
        <v>2.1040000000000001</v>
      </c>
      <c r="AE1224" s="152">
        <v>1.1479999999999999</v>
      </c>
      <c r="AF1224" s="152">
        <v>0.216</v>
      </c>
      <c r="AI1224" s="152">
        <v>97.135916339999994</v>
      </c>
      <c r="AJ1224" s="152">
        <v>2.7120904000000001</v>
      </c>
      <c r="AK1224" s="156">
        <f t="shared" si="19"/>
        <v>5.0876793E-3</v>
      </c>
      <c r="AL1224" s="151">
        <v>50.876792999999999</v>
      </c>
      <c r="AM1224" s="151">
        <v>213.97910999999999</v>
      </c>
      <c r="AN1224" s="151">
        <v>584.77020000000005</v>
      </c>
      <c r="AO1224" s="151">
        <v>1365.20775</v>
      </c>
      <c r="AQ1224" s="152">
        <v>2.6157923460000001</v>
      </c>
      <c r="AR1224" s="152">
        <v>0.200786722</v>
      </c>
      <c r="AS1224" s="152">
        <v>24.57631821</v>
      </c>
      <c r="AU1224" s="151">
        <v>996.48008159999995</v>
      </c>
      <c r="AV1224" s="152">
        <v>8494.3778500000008</v>
      </c>
      <c r="AW1224" s="152">
        <v>30.857131079999998</v>
      </c>
      <c r="AX1224" s="151">
        <v>4180.9322700000002</v>
      </c>
      <c r="AZ1224" s="152">
        <v>36.124236400000001</v>
      </c>
      <c r="BG1224" s="152">
        <v>10.62116134</v>
      </c>
      <c r="BH1224" s="152">
        <v>195.958021</v>
      </c>
      <c r="BI1224" s="152">
        <v>15.17510317</v>
      </c>
      <c r="BJ1224" s="152">
        <v>23.819142209999999</v>
      </c>
      <c r="BK1224" s="152">
        <v>1.197275418</v>
      </c>
      <c r="BO1224" s="152">
        <v>195.45872120000001</v>
      </c>
      <c r="BP1224" s="152">
        <v>6.2359693759999999</v>
      </c>
      <c r="BQ1224" s="152">
        <v>11.74652889</v>
      </c>
      <c r="BS1224" s="152">
        <v>7.7766023000000004</v>
      </c>
      <c r="BT1224" s="152">
        <v>2.1125067039999998</v>
      </c>
      <c r="BU1224" s="152">
        <v>2.9519036519999999</v>
      </c>
      <c r="BV1224" s="152">
        <v>2.391742566</v>
      </c>
      <c r="BX1224" s="152">
        <v>2.237772069</v>
      </c>
      <c r="BZ1224" s="152">
        <v>1.268464791</v>
      </c>
      <c r="CB1224" s="152">
        <v>0.94280544499999996</v>
      </c>
      <c r="CD1224" s="152">
        <v>1.455865594</v>
      </c>
      <c r="CH1224" s="152">
        <v>3.734853749</v>
      </c>
      <c r="CJ1224" s="152">
        <v>0.57936515700000002</v>
      </c>
      <c r="CK1224" s="152">
        <v>0.684814912</v>
      </c>
      <c r="DC1224" s="152">
        <v>40.105666669999998</v>
      </c>
      <c r="DF1224" s="152">
        <v>13.93333333</v>
      </c>
      <c r="DG1224" s="152">
        <v>46.798000000000002</v>
      </c>
      <c r="DJ1224" s="152">
        <v>7.8666666999999996E-2</v>
      </c>
      <c r="DM1224" s="152">
        <v>0.20200000000000001</v>
      </c>
      <c r="DO1224" s="154">
        <v>85.69009835</v>
      </c>
      <c r="ED1224" s="152">
        <v>50.894520659999998</v>
      </c>
      <c r="EE1224" s="152">
        <v>0.63610395600000003</v>
      </c>
      <c r="EF1224" s="152">
        <v>16.959631510000001</v>
      </c>
      <c r="EH1224" s="152">
        <v>8.2446327450000005</v>
      </c>
      <c r="EJ1224" s="152">
        <v>9.1622603700000003</v>
      </c>
      <c r="EK1224" s="152">
        <v>0.16890412599999999</v>
      </c>
      <c r="EL1224" s="152">
        <v>6.818613633</v>
      </c>
      <c r="EM1224" s="152">
        <v>11.69816103</v>
      </c>
      <c r="EO1224" s="152">
        <v>1.9444029650000001</v>
      </c>
      <c r="EP1224" s="152">
        <v>0.80122966900000003</v>
      </c>
      <c r="EQ1224" s="152">
        <v>0.103354658</v>
      </c>
      <c r="ES1224" s="152">
        <v>0.617283951</v>
      </c>
    </row>
    <row r="1225" spans="1:149">
      <c r="A1225" s="151">
        <v>6841</v>
      </c>
      <c r="B1225" s="152" t="s">
        <v>2859</v>
      </c>
      <c r="C1225" s="152" t="s">
        <v>2877</v>
      </c>
      <c r="D1225" s="152" t="s">
        <v>2878</v>
      </c>
      <c r="E1225" s="152" t="s">
        <v>2907</v>
      </c>
      <c r="F1225" s="152" t="s">
        <v>9671</v>
      </c>
      <c r="H1225" s="151">
        <v>284180</v>
      </c>
      <c r="L1225" s="153" t="s">
        <v>3016</v>
      </c>
      <c r="M1225" s="153" t="s">
        <v>4676</v>
      </c>
      <c r="N1225" s="152" t="s">
        <v>3018</v>
      </c>
      <c r="P1225" s="152">
        <v>17.586566999999999</v>
      </c>
      <c r="Q1225" s="152">
        <v>145.83766700000001</v>
      </c>
      <c r="R1225" s="152" t="s">
        <v>2027</v>
      </c>
      <c r="S1225" s="152" t="s">
        <v>2716</v>
      </c>
      <c r="T1225" s="152">
        <v>51.045000000000002</v>
      </c>
      <c r="U1225" s="152">
        <v>0.73599999999999999</v>
      </c>
      <c r="V1225" s="152">
        <v>17.158999999999999</v>
      </c>
      <c r="X1225" s="152">
        <v>7.202</v>
      </c>
      <c r="AA1225" s="152">
        <v>6.016</v>
      </c>
      <c r="AB1225" s="152">
        <v>0.13500000000000001</v>
      </c>
      <c r="AC1225" s="152">
        <v>10.831</v>
      </c>
      <c r="AD1225" s="152">
        <v>2.04</v>
      </c>
      <c r="AE1225" s="152">
        <v>1.0609999999999999</v>
      </c>
      <c r="AF1225" s="152">
        <v>0.157</v>
      </c>
      <c r="AI1225" s="152">
        <v>96.611558360000004</v>
      </c>
      <c r="AJ1225" s="152">
        <v>3.0339941229999998</v>
      </c>
      <c r="AK1225" s="156">
        <f t="shared" si="19"/>
        <v>1.573085569E-2</v>
      </c>
      <c r="AL1225" s="151">
        <v>157.30855690000001</v>
      </c>
      <c r="AM1225" s="151">
        <v>262.46159999999998</v>
      </c>
      <c r="AN1225" s="151">
        <v>725.37390000000005</v>
      </c>
      <c r="AO1225" s="151">
        <v>1357.80825</v>
      </c>
      <c r="AQ1225" s="152">
        <v>2.3001041670000002</v>
      </c>
      <c r="AR1225" s="152">
        <v>0.25550561900000002</v>
      </c>
      <c r="AS1225" s="152">
        <v>25.150211840000001</v>
      </c>
      <c r="AU1225" s="151">
        <v>753.34569120000003</v>
      </c>
      <c r="AV1225" s="152">
        <v>9368.5949000000001</v>
      </c>
      <c r="AW1225" s="152">
        <v>28.911836099999999</v>
      </c>
      <c r="AX1225" s="151">
        <v>4820.2496199999996</v>
      </c>
      <c r="AZ1225" s="152">
        <v>63.994395920000002</v>
      </c>
      <c r="BG1225" s="152">
        <v>11.746794339999999</v>
      </c>
      <c r="BH1225" s="152">
        <v>194.318523</v>
      </c>
      <c r="BI1225" s="152">
        <v>17.155215049999999</v>
      </c>
      <c r="BJ1225" s="152">
        <v>25.361370839999999</v>
      </c>
      <c r="BK1225" s="152">
        <v>1.297689715</v>
      </c>
      <c r="BO1225" s="152">
        <v>200.60450950000001</v>
      </c>
      <c r="BP1225" s="152">
        <v>5.1861107090000003</v>
      </c>
      <c r="BQ1225" s="152">
        <v>11.394555370000001</v>
      </c>
      <c r="BS1225" s="152">
        <v>8.2733862200000008</v>
      </c>
      <c r="BT1225" s="152">
        <v>1.916993232</v>
      </c>
      <c r="BU1225" s="152">
        <v>4.412727834</v>
      </c>
      <c r="BV1225" s="152">
        <v>2.327196142</v>
      </c>
      <c r="BX1225" s="152">
        <v>2.509395075</v>
      </c>
      <c r="BZ1225" s="152">
        <v>1.660540167</v>
      </c>
      <c r="CB1225" s="152">
        <v>1.4628810919999999</v>
      </c>
      <c r="CD1225" s="152">
        <v>1.719554872</v>
      </c>
      <c r="CH1225" s="152">
        <v>3.1003243280000001</v>
      </c>
      <c r="CJ1225" s="152">
        <v>0.61818485599999995</v>
      </c>
      <c r="CK1225" s="152">
        <v>0.38021930500000001</v>
      </c>
      <c r="DC1225" s="152">
        <v>39.591000000000001</v>
      </c>
      <c r="DF1225" s="152">
        <v>17.096</v>
      </c>
      <c r="DG1225" s="152">
        <v>43.937666669999999</v>
      </c>
      <c r="DJ1225" s="152">
        <v>9.8000000000000004E-2</v>
      </c>
      <c r="DM1225" s="152">
        <v>0.208666667</v>
      </c>
      <c r="DO1225" s="154">
        <v>82.085582970000004</v>
      </c>
      <c r="ED1225" s="152">
        <v>50.894520659999998</v>
      </c>
      <c r="EE1225" s="152">
        <v>0.63610395600000003</v>
      </c>
      <c r="EF1225" s="152">
        <v>16.959631510000001</v>
      </c>
      <c r="EH1225" s="152">
        <v>8.2446327450000005</v>
      </c>
      <c r="EJ1225" s="152">
        <v>9.1622603700000003</v>
      </c>
      <c r="EK1225" s="152">
        <v>0.16890412599999999</v>
      </c>
      <c r="EL1225" s="152">
        <v>6.818613633</v>
      </c>
      <c r="EM1225" s="152">
        <v>11.69816103</v>
      </c>
      <c r="EO1225" s="152">
        <v>1.9444029650000001</v>
      </c>
      <c r="EP1225" s="152">
        <v>0.80122966900000003</v>
      </c>
      <c r="EQ1225" s="152">
        <v>0.103354658</v>
      </c>
      <c r="ES1225" s="152">
        <v>0.617283951</v>
      </c>
    </row>
    <row r="1226" spans="1:149">
      <c r="A1226" s="151">
        <v>6842</v>
      </c>
      <c r="B1226" s="152" t="s">
        <v>2859</v>
      </c>
      <c r="C1226" s="152" t="s">
        <v>2877</v>
      </c>
      <c r="D1226" s="152" t="s">
        <v>2878</v>
      </c>
      <c r="E1226" s="152" t="s">
        <v>2907</v>
      </c>
      <c r="F1226" s="152" t="s">
        <v>9672</v>
      </c>
      <c r="H1226" s="151">
        <v>284180</v>
      </c>
      <c r="L1226" s="153" t="s">
        <v>3016</v>
      </c>
      <c r="M1226" s="153" t="s">
        <v>3240</v>
      </c>
      <c r="N1226" s="152" t="s">
        <v>3018</v>
      </c>
      <c r="P1226" s="152">
        <v>17.586566999999999</v>
      </c>
      <c r="Q1226" s="152">
        <v>145.83766700000001</v>
      </c>
      <c r="R1226" s="152" t="s">
        <v>2027</v>
      </c>
      <c r="S1226" s="152" t="s">
        <v>2716</v>
      </c>
      <c r="T1226" s="152">
        <v>46.113</v>
      </c>
      <c r="U1226" s="152">
        <v>0.68600000000000005</v>
      </c>
      <c r="V1226" s="152">
        <v>18.073</v>
      </c>
      <c r="X1226" s="152">
        <v>13.855</v>
      </c>
      <c r="AA1226" s="152">
        <v>5.3120000000000003</v>
      </c>
      <c r="AB1226" s="152">
        <v>0.26700000000000002</v>
      </c>
      <c r="AC1226" s="152">
        <v>12.106</v>
      </c>
      <c r="AD1226" s="152">
        <v>1.6479999999999999</v>
      </c>
      <c r="AE1226" s="152">
        <v>0.41799999999999998</v>
      </c>
      <c r="AF1226" s="152">
        <v>0.121</v>
      </c>
      <c r="AI1226" s="152">
        <v>99.001392170000003</v>
      </c>
      <c r="AJ1226" s="152">
        <v>2.5402952000000001</v>
      </c>
      <c r="AK1226" s="156">
        <f t="shared" si="19"/>
        <v>2.6684658E-2</v>
      </c>
      <c r="AL1226" s="151">
        <v>266.84658000000002</v>
      </c>
      <c r="AM1226" s="151">
        <v>454.56891000000002</v>
      </c>
      <c r="AN1226" s="151">
        <v>1624.8846000000001</v>
      </c>
      <c r="AO1226" s="151">
        <v>967.11464999999998</v>
      </c>
      <c r="AQ1226" s="152">
        <v>5.2224833159999999</v>
      </c>
      <c r="AR1226" s="152">
        <v>0.468980868</v>
      </c>
      <c r="AS1226" s="152">
        <v>12.3871488</v>
      </c>
      <c r="AU1226" s="151">
        <v>798.22588159999998</v>
      </c>
      <c r="AV1226" s="152">
        <v>3440.4670999999998</v>
      </c>
      <c r="AW1226" s="152">
        <v>41.3484342</v>
      </c>
      <c r="AX1226" s="151">
        <v>4239.6894970000003</v>
      </c>
      <c r="AZ1226" s="152">
        <v>42.39510842</v>
      </c>
      <c r="BG1226" s="152">
        <v>7.8796678929999997</v>
      </c>
      <c r="BH1226" s="152">
        <v>247.37921600000001</v>
      </c>
      <c r="BI1226" s="152">
        <v>18.67240567</v>
      </c>
      <c r="BJ1226" s="152">
        <v>12.095766810000001</v>
      </c>
      <c r="BK1226" s="152">
        <v>0.58319986800000001</v>
      </c>
      <c r="BO1226" s="152">
        <v>85.561173389999993</v>
      </c>
      <c r="BP1226" s="152">
        <v>3.693146912</v>
      </c>
      <c r="BQ1226" s="152">
        <v>7.719473303</v>
      </c>
      <c r="BS1226" s="152">
        <v>6.1220459280000004</v>
      </c>
      <c r="BT1226" s="152">
        <v>1.5669802399999999</v>
      </c>
      <c r="BU1226" s="152">
        <v>9.4376071800000005</v>
      </c>
      <c r="BV1226" s="152">
        <v>1.923283528</v>
      </c>
      <c r="BX1226" s="152">
        <v>2.2936676139999999</v>
      </c>
      <c r="BZ1226" s="152">
        <v>1.7282001090000001</v>
      </c>
      <c r="CB1226" s="152">
        <v>1.6436072020000001</v>
      </c>
      <c r="CD1226" s="152">
        <v>0.89395075800000001</v>
      </c>
      <c r="CH1226" s="152">
        <v>2.4711595970000002</v>
      </c>
      <c r="CJ1226" s="152">
        <v>0.32130909800000002</v>
      </c>
      <c r="CK1226" s="152">
        <v>0.203462473</v>
      </c>
      <c r="DC1226" s="152">
        <v>38.435499999999998</v>
      </c>
      <c r="DF1226" s="152">
        <v>23.655999999999999</v>
      </c>
      <c r="DG1226" s="152">
        <v>38.866</v>
      </c>
      <c r="DJ1226" s="152">
        <v>3.6499999999999998E-2</v>
      </c>
      <c r="DM1226" s="152">
        <v>0.223</v>
      </c>
      <c r="DO1226" s="154">
        <v>74.549580599999999</v>
      </c>
      <c r="ED1226" s="152">
        <v>50.894520659999998</v>
      </c>
      <c r="EE1226" s="152">
        <v>0.63610395600000003</v>
      </c>
      <c r="EF1226" s="152">
        <v>16.959631510000001</v>
      </c>
      <c r="EH1226" s="152">
        <v>8.2446327450000005</v>
      </c>
      <c r="EJ1226" s="152">
        <v>9.1622603700000003</v>
      </c>
      <c r="EK1226" s="152">
        <v>0.16890412599999999</v>
      </c>
      <c r="EL1226" s="152">
        <v>6.818613633</v>
      </c>
      <c r="EM1226" s="152">
        <v>11.69816103</v>
      </c>
      <c r="EO1226" s="152">
        <v>1.9444029650000001</v>
      </c>
      <c r="EP1226" s="152">
        <v>0.80122966900000003</v>
      </c>
      <c r="EQ1226" s="152">
        <v>0.103354658</v>
      </c>
      <c r="ES1226" s="152">
        <v>0.617283951</v>
      </c>
    </row>
    <row r="1227" spans="1:149">
      <c r="A1227" s="151">
        <v>6844</v>
      </c>
      <c r="B1227" s="152" t="s">
        <v>2859</v>
      </c>
      <c r="C1227" s="152" t="s">
        <v>2877</v>
      </c>
      <c r="D1227" s="152" t="s">
        <v>2878</v>
      </c>
      <c r="E1227" s="152" t="s">
        <v>2907</v>
      </c>
      <c r="F1227" s="152" t="s">
        <v>9673</v>
      </c>
      <c r="H1227" s="151">
        <v>284180</v>
      </c>
      <c r="L1227" s="153" t="s">
        <v>3016</v>
      </c>
      <c r="M1227" s="153" t="s">
        <v>3114</v>
      </c>
      <c r="N1227" s="152" t="s">
        <v>3018</v>
      </c>
      <c r="P1227" s="152">
        <v>17.586566999999999</v>
      </c>
      <c r="Q1227" s="152">
        <v>145.83766700000001</v>
      </c>
      <c r="R1227" s="152" t="s">
        <v>2027</v>
      </c>
      <c r="S1227" s="152" t="s">
        <v>2716</v>
      </c>
      <c r="T1227" s="152">
        <v>45.436999999999998</v>
      </c>
      <c r="U1227" s="152">
        <v>0.626</v>
      </c>
      <c r="V1227" s="152">
        <v>18.789000000000001</v>
      </c>
      <c r="X1227" s="152">
        <v>9.5690000000000008</v>
      </c>
      <c r="AA1227" s="152">
        <v>6.4539999999999997</v>
      </c>
      <c r="AB1227" s="152">
        <v>0.16500000000000001</v>
      </c>
      <c r="AC1227" s="152">
        <v>13.138</v>
      </c>
      <c r="AD1227" s="152">
        <v>1.7170000000000001</v>
      </c>
      <c r="AE1227" s="152">
        <v>0.47499999999999998</v>
      </c>
      <c r="AF1227" s="152">
        <v>0.13300000000000001</v>
      </c>
      <c r="AI1227" s="152">
        <v>96.813299900000004</v>
      </c>
      <c r="AJ1227" s="152">
        <v>3.1304912690000002</v>
      </c>
      <c r="AK1227" s="156">
        <f t="shared" si="19"/>
        <v>2.8734890960000002E-2</v>
      </c>
      <c r="AL1227" s="151">
        <v>287.34890960000001</v>
      </c>
      <c r="AM1227" s="151">
        <v>306.93425999999999</v>
      </c>
      <c r="AN1227" s="151">
        <v>1513.6958999999999</v>
      </c>
      <c r="AO1227" s="151">
        <v>1022.6109</v>
      </c>
      <c r="AQ1227" s="152">
        <v>4.3401918469999998</v>
      </c>
      <c r="AR1227" s="152">
        <v>0.424468081</v>
      </c>
      <c r="AS1227" s="152">
        <v>21.338705999999998</v>
      </c>
      <c r="AU1227" s="151">
        <v>661.681735</v>
      </c>
      <c r="AV1227" s="152">
        <v>5562.6230150000001</v>
      </c>
      <c r="AW1227" s="152">
        <v>43.112338049999998</v>
      </c>
      <c r="AX1227" s="151">
        <v>4413.808669</v>
      </c>
      <c r="AZ1227" s="152">
        <v>28.769028380000002</v>
      </c>
      <c r="BG1227" s="152">
        <v>8.6849774679999996</v>
      </c>
      <c r="BH1227" s="152">
        <v>329.97187930000001</v>
      </c>
      <c r="BI1227" s="152">
        <v>15.818447580000001</v>
      </c>
      <c r="BJ1227" s="152">
        <v>38.560876129999997</v>
      </c>
      <c r="BK1227" s="152">
        <v>0.83687961200000005</v>
      </c>
      <c r="BO1227" s="152">
        <v>131.473602</v>
      </c>
      <c r="BP1227" s="152">
        <v>4.3395865579999997</v>
      </c>
      <c r="BQ1227" s="152">
        <v>9.3448393880000005</v>
      </c>
      <c r="BR1227" s="152">
        <v>1.527485239</v>
      </c>
      <c r="BS1227" s="152">
        <v>7.2941826670000003</v>
      </c>
      <c r="BT1227" s="152">
        <v>2.3900088180000001</v>
      </c>
      <c r="BU1227" s="152">
        <v>0.80124605699999996</v>
      </c>
      <c r="BV1227" s="152">
        <v>2.3183432260000001</v>
      </c>
      <c r="BX1227" s="152">
        <v>2.8783869800000002</v>
      </c>
      <c r="BZ1227" s="152">
        <v>2.2053162290000001</v>
      </c>
      <c r="CB1227" s="152">
        <v>2.1335424199999999</v>
      </c>
      <c r="CD1227" s="152">
        <v>1.2553468400000001</v>
      </c>
      <c r="DC1227" s="152">
        <v>39.750666670000001</v>
      </c>
      <c r="DF1227" s="152">
        <v>16.672999999999998</v>
      </c>
      <c r="DG1227" s="152">
        <v>44.701333329999997</v>
      </c>
      <c r="DJ1227" s="152">
        <v>6.5333332999999993E-2</v>
      </c>
      <c r="DM1227" s="152">
        <v>0.19800000000000001</v>
      </c>
      <c r="DO1227" s="154">
        <v>82.698980280000001</v>
      </c>
      <c r="ED1227" s="152">
        <v>50.894520659999998</v>
      </c>
      <c r="EE1227" s="152">
        <v>0.63610395600000003</v>
      </c>
      <c r="EF1227" s="152">
        <v>16.959631510000001</v>
      </c>
      <c r="EH1227" s="152">
        <v>8.2446327450000005</v>
      </c>
      <c r="EJ1227" s="152">
        <v>9.1622603700000003</v>
      </c>
      <c r="EK1227" s="152">
        <v>0.16890412599999999</v>
      </c>
      <c r="EL1227" s="152">
        <v>6.818613633</v>
      </c>
      <c r="EM1227" s="152">
        <v>11.69816103</v>
      </c>
      <c r="EO1227" s="152">
        <v>1.9444029650000001</v>
      </c>
      <c r="EP1227" s="152">
        <v>0.80122966900000003</v>
      </c>
      <c r="EQ1227" s="152">
        <v>0.103354658</v>
      </c>
      <c r="ES1227" s="152">
        <v>0.617283951</v>
      </c>
    </row>
    <row r="1228" spans="1:149">
      <c r="A1228" s="151">
        <v>6845</v>
      </c>
      <c r="B1228" s="152" t="s">
        <v>2859</v>
      </c>
      <c r="C1228" s="152" t="s">
        <v>2877</v>
      </c>
      <c r="D1228" s="152" t="s">
        <v>2878</v>
      </c>
      <c r="E1228" s="152" t="s">
        <v>2907</v>
      </c>
      <c r="F1228" s="152" t="s">
        <v>9674</v>
      </c>
      <c r="H1228" s="151">
        <v>284180</v>
      </c>
      <c r="L1228" s="153" t="s">
        <v>3016</v>
      </c>
      <c r="M1228" s="153" t="s">
        <v>3082</v>
      </c>
      <c r="N1228" s="152" t="s">
        <v>3018</v>
      </c>
      <c r="P1228" s="152">
        <v>17.586566999999999</v>
      </c>
      <c r="Q1228" s="152">
        <v>145.83766700000001</v>
      </c>
      <c r="R1228" s="152" t="s">
        <v>2027</v>
      </c>
      <c r="S1228" s="152" t="s">
        <v>2716</v>
      </c>
      <c r="T1228" s="152">
        <v>45.308999999999997</v>
      </c>
      <c r="U1228" s="152">
        <v>0.59499999999999997</v>
      </c>
      <c r="V1228" s="152">
        <v>18.565999999999999</v>
      </c>
      <c r="X1228" s="152">
        <v>7.79</v>
      </c>
      <c r="AA1228" s="152">
        <v>6.6890000000000001</v>
      </c>
      <c r="AB1228" s="152">
        <v>0.13900000000000001</v>
      </c>
      <c r="AC1228" s="152">
        <v>14.266</v>
      </c>
      <c r="AD1228" s="152">
        <v>1.681</v>
      </c>
      <c r="AE1228" s="152">
        <v>0.46500000000000002</v>
      </c>
      <c r="AF1228" s="152">
        <v>9.8000000000000004E-2</v>
      </c>
      <c r="AI1228" s="152">
        <v>95.845936769999994</v>
      </c>
      <c r="AJ1228" s="152">
        <v>3.025853825</v>
      </c>
      <c r="AK1228" s="156">
        <f t="shared" si="19"/>
        <v>5.2977781960000005E-2</v>
      </c>
      <c r="AL1228" s="151">
        <v>529.77781960000004</v>
      </c>
      <c r="AM1228" s="151">
        <v>273.39749999999998</v>
      </c>
      <c r="AN1228" s="151">
        <v>1587.8217</v>
      </c>
      <c r="AO1228" s="151">
        <v>948.61590000000001</v>
      </c>
      <c r="AQ1228" s="152">
        <v>4.4571612370000002</v>
      </c>
      <c r="AR1228" s="152">
        <v>0.37396070799999998</v>
      </c>
      <c r="AS1228" s="152">
        <v>25.186482059999999</v>
      </c>
      <c r="AU1228" s="151">
        <v>582.92510909999999</v>
      </c>
      <c r="AV1228" s="152">
        <v>5418.5280560000001</v>
      </c>
      <c r="AW1228" s="152">
        <v>47.110248169999998</v>
      </c>
      <c r="AX1228" s="151">
        <v>4134.7445669999997</v>
      </c>
      <c r="AZ1228" s="152">
        <v>87.322761630000002</v>
      </c>
      <c r="BG1228" s="152">
        <v>8.3130403259999994</v>
      </c>
      <c r="BH1228" s="152">
        <v>322.53257509999997</v>
      </c>
      <c r="BI1228" s="152">
        <v>14.276224020000001</v>
      </c>
      <c r="BJ1228" s="152">
        <v>36.919868790000002</v>
      </c>
      <c r="BK1228" s="152">
        <v>0.79679756700000004</v>
      </c>
      <c r="BO1228" s="152">
        <v>129.19405209999999</v>
      </c>
      <c r="BP1228" s="152">
        <v>4.6402394740000004</v>
      </c>
      <c r="BQ1228" s="152">
        <v>9.3891031270000003</v>
      </c>
      <c r="BR1228" s="152">
        <v>1.4786194530000001</v>
      </c>
      <c r="BS1228" s="152">
        <v>7.4810368929999997</v>
      </c>
      <c r="BT1228" s="152">
        <v>2.0980661829999998</v>
      </c>
      <c r="BU1228" s="152">
        <v>0.51838616699999995</v>
      </c>
      <c r="BV1228" s="152">
        <v>2.3303788239999998</v>
      </c>
      <c r="BX1228" s="152">
        <v>2.663562094</v>
      </c>
      <c r="BZ1228" s="152">
        <v>2.0566507270000001</v>
      </c>
      <c r="CB1228" s="152">
        <v>2.206470774</v>
      </c>
      <c r="CD1228" s="152">
        <v>1.240208763</v>
      </c>
      <c r="DC1228" s="152">
        <v>40.21833333</v>
      </c>
      <c r="DF1228" s="152">
        <v>13.20366667</v>
      </c>
      <c r="DG1228" s="152">
        <v>47.151000000000003</v>
      </c>
      <c r="DJ1228" s="152">
        <v>9.9333332999999996E-2</v>
      </c>
      <c r="DM1228" s="152">
        <v>0.21533333299999999</v>
      </c>
      <c r="DO1228" s="154">
        <v>86.425500630000002</v>
      </c>
      <c r="ED1228" s="152">
        <v>50.894520659999998</v>
      </c>
      <c r="EE1228" s="152">
        <v>0.63610395600000003</v>
      </c>
      <c r="EF1228" s="152">
        <v>16.959631510000001</v>
      </c>
      <c r="EH1228" s="152">
        <v>8.2446327450000005</v>
      </c>
      <c r="EJ1228" s="152">
        <v>9.1622603700000003</v>
      </c>
      <c r="EK1228" s="152">
        <v>0.16890412599999999</v>
      </c>
      <c r="EL1228" s="152">
        <v>6.818613633</v>
      </c>
      <c r="EM1228" s="152">
        <v>11.69816103</v>
      </c>
      <c r="EO1228" s="152">
        <v>1.9444029650000001</v>
      </c>
      <c r="EP1228" s="152">
        <v>0.80122966900000003</v>
      </c>
      <c r="EQ1228" s="152">
        <v>0.103354658</v>
      </c>
      <c r="ES1228" s="152">
        <v>0.617283951</v>
      </c>
    </row>
    <row r="1229" spans="1:149">
      <c r="A1229" s="151">
        <v>6846</v>
      </c>
      <c r="B1229" s="152" t="s">
        <v>2859</v>
      </c>
      <c r="C1229" s="152" t="s">
        <v>2877</v>
      </c>
      <c r="D1229" s="152" t="s">
        <v>2878</v>
      </c>
      <c r="E1229" s="152" t="s">
        <v>2907</v>
      </c>
      <c r="F1229" s="152" t="s">
        <v>9675</v>
      </c>
      <c r="H1229" s="151">
        <v>284180</v>
      </c>
      <c r="L1229" s="153" t="s">
        <v>3016</v>
      </c>
      <c r="M1229" s="153" t="s">
        <v>3337</v>
      </c>
      <c r="N1229" s="152" t="s">
        <v>3018</v>
      </c>
      <c r="P1229" s="152">
        <v>17.586566999999999</v>
      </c>
      <c r="Q1229" s="152">
        <v>145.83766700000001</v>
      </c>
      <c r="R1229" s="152" t="s">
        <v>2027</v>
      </c>
      <c r="S1229" s="152" t="s">
        <v>2716</v>
      </c>
      <c r="T1229" s="152">
        <v>46.682000000000002</v>
      </c>
      <c r="U1229" s="152">
        <v>0.67800000000000005</v>
      </c>
      <c r="V1229" s="152">
        <v>19.917999999999999</v>
      </c>
      <c r="X1229" s="152">
        <v>7.2709999999999999</v>
      </c>
      <c r="AA1229" s="152">
        <v>3.3740000000000001</v>
      </c>
      <c r="AB1229" s="152">
        <v>0.14199999999999999</v>
      </c>
      <c r="AC1229" s="152">
        <v>15.067</v>
      </c>
      <c r="AD1229" s="152">
        <v>1.661</v>
      </c>
      <c r="AE1229" s="152">
        <v>0.497</v>
      </c>
      <c r="AF1229" s="152">
        <v>0.1</v>
      </c>
      <c r="AI1229" s="152">
        <v>95.646758649999995</v>
      </c>
      <c r="AJ1229" s="152">
        <v>3.6335948</v>
      </c>
      <c r="AK1229" s="156">
        <f t="shared" si="19"/>
        <v>1.9447011E-2</v>
      </c>
      <c r="AL1229" s="151">
        <v>194.47011000000001</v>
      </c>
      <c r="AM1229" s="151">
        <v>349.58427</v>
      </c>
      <c r="AN1229" s="151">
        <v>2152.5897</v>
      </c>
      <c r="AO1229" s="151">
        <v>1101.0455999999999</v>
      </c>
      <c r="AQ1229" s="152">
        <v>4.4096609769999997</v>
      </c>
      <c r="AR1229" s="152">
        <v>0.47552876100000002</v>
      </c>
      <c r="AS1229" s="152">
        <v>18.243844889999998</v>
      </c>
      <c r="AU1229" s="151">
        <v>546.02405850000002</v>
      </c>
      <c r="AV1229" s="152">
        <v>4541.4857240000001</v>
      </c>
      <c r="AW1229" s="152">
        <v>51.21471786</v>
      </c>
      <c r="AX1229" s="151">
        <v>4432.5325000000003</v>
      </c>
      <c r="AZ1229" s="152">
        <v>34.06490453</v>
      </c>
      <c r="BG1229" s="152">
        <v>7.4352686690000001</v>
      </c>
      <c r="BH1229" s="152">
        <v>335.74636070000003</v>
      </c>
      <c r="BI1229" s="152">
        <v>16.62213384</v>
      </c>
      <c r="BJ1229" s="152">
        <v>36.728324729999997</v>
      </c>
      <c r="BK1229" s="152">
        <v>0.78755998599999999</v>
      </c>
      <c r="BO1229" s="152">
        <v>119.6451727</v>
      </c>
      <c r="BP1229" s="152">
        <v>4.5170216029999999</v>
      </c>
      <c r="BQ1229" s="152">
        <v>9.8650292929999992</v>
      </c>
      <c r="BR1229" s="152">
        <v>1.646673305</v>
      </c>
      <c r="BS1229" s="152">
        <v>7.6089268560000001</v>
      </c>
      <c r="BT1229" s="152">
        <v>2.2358062809999999</v>
      </c>
      <c r="BU1229" s="152">
        <v>1.042357164</v>
      </c>
      <c r="BV1229" s="152">
        <v>2.668489186</v>
      </c>
      <c r="BX1229" s="152">
        <v>3.0316532619999998</v>
      </c>
      <c r="BZ1229" s="152">
        <v>2.1396048990000001</v>
      </c>
      <c r="CB1229" s="152">
        <v>2.189264911</v>
      </c>
      <c r="CD1229" s="152">
        <v>1.2002177060000001</v>
      </c>
      <c r="CU1229" s="152">
        <v>-39</v>
      </c>
      <c r="DC1229" s="152">
        <v>40.079666670000002</v>
      </c>
      <c r="DF1229" s="152">
        <v>14.023</v>
      </c>
      <c r="DG1229" s="152">
        <v>46.58433333</v>
      </c>
      <c r="DJ1229" s="152">
        <v>9.2999999999999999E-2</v>
      </c>
      <c r="DM1229" s="152">
        <v>0.21666666700000001</v>
      </c>
      <c r="DO1229" s="154">
        <v>85.554795900000002</v>
      </c>
      <c r="ED1229" s="152">
        <v>50.894520659999998</v>
      </c>
      <c r="EE1229" s="152">
        <v>0.63610395600000003</v>
      </c>
      <c r="EF1229" s="152">
        <v>16.959631510000001</v>
      </c>
      <c r="EH1229" s="152">
        <v>8.2446327450000005</v>
      </c>
      <c r="EJ1229" s="152">
        <v>9.1622603700000003</v>
      </c>
      <c r="EK1229" s="152">
        <v>0.16890412599999999</v>
      </c>
      <c r="EL1229" s="152">
        <v>6.818613633</v>
      </c>
      <c r="EM1229" s="152">
        <v>11.69816103</v>
      </c>
      <c r="EO1229" s="152">
        <v>1.9444029650000001</v>
      </c>
      <c r="EP1229" s="152">
        <v>0.80122966900000003</v>
      </c>
      <c r="EQ1229" s="152">
        <v>0.103354658</v>
      </c>
      <c r="ES1229" s="152">
        <v>0.617283951</v>
      </c>
    </row>
    <row r="1230" spans="1:149">
      <c r="A1230" s="151">
        <v>6847</v>
      </c>
      <c r="B1230" s="152" t="s">
        <v>2859</v>
      </c>
      <c r="C1230" s="152" t="s">
        <v>2877</v>
      </c>
      <c r="D1230" s="152" t="s">
        <v>2878</v>
      </c>
      <c r="E1230" s="152" t="s">
        <v>2907</v>
      </c>
      <c r="F1230" s="152" t="s">
        <v>9676</v>
      </c>
      <c r="H1230" s="151">
        <v>284180</v>
      </c>
      <c r="L1230" s="153" t="s">
        <v>3016</v>
      </c>
      <c r="M1230" s="153" t="s">
        <v>3498</v>
      </c>
      <c r="N1230" s="152" t="s">
        <v>3018</v>
      </c>
      <c r="P1230" s="152">
        <v>17.586566999999999</v>
      </c>
      <c r="Q1230" s="152">
        <v>145.83766700000001</v>
      </c>
      <c r="R1230" s="152" t="s">
        <v>2027</v>
      </c>
      <c r="S1230" s="152" t="s">
        <v>2716</v>
      </c>
      <c r="T1230" s="152">
        <v>47.412999999999997</v>
      </c>
      <c r="U1230" s="152">
        <v>0.72499999999999998</v>
      </c>
      <c r="V1230" s="152">
        <v>18.494</v>
      </c>
      <c r="X1230" s="152">
        <v>7.4589999999999996</v>
      </c>
      <c r="AA1230" s="152">
        <v>5.4480000000000004</v>
      </c>
      <c r="AB1230" s="152">
        <v>0.129</v>
      </c>
      <c r="AC1230" s="152">
        <v>13.132</v>
      </c>
      <c r="AD1230" s="152">
        <v>1.909</v>
      </c>
      <c r="AE1230" s="152">
        <v>0.59</v>
      </c>
      <c r="AF1230" s="152">
        <v>0.17199999999999999</v>
      </c>
      <c r="AI1230" s="152">
        <v>95.723318640000002</v>
      </c>
      <c r="AJ1230" s="152">
        <v>3.3745876959999999</v>
      </c>
      <c r="AK1230" s="156">
        <f t="shared" si="19"/>
        <v>2.0301410039999999E-2</v>
      </c>
      <c r="AL1230" s="151">
        <v>203.01410039999999</v>
      </c>
      <c r="AM1230" s="151">
        <v>265.37783999999999</v>
      </c>
      <c r="AN1230" s="151">
        <v>1364.2677000000001</v>
      </c>
      <c r="AO1230" s="151">
        <v>1016.6913</v>
      </c>
      <c r="AQ1230" s="152">
        <v>2.8900977060000002</v>
      </c>
      <c r="AR1230" s="152">
        <v>0.28273421900000001</v>
      </c>
      <c r="AS1230" s="152">
        <v>15.03125811</v>
      </c>
      <c r="AU1230" s="151">
        <v>673.94773439999994</v>
      </c>
      <c r="AV1230" s="152">
        <v>4368.5085499999996</v>
      </c>
      <c r="AW1230" s="152">
        <v>38.398713039999997</v>
      </c>
      <c r="AX1230" s="151">
        <v>3911.1170099999999</v>
      </c>
      <c r="AZ1230" s="152">
        <v>38.095813980000003</v>
      </c>
      <c r="BG1230" s="152">
        <v>5.5779745439999999</v>
      </c>
      <c r="BH1230" s="152">
        <v>264.79413099999999</v>
      </c>
      <c r="BI1230" s="152">
        <v>16.887217620000001</v>
      </c>
      <c r="BJ1230" s="152">
        <v>13.697065500000001</v>
      </c>
      <c r="BK1230" s="152">
        <v>0.57879528000000002</v>
      </c>
      <c r="BO1230" s="152">
        <v>106.55756959999999</v>
      </c>
      <c r="BP1230" s="152">
        <v>3.6822560969999998</v>
      </c>
      <c r="BQ1230" s="152">
        <v>7.965691895</v>
      </c>
      <c r="BS1230" s="152">
        <v>5.9513807080000003</v>
      </c>
      <c r="BT1230" s="152">
        <v>1.6051124320000001</v>
      </c>
      <c r="BU1230" s="152">
        <v>2.3183336460000001</v>
      </c>
      <c r="BV1230" s="152">
        <v>1.985029972</v>
      </c>
      <c r="BX1230" s="152">
        <v>2.4686602720000002</v>
      </c>
      <c r="BZ1230" s="152">
        <v>2.2615753770000002</v>
      </c>
      <c r="CB1230" s="152">
        <v>1.3307305279999999</v>
      </c>
      <c r="CD1230" s="152">
        <v>0.88542912600000001</v>
      </c>
      <c r="CH1230" s="152">
        <v>2.2793819829999999</v>
      </c>
      <c r="CJ1230" s="152">
        <v>0.29740824900000001</v>
      </c>
      <c r="CK1230" s="152">
        <v>0.22516080699999999</v>
      </c>
      <c r="DC1230" s="152">
        <v>39.614666669999998</v>
      </c>
      <c r="DF1230" s="152">
        <v>16.487333329999998</v>
      </c>
      <c r="DG1230" s="152">
        <v>44.495666669999999</v>
      </c>
      <c r="DJ1230" s="152">
        <v>5.8666666999999999E-2</v>
      </c>
      <c r="DM1230" s="152">
        <v>0.20100000000000001</v>
      </c>
      <c r="DO1230" s="154">
        <v>82.793018540000006</v>
      </c>
      <c r="ED1230" s="152">
        <v>50.894520659999998</v>
      </c>
      <c r="EE1230" s="152">
        <v>0.63610395600000003</v>
      </c>
      <c r="EF1230" s="152">
        <v>16.959631510000001</v>
      </c>
      <c r="EH1230" s="152">
        <v>8.2446327450000005</v>
      </c>
      <c r="EJ1230" s="152">
        <v>9.1622603700000003</v>
      </c>
      <c r="EK1230" s="152">
        <v>0.16890412599999999</v>
      </c>
      <c r="EL1230" s="152">
        <v>6.818613633</v>
      </c>
      <c r="EM1230" s="152">
        <v>11.69816103</v>
      </c>
      <c r="EO1230" s="152">
        <v>1.9444029650000001</v>
      </c>
      <c r="EP1230" s="152">
        <v>0.80122966900000003</v>
      </c>
      <c r="EQ1230" s="152">
        <v>0.103354658</v>
      </c>
      <c r="ES1230" s="152">
        <v>0.617283951</v>
      </c>
    </row>
    <row r="1231" spans="1:149">
      <c r="A1231" s="151">
        <v>6848</v>
      </c>
      <c r="B1231" s="152" t="s">
        <v>2859</v>
      </c>
      <c r="C1231" s="152" t="s">
        <v>2877</v>
      </c>
      <c r="D1231" s="152" t="s">
        <v>2878</v>
      </c>
      <c r="E1231" s="152" t="s">
        <v>2907</v>
      </c>
      <c r="F1231" s="152" t="s">
        <v>9677</v>
      </c>
      <c r="H1231" s="151">
        <v>284180</v>
      </c>
      <c r="L1231" s="153" t="s">
        <v>3016</v>
      </c>
      <c r="M1231" s="153" t="s">
        <v>3017</v>
      </c>
      <c r="N1231" s="152" t="s">
        <v>3018</v>
      </c>
      <c r="P1231" s="152">
        <v>17.586566999999999</v>
      </c>
      <c r="Q1231" s="152">
        <v>145.83766700000001</v>
      </c>
      <c r="R1231" s="152" t="s">
        <v>2027</v>
      </c>
      <c r="S1231" s="152" t="s">
        <v>2716</v>
      </c>
      <c r="T1231" s="152">
        <v>44.765000000000001</v>
      </c>
      <c r="U1231" s="152">
        <v>0.60699999999999998</v>
      </c>
      <c r="V1231" s="152">
        <v>18.317</v>
      </c>
      <c r="X1231" s="152">
        <v>11.324999999999999</v>
      </c>
      <c r="AA1231" s="152">
        <v>6.0570000000000004</v>
      </c>
      <c r="AB1231" s="152">
        <v>0.19900000000000001</v>
      </c>
      <c r="AC1231" s="152">
        <v>12.907</v>
      </c>
      <c r="AD1231" s="152">
        <v>1.607</v>
      </c>
      <c r="AE1231" s="152">
        <v>0.45800000000000002</v>
      </c>
      <c r="AF1231" s="152">
        <v>8.3000000000000004E-2</v>
      </c>
      <c r="AI1231" s="152">
        <v>96.686153759999996</v>
      </c>
      <c r="AJ1231" s="152">
        <v>3.0367327999999998</v>
      </c>
      <c r="AK1231" s="156">
        <f t="shared" si="19"/>
        <v>1.6288038000000001E-2</v>
      </c>
      <c r="AL1231" s="151">
        <v>162.88038</v>
      </c>
      <c r="AM1231" s="151">
        <v>314.95391999999998</v>
      </c>
      <c r="AN1231" s="151">
        <v>1544.2874999999999</v>
      </c>
      <c r="AO1231" s="151">
        <v>981.17370000000005</v>
      </c>
      <c r="DC1231" s="152">
        <v>39.130000000000003</v>
      </c>
      <c r="DF1231" s="152">
        <v>19.8645</v>
      </c>
      <c r="DG1231" s="152">
        <v>42.151499999999999</v>
      </c>
      <c r="DJ1231" s="152">
        <v>5.1999999999999998E-2</v>
      </c>
      <c r="DM1231" s="152">
        <v>0.19500000000000001</v>
      </c>
      <c r="DO1231" s="154">
        <v>79.093410939999998</v>
      </c>
      <c r="ED1231" s="152">
        <v>50.894520659999998</v>
      </c>
      <c r="EE1231" s="152">
        <v>0.63610395600000003</v>
      </c>
      <c r="EF1231" s="152">
        <v>16.959631510000001</v>
      </c>
      <c r="EH1231" s="152">
        <v>8.2446327450000005</v>
      </c>
      <c r="EJ1231" s="152">
        <v>9.1622603700000003</v>
      </c>
      <c r="EK1231" s="152">
        <v>0.16890412599999999</v>
      </c>
      <c r="EL1231" s="152">
        <v>6.818613633</v>
      </c>
      <c r="EM1231" s="152">
        <v>11.69816103</v>
      </c>
      <c r="EO1231" s="152">
        <v>1.9444029650000001</v>
      </c>
      <c r="EP1231" s="152">
        <v>0.80122966900000003</v>
      </c>
      <c r="EQ1231" s="152">
        <v>0.103354658</v>
      </c>
      <c r="ES1231" s="152">
        <v>0.617283951</v>
      </c>
    </row>
    <row r="1232" spans="1:149">
      <c r="A1232" s="151">
        <v>6849</v>
      </c>
      <c r="B1232" s="152" t="s">
        <v>2859</v>
      </c>
      <c r="C1232" s="152" t="s">
        <v>2877</v>
      </c>
      <c r="D1232" s="152" t="s">
        <v>2878</v>
      </c>
      <c r="E1232" s="152" t="s">
        <v>2907</v>
      </c>
      <c r="F1232" s="152" t="s">
        <v>9678</v>
      </c>
      <c r="H1232" s="151">
        <v>284180</v>
      </c>
      <c r="L1232" s="153" t="s">
        <v>3016</v>
      </c>
      <c r="M1232" s="153" t="s">
        <v>3336</v>
      </c>
      <c r="N1232" s="152" t="s">
        <v>3018</v>
      </c>
      <c r="P1232" s="152">
        <v>17.586566999999999</v>
      </c>
      <c r="Q1232" s="152">
        <v>145.83766700000001</v>
      </c>
      <c r="R1232" s="152" t="s">
        <v>2027</v>
      </c>
      <c r="S1232" s="152" t="s">
        <v>2716</v>
      </c>
      <c r="T1232" s="152">
        <v>46.68</v>
      </c>
      <c r="U1232" s="152">
        <v>0.71</v>
      </c>
      <c r="V1232" s="152">
        <v>18.047000000000001</v>
      </c>
      <c r="X1232" s="152">
        <v>8.3970000000000002</v>
      </c>
      <c r="AA1232" s="152">
        <v>7.1260000000000003</v>
      </c>
      <c r="AB1232" s="152">
        <v>0.161</v>
      </c>
      <c r="AC1232" s="152">
        <v>13.084</v>
      </c>
      <c r="AD1232" s="152">
        <v>1.6910000000000001</v>
      </c>
      <c r="AE1232" s="152">
        <v>0.53700000000000003</v>
      </c>
      <c r="AF1232" s="152">
        <v>0.151</v>
      </c>
      <c r="AI1232" s="152">
        <v>96.863536080000003</v>
      </c>
      <c r="AJ1232" s="152">
        <v>3.280872821</v>
      </c>
      <c r="AK1232" s="156">
        <f t="shared" si="19"/>
        <v>6.0061856260000004E-2</v>
      </c>
      <c r="AL1232" s="151">
        <v>600.61856260000002</v>
      </c>
      <c r="AM1232" s="151">
        <v>281.05263000000002</v>
      </c>
      <c r="AN1232" s="151">
        <v>1583.7036000000001</v>
      </c>
      <c r="AO1232" s="151">
        <v>1099.5657000000001</v>
      </c>
      <c r="AQ1232" s="152">
        <v>6.3206317480000003</v>
      </c>
      <c r="AR1232" s="152">
        <v>0.42412503099999999</v>
      </c>
      <c r="AS1232" s="152">
        <v>37.580812559999998</v>
      </c>
      <c r="AU1232" s="151">
        <v>731.85781169999996</v>
      </c>
      <c r="AV1232" s="152">
        <v>6994.4749590000001</v>
      </c>
      <c r="AW1232" s="152">
        <v>49.051750920000003</v>
      </c>
      <c r="AX1232" s="151">
        <v>5434.6829690000004</v>
      </c>
      <c r="AZ1232" s="152">
        <v>58.410260999999998</v>
      </c>
      <c r="BG1232" s="152">
        <v>11.573760119999999</v>
      </c>
      <c r="BH1232" s="152">
        <v>363.86661240000001</v>
      </c>
      <c r="BI1232" s="152">
        <v>20.087698419999999</v>
      </c>
      <c r="BJ1232" s="152">
        <v>50.933144679999998</v>
      </c>
      <c r="BK1232" s="152">
        <v>1.003906516</v>
      </c>
      <c r="BO1232" s="152">
        <v>205.17305880000001</v>
      </c>
      <c r="BP1232" s="152">
        <v>10.347449340000001</v>
      </c>
      <c r="BQ1232" s="152">
        <v>14.81996311</v>
      </c>
      <c r="BR1232" s="152">
        <v>3.1348910920000002</v>
      </c>
      <c r="BS1232" s="152">
        <v>11.014314199999999</v>
      </c>
      <c r="BT1232" s="152">
        <v>3.1211145349999998</v>
      </c>
      <c r="BU1232" s="152">
        <v>0.113059147</v>
      </c>
      <c r="BV1232" s="152">
        <v>3.0594346099999998</v>
      </c>
      <c r="BX1232" s="152">
        <v>4.0797101219999998</v>
      </c>
      <c r="BZ1232" s="152">
        <v>2.507046318</v>
      </c>
      <c r="CB1232" s="152">
        <v>2.5603139100000001</v>
      </c>
      <c r="CD1232" s="152">
        <v>1.988994277</v>
      </c>
      <c r="DC1232" s="152">
        <v>39.509666670000001</v>
      </c>
      <c r="DF1232" s="152">
        <v>15.808999999999999</v>
      </c>
      <c r="DG1232" s="152">
        <v>44.999333329999999</v>
      </c>
      <c r="DJ1232" s="152">
        <v>8.4000000000000005E-2</v>
      </c>
      <c r="DM1232" s="152">
        <v>0.19900000000000001</v>
      </c>
      <c r="DO1232" s="154">
        <v>83.538694419999999</v>
      </c>
      <c r="ED1232" s="152">
        <v>50.894520659999998</v>
      </c>
      <c r="EE1232" s="152">
        <v>0.63610395600000003</v>
      </c>
      <c r="EF1232" s="152">
        <v>16.959631510000001</v>
      </c>
      <c r="EH1232" s="152">
        <v>8.2446327450000005</v>
      </c>
      <c r="EJ1232" s="152">
        <v>9.1622603700000003</v>
      </c>
      <c r="EK1232" s="152">
        <v>0.16890412599999999</v>
      </c>
      <c r="EL1232" s="152">
        <v>6.818613633</v>
      </c>
      <c r="EM1232" s="152">
        <v>11.69816103</v>
      </c>
      <c r="EO1232" s="152">
        <v>1.9444029650000001</v>
      </c>
      <c r="EP1232" s="152">
        <v>0.80122966900000003</v>
      </c>
      <c r="EQ1232" s="152">
        <v>0.103354658</v>
      </c>
      <c r="ES1232" s="152">
        <v>0.617283951</v>
      </c>
    </row>
    <row r="1233" spans="1:149">
      <c r="A1233" s="151">
        <v>6850</v>
      </c>
      <c r="B1233" s="152" t="s">
        <v>2859</v>
      </c>
      <c r="C1233" s="152" t="s">
        <v>2877</v>
      </c>
      <c r="D1233" s="152" t="s">
        <v>2878</v>
      </c>
      <c r="E1233" s="152" t="s">
        <v>2907</v>
      </c>
      <c r="F1233" s="152" t="s">
        <v>9679</v>
      </c>
      <c r="H1233" s="151">
        <v>284180</v>
      </c>
      <c r="L1233" s="153" t="s">
        <v>3016</v>
      </c>
      <c r="M1233" s="153" t="s">
        <v>5381</v>
      </c>
      <c r="N1233" s="152" t="s">
        <v>3018</v>
      </c>
      <c r="P1233" s="152">
        <v>17.586566999999999</v>
      </c>
      <c r="Q1233" s="152">
        <v>145.83766700000001</v>
      </c>
      <c r="R1233" s="152" t="s">
        <v>2027</v>
      </c>
      <c r="S1233" s="152" t="s">
        <v>2716</v>
      </c>
      <c r="T1233" s="152">
        <v>54.976999999999997</v>
      </c>
      <c r="U1233" s="152">
        <v>0.88200000000000001</v>
      </c>
      <c r="V1233" s="152">
        <v>16.509</v>
      </c>
      <c r="X1233" s="152">
        <v>6.7439999999999998</v>
      </c>
      <c r="AA1233" s="152">
        <v>4.5650000000000004</v>
      </c>
      <c r="AB1233" s="152">
        <v>0.14099999999999999</v>
      </c>
      <c r="AC1233" s="152">
        <v>8.61</v>
      </c>
      <c r="AD1233" s="152">
        <v>1.988</v>
      </c>
      <c r="AE1233" s="152">
        <v>1.49</v>
      </c>
      <c r="AF1233" s="152">
        <v>0.17100000000000001</v>
      </c>
      <c r="AI1233" s="152">
        <v>96.277312289999998</v>
      </c>
      <c r="AJ1233" s="152">
        <v>2.6552463999999998</v>
      </c>
      <c r="AK1233" s="156">
        <f t="shared" si="19"/>
        <v>1.2122725500000001E-2</v>
      </c>
      <c r="AL1233" s="151">
        <v>121.227255</v>
      </c>
      <c r="AM1233" s="151">
        <v>673.65143999999998</v>
      </c>
      <c r="AN1233" s="151">
        <v>501.23160000000001</v>
      </c>
      <c r="AO1233" s="151">
        <v>1696.70535</v>
      </c>
      <c r="AQ1233" s="152">
        <v>4.8742608780000003</v>
      </c>
      <c r="AR1233" s="152">
        <v>0.51499266399999999</v>
      </c>
      <c r="AS1233" s="152">
        <v>31.436041729999999</v>
      </c>
      <c r="AU1233" s="151">
        <v>756.84712639999998</v>
      </c>
      <c r="AV1233" s="152">
        <v>10562.03645</v>
      </c>
      <c r="AW1233" s="152">
        <v>26.34750738</v>
      </c>
      <c r="AX1233" s="151">
        <v>4636.6609150000004</v>
      </c>
      <c r="AZ1233" s="152">
        <v>19.93292602</v>
      </c>
      <c r="BG1233" s="152">
        <v>13.061998129999999</v>
      </c>
      <c r="BH1233" s="152">
        <v>193.56465800000001</v>
      </c>
      <c r="BI1233" s="152">
        <v>21.478249219999999</v>
      </c>
      <c r="BJ1233" s="152">
        <v>28.286823380000001</v>
      </c>
      <c r="BK1233" s="152">
        <v>1.4895784219999999</v>
      </c>
      <c r="BO1233" s="152">
        <v>233.30142530000001</v>
      </c>
      <c r="BP1233" s="152">
        <v>6.3276907070000004</v>
      </c>
      <c r="BQ1233" s="152">
        <v>13.7355041</v>
      </c>
      <c r="BS1233" s="152">
        <v>9.4395592760000007</v>
      </c>
      <c r="BT1233" s="152">
        <v>2.5468901920000002</v>
      </c>
      <c r="BU1233" s="152">
        <v>3.2971973069999998</v>
      </c>
      <c r="BV1233" s="152">
        <v>2.8586665899999999</v>
      </c>
      <c r="BX1233" s="152">
        <v>2.862052308</v>
      </c>
      <c r="BZ1233" s="152">
        <v>1.9167183809999999</v>
      </c>
      <c r="CB1233" s="152">
        <v>1.5489547159999999</v>
      </c>
      <c r="CD1233" s="152">
        <v>1.746997683</v>
      </c>
      <c r="CH1233" s="152">
        <v>1.9882570660000001</v>
      </c>
      <c r="CJ1233" s="152">
        <v>0.71720406599999997</v>
      </c>
      <c r="CK1233" s="152">
        <v>0.54550212099999995</v>
      </c>
      <c r="CU1233" s="152">
        <v>-51</v>
      </c>
      <c r="DC1233" s="152">
        <v>39.859666670000003</v>
      </c>
      <c r="DF1233" s="152">
        <v>14.96666667</v>
      </c>
      <c r="DG1233" s="152">
        <v>45.455666669999999</v>
      </c>
      <c r="DJ1233" s="152">
        <v>8.6666667000000003E-2</v>
      </c>
      <c r="DM1233" s="152">
        <v>0.20100000000000001</v>
      </c>
      <c r="DO1233" s="154">
        <v>84.411117669999996</v>
      </c>
      <c r="ED1233" s="152">
        <v>50.894520659999998</v>
      </c>
      <c r="EE1233" s="152">
        <v>0.63610395600000003</v>
      </c>
      <c r="EF1233" s="152">
        <v>16.959631510000001</v>
      </c>
      <c r="EH1233" s="152">
        <v>8.2446327450000005</v>
      </c>
      <c r="EJ1233" s="152">
        <v>9.1622603700000003</v>
      </c>
      <c r="EK1233" s="152">
        <v>0.16890412599999999</v>
      </c>
      <c r="EL1233" s="152">
        <v>6.818613633</v>
      </c>
      <c r="EM1233" s="152">
        <v>11.69816103</v>
      </c>
      <c r="EO1233" s="152">
        <v>1.9444029650000001</v>
      </c>
      <c r="EP1233" s="152">
        <v>0.80122966900000003</v>
      </c>
      <c r="EQ1233" s="152">
        <v>0.103354658</v>
      </c>
      <c r="ES1233" s="152">
        <v>0.617283951</v>
      </c>
    </row>
    <row r="1234" spans="1:149">
      <c r="A1234" s="151">
        <v>6851</v>
      </c>
      <c r="B1234" s="152" t="s">
        <v>2859</v>
      </c>
      <c r="C1234" s="152" t="s">
        <v>2877</v>
      </c>
      <c r="D1234" s="152" t="s">
        <v>2878</v>
      </c>
      <c r="E1234" s="152" t="s">
        <v>2907</v>
      </c>
      <c r="F1234" s="152" t="s">
        <v>9680</v>
      </c>
      <c r="H1234" s="151">
        <v>284180</v>
      </c>
      <c r="L1234" s="153" t="s">
        <v>3016</v>
      </c>
      <c r="M1234" s="153" t="s">
        <v>5176</v>
      </c>
      <c r="N1234" s="152" t="s">
        <v>3018</v>
      </c>
      <c r="P1234" s="152">
        <v>17.586566999999999</v>
      </c>
      <c r="Q1234" s="152">
        <v>145.83766700000001</v>
      </c>
      <c r="R1234" s="152" t="s">
        <v>2027</v>
      </c>
      <c r="S1234" s="152" t="s">
        <v>2716</v>
      </c>
      <c r="T1234" s="152">
        <v>52.997</v>
      </c>
      <c r="U1234" s="152">
        <v>0.81799999999999995</v>
      </c>
      <c r="V1234" s="152">
        <v>14.972</v>
      </c>
      <c r="X1234" s="152">
        <v>11.923</v>
      </c>
      <c r="AA1234" s="152">
        <v>3.8010000000000002</v>
      </c>
      <c r="AB1234" s="152">
        <v>0.192</v>
      </c>
      <c r="AC1234" s="152">
        <v>8.4770000000000003</v>
      </c>
      <c r="AD1234" s="152">
        <v>1.486</v>
      </c>
      <c r="AE1234" s="152">
        <v>1.28</v>
      </c>
      <c r="AF1234" s="152">
        <v>0.24199999999999999</v>
      </c>
      <c r="AI1234" s="152">
        <v>96.553697959999994</v>
      </c>
      <c r="AJ1234" s="152">
        <v>2.8242814109999999</v>
      </c>
      <c r="AK1234" s="156">
        <f t="shared" si="19"/>
        <v>3.0542024850000002E-2</v>
      </c>
      <c r="AL1234" s="151">
        <v>305.42024850000001</v>
      </c>
      <c r="AM1234" s="151">
        <v>802.33052999999995</v>
      </c>
      <c r="AN1234" s="151">
        <v>777.73260000000005</v>
      </c>
      <c r="AO1234" s="151">
        <v>1482.11985</v>
      </c>
      <c r="AQ1234" s="152">
        <v>7.5212918010000003</v>
      </c>
      <c r="AR1234" s="152">
        <v>0.62727887299999996</v>
      </c>
      <c r="AS1234" s="152">
        <v>28.096949500000001</v>
      </c>
      <c r="AU1234" s="151">
        <v>1125.739286</v>
      </c>
      <c r="AV1234" s="152">
        <v>11322.3061</v>
      </c>
      <c r="AW1234" s="152">
        <v>31.10609784</v>
      </c>
      <c r="AX1234" s="151">
        <v>4569.3976469999998</v>
      </c>
      <c r="AZ1234" s="152">
        <v>17.80233462</v>
      </c>
      <c r="BG1234" s="152">
        <v>14.25456703</v>
      </c>
      <c r="BH1234" s="152">
        <v>171.78872899999999</v>
      </c>
      <c r="BI1234" s="152">
        <v>26.578969189999999</v>
      </c>
      <c r="BJ1234" s="152">
        <v>28.203062660000001</v>
      </c>
      <c r="BK1234" s="152">
        <v>1.718666485</v>
      </c>
      <c r="BO1234" s="152">
        <v>255.4916341</v>
      </c>
      <c r="BP1234" s="152">
        <v>7.535935212</v>
      </c>
      <c r="BQ1234" s="152">
        <v>15.808630190000001</v>
      </c>
      <c r="BS1234" s="152">
        <v>9.8588642439999994</v>
      </c>
      <c r="BT1234" s="152">
        <v>2.4211989759999999</v>
      </c>
      <c r="BU1234" s="152">
        <v>4.191104889</v>
      </c>
      <c r="BV1234" s="152">
        <v>3.1520533999999998</v>
      </c>
      <c r="BX1234" s="152">
        <v>3.4026442960000001</v>
      </c>
      <c r="BZ1234" s="152">
        <v>2.4060280949999999</v>
      </c>
      <c r="CB1234" s="152">
        <v>2.148216197</v>
      </c>
      <c r="CD1234" s="152">
        <v>1.8559562169999999</v>
      </c>
      <c r="CH1234" s="152">
        <v>3.76005251</v>
      </c>
      <c r="CJ1234" s="152">
        <v>0.73238788600000004</v>
      </c>
      <c r="CK1234" s="152">
        <v>0.39286869800000002</v>
      </c>
      <c r="DC1234" s="152">
        <v>37.224666669999998</v>
      </c>
      <c r="DF1234" s="152">
        <v>26.841333330000001</v>
      </c>
      <c r="DG1234" s="152">
        <v>35.72433333</v>
      </c>
      <c r="DJ1234" s="152">
        <v>2.0333332999999999E-2</v>
      </c>
      <c r="DM1234" s="152">
        <v>0.171333333</v>
      </c>
      <c r="DO1234" s="154">
        <v>70.352034939999996</v>
      </c>
      <c r="ED1234" s="152">
        <v>50.894520659999998</v>
      </c>
      <c r="EE1234" s="152">
        <v>0.63610395600000003</v>
      </c>
      <c r="EF1234" s="152">
        <v>16.959631510000001</v>
      </c>
      <c r="EH1234" s="152">
        <v>8.2446327450000005</v>
      </c>
      <c r="EJ1234" s="152">
        <v>9.1622603700000003</v>
      </c>
      <c r="EK1234" s="152">
        <v>0.16890412599999999</v>
      </c>
      <c r="EL1234" s="152">
        <v>6.818613633</v>
      </c>
      <c r="EM1234" s="152">
        <v>11.69816103</v>
      </c>
      <c r="EO1234" s="152">
        <v>1.9444029650000001</v>
      </c>
      <c r="EP1234" s="152">
        <v>0.80122966900000003</v>
      </c>
      <c r="EQ1234" s="152">
        <v>0.103354658</v>
      </c>
      <c r="ES1234" s="152">
        <v>0.617283951</v>
      </c>
    </row>
    <row r="1235" spans="1:149">
      <c r="A1235" s="151">
        <v>6852</v>
      </c>
      <c r="B1235" s="152" t="s">
        <v>2859</v>
      </c>
      <c r="C1235" s="152" t="s">
        <v>2877</v>
      </c>
      <c r="D1235" s="152" t="s">
        <v>2878</v>
      </c>
      <c r="E1235" s="152" t="s">
        <v>2907</v>
      </c>
      <c r="F1235" s="152" t="s">
        <v>9681</v>
      </c>
      <c r="H1235" s="151">
        <v>284180</v>
      </c>
      <c r="L1235" s="153" t="s">
        <v>3016</v>
      </c>
      <c r="M1235" s="153" t="s">
        <v>4602</v>
      </c>
      <c r="N1235" s="152" t="s">
        <v>3018</v>
      </c>
      <c r="P1235" s="152">
        <v>17.586566999999999</v>
      </c>
      <c r="Q1235" s="152">
        <v>145.83766700000001</v>
      </c>
      <c r="R1235" s="152" t="s">
        <v>2027</v>
      </c>
      <c r="S1235" s="152" t="s">
        <v>2716</v>
      </c>
      <c r="T1235" s="152">
        <v>50.820999999999998</v>
      </c>
      <c r="U1235" s="152">
        <v>0.80800000000000005</v>
      </c>
      <c r="V1235" s="152">
        <v>17.263999999999999</v>
      </c>
      <c r="X1235" s="152">
        <v>8.7170000000000005</v>
      </c>
      <c r="AA1235" s="152">
        <v>4.8339999999999996</v>
      </c>
      <c r="AB1235" s="152">
        <v>0.153</v>
      </c>
      <c r="AC1235" s="152">
        <v>11.471</v>
      </c>
      <c r="AD1235" s="152">
        <v>2.1539999999999999</v>
      </c>
      <c r="AE1235" s="152">
        <v>0.66800000000000004</v>
      </c>
      <c r="AF1235" s="152">
        <v>0.14199999999999999</v>
      </c>
      <c r="AI1235" s="152">
        <v>97.298081890000006</v>
      </c>
      <c r="AJ1235" s="152">
        <v>2.7986195999999999</v>
      </c>
      <c r="AK1235" s="156">
        <f t="shared" si="19"/>
        <v>1.15868997E-2</v>
      </c>
      <c r="AL1235" s="151">
        <v>115.86899699999999</v>
      </c>
      <c r="AM1235" s="151">
        <v>267.20049</v>
      </c>
      <c r="AN1235" s="151">
        <v>664.779</v>
      </c>
      <c r="AO1235" s="151">
        <v>981.17370000000005</v>
      </c>
      <c r="AQ1235" s="152">
        <v>5.073733871</v>
      </c>
      <c r="AR1235" s="152">
        <v>0.41156498000000002</v>
      </c>
      <c r="AS1235" s="152">
        <v>32.613681999999997</v>
      </c>
      <c r="AU1235" s="151">
        <v>802.02346880000005</v>
      </c>
      <c r="AV1235" s="152">
        <v>5121.3872289999999</v>
      </c>
      <c r="AW1235" s="152">
        <v>36.59230384</v>
      </c>
      <c r="AX1235" s="151">
        <v>4347.3861850000003</v>
      </c>
      <c r="AZ1235" s="152">
        <v>18.97099978</v>
      </c>
      <c r="BG1235" s="152">
        <v>8.4264634429999994</v>
      </c>
      <c r="BH1235" s="152">
        <v>304.68779599999999</v>
      </c>
      <c r="BI1235" s="152">
        <v>18.508950779999999</v>
      </c>
      <c r="BJ1235" s="152">
        <v>70.770838159999997</v>
      </c>
      <c r="BK1235" s="152">
        <v>1.2259610439999999</v>
      </c>
      <c r="BO1235" s="152">
        <v>146.23811330000001</v>
      </c>
      <c r="BP1235" s="152">
        <v>5.121228415</v>
      </c>
      <c r="BQ1235" s="152">
        <v>11.643470069999999</v>
      </c>
      <c r="BR1235" s="152">
        <v>1.7129451760000001</v>
      </c>
      <c r="BS1235" s="152">
        <v>8.2213384909999991</v>
      </c>
      <c r="BT1235" s="152">
        <v>2.4651804570000002</v>
      </c>
      <c r="BU1235" s="152">
        <v>0.81482126300000002</v>
      </c>
      <c r="BV1235" s="152">
        <v>2.7561472469999999</v>
      </c>
      <c r="BX1235" s="152">
        <v>3.131818043</v>
      </c>
      <c r="BZ1235" s="152">
        <v>2.2908391520000002</v>
      </c>
      <c r="CB1235" s="152">
        <v>2.3567153749999998</v>
      </c>
      <c r="CD1235" s="152">
        <v>2.003859099</v>
      </c>
      <c r="DC1235" s="152">
        <v>39.388666669999999</v>
      </c>
      <c r="DF1235" s="152">
        <v>17.082666669999998</v>
      </c>
      <c r="DG1235" s="152">
        <v>43.932333329999999</v>
      </c>
      <c r="DJ1235" s="152">
        <v>5.3999999999999999E-2</v>
      </c>
      <c r="DM1235" s="152">
        <v>0.18033333300000001</v>
      </c>
      <c r="DO1235" s="154">
        <v>82.095269009999996</v>
      </c>
      <c r="ED1235" s="152">
        <v>50.894520659999998</v>
      </c>
      <c r="EE1235" s="152">
        <v>0.63610395600000003</v>
      </c>
      <c r="EF1235" s="152">
        <v>16.959631510000001</v>
      </c>
      <c r="EH1235" s="152">
        <v>8.2446327450000005</v>
      </c>
      <c r="EJ1235" s="152">
        <v>9.1622603700000003</v>
      </c>
      <c r="EK1235" s="152">
        <v>0.16890412599999999</v>
      </c>
      <c r="EL1235" s="152">
        <v>6.818613633</v>
      </c>
      <c r="EM1235" s="152">
        <v>11.69816103</v>
      </c>
      <c r="EO1235" s="152">
        <v>1.9444029650000001</v>
      </c>
      <c r="EP1235" s="152">
        <v>0.80122966900000003</v>
      </c>
      <c r="EQ1235" s="152">
        <v>0.103354658</v>
      </c>
      <c r="ES1235" s="152">
        <v>0.617283951</v>
      </c>
    </row>
    <row r="1236" spans="1:149">
      <c r="A1236" s="151">
        <v>6853</v>
      </c>
      <c r="B1236" s="152" t="s">
        <v>2859</v>
      </c>
      <c r="C1236" s="152" t="s">
        <v>2877</v>
      </c>
      <c r="D1236" s="152" t="s">
        <v>2878</v>
      </c>
      <c r="E1236" s="152" t="s">
        <v>2907</v>
      </c>
      <c r="F1236" s="152" t="s">
        <v>9682</v>
      </c>
      <c r="H1236" s="151">
        <v>284180</v>
      </c>
      <c r="L1236" s="153" t="s">
        <v>3016</v>
      </c>
      <c r="M1236" s="153" t="s">
        <v>3188</v>
      </c>
      <c r="N1236" s="152" t="s">
        <v>3018</v>
      </c>
      <c r="P1236" s="152">
        <v>17.586566999999999</v>
      </c>
      <c r="Q1236" s="152">
        <v>145.83766700000001</v>
      </c>
      <c r="R1236" s="152" t="s">
        <v>2027</v>
      </c>
      <c r="S1236" s="152" t="s">
        <v>2716</v>
      </c>
      <c r="T1236" s="152">
        <v>45.853000000000002</v>
      </c>
      <c r="U1236" s="152">
        <v>0.70099999999999996</v>
      </c>
      <c r="V1236" s="152">
        <v>18.006</v>
      </c>
      <c r="X1236" s="152">
        <v>10.923999999999999</v>
      </c>
      <c r="AA1236" s="152">
        <v>5.8170000000000002</v>
      </c>
      <c r="AB1236" s="152">
        <v>0.20100000000000001</v>
      </c>
      <c r="AC1236" s="152">
        <v>12.356999999999999</v>
      </c>
      <c r="AD1236" s="152">
        <v>1.849</v>
      </c>
      <c r="AE1236" s="152">
        <v>0.59099999999999997</v>
      </c>
      <c r="AF1236" s="152">
        <v>7.9000000000000001E-2</v>
      </c>
      <c r="AI1236" s="152">
        <v>96.701716129999994</v>
      </c>
      <c r="AJ1236" s="152">
        <v>2.643246</v>
      </c>
      <c r="AK1236" s="156">
        <f t="shared" si="19"/>
        <v>1.3942133999999998E-2</v>
      </c>
      <c r="AL1236" s="151">
        <v>139.42133999999999</v>
      </c>
      <c r="AM1236" s="151">
        <v>316.77656999999999</v>
      </c>
      <c r="AN1236" s="151">
        <v>1343.0889</v>
      </c>
      <c r="AO1236" s="151">
        <v>1023.35085</v>
      </c>
      <c r="AQ1236" s="152">
        <v>5.1708526460000002</v>
      </c>
      <c r="AR1236" s="152">
        <v>0.49101185000000003</v>
      </c>
      <c r="AS1236" s="152">
        <v>21.184131919999999</v>
      </c>
      <c r="AU1236" s="151">
        <v>680.55685940000001</v>
      </c>
      <c r="AV1236" s="152">
        <v>5161.0060059999996</v>
      </c>
      <c r="AW1236" s="152">
        <v>45.47494373</v>
      </c>
      <c r="AX1236" s="151">
        <v>4564.389604</v>
      </c>
      <c r="AZ1236" s="152">
        <v>27.84855413</v>
      </c>
      <c r="BG1236" s="152">
        <v>9.3224777309999993</v>
      </c>
      <c r="BH1236" s="152">
        <v>321.48061919999998</v>
      </c>
      <c r="BI1236" s="152">
        <v>19.29762071</v>
      </c>
      <c r="BJ1236" s="152">
        <v>44.064322590000003</v>
      </c>
      <c r="BK1236" s="152">
        <v>0.82437046899999999</v>
      </c>
      <c r="BO1236" s="152">
        <v>145.1498842</v>
      </c>
      <c r="BP1236" s="152">
        <v>4.8453731360000001</v>
      </c>
      <c r="BQ1236" s="152">
        <v>11.178308169999999</v>
      </c>
      <c r="BR1236" s="152">
        <v>1.868016036</v>
      </c>
      <c r="BS1236" s="152">
        <v>8.5626258800000006</v>
      </c>
      <c r="BT1236" s="152">
        <v>2.3148651440000001</v>
      </c>
      <c r="BU1236" s="152">
        <v>0.75650430800000001</v>
      </c>
      <c r="BV1236" s="152">
        <v>2.77856507</v>
      </c>
      <c r="BX1236" s="152">
        <v>3.4327445480000001</v>
      </c>
      <c r="BZ1236" s="152">
        <v>2.7659953060000002</v>
      </c>
      <c r="CB1236" s="152">
        <v>2.895492489</v>
      </c>
      <c r="CD1236" s="152">
        <v>1.459300155</v>
      </c>
      <c r="DC1236" s="152">
        <v>37.745666669999999</v>
      </c>
      <c r="DF1236" s="152">
        <v>23.672333330000001</v>
      </c>
      <c r="DG1236" s="152">
        <v>38.175333330000001</v>
      </c>
      <c r="DJ1236" s="152">
        <v>5.5E-2</v>
      </c>
      <c r="DM1236" s="152">
        <v>0.191</v>
      </c>
      <c r="DO1236" s="154">
        <v>74.194679100000002</v>
      </c>
      <c r="ED1236" s="152">
        <v>50.894520659999998</v>
      </c>
      <c r="EE1236" s="152">
        <v>0.63610395600000003</v>
      </c>
      <c r="EF1236" s="152">
        <v>16.959631510000001</v>
      </c>
      <c r="EH1236" s="152">
        <v>8.2446327450000005</v>
      </c>
      <c r="EJ1236" s="152">
        <v>9.1622603700000003</v>
      </c>
      <c r="EK1236" s="152">
        <v>0.16890412599999999</v>
      </c>
      <c r="EL1236" s="152">
        <v>6.818613633</v>
      </c>
      <c r="EM1236" s="152">
        <v>11.69816103</v>
      </c>
      <c r="EO1236" s="152">
        <v>1.9444029650000001</v>
      </c>
      <c r="EP1236" s="152">
        <v>0.80122966900000003</v>
      </c>
      <c r="EQ1236" s="152">
        <v>0.103354658</v>
      </c>
      <c r="ES1236" s="152">
        <v>0.617283951</v>
      </c>
    </row>
    <row r="1237" spans="1:149">
      <c r="A1237" s="151">
        <v>6854</v>
      </c>
      <c r="B1237" s="152" t="s">
        <v>2859</v>
      </c>
      <c r="C1237" s="152" t="s">
        <v>2877</v>
      </c>
      <c r="D1237" s="152" t="s">
        <v>2878</v>
      </c>
      <c r="E1237" s="152" t="s">
        <v>2879</v>
      </c>
      <c r="F1237" s="152" t="s">
        <v>9683</v>
      </c>
      <c r="H1237" s="151">
        <v>284190</v>
      </c>
      <c r="L1237" s="153" t="s">
        <v>3201</v>
      </c>
      <c r="M1237" s="153" t="s">
        <v>4540</v>
      </c>
      <c r="P1237" s="152">
        <v>17.31169444</v>
      </c>
      <c r="Q1237" s="152">
        <v>145.83441669999999</v>
      </c>
      <c r="R1237" s="152" t="s">
        <v>2027</v>
      </c>
      <c r="S1237" s="152" t="s">
        <v>2716</v>
      </c>
      <c r="T1237" s="152">
        <v>50.625999999999998</v>
      </c>
      <c r="U1237" s="152">
        <v>0.95399999999999996</v>
      </c>
      <c r="V1237" s="152">
        <v>15.023999999999999</v>
      </c>
      <c r="X1237" s="152">
        <v>12.936</v>
      </c>
      <c r="AA1237" s="152">
        <v>3.778</v>
      </c>
      <c r="AB1237" s="152">
        <v>0.26100000000000001</v>
      </c>
      <c r="AC1237" s="152">
        <v>8.9920000000000009</v>
      </c>
      <c r="AD1237" s="152">
        <v>2.492</v>
      </c>
      <c r="AE1237" s="152">
        <v>0.47</v>
      </c>
      <c r="AF1237" s="152">
        <v>8.3000000000000004E-2</v>
      </c>
      <c r="AI1237" s="152">
        <v>96.050153109999997</v>
      </c>
      <c r="AJ1237" s="152">
        <v>3.3282392000000001</v>
      </c>
      <c r="AK1237" s="156">
        <f t="shared" si="19"/>
        <v>2.4634270000000002E-3</v>
      </c>
      <c r="AL1237" s="151">
        <v>24.634270000000001</v>
      </c>
      <c r="AM1237" s="151">
        <v>400.3064</v>
      </c>
      <c r="AN1237" s="151">
        <v>478.12979999999999</v>
      </c>
      <c r="AO1237" s="151">
        <v>1035.0951319999999</v>
      </c>
      <c r="AQ1237" s="152">
        <v>8.0955249200000008</v>
      </c>
      <c r="AR1237" s="152">
        <v>0.41814719299999997</v>
      </c>
      <c r="AS1237" s="152">
        <v>17.261597989999999</v>
      </c>
      <c r="AU1237" s="151">
        <v>381.44133449999998</v>
      </c>
      <c r="AV1237" s="152">
        <v>3033.1296000000002</v>
      </c>
      <c r="AW1237" s="152">
        <v>34.059155070000003</v>
      </c>
      <c r="AX1237" s="151">
        <v>4777.3219179999996</v>
      </c>
      <c r="AZ1237" s="152">
        <v>70.608332039999993</v>
      </c>
      <c r="BG1237" s="152">
        <v>9.0997763680000006</v>
      </c>
      <c r="BH1237" s="152">
        <v>192.4118325</v>
      </c>
      <c r="BI1237" s="152">
        <v>22.018171779999999</v>
      </c>
      <c r="BJ1237" s="152">
        <v>47.788623870000002</v>
      </c>
      <c r="BK1237" s="152">
        <v>0.60569715599999996</v>
      </c>
      <c r="BO1237" s="152">
        <v>151.65597120000001</v>
      </c>
      <c r="BP1237" s="152">
        <v>2.710892367</v>
      </c>
      <c r="BQ1237" s="152">
        <v>7.5854357639999996</v>
      </c>
      <c r="BS1237" s="152">
        <v>6.6407163220000003</v>
      </c>
      <c r="BT1237" s="152">
        <v>2.255009212</v>
      </c>
      <c r="BU1237" s="152">
        <v>1.2798148149999999</v>
      </c>
      <c r="BV1237" s="152">
        <v>2.6884484689999999</v>
      </c>
      <c r="BX1237" s="152">
        <v>3.8553782660000002</v>
      </c>
      <c r="BZ1237" s="152">
        <v>2.6661678119999999</v>
      </c>
      <c r="CB1237" s="152">
        <v>2.585915849</v>
      </c>
      <c r="CD1237" s="152">
        <v>1.7902166150000001</v>
      </c>
      <c r="CH1237" s="152">
        <v>8.0201502229999999</v>
      </c>
      <c r="CJ1237" s="152">
        <v>-8.9437893000000004E-2</v>
      </c>
      <c r="CK1237" s="152">
        <v>0.10425140500000001</v>
      </c>
      <c r="DC1237" s="152">
        <v>37.585333329999997</v>
      </c>
      <c r="DF1237" s="152">
        <v>27.62766667</v>
      </c>
      <c r="DG1237" s="152">
        <v>35.225666670000003</v>
      </c>
      <c r="DJ1237" s="152">
        <v>2.6333333E-2</v>
      </c>
      <c r="DM1237" s="152">
        <v>0.19066666700000001</v>
      </c>
      <c r="DO1237" s="154">
        <v>69.448813060000006</v>
      </c>
      <c r="ED1237" s="152">
        <v>50.55793611</v>
      </c>
      <c r="EE1237" s="152">
        <v>0.75096306999999995</v>
      </c>
      <c r="EF1237" s="152">
        <v>20.061254430000002</v>
      </c>
      <c r="EH1237" s="152">
        <v>8.7156265600000005</v>
      </c>
      <c r="EJ1237" s="152">
        <v>9.6856757959999999</v>
      </c>
      <c r="EK1237" s="152">
        <v>0.17243942300000001</v>
      </c>
      <c r="EL1237" s="152">
        <v>4.0351193160000003</v>
      </c>
      <c r="EM1237" s="152">
        <v>11.137320880000001</v>
      </c>
      <c r="EO1237" s="152">
        <v>2.4060951290000001</v>
      </c>
      <c r="EP1237" s="152">
        <v>0.41811955499999998</v>
      </c>
      <c r="EQ1237" s="152">
        <v>0.110754111</v>
      </c>
      <c r="ES1237" s="152">
        <v>-0.64334539599999996</v>
      </c>
    </row>
    <row r="1238" spans="1:149">
      <c r="A1238" s="151">
        <v>6855</v>
      </c>
      <c r="B1238" s="152" t="s">
        <v>2859</v>
      </c>
      <c r="C1238" s="152" t="s">
        <v>2877</v>
      </c>
      <c r="D1238" s="152" t="s">
        <v>2878</v>
      </c>
      <c r="E1238" s="152" t="s">
        <v>2879</v>
      </c>
      <c r="F1238" s="152" t="s">
        <v>9684</v>
      </c>
      <c r="H1238" s="151">
        <v>284190</v>
      </c>
      <c r="L1238" s="153" t="s">
        <v>3201</v>
      </c>
      <c r="M1238" s="153" t="s">
        <v>4803</v>
      </c>
      <c r="P1238" s="152">
        <v>17.31169444</v>
      </c>
      <c r="Q1238" s="152">
        <v>145.83441669999999</v>
      </c>
      <c r="R1238" s="152" t="s">
        <v>2027</v>
      </c>
      <c r="S1238" s="152" t="s">
        <v>2716</v>
      </c>
      <c r="T1238" s="152">
        <v>51.470999999999997</v>
      </c>
      <c r="U1238" s="152">
        <v>1.006</v>
      </c>
      <c r="V1238" s="152">
        <v>15.055</v>
      </c>
      <c r="X1238" s="152">
        <v>12.836</v>
      </c>
      <c r="AA1238" s="152">
        <v>4.6390000000000002</v>
      </c>
      <c r="AB1238" s="152">
        <v>0.246</v>
      </c>
      <c r="AC1238" s="152">
        <v>8.1310000000000002</v>
      </c>
      <c r="AD1238" s="152">
        <v>2.823</v>
      </c>
      <c r="AE1238" s="152">
        <v>0.56200000000000006</v>
      </c>
      <c r="AF1238" s="152">
        <v>0.11799999999999999</v>
      </c>
      <c r="AI1238" s="152">
        <v>97.255347049999997</v>
      </c>
      <c r="AJ1238" s="152">
        <v>2.4798377999999999</v>
      </c>
      <c r="AK1238" s="156">
        <f t="shared" si="19"/>
        <v>4.9928159999999997E-3</v>
      </c>
      <c r="AL1238" s="151">
        <v>49.928159999999998</v>
      </c>
      <c r="AM1238" s="151">
        <v>342.06509999999997</v>
      </c>
      <c r="AN1238" s="151">
        <v>332.96267999999998</v>
      </c>
      <c r="AO1238" s="151">
        <v>989.95839709999996</v>
      </c>
      <c r="AQ1238" s="152">
        <v>7.9493214810000001</v>
      </c>
      <c r="AR1238" s="152">
        <v>0.468359319</v>
      </c>
      <c r="AS1238" s="152">
        <v>25.524289769999999</v>
      </c>
      <c r="AU1238" s="151">
        <v>542.06667349999998</v>
      </c>
      <c r="AV1238" s="152">
        <v>4037.4026250000002</v>
      </c>
      <c r="AW1238" s="152">
        <v>37.739589129999999</v>
      </c>
      <c r="AX1238" s="151">
        <v>5895.7902279999998</v>
      </c>
      <c r="AZ1238" s="152">
        <v>13.30157458</v>
      </c>
      <c r="BG1238" s="152">
        <v>6.9914451489999996</v>
      </c>
      <c r="BH1238" s="152">
        <v>225.34952799999999</v>
      </c>
      <c r="BI1238" s="152">
        <v>23.8334999</v>
      </c>
      <c r="BJ1238" s="152">
        <v>54.960091640000002</v>
      </c>
      <c r="BK1238" s="152">
        <v>0.69185196699999996</v>
      </c>
      <c r="BO1238" s="152">
        <v>184.264578</v>
      </c>
      <c r="BP1238" s="152">
        <v>2.890762246</v>
      </c>
      <c r="BQ1238" s="152">
        <v>8.5632207210000004</v>
      </c>
      <c r="BR1238" s="152">
        <v>1.4262968499999999</v>
      </c>
      <c r="BS1238" s="152">
        <v>7.1681281879999998</v>
      </c>
      <c r="BT1238" s="152">
        <v>2.4597719219999998</v>
      </c>
      <c r="BU1238" s="152">
        <v>0.85908261200000002</v>
      </c>
      <c r="BV1238" s="152">
        <v>3.2980585740000001</v>
      </c>
      <c r="BX1238" s="152">
        <v>4.0731900489999999</v>
      </c>
      <c r="BZ1238" s="152">
        <v>2.8938103370000001</v>
      </c>
      <c r="CB1238" s="152">
        <v>2.9873221299999999</v>
      </c>
      <c r="CD1238" s="152">
        <v>1.8944246730000001</v>
      </c>
      <c r="DC1238" s="152">
        <v>37.661666670000002</v>
      </c>
      <c r="DF1238" s="152">
        <v>27.696666669999999</v>
      </c>
      <c r="DG1238" s="152">
        <v>35.132333330000002</v>
      </c>
      <c r="DJ1238" s="152">
        <v>2.5999999999999999E-2</v>
      </c>
      <c r="DM1238" s="152">
        <v>0.18033333300000001</v>
      </c>
      <c r="DO1238" s="154">
        <v>69.339487469999995</v>
      </c>
      <c r="ED1238" s="152">
        <v>50.55793611</v>
      </c>
      <c r="EE1238" s="152">
        <v>0.75096306999999995</v>
      </c>
      <c r="EF1238" s="152">
        <v>20.061254430000002</v>
      </c>
      <c r="EH1238" s="152">
        <v>8.7156265600000005</v>
      </c>
      <c r="EJ1238" s="152">
        <v>9.6856757959999999</v>
      </c>
      <c r="EK1238" s="152">
        <v>0.17243942300000001</v>
      </c>
      <c r="EL1238" s="152">
        <v>4.0351193160000003</v>
      </c>
      <c r="EM1238" s="152">
        <v>11.137320880000001</v>
      </c>
      <c r="EO1238" s="152">
        <v>2.4060951290000001</v>
      </c>
      <c r="EP1238" s="152">
        <v>0.41811955499999998</v>
      </c>
      <c r="EQ1238" s="152">
        <v>0.110754111</v>
      </c>
      <c r="ES1238" s="152">
        <v>-0.64334539599999996</v>
      </c>
    </row>
    <row r="1239" spans="1:149">
      <c r="A1239" s="151">
        <v>6856</v>
      </c>
      <c r="B1239" s="152" t="s">
        <v>2859</v>
      </c>
      <c r="C1239" s="152" t="s">
        <v>2877</v>
      </c>
      <c r="D1239" s="152" t="s">
        <v>2878</v>
      </c>
      <c r="E1239" s="152" t="s">
        <v>2879</v>
      </c>
      <c r="F1239" s="152" t="s">
        <v>9685</v>
      </c>
      <c r="H1239" s="151">
        <v>284190</v>
      </c>
      <c r="L1239" s="153" t="s">
        <v>3201</v>
      </c>
      <c r="M1239" s="153" t="s">
        <v>4742</v>
      </c>
      <c r="P1239" s="152">
        <v>17.31169444</v>
      </c>
      <c r="Q1239" s="152">
        <v>145.83441669999999</v>
      </c>
      <c r="R1239" s="152" t="s">
        <v>2027</v>
      </c>
      <c r="S1239" s="152" t="s">
        <v>2716</v>
      </c>
      <c r="T1239" s="152">
        <v>51.231000000000002</v>
      </c>
      <c r="U1239" s="152">
        <v>0.98599999999999999</v>
      </c>
      <c r="V1239" s="152">
        <v>14.755000000000001</v>
      </c>
      <c r="X1239" s="152">
        <v>12.061</v>
      </c>
      <c r="AA1239" s="152">
        <v>4.9589999999999996</v>
      </c>
      <c r="AB1239" s="152">
        <v>0.23599999999999999</v>
      </c>
      <c r="AC1239" s="152">
        <v>7.9240000000000004</v>
      </c>
      <c r="AD1239" s="152">
        <v>2.7170000000000001</v>
      </c>
      <c r="AE1239" s="152">
        <v>0.53900000000000003</v>
      </c>
      <c r="AF1239" s="152">
        <v>7.0999999999999994E-2</v>
      </c>
      <c r="AI1239" s="152">
        <v>95.87865343</v>
      </c>
      <c r="AJ1239" s="152">
        <v>3.2540211000000001</v>
      </c>
      <c r="AK1239" s="156">
        <f t="shared" si="19"/>
        <v>4.7720970000000003E-3</v>
      </c>
      <c r="AL1239" s="151">
        <v>47.720970000000001</v>
      </c>
      <c r="AM1239" s="151">
        <v>343.29554999999999</v>
      </c>
      <c r="AN1239" s="151">
        <v>379.62353999999999</v>
      </c>
      <c r="AO1239" s="151">
        <v>1060.1033239999999</v>
      </c>
      <c r="AQ1239" s="152">
        <v>8.2442123279999997</v>
      </c>
      <c r="AR1239" s="152">
        <v>0.41290963000000003</v>
      </c>
      <c r="AS1239" s="152">
        <v>20.674400850000001</v>
      </c>
      <c r="AU1239" s="151">
        <v>437.6568891</v>
      </c>
      <c r="AV1239" s="152">
        <v>3743.8847999999998</v>
      </c>
      <c r="AW1239" s="152">
        <v>32.865990179999997</v>
      </c>
      <c r="AX1239" s="151">
        <v>5850.2156409999998</v>
      </c>
      <c r="AZ1239" s="152">
        <v>27.5097618</v>
      </c>
      <c r="BG1239" s="152">
        <v>7.2568512260000002</v>
      </c>
      <c r="BH1239" s="152">
        <v>219.8486025</v>
      </c>
      <c r="BI1239" s="152">
        <v>23.64479012</v>
      </c>
      <c r="BJ1239" s="152">
        <v>57.189653819999997</v>
      </c>
      <c r="BK1239" s="152">
        <v>0.74712109500000001</v>
      </c>
      <c r="BO1239" s="152">
        <v>176.49007270000001</v>
      </c>
      <c r="BP1239" s="152">
        <v>3.0613946940000001</v>
      </c>
      <c r="BQ1239" s="152">
        <v>8.2680078239999997</v>
      </c>
      <c r="BS1239" s="152">
        <v>7.8914337039999998</v>
      </c>
      <c r="BT1239" s="152">
        <v>2.3907880339999998</v>
      </c>
      <c r="BU1239" s="152">
        <v>1.5421137499999999</v>
      </c>
      <c r="BV1239" s="152">
        <v>3.0197030850000002</v>
      </c>
      <c r="BX1239" s="152">
        <v>4.0453485660000004</v>
      </c>
      <c r="BZ1239" s="152">
        <v>2.7799021530000001</v>
      </c>
      <c r="CB1239" s="152">
        <v>2.5625398289999999</v>
      </c>
      <c r="CD1239" s="152">
        <v>1.9349873360000001</v>
      </c>
      <c r="CH1239" s="152">
        <v>9.206528681</v>
      </c>
      <c r="CJ1239" s="152">
        <v>-9.1116172999999995E-2</v>
      </c>
      <c r="CK1239" s="152">
        <v>0.118849838</v>
      </c>
      <c r="DC1239" s="152">
        <v>37.39833333</v>
      </c>
      <c r="DF1239" s="152">
        <v>27.61933333</v>
      </c>
      <c r="DG1239" s="152">
        <v>35.04366667</v>
      </c>
      <c r="DJ1239" s="152">
        <v>2.5000000000000001E-2</v>
      </c>
      <c r="DM1239" s="152">
        <v>0.185</v>
      </c>
      <c r="DO1239" s="154">
        <v>69.345207709999997</v>
      </c>
      <c r="ED1239" s="152">
        <v>50.55793611</v>
      </c>
      <c r="EE1239" s="152">
        <v>0.75096306999999995</v>
      </c>
      <c r="EF1239" s="152">
        <v>20.061254430000002</v>
      </c>
      <c r="EH1239" s="152">
        <v>8.7156265600000005</v>
      </c>
      <c r="EJ1239" s="152">
        <v>9.6856757959999999</v>
      </c>
      <c r="EK1239" s="152">
        <v>0.17243942300000001</v>
      </c>
      <c r="EL1239" s="152">
        <v>4.0351193160000003</v>
      </c>
      <c r="EM1239" s="152">
        <v>11.137320880000001</v>
      </c>
      <c r="EO1239" s="152">
        <v>2.4060951290000001</v>
      </c>
      <c r="EP1239" s="152">
        <v>0.41811955499999998</v>
      </c>
      <c r="EQ1239" s="152">
        <v>0.110754111</v>
      </c>
      <c r="ES1239" s="152">
        <v>-0.64334539599999996</v>
      </c>
    </row>
    <row r="1240" spans="1:149">
      <c r="A1240" s="151">
        <v>6857</v>
      </c>
      <c r="B1240" s="152" t="s">
        <v>2859</v>
      </c>
      <c r="C1240" s="152" t="s">
        <v>2877</v>
      </c>
      <c r="D1240" s="152" t="s">
        <v>2878</v>
      </c>
      <c r="E1240" s="152" t="s">
        <v>2879</v>
      </c>
      <c r="F1240" s="152" t="s">
        <v>9686</v>
      </c>
      <c r="H1240" s="151">
        <v>284190</v>
      </c>
      <c r="L1240" s="153" t="s">
        <v>3201</v>
      </c>
      <c r="M1240" s="153" t="s">
        <v>4952</v>
      </c>
      <c r="P1240" s="152">
        <v>17.31169444</v>
      </c>
      <c r="Q1240" s="152">
        <v>145.83441669999999</v>
      </c>
      <c r="R1240" s="152" t="s">
        <v>2027</v>
      </c>
      <c r="S1240" s="152" t="s">
        <v>2716</v>
      </c>
      <c r="T1240" s="152">
        <v>51.963000000000001</v>
      </c>
      <c r="U1240" s="152">
        <v>0.95399999999999996</v>
      </c>
      <c r="V1240" s="152">
        <v>14.526</v>
      </c>
      <c r="X1240" s="152">
        <v>11.678000000000001</v>
      </c>
      <c r="AA1240" s="152">
        <v>5.23</v>
      </c>
      <c r="AB1240" s="152">
        <v>0.247</v>
      </c>
      <c r="AC1240" s="152">
        <v>7.5060000000000002</v>
      </c>
      <c r="AD1240" s="152">
        <v>2.9609999999999999</v>
      </c>
      <c r="AE1240" s="152">
        <v>0.59299999999999997</v>
      </c>
      <c r="AF1240" s="152">
        <v>9.2999999999999999E-2</v>
      </c>
      <c r="AI1240" s="152">
        <v>96.123869540000001</v>
      </c>
      <c r="AJ1240" s="152">
        <v>3.0435812430000002</v>
      </c>
      <c r="AK1240" s="156">
        <f t="shared" si="19"/>
        <v>9.1460823570000006E-3</v>
      </c>
      <c r="AL1240" s="151">
        <v>91.460823570000002</v>
      </c>
      <c r="AM1240" s="151">
        <v>306.38204999999999</v>
      </c>
      <c r="AN1240" s="151">
        <v>448.75074000000001</v>
      </c>
      <c r="AO1240" s="151">
        <v>1040.5847349999999</v>
      </c>
      <c r="AQ1240" s="152">
        <v>7.6760198510000004</v>
      </c>
      <c r="AR1240" s="152">
        <v>0.38992748500000002</v>
      </c>
      <c r="AS1240" s="152">
        <v>26.882770570000002</v>
      </c>
      <c r="AU1240" s="151">
        <v>558.84823640000002</v>
      </c>
      <c r="AV1240" s="152">
        <v>4238.0799690000003</v>
      </c>
      <c r="AW1240" s="152">
        <v>33.99755236</v>
      </c>
      <c r="AX1240" s="151">
        <v>5452.1168280000002</v>
      </c>
      <c r="AZ1240" s="152">
        <v>14.864917889999999</v>
      </c>
      <c r="BG1240" s="152">
        <v>6.422979496</v>
      </c>
      <c r="BH1240" s="152">
        <v>209.9223101</v>
      </c>
      <c r="BI1240" s="152">
        <v>22.323301730000001</v>
      </c>
      <c r="BJ1240" s="152">
        <v>56.994193170000003</v>
      </c>
      <c r="BK1240" s="152">
        <v>0.60803553499999996</v>
      </c>
      <c r="BO1240" s="152">
        <v>186.0775625</v>
      </c>
      <c r="BP1240" s="152">
        <v>3.164219321</v>
      </c>
      <c r="BQ1240" s="152">
        <v>8.7631923819999997</v>
      </c>
      <c r="BR1240" s="152">
        <v>1.458259266</v>
      </c>
      <c r="BS1240" s="152">
        <v>7.5725038869999999</v>
      </c>
      <c r="BT1240" s="152">
        <v>2.177085817</v>
      </c>
      <c r="BU1240" s="152">
        <v>0.88736707199999998</v>
      </c>
      <c r="BV1240" s="152">
        <v>3.0113771690000002</v>
      </c>
      <c r="BX1240" s="152">
        <v>3.772724169</v>
      </c>
      <c r="BZ1240" s="152">
        <v>2.833944706</v>
      </c>
      <c r="CB1240" s="152">
        <v>2.708468962</v>
      </c>
      <c r="CD1240" s="152">
        <v>1.8144904100000001</v>
      </c>
      <c r="DC1240" s="152">
        <v>37.737333329999998</v>
      </c>
      <c r="DF1240" s="152">
        <v>26.713666669999999</v>
      </c>
      <c r="DG1240" s="152">
        <v>35.862666670000003</v>
      </c>
      <c r="DJ1240" s="152">
        <v>3.8333332999999997E-2</v>
      </c>
      <c r="DM1240" s="152">
        <v>0.175666667</v>
      </c>
      <c r="DO1240" s="154">
        <v>70.531773430000001</v>
      </c>
      <c r="ED1240" s="152">
        <v>50.55793611</v>
      </c>
      <c r="EE1240" s="152">
        <v>0.75096306999999995</v>
      </c>
      <c r="EF1240" s="152">
        <v>20.061254430000002</v>
      </c>
      <c r="EH1240" s="152">
        <v>8.7156265600000005</v>
      </c>
      <c r="EJ1240" s="152">
        <v>9.6856757959999999</v>
      </c>
      <c r="EK1240" s="152">
        <v>0.17243942300000001</v>
      </c>
      <c r="EL1240" s="152">
        <v>4.0351193160000003</v>
      </c>
      <c r="EM1240" s="152">
        <v>11.137320880000001</v>
      </c>
      <c r="EO1240" s="152">
        <v>2.4060951290000001</v>
      </c>
      <c r="EP1240" s="152">
        <v>0.41811955499999998</v>
      </c>
      <c r="EQ1240" s="152">
        <v>0.110754111</v>
      </c>
      <c r="ES1240" s="152">
        <v>-0.64334539599999996</v>
      </c>
    </row>
    <row r="1241" spans="1:149">
      <c r="A1241" s="151">
        <v>6858</v>
      </c>
      <c r="B1241" s="152" t="s">
        <v>2859</v>
      </c>
      <c r="C1241" s="152" t="s">
        <v>2877</v>
      </c>
      <c r="D1241" s="152" t="s">
        <v>2878</v>
      </c>
      <c r="E1241" s="152" t="s">
        <v>2879</v>
      </c>
      <c r="F1241" s="152" t="s">
        <v>9687</v>
      </c>
      <c r="H1241" s="151">
        <v>284190</v>
      </c>
      <c r="L1241" s="153" t="s">
        <v>3201</v>
      </c>
      <c r="M1241" s="153" t="s">
        <v>5111</v>
      </c>
      <c r="P1241" s="152">
        <v>17.31169444</v>
      </c>
      <c r="Q1241" s="152">
        <v>145.83441669999999</v>
      </c>
      <c r="R1241" s="152" t="s">
        <v>2027</v>
      </c>
      <c r="S1241" s="152" t="s">
        <v>2716</v>
      </c>
      <c r="T1241" s="152">
        <v>52.643999999999998</v>
      </c>
      <c r="U1241" s="152">
        <v>0.94199999999999995</v>
      </c>
      <c r="V1241" s="152">
        <v>14.398999999999999</v>
      </c>
      <c r="X1241" s="152">
        <v>11.718</v>
      </c>
      <c r="AA1241" s="152">
        <v>4.3789999999999996</v>
      </c>
      <c r="AB1241" s="152">
        <v>0.26600000000000001</v>
      </c>
      <c r="AC1241" s="152">
        <v>7.2329999999999997</v>
      </c>
      <c r="AD1241" s="152">
        <v>3.02</v>
      </c>
      <c r="AE1241" s="152">
        <v>0.64</v>
      </c>
      <c r="AF1241" s="152">
        <v>0.09</v>
      </c>
      <c r="AI1241" s="152">
        <v>95.720819280000001</v>
      </c>
      <c r="AJ1241" s="152">
        <v>3.2768121880000001</v>
      </c>
      <c r="AK1241" s="156">
        <f t="shared" si="19"/>
        <v>4.4262675179999999E-3</v>
      </c>
      <c r="AL1241" s="151">
        <v>44.262675180000002</v>
      </c>
      <c r="AM1241" s="151">
        <v>351.08839999999998</v>
      </c>
      <c r="AN1241" s="151">
        <v>392.29685999999998</v>
      </c>
      <c r="AO1241" s="151">
        <v>1151.596706</v>
      </c>
      <c r="AQ1241" s="152">
        <v>8.0076810940000005</v>
      </c>
      <c r="AR1241" s="152">
        <v>0.40144144100000001</v>
      </c>
      <c r="AS1241" s="152">
        <v>22.579723940000001</v>
      </c>
      <c r="AU1241" s="151">
        <v>445.05776120000002</v>
      </c>
      <c r="AV1241" s="152">
        <v>3924.85248</v>
      </c>
      <c r="AW1241" s="152">
        <v>30.154745519999999</v>
      </c>
      <c r="AX1241" s="151">
        <v>5376.572838</v>
      </c>
      <c r="AZ1241" s="152">
        <v>25.995794159999999</v>
      </c>
      <c r="BG1241" s="152">
        <v>6.6730217060000001</v>
      </c>
      <c r="BH1241" s="152">
        <v>210.15519750000001</v>
      </c>
      <c r="BI1241" s="152">
        <v>24.120042550000001</v>
      </c>
      <c r="BJ1241" s="152">
        <v>60.584268680000001</v>
      </c>
      <c r="BK1241" s="152">
        <v>0.777361097</v>
      </c>
      <c r="BO1241" s="152">
        <v>184.32907320000001</v>
      </c>
      <c r="BP1241" s="152">
        <v>3.1714650899999999</v>
      </c>
      <c r="BQ1241" s="152">
        <v>8.3202983639999992</v>
      </c>
      <c r="BS1241" s="152">
        <v>7.8214573840000003</v>
      </c>
      <c r="BT1241" s="152">
        <v>2.5346496150000002</v>
      </c>
      <c r="BU1241" s="152">
        <v>1.6265183009999999</v>
      </c>
      <c r="BV1241" s="152">
        <v>3.5191709690000001</v>
      </c>
      <c r="BX1241" s="152">
        <v>4.145963558</v>
      </c>
      <c r="BZ1241" s="152">
        <v>2.8961184420000001</v>
      </c>
      <c r="CB1241" s="152">
        <v>2.744694795</v>
      </c>
      <c r="CD1241" s="152">
        <v>2.2312902330000002</v>
      </c>
      <c r="CH1241" s="152">
        <v>7.209417545</v>
      </c>
      <c r="CJ1241" s="152">
        <v>8.9122701999999998E-2</v>
      </c>
      <c r="CK1241" s="152">
        <v>0.134228123</v>
      </c>
      <c r="DC1241" s="152">
        <v>37.378999999999998</v>
      </c>
      <c r="DF1241" s="152">
        <v>28.162333329999999</v>
      </c>
      <c r="DG1241" s="152">
        <v>34.732999999999997</v>
      </c>
      <c r="DJ1241" s="152">
        <v>2.0333332999999999E-2</v>
      </c>
      <c r="DM1241" s="152">
        <v>0.170333333</v>
      </c>
      <c r="DO1241" s="154">
        <v>68.738754819999997</v>
      </c>
      <c r="ED1241" s="152">
        <v>50.55793611</v>
      </c>
      <c r="EE1241" s="152">
        <v>0.75096306999999995</v>
      </c>
      <c r="EF1241" s="152">
        <v>20.061254430000002</v>
      </c>
      <c r="EH1241" s="152">
        <v>8.7156265600000005</v>
      </c>
      <c r="EJ1241" s="152">
        <v>9.6856757959999999</v>
      </c>
      <c r="EK1241" s="152">
        <v>0.17243942300000001</v>
      </c>
      <c r="EL1241" s="152">
        <v>4.0351193160000003</v>
      </c>
      <c r="EM1241" s="152">
        <v>11.137320880000001</v>
      </c>
      <c r="EO1241" s="152">
        <v>2.4060951290000001</v>
      </c>
      <c r="EP1241" s="152">
        <v>0.41811955499999998</v>
      </c>
      <c r="EQ1241" s="152">
        <v>0.110754111</v>
      </c>
      <c r="ES1241" s="152">
        <v>-0.64334539599999996</v>
      </c>
    </row>
    <row r="1242" spans="1:149">
      <c r="A1242" s="151">
        <v>6859</v>
      </c>
      <c r="B1242" s="152" t="s">
        <v>2859</v>
      </c>
      <c r="C1242" s="152" t="s">
        <v>2877</v>
      </c>
      <c r="D1242" s="152" t="s">
        <v>2878</v>
      </c>
      <c r="E1242" s="152" t="s">
        <v>2879</v>
      </c>
      <c r="F1242" s="152" t="s">
        <v>9688</v>
      </c>
      <c r="H1242" s="151">
        <v>284190</v>
      </c>
      <c r="L1242" s="153" t="s">
        <v>3201</v>
      </c>
      <c r="M1242" s="153" t="s">
        <v>4582</v>
      </c>
      <c r="P1242" s="152">
        <v>17.31169444</v>
      </c>
      <c r="Q1242" s="152">
        <v>145.83441669999999</v>
      </c>
      <c r="R1242" s="152" t="s">
        <v>2027</v>
      </c>
      <c r="S1242" s="152" t="s">
        <v>2716</v>
      </c>
      <c r="T1242" s="152">
        <v>50.762</v>
      </c>
      <c r="U1242" s="152">
        <v>1.0589999999999999</v>
      </c>
      <c r="V1242" s="152">
        <v>14.622999999999999</v>
      </c>
      <c r="X1242" s="152">
        <v>12.93</v>
      </c>
      <c r="AA1242" s="152">
        <v>4.5060000000000002</v>
      </c>
      <c r="AB1242" s="152">
        <v>0.24199999999999999</v>
      </c>
      <c r="AC1242" s="152">
        <v>8.048</v>
      </c>
      <c r="AD1242" s="152">
        <v>2.7130000000000001</v>
      </c>
      <c r="AE1242" s="152">
        <v>0.54400000000000004</v>
      </c>
      <c r="AF1242" s="152">
        <v>0.105</v>
      </c>
      <c r="AI1242" s="152">
        <v>95.913444900000002</v>
      </c>
      <c r="AJ1242" s="152">
        <v>2.6201032</v>
      </c>
      <c r="AK1242" s="156">
        <f t="shared" si="19"/>
        <v>4.5539149999999995E-3</v>
      </c>
      <c r="AL1242" s="151">
        <v>45.539149999999999</v>
      </c>
      <c r="AM1242" s="151">
        <v>342.47525000000002</v>
      </c>
      <c r="AN1242" s="151">
        <v>332.38661999999999</v>
      </c>
      <c r="AO1242" s="151">
        <v>1011.306853</v>
      </c>
      <c r="AQ1242" s="152">
        <v>8.0444601969999994</v>
      </c>
      <c r="AR1242" s="152">
        <v>0.45622863299999999</v>
      </c>
      <c r="AS1242" s="152">
        <v>25.41945935</v>
      </c>
      <c r="AU1242" s="151">
        <v>543.82620139999995</v>
      </c>
      <c r="AV1242" s="152">
        <v>4054.7522509999999</v>
      </c>
      <c r="AW1242" s="152">
        <v>37.634742209999999</v>
      </c>
      <c r="AX1242" s="151">
        <v>6134.8425530000004</v>
      </c>
      <c r="AZ1242" s="152">
        <v>26.201793720000001</v>
      </c>
      <c r="BG1242" s="152">
        <v>6.6819587409999999</v>
      </c>
      <c r="BH1242" s="152">
        <v>222.07101650000001</v>
      </c>
      <c r="BI1242" s="152">
        <v>22.877563729999999</v>
      </c>
      <c r="BJ1242" s="152">
        <v>54.550687719999999</v>
      </c>
      <c r="BK1242" s="152">
        <v>0.68022102699999998</v>
      </c>
      <c r="BO1242" s="152">
        <v>181.3496226</v>
      </c>
      <c r="BP1242" s="152">
        <v>3.0339889289999999</v>
      </c>
      <c r="BQ1242" s="152">
        <v>8.4021101819999995</v>
      </c>
      <c r="BR1242" s="152">
        <v>1.4531055049999999</v>
      </c>
      <c r="BS1242" s="152">
        <v>6.9206595960000001</v>
      </c>
      <c r="BT1242" s="152">
        <v>2.4868374260000001</v>
      </c>
      <c r="BU1242" s="152">
        <v>0.95687124300000004</v>
      </c>
      <c r="BV1242" s="152">
        <v>3.1178714699999999</v>
      </c>
      <c r="BX1242" s="152">
        <v>4.0119274430000003</v>
      </c>
      <c r="BZ1242" s="152">
        <v>2.6529911460000002</v>
      </c>
      <c r="CB1242" s="152">
        <v>2.9127837620000001</v>
      </c>
      <c r="CD1242" s="152">
        <v>2.070373107</v>
      </c>
      <c r="DC1242" s="152">
        <v>37.40133333</v>
      </c>
      <c r="DF1242" s="152">
        <v>27.75333333</v>
      </c>
      <c r="DG1242" s="152">
        <v>35.160666669999998</v>
      </c>
      <c r="DJ1242" s="152">
        <v>2.4666667E-2</v>
      </c>
      <c r="DM1242" s="152">
        <v>0.180666667</v>
      </c>
      <c r="DO1242" s="154">
        <v>69.313167129999997</v>
      </c>
      <c r="ED1242" s="152">
        <v>50.55793611</v>
      </c>
      <c r="EE1242" s="152">
        <v>0.75096306999999995</v>
      </c>
      <c r="EF1242" s="152">
        <v>20.061254430000002</v>
      </c>
      <c r="EH1242" s="152">
        <v>8.7156265600000005</v>
      </c>
      <c r="EJ1242" s="152">
        <v>9.6856757959999999</v>
      </c>
      <c r="EK1242" s="152">
        <v>0.17243942300000001</v>
      </c>
      <c r="EL1242" s="152">
        <v>4.0351193160000003</v>
      </c>
      <c r="EM1242" s="152">
        <v>11.137320880000001</v>
      </c>
      <c r="EO1242" s="152">
        <v>2.4060951290000001</v>
      </c>
      <c r="EP1242" s="152">
        <v>0.41811955499999998</v>
      </c>
      <c r="EQ1242" s="152">
        <v>0.110754111</v>
      </c>
      <c r="ES1242" s="152">
        <v>-0.64334539599999996</v>
      </c>
    </row>
    <row r="1243" spans="1:149">
      <c r="A1243" s="151">
        <v>6860</v>
      </c>
      <c r="B1243" s="152" t="s">
        <v>2859</v>
      </c>
      <c r="C1243" s="152" t="s">
        <v>2877</v>
      </c>
      <c r="D1243" s="152" t="s">
        <v>2878</v>
      </c>
      <c r="E1243" s="152" t="s">
        <v>2879</v>
      </c>
      <c r="F1243" s="152" t="s">
        <v>9689</v>
      </c>
      <c r="H1243" s="151">
        <v>284190</v>
      </c>
      <c r="L1243" s="153" t="s">
        <v>3201</v>
      </c>
      <c r="M1243" s="153" t="s">
        <v>4506</v>
      </c>
      <c r="P1243" s="152">
        <v>17.31169444</v>
      </c>
      <c r="Q1243" s="152">
        <v>145.83441669999999</v>
      </c>
      <c r="R1243" s="152" t="s">
        <v>2027</v>
      </c>
      <c r="S1243" s="152" t="s">
        <v>2716</v>
      </c>
      <c r="T1243" s="152">
        <v>50.527999999999999</v>
      </c>
      <c r="U1243" s="152">
        <v>1.145</v>
      </c>
      <c r="V1243" s="152">
        <v>14.066000000000001</v>
      </c>
      <c r="X1243" s="152">
        <v>14.430999999999999</v>
      </c>
      <c r="AA1243" s="152">
        <v>6.0739999999999998</v>
      </c>
      <c r="AB1243" s="152">
        <v>0.25600000000000001</v>
      </c>
      <c r="AC1243" s="152">
        <v>7.3710000000000004</v>
      </c>
      <c r="AD1243" s="152">
        <v>2.879</v>
      </c>
      <c r="AE1243" s="152">
        <v>0.57099999999999995</v>
      </c>
      <c r="AF1243" s="152">
        <v>0.127</v>
      </c>
      <c r="AI1243" s="152">
        <v>97.826674760000003</v>
      </c>
      <c r="AJ1243" s="152">
        <v>2.0515517000000001</v>
      </c>
      <c r="AK1243" s="156">
        <f t="shared" si="19"/>
        <v>2.5141669999999998E-2</v>
      </c>
      <c r="AL1243" s="151">
        <v>251.41669999999999</v>
      </c>
      <c r="AM1243" s="151">
        <v>328.94029999999998</v>
      </c>
      <c r="AN1243" s="151">
        <v>393.44898000000001</v>
      </c>
      <c r="AO1243" s="151">
        <v>1018.0163680000001</v>
      </c>
      <c r="DC1243" s="152">
        <v>37.40133333</v>
      </c>
      <c r="DF1243" s="152">
        <v>27.75333333</v>
      </c>
      <c r="DG1243" s="152">
        <v>35.160666669999998</v>
      </c>
      <c r="DJ1243" s="152">
        <v>2.4666667E-2</v>
      </c>
      <c r="DM1243" s="152">
        <v>0.180666667</v>
      </c>
      <c r="DO1243" s="154">
        <v>69.313167129999997</v>
      </c>
      <c r="ED1243" s="152">
        <v>50.55793611</v>
      </c>
      <c r="EE1243" s="152">
        <v>0.75096306999999995</v>
      </c>
      <c r="EF1243" s="152">
        <v>20.061254430000002</v>
      </c>
      <c r="EH1243" s="152">
        <v>8.7156265600000005</v>
      </c>
      <c r="EJ1243" s="152">
        <v>9.6856757959999999</v>
      </c>
      <c r="EK1243" s="152">
        <v>0.17243942300000001</v>
      </c>
      <c r="EL1243" s="152">
        <v>4.0351193160000003</v>
      </c>
      <c r="EM1243" s="152">
        <v>11.137320880000001</v>
      </c>
      <c r="EO1243" s="152">
        <v>2.4060951290000001</v>
      </c>
      <c r="EP1243" s="152">
        <v>0.41811955499999998</v>
      </c>
      <c r="EQ1243" s="152">
        <v>0.110754111</v>
      </c>
      <c r="ES1243" s="152">
        <v>-0.64334539599999996</v>
      </c>
    </row>
    <row r="1244" spans="1:149">
      <c r="A1244" s="151">
        <v>6861</v>
      </c>
      <c r="B1244" s="152" t="s">
        <v>2859</v>
      </c>
      <c r="C1244" s="152" t="s">
        <v>2877</v>
      </c>
      <c r="D1244" s="152" t="s">
        <v>2878</v>
      </c>
      <c r="E1244" s="152" t="s">
        <v>2879</v>
      </c>
      <c r="F1244" s="152" t="s">
        <v>9690</v>
      </c>
      <c r="H1244" s="151">
        <v>284190</v>
      </c>
      <c r="L1244" s="153" t="s">
        <v>3201</v>
      </c>
      <c r="M1244" s="153" t="s">
        <v>4440</v>
      </c>
      <c r="P1244" s="152">
        <v>17.31169444</v>
      </c>
      <c r="Q1244" s="152">
        <v>145.83441669999999</v>
      </c>
      <c r="R1244" s="152" t="s">
        <v>2027</v>
      </c>
      <c r="S1244" s="152" t="s">
        <v>2716</v>
      </c>
      <c r="T1244" s="152">
        <v>50.289000000000001</v>
      </c>
      <c r="U1244" s="152">
        <v>0.85799999999999998</v>
      </c>
      <c r="V1244" s="152">
        <v>15.246</v>
      </c>
      <c r="X1244" s="152">
        <v>13.041</v>
      </c>
      <c r="AA1244" s="152">
        <v>4.8810000000000002</v>
      </c>
      <c r="AB1244" s="152">
        <v>0.245</v>
      </c>
      <c r="AC1244" s="152">
        <v>7.9530000000000003</v>
      </c>
      <c r="AD1244" s="152">
        <v>2.7120000000000002</v>
      </c>
      <c r="AE1244" s="152">
        <v>0.54600000000000004</v>
      </c>
      <c r="AF1244" s="152">
        <v>0.11799999999999999</v>
      </c>
      <c r="AI1244" s="152">
        <v>96.263229809999999</v>
      </c>
      <c r="AJ1244" s="152">
        <v>2.4798377999999999</v>
      </c>
      <c r="AK1244" s="156">
        <f t="shared" si="19"/>
        <v>2.0993675000000002E-3</v>
      </c>
      <c r="AL1244" s="151">
        <v>20.993675</v>
      </c>
      <c r="AM1244" s="151">
        <v>312.94445000000002</v>
      </c>
      <c r="AN1244" s="151">
        <v>915.35933999999997</v>
      </c>
      <c r="AO1244" s="151">
        <v>942.38183819999995</v>
      </c>
      <c r="AQ1244" s="152">
        <v>8.1845058159999997</v>
      </c>
      <c r="AR1244" s="152">
        <v>0.41172265699999999</v>
      </c>
      <c r="AS1244" s="152">
        <v>22.405717209999999</v>
      </c>
      <c r="AU1244" s="151">
        <v>488.94009349999999</v>
      </c>
      <c r="AV1244" s="152">
        <v>3837.9456</v>
      </c>
      <c r="AW1244" s="152">
        <v>31.697382810000001</v>
      </c>
      <c r="AX1244" s="151">
        <v>5081.3064299999996</v>
      </c>
      <c r="AZ1244" s="152">
        <v>34.768523160000001</v>
      </c>
      <c r="BG1244" s="152">
        <v>7.3890438610000002</v>
      </c>
      <c r="BH1244" s="152">
        <v>232.32179249999999</v>
      </c>
      <c r="BI1244" s="152">
        <v>23.366471050000001</v>
      </c>
      <c r="BJ1244" s="152">
        <v>56.792201179999999</v>
      </c>
      <c r="BK1244" s="152">
        <v>0.76421454600000005</v>
      </c>
      <c r="BO1244" s="152">
        <v>178.1450289</v>
      </c>
      <c r="BP1244" s="152">
        <v>3.1201382070000001</v>
      </c>
      <c r="BQ1244" s="152">
        <v>8.9148499559999994</v>
      </c>
      <c r="BS1244" s="152">
        <v>7.6673636959999998</v>
      </c>
      <c r="BT1244" s="152">
        <v>2.5445798630000001</v>
      </c>
      <c r="BU1244" s="152">
        <v>1.491557518</v>
      </c>
      <c r="BV1244" s="152">
        <v>3.2967356400000001</v>
      </c>
      <c r="BX1244" s="152">
        <v>4.2004604329999999</v>
      </c>
      <c r="BZ1244" s="152">
        <v>2.683958193</v>
      </c>
      <c r="CB1244" s="152">
        <v>2.561329497</v>
      </c>
      <c r="CD1244" s="152">
        <v>1.983702756</v>
      </c>
      <c r="CH1244" s="152">
        <v>6.3948738169999997</v>
      </c>
      <c r="CJ1244" s="152">
        <v>-1.7473829E-2</v>
      </c>
      <c r="CK1244" s="152">
        <v>0.121499776</v>
      </c>
      <c r="DC1244" s="152">
        <v>37.64533333</v>
      </c>
      <c r="DF1244" s="152">
        <v>26.72666667</v>
      </c>
      <c r="DG1244" s="152">
        <v>35.704999999999998</v>
      </c>
      <c r="DJ1244" s="152">
        <v>0.03</v>
      </c>
      <c r="DM1244" s="152">
        <v>0.16866666699999999</v>
      </c>
      <c r="DO1244" s="154">
        <v>70.429980950000001</v>
      </c>
      <c r="ED1244" s="152">
        <v>50.55793611</v>
      </c>
      <c r="EE1244" s="152">
        <v>0.75096306999999995</v>
      </c>
      <c r="EF1244" s="152">
        <v>20.061254430000002</v>
      </c>
      <c r="EH1244" s="152">
        <v>8.7156265600000005</v>
      </c>
      <c r="EJ1244" s="152">
        <v>9.6856757959999999</v>
      </c>
      <c r="EK1244" s="152">
        <v>0.17243942300000001</v>
      </c>
      <c r="EL1244" s="152">
        <v>4.0351193160000003</v>
      </c>
      <c r="EM1244" s="152">
        <v>11.137320880000001</v>
      </c>
      <c r="EO1244" s="152">
        <v>2.4060951290000001</v>
      </c>
      <c r="EP1244" s="152">
        <v>0.41811955499999998</v>
      </c>
      <c r="EQ1244" s="152">
        <v>0.110754111</v>
      </c>
      <c r="ES1244" s="152">
        <v>-0.64334539599999996</v>
      </c>
    </row>
    <row r="1245" spans="1:149">
      <c r="A1245" s="151">
        <v>6862</v>
      </c>
      <c r="B1245" s="152" t="s">
        <v>2859</v>
      </c>
      <c r="C1245" s="152" t="s">
        <v>2877</v>
      </c>
      <c r="D1245" s="152" t="s">
        <v>2878</v>
      </c>
      <c r="E1245" s="152" t="s">
        <v>2879</v>
      </c>
      <c r="F1245" s="152" t="s">
        <v>9691</v>
      </c>
      <c r="H1245" s="151">
        <v>284190</v>
      </c>
      <c r="L1245" s="153" t="s">
        <v>3201</v>
      </c>
      <c r="M1245" s="153" t="s">
        <v>3431</v>
      </c>
      <c r="P1245" s="152">
        <v>17.31169444</v>
      </c>
      <c r="Q1245" s="152">
        <v>145.83441669999999</v>
      </c>
      <c r="R1245" s="152" t="s">
        <v>2027</v>
      </c>
      <c r="S1245" s="152" t="s">
        <v>2716</v>
      </c>
      <c r="T1245" s="152">
        <v>47.198</v>
      </c>
      <c r="U1245" s="152">
        <v>0.89</v>
      </c>
      <c r="V1245" s="152">
        <v>15.05</v>
      </c>
      <c r="X1245" s="152">
        <v>13.583</v>
      </c>
      <c r="AA1245" s="152">
        <v>5.18</v>
      </c>
      <c r="AB1245" s="152">
        <v>0.24</v>
      </c>
      <c r="AC1245" s="152">
        <v>10.746</v>
      </c>
      <c r="AD1245" s="152">
        <v>2.2909999999999999</v>
      </c>
      <c r="AE1245" s="152">
        <v>0.46700000000000003</v>
      </c>
      <c r="AF1245" s="152">
        <v>9.8000000000000004E-2</v>
      </c>
      <c r="AI1245" s="152">
        <v>96.154128400000005</v>
      </c>
      <c r="AJ1245" s="152">
        <v>2.7538706909999999</v>
      </c>
      <c r="AK1245" s="156">
        <f t="shared" si="19"/>
        <v>5.7137176910000004E-3</v>
      </c>
      <c r="AL1245" s="151">
        <v>57.137176910000001</v>
      </c>
      <c r="AM1245" s="151">
        <v>236.24639999999999</v>
      </c>
      <c r="AN1245" s="151">
        <v>725.25954000000002</v>
      </c>
      <c r="AO1245" s="151">
        <v>799.65216180000004</v>
      </c>
      <c r="AQ1245" s="152">
        <v>6.1555154510000003</v>
      </c>
      <c r="AR1245" s="152">
        <v>0.376932186</v>
      </c>
      <c r="AS1245" s="152">
        <v>19.921535259999999</v>
      </c>
      <c r="AU1245" s="151">
        <v>530.31006850000006</v>
      </c>
      <c r="AV1245" s="152">
        <v>3566.9385910000001</v>
      </c>
      <c r="AW1245" s="152">
        <v>41.612372520000001</v>
      </c>
      <c r="AX1245" s="151">
        <v>5385.2734920000003</v>
      </c>
      <c r="AZ1245" s="152">
        <v>23.214110430000002</v>
      </c>
      <c r="BG1245" s="152">
        <v>7.4689979109999998</v>
      </c>
      <c r="BH1245" s="152">
        <v>273.90532400000001</v>
      </c>
      <c r="BI1245" s="152">
        <v>20.229899799999998</v>
      </c>
      <c r="BJ1245" s="152">
        <v>53.941351589999996</v>
      </c>
      <c r="BK1245" s="152">
        <v>0.80103662399999997</v>
      </c>
      <c r="BO1245" s="152">
        <v>137.24938409999999</v>
      </c>
      <c r="BP1245" s="152">
        <v>3.2459417629999998</v>
      </c>
      <c r="BQ1245" s="152">
        <v>8.3881072050000007</v>
      </c>
      <c r="BR1245" s="152">
        <v>1.5152788399999999</v>
      </c>
      <c r="BS1245" s="152">
        <v>7.407252519</v>
      </c>
      <c r="BT1245" s="152">
        <v>1.8940640419999999</v>
      </c>
      <c r="BU1245" s="152">
        <v>1.066783885</v>
      </c>
      <c r="BV1245" s="152">
        <v>2.7626701680000001</v>
      </c>
      <c r="BX1245" s="152">
        <v>3.6308029309999998</v>
      </c>
      <c r="BZ1245" s="152">
        <v>2.3808112690000001</v>
      </c>
      <c r="CB1245" s="152">
        <v>2.5003799999999998</v>
      </c>
      <c r="CD1245" s="152">
        <v>1.69058284</v>
      </c>
      <c r="DC1245" s="152">
        <v>37.64533333</v>
      </c>
      <c r="DF1245" s="152">
        <v>26.72666667</v>
      </c>
      <c r="DG1245" s="152">
        <v>35.704999999999998</v>
      </c>
      <c r="DJ1245" s="152">
        <v>0.03</v>
      </c>
      <c r="DM1245" s="152">
        <v>0.16866666699999999</v>
      </c>
      <c r="DO1245" s="154">
        <v>70.429980950000001</v>
      </c>
      <c r="ED1245" s="152">
        <v>50.55793611</v>
      </c>
      <c r="EE1245" s="152">
        <v>0.75096306999999995</v>
      </c>
      <c r="EF1245" s="152">
        <v>20.061254430000002</v>
      </c>
      <c r="EH1245" s="152">
        <v>8.7156265600000005</v>
      </c>
      <c r="EJ1245" s="152">
        <v>9.6856757959999999</v>
      </c>
      <c r="EK1245" s="152">
        <v>0.17243942300000001</v>
      </c>
      <c r="EL1245" s="152">
        <v>4.0351193160000003</v>
      </c>
      <c r="EM1245" s="152">
        <v>11.137320880000001</v>
      </c>
      <c r="EO1245" s="152">
        <v>2.4060951290000001</v>
      </c>
      <c r="EP1245" s="152">
        <v>0.41811955499999998</v>
      </c>
      <c r="EQ1245" s="152">
        <v>0.110754111</v>
      </c>
      <c r="ES1245" s="152">
        <v>-0.64334539599999996</v>
      </c>
    </row>
    <row r="1246" spans="1:149">
      <c r="A1246" s="151">
        <v>6863</v>
      </c>
      <c r="B1246" s="152" t="s">
        <v>2859</v>
      </c>
      <c r="C1246" s="152" t="s">
        <v>2877</v>
      </c>
      <c r="D1246" s="152" t="s">
        <v>2878</v>
      </c>
      <c r="E1246" s="152" t="s">
        <v>2879</v>
      </c>
      <c r="F1246" s="152" t="s">
        <v>9692</v>
      </c>
      <c r="H1246" s="151">
        <v>284190</v>
      </c>
      <c r="L1246" s="153" t="s">
        <v>3201</v>
      </c>
      <c r="M1246" s="153" t="s">
        <v>4986</v>
      </c>
      <c r="P1246" s="152">
        <v>17.31169444</v>
      </c>
      <c r="Q1246" s="152">
        <v>145.83441669999999</v>
      </c>
      <c r="R1246" s="152" t="s">
        <v>2027</v>
      </c>
      <c r="S1246" s="152" t="s">
        <v>2716</v>
      </c>
      <c r="T1246" s="152">
        <v>52.093000000000004</v>
      </c>
      <c r="U1246" s="152">
        <v>1.167</v>
      </c>
      <c r="V1246" s="152">
        <v>14.625</v>
      </c>
      <c r="X1246" s="152">
        <v>12.313000000000001</v>
      </c>
      <c r="AA1246" s="152">
        <v>4.6399999999999997</v>
      </c>
      <c r="AB1246" s="152">
        <v>0.23599999999999999</v>
      </c>
      <c r="AC1246" s="152">
        <v>8.0259999999999998</v>
      </c>
      <c r="AD1246" s="152">
        <v>3.113</v>
      </c>
      <c r="AE1246" s="152">
        <v>0.67100000000000004</v>
      </c>
      <c r="AF1246" s="152">
        <v>0.17100000000000001</v>
      </c>
      <c r="AI1246" s="152">
        <v>97.398784090000007</v>
      </c>
      <c r="AJ1246" s="152">
        <v>2.344520191</v>
      </c>
      <c r="AK1246" s="156">
        <f t="shared" si="19"/>
        <v>2.494383495E-2</v>
      </c>
      <c r="AL1246" s="151">
        <v>249.43834949999999</v>
      </c>
      <c r="AM1246" s="151">
        <v>378.1583</v>
      </c>
      <c r="AN1246" s="151">
        <v>389.99261999999999</v>
      </c>
      <c r="AO1246" s="151">
        <v>1004.597338</v>
      </c>
      <c r="AQ1246" s="152">
        <v>7.9849322359999997</v>
      </c>
      <c r="AR1246" s="152">
        <v>0.48800071900000003</v>
      </c>
      <c r="AS1246" s="152">
        <v>26.75021443</v>
      </c>
      <c r="AU1246" s="151">
        <v>629.77887250000003</v>
      </c>
      <c r="AV1246" s="152">
        <v>5379.1070600000003</v>
      </c>
      <c r="AW1246" s="152">
        <v>36.603123330000003</v>
      </c>
      <c r="AX1246" s="151">
        <v>6407.9870890000002</v>
      </c>
      <c r="AZ1246" s="152">
        <v>14.124158960000001</v>
      </c>
      <c r="BG1246" s="152">
        <v>7.6479375679999997</v>
      </c>
      <c r="BH1246" s="152">
        <v>241.67833659999999</v>
      </c>
      <c r="BI1246" s="152">
        <v>23.904411110000002</v>
      </c>
      <c r="BJ1246" s="152">
        <v>61.258353630000002</v>
      </c>
      <c r="BK1246" s="152">
        <v>1.078072836</v>
      </c>
      <c r="BO1246" s="152">
        <v>205.63043859999999</v>
      </c>
      <c r="BP1246" s="152">
        <v>4.1224519280000003</v>
      </c>
      <c r="BQ1246" s="152">
        <v>10.447899250000001</v>
      </c>
      <c r="BR1246" s="152">
        <v>1.7449997740000001</v>
      </c>
      <c r="BS1246" s="152">
        <v>8.3411094719999994</v>
      </c>
      <c r="BT1246" s="152">
        <v>2.4505940320000001</v>
      </c>
      <c r="BU1246" s="152">
        <v>0.82856715800000003</v>
      </c>
      <c r="BV1246" s="152">
        <v>3.4125134859999999</v>
      </c>
      <c r="BX1246" s="152">
        <v>4.2960595030000004</v>
      </c>
      <c r="BZ1246" s="152">
        <v>2.9010733640000002</v>
      </c>
      <c r="CB1246" s="152">
        <v>2.7909851479999999</v>
      </c>
      <c r="CD1246" s="152">
        <v>1.9892480320000001</v>
      </c>
      <c r="DC1246" s="152">
        <v>37.590666669999997</v>
      </c>
      <c r="DF1246" s="152">
        <v>27.362333329999998</v>
      </c>
      <c r="DG1246" s="152">
        <v>35.295999999999999</v>
      </c>
      <c r="DJ1246" s="152">
        <v>4.0333332999999999E-2</v>
      </c>
      <c r="DM1246" s="152">
        <v>0.18566666700000001</v>
      </c>
      <c r="DO1246" s="154">
        <v>69.695328450000005</v>
      </c>
      <c r="ED1246" s="152">
        <v>50.55793611</v>
      </c>
      <c r="EE1246" s="152">
        <v>0.75096306999999995</v>
      </c>
      <c r="EF1246" s="152">
        <v>20.061254430000002</v>
      </c>
      <c r="EH1246" s="152">
        <v>8.7156265600000005</v>
      </c>
      <c r="EJ1246" s="152">
        <v>9.6856757959999999</v>
      </c>
      <c r="EK1246" s="152">
        <v>0.17243942300000001</v>
      </c>
      <c r="EL1246" s="152">
        <v>4.0351193160000003</v>
      </c>
      <c r="EM1246" s="152">
        <v>11.137320880000001</v>
      </c>
      <c r="EO1246" s="152">
        <v>2.4060951290000001</v>
      </c>
      <c r="EP1246" s="152">
        <v>0.41811955499999998</v>
      </c>
      <c r="EQ1246" s="152">
        <v>0.110754111</v>
      </c>
      <c r="ES1246" s="152">
        <v>-0.64334539599999996</v>
      </c>
    </row>
    <row r="1247" spans="1:149">
      <c r="A1247" s="151">
        <v>6864</v>
      </c>
      <c r="B1247" s="152" t="s">
        <v>2859</v>
      </c>
      <c r="C1247" s="152" t="s">
        <v>2877</v>
      </c>
      <c r="D1247" s="152" t="s">
        <v>2878</v>
      </c>
      <c r="E1247" s="152" t="s">
        <v>2879</v>
      </c>
      <c r="F1247" s="152" t="s">
        <v>9693</v>
      </c>
      <c r="H1247" s="151">
        <v>284190</v>
      </c>
      <c r="L1247" s="153" t="s">
        <v>3201</v>
      </c>
      <c r="M1247" s="153" t="s">
        <v>4820</v>
      </c>
      <c r="P1247" s="152">
        <v>17.31169444</v>
      </c>
      <c r="Q1247" s="152">
        <v>145.83441669999999</v>
      </c>
      <c r="R1247" s="152" t="s">
        <v>2027</v>
      </c>
      <c r="S1247" s="152" t="s">
        <v>2716</v>
      </c>
      <c r="T1247" s="152">
        <v>51.512999999999998</v>
      </c>
      <c r="U1247" s="152">
        <v>1.1359999999999999</v>
      </c>
      <c r="V1247" s="152">
        <v>14.316000000000001</v>
      </c>
      <c r="X1247" s="152">
        <v>13.311999999999999</v>
      </c>
      <c r="AA1247" s="152">
        <v>4.97</v>
      </c>
      <c r="AB1247" s="152">
        <v>0.27800000000000002</v>
      </c>
      <c r="AC1247" s="152">
        <v>7.7220000000000004</v>
      </c>
      <c r="AD1247" s="152">
        <v>2.8250000000000002</v>
      </c>
      <c r="AE1247" s="152">
        <v>0.51300000000000001</v>
      </c>
      <c r="AF1247" s="152">
        <v>0.121</v>
      </c>
      <c r="AI1247" s="152">
        <v>97.081093339999995</v>
      </c>
      <c r="AJ1247" s="152">
        <v>2.3892780999999998</v>
      </c>
      <c r="AK1247" s="156">
        <f t="shared" si="19"/>
        <v>9.0101555000000003E-3</v>
      </c>
      <c r="AL1247" s="151">
        <v>90.101555000000005</v>
      </c>
      <c r="AM1247" s="151">
        <v>334.27224999999999</v>
      </c>
      <c r="AN1247" s="151">
        <v>316.25693999999999</v>
      </c>
      <c r="AO1247" s="151">
        <v>977.75927939999997</v>
      </c>
      <c r="AQ1247" s="152">
        <v>7.8990236290000002</v>
      </c>
      <c r="AR1247" s="152">
        <v>0.429446832</v>
      </c>
      <c r="AS1247" s="152">
        <v>25.676901130000001</v>
      </c>
      <c r="AU1247" s="151">
        <v>546.47341889999996</v>
      </c>
      <c r="AV1247" s="152">
        <v>4113.0180790000004</v>
      </c>
      <c r="AW1247" s="152">
        <v>36.952301040000002</v>
      </c>
      <c r="AX1247" s="151">
        <v>6551.5736880000004</v>
      </c>
      <c r="AZ1247" s="152">
        <v>33.182713900000003</v>
      </c>
      <c r="BG1247" s="152">
        <v>7.788350833</v>
      </c>
      <c r="BH1247" s="152">
        <v>223.1781647</v>
      </c>
      <c r="BI1247" s="152">
        <v>22.750017159999999</v>
      </c>
      <c r="BJ1247" s="152">
        <v>56.228448839999999</v>
      </c>
      <c r="BK1247" s="152">
        <v>0.700442326</v>
      </c>
      <c r="BO1247" s="152">
        <v>185.29397599999999</v>
      </c>
      <c r="BP1247" s="152">
        <v>3.2942923720000001</v>
      </c>
      <c r="BQ1247" s="152">
        <v>8.6903730889999995</v>
      </c>
      <c r="BR1247" s="152">
        <v>1.5309594660000001</v>
      </c>
      <c r="BS1247" s="152">
        <v>7.0476907500000001</v>
      </c>
      <c r="BT1247" s="152">
        <v>2.3022726019999999</v>
      </c>
      <c r="BU1247" s="152">
        <v>0.65669623099999996</v>
      </c>
      <c r="BV1247" s="152">
        <v>3.0017568539999999</v>
      </c>
      <c r="BX1247" s="152">
        <v>3.926019315</v>
      </c>
      <c r="BZ1247" s="152">
        <v>2.7615767739999999</v>
      </c>
      <c r="CB1247" s="152">
        <v>2.7503820299999999</v>
      </c>
      <c r="CD1247" s="152">
        <v>2.0114318409999998</v>
      </c>
      <c r="CU1247" s="152">
        <v>-53</v>
      </c>
      <c r="DC1247" s="152">
        <v>38.044666669999998</v>
      </c>
      <c r="DF1247" s="152">
        <v>27.566333329999999</v>
      </c>
      <c r="DG1247" s="152">
        <v>35.677999999999997</v>
      </c>
      <c r="DJ1247" s="152">
        <v>0.05</v>
      </c>
      <c r="DM1247" s="152">
        <v>0.187</v>
      </c>
      <c r="DO1247" s="154">
        <v>69.765757609999994</v>
      </c>
      <c r="ED1247" s="152">
        <v>50.55793611</v>
      </c>
      <c r="EE1247" s="152">
        <v>0.75096306999999995</v>
      </c>
      <c r="EF1247" s="152">
        <v>20.061254430000002</v>
      </c>
      <c r="EH1247" s="152">
        <v>8.7156265600000005</v>
      </c>
      <c r="EJ1247" s="152">
        <v>9.6856757959999999</v>
      </c>
      <c r="EK1247" s="152">
        <v>0.17243942300000001</v>
      </c>
      <c r="EL1247" s="152">
        <v>4.0351193160000003</v>
      </c>
      <c r="EM1247" s="152">
        <v>11.137320880000001</v>
      </c>
      <c r="EO1247" s="152">
        <v>2.4060951290000001</v>
      </c>
      <c r="EP1247" s="152">
        <v>0.41811955499999998</v>
      </c>
      <c r="EQ1247" s="152">
        <v>0.110754111</v>
      </c>
      <c r="ES1247" s="152">
        <v>-0.64334539599999996</v>
      </c>
    </row>
    <row r="1248" spans="1:149">
      <c r="A1248" s="151">
        <v>6865</v>
      </c>
      <c r="B1248" s="152" t="s">
        <v>2859</v>
      </c>
      <c r="C1248" s="152" t="s">
        <v>2877</v>
      </c>
      <c r="D1248" s="152" t="s">
        <v>2878</v>
      </c>
      <c r="E1248" s="152" t="s">
        <v>2879</v>
      </c>
      <c r="F1248" s="152" t="s">
        <v>9694</v>
      </c>
      <c r="H1248" s="151">
        <v>284190</v>
      </c>
      <c r="L1248" s="153" t="s">
        <v>3201</v>
      </c>
      <c r="M1248" s="153" t="s">
        <v>4738</v>
      </c>
      <c r="P1248" s="152">
        <v>17.31169444</v>
      </c>
      <c r="Q1248" s="152">
        <v>145.83441669999999</v>
      </c>
      <c r="R1248" s="152" t="s">
        <v>2027</v>
      </c>
      <c r="S1248" s="152" t="s">
        <v>2716</v>
      </c>
      <c r="T1248" s="152">
        <v>51.198999999999998</v>
      </c>
      <c r="U1248" s="152">
        <v>1.0489999999999999</v>
      </c>
      <c r="V1248" s="152">
        <v>14.709</v>
      </c>
      <c r="X1248" s="152">
        <v>12.329000000000001</v>
      </c>
      <c r="AA1248" s="152">
        <v>4.6449999999999996</v>
      </c>
      <c r="AB1248" s="152">
        <v>0.23699999999999999</v>
      </c>
      <c r="AC1248" s="152">
        <v>8.1069999999999993</v>
      </c>
      <c r="AD1248" s="152">
        <v>2.8530000000000002</v>
      </c>
      <c r="AE1248" s="152">
        <v>0.49</v>
      </c>
      <c r="AF1248" s="152">
        <v>9.2999999999999999E-2</v>
      </c>
      <c r="AI1248" s="152">
        <v>96.061524410000004</v>
      </c>
      <c r="AJ1248" s="152">
        <v>2.4335366</v>
      </c>
      <c r="AK1248" s="156">
        <f t="shared" si="19"/>
        <v>7.4219935000000006E-3</v>
      </c>
      <c r="AL1248" s="151">
        <v>74.219935000000007</v>
      </c>
      <c r="AM1248" s="151">
        <v>370.7756</v>
      </c>
      <c r="AN1248" s="151">
        <v>370.40658000000002</v>
      </c>
      <c r="AO1248" s="151">
        <v>1035.7050879999999</v>
      </c>
      <c r="AQ1248" s="152">
        <v>5.0399508629999996</v>
      </c>
      <c r="AR1248" s="152">
        <v>0.40029305500000001</v>
      </c>
      <c r="AS1248" s="152">
        <v>16.709745309999999</v>
      </c>
      <c r="AU1248" s="151">
        <v>588.35335199999997</v>
      </c>
      <c r="AV1248" s="152">
        <v>4219.7182810000004</v>
      </c>
      <c r="AW1248" s="152">
        <v>46.538929930000002</v>
      </c>
      <c r="AX1248" s="151">
        <v>4286.9241579999998</v>
      </c>
      <c r="AZ1248" s="152">
        <v>30.77913324</v>
      </c>
      <c r="BG1248" s="152">
        <v>6.6055435879999997</v>
      </c>
      <c r="BH1248" s="152">
        <v>351.62686220000001</v>
      </c>
      <c r="BI1248" s="152">
        <v>14.185206620000001</v>
      </c>
      <c r="BJ1248" s="152">
        <v>28.792026400000001</v>
      </c>
      <c r="BK1248" s="152">
        <v>0.48495053300000002</v>
      </c>
      <c r="BO1248" s="152">
        <v>114.17755889999999</v>
      </c>
      <c r="BP1248" s="152">
        <v>3.9546801920000001</v>
      </c>
      <c r="BQ1248" s="152">
        <v>9.2614999359999999</v>
      </c>
      <c r="BR1248" s="152">
        <v>1.4647664579999999</v>
      </c>
      <c r="BS1248" s="152">
        <v>6.7635190830000003</v>
      </c>
      <c r="BT1248" s="152">
        <v>1.6139926200000001</v>
      </c>
      <c r="BU1248" s="152">
        <v>0.99376784299999998</v>
      </c>
      <c r="BV1248" s="152">
        <v>2.3629152800000002</v>
      </c>
      <c r="BX1248" s="152">
        <v>2.521360117</v>
      </c>
      <c r="BZ1248" s="152">
        <v>1.6323672010000001</v>
      </c>
      <c r="CB1248" s="152">
        <v>1.6733552249999999</v>
      </c>
      <c r="CD1248" s="152">
        <v>1.104947651</v>
      </c>
      <c r="DC1248" s="152">
        <v>37.677</v>
      </c>
      <c r="DF1248" s="152">
        <v>27.433666670000001</v>
      </c>
      <c r="DG1248" s="152">
        <v>35.438333329999999</v>
      </c>
      <c r="DJ1248" s="152">
        <v>1.8333333E-2</v>
      </c>
      <c r="DM1248" s="152">
        <v>0.184</v>
      </c>
      <c r="DO1248" s="154">
        <v>69.725329869999996</v>
      </c>
      <c r="ED1248" s="152">
        <v>50.55793611</v>
      </c>
      <c r="EE1248" s="152">
        <v>0.75096306999999995</v>
      </c>
      <c r="EF1248" s="152">
        <v>20.061254430000002</v>
      </c>
      <c r="EH1248" s="152">
        <v>8.7156265600000005</v>
      </c>
      <c r="EJ1248" s="152">
        <v>9.6856757959999999</v>
      </c>
      <c r="EK1248" s="152">
        <v>0.17243942300000001</v>
      </c>
      <c r="EL1248" s="152">
        <v>4.0351193160000003</v>
      </c>
      <c r="EM1248" s="152">
        <v>11.137320880000001</v>
      </c>
      <c r="EO1248" s="152">
        <v>2.4060951290000001</v>
      </c>
      <c r="EP1248" s="152">
        <v>0.41811955499999998</v>
      </c>
      <c r="EQ1248" s="152">
        <v>0.110754111</v>
      </c>
      <c r="ES1248" s="152">
        <v>-0.64334539599999996</v>
      </c>
    </row>
    <row r="1249" spans="1:149">
      <c r="A1249" s="151">
        <v>6866</v>
      </c>
      <c r="B1249" s="152" t="s">
        <v>2859</v>
      </c>
      <c r="C1249" s="152" t="s">
        <v>2877</v>
      </c>
      <c r="D1249" s="152" t="s">
        <v>2878</v>
      </c>
      <c r="E1249" s="152" t="s">
        <v>2879</v>
      </c>
      <c r="F1249" s="152" t="s">
        <v>9695</v>
      </c>
      <c r="H1249" s="151">
        <v>284190</v>
      </c>
      <c r="L1249" s="153" t="s">
        <v>3201</v>
      </c>
      <c r="M1249" s="153" t="s">
        <v>4864</v>
      </c>
      <c r="P1249" s="152">
        <v>17.31169444</v>
      </c>
      <c r="Q1249" s="152">
        <v>145.83441669999999</v>
      </c>
      <c r="R1249" s="152" t="s">
        <v>2027</v>
      </c>
      <c r="S1249" s="152" t="s">
        <v>2716</v>
      </c>
      <c r="T1249" s="152">
        <v>51.631999999999998</v>
      </c>
      <c r="U1249" s="152">
        <v>1.177</v>
      </c>
      <c r="V1249" s="152">
        <v>14.972</v>
      </c>
      <c r="X1249" s="152">
        <v>11.965999999999999</v>
      </c>
      <c r="AA1249" s="152">
        <v>4.71</v>
      </c>
      <c r="AB1249" s="152">
        <v>0.219</v>
      </c>
      <c r="AC1249" s="152">
        <v>8.202</v>
      </c>
      <c r="AD1249" s="152">
        <v>2.8239999999999998</v>
      </c>
      <c r="AE1249" s="152">
        <v>0.64700000000000002</v>
      </c>
      <c r="AF1249" s="152">
        <v>0.152</v>
      </c>
      <c r="AI1249" s="152">
        <v>96.838634220000003</v>
      </c>
      <c r="AJ1249" s="152">
        <v>2.3960870999999999</v>
      </c>
      <c r="AK1249" s="156">
        <f t="shared" si="19"/>
        <v>1.6782254999999999E-2</v>
      </c>
      <c r="AL1249" s="151">
        <v>167.82255000000001</v>
      </c>
      <c r="AM1249" s="151">
        <v>388.82220000000001</v>
      </c>
      <c r="AN1249" s="151">
        <v>514.99764000000005</v>
      </c>
      <c r="AO1249" s="151">
        <v>1104.020147</v>
      </c>
      <c r="AQ1249" s="152">
        <v>8.3970965579999994</v>
      </c>
      <c r="AR1249" s="152">
        <v>0.50403423000000003</v>
      </c>
      <c r="AS1249" s="152">
        <v>21.481875980000002</v>
      </c>
      <c r="AU1249" s="151">
        <v>539.52155990000006</v>
      </c>
      <c r="AV1249" s="152">
        <v>4231.14624</v>
      </c>
      <c r="AW1249" s="152">
        <v>30.532081259999998</v>
      </c>
      <c r="AX1249" s="151">
        <v>6491.33338</v>
      </c>
      <c r="AZ1249" s="152">
        <v>22.39922988</v>
      </c>
      <c r="BG1249" s="152">
        <v>5.9982664220000004</v>
      </c>
      <c r="BH1249" s="152">
        <v>231.46821</v>
      </c>
      <c r="BI1249" s="152">
        <v>24.942120549999999</v>
      </c>
      <c r="BJ1249" s="152">
        <v>62.371266749999997</v>
      </c>
      <c r="BK1249" s="152">
        <v>1.099135091</v>
      </c>
      <c r="BO1249" s="152">
        <v>182.5516274</v>
      </c>
      <c r="BP1249" s="152">
        <v>4.1873151960000001</v>
      </c>
      <c r="BQ1249" s="152">
        <v>10.60321716</v>
      </c>
      <c r="BS1249" s="152">
        <v>8.9403495839999998</v>
      </c>
      <c r="BT1249" s="152">
        <v>2.7759200009999998</v>
      </c>
      <c r="BU1249" s="152">
        <v>1.590606647</v>
      </c>
      <c r="BV1249" s="152">
        <v>3.2857861819999998</v>
      </c>
      <c r="BX1249" s="152">
        <v>4.4276886419999997</v>
      </c>
      <c r="BZ1249" s="152">
        <v>2.9532588120000001</v>
      </c>
      <c r="CB1249" s="152">
        <v>2.653302863</v>
      </c>
      <c r="CD1249" s="152">
        <v>2.1208886339999999</v>
      </c>
      <c r="CH1249" s="152">
        <v>6.7159101750000003</v>
      </c>
      <c r="CJ1249" s="152">
        <v>0.14152762599999999</v>
      </c>
      <c r="CK1249" s="152">
        <v>0.121489401</v>
      </c>
      <c r="DC1249" s="152">
        <v>37.510333330000002</v>
      </c>
      <c r="DF1249" s="152">
        <v>27.225000000000001</v>
      </c>
      <c r="DG1249" s="152">
        <v>35.593000000000004</v>
      </c>
      <c r="DJ1249" s="152">
        <v>2.3333333000000001E-2</v>
      </c>
      <c r="DM1249" s="152">
        <v>0.19466666699999999</v>
      </c>
      <c r="DO1249" s="154">
        <v>69.977832000000006</v>
      </c>
      <c r="ED1249" s="152">
        <v>50.55793611</v>
      </c>
      <c r="EE1249" s="152">
        <v>0.75096306999999995</v>
      </c>
      <c r="EF1249" s="152">
        <v>20.061254430000002</v>
      </c>
      <c r="EH1249" s="152">
        <v>8.7156265600000005</v>
      </c>
      <c r="EJ1249" s="152">
        <v>9.6856757959999999</v>
      </c>
      <c r="EK1249" s="152">
        <v>0.17243942300000001</v>
      </c>
      <c r="EL1249" s="152">
        <v>4.0351193160000003</v>
      </c>
      <c r="EM1249" s="152">
        <v>11.137320880000001</v>
      </c>
      <c r="EO1249" s="152">
        <v>2.4060951290000001</v>
      </c>
      <c r="EP1249" s="152">
        <v>0.41811955499999998</v>
      </c>
      <c r="EQ1249" s="152">
        <v>0.110754111</v>
      </c>
      <c r="ES1249" s="152">
        <v>-0.64334539599999996</v>
      </c>
    </row>
    <row r="1250" spans="1:149">
      <c r="A1250" s="151">
        <v>6867</v>
      </c>
      <c r="B1250" s="152" t="s">
        <v>2859</v>
      </c>
      <c r="C1250" s="152" t="s">
        <v>2877</v>
      </c>
      <c r="D1250" s="152" t="s">
        <v>2878</v>
      </c>
      <c r="E1250" s="152" t="s">
        <v>2879</v>
      </c>
      <c r="F1250" s="152" t="s">
        <v>9696</v>
      </c>
      <c r="H1250" s="151">
        <v>284190</v>
      </c>
      <c r="L1250" s="153" t="s">
        <v>3201</v>
      </c>
      <c r="M1250" s="153" t="s">
        <v>4709</v>
      </c>
      <c r="P1250" s="152">
        <v>17.31169444</v>
      </c>
      <c r="Q1250" s="152">
        <v>145.83441669999999</v>
      </c>
      <c r="R1250" s="152" t="s">
        <v>2027</v>
      </c>
      <c r="S1250" s="152" t="s">
        <v>2716</v>
      </c>
      <c r="T1250" s="152">
        <v>51.139000000000003</v>
      </c>
      <c r="U1250" s="152">
        <v>0.97399999999999998</v>
      </c>
      <c r="V1250" s="152">
        <v>14.994</v>
      </c>
      <c r="X1250" s="152">
        <v>12.022</v>
      </c>
      <c r="AA1250" s="152">
        <v>4.9269999999999996</v>
      </c>
      <c r="AB1250" s="152">
        <v>0.217</v>
      </c>
      <c r="AC1250" s="152">
        <v>8.0939999999999994</v>
      </c>
      <c r="AD1250" s="152">
        <v>2.8719999999999999</v>
      </c>
      <c r="AE1250" s="152">
        <v>0.56299999999999994</v>
      </c>
      <c r="AF1250" s="152">
        <v>9.6000000000000002E-2</v>
      </c>
      <c r="AI1250" s="152">
        <v>96.242518750000002</v>
      </c>
      <c r="AJ1250" s="152">
        <v>2.4730287999999998</v>
      </c>
      <c r="AK1250" s="156">
        <f t="shared" si="19"/>
        <v>2.8452454999999999E-3</v>
      </c>
      <c r="AL1250" s="151">
        <v>28.452455</v>
      </c>
      <c r="AM1250" s="151">
        <v>314.17489999999998</v>
      </c>
      <c r="AN1250" s="151">
        <v>338.14722</v>
      </c>
      <c r="AO1250" s="151">
        <v>1063.7630590000001</v>
      </c>
      <c r="AQ1250" s="152">
        <v>7.7261632359999997</v>
      </c>
      <c r="AR1250" s="152">
        <v>0.38376613199999998</v>
      </c>
      <c r="AS1250" s="152">
        <v>21.113757</v>
      </c>
      <c r="AU1250" s="151">
        <v>438.86181319999997</v>
      </c>
      <c r="AV1250" s="152">
        <v>3743.4873600000001</v>
      </c>
      <c r="AW1250" s="152">
        <v>30.803630760000001</v>
      </c>
      <c r="AX1250" s="151">
        <v>5841.6660769999999</v>
      </c>
      <c r="AZ1250" s="152">
        <v>25.376469480000001</v>
      </c>
      <c r="BG1250" s="152">
        <v>6.4802605440000001</v>
      </c>
      <c r="BH1250" s="152">
        <v>220.68094500000001</v>
      </c>
      <c r="BI1250" s="152">
        <v>23.582038170000001</v>
      </c>
      <c r="BJ1250" s="152">
        <v>57.071165450000002</v>
      </c>
      <c r="BK1250" s="152">
        <v>0.70866449799999998</v>
      </c>
      <c r="BO1250" s="152">
        <v>174.7122904</v>
      </c>
      <c r="BP1250" s="152">
        <v>3.1891128659999999</v>
      </c>
      <c r="BQ1250" s="152">
        <v>8.5509823320000002</v>
      </c>
      <c r="BS1250" s="152">
        <v>7.4147200240000002</v>
      </c>
      <c r="BT1250" s="152">
        <v>2.745263247</v>
      </c>
      <c r="BU1250" s="152">
        <v>1.373719119</v>
      </c>
      <c r="BV1250" s="152">
        <v>3.275989016</v>
      </c>
      <c r="BX1250" s="152">
        <v>4.2147951770000001</v>
      </c>
      <c r="BZ1250" s="152">
        <v>2.881828719</v>
      </c>
      <c r="CB1250" s="152">
        <v>2.7887769850000002</v>
      </c>
      <c r="CD1250" s="152">
        <v>1.9591174039999999</v>
      </c>
      <c r="CH1250" s="152">
        <v>7.9478526670000003</v>
      </c>
      <c r="CJ1250" s="152">
        <v>-2.2591336E-2</v>
      </c>
      <c r="CK1250" s="152">
        <v>9.4466953000000006E-2</v>
      </c>
      <c r="CU1250" s="152">
        <v>-35</v>
      </c>
      <c r="DC1250" s="152">
        <v>37.482999999999997</v>
      </c>
      <c r="DF1250" s="152">
        <v>27.172000000000001</v>
      </c>
      <c r="DG1250" s="152">
        <v>35.736333330000001</v>
      </c>
      <c r="DJ1250" s="152">
        <v>2.4E-2</v>
      </c>
      <c r="DM1250" s="152">
        <v>0.17433333300000001</v>
      </c>
      <c r="DO1250" s="154">
        <v>70.103053979999999</v>
      </c>
      <c r="ED1250" s="152">
        <v>50.55793611</v>
      </c>
      <c r="EE1250" s="152">
        <v>0.75096306999999995</v>
      </c>
      <c r="EF1250" s="152">
        <v>20.061254430000002</v>
      </c>
      <c r="EH1250" s="152">
        <v>8.7156265600000005</v>
      </c>
      <c r="EJ1250" s="152">
        <v>9.6856757959999999</v>
      </c>
      <c r="EK1250" s="152">
        <v>0.17243942300000001</v>
      </c>
      <c r="EL1250" s="152">
        <v>4.0351193160000003</v>
      </c>
      <c r="EM1250" s="152">
        <v>11.137320880000001</v>
      </c>
      <c r="EO1250" s="152">
        <v>2.4060951290000001</v>
      </c>
      <c r="EP1250" s="152">
        <v>0.41811955499999998</v>
      </c>
      <c r="EQ1250" s="152">
        <v>0.110754111</v>
      </c>
      <c r="ES1250" s="152">
        <v>-0.64334539599999996</v>
      </c>
    </row>
    <row r="1251" spans="1:149">
      <c r="A1251" s="151">
        <v>6868</v>
      </c>
      <c r="B1251" s="152" t="s">
        <v>2859</v>
      </c>
      <c r="C1251" s="152" t="s">
        <v>2877</v>
      </c>
      <c r="D1251" s="152" t="s">
        <v>2878</v>
      </c>
      <c r="E1251" s="152" t="s">
        <v>2879</v>
      </c>
      <c r="F1251" s="152" t="s">
        <v>9697</v>
      </c>
      <c r="H1251" s="151">
        <v>284190</v>
      </c>
      <c r="L1251" s="153" t="s">
        <v>3201</v>
      </c>
      <c r="M1251" s="153" t="s">
        <v>5157</v>
      </c>
      <c r="P1251" s="152">
        <v>17.31169444</v>
      </c>
      <c r="Q1251" s="152">
        <v>145.83441669999999</v>
      </c>
      <c r="R1251" s="152" t="s">
        <v>2027</v>
      </c>
      <c r="S1251" s="152" t="s">
        <v>2716</v>
      </c>
      <c r="T1251" s="152">
        <v>52.91</v>
      </c>
      <c r="U1251" s="152">
        <v>0.97899999999999998</v>
      </c>
      <c r="V1251" s="152">
        <v>14.515000000000001</v>
      </c>
      <c r="X1251" s="152">
        <v>11.787000000000001</v>
      </c>
      <c r="AA1251" s="152">
        <v>4.4859999999999998</v>
      </c>
      <c r="AB1251" s="152">
        <v>0.215</v>
      </c>
      <c r="AC1251" s="152">
        <v>7.6719999999999997</v>
      </c>
      <c r="AD1251" s="152">
        <v>3.032</v>
      </c>
      <c r="AE1251" s="152">
        <v>0.64700000000000002</v>
      </c>
      <c r="AF1251" s="152">
        <v>0.152</v>
      </c>
      <c r="AI1251" s="152">
        <v>96.714420579999995</v>
      </c>
      <c r="AJ1251" s="152">
        <v>2.2013497000000002</v>
      </c>
      <c r="AK1251" s="156">
        <f t="shared" si="19"/>
        <v>7.1200905000000001E-4</v>
      </c>
      <c r="AL1251" s="151">
        <v>7.1200904999999999</v>
      </c>
      <c r="AM1251" s="151">
        <v>310.48354999999998</v>
      </c>
      <c r="AN1251" s="151">
        <v>294.94272000000001</v>
      </c>
      <c r="AO1251" s="151">
        <v>1151.596706</v>
      </c>
      <c r="AQ1251" s="152">
        <v>7.4288026299999999</v>
      </c>
      <c r="AR1251" s="152">
        <v>0.40077430200000003</v>
      </c>
      <c r="AS1251" s="152">
        <v>27.64934302</v>
      </c>
      <c r="AU1251" s="151">
        <v>645.92108740000003</v>
      </c>
      <c r="AV1251" s="152">
        <v>4479.3843550000001</v>
      </c>
      <c r="AW1251" s="152">
        <v>31.822914749999999</v>
      </c>
      <c r="AX1251" s="151">
        <v>5309.7658359999996</v>
      </c>
      <c r="AZ1251" s="152">
        <v>13.987265109999999</v>
      </c>
      <c r="BG1251" s="152">
        <v>6.892075245</v>
      </c>
      <c r="BH1251" s="152">
        <v>211.3573093</v>
      </c>
      <c r="BI1251" s="152">
        <v>21.20502647</v>
      </c>
      <c r="BJ1251" s="152">
        <v>58.548139409999997</v>
      </c>
      <c r="BK1251" s="152">
        <v>0.69654424400000003</v>
      </c>
      <c r="BO1251" s="152">
        <v>201.3807439</v>
      </c>
      <c r="BP1251" s="152">
        <v>3.2778031310000002</v>
      </c>
      <c r="BQ1251" s="152">
        <v>8.9128945020000003</v>
      </c>
      <c r="BR1251" s="152">
        <v>1.500755047</v>
      </c>
      <c r="BS1251" s="152">
        <v>7.7673978019999996</v>
      </c>
      <c r="BT1251" s="152">
        <v>2.6243556209999999</v>
      </c>
      <c r="BU1251" s="152">
        <v>0.68712178599999996</v>
      </c>
      <c r="BV1251" s="152">
        <v>3.181839606</v>
      </c>
      <c r="BX1251" s="152">
        <v>3.9587670519999998</v>
      </c>
      <c r="BZ1251" s="152">
        <v>2.709176544</v>
      </c>
      <c r="CB1251" s="152">
        <v>2.4945335380000002</v>
      </c>
      <c r="CD1251" s="152">
        <v>1.9120108410000001</v>
      </c>
      <c r="DC1251" s="152">
        <v>37.482999999999997</v>
      </c>
      <c r="DF1251" s="152">
        <v>27.172000000000001</v>
      </c>
      <c r="DG1251" s="152">
        <v>35.736333330000001</v>
      </c>
      <c r="DJ1251" s="152">
        <v>2.4E-2</v>
      </c>
      <c r="DM1251" s="152">
        <v>0.17433333300000001</v>
      </c>
      <c r="DO1251" s="154">
        <v>70.103053979999999</v>
      </c>
      <c r="ED1251" s="152">
        <v>50.55793611</v>
      </c>
      <c r="EE1251" s="152">
        <v>0.75096306999999995</v>
      </c>
      <c r="EF1251" s="152">
        <v>20.061254430000002</v>
      </c>
      <c r="EH1251" s="152">
        <v>8.7156265600000005</v>
      </c>
      <c r="EJ1251" s="152">
        <v>9.6856757959999999</v>
      </c>
      <c r="EK1251" s="152">
        <v>0.17243942300000001</v>
      </c>
      <c r="EL1251" s="152">
        <v>4.0351193160000003</v>
      </c>
      <c r="EM1251" s="152">
        <v>11.137320880000001</v>
      </c>
      <c r="EO1251" s="152">
        <v>2.4060951290000001</v>
      </c>
      <c r="EP1251" s="152">
        <v>0.41811955499999998</v>
      </c>
      <c r="EQ1251" s="152">
        <v>0.110754111</v>
      </c>
      <c r="ES1251" s="152">
        <v>-0.64334539599999996</v>
      </c>
    </row>
    <row r="1252" spans="1:149">
      <c r="A1252" s="151">
        <v>6869</v>
      </c>
      <c r="B1252" s="152" t="s">
        <v>2859</v>
      </c>
      <c r="C1252" s="152" t="s">
        <v>2877</v>
      </c>
      <c r="D1252" s="152" t="s">
        <v>2878</v>
      </c>
      <c r="E1252" s="152" t="s">
        <v>2879</v>
      </c>
      <c r="F1252" s="152" t="s">
        <v>9698</v>
      </c>
      <c r="H1252" s="151">
        <v>284190</v>
      </c>
      <c r="L1252" s="153" t="s">
        <v>3201</v>
      </c>
      <c r="M1252" s="153" t="s">
        <v>4640</v>
      </c>
      <c r="P1252" s="152">
        <v>17.31169444</v>
      </c>
      <c r="Q1252" s="152">
        <v>145.83441669999999</v>
      </c>
      <c r="R1252" s="152" t="s">
        <v>2027</v>
      </c>
      <c r="S1252" s="152" t="s">
        <v>2716</v>
      </c>
      <c r="T1252" s="152">
        <v>50.920999999999999</v>
      </c>
      <c r="U1252" s="152">
        <v>1.1000000000000001</v>
      </c>
      <c r="V1252" s="152">
        <v>14.596</v>
      </c>
      <c r="X1252" s="152">
        <v>12.266999999999999</v>
      </c>
      <c r="AA1252" s="152">
        <v>4.9589999999999996</v>
      </c>
      <c r="AB1252" s="152">
        <v>0.27600000000000002</v>
      </c>
      <c r="AC1252" s="152">
        <v>8.3140000000000001</v>
      </c>
      <c r="AD1252" s="152">
        <v>2.8610000000000002</v>
      </c>
      <c r="AE1252" s="152">
        <v>0.629</v>
      </c>
      <c r="AF1252" s="152">
        <v>0.16400000000000001</v>
      </c>
      <c r="AI1252" s="152">
        <v>96.424745020000003</v>
      </c>
      <c r="AJ1252" s="152">
        <v>2.2769295999999999</v>
      </c>
      <c r="AK1252" s="156">
        <f t="shared" si="19"/>
        <v>1.5183945000000001E-2</v>
      </c>
      <c r="AL1252" s="151">
        <v>151.83945</v>
      </c>
      <c r="AM1252" s="151">
        <v>338.37374999999997</v>
      </c>
      <c r="AN1252" s="151">
        <v>448.75074000000001</v>
      </c>
      <c r="AO1252" s="151">
        <v>950.31126470000004</v>
      </c>
      <c r="AQ1252" s="152">
        <v>8.1496081040000004</v>
      </c>
      <c r="AR1252" s="152">
        <v>0.44729460799999998</v>
      </c>
      <c r="AS1252" s="152">
        <v>20.636359479999999</v>
      </c>
      <c r="AU1252" s="151">
        <v>497.00890759999999</v>
      </c>
      <c r="AV1252" s="152">
        <v>4319.9078399999999</v>
      </c>
      <c r="AW1252" s="152">
        <v>34.016415539999997</v>
      </c>
      <c r="AX1252" s="151">
        <v>6519.4029170000003</v>
      </c>
      <c r="AZ1252" s="152">
        <v>29.752706159999999</v>
      </c>
      <c r="BG1252" s="152">
        <v>8.5362701429999994</v>
      </c>
      <c r="BH1252" s="152">
        <v>243.96795</v>
      </c>
      <c r="BI1252" s="152">
        <v>25.81251846</v>
      </c>
      <c r="BJ1252" s="152">
        <v>62.72255509</v>
      </c>
      <c r="BK1252" s="152">
        <v>1.074479019</v>
      </c>
      <c r="BO1252" s="152">
        <v>189.8491832</v>
      </c>
      <c r="BP1252" s="152">
        <v>4.276790181</v>
      </c>
      <c r="BQ1252" s="152">
        <v>10.816199210000001</v>
      </c>
      <c r="BS1252" s="152">
        <v>9.5959402320000002</v>
      </c>
      <c r="BT1252" s="152">
        <v>2.8646802519999999</v>
      </c>
      <c r="BU1252" s="152">
        <v>1.692506002</v>
      </c>
      <c r="BV1252" s="152">
        <v>3.7673426160000001</v>
      </c>
      <c r="BX1252" s="152">
        <v>4.599449312</v>
      </c>
      <c r="BZ1252" s="152">
        <v>3.1420720800000002</v>
      </c>
      <c r="CB1252" s="152">
        <v>2.8416637470000001</v>
      </c>
      <c r="CD1252" s="152">
        <v>2.2716361709999999</v>
      </c>
      <c r="CH1252" s="152">
        <v>8.4317809149999992</v>
      </c>
      <c r="CJ1252" s="152">
        <v>0.18819894600000001</v>
      </c>
      <c r="CK1252" s="152">
        <v>0.106312563</v>
      </c>
      <c r="DC1252" s="152">
        <v>37.48266667</v>
      </c>
      <c r="DF1252" s="152">
        <v>27.077666669999999</v>
      </c>
      <c r="DG1252" s="152">
        <v>35.417000000000002</v>
      </c>
      <c r="DJ1252" s="152">
        <v>1.7000000000000001E-2</v>
      </c>
      <c r="DM1252" s="152">
        <v>0.200333333</v>
      </c>
      <c r="DO1252" s="154">
        <v>69.987691170000005</v>
      </c>
      <c r="ED1252" s="152">
        <v>50.55793611</v>
      </c>
      <c r="EE1252" s="152">
        <v>0.75096306999999995</v>
      </c>
      <c r="EF1252" s="152">
        <v>20.061254430000002</v>
      </c>
      <c r="EH1252" s="152">
        <v>8.7156265600000005</v>
      </c>
      <c r="EJ1252" s="152">
        <v>9.6856757959999999</v>
      </c>
      <c r="EK1252" s="152">
        <v>0.17243942300000001</v>
      </c>
      <c r="EL1252" s="152">
        <v>4.0351193160000003</v>
      </c>
      <c r="EM1252" s="152">
        <v>11.137320880000001</v>
      </c>
      <c r="EO1252" s="152">
        <v>2.4060951290000001</v>
      </c>
      <c r="EP1252" s="152">
        <v>0.41811955499999998</v>
      </c>
      <c r="EQ1252" s="152">
        <v>0.110754111</v>
      </c>
      <c r="ES1252" s="152">
        <v>-0.64334539599999996</v>
      </c>
    </row>
    <row r="1253" spans="1:149">
      <c r="A1253" s="151">
        <v>6870</v>
      </c>
      <c r="B1253" s="152" t="s">
        <v>2859</v>
      </c>
      <c r="C1253" s="152" t="s">
        <v>2877</v>
      </c>
      <c r="D1253" s="152" t="s">
        <v>2878</v>
      </c>
      <c r="E1253" s="152" t="s">
        <v>2879</v>
      </c>
      <c r="F1253" s="152" t="s">
        <v>9699</v>
      </c>
      <c r="H1253" s="151">
        <v>284190</v>
      </c>
      <c r="L1253" s="153" t="s">
        <v>3201</v>
      </c>
      <c r="M1253" s="153" t="s">
        <v>4804</v>
      </c>
      <c r="P1253" s="152">
        <v>17.31169444</v>
      </c>
      <c r="Q1253" s="152">
        <v>145.83441669999999</v>
      </c>
      <c r="R1253" s="152" t="s">
        <v>2027</v>
      </c>
      <c r="S1253" s="152" t="s">
        <v>2716</v>
      </c>
      <c r="T1253" s="152">
        <v>51.470999999999997</v>
      </c>
      <c r="U1253" s="152">
        <v>1.1659999999999999</v>
      </c>
      <c r="V1253" s="152">
        <v>14.407999999999999</v>
      </c>
      <c r="X1253" s="152">
        <v>13.637</v>
      </c>
      <c r="AA1253" s="152">
        <v>4.6609999999999996</v>
      </c>
      <c r="AB1253" s="152">
        <v>0.26200000000000001</v>
      </c>
      <c r="AC1253" s="152">
        <v>8.093</v>
      </c>
      <c r="AD1253" s="152">
        <v>2.6760000000000002</v>
      </c>
      <c r="AE1253" s="152">
        <v>0.51700000000000002</v>
      </c>
      <c r="AF1253" s="152">
        <v>0.105</v>
      </c>
      <c r="AI1253" s="152">
        <v>97.373701389999994</v>
      </c>
      <c r="AJ1253" s="152">
        <v>2.3055273999999999</v>
      </c>
      <c r="AK1253" s="156">
        <f t="shared" si="19"/>
        <v>5.1551840000000002E-3</v>
      </c>
      <c r="AL1253" s="151">
        <v>51.551839999999999</v>
      </c>
      <c r="AM1253" s="151">
        <v>321.55759999999998</v>
      </c>
      <c r="AN1253" s="151">
        <v>297.24696</v>
      </c>
      <c r="AO1253" s="151">
        <v>942.99179409999999</v>
      </c>
      <c r="AQ1253" s="152">
        <v>7.4435209110000002</v>
      </c>
      <c r="AR1253" s="152">
        <v>0.40737635799999999</v>
      </c>
      <c r="AS1253" s="152">
        <v>25.856918619999998</v>
      </c>
      <c r="AU1253" s="151">
        <v>527.96403139999995</v>
      </c>
      <c r="AV1253" s="152">
        <v>4381.3589659999998</v>
      </c>
      <c r="AW1253" s="152">
        <v>37.393531860000003</v>
      </c>
      <c r="AX1253" s="151">
        <v>6637.5990730000003</v>
      </c>
      <c r="AZ1253" s="152">
        <v>22.319137739999999</v>
      </c>
      <c r="BG1253" s="152">
        <v>6.9135198139999998</v>
      </c>
      <c r="BH1253" s="152">
        <v>226.0182403</v>
      </c>
      <c r="BI1253" s="152">
        <v>23.311378080000001</v>
      </c>
      <c r="BJ1253" s="152">
        <v>55.057871609999999</v>
      </c>
      <c r="BK1253" s="152">
        <v>0.68581876399999997</v>
      </c>
      <c r="BO1253" s="152">
        <v>195.031452</v>
      </c>
      <c r="BP1253" s="152">
        <v>3.2547213400000001</v>
      </c>
      <c r="BQ1253" s="152">
        <v>8.8084635850000002</v>
      </c>
      <c r="BR1253" s="152">
        <v>1.5025764109999999</v>
      </c>
      <c r="BS1253" s="152">
        <v>7.3194335539999997</v>
      </c>
      <c r="BT1253" s="152">
        <v>2.4861395879999999</v>
      </c>
      <c r="BU1253" s="152">
        <v>0.73439923799999995</v>
      </c>
      <c r="BV1253" s="152">
        <v>3.3142978240000001</v>
      </c>
      <c r="BX1253" s="152">
        <v>4.104594605</v>
      </c>
      <c r="BZ1253" s="152">
        <v>2.8538224639999998</v>
      </c>
      <c r="CB1253" s="152">
        <v>2.706852998</v>
      </c>
      <c r="CD1253" s="152">
        <v>1.944415132</v>
      </c>
      <c r="DC1253" s="152">
        <v>37.403333330000002</v>
      </c>
      <c r="DF1253" s="152">
        <v>27.667999999999999</v>
      </c>
      <c r="DG1253" s="152">
        <v>34.957333329999997</v>
      </c>
      <c r="DJ1253" s="152">
        <v>2.8333332999999999E-2</v>
      </c>
      <c r="DM1253" s="152">
        <v>0.182666667</v>
      </c>
      <c r="DO1253" s="154">
        <v>69.255275479999995</v>
      </c>
      <c r="ED1253" s="152">
        <v>50.55793611</v>
      </c>
      <c r="EE1253" s="152">
        <v>0.75096306999999995</v>
      </c>
      <c r="EF1253" s="152">
        <v>20.061254430000002</v>
      </c>
      <c r="EH1253" s="152">
        <v>8.7156265600000005</v>
      </c>
      <c r="EJ1253" s="152">
        <v>9.6856757959999999</v>
      </c>
      <c r="EK1253" s="152">
        <v>0.17243942300000001</v>
      </c>
      <c r="EL1253" s="152">
        <v>4.0351193160000003</v>
      </c>
      <c r="EM1253" s="152">
        <v>11.137320880000001</v>
      </c>
      <c r="EO1253" s="152">
        <v>2.4060951290000001</v>
      </c>
      <c r="EP1253" s="152">
        <v>0.41811955499999998</v>
      </c>
      <c r="EQ1253" s="152">
        <v>0.110754111</v>
      </c>
      <c r="ES1253" s="152">
        <v>-0.64334539599999996</v>
      </c>
    </row>
    <row r="1254" spans="1:149">
      <c r="A1254" s="151">
        <v>6871</v>
      </c>
      <c r="B1254" s="152" t="s">
        <v>2859</v>
      </c>
      <c r="C1254" s="152" t="s">
        <v>2877</v>
      </c>
      <c r="D1254" s="152" t="s">
        <v>2878</v>
      </c>
      <c r="E1254" s="152" t="s">
        <v>2879</v>
      </c>
      <c r="F1254" s="152" t="s">
        <v>9700</v>
      </c>
      <c r="H1254" s="151">
        <v>284190</v>
      </c>
      <c r="L1254" s="153" t="s">
        <v>3201</v>
      </c>
      <c r="M1254" s="153" t="s">
        <v>3367</v>
      </c>
      <c r="P1254" s="152">
        <v>17.31169444</v>
      </c>
      <c r="Q1254" s="152">
        <v>145.83441669999999</v>
      </c>
      <c r="R1254" s="152" t="s">
        <v>2027</v>
      </c>
      <c r="S1254" s="152" t="s">
        <v>2716</v>
      </c>
      <c r="T1254" s="152">
        <v>46.914999999999999</v>
      </c>
      <c r="U1254" s="152">
        <v>0.85599999999999998</v>
      </c>
      <c r="V1254" s="152">
        <v>18.007999999999999</v>
      </c>
      <c r="X1254" s="152">
        <v>10.413</v>
      </c>
      <c r="AA1254" s="152">
        <v>5.1269999999999998</v>
      </c>
      <c r="AB1254" s="152">
        <v>0.22900000000000001</v>
      </c>
      <c r="AC1254" s="152">
        <v>11.894</v>
      </c>
      <c r="AD1254" s="152">
        <v>2.3130000000000002</v>
      </c>
      <c r="AE1254" s="152">
        <v>0.40699999999999997</v>
      </c>
      <c r="AF1254" s="152">
        <v>8.5999999999999993E-2</v>
      </c>
      <c r="AI1254" s="152">
        <v>96.550515660000002</v>
      </c>
      <c r="AJ1254" s="152">
        <v>2.5417996999999999</v>
      </c>
      <c r="AK1254" s="156">
        <f t="shared" si="19"/>
        <v>3.9653309999999999E-3</v>
      </c>
      <c r="AL1254" s="151">
        <v>39.653309999999998</v>
      </c>
      <c r="AM1254" s="151">
        <v>228.04339999999999</v>
      </c>
      <c r="AN1254" s="151">
        <v>1029.9952800000001</v>
      </c>
      <c r="AO1254" s="151">
        <v>780.13357350000001</v>
      </c>
      <c r="AQ1254" s="152">
        <v>5.2614266839999999</v>
      </c>
      <c r="AR1254" s="152">
        <v>0.34406383499999998</v>
      </c>
      <c r="AS1254" s="152">
        <v>18.61594908</v>
      </c>
      <c r="AU1254" s="151">
        <v>436.82418760000002</v>
      </c>
      <c r="AV1254" s="152">
        <v>3201.295216</v>
      </c>
      <c r="AW1254" s="152">
        <v>42.676444009999997</v>
      </c>
      <c r="AX1254" s="151">
        <v>5273.8654189999997</v>
      </c>
      <c r="AZ1254" s="152">
        <v>23.000942389999999</v>
      </c>
      <c r="BG1254" s="152">
        <v>4.5084057020000001</v>
      </c>
      <c r="BH1254" s="152">
        <v>283.1684199</v>
      </c>
      <c r="BI1254" s="152">
        <v>20.633290200000001</v>
      </c>
      <c r="BJ1254" s="152">
        <v>42.5311053</v>
      </c>
      <c r="BK1254" s="152">
        <v>0.608988953</v>
      </c>
      <c r="BO1254" s="152">
        <v>132.77896089999999</v>
      </c>
      <c r="BP1254" s="152">
        <v>2.8500583659999998</v>
      </c>
      <c r="BQ1254" s="152">
        <v>7.4454054650000003</v>
      </c>
      <c r="BR1254" s="152">
        <v>1.367098463</v>
      </c>
      <c r="BS1254" s="152">
        <v>6.3805000229999997</v>
      </c>
      <c r="BT1254" s="152">
        <v>2.0080059229999998</v>
      </c>
      <c r="BU1254" s="152">
        <v>0.63198207699999998</v>
      </c>
      <c r="BV1254" s="152">
        <v>2.7382218470000002</v>
      </c>
      <c r="BX1254" s="152">
        <v>3.6536986210000002</v>
      </c>
      <c r="BZ1254" s="152">
        <v>2.6520917000000002</v>
      </c>
      <c r="CB1254" s="152">
        <v>2.8467976570000002</v>
      </c>
      <c r="CD1254" s="152">
        <v>1.489800843</v>
      </c>
      <c r="DC1254" s="152">
        <v>38.608333330000001</v>
      </c>
      <c r="DF1254" s="152">
        <v>20.710333330000001</v>
      </c>
      <c r="DG1254" s="152">
        <v>40.707000000000001</v>
      </c>
      <c r="DJ1254" s="152">
        <v>3.9333332999999998E-2</v>
      </c>
      <c r="DM1254" s="152">
        <v>0.186</v>
      </c>
      <c r="DO1254" s="154">
        <v>77.799089749999993</v>
      </c>
      <c r="ED1254" s="152">
        <v>50.55793611</v>
      </c>
      <c r="EE1254" s="152">
        <v>0.75096306999999995</v>
      </c>
      <c r="EF1254" s="152">
        <v>20.061254430000002</v>
      </c>
      <c r="EH1254" s="152">
        <v>8.7156265600000005</v>
      </c>
      <c r="EJ1254" s="152">
        <v>9.6856757959999999</v>
      </c>
      <c r="EK1254" s="152">
        <v>0.17243942300000001</v>
      </c>
      <c r="EL1254" s="152">
        <v>4.0351193160000003</v>
      </c>
      <c r="EM1254" s="152">
        <v>11.137320880000001</v>
      </c>
      <c r="EO1254" s="152">
        <v>2.4060951290000001</v>
      </c>
      <c r="EP1254" s="152">
        <v>0.41811955499999998</v>
      </c>
      <c r="EQ1254" s="152">
        <v>0.110754111</v>
      </c>
      <c r="ES1254" s="152">
        <v>-0.64334539599999996</v>
      </c>
    </row>
    <row r="1255" spans="1:149">
      <c r="A1255" s="151">
        <v>6873</v>
      </c>
      <c r="B1255" s="152" t="s">
        <v>2859</v>
      </c>
      <c r="C1255" s="152" t="s">
        <v>2877</v>
      </c>
      <c r="D1255" s="152" t="s">
        <v>2878</v>
      </c>
      <c r="E1255" s="152" t="s">
        <v>2879</v>
      </c>
      <c r="F1255" s="152" t="s">
        <v>9701</v>
      </c>
      <c r="H1255" s="151">
        <v>284190</v>
      </c>
      <c r="L1255" s="153" t="s">
        <v>3201</v>
      </c>
      <c r="M1255" s="153" t="s">
        <v>4655</v>
      </c>
      <c r="P1255" s="152">
        <v>17.31169444</v>
      </c>
      <c r="Q1255" s="152">
        <v>145.83441669999999</v>
      </c>
      <c r="R1255" s="152" t="s">
        <v>2027</v>
      </c>
      <c r="S1255" s="152" t="s">
        <v>2716</v>
      </c>
      <c r="T1255" s="152">
        <v>50.98</v>
      </c>
      <c r="U1255" s="152">
        <v>1.123</v>
      </c>
      <c r="V1255" s="152">
        <v>14.692</v>
      </c>
      <c r="X1255" s="152">
        <v>13.63</v>
      </c>
      <c r="AA1255" s="152">
        <v>4.7110000000000003</v>
      </c>
      <c r="AB1255" s="152">
        <v>0.22900000000000001</v>
      </c>
      <c r="AC1255" s="152">
        <v>8.0120000000000005</v>
      </c>
      <c r="AD1255" s="152">
        <v>2.8490000000000002</v>
      </c>
      <c r="AE1255" s="152">
        <v>0.55500000000000005</v>
      </c>
      <c r="AF1255" s="152">
        <v>9.6000000000000002E-2</v>
      </c>
      <c r="AI1255" s="152">
        <v>97.254720399999997</v>
      </c>
      <c r="AJ1255" s="152">
        <v>2.3082509999999998</v>
      </c>
      <c r="AK1255" s="156">
        <f t="shared" si="19"/>
        <v>1.4093035E-2</v>
      </c>
      <c r="AL1255" s="151">
        <v>140.93035</v>
      </c>
      <c r="AM1255" s="151">
        <v>302.28055000000001</v>
      </c>
      <c r="AN1255" s="151">
        <v>823.76580000000001</v>
      </c>
      <c r="AO1255" s="151">
        <v>766.10458819999997</v>
      </c>
      <c r="AQ1255" s="152">
        <v>8.3072688160000006</v>
      </c>
      <c r="AR1255" s="152">
        <v>0.43240119900000001</v>
      </c>
      <c r="AS1255" s="152">
        <v>26.230297090000001</v>
      </c>
      <c r="AU1255" s="151">
        <v>557.30534709999995</v>
      </c>
      <c r="AV1255" s="152">
        <v>4217.9833189999999</v>
      </c>
      <c r="AW1255" s="152">
        <v>39.41464362</v>
      </c>
      <c r="AX1255" s="151">
        <v>5597.6397139999999</v>
      </c>
      <c r="AZ1255" s="152">
        <v>14.007027559999999</v>
      </c>
      <c r="BG1255" s="152">
        <v>7.3913746119999999</v>
      </c>
      <c r="BH1255" s="152">
        <v>228.48362890000001</v>
      </c>
      <c r="BI1255" s="152">
        <v>24.593084569999998</v>
      </c>
      <c r="BJ1255" s="152">
        <v>56.89124597</v>
      </c>
      <c r="BK1255" s="152">
        <v>0.71958167699999998</v>
      </c>
      <c r="BO1255" s="152">
        <v>189.4470182</v>
      </c>
      <c r="BP1255" s="152">
        <v>3.1211710720000001</v>
      </c>
      <c r="BQ1255" s="152">
        <v>8.4687674019999992</v>
      </c>
      <c r="BR1255" s="152">
        <v>1.5705257930000001</v>
      </c>
      <c r="BS1255" s="152">
        <v>7.9900086669999997</v>
      </c>
      <c r="BT1255" s="152">
        <v>2.5800120099999999</v>
      </c>
      <c r="BU1255" s="152">
        <v>1.1234887790000001</v>
      </c>
      <c r="BV1255" s="152">
        <v>3.2378471310000001</v>
      </c>
      <c r="BX1255" s="152">
        <v>3.918459301</v>
      </c>
      <c r="BZ1255" s="152">
        <v>3.2634826729999999</v>
      </c>
      <c r="CB1255" s="152">
        <v>3.0822613759999999</v>
      </c>
      <c r="CD1255" s="152">
        <v>1.896199062</v>
      </c>
      <c r="DC1255" s="152">
        <v>37.557000000000002</v>
      </c>
      <c r="DF1255" s="152">
        <v>27.526666670000001</v>
      </c>
      <c r="DG1255" s="152">
        <v>35.289333329999998</v>
      </c>
      <c r="DJ1255" s="152">
        <v>4.7666667000000003E-2</v>
      </c>
      <c r="DM1255" s="152">
        <v>0.182666667</v>
      </c>
      <c r="DO1255" s="154">
        <v>69.564711059999993</v>
      </c>
      <c r="ED1255" s="152">
        <v>50.55793611</v>
      </c>
      <c r="EE1255" s="152">
        <v>0.75096306999999995</v>
      </c>
      <c r="EF1255" s="152">
        <v>20.061254430000002</v>
      </c>
      <c r="EH1255" s="152">
        <v>8.7156265600000005</v>
      </c>
      <c r="EJ1255" s="152">
        <v>9.6856757959999999</v>
      </c>
      <c r="EK1255" s="152">
        <v>0.17243942300000001</v>
      </c>
      <c r="EL1255" s="152">
        <v>4.0351193160000003</v>
      </c>
      <c r="EM1255" s="152">
        <v>11.137320880000001</v>
      </c>
      <c r="EO1255" s="152">
        <v>2.4060951290000001</v>
      </c>
      <c r="EP1255" s="152">
        <v>0.41811955499999998</v>
      </c>
      <c r="EQ1255" s="152">
        <v>0.110754111</v>
      </c>
      <c r="ES1255" s="152">
        <v>-0.64334539599999996</v>
      </c>
    </row>
    <row r="1256" spans="1:149">
      <c r="A1256" s="151">
        <v>6874</v>
      </c>
      <c r="B1256" s="152" t="s">
        <v>2859</v>
      </c>
      <c r="C1256" s="152" t="s">
        <v>2877</v>
      </c>
      <c r="D1256" s="152" t="s">
        <v>2878</v>
      </c>
      <c r="E1256" s="152" t="s">
        <v>2879</v>
      </c>
      <c r="F1256" s="152" t="s">
        <v>9702</v>
      </c>
      <c r="H1256" s="151">
        <v>284190</v>
      </c>
      <c r="L1256" s="153" t="s">
        <v>3201</v>
      </c>
      <c r="M1256" s="153" t="s">
        <v>4503</v>
      </c>
      <c r="P1256" s="152">
        <v>17.31169444</v>
      </c>
      <c r="Q1256" s="152">
        <v>145.83441669999999</v>
      </c>
      <c r="R1256" s="152" t="s">
        <v>2027</v>
      </c>
      <c r="S1256" s="152" t="s">
        <v>2716</v>
      </c>
      <c r="T1256" s="152">
        <v>50.512</v>
      </c>
      <c r="U1256" s="152">
        <v>0.90800000000000003</v>
      </c>
      <c r="V1256" s="152">
        <v>14.965999999999999</v>
      </c>
      <c r="X1256" s="152">
        <v>13.547000000000001</v>
      </c>
      <c r="AA1256" s="152">
        <v>4.3339999999999996</v>
      </c>
      <c r="AB1256" s="152">
        <v>0.247</v>
      </c>
      <c r="AC1256" s="152">
        <v>7.6630000000000003</v>
      </c>
      <c r="AD1256" s="152">
        <v>2.863</v>
      </c>
      <c r="AE1256" s="152">
        <v>0.53900000000000003</v>
      </c>
      <c r="AF1256" s="152">
        <v>7.1999999999999995E-2</v>
      </c>
      <c r="AI1256" s="152">
        <v>96.025309440000001</v>
      </c>
      <c r="AJ1256" s="152">
        <v>2.2939520999999998</v>
      </c>
      <c r="AK1256" s="156">
        <f t="shared" si="19"/>
        <v>1.5003818E-2</v>
      </c>
      <c r="AL1256" s="151">
        <v>150.03818000000001</v>
      </c>
      <c r="AM1256" s="151">
        <v>395.79475000000002</v>
      </c>
      <c r="AN1256" s="151">
        <v>450.47892000000002</v>
      </c>
      <c r="AO1256" s="151">
        <v>1186.3641909999999</v>
      </c>
      <c r="DC1256" s="152">
        <v>37.557000000000002</v>
      </c>
      <c r="DF1256" s="152">
        <v>27.526666670000001</v>
      </c>
      <c r="DG1256" s="152">
        <v>35.289333329999998</v>
      </c>
      <c r="DJ1256" s="152">
        <v>4.7666667000000003E-2</v>
      </c>
      <c r="DM1256" s="152">
        <v>0.182666667</v>
      </c>
      <c r="DO1256" s="154">
        <v>69.564711059999993</v>
      </c>
      <c r="ED1256" s="152">
        <v>50.55793611</v>
      </c>
      <c r="EE1256" s="152">
        <v>0.75096306999999995</v>
      </c>
      <c r="EF1256" s="152">
        <v>20.061254430000002</v>
      </c>
      <c r="EH1256" s="152">
        <v>8.7156265600000005</v>
      </c>
      <c r="EJ1256" s="152">
        <v>9.6856757959999999</v>
      </c>
      <c r="EK1256" s="152">
        <v>0.17243942300000001</v>
      </c>
      <c r="EL1256" s="152">
        <v>4.0351193160000003</v>
      </c>
      <c r="EM1256" s="152">
        <v>11.137320880000001</v>
      </c>
      <c r="EO1256" s="152">
        <v>2.4060951290000001</v>
      </c>
      <c r="EP1256" s="152">
        <v>0.41811955499999998</v>
      </c>
      <c r="EQ1256" s="152">
        <v>0.110754111</v>
      </c>
      <c r="ES1256" s="152">
        <v>-0.64334539599999996</v>
      </c>
    </row>
    <row r="1257" spans="1:149">
      <c r="A1257" s="151">
        <v>6875</v>
      </c>
      <c r="B1257" s="152" t="s">
        <v>2859</v>
      </c>
      <c r="C1257" s="152" t="s">
        <v>2877</v>
      </c>
      <c r="D1257" s="152" t="s">
        <v>2878</v>
      </c>
      <c r="E1257" s="152" t="s">
        <v>2879</v>
      </c>
      <c r="F1257" s="152" t="s">
        <v>9703</v>
      </c>
      <c r="H1257" s="151">
        <v>284190</v>
      </c>
      <c r="L1257" s="153" t="s">
        <v>3201</v>
      </c>
      <c r="M1257" s="153" t="s">
        <v>4654</v>
      </c>
      <c r="P1257" s="152">
        <v>17.31169444</v>
      </c>
      <c r="Q1257" s="152">
        <v>145.83441669999999</v>
      </c>
      <c r="R1257" s="152" t="s">
        <v>2027</v>
      </c>
      <c r="S1257" s="152" t="s">
        <v>2716</v>
      </c>
      <c r="T1257" s="152">
        <v>50.978000000000002</v>
      </c>
      <c r="U1257" s="152">
        <v>0.96299999999999997</v>
      </c>
      <c r="V1257" s="152">
        <v>15.321999999999999</v>
      </c>
      <c r="X1257" s="152">
        <v>12.566000000000001</v>
      </c>
      <c r="AA1257" s="152">
        <v>4.9379999999999997</v>
      </c>
      <c r="AB1257" s="152">
        <v>0.19700000000000001</v>
      </c>
      <c r="AC1257" s="152">
        <v>8.43</v>
      </c>
      <c r="AD1257" s="152">
        <v>2.806</v>
      </c>
      <c r="AE1257" s="152">
        <v>0.57599999999999996</v>
      </c>
      <c r="AF1257" s="152">
        <v>0.09</v>
      </c>
      <c r="AI1257" s="152">
        <v>97.195981810000006</v>
      </c>
      <c r="AJ1257" s="152">
        <v>2.0549561999999999</v>
      </c>
      <c r="AK1257" s="156">
        <f t="shared" si="19"/>
        <v>6.5873204999999995E-3</v>
      </c>
      <c r="AL1257" s="151">
        <v>65.873204999999999</v>
      </c>
      <c r="AM1257" s="151">
        <v>351.49855000000002</v>
      </c>
      <c r="AN1257" s="151">
        <v>479.85798</v>
      </c>
      <c r="AO1257" s="151">
        <v>979.58914709999999</v>
      </c>
      <c r="DC1257" s="152">
        <v>37.519666669999999</v>
      </c>
      <c r="DF1257" s="152">
        <v>27.18033333</v>
      </c>
      <c r="DG1257" s="152">
        <v>35.500666670000001</v>
      </c>
      <c r="DJ1257" s="152">
        <v>3.2333332999999999E-2</v>
      </c>
      <c r="DM1257" s="152">
        <v>0.19400000000000001</v>
      </c>
      <c r="DO1257" s="154">
        <v>69.957753839999995</v>
      </c>
      <c r="ED1257" s="152">
        <v>50.55793611</v>
      </c>
      <c r="EE1257" s="152">
        <v>0.75096306999999995</v>
      </c>
      <c r="EF1257" s="152">
        <v>20.061254430000002</v>
      </c>
      <c r="EH1257" s="152">
        <v>8.7156265600000005</v>
      </c>
      <c r="EJ1257" s="152">
        <v>9.6856757959999999</v>
      </c>
      <c r="EK1257" s="152">
        <v>0.17243942300000001</v>
      </c>
      <c r="EL1257" s="152">
        <v>4.0351193160000003</v>
      </c>
      <c r="EM1257" s="152">
        <v>11.137320880000001</v>
      </c>
      <c r="EO1257" s="152">
        <v>2.4060951290000001</v>
      </c>
      <c r="EP1257" s="152">
        <v>0.41811955499999998</v>
      </c>
      <c r="EQ1257" s="152">
        <v>0.110754111</v>
      </c>
      <c r="ES1257" s="152">
        <v>-0.64334539599999996</v>
      </c>
    </row>
    <row r="1258" spans="1:149">
      <c r="A1258" s="151">
        <v>6876</v>
      </c>
      <c r="B1258" s="152" t="s">
        <v>2859</v>
      </c>
      <c r="C1258" s="152" t="s">
        <v>2877</v>
      </c>
      <c r="D1258" s="152" t="s">
        <v>2878</v>
      </c>
      <c r="E1258" s="152" t="s">
        <v>2879</v>
      </c>
      <c r="F1258" s="152" t="s">
        <v>9704</v>
      </c>
      <c r="H1258" s="151">
        <v>284190</v>
      </c>
      <c r="L1258" s="153" t="s">
        <v>3201</v>
      </c>
      <c r="M1258" s="153" t="s">
        <v>4565</v>
      </c>
      <c r="P1258" s="152">
        <v>17.31169444</v>
      </c>
      <c r="Q1258" s="152">
        <v>145.83441669999999</v>
      </c>
      <c r="R1258" s="152" t="s">
        <v>2027</v>
      </c>
      <c r="S1258" s="152" t="s">
        <v>2716</v>
      </c>
      <c r="T1258" s="152">
        <v>50.692</v>
      </c>
      <c r="U1258" s="152">
        <v>0.98399999999999999</v>
      </c>
      <c r="V1258" s="152">
        <v>14.941000000000001</v>
      </c>
      <c r="X1258" s="152">
        <v>12.849</v>
      </c>
      <c r="AA1258" s="152">
        <v>4.8890000000000002</v>
      </c>
      <c r="AB1258" s="152">
        <v>0.27</v>
      </c>
      <c r="AC1258" s="152">
        <v>8.1340000000000003</v>
      </c>
      <c r="AD1258" s="152">
        <v>3.0619999999999998</v>
      </c>
      <c r="AE1258" s="152">
        <v>0.56799999999999995</v>
      </c>
      <c r="AF1258" s="152">
        <v>0.109</v>
      </c>
      <c r="AI1258" s="152">
        <v>96.843189870000003</v>
      </c>
      <c r="AJ1258" s="152">
        <v>2.1604956999999998</v>
      </c>
      <c r="AK1258" s="156">
        <f t="shared" si="19"/>
        <v>5.3226260000000004E-3</v>
      </c>
      <c r="AL1258" s="151">
        <v>53.226260000000003</v>
      </c>
      <c r="AM1258" s="151">
        <v>324.01850000000002</v>
      </c>
      <c r="AN1258" s="151">
        <v>379.62353999999999</v>
      </c>
      <c r="AO1258" s="151">
        <v>985.07875000000001</v>
      </c>
      <c r="AQ1258" s="152">
        <v>8.3875658439999992</v>
      </c>
      <c r="AR1258" s="152">
        <v>0.43750502600000002</v>
      </c>
      <c r="AS1258" s="152">
        <v>22.27177687</v>
      </c>
      <c r="AU1258" s="151">
        <v>454.09962080000003</v>
      </c>
      <c r="AV1258" s="152">
        <v>4060.9094399999999</v>
      </c>
      <c r="AW1258" s="152">
        <v>32.809791240000003</v>
      </c>
      <c r="AX1258" s="151">
        <v>6198.3345980000004</v>
      </c>
      <c r="AZ1258" s="152">
        <v>28.865079120000001</v>
      </c>
      <c r="BG1258" s="152">
        <v>8.0757304150000007</v>
      </c>
      <c r="BH1258" s="152">
        <v>228.59549999999999</v>
      </c>
      <c r="BI1258" s="152">
        <v>25.055932680000002</v>
      </c>
      <c r="BJ1258" s="152">
        <v>60.146806980000001</v>
      </c>
      <c r="BK1258" s="152">
        <v>0.79210275699999999</v>
      </c>
      <c r="BO1258" s="152">
        <v>187.79007849999999</v>
      </c>
      <c r="BP1258" s="152">
        <v>3.3243807869999999</v>
      </c>
      <c r="BQ1258" s="152">
        <v>9.1641209400000001</v>
      </c>
      <c r="BS1258" s="152">
        <v>8.0176826479999992</v>
      </c>
      <c r="BT1258" s="152">
        <v>2.8639758980000001</v>
      </c>
      <c r="BU1258" s="152">
        <v>1.6406222669999999</v>
      </c>
      <c r="BV1258" s="152">
        <v>3.612887186</v>
      </c>
      <c r="BX1258" s="152">
        <v>4.489430542</v>
      </c>
      <c r="BZ1258" s="152">
        <v>3.0802178609999999</v>
      </c>
      <c r="CB1258" s="152">
        <v>2.784161111</v>
      </c>
      <c r="CD1258" s="152">
        <v>2.07921559</v>
      </c>
      <c r="CH1258" s="152">
        <v>9.3175079119999999</v>
      </c>
      <c r="CJ1258" s="152">
        <v>3.9880150000000003E-2</v>
      </c>
      <c r="CK1258" s="152">
        <v>8.0269684999999993E-2</v>
      </c>
      <c r="DC1258" s="152">
        <v>37.422333330000001</v>
      </c>
      <c r="DF1258" s="152">
        <v>26.9</v>
      </c>
      <c r="DG1258" s="152">
        <v>35.542666670000003</v>
      </c>
      <c r="DJ1258" s="152">
        <v>3.0333333000000001E-2</v>
      </c>
      <c r="DM1258" s="152">
        <v>0.18233333299999999</v>
      </c>
      <c r="DO1258" s="154">
        <v>70.199932889999999</v>
      </c>
      <c r="ED1258" s="152">
        <v>50.55793611</v>
      </c>
      <c r="EE1258" s="152">
        <v>0.75096306999999995</v>
      </c>
      <c r="EF1258" s="152">
        <v>20.061254430000002</v>
      </c>
      <c r="EH1258" s="152">
        <v>8.7156265600000005</v>
      </c>
      <c r="EJ1258" s="152">
        <v>9.6856757959999999</v>
      </c>
      <c r="EK1258" s="152">
        <v>0.17243942300000001</v>
      </c>
      <c r="EL1258" s="152">
        <v>4.0351193160000003</v>
      </c>
      <c r="EM1258" s="152">
        <v>11.137320880000001</v>
      </c>
      <c r="EO1258" s="152">
        <v>2.4060951290000001</v>
      </c>
      <c r="EP1258" s="152">
        <v>0.41811955499999998</v>
      </c>
      <c r="EQ1258" s="152">
        <v>0.110754111</v>
      </c>
      <c r="ES1258" s="152">
        <v>-0.64334539599999996</v>
      </c>
    </row>
    <row r="1259" spans="1:149">
      <c r="A1259" s="151">
        <v>6877</v>
      </c>
      <c r="B1259" s="152" t="s">
        <v>2859</v>
      </c>
      <c r="C1259" s="152" t="s">
        <v>2877</v>
      </c>
      <c r="D1259" s="152" t="s">
        <v>2878</v>
      </c>
      <c r="E1259" s="152" t="s">
        <v>2879</v>
      </c>
      <c r="F1259" s="152" t="s">
        <v>9705</v>
      </c>
      <c r="H1259" s="151">
        <v>284190</v>
      </c>
      <c r="L1259" s="153" t="s">
        <v>3201</v>
      </c>
      <c r="M1259" s="153" t="s">
        <v>4635</v>
      </c>
      <c r="P1259" s="152">
        <v>17.31169444</v>
      </c>
      <c r="Q1259" s="152">
        <v>145.83441669999999</v>
      </c>
      <c r="R1259" s="152" t="s">
        <v>2027</v>
      </c>
      <c r="S1259" s="152" t="s">
        <v>2716</v>
      </c>
      <c r="T1259" s="152">
        <v>50.918999999999997</v>
      </c>
      <c r="U1259" s="152">
        <v>1.1379999999999999</v>
      </c>
      <c r="V1259" s="152">
        <v>14.933</v>
      </c>
      <c r="X1259" s="152">
        <v>13.27</v>
      </c>
      <c r="AA1259" s="152">
        <v>4.5359999999999996</v>
      </c>
      <c r="AB1259" s="152">
        <v>0.221</v>
      </c>
      <c r="AC1259" s="152">
        <v>8.5489999999999995</v>
      </c>
      <c r="AD1259" s="152">
        <v>2.5819999999999999</v>
      </c>
      <c r="AE1259" s="152">
        <v>0.58199999999999996</v>
      </c>
      <c r="AF1259" s="152">
        <v>0.121</v>
      </c>
      <c r="AI1259" s="152">
        <v>97.202163150000004</v>
      </c>
      <c r="AJ1259" s="152">
        <v>2.090363</v>
      </c>
      <c r="AK1259" s="156">
        <f t="shared" si="19"/>
        <v>8.4520155E-3</v>
      </c>
      <c r="AL1259" s="151">
        <v>84.520155000000003</v>
      </c>
      <c r="AM1259" s="151">
        <v>378.1583</v>
      </c>
      <c r="AN1259" s="151">
        <v>473.52132</v>
      </c>
      <c r="AO1259" s="151">
        <v>1079.0119560000001</v>
      </c>
      <c r="AQ1259" s="152">
        <v>7.977703794</v>
      </c>
      <c r="AR1259" s="152">
        <v>0.42093442399999997</v>
      </c>
      <c r="AS1259" s="152">
        <v>18.781300179999999</v>
      </c>
      <c r="AU1259" s="151">
        <v>460.37536510000001</v>
      </c>
      <c r="AV1259" s="152">
        <v>4000.1011199999998</v>
      </c>
      <c r="AW1259" s="152">
        <v>32.26645611</v>
      </c>
      <c r="AX1259" s="151">
        <v>5975.471356</v>
      </c>
      <c r="AZ1259" s="152">
        <v>65.893407479999993</v>
      </c>
      <c r="BG1259" s="152">
        <v>11.0736171</v>
      </c>
      <c r="BH1259" s="152">
        <v>224.46299250000001</v>
      </c>
      <c r="BI1259" s="152">
        <v>24.101774150000001</v>
      </c>
      <c r="BJ1259" s="152">
        <v>62.206614080000001</v>
      </c>
      <c r="BK1259" s="152">
        <v>1.026235872</v>
      </c>
      <c r="BO1259" s="152">
        <v>177.17520709999999</v>
      </c>
      <c r="BP1259" s="152">
        <v>4.154035446</v>
      </c>
      <c r="BQ1259" s="152">
        <v>10.471663939999999</v>
      </c>
      <c r="BS1259" s="152">
        <v>8.5826685400000002</v>
      </c>
      <c r="BT1259" s="152">
        <v>2.7943025060000002</v>
      </c>
      <c r="BU1259" s="152">
        <v>1.6778103660000001</v>
      </c>
      <c r="BV1259" s="152">
        <v>3.2133954149999999</v>
      </c>
      <c r="BX1259" s="152">
        <v>4.0701509339999999</v>
      </c>
      <c r="BZ1259" s="152">
        <v>2.6661863339999998</v>
      </c>
      <c r="CB1259" s="152">
        <v>2.6264916359999999</v>
      </c>
      <c r="CD1259" s="152">
        <v>2.1714929989999998</v>
      </c>
      <c r="CH1259" s="152">
        <v>13.409834249999999</v>
      </c>
      <c r="CJ1259" s="152">
        <v>5.6314350999999999E-2</v>
      </c>
      <c r="CK1259" s="152">
        <v>0.19003070899999999</v>
      </c>
      <c r="DC1259" s="152">
        <v>37.422333330000001</v>
      </c>
      <c r="DF1259" s="152">
        <v>26.9</v>
      </c>
      <c r="DG1259" s="152">
        <v>35.542666670000003</v>
      </c>
      <c r="DJ1259" s="152">
        <v>3.0333333000000001E-2</v>
      </c>
      <c r="DM1259" s="152">
        <v>0.18233333299999999</v>
      </c>
      <c r="DO1259" s="154">
        <v>70.199932889999999</v>
      </c>
      <c r="ED1259" s="152">
        <v>50.55793611</v>
      </c>
      <c r="EE1259" s="152">
        <v>0.75096306999999995</v>
      </c>
      <c r="EF1259" s="152">
        <v>20.061254430000002</v>
      </c>
      <c r="EH1259" s="152">
        <v>8.7156265600000005</v>
      </c>
      <c r="EJ1259" s="152">
        <v>9.6856757959999999</v>
      </c>
      <c r="EK1259" s="152">
        <v>0.17243942300000001</v>
      </c>
      <c r="EL1259" s="152">
        <v>4.0351193160000003</v>
      </c>
      <c r="EM1259" s="152">
        <v>11.137320880000001</v>
      </c>
      <c r="EO1259" s="152">
        <v>2.4060951290000001</v>
      </c>
      <c r="EP1259" s="152">
        <v>0.41811955499999998</v>
      </c>
      <c r="EQ1259" s="152">
        <v>0.110754111</v>
      </c>
      <c r="ES1259" s="152">
        <v>-0.64334539599999996</v>
      </c>
    </row>
    <row r="1260" spans="1:149">
      <c r="A1260" s="151">
        <v>6878</v>
      </c>
      <c r="B1260" s="152" t="s">
        <v>2859</v>
      </c>
      <c r="C1260" s="152" t="s">
        <v>2877</v>
      </c>
      <c r="D1260" s="152" t="s">
        <v>2878</v>
      </c>
      <c r="E1260" s="152" t="s">
        <v>2879</v>
      </c>
      <c r="F1260" s="152" t="s">
        <v>9706</v>
      </c>
      <c r="H1260" s="151">
        <v>284190</v>
      </c>
      <c r="L1260" s="153" t="s">
        <v>3201</v>
      </c>
      <c r="M1260" s="153" t="s">
        <v>4767</v>
      </c>
      <c r="P1260" s="152">
        <v>17.31169444</v>
      </c>
      <c r="Q1260" s="152">
        <v>145.83441669999999</v>
      </c>
      <c r="R1260" s="152" t="s">
        <v>2027</v>
      </c>
      <c r="S1260" s="152" t="s">
        <v>2716</v>
      </c>
      <c r="T1260" s="152">
        <v>51.353999999999999</v>
      </c>
      <c r="U1260" s="152">
        <v>1.085</v>
      </c>
      <c r="V1260" s="152">
        <v>14.586</v>
      </c>
      <c r="X1260" s="152">
        <v>12.722</v>
      </c>
      <c r="AA1260" s="152">
        <v>4.9450000000000003</v>
      </c>
      <c r="AB1260" s="152">
        <v>0.255</v>
      </c>
      <c r="AC1260" s="152">
        <v>8.0229999999999997</v>
      </c>
      <c r="AD1260" s="152">
        <v>2.8679999999999999</v>
      </c>
      <c r="AE1260" s="152">
        <v>0.48599999999999999</v>
      </c>
      <c r="AF1260" s="152">
        <v>9.9000000000000005E-2</v>
      </c>
      <c r="AI1260" s="152">
        <v>96.787529230000004</v>
      </c>
      <c r="AJ1260" s="152">
        <v>2.4723478999999999</v>
      </c>
      <c r="AK1260" s="156">
        <f t="shared" si="19"/>
        <v>2.9860489999999997E-3</v>
      </c>
      <c r="AL1260" s="151">
        <v>29.860489999999999</v>
      </c>
      <c r="AM1260" s="151">
        <v>329.35045000000002</v>
      </c>
      <c r="AN1260" s="151">
        <v>301.27938</v>
      </c>
      <c r="AO1260" s="151">
        <v>986.29866179999999</v>
      </c>
      <c r="AQ1260" s="152">
        <v>8.0341386910000008</v>
      </c>
      <c r="AR1260" s="152">
        <v>0.471352838</v>
      </c>
      <c r="AS1260" s="152">
        <v>25.461087899999999</v>
      </c>
      <c r="AU1260" s="151">
        <v>532.38134460000003</v>
      </c>
      <c r="AV1260" s="152">
        <v>4223.4773670000004</v>
      </c>
      <c r="AW1260" s="152">
        <v>37.284316310000001</v>
      </c>
      <c r="AX1260" s="151">
        <v>5798.644378</v>
      </c>
      <c r="AZ1260" s="152">
        <v>15.90366798</v>
      </c>
      <c r="BG1260" s="152">
        <v>6.904895003</v>
      </c>
      <c r="BH1260" s="152">
        <v>223.3004583</v>
      </c>
      <c r="BI1260" s="152">
        <v>23.323313630000001</v>
      </c>
      <c r="BJ1260" s="152">
        <v>55.261977350000002</v>
      </c>
      <c r="BK1260" s="152">
        <v>0.68608157800000003</v>
      </c>
      <c r="BO1260" s="152">
        <v>182.7154645</v>
      </c>
      <c r="BP1260" s="152">
        <v>2.9950787249999999</v>
      </c>
      <c r="BQ1260" s="152">
        <v>8.2060112790000002</v>
      </c>
      <c r="BR1260" s="152">
        <v>1.4901469439999999</v>
      </c>
      <c r="BS1260" s="152">
        <v>7.1788648589999999</v>
      </c>
      <c r="BT1260" s="152">
        <v>2.2684407229999999</v>
      </c>
      <c r="BU1260" s="152">
        <v>0.99628470099999999</v>
      </c>
      <c r="BV1260" s="152">
        <v>3.1252109350000001</v>
      </c>
      <c r="BX1260" s="152">
        <v>4.0009909920000002</v>
      </c>
      <c r="BZ1260" s="152">
        <v>2.740139975</v>
      </c>
      <c r="CB1260" s="152">
        <v>2.9624760069999998</v>
      </c>
      <c r="CD1260" s="152">
        <v>1.7673547469999999</v>
      </c>
      <c r="DC1260" s="152">
        <v>37.503666670000001</v>
      </c>
      <c r="DF1260" s="152">
        <v>27.519333329999998</v>
      </c>
      <c r="DG1260" s="152">
        <v>35.026666669999997</v>
      </c>
      <c r="DJ1260" s="152">
        <v>1.3333332999999999E-2</v>
      </c>
      <c r="DM1260" s="152">
        <v>0.183</v>
      </c>
      <c r="DO1260" s="154">
        <v>69.411958459999994</v>
      </c>
      <c r="ED1260" s="152">
        <v>50.55793611</v>
      </c>
      <c r="EE1260" s="152">
        <v>0.75096306999999995</v>
      </c>
      <c r="EF1260" s="152">
        <v>20.061254430000002</v>
      </c>
      <c r="EH1260" s="152">
        <v>8.7156265600000005</v>
      </c>
      <c r="EJ1260" s="152">
        <v>9.6856757959999999</v>
      </c>
      <c r="EK1260" s="152">
        <v>0.17243942300000001</v>
      </c>
      <c r="EL1260" s="152">
        <v>4.0351193160000003</v>
      </c>
      <c r="EM1260" s="152">
        <v>11.137320880000001</v>
      </c>
      <c r="EO1260" s="152">
        <v>2.4060951290000001</v>
      </c>
      <c r="EP1260" s="152">
        <v>0.41811955499999998</v>
      </c>
      <c r="EQ1260" s="152">
        <v>0.110754111</v>
      </c>
      <c r="ES1260" s="152">
        <v>-0.64334539599999996</v>
      </c>
    </row>
    <row r="1261" spans="1:149">
      <c r="A1261" s="151">
        <v>6879</v>
      </c>
      <c r="B1261" s="152" t="s">
        <v>2859</v>
      </c>
      <c r="C1261" s="152" t="s">
        <v>2877</v>
      </c>
      <c r="D1261" s="152" t="s">
        <v>2878</v>
      </c>
      <c r="E1261" s="152" t="s">
        <v>2879</v>
      </c>
      <c r="F1261" s="152" t="s">
        <v>9707</v>
      </c>
      <c r="H1261" s="151">
        <v>284190</v>
      </c>
      <c r="L1261" s="153" t="s">
        <v>3201</v>
      </c>
      <c r="M1261" s="153" t="s">
        <v>4809</v>
      </c>
      <c r="P1261" s="152">
        <v>17.31169444</v>
      </c>
      <c r="Q1261" s="152">
        <v>145.83441669999999</v>
      </c>
      <c r="R1261" s="152" t="s">
        <v>2027</v>
      </c>
      <c r="S1261" s="152" t="s">
        <v>2716</v>
      </c>
      <c r="T1261" s="152">
        <v>51.484999999999999</v>
      </c>
      <c r="U1261" s="152">
        <v>1.071</v>
      </c>
      <c r="V1261" s="152">
        <v>14.551</v>
      </c>
      <c r="X1261" s="152">
        <v>13.112</v>
      </c>
      <c r="AA1261" s="152">
        <v>4.3280000000000003</v>
      </c>
      <c r="AB1261" s="152">
        <v>0.252</v>
      </c>
      <c r="AC1261" s="152">
        <v>7.9569999999999999</v>
      </c>
      <c r="AD1261" s="152">
        <v>2.7370000000000001</v>
      </c>
      <c r="AE1261" s="152">
        <v>0.52900000000000003</v>
      </c>
      <c r="AF1261" s="152">
        <v>0.18</v>
      </c>
      <c r="AI1261" s="152">
        <v>96.582363090000001</v>
      </c>
      <c r="AJ1261" s="152">
        <v>2.5343097999999999</v>
      </c>
      <c r="AK1261" s="156">
        <f t="shared" si="19"/>
        <v>1.0992820999999999E-3</v>
      </c>
      <c r="AL1261" s="151">
        <v>10.992820999999999</v>
      </c>
      <c r="AM1261" s="151">
        <v>347.80720000000002</v>
      </c>
      <c r="AN1261" s="151">
        <v>346.78811999999999</v>
      </c>
      <c r="AO1261" s="151">
        <v>1002.767471</v>
      </c>
      <c r="AQ1261" s="152">
        <v>7.876961799</v>
      </c>
      <c r="AR1261" s="152">
        <v>0.45090555199999999</v>
      </c>
      <c r="AS1261" s="152">
        <v>26.0696157</v>
      </c>
      <c r="AU1261" s="151">
        <v>856.67870670000002</v>
      </c>
      <c r="AV1261" s="152">
        <v>4141.355802</v>
      </c>
      <c r="AW1261" s="152">
        <v>37.541440919999999</v>
      </c>
      <c r="AX1261" s="151">
        <v>6362.7141389999997</v>
      </c>
      <c r="AZ1261" s="152">
        <v>21.494221840000002</v>
      </c>
      <c r="BG1261" s="152">
        <v>7.146792424</v>
      </c>
      <c r="BH1261" s="152">
        <v>212.40461160000001</v>
      </c>
      <c r="BI1261" s="152">
        <v>24.791776380000002</v>
      </c>
      <c r="BJ1261" s="152">
        <v>54.999442119999998</v>
      </c>
      <c r="BK1261" s="152">
        <v>0.710851279</v>
      </c>
      <c r="BO1261" s="152">
        <v>192.074692</v>
      </c>
      <c r="BP1261" s="152">
        <v>3.1507038070000002</v>
      </c>
      <c r="BQ1261" s="152">
        <v>8.7313518269999992</v>
      </c>
      <c r="BR1261" s="152">
        <v>1.452297996</v>
      </c>
      <c r="BS1261" s="152">
        <v>7.1599006300000001</v>
      </c>
      <c r="BT1261" s="152">
        <v>2.1737202959999999</v>
      </c>
      <c r="BU1261" s="152">
        <v>0.91438967299999996</v>
      </c>
      <c r="BV1261" s="152">
        <v>3.378231177</v>
      </c>
      <c r="BX1261" s="152">
        <v>4.1693260680000002</v>
      </c>
      <c r="BZ1261" s="152">
        <v>2.9765368900000002</v>
      </c>
      <c r="CB1261" s="152">
        <v>2.968247308</v>
      </c>
      <c r="CD1261" s="152">
        <v>1.9098105990000001</v>
      </c>
      <c r="DC1261" s="152">
        <v>37.746666670000003</v>
      </c>
      <c r="DF1261" s="152">
        <v>27.37766667</v>
      </c>
      <c r="DG1261" s="152">
        <v>35.520000000000003</v>
      </c>
      <c r="DJ1261" s="152">
        <v>3.0333333000000001E-2</v>
      </c>
      <c r="DM1261" s="152">
        <v>0.186</v>
      </c>
      <c r="DO1261" s="154">
        <v>69.816974389999999</v>
      </c>
      <c r="ED1261" s="152">
        <v>50.55793611</v>
      </c>
      <c r="EE1261" s="152">
        <v>0.75096306999999995</v>
      </c>
      <c r="EF1261" s="152">
        <v>20.061254430000002</v>
      </c>
      <c r="EH1261" s="152">
        <v>8.7156265600000005</v>
      </c>
      <c r="EJ1261" s="152">
        <v>9.6856757959999999</v>
      </c>
      <c r="EK1261" s="152">
        <v>0.17243942300000001</v>
      </c>
      <c r="EL1261" s="152">
        <v>4.0351193160000003</v>
      </c>
      <c r="EM1261" s="152">
        <v>11.137320880000001</v>
      </c>
      <c r="EO1261" s="152">
        <v>2.4060951290000001</v>
      </c>
      <c r="EP1261" s="152">
        <v>0.41811955499999998</v>
      </c>
      <c r="EQ1261" s="152">
        <v>0.110754111</v>
      </c>
      <c r="ES1261" s="152">
        <v>-0.64334539599999996</v>
      </c>
    </row>
    <row r="1262" spans="1:149">
      <c r="A1262" s="151">
        <v>6881</v>
      </c>
      <c r="B1262" s="152" t="s">
        <v>2859</v>
      </c>
      <c r="C1262" s="152" t="s">
        <v>2877</v>
      </c>
      <c r="D1262" s="152" t="s">
        <v>2878</v>
      </c>
      <c r="E1262" s="152" t="s">
        <v>2879</v>
      </c>
      <c r="F1262" s="152" t="s">
        <v>9708</v>
      </c>
      <c r="H1262" s="151">
        <v>284190</v>
      </c>
      <c r="L1262" s="153" t="s">
        <v>3201</v>
      </c>
      <c r="M1262" s="153" t="s">
        <v>3776</v>
      </c>
      <c r="P1262" s="152">
        <v>17.31169444</v>
      </c>
      <c r="Q1262" s="152">
        <v>145.83441669999999</v>
      </c>
      <c r="R1262" s="152" t="s">
        <v>2027</v>
      </c>
      <c r="S1262" s="152" t="s">
        <v>2716</v>
      </c>
      <c r="T1262" s="152">
        <v>48.265000000000001</v>
      </c>
      <c r="U1262" s="152">
        <v>0.90200000000000002</v>
      </c>
      <c r="V1262" s="152">
        <v>16.616</v>
      </c>
      <c r="X1262" s="152">
        <v>11.695</v>
      </c>
      <c r="AA1262" s="152">
        <v>5.3890000000000002</v>
      </c>
      <c r="AB1262" s="152">
        <v>0.18099999999999999</v>
      </c>
      <c r="AC1262" s="152">
        <v>9.3510000000000009</v>
      </c>
      <c r="AD1262" s="152">
        <v>2.694</v>
      </c>
      <c r="AE1262" s="152">
        <v>0.5</v>
      </c>
      <c r="AF1262" s="152">
        <v>0.10199999999999999</v>
      </c>
      <c r="AI1262" s="152">
        <v>96.055902900000007</v>
      </c>
      <c r="AJ1262" s="152">
        <v>2.8570563999999998</v>
      </c>
      <c r="AK1262" s="156">
        <f t="shared" si="19"/>
        <v>5.5344655000000003E-3</v>
      </c>
      <c r="AL1262" s="151">
        <v>55.344655000000003</v>
      </c>
      <c r="AM1262" s="151">
        <v>283.00349999999997</v>
      </c>
      <c r="AN1262" s="151">
        <v>751.18223999999998</v>
      </c>
      <c r="AO1262" s="151">
        <v>931.40263240000002</v>
      </c>
      <c r="AQ1262" s="152">
        <v>6.5635891339999999</v>
      </c>
      <c r="AR1262" s="152">
        <v>0.39805974300000002</v>
      </c>
      <c r="AS1262" s="152">
        <v>21.881512560000001</v>
      </c>
      <c r="AU1262" s="151">
        <v>479.29697060000001</v>
      </c>
      <c r="AV1262" s="152">
        <v>3579.5170699999999</v>
      </c>
      <c r="AW1262" s="152">
        <v>40.887805360000002</v>
      </c>
      <c r="AX1262" s="151">
        <v>5644.0804630000002</v>
      </c>
      <c r="AZ1262" s="152">
        <v>28.141622869999999</v>
      </c>
      <c r="BG1262" s="152">
        <v>5.5733517179999996</v>
      </c>
      <c r="BH1262" s="152">
        <v>250.95574350000001</v>
      </c>
      <c r="BI1262" s="152">
        <v>21.651244429999998</v>
      </c>
      <c r="BJ1262" s="152">
        <v>47.786778460000001</v>
      </c>
      <c r="BK1262" s="152">
        <v>0.68047616700000002</v>
      </c>
      <c r="BO1262" s="152">
        <v>161.94055460000001</v>
      </c>
      <c r="BP1262" s="152">
        <v>2.9853236399999998</v>
      </c>
      <c r="BQ1262" s="152">
        <v>7.7848345610000003</v>
      </c>
      <c r="BR1262" s="152">
        <v>1.421835239</v>
      </c>
      <c r="BS1262" s="152">
        <v>7.0663048699999997</v>
      </c>
      <c r="BT1262" s="152">
        <v>2.202525976</v>
      </c>
      <c r="BU1262" s="152">
        <v>0.89763586399999995</v>
      </c>
      <c r="BV1262" s="152">
        <v>3.005339626</v>
      </c>
      <c r="BX1262" s="152">
        <v>4.1030357759999996</v>
      </c>
      <c r="BZ1262" s="152">
        <v>2.6697808059999999</v>
      </c>
      <c r="CB1262" s="152">
        <v>3.0808494209999999</v>
      </c>
      <c r="CD1262" s="152">
        <v>1.5323073220000001</v>
      </c>
      <c r="DC1262" s="152">
        <v>38.077333330000002</v>
      </c>
      <c r="DF1262" s="152">
        <v>23.36</v>
      </c>
      <c r="DG1262" s="152">
        <v>38.568666669999999</v>
      </c>
      <c r="DJ1262" s="152">
        <v>3.7333333000000003E-2</v>
      </c>
      <c r="DM1262" s="152">
        <v>0.176666667</v>
      </c>
      <c r="DO1262" s="154">
        <v>74.642664330000002</v>
      </c>
      <c r="ED1262" s="152">
        <v>50.55793611</v>
      </c>
      <c r="EE1262" s="152">
        <v>0.75096306999999995</v>
      </c>
      <c r="EF1262" s="152">
        <v>20.061254430000002</v>
      </c>
      <c r="EH1262" s="152">
        <v>8.7156265600000005</v>
      </c>
      <c r="EJ1262" s="152">
        <v>9.6856757959999999</v>
      </c>
      <c r="EK1262" s="152">
        <v>0.17243942300000001</v>
      </c>
      <c r="EL1262" s="152">
        <v>4.0351193160000003</v>
      </c>
      <c r="EM1262" s="152">
        <v>11.137320880000001</v>
      </c>
      <c r="EO1262" s="152">
        <v>2.4060951290000001</v>
      </c>
      <c r="EP1262" s="152">
        <v>0.41811955499999998</v>
      </c>
      <c r="EQ1262" s="152">
        <v>0.110754111</v>
      </c>
      <c r="ES1262" s="152">
        <v>-0.64334539599999996</v>
      </c>
    </row>
    <row r="1263" spans="1:149">
      <c r="A1263" s="151">
        <v>6882</v>
      </c>
      <c r="B1263" s="152" t="s">
        <v>2859</v>
      </c>
      <c r="C1263" s="152" t="s">
        <v>2877</v>
      </c>
      <c r="D1263" s="152" t="s">
        <v>2878</v>
      </c>
      <c r="E1263" s="152" t="s">
        <v>2879</v>
      </c>
      <c r="F1263" s="152" t="s">
        <v>9709</v>
      </c>
      <c r="H1263" s="151">
        <v>284190</v>
      </c>
      <c r="L1263" s="153" t="s">
        <v>3201</v>
      </c>
      <c r="M1263" s="153" t="s">
        <v>4099</v>
      </c>
      <c r="P1263" s="152">
        <v>17.31169444</v>
      </c>
      <c r="Q1263" s="152">
        <v>145.83441669999999</v>
      </c>
      <c r="R1263" s="152" t="s">
        <v>2027</v>
      </c>
      <c r="S1263" s="152" t="s">
        <v>2716</v>
      </c>
      <c r="T1263" s="152">
        <v>49.189</v>
      </c>
      <c r="U1263" s="152">
        <v>0.74099999999999999</v>
      </c>
      <c r="V1263" s="152">
        <v>15.361000000000001</v>
      </c>
      <c r="X1263" s="152">
        <v>14.208</v>
      </c>
      <c r="AA1263" s="152">
        <v>3.75</v>
      </c>
      <c r="AB1263" s="152">
        <v>0.26700000000000002</v>
      </c>
      <c r="AC1263" s="152">
        <v>9.1240000000000006</v>
      </c>
      <c r="AD1263" s="152">
        <v>2.6150000000000002</v>
      </c>
      <c r="AE1263" s="152">
        <v>0.45100000000000001</v>
      </c>
      <c r="AF1263" s="152">
        <v>6.2E-2</v>
      </c>
      <c r="AI1263" s="152">
        <v>96.181377220000002</v>
      </c>
      <c r="AJ1263" s="152">
        <v>2.5492895999999998</v>
      </c>
      <c r="AK1263" s="156">
        <f t="shared" si="19"/>
        <v>1.7594094999999997E-2</v>
      </c>
      <c r="AL1263" s="151">
        <v>175.94094999999999</v>
      </c>
      <c r="AM1263" s="151">
        <v>383.90039999999999</v>
      </c>
      <c r="AN1263" s="151">
        <v>954.53142000000003</v>
      </c>
      <c r="AO1263" s="151">
        <v>981.41901470000005</v>
      </c>
      <c r="AQ1263" s="152">
        <v>8.0908134260000004</v>
      </c>
      <c r="AR1263" s="152">
        <v>0.47084712099999998</v>
      </c>
      <c r="AS1263" s="152">
        <v>20.424673339999998</v>
      </c>
      <c r="AU1263" s="151">
        <v>511.6712263</v>
      </c>
      <c r="AV1263" s="152">
        <v>3516.624675</v>
      </c>
      <c r="AW1263" s="152">
        <v>42.628077130000001</v>
      </c>
      <c r="AX1263" s="151">
        <v>4654.2008679999999</v>
      </c>
      <c r="AZ1263" s="152">
        <v>21.169695709999999</v>
      </c>
      <c r="BG1263" s="152">
        <v>7.3215706950000001</v>
      </c>
      <c r="BH1263" s="152">
        <v>267.74640599999998</v>
      </c>
      <c r="BI1263" s="152">
        <v>24.84068873</v>
      </c>
      <c r="BJ1263" s="152">
        <v>47.8694542</v>
      </c>
      <c r="BK1263" s="152">
        <v>0.74362624300000002</v>
      </c>
      <c r="BO1263" s="152">
        <v>161.54324310000001</v>
      </c>
      <c r="BP1263" s="152">
        <v>3.2846474240000001</v>
      </c>
      <c r="BQ1263" s="152">
        <v>8.2978700409999995</v>
      </c>
      <c r="BR1263" s="152">
        <v>1.5082452230000001</v>
      </c>
      <c r="BS1263" s="152">
        <v>7.2247874669999996</v>
      </c>
      <c r="BT1263" s="152">
        <v>2.3652723299999998</v>
      </c>
      <c r="BU1263" s="152">
        <v>1.100429479</v>
      </c>
      <c r="BV1263" s="152">
        <v>2.9107713359999998</v>
      </c>
      <c r="BX1263" s="152">
        <v>4.1823389039999999</v>
      </c>
      <c r="BZ1263" s="152">
        <v>3.0923930390000001</v>
      </c>
      <c r="CB1263" s="152">
        <v>3.2467246699999999</v>
      </c>
      <c r="CD1263" s="152">
        <v>1.7546737779999999</v>
      </c>
      <c r="DC1263" s="152">
        <v>37.152333329999998</v>
      </c>
      <c r="DF1263" s="152">
        <v>27.65066667</v>
      </c>
      <c r="DG1263" s="152">
        <v>35.175333330000001</v>
      </c>
      <c r="DJ1263" s="152">
        <v>3.1E-2</v>
      </c>
      <c r="DM1263" s="152">
        <v>0.19500000000000001</v>
      </c>
      <c r="DO1263" s="154">
        <v>69.400796909999997</v>
      </c>
      <c r="ED1263" s="152">
        <v>50.55793611</v>
      </c>
      <c r="EE1263" s="152">
        <v>0.75096306999999995</v>
      </c>
      <c r="EF1263" s="152">
        <v>20.061254430000002</v>
      </c>
      <c r="EH1263" s="152">
        <v>8.7156265600000005</v>
      </c>
      <c r="EJ1263" s="152">
        <v>9.6856757959999999</v>
      </c>
      <c r="EK1263" s="152">
        <v>0.17243942300000001</v>
      </c>
      <c r="EL1263" s="152">
        <v>4.0351193160000003</v>
      </c>
      <c r="EM1263" s="152">
        <v>11.137320880000001</v>
      </c>
      <c r="EO1263" s="152">
        <v>2.4060951290000001</v>
      </c>
      <c r="EP1263" s="152">
        <v>0.41811955499999998</v>
      </c>
      <c r="EQ1263" s="152">
        <v>0.110754111</v>
      </c>
      <c r="ES1263" s="152">
        <v>-0.64334539599999996</v>
      </c>
    </row>
    <row r="1264" spans="1:149">
      <c r="A1264" s="151">
        <v>6883</v>
      </c>
      <c r="B1264" s="152" t="s">
        <v>2859</v>
      </c>
      <c r="C1264" s="152" t="s">
        <v>2877</v>
      </c>
      <c r="D1264" s="152" t="s">
        <v>2878</v>
      </c>
      <c r="E1264" s="152" t="s">
        <v>2879</v>
      </c>
      <c r="F1264" s="152" t="s">
        <v>9710</v>
      </c>
      <c r="H1264" s="151">
        <v>284190</v>
      </c>
      <c r="L1264" s="153" t="s">
        <v>3201</v>
      </c>
      <c r="M1264" s="153" t="s">
        <v>4872</v>
      </c>
      <c r="P1264" s="152">
        <v>17.31169444</v>
      </c>
      <c r="Q1264" s="152">
        <v>145.83441669999999</v>
      </c>
      <c r="R1264" s="152" t="s">
        <v>2027</v>
      </c>
      <c r="S1264" s="152" t="s">
        <v>2716</v>
      </c>
      <c r="T1264" s="152">
        <v>51.662999999999997</v>
      </c>
      <c r="U1264" s="152">
        <v>1.1180000000000001</v>
      </c>
      <c r="V1264" s="152">
        <v>14.837999999999999</v>
      </c>
      <c r="X1264" s="152">
        <v>12.374000000000001</v>
      </c>
      <c r="AA1264" s="152">
        <v>4.875</v>
      </c>
      <c r="AB1264" s="152">
        <v>0.25600000000000001</v>
      </c>
      <c r="AC1264" s="152">
        <v>7.6</v>
      </c>
      <c r="AD1264" s="152">
        <v>2.903</v>
      </c>
      <c r="AE1264" s="152">
        <v>0.56299999999999994</v>
      </c>
      <c r="AF1264" s="152">
        <v>0.121</v>
      </c>
      <c r="AI1264" s="152">
        <v>96.678071759999995</v>
      </c>
      <c r="AJ1264" s="152">
        <v>2.648701</v>
      </c>
      <c r="AK1264" s="156">
        <f t="shared" si="19"/>
        <v>5.8224150000000001E-3</v>
      </c>
      <c r="AL1264" s="151">
        <v>58.224150000000002</v>
      </c>
      <c r="AM1264" s="151">
        <v>330.99104999999997</v>
      </c>
      <c r="AN1264" s="151">
        <v>401.51382000000001</v>
      </c>
      <c r="AO1264" s="151">
        <v>1045.4643819999999</v>
      </c>
      <c r="AQ1264" s="152">
        <v>8.1029435339999996</v>
      </c>
      <c r="AR1264" s="152">
        <v>0.43286776399999999</v>
      </c>
      <c r="AS1264" s="152">
        <v>26.116997139999999</v>
      </c>
      <c r="AU1264" s="151">
        <v>551.93165399999998</v>
      </c>
      <c r="AV1264" s="152">
        <v>4395.6724080000004</v>
      </c>
      <c r="AW1264" s="152">
        <v>37.200064320000003</v>
      </c>
      <c r="AX1264" s="151">
        <v>6119.6536249999999</v>
      </c>
      <c r="AZ1264" s="152">
        <v>19.570491319999999</v>
      </c>
      <c r="BG1264" s="152">
        <v>7.343753574</v>
      </c>
      <c r="BH1264" s="152">
        <v>226.37081040000001</v>
      </c>
      <c r="BI1264" s="152">
        <v>22.663815960000001</v>
      </c>
      <c r="BJ1264" s="152">
        <v>55.510799540000001</v>
      </c>
      <c r="BK1264" s="152">
        <v>0.69044581800000004</v>
      </c>
      <c r="BO1264" s="152">
        <v>187.04609289999999</v>
      </c>
      <c r="BP1264" s="152">
        <v>3.1690811289999998</v>
      </c>
      <c r="BQ1264" s="152">
        <v>8.4413719329999992</v>
      </c>
      <c r="BR1264" s="152">
        <v>1.4486796399999999</v>
      </c>
      <c r="BS1264" s="152">
        <v>7.4360197939999999</v>
      </c>
      <c r="BT1264" s="152">
        <v>2.5444222870000002</v>
      </c>
      <c r="BU1264" s="152">
        <v>1.093604257</v>
      </c>
      <c r="BV1264" s="152">
        <v>2.9439554590000001</v>
      </c>
      <c r="BX1264" s="152">
        <v>3.9061550239999998</v>
      </c>
      <c r="BZ1264" s="152">
        <v>2.6144498820000002</v>
      </c>
      <c r="CB1264" s="152">
        <v>2.7424525310000001</v>
      </c>
      <c r="CD1264" s="152">
        <v>1.8208230080000001</v>
      </c>
      <c r="DC1264" s="152">
        <v>37.549999999999997</v>
      </c>
      <c r="DF1264" s="152">
        <v>27.526666670000001</v>
      </c>
      <c r="DG1264" s="152">
        <v>35.423000000000002</v>
      </c>
      <c r="DJ1264" s="152">
        <v>2.1333332999999999E-2</v>
      </c>
      <c r="DM1264" s="152">
        <v>0.185</v>
      </c>
      <c r="DO1264" s="154">
        <v>69.644695080000005</v>
      </c>
      <c r="ED1264" s="152">
        <v>50.55793611</v>
      </c>
      <c r="EE1264" s="152">
        <v>0.75096306999999995</v>
      </c>
      <c r="EF1264" s="152">
        <v>20.061254430000002</v>
      </c>
      <c r="EH1264" s="152">
        <v>8.7156265600000005</v>
      </c>
      <c r="EJ1264" s="152">
        <v>9.6856757959999999</v>
      </c>
      <c r="EK1264" s="152">
        <v>0.17243942300000001</v>
      </c>
      <c r="EL1264" s="152">
        <v>4.0351193160000003</v>
      </c>
      <c r="EM1264" s="152">
        <v>11.137320880000001</v>
      </c>
      <c r="EO1264" s="152">
        <v>2.4060951290000001</v>
      </c>
      <c r="EP1264" s="152">
        <v>0.41811955499999998</v>
      </c>
      <c r="EQ1264" s="152">
        <v>0.110754111</v>
      </c>
      <c r="ES1264" s="152">
        <v>-0.64334539599999996</v>
      </c>
    </row>
    <row r="1265" spans="1:149">
      <c r="A1265" s="151">
        <v>6885</v>
      </c>
      <c r="B1265" s="152" t="s">
        <v>2859</v>
      </c>
      <c r="C1265" s="152" t="s">
        <v>2877</v>
      </c>
      <c r="D1265" s="152" t="s">
        <v>2878</v>
      </c>
      <c r="E1265" s="152" t="s">
        <v>2879</v>
      </c>
      <c r="F1265" s="152" t="s">
        <v>9711</v>
      </c>
      <c r="H1265" s="151">
        <v>284190</v>
      </c>
      <c r="L1265" s="153" t="s">
        <v>3201</v>
      </c>
      <c r="M1265" s="153" t="s">
        <v>4686</v>
      </c>
      <c r="P1265" s="152">
        <v>17.31169444</v>
      </c>
      <c r="Q1265" s="152">
        <v>145.83441669999999</v>
      </c>
      <c r="R1265" s="152" t="s">
        <v>2027</v>
      </c>
      <c r="S1265" s="152" t="s">
        <v>2716</v>
      </c>
      <c r="T1265" s="152">
        <v>51.067999999999998</v>
      </c>
      <c r="U1265" s="152">
        <v>0.95599999999999996</v>
      </c>
      <c r="V1265" s="152">
        <v>14.734</v>
      </c>
      <c r="X1265" s="152">
        <v>13.464</v>
      </c>
      <c r="AA1265" s="152">
        <v>4.665</v>
      </c>
      <c r="AB1265" s="152">
        <v>0.252</v>
      </c>
      <c r="AC1265" s="152">
        <v>7.9290000000000003</v>
      </c>
      <c r="AD1265" s="152">
        <v>2.7839999999999998</v>
      </c>
      <c r="AE1265" s="152">
        <v>0.53400000000000003</v>
      </c>
      <c r="AF1265" s="152">
        <v>0.115</v>
      </c>
      <c r="AI1265" s="152">
        <v>96.891469040000004</v>
      </c>
      <c r="AJ1265" s="152">
        <v>2.5329480000000002</v>
      </c>
      <c r="AK1265" s="156">
        <f t="shared" si="19"/>
        <v>5.5712519999999996E-3</v>
      </c>
      <c r="AL1265" s="151">
        <v>55.712519999999998</v>
      </c>
      <c r="AM1265" s="151">
        <v>330.58089999999999</v>
      </c>
      <c r="AN1265" s="151">
        <v>396.90534000000002</v>
      </c>
      <c r="AO1265" s="151">
        <v>971.04976469999997</v>
      </c>
      <c r="AQ1265" s="152">
        <v>7.9446908360000004</v>
      </c>
      <c r="AR1265" s="152">
        <v>0.449675518</v>
      </c>
      <c r="AS1265" s="152">
        <v>24.74589194</v>
      </c>
      <c r="AU1265" s="151">
        <v>565.01979349999999</v>
      </c>
      <c r="AV1265" s="152">
        <v>4150.8980970000002</v>
      </c>
      <c r="AW1265" s="152">
        <v>38.364302080000002</v>
      </c>
      <c r="AX1265" s="151">
        <v>5761.1391780000004</v>
      </c>
      <c r="AZ1265" s="152">
        <v>15.010693740000001</v>
      </c>
      <c r="BG1265" s="152">
        <v>7.3046902280000001</v>
      </c>
      <c r="BH1265" s="152">
        <v>232.91222139999999</v>
      </c>
      <c r="BI1265" s="152">
        <v>23.757362010000001</v>
      </c>
      <c r="BJ1265" s="152">
        <v>56.228250099999997</v>
      </c>
      <c r="BK1265" s="152">
        <v>0.67129112000000002</v>
      </c>
      <c r="BO1265" s="152">
        <v>188.8473722</v>
      </c>
      <c r="BP1265" s="152">
        <v>3.2014774539999999</v>
      </c>
      <c r="BQ1265" s="152">
        <v>8.5496183749999997</v>
      </c>
      <c r="BR1265" s="152">
        <v>1.550243826</v>
      </c>
      <c r="BS1265" s="152">
        <v>7.1849334120000004</v>
      </c>
      <c r="BT1265" s="152">
        <v>2.3348236390000001</v>
      </c>
      <c r="BU1265" s="152">
        <v>0.806965347</v>
      </c>
      <c r="BV1265" s="152">
        <v>3.2322816589999999</v>
      </c>
      <c r="BX1265" s="152">
        <v>3.9245159379999999</v>
      </c>
      <c r="BZ1265" s="152">
        <v>3.0730924260000001</v>
      </c>
      <c r="CB1265" s="152">
        <v>3.0627141130000002</v>
      </c>
      <c r="CD1265" s="152">
        <v>1.9093216559999999</v>
      </c>
      <c r="DC1265" s="152">
        <v>37.525333330000002</v>
      </c>
      <c r="DF1265" s="152">
        <v>27.55</v>
      </c>
      <c r="DG1265" s="152">
        <v>35.243000000000002</v>
      </c>
      <c r="DJ1265" s="152">
        <v>2.2333333E-2</v>
      </c>
      <c r="DM1265" s="152">
        <v>0.18233333299999999</v>
      </c>
      <c r="DO1265" s="154">
        <v>69.518935970000001</v>
      </c>
      <c r="ED1265" s="152">
        <v>50.55793611</v>
      </c>
      <c r="EE1265" s="152">
        <v>0.75096306999999995</v>
      </c>
      <c r="EF1265" s="152">
        <v>20.061254430000002</v>
      </c>
      <c r="EH1265" s="152">
        <v>8.7156265600000005</v>
      </c>
      <c r="EJ1265" s="152">
        <v>9.6856757959999999</v>
      </c>
      <c r="EK1265" s="152">
        <v>0.17243942300000001</v>
      </c>
      <c r="EL1265" s="152">
        <v>4.0351193160000003</v>
      </c>
      <c r="EM1265" s="152">
        <v>11.137320880000001</v>
      </c>
      <c r="EO1265" s="152">
        <v>2.4060951290000001</v>
      </c>
      <c r="EP1265" s="152">
        <v>0.41811955499999998</v>
      </c>
      <c r="EQ1265" s="152">
        <v>0.110754111</v>
      </c>
      <c r="ES1265" s="152">
        <v>-0.64334539599999996</v>
      </c>
    </row>
    <row r="1266" spans="1:149">
      <c r="A1266" s="151">
        <v>6886</v>
      </c>
      <c r="B1266" s="152" t="s">
        <v>2859</v>
      </c>
      <c r="C1266" s="152" t="s">
        <v>2877</v>
      </c>
      <c r="D1266" s="152" t="s">
        <v>2878</v>
      </c>
      <c r="E1266" s="152" t="s">
        <v>2879</v>
      </c>
      <c r="F1266" s="152" t="s">
        <v>9712</v>
      </c>
      <c r="H1266" s="151">
        <v>284190</v>
      </c>
      <c r="L1266" s="153" t="s">
        <v>3201</v>
      </c>
      <c r="M1266" s="153" t="s">
        <v>3233</v>
      </c>
      <c r="P1266" s="152">
        <v>17.31169444</v>
      </c>
      <c r="Q1266" s="152">
        <v>145.83441669999999</v>
      </c>
      <c r="R1266" s="152" t="s">
        <v>2027</v>
      </c>
      <c r="S1266" s="152" t="s">
        <v>2716</v>
      </c>
      <c r="T1266" s="152">
        <v>46.067999999999998</v>
      </c>
      <c r="U1266" s="152">
        <v>0.86399999999999999</v>
      </c>
      <c r="V1266" s="152">
        <v>16.722000000000001</v>
      </c>
      <c r="X1266" s="152">
        <v>11.577999999999999</v>
      </c>
      <c r="AA1266" s="152">
        <v>5.625</v>
      </c>
      <c r="AB1266" s="152">
        <v>0.216</v>
      </c>
      <c r="AC1266" s="152">
        <v>11.042</v>
      </c>
      <c r="AD1266" s="152">
        <v>2.355</v>
      </c>
      <c r="AE1266" s="152">
        <v>0.432</v>
      </c>
      <c r="AF1266" s="152">
        <v>7.3999999999999996E-2</v>
      </c>
      <c r="AI1266" s="152">
        <v>95.346131470000003</v>
      </c>
      <c r="AJ1266" s="152">
        <v>3.0504319999999998</v>
      </c>
      <c r="AK1266" s="156">
        <f t="shared" si="19"/>
        <v>5.9264319999999997E-3</v>
      </c>
      <c r="AL1266" s="151">
        <v>59.264319999999998</v>
      </c>
      <c r="AM1266" s="151">
        <v>263.31630000000001</v>
      </c>
      <c r="AN1266" s="151">
        <v>1029.41922</v>
      </c>
      <c r="AO1266" s="151">
        <v>847.83867650000002</v>
      </c>
      <c r="AQ1266" s="152">
        <v>5.6862143459999999</v>
      </c>
      <c r="AR1266" s="152">
        <v>0.39523751499999998</v>
      </c>
      <c r="AS1266" s="152">
        <v>19.285361630000001</v>
      </c>
      <c r="AU1266" s="151">
        <v>538.76954030000002</v>
      </c>
      <c r="AV1266" s="152">
        <v>3573.0109600000001</v>
      </c>
      <c r="AW1266" s="152">
        <v>44.45072862</v>
      </c>
      <c r="AX1266" s="151">
        <v>5652.6845089999997</v>
      </c>
      <c r="AZ1266" s="152">
        <v>24.849175899999999</v>
      </c>
      <c r="BG1266" s="152">
        <v>6.4778829619999998</v>
      </c>
      <c r="BH1266" s="152">
        <v>305.31138240000001</v>
      </c>
      <c r="BI1266" s="152">
        <v>19.819098440000001</v>
      </c>
      <c r="BJ1266" s="152">
        <v>47.085425819999998</v>
      </c>
      <c r="BK1266" s="152">
        <v>0.99391877500000003</v>
      </c>
      <c r="BO1266" s="152">
        <v>145.0053192</v>
      </c>
      <c r="BP1266" s="152">
        <v>3.7581938890000002</v>
      </c>
      <c r="BQ1266" s="152">
        <v>9.3223194029999998</v>
      </c>
      <c r="BR1266" s="152">
        <v>1.5009841399999999</v>
      </c>
      <c r="BS1266" s="152">
        <v>7.0701560670000001</v>
      </c>
      <c r="BT1266" s="152">
        <v>2.247205256</v>
      </c>
      <c r="BU1266" s="152">
        <v>0.89047662699999997</v>
      </c>
      <c r="BV1266" s="152">
        <v>3.1100102409999999</v>
      </c>
      <c r="BX1266" s="152">
        <v>3.5946294660000002</v>
      </c>
      <c r="BZ1266" s="152">
        <v>2.5007074309999999</v>
      </c>
      <c r="CB1266" s="152">
        <v>2.4821480569999999</v>
      </c>
      <c r="CD1266" s="152">
        <v>1.541368536</v>
      </c>
      <c r="DC1266" s="152">
        <v>38.454999999999998</v>
      </c>
      <c r="DF1266" s="152">
        <v>21.834</v>
      </c>
      <c r="DG1266" s="152">
        <v>40.231333329999998</v>
      </c>
      <c r="DJ1266" s="152">
        <v>4.8000000000000001E-2</v>
      </c>
      <c r="DM1266" s="152">
        <v>0.20599999999999999</v>
      </c>
      <c r="DO1266" s="154">
        <v>76.663496910000006</v>
      </c>
      <c r="ED1266" s="152">
        <v>50.55793611</v>
      </c>
      <c r="EE1266" s="152">
        <v>0.75096306999999995</v>
      </c>
      <c r="EF1266" s="152">
        <v>20.061254430000002</v>
      </c>
      <c r="EH1266" s="152">
        <v>8.7156265600000005</v>
      </c>
      <c r="EJ1266" s="152">
        <v>9.6856757959999999</v>
      </c>
      <c r="EK1266" s="152">
        <v>0.17243942300000001</v>
      </c>
      <c r="EL1266" s="152">
        <v>4.0351193160000003</v>
      </c>
      <c r="EM1266" s="152">
        <v>11.137320880000001</v>
      </c>
      <c r="EO1266" s="152">
        <v>2.4060951290000001</v>
      </c>
      <c r="EP1266" s="152">
        <v>0.41811955499999998</v>
      </c>
      <c r="EQ1266" s="152">
        <v>0.110754111</v>
      </c>
      <c r="ES1266" s="152">
        <v>-0.64334539599999996</v>
      </c>
    </row>
    <row r="1267" spans="1:149">
      <c r="A1267" s="151">
        <v>6887</v>
      </c>
      <c r="B1267" s="152" t="s">
        <v>2859</v>
      </c>
      <c r="C1267" s="152" t="s">
        <v>2877</v>
      </c>
      <c r="D1267" s="152" t="s">
        <v>2878</v>
      </c>
      <c r="E1267" s="152" t="s">
        <v>2879</v>
      </c>
      <c r="F1267" s="152" t="s">
        <v>9713</v>
      </c>
      <c r="H1267" s="151">
        <v>284190</v>
      </c>
      <c r="L1267" s="153" t="s">
        <v>3201</v>
      </c>
      <c r="M1267" s="153" t="s">
        <v>3202</v>
      </c>
      <c r="P1267" s="152">
        <v>17.31169444</v>
      </c>
      <c r="Q1267" s="152">
        <v>145.83441669999999</v>
      </c>
      <c r="R1267" s="152" t="s">
        <v>2027</v>
      </c>
      <c r="S1267" s="152" t="s">
        <v>2716</v>
      </c>
      <c r="T1267" s="152">
        <v>45.91</v>
      </c>
      <c r="U1267" s="152">
        <v>0.874</v>
      </c>
      <c r="V1267" s="152">
        <v>17.465</v>
      </c>
      <c r="X1267" s="152">
        <v>10.936999999999999</v>
      </c>
      <c r="AA1267" s="152">
        <v>4.7009999999999996</v>
      </c>
      <c r="AB1267" s="152">
        <v>0.17199999999999999</v>
      </c>
      <c r="AC1267" s="152">
        <v>11.4</v>
      </c>
      <c r="AD1267" s="152">
        <v>2.3919999999999999</v>
      </c>
      <c r="AE1267" s="152">
        <v>0.42599999999999999</v>
      </c>
      <c r="AF1267" s="152">
        <v>0.123</v>
      </c>
      <c r="AI1267" s="152">
        <v>94.737285970000002</v>
      </c>
      <c r="AJ1267" s="152">
        <v>2.8534631319999999</v>
      </c>
      <c r="AK1267" s="156">
        <f t="shared" si="19"/>
        <v>6.7684503650000005E-2</v>
      </c>
      <c r="AL1267" s="151">
        <v>676.84503649999999</v>
      </c>
      <c r="AM1267" s="151">
        <v>275.21064999999999</v>
      </c>
      <c r="AN1267" s="151">
        <v>1111.21974</v>
      </c>
      <c r="AO1267" s="151">
        <v>882.6061618</v>
      </c>
      <c r="AQ1267" s="152">
        <v>6.3081240630000002</v>
      </c>
      <c r="AR1267" s="152">
        <v>0.38698127500000001</v>
      </c>
      <c r="AS1267" s="152">
        <v>16.815534549999999</v>
      </c>
      <c r="AU1267" s="151">
        <v>497.16806700000001</v>
      </c>
      <c r="AV1267" s="152">
        <v>3423.2258529999999</v>
      </c>
      <c r="AW1267" s="152">
        <v>46.798550890000001</v>
      </c>
      <c r="AX1267" s="151">
        <v>5497.1110129999997</v>
      </c>
      <c r="AZ1267" s="152">
        <v>21.962081269999999</v>
      </c>
      <c r="BG1267" s="152">
        <v>5.6914143050000003</v>
      </c>
      <c r="BH1267" s="152">
        <v>295.73344530000003</v>
      </c>
      <c r="BI1267" s="152">
        <v>20.05944766</v>
      </c>
      <c r="BJ1267" s="152">
        <v>44.709094409999999</v>
      </c>
      <c r="BK1267" s="152">
        <v>0.96463520300000005</v>
      </c>
      <c r="BO1267" s="152">
        <v>138.40620269999999</v>
      </c>
      <c r="BP1267" s="152">
        <v>3.5608422160000002</v>
      </c>
      <c r="BQ1267" s="152">
        <v>9.2739385470000002</v>
      </c>
      <c r="BR1267" s="152">
        <v>1.546898431</v>
      </c>
      <c r="BS1267" s="152">
        <v>7.5879670270000004</v>
      </c>
      <c r="BT1267" s="152">
        <v>2.3082263059999999</v>
      </c>
      <c r="BU1267" s="152">
        <v>1.0724212980000001</v>
      </c>
      <c r="BV1267" s="152">
        <v>2.8518816920000001</v>
      </c>
      <c r="BX1267" s="152">
        <v>3.5847835799999999</v>
      </c>
      <c r="BZ1267" s="152">
        <v>2.4973944709999998</v>
      </c>
      <c r="CB1267" s="152">
        <v>2.6195318689999998</v>
      </c>
      <c r="CD1267" s="152">
        <v>1.5165665180000001</v>
      </c>
      <c r="DC1267" s="152">
        <v>38.454999999999998</v>
      </c>
      <c r="DF1267" s="152">
        <v>21.834</v>
      </c>
      <c r="DG1267" s="152">
        <v>40.231333329999998</v>
      </c>
      <c r="DJ1267" s="152">
        <v>4.8000000000000001E-2</v>
      </c>
      <c r="DM1267" s="152">
        <v>0.20599999999999999</v>
      </c>
      <c r="DO1267" s="154">
        <v>76.663496910000006</v>
      </c>
      <c r="ED1267" s="152">
        <v>50.55793611</v>
      </c>
      <c r="EE1267" s="152">
        <v>0.75096306999999995</v>
      </c>
      <c r="EF1267" s="152">
        <v>20.061254430000002</v>
      </c>
      <c r="EH1267" s="152">
        <v>8.7156265600000005</v>
      </c>
      <c r="EJ1267" s="152">
        <v>9.6856757959999999</v>
      </c>
      <c r="EK1267" s="152">
        <v>0.17243942300000001</v>
      </c>
      <c r="EL1267" s="152">
        <v>4.0351193160000003</v>
      </c>
      <c r="EM1267" s="152">
        <v>11.137320880000001</v>
      </c>
      <c r="EO1267" s="152">
        <v>2.4060951290000001</v>
      </c>
      <c r="EP1267" s="152">
        <v>0.41811955499999998</v>
      </c>
      <c r="EQ1267" s="152">
        <v>0.110754111</v>
      </c>
      <c r="ES1267" s="152">
        <v>-0.64334539599999996</v>
      </c>
    </row>
    <row r="1268" spans="1:149">
      <c r="A1268" s="151">
        <v>6888</v>
      </c>
      <c r="B1268" s="152" t="s">
        <v>2859</v>
      </c>
      <c r="C1268" s="152" t="s">
        <v>2877</v>
      </c>
      <c r="D1268" s="152" t="s">
        <v>2878</v>
      </c>
      <c r="E1268" s="152" t="s">
        <v>2879</v>
      </c>
      <c r="F1268" s="152" t="s">
        <v>9714</v>
      </c>
      <c r="H1268" s="151">
        <v>284190</v>
      </c>
      <c r="L1268" s="153" t="s">
        <v>3201</v>
      </c>
      <c r="M1268" s="153" t="s">
        <v>3333</v>
      </c>
      <c r="P1268" s="152">
        <v>17.31169444</v>
      </c>
      <c r="Q1268" s="152">
        <v>145.83441669999999</v>
      </c>
      <c r="R1268" s="152" t="s">
        <v>2027</v>
      </c>
      <c r="S1268" s="152" t="s">
        <v>2716</v>
      </c>
      <c r="T1268" s="152">
        <v>46.665999999999997</v>
      </c>
      <c r="U1268" s="152">
        <v>0.90100000000000002</v>
      </c>
      <c r="V1268" s="152">
        <v>17.45</v>
      </c>
      <c r="X1268" s="152">
        <v>11.388999999999999</v>
      </c>
      <c r="AA1268" s="152">
        <v>4.7009999999999996</v>
      </c>
      <c r="AB1268" s="152">
        <v>0.17799999999999999</v>
      </c>
      <c r="AC1268" s="152">
        <v>11.489000000000001</v>
      </c>
      <c r="AD1268" s="152">
        <v>2.3959999999999999</v>
      </c>
      <c r="AE1268" s="152">
        <v>0.42499999999999999</v>
      </c>
      <c r="AF1268" s="152">
        <v>0.14199999999999999</v>
      </c>
      <c r="AI1268" s="152">
        <v>96.106025619999997</v>
      </c>
      <c r="AJ1268" s="152">
        <v>3.1260119</v>
      </c>
      <c r="AK1268" s="156">
        <f t="shared" si="19"/>
        <v>5.7501104999999999E-3</v>
      </c>
      <c r="AL1268" s="151">
        <v>57.501105000000003</v>
      </c>
      <c r="AM1268" s="151">
        <v>285.87455</v>
      </c>
      <c r="AN1268" s="151">
        <v>1146.3594000000001</v>
      </c>
      <c r="AO1268" s="151">
        <v>901.51479410000002</v>
      </c>
      <c r="AQ1268" s="152">
        <v>6.1426369559999996</v>
      </c>
      <c r="AR1268" s="152">
        <v>0.39597651499999997</v>
      </c>
      <c r="AS1268" s="152">
        <v>18.183923100000001</v>
      </c>
      <c r="AU1268" s="151">
        <v>551.78898949999996</v>
      </c>
      <c r="AV1268" s="152">
        <v>3503.1787140000001</v>
      </c>
      <c r="AW1268" s="152">
        <v>44.700988260000003</v>
      </c>
      <c r="AX1268" s="151">
        <v>5464.8496100000002</v>
      </c>
      <c r="AZ1268" s="152">
        <v>20.23175634</v>
      </c>
      <c r="BG1268" s="152">
        <v>5.7149060079999998</v>
      </c>
      <c r="BH1268" s="152">
        <v>287.58660450000002</v>
      </c>
      <c r="BI1268" s="152">
        <v>19.87526574</v>
      </c>
      <c r="BJ1268" s="152">
        <v>45.918028419999999</v>
      </c>
      <c r="BK1268" s="152">
        <v>0.95317883199999998</v>
      </c>
      <c r="BO1268" s="152">
        <v>140.93655519999999</v>
      </c>
      <c r="BP1268" s="152">
        <v>3.3794920300000002</v>
      </c>
      <c r="BQ1268" s="152">
        <v>8.4348473849999994</v>
      </c>
      <c r="BR1268" s="152">
        <v>1.459614322</v>
      </c>
      <c r="BS1268" s="152">
        <v>6.6131473410000003</v>
      </c>
      <c r="BT1268" s="152">
        <v>2.0523937019999998</v>
      </c>
      <c r="BU1268" s="152">
        <v>1.091256497</v>
      </c>
      <c r="BV1268" s="152">
        <v>2.740338714</v>
      </c>
      <c r="BX1268" s="152">
        <v>3.5428861930000002</v>
      </c>
      <c r="BZ1268" s="152">
        <v>2.5002951850000001</v>
      </c>
      <c r="CB1268" s="152">
        <v>2.4883220069999998</v>
      </c>
      <c r="CD1268" s="152">
        <v>1.367549369</v>
      </c>
      <c r="DC1268" s="152">
        <v>38.454999999999998</v>
      </c>
      <c r="DF1268" s="152">
        <v>21.834</v>
      </c>
      <c r="DG1268" s="152">
        <v>40.231333329999998</v>
      </c>
      <c r="DJ1268" s="152">
        <v>4.8000000000000001E-2</v>
      </c>
      <c r="DM1268" s="152">
        <v>0.20599999999999999</v>
      </c>
      <c r="DO1268" s="154">
        <v>76.663496910000006</v>
      </c>
      <c r="ED1268" s="152">
        <v>50.55793611</v>
      </c>
      <c r="EE1268" s="152">
        <v>0.75096306999999995</v>
      </c>
      <c r="EF1268" s="152">
        <v>20.061254430000002</v>
      </c>
      <c r="EH1268" s="152">
        <v>8.7156265600000005</v>
      </c>
      <c r="EJ1268" s="152">
        <v>9.6856757959999999</v>
      </c>
      <c r="EK1268" s="152">
        <v>0.17243942300000001</v>
      </c>
      <c r="EL1268" s="152">
        <v>4.0351193160000003</v>
      </c>
      <c r="EM1268" s="152">
        <v>11.137320880000001</v>
      </c>
      <c r="EO1268" s="152">
        <v>2.4060951290000001</v>
      </c>
      <c r="EP1268" s="152">
        <v>0.41811955499999998</v>
      </c>
      <c r="EQ1268" s="152">
        <v>0.110754111</v>
      </c>
      <c r="ES1268" s="152">
        <v>-0.64334539599999996</v>
      </c>
    </row>
    <row r="1269" spans="1:149">
      <c r="A1269" s="151">
        <v>6889</v>
      </c>
      <c r="B1269" s="152" t="s">
        <v>2859</v>
      </c>
      <c r="C1269" s="152" t="s">
        <v>2877</v>
      </c>
      <c r="D1269" s="152" t="s">
        <v>2878</v>
      </c>
      <c r="E1269" s="152" t="s">
        <v>2879</v>
      </c>
      <c r="F1269" s="152" t="s">
        <v>9715</v>
      </c>
      <c r="H1269" s="151">
        <v>284190</v>
      </c>
      <c r="L1269" s="153" t="s">
        <v>3201</v>
      </c>
      <c r="M1269" s="153" t="s">
        <v>4965</v>
      </c>
      <c r="P1269" s="152">
        <v>17.31169444</v>
      </c>
      <c r="Q1269" s="152">
        <v>145.83441669999999</v>
      </c>
      <c r="R1269" s="152" t="s">
        <v>2027</v>
      </c>
      <c r="S1269" s="152" t="s">
        <v>2716</v>
      </c>
      <c r="T1269" s="152">
        <v>51.988</v>
      </c>
      <c r="U1269" s="152">
        <v>1.0129999999999999</v>
      </c>
      <c r="V1269" s="152">
        <v>14.494</v>
      </c>
      <c r="X1269" s="152">
        <v>12.44</v>
      </c>
      <c r="AA1269" s="152">
        <v>4.9779999999999998</v>
      </c>
      <c r="AB1269" s="152">
        <v>0.28899999999999998</v>
      </c>
      <c r="AC1269" s="152">
        <v>7.569</v>
      </c>
      <c r="AD1269" s="152">
        <v>2.7989999999999999</v>
      </c>
      <c r="AE1269" s="152">
        <v>0.60599999999999998</v>
      </c>
      <c r="AF1269" s="152">
        <v>8.1000000000000003E-2</v>
      </c>
      <c r="AI1269" s="152">
        <v>96.606065700000002</v>
      </c>
      <c r="AJ1269" s="152">
        <v>2.3688511000000001</v>
      </c>
      <c r="AK1269" s="156">
        <f t="shared" si="19"/>
        <v>5.1044440000000005E-3</v>
      </c>
      <c r="AL1269" s="151">
        <v>51.044440000000002</v>
      </c>
      <c r="AM1269" s="151">
        <v>298.17905000000002</v>
      </c>
      <c r="AN1269" s="151">
        <v>283.99758000000003</v>
      </c>
      <c r="AO1269" s="151">
        <v>918.59355879999998</v>
      </c>
      <c r="DC1269" s="152">
        <v>37.494999999999997</v>
      </c>
      <c r="DF1269" s="152">
        <v>27.411000000000001</v>
      </c>
      <c r="DG1269" s="152">
        <v>35.77933333</v>
      </c>
      <c r="DJ1269" s="152">
        <v>1.4E-2</v>
      </c>
      <c r="DM1269" s="152">
        <v>0.17799999999999999</v>
      </c>
      <c r="DO1269" s="154">
        <v>69.944474740000004</v>
      </c>
      <c r="ED1269" s="152">
        <v>50.55793611</v>
      </c>
      <c r="EE1269" s="152">
        <v>0.75096306999999995</v>
      </c>
      <c r="EF1269" s="152">
        <v>20.061254430000002</v>
      </c>
      <c r="EH1269" s="152">
        <v>8.7156265600000005</v>
      </c>
      <c r="EJ1269" s="152">
        <v>9.6856757959999999</v>
      </c>
      <c r="EK1269" s="152">
        <v>0.17243942300000001</v>
      </c>
      <c r="EL1269" s="152">
        <v>4.0351193160000003</v>
      </c>
      <c r="EM1269" s="152">
        <v>11.137320880000001</v>
      </c>
      <c r="EO1269" s="152">
        <v>2.4060951290000001</v>
      </c>
      <c r="EP1269" s="152">
        <v>0.41811955499999998</v>
      </c>
      <c r="EQ1269" s="152">
        <v>0.110754111</v>
      </c>
      <c r="ES1269" s="152">
        <v>-0.64334539599999996</v>
      </c>
    </row>
    <row r="1270" spans="1:149">
      <c r="A1270" s="151">
        <v>6890</v>
      </c>
      <c r="B1270" s="152" t="s">
        <v>2859</v>
      </c>
      <c r="C1270" s="152" t="s">
        <v>2877</v>
      </c>
      <c r="D1270" s="152" t="s">
        <v>2878</v>
      </c>
      <c r="E1270" s="152" t="s">
        <v>2879</v>
      </c>
      <c r="F1270" s="152" t="s">
        <v>9716</v>
      </c>
      <c r="H1270" s="151">
        <v>284190</v>
      </c>
      <c r="L1270" s="153" t="s">
        <v>3201</v>
      </c>
      <c r="M1270" s="153" t="s">
        <v>4599</v>
      </c>
      <c r="P1270" s="152">
        <v>17.31169444</v>
      </c>
      <c r="Q1270" s="152">
        <v>145.83441669999999</v>
      </c>
      <c r="R1270" s="152" t="s">
        <v>2027</v>
      </c>
      <c r="S1270" s="152" t="s">
        <v>2716</v>
      </c>
      <c r="T1270" s="152">
        <v>50.805</v>
      </c>
      <c r="U1270" s="152">
        <v>1.0680000000000001</v>
      </c>
      <c r="V1270" s="152">
        <v>14.481999999999999</v>
      </c>
      <c r="X1270" s="152">
        <v>13.504</v>
      </c>
      <c r="AA1270" s="152">
        <v>5.0810000000000004</v>
      </c>
      <c r="AB1270" s="152">
        <v>0.28000000000000003</v>
      </c>
      <c r="AC1270" s="152">
        <v>7.6710000000000003</v>
      </c>
      <c r="AD1270" s="152">
        <v>2.8679999999999999</v>
      </c>
      <c r="AE1270" s="152">
        <v>0.53600000000000003</v>
      </c>
      <c r="AF1270" s="152">
        <v>0.13300000000000001</v>
      </c>
      <c r="AI1270" s="152">
        <v>96.822423689999994</v>
      </c>
      <c r="AJ1270" s="152">
        <v>2.5690357000000001</v>
      </c>
      <c r="AK1270" s="156">
        <f t="shared" si="19"/>
        <v>5.5750575000000002E-3</v>
      </c>
      <c r="AL1270" s="151">
        <v>55.750574999999998</v>
      </c>
      <c r="AM1270" s="151">
        <v>320.7373</v>
      </c>
      <c r="AN1270" s="151">
        <v>377.3193</v>
      </c>
      <c r="AO1270" s="151">
        <v>978.97919119999995</v>
      </c>
      <c r="AQ1270" s="152">
        <v>7.9166730919999999</v>
      </c>
      <c r="AR1270" s="152">
        <v>0.43085468300000002</v>
      </c>
      <c r="AS1270" s="152">
        <v>25.591167110000001</v>
      </c>
      <c r="AU1270" s="151">
        <v>550.60540319999996</v>
      </c>
      <c r="AV1270" s="152">
        <v>4403.6243199999999</v>
      </c>
      <c r="AW1270" s="152">
        <v>37.625068829999996</v>
      </c>
      <c r="AX1270" s="151">
        <v>6492.1364610000001</v>
      </c>
      <c r="AZ1270" s="152">
        <v>39.520244099999999</v>
      </c>
      <c r="BG1270" s="152">
        <v>7.7775446500000003</v>
      </c>
      <c r="BH1270" s="152">
        <v>231.7478294</v>
      </c>
      <c r="BI1270" s="152">
        <v>23.727718159999998</v>
      </c>
      <c r="BJ1270" s="152">
        <v>57.210024560000001</v>
      </c>
      <c r="BK1270" s="152">
        <v>0.79114562499999996</v>
      </c>
      <c r="BO1270" s="152">
        <v>195.8444691</v>
      </c>
      <c r="BP1270" s="152">
        <v>3.103218568</v>
      </c>
      <c r="BQ1270" s="152">
        <v>8.8302883879999996</v>
      </c>
      <c r="BR1270" s="152">
        <v>1.5474102320000001</v>
      </c>
      <c r="BS1270" s="152">
        <v>7.7673394509999998</v>
      </c>
      <c r="BT1270" s="152">
        <v>2.2783252850000002</v>
      </c>
      <c r="BU1270" s="152">
        <v>1.0514630519999999</v>
      </c>
      <c r="BV1270" s="152">
        <v>3.3214981529999998</v>
      </c>
      <c r="BX1270" s="152">
        <v>4.0643546290000003</v>
      </c>
      <c r="BZ1270" s="152">
        <v>2.9982660079999999</v>
      </c>
      <c r="CB1270" s="152">
        <v>3.0831686779999998</v>
      </c>
      <c r="CD1270" s="152">
        <v>1.989823723</v>
      </c>
      <c r="DC1270" s="152">
        <v>37.494999999999997</v>
      </c>
      <c r="DF1270" s="152">
        <v>27.411000000000001</v>
      </c>
      <c r="DG1270" s="152">
        <v>35.77933333</v>
      </c>
      <c r="DJ1270" s="152">
        <v>1.4E-2</v>
      </c>
      <c r="DM1270" s="152">
        <v>0.17799999999999999</v>
      </c>
      <c r="DO1270" s="154">
        <v>69.944474740000004</v>
      </c>
      <c r="ED1270" s="152">
        <v>50.55793611</v>
      </c>
      <c r="EE1270" s="152">
        <v>0.75096306999999995</v>
      </c>
      <c r="EF1270" s="152">
        <v>20.061254430000002</v>
      </c>
      <c r="EH1270" s="152">
        <v>8.7156265600000005</v>
      </c>
      <c r="EJ1270" s="152">
        <v>9.6856757959999999</v>
      </c>
      <c r="EK1270" s="152">
        <v>0.17243942300000001</v>
      </c>
      <c r="EL1270" s="152">
        <v>4.0351193160000003</v>
      </c>
      <c r="EM1270" s="152">
        <v>11.137320880000001</v>
      </c>
      <c r="EO1270" s="152">
        <v>2.4060951290000001</v>
      </c>
      <c r="EP1270" s="152">
        <v>0.41811955499999998</v>
      </c>
      <c r="EQ1270" s="152">
        <v>0.110754111</v>
      </c>
      <c r="ES1270" s="152">
        <v>-0.64334539599999996</v>
      </c>
    </row>
    <row r="1271" spans="1:149">
      <c r="A1271" s="151">
        <v>6891</v>
      </c>
      <c r="B1271" s="152" t="s">
        <v>2859</v>
      </c>
      <c r="C1271" s="152" t="s">
        <v>2877</v>
      </c>
      <c r="D1271" s="152" t="s">
        <v>2878</v>
      </c>
      <c r="E1271" s="152" t="s">
        <v>2879</v>
      </c>
      <c r="F1271" s="152" t="s">
        <v>9717</v>
      </c>
      <c r="H1271" s="151">
        <v>284190</v>
      </c>
      <c r="L1271" s="153" t="s">
        <v>3201</v>
      </c>
      <c r="M1271" s="153" t="s">
        <v>4929</v>
      </c>
      <c r="P1271" s="152">
        <v>17.31169444</v>
      </c>
      <c r="Q1271" s="152">
        <v>145.83441669999999</v>
      </c>
      <c r="R1271" s="152" t="s">
        <v>2027</v>
      </c>
      <c r="S1271" s="152" t="s">
        <v>2716</v>
      </c>
      <c r="T1271" s="152">
        <v>51.881</v>
      </c>
      <c r="U1271" s="152">
        <v>0.96399999999999997</v>
      </c>
      <c r="V1271" s="152">
        <v>14.965999999999999</v>
      </c>
      <c r="X1271" s="152">
        <v>12.04</v>
      </c>
      <c r="AA1271" s="152">
        <v>4.0179999999999998</v>
      </c>
      <c r="AB1271" s="152">
        <v>0.23300000000000001</v>
      </c>
      <c r="AC1271" s="152">
        <v>8.077</v>
      </c>
      <c r="AD1271" s="152">
        <v>3.0630000000000002</v>
      </c>
      <c r="AE1271" s="152">
        <v>0.59699999999999998</v>
      </c>
      <c r="AF1271" s="152">
        <v>9.9000000000000005E-2</v>
      </c>
      <c r="AI1271" s="152">
        <v>96.264793859999997</v>
      </c>
      <c r="AJ1271" s="152">
        <v>2.2088396000000001</v>
      </c>
      <c r="AK1271" s="156">
        <f t="shared" si="19"/>
        <v>5.7970449999999998E-3</v>
      </c>
      <c r="AL1271" s="151">
        <v>57.97045</v>
      </c>
      <c r="AM1271" s="151">
        <v>330.17075</v>
      </c>
      <c r="AN1271" s="151">
        <v>319.13724000000002</v>
      </c>
      <c r="AO1271" s="151">
        <v>972.26967649999995</v>
      </c>
      <c r="AQ1271" s="152">
        <v>8.1361532140000001</v>
      </c>
      <c r="AR1271" s="152">
        <v>0.45023017500000001</v>
      </c>
      <c r="AS1271" s="152">
        <v>26.63180079</v>
      </c>
      <c r="AU1271" s="151">
        <v>555.1812324</v>
      </c>
      <c r="AV1271" s="152">
        <v>4362.2743769999997</v>
      </c>
      <c r="AW1271" s="152">
        <v>36.458334720000003</v>
      </c>
      <c r="AX1271" s="151">
        <v>6031.7371579999999</v>
      </c>
      <c r="AZ1271" s="152">
        <v>10.17867392</v>
      </c>
      <c r="BG1271" s="152">
        <v>7.2237780909999998</v>
      </c>
      <c r="BH1271" s="152">
        <v>232.6507211</v>
      </c>
      <c r="BI1271" s="152">
        <v>23.44578954</v>
      </c>
      <c r="BJ1271" s="152">
        <v>57.313567980000002</v>
      </c>
      <c r="BK1271" s="152">
        <v>0.723458657</v>
      </c>
      <c r="BO1271" s="152">
        <v>197.80895369999999</v>
      </c>
      <c r="BP1271" s="152">
        <v>3.258466034</v>
      </c>
      <c r="BQ1271" s="152">
        <v>8.953091057</v>
      </c>
      <c r="BR1271" s="152">
        <v>1.52856456</v>
      </c>
      <c r="BS1271" s="152">
        <v>7.5009066310000003</v>
      </c>
      <c r="BT1271" s="152">
        <v>2.5328417139999999</v>
      </c>
      <c r="BU1271" s="152">
        <v>1.156447773</v>
      </c>
      <c r="BV1271" s="152">
        <v>3.370225842</v>
      </c>
      <c r="BX1271" s="152">
        <v>3.8581024180000001</v>
      </c>
      <c r="BZ1271" s="152">
        <v>3.00222357</v>
      </c>
      <c r="CB1271" s="152">
        <v>2.869952654</v>
      </c>
      <c r="CD1271" s="152">
        <v>1.824182518</v>
      </c>
      <c r="DC1271" s="152">
        <v>37.319000000000003</v>
      </c>
      <c r="DF1271" s="152">
        <v>27.645666670000001</v>
      </c>
      <c r="DG1271" s="152">
        <v>35.185666670000003</v>
      </c>
      <c r="DJ1271" s="152">
        <v>5.0666666999999999E-2</v>
      </c>
      <c r="DM1271" s="152">
        <v>0.181666667</v>
      </c>
      <c r="DO1271" s="154">
        <v>69.410873929999994</v>
      </c>
      <c r="ED1271" s="152">
        <v>50.55793611</v>
      </c>
      <c r="EE1271" s="152">
        <v>0.75096306999999995</v>
      </c>
      <c r="EF1271" s="152">
        <v>20.061254430000002</v>
      </c>
      <c r="EH1271" s="152">
        <v>8.7156265600000005</v>
      </c>
      <c r="EJ1271" s="152">
        <v>9.6856757959999999</v>
      </c>
      <c r="EK1271" s="152">
        <v>0.17243942300000001</v>
      </c>
      <c r="EL1271" s="152">
        <v>4.0351193160000003</v>
      </c>
      <c r="EM1271" s="152">
        <v>11.137320880000001</v>
      </c>
      <c r="EO1271" s="152">
        <v>2.4060951290000001</v>
      </c>
      <c r="EP1271" s="152">
        <v>0.41811955499999998</v>
      </c>
      <c r="EQ1271" s="152">
        <v>0.110754111</v>
      </c>
      <c r="ES1271" s="152">
        <v>-0.64334539599999996</v>
      </c>
    </row>
    <row r="1272" spans="1:149">
      <c r="A1272" s="151">
        <v>6892</v>
      </c>
      <c r="B1272" s="152" t="s">
        <v>2859</v>
      </c>
      <c r="C1272" s="152" t="s">
        <v>2877</v>
      </c>
      <c r="D1272" s="152" t="s">
        <v>2878</v>
      </c>
      <c r="E1272" s="152" t="s">
        <v>2879</v>
      </c>
      <c r="F1272" s="152" t="s">
        <v>9718</v>
      </c>
      <c r="H1272" s="151">
        <v>284190</v>
      </c>
      <c r="L1272" s="153" t="s">
        <v>3201</v>
      </c>
      <c r="M1272" s="153" t="s">
        <v>3937</v>
      </c>
      <c r="P1272" s="152">
        <v>17.31169444</v>
      </c>
      <c r="Q1272" s="152">
        <v>145.83441669999999</v>
      </c>
      <c r="R1272" s="152" t="s">
        <v>2027</v>
      </c>
      <c r="S1272" s="152" t="s">
        <v>2716</v>
      </c>
      <c r="T1272" s="152">
        <v>48.732999999999997</v>
      </c>
      <c r="U1272" s="152">
        <v>0.63200000000000001</v>
      </c>
      <c r="V1272" s="152">
        <v>15.39</v>
      </c>
      <c r="X1272" s="152">
        <v>14.092000000000001</v>
      </c>
      <c r="AA1272" s="152">
        <v>3.4729999999999999</v>
      </c>
      <c r="AB1272" s="152">
        <v>0.27200000000000002</v>
      </c>
      <c r="AC1272" s="152">
        <v>10.449</v>
      </c>
      <c r="AD1272" s="152">
        <v>2.105</v>
      </c>
      <c r="AE1272" s="152">
        <v>0.32100000000000001</v>
      </c>
      <c r="AF1272" s="152">
        <v>7.6999999999999999E-2</v>
      </c>
      <c r="AI1272" s="152">
        <v>95.961430550000003</v>
      </c>
      <c r="AJ1272" s="152">
        <v>2.6412111</v>
      </c>
      <c r="AK1272" s="156">
        <f t="shared" si="19"/>
        <v>1.2938700000000001E-2</v>
      </c>
      <c r="AL1272" s="151">
        <v>129.387</v>
      </c>
      <c r="AM1272" s="151">
        <v>379.7989</v>
      </c>
      <c r="AN1272" s="151">
        <v>997.73591999999996</v>
      </c>
      <c r="AO1272" s="151">
        <v>799.0422059</v>
      </c>
      <c r="AQ1272" s="152">
        <v>8.0540956819999998</v>
      </c>
      <c r="AR1272" s="152">
        <v>0.52374513300000003</v>
      </c>
      <c r="AS1272" s="152">
        <v>18.625537229999999</v>
      </c>
      <c r="AU1272" s="151">
        <v>447.37184380000002</v>
      </c>
      <c r="AV1272" s="152">
        <v>2609.672959</v>
      </c>
      <c r="AW1272" s="152">
        <v>47.130878209999999</v>
      </c>
      <c r="AX1272" s="151">
        <v>3823.7673420000001</v>
      </c>
      <c r="AZ1272" s="152">
        <v>20.476011379999999</v>
      </c>
      <c r="BG1272" s="152">
        <v>6.0096933210000003</v>
      </c>
      <c r="BH1272" s="152">
        <v>259.64770199999998</v>
      </c>
      <c r="BI1272" s="152">
        <v>24.696135949999999</v>
      </c>
      <c r="BJ1272" s="152">
        <v>39.386843429999999</v>
      </c>
      <c r="BK1272" s="152">
        <v>0.47239686800000003</v>
      </c>
      <c r="BO1272" s="152">
        <v>131.08202610000001</v>
      </c>
      <c r="BP1272" s="152">
        <v>2.333243376</v>
      </c>
      <c r="BQ1272" s="152">
        <v>6.6189818459999996</v>
      </c>
      <c r="BR1272" s="152">
        <v>1.198506139</v>
      </c>
      <c r="BS1272" s="152">
        <v>6.001565566</v>
      </c>
      <c r="BT1272" s="152">
        <v>2.176705981</v>
      </c>
      <c r="BU1272" s="152">
        <v>0.96724454000000004</v>
      </c>
      <c r="BV1272" s="152">
        <v>2.8965893220000001</v>
      </c>
      <c r="BX1272" s="152">
        <v>4.1624622899999997</v>
      </c>
      <c r="BZ1272" s="152">
        <v>3.42144789</v>
      </c>
      <c r="CB1272" s="152">
        <v>3.3658067460000001</v>
      </c>
      <c r="CD1272" s="152">
        <v>1.3339621530000001</v>
      </c>
      <c r="DC1272" s="152">
        <v>37.186333329999997</v>
      </c>
      <c r="DF1272" s="152">
        <v>27.33733333</v>
      </c>
      <c r="DG1272" s="152">
        <v>35.526666669999997</v>
      </c>
      <c r="DJ1272" s="152">
        <v>5.7333333E-2</v>
      </c>
      <c r="DM1272" s="152">
        <v>0.179666667</v>
      </c>
      <c r="DO1272" s="154">
        <v>69.851985479999996</v>
      </c>
      <c r="ED1272" s="152">
        <v>50.55793611</v>
      </c>
      <c r="EE1272" s="152">
        <v>0.75096306999999995</v>
      </c>
      <c r="EF1272" s="152">
        <v>20.061254430000002</v>
      </c>
      <c r="EH1272" s="152">
        <v>8.7156265600000005</v>
      </c>
      <c r="EJ1272" s="152">
        <v>9.6856757959999999</v>
      </c>
      <c r="EK1272" s="152">
        <v>0.17243942300000001</v>
      </c>
      <c r="EL1272" s="152">
        <v>4.0351193160000003</v>
      </c>
      <c r="EM1272" s="152">
        <v>11.137320880000001</v>
      </c>
      <c r="EO1272" s="152">
        <v>2.4060951290000001</v>
      </c>
      <c r="EP1272" s="152">
        <v>0.41811955499999998</v>
      </c>
      <c r="EQ1272" s="152">
        <v>0.110754111</v>
      </c>
      <c r="ES1272" s="152">
        <v>-0.64334539599999996</v>
      </c>
    </row>
    <row r="1273" spans="1:149">
      <c r="A1273" s="151">
        <v>6893</v>
      </c>
      <c r="B1273" s="152" t="s">
        <v>2859</v>
      </c>
      <c r="C1273" s="152" t="s">
        <v>2877</v>
      </c>
      <c r="D1273" s="152" t="s">
        <v>2878</v>
      </c>
      <c r="E1273" s="152" t="s">
        <v>2879</v>
      </c>
      <c r="F1273" s="152" t="s">
        <v>9719</v>
      </c>
      <c r="H1273" s="151">
        <v>284190</v>
      </c>
      <c r="L1273" s="153" t="s">
        <v>3201</v>
      </c>
      <c r="M1273" s="153" t="s">
        <v>4381</v>
      </c>
      <c r="P1273" s="152">
        <v>17.31169444</v>
      </c>
      <c r="Q1273" s="152">
        <v>145.83441669999999</v>
      </c>
      <c r="R1273" s="152" t="s">
        <v>2027</v>
      </c>
      <c r="S1273" s="152" t="s">
        <v>2716</v>
      </c>
      <c r="T1273" s="152">
        <v>50.134</v>
      </c>
      <c r="U1273" s="152">
        <v>0.97599999999999998</v>
      </c>
      <c r="V1273" s="152">
        <v>16.196000000000002</v>
      </c>
      <c r="X1273" s="152">
        <v>9.2690000000000001</v>
      </c>
      <c r="AA1273" s="152">
        <v>5.5970000000000004</v>
      </c>
      <c r="AB1273" s="152">
        <v>0.20499999999999999</v>
      </c>
      <c r="AC1273" s="152">
        <v>9.2989999999999995</v>
      </c>
      <c r="AD1273" s="152">
        <v>2.8650000000000002</v>
      </c>
      <c r="AE1273" s="152">
        <v>0.54400000000000004</v>
      </c>
      <c r="AF1273" s="152">
        <v>0.127</v>
      </c>
      <c r="AI1273" s="152">
        <v>95.49119718</v>
      </c>
      <c r="AJ1273" s="152">
        <v>2.7283662999999998</v>
      </c>
      <c r="AK1273" s="156">
        <f t="shared" si="19"/>
        <v>3.1471485E-3</v>
      </c>
      <c r="AL1273" s="151">
        <v>31.471485000000001</v>
      </c>
      <c r="AM1273" s="151">
        <v>278.90199999999999</v>
      </c>
      <c r="AN1273" s="151">
        <v>573.17970000000003</v>
      </c>
      <c r="AO1273" s="151">
        <v>964.34024999999997</v>
      </c>
      <c r="AQ1273" s="152">
        <v>5.3700207769999997</v>
      </c>
      <c r="AR1273" s="152">
        <v>0.33538834000000001</v>
      </c>
      <c r="AS1273" s="152">
        <v>23.826867929999999</v>
      </c>
      <c r="AU1273" s="151">
        <v>486.97812870000001</v>
      </c>
      <c r="AV1273" s="152">
        <v>4036.5351430000001</v>
      </c>
      <c r="AW1273" s="152">
        <v>35.697882450000002</v>
      </c>
      <c r="AX1273" s="151">
        <v>5709.4546330000003</v>
      </c>
      <c r="AZ1273" s="152">
        <v>20.38752444</v>
      </c>
      <c r="BG1273" s="152">
        <v>5.218324966</v>
      </c>
      <c r="BH1273" s="152">
        <v>242.45763360000001</v>
      </c>
      <c r="BI1273" s="152">
        <v>21.230379760000002</v>
      </c>
      <c r="BJ1273" s="152">
        <v>51.605165620000001</v>
      </c>
      <c r="BK1273" s="152">
        <v>0.64237970700000002</v>
      </c>
      <c r="BO1273" s="152">
        <v>174.38831049999999</v>
      </c>
      <c r="BP1273" s="152">
        <v>2.9074717639999998</v>
      </c>
      <c r="BQ1273" s="152">
        <v>8.0812817690000003</v>
      </c>
      <c r="BR1273" s="152">
        <v>1.431408367</v>
      </c>
      <c r="BS1273" s="152">
        <v>6.7471806709999997</v>
      </c>
      <c r="BT1273" s="152">
        <v>2.1754516399999999</v>
      </c>
      <c r="BU1273" s="152">
        <v>0.93869894700000001</v>
      </c>
      <c r="BV1273" s="152">
        <v>2.9645327950000002</v>
      </c>
      <c r="BX1273" s="152">
        <v>3.9003941329999998</v>
      </c>
      <c r="BZ1273" s="152">
        <v>2.5848206290000002</v>
      </c>
      <c r="CB1273" s="152">
        <v>2.6084026530000002</v>
      </c>
      <c r="CD1273" s="152">
        <v>1.7445321579999999</v>
      </c>
      <c r="CU1273" s="152">
        <v>-24</v>
      </c>
      <c r="DC1273" s="152">
        <v>38.705333330000002</v>
      </c>
      <c r="DF1273" s="152">
        <v>21.11633333</v>
      </c>
      <c r="DG1273" s="152">
        <v>40.840666669999997</v>
      </c>
      <c r="DJ1273" s="152">
        <v>2.2666667000000001E-2</v>
      </c>
      <c r="DM1273" s="152">
        <v>0.18533333299999999</v>
      </c>
      <c r="DO1273" s="154">
        <v>77.519140609999994</v>
      </c>
      <c r="ED1273" s="152">
        <v>50.55793611</v>
      </c>
      <c r="EE1273" s="152">
        <v>0.75096306999999995</v>
      </c>
      <c r="EF1273" s="152">
        <v>20.061254430000002</v>
      </c>
      <c r="EH1273" s="152">
        <v>8.7156265600000005</v>
      </c>
      <c r="EJ1273" s="152">
        <v>9.6856757959999999</v>
      </c>
      <c r="EK1273" s="152">
        <v>0.17243942300000001</v>
      </c>
      <c r="EL1273" s="152">
        <v>4.0351193160000003</v>
      </c>
      <c r="EM1273" s="152">
        <v>11.137320880000001</v>
      </c>
      <c r="EO1273" s="152">
        <v>2.4060951290000001</v>
      </c>
      <c r="EP1273" s="152">
        <v>0.41811955499999998</v>
      </c>
      <c r="EQ1273" s="152">
        <v>0.110754111</v>
      </c>
      <c r="ES1273" s="152">
        <v>-0.64334539599999996</v>
      </c>
    </row>
    <row r="1274" spans="1:149">
      <c r="A1274" s="151">
        <v>6894</v>
      </c>
      <c r="B1274" s="152" t="s">
        <v>2859</v>
      </c>
      <c r="C1274" s="152" t="s">
        <v>2877</v>
      </c>
      <c r="D1274" s="152" t="s">
        <v>2878</v>
      </c>
      <c r="E1274" s="152" t="s">
        <v>2879</v>
      </c>
      <c r="F1274" s="152" t="s">
        <v>9720</v>
      </c>
      <c r="H1274" s="151">
        <v>284190</v>
      </c>
      <c r="L1274" s="153" t="s">
        <v>3201</v>
      </c>
      <c r="M1274" s="153" t="s">
        <v>4886</v>
      </c>
      <c r="P1274" s="152">
        <v>17.31169444</v>
      </c>
      <c r="Q1274" s="152">
        <v>145.83441669999999</v>
      </c>
      <c r="R1274" s="152" t="s">
        <v>2027</v>
      </c>
      <c r="S1274" s="152" t="s">
        <v>2716</v>
      </c>
      <c r="T1274" s="152">
        <v>51.715000000000003</v>
      </c>
      <c r="U1274" s="152">
        <v>1.173</v>
      </c>
      <c r="V1274" s="152">
        <v>14.733000000000001</v>
      </c>
      <c r="X1274" s="152">
        <v>12.125999999999999</v>
      </c>
      <c r="AA1274" s="152">
        <v>4.5039999999999996</v>
      </c>
      <c r="AB1274" s="152">
        <v>0.22500000000000001</v>
      </c>
      <c r="AC1274" s="152">
        <v>8.25</v>
      </c>
      <c r="AD1274" s="152">
        <v>2.9049999999999998</v>
      </c>
      <c r="AE1274" s="152">
        <v>0.628</v>
      </c>
      <c r="AF1274" s="152">
        <v>0.106</v>
      </c>
      <c r="AI1274" s="152">
        <v>96.706059789999998</v>
      </c>
      <c r="AJ1274" s="152">
        <v>2.3804264000000002</v>
      </c>
      <c r="AK1274" s="156">
        <f t="shared" si="19"/>
        <v>8.925166E-3</v>
      </c>
      <c r="AL1274" s="151">
        <v>89.251660000000001</v>
      </c>
      <c r="AM1274" s="151">
        <v>344.11585000000002</v>
      </c>
      <c r="AN1274" s="151">
        <v>417.64350000000002</v>
      </c>
      <c r="AO1274" s="151">
        <v>933.8424559</v>
      </c>
      <c r="AQ1274" s="152">
        <v>7.7219988859999997</v>
      </c>
      <c r="AR1274" s="152">
        <v>0.47343443499999999</v>
      </c>
      <c r="AS1274" s="152">
        <v>24.848245420000001</v>
      </c>
      <c r="AU1274" s="151">
        <v>635.9609974</v>
      </c>
      <c r="AV1274" s="152">
        <v>4820.5936730000003</v>
      </c>
      <c r="AW1274" s="152">
        <v>38.094695690000002</v>
      </c>
      <c r="AX1274" s="151">
        <v>6513.5712320000002</v>
      </c>
      <c r="AZ1274" s="152">
        <v>17.708601730000002</v>
      </c>
      <c r="BG1274" s="152">
        <v>7.6366615510000004</v>
      </c>
      <c r="BH1274" s="152">
        <v>245.8714487</v>
      </c>
      <c r="BI1274" s="152">
        <v>23.904411110000002</v>
      </c>
      <c r="BJ1274" s="152">
        <v>61.341824330000001</v>
      </c>
      <c r="BK1274" s="152">
        <v>1.0438936409999999</v>
      </c>
      <c r="BO1274" s="152">
        <v>199.55438190000001</v>
      </c>
      <c r="BP1274" s="152">
        <v>4.0772795889999998</v>
      </c>
      <c r="BQ1274" s="152">
        <v>10.24489425</v>
      </c>
      <c r="BR1274" s="152">
        <v>1.78735745</v>
      </c>
      <c r="BS1274" s="152">
        <v>8.3888993270000007</v>
      </c>
      <c r="BT1274" s="152">
        <v>2.6892986950000002</v>
      </c>
      <c r="BU1274" s="152">
        <v>0.77976819600000002</v>
      </c>
      <c r="BV1274" s="152">
        <v>3.4605603989999998</v>
      </c>
      <c r="BX1274" s="152">
        <v>4.2419379370000003</v>
      </c>
      <c r="BZ1274" s="152">
        <v>2.989871178</v>
      </c>
      <c r="CB1274" s="152">
        <v>2.9062232680000002</v>
      </c>
      <c r="CD1274" s="152">
        <v>1.982852345</v>
      </c>
      <c r="DC1274" s="152">
        <v>37.49</v>
      </c>
      <c r="DF1274" s="152">
        <v>27.268333330000001</v>
      </c>
      <c r="DG1274" s="152">
        <v>35.578000000000003</v>
      </c>
      <c r="DJ1274" s="152">
        <v>3.8333332999999997E-2</v>
      </c>
      <c r="DM1274" s="152">
        <v>0.18666666700000001</v>
      </c>
      <c r="DO1274" s="154">
        <v>69.935546680000002</v>
      </c>
      <c r="ED1274" s="152">
        <v>50.55793611</v>
      </c>
      <c r="EE1274" s="152">
        <v>0.75096306999999995</v>
      </c>
      <c r="EF1274" s="152">
        <v>20.061254430000002</v>
      </c>
      <c r="EH1274" s="152">
        <v>8.7156265600000005</v>
      </c>
      <c r="EJ1274" s="152">
        <v>9.6856757959999999</v>
      </c>
      <c r="EK1274" s="152">
        <v>0.17243942300000001</v>
      </c>
      <c r="EL1274" s="152">
        <v>4.0351193160000003</v>
      </c>
      <c r="EM1274" s="152">
        <v>11.137320880000001</v>
      </c>
      <c r="EO1274" s="152">
        <v>2.4060951290000001</v>
      </c>
      <c r="EP1274" s="152">
        <v>0.41811955499999998</v>
      </c>
      <c r="EQ1274" s="152">
        <v>0.110754111</v>
      </c>
      <c r="ES1274" s="152">
        <v>-0.64334539599999996</v>
      </c>
    </row>
    <row r="1275" spans="1:149">
      <c r="A1275" s="151">
        <v>6895</v>
      </c>
      <c r="B1275" s="152" t="s">
        <v>2859</v>
      </c>
      <c r="C1275" s="152" t="s">
        <v>2877</v>
      </c>
      <c r="D1275" s="152" t="s">
        <v>2878</v>
      </c>
      <c r="E1275" s="152" t="s">
        <v>2879</v>
      </c>
      <c r="F1275" s="152" t="s">
        <v>9721</v>
      </c>
      <c r="H1275" s="151">
        <v>284190</v>
      </c>
      <c r="L1275" s="153" t="s">
        <v>3201</v>
      </c>
      <c r="M1275" s="153" t="s">
        <v>4246</v>
      </c>
      <c r="P1275" s="152">
        <v>17.31169444</v>
      </c>
      <c r="Q1275" s="152">
        <v>145.83441669999999</v>
      </c>
      <c r="R1275" s="152" t="s">
        <v>2027</v>
      </c>
      <c r="S1275" s="152" t="s">
        <v>2716</v>
      </c>
      <c r="T1275" s="152">
        <v>49.704000000000001</v>
      </c>
      <c r="U1275" s="152">
        <v>0.94899999999999995</v>
      </c>
      <c r="V1275" s="152">
        <v>15.497</v>
      </c>
      <c r="X1275" s="152">
        <v>12.436</v>
      </c>
      <c r="AA1275" s="152">
        <v>5.0679999999999996</v>
      </c>
      <c r="AB1275" s="152">
        <v>0.224</v>
      </c>
      <c r="AC1275" s="152">
        <v>8.9480000000000004</v>
      </c>
      <c r="AD1275" s="152">
        <v>2.5870000000000002</v>
      </c>
      <c r="AE1275" s="152">
        <v>0.46100000000000002</v>
      </c>
      <c r="AF1275" s="152">
        <v>0.121</v>
      </c>
      <c r="AI1275" s="152">
        <v>96.380032380000003</v>
      </c>
      <c r="AJ1275" s="152">
        <v>2.8747598000000001</v>
      </c>
      <c r="AK1275" s="156">
        <f t="shared" si="19"/>
        <v>1.433405E-3</v>
      </c>
      <c r="AL1275" s="151">
        <v>14.33405</v>
      </c>
      <c r="AM1275" s="151">
        <v>329.76060000000001</v>
      </c>
      <c r="AN1275" s="151">
        <v>514.42157999999995</v>
      </c>
      <c r="AO1275" s="151">
        <v>919.20351470000003</v>
      </c>
      <c r="AQ1275" s="152">
        <v>7.5356816699999998</v>
      </c>
      <c r="AR1275" s="152">
        <v>0.438968996</v>
      </c>
      <c r="AS1275" s="152">
        <v>24.01048097</v>
      </c>
      <c r="AU1275" s="151">
        <v>512.97105759999999</v>
      </c>
      <c r="AV1275" s="152">
        <v>3819.0864929999998</v>
      </c>
      <c r="AW1275" s="152">
        <v>38.398939009999999</v>
      </c>
      <c r="AX1275" s="151">
        <v>5616.8518999999997</v>
      </c>
      <c r="AZ1275" s="152">
        <v>18.409280630000001</v>
      </c>
      <c r="BG1275" s="152">
        <v>6.7126657529999996</v>
      </c>
      <c r="BH1275" s="152">
        <v>227.07074650000001</v>
      </c>
      <c r="BI1275" s="152">
        <v>22.976324550000001</v>
      </c>
      <c r="BJ1275" s="152">
        <v>48.092042739999997</v>
      </c>
      <c r="BK1275" s="152">
        <v>0.681692399</v>
      </c>
      <c r="BO1275" s="152">
        <v>181.75897380000001</v>
      </c>
      <c r="BP1275" s="152">
        <v>2.9715878500000001</v>
      </c>
      <c r="BQ1275" s="152">
        <v>8.3856080360000007</v>
      </c>
      <c r="BR1275" s="152">
        <v>1.420915621</v>
      </c>
      <c r="BS1275" s="152">
        <v>7.5240138139999999</v>
      </c>
      <c r="BT1275" s="152">
        <v>2.1277601740000001</v>
      </c>
      <c r="BU1275" s="152">
        <v>0.96461417199999999</v>
      </c>
      <c r="BV1275" s="152">
        <v>3.319440916</v>
      </c>
      <c r="BX1275" s="152">
        <v>4.088568854</v>
      </c>
      <c r="BZ1275" s="152">
        <v>2.8612503889999998</v>
      </c>
      <c r="CB1275" s="152">
        <v>3.0167584500000002</v>
      </c>
      <c r="CD1275" s="152">
        <v>1.682113089</v>
      </c>
      <c r="CU1275" s="152">
        <v>-60</v>
      </c>
      <c r="DC1275" s="152">
        <v>37.816333329999999</v>
      </c>
      <c r="DF1275" s="152">
        <v>26.030999999999999</v>
      </c>
      <c r="DG1275" s="152">
        <v>36.500999999999998</v>
      </c>
      <c r="DJ1275" s="152">
        <v>3.9666667000000003E-2</v>
      </c>
      <c r="DM1275" s="152">
        <v>0.178666667</v>
      </c>
      <c r="DO1275" s="154">
        <v>71.428365990000003</v>
      </c>
      <c r="ED1275" s="152">
        <v>50.55793611</v>
      </c>
      <c r="EE1275" s="152">
        <v>0.75096306999999995</v>
      </c>
      <c r="EF1275" s="152">
        <v>20.061254430000002</v>
      </c>
      <c r="EH1275" s="152">
        <v>8.7156265600000005</v>
      </c>
      <c r="EJ1275" s="152">
        <v>9.6856757959999999</v>
      </c>
      <c r="EK1275" s="152">
        <v>0.17243942300000001</v>
      </c>
      <c r="EL1275" s="152">
        <v>4.0351193160000003</v>
      </c>
      <c r="EM1275" s="152">
        <v>11.137320880000001</v>
      </c>
      <c r="EO1275" s="152">
        <v>2.4060951290000001</v>
      </c>
      <c r="EP1275" s="152">
        <v>0.41811955499999998</v>
      </c>
      <c r="EQ1275" s="152">
        <v>0.110754111</v>
      </c>
      <c r="ES1275" s="152">
        <v>-0.64334539599999996</v>
      </c>
    </row>
    <row r="1276" spans="1:149">
      <c r="A1276" s="151">
        <v>6896</v>
      </c>
      <c r="B1276" s="152" t="s">
        <v>2859</v>
      </c>
      <c r="C1276" s="152" t="s">
        <v>2877</v>
      </c>
      <c r="D1276" s="152" t="s">
        <v>2878</v>
      </c>
      <c r="E1276" s="152" t="s">
        <v>2879</v>
      </c>
      <c r="F1276" s="152" t="s">
        <v>9722</v>
      </c>
      <c r="H1276" s="151">
        <v>284190</v>
      </c>
      <c r="L1276" s="153" t="s">
        <v>3201</v>
      </c>
      <c r="M1276" s="153" t="s">
        <v>4081</v>
      </c>
      <c r="P1276" s="152">
        <v>17.31169444</v>
      </c>
      <c r="Q1276" s="152">
        <v>145.83441669999999</v>
      </c>
      <c r="R1276" s="152" t="s">
        <v>2027</v>
      </c>
      <c r="S1276" s="152" t="s">
        <v>2716</v>
      </c>
      <c r="T1276" s="152">
        <v>49.152000000000001</v>
      </c>
      <c r="U1276" s="152">
        <v>1.002</v>
      </c>
      <c r="V1276" s="152">
        <v>15.673</v>
      </c>
      <c r="X1276" s="152">
        <v>11.42</v>
      </c>
      <c r="AA1276" s="152">
        <v>5.3319999999999999</v>
      </c>
      <c r="AB1276" s="152">
        <v>0.20799999999999999</v>
      </c>
      <c r="AC1276" s="152">
        <v>9.0839999999999996</v>
      </c>
      <c r="AD1276" s="152">
        <v>2.516</v>
      </c>
      <c r="AE1276" s="152">
        <v>0.55200000000000005</v>
      </c>
      <c r="AF1276" s="152">
        <v>0.115</v>
      </c>
      <c r="AI1276" s="152">
        <v>95.431610599999999</v>
      </c>
      <c r="AJ1276" s="152">
        <v>3.2417649000000002</v>
      </c>
      <c r="AK1276" s="156">
        <f t="shared" si="19"/>
        <v>5.2236829999999998E-3</v>
      </c>
      <c r="AL1276" s="151">
        <v>52.236829999999998</v>
      </c>
      <c r="AM1276" s="151">
        <v>291.61664999999999</v>
      </c>
      <c r="AN1276" s="151">
        <v>777.10494000000006</v>
      </c>
      <c r="AO1276" s="151">
        <v>934.45241180000005</v>
      </c>
      <c r="AQ1276" s="152">
        <v>6.568584628</v>
      </c>
      <c r="AR1276" s="152">
        <v>0.39686395899999999</v>
      </c>
      <c r="AS1276" s="152">
        <v>18.319090280000001</v>
      </c>
      <c r="AU1276" s="151">
        <v>459.83321960000001</v>
      </c>
      <c r="AV1276" s="152">
        <v>3683.6064000000001</v>
      </c>
      <c r="AW1276" s="152">
        <v>32.767996230000001</v>
      </c>
      <c r="AX1276" s="151">
        <v>5840.179862</v>
      </c>
      <c r="AZ1276" s="152">
        <v>33.961239720000002</v>
      </c>
      <c r="BG1276" s="152">
        <v>6.3400407550000004</v>
      </c>
      <c r="BH1276" s="152">
        <v>251.6661225</v>
      </c>
      <c r="BI1276" s="152">
        <v>22.621394349999999</v>
      </c>
      <c r="BJ1276" s="152">
        <v>56.815942819999997</v>
      </c>
      <c r="BK1276" s="152">
        <v>0.94690381499999998</v>
      </c>
      <c r="BO1276" s="152">
        <v>160.6872266</v>
      </c>
      <c r="BP1276" s="152">
        <v>3.6087229710000002</v>
      </c>
      <c r="BQ1276" s="152">
        <v>9.3273512759999999</v>
      </c>
      <c r="BS1276" s="152">
        <v>7.6237013879999997</v>
      </c>
      <c r="BT1276" s="152">
        <v>2.6157774319999998</v>
      </c>
      <c r="BU1276" s="152">
        <v>1.448641936</v>
      </c>
      <c r="BV1276" s="152">
        <v>3.0238084619999999</v>
      </c>
      <c r="BX1276" s="152">
        <v>3.8283938489999998</v>
      </c>
      <c r="BZ1276" s="152">
        <v>2.7616394610000001</v>
      </c>
      <c r="CB1276" s="152">
        <v>2.4644495399999999</v>
      </c>
      <c r="CD1276" s="152">
        <v>1.8629071129999999</v>
      </c>
      <c r="CH1276" s="152">
        <v>12.86973283</v>
      </c>
      <c r="CJ1276" s="152">
        <v>1.0986747E-2</v>
      </c>
      <c r="CK1276" s="152">
        <v>0.117709457</v>
      </c>
      <c r="CU1276" s="152">
        <v>-37</v>
      </c>
      <c r="DC1276" s="152">
        <v>37.922666669999998</v>
      </c>
      <c r="DF1276" s="152">
        <v>24.363666670000001</v>
      </c>
      <c r="DG1276" s="152">
        <v>37.813000000000002</v>
      </c>
      <c r="DJ1276" s="152">
        <v>4.9000000000000002E-2</v>
      </c>
      <c r="DM1276" s="152">
        <v>0.177666667</v>
      </c>
      <c r="DO1276" s="154">
        <v>73.454172920000005</v>
      </c>
      <c r="ED1276" s="152">
        <v>50.55793611</v>
      </c>
      <c r="EE1276" s="152">
        <v>0.75096306999999995</v>
      </c>
      <c r="EF1276" s="152">
        <v>20.061254430000002</v>
      </c>
      <c r="EH1276" s="152">
        <v>8.7156265600000005</v>
      </c>
      <c r="EJ1276" s="152">
        <v>9.6856757959999999</v>
      </c>
      <c r="EK1276" s="152">
        <v>0.17243942300000001</v>
      </c>
      <c r="EL1276" s="152">
        <v>4.0351193160000003</v>
      </c>
      <c r="EM1276" s="152">
        <v>11.137320880000001</v>
      </c>
      <c r="EO1276" s="152">
        <v>2.4060951290000001</v>
      </c>
      <c r="EP1276" s="152">
        <v>0.41811955499999998</v>
      </c>
      <c r="EQ1276" s="152">
        <v>0.110754111</v>
      </c>
      <c r="ES1276" s="152">
        <v>-0.64334539599999996</v>
      </c>
    </row>
    <row r="1277" spans="1:149">
      <c r="A1277" s="151">
        <v>6898</v>
      </c>
      <c r="B1277" s="152" t="s">
        <v>2859</v>
      </c>
      <c r="C1277" s="152" t="s">
        <v>2877</v>
      </c>
      <c r="D1277" s="152" t="s">
        <v>2878</v>
      </c>
      <c r="E1277" s="152" t="s">
        <v>2879</v>
      </c>
      <c r="F1277" s="152" t="s">
        <v>9723</v>
      </c>
      <c r="H1277" s="151">
        <v>284190</v>
      </c>
      <c r="L1277" s="153" t="s">
        <v>3201</v>
      </c>
      <c r="M1277" s="153" t="s">
        <v>3203</v>
      </c>
      <c r="P1277" s="152">
        <v>17.31169444</v>
      </c>
      <c r="Q1277" s="152">
        <v>145.83441669999999</v>
      </c>
      <c r="R1277" s="152" t="s">
        <v>2027</v>
      </c>
      <c r="S1277" s="152" t="s">
        <v>2716</v>
      </c>
      <c r="T1277" s="152">
        <v>45.917000000000002</v>
      </c>
      <c r="U1277" s="152">
        <v>0.70499999999999996</v>
      </c>
      <c r="V1277" s="152">
        <v>17.013000000000002</v>
      </c>
      <c r="X1277" s="152">
        <v>11.689</v>
      </c>
      <c r="AA1277" s="152">
        <v>7.5350000000000001</v>
      </c>
      <c r="AB1277" s="152">
        <v>0.23799999999999999</v>
      </c>
      <c r="AC1277" s="152">
        <v>11.413</v>
      </c>
      <c r="AD1277" s="152">
        <v>1.946</v>
      </c>
      <c r="AE1277" s="152">
        <v>0.35899999999999999</v>
      </c>
      <c r="AF1277" s="152">
        <v>9.1999999999999998E-2</v>
      </c>
      <c r="AI1277" s="152">
        <v>97.272324999999995</v>
      </c>
      <c r="AJ1277" s="152">
        <v>2.925789252</v>
      </c>
      <c r="AK1277" s="156">
        <f t="shared" si="19"/>
        <v>2.368045434E-2</v>
      </c>
      <c r="AL1277" s="151">
        <v>236.8045434</v>
      </c>
      <c r="AM1277" s="151">
        <v>230.09415000000001</v>
      </c>
      <c r="AN1277" s="151">
        <v>1138.8706199999999</v>
      </c>
      <c r="AO1277" s="151">
        <v>731.33710289999999</v>
      </c>
      <c r="AQ1277" s="152">
        <v>4.8591841850000002</v>
      </c>
      <c r="AR1277" s="152">
        <v>0.34247327399999999</v>
      </c>
      <c r="AS1277" s="152">
        <v>17.087598249999999</v>
      </c>
      <c r="AU1277" s="151">
        <v>446.10899949999998</v>
      </c>
      <c r="AV1277" s="152">
        <v>3065.3898100000001</v>
      </c>
      <c r="AW1277" s="152">
        <v>46.414736249999997</v>
      </c>
      <c r="AX1277" s="151">
        <v>5086.6332560000001</v>
      </c>
      <c r="AZ1277" s="152">
        <v>25.58183</v>
      </c>
      <c r="BG1277" s="152">
        <v>5.3982714109999996</v>
      </c>
      <c r="BH1277" s="152">
        <v>293.7728434</v>
      </c>
      <c r="BI1277" s="152">
        <v>19.262730170000001</v>
      </c>
      <c r="BJ1277" s="152">
        <v>40.51389665</v>
      </c>
      <c r="BK1277" s="152">
        <v>0.62965147300000002</v>
      </c>
      <c r="BO1277" s="152">
        <v>128.61321000000001</v>
      </c>
      <c r="BP1277" s="152">
        <v>2.8554236629999998</v>
      </c>
      <c r="BQ1277" s="152">
        <v>7.55538797</v>
      </c>
      <c r="BR1277" s="152">
        <v>1.214235508</v>
      </c>
      <c r="BS1277" s="152">
        <v>6.098954172</v>
      </c>
      <c r="BT1277" s="152">
        <v>1.814625377</v>
      </c>
      <c r="BU1277" s="152">
        <v>1.097187927</v>
      </c>
      <c r="BV1277" s="152">
        <v>2.8064634700000002</v>
      </c>
      <c r="BX1277" s="152">
        <v>3.4615744550000001</v>
      </c>
      <c r="BZ1277" s="152">
        <v>2.5123477620000001</v>
      </c>
      <c r="CB1277" s="152">
        <v>2.5886674869999999</v>
      </c>
      <c r="CD1277" s="152">
        <v>1.4427834719999999</v>
      </c>
      <c r="DC1277" s="152">
        <v>38.889000000000003</v>
      </c>
      <c r="DF1277" s="152">
        <v>20.36033333</v>
      </c>
      <c r="DG1277" s="152">
        <v>41.21533333</v>
      </c>
      <c r="DJ1277" s="152">
        <v>5.8000000000000003E-2</v>
      </c>
      <c r="DM1277" s="152">
        <v>0.21199999999999999</v>
      </c>
      <c r="DO1277" s="154">
        <v>78.303662939999995</v>
      </c>
      <c r="ED1277" s="152">
        <v>50.55793611</v>
      </c>
      <c r="EE1277" s="152">
        <v>0.75096306999999995</v>
      </c>
      <c r="EF1277" s="152">
        <v>20.061254430000002</v>
      </c>
      <c r="EH1277" s="152">
        <v>8.7156265600000005</v>
      </c>
      <c r="EJ1277" s="152">
        <v>9.6856757959999999</v>
      </c>
      <c r="EK1277" s="152">
        <v>0.17243942300000001</v>
      </c>
      <c r="EL1277" s="152">
        <v>4.0351193160000003</v>
      </c>
      <c r="EM1277" s="152">
        <v>11.137320880000001</v>
      </c>
      <c r="EO1277" s="152">
        <v>2.4060951290000001</v>
      </c>
      <c r="EP1277" s="152">
        <v>0.41811955499999998</v>
      </c>
      <c r="EQ1277" s="152">
        <v>0.110754111</v>
      </c>
      <c r="ES1277" s="152">
        <v>-0.64334539599999996</v>
      </c>
    </row>
    <row r="1278" spans="1:149">
      <c r="A1278" s="151">
        <v>6899</v>
      </c>
      <c r="B1278" s="152" t="s">
        <v>2859</v>
      </c>
      <c r="C1278" s="152" t="s">
        <v>2877</v>
      </c>
      <c r="D1278" s="152" t="s">
        <v>2878</v>
      </c>
      <c r="E1278" s="152" t="s">
        <v>2879</v>
      </c>
      <c r="F1278" s="152" t="s">
        <v>9724</v>
      </c>
      <c r="H1278" s="151">
        <v>284190</v>
      </c>
      <c r="L1278" s="153" t="s">
        <v>3201</v>
      </c>
      <c r="M1278" s="153" t="s">
        <v>3383</v>
      </c>
      <c r="P1278" s="152">
        <v>17.31169444</v>
      </c>
      <c r="Q1278" s="152">
        <v>145.83441669999999</v>
      </c>
      <c r="R1278" s="152" t="s">
        <v>2027</v>
      </c>
      <c r="T1278" s="152">
        <v>47</v>
      </c>
      <c r="U1278" s="152">
        <v>0.74</v>
      </c>
      <c r="V1278" s="152">
        <v>16.5</v>
      </c>
      <c r="X1278" s="152">
        <v>11.02</v>
      </c>
      <c r="AA1278" s="152">
        <v>5.46</v>
      </c>
      <c r="AB1278" s="152">
        <v>0.21</v>
      </c>
      <c r="AC1278" s="152">
        <v>11.42</v>
      </c>
      <c r="AD1278" s="152">
        <v>1.83</v>
      </c>
      <c r="AE1278" s="152">
        <v>0.33</v>
      </c>
      <c r="AF1278" s="152">
        <v>0.04</v>
      </c>
      <c r="AI1278" s="152">
        <v>94.5</v>
      </c>
      <c r="AJ1278" s="152">
        <v>3.82</v>
      </c>
      <c r="AK1278" s="156">
        <f t="shared" si="19"/>
        <v>4.7999999999999996E-3</v>
      </c>
      <c r="AL1278" s="151">
        <v>48</v>
      </c>
      <c r="AM1278" s="151">
        <v>273</v>
      </c>
      <c r="AN1278" s="151">
        <v>1014</v>
      </c>
      <c r="AO1278" s="151">
        <v>736</v>
      </c>
      <c r="AQ1278" s="152">
        <v>5.758101806</v>
      </c>
      <c r="AR1278" s="152">
        <v>0.47945254500000001</v>
      </c>
      <c r="AS1278" s="152">
        <v>14.30832912</v>
      </c>
      <c r="AU1278" s="151">
        <v>324.62261380000001</v>
      </c>
      <c r="AV1278" s="152">
        <v>2100.8678399999999</v>
      </c>
      <c r="AW1278" s="152">
        <v>35.994240419999997</v>
      </c>
      <c r="AX1278" s="151">
        <v>4428.130435</v>
      </c>
      <c r="AZ1278" s="152">
        <v>57.2516046</v>
      </c>
      <c r="BG1278" s="152">
        <v>3.5481965259999999</v>
      </c>
      <c r="BH1278" s="152">
        <v>235.29406499999999</v>
      </c>
      <c r="BI1278" s="152">
        <v>19.772072000000001</v>
      </c>
      <c r="BJ1278" s="152">
        <v>36.24666955</v>
      </c>
      <c r="BK1278" s="152">
        <v>0.47319618699999999</v>
      </c>
      <c r="BO1278" s="152">
        <v>107.7690101</v>
      </c>
      <c r="BP1278" s="152">
        <v>2.3613408900000001</v>
      </c>
      <c r="BQ1278" s="152">
        <v>6.1983738720000003</v>
      </c>
      <c r="BS1278" s="152">
        <v>5.8798550479999996</v>
      </c>
      <c r="BT1278" s="152">
        <v>1.9278537280000001</v>
      </c>
      <c r="BU1278" s="152">
        <v>0.91448724599999998</v>
      </c>
      <c r="BV1278" s="152">
        <v>2.3527508269999999</v>
      </c>
      <c r="BX1278" s="152">
        <v>3.4015819</v>
      </c>
      <c r="BZ1278" s="152">
        <v>2.3725200239999999</v>
      </c>
      <c r="CB1278" s="152">
        <v>2.2969609499999999</v>
      </c>
      <c r="CD1278" s="152">
        <v>1.447203486</v>
      </c>
      <c r="CH1278" s="152">
        <v>7.0615451179999997</v>
      </c>
      <c r="CJ1278" s="152">
        <v>-0.14968519</v>
      </c>
      <c r="CK1278" s="152">
        <v>6.9629299000000006E-2</v>
      </c>
      <c r="ED1278" s="152">
        <v>50.55793611</v>
      </c>
      <c r="EE1278" s="152">
        <v>0.75096306999999995</v>
      </c>
      <c r="EF1278" s="152">
        <v>20.061254430000002</v>
      </c>
      <c r="EH1278" s="152">
        <v>8.7156265600000005</v>
      </c>
      <c r="EJ1278" s="152">
        <v>9.6856757959999999</v>
      </c>
      <c r="EK1278" s="152">
        <v>0.17243942300000001</v>
      </c>
      <c r="EL1278" s="152">
        <v>4.0351193160000003</v>
      </c>
      <c r="EM1278" s="152">
        <v>11.137320880000001</v>
      </c>
      <c r="EO1278" s="152">
        <v>2.4060951290000001</v>
      </c>
      <c r="EP1278" s="152">
        <v>0.41811955499999998</v>
      </c>
      <c r="EQ1278" s="152">
        <v>0.110754111</v>
      </c>
      <c r="ES1278" s="152">
        <v>-0.64334539599999996</v>
      </c>
    </row>
    <row r="1279" spans="1:149">
      <c r="A1279" s="151">
        <v>6900</v>
      </c>
      <c r="B1279" s="152" t="s">
        <v>2859</v>
      </c>
      <c r="C1279" s="152" t="s">
        <v>2877</v>
      </c>
      <c r="D1279" s="152" t="s">
        <v>2878</v>
      </c>
      <c r="E1279" s="152" t="s">
        <v>2879</v>
      </c>
      <c r="F1279" s="152" t="s">
        <v>9725</v>
      </c>
      <c r="H1279" s="151">
        <v>284190</v>
      </c>
      <c r="L1279" s="153" t="s">
        <v>2958</v>
      </c>
      <c r="M1279" s="153" t="s">
        <v>4365</v>
      </c>
      <c r="S1279" s="152" t="s">
        <v>2716</v>
      </c>
      <c r="T1279" s="152">
        <v>50.073</v>
      </c>
      <c r="U1279" s="152">
        <v>0.98899999999999999</v>
      </c>
      <c r="V1279" s="152">
        <v>16.382999999999999</v>
      </c>
      <c r="X1279" s="152">
        <v>10.053000000000001</v>
      </c>
      <c r="AA1279" s="152">
        <v>5.2489999999999997</v>
      </c>
      <c r="AB1279" s="152">
        <v>0.214</v>
      </c>
      <c r="AC1279" s="152">
        <v>9.4890000000000008</v>
      </c>
      <c r="AD1279" s="152">
        <v>2.6989999999999998</v>
      </c>
      <c r="AE1279" s="152">
        <v>0.48299999999999998</v>
      </c>
      <c r="AF1279" s="152">
        <v>6.3E-2</v>
      </c>
      <c r="AI1279" s="152">
        <v>95.975987509999996</v>
      </c>
      <c r="AJ1279" s="152">
        <v>2.3497859000000001</v>
      </c>
      <c r="AK1279" s="156">
        <f t="shared" si="19"/>
        <v>2.4190294999999998E-3</v>
      </c>
      <c r="AL1279" s="151">
        <v>24.190294999999999</v>
      </c>
      <c r="AM1279" s="151">
        <v>276.03095000000002</v>
      </c>
      <c r="AN1279" s="151">
        <v>600.83058000000005</v>
      </c>
      <c r="AO1279" s="151">
        <v>1090.601118</v>
      </c>
      <c r="AQ1279" s="152">
        <v>5.8476009150000001</v>
      </c>
      <c r="AR1279" s="152">
        <v>0.37906272400000002</v>
      </c>
      <c r="AS1279" s="152">
        <v>25.632236339999999</v>
      </c>
      <c r="AU1279" s="151">
        <v>534.97572349999996</v>
      </c>
      <c r="AV1279" s="152">
        <v>4052.7281280000002</v>
      </c>
      <c r="AW1279" s="152">
        <v>36.110405180000001</v>
      </c>
      <c r="AX1279" s="151">
        <v>5824.9161000000004</v>
      </c>
      <c r="AZ1279" s="152">
        <v>17.904227809999998</v>
      </c>
      <c r="BG1279" s="152">
        <v>5.3500798610000002</v>
      </c>
      <c r="BH1279" s="152">
        <v>243.7586302</v>
      </c>
      <c r="BI1279" s="152">
        <v>21.855474959999999</v>
      </c>
      <c r="BJ1279" s="152">
        <v>51.398873739999999</v>
      </c>
      <c r="BK1279" s="152">
        <v>0.73876323200000005</v>
      </c>
      <c r="BO1279" s="152">
        <v>177.82064030000001</v>
      </c>
      <c r="BP1279" s="152">
        <v>3.1800792009999999</v>
      </c>
      <c r="BQ1279" s="152">
        <v>8.2419726010000005</v>
      </c>
      <c r="BR1279" s="152">
        <v>1.4314018669999999</v>
      </c>
      <c r="BS1279" s="152">
        <v>6.6228336849999998</v>
      </c>
      <c r="BT1279" s="152">
        <v>2.3370231530000001</v>
      </c>
      <c r="BU1279" s="152">
        <v>0.84615669999999998</v>
      </c>
      <c r="BV1279" s="152">
        <v>3.019511702</v>
      </c>
      <c r="BX1279" s="152">
        <v>3.9654459879999999</v>
      </c>
      <c r="BZ1279" s="152">
        <v>2.8311264409999999</v>
      </c>
      <c r="CB1279" s="152">
        <v>2.8160997029999999</v>
      </c>
      <c r="CD1279" s="152">
        <v>1.7001724279999999</v>
      </c>
      <c r="DC1279" s="152">
        <v>38.29</v>
      </c>
      <c r="DF1279" s="152">
        <v>22.884666670000001</v>
      </c>
      <c r="DG1279" s="152">
        <v>39.251666669999999</v>
      </c>
      <c r="DJ1279" s="152">
        <v>5.8999999999999997E-2</v>
      </c>
      <c r="DM1279" s="152">
        <v>0.20100000000000001</v>
      </c>
      <c r="DO1279" s="154">
        <v>75.35722294</v>
      </c>
    </row>
    <row r="1280" spans="1:149">
      <c r="A1280" s="151">
        <v>6901</v>
      </c>
      <c r="B1280" s="152" t="s">
        <v>2859</v>
      </c>
      <c r="C1280" s="152" t="s">
        <v>2877</v>
      </c>
      <c r="D1280" s="152" t="s">
        <v>2878</v>
      </c>
      <c r="E1280" s="152" t="s">
        <v>2879</v>
      </c>
      <c r="F1280" s="152" t="s">
        <v>9726</v>
      </c>
      <c r="H1280" s="151">
        <v>284190</v>
      </c>
      <c r="L1280" s="153" t="s">
        <v>2958</v>
      </c>
      <c r="M1280" s="153" t="s">
        <v>4652</v>
      </c>
      <c r="S1280" s="152" t="s">
        <v>2716</v>
      </c>
      <c r="T1280" s="152">
        <v>50.96</v>
      </c>
      <c r="U1280" s="152">
        <v>1.087</v>
      </c>
      <c r="V1280" s="152">
        <v>14.313000000000001</v>
      </c>
      <c r="X1280" s="152">
        <v>11.457000000000001</v>
      </c>
      <c r="AA1280" s="152">
        <v>4.5490000000000004</v>
      </c>
      <c r="AB1280" s="152">
        <v>0.23799999999999999</v>
      </c>
      <c r="AC1280" s="152">
        <v>8.516</v>
      </c>
      <c r="AD1280" s="152">
        <v>2.8149999999999999</v>
      </c>
      <c r="AE1280" s="152">
        <v>0.52400000000000002</v>
      </c>
      <c r="AF1280" s="152">
        <v>0.14099999999999999</v>
      </c>
      <c r="AI1280" s="152">
        <v>94.951724150000004</v>
      </c>
      <c r="AJ1280" s="152">
        <v>2.8291395000000001</v>
      </c>
      <c r="AK1280" s="156">
        <f t="shared" si="19"/>
        <v>2.9213554999999998E-3</v>
      </c>
      <c r="AL1280" s="151">
        <v>29.213554999999999</v>
      </c>
      <c r="AM1280" s="151">
        <v>338.78390000000002</v>
      </c>
      <c r="AN1280" s="151">
        <v>358.30932000000001</v>
      </c>
      <c r="AO1280" s="151">
        <v>1222.351588</v>
      </c>
      <c r="AQ1280" s="152">
        <v>7.4357408029999998</v>
      </c>
      <c r="AR1280" s="152">
        <v>0.37022246199999997</v>
      </c>
      <c r="AS1280" s="152">
        <v>25.752088199999999</v>
      </c>
      <c r="AU1280" s="151">
        <v>517.42694300000005</v>
      </c>
      <c r="AV1280" s="152">
        <v>4278.1286899999996</v>
      </c>
      <c r="AW1280" s="152">
        <v>35.324677309999998</v>
      </c>
      <c r="AX1280" s="151">
        <v>5985.9292809999997</v>
      </c>
      <c r="AZ1280" s="152">
        <v>16.161135000000002</v>
      </c>
      <c r="BG1280" s="152">
        <v>6.4341883940000004</v>
      </c>
      <c r="BH1280" s="152">
        <v>232.10430249999999</v>
      </c>
      <c r="BI1280" s="152">
        <v>23.39344474</v>
      </c>
      <c r="BJ1280" s="152">
        <v>55.968695969999999</v>
      </c>
      <c r="BK1280" s="152">
        <v>0.75878118699999997</v>
      </c>
      <c r="BO1280" s="152">
        <v>195.40568740000001</v>
      </c>
      <c r="BP1280" s="152">
        <v>3.2525343119999999</v>
      </c>
      <c r="BQ1280" s="152">
        <v>8.9650145719999994</v>
      </c>
      <c r="BR1280" s="152">
        <v>1.5157224010000001</v>
      </c>
      <c r="BS1280" s="152">
        <v>7.3289448439999996</v>
      </c>
      <c r="BT1280" s="152">
        <v>2.4672008019999998</v>
      </c>
      <c r="BU1280" s="152">
        <v>1.0923907260000001</v>
      </c>
      <c r="BV1280" s="152">
        <v>3.3202558600000001</v>
      </c>
      <c r="BX1280" s="152">
        <v>4.2616605160000001</v>
      </c>
      <c r="BZ1280" s="152">
        <v>3.0244923560000001</v>
      </c>
      <c r="CB1280" s="152">
        <v>2.9276602970000001</v>
      </c>
      <c r="CD1280" s="152">
        <v>2.0179773650000001</v>
      </c>
      <c r="DC1280" s="152">
        <v>37.654666669999997</v>
      </c>
      <c r="DF1280" s="152">
        <v>25.140999999999998</v>
      </c>
      <c r="DG1280" s="152">
        <v>36.629666669999999</v>
      </c>
      <c r="DJ1280" s="152">
        <v>4.4333333000000003E-2</v>
      </c>
      <c r="DM1280" s="152">
        <v>0.191</v>
      </c>
      <c r="DO1280" s="154">
        <v>72.203685309999997</v>
      </c>
    </row>
    <row r="1281" spans="1:119">
      <c r="A1281" s="151">
        <v>6902</v>
      </c>
      <c r="B1281" s="152" t="s">
        <v>2859</v>
      </c>
      <c r="C1281" s="152" t="s">
        <v>2877</v>
      </c>
      <c r="D1281" s="152" t="s">
        <v>2878</v>
      </c>
      <c r="E1281" s="152" t="s">
        <v>2879</v>
      </c>
      <c r="F1281" s="152" t="s">
        <v>9727</v>
      </c>
      <c r="H1281" s="151">
        <v>284190</v>
      </c>
      <c r="L1281" s="153" t="s">
        <v>2958</v>
      </c>
      <c r="M1281" s="153" t="s">
        <v>4766</v>
      </c>
      <c r="S1281" s="152" t="s">
        <v>2716</v>
      </c>
      <c r="T1281" s="152">
        <v>51.353000000000002</v>
      </c>
      <c r="U1281" s="152">
        <v>1.1220000000000001</v>
      </c>
      <c r="V1281" s="152">
        <v>16.956</v>
      </c>
      <c r="X1281" s="152">
        <v>8.8170000000000002</v>
      </c>
      <c r="AA1281" s="152">
        <v>2.282</v>
      </c>
      <c r="AB1281" s="152">
        <v>0.16800000000000001</v>
      </c>
      <c r="AC1281" s="152">
        <v>10.539</v>
      </c>
      <c r="AD1281" s="152">
        <v>2.8149999999999999</v>
      </c>
      <c r="AE1281" s="152">
        <v>0.61899999999999999</v>
      </c>
      <c r="AF1281" s="152">
        <v>0.111</v>
      </c>
      <c r="AI1281" s="152">
        <v>95.051216830000001</v>
      </c>
      <c r="AJ1281" s="152">
        <v>2.8002509830000002</v>
      </c>
      <c r="AK1281" s="156">
        <f t="shared" si="19"/>
        <v>8.9091173319999998E-3</v>
      </c>
      <c r="AL1281" s="151">
        <v>89.091173319999996</v>
      </c>
      <c r="AM1281" s="151">
        <v>276.44110000000001</v>
      </c>
      <c r="AN1281" s="151">
        <v>787.47402</v>
      </c>
      <c r="AO1281" s="151">
        <v>1307.135456</v>
      </c>
      <c r="AQ1281" s="152">
        <v>6.7085891430000002</v>
      </c>
      <c r="AR1281" s="152">
        <v>0.33887941900000002</v>
      </c>
      <c r="AS1281" s="152">
        <v>28.044294829999998</v>
      </c>
      <c r="AU1281" s="151">
        <v>678.79202659999999</v>
      </c>
      <c r="AV1281" s="152">
        <v>5095.2960890000004</v>
      </c>
      <c r="AW1281" s="152">
        <v>36.464263559999999</v>
      </c>
      <c r="AX1281" s="151">
        <v>6146.8821889999999</v>
      </c>
      <c r="AZ1281" s="152">
        <v>9.9746543419999991</v>
      </c>
      <c r="BG1281" s="152">
        <v>5.334944492</v>
      </c>
      <c r="BH1281" s="152">
        <v>238.5143128</v>
      </c>
      <c r="BI1281" s="152">
        <v>23.200447669999999</v>
      </c>
      <c r="BJ1281" s="152">
        <v>52.939703160000001</v>
      </c>
      <c r="BK1281" s="152">
        <v>0.70328339799999995</v>
      </c>
      <c r="BO1281" s="152">
        <v>185.77523120000001</v>
      </c>
      <c r="BP1281" s="152">
        <v>3.0670460820000001</v>
      </c>
      <c r="BQ1281" s="152">
        <v>8.6174011749999995</v>
      </c>
      <c r="BR1281" s="152">
        <v>1.474427323</v>
      </c>
      <c r="BS1281" s="152">
        <v>7.7235758470000002</v>
      </c>
      <c r="BT1281" s="152">
        <v>2.3510947409999998</v>
      </c>
      <c r="BU1281" s="152">
        <v>0.70569952599999997</v>
      </c>
      <c r="BV1281" s="152">
        <v>3.214785209</v>
      </c>
      <c r="BX1281" s="152">
        <v>4.2001083250000004</v>
      </c>
      <c r="BZ1281" s="152">
        <v>2.353228256</v>
      </c>
      <c r="CB1281" s="152">
        <v>2.799344139</v>
      </c>
      <c r="CD1281" s="152">
        <v>1.7769758790000001</v>
      </c>
      <c r="DC1281" s="152">
        <v>38.436666670000001</v>
      </c>
      <c r="DF1281" s="152">
        <v>21.160666670000001</v>
      </c>
      <c r="DG1281" s="152">
        <v>40.002000000000002</v>
      </c>
      <c r="DJ1281" s="152">
        <v>4.1666666999999998E-2</v>
      </c>
      <c r="DM1281" s="152">
        <v>0.18533333299999999</v>
      </c>
      <c r="DO1281" s="154">
        <v>77.118500139999995</v>
      </c>
    </row>
    <row r="1282" spans="1:119">
      <c r="A1282" s="151">
        <v>6903</v>
      </c>
      <c r="B1282" s="152" t="s">
        <v>2859</v>
      </c>
      <c r="C1282" s="152" t="s">
        <v>2877</v>
      </c>
      <c r="D1282" s="152" t="s">
        <v>2878</v>
      </c>
      <c r="E1282" s="152" t="s">
        <v>2879</v>
      </c>
      <c r="F1282" s="152" t="s">
        <v>9728</v>
      </c>
      <c r="H1282" s="151">
        <v>284190</v>
      </c>
      <c r="L1282" s="153" t="s">
        <v>2958</v>
      </c>
      <c r="M1282" s="153" t="s">
        <v>3569</v>
      </c>
      <c r="S1282" s="152" t="s">
        <v>2716</v>
      </c>
      <c r="T1282" s="152">
        <v>47.66</v>
      </c>
      <c r="U1282" s="152">
        <v>0.73099999999999998</v>
      </c>
      <c r="V1282" s="152">
        <v>15.585000000000001</v>
      </c>
      <c r="X1282" s="152">
        <v>12.382</v>
      </c>
      <c r="AA1282" s="152">
        <v>5.7119999999999997</v>
      </c>
      <c r="AB1282" s="152">
        <v>0.23599999999999999</v>
      </c>
      <c r="AC1282" s="152">
        <v>9.9499999999999993</v>
      </c>
      <c r="AD1282" s="152">
        <v>2.145</v>
      </c>
      <c r="AE1282" s="152">
        <v>0.25800000000000001</v>
      </c>
      <c r="AF1282" s="152">
        <v>3.9E-2</v>
      </c>
      <c r="AI1282" s="152">
        <v>95.068161590000003</v>
      </c>
      <c r="AJ1282" s="152">
        <v>2.6888741</v>
      </c>
      <c r="AK1282" s="156">
        <f t="shared" si="19"/>
        <v>9.7446169999999988E-3</v>
      </c>
      <c r="AL1282" s="151">
        <v>97.446169999999995</v>
      </c>
      <c r="AM1282" s="151">
        <v>166.52090000000001</v>
      </c>
      <c r="AN1282" s="151">
        <v>864.66606000000002</v>
      </c>
      <c r="AO1282" s="151">
        <v>458.6868235</v>
      </c>
      <c r="AQ1282" s="152">
        <v>6.6319262349999999</v>
      </c>
      <c r="AR1282" s="152">
        <v>0.26438239200000002</v>
      </c>
      <c r="AS1282" s="152">
        <v>13.15621778</v>
      </c>
      <c r="AU1282" s="151">
        <v>307.3107852</v>
      </c>
      <c r="AV1282" s="152">
        <v>1976.267018</v>
      </c>
      <c r="AW1282" s="152">
        <v>41.008566549999998</v>
      </c>
      <c r="AX1282" s="151">
        <v>4564.9508489999998</v>
      </c>
      <c r="AZ1282" s="152">
        <v>23.62301557</v>
      </c>
      <c r="BG1282" s="152">
        <v>3.6853906680000001</v>
      </c>
      <c r="BH1282" s="152">
        <v>240.06510080000001</v>
      </c>
      <c r="BI1282" s="152">
        <v>12.920272300000001</v>
      </c>
      <c r="BJ1282" s="152">
        <v>26.628147810000002</v>
      </c>
      <c r="BK1282" s="152">
        <v>0.35421516199999997</v>
      </c>
      <c r="BO1282" s="152">
        <v>92.941125580000005</v>
      </c>
      <c r="BP1282" s="152">
        <v>1.386276319</v>
      </c>
      <c r="BQ1282" s="152">
        <v>4.108767082</v>
      </c>
      <c r="BR1282" s="152">
        <v>0.78402319899999995</v>
      </c>
      <c r="BS1282" s="152">
        <v>4.1023477010000002</v>
      </c>
      <c r="BT1282" s="152">
        <v>1.3432580890000001</v>
      </c>
      <c r="BU1282" s="152">
        <v>0.64993060199999997</v>
      </c>
      <c r="BV1282" s="152">
        <v>1.8782074470000001</v>
      </c>
      <c r="BX1282" s="152">
        <v>2.4144231980000002</v>
      </c>
      <c r="BZ1282" s="152">
        <v>1.6641251429999999</v>
      </c>
      <c r="CB1282" s="152">
        <v>1.6007656770000001</v>
      </c>
      <c r="CD1282" s="152">
        <v>0.98236495800000001</v>
      </c>
      <c r="DC1282" s="152">
        <v>38.058999999999997</v>
      </c>
      <c r="DF1282" s="152">
        <v>24.254666669999999</v>
      </c>
      <c r="DG1282" s="152">
        <v>38.199666669999999</v>
      </c>
      <c r="DJ1282" s="152">
        <v>3.0333333000000001E-2</v>
      </c>
      <c r="DM1282" s="152">
        <v>0.18566666700000001</v>
      </c>
      <c r="DO1282" s="154">
        <v>73.739000230000002</v>
      </c>
    </row>
    <row r="1283" spans="1:119">
      <c r="A1283" s="151">
        <v>6904</v>
      </c>
      <c r="B1283" s="152" t="s">
        <v>2859</v>
      </c>
      <c r="C1283" s="152" t="s">
        <v>2877</v>
      </c>
      <c r="D1283" s="152" t="s">
        <v>2878</v>
      </c>
      <c r="E1283" s="152" t="s">
        <v>2879</v>
      </c>
      <c r="F1283" s="152" t="s">
        <v>9729</v>
      </c>
      <c r="H1283" s="151">
        <v>284190</v>
      </c>
      <c r="L1283" s="153" t="s">
        <v>2958</v>
      </c>
      <c r="M1283" s="153" t="s">
        <v>4634</v>
      </c>
      <c r="S1283" s="152" t="s">
        <v>2716</v>
      </c>
      <c r="T1283" s="152">
        <v>50.918999999999997</v>
      </c>
      <c r="U1283" s="152">
        <v>1.0209999999999999</v>
      </c>
      <c r="V1283" s="152">
        <v>14.468999999999999</v>
      </c>
      <c r="X1283" s="152">
        <v>12.593999999999999</v>
      </c>
      <c r="AA1283" s="152">
        <v>5.0590000000000002</v>
      </c>
      <c r="AB1283" s="152">
        <v>0.24199999999999999</v>
      </c>
      <c r="AC1283" s="152">
        <v>7.9749999999999996</v>
      </c>
      <c r="AD1283" s="152">
        <v>2.7170000000000001</v>
      </c>
      <c r="AE1283" s="152">
        <v>0.53400000000000003</v>
      </c>
      <c r="AF1283" s="152">
        <v>0.112</v>
      </c>
      <c r="AI1283" s="152">
        <v>96.029367120000003</v>
      </c>
      <c r="AJ1283" s="152">
        <v>2.839353</v>
      </c>
      <c r="AK1283" s="156">
        <f t="shared" ref="AK1283:AK1346" si="20">AL1283/10000</f>
        <v>4.7061349999999993E-3</v>
      </c>
      <c r="AL1283" s="151">
        <v>47.061349999999997</v>
      </c>
      <c r="AM1283" s="151">
        <v>310.89370000000002</v>
      </c>
      <c r="AN1283" s="151">
        <v>339.87540000000001</v>
      </c>
      <c r="AO1283" s="151">
        <v>1000.937603</v>
      </c>
      <c r="AQ1283" s="152">
        <v>7.8373596460000003</v>
      </c>
      <c r="AR1283" s="152">
        <v>0.43395097700000002</v>
      </c>
      <c r="AS1283" s="152">
        <v>25.350824190000001</v>
      </c>
      <c r="AU1283" s="151">
        <v>540.33884890000002</v>
      </c>
      <c r="AV1283" s="152">
        <v>4369.5033880000001</v>
      </c>
      <c r="AW1283" s="152">
        <v>36.731373589999997</v>
      </c>
      <c r="AX1283" s="151">
        <v>5844.3317079999997</v>
      </c>
      <c r="AZ1283" s="152">
        <v>13.556265979999999</v>
      </c>
      <c r="BG1283" s="152">
        <v>6.7950209519999998</v>
      </c>
      <c r="BH1283" s="152">
        <v>228.20911860000001</v>
      </c>
      <c r="BI1283" s="152">
        <v>22.611705189999999</v>
      </c>
      <c r="BJ1283" s="152">
        <v>54.470595600000003</v>
      </c>
      <c r="BK1283" s="152">
        <v>0.72176283799999996</v>
      </c>
      <c r="BO1283" s="152">
        <v>190.28879689999999</v>
      </c>
      <c r="BP1283" s="152">
        <v>3.07850044</v>
      </c>
      <c r="BQ1283" s="152">
        <v>8.4869102230000006</v>
      </c>
      <c r="BR1283" s="152">
        <v>1.5149213909999999</v>
      </c>
      <c r="BS1283" s="152">
        <v>6.9811700730000004</v>
      </c>
      <c r="BT1283" s="152">
        <v>2.2969637349999998</v>
      </c>
      <c r="BU1283" s="152">
        <v>1.0219961479999999</v>
      </c>
      <c r="BV1283" s="152">
        <v>3.0030538080000002</v>
      </c>
      <c r="BX1283" s="152">
        <v>4.1808663340000001</v>
      </c>
      <c r="BZ1283" s="152">
        <v>2.7307782409999999</v>
      </c>
      <c r="CB1283" s="152">
        <v>3.0257724170000002</v>
      </c>
      <c r="CD1283" s="152">
        <v>1.991929332</v>
      </c>
      <c r="DC1283" s="152">
        <v>37.281999999999996</v>
      </c>
      <c r="DF1283" s="152">
        <v>27.754999999999999</v>
      </c>
      <c r="DG1283" s="152">
        <v>35.125</v>
      </c>
      <c r="DJ1283" s="152">
        <v>2.1000000000000001E-2</v>
      </c>
      <c r="DM1283" s="152">
        <v>0.19766666699999999</v>
      </c>
      <c r="DO1283" s="154">
        <v>69.290298030000002</v>
      </c>
    </row>
    <row r="1284" spans="1:119">
      <c r="A1284" s="151">
        <v>6905</v>
      </c>
      <c r="B1284" s="152" t="s">
        <v>2859</v>
      </c>
      <c r="C1284" s="152" t="s">
        <v>2877</v>
      </c>
      <c r="D1284" s="152" t="s">
        <v>2878</v>
      </c>
      <c r="E1284" s="152" t="s">
        <v>2879</v>
      </c>
      <c r="F1284" s="152" t="s">
        <v>9730</v>
      </c>
      <c r="H1284" s="151">
        <v>284190</v>
      </c>
      <c r="L1284" s="153" t="s">
        <v>2958</v>
      </c>
      <c r="M1284" s="153" t="s">
        <v>4682</v>
      </c>
      <c r="S1284" s="152" t="s">
        <v>2716</v>
      </c>
      <c r="T1284" s="152">
        <v>51.055</v>
      </c>
      <c r="U1284" s="152">
        <v>0.88300000000000001</v>
      </c>
      <c r="V1284" s="152">
        <v>15.266</v>
      </c>
      <c r="X1284" s="152">
        <v>12.454000000000001</v>
      </c>
      <c r="AA1284" s="152">
        <v>3.7850000000000001</v>
      </c>
      <c r="AB1284" s="152">
        <v>0.216</v>
      </c>
      <c r="AC1284" s="152">
        <v>7.9589999999999996</v>
      </c>
      <c r="AD1284" s="152">
        <v>2.9649999999999999</v>
      </c>
      <c r="AE1284" s="152">
        <v>0.57699999999999996</v>
      </c>
      <c r="AF1284" s="152">
        <v>0.13300000000000001</v>
      </c>
      <c r="AI1284" s="152">
        <v>95.682625860000002</v>
      </c>
      <c r="AJ1284" s="152">
        <v>2.9312744999999998</v>
      </c>
      <c r="AK1284" s="156">
        <f t="shared" si="20"/>
        <v>7.6769620000000007E-3</v>
      </c>
      <c r="AL1284" s="151">
        <v>76.769620000000003</v>
      </c>
      <c r="AM1284" s="151">
        <v>311.30385000000001</v>
      </c>
      <c r="AN1284" s="151">
        <v>743.69345999999996</v>
      </c>
      <c r="AO1284" s="151">
        <v>936.89223530000004</v>
      </c>
      <c r="AQ1284" s="152">
        <v>7.4951284410000003</v>
      </c>
      <c r="AR1284" s="152">
        <v>0.41244168599999997</v>
      </c>
      <c r="AS1284" s="152">
        <v>19.516036490000001</v>
      </c>
      <c r="AU1284" s="151">
        <v>644.61068829999999</v>
      </c>
      <c r="AV1284" s="152">
        <v>4609.3619719999997</v>
      </c>
      <c r="AW1284" s="152">
        <v>33.934831440000004</v>
      </c>
      <c r="AX1284" s="151">
        <v>5214.2398370000001</v>
      </c>
      <c r="AZ1284" s="152">
        <v>12.808290420000001</v>
      </c>
      <c r="BG1284" s="152">
        <v>7.5555816159999996</v>
      </c>
      <c r="BH1284" s="152">
        <v>290.11444089999998</v>
      </c>
      <c r="BI1284" s="152">
        <v>22.468634609999999</v>
      </c>
      <c r="BJ1284" s="152">
        <v>53.809587129999997</v>
      </c>
      <c r="BK1284" s="152">
        <v>0.92701065599999999</v>
      </c>
      <c r="BO1284" s="152">
        <v>184.43213109999999</v>
      </c>
      <c r="BP1284" s="152">
        <v>4.1192264569999999</v>
      </c>
      <c r="BQ1284" s="152">
        <v>10.50314805</v>
      </c>
      <c r="BR1284" s="152">
        <v>1.689270265</v>
      </c>
      <c r="BS1284" s="152">
        <v>7.9331159820000003</v>
      </c>
      <c r="BT1284" s="152">
        <v>2.481784727</v>
      </c>
      <c r="BU1284" s="152">
        <v>0.83457857499999999</v>
      </c>
      <c r="BV1284" s="152">
        <v>3.2534006359999998</v>
      </c>
      <c r="BX1284" s="152">
        <v>4.0221368499999999</v>
      </c>
      <c r="BZ1284" s="152">
        <v>2.938138038</v>
      </c>
      <c r="CB1284" s="152">
        <v>2.863945132</v>
      </c>
      <c r="CD1284" s="152">
        <v>1.913461898</v>
      </c>
      <c r="DC1284" s="152">
        <v>37.485666670000001</v>
      </c>
      <c r="DF1284" s="152">
        <v>27.093666670000001</v>
      </c>
      <c r="DG1284" s="152">
        <v>35.636666669999997</v>
      </c>
      <c r="DJ1284" s="152">
        <v>1.7666667E-2</v>
      </c>
      <c r="DM1284" s="152">
        <v>0.193</v>
      </c>
      <c r="DO1284" s="154">
        <v>70.105028079999997</v>
      </c>
    </row>
    <row r="1285" spans="1:119">
      <c r="A1285" s="151">
        <v>6906</v>
      </c>
      <c r="B1285" s="152" t="s">
        <v>2859</v>
      </c>
      <c r="C1285" s="152" t="s">
        <v>2877</v>
      </c>
      <c r="D1285" s="152" t="s">
        <v>2878</v>
      </c>
      <c r="E1285" s="152" t="s">
        <v>2879</v>
      </c>
      <c r="F1285" s="152" t="s">
        <v>9731</v>
      </c>
      <c r="H1285" s="151">
        <v>284190</v>
      </c>
      <c r="L1285" s="153" t="s">
        <v>2958</v>
      </c>
      <c r="M1285" s="153" t="s">
        <v>3223</v>
      </c>
      <c r="S1285" s="152" t="s">
        <v>2716</v>
      </c>
      <c r="T1285" s="152">
        <v>46.024000000000001</v>
      </c>
      <c r="U1285" s="152">
        <v>0.66500000000000004</v>
      </c>
      <c r="V1285" s="152">
        <v>15.33</v>
      </c>
      <c r="X1285" s="152">
        <v>13.305</v>
      </c>
      <c r="AA1285" s="152">
        <v>5.8310000000000004</v>
      </c>
      <c r="AB1285" s="152">
        <v>0.219</v>
      </c>
      <c r="AC1285" s="152">
        <v>11.811</v>
      </c>
      <c r="AD1285" s="152">
        <v>1.9319999999999999</v>
      </c>
      <c r="AE1285" s="152">
        <v>0.35499999999999998</v>
      </c>
      <c r="AF1285" s="152">
        <v>6.3E-2</v>
      </c>
      <c r="AI1285" s="152">
        <v>95.945015380000001</v>
      </c>
      <c r="AJ1285" s="152">
        <v>2.8495664999999999</v>
      </c>
      <c r="AK1285" s="156">
        <f t="shared" si="20"/>
        <v>4.4372129999999997E-3</v>
      </c>
      <c r="AL1285" s="151">
        <v>44.372129999999999</v>
      </c>
      <c r="AM1285" s="151">
        <v>220.66069999999999</v>
      </c>
      <c r="AN1285" s="151">
        <v>1073.77584</v>
      </c>
      <c r="AO1285" s="151">
        <v>792.94264710000004</v>
      </c>
      <c r="AQ1285" s="152">
        <v>5.4713336869999996</v>
      </c>
      <c r="AR1285" s="152">
        <v>0.37678536499999998</v>
      </c>
      <c r="AS1285" s="152">
        <v>15.279752909999999</v>
      </c>
      <c r="AU1285" s="151">
        <v>504.94222109999998</v>
      </c>
      <c r="AV1285" s="152">
        <v>3346.5983369999999</v>
      </c>
      <c r="AW1285" s="152">
        <v>48.021453000000001</v>
      </c>
      <c r="AX1285" s="151">
        <v>4447.2140570000001</v>
      </c>
      <c r="AZ1285" s="152">
        <v>29.351795589999998</v>
      </c>
      <c r="BG1285" s="152">
        <v>6.3808957880000001</v>
      </c>
      <c r="BH1285" s="152">
        <v>301.74144769999998</v>
      </c>
      <c r="BI1285" s="152">
        <v>19.520943710000001</v>
      </c>
      <c r="BJ1285" s="152">
        <v>47.991480420000002</v>
      </c>
      <c r="BK1285" s="152">
        <v>1.0339815409999999</v>
      </c>
      <c r="BO1285" s="152">
        <v>125.33171129999999</v>
      </c>
      <c r="BP1285" s="152">
        <v>4.0644406379999998</v>
      </c>
      <c r="BQ1285" s="152">
        <v>9.8975288609999996</v>
      </c>
      <c r="BR1285" s="152">
        <v>1.6115706569999999</v>
      </c>
      <c r="BS1285" s="152">
        <v>7.9666097259999997</v>
      </c>
      <c r="BT1285" s="152">
        <v>2.4388809579999999</v>
      </c>
      <c r="BU1285" s="152">
        <v>1.0629933439999999</v>
      </c>
      <c r="BV1285" s="152">
        <v>2.8274930010000001</v>
      </c>
      <c r="BX1285" s="152">
        <v>3.6811907000000001</v>
      </c>
      <c r="BZ1285" s="152">
        <v>2.5460095310000002</v>
      </c>
      <c r="CB1285" s="152">
        <v>2.4237800699999998</v>
      </c>
      <c r="CD1285" s="152">
        <v>1.7230581060000001</v>
      </c>
      <c r="DC1285" s="152">
        <v>37.917999999999999</v>
      </c>
      <c r="DF1285" s="152">
        <v>24.803000000000001</v>
      </c>
      <c r="DG1285" s="152">
        <v>37.326999999999998</v>
      </c>
      <c r="DJ1285" s="152">
        <v>2.0333332999999999E-2</v>
      </c>
      <c r="DM1285" s="152">
        <v>0.21866666700000001</v>
      </c>
      <c r="DO1285" s="154">
        <v>72.849129110000007</v>
      </c>
    </row>
    <row r="1286" spans="1:119">
      <c r="A1286" s="151">
        <v>6907</v>
      </c>
      <c r="B1286" s="152" t="s">
        <v>2859</v>
      </c>
      <c r="C1286" s="152" t="s">
        <v>2877</v>
      </c>
      <c r="D1286" s="152" t="s">
        <v>2878</v>
      </c>
      <c r="E1286" s="152" t="s">
        <v>2879</v>
      </c>
      <c r="F1286" s="152" t="s">
        <v>9732</v>
      </c>
      <c r="H1286" s="151">
        <v>284190</v>
      </c>
      <c r="L1286" s="153" t="s">
        <v>2958</v>
      </c>
      <c r="M1286" s="153" t="s">
        <v>3801</v>
      </c>
      <c r="S1286" s="152" t="s">
        <v>2716</v>
      </c>
      <c r="T1286" s="152">
        <v>48.354999999999997</v>
      </c>
      <c r="U1286" s="152">
        <v>0.95599999999999996</v>
      </c>
      <c r="V1286" s="152">
        <v>16.399000000000001</v>
      </c>
      <c r="X1286" s="152">
        <v>10.566000000000001</v>
      </c>
      <c r="AA1286" s="152">
        <v>5.3570000000000002</v>
      </c>
      <c r="AB1286" s="152">
        <v>0.20300000000000001</v>
      </c>
      <c r="AC1286" s="152">
        <v>10.045999999999999</v>
      </c>
      <c r="AD1286" s="152">
        <v>2.5990000000000002</v>
      </c>
      <c r="AE1286" s="152">
        <v>0.57599999999999996</v>
      </c>
      <c r="AF1286" s="152">
        <v>8.4000000000000005E-2</v>
      </c>
      <c r="AI1286" s="152">
        <v>95.452498809999994</v>
      </c>
      <c r="AJ1286" s="152">
        <v>2.6166987000000002</v>
      </c>
      <c r="AK1286" s="156">
        <f t="shared" si="20"/>
        <v>2.5319259999999999E-3</v>
      </c>
      <c r="AL1286" s="151">
        <v>25.31926</v>
      </c>
      <c r="AM1286" s="151">
        <v>268.23809999999997</v>
      </c>
      <c r="AN1286" s="151">
        <v>701.06502</v>
      </c>
      <c r="AO1286" s="151">
        <v>947.87144120000005</v>
      </c>
      <c r="AQ1286" s="152">
        <v>6.1614557740000002</v>
      </c>
      <c r="AR1286" s="152">
        <v>0.37844933800000002</v>
      </c>
      <c r="AS1286" s="152">
        <v>22.720155930000001</v>
      </c>
      <c r="AU1286" s="151">
        <v>506.56912390000002</v>
      </c>
      <c r="AV1286" s="152">
        <v>4451.3357930000002</v>
      </c>
      <c r="AW1286" s="152">
        <v>38.12839649</v>
      </c>
      <c r="AX1286" s="151">
        <v>5869.4205620000002</v>
      </c>
      <c r="AZ1286" s="152">
        <v>19.783659350000001</v>
      </c>
      <c r="BG1286" s="152">
        <v>6.3698211279999999</v>
      </c>
      <c r="BH1286" s="152">
        <v>271.81592339999997</v>
      </c>
      <c r="BI1286" s="152">
        <v>21.509500020000001</v>
      </c>
      <c r="BJ1286" s="152">
        <v>52.382039370000001</v>
      </c>
      <c r="BK1286" s="152">
        <v>0.83675049599999995</v>
      </c>
      <c r="BO1286" s="152">
        <v>177.0266862</v>
      </c>
      <c r="BP1286" s="152">
        <v>3.3688715739999999</v>
      </c>
      <c r="BQ1286" s="152">
        <v>8.7508682370000006</v>
      </c>
      <c r="BR1286" s="152">
        <v>1.553009179</v>
      </c>
      <c r="BS1286" s="152">
        <v>7.2697181000000004</v>
      </c>
      <c r="BT1286" s="152">
        <v>2.2971050690000001</v>
      </c>
      <c r="BU1286" s="152">
        <v>1.0030337140000001</v>
      </c>
      <c r="BV1286" s="152">
        <v>2.9529397199999998</v>
      </c>
      <c r="BX1286" s="152">
        <v>4.0501341630000001</v>
      </c>
      <c r="BZ1286" s="152">
        <v>2.8681236559999999</v>
      </c>
      <c r="CB1286" s="152">
        <v>2.701570244</v>
      </c>
      <c r="CD1286" s="152">
        <v>1.765872146</v>
      </c>
      <c r="DC1286" s="152">
        <v>38.09633333</v>
      </c>
      <c r="DF1286" s="152">
        <v>21.853000000000002</v>
      </c>
      <c r="DG1286" s="152">
        <v>39.724666669999998</v>
      </c>
      <c r="DJ1286" s="152">
        <v>5.2999999999999999E-2</v>
      </c>
      <c r="DM1286" s="152">
        <v>0.20166666699999999</v>
      </c>
      <c r="DO1286" s="154">
        <v>76.420319059999997</v>
      </c>
    </row>
    <row r="1287" spans="1:119">
      <c r="A1287" s="151">
        <v>6908</v>
      </c>
      <c r="B1287" s="152" t="s">
        <v>2859</v>
      </c>
      <c r="C1287" s="152" t="s">
        <v>2877</v>
      </c>
      <c r="D1287" s="152" t="s">
        <v>2878</v>
      </c>
      <c r="E1287" s="152" t="s">
        <v>2879</v>
      </c>
      <c r="F1287" s="152" t="s">
        <v>9733</v>
      </c>
      <c r="H1287" s="151">
        <v>284190</v>
      </c>
      <c r="L1287" s="153" t="s">
        <v>2958</v>
      </c>
      <c r="M1287" s="153" t="s">
        <v>3215</v>
      </c>
      <c r="S1287" s="152" t="s">
        <v>2716</v>
      </c>
      <c r="T1287" s="152">
        <v>45.966999999999999</v>
      </c>
      <c r="U1287" s="152">
        <v>0.96799999999999997</v>
      </c>
      <c r="V1287" s="152">
        <v>16.675999999999998</v>
      </c>
      <c r="X1287" s="152">
        <v>12.529</v>
      </c>
      <c r="AA1287" s="152">
        <v>5.7880000000000003</v>
      </c>
      <c r="AB1287" s="152">
        <v>0.24399999999999999</v>
      </c>
      <c r="AC1287" s="152">
        <v>10.996</v>
      </c>
      <c r="AD1287" s="152">
        <v>2.0649999999999999</v>
      </c>
      <c r="AE1287" s="152">
        <v>0.316</v>
      </c>
      <c r="AF1287" s="152">
        <v>6.6000000000000003E-2</v>
      </c>
      <c r="AI1287" s="152">
        <v>95.999634020000002</v>
      </c>
      <c r="AJ1287" s="152">
        <v>2.8291395000000001</v>
      </c>
      <c r="AK1287" s="156">
        <f t="shared" si="20"/>
        <v>5.3682920000000002E-3</v>
      </c>
      <c r="AL1287" s="151">
        <v>53.682920000000003</v>
      </c>
      <c r="AM1287" s="151">
        <v>247.32044999999999</v>
      </c>
      <c r="AN1287" s="151">
        <v>1012.13742</v>
      </c>
      <c r="AO1287" s="151">
        <v>709.98864709999998</v>
      </c>
      <c r="AQ1287" s="152">
        <v>5.9802525370000001</v>
      </c>
      <c r="AR1287" s="152">
        <v>0.36736597599999998</v>
      </c>
      <c r="AS1287" s="152">
        <v>19.31947946</v>
      </c>
      <c r="AU1287" s="151">
        <v>444.12966269999998</v>
      </c>
      <c r="AV1287" s="152">
        <v>2662.3001589999999</v>
      </c>
      <c r="AW1287" s="152">
        <v>45.397783459999999</v>
      </c>
      <c r="AX1287" s="151">
        <v>5821.8195470000001</v>
      </c>
      <c r="AZ1287" s="152">
        <v>26.627796719999999</v>
      </c>
      <c r="BG1287" s="152">
        <v>4.9648159319999996</v>
      </c>
      <c r="BH1287" s="152">
        <v>262.61267329999998</v>
      </c>
      <c r="BI1287" s="152">
        <v>20.474071519999999</v>
      </c>
      <c r="BJ1287" s="152">
        <v>38.605994879999997</v>
      </c>
      <c r="BK1287" s="152">
        <v>0.39584905399999998</v>
      </c>
      <c r="BO1287" s="152">
        <v>128.30820320000001</v>
      </c>
      <c r="BP1287" s="152">
        <v>2.1128728479999999</v>
      </c>
      <c r="BQ1287" s="152">
        <v>5.6234350849999997</v>
      </c>
      <c r="BR1287" s="152">
        <v>1.1020225990000001</v>
      </c>
      <c r="BS1287" s="152">
        <v>5.4420274690000001</v>
      </c>
      <c r="BT1287" s="152">
        <v>1.847750585</v>
      </c>
      <c r="BU1287" s="152">
        <v>0.833064684</v>
      </c>
      <c r="BV1287" s="152">
        <v>2.74719617</v>
      </c>
      <c r="BX1287" s="152">
        <v>3.7046409140000001</v>
      </c>
      <c r="BZ1287" s="152">
        <v>2.8326554989999999</v>
      </c>
      <c r="CB1287" s="152">
        <v>2.788365245</v>
      </c>
      <c r="CD1287" s="152">
        <v>1.356145961</v>
      </c>
      <c r="DC1287" s="152">
        <v>38.173000000000002</v>
      </c>
      <c r="DF1287" s="152">
        <v>23.53166667</v>
      </c>
      <c r="DG1287" s="152">
        <v>38.527666670000002</v>
      </c>
      <c r="DJ1287" s="152">
        <v>2.7333333000000001E-2</v>
      </c>
      <c r="DM1287" s="152">
        <v>0.224</v>
      </c>
      <c r="DO1287" s="154">
        <v>74.483621389999996</v>
      </c>
    </row>
    <row r="1288" spans="1:119">
      <c r="A1288" s="151">
        <v>6909</v>
      </c>
      <c r="B1288" s="152" t="s">
        <v>2859</v>
      </c>
      <c r="C1288" s="152" t="s">
        <v>2877</v>
      </c>
      <c r="D1288" s="152" t="s">
        <v>2878</v>
      </c>
      <c r="E1288" s="152" t="s">
        <v>2879</v>
      </c>
      <c r="F1288" s="152" t="s">
        <v>9734</v>
      </c>
      <c r="H1288" s="151">
        <v>284190</v>
      </c>
      <c r="L1288" s="153" t="s">
        <v>2958</v>
      </c>
      <c r="M1288" s="153" t="s">
        <v>4603</v>
      </c>
      <c r="S1288" s="152" t="s">
        <v>2716</v>
      </c>
      <c r="T1288" s="152">
        <v>50.822000000000003</v>
      </c>
      <c r="U1288" s="152">
        <v>1.048</v>
      </c>
      <c r="V1288" s="152">
        <v>16.257000000000001</v>
      </c>
      <c r="X1288" s="152">
        <v>9.6989999999999998</v>
      </c>
      <c r="AA1288" s="152">
        <v>4.9420000000000002</v>
      </c>
      <c r="AB1288" s="152">
        <v>0.13300000000000001</v>
      </c>
      <c r="AC1288" s="152">
        <v>8.9309999999999992</v>
      </c>
      <c r="AD1288" s="152">
        <v>2.86</v>
      </c>
      <c r="AE1288" s="152">
        <v>0.57299999999999995</v>
      </c>
      <c r="AF1288" s="152">
        <v>0.109</v>
      </c>
      <c r="AI1288" s="152">
        <v>95.629830839999997</v>
      </c>
      <c r="AJ1288" s="152">
        <v>2.0753832000000001</v>
      </c>
      <c r="AK1288" s="156">
        <f t="shared" si="20"/>
        <v>2.582666E-3</v>
      </c>
      <c r="AL1288" s="151">
        <v>25.82666</v>
      </c>
      <c r="AM1288" s="151">
        <v>238.29714999999999</v>
      </c>
      <c r="AN1288" s="151">
        <v>389.99261999999999</v>
      </c>
      <c r="AO1288" s="151">
        <v>995.44799999999998</v>
      </c>
      <c r="AQ1288" s="152">
        <v>6.0055261939999998</v>
      </c>
      <c r="AR1288" s="152">
        <v>0.32915170500000002</v>
      </c>
      <c r="AS1288" s="152">
        <v>26.339841679999999</v>
      </c>
      <c r="AU1288" s="151">
        <v>535.07083309999996</v>
      </c>
      <c r="AV1288" s="152">
        <v>4403.6243199999999</v>
      </c>
      <c r="AW1288" s="152">
        <v>33.177499609999998</v>
      </c>
      <c r="AX1288" s="151">
        <v>5898.7134939999996</v>
      </c>
      <c r="AZ1288" s="152">
        <v>16.76799776</v>
      </c>
      <c r="BG1288" s="152">
        <v>5.6909444709999999</v>
      </c>
      <c r="BH1288" s="152">
        <v>235.0939927</v>
      </c>
      <c r="BI1288" s="152">
        <v>21.19823959</v>
      </c>
      <c r="BJ1288" s="152">
        <v>53.749170239999998</v>
      </c>
      <c r="BK1288" s="152">
        <v>0.68551374700000001</v>
      </c>
      <c r="BO1288" s="152">
        <v>189.94733640000001</v>
      </c>
      <c r="BP1288" s="152">
        <v>3.231545144</v>
      </c>
      <c r="BQ1288" s="152">
        <v>8.5995635959999994</v>
      </c>
      <c r="BR1288" s="152">
        <v>1.4425250220000001</v>
      </c>
      <c r="BS1288" s="152">
        <v>7.5283318230000003</v>
      </c>
      <c r="BT1288" s="152">
        <v>2.4093332730000001</v>
      </c>
      <c r="BU1288" s="152">
        <v>0.77399057000000004</v>
      </c>
      <c r="BV1288" s="152">
        <v>3.1714341620000002</v>
      </c>
      <c r="BX1288" s="152">
        <v>4.151729166</v>
      </c>
      <c r="BZ1288" s="152">
        <v>2.6734610399999998</v>
      </c>
      <c r="CB1288" s="152">
        <v>2.690403447</v>
      </c>
      <c r="CD1288" s="152">
        <v>1.865971356</v>
      </c>
      <c r="DC1288" s="152">
        <v>38.295000000000002</v>
      </c>
      <c r="DF1288" s="152">
        <v>21.800333330000001</v>
      </c>
      <c r="DG1288" s="152">
        <v>39.613999999999997</v>
      </c>
      <c r="DJ1288" s="152">
        <v>2.6333333E-2</v>
      </c>
      <c r="DM1288" s="152">
        <v>0.24299999999999999</v>
      </c>
      <c r="DO1288" s="154">
        <v>76.413528959999994</v>
      </c>
    </row>
    <row r="1289" spans="1:119">
      <c r="A1289" s="151">
        <v>6910</v>
      </c>
      <c r="B1289" s="152" t="s">
        <v>2859</v>
      </c>
      <c r="C1289" s="152" t="s">
        <v>2877</v>
      </c>
      <c r="D1289" s="152" t="s">
        <v>2878</v>
      </c>
      <c r="E1289" s="152" t="s">
        <v>2879</v>
      </c>
      <c r="F1289" s="152" t="s">
        <v>9735</v>
      </c>
      <c r="H1289" s="151">
        <v>284190</v>
      </c>
      <c r="L1289" s="153" t="s">
        <v>2958</v>
      </c>
      <c r="M1289" s="153" t="s">
        <v>3113</v>
      </c>
      <c r="S1289" s="152" t="s">
        <v>2716</v>
      </c>
      <c r="T1289" s="152">
        <v>45.414999999999999</v>
      </c>
      <c r="U1289" s="152">
        <v>0.79500000000000004</v>
      </c>
      <c r="V1289" s="152">
        <v>16.376000000000001</v>
      </c>
      <c r="X1289" s="152">
        <v>12.76</v>
      </c>
      <c r="AA1289" s="152">
        <v>5.8630000000000004</v>
      </c>
      <c r="AB1289" s="152">
        <v>0.26400000000000001</v>
      </c>
      <c r="AC1289" s="152">
        <v>11.276999999999999</v>
      </c>
      <c r="AD1289" s="152">
        <v>1.9750000000000001</v>
      </c>
      <c r="AE1289" s="152">
        <v>0.27800000000000002</v>
      </c>
      <c r="AF1289" s="152">
        <v>3.5999999999999997E-2</v>
      </c>
      <c r="AI1289" s="152">
        <v>95.425543950000005</v>
      </c>
      <c r="AJ1289" s="152">
        <v>2.7583259</v>
      </c>
      <c r="AK1289" s="156">
        <f t="shared" si="20"/>
        <v>1.00807695E-2</v>
      </c>
      <c r="AL1289" s="151">
        <v>100.807695</v>
      </c>
      <c r="AM1289" s="151">
        <v>272.74975000000001</v>
      </c>
      <c r="AN1289" s="151">
        <v>1069.1673599999999</v>
      </c>
      <c r="AO1289" s="151">
        <v>635.57402939999997</v>
      </c>
      <c r="AQ1289" s="152">
        <v>7.3641762819999999</v>
      </c>
      <c r="AR1289" s="152">
        <v>0.42978452099999997</v>
      </c>
      <c r="AS1289" s="152">
        <v>20.638169439999999</v>
      </c>
      <c r="AU1289" s="151">
        <v>419.92056739999998</v>
      </c>
      <c r="AV1289" s="152">
        <v>2483.4544270000001</v>
      </c>
      <c r="AW1289" s="152">
        <v>53.913163830000002</v>
      </c>
      <c r="AX1289" s="151">
        <v>4782.96018</v>
      </c>
      <c r="AZ1289" s="152">
        <v>23.06999995</v>
      </c>
      <c r="BG1289" s="152">
        <v>4.6250923469999998</v>
      </c>
      <c r="BH1289" s="152">
        <v>250.8022259</v>
      </c>
      <c r="BI1289" s="152">
        <v>20.09228993</v>
      </c>
      <c r="BJ1289" s="152">
        <v>35.411451849999999</v>
      </c>
      <c r="BK1289" s="152">
        <v>0.39410719500000002</v>
      </c>
      <c r="BO1289" s="152">
        <v>124.0762338</v>
      </c>
      <c r="BP1289" s="152">
        <v>1.7621145890000001</v>
      </c>
      <c r="BQ1289" s="152">
        <v>5.094164546</v>
      </c>
      <c r="BR1289" s="152">
        <v>0.93297858899999997</v>
      </c>
      <c r="BS1289" s="152">
        <v>5.0905298739999996</v>
      </c>
      <c r="BT1289" s="152">
        <v>1.886652829</v>
      </c>
      <c r="BU1289" s="152">
        <v>0.77367031500000005</v>
      </c>
      <c r="BV1289" s="152">
        <v>2.5408960719999998</v>
      </c>
      <c r="BX1289" s="152">
        <v>3.595818612</v>
      </c>
      <c r="BZ1289" s="152">
        <v>2.6051780920000001</v>
      </c>
      <c r="CB1289" s="152">
        <v>3.0760766890000002</v>
      </c>
      <c r="CD1289" s="152">
        <v>1.351327508</v>
      </c>
      <c r="DC1289" s="152">
        <v>38.064999999999998</v>
      </c>
      <c r="DF1289" s="152">
        <v>23.398</v>
      </c>
      <c r="DG1289" s="152">
        <v>38.429333329999999</v>
      </c>
      <c r="DJ1289" s="152">
        <v>8.9999999999999993E-3</v>
      </c>
      <c r="DM1289" s="152">
        <v>0.247</v>
      </c>
      <c r="DO1289" s="154">
        <v>74.543270719999995</v>
      </c>
    </row>
    <row r="1290" spans="1:119">
      <c r="A1290" s="151">
        <v>6911</v>
      </c>
      <c r="B1290" s="152" t="s">
        <v>2859</v>
      </c>
      <c r="C1290" s="152" t="s">
        <v>2877</v>
      </c>
      <c r="D1290" s="152" t="s">
        <v>2878</v>
      </c>
      <c r="E1290" s="152" t="s">
        <v>2879</v>
      </c>
      <c r="F1290" s="152" t="s">
        <v>9736</v>
      </c>
      <c r="H1290" s="151">
        <v>284190</v>
      </c>
      <c r="L1290" s="153" t="s">
        <v>2958</v>
      </c>
      <c r="M1290" s="153" t="s">
        <v>5156</v>
      </c>
      <c r="S1290" s="152" t="s">
        <v>2716</v>
      </c>
      <c r="T1290" s="152">
        <v>52.908999999999999</v>
      </c>
      <c r="U1290" s="152">
        <v>0.96499999999999997</v>
      </c>
      <c r="V1290" s="152">
        <v>14.528</v>
      </c>
      <c r="X1290" s="152">
        <v>12.058</v>
      </c>
      <c r="AA1290" s="152">
        <v>4.335</v>
      </c>
      <c r="AB1290" s="152">
        <v>0.23499999999999999</v>
      </c>
      <c r="AC1290" s="152">
        <v>7.6459999999999999</v>
      </c>
      <c r="AD1290" s="152">
        <v>2.9209999999999998</v>
      </c>
      <c r="AE1290" s="152">
        <v>0.61</v>
      </c>
      <c r="AF1290" s="152">
        <v>7.5999999999999998E-2</v>
      </c>
      <c r="AI1290" s="152">
        <v>96.620075569999997</v>
      </c>
      <c r="AJ1290" s="152">
        <v>2.3504668</v>
      </c>
      <c r="AK1290" s="156">
        <f t="shared" si="20"/>
        <v>3.7864725000000001E-3</v>
      </c>
      <c r="AL1290" s="151">
        <v>37.864725</v>
      </c>
      <c r="AM1290" s="151">
        <v>393.74400000000003</v>
      </c>
      <c r="AN1290" s="151">
        <v>347.36417999999998</v>
      </c>
      <c r="AO1290" s="151">
        <v>1302.255809</v>
      </c>
      <c r="AQ1290" s="152">
        <v>7.916127393</v>
      </c>
      <c r="AR1290" s="152">
        <v>0.40550520400000001</v>
      </c>
      <c r="AS1290" s="152">
        <v>27.06422628</v>
      </c>
      <c r="AU1290" s="151">
        <v>565.1466064</v>
      </c>
      <c r="AV1290" s="152">
        <v>4625.1212159999995</v>
      </c>
      <c r="AW1290" s="152">
        <v>33.768199709999998</v>
      </c>
      <c r="AX1290" s="151">
        <v>5345.7867999999999</v>
      </c>
      <c r="AZ1290" s="152">
        <v>13.228853190000001</v>
      </c>
      <c r="BG1290" s="152">
        <v>7.2253218319999997</v>
      </c>
      <c r="BH1290" s="152">
        <v>219.4299934</v>
      </c>
      <c r="BI1290" s="152">
        <v>21.442489309999999</v>
      </c>
      <c r="BJ1290" s="152">
        <v>59.816894089999998</v>
      </c>
      <c r="BK1290" s="152">
        <v>0.77657193999999996</v>
      </c>
      <c r="BO1290" s="152">
        <v>242.62555689999999</v>
      </c>
      <c r="BP1290" s="152">
        <v>4.0616714519999997</v>
      </c>
      <c r="BQ1290" s="152">
        <v>8.9277368940000006</v>
      </c>
      <c r="BR1290" s="152">
        <v>1.6986614179999999</v>
      </c>
      <c r="BS1290" s="152">
        <v>7.4704471630000002</v>
      </c>
      <c r="BT1290" s="152">
        <v>2.394449013</v>
      </c>
      <c r="BU1290" s="152">
        <v>0.86189448000000002</v>
      </c>
      <c r="BV1290" s="152">
        <v>3.2175232220000001</v>
      </c>
      <c r="BX1290" s="152">
        <v>3.9199010639999998</v>
      </c>
      <c r="BZ1290" s="152">
        <v>2.6741431200000001</v>
      </c>
      <c r="CB1290" s="152">
        <v>2.640115282</v>
      </c>
      <c r="CD1290" s="152">
        <v>2.013395498</v>
      </c>
      <c r="DC1290" s="152">
        <v>37.689</v>
      </c>
      <c r="DF1290" s="152">
        <v>27.588666669999999</v>
      </c>
      <c r="DG1290" s="152">
        <v>35.330333330000002</v>
      </c>
      <c r="DJ1290" s="152">
        <v>2.0666667E-2</v>
      </c>
      <c r="DM1290" s="152">
        <v>0.18366666700000001</v>
      </c>
      <c r="DO1290" s="154">
        <v>69.541656399999994</v>
      </c>
    </row>
    <row r="1291" spans="1:119">
      <c r="A1291" s="151">
        <v>6912</v>
      </c>
      <c r="B1291" s="152" t="s">
        <v>2859</v>
      </c>
      <c r="C1291" s="152" t="s">
        <v>2877</v>
      </c>
      <c r="D1291" s="152" t="s">
        <v>2878</v>
      </c>
      <c r="E1291" s="152" t="s">
        <v>2879</v>
      </c>
      <c r="F1291" s="152" t="s">
        <v>9737</v>
      </c>
      <c r="H1291" s="151">
        <v>284190</v>
      </c>
      <c r="L1291" s="153" t="s">
        <v>2958</v>
      </c>
      <c r="M1291" s="153" t="s">
        <v>4645</v>
      </c>
      <c r="S1291" s="152" t="s">
        <v>2716</v>
      </c>
      <c r="T1291" s="152">
        <v>50.929000000000002</v>
      </c>
      <c r="U1291" s="152">
        <v>1.0189999999999999</v>
      </c>
      <c r="V1291" s="152">
        <v>14.992000000000001</v>
      </c>
      <c r="X1291" s="152">
        <v>13.44</v>
      </c>
      <c r="AA1291" s="152">
        <v>4.766</v>
      </c>
      <c r="AB1291" s="152">
        <v>0.307</v>
      </c>
      <c r="AC1291" s="152">
        <v>8.077</v>
      </c>
      <c r="AD1291" s="152">
        <v>2.9039999999999999</v>
      </c>
      <c r="AE1291" s="152">
        <v>0.54600000000000004</v>
      </c>
      <c r="AF1291" s="152">
        <v>0.126</v>
      </c>
      <c r="AI1291" s="152">
        <v>97.449329340000006</v>
      </c>
      <c r="AJ1291" s="152">
        <v>1.9303515</v>
      </c>
      <c r="AK1291" s="156">
        <f t="shared" si="20"/>
        <v>3.4744214999999998E-3</v>
      </c>
      <c r="AL1291" s="151">
        <v>34.744214999999997</v>
      </c>
      <c r="AM1291" s="151">
        <v>450.34469999999999</v>
      </c>
      <c r="AN1291" s="151">
        <v>345.63600000000002</v>
      </c>
      <c r="AO1291" s="151">
        <v>1208.3226030000001</v>
      </c>
      <c r="AQ1291" s="152">
        <v>7.6566553329999998</v>
      </c>
      <c r="AR1291" s="152">
        <v>0.42261638800000001</v>
      </c>
      <c r="AS1291" s="152">
        <v>23.512536470000001</v>
      </c>
      <c r="AU1291" s="151">
        <v>485.83152949999999</v>
      </c>
      <c r="AV1291" s="152">
        <v>4045.9328580000001</v>
      </c>
      <c r="AW1291" s="152">
        <v>36.066718960000003</v>
      </c>
      <c r="AX1291" s="151">
        <v>5610.9752310000003</v>
      </c>
      <c r="AZ1291" s="152">
        <v>25.129180999999999</v>
      </c>
      <c r="BG1291" s="152">
        <v>7.897050299</v>
      </c>
      <c r="BH1291" s="152">
        <v>214.22340489999999</v>
      </c>
      <c r="BI1291" s="152">
        <v>22.556318000000001</v>
      </c>
      <c r="BJ1291" s="152">
        <v>52.522747129999999</v>
      </c>
      <c r="BK1291" s="152">
        <v>0.70070322100000004</v>
      </c>
      <c r="BO1291" s="152">
        <v>179.7650587</v>
      </c>
      <c r="BP1291" s="152">
        <v>4.2837569870000003</v>
      </c>
      <c r="BQ1291" s="152">
        <v>8.1805617280000007</v>
      </c>
      <c r="BR1291" s="152">
        <v>1.5900083739999999</v>
      </c>
      <c r="BS1291" s="152">
        <v>7.0842187719999998</v>
      </c>
      <c r="BT1291" s="152">
        <v>2.1415402609999998</v>
      </c>
      <c r="BU1291" s="152">
        <v>1.027047587</v>
      </c>
      <c r="BV1291" s="152">
        <v>2.8305241959999998</v>
      </c>
      <c r="BX1291" s="152">
        <v>4.0369303250000002</v>
      </c>
      <c r="BZ1291" s="152">
        <v>2.7573118999999999</v>
      </c>
      <c r="CB1291" s="152">
        <v>2.7851172110000002</v>
      </c>
      <c r="CD1291" s="152">
        <v>1.7221985129999999</v>
      </c>
      <c r="DC1291" s="152">
        <v>37.540333330000003</v>
      </c>
      <c r="DF1291" s="152">
        <v>27.74133333</v>
      </c>
      <c r="DG1291" s="152">
        <v>35.174999999999997</v>
      </c>
      <c r="DJ1291" s="152">
        <v>1.6666667E-2</v>
      </c>
      <c r="DM1291" s="152">
        <v>0.192333333</v>
      </c>
      <c r="DO1291" s="154">
        <v>69.331031960000004</v>
      </c>
    </row>
    <row r="1292" spans="1:119">
      <c r="A1292" s="151">
        <v>6913</v>
      </c>
      <c r="B1292" s="152" t="s">
        <v>2859</v>
      </c>
      <c r="C1292" s="152" t="s">
        <v>2877</v>
      </c>
      <c r="D1292" s="152" t="s">
        <v>2878</v>
      </c>
      <c r="E1292" s="152" t="s">
        <v>2879</v>
      </c>
      <c r="F1292" s="152" t="s">
        <v>9738</v>
      </c>
      <c r="H1292" s="151">
        <v>284190</v>
      </c>
      <c r="L1292" s="153" t="s">
        <v>2958</v>
      </c>
      <c r="M1292" s="153" t="s">
        <v>5004</v>
      </c>
      <c r="S1292" s="152" t="s">
        <v>2716</v>
      </c>
      <c r="T1292" s="152">
        <v>52.161999999999999</v>
      </c>
      <c r="U1292" s="152">
        <v>1.093</v>
      </c>
      <c r="V1292" s="152">
        <v>16.085000000000001</v>
      </c>
      <c r="X1292" s="152">
        <v>8.1259999999999994</v>
      </c>
      <c r="AA1292" s="152">
        <v>5.2009999999999996</v>
      </c>
      <c r="AB1292" s="152">
        <v>0.17</v>
      </c>
      <c r="AC1292" s="152">
        <v>8.9860000000000007</v>
      </c>
      <c r="AD1292" s="152">
        <v>2.92</v>
      </c>
      <c r="AE1292" s="152">
        <v>0.58899999999999997</v>
      </c>
      <c r="AF1292" s="152">
        <v>0.106</v>
      </c>
      <c r="AI1292" s="152">
        <v>95.665447610000001</v>
      </c>
      <c r="AJ1292" s="152">
        <v>2.3566729670000002</v>
      </c>
      <c r="AK1292" s="156">
        <f t="shared" si="20"/>
        <v>5.8474271000000001E-3</v>
      </c>
      <c r="AL1292" s="151">
        <v>58.474271000000002</v>
      </c>
      <c r="AM1292" s="151">
        <v>285.46440000000001</v>
      </c>
      <c r="AN1292" s="151">
        <v>341.02751999999998</v>
      </c>
      <c r="AO1292" s="151">
        <v>1204.0529120000001</v>
      </c>
      <c r="AQ1292" s="152">
        <v>4.9403417359999997</v>
      </c>
      <c r="AR1292" s="152">
        <v>0.29397736600000002</v>
      </c>
      <c r="AS1292" s="152">
        <v>27.007276780000002</v>
      </c>
      <c r="AU1292" s="151">
        <v>536.01052270000002</v>
      </c>
      <c r="AV1292" s="152">
        <v>4688.99712</v>
      </c>
      <c r="AW1292" s="152">
        <v>26.532511320000001</v>
      </c>
      <c r="AX1292" s="151">
        <v>6172.4254350000001</v>
      </c>
      <c r="AZ1292" s="152">
        <v>35.48143116</v>
      </c>
      <c r="BG1292" s="152">
        <v>4.1142568449999999</v>
      </c>
      <c r="BH1292" s="152">
        <v>223.32266999999999</v>
      </c>
      <c r="BI1292" s="152">
        <v>21.620194690000002</v>
      </c>
      <c r="BJ1292" s="152">
        <v>60.87268564</v>
      </c>
      <c r="BK1292" s="152">
        <v>0.82072040099999999</v>
      </c>
      <c r="BO1292" s="152">
        <v>189.91278360000001</v>
      </c>
      <c r="BP1292" s="152">
        <v>4.0194141029999999</v>
      </c>
      <c r="BQ1292" s="152">
        <v>9.1912794120000001</v>
      </c>
      <c r="BS1292" s="152">
        <v>7.5441762160000003</v>
      </c>
      <c r="BT1292" s="152">
        <v>2.5842431210000001</v>
      </c>
      <c r="BU1292" s="152">
        <v>1.456174463</v>
      </c>
      <c r="BV1292" s="152">
        <v>2.9986295310000002</v>
      </c>
      <c r="BX1292" s="152">
        <v>4.0520733150000003</v>
      </c>
      <c r="BZ1292" s="152">
        <v>2.5156673010000001</v>
      </c>
      <c r="CB1292" s="152">
        <v>2.2555901409999999</v>
      </c>
      <c r="CD1292" s="152">
        <v>2.0022337960000001</v>
      </c>
      <c r="CH1292" s="152">
        <v>10.74940404</v>
      </c>
      <c r="CJ1292" s="152">
        <v>1.8176367999999998E-2</v>
      </c>
      <c r="CK1292" s="152">
        <v>0.208635606</v>
      </c>
      <c r="DC1292" s="152">
        <v>39.147333330000002</v>
      </c>
      <c r="DF1292" s="152">
        <v>17.994666670000001</v>
      </c>
      <c r="DG1292" s="152">
        <v>42.707333329999997</v>
      </c>
      <c r="DJ1292" s="152">
        <v>4.3999999999999997E-2</v>
      </c>
      <c r="DM1292" s="152">
        <v>0.192</v>
      </c>
      <c r="DO1292" s="154">
        <v>80.884526059999999</v>
      </c>
    </row>
    <row r="1293" spans="1:119">
      <c r="A1293" s="151">
        <v>6914</v>
      </c>
      <c r="B1293" s="152" t="s">
        <v>2859</v>
      </c>
      <c r="C1293" s="152" t="s">
        <v>2877</v>
      </c>
      <c r="D1293" s="152" t="s">
        <v>2878</v>
      </c>
      <c r="E1293" s="152" t="s">
        <v>2879</v>
      </c>
      <c r="F1293" s="152" t="s">
        <v>9739</v>
      </c>
      <c r="H1293" s="151">
        <v>284190</v>
      </c>
      <c r="L1293" s="153" t="s">
        <v>2958</v>
      </c>
      <c r="M1293" s="153" t="s">
        <v>5022</v>
      </c>
      <c r="S1293" s="152" t="s">
        <v>2716</v>
      </c>
      <c r="T1293" s="152">
        <v>52.222000000000001</v>
      </c>
      <c r="U1293" s="152">
        <v>0.96899999999999997</v>
      </c>
      <c r="V1293" s="152">
        <v>15.010999999999999</v>
      </c>
      <c r="X1293" s="152">
        <v>10.59</v>
      </c>
      <c r="AA1293" s="152">
        <v>4.9669999999999996</v>
      </c>
      <c r="AB1293" s="152">
        <v>0.19</v>
      </c>
      <c r="AC1293" s="152">
        <v>8.0690000000000008</v>
      </c>
      <c r="AD1293" s="152">
        <v>2.9420000000000002</v>
      </c>
      <c r="AE1293" s="152">
        <v>0.57999999999999996</v>
      </c>
      <c r="AF1293" s="152">
        <v>0.106</v>
      </c>
      <c r="AI1293" s="152">
        <v>95.985414939999998</v>
      </c>
      <c r="AJ1293" s="152">
        <v>3.0647308999999998</v>
      </c>
      <c r="AK1293" s="156">
        <f t="shared" si="20"/>
        <v>3.2169159999999998E-3</v>
      </c>
      <c r="AL1293" s="151">
        <v>32.169159999999998</v>
      </c>
      <c r="AM1293" s="151">
        <v>359.29140000000001</v>
      </c>
      <c r="AN1293" s="151">
        <v>453.93527999999998</v>
      </c>
      <c r="AO1293" s="151">
        <v>1354.1020590000001</v>
      </c>
      <c r="AQ1293" s="152">
        <v>5.5709400840000001</v>
      </c>
      <c r="AR1293" s="152">
        <v>0.23601355700000001</v>
      </c>
      <c r="AS1293" s="152">
        <v>15.280409130000001</v>
      </c>
      <c r="AU1293" s="151">
        <v>332.52761079999999</v>
      </c>
      <c r="AV1293" s="152">
        <v>2564.6803199999999</v>
      </c>
      <c r="AW1293" s="152">
        <v>23.90225925</v>
      </c>
      <c r="AX1293" s="151">
        <v>3611.930488</v>
      </c>
      <c r="AZ1293" s="152">
        <v>131.3912076</v>
      </c>
      <c r="BG1293" s="152">
        <v>10.169832510000001</v>
      </c>
      <c r="BH1293" s="152">
        <v>138.92685750000001</v>
      </c>
      <c r="BI1293" s="152">
        <v>15.796502800000001</v>
      </c>
      <c r="BJ1293" s="152">
        <v>40.311546079999999</v>
      </c>
      <c r="BK1293" s="152">
        <v>0.57873750300000004</v>
      </c>
      <c r="BO1293" s="152">
        <v>123.7014125</v>
      </c>
      <c r="BP1293" s="152">
        <v>2.3517182879999998</v>
      </c>
      <c r="BQ1293" s="152">
        <v>6.1298721</v>
      </c>
      <c r="BS1293" s="152">
        <v>5.547401925</v>
      </c>
      <c r="BT1293" s="152">
        <v>1.9704267799999999</v>
      </c>
      <c r="BU1293" s="152">
        <v>0.94048767899999997</v>
      </c>
      <c r="BV1293" s="152">
        <v>2.114178044</v>
      </c>
      <c r="BX1293" s="152">
        <v>2.9904014989999999</v>
      </c>
      <c r="BZ1293" s="152">
        <v>1.7514495809999999</v>
      </c>
      <c r="CB1293" s="152">
        <v>1.5957752780000001</v>
      </c>
      <c r="CD1293" s="152">
        <v>1.6023101289999999</v>
      </c>
      <c r="CH1293" s="152">
        <v>5.5739346449999996</v>
      </c>
      <c r="CJ1293" s="152">
        <v>-0.19521166100000001</v>
      </c>
      <c r="CK1293" s="152">
        <v>0.13239002499999999</v>
      </c>
      <c r="DC1293" s="152">
        <v>38.006999999999998</v>
      </c>
      <c r="DF1293" s="152">
        <v>24.937666669999999</v>
      </c>
      <c r="DG1293" s="152">
        <v>37.35</v>
      </c>
      <c r="DJ1293" s="152">
        <v>1.4999999999999999E-2</v>
      </c>
      <c r="DM1293" s="152">
        <v>0.19800000000000001</v>
      </c>
      <c r="DO1293" s="154">
        <v>72.754109240000005</v>
      </c>
    </row>
    <row r="1294" spans="1:119">
      <c r="A1294" s="151">
        <v>6917</v>
      </c>
      <c r="B1294" s="152" t="s">
        <v>2859</v>
      </c>
      <c r="C1294" s="152" t="s">
        <v>2877</v>
      </c>
      <c r="D1294" s="152" t="s">
        <v>2878</v>
      </c>
      <c r="E1294" s="152" t="s">
        <v>2879</v>
      </c>
      <c r="F1294" s="152" t="s">
        <v>9740</v>
      </c>
      <c r="H1294" s="151">
        <v>284190</v>
      </c>
      <c r="L1294" s="153" t="s">
        <v>2958</v>
      </c>
      <c r="M1294" s="153" t="s">
        <v>4917</v>
      </c>
      <c r="S1294" s="152" t="s">
        <v>2716</v>
      </c>
      <c r="T1294" s="152">
        <v>51.84</v>
      </c>
      <c r="U1294" s="152">
        <v>1.026</v>
      </c>
      <c r="V1294" s="152">
        <v>15.669</v>
      </c>
      <c r="X1294" s="152">
        <v>11.07</v>
      </c>
      <c r="AA1294" s="152">
        <v>4.4390000000000001</v>
      </c>
      <c r="AB1294" s="152">
        <v>0.24299999999999999</v>
      </c>
      <c r="AC1294" s="152">
        <v>8.5909999999999993</v>
      </c>
      <c r="AD1294" s="152">
        <v>2.8250000000000002</v>
      </c>
      <c r="AE1294" s="152">
        <v>0.59399999999999997</v>
      </c>
      <c r="AF1294" s="152">
        <v>0.184</v>
      </c>
      <c r="AI1294" s="152">
        <v>96.784534730000004</v>
      </c>
      <c r="AJ1294" s="152">
        <v>2.2571835</v>
      </c>
      <c r="AK1294" s="156">
        <f t="shared" si="20"/>
        <v>1.5780140000000002E-2</v>
      </c>
      <c r="AL1294" s="151">
        <v>157.8014</v>
      </c>
      <c r="AM1294" s="151">
        <v>440.09095000000002</v>
      </c>
      <c r="AN1294" s="151">
        <v>568.57122000000004</v>
      </c>
      <c r="AO1294" s="151">
        <v>1204.0529120000001</v>
      </c>
      <c r="AQ1294" s="152">
        <v>7.927290835</v>
      </c>
      <c r="AR1294" s="152">
        <v>0.46537558699999998</v>
      </c>
      <c r="AS1294" s="152">
        <v>23.922749419999999</v>
      </c>
      <c r="AU1294" s="151">
        <v>616.75942320000001</v>
      </c>
      <c r="AV1294" s="152">
        <v>4910.6671489999999</v>
      </c>
      <c r="AW1294" s="152">
        <v>39.301995580000003</v>
      </c>
      <c r="AX1294" s="151">
        <v>6421.2397300000002</v>
      </c>
      <c r="AZ1294" s="152">
        <v>16.772660810000001</v>
      </c>
      <c r="BG1294" s="152">
        <v>8.724965031</v>
      </c>
      <c r="BH1294" s="152">
        <v>254.1757102</v>
      </c>
      <c r="BI1294" s="152">
        <v>23.69596803</v>
      </c>
      <c r="BJ1294" s="152">
        <v>60.576080009999998</v>
      </c>
      <c r="BK1294" s="152">
        <v>0.96259408099999999</v>
      </c>
      <c r="BO1294" s="152">
        <v>201.43090950000001</v>
      </c>
      <c r="BP1294" s="152">
        <v>4.240677271</v>
      </c>
      <c r="BQ1294" s="152">
        <v>10.622173350000001</v>
      </c>
      <c r="BR1294" s="152">
        <v>1.8368478530000001</v>
      </c>
      <c r="BS1294" s="152">
        <v>8.5084614930000004</v>
      </c>
      <c r="BT1294" s="152">
        <v>2.5844817039999999</v>
      </c>
      <c r="BU1294" s="152">
        <v>0.94752283699999995</v>
      </c>
      <c r="BV1294" s="152">
        <v>3.4245488179999999</v>
      </c>
      <c r="BX1294" s="152">
        <v>4.3509327579999999</v>
      </c>
      <c r="BZ1294" s="152">
        <v>2.9659084349999998</v>
      </c>
      <c r="CB1294" s="152">
        <v>2.9502676920000002</v>
      </c>
      <c r="CD1294" s="152">
        <v>1.928114409</v>
      </c>
      <c r="DC1294" s="152">
        <v>25.245666669999999</v>
      </c>
      <c r="DF1294" s="152">
        <v>18.616</v>
      </c>
      <c r="DG1294" s="152">
        <v>23.690333330000001</v>
      </c>
      <c r="DJ1294" s="152">
        <v>2.7666666999999999E-2</v>
      </c>
      <c r="DM1294" s="152">
        <v>0.383333333</v>
      </c>
      <c r="DO1294" s="154">
        <v>69.408237990000003</v>
      </c>
    </row>
    <row r="1295" spans="1:119">
      <c r="A1295" s="151">
        <v>6918</v>
      </c>
      <c r="B1295" s="152" t="s">
        <v>2859</v>
      </c>
      <c r="C1295" s="152" t="s">
        <v>2877</v>
      </c>
      <c r="D1295" s="152" t="s">
        <v>2878</v>
      </c>
      <c r="E1295" s="152" t="s">
        <v>2879</v>
      </c>
      <c r="F1295" s="152" t="s">
        <v>9741</v>
      </c>
      <c r="H1295" s="151">
        <v>284190</v>
      </c>
      <c r="L1295" s="153" t="s">
        <v>2958</v>
      </c>
      <c r="M1295" s="153" t="s">
        <v>4385</v>
      </c>
      <c r="S1295" s="152" t="s">
        <v>2716</v>
      </c>
      <c r="T1295" s="152">
        <v>50.146999999999998</v>
      </c>
      <c r="U1295" s="152">
        <v>0.93400000000000005</v>
      </c>
      <c r="V1295" s="152">
        <v>14.226000000000001</v>
      </c>
      <c r="X1295" s="152">
        <v>14.16</v>
      </c>
      <c r="AA1295" s="152">
        <v>6.87</v>
      </c>
      <c r="AB1295" s="152">
        <v>0.247</v>
      </c>
      <c r="AC1295" s="152">
        <v>7.6079999999999997</v>
      </c>
      <c r="AD1295" s="152">
        <v>2.6960000000000002</v>
      </c>
      <c r="AE1295" s="152">
        <v>0.49099999999999999</v>
      </c>
      <c r="AF1295" s="152">
        <v>6.6000000000000003E-2</v>
      </c>
      <c r="AI1295" s="152">
        <v>97.833879269999997</v>
      </c>
      <c r="AJ1295" s="152">
        <v>2.2647947249999998</v>
      </c>
      <c r="AK1295" s="156">
        <f t="shared" si="20"/>
        <v>4.2552561009999998E-3</v>
      </c>
      <c r="AL1295" s="151">
        <v>42.552561009999998</v>
      </c>
      <c r="AM1295" s="151">
        <v>442.96199999999999</v>
      </c>
      <c r="AN1295" s="151">
        <v>360.61356000000001</v>
      </c>
      <c r="AO1295" s="151">
        <v>1226.621279</v>
      </c>
      <c r="AQ1295" s="152">
        <v>6.9175450710000002</v>
      </c>
      <c r="AR1295" s="152">
        <v>0.385190058</v>
      </c>
      <c r="AS1295" s="152">
        <v>23.09241578</v>
      </c>
      <c r="AU1295" s="151">
        <v>515.46927010000002</v>
      </c>
      <c r="AV1295" s="152">
        <v>3762.5556280000001</v>
      </c>
      <c r="AW1295" s="152">
        <v>33.291083780000001</v>
      </c>
      <c r="AX1295" s="151">
        <v>5099.3434349999998</v>
      </c>
      <c r="AZ1295" s="152">
        <v>19.76267563</v>
      </c>
      <c r="BG1295" s="152">
        <v>6.7642803809999998</v>
      </c>
      <c r="BH1295" s="152">
        <v>204.18491499999999</v>
      </c>
      <c r="BI1295" s="152">
        <v>20.135195499999998</v>
      </c>
      <c r="BJ1295" s="152">
        <v>46.952071429999997</v>
      </c>
      <c r="BK1295" s="152">
        <v>0.64535122700000003</v>
      </c>
      <c r="BO1295" s="152">
        <v>170.3546623</v>
      </c>
      <c r="BP1295" s="152">
        <v>3.2489312240000001</v>
      </c>
      <c r="BQ1295" s="152">
        <v>7.4247062420000001</v>
      </c>
      <c r="BR1295" s="152">
        <v>1.3973045070000001</v>
      </c>
      <c r="BS1295" s="152">
        <v>6.1702596710000002</v>
      </c>
      <c r="BT1295" s="152">
        <v>1.985330614</v>
      </c>
      <c r="BU1295" s="152">
        <v>0.78963134099999999</v>
      </c>
      <c r="BV1295" s="152">
        <v>2.844060217</v>
      </c>
      <c r="BX1295" s="152">
        <v>3.6310555469999999</v>
      </c>
      <c r="BZ1295" s="152">
        <v>2.5791915959999998</v>
      </c>
      <c r="CB1295" s="152">
        <v>2.5141613309999999</v>
      </c>
      <c r="CD1295" s="152">
        <v>1.649275059</v>
      </c>
      <c r="DC1295" s="152">
        <v>37.47666667</v>
      </c>
      <c r="DF1295" s="152">
        <v>27.887666670000002</v>
      </c>
      <c r="DG1295" s="152">
        <v>34.951999999999998</v>
      </c>
      <c r="DJ1295" s="152">
        <v>1.2333333E-2</v>
      </c>
      <c r="DM1295" s="152">
        <v>0.22066666700000001</v>
      </c>
      <c r="DO1295" s="154">
        <v>69.083380460000001</v>
      </c>
    </row>
    <row r="1296" spans="1:119">
      <c r="A1296" s="151">
        <v>6919</v>
      </c>
      <c r="B1296" s="152" t="s">
        <v>2859</v>
      </c>
      <c r="C1296" s="152" t="s">
        <v>2877</v>
      </c>
      <c r="D1296" s="152" t="s">
        <v>2878</v>
      </c>
      <c r="E1296" s="152" t="s">
        <v>2879</v>
      </c>
      <c r="F1296" s="152" t="s">
        <v>9742</v>
      </c>
      <c r="H1296" s="151">
        <v>284190</v>
      </c>
      <c r="L1296" s="153" t="s">
        <v>2958</v>
      </c>
      <c r="M1296" s="153" t="s">
        <v>3186</v>
      </c>
      <c r="S1296" s="152" t="s">
        <v>2716</v>
      </c>
      <c r="T1296" s="152">
        <v>45.832000000000001</v>
      </c>
      <c r="U1296" s="152">
        <v>0.66</v>
      </c>
      <c r="V1296" s="152">
        <v>16.231999999999999</v>
      </c>
      <c r="X1296" s="152">
        <v>13.45</v>
      </c>
      <c r="AA1296" s="152">
        <v>5.8029999999999999</v>
      </c>
      <c r="AB1296" s="152">
        <v>0.253</v>
      </c>
      <c r="AC1296" s="152">
        <v>11.1</v>
      </c>
      <c r="AD1296" s="152">
        <v>1.853</v>
      </c>
      <c r="AE1296" s="152">
        <v>0.3</v>
      </c>
      <c r="AF1296" s="152">
        <v>8.9999999999999993E-3</v>
      </c>
      <c r="AI1296" s="152">
        <v>95.884321290000003</v>
      </c>
      <c r="AJ1296" s="152">
        <v>2.5622267000000001</v>
      </c>
      <c r="AK1296" s="156">
        <f t="shared" si="20"/>
        <v>6.0862630000000006E-3</v>
      </c>
      <c r="AL1296" s="151">
        <v>60.862630000000003</v>
      </c>
      <c r="AM1296" s="151">
        <v>335.91284999999999</v>
      </c>
      <c r="AN1296" s="151">
        <v>1139.44668</v>
      </c>
      <c r="AO1296" s="151">
        <v>851.49841179999999</v>
      </c>
      <c r="AQ1296" s="152">
        <v>6.5618584880000004</v>
      </c>
      <c r="AR1296" s="152">
        <v>0.37983434999999999</v>
      </c>
      <c r="AS1296" s="152">
        <v>15.868065700000001</v>
      </c>
      <c r="AU1296" s="151">
        <v>361.99881290000002</v>
      </c>
      <c r="AV1296" s="152">
        <v>2654.926567</v>
      </c>
      <c r="AW1296" s="152">
        <v>47.883841410000002</v>
      </c>
      <c r="AX1296" s="151">
        <v>4515.330672</v>
      </c>
      <c r="AZ1296" s="152">
        <v>36.66423648</v>
      </c>
      <c r="BG1296" s="152">
        <v>5.8707231179999999</v>
      </c>
      <c r="BH1296" s="152">
        <v>278.88163609999998</v>
      </c>
      <c r="BI1296" s="152">
        <v>19.47796013</v>
      </c>
      <c r="BJ1296" s="152">
        <v>35.386808119999998</v>
      </c>
      <c r="BK1296" s="152">
        <v>0.46054339999999999</v>
      </c>
      <c r="BO1296" s="152">
        <v>125.25178080000001</v>
      </c>
      <c r="BP1296" s="152">
        <v>2.480324891</v>
      </c>
      <c r="BQ1296" s="152">
        <v>6.4317540380000002</v>
      </c>
      <c r="BR1296" s="152">
        <v>1.216555676</v>
      </c>
      <c r="BS1296" s="152">
        <v>5.5314686049999997</v>
      </c>
      <c r="BT1296" s="152">
        <v>1.7743274579999999</v>
      </c>
      <c r="BU1296" s="152">
        <v>0.93030565399999998</v>
      </c>
      <c r="BV1296" s="152">
        <v>2.5706614060000001</v>
      </c>
      <c r="BX1296" s="152">
        <v>3.6243827720000001</v>
      </c>
      <c r="BZ1296" s="152">
        <v>2.4809346080000001</v>
      </c>
      <c r="CB1296" s="152">
        <v>2.7720230680000002</v>
      </c>
      <c r="CD1296" s="152">
        <v>1.30848981</v>
      </c>
      <c r="DC1296" s="152">
        <v>38.308</v>
      </c>
      <c r="DF1296" s="152">
        <v>23.616666670000001</v>
      </c>
      <c r="DG1296" s="152">
        <v>36.226999999999997</v>
      </c>
      <c r="DJ1296" s="152">
        <v>3.1333332999999998E-2</v>
      </c>
      <c r="DM1296" s="152">
        <v>0.79400000000000004</v>
      </c>
      <c r="DO1296" s="154">
        <v>73.225252659999995</v>
      </c>
    </row>
    <row r="1297" spans="1:203">
      <c r="A1297" s="151">
        <v>6920</v>
      </c>
      <c r="B1297" s="152" t="s">
        <v>2859</v>
      </c>
      <c r="C1297" s="152" t="s">
        <v>2877</v>
      </c>
      <c r="D1297" s="152" t="s">
        <v>2878</v>
      </c>
      <c r="E1297" s="152" t="s">
        <v>2879</v>
      </c>
      <c r="F1297" s="152" t="s">
        <v>9743</v>
      </c>
      <c r="H1297" s="151">
        <v>284190</v>
      </c>
      <c r="L1297" s="153" t="s">
        <v>2958</v>
      </c>
      <c r="M1297" s="153" t="s">
        <v>4749</v>
      </c>
      <c r="S1297" s="152" t="s">
        <v>2716</v>
      </c>
      <c r="T1297" s="152">
        <v>51.283999999999999</v>
      </c>
      <c r="U1297" s="152">
        <v>0.99199999999999999</v>
      </c>
      <c r="V1297" s="152">
        <v>14.31</v>
      </c>
      <c r="X1297" s="152">
        <v>13.741</v>
      </c>
      <c r="AA1297" s="152">
        <v>4.2910000000000004</v>
      </c>
      <c r="AB1297" s="152">
        <v>0.25800000000000001</v>
      </c>
      <c r="AC1297" s="152">
        <v>7.343</v>
      </c>
      <c r="AD1297" s="152">
        <v>2.9380000000000002</v>
      </c>
      <c r="AE1297" s="152">
        <v>0.53300000000000003</v>
      </c>
      <c r="AF1297" s="152">
        <v>0.114</v>
      </c>
      <c r="AI1297" s="152">
        <v>96.200034220000006</v>
      </c>
      <c r="AJ1297" s="152">
        <v>2.5016265999999998</v>
      </c>
      <c r="AK1297" s="156">
        <f t="shared" si="20"/>
        <v>2.2211435000000002E-3</v>
      </c>
      <c r="AL1297" s="151">
        <v>22.211435000000002</v>
      </c>
      <c r="AM1297" s="151">
        <v>495.05104999999998</v>
      </c>
      <c r="AN1297" s="151">
        <v>742.54133999999999</v>
      </c>
      <c r="AO1297" s="151">
        <v>1263.2186320000001</v>
      </c>
      <c r="AQ1297" s="152">
        <v>7.7964789980000004</v>
      </c>
      <c r="AR1297" s="152">
        <v>0.44990553700000002</v>
      </c>
      <c r="AS1297" s="152">
        <v>27.966311220000001</v>
      </c>
      <c r="AU1297" s="151">
        <v>653.1864051</v>
      </c>
      <c r="AV1297" s="152">
        <v>4471.721603</v>
      </c>
      <c r="AW1297" s="152">
        <v>36.344438500000003</v>
      </c>
      <c r="AX1297" s="151">
        <v>5286.8392949999998</v>
      </c>
      <c r="AZ1297" s="152">
        <v>12.27337187</v>
      </c>
      <c r="BG1297" s="152">
        <v>8.0964277379999992</v>
      </c>
      <c r="BH1297" s="152">
        <v>256.00100839999999</v>
      </c>
      <c r="BI1297" s="152">
        <v>27.302688539999998</v>
      </c>
      <c r="BJ1297" s="152">
        <v>62.946846700000002</v>
      </c>
      <c r="BK1297" s="152">
        <v>0.82067474500000004</v>
      </c>
      <c r="BO1297" s="152">
        <v>206.4003132</v>
      </c>
      <c r="BP1297" s="152">
        <v>3.4985670089999998</v>
      </c>
      <c r="BQ1297" s="152">
        <v>9.2930543270000001</v>
      </c>
      <c r="BR1297" s="152">
        <v>1.705989118</v>
      </c>
      <c r="BS1297" s="152">
        <v>8.019417808</v>
      </c>
      <c r="BT1297" s="152">
        <v>2.4736933429999999</v>
      </c>
      <c r="BU1297" s="152">
        <v>0.85862849699999999</v>
      </c>
      <c r="BV1297" s="152">
        <v>3.765737058</v>
      </c>
      <c r="BX1297" s="152">
        <v>4.9187594209999999</v>
      </c>
      <c r="BZ1297" s="152">
        <v>3.4112841490000001</v>
      </c>
      <c r="CB1297" s="152">
        <v>3.425146459</v>
      </c>
      <c r="CD1297" s="152">
        <v>2.3004443559999999</v>
      </c>
      <c r="DC1297" s="152">
        <v>37.230333330000001</v>
      </c>
      <c r="DF1297" s="152">
        <v>29.22</v>
      </c>
      <c r="DG1297" s="152">
        <v>33.954999999999998</v>
      </c>
      <c r="DJ1297" s="152">
        <v>2.3333329999999999E-3</v>
      </c>
      <c r="DM1297" s="152">
        <v>0.173666667</v>
      </c>
      <c r="DO1297" s="154">
        <v>67.445666860000003</v>
      </c>
    </row>
    <row r="1298" spans="1:203">
      <c r="A1298" s="151">
        <v>6921</v>
      </c>
      <c r="B1298" s="152" t="s">
        <v>2859</v>
      </c>
      <c r="C1298" s="152" t="s">
        <v>2877</v>
      </c>
      <c r="D1298" s="152" t="s">
        <v>2878</v>
      </c>
      <c r="E1298" s="152" t="s">
        <v>2879</v>
      </c>
      <c r="F1298" s="152" t="s">
        <v>9744</v>
      </c>
      <c r="H1298" s="151">
        <v>284190</v>
      </c>
      <c r="L1298" s="153" t="s">
        <v>2958</v>
      </c>
      <c r="M1298" s="153" t="s">
        <v>4992</v>
      </c>
      <c r="S1298" s="152" t="s">
        <v>2716</v>
      </c>
      <c r="T1298" s="152">
        <v>52.131999999999998</v>
      </c>
      <c r="U1298" s="152">
        <v>0.92700000000000005</v>
      </c>
      <c r="V1298" s="152">
        <v>15.388999999999999</v>
      </c>
      <c r="X1298" s="152">
        <v>12.81</v>
      </c>
      <c r="AA1298" s="152">
        <v>4.6580000000000004</v>
      </c>
      <c r="AB1298" s="152">
        <v>0.20899999999999999</v>
      </c>
      <c r="AC1298" s="152">
        <v>7.883</v>
      </c>
      <c r="AD1298" s="152">
        <v>3.0249999999999999</v>
      </c>
      <c r="AE1298" s="152">
        <v>0.57299999999999995</v>
      </c>
      <c r="AF1298" s="152">
        <v>0.18099999999999999</v>
      </c>
      <c r="AI1298" s="152">
        <v>98.135493760000003</v>
      </c>
      <c r="AJ1298" s="152">
        <v>2.2197339999999999</v>
      </c>
      <c r="AK1298" s="156">
        <f t="shared" si="20"/>
        <v>1.2526437499999999E-3</v>
      </c>
      <c r="AL1298" s="151">
        <v>12.5264375</v>
      </c>
      <c r="AM1298" s="151">
        <v>381.02935000000002</v>
      </c>
      <c r="AN1298" s="151">
        <v>315.68088</v>
      </c>
      <c r="AO1298" s="151">
        <v>1266.8783679999999</v>
      </c>
      <c r="AQ1298" s="152">
        <v>7.6773763019999999</v>
      </c>
      <c r="AR1298" s="152">
        <v>0.40893592400000001</v>
      </c>
      <c r="AS1298" s="152">
        <v>27.184797240000002</v>
      </c>
      <c r="AU1298" s="151">
        <v>694.63834489999999</v>
      </c>
      <c r="AV1298" s="152">
        <v>4575.6747809999997</v>
      </c>
      <c r="AW1298" s="152">
        <v>34.173857470000002</v>
      </c>
      <c r="AX1298" s="151">
        <v>5439.4970590000003</v>
      </c>
      <c r="AZ1298" s="152">
        <v>12.773428559999999</v>
      </c>
      <c r="BG1298" s="152">
        <v>6.9637249389999996</v>
      </c>
      <c r="BH1298" s="152">
        <v>223.37981909999999</v>
      </c>
      <c r="BI1298" s="152">
        <v>21.201516009999999</v>
      </c>
      <c r="BJ1298" s="152">
        <v>59.048764890000001</v>
      </c>
      <c r="BK1298" s="152">
        <v>0.82129437100000002</v>
      </c>
      <c r="BO1298" s="152">
        <v>205.28028269999999</v>
      </c>
      <c r="BP1298" s="152">
        <v>3.589965866</v>
      </c>
      <c r="BQ1298" s="152">
        <v>9.0447781210000002</v>
      </c>
      <c r="BR1298" s="152">
        <v>1.635799183</v>
      </c>
      <c r="BS1298" s="152">
        <v>7.9960772200000001</v>
      </c>
      <c r="BT1298" s="152">
        <v>2.6180397480000002</v>
      </c>
      <c r="BU1298" s="152">
        <v>0.80318859300000001</v>
      </c>
      <c r="BV1298" s="152">
        <v>3.2154063549999998</v>
      </c>
      <c r="BX1298" s="152">
        <v>3.7372900699999998</v>
      </c>
      <c r="BZ1298" s="152">
        <v>2.5714338739999998</v>
      </c>
      <c r="CB1298" s="152">
        <v>2.6626904640000002</v>
      </c>
      <c r="CD1298" s="152">
        <v>1.881838339</v>
      </c>
      <c r="DC1298" s="152">
        <v>37.513666669999999</v>
      </c>
      <c r="DF1298" s="152">
        <v>26.696000000000002</v>
      </c>
      <c r="DG1298" s="152">
        <v>35.202333330000002</v>
      </c>
      <c r="DJ1298" s="152">
        <v>3.7666667000000001E-2</v>
      </c>
      <c r="DM1298" s="152">
        <v>0.17599999999999999</v>
      </c>
      <c r="DO1298" s="154">
        <v>70.157889589999996</v>
      </c>
    </row>
    <row r="1299" spans="1:203">
      <c r="A1299" s="151">
        <v>6922</v>
      </c>
      <c r="B1299" s="152" t="s">
        <v>2859</v>
      </c>
      <c r="C1299" s="152" t="s">
        <v>2877</v>
      </c>
      <c r="D1299" s="152" t="s">
        <v>2878</v>
      </c>
      <c r="E1299" s="152" t="s">
        <v>2879</v>
      </c>
      <c r="F1299" s="152" t="s">
        <v>9745</v>
      </c>
      <c r="H1299" s="151">
        <v>284190</v>
      </c>
      <c r="L1299" s="153" t="s">
        <v>2958</v>
      </c>
      <c r="M1299" s="153" t="s">
        <v>5020</v>
      </c>
      <c r="S1299" s="152" t="s">
        <v>2716</v>
      </c>
      <c r="T1299" s="152">
        <v>52.21</v>
      </c>
      <c r="U1299" s="152">
        <v>1.0209999999999999</v>
      </c>
      <c r="V1299" s="152">
        <v>15.37</v>
      </c>
      <c r="X1299" s="152">
        <v>11.214</v>
      </c>
      <c r="AA1299" s="152">
        <v>3.83</v>
      </c>
      <c r="AB1299" s="152">
        <v>0.23799999999999999</v>
      </c>
      <c r="AC1299" s="152">
        <v>8.9250000000000007</v>
      </c>
      <c r="AD1299" s="152">
        <v>2.9580000000000002</v>
      </c>
      <c r="AE1299" s="152">
        <v>0.56100000000000005</v>
      </c>
      <c r="AF1299" s="152">
        <v>9.9000000000000005E-2</v>
      </c>
      <c r="AI1299" s="152">
        <v>96.724156530000002</v>
      </c>
      <c r="AJ1299" s="152">
        <v>2.1121517999999999</v>
      </c>
      <c r="AK1299" s="156">
        <f t="shared" si="20"/>
        <v>7.4803444999999996E-3</v>
      </c>
      <c r="AL1299" s="151">
        <v>74.803444999999996</v>
      </c>
      <c r="AM1299" s="151">
        <v>437.2199</v>
      </c>
      <c r="AN1299" s="151">
        <v>413.03501999999997</v>
      </c>
      <c r="AO1299" s="151">
        <v>1225.401368</v>
      </c>
      <c r="AQ1299" s="152">
        <v>8.2412548329999993</v>
      </c>
      <c r="AR1299" s="152">
        <v>0.42376811800000003</v>
      </c>
      <c r="AS1299" s="152">
        <v>25.937538960000001</v>
      </c>
      <c r="AU1299" s="151">
        <v>538.4313727</v>
      </c>
      <c r="AV1299" s="152">
        <v>4078.4634070000002</v>
      </c>
      <c r="AW1299" s="152">
        <v>36.892076469999999</v>
      </c>
      <c r="AX1299" s="151">
        <v>5897.9450059999999</v>
      </c>
      <c r="AZ1299" s="152">
        <v>12.092956210000001</v>
      </c>
      <c r="BG1299" s="152">
        <v>6.2656522050000003</v>
      </c>
      <c r="BH1299" s="152">
        <v>238.90721379999999</v>
      </c>
      <c r="BI1299" s="152">
        <v>23.405224270000001</v>
      </c>
      <c r="BJ1299" s="152">
        <v>55.006000530000001</v>
      </c>
      <c r="BK1299" s="152">
        <v>0.67733775100000004</v>
      </c>
      <c r="BO1299" s="152">
        <v>194.08666669999999</v>
      </c>
      <c r="BP1299" s="152">
        <v>3.3014041440000002</v>
      </c>
      <c r="BQ1299" s="152">
        <v>8.8641702490000007</v>
      </c>
      <c r="BR1299" s="152">
        <v>1.578394539</v>
      </c>
      <c r="BS1299" s="152">
        <v>7.3770264570000004</v>
      </c>
      <c r="BT1299" s="152">
        <v>2.30411878</v>
      </c>
      <c r="BU1299" s="152">
        <v>0.82860761199999999</v>
      </c>
      <c r="BV1299" s="152">
        <v>3.3914442020000002</v>
      </c>
      <c r="BX1299" s="152">
        <v>4.3172669749999999</v>
      </c>
      <c r="BZ1299" s="152">
        <v>2.9495610029999999</v>
      </c>
      <c r="CB1299" s="152">
        <v>2.8698023309999998</v>
      </c>
      <c r="CD1299" s="152">
        <v>1.940188142</v>
      </c>
      <c r="DC1299" s="152">
        <v>38.378333329999997</v>
      </c>
      <c r="DF1299" s="152">
        <v>24.963000000000001</v>
      </c>
      <c r="DG1299" s="152">
        <v>38.094333329999998</v>
      </c>
      <c r="DJ1299" s="152">
        <v>1.6E-2</v>
      </c>
      <c r="DM1299" s="152">
        <v>0.18366666700000001</v>
      </c>
      <c r="DO1299" s="154">
        <v>73.123548369999995</v>
      </c>
    </row>
    <row r="1300" spans="1:203">
      <c r="A1300" s="151">
        <v>6923</v>
      </c>
      <c r="B1300" s="152" t="s">
        <v>2859</v>
      </c>
      <c r="C1300" s="152" t="s">
        <v>2877</v>
      </c>
      <c r="D1300" s="152" t="s">
        <v>2878</v>
      </c>
      <c r="E1300" s="152" t="s">
        <v>2879</v>
      </c>
      <c r="F1300" s="152" t="s">
        <v>9746</v>
      </c>
      <c r="H1300" s="151">
        <v>284190</v>
      </c>
      <c r="L1300" s="153" t="s">
        <v>2958</v>
      </c>
      <c r="M1300" s="153" t="s">
        <v>4475</v>
      </c>
      <c r="S1300" s="152" t="s">
        <v>2716</v>
      </c>
      <c r="T1300" s="152">
        <v>50.404000000000003</v>
      </c>
      <c r="U1300" s="152">
        <v>1.08</v>
      </c>
      <c r="V1300" s="152">
        <v>13.855</v>
      </c>
      <c r="X1300" s="152">
        <v>13.311</v>
      </c>
      <c r="AA1300" s="152">
        <v>5.1180000000000003</v>
      </c>
      <c r="AB1300" s="152">
        <v>0.28599999999999998</v>
      </c>
      <c r="AC1300" s="152">
        <v>7.6369999999999996</v>
      </c>
      <c r="AD1300" s="152">
        <v>2.8239999999999998</v>
      </c>
      <c r="AE1300" s="152">
        <v>0.53900000000000003</v>
      </c>
      <c r="AF1300" s="152">
        <v>6.6000000000000003E-2</v>
      </c>
      <c r="AI1300" s="152">
        <v>95.525990300000004</v>
      </c>
      <c r="AJ1300" s="152">
        <v>2.7944135999999999</v>
      </c>
      <c r="AK1300" s="156">
        <f t="shared" si="20"/>
        <v>6.3361575E-3</v>
      </c>
      <c r="AL1300" s="151">
        <v>63.361575000000002</v>
      </c>
      <c r="AM1300" s="151">
        <v>392.10340000000002</v>
      </c>
      <c r="AN1300" s="151">
        <v>365.79809999999998</v>
      </c>
      <c r="AO1300" s="151">
        <v>1130.2482500000001</v>
      </c>
      <c r="AQ1300" s="152">
        <v>7.7735284589999996</v>
      </c>
      <c r="AR1300" s="152">
        <v>0.414195382</v>
      </c>
      <c r="AS1300" s="152">
        <v>24.65688196</v>
      </c>
      <c r="AU1300" s="151">
        <v>538.03508269999998</v>
      </c>
      <c r="AV1300" s="152">
        <v>4488.2037479999999</v>
      </c>
      <c r="AW1300" s="152">
        <v>37.886250009999998</v>
      </c>
      <c r="AX1300" s="151">
        <v>6531.027951</v>
      </c>
      <c r="AZ1300" s="152">
        <v>34.549987029999997</v>
      </c>
      <c r="BG1300" s="152">
        <v>7.8757399680000004</v>
      </c>
      <c r="BH1300" s="152">
        <v>229.89260820000001</v>
      </c>
      <c r="BI1300" s="152">
        <v>23.012755290000001</v>
      </c>
      <c r="BJ1300" s="152">
        <v>56.804197950000002</v>
      </c>
      <c r="BK1300" s="152">
        <v>0.67763125800000001</v>
      </c>
      <c r="BO1300" s="152">
        <v>199.82092840000001</v>
      </c>
      <c r="BP1300" s="152">
        <v>3.264429223</v>
      </c>
      <c r="BQ1300" s="152">
        <v>8.9254475790000001</v>
      </c>
      <c r="BR1300" s="152">
        <v>1.554372359</v>
      </c>
      <c r="BS1300" s="152">
        <v>7.8023503339999998</v>
      </c>
      <c r="BT1300" s="152">
        <v>2.4438011560000001</v>
      </c>
      <c r="BU1300" s="152">
        <v>1.138804302</v>
      </c>
      <c r="BV1300" s="152">
        <v>3.2585536660000001</v>
      </c>
      <c r="BX1300" s="152">
        <v>3.8947133410000001</v>
      </c>
      <c r="BZ1300" s="152">
        <v>2.841867326</v>
      </c>
      <c r="CB1300" s="152">
        <v>2.9410121349999998</v>
      </c>
      <c r="CD1300" s="152">
        <v>1.9269788000000001</v>
      </c>
      <c r="DC1300" s="152">
        <v>37.481666670000003</v>
      </c>
      <c r="DF1300" s="152">
        <v>27.681666669999998</v>
      </c>
      <c r="DG1300" s="152">
        <v>35.10166667</v>
      </c>
      <c r="DJ1300" s="152">
        <v>1.7000000000000001E-2</v>
      </c>
      <c r="DM1300" s="152">
        <v>0.199333333</v>
      </c>
      <c r="DO1300" s="154">
        <v>69.332438460000006</v>
      </c>
    </row>
    <row r="1301" spans="1:203">
      <c r="A1301" s="151">
        <v>6924</v>
      </c>
      <c r="B1301" s="152" t="s">
        <v>2859</v>
      </c>
      <c r="C1301" s="152" t="s">
        <v>2877</v>
      </c>
      <c r="D1301" s="152" t="s">
        <v>2878</v>
      </c>
      <c r="E1301" s="152" t="s">
        <v>2879</v>
      </c>
      <c r="F1301" s="152" t="s">
        <v>9747</v>
      </c>
      <c r="H1301" s="151">
        <v>284190</v>
      </c>
      <c r="L1301" s="153" t="s">
        <v>2958</v>
      </c>
      <c r="M1301" s="153" t="s">
        <v>4941</v>
      </c>
      <c r="S1301" s="152" t="s">
        <v>2716</v>
      </c>
      <c r="T1301" s="152">
        <v>51.926000000000002</v>
      </c>
      <c r="U1301" s="152">
        <v>1.1950000000000001</v>
      </c>
      <c r="V1301" s="152">
        <v>15.731</v>
      </c>
      <c r="X1301" s="152">
        <v>7.5810000000000004</v>
      </c>
      <c r="AA1301" s="152">
        <v>5.109</v>
      </c>
      <c r="AB1301" s="152">
        <v>0.104</v>
      </c>
      <c r="AC1301" s="152">
        <v>9.0589999999999993</v>
      </c>
      <c r="AD1301" s="152">
        <v>2.9980000000000002</v>
      </c>
      <c r="AE1301" s="152">
        <v>0.58699999999999997</v>
      </c>
      <c r="AF1301" s="152">
        <v>0.112</v>
      </c>
      <c r="AI1301" s="152">
        <v>94.652138449999995</v>
      </c>
      <c r="AJ1301" s="152">
        <v>3.2295086999999998</v>
      </c>
      <c r="AK1301" s="156">
        <f t="shared" si="20"/>
        <v>1.2375486E-3</v>
      </c>
      <c r="AL1301" s="151">
        <v>12.375486</v>
      </c>
      <c r="AM1301" s="151">
        <v>365.0335</v>
      </c>
      <c r="AN1301" s="151">
        <v>389.41656</v>
      </c>
      <c r="AO1301" s="151">
        <v>1349.8323680000001</v>
      </c>
      <c r="AQ1301" s="152">
        <v>5.2226041009999999</v>
      </c>
      <c r="AR1301" s="152">
        <v>0.340801144</v>
      </c>
      <c r="AS1301" s="152">
        <v>27.825605150000001</v>
      </c>
      <c r="AU1301" s="151">
        <v>516.28087219999998</v>
      </c>
      <c r="AV1301" s="152">
        <v>4661.8445920000004</v>
      </c>
      <c r="AW1301" s="152">
        <v>32.154617979999998</v>
      </c>
      <c r="AX1301" s="151">
        <v>6421.0589090000003</v>
      </c>
      <c r="AZ1301" s="152">
        <v>18.07354097</v>
      </c>
      <c r="BG1301" s="152">
        <v>5.2596368040000003</v>
      </c>
      <c r="BH1301" s="152">
        <v>231.01666929999999</v>
      </c>
      <c r="BI1301" s="152">
        <v>22.385631830000001</v>
      </c>
      <c r="BJ1301" s="152">
        <v>56.708405380000002</v>
      </c>
      <c r="BK1301" s="152">
        <v>0.73740312399999997</v>
      </c>
      <c r="BO1301" s="152">
        <v>200.8085217</v>
      </c>
      <c r="BP1301" s="152">
        <v>3.2511182509999998</v>
      </c>
      <c r="BQ1301" s="152">
        <v>8.8064032020000003</v>
      </c>
      <c r="BR1301" s="152">
        <v>1.547442728</v>
      </c>
      <c r="BS1301" s="152">
        <v>7.610140586</v>
      </c>
      <c r="BT1301" s="152">
        <v>2.4573250739999999</v>
      </c>
      <c r="BU1301" s="152">
        <v>0.75558656700000004</v>
      </c>
      <c r="BV1301" s="152">
        <v>3.1532867499999999</v>
      </c>
      <c r="BX1301" s="152">
        <v>4.101513915</v>
      </c>
      <c r="BZ1301" s="152">
        <v>2.7253141059999999</v>
      </c>
      <c r="CB1301" s="152">
        <v>2.7068905779999999</v>
      </c>
      <c r="CD1301" s="152">
        <v>2.0035377799999998</v>
      </c>
      <c r="DC1301" s="152">
        <v>39.116666670000001</v>
      </c>
      <c r="DF1301" s="152">
        <v>17.50866667</v>
      </c>
      <c r="DG1301" s="152">
        <v>43.359333329999998</v>
      </c>
      <c r="DJ1301" s="152">
        <v>4.2666666999999998E-2</v>
      </c>
      <c r="DM1301" s="152">
        <v>0.19966666699999999</v>
      </c>
      <c r="DO1301" s="154">
        <v>81.533491420000004</v>
      </c>
    </row>
    <row r="1302" spans="1:203">
      <c r="A1302" s="151">
        <v>6925</v>
      </c>
      <c r="B1302" s="152" t="s">
        <v>2859</v>
      </c>
      <c r="C1302" s="152" t="s">
        <v>2877</v>
      </c>
      <c r="D1302" s="152" t="s">
        <v>2878</v>
      </c>
      <c r="E1302" s="152" t="s">
        <v>2879</v>
      </c>
      <c r="F1302" s="152" t="s">
        <v>9748</v>
      </c>
      <c r="H1302" s="151">
        <v>284190</v>
      </c>
      <c r="L1302" s="153" t="s">
        <v>2958</v>
      </c>
      <c r="M1302" s="153" t="s">
        <v>2959</v>
      </c>
      <c r="S1302" s="152" t="s">
        <v>2716</v>
      </c>
      <c r="T1302" s="152">
        <v>44.412999999999997</v>
      </c>
      <c r="U1302" s="152">
        <v>0.75800000000000001</v>
      </c>
      <c r="V1302" s="152">
        <v>18.071000000000002</v>
      </c>
      <c r="X1302" s="152">
        <v>11.811</v>
      </c>
      <c r="AA1302" s="152">
        <v>5.1349999999999998</v>
      </c>
      <c r="AB1302" s="152">
        <v>0.20899999999999999</v>
      </c>
      <c r="AC1302" s="152">
        <v>12.474</v>
      </c>
      <c r="AD1302" s="152">
        <v>1.895</v>
      </c>
      <c r="AE1302" s="152">
        <v>0.317</v>
      </c>
      <c r="AF1302" s="152">
        <v>9.8000000000000004E-2</v>
      </c>
      <c r="AI1302" s="152">
        <v>95.583576100000002</v>
      </c>
      <c r="AJ1302" s="152">
        <v>3.4194798</v>
      </c>
      <c r="AK1302" s="156">
        <f t="shared" si="20"/>
        <v>7.2558199999999996E-3</v>
      </c>
      <c r="AL1302" s="151">
        <v>72.558199999999999</v>
      </c>
      <c r="AM1302" s="151">
        <v>300.63995</v>
      </c>
      <c r="AN1302" s="151">
        <v>1427.47668</v>
      </c>
      <c r="AO1302" s="151">
        <v>816.12097059999996</v>
      </c>
      <c r="AQ1302" s="152">
        <v>5.8392751079999998</v>
      </c>
      <c r="AR1302" s="152">
        <v>0.375072452</v>
      </c>
      <c r="AS1302" s="152">
        <v>14.858114090000001</v>
      </c>
      <c r="AU1302" s="151">
        <v>436.96632369999998</v>
      </c>
      <c r="AV1302" s="152">
        <v>3053.9679729999998</v>
      </c>
      <c r="AW1302" s="152">
        <v>51.641480399999999</v>
      </c>
      <c r="AX1302" s="151">
        <v>5078.2703039999997</v>
      </c>
      <c r="AZ1302" s="152">
        <v>25.600482209999999</v>
      </c>
      <c r="BG1302" s="152">
        <v>5.2240972130000003</v>
      </c>
      <c r="BH1302" s="152">
        <v>307.55169860000001</v>
      </c>
      <c r="BI1302" s="152">
        <v>18.907784060000001</v>
      </c>
      <c r="BJ1302" s="152">
        <v>39.215728489999996</v>
      </c>
      <c r="BK1302" s="152">
        <v>0.77524444400000003</v>
      </c>
      <c r="BO1302" s="152">
        <v>120.11515850000001</v>
      </c>
      <c r="BP1302" s="152">
        <v>3.1163407319999998</v>
      </c>
      <c r="BQ1302" s="152">
        <v>7.5754767090000001</v>
      </c>
      <c r="BR1302" s="152">
        <v>1.347568764</v>
      </c>
      <c r="BS1302" s="152">
        <v>6.8751454489999997</v>
      </c>
      <c r="BT1302" s="152">
        <v>2.0349742590000002</v>
      </c>
      <c r="BU1302" s="152">
        <v>1.0845375770000001</v>
      </c>
      <c r="BV1302" s="152">
        <v>2.7286959460000002</v>
      </c>
      <c r="BX1302" s="152">
        <v>3.4114084949999999</v>
      </c>
      <c r="BZ1302" s="152">
        <v>2.3701453379999999</v>
      </c>
      <c r="CB1302" s="152">
        <v>2.627107037</v>
      </c>
      <c r="CD1302" s="152">
        <v>1.3453024710000001</v>
      </c>
      <c r="DC1302" s="152">
        <v>38.573999999999998</v>
      </c>
      <c r="DF1302" s="152">
        <v>21.29633333</v>
      </c>
      <c r="DG1302" s="152">
        <v>40.129333330000001</v>
      </c>
      <c r="DJ1302" s="152">
        <v>3.9333332999999998E-2</v>
      </c>
      <c r="DM1302" s="152">
        <v>0.233333333</v>
      </c>
      <c r="DO1302" s="154">
        <v>77.061760169999999</v>
      </c>
    </row>
    <row r="1303" spans="1:203">
      <c r="A1303" s="151">
        <v>6926</v>
      </c>
      <c r="B1303" s="152" t="s">
        <v>2859</v>
      </c>
      <c r="C1303" s="152" t="s">
        <v>2877</v>
      </c>
      <c r="D1303" s="152" t="s">
        <v>2878</v>
      </c>
      <c r="E1303" s="152" t="s">
        <v>2879</v>
      </c>
      <c r="F1303" s="152" t="s">
        <v>9749</v>
      </c>
      <c r="H1303" s="151">
        <v>284190</v>
      </c>
      <c r="L1303" s="153" t="s">
        <v>2958</v>
      </c>
      <c r="M1303" s="153" t="s">
        <v>5102</v>
      </c>
      <c r="S1303" s="152" t="s">
        <v>2716</v>
      </c>
      <c r="T1303" s="152">
        <v>52.618000000000002</v>
      </c>
      <c r="U1303" s="152">
        <v>1.1559999999999999</v>
      </c>
      <c r="V1303" s="152">
        <v>15.12</v>
      </c>
      <c r="X1303" s="152">
        <v>10.797000000000001</v>
      </c>
      <c r="AA1303" s="152">
        <v>2.863</v>
      </c>
      <c r="AB1303" s="152">
        <v>0.17599999999999999</v>
      </c>
      <c r="AC1303" s="152">
        <v>8.3780000000000001</v>
      </c>
      <c r="AD1303" s="152">
        <v>3.0070000000000001</v>
      </c>
      <c r="AE1303" s="152">
        <v>0.58299999999999996</v>
      </c>
      <c r="AF1303" s="152">
        <v>0.14199999999999999</v>
      </c>
      <c r="AI1303" s="152">
        <v>95.201401619999999</v>
      </c>
      <c r="AJ1303" s="152">
        <v>3.3126829099999999</v>
      </c>
      <c r="AK1303" s="156">
        <f t="shared" si="20"/>
        <v>7.2727791069999992E-3</v>
      </c>
      <c r="AL1303" s="151">
        <v>72.727791069999995</v>
      </c>
      <c r="AM1303" s="151">
        <v>462.23905000000002</v>
      </c>
      <c r="AN1303" s="151">
        <v>501.17219999999998</v>
      </c>
      <c r="AO1303" s="151">
        <v>1390.6994119999999</v>
      </c>
      <c r="AQ1303" s="152">
        <v>8.1958214970000007</v>
      </c>
      <c r="AR1303" s="152">
        <v>0.489158975</v>
      </c>
      <c r="AS1303" s="152">
        <v>26.523374820000001</v>
      </c>
      <c r="AU1303" s="151">
        <v>558.36740450000002</v>
      </c>
      <c r="AV1303" s="152">
        <v>4420.1064649999998</v>
      </c>
      <c r="AW1303" s="152">
        <v>37.34516498</v>
      </c>
      <c r="AX1303" s="151">
        <v>6183.4380799999999</v>
      </c>
      <c r="AZ1303" s="152">
        <v>10.02312787</v>
      </c>
      <c r="BG1303" s="152">
        <v>6.7074640189999997</v>
      </c>
      <c r="BH1303" s="152">
        <v>243.73391129999999</v>
      </c>
      <c r="BI1303" s="152">
        <v>25.146644469999998</v>
      </c>
      <c r="BJ1303" s="152">
        <v>58.983975729999997</v>
      </c>
      <c r="BK1303" s="152">
        <v>0.86285728500000003</v>
      </c>
      <c r="BO1303" s="152">
        <v>200.2971671</v>
      </c>
      <c r="BP1303" s="152">
        <v>3.7385735800000002</v>
      </c>
      <c r="BQ1303" s="152">
        <v>9.9906085919999992</v>
      </c>
      <c r="BR1303" s="152">
        <v>1.778843671</v>
      </c>
      <c r="BS1303" s="152">
        <v>8.5495409290000008</v>
      </c>
      <c r="BT1303" s="152">
        <v>2.702054108</v>
      </c>
      <c r="BU1303" s="152">
        <v>0.77184443300000005</v>
      </c>
      <c r="BV1303" s="152">
        <v>3.6436644070000002</v>
      </c>
      <c r="BX1303" s="152">
        <v>4.3757939280000002</v>
      </c>
      <c r="BZ1303" s="152">
        <v>2.9639371489999999</v>
      </c>
      <c r="CB1303" s="152">
        <v>3.0464148849999999</v>
      </c>
      <c r="CD1303" s="152">
        <v>2.0325589019999999</v>
      </c>
      <c r="DC1303" s="152">
        <v>37.329333329999997</v>
      </c>
      <c r="DF1303" s="152">
        <v>27.492000000000001</v>
      </c>
      <c r="DG1303" s="152">
        <v>34.97133333</v>
      </c>
      <c r="DJ1303" s="152">
        <v>9.6666670000000003E-3</v>
      </c>
      <c r="DM1303" s="152">
        <v>0.18866666700000001</v>
      </c>
      <c r="DO1303" s="154">
        <v>69.399488410000004</v>
      </c>
    </row>
    <row r="1304" spans="1:203">
      <c r="A1304" s="151">
        <v>6927</v>
      </c>
      <c r="B1304" s="152" t="s">
        <v>2859</v>
      </c>
      <c r="C1304" s="152" t="s">
        <v>2877</v>
      </c>
      <c r="D1304" s="152" t="s">
        <v>2878</v>
      </c>
      <c r="E1304" s="152" t="s">
        <v>2879</v>
      </c>
      <c r="F1304" s="152" t="s">
        <v>9750</v>
      </c>
      <c r="H1304" s="151">
        <v>284190</v>
      </c>
      <c r="L1304" s="153" t="s">
        <v>2958</v>
      </c>
      <c r="M1304" s="153" t="s">
        <v>3289</v>
      </c>
      <c r="S1304" s="152" t="s">
        <v>2716</v>
      </c>
      <c r="T1304" s="152">
        <v>46.470999999999997</v>
      </c>
      <c r="U1304" s="152">
        <v>0.76900000000000002</v>
      </c>
      <c r="V1304" s="152">
        <v>17.137</v>
      </c>
      <c r="X1304" s="152">
        <v>12.169</v>
      </c>
      <c r="AA1304" s="152">
        <v>4.3769999999999998</v>
      </c>
      <c r="AB1304" s="152">
        <v>0.247</v>
      </c>
      <c r="AC1304" s="152">
        <v>11.016999999999999</v>
      </c>
      <c r="AD1304" s="152">
        <v>2.2189999999999999</v>
      </c>
      <c r="AE1304" s="152">
        <v>0.27</v>
      </c>
      <c r="AF1304" s="152">
        <v>5.0999999999999997E-2</v>
      </c>
      <c r="AI1304" s="152">
        <v>95.133985870000004</v>
      </c>
      <c r="AJ1304" s="152">
        <v>3.3078121999999999</v>
      </c>
      <c r="AK1304" s="156">
        <f t="shared" si="20"/>
        <v>8.8477874999999991E-3</v>
      </c>
      <c r="AL1304" s="151">
        <v>88.477874999999997</v>
      </c>
      <c r="AM1304" s="151">
        <v>433.52855</v>
      </c>
      <c r="AN1304" s="151">
        <v>1699.377</v>
      </c>
      <c r="AO1304" s="151">
        <v>830.75991180000005</v>
      </c>
      <c r="AQ1304" s="152">
        <v>5.7512304790000002</v>
      </c>
      <c r="AR1304" s="152">
        <v>0.43218749299999998</v>
      </c>
      <c r="AS1304" s="152">
        <v>17.078649309999999</v>
      </c>
      <c r="AU1304" s="151">
        <v>276.36370219999998</v>
      </c>
      <c r="AV1304" s="152">
        <v>2035.2557469999999</v>
      </c>
      <c r="AW1304" s="152">
        <v>45.999093070000001</v>
      </c>
      <c r="AX1304" s="151">
        <v>5017.589935</v>
      </c>
      <c r="AZ1304" s="152">
        <v>41.554444519999997</v>
      </c>
      <c r="BG1304" s="152">
        <v>3.8122794230000001</v>
      </c>
      <c r="BH1304" s="152">
        <v>267.44457469999998</v>
      </c>
      <c r="BI1304" s="152">
        <v>29.001437200000002</v>
      </c>
      <c r="BJ1304" s="152">
        <v>32.032875799999999</v>
      </c>
      <c r="BK1304" s="152">
        <v>0.34690433999999998</v>
      </c>
      <c r="BO1304" s="152">
        <v>110.3683182</v>
      </c>
      <c r="BP1304" s="152">
        <v>1.5676611199999999</v>
      </c>
      <c r="BQ1304" s="152">
        <v>4.7515876419999996</v>
      </c>
      <c r="BR1304" s="152">
        <v>0.94543567799999995</v>
      </c>
      <c r="BS1304" s="152">
        <v>5.1951949080000004</v>
      </c>
      <c r="BT1304" s="152">
        <v>1.983749438</v>
      </c>
      <c r="BU1304" s="152">
        <v>0.78800285400000003</v>
      </c>
      <c r="BV1304" s="152">
        <v>2.9677080949999999</v>
      </c>
      <c r="BX1304" s="152">
        <v>4.8982358619999999</v>
      </c>
      <c r="BZ1304" s="152">
        <v>3.8410694639999998</v>
      </c>
      <c r="CB1304" s="152">
        <v>3.972770465</v>
      </c>
      <c r="CD1304" s="152">
        <v>1.419124949</v>
      </c>
      <c r="DC1304" s="152">
        <v>38.268666670000002</v>
      </c>
      <c r="DF1304" s="152">
        <v>22.34933333</v>
      </c>
      <c r="DG1304" s="152">
        <v>39.412333330000003</v>
      </c>
      <c r="DJ1304" s="152">
        <v>0.03</v>
      </c>
      <c r="DM1304" s="152">
        <v>0.20833333300000001</v>
      </c>
      <c r="DO1304" s="154">
        <v>75.869010979999999</v>
      </c>
    </row>
    <row r="1305" spans="1:203">
      <c r="A1305" s="151">
        <v>6928</v>
      </c>
      <c r="B1305" s="152" t="s">
        <v>2859</v>
      </c>
      <c r="C1305" s="152" t="s">
        <v>2877</v>
      </c>
      <c r="D1305" s="152" t="s">
        <v>2878</v>
      </c>
      <c r="E1305" s="152" t="s">
        <v>2879</v>
      </c>
      <c r="F1305" s="152" t="s">
        <v>9751</v>
      </c>
      <c r="H1305" s="151">
        <v>284190</v>
      </c>
      <c r="L1305" s="153" t="s">
        <v>2958</v>
      </c>
      <c r="M1305" s="153" t="s">
        <v>3819</v>
      </c>
      <c r="S1305" s="152" t="s">
        <v>2716</v>
      </c>
      <c r="T1305" s="152">
        <v>48.384</v>
      </c>
      <c r="U1305" s="152">
        <v>1.0329999999999999</v>
      </c>
      <c r="V1305" s="152">
        <v>16.295000000000002</v>
      </c>
      <c r="X1305" s="152">
        <v>9.7279999999999998</v>
      </c>
      <c r="AA1305" s="152">
        <v>5.1559999999999997</v>
      </c>
      <c r="AB1305" s="152">
        <v>0.23</v>
      </c>
      <c r="AC1305" s="152">
        <v>10.08</v>
      </c>
      <c r="AD1305" s="152">
        <v>2.5030000000000001</v>
      </c>
      <c r="AE1305" s="152">
        <v>0.48899999999999999</v>
      </c>
      <c r="AF1305" s="152">
        <v>7.4999999999999997E-2</v>
      </c>
      <c r="AI1305" s="152">
        <v>94.287712209999995</v>
      </c>
      <c r="AJ1305" s="152">
        <v>3.1171601999999998</v>
      </c>
      <c r="AK1305" s="156">
        <f t="shared" si="20"/>
        <v>4.4993695000000002E-3</v>
      </c>
      <c r="AL1305" s="151">
        <v>44.993695000000002</v>
      </c>
      <c r="AM1305" s="151">
        <v>291.61664999999999</v>
      </c>
      <c r="AN1305" s="151">
        <v>718.34681999999998</v>
      </c>
      <c r="AO1305" s="151">
        <v>1047.2942499999999</v>
      </c>
      <c r="AQ1305" s="152">
        <v>5.2152761429999996</v>
      </c>
      <c r="AR1305" s="152">
        <v>0.320409324</v>
      </c>
      <c r="AS1305" s="152">
        <v>24.567792090000001</v>
      </c>
      <c r="AU1305" s="151">
        <v>586.11299220000001</v>
      </c>
      <c r="AV1305" s="152">
        <v>3958.028084</v>
      </c>
      <c r="AW1305" s="152">
        <v>35.472586370000002</v>
      </c>
      <c r="AX1305" s="151">
        <v>6042.5788579999999</v>
      </c>
      <c r="AZ1305" s="152">
        <v>20.633222809999999</v>
      </c>
      <c r="BG1305" s="152">
        <v>5.303163574</v>
      </c>
      <c r="BH1305" s="152">
        <v>241.6822396</v>
      </c>
      <c r="BI1305" s="152">
        <v>19.939390070000002</v>
      </c>
      <c r="BJ1305" s="152">
        <v>49.31429232</v>
      </c>
      <c r="BK1305" s="152">
        <v>0.57583799300000005</v>
      </c>
      <c r="BO1305" s="152">
        <v>168.1707868</v>
      </c>
      <c r="BP1305" s="152">
        <v>3.2542021170000002</v>
      </c>
      <c r="BQ1305" s="152">
        <v>7.7382279240000003</v>
      </c>
      <c r="BR1305" s="152">
        <v>1.4257834229999999</v>
      </c>
      <c r="BS1305" s="152">
        <v>6.1751028430000003</v>
      </c>
      <c r="BT1305" s="152">
        <v>2.128908515</v>
      </c>
      <c r="BU1305" s="152">
        <v>0.56146142700000001</v>
      </c>
      <c r="BV1305" s="152">
        <v>2.665368833</v>
      </c>
      <c r="BX1305" s="152">
        <v>3.4706686520000001</v>
      </c>
      <c r="BZ1305" s="152">
        <v>2.3004757439999999</v>
      </c>
      <c r="CB1305" s="152">
        <v>2.6831611350000002</v>
      </c>
      <c r="CD1305" s="152">
        <v>1.694723081</v>
      </c>
      <c r="DC1305" s="152">
        <v>38.555666670000001</v>
      </c>
      <c r="DF1305" s="152">
        <v>21.074333330000002</v>
      </c>
      <c r="DG1305" s="152">
        <v>40.369999999999997</v>
      </c>
      <c r="DJ1305" s="152">
        <v>4.2666666999999998E-2</v>
      </c>
      <c r="DM1305" s="152">
        <v>0.193</v>
      </c>
      <c r="DO1305" s="154">
        <v>77.351392489999995</v>
      </c>
    </row>
    <row r="1306" spans="1:203">
      <c r="A1306" s="151">
        <v>6929</v>
      </c>
      <c r="B1306" s="152" t="s">
        <v>2859</v>
      </c>
      <c r="C1306" s="152" t="s">
        <v>2877</v>
      </c>
      <c r="D1306" s="152" t="s">
        <v>2878</v>
      </c>
      <c r="E1306" s="152" t="s">
        <v>2879</v>
      </c>
      <c r="F1306" s="152" t="s">
        <v>9752</v>
      </c>
      <c r="H1306" s="151">
        <v>284190</v>
      </c>
      <c r="L1306" s="153" t="s">
        <v>2958</v>
      </c>
      <c r="M1306" s="153" t="s">
        <v>4664</v>
      </c>
      <c r="S1306" s="152" t="s">
        <v>2716</v>
      </c>
      <c r="T1306" s="152">
        <v>51.008000000000003</v>
      </c>
      <c r="U1306" s="152">
        <v>0.99299999999999999</v>
      </c>
      <c r="V1306" s="152">
        <v>14.326000000000001</v>
      </c>
      <c r="X1306" s="152">
        <v>13.025</v>
      </c>
      <c r="AA1306" s="152">
        <v>4.8760000000000003</v>
      </c>
      <c r="AB1306" s="152">
        <v>0.19600000000000001</v>
      </c>
      <c r="AC1306" s="152">
        <v>7.3079999999999998</v>
      </c>
      <c r="AD1306" s="152">
        <v>2.907</v>
      </c>
      <c r="AE1306" s="152">
        <v>0.57699999999999996</v>
      </c>
      <c r="AF1306" s="152">
        <v>7.4999999999999997E-2</v>
      </c>
      <c r="AI1306" s="152">
        <v>95.682774499999994</v>
      </c>
      <c r="AJ1306" s="152">
        <v>2.7208763999999999</v>
      </c>
      <c r="AK1306" s="156">
        <f t="shared" si="20"/>
        <v>5.4088840000000001E-3</v>
      </c>
      <c r="AL1306" s="151">
        <v>54.088839999999998</v>
      </c>
      <c r="AM1306" s="151">
        <v>409.73984999999999</v>
      </c>
      <c r="AN1306" s="151">
        <v>448.17468000000002</v>
      </c>
      <c r="AO1306" s="151">
        <v>1091.821029</v>
      </c>
      <c r="AQ1306" s="152">
        <v>7.7071558739999997</v>
      </c>
      <c r="AR1306" s="152">
        <v>0.42011390399999998</v>
      </c>
      <c r="AS1306" s="152">
        <v>25.180554659999999</v>
      </c>
      <c r="AU1306" s="151">
        <v>554.34638140000004</v>
      </c>
      <c r="AV1306" s="152">
        <v>4711.2910270000002</v>
      </c>
      <c r="AW1306" s="152">
        <v>37.259040720000002</v>
      </c>
      <c r="AX1306" s="151">
        <v>5909.0353349999996</v>
      </c>
      <c r="AZ1306" s="152">
        <v>15.19444015</v>
      </c>
      <c r="BG1306" s="152">
        <v>7.5551789009999997</v>
      </c>
      <c r="BH1306" s="152">
        <v>238.28273540000001</v>
      </c>
      <c r="BI1306" s="152">
        <v>23.812905220000001</v>
      </c>
      <c r="BJ1306" s="152">
        <v>58.875066330000003</v>
      </c>
      <c r="BK1306" s="152">
        <v>0.78434124699999996</v>
      </c>
      <c r="BO1306" s="152">
        <v>205.28061719999999</v>
      </c>
      <c r="BP1306" s="152">
        <v>3.674929514</v>
      </c>
      <c r="BQ1306" s="152">
        <v>9.4787940800000001</v>
      </c>
      <c r="BR1306" s="152">
        <v>1.6147811969999999</v>
      </c>
      <c r="BS1306" s="152">
        <v>7.8328681529999997</v>
      </c>
      <c r="BT1306" s="152">
        <v>2.1836578580000001</v>
      </c>
      <c r="BU1306" s="152">
        <v>0.93946406400000004</v>
      </c>
      <c r="BV1306" s="152">
        <v>3.4529774450000001</v>
      </c>
      <c r="BX1306" s="152">
        <v>4.4419301859999996</v>
      </c>
      <c r="BZ1306" s="152">
        <v>3.1774881330000002</v>
      </c>
      <c r="CB1306" s="152">
        <v>2.9862108190000001</v>
      </c>
      <c r="CD1306" s="152">
        <v>2.073496032</v>
      </c>
      <c r="DC1306" s="152">
        <v>37.390666670000002</v>
      </c>
      <c r="DF1306" s="152">
        <v>27.681666669999998</v>
      </c>
      <c r="DG1306" s="152">
        <v>35.080333330000002</v>
      </c>
      <c r="DJ1306" s="152">
        <v>1.8333333E-2</v>
      </c>
      <c r="DM1306" s="152">
        <v>0.185</v>
      </c>
      <c r="DO1306" s="154">
        <v>69.319510510000001</v>
      </c>
    </row>
    <row r="1307" spans="1:203">
      <c r="A1307" s="151">
        <v>6930</v>
      </c>
      <c r="B1307" s="152" t="s">
        <v>2859</v>
      </c>
      <c r="C1307" s="152" t="s">
        <v>2877</v>
      </c>
      <c r="D1307" s="152" t="s">
        <v>2878</v>
      </c>
      <c r="E1307" s="152" t="s">
        <v>3242</v>
      </c>
      <c r="F1307" s="152" t="s">
        <v>9753</v>
      </c>
      <c r="H1307" s="151">
        <v>284192</v>
      </c>
      <c r="L1307" s="153" t="s">
        <v>3322</v>
      </c>
      <c r="M1307" s="153" t="s">
        <v>3647</v>
      </c>
      <c r="N1307" s="152" t="s">
        <v>3324</v>
      </c>
      <c r="P1307" s="152">
        <v>16.706182999999999</v>
      </c>
      <c r="Q1307" s="152">
        <v>145.7671</v>
      </c>
      <c r="R1307" s="152" t="s">
        <v>2027</v>
      </c>
      <c r="S1307" s="152" t="s">
        <v>2716</v>
      </c>
      <c r="T1307" s="152">
        <v>47.896000000000001</v>
      </c>
      <c r="U1307" s="152">
        <v>0.626</v>
      </c>
      <c r="V1307" s="152">
        <v>15.763</v>
      </c>
      <c r="X1307" s="152">
        <v>9.141</v>
      </c>
      <c r="AA1307" s="152">
        <v>6.2249999999999996</v>
      </c>
      <c r="AB1307" s="152">
        <v>0.20899999999999999</v>
      </c>
      <c r="AC1307" s="152">
        <v>13.288</v>
      </c>
      <c r="AD1307" s="152">
        <v>1.5029999999999999</v>
      </c>
      <c r="AE1307" s="152">
        <v>0.35799999999999998</v>
      </c>
      <c r="AF1307" s="152">
        <v>5.1999999999999998E-2</v>
      </c>
      <c r="AI1307" s="152">
        <v>95.405590459999999</v>
      </c>
      <c r="AJ1307" s="152">
        <v>4.0494128329999999</v>
      </c>
      <c r="AK1307" s="156">
        <f t="shared" si="20"/>
        <v>2.189289069E-2</v>
      </c>
      <c r="AL1307" s="151">
        <v>218.92890689999999</v>
      </c>
      <c r="AM1307" s="151">
        <v>190.0719</v>
      </c>
      <c r="AN1307" s="151">
        <v>1877.0616</v>
      </c>
      <c r="AO1307" s="151">
        <v>676.90976469999998</v>
      </c>
      <c r="AQ1307" s="152">
        <v>3.7213587989999999</v>
      </c>
      <c r="AR1307" s="152">
        <v>0.31973006900000001</v>
      </c>
      <c r="AS1307" s="152">
        <v>6.6227614969999999</v>
      </c>
      <c r="AU1307" s="151">
        <v>396.34642819999999</v>
      </c>
      <c r="AV1307" s="152">
        <v>3094.9566439999999</v>
      </c>
      <c r="AW1307" s="152">
        <v>45.22587601</v>
      </c>
      <c r="AX1307" s="151">
        <v>4239.2854559999996</v>
      </c>
      <c r="AZ1307" s="152">
        <v>77.931133220000007</v>
      </c>
      <c r="BG1307" s="152">
        <v>4.5015661140000001</v>
      </c>
      <c r="BH1307" s="152">
        <v>305.07436159999997</v>
      </c>
      <c r="BI1307" s="152">
        <v>13.29916837</v>
      </c>
      <c r="BJ1307" s="152">
        <v>32.221074690000002</v>
      </c>
      <c r="BK1307" s="152">
        <v>0.82672822499999998</v>
      </c>
      <c r="BO1307" s="152">
        <v>141.53918329999999</v>
      </c>
      <c r="BP1307" s="152">
        <v>3.712551639</v>
      </c>
      <c r="BQ1307" s="152">
        <v>8.7715811069999994</v>
      </c>
      <c r="BR1307" s="152">
        <v>1.2936641870000001</v>
      </c>
      <c r="BS1307" s="152">
        <v>6.0688249470000004</v>
      </c>
      <c r="BT1307" s="152">
        <v>1.891303537</v>
      </c>
      <c r="BU1307" s="152">
        <v>0.80051200899999997</v>
      </c>
      <c r="BV1307" s="152">
        <v>2.1086784490000001</v>
      </c>
      <c r="BX1307" s="152">
        <v>2.3957951130000001</v>
      </c>
      <c r="BZ1307" s="152">
        <v>1.7707678010000001</v>
      </c>
      <c r="CB1307" s="152">
        <v>1.6241036550000001</v>
      </c>
      <c r="CD1307" s="152">
        <v>1.224115101</v>
      </c>
      <c r="DC1307" s="152">
        <v>39.296999999999997</v>
      </c>
      <c r="DF1307" s="152">
        <v>14.946</v>
      </c>
      <c r="DG1307" s="152">
        <v>44.925333330000001</v>
      </c>
      <c r="DJ1307" s="152">
        <v>0.106333333</v>
      </c>
      <c r="DM1307" s="152">
        <v>0.238666667</v>
      </c>
      <c r="DO1307" s="154">
        <v>84.274388160000001</v>
      </c>
      <c r="ED1307" s="152">
        <v>52.367108119999997</v>
      </c>
      <c r="EE1307" s="152">
        <v>0.73707562500000001</v>
      </c>
      <c r="EF1307" s="152">
        <v>15.920441309999999</v>
      </c>
      <c r="EH1307" s="152">
        <v>8.9454693810000006</v>
      </c>
      <c r="EJ1307" s="152">
        <v>9.941100123</v>
      </c>
      <c r="EK1307" s="152">
        <v>0.18222409000000001</v>
      </c>
      <c r="EL1307" s="152">
        <v>6.355718145</v>
      </c>
      <c r="EM1307" s="152">
        <v>11.13642123</v>
      </c>
      <c r="EO1307" s="152">
        <v>2.1968923500000002</v>
      </c>
      <c r="EP1307" s="152">
        <v>0.61052735499999999</v>
      </c>
      <c r="EQ1307" s="152">
        <v>0.117192134</v>
      </c>
      <c r="ES1307" s="152">
        <v>8.1766148999999996E-2</v>
      </c>
      <c r="FA1307" s="152">
        <v>6.7089640270000004</v>
      </c>
      <c r="FB1307" s="152">
        <v>0.58369167399999999</v>
      </c>
      <c r="FD1307" s="152">
        <v>39.285452130000003</v>
      </c>
      <c r="FF1307" s="152">
        <v>257.62325340000001</v>
      </c>
      <c r="FG1307" s="152">
        <v>109.5230691</v>
      </c>
      <c r="FI1307" s="152">
        <v>35.666392190000003</v>
      </c>
      <c r="FJ1307" s="152">
        <v>34.888257260000003</v>
      </c>
      <c r="FK1307" s="152">
        <v>125.1304679</v>
      </c>
      <c r="FL1307" s="152">
        <v>74.901436630000006</v>
      </c>
      <c r="FM1307" s="152">
        <v>15.71164469</v>
      </c>
      <c r="FP1307" s="152">
        <v>9.9286355989999997</v>
      </c>
      <c r="FQ1307" s="152">
        <v>353.38314250000002</v>
      </c>
      <c r="FR1307" s="152">
        <v>22.232372600000001</v>
      </c>
      <c r="FS1307" s="152">
        <v>60.269649250000001</v>
      </c>
      <c r="FT1307" s="152">
        <v>1.639431444</v>
      </c>
      <c r="FX1307" s="152">
        <v>0.33332589699999998</v>
      </c>
      <c r="FY1307" s="152">
        <v>238.53865239999999</v>
      </c>
      <c r="FZ1307" s="152">
        <v>5.8641525799999998</v>
      </c>
      <c r="GA1307" s="152">
        <v>12.67144386</v>
      </c>
      <c r="GB1307" s="152">
        <v>2.161388933</v>
      </c>
      <c r="GC1307" s="152">
        <v>9.5651173759999999</v>
      </c>
      <c r="GD1307" s="152">
        <v>2.756769088</v>
      </c>
      <c r="GE1307" s="152">
        <v>0.92131167800000002</v>
      </c>
      <c r="GF1307" s="152">
        <v>3.311025983</v>
      </c>
      <c r="GG1307" s="152">
        <v>0.57092510500000004</v>
      </c>
      <c r="GH1307" s="152">
        <v>3.622346496</v>
      </c>
      <c r="GI1307" s="152">
        <v>0.77844701400000005</v>
      </c>
      <c r="GJ1307" s="152">
        <v>2.2118160410000001</v>
      </c>
      <c r="GL1307" s="152">
        <v>2.196144066</v>
      </c>
      <c r="GM1307" s="152">
        <v>0.34419367699999998</v>
      </c>
      <c r="GN1307" s="152">
        <v>1.7209662670000001</v>
      </c>
      <c r="GO1307" s="152">
        <v>0.11035877700000001</v>
      </c>
      <c r="GS1307" s="152">
        <v>3.2197267709999999</v>
      </c>
      <c r="GT1307" s="152">
        <v>0.727911054</v>
      </c>
      <c r="GU1307" s="152">
        <v>0.31996258900000002</v>
      </c>
    </row>
    <row r="1308" spans="1:203">
      <c r="A1308" s="151">
        <v>6931</v>
      </c>
      <c r="B1308" s="152" t="s">
        <v>2859</v>
      </c>
      <c r="C1308" s="152" t="s">
        <v>2877</v>
      </c>
      <c r="D1308" s="152" t="s">
        <v>2878</v>
      </c>
      <c r="E1308" s="152" t="s">
        <v>3242</v>
      </c>
      <c r="F1308" s="152" t="s">
        <v>9754</v>
      </c>
      <c r="H1308" s="151">
        <v>284192</v>
      </c>
      <c r="L1308" s="153" t="s">
        <v>3322</v>
      </c>
      <c r="M1308" s="153" t="s">
        <v>3533</v>
      </c>
      <c r="N1308" s="152" t="s">
        <v>3324</v>
      </c>
      <c r="P1308" s="152">
        <v>16.706182999999999</v>
      </c>
      <c r="Q1308" s="152">
        <v>145.7671</v>
      </c>
      <c r="R1308" s="152" t="s">
        <v>2027</v>
      </c>
      <c r="S1308" s="152" t="s">
        <v>2716</v>
      </c>
      <c r="T1308" s="152">
        <v>47.545999999999999</v>
      </c>
      <c r="U1308" s="152">
        <v>0.58299999999999996</v>
      </c>
      <c r="V1308" s="152">
        <v>15.297000000000001</v>
      </c>
      <c r="X1308" s="152">
        <v>8.9849999999999994</v>
      </c>
      <c r="AA1308" s="152">
        <v>6.9930000000000003</v>
      </c>
      <c r="AB1308" s="152">
        <v>0.161</v>
      </c>
      <c r="AC1308" s="152">
        <v>13.802</v>
      </c>
      <c r="AD1308" s="152">
        <v>1.5369999999999999</v>
      </c>
      <c r="AE1308" s="152">
        <v>0.24299999999999999</v>
      </c>
      <c r="AF1308" s="152">
        <v>6.3E-2</v>
      </c>
      <c r="AI1308" s="152">
        <v>95.543165990000006</v>
      </c>
      <c r="AJ1308" s="152">
        <v>3.91</v>
      </c>
      <c r="AK1308" s="156">
        <f t="shared" si="20"/>
        <v>1.55E-2</v>
      </c>
      <c r="AL1308" s="151">
        <v>155</v>
      </c>
      <c r="AM1308" s="151">
        <v>174.04623000000001</v>
      </c>
      <c r="AN1308" s="151">
        <v>1710.2116799999999</v>
      </c>
      <c r="AO1308" s="151">
        <v>544.40148529999999</v>
      </c>
      <c r="AQ1308" s="152">
        <v>2.5453672890000001</v>
      </c>
      <c r="AR1308" s="152">
        <v>0.211277296</v>
      </c>
      <c r="AS1308" s="152">
        <v>5.2981903099999998</v>
      </c>
      <c r="AU1308" s="151">
        <v>266.04624189999998</v>
      </c>
      <c r="AV1308" s="152">
        <v>2152.1170999999999</v>
      </c>
      <c r="AW1308" s="152">
        <v>44.86808972</v>
      </c>
      <c r="AX1308" s="151">
        <v>3629.800303</v>
      </c>
      <c r="AZ1308" s="152">
        <v>120.7493028</v>
      </c>
      <c r="BG1308" s="152">
        <v>5.2654278699999999</v>
      </c>
      <c r="BH1308" s="152">
        <v>223.550747</v>
      </c>
      <c r="BI1308" s="152">
        <v>13.01020643</v>
      </c>
      <c r="BJ1308" s="152">
        <v>9.6037291200000006</v>
      </c>
      <c r="BK1308" s="152">
        <v>1.269152979</v>
      </c>
      <c r="BO1308" s="152">
        <v>91.770732899999999</v>
      </c>
      <c r="BP1308" s="152">
        <v>2.0107624290000001</v>
      </c>
      <c r="BQ1308" s="152">
        <v>4.8302239309999999</v>
      </c>
      <c r="BS1308" s="152">
        <v>4.2932163059999997</v>
      </c>
      <c r="BT1308" s="152">
        <v>1.0927912799999999</v>
      </c>
      <c r="BU1308" s="152">
        <v>2.0365627740000001</v>
      </c>
      <c r="BV1308" s="152">
        <v>1.500235344</v>
      </c>
      <c r="BX1308" s="152">
        <v>1.805166075</v>
      </c>
      <c r="BZ1308" s="152">
        <v>1.252130784</v>
      </c>
      <c r="CB1308" s="152">
        <v>1.1329844529999999</v>
      </c>
      <c r="CD1308" s="152">
        <v>0.79744327599999998</v>
      </c>
      <c r="CH1308" s="152">
        <v>2.0679311579999999</v>
      </c>
      <c r="CJ1308" s="152">
        <v>0.14206384599999999</v>
      </c>
      <c r="CK1308" s="152">
        <v>7.6801915999999998E-2</v>
      </c>
      <c r="CU1308" s="152">
        <v>-49</v>
      </c>
      <c r="DC1308" s="152">
        <v>40.092333330000002</v>
      </c>
      <c r="DF1308" s="152">
        <v>13.916</v>
      </c>
      <c r="DG1308" s="152">
        <v>46.469000000000001</v>
      </c>
      <c r="DJ1308" s="152">
        <v>9.7000000000000003E-2</v>
      </c>
      <c r="DM1308" s="152">
        <v>0.25433333299999999</v>
      </c>
      <c r="DO1308" s="154">
        <v>85.61870424</v>
      </c>
      <c r="ED1308" s="152">
        <v>52.367108119999997</v>
      </c>
      <c r="EE1308" s="152">
        <v>0.73707562500000001</v>
      </c>
      <c r="EF1308" s="152">
        <v>15.920441309999999</v>
      </c>
      <c r="EH1308" s="152">
        <v>8.9454693810000006</v>
      </c>
      <c r="EJ1308" s="152">
        <v>9.941100123</v>
      </c>
      <c r="EK1308" s="152">
        <v>0.18222409000000001</v>
      </c>
      <c r="EL1308" s="152">
        <v>6.355718145</v>
      </c>
      <c r="EM1308" s="152">
        <v>11.13642123</v>
      </c>
      <c r="EO1308" s="152">
        <v>2.1968923500000002</v>
      </c>
      <c r="EP1308" s="152">
        <v>0.61052735499999999</v>
      </c>
      <c r="EQ1308" s="152">
        <v>0.117192134</v>
      </c>
      <c r="ES1308" s="152">
        <v>8.1766148999999996E-2</v>
      </c>
      <c r="FA1308" s="152">
        <v>6.7089640270000004</v>
      </c>
      <c r="FB1308" s="152">
        <v>0.58369167399999999</v>
      </c>
      <c r="FD1308" s="152">
        <v>39.285452130000003</v>
      </c>
      <c r="FF1308" s="152">
        <v>257.62325340000001</v>
      </c>
      <c r="FG1308" s="152">
        <v>109.5230691</v>
      </c>
      <c r="FI1308" s="152">
        <v>35.666392190000003</v>
      </c>
      <c r="FJ1308" s="152">
        <v>34.888257260000003</v>
      </c>
      <c r="FK1308" s="152">
        <v>125.1304679</v>
      </c>
      <c r="FL1308" s="152">
        <v>74.901436630000006</v>
      </c>
      <c r="FM1308" s="152">
        <v>15.71164469</v>
      </c>
      <c r="FP1308" s="152">
        <v>9.9286355989999997</v>
      </c>
      <c r="FQ1308" s="152">
        <v>353.38314250000002</v>
      </c>
      <c r="FR1308" s="152">
        <v>22.232372600000001</v>
      </c>
      <c r="FS1308" s="152">
        <v>60.269649250000001</v>
      </c>
      <c r="FT1308" s="152">
        <v>1.639431444</v>
      </c>
      <c r="FX1308" s="152">
        <v>0.33332589699999998</v>
      </c>
      <c r="FY1308" s="152">
        <v>238.53865239999999</v>
      </c>
      <c r="FZ1308" s="152">
        <v>5.8641525799999998</v>
      </c>
      <c r="GA1308" s="152">
        <v>12.67144386</v>
      </c>
      <c r="GB1308" s="152">
        <v>2.161388933</v>
      </c>
      <c r="GC1308" s="152">
        <v>9.5651173759999999</v>
      </c>
      <c r="GD1308" s="152">
        <v>2.756769088</v>
      </c>
      <c r="GE1308" s="152">
        <v>0.92131167800000002</v>
      </c>
      <c r="GF1308" s="152">
        <v>3.311025983</v>
      </c>
      <c r="GG1308" s="152">
        <v>0.57092510500000004</v>
      </c>
      <c r="GH1308" s="152">
        <v>3.622346496</v>
      </c>
      <c r="GI1308" s="152">
        <v>0.77844701400000005</v>
      </c>
      <c r="GJ1308" s="152">
        <v>2.2118160410000001</v>
      </c>
      <c r="GL1308" s="152">
        <v>2.196144066</v>
      </c>
      <c r="GM1308" s="152">
        <v>0.34419367699999998</v>
      </c>
      <c r="GN1308" s="152">
        <v>1.7209662670000001</v>
      </c>
      <c r="GO1308" s="152">
        <v>0.11035877700000001</v>
      </c>
      <c r="GS1308" s="152">
        <v>3.2197267709999999</v>
      </c>
      <c r="GT1308" s="152">
        <v>0.727911054</v>
      </c>
      <c r="GU1308" s="152">
        <v>0.31996258900000002</v>
      </c>
    </row>
    <row r="1309" spans="1:203">
      <c r="A1309" s="151">
        <v>6932</v>
      </c>
      <c r="B1309" s="152" t="s">
        <v>2859</v>
      </c>
      <c r="C1309" s="152" t="s">
        <v>2877</v>
      </c>
      <c r="D1309" s="152" t="s">
        <v>2878</v>
      </c>
      <c r="E1309" s="152" t="s">
        <v>3242</v>
      </c>
      <c r="F1309" s="152" t="s">
        <v>9755</v>
      </c>
      <c r="H1309" s="151">
        <v>284192</v>
      </c>
      <c r="L1309" s="153" t="s">
        <v>3322</v>
      </c>
      <c r="M1309" s="153" t="s">
        <v>3791</v>
      </c>
      <c r="N1309" s="152" t="s">
        <v>3324</v>
      </c>
      <c r="P1309" s="152">
        <v>16.706182999999999</v>
      </c>
      <c r="Q1309" s="152">
        <v>145.7671</v>
      </c>
      <c r="R1309" s="152" t="s">
        <v>2027</v>
      </c>
      <c r="S1309" s="152" t="s">
        <v>2716</v>
      </c>
      <c r="T1309" s="152">
        <v>48.32</v>
      </c>
      <c r="U1309" s="152">
        <v>0.69899999999999995</v>
      </c>
      <c r="V1309" s="152">
        <v>16.792999999999999</v>
      </c>
      <c r="X1309" s="152">
        <v>8.3670000000000009</v>
      </c>
      <c r="AA1309" s="152">
        <v>4.2670000000000003</v>
      </c>
      <c r="AB1309" s="152">
        <v>0.151</v>
      </c>
      <c r="AC1309" s="152">
        <v>14.814</v>
      </c>
      <c r="AD1309" s="152">
        <v>1.478</v>
      </c>
      <c r="AE1309" s="152">
        <v>0.318</v>
      </c>
      <c r="AF1309" s="152">
        <v>5.2999999999999999E-2</v>
      </c>
      <c r="AI1309" s="152">
        <v>95.569219790000005</v>
      </c>
      <c r="AJ1309" s="152">
        <v>3.9203412000000002</v>
      </c>
      <c r="AK1309" s="156">
        <f t="shared" si="20"/>
        <v>1.6603465000000001E-2</v>
      </c>
      <c r="AL1309" s="151">
        <v>166.03465</v>
      </c>
      <c r="AM1309" s="151">
        <v>177.40044</v>
      </c>
      <c r="AN1309" s="151">
        <v>1841.7218600000001</v>
      </c>
      <c r="AO1309" s="151">
        <v>582.71713239999997</v>
      </c>
      <c r="AQ1309" s="152">
        <v>3.7629905959999999</v>
      </c>
      <c r="AR1309" s="152">
        <v>0.324340719</v>
      </c>
      <c r="AS1309" s="152">
        <v>7.1570676860000004</v>
      </c>
      <c r="AU1309" s="151">
        <v>300.81835150000001</v>
      </c>
      <c r="AV1309" s="152">
        <v>2497.177306</v>
      </c>
      <c r="AW1309" s="152">
        <v>51.039976699999997</v>
      </c>
      <c r="AX1309" s="151">
        <v>4162.4981379999999</v>
      </c>
      <c r="AZ1309" s="152">
        <v>129.9217888</v>
      </c>
      <c r="BG1309" s="152">
        <v>2.6742203600000001</v>
      </c>
      <c r="BH1309" s="152">
        <v>281.19458220000001</v>
      </c>
      <c r="BI1309" s="152">
        <v>14.2306639</v>
      </c>
      <c r="BJ1309" s="152">
        <v>27.07800421</v>
      </c>
      <c r="BK1309" s="152">
        <v>0.66481270400000003</v>
      </c>
      <c r="BO1309" s="152">
        <v>122.5408745</v>
      </c>
      <c r="BP1309" s="152">
        <v>2.3775067270000001</v>
      </c>
      <c r="BQ1309" s="152">
        <v>5.7170260329999998</v>
      </c>
      <c r="BR1309" s="152">
        <v>0.94736676500000006</v>
      </c>
      <c r="BS1309" s="152">
        <v>4.5338121390000001</v>
      </c>
      <c r="BT1309" s="152">
        <v>1.589272789</v>
      </c>
      <c r="BU1309" s="152">
        <v>0.61394555900000003</v>
      </c>
      <c r="BV1309" s="152">
        <v>1.9846237840000001</v>
      </c>
      <c r="BX1309" s="152">
        <v>2.731780783</v>
      </c>
      <c r="BZ1309" s="152">
        <v>1.5633652170000001</v>
      </c>
      <c r="CB1309" s="152">
        <v>1.481286562</v>
      </c>
      <c r="CD1309" s="152">
        <v>0.85150536799999998</v>
      </c>
      <c r="DC1309" s="152">
        <v>40.188333329999999</v>
      </c>
      <c r="DF1309" s="152">
        <v>13.60166667</v>
      </c>
      <c r="DG1309" s="152">
        <v>46.689666670000001</v>
      </c>
      <c r="DJ1309" s="152">
        <v>9.4666666999999996E-2</v>
      </c>
      <c r="DM1309" s="152">
        <v>0.249</v>
      </c>
      <c r="DO1309" s="154">
        <v>85.955026989999993</v>
      </c>
      <c r="ED1309" s="152">
        <v>52.367108119999997</v>
      </c>
      <c r="EE1309" s="152">
        <v>0.73707562500000001</v>
      </c>
      <c r="EF1309" s="152">
        <v>15.920441309999999</v>
      </c>
      <c r="EH1309" s="152">
        <v>8.9454693810000006</v>
      </c>
      <c r="EJ1309" s="152">
        <v>9.941100123</v>
      </c>
      <c r="EK1309" s="152">
        <v>0.18222409000000001</v>
      </c>
      <c r="EL1309" s="152">
        <v>6.355718145</v>
      </c>
      <c r="EM1309" s="152">
        <v>11.13642123</v>
      </c>
      <c r="EO1309" s="152">
        <v>2.1968923500000002</v>
      </c>
      <c r="EP1309" s="152">
        <v>0.61052735499999999</v>
      </c>
      <c r="EQ1309" s="152">
        <v>0.117192134</v>
      </c>
      <c r="ES1309" s="152">
        <v>8.1766148999999996E-2</v>
      </c>
      <c r="FA1309" s="152">
        <v>6.7089640270000004</v>
      </c>
      <c r="FB1309" s="152">
        <v>0.58369167399999999</v>
      </c>
      <c r="FD1309" s="152">
        <v>39.285452130000003</v>
      </c>
      <c r="FF1309" s="152">
        <v>257.62325340000001</v>
      </c>
      <c r="FG1309" s="152">
        <v>109.5230691</v>
      </c>
      <c r="FI1309" s="152">
        <v>35.666392190000003</v>
      </c>
      <c r="FJ1309" s="152">
        <v>34.888257260000003</v>
      </c>
      <c r="FK1309" s="152">
        <v>125.1304679</v>
      </c>
      <c r="FL1309" s="152">
        <v>74.901436630000006</v>
      </c>
      <c r="FM1309" s="152">
        <v>15.71164469</v>
      </c>
      <c r="FP1309" s="152">
        <v>9.9286355989999997</v>
      </c>
      <c r="FQ1309" s="152">
        <v>353.38314250000002</v>
      </c>
      <c r="FR1309" s="152">
        <v>22.232372600000001</v>
      </c>
      <c r="FS1309" s="152">
        <v>60.269649250000001</v>
      </c>
      <c r="FT1309" s="152">
        <v>1.639431444</v>
      </c>
      <c r="FX1309" s="152">
        <v>0.33332589699999998</v>
      </c>
      <c r="FY1309" s="152">
        <v>238.53865239999999</v>
      </c>
      <c r="FZ1309" s="152">
        <v>5.8641525799999998</v>
      </c>
      <c r="GA1309" s="152">
        <v>12.67144386</v>
      </c>
      <c r="GB1309" s="152">
        <v>2.161388933</v>
      </c>
      <c r="GC1309" s="152">
        <v>9.5651173759999999</v>
      </c>
      <c r="GD1309" s="152">
        <v>2.756769088</v>
      </c>
      <c r="GE1309" s="152">
        <v>0.92131167800000002</v>
      </c>
      <c r="GF1309" s="152">
        <v>3.311025983</v>
      </c>
      <c r="GG1309" s="152">
        <v>0.57092510500000004</v>
      </c>
      <c r="GH1309" s="152">
        <v>3.622346496</v>
      </c>
      <c r="GI1309" s="152">
        <v>0.77844701400000005</v>
      </c>
      <c r="GJ1309" s="152">
        <v>2.2118160410000001</v>
      </c>
      <c r="GL1309" s="152">
        <v>2.196144066</v>
      </c>
      <c r="GM1309" s="152">
        <v>0.34419367699999998</v>
      </c>
      <c r="GN1309" s="152">
        <v>1.7209662670000001</v>
      </c>
      <c r="GO1309" s="152">
        <v>0.11035877700000001</v>
      </c>
      <c r="GS1309" s="152">
        <v>3.2197267709999999</v>
      </c>
      <c r="GT1309" s="152">
        <v>0.727911054</v>
      </c>
      <c r="GU1309" s="152">
        <v>0.31996258900000002</v>
      </c>
    </row>
    <row r="1310" spans="1:203">
      <c r="A1310" s="151">
        <v>6933</v>
      </c>
      <c r="B1310" s="152" t="s">
        <v>2859</v>
      </c>
      <c r="C1310" s="152" t="s">
        <v>2877</v>
      </c>
      <c r="D1310" s="152" t="s">
        <v>2878</v>
      </c>
      <c r="E1310" s="152" t="s">
        <v>3242</v>
      </c>
      <c r="F1310" s="152" t="s">
        <v>9756</v>
      </c>
      <c r="H1310" s="151">
        <v>284192</v>
      </c>
      <c r="L1310" s="153" t="s">
        <v>3322</v>
      </c>
      <c r="M1310" s="153" t="s">
        <v>3586</v>
      </c>
      <c r="N1310" s="152" t="s">
        <v>3324</v>
      </c>
      <c r="P1310" s="152">
        <v>16.706182999999999</v>
      </c>
      <c r="Q1310" s="152">
        <v>145.7671</v>
      </c>
      <c r="R1310" s="152" t="s">
        <v>2027</v>
      </c>
      <c r="S1310" s="152" t="s">
        <v>2716</v>
      </c>
      <c r="T1310" s="152">
        <v>47.701000000000001</v>
      </c>
      <c r="U1310" s="152">
        <v>0.628</v>
      </c>
      <c r="V1310" s="152">
        <v>15.705</v>
      </c>
      <c r="X1310" s="152">
        <v>9.1460000000000008</v>
      </c>
      <c r="AA1310" s="152">
        <v>5.7160000000000002</v>
      </c>
      <c r="AB1310" s="152">
        <v>0.17499999999999999</v>
      </c>
      <c r="AC1310" s="152">
        <v>14.851000000000001</v>
      </c>
      <c r="AD1310" s="152">
        <v>1.417</v>
      </c>
      <c r="AE1310" s="152">
        <v>0.249</v>
      </c>
      <c r="AF1310" s="152">
        <v>0.05</v>
      </c>
      <c r="AI1310" s="152">
        <v>95.999661579999994</v>
      </c>
      <c r="AJ1310" s="152">
        <v>4.3713036000000001</v>
      </c>
      <c r="AK1310" s="156">
        <f t="shared" si="20"/>
        <v>3.3072910999999997E-2</v>
      </c>
      <c r="AL1310" s="151">
        <v>330.72910999999999</v>
      </c>
      <c r="AM1310" s="151">
        <v>196.78031999999999</v>
      </c>
      <c r="AN1310" s="151">
        <v>1863.73678</v>
      </c>
      <c r="AO1310" s="151">
        <v>612.51819120000005</v>
      </c>
      <c r="AQ1310" s="152">
        <v>3.8822488449999999</v>
      </c>
      <c r="AR1310" s="152">
        <v>0.32959075500000001</v>
      </c>
      <c r="AS1310" s="152">
        <v>6.4858708109999998</v>
      </c>
      <c r="AU1310" s="151">
        <v>280.59493739999999</v>
      </c>
      <c r="AV1310" s="152">
        <v>2113.3963239999998</v>
      </c>
      <c r="AW1310" s="152">
        <v>45.882642769999997</v>
      </c>
      <c r="AX1310" s="151">
        <v>3743.7379980000001</v>
      </c>
      <c r="AZ1310" s="152">
        <v>172.06002989999999</v>
      </c>
      <c r="BG1310" s="152">
        <v>2.1171182879999999</v>
      </c>
      <c r="BH1310" s="152">
        <v>255.17545530000001</v>
      </c>
      <c r="BI1310" s="152">
        <v>12.661484789999999</v>
      </c>
      <c r="BJ1310" s="152">
        <v>25.498777189999998</v>
      </c>
      <c r="BK1310" s="152">
        <v>0.601915592</v>
      </c>
      <c r="BO1310" s="152">
        <v>108.1021331</v>
      </c>
      <c r="BP1310" s="152">
        <v>2.182735246</v>
      </c>
      <c r="BQ1310" s="152">
        <v>5.6071034559999999</v>
      </c>
      <c r="BR1310" s="152">
        <v>0.86825256100000003</v>
      </c>
      <c r="BS1310" s="152">
        <v>4.3963429449999998</v>
      </c>
      <c r="BT1310" s="152">
        <v>1.546765935</v>
      </c>
      <c r="BU1310" s="152">
        <v>0.68642460500000002</v>
      </c>
      <c r="BV1310" s="152">
        <v>1.7461339360000001</v>
      </c>
      <c r="BX1310" s="152">
        <v>2.5121553649999999</v>
      </c>
      <c r="BZ1310" s="152">
        <v>1.7546954530000001</v>
      </c>
      <c r="CB1310" s="152">
        <v>1.4539980880000001</v>
      </c>
      <c r="CD1310" s="152">
        <v>0.80221224499999999</v>
      </c>
      <c r="DC1310" s="152">
        <v>40.14533333</v>
      </c>
      <c r="DF1310" s="152">
        <v>13.643000000000001</v>
      </c>
      <c r="DG1310" s="152">
        <v>46.672333330000001</v>
      </c>
      <c r="DJ1310" s="152">
        <v>9.5333333000000006E-2</v>
      </c>
      <c r="DM1310" s="152">
        <v>0.26900000000000002</v>
      </c>
      <c r="DO1310" s="154">
        <v>85.913863610000007</v>
      </c>
      <c r="ED1310" s="152">
        <v>52.367108119999997</v>
      </c>
      <c r="EE1310" s="152">
        <v>0.73707562500000001</v>
      </c>
      <c r="EF1310" s="152">
        <v>15.920441309999999</v>
      </c>
      <c r="EH1310" s="152">
        <v>8.9454693810000006</v>
      </c>
      <c r="EJ1310" s="152">
        <v>9.941100123</v>
      </c>
      <c r="EK1310" s="152">
        <v>0.18222409000000001</v>
      </c>
      <c r="EL1310" s="152">
        <v>6.355718145</v>
      </c>
      <c r="EM1310" s="152">
        <v>11.13642123</v>
      </c>
      <c r="EO1310" s="152">
        <v>2.1968923500000002</v>
      </c>
      <c r="EP1310" s="152">
        <v>0.61052735499999999</v>
      </c>
      <c r="EQ1310" s="152">
        <v>0.117192134</v>
      </c>
      <c r="ES1310" s="152">
        <v>8.1766148999999996E-2</v>
      </c>
      <c r="FA1310" s="152">
        <v>6.7089640270000004</v>
      </c>
      <c r="FB1310" s="152">
        <v>0.58369167399999999</v>
      </c>
      <c r="FD1310" s="152">
        <v>39.285452130000003</v>
      </c>
      <c r="FF1310" s="152">
        <v>257.62325340000001</v>
      </c>
      <c r="FG1310" s="152">
        <v>109.5230691</v>
      </c>
      <c r="FI1310" s="152">
        <v>35.666392190000003</v>
      </c>
      <c r="FJ1310" s="152">
        <v>34.888257260000003</v>
      </c>
      <c r="FK1310" s="152">
        <v>125.1304679</v>
      </c>
      <c r="FL1310" s="152">
        <v>74.901436630000006</v>
      </c>
      <c r="FM1310" s="152">
        <v>15.71164469</v>
      </c>
      <c r="FP1310" s="152">
        <v>9.9286355989999997</v>
      </c>
      <c r="FQ1310" s="152">
        <v>353.38314250000002</v>
      </c>
      <c r="FR1310" s="152">
        <v>22.232372600000001</v>
      </c>
      <c r="FS1310" s="152">
        <v>60.269649250000001</v>
      </c>
      <c r="FT1310" s="152">
        <v>1.639431444</v>
      </c>
      <c r="FX1310" s="152">
        <v>0.33332589699999998</v>
      </c>
      <c r="FY1310" s="152">
        <v>238.53865239999999</v>
      </c>
      <c r="FZ1310" s="152">
        <v>5.8641525799999998</v>
      </c>
      <c r="GA1310" s="152">
        <v>12.67144386</v>
      </c>
      <c r="GB1310" s="152">
        <v>2.161388933</v>
      </c>
      <c r="GC1310" s="152">
        <v>9.5651173759999999</v>
      </c>
      <c r="GD1310" s="152">
        <v>2.756769088</v>
      </c>
      <c r="GE1310" s="152">
        <v>0.92131167800000002</v>
      </c>
      <c r="GF1310" s="152">
        <v>3.311025983</v>
      </c>
      <c r="GG1310" s="152">
        <v>0.57092510500000004</v>
      </c>
      <c r="GH1310" s="152">
        <v>3.622346496</v>
      </c>
      <c r="GI1310" s="152">
        <v>0.77844701400000005</v>
      </c>
      <c r="GJ1310" s="152">
        <v>2.2118160410000001</v>
      </c>
      <c r="GL1310" s="152">
        <v>2.196144066</v>
      </c>
      <c r="GM1310" s="152">
        <v>0.34419367699999998</v>
      </c>
      <c r="GN1310" s="152">
        <v>1.7209662670000001</v>
      </c>
      <c r="GO1310" s="152">
        <v>0.11035877700000001</v>
      </c>
      <c r="GS1310" s="152">
        <v>3.2197267709999999</v>
      </c>
      <c r="GT1310" s="152">
        <v>0.727911054</v>
      </c>
      <c r="GU1310" s="152">
        <v>0.31996258900000002</v>
      </c>
    </row>
    <row r="1311" spans="1:203">
      <c r="A1311" s="151">
        <v>6934</v>
      </c>
      <c r="B1311" s="152" t="s">
        <v>2859</v>
      </c>
      <c r="C1311" s="152" t="s">
        <v>2877</v>
      </c>
      <c r="D1311" s="152" t="s">
        <v>2878</v>
      </c>
      <c r="E1311" s="152" t="s">
        <v>3242</v>
      </c>
      <c r="F1311" s="152" t="s">
        <v>9757</v>
      </c>
      <c r="H1311" s="151">
        <v>284192</v>
      </c>
      <c r="L1311" s="153" t="s">
        <v>3322</v>
      </c>
      <c r="M1311" s="153" t="s">
        <v>3603</v>
      </c>
      <c r="N1311" s="152" t="s">
        <v>3324</v>
      </c>
      <c r="P1311" s="152">
        <v>16.706182999999999</v>
      </c>
      <c r="Q1311" s="152">
        <v>145.7671</v>
      </c>
      <c r="R1311" s="152" t="s">
        <v>2027</v>
      </c>
      <c r="S1311" s="152" t="s">
        <v>2716</v>
      </c>
      <c r="T1311" s="152">
        <v>47.762999999999998</v>
      </c>
      <c r="U1311" s="152">
        <v>0.6</v>
      </c>
      <c r="V1311" s="152">
        <v>15.111000000000001</v>
      </c>
      <c r="X1311" s="152">
        <v>8.8539999999999992</v>
      </c>
      <c r="AA1311" s="152">
        <v>6.4</v>
      </c>
      <c r="AB1311" s="152">
        <v>0.161</v>
      </c>
      <c r="AC1311" s="152">
        <v>14.18</v>
      </c>
      <c r="AD1311" s="152">
        <v>1.4470000000000001</v>
      </c>
      <c r="AE1311" s="152">
        <v>0.27700000000000002</v>
      </c>
      <c r="AF1311" s="152">
        <v>0.05</v>
      </c>
      <c r="AI1311" s="152">
        <v>95.168806860000004</v>
      </c>
      <c r="AJ1311" s="152">
        <v>3.8925508</v>
      </c>
      <c r="AK1311" s="156">
        <f t="shared" si="20"/>
        <v>1.36118631E-2</v>
      </c>
      <c r="AL1311" s="151">
        <v>136.11863099999999</v>
      </c>
      <c r="AM1311" s="151">
        <v>179.63658000000001</v>
      </c>
      <c r="AN1311" s="151">
        <v>1710.2116799999999</v>
      </c>
      <c r="AO1311" s="151">
        <v>584.31361760000004</v>
      </c>
      <c r="AQ1311" s="152">
        <v>3.5171921269999999</v>
      </c>
      <c r="AR1311" s="152">
        <v>0.30316546799999999</v>
      </c>
      <c r="AS1311" s="152">
        <v>6.4489064420000002</v>
      </c>
      <c r="AU1311" s="151">
        <v>316.96287280000001</v>
      </c>
      <c r="AV1311" s="152">
        <v>2521.8860970000001</v>
      </c>
      <c r="AW1311" s="152">
        <v>49.792472429999997</v>
      </c>
      <c r="AX1311" s="151">
        <v>3918.9507870000002</v>
      </c>
      <c r="AZ1311" s="152">
        <v>151.63574610000001</v>
      </c>
      <c r="BG1311" s="152">
        <v>3.7002903460000001</v>
      </c>
      <c r="BH1311" s="152">
        <v>282.61252189999999</v>
      </c>
      <c r="BI1311" s="152">
        <v>13.65936718</v>
      </c>
      <c r="BJ1311" s="152">
        <v>28.344378509999999</v>
      </c>
      <c r="BK1311" s="152">
        <v>0.74471675100000001</v>
      </c>
      <c r="BO1311" s="152">
        <v>127.1517554</v>
      </c>
      <c r="BP1311" s="152">
        <v>2.6568490169999999</v>
      </c>
      <c r="BQ1311" s="152">
        <v>6.2863652349999999</v>
      </c>
      <c r="BR1311" s="152">
        <v>1.0242995020000001</v>
      </c>
      <c r="BS1311" s="152">
        <v>4.95620891</v>
      </c>
      <c r="BT1311" s="152">
        <v>1.50606807</v>
      </c>
      <c r="BU1311" s="152">
        <v>0.65774075899999995</v>
      </c>
      <c r="BV1311" s="152">
        <v>2.0113016880000001</v>
      </c>
      <c r="BX1311" s="152">
        <v>2.5905652049999999</v>
      </c>
      <c r="BZ1311" s="152">
        <v>1.8635778119999999</v>
      </c>
      <c r="CB1311" s="152">
        <v>1.521721579</v>
      </c>
      <c r="CD1311" s="152">
        <v>0.98494309199999996</v>
      </c>
      <c r="DC1311" s="152">
        <v>38.927666670000001</v>
      </c>
      <c r="DF1311" s="152">
        <v>13.489333329999999</v>
      </c>
      <c r="DG1311" s="152">
        <v>46.274000000000001</v>
      </c>
      <c r="DJ1311" s="152">
        <v>0.13766666699999999</v>
      </c>
      <c r="DM1311" s="152">
        <v>0.26900000000000002</v>
      </c>
      <c r="DO1311" s="154">
        <v>85.947183719999998</v>
      </c>
      <c r="ED1311" s="152">
        <v>52.367108119999997</v>
      </c>
      <c r="EE1311" s="152">
        <v>0.73707562500000001</v>
      </c>
      <c r="EF1311" s="152">
        <v>15.920441309999999</v>
      </c>
      <c r="EH1311" s="152">
        <v>8.9454693810000006</v>
      </c>
      <c r="EJ1311" s="152">
        <v>9.941100123</v>
      </c>
      <c r="EK1311" s="152">
        <v>0.18222409000000001</v>
      </c>
      <c r="EL1311" s="152">
        <v>6.355718145</v>
      </c>
      <c r="EM1311" s="152">
        <v>11.13642123</v>
      </c>
      <c r="EO1311" s="152">
        <v>2.1968923500000002</v>
      </c>
      <c r="EP1311" s="152">
        <v>0.61052735499999999</v>
      </c>
      <c r="EQ1311" s="152">
        <v>0.117192134</v>
      </c>
      <c r="ES1311" s="152">
        <v>8.1766148999999996E-2</v>
      </c>
      <c r="FA1311" s="152">
        <v>6.7089640270000004</v>
      </c>
      <c r="FB1311" s="152">
        <v>0.58369167399999999</v>
      </c>
      <c r="FD1311" s="152">
        <v>39.285452130000003</v>
      </c>
      <c r="FF1311" s="152">
        <v>257.62325340000001</v>
      </c>
      <c r="FG1311" s="152">
        <v>109.5230691</v>
      </c>
      <c r="FI1311" s="152">
        <v>35.666392190000003</v>
      </c>
      <c r="FJ1311" s="152">
        <v>34.888257260000003</v>
      </c>
      <c r="FK1311" s="152">
        <v>125.1304679</v>
      </c>
      <c r="FL1311" s="152">
        <v>74.901436630000006</v>
      </c>
      <c r="FM1311" s="152">
        <v>15.71164469</v>
      </c>
      <c r="FP1311" s="152">
        <v>9.9286355989999997</v>
      </c>
      <c r="FQ1311" s="152">
        <v>353.38314250000002</v>
      </c>
      <c r="FR1311" s="152">
        <v>22.232372600000001</v>
      </c>
      <c r="FS1311" s="152">
        <v>60.269649250000001</v>
      </c>
      <c r="FT1311" s="152">
        <v>1.639431444</v>
      </c>
      <c r="FX1311" s="152">
        <v>0.33332589699999998</v>
      </c>
      <c r="FY1311" s="152">
        <v>238.53865239999999</v>
      </c>
      <c r="FZ1311" s="152">
        <v>5.8641525799999998</v>
      </c>
      <c r="GA1311" s="152">
        <v>12.67144386</v>
      </c>
      <c r="GB1311" s="152">
        <v>2.161388933</v>
      </c>
      <c r="GC1311" s="152">
        <v>9.5651173759999999</v>
      </c>
      <c r="GD1311" s="152">
        <v>2.756769088</v>
      </c>
      <c r="GE1311" s="152">
        <v>0.92131167800000002</v>
      </c>
      <c r="GF1311" s="152">
        <v>3.311025983</v>
      </c>
      <c r="GG1311" s="152">
        <v>0.57092510500000004</v>
      </c>
      <c r="GH1311" s="152">
        <v>3.622346496</v>
      </c>
      <c r="GI1311" s="152">
        <v>0.77844701400000005</v>
      </c>
      <c r="GJ1311" s="152">
        <v>2.2118160410000001</v>
      </c>
      <c r="GL1311" s="152">
        <v>2.196144066</v>
      </c>
      <c r="GM1311" s="152">
        <v>0.34419367699999998</v>
      </c>
      <c r="GN1311" s="152">
        <v>1.7209662670000001</v>
      </c>
      <c r="GO1311" s="152">
        <v>0.11035877700000001</v>
      </c>
      <c r="GS1311" s="152">
        <v>3.2197267709999999</v>
      </c>
      <c r="GT1311" s="152">
        <v>0.727911054</v>
      </c>
      <c r="GU1311" s="152">
        <v>0.31996258900000002</v>
      </c>
    </row>
    <row r="1312" spans="1:203">
      <c r="A1312" s="151">
        <v>6935</v>
      </c>
      <c r="B1312" s="152" t="s">
        <v>2859</v>
      </c>
      <c r="C1312" s="152" t="s">
        <v>2877</v>
      </c>
      <c r="D1312" s="152" t="s">
        <v>2878</v>
      </c>
      <c r="E1312" s="152" t="s">
        <v>3242</v>
      </c>
      <c r="F1312" s="152" t="s">
        <v>9758</v>
      </c>
      <c r="H1312" s="151">
        <v>284192</v>
      </c>
      <c r="L1312" s="153" t="s">
        <v>3322</v>
      </c>
      <c r="M1312" s="153" t="s">
        <v>3762</v>
      </c>
      <c r="N1312" s="152" t="s">
        <v>3324</v>
      </c>
      <c r="P1312" s="152">
        <v>16.706182999999999</v>
      </c>
      <c r="Q1312" s="152">
        <v>145.7671</v>
      </c>
      <c r="R1312" s="152" t="s">
        <v>2027</v>
      </c>
      <c r="S1312" s="152" t="s">
        <v>2716</v>
      </c>
      <c r="T1312" s="152">
        <v>48.206000000000003</v>
      </c>
      <c r="U1312" s="152">
        <v>0.56499999999999995</v>
      </c>
      <c r="V1312" s="152">
        <v>15.234999999999999</v>
      </c>
      <c r="X1312" s="152">
        <v>9.0069999999999997</v>
      </c>
      <c r="AA1312" s="152">
        <v>6.93</v>
      </c>
      <c r="AB1312" s="152">
        <v>0.16200000000000001</v>
      </c>
      <c r="AC1312" s="152">
        <v>13.911</v>
      </c>
      <c r="AD1312" s="152">
        <v>1.4219999999999999</v>
      </c>
      <c r="AE1312" s="152">
        <v>0.247</v>
      </c>
      <c r="AF1312" s="152">
        <v>4.7E-2</v>
      </c>
      <c r="AI1312" s="152">
        <v>96.080041980000004</v>
      </c>
      <c r="AJ1312" s="152">
        <v>4.2140351999999996</v>
      </c>
      <c r="AK1312" s="156">
        <f t="shared" si="20"/>
        <v>2.2396064E-2</v>
      </c>
      <c r="AL1312" s="151">
        <v>223.96064000000001</v>
      </c>
      <c r="AM1312" s="151">
        <v>183.36348000000001</v>
      </c>
      <c r="AN1312" s="151">
        <v>1869.53018</v>
      </c>
      <c r="AO1312" s="151">
        <v>596.02117650000002</v>
      </c>
      <c r="AQ1312" s="152">
        <v>3.5388144709999998</v>
      </c>
      <c r="AR1312" s="152">
        <v>0.29060425899999998</v>
      </c>
      <c r="AS1312" s="152">
        <v>6.6394794880000001</v>
      </c>
      <c r="AU1312" s="151">
        <v>286.6940462</v>
      </c>
      <c r="AV1312" s="152">
        <v>2311.0666489999999</v>
      </c>
      <c r="AW1312" s="152">
        <v>50.105951150000003</v>
      </c>
      <c r="AX1312" s="151">
        <v>3848.4561589999998</v>
      </c>
      <c r="AZ1312" s="152">
        <v>172.0299598</v>
      </c>
      <c r="BG1312" s="152">
        <v>3.1229981009999999</v>
      </c>
      <c r="BH1312" s="152">
        <v>264.64933450000001</v>
      </c>
      <c r="BI1312" s="152">
        <v>13.24117614</v>
      </c>
      <c r="BJ1312" s="152">
        <v>27.816722550000001</v>
      </c>
      <c r="BK1312" s="152">
        <v>0.61082234400000002</v>
      </c>
      <c r="BO1312" s="152">
        <v>116.1176954</v>
      </c>
      <c r="BP1312" s="152">
        <v>2.2487534400000002</v>
      </c>
      <c r="BQ1312" s="152">
        <v>5.540015178</v>
      </c>
      <c r="BR1312" s="152">
        <v>0.95815717700000003</v>
      </c>
      <c r="BS1312" s="152">
        <v>4.7369574429999997</v>
      </c>
      <c r="BT1312" s="152">
        <v>1.440591454</v>
      </c>
      <c r="BU1312" s="152">
        <v>0.61035676100000003</v>
      </c>
      <c r="BV1312" s="152">
        <v>2.0402276760000002</v>
      </c>
      <c r="BX1312" s="152">
        <v>2.6935090189999999</v>
      </c>
      <c r="BZ1312" s="152">
        <v>1.756606471</v>
      </c>
      <c r="CB1312" s="152">
        <v>1.541994681</v>
      </c>
      <c r="CD1312" s="152">
        <v>0.93940403100000003</v>
      </c>
      <c r="DC1312" s="152">
        <v>39.305999999999997</v>
      </c>
      <c r="DF1312" s="152">
        <v>13.16033333</v>
      </c>
      <c r="DG1312" s="152">
        <v>46.626666669999999</v>
      </c>
      <c r="DJ1312" s="152">
        <v>0.12766666700000001</v>
      </c>
      <c r="DM1312" s="152">
        <v>0.26066666700000002</v>
      </c>
      <c r="DO1312" s="154">
        <v>86.332607890000006</v>
      </c>
      <c r="ED1312" s="152">
        <v>52.367108119999997</v>
      </c>
      <c r="EE1312" s="152">
        <v>0.73707562500000001</v>
      </c>
      <c r="EF1312" s="152">
        <v>15.920441309999999</v>
      </c>
      <c r="EH1312" s="152">
        <v>8.9454693810000006</v>
      </c>
      <c r="EJ1312" s="152">
        <v>9.941100123</v>
      </c>
      <c r="EK1312" s="152">
        <v>0.18222409000000001</v>
      </c>
      <c r="EL1312" s="152">
        <v>6.355718145</v>
      </c>
      <c r="EM1312" s="152">
        <v>11.13642123</v>
      </c>
      <c r="EO1312" s="152">
        <v>2.1968923500000002</v>
      </c>
      <c r="EP1312" s="152">
        <v>0.61052735499999999</v>
      </c>
      <c r="EQ1312" s="152">
        <v>0.117192134</v>
      </c>
      <c r="ES1312" s="152">
        <v>8.1766148999999996E-2</v>
      </c>
      <c r="FA1312" s="152">
        <v>6.7089640270000004</v>
      </c>
      <c r="FB1312" s="152">
        <v>0.58369167399999999</v>
      </c>
      <c r="FD1312" s="152">
        <v>39.285452130000003</v>
      </c>
      <c r="FF1312" s="152">
        <v>257.62325340000001</v>
      </c>
      <c r="FG1312" s="152">
        <v>109.5230691</v>
      </c>
      <c r="FI1312" s="152">
        <v>35.666392190000003</v>
      </c>
      <c r="FJ1312" s="152">
        <v>34.888257260000003</v>
      </c>
      <c r="FK1312" s="152">
        <v>125.1304679</v>
      </c>
      <c r="FL1312" s="152">
        <v>74.901436630000006</v>
      </c>
      <c r="FM1312" s="152">
        <v>15.71164469</v>
      </c>
      <c r="FP1312" s="152">
        <v>9.9286355989999997</v>
      </c>
      <c r="FQ1312" s="152">
        <v>353.38314250000002</v>
      </c>
      <c r="FR1312" s="152">
        <v>22.232372600000001</v>
      </c>
      <c r="FS1312" s="152">
        <v>60.269649250000001</v>
      </c>
      <c r="FT1312" s="152">
        <v>1.639431444</v>
      </c>
      <c r="FX1312" s="152">
        <v>0.33332589699999998</v>
      </c>
      <c r="FY1312" s="152">
        <v>238.53865239999999</v>
      </c>
      <c r="FZ1312" s="152">
        <v>5.8641525799999998</v>
      </c>
      <c r="GA1312" s="152">
        <v>12.67144386</v>
      </c>
      <c r="GB1312" s="152">
        <v>2.161388933</v>
      </c>
      <c r="GC1312" s="152">
        <v>9.5651173759999999</v>
      </c>
      <c r="GD1312" s="152">
        <v>2.756769088</v>
      </c>
      <c r="GE1312" s="152">
        <v>0.92131167800000002</v>
      </c>
      <c r="GF1312" s="152">
        <v>3.311025983</v>
      </c>
      <c r="GG1312" s="152">
        <v>0.57092510500000004</v>
      </c>
      <c r="GH1312" s="152">
        <v>3.622346496</v>
      </c>
      <c r="GI1312" s="152">
        <v>0.77844701400000005</v>
      </c>
      <c r="GJ1312" s="152">
        <v>2.2118160410000001</v>
      </c>
      <c r="GL1312" s="152">
        <v>2.196144066</v>
      </c>
      <c r="GM1312" s="152">
        <v>0.34419367699999998</v>
      </c>
      <c r="GN1312" s="152">
        <v>1.7209662670000001</v>
      </c>
      <c r="GO1312" s="152">
        <v>0.11035877700000001</v>
      </c>
      <c r="GS1312" s="152">
        <v>3.2197267709999999</v>
      </c>
      <c r="GT1312" s="152">
        <v>0.727911054</v>
      </c>
      <c r="GU1312" s="152">
        <v>0.31996258900000002</v>
      </c>
    </row>
    <row r="1313" spans="1:203">
      <c r="A1313" s="151">
        <v>6936</v>
      </c>
      <c r="B1313" s="152" t="s">
        <v>2859</v>
      </c>
      <c r="C1313" s="152" t="s">
        <v>2877</v>
      </c>
      <c r="D1313" s="152" t="s">
        <v>2878</v>
      </c>
      <c r="E1313" s="152" t="s">
        <v>3242</v>
      </c>
      <c r="F1313" s="152" t="s">
        <v>9759</v>
      </c>
      <c r="H1313" s="151">
        <v>284192</v>
      </c>
      <c r="L1313" s="153" t="s">
        <v>3322</v>
      </c>
      <c r="M1313" s="153" t="s">
        <v>4417</v>
      </c>
      <c r="N1313" s="152" t="s">
        <v>3324</v>
      </c>
      <c r="P1313" s="152">
        <v>16.706182999999999</v>
      </c>
      <c r="Q1313" s="152">
        <v>145.7671</v>
      </c>
      <c r="R1313" s="152" t="s">
        <v>2027</v>
      </c>
      <c r="S1313" s="152" t="s">
        <v>2716</v>
      </c>
      <c r="T1313" s="152">
        <v>50.231999999999999</v>
      </c>
      <c r="U1313" s="152">
        <v>0.80200000000000005</v>
      </c>
      <c r="V1313" s="152">
        <v>15.382999999999999</v>
      </c>
      <c r="X1313" s="152">
        <v>8.68</v>
      </c>
      <c r="AA1313" s="152">
        <v>5.6280000000000001</v>
      </c>
      <c r="AB1313" s="152">
        <v>0.154</v>
      </c>
      <c r="AC1313" s="152">
        <v>11.622</v>
      </c>
      <c r="AD1313" s="152">
        <v>1.7829999999999999</v>
      </c>
      <c r="AE1313" s="152">
        <v>0.55000000000000004</v>
      </c>
      <c r="AF1313" s="152">
        <v>0.128</v>
      </c>
      <c r="AI1313" s="152">
        <v>95.289703829999993</v>
      </c>
      <c r="AJ1313" s="152">
        <v>4.0592931999999999</v>
      </c>
      <c r="AK1313" s="156">
        <f t="shared" si="20"/>
        <v>8.0724110999999994E-3</v>
      </c>
      <c r="AL1313" s="151">
        <v>80.724110999999994</v>
      </c>
      <c r="AM1313" s="151">
        <v>130.06881000000001</v>
      </c>
      <c r="AN1313" s="151">
        <v>2119.2257199999999</v>
      </c>
      <c r="AO1313" s="151">
        <v>1060.598397</v>
      </c>
      <c r="AQ1313" s="152">
        <v>3.6637258290000001</v>
      </c>
      <c r="AR1313" s="152">
        <v>0.283413574</v>
      </c>
      <c r="AS1313" s="152">
        <v>18.35537661</v>
      </c>
      <c r="AU1313" s="151">
        <v>600.4069624</v>
      </c>
      <c r="AV1313" s="152">
        <v>4827.3174079999999</v>
      </c>
      <c r="AW1313" s="152">
        <v>38.524547210000001</v>
      </c>
      <c r="AX1313" s="151">
        <v>5049.9999260000004</v>
      </c>
      <c r="AZ1313" s="152">
        <v>50.798431549999997</v>
      </c>
      <c r="BG1313" s="152">
        <v>6.7207479179999998</v>
      </c>
      <c r="BH1313" s="152">
        <v>434.29016680000001</v>
      </c>
      <c r="BI1313" s="152">
        <v>11.0608836</v>
      </c>
      <c r="BJ1313" s="152">
        <v>72.743083249999998</v>
      </c>
      <c r="BK1313" s="152">
        <v>2.351102864</v>
      </c>
      <c r="BO1313" s="152">
        <v>236.15553929999999</v>
      </c>
      <c r="BP1313" s="152">
        <v>6.167582897</v>
      </c>
      <c r="BQ1313" s="152">
        <v>12.488151520000001</v>
      </c>
      <c r="BR1313" s="152">
        <v>1.7001505480000001</v>
      </c>
      <c r="BS1313" s="152">
        <v>6.9359201940000004</v>
      </c>
      <c r="BT1313" s="152">
        <v>1.8375809439999999</v>
      </c>
      <c r="BU1313" s="152">
        <v>0.44060934200000001</v>
      </c>
      <c r="BV1313" s="152">
        <v>2.05109663</v>
      </c>
      <c r="BX1313" s="152">
        <v>2.3045373800000002</v>
      </c>
      <c r="BZ1313" s="152">
        <v>1.317376814</v>
      </c>
      <c r="CB1313" s="152">
        <v>1.2286749239999999</v>
      </c>
      <c r="CD1313" s="152">
        <v>1.906611099</v>
      </c>
      <c r="DC1313" s="152">
        <v>39.816333329999999</v>
      </c>
      <c r="DF1313" s="152">
        <v>15.300333330000001</v>
      </c>
      <c r="DG1313" s="152">
        <v>45.559333330000001</v>
      </c>
      <c r="DJ1313" s="152">
        <v>0.115</v>
      </c>
      <c r="DM1313" s="152">
        <v>0.222</v>
      </c>
      <c r="DO1313" s="154">
        <v>84.149181229999996</v>
      </c>
      <c r="ED1313" s="152">
        <v>52.367108119999997</v>
      </c>
      <c r="EE1313" s="152">
        <v>0.73707562500000001</v>
      </c>
      <c r="EF1313" s="152">
        <v>15.920441309999999</v>
      </c>
      <c r="EH1313" s="152">
        <v>8.9454693810000006</v>
      </c>
      <c r="EJ1313" s="152">
        <v>9.941100123</v>
      </c>
      <c r="EK1313" s="152">
        <v>0.18222409000000001</v>
      </c>
      <c r="EL1313" s="152">
        <v>6.355718145</v>
      </c>
      <c r="EM1313" s="152">
        <v>11.13642123</v>
      </c>
      <c r="EO1313" s="152">
        <v>2.1968923500000002</v>
      </c>
      <c r="EP1313" s="152">
        <v>0.61052735499999999</v>
      </c>
      <c r="EQ1313" s="152">
        <v>0.117192134</v>
      </c>
      <c r="ES1313" s="152">
        <v>8.1766148999999996E-2</v>
      </c>
      <c r="FA1313" s="152">
        <v>6.7089640270000004</v>
      </c>
      <c r="FB1313" s="152">
        <v>0.58369167399999999</v>
      </c>
      <c r="FD1313" s="152">
        <v>39.285452130000003</v>
      </c>
      <c r="FF1313" s="152">
        <v>257.62325340000001</v>
      </c>
      <c r="FG1313" s="152">
        <v>109.5230691</v>
      </c>
      <c r="FI1313" s="152">
        <v>35.666392190000003</v>
      </c>
      <c r="FJ1313" s="152">
        <v>34.888257260000003</v>
      </c>
      <c r="FK1313" s="152">
        <v>125.1304679</v>
      </c>
      <c r="FL1313" s="152">
        <v>74.901436630000006</v>
      </c>
      <c r="FM1313" s="152">
        <v>15.71164469</v>
      </c>
      <c r="FP1313" s="152">
        <v>9.9286355989999997</v>
      </c>
      <c r="FQ1313" s="152">
        <v>353.38314250000002</v>
      </c>
      <c r="FR1313" s="152">
        <v>22.232372600000001</v>
      </c>
      <c r="FS1313" s="152">
        <v>60.269649250000001</v>
      </c>
      <c r="FT1313" s="152">
        <v>1.639431444</v>
      </c>
      <c r="FX1313" s="152">
        <v>0.33332589699999998</v>
      </c>
      <c r="FY1313" s="152">
        <v>238.53865239999999</v>
      </c>
      <c r="FZ1313" s="152">
        <v>5.8641525799999998</v>
      </c>
      <c r="GA1313" s="152">
        <v>12.67144386</v>
      </c>
      <c r="GB1313" s="152">
        <v>2.161388933</v>
      </c>
      <c r="GC1313" s="152">
        <v>9.5651173759999999</v>
      </c>
      <c r="GD1313" s="152">
        <v>2.756769088</v>
      </c>
      <c r="GE1313" s="152">
        <v>0.92131167800000002</v>
      </c>
      <c r="GF1313" s="152">
        <v>3.311025983</v>
      </c>
      <c r="GG1313" s="152">
        <v>0.57092510500000004</v>
      </c>
      <c r="GH1313" s="152">
        <v>3.622346496</v>
      </c>
      <c r="GI1313" s="152">
        <v>0.77844701400000005</v>
      </c>
      <c r="GJ1313" s="152">
        <v>2.2118160410000001</v>
      </c>
      <c r="GL1313" s="152">
        <v>2.196144066</v>
      </c>
      <c r="GM1313" s="152">
        <v>0.34419367699999998</v>
      </c>
      <c r="GN1313" s="152">
        <v>1.7209662670000001</v>
      </c>
      <c r="GO1313" s="152">
        <v>0.11035877700000001</v>
      </c>
      <c r="GS1313" s="152">
        <v>3.2197267709999999</v>
      </c>
      <c r="GT1313" s="152">
        <v>0.727911054</v>
      </c>
      <c r="GU1313" s="152">
        <v>0.31996258900000002</v>
      </c>
    </row>
    <row r="1314" spans="1:203">
      <c r="A1314" s="151">
        <v>6937</v>
      </c>
      <c r="B1314" s="152" t="s">
        <v>2859</v>
      </c>
      <c r="C1314" s="152" t="s">
        <v>2877</v>
      </c>
      <c r="D1314" s="152" t="s">
        <v>2878</v>
      </c>
      <c r="E1314" s="152" t="s">
        <v>3242</v>
      </c>
      <c r="F1314" s="152" t="s">
        <v>9760</v>
      </c>
      <c r="H1314" s="151">
        <v>284192</v>
      </c>
      <c r="L1314" s="153" t="s">
        <v>3322</v>
      </c>
      <c r="M1314" s="153" t="s">
        <v>3480</v>
      </c>
      <c r="N1314" s="152" t="s">
        <v>3324</v>
      </c>
      <c r="P1314" s="152">
        <v>16.706182999999999</v>
      </c>
      <c r="Q1314" s="152">
        <v>145.7671</v>
      </c>
      <c r="R1314" s="152" t="s">
        <v>2027</v>
      </c>
      <c r="S1314" s="152" t="s">
        <v>2716</v>
      </c>
      <c r="T1314" s="152">
        <v>47.344000000000001</v>
      </c>
      <c r="U1314" s="152">
        <v>0.61499999999999999</v>
      </c>
      <c r="V1314" s="152">
        <v>16.113</v>
      </c>
      <c r="X1314" s="152">
        <v>9.2490000000000006</v>
      </c>
      <c r="AA1314" s="152">
        <v>6.5129999999999999</v>
      </c>
      <c r="AB1314" s="152">
        <v>0.18</v>
      </c>
      <c r="AC1314" s="152">
        <v>13.103</v>
      </c>
      <c r="AD1314" s="152">
        <v>1.552</v>
      </c>
      <c r="AE1314" s="152">
        <v>0.32100000000000001</v>
      </c>
      <c r="AF1314" s="152">
        <v>7.6999999999999999E-2</v>
      </c>
      <c r="AI1314" s="152">
        <v>95.405969920000004</v>
      </c>
      <c r="AJ1314" s="152">
        <v>3.866682425</v>
      </c>
      <c r="AK1314" s="156">
        <f t="shared" si="20"/>
        <v>2.2293758690000002E-2</v>
      </c>
      <c r="AL1314" s="151">
        <v>222.93758690000001</v>
      </c>
      <c r="AM1314" s="151">
        <v>185.59961999999999</v>
      </c>
      <c r="AN1314" s="151">
        <v>1644.1669199999999</v>
      </c>
      <c r="AO1314" s="151">
        <v>590.69955879999998</v>
      </c>
      <c r="AQ1314" s="152">
        <v>2.7172663680000002</v>
      </c>
      <c r="AR1314" s="152">
        <v>0.268746282</v>
      </c>
      <c r="AS1314" s="152">
        <v>5.5550513410000004</v>
      </c>
      <c r="AU1314" s="151">
        <v>312.46787460000002</v>
      </c>
      <c r="AV1314" s="152">
        <v>2514.8591999999999</v>
      </c>
      <c r="AW1314" s="152">
        <v>42.13755184</v>
      </c>
      <c r="AX1314" s="151">
        <v>3895.8274780000002</v>
      </c>
      <c r="AZ1314" s="152">
        <v>70.133492099999998</v>
      </c>
      <c r="BG1314" s="152">
        <v>5.6324655210000003</v>
      </c>
      <c r="BH1314" s="152">
        <v>247.83280199999999</v>
      </c>
      <c r="BI1314" s="152">
        <v>13.95961518</v>
      </c>
      <c r="BJ1314" s="152">
        <v>10.26811103</v>
      </c>
      <c r="BK1314" s="152">
        <v>0.52599766400000003</v>
      </c>
      <c r="BO1314" s="152">
        <v>103.6757868</v>
      </c>
      <c r="BP1314" s="152">
        <v>2.342860741</v>
      </c>
      <c r="BQ1314" s="152">
        <v>7.0555330380000001</v>
      </c>
      <c r="BS1314" s="152">
        <v>4.5714636500000001</v>
      </c>
      <c r="BT1314" s="152">
        <v>1.5536404800000001</v>
      </c>
      <c r="BU1314" s="152">
        <v>2.0568341129999999</v>
      </c>
      <c r="BV1314" s="152">
        <v>1.5742950710000001</v>
      </c>
      <c r="BX1314" s="152">
        <v>2.326088462</v>
      </c>
      <c r="BZ1314" s="152">
        <v>1.1981626919999999</v>
      </c>
      <c r="CB1314" s="152">
        <v>1.136703859</v>
      </c>
      <c r="CD1314" s="152">
        <v>0.81643546899999997</v>
      </c>
      <c r="CH1314" s="152">
        <v>1.8011685289999999</v>
      </c>
      <c r="CJ1314" s="152">
        <v>0.20250900799999999</v>
      </c>
      <c r="CK1314" s="152">
        <v>0.10483394</v>
      </c>
      <c r="DC1314" s="152">
        <v>39.668999999999997</v>
      </c>
      <c r="DF1314" s="152">
        <v>15.249333330000001</v>
      </c>
      <c r="DG1314" s="152">
        <v>45.334666669999997</v>
      </c>
      <c r="DJ1314" s="152">
        <v>0.114333333</v>
      </c>
      <c r="DM1314" s="152">
        <v>0.24199999999999999</v>
      </c>
      <c r="DO1314" s="154">
        <v>84.127765890000006</v>
      </c>
      <c r="ED1314" s="152">
        <v>52.367108119999997</v>
      </c>
      <c r="EE1314" s="152">
        <v>0.73707562500000001</v>
      </c>
      <c r="EF1314" s="152">
        <v>15.920441309999999</v>
      </c>
      <c r="EH1314" s="152">
        <v>8.9454693810000006</v>
      </c>
      <c r="EJ1314" s="152">
        <v>9.941100123</v>
      </c>
      <c r="EK1314" s="152">
        <v>0.18222409000000001</v>
      </c>
      <c r="EL1314" s="152">
        <v>6.355718145</v>
      </c>
      <c r="EM1314" s="152">
        <v>11.13642123</v>
      </c>
      <c r="EO1314" s="152">
        <v>2.1968923500000002</v>
      </c>
      <c r="EP1314" s="152">
        <v>0.61052735499999999</v>
      </c>
      <c r="EQ1314" s="152">
        <v>0.117192134</v>
      </c>
      <c r="ES1314" s="152">
        <v>8.1766148999999996E-2</v>
      </c>
      <c r="FA1314" s="152">
        <v>6.7089640270000004</v>
      </c>
      <c r="FB1314" s="152">
        <v>0.58369167399999999</v>
      </c>
      <c r="FD1314" s="152">
        <v>39.285452130000003</v>
      </c>
      <c r="FF1314" s="152">
        <v>257.62325340000001</v>
      </c>
      <c r="FG1314" s="152">
        <v>109.5230691</v>
      </c>
      <c r="FI1314" s="152">
        <v>35.666392190000003</v>
      </c>
      <c r="FJ1314" s="152">
        <v>34.888257260000003</v>
      </c>
      <c r="FK1314" s="152">
        <v>125.1304679</v>
      </c>
      <c r="FL1314" s="152">
        <v>74.901436630000006</v>
      </c>
      <c r="FM1314" s="152">
        <v>15.71164469</v>
      </c>
      <c r="FP1314" s="152">
        <v>9.9286355989999997</v>
      </c>
      <c r="FQ1314" s="152">
        <v>353.38314250000002</v>
      </c>
      <c r="FR1314" s="152">
        <v>22.232372600000001</v>
      </c>
      <c r="FS1314" s="152">
        <v>60.269649250000001</v>
      </c>
      <c r="FT1314" s="152">
        <v>1.639431444</v>
      </c>
      <c r="FX1314" s="152">
        <v>0.33332589699999998</v>
      </c>
      <c r="FY1314" s="152">
        <v>238.53865239999999</v>
      </c>
      <c r="FZ1314" s="152">
        <v>5.8641525799999998</v>
      </c>
      <c r="GA1314" s="152">
        <v>12.67144386</v>
      </c>
      <c r="GB1314" s="152">
        <v>2.161388933</v>
      </c>
      <c r="GC1314" s="152">
        <v>9.5651173759999999</v>
      </c>
      <c r="GD1314" s="152">
        <v>2.756769088</v>
      </c>
      <c r="GE1314" s="152">
        <v>0.92131167800000002</v>
      </c>
      <c r="GF1314" s="152">
        <v>3.311025983</v>
      </c>
      <c r="GG1314" s="152">
        <v>0.57092510500000004</v>
      </c>
      <c r="GH1314" s="152">
        <v>3.622346496</v>
      </c>
      <c r="GI1314" s="152">
        <v>0.77844701400000005</v>
      </c>
      <c r="GJ1314" s="152">
        <v>2.2118160410000001</v>
      </c>
      <c r="GL1314" s="152">
        <v>2.196144066</v>
      </c>
      <c r="GM1314" s="152">
        <v>0.34419367699999998</v>
      </c>
      <c r="GN1314" s="152">
        <v>1.7209662670000001</v>
      </c>
      <c r="GO1314" s="152">
        <v>0.11035877700000001</v>
      </c>
      <c r="GS1314" s="152">
        <v>3.2197267709999999</v>
      </c>
      <c r="GT1314" s="152">
        <v>0.727911054</v>
      </c>
      <c r="GU1314" s="152">
        <v>0.31996258900000002</v>
      </c>
    </row>
    <row r="1315" spans="1:203">
      <c r="A1315" s="151">
        <v>6938</v>
      </c>
      <c r="B1315" s="152" t="s">
        <v>2859</v>
      </c>
      <c r="C1315" s="152" t="s">
        <v>2877</v>
      </c>
      <c r="D1315" s="152" t="s">
        <v>2878</v>
      </c>
      <c r="E1315" s="152" t="s">
        <v>3242</v>
      </c>
      <c r="F1315" s="152" t="s">
        <v>9761</v>
      </c>
      <c r="H1315" s="151">
        <v>284192</v>
      </c>
      <c r="L1315" s="153" t="s">
        <v>3322</v>
      </c>
      <c r="M1315" s="153" t="s">
        <v>3405</v>
      </c>
      <c r="N1315" s="152" t="s">
        <v>3324</v>
      </c>
      <c r="P1315" s="152">
        <v>16.706182999999999</v>
      </c>
      <c r="Q1315" s="152">
        <v>145.7671</v>
      </c>
      <c r="R1315" s="152" t="s">
        <v>2027</v>
      </c>
      <c r="S1315" s="152" t="s">
        <v>2716</v>
      </c>
      <c r="T1315" s="152">
        <v>47.070999999999998</v>
      </c>
      <c r="U1315" s="152">
        <v>0.59299999999999997</v>
      </c>
      <c r="V1315" s="152">
        <v>15.542999999999999</v>
      </c>
      <c r="X1315" s="152">
        <v>8.9920000000000009</v>
      </c>
      <c r="AA1315" s="152">
        <v>6.6449999999999996</v>
      </c>
      <c r="AB1315" s="152">
        <v>0.17</v>
      </c>
      <c r="AC1315" s="152">
        <v>14.058</v>
      </c>
      <c r="AD1315" s="152">
        <v>1.468</v>
      </c>
      <c r="AE1315" s="152">
        <v>0.27800000000000002</v>
      </c>
      <c r="AF1315" s="152">
        <v>5.0999999999999997E-2</v>
      </c>
      <c r="AI1315" s="152">
        <v>95.197767979999995</v>
      </c>
      <c r="AJ1315" s="152">
        <v>3.8514968000000001</v>
      </c>
      <c r="AK1315" s="156">
        <f t="shared" si="20"/>
        <v>2.7414331E-2</v>
      </c>
      <c r="AL1315" s="151">
        <v>274.14330999999999</v>
      </c>
      <c r="AM1315" s="151">
        <v>180.00926999999999</v>
      </c>
      <c r="AN1315" s="151">
        <v>1899.6558600000001</v>
      </c>
      <c r="AO1315" s="151">
        <v>596.02117650000002</v>
      </c>
      <c r="AQ1315" s="152">
        <v>2.5272593429999999</v>
      </c>
      <c r="AR1315" s="152">
        <v>0.209297172</v>
      </c>
      <c r="AS1315" s="152">
        <v>4.9595070720000001</v>
      </c>
      <c r="AU1315" s="151">
        <v>268.27783679999999</v>
      </c>
      <c r="AV1315" s="152">
        <v>2229.27495</v>
      </c>
      <c r="AW1315" s="152">
        <v>46.022705600000002</v>
      </c>
      <c r="AX1315" s="151">
        <v>3721.4917599999999</v>
      </c>
      <c r="AZ1315" s="152">
        <v>129.940237</v>
      </c>
      <c r="BG1315" s="152">
        <v>5.4482010360000004</v>
      </c>
      <c r="BH1315" s="152">
        <v>239.67839000000001</v>
      </c>
      <c r="BI1315" s="152">
        <v>13.226230259999999</v>
      </c>
      <c r="BJ1315" s="152">
        <v>9.3433051650000003</v>
      </c>
      <c r="BK1315" s="152">
        <v>0.50956364099999996</v>
      </c>
      <c r="BO1315" s="152">
        <v>94.003271670000004</v>
      </c>
      <c r="BP1315" s="152">
        <v>1.9249396270000001</v>
      </c>
      <c r="BQ1315" s="152">
        <v>4.680081511</v>
      </c>
      <c r="BS1315" s="152">
        <v>3.625585858</v>
      </c>
      <c r="BT1315" s="152">
        <v>1.4801556</v>
      </c>
      <c r="BU1315" s="152">
        <v>1.6913801340000001</v>
      </c>
      <c r="BV1315" s="152">
        <v>1.4717380790000001</v>
      </c>
      <c r="BX1315" s="152">
        <v>1.6893313249999999</v>
      </c>
      <c r="BZ1315" s="152">
        <v>1.227033993</v>
      </c>
      <c r="CB1315" s="152">
        <v>0.99299605899999999</v>
      </c>
      <c r="CD1315" s="152">
        <v>0.61817496599999999</v>
      </c>
      <c r="CH1315" s="152">
        <v>2.1169613680000001</v>
      </c>
      <c r="CJ1315" s="152">
        <v>0.17374102699999999</v>
      </c>
      <c r="CK1315" s="152">
        <v>0.109240068</v>
      </c>
      <c r="CU1315" s="152">
        <v>-34</v>
      </c>
      <c r="DC1315" s="152">
        <v>40.090666669999997</v>
      </c>
      <c r="DF1315" s="152">
        <v>13.53166667</v>
      </c>
      <c r="DG1315" s="152">
        <v>46.889666669999997</v>
      </c>
      <c r="DJ1315" s="152">
        <v>0.13100000000000001</v>
      </c>
      <c r="DM1315" s="152">
        <v>0.25900000000000001</v>
      </c>
      <c r="DO1315" s="154">
        <v>86.068533840000001</v>
      </c>
      <c r="ED1315" s="152">
        <v>52.367108119999997</v>
      </c>
      <c r="EE1315" s="152">
        <v>0.73707562500000001</v>
      </c>
      <c r="EF1315" s="152">
        <v>15.920441309999999</v>
      </c>
      <c r="EH1315" s="152">
        <v>8.9454693810000006</v>
      </c>
      <c r="EJ1315" s="152">
        <v>9.941100123</v>
      </c>
      <c r="EK1315" s="152">
        <v>0.18222409000000001</v>
      </c>
      <c r="EL1315" s="152">
        <v>6.355718145</v>
      </c>
      <c r="EM1315" s="152">
        <v>11.13642123</v>
      </c>
      <c r="EO1315" s="152">
        <v>2.1968923500000002</v>
      </c>
      <c r="EP1315" s="152">
        <v>0.61052735499999999</v>
      </c>
      <c r="EQ1315" s="152">
        <v>0.117192134</v>
      </c>
      <c r="ES1315" s="152">
        <v>8.1766148999999996E-2</v>
      </c>
      <c r="FA1315" s="152">
        <v>6.7089640270000004</v>
      </c>
      <c r="FB1315" s="152">
        <v>0.58369167399999999</v>
      </c>
      <c r="FD1315" s="152">
        <v>39.285452130000003</v>
      </c>
      <c r="FF1315" s="152">
        <v>257.62325340000001</v>
      </c>
      <c r="FG1315" s="152">
        <v>109.5230691</v>
      </c>
      <c r="FI1315" s="152">
        <v>35.666392190000003</v>
      </c>
      <c r="FJ1315" s="152">
        <v>34.888257260000003</v>
      </c>
      <c r="FK1315" s="152">
        <v>125.1304679</v>
      </c>
      <c r="FL1315" s="152">
        <v>74.901436630000006</v>
      </c>
      <c r="FM1315" s="152">
        <v>15.71164469</v>
      </c>
      <c r="FP1315" s="152">
        <v>9.9286355989999997</v>
      </c>
      <c r="FQ1315" s="152">
        <v>353.38314250000002</v>
      </c>
      <c r="FR1315" s="152">
        <v>22.232372600000001</v>
      </c>
      <c r="FS1315" s="152">
        <v>60.269649250000001</v>
      </c>
      <c r="FT1315" s="152">
        <v>1.639431444</v>
      </c>
      <c r="FX1315" s="152">
        <v>0.33332589699999998</v>
      </c>
      <c r="FY1315" s="152">
        <v>238.53865239999999</v>
      </c>
      <c r="FZ1315" s="152">
        <v>5.8641525799999998</v>
      </c>
      <c r="GA1315" s="152">
        <v>12.67144386</v>
      </c>
      <c r="GB1315" s="152">
        <v>2.161388933</v>
      </c>
      <c r="GC1315" s="152">
        <v>9.5651173759999999</v>
      </c>
      <c r="GD1315" s="152">
        <v>2.756769088</v>
      </c>
      <c r="GE1315" s="152">
        <v>0.92131167800000002</v>
      </c>
      <c r="GF1315" s="152">
        <v>3.311025983</v>
      </c>
      <c r="GG1315" s="152">
        <v>0.57092510500000004</v>
      </c>
      <c r="GH1315" s="152">
        <v>3.622346496</v>
      </c>
      <c r="GI1315" s="152">
        <v>0.77844701400000005</v>
      </c>
      <c r="GJ1315" s="152">
        <v>2.2118160410000001</v>
      </c>
      <c r="GL1315" s="152">
        <v>2.196144066</v>
      </c>
      <c r="GM1315" s="152">
        <v>0.34419367699999998</v>
      </c>
      <c r="GN1315" s="152">
        <v>1.7209662670000001</v>
      </c>
      <c r="GO1315" s="152">
        <v>0.11035877700000001</v>
      </c>
      <c r="GS1315" s="152">
        <v>3.2197267709999999</v>
      </c>
      <c r="GT1315" s="152">
        <v>0.727911054</v>
      </c>
      <c r="GU1315" s="152">
        <v>0.31996258900000002</v>
      </c>
    </row>
    <row r="1316" spans="1:203">
      <c r="A1316" s="151">
        <v>6939</v>
      </c>
      <c r="B1316" s="152" t="s">
        <v>2859</v>
      </c>
      <c r="C1316" s="152" t="s">
        <v>2877</v>
      </c>
      <c r="D1316" s="152" t="s">
        <v>2878</v>
      </c>
      <c r="E1316" s="152" t="s">
        <v>3242</v>
      </c>
      <c r="F1316" s="152" t="s">
        <v>9762</v>
      </c>
      <c r="H1316" s="151">
        <v>284192</v>
      </c>
      <c r="L1316" s="153" t="s">
        <v>3322</v>
      </c>
      <c r="M1316" s="153" t="s">
        <v>3608</v>
      </c>
      <c r="N1316" s="152" t="s">
        <v>3324</v>
      </c>
      <c r="P1316" s="152">
        <v>16.706182999999999</v>
      </c>
      <c r="Q1316" s="152">
        <v>145.7671</v>
      </c>
      <c r="R1316" s="152" t="s">
        <v>2027</v>
      </c>
      <c r="S1316" s="152" t="s">
        <v>2716</v>
      </c>
      <c r="T1316" s="152">
        <v>47.777000000000001</v>
      </c>
      <c r="U1316" s="152">
        <v>0.60099999999999998</v>
      </c>
      <c r="V1316" s="152">
        <v>15.083</v>
      </c>
      <c r="X1316" s="152">
        <v>8.7729999999999997</v>
      </c>
      <c r="AA1316" s="152">
        <v>6.7679999999999998</v>
      </c>
      <c r="AB1316" s="152">
        <v>0.14399999999999999</v>
      </c>
      <c r="AC1316" s="152">
        <v>14.079000000000001</v>
      </c>
      <c r="AD1316" s="152">
        <v>1.4790000000000001</v>
      </c>
      <c r="AE1316" s="152">
        <v>0.27</v>
      </c>
      <c r="AF1316" s="152">
        <v>5.1999999999999998E-2</v>
      </c>
      <c r="AI1316" s="152">
        <v>95.355746139999994</v>
      </c>
      <c r="AJ1316" s="152">
        <v>4.030097778</v>
      </c>
      <c r="AK1316" s="156">
        <f t="shared" si="20"/>
        <v>2.1427274950000002E-2</v>
      </c>
      <c r="AL1316" s="151">
        <v>214.2727495</v>
      </c>
      <c r="AM1316" s="151">
        <v>164.35629</v>
      </c>
      <c r="AN1316" s="151">
        <v>1745.55142</v>
      </c>
      <c r="AO1316" s="151">
        <v>525.7758235</v>
      </c>
      <c r="AQ1316" s="152">
        <v>3.4353977040000001</v>
      </c>
      <c r="AR1316" s="152">
        <v>0.28706032399999998</v>
      </c>
      <c r="AS1316" s="152">
        <v>6.3159056849999997</v>
      </c>
      <c r="AU1316" s="151">
        <v>279.42592459999997</v>
      </c>
      <c r="AV1316" s="152">
        <v>2374.2113359999998</v>
      </c>
      <c r="AW1316" s="152">
        <v>51.119147699999999</v>
      </c>
      <c r="AX1316" s="151">
        <v>3883.7597249999999</v>
      </c>
      <c r="AZ1316" s="152">
        <v>154.17611310000001</v>
      </c>
      <c r="BG1316" s="152">
        <v>2.9626348550000001</v>
      </c>
      <c r="BH1316" s="152">
        <v>276.59511600000002</v>
      </c>
      <c r="BI1316" s="152">
        <v>13.316496730000001</v>
      </c>
      <c r="BJ1316" s="152">
        <v>27.764744499999999</v>
      </c>
      <c r="BK1316" s="152">
        <v>0.56388611700000002</v>
      </c>
      <c r="BO1316" s="152">
        <v>119.1415243</v>
      </c>
      <c r="BP1316" s="152">
        <v>2.2339794880000001</v>
      </c>
      <c r="BQ1316" s="152">
        <v>5.442755021</v>
      </c>
      <c r="BR1316" s="152">
        <v>0.91250494199999999</v>
      </c>
      <c r="BS1316" s="152">
        <v>4.3765385370000001</v>
      </c>
      <c r="BT1316" s="152">
        <v>1.5012676279999999</v>
      </c>
      <c r="BU1316" s="152">
        <v>0.81838287899999995</v>
      </c>
      <c r="BV1316" s="152">
        <v>1.777529922</v>
      </c>
      <c r="BX1316" s="152">
        <v>2.6473332369999998</v>
      </c>
      <c r="BZ1316" s="152">
        <v>1.8195710970000001</v>
      </c>
      <c r="CB1316" s="152">
        <v>1.5627125310000001</v>
      </c>
      <c r="CD1316" s="152">
        <v>0.975358744</v>
      </c>
      <c r="DC1316" s="152">
        <v>40.091333329999998</v>
      </c>
      <c r="DF1316" s="152">
        <v>13.51033333</v>
      </c>
      <c r="DG1316" s="152">
        <v>46.854999999999997</v>
      </c>
      <c r="DJ1316" s="152">
        <v>0.109</v>
      </c>
      <c r="DM1316" s="152">
        <v>0.26733333300000001</v>
      </c>
      <c r="DO1316" s="154">
        <v>86.078581279999995</v>
      </c>
      <c r="ED1316" s="152">
        <v>52.367108119999997</v>
      </c>
      <c r="EE1316" s="152">
        <v>0.73707562500000001</v>
      </c>
      <c r="EF1316" s="152">
        <v>15.920441309999999</v>
      </c>
      <c r="EH1316" s="152">
        <v>8.9454693810000006</v>
      </c>
      <c r="EJ1316" s="152">
        <v>9.941100123</v>
      </c>
      <c r="EK1316" s="152">
        <v>0.18222409000000001</v>
      </c>
      <c r="EL1316" s="152">
        <v>6.355718145</v>
      </c>
      <c r="EM1316" s="152">
        <v>11.13642123</v>
      </c>
      <c r="EO1316" s="152">
        <v>2.1968923500000002</v>
      </c>
      <c r="EP1316" s="152">
        <v>0.61052735499999999</v>
      </c>
      <c r="EQ1316" s="152">
        <v>0.117192134</v>
      </c>
      <c r="ES1316" s="152">
        <v>8.1766148999999996E-2</v>
      </c>
      <c r="FA1316" s="152">
        <v>6.7089640270000004</v>
      </c>
      <c r="FB1316" s="152">
        <v>0.58369167399999999</v>
      </c>
      <c r="FD1316" s="152">
        <v>39.285452130000003</v>
      </c>
      <c r="FF1316" s="152">
        <v>257.62325340000001</v>
      </c>
      <c r="FG1316" s="152">
        <v>109.5230691</v>
      </c>
      <c r="FI1316" s="152">
        <v>35.666392190000003</v>
      </c>
      <c r="FJ1316" s="152">
        <v>34.888257260000003</v>
      </c>
      <c r="FK1316" s="152">
        <v>125.1304679</v>
      </c>
      <c r="FL1316" s="152">
        <v>74.901436630000006</v>
      </c>
      <c r="FM1316" s="152">
        <v>15.71164469</v>
      </c>
      <c r="FP1316" s="152">
        <v>9.9286355989999997</v>
      </c>
      <c r="FQ1316" s="152">
        <v>353.38314250000002</v>
      </c>
      <c r="FR1316" s="152">
        <v>22.232372600000001</v>
      </c>
      <c r="FS1316" s="152">
        <v>60.269649250000001</v>
      </c>
      <c r="FT1316" s="152">
        <v>1.639431444</v>
      </c>
      <c r="FX1316" s="152">
        <v>0.33332589699999998</v>
      </c>
      <c r="FY1316" s="152">
        <v>238.53865239999999</v>
      </c>
      <c r="FZ1316" s="152">
        <v>5.8641525799999998</v>
      </c>
      <c r="GA1316" s="152">
        <v>12.67144386</v>
      </c>
      <c r="GB1316" s="152">
        <v>2.161388933</v>
      </c>
      <c r="GC1316" s="152">
        <v>9.5651173759999999</v>
      </c>
      <c r="GD1316" s="152">
        <v>2.756769088</v>
      </c>
      <c r="GE1316" s="152">
        <v>0.92131167800000002</v>
      </c>
      <c r="GF1316" s="152">
        <v>3.311025983</v>
      </c>
      <c r="GG1316" s="152">
        <v>0.57092510500000004</v>
      </c>
      <c r="GH1316" s="152">
        <v>3.622346496</v>
      </c>
      <c r="GI1316" s="152">
        <v>0.77844701400000005</v>
      </c>
      <c r="GJ1316" s="152">
        <v>2.2118160410000001</v>
      </c>
      <c r="GL1316" s="152">
        <v>2.196144066</v>
      </c>
      <c r="GM1316" s="152">
        <v>0.34419367699999998</v>
      </c>
      <c r="GN1316" s="152">
        <v>1.7209662670000001</v>
      </c>
      <c r="GO1316" s="152">
        <v>0.11035877700000001</v>
      </c>
      <c r="GS1316" s="152">
        <v>3.2197267709999999</v>
      </c>
      <c r="GT1316" s="152">
        <v>0.727911054</v>
      </c>
      <c r="GU1316" s="152">
        <v>0.31996258900000002</v>
      </c>
    </row>
    <row r="1317" spans="1:203">
      <c r="A1317" s="151">
        <v>6940</v>
      </c>
      <c r="B1317" s="152" t="s">
        <v>2859</v>
      </c>
      <c r="C1317" s="152" t="s">
        <v>2877</v>
      </c>
      <c r="D1317" s="152" t="s">
        <v>2878</v>
      </c>
      <c r="E1317" s="152" t="s">
        <v>3242</v>
      </c>
      <c r="F1317" s="152" t="s">
        <v>9763</v>
      </c>
      <c r="H1317" s="151">
        <v>284192</v>
      </c>
      <c r="L1317" s="153" t="s">
        <v>3322</v>
      </c>
      <c r="M1317" s="153" t="s">
        <v>3644</v>
      </c>
      <c r="N1317" s="152" t="s">
        <v>3324</v>
      </c>
      <c r="P1317" s="152">
        <v>16.706182999999999</v>
      </c>
      <c r="Q1317" s="152">
        <v>145.7671</v>
      </c>
      <c r="R1317" s="152" t="s">
        <v>2027</v>
      </c>
      <c r="S1317" s="152" t="s">
        <v>2716</v>
      </c>
      <c r="T1317" s="152">
        <v>47.887999999999998</v>
      </c>
      <c r="U1317" s="152">
        <v>0.59499999999999997</v>
      </c>
      <c r="V1317" s="152">
        <v>15.319000000000001</v>
      </c>
      <c r="X1317" s="152">
        <v>8.8010000000000002</v>
      </c>
      <c r="AA1317" s="152">
        <v>6.74</v>
      </c>
      <c r="AB1317" s="152">
        <v>0.19</v>
      </c>
      <c r="AC1317" s="152">
        <v>13.744</v>
      </c>
      <c r="AD1317" s="152">
        <v>1.5009999999999999</v>
      </c>
      <c r="AE1317" s="152">
        <v>0.27800000000000002</v>
      </c>
      <c r="AF1317" s="152">
        <v>5.1999999999999998E-2</v>
      </c>
      <c r="AI1317" s="152">
        <v>95.426246259999999</v>
      </c>
      <c r="AJ1317" s="152">
        <v>3.7813892</v>
      </c>
      <c r="AK1317" s="156">
        <f t="shared" si="20"/>
        <v>1.8911569999999999E-2</v>
      </c>
      <c r="AL1317" s="151">
        <v>189.1157</v>
      </c>
      <c r="AM1317" s="151">
        <v>164.72898000000001</v>
      </c>
      <c r="AN1317" s="151">
        <v>1654.5950399999999</v>
      </c>
      <c r="AO1317" s="151">
        <v>507.6823235</v>
      </c>
      <c r="AQ1317" s="152">
        <v>3.5413695490000001</v>
      </c>
      <c r="AR1317" s="152">
        <v>0.28145203899999999</v>
      </c>
      <c r="AS1317" s="152">
        <v>6.6383881660000004</v>
      </c>
      <c r="AU1317" s="151">
        <v>286.91216070000002</v>
      </c>
      <c r="AV1317" s="152">
        <v>2386.4934840000001</v>
      </c>
      <c r="AW1317" s="152">
        <v>49.213594550000003</v>
      </c>
      <c r="AX1317" s="151">
        <v>4025.258996</v>
      </c>
      <c r="AZ1317" s="152">
        <v>170.82938300000001</v>
      </c>
      <c r="BG1317" s="152">
        <v>3.4098298109999998</v>
      </c>
      <c r="BH1317" s="152">
        <v>274.48457239999999</v>
      </c>
      <c r="BI1317" s="152">
        <v>13.352539719999999</v>
      </c>
      <c r="BJ1317" s="152">
        <v>28.77792269</v>
      </c>
      <c r="BK1317" s="152">
        <v>0.65760913600000004</v>
      </c>
      <c r="BO1317" s="152">
        <v>119.8479174</v>
      </c>
      <c r="BP1317" s="152">
        <v>2.3588611949999998</v>
      </c>
      <c r="BQ1317" s="152">
        <v>5.3068312750000004</v>
      </c>
      <c r="BR1317" s="152">
        <v>0.85774083899999998</v>
      </c>
      <c r="BS1317" s="152">
        <v>4.6693340030000003</v>
      </c>
      <c r="BT1317" s="152">
        <v>1.7093014870000001</v>
      </c>
      <c r="BU1317" s="152">
        <v>0.69802342399999995</v>
      </c>
      <c r="BV1317" s="152">
        <v>1.9658527669999999</v>
      </c>
      <c r="BX1317" s="152">
        <v>2.663314309</v>
      </c>
      <c r="BZ1317" s="152">
        <v>1.6768233610000001</v>
      </c>
      <c r="CB1317" s="152">
        <v>1.6080344820000001</v>
      </c>
      <c r="CD1317" s="152">
        <v>0.96837159299999997</v>
      </c>
      <c r="DC1317" s="152">
        <v>38.845999999999997</v>
      </c>
      <c r="DF1317" s="152">
        <v>13.3</v>
      </c>
      <c r="DG1317" s="152">
        <v>46.500999999999998</v>
      </c>
      <c r="DJ1317" s="152">
        <v>0.115</v>
      </c>
      <c r="DM1317" s="152">
        <v>0.25800000000000001</v>
      </c>
      <c r="DO1317" s="154">
        <v>86.175445100000005</v>
      </c>
      <c r="ED1317" s="152">
        <v>52.367108119999997</v>
      </c>
      <c r="EE1317" s="152">
        <v>0.73707562500000001</v>
      </c>
      <c r="EF1317" s="152">
        <v>15.920441309999999</v>
      </c>
      <c r="EH1317" s="152">
        <v>8.9454693810000006</v>
      </c>
      <c r="EJ1317" s="152">
        <v>9.941100123</v>
      </c>
      <c r="EK1317" s="152">
        <v>0.18222409000000001</v>
      </c>
      <c r="EL1317" s="152">
        <v>6.355718145</v>
      </c>
      <c r="EM1317" s="152">
        <v>11.13642123</v>
      </c>
      <c r="EO1317" s="152">
        <v>2.1968923500000002</v>
      </c>
      <c r="EP1317" s="152">
        <v>0.61052735499999999</v>
      </c>
      <c r="EQ1317" s="152">
        <v>0.117192134</v>
      </c>
      <c r="ES1317" s="152">
        <v>8.1766148999999996E-2</v>
      </c>
      <c r="FA1317" s="152">
        <v>6.7089640270000004</v>
      </c>
      <c r="FB1317" s="152">
        <v>0.58369167399999999</v>
      </c>
      <c r="FD1317" s="152">
        <v>39.285452130000003</v>
      </c>
      <c r="FF1317" s="152">
        <v>257.62325340000001</v>
      </c>
      <c r="FG1317" s="152">
        <v>109.5230691</v>
      </c>
      <c r="FI1317" s="152">
        <v>35.666392190000003</v>
      </c>
      <c r="FJ1317" s="152">
        <v>34.888257260000003</v>
      </c>
      <c r="FK1317" s="152">
        <v>125.1304679</v>
      </c>
      <c r="FL1317" s="152">
        <v>74.901436630000006</v>
      </c>
      <c r="FM1317" s="152">
        <v>15.71164469</v>
      </c>
      <c r="FP1317" s="152">
        <v>9.9286355989999997</v>
      </c>
      <c r="FQ1317" s="152">
        <v>353.38314250000002</v>
      </c>
      <c r="FR1317" s="152">
        <v>22.232372600000001</v>
      </c>
      <c r="FS1317" s="152">
        <v>60.269649250000001</v>
      </c>
      <c r="FT1317" s="152">
        <v>1.639431444</v>
      </c>
      <c r="FX1317" s="152">
        <v>0.33332589699999998</v>
      </c>
      <c r="FY1317" s="152">
        <v>238.53865239999999</v>
      </c>
      <c r="FZ1317" s="152">
        <v>5.8641525799999998</v>
      </c>
      <c r="GA1317" s="152">
        <v>12.67144386</v>
      </c>
      <c r="GB1317" s="152">
        <v>2.161388933</v>
      </c>
      <c r="GC1317" s="152">
        <v>9.5651173759999999</v>
      </c>
      <c r="GD1317" s="152">
        <v>2.756769088</v>
      </c>
      <c r="GE1317" s="152">
        <v>0.92131167800000002</v>
      </c>
      <c r="GF1317" s="152">
        <v>3.311025983</v>
      </c>
      <c r="GG1317" s="152">
        <v>0.57092510500000004</v>
      </c>
      <c r="GH1317" s="152">
        <v>3.622346496</v>
      </c>
      <c r="GI1317" s="152">
        <v>0.77844701400000005</v>
      </c>
      <c r="GJ1317" s="152">
        <v>2.2118160410000001</v>
      </c>
      <c r="GL1317" s="152">
        <v>2.196144066</v>
      </c>
      <c r="GM1317" s="152">
        <v>0.34419367699999998</v>
      </c>
      <c r="GN1317" s="152">
        <v>1.7209662670000001</v>
      </c>
      <c r="GO1317" s="152">
        <v>0.11035877700000001</v>
      </c>
      <c r="GS1317" s="152">
        <v>3.2197267709999999</v>
      </c>
      <c r="GT1317" s="152">
        <v>0.727911054</v>
      </c>
      <c r="GU1317" s="152">
        <v>0.31996258900000002</v>
      </c>
    </row>
    <row r="1318" spans="1:203">
      <c r="A1318" s="151">
        <v>6941</v>
      </c>
      <c r="B1318" s="152" t="s">
        <v>2859</v>
      </c>
      <c r="C1318" s="152" t="s">
        <v>2877</v>
      </c>
      <c r="D1318" s="152" t="s">
        <v>2878</v>
      </c>
      <c r="E1318" s="152" t="s">
        <v>3242</v>
      </c>
      <c r="F1318" s="152" t="s">
        <v>9764</v>
      </c>
      <c r="H1318" s="151">
        <v>284192</v>
      </c>
      <c r="L1318" s="153" t="s">
        <v>3322</v>
      </c>
      <c r="M1318" s="153" t="s">
        <v>3570</v>
      </c>
      <c r="N1318" s="152" t="s">
        <v>3324</v>
      </c>
      <c r="P1318" s="152">
        <v>16.706182999999999</v>
      </c>
      <c r="Q1318" s="152">
        <v>145.7671</v>
      </c>
      <c r="R1318" s="152" t="s">
        <v>2027</v>
      </c>
      <c r="S1318" s="152" t="s">
        <v>2716</v>
      </c>
      <c r="T1318" s="152">
        <v>47.662999999999997</v>
      </c>
      <c r="U1318" s="152">
        <v>0.67500000000000004</v>
      </c>
      <c r="V1318" s="152">
        <v>16.149000000000001</v>
      </c>
      <c r="X1318" s="152">
        <v>9.6519999999999992</v>
      </c>
      <c r="AA1318" s="152">
        <v>6.27</v>
      </c>
      <c r="AB1318" s="152">
        <v>0.16900000000000001</v>
      </c>
      <c r="AC1318" s="152">
        <v>12.683</v>
      </c>
      <c r="AD1318" s="152">
        <v>1.5409999999999999</v>
      </c>
      <c r="AE1318" s="152">
        <v>0.37</v>
      </c>
      <c r="AF1318" s="152">
        <v>8.8999999999999996E-2</v>
      </c>
      <c r="AI1318" s="152">
        <v>95.585512300000005</v>
      </c>
      <c r="AJ1318" s="152">
        <v>3.3386376000000002</v>
      </c>
      <c r="AK1318" s="156">
        <f t="shared" si="20"/>
        <v>1.03477559E-2</v>
      </c>
      <c r="AL1318" s="151">
        <v>103.477559</v>
      </c>
      <c r="AM1318" s="151">
        <v>211.68791999999999</v>
      </c>
      <c r="AN1318" s="151">
        <v>1944.84438</v>
      </c>
      <c r="AO1318" s="151">
        <v>655.62329409999995</v>
      </c>
      <c r="AQ1318" s="152">
        <v>3.8453279729999998</v>
      </c>
      <c r="AR1318" s="152">
        <v>0.36332078899999998</v>
      </c>
      <c r="AS1318" s="152">
        <v>6.0560905629999997</v>
      </c>
      <c r="AU1318" s="151">
        <v>469.43856950000003</v>
      </c>
      <c r="AV1318" s="152">
        <v>3462.9875780000002</v>
      </c>
      <c r="AW1318" s="152">
        <v>44.226462259999998</v>
      </c>
      <c r="AX1318" s="151">
        <v>4565.260295</v>
      </c>
      <c r="AZ1318" s="152">
        <v>63.811102650000002</v>
      </c>
      <c r="BG1318" s="152">
        <v>4.7834564430000004</v>
      </c>
      <c r="BH1318" s="152">
        <v>341.63311379999999</v>
      </c>
      <c r="BI1318" s="152">
        <v>15.118722999999999</v>
      </c>
      <c r="BJ1318" s="152">
        <v>33.839679029999999</v>
      </c>
      <c r="BK1318" s="152">
        <v>0.97900705700000001</v>
      </c>
      <c r="BO1318" s="152">
        <v>160.66577570000001</v>
      </c>
      <c r="BP1318" s="152">
        <v>4.2807293340000001</v>
      </c>
      <c r="BQ1318" s="152">
        <v>9.4811838460000004</v>
      </c>
      <c r="BR1318" s="152">
        <v>1.438999197</v>
      </c>
      <c r="BS1318" s="152">
        <v>6.4512761870000004</v>
      </c>
      <c r="BT1318" s="152">
        <v>2.1627844139999999</v>
      </c>
      <c r="BU1318" s="152">
        <v>0.65614204600000003</v>
      </c>
      <c r="BV1318" s="152">
        <v>2.4837514459999999</v>
      </c>
      <c r="BX1318" s="152">
        <v>2.7943640470000002</v>
      </c>
      <c r="BZ1318" s="152">
        <v>1.9964811389999999</v>
      </c>
      <c r="CB1318" s="152">
        <v>1.911723324</v>
      </c>
      <c r="CD1318" s="152">
        <v>1.2647662209999999</v>
      </c>
      <c r="DC1318" s="152">
        <v>39.573333329999997</v>
      </c>
      <c r="DF1318" s="152">
        <v>15.75933333</v>
      </c>
      <c r="DG1318" s="152">
        <v>44.97</v>
      </c>
      <c r="DJ1318" s="152">
        <v>9.6333332999999993E-2</v>
      </c>
      <c r="DM1318" s="152">
        <v>0.23300000000000001</v>
      </c>
      <c r="DO1318" s="154">
        <v>83.572969569999998</v>
      </c>
      <c r="ED1318" s="152">
        <v>52.367108119999997</v>
      </c>
      <c r="EE1318" s="152">
        <v>0.73707562500000001</v>
      </c>
      <c r="EF1318" s="152">
        <v>15.920441309999999</v>
      </c>
      <c r="EH1318" s="152">
        <v>8.9454693810000006</v>
      </c>
      <c r="EJ1318" s="152">
        <v>9.941100123</v>
      </c>
      <c r="EK1318" s="152">
        <v>0.18222409000000001</v>
      </c>
      <c r="EL1318" s="152">
        <v>6.355718145</v>
      </c>
      <c r="EM1318" s="152">
        <v>11.13642123</v>
      </c>
      <c r="EO1318" s="152">
        <v>2.1968923500000002</v>
      </c>
      <c r="EP1318" s="152">
        <v>0.61052735499999999</v>
      </c>
      <c r="EQ1318" s="152">
        <v>0.117192134</v>
      </c>
      <c r="ES1318" s="152">
        <v>8.1766148999999996E-2</v>
      </c>
      <c r="FA1318" s="152">
        <v>6.7089640270000004</v>
      </c>
      <c r="FB1318" s="152">
        <v>0.58369167399999999</v>
      </c>
      <c r="FD1318" s="152">
        <v>39.285452130000003</v>
      </c>
      <c r="FF1318" s="152">
        <v>257.62325340000001</v>
      </c>
      <c r="FG1318" s="152">
        <v>109.5230691</v>
      </c>
      <c r="FI1318" s="152">
        <v>35.666392190000003</v>
      </c>
      <c r="FJ1318" s="152">
        <v>34.888257260000003</v>
      </c>
      <c r="FK1318" s="152">
        <v>125.1304679</v>
      </c>
      <c r="FL1318" s="152">
        <v>74.901436630000006</v>
      </c>
      <c r="FM1318" s="152">
        <v>15.71164469</v>
      </c>
      <c r="FP1318" s="152">
        <v>9.9286355989999997</v>
      </c>
      <c r="FQ1318" s="152">
        <v>353.38314250000002</v>
      </c>
      <c r="FR1318" s="152">
        <v>22.232372600000001</v>
      </c>
      <c r="FS1318" s="152">
        <v>60.269649250000001</v>
      </c>
      <c r="FT1318" s="152">
        <v>1.639431444</v>
      </c>
      <c r="FX1318" s="152">
        <v>0.33332589699999998</v>
      </c>
      <c r="FY1318" s="152">
        <v>238.53865239999999</v>
      </c>
      <c r="FZ1318" s="152">
        <v>5.8641525799999998</v>
      </c>
      <c r="GA1318" s="152">
        <v>12.67144386</v>
      </c>
      <c r="GB1318" s="152">
        <v>2.161388933</v>
      </c>
      <c r="GC1318" s="152">
        <v>9.5651173759999999</v>
      </c>
      <c r="GD1318" s="152">
        <v>2.756769088</v>
      </c>
      <c r="GE1318" s="152">
        <v>0.92131167800000002</v>
      </c>
      <c r="GF1318" s="152">
        <v>3.311025983</v>
      </c>
      <c r="GG1318" s="152">
        <v>0.57092510500000004</v>
      </c>
      <c r="GH1318" s="152">
        <v>3.622346496</v>
      </c>
      <c r="GI1318" s="152">
        <v>0.77844701400000005</v>
      </c>
      <c r="GJ1318" s="152">
        <v>2.2118160410000001</v>
      </c>
      <c r="GL1318" s="152">
        <v>2.196144066</v>
      </c>
      <c r="GM1318" s="152">
        <v>0.34419367699999998</v>
      </c>
      <c r="GN1318" s="152">
        <v>1.7209662670000001</v>
      </c>
      <c r="GO1318" s="152">
        <v>0.11035877700000001</v>
      </c>
      <c r="GS1318" s="152">
        <v>3.2197267709999999</v>
      </c>
      <c r="GT1318" s="152">
        <v>0.727911054</v>
      </c>
      <c r="GU1318" s="152">
        <v>0.31996258900000002</v>
      </c>
    </row>
    <row r="1319" spans="1:203">
      <c r="A1319" s="151">
        <v>6942</v>
      </c>
      <c r="B1319" s="152" t="s">
        <v>2859</v>
      </c>
      <c r="C1319" s="152" t="s">
        <v>2877</v>
      </c>
      <c r="D1319" s="152" t="s">
        <v>2878</v>
      </c>
      <c r="E1319" s="152" t="s">
        <v>3242</v>
      </c>
      <c r="F1319" s="152" t="s">
        <v>9765</v>
      </c>
      <c r="H1319" s="151">
        <v>284192</v>
      </c>
      <c r="L1319" s="153" t="s">
        <v>3322</v>
      </c>
      <c r="M1319" s="153" t="s">
        <v>3529</v>
      </c>
      <c r="N1319" s="152" t="s">
        <v>3324</v>
      </c>
      <c r="P1319" s="152">
        <v>16.706182999999999</v>
      </c>
      <c r="Q1319" s="152">
        <v>145.7671</v>
      </c>
      <c r="R1319" s="152" t="s">
        <v>2027</v>
      </c>
      <c r="S1319" s="152" t="s">
        <v>2716</v>
      </c>
      <c r="T1319" s="152">
        <v>47.523000000000003</v>
      </c>
      <c r="U1319" s="152">
        <v>0.56000000000000005</v>
      </c>
      <c r="V1319" s="152">
        <v>15.5</v>
      </c>
      <c r="X1319" s="152">
        <v>8.8819999999999997</v>
      </c>
      <c r="AA1319" s="152">
        <v>6.8490000000000002</v>
      </c>
      <c r="AB1319" s="152">
        <v>0.17299999999999999</v>
      </c>
      <c r="AC1319" s="152">
        <v>13.954000000000001</v>
      </c>
      <c r="AD1319" s="152">
        <v>1.4490000000000001</v>
      </c>
      <c r="AE1319" s="152">
        <v>0.26200000000000001</v>
      </c>
      <c r="AF1319" s="152">
        <v>4.2999999999999997E-2</v>
      </c>
      <c r="AI1319" s="152">
        <v>95.549627700000002</v>
      </c>
      <c r="AJ1319" s="152">
        <v>4.438164145</v>
      </c>
      <c r="AK1319" s="156">
        <f t="shared" si="20"/>
        <v>4.7451946740000001E-2</v>
      </c>
      <c r="AL1319" s="151">
        <v>474.5194674</v>
      </c>
      <c r="AM1319" s="151">
        <v>175.1643</v>
      </c>
      <c r="AN1319" s="151">
        <v>1780.3118199999999</v>
      </c>
      <c r="AO1319" s="151">
        <v>572.07389709999995</v>
      </c>
      <c r="AQ1319" s="152">
        <v>3.6061727050000001</v>
      </c>
      <c r="AR1319" s="152">
        <v>0.29621093700000001</v>
      </c>
      <c r="AS1319" s="152">
        <v>6.2980361140000003</v>
      </c>
      <c r="AU1319" s="151">
        <v>289.70665780000002</v>
      </c>
      <c r="AV1319" s="152">
        <v>2357.3053220000002</v>
      </c>
      <c r="AW1319" s="152">
        <v>50.662712429999999</v>
      </c>
      <c r="AX1319" s="151">
        <v>3925.3259790000002</v>
      </c>
      <c r="AZ1319" s="152">
        <v>145.6785241</v>
      </c>
      <c r="BG1319" s="152">
        <v>3.0716926720000002</v>
      </c>
      <c r="BH1319" s="152">
        <v>285.61336920000002</v>
      </c>
      <c r="BI1319" s="152">
        <v>13.18957614</v>
      </c>
      <c r="BJ1319" s="152">
        <v>28.53732733</v>
      </c>
      <c r="BK1319" s="152">
        <v>0.57619540499999999</v>
      </c>
      <c r="BO1319" s="152">
        <v>119.5473671</v>
      </c>
      <c r="BP1319" s="152">
        <v>2.2431164180000001</v>
      </c>
      <c r="BQ1319" s="152">
        <v>5.5624843970000004</v>
      </c>
      <c r="BR1319" s="152">
        <v>0.85689035499999999</v>
      </c>
      <c r="BS1319" s="152">
        <v>4.6489403449999998</v>
      </c>
      <c r="BT1319" s="152">
        <v>1.5712181860000001</v>
      </c>
      <c r="BU1319" s="152">
        <v>0.70526231800000005</v>
      </c>
      <c r="BV1319" s="152">
        <v>1.948977666</v>
      </c>
      <c r="BX1319" s="152">
        <v>2.583044337</v>
      </c>
      <c r="BZ1319" s="152">
        <v>1.8566722600000001</v>
      </c>
      <c r="CB1319" s="152">
        <v>1.510952321</v>
      </c>
      <c r="CD1319" s="152">
        <v>0.88575159999999997</v>
      </c>
      <c r="DC1319" s="152">
        <v>40.066000000000003</v>
      </c>
      <c r="DF1319" s="152">
        <v>13.41366667</v>
      </c>
      <c r="DG1319" s="152">
        <v>46.807333329999999</v>
      </c>
      <c r="DJ1319" s="152">
        <v>9.7333332999999994E-2</v>
      </c>
      <c r="DM1319" s="152">
        <v>0.254</v>
      </c>
      <c r="DO1319" s="154">
        <v>86.152269399999994</v>
      </c>
      <c r="ED1319" s="152">
        <v>52.367108119999997</v>
      </c>
      <c r="EE1319" s="152">
        <v>0.73707562500000001</v>
      </c>
      <c r="EF1319" s="152">
        <v>15.920441309999999</v>
      </c>
      <c r="EH1319" s="152">
        <v>8.9454693810000006</v>
      </c>
      <c r="EJ1319" s="152">
        <v>9.941100123</v>
      </c>
      <c r="EK1319" s="152">
        <v>0.18222409000000001</v>
      </c>
      <c r="EL1319" s="152">
        <v>6.355718145</v>
      </c>
      <c r="EM1319" s="152">
        <v>11.13642123</v>
      </c>
      <c r="EO1319" s="152">
        <v>2.1968923500000002</v>
      </c>
      <c r="EP1319" s="152">
        <v>0.61052735499999999</v>
      </c>
      <c r="EQ1319" s="152">
        <v>0.117192134</v>
      </c>
      <c r="ES1319" s="152">
        <v>8.1766148999999996E-2</v>
      </c>
      <c r="FA1319" s="152">
        <v>6.7089640270000004</v>
      </c>
      <c r="FB1319" s="152">
        <v>0.58369167399999999</v>
      </c>
      <c r="FD1319" s="152">
        <v>39.285452130000003</v>
      </c>
      <c r="FF1319" s="152">
        <v>257.62325340000001</v>
      </c>
      <c r="FG1319" s="152">
        <v>109.5230691</v>
      </c>
      <c r="FI1319" s="152">
        <v>35.666392190000003</v>
      </c>
      <c r="FJ1319" s="152">
        <v>34.888257260000003</v>
      </c>
      <c r="FK1319" s="152">
        <v>125.1304679</v>
      </c>
      <c r="FL1319" s="152">
        <v>74.901436630000006</v>
      </c>
      <c r="FM1319" s="152">
        <v>15.71164469</v>
      </c>
      <c r="FP1319" s="152">
        <v>9.9286355989999997</v>
      </c>
      <c r="FQ1319" s="152">
        <v>353.38314250000002</v>
      </c>
      <c r="FR1319" s="152">
        <v>22.232372600000001</v>
      </c>
      <c r="FS1319" s="152">
        <v>60.269649250000001</v>
      </c>
      <c r="FT1319" s="152">
        <v>1.639431444</v>
      </c>
      <c r="FX1319" s="152">
        <v>0.33332589699999998</v>
      </c>
      <c r="FY1319" s="152">
        <v>238.53865239999999</v>
      </c>
      <c r="FZ1319" s="152">
        <v>5.8641525799999998</v>
      </c>
      <c r="GA1319" s="152">
        <v>12.67144386</v>
      </c>
      <c r="GB1319" s="152">
        <v>2.161388933</v>
      </c>
      <c r="GC1319" s="152">
        <v>9.5651173759999999</v>
      </c>
      <c r="GD1319" s="152">
        <v>2.756769088</v>
      </c>
      <c r="GE1319" s="152">
        <v>0.92131167800000002</v>
      </c>
      <c r="GF1319" s="152">
        <v>3.311025983</v>
      </c>
      <c r="GG1319" s="152">
        <v>0.57092510500000004</v>
      </c>
      <c r="GH1319" s="152">
        <v>3.622346496</v>
      </c>
      <c r="GI1319" s="152">
        <v>0.77844701400000005</v>
      </c>
      <c r="GJ1319" s="152">
        <v>2.2118160410000001</v>
      </c>
      <c r="GL1319" s="152">
        <v>2.196144066</v>
      </c>
      <c r="GM1319" s="152">
        <v>0.34419367699999998</v>
      </c>
      <c r="GN1319" s="152">
        <v>1.7209662670000001</v>
      </c>
      <c r="GO1319" s="152">
        <v>0.11035877700000001</v>
      </c>
      <c r="GS1319" s="152">
        <v>3.2197267709999999</v>
      </c>
      <c r="GT1319" s="152">
        <v>0.727911054</v>
      </c>
      <c r="GU1319" s="152">
        <v>0.31996258900000002</v>
      </c>
    </row>
    <row r="1320" spans="1:203">
      <c r="A1320" s="151">
        <v>6944</v>
      </c>
      <c r="B1320" s="152" t="s">
        <v>2859</v>
      </c>
      <c r="C1320" s="152" t="s">
        <v>2877</v>
      </c>
      <c r="D1320" s="152" t="s">
        <v>2878</v>
      </c>
      <c r="E1320" s="152" t="s">
        <v>3242</v>
      </c>
      <c r="F1320" s="152" t="s">
        <v>9766</v>
      </c>
      <c r="H1320" s="151">
        <v>284192</v>
      </c>
      <c r="L1320" s="153" t="s">
        <v>3322</v>
      </c>
      <c r="M1320" s="153" t="s">
        <v>3527</v>
      </c>
      <c r="N1320" s="152" t="s">
        <v>3324</v>
      </c>
      <c r="P1320" s="152">
        <v>16.706182999999999</v>
      </c>
      <c r="Q1320" s="152">
        <v>145.7671</v>
      </c>
      <c r="R1320" s="152" t="s">
        <v>2027</v>
      </c>
      <c r="S1320" s="152" t="s">
        <v>2716</v>
      </c>
      <c r="T1320" s="152">
        <v>47.518000000000001</v>
      </c>
      <c r="U1320" s="152">
        <v>0.59799999999999998</v>
      </c>
      <c r="V1320" s="152">
        <v>15.253</v>
      </c>
      <c r="X1320" s="152">
        <v>8.6590000000000007</v>
      </c>
      <c r="AA1320" s="152">
        <v>6.6909999999999998</v>
      </c>
      <c r="AB1320" s="152">
        <v>0.125</v>
      </c>
      <c r="AC1320" s="152">
        <v>13.865</v>
      </c>
      <c r="AD1320" s="152">
        <v>1.472</v>
      </c>
      <c r="AE1320" s="152">
        <v>0.27500000000000002</v>
      </c>
      <c r="AF1320" s="152">
        <v>3.3000000000000002E-2</v>
      </c>
      <c r="AI1320" s="152">
        <v>94.800449299999997</v>
      </c>
      <c r="AJ1320" s="152">
        <v>3.7479144</v>
      </c>
      <c r="AK1320" s="156">
        <f t="shared" si="20"/>
        <v>1.46065819E-2</v>
      </c>
      <c r="AL1320" s="151">
        <v>146.065819</v>
      </c>
      <c r="AM1320" s="151">
        <v>167.33780999999999</v>
      </c>
      <c r="AN1320" s="151">
        <v>1662.7058</v>
      </c>
      <c r="AO1320" s="151">
        <v>514.06826469999999</v>
      </c>
      <c r="AQ1320" s="152">
        <v>2.5344962010000001</v>
      </c>
      <c r="AR1320" s="152">
        <v>0.21600297099999999</v>
      </c>
      <c r="AS1320" s="152">
        <v>5.3575082500000004</v>
      </c>
      <c r="AU1320" s="151">
        <v>284.46855420000003</v>
      </c>
      <c r="AV1320" s="152">
        <v>2153.2622999999999</v>
      </c>
      <c r="AW1320" s="152">
        <v>46.405264279999997</v>
      </c>
      <c r="AX1320" s="151">
        <v>3705.4933919999999</v>
      </c>
      <c r="AZ1320" s="152">
        <v>158.31725979999999</v>
      </c>
      <c r="BG1320" s="152">
        <v>5.4981775319999997</v>
      </c>
      <c r="BH1320" s="152">
        <v>235.14759799999999</v>
      </c>
      <c r="BI1320" s="152">
        <v>13.81620824</v>
      </c>
      <c r="BJ1320" s="152">
        <v>9.7346052449999991</v>
      </c>
      <c r="BK1320" s="152">
        <v>0.54229305299999997</v>
      </c>
      <c r="BO1320" s="152">
        <v>90.962549370000005</v>
      </c>
      <c r="BP1320" s="152">
        <v>1.934717512</v>
      </c>
      <c r="BQ1320" s="152">
        <v>4.7417859269999996</v>
      </c>
      <c r="BS1320" s="152">
        <v>3.8907669390000001</v>
      </c>
      <c r="BT1320" s="152">
        <v>1.1435009599999999</v>
      </c>
      <c r="BU1320" s="152">
        <v>1.876686372</v>
      </c>
      <c r="BV1320" s="152">
        <v>1.447978513</v>
      </c>
      <c r="BX1320" s="152">
        <v>1.911517906</v>
      </c>
      <c r="BZ1320" s="152">
        <v>1.30886685</v>
      </c>
      <c r="CB1320" s="152">
        <v>1.008144446</v>
      </c>
      <c r="CD1320" s="152">
        <v>0.78664131800000003</v>
      </c>
      <c r="CH1320" s="152">
        <v>2.3934882150000001</v>
      </c>
      <c r="CJ1320" s="152">
        <v>0.242018285</v>
      </c>
      <c r="CK1320" s="152">
        <v>0.12355619700000001</v>
      </c>
      <c r="DC1320" s="152">
        <v>40.062333330000001</v>
      </c>
      <c r="DF1320" s="152">
        <v>13.37533333</v>
      </c>
      <c r="DG1320" s="152">
        <v>47.132333330000002</v>
      </c>
      <c r="DJ1320" s="152">
        <v>0.120333333</v>
      </c>
      <c r="DM1320" s="152">
        <v>0.246</v>
      </c>
      <c r="DO1320" s="154">
        <v>86.268548749999994</v>
      </c>
      <c r="ED1320" s="152">
        <v>52.367108119999997</v>
      </c>
      <c r="EE1320" s="152">
        <v>0.73707562500000001</v>
      </c>
      <c r="EF1320" s="152">
        <v>15.920441309999999</v>
      </c>
      <c r="EH1320" s="152">
        <v>8.9454693810000006</v>
      </c>
      <c r="EJ1320" s="152">
        <v>9.941100123</v>
      </c>
      <c r="EK1320" s="152">
        <v>0.18222409000000001</v>
      </c>
      <c r="EL1320" s="152">
        <v>6.355718145</v>
      </c>
      <c r="EM1320" s="152">
        <v>11.13642123</v>
      </c>
      <c r="EO1320" s="152">
        <v>2.1968923500000002</v>
      </c>
      <c r="EP1320" s="152">
        <v>0.61052735499999999</v>
      </c>
      <c r="EQ1320" s="152">
        <v>0.117192134</v>
      </c>
      <c r="ES1320" s="152">
        <v>8.1766148999999996E-2</v>
      </c>
      <c r="FA1320" s="152">
        <v>6.7089640270000004</v>
      </c>
      <c r="FB1320" s="152">
        <v>0.58369167399999999</v>
      </c>
      <c r="FD1320" s="152">
        <v>39.285452130000003</v>
      </c>
      <c r="FF1320" s="152">
        <v>257.62325340000001</v>
      </c>
      <c r="FG1320" s="152">
        <v>109.5230691</v>
      </c>
      <c r="FI1320" s="152">
        <v>35.666392190000003</v>
      </c>
      <c r="FJ1320" s="152">
        <v>34.888257260000003</v>
      </c>
      <c r="FK1320" s="152">
        <v>125.1304679</v>
      </c>
      <c r="FL1320" s="152">
        <v>74.901436630000006</v>
      </c>
      <c r="FM1320" s="152">
        <v>15.71164469</v>
      </c>
      <c r="FP1320" s="152">
        <v>9.9286355989999997</v>
      </c>
      <c r="FQ1320" s="152">
        <v>353.38314250000002</v>
      </c>
      <c r="FR1320" s="152">
        <v>22.232372600000001</v>
      </c>
      <c r="FS1320" s="152">
        <v>60.269649250000001</v>
      </c>
      <c r="FT1320" s="152">
        <v>1.639431444</v>
      </c>
      <c r="FX1320" s="152">
        <v>0.33332589699999998</v>
      </c>
      <c r="FY1320" s="152">
        <v>238.53865239999999</v>
      </c>
      <c r="FZ1320" s="152">
        <v>5.8641525799999998</v>
      </c>
      <c r="GA1320" s="152">
        <v>12.67144386</v>
      </c>
      <c r="GB1320" s="152">
        <v>2.161388933</v>
      </c>
      <c r="GC1320" s="152">
        <v>9.5651173759999999</v>
      </c>
      <c r="GD1320" s="152">
        <v>2.756769088</v>
      </c>
      <c r="GE1320" s="152">
        <v>0.92131167800000002</v>
      </c>
      <c r="GF1320" s="152">
        <v>3.311025983</v>
      </c>
      <c r="GG1320" s="152">
        <v>0.57092510500000004</v>
      </c>
      <c r="GH1320" s="152">
        <v>3.622346496</v>
      </c>
      <c r="GI1320" s="152">
        <v>0.77844701400000005</v>
      </c>
      <c r="GJ1320" s="152">
        <v>2.2118160410000001</v>
      </c>
      <c r="GL1320" s="152">
        <v>2.196144066</v>
      </c>
      <c r="GM1320" s="152">
        <v>0.34419367699999998</v>
      </c>
      <c r="GN1320" s="152">
        <v>1.7209662670000001</v>
      </c>
      <c r="GO1320" s="152">
        <v>0.11035877700000001</v>
      </c>
      <c r="GS1320" s="152">
        <v>3.2197267709999999</v>
      </c>
      <c r="GT1320" s="152">
        <v>0.727911054</v>
      </c>
      <c r="GU1320" s="152">
        <v>0.31996258900000002</v>
      </c>
    </row>
    <row r="1321" spans="1:203">
      <c r="A1321" s="151">
        <v>6945</v>
      </c>
      <c r="B1321" s="152" t="s">
        <v>2859</v>
      </c>
      <c r="C1321" s="152" t="s">
        <v>2877</v>
      </c>
      <c r="D1321" s="152" t="s">
        <v>2878</v>
      </c>
      <c r="E1321" s="152" t="s">
        <v>3242</v>
      </c>
      <c r="F1321" s="152" t="s">
        <v>9767</v>
      </c>
      <c r="H1321" s="151">
        <v>284192</v>
      </c>
      <c r="L1321" s="153" t="s">
        <v>3322</v>
      </c>
      <c r="M1321" s="153" t="s">
        <v>3485</v>
      </c>
      <c r="N1321" s="152" t="s">
        <v>3324</v>
      </c>
      <c r="P1321" s="152">
        <v>16.706182999999999</v>
      </c>
      <c r="Q1321" s="152">
        <v>145.7671</v>
      </c>
      <c r="R1321" s="152" t="s">
        <v>2027</v>
      </c>
      <c r="S1321" s="152" t="s">
        <v>2716</v>
      </c>
      <c r="T1321" s="152">
        <v>47.386000000000003</v>
      </c>
      <c r="U1321" s="152">
        <v>0.60099999999999998</v>
      </c>
      <c r="V1321" s="152">
        <v>14.849</v>
      </c>
      <c r="X1321" s="152">
        <v>9.01</v>
      </c>
      <c r="AA1321" s="152">
        <v>6.5439999999999996</v>
      </c>
      <c r="AB1321" s="152">
        <v>0.17699999999999999</v>
      </c>
      <c r="AC1321" s="152">
        <v>14.093</v>
      </c>
      <c r="AD1321" s="152">
        <v>1.4019999999999999</v>
      </c>
      <c r="AE1321" s="152">
        <v>0.25</v>
      </c>
      <c r="AF1321" s="152">
        <v>3.5999999999999997E-2</v>
      </c>
      <c r="AI1321" s="152">
        <v>94.655561460000001</v>
      </c>
      <c r="AJ1321" s="152">
        <v>3.4283248</v>
      </c>
      <c r="AK1321" s="156">
        <f t="shared" si="20"/>
        <v>1.6454554999999999E-2</v>
      </c>
      <c r="AL1321" s="151">
        <v>164.54554999999999</v>
      </c>
      <c r="AM1321" s="151">
        <v>171.06470999999999</v>
      </c>
      <c r="AN1321" s="151">
        <v>1665.02316</v>
      </c>
      <c r="AO1321" s="151">
        <v>511.4074559</v>
      </c>
      <c r="AQ1321" s="152">
        <v>3.465691343</v>
      </c>
      <c r="AR1321" s="152">
        <v>0.2702676</v>
      </c>
      <c r="AS1321" s="152">
        <v>5.9881741440000003</v>
      </c>
      <c r="AU1321" s="151">
        <v>277.9568147</v>
      </c>
      <c r="AV1321" s="152">
        <v>2455.2735090000001</v>
      </c>
      <c r="AW1321" s="152">
        <v>50.26621634</v>
      </c>
      <c r="AX1321" s="151">
        <v>3965.0696790000002</v>
      </c>
      <c r="AZ1321" s="152">
        <v>188.81241979999999</v>
      </c>
      <c r="BG1321" s="152">
        <v>3.5179611180000001</v>
      </c>
      <c r="BH1321" s="152">
        <v>277.9292623</v>
      </c>
      <c r="BI1321" s="152">
        <v>12.997731959999999</v>
      </c>
      <c r="BJ1321" s="152">
        <v>27.819478960000001</v>
      </c>
      <c r="BK1321" s="152">
        <v>0.56689207399999997</v>
      </c>
      <c r="BO1321" s="152">
        <v>122.79244370000001</v>
      </c>
      <c r="BP1321" s="152">
        <v>2.2354352020000001</v>
      </c>
      <c r="BQ1321" s="152">
        <v>5.9676066719999996</v>
      </c>
      <c r="BR1321" s="152">
        <v>0.82960440400000002</v>
      </c>
      <c r="BS1321" s="152">
        <v>4.6541874749999996</v>
      </c>
      <c r="BT1321" s="152">
        <v>1.633226836</v>
      </c>
      <c r="BU1321" s="152">
        <v>0.62407522199999999</v>
      </c>
      <c r="BV1321" s="152">
        <v>2.088358859</v>
      </c>
      <c r="BX1321" s="152">
        <v>2.7830981939999999</v>
      </c>
      <c r="BZ1321" s="152">
        <v>1.636334138</v>
      </c>
      <c r="CB1321" s="152">
        <v>1.6827203989999999</v>
      </c>
      <c r="CD1321" s="152">
        <v>1.1682332179999999</v>
      </c>
      <c r="DC1321" s="152">
        <v>39.96833333</v>
      </c>
      <c r="DF1321" s="152">
        <v>13.53466667</v>
      </c>
      <c r="DG1321" s="152">
        <v>46.578000000000003</v>
      </c>
      <c r="DJ1321" s="152">
        <v>9.1999999999999998E-2</v>
      </c>
      <c r="DM1321" s="152">
        <v>0.26300000000000001</v>
      </c>
      <c r="DO1321" s="154">
        <v>85.985704920000003</v>
      </c>
      <c r="ED1321" s="152">
        <v>52.367108119999997</v>
      </c>
      <c r="EE1321" s="152">
        <v>0.73707562500000001</v>
      </c>
      <c r="EF1321" s="152">
        <v>15.920441309999999</v>
      </c>
      <c r="EH1321" s="152">
        <v>8.9454693810000006</v>
      </c>
      <c r="EJ1321" s="152">
        <v>9.941100123</v>
      </c>
      <c r="EK1321" s="152">
        <v>0.18222409000000001</v>
      </c>
      <c r="EL1321" s="152">
        <v>6.355718145</v>
      </c>
      <c r="EM1321" s="152">
        <v>11.13642123</v>
      </c>
      <c r="EO1321" s="152">
        <v>2.1968923500000002</v>
      </c>
      <c r="EP1321" s="152">
        <v>0.61052735499999999</v>
      </c>
      <c r="EQ1321" s="152">
        <v>0.117192134</v>
      </c>
      <c r="ES1321" s="152">
        <v>8.1766148999999996E-2</v>
      </c>
      <c r="FA1321" s="152">
        <v>6.7089640270000004</v>
      </c>
      <c r="FB1321" s="152">
        <v>0.58369167399999999</v>
      </c>
      <c r="FD1321" s="152">
        <v>39.285452130000003</v>
      </c>
      <c r="FF1321" s="152">
        <v>257.62325340000001</v>
      </c>
      <c r="FG1321" s="152">
        <v>109.5230691</v>
      </c>
      <c r="FI1321" s="152">
        <v>35.666392190000003</v>
      </c>
      <c r="FJ1321" s="152">
        <v>34.888257260000003</v>
      </c>
      <c r="FK1321" s="152">
        <v>125.1304679</v>
      </c>
      <c r="FL1321" s="152">
        <v>74.901436630000006</v>
      </c>
      <c r="FM1321" s="152">
        <v>15.71164469</v>
      </c>
      <c r="FP1321" s="152">
        <v>9.9286355989999997</v>
      </c>
      <c r="FQ1321" s="152">
        <v>353.38314250000002</v>
      </c>
      <c r="FR1321" s="152">
        <v>22.232372600000001</v>
      </c>
      <c r="FS1321" s="152">
        <v>60.269649250000001</v>
      </c>
      <c r="FT1321" s="152">
        <v>1.639431444</v>
      </c>
      <c r="FX1321" s="152">
        <v>0.33332589699999998</v>
      </c>
      <c r="FY1321" s="152">
        <v>238.53865239999999</v>
      </c>
      <c r="FZ1321" s="152">
        <v>5.8641525799999998</v>
      </c>
      <c r="GA1321" s="152">
        <v>12.67144386</v>
      </c>
      <c r="GB1321" s="152">
        <v>2.161388933</v>
      </c>
      <c r="GC1321" s="152">
        <v>9.5651173759999999</v>
      </c>
      <c r="GD1321" s="152">
        <v>2.756769088</v>
      </c>
      <c r="GE1321" s="152">
        <v>0.92131167800000002</v>
      </c>
      <c r="GF1321" s="152">
        <v>3.311025983</v>
      </c>
      <c r="GG1321" s="152">
        <v>0.57092510500000004</v>
      </c>
      <c r="GH1321" s="152">
        <v>3.622346496</v>
      </c>
      <c r="GI1321" s="152">
        <v>0.77844701400000005</v>
      </c>
      <c r="GJ1321" s="152">
        <v>2.2118160410000001</v>
      </c>
      <c r="GL1321" s="152">
        <v>2.196144066</v>
      </c>
      <c r="GM1321" s="152">
        <v>0.34419367699999998</v>
      </c>
      <c r="GN1321" s="152">
        <v>1.7209662670000001</v>
      </c>
      <c r="GO1321" s="152">
        <v>0.11035877700000001</v>
      </c>
      <c r="GS1321" s="152">
        <v>3.2197267709999999</v>
      </c>
      <c r="GT1321" s="152">
        <v>0.727911054</v>
      </c>
      <c r="GU1321" s="152">
        <v>0.31996258900000002</v>
      </c>
    </row>
    <row r="1322" spans="1:203">
      <c r="A1322" s="151">
        <v>6946</v>
      </c>
      <c r="B1322" s="152" t="s">
        <v>2859</v>
      </c>
      <c r="C1322" s="152" t="s">
        <v>2877</v>
      </c>
      <c r="D1322" s="152" t="s">
        <v>2878</v>
      </c>
      <c r="E1322" s="152" t="s">
        <v>3242</v>
      </c>
      <c r="F1322" s="152" t="s">
        <v>9768</v>
      </c>
      <c r="H1322" s="151">
        <v>284192</v>
      </c>
      <c r="L1322" s="153" t="s">
        <v>3322</v>
      </c>
      <c r="M1322" s="153" t="s">
        <v>4932</v>
      </c>
      <c r="N1322" s="152" t="s">
        <v>3324</v>
      </c>
      <c r="P1322" s="152">
        <v>16.706182999999999</v>
      </c>
      <c r="Q1322" s="152">
        <v>145.7671</v>
      </c>
      <c r="R1322" s="152" t="s">
        <v>2027</v>
      </c>
      <c r="S1322" s="152" t="s">
        <v>2716</v>
      </c>
      <c r="T1322" s="152">
        <v>51.898000000000003</v>
      </c>
      <c r="U1322" s="152">
        <v>0.81299999999999994</v>
      </c>
      <c r="V1322" s="152">
        <v>15.757</v>
      </c>
      <c r="X1322" s="152">
        <v>10.93</v>
      </c>
      <c r="AA1322" s="152">
        <v>5.0119999999999996</v>
      </c>
      <c r="AB1322" s="152">
        <v>0.219</v>
      </c>
      <c r="AC1322" s="152">
        <v>9.0229999999999997</v>
      </c>
      <c r="AD1322" s="152">
        <v>1.9119999999999999</v>
      </c>
      <c r="AE1322" s="152">
        <v>0.68700000000000006</v>
      </c>
      <c r="AF1322" s="152">
        <v>0.13800000000000001</v>
      </c>
      <c r="AI1322" s="152">
        <v>96.69242697</v>
      </c>
      <c r="AJ1322" s="152">
        <v>2.3167087999999998</v>
      </c>
      <c r="AK1322" s="156">
        <f t="shared" si="20"/>
        <v>1.727356E-2</v>
      </c>
      <c r="AL1322" s="151">
        <v>172.73560000000001</v>
      </c>
      <c r="AM1322" s="151">
        <v>384.24338999999998</v>
      </c>
      <c r="AN1322" s="151">
        <v>866.11329999999998</v>
      </c>
      <c r="AO1322" s="151">
        <v>774.29536759999996</v>
      </c>
      <c r="AQ1322" s="152">
        <v>6.6695191659999997</v>
      </c>
      <c r="AR1322" s="152">
        <v>0.657068965</v>
      </c>
      <c r="AS1322" s="152">
        <v>10.78969899</v>
      </c>
      <c r="AU1322" s="151">
        <v>633.83769010000003</v>
      </c>
      <c r="AV1322" s="152">
        <v>5891.818346</v>
      </c>
      <c r="AW1322" s="152">
        <v>33.322659559999998</v>
      </c>
      <c r="AX1322" s="151">
        <v>5190.2466590000004</v>
      </c>
      <c r="AZ1322" s="152">
        <v>21.016776329999999</v>
      </c>
      <c r="BG1322" s="152">
        <v>8.7941203859999995</v>
      </c>
      <c r="BH1322" s="152">
        <v>343.94135720000003</v>
      </c>
      <c r="BI1322" s="152">
        <v>20.60195465</v>
      </c>
      <c r="BJ1322" s="152">
        <v>57.242008220000002</v>
      </c>
      <c r="BK1322" s="152">
        <v>1.706222586</v>
      </c>
      <c r="BO1322" s="152">
        <v>277.76342499999998</v>
      </c>
      <c r="BP1322" s="152">
        <v>5.9605307620000003</v>
      </c>
      <c r="BQ1322" s="152">
        <v>13.68715489</v>
      </c>
      <c r="BR1322" s="152">
        <v>2.1101605700000001</v>
      </c>
      <c r="BS1322" s="152">
        <v>8.8051892120000002</v>
      </c>
      <c r="BT1322" s="152">
        <v>2.3864020610000001</v>
      </c>
      <c r="BU1322" s="152">
        <v>0.85812237800000002</v>
      </c>
      <c r="BV1322" s="152">
        <v>3.0604621189999999</v>
      </c>
      <c r="BX1322" s="152">
        <v>3.836032098</v>
      </c>
      <c r="BZ1322" s="152">
        <v>2.8031592569999999</v>
      </c>
      <c r="CB1322" s="152">
        <v>2.683070109</v>
      </c>
      <c r="CD1322" s="152">
        <v>1.7918517439999999</v>
      </c>
      <c r="DC1322" s="152">
        <v>38.588000000000001</v>
      </c>
      <c r="DF1322" s="152">
        <v>23.371333329999999</v>
      </c>
      <c r="DG1322" s="152">
        <v>39.265000000000001</v>
      </c>
      <c r="DJ1322" s="152">
        <v>5.8666666999999999E-2</v>
      </c>
      <c r="DM1322" s="152">
        <v>0.17</v>
      </c>
      <c r="DO1322" s="154">
        <v>74.970742189999996</v>
      </c>
      <c r="ED1322" s="152">
        <v>52.367108119999997</v>
      </c>
      <c r="EE1322" s="152">
        <v>0.73707562500000001</v>
      </c>
      <c r="EF1322" s="152">
        <v>15.920441309999999</v>
      </c>
      <c r="EH1322" s="152">
        <v>8.9454693810000006</v>
      </c>
      <c r="EJ1322" s="152">
        <v>9.941100123</v>
      </c>
      <c r="EK1322" s="152">
        <v>0.18222409000000001</v>
      </c>
      <c r="EL1322" s="152">
        <v>6.355718145</v>
      </c>
      <c r="EM1322" s="152">
        <v>11.13642123</v>
      </c>
      <c r="EO1322" s="152">
        <v>2.1968923500000002</v>
      </c>
      <c r="EP1322" s="152">
        <v>0.61052735499999999</v>
      </c>
      <c r="EQ1322" s="152">
        <v>0.117192134</v>
      </c>
      <c r="ES1322" s="152">
        <v>8.1766148999999996E-2</v>
      </c>
      <c r="FA1322" s="152">
        <v>6.7089640270000004</v>
      </c>
      <c r="FB1322" s="152">
        <v>0.58369167399999999</v>
      </c>
      <c r="FD1322" s="152">
        <v>39.285452130000003</v>
      </c>
      <c r="FF1322" s="152">
        <v>257.62325340000001</v>
      </c>
      <c r="FG1322" s="152">
        <v>109.5230691</v>
      </c>
      <c r="FI1322" s="152">
        <v>35.666392190000003</v>
      </c>
      <c r="FJ1322" s="152">
        <v>34.888257260000003</v>
      </c>
      <c r="FK1322" s="152">
        <v>125.1304679</v>
      </c>
      <c r="FL1322" s="152">
        <v>74.901436630000006</v>
      </c>
      <c r="FM1322" s="152">
        <v>15.71164469</v>
      </c>
      <c r="FP1322" s="152">
        <v>9.9286355989999997</v>
      </c>
      <c r="FQ1322" s="152">
        <v>353.38314250000002</v>
      </c>
      <c r="FR1322" s="152">
        <v>22.232372600000001</v>
      </c>
      <c r="FS1322" s="152">
        <v>60.269649250000001</v>
      </c>
      <c r="FT1322" s="152">
        <v>1.639431444</v>
      </c>
      <c r="FX1322" s="152">
        <v>0.33332589699999998</v>
      </c>
      <c r="FY1322" s="152">
        <v>238.53865239999999</v>
      </c>
      <c r="FZ1322" s="152">
        <v>5.8641525799999998</v>
      </c>
      <c r="GA1322" s="152">
        <v>12.67144386</v>
      </c>
      <c r="GB1322" s="152">
        <v>2.161388933</v>
      </c>
      <c r="GC1322" s="152">
        <v>9.5651173759999999</v>
      </c>
      <c r="GD1322" s="152">
        <v>2.756769088</v>
      </c>
      <c r="GE1322" s="152">
        <v>0.92131167800000002</v>
      </c>
      <c r="GF1322" s="152">
        <v>3.311025983</v>
      </c>
      <c r="GG1322" s="152">
        <v>0.57092510500000004</v>
      </c>
      <c r="GH1322" s="152">
        <v>3.622346496</v>
      </c>
      <c r="GI1322" s="152">
        <v>0.77844701400000005</v>
      </c>
      <c r="GJ1322" s="152">
        <v>2.2118160410000001</v>
      </c>
      <c r="GL1322" s="152">
        <v>2.196144066</v>
      </c>
      <c r="GM1322" s="152">
        <v>0.34419367699999998</v>
      </c>
      <c r="GN1322" s="152">
        <v>1.7209662670000001</v>
      </c>
      <c r="GO1322" s="152">
        <v>0.11035877700000001</v>
      </c>
      <c r="GS1322" s="152">
        <v>3.2197267709999999</v>
      </c>
      <c r="GT1322" s="152">
        <v>0.727911054</v>
      </c>
      <c r="GU1322" s="152">
        <v>0.31996258900000002</v>
      </c>
    </row>
    <row r="1323" spans="1:203">
      <c r="A1323" s="151">
        <v>6947</v>
      </c>
      <c r="B1323" s="152" t="s">
        <v>2859</v>
      </c>
      <c r="C1323" s="152" t="s">
        <v>2877</v>
      </c>
      <c r="D1323" s="152" t="s">
        <v>2878</v>
      </c>
      <c r="E1323" s="152" t="s">
        <v>3242</v>
      </c>
      <c r="F1323" s="152" t="s">
        <v>9769</v>
      </c>
      <c r="H1323" s="151">
        <v>284192</v>
      </c>
      <c r="L1323" s="153" t="s">
        <v>3322</v>
      </c>
      <c r="M1323" s="153" t="s">
        <v>3353</v>
      </c>
      <c r="N1323" s="152" t="s">
        <v>3324</v>
      </c>
      <c r="P1323" s="152">
        <v>16.706182999999999</v>
      </c>
      <c r="Q1323" s="152">
        <v>145.7671</v>
      </c>
      <c r="R1323" s="152" t="s">
        <v>2027</v>
      </c>
      <c r="S1323" s="152" t="s">
        <v>2716</v>
      </c>
      <c r="T1323" s="152">
        <v>46.777999999999999</v>
      </c>
      <c r="U1323" s="152">
        <v>0.61099999999999999</v>
      </c>
      <c r="V1323" s="152">
        <v>15.686999999999999</v>
      </c>
      <c r="X1323" s="152">
        <v>9.0389999999999997</v>
      </c>
      <c r="AA1323" s="152">
        <v>6.55</v>
      </c>
      <c r="AB1323" s="152">
        <v>0.154</v>
      </c>
      <c r="AC1323" s="152">
        <v>13.898</v>
      </c>
      <c r="AD1323" s="152">
        <v>1.369</v>
      </c>
      <c r="AE1323" s="152">
        <v>0.28000000000000003</v>
      </c>
      <c r="AF1323" s="152">
        <v>6.5000000000000002E-2</v>
      </c>
      <c r="AI1323" s="152">
        <v>94.739607480000004</v>
      </c>
      <c r="AJ1323" s="152">
        <v>3.42</v>
      </c>
      <c r="AK1323" s="156">
        <f t="shared" si="20"/>
        <v>2.69E-2</v>
      </c>
      <c r="AL1323" s="151">
        <v>269</v>
      </c>
      <c r="AM1323" s="151">
        <v>159.13863000000001</v>
      </c>
      <c r="AN1323" s="151">
        <v>1708.4736600000001</v>
      </c>
      <c r="AO1323" s="151">
        <v>501.82854409999999</v>
      </c>
      <c r="AQ1323" s="152">
        <v>3.7726941630000002</v>
      </c>
      <c r="AR1323" s="152">
        <v>0.29522458299999998</v>
      </c>
      <c r="AS1323" s="152">
        <v>5.759132621</v>
      </c>
      <c r="AU1323" s="151">
        <v>284.65249360000001</v>
      </c>
      <c r="AV1323" s="152">
        <v>2380.8708000000001</v>
      </c>
      <c r="AW1323" s="152">
        <v>45.400722440000003</v>
      </c>
      <c r="AX1323" s="151">
        <v>3909.4173259999998</v>
      </c>
      <c r="AZ1323" s="152">
        <v>139.81588880000001</v>
      </c>
      <c r="BG1323" s="152">
        <v>5.8758625000000002</v>
      </c>
      <c r="BH1323" s="152">
        <v>284.51625300000001</v>
      </c>
      <c r="BI1323" s="152">
        <v>14.700946849999999</v>
      </c>
      <c r="BJ1323" s="152">
        <v>10.14497027</v>
      </c>
      <c r="BK1323" s="152">
        <v>0.64694755800000003</v>
      </c>
      <c r="BO1323" s="152">
        <v>114.3012971</v>
      </c>
      <c r="BP1323" s="152">
        <v>2.2357968750000001</v>
      </c>
      <c r="BQ1323" s="152">
        <v>5.2161011830000001</v>
      </c>
      <c r="BS1323" s="152">
        <v>4.4660028299999999</v>
      </c>
      <c r="BT1323" s="152">
        <v>1.4367711679999999</v>
      </c>
      <c r="BU1323" s="152">
        <v>2.3782891469999998</v>
      </c>
      <c r="BV1323" s="152">
        <v>1.99084313</v>
      </c>
      <c r="BX1323" s="152">
        <v>2.2709503569999998</v>
      </c>
      <c r="BZ1323" s="152">
        <v>1.5719279939999999</v>
      </c>
      <c r="CB1323" s="152">
        <v>1.4085578050000001</v>
      </c>
      <c r="CD1323" s="152">
        <v>0.935683084</v>
      </c>
      <c r="CH1323" s="152">
        <v>3.5200248580000002</v>
      </c>
      <c r="CJ1323" s="152">
        <v>0.53761147399999998</v>
      </c>
      <c r="CK1323" s="152">
        <v>0.160881895</v>
      </c>
      <c r="CU1323" s="152">
        <v>-20</v>
      </c>
      <c r="DC1323" s="152">
        <v>39.096666669999998</v>
      </c>
      <c r="DF1323" s="152">
        <v>13.64366667</v>
      </c>
      <c r="DG1323" s="152">
        <v>46.168999999999997</v>
      </c>
      <c r="DJ1323" s="152">
        <v>0.13500000000000001</v>
      </c>
      <c r="DM1323" s="152">
        <v>0.25866666700000002</v>
      </c>
      <c r="DO1323" s="154">
        <v>85.781534829999998</v>
      </c>
      <c r="ED1323" s="152">
        <v>52.367108119999997</v>
      </c>
      <c r="EE1323" s="152">
        <v>0.73707562500000001</v>
      </c>
      <c r="EF1323" s="152">
        <v>15.920441309999999</v>
      </c>
      <c r="EH1323" s="152">
        <v>8.9454693810000006</v>
      </c>
      <c r="EJ1323" s="152">
        <v>9.941100123</v>
      </c>
      <c r="EK1323" s="152">
        <v>0.18222409000000001</v>
      </c>
      <c r="EL1323" s="152">
        <v>6.355718145</v>
      </c>
      <c r="EM1323" s="152">
        <v>11.13642123</v>
      </c>
      <c r="EO1323" s="152">
        <v>2.1968923500000002</v>
      </c>
      <c r="EP1323" s="152">
        <v>0.61052735499999999</v>
      </c>
      <c r="EQ1323" s="152">
        <v>0.117192134</v>
      </c>
      <c r="ES1323" s="152">
        <v>8.1766148999999996E-2</v>
      </c>
      <c r="FA1323" s="152">
        <v>6.7089640270000004</v>
      </c>
      <c r="FB1323" s="152">
        <v>0.58369167399999999</v>
      </c>
      <c r="FD1323" s="152">
        <v>39.285452130000003</v>
      </c>
      <c r="FF1323" s="152">
        <v>257.62325340000001</v>
      </c>
      <c r="FG1323" s="152">
        <v>109.5230691</v>
      </c>
      <c r="FI1323" s="152">
        <v>35.666392190000003</v>
      </c>
      <c r="FJ1323" s="152">
        <v>34.888257260000003</v>
      </c>
      <c r="FK1323" s="152">
        <v>125.1304679</v>
      </c>
      <c r="FL1323" s="152">
        <v>74.901436630000006</v>
      </c>
      <c r="FM1323" s="152">
        <v>15.71164469</v>
      </c>
      <c r="FP1323" s="152">
        <v>9.9286355989999997</v>
      </c>
      <c r="FQ1323" s="152">
        <v>353.38314250000002</v>
      </c>
      <c r="FR1323" s="152">
        <v>22.232372600000001</v>
      </c>
      <c r="FS1323" s="152">
        <v>60.269649250000001</v>
      </c>
      <c r="FT1323" s="152">
        <v>1.639431444</v>
      </c>
      <c r="FX1323" s="152">
        <v>0.33332589699999998</v>
      </c>
      <c r="FY1323" s="152">
        <v>238.53865239999999</v>
      </c>
      <c r="FZ1323" s="152">
        <v>5.8641525799999998</v>
      </c>
      <c r="GA1323" s="152">
        <v>12.67144386</v>
      </c>
      <c r="GB1323" s="152">
        <v>2.161388933</v>
      </c>
      <c r="GC1323" s="152">
        <v>9.5651173759999999</v>
      </c>
      <c r="GD1323" s="152">
        <v>2.756769088</v>
      </c>
      <c r="GE1323" s="152">
        <v>0.92131167800000002</v>
      </c>
      <c r="GF1323" s="152">
        <v>3.311025983</v>
      </c>
      <c r="GG1323" s="152">
        <v>0.57092510500000004</v>
      </c>
      <c r="GH1323" s="152">
        <v>3.622346496</v>
      </c>
      <c r="GI1323" s="152">
        <v>0.77844701400000005</v>
      </c>
      <c r="GJ1323" s="152">
        <v>2.2118160410000001</v>
      </c>
      <c r="GL1323" s="152">
        <v>2.196144066</v>
      </c>
      <c r="GM1323" s="152">
        <v>0.34419367699999998</v>
      </c>
      <c r="GN1323" s="152">
        <v>1.7209662670000001</v>
      </c>
      <c r="GO1323" s="152">
        <v>0.11035877700000001</v>
      </c>
      <c r="GS1323" s="152">
        <v>3.2197267709999999</v>
      </c>
      <c r="GT1323" s="152">
        <v>0.727911054</v>
      </c>
      <c r="GU1323" s="152">
        <v>0.31996258900000002</v>
      </c>
    </row>
    <row r="1324" spans="1:203">
      <c r="A1324" s="151">
        <v>6948</v>
      </c>
      <c r="B1324" s="152" t="s">
        <v>2859</v>
      </c>
      <c r="C1324" s="152" t="s">
        <v>2877</v>
      </c>
      <c r="D1324" s="152" t="s">
        <v>2878</v>
      </c>
      <c r="E1324" s="152" t="s">
        <v>3242</v>
      </c>
      <c r="F1324" s="152" t="s">
        <v>9770</v>
      </c>
      <c r="H1324" s="151">
        <v>284192</v>
      </c>
      <c r="L1324" s="153" t="s">
        <v>3322</v>
      </c>
      <c r="M1324" s="153" t="s">
        <v>3698</v>
      </c>
      <c r="N1324" s="152" t="s">
        <v>3324</v>
      </c>
      <c r="P1324" s="152">
        <v>16.706182999999999</v>
      </c>
      <c r="Q1324" s="152">
        <v>145.7671</v>
      </c>
      <c r="R1324" s="152" t="s">
        <v>2027</v>
      </c>
      <c r="S1324" s="152" t="s">
        <v>2716</v>
      </c>
      <c r="T1324" s="152">
        <v>48.04</v>
      </c>
      <c r="U1324" s="152">
        <v>0.57599999999999996</v>
      </c>
      <c r="V1324" s="152">
        <v>15.018000000000001</v>
      </c>
      <c r="X1324" s="152">
        <v>8.8580000000000005</v>
      </c>
      <c r="AA1324" s="152">
        <v>6.9109999999999996</v>
      </c>
      <c r="AB1324" s="152">
        <v>0.17100000000000001</v>
      </c>
      <c r="AC1324" s="152">
        <v>14.137</v>
      </c>
      <c r="AD1324" s="152">
        <v>1.456</v>
      </c>
      <c r="AE1324" s="152">
        <v>0.23799999999999999</v>
      </c>
      <c r="AF1324" s="152">
        <v>6.2E-2</v>
      </c>
      <c r="AI1324" s="152">
        <v>95.807294490000004</v>
      </c>
      <c r="AJ1324" s="152">
        <v>4.17486085</v>
      </c>
      <c r="AK1324" s="156">
        <f t="shared" si="20"/>
        <v>3.7000730829999995E-2</v>
      </c>
      <c r="AL1324" s="151">
        <v>370.00730829999998</v>
      </c>
      <c r="AM1324" s="151">
        <v>165.10167000000001</v>
      </c>
      <c r="AN1324" s="151">
        <v>1735.1233</v>
      </c>
      <c r="AO1324" s="151">
        <v>547.06229410000003</v>
      </c>
      <c r="AQ1324" s="152">
        <v>3.6182454470000001</v>
      </c>
      <c r="AR1324" s="152">
        <v>0.25394397299999999</v>
      </c>
      <c r="AS1324" s="152">
        <v>3.6832204700000002</v>
      </c>
      <c r="AU1324" s="151">
        <v>193.64113900000001</v>
      </c>
      <c r="AV1324" s="152">
        <v>2001.267544</v>
      </c>
      <c r="AW1324" s="152">
        <v>53.689480869999997</v>
      </c>
      <c r="AX1324" s="151">
        <v>1895.794721</v>
      </c>
      <c r="AZ1324" s="152">
        <v>150.5097877</v>
      </c>
      <c r="BG1324" s="152">
        <v>3.0452099600000002</v>
      </c>
      <c r="BH1324" s="152">
        <v>323.12003299999998</v>
      </c>
      <c r="BI1324" s="152">
        <v>7.7217474719999997</v>
      </c>
      <c r="BJ1324" s="152">
        <v>9.5807161349999994</v>
      </c>
      <c r="BK1324" s="152">
        <v>0.297315779</v>
      </c>
      <c r="BO1324" s="152">
        <v>94.994209679999997</v>
      </c>
      <c r="BP1324" s="152">
        <v>1.3854451489999999</v>
      </c>
      <c r="BQ1324" s="152">
        <v>3.3764134879999999</v>
      </c>
      <c r="BR1324" s="152">
        <v>0.55889752500000001</v>
      </c>
      <c r="BS1324" s="152">
        <v>2.8323334309999999</v>
      </c>
      <c r="BT1324" s="152">
        <v>0.91305464999999997</v>
      </c>
      <c r="BU1324" s="152">
        <v>0.30902414499999997</v>
      </c>
      <c r="BV1324" s="152">
        <v>1.1157683549999999</v>
      </c>
      <c r="BX1324" s="152">
        <v>1.523219909</v>
      </c>
      <c r="BZ1324" s="152">
        <v>1.131109634</v>
      </c>
      <c r="CB1324" s="152">
        <v>1.1919090800000001</v>
      </c>
      <c r="CD1324" s="152">
        <v>0.356097993</v>
      </c>
      <c r="DC1324" s="152">
        <v>40.248333330000001</v>
      </c>
      <c r="DF1324" s="152">
        <v>13.846</v>
      </c>
      <c r="DG1324" s="152">
        <v>46.442333329999997</v>
      </c>
      <c r="DJ1324" s="152">
        <v>8.2000000000000003E-2</v>
      </c>
      <c r="DM1324" s="152">
        <v>0.25033333299999999</v>
      </c>
      <c r="DO1324" s="154">
        <v>85.673642020000003</v>
      </c>
      <c r="ED1324" s="152">
        <v>52.367108119999997</v>
      </c>
      <c r="EE1324" s="152">
        <v>0.73707562500000001</v>
      </c>
      <c r="EF1324" s="152">
        <v>15.920441309999999</v>
      </c>
      <c r="EH1324" s="152">
        <v>8.9454693810000006</v>
      </c>
      <c r="EJ1324" s="152">
        <v>9.941100123</v>
      </c>
      <c r="EK1324" s="152">
        <v>0.18222409000000001</v>
      </c>
      <c r="EL1324" s="152">
        <v>6.355718145</v>
      </c>
      <c r="EM1324" s="152">
        <v>11.13642123</v>
      </c>
      <c r="EO1324" s="152">
        <v>2.1968923500000002</v>
      </c>
      <c r="EP1324" s="152">
        <v>0.61052735499999999</v>
      </c>
      <c r="EQ1324" s="152">
        <v>0.117192134</v>
      </c>
      <c r="ES1324" s="152">
        <v>8.1766148999999996E-2</v>
      </c>
      <c r="FA1324" s="152">
        <v>6.7089640270000004</v>
      </c>
      <c r="FB1324" s="152">
        <v>0.58369167399999999</v>
      </c>
      <c r="FD1324" s="152">
        <v>39.285452130000003</v>
      </c>
      <c r="FF1324" s="152">
        <v>257.62325340000001</v>
      </c>
      <c r="FG1324" s="152">
        <v>109.5230691</v>
      </c>
      <c r="FI1324" s="152">
        <v>35.666392190000003</v>
      </c>
      <c r="FJ1324" s="152">
        <v>34.888257260000003</v>
      </c>
      <c r="FK1324" s="152">
        <v>125.1304679</v>
      </c>
      <c r="FL1324" s="152">
        <v>74.901436630000006</v>
      </c>
      <c r="FM1324" s="152">
        <v>15.71164469</v>
      </c>
      <c r="FP1324" s="152">
        <v>9.9286355989999997</v>
      </c>
      <c r="FQ1324" s="152">
        <v>353.38314250000002</v>
      </c>
      <c r="FR1324" s="152">
        <v>22.232372600000001</v>
      </c>
      <c r="FS1324" s="152">
        <v>60.269649250000001</v>
      </c>
      <c r="FT1324" s="152">
        <v>1.639431444</v>
      </c>
      <c r="FX1324" s="152">
        <v>0.33332589699999998</v>
      </c>
      <c r="FY1324" s="152">
        <v>238.53865239999999</v>
      </c>
      <c r="FZ1324" s="152">
        <v>5.8641525799999998</v>
      </c>
      <c r="GA1324" s="152">
        <v>12.67144386</v>
      </c>
      <c r="GB1324" s="152">
        <v>2.161388933</v>
      </c>
      <c r="GC1324" s="152">
        <v>9.5651173759999999</v>
      </c>
      <c r="GD1324" s="152">
        <v>2.756769088</v>
      </c>
      <c r="GE1324" s="152">
        <v>0.92131167800000002</v>
      </c>
      <c r="GF1324" s="152">
        <v>3.311025983</v>
      </c>
      <c r="GG1324" s="152">
        <v>0.57092510500000004</v>
      </c>
      <c r="GH1324" s="152">
        <v>3.622346496</v>
      </c>
      <c r="GI1324" s="152">
        <v>0.77844701400000005</v>
      </c>
      <c r="GJ1324" s="152">
        <v>2.2118160410000001</v>
      </c>
      <c r="GL1324" s="152">
        <v>2.196144066</v>
      </c>
      <c r="GM1324" s="152">
        <v>0.34419367699999998</v>
      </c>
      <c r="GN1324" s="152">
        <v>1.7209662670000001</v>
      </c>
      <c r="GO1324" s="152">
        <v>0.11035877700000001</v>
      </c>
      <c r="GS1324" s="152">
        <v>3.2197267709999999</v>
      </c>
      <c r="GT1324" s="152">
        <v>0.727911054</v>
      </c>
      <c r="GU1324" s="152">
        <v>0.31996258900000002</v>
      </c>
    </row>
    <row r="1325" spans="1:203">
      <c r="A1325" s="151">
        <v>6950</v>
      </c>
      <c r="B1325" s="152" t="s">
        <v>2859</v>
      </c>
      <c r="C1325" s="152" t="s">
        <v>2877</v>
      </c>
      <c r="D1325" s="152" t="s">
        <v>2878</v>
      </c>
      <c r="E1325" s="152" t="s">
        <v>3242</v>
      </c>
      <c r="F1325" s="152" t="s">
        <v>9771</v>
      </c>
      <c r="H1325" s="151">
        <v>284192</v>
      </c>
      <c r="L1325" s="153" t="s">
        <v>3322</v>
      </c>
      <c r="M1325" s="153" t="s">
        <v>3506</v>
      </c>
      <c r="N1325" s="152" t="s">
        <v>3324</v>
      </c>
      <c r="P1325" s="152">
        <v>16.706182999999999</v>
      </c>
      <c r="Q1325" s="152">
        <v>145.7671</v>
      </c>
      <c r="R1325" s="152" t="s">
        <v>2027</v>
      </c>
      <c r="S1325" s="152" t="s">
        <v>2716</v>
      </c>
      <c r="T1325" s="152">
        <v>47.442999999999998</v>
      </c>
      <c r="U1325" s="152">
        <v>0.58599999999999997</v>
      </c>
      <c r="V1325" s="152">
        <v>15.304</v>
      </c>
      <c r="X1325" s="152">
        <v>8.9809999999999999</v>
      </c>
      <c r="AA1325" s="152">
        <v>5.84</v>
      </c>
      <c r="AB1325" s="152">
        <v>0.14699999999999999</v>
      </c>
      <c r="AC1325" s="152">
        <v>14.253</v>
      </c>
      <c r="AD1325" s="152">
        <v>1.4890000000000001</v>
      </c>
      <c r="AE1325" s="152">
        <v>0.249</v>
      </c>
      <c r="AF1325" s="152">
        <v>0.04</v>
      </c>
      <c r="AI1325" s="152">
        <v>94.63323681</v>
      </c>
      <c r="AJ1325" s="152">
        <v>3.3247423999999999</v>
      </c>
      <c r="AK1325" s="156">
        <f t="shared" si="20"/>
        <v>1.48329251E-2</v>
      </c>
      <c r="AL1325" s="151">
        <v>148.329251</v>
      </c>
      <c r="AM1325" s="151">
        <v>173.30085</v>
      </c>
      <c r="AN1325" s="151">
        <v>1600.13708</v>
      </c>
      <c r="AO1325" s="151">
        <v>499.1677353</v>
      </c>
      <c r="AQ1325" s="152">
        <v>3.408824896</v>
      </c>
      <c r="AR1325" s="152">
        <v>0.29326140699999997</v>
      </c>
      <c r="AS1325" s="152">
        <v>6.0623572990000003</v>
      </c>
      <c r="AU1325" s="151">
        <v>270.28029780000003</v>
      </c>
      <c r="AV1325" s="152">
        <v>2434.0326190000001</v>
      </c>
      <c r="AW1325" s="152">
        <v>48.285338549999999</v>
      </c>
      <c r="AX1325" s="151">
        <v>3964.0271469999998</v>
      </c>
      <c r="AZ1325" s="152">
        <v>121.9598931</v>
      </c>
      <c r="BG1325" s="152">
        <v>2.6688543290000002</v>
      </c>
      <c r="BH1325" s="152">
        <v>274.65739610000003</v>
      </c>
      <c r="BI1325" s="152">
        <v>13.54661733</v>
      </c>
      <c r="BJ1325" s="152">
        <v>28.350285100000001</v>
      </c>
      <c r="BK1325" s="152">
        <v>0.64030332999999995</v>
      </c>
      <c r="BO1325" s="152">
        <v>126.39471519999999</v>
      </c>
      <c r="BP1325" s="152">
        <v>2.3983203450000001</v>
      </c>
      <c r="BQ1325" s="152">
        <v>6.0769468519999998</v>
      </c>
      <c r="BR1325" s="152">
        <v>0.99342902600000005</v>
      </c>
      <c r="BS1325" s="152">
        <v>4.4837483459999996</v>
      </c>
      <c r="BT1325" s="152">
        <v>1.534191248</v>
      </c>
      <c r="BU1325" s="152">
        <v>0.44312289199999999</v>
      </c>
      <c r="BV1325" s="152">
        <v>2.2467956980000001</v>
      </c>
      <c r="BX1325" s="152">
        <v>2.597690563</v>
      </c>
      <c r="BZ1325" s="152">
        <v>1.8436529719999999</v>
      </c>
      <c r="CB1325" s="152">
        <v>1.503190407</v>
      </c>
      <c r="CD1325" s="152">
        <v>1.0491068939999999</v>
      </c>
      <c r="DC1325" s="152">
        <v>39.393666670000002</v>
      </c>
      <c r="DF1325" s="152">
        <v>13.466333329999999</v>
      </c>
      <c r="DG1325" s="152">
        <v>46.335000000000001</v>
      </c>
      <c r="DJ1325" s="152">
        <v>0.13866666699999999</v>
      </c>
      <c r="DM1325" s="152">
        <v>0.248</v>
      </c>
      <c r="DO1325" s="154">
        <v>85.983666369999995</v>
      </c>
      <c r="ED1325" s="152">
        <v>52.367108119999997</v>
      </c>
      <c r="EE1325" s="152">
        <v>0.73707562500000001</v>
      </c>
      <c r="EF1325" s="152">
        <v>15.920441309999999</v>
      </c>
      <c r="EH1325" s="152">
        <v>8.9454693810000006</v>
      </c>
      <c r="EJ1325" s="152">
        <v>9.941100123</v>
      </c>
      <c r="EK1325" s="152">
        <v>0.18222409000000001</v>
      </c>
      <c r="EL1325" s="152">
        <v>6.355718145</v>
      </c>
      <c r="EM1325" s="152">
        <v>11.13642123</v>
      </c>
      <c r="EO1325" s="152">
        <v>2.1968923500000002</v>
      </c>
      <c r="EP1325" s="152">
        <v>0.61052735499999999</v>
      </c>
      <c r="EQ1325" s="152">
        <v>0.117192134</v>
      </c>
      <c r="ES1325" s="152">
        <v>8.1766148999999996E-2</v>
      </c>
      <c r="FA1325" s="152">
        <v>6.7089640270000004</v>
      </c>
      <c r="FB1325" s="152">
        <v>0.58369167399999999</v>
      </c>
      <c r="FD1325" s="152">
        <v>39.285452130000003</v>
      </c>
      <c r="FF1325" s="152">
        <v>257.62325340000001</v>
      </c>
      <c r="FG1325" s="152">
        <v>109.5230691</v>
      </c>
      <c r="FI1325" s="152">
        <v>35.666392190000003</v>
      </c>
      <c r="FJ1325" s="152">
        <v>34.888257260000003</v>
      </c>
      <c r="FK1325" s="152">
        <v>125.1304679</v>
      </c>
      <c r="FL1325" s="152">
        <v>74.901436630000006</v>
      </c>
      <c r="FM1325" s="152">
        <v>15.71164469</v>
      </c>
      <c r="FP1325" s="152">
        <v>9.9286355989999997</v>
      </c>
      <c r="FQ1325" s="152">
        <v>353.38314250000002</v>
      </c>
      <c r="FR1325" s="152">
        <v>22.232372600000001</v>
      </c>
      <c r="FS1325" s="152">
        <v>60.269649250000001</v>
      </c>
      <c r="FT1325" s="152">
        <v>1.639431444</v>
      </c>
      <c r="FX1325" s="152">
        <v>0.33332589699999998</v>
      </c>
      <c r="FY1325" s="152">
        <v>238.53865239999999</v>
      </c>
      <c r="FZ1325" s="152">
        <v>5.8641525799999998</v>
      </c>
      <c r="GA1325" s="152">
        <v>12.67144386</v>
      </c>
      <c r="GB1325" s="152">
        <v>2.161388933</v>
      </c>
      <c r="GC1325" s="152">
        <v>9.5651173759999999</v>
      </c>
      <c r="GD1325" s="152">
        <v>2.756769088</v>
      </c>
      <c r="GE1325" s="152">
        <v>0.92131167800000002</v>
      </c>
      <c r="GF1325" s="152">
        <v>3.311025983</v>
      </c>
      <c r="GG1325" s="152">
        <v>0.57092510500000004</v>
      </c>
      <c r="GH1325" s="152">
        <v>3.622346496</v>
      </c>
      <c r="GI1325" s="152">
        <v>0.77844701400000005</v>
      </c>
      <c r="GJ1325" s="152">
        <v>2.2118160410000001</v>
      </c>
      <c r="GL1325" s="152">
        <v>2.196144066</v>
      </c>
      <c r="GM1325" s="152">
        <v>0.34419367699999998</v>
      </c>
      <c r="GN1325" s="152">
        <v>1.7209662670000001</v>
      </c>
      <c r="GO1325" s="152">
        <v>0.11035877700000001</v>
      </c>
      <c r="GS1325" s="152">
        <v>3.2197267709999999</v>
      </c>
      <c r="GT1325" s="152">
        <v>0.727911054</v>
      </c>
      <c r="GU1325" s="152">
        <v>0.31996258900000002</v>
      </c>
    </row>
    <row r="1326" spans="1:203">
      <c r="A1326" s="151">
        <v>6951</v>
      </c>
      <c r="B1326" s="152" t="s">
        <v>2859</v>
      </c>
      <c r="C1326" s="152" t="s">
        <v>2877</v>
      </c>
      <c r="D1326" s="152" t="s">
        <v>2878</v>
      </c>
      <c r="E1326" s="152" t="s">
        <v>3242</v>
      </c>
      <c r="F1326" s="152" t="s">
        <v>9772</v>
      </c>
      <c r="H1326" s="151">
        <v>284192</v>
      </c>
      <c r="L1326" s="153" t="s">
        <v>3322</v>
      </c>
      <c r="M1326" s="153" t="s">
        <v>3471</v>
      </c>
      <c r="N1326" s="152" t="s">
        <v>3324</v>
      </c>
      <c r="P1326" s="152">
        <v>16.706182999999999</v>
      </c>
      <c r="Q1326" s="152">
        <v>145.7671</v>
      </c>
      <c r="R1326" s="152" t="s">
        <v>2027</v>
      </c>
      <c r="S1326" s="152" t="s">
        <v>2716</v>
      </c>
      <c r="T1326" s="152">
        <v>47.33</v>
      </c>
      <c r="U1326" s="152">
        <v>0.57599999999999996</v>
      </c>
      <c r="V1326" s="152">
        <v>14.936</v>
      </c>
      <c r="X1326" s="152">
        <v>8.9570000000000007</v>
      </c>
      <c r="AA1326" s="152">
        <v>6.641</v>
      </c>
      <c r="AB1326" s="152">
        <v>0.184</v>
      </c>
      <c r="AC1326" s="152">
        <v>14.02</v>
      </c>
      <c r="AD1326" s="152">
        <v>1.4830000000000001</v>
      </c>
      <c r="AE1326" s="152">
        <v>0.26700000000000002</v>
      </c>
      <c r="AF1326" s="152">
        <v>4.4999999999999998E-2</v>
      </c>
      <c r="AI1326" s="152">
        <v>94.757696569999993</v>
      </c>
      <c r="AJ1326" s="152">
        <v>3.6803332000000002</v>
      </c>
      <c r="AK1326" s="156">
        <f t="shared" si="20"/>
        <v>1.8047891999999999E-2</v>
      </c>
      <c r="AL1326" s="151">
        <v>180.47891999999999</v>
      </c>
      <c r="AM1326" s="151">
        <v>163.9836</v>
      </c>
      <c r="AN1326" s="151">
        <v>1637.2148400000001</v>
      </c>
      <c r="AO1326" s="151">
        <v>489.58882349999999</v>
      </c>
      <c r="AQ1326" s="152">
        <v>2.7172663680000002</v>
      </c>
      <c r="AR1326" s="152">
        <v>0.268746282</v>
      </c>
      <c r="AS1326" s="152">
        <v>5.5550513410000004</v>
      </c>
      <c r="AU1326" s="151">
        <v>312.46787460000002</v>
      </c>
      <c r="AV1326" s="152">
        <v>2514.8591999999999</v>
      </c>
      <c r="AW1326" s="152">
        <v>42.13755184</v>
      </c>
      <c r="AX1326" s="151">
        <v>3895.8274780000002</v>
      </c>
      <c r="AZ1326" s="152">
        <v>70.133492099999998</v>
      </c>
      <c r="BG1326" s="152">
        <v>5.6324655210000003</v>
      </c>
      <c r="BH1326" s="152">
        <v>247.83280199999999</v>
      </c>
      <c r="BI1326" s="152">
        <v>13.95961518</v>
      </c>
      <c r="BJ1326" s="152">
        <v>10.26811103</v>
      </c>
      <c r="BK1326" s="152">
        <v>0.52599766400000003</v>
      </c>
      <c r="BO1326" s="152">
        <v>103.6757868</v>
      </c>
      <c r="BP1326" s="152">
        <v>2.342860741</v>
      </c>
      <c r="BQ1326" s="152">
        <v>7.0555330380000001</v>
      </c>
      <c r="BS1326" s="152">
        <v>4.5714636500000001</v>
      </c>
      <c r="BT1326" s="152">
        <v>1.5536404800000001</v>
      </c>
      <c r="BU1326" s="152">
        <v>2.0568341129999999</v>
      </c>
      <c r="BV1326" s="152">
        <v>1.5742950710000001</v>
      </c>
      <c r="BX1326" s="152">
        <v>2.326088462</v>
      </c>
      <c r="BZ1326" s="152">
        <v>1.1981626919999999</v>
      </c>
      <c r="CB1326" s="152">
        <v>1.136703859</v>
      </c>
      <c r="CD1326" s="152">
        <v>0.81643546899999997</v>
      </c>
      <c r="CH1326" s="152">
        <v>1.8011685289999999</v>
      </c>
      <c r="CJ1326" s="152">
        <v>0.20250900799999999</v>
      </c>
      <c r="CK1326" s="152">
        <v>0.10483394</v>
      </c>
      <c r="DC1326" s="152">
        <v>39.997666670000001</v>
      </c>
      <c r="DF1326" s="152">
        <v>13.66033333</v>
      </c>
      <c r="DG1326" s="152">
        <v>46.79</v>
      </c>
      <c r="DJ1326" s="152">
        <v>0.104333333</v>
      </c>
      <c r="DM1326" s="152">
        <v>0.25466666700000001</v>
      </c>
      <c r="DO1326" s="154">
        <v>85.928963249999995</v>
      </c>
      <c r="ED1326" s="152">
        <v>52.367108119999997</v>
      </c>
      <c r="EE1326" s="152">
        <v>0.73707562500000001</v>
      </c>
      <c r="EF1326" s="152">
        <v>15.920441309999999</v>
      </c>
      <c r="EH1326" s="152">
        <v>8.9454693810000006</v>
      </c>
      <c r="EJ1326" s="152">
        <v>9.941100123</v>
      </c>
      <c r="EK1326" s="152">
        <v>0.18222409000000001</v>
      </c>
      <c r="EL1326" s="152">
        <v>6.355718145</v>
      </c>
      <c r="EM1326" s="152">
        <v>11.13642123</v>
      </c>
      <c r="EO1326" s="152">
        <v>2.1968923500000002</v>
      </c>
      <c r="EP1326" s="152">
        <v>0.61052735499999999</v>
      </c>
      <c r="EQ1326" s="152">
        <v>0.117192134</v>
      </c>
      <c r="ES1326" s="152">
        <v>8.1766148999999996E-2</v>
      </c>
      <c r="FA1326" s="152">
        <v>6.7089640270000004</v>
      </c>
      <c r="FB1326" s="152">
        <v>0.58369167399999999</v>
      </c>
      <c r="FD1326" s="152">
        <v>39.285452130000003</v>
      </c>
      <c r="FF1326" s="152">
        <v>257.62325340000001</v>
      </c>
      <c r="FG1326" s="152">
        <v>109.5230691</v>
      </c>
      <c r="FI1326" s="152">
        <v>35.666392190000003</v>
      </c>
      <c r="FJ1326" s="152">
        <v>34.888257260000003</v>
      </c>
      <c r="FK1326" s="152">
        <v>125.1304679</v>
      </c>
      <c r="FL1326" s="152">
        <v>74.901436630000006</v>
      </c>
      <c r="FM1326" s="152">
        <v>15.71164469</v>
      </c>
      <c r="FP1326" s="152">
        <v>9.9286355989999997</v>
      </c>
      <c r="FQ1326" s="152">
        <v>353.38314250000002</v>
      </c>
      <c r="FR1326" s="152">
        <v>22.232372600000001</v>
      </c>
      <c r="FS1326" s="152">
        <v>60.269649250000001</v>
      </c>
      <c r="FT1326" s="152">
        <v>1.639431444</v>
      </c>
      <c r="FX1326" s="152">
        <v>0.33332589699999998</v>
      </c>
      <c r="FY1326" s="152">
        <v>238.53865239999999</v>
      </c>
      <c r="FZ1326" s="152">
        <v>5.8641525799999998</v>
      </c>
      <c r="GA1326" s="152">
        <v>12.67144386</v>
      </c>
      <c r="GB1326" s="152">
        <v>2.161388933</v>
      </c>
      <c r="GC1326" s="152">
        <v>9.5651173759999999</v>
      </c>
      <c r="GD1326" s="152">
        <v>2.756769088</v>
      </c>
      <c r="GE1326" s="152">
        <v>0.92131167800000002</v>
      </c>
      <c r="GF1326" s="152">
        <v>3.311025983</v>
      </c>
      <c r="GG1326" s="152">
        <v>0.57092510500000004</v>
      </c>
      <c r="GH1326" s="152">
        <v>3.622346496</v>
      </c>
      <c r="GI1326" s="152">
        <v>0.77844701400000005</v>
      </c>
      <c r="GJ1326" s="152">
        <v>2.2118160410000001</v>
      </c>
      <c r="GL1326" s="152">
        <v>2.196144066</v>
      </c>
      <c r="GM1326" s="152">
        <v>0.34419367699999998</v>
      </c>
      <c r="GN1326" s="152">
        <v>1.7209662670000001</v>
      </c>
      <c r="GO1326" s="152">
        <v>0.11035877700000001</v>
      </c>
      <c r="GS1326" s="152">
        <v>3.2197267709999999</v>
      </c>
      <c r="GT1326" s="152">
        <v>0.727911054</v>
      </c>
      <c r="GU1326" s="152">
        <v>0.31996258900000002</v>
      </c>
    </row>
    <row r="1327" spans="1:203">
      <c r="A1327" s="151">
        <v>6952</v>
      </c>
      <c r="B1327" s="152" t="s">
        <v>2859</v>
      </c>
      <c r="C1327" s="152" t="s">
        <v>2877</v>
      </c>
      <c r="D1327" s="152" t="s">
        <v>2878</v>
      </c>
      <c r="E1327" s="152" t="s">
        <v>3242</v>
      </c>
      <c r="F1327" s="152" t="s">
        <v>9773</v>
      </c>
      <c r="H1327" s="151">
        <v>284192</v>
      </c>
      <c r="L1327" s="153" t="s">
        <v>3322</v>
      </c>
      <c r="M1327" s="153" t="s">
        <v>3463</v>
      </c>
      <c r="N1327" s="152" t="s">
        <v>3324</v>
      </c>
      <c r="P1327" s="152">
        <v>16.706182999999999</v>
      </c>
      <c r="Q1327" s="152">
        <v>145.7671</v>
      </c>
      <c r="R1327" s="152" t="s">
        <v>2027</v>
      </c>
      <c r="S1327" s="152" t="s">
        <v>2716</v>
      </c>
      <c r="T1327" s="152">
        <v>47.311</v>
      </c>
      <c r="U1327" s="152">
        <v>0.59199999999999997</v>
      </c>
      <c r="V1327" s="152">
        <v>15.766</v>
      </c>
      <c r="X1327" s="152">
        <v>8.8030000000000008</v>
      </c>
      <c r="AA1327" s="152">
        <v>6.7729999999999997</v>
      </c>
      <c r="AB1327" s="152">
        <v>0.14599999999999999</v>
      </c>
      <c r="AC1327" s="152">
        <v>13.952999999999999</v>
      </c>
      <c r="AD1327" s="152">
        <v>1.4990000000000001</v>
      </c>
      <c r="AE1327" s="152">
        <v>0.28699999999999998</v>
      </c>
      <c r="AF1327" s="152">
        <v>6.0999999999999999E-2</v>
      </c>
      <c r="AI1327" s="152">
        <v>95.514942550000001</v>
      </c>
      <c r="AJ1327" s="152">
        <v>3.892795918</v>
      </c>
      <c r="AK1327" s="156">
        <f t="shared" si="20"/>
        <v>3.3311666000000004E-2</v>
      </c>
      <c r="AL1327" s="151">
        <v>333.11666000000002</v>
      </c>
      <c r="AM1327" s="151">
        <v>157.27518000000001</v>
      </c>
      <c r="AN1327" s="151">
        <v>1629.6834200000001</v>
      </c>
      <c r="AO1327" s="151">
        <v>471.49532349999998</v>
      </c>
      <c r="AQ1327" s="152">
        <v>3.648656313</v>
      </c>
      <c r="AR1327" s="152">
        <v>0.30022405600000002</v>
      </c>
      <c r="AS1327" s="152">
        <v>6.1019828479999996</v>
      </c>
      <c r="AU1327" s="151">
        <v>293.31740559999997</v>
      </c>
      <c r="AV1327" s="152">
        <v>2411.5048999999999</v>
      </c>
      <c r="AW1327" s="152">
        <v>46.171333840000003</v>
      </c>
      <c r="AX1327" s="151">
        <v>4018.0979980000002</v>
      </c>
      <c r="AZ1327" s="152">
        <v>135.07454240000001</v>
      </c>
      <c r="BG1327" s="152">
        <v>5.9886824450000002</v>
      </c>
      <c r="BH1327" s="152">
        <v>292.38178900000003</v>
      </c>
      <c r="BI1327" s="152">
        <v>15.50914086</v>
      </c>
      <c r="BJ1327" s="152">
        <v>11.15392752</v>
      </c>
      <c r="BK1327" s="152">
        <v>0.69827565800000002</v>
      </c>
      <c r="BO1327" s="152">
        <v>116.14692239999999</v>
      </c>
      <c r="BP1327" s="152">
        <v>2.5320747400000001</v>
      </c>
      <c r="BQ1327" s="152">
        <v>5.5837629020000001</v>
      </c>
      <c r="BS1327" s="152">
        <v>4.6418474160000001</v>
      </c>
      <c r="BT1327" s="152">
        <v>1.71204432</v>
      </c>
      <c r="BU1327" s="152">
        <v>2.2554621510000001</v>
      </c>
      <c r="BV1327" s="152">
        <v>1.851971668</v>
      </c>
      <c r="BX1327" s="152">
        <v>2.35343386</v>
      </c>
      <c r="BZ1327" s="152">
        <v>1.5046233</v>
      </c>
      <c r="CB1327" s="152">
        <v>1.3251442929999999</v>
      </c>
      <c r="CD1327" s="152">
        <v>0.96592698700000001</v>
      </c>
      <c r="CH1327" s="152">
        <v>3.272573505</v>
      </c>
      <c r="CJ1327" s="152">
        <v>0.57886947799999999</v>
      </c>
      <c r="CK1327" s="152">
        <v>0.15285637999999999</v>
      </c>
      <c r="DC1327" s="152">
        <v>40.02333333</v>
      </c>
      <c r="DF1327" s="152">
        <v>13.884</v>
      </c>
      <c r="DG1327" s="152">
        <v>46.881333329999997</v>
      </c>
      <c r="DJ1327" s="152">
        <v>0.114</v>
      </c>
      <c r="DM1327" s="152">
        <v>0.249</v>
      </c>
      <c r="DO1327" s="154">
        <v>85.755283480000003</v>
      </c>
      <c r="ED1327" s="152">
        <v>52.367108119999997</v>
      </c>
      <c r="EE1327" s="152">
        <v>0.73707562500000001</v>
      </c>
      <c r="EF1327" s="152">
        <v>15.920441309999999</v>
      </c>
      <c r="EH1327" s="152">
        <v>8.9454693810000006</v>
      </c>
      <c r="EJ1327" s="152">
        <v>9.941100123</v>
      </c>
      <c r="EK1327" s="152">
        <v>0.18222409000000001</v>
      </c>
      <c r="EL1327" s="152">
        <v>6.355718145</v>
      </c>
      <c r="EM1327" s="152">
        <v>11.13642123</v>
      </c>
      <c r="EO1327" s="152">
        <v>2.1968923500000002</v>
      </c>
      <c r="EP1327" s="152">
        <v>0.61052735499999999</v>
      </c>
      <c r="EQ1327" s="152">
        <v>0.117192134</v>
      </c>
      <c r="ES1327" s="152">
        <v>8.1766148999999996E-2</v>
      </c>
      <c r="FA1327" s="152">
        <v>6.7089640270000004</v>
      </c>
      <c r="FB1327" s="152">
        <v>0.58369167399999999</v>
      </c>
      <c r="FD1327" s="152">
        <v>39.285452130000003</v>
      </c>
      <c r="FF1327" s="152">
        <v>257.62325340000001</v>
      </c>
      <c r="FG1327" s="152">
        <v>109.5230691</v>
      </c>
      <c r="FI1327" s="152">
        <v>35.666392190000003</v>
      </c>
      <c r="FJ1327" s="152">
        <v>34.888257260000003</v>
      </c>
      <c r="FK1327" s="152">
        <v>125.1304679</v>
      </c>
      <c r="FL1327" s="152">
        <v>74.901436630000006</v>
      </c>
      <c r="FM1327" s="152">
        <v>15.71164469</v>
      </c>
      <c r="FP1327" s="152">
        <v>9.9286355989999997</v>
      </c>
      <c r="FQ1327" s="152">
        <v>353.38314250000002</v>
      </c>
      <c r="FR1327" s="152">
        <v>22.232372600000001</v>
      </c>
      <c r="FS1327" s="152">
        <v>60.269649250000001</v>
      </c>
      <c r="FT1327" s="152">
        <v>1.639431444</v>
      </c>
      <c r="FX1327" s="152">
        <v>0.33332589699999998</v>
      </c>
      <c r="FY1327" s="152">
        <v>238.53865239999999</v>
      </c>
      <c r="FZ1327" s="152">
        <v>5.8641525799999998</v>
      </c>
      <c r="GA1327" s="152">
        <v>12.67144386</v>
      </c>
      <c r="GB1327" s="152">
        <v>2.161388933</v>
      </c>
      <c r="GC1327" s="152">
        <v>9.5651173759999999</v>
      </c>
      <c r="GD1327" s="152">
        <v>2.756769088</v>
      </c>
      <c r="GE1327" s="152">
        <v>0.92131167800000002</v>
      </c>
      <c r="GF1327" s="152">
        <v>3.311025983</v>
      </c>
      <c r="GG1327" s="152">
        <v>0.57092510500000004</v>
      </c>
      <c r="GH1327" s="152">
        <v>3.622346496</v>
      </c>
      <c r="GI1327" s="152">
        <v>0.77844701400000005</v>
      </c>
      <c r="GJ1327" s="152">
        <v>2.2118160410000001</v>
      </c>
      <c r="GL1327" s="152">
        <v>2.196144066</v>
      </c>
      <c r="GM1327" s="152">
        <v>0.34419367699999998</v>
      </c>
      <c r="GN1327" s="152">
        <v>1.7209662670000001</v>
      </c>
      <c r="GO1327" s="152">
        <v>0.11035877700000001</v>
      </c>
      <c r="GS1327" s="152">
        <v>3.2197267709999999</v>
      </c>
      <c r="GT1327" s="152">
        <v>0.727911054</v>
      </c>
      <c r="GU1327" s="152">
        <v>0.31996258900000002</v>
      </c>
    </row>
    <row r="1328" spans="1:203">
      <c r="A1328" s="151">
        <v>6953</v>
      </c>
      <c r="B1328" s="152" t="s">
        <v>2859</v>
      </c>
      <c r="C1328" s="152" t="s">
        <v>2877</v>
      </c>
      <c r="D1328" s="152" t="s">
        <v>2878</v>
      </c>
      <c r="E1328" s="152" t="s">
        <v>3242</v>
      </c>
      <c r="F1328" s="152" t="s">
        <v>9774</v>
      </c>
      <c r="H1328" s="151">
        <v>284192</v>
      </c>
      <c r="L1328" s="153" t="s">
        <v>3322</v>
      </c>
      <c r="M1328" s="153" t="s">
        <v>3374</v>
      </c>
      <c r="N1328" s="152" t="s">
        <v>3324</v>
      </c>
      <c r="P1328" s="152">
        <v>16.706182999999999</v>
      </c>
      <c r="Q1328" s="152">
        <v>145.7671</v>
      </c>
      <c r="R1328" s="152" t="s">
        <v>2027</v>
      </c>
      <c r="S1328" s="152" t="s">
        <v>2716</v>
      </c>
      <c r="T1328" s="152">
        <v>46.966999999999999</v>
      </c>
      <c r="U1328" s="152">
        <v>0.67900000000000005</v>
      </c>
      <c r="V1328" s="152">
        <v>15.673999999999999</v>
      </c>
      <c r="X1328" s="152">
        <v>8.984</v>
      </c>
      <c r="AA1328" s="152">
        <v>6.6689999999999996</v>
      </c>
      <c r="AB1328" s="152">
        <v>0.185</v>
      </c>
      <c r="AC1328" s="152">
        <v>13.962999999999999</v>
      </c>
      <c r="AD1328" s="152">
        <v>1.57</v>
      </c>
      <c r="AE1328" s="152">
        <v>0.26</v>
      </c>
      <c r="AF1328" s="152">
        <v>7.9000000000000001E-2</v>
      </c>
      <c r="AI1328" s="152">
        <v>95.36863031</v>
      </c>
      <c r="AJ1328" s="152">
        <v>4.0486038039999999</v>
      </c>
      <c r="AK1328" s="156">
        <f t="shared" si="20"/>
        <v>6.9279679519999998E-2</v>
      </c>
      <c r="AL1328" s="151">
        <v>692.79679520000002</v>
      </c>
      <c r="AM1328" s="151">
        <v>160.62939</v>
      </c>
      <c r="AN1328" s="151">
        <v>1631.4214400000001</v>
      </c>
      <c r="AO1328" s="151">
        <v>457.12695589999998</v>
      </c>
      <c r="AQ1328" s="152">
        <v>3.4279241009999999</v>
      </c>
      <c r="AR1328" s="152">
        <v>0.29723748999999999</v>
      </c>
      <c r="AS1328" s="152">
        <v>6.8263902429999996</v>
      </c>
      <c r="AU1328" s="151">
        <v>312.0854076</v>
      </c>
      <c r="AV1328" s="152">
        <v>2605.838186</v>
      </c>
      <c r="AW1328" s="152">
        <v>52.200296700000003</v>
      </c>
      <c r="AX1328" s="151">
        <v>4495.0206740000003</v>
      </c>
      <c r="AZ1328" s="152">
        <v>166.40685010000001</v>
      </c>
      <c r="BG1328" s="152">
        <v>3.6096468939999999</v>
      </c>
      <c r="BH1328" s="152">
        <v>305.21183500000001</v>
      </c>
      <c r="BI1328" s="152">
        <v>14.663256730000001</v>
      </c>
      <c r="BJ1328" s="152">
        <v>30.540057319999999</v>
      </c>
      <c r="BK1328" s="152">
        <v>0.64728082899999995</v>
      </c>
      <c r="BO1328" s="152">
        <v>128.99870670000001</v>
      </c>
      <c r="BP1328" s="152">
        <v>2.5328500310000002</v>
      </c>
      <c r="BQ1328" s="152">
        <v>6.3541674190000004</v>
      </c>
      <c r="BR1328" s="152">
        <v>1.048133867</v>
      </c>
      <c r="BS1328" s="152">
        <v>5.0619035060000002</v>
      </c>
      <c r="BT1328" s="152">
        <v>1.5620938170000001</v>
      </c>
      <c r="BU1328" s="152">
        <v>0.56231795699999998</v>
      </c>
      <c r="BV1328" s="152">
        <v>2.2456571840000001</v>
      </c>
      <c r="BX1328" s="152">
        <v>3.0806081660000002</v>
      </c>
      <c r="BZ1328" s="152">
        <v>1.886083669</v>
      </c>
      <c r="CB1328" s="152">
        <v>1.7293024699999999</v>
      </c>
      <c r="CD1328" s="152">
        <v>0.95609045000000004</v>
      </c>
      <c r="DC1328" s="152">
        <v>39.946333330000002</v>
      </c>
      <c r="DF1328" s="152">
        <v>13.61766667</v>
      </c>
      <c r="DG1328" s="152">
        <v>46.754333330000001</v>
      </c>
      <c r="DJ1328" s="152">
        <v>0.10199999999999999</v>
      </c>
      <c r="DM1328" s="152">
        <v>0.262333333</v>
      </c>
      <c r="DO1328" s="154">
        <v>85.957543150000006</v>
      </c>
      <c r="ED1328" s="152">
        <v>52.367108119999997</v>
      </c>
      <c r="EE1328" s="152">
        <v>0.73707562500000001</v>
      </c>
      <c r="EF1328" s="152">
        <v>15.920441309999999</v>
      </c>
      <c r="EH1328" s="152">
        <v>8.9454693810000006</v>
      </c>
      <c r="EJ1328" s="152">
        <v>9.941100123</v>
      </c>
      <c r="EK1328" s="152">
        <v>0.18222409000000001</v>
      </c>
      <c r="EL1328" s="152">
        <v>6.355718145</v>
      </c>
      <c r="EM1328" s="152">
        <v>11.13642123</v>
      </c>
      <c r="EO1328" s="152">
        <v>2.1968923500000002</v>
      </c>
      <c r="EP1328" s="152">
        <v>0.61052735499999999</v>
      </c>
      <c r="EQ1328" s="152">
        <v>0.117192134</v>
      </c>
      <c r="ES1328" s="152">
        <v>8.1766148999999996E-2</v>
      </c>
      <c r="FA1328" s="152">
        <v>6.7089640270000004</v>
      </c>
      <c r="FB1328" s="152">
        <v>0.58369167399999999</v>
      </c>
      <c r="FD1328" s="152">
        <v>39.285452130000003</v>
      </c>
      <c r="FF1328" s="152">
        <v>257.62325340000001</v>
      </c>
      <c r="FG1328" s="152">
        <v>109.5230691</v>
      </c>
      <c r="FI1328" s="152">
        <v>35.666392190000003</v>
      </c>
      <c r="FJ1328" s="152">
        <v>34.888257260000003</v>
      </c>
      <c r="FK1328" s="152">
        <v>125.1304679</v>
      </c>
      <c r="FL1328" s="152">
        <v>74.901436630000006</v>
      </c>
      <c r="FM1328" s="152">
        <v>15.71164469</v>
      </c>
      <c r="FP1328" s="152">
        <v>9.9286355989999997</v>
      </c>
      <c r="FQ1328" s="152">
        <v>353.38314250000002</v>
      </c>
      <c r="FR1328" s="152">
        <v>22.232372600000001</v>
      </c>
      <c r="FS1328" s="152">
        <v>60.269649250000001</v>
      </c>
      <c r="FT1328" s="152">
        <v>1.639431444</v>
      </c>
      <c r="FX1328" s="152">
        <v>0.33332589699999998</v>
      </c>
      <c r="FY1328" s="152">
        <v>238.53865239999999</v>
      </c>
      <c r="FZ1328" s="152">
        <v>5.8641525799999998</v>
      </c>
      <c r="GA1328" s="152">
        <v>12.67144386</v>
      </c>
      <c r="GB1328" s="152">
        <v>2.161388933</v>
      </c>
      <c r="GC1328" s="152">
        <v>9.5651173759999999</v>
      </c>
      <c r="GD1328" s="152">
        <v>2.756769088</v>
      </c>
      <c r="GE1328" s="152">
        <v>0.92131167800000002</v>
      </c>
      <c r="GF1328" s="152">
        <v>3.311025983</v>
      </c>
      <c r="GG1328" s="152">
        <v>0.57092510500000004</v>
      </c>
      <c r="GH1328" s="152">
        <v>3.622346496</v>
      </c>
      <c r="GI1328" s="152">
        <v>0.77844701400000005</v>
      </c>
      <c r="GJ1328" s="152">
        <v>2.2118160410000001</v>
      </c>
      <c r="GL1328" s="152">
        <v>2.196144066</v>
      </c>
      <c r="GM1328" s="152">
        <v>0.34419367699999998</v>
      </c>
      <c r="GN1328" s="152">
        <v>1.7209662670000001</v>
      </c>
      <c r="GO1328" s="152">
        <v>0.11035877700000001</v>
      </c>
      <c r="GS1328" s="152">
        <v>3.2197267709999999</v>
      </c>
      <c r="GT1328" s="152">
        <v>0.727911054</v>
      </c>
      <c r="GU1328" s="152">
        <v>0.31996258900000002</v>
      </c>
    </row>
    <row r="1329" spans="1:203">
      <c r="A1329" s="151">
        <v>6954</v>
      </c>
      <c r="B1329" s="152" t="s">
        <v>2859</v>
      </c>
      <c r="C1329" s="152" t="s">
        <v>2877</v>
      </c>
      <c r="D1329" s="152" t="s">
        <v>2878</v>
      </c>
      <c r="E1329" s="152" t="s">
        <v>3242</v>
      </c>
      <c r="F1329" s="152" t="s">
        <v>9775</v>
      </c>
      <c r="H1329" s="151">
        <v>284192</v>
      </c>
      <c r="L1329" s="153" t="s">
        <v>3322</v>
      </c>
      <c r="M1329" s="153" t="s">
        <v>3543</v>
      </c>
      <c r="N1329" s="152" t="s">
        <v>3324</v>
      </c>
      <c r="P1329" s="152">
        <v>16.706182999999999</v>
      </c>
      <c r="Q1329" s="152">
        <v>145.7671</v>
      </c>
      <c r="R1329" s="152" t="s">
        <v>2027</v>
      </c>
      <c r="S1329" s="152" t="s">
        <v>2716</v>
      </c>
      <c r="T1329" s="152">
        <v>47.585999999999999</v>
      </c>
      <c r="U1329" s="152">
        <v>0.64400000000000002</v>
      </c>
      <c r="V1329" s="152">
        <v>14.76</v>
      </c>
      <c r="X1329" s="152">
        <v>8.9320000000000004</v>
      </c>
      <c r="AA1329" s="152">
        <v>6.6449999999999996</v>
      </c>
      <c r="AB1329" s="152">
        <v>0.13300000000000001</v>
      </c>
      <c r="AC1329" s="152">
        <v>13.932</v>
      </c>
      <c r="AD1329" s="152">
        <v>1.391</v>
      </c>
      <c r="AE1329" s="152">
        <v>0.28000000000000003</v>
      </c>
      <c r="AF1329" s="152">
        <v>5.2999999999999999E-2</v>
      </c>
      <c r="AI1329" s="152">
        <v>94.662192939999997</v>
      </c>
      <c r="AJ1329" s="152">
        <v>3.4535887999999999</v>
      </c>
      <c r="AK1329" s="156">
        <f t="shared" si="20"/>
        <v>1.6335427000000003E-2</v>
      </c>
      <c r="AL1329" s="151">
        <v>163.35427000000001</v>
      </c>
      <c r="AM1329" s="151">
        <v>152.43020999999999</v>
      </c>
      <c r="AN1329" s="151">
        <v>1373.0358000000001</v>
      </c>
      <c r="AO1329" s="151">
        <v>424.1329265</v>
      </c>
      <c r="AQ1329" s="152">
        <v>3.3935103999999998</v>
      </c>
      <c r="AR1329" s="152">
        <v>0.27943749099999998</v>
      </c>
      <c r="AS1329" s="152">
        <v>6.2602616229999999</v>
      </c>
      <c r="AU1329" s="151">
        <v>305.64014950000001</v>
      </c>
      <c r="AV1329" s="152">
        <v>2614.3634419999998</v>
      </c>
      <c r="AW1329" s="152">
        <v>49.980623770000001</v>
      </c>
      <c r="AX1329" s="151">
        <v>4012.47111</v>
      </c>
      <c r="AZ1329" s="152">
        <v>200.07757230000001</v>
      </c>
      <c r="BG1329" s="152">
        <v>3.6901373529999999</v>
      </c>
      <c r="BH1329" s="152">
        <v>290.38958689999998</v>
      </c>
      <c r="BI1329" s="152">
        <v>13.97605255</v>
      </c>
      <c r="BJ1329" s="152">
        <v>29.923211760000001</v>
      </c>
      <c r="BK1329" s="152">
        <v>0.73666637999999995</v>
      </c>
      <c r="BO1329" s="152">
        <v>136.31853849999999</v>
      </c>
      <c r="BP1329" s="152">
        <v>2.5343212309999998</v>
      </c>
      <c r="BQ1329" s="152">
        <v>6.4415832020000003</v>
      </c>
      <c r="BR1329" s="152">
        <v>1.05263134</v>
      </c>
      <c r="BS1329" s="152">
        <v>5.0963830420000003</v>
      </c>
      <c r="BT1329" s="152">
        <v>1.7923385439999999</v>
      </c>
      <c r="BU1329" s="152">
        <v>0.59549569899999999</v>
      </c>
      <c r="BV1329" s="152">
        <v>2.1171352959999998</v>
      </c>
      <c r="BX1329" s="152">
        <v>2.6951590369999998</v>
      </c>
      <c r="BZ1329" s="152">
        <v>1.9753228920000001</v>
      </c>
      <c r="CB1329" s="152">
        <v>1.624378976</v>
      </c>
      <c r="CD1329" s="152">
        <v>0.99882545700000003</v>
      </c>
      <c r="DC1329" s="152">
        <v>39.890333329999997</v>
      </c>
      <c r="DF1329" s="152">
        <v>13.60166667</v>
      </c>
      <c r="DG1329" s="152">
        <v>47.008666669999997</v>
      </c>
      <c r="DJ1329" s="152">
        <v>0.10666666700000001</v>
      </c>
      <c r="DM1329" s="152">
        <v>0.256333333</v>
      </c>
      <c r="DO1329" s="154">
        <v>86.037027980000005</v>
      </c>
      <c r="ED1329" s="152">
        <v>52.367108119999997</v>
      </c>
      <c r="EE1329" s="152">
        <v>0.73707562500000001</v>
      </c>
      <c r="EF1329" s="152">
        <v>15.920441309999999</v>
      </c>
      <c r="EH1329" s="152">
        <v>8.9454693810000006</v>
      </c>
      <c r="EJ1329" s="152">
        <v>9.941100123</v>
      </c>
      <c r="EK1329" s="152">
        <v>0.18222409000000001</v>
      </c>
      <c r="EL1329" s="152">
        <v>6.355718145</v>
      </c>
      <c r="EM1329" s="152">
        <v>11.13642123</v>
      </c>
      <c r="EO1329" s="152">
        <v>2.1968923500000002</v>
      </c>
      <c r="EP1329" s="152">
        <v>0.61052735499999999</v>
      </c>
      <c r="EQ1329" s="152">
        <v>0.117192134</v>
      </c>
      <c r="ES1329" s="152">
        <v>8.1766148999999996E-2</v>
      </c>
      <c r="FA1329" s="152">
        <v>6.7089640270000004</v>
      </c>
      <c r="FB1329" s="152">
        <v>0.58369167399999999</v>
      </c>
      <c r="FD1329" s="152">
        <v>39.285452130000003</v>
      </c>
      <c r="FF1329" s="152">
        <v>257.62325340000001</v>
      </c>
      <c r="FG1329" s="152">
        <v>109.5230691</v>
      </c>
      <c r="FI1329" s="152">
        <v>35.666392190000003</v>
      </c>
      <c r="FJ1329" s="152">
        <v>34.888257260000003</v>
      </c>
      <c r="FK1329" s="152">
        <v>125.1304679</v>
      </c>
      <c r="FL1329" s="152">
        <v>74.901436630000006</v>
      </c>
      <c r="FM1329" s="152">
        <v>15.71164469</v>
      </c>
      <c r="FP1329" s="152">
        <v>9.9286355989999997</v>
      </c>
      <c r="FQ1329" s="152">
        <v>353.38314250000002</v>
      </c>
      <c r="FR1329" s="152">
        <v>22.232372600000001</v>
      </c>
      <c r="FS1329" s="152">
        <v>60.269649250000001</v>
      </c>
      <c r="FT1329" s="152">
        <v>1.639431444</v>
      </c>
      <c r="FX1329" s="152">
        <v>0.33332589699999998</v>
      </c>
      <c r="FY1329" s="152">
        <v>238.53865239999999</v>
      </c>
      <c r="FZ1329" s="152">
        <v>5.8641525799999998</v>
      </c>
      <c r="GA1329" s="152">
        <v>12.67144386</v>
      </c>
      <c r="GB1329" s="152">
        <v>2.161388933</v>
      </c>
      <c r="GC1329" s="152">
        <v>9.5651173759999999</v>
      </c>
      <c r="GD1329" s="152">
        <v>2.756769088</v>
      </c>
      <c r="GE1329" s="152">
        <v>0.92131167800000002</v>
      </c>
      <c r="GF1329" s="152">
        <v>3.311025983</v>
      </c>
      <c r="GG1329" s="152">
        <v>0.57092510500000004</v>
      </c>
      <c r="GH1329" s="152">
        <v>3.622346496</v>
      </c>
      <c r="GI1329" s="152">
        <v>0.77844701400000005</v>
      </c>
      <c r="GJ1329" s="152">
        <v>2.2118160410000001</v>
      </c>
      <c r="GL1329" s="152">
        <v>2.196144066</v>
      </c>
      <c r="GM1329" s="152">
        <v>0.34419367699999998</v>
      </c>
      <c r="GN1329" s="152">
        <v>1.7209662670000001</v>
      </c>
      <c r="GO1329" s="152">
        <v>0.11035877700000001</v>
      </c>
      <c r="GS1329" s="152">
        <v>3.2197267709999999</v>
      </c>
      <c r="GT1329" s="152">
        <v>0.727911054</v>
      </c>
      <c r="GU1329" s="152">
        <v>0.31996258900000002</v>
      </c>
    </row>
    <row r="1330" spans="1:203">
      <c r="A1330" s="151">
        <v>6955</v>
      </c>
      <c r="B1330" s="152" t="s">
        <v>2859</v>
      </c>
      <c r="C1330" s="152" t="s">
        <v>2877</v>
      </c>
      <c r="D1330" s="152" t="s">
        <v>2878</v>
      </c>
      <c r="E1330" s="152" t="s">
        <v>3242</v>
      </c>
      <c r="F1330" s="152" t="s">
        <v>9776</v>
      </c>
      <c r="H1330" s="151">
        <v>284192</v>
      </c>
      <c r="L1330" s="153" t="s">
        <v>3322</v>
      </c>
      <c r="M1330" s="153" t="s">
        <v>3535</v>
      </c>
      <c r="N1330" s="152" t="s">
        <v>3324</v>
      </c>
      <c r="P1330" s="152">
        <v>16.706182999999999</v>
      </c>
      <c r="Q1330" s="152">
        <v>145.7671</v>
      </c>
      <c r="R1330" s="152" t="s">
        <v>2027</v>
      </c>
      <c r="S1330" s="152" t="s">
        <v>2716</v>
      </c>
      <c r="T1330" s="152">
        <v>47.55</v>
      </c>
      <c r="U1330" s="152">
        <v>0.66600000000000004</v>
      </c>
      <c r="V1330" s="152">
        <v>15.954000000000001</v>
      </c>
      <c r="X1330" s="152">
        <v>9.1140000000000008</v>
      </c>
      <c r="AA1330" s="152">
        <v>6.3620000000000001</v>
      </c>
      <c r="AB1330" s="152">
        <v>0.16600000000000001</v>
      </c>
      <c r="AC1330" s="152">
        <v>13.368</v>
      </c>
      <c r="AD1330" s="152">
        <v>1.5620000000000001</v>
      </c>
      <c r="AE1330" s="152">
        <v>0.441</v>
      </c>
      <c r="AF1330" s="152">
        <v>0.09</v>
      </c>
      <c r="AI1330" s="152">
        <v>95.591606540000001</v>
      </c>
      <c r="AJ1330" s="152">
        <v>3.571728695</v>
      </c>
      <c r="AK1330" s="156">
        <f t="shared" si="20"/>
        <v>1.332904178E-2</v>
      </c>
      <c r="AL1330" s="151">
        <v>133.2904178</v>
      </c>
      <c r="AM1330" s="151">
        <v>175.90968000000001</v>
      </c>
      <c r="AN1330" s="151">
        <v>1770.4630400000001</v>
      </c>
      <c r="AO1330" s="151">
        <v>665.73436760000004</v>
      </c>
      <c r="DC1330" s="152">
        <v>39.871000000000002</v>
      </c>
      <c r="DF1330" s="152">
        <v>14.872666669999999</v>
      </c>
      <c r="DG1330" s="152">
        <v>45.654000000000003</v>
      </c>
      <c r="DJ1330" s="152">
        <v>8.5666667000000002E-2</v>
      </c>
      <c r="DM1330" s="152">
        <v>0.25333333299999999</v>
      </c>
      <c r="DO1330" s="154">
        <v>84.550799720000001</v>
      </c>
      <c r="ED1330" s="152">
        <v>52.367108119999997</v>
      </c>
      <c r="EE1330" s="152">
        <v>0.73707562500000001</v>
      </c>
      <c r="EF1330" s="152">
        <v>15.920441309999999</v>
      </c>
      <c r="EH1330" s="152">
        <v>8.9454693810000006</v>
      </c>
      <c r="EJ1330" s="152">
        <v>9.941100123</v>
      </c>
      <c r="EK1330" s="152">
        <v>0.18222409000000001</v>
      </c>
      <c r="EL1330" s="152">
        <v>6.355718145</v>
      </c>
      <c r="EM1330" s="152">
        <v>11.13642123</v>
      </c>
      <c r="EO1330" s="152">
        <v>2.1968923500000002</v>
      </c>
      <c r="EP1330" s="152">
        <v>0.61052735499999999</v>
      </c>
      <c r="EQ1330" s="152">
        <v>0.117192134</v>
      </c>
      <c r="ES1330" s="152">
        <v>8.1766148999999996E-2</v>
      </c>
      <c r="FA1330" s="152">
        <v>6.7089640270000004</v>
      </c>
      <c r="FB1330" s="152">
        <v>0.58369167399999999</v>
      </c>
      <c r="FD1330" s="152">
        <v>39.285452130000003</v>
      </c>
      <c r="FF1330" s="152">
        <v>257.62325340000001</v>
      </c>
      <c r="FG1330" s="152">
        <v>109.5230691</v>
      </c>
      <c r="FI1330" s="152">
        <v>35.666392190000003</v>
      </c>
      <c r="FJ1330" s="152">
        <v>34.888257260000003</v>
      </c>
      <c r="FK1330" s="152">
        <v>125.1304679</v>
      </c>
      <c r="FL1330" s="152">
        <v>74.901436630000006</v>
      </c>
      <c r="FM1330" s="152">
        <v>15.71164469</v>
      </c>
      <c r="FP1330" s="152">
        <v>9.9286355989999997</v>
      </c>
      <c r="FQ1330" s="152">
        <v>353.38314250000002</v>
      </c>
      <c r="FR1330" s="152">
        <v>22.232372600000001</v>
      </c>
      <c r="FS1330" s="152">
        <v>60.269649250000001</v>
      </c>
      <c r="FT1330" s="152">
        <v>1.639431444</v>
      </c>
      <c r="FX1330" s="152">
        <v>0.33332589699999998</v>
      </c>
      <c r="FY1330" s="152">
        <v>238.53865239999999</v>
      </c>
      <c r="FZ1330" s="152">
        <v>5.8641525799999998</v>
      </c>
      <c r="GA1330" s="152">
        <v>12.67144386</v>
      </c>
      <c r="GB1330" s="152">
        <v>2.161388933</v>
      </c>
      <c r="GC1330" s="152">
        <v>9.5651173759999999</v>
      </c>
      <c r="GD1330" s="152">
        <v>2.756769088</v>
      </c>
      <c r="GE1330" s="152">
        <v>0.92131167800000002</v>
      </c>
      <c r="GF1330" s="152">
        <v>3.311025983</v>
      </c>
      <c r="GG1330" s="152">
        <v>0.57092510500000004</v>
      </c>
      <c r="GH1330" s="152">
        <v>3.622346496</v>
      </c>
      <c r="GI1330" s="152">
        <v>0.77844701400000005</v>
      </c>
      <c r="GJ1330" s="152">
        <v>2.2118160410000001</v>
      </c>
      <c r="GL1330" s="152">
        <v>2.196144066</v>
      </c>
      <c r="GM1330" s="152">
        <v>0.34419367699999998</v>
      </c>
      <c r="GN1330" s="152">
        <v>1.7209662670000001</v>
      </c>
      <c r="GO1330" s="152">
        <v>0.11035877700000001</v>
      </c>
      <c r="GS1330" s="152">
        <v>3.2197267709999999</v>
      </c>
      <c r="GT1330" s="152">
        <v>0.727911054</v>
      </c>
      <c r="GU1330" s="152">
        <v>0.31996258900000002</v>
      </c>
    </row>
    <row r="1331" spans="1:203">
      <c r="A1331" s="151">
        <v>6956</v>
      </c>
      <c r="B1331" s="152" t="s">
        <v>2859</v>
      </c>
      <c r="C1331" s="152" t="s">
        <v>2877</v>
      </c>
      <c r="D1331" s="152" t="s">
        <v>2878</v>
      </c>
      <c r="E1331" s="152" t="s">
        <v>3242</v>
      </c>
      <c r="F1331" s="152" t="s">
        <v>9777</v>
      </c>
      <c r="H1331" s="151">
        <v>284192</v>
      </c>
      <c r="L1331" s="153" t="s">
        <v>3322</v>
      </c>
      <c r="M1331" s="153" t="s">
        <v>3790</v>
      </c>
      <c r="N1331" s="152" t="s">
        <v>3324</v>
      </c>
      <c r="P1331" s="152">
        <v>16.706182999999999</v>
      </c>
      <c r="Q1331" s="152">
        <v>145.7671</v>
      </c>
      <c r="R1331" s="152" t="s">
        <v>2027</v>
      </c>
      <c r="S1331" s="152" t="s">
        <v>2716</v>
      </c>
      <c r="T1331" s="152">
        <v>48.319000000000003</v>
      </c>
      <c r="U1331" s="152">
        <v>0.67600000000000005</v>
      </c>
      <c r="V1331" s="152">
        <v>15.606999999999999</v>
      </c>
      <c r="X1331" s="152">
        <v>8.4710000000000001</v>
      </c>
      <c r="AA1331" s="152">
        <v>4.3579999999999997</v>
      </c>
      <c r="AB1331" s="152">
        <v>0.159</v>
      </c>
      <c r="AC1331" s="152">
        <v>14.984</v>
      </c>
      <c r="AD1331" s="152">
        <v>1.4430000000000001</v>
      </c>
      <c r="AE1331" s="152">
        <v>0.29099999999999998</v>
      </c>
      <c r="AF1331" s="152">
        <v>3.4000000000000002E-2</v>
      </c>
      <c r="AI1331" s="152">
        <v>94.652946299999996</v>
      </c>
      <c r="AJ1331" s="152">
        <v>3.8767608</v>
      </c>
      <c r="AK1331" s="156">
        <f t="shared" si="20"/>
        <v>1.4965455000000001E-2</v>
      </c>
      <c r="AL1331" s="151">
        <v>149.65455</v>
      </c>
      <c r="AM1331" s="151">
        <v>175.1643</v>
      </c>
      <c r="AN1331" s="151">
        <v>1541.62374</v>
      </c>
      <c r="AO1331" s="151">
        <v>498.63557350000002</v>
      </c>
      <c r="AQ1331" s="152">
        <v>3.4333536410000001</v>
      </c>
      <c r="AR1331" s="152">
        <v>0.30881873399999998</v>
      </c>
      <c r="AS1331" s="152">
        <v>6.2410396160000001</v>
      </c>
      <c r="AU1331" s="151">
        <v>302.0637802</v>
      </c>
      <c r="AV1331" s="152">
        <v>2432.2986689999998</v>
      </c>
      <c r="AW1331" s="152">
        <v>51.246077730000003</v>
      </c>
      <c r="AX1331" s="151">
        <v>4067.5677730000002</v>
      </c>
      <c r="AZ1331" s="152">
        <v>182.16135800000001</v>
      </c>
      <c r="BG1331" s="152">
        <v>3.2626307109999999</v>
      </c>
      <c r="BH1331" s="152">
        <v>291.3204781</v>
      </c>
      <c r="BI1331" s="152">
        <v>13.9365439</v>
      </c>
      <c r="BJ1331" s="152">
        <v>29.063211299999999</v>
      </c>
      <c r="BK1331" s="152">
        <v>0.68972440499999998</v>
      </c>
      <c r="BO1331" s="152">
        <v>132.41571669999999</v>
      </c>
      <c r="BP1331" s="152">
        <v>2.5089236619999999</v>
      </c>
      <c r="BQ1331" s="152">
        <v>6.3394384319999997</v>
      </c>
      <c r="BR1331" s="152">
        <v>1.087637314</v>
      </c>
      <c r="BS1331" s="152">
        <v>5.3892570749999997</v>
      </c>
      <c r="BT1331" s="152">
        <v>1.6036123449999999</v>
      </c>
      <c r="BU1331" s="152">
        <v>0.88211115799999995</v>
      </c>
      <c r="BV1331" s="152">
        <v>2.351457023</v>
      </c>
      <c r="BX1331" s="152">
        <v>2.8533753609999999</v>
      </c>
      <c r="BZ1331" s="152">
        <v>1.9935194409999999</v>
      </c>
      <c r="CB1331" s="152">
        <v>1.671257545</v>
      </c>
      <c r="CD1331" s="152">
        <v>1.000058935</v>
      </c>
      <c r="DC1331" s="152">
        <v>39.871333329999999</v>
      </c>
      <c r="DF1331" s="152">
        <v>13.654999999999999</v>
      </c>
      <c r="DG1331" s="152">
        <v>46.630666669999997</v>
      </c>
      <c r="DJ1331" s="152">
        <v>8.7999999999999995E-2</v>
      </c>
      <c r="DM1331" s="152">
        <v>0.25900000000000001</v>
      </c>
      <c r="DO1331" s="154">
        <v>85.892401280000001</v>
      </c>
      <c r="ED1331" s="152">
        <v>52.367108119999997</v>
      </c>
      <c r="EE1331" s="152">
        <v>0.73707562500000001</v>
      </c>
      <c r="EF1331" s="152">
        <v>15.920441309999999</v>
      </c>
      <c r="EH1331" s="152">
        <v>8.9454693810000006</v>
      </c>
      <c r="EJ1331" s="152">
        <v>9.941100123</v>
      </c>
      <c r="EK1331" s="152">
        <v>0.18222409000000001</v>
      </c>
      <c r="EL1331" s="152">
        <v>6.355718145</v>
      </c>
      <c r="EM1331" s="152">
        <v>11.13642123</v>
      </c>
      <c r="EO1331" s="152">
        <v>2.1968923500000002</v>
      </c>
      <c r="EP1331" s="152">
        <v>0.61052735499999999</v>
      </c>
      <c r="EQ1331" s="152">
        <v>0.117192134</v>
      </c>
      <c r="ES1331" s="152">
        <v>8.1766148999999996E-2</v>
      </c>
      <c r="FA1331" s="152">
        <v>6.7089640270000004</v>
      </c>
      <c r="FB1331" s="152">
        <v>0.58369167399999999</v>
      </c>
      <c r="FD1331" s="152">
        <v>39.285452130000003</v>
      </c>
      <c r="FF1331" s="152">
        <v>257.62325340000001</v>
      </c>
      <c r="FG1331" s="152">
        <v>109.5230691</v>
      </c>
      <c r="FI1331" s="152">
        <v>35.666392190000003</v>
      </c>
      <c r="FJ1331" s="152">
        <v>34.888257260000003</v>
      </c>
      <c r="FK1331" s="152">
        <v>125.1304679</v>
      </c>
      <c r="FL1331" s="152">
        <v>74.901436630000006</v>
      </c>
      <c r="FM1331" s="152">
        <v>15.71164469</v>
      </c>
      <c r="FP1331" s="152">
        <v>9.9286355989999997</v>
      </c>
      <c r="FQ1331" s="152">
        <v>353.38314250000002</v>
      </c>
      <c r="FR1331" s="152">
        <v>22.232372600000001</v>
      </c>
      <c r="FS1331" s="152">
        <v>60.269649250000001</v>
      </c>
      <c r="FT1331" s="152">
        <v>1.639431444</v>
      </c>
      <c r="FX1331" s="152">
        <v>0.33332589699999998</v>
      </c>
      <c r="FY1331" s="152">
        <v>238.53865239999999</v>
      </c>
      <c r="FZ1331" s="152">
        <v>5.8641525799999998</v>
      </c>
      <c r="GA1331" s="152">
        <v>12.67144386</v>
      </c>
      <c r="GB1331" s="152">
        <v>2.161388933</v>
      </c>
      <c r="GC1331" s="152">
        <v>9.5651173759999999</v>
      </c>
      <c r="GD1331" s="152">
        <v>2.756769088</v>
      </c>
      <c r="GE1331" s="152">
        <v>0.92131167800000002</v>
      </c>
      <c r="GF1331" s="152">
        <v>3.311025983</v>
      </c>
      <c r="GG1331" s="152">
        <v>0.57092510500000004</v>
      </c>
      <c r="GH1331" s="152">
        <v>3.622346496</v>
      </c>
      <c r="GI1331" s="152">
        <v>0.77844701400000005</v>
      </c>
      <c r="GJ1331" s="152">
        <v>2.2118160410000001</v>
      </c>
      <c r="GL1331" s="152">
        <v>2.196144066</v>
      </c>
      <c r="GM1331" s="152">
        <v>0.34419367699999998</v>
      </c>
      <c r="GN1331" s="152">
        <v>1.7209662670000001</v>
      </c>
      <c r="GO1331" s="152">
        <v>0.11035877700000001</v>
      </c>
      <c r="GS1331" s="152">
        <v>3.2197267709999999</v>
      </c>
      <c r="GT1331" s="152">
        <v>0.727911054</v>
      </c>
      <c r="GU1331" s="152">
        <v>0.31996258900000002</v>
      </c>
    </row>
    <row r="1332" spans="1:203">
      <c r="A1332" s="151">
        <v>6957</v>
      </c>
      <c r="B1332" s="152" t="s">
        <v>2859</v>
      </c>
      <c r="C1332" s="152" t="s">
        <v>2877</v>
      </c>
      <c r="D1332" s="152" t="s">
        <v>2878</v>
      </c>
      <c r="E1332" s="152" t="s">
        <v>3242</v>
      </c>
      <c r="F1332" s="152" t="s">
        <v>9778</v>
      </c>
      <c r="H1332" s="151">
        <v>284192</v>
      </c>
      <c r="L1332" s="153" t="s">
        <v>3322</v>
      </c>
      <c r="M1332" s="153" t="s">
        <v>3648</v>
      </c>
      <c r="N1332" s="152" t="s">
        <v>3324</v>
      </c>
      <c r="P1332" s="152">
        <v>16.706182999999999</v>
      </c>
      <c r="Q1332" s="152">
        <v>145.7671</v>
      </c>
      <c r="R1332" s="152" t="s">
        <v>2027</v>
      </c>
      <c r="S1332" s="152" t="s">
        <v>2716</v>
      </c>
      <c r="T1332" s="152">
        <v>47.896000000000001</v>
      </c>
      <c r="U1332" s="152">
        <v>0.69699999999999995</v>
      </c>
      <c r="V1332" s="152">
        <v>16.648</v>
      </c>
      <c r="X1332" s="152">
        <v>8.4960000000000004</v>
      </c>
      <c r="AA1332" s="152">
        <v>4.18</v>
      </c>
      <c r="AB1332" s="152">
        <v>0.14299999999999999</v>
      </c>
      <c r="AC1332" s="152">
        <v>14.962</v>
      </c>
      <c r="AD1332" s="152">
        <v>1.444</v>
      </c>
      <c r="AE1332" s="152">
        <v>0.29599999999999999</v>
      </c>
      <c r="AF1332" s="152">
        <v>6.3E-2</v>
      </c>
      <c r="AI1332" s="152">
        <v>95.126882379999998</v>
      </c>
      <c r="AJ1332" s="152">
        <v>3.6718876800000002</v>
      </c>
      <c r="AK1332" s="156">
        <f t="shared" si="20"/>
        <v>4.2377590859999995E-2</v>
      </c>
      <c r="AL1332" s="151">
        <v>423.77590859999998</v>
      </c>
      <c r="AM1332" s="151">
        <v>162.86553000000001</v>
      </c>
      <c r="AN1332" s="151">
        <v>1534.09232</v>
      </c>
      <c r="AO1332" s="151">
        <v>450.20885290000001</v>
      </c>
      <c r="AQ1332" s="152">
        <v>3.775206522</v>
      </c>
      <c r="AR1332" s="152">
        <v>0.29747245500000002</v>
      </c>
      <c r="AS1332" s="152">
        <v>6.3020488959999996</v>
      </c>
      <c r="AU1332" s="151">
        <v>294.47374059999999</v>
      </c>
      <c r="AV1332" s="152">
        <v>2558.6631000000002</v>
      </c>
      <c r="AW1332" s="152">
        <v>47.398818040000002</v>
      </c>
      <c r="AX1332" s="151">
        <v>4104.812355</v>
      </c>
      <c r="AZ1332" s="152">
        <v>113.87951820000001</v>
      </c>
      <c r="BG1332" s="152">
        <v>5.7590541460000004</v>
      </c>
      <c r="BH1332" s="152">
        <v>303.91529000000003</v>
      </c>
      <c r="BI1332" s="152">
        <v>15.98274913</v>
      </c>
      <c r="BJ1332" s="152">
        <v>11.49889355</v>
      </c>
      <c r="BK1332" s="152">
        <v>0.666082956</v>
      </c>
      <c r="BO1332" s="152">
        <v>124.7347956</v>
      </c>
      <c r="BP1332" s="152">
        <v>2.540866887</v>
      </c>
      <c r="BQ1332" s="152">
        <v>5.6443066159999997</v>
      </c>
      <c r="BS1332" s="152">
        <v>4.7964427040000004</v>
      </c>
      <c r="BT1332" s="152">
        <v>1.4545823040000001</v>
      </c>
      <c r="BU1332" s="152">
        <v>2.2424141880000001</v>
      </c>
      <c r="BV1332" s="152">
        <v>2.0358228540000001</v>
      </c>
      <c r="BX1332" s="152">
        <v>2.3187287620000001</v>
      </c>
      <c r="BZ1332" s="152">
        <v>1.574140893</v>
      </c>
      <c r="CB1332" s="152">
        <v>1.458824422</v>
      </c>
      <c r="CD1332" s="152">
        <v>1.1651359160000001</v>
      </c>
      <c r="CH1332" s="152">
        <v>4.5505037909999997</v>
      </c>
      <c r="CJ1332" s="152">
        <v>0.55116975800000001</v>
      </c>
      <c r="CK1332" s="152">
        <v>0.16938788099999999</v>
      </c>
      <c r="DC1332" s="152">
        <v>39.908999999999999</v>
      </c>
      <c r="DF1332" s="152">
        <v>13.821</v>
      </c>
      <c r="DG1332" s="152">
        <v>46.658999999999999</v>
      </c>
      <c r="DJ1332" s="152">
        <v>0.108333333</v>
      </c>
      <c r="DM1332" s="152">
        <v>0.25166666700000001</v>
      </c>
      <c r="DO1332" s="154">
        <v>85.752768979999999</v>
      </c>
      <c r="ED1332" s="152">
        <v>52.367108119999997</v>
      </c>
      <c r="EE1332" s="152">
        <v>0.73707562500000001</v>
      </c>
      <c r="EF1332" s="152">
        <v>15.920441309999999</v>
      </c>
      <c r="EH1332" s="152">
        <v>8.9454693810000006</v>
      </c>
      <c r="EJ1332" s="152">
        <v>9.941100123</v>
      </c>
      <c r="EK1332" s="152">
        <v>0.18222409000000001</v>
      </c>
      <c r="EL1332" s="152">
        <v>6.355718145</v>
      </c>
      <c r="EM1332" s="152">
        <v>11.13642123</v>
      </c>
      <c r="EO1332" s="152">
        <v>2.1968923500000002</v>
      </c>
      <c r="EP1332" s="152">
        <v>0.61052735499999999</v>
      </c>
      <c r="EQ1332" s="152">
        <v>0.117192134</v>
      </c>
      <c r="ES1332" s="152">
        <v>8.1766148999999996E-2</v>
      </c>
      <c r="FA1332" s="152">
        <v>6.7089640270000004</v>
      </c>
      <c r="FB1332" s="152">
        <v>0.58369167399999999</v>
      </c>
      <c r="FD1332" s="152">
        <v>39.285452130000003</v>
      </c>
      <c r="FF1332" s="152">
        <v>257.62325340000001</v>
      </c>
      <c r="FG1332" s="152">
        <v>109.5230691</v>
      </c>
      <c r="FI1332" s="152">
        <v>35.666392190000003</v>
      </c>
      <c r="FJ1332" s="152">
        <v>34.888257260000003</v>
      </c>
      <c r="FK1332" s="152">
        <v>125.1304679</v>
      </c>
      <c r="FL1332" s="152">
        <v>74.901436630000006</v>
      </c>
      <c r="FM1332" s="152">
        <v>15.71164469</v>
      </c>
      <c r="FP1332" s="152">
        <v>9.9286355989999997</v>
      </c>
      <c r="FQ1332" s="152">
        <v>353.38314250000002</v>
      </c>
      <c r="FR1332" s="152">
        <v>22.232372600000001</v>
      </c>
      <c r="FS1332" s="152">
        <v>60.269649250000001</v>
      </c>
      <c r="FT1332" s="152">
        <v>1.639431444</v>
      </c>
      <c r="FX1332" s="152">
        <v>0.33332589699999998</v>
      </c>
      <c r="FY1332" s="152">
        <v>238.53865239999999</v>
      </c>
      <c r="FZ1332" s="152">
        <v>5.8641525799999998</v>
      </c>
      <c r="GA1332" s="152">
        <v>12.67144386</v>
      </c>
      <c r="GB1332" s="152">
        <v>2.161388933</v>
      </c>
      <c r="GC1332" s="152">
        <v>9.5651173759999999</v>
      </c>
      <c r="GD1332" s="152">
        <v>2.756769088</v>
      </c>
      <c r="GE1332" s="152">
        <v>0.92131167800000002</v>
      </c>
      <c r="GF1332" s="152">
        <v>3.311025983</v>
      </c>
      <c r="GG1332" s="152">
        <v>0.57092510500000004</v>
      </c>
      <c r="GH1332" s="152">
        <v>3.622346496</v>
      </c>
      <c r="GI1332" s="152">
        <v>0.77844701400000005</v>
      </c>
      <c r="GJ1332" s="152">
        <v>2.2118160410000001</v>
      </c>
      <c r="GL1332" s="152">
        <v>2.196144066</v>
      </c>
      <c r="GM1332" s="152">
        <v>0.34419367699999998</v>
      </c>
      <c r="GN1332" s="152">
        <v>1.7209662670000001</v>
      </c>
      <c r="GO1332" s="152">
        <v>0.11035877700000001</v>
      </c>
      <c r="GS1332" s="152">
        <v>3.2197267709999999</v>
      </c>
      <c r="GT1332" s="152">
        <v>0.727911054</v>
      </c>
      <c r="GU1332" s="152">
        <v>0.31996258900000002</v>
      </c>
    </row>
    <row r="1333" spans="1:203">
      <c r="A1333" s="151">
        <v>6958</v>
      </c>
      <c r="B1333" s="152" t="s">
        <v>2859</v>
      </c>
      <c r="C1333" s="152" t="s">
        <v>2877</v>
      </c>
      <c r="D1333" s="152" t="s">
        <v>2878</v>
      </c>
      <c r="E1333" s="152" t="s">
        <v>3242</v>
      </c>
      <c r="F1333" s="152" t="s">
        <v>9779</v>
      </c>
      <c r="H1333" s="151">
        <v>284192</v>
      </c>
      <c r="L1333" s="153" t="s">
        <v>3322</v>
      </c>
      <c r="M1333" s="153" t="s">
        <v>3354</v>
      </c>
      <c r="N1333" s="152" t="s">
        <v>3324</v>
      </c>
      <c r="P1333" s="152">
        <v>16.706182999999999</v>
      </c>
      <c r="Q1333" s="152">
        <v>145.7671</v>
      </c>
      <c r="R1333" s="152" t="s">
        <v>2027</v>
      </c>
      <c r="S1333" s="152" t="s">
        <v>2716</v>
      </c>
      <c r="T1333" s="152">
        <v>46.784999999999997</v>
      </c>
      <c r="U1333" s="152">
        <v>0.68500000000000005</v>
      </c>
      <c r="V1333" s="152">
        <v>15.95</v>
      </c>
      <c r="X1333" s="152">
        <v>9.3350000000000009</v>
      </c>
      <c r="AA1333" s="152">
        <v>6.5759999999999996</v>
      </c>
      <c r="AB1333" s="152">
        <v>0.14499999999999999</v>
      </c>
      <c r="AC1333" s="152">
        <v>13.352</v>
      </c>
      <c r="AD1333" s="152">
        <v>1.4590000000000001</v>
      </c>
      <c r="AE1333" s="152">
        <v>0.29099999999999998</v>
      </c>
      <c r="AF1333" s="152">
        <v>5.3999999999999999E-2</v>
      </c>
      <c r="AI1333" s="152">
        <v>94.961155460000001</v>
      </c>
      <c r="AJ1333" s="152">
        <v>3.624467289</v>
      </c>
      <c r="AK1333" s="156">
        <f t="shared" si="20"/>
        <v>0.20827330689999998</v>
      </c>
      <c r="AL1333" s="151">
        <v>2082.7330689999999</v>
      </c>
      <c r="AM1333" s="151">
        <v>152.80289999999999</v>
      </c>
      <c r="AN1333" s="151">
        <v>1593.7643399999999</v>
      </c>
      <c r="AO1333" s="151">
        <v>409.76455879999997</v>
      </c>
      <c r="AQ1333" s="152">
        <v>3.3542420499999999</v>
      </c>
      <c r="AR1333" s="152">
        <v>0.30223209200000001</v>
      </c>
      <c r="AS1333" s="152">
        <v>6.1051465189999998</v>
      </c>
      <c r="AU1333" s="151">
        <v>308.26612660000001</v>
      </c>
      <c r="AV1333" s="152">
        <v>2558.4435469999999</v>
      </c>
      <c r="AW1333" s="152">
        <v>47.966731350000003</v>
      </c>
      <c r="AX1333" s="151">
        <v>4216.964782</v>
      </c>
      <c r="AZ1333" s="152">
        <v>85.755374669999995</v>
      </c>
      <c r="BG1333" s="152">
        <v>3.865672182</v>
      </c>
      <c r="BH1333" s="152">
        <v>313.12899199999998</v>
      </c>
      <c r="BI1333" s="152">
        <v>13.794297329999999</v>
      </c>
      <c r="BJ1333" s="152">
        <v>29.618037600000001</v>
      </c>
      <c r="BK1333" s="152">
        <v>0.71785855399999998</v>
      </c>
      <c r="BO1333" s="152">
        <v>133.4646438</v>
      </c>
      <c r="BP1333" s="152">
        <v>2.515489863</v>
      </c>
      <c r="BQ1333" s="152">
        <v>6.3190733540000004</v>
      </c>
      <c r="BR1333" s="152">
        <v>1.0641489079999999</v>
      </c>
      <c r="BS1333" s="152">
        <v>5.2679950590000004</v>
      </c>
      <c r="BT1333" s="152">
        <v>1.5716858760000001</v>
      </c>
      <c r="BU1333" s="152">
        <v>1.0594849230000001</v>
      </c>
      <c r="BV1333" s="152">
        <v>2.1435430439999998</v>
      </c>
      <c r="BX1333" s="152">
        <v>2.9268598670000001</v>
      </c>
      <c r="BZ1333" s="152">
        <v>1.921646881</v>
      </c>
      <c r="CB1333" s="152">
        <v>1.9282213610000001</v>
      </c>
      <c r="CD1333" s="152">
        <v>1.098637519</v>
      </c>
      <c r="DC1333" s="152">
        <v>39.453749999999999</v>
      </c>
      <c r="DF1333" s="152">
        <v>15.094250000000001</v>
      </c>
      <c r="DG1333" s="152">
        <v>45.356250000000003</v>
      </c>
      <c r="DJ1333" s="152">
        <v>9.5750000000000002E-2</v>
      </c>
      <c r="DM1333" s="152">
        <v>0.24374999999999999</v>
      </c>
      <c r="DO1333" s="154">
        <v>84.270093299999999</v>
      </c>
      <c r="ED1333" s="152">
        <v>52.367108119999997</v>
      </c>
      <c r="EE1333" s="152">
        <v>0.73707562500000001</v>
      </c>
      <c r="EF1333" s="152">
        <v>15.920441309999999</v>
      </c>
      <c r="EH1333" s="152">
        <v>8.9454693810000006</v>
      </c>
      <c r="EJ1333" s="152">
        <v>9.941100123</v>
      </c>
      <c r="EK1333" s="152">
        <v>0.18222409000000001</v>
      </c>
      <c r="EL1333" s="152">
        <v>6.355718145</v>
      </c>
      <c r="EM1333" s="152">
        <v>11.13642123</v>
      </c>
      <c r="EO1333" s="152">
        <v>2.1968923500000002</v>
      </c>
      <c r="EP1333" s="152">
        <v>0.61052735499999999</v>
      </c>
      <c r="EQ1333" s="152">
        <v>0.117192134</v>
      </c>
      <c r="ES1333" s="152">
        <v>8.1766148999999996E-2</v>
      </c>
      <c r="FA1333" s="152">
        <v>6.7089640270000004</v>
      </c>
      <c r="FB1333" s="152">
        <v>0.58369167399999999</v>
      </c>
      <c r="FD1333" s="152">
        <v>39.285452130000003</v>
      </c>
      <c r="FF1333" s="152">
        <v>257.62325340000001</v>
      </c>
      <c r="FG1333" s="152">
        <v>109.5230691</v>
      </c>
      <c r="FI1333" s="152">
        <v>35.666392190000003</v>
      </c>
      <c r="FJ1333" s="152">
        <v>34.888257260000003</v>
      </c>
      <c r="FK1333" s="152">
        <v>125.1304679</v>
      </c>
      <c r="FL1333" s="152">
        <v>74.901436630000006</v>
      </c>
      <c r="FM1333" s="152">
        <v>15.71164469</v>
      </c>
      <c r="FP1333" s="152">
        <v>9.9286355989999997</v>
      </c>
      <c r="FQ1333" s="152">
        <v>353.38314250000002</v>
      </c>
      <c r="FR1333" s="152">
        <v>22.232372600000001</v>
      </c>
      <c r="FS1333" s="152">
        <v>60.269649250000001</v>
      </c>
      <c r="FT1333" s="152">
        <v>1.639431444</v>
      </c>
      <c r="FX1333" s="152">
        <v>0.33332589699999998</v>
      </c>
      <c r="FY1333" s="152">
        <v>238.53865239999999</v>
      </c>
      <c r="FZ1333" s="152">
        <v>5.8641525799999998</v>
      </c>
      <c r="GA1333" s="152">
        <v>12.67144386</v>
      </c>
      <c r="GB1333" s="152">
        <v>2.161388933</v>
      </c>
      <c r="GC1333" s="152">
        <v>9.5651173759999999</v>
      </c>
      <c r="GD1333" s="152">
        <v>2.756769088</v>
      </c>
      <c r="GE1333" s="152">
        <v>0.92131167800000002</v>
      </c>
      <c r="GF1333" s="152">
        <v>3.311025983</v>
      </c>
      <c r="GG1333" s="152">
        <v>0.57092510500000004</v>
      </c>
      <c r="GH1333" s="152">
        <v>3.622346496</v>
      </c>
      <c r="GI1333" s="152">
        <v>0.77844701400000005</v>
      </c>
      <c r="GJ1333" s="152">
        <v>2.2118160410000001</v>
      </c>
      <c r="GL1333" s="152">
        <v>2.196144066</v>
      </c>
      <c r="GM1333" s="152">
        <v>0.34419367699999998</v>
      </c>
      <c r="GN1333" s="152">
        <v>1.7209662670000001</v>
      </c>
      <c r="GO1333" s="152">
        <v>0.11035877700000001</v>
      </c>
      <c r="GS1333" s="152">
        <v>3.2197267709999999</v>
      </c>
      <c r="GT1333" s="152">
        <v>0.727911054</v>
      </c>
      <c r="GU1333" s="152">
        <v>0.31996258900000002</v>
      </c>
    </row>
    <row r="1334" spans="1:203">
      <c r="A1334" s="151">
        <v>6959</v>
      </c>
      <c r="B1334" s="152" t="s">
        <v>2859</v>
      </c>
      <c r="C1334" s="152" t="s">
        <v>2877</v>
      </c>
      <c r="D1334" s="152" t="s">
        <v>2878</v>
      </c>
      <c r="E1334" s="152" t="s">
        <v>3242</v>
      </c>
      <c r="F1334" s="152" t="s">
        <v>9780</v>
      </c>
      <c r="H1334" s="151">
        <v>284192</v>
      </c>
      <c r="L1334" s="153" t="s">
        <v>3322</v>
      </c>
      <c r="M1334" s="153" t="s">
        <v>3488</v>
      </c>
      <c r="N1334" s="152" t="s">
        <v>3324</v>
      </c>
      <c r="P1334" s="152">
        <v>16.706182999999999</v>
      </c>
      <c r="Q1334" s="152">
        <v>145.7671</v>
      </c>
      <c r="R1334" s="152" t="s">
        <v>2027</v>
      </c>
      <c r="S1334" s="152" t="s">
        <v>2716</v>
      </c>
      <c r="T1334" s="152">
        <v>47.390999999999998</v>
      </c>
      <c r="U1334" s="152">
        <v>0.57199999999999995</v>
      </c>
      <c r="V1334" s="152">
        <v>15.303000000000001</v>
      </c>
      <c r="X1334" s="152">
        <v>9.3089999999999993</v>
      </c>
      <c r="AA1334" s="152">
        <v>6.9690000000000003</v>
      </c>
      <c r="AB1334" s="152">
        <v>0.191</v>
      </c>
      <c r="AC1334" s="152">
        <v>13.176</v>
      </c>
      <c r="AD1334" s="152">
        <v>1.431</v>
      </c>
      <c r="AE1334" s="152">
        <v>0.41199999999999998</v>
      </c>
      <c r="AF1334" s="152">
        <v>7.5999999999999998E-2</v>
      </c>
      <c r="AI1334" s="152">
        <v>95.157309839999996</v>
      </c>
      <c r="AJ1334" s="152">
        <v>3.6070676000000002</v>
      </c>
      <c r="AK1334" s="156">
        <f t="shared" si="20"/>
        <v>2.3706471999999999E-2</v>
      </c>
      <c r="AL1334" s="151">
        <v>237.06471999999999</v>
      </c>
      <c r="AM1334" s="151">
        <v>202.74336</v>
      </c>
      <c r="AN1334" s="151">
        <v>2083.88598</v>
      </c>
      <c r="AO1334" s="151">
        <v>739.70485289999999</v>
      </c>
      <c r="AQ1334" s="152">
        <v>2.5518614999999998</v>
      </c>
      <c r="AR1334" s="152">
        <v>0.232325004</v>
      </c>
      <c r="AS1334" s="152">
        <v>4.6235364859999999</v>
      </c>
      <c r="AU1334" s="151">
        <v>406.35650320000002</v>
      </c>
      <c r="AV1334" s="152">
        <v>3392.3687</v>
      </c>
      <c r="AW1334" s="152">
        <v>42.397795840000001</v>
      </c>
      <c r="AX1334" s="151">
        <v>3642.7118009999999</v>
      </c>
      <c r="AZ1334" s="152">
        <v>80.258915099999996</v>
      </c>
      <c r="BG1334" s="152">
        <v>6.8993922310000002</v>
      </c>
      <c r="BH1334" s="152">
        <v>265.93189699999999</v>
      </c>
      <c r="BI1334" s="152">
        <v>13.51258743</v>
      </c>
      <c r="BJ1334" s="152">
        <v>11.137675440000001</v>
      </c>
      <c r="BK1334" s="152">
        <v>0.65043716399999996</v>
      </c>
      <c r="BO1334" s="152">
        <v>129.36427119999999</v>
      </c>
      <c r="BP1334" s="152">
        <v>3.3136218830000002</v>
      </c>
      <c r="BQ1334" s="152">
        <v>7.8584580070000003</v>
      </c>
      <c r="BS1334" s="152">
        <v>4.9742091540000004</v>
      </c>
      <c r="BT1334" s="152">
        <v>1.672926752</v>
      </c>
      <c r="BU1334" s="152">
        <v>2.2068449819999998</v>
      </c>
      <c r="BV1334" s="152">
        <v>1.9870198059999999</v>
      </c>
      <c r="BX1334" s="152">
        <v>2.0455610540000002</v>
      </c>
      <c r="BZ1334" s="152">
        <v>1.5055262220000001</v>
      </c>
      <c r="CB1334" s="152">
        <v>1.0508534949999999</v>
      </c>
      <c r="CD1334" s="152">
        <v>0.75654969999999999</v>
      </c>
      <c r="CH1334" s="152">
        <v>3.331030127</v>
      </c>
      <c r="CJ1334" s="152">
        <v>0.39868644399999997</v>
      </c>
      <c r="CK1334" s="152">
        <v>0.26466779400000001</v>
      </c>
      <c r="CU1334" s="152">
        <v>-23</v>
      </c>
      <c r="DC1334" s="152">
        <v>39.857333330000003</v>
      </c>
      <c r="DF1334" s="152">
        <v>14.946</v>
      </c>
      <c r="DG1334" s="152">
        <v>45.633333329999999</v>
      </c>
      <c r="DJ1334" s="152">
        <v>0.112666667</v>
      </c>
      <c r="DM1334" s="152">
        <v>0.24966666700000001</v>
      </c>
      <c r="DO1334" s="154">
        <v>84.480505780000001</v>
      </c>
      <c r="ED1334" s="152">
        <v>52.367108119999997</v>
      </c>
      <c r="EE1334" s="152">
        <v>0.73707562500000001</v>
      </c>
      <c r="EF1334" s="152">
        <v>15.920441309999999</v>
      </c>
      <c r="EH1334" s="152">
        <v>8.9454693810000006</v>
      </c>
      <c r="EJ1334" s="152">
        <v>9.941100123</v>
      </c>
      <c r="EK1334" s="152">
        <v>0.18222409000000001</v>
      </c>
      <c r="EL1334" s="152">
        <v>6.355718145</v>
      </c>
      <c r="EM1334" s="152">
        <v>11.13642123</v>
      </c>
      <c r="EO1334" s="152">
        <v>2.1968923500000002</v>
      </c>
      <c r="EP1334" s="152">
        <v>0.61052735499999999</v>
      </c>
      <c r="EQ1334" s="152">
        <v>0.117192134</v>
      </c>
      <c r="ES1334" s="152">
        <v>8.1766148999999996E-2</v>
      </c>
      <c r="FA1334" s="152">
        <v>6.7089640270000004</v>
      </c>
      <c r="FB1334" s="152">
        <v>0.58369167399999999</v>
      </c>
      <c r="FD1334" s="152">
        <v>39.285452130000003</v>
      </c>
      <c r="FF1334" s="152">
        <v>257.62325340000001</v>
      </c>
      <c r="FG1334" s="152">
        <v>109.5230691</v>
      </c>
      <c r="FI1334" s="152">
        <v>35.666392190000003</v>
      </c>
      <c r="FJ1334" s="152">
        <v>34.888257260000003</v>
      </c>
      <c r="FK1334" s="152">
        <v>125.1304679</v>
      </c>
      <c r="FL1334" s="152">
        <v>74.901436630000006</v>
      </c>
      <c r="FM1334" s="152">
        <v>15.71164469</v>
      </c>
      <c r="FP1334" s="152">
        <v>9.9286355989999997</v>
      </c>
      <c r="FQ1334" s="152">
        <v>353.38314250000002</v>
      </c>
      <c r="FR1334" s="152">
        <v>22.232372600000001</v>
      </c>
      <c r="FS1334" s="152">
        <v>60.269649250000001</v>
      </c>
      <c r="FT1334" s="152">
        <v>1.639431444</v>
      </c>
      <c r="FX1334" s="152">
        <v>0.33332589699999998</v>
      </c>
      <c r="FY1334" s="152">
        <v>238.53865239999999</v>
      </c>
      <c r="FZ1334" s="152">
        <v>5.8641525799999998</v>
      </c>
      <c r="GA1334" s="152">
        <v>12.67144386</v>
      </c>
      <c r="GB1334" s="152">
        <v>2.161388933</v>
      </c>
      <c r="GC1334" s="152">
        <v>9.5651173759999999</v>
      </c>
      <c r="GD1334" s="152">
        <v>2.756769088</v>
      </c>
      <c r="GE1334" s="152">
        <v>0.92131167800000002</v>
      </c>
      <c r="GF1334" s="152">
        <v>3.311025983</v>
      </c>
      <c r="GG1334" s="152">
        <v>0.57092510500000004</v>
      </c>
      <c r="GH1334" s="152">
        <v>3.622346496</v>
      </c>
      <c r="GI1334" s="152">
        <v>0.77844701400000005</v>
      </c>
      <c r="GJ1334" s="152">
        <v>2.2118160410000001</v>
      </c>
      <c r="GL1334" s="152">
        <v>2.196144066</v>
      </c>
      <c r="GM1334" s="152">
        <v>0.34419367699999998</v>
      </c>
      <c r="GN1334" s="152">
        <v>1.7209662670000001</v>
      </c>
      <c r="GO1334" s="152">
        <v>0.11035877700000001</v>
      </c>
      <c r="GS1334" s="152">
        <v>3.2197267709999999</v>
      </c>
      <c r="GT1334" s="152">
        <v>0.727911054</v>
      </c>
      <c r="GU1334" s="152">
        <v>0.31996258900000002</v>
      </c>
    </row>
    <row r="1335" spans="1:203">
      <c r="A1335" s="151">
        <v>6960</v>
      </c>
      <c r="B1335" s="152" t="s">
        <v>2859</v>
      </c>
      <c r="C1335" s="152" t="s">
        <v>2877</v>
      </c>
      <c r="D1335" s="152" t="s">
        <v>2878</v>
      </c>
      <c r="E1335" s="152" t="s">
        <v>3242</v>
      </c>
      <c r="F1335" s="152" t="s">
        <v>9781</v>
      </c>
      <c r="H1335" s="151">
        <v>284192</v>
      </c>
      <c r="L1335" s="153" t="s">
        <v>3322</v>
      </c>
      <c r="M1335" s="153" t="s">
        <v>3511</v>
      </c>
      <c r="N1335" s="152" t="s">
        <v>3324</v>
      </c>
      <c r="P1335" s="152">
        <v>16.706182999999999</v>
      </c>
      <c r="Q1335" s="152">
        <v>145.7671</v>
      </c>
      <c r="R1335" s="152" t="s">
        <v>2027</v>
      </c>
      <c r="S1335" s="152" t="s">
        <v>2716</v>
      </c>
      <c r="T1335" s="152">
        <v>47.459000000000003</v>
      </c>
      <c r="U1335" s="152">
        <v>0.76500000000000001</v>
      </c>
      <c r="V1335" s="152">
        <v>17.344000000000001</v>
      </c>
      <c r="X1335" s="152">
        <v>10.856999999999999</v>
      </c>
      <c r="AA1335" s="152">
        <v>5.1539999999999999</v>
      </c>
      <c r="AB1335" s="152">
        <v>0.182</v>
      </c>
      <c r="AC1335" s="152">
        <v>12.976000000000001</v>
      </c>
      <c r="AD1335" s="152">
        <v>1.885</v>
      </c>
      <c r="AE1335" s="152">
        <v>0.47299999999999998</v>
      </c>
      <c r="AF1335" s="152">
        <v>6.7000000000000004E-2</v>
      </c>
      <c r="AI1335" s="152">
        <v>97.4598613</v>
      </c>
      <c r="AJ1335" s="152">
        <v>2.2598647999999999</v>
      </c>
      <c r="AK1335" s="156">
        <f t="shared" si="20"/>
        <v>2.0728272000000002E-2</v>
      </c>
      <c r="AL1335" s="151">
        <v>207.28272000000001</v>
      </c>
      <c r="AM1335" s="151">
        <v>668.60586000000001</v>
      </c>
      <c r="AN1335" s="151">
        <v>1958.74854</v>
      </c>
      <c r="AO1335" s="151">
        <v>762.58780879999995</v>
      </c>
      <c r="AQ1335" s="152">
        <v>8.1217135119999995</v>
      </c>
      <c r="AR1335" s="152">
        <v>1.115844657</v>
      </c>
      <c r="AS1335" s="152">
        <v>6.3837618479999998</v>
      </c>
      <c r="AU1335" s="151">
        <v>537.96346419999998</v>
      </c>
      <c r="AV1335" s="152">
        <v>4284.3019979999999</v>
      </c>
      <c r="AW1335" s="152">
        <v>40.940705260000001</v>
      </c>
      <c r="AX1335" s="151">
        <v>4799.7923730000002</v>
      </c>
      <c r="AZ1335" s="152">
        <v>45.724825160000002</v>
      </c>
      <c r="BG1335" s="152">
        <v>6.9782787839999996</v>
      </c>
      <c r="BH1335" s="152">
        <v>412.79064060000002</v>
      </c>
      <c r="BI1335" s="152">
        <v>18.653091960000001</v>
      </c>
      <c r="BJ1335" s="152">
        <v>39.630112480000001</v>
      </c>
      <c r="BK1335" s="152">
        <v>0.98909205200000005</v>
      </c>
      <c r="BO1335" s="152">
        <v>204.24156590000001</v>
      </c>
      <c r="BP1335" s="152">
        <v>5.3964569420000004</v>
      </c>
      <c r="BQ1335" s="152">
        <v>11.88944828</v>
      </c>
      <c r="BR1335" s="152">
        <v>1.824359608</v>
      </c>
      <c r="BS1335" s="152">
        <v>7.9384306789999997</v>
      </c>
      <c r="BT1335" s="152">
        <v>2.3063388069999999</v>
      </c>
      <c r="BU1335" s="152">
        <v>1.159246518</v>
      </c>
      <c r="BV1335" s="152">
        <v>2.8011123690000002</v>
      </c>
      <c r="BX1335" s="152">
        <v>3.697430593</v>
      </c>
      <c r="BZ1335" s="152">
        <v>2.626835464</v>
      </c>
      <c r="CB1335" s="152">
        <v>2.3648898909999998</v>
      </c>
      <c r="CD1335" s="152">
        <v>1.475054943</v>
      </c>
      <c r="DC1335" s="152">
        <v>38.581000000000003</v>
      </c>
      <c r="DF1335" s="152">
        <v>22.03766667</v>
      </c>
      <c r="DG1335" s="152">
        <v>40.260333330000002</v>
      </c>
      <c r="DJ1335" s="152">
        <v>7.8666666999999996E-2</v>
      </c>
      <c r="DM1335" s="152">
        <v>0.21233333300000001</v>
      </c>
      <c r="DO1335" s="154">
        <v>76.509929549999995</v>
      </c>
      <c r="ED1335" s="152">
        <v>52.367108119999997</v>
      </c>
      <c r="EE1335" s="152">
        <v>0.73707562500000001</v>
      </c>
      <c r="EF1335" s="152">
        <v>15.920441309999999</v>
      </c>
      <c r="EH1335" s="152">
        <v>8.9454693810000006</v>
      </c>
      <c r="EJ1335" s="152">
        <v>9.941100123</v>
      </c>
      <c r="EK1335" s="152">
        <v>0.18222409000000001</v>
      </c>
      <c r="EL1335" s="152">
        <v>6.355718145</v>
      </c>
      <c r="EM1335" s="152">
        <v>11.13642123</v>
      </c>
      <c r="EO1335" s="152">
        <v>2.1968923500000002</v>
      </c>
      <c r="EP1335" s="152">
        <v>0.61052735499999999</v>
      </c>
      <c r="EQ1335" s="152">
        <v>0.117192134</v>
      </c>
      <c r="ES1335" s="152">
        <v>8.1766148999999996E-2</v>
      </c>
      <c r="FA1335" s="152">
        <v>6.7089640270000004</v>
      </c>
      <c r="FB1335" s="152">
        <v>0.58369167399999999</v>
      </c>
      <c r="FD1335" s="152">
        <v>39.285452130000003</v>
      </c>
      <c r="FF1335" s="152">
        <v>257.62325340000001</v>
      </c>
      <c r="FG1335" s="152">
        <v>109.5230691</v>
      </c>
      <c r="FI1335" s="152">
        <v>35.666392190000003</v>
      </c>
      <c r="FJ1335" s="152">
        <v>34.888257260000003</v>
      </c>
      <c r="FK1335" s="152">
        <v>125.1304679</v>
      </c>
      <c r="FL1335" s="152">
        <v>74.901436630000006</v>
      </c>
      <c r="FM1335" s="152">
        <v>15.71164469</v>
      </c>
      <c r="FP1335" s="152">
        <v>9.9286355989999997</v>
      </c>
      <c r="FQ1335" s="152">
        <v>353.38314250000002</v>
      </c>
      <c r="FR1335" s="152">
        <v>22.232372600000001</v>
      </c>
      <c r="FS1335" s="152">
        <v>60.269649250000001</v>
      </c>
      <c r="FT1335" s="152">
        <v>1.639431444</v>
      </c>
      <c r="FX1335" s="152">
        <v>0.33332589699999998</v>
      </c>
      <c r="FY1335" s="152">
        <v>238.53865239999999</v>
      </c>
      <c r="FZ1335" s="152">
        <v>5.8641525799999998</v>
      </c>
      <c r="GA1335" s="152">
        <v>12.67144386</v>
      </c>
      <c r="GB1335" s="152">
        <v>2.161388933</v>
      </c>
      <c r="GC1335" s="152">
        <v>9.5651173759999999</v>
      </c>
      <c r="GD1335" s="152">
        <v>2.756769088</v>
      </c>
      <c r="GE1335" s="152">
        <v>0.92131167800000002</v>
      </c>
      <c r="GF1335" s="152">
        <v>3.311025983</v>
      </c>
      <c r="GG1335" s="152">
        <v>0.57092510500000004</v>
      </c>
      <c r="GH1335" s="152">
        <v>3.622346496</v>
      </c>
      <c r="GI1335" s="152">
        <v>0.77844701400000005</v>
      </c>
      <c r="GJ1335" s="152">
        <v>2.2118160410000001</v>
      </c>
      <c r="GL1335" s="152">
        <v>2.196144066</v>
      </c>
      <c r="GM1335" s="152">
        <v>0.34419367699999998</v>
      </c>
      <c r="GN1335" s="152">
        <v>1.7209662670000001</v>
      </c>
      <c r="GO1335" s="152">
        <v>0.11035877700000001</v>
      </c>
      <c r="GS1335" s="152">
        <v>3.2197267709999999</v>
      </c>
      <c r="GT1335" s="152">
        <v>0.727911054</v>
      </c>
      <c r="GU1335" s="152">
        <v>0.31996258900000002</v>
      </c>
    </row>
    <row r="1336" spans="1:203">
      <c r="A1336" s="151">
        <v>6961</v>
      </c>
      <c r="B1336" s="152" t="s">
        <v>2859</v>
      </c>
      <c r="C1336" s="152" t="s">
        <v>2877</v>
      </c>
      <c r="D1336" s="152" t="s">
        <v>2878</v>
      </c>
      <c r="E1336" s="152" t="s">
        <v>3242</v>
      </c>
      <c r="F1336" s="152" t="s">
        <v>9782</v>
      </c>
      <c r="H1336" s="151">
        <v>284192</v>
      </c>
      <c r="L1336" s="153" t="s">
        <v>3322</v>
      </c>
      <c r="M1336" s="153" t="s">
        <v>3767</v>
      </c>
      <c r="N1336" s="152" t="s">
        <v>3324</v>
      </c>
      <c r="P1336" s="152">
        <v>16.706182999999999</v>
      </c>
      <c r="Q1336" s="152">
        <v>145.7671</v>
      </c>
      <c r="R1336" s="152" t="s">
        <v>2027</v>
      </c>
      <c r="S1336" s="152" t="s">
        <v>2716</v>
      </c>
      <c r="T1336" s="152">
        <v>48.232999999999997</v>
      </c>
      <c r="U1336" s="152">
        <v>0.78400000000000003</v>
      </c>
      <c r="V1336" s="152">
        <v>18.015000000000001</v>
      </c>
      <c r="X1336" s="152">
        <v>7.9260000000000002</v>
      </c>
      <c r="AA1336" s="152">
        <v>3.4159999999999999</v>
      </c>
      <c r="AB1336" s="152">
        <v>0.14299999999999999</v>
      </c>
      <c r="AC1336" s="152">
        <v>14.315</v>
      </c>
      <c r="AD1336" s="152">
        <v>1.1779999999999999</v>
      </c>
      <c r="AE1336" s="152">
        <v>0.25900000000000001</v>
      </c>
      <c r="AF1336" s="152">
        <v>6.4000000000000001E-2</v>
      </c>
      <c r="AI1336" s="152">
        <v>94.640505180000005</v>
      </c>
      <c r="AJ1336" s="152">
        <v>4.2411940000000001</v>
      </c>
      <c r="AK1336" s="156">
        <f t="shared" si="20"/>
        <v>1.6603465000000001E-2</v>
      </c>
      <c r="AL1336" s="151">
        <v>166.03465</v>
      </c>
      <c r="AM1336" s="151">
        <v>222.12324000000001</v>
      </c>
      <c r="AN1336" s="151">
        <v>1864.31612</v>
      </c>
      <c r="AO1336" s="151">
        <v>616.77548530000001</v>
      </c>
      <c r="AQ1336" s="152">
        <v>2.6267108370000001</v>
      </c>
      <c r="AR1336" s="152">
        <v>0.25320631500000002</v>
      </c>
      <c r="AS1336" s="152">
        <v>5.369452774</v>
      </c>
      <c r="AU1336" s="151">
        <v>289.69689119999998</v>
      </c>
      <c r="AV1336" s="152">
        <v>1948.5578</v>
      </c>
      <c r="AW1336" s="152">
        <v>38.27090432</v>
      </c>
      <c r="AX1336" s="151">
        <v>4169.3546040000001</v>
      </c>
      <c r="AZ1336" s="152">
        <v>64.562302419999995</v>
      </c>
      <c r="BG1336" s="152">
        <v>4.5534102030000003</v>
      </c>
      <c r="BH1336" s="152">
        <v>224.12976599999999</v>
      </c>
      <c r="BI1336" s="152">
        <v>12.94370945</v>
      </c>
      <c r="BJ1336" s="152">
        <v>9.4701182700000004</v>
      </c>
      <c r="BK1336" s="152">
        <v>0.502665629</v>
      </c>
      <c r="BO1336" s="152">
        <v>84.451486349999996</v>
      </c>
      <c r="BP1336" s="152">
        <v>2.2887882419999999</v>
      </c>
      <c r="BQ1336" s="152">
        <v>4.3888014719999999</v>
      </c>
      <c r="BS1336" s="152">
        <v>4.094351648</v>
      </c>
      <c r="BT1336" s="152">
        <v>1.229275152</v>
      </c>
      <c r="BU1336" s="152">
        <v>1.940564403</v>
      </c>
      <c r="BV1336" s="152">
        <v>1.4407250949999999</v>
      </c>
      <c r="BX1336" s="152">
        <v>1.7620814170000001</v>
      </c>
      <c r="BZ1336" s="152">
        <v>1.2656894160000001</v>
      </c>
      <c r="CB1336" s="152">
        <v>1.098336494</v>
      </c>
      <c r="CD1336" s="152">
        <v>0.65898253699999998</v>
      </c>
      <c r="CH1336" s="152">
        <v>2.534401812</v>
      </c>
      <c r="CJ1336" s="152">
        <v>0.18904657999999999</v>
      </c>
      <c r="CK1336" s="152">
        <v>0.12290957399999999</v>
      </c>
      <c r="CU1336" s="152">
        <v>-33</v>
      </c>
      <c r="DC1336" s="152">
        <v>39.772333330000002</v>
      </c>
      <c r="DF1336" s="152">
        <v>15.30833333</v>
      </c>
      <c r="DG1336" s="152">
        <v>45.310666670000003</v>
      </c>
      <c r="DJ1336" s="152">
        <v>0.117333333</v>
      </c>
      <c r="DM1336" s="152">
        <v>0.21966666700000001</v>
      </c>
      <c r="DO1336" s="154">
        <v>84.069043919999999</v>
      </c>
      <c r="ED1336" s="152">
        <v>52.367108119999997</v>
      </c>
      <c r="EE1336" s="152">
        <v>0.73707562500000001</v>
      </c>
      <c r="EF1336" s="152">
        <v>15.920441309999999</v>
      </c>
      <c r="EH1336" s="152">
        <v>8.9454693810000006</v>
      </c>
      <c r="EJ1336" s="152">
        <v>9.941100123</v>
      </c>
      <c r="EK1336" s="152">
        <v>0.18222409000000001</v>
      </c>
      <c r="EL1336" s="152">
        <v>6.355718145</v>
      </c>
      <c r="EM1336" s="152">
        <v>11.13642123</v>
      </c>
      <c r="EO1336" s="152">
        <v>2.1968923500000002</v>
      </c>
      <c r="EP1336" s="152">
        <v>0.61052735499999999</v>
      </c>
      <c r="EQ1336" s="152">
        <v>0.117192134</v>
      </c>
      <c r="ES1336" s="152">
        <v>8.1766148999999996E-2</v>
      </c>
      <c r="FA1336" s="152">
        <v>6.7089640270000004</v>
      </c>
      <c r="FB1336" s="152">
        <v>0.58369167399999999</v>
      </c>
      <c r="FD1336" s="152">
        <v>39.285452130000003</v>
      </c>
      <c r="FF1336" s="152">
        <v>257.62325340000001</v>
      </c>
      <c r="FG1336" s="152">
        <v>109.5230691</v>
      </c>
      <c r="FI1336" s="152">
        <v>35.666392190000003</v>
      </c>
      <c r="FJ1336" s="152">
        <v>34.888257260000003</v>
      </c>
      <c r="FK1336" s="152">
        <v>125.1304679</v>
      </c>
      <c r="FL1336" s="152">
        <v>74.901436630000006</v>
      </c>
      <c r="FM1336" s="152">
        <v>15.71164469</v>
      </c>
      <c r="FP1336" s="152">
        <v>9.9286355989999997</v>
      </c>
      <c r="FQ1336" s="152">
        <v>353.38314250000002</v>
      </c>
      <c r="FR1336" s="152">
        <v>22.232372600000001</v>
      </c>
      <c r="FS1336" s="152">
        <v>60.269649250000001</v>
      </c>
      <c r="FT1336" s="152">
        <v>1.639431444</v>
      </c>
      <c r="FX1336" s="152">
        <v>0.33332589699999998</v>
      </c>
      <c r="FY1336" s="152">
        <v>238.53865239999999</v>
      </c>
      <c r="FZ1336" s="152">
        <v>5.8641525799999998</v>
      </c>
      <c r="GA1336" s="152">
        <v>12.67144386</v>
      </c>
      <c r="GB1336" s="152">
        <v>2.161388933</v>
      </c>
      <c r="GC1336" s="152">
        <v>9.5651173759999999</v>
      </c>
      <c r="GD1336" s="152">
        <v>2.756769088</v>
      </c>
      <c r="GE1336" s="152">
        <v>0.92131167800000002</v>
      </c>
      <c r="GF1336" s="152">
        <v>3.311025983</v>
      </c>
      <c r="GG1336" s="152">
        <v>0.57092510500000004</v>
      </c>
      <c r="GH1336" s="152">
        <v>3.622346496</v>
      </c>
      <c r="GI1336" s="152">
        <v>0.77844701400000005</v>
      </c>
      <c r="GJ1336" s="152">
        <v>2.2118160410000001</v>
      </c>
      <c r="GL1336" s="152">
        <v>2.196144066</v>
      </c>
      <c r="GM1336" s="152">
        <v>0.34419367699999998</v>
      </c>
      <c r="GN1336" s="152">
        <v>1.7209662670000001</v>
      </c>
      <c r="GO1336" s="152">
        <v>0.11035877700000001</v>
      </c>
      <c r="GS1336" s="152">
        <v>3.2197267709999999</v>
      </c>
      <c r="GT1336" s="152">
        <v>0.727911054</v>
      </c>
      <c r="GU1336" s="152">
        <v>0.31996258900000002</v>
      </c>
    </row>
    <row r="1337" spans="1:203">
      <c r="A1337" s="151">
        <v>6962</v>
      </c>
      <c r="B1337" s="152" t="s">
        <v>2859</v>
      </c>
      <c r="C1337" s="152" t="s">
        <v>2877</v>
      </c>
      <c r="D1337" s="152" t="s">
        <v>2878</v>
      </c>
      <c r="E1337" s="152" t="s">
        <v>3242</v>
      </c>
      <c r="F1337" s="152" t="s">
        <v>9783</v>
      </c>
      <c r="H1337" s="151">
        <v>284192</v>
      </c>
      <c r="L1337" s="153" t="s">
        <v>3322</v>
      </c>
      <c r="M1337" s="153" t="s">
        <v>4111</v>
      </c>
      <c r="N1337" s="152" t="s">
        <v>3324</v>
      </c>
      <c r="P1337" s="152">
        <v>16.706182999999999</v>
      </c>
      <c r="Q1337" s="152">
        <v>145.7671</v>
      </c>
      <c r="R1337" s="152" t="s">
        <v>2027</v>
      </c>
      <c r="S1337" s="152" t="s">
        <v>2716</v>
      </c>
      <c r="T1337" s="152">
        <v>49.234999999999999</v>
      </c>
      <c r="U1337" s="152">
        <v>0.78600000000000003</v>
      </c>
      <c r="V1337" s="152">
        <v>18.321999999999999</v>
      </c>
      <c r="X1337" s="152">
        <v>7.4180000000000001</v>
      </c>
      <c r="AA1337" s="152">
        <v>3.5150000000000001</v>
      </c>
      <c r="AB1337" s="152">
        <v>0.14000000000000001</v>
      </c>
      <c r="AC1337" s="152">
        <v>14.621</v>
      </c>
      <c r="AD1337" s="152">
        <v>1.1140000000000001</v>
      </c>
      <c r="AE1337" s="152">
        <v>0.23899999999999999</v>
      </c>
      <c r="AF1337" s="152">
        <v>4.2000000000000003E-2</v>
      </c>
      <c r="AI1337" s="152">
        <v>95.720327040000001</v>
      </c>
      <c r="AJ1337" s="152">
        <v>4.2536706540000004</v>
      </c>
      <c r="AK1337" s="156">
        <f t="shared" si="20"/>
        <v>3.860464274E-2</v>
      </c>
      <c r="AL1337" s="151">
        <v>386.04642740000003</v>
      </c>
      <c r="AM1337" s="151">
        <v>219.8871</v>
      </c>
      <c r="AN1337" s="151">
        <v>1825.5003400000001</v>
      </c>
      <c r="AO1337" s="151">
        <v>600.27847059999999</v>
      </c>
      <c r="DC1337" s="152">
        <v>39.772333330000002</v>
      </c>
      <c r="DF1337" s="152">
        <v>15.30833333</v>
      </c>
      <c r="DG1337" s="152">
        <v>45.310666670000003</v>
      </c>
      <c r="DJ1337" s="152">
        <v>0.117333333</v>
      </c>
      <c r="DM1337" s="152">
        <v>0.21966666700000001</v>
      </c>
      <c r="DO1337" s="154">
        <v>84.069043919999999</v>
      </c>
      <c r="ED1337" s="152">
        <v>52.367108119999997</v>
      </c>
      <c r="EE1337" s="152">
        <v>0.73707562500000001</v>
      </c>
      <c r="EF1337" s="152">
        <v>15.920441309999999</v>
      </c>
      <c r="EH1337" s="152">
        <v>8.9454693810000006</v>
      </c>
      <c r="EJ1337" s="152">
        <v>9.941100123</v>
      </c>
      <c r="EK1337" s="152">
        <v>0.18222409000000001</v>
      </c>
      <c r="EL1337" s="152">
        <v>6.355718145</v>
      </c>
      <c r="EM1337" s="152">
        <v>11.13642123</v>
      </c>
      <c r="EO1337" s="152">
        <v>2.1968923500000002</v>
      </c>
      <c r="EP1337" s="152">
        <v>0.61052735499999999</v>
      </c>
      <c r="EQ1337" s="152">
        <v>0.117192134</v>
      </c>
      <c r="ES1337" s="152">
        <v>8.1766148999999996E-2</v>
      </c>
      <c r="FA1337" s="152">
        <v>6.7089640270000004</v>
      </c>
      <c r="FB1337" s="152">
        <v>0.58369167399999999</v>
      </c>
      <c r="FD1337" s="152">
        <v>39.285452130000003</v>
      </c>
      <c r="FF1337" s="152">
        <v>257.62325340000001</v>
      </c>
      <c r="FG1337" s="152">
        <v>109.5230691</v>
      </c>
      <c r="FI1337" s="152">
        <v>35.666392190000003</v>
      </c>
      <c r="FJ1337" s="152">
        <v>34.888257260000003</v>
      </c>
      <c r="FK1337" s="152">
        <v>125.1304679</v>
      </c>
      <c r="FL1337" s="152">
        <v>74.901436630000006</v>
      </c>
      <c r="FM1337" s="152">
        <v>15.71164469</v>
      </c>
      <c r="FP1337" s="152">
        <v>9.9286355989999997</v>
      </c>
      <c r="FQ1337" s="152">
        <v>353.38314250000002</v>
      </c>
      <c r="FR1337" s="152">
        <v>22.232372600000001</v>
      </c>
      <c r="FS1337" s="152">
        <v>60.269649250000001</v>
      </c>
      <c r="FT1337" s="152">
        <v>1.639431444</v>
      </c>
      <c r="FX1337" s="152">
        <v>0.33332589699999998</v>
      </c>
      <c r="FY1337" s="152">
        <v>238.53865239999999</v>
      </c>
      <c r="FZ1337" s="152">
        <v>5.8641525799999998</v>
      </c>
      <c r="GA1337" s="152">
        <v>12.67144386</v>
      </c>
      <c r="GB1337" s="152">
        <v>2.161388933</v>
      </c>
      <c r="GC1337" s="152">
        <v>9.5651173759999999</v>
      </c>
      <c r="GD1337" s="152">
        <v>2.756769088</v>
      </c>
      <c r="GE1337" s="152">
        <v>0.92131167800000002</v>
      </c>
      <c r="GF1337" s="152">
        <v>3.311025983</v>
      </c>
      <c r="GG1337" s="152">
        <v>0.57092510500000004</v>
      </c>
      <c r="GH1337" s="152">
        <v>3.622346496</v>
      </c>
      <c r="GI1337" s="152">
        <v>0.77844701400000005</v>
      </c>
      <c r="GJ1337" s="152">
        <v>2.2118160410000001</v>
      </c>
      <c r="GL1337" s="152">
        <v>2.196144066</v>
      </c>
      <c r="GM1337" s="152">
        <v>0.34419367699999998</v>
      </c>
      <c r="GN1337" s="152">
        <v>1.7209662670000001</v>
      </c>
      <c r="GO1337" s="152">
        <v>0.11035877700000001</v>
      </c>
      <c r="GS1337" s="152">
        <v>3.2197267709999999</v>
      </c>
      <c r="GT1337" s="152">
        <v>0.727911054</v>
      </c>
      <c r="GU1337" s="152">
        <v>0.31996258900000002</v>
      </c>
    </row>
    <row r="1338" spans="1:203">
      <c r="A1338" s="151">
        <v>6963</v>
      </c>
      <c r="B1338" s="152" t="s">
        <v>2859</v>
      </c>
      <c r="C1338" s="152" t="s">
        <v>2877</v>
      </c>
      <c r="D1338" s="152" t="s">
        <v>2878</v>
      </c>
      <c r="E1338" s="152" t="s">
        <v>3242</v>
      </c>
      <c r="F1338" s="152" t="s">
        <v>9784</v>
      </c>
      <c r="H1338" s="151">
        <v>284192</v>
      </c>
      <c r="L1338" s="153" t="s">
        <v>3322</v>
      </c>
      <c r="M1338" s="153" t="s">
        <v>3323</v>
      </c>
      <c r="N1338" s="152" t="s">
        <v>3324</v>
      </c>
      <c r="P1338" s="152">
        <v>16.706182999999999</v>
      </c>
      <c r="Q1338" s="152">
        <v>145.7671</v>
      </c>
      <c r="R1338" s="152" t="s">
        <v>2027</v>
      </c>
      <c r="S1338" s="152" t="s">
        <v>2716</v>
      </c>
      <c r="T1338" s="152">
        <v>46.62</v>
      </c>
      <c r="U1338" s="152">
        <v>0.64200000000000002</v>
      </c>
      <c r="V1338" s="152">
        <v>15.637</v>
      </c>
      <c r="X1338" s="152">
        <v>8.8379999999999992</v>
      </c>
      <c r="AA1338" s="152">
        <v>6.4569999999999999</v>
      </c>
      <c r="AB1338" s="152">
        <v>0.14199999999999999</v>
      </c>
      <c r="AC1338" s="152">
        <v>14.194000000000001</v>
      </c>
      <c r="AD1338" s="152">
        <v>1.417</v>
      </c>
      <c r="AE1338" s="152">
        <v>0.27200000000000002</v>
      </c>
      <c r="AF1338" s="152">
        <v>5.6000000000000001E-2</v>
      </c>
      <c r="AI1338" s="152">
        <v>94.575550570000004</v>
      </c>
      <c r="AJ1338" s="152">
        <v>3.4058401420000002</v>
      </c>
      <c r="AK1338" s="156">
        <f t="shared" si="20"/>
        <v>6.6197141969999998E-2</v>
      </c>
      <c r="AL1338" s="151">
        <v>661.97141969999996</v>
      </c>
      <c r="AM1338" s="151">
        <v>170.69202000000001</v>
      </c>
      <c r="AN1338" s="151">
        <v>1757.71756</v>
      </c>
      <c r="AO1338" s="151">
        <v>534.29041180000002</v>
      </c>
      <c r="DC1338" s="152">
        <v>40.080666669999999</v>
      </c>
      <c r="DF1338" s="152">
        <v>13.737666669999999</v>
      </c>
      <c r="DG1338" s="152">
        <v>46.813666670000003</v>
      </c>
      <c r="DJ1338" s="152">
        <v>9.9666667E-2</v>
      </c>
      <c r="DM1338" s="152">
        <v>0.25966666700000002</v>
      </c>
      <c r="DO1338" s="154">
        <v>85.866706019999995</v>
      </c>
      <c r="ED1338" s="152">
        <v>52.367108119999997</v>
      </c>
      <c r="EE1338" s="152">
        <v>0.73707562500000001</v>
      </c>
      <c r="EF1338" s="152">
        <v>15.920441309999999</v>
      </c>
      <c r="EH1338" s="152">
        <v>8.9454693810000006</v>
      </c>
      <c r="EJ1338" s="152">
        <v>9.941100123</v>
      </c>
      <c r="EK1338" s="152">
        <v>0.18222409000000001</v>
      </c>
      <c r="EL1338" s="152">
        <v>6.355718145</v>
      </c>
      <c r="EM1338" s="152">
        <v>11.13642123</v>
      </c>
      <c r="EO1338" s="152">
        <v>2.1968923500000002</v>
      </c>
      <c r="EP1338" s="152">
        <v>0.61052735499999999</v>
      </c>
      <c r="EQ1338" s="152">
        <v>0.117192134</v>
      </c>
      <c r="ES1338" s="152">
        <v>8.1766148999999996E-2</v>
      </c>
      <c r="FA1338" s="152">
        <v>6.7089640270000004</v>
      </c>
      <c r="FB1338" s="152">
        <v>0.58369167399999999</v>
      </c>
      <c r="FD1338" s="152">
        <v>39.285452130000003</v>
      </c>
      <c r="FF1338" s="152">
        <v>257.62325340000001</v>
      </c>
      <c r="FG1338" s="152">
        <v>109.5230691</v>
      </c>
      <c r="FI1338" s="152">
        <v>35.666392190000003</v>
      </c>
      <c r="FJ1338" s="152">
        <v>34.888257260000003</v>
      </c>
      <c r="FK1338" s="152">
        <v>125.1304679</v>
      </c>
      <c r="FL1338" s="152">
        <v>74.901436630000006</v>
      </c>
      <c r="FM1338" s="152">
        <v>15.71164469</v>
      </c>
      <c r="FP1338" s="152">
        <v>9.9286355989999997</v>
      </c>
      <c r="FQ1338" s="152">
        <v>353.38314250000002</v>
      </c>
      <c r="FR1338" s="152">
        <v>22.232372600000001</v>
      </c>
      <c r="FS1338" s="152">
        <v>60.269649250000001</v>
      </c>
      <c r="FT1338" s="152">
        <v>1.639431444</v>
      </c>
      <c r="FX1338" s="152">
        <v>0.33332589699999998</v>
      </c>
      <c r="FY1338" s="152">
        <v>238.53865239999999</v>
      </c>
      <c r="FZ1338" s="152">
        <v>5.8641525799999998</v>
      </c>
      <c r="GA1338" s="152">
        <v>12.67144386</v>
      </c>
      <c r="GB1338" s="152">
        <v>2.161388933</v>
      </c>
      <c r="GC1338" s="152">
        <v>9.5651173759999999</v>
      </c>
      <c r="GD1338" s="152">
        <v>2.756769088</v>
      </c>
      <c r="GE1338" s="152">
        <v>0.92131167800000002</v>
      </c>
      <c r="GF1338" s="152">
        <v>3.311025983</v>
      </c>
      <c r="GG1338" s="152">
        <v>0.57092510500000004</v>
      </c>
      <c r="GH1338" s="152">
        <v>3.622346496</v>
      </c>
      <c r="GI1338" s="152">
        <v>0.77844701400000005</v>
      </c>
      <c r="GJ1338" s="152">
        <v>2.2118160410000001</v>
      </c>
      <c r="GL1338" s="152">
        <v>2.196144066</v>
      </c>
      <c r="GM1338" s="152">
        <v>0.34419367699999998</v>
      </c>
      <c r="GN1338" s="152">
        <v>1.7209662670000001</v>
      </c>
      <c r="GO1338" s="152">
        <v>0.11035877700000001</v>
      </c>
      <c r="GS1338" s="152">
        <v>3.2197267709999999</v>
      </c>
      <c r="GT1338" s="152">
        <v>0.727911054</v>
      </c>
      <c r="GU1338" s="152">
        <v>0.31996258900000002</v>
      </c>
    </row>
    <row r="1339" spans="1:203">
      <c r="A1339" s="151">
        <v>6964</v>
      </c>
      <c r="B1339" s="152" t="s">
        <v>2859</v>
      </c>
      <c r="C1339" s="152" t="s">
        <v>2877</v>
      </c>
      <c r="D1339" s="152" t="s">
        <v>2878</v>
      </c>
      <c r="E1339" s="152" t="s">
        <v>3242</v>
      </c>
      <c r="F1339" s="152" t="s">
        <v>9785</v>
      </c>
      <c r="H1339" s="151">
        <v>284192</v>
      </c>
      <c r="L1339" s="153" t="s">
        <v>3322</v>
      </c>
      <c r="M1339" s="153" t="s">
        <v>3425</v>
      </c>
      <c r="N1339" s="152" t="s">
        <v>3324</v>
      </c>
      <c r="P1339" s="152">
        <v>16.706182999999999</v>
      </c>
      <c r="Q1339" s="152">
        <v>145.7671</v>
      </c>
      <c r="R1339" s="152" t="s">
        <v>2027</v>
      </c>
      <c r="S1339" s="152" t="s">
        <v>2716</v>
      </c>
      <c r="T1339" s="152">
        <v>47.173000000000002</v>
      </c>
      <c r="U1339" s="152">
        <v>0.624</v>
      </c>
      <c r="V1339" s="152">
        <v>15.619</v>
      </c>
      <c r="X1339" s="152">
        <v>9.0660000000000007</v>
      </c>
      <c r="AA1339" s="152">
        <v>6.2690000000000001</v>
      </c>
      <c r="AB1339" s="152">
        <v>0.182</v>
      </c>
      <c r="AC1339" s="152">
        <v>14.074999999999999</v>
      </c>
      <c r="AD1339" s="152">
        <v>1.4650000000000001</v>
      </c>
      <c r="AE1339" s="152">
        <v>0.245</v>
      </c>
      <c r="AF1339" s="152">
        <v>5.3999999999999999E-2</v>
      </c>
      <c r="AI1339" s="152">
        <v>95.103966139999997</v>
      </c>
      <c r="AJ1339" s="152">
        <v>3.8609708</v>
      </c>
      <c r="AK1339" s="156">
        <f t="shared" si="20"/>
        <v>1.7452251999999998E-2</v>
      </c>
      <c r="AL1339" s="151">
        <v>174.52251999999999</v>
      </c>
      <c r="AM1339" s="151">
        <v>174.04623000000001</v>
      </c>
      <c r="AN1339" s="151">
        <v>1653.4363599999999</v>
      </c>
      <c r="AO1339" s="151">
        <v>514.60042650000003</v>
      </c>
      <c r="AQ1339" s="152">
        <v>3.7290676020000002</v>
      </c>
      <c r="AR1339" s="152">
        <v>0.27375785699999999</v>
      </c>
      <c r="AS1339" s="152">
        <v>6.0938512129999998</v>
      </c>
      <c r="AU1339" s="151">
        <v>279.12569860000002</v>
      </c>
      <c r="AV1339" s="152">
        <v>2240.5837999999999</v>
      </c>
      <c r="AW1339" s="152">
        <v>45.795136679999999</v>
      </c>
      <c r="AX1339" s="151">
        <v>3806.0110089999998</v>
      </c>
      <c r="AZ1339" s="152">
        <v>143.18241699999999</v>
      </c>
      <c r="BG1339" s="152">
        <v>6.437465134</v>
      </c>
      <c r="BH1339" s="152">
        <v>286.56245799999999</v>
      </c>
      <c r="BI1339" s="152">
        <v>15.82737639</v>
      </c>
      <c r="BJ1339" s="152">
        <v>10.43000675</v>
      </c>
      <c r="BK1339" s="152">
        <v>0.63145030199999996</v>
      </c>
      <c r="BO1339" s="152">
        <v>112.0087145</v>
      </c>
      <c r="BP1339" s="152">
        <v>2.2267185459999999</v>
      </c>
      <c r="BQ1339" s="152">
        <v>5.3505179629999997</v>
      </c>
      <c r="BS1339" s="152">
        <v>4.6589024549999998</v>
      </c>
      <c r="BT1339" s="152">
        <v>1.2835359040000001</v>
      </c>
      <c r="BU1339" s="152">
        <v>2.315913519</v>
      </c>
      <c r="BV1339" s="152">
        <v>1.716620316</v>
      </c>
      <c r="BX1339" s="152">
        <v>2.2249015409999999</v>
      </c>
      <c r="BZ1339" s="152">
        <v>1.513334277</v>
      </c>
      <c r="CB1339" s="152">
        <v>1.33148581</v>
      </c>
      <c r="CD1339" s="152">
        <v>0.83718722099999998</v>
      </c>
      <c r="CH1339" s="152">
        <v>4.040600864</v>
      </c>
      <c r="CJ1339" s="152">
        <v>0.70999120500000001</v>
      </c>
      <c r="CK1339" s="152">
        <v>0.18565003399999999</v>
      </c>
      <c r="DC1339" s="152">
        <v>39.975000000000001</v>
      </c>
      <c r="DF1339" s="152">
        <v>13.935333330000001</v>
      </c>
      <c r="DG1339" s="152">
        <v>46.594999999999999</v>
      </c>
      <c r="DJ1339" s="152">
        <v>9.5000000000000001E-2</v>
      </c>
      <c r="DM1339" s="152">
        <v>0.24933333299999999</v>
      </c>
      <c r="DO1339" s="154">
        <v>85.634943609999993</v>
      </c>
      <c r="ED1339" s="152">
        <v>52.367108119999997</v>
      </c>
      <c r="EE1339" s="152">
        <v>0.73707562500000001</v>
      </c>
      <c r="EF1339" s="152">
        <v>15.920441309999999</v>
      </c>
      <c r="EH1339" s="152">
        <v>8.9454693810000006</v>
      </c>
      <c r="EJ1339" s="152">
        <v>9.941100123</v>
      </c>
      <c r="EK1339" s="152">
        <v>0.18222409000000001</v>
      </c>
      <c r="EL1339" s="152">
        <v>6.355718145</v>
      </c>
      <c r="EM1339" s="152">
        <v>11.13642123</v>
      </c>
      <c r="EO1339" s="152">
        <v>2.1968923500000002</v>
      </c>
      <c r="EP1339" s="152">
        <v>0.61052735499999999</v>
      </c>
      <c r="EQ1339" s="152">
        <v>0.117192134</v>
      </c>
      <c r="ES1339" s="152">
        <v>8.1766148999999996E-2</v>
      </c>
      <c r="FA1339" s="152">
        <v>6.7089640270000004</v>
      </c>
      <c r="FB1339" s="152">
        <v>0.58369167399999999</v>
      </c>
      <c r="FD1339" s="152">
        <v>39.285452130000003</v>
      </c>
      <c r="FF1339" s="152">
        <v>257.62325340000001</v>
      </c>
      <c r="FG1339" s="152">
        <v>109.5230691</v>
      </c>
      <c r="FI1339" s="152">
        <v>35.666392190000003</v>
      </c>
      <c r="FJ1339" s="152">
        <v>34.888257260000003</v>
      </c>
      <c r="FK1339" s="152">
        <v>125.1304679</v>
      </c>
      <c r="FL1339" s="152">
        <v>74.901436630000006</v>
      </c>
      <c r="FM1339" s="152">
        <v>15.71164469</v>
      </c>
      <c r="FP1339" s="152">
        <v>9.9286355989999997</v>
      </c>
      <c r="FQ1339" s="152">
        <v>353.38314250000002</v>
      </c>
      <c r="FR1339" s="152">
        <v>22.232372600000001</v>
      </c>
      <c r="FS1339" s="152">
        <v>60.269649250000001</v>
      </c>
      <c r="FT1339" s="152">
        <v>1.639431444</v>
      </c>
      <c r="FX1339" s="152">
        <v>0.33332589699999998</v>
      </c>
      <c r="FY1339" s="152">
        <v>238.53865239999999</v>
      </c>
      <c r="FZ1339" s="152">
        <v>5.8641525799999998</v>
      </c>
      <c r="GA1339" s="152">
        <v>12.67144386</v>
      </c>
      <c r="GB1339" s="152">
        <v>2.161388933</v>
      </c>
      <c r="GC1339" s="152">
        <v>9.5651173759999999</v>
      </c>
      <c r="GD1339" s="152">
        <v>2.756769088</v>
      </c>
      <c r="GE1339" s="152">
        <v>0.92131167800000002</v>
      </c>
      <c r="GF1339" s="152">
        <v>3.311025983</v>
      </c>
      <c r="GG1339" s="152">
        <v>0.57092510500000004</v>
      </c>
      <c r="GH1339" s="152">
        <v>3.622346496</v>
      </c>
      <c r="GI1339" s="152">
        <v>0.77844701400000005</v>
      </c>
      <c r="GJ1339" s="152">
        <v>2.2118160410000001</v>
      </c>
      <c r="GL1339" s="152">
        <v>2.196144066</v>
      </c>
      <c r="GM1339" s="152">
        <v>0.34419367699999998</v>
      </c>
      <c r="GN1339" s="152">
        <v>1.7209662670000001</v>
      </c>
      <c r="GO1339" s="152">
        <v>0.11035877700000001</v>
      </c>
      <c r="GS1339" s="152">
        <v>3.2197267709999999</v>
      </c>
      <c r="GT1339" s="152">
        <v>0.727911054</v>
      </c>
      <c r="GU1339" s="152">
        <v>0.31996258900000002</v>
      </c>
    </row>
    <row r="1340" spans="1:203">
      <c r="A1340" s="151">
        <v>6965</v>
      </c>
      <c r="B1340" s="152" t="s">
        <v>2859</v>
      </c>
      <c r="C1340" s="152" t="s">
        <v>2877</v>
      </c>
      <c r="D1340" s="152" t="s">
        <v>2878</v>
      </c>
      <c r="E1340" s="152" t="s">
        <v>3242</v>
      </c>
      <c r="F1340" s="152" t="s">
        <v>9786</v>
      </c>
      <c r="H1340" s="151">
        <v>284192</v>
      </c>
      <c r="L1340" s="153" t="s">
        <v>3322</v>
      </c>
      <c r="M1340" s="153" t="s">
        <v>3502</v>
      </c>
      <c r="N1340" s="152" t="s">
        <v>3324</v>
      </c>
      <c r="P1340" s="152">
        <v>16.706182999999999</v>
      </c>
      <c r="Q1340" s="152">
        <v>145.7671</v>
      </c>
      <c r="R1340" s="152" t="s">
        <v>2027</v>
      </c>
      <c r="S1340" s="152" t="s">
        <v>2716</v>
      </c>
      <c r="T1340" s="152">
        <v>47.435000000000002</v>
      </c>
      <c r="U1340" s="152">
        <v>0.68100000000000005</v>
      </c>
      <c r="V1340" s="152">
        <v>16.074999999999999</v>
      </c>
      <c r="X1340" s="152">
        <v>9.5220000000000002</v>
      </c>
      <c r="AA1340" s="152">
        <v>6.3869999999999996</v>
      </c>
      <c r="AB1340" s="152">
        <v>0.184</v>
      </c>
      <c r="AC1340" s="152">
        <v>12.708</v>
      </c>
      <c r="AD1340" s="152">
        <v>1.508</v>
      </c>
      <c r="AE1340" s="152">
        <v>0.34899999999999998</v>
      </c>
      <c r="AF1340" s="152">
        <v>6.2E-2</v>
      </c>
      <c r="AI1340" s="152">
        <v>95.239625649999994</v>
      </c>
      <c r="AJ1340" s="152">
        <v>3.4940112000000001</v>
      </c>
      <c r="AK1340" s="156">
        <f t="shared" si="20"/>
        <v>1.4514257699999998E-2</v>
      </c>
      <c r="AL1340" s="151">
        <v>145.14257699999999</v>
      </c>
      <c r="AM1340" s="151">
        <v>204.23411999999999</v>
      </c>
      <c r="AN1340" s="151">
        <v>1761.1936000000001</v>
      </c>
      <c r="AO1340" s="151">
        <v>608.79305880000004</v>
      </c>
      <c r="AQ1340" s="152">
        <v>3.9437715899999999</v>
      </c>
      <c r="AR1340" s="152">
        <v>0.33002273399999998</v>
      </c>
      <c r="AS1340" s="152">
        <v>6.368663808</v>
      </c>
      <c r="AU1340" s="151">
        <v>361.99975460000002</v>
      </c>
      <c r="AV1340" s="152">
        <v>2940.8735999999999</v>
      </c>
      <c r="AW1340" s="152">
        <v>42.385361959999997</v>
      </c>
      <c r="AX1340" s="151">
        <v>4092.35817</v>
      </c>
      <c r="AZ1340" s="152">
        <v>66.281524959999999</v>
      </c>
      <c r="BG1340" s="152">
        <v>7.1536793000000003</v>
      </c>
      <c r="BH1340" s="152">
        <v>298.57488499999999</v>
      </c>
      <c r="BI1340" s="152">
        <v>16.084138750000001</v>
      </c>
      <c r="BJ1340" s="152">
        <v>12.349393020000001</v>
      </c>
      <c r="BK1340" s="152">
        <v>0.82780499100000005</v>
      </c>
      <c r="BO1340" s="152">
        <v>131.69763219999999</v>
      </c>
      <c r="BP1340" s="152">
        <v>3.2728568469999999</v>
      </c>
      <c r="BQ1340" s="152">
        <v>6.984337075</v>
      </c>
      <c r="BS1340" s="152">
        <v>5.4110768240000002</v>
      </c>
      <c r="BT1340" s="152">
        <v>1.771408576</v>
      </c>
      <c r="BU1340" s="152">
        <v>2.4277944360000001</v>
      </c>
      <c r="BV1340" s="152">
        <v>2.1762577570000001</v>
      </c>
      <c r="BX1340" s="152">
        <v>2.4081962259999998</v>
      </c>
      <c r="BZ1340" s="152">
        <v>1.726031616</v>
      </c>
      <c r="CB1340" s="152">
        <v>1.419630521</v>
      </c>
      <c r="CD1340" s="152">
        <v>1.0929071939999999</v>
      </c>
      <c r="CH1340" s="152">
        <v>4.6966292599999999</v>
      </c>
      <c r="CJ1340" s="152">
        <v>0.73384941100000001</v>
      </c>
      <c r="CK1340" s="152">
        <v>0.19861989799999999</v>
      </c>
      <c r="CU1340" s="152">
        <v>-51</v>
      </c>
      <c r="DC1340" s="152">
        <v>39.581000000000003</v>
      </c>
      <c r="DF1340" s="152">
        <v>15.907999999999999</v>
      </c>
      <c r="DG1340" s="152">
        <v>45.088333329999998</v>
      </c>
      <c r="DJ1340" s="152">
        <v>9.4333333000000005E-2</v>
      </c>
      <c r="DM1340" s="152">
        <v>0.238666667</v>
      </c>
      <c r="DO1340" s="154">
        <v>83.479934229999998</v>
      </c>
      <c r="ED1340" s="152">
        <v>52.367108119999997</v>
      </c>
      <c r="EE1340" s="152">
        <v>0.73707562500000001</v>
      </c>
      <c r="EF1340" s="152">
        <v>15.920441309999999</v>
      </c>
      <c r="EH1340" s="152">
        <v>8.9454693810000006</v>
      </c>
      <c r="EJ1340" s="152">
        <v>9.941100123</v>
      </c>
      <c r="EK1340" s="152">
        <v>0.18222409000000001</v>
      </c>
      <c r="EL1340" s="152">
        <v>6.355718145</v>
      </c>
      <c r="EM1340" s="152">
        <v>11.13642123</v>
      </c>
      <c r="EO1340" s="152">
        <v>2.1968923500000002</v>
      </c>
      <c r="EP1340" s="152">
        <v>0.61052735499999999</v>
      </c>
      <c r="EQ1340" s="152">
        <v>0.117192134</v>
      </c>
      <c r="ES1340" s="152">
        <v>8.1766148999999996E-2</v>
      </c>
      <c r="FA1340" s="152">
        <v>6.7089640270000004</v>
      </c>
      <c r="FB1340" s="152">
        <v>0.58369167399999999</v>
      </c>
      <c r="FD1340" s="152">
        <v>39.285452130000003</v>
      </c>
      <c r="FF1340" s="152">
        <v>257.62325340000001</v>
      </c>
      <c r="FG1340" s="152">
        <v>109.5230691</v>
      </c>
      <c r="FI1340" s="152">
        <v>35.666392190000003</v>
      </c>
      <c r="FJ1340" s="152">
        <v>34.888257260000003</v>
      </c>
      <c r="FK1340" s="152">
        <v>125.1304679</v>
      </c>
      <c r="FL1340" s="152">
        <v>74.901436630000006</v>
      </c>
      <c r="FM1340" s="152">
        <v>15.71164469</v>
      </c>
      <c r="FP1340" s="152">
        <v>9.9286355989999997</v>
      </c>
      <c r="FQ1340" s="152">
        <v>353.38314250000002</v>
      </c>
      <c r="FR1340" s="152">
        <v>22.232372600000001</v>
      </c>
      <c r="FS1340" s="152">
        <v>60.269649250000001</v>
      </c>
      <c r="FT1340" s="152">
        <v>1.639431444</v>
      </c>
      <c r="FX1340" s="152">
        <v>0.33332589699999998</v>
      </c>
      <c r="FY1340" s="152">
        <v>238.53865239999999</v>
      </c>
      <c r="FZ1340" s="152">
        <v>5.8641525799999998</v>
      </c>
      <c r="GA1340" s="152">
        <v>12.67144386</v>
      </c>
      <c r="GB1340" s="152">
        <v>2.161388933</v>
      </c>
      <c r="GC1340" s="152">
        <v>9.5651173759999999</v>
      </c>
      <c r="GD1340" s="152">
        <v>2.756769088</v>
      </c>
      <c r="GE1340" s="152">
        <v>0.92131167800000002</v>
      </c>
      <c r="GF1340" s="152">
        <v>3.311025983</v>
      </c>
      <c r="GG1340" s="152">
        <v>0.57092510500000004</v>
      </c>
      <c r="GH1340" s="152">
        <v>3.622346496</v>
      </c>
      <c r="GI1340" s="152">
        <v>0.77844701400000005</v>
      </c>
      <c r="GJ1340" s="152">
        <v>2.2118160410000001</v>
      </c>
      <c r="GL1340" s="152">
        <v>2.196144066</v>
      </c>
      <c r="GM1340" s="152">
        <v>0.34419367699999998</v>
      </c>
      <c r="GN1340" s="152">
        <v>1.7209662670000001</v>
      </c>
      <c r="GO1340" s="152">
        <v>0.11035877700000001</v>
      </c>
      <c r="GS1340" s="152">
        <v>3.2197267709999999</v>
      </c>
      <c r="GT1340" s="152">
        <v>0.727911054</v>
      </c>
      <c r="GU1340" s="152">
        <v>0.31996258900000002</v>
      </c>
    </row>
    <row r="1341" spans="1:203">
      <c r="A1341" s="151">
        <v>6966</v>
      </c>
      <c r="B1341" s="152" t="s">
        <v>2859</v>
      </c>
      <c r="C1341" s="152" t="s">
        <v>2877</v>
      </c>
      <c r="D1341" s="152" t="s">
        <v>2878</v>
      </c>
      <c r="E1341" s="152" t="s">
        <v>3242</v>
      </c>
      <c r="F1341" s="152" t="s">
        <v>9787</v>
      </c>
      <c r="H1341" s="151">
        <v>284192</v>
      </c>
      <c r="L1341" s="153" t="s">
        <v>3322</v>
      </c>
      <c r="M1341" s="153" t="s">
        <v>4032</v>
      </c>
      <c r="N1341" s="152" t="s">
        <v>3324</v>
      </c>
      <c r="P1341" s="152">
        <v>16.706182999999999</v>
      </c>
      <c r="Q1341" s="152">
        <v>145.7671</v>
      </c>
      <c r="R1341" s="152" t="s">
        <v>2027</v>
      </c>
      <c r="S1341" s="152" t="s">
        <v>2716</v>
      </c>
      <c r="T1341" s="152">
        <v>48.984000000000002</v>
      </c>
      <c r="U1341" s="152">
        <v>0.66500000000000004</v>
      </c>
      <c r="V1341" s="152">
        <v>18.757000000000001</v>
      </c>
      <c r="X1341" s="152">
        <v>7.1769999999999996</v>
      </c>
      <c r="AA1341" s="152">
        <v>2.8319999999999999</v>
      </c>
      <c r="AB1341" s="152">
        <v>0.184</v>
      </c>
      <c r="AC1341" s="152">
        <v>14.081</v>
      </c>
      <c r="AD1341" s="152">
        <v>1.4410000000000001</v>
      </c>
      <c r="AE1341" s="152">
        <v>0.33200000000000002</v>
      </c>
      <c r="AF1341" s="152">
        <v>5.8999999999999997E-2</v>
      </c>
      <c r="AI1341" s="152">
        <v>94.784285460000007</v>
      </c>
      <c r="AJ1341" s="152">
        <v>4.0915048000000001</v>
      </c>
      <c r="AK1341" s="156">
        <f t="shared" si="20"/>
        <v>1.6573682999999999E-2</v>
      </c>
      <c r="AL1341" s="151">
        <v>165.73683</v>
      </c>
      <c r="AM1341" s="151">
        <v>248.21154000000001</v>
      </c>
      <c r="AN1341" s="151">
        <v>1838.8251600000001</v>
      </c>
      <c r="AO1341" s="151">
        <v>676.37760290000006</v>
      </c>
      <c r="AQ1341" s="152">
        <v>3.4958572280000002</v>
      </c>
      <c r="AR1341" s="152">
        <v>0.384825372</v>
      </c>
      <c r="AS1341" s="152">
        <v>8.7493274450000005</v>
      </c>
      <c r="AU1341" s="151">
        <v>294.22228580000001</v>
      </c>
      <c r="AV1341" s="152">
        <v>3093.8006770000002</v>
      </c>
      <c r="AW1341" s="152">
        <v>40.065016249999999</v>
      </c>
      <c r="AX1341" s="151">
        <v>4175.533531</v>
      </c>
      <c r="AZ1341" s="152">
        <v>27.845474540000001</v>
      </c>
      <c r="BG1341" s="152">
        <v>3.7186275009999998</v>
      </c>
      <c r="BH1341" s="152">
        <v>342.59804600000001</v>
      </c>
      <c r="BI1341" s="152">
        <v>13.99191763</v>
      </c>
      <c r="BJ1341" s="152">
        <v>28.518426219999998</v>
      </c>
      <c r="BK1341" s="152">
        <v>0.73435204300000001</v>
      </c>
      <c r="BO1341" s="152">
        <v>151.01184789999999</v>
      </c>
      <c r="BP1341" s="152">
        <v>2.9109021419999999</v>
      </c>
      <c r="BQ1341" s="152">
        <v>6.9150524830000002</v>
      </c>
      <c r="BR1341" s="152">
        <v>1.0708230430000001</v>
      </c>
      <c r="BS1341" s="152">
        <v>4.9882472690000004</v>
      </c>
      <c r="BT1341" s="152">
        <v>1.7474138189999999</v>
      </c>
      <c r="BU1341" s="152">
        <v>0.53835474699999997</v>
      </c>
      <c r="BV1341" s="152">
        <v>2.0645610109999999</v>
      </c>
      <c r="BX1341" s="152">
        <v>2.5668469699999998</v>
      </c>
      <c r="BZ1341" s="152">
        <v>1.7959993329999999</v>
      </c>
      <c r="CB1341" s="152">
        <v>1.8145723330000001</v>
      </c>
      <c r="CD1341" s="152">
        <v>1.1004379360000001</v>
      </c>
      <c r="DC1341" s="152">
        <v>39.580333330000002</v>
      </c>
      <c r="DF1341" s="152">
        <v>16.507000000000001</v>
      </c>
      <c r="DG1341" s="152">
        <v>44.610666670000001</v>
      </c>
      <c r="DJ1341" s="152">
        <v>0.08</v>
      </c>
      <c r="DM1341" s="152">
        <v>0.18966666700000001</v>
      </c>
      <c r="DO1341" s="154">
        <v>82.812798369999996</v>
      </c>
      <c r="ED1341" s="152">
        <v>52.367108119999997</v>
      </c>
      <c r="EE1341" s="152">
        <v>0.73707562500000001</v>
      </c>
      <c r="EF1341" s="152">
        <v>15.920441309999999</v>
      </c>
      <c r="EH1341" s="152">
        <v>8.9454693810000006</v>
      </c>
      <c r="EJ1341" s="152">
        <v>9.941100123</v>
      </c>
      <c r="EK1341" s="152">
        <v>0.18222409000000001</v>
      </c>
      <c r="EL1341" s="152">
        <v>6.355718145</v>
      </c>
      <c r="EM1341" s="152">
        <v>11.13642123</v>
      </c>
      <c r="EO1341" s="152">
        <v>2.1968923500000002</v>
      </c>
      <c r="EP1341" s="152">
        <v>0.61052735499999999</v>
      </c>
      <c r="EQ1341" s="152">
        <v>0.117192134</v>
      </c>
      <c r="ES1341" s="152">
        <v>8.1766148999999996E-2</v>
      </c>
      <c r="FA1341" s="152">
        <v>6.7089640270000004</v>
      </c>
      <c r="FB1341" s="152">
        <v>0.58369167399999999</v>
      </c>
      <c r="FD1341" s="152">
        <v>39.285452130000003</v>
      </c>
      <c r="FF1341" s="152">
        <v>257.62325340000001</v>
      </c>
      <c r="FG1341" s="152">
        <v>109.5230691</v>
      </c>
      <c r="FI1341" s="152">
        <v>35.666392190000003</v>
      </c>
      <c r="FJ1341" s="152">
        <v>34.888257260000003</v>
      </c>
      <c r="FK1341" s="152">
        <v>125.1304679</v>
      </c>
      <c r="FL1341" s="152">
        <v>74.901436630000006</v>
      </c>
      <c r="FM1341" s="152">
        <v>15.71164469</v>
      </c>
      <c r="FP1341" s="152">
        <v>9.9286355989999997</v>
      </c>
      <c r="FQ1341" s="152">
        <v>353.38314250000002</v>
      </c>
      <c r="FR1341" s="152">
        <v>22.232372600000001</v>
      </c>
      <c r="FS1341" s="152">
        <v>60.269649250000001</v>
      </c>
      <c r="FT1341" s="152">
        <v>1.639431444</v>
      </c>
      <c r="FX1341" s="152">
        <v>0.33332589699999998</v>
      </c>
      <c r="FY1341" s="152">
        <v>238.53865239999999</v>
      </c>
      <c r="FZ1341" s="152">
        <v>5.8641525799999998</v>
      </c>
      <c r="GA1341" s="152">
        <v>12.67144386</v>
      </c>
      <c r="GB1341" s="152">
        <v>2.161388933</v>
      </c>
      <c r="GC1341" s="152">
        <v>9.5651173759999999</v>
      </c>
      <c r="GD1341" s="152">
        <v>2.756769088</v>
      </c>
      <c r="GE1341" s="152">
        <v>0.92131167800000002</v>
      </c>
      <c r="GF1341" s="152">
        <v>3.311025983</v>
      </c>
      <c r="GG1341" s="152">
        <v>0.57092510500000004</v>
      </c>
      <c r="GH1341" s="152">
        <v>3.622346496</v>
      </c>
      <c r="GI1341" s="152">
        <v>0.77844701400000005</v>
      </c>
      <c r="GJ1341" s="152">
        <v>2.2118160410000001</v>
      </c>
      <c r="GL1341" s="152">
        <v>2.196144066</v>
      </c>
      <c r="GM1341" s="152">
        <v>0.34419367699999998</v>
      </c>
      <c r="GN1341" s="152">
        <v>1.7209662670000001</v>
      </c>
      <c r="GO1341" s="152">
        <v>0.11035877700000001</v>
      </c>
      <c r="GS1341" s="152">
        <v>3.2197267709999999</v>
      </c>
      <c r="GT1341" s="152">
        <v>0.727911054</v>
      </c>
      <c r="GU1341" s="152">
        <v>0.31996258900000002</v>
      </c>
    </row>
    <row r="1342" spans="1:203">
      <c r="A1342" s="151">
        <v>6967</v>
      </c>
      <c r="B1342" s="152" t="s">
        <v>2859</v>
      </c>
      <c r="C1342" s="152" t="s">
        <v>2877</v>
      </c>
      <c r="D1342" s="152" t="s">
        <v>2878</v>
      </c>
      <c r="E1342" s="152" t="s">
        <v>3242</v>
      </c>
      <c r="F1342" s="152" t="s">
        <v>9788</v>
      </c>
      <c r="H1342" s="151">
        <v>284192</v>
      </c>
      <c r="L1342" s="153" t="s">
        <v>3322</v>
      </c>
      <c r="M1342" s="153" t="s">
        <v>5203</v>
      </c>
      <c r="N1342" s="152" t="s">
        <v>3324</v>
      </c>
      <c r="P1342" s="152">
        <v>16.706182999999999</v>
      </c>
      <c r="Q1342" s="152">
        <v>145.7671</v>
      </c>
      <c r="R1342" s="152" t="s">
        <v>2027</v>
      </c>
      <c r="S1342" s="152" t="s">
        <v>2716</v>
      </c>
      <c r="T1342" s="152">
        <v>53.106999999999999</v>
      </c>
      <c r="U1342" s="152">
        <v>1.139</v>
      </c>
      <c r="V1342" s="152">
        <v>14.353</v>
      </c>
      <c r="X1342" s="152">
        <v>13.057</v>
      </c>
      <c r="AA1342" s="152">
        <v>4.3010000000000002</v>
      </c>
      <c r="AB1342" s="152">
        <v>0.23100000000000001</v>
      </c>
      <c r="AC1342" s="152">
        <v>7.1669999999999998</v>
      </c>
      <c r="AD1342" s="152">
        <v>1.732</v>
      </c>
      <c r="AE1342" s="152">
        <v>0.96899999999999997</v>
      </c>
      <c r="AF1342" s="152">
        <v>0.17499999999999999</v>
      </c>
      <c r="AI1342" s="152">
        <v>96.593379880000001</v>
      </c>
      <c r="AJ1342" s="152">
        <v>2.3154455999999999</v>
      </c>
      <c r="AK1342" s="156">
        <f t="shared" si="20"/>
        <v>5.9593781999999996E-3</v>
      </c>
      <c r="AL1342" s="151">
        <v>59.593781999999997</v>
      </c>
      <c r="AM1342" s="151">
        <v>477.41588999999999</v>
      </c>
      <c r="AN1342" s="151">
        <v>688.25591999999995</v>
      </c>
      <c r="AO1342" s="151">
        <v>1138.826176</v>
      </c>
      <c r="BK1342" s="152">
        <v>0.74945031200000001</v>
      </c>
      <c r="BO1342" s="152">
        <v>129.2144543</v>
      </c>
      <c r="BP1342" s="152">
        <v>2.7717928010000001</v>
      </c>
      <c r="DC1342" s="152">
        <v>37.378333329999997</v>
      </c>
      <c r="DF1342" s="152">
        <v>27.791666670000001</v>
      </c>
      <c r="DG1342" s="152">
        <v>35.641666669999999</v>
      </c>
      <c r="DJ1342" s="152">
        <v>1.9666666999999999E-2</v>
      </c>
      <c r="DM1342" s="152">
        <v>0.15666666700000001</v>
      </c>
      <c r="DO1342" s="154">
        <v>69.572197790000004</v>
      </c>
      <c r="ED1342" s="152">
        <v>52.367108119999997</v>
      </c>
      <c r="EE1342" s="152">
        <v>0.73707562500000001</v>
      </c>
      <c r="EF1342" s="152">
        <v>15.920441309999999</v>
      </c>
      <c r="EH1342" s="152">
        <v>8.9454693810000006</v>
      </c>
      <c r="EJ1342" s="152">
        <v>9.941100123</v>
      </c>
      <c r="EK1342" s="152">
        <v>0.18222409000000001</v>
      </c>
      <c r="EL1342" s="152">
        <v>6.355718145</v>
      </c>
      <c r="EM1342" s="152">
        <v>11.13642123</v>
      </c>
      <c r="EO1342" s="152">
        <v>2.1968923500000002</v>
      </c>
      <c r="EP1342" s="152">
        <v>0.61052735499999999</v>
      </c>
      <c r="EQ1342" s="152">
        <v>0.117192134</v>
      </c>
      <c r="ES1342" s="152">
        <v>8.1766148999999996E-2</v>
      </c>
      <c r="FA1342" s="152">
        <v>6.7089640270000004</v>
      </c>
      <c r="FB1342" s="152">
        <v>0.58369167399999999</v>
      </c>
      <c r="FD1342" s="152">
        <v>39.285452130000003</v>
      </c>
      <c r="FF1342" s="152">
        <v>257.62325340000001</v>
      </c>
      <c r="FG1342" s="152">
        <v>109.5230691</v>
      </c>
      <c r="FI1342" s="152">
        <v>35.666392190000003</v>
      </c>
      <c r="FJ1342" s="152">
        <v>34.888257260000003</v>
      </c>
      <c r="FK1342" s="152">
        <v>125.1304679</v>
      </c>
      <c r="FL1342" s="152">
        <v>74.901436630000006</v>
      </c>
      <c r="FM1342" s="152">
        <v>15.71164469</v>
      </c>
      <c r="FP1342" s="152">
        <v>9.9286355989999997</v>
      </c>
      <c r="FQ1342" s="152">
        <v>353.38314250000002</v>
      </c>
      <c r="FR1342" s="152">
        <v>22.232372600000001</v>
      </c>
      <c r="FS1342" s="152">
        <v>60.269649250000001</v>
      </c>
      <c r="FT1342" s="152">
        <v>1.639431444</v>
      </c>
      <c r="FX1342" s="152">
        <v>0.33332589699999998</v>
      </c>
      <c r="FY1342" s="152">
        <v>238.53865239999999</v>
      </c>
      <c r="FZ1342" s="152">
        <v>5.8641525799999998</v>
      </c>
      <c r="GA1342" s="152">
        <v>12.67144386</v>
      </c>
      <c r="GB1342" s="152">
        <v>2.161388933</v>
      </c>
      <c r="GC1342" s="152">
        <v>9.5651173759999999</v>
      </c>
      <c r="GD1342" s="152">
        <v>2.756769088</v>
      </c>
      <c r="GE1342" s="152">
        <v>0.92131167800000002</v>
      </c>
      <c r="GF1342" s="152">
        <v>3.311025983</v>
      </c>
      <c r="GG1342" s="152">
        <v>0.57092510500000004</v>
      </c>
      <c r="GH1342" s="152">
        <v>3.622346496</v>
      </c>
      <c r="GI1342" s="152">
        <v>0.77844701400000005</v>
      </c>
      <c r="GJ1342" s="152">
        <v>2.2118160410000001</v>
      </c>
      <c r="GL1342" s="152">
        <v>2.196144066</v>
      </c>
      <c r="GM1342" s="152">
        <v>0.34419367699999998</v>
      </c>
      <c r="GN1342" s="152">
        <v>1.7209662670000001</v>
      </c>
      <c r="GO1342" s="152">
        <v>0.11035877700000001</v>
      </c>
      <c r="GS1342" s="152">
        <v>3.2197267709999999</v>
      </c>
      <c r="GT1342" s="152">
        <v>0.727911054</v>
      </c>
      <c r="GU1342" s="152">
        <v>0.31996258900000002</v>
      </c>
    </row>
    <row r="1343" spans="1:203">
      <c r="A1343" s="151">
        <v>6968</v>
      </c>
      <c r="B1343" s="152" t="s">
        <v>2859</v>
      </c>
      <c r="C1343" s="152" t="s">
        <v>2877</v>
      </c>
      <c r="D1343" s="152" t="s">
        <v>2878</v>
      </c>
      <c r="E1343" s="152" t="s">
        <v>4642</v>
      </c>
      <c r="F1343" s="152" t="s">
        <v>9789</v>
      </c>
      <c r="H1343" s="151">
        <v>284200</v>
      </c>
      <c r="L1343" s="153" t="s">
        <v>4643</v>
      </c>
      <c r="M1343" s="153" t="s">
        <v>4644</v>
      </c>
      <c r="P1343" s="152">
        <v>16.363</v>
      </c>
      <c r="Q1343" s="152">
        <v>145.63355559999999</v>
      </c>
      <c r="R1343" s="152" t="s">
        <v>2027</v>
      </c>
      <c r="S1343" s="152" t="s">
        <v>2716</v>
      </c>
      <c r="T1343" s="152">
        <v>50.927</v>
      </c>
      <c r="U1343" s="152">
        <v>0.83399999999999996</v>
      </c>
      <c r="V1343" s="152">
        <v>12.532</v>
      </c>
      <c r="X1343" s="152">
        <v>15.532</v>
      </c>
      <c r="AA1343" s="152">
        <v>6.4790000000000001</v>
      </c>
      <c r="AB1343" s="152">
        <v>0.35399999999999998</v>
      </c>
      <c r="AC1343" s="152">
        <v>6.4880000000000004</v>
      </c>
      <c r="AD1343" s="152">
        <v>1.915</v>
      </c>
      <c r="AE1343" s="152">
        <v>0.82799999999999996</v>
      </c>
      <c r="AF1343" s="152">
        <v>0.20699999999999999</v>
      </c>
      <c r="AI1343" s="152">
        <v>96.466429739999995</v>
      </c>
      <c r="AJ1343" s="152">
        <v>1.63</v>
      </c>
      <c r="AK1343" s="156">
        <f t="shared" si="20"/>
        <v>1.34E-2</v>
      </c>
      <c r="AL1343" s="151">
        <v>134</v>
      </c>
      <c r="AM1343" s="151">
        <v>455.3032</v>
      </c>
      <c r="AN1343" s="151">
        <v>1041.9673600000001</v>
      </c>
      <c r="AO1343" s="151">
        <v>1088.08896</v>
      </c>
      <c r="AQ1343" s="152">
        <v>8.3954223599999995</v>
      </c>
      <c r="AR1343" s="152">
        <v>0.62022430900000003</v>
      </c>
      <c r="AS1343" s="152">
        <v>14.88586999</v>
      </c>
      <c r="AU1343" s="151">
        <v>1007.96944</v>
      </c>
      <c r="AV1343" s="152">
        <v>7024.8710099999998</v>
      </c>
      <c r="AW1343" s="152">
        <v>33.901407650000003</v>
      </c>
      <c r="AX1343" s="151">
        <v>4890.1236209999997</v>
      </c>
      <c r="AZ1343" s="152">
        <v>15.64063228</v>
      </c>
      <c r="BG1343" s="152">
        <v>11.86809268</v>
      </c>
      <c r="BH1343" s="152">
        <v>306.24561</v>
      </c>
      <c r="BI1343" s="152">
        <v>27.011751199999999</v>
      </c>
      <c r="BJ1343" s="152">
        <v>74.521875699999995</v>
      </c>
      <c r="BK1343" s="152">
        <v>1.9303782190000001</v>
      </c>
      <c r="BO1343" s="152">
        <v>240.03636180000001</v>
      </c>
      <c r="BP1343" s="152">
        <v>9.73277371</v>
      </c>
      <c r="BQ1343" s="152">
        <v>20.819047149999999</v>
      </c>
      <c r="BS1343" s="152">
        <v>14.400942410000001</v>
      </c>
      <c r="BT1343" s="152">
        <v>3.9130009499999998</v>
      </c>
      <c r="BU1343" s="152">
        <v>1.818684169</v>
      </c>
      <c r="BV1343" s="152">
        <v>4.3813890539999996</v>
      </c>
      <c r="BX1343" s="152">
        <v>5.2896297480000003</v>
      </c>
      <c r="BZ1343" s="152">
        <v>3.278415764</v>
      </c>
      <c r="CB1343" s="152">
        <v>3.081319213</v>
      </c>
      <c r="CD1343" s="152">
        <v>2.5474256149999999</v>
      </c>
      <c r="CH1343" s="152">
        <v>8.3094349390000009</v>
      </c>
      <c r="CJ1343" s="152">
        <v>1.6462774250000001</v>
      </c>
      <c r="CK1343" s="152">
        <v>0.66061253499999995</v>
      </c>
      <c r="CU1343" s="152">
        <v>-32</v>
      </c>
      <c r="DC1343" s="152">
        <v>37.412999999999997</v>
      </c>
      <c r="DF1343" s="152">
        <v>28.862333329999998</v>
      </c>
      <c r="DG1343" s="152">
        <v>34.766333330000002</v>
      </c>
      <c r="DJ1343" s="152">
        <v>1E-3</v>
      </c>
      <c r="DM1343" s="152">
        <v>0.19666666699999999</v>
      </c>
      <c r="DO1343" s="154">
        <v>68.229551860000001</v>
      </c>
      <c r="ED1343" s="152">
        <v>53.887012179999999</v>
      </c>
      <c r="EE1343" s="152">
        <v>0.72599480199999999</v>
      </c>
      <c r="EF1343" s="152">
        <v>18.287367289999999</v>
      </c>
      <c r="EH1343" s="152">
        <v>8.9286545769999996</v>
      </c>
      <c r="EJ1343" s="152">
        <v>9.9224138310000001</v>
      </c>
      <c r="EK1343" s="152">
        <v>0.210748555</v>
      </c>
      <c r="EL1343" s="152">
        <v>3.8450615990000001</v>
      </c>
      <c r="EM1343" s="152">
        <v>9.9878166250000007</v>
      </c>
      <c r="EO1343" s="152">
        <v>2.7207864339999999</v>
      </c>
      <c r="EP1343" s="152">
        <v>0.66805475700000005</v>
      </c>
      <c r="EQ1343" s="152">
        <v>0.14558135</v>
      </c>
      <c r="ES1343" s="152">
        <v>-0.40322580600000002</v>
      </c>
      <c r="FA1343" s="152">
        <v>5.5951960569999999</v>
      </c>
      <c r="FB1343" s="152">
        <v>0.53042623</v>
      </c>
      <c r="FD1343" s="152">
        <v>34.893679089999999</v>
      </c>
      <c r="FF1343" s="152">
        <v>248.7276224</v>
      </c>
      <c r="FG1343" s="152">
        <v>19.753977419999998</v>
      </c>
      <c r="FI1343" s="152">
        <v>29.436252230000001</v>
      </c>
      <c r="FJ1343" s="152">
        <v>6.1817696690000004</v>
      </c>
      <c r="FK1343" s="152">
        <v>60.88549269</v>
      </c>
      <c r="FL1343" s="152">
        <v>84.482377439999993</v>
      </c>
      <c r="FM1343" s="152">
        <v>16.789161870000001</v>
      </c>
      <c r="FP1343" s="152">
        <v>10.68365725</v>
      </c>
      <c r="FQ1343" s="152">
        <v>381.40786900000001</v>
      </c>
      <c r="FR1343" s="152">
        <v>22.689309260000002</v>
      </c>
      <c r="FS1343" s="152">
        <v>56.798569960000002</v>
      </c>
      <c r="FT1343" s="152">
        <v>1.327599177</v>
      </c>
      <c r="FX1343" s="152">
        <v>0.29095739399999998</v>
      </c>
      <c r="FY1343" s="152">
        <v>207.65042890000001</v>
      </c>
      <c r="FZ1343" s="152">
        <v>5.8935556289999997</v>
      </c>
      <c r="GA1343" s="152">
        <v>12.730418630000001</v>
      </c>
      <c r="GB1343" s="152">
        <v>2.0096830799999998</v>
      </c>
      <c r="GC1343" s="152">
        <v>9.7215184539999999</v>
      </c>
      <c r="GD1343" s="152">
        <v>2.7997912359999999</v>
      </c>
      <c r="GE1343" s="152">
        <v>0.95285220400000004</v>
      </c>
      <c r="GF1343" s="152">
        <v>3.5972129650000002</v>
      </c>
      <c r="GG1343" s="152">
        <v>0.60638165499999996</v>
      </c>
      <c r="GH1343" s="152">
        <v>3.738297035</v>
      </c>
      <c r="GI1343" s="152">
        <v>0.800964224</v>
      </c>
      <c r="GJ1343" s="152">
        <v>2.2218295160000001</v>
      </c>
      <c r="GL1343" s="152">
        <v>2.2232778450000001</v>
      </c>
      <c r="GM1343" s="152">
        <v>0.34785939199999999</v>
      </c>
      <c r="GN1343" s="152">
        <v>1.5811049960000001</v>
      </c>
      <c r="GO1343" s="152">
        <v>8.3323408000000002E-2</v>
      </c>
      <c r="GS1343" s="152">
        <v>2.52512873</v>
      </c>
      <c r="GT1343" s="152">
        <v>0.75098078300000004</v>
      </c>
      <c r="GU1343" s="152">
        <v>0.29894858899999999</v>
      </c>
    </row>
    <row r="1344" spans="1:203">
      <c r="A1344" s="151">
        <v>6969</v>
      </c>
      <c r="B1344" s="152" t="s">
        <v>2859</v>
      </c>
      <c r="C1344" s="152" t="s">
        <v>2877</v>
      </c>
      <c r="D1344" s="152" t="s">
        <v>2878</v>
      </c>
      <c r="E1344" s="152" t="s">
        <v>4642</v>
      </c>
      <c r="F1344" s="152" t="s">
        <v>9790</v>
      </c>
      <c r="H1344" s="151">
        <v>284200</v>
      </c>
      <c r="L1344" s="153" t="s">
        <v>4643</v>
      </c>
      <c r="M1344" s="153" t="s">
        <v>5375</v>
      </c>
      <c r="P1344" s="152">
        <v>16.363</v>
      </c>
      <c r="Q1344" s="152">
        <v>145.63355559999999</v>
      </c>
      <c r="R1344" s="152" t="s">
        <v>2027</v>
      </c>
      <c r="S1344" s="152" t="s">
        <v>2716</v>
      </c>
      <c r="T1344" s="152">
        <v>54.802</v>
      </c>
      <c r="U1344" s="152">
        <v>0.83299999999999996</v>
      </c>
      <c r="V1344" s="152">
        <v>14.509</v>
      </c>
      <c r="X1344" s="152">
        <v>13.737</v>
      </c>
      <c r="AA1344" s="152">
        <v>5.6589999999999998</v>
      </c>
      <c r="AB1344" s="152">
        <v>0.28799999999999998</v>
      </c>
      <c r="AC1344" s="152">
        <v>6.2670000000000003</v>
      </c>
      <c r="AD1344" s="152">
        <v>3.1680000000000001</v>
      </c>
      <c r="AE1344" s="152">
        <v>1.2390000000000001</v>
      </c>
      <c r="AF1344" s="152">
        <v>0.189</v>
      </c>
      <c r="AI1344" s="152">
        <v>100.890028</v>
      </c>
      <c r="AJ1344" s="152">
        <v>2.24128E-3</v>
      </c>
      <c r="AK1344" s="156">
        <f t="shared" si="20"/>
        <v>8.1276193999999999E-4</v>
      </c>
      <c r="AL1344" s="151">
        <v>8.1276194000000004</v>
      </c>
      <c r="AM1344" s="151">
        <v>769.74279999999999</v>
      </c>
      <c r="AN1344" s="151">
        <v>0.53690342400000002</v>
      </c>
      <c r="AO1344" s="151">
        <v>0.44925427400000001</v>
      </c>
      <c r="DC1344" s="152">
        <v>37.245333330000001</v>
      </c>
      <c r="DF1344" s="152">
        <v>29.074999999999999</v>
      </c>
      <c r="DG1344" s="152">
        <v>34.213999999999999</v>
      </c>
      <c r="DJ1344" s="152" t="s">
        <v>2867</v>
      </c>
      <c r="DM1344" s="152">
        <v>0.15266666700000001</v>
      </c>
      <c r="DO1344" s="154">
        <v>67.721129020000006</v>
      </c>
      <c r="ED1344" s="152">
        <v>53.887012179999999</v>
      </c>
      <c r="EE1344" s="152">
        <v>0.72599480199999999</v>
      </c>
      <c r="EF1344" s="152">
        <v>18.287367289999999</v>
      </c>
      <c r="EH1344" s="152">
        <v>8.9286545769999996</v>
      </c>
      <c r="EJ1344" s="152">
        <v>9.9224138310000001</v>
      </c>
      <c r="EK1344" s="152">
        <v>0.210748555</v>
      </c>
      <c r="EL1344" s="152">
        <v>3.8450615990000001</v>
      </c>
      <c r="EM1344" s="152">
        <v>9.9878166250000007</v>
      </c>
      <c r="EO1344" s="152">
        <v>2.7207864339999999</v>
      </c>
      <c r="EP1344" s="152">
        <v>0.66805475700000005</v>
      </c>
      <c r="EQ1344" s="152">
        <v>0.14558135</v>
      </c>
      <c r="ES1344" s="152">
        <v>-0.40322580600000002</v>
      </c>
      <c r="FA1344" s="152">
        <v>5.5951960569999999</v>
      </c>
      <c r="FB1344" s="152">
        <v>0.53042623</v>
      </c>
      <c r="FD1344" s="152">
        <v>34.893679089999999</v>
      </c>
      <c r="FF1344" s="152">
        <v>248.7276224</v>
      </c>
      <c r="FG1344" s="152">
        <v>19.753977419999998</v>
      </c>
      <c r="FI1344" s="152">
        <v>29.436252230000001</v>
      </c>
      <c r="FJ1344" s="152">
        <v>6.1817696690000004</v>
      </c>
      <c r="FK1344" s="152">
        <v>60.88549269</v>
      </c>
      <c r="FL1344" s="152">
        <v>84.482377439999993</v>
      </c>
      <c r="FM1344" s="152">
        <v>16.789161870000001</v>
      </c>
      <c r="FP1344" s="152">
        <v>10.68365725</v>
      </c>
      <c r="FQ1344" s="152">
        <v>381.40786900000001</v>
      </c>
      <c r="FR1344" s="152">
        <v>22.689309260000002</v>
      </c>
      <c r="FS1344" s="152">
        <v>56.798569960000002</v>
      </c>
      <c r="FT1344" s="152">
        <v>1.327599177</v>
      </c>
      <c r="FX1344" s="152">
        <v>0.29095739399999998</v>
      </c>
      <c r="FY1344" s="152">
        <v>207.65042890000001</v>
      </c>
      <c r="FZ1344" s="152">
        <v>5.8935556289999997</v>
      </c>
      <c r="GA1344" s="152">
        <v>12.730418630000001</v>
      </c>
      <c r="GB1344" s="152">
        <v>2.0096830799999998</v>
      </c>
      <c r="GC1344" s="152">
        <v>9.7215184539999999</v>
      </c>
      <c r="GD1344" s="152">
        <v>2.7997912359999999</v>
      </c>
      <c r="GE1344" s="152">
        <v>0.95285220400000004</v>
      </c>
      <c r="GF1344" s="152">
        <v>3.5972129650000002</v>
      </c>
      <c r="GG1344" s="152">
        <v>0.60638165499999996</v>
      </c>
      <c r="GH1344" s="152">
        <v>3.738297035</v>
      </c>
      <c r="GI1344" s="152">
        <v>0.800964224</v>
      </c>
      <c r="GJ1344" s="152">
        <v>2.2218295160000001</v>
      </c>
      <c r="GL1344" s="152">
        <v>2.2232778450000001</v>
      </c>
      <c r="GM1344" s="152">
        <v>0.34785939199999999</v>
      </c>
      <c r="GN1344" s="152">
        <v>1.5811049960000001</v>
      </c>
      <c r="GO1344" s="152">
        <v>8.3323408000000002E-2</v>
      </c>
      <c r="GS1344" s="152">
        <v>2.52512873</v>
      </c>
      <c r="GT1344" s="152">
        <v>0.75098078300000004</v>
      </c>
      <c r="GU1344" s="152">
        <v>0.29894858899999999</v>
      </c>
    </row>
    <row r="1345" spans="1:203">
      <c r="A1345" s="151">
        <v>6970</v>
      </c>
      <c r="B1345" s="152" t="s">
        <v>2859</v>
      </c>
      <c r="C1345" s="152" t="s">
        <v>2877</v>
      </c>
      <c r="D1345" s="152" t="s">
        <v>2878</v>
      </c>
      <c r="E1345" s="152" t="s">
        <v>4642</v>
      </c>
      <c r="F1345" s="152" t="s">
        <v>9791</v>
      </c>
      <c r="H1345" s="151">
        <v>284200</v>
      </c>
      <c r="L1345" s="153" t="s">
        <v>4643</v>
      </c>
      <c r="M1345" s="153" t="s">
        <v>5063</v>
      </c>
      <c r="P1345" s="152">
        <v>16.363</v>
      </c>
      <c r="Q1345" s="152">
        <v>145.63355559999999</v>
      </c>
      <c r="R1345" s="152" t="s">
        <v>2027</v>
      </c>
      <c r="S1345" s="152" t="s">
        <v>2716</v>
      </c>
      <c r="T1345" s="152">
        <v>52.418999999999997</v>
      </c>
      <c r="U1345" s="152">
        <v>0.70799999999999996</v>
      </c>
      <c r="V1345" s="152">
        <v>12.702</v>
      </c>
      <c r="X1345" s="152">
        <v>14.064</v>
      </c>
      <c r="AA1345" s="152">
        <v>8.4779999999999998</v>
      </c>
      <c r="AB1345" s="152">
        <v>0.29399999999999998</v>
      </c>
      <c r="AC1345" s="152">
        <v>5.87</v>
      </c>
      <c r="AD1345" s="152">
        <v>2.262</v>
      </c>
      <c r="AE1345" s="152">
        <v>0.91300000000000003</v>
      </c>
      <c r="AF1345" s="152">
        <v>0.156</v>
      </c>
      <c r="AI1345" s="152">
        <v>98.25252279</v>
      </c>
      <c r="AJ1345" s="152">
        <v>2.2682663060000001</v>
      </c>
      <c r="AK1345" s="156">
        <f t="shared" si="20"/>
        <v>4.5027065000000002E-3</v>
      </c>
      <c r="AL1345" s="151">
        <v>45.027065</v>
      </c>
      <c r="AM1345" s="151">
        <v>430.60199999999998</v>
      </c>
      <c r="AN1345" s="151">
        <v>1000.0128</v>
      </c>
      <c r="AO1345" s="151">
        <v>1112.5471</v>
      </c>
      <c r="AQ1345" s="152">
        <v>7.9560545249999999</v>
      </c>
      <c r="AR1345" s="152">
        <v>0.56192978100000002</v>
      </c>
      <c r="AS1345" s="152">
        <v>13.286331860000001</v>
      </c>
      <c r="AU1345" s="151">
        <v>933.90495999999996</v>
      </c>
      <c r="AV1345" s="152">
        <v>6974.2345599999999</v>
      </c>
      <c r="AW1345" s="152">
        <v>31.950877040000002</v>
      </c>
      <c r="AX1345" s="151">
        <v>4481.3860940000004</v>
      </c>
      <c r="AZ1345" s="152">
        <v>26.988769080000001</v>
      </c>
      <c r="BG1345" s="152">
        <v>12.94087908</v>
      </c>
      <c r="BH1345" s="152">
        <v>275.63123300000001</v>
      </c>
      <c r="BI1345" s="152">
        <v>24.893608100000002</v>
      </c>
      <c r="BJ1345" s="152">
        <v>69.592283199999997</v>
      </c>
      <c r="BK1345" s="152">
        <v>1.767054747</v>
      </c>
      <c r="BO1345" s="152">
        <v>215.48086280000001</v>
      </c>
      <c r="BP1345" s="152">
        <v>8.4450422179999993</v>
      </c>
      <c r="BQ1345" s="152">
        <v>17.77384425</v>
      </c>
      <c r="BS1345" s="152">
        <v>12.3959916</v>
      </c>
      <c r="BT1345" s="152">
        <v>3.5184000110000002</v>
      </c>
      <c r="BU1345" s="152">
        <v>1.688774239</v>
      </c>
      <c r="BV1345" s="152">
        <v>3.7899667099999998</v>
      </c>
      <c r="BX1345" s="152">
        <v>4.128211361</v>
      </c>
      <c r="BZ1345" s="152">
        <v>2.9142444699999999</v>
      </c>
      <c r="CB1345" s="152">
        <v>2.7377792250000001</v>
      </c>
      <c r="CD1345" s="152">
        <v>2.204640446</v>
      </c>
      <c r="CH1345" s="152">
        <v>6.9035888339999998</v>
      </c>
      <c r="CJ1345" s="152">
        <v>1.2908247269999999</v>
      </c>
      <c r="CK1345" s="152">
        <v>0.49512151300000001</v>
      </c>
      <c r="CU1345" s="152">
        <v>-32</v>
      </c>
      <c r="DC1345" s="152">
        <v>37.447666669999997</v>
      </c>
      <c r="DF1345" s="152">
        <v>28.594666669999999</v>
      </c>
      <c r="DG1345" s="152">
        <v>34.848333330000003</v>
      </c>
      <c r="DJ1345" s="152">
        <v>1.2666667E-2</v>
      </c>
      <c r="DM1345" s="152">
        <v>0.15533333299999999</v>
      </c>
      <c r="DO1345" s="154">
        <v>68.482045529999994</v>
      </c>
      <c r="ED1345" s="152">
        <v>53.887012179999999</v>
      </c>
      <c r="EE1345" s="152">
        <v>0.72599480199999999</v>
      </c>
      <c r="EF1345" s="152">
        <v>18.287367289999999</v>
      </c>
      <c r="EH1345" s="152">
        <v>8.9286545769999996</v>
      </c>
      <c r="EJ1345" s="152">
        <v>9.9224138310000001</v>
      </c>
      <c r="EK1345" s="152">
        <v>0.210748555</v>
      </c>
      <c r="EL1345" s="152">
        <v>3.8450615990000001</v>
      </c>
      <c r="EM1345" s="152">
        <v>9.9878166250000007</v>
      </c>
      <c r="EO1345" s="152">
        <v>2.7207864339999999</v>
      </c>
      <c r="EP1345" s="152">
        <v>0.66805475700000005</v>
      </c>
      <c r="EQ1345" s="152">
        <v>0.14558135</v>
      </c>
      <c r="ES1345" s="152">
        <v>-0.40322580600000002</v>
      </c>
      <c r="FA1345" s="152">
        <v>5.5951960569999999</v>
      </c>
      <c r="FB1345" s="152">
        <v>0.53042623</v>
      </c>
      <c r="FD1345" s="152">
        <v>34.893679089999999</v>
      </c>
      <c r="FF1345" s="152">
        <v>248.7276224</v>
      </c>
      <c r="FG1345" s="152">
        <v>19.753977419999998</v>
      </c>
      <c r="FI1345" s="152">
        <v>29.436252230000001</v>
      </c>
      <c r="FJ1345" s="152">
        <v>6.1817696690000004</v>
      </c>
      <c r="FK1345" s="152">
        <v>60.88549269</v>
      </c>
      <c r="FL1345" s="152">
        <v>84.482377439999993</v>
      </c>
      <c r="FM1345" s="152">
        <v>16.789161870000001</v>
      </c>
      <c r="FP1345" s="152">
        <v>10.68365725</v>
      </c>
      <c r="FQ1345" s="152">
        <v>381.40786900000001</v>
      </c>
      <c r="FR1345" s="152">
        <v>22.689309260000002</v>
      </c>
      <c r="FS1345" s="152">
        <v>56.798569960000002</v>
      </c>
      <c r="FT1345" s="152">
        <v>1.327599177</v>
      </c>
      <c r="FX1345" s="152">
        <v>0.29095739399999998</v>
      </c>
      <c r="FY1345" s="152">
        <v>207.65042890000001</v>
      </c>
      <c r="FZ1345" s="152">
        <v>5.8935556289999997</v>
      </c>
      <c r="GA1345" s="152">
        <v>12.730418630000001</v>
      </c>
      <c r="GB1345" s="152">
        <v>2.0096830799999998</v>
      </c>
      <c r="GC1345" s="152">
        <v>9.7215184539999999</v>
      </c>
      <c r="GD1345" s="152">
        <v>2.7997912359999999</v>
      </c>
      <c r="GE1345" s="152">
        <v>0.95285220400000004</v>
      </c>
      <c r="GF1345" s="152">
        <v>3.5972129650000002</v>
      </c>
      <c r="GG1345" s="152">
        <v>0.60638165499999996</v>
      </c>
      <c r="GH1345" s="152">
        <v>3.738297035</v>
      </c>
      <c r="GI1345" s="152">
        <v>0.800964224</v>
      </c>
      <c r="GJ1345" s="152">
        <v>2.2218295160000001</v>
      </c>
      <c r="GL1345" s="152">
        <v>2.2232778450000001</v>
      </c>
      <c r="GM1345" s="152">
        <v>0.34785939199999999</v>
      </c>
      <c r="GN1345" s="152">
        <v>1.5811049960000001</v>
      </c>
      <c r="GO1345" s="152">
        <v>8.3323408000000002E-2</v>
      </c>
      <c r="GS1345" s="152">
        <v>2.52512873</v>
      </c>
      <c r="GT1345" s="152">
        <v>0.75098078300000004</v>
      </c>
      <c r="GU1345" s="152">
        <v>0.29894858899999999</v>
      </c>
    </row>
    <row r="1346" spans="1:203">
      <c r="A1346" s="151">
        <v>6971</v>
      </c>
      <c r="B1346" s="152" t="s">
        <v>2859</v>
      </c>
      <c r="C1346" s="152" t="s">
        <v>2877</v>
      </c>
      <c r="D1346" s="152" t="s">
        <v>2878</v>
      </c>
      <c r="E1346" s="152" t="s">
        <v>4642</v>
      </c>
      <c r="F1346" s="152" t="s">
        <v>9792</v>
      </c>
      <c r="H1346" s="151">
        <v>284200</v>
      </c>
      <c r="L1346" s="153" t="s">
        <v>4643</v>
      </c>
      <c r="M1346" s="153" t="s">
        <v>5345</v>
      </c>
      <c r="P1346" s="152">
        <v>16.363</v>
      </c>
      <c r="Q1346" s="152">
        <v>145.63355559999999</v>
      </c>
      <c r="R1346" s="152" t="s">
        <v>2027</v>
      </c>
      <c r="S1346" s="152" t="s">
        <v>2716</v>
      </c>
      <c r="T1346" s="152">
        <v>54.463999999999999</v>
      </c>
      <c r="U1346" s="152">
        <v>0.82699999999999996</v>
      </c>
      <c r="V1346" s="152">
        <v>14.164999999999999</v>
      </c>
      <c r="X1346" s="152">
        <v>12.518000000000001</v>
      </c>
      <c r="AA1346" s="152">
        <v>6.57</v>
      </c>
      <c r="AB1346" s="152">
        <v>0.23400000000000001</v>
      </c>
      <c r="AC1346" s="152">
        <v>5.9240000000000004</v>
      </c>
      <c r="AD1346" s="152">
        <v>3.0990000000000002</v>
      </c>
      <c r="AE1346" s="152">
        <v>1.258</v>
      </c>
      <c r="AF1346" s="152">
        <v>0.186</v>
      </c>
      <c r="AI1346" s="152">
        <v>99.426794389999998</v>
      </c>
      <c r="AJ1346" s="152">
        <v>8.2013199999999998E-3</v>
      </c>
      <c r="AK1346" s="156">
        <f t="shared" si="20"/>
        <v>1.286970705E-2</v>
      </c>
      <c r="AL1346" s="151">
        <v>128.6970705</v>
      </c>
      <c r="AM1346" s="151">
        <v>5497.0183999999999</v>
      </c>
      <c r="AN1346" s="151">
        <v>248.27904000000001</v>
      </c>
      <c r="AO1346" s="151">
        <v>313.78003999999999</v>
      </c>
      <c r="AQ1346" s="152">
        <v>9.9204415019999992</v>
      </c>
      <c r="AR1346" s="152">
        <v>0.60597035600000004</v>
      </c>
      <c r="AS1346" s="152">
        <v>17.398570299999999</v>
      </c>
      <c r="AU1346" s="151">
        <v>973.89181499999995</v>
      </c>
      <c r="AV1346" s="152">
        <v>8659.5443460000006</v>
      </c>
      <c r="AW1346" s="152">
        <v>31.007150320000001</v>
      </c>
      <c r="AX1346" s="151">
        <v>4844.3194880000001</v>
      </c>
      <c r="AZ1346" s="152">
        <v>14.11061789</v>
      </c>
      <c r="BG1346" s="152">
        <v>28.820023030000002</v>
      </c>
      <c r="BH1346" s="152">
        <v>287.96770500000002</v>
      </c>
      <c r="BI1346" s="152">
        <v>23.811722400000001</v>
      </c>
      <c r="BJ1346" s="152">
        <v>68.652765430000002</v>
      </c>
      <c r="BK1346" s="152">
        <v>1.604108214</v>
      </c>
      <c r="BO1346" s="152">
        <v>266.79398709999998</v>
      </c>
      <c r="BP1346" s="152">
        <v>8.9192853369999998</v>
      </c>
      <c r="BQ1346" s="152">
        <v>18.46328493</v>
      </c>
      <c r="BR1346" s="152">
        <v>2.7270542980000001</v>
      </c>
      <c r="BS1346" s="152">
        <v>11.46688675</v>
      </c>
      <c r="BT1346" s="152">
        <v>3.4988425759999999</v>
      </c>
      <c r="BU1346" s="152">
        <v>1.099155476</v>
      </c>
      <c r="BV1346" s="152">
        <v>4.0196490630000001</v>
      </c>
      <c r="BX1346" s="152">
        <v>4.5026290319999998</v>
      </c>
      <c r="BZ1346" s="152">
        <v>2.975154989</v>
      </c>
      <c r="CB1346" s="152">
        <v>2.818402581</v>
      </c>
      <c r="CD1346" s="152">
        <v>2.3107495390000001</v>
      </c>
      <c r="DC1346" s="152">
        <v>37.59033333</v>
      </c>
      <c r="DF1346" s="152">
        <v>28.539666669999999</v>
      </c>
      <c r="DG1346" s="152">
        <v>34.819000000000003</v>
      </c>
      <c r="DJ1346" s="152">
        <v>8.9999999999999993E-3</v>
      </c>
      <c r="DM1346" s="152">
        <v>0.16566666699999999</v>
      </c>
      <c r="DO1346" s="154">
        <v>68.50542059</v>
      </c>
      <c r="ED1346" s="152">
        <v>53.887012179999999</v>
      </c>
      <c r="EE1346" s="152">
        <v>0.72599480199999999</v>
      </c>
      <c r="EF1346" s="152">
        <v>18.287367289999999</v>
      </c>
      <c r="EH1346" s="152">
        <v>8.9286545769999996</v>
      </c>
      <c r="EJ1346" s="152">
        <v>9.9224138310000001</v>
      </c>
      <c r="EK1346" s="152">
        <v>0.210748555</v>
      </c>
      <c r="EL1346" s="152">
        <v>3.8450615990000001</v>
      </c>
      <c r="EM1346" s="152">
        <v>9.9878166250000007</v>
      </c>
      <c r="EO1346" s="152">
        <v>2.7207864339999999</v>
      </c>
      <c r="EP1346" s="152">
        <v>0.66805475700000005</v>
      </c>
      <c r="EQ1346" s="152">
        <v>0.14558135</v>
      </c>
      <c r="ES1346" s="152">
        <v>-0.40322580600000002</v>
      </c>
      <c r="FA1346" s="152">
        <v>5.5951960569999999</v>
      </c>
      <c r="FB1346" s="152">
        <v>0.53042623</v>
      </c>
      <c r="FD1346" s="152">
        <v>34.893679089999999</v>
      </c>
      <c r="FF1346" s="152">
        <v>248.7276224</v>
      </c>
      <c r="FG1346" s="152">
        <v>19.753977419999998</v>
      </c>
      <c r="FI1346" s="152">
        <v>29.436252230000001</v>
      </c>
      <c r="FJ1346" s="152">
        <v>6.1817696690000004</v>
      </c>
      <c r="FK1346" s="152">
        <v>60.88549269</v>
      </c>
      <c r="FL1346" s="152">
        <v>84.482377439999993</v>
      </c>
      <c r="FM1346" s="152">
        <v>16.789161870000001</v>
      </c>
      <c r="FP1346" s="152">
        <v>10.68365725</v>
      </c>
      <c r="FQ1346" s="152">
        <v>381.40786900000001</v>
      </c>
      <c r="FR1346" s="152">
        <v>22.689309260000002</v>
      </c>
      <c r="FS1346" s="152">
        <v>56.798569960000002</v>
      </c>
      <c r="FT1346" s="152">
        <v>1.327599177</v>
      </c>
      <c r="FX1346" s="152">
        <v>0.29095739399999998</v>
      </c>
      <c r="FY1346" s="152">
        <v>207.65042890000001</v>
      </c>
      <c r="FZ1346" s="152">
        <v>5.8935556289999997</v>
      </c>
      <c r="GA1346" s="152">
        <v>12.730418630000001</v>
      </c>
      <c r="GB1346" s="152">
        <v>2.0096830799999998</v>
      </c>
      <c r="GC1346" s="152">
        <v>9.7215184539999999</v>
      </c>
      <c r="GD1346" s="152">
        <v>2.7997912359999999</v>
      </c>
      <c r="GE1346" s="152">
        <v>0.95285220400000004</v>
      </c>
      <c r="GF1346" s="152">
        <v>3.5972129650000002</v>
      </c>
      <c r="GG1346" s="152">
        <v>0.60638165499999996</v>
      </c>
      <c r="GH1346" s="152">
        <v>3.738297035</v>
      </c>
      <c r="GI1346" s="152">
        <v>0.800964224</v>
      </c>
      <c r="GJ1346" s="152">
        <v>2.2218295160000001</v>
      </c>
      <c r="GL1346" s="152">
        <v>2.2232778450000001</v>
      </c>
      <c r="GM1346" s="152">
        <v>0.34785939199999999</v>
      </c>
      <c r="GN1346" s="152">
        <v>1.5811049960000001</v>
      </c>
      <c r="GO1346" s="152">
        <v>8.3323408000000002E-2</v>
      </c>
      <c r="GS1346" s="152">
        <v>2.52512873</v>
      </c>
      <c r="GT1346" s="152">
        <v>0.75098078300000004</v>
      </c>
      <c r="GU1346" s="152">
        <v>0.29894858899999999</v>
      </c>
    </row>
    <row r="1347" spans="1:203">
      <c r="A1347" s="151">
        <v>6973</v>
      </c>
      <c r="B1347" s="152" t="s">
        <v>2859</v>
      </c>
      <c r="C1347" s="152" t="s">
        <v>2877</v>
      </c>
      <c r="D1347" s="152" t="s">
        <v>2878</v>
      </c>
      <c r="E1347" s="152" t="s">
        <v>4642</v>
      </c>
      <c r="F1347" s="152" t="s">
        <v>9793</v>
      </c>
      <c r="H1347" s="151">
        <v>284200</v>
      </c>
      <c r="L1347" s="153" t="s">
        <v>4643</v>
      </c>
      <c r="M1347" s="153" t="s">
        <v>5454</v>
      </c>
      <c r="P1347" s="152">
        <v>16.363</v>
      </c>
      <c r="Q1347" s="152">
        <v>145.63355559999999</v>
      </c>
      <c r="R1347" s="152" t="s">
        <v>2027</v>
      </c>
      <c r="S1347" s="152" t="s">
        <v>2716</v>
      </c>
      <c r="T1347" s="152">
        <v>56.390999999999998</v>
      </c>
      <c r="U1347" s="152">
        <v>0.95299999999999996</v>
      </c>
      <c r="V1347" s="152">
        <v>15.337</v>
      </c>
      <c r="X1347" s="152">
        <v>10.593</v>
      </c>
      <c r="AA1347" s="152">
        <v>3.214</v>
      </c>
      <c r="AB1347" s="152">
        <v>0.221</v>
      </c>
      <c r="AC1347" s="152">
        <v>7.3319999999999999</v>
      </c>
      <c r="AD1347" s="152">
        <v>3.109</v>
      </c>
      <c r="AE1347" s="152">
        <v>1.169</v>
      </c>
      <c r="AF1347" s="152">
        <v>0.20300000000000001</v>
      </c>
      <c r="AI1347" s="152">
        <v>98.798486760000003</v>
      </c>
      <c r="AJ1347" s="152">
        <v>2.0272297610000001</v>
      </c>
      <c r="AK1347" s="156">
        <f t="shared" ref="AK1347:AK1410" si="21">AL1347/10000</f>
        <v>1.2832379E-2</v>
      </c>
      <c r="AL1347" s="151">
        <v>128.32379</v>
      </c>
      <c r="AM1347" s="151">
        <v>521.72940000000006</v>
      </c>
      <c r="AN1347" s="151">
        <v>1101.1635200000001</v>
      </c>
      <c r="AO1347" s="151">
        <v>1132.2329199999999</v>
      </c>
      <c r="AQ1347" s="152">
        <v>7.0029715980000002</v>
      </c>
      <c r="AR1347" s="152">
        <v>0.71317602899999999</v>
      </c>
      <c r="AS1347" s="152">
        <v>13.265441279999999</v>
      </c>
      <c r="AU1347" s="151">
        <v>963.72570080000003</v>
      </c>
      <c r="AV1347" s="152">
        <v>8385.7270000000008</v>
      </c>
      <c r="AW1347" s="152">
        <v>28.150680229999999</v>
      </c>
      <c r="AX1347" s="151">
        <v>4949.2426560000004</v>
      </c>
      <c r="AZ1347" s="152">
        <v>8.7352417179999993</v>
      </c>
      <c r="BG1347" s="152">
        <v>15.548551399999999</v>
      </c>
      <c r="BH1347" s="152">
        <v>298.74339600000002</v>
      </c>
      <c r="BI1347" s="152">
        <v>27.006267059999999</v>
      </c>
      <c r="BJ1347" s="152">
        <v>26.050599680000001</v>
      </c>
      <c r="BK1347" s="152">
        <v>1.780398047</v>
      </c>
      <c r="BO1347" s="152">
        <v>274.45039309999999</v>
      </c>
      <c r="BP1347" s="152">
        <v>7.8802757540000004</v>
      </c>
      <c r="BQ1347" s="152">
        <v>16.86303436</v>
      </c>
      <c r="BS1347" s="152">
        <v>11.82502863</v>
      </c>
      <c r="BT1347" s="152">
        <v>3.166700992</v>
      </c>
      <c r="BU1347" s="152">
        <v>4.748096748</v>
      </c>
      <c r="BV1347" s="152">
        <v>3.672361827</v>
      </c>
      <c r="BX1347" s="152">
        <v>3.8906150300000002</v>
      </c>
      <c r="BZ1347" s="152">
        <v>2.718350295</v>
      </c>
      <c r="CB1347" s="152">
        <v>2.455544637</v>
      </c>
      <c r="CD1347" s="152">
        <v>2.1269046619999998</v>
      </c>
      <c r="CH1347" s="152">
        <v>4.7957754880000003</v>
      </c>
      <c r="CJ1347" s="152">
        <v>1.053055882</v>
      </c>
      <c r="CK1347" s="152">
        <v>0.47025191199999999</v>
      </c>
      <c r="CU1347" s="152">
        <v>-55</v>
      </c>
      <c r="DC1347" s="152">
        <v>37.567999999999998</v>
      </c>
      <c r="DF1347" s="152">
        <v>28.219333330000001</v>
      </c>
      <c r="DG1347" s="152">
        <v>33.506</v>
      </c>
      <c r="DJ1347" s="152">
        <v>1.4333333E-2</v>
      </c>
      <c r="DM1347" s="152">
        <v>0.15966666700000001</v>
      </c>
      <c r="DO1347" s="154">
        <v>67.91670087</v>
      </c>
      <c r="ED1347" s="152">
        <v>53.887012179999999</v>
      </c>
      <c r="EE1347" s="152">
        <v>0.72599480199999999</v>
      </c>
      <c r="EF1347" s="152">
        <v>18.287367289999999</v>
      </c>
      <c r="EH1347" s="152">
        <v>8.9286545769999996</v>
      </c>
      <c r="EJ1347" s="152">
        <v>9.9224138310000001</v>
      </c>
      <c r="EK1347" s="152">
        <v>0.210748555</v>
      </c>
      <c r="EL1347" s="152">
        <v>3.8450615990000001</v>
      </c>
      <c r="EM1347" s="152">
        <v>9.9878166250000007</v>
      </c>
      <c r="EO1347" s="152">
        <v>2.7207864339999999</v>
      </c>
      <c r="EP1347" s="152">
        <v>0.66805475700000005</v>
      </c>
      <c r="EQ1347" s="152">
        <v>0.14558135</v>
      </c>
      <c r="ES1347" s="152">
        <v>-0.40322580600000002</v>
      </c>
      <c r="FA1347" s="152">
        <v>5.5951960569999999</v>
      </c>
      <c r="FB1347" s="152">
        <v>0.53042623</v>
      </c>
      <c r="FD1347" s="152">
        <v>34.893679089999999</v>
      </c>
      <c r="FF1347" s="152">
        <v>248.7276224</v>
      </c>
      <c r="FG1347" s="152">
        <v>19.753977419999998</v>
      </c>
      <c r="FI1347" s="152">
        <v>29.436252230000001</v>
      </c>
      <c r="FJ1347" s="152">
        <v>6.1817696690000004</v>
      </c>
      <c r="FK1347" s="152">
        <v>60.88549269</v>
      </c>
      <c r="FL1347" s="152">
        <v>84.482377439999993</v>
      </c>
      <c r="FM1347" s="152">
        <v>16.789161870000001</v>
      </c>
      <c r="FP1347" s="152">
        <v>10.68365725</v>
      </c>
      <c r="FQ1347" s="152">
        <v>381.40786900000001</v>
      </c>
      <c r="FR1347" s="152">
        <v>22.689309260000002</v>
      </c>
      <c r="FS1347" s="152">
        <v>56.798569960000002</v>
      </c>
      <c r="FT1347" s="152">
        <v>1.327599177</v>
      </c>
      <c r="FX1347" s="152">
        <v>0.29095739399999998</v>
      </c>
      <c r="FY1347" s="152">
        <v>207.65042890000001</v>
      </c>
      <c r="FZ1347" s="152">
        <v>5.8935556289999997</v>
      </c>
      <c r="GA1347" s="152">
        <v>12.730418630000001</v>
      </c>
      <c r="GB1347" s="152">
        <v>2.0096830799999998</v>
      </c>
      <c r="GC1347" s="152">
        <v>9.7215184539999999</v>
      </c>
      <c r="GD1347" s="152">
        <v>2.7997912359999999</v>
      </c>
      <c r="GE1347" s="152">
        <v>0.95285220400000004</v>
      </c>
      <c r="GF1347" s="152">
        <v>3.5972129650000002</v>
      </c>
      <c r="GG1347" s="152">
        <v>0.60638165499999996</v>
      </c>
      <c r="GH1347" s="152">
        <v>3.738297035</v>
      </c>
      <c r="GI1347" s="152">
        <v>0.800964224</v>
      </c>
      <c r="GJ1347" s="152">
        <v>2.2218295160000001</v>
      </c>
      <c r="GL1347" s="152">
        <v>2.2232778450000001</v>
      </c>
      <c r="GM1347" s="152">
        <v>0.34785939199999999</v>
      </c>
      <c r="GN1347" s="152">
        <v>1.5811049960000001</v>
      </c>
      <c r="GO1347" s="152">
        <v>8.3323408000000002E-2</v>
      </c>
      <c r="GS1347" s="152">
        <v>2.52512873</v>
      </c>
      <c r="GT1347" s="152">
        <v>0.75098078300000004</v>
      </c>
      <c r="GU1347" s="152">
        <v>0.29894858899999999</v>
      </c>
    </row>
    <row r="1348" spans="1:203">
      <c r="A1348" s="151">
        <v>6974</v>
      </c>
      <c r="B1348" s="152" t="s">
        <v>2859</v>
      </c>
      <c r="C1348" s="152" t="s">
        <v>2877</v>
      </c>
      <c r="D1348" s="152" t="s">
        <v>2878</v>
      </c>
      <c r="E1348" s="152" t="s">
        <v>4642</v>
      </c>
      <c r="F1348" s="152" t="s">
        <v>9794</v>
      </c>
      <c r="H1348" s="151">
        <v>284200</v>
      </c>
      <c r="L1348" s="153" t="s">
        <v>4643</v>
      </c>
      <c r="M1348" s="153" t="s">
        <v>5451</v>
      </c>
      <c r="P1348" s="152">
        <v>16.363</v>
      </c>
      <c r="Q1348" s="152">
        <v>145.63355559999999</v>
      </c>
      <c r="R1348" s="152" t="s">
        <v>2027</v>
      </c>
      <c r="S1348" s="152" t="s">
        <v>2716</v>
      </c>
      <c r="T1348" s="152">
        <v>56.323</v>
      </c>
      <c r="U1348" s="152">
        <v>0.97899999999999998</v>
      </c>
      <c r="V1348" s="152">
        <v>15.667999999999999</v>
      </c>
      <c r="X1348" s="152">
        <v>10.77</v>
      </c>
      <c r="AA1348" s="152">
        <v>3.1339999999999999</v>
      </c>
      <c r="AB1348" s="152">
        <v>0.23899999999999999</v>
      </c>
      <c r="AC1348" s="152">
        <v>7.5069999999999997</v>
      </c>
      <c r="AD1348" s="152">
        <v>3.2410000000000001</v>
      </c>
      <c r="AE1348" s="152">
        <v>1.2370000000000001</v>
      </c>
      <c r="AF1348" s="152">
        <v>0.19800000000000001</v>
      </c>
      <c r="AI1348" s="152">
        <v>99.555828099999999</v>
      </c>
      <c r="AJ1348" s="152">
        <v>1.6827014490000001</v>
      </c>
      <c r="AK1348" s="156">
        <f t="shared" si="21"/>
        <v>5.2985332550000005E-3</v>
      </c>
      <c r="AL1348" s="151">
        <v>52.985332550000003</v>
      </c>
      <c r="AM1348" s="151">
        <v>508.37740000000002</v>
      </c>
      <c r="AN1348" s="151">
        <v>823.57375999999999</v>
      </c>
      <c r="AO1348" s="151">
        <v>1053.48964</v>
      </c>
      <c r="AQ1348" s="152">
        <v>11.6642192</v>
      </c>
      <c r="AR1348" s="152">
        <v>0.70855473099999999</v>
      </c>
      <c r="AS1348" s="152">
        <v>13.307174399999999</v>
      </c>
      <c r="AU1348" s="151">
        <v>965.43334719999996</v>
      </c>
      <c r="AV1348" s="152">
        <v>8798.5715999999993</v>
      </c>
      <c r="AW1348" s="152">
        <v>29.021543399999999</v>
      </c>
      <c r="AX1348" s="151">
        <v>5118.1363380000003</v>
      </c>
      <c r="AZ1348" s="152">
        <v>7.5322811759999997</v>
      </c>
      <c r="BG1348" s="152">
        <v>16.151494759999999</v>
      </c>
      <c r="BH1348" s="152">
        <v>308.79577399999999</v>
      </c>
      <c r="BI1348" s="152">
        <v>28.62493864</v>
      </c>
      <c r="BJ1348" s="152">
        <v>26.526988769999999</v>
      </c>
      <c r="BK1348" s="152">
        <v>1.8286445200000001</v>
      </c>
      <c r="BO1348" s="152">
        <v>288.72669669999999</v>
      </c>
      <c r="BP1348" s="152">
        <v>8.3592649269999999</v>
      </c>
      <c r="BQ1348" s="152">
        <v>17.611013190000001</v>
      </c>
      <c r="BS1348" s="152">
        <v>12.20855549</v>
      </c>
      <c r="BT1348" s="152">
        <v>3.2389216159999998</v>
      </c>
      <c r="BU1348" s="152">
        <v>4.8288564599999999</v>
      </c>
      <c r="BV1348" s="152">
        <v>3.928543479</v>
      </c>
      <c r="BX1348" s="152">
        <v>3.9157179270000002</v>
      </c>
      <c r="BZ1348" s="152">
        <v>2.8110108149999999</v>
      </c>
      <c r="CB1348" s="152">
        <v>2.5131883140000002</v>
      </c>
      <c r="CD1348" s="152">
        <v>2.1997251640000002</v>
      </c>
      <c r="CH1348" s="152">
        <v>4.3627718130000002</v>
      </c>
      <c r="CJ1348" s="152">
        <v>1.0617375570000001</v>
      </c>
      <c r="CK1348" s="152">
        <v>0.50982895699999997</v>
      </c>
      <c r="CU1348" s="152">
        <v>-50</v>
      </c>
      <c r="DC1348" s="152">
        <v>37.317999999999998</v>
      </c>
      <c r="DF1348" s="152">
        <v>28.096666670000001</v>
      </c>
      <c r="DG1348" s="152">
        <v>33.619666670000001</v>
      </c>
      <c r="DJ1348" s="152">
        <v>2.0666667E-2</v>
      </c>
      <c r="DM1348" s="152">
        <v>0.16466666699999999</v>
      </c>
      <c r="DO1348" s="154">
        <v>68.085186989999997</v>
      </c>
      <c r="ED1348" s="152">
        <v>53.887012179999999</v>
      </c>
      <c r="EE1348" s="152">
        <v>0.72599480199999999</v>
      </c>
      <c r="EF1348" s="152">
        <v>18.287367289999999</v>
      </c>
      <c r="EH1348" s="152">
        <v>8.9286545769999996</v>
      </c>
      <c r="EJ1348" s="152">
        <v>9.9224138310000001</v>
      </c>
      <c r="EK1348" s="152">
        <v>0.210748555</v>
      </c>
      <c r="EL1348" s="152">
        <v>3.8450615990000001</v>
      </c>
      <c r="EM1348" s="152">
        <v>9.9878166250000007</v>
      </c>
      <c r="EO1348" s="152">
        <v>2.7207864339999999</v>
      </c>
      <c r="EP1348" s="152">
        <v>0.66805475700000005</v>
      </c>
      <c r="EQ1348" s="152">
        <v>0.14558135</v>
      </c>
      <c r="ES1348" s="152">
        <v>-0.40322580600000002</v>
      </c>
      <c r="FA1348" s="152">
        <v>5.5951960569999999</v>
      </c>
      <c r="FB1348" s="152">
        <v>0.53042623</v>
      </c>
      <c r="FD1348" s="152">
        <v>34.893679089999999</v>
      </c>
      <c r="FF1348" s="152">
        <v>248.7276224</v>
      </c>
      <c r="FG1348" s="152">
        <v>19.753977419999998</v>
      </c>
      <c r="FI1348" s="152">
        <v>29.436252230000001</v>
      </c>
      <c r="FJ1348" s="152">
        <v>6.1817696690000004</v>
      </c>
      <c r="FK1348" s="152">
        <v>60.88549269</v>
      </c>
      <c r="FL1348" s="152">
        <v>84.482377439999993</v>
      </c>
      <c r="FM1348" s="152">
        <v>16.789161870000001</v>
      </c>
      <c r="FP1348" s="152">
        <v>10.68365725</v>
      </c>
      <c r="FQ1348" s="152">
        <v>381.40786900000001</v>
      </c>
      <c r="FR1348" s="152">
        <v>22.689309260000002</v>
      </c>
      <c r="FS1348" s="152">
        <v>56.798569960000002</v>
      </c>
      <c r="FT1348" s="152">
        <v>1.327599177</v>
      </c>
      <c r="FX1348" s="152">
        <v>0.29095739399999998</v>
      </c>
      <c r="FY1348" s="152">
        <v>207.65042890000001</v>
      </c>
      <c r="FZ1348" s="152">
        <v>5.8935556289999997</v>
      </c>
      <c r="GA1348" s="152">
        <v>12.730418630000001</v>
      </c>
      <c r="GB1348" s="152">
        <v>2.0096830799999998</v>
      </c>
      <c r="GC1348" s="152">
        <v>9.7215184539999999</v>
      </c>
      <c r="GD1348" s="152">
        <v>2.7997912359999999</v>
      </c>
      <c r="GE1348" s="152">
        <v>0.95285220400000004</v>
      </c>
      <c r="GF1348" s="152">
        <v>3.5972129650000002</v>
      </c>
      <c r="GG1348" s="152">
        <v>0.60638165499999996</v>
      </c>
      <c r="GH1348" s="152">
        <v>3.738297035</v>
      </c>
      <c r="GI1348" s="152">
        <v>0.800964224</v>
      </c>
      <c r="GJ1348" s="152">
        <v>2.2218295160000001</v>
      </c>
      <c r="GL1348" s="152">
        <v>2.2232778450000001</v>
      </c>
      <c r="GM1348" s="152">
        <v>0.34785939199999999</v>
      </c>
      <c r="GN1348" s="152">
        <v>1.5811049960000001</v>
      </c>
      <c r="GO1348" s="152">
        <v>8.3323408000000002E-2</v>
      </c>
      <c r="GS1348" s="152">
        <v>2.52512873</v>
      </c>
      <c r="GT1348" s="152">
        <v>0.75098078300000004</v>
      </c>
      <c r="GU1348" s="152">
        <v>0.29894858899999999</v>
      </c>
    </row>
    <row r="1349" spans="1:203">
      <c r="A1349" s="151">
        <v>6975</v>
      </c>
      <c r="B1349" s="152" t="s">
        <v>2859</v>
      </c>
      <c r="C1349" s="152" t="s">
        <v>2877</v>
      </c>
      <c r="D1349" s="152" t="s">
        <v>2878</v>
      </c>
      <c r="E1349" s="152" t="s">
        <v>4642</v>
      </c>
      <c r="F1349" s="152" t="s">
        <v>9795</v>
      </c>
      <c r="H1349" s="151">
        <v>284200</v>
      </c>
      <c r="L1349" s="153" t="s">
        <v>4643</v>
      </c>
      <c r="M1349" s="153" t="s">
        <v>5446</v>
      </c>
      <c r="P1349" s="152">
        <v>16.363</v>
      </c>
      <c r="Q1349" s="152">
        <v>145.63355559999999</v>
      </c>
      <c r="R1349" s="152" t="s">
        <v>2027</v>
      </c>
      <c r="S1349" s="152" t="s">
        <v>2716</v>
      </c>
      <c r="T1349" s="152">
        <v>56.255000000000003</v>
      </c>
      <c r="U1349" s="152">
        <v>0.90700000000000003</v>
      </c>
      <c r="V1349" s="152">
        <v>15.375999999999999</v>
      </c>
      <c r="X1349" s="152">
        <v>10.461</v>
      </c>
      <c r="AA1349" s="152">
        <v>3.625</v>
      </c>
      <c r="AB1349" s="152">
        <v>0.22900000000000001</v>
      </c>
      <c r="AC1349" s="152">
        <v>7.0640000000000001</v>
      </c>
      <c r="AD1349" s="152">
        <v>2.8420000000000001</v>
      </c>
      <c r="AE1349" s="152">
        <v>1.1140000000000001</v>
      </c>
      <c r="AF1349" s="152">
        <v>0.23699999999999999</v>
      </c>
      <c r="AI1349" s="152">
        <v>98.449162849999993</v>
      </c>
      <c r="AJ1349" s="152">
        <v>3.129449616</v>
      </c>
      <c r="AK1349" s="156">
        <f t="shared" si="21"/>
        <v>1.174751875E-2</v>
      </c>
      <c r="AL1349" s="151">
        <v>117.4751875</v>
      </c>
      <c r="AM1349" s="151">
        <v>539.08699999999999</v>
      </c>
      <c r="AN1349" s="151">
        <v>1143.11808</v>
      </c>
      <c r="AO1349" s="151">
        <v>1167.42878</v>
      </c>
      <c r="AQ1349" s="152">
        <v>8.5932000389999992</v>
      </c>
      <c r="AR1349" s="152">
        <v>0.69489353700000001</v>
      </c>
      <c r="AS1349" s="152">
        <v>12.60953574</v>
      </c>
      <c r="AU1349" s="151">
        <v>976.83454719999997</v>
      </c>
      <c r="AV1349" s="152">
        <v>8391.4529999999995</v>
      </c>
      <c r="AW1349" s="152">
        <v>28.10513753</v>
      </c>
      <c r="AX1349" s="151">
        <v>4953.419457</v>
      </c>
      <c r="AZ1349" s="152">
        <v>10.0129506</v>
      </c>
      <c r="BG1349" s="152">
        <v>16.117749360000001</v>
      </c>
      <c r="BH1349" s="152">
        <v>289.66154</v>
      </c>
      <c r="BI1349" s="152">
        <v>27.016314680000001</v>
      </c>
      <c r="BJ1349" s="152">
        <v>26.194524349999998</v>
      </c>
      <c r="BK1349" s="152">
        <v>1.6758148399999999</v>
      </c>
      <c r="BO1349" s="152">
        <v>273.75555439999999</v>
      </c>
      <c r="BP1349" s="152">
        <v>7.8160437939999996</v>
      </c>
      <c r="BQ1349" s="152">
        <v>16.693609309999999</v>
      </c>
      <c r="BS1349" s="152">
        <v>11.61972754</v>
      </c>
      <c r="BT1349" s="152">
        <v>3.3983294239999999</v>
      </c>
      <c r="BU1349" s="152">
        <v>4.7088566460000001</v>
      </c>
      <c r="BV1349" s="152">
        <v>3.6694149779999998</v>
      </c>
      <c r="BX1349" s="152">
        <v>4.0050064680000004</v>
      </c>
      <c r="BZ1349" s="152">
        <v>2.7138578880000002</v>
      </c>
      <c r="CB1349" s="152">
        <v>2.4163459870000001</v>
      </c>
      <c r="CD1349" s="152">
        <v>2.1236617080000002</v>
      </c>
      <c r="CH1349" s="152">
        <v>4.3713054500000004</v>
      </c>
      <c r="CJ1349" s="152">
        <v>1.0376096429999999</v>
      </c>
      <c r="CK1349" s="152">
        <v>0.47559010499999999</v>
      </c>
      <c r="CU1349" s="152">
        <v>-17</v>
      </c>
      <c r="DC1349" s="152">
        <v>37.541333330000001</v>
      </c>
      <c r="DF1349" s="152">
        <v>27.86333333</v>
      </c>
      <c r="DG1349" s="152">
        <v>33.731333329999998</v>
      </c>
      <c r="DJ1349" s="152">
        <v>1.2999999999999999E-2</v>
      </c>
      <c r="DM1349" s="152">
        <v>0.16866666699999999</v>
      </c>
      <c r="DO1349" s="154">
        <v>68.337912529999997</v>
      </c>
      <c r="ED1349" s="152">
        <v>53.887012179999999</v>
      </c>
      <c r="EE1349" s="152">
        <v>0.72599480199999999</v>
      </c>
      <c r="EF1349" s="152">
        <v>18.287367289999999</v>
      </c>
      <c r="EH1349" s="152">
        <v>8.9286545769999996</v>
      </c>
      <c r="EJ1349" s="152">
        <v>9.9224138310000001</v>
      </c>
      <c r="EK1349" s="152">
        <v>0.210748555</v>
      </c>
      <c r="EL1349" s="152">
        <v>3.8450615990000001</v>
      </c>
      <c r="EM1349" s="152">
        <v>9.9878166250000007</v>
      </c>
      <c r="EO1349" s="152">
        <v>2.7207864339999999</v>
      </c>
      <c r="EP1349" s="152">
        <v>0.66805475700000005</v>
      </c>
      <c r="EQ1349" s="152">
        <v>0.14558135</v>
      </c>
      <c r="ES1349" s="152">
        <v>-0.40322580600000002</v>
      </c>
      <c r="FA1349" s="152">
        <v>5.5951960569999999</v>
      </c>
      <c r="FB1349" s="152">
        <v>0.53042623</v>
      </c>
      <c r="FD1349" s="152">
        <v>34.893679089999999</v>
      </c>
      <c r="FF1349" s="152">
        <v>248.7276224</v>
      </c>
      <c r="FG1349" s="152">
        <v>19.753977419999998</v>
      </c>
      <c r="FI1349" s="152">
        <v>29.436252230000001</v>
      </c>
      <c r="FJ1349" s="152">
        <v>6.1817696690000004</v>
      </c>
      <c r="FK1349" s="152">
        <v>60.88549269</v>
      </c>
      <c r="FL1349" s="152">
        <v>84.482377439999993</v>
      </c>
      <c r="FM1349" s="152">
        <v>16.789161870000001</v>
      </c>
      <c r="FP1349" s="152">
        <v>10.68365725</v>
      </c>
      <c r="FQ1349" s="152">
        <v>381.40786900000001</v>
      </c>
      <c r="FR1349" s="152">
        <v>22.689309260000002</v>
      </c>
      <c r="FS1349" s="152">
        <v>56.798569960000002</v>
      </c>
      <c r="FT1349" s="152">
        <v>1.327599177</v>
      </c>
      <c r="FX1349" s="152">
        <v>0.29095739399999998</v>
      </c>
      <c r="FY1349" s="152">
        <v>207.65042890000001</v>
      </c>
      <c r="FZ1349" s="152">
        <v>5.8935556289999997</v>
      </c>
      <c r="GA1349" s="152">
        <v>12.730418630000001</v>
      </c>
      <c r="GB1349" s="152">
        <v>2.0096830799999998</v>
      </c>
      <c r="GC1349" s="152">
        <v>9.7215184539999999</v>
      </c>
      <c r="GD1349" s="152">
        <v>2.7997912359999999</v>
      </c>
      <c r="GE1349" s="152">
        <v>0.95285220400000004</v>
      </c>
      <c r="GF1349" s="152">
        <v>3.5972129650000002</v>
      </c>
      <c r="GG1349" s="152">
        <v>0.60638165499999996</v>
      </c>
      <c r="GH1349" s="152">
        <v>3.738297035</v>
      </c>
      <c r="GI1349" s="152">
        <v>0.800964224</v>
      </c>
      <c r="GJ1349" s="152">
        <v>2.2218295160000001</v>
      </c>
      <c r="GL1349" s="152">
        <v>2.2232778450000001</v>
      </c>
      <c r="GM1349" s="152">
        <v>0.34785939199999999</v>
      </c>
      <c r="GN1349" s="152">
        <v>1.5811049960000001</v>
      </c>
      <c r="GO1349" s="152">
        <v>8.3323408000000002E-2</v>
      </c>
      <c r="GS1349" s="152">
        <v>2.52512873</v>
      </c>
      <c r="GT1349" s="152">
        <v>0.75098078300000004</v>
      </c>
      <c r="GU1349" s="152">
        <v>0.29894858899999999</v>
      </c>
    </row>
    <row r="1350" spans="1:203">
      <c r="A1350" s="151">
        <v>6976</v>
      </c>
      <c r="B1350" s="152" t="s">
        <v>2859</v>
      </c>
      <c r="C1350" s="152" t="s">
        <v>2877</v>
      </c>
      <c r="D1350" s="152" t="s">
        <v>2878</v>
      </c>
      <c r="E1350" s="152" t="s">
        <v>4642</v>
      </c>
      <c r="F1350" s="152" t="s">
        <v>9796</v>
      </c>
      <c r="H1350" s="151">
        <v>284200</v>
      </c>
      <c r="L1350" s="153" t="s">
        <v>4643</v>
      </c>
      <c r="M1350" s="153" t="s">
        <v>5441</v>
      </c>
      <c r="P1350" s="152">
        <v>16.363</v>
      </c>
      <c r="Q1350" s="152">
        <v>145.63355559999999</v>
      </c>
      <c r="R1350" s="152" t="s">
        <v>2027</v>
      </c>
      <c r="S1350" s="152" t="s">
        <v>2716</v>
      </c>
      <c r="T1350" s="152">
        <v>56.087000000000003</v>
      </c>
      <c r="U1350" s="152">
        <v>0.96</v>
      </c>
      <c r="V1350" s="152">
        <v>15.239000000000001</v>
      </c>
      <c r="X1350" s="152">
        <v>10.436</v>
      </c>
      <c r="AA1350" s="152">
        <v>3.556</v>
      </c>
      <c r="AB1350" s="152">
        <v>0.21299999999999999</v>
      </c>
      <c r="AC1350" s="152">
        <v>7.0010000000000003</v>
      </c>
      <c r="AD1350" s="152">
        <v>2.8679999999999999</v>
      </c>
      <c r="AE1350" s="152">
        <v>1.1339999999999999</v>
      </c>
      <c r="AF1350" s="152">
        <v>0.192</v>
      </c>
      <c r="AI1350" s="152">
        <v>98.018992940000004</v>
      </c>
      <c r="AJ1350" s="152">
        <v>3.0398967830000001</v>
      </c>
      <c r="AK1350" s="156">
        <f t="shared" si="21"/>
        <v>1.900102E-2</v>
      </c>
      <c r="AL1350" s="151">
        <v>190.0102</v>
      </c>
      <c r="AM1350" s="151">
        <v>528.73919999999998</v>
      </c>
      <c r="AN1350" s="151">
        <v>1139.66976</v>
      </c>
      <c r="AO1350" s="151">
        <v>1168.62186</v>
      </c>
      <c r="AQ1350" s="152">
        <v>8.620535769</v>
      </c>
      <c r="AR1350" s="152">
        <v>0.66934100900000004</v>
      </c>
      <c r="AS1350" s="152">
        <v>12.57659187</v>
      </c>
      <c r="AU1350" s="151">
        <v>968.45846559999995</v>
      </c>
      <c r="AV1350" s="152">
        <v>8616.4848000000002</v>
      </c>
      <c r="AW1350" s="152">
        <v>28.94838592</v>
      </c>
      <c r="AX1350" s="151">
        <v>4895.8969770000003</v>
      </c>
      <c r="AZ1350" s="152">
        <v>10.67087162</v>
      </c>
      <c r="BG1350" s="152">
        <v>16.812599519999999</v>
      </c>
      <c r="BH1350" s="152">
        <v>291.297237</v>
      </c>
      <c r="BI1350" s="152">
        <v>26.900584370000001</v>
      </c>
      <c r="BJ1350" s="152">
        <v>26.208354239999998</v>
      </c>
      <c r="BK1350" s="152">
        <v>1.7441730870000001</v>
      </c>
      <c r="BO1350" s="152">
        <v>277.70849340000001</v>
      </c>
      <c r="BP1350" s="152">
        <v>7.9099273889999999</v>
      </c>
      <c r="BQ1350" s="152">
        <v>16.76727644</v>
      </c>
      <c r="BS1350" s="152">
        <v>11.56116506</v>
      </c>
      <c r="BT1350" s="152">
        <v>3.1585483999999999</v>
      </c>
      <c r="BU1350" s="152">
        <v>4.9656195390000004</v>
      </c>
      <c r="BV1350" s="152">
        <v>3.6055981589999999</v>
      </c>
      <c r="BX1350" s="152">
        <v>4.0011954080000001</v>
      </c>
      <c r="BZ1350" s="152">
        <v>2.6970576180000001</v>
      </c>
      <c r="CB1350" s="152">
        <v>2.266633933</v>
      </c>
      <c r="CD1350" s="152">
        <v>2.1355998829999998</v>
      </c>
      <c r="CH1350" s="152">
        <v>4.1733588450000001</v>
      </c>
      <c r="CJ1350" s="152">
        <v>0.99932206999999995</v>
      </c>
      <c r="CK1350" s="152">
        <v>0.45739612899999998</v>
      </c>
      <c r="CU1350" s="152">
        <v>-51</v>
      </c>
      <c r="DC1350" s="152">
        <v>37.541333330000001</v>
      </c>
      <c r="DF1350" s="152">
        <v>27.86333333</v>
      </c>
      <c r="DG1350" s="152">
        <v>33.731333329999998</v>
      </c>
      <c r="DJ1350" s="152">
        <v>1.2999999999999999E-2</v>
      </c>
      <c r="DM1350" s="152">
        <v>0.16866666699999999</v>
      </c>
      <c r="DO1350" s="154">
        <v>68.337912529999997</v>
      </c>
      <c r="ED1350" s="152">
        <v>53.887012179999999</v>
      </c>
      <c r="EE1350" s="152">
        <v>0.72599480199999999</v>
      </c>
      <c r="EF1350" s="152">
        <v>18.287367289999999</v>
      </c>
      <c r="EH1350" s="152">
        <v>8.9286545769999996</v>
      </c>
      <c r="EJ1350" s="152">
        <v>9.9224138310000001</v>
      </c>
      <c r="EK1350" s="152">
        <v>0.210748555</v>
      </c>
      <c r="EL1350" s="152">
        <v>3.8450615990000001</v>
      </c>
      <c r="EM1350" s="152">
        <v>9.9878166250000007</v>
      </c>
      <c r="EO1350" s="152">
        <v>2.7207864339999999</v>
      </c>
      <c r="EP1350" s="152">
        <v>0.66805475700000005</v>
      </c>
      <c r="EQ1350" s="152">
        <v>0.14558135</v>
      </c>
      <c r="ES1350" s="152">
        <v>-0.40322580600000002</v>
      </c>
      <c r="FA1350" s="152">
        <v>5.5951960569999999</v>
      </c>
      <c r="FB1350" s="152">
        <v>0.53042623</v>
      </c>
      <c r="FD1350" s="152">
        <v>34.893679089999999</v>
      </c>
      <c r="FF1350" s="152">
        <v>248.7276224</v>
      </c>
      <c r="FG1350" s="152">
        <v>19.753977419999998</v>
      </c>
      <c r="FI1350" s="152">
        <v>29.436252230000001</v>
      </c>
      <c r="FJ1350" s="152">
        <v>6.1817696690000004</v>
      </c>
      <c r="FK1350" s="152">
        <v>60.88549269</v>
      </c>
      <c r="FL1350" s="152">
        <v>84.482377439999993</v>
      </c>
      <c r="FM1350" s="152">
        <v>16.789161870000001</v>
      </c>
      <c r="FP1350" s="152">
        <v>10.68365725</v>
      </c>
      <c r="FQ1350" s="152">
        <v>381.40786900000001</v>
      </c>
      <c r="FR1350" s="152">
        <v>22.689309260000002</v>
      </c>
      <c r="FS1350" s="152">
        <v>56.798569960000002</v>
      </c>
      <c r="FT1350" s="152">
        <v>1.327599177</v>
      </c>
      <c r="FX1350" s="152">
        <v>0.29095739399999998</v>
      </c>
      <c r="FY1350" s="152">
        <v>207.65042890000001</v>
      </c>
      <c r="FZ1350" s="152">
        <v>5.8935556289999997</v>
      </c>
      <c r="GA1350" s="152">
        <v>12.730418630000001</v>
      </c>
      <c r="GB1350" s="152">
        <v>2.0096830799999998</v>
      </c>
      <c r="GC1350" s="152">
        <v>9.7215184539999999</v>
      </c>
      <c r="GD1350" s="152">
        <v>2.7997912359999999</v>
      </c>
      <c r="GE1350" s="152">
        <v>0.95285220400000004</v>
      </c>
      <c r="GF1350" s="152">
        <v>3.5972129650000002</v>
      </c>
      <c r="GG1350" s="152">
        <v>0.60638165499999996</v>
      </c>
      <c r="GH1350" s="152">
        <v>3.738297035</v>
      </c>
      <c r="GI1350" s="152">
        <v>0.800964224</v>
      </c>
      <c r="GJ1350" s="152">
        <v>2.2218295160000001</v>
      </c>
      <c r="GL1350" s="152">
        <v>2.2232778450000001</v>
      </c>
      <c r="GM1350" s="152">
        <v>0.34785939199999999</v>
      </c>
      <c r="GN1350" s="152">
        <v>1.5811049960000001</v>
      </c>
      <c r="GO1350" s="152">
        <v>8.3323408000000002E-2</v>
      </c>
      <c r="GS1350" s="152">
        <v>2.52512873</v>
      </c>
      <c r="GT1350" s="152">
        <v>0.75098078300000004</v>
      </c>
      <c r="GU1350" s="152">
        <v>0.29894858899999999</v>
      </c>
    </row>
    <row r="1351" spans="1:203">
      <c r="A1351" s="151">
        <v>6977</v>
      </c>
      <c r="B1351" s="152" t="s">
        <v>2859</v>
      </c>
      <c r="C1351" s="152" t="s">
        <v>2877</v>
      </c>
      <c r="D1351" s="152" t="s">
        <v>2878</v>
      </c>
      <c r="E1351" s="152" t="s">
        <v>2879</v>
      </c>
      <c r="F1351" s="152" t="s">
        <v>9797</v>
      </c>
      <c r="H1351" s="151">
        <v>284190</v>
      </c>
      <c r="L1351" s="153" t="s">
        <v>2892</v>
      </c>
      <c r="M1351" s="153" t="s">
        <v>3573</v>
      </c>
      <c r="P1351" s="152">
        <v>17.402999999999999</v>
      </c>
      <c r="Q1351" s="152">
        <v>145.863</v>
      </c>
      <c r="R1351" s="152" t="s">
        <v>2882</v>
      </c>
      <c r="S1351" s="152" t="s">
        <v>2716</v>
      </c>
      <c r="T1351" s="152">
        <v>47.676000000000002</v>
      </c>
      <c r="U1351" s="152">
        <v>0.98</v>
      </c>
      <c r="V1351" s="152">
        <v>12.803000000000001</v>
      </c>
      <c r="X1351" s="152">
        <v>16.099</v>
      </c>
      <c r="AA1351" s="152">
        <v>7.4160000000000004</v>
      </c>
      <c r="AB1351" s="152">
        <v>0.28599999999999998</v>
      </c>
      <c r="AC1351" s="152">
        <v>10.718</v>
      </c>
      <c r="AD1351" s="152">
        <v>1.8260000000000001</v>
      </c>
      <c r="AE1351" s="152">
        <v>0.39800000000000002</v>
      </c>
      <c r="AF1351" s="152">
        <v>8.4000000000000005E-2</v>
      </c>
      <c r="AI1351" s="152">
        <v>98.72784858</v>
      </c>
      <c r="AJ1351" s="152">
        <v>2.2617414</v>
      </c>
      <c r="AK1351" s="156">
        <f t="shared" si="21"/>
        <v>1.28923328E-2</v>
      </c>
      <c r="AL1351" s="151">
        <v>128.923328</v>
      </c>
      <c r="AM1351" s="151">
        <v>376.50312000000002</v>
      </c>
      <c r="AN1351" s="151">
        <v>406.40548999999999</v>
      </c>
      <c r="AO1351" s="151">
        <v>971.47852939999996</v>
      </c>
      <c r="AQ1351" s="152">
        <v>5.3333955709999996</v>
      </c>
      <c r="AR1351" s="152">
        <v>0.33576305499999998</v>
      </c>
      <c r="AS1351" s="152">
        <v>14.33629983</v>
      </c>
      <c r="AU1351" s="151">
        <v>512.00593879999997</v>
      </c>
      <c r="AV1351" s="152">
        <v>3566.207872</v>
      </c>
      <c r="AW1351" s="152">
        <v>54.918825400000003</v>
      </c>
      <c r="AX1351" s="151">
        <v>6229.2660450000003</v>
      </c>
      <c r="AZ1351" s="152">
        <v>38.01227205</v>
      </c>
      <c r="BG1351" s="152">
        <v>8.3552638520000002</v>
      </c>
      <c r="BH1351" s="152">
        <v>309.52198909999998</v>
      </c>
      <c r="BI1351" s="152">
        <v>19.577008589999998</v>
      </c>
      <c r="BJ1351" s="152">
        <v>33.015437050000003</v>
      </c>
      <c r="BK1351" s="152">
        <v>0.63830832400000004</v>
      </c>
      <c r="BO1351" s="152">
        <v>141.25241980000001</v>
      </c>
      <c r="BP1351" s="152">
        <v>3.4594690639999999</v>
      </c>
      <c r="BQ1351" s="152">
        <v>8.1411514989999993</v>
      </c>
      <c r="BR1351" s="152">
        <v>1.4130600149999999</v>
      </c>
      <c r="BS1351" s="152">
        <v>6.4896454160000001</v>
      </c>
      <c r="BT1351" s="152">
        <v>2.0858268340000001</v>
      </c>
      <c r="BU1351" s="152">
        <v>1.190317048</v>
      </c>
      <c r="BV1351" s="152">
        <v>2.9037048460000001</v>
      </c>
      <c r="BX1351" s="152">
        <v>3.4886809799999998</v>
      </c>
      <c r="BZ1351" s="152">
        <v>2.7538646199999999</v>
      </c>
      <c r="CB1351" s="152">
        <v>2.3672726470000001</v>
      </c>
      <c r="CD1351" s="152">
        <v>1.2856558929999999</v>
      </c>
      <c r="DC1351" s="152">
        <v>38.457000000000001</v>
      </c>
      <c r="DF1351" s="152">
        <v>23.721</v>
      </c>
      <c r="DG1351" s="152">
        <v>38.423999999999999</v>
      </c>
      <c r="DJ1351" s="152">
        <v>3.95E-2</v>
      </c>
      <c r="DM1351" s="152">
        <v>0.26250000000000001</v>
      </c>
      <c r="DO1351" s="154">
        <v>74.27957662</v>
      </c>
    </row>
    <row r="1352" spans="1:203">
      <c r="A1352" s="151">
        <v>6978</v>
      </c>
      <c r="B1352" s="152" t="s">
        <v>2859</v>
      </c>
      <c r="C1352" s="152" t="s">
        <v>2877</v>
      </c>
      <c r="D1352" s="152" t="s">
        <v>2878</v>
      </c>
      <c r="E1352" s="152" t="s">
        <v>2879</v>
      </c>
      <c r="F1352" s="152" t="s">
        <v>9798</v>
      </c>
      <c r="H1352" s="151">
        <v>284190</v>
      </c>
      <c r="L1352" s="153" t="s">
        <v>2892</v>
      </c>
      <c r="M1352" s="153" t="s">
        <v>3771</v>
      </c>
      <c r="P1352" s="152">
        <v>17.402999999999999</v>
      </c>
      <c r="Q1352" s="152">
        <v>145.863</v>
      </c>
      <c r="R1352" s="152" t="s">
        <v>2882</v>
      </c>
      <c r="S1352" s="152" t="s">
        <v>2716</v>
      </c>
      <c r="T1352" s="152">
        <v>48.250999999999998</v>
      </c>
      <c r="U1352" s="152">
        <v>1.0349999999999999</v>
      </c>
      <c r="V1352" s="152">
        <v>13.242000000000001</v>
      </c>
      <c r="X1352" s="152">
        <v>14.46</v>
      </c>
      <c r="AA1352" s="152">
        <v>6.9329999999999998</v>
      </c>
      <c r="AB1352" s="152">
        <v>0.27600000000000002</v>
      </c>
      <c r="AC1352" s="152">
        <v>10.827</v>
      </c>
      <c r="AD1352" s="152">
        <v>1.8049999999999999</v>
      </c>
      <c r="AE1352" s="152">
        <v>0.41199999999999998</v>
      </c>
      <c r="AF1352" s="152">
        <v>8.2000000000000003E-2</v>
      </c>
      <c r="AI1352" s="152">
        <v>97.706855619999999</v>
      </c>
      <c r="AJ1352" s="152">
        <v>2.1048534999999999</v>
      </c>
      <c r="AK1352" s="156">
        <f t="shared" si="21"/>
        <v>8.5578415999999996E-4</v>
      </c>
      <c r="AL1352" s="151">
        <v>8.5578415999999997</v>
      </c>
      <c r="AM1352" s="151">
        <v>281.77127999999999</v>
      </c>
      <c r="AN1352" s="151">
        <v>324.88637999999997</v>
      </c>
      <c r="AO1352" s="151">
        <v>940.84632350000004</v>
      </c>
      <c r="AQ1352" s="152">
        <v>4.781711209</v>
      </c>
      <c r="AR1352" s="152">
        <v>0.28966463199999998</v>
      </c>
      <c r="AS1352" s="152">
        <v>14.222220589999999</v>
      </c>
      <c r="AU1352" s="151">
        <v>502.25809120000002</v>
      </c>
      <c r="AV1352" s="152">
        <v>3428.2252410000001</v>
      </c>
      <c r="AW1352" s="152">
        <v>53.674248220000003</v>
      </c>
      <c r="AX1352" s="151">
        <v>6058.4663719999999</v>
      </c>
      <c r="AZ1352" s="152">
        <v>37.369276509999999</v>
      </c>
      <c r="BG1352" s="152">
        <v>6.9228111959999996</v>
      </c>
      <c r="BH1352" s="152">
        <v>300.1362967</v>
      </c>
      <c r="BI1352" s="152">
        <v>18.401343579999999</v>
      </c>
      <c r="BJ1352" s="152">
        <v>32.18088942</v>
      </c>
      <c r="BK1352" s="152">
        <v>0.65495434500000005</v>
      </c>
      <c r="BO1352" s="152">
        <v>137.8565375</v>
      </c>
      <c r="BP1352" s="152">
        <v>3.329958263</v>
      </c>
      <c r="BQ1352" s="152">
        <v>8.2485437499999996</v>
      </c>
      <c r="BR1352" s="152">
        <v>1.475299616</v>
      </c>
      <c r="BS1352" s="152">
        <v>6.1610494840000003</v>
      </c>
      <c r="BT1352" s="152">
        <v>1.9527680270000001</v>
      </c>
      <c r="BU1352" s="152">
        <v>0.87223278800000004</v>
      </c>
      <c r="BV1352" s="152">
        <v>2.714935562</v>
      </c>
      <c r="BX1352" s="152">
        <v>3.5691329349999998</v>
      </c>
      <c r="BZ1352" s="152">
        <v>2.6041917109999999</v>
      </c>
      <c r="CB1352" s="152">
        <v>2.1498309870000001</v>
      </c>
      <c r="CD1352" s="152">
        <v>1.2458591429999999</v>
      </c>
      <c r="DC1352" s="152">
        <v>38.456499999999998</v>
      </c>
      <c r="DF1352" s="152">
        <v>23.640499999999999</v>
      </c>
      <c r="DG1352" s="152">
        <v>38.652999999999999</v>
      </c>
      <c r="DJ1352" s="152">
        <v>3.0499999999999999E-2</v>
      </c>
      <c r="DM1352" s="152">
        <v>0.25800000000000001</v>
      </c>
      <c r="DO1352" s="154">
        <v>74.457641330000001</v>
      </c>
    </row>
    <row r="1353" spans="1:203">
      <c r="A1353" s="151">
        <v>6979</v>
      </c>
      <c r="B1353" s="152" t="s">
        <v>2859</v>
      </c>
      <c r="C1353" s="152" t="s">
        <v>2877</v>
      </c>
      <c r="D1353" s="152" t="s">
        <v>2878</v>
      </c>
      <c r="E1353" s="152" t="s">
        <v>2879</v>
      </c>
      <c r="F1353" s="152" t="s">
        <v>9799</v>
      </c>
      <c r="H1353" s="151">
        <v>284190</v>
      </c>
      <c r="L1353" s="153" t="s">
        <v>2892</v>
      </c>
      <c r="M1353" s="153" t="s">
        <v>3316</v>
      </c>
      <c r="P1353" s="152">
        <v>17.402999999999999</v>
      </c>
      <c r="Q1353" s="152">
        <v>145.863</v>
      </c>
      <c r="R1353" s="152" t="s">
        <v>2882</v>
      </c>
      <c r="S1353" s="152" t="s">
        <v>2716</v>
      </c>
      <c r="T1353" s="152">
        <v>46.587000000000003</v>
      </c>
      <c r="U1353" s="152">
        <v>0.89800000000000002</v>
      </c>
      <c r="V1353" s="152">
        <v>12.781000000000001</v>
      </c>
      <c r="X1353" s="152">
        <v>14.423999999999999</v>
      </c>
      <c r="AA1353" s="152">
        <v>9.1050000000000004</v>
      </c>
      <c r="AB1353" s="152">
        <v>0.22800000000000001</v>
      </c>
      <c r="AC1353" s="152">
        <v>10.648999999999999</v>
      </c>
      <c r="AD1353" s="152">
        <v>1.5589999999999999</v>
      </c>
      <c r="AE1353" s="152">
        <v>0.376</v>
      </c>
      <c r="AF1353" s="152">
        <v>6.8000000000000005E-2</v>
      </c>
      <c r="AI1353" s="152">
        <v>97.07155376</v>
      </c>
      <c r="AJ1353" s="152">
        <v>2.2699231480000002</v>
      </c>
      <c r="AK1353" s="156">
        <f t="shared" si="21"/>
        <v>1.8108263390000001E-3</v>
      </c>
      <c r="AL1353" s="151">
        <v>18.108263390000001</v>
      </c>
      <c r="AM1353" s="151">
        <v>281.02535999999998</v>
      </c>
      <c r="AN1353" s="151">
        <v>372.48878000000002</v>
      </c>
      <c r="AO1353" s="151">
        <v>922.09191180000005</v>
      </c>
      <c r="AQ1353" s="152">
        <v>4.0003363800000002</v>
      </c>
      <c r="AR1353" s="152">
        <v>0.29800924299999998</v>
      </c>
      <c r="AS1353" s="152">
        <v>9.0828566080000002</v>
      </c>
      <c r="AU1353" s="151">
        <v>386.44377659999998</v>
      </c>
      <c r="AV1353" s="152">
        <v>3174.0935300000001</v>
      </c>
      <c r="AW1353" s="152">
        <v>43.61051982</v>
      </c>
      <c r="AX1353" s="151">
        <v>5285.8141530000003</v>
      </c>
      <c r="AZ1353" s="152">
        <v>88.073739200000006</v>
      </c>
      <c r="BG1353" s="152">
        <v>10.57132479</v>
      </c>
      <c r="BH1353" s="152">
        <v>255.90727799999999</v>
      </c>
      <c r="BI1353" s="152">
        <v>16.94121028</v>
      </c>
      <c r="BJ1353" s="152">
        <v>26.06323875</v>
      </c>
      <c r="BK1353" s="152">
        <v>0.639705101</v>
      </c>
      <c r="BO1353" s="152">
        <v>104.77723899999999</v>
      </c>
      <c r="BP1353" s="152">
        <v>2.810352162</v>
      </c>
      <c r="BQ1353" s="152">
        <v>6.5973780809999996</v>
      </c>
      <c r="BS1353" s="152">
        <v>5.7989848129999997</v>
      </c>
      <c r="BT1353" s="152">
        <v>1.8484002079999999</v>
      </c>
      <c r="BU1353" s="152">
        <v>1.122136858</v>
      </c>
      <c r="BV1353" s="152">
        <v>2.5207214859999998</v>
      </c>
      <c r="BX1353" s="152">
        <v>3.2012402849999999</v>
      </c>
      <c r="BZ1353" s="152">
        <v>2.1088018279999998</v>
      </c>
      <c r="CB1353" s="152">
        <v>1.9036102429999999</v>
      </c>
      <c r="CD1353" s="152">
        <v>1.052742812</v>
      </c>
      <c r="CH1353" s="152">
        <v>6.2086990540000002</v>
      </c>
      <c r="CJ1353" s="152">
        <v>0.33969481299999998</v>
      </c>
      <c r="CK1353" s="152">
        <v>0.206061625</v>
      </c>
      <c r="DC1353" s="152">
        <v>38.427999999999997</v>
      </c>
      <c r="DF1353" s="152">
        <v>22.538499999999999</v>
      </c>
      <c r="DG1353" s="152">
        <v>39.3735</v>
      </c>
      <c r="DJ1353" s="152">
        <v>7.4999999999999997E-3</v>
      </c>
      <c r="DM1353" s="152">
        <v>0.28199999999999997</v>
      </c>
      <c r="DO1353" s="154">
        <v>75.696235729999998</v>
      </c>
    </row>
    <row r="1354" spans="1:203">
      <c r="A1354" s="151">
        <v>6980</v>
      </c>
      <c r="B1354" s="152" t="s">
        <v>2859</v>
      </c>
      <c r="C1354" s="152" t="s">
        <v>2877</v>
      </c>
      <c r="D1354" s="152" t="s">
        <v>2878</v>
      </c>
      <c r="E1354" s="152" t="s">
        <v>2879</v>
      </c>
      <c r="F1354" s="152" t="s">
        <v>9800</v>
      </c>
      <c r="H1354" s="151">
        <v>284190</v>
      </c>
      <c r="L1354" s="153" t="s">
        <v>2892</v>
      </c>
      <c r="M1354" s="153" t="s">
        <v>3194</v>
      </c>
      <c r="P1354" s="152">
        <v>17.402999999999999</v>
      </c>
      <c r="Q1354" s="152">
        <v>145.863</v>
      </c>
      <c r="R1354" s="152" t="s">
        <v>2882</v>
      </c>
      <c r="S1354" s="152" t="s">
        <v>2716</v>
      </c>
      <c r="T1354" s="152">
        <v>45.883000000000003</v>
      </c>
      <c r="U1354" s="152">
        <v>0.60899999999999999</v>
      </c>
      <c r="V1354" s="152">
        <v>14.976000000000001</v>
      </c>
      <c r="X1354" s="152">
        <v>11.029</v>
      </c>
      <c r="AA1354" s="152">
        <v>9.8140000000000001</v>
      </c>
      <c r="AB1354" s="152">
        <v>0.19600000000000001</v>
      </c>
      <c r="AC1354" s="152">
        <v>12.01</v>
      </c>
      <c r="AD1354" s="152">
        <v>1.6839999999999999</v>
      </c>
      <c r="AE1354" s="152">
        <v>0.45</v>
      </c>
      <c r="AF1354" s="152">
        <v>7.9000000000000001E-2</v>
      </c>
      <c r="AI1354" s="152">
        <v>97.067630010000002</v>
      </c>
      <c r="AJ1354" s="152">
        <v>2.8140436000000002</v>
      </c>
      <c r="AK1354" s="156">
        <f t="shared" si="21"/>
        <v>2.14432281E-2</v>
      </c>
      <c r="AL1354" s="151">
        <v>214.43228099999999</v>
      </c>
      <c r="AM1354" s="151">
        <v>189.83663999999999</v>
      </c>
      <c r="AN1354" s="151">
        <v>2306.33628</v>
      </c>
      <c r="AO1354" s="151">
        <v>969.6030882</v>
      </c>
      <c r="AQ1354" s="152">
        <v>2.5086842200000001</v>
      </c>
      <c r="AR1354" s="152">
        <v>0.24679647299999999</v>
      </c>
      <c r="AS1354" s="152">
        <v>7.1557824800000001</v>
      </c>
      <c r="AU1354" s="151">
        <v>496.78663979999999</v>
      </c>
      <c r="AV1354" s="152">
        <v>3905.9147600000001</v>
      </c>
      <c r="AW1354" s="152">
        <v>41.711783189999998</v>
      </c>
      <c r="AX1354" s="151">
        <v>3885.718253</v>
      </c>
      <c r="AZ1354" s="152">
        <v>94.207684799999996</v>
      </c>
      <c r="BG1354" s="152">
        <v>6.158074032</v>
      </c>
      <c r="BH1354" s="152">
        <v>313.15908359999997</v>
      </c>
      <c r="BI1354" s="152">
        <v>13.25481461</v>
      </c>
      <c r="BJ1354" s="152">
        <v>29.47834125</v>
      </c>
      <c r="BK1354" s="152">
        <v>0.62340092999999996</v>
      </c>
      <c r="BO1354" s="152">
        <v>110.96823000000001</v>
      </c>
      <c r="BP1354" s="152">
        <v>3.6303385869999998</v>
      </c>
      <c r="BQ1354" s="152">
        <v>8.1305368619999996</v>
      </c>
      <c r="BS1354" s="152">
        <v>6.2179559439999998</v>
      </c>
      <c r="BT1354" s="152">
        <v>1.8514985269999999</v>
      </c>
      <c r="BU1354" s="152">
        <v>1.0625578659999999</v>
      </c>
      <c r="BV1354" s="152">
        <v>2.3349103520000001</v>
      </c>
      <c r="BX1354" s="152">
        <v>2.116248235</v>
      </c>
      <c r="BZ1354" s="152">
        <v>1.538159353</v>
      </c>
      <c r="CB1354" s="152">
        <v>1.326764721</v>
      </c>
      <c r="CD1354" s="152">
        <v>0.94451040500000005</v>
      </c>
      <c r="CH1354" s="152">
        <v>3.4196613870000001</v>
      </c>
      <c r="CJ1354" s="152">
        <v>0.34860939800000001</v>
      </c>
      <c r="CK1354" s="152">
        <v>0.20637388800000001</v>
      </c>
      <c r="CU1354" s="152">
        <v>-28.379288825682192</v>
      </c>
      <c r="DC1354" s="152">
        <v>39.064999999999998</v>
      </c>
      <c r="DF1354" s="152">
        <v>19.222999999999999</v>
      </c>
      <c r="DG1354" s="152">
        <v>42.102499999999999</v>
      </c>
      <c r="DJ1354" s="152">
        <v>4.5999999999999999E-2</v>
      </c>
      <c r="DM1354" s="152">
        <v>0.26350000000000001</v>
      </c>
      <c r="DO1354" s="154">
        <v>79.612169510000001</v>
      </c>
    </row>
    <row r="1355" spans="1:203">
      <c r="A1355" s="151">
        <v>6981</v>
      </c>
      <c r="B1355" s="152" t="s">
        <v>2859</v>
      </c>
      <c r="C1355" s="152" t="s">
        <v>2877</v>
      </c>
      <c r="D1355" s="152" t="s">
        <v>2878</v>
      </c>
      <c r="E1355" s="152" t="s">
        <v>2879</v>
      </c>
      <c r="F1355" s="152" t="s">
        <v>9801</v>
      </c>
      <c r="H1355" s="151">
        <v>284190</v>
      </c>
      <c r="L1355" s="153" t="s">
        <v>2892</v>
      </c>
      <c r="M1355" s="153" t="s">
        <v>3213</v>
      </c>
      <c r="P1355" s="152">
        <v>17.402999999999999</v>
      </c>
      <c r="Q1355" s="152">
        <v>145.863</v>
      </c>
      <c r="R1355" s="152" t="s">
        <v>2882</v>
      </c>
      <c r="S1355" s="152" t="s">
        <v>2716</v>
      </c>
      <c r="T1355" s="152">
        <v>45.944000000000003</v>
      </c>
      <c r="U1355" s="152">
        <v>0.72099999999999997</v>
      </c>
      <c r="V1355" s="152">
        <v>14.404</v>
      </c>
      <c r="X1355" s="152">
        <v>12.757</v>
      </c>
      <c r="AA1355" s="152">
        <v>8.8309999999999995</v>
      </c>
      <c r="AB1355" s="152">
        <v>0.23</v>
      </c>
      <c r="AC1355" s="152">
        <v>12.122</v>
      </c>
      <c r="AD1355" s="152">
        <v>1.3520000000000001</v>
      </c>
      <c r="AE1355" s="152">
        <v>0.35099999999999998</v>
      </c>
      <c r="AF1355" s="152">
        <v>4.8000000000000001E-2</v>
      </c>
      <c r="AI1355" s="152">
        <v>97.119161399999996</v>
      </c>
      <c r="AJ1355" s="152">
        <v>2.3852639999999998</v>
      </c>
      <c r="AK1355" s="156">
        <f t="shared" si="21"/>
        <v>1.7108736900000001E-2</v>
      </c>
      <c r="AL1355" s="151">
        <v>171.087369</v>
      </c>
      <c r="AM1355" s="151">
        <v>170.81567999999999</v>
      </c>
      <c r="AN1355" s="151">
        <v>1736.29754</v>
      </c>
      <c r="AO1355" s="151">
        <v>733.29750000000001</v>
      </c>
      <c r="AQ1355" s="152">
        <v>3.3067960009999999</v>
      </c>
      <c r="AR1355" s="152">
        <v>0.17363874800000001</v>
      </c>
      <c r="AS1355" s="152">
        <v>11.41795701</v>
      </c>
      <c r="AU1355" s="151">
        <v>370.32114480000001</v>
      </c>
      <c r="AV1355" s="152">
        <v>3087.6537050000002</v>
      </c>
      <c r="AW1355" s="152">
        <v>46.609526129999999</v>
      </c>
      <c r="AX1355" s="151">
        <v>4510.4916350000003</v>
      </c>
      <c r="AZ1355" s="152">
        <v>78.040190490000001</v>
      </c>
      <c r="BG1355" s="152">
        <v>5.874431993</v>
      </c>
      <c r="BH1355" s="152">
        <v>252.31096199999999</v>
      </c>
      <c r="BI1355" s="152">
        <v>8.9859804370000003</v>
      </c>
      <c r="BJ1355" s="152">
        <v>17.854632729999999</v>
      </c>
      <c r="BK1355" s="152">
        <v>0.46476047500000001</v>
      </c>
      <c r="BO1355" s="152">
        <v>82.463520009999996</v>
      </c>
      <c r="BP1355" s="152">
        <v>2.1283455939999998</v>
      </c>
      <c r="BQ1355" s="152">
        <v>5.1045533489999997</v>
      </c>
      <c r="BR1355" s="152">
        <v>0.77059297599999999</v>
      </c>
      <c r="BS1355" s="152">
        <v>3.3985190240000001</v>
      </c>
      <c r="BT1355" s="152">
        <v>1.19530626</v>
      </c>
      <c r="BU1355" s="152">
        <v>0.63408152699999998</v>
      </c>
      <c r="BV1355" s="152">
        <v>1.562658554</v>
      </c>
      <c r="BX1355" s="152">
        <v>1.6400517109999999</v>
      </c>
      <c r="BZ1355" s="152">
        <v>1.1656358550000001</v>
      </c>
      <c r="CB1355" s="152">
        <v>1.012030462</v>
      </c>
      <c r="CD1355" s="152">
        <v>0.593574818</v>
      </c>
      <c r="DC1355" s="152">
        <v>39.427999999999997</v>
      </c>
      <c r="DF1355" s="152">
        <v>17.397500000000001</v>
      </c>
      <c r="DG1355" s="152">
        <v>43.695500000000003</v>
      </c>
      <c r="DJ1355" s="152">
        <v>7.5999999999999998E-2</v>
      </c>
      <c r="DM1355" s="152">
        <v>0.23250000000000001</v>
      </c>
      <c r="DO1355" s="154">
        <v>81.744733139999994</v>
      </c>
    </row>
    <row r="1356" spans="1:203">
      <c r="A1356" s="151">
        <v>6982</v>
      </c>
      <c r="B1356" s="152" t="s">
        <v>2859</v>
      </c>
      <c r="C1356" s="152" t="s">
        <v>2877</v>
      </c>
      <c r="D1356" s="152" t="s">
        <v>2878</v>
      </c>
      <c r="E1356" s="152" t="s">
        <v>2879</v>
      </c>
      <c r="F1356" s="152" t="s">
        <v>9802</v>
      </c>
      <c r="H1356" s="151">
        <v>284190</v>
      </c>
      <c r="L1356" s="153" t="s">
        <v>2892</v>
      </c>
      <c r="M1356" s="153" t="s">
        <v>3057</v>
      </c>
      <c r="P1356" s="152">
        <v>17.402999999999999</v>
      </c>
      <c r="Q1356" s="152">
        <v>145.863</v>
      </c>
      <c r="R1356" s="152" t="s">
        <v>2882</v>
      </c>
      <c r="S1356" s="152" t="s">
        <v>2716</v>
      </c>
      <c r="T1356" s="152">
        <v>45.167000000000002</v>
      </c>
      <c r="U1356" s="152">
        <v>0.83299999999999996</v>
      </c>
      <c r="V1356" s="152">
        <v>14.558999999999999</v>
      </c>
      <c r="X1356" s="152">
        <v>13.627000000000001</v>
      </c>
      <c r="AA1356" s="152">
        <v>7.1779999999999999</v>
      </c>
      <c r="AB1356" s="152">
        <v>0.248</v>
      </c>
      <c r="AC1356" s="152">
        <v>12.723000000000001</v>
      </c>
      <c r="AD1356" s="152">
        <v>1.44</v>
      </c>
      <c r="AE1356" s="152">
        <v>0.314</v>
      </c>
      <c r="AF1356" s="152">
        <v>6.6000000000000003E-2</v>
      </c>
      <c r="AI1356" s="152">
        <v>96.542851959999993</v>
      </c>
      <c r="AJ1356" s="152">
        <v>2.4389657159999998</v>
      </c>
      <c r="AK1356" s="156">
        <f t="shared" si="21"/>
        <v>2.096316539E-2</v>
      </c>
      <c r="AL1356" s="151">
        <v>209.6316539</v>
      </c>
      <c r="AM1356" s="151">
        <v>237.94847999999999</v>
      </c>
      <c r="AN1356" s="151">
        <v>862.19847000000004</v>
      </c>
      <c r="AO1356" s="151">
        <v>858.32691179999995</v>
      </c>
      <c r="AQ1356" s="152">
        <v>3.5742577990000002</v>
      </c>
      <c r="AR1356" s="152">
        <v>0.251505969</v>
      </c>
      <c r="AS1356" s="152">
        <v>11.528955160000001</v>
      </c>
      <c r="AU1356" s="151">
        <v>455.1439201</v>
      </c>
      <c r="AV1356" s="152">
        <v>3073.9139089999999</v>
      </c>
      <c r="AW1356" s="152">
        <v>54.352332560000001</v>
      </c>
      <c r="AX1356" s="151">
        <v>5360.5538710000001</v>
      </c>
      <c r="AZ1356" s="152">
        <v>59.228343690000003</v>
      </c>
      <c r="BG1356" s="152">
        <v>6.0072504240000004</v>
      </c>
      <c r="BH1356" s="152">
        <v>304.78587270000003</v>
      </c>
      <c r="BI1356" s="152">
        <v>15.519272450000001</v>
      </c>
      <c r="BJ1356" s="152">
        <v>24.09042466</v>
      </c>
      <c r="BK1356" s="152">
        <v>0.58009547699999997</v>
      </c>
      <c r="BO1356" s="152">
        <v>106.8561967</v>
      </c>
      <c r="BP1356" s="152">
        <v>2.6300424659999999</v>
      </c>
      <c r="BQ1356" s="152">
        <v>6.5173111190000004</v>
      </c>
      <c r="BR1356" s="152">
        <v>1.1158140240000001</v>
      </c>
      <c r="BS1356" s="152">
        <v>5.1312151459999997</v>
      </c>
      <c r="BT1356" s="152">
        <v>1.717260104</v>
      </c>
      <c r="BU1356" s="152">
        <v>0.833243815</v>
      </c>
      <c r="BV1356" s="152">
        <v>2.2296354489999999</v>
      </c>
      <c r="BX1356" s="152">
        <v>2.8365545910000001</v>
      </c>
      <c r="BZ1356" s="152">
        <v>2.050669166</v>
      </c>
      <c r="CB1356" s="152">
        <v>1.983053889</v>
      </c>
      <c r="CD1356" s="152">
        <v>0.92845096999999999</v>
      </c>
      <c r="DC1356" s="152">
        <v>39.084499999999998</v>
      </c>
      <c r="DF1356" s="152">
        <v>18.568000000000001</v>
      </c>
      <c r="DG1356" s="152">
        <v>42.695999999999998</v>
      </c>
      <c r="DJ1356" s="152">
        <v>5.6500000000000002E-2</v>
      </c>
      <c r="DM1356" s="152">
        <v>0.23799999999999999</v>
      </c>
      <c r="DO1356" s="154">
        <v>80.390702509999997</v>
      </c>
    </row>
    <row r="1357" spans="1:203">
      <c r="A1357" s="151">
        <v>6983</v>
      </c>
      <c r="B1357" s="152" t="s">
        <v>2859</v>
      </c>
      <c r="C1357" s="152" t="s">
        <v>2877</v>
      </c>
      <c r="D1357" s="152" t="s">
        <v>2878</v>
      </c>
      <c r="E1357" s="152" t="s">
        <v>2879</v>
      </c>
      <c r="F1357" s="152" t="s">
        <v>9803</v>
      </c>
      <c r="H1357" s="151">
        <v>284190</v>
      </c>
      <c r="L1357" s="153" t="s">
        <v>2892</v>
      </c>
      <c r="M1357" s="153" t="s">
        <v>3394</v>
      </c>
      <c r="P1357" s="152">
        <v>17.402999999999999</v>
      </c>
      <c r="Q1357" s="152">
        <v>145.863</v>
      </c>
      <c r="R1357" s="152" t="s">
        <v>2882</v>
      </c>
      <c r="S1357" s="152" t="s">
        <v>2716</v>
      </c>
      <c r="T1357" s="152">
        <v>47.023000000000003</v>
      </c>
      <c r="U1357" s="152">
        <v>0.745</v>
      </c>
      <c r="V1357" s="152">
        <v>14.196999999999999</v>
      </c>
      <c r="X1357" s="152">
        <v>10.752000000000001</v>
      </c>
      <c r="AA1357" s="152">
        <v>9.3989999999999991</v>
      </c>
      <c r="AB1357" s="152">
        <v>0.16400000000000001</v>
      </c>
      <c r="AC1357" s="152">
        <v>11.667999999999999</v>
      </c>
      <c r="AD1357" s="152">
        <v>1.6160000000000001</v>
      </c>
      <c r="AE1357" s="152">
        <v>0.439</v>
      </c>
      <c r="AF1357" s="152">
        <v>0.109</v>
      </c>
      <c r="AI1357" s="152">
        <v>96.428062679999996</v>
      </c>
      <c r="AJ1357" s="152">
        <v>2.6017834999999998</v>
      </c>
      <c r="AK1357" s="156">
        <f t="shared" si="21"/>
        <v>1.5573604599999999E-2</v>
      </c>
      <c r="AL1357" s="151">
        <v>155.73604599999999</v>
      </c>
      <c r="AM1357" s="151">
        <v>190.02312000000001</v>
      </c>
      <c r="AN1357" s="151">
        <v>1035.3522</v>
      </c>
      <c r="AO1357" s="151">
        <v>1095.8827940000001</v>
      </c>
      <c r="AQ1357" s="152">
        <v>2.462896223</v>
      </c>
      <c r="AR1357" s="152">
        <v>0.18456283000000001</v>
      </c>
      <c r="AS1357" s="152">
        <v>10.215226879999999</v>
      </c>
      <c r="AU1357" s="151">
        <v>599.13936420000005</v>
      </c>
      <c r="AV1357" s="152">
        <v>4003.6888199999999</v>
      </c>
      <c r="AW1357" s="152">
        <v>41.57557971</v>
      </c>
      <c r="AX1357" s="151">
        <v>4634.7075420000001</v>
      </c>
      <c r="AZ1357" s="152">
        <v>100.2492341</v>
      </c>
      <c r="BG1357" s="152">
        <v>5.3615983500000004</v>
      </c>
      <c r="BH1357" s="152">
        <v>296.60912250000001</v>
      </c>
      <c r="BI1357" s="152">
        <v>14.53218665</v>
      </c>
      <c r="BJ1357" s="152">
        <v>28.793862669999999</v>
      </c>
      <c r="BK1357" s="152">
        <v>0.53733408599999999</v>
      </c>
      <c r="BO1357" s="152">
        <v>120.5243737</v>
      </c>
      <c r="BP1357" s="152">
        <v>3.342509347</v>
      </c>
      <c r="BQ1357" s="152">
        <v>8.0445657809999993</v>
      </c>
      <c r="BR1357" s="152">
        <v>1.3428360850000001</v>
      </c>
      <c r="BS1357" s="152">
        <v>6.034492288</v>
      </c>
      <c r="BT1357" s="152">
        <v>1.804373982</v>
      </c>
      <c r="BU1357" s="152">
        <v>0.72874833500000002</v>
      </c>
      <c r="BV1357" s="152">
        <v>2.2923756709999998</v>
      </c>
      <c r="BX1357" s="152">
        <v>2.568890546</v>
      </c>
      <c r="BZ1357" s="152">
        <v>1.892562163</v>
      </c>
      <c r="CB1357" s="152">
        <v>1.5072617109999999</v>
      </c>
      <c r="CD1357" s="152">
        <v>0.99032711799999995</v>
      </c>
      <c r="CU1357" s="152">
        <v>-45.627018958238288</v>
      </c>
      <c r="DC1357" s="152">
        <v>38.843000000000004</v>
      </c>
      <c r="DF1357" s="152">
        <v>19.563500000000001</v>
      </c>
      <c r="DG1357" s="152">
        <v>41.892000000000003</v>
      </c>
      <c r="DJ1357" s="152">
        <v>3.85E-2</v>
      </c>
      <c r="DM1357" s="152">
        <v>0.2555</v>
      </c>
      <c r="DO1357" s="154">
        <v>79.243376580000003</v>
      </c>
    </row>
    <row r="1358" spans="1:203">
      <c r="A1358" s="151">
        <v>6984</v>
      </c>
      <c r="B1358" s="152" t="s">
        <v>2859</v>
      </c>
      <c r="C1358" s="152" t="s">
        <v>2877</v>
      </c>
      <c r="D1358" s="152" t="s">
        <v>2878</v>
      </c>
      <c r="E1358" s="152" t="s">
        <v>2879</v>
      </c>
      <c r="F1358" s="152" t="s">
        <v>9804</v>
      </c>
      <c r="H1358" s="151">
        <v>284190</v>
      </c>
      <c r="L1358" s="153" t="s">
        <v>2892</v>
      </c>
      <c r="M1358" s="153" t="s">
        <v>2928</v>
      </c>
      <c r="P1358" s="152">
        <v>17.402999999999999</v>
      </c>
      <c r="Q1358" s="152">
        <v>145.863</v>
      </c>
      <c r="R1358" s="152" t="s">
        <v>2882</v>
      </c>
      <c r="S1358" s="152" t="s">
        <v>2716</v>
      </c>
      <c r="T1358" s="152">
        <v>43.55</v>
      </c>
      <c r="U1358" s="152">
        <v>0.64800000000000002</v>
      </c>
      <c r="V1358" s="152">
        <v>15.464</v>
      </c>
      <c r="X1358" s="152">
        <v>13.159000000000001</v>
      </c>
      <c r="AA1358" s="152">
        <v>9.827</v>
      </c>
      <c r="AB1358" s="152">
        <v>0.23300000000000001</v>
      </c>
      <c r="AC1358" s="152">
        <v>12.128</v>
      </c>
      <c r="AD1358" s="152">
        <v>1.4339999999999999</v>
      </c>
      <c r="AE1358" s="152">
        <v>0.28599999999999998</v>
      </c>
      <c r="AF1358" s="152">
        <v>5.3999999999999999E-2</v>
      </c>
      <c r="AI1358" s="152">
        <v>97.16689993</v>
      </c>
      <c r="AJ1358" s="152">
        <v>2.5631117269999999</v>
      </c>
      <c r="AK1358" s="156">
        <f t="shared" si="21"/>
        <v>1.683339058E-2</v>
      </c>
      <c r="AL1358" s="151">
        <v>168.3339058</v>
      </c>
      <c r="AM1358" s="151">
        <v>227.13264000000001</v>
      </c>
      <c r="AN1358" s="151">
        <v>2339.0629300000001</v>
      </c>
      <c r="AO1358" s="151">
        <v>788.31044120000001</v>
      </c>
      <c r="AQ1358" s="152">
        <v>3.14193335</v>
      </c>
      <c r="AR1358" s="152">
        <v>0.237256035</v>
      </c>
      <c r="AS1358" s="152">
        <v>9.7516417260000008</v>
      </c>
      <c r="AU1358" s="151">
        <v>335.39880770000002</v>
      </c>
      <c r="AV1358" s="152">
        <v>2795.1714539999998</v>
      </c>
      <c r="AW1358" s="152">
        <v>53.906282679999997</v>
      </c>
      <c r="AX1358" s="151">
        <v>4524.3465150000002</v>
      </c>
      <c r="AZ1358" s="152">
        <v>59.622484380000003</v>
      </c>
      <c r="BG1358" s="152">
        <v>5.4875462480000001</v>
      </c>
      <c r="BH1358" s="152">
        <v>325.08089189999998</v>
      </c>
      <c r="BI1358" s="152">
        <v>13.091614610000001</v>
      </c>
      <c r="BJ1358" s="152">
        <v>18.956322249999999</v>
      </c>
      <c r="BK1358" s="152">
        <v>0.43153150000000001</v>
      </c>
      <c r="BO1358" s="152">
        <v>94.579394809999997</v>
      </c>
      <c r="BP1358" s="152">
        <v>2.2826436019999998</v>
      </c>
      <c r="BQ1358" s="152">
        <v>5.3526174820000003</v>
      </c>
      <c r="BR1358" s="152">
        <v>0.88708291500000003</v>
      </c>
      <c r="BS1358" s="152">
        <v>4.5533037460000001</v>
      </c>
      <c r="BT1358" s="152">
        <v>1.570324904</v>
      </c>
      <c r="BU1358" s="152">
        <v>0.63147717199999998</v>
      </c>
      <c r="BV1358" s="152">
        <v>1.9812891500000001</v>
      </c>
      <c r="BX1358" s="152">
        <v>2.393262365</v>
      </c>
      <c r="BZ1358" s="152">
        <v>1.649036232</v>
      </c>
      <c r="CB1358" s="152">
        <v>1.5804863440000001</v>
      </c>
      <c r="CD1358" s="152">
        <v>0.72604329099999998</v>
      </c>
      <c r="CU1358" s="152">
        <v>-54.832145175745417</v>
      </c>
      <c r="DC1358" s="152">
        <v>39.261000000000003</v>
      </c>
      <c r="DF1358" s="152">
        <v>18.044</v>
      </c>
      <c r="DG1358" s="152">
        <v>43.249000000000002</v>
      </c>
      <c r="DJ1358" s="152">
        <v>4.5499999999999999E-2</v>
      </c>
      <c r="DM1358" s="152">
        <v>0.23350000000000001</v>
      </c>
      <c r="DO1358" s="154">
        <v>81.036599030000005</v>
      </c>
    </row>
    <row r="1359" spans="1:203">
      <c r="A1359" s="151">
        <v>6985</v>
      </c>
      <c r="B1359" s="152" t="s">
        <v>2859</v>
      </c>
      <c r="C1359" s="152" t="s">
        <v>2877</v>
      </c>
      <c r="D1359" s="152" t="s">
        <v>2878</v>
      </c>
      <c r="E1359" s="152" t="s">
        <v>2879</v>
      </c>
      <c r="F1359" s="152" t="s">
        <v>9805</v>
      </c>
      <c r="H1359" s="151">
        <v>284190</v>
      </c>
      <c r="L1359" s="153" t="s">
        <v>2892</v>
      </c>
      <c r="M1359" s="153" t="s">
        <v>4262</v>
      </c>
      <c r="P1359" s="152">
        <v>17.402999999999999</v>
      </c>
      <c r="Q1359" s="152">
        <v>145.863</v>
      </c>
      <c r="R1359" s="152" t="s">
        <v>2882</v>
      </c>
      <c r="S1359" s="152" t="s">
        <v>2716</v>
      </c>
      <c r="T1359" s="152">
        <v>49.734999999999999</v>
      </c>
      <c r="U1359" s="152">
        <v>0.877</v>
      </c>
      <c r="V1359" s="152">
        <v>13.305999999999999</v>
      </c>
      <c r="X1359" s="152">
        <v>11.026999999999999</v>
      </c>
      <c r="AA1359" s="152">
        <v>9.69</v>
      </c>
      <c r="AB1359" s="152">
        <v>0.2</v>
      </c>
      <c r="AC1359" s="152">
        <v>9.64</v>
      </c>
      <c r="AD1359" s="152">
        <v>1.825</v>
      </c>
      <c r="AE1359" s="152">
        <v>0.55500000000000005</v>
      </c>
      <c r="AF1359" s="152">
        <v>0.1</v>
      </c>
      <c r="AI1359" s="152">
        <v>97.29540978</v>
      </c>
      <c r="AJ1359" s="152">
        <v>2.8589711360000001</v>
      </c>
      <c r="AK1359" s="156">
        <f t="shared" si="21"/>
        <v>6.3025168890000005E-3</v>
      </c>
      <c r="AL1359" s="151">
        <v>63.025168890000003</v>
      </c>
      <c r="AM1359" s="151">
        <v>225.45432</v>
      </c>
      <c r="AN1359" s="151">
        <v>514.70095000000003</v>
      </c>
      <c r="AO1359" s="151">
        <v>1096.5079410000001</v>
      </c>
      <c r="AQ1359" s="152">
        <v>3.3124503019999998</v>
      </c>
      <c r="AR1359" s="152">
        <v>0.227644031</v>
      </c>
      <c r="AS1359" s="152">
        <v>12.30898743</v>
      </c>
      <c r="AU1359" s="151">
        <v>553.40142219999996</v>
      </c>
      <c r="AV1359" s="152">
        <v>4408.0070400000004</v>
      </c>
      <c r="AW1359" s="152">
        <v>33.094091759999998</v>
      </c>
      <c r="AX1359" s="151">
        <v>5613.1567519999999</v>
      </c>
      <c r="AZ1359" s="152">
        <v>62.294466839999998</v>
      </c>
      <c r="BG1359" s="152">
        <v>5.3729875969999998</v>
      </c>
      <c r="BH1359" s="152">
        <v>286.99089750000002</v>
      </c>
      <c r="BI1359" s="152">
        <v>14.30963772</v>
      </c>
      <c r="BJ1359" s="152">
        <v>31.20772629</v>
      </c>
      <c r="BK1359" s="152">
        <v>0.54412929200000004</v>
      </c>
      <c r="BO1359" s="152">
        <v>111.09944950000001</v>
      </c>
      <c r="BP1359" s="152">
        <v>3.4583365349999999</v>
      </c>
      <c r="BQ1359" s="152">
        <v>8.0549093159999998</v>
      </c>
      <c r="BS1359" s="152">
        <v>6.4118864660000003</v>
      </c>
      <c r="BT1359" s="152">
        <v>1.78542395</v>
      </c>
      <c r="BU1359" s="152">
        <v>0.97068686599999998</v>
      </c>
      <c r="BV1359" s="152">
        <v>2.2611784099999999</v>
      </c>
      <c r="BX1359" s="152">
        <v>2.6290743249999999</v>
      </c>
      <c r="BZ1359" s="152">
        <v>1.593095742</v>
      </c>
      <c r="CB1359" s="152">
        <v>1.292005678</v>
      </c>
      <c r="CD1359" s="152">
        <v>1.124019442</v>
      </c>
      <c r="CH1359" s="152">
        <v>6.2630789589999996</v>
      </c>
      <c r="CJ1359" s="152">
        <v>0.58200522099999996</v>
      </c>
      <c r="CK1359" s="152">
        <v>0.19692227700000001</v>
      </c>
      <c r="CU1359" s="152">
        <v>-47.386368995251004</v>
      </c>
      <c r="DC1359" s="152">
        <v>39.463999999999999</v>
      </c>
      <c r="DF1359" s="152">
        <v>18.730499999999999</v>
      </c>
      <c r="DG1359" s="152">
        <v>42.631500000000003</v>
      </c>
      <c r="DJ1359" s="152">
        <v>5.5E-2</v>
      </c>
      <c r="DM1359" s="152">
        <v>0.24</v>
      </c>
      <c r="DO1359" s="154">
        <v>80.229008260000001</v>
      </c>
    </row>
    <row r="1360" spans="1:203">
      <c r="A1360" s="151">
        <v>6986</v>
      </c>
      <c r="B1360" s="152" t="s">
        <v>2859</v>
      </c>
      <c r="C1360" s="152" t="s">
        <v>2877</v>
      </c>
      <c r="D1360" s="152" t="s">
        <v>2878</v>
      </c>
      <c r="E1360" s="152" t="s">
        <v>2879</v>
      </c>
      <c r="F1360" s="152" t="s">
        <v>9806</v>
      </c>
      <c r="H1360" s="151">
        <v>284190</v>
      </c>
      <c r="L1360" s="153" t="s">
        <v>2892</v>
      </c>
      <c r="M1360" s="153" t="s">
        <v>4074</v>
      </c>
      <c r="P1360" s="152">
        <v>17.402999999999999</v>
      </c>
      <c r="Q1360" s="152">
        <v>145.863</v>
      </c>
      <c r="R1360" s="152" t="s">
        <v>2882</v>
      </c>
      <c r="S1360" s="152" t="s">
        <v>2716</v>
      </c>
      <c r="T1360" s="152">
        <v>49.131999999999998</v>
      </c>
      <c r="U1360" s="152">
        <v>0.80300000000000005</v>
      </c>
      <c r="V1360" s="152">
        <v>16.276</v>
      </c>
      <c r="X1360" s="152">
        <v>9.5960000000000001</v>
      </c>
      <c r="AA1360" s="152">
        <v>9.76</v>
      </c>
      <c r="AB1360" s="152">
        <v>0.14699999999999999</v>
      </c>
      <c r="AC1360" s="152">
        <v>9.0549999999999997</v>
      </c>
      <c r="AD1360" s="152">
        <v>2.5430000000000001</v>
      </c>
      <c r="AE1360" s="152">
        <v>0.47399999999999998</v>
      </c>
      <c r="AF1360" s="152">
        <v>8.8999999999999996E-2</v>
      </c>
      <c r="AI1360" s="152">
        <v>98.159620459999999</v>
      </c>
      <c r="AJ1360" s="152">
        <v>2.6479270000000001</v>
      </c>
      <c r="AK1360" s="156">
        <f t="shared" si="21"/>
        <v>3.7023778999999996E-3</v>
      </c>
      <c r="AL1360" s="151">
        <v>37.023778999999998</v>
      </c>
      <c r="AM1360" s="151">
        <v>229.37039999999999</v>
      </c>
      <c r="AN1360" s="151">
        <v>1073.4341199999999</v>
      </c>
      <c r="AO1360" s="151">
        <v>1112.761765</v>
      </c>
      <c r="AQ1360" s="152">
        <v>2.9669050659999998</v>
      </c>
      <c r="AR1360" s="152">
        <v>0.237116305</v>
      </c>
      <c r="AS1360" s="152">
        <v>27.176510260000001</v>
      </c>
      <c r="AU1360" s="151">
        <v>468.51364890000002</v>
      </c>
      <c r="AV1360" s="152">
        <v>3509.9251199999999</v>
      </c>
      <c r="AW1360" s="152">
        <v>30.363484440000001</v>
      </c>
      <c r="AX1360" s="151">
        <v>4783.7111089999999</v>
      </c>
      <c r="AZ1360" s="152">
        <v>76.370439239999996</v>
      </c>
      <c r="BG1360" s="152">
        <v>4.381597567</v>
      </c>
      <c r="BH1360" s="152">
        <v>253.81932750000001</v>
      </c>
      <c r="BI1360" s="152">
        <v>23.93315681</v>
      </c>
      <c r="BJ1360" s="152">
        <v>43.463248790000002</v>
      </c>
      <c r="BK1360" s="152">
        <v>0.81677769300000003</v>
      </c>
      <c r="BO1360" s="152">
        <v>167.3672866</v>
      </c>
      <c r="BP1360" s="152">
        <v>3.692797128</v>
      </c>
      <c r="BQ1360" s="152">
        <v>9.0629870760000006</v>
      </c>
      <c r="BS1360" s="152">
        <v>8.1512936840000005</v>
      </c>
      <c r="BT1360" s="152">
        <v>2.7920970679999999</v>
      </c>
      <c r="BU1360" s="152">
        <v>1.397325843</v>
      </c>
      <c r="BV1360" s="152">
        <v>3.4912908499999999</v>
      </c>
      <c r="BX1360" s="152">
        <v>4.2410418910000001</v>
      </c>
      <c r="BZ1360" s="152">
        <v>2.7799021530000001</v>
      </c>
      <c r="CB1360" s="152">
        <v>2.1179267419999999</v>
      </c>
      <c r="CD1360" s="152">
        <v>1.638694125</v>
      </c>
      <c r="CH1360" s="152">
        <v>8.0081365249999994</v>
      </c>
      <c r="CJ1360" s="152">
        <v>0.55329820600000001</v>
      </c>
      <c r="CK1360" s="152">
        <v>0.118275757</v>
      </c>
      <c r="CU1360" s="152">
        <v>-65.416511595697173</v>
      </c>
      <c r="DC1360" s="152">
        <v>39.642000000000003</v>
      </c>
      <c r="DF1360" s="152">
        <v>16.898</v>
      </c>
      <c r="DG1360" s="152">
        <v>43.677</v>
      </c>
      <c r="DJ1360" s="152">
        <v>3.95E-2</v>
      </c>
      <c r="DM1360" s="152">
        <v>0.22500000000000001</v>
      </c>
      <c r="DO1360" s="154">
        <v>82.169233439999999</v>
      </c>
    </row>
    <row r="1361" spans="1:215">
      <c r="A1361" s="151">
        <v>6987</v>
      </c>
      <c r="B1361" s="152" t="s">
        <v>2859</v>
      </c>
      <c r="C1361" s="152" t="s">
        <v>2877</v>
      </c>
      <c r="D1361" s="152" t="s">
        <v>2878</v>
      </c>
      <c r="E1361" s="152" t="s">
        <v>2879</v>
      </c>
      <c r="F1361" s="152" t="s">
        <v>9807</v>
      </c>
      <c r="H1361" s="151">
        <v>284190</v>
      </c>
      <c r="L1361" s="153" t="s">
        <v>2892</v>
      </c>
      <c r="M1361" s="153" t="s">
        <v>3590</v>
      </c>
      <c r="P1361" s="152">
        <v>17.402999999999999</v>
      </c>
      <c r="Q1361" s="152">
        <v>145.863</v>
      </c>
      <c r="R1361" s="152" t="s">
        <v>2882</v>
      </c>
      <c r="S1361" s="152" t="s">
        <v>2716</v>
      </c>
      <c r="T1361" s="152">
        <v>47.710999999999999</v>
      </c>
      <c r="U1361" s="152">
        <v>0.95499999999999996</v>
      </c>
      <c r="V1361" s="152">
        <v>12.728999999999999</v>
      </c>
      <c r="X1361" s="152">
        <v>15.304</v>
      </c>
      <c r="AA1361" s="152">
        <v>8.6419999999999995</v>
      </c>
      <c r="AB1361" s="152">
        <v>0.307</v>
      </c>
      <c r="AC1361" s="152">
        <v>10.423999999999999</v>
      </c>
      <c r="AD1361" s="152">
        <v>1.758</v>
      </c>
      <c r="AE1361" s="152">
        <v>0.40899999999999997</v>
      </c>
      <c r="AF1361" s="152">
        <v>8.5999999999999993E-2</v>
      </c>
      <c r="AI1361" s="152">
        <v>98.731260469999995</v>
      </c>
      <c r="AJ1361" s="152">
        <v>2.1048534999999999</v>
      </c>
      <c r="AK1361" s="156">
        <f t="shared" si="21"/>
        <v>1.01138128E-2</v>
      </c>
      <c r="AL1361" s="151">
        <v>101.13812799999999</v>
      </c>
      <c r="AM1361" s="151">
        <v>289.23048</v>
      </c>
      <c r="AN1361" s="151">
        <v>563.49341000000004</v>
      </c>
      <c r="AO1361" s="151">
        <v>964.60191180000004</v>
      </c>
      <c r="AQ1361" s="152">
        <v>4.9292811460000001</v>
      </c>
      <c r="AR1361" s="152">
        <v>0.30301284899999997</v>
      </c>
      <c r="AS1361" s="152">
        <v>12.41674721</v>
      </c>
      <c r="AU1361" s="151">
        <v>401.38102170000002</v>
      </c>
      <c r="AV1361" s="152">
        <v>3053.53152</v>
      </c>
      <c r="AW1361" s="152">
        <v>44.128918919999997</v>
      </c>
      <c r="AX1361" s="151">
        <v>6129.2256189999998</v>
      </c>
      <c r="AZ1361" s="152">
        <v>76.731306480000001</v>
      </c>
      <c r="BG1361" s="152">
        <v>9.6379605700000006</v>
      </c>
      <c r="BH1361" s="152">
        <v>282.38580000000002</v>
      </c>
      <c r="BI1361" s="152">
        <v>20.415028339999999</v>
      </c>
      <c r="BJ1361" s="152">
        <v>34.532215379999997</v>
      </c>
      <c r="BK1361" s="152">
        <v>0.71325279600000002</v>
      </c>
      <c r="BO1361" s="152">
        <v>137.21161599999999</v>
      </c>
      <c r="BP1361" s="152">
        <v>3.5860927409999999</v>
      </c>
      <c r="BQ1361" s="152">
        <v>8.7363400680000005</v>
      </c>
      <c r="BS1361" s="152">
        <v>7.3629667039999998</v>
      </c>
      <c r="BT1361" s="152">
        <v>2.5219596819999999</v>
      </c>
      <c r="BU1361" s="152">
        <v>1.1728967779999999</v>
      </c>
      <c r="BV1361" s="152">
        <v>2.9280717140000001</v>
      </c>
      <c r="BX1361" s="152">
        <v>3.883566305</v>
      </c>
      <c r="BZ1361" s="152">
        <v>2.44332963</v>
      </c>
      <c r="CB1361" s="152">
        <v>2.0413969750000001</v>
      </c>
      <c r="CD1361" s="152">
        <v>1.3339345650000001</v>
      </c>
      <c r="CH1361" s="152">
        <v>9.8031965460000006</v>
      </c>
      <c r="CJ1361" s="152">
        <v>0.52886487900000001</v>
      </c>
      <c r="CK1361" s="152">
        <v>0.11649385800000001</v>
      </c>
      <c r="CU1361" s="152">
        <v>-61.942772182793874</v>
      </c>
      <c r="DC1361" s="152">
        <v>39.057000000000002</v>
      </c>
      <c r="DF1361" s="152">
        <v>19.563500000000001</v>
      </c>
      <c r="DG1361" s="152">
        <v>42.174999999999997</v>
      </c>
      <c r="DJ1361" s="152">
        <v>2.3E-2</v>
      </c>
      <c r="DM1361" s="152">
        <v>0.24049999999999999</v>
      </c>
      <c r="DO1361" s="154">
        <v>79.353900510000003</v>
      </c>
    </row>
    <row r="1362" spans="1:215">
      <c r="A1362" s="151">
        <v>6988</v>
      </c>
      <c r="B1362" s="152" t="s">
        <v>2859</v>
      </c>
      <c r="C1362" s="152" t="s">
        <v>2877</v>
      </c>
      <c r="D1362" s="152" t="s">
        <v>2878</v>
      </c>
      <c r="E1362" s="152" t="s">
        <v>2879</v>
      </c>
      <c r="F1362" s="152" t="s">
        <v>9808</v>
      </c>
      <c r="H1362" s="151">
        <v>284190</v>
      </c>
      <c r="L1362" s="153" t="s">
        <v>2892</v>
      </c>
      <c r="M1362" s="153" t="s">
        <v>3532</v>
      </c>
      <c r="P1362" s="152">
        <v>17.402999999999999</v>
      </c>
      <c r="Q1362" s="152">
        <v>145.863</v>
      </c>
      <c r="R1362" s="152" t="s">
        <v>2882</v>
      </c>
      <c r="S1362" s="152" t="s">
        <v>2716</v>
      </c>
      <c r="T1362" s="152">
        <v>47.542000000000002</v>
      </c>
      <c r="U1362" s="152">
        <v>0.83699999999999997</v>
      </c>
      <c r="V1362" s="152">
        <v>14.986000000000001</v>
      </c>
      <c r="X1362" s="152">
        <v>10.071</v>
      </c>
      <c r="AA1362" s="152">
        <v>9.8680000000000003</v>
      </c>
      <c r="AB1362" s="152">
        <v>0.19800000000000001</v>
      </c>
      <c r="AC1362" s="152">
        <v>9.9600000000000009</v>
      </c>
      <c r="AD1362" s="152">
        <v>2.1520000000000001</v>
      </c>
      <c r="AE1362" s="152">
        <v>0.42099999999999999</v>
      </c>
      <c r="AF1362" s="152">
        <v>9.1999999999999998E-2</v>
      </c>
      <c r="AI1362" s="152">
        <v>96.442805590000006</v>
      </c>
      <c r="AJ1362" s="152">
        <v>2.9439552999999998</v>
      </c>
      <c r="AK1362" s="156">
        <f t="shared" si="21"/>
        <v>1.14961265E-2</v>
      </c>
      <c r="AL1362" s="151">
        <v>114.961265</v>
      </c>
      <c r="AM1362" s="151">
        <v>165.59424000000001</v>
      </c>
      <c r="AN1362" s="151">
        <v>1328.70199</v>
      </c>
      <c r="AO1362" s="151">
        <v>1054.6230880000001</v>
      </c>
      <c r="AQ1362" s="152">
        <v>2.4923809640000001</v>
      </c>
      <c r="AR1362" s="152">
        <v>0.16658859200000001</v>
      </c>
      <c r="AS1362" s="152">
        <v>34.53764709</v>
      </c>
      <c r="AU1362" s="151">
        <v>516.10819849999996</v>
      </c>
      <c r="AV1362" s="152">
        <v>3772.1586430000002</v>
      </c>
      <c r="AW1362" s="152">
        <v>36.805280070000002</v>
      </c>
      <c r="AX1362" s="151">
        <v>5161.74568</v>
      </c>
      <c r="AZ1362" s="152">
        <v>62.817326739999999</v>
      </c>
      <c r="BG1362" s="152">
        <v>6.405812514</v>
      </c>
      <c r="BH1362" s="152">
        <v>257.66203919999998</v>
      </c>
      <c r="BI1362" s="152">
        <v>15.11600189</v>
      </c>
      <c r="BJ1362" s="152">
        <v>39.567561529999999</v>
      </c>
      <c r="BK1362" s="152">
        <v>0.73536126800000001</v>
      </c>
      <c r="BO1362" s="152">
        <v>182.40275070000001</v>
      </c>
      <c r="BP1362" s="152">
        <v>4.2831791700000004</v>
      </c>
      <c r="BQ1362" s="152">
        <v>9.3863706279999999</v>
      </c>
      <c r="BR1362" s="152">
        <v>1.464690032</v>
      </c>
      <c r="BS1362" s="152">
        <v>6.6378476480000002</v>
      </c>
      <c r="BT1362" s="152">
        <v>1.893198529</v>
      </c>
      <c r="BU1362" s="152">
        <v>0.75782198599999995</v>
      </c>
      <c r="BV1362" s="152">
        <v>2.5753936780000002</v>
      </c>
      <c r="BX1362" s="152">
        <v>3.1194805570000002</v>
      </c>
      <c r="BZ1362" s="152">
        <v>1.5973005410000001</v>
      </c>
      <c r="CB1362" s="152">
        <v>1.312979517</v>
      </c>
      <c r="CD1362" s="152">
        <v>1.4015232550000001</v>
      </c>
      <c r="DC1362" s="152">
        <v>38.920999999999999</v>
      </c>
      <c r="DF1362" s="152">
        <v>20.591999999999999</v>
      </c>
      <c r="DG1362" s="152">
        <v>41.131999999999998</v>
      </c>
      <c r="DJ1362" s="152">
        <v>5.0500000000000003E-2</v>
      </c>
      <c r="DM1362" s="152">
        <v>0.248</v>
      </c>
      <c r="DO1362" s="154">
        <v>78.076207389999993</v>
      </c>
    </row>
    <row r="1363" spans="1:215">
      <c r="A1363" s="151">
        <v>6989</v>
      </c>
      <c r="B1363" s="152" t="s">
        <v>2859</v>
      </c>
      <c r="C1363" s="152" t="s">
        <v>2877</v>
      </c>
      <c r="D1363" s="152" t="s">
        <v>2878</v>
      </c>
      <c r="E1363" s="152" t="s">
        <v>2879</v>
      </c>
      <c r="F1363" s="152" t="s">
        <v>9809</v>
      </c>
      <c r="H1363" s="151">
        <v>284190</v>
      </c>
      <c r="L1363" s="153" t="s">
        <v>2892</v>
      </c>
      <c r="M1363" s="153" t="s">
        <v>3117</v>
      </c>
      <c r="P1363" s="152">
        <v>17.402999999999999</v>
      </c>
      <c r="Q1363" s="152">
        <v>145.863</v>
      </c>
      <c r="R1363" s="152" t="s">
        <v>2882</v>
      </c>
      <c r="S1363" s="152" t="s">
        <v>2716</v>
      </c>
      <c r="T1363" s="152">
        <v>45.457000000000001</v>
      </c>
      <c r="U1363" s="152">
        <v>0.79900000000000004</v>
      </c>
      <c r="V1363" s="152">
        <v>14.865</v>
      </c>
      <c r="X1363" s="152">
        <v>11.86</v>
      </c>
      <c r="AA1363" s="152">
        <v>8.9480000000000004</v>
      </c>
      <c r="AB1363" s="152">
        <v>0.191</v>
      </c>
      <c r="AC1363" s="152">
        <v>12.647</v>
      </c>
      <c r="AD1363" s="152">
        <v>1.5049999999999999</v>
      </c>
      <c r="AE1363" s="152">
        <v>0.308</v>
      </c>
      <c r="AF1363" s="152">
        <v>5.3999999999999999E-2</v>
      </c>
      <c r="AI1363" s="152">
        <v>96.968921120000005</v>
      </c>
      <c r="AJ1363" s="152">
        <v>2.4001719000000001</v>
      </c>
      <c r="AK1363" s="156">
        <f t="shared" si="21"/>
        <v>1.3003473600000001E-2</v>
      </c>
      <c r="AL1363" s="151">
        <v>130.03473600000001</v>
      </c>
      <c r="AM1363" s="151">
        <v>222.09768</v>
      </c>
      <c r="AN1363" s="151">
        <v>1440.56763</v>
      </c>
      <c r="AO1363" s="151">
        <v>840.19764710000004</v>
      </c>
      <c r="AQ1363" s="152">
        <v>2.6565263039999998</v>
      </c>
      <c r="AR1363" s="152">
        <v>0.22868018400000001</v>
      </c>
      <c r="AS1363" s="152">
        <v>9.4689748159999994</v>
      </c>
      <c r="AU1363" s="151">
        <v>336.00485190000001</v>
      </c>
      <c r="AV1363" s="152">
        <v>2702.8569600000001</v>
      </c>
      <c r="AW1363" s="152">
        <v>42.643188960000003</v>
      </c>
      <c r="AX1363" s="151">
        <v>5060.7828790000003</v>
      </c>
      <c r="AZ1363" s="152">
        <v>89.563424159999997</v>
      </c>
      <c r="BG1363" s="152">
        <v>5.4919354269999996</v>
      </c>
      <c r="BH1363" s="152">
        <v>311.26290749999998</v>
      </c>
      <c r="BI1363" s="152">
        <v>15.582671169999999</v>
      </c>
      <c r="BJ1363" s="152">
        <v>24.439380419999999</v>
      </c>
      <c r="BK1363" s="152">
        <v>0.55346518700000003</v>
      </c>
      <c r="BO1363" s="152">
        <v>104.76868690000001</v>
      </c>
      <c r="BP1363" s="152">
        <v>2.598558948</v>
      </c>
      <c r="BQ1363" s="152">
        <v>6.3110605680000003</v>
      </c>
      <c r="BS1363" s="152">
        <v>5.6499391010000002</v>
      </c>
      <c r="BT1363" s="152">
        <v>2.1421046019999999</v>
      </c>
      <c r="BU1363" s="152">
        <v>0.99766941200000003</v>
      </c>
      <c r="BV1363" s="152">
        <v>2.1724090110000001</v>
      </c>
      <c r="BX1363" s="152">
        <v>2.907506922</v>
      </c>
      <c r="BZ1363" s="152">
        <v>1.9452730499999999</v>
      </c>
      <c r="CB1363" s="152">
        <v>1.7222075080000001</v>
      </c>
      <c r="CD1363" s="152">
        <v>0.99799287299999995</v>
      </c>
      <c r="CH1363" s="152">
        <v>7.5803252639999998</v>
      </c>
      <c r="CJ1363" s="152">
        <v>0.86862304300000004</v>
      </c>
      <c r="CK1363" s="152">
        <v>0.21636841000000001</v>
      </c>
      <c r="DC1363" s="152">
        <v>39.069499999999998</v>
      </c>
      <c r="DF1363" s="152">
        <v>18.635000000000002</v>
      </c>
      <c r="DG1363" s="152">
        <v>42.362499999999997</v>
      </c>
      <c r="DJ1363" s="152">
        <v>6.3500000000000001E-2</v>
      </c>
      <c r="DM1363" s="152">
        <v>0.23300000000000001</v>
      </c>
      <c r="DO1363" s="154">
        <v>80.20967795</v>
      </c>
    </row>
    <row r="1364" spans="1:215">
      <c r="A1364" s="151">
        <v>6990</v>
      </c>
      <c r="B1364" s="152" t="s">
        <v>2859</v>
      </c>
      <c r="C1364" s="152" t="s">
        <v>2877</v>
      </c>
      <c r="D1364" s="152" t="s">
        <v>2878</v>
      </c>
      <c r="E1364" s="152" t="s">
        <v>2879</v>
      </c>
      <c r="F1364" s="152" t="s">
        <v>9810</v>
      </c>
      <c r="H1364" s="151">
        <v>284190</v>
      </c>
      <c r="L1364" s="153" t="s">
        <v>2892</v>
      </c>
      <c r="M1364" s="153" t="s">
        <v>3030</v>
      </c>
      <c r="P1364" s="152">
        <v>17.402999999999999</v>
      </c>
      <c r="Q1364" s="152">
        <v>145.863</v>
      </c>
      <c r="R1364" s="152" t="s">
        <v>2882</v>
      </c>
      <c r="S1364" s="152" t="s">
        <v>2716</v>
      </c>
      <c r="T1364" s="152">
        <v>44.811</v>
      </c>
      <c r="U1364" s="152">
        <v>0.622</v>
      </c>
      <c r="V1364" s="152">
        <v>15.756</v>
      </c>
      <c r="X1364" s="152">
        <v>10.638999999999999</v>
      </c>
      <c r="AA1364" s="152">
        <v>9.3949999999999996</v>
      </c>
      <c r="AB1364" s="152">
        <v>0.14199999999999999</v>
      </c>
      <c r="AC1364" s="152">
        <v>12.95</v>
      </c>
      <c r="AD1364" s="152">
        <v>1.401</v>
      </c>
      <c r="AE1364" s="152">
        <v>0.32100000000000001</v>
      </c>
      <c r="AF1364" s="152">
        <v>8.8999999999999996E-2</v>
      </c>
      <c r="AI1364" s="152">
        <v>96.45584882</v>
      </c>
      <c r="AJ1364" s="152">
        <v>2.8821940000000001</v>
      </c>
      <c r="AK1364" s="156">
        <f t="shared" si="21"/>
        <v>1.9366284399999999E-2</v>
      </c>
      <c r="AL1364" s="151">
        <v>193.66284400000001</v>
      </c>
      <c r="AM1364" s="151">
        <v>214.452</v>
      </c>
      <c r="AN1364" s="151">
        <v>2347.9883799999998</v>
      </c>
      <c r="AO1364" s="151">
        <v>907.71352939999997</v>
      </c>
      <c r="AQ1364" s="152">
        <v>2.405170075</v>
      </c>
      <c r="AR1364" s="152">
        <v>0.211338785</v>
      </c>
      <c r="AS1364" s="152">
        <v>8.3858509679999997</v>
      </c>
      <c r="AU1364" s="151">
        <v>432.41239510000003</v>
      </c>
      <c r="AV1364" s="152">
        <v>3518.9955949999999</v>
      </c>
      <c r="AW1364" s="152">
        <v>46.88739846</v>
      </c>
      <c r="AX1364" s="151">
        <v>3980.689989</v>
      </c>
      <c r="AZ1364" s="152">
        <v>102.2395167</v>
      </c>
      <c r="BG1364" s="152">
        <v>4.7979654829999996</v>
      </c>
      <c r="BH1364" s="152">
        <v>353.35335629999997</v>
      </c>
      <c r="BI1364" s="152">
        <v>11.916722160000001</v>
      </c>
      <c r="BJ1364" s="152">
        <v>20.170728879999999</v>
      </c>
      <c r="BK1364" s="152">
        <v>0.38456872199999997</v>
      </c>
      <c r="BO1364" s="152">
        <v>87.390140340000002</v>
      </c>
      <c r="BP1364" s="152">
        <v>2.5958065129999999</v>
      </c>
      <c r="BQ1364" s="152">
        <v>5.7197778259999996</v>
      </c>
      <c r="BR1364" s="152">
        <v>0.93472405800000002</v>
      </c>
      <c r="BS1364" s="152">
        <v>4.095063991</v>
      </c>
      <c r="BT1364" s="152">
        <v>1.3451765170000001</v>
      </c>
      <c r="BU1364" s="152">
        <v>0.61021944400000006</v>
      </c>
      <c r="BV1364" s="152">
        <v>1.8706461210000001</v>
      </c>
      <c r="BX1364" s="152">
        <v>2.0619295919999998</v>
      </c>
      <c r="BZ1364" s="152">
        <v>1.342926437</v>
      </c>
      <c r="CB1364" s="152">
        <v>1.353635181</v>
      </c>
      <c r="CD1364" s="152">
        <v>0.72451697000000004</v>
      </c>
      <c r="CU1364" s="152">
        <v>-62.450463098467246</v>
      </c>
      <c r="DC1364" s="152">
        <v>39.515500000000003</v>
      </c>
      <c r="DF1364" s="152">
        <v>16.401499999999999</v>
      </c>
      <c r="DG1364" s="152">
        <v>44.499499999999998</v>
      </c>
      <c r="DJ1364" s="152">
        <v>4.2000000000000003E-2</v>
      </c>
      <c r="DM1364" s="152">
        <v>0.254</v>
      </c>
      <c r="DO1364" s="154">
        <v>82.86847392</v>
      </c>
    </row>
    <row r="1365" spans="1:215">
      <c r="A1365" s="151">
        <v>6991</v>
      </c>
      <c r="B1365" s="152" t="s">
        <v>2859</v>
      </c>
      <c r="C1365" s="152" t="s">
        <v>2877</v>
      </c>
      <c r="D1365" s="152" t="s">
        <v>2878</v>
      </c>
      <c r="E1365" s="152" t="s">
        <v>2879</v>
      </c>
      <c r="F1365" s="152" t="s">
        <v>9811</v>
      </c>
      <c r="H1365" s="151">
        <v>284190</v>
      </c>
      <c r="L1365" s="153" t="s">
        <v>2892</v>
      </c>
      <c r="M1365" s="153" t="s">
        <v>2929</v>
      </c>
      <c r="P1365" s="152">
        <v>17.402999999999999</v>
      </c>
      <c r="Q1365" s="152">
        <v>145.863</v>
      </c>
      <c r="R1365" s="152" t="s">
        <v>2882</v>
      </c>
      <c r="S1365" s="152" t="s">
        <v>2716</v>
      </c>
      <c r="T1365" s="152">
        <v>43.555999999999997</v>
      </c>
      <c r="U1365" s="152">
        <v>0.58299999999999996</v>
      </c>
      <c r="V1365" s="152">
        <v>15.253</v>
      </c>
      <c r="X1365" s="152">
        <v>12.635999999999999</v>
      </c>
      <c r="AA1365" s="152">
        <v>9.9269999999999996</v>
      </c>
      <c r="AB1365" s="152">
        <v>0.21199999999999999</v>
      </c>
      <c r="AC1365" s="152">
        <v>12.786</v>
      </c>
      <c r="AD1365" s="152">
        <v>1.141</v>
      </c>
      <c r="AE1365" s="152">
        <v>0.29299999999999998</v>
      </c>
      <c r="AF1365" s="152">
        <v>4.2999999999999997E-2</v>
      </c>
      <c r="AI1365" s="152">
        <v>96.833617099999998</v>
      </c>
      <c r="AJ1365" s="152">
        <v>3.0457804890000002</v>
      </c>
      <c r="AK1365" s="156">
        <f t="shared" si="21"/>
        <v>0.14770571090000001</v>
      </c>
      <c r="AL1365" s="151">
        <v>1477.0571090000001</v>
      </c>
      <c r="AM1365" s="151">
        <v>201.02544</v>
      </c>
      <c r="AN1365" s="151">
        <v>2416.4168300000001</v>
      </c>
      <c r="AO1365" s="151">
        <v>901.46205880000002</v>
      </c>
      <c r="AQ1365" s="152">
        <v>2.7936155980000001</v>
      </c>
      <c r="AR1365" s="152">
        <v>0.17279259699999999</v>
      </c>
      <c r="AS1365" s="152">
        <v>5.6899839749999996</v>
      </c>
      <c r="AU1365" s="151">
        <v>262.0824983</v>
      </c>
      <c r="AV1365" s="152">
        <v>2410.34112</v>
      </c>
      <c r="AW1365" s="152">
        <v>40.388855849999999</v>
      </c>
      <c r="AX1365" s="151">
        <v>3588.5264390000002</v>
      </c>
      <c r="AZ1365" s="152">
        <v>262.27545839999999</v>
      </c>
      <c r="BG1365" s="152">
        <v>5.956853604</v>
      </c>
      <c r="BH1365" s="152">
        <v>313.51965749999999</v>
      </c>
      <c r="BI1365" s="152">
        <v>11.480136590000001</v>
      </c>
      <c r="BJ1365" s="152">
        <v>17.618165439999999</v>
      </c>
      <c r="BK1365" s="152">
        <v>0.36486919299999998</v>
      </c>
      <c r="BO1365" s="152">
        <v>75.438138780000003</v>
      </c>
      <c r="BP1365" s="152">
        <v>2.3308566389999998</v>
      </c>
      <c r="BQ1365" s="152">
        <v>5.4545671440000003</v>
      </c>
      <c r="BS1365" s="152">
        <v>4.7974963180000003</v>
      </c>
      <c r="BT1365" s="152">
        <v>1.617695133</v>
      </c>
      <c r="BU1365" s="152">
        <v>0.73618740100000002</v>
      </c>
      <c r="BV1365" s="152">
        <v>1.6203001189999999</v>
      </c>
      <c r="BX1365" s="152">
        <v>2.1696558810000002</v>
      </c>
      <c r="BZ1365" s="152">
        <v>1.5569500590000001</v>
      </c>
      <c r="CB1365" s="152">
        <v>1.429888598</v>
      </c>
      <c r="CD1365" s="152">
        <v>0.71460745599999997</v>
      </c>
      <c r="CH1365" s="152">
        <v>4.8903524020000004</v>
      </c>
      <c r="CJ1365" s="152">
        <v>0.114648627</v>
      </c>
      <c r="CK1365" s="152">
        <v>0.116796461</v>
      </c>
      <c r="CU1365" s="152">
        <v>-56.365483035645369</v>
      </c>
      <c r="DC1365" s="152">
        <v>39.423000000000002</v>
      </c>
      <c r="DF1365" s="152">
        <v>15.82</v>
      </c>
      <c r="DG1365" s="152">
        <v>44.906500000000001</v>
      </c>
      <c r="DJ1365" s="152">
        <v>7.1999999999999995E-2</v>
      </c>
      <c r="DM1365" s="152">
        <v>0.22900000000000001</v>
      </c>
      <c r="DO1365" s="154">
        <v>83.500695489999998</v>
      </c>
    </row>
    <row r="1366" spans="1:215">
      <c r="A1366" s="151">
        <v>6992</v>
      </c>
      <c r="B1366" s="152" t="s">
        <v>2859</v>
      </c>
      <c r="C1366" s="152" t="s">
        <v>2877</v>
      </c>
      <c r="D1366" s="152" t="s">
        <v>2878</v>
      </c>
      <c r="E1366" s="152" t="s">
        <v>2879</v>
      </c>
      <c r="F1366" s="152" t="s">
        <v>9812</v>
      </c>
      <c r="H1366" s="151">
        <v>284190</v>
      </c>
      <c r="L1366" s="153" t="s">
        <v>2892</v>
      </c>
      <c r="M1366" s="153" t="s">
        <v>3692</v>
      </c>
      <c r="P1366" s="152">
        <v>17.402999999999999</v>
      </c>
      <c r="Q1366" s="152">
        <v>145.863</v>
      </c>
      <c r="R1366" s="152" t="s">
        <v>2882</v>
      </c>
      <c r="S1366" s="152" t="s">
        <v>2716</v>
      </c>
      <c r="T1366" s="152">
        <v>48.031999999999996</v>
      </c>
      <c r="U1366" s="152">
        <v>0.78700000000000003</v>
      </c>
      <c r="V1366" s="152">
        <v>13.362</v>
      </c>
      <c r="X1366" s="152">
        <v>9.83</v>
      </c>
      <c r="AA1366" s="152">
        <v>10.91</v>
      </c>
      <c r="AB1366" s="152">
        <v>0.20499999999999999</v>
      </c>
      <c r="AC1366" s="152">
        <v>9.9169999999999998</v>
      </c>
      <c r="AD1366" s="152">
        <v>1.8120000000000001</v>
      </c>
      <c r="AE1366" s="152">
        <v>0.39500000000000002</v>
      </c>
      <c r="AF1366" s="152">
        <v>9.1999999999999998E-2</v>
      </c>
      <c r="AI1366" s="152">
        <v>95.722319290000002</v>
      </c>
      <c r="AJ1366" s="152">
        <v>4.2224711739999998</v>
      </c>
      <c r="AK1366" s="156">
        <f t="shared" si="21"/>
        <v>3.2166186470000004E-2</v>
      </c>
      <c r="AL1366" s="151">
        <v>321.66186470000002</v>
      </c>
      <c r="AM1366" s="151">
        <v>171.93456</v>
      </c>
      <c r="AN1366" s="151">
        <v>1093.0701100000001</v>
      </c>
      <c r="AO1366" s="151">
        <v>905.83808820000002</v>
      </c>
      <c r="AQ1366" s="152">
        <v>2.439983383</v>
      </c>
      <c r="AR1366" s="152">
        <v>0.13891652800000001</v>
      </c>
      <c r="AS1366" s="152">
        <v>34.416457649999998</v>
      </c>
      <c r="AU1366" s="151">
        <v>532.17495640000004</v>
      </c>
      <c r="AV1366" s="152">
        <v>3359.2339259999999</v>
      </c>
      <c r="AW1366" s="152">
        <v>39.668092100000003</v>
      </c>
      <c r="AX1366" s="151">
        <v>4809.2192770000001</v>
      </c>
      <c r="AZ1366" s="152">
        <v>72.091035579999996</v>
      </c>
      <c r="BG1366" s="152">
        <v>5.4986174180000003</v>
      </c>
      <c r="BH1366" s="152">
        <v>220.20449859999999</v>
      </c>
      <c r="BI1366" s="152">
        <v>12.98616168</v>
      </c>
      <c r="BJ1366" s="152">
        <v>37.680081800000004</v>
      </c>
      <c r="BK1366" s="152">
        <v>0.64245591700000004</v>
      </c>
      <c r="BO1366" s="152">
        <v>171.90741120000001</v>
      </c>
      <c r="BP1366" s="152">
        <v>3.6160662669999999</v>
      </c>
      <c r="BQ1366" s="152">
        <v>8.2191342770000002</v>
      </c>
      <c r="BR1366" s="152">
        <v>1.4168054450000001</v>
      </c>
      <c r="BS1366" s="152">
        <v>5.9651398269999998</v>
      </c>
      <c r="BT1366" s="152">
        <v>1.8838810260000001</v>
      </c>
      <c r="BU1366" s="152">
        <v>0.52192232100000002</v>
      </c>
      <c r="BV1366" s="152">
        <v>2.3773917849999999</v>
      </c>
      <c r="BX1366" s="152">
        <v>2.6165886330000001</v>
      </c>
      <c r="BZ1366" s="152">
        <v>1.6358043449999999</v>
      </c>
      <c r="CB1366" s="152">
        <v>1.190945352</v>
      </c>
      <c r="CD1366" s="152">
        <v>1.154572825</v>
      </c>
      <c r="CU1366" s="152">
        <v>-25.120980182265718</v>
      </c>
      <c r="DC1366" s="152">
        <v>39.5015</v>
      </c>
      <c r="DF1366" s="152">
        <v>16.125</v>
      </c>
      <c r="DG1366" s="152">
        <v>44.673999999999999</v>
      </c>
      <c r="DJ1366" s="152">
        <v>7.9500000000000001E-2</v>
      </c>
      <c r="DM1366" s="152">
        <v>0.2215</v>
      </c>
      <c r="DO1366" s="154">
        <v>83.163367780000002</v>
      </c>
    </row>
    <row r="1367" spans="1:215">
      <c r="A1367" s="151">
        <v>6993</v>
      </c>
      <c r="B1367" s="152" t="s">
        <v>2859</v>
      </c>
      <c r="C1367" s="152" t="s">
        <v>2877</v>
      </c>
      <c r="D1367" s="152" t="s">
        <v>2878</v>
      </c>
      <c r="E1367" s="152" t="s">
        <v>2879</v>
      </c>
      <c r="F1367" s="152" t="s">
        <v>9813</v>
      </c>
      <c r="H1367" s="151">
        <v>284190</v>
      </c>
      <c r="L1367" s="153" t="s">
        <v>2892</v>
      </c>
      <c r="M1367" s="153" t="s">
        <v>3025</v>
      </c>
      <c r="P1367" s="152">
        <v>17.402999999999999</v>
      </c>
      <c r="Q1367" s="152">
        <v>145.863</v>
      </c>
      <c r="R1367" s="152" t="s">
        <v>2882</v>
      </c>
      <c r="S1367" s="152" t="s">
        <v>2716</v>
      </c>
      <c r="T1367" s="152">
        <v>44.780999999999999</v>
      </c>
      <c r="U1367" s="152">
        <v>0.71599999999999997</v>
      </c>
      <c r="V1367" s="152">
        <v>15.266999999999999</v>
      </c>
      <c r="X1367" s="152">
        <v>12.888999999999999</v>
      </c>
      <c r="AA1367" s="152">
        <v>10.109</v>
      </c>
      <c r="AB1367" s="152">
        <v>0.23799999999999999</v>
      </c>
      <c r="AC1367" s="152">
        <v>11.79</v>
      </c>
      <c r="AD1367" s="152">
        <v>1.4319999999999999</v>
      </c>
      <c r="AE1367" s="152">
        <v>0.32100000000000001</v>
      </c>
      <c r="AF1367" s="152">
        <v>7.9000000000000001E-2</v>
      </c>
      <c r="AI1367" s="152">
        <v>97.975296479999997</v>
      </c>
      <c r="AJ1367" s="152">
        <v>2.2556347940000001</v>
      </c>
      <c r="AK1367" s="156">
        <f t="shared" si="21"/>
        <v>3.1850010049999995E-2</v>
      </c>
      <c r="AL1367" s="151">
        <v>318.50010049999997</v>
      </c>
      <c r="AM1367" s="151">
        <v>208.11168000000001</v>
      </c>
      <c r="AN1367" s="151">
        <v>1796.9906000000001</v>
      </c>
      <c r="AO1367" s="151">
        <v>812.06602940000005</v>
      </c>
      <c r="AQ1367" s="152">
        <v>3.5261987879999999</v>
      </c>
      <c r="AR1367" s="152">
        <v>0.23360827300000001</v>
      </c>
      <c r="AS1367" s="152">
        <v>10.581431820000001</v>
      </c>
      <c r="AU1367" s="151">
        <v>357.67611879999998</v>
      </c>
      <c r="AV1367" s="152">
        <v>2544.5433600000001</v>
      </c>
      <c r="AW1367" s="152">
        <v>43.267752809999998</v>
      </c>
      <c r="AX1367" s="151">
        <v>5017.0774449999999</v>
      </c>
      <c r="AZ1367" s="152">
        <v>79.619262840000005</v>
      </c>
      <c r="BG1367" s="152">
        <v>5.8791726430000004</v>
      </c>
      <c r="BH1367" s="152">
        <v>328.47925500000002</v>
      </c>
      <c r="BI1367" s="152">
        <v>14.83668106</v>
      </c>
      <c r="BJ1367" s="152">
        <v>23.91772383</v>
      </c>
      <c r="BK1367" s="152">
        <v>0.46329225600000001</v>
      </c>
      <c r="BO1367" s="152">
        <v>93.499976520000004</v>
      </c>
      <c r="BP1367" s="152">
        <v>2.5636817700000001</v>
      </c>
      <c r="BQ1367" s="152">
        <v>6.1373954160000004</v>
      </c>
      <c r="BS1367" s="152">
        <v>5.2510886560000003</v>
      </c>
      <c r="BT1367" s="152">
        <v>1.7361883950000001</v>
      </c>
      <c r="BU1367" s="152">
        <v>0.97534514000000005</v>
      </c>
      <c r="BV1367" s="152">
        <v>2.130733539</v>
      </c>
      <c r="BX1367" s="152">
        <v>2.778377748</v>
      </c>
      <c r="BZ1367" s="152">
        <v>1.73421486</v>
      </c>
      <c r="CB1367" s="152">
        <v>1.4993877600000001</v>
      </c>
      <c r="CH1367" s="152">
        <v>11.028912139999999</v>
      </c>
      <c r="CJ1367" s="152">
        <v>0.43294866799999998</v>
      </c>
      <c r="CK1367" s="152">
        <v>8.8720090000000001E-2</v>
      </c>
      <c r="DC1367" s="152">
        <v>39.603499999999997</v>
      </c>
      <c r="DF1367" s="152">
        <v>16.875499999999999</v>
      </c>
      <c r="DG1367" s="152">
        <v>44.189</v>
      </c>
      <c r="DJ1367" s="152">
        <v>5.1999999999999998E-2</v>
      </c>
      <c r="DM1367" s="152">
        <v>0.22900000000000001</v>
      </c>
      <c r="DO1367" s="154">
        <v>82.358711819999996</v>
      </c>
    </row>
    <row r="1368" spans="1:215">
      <c r="A1368" s="151">
        <v>6994</v>
      </c>
      <c r="B1368" s="152" t="s">
        <v>2859</v>
      </c>
      <c r="C1368" s="152" t="s">
        <v>2877</v>
      </c>
      <c r="D1368" s="152" t="s">
        <v>2878</v>
      </c>
      <c r="E1368" s="152" t="s">
        <v>2879</v>
      </c>
      <c r="F1368" s="152" t="s">
        <v>9814</v>
      </c>
      <c r="H1368" s="151">
        <v>284190</v>
      </c>
      <c r="L1368" s="153" t="s">
        <v>2892</v>
      </c>
      <c r="M1368" s="153" t="s">
        <v>2900</v>
      </c>
      <c r="P1368" s="152">
        <v>17.402999999999999</v>
      </c>
      <c r="Q1368" s="152">
        <v>145.863</v>
      </c>
      <c r="R1368" s="152" t="s">
        <v>2882</v>
      </c>
      <c r="S1368" s="152" t="s">
        <v>2716</v>
      </c>
      <c r="T1368" s="152">
        <v>43.124000000000002</v>
      </c>
      <c r="U1368" s="152">
        <v>0.57199999999999995</v>
      </c>
      <c r="V1368" s="152">
        <v>15.509</v>
      </c>
      <c r="X1368" s="152">
        <v>12.177</v>
      </c>
      <c r="AA1368" s="152">
        <v>9.9849999999999994</v>
      </c>
      <c r="AB1368" s="152">
        <v>0.20100000000000001</v>
      </c>
      <c r="AC1368" s="152">
        <v>13.071</v>
      </c>
      <c r="AD1368" s="152">
        <v>1.0289999999999999</v>
      </c>
      <c r="AE1368" s="152">
        <v>0.20300000000000001</v>
      </c>
      <c r="AF1368" s="152">
        <v>6.6000000000000003E-2</v>
      </c>
      <c r="AI1368" s="152">
        <v>96.361328729999997</v>
      </c>
      <c r="AJ1368" s="152">
        <v>3.5523395999999998</v>
      </c>
      <c r="AK1368" s="156">
        <f t="shared" si="21"/>
        <v>3.0751270099999999E-2</v>
      </c>
      <c r="AL1368" s="151">
        <v>307.51270099999999</v>
      </c>
      <c r="AM1368" s="151">
        <v>184.42872</v>
      </c>
      <c r="AN1368" s="151">
        <v>2872.2098099999998</v>
      </c>
      <c r="AO1368" s="151">
        <v>699.53955880000001</v>
      </c>
      <c r="AQ1368" s="152">
        <v>2.6902455980000002</v>
      </c>
      <c r="AR1368" s="152">
        <v>0.18233264099999999</v>
      </c>
      <c r="AS1368" s="152">
        <v>7.7347655780000002</v>
      </c>
      <c r="AU1368" s="151">
        <v>277.99857450000002</v>
      </c>
      <c r="AV1368" s="152">
        <v>1826.5017600000001</v>
      </c>
      <c r="AW1368" s="152">
        <v>46.800966000000003</v>
      </c>
      <c r="AX1368" s="151">
        <v>3978.5735020000002</v>
      </c>
      <c r="AZ1368" s="152">
        <v>136.58751480000001</v>
      </c>
      <c r="BG1368" s="152">
        <v>3.4289203119999998</v>
      </c>
      <c r="BH1368" s="152">
        <v>309.12032249999999</v>
      </c>
      <c r="BI1368" s="152">
        <v>11.53594655</v>
      </c>
      <c r="BJ1368" s="152">
        <v>17.04273843</v>
      </c>
      <c r="BK1368" s="152">
        <v>0.390493649</v>
      </c>
      <c r="BO1368" s="152">
        <v>69.680452680000002</v>
      </c>
      <c r="BP1368" s="152">
        <v>1.8822931519999999</v>
      </c>
      <c r="BQ1368" s="152">
        <v>4.6219480199999996</v>
      </c>
      <c r="BS1368" s="152">
        <v>4.4340859630000002</v>
      </c>
      <c r="BT1368" s="152">
        <v>1.4499201289999999</v>
      </c>
      <c r="BU1368" s="152">
        <v>0.727594674</v>
      </c>
      <c r="BV1368" s="152">
        <v>1.758709206</v>
      </c>
      <c r="BX1368" s="152">
        <v>2.1469656750000001</v>
      </c>
      <c r="BZ1368" s="152">
        <v>1.3859642160000001</v>
      </c>
      <c r="CB1368" s="152">
        <v>1.211643193</v>
      </c>
      <c r="CD1368" s="152">
        <v>0.72347581299999997</v>
      </c>
      <c r="CH1368" s="152">
        <v>7.3486191339999998</v>
      </c>
      <c r="CJ1368" s="152">
        <v>0.54199788999999998</v>
      </c>
      <c r="CK1368" s="152">
        <v>3.4621590000000001E-2</v>
      </c>
      <c r="DC1368" s="152">
        <v>39.323</v>
      </c>
      <c r="DF1368" s="152">
        <v>17.957999999999998</v>
      </c>
      <c r="DG1368" s="152">
        <v>43.402500000000003</v>
      </c>
      <c r="DJ1368" s="152">
        <v>6.25E-2</v>
      </c>
      <c r="DM1368" s="152">
        <v>0.27550000000000002</v>
      </c>
      <c r="DO1368" s="154">
        <v>81.164131810000001</v>
      </c>
    </row>
    <row r="1369" spans="1:215">
      <c r="A1369" s="151">
        <v>6995</v>
      </c>
      <c r="B1369" s="152" t="s">
        <v>2859</v>
      </c>
      <c r="C1369" s="152" t="s">
        <v>2877</v>
      </c>
      <c r="D1369" s="152" t="s">
        <v>2878</v>
      </c>
      <c r="E1369" s="152" t="s">
        <v>2879</v>
      </c>
      <c r="F1369" s="152" t="s">
        <v>9815</v>
      </c>
      <c r="H1369" s="151">
        <v>284190</v>
      </c>
      <c r="L1369" s="153" t="s">
        <v>2892</v>
      </c>
      <c r="M1369" s="153" t="s">
        <v>3436</v>
      </c>
      <c r="P1369" s="152">
        <v>17.402999999999999</v>
      </c>
      <c r="Q1369" s="152">
        <v>145.863</v>
      </c>
      <c r="R1369" s="152" t="s">
        <v>2882</v>
      </c>
      <c r="S1369" s="152" t="s">
        <v>2716</v>
      </c>
      <c r="T1369" s="152">
        <v>47.216999999999999</v>
      </c>
      <c r="U1369" s="152">
        <v>0.90500000000000003</v>
      </c>
      <c r="V1369" s="152">
        <v>14.02</v>
      </c>
      <c r="X1369" s="152">
        <v>12.446999999999999</v>
      </c>
      <c r="AA1369" s="152">
        <v>7.1459999999999999</v>
      </c>
      <c r="AB1369" s="152">
        <v>0.24299999999999999</v>
      </c>
      <c r="AC1369" s="152">
        <v>12.207000000000001</v>
      </c>
      <c r="AD1369" s="152">
        <v>1.68</v>
      </c>
      <c r="AE1369" s="152">
        <v>0.38100000000000001</v>
      </c>
      <c r="AF1369" s="152">
        <v>7.2999999999999995E-2</v>
      </c>
      <c r="AI1369" s="152">
        <v>96.685955210000003</v>
      </c>
      <c r="AJ1369" s="152">
        <v>2.616729297</v>
      </c>
      <c r="AK1369" s="156">
        <f t="shared" si="21"/>
        <v>1.974849972E-2</v>
      </c>
      <c r="AL1369" s="151">
        <v>197.48499720000001</v>
      </c>
      <c r="AM1369" s="151">
        <v>248.39135999999999</v>
      </c>
      <c r="AN1369" s="151">
        <v>590.26976000000002</v>
      </c>
      <c r="AO1369" s="151">
        <v>1050.247059</v>
      </c>
      <c r="AQ1369" s="152">
        <v>3.8050978039999999</v>
      </c>
      <c r="AR1369" s="152">
        <v>0.240593271</v>
      </c>
      <c r="AS1369" s="152">
        <v>12.12558009</v>
      </c>
      <c r="AU1369" s="151">
        <v>511.3724641</v>
      </c>
      <c r="AV1369" s="152">
        <v>3306.9057670000002</v>
      </c>
      <c r="AW1369" s="152">
        <v>53.60659785</v>
      </c>
      <c r="AX1369" s="151">
        <v>5366.4020490000003</v>
      </c>
      <c r="AZ1369" s="152">
        <v>48.485868400000001</v>
      </c>
      <c r="BG1369" s="152">
        <v>6.7557824960000001</v>
      </c>
      <c r="BH1369" s="152">
        <v>315.67159759999998</v>
      </c>
      <c r="BI1369" s="152">
        <v>16.112590050000001</v>
      </c>
      <c r="BJ1369" s="152">
        <v>24.586269619999999</v>
      </c>
      <c r="BK1369" s="152">
        <v>0.50934524999999997</v>
      </c>
      <c r="BO1369" s="152">
        <v>119.6035492</v>
      </c>
      <c r="BP1369" s="152">
        <v>2.7335219730000002</v>
      </c>
      <c r="BQ1369" s="152">
        <v>6.388941483</v>
      </c>
      <c r="BR1369" s="152">
        <v>1.1384560269999999</v>
      </c>
      <c r="BS1369" s="152">
        <v>5.1600604680000002</v>
      </c>
      <c r="BT1369" s="152">
        <v>1.7445787109999999</v>
      </c>
      <c r="BU1369" s="152">
        <v>0.55973950400000005</v>
      </c>
      <c r="BV1369" s="152">
        <v>2.1165705909999999</v>
      </c>
      <c r="BX1369" s="152">
        <v>2.8725038089999999</v>
      </c>
      <c r="BZ1369" s="152">
        <v>1.8517885169999999</v>
      </c>
      <c r="CB1369" s="152">
        <v>2.1204605249999999</v>
      </c>
      <c r="CD1369" s="152">
        <v>0.97398725500000005</v>
      </c>
      <c r="CU1369" s="152">
        <v>-39.188895297652124</v>
      </c>
      <c r="DC1369" s="152">
        <v>39.241</v>
      </c>
      <c r="DF1369" s="152">
        <v>17.895499999999998</v>
      </c>
      <c r="DG1369" s="152">
        <v>43.375500000000002</v>
      </c>
      <c r="DJ1369" s="152">
        <v>4.1500000000000002E-2</v>
      </c>
      <c r="DM1369" s="152">
        <v>0.27450000000000002</v>
      </c>
      <c r="DO1369" s="154">
        <v>81.207879550000001</v>
      </c>
    </row>
    <row r="1370" spans="1:215">
      <c r="A1370" s="151">
        <v>6996</v>
      </c>
      <c r="B1370" s="152" t="s">
        <v>2859</v>
      </c>
      <c r="C1370" s="152" t="s">
        <v>2877</v>
      </c>
      <c r="D1370" s="152" t="s">
        <v>2878</v>
      </c>
      <c r="E1370" s="152" t="s">
        <v>2879</v>
      </c>
      <c r="F1370" s="152" t="s">
        <v>9816</v>
      </c>
      <c r="H1370" s="151">
        <v>284190</v>
      </c>
      <c r="L1370" s="153" t="s">
        <v>2892</v>
      </c>
      <c r="M1370" s="153" t="s">
        <v>2893</v>
      </c>
      <c r="P1370" s="152">
        <v>17.402999999999999</v>
      </c>
      <c r="Q1370" s="152">
        <v>145.863</v>
      </c>
      <c r="R1370" s="152" t="s">
        <v>2882</v>
      </c>
      <c r="S1370" s="152" t="s">
        <v>2716</v>
      </c>
      <c r="T1370" s="152">
        <v>42.898000000000003</v>
      </c>
      <c r="U1370" s="152">
        <v>0.57499999999999996</v>
      </c>
      <c r="V1370" s="152">
        <v>16.622</v>
      </c>
      <c r="X1370" s="152">
        <v>11.02</v>
      </c>
      <c r="AA1370" s="152">
        <v>7.5419999999999998</v>
      </c>
      <c r="AB1370" s="152">
        <v>0.17299999999999999</v>
      </c>
      <c r="AC1370" s="152">
        <v>14.702999999999999</v>
      </c>
      <c r="AD1370" s="152">
        <v>1.151</v>
      </c>
      <c r="AE1370" s="152">
        <v>0.29199999999999998</v>
      </c>
      <c r="AF1370" s="152">
        <v>5.2999999999999999E-2</v>
      </c>
      <c r="AI1370" s="152">
        <v>95.324565309999997</v>
      </c>
      <c r="AJ1370" s="152">
        <v>2.1527693600000002</v>
      </c>
      <c r="AK1370" s="156">
        <f t="shared" si="21"/>
        <v>5.2687606330000004E-2</v>
      </c>
      <c r="AL1370" s="151">
        <v>526.87606330000006</v>
      </c>
      <c r="AM1370" s="151">
        <v>200.46600000000001</v>
      </c>
      <c r="AN1370" s="151">
        <v>3076.90013</v>
      </c>
      <c r="AO1370" s="151">
        <v>977.73</v>
      </c>
      <c r="AQ1370" s="152">
        <v>2.3329760579999999</v>
      </c>
      <c r="AR1370" s="152">
        <v>0.18371388399999999</v>
      </c>
      <c r="AS1370" s="152">
        <v>7.9812804880000003</v>
      </c>
      <c r="AU1370" s="151">
        <v>292.4129504</v>
      </c>
      <c r="AV1370" s="152">
        <v>2718.4332330000002</v>
      </c>
      <c r="AW1370" s="152">
        <v>54.133575290000003</v>
      </c>
      <c r="AX1370" s="151">
        <v>3965.0649709999998</v>
      </c>
      <c r="AZ1370" s="152">
        <v>226.28993149999999</v>
      </c>
      <c r="BG1370" s="152">
        <v>4.3729536219999998</v>
      </c>
      <c r="BH1370" s="152">
        <v>345.92924479999999</v>
      </c>
      <c r="BI1370" s="152">
        <v>10.1855172</v>
      </c>
      <c r="BJ1370" s="152">
        <v>16.743806110000001</v>
      </c>
      <c r="BK1370" s="152">
        <v>0.32015303499999997</v>
      </c>
      <c r="BO1370" s="152">
        <v>77.170951599999995</v>
      </c>
      <c r="BP1370" s="152">
        <v>1.9520320099999999</v>
      </c>
      <c r="BQ1370" s="152">
        <v>5.0346100329999999</v>
      </c>
      <c r="BR1370" s="152">
        <v>0.82751791600000002</v>
      </c>
      <c r="BS1370" s="152">
        <v>3.575086191</v>
      </c>
      <c r="BT1370" s="152">
        <v>1.022163954</v>
      </c>
      <c r="BU1370" s="152">
        <v>0.35948783600000001</v>
      </c>
      <c r="BV1370" s="152">
        <v>1.662339096</v>
      </c>
      <c r="BX1370" s="152">
        <v>1.986139305</v>
      </c>
      <c r="BZ1370" s="152">
        <v>1.3799043600000001</v>
      </c>
      <c r="CB1370" s="152">
        <v>1.2261651039999999</v>
      </c>
      <c r="CD1370" s="152">
        <v>0.79340168499999997</v>
      </c>
      <c r="CU1370" s="152">
        <v>-62.785784539367008</v>
      </c>
      <c r="DC1370" s="152">
        <v>39.133000000000003</v>
      </c>
      <c r="DF1370" s="152">
        <v>18.493500000000001</v>
      </c>
      <c r="DG1370" s="152">
        <v>42.7515</v>
      </c>
      <c r="DJ1370" s="152">
        <v>6.9000000000000006E-2</v>
      </c>
      <c r="DM1370" s="152">
        <v>0.24</v>
      </c>
      <c r="DO1370" s="154">
        <v>80.474422169999997</v>
      </c>
    </row>
    <row r="1371" spans="1:215">
      <c r="A1371" s="151">
        <v>6997</v>
      </c>
      <c r="B1371" s="152" t="s">
        <v>2859</v>
      </c>
      <c r="C1371" s="152" t="s">
        <v>2877</v>
      </c>
      <c r="D1371" s="152" t="s">
        <v>2878</v>
      </c>
      <c r="E1371" s="152" t="s">
        <v>2879</v>
      </c>
      <c r="F1371" s="152" t="s">
        <v>9817</v>
      </c>
      <c r="H1371" s="151">
        <v>284190</v>
      </c>
      <c r="L1371" s="153" t="s">
        <v>2880</v>
      </c>
      <c r="M1371" s="153" t="s">
        <v>3360</v>
      </c>
      <c r="P1371" s="152">
        <v>17.402999999999999</v>
      </c>
      <c r="Q1371" s="152">
        <v>145.863</v>
      </c>
      <c r="R1371" s="152" t="s">
        <v>2882</v>
      </c>
      <c r="S1371" s="152" t="s">
        <v>2716</v>
      </c>
      <c r="T1371" s="152">
        <v>46.84</v>
      </c>
      <c r="U1371" s="152">
        <v>0.91700000000000004</v>
      </c>
      <c r="V1371" s="152">
        <v>13.625</v>
      </c>
      <c r="X1371" s="152">
        <v>15.705</v>
      </c>
      <c r="AA1371" s="152">
        <v>6.2969999999999997</v>
      </c>
      <c r="AB1371" s="152">
        <v>0.30299999999999999</v>
      </c>
      <c r="AC1371" s="152">
        <v>11.776999999999999</v>
      </c>
      <c r="AD1371" s="152">
        <v>1.639</v>
      </c>
      <c r="AE1371" s="152">
        <v>0.35599999999999998</v>
      </c>
      <c r="AF1371" s="152">
        <v>8.2000000000000003E-2</v>
      </c>
      <c r="AI1371" s="152">
        <v>97.963120549999999</v>
      </c>
      <c r="AJ1371" s="152">
        <v>2.1627597760000001</v>
      </c>
      <c r="AK1371" s="156">
        <f t="shared" si="21"/>
        <v>8.9826688220000003E-3</v>
      </c>
      <c r="AL1371" s="151">
        <v>89.826688219999994</v>
      </c>
      <c r="AM1371" s="151">
        <v>321.678</v>
      </c>
      <c r="AN1371" s="151">
        <v>769.96882000000005</v>
      </c>
      <c r="AO1371" s="151">
        <v>1003.361029</v>
      </c>
      <c r="AQ1371" s="152">
        <v>5.2520138120000004</v>
      </c>
      <c r="AR1371" s="152">
        <v>0.31872883800000001</v>
      </c>
      <c r="AS1371" s="152">
        <v>13.973284530000001</v>
      </c>
      <c r="AU1371" s="151">
        <v>448.17825249999999</v>
      </c>
      <c r="AV1371" s="152">
        <v>2963.4108700000002</v>
      </c>
      <c r="AW1371" s="152">
        <v>57.142120130000002</v>
      </c>
      <c r="AX1371" s="151">
        <v>5849.7618380000004</v>
      </c>
      <c r="AZ1371" s="152">
        <v>38.382383840000003</v>
      </c>
      <c r="BG1371" s="152">
        <v>6.0804767750000002</v>
      </c>
      <c r="BH1371" s="152">
        <v>308.88473759999999</v>
      </c>
      <c r="BI1371" s="152">
        <v>17.621300900000001</v>
      </c>
      <c r="BJ1371" s="152">
        <v>27.908312710000001</v>
      </c>
      <c r="BK1371" s="152">
        <v>0.51886468100000005</v>
      </c>
      <c r="BO1371" s="152">
        <v>120.1796679</v>
      </c>
      <c r="BP1371" s="152">
        <v>3.0462439419999998</v>
      </c>
      <c r="BQ1371" s="152">
        <v>7.5800531649999998</v>
      </c>
      <c r="BR1371" s="152">
        <v>1.2826970179999999</v>
      </c>
      <c r="BS1371" s="152">
        <v>6.1337171049999997</v>
      </c>
      <c r="BT1371" s="152">
        <v>2.1043229029999999</v>
      </c>
      <c r="BU1371" s="152">
        <v>0.87514530199999996</v>
      </c>
      <c r="BV1371" s="152">
        <v>2.5021407369999999</v>
      </c>
      <c r="BX1371" s="152">
        <v>3.141988531</v>
      </c>
      <c r="BZ1371" s="152">
        <v>2.162286167</v>
      </c>
      <c r="CB1371" s="152">
        <v>1.8991847900000001</v>
      </c>
      <c r="CD1371" s="152">
        <v>1.0238618370000001</v>
      </c>
      <c r="DC1371" s="152">
        <v>39.6295</v>
      </c>
      <c r="DF1371" s="152">
        <v>15.462</v>
      </c>
      <c r="DG1371" s="152">
        <v>44.975000000000001</v>
      </c>
      <c r="DJ1371" s="152">
        <v>0.1895</v>
      </c>
      <c r="DM1371" s="152">
        <v>0.22800000000000001</v>
      </c>
      <c r="DO1371" s="154">
        <v>83.834300060000004</v>
      </c>
      <c r="ED1371" s="152">
        <v>46.53</v>
      </c>
      <c r="EE1371" s="152">
        <v>0.68</v>
      </c>
      <c r="EF1371" s="152">
        <v>18.850000000000001</v>
      </c>
      <c r="EH1371" s="152">
        <v>9.5103423019999997</v>
      </c>
      <c r="EJ1371" s="152">
        <v>10.5688434</v>
      </c>
      <c r="EK1371" s="152">
        <v>0.15</v>
      </c>
      <c r="EL1371" s="152">
        <v>5.81</v>
      </c>
      <c r="EM1371" s="152">
        <v>13.17</v>
      </c>
      <c r="EO1371" s="152">
        <v>1.71</v>
      </c>
      <c r="EP1371" s="152">
        <v>0.32</v>
      </c>
      <c r="EQ1371" s="152">
        <v>0.08</v>
      </c>
      <c r="FD1371" s="152">
        <v>42</v>
      </c>
      <c r="FF1371" s="152">
        <v>360</v>
      </c>
      <c r="FG1371" s="152">
        <v>51</v>
      </c>
      <c r="FI1371" s="152">
        <v>27</v>
      </c>
      <c r="FJ1371" s="152">
        <v>22</v>
      </c>
      <c r="FK1371" s="152">
        <v>55</v>
      </c>
      <c r="FL1371" s="152">
        <v>60</v>
      </c>
      <c r="FP1371" s="152">
        <v>4.0999999999999996</v>
      </c>
      <c r="FQ1371" s="152">
        <v>344</v>
      </c>
      <c r="FR1371" s="152">
        <v>10.4</v>
      </c>
      <c r="FS1371" s="152">
        <v>21</v>
      </c>
      <c r="FX1371" s="152">
        <v>0.31</v>
      </c>
      <c r="FY1371" s="152">
        <v>62</v>
      </c>
      <c r="HB1371" s="152">
        <v>38.380000000000003</v>
      </c>
      <c r="HC1371" s="152">
        <v>15.568</v>
      </c>
      <c r="HD1371" s="152">
        <v>18.797999999999998</v>
      </c>
      <c r="HE1371" s="152">
        <v>0.513046</v>
      </c>
      <c r="HG1371" s="152">
        <v>0.70347899999999997</v>
      </c>
    </row>
    <row r="1372" spans="1:215">
      <c r="A1372" s="151">
        <v>6998</v>
      </c>
      <c r="B1372" s="152" t="s">
        <v>2859</v>
      </c>
      <c r="C1372" s="152" t="s">
        <v>2877</v>
      </c>
      <c r="D1372" s="152" t="s">
        <v>2878</v>
      </c>
      <c r="E1372" s="152" t="s">
        <v>2879</v>
      </c>
      <c r="F1372" s="152" t="s">
        <v>9818</v>
      </c>
      <c r="H1372" s="151">
        <v>284190</v>
      </c>
      <c r="L1372" s="153" t="s">
        <v>2880</v>
      </c>
      <c r="M1372" s="153" t="s">
        <v>3837</v>
      </c>
      <c r="P1372" s="152">
        <v>17.402999999999999</v>
      </c>
      <c r="Q1372" s="152">
        <v>145.863</v>
      </c>
      <c r="R1372" s="152" t="s">
        <v>2882</v>
      </c>
      <c r="S1372" s="152" t="s">
        <v>2716</v>
      </c>
      <c r="T1372" s="152">
        <v>48.456000000000003</v>
      </c>
      <c r="U1372" s="152">
        <v>0.77800000000000002</v>
      </c>
      <c r="V1372" s="152">
        <v>14.606999999999999</v>
      </c>
      <c r="X1372" s="152">
        <v>10.214</v>
      </c>
      <c r="AA1372" s="152">
        <v>6.7590000000000003</v>
      </c>
      <c r="AB1372" s="152">
        <v>0.17599999999999999</v>
      </c>
      <c r="AC1372" s="152">
        <v>12.882</v>
      </c>
      <c r="AD1372" s="152">
        <v>1.3779999999999999</v>
      </c>
      <c r="AE1372" s="152">
        <v>0.38900000000000001</v>
      </c>
      <c r="AF1372" s="152">
        <v>6.5000000000000002E-2</v>
      </c>
      <c r="AI1372" s="152">
        <v>96.083435960000003</v>
      </c>
      <c r="AJ1372" s="152">
        <v>3.9537433559999999</v>
      </c>
      <c r="AK1372" s="156">
        <f t="shared" si="21"/>
        <v>1.455653069E-2</v>
      </c>
      <c r="AL1372" s="151">
        <v>145.5653069</v>
      </c>
      <c r="AM1372" s="151">
        <v>205.31448</v>
      </c>
      <c r="AN1372" s="151">
        <v>724.74653999999998</v>
      </c>
      <c r="AO1372" s="151">
        <v>1012.738235</v>
      </c>
      <c r="AQ1372" s="152">
        <v>2.63069766</v>
      </c>
      <c r="AR1372" s="152">
        <v>0.18348294400000001</v>
      </c>
      <c r="AS1372" s="152">
        <v>10.79075821</v>
      </c>
      <c r="AU1372" s="151">
        <v>424.85412220000001</v>
      </c>
      <c r="AV1372" s="152">
        <v>3395.9221040000002</v>
      </c>
      <c r="AW1372" s="152">
        <v>43.300031969999999</v>
      </c>
      <c r="AX1372" s="151">
        <v>4642.9084359999997</v>
      </c>
      <c r="AZ1372" s="152">
        <v>48.286628780000001</v>
      </c>
      <c r="BG1372" s="152">
        <v>4.49765557</v>
      </c>
      <c r="BH1372" s="152">
        <v>270.7951903</v>
      </c>
      <c r="BI1372" s="152">
        <v>12.19244488</v>
      </c>
      <c r="BJ1372" s="152">
        <v>23.241108010000001</v>
      </c>
      <c r="BK1372" s="152">
        <v>0.455289271</v>
      </c>
      <c r="BO1372" s="152">
        <v>100.93955320000001</v>
      </c>
      <c r="BP1372" s="152">
        <v>2.7127977259999998</v>
      </c>
      <c r="BQ1372" s="152">
        <v>6.6663776950000004</v>
      </c>
      <c r="BR1372" s="152">
        <v>1.107933324</v>
      </c>
      <c r="BS1372" s="152">
        <v>4.8222212229999997</v>
      </c>
      <c r="BT1372" s="152">
        <v>1.436293534</v>
      </c>
      <c r="BU1372" s="152">
        <v>0.63627911500000001</v>
      </c>
      <c r="BV1372" s="152">
        <v>1.831180179</v>
      </c>
      <c r="BX1372" s="152">
        <v>2.2147993029999999</v>
      </c>
      <c r="BZ1372" s="152">
        <v>1.4649437160000001</v>
      </c>
      <c r="CB1372" s="152">
        <v>1.3953449570000001</v>
      </c>
      <c r="CD1372" s="152">
        <v>0.88180636099999998</v>
      </c>
      <c r="CU1372" s="152">
        <v>-37.668478570914928</v>
      </c>
      <c r="DC1372" s="152">
        <v>38.881</v>
      </c>
      <c r="DF1372" s="152">
        <v>19.5915</v>
      </c>
      <c r="DG1372" s="152">
        <v>41.496000000000002</v>
      </c>
      <c r="DJ1372" s="152">
        <v>5.3999999999999999E-2</v>
      </c>
      <c r="DM1372" s="152">
        <v>0.27</v>
      </c>
      <c r="DO1372" s="154">
        <v>79.063054750000006</v>
      </c>
      <c r="ED1372" s="152">
        <v>46.53</v>
      </c>
      <c r="EE1372" s="152">
        <v>0.68</v>
      </c>
      <c r="EF1372" s="152">
        <v>18.850000000000001</v>
      </c>
      <c r="EH1372" s="152">
        <v>9.5103423019999997</v>
      </c>
      <c r="EJ1372" s="152">
        <v>10.5688434</v>
      </c>
      <c r="EK1372" s="152">
        <v>0.15</v>
      </c>
      <c r="EL1372" s="152">
        <v>5.81</v>
      </c>
      <c r="EM1372" s="152">
        <v>13.17</v>
      </c>
      <c r="EO1372" s="152">
        <v>1.71</v>
      </c>
      <c r="EP1372" s="152">
        <v>0.32</v>
      </c>
      <c r="EQ1372" s="152">
        <v>0.08</v>
      </c>
      <c r="FD1372" s="152">
        <v>42</v>
      </c>
      <c r="FF1372" s="152">
        <v>360</v>
      </c>
      <c r="FG1372" s="152">
        <v>51</v>
      </c>
      <c r="FI1372" s="152">
        <v>27</v>
      </c>
      <c r="FJ1372" s="152">
        <v>22</v>
      </c>
      <c r="FK1372" s="152">
        <v>55</v>
      </c>
      <c r="FL1372" s="152">
        <v>60</v>
      </c>
      <c r="FP1372" s="152">
        <v>4.0999999999999996</v>
      </c>
      <c r="FQ1372" s="152">
        <v>344</v>
      </c>
      <c r="FR1372" s="152">
        <v>10.4</v>
      </c>
      <c r="FS1372" s="152">
        <v>21</v>
      </c>
      <c r="FX1372" s="152">
        <v>0.31</v>
      </c>
      <c r="FY1372" s="152">
        <v>62</v>
      </c>
      <c r="HB1372" s="152">
        <v>38.380000000000003</v>
      </c>
      <c r="HC1372" s="152">
        <v>15.568</v>
      </c>
      <c r="HD1372" s="152">
        <v>18.797999999999998</v>
      </c>
      <c r="HE1372" s="152">
        <v>0.513046</v>
      </c>
      <c r="HG1372" s="152">
        <v>0.70347899999999997</v>
      </c>
    </row>
    <row r="1373" spans="1:215">
      <c r="A1373" s="151">
        <v>6999</v>
      </c>
      <c r="B1373" s="152" t="s">
        <v>2859</v>
      </c>
      <c r="C1373" s="152" t="s">
        <v>2877</v>
      </c>
      <c r="D1373" s="152" t="s">
        <v>2878</v>
      </c>
      <c r="E1373" s="152" t="s">
        <v>2879</v>
      </c>
      <c r="F1373" s="152" t="s">
        <v>9819</v>
      </c>
      <c r="H1373" s="151">
        <v>284190</v>
      </c>
      <c r="L1373" s="153" t="s">
        <v>2880</v>
      </c>
      <c r="M1373" s="153" t="s">
        <v>3481</v>
      </c>
      <c r="P1373" s="152">
        <v>17.402999999999999</v>
      </c>
      <c r="Q1373" s="152">
        <v>145.863</v>
      </c>
      <c r="R1373" s="152" t="s">
        <v>2882</v>
      </c>
      <c r="S1373" s="152" t="s">
        <v>2716</v>
      </c>
      <c r="T1373" s="152">
        <v>47.351999999999997</v>
      </c>
      <c r="U1373" s="152">
        <v>0.92400000000000004</v>
      </c>
      <c r="V1373" s="152">
        <v>13.298999999999999</v>
      </c>
      <c r="X1373" s="152">
        <v>13.503</v>
      </c>
      <c r="AA1373" s="152">
        <v>9.1829999999999998</v>
      </c>
      <c r="AB1373" s="152">
        <v>0.26800000000000002</v>
      </c>
      <c r="AC1373" s="152">
        <v>10.776</v>
      </c>
      <c r="AD1373" s="152">
        <v>1.6160000000000001</v>
      </c>
      <c r="AE1373" s="152">
        <v>0.40400000000000003</v>
      </c>
      <c r="AF1373" s="152">
        <v>9.7000000000000003E-2</v>
      </c>
      <c r="AI1373" s="152">
        <v>97.786772650000003</v>
      </c>
      <c r="AJ1373" s="152">
        <v>2.1864919999999999</v>
      </c>
      <c r="AK1373" s="156">
        <f t="shared" si="21"/>
        <v>1.3566123899999999E-2</v>
      </c>
      <c r="AL1373" s="151">
        <v>135.66123899999999</v>
      </c>
      <c r="AM1373" s="151">
        <v>285.31439999999998</v>
      </c>
      <c r="AN1373" s="151">
        <v>902.66051000000004</v>
      </c>
      <c r="AO1373" s="151">
        <v>1028.366912</v>
      </c>
      <c r="AQ1373" s="152">
        <v>3.6434322940000001</v>
      </c>
      <c r="AR1373" s="152">
        <v>0.28842536600000002</v>
      </c>
      <c r="AS1373" s="152">
        <v>14.47423774</v>
      </c>
      <c r="AU1373" s="151">
        <v>509.54866989999999</v>
      </c>
      <c r="AV1373" s="152">
        <v>3306.9057670000002</v>
      </c>
      <c r="AW1373" s="152">
        <v>47.636926649999999</v>
      </c>
      <c r="AX1373" s="151">
        <v>5916.7432740000004</v>
      </c>
      <c r="AZ1373" s="152">
        <v>43.121861680000002</v>
      </c>
      <c r="BG1373" s="152">
        <v>5.5441124469999998</v>
      </c>
      <c r="BH1373" s="152">
        <v>292.71874120000001</v>
      </c>
      <c r="BI1373" s="152">
        <v>17.372231119999999</v>
      </c>
      <c r="BJ1373" s="152">
        <v>31.24630634</v>
      </c>
      <c r="BK1373" s="152">
        <v>0.67130172499999996</v>
      </c>
      <c r="BO1373" s="152">
        <v>124.3280451</v>
      </c>
      <c r="BP1373" s="152">
        <v>3.1376448039999998</v>
      </c>
      <c r="BQ1373" s="152">
        <v>7.7787961350000003</v>
      </c>
      <c r="BR1373" s="152">
        <v>1.382820234</v>
      </c>
      <c r="BS1373" s="152">
        <v>6.4266981190000001</v>
      </c>
      <c r="BT1373" s="152">
        <v>1.9492685359999999</v>
      </c>
      <c r="BU1373" s="152">
        <v>1.1393325439999999</v>
      </c>
      <c r="BV1373" s="152">
        <v>2.6201233930000001</v>
      </c>
      <c r="BX1373" s="152">
        <v>3.3582581459999998</v>
      </c>
      <c r="BZ1373" s="152">
        <v>2.2061495299999998</v>
      </c>
      <c r="CB1373" s="152">
        <v>2.1122188140000002</v>
      </c>
      <c r="CD1373" s="152">
        <v>1.124553076</v>
      </c>
      <c r="DC1373" s="152">
        <v>39.311999999999998</v>
      </c>
      <c r="DF1373" s="152">
        <v>17.9115</v>
      </c>
      <c r="DG1373" s="152">
        <v>42.913499999999999</v>
      </c>
      <c r="DJ1373" s="152">
        <v>5.1499999999999997E-2</v>
      </c>
      <c r="DM1373" s="152">
        <v>0.255</v>
      </c>
      <c r="DO1373" s="154">
        <v>81.030183969999996</v>
      </c>
      <c r="ED1373" s="152">
        <v>46.53</v>
      </c>
      <c r="EE1373" s="152">
        <v>0.68</v>
      </c>
      <c r="EF1373" s="152">
        <v>18.850000000000001</v>
      </c>
      <c r="EH1373" s="152">
        <v>9.5103423019999997</v>
      </c>
      <c r="EJ1373" s="152">
        <v>10.5688434</v>
      </c>
      <c r="EK1373" s="152">
        <v>0.15</v>
      </c>
      <c r="EL1373" s="152">
        <v>5.81</v>
      </c>
      <c r="EM1373" s="152">
        <v>13.17</v>
      </c>
      <c r="EO1373" s="152">
        <v>1.71</v>
      </c>
      <c r="EP1373" s="152">
        <v>0.32</v>
      </c>
      <c r="EQ1373" s="152">
        <v>0.08</v>
      </c>
      <c r="FD1373" s="152">
        <v>42</v>
      </c>
      <c r="FF1373" s="152">
        <v>360</v>
      </c>
      <c r="FG1373" s="152">
        <v>51</v>
      </c>
      <c r="FI1373" s="152">
        <v>27</v>
      </c>
      <c r="FJ1373" s="152">
        <v>22</v>
      </c>
      <c r="FK1373" s="152">
        <v>55</v>
      </c>
      <c r="FL1373" s="152">
        <v>60</v>
      </c>
      <c r="FP1373" s="152">
        <v>4.0999999999999996</v>
      </c>
      <c r="FQ1373" s="152">
        <v>344</v>
      </c>
      <c r="FR1373" s="152">
        <v>10.4</v>
      </c>
      <c r="FS1373" s="152">
        <v>21</v>
      </c>
      <c r="FX1373" s="152">
        <v>0.31</v>
      </c>
      <c r="FY1373" s="152">
        <v>62</v>
      </c>
      <c r="HB1373" s="152">
        <v>38.380000000000003</v>
      </c>
      <c r="HC1373" s="152">
        <v>15.568</v>
      </c>
      <c r="HD1373" s="152">
        <v>18.797999999999998</v>
      </c>
      <c r="HE1373" s="152">
        <v>0.513046</v>
      </c>
      <c r="HG1373" s="152">
        <v>0.70347899999999997</v>
      </c>
    </row>
    <row r="1374" spans="1:215">
      <c r="A1374" s="151">
        <v>7000</v>
      </c>
      <c r="B1374" s="152" t="s">
        <v>2859</v>
      </c>
      <c r="C1374" s="152" t="s">
        <v>2877</v>
      </c>
      <c r="D1374" s="152" t="s">
        <v>2878</v>
      </c>
      <c r="E1374" s="152" t="s">
        <v>2879</v>
      </c>
      <c r="F1374" s="152" t="s">
        <v>9820</v>
      </c>
      <c r="H1374" s="151">
        <v>284190</v>
      </c>
      <c r="L1374" s="153" t="s">
        <v>2880</v>
      </c>
      <c r="M1374" s="153" t="s">
        <v>3784</v>
      </c>
      <c r="P1374" s="152">
        <v>17.402999999999999</v>
      </c>
      <c r="Q1374" s="152">
        <v>145.863</v>
      </c>
      <c r="R1374" s="152" t="s">
        <v>2882</v>
      </c>
      <c r="S1374" s="152" t="s">
        <v>2716</v>
      </c>
      <c r="T1374" s="152">
        <v>48.293999999999997</v>
      </c>
      <c r="U1374" s="152">
        <v>0.78800000000000003</v>
      </c>
      <c r="V1374" s="152">
        <v>15.006</v>
      </c>
      <c r="X1374" s="152">
        <v>11.206</v>
      </c>
      <c r="AA1374" s="152">
        <v>8.2189999999999994</v>
      </c>
      <c r="AB1374" s="152">
        <v>0.2</v>
      </c>
      <c r="AC1374" s="152">
        <v>11.375</v>
      </c>
      <c r="AD1374" s="152">
        <v>1.7649999999999999</v>
      </c>
      <c r="AE1374" s="152">
        <v>0.51900000000000002</v>
      </c>
      <c r="AF1374" s="152">
        <v>0.108</v>
      </c>
      <c r="AI1374" s="152">
        <v>97.791172529999997</v>
      </c>
      <c r="AJ1374" s="152">
        <v>2.3180089640000001</v>
      </c>
      <c r="AK1374" s="156">
        <f t="shared" si="21"/>
        <v>1E-4</v>
      </c>
      <c r="AL1374" s="151">
        <v>1</v>
      </c>
      <c r="AM1374" s="151">
        <v>256.78296</v>
      </c>
      <c r="AN1374" s="151">
        <v>791.98492999999996</v>
      </c>
      <c r="AO1374" s="151">
        <v>1260.2964710000001</v>
      </c>
      <c r="AQ1374" s="152">
        <v>2.8115460140000001</v>
      </c>
      <c r="AR1374" s="152">
        <v>0.21417836300000001</v>
      </c>
      <c r="AS1374" s="152">
        <v>11.95809534</v>
      </c>
      <c r="AU1374" s="151">
        <v>623.16031669999995</v>
      </c>
      <c r="AV1374" s="152">
        <v>4301.1407840000002</v>
      </c>
      <c r="AW1374" s="152">
        <v>40.192224430000003</v>
      </c>
      <c r="AX1374" s="151">
        <v>4785.1244839999999</v>
      </c>
      <c r="AZ1374" s="152">
        <v>44.48683664</v>
      </c>
      <c r="BG1374" s="152">
        <v>5.4483165749999998</v>
      </c>
      <c r="BH1374" s="152">
        <v>321.81727239999998</v>
      </c>
      <c r="BI1374" s="152">
        <v>13.70185103</v>
      </c>
      <c r="BJ1374" s="152">
        <v>31.562757040000001</v>
      </c>
      <c r="BK1374" s="152">
        <v>0.68720948900000001</v>
      </c>
      <c r="BO1374" s="152">
        <v>126.412694</v>
      </c>
      <c r="BP1374" s="152">
        <v>3.8079702809999998</v>
      </c>
      <c r="BQ1374" s="152">
        <v>8.6897980159999992</v>
      </c>
      <c r="BR1374" s="152">
        <v>1.368869865</v>
      </c>
      <c r="BS1374" s="152">
        <v>6.0575729630000001</v>
      </c>
      <c r="BT1374" s="152">
        <v>2.0355661559999998</v>
      </c>
      <c r="BU1374" s="152">
        <v>0.88315314199999995</v>
      </c>
      <c r="BV1374" s="152">
        <v>2.368396417</v>
      </c>
      <c r="BX1374" s="152">
        <v>2.7640207509999999</v>
      </c>
      <c r="BZ1374" s="152">
        <v>1.689308842</v>
      </c>
      <c r="CB1374" s="152">
        <v>1.3769806680000001</v>
      </c>
      <c r="CD1374" s="152">
        <v>1.057024476</v>
      </c>
      <c r="DC1374" s="152">
        <v>38.893999999999998</v>
      </c>
      <c r="DF1374" s="152">
        <v>18.763500000000001</v>
      </c>
      <c r="DG1374" s="152">
        <v>42.258000000000003</v>
      </c>
      <c r="DJ1374" s="152">
        <v>5.1499999999999997E-2</v>
      </c>
      <c r="DM1374" s="152">
        <v>0.22900000000000001</v>
      </c>
      <c r="DO1374" s="154">
        <v>80.060969729999997</v>
      </c>
      <c r="ED1374" s="152">
        <v>46.53</v>
      </c>
      <c r="EE1374" s="152">
        <v>0.68</v>
      </c>
      <c r="EF1374" s="152">
        <v>18.850000000000001</v>
      </c>
      <c r="EH1374" s="152">
        <v>9.5103423019999997</v>
      </c>
      <c r="EJ1374" s="152">
        <v>10.5688434</v>
      </c>
      <c r="EK1374" s="152">
        <v>0.15</v>
      </c>
      <c r="EL1374" s="152">
        <v>5.81</v>
      </c>
      <c r="EM1374" s="152">
        <v>13.17</v>
      </c>
      <c r="EO1374" s="152">
        <v>1.71</v>
      </c>
      <c r="EP1374" s="152">
        <v>0.32</v>
      </c>
      <c r="EQ1374" s="152">
        <v>0.08</v>
      </c>
      <c r="FD1374" s="152">
        <v>42</v>
      </c>
      <c r="FF1374" s="152">
        <v>360</v>
      </c>
      <c r="FG1374" s="152">
        <v>51</v>
      </c>
      <c r="FI1374" s="152">
        <v>27</v>
      </c>
      <c r="FJ1374" s="152">
        <v>22</v>
      </c>
      <c r="FK1374" s="152">
        <v>55</v>
      </c>
      <c r="FL1374" s="152">
        <v>60</v>
      </c>
      <c r="FP1374" s="152">
        <v>4.0999999999999996</v>
      </c>
      <c r="FQ1374" s="152">
        <v>344</v>
      </c>
      <c r="FR1374" s="152">
        <v>10.4</v>
      </c>
      <c r="FS1374" s="152">
        <v>21</v>
      </c>
      <c r="FX1374" s="152">
        <v>0.31</v>
      </c>
      <c r="FY1374" s="152">
        <v>62</v>
      </c>
      <c r="HB1374" s="152">
        <v>38.380000000000003</v>
      </c>
      <c r="HC1374" s="152">
        <v>15.568</v>
      </c>
      <c r="HD1374" s="152">
        <v>18.797999999999998</v>
      </c>
      <c r="HE1374" s="152">
        <v>0.513046</v>
      </c>
      <c r="HG1374" s="152">
        <v>0.70347899999999997</v>
      </c>
    </row>
    <row r="1375" spans="1:215">
      <c r="A1375" s="151">
        <v>7001</v>
      </c>
      <c r="B1375" s="152" t="s">
        <v>2859</v>
      </c>
      <c r="C1375" s="152" t="s">
        <v>2877</v>
      </c>
      <c r="D1375" s="152" t="s">
        <v>2878</v>
      </c>
      <c r="E1375" s="152" t="s">
        <v>2879</v>
      </c>
      <c r="F1375" s="152" t="s">
        <v>9821</v>
      </c>
      <c r="H1375" s="151">
        <v>284190</v>
      </c>
      <c r="L1375" s="153" t="s">
        <v>2880</v>
      </c>
      <c r="M1375" s="153" t="s">
        <v>3741</v>
      </c>
      <c r="P1375" s="152">
        <v>17.402999999999999</v>
      </c>
      <c r="Q1375" s="152">
        <v>145.863</v>
      </c>
      <c r="R1375" s="152" t="s">
        <v>2882</v>
      </c>
      <c r="S1375" s="152" t="s">
        <v>2716</v>
      </c>
      <c r="T1375" s="152">
        <v>48.152999999999999</v>
      </c>
      <c r="U1375" s="152">
        <v>1.04</v>
      </c>
      <c r="V1375" s="152">
        <v>13.157</v>
      </c>
      <c r="X1375" s="152">
        <v>15.308999999999999</v>
      </c>
      <c r="AA1375" s="152">
        <v>6.69</v>
      </c>
      <c r="AB1375" s="152">
        <v>0.317</v>
      </c>
      <c r="AC1375" s="152">
        <v>11.41</v>
      </c>
      <c r="AD1375" s="152">
        <v>1.7809999999999999</v>
      </c>
      <c r="AE1375" s="152">
        <v>0.39</v>
      </c>
      <c r="AF1375" s="152">
        <v>8.8999999999999996E-2</v>
      </c>
      <c r="AI1375" s="152">
        <v>98.730322139999998</v>
      </c>
      <c r="AJ1375" s="152">
        <v>1.967355057</v>
      </c>
      <c r="AK1375" s="156">
        <f t="shared" si="21"/>
        <v>8.0956579890000008E-3</v>
      </c>
      <c r="AL1375" s="151">
        <v>80.95657989</v>
      </c>
      <c r="AM1375" s="151">
        <v>329.32368000000002</v>
      </c>
      <c r="AN1375" s="151">
        <v>376.05896000000001</v>
      </c>
      <c r="AO1375" s="151">
        <v>1095.8827940000001</v>
      </c>
      <c r="AQ1375" s="152">
        <v>4.9144248360000002</v>
      </c>
      <c r="AR1375" s="152">
        <v>0.319790833</v>
      </c>
      <c r="AS1375" s="152">
        <v>15.850614800000001</v>
      </c>
      <c r="AU1375" s="151">
        <v>559.83838849999995</v>
      </c>
      <c r="AV1375" s="152">
        <v>3398.4069610000001</v>
      </c>
      <c r="AW1375" s="152">
        <v>53.851909480000003</v>
      </c>
      <c r="AX1375" s="151">
        <v>6313.3364110000002</v>
      </c>
      <c r="AZ1375" s="152">
        <v>38.519882539999998</v>
      </c>
      <c r="BG1375" s="152">
        <v>7.3802889929999997</v>
      </c>
      <c r="BH1375" s="152">
        <v>302.48075299999999</v>
      </c>
      <c r="BI1375" s="152">
        <v>18.376853780000001</v>
      </c>
      <c r="BJ1375" s="152">
        <v>31.163206030000001</v>
      </c>
      <c r="BK1375" s="152">
        <v>0.65596156500000002</v>
      </c>
      <c r="BO1375" s="152">
        <v>138.80600699999999</v>
      </c>
      <c r="BP1375" s="152">
        <v>3.1964789900000001</v>
      </c>
      <c r="BQ1375" s="152">
        <v>8.0128940409999991</v>
      </c>
      <c r="BR1375" s="152">
        <v>1.4327099510000001</v>
      </c>
      <c r="BS1375" s="152">
        <v>6.2760111260000002</v>
      </c>
      <c r="BT1375" s="152">
        <v>1.9498416540000001</v>
      </c>
      <c r="BU1375" s="152">
        <v>0.99855303200000001</v>
      </c>
      <c r="BV1375" s="152">
        <v>2.7593538990000002</v>
      </c>
      <c r="BX1375" s="152">
        <v>3.4315984610000001</v>
      </c>
      <c r="BZ1375" s="152">
        <v>2.2119038440000001</v>
      </c>
      <c r="CB1375" s="152">
        <v>2.1477227619999999</v>
      </c>
      <c r="CD1375" s="152">
        <v>1.084970075</v>
      </c>
      <c r="DC1375" s="152">
        <v>38.631500000000003</v>
      </c>
      <c r="DF1375" s="152">
        <v>19.926500000000001</v>
      </c>
      <c r="DG1375" s="152">
        <v>41.094000000000001</v>
      </c>
      <c r="DJ1375" s="152">
        <v>4.5499999999999999E-2</v>
      </c>
      <c r="DM1375" s="152">
        <v>0.26150000000000001</v>
      </c>
      <c r="DO1375" s="154">
        <v>78.617824010000007</v>
      </c>
      <c r="ED1375" s="152">
        <v>46.53</v>
      </c>
      <c r="EE1375" s="152">
        <v>0.68</v>
      </c>
      <c r="EF1375" s="152">
        <v>18.850000000000001</v>
      </c>
      <c r="EH1375" s="152">
        <v>9.5103423019999997</v>
      </c>
      <c r="EJ1375" s="152">
        <v>10.5688434</v>
      </c>
      <c r="EK1375" s="152">
        <v>0.15</v>
      </c>
      <c r="EL1375" s="152">
        <v>5.81</v>
      </c>
      <c r="EM1375" s="152">
        <v>13.17</v>
      </c>
      <c r="EO1375" s="152">
        <v>1.71</v>
      </c>
      <c r="EP1375" s="152">
        <v>0.32</v>
      </c>
      <c r="EQ1375" s="152">
        <v>0.08</v>
      </c>
      <c r="FD1375" s="152">
        <v>42</v>
      </c>
      <c r="FF1375" s="152">
        <v>360</v>
      </c>
      <c r="FG1375" s="152">
        <v>51</v>
      </c>
      <c r="FI1375" s="152">
        <v>27</v>
      </c>
      <c r="FJ1375" s="152">
        <v>22</v>
      </c>
      <c r="FK1375" s="152">
        <v>55</v>
      </c>
      <c r="FL1375" s="152">
        <v>60</v>
      </c>
      <c r="FP1375" s="152">
        <v>4.0999999999999996</v>
      </c>
      <c r="FQ1375" s="152">
        <v>344</v>
      </c>
      <c r="FR1375" s="152">
        <v>10.4</v>
      </c>
      <c r="FS1375" s="152">
        <v>21</v>
      </c>
      <c r="FX1375" s="152">
        <v>0.31</v>
      </c>
      <c r="FY1375" s="152">
        <v>62</v>
      </c>
      <c r="HB1375" s="152">
        <v>38.380000000000003</v>
      </c>
      <c r="HC1375" s="152">
        <v>15.568</v>
      </c>
      <c r="HD1375" s="152">
        <v>18.797999999999998</v>
      </c>
      <c r="HE1375" s="152">
        <v>0.513046</v>
      </c>
      <c r="HG1375" s="152">
        <v>0.70347899999999997</v>
      </c>
    </row>
    <row r="1376" spans="1:215">
      <c r="A1376" s="151">
        <v>7002</v>
      </c>
      <c r="B1376" s="152" t="s">
        <v>2859</v>
      </c>
      <c r="C1376" s="152" t="s">
        <v>2877</v>
      </c>
      <c r="D1376" s="152" t="s">
        <v>2878</v>
      </c>
      <c r="E1376" s="152" t="s">
        <v>2879</v>
      </c>
      <c r="F1376" s="152" t="s">
        <v>9822</v>
      </c>
      <c r="H1376" s="151">
        <v>284190</v>
      </c>
      <c r="L1376" s="153" t="s">
        <v>2880</v>
      </c>
      <c r="M1376" s="153" t="s">
        <v>3228</v>
      </c>
      <c r="P1376" s="152">
        <v>17.402999999999999</v>
      </c>
      <c r="Q1376" s="152">
        <v>145.863</v>
      </c>
      <c r="R1376" s="152" t="s">
        <v>2882</v>
      </c>
      <c r="S1376" s="152" t="s">
        <v>2716</v>
      </c>
      <c r="T1376" s="152">
        <v>46.051000000000002</v>
      </c>
      <c r="U1376" s="152">
        <v>0.77200000000000002</v>
      </c>
      <c r="V1376" s="152">
        <v>15.172000000000001</v>
      </c>
      <c r="X1376" s="152">
        <v>11.4</v>
      </c>
      <c r="AA1376" s="152">
        <v>8.766</v>
      </c>
      <c r="AB1376" s="152">
        <v>0.18</v>
      </c>
      <c r="AC1376" s="152">
        <v>12.769</v>
      </c>
      <c r="AD1376" s="152">
        <v>1.4570000000000001</v>
      </c>
      <c r="AE1376" s="152">
        <v>0.39200000000000002</v>
      </c>
      <c r="AF1376" s="152">
        <v>7.2999999999999995E-2</v>
      </c>
      <c r="AI1376" s="152">
        <v>97.369280919999994</v>
      </c>
      <c r="AJ1376" s="152">
        <v>2.6349744130000001</v>
      </c>
      <c r="AK1376" s="156">
        <f t="shared" si="21"/>
        <v>2.462602589E-2</v>
      </c>
      <c r="AL1376" s="151">
        <v>246.2602589</v>
      </c>
      <c r="AM1376" s="151">
        <v>199.72008</v>
      </c>
      <c r="AN1376" s="151">
        <v>1313.8262400000001</v>
      </c>
      <c r="AO1376" s="151">
        <v>954.59955879999995</v>
      </c>
      <c r="AQ1376" s="152">
        <v>2.4699322499999998</v>
      </c>
      <c r="AR1376" s="152">
        <v>0.25381305799999998</v>
      </c>
      <c r="AS1376" s="152">
        <v>8.7545309039999992</v>
      </c>
      <c r="AU1376" s="151">
        <v>395.24469429999999</v>
      </c>
      <c r="AV1376" s="152">
        <v>3614.5056399999999</v>
      </c>
      <c r="AW1376" s="152">
        <v>43.73502714</v>
      </c>
      <c r="AX1376" s="151">
        <v>4799.9853970000004</v>
      </c>
      <c r="AZ1376" s="152">
        <v>104.1074704</v>
      </c>
      <c r="BG1376" s="152">
        <v>6.4797837840000003</v>
      </c>
      <c r="BH1376" s="152">
        <v>306.80109240000002</v>
      </c>
      <c r="BI1376" s="152">
        <v>13.658340470000001</v>
      </c>
      <c r="BJ1376" s="152">
        <v>25.932917249999999</v>
      </c>
      <c r="BK1376" s="152">
        <v>0.53917146500000002</v>
      </c>
      <c r="BO1376" s="152">
        <v>103.0756509</v>
      </c>
      <c r="BP1376" s="152">
        <v>2.9036396280000001</v>
      </c>
      <c r="BQ1376" s="152">
        <v>7.0984220789999997</v>
      </c>
      <c r="BS1376" s="152">
        <v>5.9330615440000001</v>
      </c>
      <c r="BT1376" s="152">
        <v>1.8555980030000001</v>
      </c>
      <c r="BU1376" s="152">
        <v>1.0820102300000001</v>
      </c>
      <c r="BV1376" s="152">
        <v>2.4415446680000001</v>
      </c>
      <c r="BX1376" s="152">
        <v>2.5889688309999999</v>
      </c>
      <c r="BZ1376" s="152">
        <v>1.66047086</v>
      </c>
      <c r="CB1376" s="152">
        <v>1.5084906890000001</v>
      </c>
      <c r="CD1376" s="152">
        <v>0.878832116</v>
      </c>
      <c r="CH1376" s="152">
        <v>4.826153541</v>
      </c>
      <c r="CJ1376" s="152">
        <v>0.25039955200000003</v>
      </c>
      <c r="CK1376" s="152">
        <v>0.15531267400000001</v>
      </c>
      <c r="DC1376" s="152">
        <v>38.673000000000002</v>
      </c>
      <c r="DF1376" s="152">
        <v>20.087</v>
      </c>
      <c r="DG1376" s="152">
        <v>41.39</v>
      </c>
      <c r="DJ1376" s="152">
        <v>4.2000000000000003E-2</v>
      </c>
      <c r="DM1376" s="152">
        <v>0.26400000000000001</v>
      </c>
      <c r="DO1376" s="154">
        <v>78.603613339999995</v>
      </c>
      <c r="ED1376" s="152">
        <v>46.53</v>
      </c>
      <c r="EE1376" s="152">
        <v>0.68</v>
      </c>
      <c r="EF1376" s="152">
        <v>18.850000000000001</v>
      </c>
      <c r="EH1376" s="152">
        <v>9.5103423019999997</v>
      </c>
      <c r="EJ1376" s="152">
        <v>10.5688434</v>
      </c>
      <c r="EK1376" s="152">
        <v>0.15</v>
      </c>
      <c r="EL1376" s="152">
        <v>5.81</v>
      </c>
      <c r="EM1376" s="152">
        <v>13.17</v>
      </c>
      <c r="EO1376" s="152">
        <v>1.71</v>
      </c>
      <c r="EP1376" s="152">
        <v>0.32</v>
      </c>
      <c r="EQ1376" s="152">
        <v>0.08</v>
      </c>
      <c r="FD1376" s="152">
        <v>42</v>
      </c>
      <c r="FF1376" s="152">
        <v>360</v>
      </c>
      <c r="FG1376" s="152">
        <v>51</v>
      </c>
      <c r="FI1376" s="152">
        <v>27</v>
      </c>
      <c r="FJ1376" s="152">
        <v>22</v>
      </c>
      <c r="FK1376" s="152">
        <v>55</v>
      </c>
      <c r="FL1376" s="152">
        <v>60</v>
      </c>
      <c r="FP1376" s="152">
        <v>4.0999999999999996</v>
      </c>
      <c r="FQ1376" s="152">
        <v>344</v>
      </c>
      <c r="FR1376" s="152">
        <v>10.4</v>
      </c>
      <c r="FS1376" s="152">
        <v>21</v>
      </c>
      <c r="FX1376" s="152">
        <v>0.31</v>
      </c>
      <c r="FY1376" s="152">
        <v>62</v>
      </c>
      <c r="HB1376" s="152">
        <v>38.380000000000003</v>
      </c>
      <c r="HC1376" s="152">
        <v>15.568</v>
      </c>
      <c r="HD1376" s="152">
        <v>18.797999999999998</v>
      </c>
      <c r="HE1376" s="152">
        <v>0.513046</v>
      </c>
      <c r="HG1376" s="152">
        <v>0.70347899999999997</v>
      </c>
    </row>
    <row r="1377" spans="1:215">
      <c r="A1377" s="151">
        <v>7003</v>
      </c>
      <c r="B1377" s="152" t="s">
        <v>2859</v>
      </c>
      <c r="C1377" s="152" t="s">
        <v>2877</v>
      </c>
      <c r="D1377" s="152" t="s">
        <v>2878</v>
      </c>
      <c r="E1377" s="152" t="s">
        <v>2879</v>
      </c>
      <c r="F1377" s="152" t="s">
        <v>9823</v>
      </c>
      <c r="H1377" s="151">
        <v>284190</v>
      </c>
      <c r="L1377" s="153" t="s">
        <v>2880</v>
      </c>
      <c r="M1377" s="153" t="s">
        <v>3197</v>
      </c>
      <c r="P1377" s="152">
        <v>17.402999999999999</v>
      </c>
      <c r="Q1377" s="152">
        <v>145.863</v>
      </c>
      <c r="R1377" s="152" t="s">
        <v>2882</v>
      </c>
      <c r="S1377" s="152" t="s">
        <v>2716</v>
      </c>
      <c r="T1377" s="152">
        <v>45.899000000000001</v>
      </c>
      <c r="U1377" s="152">
        <v>1.55</v>
      </c>
      <c r="V1377" s="152">
        <v>10.785</v>
      </c>
      <c r="X1377" s="152">
        <v>18.914000000000001</v>
      </c>
      <c r="AA1377" s="152">
        <v>7.5250000000000004</v>
      </c>
      <c r="AB1377" s="152">
        <v>0.253</v>
      </c>
      <c r="AC1377" s="152">
        <v>12.872999999999999</v>
      </c>
      <c r="AD1377" s="152">
        <v>1.1599999999999999</v>
      </c>
      <c r="AE1377" s="152">
        <v>0.51300000000000001</v>
      </c>
      <c r="AF1377" s="152">
        <v>6.5000000000000002E-2</v>
      </c>
      <c r="AI1377" s="152">
        <v>100.0290049</v>
      </c>
      <c r="AJ1377" s="152">
        <v>2.0118566000000002</v>
      </c>
      <c r="AK1377" s="156">
        <f t="shared" si="21"/>
        <v>2.9987177099999999E-3</v>
      </c>
      <c r="AL1377" s="151">
        <v>29.9871771</v>
      </c>
      <c r="AM1377" s="151">
        <v>290.72232000000002</v>
      </c>
      <c r="AN1377" s="151">
        <v>419.49615</v>
      </c>
      <c r="AO1377" s="151">
        <v>1005.2364710000001</v>
      </c>
      <c r="AQ1377" s="152">
        <v>29.309543690000002</v>
      </c>
      <c r="AR1377" s="152">
        <v>0.42599040999999999</v>
      </c>
      <c r="AS1377" s="152">
        <v>85.441714610000005</v>
      </c>
      <c r="AU1377" s="151">
        <v>394.69306280000001</v>
      </c>
      <c r="AV1377" s="152">
        <v>4903.4992830000001</v>
      </c>
      <c r="AW1377" s="152">
        <v>83.907010080000006</v>
      </c>
      <c r="AX1377" s="151">
        <v>10715.685289999999</v>
      </c>
      <c r="AZ1377" s="152">
        <v>61.420646990000002</v>
      </c>
      <c r="BG1377" s="152">
        <v>12.33230549</v>
      </c>
      <c r="BH1377" s="152">
        <v>114.9896801</v>
      </c>
      <c r="BI1377" s="152">
        <v>22.696638530000001</v>
      </c>
      <c r="BJ1377" s="152">
        <v>85.187661079999998</v>
      </c>
      <c r="BK1377" s="152">
        <v>2.1115442729999998</v>
      </c>
      <c r="BO1377" s="152">
        <v>26.123221640000001</v>
      </c>
      <c r="BP1377" s="152">
        <v>3.3395487400000001</v>
      </c>
      <c r="BQ1377" s="152">
        <v>9.0771691929999996</v>
      </c>
      <c r="BR1377" s="152">
        <v>1.653729784</v>
      </c>
      <c r="BS1377" s="152">
        <v>7.7633894850000003</v>
      </c>
      <c r="BT1377" s="152">
        <v>2.3173055659999999</v>
      </c>
      <c r="BU1377" s="152">
        <v>1.489411517</v>
      </c>
      <c r="BV1377" s="152">
        <v>3.2908763649999999</v>
      </c>
      <c r="BX1377" s="152">
        <v>4.2154673699999998</v>
      </c>
      <c r="BZ1377" s="152">
        <v>3.0010724010000001</v>
      </c>
      <c r="CB1377" s="152">
        <v>2.6484777660000001</v>
      </c>
      <c r="CD1377" s="152">
        <v>1.771418489</v>
      </c>
      <c r="DC1377" s="152">
        <v>38.843499999999999</v>
      </c>
      <c r="DF1377" s="152">
        <v>20.078499999999998</v>
      </c>
      <c r="DG1377" s="152">
        <v>41.536999999999999</v>
      </c>
      <c r="DJ1377" s="152">
        <v>0.06</v>
      </c>
      <c r="DM1377" s="152">
        <v>0.26400000000000001</v>
      </c>
      <c r="DO1377" s="154">
        <v>78.670281790000004</v>
      </c>
      <c r="ED1377" s="152">
        <v>46.53</v>
      </c>
      <c r="EE1377" s="152">
        <v>0.68</v>
      </c>
      <c r="EF1377" s="152">
        <v>18.850000000000001</v>
      </c>
      <c r="EH1377" s="152">
        <v>9.5103423019999997</v>
      </c>
      <c r="EJ1377" s="152">
        <v>10.5688434</v>
      </c>
      <c r="EK1377" s="152">
        <v>0.15</v>
      </c>
      <c r="EL1377" s="152">
        <v>5.81</v>
      </c>
      <c r="EM1377" s="152">
        <v>13.17</v>
      </c>
      <c r="EO1377" s="152">
        <v>1.71</v>
      </c>
      <c r="EP1377" s="152">
        <v>0.32</v>
      </c>
      <c r="EQ1377" s="152">
        <v>0.08</v>
      </c>
      <c r="FD1377" s="152">
        <v>42</v>
      </c>
      <c r="FF1377" s="152">
        <v>360</v>
      </c>
      <c r="FG1377" s="152">
        <v>51</v>
      </c>
      <c r="FI1377" s="152">
        <v>27</v>
      </c>
      <c r="FJ1377" s="152">
        <v>22</v>
      </c>
      <c r="FK1377" s="152">
        <v>55</v>
      </c>
      <c r="FL1377" s="152">
        <v>60</v>
      </c>
      <c r="FP1377" s="152">
        <v>4.0999999999999996</v>
      </c>
      <c r="FQ1377" s="152">
        <v>344</v>
      </c>
      <c r="FR1377" s="152">
        <v>10.4</v>
      </c>
      <c r="FS1377" s="152">
        <v>21</v>
      </c>
      <c r="FX1377" s="152">
        <v>0.31</v>
      </c>
      <c r="FY1377" s="152">
        <v>62</v>
      </c>
      <c r="HB1377" s="152">
        <v>38.380000000000003</v>
      </c>
      <c r="HC1377" s="152">
        <v>15.568</v>
      </c>
      <c r="HD1377" s="152">
        <v>18.797999999999998</v>
      </c>
      <c r="HE1377" s="152">
        <v>0.513046</v>
      </c>
      <c r="HG1377" s="152">
        <v>0.70347899999999997</v>
      </c>
    </row>
    <row r="1378" spans="1:215">
      <c r="A1378" s="151">
        <v>7004</v>
      </c>
      <c r="B1378" s="152" t="s">
        <v>2859</v>
      </c>
      <c r="C1378" s="152" t="s">
        <v>2877</v>
      </c>
      <c r="D1378" s="152" t="s">
        <v>2878</v>
      </c>
      <c r="E1378" s="152" t="s">
        <v>2879</v>
      </c>
      <c r="F1378" s="152" t="s">
        <v>9824</v>
      </c>
      <c r="H1378" s="151">
        <v>284190</v>
      </c>
      <c r="L1378" s="153" t="s">
        <v>2880</v>
      </c>
      <c r="M1378" s="153" t="s">
        <v>2954</v>
      </c>
      <c r="P1378" s="152">
        <v>17.402999999999999</v>
      </c>
      <c r="Q1378" s="152">
        <v>145.863</v>
      </c>
      <c r="R1378" s="152" t="s">
        <v>2882</v>
      </c>
      <c r="S1378" s="152" t="s">
        <v>2716</v>
      </c>
      <c r="T1378" s="152">
        <v>44.228999999999999</v>
      </c>
      <c r="U1378" s="152">
        <v>0.63800000000000001</v>
      </c>
      <c r="V1378" s="152">
        <v>16.102</v>
      </c>
      <c r="X1378" s="152">
        <v>11.893000000000001</v>
      </c>
      <c r="AA1378" s="152">
        <v>8.6189999999999998</v>
      </c>
      <c r="AB1378" s="152">
        <v>0.187</v>
      </c>
      <c r="AC1378" s="152">
        <v>13.688000000000001</v>
      </c>
      <c r="AD1378" s="152">
        <v>1.268</v>
      </c>
      <c r="AE1378" s="152">
        <v>0.309</v>
      </c>
      <c r="AF1378" s="152">
        <v>8.5000000000000006E-2</v>
      </c>
      <c r="AI1378" s="152">
        <v>97.353514110000006</v>
      </c>
      <c r="AJ1378" s="152">
        <v>2.3952026000000002</v>
      </c>
      <c r="AK1378" s="156">
        <f t="shared" si="21"/>
        <v>2.57290952E-2</v>
      </c>
      <c r="AL1378" s="151">
        <v>257.290952</v>
      </c>
      <c r="AM1378" s="151">
        <v>210.90888000000001</v>
      </c>
      <c r="AN1378" s="151">
        <v>2714.5268599999999</v>
      </c>
      <c r="AO1378" s="151">
        <v>897.08602940000003</v>
      </c>
      <c r="AQ1378" s="152">
        <v>2.6572597619999998</v>
      </c>
      <c r="AR1378" s="152">
        <v>0.197506818</v>
      </c>
      <c r="AS1378" s="152">
        <v>7.2264298670000002</v>
      </c>
      <c r="AU1378" s="151">
        <v>498.91446860000002</v>
      </c>
      <c r="AV1378" s="152">
        <v>2927.0150279999998</v>
      </c>
      <c r="AW1378" s="152">
        <v>52.778354970000002</v>
      </c>
      <c r="AX1378" s="151">
        <v>4030.4704609999999</v>
      </c>
      <c r="AZ1378" s="152">
        <v>177.76712979999999</v>
      </c>
      <c r="BG1378" s="152">
        <v>5.3089479989999999</v>
      </c>
      <c r="BH1378" s="152">
        <v>363.25042339999999</v>
      </c>
      <c r="BI1378" s="152">
        <v>11.433570039999999</v>
      </c>
      <c r="BJ1378" s="152">
        <v>20.47536436</v>
      </c>
      <c r="BK1378" s="152">
        <v>0.44643204399999997</v>
      </c>
      <c r="BO1378" s="152">
        <v>73.876131430000001</v>
      </c>
      <c r="BP1378" s="152">
        <v>2.6716011970000002</v>
      </c>
      <c r="BQ1378" s="152">
        <v>5.8468574100000001</v>
      </c>
      <c r="BR1378" s="152">
        <v>1.026739579</v>
      </c>
      <c r="BS1378" s="152">
        <v>4.3545780260000004</v>
      </c>
      <c r="BT1378" s="152">
        <v>1.28240277</v>
      </c>
      <c r="BU1378" s="152">
        <v>0.640310096</v>
      </c>
      <c r="BV1378" s="152">
        <v>1.9447096340000001</v>
      </c>
      <c r="BX1378" s="152">
        <v>2.1812511799999998</v>
      </c>
      <c r="BZ1378" s="152">
        <v>1.7208892490000001</v>
      </c>
      <c r="CB1378" s="152">
        <v>1.369333186</v>
      </c>
      <c r="CD1378" s="152">
        <v>0.77976771600000006</v>
      </c>
      <c r="DC1378" s="152">
        <v>38.804000000000002</v>
      </c>
      <c r="DF1378" s="152">
        <v>19.527000000000001</v>
      </c>
      <c r="DG1378" s="152">
        <v>41.6205</v>
      </c>
      <c r="DJ1378" s="152">
        <v>0.04</v>
      </c>
      <c r="DM1378" s="152">
        <v>0.2545</v>
      </c>
      <c r="DO1378" s="154">
        <v>79.167042510000002</v>
      </c>
      <c r="ED1378" s="152">
        <v>46.53</v>
      </c>
      <c r="EE1378" s="152">
        <v>0.68</v>
      </c>
      <c r="EF1378" s="152">
        <v>18.850000000000001</v>
      </c>
      <c r="EH1378" s="152">
        <v>9.5103423019999997</v>
      </c>
      <c r="EJ1378" s="152">
        <v>10.5688434</v>
      </c>
      <c r="EK1378" s="152">
        <v>0.15</v>
      </c>
      <c r="EL1378" s="152">
        <v>5.81</v>
      </c>
      <c r="EM1378" s="152">
        <v>13.17</v>
      </c>
      <c r="EO1378" s="152">
        <v>1.71</v>
      </c>
      <c r="EP1378" s="152">
        <v>0.32</v>
      </c>
      <c r="EQ1378" s="152">
        <v>0.08</v>
      </c>
      <c r="FD1378" s="152">
        <v>42</v>
      </c>
      <c r="FF1378" s="152">
        <v>360</v>
      </c>
      <c r="FG1378" s="152">
        <v>51</v>
      </c>
      <c r="FI1378" s="152">
        <v>27</v>
      </c>
      <c r="FJ1378" s="152">
        <v>22</v>
      </c>
      <c r="FK1378" s="152">
        <v>55</v>
      </c>
      <c r="FL1378" s="152">
        <v>60</v>
      </c>
      <c r="FP1378" s="152">
        <v>4.0999999999999996</v>
      </c>
      <c r="FQ1378" s="152">
        <v>344</v>
      </c>
      <c r="FR1378" s="152">
        <v>10.4</v>
      </c>
      <c r="FS1378" s="152">
        <v>21</v>
      </c>
      <c r="FX1378" s="152">
        <v>0.31</v>
      </c>
      <c r="FY1378" s="152">
        <v>62</v>
      </c>
      <c r="HB1378" s="152">
        <v>38.380000000000003</v>
      </c>
      <c r="HC1378" s="152">
        <v>15.568</v>
      </c>
      <c r="HD1378" s="152">
        <v>18.797999999999998</v>
      </c>
      <c r="HE1378" s="152">
        <v>0.513046</v>
      </c>
      <c r="HG1378" s="152">
        <v>0.70347899999999997</v>
      </c>
    </row>
    <row r="1379" spans="1:215">
      <c r="A1379" s="151">
        <v>7005</v>
      </c>
      <c r="B1379" s="152" t="s">
        <v>2859</v>
      </c>
      <c r="C1379" s="152" t="s">
        <v>2877</v>
      </c>
      <c r="D1379" s="152" t="s">
        <v>2878</v>
      </c>
      <c r="E1379" s="152" t="s">
        <v>2879</v>
      </c>
      <c r="F1379" s="152" t="s">
        <v>9825</v>
      </c>
      <c r="H1379" s="151">
        <v>284190</v>
      </c>
      <c r="L1379" s="153" t="s">
        <v>2880</v>
      </c>
      <c r="M1379" s="153" t="s">
        <v>3449</v>
      </c>
      <c r="P1379" s="152">
        <v>17.402999999999999</v>
      </c>
      <c r="Q1379" s="152">
        <v>145.863</v>
      </c>
      <c r="R1379" s="152" t="s">
        <v>2882</v>
      </c>
      <c r="S1379" s="152" t="s">
        <v>2716</v>
      </c>
      <c r="T1379" s="152">
        <v>47.298000000000002</v>
      </c>
      <c r="U1379" s="152">
        <v>0.93799999999999994</v>
      </c>
      <c r="V1379" s="152">
        <v>14.02</v>
      </c>
      <c r="X1379" s="152">
        <v>13.603999999999999</v>
      </c>
      <c r="AA1379" s="152">
        <v>7.1749999999999998</v>
      </c>
      <c r="AB1379" s="152">
        <v>0.252</v>
      </c>
      <c r="AC1379" s="152">
        <v>12.089</v>
      </c>
      <c r="AD1379" s="152">
        <v>1.7130000000000001</v>
      </c>
      <c r="AE1379" s="152">
        <v>0.373</v>
      </c>
      <c r="AF1379" s="152">
        <v>9.1999999999999998E-2</v>
      </c>
      <c r="AI1379" s="152">
        <v>97.928479150000001</v>
      </c>
      <c r="AJ1379" s="152">
        <v>2.2759393999999999</v>
      </c>
      <c r="AK1379" s="156">
        <f t="shared" si="21"/>
        <v>7.1269037999999998E-3</v>
      </c>
      <c r="AL1379" s="151">
        <v>71.269037999999995</v>
      </c>
      <c r="AM1379" s="151">
        <v>260.32607999999999</v>
      </c>
      <c r="AN1379" s="151">
        <v>559.92322999999999</v>
      </c>
      <c r="AO1379" s="151">
        <v>1054.6230880000001</v>
      </c>
      <c r="AQ1379" s="152">
        <v>3.6719643510000002</v>
      </c>
      <c r="AR1379" s="152">
        <v>0.25519124100000001</v>
      </c>
      <c r="AS1379" s="152">
        <v>13.115794190000001</v>
      </c>
      <c r="AU1379" s="151">
        <v>485.7892812</v>
      </c>
      <c r="AV1379" s="152">
        <v>3134.5736459999998</v>
      </c>
      <c r="AW1379" s="152">
        <v>51.994053219999998</v>
      </c>
      <c r="AX1379" s="151">
        <v>5739.9759190000004</v>
      </c>
      <c r="AZ1379" s="152">
        <v>44.579948620000003</v>
      </c>
      <c r="BG1379" s="152">
        <v>6.3143952719999996</v>
      </c>
      <c r="BH1379" s="152">
        <v>293.86474500000003</v>
      </c>
      <c r="BI1379" s="152">
        <v>16.954436640000001</v>
      </c>
      <c r="BJ1379" s="152">
        <v>27.73541681</v>
      </c>
      <c r="BK1379" s="152">
        <v>0.54965444200000002</v>
      </c>
      <c r="BO1379" s="152">
        <v>121.74548799999999</v>
      </c>
      <c r="BP1379" s="152">
        <v>2.9387329700000002</v>
      </c>
      <c r="BQ1379" s="152">
        <v>7.32342607</v>
      </c>
      <c r="BR1379" s="152">
        <v>1.302361758</v>
      </c>
      <c r="BS1379" s="152">
        <v>5.7642606470000004</v>
      </c>
      <c r="BT1379" s="152">
        <v>1.895742824</v>
      </c>
      <c r="BU1379" s="152">
        <v>0.72880946300000005</v>
      </c>
      <c r="BV1379" s="152">
        <v>2.4225663260000001</v>
      </c>
      <c r="BX1379" s="152">
        <v>3.1714248550000002</v>
      </c>
      <c r="BZ1379" s="152">
        <v>2.1230004440000001</v>
      </c>
      <c r="CB1379" s="152">
        <v>2.158331059</v>
      </c>
      <c r="CD1379" s="152">
        <v>1.1338709149999999</v>
      </c>
      <c r="DC1379" s="152">
        <v>38.971499999999999</v>
      </c>
      <c r="DF1379" s="152">
        <v>18.579999999999998</v>
      </c>
      <c r="DG1379" s="152">
        <v>42.790500000000002</v>
      </c>
      <c r="DJ1379" s="152">
        <v>6.5000000000000002E-2</v>
      </c>
      <c r="DM1379" s="152">
        <v>0.23699999999999999</v>
      </c>
      <c r="DO1379" s="154">
        <v>80.415358560000001</v>
      </c>
      <c r="ED1379" s="152">
        <v>46.53</v>
      </c>
      <c r="EE1379" s="152">
        <v>0.68</v>
      </c>
      <c r="EF1379" s="152">
        <v>18.850000000000001</v>
      </c>
      <c r="EH1379" s="152">
        <v>9.5103423019999997</v>
      </c>
      <c r="EJ1379" s="152">
        <v>10.5688434</v>
      </c>
      <c r="EK1379" s="152">
        <v>0.15</v>
      </c>
      <c r="EL1379" s="152">
        <v>5.81</v>
      </c>
      <c r="EM1379" s="152">
        <v>13.17</v>
      </c>
      <c r="EO1379" s="152">
        <v>1.71</v>
      </c>
      <c r="EP1379" s="152">
        <v>0.32</v>
      </c>
      <c r="EQ1379" s="152">
        <v>0.08</v>
      </c>
      <c r="FD1379" s="152">
        <v>42</v>
      </c>
      <c r="FF1379" s="152">
        <v>360</v>
      </c>
      <c r="FG1379" s="152">
        <v>51</v>
      </c>
      <c r="FI1379" s="152">
        <v>27</v>
      </c>
      <c r="FJ1379" s="152">
        <v>22</v>
      </c>
      <c r="FK1379" s="152">
        <v>55</v>
      </c>
      <c r="FL1379" s="152">
        <v>60</v>
      </c>
      <c r="FP1379" s="152">
        <v>4.0999999999999996</v>
      </c>
      <c r="FQ1379" s="152">
        <v>344</v>
      </c>
      <c r="FR1379" s="152">
        <v>10.4</v>
      </c>
      <c r="FS1379" s="152">
        <v>21</v>
      </c>
      <c r="FX1379" s="152">
        <v>0.31</v>
      </c>
      <c r="FY1379" s="152">
        <v>62</v>
      </c>
      <c r="HB1379" s="152">
        <v>38.380000000000003</v>
      </c>
      <c r="HC1379" s="152">
        <v>15.568</v>
      </c>
      <c r="HD1379" s="152">
        <v>18.797999999999998</v>
      </c>
      <c r="HE1379" s="152">
        <v>0.513046</v>
      </c>
      <c r="HG1379" s="152">
        <v>0.70347899999999997</v>
      </c>
    </row>
    <row r="1380" spans="1:215">
      <c r="A1380" s="151">
        <v>7006</v>
      </c>
      <c r="B1380" s="152" t="s">
        <v>2859</v>
      </c>
      <c r="C1380" s="152" t="s">
        <v>2877</v>
      </c>
      <c r="D1380" s="152" t="s">
        <v>2878</v>
      </c>
      <c r="E1380" s="152" t="s">
        <v>2879</v>
      </c>
      <c r="F1380" s="152" t="s">
        <v>9826</v>
      </c>
      <c r="H1380" s="151">
        <v>284190</v>
      </c>
      <c r="L1380" s="153" t="s">
        <v>2880</v>
      </c>
      <c r="M1380" s="153" t="s">
        <v>3526</v>
      </c>
      <c r="P1380" s="152">
        <v>17.402999999999999</v>
      </c>
      <c r="Q1380" s="152">
        <v>145.863</v>
      </c>
      <c r="R1380" s="152" t="s">
        <v>2882</v>
      </c>
      <c r="S1380" s="152" t="s">
        <v>2716</v>
      </c>
      <c r="T1380" s="152">
        <v>47.514000000000003</v>
      </c>
      <c r="U1380" s="152">
        <v>0.97099999999999997</v>
      </c>
      <c r="V1380" s="152">
        <v>13.243</v>
      </c>
      <c r="X1380" s="152">
        <v>15.241</v>
      </c>
      <c r="AA1380" s="152">
        <v>6.64</v>
      </c>
      <c r="AB1380" s="152">
        <v>0.28299999999999997</v>
      </c>
      <c r="AC1380" s="152">
        <v>11.625</v>
      </c>
      <c r="AD1380" s="152">
        <v>1.637</v>
      </c>
      <c r="AE1380" s="152">
        <v>0.377</v>
      </c>
      <c r="AF1380" s="152">
        <v>8.3000000000000004E-2</v>
      </c>
      <c r="AI1380" s="152">
        <v>98.023270289999999</v>
      </c>
      <c r="AJ1380" s="152">
        <v>2.1584255400000001</v>
      </c>
      <c r="AK1380" s="156">
        <f t="shared" si="21"/>
        <v>4.2450222109999998E-3</v>
      </c>
      <c r="AL1380" s="151">
        <v>42.450222109999999</v>
      </c>
      <c r="AM1380" s="151">
        <v>307.69200000000001</v>
      </c>
      <c r="AN1380" s="151">
        <v>499.23016999999999</v>
      </c>
      <c r="AO1380" s="151">
        <v>1002.110735</v>
      </c>
      <c r="AQ1380" s="152">
        <v>4.8612428999999997</v>
      </c>
      <c r="AR1380" s="152">
        <v>0.33651831999999998</v>
      </c>
      <c r="AS1380" s="152">
        <v>12.64323626</v>
      </c>
      <c r="AU1380" s="151">
        <v>446.4827123</v>
      </c>
      <c r="AV1380" s="152">
        <v>3425.4912599999998</v>
      </c>
      <c r="AW1380" s="152">
        <v>51.234500609999998</v>
      </c>
      <c r="AX1380" s="151">
        <v>6343.5722880000003</v>
      </c>
      <c r="AZ1380" s="152">
        <v>60.158243200000001</v>
      </c>
      <c r="BG1380" s="152">
        <v>12.237140419999999</v>
      </c>
      <c r="BH1380" s="152">
        <v>296.31899879999997</v>
      </c>
      <c r="BI1380" s="152">
        <v>20.128677809999999</v>
      </c>
      <c r="BJ1380" s="152">
        <v>34.857605249999999</v>
      </c>
      <c r="BK1380" s="152">
        <v>0.72581589700000004</v>
      </c>
      <c r="BO1380" s="152">
        <v>133.57827349999999</v>
      </c>
      <c r="BP1380" s="152">
        <v>3.524623552</v>
      </c>
      <c r="BQ1380" s="152">
        <v>8.4974526749999999</v>
      </c>
      <c r="BS1380" s="152">
        <v>7.5163282560000004</v>
      </c>
      <c r="BT1380" s="152">
        <v>2.6883291960000002</v>
      </c>
      <c r="BU1380" s="152">
        <v>1.4054241700000001</v>
      </c>
      <c r="BV1380" s="152">
        <v>3.339001117</v>
      </c>
      <c r="BX1380" s="152">
        <v>3.8097694190000002</v>
      </c>
      <c r="BZ1380" s="152">
        <v>2.512865138</v>
      </c>
      <c r="CB1380" s="152">
        <v>2.384379719</v>
      </c>
      <c r="CD1380" s="152">
        <v>1.367099885</v>
      </c>
      <c r="CH1380" s="152">
        <v>7.5537753439999999</v>
      </c>
      <c r="CJ1380" s="152">
        <v>0.23967696199999999</v>
      </c>
      <c r="CK1380" s="152">
        <v>0.15118294700000001</v>
      </c>
      <c r="DC1380" s="152">
        <v>38.341500000000003</v>
      </c>
      <c r="DF1380" s="152">
        <v>21.805499999999999</v>
      </c>
      <c r="DG1380" s="152">
        <v>40.021500000000003</v>
      </c>
      <c r="DJ1380" s="152">
        <v>3.5000000000000003E-2</v>
      </c>
      <c r="DM1380" s="152">
        <v>0.26600000000000001</v>
      </c>
      <c r="DO1380" s="154">
        <v>76.593235859999993</v>
      </c>
      <c r="ED1380" s="152">
        <v>46.53</v>
      </c>
      <c r="EE1380" s="152">
        <v>0.68</v>
      </c>
      <c r="EF1380" s="152">
        <v>18.850000000000001</v>
      </c>
      <c r="EH1380" s="152">
        <v>9.5103423019999997</v>
      </c>
      <c r="EJ1380" s="152">
        <v>10.5688434</v>
      </c>
      <c r="EK1380" s="152">
        <v>0.15</v>
      </c>
      <c r="EL1380" s="152">
        <v>5.81</v>
      </c>
      <c r="EM1380" s="152">
        <v>13.17</v>
      </c>
      <c r="EO1380" s="152">
        <v>1.71</v>
      </c>
      <c r="EP1380" s="152">
        <v>0.32</v>
      </c>
      <c r="EQ1380" s="152">
        <v>0.08</v>
      </c>
      <c r="FD1380" s="152">
        <v>42</v>
      </c>
      <c r="FF1380" s="152">
        <v>360</v>
      </c>
      <c r="FG1380" s="152">
        <v>51</v>
      </c>
      <c r="FI1380" s="152">
        <v>27</v>
      </c>
      <c r="FJ1380" s="152">
        <v>22</v>
      </c>
      <c r="FK1380" s="152">
        <v>55</v>
      </c>
      <c r="FL1380" s="152">
        <v>60</v>
      </c>
      <c r="FP1380" s="152">
        <v>4.0999999999999996</v>
      </c>
      <c r="FQ1380" s="152">
        <v>344</v>
      </c>
      <c r="FR1380" s="152">
        <v>10.4</v>
      </c>
      <c r="FS1380" s="152">
        <v>21</v>
      </c>
      <c r="FX1380" s="152">
        <v>0.31</v>
      </c>
      <c r="FY1380" s="152">
        <v>62</v>
      </c>
      <c r="HB1380" s="152">
        <v>38.380000000000003</v>
      </c>
      <c r="HC1380" s="152">
        <v>15.568</v>
      </c>
      <c r="HD1380" s="152">
        <v>18.797999999999998</v>
      </c>
      <c r="HE1380" s="152">
        <v>0.513046</v>
      </c>
      <c r="HG1380" s="152">
        <v>0.70347899999999997</v>
      </c>
    </row>
    <row r="1381" spans="1:215">
      <c r="A1381" s="151">
        <v>7007</v>
      </c>
      <c r="B1381" s="152" t="s">
        <v>2859</v>
      </c>
      <c r="C1381" s="152" t="s">
        <v>2877</v>
      </c>
      <c r="D1381" s="152" t="s">
        <v>2878</v>
      </c>
      <c r="E1381" s="152" t="s">
        <v>2879</v>
      </c>
      <c r="F1381" s="152" t="s">
        <v>9827</v>
      </c>
      <c r="H1381" s="151">
        <v>284190</v>
      </c>
      <c r="L1381" s="153" t="s">
        <v>2880</v>
      </c>
      <c r="M1381" s="153" t="s">
        <v>2918</v>
      </c>
      <c r="P1381" s="152">
        <v>17.402999999999999</v>
      </c>
      <c r="Q1381" s="152">
        <v>145.863</v>
      </c>
      <c r="R1381" s="152" t="s">
        <v>2882</v>
      </c>
      <c r="S1381" s="152" t="s">
        <v>2716</v>
      </c>
      <c r="T1381" s="152">
        <v>43.341999999999999</v>
      </c>
      <c r="U1381" s="152">
        <v>0.59899999999999998</v>
      </c>
      <c r="V1381" s="152">
        <v>16.763999999999999</v>
      </c>
      <c r="X1381" s="152">
        <v>11.324</v>
      </c>
      <c r="AA1381" s="152">
        <v>9.3819999999999997</v>
      </c>
      <c r="AB1381" s="152">
        <v>0.18</v>
      </c>
      <c r="AC1381" s="152">
        <v>14.156000000000001</v>
      </c>
      <c r="AD1381" s="152">
        <v>1.204</v>
      </c>
      <c r="AE1381" s="152">
        <v>0.22700000000000001</v>
      </c>
      <c r="AF1381" s="152">
        <v>7.0999999999999994E-2</v>
      </c>
      <c r="AI1381" s="152">
        <v>97.592653979999994</v>
      </c>
      <c r="AJ1381" s="152">
        <v>2.767740506</v>
      </c>
      <c r="AK1381" s="156">
        <f t="shared" si="21"/>
        <v>0.13377549950000001</v>
      </c>
      <c r="AL1381" s="151">
        <v>1337.754995</v>
      </c>
      <c r="AM1381" s="151">
        <v>198.78767999999999</v>
      </c>
      <c r="AN1381" s="151">
        <v>2354.5337100000002</v>
      </c>
      <c r="AO1381" s="151">
        <v>727.6711765</v>
      </c>
      <c r="AQ1381" s="152">
        <v>2.4070592940000002</v>
      </c>
      <c r="AR1381" s="152">
        <v>0.201577531</v>
      </c>
      <c r="AS1381" s="152">
        <v>9.516452052</v>
      </c>
      <c r="AU1381" s="151">
        <v>315.18534469999997</v>
      </c>
      <c r="AV1381" s="152">
        <v>2308.2857090000002</v>
      </c>
      <c r="AW1381" s="152">
        <v>52.229881149999997</v>
      </c>
      <c r="AX1381" s="151">
        <v>4236.1351370000002</v>
      </c>
      <c r="AZ1381" s="152">
        <v>198.7990911</v>
      </c>
      <c r="BG1381" s="152">
        <v>3.7605150549999999</v>
      </c>
      <c r="BH1381" s="152">
        <v>345.7404295</v>
      </c>
      <c r="BI1381" s="152">
        <v>11.19662928</v>
      </c>
      <c r="BJ1381" s="152">
        <v>17.233644999999999</v>
      </c>
      <c r="BK1381" s="152">
        <v>0.36833078200000002</v>
      </c>
      <c r="BO1381" s="152">
        <v>78.470598350000003</v>
      </c>
      <c r="BP1381" s="152">
        <v>1.959890216</v>
      </c>
      <c r="BQ1381" s="152">
        <v>4.5490078519999999</v>
      </c>
      <c r="BR1381" s="152">
        <v>0.81549043099999996</v>
      </c>
      <c r="BS1381" s="152">
        <v>3.893439383</v>
      </c>
      <c r="BT1381" s="152">
        <v>1.281308637</v>
      </c>
      <c r="BU1381" s="152">
        <v>0.72465536100000005</v>
      </c>
      <c r="BV1381" s="152">
        <v>1.634829085</v>
      </c>
      <c r="BX1381" s="152">
        <v>2.1356364860000001</v>
      </c>
      <c r="BZ1381" s="152">
        <v>1.5138250230000001</v>
      </c>
      <c r="CB1381" s="152">
        <v>1.300045973</v>
      </c>
      <c r="CD1381" s="152">
        <v>0.65116491799999998</v>
      </c>
      <c r="DC1381" s="152">
        <v>38.884500000000003</v>
      </c>
      <c r="DF1381" s="152">
        <v>19.234500000000001</v>
      </c>
      <c r="DG1381" s="152">
        <v>42.069000000000003</v>
      </c>
      <c r="DJ1381" s="152">
        <v>6.3500000000000001E-2</v>
      </c>
      <c r="DM1381" s="152">
        <v>0.2485</v>
      </c>
      <c r="DO1381" s="154">
        <v>79.58953296</v>
      </c>
      <c r="ED1381" s="152">
        <v>46.53</v>
      </c>
      <c r="EE1381" s="152">
        <v>0.68</v>
      </c>
      <c r="EF1381" s="152">
        <v>18.850000000000001</v>
      </c>
      <c r="EH1381" s="152">
        <v>9.5103423019999997</v>
      </c>
      <c r="EJ1381" s="152">
        <v>10.5688434</v>
      </c>
      <c r="EK1381" s="152">
        <v>0.15</v>
      </c>
      <c r="EL1381" s="152">
        <v>5.81</v>
      </c>
      <c r="EM1381" s="152">
        <v>13.17</v>
      </c>
      <c r="EO1381" s="152">
        <v>1.71</v>
      </c>
      <c r="EP1381" s="152">
        <v>0.32</v>
      </c>
      <c r="EQ1381" s="152">
        <v>0.08</v>
      </c>
      <c r="FD1381" s="152">
        <v>42</v>
      </c>
      <c r="FF1381" s="152">
        <v>360</v>
      </c>
      <c r="FG1381" s="152">
        <v>51</v>
      </c>
      <c r="FI1381" s="152">
        <v>27</v>
      </c>
      <c r="FJ1381" s="152">
        <v>22</v>
      </c>
      <c r="FK1381" s="152">
        <v>55</v>
      </c>
      <c r="FL1381" s="152">
        <v>60</v>
      </c>
      <c r="FP1381" s="152">
        <v>4.0999999999999996</v>
      </c>
      <c r="FQ1381" s="152">
        <v>344</v>
      </c>
      <c r="FR1381" s="152">
        <v>10.4</v>
      </c>
      <c r="FS1381" s="152">
        <v>21</v>
      </c>
      <c r="FX1381" s="152">
        <v>0.31</v>
      </c>
      <c r="FY1381" s="152">
        <v>62</v>
      </c>
      <c r="HB1381" s="152">
        <v>38.380000000000003</v>
      </c>
      <c r="HC1381" s="152">
        <v>15.568</v>
      </c>
      <c r="HD1381" s="152">
        <v>18.797999999999998</v>
      </c>
      <c r="HE1381" s="152">
        <v>0.513046</v>
      </c>
      <c r="HG1381" s="152">
        <v>0.70347899999999997</v>
      </c>
    </row>
    <row r="1382" spans="1:215">
      <c r="A1382" s="151">
        <v>7008</v>
      </c>
      <c r="B1382" s="152" t="s">
        <v>2859</v>
      </c>
      <c r="C1382" s="152" t="s">
        <v>2877</v>
      </c>
      <c r="D1382" s="152" t="s">
        <v>2878</v>
      </c>
      <c r="E1382" s="152" t="s">
        <v>2879</v>
      </c>
      <c r="F1382" s="152" t="s">
        <v>9828</v>
      </c>
      <c r="H1382" s="151">
        <v>284190</v>
      </c>
      <c r="L1382" s="153" t="s">
        <v>2880</v>
      </c>
      <c r="M1382" s="153" t="s">
        <v>3538</v>
      </c>
      <c r="P1382" s="152">
        <v>17.402999999999999</v>
      </c>
      <c r="Q1382" s="152">
        <v>145.863</v>
      </c>
      <c r="R1382" s="152" t="s">
        <v>2882</v>
      </c>
      <c r="S1382" s="152" t="s">
        <v>2716</v>
      </c>
      <c r="T1382" s="152">
        <v>47.557000000000002</v>
      </c>
      <c r="U1382" s="152">
        <v>1.0009999999999999</v>
      </c>
      <c r="V1382" s="152">
        <v>13.552</v>
      </c>
      <c r="X1382" s="152">
        <v>15.122</v>
      </c>
      <c r="AA1382" s="152">
        <v>6.9619999999999997</v>
      </c>
      <c r="AB1382" s="152">
        <v>0.27400000000000002</v>
      </c>
      <c r="AC1382" s="152">
        <v>11.433</v>
      </c>
      <c r="AD1382" s="152">
        <v>1.7330000000000001</v>
      </c>
      <c r="AE1382" s="152">
        <v>0.36499999999999999</v>
      </c>
      <c r="AF1382" s="152">
        <v>4.2000000000000003E-2</v>
      </c>
      <c r="AI1382" s="152">
        <v>98.454741330000004</v>
      </c>
      <c r="AJ1382" s="152">
        <v>2.2468335000000002</v>
      </c>
      <c r="AK1382" s="156">
        <f t="shared" si="21"/>
        <v>8.6134119999999991E-3</v>
      </c>
      <c r="AL1382" s="151">
        <v>86.134119999999996</v>
      </c>
      <c r="AM1382" s="151">
        <v>306.20015999999998</v>
      </c>
      <c r="AN1382" s="151">
        <v>616.45108000000005</v>
      </c>
      <c r="AO1382" s="151">
        <v>1024.616029</v>
      </c>
      <c r="AQ1382" s="152">
        <v>4.7230485240000002</v>
      </c>
      <c r="AR1382" s="152">
        <v>0.28257381799999998</v>
      </c>
      <c r="AS1382" s="152">
        <v>14.23952208</v>
      </c>
      <c r="AU1382" s="151">
        <v>462.37626</v>
      </c>
      <c r="AV1382" s="152">
        <v>3243.0303330000002</v>
      </c>
      <c r="AW1382" s="152">
        <v>55.398700480000002</v>
      </c>
      <c r="AX1382" s="151">
        <v>6046.2845340000003</v>
      </c>
      <c r="AZ1382" s="152">
        <v>40.677143690000001</v>
      </c>
      <c r="BG1382" s="152">
        <v>7.0044388189999998</v>
      </c>
      <c r="BH1382" s="152">
        <v>307.46337820000002</v>
      </c>
      <c r="BI1382" s="152">
        <v>18.202489480000001</v>
      </c>
      <c r="BJ1382" s="152">
        <v>30.065179220000001</v>
      </c>
      <c r="BK1382" s="152">
        <v>0.60077965200000005</v>
      </c>
      <c r="BO1382" s="152">
        <v>130.5456221</v>
      </c>
      <c r="BP1382" s="152">
        <v>3.2101009309999999</v>
      </c>
      <c r="BQ1382" s="152">
        <v>7.9509901860000003</v>
      </c>
      <c r="BR1382" s="152">
        <v>1.431104532</v>
      </c>
      <c r="BS1382" s="152">
        <v>6.0729232690000003</v>
      </c>
      <c r="BT1382" s="152">
        <v>2.116827287</v>
      </c>
      <c r="BU1382" s="152">
        <v>1.0845876800000001</v>
      </c>
      <c r="BV1382" s="152">
        <v>2.6910039289999999</v>
      </c>
      <c r="BX1382" s="152">
        <v>3.7062030749999999</v>
      </c>
      <c r="BZ1382" s="152">
        <v>2.283445612</v>
      </c>
      <c r="CB1382" s="152">
        <v>2.073686876</v>
      </c>
      <c r="CD1382" s="152">
        <v>1.1065507269999999</v>
      </c>
      <c r="DC1382" s="152">
        <v>39.131999999999998</v>
      </c>
      <c r="DF1382" s="152">
        <v>19.120999999999999</v>
      </c>
      <c r="DG1382" s="152">
        <v>42.411499999999997</v>
      </c>
      <c r="DJ1382" s="152">
        <v>6.2E-2</v>
      </c>
      <c r="DM1382" s="152">
        <v>0.23949999999999999</v>
      </c>
      <c r="DO1382" s="154">
        <v>79.816446470000002</v>
      </c>
      <c r="ED1382" s="152">
        <v>46.53</v>
      </c>
      <c r="EE1382" s="152">
        <v>0.68</v>
      </c>
      <c r="EF1382" s="152">
        <v>18.850000000000001</v>
      </c>
      <c r="EH1382" s="152">
        <v>9.5103423019999997</v>
      </c>
      <c r="EJ1382" s="152">
        <v>10.5688434</v>
      </c>
      <c r="EK1382" s="152">
        <v>0.15</v>
      </c>
      <c r="EL1382" s="152">
        <v>5.81</v>
      </c>
      <c r="EM1382" s="152">
        <v>13.17</v>
      </c>
      <c r="EO1382" s="152">
        <v>1.71</v>
      </c>
      <c r="EP1382" s="152">
        <v>0.32</v>
      </c>
      <c r="EQ1382" s="152">
        <v>0.08</v>
      </c>
      <c r="FD1382" s="152">
        <v>42</v>
      </c>
      <c r="FF1382" s="152">
        <v>360</v>
      </c>
      <c r="FG1382" s="152">
        <v>51</v>
      </c>
      <c r="FI1382" s="152">
        <v>27</v>
      </c>
      <c r="FJ1382" s="152">
        <v>22</v>
      </c>
      <c r="FK1382" s="152">
        <v>55</v>
      </c>
      <c r="FL1382" s="152">
        <v>60</v>
      </c>
      <c r="FP1382" s="152">
        <v>4.0999999999999996</v>
      </c>
      <c r="FQ1382" s="152">
        <v>344</v>
      </c>
      <c r="FR1382" s="152">
        <v>10.4</v>
      </c>
      <c r="FS1382" s="152">
        <v>21</v>
      </c>
      <c r="FX1382" s="152">
        <v>0.31</v>
      </c>
      <c r="FY1382" s="152">
        <v>62</v>
      </c>
      <c r="HB1382" s="152">
        <v>38.380000000000003</v>
      </c>
      <c r="HC1382" s="152">
        <v>15.568</v>
      </c>
      <c r="HD1382" s="152">
        <v>18.797999999999998</v>
      </c>
      <c r="HE1382" s="152">
        <v>0.513046</v>
      </c>
      <c r="HG1382" s="152">
        <v>0.70347899999999997</v>
      </c>
    </row>
    <row r="1383" spans="1:215">
      <c r="A1383" s="151">
        <v>7009</v>
      </c>
      <c r="B1383" s="152" t="s">
        <v>2859</v>
      </c>
      <c r="C1383" s="152" t="s">
        <v>2877</v>
      </c>
      <c r="D1383" s="152" t="s">
        <v>2878</v>
      </c>
      <c r="E1383" s="152" t="s">
        <v>2879</v>
      </c>
      <c r="F1383" s="152" t="s">
        <v>9829</v>
      </c>
      <c r="H1383" s="151">
        <v>284190</v>
      </c>
      <c r="L1383" s="153" t="s">
        <v>2880</v>
      </c>
      <c r="M1383" s="153" t="s">
        <v>2913</v>
      </c>
      <c r="P1383" s="152">
        <v>17.402999999999999</v>
      </c>
      <c r="Q1383" s="152">
        <v>145.863</v>
      </c>
      <c r="R1383" s="152" t="s">
        <v>2882</v>
      </c>
      <c r="S1383" s="152" t="s">
        <v>2716</v>
      </c>
      <c r="T1383" s="152">
        <v>43.241999999999997</v>
      </c>
      <c r="U1383" s="152">
        <v>0.57599999999999996</v>
      </c>
      <c r="V1383" s="152">
        <v>16.361000000000001</v>
      </c>
      <c r="X1383" s="152">
        <v>11.419</v>
      </c>
      <c r="AA1383" s="152">
        <v>9.5299999999999994</v>
      </c>
      <c r="AB1383" s="152">
        <v>0.189</v>
      </c>
      <c r="AC1383" s="152">
        <v>14.247999999999999</v>
      </c>
      <c r="AD1383" s="152">
        <v>1.1739999999999999</v>
      </c>
      <c r="AE1383" s="152">
        <v>0.249</v>
      </c>
      <c r="AF1383" s="152">
        <v>0.04</v>
      </c>
      <c r="AI1383" s="152">
        <v>97.373395779999996</v>
      </c>
      <c r="AJ1383" s="152">
        <v>2.7503130759999999</v>
      </c>
      <c r="AK1383" s="156">
        <f t="shared" si="21"/>
        <v>2.6456177819999999E-2</v>
      </c>
      <c r="AL1383" s="151">
        <v>264.56177819999999</v>
      </c>
      <c r="AM1383" s="151">
        <v>191.70143999999999</v>
      </c>
      <c r="AN1383" s="151">
        <v>2345.01323</v>
      </c>
      <c r="AO1383" s="151">
        <v>670.78279410000005</v>
      </c>
      <c r="AQ1383" s="152">
        <v>2.3717130599999998</v>
      </c>
      <c r="AR1383" s="152">
        <v>0.312758806</v>
      </c>
      <c r="AS1383" s="152">
        <v>7.2105811119999998</v>
      </c>
      <c r="AU1383" s="151">
        <v>279.48043230000002</v>
      </c>
      <c r="AV1383" s="152">
        <v>2412.29961</v>
      </c>
      <c r="AW1383" s="152">
        <v>49.082302650000003</v>
      </c>
      <c r="AX1383" s="151">
        <v>4097.6918679999999</v>
      </c>
      <c r="AZ1383" s="152">
        <v>165.205072</v>
      </c>
      <c r="BG1383" s="152">
        <v>2.708313312</v>
      </c>
      <c r="BH1383" s="152">
        <v>322.78323440000003</v>
      </c>
      <c r="BI1383" s="152">
        <v>11.731042520000001</v>
      </c>
      <c r="BJ1383" s="152">
        <v>17.945058299999999</v>
      </c>
      <c r="BK1383" s="152">
        <v>0.33762756100000002</v>
      </c>
      <c r="BO1383" s="152">
        <v>71.919344600000002</v>
      </c>
      <c r="BP1383" s="152">
        <v>1.7950933</v>
      </c>
      <c r="BQ1383" s="152">
        <v>4.6797825260000003</v>
      </c>
      <c r="BS1383" s="152">
        <v>4.0846124110000002</v>
      </c>
      <c r="BT1383" s="152">
        <v>1.411906076</v>
      </c>
      <c r="BU1383" s="152">
        <v>0.73561604199999997</v>
      </c>
      <c r="BV1383" s="152">
        <v>1.660100546</v>
      </c>
      <c r="BX1383" s="152">
        <v>2.3248363919999999</v>
      </c>
      <c r="BZ1383" s="152">
        <v>1.4636182200000001</v>
      </c>
      <c r="CB1383" s="152">
        <v>1.2403808000000001</v>
      </c>
      <c r="CD1383" s="152">
        <v>0.66119670100000005</v>
      </c>
      <c r="CH1383" s="152">
        <v>2.1103329180000001</v>
      </c>
      <c r="CJ1383" s="152">
        <v>5.6227181000000001E-2</v>
      </c>
      <c r="CK1383" s="152">
        <v>6.3724593999999996E-2</v>
      </c>
      <c r="DC1383" s="152">
        <v>39.351999999999997</v>
      </c>
      <c r="DF1383" s="152">
        <v>19.221499999999999</v>
      </c>
      <c r="DG1383" s="152">
        <v>42.073500000000003</v>
      </c>
      <c r="DJ1383" s="152">
        <v>7.7499999999999999E-2</v>
      </c>
      <c r="DM1383" s="152">
        <v>0.23849999999999999</v>
      </c>
      <c r="DO1383" s="154">
        <v>79.602250490000003</v>
      </c>
      <c r="ED1383" s="152">
        <v>46.53</v>
      </c>
      <c r="EE1383" s="152">
        <v>0.68</v>
      </c>
      <c r="EF1383" s="152">
        <v>18.850000000000001</v>
      </c>
      <c r="EH1383" s="152">
        <v>9.5103423019999997</v>
      </c>
      <c r="EJ1383" s="152">
        <v>10.5688434</v>
      </c>
      <c r="EK1383" s="152">
        <v>0.15</v>
      </c>
      <c r="EL1383" s="152">
        <v>5.81</v>
      </c>
      <c r="EM1383" s="152">
        <v>13.17</v>
      </c>
      <c r="EO1383" s="152">
        <v>1.71</v>
      </c>
      <c r="EP1383" s="152">
        <v>0.32</v>
      </c>
      <c r="EQ1383" s="152">
        <v>0.08</v>
      </c>
      <c r="FD1383" s="152">
        <v>42</v>
      </c>
      <c r="FF1383" s="152">
        <v>360</v>
      </c>
      <c r="FG1383" s="152">
        <v>51</v>
      </c>
      <c r="FI1383" s="152">
        <v>27</v>
      </c>
      <c r="FJ1383" s="152">
        <v>22</v>
      </c>
      <c r="FK1383" s="152">
        <v>55</v>
      </c>
      <c r="FL1383" s="152">
        <v>60</v>
      </c>
      <c r="FP1383" s="152">
        <v>4.0999999999999996</v>
      </c>
      <c r="FQ1383" s="152">
        <v>344</v>
      </c>
      <c r="FR1383" s="152">
        <v>10.4</v>
      </c>
      <c r="FS1383" s="152">
        <v>21</v>
      </c>
      <c r="FX1383" s="152">
        <v>0.31</v>
      </c>
      <c r="FY1383" s="152">
        <v>62</v>
      </c>
      <c r="HB1383" s="152">
        <v>38.380000000000003</v>
      </c>
      <c r="HC1383" s="152">
        <v>15.568</v>
      </c>
      <c r="HD1383" s="152">
        <v>18.797999999999998</v>
      </c>
      <c r="HE1383" s="152">
        <v>0.513046</v>
      </c>
      <c r="HG1383" s="152">
        <v>0.70347899999999997</v>
      </c>
    </row>
    <row r="1384" spans="1:215">
      <c r="A1384" s="151">
        <v>7010</v>
      </c>
      <c r="B1384" s="152" t="s">
        <v>2859</v>
      </c>
      <c r="C1384" s="152" t="s">
        <v>2877</v>
      </c>
      <c r="D1384" s="152" t="s">
        <v>2878</v>
      </c>
      <c r="E1384" s="152" t="s">
        <v>2879</v>
      </c>
      <c r="F1384" s="152" t="s">
        <v>9830</v>
      </c>
      <c r="H1384" s="151">
        <v>284190</v>
      </c>
      <c r="L1384" s="153" t="s">
        <v>2880</v>
      </c>
      <c r="M1384" s="153" t="s">
        <v>3204</v>
      </c>
      <c r="P1384" s="152">
        <v>17.402999999999999</v>
      </c>
      <c r="Q1384" s="152">
        <v>145.863</v>
      </c>
      <c r="R1384" s="152" t="s">
        <v>2882</v>
      </c>
      <c r="S1384" s="152" t="s">
        <v>2716</v>
      </c>
      <c r="T1384" s="152">
        <v>45.923000000000002</v>
      </c>
      <c r="U1384" s="152">
        <v>0.66700000000000004</v>
      </c>
      <c r="V1384" s="152">
        <v>13.7</v>
      </c>
      <c r="X1384" s="152">
        <v>14.087</v>
      </c>
      <c r="AA1384" s="152">
        <v>8.5909999999999993</v>
      </c>
      <c r="AB1384" s="152">
        <v>0.25700000000000001</v>
      </c>
      <c r="AC1384" s="152">
        <v>11.464</v>
      </c>
      <c r="AD1384" s="152">
        <v>1.236</v>
      </c>
      <c r="AE1384" s="152">
        <v>0.316</v>
      </c>
      <c r="AF1384" s="152">
        <v>3.4000000000000002E-2</v>
      </c>
      <c r="AI1384" s="152">
        <v>96.739735429999996</v>
      </c>
      <c r="AJ1384" s="152">
        <v>3.2286252000000002</v>
      </c>
      <c r="AK1384" s="156">
        <f t="shared" si="21"/>
        <v>3.9093776400000004E-3</v>
      </c>
      <c r="AL1384" s="151">
        <v>39.093776400000003</v>
      </c>
      <c r="AM1384" s="151">
        <v>272.26080000000002</v>
      </c>
      <c r="AN1384" s="151">
        <v>866.95871</v>
      </c>
      <c r="AO1384" s="151">
        <v>949.59838239999999</v>
      </c>
      <c r="AQ1384" s="152">
        <v>3.9950564000000002</v>
      </c>
      <c r="AR1384" s="152">
        <v>0.27926447799999998</v>
      </c>
      <c r="AS1384" s="152">
        <v>8.0542669759999992</v>
      </c>
      <c r="AU1384" s="151">
        <v>311.43997480000002</v>
      </c>
      <c r="AV1384" s="152">
        <v>2813.56079</v>
      </c>
      <c r="AW1384" s="152">
        <v>45.143581589999997</v>
      </c>
      <c r="AX1384" s="151">
        <v>4456.5323779999999</v>
      </c>
      <c r="AZ1384" s="152">
        <v>68.947816000000003</v>
      </c>
      <c r="BG1384" s="152">
        <v>8.2727710079999994</v>
      </c>
      <c r="BH1384" s="152">
        <v>273.67628200000001</v>
      </c>
      <c r="BI1384" s="152">
        <v>12.879307799999999</v>
      </c>
      <c r="BJ1384" s="152">
        <v>19.250692950000001</v>
      </c>
      <c r="BK1384" s="152">
        <v>0.40749297800000001</v>
      </c>
      <c r="BO1384" s="152">
        <v>72.012010000000004</v>
      </c>
      <c r="BP1384" s="152">
        <v>2.002596043</v>
      </c>
      <c r="BQ1384" s="152">
        <v>4.7555857579999996</v>
      </c>
      <c r="BS1384" s="152">
        <v>4.3263453099999998</v>
      </c>
      <c r="BT1384" s="152">
        <v>1.4950969949999999</v>
      </c>
      <c r="BU1384" s="152">
        <v>0.77428802900000004</v>
      </c>
      <c r="BV1384" s="152">
        <v>1.890024087</v>
      </c>
      <c r="BX1384" s="152">
        <v>2.4724033419999998</v>
      </c>
      <c r="BZ1384" s="152">
        <v>1.6345340820000001</v>
      </c>
      <c r="CB1384" s="152">
        <v>1.481933264</v>
      </c>
      <c r="CD1384" s="152">
        <v>0.71124467899999999</v>
      </c>
      <c r="CH1384" s="152">
        <v>5.2365553489999996</v>
      </c>
      <c r="CJ1384" s="152">
        <v>0.17572610499999999</v>
      </c>
      <c r="CK1384" s="152">
        <v>0.116000882</v>
      </c>
      <c r="DC1384" s="152">
        <v>39.195</v>
      </c>
      <c r="DF1384" s="152">
        <v>19.713999999999999</v>
      </c>
      <c r="DG1384" s="152">
        <v>41.898499999999999</v>
      </c>
      <c r="DJ1384" s="152">
        <v>7.8E-2</v>
      </c>
      <c r="DM1384" s="152">
        <v>0.224</v>
      </c>
      <c r="DO1384" s="154">
        <v>79.119606860000005</v>
      </c>
      <c r="ED1384" s="152">
        <v>46.53</v>
      </c>
      <c r="EE1384" s="152">
        <v>0.68</v>
      </c>
      <c r="EF1384" s="152">
        <v>18.850000000000001</v>
      </c>
      <c r="EH1384" s="152">
        <v>9.5103423019999997</v>
      </c>
      <c r="EJ1384" s="152">
        <v>10.5688434</v>
      </c>
      <c r="EK1384" s="152">
        <v>0.15</v>
      </c>
      <c r="EL1384" s="152">
        <v>5.81</v>
      </c>
      <c r="EM1384" s="152">
        <v>13.17</v>
      </c>
      <c r="EO1384" s="152">
        <v>1.71</v>
      </c>
      <c r="EP1384" s="152">
        <v>0.32</v>
      </c>
      <c r="EQ1384" s="152">
        <v>0.08</v>
      </c>
      <c r="FD1384" s="152">
        <v>42</v>
      </c>
      <c r="FF1384" s="152">
        <v>360</v>
      </c>
      <c r="FG1384" s="152">
        <v>51</v>
      </c>
      <c r="FI1384" s="152">
        <v>27</v>
      </c>
      <c r="FJ1384" s="152">
        <v>22</v>
      </c>
      <c r="FK1384" s="152">
        <v>55</v>
      </c>
      <c r="FL1384" s="152">
        <v>60</v>
      </c>
      <c r="FP1384" s="152">
        <v>4.0999999999999996</v>
      </c>
      <c r="FQ1384" s="152">
        <v>344</v>
      </c>
      <c r="FR1384" s="152">
        <v>10.4</v>
      </c>
      <c r="FS1384" s="152">
        <v>21</v>
      </c>
      <c r="FX1384" s="152">
        <v>0.31</v>
      </c>
      <c r="FY1384" s="152">
        <v>62</v>
      </c>
      <c r="HB1384" s="152">
        <v>38.380000000000003</v>
      </c>
      <c r="HC1384" s="152">
        <v>15.568</v>
      </c>
      <c r="HD1384" s="152">
        <v>18.797999999999998</v>
      </c>
      <c r="HE1384" s="152">
        <v>0.513046</v>
      </c>
      <c r="HG1384" s="152">
        <v>0.70347899999999997</v>
      </c>
    </row>
    <row r="1385" spans="1:215">
      <c r="A1385" s="151">
        <v>7011</v>
      </c>
      <c r="B1385" s="152" t="s">
        <v>2859</v>
      </c>
      <c r="C1385" s="152" t="s">
        <v>2877</v>
      </c>
      <c r="D1385" s="152" t="s">
        <v>2878</v>
      </c>
      <c r="E1385" s="152" t="s">
        <v>2879</v>
      </c>
      <c r="F1385" s="152" t="s">
        <v>9831</v>
      </c>
      <c r="H1385" s="151">
        <v>284190</v>
      </c>
      <c r="L1385" s="153" t="s">
        <v>2880</v>
      </c>
      <c r="M1385" s="153" t="s">
        <v>2899</v>
      </c>
      <c r="P1385" s="152">
        <v>17.402999999999999</v>
      </c>
      <c r="Q1385" s="152">
        <v>145.863</v>
      </c>
      <c r="R1385" s="152" t="s">
        <v>2882</v>
      </c>
      <c r="S1385" s="152" t="s">
        <v>2716</v>
      </c>
      <c r="T1385" s="152">
        <v>43.110999999999997</v>
      </c>
      <c r="U1385" s="152">
        <v>0.61599999999999999</v>
      </c>
      <c r="V1385" s="152">
        <v>16.388999999999999</v>
      </c>
      <c r="X1385" s="152">
        <v>13.260999999999999</v>
      </c>
      <c r="AA1385" s="152">
        <v>8.3870000000000005</v>
      </c>
      <c r="AB1385" s="152">
        <v>0.219</v>
      </c>
      <c r="AC1385" s="152">
        <v>13.8</v>
      </c>
      <c r="AD1385" s="152">
        <v>1.1919999999999999</v>
      </c>
      <c r="AE1385" s="152">
        <v>0.222</v>
      </c>
      <c r="AF1385" s="152">
        <v>3.6999999999999998E-2</v>
      </c>
      <c r="AI1385" s="152">
        <v>97.639904079999994</v>
      </c>
      <c r="AJ1385" s="152">
        <v>2.8133336999999998</v>
      </c>
      <c r="AK1385" s="156">
        <f t="shared" si="21"/>
        <v>1.3962063E-2</v>
      </c>
      <c r="AL1385" s="151">
        <v>139.62063000000001</v>
      </c>
      <c r="AM1385" s="151">
        <v>216.50327999999999</v>
      </c>
      <c r="AN1385" s="151">
        <v>2127.82728</v>
      </c>
      <c r="AO1385" s="151">
        <v>698.91441180000004</v>
      </c>
      <c r="AQ1385" s="152">
        <v>2.9117553780000001</v>
      </c>
      <c r="AR1385" s="152">
        <v>0.21801976200000001</v>
      </c>
      <c r="AS1385" s="152">
        <v>8.7059680519999993</v>
      </c>
      <c r="AU1385" s="151">
        <v>365.3049446</v>
      </c>
      <c r="AV1385" s="152">
        <v>2138.292277</v>
      </c>
      <c r="AW1385" s="152">
        <v>60.35488058</v>
      </c>
      <c r="AX1385" s="151">
        <v>4156.5909469999997</v>
      </c>
      <c r="AZ1385" s="152">
        <v>146.0790192</v>
      </c>
      <c r="BG1385" s="152">
        <v>5.1601101900000002</v>
      </c>
      <c r="BH1385" s="152">
        <v>335.61389939999998</v>
      </c>
      <c r="BI1385" s="152">
        <v>12.08614214</v>
      </c>
      <c r="BJ1385" s="152">
        <v>16.33275497</v>
      </c>
      <c r="BK1385" s="152">
        <v>0.30983413399999998</v>
      </c>
      <c r="BO1385" s="152">
        <v>74.391097950000002</v>
      </c>
      <c r="BP1385" s="152">
        <v>1.753009941</v>
      </c>
      <c r="BQ1385" s="152">
        <v>4.4801863209999997</v>
      </c>
      <c r="BR1385" s="152">
        <v>0.81124988799999997</v>
      </c>
      <c r="BS1385" s="152">
        <v>3.8499560530000001</v>
      </c>
      <c r="BT1385" s="152">
        <v>1.3193428060000001</v>
      </c>
      <c r="BU1385" s="152">
        <v>0.51795765599999999</v>
      </c>
      <c r="BV1385" s="152">
        <v>1.5963862419999999</v>
      </c>
      <c r="BX1385" s="152">
        <v>2.2577379679999998</v>
      </c>
      <c r="BZ1385" s="152">
        <v>1.474486161</v>
      </c>
      <c r="CB1385" s="152">
        <v>1.6466473909999999</v>
      </c>
      <c r="CD1385" s="152">
        <v>0.69132108199999998</v>
      </c>
      <c r="CU1385" s="152">
        <v>-12.559579792896125</v>
      </c>
      <c r="DC1385" s="152">
        <v>39.090499999999999</v>
      </c>
      <c r="DF1385" s="152">
        <v>18.754999999999999</v>
      </c>
      <c r="DG1385" s="152">
        <v>42.466999999999999</v>
      </c>
      <c r="DJ1385" s="152">
        <v>6.3E-2</v>
      </c>
      <c r="DM1385" s="152">
        <v>0.2555</v>
      </c>
      <c r="DO1385" s="154">
        <v>80.146820910000002</v>
      </c>
      <c r="ED1385" s="152">
        <v>46.53</v>
      </c>
      <c r="EE1385" s="152">
        <v>0.68</v>
      </c>
      <c r="EF1385" s="152">
        <v>18.850000000000001</v>
      </c>
      <c r="EH1385" s="152">
        <v>9.5103423019999997</v>
      </c>
      <c r="EJ1385" s="152">
        <v>10.5688434</v>
      </c>
      <c r="EK1385" s="152">
        <v>0.15</v>
      </c>
      <c r="EL1385" s="152">
        <v>5.81</v>
      </c>
      <c r="EM1385" s="152">
        <v>13.17</v>
      </c>
      <c r="EO1385" s="152">
        <v>1.71</v>
      </c>
      <c r="EP1385" s="152">
        <v>0.32</v>
      </c>
      <c r="EQ1385" s="152">
        <v>0.08</v>
      </c>
      <c r="FD1385" s="152">
        <v>42</v>
      </c>
      <c r="FF1385" s="152">
        <v>360</v>
      </c>
      <c r="FG1385" s="152">
        <v>51</v>
      </c>
      <c r="FI1385" s="152">
        <v>27</v>
      </c>
      <c r="FJ1385" s="152">
        <v>22</v>
      </c>
      <c r="FK1385" s="152">
        <v>55</v>
      </c>
      <c r="FL1385" s="152">
        <v>60</v>
      </c>
      <c r="FP1385" s="152">
        <v>4.0999999999999996</v>
      </c>
      <c r="FQ1385" s="152">
        <v>344</v>
      </c>
      <c r="FR1385" s="152">
        <v>10.4</v>
      </c>
      <c r="FS1385" s="152">
        <v>21</v>
      </c>
      <c r="FX1385" s="152">
        <v>0.31</v>
      </c>
      <c r="FY1385" s="152">
        <v>62</v>
      </c>
      <c r="HB1385" s="152">
        <v>38.380000000000003</v>
      </c>
      <c r="HC1385" s="152">
        <v>15.568</v>
      </c>
      <c r="HD1385" s="152">
        <v>18.797999999999998</v>
      </c>
      <c r="HE1385" s="152">
        <v>0.513046</v>
      </c>
      <c r="HG1385" s="152">
        <v>0.70347899999999997</v>
      </c>
    </row>
    <row r="1386" spans="1:215">
      <c r="A1386" s="151">
        <v>7012</v>
      </c>
      <c r="B1386" s="152" t="s">
        <v>2859</v>
      </c>
      <c r="C1386" s="152" t="s">
        <v>2877</v>
      </c>
      <c r="D1386" s="152" t="s">
        <v>2878</v>
      </c>
      <c r="E1386" s="152" t="s">
        <v>2879</v>
      </c>
      <c r="F1386" s="152" t="s">
        <v>9832</v>
      </c>
      <c r="H1386" s="151">
        <v>284190</v>
      </c>
      <c r="L1386" s="153" t="s">
        <v>2880</v>
      </c>
      <c r="M1386" s="153" t="s">
        <v>2987</v>
      </c>
      <c r="P1386" s="152">
        <v>17.402999999999999</v>
      </c>
      <c r="Q1386" s="152">
        <v>145.863</v>
      </c>
      <c r="R1386" s="152" t="s">
        <v>2882</v>
      </c>
      <c r="S1386" s="152" t="s">
        <v>2716</v>
      </c>
      <c r="T1386" s="152">
        <v>44.576999999999998</v>
      </c>
      <c r="U1386" s="152">
        <v>0.65500000000000003</v>
      </c>
      <c r="V1386" s="152">
        <v>15.461</v>
      </c>
      <c r="X1386" s="152">
        <v>12.015000000000001</v>
      </c>
      <c r="AA1386" s="152">
        <v>8.5660000000000007</v>
      </c>
      <c r="AB1386" s="152">
        <v>0.215</v>
      </c>
      <c r="AC1386" s="152">
        <v>12.923</v>
      </c>
      <c r="AD1386" s="152">
        <v>1.393</v>
      </c>
      <c r="AE1386" s="152">
        <v>0.32900000000000001</v>
      </c>
      <c r="AF1386" s="152">
        <v>0.08</v>
      </c>
      <c r="AI1386" s="152">
        <v>96.484820479999996</v>
      </c>
      <c r="AJ1386" s="152">
        <v>1.4063118999999999</v>
      </c>
      <c r="AK1386" s="156">
        <f t="shared" si="21"/>
        <v>3.37659643E-2</v>
      </c>
      <c r="AL1386" s="151">
        <v>337.65964300000002</v>
      </c>
      <c r="AM1386" s="151">
        <v>205.87392</v>
      </c>
      <c r="AN1386" s="151">
        <v>1978.4747500000001</v>
      </c>
      <c r="AO1386" s="151">
        <v>933.34455879999996</v>
      </c>
      <c r="AQ1386" s="152">
        <v>2.7613605959999998</v>
      </c>
      <c r="AR1386" s="152">
        <v>0.213970192</v>
      </c>
      <c r="AS1386" s="152">
        <v>9.0057815600000009</v>
      </c>
      <c r="AU1386" s="151">
        <v>486.33539769999999</v>
      </c>
      <c r="AV1386" s="152">
        <v>3424.717208</v>
      </c>
      <c r="AW1386" s="152">
        <v>51.15948788</v>
      </c>
      <c r="AX1386" s="151">
        <v>4461.9286000000002</v>
      </c>
      <c r="AZ1386" s="152">
        <v>139.10173889999999</v>
      </c>
      <c r="BG1386" s="152">
        <v>5.0037254759999996</v>
      </c>
      <c r="BH1386" s="152">
        <v>359.78618770000003</v>
      </c>
      <c r="BI1386" s="152">
        <v>13.313413410000001</v>
      </c>
      <c r="BJ1386" s="152">
        <v>23.77554932</v>
      </c>
      <c r="BK1386" s="152">
        <v>0.48634428400000002</v>
      </c>
      <c r="BO1386" s="152">
        <v>90.047045729999994</v>
      </c>
      <c r="BP1386" s="152">
        <v>3.0298976130000002</v>
      </c>
      <c r="BQ1386" s="152">
        <v>6.8645036839999998</v>
      </c>
      <c r="BR1386" s="152">
        <v>1.1233673900000001</v>
      </c>
      <c r="BS1386" s="152">
        <v>5.1039214189999997</v>
      </c>
      <c r="BT1386" s="152">
        <v>1.833611664</v>
      </c>
      <c r="BU1386" s="152">
        <v>0.62267746499999999</v>
      </c>
      <c r="BV1386" s="152">
        <v>2.1148061149999999</v>
      </c>
      <c r="BX1386" s="152">
        <v>2.6488476190000001</v>
      </c>
      <c r="BZ1386" s="152">
        <v>1.5910072340000001</v>
      </c>
      <c r="CB1386" s="152">
        <v>1.3138734459999999</v>
      </c>
      <c r="CD1386" s="152">
        <v>0.95646781800000003</v>
      </c>
      <c r="CU1386" s="152">
        <v>-47.287762361203576</v>
      </c>
      <c r="DC1386" s="152">
        <v>39.1965</v>
      </c>
      <c r="DF1386" s="152">
        <v>17.313500000000001</v>
      </c>
      <c r="DG1386" s="152">
        <v>43.584000000000003</v>
      </c>
      <c r="DJ1386" s="152">
        <v>7.0499999999999993E-2</v>
      </c>
      <c r="DM1386" s="152">
        <v>0.26300000000000001</v>
      </c>
      <c r="DO1386" s="154">
        <v>81.778806259999996</v>
      </c>
      <c r="ED1386" s="152">
        <v>46.53</v>
      </c>
      <c r="EE1386" s="152">
        <v>0.68</v>
      </c>
      <c r="EF1386" s="152">
        <v>18.850000000000001</v>
      </c>
      <c r="EH1386" s="152">
        <v>9.5103423019999997</v>
      </c>
      <c r="EJ1386" s="152">
        <v>10.5688434</v>
      </c>
      <c r="EK1386" s="152">
        <v>0.15</v>
      </c>
      <c r="EL1386" s="152">
        <v>5.81</v>
      </c>
      <c r="EM1386" s="152">
        <v>13.17</v>
      </c>
      <c r="EO1386" s="152">
        <v>1.71</v>
      </c>
      <c r="EP1386" s="152">
        <v>0.32</v>
      </c>
      <c r="EQ1386" s="152">
        <v>0.08</v>
      </c>
      <c r="FD1386" s="152">
        <v>42</v>
      </c>
      <c r="FF1386" s="152">
        <v>360</v>
      </c>
      <c r="FG1386" s="152">
        <v>51</v>
      </c>
      <c r="FI1386" s="152">
        <v>27</v>
      </c>
      <c r="FJ1386" s="152">
        <v>22</v>
      </c>
      <c r="FK1386" s="152">
        <v>55</v>
      </c>
      <c r="FL1386" s="152">
        <v>60</v>
      </c>
      <c r="FP1386" s="152">
        <v>4.0999999999999996</v>
      </c>
      <c r="FQ1386" s="152">
        <v>344</v>
      </c>
      <c r="FR1386" s="152">
        <v>10.4</v>
      </c>
      <c r="FS1386" s="152">
        <v>21</v>
      </c>
      <c r="FX1386" s="152">
        <v>0.31</v>
      </c>
      <c r="FY1386" s="152">
        <v>62</v>
      </c>
      <c r="HB1386" s="152">
        <v>38.380000000000003</v>
      </c>
      <c r="HC1386" s="152">
        <v>15.568</v>
      </c>
      <c r="HD1386" s="152">
        <v>18.797999999999998</v>
      </c>
      <c r="HE1386" s="152">
        <v>0.513046</v>
      </c>
      <c r="HG1386" s="152">
        <v>0.70347899999999997</v>
      </c>
    </row>
    <row r="1387" spans="1:215">
      <c r="A1387" s="151">
        <v>7013</v>
      </c>
      <c r="B1387" s="152" t="s">
        <v>2859</v>
      </c>
      <c r="C1387" s="152" t="s">
        <v>2877</v>
      </c>
      <c r="D1387" s="152" t="s">
        <v>2878</v>
      </c>
      <c r="E1387" s="152" t="s">
        <v>2879</v>
      </c>
      <c r="F1387" s="152" t="s">
        <v>9833</v>
      </c>
      <c r="H1387" s="151">
        <v>284190</v>
      </c>
      <c r="L1387" s="153" t="s">
        <v>2880</v>
      </c>
      <c r="M1387" s="153" t="s">
        <v>3187</v>
      </c>
      <c r="P1387" s="152">
        <v>17.402999999999999</v>
      </c>
      <c r="Q1387" s="152">
        <v>145.863</v>
      </c>
      <c r="R1387" s="152" t="s">
        <v>2882</v>
      </c>
      <c r="S1387" s="152" t="s">
        <v>2716</v>
      </c>
      <c r="T1387" s="152">
        <v>45.835000000000001</v>
      </c>
      <c r="U1387" s="152">
        <v>0.80600000000000005</v>
      </c>
      <c r="V1387" s="152">
        <v>14.853999999999999</v>
      </c>
      <c r="X1387" s="152">
        <v>11.83</v>
      </c>
      <c r="AA1387" s="152">
        <v>8.3989999999999991</v>
      </c>
      <c r="AB1387" s="152">
        <v>0.2</v>
      </c>
      <c r="AC1387" s="152">
        <v>13.045</v>
      </c>
      <c r="AD1387" s="152">
        <v>1.26</v>
      </c>
      <c r="AE1387" s="152">
        <v>0.35599999999999998</v>
      </c>
      <c r="AF1387" s="152">
        <v>6.7000000000000004E-2</v>
      </c>
      <c r="AI1387" s="152">
        <v>96.976276229999996</v>
      </c>
      <c r="AJ1387" s="152">
        <v>2.2557480129999998</v>
      </c>
      <c r="AK1387" s="156">
        <f t="shared" si="21"/>
        <v>9.4921795870000006E-2</v>
      </c>
      <c r="AL1387" s="151">
        <v>949.21795870000005</v>
      </c>
      <c r="AM1387" s="151">
        <v>193.0068</v>
      </c>
      <c r="AN1387" s="151">
        <v>777.70420999999999</v>
      </c>
      <c r="AO1387" s="151">
        <v>972.10367650000001</v>
      </c>
      <c r="AQ1387" s="152">
        <v>2.6278234629999999</v>
      </c>
      <c r="AR1387" s="152">
        <v>0.18414486199999999</v>
      </c>
      <c r="AS1387" s="152">
        <v>11.852074330000001</v>
      </c>
      <c r="AU1387" s="151">
        <v>548.29280089999997</v>
      </c>
      <c r="AV1387" s="152">
        <v>4077.6498489999999</v>
      </c>
      <c r="AW1387" s="152">
        <v>45.165791310000003</v>
      </c>
      <c r="AX1387" s="151">
        <v>5031.3380230000002</v>
      </c>
      <c r="AZ1387" s="152">
        <v>55.750049310000001</v>
      </c>
      <c r="BG1387" s="152">
        <v>6.1497160800000001</v>
      </c>
      <c r="BH1387" s="152">
        <v>314.74456700000002</v>
      </c>
      <c r="BI1387" s="152">
        <v>12.34309193</v>
      </c>
      <c r="BJ1387" s="152">
        <v>25.860343050000001</v>
      </c>
      <c r="BK1387" s="152">
        <v>0.57040539300000004</v>
      </c>
      <c r="BO1387" s="152">
        <v>113.1928597</v>
      </c>
      <c r="BP1387" s="152">
        <v>2.8199937390000001</v>
      </c>
      <c r="BQ1387" s="152">
        <v>6.7312729779999998</v>
      </c>
      <c r="BR1387" s="152">
        <v>1.1627577309999999</v>
      </c>
      <c r="BS1387" s="152">
        <v>4.9782200850000002</v>
      </c>
      <c r="BT1387" s="152">
        <v>1.4613370370000001</v>
      </c>
      <c r="BU1387" s="152">
        <v>0.490269915</v>
      </c>
      <c r="BV1387" s="152">
        <v>2.077549474</v>
      </c>
      <c r="BX1387" s="152">
        <v>2.2065573770000002</v>
      </c>
      <c r="BZ1387" s="152">
        <v>1.736186008</v>
      </c>
      <c r="CB1387" s="152">
        <v>1.33982321</v>
      </c>
      <c r="CD1387" s="152">
        <v>0.81708023600000002</v>
      </c>
      <c r="DC1387" s="152">
        <v>39.398000000000003</v>
      </c>
      <c r="DF1387" s="152">
        <v>17.1585</v>
      </c>
      <c r="DG1387" s="152">
        <v>43.893999999999998</v>
      </c>
      <c r="DJ1387" s="152">
        <v>6.0499999999999998E-2</v>
      </c>
      <c r="DM1387" s="152">
        <v>0.23649999999999999</v>
      </c>
      <c r="DO1387" s="154">
        <v>82.017198030000003</v>
      </c>
      <c r="ED1387" s="152">
        <v>46.53</v>
      </c>
      <c r="EE1387" s="152">
        <v>0.68</v>
      </c>
      <c r="EF1387" s="152">
        <v>18.850000000000001</v>
      </c>
      <c r="EH1387" s="152">
        <v>9.5103423019999997</v>
      </c>
      <c r="EJ1387" s="152">
        <v>10.5688434</v>
      </c>
      <c r="EK1387" s="152">
        <v>0.15</v>
      </c>
      <c r="EL1387" s="152">
        <v>5.81</v>
      </c>
      <c r="EM1387" s="152">
        <v>13.17</v>
      </c>
      <c r="EO1387" s="152">
        <v>1.71</v>
      </c>
      <c r="EP1387" s="152">
        <v>0.32</v>
      </c>
      <c r="EQ1387" s="152">
        <v>0.08</v>
      </c>
      <c r="FD1387" s="152">
        <v>42</v>
      </c>
      <c r="FF1387" s="152">
        <v>360</v>
      </c>
      <c r="FG1387" s="152">
        <v>51</v>
      </c>
      <c r="FI1387" s="152">
        <v>27</v>
      </c>
      <c r="FJ1387" s="152">
        <v>22</v>
      </c>
      <c r="FK1387" s="152">
        <v>55</v>
      </c>
      <c r="FL1387" s="152">
        <v>60</v>
      </c>
      <c r="FP1387" s="152">
        <v>4.0999999999999996</v>
      </c>
      <c r="FQ1387" s="152">
        <v>344</v>
      </c>
      <c r="FR1387" s="152">
        <v>10.4</v>
      </c>
      <c r="FS1387" s="152">
        <v>21</v>
      </c>
      <c r="FX1387" s="152">
        <v>0.31</v>
      </c>
      <c r="FY1387" s="152">
        <v>62</v>
      </c>
      <c r="HB1387" s="152">
        <v>38.380000000000003</v>
      </c>
      <c r="HC1387" s="152">
        <v>15.568</v>
      </c>
      <c r="HD1387" s="152">
        <v>18.797999999999998</v>
      </c>
      <c r="HE1387" s="152">
        <v>0.513046</v>
      </c>
      <c r="HG1387" s="152">
        <v>0.70347899999999997</v>
      </c>
    </row>
    <row r="1388" spans="1:215">
      <c r="A1388" s="151">
        <v>7014</v>
      </c>
      <c r="B1388" s="152" t="s">
        <v>2859</v>
      </c>
      <c r="C1388" s="152" t="s">
        <v>2877</v>
      </c>
      <c r="D1388" s="152" t="s">
        <v>2878</v>
      </c>
      <c r="E1388" s="152" t="s">
        <v>2879</v>
      </c>
      <c r="F1388" s="152" t="s">
        <v>9834</v>
      </c>
      <c r="H1388" s="151">
        <v>284190</v>
      </c>
      <c r="L1388" s="153" t="s">
        <v>2880</v>
      </c>
      <c r="M1388" s="153" t="s">
        <v>3799</v>
      </c>
      <c r="P1388" s="152">
        <v>17.402999999999999</v>
      </c>
      <c r="Q1388" s="152">
        <v>145.863</v>
      </c>
      <c r="R1388" s="152" t="s">
        <v>2882</v>
      </c>
      <c r="S1388" s="152" t="s">
        <v>2716</v>
      </c>
      <c r="T1388" s="152">
        <v>48.347000000000001</v>
      </c>
      <c r="U1388" s="152">
        <v>1.0409999999999999</v>
      </c>
      <c r="V1388" s="152">
        <v>13.374000000000001</v>
      </c>
      <c r="X1388" s="152">
        <v>14.086</v>
      </c>
      <c r="AA1388" s="152">
        <v>7.391</v>
      </c>
      <c r="AB1388" s="152">
        <v>0.249</v>
      </c>
      <c r="AC1388" s="152">
        <v>11.141999999999999</v>
      </c>
      <c r="AD1388" s="152">
        <v>1.8959999999999999</v>
      </c>
      <c r="AE1388" s="152">
        <v>0.38100000000000001</v>
      </c>
      <c r="AF1388" s="152">
        <v>7.5999999999999998E-2</v>
      </c>
      <c r="AI1388" s="152">
        <v>98.344770539999999</v>
      </c>
      <c r="AJ1388" s="152">
        <v>1.9543546999999999</v>
      </c>
      <c r="AK1388" s="156">
        <f t="shared" si="21"/>
        <v>4.8235107200000002E-3</v>
      </c>
      <c r="AL1388" s="151">
        <v>48.235107200000002</v>
      </c>
      <c r="AM1388" s="151">
        <v>319.44024000000002</v>
      </c>
      <c r="AN1388" s="151">
        <v>468.88364000000001</v>
      </c>
      <c r="AO1388" s="151">
        <v>1045.2458819999999</v>
      </c>
      <c r="AQ1388" s="152">
        <v>4.6512581869999998</v>
      </c>
      <c r="AR1388" s="152">
        <v>0.33680716100000002</v>
      </c>
      <c r="AS1388" s="152">
        <v>15.560992580000001</v>
      </c>
      <c r="AU1388" s="151">
        <v>490.75490559999997</v>
      </c>
      <c r="AV1388" s="152">
        <v>3423.8402000000001</v>
      </c>
      <c r="AW1388" s="152">
        <v>52.267183699999997</v>
      </c>
      <c r="AX1388" s="151">
        <v>6349.7848279999998</v>
      </c>
      <c r="AZ1388" s="152">
        <v>37.963880519999996</v>
      </c>
      <c r="BG1388" s="152">
        <v>6.7605883090000001</v>
      </c>
      <c r="BH1388" s="152">
        <v>304.8343878</v>
      </c>
      <c r="BI1388" s="152">
        <v>19.121050189999998</v>
      </c>
      <c r="BJ1388" s="152">
        <v>32.734431989999997</v>
      </c>
      <c r="BK1388" s="152">
        <v>0.56326952900000005</v>
      </c>
      <c r="BO1388" s="152">
        <v>142.43587719999999</v>
      </c>
      <c r="BP1388" s="152">
        <v>3.3671705709999999</v>
      </c>
      <c r="BQ1388" s="152">
        <v>8.4468193100000004</v>
      </c>
      <c r="BR1388" s="152">
        <v>1.4524388420000001</v>
      </c>
      <c r="BS1388" s="152">
        <v>7.2994568649999998</v>
      </c>
      <c r="BT1388" s="152">
        <v>2.3937559830000001</v>
      </c>
      <c r="BU1388" s="152">
        <v>0.96984355899999997</v>
      </c>
      <c r="BV1388" s="152">
        <v>2.8494113740000002</v>
      </c>
      <c r="BX1388" s="152">
        <v>3.311183244</v>
      </c>
      <c r="BZ1388" s="152">
        <v>2.5425188200000002</v>
      </c>
      <c r="CB1388" s="152">
        <v>2.296197577</v>
      </c>
      <c r="CD1388" s="152">
        <v>1.2688727</v>
      </c>
      <c r="DC1388" s="152">
        <v>38.857500000000002</v>
      </c>
      <c r="DF1388" s="152">
        <v>19.849499999999999</v>
      </c>
      <c r="DG1388" s="152">
        <v>41.454000000000001</v>
      </c>
      <c r="DJ1388" s="152">
        <v>7.2499999999999995E-2</v>
      </c>
      <c r="DM1388" s="152">
        <v>0.2465</v>
      </c>
      <c r="DO1388" s="154">
        <v>78.828767619999994</v>
      </c>
      <c r="ED1388" s="152">
        <v>46.53</v>
      </c>
      <c r="EE1388" s="152">
        <v>0.68</v>
      </c>
      <c r="EF1388" s="152">
        <v>18.850000000000001</v>
      </c>
      <c r="EH1388" s="152">
        <v>9.5103423019999997</v>
      </c>
      <c r="EJ1388" s="152">
        <v>10.5688434</v>
      </c>
      <c r="EK1388" s="152">
        <v>0.15</v>
      </c>
      <c r="EL1388" s="152">
        <v>5.81</v>
      </c>
      <c r="EM1388" s="152">
        <v>13.17</v>
      </c>
      <c r="EO1388" s="152">
        <v>1.71</v>
      </c>
      <c r="EP1388" s="152">
        <v>0.32</v>
      </c>
      <c r="EQ1388" s="152">
        <v>0.08</v>
      </c>
      <c r="FD1388" s="152">
        <v>42</v>
      </c>
      <c r="FF1388" s="152">
        <v>360</v>
      </c>
      <c r="FG1388" s="152">
        <v>51</v>
      </c>
      <c r="FI1388" s="152">
        <v>27</v>
      </c>
      <c r="FJ1388" s="152">
        <v>22</v>
      </c>
      <c r="FK1388" s="152">
        <v>55</v>
      </c>
      <c r="FL1388" s="152">
        <v>60</v>
      </c>
      <c r="FP1388" s="152">
        <v>4.0999999999999996</v>
      </c>
      <c r="FQ1388" s="152">
        <v>344</v>
      </c>
      <c r="FR1388" s="152">
        <v>10.4</v>
      </c>
      <c r="FS1388" s="152">
        <v>21</v>
      </c>
      <c r="FX1388" s="152">
        <v>0.31</v>
      </c>
      <c r="FY1388" s="152">
        <v>62</v>
      </c>
      <c r="HB1388" s="152">
        <v>38.380000000000003</v>
      </c>
      <c r="HC1388" s="152">
        <v>15.568</v>
      </c>
      <c r="HD1388" s="152">
        <v>18.797999999999998</v>
      </c>
      <c r="HE1388" s="152">
        <v>0.513046</v>
      </c>
      <c r="HG1388" s="152">
        <v>0.70347899999999997</v>
      </c>
    </row>
    <row r="1389" spans="1:215">
      <c r="A1389" s="151">
        <v>7015</v>
      </c>
      <c r="B1389" s="152" t="s">
        <v>2859</v>
      </c>
      <c r="C1389" s="152" t="s">
        <v>2877</v>
      </c>
      <c r="D1389" s="152" t="s">
        <v>2878</v>
      </c>
      <c r="E1389" s="152" t="s">
        <v>2879</v>
      </c>
      <c r="F1389" s="152" t="s">
        <v>9835</v>
      </c>
      <c r="H1389" s="151">
        <v>284190</v>
      </c>
      <c r="L1389" s="153" t="s">
        <v>2880</v>
      </c>
      <c r="M1389" s="153" t="s">
        <v>3037</v>
      </c>
      <c r="P1389" s="152">
        <v>17.402999999999999</v>
      </c>
      <c r="Q1389" s="152">
        <v>145.863</v>
      </c>
      <c r="R1389" s="152" t="s">
        <v>2882</v>
      </c>
      <c r="S1389" s="152" t="s">
        <v>2716</v>
      </c>
      <c r="T1389" s="152">
        <v>44.920999999999999</v>
      </c>
      <c r="U1389" s="152">
        <v>0.754</v>
      </c>
      <c r="V1389" s="152">
        <v>15.516999999999999</v>
      </c>
      <c r="X1389" s="152">
        <v>11.906000000000001</v>
      </c>
      <c r="AA1389" s="152">
        <v>8.2799999999999994</v>
      </c>
      <c r="AB1389" s="152">
        <v>0.193</v>
      </c>
      <c r="AC1389" s="152">
        <v>13.439</v>
      </c>
      <c r="AD1389" s="152">
        <v>1.4450000000000001</v>
      </c>
      <c r="AE1389" s="152">
        <v>0.311</v>
      </c>
      <c r="AF1389" s="152">
        <v>6.8000000000000005E-2</v>
      </c>
      <c r="AI1389" s="152">
        <v>97.178169049999994</v>
      </c>
      <c r="AJ1389" s="152">
        <v>2.5165955000000002</v>
      </c>
      <c r="AK1389" s="156">
        <f t="shared" si="21"/>
        <v>1.25866956E-2</v>
      </c>
      <c r="AL1389" s="151">
        <v>125.866956</v>
      </c>
      <c r="AM1389" s="151">
        <v>210.90888000000001</v>
      </c>
      <c r="AN1389" s="151">
        <v>1758.90868</v>
      </c>
      <c r="AO1389" s="151">
        <v>796.43735289999995</v>
      </c>
      <c r="AQ1389" s="152">
        <v>2.6052847300000002</v>
      </c>
      <c r="AR1389" s="152">
        <v>0.278346547</v>
      </c>
      <c r="AS1389" s="152">
        <v>8.5597061199999995</v>
      </c>
      <c r="AU1389" s="151">
        <v>425.47564449999999</v>
      </c>
      <c r="AV1389" s="152">
        <v>2981.6373100000001</v>
      </c>
      <c r="AW1389" s="152">
        <v>49.08308736</v>
      </c>
      <c r="AX1389" s="151">
        <v>5036.4644580000004</v>
      </c>
      <c r="AZ1389" s="152">
        <v>69.759147200000001</v>
      </c>
      <c r="BG1389" s="152">
        <v>4.7074718579999999</v>
      </c>
      <c r="BH1389" s="152">
        <v>309.37243039999998</v>
      </c>
      <c r="BI1389" s="152">
        <v>15.39027862</v>
      </c>
      <c r="BJ1389" s="152">
        <v>22.641131999999999</v>
      </c>
      <c r="BK1389" s="152">
        <v>0.49707667900000002</v>
      </c>
      <c r="BO1389" s="152">
        <v>95.255633520000004</v>
      </c>
      <c r="BP1389" s="152">
        <v>2.5990296900000001</v>
      </c>
      <c r="BQ1389" s="152">
        <v>6.2824916259999997</v>
      </c>
      <c r="BS1389" s="152">
        <v>5.7729508909999998</v>
      </c>
      <c r="BT1389" s="152">
        <v>2.04531208</v>
      </c>
      <c r="BU1389" s="152">
        <v>1.009553846</v>
      </c>
      <c r="BV1389" s="152">
        <v>2.3086189180000001</v>
      </c>
      <c r="BX1389" s="152">
        <v>2.9870275780000002</v>
      </c>
      <c r="BZ1389" s="152">
        <v>1.982979265</v>
      </c>
      <c r="CB1389" s="152">
        <v>1.9083033899999999</v>
      </c>
      <c r="CD1389" s="152">
        <v>0.96542904200000002</v>
      </c>
      <c r="CH1389" s="152">
        <v>3.6256560499999999</v>
      </c>
      <c r="CJ1389" s="152">
        <v>0.184013491</v>
      </c>
      <c r="CK1389" s="152">
        <v>0.13274476099999999</v>
      </c>
      <c r="CU1389" s="152">
        <v>-62.236085442378574</v>
      </c>
      <c r="DC1389" s="152">
        <v>38.930999999999997</v>
      </c>
      <c r="DF1389" s="152">
        <v>19.576499999999999</v>
      </c>
      <c r="DG1389" s="152">
        <v>41.838000000000001</v>
      </c>
      <c r="DJ1389" s="152">
        <v>4.8000000000000001E-2</v>
      </c>
      <c r="DM1389" s="152">
        <v>0.27500000000000002</v>
      </c>
      <c r="DO1389" s="154">
        <v>79.211215989999999</v>
      </c>
      <c r="ED1389" s="152">
        <v>46.53</v>
      </c>
      <c r="EE1389" s="152">
        <v>0.68</v>
      </c>
      <c r="EF1389" s="152">
        <v>18.850000000000001</v>
      </c>
      <c r="EH1389" s="152">
        <v>9.5103423019999997</v>
      </c>
      <c r="EJ1389" s="152">
        <v>10.5688434</v>
      </c>
      <c r="EK1389" s="152">
        <v>0.15</v>
      </c>
      <c r="EL1389" s="152">
        <v>5.81</v>
      </c>
      <c r="EM1389" s="152">
        <v>13.17</v>
      </c>
      <c r="EO1389" s="152">
        <v>1.71</v>
      </c>
      <c r="EP1389" s="152">
        <v>0.32</v>
      </c>
      <c r="EQ1389" s="152">
        <v>0.08</v>
      </c>
      <c r="FD1389" s="152">
        <v>42</v>
      </c>
      <c r="FF1389" s="152">
        <v>360</v>
      </c>
      <c r="FG1389" s="152">
        <v>51</v>
      </c>
      <c r="FI1389" s="152">
        <v>27</v>
      </c>
      <c r="FJ1389" s="152">
        <v>22</v>
      </c>
      <c r="FK1389" s="152">
        <v>55</v>
      </c>
      <c r="FL1389" s="152">
        <v>60</v>
      </c>
      <c r="FP1389" s="152">
        <v>4.0999999999999996</v>
      </c>
      <c r="FQ1389" s="152">
        <v>344</v>
      </c>
      <c r="FR1389" s="152">
        <v>10.4</v>
      </c>
      <c r="FS1389" s="152">
        <v>21</v>
      </c>
      <c r="FX1389" s="152">
        <v>0.31</v>
      </c>
      <c r="FY1389" s="152">
        <v>62</v>
      </c>
      <c r="HB1389" s="152">
        <v>38.380000000000003</v>
      </c>
      <c r="HC1389" s="152">
        <v>15.568</v>
      </c>
      <c r="HD1389" s="152">
        <v>18.797999999999998</v>
      </c>
      <c r="HE1389" s="152">
        <v>0.513046</v>
      </c>
      <c r="HG1389" s="152">
        <v>0.70347899999999997</v>
      </c>
    </row>
    <row r="1390" spans="1:215">
      <c r="A1390" s="151">
        <v>7016</v>
      </c>
      <c r="B1390" s="152" t="s">
        <v>2859</v>
      </c>
      <c r="C1390" s="152" t="s">
        <v>2877</v>
      </c>
      <c r="D1390" s="152" t="s">
        <v>2878</v>
      </c>
      <c r="E1390" s="152" t="s">
        <v>2879</v>
      </c>
      <c r="F1390" s="152" t="s">
        <v>9836</v>
      </c>
      <c r="H1390" s="151">
        <v>284190</v>
      </c>
      <c r="L1390" s="153" t="s">
        <v>2880</v>
      </c>
      <c r="M1390" s="153" t="s">
        <v>3424</v>
      </c>
      <c r="P1390" s="152">
        <v>17.402999999999999</v>
      </c>
      <c r="Q1390" s="152">
        <v>145.863</v>
      </c>
      <c r="R1390" s="152" t="s">
        <v>2882</v>
      </c>
      <c r="S1390" s="152" t="s">
        <v>2716</v>
      </c>
      <c r="T1390" s="152">
        <v>47.171999999999997</v>
      </c>
      <c r="U1390" s="152">
        <v>0.71899999999999997</v>
      </c>
      <c r="V1390" s="152">
        <v>13.824999999999999</v>
      </c>
      <c r="X1390" s="152">
        <v>12.733000000000001</v>
      </c>
      <c r="AA1390" s="152">
        <v>9.7430000000000003</v>
      </c>
      <c r="AB1390" s="152">
        <v>0.23200000000000001</v>
      </c>
      <c r="AC1390" s="152">
        <v>10.269</v>
      </c>
      <c r="AD1390" s="152">
        <v>1.5860000000000001</v>
      </c>
      <c r="AE1390" s="152">
        <v>0.44800000000000001</v>
      </c>
      <c r="AF1390" s="152">
        <v>0.113</v>
      </c>
      <c r="AI1390" s="152">
        <v>97.204626619999999</v>
      </c>
      <c r="AJ1390" s="152">
        <v>2.4693651569999999</v>
      </c>
      <c r="AK1390" s="156">
        <f t="shared" si="21"/>
        <v>1.7201830000000001E-2</v>
      </c>
      <c r="AL1390" s="151">
        <v>172.01830000000001</v>
      </c>
      <c r="AM1390" s="151">
        <v>229.74336</v>
      </c>
      <c r="AN1390" s="151">
        <v>667.62365999999997</v>
      </c>
      <c r="AO1390" s="151">
        <v>980.85573529999999</v>
      </c>
      <c r="AQ1390" s="152">
        <v>3.4012128100000001</v>
      </c>
      <c r="AR1390" s="152">
        <v>0.26476556899999998</v>
      </c>
      <c r="AS1390" s="152">
        <v>8.8526091359999999</v>
      </c>
      <c r="AU1390" s="151">
        <v>572.12524480000002</v>
      </c>
      <c r="AV1390" s="152">
        <v>3769.67526</v>
      </c>
      <c r="AW1390" s="152">
        <v>39.201757469999997</v>
      </c>
      <c r="AX1390" s="151">
        <v>4805.7952670000004</v>
      </c>
      <c r="AZ1390" s="152">
        <v>68.0661664</v>
      </c>
      <c r="BG1390" s="152">
        <v>8.0045209140000004</v>
      </c>
      <c r="BH1390" s="152">
        <v>286.82808440000002</v>
      </c>
      <c r="BI1390" s="152">
        <v>15.389848880000001</v>
      </c>
      <c r="BJ1390" s="152">
        <v>29.950597500000001</v>
      </c>
      <c r="BK1390" s="152">
        <v>0.61093501100000003</v>
      </c>
      <c r="BO1390" s="152">
        <v>113.2396318</v>
      </c>
      <c r="BP1390" s="152">
        <v>3.6219100769999999</v>
      </c>
      <c r="BQ1390" s="152">
        <v>8.3659494330000008</v>
      </c>
      <c r="BS1390" s="152">
        <v>6.5834008439999998</v>
      </c>
      <c r="BT1390" s="152">
        <v>2.1403693499999998</v>
      </c>
      <c r="BU1390" s="152">
        <v>1.147824269</v>
      </c>
      <c r="BV1390" s="152">
        <v>2.596823637</v>
      </c>
      <c r="BX1390" s="152">
        <v>2.9485931480000001</v>
      </c>
      <c r="BZ1390" s="152">
        <v>1.7590723150000001</v>
      </c>
      <c r="CB1390" s="152">
        <v>1.5771863420000001</v>
      </c>
      <c r="CD1390" s="152">
        <v>1.0259115889999999</v>
      </c>
      <c r="CH1390" s="152">
        <v>7.0854578589999999</v>
      </c>
      <c r="CJ1390" s="152">
        <v>0.36781004299999998</v>
      </c>
      <c r="CK1390" s="152">
        <v>0.20156163399999999</v>
      </c>
      <c r="DC1390" s="152">
        <v>39.073999999999998</v>
      </c>
      <c r="DF1390" s="152">
        <v>18.606000000000002</v>
      </c>
      <c r="DG1390" s="152">
        <v>42.530500000000004</v>
      </c>
      <c r="DJ1390" s="152">
        <v>6.3500000000000001E-2</v>
      </c>
      <c r="DM1390" s="152">
        <v>0.2525</v>
      </c>
      <c r="DO1390" s="154">
        <v>80.297081439999999</v>
      </c>
      <c r="ED1390" s="152">
        <v>46.53</v>
      </c>
      <c r="EE1390" s="152">
        <v>0.68</v>
      </c>
      <c r="EF1390" s="152">
        <v>18.850000000000001</v>
      </c>
      <c r="EH1390" s="152">
        <v>9.5103423019999997</v>
      </c>
      <c r="EJ1390" s="152">
        <v>10.5688434</v>
      </c>
      <c r="EK1390" s="152">
        <v>0.15</v>
      </c>
      <c r="EL1390" s="152">
        <v>5.81</v>
      </c>
      <c r="EM1390" s="152">
        <v>13.17</v>
      </c>
      <c r="EO1390" s="152">
        <v>1.71</v>
      </c>
      <c r="EP1390" s="152">
        <v>0.32</v>
      </c>
      <c r="EQ1390" s="152">
        <v>0.08</v>
      </c>
      <c r="FD1390" s="152">
        <v>42</v>
      </c>
      <c r="FF1390" s="152">
        <v>360</v>
      </c>
      <c r="FG1390" s="152">
        <v>51</v>
      </c>
      <c r="FI1390" s="152">
        <v>27</v>
      </c>
      <c r="FJ1390" s="152">
        <v>22</v>
      </c>
      <c r="FK1390" s="152">
        <v>55</v>
      </c>
      <c r="FL1390" s="152">
        <v>60</v>
      </c>
      <c r="FP1390" s="152">
        <v>4.0999999999999996</v>
      </c>
      <c r="FQ1390" s="152">
        <v>344</v>
      </c>
      <c r="FR1390" s="152">
        <v>10.4</v>
      </c>
      <c r="FS1390" s="152">
        <v>21</v>
      </c>
      <c r="FX1390" s="152">
        <v>0.31</v>
      </c>
      <c r="FY1390" s="152">
        <v>62</v>
      </c>
      <c r="HB1390" s="152">
        <v>38.380000000000003</v>
      </c>
      <c r="HC1390" s="152">
        <v>15.568</v>
      </c>
      <c r="HD1390" s="152">
        <v>18.797999999999998</v>
      </c>
      <c r="HE1390" s="152">
        <v>0.513046</v>
      </c>
      <c r="HG1390" s="152">
        <v>0.70347899999999997</v>
      </c>
    </row>
    <row r="1391" spans="1:215">
      <c r="A1391" s="151">
        <v>7017</v>
      </c>
      <c r="B1391" s="152" t="s">
        <v>2859</v>
      </c>
      <c r="C1391" s="152" t="s">
        <v>2877</v>
      </c>
      <c r="D1391" s="152" t="s">
        <v>2878</v>
      </c>
      <c r="E1391" s="152" t="s">
        <v>2879</v>
      </c>
      <c r="F1391" s="152" t="s">
        <v>9837</v>
      </c>
      <c r="H1391" s="151">
        <v>284190</v>
      </c>
      <c r="L1391" s="153" t="s">
        <v>2880</v>
      </c>
      <c r="M1391" s="153" t="s">
        <v>2881</v>
      </c>
      <c r="P1391" s="152">
        <v>17.402999999999999</v>
      </c>
      <c r="Q1391" s="152">
        <v>145.863</v>
      </c>
      <c r="R1391" s="152" t="s">
        <v>2882</v>
      </c>
      <c r="S1391" s="152" t="s">
        <v>2716</v>
      </c>
      <c r="T1391" s="152">
        <v>42.174999999999997</v>
      </c>
      <c r="U1391" s="152">
        <v>0.58699999999999997</v>
      </c>
      <c r="V1391" s="152">
        <v>16.262</v>
      </c>
      <c r="X1391" s="152">
        <v>11.089</v>
      </c>
      <c r="AA1391" s="152">
        <v>9.8789999999999996</v>
      </c>
      <c r="AB1391" s="152">
        <v>0.18</v>
      </c>
      <c r="AC1391" s="152">
        <v>13.656000000000001</v>
      </c>
      <c r="AD1391" s="152">
        <v>1.121</v>
      </c>
      <c r="AE1391" s="152">
        <v>0.26200000000000001</v>
      </c>
      <c r="AF1391" s="152">
        <v>5.6000000000000001E-2</v>
      </c>
      <c r="AI1391" s="152">
        <v>95.603622770000001</v>
      </c>
      <c r="AJ1391" s="152">
        <v>2.7693199000000002</v>
      </c>
      <c r="AK1391" s="156">
        <f t="shared" si="21"/>
        <v>1.9651082699999999E-2</v>
      </c>
      <c r="AL1391" s="151">
        <v>196.51082700000001</v>
      </c>
      <c r="AM1391" s="151">
        <v>182.93688</v>
      </c>
      <c r="AN1391" s="151">
        <v>2915.6469999999999</v>
      </c>
      <c r="AO1391" s="151">
        <v>900.83691180000005</v>
      </c>
      <c r="AQ1391" s="152">
        <v>2.7008253899999999</v>
      </c>
      <c r="AR1391" s="152">
        <v>0.236357122</v>
      </c>
      <c r="AS1391" s="152">
        <v>6.798492736</v>
      </c>
      <c r="AU1391" s="151">
        <v>296.71387909999999</v>
      </c>
      <c r="AV1391" s="152">
        <v>2695.1041300000002</v>
      </c>
      <c r="AW1391" s="152">
        <v>50.299911000000002</v>
      </c>
      <c r="AX1391" s="151">
        <v>4242.6522809999997</v>
      </c>
      <c r="AZ1391" s="152">
        <v>114.69169599999999</v>
      </c>
      <c r="BG1391" s="152">
        <v>5.5191491580000003</v>
      </c>
      <c r="BH1391" s="152">
        <v>338.42170119999997</v>
      </c>
      <c r="BI1391" s="152">
        <v>11.681020780000001</v>
      </c>
      <c r="BJ1391" s="152">
        <v>18.004700549999999</v>
      </c>
      <c r="BK1391" s="152">
        <v>0.35660884900000001</v>
      </c>
      <c r="BO1391" s="152">
        <v>73.125565399999999</v>
      </c>
      <c r="BP1391" s="152">
        <v>2.1852974469999999</v>
      </c>
      <c r="BQ1391" s="152">
        <v>5.0080924700000002</v>
      </c>
      <c r="BS1391" s="152">
        <v>4.4907904270000003</v>
      </c>
      <c r="BT1391" s="152">
        <v>1.5615106219999999</v>
      </c>
      <c r="BU1391" s="152">
        <v>0.82624777000000005</v>
      </c>
      <c r="BV1391" s="152">
        <v>1.889820576</v>
      </c>
      <c r="BX1391" s="152">
        <v>2.0973963950000001</v>
      </c>
      <c r="BZ1391" s="152">
        <v>1.337603842</v>
      </c>
      <c r="CB1391" s="152">
        <v>1.2576687049999999</v>
      </c>
      <c r="CD1391" s="152">
        <v>0.86269763099999996</v>
      </c>
      <c r="CH1391" s="152">
        <v>4.7286455749999998</v>
      </c>
      <c r="CJ1391" s="152">
        <v>0.27524832999999999</v>
      </c>
      <c r="CK1391" s="152">
        <v>0.10462055200000001</v>
      </c>
      <c r="CU1391" s="152">
        <v>-54.169362373058917</v>
      </c>
      <c r="DC1391" s="152">
        <v>39.228000000000002</v>
      </c>
      <c r="DF1391" s="152">
        <v>18.329999999999998</v>
      </c>
      <c r="DG1391" s="152">
        <v>42.956499999999998</v>
      </c>
      <c r="DJ1391" s="152">
        <v>4.1000000000000002E-2</v>
      </c>
      <c r="DM1391" s="152">
        <v>0.218</v>
      </c>
      <c r="DO1391" s="154">
        <v>80.688231500000001</v>
      </c>
      <c r="ED1391" s="152">
        <v>46.53</v>
      </c>
      <c r="EE1391" s="152">
        <v>0.68</v>
      </c>
      <c r="EF1391" s="152">
        <v>18.850000000000001</v>
      </c>
      <c r="EH1391" s="152">
        <v>9.5103423019999997</v>
      </c>
      <c r="EJ1391" s="152">
        <v>10.5688434</v>
      </c>
      <c r="EK1391" s="152">
        <v>0.15</v>
      </c>
      <c r="EL1391" s="152">
        <v>5.81</v>
      </c>
      <c r="EM1391" s="152">
        <v>13.17</v>
      </c>
      <c r="EO1391" s="152">
        <v>1.71</v>
      </c>
      <c r="EP1391" s="152">
        <v>0.32</v>
      </c>
      <c r="EQ1391" s="152">
        <v>0.08</v>
      </c>
      <c r="FD1391" s="152">
        <v>42</v>
      </c>
      <c r="FF1391" s="152">
        <v>360</v>
      </c>
      <c r="FG1391" s="152">
        <v>51</v>
      </c>
      <c r="FI1391" s="152">
        <v>27</v>
      </c>
      <c r="FJ1391" s="152">
        <v>22</v>
      </c>
      <c r="FK1391" s="152">
        <v>55</v>
      </c>
      <c r="FL1391" s="152">
        <v>60</v>
      </c>
      <c r="FP1391" s="152">
        <v>4.0999999999999996</v>
      </c>
      <c r="FQ1391" s="152">
        <v>344</v>
      </c>
      <c r="FR1391" s="152">
        <v>10.4</v>
      </c>
      <c r="FS1391" s="152">
        <v>21</v>
      </c>
      <c r="FX1391" s="152">
        <v>0.31</v>
      </c>
      <c r="FY1391" s="152">
        <v>62</v>
      </c>
      <c r="HB1391" s="152">
        <v>38.380000000000003</v>
      </c>
      <c r="HC1391" s="152">
        <v>15.568</v>
      </c>
      <c r="HD1391" s="152">
        <v>18.797999999999998</v>
      </c>
      <c r="HE1391" s="152">
        <v>0.513046</v>
      </c>
      <c r="HG1391" s="152">
        <v>0.70347899999999997</v>
      </c>
    </row>
    <row r="1392" spans="1:215">
      <c r="A1392" s="151">
        <v>7018</v>
      </c>
      <c r="B1392" s="152" t="s">
        <v>2859</v>
      </c>
      <c r="C1392" s="152" t="s">
        <v>2877</v>
      </c>
      <c r="D1392" s="152" t="s">
        <v>2878</v>
      </c>
      <c r="E1392" s="152" t="s">
        <v>2879</v>
      </c>
      <c r="F1392" s="152" t="s">
        <v>9838</v>
      </c>
      <c r="H1392" s="151">
        <v>284190</v>
      </c>
      <c r="L1392" s="153" t="s">
        <v>2880</v>
      </c>
      <c r="M1392" s="153" t="s">
        <v>3783</v>
      </c>
      <c r="P1392" s="152">
        <v>17.402999999999999</v>
      </c>
      <c r="Q1392" s="152">
        <v>145.863</v>
      </c>
      <c r="R1392" s="152" t="s">
        <v>2882</v>
      </c>
      <c r="S1392" s="152" t="s">
        <v>2716</v>
      </c>
      <c r="T1392" s="152">
        <v>48.286999999999999</v>
      </c>
      <c r="U1392" s="152">
        <v>0.91500000000000004</v>
      </c>
      <c r="V1392" s="152">
        <v>13.051</v>
      </c>
      <c r="X1392" s="152">
        <v>13.316000000000001</v>
      </c>
      <c r="AA1392" s="152">
        <v>9.1340000000000003</v>
      </c>
      <c r="AB1392" s="152">
        <v>0.25800000000000001</v>
      </c>
      <c r="AC1392" s="152">
        <v>10.144</v>
      </c>
      <c r="AD1392" s="152">
        <v>1.8049999999999999</v>
      </c>
      <c r="AE1392" s="152">
        <v>0.41699999999999998</v>
      </c>
      <c r="AF1392" s="152">
        <v>8.8999999999999996E-2</v>
      </c>
      <c r="AI1392" s="152">
        <v>97.797838060000004</v>
      </c>
      <c r="AJ1392" s="152">
        <v>2.4761283280000002</v>
      </c>
      <c r="AK1392" s="156">
        <f t="shared" si="21"/>
        <v>1.7832967629999998E-2</v>
      </c>
      <c r="AL1392" s="151">
        <v>178.32967629999999</v>
      </c>
      <c r="AM1392" s="151">
        <v>301.91111999999998</v>
      </c>
      <c r="AN1392" s="151">
        <v>470.66872999999998</v>
      </c>
      <c r="AO1392" s="151">
        <v>1038.369265</v>
      </c>
      <c r="AQ1392" s="152">
        <v>4.1373268100000002</v>
      </c>
      <c r="AR1392" s="152">
        <v>0.320896554</v>
      </c>
      <c r="AS1392" s="152">
        <v>13.37765778</v>
      </c>
      <c r="AU1392" s="151">
        <v>495.87511430000001</v>
      </c>
      <c r="AV1392" s="152">
        <v>3633.0055299999999</v>
      </c>
      <c r="AW1392" s="152">
        <v>44.833621139999998</v>
      </c>
      <c r="AX1392" s="151">
        <v>6031.5950519999997</v>
      </c>
      <c r="AZ1392" s="152">
        <v>62.952007999999999</v>
      </c>
      <c r="BG1392" s="152">
        <v>8.9523061859999995</v>
      </c>
      <c r="BH1392" s="152">
        <v>268.3107152</v>
      </c>
      <c r="BI1392" s="152">
        <v>19.09970835</v>
      </c>
      <c r="BJ1392" s="152">
        <v>33.668156250000003</v>
      </c>
      <c r="BK1392" s="152">
        <v>0.734134909</v>
      </c>
      <c r="BO1392" s="152">
        <v>132.92616039999999</v>
      </c>
      <c r="BP1392" s="152">
        <v>3.169783281</v>
      </c>
      <c r="BQ1392" s="152">
        <v>8.08354398</v>
      </c>
      <c r="BS1392" s="152">
        <v>6.8239670319999997</v>
      </c>
      <c r="BT1392" s="152">
        <v>2.4068669379999998</v>
      </c>
      <c r="BU1392" s="152">
        <v>1.3989349440000001</v>
      </c>
      <c r="BV1392" s="152">
        <v>2.979397004</v>
      </c>
      <c r="BX1392" s="152">
        <v>3.767496714</v>
      </c>
      <c r="BZ1392" s="152">
        <v>2.3491715439999998</v>
      </c>
      <c r="CB1392" s="152">
        <v>2.1377671089999999</v>
      </c>
      <c r="CD1392" s="152">
        <v>1.426986589</v>
      </c>
      <c r="CH1392" s="152">
        <v>8.4263645260000004</v>
      </c>
      <c r="CJ1392" s="152">
        <v>0.229716488</v>
      </c>
      <c r="CK1392" s="152">
        <v>0.16622666</v>
      </c>
      <c r="CU1392" s="152">
        <v>-53.208695138757363</v>
      </c>
      <c r="DC1392" s="152">
        <v>39.292999999999999</v>
      </c>
      <c r="DF1392" s="152">
        <v>17.6235</v>
      </c>
      <c r="DG1392" s="152">
        <v>42.906999999999996</v>
      </c>
      <c r="DJ1392" s="152">
        <v>9.5000000000000001E-2</v>
      </c>
      <c r="DM1392" s="152">
        <v>0.32</v>
      </c>
      <c r="DO1392" s="154">
        <v>81.275790610000001</v>
      </c>
      <c r="ED1392" s="152">
        <v>46.53</v>
      </c>
      <c r="EE1392" s="152">
        <v>0.68</v>
      </c>
      <c r="EF1392" s="152">
        <v>18.850000000000001</v>
      </c>
      <c r="EH1392" s="152">
        <v>9.5103423019999997</v>
      </c>
      <c r="EJ1392" s="152">
        <v>10.5688434</v>
      </c>
      <c r="EK1392" s="152">
        <v>0.15</v>
      </c>
      <c r="EL1392" s="152">
        <v>5.81</v>
      </c>
      <c r="EM1392" s="152">
        <v>13.17</v>
      </c>
      <c r="EO1392" s="152">
        <v>1.71</v>
      </c>
      <c r="EP1392" s="152">
        <v>0.32</v>
      </c>
      <c r="EQ1392" s="152">
        <v>0.08</v>
      </c>
      <c r="FD1392" s="152">
        <v>42</v>
      </c>
      <c r="FF1392" s="152">
        <v>360</v>
      </c>
      <c r="FG1392" s="152">
        <v>51</v>
      </c>
      <c r="FI1392" s="152">
        <v>27</v>
      </c>
      <c r="FJ1392" s="152">
        <v>22</v>
      </c>
      <c r="FK1392" s="152">
        <v>55</v>
      </c>
      <c r="FL1392" s="152">
        <v>60</v>
      </c>
      <c r="FP1392" s="152">
        <v>4.0999999999999996</v>
      </c>
      <c r="FQ1392" s="152">
        <v>344</v>
      </c>
      <c r="FR1392" s="152">
        <v>10.4</v>
      </c>
      <c r="FS1392" s="152">
        <v>21</v>
      </c>
      <c r="FX1392" s="152">
        <v>0.31</v>
      </c>
      <c r="FY1392" s="152">
        <v>62</v>
      </c>
      <c r="HB1392" s="152">
        <v>38.380000000000003</v>
      </c>
      <c r="HC1392" s="152">
        <v>15.568</v>
      </c>
      <c r="HD1392" s="152">
        <v>18.797999999999998</v>
      </c>
      <c r="HE1392" s="152">
        <v>0.513046</v>
      </c>
      <c r="HG1392" s="152">
        <v>0.70347899999999997</v>
      </c>
    </row>
    <row r="1393" spans="1:215">
      <c r="A1393" s="151">
        <v>7019</v>
      </c>
      <c r="B1393" s="152" t="s">
        <v>2859</v>
      </c>
      <c r="C1393" s="152" t="s">
        <v>2877</v>
      </c>
      <c r="D1393" s="152" t="s">
        <v>2878</v>
      </c>
      <c r="E1393" s="152" t="s">
        <v>2879</v>
      </c>
      <c r="F1393" s="152" t="s">
        <v>9839</v>
      </c>
      <c r="H1393" s="151">
        <v>284190</v>
      </c>
      <c r="L1393" s="153" t="s">
        <v>2880</v>
      </c>
      <c r="M1393" s="153" t="s">
        <v>3635</v>
      </c>
      <c r="P1393" s="152">
        <v>17.402999999999999</v>
      </c>
      <c r="Q1393" s="152">
        <v>145.863</v>
      </c>
      <c r="R1393" s="152" t="s">
        <v>2882</v>
      </c>
      <c r="S1393" s="152" t="s">
        <v>2716</v>
      </c>
      <c r="T1393" s="152">
        <v>47.868000000000002</v>
      </c>
      <c r="U1393" s="152">
        <v>0.88400000000000001</v>
      </c>
      <c r="V1393" s="152">
        <v>13.933</v>
      </c>
      <c r="X1393" s="152">
        <v>11.835000000000001</v>
      </c>
      <c r="AA1393" s="152">
        <v>6.7910000000000004</v>
      </c>
      <c r="AB1393" s="152">
        <v>0.247</v>
      </c>
      <c r="AC1393" s="152">
        <v>12.231999999999999</v>
      </c>
      <c r="AD1393" s="152">
        <v>1.4890000000000001</v>
      </c>
      <c r="AE1393" s="152">
        <v>0.372</v>
      </c>
      <c r="AF1393" s="152">
        <v>5.8999999999999997E-2</v>
      </c>
      <c r="AI1393" s="152">
        <v>96.084204470000003</v>
      </c>
      <c r="AJ1393" s="152">
        <v>2.9893888999999998</v>
      </c>
      <c r="AK1393" s="156">
        <f t="shared" si="21"/>
        <v>4.4685547899999999E-3</v>
      </c>
      <c r="AL1393" s="151">
        <v>44.685547900000003</v>
      </c>
      <c r="AM1393" s="151">
        <v>238.13496000000001</v>
      </c>
      <c r="AN1393" s="151">
        <v>468.28861000000001</v>
      </c>
      <c r="AO1393" s="151">
        <v>999.61014709999995</v>
      </c>
      <c r="AQ1393" s="152">
        <v>3.371449288</v>
      </c>
      <c r="AR1393" s="152">
        <v>0.23978986299999999</v>
      </c>
      <c r="AS1393" s="152">
        <v>12.00178358</v>
      </c>
      <c r="AU1393" s="151">
        <v>448.60533709999999</v>
      </c>
      <c r="AV1393" s="152">
        <v>2950.1095780000001</v>
      </c>
      <c r="AW1393" s="152">
        <v>51.231880099999998</v>
      </c>
      <c r="AX1393" s="151">
        <v>5447.2757099999999</v>
      </c>
      <c r="AZ1393" s="152">
        <v>40.37756117</v>
      </c>
      <c r="BG1393" s="152">
        <v>5.2546245130000004</v>
      </c>
      <c r="BH1393" s="152">
        <v>277.58991759999998</v>
      </c>
      <c r="BI1393" s="152">
        <v>15.872018300000001</v>
      </c>
      <c r="BJ1393" s="152">
        <v>24.227284170000001</v>
      </c>
      <c r="BK1393" s="152">
        <v>0.58438775399999998</v>
      </c>
      <c r="BO1393" s="152">
        <v>105.7728358</v>
      </c>
      <c r="BP1393" s="152">
        <v>2.6617902500000001</v>
      </c>
      <c r="BQ1393" s="152">
        <v>6.82140843</v>
      </c>
      <c r="BR1393" s="152">
        <v>1.0958548480000001</v>
      </c>
      <c r="BS1393" s="152">
        <v>5.2454368809999998</v>
      </c>
      <c r="BT1393" s="152">
        <v>1.6449517650000001</v>
      </c>
      <c r="BU1393" s="152">
        <v>0.81700573099999996</v>
      </c>
      <c r="BV1393" s="152">
        <v>2.2959046230000002</v>
      </c>
      <c r="BX1393" s="152">
        <v>3.006109774</v>
      </c>
      <c r="BZ1393" s="152">
        <v>2.0100321659999998</v>
      </c>
      <c r="CB1393" s="152">
        <v>1.981911934</v>
      </c>
      <c r="CD1393" s="152">
        <v>1.0459412349999999</v>
      </c>
      <c r="DC1393" s="152">
        <v>38.954500000000003</v>
      </c>
      <c r="DF1393" s="152">
        <v>19.435500000000001</v>
      </c>
      <c r="DG1393" s="152">
        <v>42.002499999999998</v>
      </c>
      <c r="DJ1393" s="152">
        <v>4.5499999999999999E-2</v>
      </c>
      <c r="DM1393" s="152">
        <v>0.27650000000000002</v>
      </c>
      <c r="DO1393" s="154">
        <v>79.394269769999994</v>
      </c>
      <c r="ED1393" s="152">
        <v>46.53</v>
      </c>
      <c r="EE1393" s="152">
        <v>0.68</v>
      </c>
      <c r="EF1393" s="152">
        <v>18.850000000000001</v>
      </c>
      <c r="EH1393" s="152">
        <v>9.5103423019999997</v>
      </c>
      <c r="EJ1393" s="152">
        <v>10.5688434</v>
      </c>
      <c r="EK1393" s="152">
        <v>0.15</v>
      </c>
      <c r="EL1393" s="152">
        <v>5.81</v>
      </c>
      <c r="EM1393" s="152">
        <v>13.17</v>
      </c>
      <c r="EO1393" s="152">
        <v>1.71</v>
      </c>
      <c r="EP1393" s="152">
        <v>0.32</v>
      </c>
      <c r="EQ1393" s="152">
        <v>0.08</v>
      </c>
      <c r="FD1393" s="152">
        <v>42</v>
      </c>
      <c r="FF1393" s="152">
        <v>360</v>
      </c>
      <c r="FG1393" s="152">
        <v>51</v>
      </c>
      <c r="FI1393" s="152">
        <v>27</v>
      </c>
      <c r="FJ1393" s="152">
        <v>22</v>
      </c>
      <c r="FK1393" s="152">
        <v>55</v>
      </c>
      <c r="FL1393" s="152">
        <v>60</v>
      </c>
      <c r="FP1393" s="152">
        <v>4.0999999999999996</v>
      </c>
      <c r="FQ1393" s="152">
        <v>344</v>
      </c>
      <c r="FR1393" s="152">
        <v>10.4</v>
      </c>
      <c r="FS1393" s="152">
        <v>21</v>
      </c>
      <c r="FX1393" s="152">
        <v>0.31</v>
      </c>
      <c r="FY1393" s="152">
        <v>62</v>
      </c>
      <c r="HB1393" s="152">
        <v>38.380000000000003</v>
      </c>
      <c r="HC1393" s="152">
        <v>15.568</v>
      </c>
      <c r="HD1393" s="152">
        <v>18.797999999999998</v>
      </c>
      <c r="HE1393" s="152">
        <v>0.513046</v>
      </c>
      <c r="HG1393" s="152">
        <v>0.70347899999999997</v>
      </c>
    </row>
    <row r="1394" spans="1:215">
      <c r="A1394" s="151">
        <v>7020</v>
      </c>
      <c r="B1394" s="152" t="s">
        <v>2859</v>
      </c>
      <c r="C1394" s="152" t="s">
        <v>2877</v>
      </c>
      <c r="D1394" s="152" t="s">
        <v>2878</v>
      </c>
      <c r="E1394" s="152" t="s">
        <v>2879</v>
      </c>
      <c r="F1394" s="152" t="s">
        <v>9840</v>
      </c>
      <c r="H1394" s="151">
        <v>284190</v>
      </c>
      <c r="L1394" s="153" t="s">
        <v>2880</v>
      </c>
      <c r="M1394" s="153" t="s">
        <v>3476</v>
      </c>
      <c r="P1394" s="152">
        <v>17.402999999999999</v>
      </c>
      <c r="Q1394" s="152">
        <v>145.863</v>
      </c>
      <c r="R1394" s="152" t="s">
        <v>2882</v>
      </c>
      <c r="S1394" s="152" t="s">
        <v>2716</v>
      </c>
      <c r="T1394" s="152">
        <v>47.335999999999999</v>
      </c>
      <c r="U1394" s="152">
        <v>0.78900000000000003</v>
      </c>
      <c r="V1394" s="152">
        <v>13.098000000000001</v>
      </c>
      <c r="X1394" s="152">
        <v>15.269</v>
      </c>
      <c r="AA1394" s="152">
        <v>7.7720000000000002</v>
      </c>
      <c r="AB1394" s="152">
        <v>0.28399999999999997</v>
      </c>
      <c r="AC1394" s="152">
        <v>10.964</v>
      </c>
      <c r="AD1394" s="152">
        <v>1.587</v>
      </c>
      <c r="AE1394" s="152">
        <v>0.36199999999999999</v>
      </c>
      <c r="AF1394" s="152">
        <v>0.09</v>
      </c>
      <c r="AI1394" s="152">
        <v>97.938830269999997</v>
      </c>
      <c r="AJ1394" s="152">
        <v>1.9049806199999999</v>
      </c>
      <c r="AK1394" s="156">
        <f t="shared" si="21"/>
        <v>1.0845648389999999E-2</v>
      </c>
      <c r="AL1394" s="151">
        <v>108.45648389999999</v>
      </c>
      <c r="AM1394" s="151">
        <v>284.75495999999998</v>
      </c>
      <c r="AN1394" s="151">
        <v>526.60154999999997</v>
      </c>
      <c r="AO1394" s="151">
        <v>994.60897060000002</v>
      </c>
      <c r="AQ1394" s="152">
        <v>4.7855219419999999</v>
      </c>
      <c r="AR1394" s="152">
        <v>0.30096114400000001</v>
      </c>
      <c r="AS1394" s="152">
        <v>13.50401121</v>
      </c>
      <c r="AU1394" s="151">
        <v>485.13486089999998</v>
      </c>
      <c r="AV1394" s="152">
        <v>3253.8467679999999</v>
      </c>
      <c r="AW1394" s="152">
        <v>51.828088520000001</v>
      </c>
      <c r="AX1394" s="151">
        <v>5799.6602030000004</v>
      </c>
      <c r="AZ1394" s="152">
        <v>39.234853530000002</v>
      </c>
      <c r="BG1394" s="152">
        <v>7.1117686420000004</v>
      </c>
      <c r="BH1394" s="152">
        <v>300.62013580000001</v>
      </c>
      <c r="BI1394" s="152">
        <v>17.54420052</v>
      </c>
      <c r="BJ1394" s="152">
        <v>29.485840110000002</v>
      </c>
      <c r="BK1394" s="152">
        <v>0.58896754299999998</v>
      </c>
      <c r="BO1394" s="152">
        <v>129.39595940000001</v>
      </c>
      <c r="BP1394" s="152">
        <v>3.1390463679999998</v>
      </c>
      <c r="BQ1394" s="152">
        <v>7.7137886739999999</v>
      </c>
      <c r="BR1394" s="152">
        <v>1.332321906</v>
      </c>
      <c r="BS1394" s="152">
        <v>6.0359831450000003</v>
      </c>
      <c r="BT1394" s="152">
        <v>2.0978449370000001</v>
      </c>
      <c r="BU1394" s="152">
        <v>0.59582067800000005</v>
      </c>
      <c r="BV1394" s="152">
        <v>2.654068552</v>
      </c>
      <c r="BX1394" s="152">
        <v>3.2661428570000002</v>
      </c>
      <c r="BZ1394" s="152">
        <v>2.1647078369999999</v>
      </c>
      <c r="CB1394" s="152">
        <v>2.001795386</v>
      </c>
      <c r="CD1394" s="152">
        <v>1.090495862</v>
      </c>
      <c r="DC1394" s="152">
        <v>38.722499999999997</v>
      </c>
      <c r="DF1394" s="152">
        <v>20.855499999999999</v>
      </c>
      <c r="DG1394" s="152">
        <v>40.848999999999997</v>
      </c>
      <c r="DJ1394" s="152">
        <v>3.85E-2</v>
      </c>
      <c r="DM1394" s="152">
        <v>0.27150000000000002</v>
      </c>
      <c r="DO1394" s="154">
        <v>77.738532559999996</v>
      </c>
      <c r="ED1394" s="152">
        <v>46.53</v>
      </c>
      <c r="EE1394" s="152">
        <v>0.68</v>
      </c>
      <c r="EF1394" s="152">
        <v>18.850000000000001</v>
      </c>
      <c r="EH1394" s="152">
        <v>9.5103423019999997</v>
      </c>
      <c r="EJ1394" s="152">
        <v>10.5688434</v>
      </c>
      <c r="EK1394" s="152">
        <v>0.15</v>
      </c>
      <c r="EL1394" s="152">
        <v>5.81</v>
      </c>
      <c r="EM1394" s="152">
        <v>13.17</v>
      </c>
      <c r="EO1394" s="152">
        <v>1.71</v>
      </c>
      <c r="EP1394" s="152">
        <v>0.32</v>
      </c>
      <c r="EQ1394" s="152">
        <v>0.08</v>
      </c>
      <c r="FD1394" s="152">
        <v>42</v>
      </c>
      <c r="FF1394" s="152">
        <v>360</v>
      </c>
      <c r="FG1394" s="152">
        <v>51</v>
      </c>
      <c r="FI1394" s="152">
        <v>27</v>
      </c>
      <c r="FJ1394" s="152">
        <v>22</v>
      </c>
      <c r="FK1394" s="152">
        <v>55</v>
      </c>
      <c r="FL1394" s="152">
        <v>60</v>
      </c>
      <c r="FP1394" s="152">
        <v>4.0999999999999996</v>
      </c>
      <c r="FQ1394" s="152">
        <v>344</v>
      </c>
      <c r="FR1394" s="152">
        <v>10.4</v>
      </c>
      <c r="FS1394" s="152">
        <v>21</v>
      </c>
      <c r="FX1394" s="152">
        <v>0.31</v>
      </c>
      <c r="FY1394" s="152">
        <v>62</v>
      </c>
      <c r="HB1394" s="152">
        <v>38.380000000000003</v>
      </c>
      <c r="HC1394" s="152">
        <v>15.568</v>
      </c>
      <c r="HD1394" s="152">
        <v>18.797999999999998</v>
      </c>
      <c r="HE1394" s="152">
        <v>0.513046</v>
      </c>
      <c r="HG1394" s="152">
        <v>0.70347899999999997</v>
      </c>
    </row>
    <row r="1395" spans="1:215">
      <c r="A1395" s="151">
        <v>7021</v>
      </c>
      <c r="B1395" s="152" t="s">
        <v>2859</v>
      </c>
      <c r="C1395" s="152" t="s">
        <v>2877</v>
      </c>
      <c r="D1395" s="152" t="s">
        <v>2878</v>
      </c>
      <c r="E1395" s="152" t="s">
        <v>2879</v>
      </c>
      <c r="F1395" s="152" t="s">
        <v>9841</v>
      </c>
      <c r="H1395" s="151">
        <v>284190</v>
      </c>
      <c r="L1395" s="153" t="s">
        <v>2880</v>
      </c>
      <c r="M1395" s="153" t="s">
        <v>3696</v>
      </c>
      <c r="P1395" s="152">
        <v>17.402999999999999</v>
      </c>
      <c r="Q1395" s="152">
        <v>145.863</v>
      </c>
      <c r="R1395" s="152" t="s">
        <v>2882</v>
      </c>
      <c r="S1395" s="152" t="s">
        <v>2716</v>
      </c>
      <c r="T1395" s="152">
        <v>48.036000000000001</v>
      </c>
      <c r="U1395" s="152">
        <v>0.68600000000000005</v>
      </c>
      <c r="V1395" s="152">
        <v>14.506</v>
      </c>
      <c r="X1395" s="152">
        <v>11.092000000000001</v>
      </c>
      <c r="AA1395" s="152">
        <v>8.6920000000000002</v>
      </c>
      <c r="AB1395" s="152">
        <v>0.20200000000000001</v>
      </c>
      <c r="AC1395" s="152">
        <v>11.43</v>
      </c>
      <c r="AD1395" s="152">
        <v>1.681</v>
      </c>
      <c r="AE1395" s="152">
        <v>0.48199999999999998</v>
      </c>
      <c r="AF1395" s="152">
        <v>0.111</v>
      </c>
      <c r="AI1395" s="152">
        <v>97.250452719999998</v>
      </c>
      <c r="AJ1395" s="152">
        <v>2.7023294170000001</v>
      </c>
      <c r="AK1395" s="156">
        <f t="shared" si="21"/>
        <v>6.8230851259999991E-3</v>
      </c>
      <c r="AL1395" s="151">
        <v>68.230851259999994</v>
      </c>
      <c r="AM1395" s="151">
        <v>194.68512000000001</v>
      </c>
      <c r="AN1395" s="151">
        <v>742.59744000000001</v>
      </c>
      <c r="AO1395" s="151">
        <v>1103.3845590000001</v>
      </c>
      <c r="AQ1395" s="152">
        <v>2.6809387500000001</v>
      </c>
      <c r="AR1395" s="152">
        <v>0.24323483200000001</v>
      </c>
      <c r="AS1395" s="152">
        <v>8.5684286239999992</v>
      </c>
      <c r="AU1395" s="151">
        <v>520.52933359999997</v>
      </c>
      <c r="AV1395" s="152">
        <v>4194.45568</v>
      </c>
      <c r="AW1395" s="152">
        <v>37.101611939999998</v>
      </c>
      <c r="AX1395" s="151">
        <v>4580.9886960000003</v>
      </c>
      <c r="AZ1395" s="152">
        <v>64.400748800000002</v>
      </c>
      <c r="BG1395" s="152">
        <v>6.6116615159999998</v>
      </c>
      <c r="BH1395" s="152">
        <v>291.78149000000002</v>
      </c>
      <c r="BI1395" s="152">
        <v>14.25782777</v>
      </c>
      <c r="BJ1395" s="152">
        <v>31.923461249999999</v>
      </c>
      <c r="BK1395" s="152">
        <v>0.67386511999999998</v>
      </c>
      <c r="BO1395" s="152">
        <v>118.046296</v>
      </c>
      <c r="BP1395" s="152">
        <v>3.999166598</v>
      </c>
      <c r="BQ1395" s="152">
        <v>8.9690887749999995</v>
      </c>
      <c r="BS1395" s="152">
        <v>6.7947992719999997</v>
      </c>
      <c r="BT1395" s="152">
        <v>2.140179657</v>
      </c>
      <c r="BU1395" s="152">
        <v>1.120602595</v>
      </c>
      <c r="BV1395" s="152">
        <v>2.5397030219999999</v>
      </c>
      <c r="BX1395" s="152">
        <v>2.8407818809999998</v>
      </c>
      <c r="BZ1395" s="152">
        <v>1.681287</v>
      </c>
      <c r="CB1395" s="152">
        <v>1.3923742400000001</v>
      </c>
      <c r="CD1395" s="152">
        <v>1.0991084870000001</v>
      </c>
      <c r="CH1395" s="152">
        <v>4.9797314559999997</v>
      </c>
      <c r="CJ1395" s="152">
        <v>0.40721485000000002</v>
      </c>
      <c r="CK1395" s="152">
        <v>0.22795579899999999</v>
      </c>
      <c r="CU1395" s="152">
        <v>-40.749085924697617</v>
      </c>
      <c r="DC1395" s="152">
        <v>38.979999999999997</v>
      </c>
      <c r="DF1395" s="152">
        <v>19.721499999999999</v>
      </c>
      <c r="DG1395" s="152">
        <v>41.698999999999998</v>
      </c>
      <c r="DJ1395" s="152">
        <v>0.05</v>
      </c>
      <c r="DM1395" s="152">
        <v>0.23449999999999999</v>
      </c>
      <c r="DO1395" s="154">
        <v>79.034344970000006</v>
      </c>
      <c r="ED1395" s="152">
        <v>46.53</v>
      </c>
      <c r="EE1395" s="152">
        <v>0.68</v>
      </c>
      <c r="EF1395" s="152">
        <v>18.850000000000001</v>
      </c>
      <c r="EH1395" s="152">
        <v>9.5103423019999997</v>
      </c>
      <c r="EJ1395" s="152">
        <v>10.5688434</v>
      </c>
      <c r="EK1395" s="152">
        <v>0.15</v>
      </c>
      <c r="EL1395" s="152">
        <v>5.81</v>
      </c>
      <c r="EM1395" s="152">
        <v>13.17</v>
      </c>
      <c r="EO1395" s="152">
        <v>1.71</v>
      </c>
      <c r="EP1395" s="152">
        <v>0.32</v>
      </c>
      <c r="EQ1395" s="152">
        <v>0.08</v>
      </c>
      <c r="FD1395" s="152">
        <v>42</v>
      </c>
      <c r="FF1395" s="152">
        <v>360</v>
      </c>
      <c r="FG1395" s="152">
        <v>51</v>
      </c>
      <c r="FI1395" s="152">
        <v>27</v>
      </c>
      <c r="FJ1395" s="152">
        <v>22</v>
      </c>
      <c r="FK1395" s="152">
        <v>55</v>
      </c>
      <c r="FL1395" s="152">
        <v>60</v>
      </c>
      <c r="FP1395" s="152">
        <v>4.0999999999999996</v>
      </c>
      <c r="FQ1395" s="152">
        <v>344</v>
      </c>
      <c r="FR1395" s="152">
        <v>10.4</v>
      </c>
      <c r="FS1395" s="152">
        <v>21</v>
      </c>
      <c r="FX1395" s="152">
        <v>0.31</v>
      </c>
      <c r="FY1395" s="152">
        <v>62</v>
      </c>
      <c r="HB1395" s="152">
        <v>38.380000000000003</v>
      </c>
      <c r="HC1395" s="152">
        <v>15.568</v>
      </c>
      <c r="HD1395" s="152">
        <v>18.797999999999998</v>
      </c>
      <c r="HE1395" s="152">
        <v>0.513046</v>
      </c>
      <c r="HG1395" s="152">
        <v>0.70347899999999997</v>
      </c>
    </row>
    <row r="1396" spans="1:215">
      <c r="A1396" s="151">
        <v>7022</v>
      </c>
      <c r="B1396" s="152" t="s">
        <v>2859</v>
      </c>
      <c r="C1396" s="152" t="s">
        <v>2877</v>
      </c>
      <c r="D1396" s="152" t="s">
        <v>2878</v>
      </c>
      <c r="E1396" s="152" t="s">
        <v>2879</v>
      </c>
      <c r="F1396" s="152" t="s">
        <v>9842</v>
      </c>
      <c r="H1396" s="151">
        <v>284190</v>
      </c>
      <c r="L1396" s="153" t="s">
        <v>2880</v>
      </c>
      <c r="M1396" s="153" t="s">
        <v>3393</v>
      </c>
      <c r="P1396" s="152">
        <v>17.402999999999999</v>
      </c>
      <c r="Q1396" s="152">
        <v>145.863</v>
      </c>
      <c r="R1396" s="152" t="s">
        <v>2882</v>
      </c>
      <c r="S1396" s="152" t="s">
        <v>2716</v>
      </c>
      <c r="T1396" s="152">
        <v>47.018999999999998</v>
      </c>
      <c r="U1396" s="152">
        <v>0.77300000000000002</v>
      </c>
      <c r="V1396" s="152">
        <v>14.275</v>
      </c>
      <c r="X1396" s="152">
        <v>13.632999999999999</v>
      </c>
      <c r="AA1396" s="152">
        <v>9.0310000000000006</v>
      </c>
      <c r="AB1396" s="152">
        <v>0.26400000000000001</v>
      </c>
      <c r="AC1396" s="152">
        <v>10.941000000000001</v>
      </c>
      <c r="AD1396" s="152">
        <v>1.641</v>
      </c>
      <c r="AE1396" s="152">
        <v>0.374</v>
      </c>
      <c r="AF1396" s="152">
        <v>3.9E-2</v>
      </c>
      <c r="AI1396" s="152">
        <v>98.37187926</v>
      </c>
      <c r="AJ1396" s="152">
        <v>2.3603840119999999</v>
      </c>
      <c r="AK1396" s="156">
        <f t="shared" si="21"/>
        <v>2.5075395949999999E-2</v>
      </c>
      <c r="AL1396" s="151">
        <v>250.75395950000001</v>
      </c>
      <c r="AM1396" s="151">
        <v>286.99272000000002</v>
      </c>
      <c r="AN1396" s="151">
        <v>762.82845999999995</v>
      </c>
      <c r="AO1396" s="151">
        <v>971.47852939999996</v>
      </c>
      <c r="AQ1396" s="152">
        <v>3.8353659100000002</v>
      </c>
      <c r="AR1396" s="152">
        <v>0.30833342899999999</v>
      </c>
      <c r="AS1396" s="152">
        <v>12.54469194</v>
      </c>
      <c r="AU1396" s="151">
        <v>680.00746140000001</v>
      </c>
      <c r="AV1396" s="152">
        <v>3505.94427</v>
      </c>
      <c r="AW1396" s="152">
        <v>45.150382409999999</v>
      </c>
      <c r="AX1396" s="151">
        <v>6036.2293849999996</v>
      </c>
      <c r="AZ1396" s="152">
        <v>77.298552000000001</v>
      </c>
      <c r="BG1396" s="152">
        <v>9.7324681979999994</v>
      </c>
      <c r="BH1396" s="152">
        <v>297.49944840000001</v>
      </c>
      <c r="BI1396" s="152">
        <v>18.69970636</v>
      </c>
      <c r="BJ1396" s="152">
        <v>32.349022499999997</v>
      </c>
      <c r="BK1396" s="152">
        <v>0.63900170099999998</v>
      </c>
      <c r="BO1396" s="152">
        <v>127.76328410000001</v>
      </c>
      <c r="BP1396" s="152">
        <v>3.4103365430000001</v>
      </c>
      <c r="BQ1396" s="152">
        <v>8.0279720159999997</v>
      </c>
      <c r="BS1396" s="152">
        <v>6.7731472979999996</v>
      </c>
      <c r="BT1396" s="152">
        <v>1.9994063740000001</v>
      </c>
      <c r="BU1396" s="152">
        <v>1.2316115329999999</v>
      </c>
      <c r="BV1396" s="152">
        <v>2.970794535</v>
      </c>
      <c r="BX1396" s="152">
        <v>3.5189535809999999</v>
      </c>
      <c r="BZ1396" s="152">
        <v>2.0978016319999999</v>
      </c>
      <c r="CB1396" s="152">
        <v>1.990717042</v>
      </c>
      <c r="CD1396" s="152">
        <v>1.3480512739999999</v>
      </c>
      <c r="CH1396" s="152">
        <v>8.043352166</v>
      </c>
      <c r="CJ1396" s="152">
        <v>0.26580132299999998</v>
      </c>
      <c r="CK1396" s="152">
        <v>0.17492492300000001</v>
      </c>
      <c r="DC1396" s="152">
        <v>38.981999999999999</v>
      </c>
      <c r="DF1396" s="152">
        <v>18.23</v>
      </c>
      <c r="DG1396" s="152">
        <v>42.807499999999997</v>
      </c>
      <c r="DJ1396" s="152">
        <v>6.8000000000000005E-2</v>
      </c>
      <c r="DM1396" s="152">
        <v>0.2155</v>
      </c>
      <c r="DO1396" s="154">
        <v>80.719311939999997</v>
      </c>
      <c r="ED1396" s="152">
        <v>46.53</v>
      </c>
      <c r="EE1396" s="152">
        <v>0.68</v>
      </c>
      <c r="EF1396" s="152">
        <v>18.850000000000001</v>
      </c>
      <c r="EH1396" s="152">
        <v>9.5103423019999997</v>
      </c>
      <c r="EJ1396" s="152">
        <v>10.5688434</v>
      </c>
      <c r="EK1396" s="152">
        <v>0.15</v>
      </c>
      <c r="EL1396" s="152">
        <v>5.81</v>
      </c>
      <c r="EM1396" s="152">
        <v>13.17</v>
      </c>
      <c r="EO1396" s="152">
        <v>1.71</v>
      </c>
      <c r="EP1396" s="152">
        <v>0.32</v>
      </c>
      <c r="EQ1396" s="152">
        <v>0.08</v>
      </c>
      <c r="FD1396" s="152">
        <v>42</v>
      </c>
      <c r="FF1396" s="152">
        <v>360</v>
      </c>
      <c r="FG1396" s="152">
        <v>51</v>
      </c>
      <c r="FI1396" s="152">
        <v>27</v>
      </c>
      <c r="FJ1396" s="152">
        <v>22</v>
      </c>
      <c r="FK1396" s="152">
        <v>55</v>
      </c>
      <c r="FL1396" s="152">
        <v>60</v>
      </c>
      <c r="FP1396" s="152">
        <v>4.0999999999999996</v>
      </c>
      <c r="FQ1396" s="152">
        <v>344</v>
      </c>
      <c r="FR1396" s="152">
        <v>10.4</v>
      </c>
      <c r="FS1396" s="152">
        <v>21</v>
      </c>
      <c r="FX1396" s="152">
        <v>0.31</v>
      </c>
      <c r="FY1396" s="152">
        <v>62</v>
      </c>
      <c r="HB1396" s="152">
        <v>38.380000000000003</v>
      </c>
      <c r="HC1396" s="152">
        <v>15.568</v>
      </c>
      <c r="HD1396" s="152">
        <v>18.797999999999998</v>
      </c>
      <c r="HE1396" s="152">
        <v>0.513046</v>
      </c>
      <c r="HG1396" s="152">
        <v>0.70347899999999997</v>
      </c>
    </row>
    <row r="1397" spans="1:215">
      <c r="A1397" s="151">
        <v>7023</v>
      </c>
      <c r="B1397" s="152" t="s">
        <v>2859</v>
      </c>
      <c r="C1397" s="152" t="s">
        <v>2877</v>
      </c>
      <c r="D1397" s="152" t="s">
        <v>2878</v>
      </c>
      <c r="E1397" s="152" t="s">
        <v>2879</v>
      </c>
      <c r="F1397" s="152" t="s">
        <v>9843</v>
      </c>
      <c r="H1397" s="151">
        <v>284190</v>
      </c>
      <c r="L1397" s="153" t="s">
        <v>2880</v>
      </c>
      <c r="M1397" s="153" t="s">
        <v>2986</v>
      </c>
      <c r="P1397" s="152">
        <v>17.402999999999999</v>
      </c>
      <c r="Q1397" s="152">
        <v>145.863</v>
      </c>
      <c r="R1397" s="152" t="s">
        <v>2882</v>
      </c>
      <c r="S1397" s="152" t="s">
        <v>2716</v>
      </c>
      <c r="T1397" s="152">
        <v>44.576999999999998</v>
      </c>
      <c r="U1397" s="152">
        <v>0.624</v>
      </c>
      <c r="V1397" s="152">
        <v>14.86</v>
      </c>
      <c r="X1397" s="152">
        <v>13.673999999999999</v>
      </c>
      <c r="AA1397" s="152">
        <v>9.9649999999999999</v>
      </c>
      <c r="AB1397" s="152">
        <v>0.24199999999999999</v>
      </c>
      <c r="AC1397" s="152">
        <v>11.185</v>
      </c>
      <c r="AD1397" s="152">
        <v>1.4239999999999999</v>
      </c>
      <c r="AE1397" s="152">
        <v>0.316</v>
      </c>
      <c r="AF1397" s="152">
        <v>6.3E-2</v>
      </c>
      <c r="AI1397" s="152">
        <v>97.344092219999993</v>
      </c>
      <c r="AJ1397" s="152">
        <v>2.7565417000000001</v>
      </c>
      <c r="AK1397" s="156">
        <f t="shared" si="21"/>
        <v>2.5986108300000001E-2</v>
      </c>
      <c r="AL1397" s="151">
        <v>259.86108300000001</v>
      </c>
      <c r="AM1397" s="151">
        <v>241.11864</v>
      </c>
      <c r="AN1397" s="151">
        <v>1791.6353300000001</v>
      </c>
      <c r="AO1397" s="151">
        <v>871.45500000000004</v>
      </c>
      <c r="AQ1397" s="152">
        <v>3.5536385099999999</v>
      </c>
      <c r="AR1397" s="152">
        <v>0.26145966199999998</v>
      </c>
      <c r="AS1397" s="152">
        <v>9.1541014880000002</v>
      </c>
      <c r="AU1397" s="151">
        <v>391.7030216</v>
      </c>
      <c r="AV1397" s="152">
        <v>2918.5369099999998</v>
      </c>
      <c r="AW1397" s="152">
        <v>47.156362739999999</v>
      </c>
      <c r="AX1397" s="151">
        <v>4864.53449</v>
      </c>
      <c r="AZ1397" s="152">
        <v>79.180790400000006</v>
      </c>
      <c r="BG1397" s="152">
        <v>8.5777184339999994</v>
      </c>
      <c r="BH1397" s="152">
        <v>301.83897039999999</v>
      </c>
      <c r="BI1397" s="152">
        <v>14.892553749999999</v>
      </c>
      <c r="BJ1397" s="152">
        <v>24.334462500000001</v>
      </c>
      <c r="BK1397" s="152">
        <v>0.57246850699999996</v>
      </c>
      <c r="BO1397" s="152">
        <v>101.6630533</v>
      </c>
      <c r="BP1397" s="152">
        <v>2.6095742940000002</v>
      </c>
      <c r="BQ1397" s="152">
        <v>6.2168680509999996</v>
      </c>
      <c r="BS1397" s="152">
        <v>5.3608375749999997</v>
      </c>
      <c r="BT1397" s="152">
        <v>1.9853164000000001</v>
      </c>
      <c r="BU1397" s="152">
        <v>1.071631757</v>
      </c>
      <c r="BV1397" s="152">
        <v>2.318772472</v>
      </c>
      <c r="BX1397" s="152">
        <v>2.8247496970000001</v>
      </c>
      <c r="BZ1397" s="152">
        <v>1.8045325649999999</v>
      </c>
      <c r="CB1397" s="152">
        <v>1.668591484</v>
      </c>
      <c r="CD1397" s="152">
        <v>0.93346441099999999</v>
      </c>
      <c r="CH1397" s="152">
        <v>9.1710629640000008</v>
      </c>
      <c r="CJ1397" s="152">
        <v>0.35404512100000002</v>
      </c>
      <c r="CK1397" s="152">
        <v>0.15471216800000001</v>
      </c>
      <c r="CU1397" s="152">
        <v>-67.953701415375264</v>
      </c>
      <c r="DC1397" s="152">
        <v>38.656999999999996</v>
      </c>
      <c r="DF1397" s="152">
        <v>19.7485</v>
      </c>
      <c r="DG1397" s="152">
        <v>41.469499999999996</v>
      </c>
      <c r="DJ1397" s="152">
        <v>6.9000000000000006E-2</v>
      </c>
      <c r="DM1397" s="152">
        <v>0.217</v>
      </c>
      <c r="DO1397" s="154">
        <v>78.919997739999999</v>
      </c>
      <c r="ED1397" s="152">
        <v>46.53</v>
      </c>
      <c r="EE1397" s="152">
        <v>0.68</v>
      </c>
      <c r="EF1397" s="152">
        <v>18.850000000000001</v>
      </c>
      <c r="EH1397" s="152">
        <v>9.5103423019999997</v>
      </c>
      <c r="EJ1397" s="152">
        <v>10.5688434</v>
      </c>
      <c r="EK1397" s="152">
        <v>0.15</v>
      </c>
      <c r="EL1397" s="152">
        <v>5.81</v>
      </c>
      <c r="EM1397" s="152">
        <v>13.17</v>
      </c>
      <c r="EO1397" s="152">
        <v>1.71</v>
      </c>
      <c r="EP1397" s="152">
        <v>0.32</v>
      </c>
      <c r="EQ1397" s="152">
        <v>0.08</v>
      </c>
      <c r="FD1397" s="152">
        <v>42</v>
      </c>
      <c r="FF1397" s="152">
        <v>360</v>
      </c>
      <c r="FG1397" s="152">
        <v>51</v>
      </c>
      <c r="FI1397" s="152">
        <v>27</v>
      </c>
      <c r="FJ1397" s="152">
        <v>22</v>
      </c>
      <c r="FK1397" s="152">
        <v>55</v>
      </c>
      <c r="FL1397" s="152">
        <v>60</v>
      </c>
      <c r="FP1397" s="152">
        <v>4.0999999999999996</v>
      </c>
      <c r="FQ1397" s="152">
        <v>344</v>
      </c>
      <c r="FR1397" s="152">
        <v>10.4</v>
      </c>
      <c r="FS1397" s="152">
        <v>21</v>
      </c>
      <c r="FX1397" s="152">
        <v>0.31</v>
      </c>
      <c r="FY1397" s="152">
        <v>62</v>
      </c>
      <c r="HB1397" s="152">
        <v>38.380000000000003</v>
      </c>
      <c r="HC1397" s="152">
        <v>15.568</v>
      </c>
      <c r="HD1397" s="152">
        <v>18.797999999999998</v>
      </c>
      <c r="HE1397" s="152">
        <v>0.513046</v>
      </c>
      <c r="HG1397" s="152">
        <v>0.70347899999999997</v>
      </c>
    </row>
    <row r="1398" spans="1:215">
      <c r="A1398" s="151">
        <v>7024</v>
      </c>
      <c r="B1398" s="152" t="s">
        <v>2859</v>
      </c>
      <c r="C1398" s="152" t="s">
        <v>2877</v>
      </c>
      <c r="D1398" s="152" t="s">
        <v>2878</v>
      </c>
      <c r="E1398" s="152" t="s">
        <v>2879</v>
      </c>
      <c r="F1398" s="152" t="s">
        <v>9844</v>
      </c>
      <c r="H1398" s="151">
        <v>284190</v>
      </c>
      <c r="L1398" s="153" t="s">
        <v>2880</v>
      </c>
      <c r="M1398" s="153" t="s">
        <v>3290</v>
      </c>
      <c r="P1398" s="152">
        <v>17.402999999999999</v>
      </c>
      <c r="Q1398" s="152">
        <v>145.863</v>
      </c>
      <c r="R1398" s="152" t="s">
        <v>2882</v>
      </c>
      <c r="S1398" s="152" t="s">
        <v>2716</v>
      </c>
      <c r="T1398" s="152">
        <v>46.49</v>
      </c>
      <c r="U1398" s="152">
        <v>0.88200000000000001</v>
      </c>
      <c r="V1398" s="152">
        <v>13.029</v>
      </c>
      <c r="X1398" s="152">
        <v>13.965</v>
      </c>
      <c r="AA1398" s="152">
        <v>9.3130000000000006</v>
      </c>
      <c r="AB1398" s="152">
        <v>0.24299999999999999</v>
      </c>
      <c r="AC1398" s="152">
        <v>10.754</v>
      </c>
      <c r="AD1398" s="152">
        <v>1.585</v>
      </c>
      <c r="AE1398" s="152">
        <v>0.375</v>
      </c>
      <c r="AF1398" s="152">
        <v>0.108</v>
      </c>
      <c r="AI1398" s="152">
        <v>97.150355509999997</v>
      </c>
      <c r="AJ1398" s="152">
        <v>2.5498926819999999</v>
      </c>
      <c r="AK1398" s="156">
        <f t="shared" si="21"/>
        <v>5.0930650470000002E-3</v>
      </c>
      <c r="AL1398" s="151">
        <v>50.930650470000003</v>
      </c>
      <c r="AM1398" s="151">
        <v>290.90879999999999</v>
      </c>
      <c r="AN1398" s="151">
        <v>480.78424000000001</v>
      </c>
      <c r="AO1398" s="151">
        <v>918.96617649999996</v>
      </c>
      <c r="AQ1398" s="152">
        <v>4.1413627120000003</v>
      </c>
      <c r="AR1398" s="152">
        <v>0.27949354199999998</v>
      </c>
      <c r="AS1398" s="152">
        <v>14.06879824</v>
      </c>
      <c r="AU1398" s="151">
        <v>454.38732649999997</v>
      </c>
      <c r="AV1398" s="152">
        <v>3290.2426099999998</v>
      </c>
      <c r="AW1398" s="152">
        <v>52.893423830000003</v>
      </c>
      <c r="AX1398" s="151">
        <v>5782.5488660000001</v>
      </c>
      <c r="AZ1398" s="152">
        <v>46.78815994</v>
      </c>
      <c r="BG1398" s="152">
        <v>6.4053853309999997</v>
      </c>
      <c r="BH1398" s="152">
        <v>298.99422650000002</v>
      </c>
      <c r="BI1398" s="152">
        <v>17.279061720000001</v>
      </c>
      <c r="BJ1398" s="152">
        <v>28.16726272</v>
      </c>
      <c r="BK1398" s="152">
        <v>0.64197363900000004</v>
      </c>
      <c r="BO1398" s="152">
        <v>126.0473896</v>
      </c>
      <c r="BP1398" s="152">
        <v>3.337170806</v>
      </c>
      <c r="BQ1398" s="152">
        <v>7.2824809049999999</v>
      </c>
      <c r="BR1398" s="152">
        <v>1.32987101</v>
      </c>
      <c r="BS1398" s="152">
        <v>6.2376353619999998</v>
      </c>
      <c r="BT1398" s="152">
        <v>2.1466815050000001</v>
      </c>
      <c r="BU1398" s="152">
        <v>1.0946934850000001</v>
      </c>
      <c r="BV1398" s="152">
        <v>2.5846015740000001</v>
      </c>
      <c r="BX1398" s="152">
        <v>3.3113787530000001</v>
      </c>
      <c r="BZ1398" s="152">
        <v>2.1759431739999999</v>
      </c>
      <c r="CB1398" s="152">
        <v>1.9456587400000001</v>
      </c>
      <c r="CD1398" s="152">
        <v>1.1387633740000001</v>
      </c>
      <c r="DC1398" s="152">
        <v>38.676000000000002</v>
      </c>
      <c r="DF1398" s="152">
        <v>20.543333329999999</v>
      </c>
      <c r="DG1398" s="152">
        <v>40.762333329999997</v>
      </c>
      <c r="DJ1398" s="152">
        <v>6.0999999999999999E-2</v>
      </c>
      <c r="DM1398" s="152">
        <v>0.262333333</v>
      </c>
      <c r="DO1398" s="154">
        <v>77.961962670000005</v>
      </c>
      <c r="ED1398" s="152">
        <v>46.53</v>
      </c>
      <c r="EE1398" s="152">
        <v>0.68</v>
      </c>
      <c r="EF1398" s="152">
        <v>18.850000000000001</v>
      </c>
      <c r="EH1398" s="152">
        <v>9.5103423019999997</v>
      </c>
      <c r="EJ1398" s="152">
        <v>10.5688434</v>
      </c>
      <c r="EK1398" s="152">
        <v>0.15</v>
      </c>
      <c r="EL1398" s="152">
        <v>5.81</v>
      </c>
      <c r="EM1398" s="152">
        <v>13.17</v>
      </c>
      <c r="EO1398" s="152">
        <v>1.71</v>
      </c>
      <c r="EP1398" s="152">
        <v>0.32</v>
      </c>
      <c r="EQ1398" s="152">
        <v>0.08</v>
      </c>
      <c r="FD1398" s="152">
        <v>42</v>
      </c>
      <c r="FF1398" s="152">
        <v>360</v>
      </c>
      <c r="FG1398" s="152">
        <v>51</v>
      </c>
      <c r="FI1398" s="152">
        <v>27</v>
      </c>
      <c r="FJ1398" s="152">
        <v>22</v>
      </c>
      <c r="FK1398" s="152">
        <v>55</v>
      </c>
      <c r="FL1398" s="152">
        <v>60</v>
      </c>
      <c r="FP1398" s="152">
        <v>4.0999999999999996</v>
      </c>
      <c r="FQ1398" s="152">
        <v>344</v>
      </c>
      <c r="FR1398" s="152">
        <v>10.4</v>
      </c>
      <c r="FS1398" s="152">
        <v>21</v>
      </c>
      <c r="FX1398" s="152">
        <v>0.31</v>
      </c>
      <c r="FY1398" s="152">
        <v>62</v>
      </c>
      <c r="HB1398" s="152">
        <v>38.380000000000003</v>
      </c>
      <c r="HC1398" s="152">
        <v>15.568</v>
      </c>
      <c r="HD1398" s="152">
        <v>18.797999999999998</v>
      </c>
      <c r="HE1398" s="152">
        <v>0.513046</v>
      </c>
      <c r="HG1398" s="152">
        <v>0.70347899999999997</v>
      </c>
    </row>
    <row r="1399" spans="1:215">
      <c r="A1399" s="151">
        <v>7025</v>
      </c>
      <c r="B1399" s="152" t="s">
        <v>2859</v>
      </c>
      <c r="C1399" s="152" t="s">
        <v>2877</v>
      </c>
      <c r="D1399" s="152" t="s">
        <v>2878</v>
      </c>
      <c r="E1399" s="152" t="s">
        <v>2879</v>
      </c>
      <c r="F1399" s="152" t="s">
        <v>9845</v>
      </c>
      <c r="H1399" s="151">
        <v>284190</v>
      </c>
      <c r="L1399" s="153" t="s">
        <v>2894</v>
      </c>
      <c r="M1399" s="153" t="s">
        <v>2957</v>
      </c>
      <c r="P1399" s="152">
        <v>17.402999999999999</v>
      </c>
      <c r="Q1399" s="152">
        <v>145.863</v>
      </c>
      <c r="R1399" s="152" t="s">
        <v>2882</v>
      </c>
      <c r="S1399" s="152" t="s">
        <v>2716</v>
      </c>
      <c r="T1399" s="152">
        <v>44.375999999999998</v>
      </c>
      <c r="U1399" s="152">
        <v>0.747</v>
      </c>
      <c r="V1399" s="152">
        <v>17.29</v>
      </c>
      <c r="X1399" s="152">
        <v>9.7170000000000005</v>
      </c>
      <c r="AA1399" s="152">
        <v>6.8719999999999999</v>
      </c>
      <c r="AB1399" s="152">
        <v>0.186</v>
      </c>
      <c r="AC1399" s="152">
        <v>13.986000000000001</v>
      </c>
      <c r="AD1399" s="152">
        <v>1.488</v>
      </c>
      <c r="AE1399" s="152">
        <v>0.29199999999999998</v>
      </c>
      <c r="AF1399" s="152">
        <v>6.0999999999999999E-2</v>
      </c>
      <c r="AI1399" s="152">
        <v>95.274571820000006</v>
      </c>
      <c r="AJ1399" s="152">
        <v>2.1339983500000002</v>
      </c>
      <c r="AK1399" s="156">
        <f t="shared" si="21"/>
        <v>1.2154883300000001E-2</v>
      </c>
      <c r="AL1399" s="151">
        <v>121.548833</v>
      </c>
      <c r="AM1399" s="151">
        <v>309.70958000000002</v>
      </c>
      <c r="AN1399" s="151">
        <v>2423.5829399999998</v>
      </c>
      <c r="AO1399" s="151">
        <v>872.60661760000005</v>
      </c>
      <c r="AQ1399" s="152">
        <v>2.5916926400000002</v>
      </c>
      <c r="AR1399" s="152">
        <v>0.23364157099999999</v>
      </c>
      <c r="AS1399" s="152">
        <v>9.6191876100000009</v>
      </c>
      <c r="AU1399" s="151">
        <v>354.40540929999997</v>
      </c>
      <c r="AV1399" s="152">
        <v>2520.4319999999998</v>
      </c>
      <c r="AW1399" s="152">
        <v>43.803295650000003</v>
      </c>
      <c r="AX1399" s="151">
        <v>5034.0003729999999</v>
      </c>
      <c r="AZ1399" s="152">
        <v>96.024181200000001</v>
      </c>
      <c r="BG1399" s="152">
        <v>3.1425698290000001</v>
      </c>
      <c r="BH1399" s="152">
        <v>352.687545</v>
      </c>
      <c r="BI1399" s="152">
        <v>14.943003149999999</v>
      </c>
      <c r="BJ1399" s="152">
        <v>24.49060081</v>
      </c>
      <c r="BK1399" s="152">
        <v>0.53339531699999998</v>
      </c>
      <c r="BO1399" s="152">
        <v>101.8884978</v>
      </c>
      <c r="BP1399" s="152">
        <v>2.6719645679999999</v>
      </c>
      <c r="BQ1399" s="152">
        <v>6.2581411439999997</v>
      </c>
      <c r="BS1399" s="152">
        <v>5.387965253</v>
      </c>
      <c r="BT1399" s="152">
        <v>2.1615494129999999</v>
      </c>
      <c r="BU1399" s="152">
        <v>0.96953055700000002</v>
      </c>
      <c r="BV1399" s="152">
        <v>2.0555611919999999</v>
      </c>
      <c r="BX1399" s="152">
        <v>2.9267182740000002</v>
      </c>
      <c r="BZ1399" s="152">
        <v>1.7096361659999999</v>
      </c>
      <c r="CB1399" s="152">
        <v>1.55112352</v>
      </c>
      <c r="CD1399" s="152">
        <v>0.94890160099999998</v>
      </c>
      <c r="CH1399" s="152">
        <v>10.793039139999999</v>
      </c>
      <c r="CJ1399" s="152">
        <v>-2.7103664E-2</v>
      </c>
      <c r="CK1399" s="152">
        <v>7.8395275E-2</v>
      </c>
      <c r="CU1399" s="152">
        <v>-78.115884181493399</v>
      </c>
      <c r="DC1399" s="152">
        <v>38.859666670000003</v>
      </c>
      <c r="DF1399" s="152">
        <v>16.759</v>
      </c>
      <c r="DG1399" s="152">
        <v>43.856333329999998</v>
      </c>
      <c r="DJ1399" s="152">
        <v>6.7333332999999995E-2</v>
      </c>
      <c r="DM1399" s="152">
        <v>0.26633333300000001</v>
      </c>
      <c r="DO1399" s="154">
        <v>82.349566609999997</v>
      </c>
    </row>
    <row r="1400" spans="1:215">
      <c r="A1400" s="151">
        <v>7026</v>
      </c>
      <c r="B1400" s="152" t="s">
        <v>2859</v>
      </c>
      <c r="C1400" s="152" t="s">
        <v>2877</v>
      </c>
      <c r="D1400" s="152" t="s">
        <v>2878</v>
      </c>
      <c r="E1400" s="152" t="s">
        <v>2879</v>
      </c>
      <c r="F1400" s="152" t="s">
        <v>9846</v>
      </c>
      <c r="H1400" s="151">
        <v>284190</v>
      </c>
      <c r="L1400" s="153" t="s">
        <v>2894</v>
      </c>
      <c r="M1400" s="153" t="s">
        <v>3094</v>
      </c>
      <c r="P1400" s="152">
        <v>17.402999999999999</v>
      </c>
      <c r="Q1400" s="152">
        <v>145.863</v>
      </c>
      <c r="R1400" s="152" t="s">
        <v>2882</v>
      </c>
      <c r="S1400" s="152" t="s">
        <v>2716</v>
      </c>
      <c r="T1400" s="152">
        <v>45.335999999999999</v>
      </c>
      <c r="U1400" s="152">
        <v>0.86499999999999999</v>
      </c>
      <c r="V1400" s="152">
        <v>15.124000000000001</v>
      </c>
      <c r="X1400" s="152">
        <v>10.411</v>
      </c>
      <c r="AA1400" s="152">
        <v>7.4349999999999996</v>
      </c>
      <c r="AB1400" s="152">
        <v>0.2</v>
      </c>
      <c r="AC1400" s="152">
        <v>14.917</v>
      </c>
      <c r="AD1400" s="152">
        <v>1.3819999999999999</v>
      </c>
      <c r="AE1400" s="152">
        <v>0.38300000000000001</v>
      </c>
      <c r="AF1400" s="152">
        <v>7.2999999999999995E-2</v>
      </c>
      <c r="AI1400" s="152">
        <v>96.385593610000001</v>
      </c>
      <c r="AJ1400" s="152">
        <v>1.82384185</v>
      </c>
      <c r="AK1400" s="156">
        <f t="shared" si="21"/>
        <v>1.7027344E-2</v>
      </c>
      <c r="AL1400" s="151">
        <v>170.27343999999999</v>
      </c>
      <c r="AM1400" s="151">
        <v>272.43794000000003</v>
      </c>
      <c r="AN1400" s="151">
        <v>677.69880999999998</v>
      </c>
      <c r="AO1400" s="151">
        <v>949.2257353</v>
      </c>
      <c r="AQ1400" s="152">
        <v>2.2894271279999998</v>
      </c>
      <c r="AR1400" s="152">
        <v>0.19585771599999999</v>
      </c>
      <c r="AS1400" s="152">
        <v>11.76888497</v>
      </c>
      <c r="AU1400" s="151">
        <v>447.20658409999999</v>
      </c>
      <c r="AV1400" s="152">
        <v>3495.9010450000001</v>
      </c>
      <c r="AW1400" s="152">
        <v>68.575981470000002</v>
      </c>
      <c r="AX1400" s="151">
        <v>5520.5982729999996</v>
      </c>
      <c r="AZ1400" s="152">
        <v>254.45714090000001</v>
      </c>
      <c r="BG1400" s="152">
        <v>5.2797927329999998</v>
      </c>
      <c r="BH1400" s="152">
        <v>356.62877680000003</v>
      </c>
      <c r="BI1400" s="152">
        <v>14.515422340000001</v>
      </c>
      <c r="BJ1400" s="152">
        <v>28.843092710000001</v>
      </c>
      <c r="BK1400" s="152">
        <v>0.56244223599999998</v>
      </c>
      <c r="BO1400" s="152">
        <v>112.6865832</v>
      </c>
      <c r="BP1400" s="152">
        <v>3.3501470819999999</v>
      </c>
      <c r="BQ1400" s="152">
        <v>7.5853068590000001</v>
      </c>
      <c r="BR1400" s="152">
        <v>1.2232652550000001</v>
      </c>
      <c r="BS1400" s="152">
        <v>5.68408567</v>
      </c>
      <c r="BT1400" s="152">
        <v>1.8712463880000001</v>
      </c>
      <c r="BU1400" s="152">
        <v>0.49690329999999999</v>
      </c>
      <c r="BV1400" s="152">
        <v>2.2422932169999998</v>
      </c>
      <c r="BX1400" s="152">
        <v>2.8237487510000001</v>
      </c>
      <c r="BZ1400" s="152">
        <v>1.8866256530000001</v>
      </c>
      <c r="CB1400" s="152">
        <v>1.743646389</v>
      </c>
      <c r="CD1400" s="152">
        <v>1.1847034059999999</v>
      </c>
      <c r="CU1400" s="152">
        <v>-47.850685103000721</v>
      </c>
      <c r="DC1400" s="152">
        <v>38.546999999999997</v>
      </c>
      <c r="DF1400" s="152">
        <v>17.04066667</v>
      </c>
      <c r="DG1400" s="152">
        <v>43.746333329999999</v>
      </c>
      <c r="DJ1400" s="152">
        <v>6.1333332999999997E-2</v>
      </c>
      <c r="DM1400" s="152">
        <v>0.251</v>
      </c>
      <c r="DO1400" s="154">
        <v>82.069073590000002</v>
      </c>
    </row>
    <row r="1401" spans="1:215">
      <c r="A1401" s="151">
        <v>7027</v>
      </c>
      <c r="B1401" s="152" t="s">
        <v>2859</v>
      </c>
      <c r="C1401" s="152" t="s">
        <v>2877</v>
      </c>
      <c r="D1401" s="152" t="s">
        <v>2878</v>
      </c>
      <c r="E1401" s="152" t="s">
        <v>2879</v>
      </c>
      <c r="F1401" s="152" t="s">
        <v>9847</v>
      </c>
      <c r="H1401" s="151">
        <v>284190</v>
      </c>
      <c r="L1401" s="153" t="s">
        <v>2894</v>
      </c>
      <c r="M1401" s="153" t="s">
        <v>3373</v>
      </c>
      <c r="P1401" s="152">
        <v>17.402999999999999</v>
      </c>
      <c r="Q1401" s="152">
        <v>145.863</v>
      </c>
      <c r="R1401" s="152" t="s">
        <v>2882</v>
      </c>
      <c r="S1401" s="152" t="s">
        <v>2716</v>
      </c>
      <c r="T1401" s="152">
        <v>46.942999999999998</v>
      </c>
      <c r="U1401" s="152">
        <v>1.014</v>
      </c>
      <c r="V1401" s="152">
        <v>13.182</v>
      </c>
      <c r="X1401" s="152">
        <v>12.054</v>
      </c>
      <c r="AA1401" s="152">
        <v>8.343</v>
      </c>
      <c r="AB1401" s="152">
        <v>0.253</v>
      </c>
      <c r="AC1401" s="152">
        <v>12.504</v>
      </c>
      <c r="AD1401" s="152">
        <v>1.732</v>
      </c>
      <c r="AE1401" s="152">
        <v>0.42</v>
      </c>
      <c r="AF1401" s="152">
        <v>0.11700000000000001</v>
      </c>
      <c r="AI1401" s="152">
        <v>96.848688530000004</v>
      </c>
      <c r="AJ1401" s="152">
        <v>1.62315235</v>
      </c>
      <c r="AK1401" s="156">
        <f t="shared" si="21"/>
        <v>8.4921184E-3</v>
      </c>
      <c r="AL1401" s="151">
        <v>84.921183999999997</v>
      </c>
      <c r="AM1401" s="151">
        <v>386.91512</v>
      </c>
      <c r="AN1401" s="151">
        <v>476.03910999999999</v>
      </c>
      <c r="AO1401" s="151">
        <v>1081.7889709999999</v>
      </c>
      <c r="AQ1401" s="152">
        <v>3.470883588</v>
      </c>
      <c r="AR1401" s="152">
        <v>0.26256015799999999</v>
      </c>
      <c r="AS1401" s="152">
        <v>15.110916810000001</v>
      </c>
      <c r="AU1401" s="151">
        <v>502.55694820000002</v>
      </c>
      <c r="AV1401" s="152">
        <v>3639.876565</v>
      </c>
      <c r="AW1401" s="152">
        <v>58.058561390000001</v>
      </c>
      <c r="AX1401" s="151">
        <v>5986.7421610000001</v>
      </c>
      <c r="AZ1401" s="152">
        <v>116.7059151</v>
      </c>
      <c r="BG1401" s="152">
        <v>5.4323683960000002</v>
      </c>
      <c r="BH1401" s="152">
        <v>301.53667660000002</v>
      </c>
      <c r="BI1401" s="152">
        <v>16.971973510000002</v>
      </c>
      <c r="BJ1401" s="152">
        <v>29.471858780000002</v>
      </c>
      <c r="BK1401" s="152">
        <v>0.64194210500000004</v>
      </c>
      <c r="BO1401" s="152">
        <v>134.0847296</v>
      </c>
      <c r="BP1401" s="152">
        <v>3.1706366720000001</v>
      </c>
      <c r="BQ1401" s="152">
        <v>7.8976866860000001</v>
      </c>
      <c r="BR1401" s="152">
        <v>1.4163284249999999</v>
      </c>
      <c r="BS1401" s="152">
        <v>6.3156568789999996</v>
      </c>
      <c r="BT1401" s="152">
        <v>2.0427040750000001</v>
      </c>
      <c r="BU1401" s="152">
        <v>0.85384161000000003</v>
      </c>
      <c r="BV1401" s="152">
        <v>2.5676487639999999</v>
      </c>
      <c r="BX1401" s="152">
        <v>3.1739175949999998</v>
      </c>
      <c r="BZ1401" s="152">
        <v>2.158968706</v>
      </c>
      <c r="CB1401" s="152">
        <v>1.958860979</v>
      </c>
      <c r="CD1401" s="152">
        <v>1.007616973</v>
      </c>
      <c r="CU1401" s="152">
        <v>-59.9867279532561</v>
      </c>
      <c r="DC1401" s="152">
        <v>38.515999999999998</v>
      </c>
      <c r="DF1401" s="152">
        <v>20.69233333</v>
      </c>
      <c r="DG1401" s="152">
        <v>40.874333329999999</v>
      </c>
      <c r="DJ1401" s="152">
        <v>3.3000000000000002E-2</v>
      </c>
      <c r="DM1401" s="152">
        <v>0.298666667</v>
      </c>
      <c r="DO1401" s="154">
        <v>77.884843829999994</v>
      </c>
    </row>
    <row r="1402" spans="1:215">
      <c r="A1402" s="151">
        <v>7028</v>
      </c>
      <c r="B1402" s="152" t="s">
        <v>2859</v>
      </c>
      <c r="C1402" s="152" t="s">
        <v>2877</v>
      </c>
      <c r="D1402" s="152" t="s">
        <v>2878</v>
      </c>
      <c r="E1402" s="152" t="s">
        <v>2879</v>
      </c>
      <c r="F1402" s="152" t="s">
        <v>9848</v>
      </c>
      <c r="H1402" s="151">
        <v>284190</v>
      </c>
      <c r="L1402" s="153" t="s">
        <v>2894</v>
      </c>
      <c r="M1402" s="153" t="s">
        <v>2912</v>
      </c>
      <c r="P1402" s="152">
        <v>17.402999999999999</v>
      </c>
      <c r="Q1402" s="152">
        <v>145.863</v>
      </c>
      <c r="R1402" s="152" t="s">
        <v>2882</v>
      </c>
      <c r="S1402" s="152" t="s">
        <v>2716</v>
      </c>
      <c r="T1402" s="152">
        <v>43.207000000000001</v>
      </c>
      <c r="U1402" s="152">
        <v>0.69599999999999995</v>
      </c>
      <c r="V1402" s="152">
        <v>16.552</v>
      </c>
      <c r="X1402" s="152">
        <v>13.055</v>
      </c>
      <c r="AA1402" s="152">
        <v>8.4320000000000004</v>
      </c>
      <c r="AB1402" s="152">
        <v>0.30399999999999999</v>
      </c>
      <c r="AC1402" s="152">
        <v>14.289</v>
      </c>
      <c r="AD1402" s="152">
        <v>1.2549999999999999</v>
      </c>
      <c r="AE1402" s="152">
        <v>0.25800000000000001</v>
      </c>
      <c r="AF1402" s="152">
        <v>2.1000000000000001E-2</v>
      </c>
      <c r="AI1402" s="152">
        <v>98.288437959999996</v>
      </c>
      <c r="AJ1402" s="152">
        <v>0.40685234999999997</v>
      </c>
      <c r="AK1402" s="156">
        <f t="shared" si="21"/>
        <v>2.7090181000000001E-3</v>
      </c>
      <c r="AL1402" s="151">
        <v>27.090181000000001</v>
      </c>
      <c r="AM1402" s="151">
        <v>262.23261000000002</v>
      </c>
      <c r="AN1402" s="151">
        <v>771.19557999999995</v>
      </c>
      <c r="AO1402" s="151">
        <v>586.19705880000004</v>
      </c>
      <c r="AQ1402" s="152">
        <v>3.1948359160000002</v>
      </c>
      <c r="AR1402" s="152">
        <v>0.20874453500000001</v>
      </c>
      <c r="AS1402" s="152">
        <v>8.6234583140000005</v>
      </c>
      <c r="AU1402" s="151">
        <v>265.58508649999999</v>
      </c>
      <c r="AV1402" s="152">
        <v>2064.7008000000001</v>
      </c>
      <c r="AW1402" s="152">
        <v>53.949801749999999</v>
      </c>
      <c r="AX1402" s="151">
        <v>4907.05926</v>
      </c>
      <c r="AZ1402" s="152">
        <v>84.72922896</v>
      </c>
      <c r="BG1402" s="152">
        <v>6.4769037340000004</v>
      </c>
      <c r="BH1402" s="152">
        <v>330.33244500000001</v>
      </c>
      <c r="BI1402" s="152">
        <v>15.806093710000001</v>
      </c>
      <c r="BJ1402" s="152">
        <v>22.88562198</v>
      </c>
      <c r="BK1402" s="152">
        <v>0.40600456699999998</v>
      </c>
      <c r="BO1402" s="152">
        <v>82.484994689999994</v>
      </c>
      <c r="BP1402" s="152">
        <v>2.11811346</v>
      </c>
      <c r="BQ1402" s="152">
        <v>5.6798007840000002</v>
      </c>
      <c r="BS1402" s="152">
        <v>5.0959744799999998</v>
      </c>
      <c r="BT1402" s="152">
        <v>1.724456846</v>
      </c>
      <c r="BU1402" s="152">
        <v>0.92377075500000005</v>
      </c>
      <c r="BV1402" s="152">
        <v>2.124977436</v>
      </c>
      <c r="BX1402" s="152">
        <v>2.8625768960000002</v>
      </c>
      <c r="BZ1402" s="152">
        <v>1.8821685960000001</v>
      </c>
      <c r="CB1402" s="152">
        <v>1.884920033</v>
      </c>
      <c r="CD1402" s="152">
        <v>0.85829615000000004</v>
      </c>
      <c r="CH1402" s="152">
        <v>20.218595430000001</v>
      </c>
      <c r="CJ1402" s="152">
        <v>-6.9226001999999995E-2</v>
      </c>
      <c r="CK1402" s="152">
        <v>2.0660352E-2</v>
      </c>
      <c r="DC1402" s="152">
        <v>38.359666670000003</v>
      </c>
      <c r="DF1402" s="152">
        <v>22.87</v>
      </c>
      <c r="DG1402" s="152">
        <v>39.008666669999997</v>
      </c>
      <c r="DJ1402" s="152">
        <v>3.5000000000000003E-2</v>
      </c>
      <c r="DM1402" s="152">
        <v>0.27600000000000002</v>
      </c>
      <c r="DO1402" s="154">
        <v>75.253660710000005</v>
      </c>
    </row>
    <row r="1403" spans="1:215">
      <c r="A1403" s="151">
        <v>7029</v>
      </c>
      <c r="B1403" s="152" t="s">
        <v>2859</v>
      </c>
      <c r="C1403" s="152" t="s">
        <v>2877</v>
      </c>
      <c r="D1403" s="152" t="s">
        <v>2878</v>
      </c>
      <c r="E1403" s="152" t="s">
        <v>2879</v>
      </c>
      <c r="F1403" s="152" t="s">
        <v>9849</v>
      </c>
      <c r="H1403" s="151">
        <v>284190</v>
      </c>
      <c r="L1403" s="153" t="s">
        <v>2894</v>
      </c>
      <c r="M1403" s="153" t="s">
        <v>3378</v>
      </c>
      <c r="P1403" s="152">
        <v>17.402999999999999</v>
      </c>
      <c r="Q1403" s="152">
        <v>145.863</v>
      </c>
      <c r="R1403" s="152" t="s">
        <v>2882</v>
      </c>
      <c r="S1403" s="152" t="s">
        <v>2716</v>
      </c>
      <c r="T1403" s="152">
        <v>46.978000000000002</v>
      </c>
      <c r="U1403" s="152">
        <v>0.97199999999999998</v>
      </c>
      <c r="V1403" s="152">
        <v>13.247999999999999</v>
      </c>
      <c r="X1403" s="152">
        <v>14.294</v>
      </c>
      <c r="AA1403" s="152">
        <v>6.8730000000000002</v>
      </c>
      <c r="AB1403" s="152">
        <v>0.317</v>
      </c>
      <c r="AC1403" s="152">
        <v>11.201000000000001</v>
      </c>
      <c r="AD1403" s="152">
        <v>1.7450000000000001</v>
      </c>
      <c r="AE1403" s="152">
        <v>0.372</v>
      </c>
      <c r="AF1403" s="152">
        <v>9.8000000000000004E-2</v>
      </c>
      <c r="AI1403" s="152">
        <v>96.455546830000003</v>
      </c>
      <c r="AJ1403" s="152">
        <v>1.837656154</v>
      </c>
      <c r="AK1403" s="156">
        <f t="shared" si="21"/>
        <v>8.5720786409999999E-3</v>
      </c>
      <c r="AL1403" s="151">
        <v>85.720786410000002</v>
      </c>
      <c r="AM1403" s="151">
        <v>464.56437</v>
      </c>
      <c r="AN1403" s="151">
        <v>493.14963</v>
      </c>
      <c r="AO1403" s="151">
        <v>1082.3970589999999</v>
      </c>
      <c r="AQ1403" s="152">
        <v>4.8546802900000001</v>
      </c>
      <c r="AR1403" s="152">
        <v>0.32380299800000001</v>
      </c>
      <c r="AS1403" s="152">
        <v>15.326908939999999</v>
      </c>
      <c r="AU1403" s="151">
        <v>484.74047180000002</v>
      </c>
      <c r="AV1403" s="152">
        <v>3426.325057</v>
      </c>
      <c r="AW1403" s="152">
        <v>54.004596999999997</v>
      </c>
      <c r="AX1403" s="151">
        <v>6255.4745480000001</v>
      </c>
      <c r="AZ1403" s="152">
        <v>40.204575349999999</v>
      </c>
      <c r="BG1403" s="152">
        <v>6.8680249279999996</v>
      </c>
      <c r="BH1403" s="152">
        <v>304.20631470000001</v>
      </c>
      <c r="BI1403" s="152">
        <v>18.786459239999999</v>
      </c>
      <c r="BJ1403" s="152">
        <v>31.367609160000001</v>
      </c>
      <c r="BK1403" s="152">
        <v>0.62077565300000004</v>
      </c>
      <c r="BO1403" s="152">
        <v>133.64121460000001</v>
      </c>
      <c r="BP1403" s="152">
        <v>3.2879113470000001</v>
      </c>
      <c r="BQ1403" s="152">
        <v>8.1238012190000006</v>
      </c>
      <c r="BR1403" s="152">
        <v>1.430994323</v>
      </c>
      <c r="BS1403" s="152">
        <v>6.6174726020000003</v>
      </c>
      <c r="BT1403" s="152">
        <v>2.128463311</v>
      </c>
      <c r="BU1403" s="152">
        <v>0.80383079499999999</v>
      </c>
      <c r="BV1403" s="152">
        <v>2.6683128649999999</v>
      </c>
      <c r="BX1403" s="152">
        <v>3.459434055</v>
      </c>
      <c r="BZ1403" s="152">
        <v>2.3460902080000001</v>
      </c>
      <c r="CB1403" s="152">
        <v>2.1391193460000002</v>
      </c>
      <c r="CD1403" s="152">
        <v>1.0745993279999999</v>
      </c>
      <c r="DC1403" s="152">
        <v>38.901666669999997</v>
      </c>
      <c r="DF1403" s="152">
        <v>18.593</v>
      </c>
      <c r="DG1403" s="152">
        <v>42.515666670000002</v>
      </c>
      <c r="DJ1403" s="152">
        <v>2.9000000000000001E-2</v>
      </c>
      <c r="DM1403" s="152">
        <v>0.27033333300000001</v>
      </c>
      <c r="DO1403" s="154">
        <v>80.302619949999993</v>
      </c>
    </row>
    <row r="1404" spans="1:215">
      <c r="A1404" s="151">
        <v>7031</v>
      </c>
      <c r="B1404" s="152" t="s">
        <v>2859</v>
      </c>
      <c r="C1404" s="152" t="s">
        <v>2877</v>
      </c>
      <c r="D1404" s="152" t="s">
        <v>2878</v>
      </c>
      <c r="E1404" s="152" t="s">
        <v>2879</v>
      </c>
      <c r="F1404" s="152" t="s">
        <v>9850</v>
      </c>
      <c r="H1404" s="151">
        <v>284190</v>
      </c>
      <c r="L1404" s="153" t="s">
        <v>2894</v>
      </c>
      <c r="M1404" s="153" t="s">
        <v>3065</v>
      </c>
      <c r="P1404" s="152">
        <v>17.402999999999999</v>
      </c>
      <c r="Q1404" s="152">
        <v>145.863</v>
      </c>
      <c r="R1404" s="152" t="s">
        <v>2882</v>
      </c>
      <c r="S1404" s="152" t="s">
        <v>2716</v>
      </c>
      <c r="T1404" s="152">
        <v>45.19</v>
      </c>
      <c r="U1404" s="152">
        <v>0.78900000000000003</v>
      </c>
      <c r="V1404" s="152">
        <v>14.606999999999999</v>
      </c>
      <c r="X1404" s="152">
        <v>13.632</v>
      </c>
      <c r="AA1404" s="152">
        <v>7.43</v>
      </c>
      <c r="AB1404" s="152">
        <v>0.249</v>
      </c>
      <c r="AC1404" s="152">
        <v>12.617000000000001</v>
      </c>
      <c r="AD1404" s="152">
        <v>1.4119999999999999</v>
      </c>
      <c r="AE1404" s="152">
        <v>0.39100000000000001</v>
      </c>
      <c r="AF1404" s="152">
        <v>0.129</v>
      </c>
      <c r="AI1404" s="152">
        <v>96.789425859999994</v>
      </c>
      <c r="AJ1404" s="152">
        <v>1.8688449499999999</v>
      </c>
      <c r="AK1404" s="156">
        <f t="shared" si="21"/>
        <v>2.7777202000000001E-2</v>
      </c>
      <c r="AL1404" s="151">
        <v>277.77202</v>
      </c>
      <c r="AM1404" s="151">
        <v>364.72962000000001</v>
      </c>
      <c r="AN1404" s="151">
        <v>1052.2969800000001</v>
      </c>
      <c r="AO1404" s="151">
        <v>1153.5433820000001</v>
      </c>
      <c r="AQ1404" s="152">
        <v>3.6453861019999998</v>
      </c>
      <c r="AR1404" s="152">
        <v>0.239854916</v>
      </c>
      <c r="AS1404" s="152">
        <v>11.34748701</v>
      </c>
      <c r="AU1404" s="151">
        <v>536.05243470000005</v>
      </c>
      <c r="AV1404" s="152">
        <v>4082.0348899999999</v>
      </c>
      <c r="AW1404" s="152">
        <v>49.340514769999999</v>
      </c>
      <c r="AX1404" s="151">
        <v>4931.9040519999999</v>
      </c>
      <c r="AZ1404" s="152">
        <v>51.645779869999998</v>
      </c>
      <c r="BG1404" s="152">
        <v>5.8680242419999997</v>
      </c>
      <c r="BH1404" s="152">
        <v>311.88218000000001</v>
      </c>
      <c r="BI1404" s="152">
        <v>12.932778539999999</v>
      </c>
      <c r="BJ1404" s="152">
        <v>25.00039271</v>
      </c>
      <c r="BK1404" s="152">
        <v>0.54740628300000005</v>
      </c>
      <c r="BO1404" s="152">
        <v>114.94342399999999</v>
      </c>
      <c r="BP1404" s="152">
        <v>3.2346676689999998</v>
      </c>
      <c r="BQ1404" s="152">
        <v>7.0535245150000003</v>
      </c>
      <c r="BR1404" s="152">
        <v>1.2394559730000001</v>
      </c>
      <c r="BS1404" s="152">
        <v>5.2473087349999998</v>
      </c>
      <c r="BT1404" s="152">
        <v>1.475734447</v>
      </c>
      <c r="BU1404" s="152">
        <v>0.78851924799999995</v>
      </c>
      <c r="BV1404" s="152">
        <v>2.1082622309999999</v>
      </c>
      <c r="BX1404" s="152">
        <v>2.2546220429999999</v>
      </c>
      <c r="BZ1404" s="152">
        <v>1.5517442859999999</v>
      </c>
      <c r="CB1404" s="152">
        <v>1.316007506</v>
      </c>
      <c r="CD1404" s="152">
        <v>0.87186311100000002</v>
      </c>
      <c r="CU1404" s="152">
        <v>-48.869086714618092</v>
      </c>
      <c r="DC1404" s="152">
        <v>38.807000000000002</v>
      </c>
      <c r="DF1404" s="152">
        <v>19.491666670000001</v>
      </c>
      <c r="DG1404" s="152">
        <v>41.723333330000003</v>
      </c>
      <c r="DJ1404" s="152">
        <v>3.9666667000000003E-2</v>
      </c>
      <c r="DM1404" s="152">
        <v>0.28633333300000002</v>
      </c>
      <c r="DO1404" s="154">
        <v>79.237523820000007</v>
      </c>
    </row>
    <row r="1405" spans="1:215">
      <c r="A1405" s="151">
        <v>7032</v>
      </c>
      <c r="B1405" s="152" t="s">
        <v>2859</v>
      </c>
      <c r="C1405" s="152" t="s">
        <v>2877</v>
      </c>
      <c r="D1405" s="152" t="s">
        <v>2878</v>
      </c>
      <c r="E1405" s="152" t="s">
        <v>2879</v>
      </c>
      <c r="F1405" s="152" t="s">
        <v>9851</v>
      </c>
      <c r="H1405" s="151">
        <v>284190</v>
      </c>
      <c r="L1405" s="153" t="s">
        <v>2894</v>
      </c>
      <c r="M1405" s="153" t="s">
        <v>3146</v>
      </c>
      <c r="P1405" s="152">
        <v>17.402999999999999</v>
      </c>
      <c r="Q1405" s="152">
        <v>145.863</v>
      </c>
      <c r="R1405" s="152" t="s">
        <v>2882</v>
      </c>
      <c r="S1405" s="152" t="s">
        <v>2716</v>
      </c>
      <c r="T1405" s="152">
        <v>45.610999999999997</v>
      </c>
      <c r="U1405" s="152">
        <v>0.89700000000000002</v>
      </c>
      <c r="V1405" s="152">
        <v>12.846</v>
      </c>
      <c r="X1405" s="152">
        <v>15.638999999999999</v>
      </c>
      <c r="AA1405" s="152">
        <v>8.5359999999999996</v>
      </c>
      <c r="AB1405" s="152">
        <v>0.26200000000000001</v>
      </c>
      <c r="AC1405" s="152">
        <v>10.766</v>
      </c>
      <c r="AD1405" s="152">
        <v>1.643</v>
      </c>
      <c r="AE1405" s="152">
        <v>0.33</v>
      </c>
      <c r="AF1405" s="152">
        <v>9.5000000000000001E-2</v>
      </c>
      <c r="AI1405" s="152">
        <v>97.007643000000002</v>
      </c>
      <c r="AJ1405" s="152">
        <v>1.74234975</v>
      </c>
      <c r="AK1405" s="156">
        <f t="shared" si="21"/>
        <v>7.6690403000000008E-3</v>
      </c>
      <c r="AL1405" s="151">
        <v>76.690403000000003</v>
      </c>
      <c r="AM1405" s="151">
        <v>473.88227999999998</v>
      </c>
      <c r="AN1405" s="151">
        <v>716.19748000000004</v>
      </c>
      <c r="AO1405" s="151">
        <v>1067.194853</v>
      </c>
      <c r="AQ1405" s="152">
        <v>5.0351249649999996</v>
      </c>
      <c r="AR1405" s="152">
        <v>0.31043616299999999</v>
      </c>
      <c r="AS1405" s="152">
        <v>15.644260940000001</v>
      </c>
      <c r="AU1405" s="151">
        <v>475.2945464</v>
      </c>
      <c r="AV1405" s="152">
        <v>3264.955539</v>
      </c>
      <c r="AW1405" s="152">
        <v>53.721982830000002</v>
      </c>
      <c r="AX1405" s="151">
        <v>6059.0937629999999</v>
      </c>
      <c r="AZ1405" s="152">
        <v>35.899508849999997</v>
      </c>
      <c r="BG1405" s="152">
        <v>5.7992833170000004</v>
      </c>
      <c r="BH1405" s="152">
        <v>298.12095590000001</v>
      </c>
      <c r="BI1405" s="152">
        <v>18.347265159999999</v>
      </c>
      <c r="BJ1405" s="152">
        <v>30.069708380000002</v>
      </c>
      <c r="BK1405" s="152">
        <v>0.55673651300000004</v>
      </c>
      <c r="BO1405" s="152">
        <v>125.6305886</v>
      </c>
      <c r="BP1405" s="152">
        <v>3.203597045</v>
      </c>
      <c r="BQ1405" s="152">
        <v>7.7039730530000003</v>
      </c>
      <c r="BR1405" s="152">
        <v>1.304347148</v>
      </c>
      <c r="BS1405" s="152">
        <v>6.3171477359999999</v>
      </c>
      <c r="BT1405" s="152">
        <v>1.912806099</v>
      </c>
      <c r="BU1405" s="152">
        <v>0.86627834599999998</v>
      </c>
      <c r="BV1405" s="152">
        <v>2.6874057809999998</v>
      </c>
      <c r="BX1405" s="152">
        <v>3.3311801490000001</v>
      </c>
      <c r="BZ1405" s="152">
        <v>2.364985312</v>
      </c>
      <c r="CB1405" s="152">
        <v>2.1790619339999999</v>
      </c>
      <c r="CD1405" s="152">
        <v>1.109369037</v>
      </c>
      <c r="DC1405" s="152">
        <v>37.914333329999998</v>
      </c>
      <c r="DF1405" s="152">
        <v>23.274333330000001</v>
      </c>
      <c r="DG1405" s="152">
        <v>38.732333330000003</v>
      </c>
      <c r="DJ1405" s="152">
        <v>2.9666667000000001E-2</v>
      </c>
      <c r="DM1405" s="152">
        <v>0.30933333299999999</v>
      </c>
      <c r="DO1405" s="154">
        <v>74.792059929999994</v>
      </c>
    </row>
    <row r="1406" spans="1:215">
      <c r="A1406" s="151">
        <v>7033</v>
      </c>
      <c r="B1406" s="152" t="s">
        <v>2859</v>
      </c>
      <c r="C1406" s="152" t="s">
        <v>2877</v>
      </c>
      <c r="D1406" s="152" t="s">
        <v>2878</v>
      </c>
      <c r="E1406" s="152" t="s">
        <v>2879</v>
      </c>
      <c r="F1406" s="152" t="s">
        <v>9852</v>
      </c>
      <c r="H1406" s="151">
        <v>284190</v>
      </c>
      <c r="L1406" s="153" t="s">
        <v>2894</v>
      </c>
      <c r="M1406" s="153" t="s">
        <v>3380</v>
      </c>
      <c r="P1406" s="152">
        <v>17.402999999999999</v>
      </c>
      <c r="Q1406" s="152">
        <v>145.863</v>
      </c>
      <c r="R1406" s="152" t="s">
        <v>2882</v>
      </c>
      <c r="S1406" s="152" t="s">
        <v>2716</v>
      </c>
      <c r="T1406" s="152">
        <v>46.993000000000002</v>
      </c>
      <c r="U1406" s="152">
        <v>0.878</v>
      </c>
      <c r="V1406" s="152">
        <v>13.542</v>
      </c>
      <c r="X1406" s="152">
        <v>12.862</v>
      </c>
      <c r="AA1406" s="152">
        <v>8.2289999999999992</v>
      </c>
      <c r="AB1406" s="152">
        <v>0.20699999999999999</v>
      </c>
      <c r="AC1406" s="152">
        <v>11.438000000000001</v>
      </c>
      <c r="AD1406" s="152">
        <v>1.639</v>
      </c>
      <c r="AE1406" s="152">
        <v>0.379</v>
      </c>
      <c r="AF1406" s="152">
        <v>6.5000000000000002E-2</v>
      </c>
      <c r="AI1406" s="152">
        <v>96.549731140000006</v>
      </c>
      <c r="AJ1406" s="152">
        <v>1.7834793609999999</v>
      </c>
      <c r="AK1406" s="156">
        <f t="shared" si="21"/>
        <v>7.9226946400000001E-3</v>
      </c>
      <c r="AL1406" s="151">
        <v>79.226946400000003</v>
      </c>
      <c r="AM1406" s="151">
        <v>407.32578000000001</v>
      </c>
      <c r="AN1406" s="151">
        <v>478.48347000000001</v>
      </c>
      <c r="AO1406" s="151">
        <v>1076.9242650000001</v>
      </c>
      <c r="AQ1406" s="152">
        <v>3.577955502</v>
      </c>
      <c r="AR1406" s="152">
        <v>0.28388464299999999</v>
      </c>
      <c r="AS1406" s="152">
        <v>14.451327089999999</v>
      </c>
      <c r="AU1406" s="151">
        <v>502.20087410000002</v>
      </c>
      <c r="AV1406" s="152">
        <v>3356.164397</v>
      </c>
      <c r="AW1406" s="152">
        <v>47.069485440000001</v>
      </c>
      <c r="AX1406" s="151">
        <v>5929.8661979999997</v>
      </c>
      <c r="AZ1406" s="152">
        <v>50.236306949999999</v>
      </c>
      <c r="BG1406" s="152">
        <v>5.1550195890000001</v>
      </c>
      <c r="BH1406" s="152">
        <v>300.41820840000003</v>
      </c>
      <c r="BI1406" s="152">
        <v>17.56814954</v>
      </c>
      <c r="BJ1406" s="152">
        <v>29.834388789999998</v>
      </c>
      <c r="BK1406" s="152">
        <v>0.56297088799999995</v>
      </c>
      <c r="BO1406" s="152">
        <v>126.4294304</v>
      </c>
      <c r="BP1406" s="152">
        <v>3.3384306380000002</v>
      </c>
      <c r="BQ1406" s="152">
        <v>7.8549653599999996</v>
      </c>
      <c r="BR1406" s="152">
        <v>1.462846103</v>
      </c>
      <c r="BS1406" s="152">
        <v>6.3074295569999999</v>
      </c>
      <c r="BT1406" s="152">
        <v>2.282831673</v>
      </c>
      <c r="BU1406" s="152">
        <v>0.79225867299999997</v>
      </c>
      <c r="BV1406" s="152">
        <v>2.7822228930000001</v>
      </c>
      <c r="BX1406" s="152">
        <v>3.3557959550000001</v>
      </c>
      <c r="BZ1406" s="152">
        <v>2.402069515</v>
      </c>
      <c r="CB1406" s="152">
        <v>2.1398479240000001</v>
      </c>
      <c r="CD1406" s="152">
        <v>1.1287884580000001</v>
      </c>
      <c r="CU1406" s="152">
        <v>-45.715514361003628</v>
      </c>
      <c r="DC1406" s="152">
        <v>38.747333329999996</v>
      </c>
      <c r="DF1406" s="152">
        <v>19.954000000000001</v>
      </c>
      <c r="DG1406" s="152">
        <v>41.301666670000003</v>
      </c>
      <c r="DJ1406" s="152">
        <v>0.04</v>
      </c>
      <c r="DM1406" s="152">
        <v>0.28299999999999997</v>
      </c>
      <c r="DO1406" s="154">
        <v>78.67931188</v>
      </c>
    </row>
    <row r="1407" spans="1:215">
      <c r="A1407" s="151">
        <v>7034</v>
      </c>
      <c r="B1407" s="152" t="s">
        <v>2859</v>
      </c>
      <c r="C1407" s="152" t="s">
        <v>2877</v>
      </c>
      <c r="D1407" s="152" t="s">
        <v>2878</v>
      </c>
      <c r="E1407" s="152" t="s">
        <v>2879</v>
      </c>
      <c r="F1407" s="152" t="s">
        <v>9853</v>
      </c>
      <c r="H1407" s="151">
        <v>284190</v>
      </c>
      <c r="L1407" s="153" t="s">
        <v>2894</v>
      </c>
      <c r="M1407" s="153" t="s">
        <v>2990</v>
      </c>
      <c r="P1407" s="152">
        <v>17.402999999999999</v>
      </c>
      <c r="Q1407" s="152">
        <v>145.863</v>
      </c>
      <c r="R1407" s="152" t="s">
        <v>2882</v>
      </c>
      <c r="S1407" s="152" t="s">
        <v>2716</v>
      </c>
      <c r="T1407" s="152">
        <v>44.603999999999999</v>
      </c>
      <c r="U1407" s="152">
        <v>0.79600000000000004</v>
      </c>
      <c r="V1407" s="152">
        <v>15.268000000000001</v>
      </c>
      <c r="X1407" s="152">
        <v>12.441000000000001</v>
      </c>
      <c r="AA1407" s="152">
        <v>8.1769999999999996</v>
      </c>
      <c r="AB1407" s="152">
        <v>0.26400000000000001</v>
      </c>
      <c r="AC1407" s="152">
        <v>11.694000000000001</v>
      </c>
      <c r="AD1407" s="152">
        <v>1.581</v>
      </c>
      <c r="AE1407" s="152">
        <v>0.32500000000000001</v>
      </c>
      <c r="AF1407" s="152">
        <v>2.5000000000000001E-2</v>
      </c>
      <c r="AI1407" s="152">
        <v>95.502218729999996</v>
      </c>
      <c r="AJ1407" s="152">
        <v>2.06223665</v>
      </c>
      <c r="AK1407" s="156">
        <f t="shared" si="21"/>
        <v>3.1549081999999999E-2</v>
      </c>
      <c r="AL1407" s="151">
        <v>315.49081999999999</v>
      </c>
      <c r="AM1407" s="151">
        <v>379.81576000000001</v>
      </c>
      <c r="AN1407" s="151">
        <v>1844.26962</v>
      </c>
      <c r="AO1407" s="151">
        <v>929.7669118</v>
      </c>
      <c r="AQ1407" s="152">
        <v>3.157030958</v>
      </c>
      <c r="AR1407" s="152">
        <v>0.27019416699999999</v>
      </c>
      <c r="AS1407" s="152">
        <v>12.71477881</v>
      </c>
      <c r="AU1407" s="151">
        <v>373.78175590000001</v>
      </c>
      <c r="AV1407" s="152">
        <v>2942.216504</v>
      </c>
      <c r="AW1407" s="152">
        <v>50.336619089999999</v>
      </c>
      <c r="AX1407" s="151">
        <v>5174.5922540000001</v>
      </c>
      <c r="AZ1407" s="152">
        <v>55.253340819999998</v>
      </c>
      <c r="BG1407" s="152">
        <v>5.4893261789999999</v>
      </c>
      <c r="BH1407" s="152">
        <v>323.17962699999998</v>
      </c>
      <c r="BI1407" s="152">
        <v>15.414051280000001</v>
      </c>
      <c r="BJ1407" s="152">
        <v>22.981173399999999</v>
      </c>
      <c r="BK1407" s="152">
        <v>0.54062285300000001</v>
      </c>
      <c r="BO1407" s="152">
        <v>111.03289700000001</v>
      </c>
      <c r="BP1407" s="152">
        <v>2.666813833</v>
      </c>
      <c r="BQ1407" s="152">
        <v>6.4855458969999997</v>
      </c>
      <c r="BR1407" s="152">
        <v>1.20201319</v>
      </c>
      <c r="BS1407" s="152">
        <v>5.3128512270000003</v>
      </c>
      <c r="BT1407" s="152">
        <v>1.7459159849999999</v>
      </c>
      <c r="BU1407" s="152">
        <v>0.50801270899999995</v>
      </c>
      <c r="BV1407" s="152">
        <v>2.270104721</v>
      </c>
      <c r="BX1407" s="152">
        <v>2.6884626310000002</v>
      </c>
      <c r="BZ1407" s="152">
        <v>1.9351425719999999</v>
      </c>
      <c r="CB1407" s="152">
        <v>1.739848485</v>
      </c>
      <c r="CD1407" s="152">
        <v>0.86447692200000004</v>
      </c>
      <c r="CU1407" s="152">
        <v>-72.103207008247907</v>
      </c>
      <c r="DC1407" s="152">
        <v>39.033999999999999</v>
      </c>
      <c r="DF1407" s="152">
        <v>18.416</v>
      </c>
      <c r="DG1407" s="152">
        <v>42.052999999999997</v>
      </c>
      <c r="DJ1407" s="152">
        <v>7.9666666999999997E-2</v>
      </c>
      <c r="DM1407" s="152">
        <v>0.242666667</v>
      </c>
      <c r="DO1407" s="154">
        <v>80.280836579999999</v>
      </c>
    </row>
    <row r="1408" spans="1:215">
      <c r="A1408" s="151">
        <v>7035</v>
      </c>
      <c r="B1408" s="152" t="s">
        <v>2859</v>
      </c>
      <c r="C1408" s="152" t="s">
        <v>2877</v>
      </c>
      <c r="D1408" s="152" t="s">
        <v>2878</v>
      </c>
      <c r="E1408" s="152" t="s">
        <v>2879</v>
      </c>
      <c r="F1408" s="152" t="s">
        <v>9854</v>
      </c>
      <c r="H1408" s="151">
        <v>284190</v>
      </c>
      <c r="L1408" s="153" t="s">
        <v>2894</v>
      </c>
      <c r="M1408" s="153" t="s">
        <v>3125</v>
      </c>
      <c r="P1408" s="152">
        <v>17.402999999999999</v>
      </c>
      <c r="Q1408" s="152">
        <v>145.863</v>
      </c>
      <c r="R1408" s="152" t="s">
        <v>2882</v>
      </c>
      <c r="S1408" s="152" t="s">
        <v>2716</v>
      </c>
      <c r="T1408" s="152">
        <v>45.508000000000003</v>
      </c>
      <c r="U1408" s="152">
        <v>0.90600000000000003</v>
      </c>
      <c r="V1408" s="152">
        <v>13.134</v>
      </c>
      <c r="X1408" s="152">
        <v>15.625</v>
      </c>
      <c r="AA1408" s="152">
        <v>7.9489999999999998</v>
      </c>
      <c r="AB1408" s="152">
        <v>0.27800000000000002</v>
      </c>
      <c r="AC1408" s="152">
        <v>10.973000000000001</v>
      </c>
      <c r="AD1408" s="152">
        <v>1.544</v>
      </c>
      <c r="AE1408" s="152">
        <v>0.35799999999999998</v>
      </c>
      <c r="AF1408" s="152">
        <v>8.8999999999999996E-2</v>
      </c>
      <c r="AI1408" s="152">
        <v>96.753739379999999</v>
      </c>
      <c r="AJ1408" s="152">
        <v>1.8253709869999999</v>
      </c>
      <c r="AK1408" s="156">
        <f t="shared" si="21"/>
        <v>1.7148578189999999E-2</v>
      </c>
      <c r="AL1408" s="151">
        <v>171.48578190000001</v>
      </c>
      <c r="AM1408" s="151">
        <v>414.42514</v>
      </c>
      <c r="AN1408" s="151">
        <v>796.25027</v>
      </c>
      <c r="AO1408" s="151">
        <v>995.44044120000001</v>
      </c>
      <c r="AQ1408" s="152">
        <v>4.9089347959999996</v>
      </c>
      <c r="AR1408" s="152">
        <v>0.281833836</v>
      </c>
      <c r="AS1408" s="152">
        <v>13.739674900000001</v>
      </c>
      <c r="AU1408" s="151">
        <v>438.73232719999999</v>
      </c>
      <c r="AV1408" s="152">
        <v>3147.8749379999999</v>
      </c>
      <c r="AW1408" s="152">
        <v>55.487214979999997</v>
      </c>
      <c r="AX1408" s="151">
        <v>5793.6477070000001</v>
      </c>
      <c r="AZ1408" s="152">
        <v>43.358813320000003</v>
      </c>
      <c r="BG1408" s="152">
        <v>6.9936524389999999</v>
      </c>
      <c r="BH1408" s="152">
        <v>303.32648799999998</v>
      </c>
      <c r="BI1408" s="152">
        <v>17.309113870000001</v>
      </c>
      <c r="BJ1408" s="152">
        <v>28.373831970000001</v>
      </c>
      <c r="BK1408" s="152">
        <v>0.63660180099999997</v>
      </c>
      <c r="BO1408" s="152">
        <v>123.4503491</v>
      </c>
      <c r="BP1408" s="152">
        <v>3.1849515209999999</v>
      </c>
      <c r="BQ1408" s="152">
        <v>7.4954705490000002</v>
      </c>
      <c r="BR1408" s="152">
        <v>1.3207665070000001</v>
      </c>
      <c r="BS1408" s="152">
        <v>5.8967812720000001</v>
      </c>
      <c r="BT1408" s="152">
        <v>2.1150818830000002</v>
      </c>
      <c r="BU1408" s="152">
        <v>1.0512576280000001</v>
      </c>
      <c r="BV1408" s="152">
        <v>2.5894106360000002</v>
      </c>
      <c r="BX1408" s="152">
        <v>3.0858713369999999</v>
      </c>
      <c r="BZ1408" s="152">
        <v>2.3729487360000001</v>
      </c>
      <c r="CB1408" s="152">
        <v>2.0058568179999998</v>
      </c>
      <c r="CD1408" s="152">
        <v>1.1336650829999999</v>
      </c>
      <c r="CU1408" s="152">
        <v>-32.128549623323124</v>
      </c>
      <c r="DC1408" s="152">
        <v>38.227666669999998</v>
      </c>
      <c r="DF1408" s="152">
        <v>22.62166667</v>
      </c>
      <c r="DG1408" s="152">
        <v>39.148666669999997</v>
      </c>
      <c r="DJ1408" s="152">
        <v>2.9333333E-2</v>
      </c>
      <c r="DM1408" s="152">
        <v>0.28499999999999998</v>
      </c>
      <c r="DO1408" s="154">
        <v>75.522704500000003</v>
      </c>
    </row>
    <row r="1409" spans="1:119">
      <c r="A1409" s="151">
        <v>7036</v>
      </c>
      <c r="B1409" s="152" t="s">
        <v>2859</v>
      </c>
      <c r="C1409" s="152" t="s">
        <v>2877</v>
      </c>
      <c r="D1409" s="152" t="s">
        <v>2878</v>
      </c>
      <c r="E1409" s="152" t="s">
        <v>2879</v>
      </c>
      <c r="F1409" s="152" t="s">
        <v>9855</v>
      </c>
      <c r="H1409" s="151">
        <v>284190</v>
      </c>
      <c r="L1409" s="153" t="s">
        <v>2894</v>
      </c>
      <c r="M1409" s="153" t="s">
        <v>3742</v>
      </c>
      <c r="P1409" s="152">
        <v>17.402999999999999</v>
      </c>
      <c r="Q1409" s="152">
        <v>145.863</v>
      </c>
      <c r="R1409" s="152" t="s">
        <v>2882</v>
      </c>
      <c r="S1409" s="152" t="s">
        <v>2716</v>
      </c>
      <c r="T1409" s="152">
        <v>48.161999999999999</v>
      </c>
      <c r="U1409" s="152">
        <v>1.0940000000000001</v>
      </c>
      <c r="V1409" s="152">
        <v>13.911</v>
      </c>
      <c r="X1409" s="152">
        <v>10.89</v>
      </c>
      <c r="AA1409" s="152">
        <v>7.7759999999999998</v>
      </c>
      <c r="AB1409" s="152">
        <v>0.193</v>
      </c>
      <c r="AC1409" s="152">
        <v>10.805</v>
      </c>
      <c r="AD1409" s="152">
        <v>1.927</v>
      </c>
      <c r="AE1409" s="152">
        <v>0.437</v>
      </c>
      <c r="AF1409" s="152">
        <v>9.9000000000000005E-2</v>
      </c>
      <c r="AI1409" s="152">
        <v>95.566296840000007</v>
      </c>
      <c r="AJ1409" s="152">
        <v>1.8360048499999999</v>
      </c>
      <c r="AK1409" s="156">
        <f t="shared" si="21"/>
        <v>1.3726948999999999E-2</v>
      </c>
      <c r="AL1409" s="151">
        <v>137.26948999999999</v>
      </c>
      <c r="AM1409" s="151">
        <v>500.94859000000002</v>
      </c>
      <c r="AN1409" s="151">
        <v>525.53740000000005</v>
      </c>
      <c r="AO1409" s="151">
        <v>1141.3816179999999</v>
      </c>
      <c r="AQ1409" s="152">
        <v>4.0338709719999999</v>
      </c>
      <c r="AR1409" s="152">
        <v>0.346407407</v>
      </c>
      <c r="AS1409" s="152">
        <v>17.42149538</v>
      </c>
      <c r="AU1409" s="151">
        <v>537.22231939999995</v>
      </c>
      <c r="AV1409" s="152">
        <v>3983.2252939999998</v>
      </c>
      <c r="AW1409" s="152">
        <v>45.579912749999998</v>
      </c>
      <c r="AX1409" s="151">
        <v>6314.9123570000002</v>
      </c>
      <c r="AZ1409" s="152">
        <v>51.04650358</v>
      </c>
      <c r="BG1409" s="152">
        <v>5.1777671029999999</v>
      </c>
      <c r="BH1409" s="152">
        <v>295.83288199999998</v>
      </c>
      <c r="BI1409" s="152">
        <v>18.481379660000002</v>
      </c>
      <c r="BJ1409" s="152">
        <v>32.94178891</v>
      </c>
      <c r="BK1409" s="152">
        <v>0.61646853599999996</v>
      </c>
      <c r="BO1409" s="152">
        <v>146.2955513</v>
      </c>
      <c r="BP1409" s="152">
        <v>3.1690776289999998</v>
      </c>
      <c r="BQ1409" s="152">
        <v>8.1274844139999995</v>
      </c>
      <c r="BR1409" s="152">
        <v>1.3582471229999999</v>
      </c>
      <c r="BS1409" s="152">
        <v>6.1955048460000004</v>
      </c>
      <c r="BT1409" s="152">
        <v>2.2687381900000001</v>
      </c>
      <c r="BU1409" s="152">
        <v>0.99177513900000003</v>
      </c>
      <c r="BV1409" s="152">
        <v>2.7555481670000002</v>
      </c>
      <c r="BX1409" s="152">
        <v>3.425238309</v>
      </c>
      <c r="BZ1409" s="152">
        <v>2.6092172470000001</v>
      </c>
      <c r="CB1409" s="152">
        <v>2.120858401</v>
      </c>
      <c r="CD1409" s="152">
        <v>1.3034049110000001</v>
      </c>
      <c r="DC1409" s="152">
        <v>39.081666669999997</v>
      </c>
      <c r="DF1409" s="152">
        <v>17.616</v>
      </c>
      <c r="DG1409" s="152">
        <v>43.45333333</v>
      </c>
      <c r="DJ1409" s="152">
        <v>7.3999999999999996E-2</v>
      </c>
      <c r="DM1409" s="152">
        <v>0.24966666700000001</v>
      </c>
      <c r="DO1409" s="154">
        <v>81.474004960000002</v>
      </c>
    </row>
    <row r="1410" spans="1:119">
      <c r="A1410" s="151">
        <v>7037</v>
      </c>
      <c r="B1410" s="152" t="s">
        <v>2859</v>
      </c>
      <c r="C1410" s="152" t="s">
        <v>2877</v>
      </c>
      <c r="D1410" s="152" t="s">
        <v>2878</v>
      </c>
      <c r="E1410" s="152" t="s">
        <v>2879</v>
      </c>
      <c r="F1410" s="152" t="s">
        <v>9856</v>
      </c>
      <c r="H1410" s="151">
        <v>284190</v>
      </c>
      <c r="L1410" s="153" t="s">
        <v>2894</v>
      </c>
      <c r="M1410" s="153" t="s">
        <v>3624</v>
      </c>
      <c r="P1410" s="152">
        <v>17.402999999999999</v>
      </c>
      <c r="Q1410" s="152">
        <v>145.863</v>
      </c>
      <c r="R1410" s="152" t="s">
        <v>2882</v>
      </c>
      <c r="S1410" s="152" t="s">
        <v>2716</v>
      </c>
      <c r="T1410" s="152">
        <v>47.813000000000002</v>
      </c>
      <c r="U1410" s="152">
        <v>1.04</v>
      </c>
      <c r="V1410" s="152">
        <v>13.827</v>
      </c>
      <c r="X1410" s="152">
        <v>11.875999999999999</v>
      </c>
      <c r="AA1410" s="152">
        <v>8.64</v>
      </c>
      <c r="AB1410" s="152">
        <v>0.21</v>
      </c>
      <c r="AC1410" s="152">
        <v>11.387</v>
      </c>
      <c r="AD1410" s="152">
        <v>1.863</v>
      </c>
      <c r="AE1410" s="152">
        <v>0.40600000000000003</v>
      </c>
      <c r="AF1410" s="152">
        <v>7.3999999999999996E-2</v>
      </c>
      <c r="AI1410" s="152">
        <v>97.422224</v>
      </c>
      <c r="AJ1410" s="152">
        <v>1.6784939999999999</v>
      </c>
      <c r="AK1410" s="156">
        <f t="shared" si="21"/>
        <v>6.7355000000000002E-3</v>
      </c>
      <c r="AL1410" s="151">
        <v>67.355000000000004</v>
      </c>
      <c r="AM1410" s="151">
        <v>418.86223999999999</v>
      </c>
      <c r="AN1410" s="151">
        <v>576.25787000000003</v>
      </c>
      <c r="AO1410" s="151">
        <v>979.63014710000004</v>
      </c>
      <c r="AQ1410" s="152">
        <v>3.5154820839999998</v>
      </c>
      <c r="AR1410" s="152">
        <v>0.32682635199999999</v>
      </c>
      <c r="AS1410" s="152">
        <v>16.011147350000002</v>
      </c>
      <c r="AU1410" s="151">
        <v>499.29250999999999</v>
      </c>
      <c r="AV1410" s="152">
        <v>3605.5270759999999</v>
      </c>
      <c r="AW1410" s="152">
        <v>48.35136516</v>
      </c>
      <c r="AX1410" s="151">
        <v>6122.6768309999998</v>
      </c>
      <c r="AZ1410" s="152">
        <v>44.564263089999997</v>
      </c>
      <c r="BG1410" s="152">
        <v>5.4209768389999997</v>
      </c>
      <c r="BH1410" s="152">
        <v>296.94872779999997</v>
      </c>
      <c r="BI1410" s="152">
        <v>18.221803210000001</v>
      </c>
      <c r="BJ1410" s="152">
        <v>32.240950069999997</v>
      </c>
      <c r="BK1410" s="152">
        <v>0.66567205299999999</v>
      </c>
      <c r="BO1410" s="152">
        <v>138.8639407</v>
      </c>
      <c r="BP1410" s="152">
        <v>3.3427140689999999</v>
      </c>
      <c r="BQ1410" s="152">
        <v>7.9960298679999999</v>
      </c>
      <c r="BR1410" s="152">
        <v>1.3466555360000001</v>
      </c>
      <c r="BS1410" s="152">
        <v>6.4313363409999997</v>
      </c>
      <c r="BT1410" s="152">
        <v>2.2206049939999999</v>
      </c>
      <c r="BU1410" s="152">
        <v>0.93640230099999999</v>
      </c>
      <c r="BV1410" s="152">
        <v>2.824046412</v>
      </c>
      <c r="BX1410" s="152">
        <v>3.334711531</v>
      </c>
      <c r="BZ1410" s="152">
        <v>2.4034511580000002</v>
      </c>
      <c r="CB1410" s="152">
        <v>2.0969031829999998</v>
      </c>
      <c r="CD1410" s="152">
        <v>1.1522057610000001</v>
      </c>
      <c r="DC1410" s="152">
        <v>39.006666670000001</v>
      </c>
      <c r="DF1410" s="152">
        <v>18.88</v>
      </c>
      <c r="DG1410" s="152">
        <v>42.402333329999998</v>
      </c>
      <c r="DJ1410" s="152">
        <v>4.7333332999999998E-2</v>
      </c>
      <c r="DM1410" s="152">
        <v>0.23100000000000001</v>
      </c>
      <c r="DO1410" s="154">
        <v>80.016555080000003</v>
      </c>
    </row>
    <row r="1411" spans="1:119">
      <c r="A1411" s="151">
        <v>7038</v>
      </c>
      <c r="B1411" s="152" t="s">
        <v>2859</v>
      </c>
      <c r="C1411" s="152" t="s">
        <v>2877</v>
      </c>
      <c r="D1411" s="152" t="s">
        <v>2878</v>
      </c>
      <c r="E1411" s="152" t="s">
        <v>2879</v>
      </c>
      <c r="F1411" s="152" t="s">
        <v>9857</v>
      </c>
      <c r="H1411" s="151">
        <v>284190</v>
      </c>
      <c r="L1411" s="153" t="s">
        <v>2894</v>
      </c>
      <c r="M1411" s="153" t="s">
        <v>2934</v>
      </c>
      <c r="P1411" s="152">
        <v>17.402999999999999</v>
      </c>
      <c r="Q1411" s="152">
        <v>145.863</v>
      </c>
      <c r="R1411" s="152" t="s">
        <v>2882</v>
      </c>
      <c r="S1411" s="152" t="s">
        <v>2716</v>
      </c>
      <c r="T1411" s="152">
        <v>43.801000000000002</v>
      </c>
      <c r="U1411" s="152">
        <v>0.626</v>
      </c>
      <c r="V1411" s="152">
        <v>15.217000000000001</v>
      </c>
      <c r="X1411" s="152">
        <v>11.278</v>
      </c>
      <c r="AA1411" s="152">
        <v>8.8559999999999999</v>
      </c>
      <c r="AB1411" s="152">
        <v>0.19400000000000001</v>
      </c>
      <c r="AC1411" s="152">
        <v>13.178000000000001</v>
      </c>
      <c r="AD1411" s="152">
        <v>1.3160000000000001</v>
      </c>
      <c r="AE1411" s="152">
        <v>0.28599999999999998</v>
      </c>
      <c r="AF1411" s="152">
        <v>0.11899999999999999</v>
      </c>
      <c r="AI1411" s="152">
        <v>95.189144400000004</v>
      </c>
      <c r="AJ1411" s="152">
        <v>2.3948947</v>
      </c>
      <c r="AK1411" s="156">
        <f t="shared" ref="AK1411:AK1474" si="22">AL1411/10000</f>
        <v>3.1320075000000003E-2</v>
      </c>
      <c r="AL1411" s="151">
        <v>313.20075000000003</v>
      </c>
      <c r="AM1411" s="151">
        <v>307.93473999999998</v>
      </c>
      <c r="AN1411" s="151">
        <v>2754.1826299999998</v>
      </c>
      <c r="AO1411" s="151">
        <v>1168.1375</v>
      </c>
      <c r="AQ1411" s="152">
        <v>2.403021716</v>
      </c>
      <c r="AR1411" s="152">
        <v>0.20834496</v>
      </c>
      <c r="AS1411" s="152">
        <v>6.7910502639999999</v>
      </c>
      <c r="AU1411" s="151">
        <v>464.41399660000002</v>
      </c>
      <c r="AV1411" s="152">
        <v>2718.8870400000001</v>
      </c>
      <c r="AW1411" s="152">
        <v>43.190066039999998</v>
      </c>
      <c r="AX1411" s="151">
        <v>4534.6782329999996</v>
      </c>
      <c r="AZ1411" s="152">
        <v>121.1558856</v>
      </c>
      <c r="BG1411" s="152">
        <v>3.975642487</v>
      </c>
      <c r="BH1411" s="152">
        <v>368.36399249999999</v>
      </c>
      <c r="BI1411" s="152">
        <v>16.845931029999999</v>
      </c>
      <c r="BJ1411" s="152">
        <v>24.64206368</v>
      </c>
      <c r="BK1411" s="152">
        <v>0.499095228</v>
      </c>
      <c r="BO1411" s="152">
        <v>92.794988070000002</v>
      </c>
      <c r="BP1411" s="152">
        <v>3.4377221069999999</v>
      </c>
      <c r="BQ1411" s="152">
        <v>8.3696075279999995</v>
      </c>
      <c r="BS1411" s="152">
        <v>7.2872464939999997</v>
      </c>
      <c r="BT1411" s="152">
        <v>2.4399427610000002</v>
      </c>
      <c r="BU1411" s="152">
        <v>0.98696229099999999</v>
      </c>
      <c r="BV1411" s="152">
        <v>2.7853428689999999</v>
      </c>
      <c r="BX1411" s="152">
        <v>3.3416648449999999</v>
      </c>
      <c r="BZ1411" s="152">
        <v>2.154599433</v>
      </c>
      <c r="CB1411" s="152">
        <v>2.0413554440000001</v>
      </c>
      <c r="CD1411" s="152">
        <v>0.94927163999999997</v>
      </c>
      <c r="CH1411" s="152">
        <v>7.2644951539999996</v>
      </c>
      <c r="CJ1411" s="152">
        <v>0.12797192600000001</v>
      </c>
      <c r="CK1411" s="152">
        <v>0.13201739100000001</v>
      </c>
      <c r="CU1411" s="152">
        <v>-48.901198248815888</v>
      </c>
      <c r="DC1411" s="152">
        <v>39.109666670000003</v>
      </c>
      <c r="DF1411" s="152">
        <v>15.623333329999999</v>
      </c>
      <c r="DG1411" s="152">
        <v>44.341666670000002</v>
      </c>
      <c r="DJ1411" s="152">
        <v>9.0666667000000006E-2</v>
      </c>
      <c r="DM1411" s="152">
        <v>0.255333333</v>
      </c>
      <c r="DO1411" s="154">
        <v>83.498651980000005</v>
      </c>
    </row>
    <row r="1412" spans="1:119">
      <c r="A1412" s="151">
        <v>7039</v>
      </c>
      <c r="B1412" s="152" t="s">
        <v>2859</v>
      </c>
      <c r="C1412" s="152" t="s">
        <v>2877</v>
      </c>
      <c r="D1412" s="152" t="s">
        <v>2878</v>
      </c>
      <c r="E1412" s="152" t="s">
        <v>2879</v>
      </c>
      <c r="F1412" s="152" t="s">
        <v>9858</v>
      </c>
      <c r="H1412" s="151">
        <v>284190</v>
      </c>
      <c r="L1412" s="153" t="s">
        <v>2894</v>
      </c>
      <c r="M1412" s="153" t="s">
        <v>3487</v>
      </c>
      <c r="P1412" s="152">
        <v>17.402999999999999</v>
      </c>
      <c r="Q1412" s="152">
        <v>145.863</v>
      </c>
      <c r="R1412" s="152" t="s">
        <v>2882</v>
      </c>
      <c r="S1412" s="152" t="s">
        <v>2716</v>
      </c>
      <c r="T1412" s="152">
        <v>47.39</v>
      </c>
      <c r="U1412" s="152">
        <v>0.88</v>
      </c>
      <c r="V1412" s="152">
        <v>13.952</v>
      </c>
      <c r="X1412" s="152">
        <v>11.573</v>
      </c>
      <c r="AA1412" s="152">
        <v>8.9510000000000005</v>
      </c>
      <c r="AB1412" s="152">
        <v>0.20499999999999999</v>
      </c>
      <c r="AC1412" s="152">
        <v>10.779</v>
      </c>
      <c r="AD1412" s="152">
        <v>1.83</v>
      </c>
      <c r="AE1412" s="152">
        <v>0.55300000000000005</v>
      </c>
      <c r="AF1412" s="152">
        <v>0.191</v>
      </c>
      <c r="AI1412" s="152">
        <v>96.62273965</v>
      </c>
      <c r="AJ1412" s="152">
        <v>2.2784724619999999</v>
      </c>
      <c r="AK1412" s="156">
        <f t="shared" si="22"/>
        <v>0.11317266629999999</v>
      </c>
      <c r="AL1412" s="151">
        <v>1131.7266629999999</v>
      </c>
      <c r="AM1412" s="151">
        <v>275.98761999999999</v>
      </c>
      <c r="AN1412" s="151">
        <v>771.19557999999995</v>
      </c>
      <c r="AO1412" s="151">
        <v>1253.269853</v>
      </c>
      <c r="AQ1412" s="152">
        <v>3.0901221059999999</v>
      </c>
      <c r="AR1412" s="152">
        <v>0.19130740399999999</v>
      </c>
      <c r="AS1412" s="152">
        <v>10.87498682</v>
      </c>
      <c r="AU1412" s="151">
        <v>548.05976399999997</v>
      </c>
      <c r="AV1412" s="152">
        <v>4074.6873599999999</v>
      </c>
      <c r="AW1412" s="152">
        <v>34.669078859999999</v>
      </c>
      <c r="AX1412" s="151">
        <v>5410.2501540000003</v>
      </c>
      <c r="AZ1412" s="152">
        <v>63.080249879999997</v>
      </c>
      <c r="BG1412" s="152">
        <v>6.2525082870000004</v>
      </c>
      <c r="BH1412" s="152">
        <v>315.62374499999999</v>
      </c>
      <c r="BI1412" s="152">
        <v>16.97992975</v>
      </c>
      <c r="BJ1412" s="152">
        <v>37.23458557</v>
      </c>
      <c r="BK1412" s="152">
        <v>0.74753821300000001</v>
      </c>
      <c r="BO1412" s="152">
        <v>141.3762638</v>
      </c>
      <c r="BQ1412" s="152">
        <v>10.760764249999999</v>
      </c>
      <c r="BS1412" s="152">
        <v>8.7130723280000009</v>
      </c>
      <c r="BT1412" s="152">
        <v>2.794083117</v>
      </c>
      <c r="BU1412" s="152">
        <v>1.2398305510000001</v>
      </c>
      <c r="BV1412" s="152">
        <v>3.0417359899999998</v>
      </c>
      <c r="BX1412" s="152">
        <v>3.4925057970000002</v>
      </c>
      <c r="BZ1412" s="152">
        <v>2.0339008199999999</v>
      </c>
      <c r="CB1412" s="152">
        <v>1.623144207</v>
      </c>
      <c r="CD1412" s="152">
        <v>1.3989046030000001</v>
      </c>
      <c r="CH1412" s="152">
        <v>8.6683187430000004</v>
      </c>
      <c r="CJ1412" s="152">
        <v>0.282799517</v>
      </c>
      <c r="CK1412" s="152">
        <v>0.25493386499999998</v>
      </c>
      <c r="CU1412" s="152">
        <v>-43.490308732708762</v>
      </c>
      <c r="DC1412" s="152">
        <v>38.932666670000003</v>
      </c>
      <c r="DF1412" s="152">
        <v>18.474666670000001</v>
      </c>
      <c r="DG1412" s="152">
        <v>42.66566667</v>
      </c>
      <c r="DJ1412" s="152">
        <v>6.3666666999999996E-2</v>
      </c>
      <c r="DM1412" s="152">
        <v>0.25333333299999999</v>
      </c>
      <c r="DO1412" s="154">
        <v>80.458848140000001</v>
      </c>
    </row>
    <row r="1413" spans="1:119">
      <c r="A1413" s="151">
        <v>7040</v>
      </c>
      <c r="B1413" s="152" t="s">
        <v>2859</v>
      </c>
      <c r="C1413" s="152" t="s">
        <v>2877</v>
      </c>
      <c r="D1413" s="152" t="s">
        <v>2878</v>
      </c>
      <c r="E1413" s="152" t="s">
        <v>2879</v>
      </c>
      <c r="F1413" s="152" t="s">
        <v>9859</v>
      </c>
      <c r="H1413" s="151">
        <v>284190</v>
      </c>
      <c r="L1413" s="153" t="s">
        <v>2894</v>
      </c>
      <c r="M1413" s="153" t="s">
        <v>2895</v>
      </c>
      <c r="P1413" s="152">
        <v>17.402999999999999</v>
      </c>
      <c r="Q1413" s="152">
        <v>145.863</v>
      </c>
      <c r="R1413" s="152" t="s">
        <v>2882</v>
      </c>
      <c r="S1413" s="152" t="s">
        <v>2716</v>
      </c>
      <c r="T1413" s="152">
        <v>42.948</v>
      </c>
      <c r="U1413" s="152">
        <v>0.66</v>
      </c>
      <c r="V1413" s="152">
        <v>15.002000000000001</v>
      </c>
      <c r="X1413" s="152">
        <v>12.884</v>
      </c>
      <c r="AA1413" s="152">
        <v>8.3330000000000002</v>
      </c>
      <c r="AB1413" s="152">
        <v>0.221</v>
      </c>
      <c r="AC1413" s="152">
        <v>13.487</v>
      </c>
      <c r="AD1413" s="152">
        <v>1.2250000000000001</v>
      </c>
      <c r="AE1413" s="152">
        <v>0.23599999999999999</v>
      </c>
      <c r="AF1413" s="152">
        <v>3.4000000000000002E-2</v>
      </c>
      <c r="AI1413" s="152">
        <v>95.378665679999997</v>
      </c>
      <c r="AJ1413" s="152">
        <v>2.19481335</v>
      </c>
      <c r="AK1413" s="156">
        <f t="shared" si="22"/>
        <v>2.6982413000000004E-2</v>
      </c>
      <c r="AL1413" s="151">
        <v>269.82413000000003</v>
      </c>
      <c r="AM1413" s="151">
        <v>311.48442</v>
      </c>
      <c r="AN1413" s="151">
        <v>2169.9805900000001</v>
      </c>
      <c r="AO1413" s="151">
        <v>770.44779410000001</v>
      </c>
      <c r="AQ1413" s="152">
        <v>2.8229620660000001</v>
      </c>
      <c r="AR1413" s="152">
        <v>0.226956465</v>
      </c>
      <c r="AS1413" s="152">
        <v>9.1204928160000005</v>
      </c>
      <c r="AU1413" s="151">
        <v>362.52634060000003</v>
      </c>
      <c r="AV1413" s="152">
        <v>2313.9862619999999</v>
      </c>
      <c r="AW1413" s="152">
        <v>59.643603300000002</v>
      </c>
      <c r="AX1413" s="151">
        <v>4492.6483420000004</v>
      </c>
      <c r="AZ1413" s="152">
        <v>55.751495499999997</v>
      </c>
      <c r="BG1413" s="152">
        <v>4.8580915429999996</v>
      </c>
      <c r="BH1413" s="152">
        <v>339.63671360000001</v>
      </c>
      <c r="BI1413" s="152">
        <v>13.53613928</v>
      </c>
      <c r="BJ1413" s="152">
        <v>18.799357189999998</v>
      </c>
      <c r="BK1413" s="152">
        <v>0.333684651</v>
      </c>
      <c r="BO1413" s="152">
        <v>85.818205030000001</v>
      </c>
      <c r="BP1413" s="152">
        <v>2.3094937870000001</v>
      </c>
      <c r="BQ1413" s="152">
        <v>5.4833989570000004</v>
      </c>
      <c r="BR1413" s="152">
        <v>0.93850732000000003</v>
      </c>
      <c r="BS1413" s="152">
        <v>4.4901576680000002</v>
      </c>
      <c r="BT1413" s="152">
        <v>1.373311382</v>
      </c>
      <c r="BU1413" s="152">
        <v>0.85135834700000002</v>
      </c>
      <c r="BV1413" s="152">
        <v>1.8671616520000001</v>
      </c>
      <c r="BX1413" s="152">
        <v>2.6840881169999999</v>
      </c>
      <c r="BZ1413" s="152">
        <v>1.8616649860000001</v>
      </c>
      <c r="CB1413" s="152">
        <v>1.6540313440000001</v>
      </c>
      <c r="CD1413" s="152">
        <v>0.74356035200000004</v>
      </c>
      <c r="DC1413" s="152">
        <v>38.917666670000003</v>
      </c>
      <c r="DF1413" s="152">
        <v>17.902999999999999</v>
      </c>
      <c r="DG1413" s="152">
        <v>42.78166667</v>
      </c>
      <c r="DJ1413" s="152">
        <v>6.2E-2</v>
      </c>
      <c r="DM1413" s="152">
        <v>0.29566666699999999</v>
      </c>
      <c r="DO1413" s="154">
        <v>80.990153579999998</v>
      </c>
    </row>
    <row r="1414" spans="1:119">
      <c r="A1414" s="151">
        <v>7041</v>
      </c>
      <c r="B1414" s="152" t="s">
        <v>2859</v>
      </c>
      <c r="C1414" s="152" t="s">
        <v>2877</v>
      </c>
      <c r="D1414" s="152" t="s">
        <v>2878</v>
      </c>
      <c r="E1414" s="152" t="s">
        <v>2879</v>
      </c>
      <c r="F1414" s="152" t="s">
        <v>9860</v>
      </c>
      <c r="H1414" s="151">
        <v>284190</v>
      </c>
      <c r="L1414" s="153" t="s">
        <v>2894</v>
      </c>
      <c r="M1414" s="153" t="s">
        <v>3093</v>
      </c>
      <c r="P1414" s="152">
        <v>17.402999999999999</v>
      </c>
      <c r="Q1414" s="152">
        <v>145.863</v>
      </c>
      <c r="R1414" s="152" t="s">
        <v>2882</v>
      </c>
      <c r="S1414" s="152" t="s">
        <v>2716</v>
      </c>
      <c r="T1414" s="152">
        <v>45.332999999999998</v>
      </c>
      <c r="U1414" s="152">
        <v>0.73499999999999999</v>
      </c>
      <c r="V1414" s="152">
        <v>14.278</v>
      </c>
      <c r="X1414" s="152">
        <v>11.125</v>
      </c>
      <c r="AA1414" s="152">
        <v>9.1639999999999997</v>
      </c>
      <c r="AB1414" s="152">
        <v>0.21299999999999999</v>
      </c>
      <c r="AC1414" s="152">
        <v>12.37</v>
      </c>
      <c r="AD1414" s="152">
        <v>1.61</v>
      </c>
      <c r="AE1414" s="152">
        <v>0.43099999999999999</v>
      </c>
      <c r="AF1414" s="152">
        <v>0.14099999999999999</v>
      </c>
      <c r="AI1414" s="152">
        <v>95.68589369</v>
      </c>
      <c r="AJ1414" s="152">
        <v>1.9570266999999999</v>
      </c>
      <c r="AK1414" s="156">
        <f t="shared" si="22"/>
        <v>2.2671693E-2</v>
      </c>
      <c r="AL1414" s="151">
        <v>226.71692999999999</v>
      </c>
      <c r="AM1414" s="151">
        <v>360.29252000000002</v>
      </c>
      <c r="AN1414" s="151">
        <v>2092.3721599999999</v>
      </c>
      <c r="AO1414" s="151">
        <v>1083.613235</v>
      </c>
      <c r="AQ1414" s="152">
        <v>2.5239971309999998</v>
      </c>
      <c r="AR1414" s="152">
        <v>0.250694429</v>
      </c>
      <c r="AS1414" s="152">
        <v>10.58393034</v>
      </c>
      <c r="AU1414" s="151">
        <v>584.79933570000003</v>
      </c>
      <c r="AV1414" s="152">
        <v>3566.5002089999998</v>
      </c>
      <c r="AW1414" s="152">
        <v>48.95674116</v>
      </c>
      <c r="AX1414" s="151">
        <v>4814.2384039999997</v>
      </c>
      <c r="AZ1414" s="152">
        <v>55.744932050000003</v>
      </c>
      <c r="BG1414" s="152">
        <v>4.9417838869999997</v>
      </c>
      <c r="BH1414" s="152">
        <v>338.51824540000001</v>
      </c>
      <c r="BI1414" s="152">
        <v>15.48396696</v>
      </c>
      <c r="BJ1414" s="152">
        <v>25.705563810000001</v>
      </c>
      <c r="BK1414" s="152">
        <v>0.50376009600000005</v>
      </c>
      <c r="BO1414" s="152">
        <v>104.7673637</v>
      </c>
      <c r="BP1414" s="152">
        <v>3.5659406740000001</v>
      </c>
      <c r="BQ1414" s="152">
        <v>7.817011623</v>
      </c>
      <c r="BR1414" s="152">
        <v>1.299711829</v>
      </c>
      <c r="BS1414" s="152">
        <v>5.7998755649999998</v>
      </c>
      <c r="BT1414" s="152">
        <v>1.8578736440000001</v>
      </c>
      <c r="BU1414" s="152">
        <v>0.70790918800000002</v>
      </c>
      <c r="BV1414" s="152">
        <v>2.3168707500000001</v>
      </c>
      <c r="BX1414" s="152">
        <v>2.96636035</v>
      </c>
      <c r="BZ1414" s="152">
        <v>2.0412178179999998</v>
      </c>
      <c r="CB1414" s="152">
        <v>1.850292582</v>
      </c>
      <c r="CD1414" s="152">
        <v>1.0152485760000001</v>
      </c>
      <c r="DC1414" s="152">
        <v>39.054666670000003</v>
      </c>
      <c r="DF1414" s="152">
        <v>17.24433333</v>
      </c>
      <c r="DG1414" s="152">
        <v>43.470333330000003</v>
      </c>
      <c r="DJ1414" s="152">
        <v>6.6000000000000003E-2</v>
      </c>
      <c r="DM1414" s="152">
        <v>0.28566666699999999</v>
      </c>
      <c r="DO1414" s="154">
        <v>81.799532819999996</v>
      </c>
    </row>
    <row r="1415" spans="1:119">
      <c r="A1415" s="151">
        <v>7042</v>
      </c>
      <c r="B1415" s="152" t="s">
        <v>2859</v>
      </c>
      <c r="C1415" s="152" t="s">
        <v>2877</v>
      </c>
      <c r="D1415" s="152" t="s">
        <v>2878</v>
      </c>
      <c r="E1415" s="152" t="s">
        <v>2879</v>
      </c>
      <c r="F1415" s="152" t="s">
        <v>9861</v>
      </c>
      <c r="H1415" s="151">
        <v>284190</v>
      </c>
      <c r="L1415" s="153" t="s">
        <v>2894</v>
      </c>
      <c r="M1415" s="153" t="s">
        <v>3222</v>
      </c>
      <c r="P1415" s="152">
        <v>17.402999999999999</v>
      </c>
      <c r="Q1415" s="152">
        <v>145.863</v>
      </c>
      <c r="R1415" s="152" t="s">
        <v>2882</v>
      </c>
      <c r="S1415" s="152" t="s">
        <v>2716</v>
      </c>
      <c r="T1415" s="152">
        <v>46.018999999999998</v>
      </c>
      <c r="U1415" s="152">
        <v>1.0169999999999999</v>
      </c>
      <c r="V1415" s="152">
        <v>13.271000000000001</v>
      </c>
      <c r="X1415" s="152">
        <v>15.079000000000001</v>
      </c>
      <c r="AA1415" s="152">
        <v>7.0830000000000002</v>
      </c>
      <c r="AB1415" s="152">
        <v>0.24099999999999999</v>
      </c>
      <c r="AC1415" s="152">
        <v>11.617000000000001</v>
      </c>
      <c r="AD1415" s="152">
        <v>1.53</v>
      </c>
      <c r="AE1415" s="152">
        <v>0.32900000000000001</v>
      </c>
      <c r="AF1415" s="152">
        <v>0.08</v>
      </c>
      <c r="AI1415" s="152">
        <v>96.648456379999999</v>
      </c>
      <c r="AJ1415" s="152">
        <v>1.8986443</v>
      </c>
      <c r="AK1415" s="156">
        <f t="shared" si="22"/>
        <v>4.6434537000000003E-3</v>
      </c>
      <c r="AL1415" s="151">
        <v>46.434536999999999</v>
      </c>
      <c r="AM1415" s="151">
        <v>463.23324000000002</v>
      </c>
      <c r="AN1415" s="151">
        <v>645.31104000000005</v>
      </c>
      <c r="AO1415" s="151">
        <v>1076.9242650000001</v>
      </c>
      <c r="AQ1415" s="152">
        <v>4.6363866390000004</v>
      </c>
      <c r="AR1415" s="152">
        <v>0.30564823699999999</v>
      </c>
      <c r="AS1415" s="152">
        <v>14.98056311</v>
      </c>
      <c r="AU1415" s="151">
        <v>475.4064262</v>
      </c>
      <c r="AV1415" s="152">
        <v>3205.17281</v>
      </c>
      <c r="AW1415" s="152">
        <v>55.428732189999998</v>
      </c>
      <c r="AX1415" s="151">
        <v>6203.8940629999997</v>
      </c>
      <c r="AZ1415" s="152">
        <v>38.946951720000001</v>
      </c>
      <c r="BG1415" s="152">
        <v>6.1410656169999998</v>
      </c>
      <c r="BH1415" s="152">
        <v>316.25246679999998</v>
      </c>
      <c r="BI1415" s="152">
        <v>19.034988240000001</v>
      </c>
      <c r="BJ1415" s="152">
        <v>30.38359912</v>
      </c>
      <c r="BK1415" s="152">
        <v>0.62778909199999999</v>
      </c>
      <c r="BO1415" s="152">
        <v>130.6479717</v>
      </c>
      <c r="BP1415" s="152">
        <v>3.4533588750000002</v>
      </c>
      <c r="BQ1415" s="152">
        <v>8.132476359</v>
      </c>
      <c r="BR1415" s="152">
        <v>1.419836989</v>
      </c>
      <c r="BS1415" s="152">
        <v>6.6067605179999997</v>
      </c>
      <c r="BT1415" s="152">
        <v>2.0519955269999999</v>
      </c>
      <c r="BU1415" s="152">
        <v>0.86030500700000001</v>
      </c>
      <c r="BV1415" s="152">
        <v>2.7031377910000001</v>
      </c>
      <c r="BX1415" s="152">
        <v>3.6005121299999998</v>
      </c>
      <c r="BZ1415" s="152">
        <v>2.4219515070000002</v>
      </c>
      <c r="CB1415" s="152">
        <v>2.080393924</v>
      </c>
      <c r="CD1415" s="152">
        <v>1.278990115</v>
      </c>
      <c r="DC1415" s="152">
        <v>38.281333330000002</v>
      </c>
      <c r="DF1415" s="152">
        <v>21.781333329999999</v>
      </c>
      <c r="DG1415" s="152">
        <v>40.044333330000001</v>
      </c>
      <c r="DJ1415" s="152">
        <v>3.9E-2</v>
      </c>
      <c r="DM1415" s="152">
        <v>0.26666666700000002</v>
      </c>
      <c r="DO1415" s="154">
        <v>76.623328209999997</v>
      </c>
    </row>
    <row r="1416" spans="1:119">
      <c r="A1416" s="151">
        <v>7043</v>
      </c>
      <c r="B1416" s="152" t="s">
        <v>2859</v>
      </c>
      <c r="C1416" s="152" t="s">
        <v>2877</v>
      </c>
      <c r="D1416" s="152" t="s">
        <v>2878</v>
      </c>
      <c r="E1416" s="152" t="s">
        <v>2879</v>
      </c>
      <c r="F1416" s="152" t="s">
        <v>9862</v>
      </c>
      <c r="H1416" s="151">
        <v>284190</v>
      </c>
      <c r="L1416" s="153" t="s">
        <v>2894</v>
      </c>
      <c r="M1416" s="153" t="s">
        <v>2917</v>
      </c>
      <c r="P1416" s="152">
        <v>17.402999999999999</v>
      </c>
      <c r="Q1416" s="152">
        <v>145.863</v>
      </c>
      <c r="R1416" s="152" t="s">
        <v>2882</v>
      </c>
      <c r="S1416" s="152" t="s">
        <v>2716</v>
      </c>
      <c r="T1416" s="152">
        <v>43.329000000000001</v>
      </c>
      <c r="U1416" s="152">
        <v>0.58799999999999997</v>
      </c>
      <c r="V1416" s="152">
        <v>14.851000000000001</v>
      </c>
      <c r="X1416" s="152">
        <v>12.516999999999999</v>
      </c>
      <c r="AA1416" s="152">
        <v>7.8170000000000002</v>
      </c>
      <c r="AB1416" s="152">
        <v>0.21299999999999999</v>
      </c>
      <c r="AC1416" s="152">
        <v>12.895</v>
      </c>
      <c r="AD1416" s="152">
        <v>1.046</v>
      </c>
      <c r="AE1416" s="152">
        <v>0.23699999999999999</v>
      </c>
      <c r="AF1416" s="152">
        <v>3.1E-2</v>
      </c>
      <c r="AI1416" s="152">
        <v>93.968417270000003</v>
      </c>
      <c r="AJ1416" s="152">
        <v>3.6671445</v>
      </c>
      <c r="AK1416" s="156">
        <f t="shared" si="22"/>
        <v>4.1921752E-2</v>
      </c>
      <c r="AL1416" s="151">
        <v>419.21751999999998</v>
      </c>
      <c r="AM1416" s="151">
        <v>351.86203</v>
      </c>
      <c r="AN1416" s="151">
        <v>2957.6756</v>
      </c>
      <c r="AO1416" s="151">
        <v>958.95514709999998</v>
      </c>
      <c r="AQ1416" s="152">
        <v>3.1803151839999999</v>
      </c>
      <c r="AR1416" s="152">
        <v>0.209055412</v>
      </c>
      <c r="AS1416" s="152">
        <v>7.4666203830000004</v>
      </c>
      <c r="AU1416" s="151">
        <v>290.63922120000001</v>
      </c>
      <c r="AV1416" s="152">
        <v>2457.6694470000002</v>
      </c>
      <c r="AW1416" s="152">
        <v>52.39363299</v>
      </c>
      <c r="AX1416" s="151">
        <v>3916.9650109999998</v>
      </c>
      <c r="AZ1416" s="152">
        <v>73.015258230000001</v>
      </c>
      <c r="BG1416" s="152">
        <v>4.320659257</v>
      </c>
      <c r="BH1416" s="152">
        <v>322.61711489999999</v>
      </c>
      <c r="BI1416" s="152">
        <v>10.673304610000001</v>
      </c>
      <c r="BJ1416" s="152">
        <v>14.98523031</v>
      </c>
      <c r="BK1416" s="152">
        <v>0.34306125399999998</v>
      </c>
      <c r="BO1416" s="152">
        <v>70.839438229999999</v>
      </c>
      <c r="BP1416" s="152">
        <v>2.0426769710000001</v>
      </c>
      <c r="BQ1416" s="152">
        <v>4.6314777710000001</v>
      </c>
      <c r="BR1416" s="152">
        <v>0.92295153200000002</v>
      </c>
      <c r="BS1416" s="152">
        <v>3.6683089290000002</v>
      </c>
      <c r="BT1416" s="152">
        <v>1.2454280010000001</v>
      </c>
      <c r="BU1416" s="152">
        <v>0.66157659499999999</v>
      </c>
      <c r="BV1416" s="152">
        <v>1.60770459</v>
      </c>
      <c r="BX1416" s="152">
        <v>2.0904800159999999</v>
      </c>
      <c r="BZ1416" s="152">
        <v>1.4997960349999999</v>
      </c>
      <c r="CB1416" s="152">
        <v>1.3680517169999999</v>
      </c>
      <c r="CD1416" s="152">
        <v>0.67729524100000005</v>
      </c>
      <c r="CU1416" s="152">
        <v>-45.770181173977129</v>
      </c>
      <c r="DC1416" s="152">
        <v>39.146333329999997</v>
      </c>
      <c r="DF1416" s="152">
        <v>17.338666669999999</v>
      </c>
      <c r="DG1416" s="152">
        <v>43.434666669999999</v>
      </c>
      <c r="DJ1416" s="152">
        <v>6.0333333000000003E-2</v>
      </c>
      <c r="DM1416" s="152">
        <v>0.260333333</v>
      </c>
      <c r="DO1416" s="154">
        <v>81.705905240000007</v>
      </c>
    </row>
    <row r="1417" spans="1:119">
      <c r="A1417" s="151">
        <v>7044</v>
      </c>
      <c r="B1417" s="152" t="s">
        <v>2859</v>
      </c>
      <c r="C1417" s="152" t="s">
        <v>2877</v>
      </c>
      <c r="D1417" s="152" t="s">
        <v>2878</v>
      </c>
      <c r="E1417" s="152" t="s">
        <v>2879</v>
      </c>
      <c r="F1417" s="152" t="s">
        <v>9863</v>
      </c>
      <c r="H1417" s="151">
        <v>284190</v>
      </c>
      <c r="L1417" s="153" t="s">
        <v>2894</v>
      </c>
      <c r="M1417" s="153" t="s">
        <v>3069</v>
      </c>
      <c r="P1417" s="152">
        <v>17.402999999999999</v>
      </c>
      <c r="Q1417" s="152">
        <v>145.863</v>
      </c>
      <c r="R1417" s="152" t="s">
        <v>2882</v>
      </c>
      <c r="S1417" s="152" t="s">
        <v>2716</v>
      </c>
      <c r="T1417" s="152">
        <v>45.238</v>
      </c>
      <c r="U1417" s="152">
        <v>0.50800000000000001</v>
      </c>
      <c r="V1417" s="152">
        <v>15.494999999999999</v>
      </c>
      <c r="X1417" s="152">
        <v>10.292999999999999</v>
      </c>
      <c r="AA1417" s="152">
        <v>9.6720000000000006</v>
      </c>
      <c r="AB1417" s="152">
        <v>0.192</v>
      </c>
      <c r="AC1417" s="152">
        <v>12.775</v>
      </c>
      <c r="AD1417" s="152">
        <v>1.32</v>
      </c>
      <c r="AE1417" s="152">
        <v>0.32400000000000001</v>
      </c>
      <c r="AF1417" s="152">
        <v>4.5999999999999999E-2</v>
      </c>
      <c r="AI1417" s="152">
        <v>96.152927489999996</v>
      </c>
      <c r="AJ1417" s="152">
        <v>2.3875969000000001</v>
      </c>
      <c r="AK1417" s="156">
        <f t="shared" si="22"/>
        <v>6.7274174000000004E-3</v>
      </c>
      <c r="AL1417" s="151">
        <v>67.274174000000002</v>
      </c>
      <c r="AM1417" s="151">
        <v>289.74263000000002</v>
      </c>
      <c r="AN1417" s="151">
        <v>711.91985</v>
      </c>
      <c r="AO1417" s="151">
        <v>824.56764710000004</v>
      </c>
      <c r="AQ1417" s="152">
        <v>2.2774782189999998</v>
      </c>
      <c r="AR1417" s="152">
        <v>0.17334438099999999</v>
      </c>
      <c r="AS1417" s="152">
        <v>7.290176776</v>
      </c>
      <c r="AU1417" s="151">
        <v>438.86923940000003</v>
      </c>
      <c r="AV1417" s="152">
        <v>2778.069794</v>
      </c>
      <c r="AW1417" s="152">
        <v>44.965053050000002</v>
      </c>
      <c r="AX1417" s="151">
        <v>3341.9090700000002</v>
      </c>
      <c r="AZ1417" s="152">
        <v>77.103842139999998</v>
      </c>
      <c r="BG1417" s="152">
        <v>3.778741546</v>
      </c>
      <c r="BH1417" s="152">
        <v>371.7248199</v>
      </c>
      <c r="BI1417" s="152">
        <v>10.26246308</v>
      </c>
      <c r="BJ1417" s="152">
        <v>18.374935170000001</v>
      </c>
      <c r="BK1417" s="152">
        <v>0.478620412</v>
      </c>
      <c r="BO1417" s="152">
        <v>84.35602197</v>
      </c>
      <c r="BP1417" s="152">
        <v>2.6455541560000002</v>
      </c>
      <c r="BQ1417" s="152">
        <v>5.8102124220000002</v>
      </c>
      <c r="BR1417" s="152">
        <v>0.95272416199999999</v>
      </c>
      <c r="BS1417" s="152">
        <v>3.7974447549999999</v>
      </c>
      <c r="BT1417" s="152">
        <v>1.0909293849999999</v>
      </c>
      <c r="BU1417" s="152">
        <v>0.41275246900000001</v>
      </c>
      <c r="BV1417" s="152">
        <v>1.6016055330000001</v>
      </c>
      <c r="BX1417" s="152">
        <v>1.701026081</v>
      </c>
      <c r="BZ1417" s="152">
        <v>1.376602082</v>
      </c>
      <c r="CB1417" s="152">
        <v>1.2704274849999999</v>
      </c>
      <c r="CD1417" s="152">
        <v>0.72735269700000005</v>
      </c>
      <c r="DC1417" s="152">
        <v>39.195666670000001</v>
      </c>
      <c r="DF1417" s="152">
        <v>15.63133333</v>
      </c>
      <c r="DG1417" s="152">
        <v>44.701000000000001</v>
      </c>
      <c r="DJ1417" s="152">
        <v>0.1</v>
      </c>
      <c r="DM1417" s="152">
        <v>0.25066666700000001</v>
      </c>
      <c r="DO1417" s="154">
        <v>83.602541529999996</v>
      </c>
    </row>
    <row r="1418" spans="1:119">
      <c r="A1418" s="151">
        <v>7045</v>
      </c>
      <c r="B1418" s="152" t="s">
        <v>2859</v>
      </c>
      <c r="C1418" s="152" t="s">
        <v>2877</v>
      </c>
      <c r="D1418" s="152" t="s">
        <v>2878</v>
      </c>
      <c r="E1418" s="152" t="s">
        <v>2879</v>
      </c>
      <c r="F1418" s="152" t="s">
        <v>9864</v>
      </c>
      <c r="H1418" s="151">
        <v>284190</v>
      </c>
      <c r="L1418" s="153" t="s">
        <v>2894</v>
      </c>
      <c r="M1418" s="153" t="s">
        <v>3191</v>
      </c>
      <c r="P1418" s="152">
        <v>17.402999999999999</v>
      </c>
      <c r="Q1418" s="152">
        <v>145.863</v>
      </c>
      <c r="R1418" s="152" t="s">
        <v>2882</v>
      </c>
      <c r="S1418" s="152" t="s">
        <v>2716</v>
      </c>
      <c r="T1418" s="152">
        <v>45.87</v>
      </c>
      <c r="U1418" s="152">
        <v>0.74099999999999999</v>
      </c>
      <c r="V1418" s="152">
        <v>15.010999999999999</v>
      </c>
      <c r="X1418" s="152">
        <v>11.241</v>
      </c>
      <c r="AA1418" s="152">
        <v>8.5830000000000002</v>
      </c>
      <c r="AB1418" s="152">
        <v>0.2</v>
      </c>
      <c r="AC1418" s="152">
        <v>12.007</v>
      </c>
      <c r="AD1418" s="152">
        <v>1.7190000000000001</v>
      </c>
      <c r="AE1418" s="152">
        <v>0.48099999999999998</v>
      </c>
      <c r="AF1418" s="152">
        <v>8.5999999999999993E-2</v>
      </c>
      <c r="AI1418" s="152">
        <v>96.264882069999999</v>
      </c>
      <c r="AJ1418" s="152">
        <v>2.5311203</v>
      </c>
      <c r="AK1418" s="156">
        <f t="shared" si="22"/>
        <v>1.9627247E-2</v>
      </c>
      <c r="AL1418" s="151">
        <v>196.27247</v>
      </c>
      <c r="AM1418" s="151">
        <v>340.76927999999998</v>
      </c>
      <c r="AN1418" s="151">
        <v>1957.93236</v>
      </c>
      <c r="AO1418" s="151">
        <v>1231.9867650000001</v>
      </c>
      <c r="AQ1418" s="152">
        <v>2.8937397800000002</v>
      </c>
      <c r="AR1418" s="152">
        <v>0.21569596099999999</v>
      </c>
      <c r="AS1418" s="152">
        <v>8.5522934660000001</v>
      </c>
      <c r="AU1418" s="151">
        <v>419.9289675</v>
      </c>
      <c r="AV1418" s="152">
        <v>3817.0137599999998</v>
      </c>
      <c r="AW1418" s="152">
        <v>38.814104880000002</v>
      </c>
      <c r="AX1418" s="151">
        <v>4901.3212460000004</v>
      </c>
      <c r="AZ1418" s="152">
        <v>66.86986512</v>
      </c>
      <c r="BG1418" s="152">
        <v>5.5548026400000001</v>
      </c>
      <c r="BH1418" s="152">
        <v>358.28826750000002</v>
      </c>
      <c r="BI1418" s="152">
        <v>17.16745487</v>
      </c>
      <c r="BJ1418" s="152">
        <v>29.345986020000002</v>
      </c>
      <c r="BK1418" s="152">
        <v>0.59880946999999995</v>
      </c>
      <c r="BO1418" s="152">
        <v>127.76039609999999</v>
      </c>
      <c r="BP1418" s="152">
        <v>4.2362459369999996</v>
      </c>
      <c r="BQ1418" s="152">
        <v>9.5561951759999992</v>
      </c>
      <c r="BS1418" s="152">
        <v>7.6251592280000002</v>
      </c>
      <c r="BT1418" s="152">
        <v>2.5854670820000001</v>
      </c>
      <c r="BU1418" s="152">
        <v>1.2476844419999999</v>
      </c>
      <c r="BV1418" s="152">
        <v>2.6183086919999998</v>
      </c>
      <c r="BX1418" s="152">
        <v>3.0840587830000001</v>
      </c>
      <c r="BZ1418" s="152">
        <v>2.0618968230000001</v>
      </c>
      <c r="CB1418" s="152">
        <v>1.65839216</v>
      </c>
      <c r="CD1418" s="152">
        <v>1.092362652</v>
      </c>
      <c r="CH1418" s="152">
        <v>18.429462659999999</v>
      </c>
      <c r="CJ1418" s="152">
        <v>8.5911196999999995E-2</v>
      </c>
      <c r="CK1418" s="152">
        <v>0.18665020199999999</v>
      </c>
      <c r="CU1418" s="152">
        <v>-43.589366496271879</v>
      </c>
      <c r="DC1418" s="152">
        <v>39.213999999999999</v>
      </c>
      <c r="DF1418" s="152">
        <v>17.053333330000001</v>
      </c>
      <c r="DG1418" s="152">
        <v>43.78</v>
      </c>
      <c r="DJ1418" s="152">
        <v>6.3E-2</v>
      </c>
      <c r="DM1418" s="152">
        <v>0.26</v>
      </c>
      <c r="DO1418" s="154">
        <v>82.069459850000001</v>
      </c>
    </row>
    <row r="1419" spans="1:119">
      <c r="A1419" s="151">
        <v>7046</v>
      </c>
      <c r="B1419" s="152" t="s">
        <v>2859</v>
      </c>
      <c r="C1419" s="152" t="s">
        <v>2877</v>
      </c>
      <c r="D1419" s="152" t="s">
        <v>2878</v>
      </c>
      <c r="E1419" s="152" t="s">
        <v>2879</v>
      </c>
      <c r="F1419" s="152" t="s">
        <v>9865</v>
      </c>
      <c r="H1419" s="151">
        <v>284190</v>
      </c>
      <c r="L1419" s="153" t="s">
        <v>2894</v>
      </c>
      <c r="M1419" s="153" t="s">
        <v>2995</v>
      </c>
      <c r="P1419" s="152">
        <v>17.402999999999999</v>
      </c>
      <c r="Q1419" s="152">
        <v>145.863</v>
      </c>
      <c r="R1419" s="152" t="s">
        <v>2882</v>
      </c>
      <c r="S1419" s="152" t="s">
        <v>2716</v>
      </c>
      <c r="T1419" s="152">
        <v>44.621000000000002</v>
      </c>
      <c r="U1419" s="152">
        <v>0.93300000000000005</v>
      </c>
      <c r="V1419" s="152">
        <v>15.558999999999999</v>
      </c>
      <c r="X1419" s="152">
        <v>11.238</v>
      </c>
      <c r="AA1419" s="152">
        <v>9.2170000000000005</v>
      </c>
      <c r="AB1419" s="152">
        <v>0.23</v>
      </c>
      <c r="AC1419" s="152">
        <v>11.888</v>
      </c>
      <c r="AD1419" s="152">
        <v>1.944</v>
      </c>
      <c r="AE1419" s="152">
        <v>0.33300000000000002</v>
      </c>
      <c r="AF1419" s="152">
        <v>0.11700000000000001</v>
      </c>
      <c r="AI1419" s="152">
        <v>96.395501409999994</v>
      </c>
      <c r="AJ1419" s="152">
        <v>2.3713922489999999</v>
      </c>
      <c r="AK1419" s="156">
        <f t="shared" si="22"/>
        <v>7.2612068200000005E-2</v>
      </c>
      <c r="AL1419" s="151">
        <v>726.12068199999999</v>
      </c>
      <c r="AM1419" s="151">
        <v>272.43794000000003</v>
      </c>
      <c r="AN1419" s="151">
        <v>2201.7572700000001</v>
      </c>
      <c r="AO1419" s="151">
        <v>811.18970590000004</v>
      </c>
      <c r="AQ1419" s="152">
        <v>2.82189763</v>
      </c>
      <c r="AR1419" s="152">
        <v>0.190450865</v>
      </c>
      <c r="AS1419" s="152">
        <v>15.92617226</v>
      </c>
      <c r="AU1419" s="151">
        <v>441.55986689999997</v>
      </c>
      <c r="AV1419" s="152">
        <v>2710.40832</v>
      </c>
      <c r="AW1419" s="152">
        <v>38.019055170000001</v>
      </c>
      <c r="AX1419" s="151">
        <v>6212.1548620000003</v>
      </c>
      <c r="AZ1419" s="152">
        <v>102.8824693</v>
      </c>
      <c r="BG1419" s="152">
        <v>5.2349570319999996</v>
      </c>
      <c r="BH1419" s="152">
        <v>294.09169500000002</v>
      </c>
      <c r="BI1419" s="152">
        <v>20.524456059999999</v>
      </c>
      <c r="BJ1419" s="152">
        <v>39.851002229999999</v>
      </c>
      <c r="BK1419" s="152">
        <v>0.85690695299999997</v>
      </c>
      <c r="BO1419" s="152">
        <v>135.07444100000001</v>
      </c>
      <c r="BP1419" s="152">
        <v>4.8514078530000004</v>
      </c>
      <c r="BQ1419" s="152">
        <v>10.691354090000001</v>
      </c>
      <c r="BS1419" s="152">
        <v>8.3263073760000008</v>
      </c>
      <c r="BT1419" s="152">
        <v>2.5422820499999998</v>
      </c>
      <c r="BU1419" s="152">
        <v>1.3121554259999999</v>
      </c>
      <c r="BV1419" s="152">
        <v>3.0162033319999999</v>
      </c>
      <c r="BX1419" s="152">
        <v>3.782757181</v>
      </c>
      <c r="BZ1419" s="152">
        <v>2.3160094020000002</v>
      </c>
      <c r="CB1419" s="152">
        <v>1.7311485390000001</v>
      </c>
      <c r="CD1419" s="152">
        <v>1.3861469559999999</v>
      </c>
      <c r="CH1419" s="152">
        <v>15.66172381</v>
      </c>
      <c r="CJ1419" s="152">
        <v>0.35319916200000001</v>
      </c>
      <c r="CK1419" s="152">
        <v>0.14459962400000001</v>
      </c>
      <c r="CU1419" s="152">
        <v>-46.635512411469904</v>
      </c>
      <c r="DC1419" s="152">
        <v>39.005333329999999</v>
      </c>
      <c r="DF1419" s="152">
        <v>18.221</v>
      </c>
      <c r="DG1419" s="152">
        <v>42.889333329999999</v>
      </c>
      <c r="DJ1419" s="152">
        <v>7.1666667000000003E-2</v>
      </c>
      <c r="DM1419" s="152">
        <v>0.23633333300000001</v>
      </c>
      <c r="DO1419" s="154">
        <v>80.756692860000001</v>
      </c>
    </row>
    <row r="1420" spans="1:119">
      <c r="A1420" s="151">
        <v>7047</v>
      </c>
      <c r="B1420" s="152" t="s">
        <v>2859</v>
      </c>
      <c r="C1420" s="152" t="s">
        <v>2877</v>
      </c>
      <c r="D1420" s="152" t="s">
        <v>2878</v>
      </c>
      <c r="E1420" s="152" t="s">
        <v>2879</v>
      </c>
      <c r="F1420" s="152" t="s">
        <v>9866</v>
      </c>
      <c r="H1420" s="151">
        <v>284190</v>
      </c>
      <c r="L1420" s="153" t="s">
        <v>2894</v>
      </c>
      <c r="M1420" s="153" t="s">
        <v>2904</v>
      </c>
      <c r="P1420" s="152">
        <v>17.402999999999999</v>
      </c>
      <c r="Q1420" s="152">
        <v>145.863</v>
      </c>
      <c r="R1420" s="152" t="s">
        <v>2882</v>
      </c>
      <c r="S1420" s="152" t="s">
        <v>2716</v>
      </c>
      <c r="T1420" s="152">
        <v>43.171999999999997</v>
      </c>
      <c r="U1420" s="152">
        <v>0.629</v>
      </c>
      <c r="V1420" s="152">
        <v>15.757</v>
      </c>
      <c r="X1420" s="152">
        <v>13.375999999999999</v>
      </c>
      <c r="AA1420" s="152">
        <v>8.6950000000000003</v>
      </c>
      <c r="AB1420" s="152">
        <v>0.24299999999999999</v>
      </c>
      <c r="AC1420" s="152">
        <v>13.507999999999999</v>
      </c>
      <c r="AD1420" s="152">
        <v>1.1870000000000001</v>
      </c>
      <c r="AE1420" s="152">
        <v>0.26200000000000001</v>
      </c>
      <c r="AF1420" s="152">
        <v>3.6999999999999998E-2</v>
      </c>
      <c r="AI1420" s="152">
        <v>97.128012420000005</v>
      </c>
      <c r="AJ1420" s="152">
        <v>0.89154789999999995</v>
      </c>
      <c r="AK1420" s="156">
        <f t="shared" si="22"/>
        <v>9.1131315000000002E-4</v>
      </c>
      <c r="AL1420" s="151">
        <v>9.1131314999999997</v>
      </c>
      <c r="AM1420" s="151">
        <v>271.55052000000001</v>
      </c>
      <c r="AN1420" s="151">
        <v>788.30610000000001</v>
      </c>
      <c r="AO1420" s="151">
        <v>593.49411759999998</v>
      </c>
      <c r="AQ1420" s="152">
        <v>2.7150989409999999</v>
      </c>
      <c r="AR1420" s="152">
        <v>0.23622331299999999</v>
      </c>
      <c r="AS1420" s="152">
        <v>10.73356059</v>
      </c>
      <c r="AU1420" s="151">
        <v>323.05984410000002</v>
      </c>
      <c r="AV1420" s="152">
        <v>2666.1050740000001</v>
      </c>
      <c r="AW1420" s="152">
        <v>61.989237719999998</v>
      </c>
      <c r="AX1420" s="151">
        <v>4662.9251899999999</v>
      </c>
      <c r="AZ1420" s="152">
        <v>82.607683710000003</v>
      </c>
      <c r="BG1420" s="152">
        <v>4.5518366610000003</v>
      </c>
      <c r="BH1420" s="152">
        <v>305.18448269999999</v>
      </c>
      <c r="BI1420" s="152">
        <v>13.41461733</v>
      </c>
      <c r="BJ1420" s="152">
        <v>19.4243424</v>
      </c>
      <c r="BK1420" s="152">
        <v>0.35556153699999998</v>
      </c>
      <c r="BO1420" s="152">
        <v>78.154859500000001</v>
      </c>
      <c r="BP1420" s="152">
        <v>1.794332453</v>
      </c>
      <c r="BQ1420" s="152">
        <v>5.1967267120000002</v>
      </c>
      <c r="BR1420" s="152">
        <v>0.86685726500000004</v>
      </c>
      <c r="BS1420" s="152">
        <v>4.6459246189999996</v>
      </c>
      <c r="BT1420" s="152">
        <v>1.7017859289999999</v>
      </c>
      <c r="BU1420" s="152">
        <v>0.88180353600000005</v>
      </c>
      <c r="BV1420" s="152">
        <v>1.8268900809999999</v>
      </c>
      <c r="BX1420" s="152">
        <v>2.5235813349999998</v>
      </c>
      <c r="BZ1420" s="152">
        <v>1.7778023039999999</v>
      </c>
      <c r="CB1420" s="152">
        <v>1.8487992559999999</v>
      </c>
      <c r="CD1420" s="152">
        <v>0.60231157800000001</v>
      </c>
      <c r="DC1420" s="152">
        <v>38.829000000000001</v>
      </c>
      <c r="DF1420" s="152">
        <v>19.015000000000001</v>
      </c>
      <c r="DG1420" s="152">
        <v>42.161999999999999</v>
      </c>
      <c r="DJ1420" s="152">
        <v>7.0333332999999998E-2</v>
      </c>
      <c r="DM1420" s="152">
        <v>0.28899999999999998</v>
      </c>
      <c r="DO1420" s="154">
        <v>79.810950140000003</v>
      </c>
    </row>
    <row r="1421" spans="1:119">
      <c r="A1421" s="151">
        <v>7048</v>
      </c>
      <c r="B1421" s="152" t="s">
        <v>2859</v>
      </c>
      <c r="C1421" s="152" t="s">
        <v>2877</v>
      </c>
      <c r="D1421" s="152" t="s">
        <v>2878</v>
      </c>
      <c r="E1421" s="152" t="s">
        <v>2879</v>
      </c>
      <c r="F1421" s="152" t="s">
        <v>9867</v>
      </c>
      <c r="H1421" s="151">
        <v>284190</v>
      </c>
      <c r="L1421" s="153" t="s">
        <v>2894</v>
      </c>
      <c r="M1421" s="153" t="s">
        <v>3257</v>
      </c>
      <c r="P1421" s="152">
        <v>17.402999999999999</v>
      </c>
      <c r="Q1421" s="152">
        <v>145.863</v>
      </c>
      <c r="R1421" s="152" t="s">
        <v>2882</v>
      </c>
      <c r="S1421" s="152" t="s">
        <v>2716</v>
      </c>
      <c r="T1421" s="152">
        <v>46.23</v>
      </c>
      <c r="U1421" s="152">
        <v>0.89700000000000002</v>
      </c>
      <c r="V1421" s="152">
        <v>13.676</v>
      </c>
      <c r="X1421" s="152">
        <v>11.824</v>
      </c>
      <c r="AA1421" s="152">
        <v>9.6470000000000002</v>
      </c>
      <c r="AB1421" s="152">
        <v>0.23599999999999999</v>
      </c>
      <c r="AC1421" s="152">
        <v>11.545</v>
      </c>
      <c r="AD1421" s="152">
        <v>1.58</v>
      </c>
      <c r="AE1421" s="152">
        <v>0.36199999999999999</v>
      </c>
      <c r="AF1421" s="152">
        <v>0.111</v>
      </c>
      <c r="AI1421" s="152">
        <v>96.451894379999999</v>
      </c>
      <c r="AJ1421" s="152">
        <v>2.5475032629999999</v>
      </c>
      <c r="AK1421" s="156">
        <f t="shared" si="22"/>
        <v>2.524262566E-2</v>
      </c>
      <c r="AL1421" s="151">
        <v>252.42625659999999</v>
      </c>
      <c r="AM1421" s="151">
        <v>383.36543999999998</v>
      </c>
      <c r="AN1421" s="151">
        <v>817.02733000000001</v>
      </c>
      <c r="AO1421" s="151">
        <v>890.84926470000005</v>
      </c>
      <c r="AQ1421" s="152">
        <v>2.7375596610000001</v>
      </c>
      <c r="AR1421" s="152">
        <v>0.26699842200000001</v>
      </c>
      <c r="AS1421" s="152">
        <v>12.93408904</v>
      </c>
      <c r="AU1421" s="151">
        <v>462.46310740000001</v>
      </c>
      <c r="AV1421" s="152">
        <v>3152.4061470000001</v>
      </c>
      <c r="AW1421" s="152">
        <v>48.202154999999998</v>
      </c>
      <c r="AX1421" s="151">
        <v>5589.7979839999998</v>
      </c>
      <c r="AZ1421" s="152">
        <v>45.969174969999997</v>
      </c>
      <c r="BG1421" s="152">
        <v>5.0188904860000001</v>
      </c>
      <c r="BH1421" s="152">
        <v>305.01795820000001</v>
      </c>
      <c r="BI1421" s="152">
        <v>15.66953322</v>
      </c>
      <c r="BJ1421" s="152">
        <v>26.93119488</v>
      </c>
      <c r="BK1421" s="152">
        <v>0.52421240599999996</v>
      </c>
      <c r="BO1421" s="152">
        <v>114.2800828</v>
      </c>
      <c r="BP1421" s="152">
        <v>3.2326046919999998</v>
      </c>
      <c r="BQ1421" s="152">
        <v>7.0913660739999997</v>
      </c>
      <c r="BR1421" s="152">
        <v>1.2562256949999999</v>
      </c>
      <c r="BS1421" s="152">
        <v>5.7539350819999999</v>
      </c>
      <c r="BT1421" s="152">
        <v>1.791365949</v>
      </c>
      <c r="BU1421" s="152">
        <v>1.0461267649999999</v>
      </c>
      <c r="BV1421" s="152">
        <v>2.4920876719999998</v>
      </c>
      <c r="BX1421" s="152">
        <v>3.1922343450000001</v>
      </c>
      <c r="BZ1421" s="152">
        <v>2.0783855280000001</v>
      </c>
      <c r="CB1421" s="152">
        <v>1.81347616</v>
      </c>
      <c r="CD1421" s="152">
        <v>0.89033253899999998</v>
      </c>
      <c r="CU1421" s="152">
        <v>-54.512971892528796</v>
      </c>
      <c r="DC1421" s="152">
        <v>39.121499999999997</v>
      </c>
      <c r="DF1421" s="152">
        <v>18.486499999999999</v>
      </c>
      <c r="DG1421" s="152">
        <v>42.777500000000003</v>
      </c>
      <c r="DJ1421" s="152">
        <v>4.5999999999999999E-2</v>
      </c>
      <c r="DM1421" s="152">
        <v>0.28799999999999998</v>
      </c>
      <c r="DO1421" s="154">
        <v>80.489919479999998</v>
      </c>
    </row>
    <row r="1422" spans="1:119">
      <c r="A1422" s="151">
        <v>7049</v>
      </c>
      <c r="B1422" s="152" t="s">
        <v>2859</v>
      </c>
      <c r="C1422" s="152" t="s">
        <v>2877</v>
      </c>
      <c r="D1422" s="152" t="s">
        <v>2878</v>
      </c>
      <c r="E1422" s="152" t="s">
        <v>2879</v>
      </c>
      <c r="F1422" s="152" t="s">
        <v>9868</v>
      </c>
      <c r="H1422" s="151">
        <v>284190</v>
      </c>
      <c r="L1422" s="153" t="s">
        <v>2894</v>
      </c>
      <c r="M1422" s="153" t="s">
        <v>3870</v>
      </c>
      <c r="P1422" s="152">
        <v>17.402999999999999</v>
      </c>
      <c r="Q1422" s="152">
        <v>145.863</v>
      </c>
      <c r="R1422" s="152" t="s">
        <v>2882</v>
      </c>
      <c r="S1422" s="152" t="s">
        <v>2716</v>
      </c>
      <c r="T1422" s="152">
        <v>48.582000000000001</v>
      </c>
      <c r="U1422" s="152">
        <v>0.86699999999999999</v>
      </c>
      <c r="V1422" s="152">
        <v>15.823</v>
      </c>
      <c r="X1422" s="152">
        <v>9.8789999999999996</v>
      </c>
      <c r="AA1422" s="152">
        <v>6.8769999999999998</v>
      </c>
      <c r="AB1422" s="152">
        <v>0.15</v>
      </c>
      <c r="AC1422" s="152">
        <v>11.702999999999999</v>
      </c>
      <c r="AD1422" s="152">
        <v>2.0390000000000001</v>
      </c>
      <c r="AE1422" s="152">
        <v>0.53900000000000003</v>
      </c>
      <c r="AF1422" s="152">
        <v>0.105</v>
      </c>
      <c r="AI1422" s="152">
        <v>96.824350719999998</v>
      </c>
      <c r="AJ1422" s="152">
        <v>2.0713588999999999</v>
      </c>
      <c r="AK1422" s="156">
        <f t="shared" si="22"/>
        <v>5.2200125000000002E-3</v>
      </c>
      <c r="AL1422" s="151">
        <v>52.200125</v>
      </c>
      <c r="AM1422" s="151">
        <v>283.08697999999998</v>
      </c>
      <c r="AN1422" s="151">
        <v>547.53664000000003</v>
      </c>
      <c r="AO1422" s="151">
        <v>1079.964706</v>
      </c>
      <c r="AQ1422" s="152">
        <v>2.7026656170000001</v>
      </c>
      <c r="AR1422" s="152">
        <v>0.20279077600000001</v>
      </c>
      <c r="AS1422" s="152">
        <v>12.573680810000001</v>
      </c>
      <c r="AU1422" s="151">
        <v>601.71924109999998</v>
      </c>
      <c r="AV1422" s="152">
        <v>3983.3714620000001</v>
      </c>
      <c r="AW1422" s="152">
        <v>40.221307760000002</v>
      </c>
      <c r="AX1422" s="151">
        <v>4935.9074030000002</v>
      </c>
      <c r="AZ1422" s="152">
        <v>40.717414349999999</v>
      </c>
      <c r="BG1422" s="152">
        <v>4.5946617950000004</v>
      </c>
      <c r="BH1422" s="152">
        <v>280.99514859999999</v>
      </c>
      <c r="BI1422" s="152">
        <v>14.384629800000001</v>
      </c>
      <c r="BJ1422" s="152">
        <v>31.816390200000001</v>
      </c>
      <c r="BK1422" s="152">
        <v>0.64878303800000003</v>
      </c>
      <c r="BO1422" s="152">
        <v>120.47030220000001</v>
      </c>
      <c r="BP1422" s="152">
        <v>3.6822862220000001</v>
      </c>
      <c r="BQ1422" s="152">
        <v>8.8098851370000002</v>
      </c>
      <c r="BR1422" s="152">
        <v>1.378301703</v>
      </c>
      <c r="BS1422" s="152">
        <v>6.7218878100000001</v>
      </c>
      <c r="BT1422" s="152">
        <v>2.0640830989999999</v>
      </c>
      <c r="BU1422" s="152">
        <v>0.69037076600000002</v>
      </c>
      <c r="BV1422" s="152">
        <v>2.4097157999999999</v>
      </c>
      <c r="BX1422" s="152">
        <v>2.6718138169999999</v>
      </c>
      <c r="BZ1422" s="152">
        <v>1.955707793</v>
      </c>
      <c r="CB1422" s="152">
        <v>1.6650581849999999</v>
      </c>
      <c r="CD1422" s="152">
        <v>1.1321450959999999</v>
      </c>
      <c r="DC1422" s="152">
        <v>39.416333330000001</v>
      </c>
      <c r="DF1422" s="152">
        <v>16.989666669999998</v>
      </c>
      <c r="DG1422" s="152">
        <v>43.77333333</v>
      </c>
      <c r="DJ1422" s="152">
        <v>6.8666667000000001E-2</v>
      </c>
      <c r="DM1422" s="152">
        <v>0.239666667</v>
      </c>
      <c r="DO1422" s="154">
        <v>82.122199550000005</v>
      </c>
    </row>
    <row r="1423" spans="1:119">
      <c r="A1423" s="151">
        <v>7050</v>
      </c>
      <c r="B1423" s="152" t="s">
        <v>2859</v>
      </c>
      <c r="C1423" s="152" t="s">
        <v>2877</v>
      </c>
      <c r="D1423" s="152" t="s">
        <v>2878</v>
      </c>
      <c r="E1423" s="152" t="s">
        <v>2879</v>
      </c>
      <c r="F1423" s="152" t="s">
        <v>9869</v>
      </c>
      <c r="H1423" s="151">
        <v>284190</v>
      </c>
      <c r="L1423" s="153" t="s">
        <v>2894</v>
      </c>
      <c r="M1423" s="153" t="s">
        <v>3297</v>
      </c>
      <c r="P1423" s="152">
        <v>17.402999999999999</v>
      </c>
      <c r="Q1423" s="152">
        <v>145.863</v>
      </c>
      <c r="R1423" s="152" t="s">
        <v>2882</v>
      </c>
      <c r="S1423" s="152" t="s">
        <v>2716</v>
      </c>
      <c r="T1423" s="152">
        <v>46.502000000000002</v>
      </c>
      <c r="U1423" s="152">
        <v>1.0129999999999999</v>
      </c>
      <c r="V1423" s="152">
        <v>15.138</v>
      </c>
      <c r="X1423" s="152">
        <v>10.45</v>
      </c>
      <c r="AA1423" s="152">
        <v>6.2119999999999997</v>
      </c>
      <c r="AB1423" s="152">
        <v>0.25800000000000001</v>
      </c>
      <c r="AC1423" s="152">
        <v>13.111000000000001</v>
      </c>
      <c r="AD1423" s="152">
        <v>1.9059999999999999</v>
      </c>
      <c r="AE1423" s="152">
        <v>0.41699999999999998</v>
      </c>
      <c r="AF1423" s="152">
        <v>0.122</v>
      </c>
      <c r="AI1423" s="152">
        <v>95.396490450000002</v>
      </c>
      <c r="AJ1423" s="152">
        <v>1.93939035</v>
      </c>
      <c r="AK1423" s="156">
        <f t="shared" si="22"/>
        <v>3.8850364000000005E-2</v>
      </c>
      <c r="AL1423" s="151">
        <v>388.50364000000002</v>
      </c>
      <c r="AM1423" s="151">
        <v>352.30574000000001</v>
      </c>
      <c r="AN1423" s="151">
        <v>913.57955000000004</v>
      </c>
      <c r="AO1423" s="151">
        <v>923.68602940000005</v>
      </c>
      <c r="AQ1423" s="152">
        <v>2.990359824</v>
      </c>
      <c r="AR1423" s="152">
        <v>0.27245477099999998</v>
      </c>
      <c r="AS1423" s="152">
        <v>13.349008810000001</v>
      </c>
      <c r="AU1423" s="151">
        <v>446.14193790000002</v>
      </c>
      <c r="AV1423" s="152">
        <v>3192.4561910000002</v>
      </c>
      <c r="AW1423" s="152">
        <v>51.462650060000001</v>
      </c>
      <c r="AX1423" s="151">
        <v>5723.282843</v>
      </c>
      <c r="AZ1423" s="152">
        <v>49.719018149999997</v>
      </c>
      <c r="BG1423" s="152">
        <v>5.3859122040000003</v>
      </c>
      <c r="BH1423" s="152">
        <v>312.66891029999999</v>
      </c>
      <c r="BI1423" s="152">
        <v>17.030378209999999</v>
      </c>
      <c r="BJ1423" s="152">
        <v>27.067069790000001</v>
      </c>
      <c r="BK1423" s="152">
        <v>0.57620200700000002</v>
      </c>
      <c r="BO1423" s="152">
        <v>121.8327105</v>
      </c>
      <c r="BP1423" s="152">
        <v>3.2083686610000002</v>
      </c>
      <c r="BQ1423" s="152">
        <v>7.1891296669999996</v>
      </c>
      <c r="BR1423" s="152">
        <v>1.2350377809999999</v>
      </c>
      <c r="BS1423" s="152">
        <v>5.715724969</v>
      </c>
      <c r="BT1423" s="152">
        <v>1.795369089</v>
      </c>
      <c r="BU1423" s="152">
        <v>0.87236939199999997</v>
      </c>
      <c r="BV1423" s="152">
        <v>2.4695893660000001</v>
      </c>
      <c r="BX1423" s="152">
        <v>3.1005833900000002</v>
      </c>
      <c r="BZ1423" s="152">
        <v>2.2836050320000001</v>
      </c>
      <c r="CB1423" s="152">
        <v>1.9794213359999999</v>
      </c>
      <c r="CD1423" s="152">
        <v>1.033361757</v>
      </c>
      <c r="DC1423" s="152">
        <v>39.161333329999998</v>
      </c>
      <c r="DF1423" s="152">
        <v>18.059000000000001</v>
      </c>
      <c r="DG1423" s="152">
        <v>43.148000000000003</v>
      </c>
      <c r="DJ1423" s="152">
        <v>6.8666667000000001E-2</v>
      </c>
      <c r="DM1423" s="152">
        <v>0.28466666699999998</v>
      </c>
      <c r="DO1423" s="154">
        <v>80.987852149999995</v>
      </c>
    </row>
    <row r="1424" spans="1:119">
      <c r="A1424" s="151">
        <v>7051</v>
      </c>
      <c r="B1424" s="152" t="s">
        <v>2859</v>
      </c>
      <c r="C1424" s="152" t="s">
        <v>2877</v>
      </c>
      <c r="D1424" s="152" t="s">
        <v>2878</v>
      </c>
      <c r="E1424" s="152" t="s">
        <v>2879</v>
      </c>
      <c r="F1424" s="152" t="s">
        <v>9870</v>
      </c>
      <c r="H1424" s="151">
        <v>284190</v>
      </c>
      <c r="L1424" s="153" t="s">
        <v>2894</v>
      </c>
      <c r="M1424" s="153" t="s">
        <v>3185</v>
      </c>
      <c r="P1424" s="152">
        <v>17.402999999999999</v>
      </c>
      <c r="Q1424" s="152">
        <v>145.863</v>
      </c>
      <c r="R1424" s="152" t="s">
        <v>2882</v>
      </c>
      <c r="S1424" s="152" t="s">
        <v>2716</v>
      </c>
      <c r="T1424" s="152">
        <v>45.831000000000003</v>
      </c>
      <c r="U1424" s="152">
        <v>0.68200000000000005</v>
      </c>
      <c r="V1424" s="152">
        <v>14.411</v>
      </c>
      <c r="X1424" s="152">
        <v>13.526</v>
      </c>
      <c r="AA1424" s="152">
        <v>7.6980000000000004</v>
      </c>
      <c r="AB1424" s="152">
        <v>0.32600000000000001</v>
      </c>
      <c r="AC1424" s="152">
        <v>11.83</v>
      </c>
      <c r="AD1424" s="152">
        <v>1.3420000000000001</v>
      </c>
      <c r="AE1424" s="152">
        <v>0.26300000000000001</v>
      </c>
      <c r="AF1424" s="152">
        <v>6.0999999999999999E-2</v>
      </c>
      <c r="AI1424" s="152">
        <v>96.372267230000006</v>
      </c>
      <c r="AJ1424" s="152">
        <v>2.66187255</v>
      </c>
      <c r="AK1424" s="156">
        <f t="shared" si="22"/>
        <v>5.5244571000000004E-3</v>
      </c>
      <c r="AL1424" s="151">
        <v>55.244571000000001</v>
      </c>
      <c r="AM1424" s="151">
        <v>283.08697999999998</v>
      </c>
      <c r="AN1424" s="151">
        <v>435.09607999999997</v>
      </c>
      <c r="AO1424" s="151">
        <v>709.0308824</v>
      </c>
      <c r="AQ1424" s="152">
        <v>4.1705729509999996</v>
      </c>
      <c r="AR1424" s="152">
        <v>0.20055131400000001</v>
      </c>
      <c r="AS1424" s="152">
        <v>9.8834964680000006</v>
      </c>
      <c r="AU1424" s="151">
        <v>409.35187200000001</v>
      </c>
      <c r="AV1424" s="152">
        <v>2319.8329840000001</v>
      </c>
      <c r="AW1424" s="152">
        <v>52.802380339999999</v>
      </c>
      <c r="AX1424" s="151">
        <v>4116.3034960000005</v>
      </c>
      <c r="AZ1424" s="152">
        <v>43.804905380000001</v>
      </c>
      <c r="BG1424" s="152">
        <v>5.670629924</v>
      </c>
      <c r="BH1424" s="152">
        <v>293.27731970000002</v>
      </c>
      <c r="BI1424" s="152">
        <v>12.88016796</v>
      </c>
      <c r="BJ1424" s="152">
        <v>19.930092439999999</v>
      </c>
      <c r="BK1424" s="152">
        <v>0.42356463300000002</v>
      </c>
      <c r="BO1424" s="152">
        <v>91.403982510000006</v>
      </c>
      <c r="BP1424" s="152">
        <v>2.457224917</v>
      </c>
      <c r="BQ1424" s="152">
        <v>5.663987702</v>
      </c>
      <c r="BR1424" s="152">
        <v>0.91452472600000001</v>
      </c>
      <c r="BS1424" s="152">
        <v>4.3568584850000001</v>
      </c>
      <c r="BT1424" s="152">
        <v>1.563186985</v>
      </c>
      <c r="BU1424" s="152">
        <v>0.70755922100000002</v>
      </c>
      <c r="BV1424" s="152">
        <v>1.948327551</v>
      </c>
      <c r="BX1424" s="152">
        <v>2.2434535910000002</v>
      </c>
      <c r="BZ1424" s="152">
        <v>1.7673185199999999</v>
      </c>
      <c r="CB1424" s="152">
        <v>1.687137704</v>
      </c>
      <c r="CD1424" s="152">
        <v>0.69295665100000003</v>
      </c>
      <c r="CU1424" s="152">
        <v>-38.542708098176135</v>
      </c>
      <c r="DC1424" s="152">
        <v>38.78766667</v>
      </c>
      <c r="DF1424" s="152">
        <v>20.21166667</v>
      </c>
      <c r="DG1424" s="152">
        <v>41.009666670000001</v>
      </c>
      <c r="DJ1424" s="152">
        <v>3.1333332999999998E-2</v>
      </c>
      <c r="DM1424" s="152">
        <v>0.35399999999999998</v>
      </c>
      <c r="DO1424" s="154">
        <v>78.343153810000004</v>
      </c>
    </row>
    <row r="1425" spans="1:215">
      <c r="A1425" s="151">
        <v>7052</v>
      </c>
      <c r="B1425" s="152" t="s">
        <v>2859</v>
      </c>
      <c r="C1425" s="152" t="s">
        <v>2877</v>
      </c>
      <c r="D1425" s="152" t="s">
        <v>2878</v>
      </c>
      <c r="E1425" s="152" t="s">
        <v>2879</v>
      </c>
      <c r="F1425" s="152" t="s">
        <v>9871</v>
      </c>
      <c r="H1425" s="151">
        <v>284190</v>
      </c>
      <c r="L1425" s="153" t="s">
        <v>2894</v>
      </c>
      <c r="M1425" s="153" t="s">
        <v>3516</v>
      </c>
      <c r="P1425" s="152">
        <v>17.402999999999999</v>
      </c>
      <c r="Q1425" s="152">
        <v>145.863</v>
      </c>
      <c r="R1425" s="152" t="s">
        <v>2882</v>
      </c>
      <c r="S1425" s="152" t="s">
        <v>2716</v>
      </c>
      <c r="T1425" s="152">
        <v>47.475999999999999</v>
      </c>
      <c r="U1425" s="152">
        <v>0.97299999999999998</v>
      </c>
      <c r="V1425" s="152">
        <v>14.124000000000001</v>
      </c>
      <c r="X1425" s="152">
        <v>12.208</v>
      </c>
      <c r="AA1425" s="152">
        <v>7.3550000000000004</v>
      </c>
      <c r="AB1425" s="152">
        <v>0.22500000000000001</v>
      </c>
      <c r="AC1425" s="152">
        <v>12.128</v>
      </c>
      <c r="AD1425" s="152">
        <v>1.79</v>
      </c>
      <c r="AE1425" s="152">
        <v>0.34399999999999997</v>
      </c>
      <c r="AF1425" s="152">
        <v>8.8999999999999996E-2</v>
      </c>
      <c r="AI1425" s="152">
        <v>97.038284619999999</v>
      </c>
      <c r="AJ1425" s="152">
        <v>2.1364309499999998</v>
      </c>
      <c r="AK1425" s="156">
        <f t="shared" si="22"/>
        <v>3.4418405E-3</v>
      </c>
      <c r="AL1425" s="151">
        <v>34.418405</v>
      </c>
      <c r="AM1425" s="151">
        <v>344.31896</v>
      </c>
      <c r="AN1425" s="151">
        <v>515.75995999999998</v>
      </c>
      <c r="AO1425" s="151">
        <v>966.25220590000004</v>
      </c>
      <c r="AQ1425" s="152">
        <v>3.076860237</v>
      </c>
      <c r="AR1425" s="152">
        <v>0.246246407</v>
      </c>
      <c r="AS1425" s="152">
        <v>13.741333940000001</v>
      </c>
      <c r="AU1425" s="151">
        <v>483.75807520000001</v>
      </c>
      <c r="AV1425" s="152">
        <v>3218.4741020000001</v>
      </c>
      <c r="AW1425" s="152">
        <v>48.3845581</v>
      </c>
      <c r="AX1425" s="151">
        <v>5957.2473250000003</v>
      </c>
      <c r="AZ1425" s="152">
        <v>45.66213904</v>
      </c>
      <c r="BG1425" s="152">
        <v>5.3089835970000001</v>
      </c>
      <c r="BH1425" s="152">
        <v>296.05185519999998</v>
      </c>
      <c r="BI1425" s="152">
        <v>17.484327969999999</v>
      </c>
      <c r="BJ1425" s="152">
        <v>29.078018459999999</v>
      </c>
      <c r="BK1425" s="152">
        <v>0.59058317599999999</v>
      </c>
      <c r="BO1425" s="152">
        <v>123.7541793</v>
      </c>
      <c r="BP1425" s="152">
        <v>3.3233441419999998</v>
      </c>
      <c r="BQ1425" s="152">
        <v>7.563226384</v>
      </c>
      <c r="BR1425" s="152">
        <v>1.334593508</v>
      </c>
      <c r="BS1425" s="152">
        <v>5.9225123599999998</v>
      </c>
      <c r="BT1425" s="152">
        <v>2.005659836</v>
      </c>
      <c r="BU1425" s="152">
        <v>0.67165539799999996</v>
      </c>
      <c r="BV1425" s="152">
        <v>2.605859309</v>
      </c>
      <c r="BX1425" s="152">
        <v>3.3650276450000001</v>
      </c>
      <c r="BZ1425" s="152">
        <v>2.3356216070000002</v>
      </c>
      <c r="CB1425" s="152">
        <v>2.049990019</v>
      </c>
      <c r="CD1425" s="152">
        <v>0.90095661699999996</v>
      </c>
      <c r="DC1425" s="152">
        <v>39.321666669999999</v>
      </c>
      <c r="DF1425" s="152">
        <v>18.25</v>
      </c>
      <c r="DG1425" s="152">
        <v>42.959000000000003</v>
      </c>
      <c r="DJ1425" s="152">
        <v>3.6999999999999998E-2</v>
      </c>
      <c r="DM1425" s="152">
        <v>0.29299999999999998</v>
      </c>
      <c r="DO1425" s="154">
        <v>80.757201219999999</v>
      </c>
    </row>
    <row r="1426" spans="1:215">
      <c r="A1426" s="151">
        <v>7053</v>
      </c>
      <c r="B1426" s="152" t="s">
        <v>2859</v>
      </c>
      <c r="C1426" s="152" t="s">
        <v>2877</v>
      </c>
      <c r="D1426" s="152" t="s">
        <v>2878</v>
      </c>
      <c r="E1426" s="152" t="s">
        <v>2879</v>
      </c>
      <c r="F1426" s="152" t="s">
        <v>9872</v>
      </c>
      <c r="H1426" s="151">
        <v>284190</v>
      </c>
      <c r="L1426" s="153" t="s">
        <v>2894</v>
      </c>
      <c r="M1426" s="153" t="s">
        <v>3369</v>
      </c>
      <c r="P1426" s="152">
        <v>17.402999999999999</v>
      </c>
      <c r="Q1426" s="152">
        <v>145.863</v>
      </c>
      <c r="R1426" s="152" t="s">
        <v>2882</v>
      </c>
      <c r="S1426" s="152" t="s">
        <v>2716</v>
      </c>
      <c r="T1426" s="152">
        <v>46.927</v>
      </c>
      <c r="U1426" s="152">
        <v>1.0029999999999999</v>
      </c>
      <c r="V1426" s="152">
        <v>14.005000000000001</v>
      </c>
      <c r="X1426" s="152">
        <v>14.2</v>
      </c>
      <c r="AA1426" s="152">
        <v>5.7149999999999999</v>
      </c>
      <c r="AB1426" s="152">
        <v>0.33</v>
      </c>
      <c r="AC1426" s="152">
        <v>11.723000000000001</v>
      </c>
      <c r="AD1426" s="152">
        <v>1.792</v>
      </c>
      <c r="AE1426" s="152">
        <v>0.39900000000000002</v>
      </c>
      <c r="AF1426" s="152">
        <v>0.13200000000000001</v>
      </c>
      <c r="AI1426" s="152">
        <v>96.574078450000002</v>
      </c>
      <c r="AJ1426" s="152">
        <v>1.7502557000000001</v>
      </c>
      <c r="AK1426" s="156">
        <f t="shared" si="22"/>
        <v>9.8702016999999993E-3</v>
      </c>
      <c r="AL1426" s="151">
        <v>98.702016999999998</v>
      </c>
      <c r="AM1426" s="151">
        <v>440.16032000000001</v>
      </c>
      <c r="AN1426" s="151">
        <v>664.86591999999996</v>
      </c>
      <c r="AO1426" s="151">
        <v>1038.6147060000001</v>
      </c>
      <c r="AQ1426" s="152">
        <v>5.1589253509999997</v>
      </c>
      <c r="AR1426" s="152">
        <v>0.32084794999999999</v>
      </c>
      <c r="AS1426" s="152">
        <v>15.41041431</v>
      </c>
      <c r="AU1426" s="151">
        <v>476.09047679999998</v>
      </c>
      <c r="AV1426" s="152">
        <v>3376.335587</v>
      </c>
      <c r="AW1426" s="152">
        <v>57.344755120000002</v>
      </c>
      <c r="AX1426" s="151">
        <v>6401.9702980000002</v>
      </c>
      <c r="AZ1426" s="152">
        <v>36.590450949999997</v>
      </c>
      <c r="BG1426" s="152">
        <v>6.8443518489999997</v>
      </c>
      <c r="BH1426" s="152">
        <v>315.46573649999999</v>
      </c>
      <c r="BI1426" s="152">
        <v>19.272315280000001</v>
      </c>
      <c r="BJ1426" s="152">
        <v>31.408371630000001</v>
      </c>
      <c r="BK1426" s="152">
        <v>0.62334842199999996</v>
      </c>
      <c r="BO1426" s="152">
        <v>133.4973459</v>
      </c>
      <c r="BP1426" s="152">
        <v>3.370209918</v>
      </c>
      <c r="BQ1426" s="152">
        <v>8.3612644809999992</v>
      </c>
      <c r="BR1426" s="152">
        <v>1.4894457270000001</v>
      </c>
      <c r="BS1426" s="152">
        <v>6.6624191799999997</v>
      </c>
      <c r="BT1426" s="152">
        <v>2.1848198769999998</v>
      </c>
      <c r="BU1426" s="152">
        <v>0.79034341299999999</v>
      </c>
      <c r="BV1426" s="152">
        <v>2.8830352690000001</v>
      </c>
      <c r="BX1426" s="152">
        <v>3.597591714</v>
      </c>
      <c r="BZ1426" s="152">
        <v>2.4736568320000001</v>
      </c>
      <c r="CB1426" s="152">
        <v>2.2617529080000001</v>
      </c>
      <c r="CD1426" s="152">
        <v>1.1206264429999999</v>
      </c>
      <c r="DC1426" s="152">
        <v>38.048666670000003</v>
      </c>
      <c r="DF1426" s="152">
        <v>23.539666669999999</v>
      </c>
      <c r="DG1426" s="152">
        <v>38.704666670000002</v>
      </c>
      <c r="DJ1426" s="152">
        <v>1.1666667E-2</v>
      </c>
      <c r="DM1426" s="152">
        <v>0.28799999999999998</v>
      </c>
      <c r="DO1426" s="154">
        <v>74.564190740000001</v>
      </c>
    </row>
    <row r="1427" spans="1:215">
      <c r="A1427" s="151">
        <v>7054</v>
      </c>
      <c r="B1427" s="152" t="s">
        <v>2859</v>
      </c>
      <c r="C1427" s="152" t="s">
        <v>2877</v>
      </c>
      <c r="D1427" s="152" t="s">
        <v>2878</v>
      </c>
      <c r="E1427" s="152" t="s">
        <v>2879</v>
      </c>
      <c r="F1427" s="152" t="s">
        <v>9873</v>
      </c>
      <c r="H1427" s="151">
        <v>284190</v>
      </c>
      <c r="L1427" s="153" t="s">
        <v>2894</v>
      </c>
      <c r="M1427" s="153" t="s">
        <v>3416</v>
      </c>
      <c r="P1427" s="152">
        <v>17.402999999999999</v>
      </c>
      <c r="Q1427" s="152">
        <v>145.863</v>
      </c>
      <c r="R1427" s="152" t="s">
        <v>2882</v>
      </c>
      <c r="S1427" s="152" t="s">
        <v>2716</v>
      </c>
      <c r="T1427" s="152">
        <v>47.125</v>
      </c>
      <c r="U1427" s="152">
        <v>0.91300000000000003</v>
      </c>
      <c r="V1427" s="152">
        <v>13.429</v>
      </c>
      <c r="X1427" s="152">
        <v>10.337999999999999</v>
      </c>
      <c r="AA1427" s="152">
        <v>9</v>
      </c>
      <c r="AB1427" s="152">
        <v>0.23200000000000001</v>
      </c>
      <c r="AC1427" s="152">
        <v>13.631</v>
      </c>
      <c r="AD1427" s="152">
        <v>1.6439999999999999</v>
      </c>
      <c r="AE1427" s="152">
        <v>0.39100000000000001</v>
      </c>
      <c r="AF1427" s="152">
        <v>9.1999999999999998E-2</v>
      </c>
      <c r="AI1427" s="152">
        <v>97.061107050000004</v>
      </c>
      <c r="AJ1427" s="152">
        <v>1.9644137189999999</v>
      </c>
      <c r="AK1427" s="156">
        <f t="shared" si="22"/>
        <v>3.1204851630000002E-2</v>
      </c>
      <c r="AL1427" s="151">
        <v>312.04851630000002</v>
      </c>
      <c r="AM1427" s="151">
        <v>319.02749</v>
      </c>
      <c r="AN1427" s="151">
        <v>480.92782999999997</v>
      </c>
      <c r="AO1427" s="151">
        <v>882.33602940000003</v>
      </c>
      <c r="AQ1427" s="152">
        <v>2.2150532429999998</v>
      </c>
      <c r="AR1427" s="152">
        <v>0.220351925</v>
      </c>
      <c r="AS1427" s="152">
        <v>13.72490148</v>
      </c>
      <c r="AU1427" s="151">
        <v>453.36252789999998</v>
      </c>
      <c r="AV1427" s="152">
        <v>3407.761716</v>
      </c>
      <c r="AW1427" s="152">
        <v>59.696395879999997</v>
      </c>
      <c r="AX1427" s="151">
        <v>5834.4281090000004</v>
      </c>
      <c r="AZ1427" s="152">
        <v>155.20332619999999</v>
      </c>
      <c r="BG1427" s="152">
        <v>4.5883252409999997</v>
      </c>
      <c r="BH1427" s="152">
        <v>304.95501969999998</v>
      </c>
      <c r="BI1427" s="152">
        <v>16.085550829999999</v>
      </c>
      <c r="BJ1427" s="152">
        <v>26.315031699999999</v>
      </c>
      <c r="BK1427" s="152">
        <v>0.59652632800000005</v>
      </c>
      <c r="BO1427" s="152">
        <v>122.7390516</v>
      </c>
      <c r="BP1427" s="152">
        <v>2.9479612450000001</v>
      </c>
      <c r="BQ1427" s="152">
        <v>6.9424864619999997</v>
      </c>
      <c r="BR1427" s="152">
        <v>1.2142775400000001</v>
      </c>
      <c r="BS1427" s="152">
        <v>5.6463725089999999</v>
      </c>
      <c r="BT1427" s="152">
        <v>1.807482711</v>
      </c>
      <c r="BU1427" s="152">
        <v>0.60171395800000005</v>
      </c>
      <c r="BV1427" s="152">
        <v>2.4071061550000001</v>
      </c>
      <c r="BX1427" s="152">
        <v>2.8368478540000002</v>
      </c>
      <c r="BZ1427" s="152">
        <v>2.0950259729999998</v>
      </c>
      <c r="CB1427" s="152">
        <v>1.8248078670000001</v>
      </c>
      <c r="CD1427" s="152">
        <v>0.95182077399999998</v>
      </c>
      <c r="CU1427" s="152">
        <v>-31.844479054794039</v>
      </c>
      <c r="DC1427" s="152">
        <v>39.289000000000001</v>
      </c>
      <c r="DF1427" s="152">
        <v>17.73266667</v>
      </c>
      <c r="DG1427" s="152">
        <v>43.21</v>
      </c>
      <c r="DJ1427" s="152">
        <v>7.4666667000000006E-2</v>
      </c>
      <c r="DM1427" s="152">
        <v>0.28399999999999997</v>
      </c>
      <c r="DO1427" s="154">
        <v>81.28890054</v>
      </c>
    </row>
    <row r="1428" spans="1:215">
      <c r="A1428" s="151">
        <v>7055</v>
      </c>
      <c r="B1428" s="152" t="s">
        <v>2859</v>
      </c>
      <c r="C1428" s="152" t="s">
        <v>2877</v>
      </c>
      <c r="D1428" s="152" t="s">
        <v>2878</v>
      </c>
      <c r="E1428" s="152" t="s">
        <v>2879</v>
      </c>
      <c r="F1428" s="152" t="s">
        <v>9874</v>
      </c>
      <c r="H1428" s="151">
        <v>284190</v>
      </c>
      <c r="L1428" s="153" t="s">
        <v>2894</v>
      </c>
      <c r="M1428" s="153" t="s">
        <v>3342</v>
      </c>
      <c r="P1428" s="152">
        <v>17.402999999999999</v>
      </c>
      <c r="Q1428" s="152">
        <v>145.863</v>
      </c>
      <c r="R1428" s="152" t="s">
        <v>2882</v>
      </c>
      <c r="S1428" s="152" t="s">
        <v>2716</v>
      </c>
      <c r="T1428" s="152">
        <v>46.722999999999999</v>
      </c>
      <c r="U1428" s="152">
        <v>0.74099999999999999</v>
      </c>
      <c r="V1428" s="152">
        <v>13.97</v>
      </c>
      <c r="X1428" s="152">
        <v>11.722</v>
      </c>
      <c r="AA1428" s="152">
        <v>9.7439999999999998</v>
      </c>
      <c r="AB1428" s="152">
        <v>0.26700000000000002</v>
      </c>
      <c r="AC1428" s="152">
        <v>10.605</v>
      </c>
      <c r="AD1428" s="152">
        <v>1.677</v>
      </c>
      <c r="AE1428" s="152">
        <v>0.46</v>
      </c>
      <c r="AF1428" s="152">
        <v>0.157</v>
      </c>
      <c r="AI1428" s="152">
        <v>96.393848590000005</v>
      </c>
      <c r="AJ1428" s="152">
        <v>2.3529323500000001</v>
      </c>
      <c r="AK1428" s="156">
        <f t="shared" si="22"/>
        <v>2.5271596E-2</v>
      </c>
      <c r="AL1428" s="151">
        <v>252.71596</v>
      </c>
      <c r="AM1428" s="151">
        <v>312.37184000000002</v>
      </c>
      <c r="AN1428" s="151">
        <v>1192.8476800000001</v>
      </c>
      <c r="AO1428" s="151">
        <v>1045.303676</v>
      </c>
      <c r="AQ1428" s="152">
        <v>3.011254267</v>
      </c>
      <c r="AR1428" s="152">
        <v>0.211699831</v>
      </c>
      <c r="AS1428" s="152">
        <v>10.85237996</v>
      </c>
      <c r="AU1428" s="151">
        <v>560.90609989999996</v>
      </c>
      <c r="AV1428" s="152">
        <v>3918.1805159999999</v>
      </c>
      <c r="AW1428" s="152">
        <v>40.503605819999997</v>
      </c>
      <c r="AX1428" s="151">
        <v>4612.9804009999998</v>
      </c>
      <c r="AZ1428" s="152">
        <v>46.621737570000001</v>
      </c>
      <c r="BG1428" s="152">
        <v>5.3137182129999996</v>
      </c>
      <c r="BH1428" s="152">
        <v>321.83562940000002</v>
      </c>
      <c r="BI1428" s="152">
        <v>13.66013339</v>
      </c>
      <c r="BJ1428" s="152">
        <v>28.703082479999999</v>
      </c>
      <c r="BK1428" s="152">
        <v>0.63114649099999998</v>
      </c>
      <c r="BO1428" s="152">
        <v>114.68755</v>
      </c>
      <c r="BP1428" s="152">
        <v>3.5850113910000001</v>
      </c>
      <c r="BQ1428" s="152">
        <v>7.7122181750000003</v>
      </c>
      <c r="BR1428" s="152">
        <v>1.316662489</v>
      </c>
      <c r="BS1428" s="152">
        <v>5.9755758270000001</v>
      </c>
      <c r="BT1428" s="152">
        <v>1.790471538</v>
      </c>
      <c r="BU1428" s="152">
        <v>1.1115258530000001</v>
      </c>
      <c r="BV1428" s="152">
        <v>2.274785278</v>
      </c>
      <c r="BX1428" s="152">
        <v>2.6438193719999998</v>
      </c>
      <c r="BZ1428" s="152">
        <v>1.583696674</v>
      </c>
      <c r="CB1428" s="152">
        <v>1.375001623</v>
      </c>
      <c r="CD1428" s="152">
        <v>1.03738339</v>
      </c>
      <c r="DC1428" s="152">
        <v>38.909999999999997</v>
      </c>
      <c r="DF1428" s="152">
        <v>18.90366667</v>
      </c>
      <c r="DG1428" s="152">
        <v>42.220333330000003</v>
      </c>
      <c r="DJ1428" s="152">
        <v>4.6666667000000002E-2</v>
      </c>
      <c r="DM1428" s="152">
        <v>0.244666667</v>
      </c>
      <c r="DO1428" s="154">
        <v>79.927594970000001</v>
      </c>
    </row>
    <row r="1429" spans="1:215">
      <c r="A1429" s="151">
        <v>7056</v>
      </c>
      <c r="B1429" s="152" t="s">
        <v>2859</v>
      </c>
      <c r="C1429" s="152" t="s">
        <v>2877</v>
      </c>
      <c r="D1429" s="152" t="s">
        <v>2878</v>
      </c>
      <c r="E1429" s="152" t="s">
        <v>2879</v>
      </c>
      <c r="F1429" s="152" t="s">
        <v>9875</v>
      </c>
      <c r="H1429" s="151">
        <v>284190</v>
      </c>
      <c r="L1429" s="153" t="s">
        <v>2894</v>
      </c>
      <c r="M1429" s="153" t="s">
        <v>3216</v>
      </c>
      <c r="P1429" s="152">
        <v>17.402999999999999</v>
      </c>
      <c r="Q1429" s="152">
        <v>145.863</v>
      </c>
      <c r="R1429" s="152" t="s">
        <v>2882</v>
      </c>
      <c r="S1429" s="152" t="s">
        <v>2716</v>
      </c>
      <c r="T1429" s="152">
        <v>45.969000000000001</v>
      </c>
      <c r="U1429" s="152">
        <v>0.75900000000000001</v>
      </c>
      <c r="V1429" s="152">
        <v>14.36</v>
      </c>
      <c r="X1429" s="152">
        <v>13.074</v>
      </c>
      <c r="AA1429" s="152">
        <v>7.6529999999999996</v>
      </c>
      <c r="AB1429" s="152">
        <v>0.20899999999999999</v>
      </c>
      <c r="AC1429" s="152">
        <v>12.196999999999999</v>
      </c>
      <c r="AD1429" s="152">
        <v>1.4450000000000001</v>
      </c>
      <c r="AE1429" s="152">
        <v>0.36899999999999999</v>
      </c>
      <c r="AF1429" s="152">
        <v>7.0999999999999994E-2</v>
      </c>
      <c r="AI1429" s="152">
        <v>96.456296609999995</v>
      </c>
      <c r="AJ1429" s="152">
        <v>2.1479857999999998</v>
      </c>
      <c r="AK1429" s="156">
        <f t="shared" si="22"/>
        <v>7.7592960000000006E-3</v>
      </c>
      <c r="AL1429" s="151">
        <v>77.592960000000005</v>
      </c>
      <c r="AM1429" s="151">
        <v>341.21298999999999</v>
      </c>
      <c r="AN1429" s="151">
        <v>578.09114</v>
      </c>
      <c r="AO1429" s="151">
        <v>934.63161760000003</v>
      </c>
      <c r="AQ1429" s="152">
        <v>3.3593066120000001</v>
      </c>
      <c r="AR1429" s="152">
        <v>0.25129617199999998</v>
      </c>
      <c r="AS1429" s="152">
        <v>10.86691637</v>
      </c>
      <c r="AU1429" s="151">
        <v>496.86333880000001</v>
      </c>
      <c r="AV1429" s="152">
        <v>3594.1259679999998</v>
      </c>
      <c r="AW1429" s="152">
        <v>50.417230519999997</v>
      </c>
      <c r="AX1429" s="151">
        <v>5132.796077</v>
      </c>
      <c r="AZ1429" s="152">
        <v>45.601510560000001</v>
      </c>
      <c r="BG1429" s="152">
        <v>5.3772261419999996</v>
      </c>
      <c r="BH1429" s="152">
        <v>294.31055880000002</v>
      </c>
      <c r="BI1429" s="152">
        <v>14.01040708</v>
      </c>
      <c r="BJ1429" s="152">
        <v>26.287265959999999</v>
      </c>
      <c r="BK1429" s="152">
        <v>0.443775804</v>
      </c>
      <c r="BO1429" s="152">
        <v>111.6560065</v>
      </c>
      <c r="BP1429" s="152">
        <v>3.2969821430000001</v>
      </c>
      <c r="BQ1429" s="152">
        <v>7.6230362400000002</v>
      </c>
      <c r="BR1429" s="152">
        <v>1.2659536140000001</v>
      </c>
      <c r="BS1429" s="152">
        <v>5.978447107</v>
      </c>
      <c r="BT1429" s="152">
        <v>1.686997758</v>
      </c>
      <c r="BU1429" s="152">
        <v>0.752373709</v>
      </c>
      <c r="BV1429" s="152">
        <v>2.3159613280000002</v>
      </c>
      <c r="BX1429" s="152">
        <v>2.8897758069999999</v>
      </c>
      <c r="BZ1429" s="152">
        <v>1.7522191380000001</v>
      </c>
      <c r="CB1429" s="152">
        <v>1.6371500459999999</v>
      </c>
      <c r="CD1429" s="152">
        <v>0.95249368499999998</v>
      </c>
      <c r="DC1429" s="152">
        <v>38.835999999999999</v>
      </c>
      <c r="DF1429" s="152">
        <v>19.591333330000001</v>
      </c>
      <c r="DG1429" s="152">
        <v>41.700333329999999</v>
      </c>
      <c r="DJ1429" s="152">
        <v>3.7666667000000001E-2</v>
      </c>
      <c r="DM1429" s="152">
        <v>0.308</v>
      </c>
      <c r="DO1429" s="154">
        <v>79.144390749999999</v>
      </c>
    </row>
    <row r="1430" spans="1:215">
      <c r="A1430" s="151">
        <v>7057</v>
      </c>
      <c r="B1430" s="152" t="s">
        <v>2859</v>
      </c>
      <c r="C1430" s="152" t="s">
        <v>2877</v>
      </c>
      <c r="D1430" s="152" t="s">
        <v>2878</v>
      </c>
      <c r="E1430" s="152" t="s">
        <v>2879</v>
      </c>
      <c r="F1430" s="152" t="s">
        <v>9876</v>
      </c>
      <c r="H1430" s="151">
        <v>284190</v>
      </c>
      <c r="L1430" s="153" t="s">
        <v>2894</v>
      </c>
      <c r="M1430" s="153" t="s">
        <v>3315</v>
      </c>
      <c r="P1430" s="152">
        <v>17.402999999999999</v>
      </c>
      <c r="Q1430" s="152">
        <v>145.863</v>
      </c>
      <c r="R1430" s="152" t="s">
        <v>2882</v>
      </c>
      <c r="S1430" s="152" t="s">
        <v>2716</v>
      </c>
      <c r="T1430" s="152">
        <v>46.576999999999998</v>
      </c>
      <c r="U1430" s="152">
        <v>0.995</v>
      </c>
      <c r="V1430" s="152">
        <v>14.061999999999999</v>
      </c>
      <c r="X1430" s="152">
        <v>12.241</v>
      </c>
      <c r="AA1430" s="152">
        <v>7.319</v>
      </c>
      <c r="AB1430" s="152">
        <v>0.221</v>
      </c>
      <c r="AC1430" s="152">
        <v>12.683</v>
      </c>
      <c r="AD1430" s="152">
        <v>1.6639999999999999</v>
      </c>
      <c r="AE1430" s="152">
        <v>0.38</v>
      </c>
      <c r="AF1430" s="152">
        <v>0.14699999999999999</v>
      </c>
      <c r="AI1430" s="152">
        <v>96.60370107</v>
      </c>
      <c r="AJ1430" s="152">
        <v>1.9588511500000001</v>
      </c>
      <c r="AK1430" s="156">
        <f t="shared" si="22"/>
        <v>5.5352339000000004E-3</v>
      </c>
      <c r="AL1430" s="151">
        <v>55.352339000000001</v>
      </c>
      <c r="AM1430" s="151">
        <v>346.53751</v>
      </c>
      <c r="AN1430" s="151">
        <v>653.86630000000002</v>
      </c>
      <c r="AO1430" s="151">
        <v>1030.7095589999999</v>
      </c>
      <c r="AQ1430" s="152">
        <v>3.124155311</v>
      </c>
      <c r="AR1430" s="152">
        <v>0.23788380000000001</v>
      </c>
      <c r="AS1430" s="152">
        <v>14.083334649999999</v>
      </c>
      <c r="AU1430" s="151">
        <v>479.30536089999998</v>
      </c>
      <c r="AV1430" s="152">
        <v>3283.0803759999999</v>
      </c>
      <c r="AW1430" s="152">
        <v>50.677716060000002</v>
      </c>
      <c r="AX1430" s="151">
        <v>5971.1320800000003</v>
      </c>
      <c r="AZ1430" s="152">
        <v>42.145465170000001</v>
      </c>
      <c r="BG1430" s="152">
        <v>4.9835054630000002</v>
      </c>
      <c r="BH1430" s="152">
        <v>307.33750129999999</v>
      </c>
      <c r="BI1430" s="152">
        <v>17.298529949999999</v>
      </c>
      <c r="BJ1430" s="152">
        <v>28.369302810000001</v>
      </c>
      <c r="BK1430" s="152">
        <v>0.59319860800000002</v>
      </c>
      <c r="BO1430" s="152">
        <v>127.2961834</v>
      </c>
      <c r="BP1430" s="152">
        <v>3.2968719069999999</v>
      </c>
      <c r="BQ1430" s="152">
        <v>7.7901635599999999</v>
      </c>
      <c r="BR1430" s="152">
        <v>1.349724913</v>
      </c>
      <c r="BS1430" s="152">
        <v>6.3513822309999997</v>
      </c>
      <c r="BT1430" s="152">
        <v>2.1961346079999999</v>
      </c>
      <c r="BU1430" s="152">
        <v>0.80738505500000002</v>
      </c>
      <c r="BV1430" s="152">
        <v>2.478050943</v>
      </c>
      <c r="BX1430" s="152">
        <v>3.1934868239999998</v>
      </c>
      <c r="BZ1430" s="152">
        <v>2.327832785</v>
      </c>
      <c r="CB1430" s="152">
        <v>2.0207590720000002</v>
      </c>
      <c r="CD1430" s="152">
        <v>1.0852075729999999</v>
      </c>
      <c r="DC1430" s="152">
        <v>38.95933333</v>
      </c>
      <c r="DF1430" s="152">
        <v>18.21166667</v>
      </c>
      <c r="DG1430" s="152">
        <v>42.624000000000002</v>
      </c>
      <c r="DJ1430" s="152">
        <v>5.1999999999999998E-2</v>
      </c>
      <c r="DM1430" s="152">
        <v>0.28299999999999997</v>
      </c>
      <c r="DO1430" s="154">
        <v>80.668062250000006</v>
      </c>
    </row>
    <row r="1431" spans="1:215">
      <c r="A1431" s="151">
        <v>7058</v>
      </c>
      <c r="B1431" s="152" t="s">
        <v>2859</v>
      </c>
      <c r="C1431" s="152" t="s">
        <v>2877</v>
      </c>
      <c r="D1431" s="152" t="s">
        <v>2878</v>
      </c>
      <c r="E1431" s="152" t="s">
        <v>2879</v>
      </c>
      <c r="F1431" s="152" t="s">
        <v>9877</v>
      </c>
      <c r="H1431" s="151">
        <v>284190</v>
      </c>
      <c r="L1431" s="153" t="s">
        <v>2894</v>
      </c>
      <c r="M1431" s="153" t="s">
        <v>3345</v>
      </c>
      <c r="P1431" s="152">
        <v>17.402999999999999</v>
      </c>
      <c r="Q1431" s="152">
        <v>145.863</v>
      </c>
      <c r="R1431" s="152" t="s">
        <v>2882</v>
      </c>
      <c r="S1431" s="152" t="s">
        <v>2716</v>
      </c>
      <c r="T1431" s="152">
        <v>46.741999999999997</v>
      </c>
      <c r="U1431" s="152">
        <v>0.97199999999999998</v>
      </c>
      <c r="V1431" s="152">
        <v>15.885999999999999</v>
      </c>
      <c r="X1431" s="152">
        <v>12.939</v>
      </c>
      <c r="AA1431" s="152">
        <v>5.3760000000000003</v>
      </c>
      <c r="AB1431" s="152">
        <v>0.20799999999999999</v>
      </c>
      <c r="AC1431" s="152">
        <v>12.209</v>
      </c>
      <c r="AD1431" s="152">
        <v>1.869</v>
      </c>
      <c r="AE1431" s="152">
        <v>0.47699999999999998</v>
      </c>
      <c r="AF1431" s="152">
        <v>4.2999999999999997E-2</v>
      </c>
      <c r="AI1431" s="152">
        <v>97.059647940000005</v>
      </c>
      <c r="AJ1431" s="152">
        <v>2.0397430929999998</v>
      </c>
      <c r="AK1431" s="156">
        <f t="shared" si="22"/>
        <v>6.5759246590000001E-2</v>
      </c>
      <c r="AL1431" s="151">
        <v>657.59246589999998</v>
      </c>
      <c r="AM1431" s="151">
        <v>423.29933999999997</v>
      </c>
      <c r="AN1431" s="151">
        <v>1474.56017</v>
      </c>
      <c r="AO1431" s="151">
        <v>1173.0022059999999</v>
      </c>
      <c r="AQ1431" s="152">
        <v>3.7594658889999999</v>
      </c>
      <c r="AR1431" s="152">
        <v>0.26138269200000003</v>
      </c>
      <c r="AS1431" s="152">
        <v>37.580734440000001</v>
      </c>
      <c r="AU1431" s="151">
        <v>663.75378520000004</v>
      </c>
      <c r="AV1431" s="152">
        <v>4246.7662730000002</v>
      </c>
      <c r="AW1431" s="152">
        <v>48.427866989999998</v>
      </c>
      <c r="AX1431" s="151">
        <v>5836.0115239999996</v>
      </c>
      <c r="AZ1431" s="152">
        <v>53.492111520000002</v>
      </c>
      <c r="BG1431" s="152">
        <v>7.4925670240000004</v>
      </c>
      <c r="BH1431" s="152">
        <v>271.90447999999998</v>
      </c>
      <c r="BI1431" s="152">
        <v>12.39361663</v>
      </c>
      <c r="BJ1431" s="152">
        <v>45.114605509999997</v>
      </c>
      <c r="BK1431" s="152">
        <v>0.77157665900000005</v>
      </c>
      <c r="BO1431" s="152">
        <v>212.564018</v>
      </c>
      <c r="BP1431" s="152">
        <v>4.9112057650000001</v>
      </c>
      <c r="BQ1431" s="152">
        <v>11.35551523</v>
      </c>
      <c r="BR1431" s="152">
        <v>1.8904962139999999</v>
      </c>
      <c r="BS1431" s="152">
        <v>7.9299237360000001</v>
      </c>
      <c r="BT1431" s="152">
        <v>2.1133712139999998</v>
      </c>
      <c r="BU1431" s="152">
        <v>1.161479935</v>
      </c>
      <c r="BV1431" s="152">
        <v>2.6789738590000001</v>
      </c>
      <c r="BX1431" s="152">
        <v>2.6714777860000001</v>
      </c>
      <c r="BZ1431" s="152">
        <v>1.5428167479999999</v>
      </c>
      <c r="CB1431" s="152">
        <v>1.3363146690000001</v>
      </c>
      <c r="CD1431" s="152">
        <v>1.2937387419999999</v>
      </c>
      <c r="DC1431" s="152">
        <v>39.018666670000002</v>
      </c>
      <c r="DF1431" s="152">
        <v>18.901666670000001</v>
      </c>
      <c r="DG1431" s="152">
        <v>42.22366667</v>
      </c>
      <c r="DJ1431" s="152">
        <v>5.5333332999999998E-2</v>
      </c>
      <c r="DM1431" s="152">
        <v>0.24566666700000001</v>
      </c>
      <c r="DO1431" s="154">
        <v>79.930558869999999</v>
      </c>
    </row>
    <row r="1432" spans="1:215">
      <c r="A1432" s="151">
        <v>7059</v>
      </c>
      <c r="B1432" s="152" t="s">
        <v>2859</v>
      </c>
      <c r="C1432" s="152" t="s">
        <v>2877</v>
      </c>
      <c r="D1432" s="152" t="s">
        <v>2878</v>
      </c>
      <c r="E1432" s="152" t="s">
        <v>2879</v>
      </c>
      <c r="F1432" s="152" t="s">
        <v>9878</v>
      </c>
      <c r="H1432" s="151">
        <v>284190</v>
      </c>
      <c r="L1432" s="153" t="s">
        <v>3503</v>
      </c>
      <c r="M1432" s="153" t="s">
        <v>3504</v>
      </c>
      <c r="P1432" s="152">
        <v>17.274999999999999</v>
      </c>
      <c r="Q1432" s="152">
        <v>145.62299999999999</v>
      </c>
      <c r="R1432" s="152" t="s">
        <v>2882</v>
      </c>
      <c r="S1432" s="152" t="s">
        <v>2716</v>
      </c>
      <c r="T1432" s="152">
        <v>47.436999999999998</v>
      </c>
      <c r="U1432" s="152">
        <v>0.68700000000000006</v>
      </c>
      <c r="V1432" s="152">
        <v>14.772</v>
      </c>
      <c r="X1432" s="152">
        <v>8.6649999999999991</v>
      </c>
      <c r="AA1432" s="152">
        <v>6.6639999999999997</v>
      </c>
      <c r="AB1432" s="152">
        <v>0.14199999999999999</v>
      </c>
      <c r="AC1432" s="152">
        <v>13.327</v>
      </c>
      <c r="AD1432" s="152">
        <v>1.5780000000000001</v>
      </c>
      <c r="AE1432" s="152">
        <v>0.61499999999999999</v>
      </c>
      <c r="AF1432" s="152">
        <v>0.157</v>
      </c>
      <c r="AI1432" s="152">
        <v>94.40197311</v>
      </c>
      <c r="AJ1432" s="152">
        <v>4.6798519260000004</v>
      </c>
      <c r="AK1432" s="156">
        <f t="shared" si="22"/>
        <v>0.51356267</v>
      </c>
      <c r="AL1432" s="151">
        <v>5135.6266999999998</v>
      </c>
      <c r="AM1432" s="151">
        <v>507.97152</v>
      </c>
      <c r="AN1432" s="151">
        <v>3392.2660299999998</v>
      </c>
      <c r="AO1432" s="151">
        <v>1792.9217650000001</v>
      </c>
      <c r="AQ1432" s="152">
        <v>4.783591468</v>
      </c>
      <c r="AR1432" s="152">
        <v>0.46128952000000001</v>
      </c>
      <c r="AS1432" s="152">
        <v>8.1472902660000006</v>
      </c>
      <c r="AU1432" s="151">
        <v>650.3633145</v>
      </c>
      <c r="AV1432" s="152">
        <v>8662.7347200000004</v>
      </c>
      <c r="AW1432" s="152">
        <v>33.326915939999999</v>
      </c>
      <c r="AX1432" s="151">
        <v>4299.5652120000004</v>
      </c>
      <c r="AZ1432" s="152">
        <v>882.285888</v>
      </c>
      <c r="BG1432" s="152">
        <v>10.79810327</v>
      </c>
      <c r="BH1432" s="152">
        <v>455.62986000000001</v>
      </c>
      <c r="BI1432" s="152">
        <v>15.88510454</v>
      </c>
      <c r="BJ1432" s="152">
        <v>43.352894130000003</v>
      </c>
      <c r="BK1432" s="152">
        <v>1.7114642120000001</v>
      </c>
      <c r="BO1432" s="152">
        <v>224.2011335</v>
      </c>
      <c r="BP1432" s="152">
        <v>8.7410689650000002</v>
      </c>
      <c r="BQ1432" s="152">
        <v>16.505759340000001</v>
      </c>
      <c r="BS1432" s="152">
        <v>10.630787959999999</v>
      </c>
      <c r="BT1432" s="152">
        <v>2.987076332</v>
      </c>
      <c r="BU1432" s="152">
        <v>1.639646162</v>
      </c>
      <c r="BV1432" s="152">
        <v>3.186313862</v>
      </c>
      <c r="BX1432" s="152">
        <v>3.342658803</v>
      </c>
      <c r="BZ1432" s="152">
        <v>1.8190919249999999</v>
      </c>
      <c r="CB1432" s="152">
        <v>1.596261784</v>
      </c>
      <c r="CD1432" s="152">
        <v>1.467991574</v>
      </c>
      <c r="CH1432" s="152">
        <v>13.59589207</v>
      </c>
      <c r="CJ1432" s="152">
        <v>1.11106123</v>
      </c>
      <c r="CK1432" s="152">
        <v>0.393335832</v>
      </c>
      <c r="CU1432" s="152">
        <v>-19.558096185225526</v>
      </c>
      <c r="DC1432" s="152">
        <v>40.370666669999999</v>
      </c>
      <c r="DF1432" s="152">
        <v>8.7726666669999993</v>
      </c>
      <c r="DG1432" s="152">
        <v>50.056666669999998</v>
      </c>
      <c r="DJ1432" s="152">
        <v>0.379</v>
      </c>
      <c r="DM1432" s="152">
        <v>0.17733333300000001</v>
      </c>
      <c r="DO1432" s="154">
        <v>91.049908239999993</v>
      </c>
      <c r="ED1432" s="152">
        <v>50.3</v>
      </c>
      <c r="EE1432" s="152">
        <v>0.77</v>
      </c>
      <c r="EF1432" s="152">
        <v>16.43</v>
      </c>
      <c r="EH1432" s="152">
        <v>8.2902983890000002</v>
      </c>
      <c r="EJ1432" s="152">
        <v>9.2130086000000002</v>
      </c>
      <c r="EK1432" s="152">
        <v>0.16</v>
      </c>
      <c r="EL1432" s="152">
        <v>8.16</v>
      </c>
      <c r="EM1432" s="152">
        <v>10.71</v>
      </c>
      <c r="EO1432" s="152">
        <v>2.2400000000000002</v>
      </c>
      <c r="EP1432" s="152">
        <v>0.67</v>
      </c>
      <c r="EQ1432" s="152">
        <v>0.16</v>
      </c>
      <c r="FB1432" s="152">
        <v>0.65</v>
      </c>
      <c r="FD1432" s="152">
        <v>34</v>
      </c>
      <c r="FF1432" s="152">
        <v>268</v>
      </c>
      <c r="FG1432" s="152">
        <v>354</v>
      </c>
      <c r="FI1432" s="152">
        <v>37</v>
      </c>
      <c r="FJ1432" s="152">
        <v>147</v>
      </c>
      <c r="FK1432" s="152">
        <v>75</v>
      </c>
      <c r="FL1432" s="152">
        <v>85</v>
      </c>
      <c r="FP1432" s="152">
        <v>11.4</v>
      </c>
      <c r="FQ1432" s="152">
        <v>400</v>
      </c>
      <c r="FR1432" s="152">
        <v>17.2</v>
      </c>
      <c r="FS1432" s="152">
        <v>49</v>
      </c>
      <c r="FT1432" s="152">
        <v>1.43</v>
      </c>
      <c r="FX1432" s="152">
        <v>0.4</v>
      </c>
      <c r="FY1432" s="152">
        <v>171</v>
      </c>
      <c r="FZ1432" s="152">
        <v>6.5</v>
      </c>
      <c r="GA1432" s="152">
        <v>14.6</v>
      </c>
      <c r="GB1432" s="152">
        <v>1.85</v>
      </c>
      <c r="GC1432" s="152">
        <v>8.56</v>
      </c>
      <c r="GD1432" s="152">
        <v>2.35</v>
      </c>
      <c r="GE1432" s="152">
        <v>0.83</v>
      </c>
      <c r="GF1432" s="152">
        <v>2.85</v>
      </c>
      <c r="GG1432" s="152">
        <v>0.49</v>
      </c>
      <c r="GH1432" s="152">
        <v>2.85</v>
      </c>
      <c r="GI1432" s="152">
        <v>0.65</v>
      </c>
      <c r="GJ1432" s="152">
        <v>1.87</v>
      </c>
      <c r="GL1432" s="152">
        <v>1.86</v>
      </c>
      <c r="GM1432" s="152">
        <v>0.28000000000000003</v>
      </c>
      <c r="GN1432" s="152">
        <v>1.49</v>
      </c>
      <c r="GS1432" s="152">
        <v>5.48</v>
      </c>
      <c r="GT1432" s="152">
        <v>0.98</v>
      </c>
      <c r="GU1432" s="152">
        <v>0.28999999999999998</v>
      </c>
      <c r="HB1432" s="152">
        <v>38.387999999999998</v>
      </c>
      <c r="HC1432" s="152">
        <v>15.561</v>
      </c>
      <c r="HD1432" s="152">
        <v>18.843</v>
      </c>
      <c r="HE1432" s="152">
        <v>0.512961</v>
      </c>
      <c r="HF1432" s="152">
        <v>0.28322900000000001</v>
      </c>
      <c r="HG1432" s="152">
        <v>0.70313599999999998</v>
      </c>
    </row>
    <row r="1433" spans="1:215">
      <c r="A1433" s="151">
        <v>7060</v>
      </c>
      <c r="B1433" s="152" t="s">
        <v>2859</v>
      </c>
      <c r="C1433" s="152" t="s">
        <v>2877</v>
      </c>
      <c r="D1433" s="152" t="s">
        <v>2878</v>
      </c>
      <c r="E1433" s="152" t="s">
        <v>2879</v>
      </c>
      <c r="F1433" s="152" t="s">
        <v>9879</v>
      </c>
      <c r="H1433" s="151">
        <v>284190</v>
      </c>
      <c r="L1433" s="153" t="s">
        <v>3503</v>
      </c>
      <c r="M1433" s="153" t="s">
        <v>3583</v>
      </c>
      <c r="P1433" s="152">
        <v>17.274999999999999</v>
      </c>
      <c r="Q1433" s="152">
        <v>145.62299999999999</v>
      </c>
      <c r="R1433" s="152" t="s">
        <v>2882</v>
      </c>
      <c r="S1433" s="152" t="s">
        <v>2716</v>
      </c>
      <c r="T1433" s="152">
        <v>47.695999999999998</v>
      </c>
      <c r="U1433" s="152">
        <v>0.72499999999999998</v>
      </c>
      <c r="V1433" s="152">
        <v>14.814</v>
      </c>
      <c r="X1433" s="152">
        <v>8.6129999999999995</v>
      </c>
      <c r="AA1433" s="152">
        <v>6.0750000000000002</v>
      </c>
      <c r="AB1433" s="152">
        <v>0.184</v>
      </c>
      <c r="AC1433" s="152">
        <v>13.487</v>
      </c>
      <c r="AD1433" s="152">
        <v>1.5129999999999999</v>
      </c>
      <c r="AE1433" s="152">
        <v>0.66400000000000003</v>
      </c>
      <c r="AF1433" s="152">
        <v>0.16300000000000001</v>
      </c>
      <c r="AI1433" s="152">
        <v>94.292377579999993</v>
      </c>
      <c r="AJ1433" s="152">
        <v>4.7315350939999998</v>
      </c>
      <c r="AK1433" s="156">
        <f t="shared" si="22"/>
        <v>0.51690714209999999</v>
      </c>
      <c r="AL1433" s="151">
        <v>5169.0714209999996</v>
      </c>
      <c r="AM1433" s="151">
        <v>521.02512000000002</v>
      </c>
      <c r="AN1433" s="151">
        <v>3701.0866000000001</v>
      </c>
      <c r="AO1433" s="151">
        <v>1966.0875000000001</v>
      </c>
      <c r="DC1433" s="152">
        <v>40.370666669999999</v>
      </c>
      <c r="DF1433" s="152">
        <v>8.7726666669999993</v>
      </c>
      <c r="DG1433" s="152">
        <v>50.056666669999998</v>
      </c>
      <c r="DJ1433" s="152">
        <v>0.379</v>
      </c>
      <c r="DM1433" s="152">
        <v>0.17733333300000001</v>
      </c>
      <c r="DO1433" s="154">
        <v>91.049908239999993</v>
      </c>
      <c r="ED1433" s="152">
        <v>50.3</v>
      </c>
      <c r="EE1433" s="152">
        <v>0.77</v>
      </c>
      <c r="EF1433" s="152">
        <v>16.43</v>
      </c>
      <c r="EH1433" s="152">
        <v>8.2902983890000002</v>
      </c>
      <c r="EJ1433" s="152">
        <v>9.2130086000000002</v>
      </c>
      <c r="EK1433" s="152">
        <v>0.16</v>
      </c>
      <c r="EL1433" s="152">
        <v>8.16</v>
      </c>
      <c r="EM1433" s="152">
        <v>10.71</v>
      </c>
      <c r="EO1433" s="152">
        <v>2.2400000000000002</v>
      </c>
      <c r="EP1433" s="152">
        <v>0.67</v>
      </c>
      <c r="EQ1433" s="152">
        <v>0.16</v>
      </c>
      <c r="FB1433" s="152">
        <v>0.65</v>
      </c>
      <c r="FD1433" s="152">
        <v>34</v>
      </c>
      <c r="FF1433" s="152">
        <v>268</v>
      </c>
      <c r="FG1433" s="152">
        <v>354</v>
      </c>
      <c r="FI1433" s="152">
        <v>37</v>
      </c>
      <c r="FJ1433" s="152">
        <v>147</v>
      </c>
      <c r="FK1433" s="152">
        <v>75</v>
      </c>
      <c r="FL1433" s="152">
        <v>85</v>
      </c>
      <c r="FP1433" s="152">
        <v>11.4</v>
      </c>
      <c r="FQ1433" s="152">
        <v>400</v>
      </c>
      <c r="FR1433" s="152">
        <v>17.2</v>
      </c>
      <c r="FS1433" s="152">
        <v>49</v>
      </c>
      <c r="FT1433" s="152">
        <v>1.43</v>
      </c>
      <c r="FX1433" s="152">
        <v>0.4</v>
      </c>
      <c r="FY1433" s="152">
        <v>171</v>
      </c>
      <c r="FZ1433" s="152">
        <v>6.5</v>
      </c>
      <c r="GA1433" s="152">
        <v>14.6</v>
      </c>
      <c r="GB1433" s="152">
        <v>1.85</v>
      </c>
      <c r="GC1433" s="152">
        <v>8.56</v>
      </c>
      <c r="GD1433" s="152">
        <v>2.35</v>
      </c>
      <c r="GE1433" s="152">
        <v>0.83</v>
      </c>
      <c r="GF1433" s="152">
        <v>2.85</v>
      </c>
      <c r="GG1433" s="152">
        <v>0.49</v>
      </c>
      <c r="GH1433" s="152">
        <v>2.85</v>
      </c>
      <c r="GI1433" s="152">
        <v>0.65</v>
      </c>
      <c r="GJ1433" s="152">
        <v>1.87</v>
      </c>
      <c r="GL1433" s="152">
        <v>1.86</v>
      </c>
      <c r="GM1433" s="152">
        <v>0.28000000000000003</v>
      </c>
      <c r="GN1433" s="152">
        <v>1.49</v>
      </c>
      <c r="GS1433" s="152">
        <v>5.48</v>
      </c>
      <c r="GT1433" s="152">
        <v>0.98</v>
      </c>
      <c r="GU1433" s="152">
        <v>0.28999999999999998</v>
      </c>
      <c r="HB1433" s="152">
        <v>38.387999999999998</v>
      </c>
      <c r="HC1433" s="152">
        <v>15.561</v>
      </c>
      <c r="HD1433" s="152">
        <v>18.843</v>
      </c>
      <c r="HE1433" s="152">
        <v>0.512961</v>
      </c>
      <c r="HF1433" s="152">
        <v>0.28322900000000001</v>
      </c>
      <c r="HG1433" s="152">
        <v>0.70313599999999998</v>
      </c>
    </row>
    <row r="1434" spans="1:215">
      <c r="A1434" s="151">
        <v>7061</v>
      </c>
      <c r="B1434" s="152" t="s">
        <v>2859</v>
      </c>
      <c r="C1434" s="152" t="s">
        <v>2877</v>
      </c>
      <c r="D1434" s="152" t="s">
        <v>2878</v>
      </c>
      <c r="E1434" s="152" t="s">
        <v>2879</v>
      </c>
      <c r="F1434" s="152" t="s">
        <v>9880</v>
      </c>
      <c r="H1434" s="151">
        <v>284190</v>
      </c>
      <c r="L1434" s="153" t="s">
        <v>3465</v>
      </c>
      <c r="M1434" s="153" t="s">
        <v>4725</v>
      </c>
      <c r="P1434" s="152">
        <v>17.274999999999999</v>
      </c>
      <c r="Q1434" s="152">
        <v>145.62299999999999</v>
      </c>
      <c r="R1434" s="152" t="s">
        <v>2882</v>
      </c>
      <c r="S1434" s="152" t="s">
        <v>2716</v>
      </c>
      <c r="T1434" s="152">
        <v>51.186999999999998</v>
      </c>
      <c r="U1434" s="152">
        <v>0.84399999999999997</v>
      </c>
      <c r="V1434" s="152">
        <v>15.598000000000001</v>
      </c>
      <c r="X1434" s="152">
        <v>7.9349999999999996</v>
      </c>
      <c r="AA1434" s="152">
        <v>8.7590000000000003</v>
      </c>
      <c r="AB1434" s="152">
        <v>0.16800000000000001</v>
      </c>
      <c r="AC1434" s="152">
        <v>12.459</v>
      </c>
      <c r="AD1434" s="152">
        <v>2.081</v>
      </c>
      <c r="AE1434" s="152">
        <v>1.0349999999999999</v>
      </c>
      <c r="AF1434" s="152">
        <v>0.161</v>
      </c>
      <c r="AI1434" s="152">
        <v>100.40941890000001</v>
      </c>
      <c r="AJ1434" s="152">
        <v>1.4845999400000001</v>
      </c>
      <c r="AK1434" s="156">
        <f t="shared" si="22"/>
        <v>0.16438576469999999</v>
      </c>
      <c r="AL1434" s="151">
        <v>1643.857647</v>
      </c>
      <c r="AM1434" s="151">
        <v>374.45184</v>
      </c>
      <c r="AN1434" s="151">
        <v>1025.23669</v>
      </c>
      <c r="AO1434" s="151">
        <v>994.60897060000002</v>
      </c>
      <c r="AQ1434" s="152">
        <v>3.0133181960000002</v>
      </c>
      <c r="AR1434" s="152">
        <v>0.38303357900000001</v>
      </c>
      <c r="AS1434" s="152">
        <v>7.6988215440000003</v>
      </c>
      <c r="AU1434" s="151">
        <v>595.57611369999995</v>
      </c>
      <c r="AV1434" s="152">
        <v>7238.3097600000001</v>
      </c>
      <c r="AW1434" s="152">
        <v>32.651111880000002</v>
      </c>
      <c r="AX1434" s="151">
        <v>4409.8591889999998</v>
      </c>
      <c r="AZ1434" s="152">
        <v>309.5525748</v>
      </c>
      <c r="BG1434" s="152">
        <v>10.217083260000001</v>
      </c>
      <c r="BH1434" s="152">
        <v>406.50704999999999</v>
      </c>
      <c r="BI1434" s="152">
        <v>14.762968069999999</v>
      </c>
      <c r="BJ1434" s="152">
        <v>42.892130450000003</v>
      </c>
      <c r="BK1434" s="152">
        <v>1.5071246359999999</v>
      </c>
      <c r="BO1434" s="152">
        <v>179.6011077</v>
      </c>
      <c r="BP1434" s="152">
        <v>7.0945200540000002</v>
      </c>
      <c r="BQ1434" s="152">
        <v>14.427274430000001</v>
      </c>
      <c r="BS1434" s="152">
        <v>9.4521972079999994</v>
      </c>
      <c r="BT1434" s="152">
        <v>2.7243058050000002</v>
      </c>
      <c r="BU1434" s="152">
        <v>1.2978171940000001</v>
      </c>
      <c r="BV1434" s="152">
        <v>2.7047091920000002</v>
      </c>
      <c r="BX1434" s="152">
        <v>2.9406802839999999</v>
      </c>
      <c r="BZ1434" s="152">
        <v>1.8421332930000001</v>
      </c>
      <c r="CB1434" s="152">
        <v>1.6189733079999999</v>
      </c>
      <c r="CD1434" s="152">
        <v>1.5209982900000001</v>
      </c>
      <c r="CH1434" s="152">
        <v>4.454038851</v>
      </c>
      <c r="CJ1434" s="152">
        <v>0.78874875799999999</v>
      </c>
      <c r="CK1434" s="152">
        <v>0.28574144499999998</v>
      </c>
      <c r="DC1434" s="152">
        <v>40.326666670000002</v>
      </c>
      <c r="DF1434" s="152">
        <v>10.313333330000001</v>
      </c>
      <c r="DG1434" s="152">
        <v>48.931333330000001</v>
      </c>
      <c r="DJ1434" s="152">
        <v>0.210666667</v>
      </c>
      <c r="DM1434" s="152">
        <v>0.180666667</v>
      </c>
      <c r="DO1434" s="154">
        <v>89.427855410000006</v>
      </c>
      <c r="ED1434" s="152">
        <v>50.39</v>
      </c>
      <c r="EE1434" s="152">
        <v>0.77</v>
      </c>
      <c r="EF1434" s="152">
        <v>16.43</v>
      </c>
      <c r="EH1434" s="152">
        <v>8.3002987489999995</v>
      </c>
      <c r="EJ1434" s="152">
        <v>9.2241219999999995</v>
      </c>
      <c r="EK1434" s="152">
        <v>0.16</v>
      </c>
      <c r="EL1434" s="152">
        <v>8.2799999999999994</v>
      </c>
      <c r="EM1434" s="152">
        <v>10.71</v>
      </c>
      <c r="EO1434" s="152">
        <v>2.21</v>
      </c>
      <c r="EP1434" s="152">
        <v>0.69</v>
      </c>
      <c r="EQ1434" s="152">
        <v>0.16</v>
      </c>
      <c r="FD1434" s="152">
        <v>34</v>
      </c>
      <c r="FF1434" s="152">
        <v>262</v>
      </c>
      <c r="FG1434" s="152">
        <v>201</v>
      </c>
      <c r="FI1434" s="152">
        <v>37</v>
      </c>
      <c r="FJ1434" s="152">
        <v>108</v>
      </c>
      <c r="FK1434" s="152">
        <v>65</v>
      </c>
      <c r="FL1434" s="152">
        <v>70</v>
      </c>
      <c r="FP1434" s="152">
        <v>12.3</v>
      </c>
      <c r="FQ1434" s="152">
        <v>400</v>
      </c>
      <c r="FR1434" s="152">
        <v>19.3</v>
      </c>
      <c r="FS1434" s="152">
        <v>54</v>
      </c>
      <c r="FT1434" s="152">
        <v>1.62</v>
      </c>
      <c r="FX1434" s="152">
        <v>0.25</v>
      </c>
      <c r="FY1434" s="152">
        <v>170</v>
      </c>
      <c r="FZ1434" s="152">
        <v>7.39</v>
      </c>
      <c r="GA1434" s="152">
        <v>15.15</v>
      </c>
      <c r="GB1434" s="152">
        <v>2.2200000000000002</v>
      </c>
      <c r="GC1434" s="152">
        <v>10.3</v>
      </c>
      <c r="GD1434" s="152">
        <v>2.8</v>
      </c>
      <c r="GE1434" s="152">
        <v>0.89</v>
      </c>
      <c r="GF1434" s="152">
        <v>3.07</v>
      </c>
      <c r="GG1434" s="152">
        <v>0.48</v>
      </c>
      <c r="GH1434" s="152">
        <v>3.35</v>
      </c>
      <c r="GI1434" s="152">
        <v>0.71</v>
      </c>
      <c r="GJ1434" s="152">
        <v>2.09</v>
      </c>
      <c r="GL1434" s="152">
        <v>1.97</v>
      </c>
      <c r="GM1434" s="152">
        <v>0.3</v>
      </c>
      <c r="GS1434" s="152">
        <v>4.34</v>
      </c>
      <c r="GT1434" s="152">
        <v>0.85</v>
      </c>
      <c r="GU1434" s="152">
        <v>0.32</v>
      </c>
      <c r="HB1434" s="152">
        <v>38.374000000000002</v>
      </c>
      <c r="HC1434" s="152">
        <v>15.548</v>
      </c>
      <c r="HD1434" s="152">
        <v>18.827999999999999</v>
      </c>
      <c r="HE1434" s="152">
        <v>0.51297400000000004</v>
      </c>
      <c r="HG1434" s="152">
        <v>0.703152</v>
      </c>
    </row>
    <row r="1435" spans="1:215">
      <c r="A1435" s="151">
        <v>7062</v>
      </c>
      <c r="B1435" s="152" t="s">
        <v>2859</v>
      </c>
      <c r="C1435" s="152" t="s">
        <v>2877</v>
      </c>
      <c r="D1435" s="152" t="s">
        <v>2878</v>
      </c>
      <c r="E1435" s="152" t="s">
        <v>2879</v>
      </c>
      <c r="F1435" s="152" t="s">
        <v>9881</v>
      </c>
      <c r="H1435" s="151">
        <v>284190</v>
      </c>
      <c r="L1435" s="153" t="s">
        <v>3465</v>
      </c>
      <c r="M1435" s="153" t="s">
        <v>3466</v>
      </c>
      <c r="P1435" s="152">
        <v>17.274999999999999</v>
      </c>
      <c r="Q1435" s="152">
        <v>145.62299999999999</v>
      </c>
      <c r="R1435" s="152" t="s">
        <v>2882</v>
      </c>
      <c r="S1435" s="152" t="s">
        <v>2716</v>
      </c>
      <c r="T1435" s="152">
        <v>47.32</v>
      </c>
      <c r="U1435" s="152">
        <v>0.79600000000000004</v>
      </c>
      <c r="V1435" s="152">
        <v>15.39</v>
      </c>
      <c r="X1435" s="152">
        <v>8.1609999999999996</v>
      </c>
      <c r="AA1435" s="152">
        <v>7.9390000000000001</v>
      </c>
      <c r="AB1435" s="152">
        <v>0.14299999999999999</v>
      </c>
      <c r="AC1435" s="152">
        <v>13.260999999999999</v>
      </c>
      <c r="AD1435" s="152">
        <v>1.6830000000000001</v>
      </c>
      <c r="AE1435" s="152">
        <v>0.61599999999999999</v>
      </c>
      <c r="AF1435" s="152">
        <v>0.16500000000000001</v>
      </c>
      <c r="AI1435" s="152">
        <v>95.854261640000004</v>
      </c>
      <c r="AJ1435" s="152">
        <v>5.6010107219999998</v>
      </c>
      <c r="AK1435" s="156">
        <f t="shared" si="22"/>
        <v>0.14578929290000001</v>
      </c>
      <c r="AL1435" s="151">
        <v>1457.8929290000001</v>
      </c>
      <c r="AM1435" s="151">
        <v>598.04136000000005</v>
      </c>
      <c r="AN1435" s="151">
        <v>3404.7616600000001</v>
      </c>
      <c r="AO1435" s="151">
        <v>1401.579706</v>
      </c>
      <c r="AQ1435" s="152">
        <v>4.0434829419999998</v>
      </c>
      <c r="AR1435" s="152">
        <v>0.47915286400000001</v>
      </c>
      <c r="AS1435" s="152">
        <v>4.9145257950000003</v>
      </c>
      <c r="AU1435" s="151">
        <v>547.56221059999996</v>
      </c>
      <c r="AV1435" s="152">
        <v>4688.4672</v>
      </c>
      <c r="AW1435" s="152">
        <v>35.76236076</v>
      </c>
      <c r="AX1435" s="151">
        <v>4368.6129030000002</v>
      </c>
      <c r="AZ1435" s="152">
        <v>460.58496359999998</v>
      </c>
      <c r="BG1435" s="152">
        <v>5.5054721280000001</v>
      </c>
      <c r="BH1435" s="152">
        <v>378.65609999999998</v>
      </c>
      <c r="BI1435" s="152">
        <v>16.941474769999999</v>
      </c>
      <c r="BJ1435" s="152">
        <v>39.996749520000002</v>
      </c>
      <c r="BK1435" s="152">
        <v>1.305600082</v>
      </c>
      <c r="BO1435" s="152">
        <v>155.8603272</v>
      </c>
      <c r="BP1435" s="152">
        <v>7.6110978420000004</v>
      </c>
      <c r="BQ1435" s="152">
        <v>15.810912399999999</v>
      </c>
      <c r="BS1435" s="152">
        <v>10.36633578</v>
      </c>
      <c r="BT1435" s="152">
        <v>2.860223188</v>
      </c>
      <c r="BU1435" s="152">
        <v>1.2771477959999999</v>
      </c>
      <c r="BV1435" s="152">
        <v>2.9363842980000001</v>
      </c>
      <c r="BX1435" s="152">
        <v>3.2286331380000002</v>
      </c>
      <c r="BZ1435" s="152">
        <v>1.908988452</v>
      </c>
      <c r="CB1435" s="152">
        <v>1.8588444980000001</v>
      </c>
      <c r="CD1435" s="152">
        <v>1.2624258690000001</v>
      </c>
      <c r="CH1435" s="152">
        <v>4.3254463970000003</v>
      </c>
      <c r="CJ1435" s="152">
        <v>1.017016707</v>
      </c>
      <c r="CK1435" s="152">
        <v>0.34275357899999997</v>
      </c>
      <c r="CU1435" s="152">
        <v>-13.15737759243596</v>
      </c>
      <c r="DC1435" s="152">
        <v>39.854333330000003</v>
      </c>
      <c r="DF1435" s="152">
        <v>10.377333330000001</v>
      </c>
      <c r="DG1435" s="152">
        <v>48.496333329999999</v>
      </c>
      <c r="DJ1435" s="152">
        <v>0.22266666700000001</v>
      </c>
      <c r="DM1435" s="152">
        <v>0.16666666699999999</v>
      </c>
      <c r="DO1435" s="154">
        <v>89.284086569999999</v>
      </c>
      <c r="ED1435" s="152">
        <v>50.39</v>
      </c>
      <c r="EE1435" s="152">
        <v>0.77</v>
      </c>
      <c r="EF1435" s="152">
        <v>16.43</v>
      </c>
      <c r="EH1435" s="152">
        <v>8.3002987489999995</v>
      </c>
      <c r="EJ1435" s="152">
        <v>9.2241219999999995</v>
      </c>
      <c r="EK1435" s="152">
        <v>0.16</v>
      </c>
      <c r="EL1435" s="152">
        <v>8.2799999999999994</v>
      </c>
      <c r="EM1435" s="152">
        <v>10.71</v>
      </c>
      <c r="EO1435" s="152">
        <v>2.21</v>
      </c>
      <c r="EP1435" s="152">
        <v>0.69</v>
      </c>
      <c r="EQ1435" s="152">
        <v>0.16</v>
      </c>
      <c r="FD1435" s="152">
        <v>34</v>
      </c>
      <c r="FF1435" s="152">
        <v>262</v>
      </c>
      <c r="FG1435" s="152">
        <v>201</v>
      </c>
      <c r="FI1435" s="152">
        <v>37</v>
      </c>
      <c r="FJ1435" s="152">
        <v>108</v>
      </c>
      <c r="FK1435" s="152">
        <v>65</v>
      </c>
      <c r="FL1435" s="152">
        <v>70</v>
      </c>
      <c r="FP1435" s="152">
        <v>12.3</v>
      </c>
      <c r="FQ1435" s="152">
        <v>400</v>
      </c>
      <c r="FR1435" s="152">
        <v>19.3</v>
      </c>
      <c r="FS1435" s="152">
        <v>54</v>
      </c>
      <c r="FT1435" s="152">
        <v>1.62</v>
      </c>
      <c r="FX1435" s="152">
        <v>0.25</v>
      </c>
      <c r="FY1435" s="152">
        <v>170</v>
      </c>
      <c r="FZ1435" s="152">
        <v>7.39</v>
      </c>
      <c r="GA1435" s="152">
        <v>15.15</v>
      </c>
      <c r="GB1435" s="152">
        <v>2.2200000000000002</v>
      </c>
      <c r="GC1435" s="152">
        <v>10.3</v>
      </c>
      <c r="GD1435" s="152">
        <v>2.8</v>
      </c>
      <c r="GE1435" s="152">
        <v>0.89</v>
      </c>
      <c r="GF1435" s="152">
        <v>3.07</v>
      </c>
      <c r="GG1435" s="152">
        <v>0.48</v>
      </c>
      <c r="GH1435" s="152">
        <v>3.35</v>
      </c>
      <c r="GI1435" s="152">
        <v>0.71</v>
      </c>
      <c r="GJ1435" s="152">
        <v>2.09</v>
      </c>
      <c r="GL1435" s="152">
        <v>1.97</v>
      </c>
      <c r="GM1435" s="152">
        <v>0.3</v>
      </c>
      <c r="GS1435" s="152">
        <v>4.34</v>
      </c>
      <c r="GT1435" s="152">
        <v>0.85</v>
      </c>
      <c r="GU1435" s="152">
        <v>0.32</v>
      </c>
      <c r="HB1435" s="152">
        <v>38.374000000000002</v>
      </c>
      <c r="HC1435" s="152">
        <v>15.548</v>
      </c>
      <c r="HD1435" s="152">
        <v>18.827999999999999</v>
      </c>
      <c r="HE1435" s="152">
        <v>0.51297400000000004</v>
      </c>
      <c r="HG1435" s="152">
        <v>0.703152</v>
      </c>
    </row>
    <row r="1436" spans="1:215">
      <c r="A1436" s="151">
        <v>7063</v>
      </c>
      <c r="B1436" s="152" t="s">
        <v>2859</v>
      </c>
      <c r="C1436" s="152" t="s">
        <v>2877</v>
      </c>
      <c r="D1436" s="152" t="s">
        <v>2878</v>
      </c>
      <c r="E1436" s="152" t="s">
        <v>2879</v>
      </c>
      <c r="F1436" s="152" t="s">
        <v>9882</v>
      </c>
      <c r="H1436" s="151">
        <v>284190</v>
      </c>
      <c r="L1436" s="153" t="s">
        <v>3465</v>
      </c>
      <c r="M1436" s="153" t="s">
        <v>4061</v>
      </c>
      <c r="P1436" s="152">
        <v>17.274999999999999</v>
      </c>
      <c r="Q1436" s="152">
        <v>145.62299999999999</v>
      </c>
      <c r="R1436" s="152" t="s">
        <v>2882</v>
      </c>
      <c r="S1436" s="152" t="s">
        <v>2716</v>
      </c>
      <c r="T1436" s="152">
        <v>49.109000000000002</v>
      </c>
      <c r="U1436" s="152">
        <v>0.93700000000000006</v>
      </c>
      <c r="V1436" s="152">
        <v>17.355</v>
      </c>
      <c r="X1436" s="152">
        <v>7.01</v>
      </c>
      <c r="AA1436" s="152">
        <v>8.2769999999999992</v>
      </c>
      <c r="AB1436" s="152">
        <v>0.11700000000000001</v>
      </c>
      <c r="AC1436" s="152">
        <v>14.438000000000001</v>
      </c>
      <c r="AD1436" s="152">
        <v>2.5649999999999999</v>
      </c>
      <c r="AE1436" s="152">
        <v>0.60899999999999999</v>
      </c>
      <c r="AF1436" s="152">
        <v>0.14299999999999999</v>
      </c>
      <c r="AI1436" s="152">
        <v>100.7268249</v>
      </c>
      <c r="AJ1436" s="152">
        <v>1.6256710000000001</v>
      </c>
      <c r="AK1436" s="156">
        <f t="shared" si="22"/>
        <v>2.2283730399999999E-3</v>
      </c>
      <c r="AL1436" s="151">
        <v>22.2837304</v>
      </c>
      <c r="AM1436" s="151">
        <v>374.82479999999998</v>
      </c>
      <c r="AN1436" s="151">
        <v>806.26565000000005</v>
      </c>
      <c r="AO1436" s="151">
        <v>1743.5351470000001</v>
      </c>
      <c r="DC1436" s="152">
        <v>40.307666670000003</v>
      </c>
      <c r="DF1436" s="152">
        <v>9.133666667</v>
      </c>
      <c r="DG1436" s="152">
        <v>49.946666669999999</v>
      </c>
      <c r="DJ1436" s="152">
        <v>0.374</v>
      </c>
      <c r="DM1436" s="152">
        <v>0.20200000000000001</v>
      </c>
      <c r="DO1436" s="154">
        <v>90.697255999999996</v>
      </c>
      <c r="ED1436" s="152">
        <v>50.39</v>
      </c>
      <c r="EE1436" s="152">
        <v>0.77</v>
      </c>
      <c r="EF1436" s="152">
        <v>16.43</v>
      </c>
      <c r="EH1436" s="152">
        <v>8.3002987489999995</v>
      </c>
      <c r="EJ1436" s="152">
        <v>9.2241219999999995</v>
      </c>
      <c r="EK1436" s="152">
        <v>0.16</v>
      </c>
      <c r="EL1436" s="152">
        <v>8.2799999999999994</v>
      </c>
      <c r="EM1436" s="152">
        <v>10.71</v>
      </c>
      <c r="EO1436" s="152">
        <v>2.21</v>
      </c>
      <c r="EP1436" s="152">
        <v>0.69</v>
      </c>
      <c r="EQ1436" s="152">
        <v>0.16</v>
      </c>
      <c r="FD1436" s="152">
        <v>34</v>
      </c>
      <c r="FF1436" s="152">
        <v>262</v>
      </c>
      <c r="FG1436" s="152">
        <v>201</v>
      </c>
      <c r="FI1436" s="152">
        <v>37</v>
      </c>
      <c r="FJ1436" s="152">
        <v>108</v>
      </c>
      <c r="FK1436" s="152">
        <v>65</v>
      </c>
      <c r="FL1436" s="152">
        <v>70</v>
      </c>
      <c r="FP1436" s="152">
        <v>12.3</v>
      </c>
      <c r="FQ1436" s="152">
        <v>400</v>
      </c>
      <c r="FR1436" s="152">
        <v>19.3</v>
      </c>
      <c r="FS1436" s="152">
        <v>54</v>
      </c>
      <c r="FT1436" s="152">
        <v>1.62</v>
      </c>
      <c r="FX1436" s="152">
        <v>0.25</v>
      </c>
      <c r="FY1436" s="152">
        <v>170</v>
      </c>
      <c r="FZ1436" s="152">
        <v>7.39</v>
      </c>
      <c r="GA1436" s="152">
        <v>15.15</v>
      </c>
      <c r="GB1436" s="152">
        <v>2.2200000000000002</v>
      </c>
      <c r="GC1436" s="152">
        <v>10.3</v>
      </c>
      <c r="GD1436" s="152">
        <v>2.8</v>
      </c>
      <c r="GE1436" s="152">
        <v>0.89</v>
      </c>
      <c r="GF1436" s="152">
        <v>3.07</v>
      </c>
      <c r="GG1436" s="152">
        <v>0.48</v>
      </c>
      <c r="GH1436" s="152">
        <v>3.35</v>
      </c>
      <c r="GI1436" s="152">
        <v>0.71</v>
      </c>
      <c r="GJ1436" s="152">
        <v>2.09</v>
      </c>
      <c r="GL1436" s="152">
        <v>1.97</v>
      </c>
      <c r="GM1436" s="152">
        <v>0.3</v>
      </c>
      <c r="GS1436" s="152">
        <v>4.34</v>
      </c>
      <c r="GT1436" s="152">
        <v>0.85</v>
      </c>
      <c r="GU1436" s="152">
        <v>0.32</v>
      </c>
      <c r="HB1436" s="152">
        <v>38.374000000000002</v>
      </c>
      <c r="HC1436" s="152">
        <v>15.548</v>
      </c>
      <c r="HD1436" s="152">
        <v>18.827999999999999</v>
      </c>
      <c r="HE1436" s="152">
        <v>0.51297400000000004</v>
      </c>
      <c r="HG1436" s="152">
        <v>0.703152</v>
      </c>
    </row>
    <row r="1437" spans="1:215">
      <c r="A1437" s="151">
        <v>7064</v>
      </c>
      <c r="B1437" s="152" t="s">
        <v>2859</v>
      </c>
      <c r="C1437" s="152" t="s">
        <v>2877</v>
      </c>
      <c r="D1437" s="152" t="s">
        <v>2878</v>
      </c>
      <c r="E1437" s="152" t="s">
        <v>2879</v>
      </c>
      <c r="F1437" s="152" t="s">
        <v>9883</v>
      </c>
      <c r="H1437" s="151">
        <v>284190</v>
      </c>
      <c r="L1437" s="153" t="s">
        <v>3465</v>
      </c>
      <c r="M1437" s="153" t="s">
        <v>3829</v>
      </c>
      <c r="P1437" s="152">
        <v>17.274999999999999</v>
      </c>
      <c r="Q1437" s="152">
        <v>145.62299999999999</v>
      </c>
      <c r="R1437" s="152" t="s">
        <v>2882</v>
      </c>
      <c r="S1437" s="152" t="s">
        <v>2716</v>
      </c>
      <c r="T1437" s="152">
        <v>48.420999999999999</v>
      </c>
      <c r="U1437" s="152">
        <v>0.88600000000000001</v>
      </c>
      <c r="V1437" s="152">
        <v>13.601000000000001</v>
      </c>
      <c r="X1437" s="152">
        <v>7.99</v>
      </c>
      <c r="AA1437" s="152">
        <v>8.7240000000000002</v>
      </c>
      <c r="AB1437" s="152">
        <v>0.13800000000000001</v>
      </c>
      <c r="AC1437" s="152">
        <v>13.218</v>
      </c>
      <c r="AD1437" s="152">
        <v>1.7969999999999999</v>
      </c>
      <c r="AE1437" s="152">
        <v>0.51400000000000001</v>
      </c>
      <c r="AF1437" s="152">
        <v>0.11899999999999999</v>
      </c>
      <c r="AI1437" s="152">
        <v>95.764677449999994</v>
      </c>
      <c r="AJ1437" s="152">
        <v>5.260183015</v>
      </c>
      <c r="AK1437" s="156">
        <f t="shared" si="22"/>
        <v>0.1538197446</v>
      </c>
      <c r="AL1437" s="151">
        <v>1538.1974459999999</v>
      </c>
      <c r="AM1437" s="151">
        <v>590.39567999999997</v>
      </c>
      <c r="AN1437" s="151">
        <v>2049.87835</v>
      </c>
      <c r="AO1437" s="151">
        <v>1034.6183820000001</v>
      </c>
      <c r="AQ1437" s="152">
        <v>4.0893378739999999</v>
      </c>
      <c r="AR1437" s="152">
        <v>0.45631050400000001</v>
      </c>
      <c r="AS1437" s="152">
        <v>9.84736352</v>
      </c>
      <c r="AU1437" s="151">
        <v>545.86301879999996</v>
      </c>
      <c r="AV1437" s="152">
        <v>4893.6787199999999</v>
      </c>
      <c r="AW1437" s="152">
        <v>38.232044430000002</v>
      </c>
      <c r="AX1437" s="151">
        <v>5250.5203890000003</v>
      </c>
      <c r="AZ1437" s="152">
        <v>495.14629079999997</v>
      </c>
      <c r="BG1437" s="152">
        <v>6.9560153790000001</v>
      </c>
      <c r="BH1437" s="152">
        <v>361.06008750000001</v>
      </c>
      <c r="BI1437" s="152">
        <v>17.277339300000001</v>
      </c>
      <c r="BJ1437" s="152">
        <v>67.244018530000005</v>
      </c>
      <c r="BK1437" s="152">
        <v>1.437256334</v>
      </c>
      <c r="BO1437" s="152">
        <v>160.7212141</v>
      </c>
      <c r="BP1437" s="152">
        <v>6.271654464</v>
      </c>
      <c r="BQ1437" s="152">
        <v>13.92370139</v>
      </c>
      <c r="BS1437" s="152">
        <v>9.7251777480000001</v>
      </c>
      <c r="BT1437" s="152">
        <v>3.081205846</v>
      </c>
      <c r="BU1437" s="152">
        <v>1.428702363</v>
      </c>
      <c r="BV1437" s="152">
        <v>3.1343910259999999</v>
      </c>
      <c r="BX1437" s="152">
        <v>3.3252955929999999</v>
      </c>
      <c r="BZ1437" s="152">
        <v>2.1180370050000001</v>
      </c>
      <c r="CB1437" s="152">
        <v>1.7758714929999999</v>
      </c>
      <c r="CD1437" s="152">
        <v>1.8769434309999999</v>
      </c>
      <c r="CH1437" s="152">
        <v>6.0168309170000001</v>
      </c>
      <c r="CJ1437" s="152">
        <v>0.69472763100000001</v>
      </c>
      <c r="CK1437" s="152">
        <v>0.343135723</v>
      </c>
      <c r="CU1437" s="152">
        <v>-8.0258724808401904</v>
      </c>
      <c r="DC1437" s="152">
        <v>40.197333329999999</v>
      </c>
      <c r="DF1437" s="152">
        <v>9.9853333329999998</v>
      </c>
      <c r="DG1437" s="152">
        <v>49.169333330000001</v>
      </c>
      <c r="DJ1437" s="152">
        <v>0.21766666700000001</v>
      </c>
      <c r="DM1437" s="152">
        <v>0.182666667</v>
      </c>
      <c r="DO1437" s="154">
        <v>89.774183719999996</v>
      </c>
      <c r="ED1437" s="152">
        <v>50.39</v>
      </c>
      <c r="EE1437" s="152">
        <v>0.77</v>
      </c>
      <c r="EF1437" s="152">
        <v>16.43</v>
      </c>
      <c r="EH1437" s="152">
        <v>8.3002987489999995</v>
      </c>
      <c r="EJ1437" s="152">
        <v>9.2241219999999995</v>
      </c>
      <c r="EK1437" s="152">
        <v>0.16</v>
      </c>
      <c r="EL1437" s="152">
        <v>8.2799999999999994</v>
      </c>
      <c r="EM1437" s="152">
        <v>10.71</v>
      </c>
      <c r="EO1437" s="152">
        <v>2.21</v>
      </c>
      <c r="EP1437" s="152">
        <v>0.69</v>
      </c>
      <c r="EQ1437" s="152">
        <v>0.16</v>
      </c>
      <c r="FD1437" s="152">
        <v>34</v>
      </c>
      <c r="FF1437" s="152">
        <v>262</v>
      </c>
      <c r="FG1437" s="152">
        <v>201</v>
      </c>
      <c r="FI1437" s="152">
        <v>37</v>
      </c>
      <c r="FJ1437" s="152">
        <v>108</v>
      </c>
      <c r="FK1437" s="152">
        <v>65</v>
      </c>
      <c r="FL1437" s="152">
        <v>70</v>
      </c>
      <c r="FP1437" s="152">
        <v>12.3</v>
      </c>
      <c r="FQ1437" s="152">
        <v>400</v>
      </c>
      <c r="FR1437" s="152">
        <v>19.3</v>
      </c>
      <c r="FS1437" s="152">
        <v>54</v>
      </c>
      <c r="FT1437" s="152">
        <v>1.62</v>
      </c>
      <c r="FX1437" s="152">
        <v>0.25</v>
      </c>
      <c r="FY1437" s="152">
        <v>170</v>
      </c>
      <c r="FZ1437" s="152">
        <v>7.39</v>
      </c>
      <c r="GA1437" s="152">
        <v>15.15</v>
      </c>
      <c r="GB1437" s="152">
        <v>2.2200000000000002</v>
      </c>
      <c r="GC1437" s="152">
        <v>10.3</v>
      </c>
      <c r="GD1437" s="152">
        <v>2.8</v>
      </c>
      <c r="GE1437" s="152">
        <v>0.89</v>
      </c>
      <c r="GF1437" s="152">
        <v>3.07</v>
      </c>
      <c r="GG1437" s="152">
        <v>0.48</v>
      </c>
      <c r="GH1437" s="152">
        <v>3.35</v>
      </c>
      <c r="GI1437" s="152">
        <v>0.71</v>
      </c>
      <c r="GJ1437" s="152">
        <v>2.09</v>
      </c>
      <c r="GL1437" s="152">
        <v>1.97</v>
      </c>
      <c r="GM1437" s="152">
        <v>0.3</v>
      </c>
      <c r="GS1437" s="152">
        <v>4.34</v>
      </c>
      <c r="GT1437" s="152">
        <v>0.85</v>
      </c>
      <c r="GU1437" s="152">
        <v>0.32</v>
      </c>
      <c r="HB1437" s="152">
        <v>38.374000000000002</v>
      </c>
      <c r="HC1437" s="152">
        <v>15.548</v>
      </c>
      <c r="HD1437" s="152">
        <v>18.827999999999999</v>
      </c>
      <c r="HE1437" s="152">
        <v>0.51297400000000004</v>
      </c>
      <c r="HG1437" s="152">
        <v>0.703152</v>
      </c>
    </row>
    <row r="1438" spans="1:215">
      <c r="A1438" s="151">
        <v>7065</v>
      </c>
      <c r="B1438" s="152" t="s">
        <v>2859</v>
      </c>
      <c r="C1438" s="152" t="s">
        <v>2877</v>
      </c>
      <c r="D1438" s="152" t="s">
        <v>2878</v>
      </c>
      <c r="E1438" s="152" t="s">
        <v>2879</v>
      </c>
      <c r="F1438" s="152" t="s">
        <v>9884</v>
      </c>
      <c r="H1438" s="151">
        <v>284190</v>
      </c>
      <c r="L1438" s="153" t="s">
        <v>3266</v>
      </c>
      <c r="M1438" s="153" t="s">
        <v>4186</v>
      </c>
      <c r="P1438" s="152">
        <v>17.204999999999998</v>
      </c>
      <c r="Q1438" s="152">
        <v>145.583</v>
      </c>
      <c r="R1438" s="152" t="s">
        <v>2882</v>
      </c>
      <c r="S1438" s="152" t="s">
        <v>2716</v>
      </c>
      <c r="T1438" s="152">
        <v>49.573999999999998</v>
      </c>
      <c r="U1438" s="152">
        <v>1.0940000000000001</v>
      </c>
      <c r="V1438" s="152">
        <v>18.280999999999999</v>
      </c>
      <c r="X1438" s="152">
        <v>5.61</v>
      </c>
      <c r="AA1438" s="152">
        <v>5.0220000000000002</v>
      </c>
      <c r="AB1438" s="152">
        <v>9.0999999999999998E-2</v>
      </c>
      <c r="AC1438" s="152">
        <v>14.257</v>
      </c>
      <c r="AD1438" s="152">
        <v>2.7610000000000001</v>
      </c>
      <c r="AE1438" s="152">
        <v>0.67100000000000004</v>
      </c>
      <c r="AF1438" s="152">
        <v>0.185</v>
      </c>
      <c r="AI1438" s="152">
        <v>97.722534550000006</v>
      </c>
      <c r="AJ1438" s="152">
        <v>2.9631226000000002</v>
      </c>
      <c r="AK1438" s="156">
        <f t="shared" si="22"/>
        <v>8.6828749999999996E-2</v>
      </c>
      <c r="AL1438" s="151">
        <v>868.28750000000002</v>
      </c>
      <c r="AM1438" s="151">
        <v>469.37016</v>
      </c>
      <c r="AN1438" s="151">
        <v>1966.5741499999999</v>
      </c>
      <c r="AO1438" s="151">
        <v>962.72647059999997</v>
      </c>
      <c r="DC1438" s="152">
        <v>40.960333329999997</v>
      </c>
      <c r="DF1438" s="152">
        <v>8.3396666669999995</v>
      </c>
      <c r="DG1438" s="152">
        <v>50.055333330000003</v>
      </c>
      <c r="DJ1438" s="152">
        <v>0.39666666699999997</v>
      </c>
      <c r="DM1438" s="152">
        <v>0.224</v>
      </c>
      <c r="DO1438" s="154">
        <v>91.45370441</v>
      </c>
      <c r="ED1438" s="152">
        <v>48.07</v>
      </c>
      <c r="EE1438" s="152">
        <v>0.78</v>
      </c>
      <c r="EF1438" s="152">
        <v>13.72</v>
      </c>
      <c r="EH1438" s="152">
        <v>8.2802980290000008</v>
      </c>
      <c r="EJ1438" s="152">
        <v>9.2018951999999992</v>
      </c>
      <c r="EK1438" s="152">
        <v>0.16</v>
      </c>
      <c r="EL1438" s="152">
        <v>14.26</v>
      </c>
      <c r="EM1438" s="152">
        <v>10.43</v>
      </c>
      <c r="EO1438" s="152">
        <v>1.89</v>
      </c>
      <c r="EP1438" s="152">
        <v>0.54</v>
      </c>
      <c r="EQ1438" s="152">
        <v>0.15</v>
      </c>
      <c r="FB1438" s="152">
        <v>0.61</v>
      </c>
      <c r="FD1438" s="152">
        <v>35</v>
      </c>
      <c r="FF1438" s="152">
        <v>235</v>
      </c>
      <c r="FG1438" s="152">
        <v>889</v>
      </c>
      <c r="FI1438" s="152">
        <v>50</v>
      </c>
      <c r="FJ1438" s="152">
        <v>368</v>
      </c>
      <c r="FK1438" s="152">
        <v>60</v>
      </c>
      <c r="FL1438" s="152">
        <v>71</v>
      </c>
      <c r="FP1438" s="152">
        <v>7.2</v>
      </c>
      <c r="FQ1438" s="152">
        <v>279</v>
      </c>
      <c r="FR1438" s="152">
        <v>21.8</v>
      </c>
      <c r="FS1438" s="152">
        <v>46</v>
      </c>
      <c r="FT1438" s="152">
        <v>1.56</v>
      </c>
      <c r="FX1438" s="152">
        <v>0.16</v>
      </c>
      <c r="FY1438" s="152">
        <v>98</v>
      </c>
      <c r="FZ1438" s="152">
        <v>7.63</v>
      </c>
      <c r="GA1438" s="152">
        <v>16.59</v>
      </c>
      <c r="GB1438" s="152">
        <v>2.2200000000000002</v>
      </c>
      <c r="GC1438" s="152">
        <v>11.19</v>
      </c>
      <c r="GD1438" s="152">
        <v>3.23</v>
      </c>
      <c r="GE1438" s="152">
        <v>1</v>
      </c>
      <c r="GF1438" s="152">
        <v>3.07</v>
      </c>
      <c r="GG1438" s="152">
        <v>0.5</v>
      </c>
      <c r="GH1438" s="152">
        <v>3.4</v>
      </c>
      <c r="GI1438" s="152">
        <v>0.7</v>
      </c>
      <c r="GJ1438" s="152">
        <v>1.99</v>
      </c>
      <c r="GL1438" s="152">
        <v>1.82</v>
      </c>
      <c r="GM1438" s="152">
        <v>0.25</v>
      </c>
      <c r="GN1438" s="152">
        <v>1.4</v>
      </c>
      <c r="GS1438" s="152">
        <v>3.28</v>
      </c>
      <c r="GT1438" s="152">
        <v>0.57999999999999996</v>
      </c>
      <c r="GU1438" s="152">
        <v>0.21</v>
      </c>
      <c r="HB1438" s="152">
        <v>38.372</v>
      </c>
      <c r="HC1438" s="152">
        <v>15.564</v>
      </c>
      <c r="HD1438" s="152">
        <v>18.701000000000001</v>
      </c>
      <c r="HE1438" s="152">
        <v>0.51294200000000001</v>
      </c>
      <c r="HF1438" s="152">
        <v>0.28317100000000001</v>
      </c>
      <c r="HG1438" s="152">
        <v>0.70309100000000002</v>
      </c>
    </row>
    <row r="1439" spans="1:215">
      <c r="A1439" s="151">
        <v>7066</v>
      </c>
      <c r="B1439" s="152" t="s">
        <v>2859</v>
      </c>
      <c r="C1439" s="152" t="s">
        <v>2877</v>
      </c>
      <c r="D1439" s="152" t="s">
        <v>2878</v>
      </c>
      <c r="E1439" s="152" t="s">
        <v>2879</v>
      </c>
      <c r="F1439" s="152" t="s">
        <v>9885</v>
      </c>
      <c r="H1439" s="151">
        <v>284190</v>
      </c>
      <c r="L1439" s="153" t="s">
        <v>3266</v>
      </c>
      <c r="M1439" s="153" t="s">
        <v>3537</v>
      </c>
      <c r="P1439" s="152">
        <v>17.204999999999998</v>
      </c>
      <c r="Q1439" s="152">
        <v>145.583</v>
      </c>
      <c r="R1439" s="152" t="s">
        <v>2882</v>
      </c>
      <c r="S1439" s="152" t="s">
        <v>2716</v>
      </c>
      <c r="T1439" s="152">
        <v>47.55</v>
      </c>
      <c r="U1439" s="152">
        <v>0.96899999999999997</v>
      </c>
      <c r="V1439" s="152">
        <v>17.408999999999999</v>
      </c>
      <c r="X1439" s="152">
        <v>6.4770000000000003</v>
      </c>
      <c r="AA1439" s="152">
        <v>8.2799999999999994</v>
      </c>
      <c r="AB1439" s="152">
        <v>0.115</v>
      </c>
      <c r="AC1439" s="152">
        <v>13.500999999999999</v>
      </c>
      <c r="AD1439" s="152">
        <v>2.6920000000000002</v>
      </c>
      <c r="AE1439" s="152">
        <v>0.73899999999999999</v>
      </c>
      <c r="AF1439" s="152">
        <v>0.184</v>
      </c>
      <c r="AI1439" s="152">
        <v>98.084698419999995</v>
      </c>
      <c r="AJ1439" s="152">
        <v>2.017616437</v>
      </c>
      <c r="AK1439" s="156">
        <f t="shared" si="22"/>
        <v>0.2132772097</v>
      </c>
      <c r="AL1439" s="151">
        <v>2132.772097</v>
      </c>
      <c r="AM1439" s="151">
        <v>320.55912000000001</v>
      </c>
      <c r="AN1439" s="151">
        <v>2125.4471600000002</v>
      </c>
      <c r="AO1439" s="151">
        <v>752.67705880000005</v>
      </c>
      <c r="DC1439" s="152">
        <v>40.378999999999998</v>
      </c>
      <c r="DF1439" s="152">
        <v>9.6196666670000006</v>
      </c>
      <c r="DG1439" s="152">
        <v>49.062333330000001</v>
      </c>
      <c r="DJ1439" s="152">
        <v>0.36433333299999998</v>
      </c>
      <c r="DM1439" s="152">
        <v>0.21133333300000001</v>
      </c>
      <c r="DO1439" s="154">
        <v>90.092198780000004</v>
      </c>
      <c r="ED1439" s="152">
        <v>48.07</v>
      </c>
      <c r="EE1439" s="152">
        <v>0.78</v>
      </c>
      <c r="EF1439" s="152">
        <v>13.72</v>
      </c>
      <c r="EH1439" s="152">
        <v>8.2802980290000008</v>
      </c>
      <c r="EJ1439" s="152">
        <v>9.2018951999999992</v>
      </c>
      <c r="EK1439" s="152">
        <v>0.16</v>
      </c>
      <c r="EL1439" s="152">
        <v>14.26</v>
      </c>
      <c r="EM1439" s="152">
        <v>10.43</v>
      </c>
      <c r="EO1439" s="152">
        <v>1.89</v>
      </c>
      <c r="EP1439" s="152">
        <v>0.54</v>
      </c>
      <c r="EQ1439" s="152">
        <v>0.15</v>
      </c>
      <c r="FB1439" s="152">
        <v>0.61</v>
      </c>
      <c r="FD1439" s="152">
        <v>35</v>
      </c>
      <c r="FF1439" s="152">
        <v>235</v>
      </c>
      <c r="FG1439" s="152">
        <v>889</v>
      </c>
      <c r="FI1439" s="152">
        <v>50</v>
      </c>
      <c r="FJ1439" s="152">
        <v>368</v>
      </c>
      <c r="FK1439" s="152">
        <v>60</v>
      </c>
      <c r="FL1439" s="152">
        <v>71</v>
      </c>
      <c r="FP1439" s="152">
        <v>7.2</v>
      </c>
      <c r="FQ1439" s="152">
        <v>279</v>
      </c>
      <c r="FR1439" s="152">
        <v>21.8</v>
      </c>
      <c r="FS1439" s="152">
        <v>46</v>
      </c>
      <c r="FT1439" s="152">
        <v>1.56</v>
      </c>
      <c r="FX1439" s="152">
        <v>0.16</v>
      </c>
      <c r="FY1439" s="152">
        <v>98</v>
      </c>
      <c r="FZ1439" s="152">
        <v>7.63</v>
      </c>
      <c r="GA1439" s="152">
        <v>16.59</v>
      </c>
      <c r="GB1439" s="152">
        <v>2.2200000000000002</v>
      </c>
      <c r="GC1439" s="152">
        <v>11.19</v>
      </c>
      <c r="GD1439" s="152">
        <v>3.23</v>
      </c>
      <c r="GE1439" s="152">
        <v>1</v>
      </c>
      <c r="GF1439" s="152">
        <v>3.07</v>
      </c>
      <c r="GG1439" s="152">
        <v>0.5</v>
      </c>
      <c r="GH1439" s="152">
        <v>3.4</v>
      </c>
      <c r="GI1439" s="152">
        <v>0.7</v>
      </c>
      <c r="GJ1439" s="152">
        <v>1.99</v>
      </c>
      <c r="GL1439" s="152">
        <v>1.82</v>
      </c>
      <c r="GM1439" s="152">
        <v>0.25</v>
      </c>
      <c r="GN1439" s="152">
        <v>1.4</v>
      </c>
      <c r="GS1439" s="152">
        <v>3.28</v>
      </c>
      <c r="GT1439" s="152">
        <v>0.57999999999999996</v>
      </c>
      <c r="GU1439" s="152">
        <v>0.21</v>
      </c>
      <c r="HB1439" s="152">
        <v>38.372</v>
      </c>
      <c r="HC1439" s="152">
        <v>15.564</v>
      </c>
      <c r="HD1439" s="152">
        <v>18.701000000000001</v>
      </c>
      <c r="HE1439" s="152">
        <v>0.51294200000000001</v>
      </c>
      <c r="HF1439" s="152">
        <v>0.28317100000000001</v>
      </c>
      <c r="HG1439" s="152">
        <v>0.70309100000000002</v>
      </c>
    </row>
    <row r="1440" spans="1:215">
      <c r="A1440" s="151">
        <v>7067</v>
      </c>
      <c r="B1440" s="152" t="s">
        <v>2859</v>
      </c>
      <c r="C1440" s="152" t="s">
        <v>2877</v>
      </c>
      <c r="D1440" s="152" t="s">
        <v>2878</v>
      </c>
      <c r="E1440" s="152" t="s">
        <v>2879</v>
      </c>
      <c r="F1440" s="152" t="s">
        <v>9886</v>
      </c>
      <c r="H1440" s="151">
        <v>284190</v>
      </c>
      <c r="L1440" s="153" t="s">
        <v>3266</v>
      </c>
      <c r="M1440" s="153" t="s">
        <v>4158</v>
      </c>
      <c r="P1440" s="152">
        <v>17.204999999999998</v>
      </c>
      <c r="Q1440" s="152">
        <v>145.583</v>
      </c>
      <c r="R1440" s="152" t="s">
        <v>2882</v>
      </c>
      <c r="S1440" s="152" t="s">
        <v>2716</v>
      </c>
      <c r="T1440" s="152">
        <v>49.484999999999999</v>
      </c>
      <c r="U1440" s="152">
        <v>0.98699999999999999</v>
      </c>
      <c r="V1440" s="152">
        <v>17.651</v>
      </c>
      <c r="X1440" s="152">
        <v>7.32</v>
      </c>
      <c r="AA1440" s="152">
        <v>3.41</v>
      </c>
      <c r="AB1440" s="152">
        <v>0.14899999999999999</v>
      </c>
      <c r="AC1440" s="152">
        <v>14.366</v>
      </c>
      <c r="AD1440" s="152">
        <v>2.3730000000000002</v>
      </c>
      <c r="AE1440" s="152">
        <v>0.627</v>
      </c>
      <c r="AF1440" s="152">
        <v>0.153</v>
      </c>
      <c r="AI1440" s="152">
        <v>96.742553689999994</v>
      </c>
      <c r="AJ1440" s="152">
        <v>2.7537020999999999</v>
      </c>
      <c r="AK1440" s="156">
        <f t="shared" si="22"/>
        <v>1.9817793900000002E-2</v>
      </c>
      <c r="AL1440" s="151">
        <v>198.17793900000001</v>
      </c>
      <c r="AM1440" s="151">
        <v>444.00887999999998</v>
      </c>
      <c r="AN1440" s="151">
        <v>1528.6320700000001</v>
      </c>
      <c r="AO1440" s="151">
        <v>867.07897060000005</v>
      </c>
      <c r="AQ1440" s="152">
        <v>6.1548772139999999</v>
      </c>
      <c r="AR1440" s="152">
        <v>0.61046019399999996</v>
      </c>
      <c r="AS1440" s="152">
        <v>21.396897630000002</v>
      </c>
      <c r="AU1440" s="151">
        <v>676.99650310000004</v>
      </c>
      <c r="AV1440" s="152">
        <v>5954.3136000000004</v>
      </c>
      <c r="AW1440" s="152">
        <v>35.648546099999997</v>
      </c>
      <c r="AX1440" s="151">
        <v>6115.2597990000004</v>
      </c>
      <c r="AZ1440" s="152">
        <v>256.82906759999997</v>
      </c>
      <c r="BG1440" s="152">
        <v>9.5938841959999994</v>
      </c>
      <c r="BH1440" s="152">
        <v>352.31451750000002</v>
      </c>
      <c r="BI1440" s="152">
        <v>20.56857424</v>
      </c>
      <c r="BJ1440" s="152">
        <v>72.317694930000002</v>
      </c>
      <c r="BK1440" s="152">
        <v>2.2207023220000002</v>
      </c>
      <c r="BO1440" s="152">
        <v>128.6548397</v>
      </c>
      <c r="BP1440" s="152">
        <v>8.421317127</v>
      </c>
      <c r="BQ1440" s="152">
        <v>18.496619750000001</v>
      </c>
      <c r="BS1440" s="152">
        <v>12.69742194</v>
      </c>
      <c r="BT1440" s="152">
        <v>3.7384958890000002</v>
      </c>
      <c r="BU1440" s="152">
        <v>1.389078507</v>
      </c>
      <c r="BV1440" s="152">
        <v>3.8817679410000001</v>
      </c>
      <c r="BX1440" s="152">
        <v>3.9931968109999998</v>
      </c>
      <c r="BZ1440" s="152">
        <v>2.7834305939999999</v>
      </c>
      <c r="CB1440" s="152">
        <v>2.1222281669999998</v>
      </c>
      <c r="CD1440" s="152">
        <v>2.1100586790000002</v>
      </c>
      <c r="CH1440" s="152">
        <v>9.8820393670000009</v>
      </c>
      <c r="CJ1440" s="152">
        <v>1.4290142290000001</v>
      </c>
      <c r="CK1440" s="152">
        <v>0.32987566000000001</v>
      </c>
      <c r="CU1440" s="152">
        <v>-22.615187173210426</v>
      </c>
      <c r="DC1440" s="152">
        <v>40.012333329999997</v>
      </c>
      <c r="DF1440" s="152">
        <v>12.34433333</v>
      </c>
      <c r="DG1440" s="152">
        <v>47.055</v>
      </c>
      <c r="DJ1440" s="152">
        <v>0.27500000000000002</v>
      </c>
      <c r="DM1440" s="152">
        <v>0.17299999999999999</v>
      </c>
      <c r="DO1440" s="154">
        <v>87.173076370000004</v>
      </c>
      <c r="ED1440" s="152">
        <v>48.07</v>
      </c>
      <c r="EE1440" s="152">
        <v>0.78</v>
      </c>
      <c r="EF1440" s="152">
        <v>13.72</v>
      </c>
      <c r="EH1440" s="152">
        <v>8.2802980290000008</v>
      </c>
      <c r="EJ1440" s="152">
        <v>9.2018951999999992</v>
      </c>
      <c r="EK1440" s="152">
        <v>0.16</v>
      </c>
      <c r="EL1440" s="152">
        <v>14.26</v>
      </c>
      <c r="EM1440" s="152">
        <v>10.43</v>
      </c>
      <c r="EO1440" s="152">
        <v>1.89</v>
      </c>
      <c r="EP1440" s="152">
        <v>0.54</v>
      </c>
      <c r="EQ1440" s="152">
        <v>0.15</v>
      </c>
      <c r="FB1440" s="152">
        <v>0.61</v>
      </c>
      <c r="FD1440" s="152">
        <v>35</v>
      </c>
      <c r="FF1440" s="152">
        <v>235</v>
      </c>
      <c r="FG1440" s="152">
        <v>889</v>
      </c>
      <c r="FI1440" s="152">
        <v>50</v>
      </c>
      <c r="FJ1440" s="152">
        <v>368</v>
      </c>
      <c r="FK1440" s="152">
        <v>60</v>
      </c>
      <c r="FL1440" s="152">
        <v>71</v>
      </c>
      <c r="FP1440" s="152">
        <v>7.2</v>
      </c>
      <c r="FQ1440" s="152">
        <v>279</v>
      </c>
      <c r="FR1440" s="152">
        <v>21.8</v>
      </c>
      <c r="FS1440" s="152">
        <v>46</v>
      </c>
      <c r="FT1440" s="152">
        <v>1.56</v>
      </c>
      <c r="FX1440" s="152">
        <v>0.16</v>
      </c>
      <c r="FY1440" s="152">
        <v>98</v>
      </c>
      <c r="FZ1440" s="152">
        <v>7.63</v>
      </c>
      <c r="GA1440" s="152">
        <v>16.59</v>
      </c>
      <c r="GB1440" s="152">
        <v>2.2200000000000002</v>
      </c>
      <c r="GC1440" s="152">
        <v>11.19</v>
      </c>
      <c r="GD1440" s="152">
        <v>3.23</v>
      </c>
      <c r="GE1440" s="152">
        <v>1</v>
      </c>
      <c r="GF1440" s="152">
        <v>3.07</v>
      </c>
      <c r="GG1440" s="152">
        <v>0.5</v>
      </c>
      <c r="GH1440" s="152">
        <v>3.4</v>
      </c>
      <c r="GI1440" s="152">
        <v>0.7</v>
      </c>
      <c r="GJ1440" s="152">
        <v>1.99</v>
      </c>
      <c r="GL1440" s="152">
        <v>1.82</v>
      </c>
      <c r="GM1440" s="152">
        <v>0.25</v>
      </c>
      <c r="GN1440" s="152">
        <v>1.4</v>
      </c>
      <c r="GS1440" s="152">
        <v>3.28</v>
      </c>
      <c r="GT1440" s="152">
        <v>0.57999999999999996</v>
      </c>
      <c r="GU1440" s="152">
        <v>0.21</v>
      </c>
      <c r="HB1440" s="152">
        <v>38.372</v>
      </c>
      <c r="HC1440" s="152">
        <v>15.564</v>
      </c>
      <c r="HD1440" s="152">
        <v>18.701000000000001</v>
      </c>
      <c r="HE1440" s="152">
        <v>0.51294200000000001</v>
      </c>
      <c r="HF1440" s="152">
        <v>0.28317100000000001</v>
      </c>
      <c r="HG1440" s="152">
        <v>0.70309100000000002</v>
      </c>
    </row>
    <row r="1441" spans="1:215">
      <c r="A1441" s="151">
        <v>7068</v>
      </c>
      <c r="B1441" s="152" t="s">
        <v>2859</v>
      </c>
      <c r="C1441" s="152" t="s">
        <v>2877</v>
      </c>
      <c r="D1441" s="152" t="s">
        <v>2878</v>
      </c>
      <c r="E1441" s="152" t="s">
        <v>2879</v>
      </c>
      <c r="F1441" s="152" t="s">
        <v>9887</v>
      </c>
      <c r="H1441" s="151">
        <v>284190</v>
      </c>
      <c r="L1441" s="153" t="s">
        <v>3266</v>
      </c>
      <c r="M1441" s="153" t="s">
        <v>3267</v>
      </c>
      <c r="P1441" s="152">
        <v>17.204999999999998</v>
      </c>
      <c r="Q1441" s="152">
        <v>145.583</v>
      </c>
      <c r="R1441" s="152" t="s">
        <v>2882</v>
      </c>
      <c r="S1441" s="152" t="s">
        <v>2716</v>
      </c>
      <c r="T1441" s="152">
        <v>46.323</v>
      </c>
      <c r="U1441" s="152">
        <v>1.5609999999999999</v>
      </c>
      <c r="V1441" s="152">
        <v>17.943999999999999</v>
      </c>
      <c r="X1441" s="152">
        <v>8.9809999999999999</v>
      </c>
      <c r="AA1441" s="152">
        <v>5.9669999999999996</v>
      </c>
      <c r="AB1441" s="152">
        <v>0.14199999999999999</v>
      </c>
      <c r="AC1441" s="152">
        <v>12.253</v>
      </c>
      <c r="AD1441" s="152">
        <v>2.5270000000000001</v>
      </c>
      <c r="AE1441" s="152">
        <v>0.61099999999999999</v>
      </c>
      <c r="AF1441" s="152">
        <v>3.5999999999999997E-2</v>
      </c>
      <c r="AI1441" s="152">
        <v>96.684940339999997</v>
      </c>
      <c r="AJ1441" s="152">
        <v>4.076235896</v>
      </c>
      <c r="AK1441" s="156">
        <f t="shared" si="22"/>
        <v>0.53202187239999998</v>
      </c>
      <c r="AL1441" s="151">
        <v>5320.2187240000003</v>
      </c>
      <c r="AM1441" s="151">
        <v>910.76832000000002</v>
      </c>
      <c r="AN1441" s="151">
        <v>1995.1355900000001</v>
      </c>
      <c r="AO1441" s="151">
        <v>415.72279409999999</v>
      </c>
      <c r="AQ1441" s="152">
        <v>4.2191912680000003</v>
      </c>
      <c r="AR1441" s="152">
        <v>0.44048616699999998</v>
      </c>
      <c r="AS1441" s="152">
        <v>5.9429518669999997</v>
      </c>
      <c r="AU1441" s="151">
        <v>310.58597520000001</v>
      </c>
      <c r="AV1441" s="152">
        <v>5011.85088</v>
      </c>
      <c r="AW1441" s="152">
        <v>52.293349800000001</v>
      </c>
      <c r="AX1441" s="151">
        <v>9497.9838199999995</v>
      </c>
      <c r="AZ1441" s="152">
        <v>192.14568</v>
      </c>
      <c r="BG1441" s="152">
        <v>5.9785269200000002</v>
      </c>
      <c r="BH1441" s="152">
        <v>314.23783500000002</v>
      </c>
      <c r="BI1441" s="152">
        <v>23.67484164</v>
      </c>
      <c r="BJ1441" s="152">
        <v>38.687002380000003</v>
      </c>
      <c r="BK1441" s="152">
        <v>1.4423267280000001</v>
      </c>
      <c r="BO1441" s="152">
        <v>96.022791990000002</v>
      </c>
      <c r="BP1441" s="152">
        <v>5.6255709060000001</v>
      </c>
      <c r="BQ1441" s="152">
        <v>11.322963250000001</v>
      </c>
      <c r="BS1441" s="152">
        <v>10.41371558</v>
      </c>
      <c r="BT1441" s="152">
        <v>3.4514655350000001</v>
      </c>
      <c r="BU1441" s="152">
        <v>1.2953874439999999</v>
      </c>
      <c r="BV1441" s="152">
        <v>3.89689781</v>
      </c>
      <c r="BX1441" s="152">
        <v>4.3642694369999999</v>
      </c>
      <c r="BZ1441" s="152">
        <v>2.6204369939999999</v>
      </c>
      <c r="CB1441" s="152">
        <v>2.1661383000000001</v>
      </c>
      <c r="CD1441" s="152">
        <v>1.5439756170000001</v>
      </c>
      <c r="CH1441" s="152">
        <v>7.6038376540000003</v>
      </c>
      <c r="CJ1441" s="152">
        <v>0.25045674800000001</v>
      </c>
      <c r="CK1441" s="152">
        <v>0.11223493599999999</v>
      </c>
      <c r="CU1441" s="152">
        <v>-23.157739545042965</v>
      </c>
      <c r="DC1441" s="152">
        <v>39.579333329999997</v>
      </c>
      <c r="DF1441" s="152">
        <v>12.148</v>
      </c>
      <c r="DG1441" s="152">
        <v>47.005333329999999</v>
      </c>
      <c r="DJ1441" s="152">
        <v>0.176666667</v>
      </c>
      <c r="DM1441" s="152">
        <v>0.25566666700000001</v>
      </c>
      <c r="DO1441" s="154">
        <v>87.339607860000001</v>
      </c>
      <c r="ED1441" s="152">
        <v>48.07</v>
      </c>
      <c r="EE1441" s="152">
        <v>0.78</v>
      </c>
      <c r="EF1441" s="152">
        <v>13.72</v>
      </c>
      <c r="EH1441" s="152">
        <v>8.2802980290000008</v>
      </c>
      <c r="EJ1441" s="152">
        <v>9.2018951999999992</v>
      </c>
      <c r="EK1441" s="152">
        <v>0.16</v>
      </c>
      <c r="EL1441" s="152">
        <v>14.26</v>
      </c>
      <c r="EM1441" s="152">
        <v>10.43</v>
      </c>
      <c r="EO1441" s="152">
        <v>1.89</v>
      </c>
      <c r="EP1441" s="152">
        <v>0.54</v>
      </c>
      <c r="EQ1441" s="152">
        <v>0.15</v>
      </c>
      <c r="FB1441" s="152">
        <v>0.61</v>
      </c>
      <c r="FD1441" s="152">
        <v>35</v>
      </c>
      <c r="FF1441" s="152">
        <v>235</v>
      </c>
      <c r="FG1441" s="152">
        <v>889</v>
      </c>
      <c r="FI1441" s="152">
        <v>50</v>
      </c>
      <c r="FJ1441" s="152">
        <v>368</v>
      </c>
      <c r="FK1441" s="152">
        <v>60</v>
      </c>
      <c r="FL1441" s="152">
        <v>71</v>
      </c>
      <c r="FP1441" s="152">
        <v>7.2</v>
      </c>
      <c r="FQ1441" s="152">
        <v>279</v>
      </c>
      <c r="FR1441" s="152">
        <v>21.8</v>
      </c>
      <c r="FS1441" s="152">
        <v>46</v>
      </c>
      <c r="FT1441" s="152">
        <v>1.56</v>
      </c>
      <c r="FX1441" s="152">
        <v>0.16</v>
      </c>
      <c r="FY1441" s="152">
        <v>98</v>
      </c>
      <c r="FZ1441" s="152">
        <v>7.63</v>
      </c>
      <c r="GA1441" s="152">
        <v>16.59</v>
      </c>
      <c r="GB1441" s="152">
        <v>2.2200000000000002</v>
      </c>
      <c r="GC1441" s="152">
        <v>11.19</v>
      </c>
      <c r="GD1441" s="152">
        <v>3.23</v>
      </c>
      <c r="GE1441" s="152">
        <v>1</v>
      </c>
      <c r="GF1441" s="152">
        <v>3.07</v>
      </c>
      <c r="GG1441" s="152">
        <v>0.5</v>
      </c>
      <c r="GH1441" s="152">
        <v>3.4</v>
      </c>
      <c r="GI1441" s="152">
        <v>0.7</v>
      </c>
      <c r="GJ1441" s="152">
        <v>1.99</v>
      </c>
      <c r="GL1441" s="152">
        <v>1.82</v>
      </c>
      <c r="GM1441" s="152">
        <v>0.25</v>
      </c>
      <c r="GN1441" s="152">
        <v>1.4</v>
      </c>
      <c r="GS1441" s="152">
        <v>3.28</v>
      </c>
      <c r="GT1441" s="152">
        <v>0.57999999999999996</v>
      </c>
      <c r="GU1441" s="152">
        <v>0.21</v>
      </c>
      <c r="HB1441" s="152">
        <v>38.372</v>
      </c>
      <c r="HC1441" s="152">
        <v>15.564</v>
      </c>
      <c r="HD1441" s="152">
        <v>18.701000000000001</v>
      </c>
      <c r="HE1441" s="152">
        <v>0.51294200000000001</v>
      </c>
      <c r="HF1441" s="152">
        <v>0.28317100000000001</v>
      </c>
      <c r="HG1441" s="152">
        <v>0.70309100000000002</v>
      </c>
    </row>
    <row r="1442" spans="1:215">
      <c r="A1442" s="151">
        <v>7069</v>
      </c>
      <c r="B1442" s="152" t="s">
        <v>2859</v>
      </c>
      <c r="C1442" s="152" t="s">
        <v>2877</v>
      </c>
      <c r="D1442" s="152" t="s">
        <v>2878</v>
      </c>
      <c r="E1442" s="152" t="s">
        <v>2879</v>
      </c>
      <c r="F1442" s="152" t="s">
        <v>9888</v>
      </c>
      <c r="H1442" s="151">
        <v>284190</v>
      </c>
      <c r="L1442" s="153" t="s">
        <v>3777</v>
      </c>
      <c r="M1442" s="153" t="s">
        <v>3961</v>
      </c>
      <c r="P1442" s="152">
        <v>17.204999999999998</v>
      </c>
      <c r="Q1442" s="152">
        <v>145.583</v>
      </c>
      <c r="R1442" s="152" t="s">
        <v>2882</v>
      </c>
      <c r="S1442" s="152" t="s">
        <v>2716</v>
      </c>
      <c r="T1442" s="152">
        <v>48.793999999999997</v>
      </c>
      <c r="U1442" s="152">
        <v>0.80800000000000005</v>
      </c>
      <c r="V1442" s="152">
        <v>16.449000000000002</v>
      </c>
      <c r="X1442" s="152">
        <v>8.7249999999999996</v>
      </c>
      <c r="AA1442" s="152">
        <v>9.3450000000000006</v>
      </c>
      <c r="AB1442" s="152">
        <v>0.158</v>
      </c>
      <c r="AC1442" s="152">
        <v>10.335000000000001</v>
      </c>
      <c r="AD1442" s="152">
        <v>2.266</v>
      </c>
      <c r="AE1442" s="152">
        <v>0.54500000000000004</v>
      </c>
      <c r="AF1442" s="152">
        <v>0.14599999999999999</v>
      </c>
      <c r="AI1442" s="152">
        <v>97.851488560000007</v>
      </c>
      <c r="AJ1442" s="152">
        <v>3.0816759</v>
      </c>
      <c r="AK1442" s="156">
        <f t="shared" si="22"/>
        <v>4.2087631699999996E-2</v>
      </c>
      <c r="AL1442" s="151">
        <v>420.87631699999997</v>
      </c>
      <c r="AM1442" s="151">
        <v>372.96</v>
      </c>
      <c r="AN1442" s="151">
        <v>1074.62418</v>
      </c>
      <c r="AO1442" s="151">
        <v>535.75102939999999</v>
      </c>
      <c r="AQ1442" s="152">
        <v>4.8851628299999996</v>
      </c>
      <c r="AR1442" s="152">
        <v>0.61023886100000002</v>
      </c>
      <c r="AS1442" s="152">
        <v>5.0472583609999999</v>
      </c>
      <c r="AU1442" s="151">
        <v>631.33893780000005</v>
      </c>
      <c r="AV1442" s="152">
        <v>4160.5343999999996</v>
      </c>
      <c r="AW1442" s="152">
        <v>30.591586020000001</v>
      </c>
      <c r="AX1442" s="151">
        <v>5398.5059950000004</v>
      </c>
      <c r="AZ1442" s="152">
        <v>195.08218199999999</v>
      </c>
      <c r="BG1442" s="152">
        <v>7.1705228310000004</v>
      </c>
      <c r="BH1442" s="152">
        <v>278.05549500000001</v>
      </c>
      <c r="BI1442" s="152">
        <v>18.96141175</v>
      </c>
      <c r="BJ1442" s="152">
        <v>67.629600350000004</v>
      </c>
      <c r="BK1442" s="152">
        <v>2.41167526</v>
      </c>
      <c r="BO1442" s="152">
        <v>92.822245379999998</v>
      </c>
      <c r="BP1442" s="152">
        <v>6.5330621459999998</v>
      </c>
      <c r="BQ1442" s="152">
        <v>14.892275919999999</v>
      </c>
      <c r="BS1442" s="152">
        <v>9.8819684399999996</v>
      </c>
      <c r="BT1442" s="152">
        <v>2.870880884</v>
      </c>
      <c r="BU1442" s="152">
        <v>1.220566743</v>
      </c>
      <c r="BV1442" s="152">
        <v>2.9962606319999998</v>
      </c>
      <c r="BX1442" s="152">
        <v>3.4551780000000001</v>
      </c>
      <c r="BZ1442" s="152">
        <v>2.2385781809999998</v>
      </c>
      <c r="CB1442" s="152">
        <v>1.9546683810000001</v>
      </c>
      <c r="CD1442" s="152">
        <v>1.7949535089999999</v>
      </c>
      <c r="CH1442" s="152">
        <v>6.0798677190000001</v>
      </c>
      <c r="CJ1442" s="152">
        <v>0.97527806500000003</v>
      </c>
      <c r="CK1442" s="152">
        <v>0.25302141500000003</v>
      </c>
      <c r="CU1442" s="152">
        <v>-21.967319566353115</v>
      </c>
      <c r="DC1442" s="152">
        <v>39.960666670000002</v>
      </c>
      <c r="DF1442" s="152">
        <v>12.805999999999999</v>
      </c>
      <c r="DG1442" s="152">
        <v>46.824333330000002</v>
      </c>
      <c r="DJ1442" s="152">
        <v>0.19033333299999999</v>
      </c>
      <c r="DM1442" s="152">
        <v>0.18966666700000001</v>
      </c>
      <c r="DO1442" s="154">
        <v>86.700328569999996</v>
      </c>
    </row>
    <row r="1443" spans="1:215">
      <c r="A1443" s="151">
        <v>7070</v>
      </c>
      <c r="B1443" s="152" t="s">
        <v>2859</v>
      </c>
      <c r="C1443" s="152" t="s">
        <v>2877</v>
      </c>
      <c r="D1443" s="152" t="s">
        <v>2878</v>
      </c>
      <c r="E1443" s="152" t="s">
        <v>2879</v>
      </c>
      <c r="F1443" s="152" t="s">
        <v>9889</v>
      </c>
      <c r="H1443" s="151">
        <v>284190</v>
      </c>
      <c r="L1443" s="153" t="s">
        <v>3777</v>
      </c>
      <c r="M1443" s="153" t="s">
        <v>4705</v>
      </c>
      <c r="P1443" s="152">
        <v>17.204999999999998</v>
      </c>
      <c r="Q1443" s="152">
        <v>145.583</v>
      </c>
      <c r="R1443" s="152" t="s">
        <v>2882</v>
      </c>
      <c r="S1443" s="152" t="s">
        <v>2716</v>
      </c>
      <c r="T1443" s="152">
        <v>51.131999999999998</v>
      </c>
      <c r="U1443" s="152">
        <v>1.2789999999999999</v>
      </c>
      <c r="V1443" s="152">
        <v>18.260000000000002</v>
      </c>
      <c r="X1443" s="152">
        <v>9.2230000000000008</v>
      </c>
      <c r="AA1443" s="152">
        <v>3.7930000000000001</v>
      </c>
      <c r="AB1443" s="152">
        <v>0.18</v>
      </c>
      <c r="AC1443" s="152">
        <v>13.97</v>
      </c>
      <c r="AD1443" s="152">
        <v>0.61699999999999999</v>
      </c>
      <c r="AE1443" s="152">
        <v>0.61399999999999999</v>
      </c>
      <c r="AF1443" s="152">
        <v>0.159</v>
      </c>
      <c r="AI1443" s="152">
        <v>99.447053330000003</v>
      </c>
      <c r="AJ1443" s="152">
        <v>1.6363194999999999</v>
      </c>
      <c r="AK1443" s="156">
        <f t="shared" si="22"/>
        <v>8.3355600000000002E-2</v>
      </c>
      <c r="AL1443" s="151">
        <v>833.55600000000004</v>
      </c>
      <c r="AM1443" s="151">
        <v>374.07888000000003</v>
      </c>
      <c r="AN1443" s="151">
        <v>1248.9679699999999</v>
      </c>
      <c r="AO1443" s="151">
        <v>785.18470590000004</v>
      </c>
      <c r="DC1443" s="152">
        <v>39.619</v>
      </c>
      <c r="DF1443" s="152">
        <v>14.934333329999999</v>
      </c>
      <c r="DG1443" s="152">
        <v>44.752000000000002</v>
      </c>
      <c r="DJ1443" s="152">
        <v>0.16266666699999999</v>
      </c>
      <c r="DM1443" s="152">
        <v>0.191</v>
      </c>
      <c r="DO1443" s="154">
        <v>84.233462799999998</v>
      </c>
    </row>
    <row r="1444" spans="1:215">
      <c r="A1444" s="151">
        <v>7071</v>
      </c>
      <c r="B1444" s="152" t="s">
        <v>2859</v>
      </c>
      <c r="C1444" s="152" t="s">
        <v>2877</v>
      </c>
      <c r="D1444" s="152" t="s">
        <v>2878</v>
      </c>
      <c r="E1444" s="152" t="s">
        <v>2879</v>
      </c>
      <c r="F1444" s="152" t="s">
        <v>9890</v>
      </c>
      <c r="H1444" s="151">
        <v>284190</v>
      </c>
      <c r="L1444" s="153" t="s">
        <v>3777</v>
      </c>
      <c r="M1444" s="153" t="s">
        <v>3778</v>
      </c>
      <c r="P1444" s="152">
        <v>17.204999999999998</v>
      </c>
      <c r="Q1444" s="152">
        <v>145.583</v>
      </c>
      <c r="R1444" s="152" t="s">
        <v>2882</v>
      </c>
      <c r="S1444" s="152" t="s">
        <v>2716</v>
      </c>
      <c r="T1444" s="152">
        <v>48.27</v>
      </c>
      <c r="U1444" s="152">
        <v>0.85799999999999998</v>
      </c>
      <c r="V1444" s="152">
        <v>16.141999999999999</v>
      </c>
      <c r="X1444" s="152">
        <v>10.272</v>
      </c>
      <c r="AA1444" s="152">
        <v>7.1660000000000004</v>
      </c>
      <c r="AB1444" s="152">
        <v>0.25</v>
      </c>
      <c r="AC1444" s="152">
        <v>11.894</v>
      </c>
      <c r="AD1444" s="152">
        <v>2.024</v>
      </c>
      <c r="AE1444" s="152">
        <v>0.504</v>
      </c>
      <c r="AF1444" s="152">
        <v>0.123</v>
      </c>
      <c r="AI1444" s="152">
        <v>97.784880580000006</v>
      </c>
      <c r="AJ1444" s="152">
        <v>2.2610315000000001</v>
      </c>
      <c r="AK1444" s="156">
        <f t="shared" si="22"/>
        <v>4.1261022000000001E-2</v>
      </c>
      <c r="AL1444" s="151">
        <v>412.61022000000003</v>
      </c>
      <c r="AM1444" s="151">
        <v>351.32832000000002</v>
      </c>
      <c r="AN1444" s="151">
        <v>1729.7522100000001</v>
      </c>
      <c r="AO1444" s="151">
        <v>827.69470590000003</v>
      </c>
      <c r="AQ1444" s="152">
        <v>4.3126377480000002</v>
      </c>
      <c r="AR1444" s="152">
        <v>0.41362259600000001</v>
      </c>
      <c r="AS1444" s="152">
        <v>3.7852828550000002</v>
      </c>
      <c r="AU1444" s="151">
        <v>443.55759069999999</v>
      </c>
      <c r="AV1444" s="152">
        <v>3007.0310399999998</v>
      </c>
      <c r="AW1444" s="152">
        <v>26.87489982</v>
      </c>
      <c r="AX1444" s="151">
        <v>4287.9206439999998</v>
      </c>
      <c r="AZ1444" s="152">
        <v>250.15715399999999</v>
      </c>
      <c r="BG1444" s="152">
        <v>7.1792067519999998</v>
      </c>
      <c r="BH1444" s="152">
        <v>273.48624000000001</v>
      </c>
      <c r="BI1444" s="152">
        <v>15.89295995</v>
      </c>
      <c r="BJ1444" s="152">
        <v>43.849709930000003</v>
      </c>
      <c r="BK1444" s="152">
        <v>1.5694722379999999</v>
      </c>
      <c r="BO1444" s="152">
        <v>84.126826980000004</v>
      </c>
      <c r="BP1444" s="152">
        <v>5.8912193789999998</v>
      </c>
      <c r="BQ1444" s="152">
        <v>13.285360839999999</v>
      </c>
      <c r="BS1444" s="152">
        <v>9.1930661479999998</v>
      </c>
      <c r="BT1444" s="152">
        <v>2.9651720529999999</v>
      </c>
      <c r="BU1444" s="152">
        <v>1.1436797030000001</v>
      </c>
      <c r="BV1444" s="152">
        <v>2.83946846</v>
      </c>
      <c r="BX1444" s="152">
        <v>3.026657685</v>
      </c>
      <c r="BZ1444" s="152">
        <v>1.838364066</v>
      </c>
      <c r="CB1444" s="152">
        <v>1.5741613590000001</v>
      </c>
      <c r="CD1444" s="152">
        <v>1.3363562899999999</v>
      </c>
      <c r="CH1444" s="152">
        <v>5.2475141279999997</v>
      </c>
      <c r="CJ1444" s="152">
        <v>0.58504671399999997</v>
      </c>
      <c r="CK1444" s="152">
        <v>0.30464635099999998</v>
      </c>
      <c r="CU1444" s="152">
        <v>-30.804613264901135</v>
      </c>
      <c r="DC1444" s="152">
        <v>38.968000000000004</v>
      </c>
      <c r="DF1444" s="152">
        <v>17.43266667</v>
      </c>
      <c r="DG1444" s="152">
        <v>43.097666670000002</v>
      </c>
      <c r="DJ1444" s="152">
        <v>0.107</v>
      </c>
      <c r="DM1444" s="152">
        <v>9.2333333000000004E-2</v>
      </c>
      <c r="DO1444" s="154">
        <v>81.507837100000003</v>
      </c>
    </row>
    <row r="1445" spans="1:215">
      <c r="A1445" s="151">
        <v>7072</v>
      </c>
      <c r="B1445" s="152" t="s">
        <v>2859</v>
      </c>
      <c r="C1445" s="152" t="s">
        <v>2877</v>
      </c>
      <c r="D1445" s="152" t="s">
        <v>2878</v>
      </c>
      <c r="E1445" s="152" t="s">
        <v>2879</v>
      </c>
      <c r="F1445" s="152" t="s">
        <v>9891</v>
      </c>
      <c r="H1445" s="151">
        <v>284190</v>
      </c>
      <c r="L1445" s="153" t="s">
        <v>3777</v>
      </c>
      <c r="M1445" s="153" t="s">
        <v>4157</v>
      </c>
      <c r="P1445" s="152">
        <v>17.204999999999998</v>
      </c>
      <c r="Q1445" s="152">
        <v>145.583</v>
      </c>
      <c r="R1445" s="152" t="s">
        <v>2882</v>
      </c>
      <c r="S1445" s="152" t="s">
        <v>2716</v>
      </c>
      <c r="T1445" s="152">
        <v>49.481999999999999</v>
      </c>
      <c r="U1445" s="152">
        <v>0.93500000000000005</v>
      </c>
      <c r="V1445" s="152">
        <v>17.617000000000001</v>
      </c>
      <c r="X1445" s="152">
        <v>7.8940000000000001</v>
      </c>
      <c r="AA1445" s="152">
        <v>3.964</v>
      </c>
      <c r="AB1445" s="152">
        <v>0.153</v>
      </c>
      <c r="AC1445" s="152">
        <v>14.497</v>
      </c>
      <c r="AD1445" s="152">
        <v>2.4750000000000001</v>
      </c>
      <c r="AE1445" s="152">
        <v>0.53500000000000003</v>
      </c>
      <c r="AF1445" s="152">
        <v>0.14799999999999999</v>
      </c>
      <c r="AI1445" s="152">
        <v>97.905730160000005</v>
      </c>
      <c r="AJ1445" s="152">
        <v>2.0203753999999998</v>
      </c>
      <c r="AK1445" s="156">
        <f t="shared" si="22"/>
        <v>9.3010957000000012E-3</v>
      </c>
      <c r="AL1445" s="151">
        <v>93.010957000000005</v>
      </c>
      <c r="AM1445" s="151">
        <v>429.83640000000003</v>
      </c>
      <c r="AN1445" s="151">
        <v>1164.47371</v>
      </c>
      <c r="AO1445" s="151">
        <v>729.54661759999999</v>
      </c>
      <c r="AQ1445" s="152">
        <v>4.2808411360000003</v>
      </c>
      <c r="AR1445" s="152">
        <v>0.512196133</v>
      </c>
      <c r="AS1445" s="152">
        <v>3.3083192650000002</v>
      </c>
      <c r="AU1445" s="151">
        <v>499.1258565</v>
      </c>
      <c r="AV1445" s="152">
        <v>3415.7318399999999</v>
      </c>
      <c r="AW1445" s="152">
        <v>30.78072615</v>
      </c>
      <c r="AX1445" s="151">
        <v>4620.0513019999999</v>
      </c>
      <c r="AZ1445" s="152">
        <v>271.5760788</v>
      </c>
      <c r="BG1445" s="152">
        <v>4.4528932909999996</v>
      </c>
      <c r="BH1445" s="152">
        <v>275.24650500000001</v>
      </c>
      <c r="BI1445" s="152">
        <v>17.038023259999999</v>
      </c>
      <c r="BJ1445" s="152">
        <v>51.16565233</v>
      </c>
      <c r="BK1445" s="152">
        <v>1.6275187040000001</v>
      </c>
      <c r="BO1445" s="152">
        <v>91.164597119999996</v>
      </c>
      <c r="BP1445" s="152">
        <v>6.4151947800000002</v>
      </c>
      <c r="BQ1445" s="152">
        <v>14.44299653</v>
      </c>
      <c r="BS1445" s="152">
        <v>9.9571200920000003</v>
      </c>
      <c r="BT1445" s="152">
        <v>2.6960276919999999</v>
      </c>
      <c r="BU1445" s="152">
        <v>1.0642938340000001</v>
      </c>
      <c r="BV1445" s="152">
        <v>3.0135128629999999</v>
      </c>
      <c r="BX1445" s="152">
        <v>3.3228883499999999</v>
      </c>
      <c r="BZ1445" s="152">
        <v>1.934956296</v>
      </c>
      <c r="CB1445" s="152">
        <v>1.7417567430000001</v>
      </c>
      <c r="CD1445" s="152">
        <v>1.4800808249999999</v>
      </c>
      <c r="CH1445" s="152">
        <v>3.35240238</v>
      </c>
      <c r="CJ1445" s="152">
        <v>0.73946097399999999</v>
      </c>
      <c r="CK1445" s="152">
        <v>0.35694306599999998</v>
      </c>
      <c r="CU1445" s="152">
        <v>-42.894424761819153</v>
      </c>
      <c r="DC1445" s="152">
        <v>39.384333329999997</v>
      </c>
      <c r="DF1445" s="152">
        <v>15.24666667</v>
      </c>
      <c r="DG1445" s="152">
        <v>44.551666670000003</v>
      </c>
      <c r="DJ1445" s="152">
        <v>0.16066666700000001</v>
      </c>
      <c r="DM1445" s="152">
        <v>0.123333333</v>
      </c>
      <c r="DO1445" s="154">
        <v>83.896102139999996</v>
      </c>
    </row>
    <row r="1446" spans="1:215">
      <c r="A1446" s="151">
        <v>7073</v>
      </c>
      <c r="B1446" s="152" t="s">
        <v>2859</v>
      </c>
      <c r="C1446" s="152" t="s">
        <v>2877</v>
      </c>
      <c r="D1446" s="152" t="s">
        <v>2878</v>
      </c>
      <c r="E1446" s="152" t="s">
        <v>2879</v>
      </c>
      <c r="F1446" s="152" t="s">
        <v>9892</v>
      </c>
      <c r="H1446" s="151">
        <v>284190</v>
      </c>
      <c r="L1446" s="153" t="s">
        <v>3205</v>
      </c>
      <c r="M1446" s="153" t="s">
        <v>4045</v>
      </c>
      <c r="P1446" s="152">
        <v>17.204999999999998</v>
      </c>
      <c r="Q1446" s="152">
        <v>145.583</v>
      </c>
      <c r="R1446" s="152" t="s">
        <v>2882</v>
      </c>
      <c r="S1446" s="152" t="s">
        <v>2716</v>
      </c>
      <c r="T1446" s="152">
        <v>49.027999999999999</v>
      </c>
      <c r="U1446" s="152">
        <v>0.85</v>
      </c>
      <c r="V1446" s="152">
        <v>15.852</v>
      </c>
      <c r="X1446" s="152">
        <v>6.8849999999999998</v>
      </c>
      <c r="AA1446" s="152">
        <v>9.2420000000000009</v>
      </c>
      <c r="AB1446" s="152">
        <v>0.13200000000000001</v>
      </c>
      <c r="AC1446" s="152">
        <v>12.015000000000001</v>
      </c>
      <c r="AD1446" s="152">
        <v>2.1779999999999999</v>
      </c>
      <c r="AE1446" s="152">
        <v>0.53</v>
      </c>
      <c r="AF1446" s="152">
        <v>0.151</v>
      </c>
      <c r="AI1446" s="152">
        <v>97.059707680000002</v>
      </c>
      <c r="AJ1446" s="152">
        <v>2.4578770579999998</v>
      </c>
      <c r="AK1446" s="156">
        <f t="shared" si="22"/>
        <v>0.1271444249</v>
      </c>
      <c r="AL1446" s="151">
        <v>1271.4442489999999</v>
      </c>
      <c r="AM1446" s="151">
        <v>358.97399999999999</v>
      </c>
      <c r="AN1446" s="151">
        <v>1603.6058499999999</v>
      </c>
      <c r="AO1446" s="151">
        <v>735.79808820000005</v>
      </c>
      <c r="AQ1446" s="152">
        <v>3.8764783700000001</v>
      </c>
      <c r="AR1446" s="152">
        <v>0.51720257000000003</v>
      </c>
      <c r="AS1446" s="152">
        <v>4.6508831759999998</v>
      </c>
      <c r="AU1446" s="151">
        <v>567.69434769999998</v>
      </c>
      <c r="AV1446" s="152">
        <v>4066.34112</v>
      </c>
      <c r="AW1446" s="152">
        <v>30.569862059999998</v>
      </c>
      <c r="AX1446" s="151">
        <v>5041.906422</v>
      </c>
      <c r="AZ1446" s="152">
        <v>316.3738596</v>
      </c>
      <c r="BG1446" s="152">
        <v>5.0195374030000002</v>
      </c>
      <c r="BH1446" s="152">
        <v>285.21071999999998</v>
      </c>
      <c r="BI1446" s="152">
        <v>19.19771351</v>
      </c>
      <c r="BJ1446" s="152">
        <v>58.498081980000002</v>
      </c>
      <c r="BK1446" s="152">
        <v>2.1684472970000002</v>
      </c>
      <c r="BO1446" s="152">
        <v>99.998657640000005</v>
      </c>
      <c r="BP1446" s="152">
        <v>6.7791801600000001</v>
      </c>
      <c r="BQ1446" s="152">
        <v>15.55437431</v>
      </c>
      <c r="BS1446" s="152">
        <v>10.11813852</v>
      </c>
      <c r="BT1446" s="152">
        <v>2.8321991039999999</v>
      </c>
      <c r="BU1446" s="152">
        <v>1.1850425280000001</v>
      </c>
      <c r="BV1446" s="152">
        <v>3.2612450310000001</v>
      </c>
      <c r="BX1446" s="152">
        <v>3.543430635</v>
      </c>
      <c r="BZ1446" s="152">
        <v>2.2483207529999998</v>
      </c>
      <c r="CB1446" s="152">
        <v>1.9686583950000001</v>
      </c>
      <c r="CD1446" s="152">
        <v>1.740077221</v>
      </c>
      <c r="CH1446" s="152">
        <v>3.3152376349999999</v>
      </c>
      <c r="CJ1446" s="152">
        <v>0.56608027599999999</v>
      </c>
      <c r="CK1446" s="152">
        <v>0.25042162200000001</v>
      </c>
      <c r="DC1446" s="152">
        <v>40.182000000000002</v>
      </c>
      <c r="DF1446" s="152">
        <v>10.218666669999999</v>
      </c>
      <c r="DG1446" s="152">
        <v>48.40733333</v>
      </c>
      <c r="DJ1446" s="152">
        <v>0.26100000000000001</v>
      </c>
      <c r="DM1446" s="152">
        <v>0.20499999999999999</v>
      </c>
      <c r="DO1446" s="154">
        <v>89.413237559999999</v>
      </c>
      <c r="ED1446" s="152">
        <v>48.4</v>
      </c>
      <c r="EE1446" s="152">
        <v>0.79</v>
      </c>
      <c r="EF1446" s="152">
        <v>13.99</v>
      </c>
      <c r="EH1446" s="152">
        <v>8.2502969499999992</v>
      </c>
      <c r="EJ1446" s="152">
        <v>9.1685549999999996</v>
      </c>
      <c r="EK1446" s="152">
        <v>0.16</v>
      </c>
      <c r="EL1446" s="152">
        <v>13.68</v>
      </c>
      <c r="EM1446" s="152">
        <v>10.47</v>
      </c>
      <c r="EO1446" s="152">
        <v>1.88</v>
      </c>
      <c r="EP1446" s="152">
        <v>0.48</v>
      </c>
      <c r="EQ1446" s="152">
        <v>0.14000000000000001</v>
      </c>
      <c r="FB1446" s="152">
        <v>0.64</v>
      </c>
      <c r="FD1446" s="152">
        <v>34</v>
      </c>
      <c r="FF1446" s="152">
        <v>228</v>
      </c>
      <c r="FG1446" s="152">
        <v>813</v>
      </c>
      <c r="FI1446" s="152">
        <v>48</v>
      </c>
      <c r="FJ1446" s="152">
        <v>334</v>
      </c>
      <c r="FK1446" s="152">
        <v>62</v>
      </c>
      <c r="FL1446" s="152">
        <v>69</v>
      </c>
      <c r="FP1446" s="152">
        <v>8</v>
      </c>
      <c r="FQ1446" s="152">
        <v>290</v>
      </c>
      <c r="FR1446" s="152">
        <v>18.3</v>
      </c>
      <c r="FS1446" s="152">
        <v>53</v>
      </c>
      <c r="FT1446" s="152">
        <v>1.85</v>
      </c>
      <c r="FX1446" s="152">
        <v>0.34</v>
      </c>
      <c r="FY1446" s="152">
        <v>105</v>
      </c>
      <c r="FZ1446" s="152">
        <v>6.43</v>
      </c>
      <c r="GA1446" s="152">
        <v>14.33</v>
      </c>
      <c r="GB1446" s="152">
        <v>1.95</v>
      </c>
      <c r="GC1446" s="152">
        <v>9.26</v>
      </c>
      <c r="GD1446" s="152">
        <v>2.61</v>
      </c>
      <c r="GE1446" s="152">
        <v>0.91</v>
      </c>
      <c r="GF1446" s="152">
        <v>3.13</v>
      </c>
      <c r="GG1446" s="152">
        <v>0.54</v>
      </c>
      <c r="GH1446" s="152">
        <v>3.09</v>
      </c>
      <c r="GI1446" s="152">
        <v>0.69</v>
      </c>
      <c r="GJ1446" s="152">
        <v>1.93</v>
      </c>
      <c r="GL1446" s="152">
        <v>1.81</v>
      </c>
      <c r="GM1446" s="152">
        <v>0.25</v>
      </c>
      <c r="GN1446" s="152">
        <v>1.44</v>
      </c>
      <c r="GS1446" s="152">
        <v>2.0699999999999998</v>
      </c>
      <c r="GT1446" s="152">
        <v>0.68</v>
      </c>
      <c r="GU1446" s="152">
        <v>0.26</v>
      </c>
      <c r="HB1446" s="152">
        <v>38.265000000000001</v>
      </c>
      <c r="HC1446" s="152">
        <v>15.536</v>
      </c>
      <c r="HD1446" s="152">
        <v>18.666</v>
      </c>
      <c r="HE1446" s="152">
        <v>0.51295299999999999</v>
      </c>
      <c r="HF1446" s="152">
        <v>0.28317300000000001</v>
      </c>
      <c r="HG1446" s="152">
        <v>0.70306999999999997</v>
      </c>
    </row>
    <row r="1447" spans="1:215">
      <c r="A1447" s="151">
        <v>7074</v>
      </c>
      <c r="B1447" s="152" t="s">
        <v>2859</v>
      </c>
      <c r="C1447" s="152" t="s">
        <v>2877</v>
      </c>
      <c r="D1447" s="152" t="s">
        <v>2878</v>
      </c>
      <c r="E1447" s="152" t="s">
        <v>2879</v>
      </c>
      <c r="F1447" s="152" t="s">
        <v>9893</v>
      </c>
      <c r="H1447" s="151">
        <v>284190</v>
      </c>
      <c r="L1447" s="153" t="s">
        <v>3205</v>
      </c>
      <c r="M1447" s="153" t="s">
        <v>3206</v>
      </c>
      <c r="P1447" s="152">
        <v>17.204999999999998</v>
      </c>
      <c r="Q1447" s="152">
        <v>145.583</v>
      </c>
      <c r="R1447" s="152" t="s">
        <v>2882</v>
      </c>
      <c r="S1447" s="152" t="s">
        <v>2716</v>
      </c>
      <c r="T1447" s="152">
        <v>45.933</v>
      </c>
      <c r="U1447" s="152">
        <v>1.6779999999999999</v>
      </c>
      <c r="V1447" s="152">
        <v>14.686999999999999</v>
      </c>
      <c r="X1447" s="152">
        <v>14.378</v>
      </c>
      <c r="AA1447" s="152">
        <v>5.931</v>
      </c>
      <c r="AB1447" s="152">
        <v>0.314</v>
      </c>
      <c r="AC1447" s="152">
        <v>12.144</v>
      </c>
      <c r="AD1447" s="152">
        <v>2.1459999999999999</v>
      </c>
      <c r="AE1447" s="152">
        <v>0.68500000000000005</v>
      </c>
      <c r="AF1447" s="152">
        <v>4.2999999999999997E-2</v>
      </c>
      <c r="AI1447" s="152">
        <v>98.357144529999999</v>
      </c>
      <c r="AJ1447" s="152">
        <v>2.5471211999999999</v>
      </c>
      <c r="AK1447" s="156">
        <f t="shared" si="22"/>
        <v>3.0126103099999999E-2</v>
      </c>
      <c r="AL1447" s="151">
        <v>301.261031</v>
      </c>
      <c r="AM1447" s="151">
        <v>1380.1384800000001</v>
      </c>
      <c r="AN1447" s="151">
        <v>1062.7235800000001</v>
      </c>
      <c r="AO1447" s="151">
        <v>987.73235290000002</v>
      </c>
      <c r="AQ1447" s="152">
        <v>6.6830116009999996</v>
      </c>
      <c r="AR1447" s="152">
        <v>0.35109432200000001</v>
      </c>
      <c r="AS1447" s="152">
        <v>1.162434889</v>
      </c>
      <c r="AU1447" s="151">
        <v>297.24982080000001</v>
      </c>
      <c r="AV1447" s="152">
        <v>7094.6229130000002</v>
      </c>
      <c r="AW1447" s="152">
        <v>38.352998659999997</v>
      </c>
      <c r="AX1447" s="151">
        <v>11952.314490000001</v>
      </c>
      <c r="AZ1447" s="152">
        <v>110.4464006</v>
      </c>
      <c r="BG1447" s="152">
        <v>17.97306124</v>
      </c>
      <c r="BH1447" s="152">
        <v>360.32727929999999</v>
      </c>
      <c r="BI1447" s="152">
        <v>46.720840529999997</v>
      </c>
      <c r="BJ1447" s="152">
        <v>47.744016440000003</v>
      </c>
      <c r="BK1447" s="152">
        <v>2.0011391889999999</v>
      </c>
      <c r="BO1447" s="152">
        <v>161.5957837</v>
      </c>
      <c r="BP1447" s="152">
        <v>4.9923621599999999</v>
      </c>
      <c r="BQ1447" s="152">
        <v>14.36286617</v>
      </c>
      <c r="BR1447" s="152">
        <v>3.086336282</v>
      </c>
      <c r="BS1447" s="152">
        <v>19.174042419999999</v>
      </c>
      <c r="BT1447" s="152">
        <v>7.1202259489999999</v>
      </c>
      <c r="BU1447" s="152">
        <v>2.3559444040000002</v>
      </c>
      <c r="BV1447" s="152">
        <v>11.712062530000001</v>
      </c>
      <c r="BX1447" s="152">
        <v>8.8787724570000002</v>
      </c>
      <c r="BZ1447" s="152">
        <v>5.5830129370000003</v>
      </c>
      <c r="CB1447" s="152">
        <v>4.253697667</v>
      </c>
      <c r="CD1447" s="152">
        <v>3.0275502639999998</v>
      </c>
      <c r="DC1447" s="152">
        <v>39.190333330000001</v>
      </c>
      <c r="DF1447" s="152">
        <v>19.033666669999999</v>
      </c>
      <c r="DG1447" s="152">
        <v>41.899000000000001</v>
      </c>
      <c r="DJ1447" s="152">
        <v>0.11333333299999999</v>
      </c>
      <c r="DM1447" s="152">
        <v>3.4000000000000002E-2</v>
      </c>
      <c r="DO1447" s="154">
        <v>79.694062639999999</v>
      </c>
      <c r="ED1447" s="152">
        <v>48.4</v>
      </c>
      <c r="EE1447" s="152">
        <v>0.79</v>
      </c>
      <c r="EF1447" s="152">
        <v>13.99</v>
      </c>
      <c r="EH1447" s="152">
        <v>8.2502969499999992</v>
      </c>
      <c r="EJ1447" s="152">
        <v>9.1685549999999996</v>
      </c>
      <c r="EK1447" s="152">
        <v>0.16</v>
      </c>
      <c r="EL1447" s="152">
        <v>13.68</v>
      </c>
      <c r="EM1447" s="152">
        <v>10.47</v>
      </c>
      <c r="EO1447" s="152">
        <v>1.88</v>
      </c>
      <c r="EP1447" s="152">
        <v>0.48</v>
      </c>
      <c r="EQ1447" s="152">
        <v>0.14000000000000001</v>
      </c>
      <c r="FB1447" s="152">
        <v>0.64</v>
      </c>
      <c r="FD1447" s="152">
        <v>34</v>
      </c>
      <c r="FF1447" s="152">
        <v>228</v>
      </c>
      <c r="FG1447" s="152">
        <v>813</v>
      </c>
      <c r="FI1447" s="152">
        <v>48</v>
      </c>
      <c r="FJ1447" s="152">
        <v>334</v>
      </c>
      <c r="FK1447" s="152">
        <v>62</v>
      </c>
      <c r="FL1447" s="152">
        <v>69</v>
      </c>
      <c r="FP1447" s="152">
        <v>8</v>
      </c>
      <c r="FQ1447" s="152">
        <v>290</v>
      </c>
      <c r="FR1447" s="152">
        <v>18.3</v>
      </c>
      <c r="FS1447" s="152">
        <v>53</v>
      </c>
      <c r="FT1447" s="152">
        <v>1.85</v>
      </c>
      <c r="FX1447" s="152">
        <v>0.34</v>
      </c>
      <c r="FY1447" s="152">
        <v>105</v>
      </c>
      <c r="FZ1447" s="152">
        <v>6.43</v>
      </c>
      <c r="GA1447" s="152">
        <v>14.33</v>
      </c>
      <c r="GB1447" s="152">
        <v>1.95</v>
      </c>
      <c r="GC1447" s="152">
        <v>9.26</v>
      </c>
      <c r="GD1447" s="152">
        <v>2.61</v>
      </c>
      <c r="GE1447" s="152">
        <v>0.91</v>
      </c>
      <c r="GF1447" s="152">
        <v>3.13</v>
      </c>
      <c r="GG1447" s="152">
        <v>0.54</v>
      </c>
      <c r="GH1447" s="152">
        <v>3.09</v>
      </c>
      <c r="GI1447" s="152">
        <v>0.69</v>
      </c>
      <c r="GJ1447" s="152">
        <v>1.93</v>
      </c>
      <c r="GL1447" s="152">
        <v>1.81</v>
      </c>
      <c r="GM1447" s="152">
        <v>0.25</v>
      </c>
      <c r="GN1447" s="152">
        <v>1.44</v>
      </c>
      <c r="GS1447" s="152">
        <v>2.0699999999999998</v>
      </c>
      <c r="GT1447" s="152">
        <v>0.68</v>
      </c>
      <c r="GU1447" s="152">
        <v>0.26</v>
      </c>
      <c r="HB1447" s="152">
        <v>38.265000000000001</v>
      </c>
      <c r="HC1447" s="152">
        <v>15.536</v>
      </c>
      <c r="HD1447" s="152">
        <v>18.666</v>
      </c>
      <c r="HE1447" s="152">
        <v>0.51295299999999999</v>
      </c>
      <c r="HF1447" s="152">
        <v>0.28317300000000001</v>
      </c>
      <c r="HG1447" s="152">
        <v>0.70306999999999997</v>
      </c>
    </row>
    <row r="1448" spans="1:215">
      <c r="A1448" s="151">
        <v>7075</v>
      </c>
      <c r="B1448" s="152" t="s">
        <v>2859</v>
      </c>
      <c r="C1448" s="152" t="s">
        <v>2877</v>
      </c>
      <c r="D1448" s="152" t="s">
        <v>2878</v>
      </c>
      <c r="E1448" s="152" t="s">
        <v>2879</v>
      </c>
      <c r="F1448" s="152" t="s">
        <v>9894</v>
      </c>
      <c r="H1448" s="151">
        <v>284190</v>
      </c>
      <c r="L1448" s="153" t="s">
        <v>3205</v>
      </c>
      <c r="M1448" s="153" t="s">
        <v>3551</v>
      </c>
      <c r="P1448" s="152">
        <v>17.204999999999998</v>
      </c>
      <c r="Q1448" s="152">
        <v>145.583</v>
      </c>
      <c r="R1448" s="152" t="s">
        <v>2882</v>
      </c>
      <c r="S1448" s="152" t="s">
        <v>2716</v>
      </c>
      <c r="T1448" s="152">
        <v>47.610999999999997</v>
      </c>
      <c r="U1448" s="152">
        <v>0.85799999999999998</v>
      </c>
      <c r="V1448" s="152">
        <v>15.217000000000001</v>
      </c>
      <c r="X1448" s="152">
        <v>9.8279999999999994</v>
      </c>
      <c r="AA1448" s="152">
        <v>7.7130000000000001</v>
      </c>
      <c r="AB1448" s="152">
        <v>0.20100000000000001</v>
      </c>
      <c r="AC1448" s="152">
        <v>12.436999999999999</v>
      </c>
      <c r="AD1448" s="152">
        <v>2.0329999999999999</v>
      </c>
      <c r="AE1448" s="152">
        <v>0.501</v>
      </c>
      <c r="AF1448" s="152">
        <v>0.153</v>
      </c>
      <c r="AI1448" s="152">
        <v>96.822245949999996</v>
      </c>
      <c r="AJ1448" s="152">
        <v>2.2707808350000001</v>
      </c>
      <c r="AK1448" s="156">
        <f t="shared" si="22"/>
        <v>3.5882412900000001E-2</v>
      </c>
      <c r="AL1448" s="151">
        <v>358.82412900000003</v>
      </c>
      <c r="AM1448" s="151">
        <v>426.29327999999998</v>
      </c>
      <c r="AN1448" s="151">
        <v>1277.5294100000001</v>
      </c>
      <c r="AO1448" s="151">
        <v>799.56308820000004</v>
      </c>
      <c r="AQ1448" s="152">
        <v>3.8854095380000002</v>
      </c>
      <c r="AR1448" s="152">
        <v>0.44713791200000003</v>
      </c>
      <c r="AS1448" s="152">
        <v>4.4721682820000002</v>
      </c>
      <c r="AU1448" s="151">
        <v>514.82695200000001</v>
      </c>
      <c r="AV1448" s="152">
        <v>3746.0044800000001</v>
      </c>
      <c r="AW1448" s="152">
        <v>31.5493293</v>
      </c>
      <c r="AX1448" s="151">
        <v>4421.8101930000003</v>
      </c>
      <c r="AZ1448" s="152">
        <v>285.32841359999998</v>
      </c>
      <c r="BG1448" s="152">
        <v>7.9364592900000002</v>
      </c>
      <c r="BH1448" s="152">
        <v>285.65145000000001</v>
      </c>
      <c r="BI1448" s="152">
        <v>17.14361461</v>
      </c>
      <c r="BJ1448" s="152">
        <v>50.473847319999997</v>
      </c>
      <c r="BK1448" s="152">
        <v>1.5962138990000001</v>
      </c>
      <c r="BO1448" s="152">
        <v>106.8853348</v>
      </c>
      <c r="BP1448" s="152">
        <v>7.1449721549999996</v>
      </c>
      <c r="BQ1448" s="152">
        <v>15.376889269999999</v>
      </c>
      <c r="BS1448" s="152">
        <v>10.31458246</v>
      </c>
      <c r="BT1448" s="152">
        <v>2.8120037510000002</v>
      </c>
      <c r="BU1448" s="152">
        <v>1.130903239</v>
      </c>
      <c r="BV1448" s="152">
        <v>3.3089070650000001</v>
      </c>
      <c r="BX1448" s="152">
        <v>3.237741835</v>
      </c>
      <c r="BZ1448" s="152">
        <v>2.0316596580000001</v>
      </c>
      <c r="CB1448" s="152">
        <v>1.892170159</v>
      </c>
      <c r="CD1448" s="152">
        <v>1.5539628110000001</v>
      </c>
      <c r="CH1448" s="152">
        <v>5.2110235730000003</v>
      </c>
      <c r="CJ1448" s="152">
        <v>0.70026470799999996</v>
      </c>
      <c r="CK1448" s="152">
        <v>0.33776495200000001</v>
      </c>
      <c r="CU1448" s="152">
        <v>-39.34161508541434</v>
      </c>
      <c r="DC1448" s="152">
        <v>40.497</v>
      </c>
      <c r="DF1448" s="152">
        <v>10.31266667</v>
      </c>
      <c r="DG1448" s="152">
        <v>48.726999999999997</v>
      </c>
      <c r="DJ1448" s="152">
        <v>0.27700000000000002</v>
      </c>
      <c r="DM1448" s="152">
        <v>0.22033333299999999</v>
      </c>
      <c r="DO1448" s="154">
        <v>89.388839590000003</v>
      </c>
      <c r="ED1448" s="152">
        <v>48.4</v>
      </c>
      <c r="EE1448" s="152">
        <v>0.79</v>
      </c>
      <c r="EF1448" s="152">
        <v>13.99</v>
      </c>
      <c r="EH1448" s="152">
        <v>8.2502969499999992</v>
      </c>
      <c r="EJ1448" s="152">
        <v>9.1685549999999996</v>
      </c>
      <c r="EK1448" s="152">
        <v>0.16</v>
      </c>
      <c r="EL1448" s="152">
        <v>13.68</v>
      </c>
      <c r="EM1448" s="152">
        <v>10.47</v>
      </c>
      <c r="EO1448" s="152">
        <v>1.88</v>
      </c>
      <c r="EP1448" s="152">
        <v>0.48</v>
      </c>
      <c r="EQ1448" s="152">
        <v>0.14000000000000001</v>
      </c>
      <c r="FB1448" s="152">
        <v>0.64</v>
      </c>
      <c r="FD1448" s="152">
        <v>34</v>
      </c>
      <c r="FF1448" s="152">
        <v>228</v>
      </c>
      <c r="FG1448" s="152">
        <v>813</v>
      </c>
      <c r="FI1448" s="152">
        <v>48</v>
      </c>
      <c r="FJ1448" s="152">
        <v>334</v>
      </c>
      <c r="FK1448" s="152">
        <v>62</v>
      </c>
      <c r="FL1448" s="152">
        <v>69</v>
      </c>
      <c r="FP1448" s="152">
        <v>8</v>
      </c>
      <c r="FQ1448" s="152">
        <v>290</v>
      </c>
      <c r="FR1448" s="152">
        <v>18.3</v>
      </c>
      <c r="FS1448" s="152">
        <v>53</v>
      </c>
      <c r="FT1448" s="152">
        <v>1.85</v>
      </c>
      <c r="FX1448" s="152">
        <v>0.34</v>
      </c>
      <c r="FY1448" s="152">
        <v>105</v>
      </c>
      <c r="FZ1448" s="152">
        <v>6.43</v>
      </c>
      <c r="GA1448" s="152">
        <v>14.33</v>
      </c>
      <c r="GB1448" s="152">
        <v>1.95</v>
      </c>
      <c r="GC1448" s="152">
        <v>9.26</v>
      </c>
      <c r="GD1448" s="152">
        <v>2.61</v>
      </c>
      <c r="GE1448" s="152">
        <v>0.91</v>
      </c>
      <c r="GF1448" s="152">
        <v>3.13</v>
      </c>
      <c r="GG1448" s="152">
        <v>0.54</v>
      </c>
      <c r="GH1448" s="152">
        <v>3.09</v>
      </c>
      <c r="GI1448" s="152">
        <v>0.69</v>
      </c>
      <c r="GJ1448" s="152">
        <v>1.93</v>
      </c>
      <c r="GL1448" s="152">
        <v>1.81</v>
      </c>
      <c r="GM1448" s="152">
        <v>0.25</v>
      </c>
      <c r="GN1448" s="152">
        <v>1.44</v>
      </c>
      <c r="GS1448" s="152">
        <v>2.0699999999999998</v>
      </c>
      <c r="GT1448" s="152">
        <v>0.68</v>
      </c>
      <c r="GU1448" s="152">
        <v>0.26</v>
      </c>
      <c r="HB1448" s="152">
        <v>38.265000000000001</v>
      </c>
      <c r="HC1448" s="152">
        <v>15.536</v>
      </c>
      <c r="HD1448" s="152">
        <v>18.666</v>
      </c>
      <c r="HE1448" s="152">
        <v>0.51295299999999999</v>
      </c>
      <c r="HF1448" s="152">
        <v>0.28317300000000001</v>
      </c>
      <c r="HG1448" s="152">
        <v>0.70306999999999997</v>
      </c>
    </row>
    <row r="1449" spans="1:215">
      <c r="A1449" s="151">
        <v>7076</v>
      </c>
      <c r="B1449" s="152" t="s">
        <v>2859</v>
      </c>
      <c r="C1449" s="152" t="s">
        <v>2877</v>
      </c>
      <c r="D1449" s="152" t="s">
        <v>2878</v>
      </c>
      <c r="E1449" s="152" t="s">
        <v>2879</v>
      </c>
      <c r="F1449" s="152" t="s">
        <v>9895</v>
      </c>
      <c r="H1449" s="151">
        <v>284190</v>
      </c>
      <c r="L1449" s="153" t="s">
        <v>3205</v>
      </c>
      <c r="M1449" s="153" t="s">
        <v>3375</v>
      </c>
      <c r="P1449" s="152">
        <v>17.204999999999998</v>
      </c>
      <c r="Q1449" s="152">
        <v>145.583</v>
      </c>
      <c r="R1449" s="152" t="s">
        <v>2882</v>
      </c>
      <c r="S1449" s="152" t="s">
        <v>2716</v>
      </c>
      <c r="T1449" s="152">
        <v>46.969000000000001</v>
      </c>
      <c r="U1449" s="152">
        <v>0.88</v>
      </c>
      <c r="V1449" s="152">
        <v>15.262</v>
      </c>
      <c r="X1449" s="152">
        <v>9.5990000000000002</v>
      </c>
      <c r="AA1449" s="152">
        <v>8.3919999999999995</v>
      </c>
      <c r="AB1449" s="152">
        <v>0.17199999999999999</v>
      </c>
      <c r="AC1449" s="152">
        <v>12.407999999999999</v>
      </c>
      <c r="AD1449" s="152">
        <v>2.073</v>
      </c>
      <c r="AE1449" s="152">
        <v>0.501</v>
      </c>
      <c r="AF1449" s="152">
        <v>0.129</v>
      </c>
      <c r="AI1449" s="152">
        <v>96.664004169999998</v>
      </c>
      <c r="AJ1449" s="152">
        <v>2.5442816000000001</v>
      </c>
      <c r="AK1449" s="156">
        <f t="shared" si="22"/>
        <v>6.2995994700000002E-2</v>
      </c>
      <c r="AL1449" s="151">
        <v>629.95994700000006</v>
      </c>
      <c r="AM1449" s="151">
        <v>408.76416</v>
      </c>
      <c r="AN1449" s="151">
        <v>1849.9482700000001</v>
      </c>
      <c r="AO1449" s="151">
        <v>811.44088239999996</v>
      </c>
      <c r="AQ1449" s="152">
        <v>4.6307180729999997</v>
      </c>
      <c r="AR1449" s="152">
        <v>0.57040535199999998</v>
      </c>
      <c r="AS1449" s="152">
        <v>5.9790375390000001</v>
      </c>
      <c r="AU1449" s="151">
        <v>723.14448479999999</v>
      </c>
      <c r="AV1449" s="152">
        <v>4266.4795830000003</v>
      </c>
      <c r="AW1449" s="152">
        <v>37.99497264</v>
      </c>
      <c r="AX1449" s="151">
        <v>5511.0106079999996</v>
      </c>
      <c r="AZ1449" s="152">
        <v>267.45769230000002</v>
      </c>
      <c r="BG1449" s="152">
        <v>8.8601990340000008</v>
      </c>
      <c r="BH1449" s="152">
        <v>334.72937089999999</v>
      </c>
      <c r="BI1449" s="152">
        <v>18.9907194</v>
      </c>
      <c r="BJ1449" s="152">
        <v>56.657492769999998</v>
      </c>
      <c r="BK1449" s="152">
        <v>1.94028684</v>
      </c>
      <c r="BO1449" s="152">
        <v>109.125905</v>
      </c>
      <c r="BP1449" s="152">
        <v>7.1386333989999997</v>
      </c>
      <c r="BQ1449" s="152">
        <v>15.34870162</v>
      </c>
      <c r="BR1449" s="152">
        <v>2.2379281610000001</v>
      </c>
      <c r="BS1449" s="152">
        <v>11.11138704</v>
      </c>
      <c r="BT1449" s="152">
        <v>3.09164438</v>
      </c>
      <c r="BU1449" s="152">
        <v>1.1132197429999999</v>
      </c>
      <c r="BV1449" s="152">
        <v>4.7629467989999998</v>
      </c>
      <c r="BX1449" s="152">
        <v>3.3837409489999999</v>
      </c>
      <c r="BZ1449" s="152">
        <v>2.1348352770000001</v>
      </c>
      <c r="CB1449" s="152">
        <v>1.7783587860000001</v>
      </c>
      <c r="CD1449" s="152">
        <v>1.5913449550000001</v>
      </c>
      <c r="CU1449" s="155"/>
      <c r="DC1449" s="152">
        <v>40.497</v>
      </c>
      <c r="DF1449" s="152">
        <v>10.31266667</v>
      </c>
      <c r="DG1449" s="152">
        <v>48.726999999999997</v>
      </c>
      <c r="DJ1449" s="152">
        <v>0.27700000000000002</v>
      </c>
      <c r="DM1449" s="152">
        <v>0.22033333299999999</v>
      </c>
      <c r="DO1449" s="154">
        <v>89.388839590000003</v>
      </c>
      <c r="ED1449" s="152">
        <v>48.4</v>
      </c>
      <c r="EE1449" s="152">
        <v>0.79</v>
      </c>
      <c r="EF1449" s="152">
        <v>13.99</v>
      </c>
      <c r="EH1449" s="152">
        <v>8.2502969499999992</v>
      </c>
      <c r="EJ1449" s="152">
        <v>9.1685549999999996</v>
      </c>
      <c r="EK1449" s="152">
        <v>0.16</v>
      </c>
      <c r="EL1449" s="152">
        <v>13.68</v>
      </c>
      <c r="EM1449" s="152">
        <v>10.47</v>
      </c>
      <c r="EO1449" s="152">
        <v>1.88</v>
      </c>
      <c r="EP1449" s="152">
        <v>0.48</v>
      </c>
      <c r="EQ1449" s="152">
        <v>0.14000000000000001</v>
      </c>
      <c r="FB1449" s="152">
        <v>0.64</v>
      </c>
      <c r="FD1449" s="152">
        <v>34</v>
      </c>
      <c r="FF1449" s="152">
        <v>228</v>
      </c>
      <c r="FG1449" s="152">
        <v>813</v>
      </c>
      <c r="FI1449" s="152">
        <v>48</v>
      </c>
      <c r="FJ1449" s="152">
        <v>334</v>
      </c>
      <c r="FK1449" s="152">
        <v>62</v>
      </c>
      <c r="FL1449" s="152">
        <v>69</v>
      </c>
      <c r="FP1449" s="152">
        <v>8</v>
      </c>
      <c r="FQ1449" s="152">
        <v>290</v>
      </c>
      <c r="FR1449" s="152">
        <v>18.3</v>
      </c>
      <c r="FS1449" s="152">
        <v>53</v>
      </c>
      <c r="FT1449" s="152">
        <v>1.85</v>
      </c>
      <c r="FX1449" s="152">
        <v>0.34</v>
      </c>
      <c r="FY1449" s="152">
        <v>105</v>
      </c>
      <c r="FZ1449" s="152">
        <v>6.43</v>
      </c>
      <c r="GA1449" s="152">
        <v>14.33</v>
      </c>
      <c r="GB1449" s="152">
        <v>1.95</v>
      </c>
      <c r="GC1449" s="152">
        <v>9.26</v>
      </c>
      <c r="GD1449" s="152">
        <v>2.61</v>
      </c>
      <c r="GE1449" s="152">
        <v>0.91</v>
      </c>
      <c r="GF1449" s="152">
        <v>3.13</v>
      </c>
      <c r="GG1449" s="152">
        <v>0.54</v>
      </c>
      <c r="GH1449" s="152">
        <v>3.09</v>
      </c>
      <c r="GI1449" s="152">
        <v>0.69</v>
      </c>
      <c r="GJ1449" s="152">
        <v>1.93</v>
      </c>
      <c r="GL1449" s="152">
        <v>1.81</v>
      </c>
      <c r="GM1449" s="152">
        <v>0.25</v>
      </c>
      <c r="GN1449" s="152">
        <v>1.44</v>
      </c>
      <c r="GS1449" s="152">
        <v>2.0699999999999998</v>
      </c>
      <c r="GT1449" s="152">
        <v>0.68</v>
      </c>
      <c r="GU1449" s="152">
        <v>0.26</v>
      </c>
      <c r="HB1449" s="152">
        <v>38.265000000000001</v>
      </c>
      <c r="HC1449" s="152">
        <v>15.536</v>
      </c>
      <c r="HD1449" s="152">
        <v>18.666</v>
      </c>
      <c r="HE1449" s="152">
        <v>0.51295299999999999</v>
      </c>
      <c r="HF1449" s="152">
        <v>0.28317300000000001</v>
      </c>
      <c r="HG1449" s="152">
        <v>0.70306999999999997</v>
      </c>
    </row>
    <row r="1450" spans="1:215">
      <c r="A1450" s="151">
        <v>7077</v>
      </c>
      <c r="B1450" s="152" t="s">
        <v>2859</v>
      </c>
      <c r="C1450" s="152" t="s">
        <v>2877</v>
      </c>
      <c r="D1450" s="152" t="s">
        <v>2878</v>
      </c>
      <c r="E1450" s="152" t="s">
        <v>2879</v>
      </c>
      <c r="F1450" s="152" t="s">
        <v>9896</v>
      </c>
      <c r="H1450" s="151">
        <v>284190</v>
      </c>
      <c r="L1450" s="153" t="s">
        <v>3205</v>
      </c>
      <c r="M1450" s="153" t="s">
        <v>4075</v>
      </c>
      <c r="P1450" s="152">
        <v>17.204999999999998</v>
      </c>
      <c r="Q1450" s="152">
        <v>145.583</v>
      </c>
      <c r="R1450" s="152" t="s">
        <v>2882</v>
      </c>
      <c r="S1450" s="152" t="s">
        <v>2716</v>
      </c>
      <c r="T1450" s="152">
        <v>49.137</v>
      </c>
      <c r="U1450" s="152">
        <v>0.83899999999999997</v>
      </c>
      <c r="V1450" s="152">
        <v>16.344999999999999</v>
      </c>
      <c r="X1450" s="152">
        <v>9.7159999999999993</v>
      </c>
      <c r="AA1450" s="152">
        <v>4.3879999999999999</v>
      </c>
      <c r="AB1450" s="152">
        <v>0.16</v>
      </c>
      <c r="AC1450" s="152">
        <v>13.667999999999999</v>
      </c>
      <c r="AD1450" s="152">
        <v>1.9870000000000001</v>
      </c>
      <c r="AE1450" s="152">
        <v>0.44400000000000001</v>
      </c>
      <c r="AF1450" s="152">
        <v>8.8999999999999996E-2</v>
      </c>
      <c r="AI1450" s="152">
        <v>97.061417019999993</v>
      </c>
      <c r="AJ1450" s="152">
        <v>2.6521864000000002</v>
      </c>
      <c r="AK1450" s="156">
        <f t="shared" si="22"/>
        <v>4.6706921200000001E-2</v>
      </c>
      <c r="AL1450" s="151">
        <v>467.06921199999999</v>
      </c>
      <c r="AM1450" s="151">
        <v>413.0532</v>
      </c>
      <c r="AN1450" s="151">
        <v>1921.9468999999999</v>
      </c>
      <c r="AO1450" s="151">
        <v>896.46088239999995</v>
      </c>
      <c r="AQ1450" s="152">
        <v>4.5285363299999997</v>
      </c>
      <c r="AR1450" s="152">
        <v>0.52463191899999995</v>
      </c>
      <c r="AS1450" s="152">
        <v>4.0505816469999996</v>
      </c>
      <c r="AU1450" s="151">
        <v>502.68852659999999</v>
      </c>
      <c r="AV1450" s="152">
        <v>3321.2736</v>
      </c>
      <c r="AW1450" s="152">
        <v>31.976016210000001</v>
      </c>
      <c r="AX1450" s="151">
        <v>5249.0724790000004</v>
      </c>
      <c r="AZ1450" s="152">
        <v>210.9506088</v>
      </c>
      <c r="BG1450" s="152">
        <v>6.4353449679999999</v>
      </c>
      <c r="BH1450" s="152">
        <v>313.30327499999999</v>
      </c>
      <c r="BI1450" s="152">
        <v>19.855649929999998</v>
      </c>
      <c r="BJ1450" s="152">
        <v>53.99926103</v>
      </c>
      <c r="BK1450" s="152">
        <v>1.8208539130000001</v>
      </c>
      <c r="BO1450" s="152">
        <v>94.692231449999994</v>
      </c>
      <c r="BP1450" s="152">
        <v>7.0830718199999998</v>
      </c>
      <c r="BQ1450" s="152">
        <v>16.385362990000001</v>
      </c>
      <c r="BS1450" s="152">
        <v>11.266479090000001</v>
      </c>
      <c r="BT1450" s="152">
        <v>3.432528783</v>
      </c>
      <c r="BU1450" s="152">
        <v>1.330998758</v>
      </c>
      <c r="BV1450" s="152">
        <v>3.6158938649999999</v>
      </c>
      <c r="BX1450" s="152">
        <v>3.8926051149999998</v>
      </c>
      <c r="BZ1450" s="152">
        <v>2.3553964349999998</v>
      </c>
      <c r="CB1450" s="152">
        <v>2.1113529780000002</v>
      </c>
      <c r="CD1450" s="152">
        <v>1.488459993</v>
      </c>
      <c r="CH1450" s="152">
        <v>3.5114738590000001</v>
      </c>
      <c r="CJ1450" s="152">
        <v>0.45143158700000002</v>
      </c>
      <c r="CK1450" s="152">
        <v>0.32521903200000002</v>
      </c>
      <c r="CU1450" s="155"/>
      <c r="DC1450" s="152">
        <v>39.326999999999998</v>
      </c>
      <c r="DF1450" s="152">
        <v>16.45366667</v>
      </c>
      <c r="DG1450" s="152">
        <v>44.246000000000002</v>
      </c>
      <c r="DJ1450" s="152">
        <v>0.13566666699999999</v>
      </c>
      <c r="DM1450" s="152">
        <v>5.7666666999999998E-2</v>
      </c>
      <c r="DO1450" s="154">
        <v>82.741917700000002</v>
      </c>
      <c r="ED1450" s="152">
        <v>48.4</v>
      </c>
      <c r="EE1450" s="152">
        <v>0.79</v>
      </c>
      <c r="EF1450" s="152">
        <v>13.99</v>
      </c>
      <c r="EH1450" s="152">
        <v>8.2502969499999992</v>
      </c>
      <c r="EJ1450" s="152">
        <v>9.1685549999999996</v>
      </c>
      <c r="EK1450" s="152">
        <v>0.16</v>
      </c>
      <c r="EL1450" s="152">
        <v>13.68</v>
      </c>
      <c r="EM1450" s="152">
        <v>10.47</v>
      </c>
      <c r="EO1450" s="152">
        <v>1.88</v>
      </c>
      <c r="EP1450" s="152">
        <v>0.48</v>
      </c>
      <c r="EQ1450" s="152">
        <v>0.14000000000000001</v>
      </c>
      <c r="FB1450" s="152">
        <v>0.64</v>
      </c>
      <c r="FD1450" s="152">
        <v>34</v>
      </c>
      <c r="FF1450" s="152">
        <v>228</v>
      </c>
      <c r="FG1450" s="152">
        <v>813</v>
      </c>
      <c r="FI1450" s="152">
        <v>48</v>
      </c>
      <c r="FJ1450" s="152">
        <v>334</v>
      </c>
      <c r="FK1450" s="152">
        <v>62</v>
      </c>
      <c r="FL1450" s="152">
        <v>69</v>
      </c>
      <c r="FP1450" s="152">
        <v>8</v>
      </c>
      <c r="FQ1450" s="152">
        <v>290</v>
      </c>
      <c r="FR1450" s="152">
        <v>18.3</v>
      </c>
      <c r="FS1450" s="152">
        <v>53</v>
      </c>
      <c r="FT1450" s="152">
        <v>1.85</v>
      </c>
      <c r="FX1450" s="152">
        <v>0.34</v>
      </c>
      <c r="FY1450" s="152">
        <v>105</v>
      </c>
      <c r="FZ1450" s="152">
        <v>6.43</v>
      </c>
      <c r="GA1450" s="152">
        <v>14.33</v>
      </c>
      <c r="GB1450" s="152">
        <v>1.95</v>
      </c>
      <c r="GC1450" s="152">
        <v>9.26</v>
      </c>
      <c r="GD1450" s="152">
        <v>2.61</v>
      </c>
      <c r="GE1450" s="152">
        <v>0.91</v>
      </c>
      <c r="GF1450" s="152">
        <v>3.13</v>
      </c>
      <c r="GG1450" s="152">
        <v>0.54</v>
      </c>
      <c r="GH1450" s="152">
        <v>3.09</v>
      </c>
      <c r="GI1450" s="152">
        <v>0.69</v>
      </c>
      <c r="GJ1450" s="152">
        <v>1.93</v>
      </c>
      <c r="GL1450" s="152">
        <v>1.81</v>
      </c>
      <c r="GM1450" s="152">
        <v>0.25</v>
      </c>
      <c r="GN1450" s="152">
        <v>1.44</v>
      </c>
      <c r="GS1450" s="152">
        <v>2.0699999999999998</v>
      </c>
      <c r="GT1450" s="152">
        <v>0.68</v>
      </c>
      <c r="GU1450" s="152">
        <v>0.26</v>
      </c>
      <c r="HB1450" s="152">
        <v>38.265000000000001</v>
      </c>
      <c r="HC1450" s="152">
        <v>15.536</v>
      </c>
      <c r="HD1450" s="152">
        <v>18.666</v>
      </c>
      <c r="HE1450" s="152">
        <v>0.51295299999999999</v>
      </c>
      <c r="HF1450" s="152">
        <v>0.28317300000000001</v>
      </c>
      <c r="HG1450" s="152">
        <v>0.70306999999999997</v>
      </c>
    </row>
    <row r="1451" spans="1:215">
      <c r="A1451" s="151">
        <v>7078</v>
      </c>
      <c r="B1451" s="152" t="s">
        <v>2859</v>
      </c>
      <c r="C1451" s="152" t="s">
        <v>2877</v>
      </c>
      <c r="D1451" s="152" t="s">
        <v>2878</v>
      </c>
      <c r="E1451" s="152" t="s">
        <v>2879</v>
      </c>
      <c r="F1451" s="152" t="s">
        <v>9897</v>
      </c>
      <c r="H1451" s="151">
        <v>284190</v>
      </c>
      <c r="L1451" s="153" t="s">
        <v>3205</v>
      </c>
      <c r="M1451" s="153" t="s">
        <v>4813</v>
      </c>
      <c r="P1451" s="152">
        <v>17.204999999999998</v>
      </c>
      <c r="Q1451" s="152">
        <v>145.583</v>
      </c>
      <c r="R1451" s="152" t="s">
        <v>2882</v>
      </c>
      <c r="S1451" s="152" t="s">
        <v>2716</v>
      </c>
      <c r="T1451" s="152">
        <v>51.499000000000002</v>
      </c>
      <c r="U1451" s="152">
        <v>1.155</v>
      </c>
      <c r="V1451" s="152">
        <v>19.306999999999999</v>
      </c>
      <c r="X1451" s="152">
        <v>6.7679999999999998</v>
      </c>
      <c r="AA1451" s="152">
        <v>2.1429999999999998</v>
      </c>
      <c r="AB1451" s="152">
        <v>0.13900000000000001</v>
      </c>
      <c r="AC1451" s="152">
        <v>11.337999999999999</v>
      </c>
      <c r="AD1451" s="152">
        <v>2.3330000000000002</v>
      </c>
      <c r="AE1451" s="152">
        <v>0.82299999999999995</v>
      </c>
      <c r="AF1451" s="152">
        <v>0.23</v>
      </c>
      <c r="AI1451" s="152">
        <v>95.948749820000003</v>
      </c>
      <c r="AJ1451" s="152">
        <v>2.983104403</v>
      </c>
      <c r="AK1451" s="156">
        <f t="shared" si="22"/>
        <v>0.10441504420000002</v>
      </c>
      <c r="AL1451" s="151">
        <v>1044.1504420000001</v>
      </c>
      <c r="AM1451" s="151">
        <v>552.72672</v>
      </c>
      <c r="AN1451" s="151">
        <v>1539.3426099999999</v>
      </c>
      <c r="AO1451" s="151">
        <v>900.83691180000005</v>
      </c>
      <c r="AQ1451" s="152">
        <v>6.6204970420000002</v>
      </c>
      <c r="AR1451" s="152">
        <v>0.81233165100000004</v>
      </c>
      <c r="AS1451" s="152">
        <v>8.7209483700000003</v>
      </c>
      <c r="AU1451" s="151">
        <v>915.36213290000001</v>
      </c>
      <c r="AV1451" s="152">
        <v>6101.1014400000004</v>
      </c>
      <c r="AW1451" s="152">
        <v>27.956139090000001</v>
      </c>
      <c r="AX1451" s="151">
        <v>6005.2799180000002</v>
      </c>
      <c r="AZ1451" s="152">
        <v>72.411310319999998</v>
      </c>
      <c r="BG1451" s="152">
        <v>9.2264959429999998</v>
      </c>
      <c r="BH1451" s="152">
        <v>326.64066750000001</v>
      </c>
      <c r="BI1451" s="152">
        <v>22.408476149999998</v>
      </c>
      <c r="BJ1451" s="152">
        <v>84.798323350000004</v>
      </c>
      <c r="BK1451" s="152">
        <v>3.0451704959999999</v>
      </c>
      <c r="BO1451" s="152">
        <v>129.15960469999999</v>
      </c>
      <c r="BP1451" s="152">
        <v>9.2547371520000006</v>
      </c>
      <c r="BQ1451" s="152">
        <v>20.610112539999999</v>
      </c>
      <c r="BS1451" s="152">
        <v>13.309423170000001</v>
      </c>
      <c r="BT1451" s="152">
        <v>3.68721655</v>
      </c>
      <c r="BU1451" s="152">
        <v>1.3725537999999999</v>
      </c>
      <c r="BV1451" s="152">
        <v>3.9189843089999998</v>
      </c>
      <c r="BX1451" s="152">
        <v>4.341190965</v>
      </c>
      <c r="BZ1451" s="152">
        <v>2.7415893960000002</v>
      </c>
      <c r="CB1451" s="152">
        <v>2.313193638</v>
      </c>
      <c r="CD1451" s="152">
        <v>2.314171349</v>
      </c>
      <c r="CH1451" s="152">
        <v>3.6843568769999999</v>
      </c>
      <c r="CJ1451" s="152">
        <v>0.82186203800000002</v>
      </c>
      <c r="CK1451" s="152">
        <v>0.404616007</v>
      </c>
      <c r="CU1451" s="152">
        <v>-21.274221941106507</v>
      </c>
      <c r="DC1451" s="152">
        <v>39.709000000000003</v>
      </c>
      <c r="DF1451" s="152">
        <v>14.521333329999999</v>
      </c>
      <c r="DG1451" s="152">
        <v>45.725333329999998</v>
      </c>
      <c r="DJ1451" s="152">
        <v>0.175666667</v>
      </c>
      <c r="DM1451" s="152">
        <v>0.173666667</v>
      </c>
      <c r="DO1451" s="154">
        <v>84.880547629999995</v>
      </c>
      <c r="ED1451" s="152">
        <v>48.4</v>
      </c>
      <c r="EE1451" s="152">
        <v>0.79</v>
      </c>
      <c r="EF1451" s="152">
        <v>13.99</v>
      </c>
      <c r="EH1451" s="152">
        <v>8.2502969499999992</v>
      </c>
      <c r="EJ1451" s="152">
        <v>9.1685549999999996</v>
      </c>
      <c r="EK1451" s="152">
        <v>0.16</v>
      </c>
      <c r="EL1451" s="152">
        <v>13.68</v>
      </c>
      <c r="EM1451" s="152">
        <v>10.47</v>
      </c>
      <c r="EO1451" s="152">
        <v>1.88</v>
      </c>
      <c r="EP1451" s="152">
        <v>0.48</v>
      </c>
      <c r="EQ1451" s="152">
        <v>0.14000000000000001</v>
      </c>
      <c r="FB1451" s="152">
        <v>0.64</v>
      </c>
      <c r="FD1451" s="152">
        <v>34</v>
      </c>
      <c r="FF1451" s="152">
        <v>228</v>
      </c>
      <c r="FG1451" s="152">
        <v>813</v>
      </c>
      <c r="FI1451" s="152">
        <v>48</v>
      </c>
      <c r="FJ1451" s="152">
        <v>334</v>
      </c>
      <c r="FK1451" s="152">
        <v>62</v>
      </c>
      <c r="FL1451" s="152">
        <v>69</v>
      </c>
      <c r="FP1451" s="152">
        <v>8</v>
      </c>
      <c r="FQ1451" s="152">
        <v>290</v>
      </c>
      <c r="FR1451" s="152">
        <v>18.3</v>
      </c>
      <c r="FS1451" s="152">
        <v>53</v>
      </c>
      <c r="FT1451" s="152">
        <v>1.85</v>
      </c>
      <c r="FX1451" s="152">
        <v>0.34</v>
      </c>
      <c r="FY1451" s="152">
        <v>105</v>
      </c>
      <c r="FZ1451" s="152">
        <v>6.43</v>
      </c>
      <c r="GA1451" s="152">
        <v>14.33</v>
      </c>
      <c r="GB1451" s="152">
        <v>1.95</v>
      </c>
      <c r="GC1451" s="152">
        <v>9.26</v>
      </c>
      <c r="GD1451" s="152">
        <v>2.61</v>
      </c>
      <c r="GE1451" s="152">
        <v>0.91</v>
      </c>
      <c r="GF1451" s="152">
        <v>3.13</v>
      </c>
      <c r="GG1451" s="152">
        <v>0.54</v>
      </c>
      <c r="GH1451" s="152">
        <v>3.09</v>
      </c>
      <c r="GI1451" s="152">
        <v>0.69</v>
      </c>
      <c r="GJ1451" s="152">
        <v>1.93</v>
      </c>
      <c r="GL1451" s="152">
        <v>1.81</v>
      </c>
      <c r="GM1451" s="152">
        <v>0.25</v>
      </c>
      <c r="GN1451" s="152">
        <v>1.44</v>
      </c>
      <c r="GS1451" s="152">
        <v>2.0699999999999998</v>
      </c>
      <c r="GT1451" s="152">
        <v>0.68</v>
      </c>
      <c r="GU1451" s="152">
        <v>0.26</v>
      </c>
      <c r="HB1451" s="152">
        <v>38.265000000000001</v>
      </c>
      <c r="HC1451" s="152">
        <v>15.536</v>
      </c>
      <c r="HD1451" s="152">
        <v>18.666</v>
      </c>
      <c r="HE1451" s="152">
        <v>0.51295299999999999</v>
      </c>
      <c r="HF1451" s="152">
        <v>0.28317300000000001</v>
      </c>
      <c r="HG1451" s="152">
        <v>0.70306999999999997</v>
      </c>
    </row>
    <row r="1452" spans="1:215">
      <c r="A1452" s="151">
        <v>7079</v>
      </c>
      <c r="B1452" s="152" t="s">
        <v>2859</v>
      </c>
      <c r="C1452" s="152" t="s">
        <v>2877</v>
      </c>
      <c r="D1452" s="152" t="s">
        <v>2878</v>
      </c>
      <c r="E1452" s="152" t="s">
        <v>2879</v>
      </c>
      <c r="F1452" s="152" t="s">
        <v>9898</v>
      </c>
      <c r="H1452" s="151">
        <v>284190</v>
      </c>
      <c r="L1452" s="153" t="s">
        <v>3205</v>
      </c>
      <c r="M1452" s="153" t="s">
        <v>4460</v>
      </c>
      <c r="P1452" s="152">
        <v>17.204999999999998</v>
      </c>
      <c r="Q1452" s="152">
        <v>145.583</v>
      </c>
      <c r="R1452" s="152" t="s">
        <v>2882</v>
      </c>
      <c r="S1452" s="152" t="s">
        <v>2716</v>
      </c>
      <c r="T1452" s="152">
        <v>50.348999999999997</v>
      </c>
      <c r="U1452" s="152">
        <v>0.94699999999999995</v>
      </c>
      <c r="V1452" s="152">
        <v>18.507000000000001</v>
      </c>
      <c r="X1452" s="152">
        <v>7.5359999999999996</v>
      </c>
      <c r="AA1452" s="152">
        <v>2.899</v>
      </c>
      <c r="AB1452" s="152">
        <v>0.157</v>
      </c>
      <c r="AC1452" s="152">
        <v>13.696999999999999</v>
      </c>
      <c r="AD1452" s="152">
        <v>2.1709999999999998</v>
      </c>
      <c r="AE1452" s="152">
        <v>0.56599999999999995</v>
      </c>
      <c r="AF1452" s="152">
        <v>0.14099999999999999</v>
      </c>
      <c r="AI1452" s="152">
        <v>97.196219929999998</v>
      </c>
      <c r="AJ1452" s="152">
        <v>2.7103982000000002</v>
      </c>
      <c r="AK1452" s="156">
        <f t="shared" si="22"/>
        <v>4.06080698E-2</v>
      </c>
      <c r="AL1452" s="151">
        <v>406.08069799999998</v>
      </c>
      <c r="AM1452" s="151">
        <v>373.89240000000001</v>
      </c>
      <c r="AN1452" s="151">
        <v>1797.58563</v>
      </c>
      <c r="AO1452" s="151">
        <v>843.32338240000001</v>
      </c>
      <c r="DC1452" s="152">
        <v>39.069000000000003</v>
      </c>
      <c r="DF1452" s="152">
        <v>16.601333329999999</v>
      </c>
      <c r="DG1452" s="152">
        <v>43.775333330000002</v>
      </c>
      <c r="DJ1452" s="152">
        <v>0.12266666699999999</v>
      </c>
      <c r="DM1452" s="152">
        <v>6.2666666999999995E-2</v>
      </c>
      <c r="DO1452" s="154">
        <v>82.459816059999994</v>
      </c>
      <c r="ED1452" s="152">
        <v>48.4</v>
      </c>
      <c r="EE1452" s="152">
        <v>0.79</v>
      </c>
      <c r="EF1452" s="152">
        <v>13.99</v>
      </c>
      <c r="EH1452" s="152">
        <v>8.2502969499999992</v>
      </c>
      <c r="EJ1452" s="152">
        <v>9.1685549999999996</v>
      </c>
      <c r="EK1452" s="152">
        <v>0.16</v>
      </c>
      <c r="EL1452" s="152">
        <v>13.68</v>
      </c>
      <c r="EM1452" s="152">
        <v>10.47</v>
      </c>
      <c r="EO1452" s="152">
        <v>1.88</v>
      </c>
      <c r="EP1452" s="152">
        <v>0.48</v>
      </c>
      <c r="EQ1452" s="152">
        <v>0.14000000000000001</v>
      </c>
      <c r="FB1452" s="152">
        <v>0.64</v>
      </c>
      <c r="FD1452" s="152">
        <v>34</v>
      </c>
      <c r="FF1452" s="152">
        <v>228</v>
      </c>
      <c r="FG1452" s="152">
        <v>813</v>
      </c>
      <c r="FI1452" s="152">
        <v>48</v>
      </c>
      <c r="FJ1452" s="152">
        <v>334</v>
      </c>
      <c r="FK1452" s="152">
        <v>62</v>
      </c>
      <c r="FL1452" s="152">
        <v>69</v>
      </c>
      <c r="FP1452" s="152">
        <v>8</v>
      </c>
      <c r="FQ1452" s="152">
        <v>290</v>
      </c>
      <c r="FR1452" s="152">
        <v>18.3</v>
      </c>
      <c r="FS1452" s="152">
        <v>53</v>
      </c>
      <c r="FT1452" s="152">
        <v>1.85</v>
      </c>
      <c r="FX1452" s="152">
        <v>0.34</v>
      </c>
      <c r="FY1452" s="152">
        <v>105</v>
      </c>
      <c r="FZ1452" s="152">
        <v>6.43</v>
      </c>
      <c r="GA1452" s="152">
        <v>14.33</v>
      </c>
      <c r="GB1452" s="152">
        <v>1.95</v>
      </c>
      <c r="GC1452" s="152">
        <v>9.26</v>
      </c>
      <c r="GD1452" s="152">
        <v>2.61</v>
      </c>
      <c r="GE1452" s="152">
        <v>0.91</v>
      </c>
      <c r="GF1452" s="152">
        <v>3.13</v>
      </c>
      <c r="GG1452" s="152">
        <v>0.54</v>
      </c>
      <c r="GH1452" s="152">
        <v>3.09</v>
      </c>
      <c r="GI1452" s="152">
        <v>0.69</v>
      </c>
      <c r="GJ1452" s="152">
        <v>1.93</v>
      </c>
      <c r="GL1452" s="152">
        <v>1.81</v>
      </c>
      <c r="GM1452" s="152">
        <v>0.25</v>
      </c>
      <c r="GN1452" s="152">
        <v>1.44</v>
      </c>
      <c r="GS1452" s="152">
        <v>2.0699999999999998</v>
      </c>
      <c r="GT1452" s="152">
        <v>0.68</v>
      </c>
      <c r="GU1452" s="152">
        <v>0.26</v>
      </c>
      <c r="HB1452" s="152">
        <v>38.265000000000001</v>
      </c>
      <c r="HC1452" s="152">
        <v>15.536</v>
      </c>
      <c r="HD1452" s="152">
        <v>18.666</v>
      </c>
      <c r="HE1452" s="152">
        <v>0.51295299999999999</v>
      </c>
      <c r="HF1452" s="152">
        <v>0.28317300000000001</v>
      </c>
      <c r="HG1452" s="152">
        <v>0.70306999999999997</v>
      </c>
    </row>
    <row r="1453" spans="1:215">
      <c r="A1453" s="151">
        <v>7080</v>
      </c>
      <c r="B1453" s="152" t="s">
        <v>2859</v>
      </c>
      <c r="C1453" s="152" t="s">
        <v>2877</v>
      </c>
      <c r="D1453" s="152" t="s">
        <v>2878</v>
      </c>
      <c r="E1453" s="152" t="s">
        <v>2879</v>
      </c>
      <c r="F1453" s="152" t="s">
        <v>9899</v>
      </c>
      <c r="H1453" s="151">
        <v>284190</v>
      </c>
      <c r="L1453" s="153" t="s">
        <v>3205</v>
      </c>
      <c r="M1453" s="153" t="s">
        <v>3788</v>
      </c>
      <c r="P1453" s="152">
        <v>17.204999999999998</v>
      </c>
      <c r="Q1453" s="152">
        <v>145.583</v>
      </c>
      <c r="R1453" s="152" t="s">
        <v>2882</v>
      </c>
      <c r="S1453" s="152" t="s">
        <v>2716</v>
      </c>
      <c r="T1453" s="152">
        <v>48.308</v>
      </c>
      <c r="U1453" s="152">
        <v>0.96</v>
      </c>
      <c r="V1453" s="152">
        <v>16.579999999999998</v>
      </c>
      <c r="X1453" s="152">
        <v>8.1880000000000006</v>
      </c>
      <c r="AA1453" s="152">
        <v>5.5979999999999999</v>
      </c>
      <c r="AB1453" s="152">
        <v>0.16900000000000001</v>
      </c>
      <c r="AC1453" s="152">
        <v>13.757999999999999</v>
      </c>
      <c r="AD1453" s="152">
        <v>2.4830000000000001</v>
      </c>
      <c r="AE1453" s="152">
        <v>0.61</v>
      </c>
      <c r="AF1453" s="152">
        <v>0.152</v>
      </c>
      <c r="AI1453" s="152">
        <v>97.025525560000005</v>
      </c>
      <c r="AJ1453" s="152">
        <v>2.1509969999999998</v>
      </c>
      <c r="AK1453" s="156">
        <f t="shared" si="22"/>
        <v>1.2885386500000002E-2</v>
      </c>
      <c r="AL1453" s="151">
        <v>128.85386500000001</v>
      </c>
      <c r="AM1453" s="151">
        <v>431.51472000000001</v>
      </c>
      <c r="AN1453" s="151">
        <v>1374.5192999999999</v>
      </c>
      <c r="AO1453" s="151">
        <v>812.06602940000005</v>
      </c>
      <c r="AQ1453" s="152">
        <v>5.4308117119999997</v>
      </c>
      <c r="AR1453" s="152">
        <v>0.65011799299999995</v>
      </c>
      <c r="AS1453" s="152">
        <v>4.5129289610000001</v>
      </c>
      <c r="AU1453" s="151">
        <v>681.16938019999998</v>
      </c>
      <c r="AV1453" s="152">
        <v>4703.1724800000002</v>
      </c>
      <c r="AW1453" s="152">
        <v>36.371340029999999</v>
      </c>
      <c r="AX1453" s="151">
        <v>5863.6145560000004</v>
      </c>
      <c r="AZ1453" s="152">
        <v>215.32084800000001</v>
      </c>
      <c r="BG1453" s="152">
        <v>7.2590039629999996</v>
      </c>
      <c r="BH1453" s="152">
        <v>372.58145999999999</v>
      </c>
      <c r="BI1453" s="152">
        <v>21.548399880000002</v>
      </c>
      <c r="BJ1453" s="152">
        <v>63.860615000000003</v>
      </c>
      <c r="BK1453" s="152">
        <v>2.107577424</v>
      </c>
      <c r="BO1453" s="152">
        <v>135.66602560000001</v>
      </c>
      <c r="BP1453" s="152">
        <v>8.7262927559999994</v>
      </c>
      <c r="BQ1453" s="152">
        <v>19.424689489999999</v>
      </c>
      <c r="BS1453" s="152">
        <v>13.47845972</v>
      </c>
      <c r="BT1453" s="152">
        <v>3.69555334</v>
      </c>
      <c r="BU1453" s="152">
        <v>1.5410084989999999</v>
      </c>
      <c r="BV1453" s="152">
        <v>3.889903662</v>
      </c>
      <c r="BX1453" s="152">
        <v>4.1431059269999997</v>
      </c>
      <c r="BZ1453" s="152">
        <v>2.6775310590000001</v>
      </c>
      <c r="CB1453" s="152">
        <v>2.161249508</v>
      </c>
      <c r="CD1453" s="152">
        <v>1.8368009169999999</v>
      </c>
      <c r="CH1453" s="152">
        <v>4.9900576709999998</v>
      </c>
      <c r="CJ1453" s="152">
        <v>0.78179231800000004</v>
      </c>
      <c r="CK1453" s="152">
        <v>0.32743840899999999</v>
      </c>
      <c r="CU1453" s="155"/>
      <c r="DC1453" s="152">
        <v>39.948</v>
      </c>
      <c r="DF1453" s="152">
        <v>8.9186666670000001</v>
      </c>
      <c r="DG1453" s="152">
        <v>48.700333329999999</v>
      </c>
      <c r="DJ1453" s="152">
        <v>0.40100000000000002</v>
      </c>
      <c r="DM1453" s="152">
        <v>0.210666667</v>
      </c>
      <c r="DO1453" s="154">
        <v>90.685021969999994</v>
      </c>
      <c r="ED1453" s="152">
        <v>48.4</v>
      </c>
      <c r="EE1453" s="152">
        <v>0.79</v>
      </c>
      <c r="EF1453" s="152">
        <v>13.99</v>
      </c>
      <c r="EH1453" s="152">
        <v>8.2502969499999992</v>
      </c>
      <c r="EJ1453" s="152">
        <v>9.1685549999999996</v>
      </c>
      <c r="EK1453" s="152">
        <v>0.16</v>
      </c>
      <c r="EL1453" s="152">
        <v>13.68</v>
      </c>
      <c r="EM1453" s="152">
        <v>10.47</v>
      </c>
      <c r="EO1453" s="152">
        <v>1.88</v>
      </c>
      <c r="EP1453" s="152">
        <v>0.48</v>
      </c>
      <c r="EQ1453" s="152">
        <v>0.14000000000000001</v>
      </c>
      <c r="FB1453" s="152">
        <v>0.64</v>
      </c>
      <c r="FD1453" s="152">
        <v>34</v>
      </c>
      <c r="FF1453" s="152">
        <v>228</v>
      </c>
      <c r="FG1453" s="152">
        <v>813</v>
      </c>
      <c r="FI1453" s="152">
        <v>48</v>
      </c>
      <c r="FJ1453" s="152">
        <v>334</v>
      </c>
      <c r="FK1453" s="152">
        <v>62</v>
      </c>
      <c r="FL1453" s="152">
        <v>69</v>
      </c>
      <c r="FP1453" s="152">
        <v>8</v>
      </c>
      <c r="FQ1453" s="152">
        <v>290</v>
      </c>
      <c r="FR1453" s="152">
        <v>18.3</v>
      </c>
      <c r="FS1453" s="152">
        <v>53</v>
      </c>
      <c r="FT1453" s="152">
        <v>1.85</v>
      </c>
      <c r="FX1453" s="152">
        <v>0.34</v>
      </c>
      <c r="FY1453" s="152">
        <v>105</v>
      </c>
      <c r="FZ1453" s="152">
        <v>6.43</v>
      </c>
      <c r="GA1453" s="152">
        <v>14.33</v>
      </c>
      <c r="GB1453" s="152">
        <v>1.95</v>
      </c>
      <c r="GC1453" s="152">
        <v>9.26</v>
      </c>
      <c r="GD1453" s="152">
        <v>2.61</v>
      </c>
      <c r="GE1453" s="152">
        <v>0.91</v>
      </c>
      <c r="GF1453" s="152">
        <v>3.13</v>
      </c>
      <c r="GG1453" s="152">
        <v>0.54</v>
      </c>
      <c r="GH1453" s="152">
        <v>3.09</v>
      </c>
      <c r="GI1453" s="152">
        <v>0.69</v>
      </c>
      <c r="GJ1453" s="152">
        <v>1.93</v>
      </c>
      <c r="GL1453" s="152">
        <v>1.81</v>
      </c>
      <c r="GM1453" s="152">
        <v>0.25</v>
      </c>
      <c r="GN1453" s="152">
        <v>1.44</v>
      </c>
      <c r="GS1453" s="152">
        <v>2.0699999999999998</v>
      </c>
      <c r="GT1453" s="152">
        <v>0.68</v>
      </c>
      <c r="GU1453" s="152">
        <v>0.26</v>
      </c>
      <c r="HB1453" s="152">
        <v>38.265000000000001</v>
      </c>
      <c r="HC1453" s="152">
        <v>15.536</v>
      </c>
      <c r="HD1453" s="152">
        <v>18.666</v>
      </c>
      <c r="HE1453" s="152">
        <v>0.51295299999999999</v>
      </c>
      <c r="HF1453" s="152">
        <v>0.28317300000000001</v>
      </c>
      <c r="HG1453" s="152">
        <v>0.70306999999999997</v>
      </c>
    </row>
    <row r="1454" spans="1:215">
      <c r="A1454" s="151">
        <v>7081</v>
      </c>
      <c r="B1454" s="152" t="s">
        <v>2859</v>
      </c>
      <c r="C1454" s="152" t="s">
        <v>2877</v>
      </c>
      <c r="D1454" s="152" t="s">
        <v>2878</v>
      </c>
      <c r="E1454" s="152" t="s">
        <v>2879</v>
      </c>
      <c r="F1454" s="152" t="s">
        <v>9900</v>
      </c>
      <c r="H1454" s="151">
        <v>284190</v>
      </c>
      <c r="L1454" s="153" t="s">
        <v>3205</v>
      </c>
      <c r="M1454" s="153" t="s">
        <v>3907</v>
      </c>
      <c r="P1454" s="152">
        <v>17.204999999999998</v>
      </c>
      <c r="Q1454" s="152">
        <v>145.583</v>
      </c>
      <c r="R1454" s="152" t="s">
        <v>2882</v>
      </c>
      <c r="S1454" s="152" t="s">
        <v>2716</v>
      </c>
      <c r="T1454" s="152">
        <v>48.683999999999997</v>
      </c>
      <c r="U1454" s="152">
        <v>0.94899999999999995</v>
      </c>
      <c r="V1454" s="152">
        <v>16.581</v>
      </c>
      <c r="X1454" s="152">
        <v>8.6140000000000008</v>
      </c>
      <c r="AA1454" s="152">
        <v>5.5</v>
      </c>
      <c r="AB1454" s="152">
        <v>0.158</v>
      </c>
      <c r="AC1454" s="152">
        <v>13.375999999999999</v>
      </c>
      <c r="AD1454" s="152">
        <v>2.4359999999999999</v>
      </c>
      <c r="AE1454" s="152">
        <v>0.61299999999999999</v>
      </c>
      <c r="AF1454" s="152">
        <v>0.17</v>
      </c>
      <c r="AI1454" s="152">
        <v>97.298445970000003</v>
      </c>
      <c r="AJ1454" s="152">
        <v>1.8776854999999999</v>
      </c>
      <c r="AK1454" s="156">
        <f t="shared" si="22"/>
        <v>4.0191291800000001E-2</v>
      </c>
      <c r="AL1454" s="151">
        <v>401.91291799999999</v>
      </c>
      <c r="AM1454" s="151">
        <v>479.44008000000002</v>
      </c>
      <c r="AN1454" s="151">
        <v>768.77876000000003</v>
      </c>
      <c r="AO1454" s="151">
        <v>833.94617649999998</v>
      </c>
      <c r="AQ1454" s="152">
        <v>7.0513033119999999</v>
      </c>
      <c r="AR1454" s="152">
        <v>0.63937251500000003</v>
      </c>
      <c r="AS1454" s="152">
        <v>6.1955184680000004</v>
      </c>
      <c r="AU1454" s="151">
        <v>751.44024190000005</v>
      </c>
      <c r="AV1454" s="152">
        <v>5260.1408709999996</v>
      </c>
      <c r="AW1454" s="152">
        <v>40.91606599</v>
      </c>
      <c r="AX1454" s="151">
        <v>5989.4277579999998</v>
      </c>
      <c r="AZ1454" s="152">
        <v>171.8160374</v>
      </c>
      <c r="BG1454" s="152">
        <v>8.9733827979999994</v>
      </c>
      <c r="BH1454" s="152">
        <v>371.12739290000002</v>
      </c>
      <c r="BI1454" s="152">
        <v>19.62731982</v>
      </c>
      <c r="BJ1454" s="152">
        <v>61.984789710000001</v>
      </c>
      <c r="BK1454" s="152">
        <v>2.0993708130000002</v>
      </c>
      <c r="BO1454" s="152">
        <v>137.8278881</v>
      </c>
      <c r="BP1454" s="152">
        <v>8.5349059090000008</v>
      </c>
      <c r="BQ1454" s="152">
        <v>15.65906476</v>
      </c>
      <c r="BR1454" s="152">
        <v>2.7254335510000001</v>
      </c>
      <c r="BS1454" s="152">
        <v>12.66732223</v>
      </c>
      <c r="BT1454" s="152">
        <v>3.3821992519999999</v>
      </c>
      <c r="BU1454" s="152">
        <v>1.9228862040000001</v>
      </c>
      <c r="BV1454" s="152">
        <v>5.3293601070000003</v>
      </c>
      <c r="BX1454" s="152">
        <v>3.9214933379999999</v>
      </c>
      <c r="BZ1454" s="152">
        <v>2.7678681690000002</v>
      </c>
      <c r="CB1454" s="152">
        <v>2.0117953169999998</v>
      </c>
      <c r="CD1454" s="152">
        <v>1.9882314089999999</v>
      </c>
      <c r="DC1454" s="152">
        <v>39.948</v>
      </c>
      <c r="DF1454" s="152">
        <v>8.9186666670000001</v>
      </c>
      <c r="DG1454" s="152">
        <v>48.700333329999999</v>
      </c>
      <c r="DJ1454" s="152">
        <v>0.40100000000000002</v>
      </c>
      <c r="DM1454" s="152">
        <v>0.210666667</v>
      </c>
      <c r="DO1454" s="154">
        <v>90.685021969999994</v>
      </c>
      <c r="ED1454" s="152">
        <v>48.4</v>
      </c>
      <c r="EE1454" s="152">
        <v>0.79</v>
      </c>
      <c r="EF1454" s="152">
        <v>13.99</v>
      </c>
      <c r="EH1454" s="152">
        <v>8.2502969499999992</v>
      </c>
      <c r="EJ1454" s="152">
        <v>9.1685549999999996</v>
      </c>
      <c r="EK1454" s="152">
        <v>0.16</v>
      </c>
      <c r="EL1454" s="152">
        <v>13.68</v>
      </c>
      <c r="EM1454" s="152">
        <v>10.47</v>
      </c>
      <c r="EO1454" s="152">
        <v>1.88</v>
      </c>
      <c r="EP1454" s="152">
        <v>0.48</v>
      </c>
      <c r="EQ1454" s="152">
        <v>0.14000000000000001</v>
      </c>
      <c r="FB1454" s="152">
        <v>0.64</v>
      </c>
      <c r="FD1454" s="152">
        <v>34</v>
      </c>
      <c r="FF1454" s="152">
        <v>228</v>
      </c>
      <c r="FG1454" s="152">
        <v>813</v>
      </c>
      <c r="FI1454" s="152">
        <v>48</v>
      </c>
      <c r="FJ1454" s="152">
        <v>334</v>
      </c>
      <c r="FK1454" s="152">
        <v>62</v>
      </c>
      <c r="FL1454" s="152">
        <v>69</v>
      </c>
      <c r="FP1454" s="152">
        <v>8</v>
      </c>
      <c r="FQ1454" s="152">
        <v>290</v>
      </c>
      <c r="FR1454" s="152">
        <v>18.3</v>
      </c>
      <c r="FS1454" s="152">
        <v>53</v>
      </c>
      <c r="FT1454" s="152">
        <v>1.85</v>
      </c>
      <c r="FX1454" s="152">
        <v>0.34</v>
      </c>
      <c r="FY1454" s="152">
        <v>105</v>
      </c>
      <c r="FZ1454" s="152">
        <v>6.43</v>
      </c>
      <c r="GA1454" s="152">
        <v>14.33</v>
      </c>
      <c r="GB1454" s="152">
        <v>1.95</v>
      </c>
      <c r="GC1454" s="152">
        <v>9.26</v>
      </c>
      <c r="GD1454" s="152">
        <v>2.61</v>
      </c>
      <c r="GE1454" s="152">
        <v>0.91</v>
      </c>
      <c r="GF1454" s="152">
        <v>3.13</v>
      </c>
      <c r="GG1454" s="152">
        <v>0.54</v>
      </c>
      <c r="GH1454" s="152">
        <v>3.09</v>
      </c>
      <c r="GI1454" s="152">
        <v>0.69</v>
      </c>
      <c r="GJ1454" s="152">
        <v>1.93</v>
      </c>
      <c r="GL1454" s="152">
        <v>1.81</v>
      </c>
      <c r="GM1454" s="152">
        <v>0.25</v>
      </c>
      <c r="GN1454" s="152">
        <v>1.44</v>
      </c>
      <c r="GS1454" s="152">
        <v>2.0699999999999998</v>
      </c>
      <c r="GT1454" s="152">
        <v>0.68</v>
      </c>
      <c r="GU1454" s="152">
        <v>0.26</v>
      </c>
      <c r="HB1454" s="152">
        <v>38.265000000000001</v>
      </c>
      <c r="HC1454" s="152">
        <v>15.536</v>
      </c>
      <c r="HD1454" s="152">
        <v>18.666</v>
      </c>
      <c r="HE1454" s="152">
        <v>0.51295299999999999</v>
      </c>
      <c r="HF1454" s="152">
        <v>0.28317300000000001</v>
      </c>
      <c r="HG1454" s="152">
        <v>0.70306999999999997</v>
      </c>
    </row>
    <row r="1455" spans="1:215">
      <c r="A1455" s="151">
        <v>7082</v>
      </c>
      <c r="B1455" s="152" t="s">
        <v>2859</v>
      </c>
      <c r="C1455" s="152" t="s">
        <v>2877</v>
      </c>
      <c r="D1455" s="152" t="s">
        <v>2878</v>
      </c>
      <c r="E1455" s="152" t="s">
        <v>3823</v>
      </c>
      <c r="F1455" s="152" t="s">
        <v>9901</v>
      </c>
      <c r="H1455" s="151">
        <v>284050</v>
      </c>
      <c r="L1455" s="153" t="s">
        <v>3824</v>
      </c>
      <c r="M1455" s="153" t="s">
        <v>3981</v>
      </c>
      <c r="P1455" s="152">
        <v>33.079266670000003</v>
      </c>
      <c r="Q1455" s="152">
        <v>139.85740000000001</v>
      </c>
      <c r="R1455" s="152" t="s">
        <v>2027</v>
      </c>
      <c r="S1455" s="152" t="s">
        <v>2716</v>
      </c>
      <c r="T1455" s="152">
        <v>48.835999999999999</v>
      </c>
      <c r="U1455" s="152">
        <v>0.73499999999999999</v>
      </c>
      <c r="V1455" s="152">
        <v>17.356999999999999</v>
      </c>
      <c r="X1455" s="152">
        <v>9.2599722839999998</v>
      </c>
      <c r="AA1455" s="152">
        <v>5.0359999999999996</v>
      </c>
      <c r="AB1455" s="152">
        <v>0.16</v>
      </c>
      <c r="AC1455" s="152">
        <v>11.957000000000001</v>
      </c>
      <c r="AD1455" s="152">
        <v>1.577</v>
      </c>
      <c r="AE1455" s="152">
        <v>0.122</v>
      </c>
      <c r="AF1455" s="152">
        <v>6.4000000000000001E-2</v>
      </c>
      <c r="AI1455" s="152">
        <v>95.470125969999998</v>
      </c>
      <c r="AJ1455" s="152">
        <v>4.3710263329999997</v>
      </c>
      <c r="AK1455" s="156">
        <f t="shared" si="22"/>
        <v>3.6368156360000001E-2</v>
      </c>
      <c r="AL1455" s="151">
        <v>363.6815636</v>
      </c>
      <c r="AM1455" s="151">
        <v>87.352582499999997</v>
      </c>
      <c r="AN1455" s="151">
        <v>1195.019638</v>
      </c>
      <c r="AO1455" s="151">
        <v>512.51927760000001</v>
      </c>
      <c r="AQ1455" s="152">
        <v>3.9168794</v>
      </c>
      <c r="AR1455" s="152">
        <v>0.150215077</v>
      </c>
      <c r="AS1455" s="152">
        <v>11.76397955</v>
      </c>
      <c r="AU1455" s="151">
        <v>310.06541279999999</v>
      </c>
      <c r="AV1455" s="152">
        <v>828.11938699999996</v>
      </c>
      <c r="AW1455" s="152">
        <v>41.360222159999999</v>
      </c>
      <c r="AX1455" s="151">
        <v>4460.4919499999996</v>
      </c>
      <c r="AZ1455" s="152">
        <v>61.080193999999999</v>
      </c>
      <c r="BG1455" s="152">
        <v>1.2112759900000001</v>
      </c>
      <c r="BH1455" s="152">
        <v>170.26955380000001</v>
      </c>
      <c r="BI1455" s="152">
        <v>13.477270499999999</v>
      </c>
      <c r="BJ1455" s="152">
        <v>16.182187800000001</v>
      </c>
      <c r="BK1455" s="152">
        <v>0.12186108</v>
      </c>
      <c r="BO1455" s="152">
        <v>42.554335999999999</v>
      </c>
      <c r="BP1455" s="152">
        <v>0.79656683500000003</v>
      </c>
      <c r="BQ1455" s="152">
        <v>2.6345415509999999</v>
      </c>
      <c r="BS1455" s="152">
        <v>3.191053385</v>
      </c>
      <c r="BT1455" s="152">
        <v>1.126502396</v>
      </c>
      <c r="BU1455" s="152">
        <v>0.55991685800000002</v>
      </c>
      <c r="BV1455" s="152">
        <v>1.573607054</v>
      </c>
      <c r="BX1455" s="152">
        <v>2.3663137870000002</v>
      </c>
      <c r="BZ1455" s="152">
        <v>1.651126748</v>
      </c>
      <c r="CB1455" s="152">
        <v>1.5497027489999999</v>
      </c>
      <c r="CD1455" s="152">
        <v>0.76265465099999996</v>
      </c>
      <c r="CH1455" s="152">
        <v>2.1837558929999998</v>
      </c>
      <c r="CJ1455" s="152">
        <v>4.4660946999999999E-2</v>
      </c>
      <c r="CK1455" s="152">
        <v>4.2931575E-2</v>
      </c>
      <c r="DC1455" s="152">
        <v>40.345999999999997</v>
      </c>
      <c r="DF1455" s="152">
        <v>18.048999999999999</v>
      </c>
      <c r="DG1455" s="152">
        <v>42.883000000000003</v>
      </c>
      <c r="DJ1455" s="152">
        <v>4.2000000000000003E-2</v>
      </c>
      <c r="DM1455" s="152">
        <v>0.19800000000000001</v>
      </c>
      <c r="DO1455" s="154">
        <v>80.900000000000006</v>
      </c>
    </row>
    <row r="1456" spans="1:215">
      <c r="A1456" s="151">
        <v>7083</v>
      </c>
      <c r="B1456" s="152" t="s">
        <v>2859</v>
      </c>
      <c r="C1456" s="152" t="s">
        <v>2877</v>
      </c>
      <c r="D1456" s="152" t="s">
        <v>2878</v>
      </c>
      <c r="E1456" s="152" t="s">
        <v>3823</v>
      </c>
      <c r="F1456" s="152" t="s">
        <v>9902</v>
      </c>
      <c r="H1456" s="151">
        <v>284050</v>
      </c>
      <c r="L1456" s="153" t="s">
        <v>3824</v>
      </c>
      <c r="M1456" s="153" t="s">
        <v>4657</v>
      </c>
      <c r="P1456" s="152">
        <v>33.079266670000003</v>
      </c>
      <c r="Q1456" s="152">
        <v>139.85740000000001</v>
      </c>
      <c r="R1456" s="152" t="s">
        <v>2027</v>
      </c>
      <c r="S1456" s="152" t="s">
        <v>2716</v>
      </c>
      <c r="T1456" s="152">
        <v>50.985999999999997</v>
      </c>
      <c r="U1456" s="152">
        <v>0.91500000000000004</v>
      </c>
      <c r="V1456" s="152">
        <v>17.068999999999999</v>
      </c>
      <c r="X1456" s="152">
        <v>9.2468131630000006</v>
      </c>
      <c r="AA1456" s="152">
        <v>3.589</v>
      </c>
      <c r="AB1456" s="152">
        <v>0.192</v>
      </c>
      <c r="AC1456" s="152">
        <v>12.252000000000001</v>
      </c>
      <c r="AD1456" s="152">
        <v>1.762</v>
      </c>
      <c r="AE1456" s="152">
        <v>0.13300000000000001</v>
      </c>
      <c r="AF1456" s="152">
        <v>6.0999999999999999E-2</v>
      </c>
      <c r="AI1456" s="152">
        <v>96.527846819999993</v>
      </c>
      <c r="AJ1456" s="152">
        <v>3.5488012680000001</v>
      </c>
      <c r="AK1456" s="156">
        <f t="shared" si="22"/>
        <v>1.4383261790000001E-3</v>
      </c>
      <c r="AL1456" s="151">
        <v>14.383261790000001</v>
      </c>
      <c r="AM1456" s="151">
        <v>95.317830000000001</v>
      </c>
      <c r="AN1456" s="151">
        <v>653.5672806</v>
      </c>
      <c r="AO1456" s="151">
        <v>574.51363830000003</v>
      </c>
      <c r="AQ1456" s="152">
        <v>3.9320550500000002</v>
      </c>
      <c r="AR1456" s="152">
        <v>0.17388457800000001</v>
      </c>
      <c r="AS1456" s="152">
        <v>13.4273056</v>
      </c>
      <c r="AU1456" s="151">
        <v>366.132409</v>
      </c>
      <c r="AV1456" s="152">
        <v>1003.838613</v>
      </c>
      <c r="AW1456" s="152">
        <v>41.884005279999997</v>
      </c>
      <c r="AX1456" s="151">
        <v>5045.2097110000004</v>
      </c>
      <c r="AZ1456" s="152">
        <v>55.472559099999998</v>
      </c>
      <c r="BG1456" s="152">
        <v>1.5751616909999999</v>
      </c>
      <c r="BH1456" s="152">
        <v>165.402152</v>
      </c>
      <c r="BI1456" s="152">
        <v>14.842890049999999</v>
      </c>
      <c r="BJ1456" s="152">
        <v>18.972169999999998</v>
      </c>
      <c r="BK1456" s="152">
        <v>0.163144388</v>
      </c>
      <c r="BO1456" s="152">
        <v>52.283616000000002</v>
      </c>
      <c r="BP1456" s="152">
        <v>1.0773027559999999</v>
      </c>
      <c r="BQ1456" s="152">
        <v>3.287790588</v>
      </c>
      <c r="BS1456" s="152">
        <v>3.8498568889999998</v>
      </c>
      <c r="BT1456" s="152">
        <v>1.480016905</v>
      </c>
      <c r="BU1456" s="152">
        <v>0.636776283</v>
      </c>
      <c r="BV1456" s="152">
        <v>1.8774274120000001</v>
      </c>
      <c r="BX1456" s="152">
        <v>2.534817989</v>
      </c>
      <c r="BZ1456" s="152">
        <v>1.8285551330000001</v>
      </c>
      <c r="CB1456" s="152">
        <v>1.596974991</v>
      </c>
      <c r="CD1456" s="152">
        <v>0.83318227700000003</v>
      </c>
      <c r="CH1456" s="152">
        <v>2.1438059260000002</v>
      </c>
      <c r="CJ1456" s="152">
        <v>8.6417331E-2</v>
      </c>
      <c r="CK1456" s="152">
        <v>8.2486142999999998E-2</v>
      </c>
      <c r="CU1456" s="152">
        <v>-46.9</v>
      </c>
      <c r="DC1456" s="152">
        <v>39.891500000000001</v>
      </c>
      <c r="DF1456" s="152">
        <v>19.553000000000001</v>
      </c>
      <c r="DG1456" s="152">
        <v>41.791499999999999</v>
      </c>
      <c r="DJ1456" s="152">
        <v>5.3999999999999999E-2</v>
      </c>
      <c r="DM1456" s="152">
        <v>0.19700000000000001</v>
      </c>
      <c r="DO1456" s="154">
        <v>79.2</v>
      </c>
    </row>
    <row r="1457" spans="1:119">
      <c r="A1457" s="151">
        <v>7084</v>
      </c>
      <c r="B1457" s="152" t="s">
        <v>2859</v>
      </c>
      <c r="C1457" s="152" t="s">
        <v>2877</v>
      </c>
      <c r="D1457" s="152" t="s">
        <v>2878</v>
      </c>
      <c r="E1457" s="152" t="s">
        <v>3823</v>
      </c>
      <c r="F1457" s="152" t="s">
        <v>9903</v>
      </c>
      <c r="H1457" s="151">
        <v>284050</v>
      </c>
      <c r="L1457" s="153" t="s">
        <v>3824</v>
      </c>
      <c r="M1457" s="153" t="s">
        <v>4597</v>
      </c>
      <c r="P1457" s="152">
        <v>33.079266670000003</v>
      </c>
      <c r="Q1457" s="152">
        <v>139.85740000000001</v>
      </c>
      <c r="R1457" s="152" t="s">
        <v>2027</v>
      </c>
      <c r="S1457" s="152" t="s">
        <v>2716</v>
      </c>
      <c r="T1457" s="152">
        <v>50.795000000000002</v>
      </c>
      <c r="U1457" s="152">
        <v>0.89500000000000002</v>
      </c>
      <c r="V1457" s="152">
        <v>16.2</v>
      </c>
      <c r="X1457" s="152">
        <v>9.6253909540000002</v>
      </c>
      <c r="AA1457" s="152">
        <v>4.1609999999999996</v>
      </c>
      <c r="AB1457" s="152">
        <v>0.192</v>
      </c>
      <c r="AC1457" s="152">
        <v>11.173</v>
      </c>
      <c r="AD1457" s="152">
        <v>1.958</v>
      </c>
      <c r="AE1457" s="152">
        <v>0.191</v>
      </c>
      <c r="AF1457" s="152">
        <v>7.6999999999999999E-2</v>
      </c>
      <c r="AI1457" s="152">
        <v>95.596292550000001</v>
      </c>
      <c r="AJ1457" s="152">
        <v>3.434365235</v>
      </c>
      <c r="AK1457" s="156">
        <f t="shared" si="22"/>
        <v>1.118561894E-3</v>
      </c>
      <c r="AL1457" s="151">
        <v>11.185618939999999</v>
      </c>
      <c r="AM1457" s="151">
        <v>123.238545</v>
      </c>
      <c r="AN1457" s="151">
        <v>599.42996300000004</v>
      </c>
      <c r="AO1457" s="151">
        <v>642.49135469999999</v>
      </c>
      <c r="AQ1457" s="152">
        <v>4.74936735</v>
      </c>
      <c r="AR1457" s="152">
        <v>0.20600702200000001</v>
      </c>
      <c r="AS1457" s="152">
        <v>14.61848123</v>
      </c>
      <c r="AU1457" s="151">
        <v>373.10997020000002</v>
      </c>
      <c r="AV1457" s="152">
        <v>1291.747848</v>
      </c>
      <c r="AW1457" s="152">
        <v>41.92866592</v>
      </c>
      <c r="AX1457" s="151">
        <v>4953.3855359999998</v>
      </c>
      <c r="AZ1457" s="152">
        <v>47.450430300000001</v>
      </c>
      <c r="BG1457" s="152">
        <v>2.0599710660000001</v>
      </c>
      <c r="BH1457" s="152">
        <v>166.06533379999999</v>
      </c>
      <c r="BI1457" s="152">
        <v>16.505461610000001</v>
      </c>
      <c r="BJ1457" s="152">
        <v>22.395099999999999</v>
      </c>
      <c r="BK1457" s="152">
        <v>0.181698797</v>
      </c>
      <c r="BO1457" s="152">
        <v>60.459871999999997</v>
      </c>
      <c r="BP1457" s="152">
        <v>1.36864265</v>
      </c>
      <c r="BQ1457" s="152">
        <v>3.868884639</v>
      </c>
      <c r="BS1457" s="152">
        <v>3.7930497910000001</v>
      </c>
      <c r="BT1457" s="152">
        <v>1.8731045770000001</v>
      </c>
      <c r="BU1457" s="152">
        <v>0.66579899099999995</v>
      </c>
      <c r="BV1457" s="152">
        <v>2.0477991360000001</v>
      </c>
      <c r="BX1457" s="152">
        <v>2.8292972879999998</v>
      </c>
      <c r="BZ1457" s="152">
        <v>2.049282925</v>
      </c>
      <c r="CB1457" s="152">
        <v>1.776092073</v>
      </c>
      <c r="CD1457" s="152">
        <v>0.98685805800000004</v>
      </c>
      <c r="CH1457" s="152">
        <v>3.0126189129999998</v>
      </c>
      <c r="CJ1457" s="152">
        <v>0.11659001200000001</v>
      </c>
      <c r="CK1457" s="152">
        <v>8.5088373999999994E-2</v>
      </c>
      <c r="CU1457" s="152">
        <v>-71.400000000000006</v>
      </c>
      <c r="DC1457" s="152">
        <v>38.826000000000001</v>
      </c>
      <c r="DF1457" s="152">
        <v>21.324999999999999</v>
      </c>
      <c r="DG1457" s="152">
        <v>40.317</v>
      </c>
      <c r="DJ1457" s="152">
        <v>5.1999999999999998E-2</v>
      </c>
      <c r="DM1457" s="152">
        <v>0.21299999999999999</v>
      </c>
      <c r="DO1457" s="154">
        <v>77.099999999999994</v>
      </c>
    </row>
    <row r="1458" spans="1:119">
      <c r="A1458" s="151">
        <v>7085</v>
      </c>
      <c r="B1458" s="152" t="s">
        <v>2859</v>
      </c>
      <c r="C1458" s="152" t="s">
        <v>2877</v>
      </c>
      <c r="D1458" s="152" t="s">
        <v>2878</v>
      </c>
      <c r="E1458" s="152" t="s">
        <v>3823</v>
      </c>
      <c r="F1458" s="152" t="s">
        <v>9904</v>
      </c>
      <c r="H1458" s="151">
        <v>284050</v>
      </c>
      <c r="L1458" s="153" t="s">
        <v>3824</v>
      </c>
      <c r="M1458" s="153" t="s">
        <v>4669</v>
      </c>
      <c r="P1458" s="152">
        <v>33.079266670000003</v>
      </c>
      <c r="Q1458" s="152">
        <v>139.85740000000001</v>
      </c>
      <c r="R1458" s="152" t="s">
        <v>2027</v>
      </c>
      <c r="S1458" s="152" t="s">
        <v>2716</v>
      </c>
      <c r="T1458" s="152">
        <v>51.036000000000001</v>
      </c>
      <c r="U1458" s="152">
        <v>0.88300000000000001</v>
      </c>
      <c r="V1458" s="152">
        <v>16.47</v>
      </c>
      <c r="X1458" s="152">
        <v>10.15276804</v>
      </c>
      <c r="AA1458" s="152">
        <v>4.2089999999999996</v>
      </c>
      <c r="AB1458" s="152">
        <v>0.21199999999999999</v>
      </c>
      <c r="AC1458" s="152">
        <v>11.712</v>
      </c>
      <c r="AD1458" s="152">
        <v>1.895</v>
      </c>
      <c r="AE1458" s="152">
        <v>0.151</v>
      </c>
      <c r="AF1458" s="152">
        <v>6.9000000000000006E-2</v>
      </c>
      <c r="AI1458" s="152">
        <v>97.127656229999999</v>
      </c>
      <c r="AJ1458" s="152">
        <v>3.2792000039999998</v>
      </c>
      <c r="AK1458" s="156">
        <f t="shared" si="22"/>
        <v>2.5506361370000003E-4</v>
      </c>
      <c r="AL1458" s="151">
        <v>2.5506361370000001</v>
      </c>
      <c r="AM1458" s="151">
        <v>118.11987000000001</v>
      </c>
      <c r="AN1458" s="151">
        <v>590.78224479999994</v>
      </c>
      <c r="AO1458" s="151">
        <v>641.77462619999994</v>
      </c>
      <c r="AQ1458" s="152">
        <v>4.4053898120000001</v>
      </c>
      <c r="AR1458" s="152">
        <v>0.18121526499999999</v>
      </c>
      <c r="AS1458" s="152">
        <v>15.62333106</v>
      </c>
      <c r="AU1458" s="151">
        <v>344.30964540000002</v>
      </c>
      <c r="AV1458" s="152">
        <v>1322.3223270000001</v>
      </c>
      <c r="AW1458" s="152">
        <v>52.20217486</v>
      </c>
      <c r="AX1458" s="151">
        <v>5213.0074130000003</v>
      </c>
      <c r="AZ1458" s="152">
        <v>56.53039459</v>
      </c>
      <c r="BG1458" s="152">
        <v>1.9634118730000001</v>
      </c>
      <c r="BH1458" s="152">
        <v>180.01379650000001</v>
      </c>
      <c r="BI1458" s="152">
        <v>15.3507094</v>
      </c>
      <c r="BJ1458" s="152">
        <v>19.461299570000001</v>
      </c>
      <c r="BK1458" s="152">
        <v>0.20458947199999999</v>
      </c>
      <c r="BO1458" s="152">
        <v>60.525350930000002</v>
      </c>
      <c r="BP1458" s="152">
        <v>1.171574219</v>
      </c>
      <c r="BQ1458" s="152">
        <v>3.4501678060000001</v>
      </c>
      <c r="BR1458" s="152">
        <v>0.697640233</v>
      </c>
      <c r="BS1458" s="152">
        <v>3.7757373190000001</v>
      </c>
      <c r="BT1458" s="152">
        <v>1.5654245339999999</v>
      </c>
      <c r="BU1458" s="152">
        <v>0.78302627999999996</v>
      </c>
      <c r="BV1458" s="152">
        <v>2.0347832640000001</v>
      </c>
      <c r="BX1458" s="152">
        <v>2.93780588</v>
      </c>
      <c r="BZ1458" s="152">
        <v>2.2469398439999999</v>
      </c>
      <c r="CB1458" s="152">
        <v>1.9663202849999999</v>
      </c>
      <c r="CD1458" s="152">
        <v>0.89279463100000001</v>
      </c>
      <c r="CU1458" s="152">
        <v>-52.3</v>
      </c>
      <c r="DC1458" s="152">
        <v>39.734999999999999</v>
      </c>
      <c r="DF1458" s="152">
        <v>21.004999999999999</v>
      </c>
      <c r="DG1458" s="152">
        <v>40.569000000000003</v>
      </c>
      <c r="DJ1458" s="152">
        <v>4.2000000000000003E-2</v>
      </c>
      <c r="DM1458" s="152">
        <v>0.21</v>
      </c>
      <c r="DO1458" s="154">
        <v>77.5</v>
      </c>
    </row>
    <row r="1459" spans="1:119">
      <c r="A1459" s="151">
        <v>7086</v>
      </c>
      <c r="B1459" s="152" t="s">
        <v>2859</v>
      </c>
      <c r="C1459" s="152" t="s">
        <v>2877</v>
      </c>
      <c r="D1459" s="152" t="s">
        <v>2878</v>
      </c>
      <c r="E1459" s="152" t="s">
        <v>3823</v>
      </c>
      <c r="F1459" s="152" t="s">
        <v>9905</v>
      </c>
      <c r="H1459" s="151">
        <v>284050</v>
      </c>
      <c r="L1459" s="153" t="s">
        <v>3824</v>
      </c>
      <c r="M1459" s="153" t="s">
        <v>4594</v>
      </c>
      <c r="P1459" s="152">
        <v>33.079266670000003</v>
      </c>
      <c r="Q1459" s="152">
        <v>139.85740000000001</v>
      </c>
      <c r="R1459" s="152" t="s">
        <v>2027</v>
      </c>
      <c r="S1459" s="152" t="s">
        <v>2716</v>
      </c>
      <c r="T1459" s="152">
        <v>50.79</v>
      </c>
      <c r="U1459" s="152">
        <v>0.91100000000000003</v>
      </c>
      <c r="V1459" s="152">
        <v>16.324999999999999</v>
      </c>
      <c r="X1459" s="152">
        <v>10.16289044</v>
      </c>
      <c r="AA1459" s="152">
        <v>4.2300000000000004</v>
      </c>
      <c r="AB1459" s="152">
        <v>0.20799999999999999</v>
      </c>
      <c r="AC1459" s="152">
        <v>11.319000000000001</v>
      </c>
      <c r="AD1459" s="152">
        <v>1.893</v>
      </c>
      <c r="AE1459" s="152">
        <v>0.17199999999999999</v>
      </c>
      <c r="AF1459" s="152">
        <v>7.0000000000000007E-2</v>
      </c>
      <c r="AI1459" s="152">
        <v>96.435397100000003</v>
      </c>
      <c r="AJ1459" s="152">
        <v>3.558569544</v>
      </c>
      <c r="AK1459" s="156">
        <f t="shared" si="22"/>
        <v>6.4806853709999997E-3</v>
      </c>
      <c r="AL1459" s="151">
        <v>64.806853709999999</v>
      </c>
      <c r="AM1459" s="151">
        <v>121.71767250000001</v>
      </c>
      <c r="AN1459" s="151">
        <v>767.16967939999995</v>
      </c>
      <c r="AO1459" s="151">
        <v>656.60294250000004</v>
      </c>
      <c r="AQ1459" s="152">
        <v>4.3773941750000001</v>
      </c>
      <c r="AR1459" s="152">
        <v>0.18888734300000001</v>
      </c>
      <c r="AS1459" s="152">
        <v>13.340393300000001</v>
      </c>
      <c r="AU1459" s="151">
        <v>380.28965570000003</v>
      </c>
      <c r="AV1459" s="152">
        <v>1174.630216</v>
      </c>
      <c r="AW1459" s="152">
        <v>41.324180239999997</v>
      </c>
      <c r="AX1459" s="151">
        <v>5013.85322</v>
      </c>
      <c r="AZ1459" s="152">
        <v>52.25179155</v>
      </c>
      <c r="BG1459" s="152">
        <v>2.122008831</v>
      </c>
      <c r="BH1459" s="152">
        <v>166.37861599999999</v>
      </c>
      <c r="BI1459" s="152">
        <v>16.079005280000001</v>
      </c>
      <c r="BJ1459" s="152">
        <v>21.129996200000001</v>
      </c>
      <c r="BK1459" s="152">
        <v>0.21058513600000001</v>
      </c>
      <c r="BO1459" s="152">
        <v>55.763840000000002</v>
      </c>
      <c r="BP1459" s="152">
        <v>1.105547802</v>
      </c>
      <c r="BQ1459" s="152">
        <v>3.5128484339999999</v>
      </c>
      <c r="BS1459" s="152">
        <v>3.8879092960000001</v>
      </c>
      <c r="BT1459" s="152">
        <v>1.312357054</v>
      </c>
      <c r="BU1459" s="152">
        <v>0.55320772699999998</v>
      </c>
      <c r="BV1459" s="152">
        <v>2.0324917459999998</v>
      </c>
      <c r="BX1459" s="152">
        <v>2.6313910210000002</v>
      </c>
      <c r="BZ1459" s="152">
        <v>1.81736382</v>
      </c>
      <c r="CB1459" s="152">
        <v>1.743634237</v>
      </c>
      <c r="CD1459" s="152">
        <v>0.76518263900000005</v>
      </c>
      <c r="CH1459" s="152">
        <v>2.866179609</v>
      </c>
      <c r="CJ1459" s="152">
        <v>9.9266013E-2</v>
      </c>
      <c r="CK1459" s="152">
        <v>6.9236851000000002E-2</v>
      </c>
      <c r="CU1459" s="152">
        <v>-53.6</v>
      </c>
      <c r="DC1459" s="152">
        <v>39.575333329999999</v>
      </c>
      <c r="DF1459" s="152">
        <v>21.070666670000001</v>
      </c>
      <c r="DG1459" s="152">
        <v>40.539000000000001</v>
      </c>
      <c r="DJ1459" s="152">
        <v>4.9333333E-2</v>
      </c>
      <c r="DM1459" s="152">
        <v>0.199333333</v>
      </c>
      <c r="DO1459" s="154">
        <v>77.400000000000006</v>
      </c>
    </row>
    <row r="1460" spans="1:119">
      <c r="A1460" s="151">
        <v>7087</v>
      </c>
      <c r="B1460" s="152" t="s">
        <v>2859</v>
      </c>
      <c r="C1460" s="152" t="s">
        <v>2877</v>
      </c>
      <c r="D1460" s="152" t="s">
        <v>2878</v>
      </c>
      <c r="E1460" s="152" t="s">
        <v>3823</v>
      </c>
      <c r="F1460" s="152" t="s">
        <v>9906</v>
      </c>
      <c r="H1460" s="151">
        <v>284050</v>
      </c>
      <c r="L1460" s="153" t="s">
        <v>3824</v>
      </c>
      <c r="M1460" s="153" t="s">
        <v>4977</v>
      </c>
      <c r="P1460" s="152">
        <v>33.079266670000003</v>
      </c>
      <c r="Q1460" s="152">
        <v>139.85740000000001</v>
      </c>
      <c r="R1460" s="152" t="s">
        <v>2027</v>
      </c>
      <c r="S1460" s="152" t="s">
        <v>2716</v>
      </c>
      <c r="T1460" s="152">
        <v>52.046999999999997</v>
      </c>
      <c r="U1460" s="152">
        <v>0.89400000000000002</v>
      </c>
      <c r="V1460" s="152">
        <v>16.279</v>
      </c>
      <c r="X1460" s="152">
        <v>9.910842658</v>
      </c>
      <c r="AA1460" s="152">
        <v>4.3390000000000004</v>
      </c>
      <c r="AB1460" s="152">
        <v>0.217</v>
      </c>
      <c r="AC1460" s="152">
        <v>11.057</v>
      </c>
      <c r="AD1460" s="152">
        <v>2.0489999999999999</v>
      </c>
      <c r="AE1460" s="152">
        <v>0.20499999999999999</v>
      </c>
      <c r="AF1460" s="152">
        <v>6.6000000000000003E-2</v>
      </c>
      <c r="AI1460" s="152">
        <v>97.410950810000003</v>
      </c>
      <c r="AJ1460" s="152">
        <v>3.5830887840000001</v>
      </c>
      <c r="AK1460" s="156">
        <f t="shared" si="22"/>
        <v>4.1555894400000003E-3</v>
      </c>
      <c r="AL1460" s="151">
        <v>41.5558944</v>
      </c>
      <c r="AM1460" s="151">
        <v>150.65844000000001</v>
      </c>
      <c r="AN1460" s="151">
        <v>749.33694200000002</v>
      </c>
      <c r="AO1460" s="151">
        <v>783.9045423</v>
      </c>
      <c r="AQ1460" s="152">
        <v>4.4658976590000004</v>
      </c>
      <c r="AR1460" s="152">
        <v>0.19407496099999999</v>
      </c>
      <c r="AS1460" s="152">
        <v>16.438037390000002</v>
      </c>
      <c r="AU1460" s="151">
        <v>353.7204754</v>
      </c>
      <c r="AV1460" s="152">
        <v>1529.100547</v>
      </c>
      <c r="AW1460" s="152">
        <v>49.886315029999999</v>
      </c>
      <c r="AX1460" s="151">
        <v>4991.1138469999996</v>
      </c>
      <c r="AZ1460" s="152">
        <v>50.31070828</v>
      </c>
      <c r="BG1460" s="152">
        <v>2.54979807</v>
      </c>
      <c r="BH1460" s="152">
        <v>173.42019550000001</v>
      </c>
      <c r="BI1460" s="152">
        <v>16.798379440000001</v>
      </c>
      <c r="BJ1460" s="152">
        <v>21.603299159999999</v>
      </c>
      <c r="BK1460" s="152">
        <v>0.22006097499999999</v>
      </c>
      <c r="BO1460" s="152">
        <v>70.229197310000004</v>
      </c>
      <c r="BP1460" s="152">
        <v>1.317930066</v>
      </c>
      <c r="BQ1460" s="152">
        <v>4.1553548090000003</v>
      </c>
      <c r="BR1460" s="152">
        <v>0.83227214299999996</v>
      </c>
      <c r="BS1460" s="152">
        <v>3.950777553</v>
      </c>
      <c r="BT1460" s="152">
        <v>1.7036087090000001</v>
      </c>
      <c r="BU1460" s="152">
        <v>0.86997233299999999</v>
      </c>
      <c r="BV1460" s="152">
        <v>2.2581496369999998</v>
      </c>
      <c r="BX1460" s="152">
        <v>3.0604939039999999</v>
      </c>
      <c r="BZ1460" s="152">
        <v>2.1328331700000001</v>
      </c>
      <c r="CB1460" s="152">
        <v>1.919713209</v>
      </c>
      <c r="CD1460" s="152">
        <v>1.134423921</v>
      </c>
      <c r="DC1460" s="152">
        <v>39.542000000000002</v>
      </c>
      <c r="DF1460" s="152">
        <v>21.154499999999999</v>
      </c>
      <c r="DG1460" s="152">
        <v>40.356000000000002</v>
      </c>
      <c r="DJ1460" s="152">
        <v>5.0999999999999997E-2</v>
      </c>
      <c r="DM1460" s="152">
        <v>0.22</v>
      </c>
      <c r="DO1460" s="154">
        <v>77.3</v>
      </c>
    </row>
    <row r="1461" spans="1:119">
      <c r="A1461" s="151">
        <v>7088</v>
      </c>
      <c r="B1461" s="152" t="s">
        <v>2859</v>
      </c>
      <c r="C1461" s="152" t="s">
        <v>2877</v>
      </c>
      <c r="D1461" s="152" t="s">
        <v>2878</v>
      </c>
      <c r="E1461" s="152" t="s">
        <v>3823</v>
      </c>
      <c r="F1461" s="152" t="s">
        <v>9907</v>
      </c>
      <c r="H1461" s="151">
        <v>284050</v>
      </c>
      <c r="L1461" s="153" t="s">
        <v>3824</v>
      </c>
      <c r="M1461" s="153" t="s">
        <v>4776</v>
      </c>
      <c r="P1461" s="152">
        <v>33.079266670000003</v>
      </c>
      <c r="Q1461" s="152">
        <v>139.85740000000001</v>
      </c>
      <c r="R1461" s="152" t="s">
        <v>2027</v>
      </c>
      <c r="S1461" s="152" t="s">
        <v>2716</v>
      </c>
      <c r="T1461" s="152">
        <v>51.371000000000002</v>
      </c>
      <c r="U1461" s="152">
        <v>0.96</v>
      </c>
      <c r="V1461" s="152">
        <v>16.655999999999999</v>
      </c>
      <c r="X1461" s="152">
        <v>9.6162807929999996</v>
      </c>
      <c r="AA1461" s="152">
        <v>3.4279999999999999</v>
      </c>
      <c r="AB1461" s="152">
        <v>0.19400000000000001</v>
      </c>
      <c r="AC1461" s="152">
        <v>11.92</v>
      </c>
      <c r="AD1461" s="152">
        <v>1.9430000000000001</v>
      </c>
      <c r="AE1461" s="152">
        <v>0.16700000000000001</v>
      </c>
      <c r="AF1461" s="152">
        <v>4.9000000000000002E-2</v>
      </c>
      <c r="AI1461" s="152">
        <v>96.647447439999993</v>
      </c>
      <c r="AJ1461" s="152">
        <v>3.6986918759999998</v>
      </c>
      <c r="AK1461" s="156">
        <f t="shared" si="22"/>
        <v>5.8577692710000005E-4</v>
      </c>
      <c r="AL1461" s="151">
        <v>5.8577692710000004</v>
      </c>
      <c r="AM1461" s="151">
        <v>122.20008</v>
      </c>
      <c r="AN1461" s="151">
        <v>625.09598340000002</v>
      </c>
      <c r="AO1461" s="151">
        <v>650.43907739999997</v>
      </c>
      <c r="AQ1461" s="152">
        <v>4.5269030179999996</v>
      </c>
      <c r="AR1461" s="152">
        <v>0.18367483900000001</v>
      </c>
      <c r="AS1461" s="152">
        <v>14.700709489999999</v>
      </c>
      <c r="AU1461" s="151">
        <v>340.35076020000002</v>
      </c>
      <c r="AV1461" s="152">
        <v>1249.1301639999999</v>
      </c>
      <c r="AW1461" s="152">
        <v>54.572048909999999</v>
      </c>
      <c r="AX1461" s="151">
        <v>5264.9048910000001</v>
      </c>
      <c r="AZ1461" s="152">
        <v>49.683046910000002</v>
      </c>
      <c r="BG1461" s="152">
        <v>2.395358747</v>
      </c>
      <c r="BH1461" s="152">
        <v>179.89468450000001</v>
      </c>
      <c r="BI1461" s="152">
        <v>16.60105351</v>
      </c>
      <c r="BJ1461" s="152">
        <v>19.72746304</v>
      </c>
      <c r="BK1461" s="152">
        <v>0.23605564900000001</v>
      </c>
      <c r="BO1461" s="152">
        <v>58.519861120000002</v>
      </c>
      <c r="BP1461" s="152">
        <v>1.195469052</v>
      </c>
      <c r="BQ1461" s="152">
        <v>3.731339422</v>
      </c>
      <c r="BR1461" s="152">
        <v>0.65851048700000003</v>
      </c>
      <c r="BS1461" s="152">
        <v>4.2056641739999998</v>
      </c>
      <c r="BT1461" s="152">
        <v>1.692158659</v>
      </c>
      <c r="BU1461" s="152">
        <v>0.78132181999999994</v>
      </c>
      <c r="BV1461" s="152">
        <v>2.2067708970000002</v>
      </c>
      <c r="BX1461" s="152">
        <v>2.9054076860000002</v>
      </c>
      <c r="BZ1461" s="152">
        <v>2.258142324</v>
      </c>
      <c r="CB1461" s="152">
        <v>1.9657684870000001</v>
      </c>
      <c r="CD1461" s="152">
        <v>0.880375397</v>
      </c>
      <c r="DC1461" s="152">
        <v>39.729999999999997</v>
      </c>
      <c r="DF1461" s="152">
        <v>20.977</v>
      </c>
      <c r="DG1461" s="152">
        <v>40.619999999999997</v>
      </c>
      <c r="DJ1461" s="152">
        <v>5.3999999999999999E-2</v>
      </c>
      <c r="DM1461" s="152">
        <v>0.21299999999999999</v>
      </c>
      <c r="DO1461" s="154">
        <v>77.5</v>
      </c>
    </row>
    <row r="1462" spans="1:119">
      <c r="A1462" s="151">
        <v>7089</v>
      </c>
      <c r="B1462" s="152" t="s">
        <v>2859</v>
      </c>
      <c r="C1462" s="152" t="s">
        <v>2877</v>
      </c>
      <c r="D1462" s="152" t="s">
        <v>2878</v>
      </c>
      <c r="E1462" s="152" t="s">
        <v>3823</v>
      </c>
      <c r="F1462" s="152" t="s">
        <v>9908</v>
      </c>
      <c r="H1462" s="151">
        <v>284050</v>
      </c>
      <c r="L1462" s="153" t="s">
        <v>3824</v>
      </c>
      <c r="M1462" s="153" t="s">
        <v>4706</v>
      </c>
      <c r="P1462" s="152">
        <v>33.079266670000003</v>
      </c>
      <c r="Q1462" s="152">
        <v>139.85740000000001</v>
      </c>
      <c r="R1462" s="152" t="s">
        <v>2027</v>
      </c>
      <c r="S1462" s="152" t="s">
        <v>2716</v>
      </c>
      <c r="T1462" s="152">
        <v>51.136000000000003</v>
      </c>
      <c r="U1462" s="152">
        <v>0.92800000000000005</v>
      </c>
      <c r="V1462" s="152">
        <v>16.491</v>
      </c>
      <c r="X1462" s="152">
        <v>9.9290629789999993</v>
      </c>
      <c r="AA1462" s="152">
        <v>4.1390000000000002</v>
      </c>
      <c r="AB1462" s="152">
        <v>0.187</v>
      </c>
      <c r="AC1462" s="152">
        <v>11.667</v>
      </c>
      <c r="AD1462" s="152">
        <v>1.8560000000000001</v>
      </c>
      <c r="AE1462" s="152">
        <v>0.16600000000000001</v>
      </c>
      <c r="AF1462" s="152">
        <v>7.8E-2</v>
      </c>
      <c r="AI1462" s="152">
        <v>96.916233360000007</v>
      </c>
      <c r="AJ1462" s="152">
        <v>3.4324728480000002</v>
      </c>
      <c r="AK1462" s="156">
        <f t="shared" si="22"/>
        <v>5.4669861990000001E-4</v>
      </c>
      <c r="AL1462" s="151">
        <v>5.4669861989999999</v>
      </c>
      <c r="AM1462" s="151">
        <v>120.4140675</v>
      </c>
      <c r="AN1462" s="151">
        <v>622.5452176</v>
      </c>
      <c r="AO1462" s="151">
        <v>667.58216130000005</v>
      </c>
      <c r="AQ1462" s="152">
        <v>4.2736347060000002</v>
      </c>
      <c r="AR1462" s="152">
        <v>0.18214259299999999</v>
      </c>
      <c r="AS1462" s="152">
        <v>16.350629619999999</v>
      </c>
      <c r="AU1462" s="151">
        <v>361.76022130000001</v>
      </c>
      <c r="AV1462" s="152">
        <v>1237.6219719999999</v>
      </c>
      <c r="AW1462" s="152">
        <v>53.487263259999999</v>
      </c>
      <c r="AX1462" s="151">
        <v>5314.3993540000001</v>
      </c>
      <c r="AZ1462" s="152">
        <v>40.22276402</v>
      </c>
      <c r="BG1462" s="152">
        <v>2.1131747600000002</v>
      </c>
      <c r="BH1462" s="152">
        <v>182.27966230000001</v>
      </c>
      <c r="BI1462" s="152">
        <v>16.823815039999999</v>
      </c>
      <c r="BJ1462" s="152">
        <v>20.445882130000001</v>
      </c>
      <c r="BK1462" s="152">
        <v>0.191236719</v>
      </c>
      <c r="BO1462" s="152">
        <v>59.950135660000001</v>
      </c>
      <c r="BP1462" s="152">
        <v>1.1032202259999999</v>
      </c>
      <c r="BQ1462" s="152">
        <v>3.7639544460000001</v>
      </c>
      <c r="BR1462" s="152">
        <v>0.74108870500000001</v>
      </c>
      <c r="BS1462" s="152">
        <v>4.0916760920000002</v>
      </c>
      <c r="BT1462" s="152">
        <v>1.5996179669999999</v>
      </c>
      <c r="BU1462" s="152">
        <v>0.79077476199999996</v>
      </c>
      <c r="BV1462" s="152">
        <v>2.2541483699999998</v>
      </c>
      <c r="BX1462" s="152">
        <v>3.201592394</v>
      </c>
      <c r="BZ1462" s="152">
        <v>1.961127906</v>
      </c>
      <c r="CB1462" s="152">
        <v>2.0512517689999998</v>
      </c>
      <c r="CD1462" s="152">
        <v>0.998880769</v>
      </c>
      <c r="CU1462" s="152">
        <v>-44.5</v>
      </c>
      <c r="DC1462" s="152">
        <v>39.612000000000002</v>
      </c>
      <c r="DF1462" s="152">
        <v>21.001000000000001</v>
      </c>
      <c r="DG1462" s="152">
        <v>40.445999999999998</v>
      </c>
      <c r="DJ1462" s="152">
        <v>2.1000000000000001E-2</v>
      </c>
      <c r="DM1462" s="152">
        <v>0.22600000000000001</v>
      </c>
      <c r="DO1462" s="154">
        <v>77.400000000000006</v>
      </c>
    </row>
    <row r="1463" spans="1:119">
      <c r="A1463" s="151">
        <v>7090</v>
      </c>
      <c r="B1463" s="152" t="s">
        <v>2859</v>
      </c>
      <c r="C1463" s="152" t="s">
        <v>2877</v>
      </c>
      <c r="D1463" s="152" t="s">
        <v>2878</v>
      </c>
      <c r="E1463" s="152" t="s">
        <v>3823</v>
      </c>
      <c r="F1463" s="152" t="s">
        <v>9909</v>
      </c>
      <c r="H1463" s="151">
        <v>284050</v>
      </c>
      <c r="L1463" s="153" t="s">
        <v>3824</v>
      </c>
      <c r="M1463" s="153" t="s">
        <v>4561</v>
      </c>
      <c r="P1463" s="152">
        <v>33.079266670000003</v>
      </c>
      <c r="Q1463" s="152">
        <v>139.85740000000001</v>
      </c>
      <c r="R1463" s="152" t="s">
        <v>2027</v>
      </c>
      <c r="S1463" s="152" t="s">
        <v>2716</v>
      </c>
      <c r="T1463" s="152">
        <v>50.682000000000002</v>
      </c>
      <c r="U1463" s="152">
        <v>0.94499999999999995</v>
      </c>
      <c r="V1463" s="152">
        <v>16.573</v>
      </c>
      <c r="X1463" s="152">
        <v>10.27727357</v>
      </c>
      <c r="AA1463" s="152">
        <v>3.5470000000000002</v>
      </c>
      <c r="AB1463" s="152">
        <v>0.186</v>
      </c>
      <c r="AC1463" s="152">
        <v>12.036</v>
      </c>
      <c r="AD1463" s="152">
        <v>1.915</v>
      </c>
      <c r="AE1463" s="152">
        <v>0.16600000000000001</v>
      </c>
      <c r="AF1463" s="152">
        <v>6.7000000000000004E-2</v>
      </c>
      <c r="AI1463" s="152">
        <v>96.757774470000001</v>
      </c>
      <c r="AJ1463" s="152">
        <v>3.6434802240000002</v>
      </c>
      <c r="AK1463" s="156">
        <f t="shared" si="22"/>
        <v>1.0641389529999999E-3</v>
      </c>
      <c r="AL1463" s="151">
        <v>10.64138953</v>
      </c>
      <c r="AM1463" s="151">
        <v>169.96210500000001</v>
      </c>
      <c r="AN1463" s="151">
        <v>849.8914102</v>
      </c>
      <c r="AO1463" s="151">
        <v>844.93795590000002</v>
      </c>
      <c r="AQ1463" s="152">
        <v>6.3014109840000003</v>
      </c>
      <c r="AR1463" s="152">
        <v>0.18906962299999999</v>
      </c>
      <c r="AS1463" s="152">
        <v>16.090055540000002</v>
      </c>
      <c r="AU1463" s="151">
        <v>363.28617869999999</v>
      </c>
      <c r="AV1463" s="152">
        <v>1213.8610819999999</v>
      </c>
      <c r="AW1463" s="152">
        <v>56.60079743</v>
      </c>
      <c r="AX1463" s="151">
        <v>5446.9618220000002</v>
      </c>
      <c r="AZ1463" s="152">
        <v>56.187145790000002</v>
      </c>
      <c r="BG1463" s="152">
        <v>2.2469598209999999</v>
      </c>
      <c r="BH1463" s="152">
        <v>188.1271021</v>
      </c>
      <c r="BI1463" s="152">
        <v>17.541131190000002</v>
      </c>
      <c r="BJ1463" s="152">
        <v>20.846036789999999</v>
      </c>
      <c r="BK1463" s="152">
        <v>0.22010181700000001</v>
      </c>
      <c r="BO1463" s="152">
        <v>61.441107770000002</v>
      </c>
      <c r="BP1463" s="152">
        <v>1.227267806</v>
      </c>
      <c r="BQ1463" s="152">
        <v>4.1687219510000002</v>
      </c>
      <c r="BR1463" s="152">
        <v>0.76967099299999997</v>
      </c>
      <c r="BS1463" s="152">
        <v>4.287373681</v>
      </c>
      <c r="BT1463" s="152">
        <v>1.8888957820000001</v>
      </c>
      <c r="BU1463" s="152">
        <v>0.54251296199999999</v>
      </c>
      <c r="BV1463" s="152">
        <v>2.387002786</v>
      </c>
      <c r="BX1463" s="152">
        <v>3.1891163169999999</v>
      </c>
      <c r="BZ1463" s="152">
        <v>2.3424665939999998</v>
      </c>
      <c r="CB1463" s="152">
        <v>2.0950486540000002</v>
      </c>
      <c r="CD1463" s="152">
        <v>0.95673075100000005</v>
      </c>
      <c r="CU1463" s="152">
        <v>-38.6</v>
      </c>
      <c r="DC1463" s="152">
        <v>39.442</v>
      </c>
      <c r="DF1463" s="152">
        <v>21.155999999999999</v>
      </c>
      <c r="DG1463" s="152">
        <v>40.345999999999997</v>
      </c>
      <c r="DJ1463" s="152">
        <v>3.5999999999999997E-2</v>
      </c>
      <c r="DM1463" s="152">
        <v>0.20899999999999999</v>
      </c>
      <c r="DO1463" s="154">
        <v>77.3</v>
      </c>
    </row>
    <row r="1464" spans="1:119">
      <c r="A1464" s="151">
        <v>7091</v>
      </c>
      <c r="B1464" s="152" t="s">
        <v>2859</v>
      </c>
      <c r="C1464" s="152" t="s">
        <v>2877</v>
      </c>
      <c r="D1464" s="152" t="s">
        <v>2878</v>
      </c>
      <c r="E1464" s="152" t="s">
        <v>3823</v>
      </c>
      <c r="F1464" s="152" t="s">
        <v>9910</v>
      </c>
      <c r="H1464" s="151">
        <v>284050</v>
      </c>
      <c r="L1464" s="153" t="s">
        <v>3824</v>
      </c>
      <c r="M1464" s="153" t="s">
        <v>4199</v>
      </c>
      <c r="P1464" s="152">
        <v>33.079266670000003</v>
      </c>
      <c r="Q1464" s="152">
        <v>139.85740000000001</v>
      </c>
      <c r="R1464" s="152" t="s">
        <v>2027</v>
      </c>
      <c r="S1464" s="152" t="s">
        <v>2716</v>
      </c>
      <c r="T1464" s="152">
        <v>49.591999999999999</v>
      </c>
      <c r="U1464" s="152">
        <v>0.84199999999999997</v>
      </c>
      <c r="V1464" s="152">
        <v>17.218</v>
      </c>
      <c r="X1464" s="152">
        <v>10.44530542</v>
      </c>
      <c r="AA1464" s="152">
        <v>4.444</v>
      </c>
      <c r="AB1464" s="152">
        <v>0.20599999999999999</v>
      </c>
      <c r="AC1464" s="152">
        <v>10.675000000000001</v>
      </c>
      <c r="AD1464" s="152">
        <v>1.764</v>
      </c>
      <c r="AE1464" s="152">
        <v>0.14299999999999999</v>
      </c>
      <c r="AF1464" s="152">
        <v>0.09</v>
      </c>
      <c r="AI1464" s="152">
        <v>95.89804882</v>
      </c>
      <c r="AJ1464" s="152">
        <v>5.4681977140000004</v>
      </c>
      <c r="AK1464" s="156">
        <f t="shared" si="22"/>
        <v>6.3418751540000005E-3</v>
      </c>
      <c r="AL1464" s="151">
        <v>63.418751540000002</v>
      </c>
      <c r="AM1464" s="151">
        <v>128.305665</v>
      </c>
      <c r="AN1464" s="151">
        <v>1034.683364</v>
      </c>
      <c r="AO1464" s="151">
        <v>778.7653335</v>
      </c>
      <c r="AQ1464" s="152">
        <v>4.6125658249999999</v>
      </c>
      <c r="AR1464" s="152">
        <v>0.18407293799999999</v>
      </c>
      <c r="AS1464" s="152">
        <v>12.938391680000001</v>
      </c>
      <c r="AU1464" s="151">
        <v>399.17650079999999</v>
      </c>
      <c r="AV1464" s="152">
        <v>1042.264688</v>
      </c>
      <c r="AW1464" s="152">
        <v>35.747476640000002</v>
      </c>
      <c r="AX1464" s="151">
        <v>4836.280385</v>
      </c>
      <c r="AZ1464" s="152">
        <v>19.64513985</v>
      </c>
      <c r="BG1464" s="152">
        <v>2.229441021</v>
      </c>
      <c r="BH1464" s="152">
        <v>184.45404959999999</v>
      </c>
      <c r="BI1464" s="152">
        <v>14.828671979999999</v>
      </c>
      <c r="BJ1464" s="152">
        <v>19.150645999999998</v>
      </c>
      <c r="BK1464" s="152">
        <v>0.18138644200000001</v>
      </c>
      <c r="BO1464" s="152">
        <v>49.654879999999999</v>
      </c>
      <c r="BP1464" s="152">
        <v>1.0637583070000001</v>
      </c>
      <c r="BQ1464" s="152">
        <v>3.2105388399999999</v>
      </c>
      <c r="BS1464" s="152">
        <v>3.7375731019999998</v>
      </c>
      <c r="BT1464" s="152">
        <v>1.4177056290000001</v>
      </c>
      <c r="BU1464" s="152">
        <v>0.59981471600000003</v>
      </c>
      <c r="BV1464" s="152">
        <v>1.743009888</v>
      </c>
      <c r="BX1464" s="152">
        <v>2.6091535810000002</v>
      </c>
      <c r="BZ1464" s="152">
        <v>1.6964537580000001</v>
      </c>
      <c r="CB1464" s="152">
        <v>1.4990615519999999</v>
      </c>
      <c r="CD1464" s="152">
        <v>0.93769400899999999</v>
      </c>
      <c r="CH1464" s="152">
        <v>1.8783258819999999</v>
      </c>
      <c r="CJ1464" s="152">
        <v>8.7061436000000006E-2</v>
      </c>
      <c r="CK1464" s="152">
        <v>5.5822889000000001E-2</v>
      </c>
      <c r="DC1464" s="152">
        <v>39.755000000000003</v>
      </c>
      <c r="DF1464" s="152">
        <v>19.432333329999999</v>
      </c>
      <c r="DG1464" s="152">
        <v>41.640999999999998</v>
      </c>
      <c r="DJ1464" s="152">
        <v>5.4666667000000002E-2</v>
      </c>
      <c r="DM1464" s="152">
        <v>0.20499999999999999</v>
      </c>
      <c r="DO1464" s="154">
        <v>79.3</v>
      </c>
    </row>
    <row r="1465" spans="1:119">
      <c r="A1465" s="151">
        <v>7092</v>
      </c>
      <c r="B1465" s="152" t="s">
        <v>2859</v>
      </c>
      <c r="C1465" s="152" t="s">
        <v>2877</v>
      </c>
      <c r="D1465" s="152" t="s">
        <v>2878</v>
      </c>
      <c r="E1465" s="152" t="s">
        <v>3823</v>
      </c>
      <c r="F1465" s="152" t="s">
        <v>9911</v>
      </c>
      <c r="H1465" s="151">
        <v>284050</v>
      </c>
      <c r="L1465" s="153" t="s">
        <v>3824</v>
      </c>
      <c r="M1465" s="153" t="s">
        <v>4539</v>
      </c>
      <c r="P1465" s="152">
        <v>33.079266670000003</v>
      </c>
      <c r="Q1465" s="152">
        <v>139.85740000000001</v>
      </c>
      <c r="R1465" s="152" t="s">
        <v>2027</v>
      </c>
      <c r="S1465" s="152" t="s">
        <v>2716</v>
      </c>
      <c r="T1465" s="152">
        <v>50.625999999999998</v>
      </c>
      <c r="U1465" s="152">
        <v>0.93100000000000005</v>
      </c>
      <c r="V1465" s="152">
        <v>16.489000000000001</v>
      </c>
      <c r="X1465" s="152">
        <v>9.9138793780000007</v>
      </c>
      <c r="AA1465" s="152">
        <v>3.88</v>
      </c>
      <c r="AB1465" s="152">
        <v>0.19500000000000001</v>
      </c>
      <c r="AC1465" s="152">
        <v>11.802</v>
      </c>
      <c r="AD1465" s="152">
        <v>1.893</v>
      </c>
      <c r="AE1465" s="152">
        <v>0.16700000000000001</v>
      </c>
      <c r="AF1465" s="152">
        <v>5.0999999999999997E-2</v>
      </c>
      <c r="AI1465" s="152">
        <v>96.293194779999993</v>
      </c>
      <c r="AJ1465" s="152">
        <v>3.5496842759999998</v>
      </c>
      <c r="AK1465" s="156">
        <f t="shared" si="22"/>
        <v>1.2856706759999999E-3</v>
      </c>
      <c r="AL1465" s="151">
        <v>12.85670676</v>
      </c>
      <c r="AM1465" s="151">
        <v>124.11129750000001</v>
      </c>
      <c r="AN1465" s="151">
        <v>608.88080479999996</v>
      </c>
      <c r="AO1465" s="151">
        <v>659.78840249999996</v>
      </c>
      <c r="AQ1465" s="152">
        <v>4.4650398779999998</v>
      </c>
      <c r="AR1465" s="152">
        <v>0.20225811399999999</v>
      </c>
      <c r="AS1465" s="152">
        <v>14.745022860000001</v>
      </c>
      <c r="AU1465" s="151">
        <v>345.59519490000002</v>
      </c>
      <c r="AV1465" s="152">
        <v>1209.0730349999999</v>
      </c>
      <c r="AW1465" s="152">
        <v>54.682327950000001</v>
      </c>
      <c r="AX1465" s="151">
        <v>5294.214035</v>
      </c>
      <c r="AZ1465" s="152">
        <v>38.788350059999999</v>
      </c>
      <c r="BG1465" s="152">
        <v>2.3155085889999998</v>
      </c>
      <c r="BH1465" s="152">
        <v>182.05786760000001</v>
      </c>
      <c r="BI1465" s="152">
        <v>16.232957070000001</v>
      </c>
      <c r="BJ1465" s="152">
        <v>20.145665080000001</v>
      </c>
      <c r="BK1465" s="152">
        <v>0.20279046000000001</v>
      </c>
      <c r="BO1465" s="152">
        <v>57.5543464</v>
      </c>
      <c r="BP1465" s="152">
        <v>1.095717762</v>
      </c>
      <c r="BQ1465" s="152">
        <v>3.8371525960000001</v>
      </c>
      <c r="BR1465" s="152">
        <v>0.75389730200000005</v>
      </c>
      <c r="BS1465" s="152">
        <v>3.8146474399999999</v>
      </c>
      <c r="BT1465" s="152">
        <v>1.6930010069999999</v>
      </c>
      <c r="BU1465" s="152">
        <v>0.850799215</v>
      </c>
      <c r="BV1465" s="152">
        <v>2.188852625</v>
      </c>
      <c r="BX1465" s="152">
        <v>2.9011433759999998</v>
      </c>
      <c r="BZ1465" s="152">
        <v>2.005111683</v>
      </c>
      <c r="CB1465" s="152">
        <v>1.8718887630000001</v>
      </c>
      <c r="CD1465" s="152">
        <v>0.84371323600000003</v>
      </c>
      <c r="DC1465" s="152">
        <v>39.201000000000001</v>
      </c>
      <c r="DF1465" s="152">
        <v>21.164000000000001</v>
      </c>
      <c r="DG1465" s="152">
        <v>40.316000000000003</v>
      </c>
      <c r="DJ1465" s="152">
        <v>4.1000000000000002E-2</v>
      </c>
      <c r="DM1465" s="152">
        <v>0.2</v>
      </c>
      <c r="DO1465" s="154">
        <v>77.3</v>
      </c>
    </row>
    <row r="1466" spans="1:119">
      <c r="A1466" s="151">
        <v>7093</v>
      </c>
      <c r="B1466" s="152" t="s">
        <v>2859</v>
      </c>
      <c r="C1466" s="152" t="s">
        <v>2877</v>
      </c>
      <c r="D1466" s="152" t="s">
        <v>2878</v>
      </c>
      <c r="E1466" s="152" t="s">
        <v>3823</v>
      </c>
      <c r="F1466" s="152" t="s">
        <v>9912</v>
      </c>
      <c r="H1466" s="151">
        <v>284050</v>
      </c>
      <c r="L1466" s="153" t="s">
        <v>3824</v>
      </c>
      <c r="M1466" s="153" t="s">
        <v>4258</v>
      </c>
      <c r="P1466" s="152">
        <v>33.079266670000003</v>
      </c>
      <c r="Q1466" s="152">
        <v>139.85740000000001</v>
      </c>
      <c r="R1466" s="152" t="s">
        <v>2027</v>
      </c>
      <c r="S1466" s="152" t="s">
        <v>2716</v>
      </c>
      <c r="T1466" s="152">
        <v>49.723999999999997</v>
      </c>
      <c r="U1466" s="152">
        <v>0.875</v>
      </c>
      <c r="V1466" s="152">
        <v>16.733000000000001</v>
      </c>
      <c r="X1466" s="152">
        <v>10.610300560000001</v>
      </c>
      <c r="AA1466" s="152">
        <v>4.0119999999999996</v>
      </c>
      <c r="AB1466" s="152">
        <v>0.2</v>
      </c>
      <c r="AC1466" s="152">
        <v>11.919</v>
      </c>
      <c r="AD1466" s="152">
        <v>1.825</v>
      </c>
      <c r="AE1466" s="152">
        <v>0.14199999999999999</v>
      </c>
      <c r="AF1466" s="152">
        <v>4.3999999999999997E-2</v>
      </c>
      <c r="AI1466" s="152">
        <v>96.488133959999999</v>
      </c>
      <c r="AJ1466" s="152">
        <v>4.1127597370000002</v>
      </c>
      <c r="AK1466" s="156">
        <f t="shared" si="22"/>
        <v>1.3009397580000001E-3</v>
      </c>
      <c r="AL1466" s="151">
        <v>13.00939758</v>
      </c>
      <c r="AM1466" s="151">
        <v>111.2667375</v>
      </c>
      <c r="AN1466" s="151">
        <v>792.73389540000005</v>
      </c>
      <c r="AO1466" s="151">
        <v>569.81508480000002</v>
      </c>
      <c r="AQ1466" s="152">
        <v>4.2174727000000001</v>
      </c>
      <c r="AR1466" s="152">
        <v>0.16891007099999999</v>
      </c>
      <c r="AS1466" s="152">
        <v>12.127038280000001</v>
      </c>
      <c r="AU1466" s="151">
        <v>347.71237439999999</v>
      </c>
      <c r="AV1466" s="152">
        <v>980.67285159999994</v>
      </c>
      <c r="AW1466" s="152">
        <v>44.765204199999999</v>
      </c>
      <c r="AX1466" s="151">
        <v>4833.4601650000004</v>
      </c>
      <c r="AZ1466" s="152">
        <v>68.842477900000006</v>
      </c>
      <c r="BG1466" s="152">
        <v>2.4286614270000002</v>
      </c>
      <c r="BH1466" s="152">
        <v>168.86995540000001</v>
      </c>
      <c r="BI1466" s="152">
        <v>14.74567616</v>
      </c>
      <c r="BJ1466" s="152">
        <v>17.428010199999999</v>
      </c>
      <c r="BK1466" s="152">
        <v>0.17099305100000001</v>
      </c>
      <c r="BO1466" s="152">
        <v>49.353920000000002</v>
      </c>
      <c r="BP1466" s="152">
        <v>1.015958999</v>
      </c>
      <c r="BQ1466" s="152">
        <v>2.9840277849999999</v>
      </c>
      <c r="BS1466" s="152">
        <v>3.6468880939999999</v>
      </c>
      <c r="BT1466" s="152">
        <v>1.522039785</v>
      </c>
      <c r="BU1466" s="152">
        <v>0.58602279499999999</v>
      </c>
      <c r="BV1466" s="152">
        <v>1.8511568350000001</v>
      </c>
      <c r="BX1466" s="152">
        <v>2.4790645570000001</v>
      </c>
      <c r="BZ1466" s="152">
        <v>1.85914472</v>
      </c>
      <c r="CB1466" s="152">
        <v>1.4605913399999999</v>
      </c>
      <c r="CD1466" s="152">
        <v>0.828310239</v>
      </c>
      <c r="CH1466" s="152">
        <v>2.715148787</v>
      </c>
      <c r="CJ1466" s="152">
        <v>0.104816096</v>
      </c>
      <c r="CK1466" s="152">
        <v>6.9049915000000003E-2</v>
      </c>
      <c r="CU1466" s="152">
        <v>-48.7</v>
      </c>
      <c r="DC1466" s="152">
        <v>39.3735</v>
      </c>
      <c r="DF1466" s="152">
        <v>21.0275</v>
      </c>
      <c r="DG1466" s="152">
        <v>40.618000000000002</v>
      </c>
      <c r="DJ1466" s="152">
        <v>3.9E-2</v>
      </c>
      <c r="DM1466" s="152">
        <v>0.223</v>
      </c>
      <c r="DO1466" s="154">
        <v>77.5</v>
      </c>
    </row>
    <row r="1467" spans="1:119">
      <c r="A1467" s="151">
        <v>7094</v>
      </c>
      <c r="B1467" s="152" t="s">
        <v>2859</v>
      </c>
      <c r="C1467" s="152" t="s">
        <v>2877</v>
      </c>
      <c r="D1467" s="152" t="s">
        <v>2878</v>
      </c>
      <c r="E1467" s="152" t="s">
        <v>3823</v>
      </c>
      <c r="F1467" s="152" t="s">
        <v>9913</v>
      </c>
      <c r="H1467" s="151">
        <v>284050</v>
      </c>
      <c r="L1467" s="153" t="s">
        <v>3824</v>
      </c>
      <c r="M1467" s="153" t="s">
        <v>5197</v>
      </c>
      <c r="P1467" s="152">
        <v>33.079266670000003</v>
      </c>
      <c r="Q1467" s="152">
        <v>139.85740000000001</v>
      </c>
      <c r="R1467" s="152" t="s">
        <v>2027</v>
      </c>
      <c r="S1467" s="152" t="s">
        <v>2716</v>
      </c>
      <c r="T1467" s="152">
        <v>53.078000000000003</v>
      </c>
      <c r="U1467" s="152">
        <v>0.81200000000000006</v>
      </c>
      <c r="V1467" s="152">
        <v>18.062000000000001</v>
      </c>
      <c r="X1467" s="152">
        <v>8.7609379230000002</v>
      </c>
      <c r="AA1467" s="152">
        <v>3.2010000000000001</v>
      </c>
      <c r="AB1467" s="152">
        <v>0.16900000000000001</v>
      </c>
      <c r="AC1467" s="152">
        <v>9.0559999999999992</v>
      </c>
      <c r="AD1467" s="152">
        <v>2.0019999999999998</v>
      </c>
      <c r="AE1467" s="152">
        <v>0.19600000000000001</v>
      </c>
      <c r="AF1467" s="152">
        <v>8.5000000000000006E-2</v>
      </c>
      <c r="AI1467" s="152">
        <v>95.819592130000004</v>
      </c>
      <c r="AJ1467" s="152">
        <v>5.3907899439999998</v>
      </c>
      <c r="AK1467" s="156">
        <f t="shared" si="22"/>
        <v>1.011739981E-3</v>
      </c>
      <c r="AL1467" s="151">
        <v>10.11739981</v>
      </c>
      <c r="AM1467" s="151">
        <v>174.91506749999999</v>
      </c>
      <c r="AN1467" s="151">
        <v>699.07950319999998</v>
      </c>
      <c r="AO1467" s="151">
        <v>1093.2498720000001</v>
      </c>
      <c r="AQ1467" s="152">
        <v>5.5139722750000004</v>
      </c>
      <c r="AR1467" s="152">
        <v>0.23344605399999999</v>
      </c>
      <c r="AS1467" s="152">
        <v>16.1319029</v>
      </c>
      <c r="AU1467" s="151">
        <v>406.99517659999998</v>
      </c>
      <c r="AV1467" s="152">
        <v>1461.8660600000001</v>
      </c>
      <c r="AW1467" s="152">
        <v>30.099394369999999</v>
      </c>
      <c r="AX1467" s="151">
        <v>4559.8367099999996</v>
      </c>
      <c r="AZ1467" s="152">
        <v>17.554508999999999</v>
      </c>
      <c r="BG1467" s="152">
        <v>1.331277169</v>
      </c>
      <c r="BH1467" s="152">
        <v>202.5240584</v>
      </c>
      <c r="BI1467" s="152">
        <v>13.472902299999999</v>
      </c>
      <c r="BJ1467" s="152">
        <v>21.412839999999999</v>
      </c>
      <c r="BK1467" s="152">
        <v>0.25120816200000001</v>
      </c>
      <c r="BO1467" s="152">
        <v>86.767647999999994</v>
      </c>
      <c r="BP1467" s="152">
        <v>1.6945631269999999</v>
      </c>
      <c r="BQ1467" s="152">
        <v>3.810019144</v>
      </c>
      <c r="BS1467" s="152">
        <v>3.7528524399999998</v>
      </c>
      <c r="BT1467" s="152">
        <v>1.595747096</v>
      </c>
      <c r="BU1467" s="152">
        <v>0.73768373300000001</v>
      </c>
      <c r="BV1467" s="152">
        <v>1.6727180589999999</v>
      </c>
      <c r="BX1467" s="152">
        <v>2.2705746590000002</v>
      </c>
      <c r="BZ1467" s="152">
        <v>1.7072061949999999</v>
      </c>
      <c r="CB1467" s="152">
        <v>1.4823292589999999</v>
      </c>
      <c r="CD1467" s="152">
        <v>0.83650239900000001</v>
      </c>
      <c r="CH1467" s="152">
        <v>3.0810400530000002</v>
      </c>
      <c r="CJ1467" s="152">
        <v>0.118569759</v>
      </c>
      <c r="CK1467" s="152">
        <v>7.3993023000000005E-2</v>
      </c>
      <c r="DC1467" s="152">
        <v>39.580500000000001</v>
      </c>
      <c r="DF1467" s="152">
        <v>20.921500000000002</v>
      </c>
      <c r="DG1467" s="152">
        <v>40.5045</v>
      </c>
      <c r="DJ1467" s="152">
        <v>3.5000000000000003E-2</v>
      </c>
      <c r="DM1467" s="152">
        <v>0.215</v>
      </c>
      <c r="DO1467" s="154">
        <v>77.5</v>
      </c>
    </row>
    <row r="1468" spans="1:119">
      <c r="A1468" s="151">
        <v>7095</v>
      </c>
      <c r="B1468" s="152" t="s">
        <v>2859</v>
      </c>
      <c r="C1468" s="152" t="s">
        <v>2877</v>
      </c>
      <c r="D1468" s="152" t="s">
        <v>2878</v>
      </c>
      <c r="E1468" s="152" t="s">
        <v>3823</v>
      </c>
      <c r="F1468" s="152" t="s">
        <v>9914</v>
      </c>
      <c r="H1468" s="151">
        <v>284050</v>
      </c>
      <c r="L1468" s="153" t="s">
        <v>3824</v>
      </c>
      <c r="M1468" s="153" t="s">
        <v>4849</v>
      </c>
      <c r="P1468" s="152">
        <v>33.079266670000003</v>
      </c>
      <c r="Q1468" s="152">
        <v>139.85740000000001</v>
      </c>
      <c r="R1468" s="152" t="s">
        <v>2027</v>
      </c>
      <c r="S1468" s="152" t="s">
        <v>2716</v>
      </c>
      <c r="T1468" s="152">
        <v>51.584000000000003</v>
      </c>
      <c r="U1468" s="152">
        <v>0.94199999999999995</v>
      </c>
      <c r="V1468" s="152">
        <v>16.808</v>
      </c>
      <c r="X1468" s="152">
        <v>9.4603958200000005</v>
      </c>
      <c r="AA1468" s="152">
        <v>3.1669999999999998</v>
      </c>
      <c r="AB1468" s="152">
        <v>0.182</v>
      </c>
      <c r="AC1468" s="152">
        <v>11.957000000000001</v>
      </c>
      <c r="AD1468" s="152">
        <v>1.9119999999999999</v>
      </c>
      <c r="AE1468" s="152">
        <v>0.17199999999999999</v>
      </c>
      <c r="AF1468" s="152">
        <v>7.0000000000000007E-2</v>
      </c>
      <c r="AI1468" s="152">
        <v>96.644527920000002</v>
      </c>
      <c r="AJ1468" s="152">
        <v>4.6669337999999998</v>
      </c>
      <c r="AK1468" s="156">
        <f t="shared" si="22"/>
        <v>7.0078178560000002E-4</v>
      </c>
      <c r="AL1468" s="151">
        <v>7.007817856</v>
      </c>
      <c r="AM1468" s="151">
        <v>110.6038875</v>
      </c>
      <c r="AN1468" s="151">
        <v>601.10973560000002</v>
      </c>
      <c r="AO1468" s="151">
        <v>641.54102580000006</v>
      </c>
      <c r="AQ1468" s="152">
        <v>4.4533233499999998</v>
      </c>
      <c r="AR1468" s="152">
        <v>0.193276424</v>
      </c>
      <c r="AS1468" s="152">
        <v>14.18121178</v>
      </c>
      <c r="AU1468" s="151">
        <v>378.93467520000002</v>
      </c>
      <c r="AV1468" s="152">
        <v>1205.6710660000001</v>
      </c>
      <c r="AW1468" s="152">
        <v>42.188598679999998</v>
      </c>
      <c r="AX1468" s="151">
        <v>5225.4551510000001</v>
      </c>
      <c r="AZ1468" s="152">
        <v>49.630043049999998</v>
      </c>
      <c r="BG1468" s="152">
        <v>1.3905858870000001</v>
      </c>
      <c r="BH1468" s="152">
        <v>170.34278860000001</v>
      </c>
      <c r="BI1468" s="152">
        <v>16.060675960000001</v>
      </c>
      <c r="BJ1468" s="152">
        <v>20.729195600000001</v>
      </c>
      <c r="BK1468" s="152">
        <v>0.216047144</v>
      </c>
      <c r="BO1468" s="152">
        <v>56.792735999999998</v>
      </c>
      <c r="BP1468" s="152">
        <v>1.3185077839999999</v>
      </c>
      <c r="BQ1468" s="152">
        <v>3.653346365</v>
      </c>
      <c r="BS1468" s="152">
        <v>4.4010058860000001</v>
      </c>
      <c r="BT1468" s="152">
        <v>1.8341357490000001</v>
      </c>
      <c r="BU1468" s="152">
        <v>0.81920831900000002</v>
      </c>
      <c r="BV1468" s="152">
        <v>2.0913464749999999</v>
      </c>
      <c r="BX1468" s="152">
        <v>2.6187434770000002</v>
      </c>
      <c r="BZ1468" s="152">
        <v>1.9382299949999999</v>
      </c>
      <c r="CB1468" s="152">
        <v>1.7514688869999999</v>
      </c>
      <c r="CD1468" s="152">
        <v>1.008902851</v>
      </c>
      <c r="CH1468" s="152">
        <v>2.386855277</v>
      </c>
      <c r="CJ1468" s="152">
        <v>0.10026747499999999</v>
      </c>
      <c r="CK1468" s="152">
        <v>7.6284485999999999E-2</v>
      </c>
      <c r="DC1468" s="152">
        <v>39.563333329999999</v>
      </c>
      <c r="DF1468" s="152">
        <v>21.006</v>
      </c>
      <c r="DG1468" s="152">
        <v>40.51733333</v>
      </c>
      <c r="DJ1468" s="152">
        <v>3.9666667000000003E-2</v>
      </c>
      <c r="DM1468" s="152">
        <v>0.20633333300000001</v>
      </c>
      <c r="DO1468" s="154">
        <v>77.5</v>
      </c>
    </row>
    <row r="1469" spans="1:119">
      <c r="A1469" s="151">
        <v>7096</v>
      </c>
      <c r="B1469" s="152" t="s">
        <v>2859</v>
      </c>
      <c r="C1469" s="152" t="s">
        <v>2877</v>
      </c>
      <c r="D1469" s="152" t="s">
        <v>2878</v>
      </c>
      <c r="E1469" s="152" t="s">
        <v>3823</v>
      </c>
      <c r="F1469" s="152" t="s">
        <v>9915</v>
      </c>
      <c r="H1469" s="151">
        <v>284050</v>
      </c>
      <c r="L1469" s="153" t="s">
        <v>3824</v>
      </c>
      <c r="M1469" s="153" t="s">
        <v>4689</v>
      </c>
      <c r="P1469" s="152">
        <v>33.079266670000003</v>
      </c>
      <c r="Q1469" s="152">
        <v>139.85740000000001</v>
      </c>
      <c r="R1469" s="152" t="s">
        <v>2027</v>
      </c>
      <c r="S1469" s="152" t="s">
        <v>2716</v>
      </c>
      <c r="T1469" s="152">
        <v>51.082999999999998</v>
      </c>
      <c r="U1469" s="152">
        <v>0.90700000000000003</v>
      </c>
      <c r="V1469" s="152">
        <v>16.591999999999999</v>
      </c>
      <c r="X1469" s="152">
        <v>10.15884148</v>
      </c>
      <c r="AA1469" s="152">
        <v>4.01</v>
      </c>
      <c r="AB1469" s="152">
        <v>0.19700000000000001</v>
      </c>
      <c r="AC1469" s="152">
        <v>11.773</v>
      </c>
      <c r="AD1469" s="152">
        <v>1.92</v>
      </c>
      <c r="AE1469" s="152">
        <v>0.16</v>
      </c>
      <c r="AF1469" s="152">
        <v>4.4999999999999998E-2</v>
      </c>
      <c r="AI1469" s="152">
        <v>97.201043949999999</v>
      </c>
      <c r="AJ1469" s="152">
        <v>3.5729378230000002</v>
      </c>
      <c r="AK1469" s="156">
        <f t="shared" si="22"/>
        <v>6.3832810780000001E-4</v>
      </c>
      <c r="AL1469" s="151">
        <v>6.3832810780000004</v>
      </c>
      <c r="AM1469" s="151">
        <v>124.6857675</v>
      </c>
      <c r="AN1469" s="151">
        <v>624.12884159999999</v>
      </c>
      <c r="AO1469" s="151">
        <v>651.32569709999996</v>
      </c>
      <c r="AQ1469" s="152">
        <v>4.5857982359999996</v>
      </c>
      <c r="AR1469" s="152">
        <v>0.19296408300000001</v>
      </c>
      <c r="AS1469" s="152">
        <v>14.45870687</v>
      </c>
      <c r="AU1469" s="151">
        <v>348.74327299999999</v>
      </c>
      <c r="AV1469" s="152">
        <v>1177.6259500000001</v>
      </c>
      <c r="AW1469" s="152">
        <v>55.652976410000001</v>
      </c>
      <c r="AX1469" s="151">
        <v>5223.4128460000002</v>
      </c>
      <c r="AZ1469" s="152">
        <v>61.219552780000001</v>
      </c>
      <c r="BG1469" s="152">
        <v>2.2925161090000001</v>
      </c>
      <c r="BH1469" s="152">
        <v>181.84018019999999</v>
      </c>
      <c r="BI1469" s="152">
        <v>16.349496940000002</v>
      </c>
      <c r="BJ1469" s="152">
        <v>20.325835730000001</v>
      </c>
      <c r="BK1469" s="152">
        <v>0.207473726</v>
      </c>
      <c r="BO1469" s="152">
        <v>56.222881839999999</v>
      </c>
      <c r="BP1469" s="152">
        <v>1.1428345820000001</v>
      </c>
      <c r="BQ1469" s="152">
        <v>3.7285295120000002</v>
      </c>
      <c r="BR1469" s="152">
        <v>0.69703975100000004</v>
      </c>
      <c r="BS1469" s="152">
        <v>3.8634786820000002</v>
      </c>
      <c r="BT1469" s="152">
        <v>1.7815650350000001</v>
      </c>
      <c r="BU1469" s="152">
        <v>0.52151117499999999</v>
      </c>
      <c r="BV1469" s="152">
        <v>2.266085312</v>
      </c>
      <c r="BX1469" s="152">
        <v>3.0692865679999999</v>
      </c>
      <c r="BZ1469" s="152">
        <v>2.0270870489999999</v>
      </c>
      <c r="CB1469" s="152">
        <v>1.9069877079999999</v>
      </c>
      <c r="CD1469" s="152">
        <v>0.98702329899999997</v>
      </c>
      <c r="DC1469" s="152">
        <v>39.27333333</v>
      </c>
      <c r="DF1469" s="152">
        <v>21.22066667</v>
      </c>
      <c r="DG1469" s="152">
        <v>40.456000000000003</v>
      </c>
      <c r="DJ1469" s="152">
        <v>5.2333333000000003E-2</v>
      </c>
      <c r="DM1469" s="152">
        <v>0.204666667</v>
      </c>
      <c r="DO1469" s="154">
        <v>77.3</v>
      </c>
    </row>
    <row r="1470" spans="1:119">
      <c r="A1470" s="151">
        <v>7097</v>
      </c>
      <c r="B1470" s="152" t="s">
        <v>2859</v>
      </c>
      <c r="C1470" s="152" t="s">
        <v>2877</v>
      </c>
      <c r="D1470" s="152" t="s">
        <v>2878</v>
      </c>
      <c r="E1470" s="152" t="s">
        <v>3823</v>
      </c>
      <c r="F1470" s="152" t="s">
        <v>9916</v>
      </c>
      <c r="H1470" s="151">
        <v>284050</v>
      </c>
      <c r="L1470" s="153" t="s">
        <v>3824</v>
      </c>
      <c r="M1470" s="153" t="s">
        <v>3825</v>
      </c>
      <c r="P1470" s="152">
        <v>33.079266670000003</v>
      </c>
      <c r="Q1470" s="152">
        <v>139.85740000000001</v>
      </c>
      <c r="R1470" s="152" t="s">
        <v>2027</v>
      </c>
      <c r="S1470" s="152" t="s">
        <v>2716</v>
      </c>
      <c r="T1470" s="152">
        <v>48.408000000000001</v>
      </c>
      <c r="U1470" s="152">
        <v>0.83699999999999997</v>
      </c>
      <c r="V1470" s="152">
        <v>17.556000000000001</v>
      </c>
      <c r="X1470" s="152">
        <v>10.18920868</v>
      </c>
      <c r="AA1470" s="152">
        <v>4.1079999999999997</v>
      </c>
      <c r="AB1470" s="152">
        <v>0.224</v>
      </c>
      <c r="AC1470" s="152">
        <v>12.396000000000001</v>
      </c>
      <c r="AD1470" s="152">
        <v>1.7190000000000001</v>
      </c>
      <c r="AE1470" s="152">
        <v>0.14599999999999999</v>
      </c>
      <c r="AF1470" s="152">
        <v>5.6000000000000001E-2</v>
      </c>
      <c r="AI1470" s="152">
        <v>95.975481130000006</v>
      </c>
      <c r="AJ1470" s="152">
        <v>3.2307922439999999</v>
      </c>
      <c r="AK1470" s="156">
        <f t="shared" si="22"/>
        <v>8.8580898309999993E-4</v>
      </c>
      <c r="AL1470" s="151">
        <v>8.8580898309999991</v>
      </c>
      <c r="AM1470" s="151">
        <v>96.812925000000007</v>
      </c>
      <c r="AN1470" s="151">
        <v>1130.040152</v>
      </c>
      <c r="AO1470" s="151">
        <v>479.68249409999999</v>
      </c>
      <c r="AQ1470" s="152">
        <v>4.0306628250000003</v>
      </c>
      <c r="AR1470" s="152">
        <v>0.19174493500000001</v>
      </c>
      <c r="AS1470" s="152">
        <v>12.248186799999999</v>
      </c>
      <c r="AU1470" s="151">
        <v>350.56457089999998</v>
      </c>
      <c r="AV1470" s="152">
        <v>968.11852139999996</v>
      </c>
      <c r="AW1470" s="152">
        <v>43.756030440000004</v>
      </c>
      <c r="AX1470" s="151">
        <v>4962.0171179999998</v>
      </c>
      <c r="AZ1470" s="152">
        <v>65.205093099999999</v>
      </c>
      <c r="BG1470" s="152">
        <v>1.9648772430000001</v>
      </c>
      <c r="BH1470" s="152">
        <v>186.70262919999999</v>
      </c>
      <c r="BI1470" s="152">
        <v>15.63250661</v>
      </c>
      <c r="BJ1470" s="152">
        <v>17.630668199999999</v>
      </c>
      <c r="BK1470" s="152">
        <v>0.18980256400000001</v>
      </c>
      <c r="BO1470" s="152">
        <v>49.587296000000002</v>
      </c>
      <c r="BP1470" s="152">
        <v>1.3043262010000001</v>
      </c>
      <c r="BQ1470" s="152">
        <v>3.36786451</v>
      </c>
      <c r="BS1470" s="152">
        <v>3.81887737</v>
      </c>
      <c r="BT1470" s="152">
        <v>1.2387360759999999</v>
      </c>
      <c r="BU1470" s="152">
        <v>0.613506251</v>
      </c>
      <c r="BV1470" s="152">
        <v>1.88365147</v>
      </c>
      <c r="BX1470" s="152">
        <v>2.6501955559999999</v>
      </c>
      <c r="BZ1470" s="152">
        <v>2.0394345700000001</v>
      </c>
      <c r="CB1470" s="152">
        <v>1.7341854130000001</v>
      </c>
      <c r="CD1470" s="152">
        <v>0.75810242400000005</v>
      </c>
      <c r="CH1470" s="152">
        <v>3.2145045560000001</v>
      </c>
      <c r="CJ1470" s="152">
        <v>9.5080138999999994E-2</v>
      </c>
      <c r="CK1470" s="152">
        <v>5.2861012999999998E-2</v>
      </c>
      <c r="DC1470" s="152">
        <v>39.627666670000004</v>
      </c>
      <c r="DF1470" s="152">
        <v>19.902666669999999</v>
      </c>
      <c r="DG1470" s="152">
        <v>41.353999999999999</v>
      </c>
      <c r="DJ1470" s="152">
        <v>6.5333332999999993E-2</v>
      </c>
      <c r="DM1470" s="152">
        <v>0.201333333</v>
      </c>
      <c r="DO1470" s="154">
        <v>78.7</v>
      </c>
    </row>
    <row r="1471" spans="1:119">
      <c r="A1471" s="151">
        <v>7098</v>
      </c>
      <c r="B1471" s="152" t="s">
        <v>2859</v>
      </c>
      <c r="C1471" s="152" t="s">
        <v>2877</v>
      </c>
      <c r="D1471" s="152" t="s">
        <v>2878</v>
      </c>
      <c r="E1471" s="152" t="s">
        <v>3823</v>
      </c>
      <c r="F1471" s="152" t="s">
        <v>9917</v>
      </c>
      <c r="H1471" s="151">
        <v>284050</v>
      </c>
      <c r="L1471" s="153" t="s">
        <v>3824</v>
      </c>
      <c r="M1471" s="153" t="s">
        <v>4782</v>
      </c>
      <c r="P1471" s="152">
        <v>33.079266670000003</v>
      </c>
      <c r="Q1471" s="152">
        <v>139.85740000000001</v>
      </c>
      <c r="R1471" s="152" t="s">
        <v>2027</v>
      </c>
      <c r="S1471" s="152" t="s">
        <v>2716</v>
      </c>
      <c r="T1471" s="152">
        <v>51.412999999999997</v>
      </c>
      <c r="U1471" s="152">
        <v>0.96199999999999997</v>
      </c>
      <c r="V1471" s="152">
        <v>17.864999999999998</v>
      </c>
      <c r="X1471" s="152">
        <v>9.3865022939999996</v>
      </c>
      <c r="AA1471" s="152">
        <v>3.109</v>
      </c>
      <c r="AB1471" s="152">
        <v>0.17599999999999999</v>
      </c>
      <c r="AC1471" s="152">
        <v>10.286</v>
      </c>
      <c r="AD1471" s="152">
        <v>1.869</v>
      </c>
      <c r="AE1471" s="152">
        <v>0.17899999999999999</v>
      </c>
      <c r="AF1471" s="152">
        <v>5.5E-2</v>
      </c>
      <c r="AI1471" s="152">
        <v>95.644733200000005</v>
      </c>
      <c r="AJ1471" s="152">
        <v>3.8707995959999999</v>
      </c>
      <c r="AK1471" s="156">
        <f t="shared" si="22"/>
        <v>8.5327188150000012E-4</v>
      </c>
      <c r="AL1471" s="151">
        <v>8.5327188150000008</v>
      </c>
      <c r="AM1471" s="151">
        <v>126.46073250000001</v>
      </c>
      <c r="AN1471" s="151">
        <v>629.83554379999998</v>
      </c>
      <c r="AO1471" s="151">
        <v>620.40549869999995</v>
      </c>
      <c r="AQ1471" s="152">
        <v>4.613590329</v>
      </c>
      <c r="AR1471" s="152">
        <v>0.20879410300000001</v>
      </c>
      <c r="AS1471" s="152">
        <v>15.85472143</v>
      </c>
      <c r="AU1471" s="151">
        <v>424.85286719999999</v>
      </c>
      <c r="AV1471" s="152">
        <v>1252.176007</v>
      </c>
      <c r="AW1471" s="152">
        <v>36.816802029999998</v>
      </c>
      <c r="AX1471" s="151">
        <v>5169.5700710000001</v>
      </c>
      <c r="AZ1471" s="152">
        <v>10.02705325</v>
      </c>
      <c r="BG1471" s="152">
        <v>2.0155541430000001</v>
      </c>
      <c r="BH1471" s="152">
        <v>188.5857517</v>
      </c>
      <c r="BI1471" s="152">
        <v>15.62226252</v>
      </c>
      <c r="BJ1471" s="152">
        <v>21.155853499999999</v>
      </c>
      <c r="BK1471" s="152">
        <v>0.195748058</v>
      </c>
      <c r="BO1471" s="152">
        <v>61.197611729999998</v>
      </c>
      <c r="BP1471" s="152">
        <v>1.2638824609999999</v>
      </c>
      <c r="BQ1471" s="152">
        <v>4.1687620929999998</v>
      </c>
      <c r="BR1471" s="152">
        <v>0.81142657900000004</v>
      </c>
      <c r="BS1471" s="152">
        <v>3.7551207190000002</v>
      </c>
      <c r="BT1471" s="152">
        <v>1.756500298</v>
      </c>
      <c r="BU1471" s="152">
        <v>0.734802434</v>
      </c>
      <c r="BV1471" s="152">
        <v>2.0274493210000002</v>
      </c>
      <c r="BX1471" s="152">
        <v>2.9794786169999998</v>
      </c>
      <c r="BZ1471" s="152">
        <v>2.059157865</v>
      </c>
      <c r="CB1471" s="152">
        <v>1.9321997870000001</v>
      </c>
      <c r="CD1471" s="152">
        <v>0.98139677800000003</v>
      </c>
      <c r="DC1471" s="152">
        <v>39.604999999999997</v>
      </c>
      <c r="DF1471" s="152">
        <v>20.707999999999998</v>
      </c>
      <c r="DG1471" s="152">
        <v>40.805666670000001</v>
      </c>
      <c r="DJ1471" s="152">
        <v>6.3666666999999996E-2</v>
      </c>
      <c r="DM1471" s="152">
        <v>0.19866666699999999</v>
      </c>
      <c r="DO1471" s="154">
        <v>77.8</v>
      </c>
    </row>
    <row r="1472" spans="1:119">
      <c r="A1472" s="151">
        <v>7099</v>
      </c>
      <c r="B1472" s="152" t="s">
        <v>2859</v>
      </c>
      <c r="C1472" s="152" t="s">
        <v>2877</v>
      </c>
      <c r="D1472" s="152" t="s">
        <v>2878</v>
      </c>
      <c r="E1472" s="152" t="s">
        <v>3823</v>
      </c>
      <c r="F1472" s="152" t="s">
        <v>9918</v>
      </c>
      <c r="H1472" s="151">
        <v>284050</v>
      </c>
      <c r="L1472" s="153" t="s">
        <v>3824</v>
      </c>
      <c r="M1472" s="153" t="s">
        <v>3963</v>
      </c>
      <c r="P1472" s="152">
        <v>33.079266670000003</v>
      </c>
      <c r="Q1472" s="152">
        <v>139.85740000000001</v>
      </c>
      <c r="R1472" s="152" t="s">
        <v>2027</v>
      </c>
      <c r="S1472" s="152" t="s">
        <v>2716</v>
      </c>
      <c r="T1472" s="152">
        <v>48.798999999999999</v>
      </c>
      <c r="U1472" s="152">
        <v>0.93200000000000005</v>
      </c>
      <c r="V1472" s="152">
        <v>16.259</v>
      </c>
      <c r="X1472" s="152">
        <v>9.2913517270000003</v>
      </c>
      <c r="AA1472" s="152">
        <v>3.4020000000000001</v>
      </c>
      <c r="AB1472" s="152">
        <v>0.17799999999999999</v>
      </c>
      <c r="AC1472" s="152">
        <v>12.103</v>
      </c>
      <c r="AD1472" s="152">
        <v>1.804</v>
      </c>
      <c r="AE1472" s="152">
        <v>0.157</v>
      </c>
      <c r="AF1472" s="152">
        <v>5.5E-2</v>
      </c>
      <c r="AI1472" s="152">
        <v>93.289014620000003</v>
      </c>
      <c r="AJ1472" s="152">
        <v>3.2687458199999999</v>
      </c>
      <c r="AK1472" s="156">
        <f t="shared" si="22"/>
        <v>3.1878054019999997E-4</v>
      </c>
      <c r="AL1472" s="151">
        <v>3.187805402</v>
      </c>
      <c r="AM1472" s="151">
        <v>111.20413499999999</v>
      </c>
      <c r="AN1472" s="151">
        <v>590.62388239999996</v>
      </c>
      <c r="AO1472" s="151">
        <v>575.98425899999995</v>
      </c>
      <c r="AQ1472" s="152">
        <v>4.4654001460000003</v>
      </c>
      <c r="AR1472" s="152">
        <v>0.193465255</v>
      </c>
      <c r="AS1472" s="152">
        <v>15.823888500000001</v>
      </c>
      <c r="AU1472" s="151">
        <v>346.42169200000001</v>
      </c>
      <c r="AV1472" s="152">
        <v>1133.169605</v>
      </c>
      <c r="AW1472" s="152">
        <v>56.717185219999998</v>
      </c>
      <c r="AX1472" s="151">
        <v>5283.2898560000003</v>
      </c>
      <c r="AZ1472" s="152">
        <v>55.754182950000001</v>
      </c>
      <c r="BG1472" s="152">
        <v>2.484483837</v>
      </c>
      <c r="BH1472" s="152">
        <v>185.2930585</v>
      </c>
      <c r="BI1472" s="152">
        <v>16.221039130000001</v>
      </c>
      <c r="BJ1472" s="152">
        <v>19.62811151</v>
      </c>
      <c r="BK1472" s="152">
        <v>0.15774845200000001</v>
      </c>
      <c r="BO1472" s="152">
        <v>56.627649890000001</v>
      </c>
      <c r="BP1472" s="152">
        <v>1.1794476309999999</v>
      </c>
      <c r="BQ1472" s="152">
        <v>3.7750335189999999</v>
      </c>
      <c r="BR1472" s="152">
        <v>0.71293557500000004</v>
      </c>
      <c r="BS1472" s="152">
        <v>3.6863191469999999</v>
      </c>
      <c r="BT1472" s="152">
        <v>1.5078608550000001</v>
      </c>
      <c r="BU1472" s="152">
        <v>0.85626541899999997</v>
      </c>
      <c r="BV1472" s="152">
        <v>2.17788257</v>
      </c>
      <c r="BX1472" s="152">
        <v>3.1014537230000001</v>
      </c>
      <c r="BZ1472" s="152">
        <v>2.0634703239999999</v>
      </c>
      <c r="CB1472" s="152">
        <v>1.985485333</v>
      </c>
      <c r="CD1472" s="152">
        <v>0.83502812800000004</v>
      </c>
      <c r="CU1472" s="152">
        <v>-55.7</v>
      </c>
      <c r="DC1472" s="152">
        <v>39.741500000000002</v>
      </c>
      <c r="DF1472" s="152">
        <v>21.291</v>
      </c>
      <c r="DG1472" s="152">
        <v>40.426499999999997</v>
      </c>
      <c r="DJ1472" s="152">
        <v>0.06</v>
      </c>
      <c r="DM1472" s="152">
        <v>0.2155</v>
      </c>
      <c r="DO1472" s="154">
        <v>77.2</v>
      </c>
    </row>
    <row r="1473" spans="1:119">
      <c r="A1473" s="151">
        <v>7100</v>
      </c>
      <c r="B1473" s="152" t="s">
        <v>2859</v>
      </c>
      <c r="C1473" s="152" t="s">
        <v>2877</v>
      </c>
      <c r="D1473" s="152" t="s">
        <v>2878</v>
      </c>
      <c r="E1473" s="152" t="s">
        <v>3823</v>
      </c>
      <c r="F1473" s="152" t="s">
        <v>9919</v>
      </c>
      <c r="H1473" s="151">
        <v>284050</v>
      </c>
      <c r="L1473" s="153" t="s">
        <v>3824</v>
      </c>
      <c r="M1473" s="153" t="s">
        <v>4163</v>
      </c>
      <c r="P1473" s="152">
        <v>33.079266670000003</v>
      </c>
      <c r="Q1473" s="152">
        <v>139.85740000000001</v>
      </c>
      <c r="R1473" s="152" t="s">
        <v>2027</v>
      </c>
      <c r="S1473" s="152" t="s">
        <v>2716</v>
      </c>
      <c r="T1473" s="152">
        <v>49.503</v>
      </c>
      <c r="U1473" s="152">
        <v>0.88100000000000001</v>
      </c>
      <c r="V1473" s="152">
        <v>16.042000000000002</v>
      </c>
      <c r="X1473" s="152">
        <v>9.8966712959999992</v>
      </c>
      <c r="AA1473" s="152">
        <v>3.93</v>
      </c>
      <c r="AB1473" s="152">
        <v>0.20100000000000001</v>
      </c>
      <c r="AC1473" s="152">
        <v>11.644</v>
      </c>
      <c r="AD1473" s="152">
        <v>1.823</v>
      </c>
      <c r="AE1473" s="152">
        <v>0.161</v>
      </c>
      <c r="AF1473" s="152">
        <v>3.9E-2</v>
      </c>
      <c r="AI1473" s="152">
        <v>94.420192130000004</v>
      </c>
      <c r="AJ1473" s="152">
        <v>2.7533372040000001</v>
      </c>
      <c r="AK1473" s="156">
        <f t="shared" si="22"/>
        <v>3.4040663869999997E-4</v>
      </c>
      <c r="AL1473" s="151">
        <v>3.4040663869999999</v>
      </c>
      <c r="AM1473" s="151">
        <v>103.1505075</v>
      </c>
      <c r="AN1473" s="151">
        <v>553.4087184</v>
      </c>
      <c r="AO1473" s="151">
        <v>516.05513819999999</v>
      </c>
      <c r="AQ1473" s="152">
        <v>4.2391519239999997</v>
      </c>
      <c r="AR1473" s="152">
        <v>0.19534385300000001</v>
      </c>
      <c r="AS1473" s="152">
        <v>15.317009519999999</v>
      </c>
      <c r="AU1473" s="151">
        <v>357.0644226</v>
      </c>
      <c r="AV1473" s="152">
        <v>1184.56161</v>
      </c>
      <c r="AW1473" s="152">
        <v>54.956900259999998</v>
      </c>
      <c r="AX1473" s="151">
        <v>5279.4755480000003</v>
      </c>
      <c r="AZ1473" s="152">
        <v>53.311468609999999</v>
      </c>
      <c r="BG1473" s="152">
        <v>2.6806603579999999</v>
      </c>
      <c r="BH1473" s="152">
        <v>182.66848759999999</v>
      </c>
      <c r="BI1473" s="152">
        <v>16.370533309999999</v>
      </c>
      <c r="BJ1473" s="152">
        <v>20.17484808</v>
      </c>
      <c r="BK1473" s="152">
        <v>0.16082719400000001</v>
      </c>
      <c r="BO1473" s="152">
        <v>57.772434160000003</v>
      </c>
      <c r="BP1473" s="152">
        <v>1.134142194</v>
      </c>
      <c r="BQ1473" s="152">
        <v>3.7863935830000002</v>
      </c>
      <c r="BR1473" s="152">
        <v>0.74959723700000003</v>
      </c>
      <c r="BS1473" s="152">
        <v>3.9315291819999998</v>
      </c>
      <c r="BT1473" s="152">
        <v>1.731523715</v>
      </c>
      <c r="BU1473" s="152">
        <v>0.59483084200000003</v>
      </c>
      <c r="BV1473" s="152">
        <v>2.1636055550000002</v>
      </c>
      <c r="BX1473" s="152">
        <v>3.010200132</v>
      </c>
      <c r="BZ1473" s="152">
        <v>2.0348445179999999</v>
      </c>
      <c r="CB1473" s="152">
        <v>1.934128238</v>
      </c>
      <c r="CD1473" s="152">
        <v>0.92757595100000001</v>
      </c>
      <c r="CU1473" s="152">
        <v>-30.9</v>
      </c>
      <c r="DC1473" s="152">
        <v>39.265000000000001</v>
      </c>
      <c r="DF1473" s="152">
        <v>21.036999999999999</v>
      </c>
      <c r="DG1473" s="152">
        <v>40.050666669999998</v>
      </c>
      <c r="DJ1473" s="152">
        <v>1.4999999999999999E-2</v>
      </c>
      <c r="DM1473" s="152">
        <v>0.204666667</v>
      </c>
      <c r="DO1473" s="154">
        <v>77.2</v>
      </c>
    </row>
    <row r="1474" spans="1:119">
      <c r="A1474" s="151">
        <v>7101</v>
      </c>
      <c r="B1474" s="152" t="s">
        <v>2859</v>
      </c>
      <c r="C1474" s="152" t="s">
        <v>2877</v>
      </c>
      <c r="D1474" s="152" t="s">
        <v>2878</v>
      </c>
      <c r="E1474" s="152" t="s">
        <v>3311</v>
      </c>
      <c r="F1474" s="152" t="s">
        <v>9920</v>
      </c>
      <c r="H1474" s="151">
        <v>284010</v>
      </c>
      <c r="L1474" s="153" t="s">
        <v>3312</v>
      </c>
      <c r="M1474" s="153" t="s">
        <v>4579</v>
      </c>
      <c r="P1474" s="152">
        <v>34.79708333</v>
      </c>
      <c r="Q1474" s="152">
        <v>139.3608667</v>
      </c>
      <c r="R1474" s="152" t="s">
        <v>3010</v>
      </c>
      <c r="S1474" s="152" t="s">
        <v>2716</v>
      </c>
      <c r="T1474" s="152">
        <v>50.758000000000003</v>
      </c>
      <c r="U1474" s="152">
        <v>0.98099999999999998</v>
      </c>
      <c r="V1474" s="152">
        <v>15.541</v>
      </c>
      <c r="X1474" s="152">
        <v>10.243869650000001</v>
      </c>
      <c r="AA1474" s="152">
        <v>5.8150000000000004</v>
      </c>
      <c r="AB1474" s="152">
        <v>0.17899999999999999</v>
      </c>
      <c r="AC1474" s="152">
        <v>10.161</v>
      </c>
      <c r="AD1474" s="152">
        <v>1.6639999999999999</v>
      </c>
      <c r="AE1474" s="152">
        <v>0.34499999999999997</v>
      </c>
      <c r="AF1474" s="152">
        <v>8.3000000000000004E-2</v>
      </c>
      <c r="AI1474" s="152">
        <v>96.086102190000005</v>
      </c>
      <c r="AJ1474" s="152">
        <v>2.8419218279999998</v>
      </c>
      <c r="AK1474" s="156">
        <f t="shared" si="22"/>
        <v>7.997069624E-3</v>
      </c>
      <c r="AL1474" s="151">
        <v>79.970696239999995</v>
      </c>
      <c r="AM1474" s="151">
        <v>96.168487499999998</v>
      </c>
      <c r="AN1474" s="151">
        <v>701.5680552</v>
      </c>
      <c r="AO1474" s="151">
        <v>276.71029199999998</v>
      </c>
      <c r="AQ1474" s="152">
        <v>5.3107984999999998</v>
      </c>
      <c r="AR1474" s="152">
        <v>0.18967168500000001</v>
      </c>
      <c r="AS1474" s="152">
        <v>23.842468149999998</v>
      </c>
      <c r="AU1474" s="151">
        <v>450.3663158</v>
      </c>
      <c r="AV1474" s="152">
        <v>2376.6017700000002</v>
      </c>
      <c r="AW1474" s="152">
        <v>38.52407564</v>
      </c>
      <c r="AX1474" s="151">
        <v>5330.6656579999999</v>
      </c>
      <c r="AZ1474" s="152">
        <v>65.092367899999999</v>
      </c>
      <c r="BG1474" s="152">
        <v>4.3375719149999998</v>
      </c>
      <c r="BH1474" s="152">
        <v>161.53426959999999</v>
      </c>
      <c r="BI1474" s="152">
        <v>14.789615120000001</v>
      </c>
      <c r="BJ1474" s="152">
        <v>31.737483999999998</v>
      </c>
      <c r="BK1474" s="152">
        <v>0.45673541600000001</v>
      </c>
      <c r="BO1474" s="152">
        <v>153.31008</v>
      </c>
      <c r="BP1474" s="152">
        <v>1.858084437</v>
      </c>
      <c r="BQ1474" s="152">
        <v>5.142316943</v>
      </c>
      <c r="BS1474" s="152">
        <v>4.7278520320000004</v>
      </c>
      <c r="BT1474" s="152">
        <v>2.0043748159999999</v>
      </c>
      <c r="BU1474" s="152">
        <v>0.90255100700000002</v>
      </c>
      <c r="BV1474" s="152">
        <v>2.0752334330000002</v>
      </c>
      <c r="BX1474" s="152">
        <v>2.544227206</v>
      </c>
      <c r="BZ1474" s="152">
        <v>1.8800615030000001</v>
      </c>
      <c r="CB1474" s="152">
        <v>1.6772168789999999</v>
      </c>
      <c r="CD1474" s="152">
        <v>1.267136579</v>
      </c>
      <c r="CH1474" s="152">
        <v>4.0419750670000001</v>
      </c>
      <c r="CJ1474" s="152">
        <v>0.25978182999999999</v>
      </c>
      <c r="CK1474" s="152">
        <v>0.13938278700000001</v>
      </c>
      <c r="CU1474" s="152">
        <v>-35.799999999999997</v>
      </c>
      <c r="DC1474" s="152">
        <v>39.67</v>
      </c>
      <c r="DF1474" s="152">
        <v>20.257999999999999</v>
      </c>
      <c r="DG1474" s="152">
        <v>41.199666669999999</v>
      </c>
      <c r="DJ1474" s="152">
        <v>7.1999999999999995E-2</v>
      </c>
      <c r="DM1474" s="152">
        <v>0.184</v>
      </c>
      <c r="DO1474" s="154">
        <v>78.400000000000006</v>
      </c>
    </row>
    <row r="1475" spans="1:119">
      <c r="A1475" s="151">
        <v>7102</v>
      </c>
      <c r="B1475" s="152" t="s">
        <v>2859</v>
      </c>
      <c r="C1475" s="152" t="s">
        <v>2877</v>
      </c>
      <c r="D1475" s="152" t="s">
        <v>2878</v>
      </c>
      <c r="E1475" s="152" t="s">
        <v>3311</v>
      </c>
      <c r="F1475" s="152" t="s">
        <v>9921</v>
      </c>
      <c r="H1475" s="151">
        <v>284010</v>
      </c>
      <c r="L1475" s="153" t="s">
        <v>3312</v>
      </c>
      <c r="M1475" s="153" t="s">
        <v>4548</v>
      </c>
      <c r="P1475" s="152">
        <v>34.79708333</v>
      </c>
      <c r="Q1475" s="152">
        <v>139.3608667</v>
      </c>
      <c r="R1475" s="152" t="s">
        <v>3010</v>
      </c>
      <c r="S1475" s="152" t="s">
        <v>2716</v>
      </c>
      <c r="T1475" s="152">
        <v>50.640999999999998</v>
      </c>
      <c r="U1475" s="152">
        <v>0.91400000000000003</v>
      </c>
      <c r="V1475" s="152">
        <v>14.347</v>
      </c>
      <c r="X1475" s="152">
        <v>8.3266869270000008</v>
      </c>
      <c r="AA1475" s="152">
        <v>7.7729999999999997</v>
      </c>
      <c r="AB1475" s="152">
        <v>0.159</v>
      </c>
      <c r="AC1475" s="152">
        <v>10.688000000000001</v>
      </c>
      <c r="AD1475" s="152">
        <v>1.5389999999999999</v>
      </c>
      <c r="AE1475" s="152">
        <v>0.27100000000000002</v>
      </c>
      <c r="AF1475" s="152">
        <v>6.8000000000000005E-2</v>
      </c>
      <c r="AI1475" s="152">
        <v>95.008909849999995</v>
      </c>
      <c r="AJ1475" s="152">
        <v>3.3861622320000002</v>
      </c>
      <c r="AK1475" s="156">
        <f t="shared" ref="AK1475:AK1538" si="23">AL1475/10000</f>
        <v>1.1548676799999999E-2</v>
      </c>
      <c r="AL1475" s="151">
        <v>115.486768</v>
      </c>
      <c r="AM1475" s="151">
        <v>52.527180000000001</v>
      </c>
      <c r="AN1475" s="151">
        <v>597.81240419999995</v>
      </c>
      <c r="AO1475" s="151">
        <v>284.74826940000003</v>
      </c>
      <c r="AQ1475" s="152">
        <v>2.9596761250000001</v>
      </c>
      <c r="AR1475" s="152">
        <v>8.6106196999999995E-2</v>
      </c>
      <c r="AS1475" s="152">
        <v>21.134324729999999</v>
      </c>
      <c r="AU1475" s="151">
        <v>304.49042209999999</v>
      </c>
      <c r="AV1475" s="152">
        <v>1761.1663699999999</v>
      </c>
      <c r="AW1475" s="152">
        <v>39.732851119999999</v>
      </c>
      <c r="AX1475" s="151">
        <v>4992.2393060000004</v>
      </c>
      <c r="AZ1475" s="152">
        <v>93.016041999999999</v>
      </c>
      <c r="BG1475" s="152">
        <v>2.374926114</v>
      </c>
      <c r="BH1475" s="152">
        <v>136.8432924</v>
      </c>
      <c r="BI1475" s="152">
        <v>12.060431660000001</v>
      </c>
      <c r="BJ1475" s="152">
        <v>21.178809600000001</v>
      </c>
      <c r="BK1475" s="152">
        <v>0.166064615</v>
      </c>
      <c r="BO1475" s="152">
        <v>117.507104</v>
      </c>
      <c r="BP1475" s="152">
        <v>1.0200216179999999</v>
      </c>
      <c r="BQ1475" s="152">
        <v>3.3801641340000002</v>
      </c>
      <c r="BS1475" s="152">
        <v>3.7495942960000002</v>
      </c>
      <c r="BT1475" s="152">
        <v>1.600840778</v>
      </c>
      <c r="BU1475" s="152">
        <v>0.74433988200000001</v>
      </c>
      <c r="BV1475" s="152">
        <v>1.847218091</v>
      </c>
      <c r="BX1475" s="152">
        <v>2.305209472</v>
      </c>
      <c r="BZ1475" s="152">
        <v>1.483415055</v>
      </c>
      <c r="CB1475" s="152">
        <v>1.324398915</v>
      </c>
      <c r="CD1475" s="152">
        <v>0.78812031599999999</v>
      </c>
      <c r="CH1475" s="152">
        <v>2.6956348370000001</v>
      </c>
      <c r="CJ1475" s="152">
        <v>0.14828914100000001</v>
      </c>
      <c r="CK1475" s="152">
        <v>0.119389484</v>
      </c>
      <c r="CU1475" s="152">
        <v>-30.2</v>
      </c>
      <c r="DC1475" s="152">
        <v>40.580333330000002</v>
      </c>
      <c r="DF1475" s="152">
        <v>15.908666670000001</v>
      </c>
      <c r="DG1475" s="152">
        <v>44.645666669999997</v>
      </c>
      <c r="DJ1475" s="152">
        <v>4.4999999999999998E-2</v>
      </c>
      <c r="DM1475" s="152">
        <v>0.21333333300000001</v>
      </c>
      <c r="DO1475" s="154">
        <v>83.3</v>
      </c>
    </row>
    <row r="1476" spans="1:119">
      <c r="A1476" s="151">
        <v>7103</v>
      </c>
      <c r="B1476" s="152" t="s">
        <v>2859</v>
      </c>
      <c r="C1476" s="152" t="s">
        <v>2877</v>
      </c>
      <c r="D1476" s="152" t="s">
        <v>2878</v>
      </c>
      <c r="E1476" s="152" t="s">
        <v>3311</v>
      </c>
      <c r="F1476" s="152" t="s">
        <v>9922</v>
      </c>
      <c r="H1476" s="151">
        <v>284010</v>
      </c>
      <c r="L1476" s="153" t="s">
        <v>3312</v>
      </c>
      <c r="M1476" s="153" t="s">
        <v>4396</v>
      </c>
      <c r="P1476" s="152">
        <v>34.79708333</v>
      </c>
      <c r="Q1476" s="152">
        <v>139.3608667</v>
      </c>
      <c r="R1476" s="152" t="s">
        <v>3010</v>
      </c>
      <c r="S1476" s="152" t="s">
        <v>2716</v>
      </c>
      <c r="T1476" s="152">
        <v>50.183999999999997</v>
      </c>
      <c r="U1476" s="152">
        <v>0.83899999999999997</v>
      </c>
      <c r="V1476" s="152">
        <v>14.609</v>
      </c>
      <c r="X1476" s="152">
        <v>8.7214605590000005</v>
      </c>
      <c r="AA1476" s="152">
        <v>7.7759999999999998</v>
      </c>
      <c r="AB1476" s="152">
        <v>0.157</v>
      </c>
      <c r="AC1476" s="152">
        <v>10.843</v>
      </c>
      <c r="AD1476" s="152">
        <v>1.4650000000000001</v>
      </c>
      <c r="AE1476" s="152">
        <v>0.222</v>
      </c>
      <c r="AF1476" s="152">
        <v>5.8000000000000003E-2</v>
      </c>
      <c r="AI1476" s="152">
        <v>95.187982259999998</v>
      </c>
      <c r="AJ1476" s="152">
        <v>3.7444315709999998</v>
      </c>
      <c r="AK1476" s="156">
        <f t="shared" si="23"/>
        <v>7.2838652989999997E-3</v>
      </c>
      <c r="AL1476" s="151">
        <v>72.83865299</v>
      </c>
      <c r="AM1476" s="151">
        <v>57.5169675</v>
      </c>
      <c r="AN1476" s="151">
        <v>847.51031839999996</v>
      </c>
      <c r="AO1476" s="151">
        <v>309.76474860000002</v>
      </c>
      <c r="AQ1476" s="152">
        <v>3.2128752249999999</v>
      </c>
      <c r="AR1476" s="152">
        <v>9.6750445000000004E-2</v>
      </c>
      <c r="AS1476" s="152">
        <v>18.888467049999999</v>
      </c>
      <c r="AU1476" s="151">
        <v>281.04722779999997</v>
      </c>
      <c r="AV1476" s="152">
        <v>1702.52062</v>
      </c>
      <c r="AW1476" s="152">
        <v>39.478011240000001</v>
      </c>
      <c r="AX1476" s="151">
        <v>4550.9953610000002</v>
      </c>
      <c r="AZ1476" s="152">
        <v>91.091725199999999</v>
      </c>
      <c r="BG1476" s="152">
        <v>2.6950317570000002</v>
      </c>
      <c r="BH1476" s="152">
        <v>135.918364</v>
      </c>
      <c r="BI1476" s="152">
        <v>10.20814313</v>
      </c>
      <c r="BJ1476" s="152">
        <v>19.293897600000001</v>
      </c>
      <c r="BK1476" s="152">
        <v>0.121692484</v>
      </c>
      <c r="BO1476" s="152">
        <v>109.015456</v>
      </c>
      <c r="BP1476" s="152">
        <v>0.90622891299999997</v>
      </c>
      <c r="BQ1476" s="152">
        <v>2.7197122349999998</v>
      </c>
      <c r="BS1476" s="152">
        <v>3.1443465330000002</v>
      </c>
      <c r="BT1476" s="152">
        <v>1.053868859</v>
      </c>
      <c r="BU1476" s="152">
        <v>0.63123832199999996</v>
      </c>
      <c r="BV1476" s="152">
        <v>1.41324016</v>
      </c>
      <c r="BX1476" s="152">
        <v>1.847048716</v>
      </c>
      <c r="BZ1476" s="152">
        <v>1.263670343</v>
      </c>
      <c r="CB1476" s="152">
        <v>1.079961213</v>
      </c>
      <c r="CD1476" s="152">
        <v>0.69536026200000001</v>
      </c>
      <c r="CH1476" s="152">
        <v>3.0454275649999998</v>
      </c>
      <c r="CJ1476" s="152">
        <v>0.17713103099999999</v>
      </c>
      <c r="CK1476" s="152">
        <v>9.5684830999999998E-2</v>
      </c>
      <c r="CU1476" s="152">
        <v>-34.6</v>
      </c>
      <c r="DC1476" s="152">
        <v>39.934666669999999</v>
      </c>
      <c r="DF1476" s="152">
        <v>16.111666670000002</v>
      </c>
      <c r="DG1476" s="152">
        <v>44.377000000000002</v>
      </c>
      <c r="DJ1476" s="152">
        <v>6.4333333000000006E-2</v>
      </c>
      <c r="DM1476" s="152">
        <v>0.18966666700000001</v>
      </c>
      <c r="DO1476" s="154">
        <v>83.1</v>
      </c>
    </row>
    <row r="1477" spans="1:119">
      <c r="A1477" s="151">
        <v>7105</v>
      </c>
      <c r="B1477" s="152" t="s">
        <v>2859</v>
      </c>
      <c r="C1477" s="152" t="s">
        <v>2877</v>
      </c>
      <c r="D1477" s="152" t="s">
        <v>2878</v>
      </c>
      <c r="E1477" s="152" t="s">
        <v>3311</v>
      </c>
      <c r="F1477" s="152" t="s">
        <v>9923</v>
      </c>
      <c r="H1477" s="151">
        <v>284010</v>
      </c>
      <c r="L1477" s="153" t="s">
        <v>3312</v>
      </c>
      <c r="M1477" s="153" t="s">
        <v>4697</v>
      </c>
      <c r="P1477" s="152">
        <v>34.79708333</v>
      </c>
      <c r="Q1477" s="152">
        <v>139.3608667</v>
      </c>
      <c r="R1477" s="152" t="s">
        <v>3010</v>
      </c>
      <c r="S1477" s="152" t="s">
        <v>2716</v>
      </c>
      <c r="T1477" s="152">
        <v>51.091000000000001</v>
      </c>
      <c r="U1477" s="152">
        <v>1.101</v>
      </c>
      <c r="V1477" s="152">
        <v>13.271000000000001</v>
      </c>
      <c r="X1477" s="152">
        <v>11.59723464</v>
      </c>
      <c r="AA1477" s="152">
        <v>6.5359999999999996</v>
      </c>
      <c r="AB1477" s="152">
        <v>0.22</v>
      </c>
      <c r="AC1477" s="152">
        <v>9.5239999999999991</v>
      </c>
      <c r="AD1477" s="152">
        <v>1.702</v>
      </c>
      <c r="AE1477" s="152">
        <v>0.24399999999999999</v>
      </c>
      <c r="AF1477" s="152">
        <v>5.7000000000000002E-2</v>
      </c>
      <c r="AI1477" s="152">
        <v>95.718183879999998</v>
      </c>
      <c r="AJ1477" s="152">
        <v>3.11362812</v>
      </c>
      <c r="AK1477" s="156">
        <f t="shared" si="23"/>
        <v>6.4870904970000002E-3</v>
      </c>
      <c r="AL1477" s="151">
        <v>64.870904969999998</v>
      </c>
      <c r="AM1477" s="151">
        <v>105.7282575</v>
      </c>
      <c r="AN1477" s="151">
        <v>674.44849420000003</v>
      </c>
      <c r="AO1477" s="151">
        <v>359.85610709999997</v>
      </c>
      <c r="AQ1477" s="152">
        <v>4.6555295499999998</v>
      </c>
      <c r="AR1477" s="152">
        <v>0.154917733</v>
      </c>
      <c r="AS1477" s="152">
        <v>19.655332699999999</v>
      </c>
      <c r="AU1477" s="151">
        <v>263.16939939999997</v>
      </c>
      <c r="AV1477" s="152">
        <v>1686.3757900000001</v>
      </c>
      <c r="AW1477" s="152">
        <v>44.573829439999997</v>
      </c>
      <c r="AX1477" s="151">
        <v>6093.197099</v>
      </c>
      <c r="AZ1477" s="152">
        <v>62.090282799999997</v>
      </c>
      <c r="BG1477" s="152">
        <v>4.6315786470000004</v>
      </c>
      <c r="BH1477" s="152">
        <v>159.9136106</v>
      </c>
      <c r="BI1477" s="152">
        <v>14.278278650000001</v>
      </c>
      <c r="BJ1477" s="152">
        <v>20.808546799999998</v>
      </c>
      <c r="BK1477" s="152">
        <v>0.14784192500000001</v>
      </c>
      <c r="BO1477" s="152">
        <v>118.99852799999999</v>
      </c>
      <c r="BP1477" s="152">
        <v>0.95279332699999997</v>
      </c>
      <c r="BQ1477" s="152">
        <v>2.8367903339999998</v>
      </c>
      <c r="BS1477" s="152">
        <v>3.43428741</v>
      </c>
      <c r="BT1477" s="152">
        <v>1.599567357</v>
      </c>
      <c r="BU1477" s="152">
        <v>0.81369824300000004</v>
      </c>
      <c r="BV1477" s="152">
        <v>1.793771236</v>
      </c>
      <c r="BX1477" s="152">
        <v>2.3937561779999998</v>
      </c>
      <c r="BZ1477" s="152">
        <v>1.818039688</v>
      </c>
      <c r="CB1477" s="152">
        <v>1.566575649</v>
      </c>
      <c r="CD1477" s="152">
        <v>0.87079337499999998</v>
      </c>
      <c r="CH1477" s="152">
        <v>5.4894415910000003</v>
      </c>
      <c r="CJ1477" s="152">
        <v>0.170166073</v>
      </c>
      <c r="CK1477" s="152">
        <v>0.120256299</v>
      </c>
      <c r="CU1477" s="152">
        <v>-13.9</v>
      </c>
      <c r="DC1477" s="152">
        <v>39.011666669999997</v>
      </c>
      <c r="DF1477" s="152">
        <v>23.706666670000001</v>
      </c>
      <c r="DG1477" s="152">
        <v>38.267666669999997</v>
      </c>
      <c r="DJ1477" s="152">
        <v>2.9000000000000001E-2</v>
      </c>
      <c r="DM1477" s="152">
        <v>0.20733333300000001</v>
      </c>
      <c r="DO1477" s="154">
        <v>74.2</v>
      </c>
    </row>
    <row r="1478" spans="1:119">
      <c r="A1478" s="151">
        <v>7106</v>
      </c>
      <c r="B1478" s="152" t="s">
        <v>2859</v>
      </c>
      <c r="C1478" s="152" t="s">
        <v>2877</v>
      </c>
      <c r="D1478" s="152" t="s">
        <v>2878</v>
      </c>
      <c r="E1478" s="152" t="s">
        <v>3311</v>
      </c>
      <c r="F1478" s="152" t="s">
        <v>9924</v>
      </c>
      <c r="H1478" s="151">
        <v>284010</v>
      </c>
      <c r="L1478" s="153" t="s">
        <v>3312</v>
      </c>
      <c r="M1478" s="153" t="s">
        <v>3313</v>
      </c>
      <c r="P1478" s="152">
        <v>34.79708333</v>
      </c>
      <c r="Q1478" s="152">
        <v>139.3608667</v>
      </c>
      <c r="R1478" s="152" t="s">
        <v>3010</v>
      </c>
      <c r="S1478" s="152" t="s">
        <v>2716</v>
      </c>
      <c r="T1478" s="152">
        <v>46.558999999999997</v>
      </c>
      <c r="U1478" s="152">
        <v>0.58499999999999996</v>
      </c>
      <c r="V1478" s="152">
        <v>15.233000000000001</v>
      </c>
      <c r="X1478" s="152">
        <v>9.0251325849999997</v>
      </c>
      <c r="AA1478" s="152">
        <v>7.4089999999999998</v>
      </c>
      <c r="AB1478" s="152">
        <v>0.20499999999999999</v>
      </c>
      <c r="AC1478" s="152">
        <v>12.185</v>
      </c>
      <c r="AD1478" s="152">
        <v>1.1519999999999999</v>
      </c>
      <c r="AE1478" s="152">
        <v>0.12</v>
      </c>
      <c r="AF1478" s="152">
        <v>2.7E-2</v>
      </c>
      <c r="AI1478" s="152">
        <v>92.832814959999993</v>
      </c>
      <c r="AJ1478" s="152">
        <v>3.9037231800000001</v>
      </c>
      <c r="AK1478" s="156">
        <f t="shared" si="23"/>
        <v>1.1279356500000001E-2</v>
      </c>
      <c r="AL1478" s="151">
        <v>112.793565</v>
      </c>
      <c r="AM1478" s="151">
        <v>60.753884999999997</v>
      </c>
      <c r="AN1478" s="151">
        <v>851.06216080000002</v>
      </c>
      <c r="AO1478" s="151">
        <v>421.65934019999997</v>
      </c>
      <c r="AQ1478" s="152">
        <v>4.5416103249999997</v>
      </c>
      <c r="AR1478" s="152">
        <v>0.104810894</v>
      </c>
      <c r="AS1478" s="152">
        <v>14.606488880000001</v>
      </c>
      <c r="AU1478" s="151">
        <v>187.6396646</v>
      </c>
      <c r="AV1478" s="152">
        <v>1123.907852</v>
      </c>
      <c r="AW1478" s="152">
        <v>43.360744599999997</v>
      </c>
      <c r="AX1478" s="151">
        <v>3555.6598410000001</v>
      </c>
      <c r="AZ1478" s="152">
        <v>94.289637049999996</v>
      </c>
      <c r="BG1478" s="152">
        <v>2.375733297</v>
      </c>
      <c r="BH1478" s="152">
        <v>143.30694159999999</v>
      </c>
      <c r="BI1478" s="152">
        <v>8.5148742540000004</v>
      </c>
      <c r="BJ1478" s="152">
        <v>11.967821600000001</v>
      </c>
      <c r="BK1478" s="152">
        <v>9.2573350999999998E-2</v>
      </c>
      <c r="BO1478" s="152">
        <v>67.387935999999996</v>
      </c>
      <c r="BP1478" s="152">
        <v>0.58465919600000005</v>
      </c>
      <c r="BQ1478" s="152">
        <v>1.527659635</v>
      </c>
      <c r="BS1478" s="152">
        <v>1.7423128670000001</v>
      </c>
      <c r="BT1478" s="152">
        <v>0.70035327199999997</v>
      </c>
      <c r="BU1478" s="152">
        <v>0.45425501600000001</v>
      </c>
      <c r="BV1478" s="152">
        <v>0.95308116899999995</v>
      </c>
      <c r="BX1478" s="152">
        <v>1.348874466</v>
      </c>
      <c r="BZ1478" s="152">
        <v>1.0867247200000001</v>
      </c>
      <c r="CB1478" s="152">
        <v>0.88815571000000004</v>
      </c>
      <c r="CD1478" s="152">
        <v>0.59328501099999997</v>
      </c>
      <c r="CH1478" s="152">
        <v>3.5244414050000001</v>
      </c>
      <c r="CJ1478" s="152">
        <v>0.10129157499999999</v>
      </c>
      <c r="CK1478" s="152">
        <v>4.5248697999999997E-2</v>
      </c>
      <c r="DC1478" s="152">
        <v>40.363</v>
      </c>
      <c r="DF1478" s="152">
        <v>16.792000000000002</v>
      </c>
      <c r="DG1478" s="152">
        <v>43.730333330000001</v>
      </c>
      <c r="DJ1478" s="152">
        <v>5.0999999999999997E-2</v>
      </c>
      <c r="DM1478" s="152">
        <v>0.21099999999999999</v>
      </c>
      <c r="DO1478" s="154">
        <v>82.3</v>
      </c>
    </row>
    <row r="1479" spans="1:119">
      <c r="A1479" s="151">
        <v>7107</v>
      </c>
      <c r="B1479" s="152" t="s">
        <v>2859</v>
      </c>
      <c r="C1479" s="152" t="s">
        <v>2877</v>
      </c>
      <c r="D1479" s="152" t="s">
        <v>2878</v>
      </c>
      <c r="E1479" s="152" t="s">
        <v>3311</v>
      </c>
      <c r="F1479" s="152" t="s">
        <v>9925</v>
      </c>
      <c r="H1479" s="151">
        <v>284010</v>
      </c>
      <c r="L1479" s="153" t="s">
        <v>3312</v>
      </c>
      <c r="M1479" s="153" t="s">
        <v>3988</v>
      </c>
      <c r="P1479" s="152">
        <v>34.79708333</v>
      </c>
      <c r="Q1479" s="152">
        <v>139.3608667</v>
      </c>
      <c r="R1479" s="152" t="s">
        <v>3010</v>
      </c>
      <c r="S1479" s="152" t="s">
        <v>2716</v>
      </c>
      <c r="T1479" s="152">
        <v>48.86</v>
      </c>
      <c r="U1479" s="152">
        <v>0.627</v>
      </c>
      <c r="V1479" s="152">
        <v>16.463999999999999</v>
      </c>
      <c r="X1479" s="152">
        <v>9.3045108479999996</v>
      </c>
      <c r="AA1479" s="152">
        <v>5.1980000000000004</v>
      </c>
      <c r="AB1479" s="152">
        <v>0.215</v>
      </c>
      <c r="AC1479" s="152">
        <v>11.92</v>
      </c>
      <c r="AD1479" s="152">
        <v>1.266</v>
      </c>
      <c r="AE1479" s="152">
        <v>0.13900000000000001</v>
      </c>
      <c r="AF1479" s="152">
        <v>3.9E-2</v>
      </c>
      <c r="AI1479" s="152">
        <v>94.406378399999994</v>
      </c>
      <c r="AJ1479" s="152">
        <v>4.4825901119999996</v>
      </c>
      <c r="AK1479" s="156">
        <f t="shared" si="23"/>
        <v>1.362191989E-2</v>
      </c>
      <c r="AL1479" s="151">
        <v>136.21919890000001</v>
      </c>
      <c r="AM1479" s="151">
        <v>70.733459999999994</v>
      </c>
      <c r="AN1479" s="151">
        <v>878.38533059999997</v>
      </c>
      <c r="AO1479" s="151">
        <v>523.22242319999998</v>
      </c>
      <c r="AQ1479" s="152">
        <v>3.5460480109999999</v>
      </c>
      <c r="AR1479" s="152">
        <v>0.113136282</v>
      </c>
      <c r="AS1479" s="152">
        <v>18.102155010000001</v>
      </c>
      <c r="AU1479" s="151">
        <v>179.1823248</v>
      </c>
      <c r="AV1479" s="152">
        <v>1021.502765</v>
      </c>
      <c r="AW1479" s="152">
        <v>51.386817299999997</v>
      </c>
      <c r="AX1479" s="151">
        <v>3562.556247</v>
      </c>
      <c r="AZ1479" s="152">
        <v>62.281973520000001</v>
      </c>
      <c r="BG1479" s="152">
        <v>2.1890499459999999</v>
      </c>
      <c r="BH1479" s="152">
        <v>169.39640120000001</v>
      </c>
      <c r="BI1479" s="152">
        <v>8.6745021799999993</v>
      </c>
      <c r="BJ1479" s="152">
        <v>10.078562030000001</v>
      </c>
      <c r="BK1479" s="152">
        <v>0.12564007599999999</v>
      </c>
      <c r="BO1479" s="152">
        <v>77.490319690000007</v>
      </c>
      <c r="BP1479" s="152">
        <v>0.49171485799999998</v>
      </c>
      <c r="BQ1479" s="152">
        <v>1.6037921399999999</v>
      </c>
      <c r="BR1479" s="152">
        <v>0.36491694899999999</v>
      </c>
      <c r="BS1479" s="152">
        <v>1.528813188</v>
      </c>
      <c r="BT1479" s="152">
        <v>0.95819774499999999</v>
      </c>
      <c r="BU1479" s="152">
        <v>0.34255433600000001</v>
      </c>
      <c r="BV1479" s="152">
        <v>1.0659622849999999</v>
      </c>
      <c r="BX1479" s="152">
        <v>1.516939137</v>
      </c>
      <c r="BZ1479" s="152">
        <v>1.12637794</v>
      </c>
      <c r="CB1479" s="152">
        <v>1.0939323000000001</v>
      </c>
      <c r="CD1479" s="152">
        <v>0.50007858999999999</v>
      </c>
      <c r="DC1479" s="152">
        <v>39.682000000000002</v>
      </c>
      <c r="DF1479" s="152">
        <v>19.548333329999998</v>
      </c>
      <c r="DG1479" s="152">
        <v>41.939666670000001</v>
      </c>
      <c r="DJ1479" s="152">
        <v>3.5000000000000003E-2</v>
      </c>
      <c r="DM1479" s="152">
        <v>0.196333333</v>
      </c>
      <c r="DO1479" s="154">
        <v>79.3</v>
      </c>
    </row>
    <row r="1480" spans="1:119">
      <c r="A1480" s="151">
        <v>7109</v>
      </c>
      <c r="B1480" s="152" t="s">
        <v>2859</v>
      </c>
      <c r="C1480" s="152" t="s">
        <v>2877</v>
      </c>
      <c r="D1480" s="152" t="s">
        <v>2878</v>
      </c>
      <c r="E1480" s="152" t="s">
        <v>3311</v>
      </c>
      <c r="F1480" s="152" t="s">
        <v>9926</v>
      </c>
      <c r="H1480" s="151">
        <v>284010</v>
      </c>
      <c r="L1480" s="153" t="s">
        <v>3312</v>
      </c>
      <c r="M1480" s="153" t="s">
        <v>4520</v>
      </c>
      <c r="P1480" s="152">
        <v>34.79708333</v>
      </c>
      <c r="Q1480" s="152">
        <v>139.3608667</v>
      </c>
      <c r="R1480" s="152" t="s">
        <v>3010</v>
      </c>
      <c r="S1480" s="152" t="s">
        <v>2716</v>
      </c>
      <c r="T1480" s="152">
        <v>50.567</v>
      </c>
      <c r="U1480" s="152">
        <v>1.139</v>
      </c>
      <c r="V1480" s="152">
        <v>14.196999999999999</v>
      </c>
      <c r="X1480" s="152">
        <v>12.955660829999999</v>
      </c>
      <c r="AA1480" s="152">
        <v>5.7830000000000004</v>
      </c>
      <c r="AB1480" s="152">
        <v>0.23</v>
      </c>
      <c r="AC1480" s="152">
        <v>9.5500000000000007</v>
      </c>
      <c r="AD1480" s="152">
        <v>1.8080000000000001</v>
      </c>
      <c r="AE1480" s="152">
        <v>0.40300000000000002</v>
      </c>
      <c r="AF1480" s="152">
        <v>7.5999999999999998E-2</v>
      </c>
      <c r="AI1480" s="152">
        <v>97.070499569999996</v>
      </c>
      <c r="AJ1480" s="152">
        <v>2.3460182280000001</v>
      </c>
      <c r="AK1480" s="156">
        <f t="shared" si="23"/>
        <v>4.0576355900000007E-3</v>
      </c>
      <c r="AL1480" s="151">
        <v>40.576355900000003</v>
      </c>
      <c r="AM1480" s="151">
        <v>126.38708250000001</v>
      </c>
      <c r="AN1480" s="151">
        <v>471.00371239999998</v>
      </c>
      <c r="AO1480" s="151">
        <v>392.84685450000001</v>
      </c>
      <c r="AQ1480" s="152">
        <v>6.9499893750000004</v>
      </c>
      <c r="AR1480" s="152">
        <v>0.23751007800000001</v>
      </c>
      <c r="AS1480" s="152">
        <v>31.096356979999999</v>
      </c>
      <c r="AU1480" s="151">
        <v>462.24886370000002</v>
      </c>
      <c r="AV1480" s="152">
        <v>3185.9131200000002</v>
      </c>
      <c r="AW1480" s="152">
        <v>40.861707559999999</v>
      </c>
      <c r="AX1480" s="151">
        <v>6366.408786</v>
      </c>
      <c r="AZ1480" s="152">
        <v>46.855849249999999</v>
      </c>
      <c r="BG1480" s="152">
        <v>6.599682541</v>
      </c>
      <c r="BH1480" s="152">
        <v>160.9239796</v>
      </c>
      <c r="BI1480" s="152">
        <v>18.597315980000001</v>
      </c>
      <c r="BJ1480" s="152">
        <v>36.808214</v>
      </c>
      <c r="BK1480" s="152">
        <v>0.40769311000000003</v>
      </c>
      <c r="BO1480" s="152">
        <v>198.53468799999999</v>
      </c>
      <c r="BP1480" s="152">
        <v>1.980070389</v>
      </c>
      <c r="BQ1480" s="152">
        <v>5.8872866349999997</v>
      </c>
      <c r="BS1480" s="152">
        <v>5.5575451889999998</v>
      </c>
      <c r="BT1480" s="152">
        <v>1.879709098</v>
      </c>
      <c r="BU1480" s="152">
        <v>1.0833796550000001</v>
      </c>
      <c r="BV1480" s="152">
        <v>2.2557784889999999</v>
      </c>
      <c r="BX1480" s="152">
        <v>2.9580381670000002</v>
      </c>
      <c r="BZ1480" s="152">
        <v>2.4793628700000001</v>
      </c>
      <c r="CB1480" s="152">
        <v>2.0302485649999999</v>
      </c>
      <c r="CD1480" s="152">
        <v>1.4581359970000001</v>
      </c>
      <c r="CH1480" s="152">
        <v>7.1207758139999999</v>
      </c>
      <c r="CJ1480" s="152">
        <v>0.27085235099999999</v>
      </c>
      <c r="CK1480" s="152">
        <v>0.17010292599999999</v>
      </c>
      <c r="DC1480" s="152">
        <v>38.889000000000003</v>
      </c>
      <c r="DF1480" s="152">
        <v>24.888999999999999</v>
      </c>
      <c r="DG1480" s="152">
        <v>37.502000000000002</v>
      </c>
      <c r="DJ1480" s="152">
        <v>5.0500000000000003E-2</v>
      </c>
      <c r="DM1480" s="152">
        <v>0.20250000000000001</v>
      </c>
      <c r="DO1480" s="154">
        <v>72.900000000000006</v>
      </c>
    </row>
    <row r="1481" spans="1:119">
      <c r="A1481" s="151">
        <v>7110</v>
      </c>
      <c r="B1481" s="152" t="s">
        <v>2859</v>
      </c>
      <c r="C1481" s="152" t="s">
        <v>2877</v>
      </c>
      <c r="D1481" s="152" t="s">
        <v>2878</v>
      </c>
      <c r="E1481" s="152" t="s">
        <v>4276</v>
      </c>
      <c r="F1481" s="152" t="s">
        <v>9927</v>
      </c>
      <c r="H1481" s="151">
        <v>284060</v>
      </c>
      <c r="L1481" s="153" t="s">
        <v>4277</v>
      </c>
      <c r="M1481" s="153" t="s">
        <v>4278</v>
      </c>
      <c r="P1481" s="152">
        <v>32.466533329999997</v>
      </c>
      <c r="Q1481" s="152">
        <v>139.75505000000001</v>
      </c>
      <c r="R1481" s="152" t="s">
        <v>2027</v>
      </c>
      <c r="S1481" s="152" t="s">
        <v>2716</v>
      </c>
      <c r="T1481" s="152">
        <v>49.765000000000001</v>
      </c>
      <c r="U1481" s="152">
        <v>1.024</v>
      </c>
      <c r="V1481" s="152">
        <v>14.282</v>
      </c>
      <c r="X1481" s="152">
        <v>14.264487259999999</v>
      </c>
      <c r="AA1481" s="152">
        <v>5.556</v>
      </c>
      <c r="AB1481" s="152">
        <v>0.26</v>
      </c>
      <c r="AC1481" s="152">
        <v>8.9939999999999998</v>
      </c>
      <c r="AD1481" s="152">
        <v>2.0880000000000001</v>
      </c>
      <c r="AE1481" s="152">
        <v>0.19700000000000001</v>
      </c>
      <c r="AF1481" s="152">
        <v>6.5000000000000002E-2</v>
      </c>
      <c r="AI1481" s="152">
        <v>96.923686970000006</v>
      </c>
      <c r="AJ1481" s="152">
        <v>2.71040094</v>
      </c>
      <c r="AK1481" s="156">
        <f t="shared" si="23"/>
        <v>1.0759954740000001E-2</v>
      </c>
      <c r="AL1481" s="151">
        <v>107.59954740000001</v>
      </c>
      <c r="AM1481" s="151">
        <v>150.83519999999999</v>
      </c>
      <c r="AN1481" s="151">
        <v>1181.587113</v>
      </c>
      <c r="AO1481" s="151">
        <v>637.60167360000003</v>
      </c>
      <c r="AQ1481" s="152">
        <v>4.6278263500000003</v>
      </c>
      <c r="AR1481" s="152">
        <v>0.215284898</v>
      </c>
      <c r="AS1481" s="152">
        <v>10.3121315</v>
      </c>
      <c r="AU1481" s="151">
        <v>356.7544896</v>
      </c>
      <c r="AV1481" s="152">
        <v>1359.7024039999999</v>
      </c>
      <c r="AW1481" s="152">
        <v>41.318303839999999</v>
      </c>
      <c r="AX1481" s="151">
        <v>5916.4633379999996</v>
      </c>
      <c r="AZ1481" s="152">
        <v>29.386993650000001</v>
      </c>
      <c r="BG1481" s="152">
        <v>5.4713947120000004</v>
      </c>
      <c r="BH1481" s="152">
        <v>146.82356820000001</v>
      </c>
      <c r="BI1481" s="152">
        <v>16.500836450000001</v>
      </c>
      <c r="BJ1481" s="152">
        <v>27.880134000000002</v>
      </c>
      <c r="BK1481" s="152">
        <v>0.370900856</v>
      </c>
      <c r="BO1481" s="152">
        <v>54.846176</v>
      </c>
      <c r="BP1481" s="152">
        <v>1.5653002549999999</v>
      </c>
      <c r="BQ1481" s="152">
        <v>4.1443625190000004</v>
      </c>
      <c r="BS1481" s="152">
        <v>4.3661369570000002</v>
      </c>
      <c r="BT1481" s="152">
        <v>1.8290744409999999</v>
      </c>
      <c r="BU1481" s="152">
        <v>0.721055907</v>
      </c>
      <c r="BV1481" s="152">
        <v>2.0443395710000001</v>
      </c>
      <c r="BX1481" s="152">
        <v>2.9546956020000001</v>
      </c>
      <c r="BZ1481" s="152">
        <v>1.951606905</v>
      </c>
      <c r="CB1481" s="152">
        <v>1.831727648</v>
      </c>
      <c r="CD1481" s="152">
        <v>1.055118351</v>
      </c>
      <c r="CH1481" s="152">
        <v>4.8079493500000003</v>
      </c>
      <c r="CJ1481" s="152">
        <v>0.13618697399999999</v>
      </c>
      <c r="CK1481" s="152">
        <v>0.10602529099999999</v>
      </c>
      <c r="DC1481" s="152">
        <v>38.561</v>
      </c>
      <c r="DF1481" s="152">
        <v>27.768000000000001</v>
      </c>
      <c r="DG1481" s="152">
        <v>34.869</v>
      </c>
      <c r="DJ1481" s="152">
        <v>3.5999999999999997E-2</v>
      </c>
      <c r="DM1481" s="152">
        <v>0.18099999999999999</v>
      </c>
      <c r="DO1481" s="154">
        <v>69.099999999999994</v>
      </c>
    </row>
    <row r="1482" spans="1:119">
      <c r="A1482" s="151">
        <v>7111</v>
      </c>
      <c r="B1482" s="152" t="s">
        <v>2859</v>
      </c>
      <c r="C1482" s="152" t="s">
        <v>2877</v>
      </c>
      <c r="D1482" s="152" t="s">
        <v>2878</v>
      </c>
      <c r="E1482" s="152" t="s">
        <v>4276</v>
      </c>
      <c r="F1482" s="152" t="s">
        <v>9928</v>
      </c>
      <c r="H1482" s="151">
        <v>284060</v>
      </c>
      <c r="L1482" s="153" t="s">
        <v>4277</v>
      </c>
      <c r="M1482" s="153" t="s">
        <v>4583</v>
      </c>
      <c r="P1482" s="152">
        <v>32.466533329999997</v>
      </c>
      <c r="Q1482" s="152">
        <v>139.75505000000001</v>
      </c>
      <c r="R1482" s="152" t="s">
        <v>2027</v>
      </c>
      <c r="S1482" s="152" t="s">
        <v>2716</v>
      </c>
      <c r="T1482" s="152">
        <v>50.762</v>
      </c>
      <c r="U1482" s="152">
        <v>1.03</v>
      </c>
      <c r="V1482" s="152">
        <v>14.557</v>
      </c>
      <c r="X1482" s="152">
        <v>14.18553253</v>
      </c>
      <c r="AA1482" s="152">
        <v>4.9560000000000004</v>
      </c>
      <c r="AB1482" s="152">
        <v>0.27100000000000002</v>
      </c>
      <c r="AC1482" s="152">
        <v>9.2059999999999995</v>
      </c>
      <c r="AD1482" s="152">
        <v>2.11</v>
      </c>
      <c r="AE1482" s="152">
        <v>0.19500000000000001</v>
      </c>
      <c r="AF1482" s="152">
        <v>8.3000000000000004E-2</v>
      </c>
      <c r="AI1482" s="152">
        <v>97.780311609999998</v>
      </c>
      <c r="AJ1482" s="152">
        <v>2.6974869479999999</v>
      </c>
      <c r="AK1482" s="156">
        <f t="shared" si="23"/>
        <v>1.1845846489999999E-2</v>
      </c>
      <c r="AL1482" s="151">
        <v>118.4584649</v>
      </c>
      <c r="AM1482" s="151">
        <v>144.4239675</v>
      </c>
      <c r="AN1482" s="151">
        <v>1155.0048529999999</v>
      </c>
      <c r="AO1482" s="151">
        <v>612.95152229999997</v>
      </c>
      <c r="AQ1482" s="152">
        <v>5.0332233000000004</v>
      </c>
      <c r="AR1482" s="152">
        <v>0.21360462799999999</v>
      </c>
      <c r="AS1482" s="152">
        <v>10.672095430000001</v>
      </c>
      <c r="AU1482" s="151">
        <v>375.78303549999998</v>
      </c>
      <c r="AV1482" s="152">
        <v>1500.7792400000001</v>
      </c>
      <c r="AW1482" s="152">
        <v>41.36942852</v>
      </c>
      <c r="AX1482" s="151">
        <v>6210.9315559999995</v>
      </c>
      <c r="AZ1482" s="152">
        <v>23.5378206</v>
      </c>
      <c r="BG1482" s="152">
        <v>4.6258130550000001</v>
      </c>
      <c r="BH1482" s="152">
        <v>152.20225740000001</v>
      </c>
      <c r="BI1482" s="152">
        <v>17.753225369999999</v>
      </c>
      <c r="BJ1482" s="152">
        <v>29.178044</v>
      </c>
      <c r="BK1482" s="152">
        <v>0.35452325200000001</v>
      </c>
      <c r="BO1482" s="152">
        <v>57.808608</v>
      </c>
      <c r="BP1482" s="152">
        <v>1.6783001239999999</v>
      </c>
      <c r="BQ1482" s="152">
        <v>4.5525668210000001</v>
      </c>
      <c r="BS1482" s="152">
        <v>4.8649316530000002</v>
      </c>
      <c r="BT1482" s="152">
        <v>2.02249408</v>
      </c>
      <c r="BU1482" s="152">
        <v>0.75334952600000005</v>
      </c>
      <c r="BV1482" s="152">
        <v>2.003677836</v>
      </c>
      <c r="BX1482" s="152">
        <v>2.8802349239999998</v>
      </c>
      <c r="BZ1482" s="152">
        <v>2.021818128</v>
      </c>
      <c r="CB1482" s="152">
        <v>1.9369301800000001</v>
      </c>
      <c r="CD1482" s="152">
        <v>1.1094400499999999</v>
      </c>
      <c r="CH1482" s="152">
        <v>5.027881163</v>
      </c>
      <c r="CJ1482" s="152">
        <v>0.149927701</v>
      </c>
      <c r="CK1482" s="152">
        <v>8.7011917999999994E-2</v>
      </c>
      <c r="DC1482" s="152">
        <v>38.561</v>
      </c>
      <c r="DF1482" s="152">
        <v>27.768000000000001</v>
      </c>
      <c r="DG1482" s="152">
        <v>34.869</v>
      </c>
      <c r="DJ1482" s="152">
        <v>3.5999999999999997E-2</v>
      </c>
      <c r="DM1482" s="152">
        <v>0.18099999999999999</v>
      </c>
      <c r="DO1482" s="154">
        <v>69.099999999999994</v>
      </c>
    </row>
    <row r="1483" spans="1:119">
      <c r="A1483" s="151">
        <v>7112</v>
      </c>
      <c r="B1483" s="152" t="s">
        <v>2859</v>
      </c>
      <c r="C1483" s="152" t="s">
        <v>2877</v>
      </c>
      <c r="D1483" s="152" t="s">
        <v>2878</v>
      </c>
      <c r="E1483" s="152" t="s">
        <v>4276</v>
      </c>
      <c r="F1483" s="152" t="s">
        <v>9929</v>
      </c>
      <c r="H1483" s="151">
        <v>284060</v>
      </c>
      <c r="L1483" s="153" t="s">
        <v>4277</v>
      </c>
      <c r="M1483" s="153" t="s">
        <v>4484</v>
      </c>
      <c r="P1483" s="152">
        <v>32.466533329999997</v>
      </c>
      <c r="Q1483" s="152">
        <v>139.75505000000001</v>
      </c>
      <c r="R1483" s="152" t="s">
        <v>2027</v>
      </c>
      <c r="S1483" s="152" t="s">
        <v>2716</v>
      </c>
      <c r="T1483" s="152">
        <v>50.444000000000003</v>
      </c>
      <c r="U1483" s="152">
        <v>1.071</v>
      </c>
      <c r="V1483" s="152">
        <v>15.718</v>
      </c>
      <c r="X1483" s="152">
        <v>13.13988852</v>
      </c>
      <c r="AA1483" s="152">
        <v>5.141</v>
      </c>
      <c r="AB1483" s="152">
        <v>0.24199999999999999</v>
      </c>
      <c r="AC1483" s="152">
        <v>10.586</v>
      </c>
      <c r="AD1483" s="152">
        <v>2.1349999999999998</v>
      </c>
      <c r="AE1483" s="152">
        <v>0.217</v>
      </c>
      <c r="AF1483" s="152">
        <v>6.4000000000000001E-2</v>
      </c>
      <c r="AI1483" s="152">
        <v>99.007738059999994</v>
      </c>
      <c r="AJ1483" s="152">
        <v>0.79151196999999995</v>
      </c>
      <c r="AK1483" s="156">
        <f t="shared" si="23"/>
        <v>7.8033275059999994E-3</v>
      </c>
      <c r="AL1483" s="151">
        <v>78.033275059999994</v>
      </c>
      <c r="AM1483" s="151">
        <v>157.90928249999999</v>
      </c>
      <c r="AN1483" s="151">
        <v>1304.267071</v>
      </c>
      <c r="AO1483" s="151">
        <v>629.88755130000004</v>
      </c>
      <c r="AQ1483" s="152">
        <v>4.9477371999999997</v>
      </c>
      <c r="AR1483" s="152">
        <v>0.25918055800000001</v>
      </c>
      <c r="AS1483" s="152">
        <v>10.953851179999999</v>
      </c>
      <c r="AU1483" s="151">
        <v>381.39385249999998</v>
      </c>
      <c r="AV1483" s="152">
        <v>1370.6339720000001</v>
      </c>
      <c r="AW1483" s="152">
        <v>43.343507160000001</v>
      </c>
      <c r="AX1483" s="151">
        <v>6266.9785650000003</v>
      </c>
      <c r="AZ1483" s="152">
        <v>38.996040299999997</v>
      </c>
      <c r="BG1483" s="152">
        <v>5.0209866999999999</v>
      </c>
      <c r="BH1483" s="152">
        <v>158.02442400000001</v>
      </c>
      <c r="BI1483" s="152">
        <v>18.86626012</v>
      </c>
      <c r="BJ1483" s="152">
        <v>31.583189999999998</v>
      </c>
      <c r="BK1483" s="152">
        <v>0.44911807199999998</v>
      </c>
      <c r="BO1483" s="152">
        <v>56.096831999999999</v>
      </c>
      <c r="BP1483" s="152">
        <v>1.7741117129999999</v>
      </c>
      <c r="BQ1483" s="152">
        <v>5.3094991609999997</v>
      </c>
      <c r="BS1483" s="152">
        <v>5.5639121449999998</v>
      </c>
      <c r="BT1483" s="152">
        <v>2.0045906499999999</v>
      </c>
      <c r="BU1483" s="152">
        <v>0.83486016900000004</v>
      </c>
      <c r="BV1483" s="152">
        <v>2.4898072600000001</v>
      </c>
      <c r="BX1483" s="152">
        <v>3.4158167169999998</v>
      </c>
      <c r="BZ1483" s="152">
        <v>2.4028055149999998</v>
      </c>
      <c r="CB1483" s="152">
        <v>2.0687412749999998</v>
      </c>
      <c r="CD1483" s="152">
        <v>1.118960443</v>
      </c>
      <c r="CH1483" s="152">
        <v>4.5319502150000002</v>
      </c>
      <c r="CJ1483" s="152">
        <v>0.17210054399999999</v>
      </c>
      <c r="CK1483" s="152">
        <v>8.7949578E-2</v>
      </c>
      <c r="DC1483" s="152">
        <v>39.408999999999999</v>
      </c>
      <c r="DF1483" s="152">
        <v>23.021666669999998</v>
      </c>
      <c r="DG1483" s="152">
        <v>38.943333330000002</v>
      </c>
      <c r="DJ1483" s="152">
        <v>5.6666666999999997E-2</v>
      </c>
      <c r="DM1483" s="152">
        <v>0.198333333</v>
      </c>
      <c r="DO1483" s="154">
        <v>75.099999999999994</v>
      </c>
    </row>
    <row r="1484" spans="1:119">
      <c r="A1484" s="151">
        <v>7113</v>
      </c>
      <c r="B1484" s="152" t="s">
        <v>2859</v>
      </c>
      <c r="C1484" s="152" t="s">
        <v>2877</v>
      </c>
      <c r="D1484" s="152" t="s">
        <v>2878</v>
      </c>
      <c r="E1484" s="152" t="s">
        <v>4276</v>
      </c>
      <c r="F1484" s="152" t="s">
        <v>9930</v>
      </c>
      <c r="H1484" s="151">
        <v>284060</v>
      </c>
      <c r="L1484" s="153" t="s">
        <v>4277</v>
      </c>
      <c r="M1484" s="153" t="s">
        <v>4870</v>
      </c>
      <c r="P1484" s="152">
        <v>32.466533329999997</v>
      </c>
      <c r="Q1484" s="152">
        <v>139.75505000000001</v>
      </c>
      <c r="R1484" s="152" t="s">
        <v>2027</v>
      </c>
      <c r="S1484" s="152" t="s">
        <v>2716</v>
      </c>
      <c r="T1484" s="152">
        <v>51.651000000000003</v>
      </c>
      <c r="U1484" s="152">
        <v>0.84599999999999997</v>
      </c>
      <c r="V1484" s="152">
        <v>14.166</v>
      </c>
      <c r="X1484" s="152">
        <v>9.9938463439999996</v>
      </c>
      <c r="AA1484" s="152">
        <v>6.2939999999999996</v>
      </c>
      <c r="AB1484" s="152">
        <v>0.188</v>
      </c>
      <c r="AC1484" s="152">
        <v>10.323</v>
      </c>
      <c r="AD1484" s="152">
        <v>1.708</v>
      </c>
      <c r="AE1484" s="152">
        <v>0.13500000000000001</v>
      </c>
      <c r="AF1484" s="152">
        <v>4.2000000000000003E-2</v>
      </c>
      <c r="AI1484" s="152">
        <v>95.668026260000005</v>
      </c>
      <c r="AJ1484" s="152">
        <v>3.0799463889999998</v>
      </c>
      <c r="AK1484" s="156">
        <f t="shared" si="23"/>
        <v>4.2635683420000001E-2</v>
      </c>
      <c r="AL1484" s="151">
        <v>426.35683419999998</v>
      </c>
      <c r="AM1484" s="151">
        <v>85.584982499999995</v>
      </c>
      <c r="AN1484" s="151">
        <v>1843.677684</v>
      </c>
      <c r="AO1484" s="151">
        <v>484.1846109</v>
      </c>
      <c r="AQ1484" s="152">
        <v>3.6352132250000002</v>
      </c>
      <c r="AR1484" s="152">
        <v>0.14139163399999999</v>
      </c>
      <c r="AS1484" s="152">
        <v>8.9529984999999996</v>
      </c>
      <c r="AU1484" s="151">
        <v>319.52567900000003</v>
      </c>
      <c r="AV1484" s="152">
        <v>1026.808428</v>
      </c>
      <c r="AW1484" s="152">
        <v>37.205607360000002</v>
      </c>
      <c r="AX1484" s="151">
        <v>5379.0444660000003</v>
      </c>
      <c r="AZ1484" s="152">
        <v>53.290172599999998</v>
      </c>
      <c r="BG1484" s="152">
        <v>1.7001597159999999</v>
      </c>
      <c r="BH1484" s="152">
        <v>134.42966329999999</v>
      </c>
      <c r="BI1484" s="152">
        <v>11.82129407</v>
      </c>
      <c r="BJ1484" s="152">
        <v>25.443102</v>
      </c>
      <c r="BK1484" s="152">
        <v>0.24051357200000001</v>
      </c>
      <c r="BO1484" s="152">
        <v>48.507359999999998</v>
      </c>
      <c r="BP1484" s="152">
        <v>1.2690870080000001</v>
      </c>
      <c r="BQ1484" s="152">
        <v>3.5326036520000001</v>
      </c>
      <c r="BS1484" s="152">
        <v>3.819739421</v>
      </c>
      <c r="BT1484" s="152">
        <v>1.4467245099999999</v>
      </c>
      <c r="BU1484" s="152">
        <v>0.58999082999999997</v>
      </c>
      <c r="BV1484" s="152">
        <v>1.767932447</v>
      </c>
      <c r="BX1484" s="152">
        <v>1.976818076</v>
      </c>
      <c r="BZ1484" s="152">
        <v>1.5101425429999999</v>
      </c>
      <c r="CB1484" s="152">
        <v>1.20588929</v>
      </c>
      <c r="CD1484" s="152">
        <v>0.84445516200000004</v>
      </c>
      <c r="CH1484" s="152">
        <v>3.025010365</v>
      </c>
      <c r="CJ1484" s="152">
        <v>0.12514879300000001</v>
      </c>
      <c r="CK1484" s="152">
        <v>9.6237902E-2</v>
      </c>
      <c r="DC1484" s="152">
        <v>40.076333329999997</v>
      </c>
      <c r="DF1484" s="152">
        <v>17.93566667</v>
      </c>
      <c r="DG1484" s="152">
        <v>42.732333330000003</v>
      </c>
      <c r="DJ1484" s="152">
        <v>7.8E-2</v>
      </c>
      <c r="DM1484" s="152">
        <v>0.175666667</v>
      </c>
      <c r="DO1484" s="154">
        <v>80.900000000000006</v>
      </c>
    </row>
    <row r="1485" spans="1:119">
      <c r="A1485" s="151">
        <v>7114</v>
      </c>
      <c r="B1485" s="152" t="s">
        <v>2859</v>
      </c>
      <c r="C1485" s="152" t="s">
        <v>2877</v>
      </c>
      <c r="D1485" s="152" t="s">
        <v>2878</v>
      </c>
      <c r="E1485" s="152" t="s">
        <v>4276</v>
      </c>
      <c r="F1485" s="152" t="s">
        <v>9931</v>
      </c>
      <c r="H1485" s="151">
        <v>284060</v>
      </c>
      <c r="L1485" s="153" t="s">
        <v>4277</v>
      </c>
      <c r="M1485" s="153" t="s">
        <v>4988</v>
      </c>
      <c r="P1485" s="152">
        <v>32.466533329999997</v>
      </c>
      <c r="Q1485" s="152">
        <v>139.75505000000001</v>
      </c>
      <c r="R1485" s="152" t="s">
        <v>2027</v>
      </c>
      <c r="S1485" s="152" t="s">
        <v>2716</v>
      </c>
      <c r="T1485" s="152">
        <v>52.094000000000001</v>
      </c>
      <c r="U1485" s="152">
        <v>0.73799999999999999</v>
      </c>
      <c r="V1485" s="152">
        <v>18.437000000000001</v>
      </c>
      <c r="X1485" s="152">
        <v>10.47972158</v>
      </c>
      <c r="AA1485" s="152">
        <v>4.5709999999999997</v>
      </c>
      <c r="AB1485" s="152">
        <v>0.23499999999999999</v>
      </c>
      <c r="AC1485" s="152">
        <v>10.507999999999999</v>
      </c>
      <c r="AD1485" s="152">
        <v>2.4540000000000002</v>
      </c>
      <c r="AE1485" s="152">
        <v>0.27</v>
      </c>
      <c r="AF1485" s="152">
        <v>4.5999999999999999E-2</v>
      </c>
      <c r="AI1485" s="152">
        <v>100.1397741</v>
      </c>
      <c r="AJ1485" s="152">
        <v>2.5850374559999998</v>
      </c>
      <c r="AK1485" s="156">
        <f t="shared" si="23"/>
        <v>9.716869417E-3</v>
      </c>
      <c r="AL1485" s="151">
        <v>97.168694169999995</v>
      </c>
      <c r="AM1485" s="151">
        <v>99.803115000000005</v>
      </c>
      <c r="AN1485" s="151">
        <v>1172.1419269999999</v>
      </c>
      <c r="AO1485" s="151">
        <v>508.20828840000001</v>
      </c>
      <c r="AQ1485" s="152">
        <v>3.556856625</v>
      </c>
      <c r="AR1485" s="152">
        <v>0.19238049500000001</v>
      </c>
      <c r="AS1485" s="152">
        <v>8.9328822999999993</v>
      </c>
      <c r="AU1485" s="151">
        <v>310.59478560000002</v>
      </c>
      <c r="AV1485" s="152">
        <v>1437.30384</v>
      </c>
      <c r="AW1485" s="152">
        <v>36.410726320000002</v>
      </c>
      <c r="AX1485" s="151">
        <v>4200.0761350000002</v>
      </c>
      <c r="AZ1485" s="152">
        <v>31.860291050000001</v>
      </c>
      <c r="BG1485" s="152">
        <v>3.6525043269999999</v>
      </c>
      <c r="BH1485" s="152">
        <v>162.57718740000001</v>
      </c>
      <c r="BI1485" s="152">
        <v>11.58952246</v>
      </c>
      <c r="BJ1485" s="152">
        <v>21.091176600000001</v>
      </c>
      <c r="BK1485" s="152">
        <v>0.31640706699999999</v>
      </c>
      <c r="BO1485" s="152">
        <v>48.462656000000003</v>
      </c>
      <c r="BP1485" s="152">
        <v>1.341177914</v>
      </c>
      <c r="BQ1485" s="152">
        <v>3.5925011360000001</v>
      </c>
      <c r="BS1485" s="152">
        <v>3.635274168</v>
      </c>
      <c r="BT1485" s="152">
        <v>0.90739635299999999</v>
      </c>
      <c r="BU1485" s="152">
        <v>0.52429934700000003</v>
      </c>
      <c r="BV1485" s="152">
        <v>1.523988363</v>
      </c>
      <c r="BX1485" s="152">
        <v>1.894671583</v>
      </c>
      <c r="BZ1485" s="152">
        <v>1.56566023</v>
      </c>
      <c r="CB1485" s="152">
        <v>1.3189602170000001</v>
      </c>
      <c r="CD1485" s="152">
        <v>0.79597140499999997</v>
      </c>
      <c r="CH1485" s="152">
        <v>14.183461400000001</v>
      </c>
      <c r="CJ1485" s="152">
        <v>0.25995161500000002</v>
      </c>
      <c r="CK1485" s="152">
        <v>0.141692706</v>
      </c>
      <c r="DC1485" s="152">
        <v>39.445666670000001</v>
      </c>
      <c r="DF1485" s="152">
        <v>21.327000000000002</v>
      </c>
      <c r="DG1485" s="152">
        <v>39.954999999999998</v>
      </c>
      <c r="DJ1485" s="152">
        <v>6.8000000000000005E-2</v>
      </c>
      <c r="DM1485" s="152">
        <v>0.175666667</v>
      </c>
      <c r="DO1485" s="154">
        <v>77</v>
      </c>
    </row>
    <row r="1486" spans="1:119">
      <c r="A1486" s="151">
        <v>7115</v>
      </c>
      <c r="B1486" s="152" t="s">
        <v>2859</v>
      </c>
      <c r="C1486" s="152" t="s">
        <v>2877</v>
      </c>
      <c r="D1486" s="152" t="s">
        <v>2878</v>
      </c>
      <c r="E1486" s="152" t="s">
        <v>3427</v>
      </c>
      <c r="F1486" s="152" t="s">
        <v>9932</v>
      </c>
      <c r="H1486" s="151">
        <v>284020</v>
      </c>
      <c r="L1486" s="153" t="s">
        <v>3428</v>
      </c>
      <c r="M1486" s="153" t="s">
        <v>4238</v>
      </c>
      <c r="P1486" s="152">
        <v>34.425283329999999</v>
      </c>
      <c r="Q1486" s="152">
        <v>139.2816833</v>
      </c>
      <c r="R1486" s="152" t="s">
        <v>2027</v>
      </c>
      <c r="S1486" s="152" t="s">
        <v>2716</v>
      </c>
      <c r="T1486" s="152">
        <v>49.674999999999997</v>
      </c>
      <c r="U1486" s="152">
        <v>1.004</v>
      </c>
      <c r="V1486" s="152">
        <v>16.21</v>
      </c>
      <c r="X1486" s="152">
        <v>8.5453307850000009</v>
      </c>
      <c r="AA1486" s="152">
        <v>5.7839999999999998</v>
      </c>
      <c r="AB1486" s="152">
        <v>0.154</v>
      </c>
      <c r="AC1486" s="152">
        <v>8.8079999999999998</v>
      </c>
      <c r="AD1486" s="152">
        <v>2.9279999999999999</v>
      </c>
      <c r="AE1486" s="152">
        <v>0.67300000000000004</v>
      </c>
      <c r="AF1486" s="152">
        <v>0.16600000000000001</v>
      </c>
      <c r="AI1486" s="152">
        <v>94.298338060000006</v>
      </c>
      <c r="AJ1486" s="152">
        <v>4.638589906</v>
      </c>
      <c r="AK1486" s="156">
        <f t="shared" si="23"/>
        <v>6.7098117230000004E-2</v>
      </c>
      <c r="AL1486" s="151">
        <v>670.98117230000003</v>
      </c>
      <c r="AM1486" s="151">
        <v>256.20993750000002</v>
      </c>
      <c r="AN1486" s="151">
        <v>2649.2163110000001</v>
      </c>
      <c r="AO1486" s="151">
        <v>665.83546739999997</v>
      </c>
      <c r="AQ1486" s="152">
        <v>4.2911787090000004</v>
      </c>
      <c r="AR1486" s="152">
        <v>0.44813767399999999</v>
      </c>
      <c r="AS1486" s="152">
        <v>5.5529909919999998</v>
      </c>
      <c r="AU1486" s="151">
        <v>719.4170957</v>
      </c>
      <c r="AV1486" s="152">
        <v>2989.3224839999998</v>
      </c>
      <c r="AW1486" s="152">
        <v>46.453257180000001</v>
      </c>
      <c r="AX1486" s="151">
        <v>6883.7321940000002</v>
      </c>
      <c r="AZ1486" s="152">
        <v>30.21973071</v>
      </c>
      <c r="BG1486" s="152">
        <v>6.2124844330000002</v>
      </c>
      <c r="BH1486" s="152">
        <v>282.01528189999999</v>
      </c>
      <c r="BI1486" s="152">
        <v>17.576278729999999</v>
      </c>
      <c r="BJ1486" s="152">
        <v>47.2280072</v>
      </c>
      <c r="BK1486" s="152">
        <v>1.185485106</v>
      </c>
      <c r="BO1486" s="152">
        <v>94.616369779999999</v>
      </c>
      <c r="BP1486" s="152">
        <v>3.8594663599999999</v>
      </c>
      <c r="BQ1486" s="152">
        <v>10.066982810000001</v>
      </c>
      <c r="BR1486" s="152">
        <v>1.667279422</v>
      </c>
      <c r="BS1486" s="152">
        <v>7.8172588510000001</v>
      </c>
      <c r="BT1486" s="152">
        <v>2.055899884</v>
      </c>
      <c r="BU1486" s="152">
        <v>0.96521790799999996</v>
      </c>
      <c r="BV1486" s="152">
        <v>3.045580647</v>
      </c>
      <c r="BX1486" s="152">
        <v>3.259931446</v>
      </c>
      <c r="BZ1486" s="152">
        <v>2.1469914010000002</v>
      </c>
      <c r="CB1486" s="152">
        <v>2.1361071800000002</v>
      </c>
      <c r="CD1486" s="152">
        <v>1.361437886</v>
      </c>
      <c r="CU1486" s="152">
        <v>-25.8</v>
      </c>
      <c r="DC1486" s="152">
        <v>38.302999999999997</v>
      </c>
      <c r="DF1486" s="152">
        <v>23.468666670000001</v>
      </c>
      <c r="DG1486" s="152">
        <v>37.670333329999998</v>
      </c>
      <c r="DJ1486" s="152">
        <v>4.2999999999999997E-2</v>
      </c>
      <c r="DM1486" s="152">
        <v>0.16300000000000001</v>
      </c>
      <c r="DO1486" s="154">
        <v>74.099999999999994</v>
      </c>
    </row>
    <row r="1487" spans="1:119">
      <c r="A1487" s="151">
        <v>7116</v>
      </c>
      <c r="B1487" s="152" t="s">
        <v>2859</v>
      </c>
      <c r="C1487" s="152" t="s">
        <v>2877</v>
      </c>
      <c r="D1487" s="152" t="s">
        <v>2878</v>
      </c>
      <c r="E1487" s="152" t="s">
        <v>3427</v>
      </c>
      <c r="F1487" s="152" t="s">
        <v>9933</v>
      </c>
      <c r="H1487" s="151">
        <v>284020</v>
      </c>
      <c r="L1487" s="153" t="s">
        <v>3428</v>
      </c>
      <c r="M1487" s="153" t="s">
        <v>5298</v>
      </c>
      <c r="P1487" s="152">
        <v>34.425283329999999</v>
      </c>
      <c r="Q1487" s="152">
        <v>139.2816833</v>
      </c>
      <c r="R1487" s="152" t="s">
        <v>2027</v>
      </c>
      <c r="S1487" s="152" t="s">
        <v>2716</v>
      </c>
      <c r="T1487" s="152">
        <v>53.942999999999998</v>
      </c>
      <c r="U1487" s="152">
        <v>1.109</v>
      </c>
      <c r="V1487" s="152">
        <v>15.704000000000001</v>
      </c>
      <c r="X1487" s="152">
        <v>8.1454959519999992</v>
      </c>
      <c r="AA1487" s="152">
        <v>5.4589999999999996</v>
      </c>
      <c r="AB1487" s="152">
        <v>0.17599999999999999</v>
      </c>
      <c r="AC1487" s="152">
        <v>6.6849999999999996</v>
      </c>
      <c r="AD1487" s="152">
        <v>3.1230000000000002</v>
      </c>
      <c r="AE1487" s="152">
        <v>0.98</v>
      </c>
      <c r="AF1487" s="152">
        <v>0.221</v>
      </c>
      <c r="AI1487" s="152">
        <v>95.862548739999994</v>
      </c>
      <c r="AJ1487" s="152">
        <v>4.2632835010000001</v>
      </c>
      <c r="AK1487" s="156">
        <f t="shared" si="23"/>
        <v>0.1232286975</v>
      </c>
      <c r="AL1487" s="151">
        <v>1232.286975</v>
      </c>
      <c r="AM1487" s="151">
        <v>173.67038249999999</v>
      </c>
      <c r="AN1487" s="151">
        <v>2167.3760849999999</v>
      </c>
      <c r="AO1487" s="151">
        <v>524.52846179999995</v>
      </c>
      <c r="AQ1487" s="152">
        <v>3.6133833750000002</v>
      </c>
      <c r="AR1487" s="152">
        <v>0.31354597000000001</v>
      </c>
      <c r="AS1487" s="152">
        <v>5.124440763</v>
      </c>
      <c r="AU1487" s="151">
        <v>507.00064989999998</v>
      </c>
      <c r="AV1487" s="152">
        <v>1869.07455</v>
      </c>
      <c r="AW1487" s="152">
        <v>38.442001920000003</v>
      </c>
      <c r="AX1487" s="151">
        <v>5147.7398439999997</v>
      </c>
      <c r="AZ1487" s="152">
        <v>62.582235099999998</v>
      </c>
      <c r="BG1487" s="152">
        <v>3.1899885729999999</v>
      </c>
      <c r="BH1487" s="152">
        <v>233.5349276</v>
      </c>
      <c r="BI1487" s="152">
        <v>13.57833868</v>
      </c>
      <c r="BJ1487" s="152">
        <v>30.015854000000001</v>
      </c>
      <c r="BK1487" s="152">
        <v>0.66866763699999998</v>
      </c>
      <c r="BO1487" s="152">
        <v>77.821216000000007</v>
      </c>
      <c r="BP1487" s="152">
        <v>1.9985400929999999</v>
      </c>
      <c r="BQ1487" s="152">
        <v>5.6580797719999998</v>
      </c>
      <c r="BS1487" s="152">
        <v>4.8175867480000001</v>
      </c>
      <c r="BT1487" s="152">
        <v>1.757547054</v>
      </c>
      <c r="BU1487" s="152">
        <v>0.775813682</v>
      </c>
      <c r="BV1487" s="152">
        <v>2.1711850180000001</v>
      </c>
      <c r="BZ1487" s="152">
        <v>1.690941488</v>
      </c>
      <c r="CB1487" s="152">
        <v>1.4773742510000001</v>
      </c>
      <c r="CD1487" s="152">
        <v>0.86765626699999998</v>
      </c>
      <c r="CH1487" s="152">
        <v>3.1913681999999999</v>
      </c>
      <c r="CK1487" s="152">
        <v>0.127090802</v>
      </c>
      <c r="DC1487" s="152">
        <v>39.457666670000002</v>
      </c>
      <c r="DF1487" s="152">
        <v>19.239333330000001</v>
      </c>
      <c r="DG1487" s="152">
        <v>41.302999999999997</v>
      </c>
      <c r="DJ1487" s="152">
        <v>7.5999999999999998E-2</v>
      </c>
      <c r="DM1487" s="152">
        <v>0.16566666699999999</v>
      </c>
      <c r="DO1487" s="154">
        <v>79.3</v>
      </c>
    </row>
    <row r="1488" spans="1:119">
      <c r="A1488" s="151">
        <v>7117</v>
      </c>
      <c r="B1488" s="152" t="s">
        <v>2859</v>
      </c>
      <c r="C1488" s="152" t="s">
        <v>2877</v>
      </c>
      <c r="D1488" s="152" t="s">
        <v>2878</v>
      </c>
      <c r="E1488" s="152" t="s">
        <v>3427</v>
      </c>
      <c r="F1488" s="152" t="s">
        <v>9934</v>
      </c>
      <c r="H1488" s="151">
        <v>284020</v>
      </c>
      <c r="L1488" s="153" t="s">
        <v>3428</v>
      </c>
      <c r="M1488" s="153" t="s">
        <v>4549</v>
      </c>
      <c r="P1488" s="152">
        <v>34.425283329999999</v>
      </c>
      <c r="Q1488" s="152">
        <v>139.2816833</v>
      </c>
      <c r="R1488" s="152" t="s">
        <v>2027</v>
      </c>
      <c r="S1488" s="152" t="s">
        <v>2716</v>
      </c>
      <c r="T1488" s="152">
        <v>50.640999999999998</v>
      </c>
      <c r="U1488" s="152">
        <v>0.93899999999999995</v>
      </c>
      <c r="V1488" s="152">
        <v>15.738</v>
      </c>
      <c r="X1488" s="152">
        <v>8.3833723720000002</v>
      </c>
      <c r="AA1488" s="152">
        <v>6.4569999999999999</v>
      </c>
      <c r="AB1488" s="152">
        <v>0.158</v>
      </c>
      <c r="AC1488" s="152">
        <v>8.3209999999999997</v>
      </c>
      <c r="AD1488" s="152">
        <v>2.948</v>
      </c>
      <c r="AE1488" s="152">
        <v>0.74199999999999999</v>
      </c>
      <c r="AF1488" s="152">
        <v>0.151</v>
      </c>
      <c r="AI1488" s="152">
        <v>94.829908799999998</v>
      </c>
      <c r="AJ1488" s="152">
        <v>4.7879762030000004</v>
      </c>
      <c r="AK1488" s="156">
        <f t="shared" si="23"/>
        <v>9.9564357569999998E-2</v>
      </c>
      <c r="AL1488" s="151">
        <v>995.64357570000004</v>
      </c>
      <c r="AM1488" s="151">
        <v>189.78868499999999</v>
      </c>
      <c r="AN1488" s="151">
        <v>2265.5607730000002</v>
      </c>
      <c r="AO1488" s="151">
        <v>562.2920901</v>
      </c>
      <c r="AQ1488" s="152">
        <v>3.8290168000000002</v>
      </c>
      <c r="AR1488" s="152">
        <v>0.34920522999999998</v>
      </c>
      <c r="AS1488" s="152">
        <v>4.7513110430000003</v>
      </c>
      <c r="AU1488" s="151">
        <v>702.11944319999998</v>
      </c>
      <c r="AV1488" s="152">
        <v>2612.5646700000002</v>
      </c>
      <c r="AW1488" s="152">
        <v>38.984001880000001</v>
      </c>
      <c r="AX1488" s="151">
        <v>6075.6387070000001</v>
      </c>
      <c r="AZ1488" s="152">
        <v>48.203669849999997</v>
      </c>
      <c r="BG1488" s="152">
        <v>5.3653462650000003</v>
      </c>
      <c r="BH1488" s="152">
        <v>257.83260680000001</v>
      </c>
      <c r="BI1488" s="152">
        <v>15.13281868</v>
      </c>
      <c r="BJ1488" s="152">
        <v>41.85519</v>
      </c>
      <c r="BK1488" s="152">
        <v>1.1412228799999999</v>
      </c>
      <c r="BO1488" s="152">
        <v>79.088768000000002</v>
      </c>
      <c r="BP1488" s="152">
        <v>3.2748825450000001</v>
      </c>
      <c r="BQ1488" s="152">
        <v>8.6639478140000001</v>
      </c>
      <c r="BS1488" s="152">
        <v>6.6833289699999998</v>
      </c>
      <c r="BT1488" s="152">
        <v>2.015716893</v>
      </c>
      <c r="BU1488" s="152">
        <v>0.83238119300000002</v>
      </c>
      <c r="BV1488" s="152">
        <v>2.3851198779999998</v>
      </c>
      <c r="BX1488" s="152">
        <v>2.740827023</v>
      </c>
      <c r="BZ1488" s="152">
        <v>1.7073641900000001</v>
      </c>
      <c r="CB1488" s="152">
        <v>1.6871156469999999</v>
      </c>
      <c r="CD1488" s="152">
        <v>1.341848556</v>
      </c>
      <c r="CH1488" s="152">
        <v>4.6083876930000001</v>
      </c>
      <c r="CJ1488" s="152">
        <v>0.484287727</v>
      </c>
      <c r="CK1488" s="152">
        <v>0.20319073300000001</v>
      </c>
      <c r="CU1488" s="152">
        <v>-24.9</v>
      </c>
      <c r="DC1488" s="152">
        <v>38.908333329999998</v>
      </c>
      <c r="DF1488" s="152">
        <v>22.39533333</v>
      </c>
      <c r="DG1488" s="152">
        <v>38.826999999999998</v>
      </c>
      <c r="DJ1488" s="152">
        <v>5.0333333000000001E-2</v>
      </c>
      <c r="DM1488" s="152">
        <v>0.161</v>
      </c>
      <c r="DO1488" s="154">
        <v>75.599999999999994</v>
      </c>
    </row>
    <row r="1489" spans="1:119">
      <c r="A1489" s="151">
        <v>7118</v>
      </c>
      <c r="B1489" s="152" t="s">
        <v>2859</v>
      </c>
      <c r="C1489" s="152" t="s">
        <v>2877</v>
      </c>
      <c r="D1489" s="152" t="s">
        <v>2878</v>
      </c>
      <c r="E1489" s="152" t="s">
        <v>3427</v>
      </c>
      <c r="F1489" s="152" t="s">
        <v>9935</v>
      </c>
      <c r="H1489" s="151">
        <v>284020</v>
      </c>
      <c r="L1489" s="153" t="s">
        <v>3428</v>
      </c>
      <c r="M1489" s="153" t="s">
        <v>3821</v>
      </c>
      <c r="P1489" s="152">
        <v>34.425283329999999</v>
      </c>
      <c r="Q1489" s="152">
        <v>139.2816833</v>
      </c>
      <c r="R1489" s="152" t="s">
        <v>2027</v>
      </c>
      <c r="S1489" s="152" t="s">
        <v>2716</v>
      </c>
      <c r="T1489" s="152">
        <v>48.396000000000001</v>
      </c>
      <c r="U1489" s="152">
        <v>1.048</v>
      </c>
      <c r="V1489" s="152">
        <v>17.975000000000001</v>
      </c>
      <c r="X1489" s="152">
        <v>10.1669394</v>
      </c>
      <c r="AA1489" s="152">
        <v>4.8099999999999996</v>
      </c>
      <c r="AB1489" s="152">
        <v>0.19400000000000001</v>
      </c>
      <c r="AC1489" s="152">
        <v>9.843</v>
      </c>
      <c r="AD1489" s="152">
        <v>3.55</v>
      </c>
      <c r="AE1489" s="152">
        <v>0.71099999999999997</v>
      </c>
      <c r="AF1489" s="152">
        <v>0.17699999999999999</v>
      </c>
      <c r="AI1489" s="152">
        <v>97.260588609999999</v>
      </c>
      <c r="AJ1489" s="152">
        <v>4.1589042479999998</v>
      </c>
      <c r="AK1489" s="156">
        <f t="shared" si="23"/>
        <v>0.10657103609999999</v>
      </c>
      <c r="AL1489" s="151">
        <v>1065.7103609999999</v>
      </c>
      <c r="AM1489" s="151">
        <v>170.63231999999999</v>
      </c>
      <c r="AN1489" s="151">
        <v>2204.851416</v>
      </c>
      <c r="AO1489" s="151">
        <v>493.48084499999999</v>
      </c>
      <c r="AQ1489" s="152">
        <v>3.5538859999999999</v>
      </c>
      <c r="AR1489" s="152">
        <v>0.287154884</v>
      </c>
      <c r="AS1489" s="152">
        <v>4.8848839000000002</v>
      </c>
      <c r="AU1489" s="151">
        <v>519.34038339999995</v>
      </c>
      <c r="AV1489" s="152">
        <v>1980.4324799999999</v>
      </c>
      <c r="AW1489" s="152">
        <v>37.925662240000001</v>
      </c>
      <c r="AX1489" s="151">
        <v>5432.5975619999999</v>
      </c>
      <c r="AZ1489" s="152">
        <v>88.641616350000007</v>
      </c>
      <c r="BG1489" s="152">
        <v>3.2275417919999998</v>
      </c>
      <c r="BH1489" s="152">
        <v>234.53987179999999</v>
      </c>
      <c r="BI1489" s="152">
        <v>13.436843229999999</v>
      </c>
      <c r="BJ1489" s="152">
        <v>33.811999999999998</v>
      </c>
      <c r="BK1489" s="152">
        <v>0.73883391600000003</v>
      </c>
      <c r="BO1489" s="152">
        <v>74.796831999999995</v>
      </c>
      <c r="BP1489" s="152">
        <v>2.2477200239999999</v>
      </c>
      <c r="BQ1489" s="152">
        <v>6.210109643</v>
      </c>
      <c r="BS1489" s="152">
        <v>5.4704169880000002</v>
      </c>
      <c r="BT1489" s="152">
        <v>1.705293642</v>
      </c>
      <c r="BU1489" s="152">
        <v>0.60655730900000004</v>
      </c>
      <c r="BV1489" s="152">
        <v>1.9483247969999999</v>
      </c>
      <c r="BX1489" s="152">
        <v>2.3947429640000002</v>
      </c>
      <c r="BZ1489" s="152">
        <v>1.539485725</v>
      </c>
      <c r="CB1489" s="152">
        <v>1.4414855929999999</v>
      </c>
      <c r="CD1489" s="152">
        <v>0.99650785399999997</v>
      </c>
      <c r="CH1489" s="152">
        <v>3.9183804449999999</v>
      </c>
      <c r="CJ1489" s="152">
        <v>0.33936733600000002</v>
      </c>
      <c r="CK1489" s="152">
        <v>0.14985065</v>
      </c>
      <c r="DC1489" s="152">
        <v>39.539666670000003</v>
      </c>
      <c r="DF1489" s="152">
        <v>19.46533333</v>
      </c>
      <c r="DG1489" s="152">
        <v>41.130666669999997</v>
      </c>
      <c r="DJ1489" s="152">
        <v>7.7333333000000004E-2</v>
      </c>
      <c r="DM1489" s="152">
        <v>0.172666667</v>
      </c>
      <c r="DO1489" s="154">
        <v>79</v>
      </c>
    </row>
    <row r="1490" spans="1:119">
      <c r="A1490" s="151">
        <v>7119</v>
      </c>
      <c r="B1490" s="152" t="s">
        <v>2859</v>
      </c>
      <c r="C1490" s="152" t="s">
        <v>2877</v>
      </c>
      <c r="D1490" s="152" t="s">
        <v>2878</v>
      </c>
      <c r="E1490" s="152" t="s">
        <v>3427</v>
      </c>
      <c r="F1490" s="152" t="s">
        <v>9936</v>
      </c>
      <c r="H1490" s="151">
        <v>284020</v>
      </c>
      <c r="L1490" s="153" t="s">
        <v>3428</v>
      </c>
      <c r="M1490" s="153" t="s">
        <v>3544</v>
      </c>
      <c r="P1490" s="152">
        <v>34.425283329999999</v>
      </c>
      <c r="Q1490" s="152">
        <v>139.2816833</v>
      </c>
      <c r="R1490" s="152" t="s">
        <v>2027</v>
      </c>
      <c r="S1490" s="152" t="s">
        <v>2716</v>
      </c>
      <c r="T1490" s="152">
        <v>47.585999999999999</v>
      </c>
      <c r="U1490" s="152">
        <v>1.071</v>
      </c>
      <c r="V1490" s="152">
        <v>19.533999999999999</v>
      </c>
      <c r="X1490" s="152">
        <v>8.6121386300000005</v>
      </c>
      <c r="AA1490" s="152">
        <v>5.048</v>
      </c>
      <c r="AB1490" s="152">
        <v>0.17599999999999999</v>
      </c>
      <c r="AC1490" s="152">
        <v>10.712</v>
      </c>
      <c r="AD1490" s="152">
        <v>3.319</v>
      </c>
      <c r="AE1490" s="152">
        <v>0.53700000000000003</v>
      </c>
      <c r="AF1490" s="152">
        <v>0.17199999999999999</v>
      </c>
      <c r="AI1490" s="152">
        <v>97.126380049999995</v>
      </c>
      <c r="AJ1490" s="152">
        <v>4.7497520270000004</v>
      </c>
      <c r="AK1490" s="156">
        <f t="shared" si="23"/>
        <v>7.3715359379999998E-2</v>
      </c>
      <c r="AL1490" s="151">
        <v>737.15359379999995</v>
      </c>
      <c r="AM1490" s="151">
        <v>237.72010499999999</v>
      </c>
      <c r="AN1490" s="151">
        <v>2365.4535129999999</v>
      </c>
      <c r="AO1490" s="151">
        <v>620.38957140000002</v>
      </c>
      <c r="AQ1490" s="152">
        <v>4.30095575</v>
      </c>
      <c r="AR1490" s="152">
        <v>0.41041463299999997</v>
      </c>
      <c r="AS1490" s="152">
        <v>5.2012949629999996</v>
      </c>
      <c r="AU1490" s="151">
        <v>773.67567359999998</v>
      </c>
      <c r="AV1490" s="152">
        <v>2979.3420900000001</v>
      </c>
      <c r="AW1490" s="152">
        <v>38.111748239999997</v>
      </c>
      <c r="AX1490" s="151">
        <v>6639.4262440000002</v>
      </c>
      <c r="AZ1490" s="152">
        <v>33.927622399999997</v>
      </c>
      <c r="BG1490" s="152">
        <v>6.4875610039999998</v>
      </c>
      <c r="BH1490" s="152">
        <v>260.48397779999999</v>
      </c>
      <c r="BI1490" s="152">
        <v>17.005235190000001</v>
      </c>
      <c r="BJ1490" s="152">
        <v>47.067374000000001</v>
      </c>
      <c r="BK1490" s="152">
        <v>1.2264238890000001</v>
      </c>
      <c r="BO1490" s="152">
        <v>88.518144000000007</v>
      </c>
      <c r="BP1490" s="152">
        <v>3.5427290469999999</v>
      </c>
      <c r="BQ1490" s="152">
        <v>9.0811030410000004</v>
      </c>
      <c r="BS1490" s="152">
        <v>7.6307090039999999</v>
      </c>
      <c r="BT1490" s="152">
        <v>2.2786782470000002</v>
      </c>
      <c r="BU1490" s="152">
        <v>0.96217192500000004</v>
      </c>
      <c r="BV1490" s="152">
        <v>2.4071199719999998</v>
      </c>
      <c r="BX1490" s="152">
        <v>3.0160709360000002</v>
      </c>
      <c r="BZ1490" s="152">
        <v>1.9112567380000001</v>
      </c>
      <c r="CB1490" s="152">
        <v>1.9428244459999999</v>
      </c>
      <c r="CD1490" s="152">
        <v>1.517264108</v>
      </c>
      <c r="CH1490" s="152">
        <v>5.7237595309999998</v>
      </c>
      <c r="CJ1490" s="152">
        <v>0.447512835</v>
      </c>
      <c r="CK1490" s="152">
        <v>0.19905669200000001</v>
      </c>
      <c r="CU1490" s="152">
        <v>-38.299999999999997</v>
      </c>
      <c r="DC1490" s="152">
        <v>38.631666670000001</v>
      </c>
      <c r="DF1490" s="152">
        <v>24.156333329999999</v>
      </c>
      <c r="DG1490" s="152">
        <v>37.503999999999998</v>
      </c>
      <c r="DJ1490" s="152">
        <v>3.9E-2</v>
      </c>
      <c r="DM1490" s="152">
        <v>0.16766666699999999</v>
      </c>
      <c r="DO1490" s="154">
        <v>73.5</v>
      </c>
    </row>
    <row r="1491" spans="1:119">
      <c r="A1491" s="151">
        <v>7120</v>
      </c>
      <c r="B1491" s="152" t="s">
        <v>2859</v>
      </c>
      <c r="C1491" s="152" t="s">
        <v>2877</v>
      </c>
      <c r="D1491" s="152" t="s">
        <v>2878</v>
      </c>
      <c r="E1491" s="152" t="s">
        <v>3427</v>
      </c>
      <c r="F1491" s="152" t="s">
        <v>9937</v>
      </c>
      <c r="H1491" s="151">
        <v>284020</v>
      </c>
      <c r="L1491" s="153" t="s">
        <v>3428</v>
      </c>
      <c r="M1491" s="153" t="s">
        <v>4027</v>
      </c>
      <c r="P1491" s="152">
        <v>34.425283329999999</v>
      </c>
      <c r="Q1491" s="152">
        <v>139.2816833</v>
      </c>
      <c r="R1491" s="152" t="s">
        <v>2027</v>
      </c>
      <c r="S1491" s="152" t="s">
        <v>2716</v>
      </c>
      <c r="T1491" s="152">
        <v>48.978000000000002</v>
      </c>
      <c r="U1491" s="152">
        <v>0.96299999999999997</v>
      </c>
      <c r="V1491" s="152">
        <v>17.632999999999999</v>
      </c>
      <c r="X1491" s="152">
        <v>7.9501336159999996</v>
      </c>
      <c r="AA1491" s="152">
        <v>5.048</v>
      </c>
      <c r="AB1491" s="152">
        <v>0.127</v>
      </c>
      <c r="AC1491" s="152">
        <v>10.048</v>
      </c>
      <c r="AD1491" s="152">
        <v>2.74</v>
      </c>
      <c r="AE1491" s="152">
        <v>0.48899999999999999</v>
      </c>
      <c r="AF1491" s="152">
        <v>0.13500000000000001</v>
      </c>
      <c r="AI1491" s="152">
        <v>94.466101050000006</v>
      </c>
      <c r="AJ1491" s="152">
        <v>5.2617106439999999</v>
      </c>
      <c r="AK1491" s="156">
        <f t="shared" si="23"/>
        <v>5.3157266849999996E-2</v>
      </c>
      <c r="AL1491" s="151">
        <v>531.57266849999996</v>
      </c>
      <c r="AM1491" s="151">
        <v>158.1081375</v>
      </c>
      <c r="AN1491" s="151">
        <v>2037.5641639999999</v>
      </c>
      <c r="AO1491" s="151">
        <v>497.98827089999997</v>
      </c>
      <c r="AQ1491" s="152">
        <v>3.4728713899999999</v>
      </c>
      <c r="AR1491" s="152">
        <v>0.31459667699999999</v>
      </c>
      <c r="AS1491" s="152">
        <v>5.4533171889999998</v>
      </c>
      <c r="AU1491" s="151">
        <v>468.80872770000002</v>
      </c>
      <c r="AV1491" s="152">
        <v>2043.5779500000001</v>
      </c>
      <c r="AW1491" s="152">
        <v>43.78922275</v>
      </c>
      <c r="AX1491" s="151">
        <v>5287.5683559999998</v>
      </c>
      <c r="AZ1491" s="152">
        <v>78.288124539999998</v>
      </c>
      <c r="BG1491" s="152">
        <v>3.267917857</v>
      </c>
      <c r="BH1491" s="152">
        <v>244.4840111</v>
      </c>
      <c r="BI1491" s="152">
        <v>14.493590040000001</v>
      </c>
      <c r="BJ1491" s="152">
        <v>30.990662390000001</v>
      </c>
      <c r="BK1491" s="152">
        <v>0.63393329799999998</v>
      </c>
      <c r="BO1491" s="152">
        <v>77.509121879999995</v>
      </c>
      <c r="BP1491" s="152">
        <v>2.2742570249999998</v>
      </c>
      <c r="BQ1491" s="152">
        <v>6.1509082030000002</v>
      </c>
      <c r="BR1491" s="152">
        <v>1.078409817</v>
      </c>
      <c r="BS1491" s="152">
        <v>5.0581126019999996</v>
      </c>
      <c r="BT1491" s="152">
        <v>1.577031928</v>
      </c>
      <c r="BU1491" s="152">
        <v>0.61575911299999997</v>
      </c>
      <c r="BV1491" s="152">
        <v>2.2724862290000001</v>
      </c>
      <c r="BX1491" s="152">
        <v>2.4717243770000001</v>
      </c>
      <c r="BZ1491" s="152">
        <v>1.651488928</v>
      </c>
      <c r="CB1491" s="152">
        <v>1.5323244629999999</v>
      </c>
      <c r="CD1491" s="152">
        <v>1.0294274969999999</v>
      </c>
      <c r="DC1491" s="152">
        <v>39.382666669999999</v>
      </c>
      <c r="DF1491" s="152">
        <v>19.132999999999999</v>
      </c>
      <c r="DG1491" s="152">
        <v>41.356666670000003</v>
      </c>
      <c r="DJ1491" s="152">
        <v>5.7000000000000002E-2</v>
      </c>
      <c r="DM1491" s="152">
        <v>0.168333333</v>
      </c>
      <c r="DO1491" s="154">
        <v>79.400000000000006</v>
      </c>
    </row>
    <row r="1492" spans="1:119">
      <c r="A1492" s="151">
        <v>7121</v>
      </c>
      <c r="B1492" s="152" t="s">
        <v>2859</v>
      </c>
      <c r="C1492" s="152" t="s">
        <v>2877</v>
      </c>
      <c r="D1492" s="152" t="s">
        <v>2878</v>
      </c>
      <c r="E1492" s="152" t="s">
        <v>3427</v>
      </c>
      <c r="F1492" s="152" t="s">
        <v>9938</v>
      </c>
      <c r="H1492" s="151">
        <v>284020</v>
      </c>
      <c r="L1492" s="153" t="s">
        <v>3428</v>
      </c>
      <c r="M1492" s="153" t="s">
        <v>3429</v>
      </c>
      <c r="P1492" s="152">
        <v>34.425283329999999</v>
      </c>
      <c r="Q1492" s="152">
        <v>139.2816833</v>
      </c>
      <c r="R1492" s="152" t="s">
        <v>2027</v>
      </c>
      <c r="S1492" s="152" t="s">
        <v>2716</v>
      </c>
      <c r="T1492" s="152">
        <v>47.186</v>
      </c>
      <c r="U1492" s="152">
        <v>0.93500000000000005</v>
      </c>
      <c r="V1492" s="152">
        <v>17.202000000000002</v>
      </c>
      <c r="X1492" s="152">
        <v>8.4633393380000008</v>
      </c>
      <c r="AA1492" s="152">
        <v>5.7889999999999997</v>
      </c>
      <c r="AB1492" s="152">
        <v>0.192</v>
      </c>
      <c r="AC1492" s="152">
        <v>9.7840000000000007</v>
      </c>
      <c r="AD1492" s="152">
        <v>2.6059999999999999</v>
      </c>
      <c r="AE1492" s="152">
        <v>0.47299999999999998</v>
      </c>
      <c r="AF1492" s="152">
        <v>0.125</v>
      </c>
      <c r="AI1492" s="152">
        <v>93.130774810000005</v>
      </c>
      <c r="AJ1492" s="152">
        <v>5.2113082320000004</v>
      </c>
      <c r="AK1492" s="156">
        <f t="shared" si="23"/>
        <v>4.7793149790000003E-2</v>
      </c>
      <c r="AL1492" s="151">
        <v>477.93149790000001</v>
      </c>
      <c r="AM1492" s="151">
        <v>154.716555</v>
      </c>
      <c r="AN1492" s="151">
        <v>2131.5126580000001</v>
      </c>
      <c r="AO1492" s="151">
        <v>529.34912459999998</v>
      </c>
      <c r="AQ1492" s="152">
        <v>3.3766330500000001</v>
      </c>
      <c r="AR1492" s="152">
        <v>0.26712424400000001</v>
      </c>
      <c r="AS1492" s="152">
        <v>5.1813979779999997</v>
      </c>
      <c r="AU1492" s="151">
        <v>651.60444480000001</v>
      </c>
      <c r="AV1492" s="152">
        <v>2426.6921400000001</v>
      </c>
      <c r="AW1492" s="152">
        <v>35.767260520000001</v>
      </c>
      <c r="AX1492" s="151">
        <v>6013.8502600000002</v>
      </c>
      <c r="AZ1492" s="152">
        <v>66.487786049999997</v>
      </c>
      <c r="BG1492" s="152">
        <v>3.7873038569999999</v>
      </c>
      <c r="BH1492" s="152">
        <v>231.16022140000001</v>
      </c>
      <c r="BI1492" s="152">
        <v>13.98158359</v>
      </c>
      <c r="BJ1492" s="152">
        <v>39.285691999999997</v>
      </c>
      <c r="BK1492" s="152">
        <v>0.88026729599999998</v>
      </c>
      <c r="BO1492" s="152">
        <v>77.393535999999997</v>
      </c>
      <c r="BP1492" s="152">
        <v>2.7403349490000002</v>
      </c>
      <c r="BQ1492" s="152">
        <v>7.4908711749999997</v>
      </c>
      <c r="BS1492" s="152">
        <v>6.3512019159999999</v>
      </c>
      <c r="BT1492" s="152">
        <v>2.0111843789999999</v>
      </c>
      <c r="BU1492" s="152">
        <v>0.72059022800000005</v>
      </c>
      <c r="BV1492" s="152">
        <v>2.1106557970000002</v>
      </c>
      <c r="BX1492" s="152">
        <v>2.5846298540000001</v>
      </c>
      <c r="BZ1492" s="152">
        <v>1.8143355830000001</v>
      </c>
      <c r="CB1492" s="152">
        <v>1.495338265</v>
      </c>
      <c r="CD1492" s="152">
        <v>1.2280659949999999</v>
      </c>
      <c r="CH1492" s="152">
        <v>23.720645680000001</v>
      </c>
      <c r="CJ1492" s="152">
        <v>0.130253123</v>
      </c>
      <c r="CK1492" s="152">
        <v>0.139383382</v>
      </c>
      <c r="DC1492" s="152">
        <v>39.489666669999998</v>
      </c>
      <c r="DF1492" s="152">
        <v>19.195666670000001</v>
      </c>
      <c r="DG1492" s="152">
        <v>41.353666670000003</v>
      </c>
      <c r="DJ1492" s="152">
        <v>7.3333333000000001E-2</v>
      </c>
      <c r="DM1492" s="152">
        <v>0.15966666700000001</v>
      </c>
      <c r="DO1492" s="154">
        <v>79.3</v>
      </c>
    </row>
    <row r="1493" spans="1:119">
      <c r="A1493" s="151">
        <v>7122</v>
      </c>
      <c r="B1493" s="152" t="s">
        <v>2859</v>
      </c>
      <c r="C1493" s="152" t="s">
        <v>2877</v>
      </c>
      <c r="D1493" s="152" t="s">
        <v>2878</v>
      </c>
      <c r="E1493" s="152" t="s">
        <v>3427</v>
      </c>
      <c r="F1493" s="152" t="s">
        <v>9939</v>
      </c>
      <c r="H1493" s="151">
        <v>284020</v>
      </c>
      <c r="L1493" s="153" t="s">
        <v>3428</v>
      </c>
      <c r="M1493" s="153" t="s">
        <v>3942</v>
      </c>
      <c r="P1493" s="152">
        <v>34.425283329999999</v>
      </c>
      <c r="Q1493" s="152">
        <v>139.2816833</v>
      </c>
      <c r="R1493" s="152" t="s">
        <v>2027</v>
      </c>
      <c r="S1493" s="152" t="s">
        <v>2716</v>
      </c>
      <c r="T1493" s="152">
        <v>48.734000000000002</v>
      </c>
      <c r="U1493" s="152">
        <v>1.069</v>
      </c>
      <c r="V1493" s="152">
        <v>19.515999999999998</v>
      </c>
      <c r="X1493" s="152">
        <v>5.2899666759999997</v>
      </c>
      <c r="AA1493" s="152">
        <v>3.0609999999999999</v>
      </c>
      <c r="AB1493" s="152">
        <v>0.108</v>
      </c>
      <c r="AC1493" s="152">
        <v>8.8819999999999997</v>
      </c>
      <c r="AD1493" s="152">
        <v>2.3730000000000002</v>
      </c>
      <c r="AE1493" s="152">
        <v>0.752</v>
      </c>
      <c r="AF1493" s="152">
        <v>0.64200000000000002</v>
      </c>
      <c r="AI1493" s="152">
        <v>90.641818860000001</v>
      </c>
      <c r="AJ1493" s="152">
        <v>4.5582213239999998</v>
      </c>
      <c r="AK1493" s="156">
        <f t="shared" si="23"/>
        <v>5.3244545489999996E-2</v>
      </c>
      <c r="AL1493" s="151">
        <v>532.44545489999996</v>
      </c>
      <c r="AM1493" s="151">
        <v>156.793485</v>
      </c>
      <c r="AN1493" s="151">
        <v>2552.0666339999998</v>
      </c>
      <c r="AO1493" s="151">
        <v>639.77309549999995</v>
      </c>
      <c r="AQ1493" s="152">
        <v>3.5720662249999999</v>
      </c>
      <c r="AR1493" s="152">
        <v>0.30003588199999998</v>
      </c>
      <c r="AS1493" s="152">
        <v>5.0084244480000004</v>
      </c>
      <c r="AU1493" s="151">
        <v>1058.7188639999999</v>
      </c>
      <c r="AV1493" s="152">
        <v>3026.2586900000001</v>
      </c>
      <c r="AW1493" s="152">
        <v>38.414382840000002</v>
      </c>
      <c r="AX1493" s="151">
        <v>6777.5082350000002</v>
      </c>
      <c r="AZ1493" s="152">
        <v>69.535027799999995</v>
      </c>
      <c r="BG1493" s="152">
        <v>3.5214332119999998</v>
      </c>
      <c r="BH1493" s="152">
        <v>264.09553840000001</v>
      </c>
      <c r="BI1493" s="152">
        <v>14.39442141</v>
      </c>
      <c r="BJ1493" s="152">
        <v>51.973323999999998</v>
      </c>
      <c r="BK1493" s="152">
        <v>1.201311281</v>
      </c>
      <c r="BO1493" s="152">
        <v>94.402528000000004</v>
      </c>
      <c r="BP1493" s="152">
        <v>3.827398729</v>
      </c>
      <c r="BQ1493" s="152">
        <v>10.1290984</v>
      </c>
      <c r="BS1493" s="152">
        <v>7.8834866760000004</v>
      </c>
      <c r="BT1493" s="152">
        <v>2.338356348</v>
      </c>
      <c r="BU1493" s="152">
        <v>0.83037347299999997</v>
      </c>
      <c r="BV1493" s="152">
        <v>2.2775310950000001</v>
      </c>
      <c r="BX1493" s="152">
        <v>1.967811913</v>
      </c>
      <c r="BZ1493" s="152">
        <v>1.7777421849999999</v>
      </c>
      <c r="CB1493" s="152">
        <v>1.458814061</v>
      </c>
      <c r="CD1493" s="152">
        <v>1.47415429</v>
      </c>
      <c r="CH1493" s="152">
        <v>3.8849319919999998</v>
      </c>
      <c r="CJ1493" s="152">
        <v>0.44475908400000003</v>
      </c>
      <c r="CK1493" s="152">
        <v>0.20487792599999999</v>
      </c>
      <c r="CU1493" s="152">
        <v>-53.3</v>
      </c>
      <c r="DC1493" s="152">
        <v>39.503666670000001</v>
      </c>
      <c r="DF1493" s="152">
        <v>18.986999999999998</v>
      </c>
      <c r="DG1493" s="152">
        <v>41.503</v>
      </c>
      <c r="DJ1493" s="152">
        <v>7.6999999999999999E-2</v>
      </c>
      <c r="DM1493" s="152">
        <v>0.16200000000000001</v>
      </c>
      <c r="DO1493" s="154">
        <v>79.599999999999994</v>
      </c>
    </row>
    <row r="1494" spans="1:119">
      <c r="A1494" s="151">
        <v>7123</v>
      </c>
      <c r="B1494" s="152" t="s">
        <v>2859</v>
      </c>
      <c r="C1494" s="152" t="s">
        <v>2877</v>
      </c>
      <c r="D1494" s="152" t="s">
        <v>2878</v>
      </c>
      <c r="E1494" s="152" t="s">
        <v>3427</v>
      </c>
      <c r="F1494" s="152" t="s">
        <v>9940</v>
      </c>
      <c r="H1494" s="151">
        <v>284020</v>
      </c>
      <c r="L1494" s="153" t="s">
        <v>3428</v>
      </c>
      <c r="M1494" s="153" t="s">
        <v>4338</v>
      </c>
      <c r="P1494" s="152">
        <v>34.425283329999999</v>
      </c>
      <c r="Q1494" s="152">
        <v>139.2816833</v>
      </c>
      <c r="R1494" s="152" t="s">
        <v>2027</v>
      </c>
      <c r="S1494" s="152" t="s">
        <v>2716</v>
      </c>
      <c r="T1494" s="152">
        <v>49.970999999999997</v>
      </c>
      <c r="U1494" s="152">
        <v>1.212</v>
      </c>
      <c r="V1494" s="152">
        <v>18.940000000000001</v>
      </c>
      <c r="X1494" s="152">
        <v>3.2168989849999998</v>
      </c>
      <c r="AA1494" s="152">
        <v>1.0860000000000001</v>
      </c>
      <c r="AB1494" s="152">
        <v>0.104</v>
      </c>
      <c r="AC1494" s="152">
        <v>11.446</v>
      </c>
      <c r="AD1494" s="152">
        <v>2.2450000000000001</v>
      </c>
      <c r="AE1494" s="152">
        <v>0.75700000000000001</v>
      </c>
      <c r="AF1494" s="152">
        <v>0.253</v>
      </c>
      <c r="AI1494" s="152">
        <v>89.373941759999994</v>
      </c>
      <c r="AJ1494" s="152">
        <v>5.2297646760000003</v>
      </c>
      <c r="AK1494" s="156">
        <f t="shared" si="23"/>
        <v>0.120970072</v>
      </c>
      <c r="AL1494" s="151">
        <v>1209.70072</v>
      </c>
      <c r="AM1494" s="151">
        <v>237.21560249999999</v>
      </c>
      <c r="AN1494" s="151">
        <v>2565.9572790000002</v>
      </c>
      <c r="AO1494" s="151">
        <v>648.5118741</v>
      </c>
      <c r="AQ1494" s="152">
        <v>5.5917347499999996</v>
      </c>
      <c r="AR1494" s="152">
        <v>0.377409198</v>
      </c>
      <c r="AS1494" s="152">
        <v>7.1488590500000004</v>
      </c>
      <c r="AU1494" s="151">
        <v>880.72661760000005</v>
      </c>
      <c r="AV1494" s="152">
        <v>4134.3183900000004</v>
      </c>
      <c r="AW1494" s="152">
        <v>37.832815119999999</v>
      </c>
      <c r="AX1494" s="151">
        <v>6587.2716039999996</v>
      </c>
      <c r="AZ1494" s="152">
        <v>37.117545849999999</v>
      </c>
      <c r="BG1494" s="152">
        <v>8.351269254</v>
      </c>
      <c r="BH1494" s="152">
        <v>262.3582462</v>
      </c>
      <c r="BI1494" s="152">
        <v>16.132108899999999</v>
      </c>
      <c r="BJ1494" s="152">
        <v>46.039104000000002</v>
      </c>
      <c r="BK1494" s="152">
        <v>1.300275708</v>
      </c>
      <c r="BO1494" s="152">
        <v>105.020256</v>
      </c>
      <c r="BP1494" s="152">
        <v>4.0718180579999999</v>
      </c>
      <c r="BQ1494" s="152">
        <v>8.6908427110000002</v>
      </c>
      <c r="BS1494" s="152">
        <v>7.0728197220000002</v>
      </c>
      <c r="BT1494" s="152">
        <v>2.4696157950000002</v>
      </c>
      <c r="BU1494" s="152">
        <v>1.0685085839999999</v>
      </c>
      <c r="BV1494" s="152">
        <v>2.5980173949999998</v>
      </c>
      <c r="BX1494" s="152">
        <v>2.6895141300000001</v>
      </c>
      <c r="BZ1494" s="152">
        <v>2.1494605330000001</v>
      </c>
      <c r="CB1494" s="152">
        <v>1.873679302</v>
      </c>
      <c r="CD1494" s="152">
        <v>1.282193589</v>
      </c>
      <c r="CH1494" s="152">
        <v>9.2557186050000002</v>
      </c>
      <c r="CJ1494" s="152">
        <v>0.54505835999999996</v>
      </c>
      <c r="CK1494" s="152">
        <v>0.17427090200000001</v>
      </c>
      <c r="CU1494" s="152">
        <v>-34.799999999999997</v>
      </c>
      <c r="DC1494" s="152">
        <v>38.618666670000003</v>
      </c>
      <c r="DF1494" s="152">
        <v>24.33433333</v>
      </c>
      <c r="DG1494" s="152">
        <v>37.368333329999999</v>
      </c>
      <c r="DJ1494" s="152">
        <v>4.2666666999999998E-2</v>
      </c>
      <c r="DM1494" s="152">
        <v>0.161333333</v>
      </c>
      <c r="DO1494" s="154">
        <v>73.2</v>
      </c>
    </row>
    <row r="1495" spans="1:119">
      <c r="A1495" s="151">
        <v>7124</v>
      </c>
      <c r="B1495" s="152" t="s">
        <v>2859</v>
      </c>
      <c r="C1495" s="152" t="s">
        <v>2877</v>
      </c>
      <c r="D1495" s="152" t="s">
        <v>2878</v>
      </c>
      <c r="E1495" s="152" t="s">
        <v>3427</v>
      </c>
      <c r="F1495" s="152" t="s">
        <v>9941</v>
      </c>
      <c r="H1495" s="151">
        <v>284020</v>
      </c>
      <c r="L1495" s="153" t="s">
        <v>3428</v>
      </c>
      <c r="M1495" s="153" t="s">
        <v>5302</v>
      </c>
      <c r="P1495" s="152">
        <v>34.425283329999999</v>
      </c>
      <c r="Q1495" s="152">
        <v>139.2816833</v>
      </c>
      <c r="R1495" s="152" t="s">
        <v>2027</v>
      </c>
      <c r="S1495" s="152" t="s">
        <v>2716</v>
      </c>
      <c r="T1495" s="152">
        <v>54.018999999999998</v>
      </c>
      <c r="U1495" s="152">
        <v>0.84799999999999998</v>
      </c>
      <c r="V1495" s="152">
        <v>18.632999999999999</v>
      </c>
      <c r="X1495" s="152">
        <v>5.541002217</v>
      </c>
      <c r="AA1495" s="152">
        <v>3.0139999999999998</v>
      </c>
      <c r="AB1495" s="152">
        <v>0.122</v>
      </c>
      <c r="AC1495" s="152">
        <v>8.3109999999999999</v>
      </c>
      <c r="AD1495" s="152">
        <v>2.262</v>
      </c>
      <c r="AE1495" s="152">
        <v>0.48099999999999998</v>
      </c>
      <c r="AF1495" s="152">
        <v>0.13200000000000001</v>
      </c>
      <c r="AI1495" s="152">
        <v>93.583643390000006</v>
      </c>
      <c r="AJ1495" s="152">
        <v>4.4195338800000004</v>
      </c>
      <c r="AK1495" s="156">
        <f t="shared" si="23"/>
        <v>5.3068932419999999E-2</v>
      </c>
      <c r="AL1495" s="151">
        <v>530.68932419999999</v>
      </c>
      <c r="AM1495" s="151">
        <v>202.55591250000001</v>
      </c>
      <c r="AN1495" s="151">
        <v>2171.6858050000001</v>
      </c>
      <c r="AO1495" s="151">
        <v>527.4750123</v>
      </c>
      <c r="DC1495" s="152">
        <v>38.597000000000001</v>
      </c>
      <c r="DF1495" s="152">
        <v>21.54</v>
      </c>
      <c r="DG1495" s="152">
        <v>39.643999999999998</v>
      </c>
      <c r="DJ1495" s="152">
        <v>3.6666667E-2</v>
      </c>
      <c r="DM1495" s="152">
        <v>0.16566666699999999</v>
      </c>
      <c r="DO1495" s="154">
        <v>76.599999999999994</v>
      </c>
    </row>
    <row r="1496" spans="1:119">
      <c r="A1496" s="151">
        <v>7125</v>
      </c>
      <c r="B1496" s="152" t="s">
        <v>2859</v>
      </c>
      <c r="C1496" s="152" t="s">
        <v>2877</v>
      </c>
      <c r="D1496" s="152" t="s">
        <v>2878</v>
      </c>
      <c r="E1496" s="152" t="s">
        <v>3427</v>
      </c>
      <c r="F1496" s="152" t="s">
        <v>9942</v>
      </c>
      <c r="H1496" s="151">
        <v>284020</v>
      </c>
      <c r="L1496" s="153" t="s">
        <v>3428</v>
      </c>
      <c r="M1496" s="153" t="s">
        <v>5128</v>
      </c>
      <c r="P1496" s="152">
        <v>34.425283329999999</v>
      </c>
      <c r="Q1496" s="152">
        <v>139.2816833</v>
      </c>
      <c r="R1496" s="152" t="s">
        <v>2027</v>
      </c>
      <c r="S1496" s="152" t="s">
        <v>2716</v>
      </c>
      <c r="T1496" s="152">
        <v>52.741999999999997</v>
      </c>
      <c r="U1496" s="152">
        <v>1.1559999999999999</v>
      </c>
      <c r="V1496" s="152">
        <v>20.350000000000001</v>
      </c>
      <c r="X1496" s="152">
        <v>3.4648978060000002</v>
      </c>
      <c r="AA1496" s="152">
        <v>0.92800000000000005</v>
      </c>
      <c r="AB1496" s="152">
        <v>0.121</v>
      </c>
      <c r="AC1496" s="152">
        <v>11.095000000000001</v>
      </c>
      <c r="AD1496" s="152">
        <v>2.597</v>
      </c>
      <c r="AE1496" s="152">
        <v>0.81200000000000006</v>
      </c>
      <c r="AF1496" s="152">
        <v>0.22900000000000001</v>
      </c>
      <c r="AI1496" s="152">
        <v>93.621155529999996</v>
      </c>
      <c r="AJ1496" s="152">
        <v>3.8300156639999998</v>
      </c>
      <c r="AK1496" s="156">
        <f t="shared" si="23"/>
        <v>6.7566219529999999E-2</v>
      </c>
      <c r="AL1496" s="151">
        <v>675.66219530000001</v>
      </c>
      <c r="AM1496" s="151">
        <v>178.00836749999999</v>
      </c>
      <c r="AN1496" s="151">
        <v>2168.0547809999998</v>
      </c>
      <c r="AO1496" s="151">
        <v>488.16643590000001</v>
      </c>
      <c r="AQ1496" s="152">
        <v>3.5088783600000002</v>
      </c>
      <c r="AR1496" s="152">
        <v>0.324193907</v>
      </c>
      <c r="AS1496" s="152">
        <v>5.2663737819999996</v>
      </c>
      <c r="AU1496" s="151">
        <v>553.22589849999997</v>
      </c>
      <c r="AV1496" s="152">
        <v>2104.8790800000002</v>
      </c>
      <c r="AW1496" s="152">
        <v>46.05818094</v>
      </c>
      <c r="AX1496" s="151">
        <v>5653.818483</v>
      </c>
      <c r="AZ1496" s="152">
        <v>53.200320830000003</v>
      </c>
      <c r="BG1496" s="152">
        <v>3.9814048209999999</v>
      </c>
      <c r="BH1496" s="152">
        <v>250.37479239999999</v>
      </c>
      <c r="BI1496" s="152">
        <v>14.94155801</v>
      </c>
      <c r="BJ1496" s="152">
        <v>32.867228070000003</v>
      </c>
      <c r="BK1496" s="152">
        <v>0.69827234400000004</v>
      </c>
      <c r="BO1496" s="152">
        <v>77.230318670000003</v>
      </c>
      <c r="BP1496" s="152">
        <v>2.4679267980000001</v>
      </c>
      <c r="BQ1496" s="152">
        <v>6.3479586399999999</v>
      </c>
      <c r="BR1496" s="152">
        <v>1.059602132</v>
      </c>
      <c r="BS1496" s="152">
        <v>5.310072473</v>
      </c>
      <c r="BT1496" s="152">
        <v>1.5218751239999999</v>
      </c>
      <c r="BU1496" s="152">
        <v>0.43999898100000001</v>
      </c>
      <c r="BV1496" s="152">
        <v>2.1509815799999998</v>
      </c>
      <c r="BX1496" s="152">
        <v>2.662091438</v>
      </c>
      <c r="BZ1496" s="152">
        <v>1.941805604</v>
      </c>
      <c r="CB1496" s="152">
        <v>1.573997305</v>
      </c>
      <c r="CD1496" s="152">
        <v>0.96119887800000003</v>
      </c>
      <c r="DC1496" s="152">
        <v>39.306666669999998</v>
      </c>
      <c r="DF1496" s="152">
        <v>19.862666669999999</v>
      </c>
      <c r="DG1496" s="152">
        <v>40.789000000000001</v>
      </c>
      <c r="DJ1496" s="152">
        <v>7.9000000000000001E-2</v>
      </c>
      <c r="DM1496" s="152">
        <v>0.16366666699999999</v>
      </c>
      <c r="DO1496" s="154">
        <v>78.5</v>
      </c>
    </row>
    <row r="1497" spans="1:119">
      <c r="A1497" s="151">
        <v>7126</v>
      </c>
      <c r="B1497" s="152" t="s">
        <v>2859</v>
      </c>
      <c r="C1497" s="152" t="s">
        <v>2877</v>
      </c>
      <c r="D1497" s="152" t="s">
        <v>2878</v>
      </c>
      <c r="E1497" s="152" t="s">
        <v>2997</v>
      </c>
      <c r="F1497" s="152" t="s">
        <v>9943</v>
      </c>
      <c r="H1497" s="151">
        <v>284211</v>
      </c>
      <c r="L1497" s="153" t="s">
        <v>3540</v>
      </c>
      <c r="M1497" s="153" t="s">
        <v>5147</v>
      </c>
      <c r="S1497" s="152" t="s">
        <v>2716</v>
      </c>
      <c r="T1497" s="152">
        <v>52.851999999999997</v>
      </c>
      <c r="U1497" s="152">
        <v>0.86199999999999999</v>
      </c>
      <c r="V1497" s="152">
        <v>16.364999999999998</v>
      </c>
      <c r="X1497" s="152">
        <v>8.4369999999999994</v>
      </c>
      <c r="AA1497" s="152">
        <v>4.782</v>
      </c>
      <c r="AB1497" s="152">
        <v>0.16300000000000001</v>
      </c>
      <c r="AC1497" s="152">
        <v>9.11</v>
      </c>
      <c r="AD1497" s="152">
        <v>2.9729999999999999</v>
      </c>
      <c r="AE1497" s="152">
        <v>0.98499999999999999</v>
      </c>
      <c r="AF1497" s="152">
        <v>0.17199999999999999</v>
      </c>
      <c r="AI1497" s="152">
        <v>96.906372950000005</v>
      </c>
      <c r="AJ1497" s="152">
        <v>1.720501668</v>
      </c>
      <c r="AK1497" s="156">
        <f t="shared" si="23"/>
        <v>8.2357016259999999E-3</v>
      </c>
      <c r="AL1497" s="151">
        <v>82.357016259999995</v>
      </c>
      <c r="AM1497" s="151">
        <v>458.65169250000002</v>
      </c>
      <c r="AN1497" s="151">
        <v>1207.671662</v>
      </c>
      <c r="AO1497" s="151">
        <v>1273.918545</v>
      </c>
      <c r="AQ1497" s="152">
        <v>6.5157188990000003</v>
      </c>
      <c r="AR1497" s="152">
        <v>0.65045772899999998</v>
      </c>
      <c r="AS1497" s="152">
        <v>7.2050814660000002</v>
      </c>
      <c r="AU1497" s="151">
        <v>724.97908580000001</v>
      </c>
      <c r="AV1497" s="152">
        <v>7559.7489189999997</v>
      </c>
      <c r="AW1497" s="152">
        <v>29.50269746</v>
      </c>
      <c r="AX1497" s="151">
        <v>4525.1198119999999</v>
      </c>
      <c r="AZ1497" s="152">
        <v>87.204958210000001</v>
      </c>
      <c r="BG1497" s="152">
        <v>9.9691987819999994</v>
      </c>
      <c r="BH1497" s="152">
        <v>288.01413359999998</v>
      </c>
      <c r="BI1497" s="152">
        <v>19.334421540000001</v>
      </c>
      <c r="BJ1497" s="152">
        <v>59.790987989999998</v>
      </c>
      <c r="BK1497" s="152">
        <v>2.5708950239999999</v>
      </c>
      <c r="BO1497" s="152">
        <v>175.15516819999999</v>
      </c>
      <c r="BP1497" s="152">
        <v>8.0806123850000002</v>
      </c>
      <c r="BQ1497" s="152">
        <v>18.426485209999999</v>
      </c>
      <c r="BR1497" s="152">
        <v>2.7465289429999999</v>
      </c>
      <c r="BS1497" s="152">
        <v>10.96144052</v>
      </c>
      <c r="BT1497" s="152">
        <v>2.7671508290000002</v>
      </c>
      <c r="BU1497" s="152">
        <v>0.94953220000000005</v>
      </c>
      <c r="BV1497" s="152">
        <v>3.401596617</v>
      </c>
      <c r="BX1497" s="152">
        <v>3.7017114530000002</v>
      </c>
      <c r="BZ1497" s="152">
        <v>2.540286193</v>
      </c>
      <c r="CB1497" s="152">
        <v>2.3736842199999999</v>
      </c>
      <c r="CD1497" s="152">
        <v>2.1503709149999999</v>
      </c>
      <c r="DC1497" s="152">
        <v>39.896333329999997</v>
      </c>
      <c r="DF1497" s="152">
        <v>18.526</v>
      </c>
      <c r="DG1497" s="152">
        <v>42.312666669999999</v>
      </c>
      <c r="DJ1497" s="152">
        <v>0.15166666700000001</v>
      </c>
      <c r="DM1497" s="152">
        <v>0.19033333299999999</v>
      </c>
      <c r="DO1497" s="154">
        <v>80.284009859999998</v>
      </c>
    </row>
    <row r="1498" spans="1:119">
      <c r="A1498" s="151">
        <v>7127</v>
      </c>
      <c r="B1498" s="152" t="s">
        <v>2859</v>
      </c>
      <c r="C1498" s="152" t="s">
        <v>2877</v>
      </c>
      <c r="D1498" s="152" t="s">
        <v>2878</v>
      </c>
      <c r="E1498" s="152" t="s">
        <v>2997</v>
      </c>
      <c r="F1498" s="152" t="s">
        <v>9944</v>
      </c>
      <c r="H1498" s="151">
        <v>284211</v>
      </c>
      <c r="L1498" s="153" t="s">
        <v>3540</v>
      </c>
      <c r="M1498" s="153" t="s">
        <v>3649</v>
      </c>
      <c r="S1498" s="152" t="s">
        <v>2716</v>
      </c>
      <c r="T1498" s="152">
        <v>47.896999999999998</v>
      </c>
      <c r="U1498" s="152">
        <v>0.81200000000000006</v>
      </c>
      <c r="V1498" s="152">
        <v>18.260999999999999</v>
      </c>
      <c r="X1498" s="152">
        <v>9.5020000000000007</v>
      </c>
      <c r="AA1498" s="152">
        <v>5.4240000000000004</v>
      </c>
      <c r="AB1498" s="152">
        <v>0.193</v>
      </c>
      <c r="AC1498" s="152">
        <v>12.154</v>
      </c>
      <c r="AD1498" s="152">
        <v>2.121</v>
      </c>
      <c r="AE1498" s="152">
        <v>0.41899999999999998</v>
      </c>
      <c r="AF1498" s="152">
        <v>0.186</v>
      </c>
      <c r="AI1498" s="152">
        <v>97.215873490000007</v>
      </c>
      <c r="AJ1498" s="152">
        <v>2.0063598319999998</v>
      </c>
      <c r="AK1498" s="156">
        <f t="shared" si="23"/>
        <v>2.556825699E-2</v>
      </c>
      <c r="AL1498" s="151">
        <v>255.6825699</v>
      </c>
      <c r="AM1498" s="151">
        <v>429.51943499999999</v>
      </c>
      <c r="AN1498" s="151">
        <v>1677.0804390000001</v>
      </c>
      <c r="AO1498" s="151">
        <v>745.24898519999999</v>
      </c>
      <c r="AQ1498" s="152">
        <v>5.705871041</v>
      </c>
      <c r="AR1498" s="152">
        <v>0.64456975299999997</v>
      </c>
      <c r="AS1498" s="152">
        <v>4.224089524</v>
      </c>
      <c r="AU1498" s="151">
        <v>935.64219079999998</v>
      </c>
      <c r="AV1498" s="152">
        <v>3351.1807370000001</v>
      </c>
      <c r="AW1498" s="152">
        <v>39.288917300000001</v>
      </c>
      <c r="AX1498" s="151">
        <v>4722.2203749999999</v>
      </c>
      <c r="AZ1498" s="152">
        <v>108.143809</v>
      </c>
      <c r="BG1498" s="152">
        <v>4.3982766030000002</v>
      </c>
      <c r="BH1498" s="152">
        <v>280.8208654</v>
      </c>
      <c r="BI1498" s="152">
        <v>16.731830930000001</v>
      </c>
      <c r="BJ1498" s="152">
        <v>40.713311439999998</v>
      </c>
      <c r="BK1498" s="152">
        <v>1.564677503</v>
      </c>
      <c r="BO1498" s="152">
        <v>75.488711690000002</v>
      </c>
      <c r="BP1498" s="152">
        <v>4.0798017160000004</v>
      </c>
      <c r="BQ1498" s="152">
        <v>9.9454950620000009</v>
      </c>
      <c r="BR1498" s="152">
        <v>1.570472085</v>
      </c>
      <c r="BS1498" s="152">
        <v>6.4366760860000003</v>
      </c>
      <c r="BT1498" s="152">
        <v>1.9110906599999999</v>
      </c>
      <c r="BU1498" s="152">
        <v>0.61559036600000006</v>
      </c>
      <c r="BV1498" s="152">
        <v>2.4450931640000002</v>
      </c>
      <c r="BX1498" s="152">
        <v>3.0020081680000001</v>
      </c>
      <c r="BZ1498" s="152">
        <v>2.0236916069999999</v>
      </c>
      <c r="CB1498" s="152">
        <v>1.96680382</v>
      </c>
      <c r="CD1498" s="152">
        <v>1.356738158</v>
      </c>
      <c r="DC1498" s="152">
        <v>40.096666669999998</v>
      </c>
      <c r="DF1498" s="152">
        <v>17.931333330000001</v>
      </c>
      <c r="DG1498" s="152">
        <v>42.914333329999998</v>
      </c>
      <c r="DJ1498" s="152">
        <v>0.14599999999999999</v>
      </c>
      <c r="DM1498" s="152">
        <v>0.186</v>
      </c>
      <c r="DO1498" s="154">
        <v>81.013465679999996</v>
      </c>
    </row>
    <row r="1499" spans="1:119">
      <c r="A1499" s="151">
        <v>7128</v>
      </c>
      <c r="B1499" s="152" t="s">
        <v>2859</v>
      </c>
      <c r="C1499" s="152" t="s">
        <v>2877</v>
      </c>
      <c r="D1499" s="152" t="s">
        <v>2878</v>
      </c>
      <c r="E1499" s="152" t="s">
        <v>2997</v>
      </c>
      <c r="F1499" s="152" t="s">
        <v>9945</v>
      </c>
      <c r="H1499" s="151">
        <v>284211</v>
      </c>
      <c r="L1499" s="153" t="s">
        <v>3540</v>
      </c>
      <c r="M1499" s="153" t="s">
        <v>5140</v>
      </c>
      <c r="S1499" s="152" t="s">
        <v>2716</v>
      </c>
      <c r="T1499" s="152">
        <v>52.793999999999997</v>
      </c>
      <c r="U1499" s="152">
        <v>1.1499999999999999</v>
      </c>
      <c r="V1499" s="152">
        <v>17.074999999999999</v>
      </c>
      <c r="X1499" s="152">
        <v>8.4429999999999996</v>
      </c>
      <c r="AA1499" s="152">
        <v>4.8</v>
      </c>
      <c r="AB1499" s="152">
        <v>0.15</v>
      </c>
      <c r="AC1499" s="152">
        <v>9.2729999999999997</v>
      </c>
      <c r="AD1499" s="152">
        <v>3.1019999999999999</v>
      </c>
      <c r="AE1499" s="152">
        <v>1.0369999999999999</v>
      </c>
      <c r="AF1499" s="152">
        <v>0.20899999999999999</v>
      </c>
      <c r="AI1499" s="152">
        <v>98.232309389999998</v>
      </c>
      <c r="AJ1499" s="152">
        <v>1.592248844</v>
      </c>
      <c r="AK1499" s="156">
        <f t="shared" si="23"/>
        <v>1.7876453570000003E-2</v>
      </c>
      <c r="AL1499" s="151">
        <v>178.76453570000001</v>
      </c>
      <c r="AM1499" s="151">
        <v>420.15852000000001</v>
      </c>
      <c r="AN1499" s="151">
        <v>1285.354075</v>
      </c>
      <c r="AO1499" s="151">
        <v>1459.3441720000001</v>
      </c>
      <c r="AQ1499" s="152">
        <v>6.5145008500000001</v>
      </c>
      <c r="AR1499" s="152">
        <v>0.62654989800000005</v>
      </c>
      <c r="AS1499" s="152">
        <v>7.4661574850000001</v>
      </c>
      <c r="AU1499" s="151">
        <v>967.51774599999999</v>
      </c>
      <c r="AV1499" s="152">
        <v>8249.8486040000007</v>
      </c>
      <c r="AW1499" s="152">
        <v>30.22944597</v>
      </c>
      <c r="AX1499" s="151">
        <v>6276.0856279999998</v>
      </c>
      <c r="AZ1499" s="152">
        <v>89.704936829999994</v>
      </c>
      <c r="BG1499" s="152">
        <v>12.3400353</v>
      </c>
      <c r="BH1499" s="152">
        <v>315.7549027</v>
      </c>
      <c r="BI1499" s="152">
        <v>21.414782330000001</v>
      </c>
      <c r="BJ1499" s="152">
        <v>75.932580250000001</v>
      </c>
      <c r="BK1499" s="152">
        <v>2.9440781710000001</v>
      </c>
      <c r="BO1499" s="152">
        <v>193.4156064</v>
      </c>
      <c r="BP1499" s="152">
        <v>9.7493163389999999</v>
      </c>
      <c r="BQ1499" s="152">
        <v>21.687686580000001</v>
      </c>
      <c r="BR1499" s="152">
        <v>3.1596405500000002</v>
      </c>
      <c r="BS1499" s="152">
        <v>12.435518699999999</v>
      </c>
      <c r="BT1499" s="152">
        <v>3.4597074229999998</v>
      </c>
      <c r="BU1499" s="152">
        <v>0.82773130900000003</v>
      </c>
      <c r="BV1499" s="152">
        <v>3.935971517</v>
      </c>
      <c r="BX1499" s="152">
        <v>3.9947276340000002</v>
      </c>
      <c r="BZ1499" s="152">
        <v>2.6190753139999998</v>
      </c>
      <c r="CB1499" s="152">
        <v>2.6135459760000002</v>
      </c>
      <c r="CD1499" s="152">
        <v>2.524227888</v>
      </c>
      <c r="DC1499" s="152">
        <v>39.948999999999998</v>
      </c>
      <c r="DF1499" s="152">
        <v>18.061</v>
      </c>
      <c r="DG1499" s="152">
        <v>42.52</v>
      </c>
      <c r="DJ1499" s="152">
        <v>0.150666667</v>
      </c>
      <c r="DM1499" s="152">
        <v>0.18</v>
      </c>
      <c r="DO1499" s="154">
        <v>80.759354090000002</v>
      </c>
    </row>
    <row r="1500" spans="1:119">
      <c r="A1500" s="151">
        <v>7129</v>
      </c>
      <c r="B1500" s="152" t="s">
        <v>2859</v>
      </c>
      <c r="C1500" s="152" t="s">
        <v>2877</v>
      </c>
      <c r="D1500" s="152" t="s">
        <v>2878</v>
      </c>
      <c r="E1500" s="152" t="s">
        <v>2997</v>
      </c>
      <c r="F1500" s="152" t="s">
        <v>9946</v>
      </c>
      <c r="H1500" s="151">
        <v>284211</v>
      </c>
      <c r="L1500" s="153" t="s">
        <v>3540</v>
      </c>
      <c r="M1500" s="153" t="s">
        <v>5364</v>
      </c>
      <c r="S1500" s="152" t="s">
        <v>2716</v>
      </c>
      <c r="T1500" s="152">
        <v>54.649000000000001</v>
      </c>
      <c r="U1500" s="152">
        <v>1.252</v>
      </c>
      <c r="V1500" s="152">
        <v>15.175000000000001</v>
      </c>
      <c r="X1500" s="152">
        <v>9.8420000000000005</v>
      </c>
      <c r="AA1500" s="152">
        <v>4.4809999999999999</v>
      </c>
      <c r="AB1500" s="152">
        <v>0.21299999999999999</v>
      </c>
      <c r="AC1500" s="152">
        <v>8.8970000000000002</v>
      </c>
      <c r="AD1500" s="152">
        <v>2.988</v>
      </c>
      <c r="AE1500" s="152">
        <v>1.1140000000000001</v>
      </c>
      <c r="AF1500" s="152">
        <v>0.20799999999999999</v>
      </c>
      <c r="AI1500" s="152">
        <v>99.028007950000003</v>
      </c>
      <c r="AJ1500" s="152">
        <v>1.178941824</v>
      </c>
      <c r="AK1500" s="156">
        <f t="shared" si="23"/>
        <v>1.7861855219999999E-3</v>
      </c>
      <c r="AL1500" s="151">
        <v>17.861855219999999</v>
      </c>
      <c r="AM1500" s="151">
        <v>564.64508999999998</v>
      </c>
      <c r="AN1500" s="151">
        <v>600.38013739999997</v>
      </c>
      <c r="AO1500" s="151">
        <v>1552.1525489999999</v>
      </c>
      <c r="AQ1500" s="152">
        <v>7.8990446499999996</v>
      </c>
      <c r="AR1500" s="152">
        <v>0.77654386200000003</v>
      </c>
      <c r="AS1500" s="152">
        <v>6.5308016999999996</v>
      </c>
      <c r="AU1500" s="151">
        <v>1004.808394</v>
      </c>
      <c r="AV1500" s="152">
        <v>7452.14995</v>
      </c>
      <c r="AW1500" s="152">
        <v>31.983446560000001</v>
      </c>
      <c r="AX1500" s="151">
        <v>6464.3240139999998</v>
      </c>
      <c r="AZ1500" s="152">
        <v>55.994467899999997</v>
      </c>
      <c r="BG1500" s="152">
        <v>10.83147299</v>
      </c>
      <c r="BH1500" s="152">
        <v>260.9274552</v>
      </c>
      <c r="BI1500" s="152">
        <v>22.69640154</v>
      </c>
      <c r="BJ1500" s="152">
        <v>70.264759999999995</v>
      </c>
      <c r="BK1500" s="152">
        <v>2.8968006210000001</v>
      </c>
      <c r="BO1500" s="152">
        <v>197.45369600000001</v>
      </c>
      <c r="BP1500" s="152">
        <v>10.26110177</v>
      </c>
      <c r="BQ1500" s="152">
        <v>20.958074889999999</v>
      </c>
      <c r="BS1500" s="152">
        <v>14.553043199999999</v>
      </c>
      <c r="BT1500" s="152">
        <v>3.8042037500000001</v>
      </c>
      <c r="BU1500" s="152">
        <v>0.46542234599999999</v>
      </c>
      <c r="BV1500" s="152">
        <v>3.7268202380000002</v>
      </c>
      <c r="BX1500" s="152">
        <v>4.076616145</v>
      </c>
      <c r="BZ1500" s="152">
        <v>2.7394577500000001</v>
      </c>
      <c r="CB1500" s="152">
        <v>2.3925603469999999</v>
      </c>
      <c r="CD1500" s="152">
        <v>2.174346844</v>
      </c>
      <c r="CH1500" s="152">
        <v>4.4515610209999998</v>
      </c>
      <c r="CJ1500" s="152">
        <v>1.34425522</v>
      </c>
      <c r="CK1500" s="152">
        <v>0.51489349200000001</v>
      </c>
      <c r="CU1500" s="152">
        <v>-54.220810735677524</v>
      </c>
      <c r="DC1500" s="152">
        <v>39.895666669999997</v>
      </c>
      <c r="DF1500" s="152">
        <v>18.566333329999999</v>
      </c>
      <c r="DG1500" s="152">
        <v>42.257666669999999</v>
      </c>
      <c r="DJ1500" s="152">
        <v>0.12366666699999999</v>
      </c>
      <c r="DM1500" s="152">
        <v>0.16900000000000001</v>
      </c>
      <c r="DO1500" s="154">
        <v>80.228939850000003</v>
      </c>
    </row>
    <row r="1501" spans="1:119">
      <c r="A1501" s="151">
        <v>7130</v>
      </c>
      <c r="B1501" s="152" t="s">
        <v>2859</v>
      </c>
      <c r="C1501" s="152" t="s">
        <v>2877</v>
      </c>
      <c r="D1501" s="152" t="s">
        <v>2878</v>
      </c>
      <c r="E1501" s="152" t="s">
        <v>2997</v>
      </c>
      <c r="F1501" s="152" t="s">
        <v>9947</v>
      </c>
      <c r="H1501" s="151">
        <v>284211</v>
      </c>
      <c r="L1501" s="153" t="s">
        <v>3540</v>
      </c>
      <c r="M1501" s="153" t="s">
        <v>5255</v>
      </c>
      <c r="S1501" s="152" t="s">
        <v>2716</v>
      </c>
      <c r="T1501" s="152">
        <v>53.491999999999997</v>
      </c>
      <c r="U1501" s="152">
        <v>1.1000000000000001</v>
      </c>
      <c r="V1501" s="152">
        <v>16.335999999999999</v>
      </c>
      <c r="X1501" s="152">
        <v>8.5470000000000006</v>
      </c>
      <c r="AA1501" s="152">
        <v>4.7539999999999996</v>
      </c>
      <c r="AB1501" s="152">
        <v>0.19600000000000001</v>
      </c>
      <c r="AC1501" s="152">
        <v>8.5210000000000008</v>
      </c>
      <c r="AD1501" s="152">
        <v>3.032</v>
      </c>
      <c r="AE1501" s="152">
        <v>1.073</v>
      </c>
      <c r="AF1501" s="152">
        <v>0.188</v>
      </c>
      <c r="AI1501" s="152">
        <v>97.447840790000001</v>
      </c>
      <c r="AJ1501" s="152">
        <v>1.7366244479999999</v>
      </c>
      <c r="AK1501" s="156">
        <f t="shared" si="23"/>
        <v>6.6736837829999996E-3</v>
      </c>
      <c r="AL1501" s="151">
        <v>66.736837829999999</v>
      </c>
      <c r="AM1501" s="151">
        <v>474.0813675</v>
      </c>
      <c r="AN1501" s="151">
        <v>952.27835760000005</v>
      </c>
      <c r="AO1501" s="151">
        <v>1428.2009909999999</v>
      </c>
      <c r="AQ1501" s="152">
        <v>7.0663020750000003</v>
      </c>
      <c r="AR1501" s="152">
        <v>0.61991965900000001</v>
      </c>
      <c r="AS1501" s="152">
        <v>6.0498891229999998</v>
      </c>
      <c r="AU1501" s="151">
        <v>933.55695360000004</v>
      </c>
      <c r="AV1501" s="152">
        <v>7788.4315800000004</v>
      </c>
      <c r="AW1501" s="152">
        <v>29.161344639999999</v>
      </c>
      <c r="AX1501" s="151">
        <v>5410.4553420000002</v>
      </c>
      <c r="AZ1501" s="152">
        <v>74.447893800000003</v>
      </c>
      <c r="BG1501" s="152">
        <v>11.841374009999999</v>
      </c>
      <c r="BH1501" s="152">
        <v>260.86507</v>
      </c>
      <c r="BI1501" s="152">
        <v>19.237985460000001</v>
      </c>
      <c r="BJ1501" s="152">
        <v>68.869479999999996</v>
      </c>
      <c r="BK1501" s="152">
        <v>2.8259523799999999</v>
      </c>
      <c r="BO1501" s="152">
        <v>178.52032</v>
      </c>
      <c r="BP1501" s="152">
        <v>8.4676434040000004</v>
      </c>
      <c r="BQ1501" s="152">
        <v>17.71204827</v>
      </c>
      <c r="BS1501" s="152">
        <v>11.920327090000001</v>
      </c>
      <c r="BT1501" s="152">
        <v>3.2376394999999998</v>
      </c>
      <c r="BU1501" s="152">
        <v>0.67672277300000006</v>
      </c>
      <c r="BV1501" s="152">
        <v>3.2667612949999998</v>
      </c>
      <c r="BX1501" s="152">
        <v>3.3323359780000001</v>
      </c>
      <c r="BZ1501" s="152">
        <v>2.5033956650000002</v>
      </c>
      <c r="CB1501" s="152">
        <v>1.8264183089999999</v>
      </c>
      <c r="CD1501" s="152">
        <v>1.7433595770000001</v>
      </c>
      <c r="CH1501" s="152">
        <v>2.8757954510000001</v>
      </c>
      <c r="CJ1501" s="152">
        <v>1.2041960700000001</v>
      </c>
      <c r="CK1501" s="152">
        <v>0.45091468299999998</v>
      </c>
      <c r="DC1501" s="152">
        <v>39.688333329999999</v>
      </c>
      <c r="DF1501" s="152">
        <v>18.980666670000002</v>
      </c>
      <c r="DG1501" s="152">
        <v>41.624000000000002</v>
      </c>
      <c r="DJ1501" s="152">
        <v>0.133333333</v>
      </c>
      <c r="DM1501" s="152">
        <v>0.175666667</v>
      </c>
      <c r="DO1501" s="154">
        <v>79.632554209999995</v>
      </c>
    </row>
    <row r="1502" spans="1:119">
      <c r="A1502" s="151">
        <v>7131</v>
      </c>
      <c r="B1502" s="152" t="s">
        <v>2859</v>
      </c>
      <c r="C1502" s="152" t="s">
        <v>2877</v>
      </c>
      <c r="D1502" s="152" t="s">
        <v>2878</v>
      </c>
      <c r="E1502" s="152" t="s">
        <v>2997</v>
      </c>
      <c r="F1502" s="152" t="s">
        <v>9948</v>
      </c>
      <c r="H1502" s="151">
        <v>284211</v>
      </c>
      <c r="L1502" s="153" t="s">
        <v>3540</v>
      </c>
      <c r="M1502" s="153" t="s">
        <v>4908</v>
      </c>
      <c r="S1502" s="152" t="s">
        <v>2716</v>
      </c>
      <c r="T1502" s="152">
        <v>51.817</v>
      </c>
      <c r="U1502" s="152">
        <v>1.117</v>
      </c>
      <c r="V1502" s="152">
        <v>17.861000000000001</v>
      </c>
      <c r="X1502" s="152">
        <v>8.8889999999999993</v>
      </c>
      <c r="AA1502" s="152">
        <v>5.0149999999999997</v>
      </c>
      <c r="AB1502" s="152">
        <v>0.16500000000000001</v>
      </c>
      <c r="AC1502" s="152">
        <v>9.9420000000000002</v>
      </c>
      <c r="AD1502" s="152">
        <v>3.0750000000000002</v>
      </c>
      <c r="AE1502" s="152">
        <v>0.60899999999999999</v>
      </c>
      <c r="AF1502" s="152">
        <v>0.17100000000000001</v>
      </c>
      <c r="AI1502" s="152">
        <v>98.892575960000002</v>
      </c>
      <c r="AJ1502" s="152">
        <v>2.0186984200000002</v>
      </c>
      <c r="AK1502" s="156">
        <f t="shared" si="23"/>
        <v>3.570850045E-2</v>
      </c>
      <c r="AL1502" s="151">
        <v>357.08500450000003</v>
      </c>
      <c r="AM1502" s="151">
        <v>551.483835</v>
      </c>
      <c r="AN1502" s="151">
        <v>1733.2425330000001</v>
      </c>
      <c r="AO1502" s="151">
        <v>1349.759039</v>
      </c>
      <c r="AQ1502" s="152">
        <v>6.2692270539999999</v>
      </c>
      <c r="AR1502" s="152">
        <v>0.67046312100000005</v>
      </c>
      <c r="AS1502" s="152">
        <v>4.4677628650000001</v>
      </c>
      <c r="AU1502" s="151">
        <v>829.39708829999995</v>
      </c>
      <c r="AV1502" s="152">
        <v>4595.1385449999998</v>
      </c>
      <c r="AW1502" s="152">
        <v>35.161973410000002</v>
      </c>
      <c r="AX1502" s="151">
        <v>6274.7201059999998</v>
      </c>
      <c r="AZ1502" s="152">
        <v>60.641408159999997</v>
      </c>
      <c r="BG1502" s="152">
        <v>6.1857666069999997</v>
      </c>
      <c r="BH1502" s="152">
        <v>364.56890829999998</v>
      </c>
      <c r="BI1502" s="152">
        <v>21.89261982</v>
      </c>
      <c r="BJ1502" s="152">
        <v>55.861994690000003</v>
      </c>
      <c r="BK1502" s="152">
        <v>1.8888302809999999</v>
      </c>
      <c r="BO1502" s="152">
        <v>119.1479039</v>
      </c>
      <c r="BP1502" s="152">
        <v>6.4514119829999999</v>
      </c>
      <c r="BQ1502" s="152">
        <v>14.89926567</v>
      </c>
      <c r="BR1502" s="152">
        <v>2.123248459</v>
      </c>
      <c r="BS1502" s="152">
        <v>9.9731711799999996</v>
      </c>
      <c r="BT1502" s="152">
        <v>3.2576125779999998</v>
      </c>
      <c r="BU1502" s="152">
        <v>0.768410806</v>
      </c>
      <c r="BV1502" s="152">
        <v>3.6903564520000001</v>
      </c>
      <c r="BX1502" s="152">
        <v>4.2036326119999998</v>
      </c>
      <c r="BZ1502" s="152">
        <v>3.001537554</v>
      </c>
      <c r="CB1502" s="152">
        <v>2.6292921480000002</v>
      </c>
      <c r="CD1502" s="152">
        <v>1.9728021849999999</v>
      </c>
      <c r="DC1502" s="152">
        <v>40.233333330000001</v>
      </c>
      <c r="DF1502" s="152">
        <v>18.263333329999998</v>
      </c>
      <c r="DG1502" s="152">
        <v>42.543999999999997</v>
      </c>
      <c r="DJ1502" s="152">
        <v>9.9000000000000005E-2</v>
      </c>
      <c r="DM1502" s="152">
        <v>0.18033333300000001</v>
      </c>
      <c r="DO1502" s="154">
        <v>80.594479559999996</v>
      </c>
    </row>
    <row r="1503" spans="1:119">
      <c r="A1503" s="151">
        <v>7132</v>
      </c>
      <c r="B1503" s="152" t="s">
        <v>2859</v>
      </c>
      <c r="C1503" s="152" t="s">
        <v>2877</v>
      </c>
      <c r="D1503" s="152" t="s">
        <v>2878</v>
      </c>
      <c r="E1503" s="152" t="s">
        <v>2997</v>
      </c>
      <c r="F1503" s="152" t="s">
        <v>9949</v>
      </c>
      <c r="H1503" s="151">
        <v>284211</v>
      </c>
      <c r="L1503" s="153" t="s">
        <v>3540</v>
      </c>
      <c r="M1503" s="153" t="s">
        <v>5289</v>
      </c>
      <c r="S1503" s="152" t="s">
        <v>2716</v>
      </c>
      <c r="T1503" s="152">
        <v>53.853000000000002</v>
      </c>
      <c r="U1503" s="152">
        <v>1.0880000000000001</v>
      </c>
      <c r="V1503" s="152">
        <v>15.823</v>
      </c>
      <c r="X1503" s="152">
        <v>8.8620000000000001</v>
      </c>
      <c r="AA1503" s="152">
        <v>5.0919999999999996</v>
      </c>
      <c r="AB1503" s="152">
        <v>0.153</v>
      </c>
      <c r="AC1503" s="152">
        <v>9.0239999999999991</v>
      </c>
      <c r="AD1503" s="152">
        <v>2.9620000000000002</v>
      </c>
      <c r="AE1503" s="152">
        <v>0.96299999999999997</v>
      </c>
      <c r="AF1503" s="152">
        <v>0.182</v>
      </c>
      <c r="AI1503" s="152">
        <v>98.250601869999997</v>
      </c>
      <c r="AJ1503" s="152">
        <v>2.3675652</v>
      </c>
      <c r="AK1503" s="156">
        <f t="shared" si="23"/>
        <v>6.7705701120000005E-3</v>
      </c>
      <c r="AL1503" s="151">
        <v>67.705701120000001</v>
      </c>
      <c r="AM1503" s="151">
        <v>549.91877250000005</v>
      </c>
      <c r="AN1503" s="151">
        <v>765.52949739999997</v>
      </c>
      <c r="AO1503" s="151">
        <v>1781.999415</v>
      </c>
      <c r="AQ1503" s="152">
        <v>7.521826967</v>
      </c>
      <c r="AR1503" s="152">
        <v>0.60807036800000003</v>
      </c>
      <c r="AS1503" s="152">
        <v>5.5508447250000001</v>
      </c>
      <c r="AU1503" s="151">
        <v>828.17733459999999</v>
      </c>
      <c r="AV1503" s="152">
        <v>6756.4662550000003</v>
      </c>
      <c r="AW1503" s="152">
        <v>30.291755240000001</v>
      </c>
      <c r="AX1503" s="151">
        <v>5310.4477310000002</v>
      </c>
      <c r="AZ1503" s="152">
        <v>78.922747439999995</v>
      </c>
      <c r="BG1503" s="152">
        <v>9.8341277009999999</v>
      </c>
      <c r="BH1503" s="152">
        <v>262.96639049999999</v>
      </c>
      <c r="BI1503" s="152">
        <v>18.922412680000001</v>
      </c>
      <c r="BJ1503" s="152">
        <v>61.220025159999999</v>
      </c>
      <c r="BK1503" s="152">
        <v>2.3068000720000001</v>
      </c>
      <c r="BO1503" s="152">
        <v>165.04831820000001</v>
      </c>
      <c r="BP1503" s="152">
        <v>8.3585022169999998</v>
      </c>
      <c r="BQ1503" s="152">
        <v>18.407538389999999</v>
      </c>
      <c r="BR1503" s="152">
        <v>2.7103134020000001</v>
      </c>
      <c r="BS1503" s="152">
        <v>10.66019711</v>
      </c>
      <c r="BT1503" s="152">
        <v>2.8930817850000001</v>
      </c>
      <c r="BU1503" s="152">
        <v>1.045332749</v>
      </c>
      <c r="BV1503" s="152">
        <v>3.255591506</v>
      </c>
      <c r="BX1503" s="152">
        <v>3.6644614519999998</v>
      </c>
      <c r="BZ1503" s="152">
        <v>2.5479610479999999</v>
      </c>
      <c r="CB1503" s="152">
        <v>2.3710901980000001</v>
      </c>
      <c r="CD1503" s="152">
        <v>2.182041205</v>
      </c>
      <c r="DC1503" s="152">
        <v>39.703666669999997</v>
      </c>
      <c r="DF1503" s="152">
        <v>18.518333330000001</v>
      </c>
      <c r="DG1503" s="152">
        <v>41.921999999999997</v>
      </c>
      <c r="DJ1503" s="152">
        <v>0.11133333300000001</v>
      </c>
      <c r="DM1503" s="152">
        <v>0.171333333</v>
      </c>
      <c r="DO1503" s="154">
        <v>80.143361420000005</v>
      </c>
    </row>
    <row r="1504" spans="1:119">
      <c r="A1504" s="151">
        <v>7133</v>
      </c>
      <c r="B1504" s="152" t="s">
        <v>2859</v>
      </c>
      <c r="C1504" s="152" t="s">
        <v>2877</v>
      </c>
      <c r="D1504" s="152" t="s">
        <v>2878</v>
      </c>
      <c r="E1504" s="152" t="s">
        <v>2997</v>
      </c>
      <c r="F1504" s="152" t="s">
        <v>9950</v>
      </c>
      <c r="H1504" s="151">
        <v>284211</v>
      </c>
      <c r="L1504" s="153" t="s">
        <v>3540</v>
      </c>
      <c r="M1504" s="153" t="s">
        <v>4750</v>
      </c>
      <c r="S1504" s="152" t="s">
        <v>2716</v>
      </c>
      <c r="T1504" s="152">
        <v>51.283999999999999</v>
      </c>
      <c r="U1504" s="152">
        <v>1.0669999999999999</v>
      </c>
      <c r="V1504" s="152">
        <v>17.22</v>
      </c>
      <c r="X1504" s="152">
        <v>8.7959999999999994</v>
      </c>
      <c r="AA1504" s="152">
        <v>5.29</v>
      </c>
      <c r="AB1504" s="152">
        <v>0.158</v>
      </c>
      <c r="AC1504" s="152">
        <v>9.9730000000000008</v>
      </c>
      <c r="AD1504" s="152">
        <v>2.734</v>
      </c>
      <c r="AE1504" s="152">
        <v>0.84099999999999997</v>
      </c>
      <c r="AF1504" s="152">
        <v>0.16700000000000001</v>
      </c>
      <c r="AI1504" s="152">
        <v>97.759366880000002</v>
      </c>
      <c r="AJ1504" s="152">
        <v>2.0229360930000002</v>
      </c>
      <c r="AK1504" s="156">
        <f t="shared" si="23"/>
        <v>3.1808046520000001E-2</v>
      </c>
      <c r="AL1504" s="151">
        <v>318.08046519999999</v>
      </c>
      <c r="AM1504" s="151">
        <v>457.87100249999997</v>
      </c>
      <c r="AN1504" s="151">
        <v>1324.1472080000001</v>
      </c>
      <c r="AO1504" s="151">
        <v>1485.045525</v>
      </c>
      <c r="AQ1504" s="152">
        <v>6.1538788499999999</v>
      </c>
      <c r="AR1504" s="152">
        <v>0.58686732500000005</v>
      </c>
      <c r="AS1504" s="152">
        <v>5.2727397099999997</v>
      </c>
      <c r="AU1504" s="151">
        <v>861.78148799999997</v>
      </c>
      <c r="AV1504" s="152">
        <v>6340.9164799999999</v>
      </c>
      <c r="AW1504" s="152">
        <v>31.133131479999999</v>
      </c>
      <c r="AX1504" s="151">
        <v>5787.145004</v>
      </c>
      <c r="AZ1504" s="152">
        <v>65.753075150000001</v>
      </c>
      <c r="BG1504" s="152">
        <v>9.0911483989999997</v>
      </c>
      <c r="BH1504" s="152">
        <v>306.60155880000002</v>
      </c>
      <c r="BI1504" s="152">
        <v>17.810525890000001</v>
      </c>
      <c r="BJ1504" s="152">
        <v>59.186836</v>
      </c>
      <c r="BK1504" s="152">
        <v>2.2715217440000002</v>
      </c>
      <c r="BO1504" s="152">
        <v>150.98195200000001</v>
      </c>
      <c r="BP1504" s="152">
        <v>7.7789310499999997</v>
      </c>
      <c r="BQ1504" s="152">
        <v>15.945767500000001</v>
      </c>
      <c r="BS1504" s="152">
        <v>10.59670609</v>
      </c>
      <c r="BT1504" s="152">
        <v>3.0532093470000001</v>
      </c>
      <c r="BU1504" s="152">
        <v>0.45987191100000002</v>
      </c>
      <c r="BV1504" s="152">
        <v>3.0597455650000001</v>
      </c>
      <c r="BX1504" s="152">
        <v>3.1605448040000002</v>
      </c>
      <c r="BZ1504" s="152">
        <v>2.0131986230000001</v>
      </c>
      <c r="CB1504" s="152">
        <v>1.90277943</v>
      </c>
      <c r="CD1504" s="152">
        <v>1.807580636</v>
      </c>
      <c r="CH1504" s="152">
        <v>3.0484383959999999</v>
      </c>
      <c r="CJ1504" s="152">
        <v>1.06031002</v>
      </c>
      <c r="CK1504" s="152">
        <v>0.40466986300000002</v>
      </c>
      <c r="DC1504" s="152">
        <v>39.692</v>
      </c>
      <c r="DF1504" s="152">
        <v>18.519666669999999</v>
      </c>
      <c r="DG1504" s="152">
        <v>42.03166667</v>
      </c>
      <c r="DJ1504" s="152">
        <v>0.108333333</v>
      </c>
      <c r="DM1504" s="152">
        <v>0.179666667</v>
      </c>
      <c r="DO1504" s="154">
        <v>80.183760289999995</v>
      </c>
    </row>
    <row r="1505" spans="1:203">
      <c r="A1505" s="151">
        <v>7134</v>
      </c>
      <c r="B1505" s="152" t="s">
        <v>2859</v>
      </c>
      <c r="C1505" s="152" t="s">
        <v>2877</v>
      </c>
      <c r="D1505" s="152" t="s">
        <v>2878</v>
      </c>
      <c r="E1505" s="152" t="s">
        <v>2997</v>
      </c>
      <c r="F1505" s="152" t="s">
        <v>9951</v>
      </c>
      <c r="H1505" s="151">
        <v>284211</v>
      </c>
      <c r="L1505" s="153" t="s">
        <v>3540</v>
      </c>
      <c r="M1505" s="153" t="s">
        <v>5139</v>
      </c>
      <c r="S1505" s="152" t="s">
        <v>2716</v>
      </c>
      <c r="T1505" s="152">
        <v>52.793999999999997</v>
      </c>
      <c r="U1505" s="152">
        <v>1.2549999999999999</v>
      </c>
      <c r="V1505" s="152">
        <v>14.638999999999999</v>
      </c>
      <c r="X1505" s="152">
        <v>9.1760000000000002</v>
      </c>
      <c r="AA1505" s="152">
        <v>4.4939999999999998</v>
      </c>
      <c r="AB1505" s="152">
        <v>0.16900000000000001</v>
      </c>
      <c r="AC1505" s="152">
        <v>8.6760000000000002</v>
      </c>
      <c r="AD1505" s="152">
        <v>2.9369999999999998</v>
      </c>
      <c r="AE1505" s="152">
        <v>1.1140000000000001</v>
      </c>
      <c r="AF1505" s="152">
        <v>0.19900000000000001</v>
      </c>
      <c r="AI1505" s="152">
        <v>95.66135079</v>
      </c>
      <c r="AJ1505" s="152">
        <v>1.4352348960000001</v>
      </c>
      <c r="AK1505" s="156">
        <f t="shared" si="23"/>
        <v>5.0436965259999993E-4</v>
      </c>
      <c r="AL1505" s="151">
        <v>5.0436965259999997</v>
      </c>
      <c r="AM1505" s="151">
        <v>611.61905999999999</v>
      </c>
      <c r="AN1505" s="151">
        <v>534.75589000000002</v>
      </c>
      <c r="AO1505" s="151">
        <v>1869.3181830000001</v>
      </c>
      <c r="AQ1505" s="152">
        <v>7.6652307349999997</v>
      </c>
      <c r="AR1505" s="152">
        <v>0.72857516</v>
      </c>
      <c r="AS1505" s="152">
        <v>7.032940516</v>
      </c>
      <c r="AU1505" s="151">
        <v>1033.11114</v>
      </c>
      <c r="AV1505" s="152">
        <v>8317.9693860000007</v>
      </c>
      <c r="AW1505" s="152">
        <v>36.06060291</v>
      </c>
      <c r="AX1505" s="151">
        <v>6955.9402959999998</v>
      </c>
      <c r="AZ1505" s="152">
        <v>52.310129760000002</v>
      </c>
      <c r="BG1505" s="152">
        <v>11.932444869999999</v>
      </c>
      <c r="BH1505" s="152">
        <v>290.47578119999997</v>
      </c>
      <c r="BI1505" s="152">
        <v>24.785800250000001</v>
      </c>
      <c r="BJ1505" s="152">
        <v>79.661900410000001</v>
      </c>
      <c r="BK1505" s="152">
        <v>3.1528607989999999</v>
      </c>
      <c r="BO1505" s="152">
        <v>214.4039061</v>
      </c>
      <c r="BP1505" s="152">
        <v>11.178542050000001</v>
      </c>
      <c r="BQ1505" s="152">
        <v>24.677631309999999</v>
      </c>
      <c r="BR1505" s="152">
        <v>3.3794442870000001</v>
      </c>
      <c r="BS1505" s="152">
        <v>14.474064370000001</v>
      </c>
      <c r="BT1505" s="152">
        <v>3.8681676189999998</v>
      </c>
      <c r="BU1505" s="152">
        <v>1.3334578560000001</v>
      </c>
      <c r="BV1505" s="152">
        <v>4.3942709090000003</v>
      </c>
      <c r="BX1505" s="152">
        <v>4.8581051669999997</v>
      </c>
      <c r="BZ1505" s="152">
        <v>3.1962756450000001</v>
      </c>
      <c r="CB1505" s="152">
        <v>3.1533472759999999</v>
      </c>
      <c r="CD1505" s="152">
        <v>2.7536708280000002</v>
      </c>
      <c r="DC1505" s="152">
        <v>39.692</v>
      </c>
      <c r="DF1505" s="152">
        <v>18.519666669999999</v>
      </c>
      <c r="DG1505" s="152">
        <v>42.03166667</v>
      </c>
      <c r="DJ1505" s="152">
        <v>0.108333333</v>
      </c>
      <c r="DM1505" s="152">
        <v>0.179666667</v>
      </c>
      <c r="DO1505" s="154">
        <v>80.183760289999995</v>
      </c>
    </row>
    <row r="1506" spans="1:203">
      <c r="A1506" s="151">
        <v>7135</v>
      </c>
      <c r="B1506" s="152" t="s">
        <v>2859</v>
      </c>
      <c r="C1506" s="152" t="s">
        <v>2877</v>
      </c>
      <c r="D1506" s="152" t="s">
        <v>2878</v>
      </c>
      <c r="E1506" s="152" t="s">
        <v>2997</v>
      </c>
      <c r="F1506" s="152" t="s">
        <v>9952</v>
      </c>
      <c r="H1506" s="151">
        <v>284211</v>
      </c>
      <c r="L1506" s="153" t="s">
        <v>3540</v>
      </c>
      <c r="M1506" s="153" t="s">
        <v>3541</v>
      </c>
      <c r="S1506" s="152" t="s">
        <v>2716</v>
      </c>
      <c r="T1506" s="152">
        <v>47.569000000000003</v>
      </c>
      <c r="U1506" s="152">
        <v>0.82899999999999996</v>
      </c>
      <c r="V1506" s="152">
        <v>17.914000000000001</v>
      </c>
      <c r="X1506" s="152">
        <v>8.9849999999999994</v>
      </c>
      <c r="AA1506" s="152">
        <v>5.7249999999999996</v>
      </c>
      <c r="AB1506" s="152">
        <v>0.15</v>
      </c>
      <c r="AC1506" s="152">
        <v>12.303000000000001</v>
      </c>
      <c r="AD1506" s="152">
        <v>1.9890000000000001</v>
      </c>
      <c r="AE1506" s="152">
        <v>0.442</v>
      </c>
      <c r="AF1506" s="152">
        <v>9.7000000000000003E-2</v>
      </c>
      <c r="AI1506" s="152">
        <v>96.284104249999999</v>
      </c>
      <c r="AJ1506" s="152">
        <v>2.931405228</v>
      </c>
      <c r="AK1506" s="156">
        <f t="shared" si="23"/>
        <v>1.4460217149999999E-2</v>
      </c>
      <c r="AL1506" s="151">
        <v>144.6021715</v>
      </c>
      <c r="AM1506" s="151">
        <v>334.45569749999999</v>
      </c>
      <c r="AN1506" s="151">
        <v>1985.547771</v>
      </c>
      <c r="AO1506" s="151">
        <v>977.36814630000003</v>
      </c>
      <c r="AQ1506" s="152">
        <v>5.1548322000000004</v>
      </c>
      <c r="AR1506" s="152">
        <v>0.50014497499999999</v>
      </c>
      <c r="AS1506" s="152">
        <v>3.4089931230000001</v>
      </c>
      <c r="AU1506" s="151">
        <v>607.3937952</v>
      </c>
      <c r="AV1506" s="152">
        <v>3184.1192500000002</v>
      </c>
      <c r="AW1506" s="152">
        <v>35.709280040000003</v>
      </c>
      <c r="AX1506" s="151">
        <v>4543.4203909999997</v>
      </c>
      <c r="AZ1506" s="152">
        <v>110.9999275</v>
      </c>
      <c r="BG1506" s="152">
        <v>3.8121343379999999</v>
      </c>
      <c r="BH1506" s="152">
        <v>289.23406160000002</v>
      </c>
      <c r="BI1506" s="152">
        <v>14.341060840000001</v>
      </c>
      <c r="BJ1506" s="152">
        <v>39.792444000000003</v>
      </c>
      <c r="BK1506" s="152">
        <v>1.647295277</v>
      </c>
      <c r="BO1506" s="152">
        <v>78.111615999999998</v>
      </c>
      <c r="BP1506" s="152">
        <v>4.2591280600000001</v>
      </c>
      <c r="BQ1506" s="152">
        <v>9.4757651200000002</v>
      </c>
      <c r="BS1506" s="152">
        <v>7.0897892220000003</v>
      </c>
      <c r="BT1506" s="152">
        <v>1.8997061180000001</v>
      </c>
      <c r="BU1506" s="152">
        <v>0.89402328799999997</v>
      </c>
      <c r="BV1506" s="152">
        <v>2.0784455099999999</v>
      </c>
      <c r="BX1506" s="152">
        <v>2.460871552</v>
      </c>
      <c r="BZ1506" s="152">
        <v>1.596284928</v>
      </c>
      <c r="CB1506" s="152">
        <v>1.4600626560000001</v>
      </c>
      <c r="CD1506" s="152">
        <v>1.111048349</v>
      </c>
      <c r="CH1506" s="152">
        <v>2.2138359780000001</v>
      </c>
      <c r="CJ1506" s="152">
        <v>0.52705468200000005</v>
      </c>
      <c r="CK1506" s="152">
        <v>0.21773131700000001</v>
      </c>
      <c r="CU1506" s="152">
        <v>-55.643739135158853</v>
      </c>
      <c r="DC1506" s="152">
        <v>40.420999999999999</v>
      </c>
      <c r="DF1506" s="152">
        <v>16.931000000000001</v>
      </c>
      <c r="DG1506" s="152">
        <v>43.625999999999998</v>
      </c>
      <c r="DJ1506" s="152">
        <v>0.14133333300000001</v>
      </c>
      <c r="DM1506" s="152">
        <v>0.20533333300000001</v>
      </c>
      <c r="DO1506" s="154">
        <v>82.123484950000005</v>
      </c>
    </row>
    <row r="1507" spans="1:203">
      <c r="A1507" s="151">
        <v>7136</v>
      </c>
      <c r="B1507" s="152" t="s">
        <v>2859</v>
      </c>
      <c r="C1507" s="152" t="s">
        <v>2877</v>
      </c>
      <c r="D1507" s="152" t="s">
        <v>2878</v>
      </c>
      <c r="E1507" s="152" t="s">
        <v>2997</v>
      </c>
      <c r="F1507" s="152" t="s">
        <v>9953</v>
      </c>
      <c r="H1507" s="151">
        <v>284211</v>
      </c>
      <c r="L1507" s="153" t="s">
        <v>3540</v>
      </c>
      <c r="M1507" s="153" t="s">
        <v>4699</v>
      </c>
      <c r="S1507" s="152" t="s">
        <v>2716</v>
      </c>
      <c r="T1507" s="152">
        <v>51.106999999999999</v>
      </c>
      <c r="U1507" s="152">
        <v>0.97799999999999998</v>
      </c>
      <c r="V1507" s="152">
        <v>17.166</v>
      </c>
      <c r="X1507" s="152">
        <v>8.7029999999999994</v>
      </c>
      <c r="AA1507" s="152">
        <v>5.2480000000000002</v>
      </c>
      <c r="AB1507" s="152">
        <v>0.16400000000000001</v>
      </c>
      <c r="AC1507" s="152">
        <v>9.98</v>
      </c>
      <c r="AD1507" s="152">
        <v>2.5870000000000002</v>
      </c>
      <c r="AE1507" s="152">
        <v>0.81299999999999994</v>
      </c>
      <c r="AF1507" s="152">
        <v>0.17599999999999999</v>
      </c>
      <c r="AI1507" s="152">
        <v>97.200853809999998</v>
      </c>
      <c r="AJ1507" s="152">
        <v>3.0630916799999999</v>
      </c>
      <c r="AK1507" s="156">
        <f t="shared" si="23"/>
        <v>2.138150715E-2</v>
      </c>
      <c r="AL1507" s="151">
        <v>213.81507149999999</v>
      </c>
      <c r="AM1507" s="151">
        <v>487.76185500000003</v>
      </c>
      <c r="AN1507" s="151">
        <v>1492.944559</v>
      </c>
      <c r="AO1507" s="151">
        <v>1579.3563770000001</v>
      </c>
      <c r="AQ1507" s="152">
        <v>6.5731613500000003</v>
      </c>
      <c r="AR1507" s="152">
        <v>0.59546436000000003</v>
      </c>
      <c r="AS1507" s="152">
        <v>5.1586963299999997</v>
      </c>
      <c r="AU1507" s="151">
        <v>835.86895679999998</v>
      </c>
      <c r="AV1507" s="152">
        <v>6099.57197</v>
      </c>
      <c r="AW1507" s="152">
        <v>31.883743639999999</v>
      </c>
      <c r="AX1507" s="151">
        <v>5374.9423280000001</v>
      </c>
      <c r="AZ1507" s="152">
        <v>80.302947200000006</v>
      </c>
      <c r="BG1507" s="152">
        <v>8.8811655540000007</v>
      </c>
      <c r="BH1507" s="152">
        <v>312.94450619999998</v>
      </c>
      <c r="BI1507" s="152">
        <v>16.596166019999998</v>
      </c>
      <c r="BJ1507" s="152">
        <v>54.742697999999997</v>
      </c>
      <c r="BK1507" s="152">
        <v>2.1175541610000002</v>
      </c>
      <c r="BO1507" s="152">
        <v>145.51961600000001</v>
      </c>
      <c r="BP1507" s="152">
        <v>8.0248716239999993</v>
      </c>
      <c r="BQ1507" s="152">
        <v>15.62717776</v>
      </c>
      <c r="BS1507" s="152">
        <v>10.08096905</v>
      </c>
      <c r="BT1507" s="152">
        <v>2.94302609</v>
      </c>
      <c r="BU1507" s="152">
        <v>1.1662605100000001</v>
      </c>
      <c r="BV1507" s="152">
        <v>2.80992496</v>
      </c>
      <c r="BX1507" s="152">
        <v>2.8045650850000001</v>
      </c>
      <c r="BZ1507" s="152">
        <v>2.2180654729999998</v>
      </c>
      <c r="CB1507" s="152">
        <v>1.9101078929999999</v>
      </c>
      <c r="CD1507" s="152">
        <v>1.4580990250000001</v>
      </c>
      <c r="CH1507" s="152">
        <v>2.9181164480000001</v>
      </c>
      <c r="CJ1507" s="152">
        <v>1.1087122199999999</v>
      </c>
      <c r="CK1507" s="152">
        <v>0.34508942599999998</v>
      </c>
      <c r="CU1507" s="152">
        <v>-51.871732521418188</v>
      </c>
      <c r="DC1507" s="152">
        <v>39.922333330000001</v>
      </c>
      <c r="DF1507" s="152">
        <v>18.166333330000001</v>
      </c>
      <c r="DG1507" s="152">
        <v>42.53166667</v>
      </c>
      <c r="DJ1507" s="152">
        <v>0.143666667</v>
      </c>
      <c r="DM1507" s="152">
        <v>0.17</v>
      </c>
      <c r="DO1507" s="154">
        <v>80.673110870000002</v>
      </c>
    </row>
    <row r="1508" spans="1:203">
      <c r="A1508" s="151">
        <v>7137</v>
      </c>
      <c r="B1508" s="152" t="s">
        <v>2859</v>
      </c>
      <c r="C1508" s="152" t="s">
        <v>2877</v>
      </c>
      <c r="D1508" s="152" t="s">
        <v>2878</v>
      </c>
      <c r="E1508" s="152" t="s">
        <v>2997</v>
      </c>
      <c r="F1508" s="152" t="s">
        <v>9954</v>
      </c>
      <c r="H1508" s="151">
        <v>284211</v>
      </c>
      <c r="L1508" s="153" t="s">
        <v>3540</v>
      </c>
      <c r="M1508" s="153" t="s">
        <v>4938</v>
      </c>
      <c r="S1508" s="152" t="s">
        <v>2716</v>
      </c>
      <c r="T1508" s="152">
        <v>51.911999999999999</v>
      </c>
      <c r="U1508" s="152">
        <v>1.18</v>
      </c>
      <c r="V1508" s="152">
        <v>15.551</v>
      </c>
      <c r="X1508" s="152">
        <v>8.0809999999999995</v>
      </c>
      <c r="AA1508" s="152">
        <v>4.3840000000000003</v>
      </c>
      <c r="AB1508" s="152">
        <v>0.14699999999999999</v>
      </c>
      <c r="AC1508" s="152">
        <v>9.2690000000000001</v>
      </c>
      <c r="AD1508" s="152">
        <v>2.895</v>
      </c>
      <c r="AE1508" s="152">
        <v>1.0169999999999999</v>
      </c>
      <c r="AF1508" s="152">
        <v>0.2</v>
      </c>
      <c r="AI1508" s="152">
        <v>94.840538190000004</v>
      </c>
      <c r="AJ1508" s="152">
        <v>1.8894873240000001</v>
      </c>
      <c r="AK1508" s="156">
        <f t="shared" si="23"/>
        <v>1.8970786650000001E-3</v>
      </c>
      <c r="AL1508" s="151">
        <v>18.970786650000001</v>
      </c>
      <c r="AM1508" s="151">
        <v>519.12938999999994</v>
      </c>
      <c r="AN1508" s="151">
        <v>588.84230539999999</v>
      </c>
      <c r="AO1508" s="151">
        <v>1733.097295</v>
      </c>
      <c r="AQ1508" s="152">
        <v>6.9613359419999998</v>
      </c>
      <c r="AR1508" s="152">
        <v>0.69011258399999997</v>
      </c>
      <c r="AS1508" s="152">
        <v>6.769060852</v>
      </c>
      <c r="AU1508" s="151">
        <v>968.50974489999999</v>
      </c>
      <c r="AV1508" s="152">
        <v>7389.5976760000003</v>
      </c>
      <c r="AW1508" s="152">
        <v>33.285943690000003</v>
      </c>
      <c r="AX1508" s="151">
        <v>6275.5439960000003</v>
      </c>
      <c r="AZ1508" s="152">
        <v>67.365244660000002</v>
      </c>
      <c r="BG1508" s="152">
        <v>10.362642989999999</v>
      </c>
      <c r="BH1508" s="152">
        <v>289.27370860000002</v>
      </c>
      <c r="BI1508" s="152">
        <v>21.927253839999999</v>
      </c>
      <c r="BJ1508" s="152">
        <v>71.327365990000004</v>
      </c>
      <c r="BK1508" s="152">
        <v>2.5933778109999999</v>
      </c>
      <c r="BO1508" s="152">
        <v>178.59446149999999</v>
      </c>
      <c r="BP1508" s="152">
        <v>9.2907860719999995</v>
      </c>
      <c r="BQ1508" s="152">
        <v>21.325408929999998</v>
      </c>
      <c r="BR1508" s="152">
        <v>2.9186842230000001</v>
      </c>
      <c r="BS1508" s="152">
        <v>12.24984703</v>
      </c>
      <c r="BT1508" s="152">
        <v>3.2676717750000002</v>
      </c>
      <c r="BU1508" s="152">
        <v>0.91842321199999999</v>
      </c>
      <c r="BV1508" s="152">
        <v>3.749305713</v>
      </c>
      <c r="BX1508" s="152">
        <v>3.7020547100000001</v>
      </c>
      <c r="BZ1508" s="152">
        <v>2.7561817689999999</v>
      </c>
      <c r="CB1508" s="152">
        <v>2.4898065489999999</v>
      </c>
      <c r="CD1508" s="152">
        <v>2.3287751779999999</v>
      </c>
      <c r="DC1508" s="152">
        <v>39.922333330000001</v>
      </c>
      <c r="DF1508" s="152">
        <v>18.166333330000001</v>
      </c>
      <c r="DG1508" s="152">
        <v>42.53166667</v>
      </c>
      <c r="DJ1508" s="152">
        <v>0.143666667</v>
      </c>
      <c r="DM1508" s="152">
        <v>0.17</v>
      </c>
      <c r="DO1508" s="154">
        <v>80.673110870000002</v>
      </c>
    </row>
    <row r="1509" spans="1:203">
      <c r="A1509" s="151">
        <v>7138</v>
      </c>
      <c r="B1509" s="152" t="s">
        <v>2859</v>
      </c>
      <c r="C1509" s="152" t="s">
        <v>2877</v>
      </c>
      <c r="D1509" s="152" t="s">
        <v>2878</v>
      </c>
      <c r="E1509" s="152" t="s">
        <v>2997</v>
      </c>
      <c r="F1509" s="152" t="s">
        <v>9955</v>
      </c>
      <c r="H1509" s="151">
        <v>284211</v>
      </c>
      <c r="L1509" s="153" t="s">
        <v>3540</v>
      </c>
      <c r="M1509" s="153" t="s">
        <v>5269</v>
      </c>
      <c r="S1509" s="152" t="s">
        <v>2716</v>
      </c>
      <c r="T1509" s="152">
        <v>53.662999999999997</v>
      </c>
      <c r="U1509" s="152">
        <v>1.1559999999999999</v>
      </c>
      <c r="V1509" s="152">
        <v>15.836</v>
      </c>
      <c r="X1509" s="152">
        <v>8.7780000000000005</v>
      </c>
      <c r="AA1509" s="152">
        <v>4.7370000000000001</v>
      </c>
      <c r="AB1509" s="152">
        <v>0.189</v>
      </c>
      <c r="AC1509" s="152">
        <v>8.8670000000000009</v>
      </c>
      <c r="AD1509" s="152">
        <v>3.0710000000000002</v>
      </c>
      <c r="AE1509" s="152">
        <v>1.0369999999999999</v>
      </c>
      <c r="AF1509" s="152">
        <v>0.192</v>
      </c>
      <c r="AI1509" s="152">
        <v>97.735388999999998</v>
      </c>
      <c r="AJ1509" s="152">
        <v>1.6353860039999999</v>
      </c>
      <c r="AK1509" s="156">
        <f t="shared" si="23"/>
        <v>2.0528076899999997E-3</v>
      </c>
      <c r="AL1509" s="151">
        <v>20.528076899999999</v>
      </c>
      <c r="AM1509" s="151">
        <v>617.92718249999996</v>
      </c>
      <c r="AN1509" s="151">
        <v>620.27724179999996</v>
      </c>
      <c r="AO1509" s="151">
        <v>1702.421315</v>
      </c>
      <c r="AQ1509" s="152">
        <v>8.3885187749999996</v>
      </c>
      <c r="AR1509" s="152">
        <v>0.69417339700000003</v>
      </c>
      <c r="AS1509" s="152">
        <v>6.2391748280000003</v>
      </c>
      <c r="AU1509" s="151">
        <v>930.22564799999998</v>
      </c>
      <c r="AV1509" s="152">
        <v>7231.08997</v>
      </c>
      <c r="AW1509" s="152">
        <v>31.571902680000001</v>
      </c>
      <c r="AX1509" s="151">
        <v>5983.6746869999997</v>
      </c>
      <c r="AZ1509" s="152">
        <v>91.422023350000003</v>
      </c>
      <c r="BG1509" s="152">
        <v>10.73976165</v>
      </c>
      <c r="BH1509" s="152">
        <v>265.35816060000002</v>
      </c>
      <c r="BI1509" s="152">
        <v>20.807197429999999</v>
      </c>
      <c r="BJ1509" s="152">
        <v>65.343615999999997</v>
      </c>
      <c r="BK1509" s="152">
        <v>2.8199746910000001</v>
      </c>
      <c r="BO1509" s="152">
        <v>189.819872</v>
      </c>
      <c r="BP1509" s="152">
        <v>9.0294481310000005</v>
      </c>
      <c r="BQ1509" s="152">
        <v>19.027391959999999</v>
      </c>
      <c r="BS1509" s="152">
        <v>12.687416369999999</v>
      </c>
      <c r="BT1509" s="152">
        <v>3.60271192</v>
      </c>
      <c r="BU1509" s="152">
        <v>0.91983788</v>
      </c>
      <c r="BV1509" s="152">
        <v>3.388620124</v>
      </c>
      <c r="BX1509" s="152">
        <v>3.5137934880000001</v>
      </c>
      <c r="BZ1509" s="152">
        <v>2.4769929450000001</v>
      </c>
      <c r="CB1509" s="152">
        <v>2.2027233490000002</v>
      </c>
      <c r="CD1509" s="152">
        <v>1.875498935</v>
      </c>
      <c r="CH1509" s="152">
        <v>3.979340369</v>
      </c>
      <c r="CJ1509" s="152">
        <v>1.31955285</v>
      </c>
      <c r="CK1509" s="152">
        <v>0.475785607</v>
      </c>
      <c r="DC1509" s="152">
        <v>39.854333330000003</v>
      </c>
      <c r="DF1509" s="152">
        <v>18.760999999999999</v>
      </c>
      <c r="DG1509" s="152">
        <v>41.881</v>
      </c>
      <c r="DJ1509" s="152">
        <v>0.13266666699999999</v>
      </c>
      <c r="DM1509" s="152">
        <v>0.18466666700000001</v>
      </c>
      <c r="DO1509" s="154">
        <v>79.919668130000005</v>
      </c>
    </row>
    <row r="1510" spans="1:203">
      <c r="A1510" s="151">
        <v>7139</v>
      </c>
      <c r="B1510" s="152" t="s">
        <v>2859</v>
      </c>
      <c r="C1510" s="152" t="s">
        <v>2877</v>
      </c>
      <c r="D1510" s="152" t="s">
        <v>2878</v>
      </c>
      <c r="E1510" s="152" t="s">
        <v>2997</v>
      </c>
      <c r="F1510" s="152" t="s">
        <v>9956</v>
      </c>
      <c r="H1510" s="151">
        <v>284211</v>
      </c>
      <c r="L1510" s="153" t="s">
        <v>3540</v>
      </c>
      <c r="M1510" s="153" t="s">
        <v>5403</v>
      </c>
      <c r="S1510" s="152" t="s">
        <v>2716</v>
      </c>
      <c r="T1510" s="152">
        <v>55.262</v>
      </c>
      <c r="U1510" s="152">
        <v>1.2110000000000001</v>
      </c>
      <c r="V1510" s="152">
        <v>16.035</v>
      </c>
      <c r="X1510" s="152">
        <v>8.4350000000000005</v>
      </c>
      <c r="AA1510" s="152">
        <v>4.4569999999999999</v>
      </c>
      <c r="AB1510" s="152">
        <v>0.17199999999999999</v>
      </c>
      <c r="AC1510" s="152">
        <v>8.2010000000000005</v>
      </c>
      <c r="AD1510" s="152">
        <v>3.2010000000000001</v>
      </c>
      <c r="AE1510" s="152">
        <v>1.1910000000000001</v>
      </c>
      <c r="AF1510" s="152">
        <v>0.23100000000000001</v>
      </c>
      <c r="AI1510" s="152">
        <v>98.603460630000001</v>
      </c>
      <c r="AJ1510" s="152">
        <v>1.7646678360000001</v>
      </c>
      <c r="AK1510" s="156">
        <f t="shared" si="23"/>
        <v>3.0029013800000003E-3</v>
      </c>
      <c r="AL1510" s="151">
        <v>30.029013800000001</v>
      </c>
      <c r="AM1510" s="151">
        <v>403.3110825</v>
      </c>
      <c r="AN1510" s="151">
        <v>877.97811300000001</v>
      </c>
      <c r="AO1510" s="151">
        <v>1718.778652</v>
      </c>
      <c r="AQ1510" s="152">
        <v>6.6548852299999997</v>
      </c>
      <c r="AR1510" s="152">
        <v>0.57883957699999999</v>
      </c>
      <c r="AS1510" s="152">
        <v>7.6274208650000004</v>
      </c>
      <c r="AU1510" s="151">
        <v>1071.3891369999999</v>
      </c>
      <c r="AV1510" s="152">
        <v>9435.9338900000002</v>
      </c>
      <c r="AW1510" s="152">
        <v>28.139063369999999</v>
      </c>
      <c r="AX1510" s="151">
        <v>6580.1165069999997</v>
      </c>
      <c r="AZ1510" s="152">
        <v>60.050912429999997</v>
      </c>
      <c r="BG1510" s="152">
        <v>13.185963729999999</v>
      </c>
      <c r="BH1510" s="152">
        <v>262.05730599999998</v>
      </c>
      <c r="BI1510" s="152">
        <v>20.200671960000001</v>
      </c>
      <c r="BJ1510" s="152">
        <v>85.629459400000002</v>
      </c>
      <c r="BK1510" s="152">
        <v>3.5538751460000002</v>
      </c>
      <c r="BO1510" s="152">
        <v>219.2597111</v>
      </c>
      <c r="BP1510" s="152">
        <v>10.46042847</v>
      </c>
      <c r="BQ1510" s="152">
        <v>23.588389849999999</v>
      </c>
      <c r="BR1510" s="152">
        <v>3.3041634580000001</v>
      </c>
      <c r="BS1510" s="152">
        <v>13.222629169999999</v>
      </c>
      <c r="BT1510" s="152">
        <v>3.475839358</v>
      </c>
      <c r="BU1510" s="152">
        <v>0.58718602799999997</v>
      </c>
      <c r="BV1510" s="152">
        <v>3.9273466770000001</v>
      </c>
      <c r="BX1510" s="152">
        <v>4.1399650120000002</v>
      </c>
      <c r="BZ1510" s="152">
        <v>2.6738319779999999</v>
      </c>
      <c r="CB1510" s="152">
        <v>2.2239135499999998</v>
      </c>
      <c r="CD1510" s="152">
        <v>2.9121822740000001</v>
      </c>
      <c r="DC1510" s="152">
        <v>40.232333330000003</v>
      </c>
      <c r="DF1510" s="152">
        <v>18.398666670000001</v>
      </c>
      <c r="DG1510" s="152">
        <v>42.629333330000001</v>
      </c>
      <c r="DJ1510" s="152">
        <v>0.13766666699999999</v>
      </c>
      <c r="DM1510" s="152">
        <v>0.185</v>
      </c>
      <c r="DO1510" s="154">
        <v>80.510214199999993</v>
      </c>
    </row>
    <row r="1511" spans="1:203">
      <c r="A1511" s="151">
        <v>7140</v>
      </c>
      <c r="B1511" s="152" t="s">
        <v>2859</v>
      </c>
      <c r="C1511" s="152" t="s">
        <v>2877</v>
      </c>
      <c r="D1511" s="152" t="s">
        <v>2878</v>
      </c>
      <c r="E1511" s="152" t="s">
        <v>2997</v>
      </c>
      <c r="F1511" s="152" t="s">
        <v>9957</v>
      </c>
      <c r="H1511" s="151">
        <v>284211</v>
      </c>
      <c r="L1511" s="153" t="s">
        <v>3940</v>
      </c>
      <c r="M1511" s="153" t="s">
        <v>3941</v>
      </c>
      <c r="P1511" s="152">
        <v>14.593400000000001</v>
      </c>
      <c r="Q1511" s="152">
        <v>144.80199999999999</v>
      </c>
      <c r="S1511" s="152" t="s">
        <v>2716</v>
      </c>
      <c r="T1511" s="152">
        <v>48.734000000000002</v>
      </c>
      <c r="U1511" s="152">
        <v>1.069</v>
      </c>
      <c r="V1511" s="152">
        <v>19.515999999999998</v>
      </c>
      <c r="X1511" s="152">
        <v>5.226</v>
      </c>
      <c r="AA1511" s="152">
        <v>3.0609999999999999</v>
      </c>
      <c r="AB1511" s="152">
        <v>0.108</v>
      </c>
      <c r="AC1511" s="152">
        <v>8.8819999999999997</v>
      </c>
      <c r="AD1511" s="152">
        <v>2.3730000000000002</v>
      </c>
      <c r="AE1511" s="152">
        <v>0.752</v>
      </c>
      <c r="AF1511" s="152">
        <v>0.64200000000000002</v>
      </c>
      <c r="AI1511" s="152">
        <v>90.613156840000002</v>
      </c>
      <c r="AJ1511" s="152">
        <v>5.8229568360000004</v>
      </c>
      <c r="AK1511" s="156">
        <f t="shared" si="23"/>
        <v>2.135241427E-3</v>
      </c>
      <c r="AL1511" s="151">
        <v>21.352414270000001</v>
      </c>
      <c r="AM1511" s="151">
        <v>429.26166000000001</v>
      </c>
      <c r="AN1511" s="151">
        <v>1560.6218610000001</v>
      </c>
      <c r="AO1511" s="151">
        <v>2011.8834449999999</v>
      </c>
      <c r="AQ1511" s="152">
        <v>4.3032304000000003</v>
      </c>
      <c r="AR1511" s="152">
        <v>0.37617042299999998</v>
      </c>
      <c r="AS1511" s="152">
        <v>4.8304218680000002</v>
      </c>
      <c r="AU1511" s="151">
        <v>2082.991066</v>
      </c>
      <c r="AV1511" s="152">
        <v>5512.01055</v>
      </c>
      <c r="AW1511" s="152">
        <v>41.227415520000001</v>
      </c>
      <c r="AX1511" s="151">
        <v>5724.9447879999998</v>
      </c>
      <c r="AZ1511" s="152">
        <v>132.682886</v>
      </c>
      <c r="BG1511" s="152">
        <v>6.4240626220000001</v>
      </c>
      <c r="BH1511" s="152">
        <v>192.1925268</v>
      </c>
      <c r="BI1511" s="152">
        <v>16.396770490000002</v>
      </c>
      <c r="BJ1511" s="152">
        <v>52.247458000000002</v>
      </c>
      <c r="BK1511" s="152">
        <v>2.2766575050000002</v>
      </c>
      <c r="BO1511" s="152">
        <v>121.250624</v>
      </c>
      <c r="BP1511" s="152">
        <v>6.3232606579999997</v>
      </c>
      <c r="BQ1511" s="152">
        <v>14.077298770000001</v>
      </c>
      <c r="BS1511" s="152">
        <v>9.7472129219999992</v>
      </c>
      <c r="BT1511" s="152">
        <v>2.5979506909999999</v>
      </c>
      <c r="BU1511" s="152">
        <v>1.020359287</v>
      </c>
      <c r="BV1511" s="152">
        <v>3.062331023</v>
      </c>
      <c r="BX1511" s="152">
        <v>3.247659976</v>
      </c>
      <c r="BZ1511" s="152">
        <v>1.8593027150000001</v>
      </c>
      <c r="CB1511" s="152">
        <v>1.640220233</v>
      </c>
      <c r="CD1511" s="152">
        <v>1.694287959</v>
      </c>
      <c r="CH1511" s="152">
        <v>12.799325830000001</v>
      </c>
      <c r="CJ1511" s="152">
        <v>0.82859930999999998</v>
      </c>
      <c r="CK1511" s="152">
        <v>0.30762467999999998</v>
      </c>
      <c r="CU1511" s="152">
        <v>-14.649288447896701</v>
      </c>
      <c r="DC1511" s="152">
        <v>40.225666670000003</v>
      </c>
      <c r="DF1511" s="152">
        <v>14.78166667</v>
      </c>
      <c r="DG1511" s="152">
        <v>44.484666670000003</v>
      </c>
      <c r="DJ1511" s="152">
        <v>0.136333333</v>
      </c>
      <c r="DM1511" s="152">
        <v>0.167333333</v>
      </c>
      <c r="DO1511" s="154">
        <v>84.290268119999993</v>
      </c>
      <c r="ED1511" s="152">
        <v>57.195999999999998</v>
      </c>
      <c r="EE1511" s="152">
        <v>0.81399999999999995</v>
      </c>
      <c r="EF1511" s="152">
        <v>17.699000000000002</v>
      </c>
      <c r="EH1511" s="152">
        <v>6.6957617210000002</v>
      </c>
      <c r="EJ1511" s="152">
        <v>7.4409999999999998</v>
      </c>
      <c r="EK1511" s="152">
        <v>0.157</v>
      </c>
      <c r="EL1511" s="152">
        <v>3.6749999999999998</v>
      </c>
      <c r="EM1511" s="152">
        <v>8.0869999999999997</v>
      </c>
      <c r="EO1511" s="152">
        <v>3.5369999999999999</v>
      </c>
      <c r="EP1511" s="152">
        <v>1.137</v>
      </c>
      <c r="EQ1511" s="152">
        <v>0.20899999999999999</v>
      </c>
      <c r="FI1511" s="152">
        <v>16.7</v>
      </c>
      <c r="FK1511" s="152">
        <v>50</v>
      </c>
      <c r="FL1511" s="152">
        <v>69.099999999999994</v>
      </c>
      <c r="FP1511" s="152">
        <v>22.464836420000001</v>
      </c>
      <c r="FQ1511" s="152">
        <v>413.61007430000001</v>
      </c>
      <c r="FR1511" s="152">
        <v>28.474865919999999</v>
      </c>
      <c r="FS1511" s="152">
        <v>97.165577949999999</v>
      </c>
      <c r="FT1511" s="152">
        <v>3.144315631</v>
      </c>
      <c r="FX1511" s="152">
        <v>0.43351317700000003</v>
      </c>
      <c r="FY1511" s="152">
        <v>212.28955880000001</v>
      </c>
      <c r="FZ1511" s="152">
        <v>11.88318054</v>
      </c>
      <c r="GA1511" s="152">
        <v>25.695886399999999</v>
      </c>
      <c r="GB1511" s="152">
        <v>3.3468592199999998</v>
      </c>
      <c r="GC1511" s="152">
        <v>15.46872479</v>
      </c>
      <c r="GD1511" s="152">
        <v>4.1405125260000002</v>
      </c>
      <c r="GE1511" s="152">
        <v>1.363512279</v>
      </c>
      <c r="GF1511" s="152">
        <v>4.4086732639999999</v>
      </c>
      <c r="GG1511" s="152">
        <v>0.74229667700000002</v>
      </c>
      <c r="GH1511" s="152">
        <v>4.4731072640000002</v>
      </c>
      <c r="GI1511" s="152">
        <v>0.96461492000000004</v>
      </c>
      <c r="GJ1511" s="152">
        <v>2.732838858</v>
      </c>
      <c r="GK1511" s="152">
        <v>0.53031890400000004</v>
      </c>
      <c r="GL1511" s="152">
        <v>2.7914129590000001</v>
      </c>
      <c r="GM1511" s="152">
        <v>0.43766781900000001</v>
      </c>
      <c r="GN1511" s="152">
        <v>2.3020372070000001</v>
      </c>
      <c r="GO1511" s="152">
        <v>0.217097502</v>
      </c>
      <c r="GS1511" s="152">
        <v>2.6595194919999998</v>
      </c>
      <c r="GT1511" s="152">
        <v>1.5239236089999999</v>
      </c>
      <c r="GU1511" s="152">
        <v>0.59260970199999996</v>
      </c>
    </row>
    <row r="1512" spans="1:203">
      <c r="A1512" s="151">
        <v>7141</v>
      </c>
      <c r="B1512" s="152" t="s">
        <v>2859</v>
      </c>
      <c r="C1512" s="152" t="s">
        <v>2877</v>
      </c>
      <c r="D1512" s="152" t="s">
        <v>2878</v>
      </c>
      <c r="E1512" s="152" t="s">
        <v>2997</v>
      </c>
      <c r="F1512" s="152" t="s">
        <v>9958</v>
      </c>
      <c r="H1512" s="151">
        <v>284211</v>
      </c>
      <c r="L1512" s="153" t="s">
        <v>3940</v>
      </c>
      <c r="M1512" s="153" t="s">
        <v>4337</v>
      </c>
      <c r="P1512" s="152">
        <v>14.593400000000001</v>
      </c>
      <c r="Q1512" s="152">
        <v>144.80199999999999</v>
      </c>
      <c r="S1512" s="152" t="s">
        <v>2716</v>
      </c>
      <c r="T1512" s="152">
        <v>49.970999999999997</v>
      </c>
      <c r="U1512" s="152">
        <v>1.212</v>
      </c>
      <c r="V1512" s="152">
        <v>18.940000000000001</v>
      </c>
      <c r="X1512" s="152">
        <v>3.1779999999999999</v>
      </c>
      <c r="AA1512" s="152">
        <v>1.0860000000000001</v>
      </c>
      <c r="AB1512" s="152">
        <v>0.104</v>
      </c>
      <c r="AC1512" s="152">
        <v>11.446</v>
      </c>
      <c r="AD1512" s="152">
        <v>2.2450000000000001</v>
      </c>
      <c r="AE1512" s="152">
        <v>0.75700000000000001</v>
      </c>
      <c r="AF1512" s="152">
        <v>0.253</v>
      </c>
      <c r="AI1512" s="152">
        <v>89.34752881</v>
      </c>
      <c r="AJ1512" s="152">
        <v>6.0097997520000002</v>
      </c>
      <c r="AK1512" s="156">
        <f t="shared" si="23"/>
        <v>5.9093739399999996E-3</v>
      </c>
      <c r="AL1512" s="151">
        <v>59.093739399999997</v>
      </c>
      <c r="AM1512" s="151">
        <v>386.03279250000003</v>
      </c>
      <c r="AN1512" s="151">
        <v>1975.282494</v>
      </c>
      <c r="AO1512" s="151">
        <v>1824.514688</v>
      </c>
      <c r="AQ1512" s="152">
        <v>6.1327280000000002</v>
      </c>
      <c r="AR1512" s="152">
        <v>0.44279097699999997</v>
      </c>
      <c r="AS1512" s="152">
        <v>4.4556996150000003</v>
      </c>
      <c r="AU1512" s="151">
        <v>865.58334720000005</v>
      </c>
      <c r="AV1512" s="152">
        <v>5645.4468800000004</v>
      </c>
      <c r="AW1512" s="152">
        <v>31.996962280000002</v>
      </c>
      <c r="AX1512" s="151">
        <v>6278.2283660000003</v>
      </c>
      <c r="AZ1512" s="152">
        <v>34.185803049999997</v>
      </c>
      <c r="BG1512" s="152">
        <v>5.4128547390000001</v>
      </c>
      <c r="BH1512" s="152">
        <v>302.6645102</v>
      </c>
      <c r="BI1512" s="152">
        <v>15.024470170000001</v>
      </c>
      <c r="BJ1512" s="152">
        <v>46.474379999999996</v>
      </c>
      <c r="BK1512" s="152">
        <v>1.768297169</v>
      </c>
      <c r="BO1512" s="152">
        <v>128.67641599999999</v>
      </c>
      <c r="BP1512" s="152">
        <v>6.9284119190000002</v>
      </c>
      <c r="BQ1512" s="152">
        <v>14.432892689999999</v>
      </c>
      <c r="BS1512" s="152">
        <v>9.6200095500000007</v>
      </c>
      <c r="BT1512" s="152">
        <v>2.2830273019999998</v>
      </c>
      <c r="BU1512" s="152">
        <v>1.3625475220000001</v>
      </c>
      <c r="BV1512" s="152">
        <v>3.021669288</v>
      </c>
      <c r="BX1512" s="152">
        <v>2.9346888550000001</v>
      </c>
      <c r="BZ1512" s="152">
        <v>1.8777881300000001</v>
      </c>
      <c r="CB1512" s="152">
        <v>1.405000759</v>
      </c>
      <c r="CD1512" s="152">
        <v>1.689435332</v>
      </c>
      <c r="CH1512" s="152">
        <v>10.26909854</v>
      </c>
      <c r="CJ1512" s="152">
        <v>0.93485238000000004</v>
      </c>
      <c r="CK1512" s="152">
        <v>0.34546151400000003</v>
      </c>
      <c r="CU1512" s="152">
        <v>-22.808884007827324</v>
      </c>
      <c r="DC1512" s="152">
        <v>40.365666670000003</v>
      </c>
      <c r="DF1512" s="152">
        <v>14.259</v>
      </c>
      <c r="DG1512" s="152">
        <v>44.986333330000001</v>
      </c>
      <c r="DJ1512" s="152">
        <v>0.16033333299999999</v>
      </c>
      <c r="DM1512" s="152">
        <v>0.17199999999999999</v>
      </c>
      <c r="DO1512" s="154">
        <v>84.905386739999997</v>
      </c>
      <c r="ED1512" s="152">
        <v>57.195999999999998</v>
      </c>
      <c r="EE1512" s="152">
        <v>0.81399999999999995</v>
      </c>
      <c r="EF1512" s="152">
        <v>17.699000000000002</v>
      </c>
      <c r="EH1512" s="152">
        <v>6.6957617210000002</v>
      </c>
      <c r="EJ1512" s="152">
        <v>7.4409999999999998</v>
      </c>
      <c r="EK1512" s="152">
        <v>0.157</v>
      </c>
      <c r="EL1512" s="152">
        <v>3.6749999999999998</v>
      </c>
      <c r="EM1512" s="152">
        <v>8.0869999999999997</v>
      </c>
      <c r="EO1512" s="152">
        <v>3.5369999999999999</v>
      </c>
      <c r="EP1512" s="152">
        <v>1.137</v>
      </c>
      <c r="EQ1512" s="152">
        <v>0.20899999999999999</v>
      </c>
      <c r="FI1512" s="152">
        <v>16.7</v>
      </c>
      <c r="FK1512" s="152">
        <v>50</v>
      </c>
      <c r="FL1512" s="152">
        <v>69.099999999999994</v>
      </c>
      <c r="FP1512" s="152">
        <v>22.464836420000001</v>
      </c>
      <c r="FQ1512" s="152">
        <v>413.61007430000001</v>
      </c>
      <c r="FR1512" s="152">
        <v>28.474865919999999</v>
      </c>
      <c r="FS1512" s="152">
        <v>97.165577949999999</v>
      </c>
      <c r="FT1512" s="152">
        <v>3.144315631</v>
      </c>
      <c r="FX1512" s="152">
        <v>0.43351317700000003</v>
      </c>
      <c r="FY1512" s="152">
        <v>212.28955880000001</v>
      </c>
      <c r="FZ1512" s="152">
        <v>11.88318054</v>
      </c>
      <c r="GA1512" s="152">
        <v>25.695886399999999</v>
      </c>
      <c r="GB1512" s="152">
        <v>3.3468592199999998</v>
      </c>
      <c r="GC1512" s="152">
        <v>15.46872479</v>
      </c>
      <c r="GD1512" s="152">
        <v>4.1405125260000002</v>
      </c>
      <c r="GE1512" s="152">
        <v>1.363512279</v>
      </c>
      <c r="GF1512" s="152">
        <v>4.4086732639999999</v>
      </c>
      <c r="GG1512" s="152">
        <v>0.74229667700000002</v>
      </c>
      <c r="GH1512" s="152">
        <v>4.4731072640000002</v>
      </c>
      <c r="GI1512" s="152">
        <v>0.96461492000000004</v>
      </c>
      <c r="GJ1512" s="152">
        <v>2.732838858</v>
      </c>
      <c r="GK1512" s="152">
        <v>0.53031890400000004</v>
      </c>
      <c r="GL1512" s="152">
        <v>2.7914129590000001</v>
      </c>
      <c r="GM1512" s="152">
        <v>0.43766781900000001</v>
      </c>
      <c r="GN1512" s="152">
        <v>2.3020372070000001</v>
      </c>
      <c r="GO1512" s="152">
        <v>0.217097502</v>
      </c>
      <c r="GS1512" s="152">
        <v>2.6595194919999998</v>
      </c>
      <c r="GT1512" s="152">
        <v>1.5239236089999999</v>
      </c>
      <c r="GU1512" s="152">
        <v>0.59260970199999996</v>
      </c>
    </row>
    <row r="1513" spans="1:203">
      <c r="A1513" s="151">
        <v>7142</v>
      </c>
      <c r="B1513" s="152" t="s">
        <v>2859</v>
      </c>
      <c r="C1513" s="152" t="s">
        <v>2877</v>
      </c>
      <c r="D1513" s="152" t="s">
        <v>2878</v>
      </c>
      <c r="E1513" s="152" t="s">
        <v>2997</v>
      </c>
      <c r="F1513" s="152" t="s">
        <v>9959</v>
      </c>
      <c r="H1513" s="151">
        <v>284211</v>
      </c>
      <c r="L1513" s="153" t="s">
        <v>3940</v>
      </c>
      <c r="M1513" s="153" t="s">
        <v>5301</v>
      </c>
      <c r="P1513" s="152">
        <v>14.593400000000001</v>
      </c>
      <c r="Q1513" s="152">
        <v>144.80199999999999</v>
      </c>
      <c r="S1513" s="152" t="s">
        <v>2716</v>
      </c>
      <c r="T1513" s="152">
        <v>54.018999999999998</v>
      </c>
      <c r="U1513" s="152">
        <v>0.84799999999999998</v>
      </c>
      <c r="V1513" s="152">
        <v>18.632999999999999</v>
      </c>
      <c r="X1513" s="152">
        <v>5.4740000000000002</v>
      </c>
      <c r="AA1513" s="152">
        <v>3.0139999999999998</v>
      </c>
      <c r="AB1513" s="152">
        <v>0.122</v>
      </c>
      <c r="AC1513" s="152">
        <v>8.3109999999999999</v>
      </c>
      <c r="AD1513" s="152">
        <v>2.262</v>
      </c>
      <c r="AE1513" s="152">
        <v>0.48099999999999998</v>
      </c>
      <c r="AF1513" s="152">
        <v>0.13200000000000001</v>
      </c>
      <c r="AI1513" s="152">
        <v>93.551343130000006</v>
      </c>
      <c r="AJ1513" s="152">
        <v>5.610000726</v>
      </c>
      <c r="AK1513" s="156">
        <f t="shared" si="23"/>
        <v>3.5132554339999999E-3</v>
      </c>
      <c r="AL1513" s="151">
        <v>35.132554339999999</v>
      </c>
      <c r="AM1513" s="151">
        <v>366.64811250000002</v>
      </c>
      <c r="AN1513" s="151">
        <v>1887.4366090000001</v>
      </c>
      <c r="AO1513" s="151">
        <v>980.09702370000002</v>
      </c>
      <c r="AQ1513" s="152">
        <v>6.26829035</v>
      </c>
      <c r="AR1513" s="152">
        <v>0.53739555999999999</v>
      </c>
      <c r="AS1513" s="152">
        <v>7.4465401250000003</v>
      </c>
      <c r="AU1513" s="151">
        <v>558.15143039999998</v>
      </c>
      <c r="AV1513" s="152">
        <v>3640.7281600000001</v>
      </c>
      <c r="AW1513" s="152">
        <v>21.390706680000001</v>
      </c>
      <c r="AX1513" s="151">
        <v>4250.2651669999996</v>
      </c>
      <c r="AZ1513" s="152">
        <v>8.3743173849999994</v>
      </c>
      <c r="BG1513" s="152">
        <v>3.2877345679999999</v>
      </c>
      <c r="BH1513" s="152">
        <v>269.0741486</v>
      </c>
      <c r="BI1513" s="152">
        <v>14.48615363</v>
      </c>
      <c r="BJ1513" s="152">
        <v>52.970350000000003</v>
      </c>
      <c r="BK1513" s="152">
        <v>2.7695432040000001</v>
      </c>
      <c r="BO1513" s="152">
        <v>93.950208000000003</v>
      </c>
      <c r="BP1513" s="152">
        <v>4.039961398</v>
      </c>
      <c r="BQ1513" s="152">
        <v>9.6063222590000006</v>
      </c>
      <c r="BS1513" s="152">
        <v>6.7715635819999997</v>
      </c>
      <c r="BT1513" s="152">
        <v>2.0599844460000001</v>
      </c>
      <c r="BU1513" s="152">
        <v>0.58578327699999999</v>
      </c>
      <c r="BV1513" s="152">
        <v>2.4975689010000002</v>
      </c>
      <c r="BX1513" s="152">
        <v>2.6105503699999999</v>
      </c>
      <c r="BZ1513" s="152">
        <v>1.504542498</v>
      </c>
      <c r="CB1513" s="152">
        <v>1.3995901820000001</v>
      </c>
      <c r="CD1513" s="152">
        <v>1.479737122</v>
      </c>
      <c r="CH1513" s="152">
        <v>9.3838388829999992</v>
      </c>
      <c r="CJ1513" s="152">
        <v>0.41647991000000001</v>
      </c>
      <c r="CK1513" s="152">
        <v>0.20954420100000001</v>
      </c>
      <c r="CU1513" s="152">
        <v>-23.59811132600198</v>
      </c>
      <c r="DC1513" s="152">
        <v>40.159333330000003</v>
      </c>
      <c r="DF1513" s="152">
        <v>16.092333329999999</v>
      </c>
      <c r="DG1513" s="152">
        <v>43.769666669999999</v>
      </c>
      <c r="DJ1513" s="152">
        <v>0.1</v>
      </c>
      <c r="DM1513" s="152">
        <v>0.15666666700000001</v>
      </c>
      <c r="DO1513" s="154">
        <v>82.903835830000006</v>
      </c>
      <c r="ED1513" s="152">
        <v>57.195999999999998</v>
      </c>
      <c r="EE1513" s="152">
        <v>0.81399999999999995</v>
      </c>
      <c r="EF1513" s="152">
        <v>17.699000000000002</v>
      </c>
      <c r="EH1513" s="152">
        <v>6.6957617210000002</v>
      </c>
      <c r="EJ1513" s="152">
        <v>7.4409999999999998</v>
      </c>
      <c r="EK1513" s="152">
        <v>0.157</v>
      </c>
      <c r="EL1513" s="152">
        <v>3.6749999999999998</v>
      </c>
      <c r="EM1513" s="152">
        <v>8.0869999999999997</v>
      </c>
      <c r="EO1513" s="152">
        <v>3.5369999999999999</v>
      </c>
      <c r="EP1513" s="152">
        <v>1.137</v>
      </c>
      <c r="EQ1513" s="152">
        <v>0.20899999999999999</v>
      </c>
      <c r="FI1513" s="152">
        <v>16.7</v>
      </c>
      <c r="FK1513" s="152">
        <v>50</v>
      </c>
      <c r="FL1513" s="152">
        <v>69.099999999999994</v>
      </c>
      <c r="FP1513" s="152">
        <v>22.464836420000001</v>
      </c>
      <c r="FQ1513" s="152">
        <v>413.61007430000001</v>
      </c>
      <c r="FR1513" s="152">
        <v>28.474865919999999</v>
      </c>
      <c r="FS1513" s="152">
        <v>97.165577949999999</v>
      </c>
      <c r="FT1513" s="152">
        <v>3.144315631</v>
      </c>
      <c r="FX1513" s="152">
        <v>0.43351317700000003</v>
      </c>
      <c r="FY1513" s="152">
        <v>212.28955880000001</v>
      </c>
      <c r="FZ1513" s="152">
        <v>11.88318054</v>
      </c>
      <c r="GA1513" s="152">
        <v>25.695886399999999</v>
      </c>
      <c r="GB1513" s="152">
        <v>3.3468592199999998</v>
      </c>
      <c r="GC1513" s="152">
        <v>15.46872479</v>
      </c>
      <c r="GD1513" s="152">
        <v>4.1405125260000002</v>
      </c>
      <c r="GE1513" s="152">
        <v>1.363512279</v>
      </c>
      <c r="GF1513" s="152">
        <v>4.4086732639999999</v>
      </c>
      <c r="GG1513" s="152">
        <v>0.74229667700000002</v>
      </c>
      <c r="GH1513" s="152">
        <v>4.4731072640000002</v>
      </c>
      <c r="GI1513" s="152">
        <v>0.96461492000000004</v>
      </c>
      <c r="GJ1513" s="152">
        <v>2.732838858</v>
      </c>
      <c r="GK1513" s="152">
        <v>0.53031890400000004</v>
      </c>
      <c r="GL1513" s="152">
        <v>2.7914129590000001</v>
      </c>
      <c r="GM1513" s="152">
        <v>0.43766781900000001</v>
      </c>
      <c r="GN1513" s="152">
        <v>2.3020372070000001</v>
      </c>
      <c r="GO1513" s="152">
        <v>0.217097502</v>
      </c>
      <c r="GS1513" s="152">
        <v>2.6595194919999998</v>
      </c>
      <c r="GT1513" s="152">
        <v>1.5239236089999999</v>
      </c>
      <c r="GU1513" s="152">
        <v>0.59260970199999996</v>
      </c>
    </row>
    <row r="1514" spans="1:203">
      <c r="A1514" s="151">
        <v>7143</v>
      </c>
      <c r="B1514" s="152" t="s">
        <v>2859</v>
      </c>
      <c r="C1514" s="152" t="s">
        <v>2877</v>
      </c>
      <c r="D1514" s="152" t="s">
        <v>2878</v>
      </c>
      <c r="E1514" s="152" t="s">
        <v>2997</v>
      </c>
      <c r="F1514" s="152" t="s">
        <v>9960</v>
      </c>
      <c r="H1514" s="151">
        <v>284211</v>
      </c>
      <c r="L1514" s="153" t="s">
        <v>3940</v>
      </c>
      <c r="M1514" s="153" t="s">
        <v>5127</v>
      </c>
      <c r="P1514" s="152">
        <v>14.593400000000001</v>
      </c>
      <c r="Q1514" s="152">
        <v>144.80199999999999</v>
      </c>
      <c r="S1514" s="152" t="s">
        <v>2716</v>
      </c>
      <c r="T1514" s="152">
        <v>52.741999999999997</v>
      </c>
      <c r="U1514" s="152">
        <v>1.1559999999999999</v>
      </c>
      <c r="V1514" s="152">
        <v>20.350000000000001</v>
      </c>
      <c r="X1514" s="152">
        <v>3.423</v>
      </c>
      <c r="AA1514" s="152">
        <v>0.92800000000000005</v>
      </c>
      <c r="AB1514" s="152">
        <v>0.121</v>
      </c>
      <c r="AC1514" s="152">
        <v>11.095000000000001</v>
      </c>
      <c r="AD1514" s="152">
        <v>2.597</v>
      </c>
      <c r="AE1514" s="152">
        <v>0.81200000000000006</v>
      </c>
      <c r="AF1514" s="152">
        <v>0.22900000000000001</v>
      </c>
      <c r="AI1514" s="152">
        <v>93.602483759999998</v>
      </c>
      <c r="AJ1514" s="152">
        <v>5.0910180199999999</v>
      </c>
      <c r="AK1514" s="156">
        <f t="shared" si="23"/>
        <v>6.770692047999999E-3</v>
      </c>
      <c r="AL1514" s="151">
        <v>67.706920479999994</v>
      </c>
      <c r="AM1514" s="151">
        <v>424.63643999999999</v>
      </c>
      <c r="AN1514" s="151">
        <v>1662.5676559999999</v>
      </c>
      <c r="AO1514" s="151">
        <v>2322.2428129999998</v>
      </c>
      <c r="AQ1514" s="152">
        <v>7.5439616000000003</v>
      </c>
      <c r="AR1514" s="152">
        <v>0.49002615500000002</v>
      </c>
      <c r="AS1514" s="152">
        <v>5.1293408630000004</v>
      </c>
      <c r="AU1514" s="151">
        <v>900.09417599999995</v>
      </c>
      <c r="AV1514" s="152">
        <v>6453.1023500000001</v>
      </c>
      <c r="AW1514" s="152">
        <v>32.8096684</v>
      </c>
      <c r="AX1514" s="151">
        <v>5626.3225640000001</v>
      </c>
      <c r="AZ1514" s="152">
        <v>23.1133259</v>
      </c>
      <c r="BG1514" s="152">
        <v>7.7050233160000001</v>
      </c>
      <c r="BH1514" s="152">
        <v>331.54885780000001</v>
      </c>
      <c r="BI1514" s="152">
        <v>14.9076422</v>
      </c>
      <c r="BJ1514" s="152">
        <v>53.258394000000003</v>
      </c>
      <c r="BK1514" s="152">
        <v>2.075828209</v>
      </c>
      <c r="BO1514" s="152">
        <v>110.096448</v>
      </c>
      <c r="BP1514" s="152">
        <v>6.5963509809999996</v>
      </c>
      <c r="BQ1514" s="152">
        <v>14.82530124</v>
      </c>
      <c r="BS1514" s="152">
        <v>9.9415476359999992</v>
      </c>
      <c r="BT1514" s="152">
        <v>3.0023588569999999</v>
      </c>
      <c r="BU1514" s="152">
        <v>0.80756587300000005</v>
      </c>
      <c r="BV1514" s="152">
        <v>3.0503673529999999</v>
      </c>
      <c r="BX1514" s="152">
        <v>2.9394699050000002</v>
      </c>
      <c r="BZ1514" s="152">
        <v>1.7113667299999999</v>
      </c>
      <c r="CB1514" s="152">
        <v>1.503426009</v>
      </c>
      <c r="CD1514" s="152">
        <v>1.4276614969999999</v>
      </c>
      <c r="CH1514" s="152">
        <v>12.92201721</v>
      </c>
      <c r="CJ1514" s="152">
        <v>0.73707710999999998</v>
      </c>
      <c r="CK1514" s="152">
        <v>0.248029955</v>
      </c>
      <c r="DC1514" s="152">
        <v>40.124000000000002</v>
      </c>
      <c r="DF1514" s="152">
        <v>15.275</v>
      </c>
      <c r="DG1514" s="152">
        <v>44.304000000000002</v>
      </c>
      <c r="DJ1514" s="152">
        <v>0.12766666700000001</v>
      </c>
      <c r="DM1514" s="152">
        <v>0.17933333300000001</v>
      </c>
      <c r="DO1514" s="154">
        <v>83.795449480000002</v>
      </c>
      <c r="ED1514" s="152">
        <v>57.195999999999998</v>
      </c>
      <c r="EE1514" s="152">
        <v>0.81399999999999995</v>
      </c>
      <c r="EF1514" s="152">
        <v>17.699000000000002</v>
      </c>
      <c r="EH1514" s="152">
        <v>6.6957617210000002</v>
      </c>
      <c r="EJ1514" s="152">
        <v>7.4409999999999998</v>
      </c>
      <c r="EK1514" s="152">
        <v>0.157</v>
      </c>
      <c r="EL1514" s="152">
        <v>3.6749999999999998</v>
      </c>
      <c r="EM1514" s="152">
        <v>8.0869999999999997</v>
      </c>
      <c r="EO1514" s="152">
        <v>3.5369999999999999</v>
      </c>
      <c r="EP1514" s="152">
        <v>1.137</v>
      </c>
      <c r="EQ1514" s="152">
        <v>0.20899999999999999</v>
      </c>
      <c r="FI1514" s="152">
        <v>16.7</v>
      </c>
      <c r="FK1514" s="152">
        <v>50</v>
      </c>
      <c r="FL1514" s="152">
        <v>69.099999999999994</v>
      </c>
      <c r="FP1514" s="152">
        <v>22.464836420000001</v>
      </c>
      <c r="FQ1514" s="152">
        <v>413.61007430000001</v>
      </c>
      <c r="FR1514" s="152">
        <v>28.474865919999999</v>
      </c>
      <c r="FS1514" s="152">
        <v>97.165577949999999</v>
      </c>
      <c r="FT1514" s="152">
        <v>3.144315631</v>
      </c>
      <c r="FX1514" s="152">
        <v>0.43351317700000003</v>
      </c>
      <c r="FY1514" s="152">
        <v>212.28955880000001</v>
      </c>
      <c r="FZ1514" s="152">
        <v>11.88318054</v>
      </c>
      <c r="GA1514" s="152">
        <v>25.695886399999999</v>
      </c>
      <c r="GB1514" s="152">
        <v>3.3468592199999998</v>
      </c>
      <c r="GC1514" s="152">
        <v>15.46872479</v>
      </c>
      <c r="GD1514" s="152">
        <v>4.1405125260000002</v>
      </c>
      <c r="GE1514" s="152">
        <v>1.363512279</v>
      </c>
      <c r="GF1514" s="152">
        <v>4.4086732639999999</v>
      </c>
      <c r="GG1514" s="152">
        <v>0.74229667700000002</v>
      </c>
      <c r="GH1514" s="152">
        <v>4.4731072640000002</v>
      </c>
      <c r="GI1514" s="152">
        <v>0.96461492000000004</v>
      </c>
      <c r="GJ1514" s="152">
        <v>2.732838858</v>
      </c>
      <c r="GK1514" s="152">
        <v>0.53031890400000004</v>
      </c>
      <c r="GL1514" s="152">
        <v>2.7914129590000001</v>
      </c>
      <c r="GM1514" s="152">
        <v>0.43766781900000001</v>
      </c>
      <c r="GN1514" s="152">
        <v>2.3020372070000001</v>
      </c>
      <c r="GO1514" s="152">
        <v>0.217097502</v>
      </c>
      <c r="GS1514" s="152">
        <v>2.6595194919999998</v>
      </c>
      <c r="GT1514" s="152">
        <v>1.5239236089999999</v>
      </c>
      <c r="GU1514" s="152">
        <v>0.59260970199999996</v>
      </c>
    </row>
    <row r="1515" spans="1:203">
      <c r="A1515" s="151">
        <v>7144</v>
      </c>
      <c r="B1515" s="152" t="s">
        <v>2859</v>
      </c>
      <c r="C1515" s="152" t="s">
        <v>2877</v>
      </c>
      <c r="D1515" s="152" t="s">
        <v>2878</v>
      </c>
      <c r="E1515" s="152" t="s">
        <v>2997</v>
      </c>
      <c r="F1515" s="152" t="s">
        <v>9961</v>
      </c>
      <c r="H1515" s="151">
        <v>284211</v>
      </c>
      <c r="L1515" s="153" t="s">
        <v>3229</v>
      </c>
      <c r="M1515" s="153" t="s">
        <v>5292</v>
      </c>
      <c r="P1515" s="152">
        <v>15.5937</v>
      </c>
      <c r="Q1515" s="152">
        <v>144.80099999999999</v>
      </c>
      <c r="S1515" s="152" t="s">
        <v>2716</v>
      </c>
      <c r="T1515" s="152">
        <v>53.892000000000003</v>
      </c>
      <c r="U1515" s="152">
        <v>1.083</v>
      </c>
      <c r="V1515" s="152">
        <v>18.731000000000002</v>
      </c>
      <c r="X1515" s="152">
        <v>3.6930000000000001</v>
      </c>
      <c r="AA1515" s="152">
        <v>1.0880000000000001</v>
      </c>
      <c r="AB1515" s="152">
        <v>9.4E-2</v>
      </c>
      <c r="AC1515" s="152">
        <v>10.225</v>
      </c>
      <c r="AD1515" s="152">
        <v>2.7330000000000001</v>
      </c>
      <c r="AE1515" s="152">
        <v>1.0129999999999999</v>
      </c>
      <c r="AF1515" s="152">
        <v>0.22600000000000001</v>
      </c>
      <c r="AI1515" s="152">
        <v>92.908994829999997</v>
      </c>
      <c r="AJ1515" s="152">
        <v>3.6612192239999999</v>
      </c>
      <c r="AK1515" s="156">
        <f t="shared" si="23"/>
        <v>6.0130759800000001E-3</v>
      </c>
      <c r="AL1515" s="151">
        <v>60.1307598</v>
      </c>
      <c r="AM1515" s="151">
        <v>404.69570249999998</v>
      </c>
      <c r="AN1515" s="151">
        <v>2037.173914</v>
      </c>
      <c r="AO1515" s="151">
        <v>2196.172924</v>
      </c>
      <c r="AQ1515" s="152">
        <v>6.0886608999999998</v>
      </c>
      <c r="AR1515" s="152">
        <v>0.49818654600000001</v>
      </c>
      <c r="AS1515" s="152">
        <v>6.7309321000000004</v>
      </c>
      <c r="AU1515" s="151">
        <v>790.33754880000004</v>
      </c>
      <c r="AV1515" s="152">
        <v>8367.1616400000003</v>
      </c>
      <c r="AW1515" s="152">
        <v>29.660231410000002</v>
      </c>
      <c r="AX1515" s="151">
        <v>5336.6790179999998</v>
      </c>
      <c r="AZ1515" s="152">
        <v>10.21948246</v>
      </c>
      <c r="BG1515" s="152">
        <v>10.885131429999999</v>
      </c>
      <c r="BH1515" s="152">
        <v>407.00240100000002</v>
      </c>
      <c r="BI1515" s="152">
        <v>18.684851299999998</v>
      </c>
      <c r="BJ1515" s="152">
        <v>64.075879999999998</v>
      </c>
      <c r="BK1515" s="152">
        <v>2.4574194459999998</v>
      </c>
      <c r="BO1515" s="152">
        <v>179.29295999999999</v>
      </c>
      <c r="BP1515" s="152">
        <v>9.9542040180000004</v>
      </c>
      <c r="BQ1515" s="152">
        <v>20.859109249999999</v>
      </c>
      <c r="BS1515" s="152">
        <v>13.21082363</v>
      </c>
      <c r="BT1515" s="152">
        <v>3.6397814089999998</v>
      </c>
      <c r="BU1515" s="152">
        <v>0.97240172199999997</v>
      </c>
      <c r="BV1515" s="152">
        <v>3.4397500710000002</v>
      </c>
      <c r="BX1515" s="152">
        <v>3.4898951889999998</v>
      </c>
      <c r="BZ1515" s="152">
        <v>2.2576783300000001</v>
      </c>
      <c r="CB1515" s="152">
        <v>1.754730981</v>
      </c>
      <c r="CD1515" s="152">
        <v>1.9739934079999999</v>
      </c>
      <c r="CH1515" s="152">
        <v>12.05367466</v>
      </c>
      <c r="CJ1515" s="152">
        <v>1.3009950800000001</v>
      </c>
      <c r="CK1515" s="152">
        <v>0.48678630000000001</v>
      </c>
      <c r="DC1515" s="152">
        <v>40.322666669999997</v>
      </c>
      <c r="DF1515" s="152">
        <v>15.753</v>
      </c>
      <c r="DG1515" s="152">
        <v>44.015666670000002</v>
      </c>
      <c r="DJ1515" s="152">
        <v>9.2333333000000004E-2</v>
      </c>
      <c r="DM1515" s="152">
        <v>0.15033333300000001</v>
      </c>
      <c r="DO1515" s="154">
        <v>83.281965130000003</v>
      </c>
    </row>
    <row r="1516" spans="1:203">
      <c r="A1516" s="151">
        <v>7145</v>
      </c>
      <c r="B1516" s="152" t="s">
        <v>2859</v>
      </c>
      <c r="C1516" s="152" t="s">
        <v>2877</v>
      </c>
      <c r="D1516" s="152" t="s">
        <v>2878</v>
      </c>
      <c r="E1516" s="152" t="s">
        <v>2997</v>
      </c>
      <c r="F1516" s="152" t="s">
        <v>9962</v>
      </c>
      <c r="H1516" s="151">
        <v>284211</v>
      </c>
      <c r="L1516" s="153" t="s">
        <v>3229</v>
      </c>
      <c r="M1516" s="153" t="s">
        <v>3230</v>
      </c>
      <c r="P1516" s="152">
        <v>15.5937</v>
      </c>
      <c r="Q1516" s="152">
        <v>144.80099999999999</v>
      </c>
      <c r="S1516" s="152" t="s">
        <v>2716</v>
      </c>
      <c r="T1516" s="152">
        <v>46.052999999999997</v>
      </c>
      <c r="U1516" s="152">
        <v>0.216</v>
      </c>
      <c r="V1516" s="152">
        <v>6.415</v>
      </c>
      <c r="X1516" s="152">
        <v>11.945445230000001</v>
      </c>
      <c r="AA1516" s="152">
        <v>24.701000000000001</v>
      </c>
      <c r="AB1516" s="152">
        <v>0.379</v>
      </c>
      <c r="AC1516" s="152">
        <v>2.93</v>
      </c>
      <c r="AD1516" s="152">
        <v>0.38600000000000001</v>
      </c>
      <c r="AE1516" s="152">
        <v>0.193</v>
      </c>
      <c r="AF1516" s="152">
        <v>2.1999999999999999E-2</v>
      </c>
      <c r="AI1516" s="152">
        <v>93.56453526</v>
      </c>
      <c r="AJ1516" s="152">
        <v>2.2068340919999998</v>
      </c>
      <c r="AK1516" s="156">
        <f t="shared" si="23"/>
        <v>2.4719328580000001E-3</v>
      </c>
      <c r="AL1516" s="151">
        <v>24.719328579999999</v>
      </c>
      <c r="AM1516" s="151">
        <v>616.53519749999998</v>
      </c>
      <c r="AN1516" s="151">
        <v>71.189554599999994</v>
      </c>
      <c r="AO1516" s="151">
        <v>1314.4959960000001</v>
      </c>
      <c r="AQ1516" s="152">
        <v>1.093689065</v>
      </c>
      <c r="AR1516" s="152">
        <v>0.280899554</v>
      </c>
      <c r="AS1516" s="152">
        <v>1.9080924930000001</v>
      </c>
      <c r="AU1516" s="151">
        <v>401.05711100000002</v>
      </c>
      <c r="AV1516" s="152">
        <v>6515.6118200000001</v>
      </c>
      <c r="AW1516" s="152">
        <v>51.591818080000003</v>
      </c>
      <c r="AX1516" s="151">
        <v>5039.9655009999997</v>
      </c>
      <c r="AZ1516" s="152">
        <v>215.558098</v>
      </c>
      <c r="BG1516" s="152">
        <v>7.793236866</v>
      </c>
      <c r="BH1516" s="152">
        <v>376.98833880000001</v>
      </c>
      <c r="BI1516" s="152">
        <v>18.30618823</v>
      </c>
      <c r="BJ1516" s="152">
        <v>46.404829999999997</v>
      </c>
      <c r="BK1516" s="152">
        <v>1.6504419829999999</v>
      </c>
      <c r="BO1516" s="152">
        <v>61.369791999999997</v>
      </c>
      <c r="BP1516" s="152">
        <v>5.3715876829999996</v>
      </c>
      <c r="BQ1516" s="152">
        <v>13.982524270000001</v>
      </c>
      <c r="BS1516" s="152">
        <v>11.840366810000001</v>
      </c>
      <c r="BT1516" s="152">
        <v>3.7381693380000001</v>
      </c>
      <c r="BU1516" s="152">
        <v>1.4161573119999999</v>
      </c>
      <c r="BV1516" s="152">
        <v>3.4742825320000001</v>
      </c>
      <c r="BX1516" s="152">
        <v>3.3990413479999999</v>
      </c>
      <c r="BZ1516" s="152">
        <v>2.3315322150000002</v>
      </c>
      <c r="CB1516" s="152">
        <v>1.9768064670000001</v>
      </c>
      <c r="CD1516" s="152">
        <v>1.523762007</v>
      </c>
      <c r="CH1516" s="152">
        <v>20.559272889999999</v>
      </c>
      <c r="CJ1516" s="152">
        <v>0.44026166799999999</v>
      </c>
      <c r="CK1516" s="152">
        <v>0.27077670599999998</v>
      </c>
      <c r="DC1516" s="152">
        <v>39.535666669999998</v>
      </c>
      <c r="DF1516" s="152">
        <v>20.86</v>
      </c>
      <c r="DG1516" s="152">
        <v>40.062666669999999</v>
      </c>
      <c r="DJ1516" s="152">
        <v>0.114666667</v>
      </c>
      <c r="DM1516" s="152">
        <v>0.113</v>
      </c>
      <c r="DO1516" s="154">
        <v>77.396566309999997</v>
      </c>
    </row>
    <row r="1517" spans="1:203">
      <c r="A1517" s="151">
        <v>7146</v>
      </c>
      <c r="B1517" s="152" t="s">
        <v>2859</v>
      </c>
      <c r="C1517" s="152" t="s">
        <v>2877</v>
      </c>
      <c r="D1517" s="152" t="s">
        <v>2878</v>
      </c>
      <c r="E1517" s="152" t="s">
        <v>2997</v>
      </c>
      <c r="F1517" s="152" t="s">
        <v>9963</v>
      </c>
      <c r="H1517" s="151">
        <v>284211</v>
      </c>
      <c r="L1517" s="153" t="s">
        <v>2998</v>
      </c>
      <c r="M1517" s="153" t="s">
        <v>3352</v>
      </c>
      <c r="P1517" s="152">
        <v>14.601416670000001</v>
      </c>
      <c r="Q1517" s="152">
        <v>144.77369999999999</v>
      </c>
      <c r="S1517" s="152" t="s">
        <v>2716</v>
      </c>
      <c r="T1517" s="152">
        <v>46.771999999999998</v>
      </c>
      <c r="U1517" s="152">
        <v>0.95299999999999996</v>
      </c>
      <c r="V1517" s="152">
        <v>16.030999999999999</v>
      </c>
      <c r="X1517" s="152">
        <v>7.79</v>
      </c>
      <c r="AA1517" s="152">
        <v>4.625</v>
      </c>
      <c r="AB1517" s="152">
        <v>0.187</v>
      </c>
      <c r="AC1517" s="152">
        <v>10.67</v>
      </c>
      <c r="AD1517" s="152">
        <v>2.274</v>
      </c>
      <c r="AE1517" s="152">
        <v>0.77700000000000002</v>
      </c>
      <c r="AF1517" s="152">
        <v>0.16600000000000001</v>
      </c>
      <c r="AI1517" s="152">
        <v>90.514115469999993</v>
      </c>
      <c r="AJ1517" s="152">
        <v>3.4999441199999999</v>
      </c>
      <c r="AK1517" s="156">
        <f t="shared" si="23"/>
        <v>2.0780762639999999E-2</v>
      </c>
      <c r="AL1517" s="151">
        <v>207.8076264</v>
      </c>
      <c r="AM1517" s="151">
        <v>366.89115750000002</v>
      </c>
      <c r="AN1517" s="151">
        <v>1036.6798610000001</v>
      </c>
      <c r="AO1517" s="151">
        <v>1120.8996649999999</v>
      </c>
      <c r="AQ1517" s="152">
        <v>5.8594814250000002</v>
      </c>
      <c r="AR1517" s="152">
        <v>0.61418830199999996</v>
      </c>
      <c r="AS1517" s="152">
        <v>5.3078527949999996</v>
      </c>
      <c r="AU1517" s="151">
        <v>780.81953280000005</v>
      </c>
      <c r="AV1517" s="152">
        <v>5811.0348800000002</v>
      </c>
      <c r="AW1517" s="152">
        <v>30.964870560000001</v>
      </c>
      <c r="AX1517" s="151">
        <v>5060.2198060000001</v>
      </c>
      <c r="AZ1517" s="152">
        <v>82.058398100000005</v>
      </c>
      <c r="BG1517" s="152">
        <v>8.0605296909999993</v>
      </c>
      <c r="BH1517" s="152">
        <v>307.0992842</v>
      </c>
      <c r="BI1517" s="152">
        <v>17.319060459999999</v>
      </c>
      <c r="BJ1517" s="152">
        <v>55.238107999999997</v>
      </c>
      <c r="BK1517" s="152">
        <v>2.3326246689999999</v>
      </c>
      <c r="BO1517" s="152">
        <v>146.04972799999999</v>
      </c>
      <c r="BP1517" s="152">
        <v>7.9076999649999999</v>
      </c>
      <c r="BQ1517" s="152">
        <v>16.11240214</v>
      </c>
      <c r="BS1517" s="152">
        <v>10.59052919</v>
      </c>
      <c r="BT1517" s="152">
        <v>2.7555095110000001</v>
      </c>
      <c r="BU1517" s="152">
        <v>0.96911314500000001</v>
      </c>
      <c r="BV1517" s="152">
        <v>3.090081262</v>
      </c>
      <c r="BX1517" s="152">
        <v>3.1778344139999999</v>
      </c>
      <c r="BZ1517" s="152">
        <v>2.0474396499999998</v>
      </c>
      <c r="CB1517" s="152">
        <v>1.905265371</v>
      </c>
      <c r="CD1517" s="152">
        <v>1.6477674369999999</v>
      </c>
      <c r="CH1517" s="152">
        <v>16.95991824</v>
      </c>
      <c r="CJ1517" s="152">
        <v>1.09822328</v>
      </c>
      <c r="CK1517" s="152">
        <v>0.39925643599999999</v>
      </c>
      <c r="CU1517" s="152">
        <v>-53.591843636033751</v>
      </c>
      <c r="DC1517" s="152">
        <v>40.128666670000001</v>
      </c>
      <c r="DF1517" s="152">
        <v>16.408666669999999</v>
      </c>
      <c r="DG1517" s="152">
        <v>43.47133333</v>
      </c>
      <c r="DJ1517" s="152">
        <v>0.170333333</v>
      </c>
      <c r="DM1517" s="152">
        <v>0.18</v>
      </c>
      <c r="DO1517" s="154">
        <v>82.527757469999997</v>
      </c>
      <c r="ED1517" s="152">
        <v>51.05</v>
      </c>
      <c r="EE1517" s="152">
        <v>0.75700000000000001</v>
      </c>
      <c r="EF1517" s="152">
        <v>17.190999999999999</v>
      </c>
      <c r="EH1517" s="152">
        <v>7.6819940610000002</v>
      </c>
      <c r="EJ1517" s="152">
        <v>8.5370000000000008</v>
      </c>
      <c r="EK1517" s="152">
        <v>0.14499999999999999</v>
      </c>
      <c r="EL1517" s="152">
        <v>7.9509999999999996</v>
      </c>
      <c r="EM1517" s="152">
        <v>11.164999999999999</v>
      </c>
      <c r="EO1517" s="152">
        <v>2.2909999999999999</v>
      </c>
      <c r="EP1517" s="152">
        <v>0.60699999999999998</v>
      </c>
      <c r="EQ1517" s="152">
        <v>0.14899999999999999</v>
      </c>
      <c r="FI1517" s="152">
        <v>101.4</v>
      </c>
      <c r="FK1517" s="152">
        <v>90.2</v>
      </c>
      <c r="FL1517" s="152">
        <v>63.2</v>
      </c>
      <c r="FP1517" s="152">
        <v>11.27726788</v>
      </c>
      <c r="FQ1517" s="152">
        <v>340.01344230000001</v>
      </c>
      <c r="FR1517" s="152">
        <v>18.373221789999999</v>
      </c>
      <c r="FS1517" s="152">
        <v>57.804108239999998</v>
      </c>
      <c r="FT1517" s="152">
        <v>1.908864747</v>
      </c>
      <c r="FX1517" s="152">
        <v>0.211857829</v>
      </c>
      <c r="FY1517" s="152">
        <v>128.51318649999999</v>
      </c>
      <c r="FZ1517" s="152">
        <v>7.0494923079999996</v>
      </c>
      <c r="GA1517" s="152">
        <v>14.96816866</v>
      </c>
      <c r="GB1517" s="152">
        <v>2.0171226290000002</v>
      </c>
      <c r="GC1517" s="152">
        <v>9.6843663279999994</v>
      </c>
      <c r="GD1517" s="152">
        <v>2.479741427</v>
      </c>
      <c r="GE1517" s="152">
        <v>0.91204020200000002</v>
      </c>
      <c r="GF1517" s="152">
        <v>2.8651276829999999</v>
      </c>
      <c r="GG1517" s="152">
        <v>0.493390936</v>
      </c>
      <c r="GH1517" s="152">
        <v>3.0336958909999998</v>
      </c>
      <c r="GI1517" s="152">
        <v>0.63451594499999997</v>
      </c>
      <c r="GJ1517" s="152">
        <v>1.7905780179999999</v>
      </c>
      <c r="GK1517" s="152">
        <v>0.27675403900000001</v>
      </c>
      <c r="GL1517" s="152">
        <v>1.7168027800000001</v>
      </c>
      <c r="GM1517" s="152">
        <v>0.26986286399999998</v>
      </c>
      <c r="GN1517" s="152">
        <v>1.437125516</v>
      </c>
      <c r="GO1517" s="152">
        <v>0.13565323600000001</v>
      </c>
      <c r="GS1517" s="152">
        <v>1.58842325</v>
      </c>
      <c r="GT1517" s="152">
        <v>0.76103564099999998</v>
      </c>
      <c r="GU1517" s="152">
        <v>0.29611146199999999</v>
      </c>
    </row>
    <row r="1518" spans="1:203">
      <c r="A1518" s="151">
        <v>7147</v>
      </c>
      <c r="B1518" s="152" t="s">
        <v>2859</v>
      </c>
      <c r="C1518" s="152" t="s">
        <v>2877</v>
      </c>
      <c r="D1518" s="152" t="s">
        <v>2878</v>
      </c>
      <c r="E1518" s="152" t="s">
        <v>2997</v>
      </c>
      <c r="F1518" s="152" t="s">
        <v>9964</v>
      </c>
      <c r="H1518" s="151">
        <v>284211</v>
      </c>
      <c r="L1518" s="153" t="s">
        <v>2998</v>
      </c>
      <c r="M1518" s="153" t="s">
        <v>3155</v>
      </c>
      <c r="P1518" s="152">
        <v>14.601416670000001</v>
      </c>
      <c r="Q1518" s="152">
        <v>144.77369999999999</v>
      </c>
      <c r="S1518" s="152" t="s">
        <v>2716</v>
      </c>
      <c r="T1518" s="152">
        <v>45.652999999999999</v>
      </c>
      <c r="U1518" s="152">
        <v>0.80700000000000005</v>
      </c>
      <c r="V1518" s="152">
        <v>15.86</v>
      </c>
      <c r="X1518" s="152">
        <v>9.9169999999999998</v>
      </c>
      <c r="AA1518" s="152">
        <v>6.3330000000000002</v>
      </c>
      <c r="AB1518" s="152">
        <v>0.19600000000000001</v>
      </c>
      <c r="AC1518" s="152">
        <v>12.090999999999999</v>
      </c>
      <c r="AD1518" s="152">
        <v>1.873</v>
      </c>
      <c r="AE1518" s="152">
        <v>0.51300000000000001</v>
      </c>
      <c r="AF1518" s="152">
        <v>0.11</v>
      </c>
      <c r="AI1518" s="152">
        <v>93.688413100000005</v>
      </c>
      <c r="AJ1518" s="152">
        <v>3.3736503240000002</v>
      </c>
      <c r="AK1518" s="156">
        <f t="shared" si="23"/>
        <v>3.2220481910000001E-2</v>
      </c>
      <c r="AL1518" s="151">
        <v>322.20481910000001</v>
      </c>
      <c r="AM1518" s="151">
        <v>288.92894999999999</v>
      </c>
      <c r="AN1518" s="151">
        <v>1889.393515</v>
      </c>
      <c r="AO1518" s="151">
        <v>840.01642019999997</v>
      </c>
      <c r="AQ1518" s="152">
        <v>5.612507914</v>
      </c>
      <c r="AR1518" s="152">
        <v>0.51260808499999999</v>
      </c>
      <c r="AS1518" s="152">
        <v>6.4860937769999998</v>
      </c>
      <c r="AU1518" s="151">
        <v>599.17572770000004</v>
      </c>
      <c r="AV1518" s="152">
        <v>4293.9227110000002</v>
      </c>
      <c r="AW1518" s="152">
        <v>43.284219810000003</v>
      </c>
      <c r="AX1518" s="151">
        <v>4715.0106219999998</v>
      </c>
      <c r="AZ1518" s="152">
        <v>116.6184509</v>
      </c>
      <c r="BG1518" s="152">
        <v>6.711423549</v>
      </c>
      <c r="BH1518" s="152">
        <v>322.68526279999998</v>
      </c>
      <c r="BI1518" s="152">
        <v>16.476897189999999</v>
      </c>
      <c r="BJ1518" s="152">
        <v>42.781915640000001</v>
      </c>
      <c r="BK1518" s="152">
        <v>1.7830671</v>
      </c>
      <c r="BO1518" s="152">
        <v>114.7603259</v>
      </c>
      <c r="BP1518" s="152">
        <v>5.6789696520000001</v>
      </c>
      <c r="BQ1518" s="152">
        <v>12.33903705</v>
      </c>
      <c r="BR1518" s="152">
        <v>1.880087624</v>
      </c>
      <c r="BS1518" s="152">
        <v>9.1677775540000006</v>
      </c>
      <c r="BT1518" s="152">
        <v>2.0135670530000001</v>
      </c>
      <c r="BU1518" s="152">
        <v>1.072790015</v>
      </c>
      <c r="BV1518" s="152">
        <v>2.7361124270000001</v>
      </c>
      <c r="BX1518" s="152">
        <v>3.0331769749999999</v>
      </c>
      <c r="BZ1518" s="152">
        <v>1.9016551719999999</v>
      </c>
      <c r="CB1518" s="152">
        <v>2.130438437</v>
      </c>
      <c r="CD1518" s="152">
        <v>1.323584187</v>
      </c>
      <c r="CU1518" s="152">
        <v>-67.505905230247578</v>
      </c>
      <c r="DC1518" s="152">
        <v>40.042000000000002</v>
      </c>
      <c r="DF1518" s="152">
        <v>18.018000000000001</v>
      </c>
      <c r="DG1518" s="152">
        <v>42.297333330000001</v>
      </c>
      <c r="DJ1518" s="152">
        <v>0.14599999999999999</v>
      </c>
      <c r="DM1518" s="152">
        <v>0.19033333299999999</v>
      </c>
      <c r="DO1518" s="154">
        <v>80.714767879999997</v>
      </c>
      <c r="ED1518" s="152">
        <v>51.05</v>
      </c>
      <c r="EE1518" s="152">
        <v>0.75700000000000001</v>
      </c>
      <c r="EF1518" s="152">
        <v>17.190999999999999</v>
      </c>
      <c r="EH1518" s="152">
        <v>7.6819940610000002</v>
      </c>
      <c r="EJ1518" s="152">
        <v>8.5370000000000008</v>
      </c>
      <c r="EK1518" s="152">
        <v>0.14499999999999999</v>
      </c>
      <c r="EL1518" s="152">
        <v>7.9509999999999996</v>
      </c>
      <c r="EM1518" s="152">
        <v>11.164999999999999</v>
      </c>
      <c r="EO1518" s="152">
        <v>2.2909999999999999</v>
      </c>
      <c r="EP1518" s="152">
        <v>0.60699999999999998</v>
      </c>
      <c r="EQ1518" s="152">
        <v>0.14899999999999999</v>
      </c>
      <c r="FI1518" s="152">
        <v>101.4</v>
      </c>
      <c r="FK1518" s="152">
        <v>90.2</v>
      </c>
      <c r="FL1518" s="152">
        <v>63.2</v>
      </c>
      <c r="FP1518" s="152">
        <v>11.27726788</v>
      </c>
      <c r="FQ1518" s="152">
        <v>340.01344230000001</v>
      </c>
      <c r="FR1518" s="152">
        <v>18.373221789999999</v>
      </c>
      <c r="FS1518" s="152">
        <v>57.804108239999998</v>
      </c>
      <c r="FT1518" s="152">
        <v>1.908864747</v>
      </c>
      <c r="FX1518" s="152">
        <v>0.211857829</v>
      </c>
      <c r="FY1518" s="152">
        <v>128.51318649999999</v>
      </c>
      <c r="FZ1518" s="152">
        <v>7.0494923079999996</v>
      </c>
      <c r="GA1518" s="152">
        <v>14.96816866</v>
      </c>
      <c r="GB1518" s="152">
        <v>2.0171226290000002</v>
      </c>
      <c r="GC1518" s="152">
        <v>9.6843663279999994</v>
      </c>
      <c r="GD1518" s="152">
        <v>2.479741427</v>
      </c>
      <c r="GE1518" s="152">
        <v>0.91204020200000002</v>
      </c>
      <c r="GF1518" s="152">
        <v>2.8651276829999999</v>
      </c>
      <c r="GG1518" s="152">
        <v>0.493390936</v>
      </c>
      <c r="GH1518" s="152">
        <v>3.0336958909999998</v>
      </c>
      <c r="GI1518" s="152">
        <v>0.63451594499999997</v>
      </c>
      <c r="GJ1518" s="152">
        <v>1.7905780179999999</v>
      </c>
      <c r="GK1518" s="152">
        <v>0.27675403900000001</v>
      </c>
      <c r="GL1518" s="152">
        <v>1.7168027800000001</v>
      </c>
      <c r="GM1518" s="152">
        <v>0.26986286399999998</v>
      </c>
      <c r="GN1518" s="152">
        <v>1.437125516</v>
      </c>
      <c r="GO1518" s="152">
        <v>0.13565323600000001</v>
      </c>
      <c r="GS1518" s="152">
        <v>1.58842325</v>
      </c>
      <c r="GT1518" s="152">
        <v>0.76103564099999998</v>
      </c>
      <c r="GU1518" s="152">
        <v>0.29611146199999999</v>
      </c>
    </row>
    <row r="1519" spans="1:203">
      <c r="A1519" s="151">
        <v>7148</v>
      </c>
      <c r="B1519" s="152" t="s">
        <v>2859</v>
      </c>
      <c r="C1519" s="152" t="s">
        <v>2877</v>
      </c>
      <c r="D1519" s="152" t="s">
        <v>2878</v>
      </c>
      <c r="E1519" s="152" t="s">
        <v>2997</v>
      </c>
      <c r="F1519" s="152" t="s">
        <v>9965</v>
      </c>
      <c r="H1519" s="151">
        <v>284211</v>
      </c>
      <c r="L1519" s="153" t="s">
        <v>2998</v>
      </c>
      <c r="M1519" s="153" t="s">
        <v>4020</v>
      </c>
      <c r="P1519" s="152">
        <v>14.601416670000001</v>
      </c>
      <c r="Q1519" s="152">
        <v>144.77369999999999</v>
      </c>
      <c r="S1519" s="152" t="s">
        <v>2716</v>
      </c>
      <c r="T1519" s="152">
        <v>48.953000000000003</v>
      </c>
      <c r="U1519" s="152">
        <v>1.0669999999999999</v>
      </c>
      <c r="V1519" s="152">
        <v>15.368</v>
      </c>
      <c r="X1519" s="152">
        <v>8.5920000000000005</v>
      </c>
      <c r="AA1519" s="152">
        <v>5.1760000000000002</v>
      </c>
      <c r="AB1519" s="152">
        <v>0.193</v>
      </c>
      <c r="AC1519" s="152">
        <v>9.8699999999999992</v>
      </c>
      <c r="AD1519" s="152">
        <v>2.7589999999999999</v>
      </c>
      <c r="AE1519" s="152">
        <v>0.88700000000000001</v>
      </c>
      <c r="AF1519" s="152">
        <v>0.189</v>
      </c>
      <c r="AI1519" s="152">
        <v>93.249859990000004</v>
      </c>
      <c r="AJ1519" s="152">
        <v>1.4508531</v>
      </c>
      <c r="AK1519" s="156">
        <f t="shared" si="23"/>
        <v>2.412773425E-3</v>
      </c>
      <c r="AL1519" s="151">
        <v>24.12773425</v>
      </c>
      <c r="AM1519" s="151">
        <v>344.85139500000002</v>
      </c>
      <c r="AN1519" s="151">
        <v>807.20708760000002</v>
      </c>
      <c r="AO1519" s="151">
        <v>1111.417612</v>
      </c>
      <c r="AQ1519" s="152">
        <v>7.1791498669999996</v>
      </c>
      <c r="AR1519" s="152">
        <v>0.66399505299999995</v>
      </c>
      <c r="AS1519" s="152">
        <v>7.7174949330000002</v>
      </c>
      <c r="AU1519" s="151">
        <v>880.5422188</v>
      </c>
      <c r="AV1519" s="152">
        <v>6939.7839889999996</v>
      </c>
      <c r="AW1519" s="152">
        <v>34.375862390000002</v>
      </c>
      <c r="AX1519" s="151">
        <v>5822.2211049999996</v>
      </c>
      <c r="AZ1519" s="152">
        <v>98.299179659999993</v>
      </c>
      <c r="BG1519" s="152">
        <v>10.486845450000001</v>
      </c>
      <c r="BH1519" s="152">
        <v>310.85602999999998</v>
      </c>
      <c r="BI1519" s="152">
        <v>21.09190911</v>
      </c>
      <c r="BJ1519" s="152">
        <v>68.013237020000005</v>
      </c>
      <c r="BK1519" s="152">
        <v>2.7702827480000001</v>
      </c>
      <c r="BO1519" s="152">
        <v>180.03707449999999</v>
      </c>
      <c r="BP1519" s="152">
        <v>9.6324344180000008</v>
      </c>
      <c r="BQ1519" s="152">
        <v>19.928919019999999</v>
      </c>
      <c r="BR1519" s="152">
        <v>3.025270436</v>
      </c>
      <c r="BS1519" s="152">
        <v>12.66566076</v>
      </c>
      <c r="BT1519" s="152">
        <v>3.1648381140000001</v>
      </c>
      <c r="BU1519" s="152">
        <v>1.0876871669999999</v>
      </c>
      <c r="BV1519" s="152">
        <v>3.5249990580000001</v>
      </c>
      <c r="BX1519" s="152">
        <v>3.7760102249999998</v>
      </c>
      <c r="BZ1519" s="152">
        <v>2.8711970830000002</v>
      </c>
      <c r="CB1519" s="152">
        <v>2.3983581310000002</v>
      </c>
      <c r="CD1519" s="152">
        <v>2.3529695679999998</v>
      </c>
      <c r="CU1519" s="152">
        <v>-57.307042750342482</v>
      </c>
      <c r="DC1519" s="152">
        <v>40.010666669999999</v>
      </c>
      <c r="DF1519" s="152">
        <v>17.50266667</v>
      </c>
      <c r="DG1519" s="152">
        <v>42.54066667</v>
      </c>
      <c r="DJ1519" s="152">
        <v>0.15</v>
      </c>
      <c r="DM1519" s="152">
        <v>0.196333333</v>
      </c>
      <c r="DO1519" s="154">
        <v>81.249989420000006</v>
      </c>
      <c r="ED1519" s="152">
        <v>51.05</v>
      </c>
      <c r="EE1519" s="152">
        <v>0.75700000000000001</v>
      </c>
      <c r="EF1519" s="152">
        <v>17.190999999999999</v>
      </c>
      <c r="EH1519" s="152">
        <v>7.6819940610000002</v>
      </c>
      <c r="EJ1519" s="152">
        <v>8.5370000000000008</v>
      </c>
      <c r="EK1519" s="152">
        <v>0.14499999999999999</v>
      </c>
      <c r="EL1519" s="152">
        <v>7.9509999999999996</v>
      </c>
      <c r="EM1519" s="152">
        <v>11.164999999999999</v>
      </c>
      <c r="EO1519" s="152">
        <v>2.2909999999999999</v>
      </c>
      <c r="EP1519" s="152">
        <v>0.60699999999999998</v>
      </c>
      <c r="EQ1519" s="152">
        <v>0.14899999999999999</v>
      </c>
      <c r="FI1519" s="152">
        <v>101.4</v>
      </c>
      <c r="FK1519" s="152">
        <v>90.2</v>
      </c>
      <c r="FL1519" s="152">
        <v>63.2</v>
      </c>
      <c r="FP1519" s="152">
        <v>11.27726788</v>
      </c>
      <c r="FQ1519" s="152">
        <v>340.01344230000001</v>
      </c>
      <c r="FR1519" s="152">
        <v>18.373221789999999</v>
      </c>
      <c r="FS1519" s="152">
        <v>57.804108239999998</v>
      </c>
      <c r="FT1519" s="152">
        <v>1.908864747</v>
      </c>
      <c r="FX1519" s="152">
        <v>0.211857829</v>
      </c>
      <c r="FY1519" s="152">
        <v>128.51318649999999</v>
      </c>
      <c r="FZ1519" s="152">
        <v>7.0494923079999996</v>
      </c>
      <c r="GA1519" s="152">
        <v>14.96816866</v>
      </c>
      <c r="GB1519" s="152">
        <v>2.0171226290000002</v>
      </c>
      <c r="GC1519" s="152">
        <v>9.6843663279999994</v>
      </c>
      <c r="GD1519" s="152">
        <v>2.479741427</v>
      </c>
      <c r="GE1519" s="152">
        <v>0.91204020200000002</v>
      </c>
      <c r="GF1519" s="152">
        <v>2.8651276829999999</v>
      </c>
      <c r="GG1519" s="152">
        <v>0.493390936</v>
      </c>
      <c r="GH1519" s="152">
        <v>3.0336958909999998</v>
      </c>
      <c r="GI1519" s="152">
        <v>0.63451594499999997</v>
      </c>
      <c r="GJ1519" s="152">
        <v>1.7905780179999999</v>
      </c>
      <c r="GK1519" s="152">
        <v>0.27675403900000001</v>
      </c>
      <c r="GL1519" s="152">
        <v>1.7168027800000001</v>
      </c>
      <c r="GM1519" s="152">
        <v>0.26986286399999998</v>
      </c>
      <c r="GN1519" s="152">
        <v>1.437125516</v>
      </c>
      <c r="GO1519" s="152">
        <v>0.13565323600000001</v>
      </c>
      <c r="GS1519" s="152">
        <v>1.58842325</v>
      </c>
      <c r="GT1519" s="152">
        <v>0.76103564099999998</v>
      </c>
      <c r="GU1519" s="152">
        <v>0.29611146199999999</v>
      </c>
    </row>
    <row r="1520" spans="1:203">
      <c r="A1520" s="151">
        <v>7150</v>
      </c>
      <c r="B1520" s="152" t="s">
        <v>2859</v>
      </c>
      <c r="C1520" s="152" t="s">
        <v>2877</v>
      </c>
      <c r="D1520" s="152" t="s">
        <v>2878</v>
      </c>
      <c r="E1520" s="152" t="s">
        <v>2997</v>
      </c>
      <c r="F1520" s="152" t="s">
        <v>9966</v>
      </c>
      <c r="H1520" s="151">
        <v>284211</v>
      </c>
      <c r="L1520" s="153" t="s">
        <v>2998</v>
      </c>
      <c r="M1520" s="153" t="s">
        <v>5290</v>
      </c>
      <c r="P1520" s="152">
        <v>14.601416670000001</v>
      </c>
      <c r="Q1520" s="152">
        <v>144.77369999999999</v>
      </c>
      <c r="S1520" s="152" t="s">
        <v>2716</v>
      </c>
      <c r="T1520" s="152">
        <v>53.874000000000002</v>
      </c>
      <c r="U1520" s="152">
        <v>0.96099999999999997</v>
      </c>
      <c r="V1520" s="152">
        <v>15.416</v>
      </c>
      <c r="X1520" s="152">
        <v>8.4719999999999995</v>
      </c>
      <c r="AA1520" s="152">
        <v>5.6070000000000002</v>
      </c>
      <c r="AB1520" s="152">
        <v>0.17499999999999999</v>
      </c>
      <c r="AC1520" s="152">
        <v>8.0169999999999995</v>
      </c>
      <c r="AD1520" s="152">
        <v>2.819</v>
      </c>
      <c r="AE1520" s="152">
        <v>1.01</v>
      </c>
      <c r="AF1520" s="152">
        <v>0.20799999999999999</v>
      </c>
      <c r="AI1520" s="152">
        <v>96.811383140000004</v>
      </c>
      <c r="AJ1520" s="152">
        <v>2.6705867400000001</v>
      </c>
      <c r="AK1520" s="156">
        <f t="shared" si="23"/>
        <v>2.1154864230000001E-2</v>
      </c>
      <c r="AL1520" s="151">
        <v>211.54864230000001</v>
      </c>
      <c r="AM1520" s="151">
        <v>397.6032075</v>
      </c>
      <c r="AN1520" s="151">
        <v>867.98431440000002</v>
      </c>
      <c r="AO1520" s="151">
        <v>1223.4820950000001</v>
      </c>
      <c r="AQ1520" s="152">
        <v>6.9017151300000004</v>
      </c>
      <c r="AR1520" s="152">
        <v>0.67959463600000003</v>
      </c>
      <c r="AS1520" s="152">
        <v>7.4071707919999996</v>
      </c>
      <c r="AU1520" s="151">
        <v>947.04656650000004</v>
      </c>
      <c r="AV1520" s="152">
        <v>7821.6882839999998</v>
      </c>
      <c r="AW1520" s="152">
        <v>29.882067410000001</v>
      </c>
      <c r="AX1520" s="151">
        <v>5079.9012590000002</v>
      </c>
      <c r="AZ1520" s="152">
        <v>98.858781690000001</v>
      </c>
      <c r="BG1520" s="152">
        <v>12.260700030000001</v>
      </c>
      <c r="BH1520" s="152">
        <v>270.70178989999999</v>
      </c>
      <c r="BI1520" s="152">
        <v>20.729514349999999</v>
      </c>
      <c r="BJ1520" s="152">
        <v>70.961170589999995</v>
      </c>
      <c r="BK1520" s="152">
        <v>2.7125406230000002</v>
      </c>
      <c r="BO1520" s="152">
        <v>185.27301800000001</v>
      </c>
      <c r="BP1520" s="152">
        <v>9.1188719000000003</v>
      </c>
      <c r="BQ1520" s="152">
        <v>18.920904329999999</v>
      </c>
      <c r="BR1520" s="152">
        <v>2.7373672739999999</v>
      </c>
      <c r="BS1520" s="152">
        <v>11.81742626</v>
      </c>
      <c r="BT1520" s="152">
        <v>2.8235063739999999</v>
      </c>
      <c r="BU1520" s="152">
        <v>1.1475322509999999</v>
      </c>
      <c r="BV1520" s="152">
        <v>3.4617190029999998</v>
      </c>
      <c r="BX1520" s="152">
        <v>3.6459599800000002</v>
      </c>
      <c r="BZ1520" s="152">
        <v>2.5196991839999998</v>
      </c>
      <c r="CB1520" s="152">
        <v>2.3217734139999999</v>
      </c>
      <c r="CD1520" s="152">
        <v>2.44624036</v>
      </c>
      <c r="CH1520" s="152">
        <v>12.073339150000001</v>
      </c>
      <c r="CJ1520" s="152">
        <v>1.24319811</v>
      </c>
      <c r="CK1520" s="152">
        <v>0.45300611299999999</v>
      </c>
      <c r="DC1520" s="152">
        <v>39.515666670000002</v>
      </c>
      <c r="DF1520" s="152">
        <v>19.489999999999998</v>
      </c>
      <c r="DG1520" s="152">
        <v>41.14233333</v>
      </c>
      <c r="DJ1520" s="152">
        <v>0.114</v>
      </c>
      <c r="DM1520" s="152">
        <v>0.17633333300000001</v>
      </c>
      <c r="DO1520" s="154">
        <v>79.007295600000006</v>
      </c>
      <c r="ED1520" s="152">
        <v>51.05</v>
      </c>
      <c r="EE1520" s="152">
        <v>0.75700000000000001</v>
      </c>
      <c r="EF1520" s="152">
        <v>17.190999999999999</v>
      </c>
      <c r="EH1520" s="152">
        <v>7.6819940610000002</v>
      </c>
      <c r="EJ1520" s="152">
        <v>8.5370000000000008</v>
      </c>
      <c r="EK1520" s="152">
        <v>0.14499999999999999</v>
      </c>
      <c r="EL1520" s="152">
        <v>7.9509999999999996</v>
      </c>
      <c r="EM1520" s="152">
        <v>11.164999999999999</v>
      </c>
      <c r="EO1520" s="152">
        <v>2.2909999999999999</v>
      </c>
      <c r="EP1520" s="152">
        <v>0.60699999999999998</v>
      </c>
      <c r="EQ1520" s="152">
        <v>0.14899999999999999</v>
      </c>
      <c r="FI1520" s="152">
        <v>101.4</v>
      </c>
      <c r="FK1520" s="152">
        <v>90.2</v>
      </c>
      <c r="FL1520" s="152">
        <v>63.2</v>
      </c>
      <c r="FP1520" s="152">
        <v>11.27726788</v>
      </c>
      <c r="FQ1520" s="152">
        <v>340.01344230000001</v>
      </c>
      <c r="FR1520" s="152">
        <v>18.373221789999999</v>
      </c>
      <c r="FS1520" s="152">
        <v>57.804108239999998</v>
      </c>
      <c r="FT1520" s="152">
        <v>1.908864747</v>
      </c>
      <c r="FX1520" s="152">
        <v>0.211857829</v>
      </c>
      <c r="FY1520" s="152">
        <v>128.51318649999999</v>
      </c>
      <c r="FZ1520" s="152">
        <v>7.0494923079999996</v>
      </c>
      <c r="GA1520" s="152">
        <v>14.96816866</v>
      </c>
      <c r="GB1520" s="152">
        <v>2.0171226290000002</v>
      </c>
      <c r="GC1520" s="152">
        <v>9.6843663279999994</v>
      </c>
      <c r="GD1520" s="152">
        <v>2.479741427</v>
      </c>
      <c r="GE1520" s="152">
        <v>0.91204020200000002</v>
      </c>
      <c r="GF1520" s="152">
        <v>2.8651276829999999</v>
      </c>
      <c r="GG1520" s="152">
        <v>0.493390936</v>
      </c>
      <c r="GH1520" s="152">
        <v>3.0336958909999998</v>
      </c>
      <c r="GI1520" s="152">
        <v>0.63451594499999997</v>
      </c>
      <c r="GJ1520" s="152">
        <v>1.7905780179999999</v>
      </c>
      <c r="GK1520" s="152">
        <v>0.27675403900000001</v>
      </c>
      <c r="GL1520" s="152">
        <v>1.7168027800000001</v>
      </c>
      <c r="GM1520" s="152">
        <v>0.26986286399999998</v>
      </c>
      <c r="GN1520" s="152">
        <v>1.437125516</v>
      </c>
      <c r="GO1520" s="152">
        <v>0.13565323600000001</v>
      </c>
      <c r="GS1520" s="152">
        <v>1.58842325</v>
      </c>
      <c r="GT1520" s="152">
        <v>0.76103564099999998</v>
      </c>
      <c r="GU1520" s="152">
        <v>0.29611146199999999</v>
      </c>
    </row>
    <row r="1521" spans="1:215">
      <c r="A1521" s="151">
        <v>7153</v>
      </c>
      <c r="B1521" s="152" t="s">
        <v>2859</v>
      </c>
      <c r="C1521" s="152" t="s">
        <v>2877</v>
      </c>
      <c r="D1521" s="152" t="s">
        <v>2878</v>
      </c>
      <c r="E1521" s="152" t="s">
        <v>2997</v>
      </c>
      <c r="F1521" s="152" t="s">
        <v>9967</v>
      </c>
      <c r="H1521" s="151">
        <v>284211</v>
      </c>
      <c r="L1521" s="153" t="s">
        <v>2998</v>
      </c>
      <c r="M1521" s="153" t="s">
        <v>4089</v>
      </c>
      <c r="P1521" s="152">
        <v>14.601416670000001</v>
      </c>
      <c r="Q1521" s="152">
        <v>144.77369999999999</v>
      </c>
      <c r="S1521" s="152" t="s">
        <v>2716</v>
      </c>
      <c r="T1521" s="152">
        <v>49.171999999999997</v>
      </c>
      <c r="U1521" s="152">
        <v>0.95399999999999996</v>
      </c>
      <c r="V1521" s="152">
        <v>16.311</v>
      </c>
      <c r="X1521" s="152">
        <v>7.4610000000000003</v>
      </c>
      <c r="AA1521" s="152">
        <v>5.5730000000000004</v>
      </c>
      <c r="AB1521" s="152">
        <v>0.151</v>
      </c>
      <c r="AC1521" s="152">
        <v>10.215999999999999</v>
      </c>
      <c r="AD1521" s="152">
        <v>2.3879999999999999</v>
      </c>
      <c r="AE1521" s="152">
        <v>0.78700000000000003</v>
      </c>
      <c r="AF1521" s="152">
        <v>0.17199999999999999</v>
      </c>
      <c r="AI1521" s="152">
        <v>93.410819970000006</v>
      </c>
      <c r="AJ1521" s="152">
        <v>2.7536705069999998</v>
      </c>
      <c r="AK1521" s="156">
        <f t="shared" si="23"/>
        <v>4.1837350109999998E-2</v>
      </c>
      <c r="AL1521" s="151">
        <v>418.3735011</v>
      </c>
      <c r="AM1521" s="151">
        <v>214.64187749999999</v>
      </c>
      <c r="AN1521" s="151">
        <v>846.51489760000004</v>
      </c>
      <c r="AO1521" s="151">
        <v>877.22790210000005</v>
      </c>
      <c r="AQ1521" s="152">
        <v>4.5274022499999997</v>
      </c>
      <c r="AR1521" s="152">
        <v>0.60198491099999996</v>
      </c>
      <c r="AS1521" s="152">
        <v>5.2170913380000004</v>
      </c>
      <c r="AU1521" s="151">
        <v>809.59281599999997</v>
      </c>
      <c r="AV1521" s="152">
        <v>6049.4816000000001</v>
      </c>
      <c r="AW1521" s="152">
        <v>31.049490720000001</v>
      </c>
      <c r="AX1521" s="151">
        <v>5230.1710560000001</v>
      </c>
      <c r="AZ1521" s="152">
        <v>66.102123849999998</v>
      </c>
      <c r="BG1521" s="152">
        <v>8.7620868699999992</v>
      </c>
      <c r="BH1521" s="152">
        <v>297.48789479999999</v>
      </c>
      <c r="BI1521" s="152">
        <v>19.490484609999999</v>
      </c>
      <c r="BJ1521" s="152">
        <v>58.835448</v>
      </c>
      <c r="BK1521" s="152">
        <v>2.2148810380000001</v>
      </c>
      <c r="BO1521" s="152">
        <v>148.14272</v>
      </c>
      <c r="BP1521" s="152">
        <v>8.0860972610000008</v>
      </c>
      <c r="BQ1521" s="152">
        <v>17.208100659999999</v>
      </c>
      <c r="BS1521" s="152">
        <v>10.8447323</v>
      </c>
      <c r="BT1521" s="152">
        <v>2.7161629729999999</v>
      </c>
      <c r="BU1521" s="152">
        <v>0.72540786199999996</v>
      </c>
      <c r="BV1521" s="152">
        <v>3.240938302</v>
      </c>
      <c r="BX1521" s="152">
        <v>3.3604663389999998</v>
      </c>
      <c r="BZ1521" s="152">
        <v>2.34678751</v>
      </c>
      <c r="CB1521" s="152">
        <v>1.9913452819999999</v>
      </c>
      <c r="CD1521" s="152">
        <v>1.8288859820000001</v>
      </c>
      <c r="CH1521" s="152">
        <v>9.8281058489999999</v>
      </c>
      <c r="CJ1521" s="152">
        <v>1.05190162</v>
      </c>
      <c r="CK1521" s="152">
        <v>0.38745441600000002</v>
      </c>
      <c r="CU1521" s="152">
        <v>-46.581610556816756</v>
      </c>
      <c r="DC1521" s="152">
        <v>40.173000000000002</v>
      </c>
      <c r="DF1521" s="152">
        <v>15.838333329999999</v>
      </c>
      <c r="DG1521" s="152">
        <v>44.040333330000003</v>
      </c>
      <c r="DJ1521" s="152">
        <v>0.140666667</v>
      </c>
      <c r="DM1521" s="152">
        <v>0.18233333299999999</v>
      </c>
      <c r="DO1521" s="154">
        <v>83.214439510000005</v>
      </c>
      <c r="ED1521" s="152">
        <v>51.05</v>
      </c>
      <c r="EE1521" s="152">
        <v>0.75700000000000001</v>
      </c>
      <c r="EF1521" s="152">
        <v>17.190999999999999</v>
      </c>
      <c r="EH1521" s="152">
        <v>7.6819940610000002</v>
      </c>
      <c r="EJ1521" s="152">
        <v>8.5370000000000008</v>
      </c>
      <c r="EK1521" s="152">
        <v>0.14499999999999999</v>
      </c>
      <c r="EL1521" s="152">
        <v>7.9509999999999996</v>
      </c>
      <c r="EM1521" s="152">
        <v>11.164999999999999</v>
      </c>
      <c r="EO1521" s="152">
        <v>2.2909999999999999</v>
      </c>
      <c r="EP1521" s="152">
        <v>0.60699999999999998</v>
      </c>
      <c r="EQ1521" s="152">
        <v>0.14899999999999999</v>
      </c>
      <c r="FI1521" s="152">
        <v>101.4</v>
      </c>
      <c r="FK1521" s="152">
        <v>90.2</v>
      </c>
      <c r="FL1521" s="152">
        <v>63.2</v>
      </c>
      <c r="FP1521" s="152">
        <v>11.27726788</v>
      </c>
      <c r="FQ1521" s="152">
        <v>340.01344230000001</v>
      </c>
      <c r="FR1521" s="152">
        <v>18.373221789999999</v>
      </c>
      <c r="FS1521" s="152">
        <v>57.804108239999998</v>
      </c>
      <c r="FT1521" s="152">
        <v>1.908864747</v>
      </c>
      <c r="FX1521" s="152">
        <v>0.211857829</v>
      </c>
      <c r="FY1521" s="152">
        <v>128.51318649999999</v>
      </c>
      <c r="FZ1521" s="152">
        <v>7.0494923079999996</v>
      </c>
      <c r="GA1521" s="152">
        <v>14.96816866</v>
      </c>
      <c r="GB1521" s="152">
        <v>2.0171226290000002</v>
      </c>
      <c r="GC1521" s="152">
        <v>9.6843663279999994</v>
      </c>
      <c r="GD1521" s="152">
        <v>2.479741427</v>
      </c>
      <c r="GE1521" s="152">
        <v>0.91204020200000002</v>
      </c>
      <c r="GF1521" s="152">
        <v>2.8651276829999999</v>
      </c>
      <c r="GG1521" s="152">
        <v>0.493390936</v>
      </c>
      <c r="GH1521" s="152">
        <v>3.0336958909999998</v>
      </c>
      <c r="GI1521" s="152">
        <v>0.63451594499999997</v>
      </c>
      <c r="GJ1521" s="152">
        <v>1.7905780179999999</v>
      </c>
      <c r="GK1521" s="152">
        <v>0.27675403900000001</v>
      </c>
      <c r="GL1521" s="152">
        <v>1.7168027800000001</v>
      </c>
      <c r="GM1521" s="152">
        <v>0.26986286399999998</v>
      </c>
      <c r="GN1521" s="152">
        <v>1.437125516</v>
      </c>
      <c r="GO1521" s="152">
        <v>0.13565323600000001</v>
      </c>
      <c r="GS1521" s="152">
        <v>1.58842325</v>
      </c>
      <c r="GT1521" s="152">
        <v>0.76103564099999998</v>
      </c>
      <c r="GU1521" s="152">
        <v>0.29611146199999999</v>
      </c>
    </row>
    <row r="1522" spans="1:215">
      <c r="A1522" s="151">
        <v>7154</v>
      </c>
      <c r="B1522" s="152" t="s">
        <v>2859</v>
      </c>
      <c r="C1522" s="152" t="s">
        <v>2877</v>
      </c>
      <c r="D1522" s="152" t="s">
        <v>2878</v>
      </c>
      <c r="E1522" s="152" t="s">
        <v>2997</v>
      </c>
      <c r="F1522" s="152" t="s">
        <v>9968</v>
      </c>
      <c r="H1522" s="151">
        <v>284211</v>
      </c>
      <c r="L1522" s="153" t="s">
        <v>2998</v>
      </c>
      <c r="M1522" s="153" t="s">
        <v>2999</v>
      </c>
      <c r="P1522" s="152">
        <v>14.601416670000001</v>
      </c>
      <c r="Q1522" s="152">
        <v>144.77369999999999</v>
      </c>
      <c r="S1522" s="152" t="s">
        <v>2716</v>
      </c>
      <c r="T1522" s="152">
        <v>44.683999999999997</v>
      </c>
      <c r="U1522" s="152">
        <v>0.39600000000000002</v>
      </c>
      <c r="V1522" s="152">
        <v>18.253</v>
      </c>
      <c r="X1522" s="152">
        <v>12.29163133</v>
      </c>
      <c r="AA1522" s="152">
        <v>6.0780000000000003</v>
      </c>
      <c r="AB1522" s="152">
        <v>0.247</v>
      </c>
      <c r="AC1522" s="152">
        <v>10.452999999999999</v>
      </c>
      <c r="AD1522" s="152">
        <v>1.3320000000000001</v>
      </c>
      <c r="AE1522" s="152">
        <v>0.28699999999999998</v>
      </c>
      <c r="AF1522" s="152">
        <v>7.6999999999999999E-2</v>
      </c>
      <c r="AI1522" s="152">
        <v>94.458967240000007</v>
      </c>
      <c r="AJ1522" s="152">
        <v>2.5878047400000002</v>
      </c>
      <c r="AK1522" s="156">
        <f t="shared" si="23"/>
        <v>1.76234813E-2</v>
      </c>
      <c r="AL1522" s="151">
        <v>176.234813</v>
      </c>
      <c r="AM1522" s="151">
        <v>378.95502750000003</v>
      </c>
      <c r="AN1522" s="151">
        <v>1204.719335</v>
      </c>
      <c r="AO1522" s="151">
        <v>1055.3747530000001</v>
      </c>
      <c r="DC1522" s="152">
        <v>39.171333330000003</v>
      </c>
      <c r="DF1522" s="152">
        <v>21.667000000000002</v>
      </c>
      <c r="DG1522" s="152">
        <v>39.466333329999998</v>
      </c>
      <c r="DJ1522" s="152">
        <v>6.3E-2</v>
      </c>
      <c r="DM1522" s="152">
        <v>0.164333333</v>
      </c>
      <c r="DO1522" s="154">
        <v>76.456762589999997</v>
      </c>
      <c r="ED1522" s="152">
        <v>51.05</v>
      </c>
      <c r="EE1522" s="152">
        <v>0.75700000000000001</v>
      </c>
      <c r="EF1522" s="152">
        <v>17.190999999999999</v>
      </c>
      <c r="EH1522" s="152">
        <v>7.6819940610000002</v>
      </c>
      <c r="EJ1522" s="152">
        <v>8.5370000000000008</v>
      </c>
      <c r="EK1522" s="152">
        <v>0.14499999999999999</v>
      </c>
      <c r="EL1522" s="152">
        <v>7.9509999999999996</v>
      </c>
      <c r="EM1522" s="152">
        <v>11.164999999999999</v>
      </c>
      <c r="EO1522" s="152">
        <v>2.2909999999999999</v>
      </c>
      <c r="EP1522" s="152">
        <v>0.60699999999999998</v>
      </c>
      <c r="EQ1522" s="152">
        <v>0.14899999999999999</v>
      </c>
      <c r="FI1522" s="152">
        <v>101.4</v>
      </c>
      <c r="FK1522" s="152">
        <v>90.2</v>
      </c>
      <c r="FL1522" s="152">
        <v>63.2</v>
      </c>
      <c r="FP1522" s="152">
        <v>11.27726788</v>
      </c>
      <c r="FQ1522" s="152">
        <v>340.01344230000001</v>
      </c>
      <c r="FR1522" s="152">
        <v>18.373221789999999</v>
      </c>
      <c r="FS1522" s="152">
        <v>57.804108239999998</v>
      </c>
      <c r="FT1522" s="152">
        <v>1.908864747</v>
      </c>
      <c r="FX1522" s="152">
        <v>0.211857829</v>
      </c>
      <c r="FY1522" s="152">
        <v>128.51318649999999</v>
      </c>
      <c r="FZ1522" s="152">
        <v>7.0494923079999996</v>
      </c>
      <c r="GA1522" s="152">
        <v>14.96816866</v>
      </c>
      <c r="GB1522" s="152">
        <v>2.0171226290000002</v>
      </c>
      <c r="GC1522" s="152">
        <v>9.6843663279999994</v>
      </c>
      <c r="GD1522" s="152">
        <v>2.479741427</v>
      </c>
      <c r="GE1522" s="152">
        <v>0.91204020200000002</v>
      </c>
      <c r="GF1522" s="152">
        <v>2.8651276829999999</v>
      </c>
      <c r="GG1522" s="152">
        <v>0.493390936</v>
      </c>
      <c r="GH1522" s="152">
        <v>3.0336958909999998</v>
      </c>
      <c r="GI1522" s="152">
        <v>0.63451594499999997</v>
      </c>
      <c r="GJ1522" s="152">
        <v>1.7905780179999999</v>
      </c>
      <c r="GK1522" s="152">
        <v>0.27675403900000001</v>
      </c>
      <c r="GL1522" s="152">
        <v>1.7168027800000001</v>
      </c>
      <c r="GM1522" s="152">
        <v>0.26986286399999998</v>
      </c>
      <c r="GN1522" s="152">
        <v>1.437125516</v>
      </c>
      <c r="GO1522" s="152">
        <v>0.13565323600000001</v>
      </c>
      <c r="GS1522" s="152">
        <v>1.58842325</v>
      </c>
      <c r="GT1522" s="152">
        <v>0.76103564099999998</v>
      </c>
      <c r="GU1522" s="152">
        <v>0.29611146199999999</v>
      </c>
    </row>
    <row r="1523" spans="1:215">
      <c r="A1523" s="151">
        <v>7155</v>
      </c>
      <c r="B1523" s="152" t="s">
        <v>2859</v>
      </c>
      <c r="C1523" s="152" t="s">
        <v>2877</v>
      </c>
      <c r="D1523" s="152" t="s">
        <v>2878</v>
      </c>
      <c r="E1523" s="152" t="s">
        <v>2997</v>
      </c>
      <c r="F1523" s="152" t="s">
        <v>9969</v>
      </c>
      <c r="H1523" s="151">
        <v>284211</v>
      </c>
      <c r="L1523" s="153" t="s">
        <v>2998</v>
      </c>
      <c r="M1523" s="153" t="s">
        <v>3667</v>
      </c>
      <c r="P1523" s="152">
        <v>14.601416670000001</v>
      </c>
      <c r="Q1523" s="152">
        <v>144.77369999999999</v>
      </c>
      <c r="S1523" s="152" t="s">
        <v>2716</v>
      </c>
      <c r="T1523" s="152">
        <v>47.978999999999999</v>
      </c>
      <c r="U1523" s="152">
        <v>0.79600000000000004</v>
      </c>
      <c r="V1523" s="152">
        <v>17.54</v>
      </c>
      <c r="X1523" s="152">
        <v>6.9328323320000003</v>
      </c>
      <c r="AA1523" s="152">
        <v>6.7569999999999997</v>
      </c>
      <c r="AB1523" s="152">
        <v>0.13900000000000001</v>
      </c>
      <c r="AC1523" s="152">
        <v>12.281000000000001</v>
      </c>
      <c r="AD1523" s="152">
        <v>2.016</v>
      </c>
      <c r="AE1523" s="152">
        <v>0.55300000000000005</v>
      </c>
      <c r="AF1523" s="152">
        <v>0.13600000000000001</v>
      </c>
      <c r="AI1523" s="152">
        <v>95.348141490000003</v>
      </c>
      <c r="AJ1523" s="152">
        <v>2.9668438080000001</v>
      </c>
      <c r="AK1523" s="156">
        <f t="shared" si="23"/>
        <v>2.187033792E-2</v>
      </c>
      <c r="AL1523" s="151">
        <v>218.7033792</v>
      </c>
      <c r="AM1523" s="151">
        <v>267.77667000000002</v>
      </c>
      <c r="AN1523" s="151">
        <v>1672.02981</v>
      </c>
      <c r="AO1523" s="151">
        <v>828.73458270000003</v>
      </c>
      <c r="AQ1523" s="152">
        <v>3.9941326250000002</v>
      </c>
      <c r="AR1523" s="152">
        <v>0.44350901399999998</v>
      </c>
      <c r="AS1523" s="152">
        <v>3.662682905</v>
      </c>
      <c r="AU1523" s="151">
        <v>595.59787200000005</v>
      </c>
      <c r="AV1523" s="152">
        <v>4451.9713700000002</v>
      </c>
      <c r="AW1523" s="152">
        <v>32.919361199999997</v>
      </c>
      <c r="AX1523" s="151">
        <v>4382.7921809999998</v>
      </c>
      <c r="AZ1523" s="152">
        <v>119.743897</v>
      </c>
      <c r="BG1523" s="152">
        <v>5.7432615719999998</v>
      </c>
      <c r="BH1523" s="152">
        <v>294.756508</v>
      </c>
      <c r="BI1523" s="152">
        <v>15.13084871</v>
      </c>
      <c r="BJ1523" s="152">
        <v>40.546793999999998</v>
      </c>
      <c r="BK1523" s="152">
        <v>1.5755377530000001</v>
      </c>
      <c r="BO1523" s="152">
        <v>93.546816000000007</v>
      </c>
      <c r="BP1523" s="152">
        <v>5.3855115490000003</v>
      </c>
      <c r="BQ1523" s="152">
        <v>11.701175689999999</v>
      </c>
      <c r="BS1523" s="152">
        <v>8.3386086660000007</v>
      </c>
      <c r="BT1523" s="152">
        <v>2.1795888570000002</v>
      </c>
      <c r="BU1523" s="152">
        <v>0.82023960100000004</v>
      </c>
      <c r="BV1523" s="152">
        <v>2.5296106859999998</v>
      </c>
      <c r="BX1523" s="152">
        <v>2.318440748</v>
      </c>
      <c r="BZ1523" s="152">
        <v>1.655217063</v>
      </c>
      <c r="CB1523" s="152">
        <v>1.468842188</v>
      </c>
      <c r="CD1523" s="152">
        <v>1.32095915</v>
      </c>
      <c r="CH1523" s="152">
        <v>8.9858728560000003</v>
      </c>
      <c r="CJ1523" s="152">
        <v>0.70879038999999999</v>
      </c>
      <c r="CK1523" s="152">
        <v>0.259521208</v>
      </c>
      <c r="DC1523" s="152">
        <v>40.617333330000001</v>
      </c>
      <c r="DF1523" s="152">
        <v>13.638999999999999</v>
      </c>
      <c r="DG1523" s="152">
        <v>45.838999999999999</v>
      </c>
      <c r="DJ1523" s="152">
        <v>0.19166666700000001</v>
      </c>
      <c r="DM1523" s="152">
        <v>0.20300000000000001</v>
      </c>
      <c r="DO1523" s="154">
        <v>85.698011820000005</v>
      </c>
      <c r="ED1523" s="152">
        <v>51.05</v>
      </c>
      <c r="EE1523" s="152">
        <v>0.75700000000000001</v>
      </c>
      <c r="EF1523" s="152">
        <v>17.190999999999999</v>
      </c>
      <c r="EH1523" s="152">
        <v>7.6819940610000002</v>
      </c>
      <c r="EJ1523" s="152">
        <v>8.5370000000000008</v>
      </c>
      <c r="EK1523" s="152">
        <v>0.14499999999999999</v>
      </c>
      <c r="EL1523" s="152">
        <v>7.9509999999999996</v>
      </c>
      <c r="EM1523" s="152">
        <v>11.164999999999999</v>
      </c>
      <c r="EO1523" s="152">
        <v>2.2909999999999999</v>
      </c>
      <c r="EP1523" s="152">
        <v>0.60699999999999998</v>
      </c>
      <c r="EQ1523" s="152">
        <v>0.14899999999999999</v>
      </c>
      <c r="FI1523" s="152">
        <v>101.4</v>
      </c>
      <c r="FK1523" s="152">
        <v>90.2</v>
      </c>
      <c r="FL1523" s="152">
        <v>63.2</v>
      </c>
      <c r="FP1523" s="152">
        <v>11.27726788</v>
      </c>
      <c r="FQ1523" s="152">
        <v>340.01344230000001</v>
      </c>
      <c r="FR1523" s="152">
        <v>18.373221789999999</v>
      </c>
      <c r="FS1523" s="152">
        <v>57.804108239999998</v>
      </c>
      <c r="FT1523" s="152">
        <v>1.908864747</v>
      </c>
      <c r="FX1523" s="152">
        <v>0.211857829</v>
      </c>
      <c r="FY1523" s="152">
        <v>128.51318649999999</v>
      </c>
      <c r="FZ1523" s="152">
        <v>7.0494923079999996</v>
      </c>
      <c r="GA1523" s="152">
        <v>14.96816866</v>
      </c>
      <c r="GB1523" s="152">
        <v>2.0171226290000002</v>
      </c>
      <c r="GC1523" s="152">
        <v>9.6843663279999994</v>
      </c>
      <c r="GD1523" s="152">
        <v>2.479741427</v>
      </c>
      <c r="GE1523" s="152">
        <v>0.91204020200000002</v>
      </c>
      <c r="GF1523" s="152">
        <v>2.8651276829999999</v>
      </c>
      <c r="GG1523" s="152">
        <v>0.493390936</v>
      </c>
      <c r="GH1523" s="152">
        <v>3.0336958909999998</v>
      </c>
      <c r="GI1523" s="152">
        <v>0.63451594499999997</v>
      </c>
      <c r="GJ1523" s="152">
        <v>1.7905780179999999</v>
      </c>
      <c r="GK1523" s="152">
        <v>0.27675403900000001</v>
      </c>
      <c r="GL1523" s="152">
        <v>1.7168027800000001</v>
      </c>
      <c r="GM1523" s="152">
        <v>0.26986286399999998</v>
      </c>
      <c r="GN1523" s="152">
        <v>1.437125516</v>
      </c>
      <c r="GO1523" s="152">
        <v>0.13565323600000001</v>
      </c>
      <c r="GS1523" s="152">
        <v>1.58842325</v>
      </c>
      <c r="GT1523" s="152">
        <v>0.76103564099999998</v>
      </c>
      <c r="GU1523" s="152">
        <v>0.29611146199999999</v>
      </c>
    </row>
    <row r="1524" spans="1:215">
      <c r="A1524" s="151">
        <v>7156</v>
      </c>
      <c r="B1524" s="152" t="s">
        <v>2859</v>
      </c>
      <c r="C1524" s="152" t="s">
        <v>2877</v>
      </c>
      <c r="D1524" s="152" t="s">
        <v>2878</v>
      </c>
      <c r="E1524" s="152" t="s">
        <v>2997</v>
      </c>
      <c r="F1524" s="152" t="s">
        <v>9970</v>
      </c>
      <c r="H1524" s="151">
        <v>284211</v>
      </c>
      <c r="L1524" s="153" t="s">
        <v>2998</v>
      </c>
      <c r="M1524" s="153" t="s">
        <v>3477</v>
      </c>
      <c r="P1524" s="152">
        <v>14.601416670000001</v>
      </c>
      <c r="Q1524" s="152">
        <v>144.77369999999999</v>
      </c>
      <c r="S1524" s="152" t="s">
        <v>2716</v>
      </c>
      <c r="T1524" s="152">
        <v>47.337000000000003</v>
      </c>
      <c r="U1524" s="152">
        <v>1.0249999999999999</v>
      </c>
      <c r="V1524" s="152">
        <v>17.64</v>
      </c>
      <c r="X1524" s="152">
        <v>4.2999958749999996</v>
      </c>
      <c r="AA1524" s="152">
        <v>5.9470000000000001</v>
      </c>
      <c r="AB1524" s="152">
        <v>8.4000000000000005E-2</v>
      </c>
      <c r="AC1524" s="152">
        <v>14.023999999999999</v>
      </c>
      <c r="AD1524" s="152">
        <v>2.3029999999999999</v>
      </c>
      <c r="AE1524" s="152">
        <v>0.44800000000000001</v>
      </c>
      <c r="AF1524" s="152">
        <v>0.126</v>
      </c>
      <c r="AI1524" s="152">
        <v>93.359072010000006</v>
      </c>
      <c r="AJ1524" s="152">
        <v>2.548037844</v>
      </c>
      <c r="AK1524" s="156">
        <f t="shared" si="23"/>
        <v>2.0240784710000001E-2</v>
      </c>
      <c r="AL1524" s="151">
        <v>202.4078471</v>
      </c>
      <c r="AM1524" s="151">
        <v>231.02900249999999</v>
      </c>
      <c r="AN1524" s="151">
        <v>1432.348317</v>
      </c>
      <c r="AO1524" s="151">
        <v>592.43185080000001</v>
      </c>
      <c r="AQ1524" s="152">
        <v>3.4762423500000001</v>
      </c>
      <c r="AR1524" s="152">
        <v>0.44009025299999999</v>
      </c>
      <c r="AS1524" s="152">
        <v>2.952574598</v>
      </c>
      <c r="AU1524" s="151">
        <v>508.62512930000003</v>
      </c>
      <c r="AV1524" s="152">
        <v>3612.7161900000001</v>
      </c>
      <c r="AW1524" s="152">
        <v>32.817895360000001</v>
      </c>
      <c r="AX1524" s="151">
        <v>5795.7765849999996</v>
      </c>
      <c r="AZ1524" s="152">
        <v>139.100234</v>
      </c>
      <c r="BG1524" s="152">
        <v>2.6849996279999999</v>
      </c>
      <c r="BH1524" s="152">
        <v>245.53594140000001</v>
      </c>
      <c r="BI1524" s="152">
        <v>19.904778490000002</v>
      </c>
      <c r="BJ1524" s="152">
        <v>56.265735999999997</v>
      </c>
      <c r="BK1524" s="152">
        <v>2.4520521550000001</v>
      </c>
      <c r="BO1524" s="152">
        <v>76.599776000000006</v>
      </c>
      <c r="BP1524" s="152">
        <v>5.118040884</v>
      </c>
      <c r="BQ1524" s="152">
        <v>11.1479664</v>
      </c>
      <c r="BS1524" s="152">
        <v>9.0674826300000007</v>
      </c>
      <c r="BT1524" s="152">
        <v>2.4580686759999999</v>
      </c>
      <c r="BU1524" s="152">
        <v>1.074137772</v>
      </c>
      <c r="BV1524" s="152">
        <v>2.9072140329999998</v>
      </c>
      <c r="BX1524" s="152">
        <v>3.6512139179999998</v>
      </c>
      <c r="BZ1524" s="152">
        <v>2.3384049980000001</v>
      </c>
      <c r="CB1524" s="152">
        <v>1.952773833</v>
      </c>
      <c r="CD1524" s="152">
        <v>1.6514184620000001</v>
      </c>
      <c r="CH1524" s="152">
        <v>13.11706262</v>
      </c>
      <c r="CJ1524" s="152">
        <v>0.53131817199999998</v>
      </c>
      <c r="CK1524" s="152">
        <v>0.235992181</v>
      </c>
      <c r="DC1524" s="152">
        <v>41.253666670000001</v>
      </c>
      <c r="DF1524" s="152">
        <v>10.31733333</v>
      </c>
      <c r="DG1524" s="152">
        <v>47.993333329999999</v>
      </c>
      <c r="DJ1524" s="152">
        <v>0.43099999999999999</v>
      </c>
      <c r="DM1524" s="152">
        <v>0.20399999999999999</v>
      </c>
      <c r="DO1524" s="154">
        <v>89.23973221</v>
      </c>
      <c r="ED1524" s="152">
        <v>51.05</v>
      </c>
      <c r="EE1524" s="152">
        <v>0.75700000000000001</v>
      </c>
      <c r="EF1524" s="152">
        <v>17.190999999999999</v>
      </c>
      <c r="EH1524" s="152">
        <v>7.6819940610000002</v>
      </c>
      <c r="EJ1524" s="152">
        <v>8.5370000000000008</v>
      </c>
      <c r="EK1524" s="152">
        <v>0.14499999999999999</v>
      </c>
      <c r="EL1524" s="152">
        <v>7.9509999999999996</v>
      </c>
      <c r="EM1524" s="152">
        <v>11.164999999999999</v>
      </c>
      <c r="EO1524" s="152">
        <v>2.2909999999999999</v>
      </c>
      <c r="EP1524" s="152">
        <v>0.60699999999999998</v>
      </c>
      <c r="EQ1524" s="152">
        <v>0.14899999999999999</v>
      </c>
      <c r="FI1524" s="152">
        <v>101.4</v>
      </c>
      <c r="FK1524" s="152">
        <v>90.2</v>
      </c>
      <c r="FL1524" s="152">
        <v>63.2</v>
      </c>
      <c r="FP1524" s="152">
        <v>11.27726788</v>
      </c>
      <c r="FQ1524" s="152">
        <v>340.01344230000001</v>
      </c>
      <c r="FR1524" s="152">
        <v>18.373221789999999</v>
      </c>
      <c r="FS1524" s="152">
        <v>57.804108239999998</v>
      </c>
      <c r="FT1524" s="152">
        <v>1.908864747</v>
      </c>
      <c r="FX1524" s="152">
        <v>0.211857829</v>
      </c>
      <c r="FY1524" s="152">
        <v>128.51318649999999</v>
      </c>
      <c r="FZ1524" s="152">
        <v>7.0494923079999996</v>
      </c>
      <c r="GA1524" s="152">
        <v>14.96816866</v>
      </c>
      <c r="GB1524" s="152">
        <v>2.0171226290000002</v>
      </c>
      <c r="GC1524" s="152">
        <v>9.6843663279999994</v>
      </c>
      <c r="GD1524" s="152">
        <v>2.479741427</v>
      </c>
      <c r="GE1524" s="152">
        <v>0.91204020200000002</v>
      </c>
      <c r="GF1524" s="152">
        <v>2.8651276829999999</v>
      </c>
      <c r="GG1524" s="152">
        <v>0.493390936</v>
      </c>
      <c r="GH1524" s="152">
        <v>3.0336958909999998</v>
      </c>
      <c r="GI1524" s="152">
        <v>0.63451594499999997</v>
      </c>
      <c r="GJ1524" s="152">
        <v>1.7905780179999999</v>
      </c>
      <c r="GK1524" s="152">
        <v>0.27675403900000001</v>
      </c>
      <c r="GL1524" s="152">
        <v>1.7168027800000001</v>
      </c>
      <c r="GM1524" s="152">
        <v>0.26986286399999998</v>
      </c>
      <c r="GN1524" s="152">
        <v>1.437125516</v>
      </c>
      <c r="GO1524" s="152">
        <v>0.13565323600000001</v>
      </c>
      <c r="GS1524" s="152">
        <v>1.58842325</v>
      </c>
      <c r="GT1524" s="152">
        <v>0.76103564099999998</v>
      </c>
      <c r="GU1524" s="152">
        <v>0.29611146199999999</v>
      </c>
    </row>
    <row r="1525" spans="1:215">
      <c r="A1525" s="151">
        <v>7157</v>
      </c>
      <c r="B1525" s="152" t="s">
        <v>2859</v>
      </c>
      <c r="C1525" s="152" t="s">
        <v>2877</v>
      </c>
      <c r="D1525" s="152" t="s">
        <v>2878</v>
      </c>
      <c r="E1525" s="152" t="s">
        <v>2997</v>
      </c>
      <c r="F1525" s="152" t="s">
        <v>9971</v>
      </c>
      <c r="H1525" s="151">
        <v>284211</v>
      </c>
      <c r="L1525" s="153" t="s">
        <v>4048</v>
      </c>
      <c r="M1525" s="153" t="s">
        <v>4623</v>
      </c>
      <c r="P1525" s="152">
        <v>14.60006667</v>
      </c>
      <c r="Q1525" s="152">
        <v>144.7739167</v>
      </c>
      <c r="S1525" s="152" t="s">
        <v>2716</v>
      </c>
      <c r="T1525" s="152">
        <v>50.883000000000003</v>
      </c>
      <c r="U1525" s="152">
        <v>1.004</v>
      </c>
      <c r="V1525" s="152">
        <v>17.088999999999999</v>
      </c>
      <c r="X1525" s="152">
        <v>7.5780000000000003</v>
      </c>
      <c r="AA1525" s="152">
        <v>5.2370000000000001</v>
      </c>
      <c r="AB1525" s="152">
        <v>0.13900000000000001</v>
      </c>
      <c r="AC1525" s="152">
        <v>9.2780000000000005</v>
      </c>
      <c r="AD1525" s="152">
        <v>2.79</v>
      </c>
      <c r="AE1525" s="152">
        <v>1.0429999999999999</v>
      </c>
      <c r="AF1525" s="152">
        <v>0.20200000000000001</v>
      </c>
      <c r="AI1525" s="152">
        <v>95.473905579999993</v>
      </c>
      <c r="AJ1525" s="152">
        <v>2.7892094040000002</v>
      </c>
      <c r="AK1525" s="156">
        <f t="shared" si="23"/>
        <v>1.111922835E-2</v>
      </c>
      <c r="AL1525" s="151">
        <v>111.1922835</v>
      </c>
      <c r="AM1525" s="151">
        <v>458.17296750000003</v>
      </c>
      <c r="AN1525" s="151">
        <v>1468.375763</v>
      </c>
      <c r="AO1525" s="151">
        <v>1524.571774</v>
      </c>
      <c r="AQ1525" s="152">
        <v>5.7506886499999998</v>
      </c>
      <c r="AR1525" s="152">
        <v>0.66063105200000005</v>
      </c>
      <c r="AS1525" s="152">
        <v>6.6433750500000004</v>
      </c>
      <c r="AU1525" s="151">
        <v>955.15429440000003</v>
      </c>
      <c r="AV1525" s="152">
        <v>7351.0032799999999</v>
      </c>
      <c r="AW1525" s="152">
        <v>29.487445659999999</v>
      </c>
      <c r="AX1525" s="151">
        <v>5455.4545479999997</v>
      </c>
      <c r="AZ1525" s="152">
        <v>68.975839800000003</v>
      </c>
      <c r="BG1525" s="152">
        <v>10.971769050000001</v>
      </c>
      <c r="BH1525" s="152">
        <v>285.85712360000002</v>
      </c>
      <c r="BI1525" s="152">
        <v>19.550782909999999</v>
      </c>
      <c r="BJ1525" s="152">
        <v>72.052729999999997</v>
      </c>
      <c r="BK1525" s="152">
        <v>2.8769100719999998</v>
      </c>
      <c r="BO1525" s="152">
        <v>177.16089600000001</v>
      </c>
      <c r="BP1525" s="152">
        <v>9.1398726210000003</v>
      </c>
      <c r="BQ1525" s="152">
        <v>18.691679619999999</v>
      </c>
      <c r="BS1525" s="152">
        <v>12.00958666</v>
      </c>
      <c r="BT1525" s="152">
        <v>2.9767717359999999</v>
      </c>
      <c r="BU1525" s="152">
        <v>1.2268858460000001</v>
      </c>
      <c r="BV1525" s="152">
        <v>3.209728498</v>
      </c>
      <c r="BX1525" s="152">
        <v>3.2983126939999998</v>
      </c>
      <c r="BZ1525" s="152">
        <v>2.464713223</v>
      </c>
      <c r="CB1525" s="152">
        <v>1.902531961</v>
      </c>
      <c r="CD1525" s="152">
        <v>1.8872654010000001</v>
      </c>
      <c r="CH1525" s="152">
        <v>2.9325778470000001</v>
      </c>
      <c r="CJ1525" s="152">
        <v>1.4028876400000001</v>
      </c>
      <c r="CK1525" s="152">
        <v>0.468964202</v>
      </c>
      <c r="CU1525" s="152">
        <v>-44.619652892426757</v>
      </c>
      <c r="DC1525" s="152">
        <v>40.142000000000003</v>
      </c>
      <c r="DF1525" s="152">
        <v>16.076666670000002</v>
      </c>
      <c r="DG1525" s="152">
        <v>44.048666670000003</v>
      </c>
      <c r="DJ1525" s="152">
        <v>0.14299999999999999</v>
      </c>
      <c r="DM1525" s="152">
        <v>0.182666667</v>
      </c>
      <c r="DO1525" s="154">
        <v>83.007449030000004</v>
      </c>
      <c r="ED1525" s="152">
        <v>51.335000000000001</v>
      </c>
      <c r="EE1525" s="152">
        <v>0.77</v>
      </c>
      <c r="EF1525" s="152">
        <v>20.273</v>
      </c>
      <c r="EH1525" s="152">
        <v>6.7371546840000001</v>
      </c>
      <c r="EJ1525" s="152">
        <v>7.4870000000000001</v>
      </c>
      <c r="EK1525" s="152">
        <v>0.125</v>
      </c>
      <c r="EL1525" s="152">
        <v>4.7779999999999996</v>
      </c>
      <c r="EM1525" s="152">
        <v>11.403</v>
      </c>
      <c r="EO1525" s="152">
        <v>2.536</v>
      </c>
      <c r="EP1525" s="152">
        <v>0.64700000000000002</v>
      </c>
      <c r="EQ1525" s="152">
        <v>0.158</v>
      </c>
      <c r="FI1525" s="152">
        <v>41.7</v>
      </c>
      <c r="FK1525" s="152">
        <v>89.4</v>
      </c>
      <c r="FL1525" s="152">
        <v>61.7</v>
      </c>
      <c r="FP1525" s="152">
        <v>11.49160824</v>
      </c>
      <c r="FQ1525" s="152">
        <v>378.5932942</v>
      </c>
      <c r="FR1525" s="152">
        <v>19.902525010000002</v>
      </c>
      <c r="FS1525" s="152">
        <v>61.941797979999997</v>
      </c>
      <c r="FT1525" s="152">
        <v>2.0436119509999999</v>
      </c>
      <c r="FX1525" s="152">
        <v>0.25060669899999999</v>
      </c>
      <c r="FY1525" s="152">
        <v>141.01140670000001</v>
      </c>
      <c r="FZ1525" s="152">
        <v>7.4407402339999997</v>
      </c>
      <c r="GA1525" s="152">
        <v>15.42034396</v>
      </c>
      <c r="GB1525" s="152">
        <v>2.0747410099999999</v>
      </c>
      <c r="GC1525" s="152">
        <v>9.7627059549999995</v>
      </c>
      <c r="GD1525" s="152">
        <v>2.6893029460000002</v>
      </c>
      <c r="GE1525" s="152">
        <v>0.95948504999999995</v>
      </c>
      <c r="GF1525" s="152">
        <v>3.1398176919999998</v>
      </c>
      <c r="GG1525" s="152">
        <v>0.48952673600000002</v>
      </c>
      <c r="GH1525" s="152">
        <v>3.0456730959999998</v>
      </c>
      <c r="GI1525" s="152">
        <v>0.639269961</v>
      </c>
      <c r="GJ1525" s="152">
        <v>1.9247510350000001</v>
      </c>
      <c r="GK1525" s="152">
        <v>0.27390652900000001</v>
      </c>
      <c r="GL1525" s="152">
        <v>1.8989835719999999</v>
      </c>
      <c r="GM1525" s="152">
        <v>0.27681724800000002</v>
      </c>
      <c r="GN1525" s="152">
        <v>1.5008996990000001</v>
      </c>
      <c r="GO1525" s="152">
        <v>0.17647323300000001</v>
      </c>
      <c r="GS1525" s="152">
        <v>1.7463338580000001</v>
      </c>
      <c r="GT1525" s="152">
        <v>0.87085209500000005</v>
      </c>
      <c r="GU1525" s="152">
        <v>0.367518817</v>
      </c>
    </row>
    <row r="1526" spans="1:215">
      <c r="A1526" s="151">
        <v>7158</v>
      </c>
      <c r="B1526" s="152" t="s">
        <v>2859</v>
      </c>
      <c r="C1526" s="152" t="s">
        <v>2877</v>
      </c>
      <c r="D1526" s="152" t="s">
        <v>2878</v>
      </c>
      <c r="E1526" s="152" t="s">
        <v>2997</v>
      </c>
      <c r="F1526" s="152" t="s">
        <v>9972</v>
      </c>
      <c r="H1526" s="151">
        <v>284211</v>
      </c>
      <c r="L1526" s="153" t="s">
        <v>4048</v>
      </c>
      <c r="M1526" s="153" t="s">
        <v>4295</v>
      </c>
      <c r="P1526" s="152">
        <v>14.60006667</v>
      </c>
      <c r="Q1526" s="152">
        <v>144.7739167</v>
      </c>
      <c r="S1526" s="152" t="s">
        <v>2716</v>
      </c>
      <c r="T1526" s="152">
        <v>49.85</v>
      </c>
      <c r="U1526" s="152">
        <v>0.95899999999999996</v>
      </c>
      <c r="V1526" s="152">
        <v>16.881</v>
      </c>
      <c r="X1526" s="152">
        <v>8.7989999999999995</v>
      </c>
      <c r="AA1526" s="152">
        <v>5.0679999999999996</v>
      </c>
      <c r="AB1526" s="152">
        <v>0.193</v>
      </c>
      <c r="AC1526" s="152">
        <v>10.381</v>
      </c>
      <c r="AD1526" s="152">
        <v>2.4319999999999999</v>
      </c>
      <c r="AE1526" s="152">
        <v>0.76700000000000002</v>
      </c>
      <c r="AF1526" s="152">
        <v>0.153</v>
      </c>
      <c r="AI1526" s="152">
        <v>95.741329410000006</v>
      </c>
      <c r="AJ1526" s="152">
        <v>2.5953733799999998</v>
      </c>
      <c r="AK1526" s="156">
        <f t="shared" si="23"/>
        <v>1.7826310290000001E-2</v>
      </c>
      <c r="AL1526" s="151">
        <v>178.26310290000001</v>
      </c>
      <c r="AM1526" s="151">
        <v>462.22371750000002</v>
      </c>
      <c r="AN1526" s="151">
        <v>1387.2546239999999</v>
      </c>
      <c r="AO1526" s="151">
        <v>1452.1078680000001</v>
      </c>
      <c r="AQ1526" s="152">
        <v>5.8113233500000003</v>
      </c>
      <c r="AR1526" s="152">
        <v>0.57975164499999998</v>
      </c>
      <c r="AS1526" s="152">
        <v>4.8886814779999996</v>
      </c>
      <c r="AU1526" s="151">
        <v>794.75968320000004</v>
      </c>
      <c r="AV1526" s="152">
        <v>5679.6683999999996</v>
      </c>
      <c r="AW1526" s="152">
        <v>30.969571680000001</v>
      </c>
      <c r="AX1526" s="151">
        <v>5175.6390410000004</v>
      </c>
      <c r="AZ1526" s="152">
        <v>78.440540499999997</v>
      </c>
      <c r="BG1526" s="152">
        <v>8.8262002479999992</v>
      </c>
      <c r="BH1526" s="152">
        <v>321.94560560000002</v>
      </c>
      <c r="BI1526" s="152">
        <v>16.892946729999998</v>
      </c>
      <c r="BJ1526" s="152">
        <v>52.862707999999998</v>
      </c>
      <c r="BK1526" s="152">
        <v>2.1651230930000001</v>
      </c>
      <c r="BO1526" s="152">
        <v>147.01808</v>
      </c>
      <c r="BP1526" s="152">
        <v>8.1377837970000009</v>
      </c>
      <c r="BQ1526" s="152">
        <v>16.812575079999998</v>
      </c>
      <c r="BS1526" s="152">
        <v>11.057054689999999</v>
      </c>
      <c r="BT1526" s="152">
        <v>3.1460827180000002</v>
      </c>
      <c r="BU1526" s="152">
        <v>0.54663150599999999</v>
      </c>
      <c r="BV1526" s="152">
        <v>2.9022432120000001</v>
      </c>
      <c r="BX1526" s="152">
        <v>3.138821605</v>
      </c>
      <c r="BZ1526" s="152">
        <v>2.073728263</v>
      </c>
      <c r="CB1526" s="152">
        <v>1.818679272</v>
      </c>
      <c r="CD1526" s="152">
        <v>1.6445970539999999</v>
      </c>
      <c r="CH1526" s="152">
        <v>2.969413485</v>
      </c>
      <c r="CJ1526" s="152">
        <v>1.2231688700000001</v>
      </c>
      <c r="CK1526" s="152">
        <v>0.45228634699999998</v>
      </c>
      <c r="CU1526" s="152">
        <v>-16.150753604442293</v>
      </c>
      <c r="DC1526" s="152">
        <v>39.735999999999997</v>
      </c>
      <c r="DF1526" s="152">
        <v>18.701666670000002</v>
      </c>
      <c r="DG1526" s="152">
        <v>41.77633333</v>
      </c>
      <c r="DJ1526" s="152">
        <v>0.118333333</v>
      </c>
      <c r="DM1526" s="152">
        <v>0.16966666699999999</v>
      </c>
      <c r="DO1526" s="154">
        <v>79.930343280000002</v>
      </c>
      <c r="ED1526" s="152">
        <v>51.335000000000001</v>
      </c>
      <c r="EE1526" s="152">
        <v>0.77</v>
      </c>
      <c r="EF1526" s="152">
        <v>20.273</v>
      </c>
      <c r="EH1526" s="152">
        <v>6.7371546840000001</v>
      </c>
      <c r="EJ1526" s="152">
        <v>7.4870000000000001</v>
      </c>
      <c r="EK1526" s="152">
        <v>0.125</v>
      </c>
      <c r="EL1526" s="152">
        <v>4.7779999999999996</v>
      </c>
      <c r="EM1526" s="152">
        <v>11.403</v>
      </c>
      <c r="EO1526" s="152">
        <v>2.536</v>
      </c>
      <c r="EP1526" s="152">
        <v>0.64700000000000002</v>
      </c>
      <c r="EQ1526" s="152">
        <v>0.158</v>
      </c>
      <c r="FI1526" s="152">
        <v>41.7</v>
      </c>
      <c r="FK1526" s="152">
        <v>89.4</v>
      </c>
      <c r="FL1526" s="152">
        <v>61.7</v>
      </c>
      <c r="FP1526" s="152">
        <v>11.49160824</v>
      </c>
      <c r="FQ1526" s="152">
        <v>378.5932942</v>
      </c>
      <c r="FR1526" s="152">
        <v>19.902525010000002</v>
      </c>
      <c r="FS1526" s="152">
        <v>61.941797979999997</v>
      </c>
      <c r="FT1526" s="152">
        <v>2.0436119509999999</v>
      </c>
      <c r="FX1526" s="152">
        <v>0.25060669899999999</v>
      </c>
      <c r="FY1526" s="152">
        <v>141.01140670000001</v>
      </c>
      <c r="FZ1526" s="152">
        <v>7.4407402339999997</v>
      </c>
      <c r="GA1526" s="152">
        <v>15.42034396</v>
      </c>
      <c r="GB1526" s="152">
        <v>2.0747410099999999</v>
      </c>
      <c r="GC1526" s="152">
        <v>9.7627059549999995</v>
      </c>
      <c r="GD1526" s="152">
        <v>2.6893029460000002</v>
      </c>
      <c r="GE1526" s="152">
        <v>0.95948504999999995</v>
      </c>
      <c r="GF1526" s="152">
        <v>3.1398176919999998</v>
      </c>
      <c r="GG1526" s="152">
        <v>0.48952673600000002</v>
      </c>
      <c r="GH1526" s="152">
        <v>3.0456730959999998</v>
      </c>
      <c r="GI1526" s="152">
        <v>0.639269961</v>
      </c>
      <c r="GJ1526" s="152">
        <v>1.9247510350000001</v>
      </c>
      <c r="GK1526" s="152">
        <v>0.27390652900000001</v>
      </c>
      <c r="GL1526" s="152">
        <v>1.8989835719999999</v>
      </c>
      <c r="GM1526" s="152">
        <v>0.27681724800000002</v>
      </c>
      <c r="GN1526" s="152">
        <v>1.5008996990000001</v>
      </c>
      <c r="GO1526" s="152">
        <v>0.17647323300000001</v>
      </c>
      <c r="GS1526" s="152">
        <v>1.7463338580000001</v>
      </c>
      <c r="GT1526" s="152">
        <v>0.87085209500000005</v>
      </c>
      <c r="GU1526" s="152">
        <v>0.367518817</v>
      </c>
    </row>
    <row r="1527" spans="1:215">
      <c r="A1527" s="151">
        <v>7159</v>
      </c>
      <c r="B1527" s="152" t="s">
        <v>2859</v>
      </c>
      <c r="C1527" s="152" t="s">
        <v>2877</v>
      </c>
      <c r="D1527" s="152" t="s">
        <v>2878</v>
      </c>
      <c r="E1527" s="152" t="s">
        <v>2997</v>
      </c>
      <c r="F1527" s="152" t="s">
        <v>9973</v>
      </c>
      <c r="H1527" s="151">
        <v>284211</v>
      </c>
      <c r="L1527" s="153" t="s">
        <v>4048</v>
      </c>
      <c r="M1527" s="153" t="s">
        <v>5054</v>
      </c>
      <c r="P1527" s="152">
        <v>14.60006667</v>
      </c>
      <c r="Q1527" s="152">
        <v>144.7739167</v>
      </c>
      <c r="S1527" s="152" t="s">
        <v>2716</v>
      </c>
      <c r="T1527" s="152">
        <v>52.396999999999998</v>
      </c>
      <c r="U1527" s="152">
        <v>1.1399999999999999</v>
      </c>
      <c r="V1527" s="152">
        <v>16.527000000000001</v>
      </c>
      <c r="X1527" s="152">
        <v>8.4920000000000009</v>
      </c>
      <c r="AA1527" s="152">
        <v>4.0750000000000002</v>
      </c>
      <c r="AB1527" s="152">
        <v>0.158</v>
      </c>
      <c r="AC1527" s="152">
        <v>9.9359999999999999</v>
      </c>
      <c r="AD1527" s="152">
        <v>2.738</v>
      </c>
      <c r="AE1527" s="152">
        <v>0.85899999999999999</v>
      </c>
      <c r="AF1527" s="152">
        <v>0.20799999999999999</v>
      </c>
      <c r="AI1527" s="152">
        <v>96.76017976</v>
      </c>
      <c r="AJ1527" s="152">
        <v>2.2024111679999998</v>
      </c>
      <c r="AK1527" s="156">
        <f t="shared" si="23"/>
        <v>7.2086525759999997E-3</v>
      </c>
      <c r="AL1527" s="151">
        <v>72.086525760000001</v>
      </c>
      <c r="AM1527" s="151">
        <v>528.17361000000005</v>
      </c>
      <c r="AN1527" s="151">
        <v>963.82184540000003</v>
      </c>
      <c r="AO1527" s="151">
        <v>1574.5888050000001</v>
      </c>
      <c r="AQ1527" s="152">
        <v>6.2841455570000004</v>
      </c>
      <c r="AR1527" s="152">
        <v>0.67195301799999996</v>
      </c>
      <c r="AS1527" s="152">
        <v>7.0579745269999998</v>
      </c>
      <c r="AU1527" s="151">
        <v>953.96616270000004</v>
      </c>
      <c r="AV1527" s="152">
        <v>8300.1731070000005</v>
      </c>
      <c r="AW1527" s="152">
        <v>29.99595485</v>
      </c>
      <c r="AX1527" s="151">
        <v>5888.1727840000003</v>
      </c>
      <c r="AZ1527" s="152">
        <v>54.62495277</v>
      </c>
      <c r="BG1527" s="152">
        <v>12.04667946</v>
      </c>
      <c r="BH1527" s="152">
        <v>298.00276839999998</v>
      </c>
      <c r="BI1527" s="152">
        <v>19.933039529999999</v>
      </c>
      <c r="BJ1527" s="152">
        <v>67.792798599999998</v>
      </c>
      <c r="BK1527" s="152">
        <v>2.9725630509999998</v>
      </c>
      <c r="BO1527" s="152">
        <v>180.1112645</v>
      </c>
      <c r="BP1527" s="152">
        <v>8.8669219219999995</v>
      </c>
      <c r="BQ1527" s="152">
        <v>19.24092636</v>
      </c>
      <c r="BR1527" s="152">
        <v>2.8834454570000001</v>
      </c>
      <c r="BS1527" s="152">
        <v>11.56603902</v>
      </c>
      <c r="BT1527" s="152">
        <v>2.893314336</v>
      </c>
      <c r="BU1527" s="152">
        <v>1.260109718</v>
      </c>
      <c r="BV1527" s="152">
        <v>3.5454139640000002</v>
      </c>
      <c r="BX1527" s="152">
        <v>3.856344183</v>
      </c>
      <c r="BZ1527" s="152">
        <v>2.6348524709999999</v>
      </c>
      <c r="CB1527" s="152">
        <v>2.2054610540000001</v>
      </c>
      <c r="CD1527" s="152">
        <v>2.09556634</v>
      </c>
      <c r="CU1527" s="152">
        <v>-42.219889249747176</v>
      </c>
      <c r="DC1527" s="152">
        <v>39.634</v>
      </c>
      <c r="DF1527" s="152">
        <v>18.547000000000001</v>
      </c>
      <c r="DG1527" s="152">
        <v>41.97966667</v>
      </c>
      <c r="DJ1527" s="152">
        <v>0.141666667</v>
      </c>
      <c r="DM1527" s="152">
        <v>0.17100000000000001</v>
      </c>
      <c r="DO1527" s="154">
        <v>80.140621030000005</v>
      </c>
      <c r="ED1527" s="152">
        <v>51.335000000000001</v>
      </c>
      <c r="EE1527" s="152">
        <v>0.77</v>
      </c>
      <c r="EF1527" s="152">
        <v>20.273</v>
      </c>
      <c r="EH1527" s="152">
        <v>6.7371546840000001</v>
      </c>
      <c r="EJ1527" s="152">
        <v>7.4870000000000001</v>
      </c>
      <c r="EK1527" s="152">
        <v>0.125</v>
      </c>
      <c r="EL1527" s="152">
        <v>4.7779999999999996</v>
      </c>
      <c r="EM1527" s="152">
        <v>11.403</v>
      </c>
      <c r="EO1527" s="152">
        <v>2.536</v>
      </c>
      <c r="EP1527" s="152">
        <v>0.64700000000000002</v>
      </c>
      <c r="EQ1527" s="152">
        <v>0.158</v>
      </c>
      <c r="FI1527" s="152">
        <v>41.7</v>
      </c>
      <c r="FK1527" s="152">
        <v>89.4</v>
      </c>
      <c r="FL1527" s="152">
        <v>61.7</v>
      </c>
      <c r="FP1527" s="152">
        <v>11.49160824</v>
      </c>
      <c r="FQ1527" s="152">
        <v>378.5932942</v>
      </c>
      <c r="FR1527" s="152">
        <v>19.902525010000002</v>
      </c>
      <c r="FS1527" s="152">
        <v>61.941797979999997</v>
      </c>
      <c r="FT1527" s="152">
        <v>2.0436119509999999</v>
      </c>
      <c r="FX1527" s="152">
        <v>0.25060669899999999</v>
      </c>
      <c r="FY1527" s="152">
        <v>141.01140670000001</v>
      </c>
      <c r="FZ1527" s="152">
        <v>7.4407402339999997</v>
      </c>
      <c r="GA1527" s="152">
        <v>15.42034396</v>
      </c>
      <c r="GB1527" s="152">
        <v>2.0747410099999999</v>
      </c>
      <c r="GC1527" s="152">
        <v>9.7627059549999995</v>
      </c>
      <c r="GD1527" s="152">
        <v>2.6893029460000002</v>
      </c>
      <c r="GE1527" s="152">
        <v>0.95948504999999995</v>
      </c>
      <c r="GF1527" s="152">
        <v>3.1398176919999998</v>
      </c>
      <c r="GG1527" s="152">
        <v>0.48952673600000002</v>
      </c>
      <c r="GH1527" s="152">
        <v>3.0456730959999998</v>
      </c>
      <c r="GI1527" s="152">
        <v>0.639269961</v>
      </c>
      <c r="GJ1527" s="152">
        <v>1.9247510350000001</v>
      </c>
      <c r="GK1527" s="152">
        <v>0.27390652900000001</v>
      </c>
      <c r="GL1527" s="152">
        <v>1.8989835719999999</v>
      </c>
      <c r="GM1527" s="152">
        <v>0.27681724800000002</v>
      </c>
      <c r="GN1527" s="152">
        <v>1.5008996990000001</v>
      </c>
      <c r="GO1527" s="152">
        <v>0.17647323300000001</v>
      </c>
      <c r="GS1527" s="152">
        <v>1.7463338580000001</v>
      </c>
      <c r="GT1527" s="152">
        <v>0.87085209500000005</v>
      </c>
      <c r="GU1527" s="152">
        <v>0.367518817</v>
      </c>
    </row>
    <row r="1528" spans="1:215">
      <c r="A1528" s="151">
        <v>7160</v>
      </c>
      <c r="B1528" s="152" t="s">
        <v>2859</v>
      </c>
      <c r="C1528" s="152" t="s">
        <v>2877</v>
      </c>
      <c r="D1528" s="152" t="s">
        <v>2878</v>
      </c>
      <c r="E1528" s="152" t="s">
        <v>2997</v>
      </c>
      <c r="F1528" s="152" t="s">
        <v>9974</v>
      </c>
      <c r="H1528" s="151">
        <v>284211</v>
      </c>
      <c r="L1528" s="153" t="s">
        <v>4048</v>
      </c>
      <c r="M1528" s="153" t="s">
        <v>4915</v>
      </c>
      <c r="P1528" s="152">
        <v>14.60006667</v>
      </c>
      <c r="Q1528" s="152">
        <v>144.7739167</v>
      </c>
      <c r="S1528" s="152" t="s">
        <v>2716</v>
      </c>
      <c r="T1528" s="152">
        <v>51.835999999999999</v>
      </c>
      <c r="U1528" s="152">
        <v>1.109</v>
      </c>
      <c r="V1528" s="152">
        <v>15.388</v>
      </c>
      <c r="X1528" s="152">
        <v>8.3829999999999991</v>
      </c>
      <c r="AA1528" s="152">
        <v>4.9059999999999997</v>
      </c>
      <c r="AB1528" s="152">
        <v>0.161</v>
      </c>
      <c r="AC1528" s="152">
        <v>8.8130000000000006</v>
      </c>
      <c r="AD1528" s="152">
        <v>2.677</v>
      </c>
      <c r="AE1528" s="152">
        <v>0.94</v>
      </c>
      <c r="AF1528" s="152">
        <v>0.188</v>
      </c>
      <c r="AI1528" s="152">
        <v>94.667040459999996</v>
      </c>
      <c r="AJ1528" s="152">
        <v>3.00983526</v>
      </c>
      <c r="AK1528" s="156">
        <f t="shared" si="23"/>
        <v>1.123900186E-2</v>
      </c>
      <c r="AL1528" s="151">
        <v>112.3900186</v>
      </c>
      <c r="AM1528" s="151">
        <v>421.39952249999999</v>
      </c>
      <c r="AN1528" s="151">
        <v>739.36576660000003</v>
      </c>
      <c r="AO1528" s="151">
        <v>1412.5869279999999</v>
      </c>
      <c r="AQ1528" s="152">
        <v>6.2003224499999998</v>
      </c>
      <c r="AR1528" s="152">
        <v>0.64080579699999995</v>
      </c>
      <c r="AS1528" s="152">
        <v>5.7260956729999997</v>
      </c>
      <c r="AU1528" s="151">
        <v>918.90562560000001</v>
      </c>
      <c r="AV1528" s="152">
        <v>6358.44121</v>
      </c>
      <c r="AW1528" s="152">
        <v>31.25966996</v>
      </c>
      <c r="AX1528" s="151">
        <v>5858.2953369999996</v>
      </c>
      <c r="AZ1528" s="152">
        <v>57.702986950000003</v>
      </c>
      <c r="BG1528" s="152">
        <v>9.6363811730000002</v>
      </c>
      <c r="BH1528" s="152">
        <v>294.7592204</v>
      </c>
      <c r="BI1528" s="152">
        <v>20.701332789999999</v>
      </c>
      <c r="BJ1528" s="152">
        <v>67.110185999999999</v>
      </c>
      <c r="BK1528" s="152">
        <v>2.6734371229999998</v>
      </c>
      <c r="BO1528" s="152">
        <v>165.76560000000001</v>
      </c>
      <c r="BP1528" s="152">
        <v>8.9814483769999995</v>
      </c>
      <c r="BQ1528" s="152">
        <v>18.853006879999999</v>
      </c>
      <c r="BS1528" s="152">
        <v>12.35902261</v>
      </c>
      <c r="BT1528" s="152">
        <v>3.6796027819999999</v>
      </c>
      <c r="BU1528" s="152">
        <v>0.687071769</v>
      </c>
      <c r="BV1528" s="152">
        <v>3.5244488550000002</v>
      </c>
      <c r="BX1528" s="152">
        <v>3.5507006890000001</v>
      </c>
      <c r="BZ1528" s="152">
        <v>2.6417466200000002</v>
      </c>
      <c r="CB1528" s="152">
        <v>2.1823352620000001</v>
      </c>
      <c r="CD1528" s="152">
        <v>2.0710274719999999</v>
      </c>
      <c r="CH1528" s="152">
        <v>3.4687316180000001</v>
      </c>
      <c r="CJ1528" s="152">
        <v>1.27083803</v>
      </c>
      <c r="CK1528" s="152">
        <v>0.458901169</v>
      </c>
      <c r="CU1528" s="152">
        <v>-35.861257287141179</v>
      </c>
      <c r="DC1528" s="152">
        <v>39.356666670000003</v>
      </c>
      <c r="DF1528" s="152">
        <v>18.465</v>
      </c>
      <c r="DG1528" s="152">
        <v>41.74</v>
      </c>
      <c r="DJ1528" s="152">
        <v>0.12666666700000001</v>
      </c>
      <c r="DM1528" s="152">
        <v>0.177666667</v>
      </c>
      <c r="DO1528" s="154">
        <v>80.120010949999994</v>
      </c>
      <c r="ED1528" s="152">
        <v>51.335000000000001</v>
      </c>
      <c r="EE1528" s="152">
        <v>0.77</v>
      </c>
      <c r="EF1528" s="152">
        <v>20.273</v>
      </c>
      <c r="EH1528" s="152">
        <v>6.7371546840000001</v>
      </c>
      <c r="EJ1528" s="152">
        <v>7.4870000000000001</v>
      </c>
      <c r="EK1528" s="152">
        <v>0.125</v>
      </c>
      <c r="EL1528" s="152">
        <v>4.7779999999999996</v>
      </c>
      <c r="EM1528" s="152">
        <v>11.403</v>
      </c>
      <c r="EO1528" s="152">
        <v>2.536</v>
      </c>
      <c r="EP1528" s="152">
        <v>0.64700000000000002</v>
      </c>
      <c r="EQ1528" s="152">
        <v>0.158</v>
      </c>
      <c r="FI1528" s="152">
        <v>41.7</v>
      </c>
      <c r="FK1528" s="152">
        <v>89.4</v>
      </c>
      <c r="FL1528" s="152">
        <v>61.7</v>
      </c>
      <c r="FP1528" s="152">
        <v>11.49160824</v>
      </c>
      <c r="FQ1528" s="152">
        <v>378.5932942</v>
      </c>
      <c r="FR1528" s="152">
        <v>19.902525010000002</v>
      </c>
      <c r="FS1528" s="152">
        <v>61.941797979999997</v>
      </c>
      <c r="FT1528" s="152">
        <v>2.0436119509999999</v>
      </c>
      <c r="FX1528" s="152">
        <v>0.25060669899999999</v>
      </c>
      <c r="FY1528" s="152">
        <v>141.01140670000001</v>
      </c>
      <c r="FZ1528" s="152">
        <v>7.4407402339999997</v>
      </c>
      <c r="GA1528" s="152">
        <v>15.42034396</v>
      </c>
      <c r="GB1528" s="152">
        <v>2.0747410099999999</v>
      </c>
      <c r="GC1528" s="152">
        <v>9.7627059549999995</v>
      </c>
      <c r="GD1528" s="152">
        <v>2.6893029460000002</v>
      </c>
      <c r="GE1528" s="152">
        <v>0.95948504999999995</v>
      </c>
      <c r="GF1528" s="152">
        <v>3.1398176919999998</v>
      </c>
      <c r="GG1528" s="152">
        <v>0.48952673600000002</v>
      </c>
      <c r="GH1528" s="152">
        <v>3.0456730959999998</v>
      </c>
      <c r="GI1528" s="152">
        <v>0.639269961</v>
      </c>
      <c r="GJ1528" s="152">
        <v>1.9247510350000001</v>
      </c>
      <c r="GK1528" s="152">
        <v>0.27390652900000001</v>
      </c>
      <c r="GL1528" s="152">
        <v>1.8989835719999999</v>
      </c>
      <c r="GM1528" s="152">
        <v>0.27681724800000002</v>
      </c>
      <c r="GN1528" s="152">
        <v>1.5008996990000001</v>
      </c>
      <c r="GO1528" s="152">
        <v>0.17647323300000001</v>
      </c>
      <c r="GS1528" s="152">
        <v>1.7463338580000001</v>
      </c>
      <c r="GT1528" s="152">
        <v>0.87085209500000005</v>
      </c>
      <c r="GU1528" s="152">
        <v>0.367518817</v>
      </c>
    </row>
    <row r="1529" spans="1:215">
      <c r="A1529" s="151">
        <v>7161</v>
      </c>
      <c r="B1529" s="152" t="s">
        <v>2859</v>
      </c>
      <c r="C1529" s="152" t="s">
        <v>2877</v>
      </c>
      <c r="D1529" s="152" t="s">
        <v>2878</v>
      </c>
      <c r="E1529" s="152" t="s">
        <v>2997</v>
      </c>
      <c r="F1529" s="152" t="s">
        <v>9975</v>
      </c>
      <c r="H1529" s="151">
        <v>284211</v>
      </c>
      <c r="L1529" s="153" t="s">
        <v>4048</v>
      </c>
      <c r="M1529" s="153" t="s">
        <v>4049</v>
      </c>
      <c r="P1529" s="152">
        <v>14.60006667</v>
      </c>
      <c r="Q1529" s="152">
        <v>144.7739167</v>
      </c>
      <c r="S1529" s="152" t="s">
        <v>2716</v>
      </c>
      <c r="T1529" s="152">
        <v>49.048000000000002</v>
      </c>
      <c r="U1529" s="152">
        <v>1.0229999999999999</v>
      </c>
      <c r="V1529" s="152">
        <v>15.885999999999999</v>
      </c>
      <c r="X1529" s="152">
        <v>8.5749999999999993</v>
      </c>
      <c r="AA1529" s="152">
        <v>4.6459999999999999</v>
      </c>
      <c r="AB1529" s="152">
        <v>0.193</v>
      </c>
      <c r="AC1529" s="152">
        <v>10.085000000000001</v>
      </c>
      <c r="AD1529" s="152">
        <v>2.5680000000000001</v>
      </c>
      <c r="AE1529" s="152">
        <v>0.85099999999999998</v>
      </c>
      <c r="AF1529" s="152">
        <v>0.21199999999999999</v>
      </c>
      <c r="AI1529" s="152">
        <v>93.326193489999994</v>
      </c>
      <c r="AJ1529" s="152">
        <v>2.339963316</v>
      </c>
      <c r="AK1529" s="156">
        <f t="shared" si="23"/>
        <v>7.833633332E-3</v>
      </c>
      <c r="AL1529" s="151">
        <v>78.336333319999994</v>
      </c>
      <c r="AM1529" s="151">
        <v>395.73617999999999</v>
      </c>
      <c r="AN1529" s="151">
        <v>829.29298659999995</v>
      </c>
      <c r="AO1529" s="151">
        <v>1204.348099</v>
      </c>
      <c r="AQ1529" s="152">
        <v>6.1594617610000002</v>
      </c>
      <c r="AR1529" s="152">
        <v>0.64839104400000003</v>
      </c>
      <c r="AS1529" s="152">
        <v>5.8145015930000001</v>
      </c>
      <c r="AU1529" s="151">
        <v>887.57765529999995</v>
      </c>
      <c r="AV1529" s="152">
        <v>7093.084006</v>
      </c>
      <c r="AW1529" s="152">
        <v>33.565420510000003</v>
      </c>
      <c r="AX1529" s="151">
        <v>5651.9338209999996</v>
      </c>
      <c r="AZ1529" s="152">
        <v>80.292888349999998</v>
      </c>
      <c r="BG1529" s="152">
        <v>10.372692410000001</v>
      </c>
      <c r="BH1529" s="152">
        <v>322.76699389999999</v>
      </c>
      <c r="BI1529" s="152">
        <v>20.20421206</v>
      </c>
      <c r="BJ1529" s="152">
        <v>67.52489525</v>
      </c>
      <c r="BK1529" s="152">
        <v>2.6872905380000001</v>
      </c>
      <c r="BO1529" s="152">
        <v>170.58585400000001</v>
      </c>
      <c r="BP1529" s="152">
        <v>8.7379480869999995</v>
      </c>
      <c r="BQ1529" s="152">
        <v>18.869474960000002</v>
      </c>
      <c r="BR1529" s="152">
        <v>2.8098237250000002</v>
      </c>
      <c r="BS1529" s="152">
        <v>11.592955849999999</v>
      </c>
      <c r="BT1529" s="152">
        <v>2.9947563160000001</v>
      </c>
      <c r="BU1529" s="152">
        <v>1.1511438810000001</v>
      </c>
      <c r="BV1529" s="152">
        <v>3.4621741959999999</v>
      </c>
      <c r="BX1529" s="152">
        <v>3.5580638790000001</v>
      </c>
      <c r="BZ1529" s="152">
        <v>2.7744354160000002</v>
      </c>
      <c r="CB1529" s="152">
        <v>2.2438726899999999</v>
      </c>
      <c r="CD1529" s="152">
        <v>1.9030738359999999</v>
      </c>
      <c r="DC1529" s="152">
        <v>39.063333329999999</v>
      </c>
      <c r="DF1529" s="152">
        <v>18.555</v>
      </c>
      <c r="DG1529" s="152">
        <v>41.71233333</v>
      </c>
      <c r="DJ1529" s="152">
        <v>0.14533333300000001</v>
      </c>
      <c r="DM1529" s="152">
        <v>0.18866666700000001</v>
      </c>
      <c r="DO1529" s="154">
        <v>80.031858330000006</v>
      </c>
      <c r="ED1529" s="152">
        <v>51.335000000000001</v>
      </c>
      <c r="EE1529" s="152">
        <v>0.77</v>
      </c>
      <c r="EF1529" s="152">
        <v>20.273</v>
      </c>
      <c r="EH1529" s="152">
        <v>6.7371546840000001</v>
      </c>
      <c r="EJ1529" s="152">
        <v>7.4870000000000001</v>
      </c>
      <c r="EK1529" s="152">
        <v>0.125</v>
      </c>
      <c r="EL1529" s="152">
        <v>4.7779999999999996</v>
      </c>
      <c r="EM1529" s="152">
        <v>11.403</v>
      </c>
      <c r="EO1529" s="152">
        <v>2.536</v>
      </c>
      <c r="EP1529" s="152">
        <v>0.64700000000000002</v>
      </c>
      <c r="EQ1529" s="152">
        <v>0.158</v>
      </c>
      <c r="FI1529" s="152">
        <v>41.7</v>
      </c>
      <c r="FK1529" s="152">
        <v>89.4</v>
      </c>
      <c r="FL1529" s="152">
        <v>61.7</v>
      </c>
      <c r="FP1529" s="152">
        <v>11.49160824</v>
      </c>
      <c r="FQ1529" s="152">
        <v>378.5932942</v>
      </c>
      <c r="FR1529" s="152">
        <v>19.902525010000002</v>
      </c>
      <c r="FS1529" s="152">
        <v>61.941797979999997</v>
      </c>
      <c r="FT1529" s="152">
        <v>2.0436119509999999</v>
      </c>
      <c r="FX1529" s="152">
        <v>0.25060669899999999</v>
      </c>
      <c r="FY1529" s="152">
        <v>141.01140670000001</v>
      </c>
      <c r="FZ1529" s="152">
        <v>7.4407402339999997</v>
      </c>
      <c r="GA1529" s="152">
        <v>15.42034396</v>
      </c>
      <c r="GB1529" s="152">
        <v>2.0747410099999999</v>
      </c>
      <c r="GC1529" s="152">
        <v>9.7627059549999995</v>
      </c>
      <c r="GD1529" s="152">
        <v>2.6893029460000002</v>
      </c>
      <c r="GE1529" s="152">
        <v>0.95948504999999995</v>
      </c>
      <c r="GF1529" s="152">
        <v>3.1398176919999998</v>
      </c>
      <c r="GG1529" s="152">
        <v>0.48952673600000002</v>
      </c>
      <c r="GH1529" s="152">
        <v>3.0456730959999998</v>
      </c>
      <c r="GI1529" s="152">
        <v>0.639269961</v>
      </c>
      <c r="GJ1529" s="152">
        <v>1.9247510350000001</v>
      </c>
      <c r="GK1529" s="152">
        <v>0.27390652900000001</v>
      </c>
      <c r="GL1529" s="152">
        <v>1.8989835719999999</v>
      </c>
      <c r="GM1529" s="152">
        <v>0.27681724800000002</v>
      </c>
      <c r="GN1529" s="152">
        <v>1.5008996990000001</v>
      </c>
      <c r="GO1529" s="152">
        <v>0.17647323300000001</v>
      </c>
      <c r="GS1529" s="152">
        <v>1.7463338580000001</v>
      </c>
      <c r="GT1529" s="152">
        <v>0.87085209500000005</v>
      </c>
      <c r="GU1529" s="152">
        <v>0.367518817</v>
      </c>
    </row>
    <row r="1530" spans="1:215">
      <c r="A1530" s="151">
        <v>7164</v>
      </c>
      <c r="B1530" s="152" t="s">
        <v>2859</v>
      </c>
      <c r="C1530" s="152" t="s">
        <v>2877</v>
      </c>
      <c r="D1530" s="152" t="s">
        <v>2878</v>
      </c>
      <c r="E1530" s="152" t="s">
        <v>2997</v>
      </c>
      <c r="F1530" s="152" t="s">
        <v>9976</v>
      </c>
      <c r="H1530" s="151">
        <v>284211</v>
      </c>
      <c r="L1530" s="153" t="s">
        <v>4048</v>
      </c>
      <c r="M1530" s="153" t="s">
        <v>5323</v>
      </c>
      <c r="P1530" s="152">
        <v>14.60006667</v>
      </c>
      <c r="Q1530" s="152">
        <v>144.7739167</v>
      </c>
      <c r="S1530" s="152" t="s">
        <v>2716</v>
      </c>
      <c r="T1530" s="152">
        <v>54.173000000000002</v>
      </c>
      <c r="U1530" s="152">
        <v>1.123</v>
      </c>
      <c r="V1530" s="152">
        <v>15.901</v>
      </c>
      <c r="X1530" s="152">
        <v>8.3930000000000007</v>
      </c>
      <c r="AA1530" s="152">
        <v>4.1829999999999998</v>
      </c>
      <c r="AB1530" s="152">
        <v>0.159</v>
      </c>
      <c r="AC1530" s="152">
        <v>8.7859999999999996</v>
      </c>
      <c r="AD1530" s="152">
        <v>2.82</v>
      </c>
      <c r="AE1530" s="152">
        <v>1.0229999999999999</v>
      </c>
      <c r="AF1530" s="152">
        <v>0.23799999999999999</v>
      </c>
      <c r="AI1530" s="152">
        <v>97.037209140000002</v>
      </c>
      <c r="AJ1530" s="152">
        <v>2.4249912060000001</v>
      </c>
      <c r="AK1530" s="156">
        <f t="shared" si="23"/>
        <v>2.4661997759999998E-2</v>
      </c>
      <c r="AL1530" s="151">
        <v>246.6199776</v>
      </c>
      <c r="AM1530" s="151">
        <v>384.91331250000002</v>
      </c>
      <c r="AN1530" s="151">
        <v>832.49982520000003</v>
      </c>
      <c r="AO1530" s="151">
        <v>1303.707905</v>
      </c>
      <c r="AQ1530" s="152">
        <v>6.7455255000000003</v>
      </c>
      <c r="AR1530" s="152">
        <v>0.56418124400000003</v>
      </c>
      <c r="AS1530" s="152">
        <v>6.259884198</v>
      </c>
      <c r="AU1530" s="151">
        <v>993.86802239999997</v>
      </c>
      <c r="AV1530" s="152">
        <v>7446.7683399999996</v>
      </c>
      <c r="AW1530" s="152">
        <v>30.050757359999999</v>
      </c>
      <c r="AX1530" s="151">
        <v>5992.7024970000002</v>
      </c>
      <c r="AZ1530" s="152">
        <v>359.311575</v>
      </c>
      <c r="BG1530" s="152">
        <v>11.162494819999999</v>
      </c>
      <c r="BH1530" s="152">
        <v>277.5965094</v>
      </c>
      <c r="BI1530" s="152">
        <v>21.54619426</v>
      </c>
      <c r="BJ1530" s="152">
        <v>76.722638000000003</v>
      </c>
      <c r="BK1530" s="152">
        <v>3.1941064460000002</v>
      </c>
      <c r="BO1530" s="152">
        <v>190.03952000000001</v>
      </c>
      <c r="BP1530" s="152">
        <v>9.4200322589999992</v>
      </c>
      <c r="BQ1530" s="152">
        <v>20.329719959999998</v>
      </c>
      <c r="BS1530" s="152">
        <v>12.97257185</v>
      </c>
      <c r="BT1530" s="152">
        <v>3.39240327</v>
      </c>
      <c r="BU1530" s="152">
        <v>0.78756316000000004</v>
      </c>
      <c r="BV1530" s="152">
        <v>3.5959728590000002</v>
      </c>
      <c r="BX1530" s="152">
        <v>3.5513539139999999</v>
      </c>
      <c r="BZ1530" s="152">
        <v>2.5388743200000001</v>
      </c>
      <c r="CB1530" s="152">
        <v>2.225310538</v>
      </c>
      <c r="CD1530" s="152">
        <v>2.2751058770000001</v>
      </c>
      <c r="CH1530" s="152">
        <v>3.4833623760000001</v>
      </c>
      <c r="CJ1530" s="152">
        <v>1.28541259</v>
      </c>
      <c r="CK1530" s="152">
        <v>0.473492358</v>
      </c>
      <c r="CU1530" s="152">
        <v>-63.938849298069258</v>
      </c>
      <c r="DC1530" s="152">
        <v>39.543999999999997</v>
      </c>
      <c r="DF1530" s="152">
        <v>18.65133333</v>
      </c>
      <c r="DG1530" s="152">
        <v>41.713666670000002</v>
      </c>
      <c r="DJ1530" s="152">
        <v>0.14199999999999999</v>
      </c>
      <c r="DM1530" s="152">
        <v>0.17299999999999999</v>
      </c>
      <c r="DO1530" s="154">
        <v>79.949487599999998</v>
      </c>
      <c r="ED1530" s="152">
        <v>51.335000000000001</v>
      </c>
      <c r="EE1530" s="152">
        <v>0.77</v>
      </c>
      <c r="EF1530" s="152">
        <v>20.273</v>
      </c>
      <c r="EH1530" s="152">
        <v>6.7371546840000001</v>
      </c>
      <c r="EJ1530" s="152">
        <v>7.4870000000000001</v>
      </c>
      <c r="EK1530" s="152">
        <v>0.125</v>
      </c>
      <c r="EL1530" s="152">
        <v>4.7779999999999996</v>
      </c>
      <c r="EM1530" s="152">
        <v>11.403</v>
      </c>
      <c r="EO1530" s="152">
        <v>2.536</v>
      </c>
      <c r="EP1530" s="152">
        <v>0.64700000000000002</v>
      </c>
      <c r="EQ1530" s="152">
        <v>0.158</v>
      </c>
      <c r="FI1530" s="152">
        <v>41.7</v>
      </c>
      <c r="FK1530" s="152">
        <v>89.4</v>
      </c>
      <c r="FL1530" s="152">
        <v>61.7</v>
      </c>
      <c r="FP1530" s="152">
        <v>11.49160824</v>
      </c>
      <c r="FQ1530" s="152">
        <v>378.5932942</v>
      </c>
      <c r="FR1530" s="152">
        <v>19.902525010000002</v>
      </c>
      <c r="FS1530" s="152">
        <v>61.941797979999997</v>
      </c>
      <c r="FT1530" s="152">
        <v>2.0436119509999999</v>
      </c>
      <c r="FX1530" s="152">
        <v>0.25060669899999999</v>
      </c>
      <c r="FY1530" s="152">
        <v>141.01140670000001</v>
      </c>
      <c r="FZ1530" s="152">
        <v>7.4407402339999997</v>
      </c>
      <c r="GA1530" s="152">
        <v>15.42034396</v>
      </c>
      <c r="GB1530" s="152">
        <v>2.0747410099999999</v>
      </c>
      <c r="GC1530" s="152">
        <v>9.7627059549999995</v>
      </c>
      <c r="GD1530" s="152">
        <v>2.6893029460000002</v>
      </c>
      <c r="GE1530" s="152">
        <v>0.95948504999999995</v>
      </c>
      <c r="GF1530" s="152">
        <v>3.1398176919999998</v>
      </c>
      <c r="GG1530" s="152">
        <v>0.48952673600000002</v>
      </c>
      <c r="GH1530" s="152">
        <v>3.0456730959999998</v>
      </c>
      <c r="GI1530" s="152">
        <v>0.639269961</v>
      </c>
      <c r="GJ1530" s="152">
        <v>1.9247510350000001</v>
      </c>
      <c r="GK1530" s="152">
        <v>0.27390652900000001</v>
      </c>
      <c r="GL1530" s="152">
        <v>1.8989835719999999</v>
      </c>
      <c r="GM1530" s="152">
        <v>0.27681724800000002</v>
      </c>
      <c r="GN1530" s="152">
        <v>1.5008996990000001</v>
      </c>
      <c r="GO1530" s="152">
        <v>0.17647323300000001</v>
      </c>
      <c r="GS1530" s="152">
        <v>1.7463338580000001</v>
      </c>
      <c r="GT1530" s="152">
        <v>0.87085209500000005</v>
      </c>
      <c r="GU1530" s="152">
        <v>0.367518817</v>
      </c>
    </row>
    <row r="1531" spans="1:215">
      <c r="A1531" s="151">
        <v>7165</v>
      </c>
      <c r="B1531" s="152" t="s">
        <v>2859</v>
      </c>
      <c r="C1531" s="152" t="s">
        <v>2877</v>
      </c>
      <c r="D1531" s="152" t="s">
        <v>2878</v>
      </c>
      <c r="E1531" s="152" t="s">
        <v>2997</v>
      </c>
      <c r="F1531" s="152" t="s">
        <v>9977</v>
      </c>
      <c r="H1531" s="151">
        <v>284211</v>
      </c>
      <c r="L1531" s="153" t="s">
        <v>4048</v>
      </c>
      <c r="M1531" s="153" t="s">
        <v>4905</v>
      </c>
      <c r="P1531" s="152">
        <v>14.60006667</v>
      </c>
      <c r="Q1531" s="152">
        <v>144.7739167</v>
      </c>
      <c r="S1531" s="152" t="s">
        <v>2716</v>
      </c>
      <c r="T1531" s="152">
        <v>51.801000000000002</v>
      </c>
      <c r="U1531" s="152">
        <v>1.099</v>
      </c>
      <c r="V1531" s="152">
        <v>15.5</v>
      </c>
      <c r="X1531" s="152">
        <v>8.859</v>
      </c>
      <c r="AA1531" s="152">
        <v>4.6879999999999997</v>
      </c>
      <c r="AB1531" s="152">
        <v>0.17699999999999999</v>
      </c>
      <c r="AC1531" s="152">
        <v>9.1690000000000005</v>
      </c>
      <c r="AD1531" s="152">
        <v>2.9929999999999999</v>
      </c>
      <c r="AE1531" s="152">
        <v>1.026</v>
      </c>
      <c r="AF1531" s="152">
        <v>0.16400000000000001</v>
      </c>
      <c r="AI1531" s="152">
        <v>95.68784024</v>
      </c>
      <c r="AJ1531" s="152">
        <v>1.6456036679999999</v>
      </c>
      <c r="AK1531" s="156">
        <f t="shared" si="23"/>
        <v>9.1922121729999995E-4</v>
      </c>
      <c r="AL1531" s="151">
        <v>9.1922121729999997</v>
      </c>
      <c r="AM1531" s="151">
        <v>391.383465</v>
      </c>
      <c r="AN1531" s="151">
        <v>486.43839059999999</v>
      </c>
      <c r="AO1531" s="151">
        <v>1243.27442</v>
      </c>
      <c r="AQ1531" s="152">
        <v>7.5243216500000001</v>
      </c>
      <c r="AR1531" s="152">
        <v>0.67592495399999997</v>
      </c>
      <c r="AS1531" s="152">
        <v>6.2686216290000001</v>
      </c>
      <c r="AU1531" s="151">
        <v>908.46089459999996</v>
      </c>
      <c r="AV1531" s="152">
        <v>8065.2113049999998</v>
      </c>
      <c r="AW1531" s="152">
        <v>32.88929409</v>
      </c>
      <c r="AX1531" s="151">
        <v>5933.1833989999996</v>
      </c>
      <c r="AZ1531" s="152">
        <v>69.537707459999993</v>
      </c>
      <c r="BG1531" s="152">
        <v>11.290717580000001</v>
      </c>
      <c r="BH1531" s="152">
        <v>303.84379189999999</v>
      </c>
      <c r="BI1531" s="152">
        <v>21.01684083</v>
      </c>
      <c r="BJ1531" s="152">
        <v>69.175999759999996</v>
      </c>
      <c r="BK1531" s="152">
        <v>2.7510935089999999</v>
      </c>
      <c r="BO1531" s="152">
        <v>195.67375229999999</v>
      </c>
      <c r="BP1531" s="152">
        <v>9.4906382530000002</v>
      </c>
      <c r="BQ1531" s="152">
        <v>19.74837308</v>
      </c>
      <c r="BR1531" s="152">
        <v>3.0719567099999998</v>
      </c>
      <c r="BS1531" s="152">
        <v>12.463715260000001</v>
      </c>
      <c r="BT1531" s="152">
        <v>3.105169912</v>
      </c>
      <c r="BU1531" s="152">
        <v>1.07237202</v>
      </c>
      <c r="BV1531" s="152">
        <v>3.626772119</v>
      </c>
      <c r="BX1531" s="152">
        <v>3.7834762240000002</v>
      </c>
      <c r="BZ1531" s="152">
        <v>2.6678034909999999</v>
      </c>
      <c r="CB1531" s="152">
        <v>2.432311039</v>
      </c>
      <c r="CD1531" s="152">
        <v>1.917105217</v>
      </c>
      <c r="CU1531" s="152">
        <v>-69.504871966916241</v>
      </c>
      <c r="DC1531" s="152">
        <v>39.460999999999999</v>
      </c>
      <c r="DF1531" s="152">
        <v>18.532666670000001</v>
      </c>
      <c r="DG1531" s="152">
        <v>41.826333329999997</v>
      </c>
      <c r="DJ1531" s="152">
        <v>0.12966666700000001</v>
      </c>
      <c r="DM1531" s="152">
        <v>0.18333333299999999</v>
      </c>
      <c r="DO1531" s="154">
        <v>80.094646929999996</v>
      </c>
      <c r="ED1531" s="152">
        <v>51.335000000000001</v>
      </c>
      <c r="EE1531" s="152">
        <v>0.77</v>
      </c>
      <c r="EF1531" s="152">
        <v>20.273</v>
      </c>
      <c r="EH1531" s="152">
        <v>6.7371546840000001</v>
      </c>
      <c r="EJ1531" s="152">
        <v>7.4870000000000001</v>
      </c>
      <c r="EK1531" s="152">
        <v>0.125</v>
      </c>
      <c r="EL1531" s="152">
        <v>4.7779999999999996</v>
      </c>
      <c r="EM1531" s="152">
        <v>11.403</v>
      </c>
      <c r="EO1531" s="152">
        <v>2.536</v>
      </c>
      <c r="EP1531" s="152">
        <v>0.64700000000000002</v>
      </c>
      <c r="EQ1531" s="152">
        <v>0.158</v>
      </c>
      <c r="FI1531" s="152">
        <v>41.7</v>
      </c>
      <c r="FK1531" s="152">
        <v>89.4</v>
      </c>
      <c r="FL1531" s="152">
        <v>61.7</v>
      </c>
      <c r="FP1531" s="152">
        <v>11.49160824</v>
      </c>
      <c r="FQ1531" s="152">
        <v>378.5932942</v>
      </c>
      <c r="FR1531" s="152">
        <v>19.902525010000002</v>
      </c>
      <c r="FS1531" s="152">
        <v>61.941797979999997</v>
      </c>
      <c r="FT1531" s="152">
        <v>2.0436119509999999</v>
      </c>
      <c r="FX1531" s="152">
        <v>0.25060669899999999</v>
      </c>
      <c r="FY1531" s="152">
        <v>141.01140670000001</v>
      </c>
      <c r="FZ1531" s="152">
        <v>7.4407402339999997</v>
      </c>
      <c r="GA1531" s="152">
        <v>15.42034396</v>
      </c>
      <c r="GB1531" s="152">
        <v>2.0747410099999999</v>
      </c>
      <c r="GC1531" s="152">
        <v>9.7627059549999995</v>
      </c>
      <c r="GD1531" s="152">
        <v>2.6893029460000002</v>
      </c>
      <c r="GE1531" s="152">
        <v>0.95948504999999995</v>
      </c>
      <c r="GF1531" s="152">
        <v>3.1398176919999998</v>
      </c>
      <c r="GG1531" s="152">
        <v>0.48952673600000002</v>
      </c>
      <c r="GH1531" s="152">
        <v>3.0456730959999998</v>
      </c>
      <c r="GI1531" s="152">
        <v>0.639269961</v>
      </c>
      <c r="GJ1531" s="152">
        <v>1.9247510350000001</v>
      </c>
      <c r="GK1531" s="152">
        <v>0.27390652900000001</v>
      </c>
      <c r="GL1531" s="152">
        <v>1.8989835719999999</v>
      </c>
      <c r="GM1531" s="152">
        <v>0.27681724800000002</v>
      </c>
      <c r="GN1531" s="152">
        <v>1.5008996990000001</v>
      </c>
      <c r="GO1531" s="152">
        <v>0.17647323300000001</v>
      </c>
      <c r="GS1531" s="152">
        <v>1.7463338580000001</v>
      </c>
      <c r="GT1531" s="152">
        <v>0.87085209500000005</v>
      </c>
      <c r="GU1531" s="152">
        <v>0.367518817</v>
      </c>
    </row>
    <row r="1532" spans="1:215">
      <c r="A1532" s="151">
        <v>7168</v>
      </c>
      <c r="B1532" s="152" t="s">
        <v>2859</v>
      </c>
      <c r="C1532" s="152" t="s">
        <v>2877</v>
      </c>
      <c r="D1532" s="152" t="s">
        <v>2878</v>
      </c>
      <c r="E1532" s="152" t="s">
        <v>2997</v>
      </c>
      <c r="F1532" s="152" t="s">
        <v>9978</v>
      </c>
      <c r="H1532" s="151">
        <v>284211</v>
      </c>
      <c r="L1532" s="153" t="s">
        <v>4445</v>
      </c>
      <c r="M1532" s="153" t="s">
        <v>4446</v>
      </c>
      <c r="S1532" s="152" t="s">
        <v>2716</v>
      </c>
      <c r="T1532" s="152">
        <v>50.301000000000002</v>
      </c>
      <c r="U1532" s="152">
        <v>1</v>
      </c>
      <c r="V1532" s="152">
        <v>16.23</v>
      </c>
      <c r="X1532" s="152">
        <v>11.63</v>
      </c>
      <c r="AA1532" s="152">
        <v>4.8319999999999999</v>
      </c>
      <c r="AB1532" s="152">
        <v>0.22700000000000001</v>
      </c>
      <c r="AC1532" s="152">
        <v>8.7880000000000003</v>
      </c>
      <c r="AD1532" s="152">
        <v>2.6749999999999998</v>
      </c>
      <c r="AE1532" s="152">
        <v>0.54400000000000004</v>
      </c>
      <c r="AF1532" s="152">
        <v>0.161</v>
      </c>
      <c r="AI1532" s="152">
        <v>96.733714539999994</v>
      </c>
      <c r="AJ1532" s="152">
        <v>2.659397174</v>
      </c>
      <c r="AK1532" s="156">
        <f t="shared" si="23"/>
        <v>4.5438954230000002E-2</v>
      </c>
      <c r="AL1532" s="151">
        <v>454.38954230000002</v>
      </c>
      <c r="AM1532" s="151">
        <v>343.80188249999998</v>
      </c>
      <c r="AN1532" s="151">
        <v>925.08527119999997</v>
      </c>
      <c r="AO1532" s="151">
        <v>874.76447970000004</v>
      </c>
      <c r="AQ1532" s="152">
        <v>6.0042442249999999</v>
      </c>
      <c r="AR1532" s="152">
        <v>0.46488839799999998</v>
      </c>
      <c r="AS1532" s="152">
        <v>10.49762608</v>
      </c>
      <c r="AU1532" s="151">
        <v>903.91742399999998</v>
      </c>
      <c r="AV1532" s="152">
        <v>4200.8295699999999</v>
      </c>
      <c r="AW1532" s="152">
        <v>34.487576480000001</v>
      </c>
      <c r="AX1532" s="151">
        <v>5831.4527509999998</v>
      </c>
      <c r="AZ1532" s="152">
        <v>28.299461749999999</v>
      </c>
      <c r="BG1532" s="152">
        <v>6.4251004289999996</v>
      </c>
      <c r="BH1532" s="152">
        <v>312.35455919999998</v>
      </c>
      <c r="BI1532" s="152">
        <v>21.856936090000001</v>
      </c>
      <c r="BJ1532" s="152">
        <v>46.472667999999999</v>
      </c>
      <c r="BK1532" s="152">
        <v>1.2038097029999999</v>
      </c>
      <c r="BO1532" s="152">
        <v>157.68614400000001</v>
      </c>
      <c r="BP1532" s="152">
        <v>5.2787559440000003</v>
      </c>
      <c r="BQ1532" s="152">
        <v>12.62876531</v>
      </c>
      <c r="BS1532" s="152">
        <v>9.3825044280000007</v>
      </c>
      <c r="BT1532" s="152">
        <v>3.2065701959999999</v>
      </c>
      <c r="BU1532" s="152">
        <v>0.66980143800000003</v>
      </c>
      <c r="BV1532" s="152">
        <v>3.2919839980000001</v>
      </c>
      <c r="BX1532" s="152">
        <v>3.8178974289999998</v>
      </c>
      <c r="BZ1532" s="152">
        <v>2.7310664600000001</v>
      </c>
      <c r="CB1532" s="152">
        <v>2.4728191079999999</v>
      </c>
      <c r="CD1532" s="152">
        <v>1.6893429010000001</v>
      </c>
      <c r="CH1532" s="152">
        <v>4.4081015539999999</v>
      </c>
      <c r="CJ1532" s="152">
        <v>0.50702652000000004</v>
      </c>
      <c r="CK1532" s="152">
        <v>0.24597007900000001</v>
      </c>
      <c r="DC1532" s="152">
        <v>38.549333330000003</v>
      </c>
      <c r="DF1532" s="152">
        <v>25.350333330000002</v>
      </c>
      <c r="DG1532" s="152">
        <v>36.923000000000002</v>
      </c>
      <c r="DJ1532" s="152">
        <v>5.1666666999999999E-2</v>
      </c>
      <c r="DM1532" s="152">
        <v>0.163333333</v>
      </c>
      <c r="DO1532" s="154">
        <v>72.197348509999998</v>
      </c>
    </row>
    <row r="1533" spans="1:215">
      <c r="A1533" s="151">
        <v>7169</v>
      </c>
      <c r="B1533" s="152" t="s">
        <v>2859</v>
      </c>
      <c r="C1533" s="152" t="s">
        <v>2877</v>
      </c>
      <c r="D1533" s="152" t="s">
        <v>2878</v>
      </c>
      <c r="E1533" s="152" t="s">
        <v>2997</v>
      </c>
      <c r="F1533" s="152" t="s">
        <v>9979</v>
      </c>
      <c r="H1533" s="151">
        <v>284211</v>
      </c>
      <c r="L1533" s="153" t="s">
        <v>4959</v>
      </c>
      <c r="M1533" s="153" t="s">
        <v>5158</v>
      </c>
      <c r="P1533" s="152">
        <v>14.600849999999999</v>
      </c>
      <c r="Q1533" s="152">
        <v>144.77536670000001</v>
      </c>
      <c r="S1533" s="152" t="s">
        <v>2716</v>
      </c>
      <c r="T1533" s="152">
        <v>52.914999999999999</v>
      </c>
      <c r="U1533" s="152">
        <v>1.0880000000000001</v>
      </c>
      <c r="V1533" s="152">
        <v>16.433</v>
      </c>
      <c r="X1533" s="152">
        <v>8.2530000000000001</v>
      </c>
      <c r="AA1533" s="152">
        <v>4.8250000000000002</v>
      </c>
      <c r="AB1533" s="152">
        <v>0.16700000000000001</v>
      </c>
      <c r="AC1533" s="152">
        <v>8.8810000000000002</v>
      </c>
      <c r="AD1533" s="152">
        <v>2.887</v>
      </c>
      <c r="AE1533" s="152">
        <v>1.006</v>
      </c>
      <c r="AF1533" s="152">
        <v>0.20699999999999999</v>
      </c>
      <c r="AI1533" s="152">
        <v>96.893938370000001</v>
      </c>
      <c r="AJ1533" s="152">
        <v>2.3764504679999998</v>
      </c>
      <c r="AK1533" s="156">
        <f t="shared" si="23"/>
        <v>2.5565954849999999E-2</v>
      </c>
      <c r="AL1533" s="151">
        <v>255.6595485</v>
      </c>
      <c r="AM1533" s="151">
        <v>376.80076500000001</v>
      </c>
      <c r="AN1533" s="151">
        <v>1105.9916900000001</v>
      </c>
      <c r="AO1533" s="151">
        <v>1247.8190090000001</v>
      </c>
      <c r="AQ1533" s="152">
        <v>6.2274654749999998</v>
      </c>
      <c r="AR1533" s="152">
        <v>0.55673403799999999</v>
      </c>
      <c r="AS1533" s="152">
        <v>6.5596864999999998</v>
      </c>
      <c r="AU1533" s="151">
        <v>982.58543039999995</v>
      </c>
      <c r="AV1533" s="152">
        <v>7052.8068899999998</v>
      </c>
      <c r="AW1533" s="152">
        <v>29.061798419999999</v>
      </c>
      <c r="AX1533" s="151">
        <v>5807.9586900000004</v>
      </c>
      <c r="AZ1533" s="152">
        <v>69.165675250000007</v>
      </c>
      <c r="BG1533" s="152">
        <v>9.9212398329999996</v>
      </c>
      <c r="BH1533" s="152">
        <v>253.85215980000001</v>
      </c>
      <c r="BI1533" s="152">
        <v>18.14396524</v>
      </c>
      <c r="BJ1533" s="152">
        <v>68.137172000000007</v>
      </c>
      <c r="BK1533" s="152">
        <v>2.6786781249999998</v>
      </c>
      <c r="BO1533" s="152">
        <v>161.57856000000001</v>
      </c>
      <c r="BP1533" s="152">
        <v>7.9996010599999998</v>
      </c>
      <c r="BQ1533" s="152">
        <v>16.688504729999998</v>
      </c>
      <c r="BS1533" s="152">
        <v>10.57851479</v>
      </c>
      <c r="BT1533" s="152">
        <v>2.633854677</v>
      </c>
      <c r="BU1533" s="152">
        <v>1.4665045430000001</v>
      </c>
      <c r="BV1533" s="152">
        <v>3.0981272519999998</v>
      </c>
      <c r="BX1533" s="152">
        <v>3.2384036410000001</v>
      </c>
      <c r="BZ1533" s="152">
        <v>2.0967692000000002</v>
      </c>
      <c r="CB1533" s="152">
        <v>1.962228281</v>
      </c>
      <c r="CD1533" s="152">
        <v>2.1904852969999999</v>
      </c>
      <c r="CJ1533" s="152">
        <v>1.2280845499999999</v>
      </c>
      <c r="CK1533" s="152">
        <v>0.428270926</v>
      </c>
      <c r="CU1533" s="152">
        <v>-33.820667259046758</v>
      </c>
      <c r="DC1533" s="152">
        <v>39.97</v>
      </c>
      <c r="DF1533" s="152">
        <v>18.224</v>
      </c>
      <c r="DG1533" s="152">
        <v>42.817999999999998</v>
      </c>
      <c r="DJ1533" s="152">
        <v>0.15333333299999999</v>
      </c>
      <c r="DM1533" s="152">
        <v>0.171666667</v>
      </c>
      <c r="DO1533" s="154">
        <v>80.728250450000004</v>
      </c>
      <c r="ED1533" s="152">
        <v>51.725000000000001</v>
      </c>
      <c r="EE1533" s="152">
        <v>0.78100000000000003</v>
      </c>
      <c r="EF1533" s="152">
        <v>20.327999999999999</v>
      </c>
      <c r="EH1533" s="152">
        <v>6.7938450460000004</v>
      </c>
      <c r="EJ1533" s="152">
        <v>7.55</v>
      </c>
      <c r="EK1533" s="152">
        <v>0.127</v>
      </c>
      <c r="EL1533" s="152">
        <v>4.7160000000000002</v>
      </c>
      <c r="EM1533" s="152">
        <v>11.428000000000001</v>
      </c>
      <c r="EO1533" s="152">
        <v>2.59</v>
      </c>
      <c r="EP1533" s="152">
        <v>0.66</v>
      </c>
      <c r="EQ1533" s="152">
        <v>0.159</v>
      </c>
      <c r="FP1533" s="152">
        <v>12.308557649999999</v>
      </c>
      <c r="FQ1533" s="152">
        <v>368.93189719999998</v>
      </c>
      <c r="FR1533" s="152">
        <v>19.389288560000001</v>
      </c>
      <c r="FS1533" s="152">
        <v>65.137428999999997</v>
      </c>
      <c r="FT1533" s="152">
        <v>1.9695837839999999</v>
      </c>
      <c r="FX1533" s="152">
        <v>0.231957096</v>
      </c>
      <c r="FY1533" s="152">
        <v>141.75263179999999</v>
      </c>
      <c r="FZ1533" s="152">
        <v>7.02505165</v>
      </c>
      <c r="GA1533" s="152">
        <v>14.962820049999999</v>
      </c>
      <c r="GB1533" s="152">
        <v>2.0527057630000001</v>
      </c>
      <c r="GC1533" s="152">
        <v>10.22625648</v>
      </c>
      <c r="GD1533" s="152">
        <v>2.50719008</v>
      </c>
      <c r="GE1533" s="152">
        <v>0.91442226100000001</v>
      </c>
      <c r="GF1533" s="152">
        <v>2.8691312500000001</v>
      </c>
      <c r="GG1533" s="152">
        <v>0.48174986800000003</v>
      </c>
      <c r="GH1533" s="152">
        <v>3.046066111</v>
      </c>
      <c r="GI1533" s="152">
        <v>0.62868812200000002</v>
      </c>
      <c r="GJ1533" s="152">
        <v>1.7524033530000001</v>
      </c>
      <c r="GK1533" s="152">
        <v>0.25219704199999998</v>
      </c>
      <c r="GL1533" s="152">
        <v>1.788245181</v>
      </c>
      <c r="GM1533" s="152">
        <v>0.27996029700000002</v>
      </c>
      <c r="GN1533" s="152">
        <v>1.43553219</v>
      </c>
      <c r="GO1533" s="152">
        <v>0.14552200800000001</v>
      </c>
      <c r="GS1533" s="152">
        <v>1.5448379969999999</v>
      </c>
      <c r="GT1533" s="152">
        <v>0.91903279299999996</v>
      </c>
      <c r="GU1533" s="152">
        <v>0.31374659999999999</v>
      </c>
      <c r="HB1533" s="152">
        <v>38.4069</v>
      </c>
      <c r="HC1533" s="152">
        <v>15.551600000000001</v>
      </c>
      <c r="HD1533" s="152">
        <v>18.807700000000001</v>
      </c>
      <c r="HE1533" s="152">
        <v>0.51300199999999996</v>
      </c>
      <c r="HG1533" s="152">
        <v>0.70323400000000003</v>
      </c>
    </row>
    <row r="1534" spans="1:215">
      <c r="A1534" s="151">
        <v>7170</v>
      </c>
      <c r="B1534" s="152" t="s">
        <v>2859</v>
      </c>
      <c r="C1534" s="152" t="s">
        <v>2877</v>
      </c>
      <c r="D1534" s="152" t="s">
        <v>2878</v>
      </c>
      <c r="E1534" s="152" t="s">
        <v>2997</v>
      </c>
      <c r="F1534" s="152" t="s">
        <v>9980</v>
      </c>
      <c r="H1534" s="151">
        <v>284211</v>
      </c>
      <c r="L1534" s="153" t="s">
        <v>4959</v>
      </c>
      <c r="M1534" s="153" t="s">
        <v>5094</v>
      </c>
      <c r="P1534" s="152">
        <v>14.600849999999999</v>
      </c>
      <c r="Q1534" s="152">
        <v>144.77536670000001</v>
      </c>
      <c r="S1534" s="152" t="s">
        <v>2716</v>
      </c>
      <c r="T1534" s="152">
        <v>52.595999999999997</v>
      </c>
      <c r="U1534" s="152">
        <v>1.115</v>
      </c>
      <c r="V1534" s="152">
        <v>15.955</v>
      </c>
      <c r="X1534" s="152">
        <v>8.2240000000000002</v>
      </c>
      <c r="AA1534" s="152">
        <v>4.3949999999999996</v>
      </c>
      <c r="AB1534" s="152">
        <v>0.16800000000000001</v>
      </c>
      <c r="AC1534" s="152">
        <v>9.3149999999999995</v>
      </c>
      <c r="AD1534" s="152">
        <v>2.8849999999999998</v>
      </c>
      <c r="AE1534" s="152">
        <v>1.0369999999999999</v>
      </c>
      <c r="AF1534" s="152">
        <v>0.19500000000000001</v>
      </c>
      <c r="AI1534" s="152">
        <v>96.087634679999994</v>
      </c>
      <c r="AJ1534" s="152">
        <v>1.7723783879999999</v>
      </c>
      <c r="AK1534" s="156">
        <f t="shared" si="23"/>
        <v>2.7609377740000001E-3</v>
      </c>
      <c r="AL1534" s="151">
        <v>27.609377739999999</v>
      </c>
      <c r="AM1534" s="151">
        <v>389.59745249999997</v>
      </c>
      <c r="AN1534" s="151">
        <v>549.97564780000005</v>
      </c>
      <c r="AO1534" s="151">
        <v>1174.521575</v>
      </c>
      <c r="CU1534" s="152">
        <v>-22.694982664589915</v>
      </c>
      <c r="DC1534" s="152">
        <v>39.699333330000002</v>
      </c>
      <c r="DF1534" s="152">
        <v>18.375</v>
      </c>
      <c r="DG1534" s="152">
        <v>42.274000000000001</v>
      </c>
      <c r="DJ1534" s="152">
        <v>0.12766666700000001</v>
      </c>
      <c r="DM1534" s="152">
        <v>0.18466666700000001</v>
      </c>
      <c r="DO1534" s="154">
        <v>80.398829570000004</v>
      </c>
      <c r="ED1534" s="152">
        <v>51.725000000000001</v>
      </c>
      <c r="EE1534" s="152">
        <v>0.78100000000000003</v>
      </c>
      <c r="EF1534" s="152">
        <v>20.327999999999999</v>
      </c>
      <c r="EH1534" s="152">
        <v>6.7938450460000004</v>
      </c>
      <c r="EJ1534" s="152">
        <v>7.55</v>
      </c>
      <c r="EK1534" s="152">
        <v>0.127</v>
      </c>
      <c r="EL1534" s="152">
        <v>4.7160000000000002</v>
      </c>
      <c r="EM1534" s="152">
        <v>11.428000000000001</v>
      </c>
      <c r="EO1534" s="152">
        <v>2.59</v>
      </c>
      <c r="EP1534" s="152">
        <v>0.66</v>
      </c>
      <c r="EQ1534" s="152">
        <v>0.159</v>
      </c>
      <c r="FP1534" s="152">
        <v>12.308557649999999</v>
      </c>
      <c r="FQ1534" s="152">
        <v>368.93189719999998</v>
      </c>
      <c r="FR1534" s="152">
        <v>19.389288560000001</v>
      </c>
      <c r="FS1534" s="152">
        <v>65.137428999999997</v>
      </c>
      <c r="FT1534" s="152">
        <v>1.9695837839999999</v>
      </c>
      <c r="FX1534" s="152">
        <v>0.231957096</v>
      </c>
      <c r="FY1534" s="152">
        <v>141.75263179999999</v>
      </c>
      <c r="FZ1534" s="152">
        <v>7.02505165</v>
      </c>
      <c r="GA1534" s="152">
        <v>14.962820049999999</v>
      </c>
      <c r="GB1534" s="152">
        <v>2.0527057630000001</v>
      </c>
      <c r="GC1534" s="152">
        <v>10.22625648</v>
      </c>
      <c r="GD1534" s="152">
        <v>2.50719008</v>
      </c>
      <c r="GE1534" s="152">
        <v>0.91442226100000001</v>
      </c>
      <c r="GF1534" s="152">
        <v>2.8691312500000001</v>
      </c>
      <c r="GG1534" s="152">
        <v>0.48174986800000003</v>
      </c>
      <c r="GH1534" s="152">
        <v>3.046066111</v>
      </c>
      <c r="GI1534" s="152">
        <v>0.62868812200000002</v>
      </c>
      <c r="GJ1534" s="152">
        <v>1.7524033530000001</v>
      </c>
      <c r="GK1534" s="152">
        <v>0.25219704199999998</v>
      </c>
      <c r="GL1534" s="152">
        <v>1.788245181</v>
      </c>
      <c r="GM1534" s="152">
        <v>0.27996029700000002</v>
      </c>
      <c r="GN1534" s="152">
        <v>1.43553219</v>
      </c>
      <c r="GO1534" s="152">
        <v>0.14552200800000001</v>
      </c>
      <c r="GS1534" s="152">
        <v>1.5448379969999999</v>
      </c>
      <c r="GT1534" s="152">
        <v>0.91903279299999996</v>
      </c>
      <c r="GU1534" s="152">
        <v>0.31374659999999999</v>
      </c>
      <c r="HB1534" s="152">
        <v>38.4069</v>
      </c>
      <c r="HC1534" s="152">
        <v>15.551600000000001</v>
      </c>
      <c r="HD1534" s="152">
        <v>18.807700000000001</v>
      </c>
      <c r="HE1534" s="152">
        <v>0.51300199999999996</v>
      </c>
      <c r="HG1534" s="152">
        <v>0.70323400000000003</v>
      </c>
    </row>
    <row r="1535" spans="1:215">
      <c r="A1535" s="151">
        <v>7171</v>
      </c>
      <c r="B1535" s="152" t="s">
        <v>2859</v>
      </c>
      <c r="C1535" s="152" t="s">
        <v>2877</v>
      </c>
      <c r="D1535" s="152" t="s">
        <v>2878</v>
      </c>
      <c r="E1535" s="152" t="s">
        <v>2997</v>
      </c>
      <c r="F1535" s="152" t="s">
        <v>9981</v>
      </c>
      <c r="H1535" s="151">
        <v>284211</v>
      </c>
      <c r="L1535" s="153" t="s">
        <v>4959</v>
      </c>
      <c r="M1535" s="153" t="s">
        <v>4960</v>
      </c>
      <c r="P1535" s="152">
        <v>14.600849999999999</v>
      </c>
      <c r="Q1535" s="152">
        <v>144.77536670000001</v>
      </c>
      <c r="S1535" s="152" t="s">
        <v>2716</v>
      </c>
      <c r="T1535" s="152">
        <v>51.975999999999999</v>
      </c>
      <c r="U1535" s="152">
        <v>0.96199999999999997</v>
      </c>
      <c r="V1535" s="152">
        <v>16.716999999999999</v>
      </c>
      <c r="X1535" s="152">
        <v>9.2129999999999992</v>
      </c>
      <c r="AA1535" s="152">
        <v>5.2939999999999996</v>
      </c>
      <c r="AB1535" s="152">
        <v>0.189</v>
      </c>
      <c r="AC1535" s="152">
        <v>9.3699999999999992</v>
      </c>
      <c r="AD1535" s="152">
        <v>2.819</v>
      </c>
      <c r="AE1535" s="152">
        <v>0.873</v>
      </c>
      <c r="AF1535" s="152">
        <v>0.16300000000000001</v>
      </c>
      <c r="AI1535" s="152">
        <v>97.841911249999995</v>
      </c>
      <c r="AJ1535" s="152">
        <v>2.50882132</v>
      </c>
      <c r="AK1535" s="156">
        <f t="shared" si="23"/>
        <v>2.7432947259999996E-2</v>
      </c>
      <c r="AL1535" s="151">
        <v>274.32947259999997</v>
      </c>
      <c r="AM1535" s="151">
        <v>352.76877000000002</v>
      </c>
      <c r="AN1535" s="151">
        <v>952.98533259999999</v>
      </c>
      <c r="AO1535" s="151">
        <v>1048.9985240000001</v>
      </c>
      <c r="AQ1535" s="152">
        <v>6.2513832499999999</v>
      </c>
      <c r="AR1535" s="152">
        <v>0.50524400700000005</v>
      </c>
      <c r="AS1535" s="152">
        <v>4.9437753649999996</v>
      </c>
      <c r="AU1535" s="151">
        <v>759.86920320000002</v>
      </c>
      <c r="AV1535" s="152">
        <v>5360.4975299999996</v>
      </c>
      <c r="AW1535" s="152">
        <v>30.63422512</v>
      </c>
      <c r="AX1535" s="151">
        <v>4637.8006320000004</v>
      </c>
      <c r="AZ1535" s="152">
        <v>94.800450850000004</v>
      </c>
      <c r="BG1535" s="152">
        <v>9.3597865280000008</v>
      </c>
      <c r="BH1535" s="152">
        <v>231.63353520000001</v>
      </c>
      <c r="BI1535" s="152">
        <v>14.74362054</v>
      </c>
      <c r="BJ1535" s="152">
        <v>58.783017999999998</v>
      </c>
      <c r="BK1535" s="152">
        <v>2.2302251759999998</v>
      </c>
      <c r="BO1535" s="152">
        <v>142.64342400000001</v>
      </c>
      <c r="BP1535" s="152">
        <v>7.0595969289999996</v>
      </c>
      <c r="BQ1535" s="152">
        <v>14.70053588</v>
      </c>
      <c r="BS1535" s="152">
        <v>9.2312722439999995</v>
      </c>
      <c r="BT1535" s="152">
        <v>2.5863927809999998</v>
      </c>
      <c r="BU1535" s="152">
        <v>0.88283730900000001</v>
      </c>
      <c r="BV1535" s="152">
        <v>2.5234814110000001</v>
      </c>
      <c r="BX1535" s="152">
        <v>2.5881947940000001</v>
      </c>
      <c r="BZ1535" s="152">
        <v>1.93642183</v>
      </c>
      <c r="CB1535" s="152">
        <v>1.6713788549999999</v>
      </c>
      <c r="CD1535" s="152">
        <v>1.7819772490000001</v>
      </c>
      <c r="CJ1535" s="152">
        <v>1.2272814400000001</v>
      </c>
      <c r="CK1535" s="152">
        <v>0.44726822599999999</v>
      </c>
      <c r="CU1535" s="152">
        <v>-24.367128256389758</v>
      </c>
      <c r="DC1535" s="152">
        <v>39.395000000000003</v>
      </c>
      <c r="DF1535" s="152">
        <v>19.23533333</v>
      </c>
      <c r="DG1535" s="152">
        <v>41.570999999999998</v>
      </c>
      <c r="DJ1535" s="152">
        <v>0.123</v>
      </c>
      <c r="DM1535" s="152">
        <v>0.17499999999999999</v>
      </c>
      <c r="DO1535" s="154">
        <v>79.394696659999994</v>
      </c>
      <c r="ED1535" s="152">
        <v>51.725000000000001</v>
      </c>
      <c r="EE1535" s="152">
        <v>0.78100000000000003</v>
      </c>
      <c r="EF1535" s="152">
        <v>20.327999999999999</v>
      </c>
      <c r="EH1535" s="152">
        <v>6.7938450460000004</v>
      </c>
      <c r="EJ1535" s="152">
        <v>7.55</v>
      </c>
      <c r="EK1535" s="152">
        <v>0.127</v>
      </c>
      <c r="EL1535" s="152">
        <v>4.7160000000000002</v>
      </c>
      <c r="EM1535" s="152">
        <v>11.428000000000001</v>
      </c>
      <c r="EO1535" s="152">
        <v>2.59</v>
      </c>
      <c r="EP1535" s="152">
        <v>0.66</v>
      </c>
      <c r="EQ1535" s="152">
        <v>0.159</v>
      </c>
      <c r="FP1535" s="152">
        <v>12.308557649999999</v>
      </c>
      <c r="FQ1535" s="152">
        <v>368.93189719999998</v>
      </c>
      <c r="FR1535" s="152">
        <v>19.389288560000001</v>
      </c>
      <c r="FS1535" s="152">
        <v>65.137428999999997</v>
      </c>
      <c r="FT1535" s="152">
        <v>1.9695837839999999</v>
      </c>
      <c r="FX1535" s="152">
        <v>0.231957096</v>
      </c>
      <c r="FY1535" s="152">
        <v>141.75263179999999</v>
      </c>
      <c r="FZ1535" s="152">
        <v>7.02505165</v>
      </c>
      <c r="GA1535" s="152">
        <v>14.962820049999999</v>
      </c>
      <c r="GB1535" s="152">
        <v>2.0527057630000001</v>
      </c>
      <c r="GC1535" s="152">
        <v>10.22625648</v>
      </c>
      <c r="GD1535" s="152">
        <v>2.50719008</v>
      </c>
      <c r="GE1535" s="152">
        <v>0.91442226100000001</v>
      </c>
      <c r="GF1535" s="152">
        <v>2.8691312500000001</v>
      </c>
      <c r="GG1535" s="152">
        <v>0.48174986800000003</v>
      </c>
      <c r="GH1535" s="152">
        <v>3.046066111</v>
      </c>
      <c r="GI1535" s="152">
        <v>0.62868812200000002</v>
      </c>
      <c r="GJ1535" s="152">
        <v>1.7524033530000001</v>
      </c>
      <c r="GK1535" s="152">
        <v>0.25219704199999998</v>
      </c>
      <c r="GL1535" s="152">
        <v>1.788245181</v>
      </c>
      <c r="GM1535" s="152">
        <v>0.27996029700000002</v>
      </c>
      <c r="GN1535" s="152">
        <v>1.43553219</v>
      </c>
      <c r="GO1535" s="152">
        <v>0.14552200800000001</v>
      </c>
      <c r="GS1535" s="152">
        <v>1.5448379969999999</v>
      </c>
      <c r="GT1535" s="152">
        <v>0.91903279299999996</v>
      </c>
      <c r="GU1535" s="152">
        <v>0.31374659999999999</v>
      </c>
      <c r="HB1535" s="152">
        <v>38.4069</v>
      </c>
      <c r="HC1535" s="152">
        <v>15.551600000000001</v>
      </c>
      <c r="HD1535" s="152">
        <v>18.807700000000001</v>
      </c>
      <c r="HE1535" s="152">
        <v>0.51300199999999996</v>
      </c>
      <c r="HG1535" s="152">
        <v>0.70323400000000003</v>
      </c>
    </row>
    <row r="1536" spans="1:215">
      <c r="A1536" s="151">
        <v>7172</v>
      </c>
      <c r="B1536" s="152" t="s">
        <v>2859</v>
      </c>
      <c r="C1536" s="152" t="s">
        <v>2877</v>
      </c>
      <c r="D1536" s="152" t="s">
        <v>2878</v>
      </c>
      <c r="E1536" s="152" t="s">
        <v>2997</v>
      </c>
      <c r="F1536" s="152" t="s">
        <v>9982</v>
      </c>
      <c r="H1536" s="151">
        <v>284211</v>
      </c>
      <c r="L1536" s="153" t="s">
        <v>4959</v>
      </c>
      <c r="M1536" s="153" t="s">
        <v>5281</v>
      </c>
      <c r="P1536" s="152">
        <v>14.600849999999999</v>
      </c>
      <c r="Q1536" s="152">
        <v>144.77536670000001</v>
      </c>
      <c r="S1536" s="152" t="s">
        <v>2716</v>
      </c>
      <c r="T1536" s="152">
        <v>53.828000000000003</v>
      </c>
      <c r="U1536" s="152">
        <v>1.111</v>
      </c>
      <c r="V1536" s="152">
        <v>16.02</v>
      </c>
      <c r="X1536" s="152">
        <v>9.016</v>
      </c>
      <c r="AA1536" s="152">
        <v>4.2389999999999999</v>
      </c>
      <c r="AB1536" s="152">
        <v>0.17199999999999999</v>
      </c>
      <c r="AC1536" s="152">
        <v>9.1329999999999991</v>
      </c>
      <c r="AD1536" s="152">
        <v>3.0550000000000002</v>
      </c>
      <c r="AE1536" s="152">
        <v>1.0640000000000001</v>
      </c>
      <c r="AF1536" s="152">
        <v>0.20399999999999999</v>
      </c>
      <c r="AI1536" s="152">
        <v>98.046746690000006</v>
      </c>
      <c r="AJ1536" s="152">
        <v>1.435793111</v>
      </c>
      <c r="AK1536" s="156">
        <f t="shared" si="23"/>
        <v>5.7251075370000001E-3</v>
      </c>
      <c r="AL1536" s="151">
        <v>57.251075370000002</v>
      </c>
      <c r="AM1536" s="151">
        <v>472.6525575</v>
      </c>
      <c r="AN1536" s="151">
        <v>540.7171032</v>
      </c>
      <c r="AO1536" s="151">
        <v>1335.636833</v>
      </c>
      <c r="AQ1536" s="152">
        <v>8.5326535000000003</v>
      </c>
      <c r="AR1536" s="152">
        <v>0.64833386299999995</v>
      </c>
      <c r="AS1536" s="152">
        <v>5.9647112</v>
      </c>
      <c r="AU1536" s="151">
        <v>934.69056</v>
      </c>
      <c r="AV1536" s="152">
        <v>7395.0220900000004</v>
      </c>
      <c r="AW1536" s="152">
        <v>31.57249032</v>
      </c>
      <c r="AX1536" s="151">
        <v>5959.9863960000002</v>
      </c>
      <c r="AZ1536" s="152">
        <v>63.719694500000003</v>
      </c>
      <c r="BG1536" s="152">
        <v>10.55341773</v>
      </c>
      <c r="BH1536" s="152">
        <v>280.48250300000001</v>
      </c>
      <c r="BI1536" s="152">
        <v>20.860386699999999</v>
      </c>
      <c r="BJ1536" s="152">
        <v>69.111086</v>
      </c>
      <c r="BK1536" s="152">
        <v>2.7930119470000001</v>
      </c>
      <c r="BO1536" s="152">
        <v>189.56432000000001</v>
      </c>
      <c r="BP1536" s="152">
        <v>8.905851449</v>
      </c>
      <c r="BQ1536" s="152">
        <v>19.088510979999999</v>
      </c>
      <c r="BS1536" s="152">
        <v>11.865278030000001</v>
      </c>
      <c r="BT1536" s="152">
        <v>3.8717921679999998</v>
      </c>
      <c r="BU1536" s="152">
        <v>0.94933467999999999</v>
      </c>
      <c r="BV1536" s="152">
        <v>3.520889242</v>
      </c>
      <c r="BX1536" s="152">
        <v>3.5556207230000001</v>
      </c>
      <c r="BZ1536" s="152">
        <v>2.460069925</v>
      </c>
      <c r="CB1536" s="152">
        <v>2.1771496570000002</v>
      </c>
      <c r="CD1536" s="152">
        <v>1.9555626669999999</v>
      </c>
      <c r="CJ1536" s="152">
        <v>1.2969256300000001</v>
      </c>
      <c r="CK1536" s="152">
        <v>0.52336577500000003</v>
      </c>
      <c r="CU1536" s="152">
        <v>-58.150892415794075</v>
      </c>
      <c r="DC1536" s="152">
        <v>39.431333330000001</v>
      </c>
      <c r="DF1536" s="152">
        <v>18.409333329999999</v>
      </c>
      <c r="DG1536" s="152">
        <v>42.02</v>
      </c>
      <c r="DJ1536" s="152">
        <v>0.156</v>
      </c>
      <c r="DM1536" s="152">
        <v>0.202333333</v>
      </c>
      <c r="DO1536" s="154">
        <v>80.274139919999996</v>
      </c>
      <c r="ED1536" s="152">
        <v>51.725000000000001</v>
      </c>
      <c r="EE1536" s="152">
        <v>0.78100000000000003</v>
      </c>
      <c r="EF1536" s="152">
        <v>20.327999999999999</v>
      </c>
      <c r="EH1536" s="152">
        <v>6.7938450460000004</v>
      </c>
      <c r="EJ1536" s="152">
        <v>7.55</v>
      </c>
      <c r="EK1536" s="152">
        <v>0.127</v>
      </c>
      <c r="EL1536" s="152">
        <v>4.7160000000000002</v>
      </c>
      <c r="EM1536" s="152">
        <v>11.428000000000001</v>
      </c>
      <c r="EO1536" s="152">
        <v>2.59</v>
      </c>
      <c r="EP1536" s="152">
        <v>0.66</v>
      </c>
      <c r="EQ1536" s="152">
        <v>0.159</v>
      </c>
      <c r="FP1536" s="152">
        <v>12.308557649999999</v>
      </c>
      <c r="FQ1536" s="152">
        <v>368.93189719999998</v>
      </c>
      <c r="FR1536" s="152">
        <v>19.389288560000001</v>
      </c>
      <c r="FS1536" s="152">
        <v>65.137428999999997</v>
      </c>
      <c r="FT1536" s="152">
        <v>1.9695837839999999</v>
      </c>
      <c r="FX1536" s="152">
        <v>0.231957096</v>
      </c>
      <c r="FY1536" s="152">
        <v>141.75263179999999</v>
      </c>
      <c r="FZ1536" s="152">
        <v>7.02505165</v>
      </c>
      <c r="GA1536" s="152">
        <v>14.962820049999999</v>
      </c>
      <c r="GB1536" s="152">
        <v>2.0527057630000001</v>
      </c>
      <c r="GC1536" s="152">
        <v>10.22625648</v>
      </c>
      <c r="GD1536" s="152">
        <v>2.50719008</v>
      </c>
      <c r="GE1536" s="152">
        <v>0.91442226100000001</v>
      </c>
      <c r="GF1536" s="152">
        <v>2.8691312500000001</v>
      </c>
      <c r="GG1536" s="152">
        <v>0.48174986800000003</v>
      </c>
      <c r="GH1536" s="152">
        <v>3.046066111</v>
      </c>
      <c r="GI1536" s="152">
        <v>0.62868812200000002</v>
      </c>
      <c r="GJ1536" s="152">
        <v>1.7524033530000001</v>
      </c>
      <c r="GK1536" s="152">
        <v>0.25219704199999998</v>
      </c>
      <c r="GL1536" s="152">
        <v>1.788245181</v>
      </c>
      <c r="GM1536" s="152">
        <v>0.27996029700000002</v>
      </c>
      <c r="GN1536" s="152">
        <v>1.43553219</v>
      </c>
      <c r="GO1536" s="152">
        <v>0.14552200800000001</v>
      </c>
      <c r="GS1536" s="152">
        <v>1.5448379969999999</v>
      </c>
      <c r="GT1536" s="152">
        <v>0.91903279299999996</v>
      </c>
      <c r="GU1536" s="152">
        <v>0.31374659999999999</v>
      </c>
      <c r="HB1536" s="152">
        <v>38.4069</v>
      </c>
      <c r="HC1536" s="152">
        <v>15.551600000000001</v>
      </c>
      <c r="HD1536" s="152">
        <v>18.807700000000001</v>
      </c>
      <c r="HE1536" s="152">
        <v>0.51300199999999996</v>
      </c>
      <c r="HG1536" s="152">
        <v>0.70323400000000003</v>
      </c>
    </row>
    <row r="1537" spans="1:215">
      <c r="A1537" s="151">
        <v>7173</v>
      </c>
      <c r="B1537" s="152" t="s">
        <v>2859</v>
      </c>
      <c r="C1537" s="152" t="s">
        <v>2877</v>
      </c>
      <c r="D1537" s="152" t="s">
        <v>2878</v>
      </c>
      <c r="E1537" s="152" t="s">
        <v>2997</v>
      </c>
      <c r="F1537" s="152" t="s">
        <v>9983</v>
      </c>
      <c r="H1537" s="151">
        <v>284211</v>
      </c>
      <c r="L1537" s="153" t="s">
        <v>4959</v>
      </c>
      <c r="M1537" s="153" t="s">
        <v>5235</v>
      </c>
      <c r="P1537" s="152">
        <v>14.600849999999999</v>
      </c>
      <c r="Q1537" s="152">
        <v>144.77536670000001</v>
      </c>
      <c r="S1537" s="152" t="s">
        <v>2716</v>
      </c>
      <c r="T1537" s="152">
        <v>53.302</v>
      </c>
      <c r="U1537" s="152">
        <v>1.0569999999999999</v>
      </c>
      <c r="V1537" s="152">
        <v>15.968</v>
      </c>
      <c r="X1537" s="152">
        <v>8.3179999999999996</v>
      </c>
      <c r="AA1537" s="152">
        <v>4.875</v>
      </c>
      <c r="AB1537" s="152">
        <v>0.191</v>
      </c>
      <c r="AC1537" s="152">
        <v>9.3109999999999999</v>
      </c>
      <c r="AD1537" s="152">
        <v>2.78</v>
      </c>
      <c r="AE1537" s="152">
        <v>0.90900000000000003</v>
      </c>
      <c r="AF1537" s="152">
        <v>0.14899999999999999</v>
      </c>
      <c r="AI1537" s="152">
        <v>97.117664970000007</v>
      </c>
      <c r="AJ1537" s="152">
        <v>2.8774944360000001</v>
      </c>
      <c r="AK1537" s="156">
        <f t="shared" si="23"/>
        <v>4.6275510319999998E-2</v>
      </c>
      <c r="AL1537" s="151">
        <v>462.75510320000001</v>
      </c>
      <c r="AM1537" s="151">
        <v>398.07088499999998</v>
      </c>
      <c r="AN1537" s="151">
        <v>797.09451720000004</v>
      </c>
      <c r="AO1537" s="151">
        <v>1308.778096</v>
      </c>
      <c r="AQ1537" s="152">
        <v>6.1088441749999998</v>
      </c>
      <c r="AR1537" s="152">
        <v>0.62127002099999995</v>
      </c>
      <c r="AS1537" s="152">
        <v>5.3468537229999997</v>
      </c>
      <c r="AU1537" s="151">
        <v>846.14092800000003</v>
      </c>
      <c r="AV1537" s="152">
        <v>6643.2525699999997</v>
      </c>
      <c r="AW1537" s="152">
        <v>30.384478120000001</v>
      </c>
      <c r="AX1537" s="151">
        <v>5637.2771359999997</v>
      </c>
      <c r="AZ1537" s="152">
        <v>59.411727900000002</v>
      </c>
      <c r="BG1537" s="152">
        <v>9.2344810049999992</v>
      </c>
      <c r="BH1537" s="152">
        <v>282.64157340000003</v>
      </c>
      <c r="BI1537" s="152">
        <v>19.64885331</v>
      </c>
      <c r="BJ1537" s="152">
        <v>60.589606000000003</v>
      </c>
      <c r="BK1537" s="152">
        <v>2.5743632459999999</v>
      </c>
      <c r="BO1537" s="152">
        <v>163.751104</v>
      </c>
      <c r="BP1537" s="152">
        <v>7.6420190000000003</v>
      </c>
      <c r="BQ1537" s="152">
        <v>17.86434036</v>
      </c>
      <c r="BS1537" s="152">
        <v>12.603994309999999</v>
      </c>
      <c r="BT1537" s="152">
        <v>2.9696492139999999</v>
      </c>
      <c r="BU1537" s="152">
        <v>1.251179933</v>
      </c>
      <c r="BV1537" s="152">
        <v>3.3374954429999999</v>
      </c>
      <c r="BX1537" s="152">
        <v>3.2725659079999998</v>
      </c>
      <c r="BZ1537" s="152">
        <v>2.3414858999999999</v>
      </c>
      <c r="CB1537" s="152">
        <v>1.5510357079999999</v>
      </c>
      <c r="CD1537" s="152">
        <v>1.965092303</v>
      </c>
      <c r="CH1537" s="152">
        <v>3.784878306</v>
      </c>
      <c r="CJ1537" s="152">
        <v>1.17330059</v>
      </c>
      <c r="CU1537" s="152">
        <v>-72.414230060084293</v>
      </c>
      <c r="DC1537" s="152">
        <v>39.155333329999998</v>
      </c>
      <c r="DF1537" s="152">
        <v>18.506</v>
      </c>
      <c r="DG1537" s="152">
        <v>42.268333329999997</v>
      </c>
      <c r="DJ1537" s="152">
        <v>0.13500000000000001</v>
      </c>
      <c r="DM1537" s="152">
        <v>0.17199999999999999</v>
      </c>
      <c r="DO1537" s="154">
        <v>80.284513880000006</v>
      </c>
      <c r="ED1537" s="152">
        <v>51.725000000000001</v>
      </c>
      <c r="EE1537" s="152">
        <v>0.78100000000000003</v>
      </c>
      <c r="EF1537" s="152">
        <v>20.327999999999999</v>
      </c>
      <c r="EH1537" s="152">
        <v>6.7938450460000004</v>
      </c>
      <c r="EJ1537" s="152">
        <v>7.55</v>
      </c>
      <c r="EK1537" s="152">
        <v>0.127</v>
      </c>
      <c r="EL1537" s="152">
        <v>4.7160000000000002</v>
      </c>
      <c r="EM1537" s="152">
        <v>11.428000000000001</v>
      </c>
      <c r="EO1537" s="152">
        <v>2.59</v>
      </c>
      <c r="EP1537" s="152">
        <v>0.66</v>
      </c>
      <c r="EQ1537" s="152">
        <v>0.159</v>
      </c>
      <c r="FP1537" s="152">
        <v>12.308557649999999</v>
      </c>
      <c r="FQ1537" s="152">
        <v>368.93189719999998</v>
      </c>
      <c r="FR1537" s="152">
        <v>19.389288560000001</v>
      </c>
      <c r="FS1537" s="152">
        <v>65.137428999999997</v>
      </c>
      <c r="FT1537" s="152">
        <v>1.9695837839999999</v>
      </c>
      <c r="FX1537" s="152">
        <v>0.231957096</v>
      </c>
      <c r="FY1537" s="152">
        <v>141.75263179999999</v>
      </c>
      <c r="FZ1537" s="152">
        <v>7.02505165</v>
      </c>
      <c r="GA1537" s="152">
        <v>14.962820049999999</v>
      </c>
      <c r="GB1537" s="152">
        <v>2.0527057630000001</v>
      </c>
      <c r="GC1537" s="152">
        <v>10.22625648</v>
      </c>
      <c r="GD1537" s="152">
        <v>2.50719008</v>
      </c>
      <c r="GE1537" s="152">
        <v>0.91442226100000001</v>
      </c>
      <c r="GF1537" s="152">
        <v>2.8691312500000001</v>
      </c>
      <c r="GG1537" s="152">
        <v>0.48174986800000003</v>
      </c>
      <c r="GH1537" s="152">
        <v>3.046066111</v>
      </c>
      <c r="GI1537" s="152">
        <v>0.62868812200000002</v>
      </c>
      <c r="GJ1537" s="152">
        <v>1.7524033530000001</v>
      </c>
      <c r="GK1537" s="152">
        <v>0.25219704199999998</v>
      </c>
      <c r="GL1537" s="152">
        <v>1.788245181</v>
      </c>
      <c r="GM1537" s="152">
        <v>0.27996029700000002</v>
      </c>
      <c r="GN1537" s="152">
        <v>1.43553219</v>
      </c>
      <c r="GO1537" s="152">
        <v>0.14552200800000001</v>
      </c>
      <c r="GS1537" s="152">
        <v>1.5448379969999999</v>
      </c>
      <c r="GT1537" s="152">
        <v>0.91903279299999996</v>
      </c>
      <c r="GU1537" s="152">
        <v>0.31374659999999999</v>
      </c>
      <c r="HB1537" s="152">
        <v>38.4069</v>
      </c>
      <c r="HC1537" s="152">
        <v>15.551600000000001</v>
      </c>
      <c r="HD1537" s="152">
        <v>18.807700000000001</v>
      </c>
      <c r="HE1537" s="152">
        <v>0.51300199999999996</v>
      </c>
      <c r="HG1537" s="152">
        <v>0.70323400000000003</v>
      </c>
    </row>
    <row r="1538" spans="1:215">
      <c r="A1538" s="151">
        <v>7174</v>
      </c>
      <c r="B1538" s="152" t="s">
        <v>2859</v>
      </c>
      <c r="C1538" s="152" t="s">
        <v>2877</v>
      </c>
      <c r="D1538" s="152" t="s">
        <v>2878</v>
      </c>
      <c r="E1538" s="152" t="s">
        <v>2997</v>
      </c>
      <c r="F1538" s="152" t="s">
        <v>9984</v>
      </c>
      <c r="H1538" s="151">
        <v>284211</v>
      </c>
      <c r="L1538" s="153" t="s">
        <v>3122</v>
      </c>
      <c r="M1538" s="153" t="s">
        <v>3123</v>
      </c>
      <c r="S1538" s="152" t="s">
        <v>2716</v>
      </c>
      <c r="T1538" s="152">
        <v>45.481999999999999</v>
      </c>
      <c r="U1538" s="152">
        <v>0.58799999999999997</v>
      </c>
      <c r="V1538" s="152">
        <v>13.233000000000001</v>
      </c>
      <c r="X1538" s="152">
        <v>7.51385814</v>
      </c>
      <c r="AA1538" s="152">
        <v>4.8879999999999999</v>
      </c>
      <c r="AB1538" s="152">
        <v>0.17899999999999999</v>
      </c>
      <c r="AC1538" s="152">
        <v>16.388000000000002</v>
      </c>
      <c r="AD1538" s="152">
        <v>2.0409999999999999</v>
      </c>
      <c r="AE1538" s="152">
        <v>0.61699999999999999</v>
      </c>
      <c r="AF1538" s="152">
        <v>0.11700000000000001</v>
      </c>
      <c r="AI1538" s="152">
        <v>91.228390309999995</v>
      </c>
      <c r="AJ1538" s="152">
        <v>1.68871338</v>
      </c>
      <c r="AK1538" s="156">
        <f t="shared" si="23"/>
        <v>3.1086328830000003E-2</v>
      </c>
      <c r="AL1538" s="151">
        <v>310.86328830000002</v>
      </c>
      <c r="AM1538" s="151">
        <v>814.47693749999996</v>
      </c>
      <c r="AN1538" s="151">
        <v>1327.772575</v>
      </c>
      <c r="AO1538" s="151">
        <v>1701.1896039999999</v>
      </c>
      <c r="AQ1538" s="152">
        <v>3.695440525</v>
      </c>
      <c r="AR1538" s="152">
        <v>0.36614701799999999</v>
      </c>
      <c r="AS1538" s="152">
        <v>5.7100800830000003</v>
      </c>
      <c r="AU1538" s="151">
        <v>634.55757119999998</v>
      </c>
      <c r="AV1538" s="152">
        <v>5460.40229</v>
      </c>
      <c r="AW1538" s="152">
        <v>48.007214079999997</v>
      </c>
      <c r="AX1538" s="151">
        <v>3514.5763120000001</v>
      </c>
      <c r="AZ1538" s="152">
        <v>555.11724449999997</v>
      </c>
      <c r="BG1538" s="152">
        <v>9.6400327140000002</v>
      </c>
      <c r="BH1538" s="152">
        <v>428.26219220000002</v>
      </c>
      <c r="BI1538" s="152">
        <v>12.16740976</v>
      </c>
      <c r="BJ1538" s="152">
        <v>31.572061999999999</v>
      </c>
      <c r="BK1538" s="152">
        <v>0.876394428</v>
      </c>
      <c r="BO1538" s="152">
        <v>122.1704</v>
      </c>
      <c r="BP1538" s="152">
        <v>5.7236216730000002</v>
      </c>
      <c r="BQ1538" s="152">
        <v>11.717540079999999</v>
      </c>
      <c r="BS1538" s="152">
        <v>8.7428900340000002</v>
      </c>
      <c r="BT1538" s="152">
        <v>2.1927115650000002</v>
      </c>
      <c r="BU1538" s="152">
        <v>0.61162544200000002</v>
      </c>
      <c r="BV1538" s="152">
        <v>2.3629776090000001</v>
      </c>
      <c r="BX1538" s="152">
        <v>2.2417146309999998</v>
      </c>
      <c r="BZ1538" s="152">
        <v>1.7960257180000001</v>
      </c>
      <c r="CB1538" s="152">
        <v>1.3095507630000001</v>
      </c>
      <c r="CD1538" s="152">
        <v>1.075906083</v>
      </c>
      <c r="CH1538" s="152">
        <v>5.3054703940000003</v>
      </c>
      <c r="CK1538" s="152">
        <v>0.33936880400000002</v>
      </c>
      <c r="CU1538" s="152">
        <v>-63.872325748182135</v>
      </c>
      <c r="DC1538" s="152">
        <v>41.429000000000002</v>
      </c>
      <c r="DF1538" s="152">
        <v>8.6646666670000005</v>
      </c>
      <c r="DG1538" s="152">
        <v>48.933999999999997</v>
      </c>
      <c r="DJ1538" s="152">
        <v>0.23100000000000001</v>
      </c>
      <c r="DM1538" s="152">
        <v>0.26100000000000001</v>
      </c>
      <c r="DO1538" s="154">
        <v>90.965651300000005</v>
      </c>
    </row>
    <row r="1539" spans="1:215">
      <c r="A1539" s="151">
        <v>7175</v>
      </c>
      <c r="B1539" s="152" t="s">
        <v>2859</v>
      </c>
      <c r="C1539" s="152" t="s">
        <v>2877</v>
      </c>
      <c r="D1539" s="152" t="s">
        <v>2878</v>
      </c>
      <c r="E1539" s="152" t="s">
        <v>3396</v>
      </c>
      <c r="F1539" s="152" t="s">
        <v>9985</v>
      </c>
      <c r="H1539" s="151">
        <v>284090</v>
      </c>
      <c r="L1539" s="153" t="s">
        <v>3397</v>
      </c>
      <c r="M1539" s="153" t="s">
        <v>3831</v>
      </c>
      <c r="P1539" s="152">
        <v>30.407299999999999</v>
      </c>
      <c r="Q1539" s="152">
        <v>140.0966</v>
      </c>
      <c r="S1539" s="152" t="s">
        <v>2716</v>
      </c>
      <c r="T1539" s="152">
        <v>48.425199999999997</v>
      </c>
      <c r="U1539" s="152">
        <v>0.66259999999999997</v>
      </c>
      <c r="V1539" s="152">
        <v>17.035499999999999</v>
      </c>
      <c r="X1539" s="152">
        <v>8.0326000000000004</v>
      </c>
      <c r="AA1539" s="152">
        <v>6.3730000000000002</v>
      </c>
      <c r="AB1539" s="152">
        <v>0.1633</v>
      </c>
      <c r="AC1539" s="152">
        <v>13.113300000000001</v>
      </c>
      <c r="AD1539" s="152">
        <v>1.8746</v>
      </c>
      <c r="AE1539" s="152">
        <v>0.11169999999999999</v>
      </c>
      <c r="AF1539" s="152">
        <v>9.6699999999999994E-2</v>
      </c>
      <c r="AI1539" s="152">
        <v>96.125292250000001</v>
      </c>
      <c r="AJ1539" s="152">
        <v>2.6162911260000001</v>
      </c>
      <c r="AK1539" s="156">
        <f t="shared" ref="AK1539:AK1602" si="24">AL1539/10000</f>
        <v>4.9991182889999999E-2</v>
      </c>
      <c r="AL1539" s="151">
        <v>499.91182889999999</v>
      </c>
      <c r="AM1539" s="151">
        <v>115.41255</v>
      </c>
      <c r="AN1539" s="151">
        <v>1336.7914740000001</v>
      </c>
      <c r="AO1539" s="151">
        <v>603.76275199999998</v>
      </c>
      <c r="AQ1539" s="152">
        <v>3.30052572</v>
      </c>
      <c r="AR1539" s="152">
        <v>0.24297629400000001</v>
      </c>
      <c r="AS1539" s="152">
        <v>2.048400392</v>
      </c>
      <c r="AU1539" s="151">
        <v>401.71954460000001</v>
      </c>
      <c r="AV1539" s="152">
        <v>935.13835519999998</v>
      </c>
      <c r="AW1539" s="152">
        <v>41.824586099999998</v>
      </c>
      <c r="AX1539" s="151">
        <v>3961.5404400000002</v>
      </c>
      <c r="AZ1539" s="152">
        <v>89.829630289999997</v>
      </c>
      <c r="BG1539" s="152">
        <v>0.87730009600000003</v>
      </c>
      <c r="BH1539" s="152">
        <v>189.67364459999999</v>
      </c>
      <c r="BI1539" s="152">
        <v>13.071044819999999</v>
      </c>
      <c r="BJ1539" s="152">
        <v>30.457923999999998</v>
      </c>
      <c r="BK1539" s="152">
        <v>0.44937438800000001</v>
      </c>
      <c r="BO1539" s="152">
        <v>15.795973979999999</v>
      </c>
      <c r="BP1539" s="152">
        <v>1.5190427740000001</v>
      </c>
      <c r="BQ1539" s="152">
        <v>4.6260423939999997</v>
      </c>
      <c r="BR1539" s="152">
        <v>0.82361702000000003</v>
      </c>
      <c r="BS1539" s="152">
        <v>4.756964784</v>
      </c>
      <c r="BT1539" s="152">
        <v>1.6484970539999999</v>
      </c>
      <c r="BU1539" s="152">
        <v>0.66814395699999996</v>
      </c>
      <c r="BV1539" s="152">
        <v>1.930394908</v>
      </c>
      <c r="BX1539" s="152">
        <v>2.671001033</v>
      </c>
      <c r="BZ1539" s="152">
        <v>1.702971566</v>
      </c>
      <c r="CB1539" s="152">
        <v>1.4821050229999999</v>
      </c>
      <c r="CD1539" s="152">
        <v>1.0452049649999999</v>
      </c>
      <c r="CH1539" s="152">
        <v>2.1837558929999998</v>
      </c>
      <c r="CJ1539" s="152">
        <v>4.4660946999999999E-2</v>
      </c>
      <c r="CK1539" s="152">
        <v>4.2931575E-2</v>
      </c>
      <c r="DC1539" s="152">
        <v>39.8264</v>
      </c>
      <c r="DF1539" s="152">
        <v>14.4305</v>
      </c>
      <c r="DG1539" s="152">
        <v>46.166899999999998</v>
      </c>
      <c r="DJ1539" s="152">
        <v>0.1074</v>
      </c>
      <c r="DM1539" s="152">
        <v>0.255</v>
      </c>
      <c r="DO1539" s="154">
        <v>85.083285110000006</v>
      </c>
      <c r="ED1539" s="152">
        <v>48.89</v>
      </c>
      <c r="EE1539" s="152">
        <v>0.65100000000000002</v>
      </c>
      <c r="EF1539" s="152">
        <v>15.832000000000001</v>
      </c>
      <c r="EH1539" s="152">
        <v>9.3602087649999994</v>
      </c>
      <c r="EJ1539" s="152">
        <v>10.401999999999999</v>
      </c>
      <c r="EK1539" s="152">
        <v>0.18</v>
      </c>
      <c r="EL1539" s="152">
        <v>10.576000000000001</v>
      </c>
      <c r="EM1539" s="152">
        <v>11.833</v>
      </c>
      <c r="EO1539" s="152">
        <v>1.877</v>
      </c>
      <c r="EP1539" s="152">
        <v>0.13800000000000001</v>
      </c>
      <c r="EQ1539" s="152">
        <v>0.104</v>
      </c>
    </row>
    <row r="1540" spans="1:215">
      <c r="A1540" s="151">
        <v>7176</v>
      </c>
      <c r="B1540" s="152" t="s">
        <v>2859</v>
      </c>
      <c r="C1540" s="152" t="s">
        <v>2877</v>
      </c>
      <c r="D1540" s="152" t="s">
        <v>2878</v>
      </c>
      <c r="E1540" s="152" t="s">
        <v>3396</v>
      </c>
      <c r="F1540" s="152" t="s">
        <v>9986</v>
      </c>
      <c r="H1540" s="151">
        <v>284090</v>
      </c>
      <c r="L1540" s="153" t="s">
        <v>3397</v>
      </c>
      <c r="M1540" s="153" t="s">
        <v>4013</v>
      </c>
      <c r="P1540" s="152">
        <v>30.407299999999999</v>
      </c>
      <c r="Q1540" s="152">
        <v>140.0966</v>
      </c>
      <c r="S1540" s="152" t="s">
        <v>2716</v>
      </c>
      <c r="T1540" s="152">
        <v>48.9251</v>
      </c>
      <c r="U1540" s="152">
        <v>0.63780000000000003</v>
      </c>
      <c r="V1540" s="152">
        <v>17.118099999999998</v>
      </c>
      <c r="X1540" s="152">
        <v>7.7667000000000002</v>
      </c>
      <c r="AA1540" s="152">
        <v>6.4756</v>
      </c>
      <c r="AB1540" s="152">
        <v>0.17399999999999999</v>
      </c>
      <c r="AC1540" s="152">
        <v>12.7676</v>
      </c>
      <c r="AD1540" s="152">
        <v>1.8512</v>
      </c>
      <c r="AE1540" s="152">
        <v>8.5999999999999993E-2</v>
      </c>
      <c r="AF1540" s="152">
        <v>6.3700000000000007E-2</v>
      </c>
      <c r="AI1540" s="152">
        <v>96.094077490000004</v>
      </c>
      <c r="AJ1540" s="152">
        <v>2.6011060380000002</v>
      </c>
      <c r="AK1540" s="156">
        <f t="shared" si="24"/>
        <v>4.697235751E-2</v>
      </c>
      <c r="AL1540" s="151">
        <v>469.72357510000001</v>
      </c>
      <c r="AM1540" s="151">
        <v>134.05682999999999</v>
      </c>
      <c r="AN1540" s="151">
        <v>1127.7721320000001</v>
      </c>
      <c r="AO1540" s="151">
        <v>566.20335999999998</v>
      </c>
      <c r="AQ1540" s="152">
        <v>3.48708186</v>
      </c>
      <c r="AR1540" s="152">
        <v>0.25455794599999998</v>
      </c>
      <c r="AS1540" s="152">
        <v>2.2670866959999998</v>
      </c>
      <c r="AU1540" s="151">
        <v>430.11844689999998</v>
      </c>
      <c r="AV1540" s="152">
        <v>1193.2448790000001</v>
      </c>
      <c r="AW1540" s="152">
        <v>40.37659395</v>
      </c>
      <c r="AX1540" s="151">
        <v>3788.6631419999999</v>
      </c>
      <c r="AZ1540" s="152">
        <v>151.46181659999999</v>
      </c>
      <c r="BG1540" s="152">
        <v>0.959246822</v>
      </c>
      <c r="BH1540" s="152">
        <v>199.5089184</v>
      </c>
      <c r="BI1540" s="152">
        <v>12.664147979999999</v>
      </c>
      <c r="BJ1540" s="152">
        <v>23.954954239999999</v>
      </c>
      <c r="BK1540" s="152">
        <v>0.36879885000000001</v>
      </c>
      <c r="BO1540" s="152">
        <v>22.8391403</v>
      </c>
      <c r="BP1540" s="152">
        <v>1.799634924</v>
      </c>
      <c r="BQ1540" s="152">
        <v>4.8944788959999999</v>
      </c>
      <c r="BR1540" s="152">
        <v>0.76893566099999999</v>
      </c>
      <c r="BS1540" s="152">
        <v>4.6507543900000003</v>
      </c>
      <c r="BT1540" s="152">
        <v>1.493383014</v>
      </c>
      <c r="BU1540" s="152">
        <v>0.75149706299999997</v>
      </c>
      <c r="BV1540" s="152">
        <v>1.8345339789999999</v>
      </c>
      <c r="BX1540" s="152">
        <v>2.2586733849999998</v>
      </c>
      <c r="BZ1540" s="152">
        <v>1.5324284379999999</v>
      </c>
      <c r="CB1540" s="152">
        <v>1.2459497479999999</v>
      </c>
      <c r="CD1540" s="152">
        <v>0.834873953</v>
      </c>
      <c r="CH1540" s="152">
        <v>2.1438059260000002</v>
      </c>
      <c r="CJ1540" s="152">
        <v>8.6417331E-2</v>
      </c>
      <c r="CK1540" s="152">
        <v>8.2486142999999998E-2</v>
      </c>
      <c r="CU1540" s="152">
        <v>-41.421191476095906</v>
      </c>
      <c r="DC1540" s="152">
        <v>39.910200000000003</v>
      </c>
      <c r="DF1540" s="152">
        <v>13.641299999999999</v>
      </c>
      <c r="DG1540" s="152">
        <v>46.436199999999999</v>
      </c>
      <c r="DJ1540" s="152">
        <v>0.1822</v>
      </c>
      <c r="DM1540" s="152">
        <v>0.23150000000000001</v>
      </c>
      <c r="DO1540" s="154">
        <v>85.853881400000006</v>
      </c>
      <c r="ED1540" s="152">
        <v>48.89</v>
      </c>
      <c r="EE1540" s="152">
        <v>0.65100000000000002</v>
      </c>
      <c r="EF1540" s="152">
        <v>15.832000000000001</v>
      </c>
      <c r="EH1540" s="152">
        <v>9.3602087649999994</v>
      </c>
      <c r="EJ1540" s="152">
        <v>10.401999999999999</v>
      </c>
      <c r="EK1540" s="152">
        <v>0.18</v>
      </c>
      <c r="EL1540" s="152">
        <v>10.576000000000001</v>
      </c>
      <c r="EM1540" s="152">
        <v>11.833</v>
      </c>
      <c r="EO1540" s="152">
        <v>1.877</v>
      </c>
      <c r="EP1540" s="152">
        <v>0.13800000000000001</v>
      </c>
      <c r="EQ1540" s="152">
        <v>0.104</v>
      </c>
    </row>
    <row r="1541" spans="1:215">
      <c r="A1541" s="151">
        <v>7177</v>
      </c>
      <c r="B1541" s="152" t="s">
        <v>2859</v>
      </c>
      <c r="C1541" s="152" t="s">
        <v>2877</v>
      </c>
      <c r="D1541" s="152" t="s">
        <v>2878</v>
      </c>
      <c r="E1541" s="152" t="s">
        <v>3396</v>
      </c>
      <c r="F1541" s="152" t="s">
        <v>9987</v>
      </c>
      <c r="H1541" s="151">
        <v>284090</v>
      </c>
      <c r="L1541" s="153" t="s">
        <v>3397</v>
      </c>
      <c r="M1541" s="153" t="s">
        <v>3915</v>
      </c>
      <c r="P1541" s="152">
        <v>30.407299999999999</v>
      </c>
      <c r="Q1541" s="152">
        <v>140.0966</v>
      </c>
      <c r="S1541" s="152" t="s">
        <v>2716</v>
      </c>
      <c r="T1541" s="152">
        <v>48.693399999999997</v>
      </c>
      <c r="U1541" s="152">
        <v>0.62409999999999999</v>
      </c>
      <c r="V1541" s="152">
        <v>17.159400000000002</v>
      </c>
      <c r="X1541" s="152">
        <v>8.1209000000000007</v>
      </c>
      <c r="AA1541" s="152">
        <v>6.4389000000000003</v>
      </c>
      <c r="AB1541" s="152">
        <v>0.1525</v>
      </c>
      <c r="AC1541" s="152">
        <v>12.8047</v>
      </c>
      <c r="AD1541" s="152">
        <v>1.9782999999999999</v>
      </c>
      <c r="AE1541" s="152">
        <v>0.14580000000000001</v>
      </c>
      <c r="AF1541" s="152">
        <v>5.6000000000000001E-2</v>
      </c>
      <c r="AI1541" s="152">
        <v>96.446363140000003</v>
      </c>
      <c r="AJ1541" s="152">
        <v>3.3242148359999999</v>
      </c>
      <c r="AK1541" s="156">
        <f t="shared" si="24"/>
        <v>6.0305072299999991E-2</v>
      </c>
      <c r="AL1541" s="151">
        <v>603.05072299999995</v>
      </c>
      <c r="AM1541" s="151">
        <v>138.981594</v>
      </c>
      <c r="AN1541" s="151">
        <v>1700.0185019999999</v>
      </c>
      <c r="AO1541" s="151">
        <v>783.92127200000004</v>
      </c>
      <c r="AQ1541" s="152">
        <v>3.429489276</v>
      </c>
      <c r="AR1541" s="152">
        <v>0.25067430699999999</v>
      </c>
      <c r="AS1541" s="152">
        <v>1.655410636</v>
      </c>
      <c r="AU1541" s="151">
        <v>406.50627470000001</v>
      </c>
      <c r="AV1541" s="152">
        <v>754.08335439999996</v>
      </c>
      <c r="AW1541" s="152">
        <v>38.950893299999997</v>
      </c>
      <c r="AX1541" s="151">
        <v>3732.0686369999999</v>
      </c>
      <c r="AZ1541" s="152">
        <v>142.79868200000001</v>
      </c>
      <c r="BG1541" s="152">
        <v>0.437146906</v>
      </c>
      <c r="BH1541" s="152">
        <v>167.55350039999999</v>
      </c>
      <c r="BI1541" s="152">
        <v>12.46077897</v>
      </c>
      <c r="BJ1541" s="152">
        <v>29.158011680000001</v>
      </c>
      <c r="BK1541" s="152">
        <v>0.43697947500000001</v>
      </c>
      <c r="BO1541" s="152">
        <v>13.11866612</v>
      </c>
      <c r="BP1541" s="152">
        <v>1.5179240380000001</v>
      </c>
      <c r="BQ1541" s="152">
        <v>4.4697732539999997</v>
      </c>
      <c r="BR1541" s="152">
        <v>0.77514679099999995</v>
      </c>
      <c r="BS1541" s="152">
        <v>4.5412119979999996</v>
      </c>
      <c r="BT1541" s="152">
        <v>1.6289279699999999</v>
      </c>
      <c r="BU1541" s="152">
        <v>0.61443810899999995</v>
      </c>
      <c r="BV1541" s="152">
        <v>2.0039332870000002</v>
      </c>
      <c r="BX1541" s="152">
        <v>2.3474296209999999</v>
      </c>
      <c r="BZ1541" s="152">
        <v>1.3377659630000001</v>
      </c>
      <c r="CB1541" s="152">
        <v>1.3307210030000001</v>
      </c>
      <c r="CD1541" s="152">
        <v>0.92348045999999995</v>
      </c>
      <c r="CU1541" s="152">
        <v>-29.90850380085508</v>
      </c>
      <c r="DC1541" s="152">
        <v>39.910200000000003</v>
      </c>
      <c r="DF1541" s="152">
        <v>13.641299999999999</v>
      </c>
      <c r="DG1541" s="152">
        <v>46.436199999999999</v>
      </c>
      <c r="DJ1541" s="152">
        <v>0.1822</v>
      </c>
      <c r="DM1541" s="152">
        <v>0.23150000000000001</v>
      </c>
      <c r="DO1541" s="154">
        <v>85.853881400000006</v>
      </c>
      <c r="ED1541" s="152">
        <v>48.89</v>
      </c>
      <c r="EE1541" s="152">
        <v>0.65100000000000002</v>
      </c>
      <c r="EF1541" s="152">
        <v>15.832000000000001</v>
      </c>
      <c r="EH1541" s="152">
        <v>9.3602087649999994</v>
      </c>
      <c r="EJ1541" s="152">
        <v>10.401999999999999</v>
      </c>
      <c r="EK1541" s="152">
        <v>0.18</v>
      </c>
      <c r="EL1541" s="152">
        <v>10.576000000000001</v>
      </c>
      <c r="EM1541" s="152">
        <v>11.833</v>
      </c>
      <c r="EO1541" s="152">
        <v>1.877</v>
      </c>
      <c r="EP1541" s="152">
        <v>0.13800000000000001</v>
      </c>
      <c r="EQ1541" s="152">
        <v>0.104</v>
      </c>
    </row>
    <row r="1542" spans="1:215">
      <c r="A1542" s="151">
        <v>7178</v>
      </c>
      <c r="B1542" s="152" t="s">
        <v>2859</v>
      </c>
      <c r="C1542" s="152" t="s">
        <v>2877</v>
      </c>
      <c r="D1542" s="152" t="s">
        <v>2878</v>
      </c>
      <c r="E1542" s="152" t="s">
        <v>3396</v>
      </c>
      <c r="F1542" s="152" t="s">
        <v>9988</v>
      </c>
      <c r="H1542" s="151">
        <v>284090</v>
      </c>
      <c r="L1542" s="153" t="s">
        <v>3397</v>
      </c>
      <c r="M1542" s="153" t="s">
        <v>4077</v>
      </c>
      <c r="P1542" s="152">
        <v>30.407299999999999</v>
      </c>
      <c r="Q1542" s="152">
        <v>140.0966</v>
      </c>
      <c r="S1542" s="152" t="s">
        <v>2716</v>
      </c>
      <c r="T1542" s="152">
        <v>49.142299999999999</v>
      </c>
      <c r="U1542" s="152">
        <v>0.64170000000000005</v>
      </c>
      <c r="V1542" s="152">
        <v>17.012499999999999</v>
      </c>
      <c r="X1542" s="152">
        <v>7.4691999999999998</v>
      </c>
      <c r="AA1542" s="152">
        <v>5.1322000000000001</v>
      </c>
      <c r="AB1542" s="152">
        <v>0.15260000000000001</v>
      </c>
      <c r="AC1542" s="152">
        <v>14.097099999999999</v>
      </c>
      <c r="AD1542" s="152">
        <v>1.8348</v>
      </c>
      <c r="AE1542" s="152">
        <v>0.1234</v>
      </c>
      <c r="AF1542" s="152">
        <v>9.6699999999999994E-2</v>
      </c>
      <c r="AI1542" s="152">
        <v>95.928919980000003</v>
      </c>
      <c r="AJ1542" s="152">
        <v>2.76188433</v>
      </c>
      <c r="AK1542" s="156">
        <f t="shared" si="24"/>
        <v>6.2747703590000009E-2</v>
      </c>
      <c r="AL1542" s="151">
        <v>627.47703590000003</v>
      </c>
      <c r="AM1542" s="151">
        <v>133.38459599999999</v>
      </c>
      <c r="AN1542" s="151">
        <v>1271.1008549999999</v>
      </c>
      <c r="AO1542" s="151">
        <v>603.98008000000004</v>
      </c>
      <c r="AQ1542" s="152">
        <v>3.1211911080000001</v>
      </c>
      <c r="AR1542" s="152">
        <v>0.248279047</v>
      </c>
      <c r="AS1542" s="152">
        <v>1.5502829600000001</v>
      </c>
      <c r="AU1542" s="151">
        <v>358.87134370000001</v>
      </c>
      <c r="AV1542" s="152">
        <v>745.54009880000001</v>
      </c>
      <c r="AW1542" s="152">
        <v>43.643572499999998</v>
      </c>
      <c r="AX1542" s="151">
        <v>3672.9421739999998</v>
      </c>
      <c r="AZ1542" s="152">
        <v>185.19060759999999</v>
      </c>
      <c r="BG1542" s="152">
        <v>0.37215644199999998</v>
      </c>
      <c r="BH1542" s="152">
        <v>167.8882194</v>
      </c>
      <c r="BI1542" s="152">
        <v>12.60173172</v>
      </c>
      <c r="BJ1542" s="152">
        <v>29.870116639999999</v>
      </c>
      <c r="BK1542" s="152">
        <v>0.38394393799999998</v>
      </c>
      <c r="BO1542" s="152">
        <v>12.49662386</v>
      </c>
      <c r="BP1542" s="152">
        <v>1.5997645119999999</v>
      </c>
      <c r="BQ1542" s="152">
        <v>4.7086689880000003</v>
      </c>
      <c r="BR1542" s="152">
        <v>0.88760304599999995</v>
      </c>
      <c r="BS1542" s="152">
        <v>4.1812304950000003</v>
      </c>
      <c r="BT1542" s="152">
        <v>1.784816658</v>
      </c>
      <c r="BU1542" s="152">
        <v>0.64863295899999995</v>
      </c>
      <c r="BV1542" s="152">
        <v>1.7099491449999999</v>
      </c>
      <c r="BX1542" s="152">
        <v>2.3786856410000001</v>
      </c>
      <c r="BZ1542" s="152">
        <v>1.510063795</v>
      </c>
      <c r="CB1542" s="152">
        <v>1.5391956529999999</v>
      </c>
      <c r="CD1542" s="152">
        <v>1.0115969849999999</v>
      </c>
      <c r="CH1542" s="152">
        <v>3.0126189129999998</v>
      </c>
      <c r="CJ1542" s="152">
        <v>0.11659001200000001</v>
      </c>
      <c r="CK1542" s="152">
        <v>8.5088373999999994E-2</v>
      </c>
      <c r="DC1542" s="152">
        <v>39.760899999999999</v>
      </c>
      <c r="DF1542" s="152">
        <v>12.972300000000001</v>
      </c>
      <c r="DG1542" s="152">
        <v>47.142600000000002</v>
      </c>
      <c r="DJ1542" s="152">
        <v>0.17499999999999999</v>
      </c>
      <c r="DM1542" s="152">
        <v>0.24490000000000001</v>
      </c>
      <c r="DO1542" s="154">
        <v>86.629503040000003</v>
      </c>
      <c r="ED1542" s="152">
        <v>48.89</v>
      </c>
      <c r="EE1542" s="152">
        <v>0.65100000000000002</v>
      </c>
      <c r="EF1542" s="152">
        <v>15.832000000000001</v>
      </c>
      <c r="EH1542" s="152">
        <v>9.3602087649999994</v>
      </c>
      <c r="EJ1542" s="152">
        <v>10.401999999999999</v>
      </c>
      <c r="EK1542" s="152">
        <v>0.18</v>
      </c>
      <c r="EL1542" s="152">
        <v>10.576000000000001</v>
      </c>
      <c r="EM1542" s="152">
        <v>11.833</v>
      </c>
      <c r="EO1542" s="152">
        <v>1.877</v>
      </c>
      <c r="EP1542" s="152">
        <v>0.13800000000000001</v>
      </c>
      <c r="EQ1542" s="152">
        <v>0.104</v>
      </c>
    </row>
    <row r="1543" spans="1:215">
      <c r="A1543" s="151">
        <v>7179</v>
      </c>
      <c r="B1543" s="152" t="s">
        <v>2859</v>
      </c>
      <c r="C1543" s="152" t="s">
        <v>2877</v>
      </c>
      <c r="D1543" s="152" t="s">
        <v>2878</v>
      </c>
      <c r="E1543" s="152" t="s">
        <v>3396</v>
      </c>
      <c r="F1543" s="152" t="s">
        <v>9989</v>
      </c>
      <c r="H1543" s="151">
        <v>284090</v>
      </c>
      <c r="L1543" s="153" t="s">
        <v>3397</v>
      </c>
      <c r="M1543" s="153" t="s">
        <v>3993</v>
      </c>
      <c r="P1543" s="152">
        <v>30.407299999999999</v>
      </c>
      <c r="Q1543" s="152">
        <v>140.0966</v>
      </c>
      <c r="S1543" s="152" t="s">
        <v>2716</v>
      </c>
      <c r="T1543" s="152">
        <v>48.872999999999998</v>
      </c>
      <c r="U1543" s="152">
        <v>0.63959999999999995</v>
      </c>
      <c r="V1543" s="152">
        <v>16.562100000000001</v>
      </c>
      <c r="X1543" s="152">
        <v>7.5195999999999996</v>
      </c>
      <c r="AA1543" s="152">
        <v>6.3246000000000002</v>
      </c>
      <c r="AB1543" s="152">
        <v>0.13919999999999999</v>
      </c>
      <c r="AC1543" s="152">
        <v>13.742599999999999</v>
      </c>
      <c r="AD1543" s="152">
        <v>1.7944</v>
      </c>
      <c r="AE1543" s="152">
        <v>0.1013</v>
      </c>
      <c r="AF1543" s="152">
        <v>7.6899999999999996E-2</v>
      </c>
      <c r="AI1543" s="152">
        <v>95.989919450000002</v>
      </c>
      <c r="AJ1543" s="152">
        <v>2.4991776780000001</v>
      </c>
      <c r="AK1543" s="156">
        <f t="shared" si="24"/>
        <v>5.780210098E-2</v>
      </c>
      <c r="AL1543" s="151">
        <v>578.0210098</v>
      </c>
      <c r="AM1543" s="151">
        <v>120.98354999999999</v>
      </c>
      <c r="AN1543" s="151">
        <v>1128.8993640000001</v>
      </c>
      <c r="AO1543" s="151">
        <v>523.91388800000004</v>
      </c>
      <c r="DC1543" s="152">
        <v>39.760899999999999</v>
      </c>
      <c r="DF1543" s="152">
        <v>12.972300000000001</v>
      </c>
      <c r="DG1543" s="152">
        <v>47.142600000000002</v>
      </c>
      <c r="DJ1543" s="152">
        <v>0.17499999999999999</v>
      </c>
      <c r="DM1543" s="152">
        <v>0.24490000000000001</v>
      </c>
      <c r="DO1543" s="154">
        <v>86.629503040000003</v>
      </c>
      <c r="ED1543" s="152">
        <v>48.89</v>
      </c>
      <c r="EE1543" s="152">
        <v>0.65100000000000002</v>
      </c>
      <c r="EF1543" s="152">
        <v>15.832000000000001</v>
      </c>
      <c r="EH1543" s="152">
        <v>9.3602087649999994</v>
      </c>
      <c r="EJ1543" s="152">
        <v>10.401999999999999</v>
      </c>
      <c r="EK1543" s="152">
        <v>0.18</v>
      </c>
      <c r="EL1543" s="152">
        <v>10.576000000000001</v>
      </c>
      <c r="EM1543" s="152">
        <v>11.833</v>
      </c>
      <c r="EO1543" s="152">
        <v>1.877</v>
      </c>
      <c r="EP1543" s="152">
        <v>0.13800000000000001</v>
      </c>
      <c r="EQ1543" s="152">
        <v>0.104</v>
      </c>
    </row>
    <row r="1544" spans="1:215">
      <c r="A1544" s="151">
        <v>7180</v>
      </c>
      <c r="B1544" s="152" t="s">
        <v>2859</v>
      </c>
      <c r="C1544" s="152" t="s">
        <v>2877</v>
      </c>
      <c r="D1544" s="152" t="s">
        <v>2878</v>
      </c>
      <c r="E1544" s="152" t="s">
        <v>3396</v>
      </c>
      <c r="F1544" s="152" t="s">
        <v>9990</v>
      </c>
      <c r="H1544" s="151">
        <v>284090</v>
      </c>
      <c r="L1544" s="153" t="s">
        <v>3397</v>
      </c>
      <c r="M1544" s="153" t="s">
        <v>3920</v>
      </c>
      <c r="P1544" s="152">
        <v>30.407299999999999</v>
      </c>
      <c r="Q1544" s="152">
        <v>140.0966</v>
      </c>
      <c r="S1544" s="152" t="s">
        <v>2716</v>
      </c>
      <c r="T1544" s="152">
        <v>48.698799999999999</v>
      </c>
      <c r="U1544" s="152">
        <v>0.6653</v>
      </c>
      <c r="V1544" s="152">
        <v>16.992999999999999</v>
      </c>
      <c r="X1544" s="152">
        <v>7.7938000000000001</v>
      </c>
      <c r="AA1544" s="152">
        <v>5.9546999999999999</v>
      </c>
      <c r="AB1544" s="152">
        <v>0.1772</v>
      </c>
      <c r="AC1544" s="152">
        <v>13.212999999999999</v>
      </c>
      <c r="AD1544" s="152">
        <v>1.9540999999999999</v>
      </c>
      <c r="AE1544" s="152">
        <v>0.1517</v>
      </c>
      <c r="AF1544" s="152">
        <v>9.6000000000000002E-2</v>
      </c>
      <c r="AI1544" s="152">
        <v>95.927022320000006</v>
      </c>
      <c r="AJ1544" s="152">
        <v>2.608899198</v>
      </c>
      <c r="AK1544" s="156">
        <f t="shared" si="24"/>
        <v>4.9727480239999997E-2</v>
      </c>
      <c r="AL1544" s="151">
        <v>497.2748024</v>
      </c>
      <c r="AM1544" s="151">
        <v>137.80797000000001</v>
      </c>
      <c r="AN1544" s="151">
        <v>1593.060624</v>
      </c>
      <c r="AO1544" s="151">
        <v>703.34371999999996</v>
      </c>
      <c r="AQ1544" s="152">
        <v>3.4610520239999998</v>
      </c>
      <c r="AR1544" s="152">
        <v>0.249274522</v>
      </c>
      <c r="AS1544" s="152">
        <v>2.3145308600000001</v>
      </c>
      <c r="AU1544" s="151">
        <v>473.75188220000001</v>
      </c>
      <c r="AV1544" s="152">
        <v>1194.328757</v>
      </c>
      <c r="AW1544" s="152">
        <v>40.568619300000002</v>
      </c>
      <c r="AX1544" s="151">
        <v>3961.263273</v>
      </c>
      <c r="AZ1544" s="152">
        <v>139.45746800000001</v>
      </c>
      <c r="BG1544" s="152">
        <v>0.68228533800000002</v>
      </c>
      <c r="BH1544" s="152">
        <v>202.78096740000001</v>
      </c>
      <c r="BI1544" s="152">
        <v>13.392655319999999</v>
      </c>
      <c r="BJ1544" s="152">
        <v>25.163848640000001</v>
      </c>
      <c r="BK1544" s="152">
        <v>0.43355801300000002</v>
      </c>
      <c r="BO1544" s="152">
        <v>22.479579860000001</v>
      </c>
      <c r="BP1544" s="152">
        <v>1.8829313999999999</v>
      </c>
      <c r="BQ1544" s="152">
        <v>5.1287303340000001</v>
      </c>
      <c r="BR1544" s="152">
        <v>0.88784039400000003</v>
      </c>
      <c r="BS1544" s="152">
        <v>4.8218008870000002</v>
      </c>
      <c r="BT1544" s="152">
        <v>1.704908028</v>
      </c>
      <c r="BU1544" s="152">
        <v>0.677986635</v>
      </c>
      <c r="BV1544" s="152">
        <v>2.0281438629999999</v>
      </c>
      <c r="BX1544" s="152">
        <v>2.5780353570000001</v>
      </c>
      <c r="BZ1544" s="152">
        <v>1.9173274600000001</v>
      </c>
      <c r="CB1544" s="152">
        <v>1.4378634749999999</v>
      </c>
      <c r="CD1544" s="152">
        <v>0.94612407799999998</v>
      </c>
      <c r="CH1544" s="152">
        <v>2.866179609</v>
      </c>
      <c r="CJ1544" s="152">
        <v>9.9266013E-2</v>
      </c>
      <c r="CK1544" s="152">
        <v>6.9236851000000002E-2</v>
      </c>
      <c r="DC1544" s="152">
        <v>39.732100000000003</v>
      </c>
      <c r="DF1544" s="152">
        <v>13.712899999999999</v>
      </c>
      <c r="DG1544" s="152">
        <v>46.623399999999997</v>
      </c>
      <c r="DJ1544" s="152">
        <v>0.1757</v>
      </c>
      <c r="DM1544" s="152">
        <v>0.21929999999999999</v>
      </c>
      <c r="DO1544" s="154">
        <v>85.839157630000003</v>
      </c>
      <c r="ED1544" s="152">
        <v>48.89</v>
      </c>
      <c r="EE1544" s="152">
        <v>0.65100000000000002</v>
      </c>
      <c r="EF1544" s="152">
        <v>15.832000000000001</v>
      </c>
      <c r="EH1544" s="152">
        <v>9.3602087649999994</v>
      </c>
      <c r="EJ1544" s="152">
        <v>10.401999999999999</v>
      </c>
      <c r="EK1544" s="152">
        <v>0.18</v>
      </c>
      <c r="EL1544" s="152">
        <v>10.576000000000001</v>
      </c>
      <c r="EM1544" s="152">
        <v>11.833</v>
      </c>
      <c r="EO1544" s="152">
        <v>1.877</v>
      </c>
      <c r="EP1544" s="152">
        <v>0.13800000000000001</v>
      </c>
      <c r="EQ1544" s="152">
        <v>0.104</v>
      </c>
    </row>
    <row r="1545" spans="1:215">
      <c r="A1545" s="151">
        <v>7181</v>
      </c>
      <c r="B1545" s="152" t="s">
        <v>2859</v>
      </c>
      <c r="C1545" s="152" t="s">
        <v>2877</v>
      </c>
      <c r="D1545" s="152" t="s">
        <v>2878</v>
      </c>
      <c r="E1545" s="152" t="s">
        <v>3396</v>
      </c>
      <c r="F1545" s="152" t="s">
        <v>9991</v>
      </c>
      <c r="H1545" s="151">
        <v>284090</v>
      </c>
      <c r="L1545" s="153" t="s">
        <v>3397</v>
      </c>
      <c r="M1545" s="153" t="s">
        <v>4064</v>
      </c>
      <c r="P1545" s="152">
        <v>30.407299999999999</v>
      </c>
      <c r="Q1545" s="152">
        <v>140.0966</v>
      </c>
      <c r="S1545" s="152" t="s">
        <v>2716</v>
      </c>
      <c r="T1545" s="152">
        <v>49.113399999999999</v>
      </c>
      <c r="U1545" s="152">
        <v>0.63919999999999999</v>
      </c>
      <c r="V1545" s="152">
        <v>16.9346</v>
      </c>
      <c r="X1545" s="152">
        <v>7.7301000000000002</v>
      </c>
      <c r="AA1545" s="152">
        <v>6.4302000000000001</v>
      </c>
      <c r="AB1545" s="152">
        <v>0.13700000000000001</v>
      </c>
      <c r="AC1545" s="152">
        <v>13.211499999999999</v>
      </c>
      <c r="AD1545" s="152">
        <v>1.8381000000000001</v>
      </c>
      <c r="AE1545" s="152">
        <v>9.3899999999999997E-2</v>
      </c>
      <c r="AF1545" s="152">
        <v>0.1055</v>
      </c>
      <c r="AI1545" s="152">
        <v>96.45391343</v>
      </c>
      <c r="AJ1545" s="152">
        <v>2.4479704440000001</v>
      </c>
      <c r="AK1545" s="156">
        <f t="shared" si="24"/>
        <v>4.8926796920000001E-2</v>
      </c>
      <c r="AL1545" s="151">
        <v>489.26796919999998</v>
      </c>
      <c r="AM1545" s="151">
        <v>123.130242</v>
      </c>
      <c r="AN1545" s="151">
        <v>1105.9261409999999</v>
      </c>
      <c r="AO1545" s="151">
        <v>542.55935199999999</v>
      </c>
      <c r="AQ1545" s="152">
        <v>3.4731058680000002</v>
      </c>
      <c r="AR1545" s="152">
        <v>0.25423417500000001</v>
      </c>
      <c r="AS1545" s="152">
        <v>1.6704209400000001</v>
      </c>
      <c r="AU1545" s="151">
        <v>450.4483884</v>
      </c>
      <c r="AV1545" s="152">
        <v>831.84119280000004</v>
      </c>
      <c r="AW1545" s="152">
        <v>40.444742249999997</v>
      </c>
      <c r="AX1545" s="151">
        <v>3793.3450170000001</v>
      </c>
      <c r="AZ1545" s="152">
        <v>143.5662877</v>
      </c>
      <c r="BG1545" s="152">
        <v>0.14205826599999999</v>
      </c>
      <c r="BH1545" s="152">
        <v>165.0273966</v>
      </c>
      <c r="BI1545" s="152">
        <v>12.519224729999999</v>
      </c>
      <c r="BJ1545" s="152">
        <v>29.201716319999999</v>
      </c>
      <c r="BK1545" s="152">
        <v>0.43473802499999997</v>
      </c>
      <c r="BO1545" s="152">
        <v>13.329370430000001</v>
      </c>
      <c r="BP1545" s="152">
        <v>1.4805648360000001</v>
      </c>
      <c r="BQ1545" s="152">
        <v>4.4929947339999998</v>
      </c>
      <c r="BR1545" s="152">
        <v>0.74022301599999996</v>
      </c>
      <c r="BS1545" s="152">
        <v>4.5987069219999999</v>
      </c>
      <c r="BT1545" s="152">
        <v>1.686362586</v>
      </c>
      <c r="BU1545" s="152">
        <v>0.74503655599999996</v>
      </c>
      <c r="BV1545" s="152">
        <v>1.7681392140000001</v>
      </c>
      <c r="BX1545" s="152">
        <v>2.1726144000000001</v>
      </c>
      <c r="BZ1545" s="152">
        <v>1.650902292</v>
      </c>
      <c r="CB1545" s="152">
        <v>1.3801665080000001</v>
      </c>
      <c r="CD1545" s="152">
        <v>0.94920052499999996</v>
      </c>
      <c r="DC1545" s="152">
        <v>39.706499999999998</v>
      </c>
      <c r="DF1545" s="152">
        <v>13.7395</v>
      </c>
      <c r="DG1545" s="152">
        <v>46.569099999999999</v>
      </c>
      <c r="DJ1545" s="152">
        <v>0.1014</v>
      </c>
      <c r="DM1545" s="152">
        <v>0.23580000000000001</v>
      </c>
      <c r="DO1545" s="154">
        <v>85.801394189999996</v>
      </c>
      <c r="ED1545" s="152">
        <v>48.89</v>
      </c>
      <c r="EE1545" s="152">
        <v>0.65100000000000002</v>
      </c>
      <c r="EF1545" s="152">
        <v>15.832000000000001</v>
      </c>
      <c r="EH1545" s="152">
        <v>9.3602087649999994</v>
      </c>
      <c r="EJ1545" s="152">
        <v>10.401999999999999</v>
      </c>
      <c r="EK1545" s="152">
        <v>0.18</v>
      </c>
      <c r="EL1545" s="152">
        <v>10.576000000000001</v>
      </c>
      <c r="EM1545" s="152">
        <v>11.833</v>
      </c>
      <c r="EO1545" s="152">
        <v>1.877</v>
      </c>
      <c r="EP1545" s="152">
        <v>0.13800000000000001</v>
      </c>
      <c r="EQ1545" s="152">
        <v>0.104</v>
      </c>
    </row>
    <row r="1546" spans="1:215">
      <c r="A1546" s="151">
        <v>7182</v>
      </c>
      <c r="B1546" s="152" t="s">
        <v>2859</v>
      </c>
      <c r="C1546" s="152" t="s">
        <v>2877</v>
      </c>
      <c r="D1546" s="152" t="s">
        <v>2878</v>
      </c>
      <c r="E1546" s="152" t="s">
        <v>3396</v>
      </c>
      <c r="F1546" s="152" t="s">
        <v>9992</v>
      </c>
      <c r="H1546" s="151">
        <v>284090</v>
      </c>
      <c r="L1546" s="153" t="s">
        <v>3397</v>
      </c>
      <c r="M1546" s="153" t="s">
        <v>3398</v>
      </c>
      <c r="P1546" s="152">
        <v>30.407299999999999</v>
      </c>
      <c r="Q1546" s="152">
        <v>140.0966</v>
      </c>
      <c r="S1546" s="152" t="s">
        <v>2716</v>
      </c>
      <c r="T1546" s="152">
        <v>47.041699999999999</v>
      </c>
      <c r="U1546" s="152">
        <v>1.5161</v>
      </c>
      <c r="V1546" s="152">
        <v>16.736000000000001</v>
      </c>
      <c r="X1546" s="152">
        <v>7.8860999999999999</v>
      </c>
      <c r="AA1546" s="152">
        <v>6.6859999999999999</v>
      </c>
      <c r="AB1546" s="152">
        <v>0.14899999999999999</v>
      </c>
      <c r="AC1546" s="152">
        <v>13.715999999999999</v>
      </c>
      <c r="AD1546" s="152">
        <v>1.6732</v>
      </c>
      <c r="AE1546" s="152">
        <v>0.10199999999999999</v>
      </c>
      <c r="AF1546" s="152">
        <v>0.1145</v>
      </c>
      <c r="AI1546" s="152">
        <v>95.864060949999995</v>
      </c>
      <c r="AJ1546" s="152">
        <v>2.859248676</v>
      </c>
      <c r="AK1546" s="156">
        <f t="shared" si="24"/>
        <v>5.849213558E-2</v>
      </c>
      <c r="AL1546" s="151">
        <v>584.92135580000001</v>
      </c>
      <c r="AM1546" s="151">
        <v>136.32237000000001</v>
      </c>
      <c r="AN1546" s="151">
        <v>1533.1294559999999</v>
      </c>
      <c r="AO1546" s="151">
        <v>647.11329599999999</v>
      </c>
      <c r="AQ1546" s="152">
        <v>3.3919804440000001</v>
      </c>
      <c r="AR1546" s="152">
        <v>0.25980915399999999</v>
      </c>
      <c r="AS1546" s="152">
        <v>2.3405458399999999</v>
      </c>
      <c r="AU1546" s="151">
        <v>564.32018370000003</v>
      </c>
      <c r="AV1546" s="152">
        <v>843.94904320000001</v>
      </c>
      <c r="AW1546" s="152">
        <v>46.230341850000002</v>
      </c>
      <c r="AX1546" s="151">
        <v>9448.3983000000007</v>
      </c>
      <c r="AZ1546" s="152">
        <v>158.83104969999999</v>
      </c>
      <c r="BG1546" s="152">
        <v>0.170293734</v>
      </c>
      <c r="BH1546" s="152">
        <v>184.23480240000001</v>
      </c>
      <c r="BI1546" s="152">
        <v>14.640662880000001</v>
      </c>
      <c r="BJ1546" s="152">
        <v>32.825592800000003</v>
      </c>
      <c r="BK1546" s="152">
        <v>0.60348172499999997</v>
      </c>
      <c r="BO1546" s="152">
        <v>16.717695150000001</v>
      </c>
      <c r="BP1546" s="152">
        <v>2.0119973400000002</v>
      </c>
      <c r="BQ1546" s="152">
        <v>6.0503756480000002</v>
      </c>
      <c r="BR1546" s="152">
        <v>0.99040663100000004</v>
      </c>
      <c r="BS1546" s="152">
        <v>5.6118436970000003</v>
      </c>
      <c r="BT1546" s="152">
        <v>1.8604278359999999</v>
      </c>
      <c r="BU1546" s="152">
        <v>0.65949832399999997</v>
      </c>
      <c r="BV1546" s="152">
        <v>2.0367620309999999</v>
      </c>
      <c r="BX1546" s="152">
        <v>2.8808188000000001</v>
      </c>
      <c r="BZ1546" s="152">
        <v>2.100177017</v>
      </c>
      <c r="CB1546" s="152">
        <v>1.51225845</v>
      </c>
      <c r="CD1546" s="152">
        <v>1.1419162650000001</v>
      </c>
      <c r="CU1546" s="152">
        <v>-45.026868320175552</v>
      </c>
      <c r="DC1546" s="152">
        <v>40.160800000000002</v>
      </c>
      <c r="DF1546" s="152">
        <v>12.7559</v>
      </c>
      <c r="DG1546" s="152">
        <v>47.354599999999998</v>
      </c>
      <c r="DJ1546" s="152">
        <v>0.15540000000000001</v>
      </c>
      <c r="DM1546" s="152">
        <v>0.2215</v>
      </c>
      <c r="DO1546" s="154">
        <v>86.874403670000007</v>
      </c>
      <c r="ED1546" s="152">
        <v>48.89</v>
      </c>
      <c r="EE1546" s="152">
        <v>0.65100000000000002</v>
      </c>
      <c r="EF1546" s="152">
        <v>15.832000000000001</v>
      </c>
      <c r="EH1546" s="152">
        <v>9.3602087649999994</v>
      </c>
      <c r="EJ1546" s="152">
        <v>10.401999999999999</v>
      </c>
      <c r="EK1546" s="152">
        <v>0.18</v>
      </c>
      <c r="EL1546" s="152">
        <v>10.576000000000001</v>
      </c>
      <c r="EM1546" s="152">
        <v>11.833</v>
      </c>
      <c r="EO1546" s="152">
        <v>1.877</v>
      </c>
      <c r="EP1546" s="152">
        <v>0.13800000000000001</v>
      </c>
      <c r="EQ1546" s="152">
        <v>0.104</v>
      </c>
    </row>
    <row r="1547" spans="1:215">
      <c r="A1547" s="151">
        <v>7183</v>
      </c>
      <c r="B1547" s="152" t="s">
        <v>2859</v>
      </c>
      <c r="C1547" s="152" t="s">
        <v>2877</v>
      </c>
      <c r="D1547" s="152" t="s">
        <v>2878</v>
      </c>
      <c r="E1547" s="152" t="s">
        <v>3396</v>
      </c>
      <c r="F1547" s="152" t="s">
        <v>9993</v>
      </c>
      <c r="H1547" s="151">
        <v>284090</v>
      </c>
      <c r="L1547" s="153" t="s">
        <v>3397</v>
      </c>
      <c r="M1547" s="153" t="s">
        <v>4052</v>
      </c>
      <c r="P1547" s="152">
        <v>30.407299999999999</v>
      </c>
      <c r="Q1547" s="152">
        <v>140.0966</v>
      </c>
      <c r="S1547" s="152" t="s">
        <v>2716</v>
      </c>
      <c r="T1547" s="152">
        <v>49.054099999999998</v>
      </c>
      <c r="U1547" s="152">
        <v>0.60360000000000003</v>
      </c>
      <c r="V1547" s="152">
        <v>17.267099999999999</v>
      </c>
      <c r="X1547" s="152">
        <v>7.4459999999999997</v>
      </c>
      <c r="AA1547" s="152">
        <v>5.5317999999999996</v>
      </c>
      <c r="AB1547" s="152">
        <v>0.14660000000000001</v>
      </c>
      <c r="AC1547" s="152">
        <v>13.5905</v>
      </c>
      <c r="AD1547" s="152">
        <v>1.9077999999999999</v>
      </c>
      <c r="AE1547" s="152">
        <v>9.1700000000000004E-2</v>
      </c>
      <c r="AF1547" s="152">
        <v>6.2700000000000006E-2</v>
      </c>
      <c r="AI1547" s="152">
        <v>95.924646690000003</v>
      </c>
      <c r="AJ1547" s="152">
        <v>2.692328448</v>
      </c>
      <c r="AK1547" s="156">
        <f t="shared" si="24"/>
        <v>5.7780214420000003E-2</v>
      </c>
      <c r="AL1547" s="151">
        <v>577.80214420000004</v>
      </c>
      <c r="AM1547" s="151">
        <v>130.29454799999999</v>
      </c>
      <c r="AN1547" s="151">
        <v>1211.8976909999999</v>
      </c>
      <c r="AO1547" s="151">
        <v>599.16690400000005</v>
      </c>
      <c r="AQ1547" s="152">
        <v>3.26145402</v>
      </c>
      <c r="AR1547" s="152">
        <v>0.24454199099999999</v>
      </c>
      <c r="AS1547" s="152">
        <v>1.6093181400000001</v>
      </c>
      <c r="AU1547" s="151">
        <v>379.22294679999999</v>
      </c>
      <c r="AV1547" s="152">
        <v>803.91733720000002</v>
      </c>
      <c r="AW1547" s="152">
        <v>41.927763900000002</v>
      </c>
      <c r="AX1547" s="151">
        <v>3572.7350670000001</v>
      </c>
      <c r="AZ1547" s="152">
        <v>168.2694333</v>
      </c>
      <c r="BG1547" s="152">
        <v>0.36678295</v>
      </c>
      <c r="BH1547" s="152">
        <v>173.88720359999999</v>
      </c>
      <c r="BI1547" s="152">
        <v>12.64469253</v>
      </c>
      <c r="BJ1547" s="152">
        <v>29.681264479999999</v>
      </c>
      <c r="BK1547" s="152">
        <v>0.425881238</v>
      </c>
      <c r="BO1547" s="152">
        <v>13.1919074</v>
      </c>
      <c r="BP1547" s="152">
        <v>1.5479653900000001</v>
      </c>
      <c r="BQ1547" s="152">
        <v>4.6773961259999997</v>
      </c>
      <c r="BR1547" s="152">
        <v>0.83355835599999994</v>
      </c>
      <c r="BS1547" s="152">
        <v>4.5002871669999998</v>
      </c>
      <c r="BT1547" s="152">
        <v>1.2221824379999999</v>
      </c>
      <c r="BU1547" s="152">
        <v>0.52153576599999996</v>
      </c>
      <c r="BV1547" s="152">
        <v>1.8898945</v>
      </c>
      <c r="BX1547" s="152">
        <v>2.3434608959999998</v>
      </c>
      <c r="BZ1547" s="152">
        <v>1.6681359920000001</v>
      </c>
      <c r="CB1547" s="152">
        <v>1.3925568829999999</v>
      </c>
      <c r="CD1547" s="152">
        <v>0.98137872000000004</v>
      </c>
      <c r="DC1547" s="152">
        <v>39.694299999999998</v>
      </c>
      <c r="DF1547" s="152">
        <v>13.164099999999999</v>
      </c>
      <c r="DG1547" s="152">
        <v>46.843499999999999</v>
      </c>
      <c r="DJ1547" s="152">
        <v>0.16719999999999999</v>
      </c>
      <c r="DM1547" s="152">
        <v>0.22159999999999999</v>
      </c>
      <c r="DO1547" s="154">
        <v>86.383894999999995</v>
      </c>
      <c r="ED1547" s="152">
        <v>48.89</v>
      </c>
      <c r="EE1547" s="152">
        <v>0.65100000000000002</v>
      </c>
      <c r="EF1547" s="152">
        <v>15.832000000000001</v>
      </c>
      <c r="EH1547" s="152">
        <v>9.3602087649999994</v>
      </c>
      <c r="EJ1547" s="152">
        <v>10.401999999999999</v>
      </c>
      <c r="EK1547" s="152">
        <v>0.18</v>
      </c>
      <c r="EL1547" s="152">
        <v>10.576000000000001</v>
      </c>
      <c r="EM1547" s="152">
        <v>11.833</v>
      </c>
      <c r="EO1547" s="152">
        <v>1.877</v>
      </c>
      <c r="EP1547" s="152">
        <v>0.13800000000000001</v>
      </c>
      <c r="EQ1547" s="152">
        <v>0.104</v>
      </c>
    </row>
    <row r="1548" spans="1:215">
      <c r="A1548" s="151">
        <v>7184</v>
      </c>
      <c r="B1548" s="152" t="s">
        <v>2859</v>
      </c>
      <c r="C1548" s="152" t="s">
        <v>2877</v>
      </c>
      <c r="D1548" s="152" t="s">
        <v>2878</v>
      </c>
      <c r="E1548" s="152" t="s">
        <v>3396</v>
      </c>
      <c r="F1548" s="152" t="s">
        <v>9994</v>
      </c>
      <c r="H1548" s="151">
        <v>284090</v>
      </c>
      <c r="L1548" s="153" t="s">
        <v>3397</v>
      </c>
      <c r="M1548" s="153" t="s">
        <v>3811</v>
      </c>
      <c r="P1548" s="152">
        <v>30.407299999999999</v>
      </c>
      <c r="Q1548" s="152">
        <v>140.0966</v>
      </c>
      <c r="S1548" s="152" t="s">
        <v>2716</v>
      </c>
      <c r="T1548" s="152">
        <v>48.379300000000001</v>
      </c>
      <c r="U1548" s="152">
        <v>0.78</v>
      </c>
      <c r="V1548" s="152">
        <v>16.716899999999999</v>
      </c>
      <c r="X1548" s="152">
        <v>8.8849999999999998</v>
      </c>
      <c r="AA1548" s="152">
        <v>6.3148999999999997</v>
      </c>
      <c r="AB1548" s="152">
        <v>0.1671</v>
      </c>
      <c r="AC1548" s="152">
        <v>11.833</v>
      </c>
      <c r="AD1548" s="152">
        <v>2.1829000000000001</v>
      </c>
      <c r="AE1548" s="152">
        <v>0.1613</v>
      </c>
      <c r="AF1548" s="152">
        <v>9.0399999999999994E-2</v>
      </c>
      <c r="AI1548" s="152">
        <v>95.824901330000003</v>
      </c>
      <c r="AJ1548" s="152">
        <v>3.640424232</v>
      </c>
      <c r="AK1548" s="156">
        <f t="shared" si="24"/>
        <v>4.0762958049999999E-2</v>
      </c>
      <c r="AL1548" s="151">
        <v>407.62958049999997</v>
      </c>
      <c r="AM1548" s="151">
        <v>155.182062</v>
      </c>
      <c r="AN1548" s="151">
        <v>2307.5789370000002</v>
      </c>
      <c r="AO1548" s="151">
        <v>923.05593599999997</v>
      </c>
      <c r="AQ1548" s="152">
        <v>3.530051748</v>
      </c>
      <c r="AR1548" s="152">
        <v>0.25784236700000002</v>
      </c>
      <c r="AS1548" s="152">
        <v>2.6751052720000001</v>
      </c>
      <c r="AU1548" s="151">
        <v>477.96211740000001</v>
      </c>
      <c r="AV1548" s="152">
        <v>1350.2708070000001</v>
      </c>
      <c r="AW1548" s="152">
        <v>41.085782100000003</v>
      </c>
      <c r="AX1548" s="151">
        <v>4881.8996820000002</v>
      </c>
      <c r="AZ1548" s="152">
        <v>57.78957183</v>
      </c>
      <c r="BG1548" s="152">
        <v>1.7700171520000001</v>
      </c>
      <c r="BH1548" s="152">
        <v>212.15993040000001</v>
      </c>
      <c r="BI1548" s="152">
        <v>14.33914311</v>
      </c>
      <c r="BJ1548" s="152">
        <v>29.903396319999999</v>
      </c>
      <c r="BK1548" s="152">
        <v>0.58148988800000001</v>
      </c>
      <c r="BO1548" s="152">
        <v>25.2847887</v>
      </c>
      <c r="BP1548" s="152">
        <v>2.072573604</v>
      </c>
      <c r="BQ1548" s="152">
        <v>5.4721227280000004</v>
      </c>
      <c r="BR1548" s="152">
        <v>0.964854879</v>
      </c>
      <c r="BS1548" s="152">
        <v>5.2035422469999997</v>
      </c>
      <c r="BT1548" s="152">
        <v>1.6890738540000001</v>
      </c>
      <c r="BU1548" s="152">
        <v>0.52872443999999996</v>
      </c>
      <c r="BV1548" s="152">
        <v>1.949554142</v>
      </c>
      <c r="BX1548" s="152">
        <v>2.6544718820000002</v>
      </c>
      <c r="BZ1548" s="152">
        <v>1.8817712040000001</v>
      </c>
      <c r="CB1548" s="152">
        <v>1.698493695</v>
      </c>
      <c r="CD1548" s="152">
        <v>1.0698567080000001</v>
      </c>
      <c r="CU1548" s="152">
        <v>-37.871413768783114</v>
      </c>
      <c r="DC1548" s="152">
        <v>39.494100000000003</v>
      </c>
      <c r="DF1548" s="152">
        <v>15.3033</v>
      </c>
      <c r="DG1548" s="152">
        <v>45.003799999999998</v>
      </c>
      <c r="DJ1548" s="152">
        <v>0.11260000000000001</v>
      </c>
      <c r="DM1548" s="152">
        <v>0.22789999999999999</v>
      </c>
      <c r="DO1548" s="154">
        <v>83.982244589999993</v>
      </c>
      <c r="ED1548" s="152">
        <v>48.89</v>
      </c>
      <c r="EE1548" s="152">
        <v>0.65100000000000002</v>
      </c>
      <c r="EF1548" s="152">
        <v>15.832000000000001</v>
      </c>
      <c r="EH1548" s="152">
        <v>9.3602087649999994</v>
      </c>
      <c r="EJ1548" s="152">
        <v>10.401999999999999</v>
      </c>
      <c r="EK1548" s="152">
        <v>0.18</v>
      </c>
      <c r="EL1548" s="152">
        <v>10.576000000000001</v>
      </c>
      <c r="EM1548" s="152">
        <v>11.833</v>
      </c>
      <c r="EO1548" s="152">
        <v>1.877</v>
      </c>
      <c r="EP1548" s="152">
        <v>0.13800000000000001</v>
      </c>
      <c r="EQ1548" s="152">
        <v>0.104</v>
      </c>
    </row>
    <row r="1549" spans="1:215">
      <c r="A1549" s="151">
        <v>7185</v>
      </c>
      <c r="B1549" s="152" t="s">
        <v>2859</v>
      </c>
      <c r="C1549" s="152" t="s">
        <v>2877</v>
      </c>
      <c r="D1549" s="152" t="s">
        <v>2878</v>
      </c>
      <c r="E1549" s="152" t="s">
        <v>3396</v>
      </c>
      <c r="F1549" s="152" t="s">
        <v>9995</v>
      </c>
      <c r="H1549" s="151">
        <v>284090</v>
      </c>
      <c r="L1549" s="153" t="s">
        <v>3397</v>
      </c>
      <c r="M1549" s="153" t="s">
        <v>3880</v>
      </c>
      <c r="P1549" s="152">
        <v>30.407299999999999</v>
      </c>
      <c r="Q1549" s="152">
        <v>140.0966</v>
      </c>
      <c r="S1549" s="152" t="s">
        <v>2716</v>
      </c>
      <c r="T1549" s="152">
        <v>48.617100000000001</v>
      </c>
      <c r="U1549" s="152">
        <v>0.62760000000000005</v>
      </c>
      <c r="V1549" s="152">
        <v>17.035299999999999</v>
      </c>
      <c r="X1549" s="152">
        <v>7.9588999999999999</v>
      </c>
      <c r="AA1549" s="152">
        <v>6.3794000000000004</v>
      </c>
      <c r="AB1549" s="152">
        <v>0.13769999999999999</v>
      </c>
      <c r="AC1549" s="152">
        <v>12.7677</v>
      </c>
      <c r="AD1549" s="152">
        <v>1.9916</v>
      </c>
      <c r="AE1549" s="152">
        <v>0.15110000000000001</v>
      </c>
      <c r="AF1549" s="152">
        <v>6.5699999999999995E-2</v>
      </c>
      <c r="AI1549" s="152">
        <v>95.963555990000003</v>
      </c>
      <c r="AJ1549" s="152">
        <v>2.5469744400000001</v>
      </c>
      <c r="AK1549" s="156">
        <f t="shared" si="24"/>
        <v>4.4774734099999998E-2</v>
      </c>
      <c r="AL1549" s="151">
        <v>447.74734100000001</v>
      </c>
      <c r="AM1549" s="151">
        <v>131.00020799999999</v>
      </c>
      <c r="AN1549" s="151">
        <v>1546.4213999999999</v>
      </c>
      <c r="AO1549" s="151">
        <v>684.87723200000005</v>
      </c>
      <c r="AQ1549" s="152">
        <v>3.4438425119999998</v>
      </c>
      <c r="AR1549" s="152">
        <v>0.248293544</v>
      </c>
      <c r="AS1549" s="152">
        <v>2.4006611200000001</v>
      </c>
      <c r="AU1549" s="151">
        <v>452.86070740000002</v>
      </c>
      <c r="AV1549" s="152">
        <v>1326.9451779999999</v>
      </c>
      <c r="AW1549" s="152">
        <v>41.407098150000003</v>
      </c>
      <c r="AX1549" s="151">
        <v>3941.1124829999999</v>
      </c>
      <c r="AZ1549" s="152">
        <v>170.49035789999999</v>
      </c>
      <c r="BG1549" s="152">
        <v>1.3148276480000001</v>
      </c>
      <c r="BH1549" s="152">
        <v>208.20887999999999</v>
      </c>
      <c r="BI1549" s="152">
        <v>12.81526521</v>
      </c>
      <c r="BJ1549" s="152">
        <v>24.727604159999999</v>
      </c>
      <c r="BK1549" s="152">
        <v>0.44936482500000002</v>
      </c>
      <c r="BO1549" s="152">
        <v>24.903425429999999</v>
      </c>
      <c r="BP1549" s="152">
        <v>1.729401336</v>
      </c>
      <c r="BQ1549" s="152">
        <v>5.0707908379999997</v>
      </c>
      <c r="BR1549" s="152">
        <v>0.82351919399999995</v>
      </c>
      <c r="BS1549" s="152">
        <v>4.5757365190000003</v>
      </c>
      <c r="BT1549" s="152">
        <v>1.673165904</v>
      </c>
      <c r="BU1549" s="152">
        <v>0.718795246</v>
      </c>
      <c r="BV1549" s="152">
        <v>1.8621768780000001</v>
      </c>
      <c r="BX1549" s="152">
        <v>2.1913717159999999</v>
      </c>
      <c r="BZ1549" s="152">
        <v>1.7393895079999999</v>
      </c>
      <c r="CB1549" s="152">
        <v>1.4959875149999999</v>
      </c>
      <c r="CD1549" s="152">
        <v>0.84632829799999998</v>
      </c>
      <c r="DC1549" s="152">
        <v>39.813899999999997</v>
      </c>
      <c r="DF1549" s="152">
        <v>13.6015</v>
      </c>
      <c r="DG1549" s="152">
        <v>46.788600000000002</v>
      </c>
      <c r="DJ1549" s="152">
        <v>0.15840000000000001</v>
      </c>
      <c r="DM1549" s="152">
        <v>0.23139999999999999</v>
      </c>
      <c r="DO1549" s="154">
        <v>85.980708989999997</v>
      </c>
      <c r="ED1549" s="152">
        <v>48.89</v>
      </c>
      <c r="EE1549" s="152">
        <v>0.65100000000000002</v>
      </c>
      <c r="EF1549" s="152">
        <v>15.832000000000001</v>
      </c>
      <c r="EH1549" s="152">
        <v>9.3602087649999994</v>
      </c>
      <c r="EJ1549" s="152">
        <v>10.401999999999999</v>
      </c>
      <c r="EK1549" s="152">
        <v>0.18</v>
      </c>
      <c r="EL1549" s="152">
        <v>10.576000000000001</v>
      </c>
      <c r="EM1549" s="152">
        <v>11.833</v>
      </c>
      <c r="EO1549" s="152">
        <v>1.877</v>
      </c>
      <c r="EP1549" s="152">
        <v>0.13800000000000001</v>
      </c>
      <c r="EQ1549" s="152">
        <v>0.104</v>
      </c>
    </row>
    <row r="1550" spans="1:215">
      <c r="A1550" s="151">
        <v>7186</v>
      </c>
      <c r="B1550" s="152" t="s">
        <v>2859</v>
      </c>
      <c r="C1550" s="152" t="s">
        <v>2877</v>
      </c>
      <c r="D1550" s="152" t="s">
        <v>2878</v>
      </c>
      <c r="E1550" s="152" t="s">
        <v>3396</v>
      </c>
      <c r="F1550" s="152" t="s">
        <v>9996</v>
      </c>
      <c r="H1550" s="151">
        <v>284090</v>
      </c>
      <c r="L1550" s="153" t="s">
        <v>3397</v>
      </c>
      <c r="M1550" s="153" t="s">
        <v>3768</v>
      </c>
      <c r="P1550" s="152">
        <v>30.407299999999999</v>
      </c>
      <c r="Q1550" s="152">
        <v>140.0966</v>
      </c>
      <c r="S1550" s="152" t="s">
        <v>2716</v>
      </c>
      <c r="T1550" s="152">
        <v>48.238399999999999</v>
      </c>
      <c r="U1550" s="152">
        <v>0.70940000000000003</v>
      </c>
      <c r="V1550" s="152">
        <v>17.1952</v>
      </c>
      <c r="X1550" s="152">
        <v>8.5193999999999992</v>
      </c>
      <c r="AA1550" s="152">
        <v>6.4397000000000002</v>
      </c>
      <c r="AB1550" s="152">
        <v>0.18809999999999999</v>
      </c>
      <c r="AC1550" s="152">
        <v>12.8093</v>
      </c>
      <c r="AD1550" s="152">
        <v>1.9654</v>
      </c>
      <c r="AE1550" s="152">
        <v>0.16839999999999999</v>
      </c>
      <c r="AF1550" s="152">
        <v>7.1199999999999999E-2</v>
      </c>
      <c r="AI1550" s="152">
        <v>96.600133589999999</v>
      </c>
      <c r="AJ1550" s="152">
        <v>3.5269643099999999</v>
      </c>
      <c r="AK1550" s="156">
        <f t="shared" si="24"/>
        <v>6.5422575600000005E-2</v>
      </c>
      <c r="AL1550" s="151">
        <v>654.22575600000005</v>
      </c>
      <c r="AM1550" s="151">
        <v>145.19882999999999</v>
      </c>
      <c r="AN1550" s="151">
        <v>1893.4973070000001</v>
      </c>
      <c r="AO1550" s="151">
        <v>843.48832000000004</v>
      </c>
      <c r="AQ1550" s="152">
        <v>3.4321120199999999</v>
      </c>
      <c r="AR1550" s="152">
        <v>0.23799408899999999</v>
      </c>
      <c r="AS1550" s="152">
        <v>2.360629528</v>
      </c>
      <c r="AU1550" s="151">
        <v>405.93765669999999</v>
      </c>
      <c r="AV1550" s="152">
        <v>1417.705246</v>
      </c>
      <c r="AW1550" s="152">
        <v>43.190099699999998</v>
      </c>
      <c r="AX1550" s="151">
        <v>4181.4462359999998</v>
      </c>
      <c r="AZ1550" s="152">
        <v>87.372636909999997</v>
      </c>
      <c r="BG1550" s="152">
        <v>1.842675584</v>
      </c>
      <c r="BH1550" s="152">
        <v>201.4694154</v>
      </c>
      <c r="BI1550" s="152">
        <v>13.08541803</v>
      </c>
      <c r="BJ1550" s="152">
        <v>26.160234240000001</v>
      </c>
      <c r="BK1550" s="152">
        <v>0.49182997499999997</v>
      </c>
      <c r="BO1550" s="152">
        <v>23.806026920000001</v>
      </c>
      <c r="BP1550" s="152">
        <v>1.8119410199999999</v>
      </c>
      <c r="BQ1550" s="152">
        <v>5.0333509599999999</v>
      </c>
      <c r="BR1550" s="152">
        <v>0.88839527399999996</v>
      </c>
      <c r="BS1550" s="152">
        <v>4.5984732020000001</v>
      </c>
      <c r="BT1550" s="152">
        <v>1.356251874</v>
      </c>
      <c r="BU1550" s="152">
        <v>0.53224526299999997</v>
      </c>
      <c r="BV1550" s="152">
        <v>1.747191586</v>
      </c>
      <c r="BX1550" s="152">
        <v>2.3270922220000001</v>
      </c>
      <c r="BZ1550" s="152">
        <v>1.5503671530000001</v>
      </c>
      <c r="CB1550" s="152">
        <v>1.438332728</v>
      </c>
      <c r="CD1550" s="152">
        <v>0.84370970300000003</v>
      </c>
      <c r="CU1550" s="152">
        <v>-27.26911580755964</v>
      </c>
      <c r="DC1550" s="152">
        <v>39.732500000000002</v>
      </c>
      <c r="DF1550" s="152">
        <v>14.188800000000001</v>
      </c>
      <c r="DG1550" s="152">
        <v>46.324800000000003</v>
      </c>
      <c r="DJ1550" s="152">
        <v>0.1081</v>
      </c>
      <c r="DM1550" s="152">
        <v>0.2273</v>
      </c>
      <c r="DO1550" s="154">
        <v>85.339162959999996</v>
      </c>
      <c r="ED1550" s="152">
        <v>48.89</v>
      </c>
      <c r="EE1550" s="152">
        <v>0.65100000000000002</v>
      </c>
      <c r="EF1550" s="152">
        <v>15.832000000000001</v>
      </c>
      <c r="EH1550" s="152">
        <v>9.3602087649999994</v>
      </c>
      <c r="EJ1550" s="152">
        <v>10.401999999999999</v>
      </c>
      <c r="EK1550" s="152">
        <v>0.18</v>
      </c>
      <c r="EL1550" s="152">
        <v>10.576000000000001</v>
      </c>
      <c r="EM1550" s="152">
        <v>11.833</v>
      </c>
      <c r="EO1550" s="152">
        <v>1.877</v>
      </c>
      <c r="EP1550" s="152">
        <v>0.13800000000000001</v>
      </c>
      <c r="EQ1550" s="152">
        <v>0.104</v>
      </c>
    </row>
    <row r="1551" spans="1:215">
      <c r="A1551" s="151">
        <v>7187</v>
      </c>
      <c r="B1551" s="152" t="s">
        <v>2859</v>
      </c>
      <c r="C1551" s="152" t="s">
        <v>2877</v>
      </c>
      <c r="D1551" s="152" t="s">
        <v>2878</v>
      </c>
      <c r="E1551" s="152" t="s">
        <v>3396</v>
      </c>
      <c r="F1551" s="152" t="s">
        <v>9997</v>
      </c>
      <c r="H1551" s="151">
        <v>284090</v>
      </c>
      <c r="L1551" s="153" t="s">
        <v>3397</v>
      </c>
      <c r="M1551" s="153" t="s">
        <v>4316</v>
      </c>
      <c r="P1551" s="152">
        <v>30.407299999999999</v>
      </c>
      <c r="Q1551" s="152">
        <v>140.0966</v>
      </c>
      <c r="S1551" s="152" t="s">
        <v>2716</v>
      </c>
      <c r="T1551" s="152">
        <v>49.895699999999998</v>
      </c>
      <c r="U1551" s="152">
        <v>0.82979999999999998</v>
      </c>
      <c r="V1551" s="152">
        <v>16.758600000000001</v>
      </c>
      <c r="X1551" s="152">
        <v>7.2801999999999998</v>
      </c>
      <c r="AA1551" s="152">
        <v>6.4324000000000003</v>
      </c>
      <c r="AB1551" s="152">
        <v>0.1535</v>
      </c>
      <c r="AC1551" s="152">
        <v>12.1347</v>
      </c>
      <c r="AD1551" s="152">
        <v>2.1920000000000002</v>
      </c>
      <c r="AE1551" s="152">
        <v>0.26829999999999998</v>
      </c>
      <c r="AF1551" s="152">
        <v>0.21340000000000001</v>
      </c>
      <c r="AI1551" s="152">
        <v>96.358532690000004</v>
      </c>
      <c r="AJ1551" s="152">
        <v>2.2646730060000002</v>
      </c>
      <c r="AK1551" s="156">
        <f t="shared" si="24"/>
        <v>1.348487198E-2</v>
      </c>
      <c r="AL1551" s="151">
        <v>134.8487198</v>
      </c>
      <c r="AM1551" s="151">
        <v>106.082982</v>
      </c>
      <c r="AN1551" s="151">
        <v>1390.4876400000001</v>
      </c>
      <c r="AO1551" s="151">
        <v>856.93069600000001</v>
      </c>
      <c r="AQ1551" s="152">
        <v>3.34947762</v>
      </c>
      <c r="AR1551" s="152">
        <v>0.24798104900000001</v>
      </c>
      <c r="AS1551" s="152">
        <v>4.3371199479999998</v>
      </c>
      <c r="AU1551" s="151">
        <v>925.45910730000003</v>
      </c>
      <c r="AV1551" s="152">
        <v>2009.84</v>
      </c>
      <c r="AW1551" s="152">
        <v>36.5676135</v>
      </c>
      <c r="AX1551" s="151">
        <v>4847.3062440000003</v>
      </c>
      <c r="AZ1551" s="152">
        <v>146.40086009999999</v>
      </c>
      <c r="BG1551" s="152">
        <v>1.8912065280000001</v>
      </c>
      <c r="BH1551" s="152">
        <v>166.14631439999999</v>
      </c>
      <c r="BI1551" s="152">
        <v>10.75576686</v>
      </c>
      <c r="BJ1551" s="152">
        <v>33.531081919999998</v>
      </c>
      <c r="BK1551" s="152">
        <v>0.79195668799999996</v>
      </c>
      <c r="BO1551" s="152">
        <v>38.572384479999997</v>
      </c>
      <c r="BP1551" s="152">
        <v>2.5015759559999999</v>
      </c>
      <c r="BQ1551" s="152">
        <v>6.6598062599999999</v>
      </c>
      <c r="BR1551" s="152">
        <v>1.154604663</v>
      </c>
      <c r="BS1551" s="152">
        <v>6.3309737039999998</v>
      </c>
      <c r="BT1551" s="152">
        <v>1.827745068</v>
      </c>
      <c r="BU1551" s="152">
        <v>0.79235890399999998</v>
      </c>
      <c r="BV1551" s="152">
        <v>1.8899542789999999</v>
      </c>
      <c r="BX1551" s="152">
        <v>2.144938255</v>
      </c>
      <c r="BZ1551" s="152">
        <v>1.3972770619999999</v>
      </c>
      <c r="CB1551" s="152">
        <v>1.2610870949999999</v>
      </c>
      <c r="CD1551" s="152">
        <v>0.909993893</v>
      </c>
      <c r="DC1551" s="152">
        <v>39.998600000000003</v>
      </c>
      <c r="DF1551" s="152">
        <v>13.207000000000001</v>
      </c>
      <c r="DG1551" s="152">
        <v>46.865699999999997</v>
      </c>
      <c r="DJ1551" s="152">
        <v>0.1784</v>
      </c>
      <c r="DM1551" s="152">
        <v>0.23680000000000001</v>
      </c>
      <c r="DO1551" s="154">
        <v>86.351166059999997</v>
      </c>
      <c r="ED1551" s="152">
        <v>48.89</v>
      </c>
      <c r="EE1551" s="152">
        <v>0.65100000000000002</v>
      </c>
      <c r="EF1551" s="152">
        <v>15.832000000000001</v>
      </c>
      <c r="EH1551" s="152">
        <v>9.3602087649999994</v>
      </c>
      <c r="EJ1551" s="152">
        <v>10.401999999999999</v>
      </c>
      <c r="EK1551" s="152">
        <v>0.18</v>
      </c>
      <c r="EL1551" s="152">
        <v>10.576000000000001</v>
      </c>
      <c r="EM1551" s="152">
        <v>11.833</v>
      </c>
      <c r="EO1551" s="152">
        <v>1.877</v>
      </c>
      <c r="EP1551" s="152">
        <v>0.13800000000000001</v>
      </c>
      <c r="EQ1551" s="152">
        <v>0.104</v>
      </c>
    </row>
    <row r="1552" spans="1:215">
      <c r="A1552" s="151">
        <v>7188</v>
      </c>
      <c r="B1552" s="152" t="s">
        <v>2859</v>
      </c>
      <c r="C1552" s="152" t="s">
        <v>2877</v>
      </c>
      <c r="D1552" s="152" t="s">
        <v>2878</v>
      </c>
      <c r="E1552" s="152" t="s">
        <v>3396</v>
      </c>
      <c r="F1552" s="152" t="s">
        <v>9998</v>
      </c>
      <c r="H1552" s="151">
        <v>284090</v>
      </c>
      <c r="L1552" s="153" t="s">
        <v>3397</v>
      </c>
      <c r="M1552" s="153" t="s">
        <v>4114</v>
      </c>
      <c r="P1552" s="152">
        <v>30.407299999999999</v>
      </c>
      <c r="Q1552" s="152">
        <v>140.0966</v>
      </c>
      <c r="S1552" s="152" t="s">
        <v>2716</v>
      </c>
      <c r="T1552" s="152">
        <v>49.250999999999998</v>
      </c>
      <c r="U1552" s="152">
        <v>0.6794</v>
      </c>
      <c r="V1552" s="152">
        <v>18.003900000000002</v>
      </c>
      <c r="X1552" s="152">
        <v>7.6798999999999999</v>
      </c>
      <c r="AA1552" s="152">
        <v>4.7855999999999996</v>
      </c>
      <c r="AB1552" s="152">
        <v>0.1472</v>
      </c>
      <c r="AC1552" s="152">
        <v>13.2515</v>
      </c>
      <c r="AD1552" s="152">
        <v>2.0844999999999998</v>
      </c>
      <c r="AE1552" s="152">
        <v>0.16259999999999999</v>
      </c>
      <c r="AF1552" s="152">
        <v>9.0300000000000005E-2</v>
      </c>
      <c r="AI1552" s="152">
        <v>96.359630350000003</v>
      </c>
      <c r="AJ1552" s="152">
        <v>2.5557861119999998</v>
      </c>
      <c r="AK1552" s="156">
        <f t="shared" si="24"/>
        <v>5.2056575000000001E-2</v>
      </c>
      <c r="AL1552" s="151">
        <v>520.56574999999998</v>
      </c>
      <c r="AM1552" s="151">
        <v>139.85809800000001</v>
      </c>
      <c r="AN1552" s="151">
        <v>1590.723966</v>
      </c>
      <c r="AO1552" s="151">
        <v>688.84666400000003</v>
      </c>
      <c r="AQ1552" s="152">
        <v>3.4390281599999999</v>
      </c>
      <c r="AR1552" s="152">
        <v>0.24593372199999999</v>
      </c>
      <c r="AS1552" s="152">
        <v>2.3403853680000002</v>
      </c>
      <c r="AU1552" s="151">
        <v>444.70854609999998</v>
      </c>
      <c r="AV1552" s="152">
        <v>1368.4081779999999</v>
      </c>
      <c r="AW1552" s="152">
        <v>40.941524250000001</v>
      </c>
      <c r="AX1552" s="151">
        <v>4060.3242570000002</v>
      </c>
      <c r="AZ1552" s="152">
        <v>157.3406062</v>
      </c>
      <c r="BG1552" s="152">
        <v>1.0017892610000001</v>
      </c>
      <c r="BH1552" s="152">
        <v>215.61641639999999</v>
      </c>
      <c r="BI1552" s="152">
        <v>13.258452419999999</v>
      </c>
      <c r="BJ1552" s="152">
        <v>25.840468640000001</v>
      </c>
      <c r="BK1552" s="152">
        <v>0.51458490000000001</v>
      </c>
      <c r="BO1552" s="152">
        <v>25.080018290000002</v>
      </c>
      <c r="BP1552" s="152">
        <v>1.86532776</v>
      </c>
      <c r="BQ1552" s="152">
        <v>5.1164343700000003</v>
      </c>
      <c r="BR1552" s="152">
        <v>0.88535947000000004</v>
      </c>
      <c r="BS1552" s="152">
        <v>5.2678449909999996</v>
      </c>
      <c r="BT1552" s="152">
        <v>1.6682966880000001</v>
      </c>
      <c r="BU1552" s="152">
        <v>0.63106215300000001</v>
      </c>
      <c r="BV1552" s="152">
        <v>1.9213732299999999</v>
      </c>
      <c r="BX1552" s="152">
        <v>2.4803726359999998</v>
      </c>
      <c r="BZ1552" s="152">
        <v>1.6827454690000001</v>
      </c>
      <c r="CB1552" s="152">
        <v>1.51348167</v>
      </c>
      <c r="CD1552" s="152">
        <v>0.88841056500000004</v>
      </c>
      <c r="DC1552" s="152">
        <v>39.7498</v>
      </c>
      <c r="DF1552" s="152">
        <v>13.746499999999999</v>
      </c>
      <c r="DG1552" s="152">
        <v>46.438200000000002</v>
      </c>
      <c r="DJ1552" s="152">
        <v>0.1326</v>
      </c>
      <c r="DM1552" s="152">
        <v>0.2407</v>
      </c>
      <c r="DO1552" s="154">
        <v>85.760848760000002</v>
      </c>
      <c r="ED1552" s="152">
        <v>48.89</v>
      </c>
      <c r="EE1552" s="152">
        <v>0.65100000000000002</v>
      </c>
      <c r="EF1552" s="152">
        <v>15.832000000000001</v>
      </c>
      <c r="EH1552" s="152">
        <v>9.3602087649999994</v>
      </c>
      <c r="EJ1552" s="152">
        <v>10.401999999999999</v>
      </c>
      <c r="EK1552" s="152">
        <v>0.18</v>
      </c>
      <c r="EL1552" s="152">
        <v>10.576000000000001</v>
      </c>
      <c r="EM1552" s="152">
        <v>11.833</v>
      </c>
      <c r="EO1552" s="152">
        <v>1.877</v>
      </c>
      <c r="EP1552" s="152">
        <v>0.13800000000000001</v>
      </c>
      <c r="EQ1552" s="152">
        <v>0.104</v>
      </c>
    </row>
    <row r="1553" spans="1:147">
      <c r="A1553" s="151">
        <v>7189</v>
      </c>
      <c r="B1553" s="152" t="s">
        <v>2859</v>
      </c>
      <c r="C1553" s="152" t="s">
        <v>2877</v>
      </c>
      <c r="D1553" s="152" t="s">
        <v>2878</v>
      </c>
      <c r="E1553" s="152" t="s">
        <v>3396</v>
      </c>
      <c r="F1553" s="152" t="s">
        <v>9999</v>
      </c>
      <c r="H1553" s="151">
        <v>284090</v>
      </c>
      <c r="L1553" s="153" t="s">
        <v>3397</v>
      </c>
      <c r="M1553" s="153" t="s">
        <v>3884</v>
      </c>
      <c r="P1553" s="152">
        <v>30.407299999999999</v>
      </c>
      <c r="Q1553" s="152">
        <v>140.0966</v>
      </c>
      <c r="S1553" s="152" t="s">
        <v>2716</v>
      </c>
      <c r="T1553" s="152">
        <v>48.623800000000003</v>
      </c>
      <c r="U1553" s="152">
        <v>0.5806</v>
      </c>
      <c r="V1553" s="152">
        <v>16.657699999999998</v>
      </c>
      <c r="X1553" s="152">
        <v>8.0365000000000002</v>
      </c>
      <c r="AA1553" s="152">
        <v>6.3752000000000004</v>
      </c>
      <c r="AB1553" s="152">
        <v>0.1641</v>
      </c>
      <c r="AC1553" s="152">
        <v>13.3139</v>
      </c>
      <c r="AD1553" s="152">
        <v>1.8867</v>
      </c>
      <c r="AE1553" s="152">
        <v>0.1019</v>
      </c>
      <c r="AF1553" s="152">
        <v>6.8400000000000002E-2</v>
      </c>
      <c r="AI1553" s="152">
        <v>96.042486569999994</v>
      </c>
      <c r="AJ1553" s="152">
        <v>2.5464073140000001</v>
      </c>
      <c r="AK1553" s="156">
        <f t="shared" si="24"/>
        <v>5.5019316070000004E-2</v>
      </c>
      <c r="AL1553" s="151">
        <v>550.19316070000002</v>
      </c>
      <c r="AM1553" s="151">
        <v>117.50724599999999</v>
      </c>
      <c r="AN1553" s="151">
        <v>1191.877581</v>
      </c>
      <c r="AO1553" s="151">
        <v>567.18772799999999</v>
      </c>
      <c r="AQ1553" s="152">
        <v>3.1946459040000001</v>
      </c>
      <c r="AR1553" s="152">
        <v>0.22552971899999999</v>
      </c>
      <c r="AS1553" s="152">
        <v>1.5056161960000001</v>
      </c>
      <c r="AU1553" s="151">
        <v>362.79456210000001</v>
      </c>
      <c r="AV1553" s="152">
        <v>847.13320399999998</v>
      </c>
      <c r="AW1553" s="152">
        <v>44.619303299999999</v>
      </c>
      <c r="AX1553" s="151">
        <v>3614.9992889999999</v>
      </c>
      <c r="AZ1553" s="152">
        <v>200.0044149</v>
      </c>
      <c r="BG1553" s="152">
        <v>1.0652579579999999</v>
      </c>
      <c r="BH1553" s="152">
        <v>180.72913320000001</v>
      </c>
      <c r="BI1553" s="152">
        <v>12.662877419999999</v>
      </c>
      <c r="BJ1553" s="152">
        <v>29.36610992</v>
      </c>
      <c r="BK1553" s="152">
        <v>0.42771150000000002</v>
      </c>
      <c r="BO1553" s="152">
        <v>13.86013236</v>
      </c>
      <c r="BP1553" s="152">
        <v>1.540820286</v>
      </c>
      <c r="BQ1553" s="152">
        <v>4.7257615199999998</v>
      </c>
      <c r="BR1553" s="152">
        <v>0.81487043999999997</v>
      </c>
      <c r="BS1553" s="152">
        <v>4.430554946</v>
      </c>
      <c r="BT1553" s="152">
        <v>1.668499572</v>
      </c>
      <c r="BU1553" s="152">
        <v>0.72496774600000002</v>
      </c>
      <c r="BV1553" s="152">
        <v>1.9001516140000001</v>
      </c>
      <c r="BX1553" s="152">
        <v>2.189754599</v>
      </c>
      <c r="BZ1553" s="152">
        <v>1.399274605</v>
      </c>
      <c r="CB1553" s="152">
        <v>1.4398143000000001</v>
      </c>
      <c r="CD1553" s="152">
        <v>0.89474017500000003</v>
      </c>
      <c r="CU1553" s="152">
        <v>-43.220634109993881</v>
      </c>
      <c r="DC1553" s="152">
        <v>39.9392</v>
      </c>
      <c r="DF1553" s="152">
        <v>13.18</v>
      </c>
      <c r="DG1553" s="152">
        <v>46.888800000000003</v>
      </c>
      <c r="DJ1553" s="152">
        <v>0.17710000000000001</v>
      </c>
      <c r="DM1553" s="152">
        <v>0.23710000000000001</v>
      </c>
      <c r="DO1553" s="154">
        <v>86.381065739999997</v>
      </c>
      <c r="ED1553" s="152">
        <v>48.89</v>
      </c>
      <c r="EE1553" s="152">
        <v>0.65100000000000002</v>
      </c>
      <c r="EF1553" s="152">
        <v>15.832000000000001</v>
      </c>
      <c r="EH1553" s="152">
        <v>9.3602087649999994</v>
      </c>
      <c r="EJ1553" s="152">
        <v>10.401999999999999</v>
      </c>
      <c r="EK1553" s="152">
        <v>0.18</v>
      </c>
      <c r="EL1553" s="152">
        <v>10.576000000000001</v>
      </c>
      <c r="EM1553" s="152">
        <v>11.833</v>
      </c>
      <c r="EO1553" s="152">
        <v>1.877</v>
      </c>
      <c r="EP1553" s="152">
        <v>0.13800000000000001</v>
      </c>
      <c r="EQ1553" s="152">
        <v>0.104</v>
      </c>
    </row>
    <row r="1554" spans="1:147">
      <c r="A1554" s="151">
        <v>7190</v>
      </c>
      <c r="B1554" s="152" t="s">
        <v>2859</v>
      </c>
      <c r="C1554" s="152" t="s">
        <v>2877</v>
      </c>
      <c r="D1554" s="152" t="s">
        <v>2878</v>
      </c>
      <c r="E1554" s="152" t="s">
        <v>3396</v>
      </c>
      <c r="F1554" s="152" t="s">
        <v>10000</v>
      </c>
      <c r="H1554" s="151">
        <v>284090</v>
      </c>
      <c r="L1554" s="153" t="s">
        <v>3397</v>
      </c>
      <c r="M1554" s="153" t="s">
        <v>3864</v>
      </c>
      <c r="P1554" s="152">
        <v>30.407299999999999</v>
      </c>
      <c r="Q1554" s="152">
        <v>140.0966</v>
      </c>
      <c r="S1554" s="152" t="s">
        <v>2716</v>
      </c>
      <c r="T1554" s="152">
        <v>48.573799999999999</v>
      </c>
      <c r="U1554" s="152">
        <v>0.59360000000000002</v>
      </c>
      <c r="V1554" s="152">
        <v>16.929300000000001</v>
      </c>
      <c r="X1554" s="152">
        <v>7.8916000000000004</v>
      </c>
      <c r="AA1554" s="152">
        <v>6.5190000000000001</v>
      </c>
      <c r="AB1554" s="152">
        <v>0.17280000000000001</v>
      </c>
      <c r="AC1554" s="152">
        <v>13.109500000000001</v>
      </c>
      <c r="AD1554" s="152">
        <v>1.8900999999999999</v>
      </c>
      <c r="AE1554" s="152">
        <v>0.11119999999999999</v>
      </c>
      <c r="AF1554" s="152">
        <v>6.8500000000000005E-2</v>
      </c>
      <c r="AI1554" s="152">
        <v>96.131871840000002</v>
      </c>
      <c r="AJ1554" s="152">
        <v>3.496551696</v>
      </c>
      <c r="AK1554" s="156">
        <f t="shared" si="24"/>
        <v>5.720569222E-2</v>
      </c>
      <c r="AL1554" s="151">
        <v>572.05692220000003</v>
      </c>
      <c r="AM1554" s="151">
        <v>127.75045799999999</v>
      </c>
      <c r="AN1554" s="151">
        <v>1351.4454900000001</v>
      </c>
      <c r="AO1554" s="151">
        <v>666.35321599999997</v>
      </c>
      <c r="AQ1554" s="152">
        <v>3.4318066319999998</v>
      </c>
      <c r="AR1554" s="152">
        <v>0.243445036</v>
      </c>
      <c r="AS1554" s="152">
        <v>1.7511506999999999</v>
      </c>
      <c r="AU1554" s="151">
        <v>406.64609080000002</v>
      </c>
      <c r="AV1554" s="152">
        <v>841.79851440000004</v>
      </c>
      <c r="AW1554" s="152">
        <v>41.780639999999998</v>
      </c>
      <c r="AX1554" s="151">
        <v>3674.9422709999999</v>
      </c>
      <c r="AZ1554" s="152">
        <v>193.30560840000001</v>
      </c>
      <c r="BG1554" s="152">
        <v>0.21108574699999999</v>
      </c>
      <c r="BH1554" s="152">
        <v>180.5610906</v>
      </c>
      <c r="BI1554" s="152">
        <v>12.382560120000001</v>
      </c>
      <c r="BJ1554" s="152">
        <v>29.208933600000002</v>
      </c>
      <c r="BK1554" s="152">
        <v>0.36818493800000002</v>
      </c>
      <c r="BO1554" s="152">
        <v>14.541242349999999</v>
      </c>
      <c r="BP1554" s="152">
        <v>1.5547107099999999</v>
      </c>
      <c r="BQ1554" s="152">
        <v>4.5660852939999996</v>
      </c>
      <c r="BR1554" s="152">
        <v>0.78167385</v>
      </c>
      <c r="BS1554" s="152">
        <v>4.8925339059999997</v>
      </c>
      <c r="BT1554" s="152">
        <v>1.47441336</v>
      </c>
      <c r="BU1554" s="152">
        <v>0.600541663</v>
      </c>
      <c r="BV1554" s="152">
        <v>1.998508325</v>
      </c>
      <c r="BX1554" s="152">
        <v>2.4747003849999998</v>
      </c>
      <c r="BZ1554" s="152">
        <v>1.4922112489999999</v>
      </c>
      <c r="CB1554" s="152">
        <v>1.4312359429999999</v>
      </c>
      <c r="CD1554" s="152">
        <v>0.97774802999999999</v>
      </c>
      <c r="CU1554" s="152">
        <v>-34.82878645669296</v>
      </c>
      <c r="DC1554" s="152">
        <v>39.9392</v>
      </c>
      <c r="DF1554" s="152">
        <v>13.18</v>
      </c>
      <c r="DG1554" s="152">
        <v>46.888800000000003</v>
      </c>
      <c r="DJ1554" s="152">
        <v>0.17710000000000001</v>
      </c>
      <c r="DM1554" s="152">
        <v>0.23710000000000001</v>
      </c>
      <c r="DO1554" s="154">
        <v>86.381065739999997</v>
      </c>
      <c r="ED1554" s="152">
        <v>48.89</v>
      </c>
      <c r="EE1554" s="152">
        <v>0.65100000000000002</v>
      </c>
      <c r="EF1554" s="152">
        <v>15.832000000000001</v>
      </c>
      <c r="EH1554" s="152">
        <v>9.3602087649999994</v>
      </c>
      <c r="EJ1554" s="152">
        <v>10.401999999999999</v>
      </c>
      <c r="EK1554" s="152">
        <v>0.18</v>
      </c>
      <c r="EL1554" s="152">
        <v>10.576000000000001</v>
      </c>
      <c r="EM1554" s="152">
        <v>11.833</v>
      </c>
      <c r="EO1554" s="152">
        <v>1.877</v>
      </c>
      <c r="EP1554" s="152">
        <v>0.13800000000000001</v>
      </c>
      <c r="EQ1554" s="152">
        <v>0.104</v>
      </c>
    </row>
    <row r="1555" spans="1:147">
      <c r="A1555" s="151">
        <v>7191</v>
      </c>
      <c r="B1555" s="152" t="s">
        <v>2859</v>
      </c>
      <c r="C1555" s="152" t="s">
        <v>2877</v>
      </c>
      <c r="D1555" s="152" t="s">
        <v>2878</v>
      </c>
      <c r="E1555" s="152" t="s">
        <v>3396</v>
      </c>
      <c r="F1555" s="152" t="s">
        <v>10001</v>
      </c>
      <c r="H1555" s="151">
        <v>284090</v>
      </c>
      <c r="L1555" s="153" t="s">
        <v>3397</v>
      </c>
      <c r="M1555" s="153" t="s">
        <v>3950</v>
      </c>
      <c r="P1555" s="152">
        <v>30.407299999999999</v>
      </c>
      <c r="Q1555" s="152">
        <v>140.0966</v>
      </c>
      <c r="S1555" s="152" t="s">
        <v>2716</v>
      </c>
      <c r="T1555" s="152">
        <v>48.776400000000002</v>
      </c>
      <c r="U1555" s="152">
        <v>0.65869999999999995</v>
      </c>
      <c r="V1555" s="152">
        <v>16.735800000000001</v>
      </c>
      <c r="X1555" s="152">
        <v>7.8334000000000001</v>
      </c>
      <c r="AA1555" s="152">
        <v>6.6919000000000004</v>
      </c>
      <c r="AB1555" s="152">
        <v>0.1351</v>
      </c>
      <c r="AC1555" s="152">
        <v>12.868499999999999</v>
      </c>
      <c r="AD1555" s="152">
        <v>2.0363000000000002</v>
      </c>
      <c r="AE1555" s="152">
        <v>0.12089999999999999</v>
      </c>
      <c r="AF1555" s="152">
        <v>9.4200000000000006E-2</v>
      </c>
      <c r="AI1555" s="152">
        <v>96.228198789999993</v>
      </c>
      <c r="AJ1555" s="152">
        <v>3.6420600240000001</v>
      </c>
      <c r="AK1555" s="156">
        <f t="shared" si="24"/>
        <v>4.873513753E-2</v>
      </c>
      <c r="AL1555" s="151">
        <v>487.35137529999997</v>
      </c>
      <c r="AM1555" s="151">
        <v>142.22763</v>
      </c>
      <c r="AN1555" s="151">
        <v>1475.8637220000001</v>
      </c>
      <c r="AO1555" s="151">
        <v>758.07202400000006</v>
      </c>
      <c r="DC1555" s="152">
        <v>39.732300000000002</v>
      </c>
      <c r="DF1555" s="152">
        <v>13.366899999999999</v>
      </c>
      <c r="DG1555" s="152">
        <v>46.946300000000001</v>
      </c>
      <c r="DJ1555" s="152">
        <v>0.16120000000000001</v>
      </c>
      <c r="DM1555" s="152">
        <v>0.23580000000000001</v>
      </c>
      <c r="DO1555" s="154">
        <v>86.229123740000006</v>
      </c>
      <c r="ED1555" s="152">
        <v>48.89</v>
      </c>
      <c r="EE1555" s="152">
        <v>0.65100000000000002</v>
      </c>
      <c r="EF1555" s="152">
        <v>15.832000000000001</v>
      </c>
      <c r="EH1555" s="152">
        <v>9.3602087649999994</v>
      </c>
      <c r="EJ1555" s="152">
        <v>10.401999999999999</v>
      </c>
      <c r="EK1555" s="152">
        <v>0.18</v>
      </c>
      <c r="EL1555" s="152">
        <v>10.576000000000001</v>
      </c>
      <c r="EM1555" s="152">
        <v>11.833</v>
      </c>
      <c r="EO1555" s="152">
        <v>1.877</v>
      </c>
      <c r="EP1555" s="152">
        <v>0.13800000000000001</v>
      </c>
      <c r="EQ1555" s="152">
        <v>0.104</v>
      </c>
    </row>
    <row r="1556" spans="1:147">
      <c r="A1556" s="151">
        <v>7192</v>
      </c>
      <c r="B1556" s="152" t="s">
        <v>2859</v>
      </c>
      <c r="C1556" s="152" t="s">
        <v>2877</v>
      </c>
      <c r="D1556" s="152" t="s">
        <v>2878</v>
      </c>
      <c r="E1556" s="152" t="s">
        <v>3396</v>
      </c>
      <c r="F1556" s="152" t="s">
        <v>10002</v>
      </c>
      <c r="H1556" s="151">
        <v>284090</v>
      </c>
      <c r="L1556" s="153" t="s">
        <v>3397</v>
      </c>
      <c r="M1556" s="153" t="s">
        <v>5050</v>
      </c>
      <c r="P1556" s="152">
        <v>30.407299999999999</v>
      </c>
      <c r="Q1556" s="152">
        <v>140.0966</v>
      </c>
      <c r="S1556" s="152" t="s">
        <v>2716</v>
      </c>
      <c r="T1556" s="152">
        <v>52.370899999999999</v>
      </c>
      <c r="U1556" s="152">
        <v>1.1563000000000001</v>
      </c>
      <c r="V1556" s="152">
        <v>14.1053</v>
      </c>
      <c r="X1556" s="152">
        <v>12.4658</v>
      </c>
      <c r="AA1556" s="152">
        <v>4.8350999999999997</v>
      </c>
      <c r="AB1556" s="152">
        <v>0.27360000000000001</v>
      </c>
      <c r="AC1556" s="152">
        <v>9.1720000000000006</v>
      </c>
      <c r="AD1556" s="152">
        <v>2.6082000000000001</v>
      </c>
      <c r="AE1556" s="152">
        <v>0.31969999999999998</v>
      </c>
      <c r="AF1556" s="152">
        <v>0.1966</v>
      </c>
      <c r="AI1556" s="152">
        <v>97.939448130000002</v>
      </c>
      <c r="AJ1556" s="152">
        <v>3.5741013540000002</v>
      </c>
      <c r="AK1556" s="156">
        <f t="shared" si="24"/>
        <v>5.114068326E-2</v>
      </c>
      <c r="AL1556" s="151">
        <v>511.40683259999997</v>
      </c>
      <c r="AM1556" s="151">
        <v>155.62031400000001</v>
      </c>
      <c r="AN1556" s="151">
        <v>1883.9569320000001</v>
      </c>
      <c r="AO1556" s="151">
        <v>919.29104800000005</v>
      </c>
      <c r="AQ1556" s="152">
        <v>3.6977636519999999</v>
      </c>
      <c r="AR1556" s="152">
        <v>0.296651371</v>
      </c>
      <c r="AS1556" s="152">
        <v>2.6545648559999999</v>
      </c>
      <c r="AU1556" s="151">
        <v>616.31796589999999</v>
      </c>
      <c r="AV1556" s="152">
        <v>1198.0053290000001</v>
      </c>
      <c r="AW1556" s="152">
        <v>41.162528549999998</v>
      </c>
      <c r="AX1556" s="151">
        <v>3964.963827</v>
      </c>
      <c r="AZ1556" s="152">
        <v>168.90710290000001</v>
      </c>
      <c r="BG1556" s="152">
        <v>0.327355008</v>
      </c>
      <c r="BH1556" s="152">
        <v>205.78250879999999</v>
      </c>
      <c r="BI1556" s="152">
        <v>13.05635397</v>
      </c>
      <c r="BJ1556" s="152">
        <v>24.72479744</v>
      </c>
      <c r="BK1556" s="152">
        <v>0.55407419999999996</v>
      </c>
      <c r="BO1556" s="152">
        <v>21.632727559999999</v>
      </c>
      <c r="BP1556" s="152">
        <v>1.7530757640000001</v>
      </c>
      <c r="BQ1556" s="152">
        <v>5.2055515579999998</v>
      </c>
      <c r="BR1556" s="152">
        <v>0.92496284200000001</v>
      </c>
      <c r="BS1556" s="152">
        <v>4.8475519489999996</v>
      </c>
      <c r="BT1556" s="152">
        <v>1.5910439940000001</v>
      </c>
      <c r="BU1556" s="152">
        <v>0.56520118399999997</v>
      </c>
      <c r="BV1556" s="152">
        <v>2.015590231</v>
      </c>
      <c r="BX1556" s="152">
        <v>2.3026194489999998</v>
      </c>
      <c r="BZ1556" s="152">
        <v>1.7818549109999999</v>
      </c>
      <c r="CB1556" s="152">
        <v>1.373660243</v>
      </c>
      <c r="DC1556" s="152">
        <v>39.693199999999997</v>
      </c>
      <c r="DF1556" s="152">
        <v>13.7347</v>
      </c>
      <c r="DG1556" s="152">
        <v>46.871699999999997</v>
      </c>
      <c r="DJ1556" s="152">
        <v>0.1207</v>
      </c>
      <c r="DM1556" s="152">
        <v>0.22969999999999999</v>
      </c>
      <c r="DO1556" s="154">
        <v>85.884352849999999</v>
      </c>
      <c r="ED1556" s="152">
        <v>48.89</v>
      </c>
      <c r="EE1556" s="152">
        <v>0.65100000000000002</v>
      </c>
      <c r="EF1556" s="152">
        <v>15.832000000000001</v>
      </c>
      <c r="EH1556" s="152">
        <v>9.3602087649999994</v>
      </c>
      <c r="EJ1556" s="152">
        <v>10.401999999999999</v>
      </c>
      <c r="EK1556" s="152">
        <v>0.18</v>
      </c>
      <c r="EL1556" s="152">
        <v>10.576000000000001</v>
      </c>
      <c r="EM1556" s="152">
        <v>11.833</v>
      </c>
      <c r="EO1556" s="152">
        <v>1.877</v>
      </c>
      <c r="EP1556" s="152">
        <v>0.13800000000000001</v>
      </c>
      <c r="EQ1556" s="152">
        <v>0.104</v>
      </c>
    </row>
    <row r="1557" spans="1:147">
      <c r="A1557" s="151">
        <v>7193</v>
      </c>
      <c r="B1557" s="152" t="s">
        <v>2859</v>
      </c>
      <c r="C1557" s="152" t="s">
        <v>2877</v>
      </c>
      <c r="D1557" s="152" t="s">
        <v>2878</v>
      </c>
      <c r="E1557" s="152" t="s">
        <v>3396</v>
      </c>
      <c r="F1557" s="152" t="s">
        <v>10003</v>
      </c>
      <c r="H1557" s="151">
        <v>284090</v>
      </c>
      <c r="L1557" s="153" t="s">
        <v>3397</v>
      </c>
      <c r="M1557" s="153" t="s">
        <v>3906</v>
      </c>
      <c r="P1557" s="152">
        <v>30.407299999999999</v>
      </c>
      <c r="Q1557" s="152">
        <v>140.0966</v>
      </c>
      <c r="S1557" s="152" t="s">
        <v>2716</v>
      </c>
      <c r="T1557" s="152">
        <v>48.682099999999998</v>
      </c>
      <c r="U1557" s="152">
        <v>0.64100000000000001</v>
      </c>
      <c r="V1557" s="152">
        <v>17.0959</v>
      </c>
      <c r="X1557" s="152">
        <v>8.0731999999999999</v>
      </c>
      <c r="AA1557" s="152">
        <v>6.6308999999999996</v>
      </c>
      <c r="AB1557" s="152">
        <v>0.16800000000000001</v>
      </c>
      <c r="AC1557" s="152">
        <v>12.7033</v>
      </c>
      <c r="AD1557" s="152">
        <v>1.8478000000000001</v>
      </c>
      <c r="AE1557" s="152">
        <v>0.17219999999999999</v>
      </c>
      <c r="AF1557" s="152">
        <v>9.3200000000000005E-2</v>
      </c>
      <c r="AI1557" s="152">
        <v>96.351306260000001</v>
      </c>
      <c r="AJ1557" s="152">
        <v>2.7397818479999998</v>
      </c>
      <c r="AK1557" s="156">
        <f t="shared" si="24"/>
        <v>4.0270358460000003E-2</v>
      </c>
      <c r="AL1557" s="151">
        <v>402.7035846</v>
      </c>
      <c r="AM1557" s="151">
        <v>148.311162</v>
      </c>
      <c r="AN1557" s="151">
        <v>1605.530628</v>
      </c>
      <c r="AO1557" s="151">
        <v>714.90045599999996</v>
      </c>
      <c r="AQ1557" s="152">
        <v>3.329339976</v>
      </c>
      <c r="AR1557" s="152">
        <v>0.25676313099999998</v>
      </c>
      <c r="AS1557" s="152">
        <v>2.2534897800000002</v>
      </c>
      <c r="AU1557" s="151">
        <v>432.84830590000001</v>
      </c>
      <c r="AV1557" s="152">
        <v>1203.8568339999999</v>
      </c>
      <c r="AW1557" s="152">
        <v>41.282584200000002</v>
      </c>
      <c r="AX1557" s="151">
        <v>3790.108905</v>
      </c>
      <c r="AZ1557" s="152">
        <v>156.30220929999999</v>
      </c>
      <c r="BG1557" s="152">
        <v>0.877114803</v>
      </c>
      <c r="BH1557" s="152">
        <v>203.8192794</v>
      </c>
      <c r="BI1557" s="152">
        <v>12.89737515</v>
      </c>
      <c r="BJ1557" s="152">
        <v>24.106116159999999</v>
      </c>
      <c r="BK1557" s="152">
        <v>0.455949563</v>
      </c>
      <c r="BO1557" s="152">
        <v>22.33004558</v>
      </c>
      <c r="BP1557" s="152">
        <v>1.7036210519999999</v>
      </c>
      <c r="BQ1557" s="152">
        <v>4.8324661239999998</v>
      </c>
      <c r="BR1557" s="152">
        <v>0.87418649199999998</v>
      </c>
      <c r="BS1557" s="152">
        <v>4.4526983419999997</v>
      </c>
      <c r="BT1557" s="152">
        <v>1.4527232160000001</v>
      </c>
      <c r="BU1557" s="152">
        <v>0.63763903499999997</v>
      </c>
      <c r="BV1557" s="152">
        <v>1.908660187</v>
      </c>
      <c r="BX1557" s="152">
        <v>2.295262186</v>
      </c>
      <c r="BZ1557" s="152">
        <v>1.728500943</v>
      </c>
      <c r="CB1557" s="152">
        <v>1.39054806</v>
      </c>
      <c r="CD1557" s="152">
        <v>0.86811243800000004</v>
      </c>
      <c r="DC1557" s="152">
        <v>39.7423</v>
      </c>
      <c r="DF1557" s="152">
        <v>13.7584</v>
      </c>
      <c r="DG1557" s="152">
        <v>46.619199999999999</v>
      </c>
      <c r="DJ1557" s="152">
        <v>0.1545</v>
      </c>
      <c r="DM1557" s="152">
        <v>0.24099999999999999</v>
      </c>
      <c r="DO1557" s="154">
        <v>85.797746230000001</v>
      </c>
      <c r="ED1557" s="152">
        <v>48.89</v>
      </c>
      <c r="EE1557" s="152">
        <v>0.65100000000000002</v>
      </c>
      <c r="EF1557" s="152">
        <v>15.832000000000001</v>
      </c>
      <c r="EH1557" s="152">
        <v>9.3602087649999994</v>
      </c>
      <c r="EJ1557" s="152">
        <v>10.401999999999999</v>
      </c>
      <c r="EK1557" s="152">
        <v>0.18</v>
      </c>
      <c r="EL1557" s="152">
        <v>10.576000000000001</v>
      </c>
      <c r="EM1557" s="152">
        <v>11.833</v>
      </c>
      <c r="EO1557" s="152">
        <v>1.877</v>
      </c>
      <c r="EP1557" s="152">
        <v>0.13800000000000001</v>
      </c>
      <c r="EQ1557" s="152">
        <v>0.104</v>
      </c>
    </row>
    <row r="1558" spans="1:147">
      <c r="A1558" s="151">
        <v>7194</v>
      </c>
      <c r="B1558" s="152" t="s">
        <v>2859</v>
      </c>
      <c r="C1558" s="152" t="s">
        <v>2877</v>
      </c>
      <c r="D1558" s="152" t="s">
        <v>2878</v>
      </c>
      <c r="E1558" s="152" t="s">
        <v>3396</v>
      </c>
      <c r="F1558" s="152" t="s">
        <v>10004</v>
      </c>
      <c r="H1558" s="151">
        <v>284090</v>
      </c>
      <c r="L1558" s="153" t="s">
        <v>3397</v>
      </c>
      <c r="M1558" s="153" t="s">
        <v>3875</v>
      </c>
      <c r="P1558" s="152">
        <v>30.407299999999999</v>
      </c>
      <c r="Q1558" s="152">
        <v>140.0966</v>
      </c>
      <c r="S1558" s="152" t="s">
        <v>2716</v>
      </c>
      <c r="T1558" s="152">
        <v>48.607599999999998</v>
      </c>
      <c r="U1558" s="152">
        <v>0.62970000000000004</v>
      </c>
      <c r="V1558" s="152">
        <v>17.025300000000001</v>
      </c>
      <c r="X1558" s="152">
        <v>7.835</v>
      </c>
      <c r="AA1558" s="152">
        <v>6.6254999999999997</v>
      </c>
      <c r="AB1558" s="152">
        <v>0.153</v>
      </c>
      <c r="AC1558" s="152">
        <v>12.661</v>
      </c>
      <c r="AD1558" s="152">
        <v>1.9810000000000001</v>
      </c>
      <c r="AE1558" s="152">
        <v>0.1608</v>
      </c>
      <c r="AF1558" s="152">
        <v>6.7500000000000004E-2</v>
      </c>
      <c r="AI1558" s="152">
        <v>96.012118670000007</v>
      </c>
      <c r="AJ1558" s="152">
        <v>3.389742966</v>
      </c>
      <c r="AK1558" s="156">
        <f t="shared" si="24"/>
        <v>5.372785704E-2</v>
      </c>
      <c r="AL1558" s="151">
        <v>537.27857040000004</v>
      </c>
      <c r="AM1558" s="151">
        <v>137.67797999999999</v>
      </c>
      <c r="AN1558" s="151">
        <v>1770.8286330000001</v>
      </c>
      <c r="AO1558" s="151">
        <v>824.15251999999998</v>
      </c>
      <c r="AQ1558" s="152">
        <v>3.3790463640000001</v>
      </c>
      <c r="AR1558" s="152">
        <v>0.24372048299999999</v>
      </c>
      <c r="AS1558" s="152">
        <v>2.465275788</v>
      </c>
      <c r="AU1558" s="151">
        <v>449.4745992</v>
      </c>
      <c r="AV1558" s="152">
        <v>1320.0227150000001</v>
      </c>
      <c r="AW1558" s="152">
        <v>40.563524100000002</v>
      </c>
      <c r="AX1558" s="151">
        <v>3855.497844</v>
      </c>
      <c r="AZ1558" s="152">
        <v>142.53116650000001</v>
      </c>
      <c r="BG1558" s="152">
        <v>1.1229746940000001</v>
      </c>
      <c r="BH1558" s="152">
        <v>207.52304760000001</v>
      </c>
      <c r="BI1558" s="152">
        <v>12.41432412</v>
      </c>
      <c r="BJ1558" s="152">
        <v>23.504676159999999</v>
      </c>
      <c r="BK1558" s="152">
        <v>0.427503038</v>
      </c>
      <c r="BO1558" s="152">
        <v>23.454604400000001</v>
      </c>
      <c r="BP1558" s="152">
        <v>1.6951647240000001</v>
      </c>
      <c r="BQ1558" s="152">
        <v>4.7774388300000004</v>
      </c>
      <c r="BR1558" s="152">
        <v>0.80292447899999997</v>
      </c>
      <c r="BS1558" s="152">
        <v>4.6073005970000001</v>
      </c>
      <c r="BT1558" s="152">
        <v>1.542831378</v>
      </c>
      <c r="BU1558" s="152">
        <v>0.71933198499999995</v>
      </c>
      <c r="BV1558" s="152">
        <v>1.8851819059999999</v>
      </c>
      <c r="BX1558" s="152">
        <v>2.1752622740000001</v>
      </c>
      <c r="BZ1558" s="152">
        <v>1.4749383810000001</v>
      </c>
      <c r="CB1558" s="152">
        <v>1.4636723629999999</v>
      </c>
      <c r="CD1558" s="152">
        <v>1.0142557430000001</v>
      </c>
      <c r="DC1558" s="152">
        <v>39.640999999999998</v>
      </c>
      <c r="DF1558" s="152">
        <v>13.658099999999999</v>
      </c>
      <c r="DG1558" s="152">
        <v>46.745899999999999</v>
      </c>
      <c r="DJ1558" s="152">
        <v>0.1658</v>
      </c>
      <c r="DM1558" s="152">
        <v>0.22259999999999999</v>
      </c>
      <c r="DO1558" s="154">
        <v>85.919536210000004</v>
      </c>
      <c r="ED1558" s="152">
        <v>48.89</v>
      </c>
      <c r="EE1558" s="152">
        <v>0.65100000000000002</v>
      </c>
      <c r="EF1558" s="152">
        <v>15.832000000000001</v>
      </c>
      <c r="EH1558" s="152">
        <v>9.3602087649999994</v>
      </c>
      <c r="EJ1558" s="152">
        <v>10.401999999999999</v>
      </c>
      <c r="EK1558" s="152">
        <v>0.18</v>
      </c>
      <c r="EL1558" s="152">
        <v>10.576000000000001</v>
      </c>
      <c r="EM1558" s="152">
        <v>11.833</v>
      </c>
      <c r="EO1558" s="152">
        <v>1.877</v>
      </c>
      <c r="EP1558" s="152">
        <v>0.13800000000000001</v>
      </c>
      <c r="EQ1558" s="152">
        <v>0.104</v>
      </c>
    </row>
    <row r="1559" spans="1:147">
      <c r="A1559" s="151">
        <v>7195</v>
      </c>
      <c r="B1559" s="152" t="s">
        <v>2859</v>
      </c>
      <c r="C1559" s="152" t="s">
        <v>2877</v>
      </c>
      <c r="D1559" s="152" t="s">
        <v>2878</v>
      </c>
      <c r="E1559" s="152" t="s">
        <v>3396</v>
      </c>
      <c r="F1559" s="152" t="s">
        <v>10005</v>
      </c>
      <c r="H1559" s="151">
        <v>284090</v>
      </c>
      <c r="L1559" s="153" t="s">
        <v>3397</v>
      </c>
      <c r="M1559" s="153" t="s">
        <v>4018</v>
      </c>
      <c r="P1559" s="152">
        <v>30.407299999999999</v>
      </c>
      <c r="Q1559" s="152">
        <v>140.0966</v>
      </c>
      <c r="S1559" s="152" t="s">
        <v>2716</v>
      </c>
      <c r="T1559" s="152">
        <v>48.946599999999997</v>
      </c>
      <c r="U1559" s="152">
        <v>0.58550000000000002</v>
      </c>
      <c r="V1559" s="152">
        <v>17.0242</v>
      </c>
      <c r="X1559" s="152">
        <v>8.0111000000000008</v>
      </c>
      <c r="AA1559" s="152">
        <v>6.6401000000000003</v>
      </c>
      <c r="AB1559" s="152">
        <v>0.16600000000000001</v>
      </c>
      <c r="AC1559" s="152">
        <v>12.783099999999999</v>
      </c>
      <c r="AD1559" s="152">
        <v>1.9742999999999999</v>
      </c>
      <c r="AE1559" s="152">
        <v>0.12570000000000001</v>
      </c>
      <c r="AF1559" s="152">
        <v>6.6500000000000004E-2</v>
      </c>
      <c r="AI1559" s="152">
        <v>96.55891905</v>
      </c>
      <c r="AJ1559" s="152">
        <v>2.6089030559999999</v>
      </c>
      <c r="AK1559" s="156">
        <f t="shared" si="24"/>
        <v>5.0172202979999997E-2</v>
      </c>
      <c r="AL1559" s="151">
        <v>501.72202979999997</v>
      </c>
      <c r="AM1559" s="151">
        <v>131.49417</v>
      </c>
      <c r="AN1559" s="151">
        <v>1213.7822819999999</v>
      </c>
      <c r="AO1559" s="151">
        <v>567.00235999999995</v>
      </c>
      <c r="AQ1559" s="152">
        <v>3.3461542799999999</v>
      </c>
      <c r="AR1559" s="152">
        <v>0.242309422</v>
      </c>
      <c r="AS1559" s="152">
        <v>1.9974320160000001</v>
      </c>
      <c r="AU1559" s="151">
        <v>396.0737335</v>
      </c>
      <c r="AV1559" s="152">
        <v>992.2709284</v>
      </c>
      <c r="AW1559" s="152">
        <v>40.726888950000003</v>
      </c>
      <c r="AX1559" s="151">
        <v>3569.8435410000002</v>
      </c>
      <c r="AZ1559" s="152">
        <v>183.61717970000001</v>
      </c>
      <c r="BG1559" s="152">
        <v>1.1418548479999999</v>
      </c>
      <c r="BH1559" s="152">
        <v>182.39316479999999</v>
      </c>
      <c r="BI1559" s="152">
        <v>12.17522061</v>
      </c>
      <c r="BJ1559" s="152">
        <v>28.620925759999999</v>
      </c>
      <c r="BK1559" s="152">
        <v>0.454199625</v>
      </c>
      <c r="BO1559" s="152">
        <v>16.449889760000001</v>
      </c>
      <c r="BP1559" s="152">
        <v>1.538057995</v>
      </c>
      <c r="BQ1559" s="152">
        <v>4.6031635260000003</v>
      </c>
      <c r="BR1559" s="152">
        <v>0.79471032799999997</v>
      </c>
      <c r="BS1559" s="152">
        <v>4.816449317</v>
      </c>
      <c r="BT1559" s="152">
        <v>1.414811574</v>
      </c>
      <c r="BU1559" s="152">
        <v>0.58605418600000003</v>
      </c>
      <c r="BV1559" s="152">
        <v>1.8285959119999999</v>
      </c>
      <c r="BX1559" s="152">
        <v>2.315469969</v>
      </c>
      <c r="BZ1559" s="152">
        <v>1.5706715849999999</v>
      </c>
      <c r="CB1559" s="152">
        <v>1.3163376229999999</v>
      </c>
      <c r="CD1559" s="152">
        <v>0.91086140299999996</v>
      </c>
      <c r="DC1559" s="152">
        <v>39.703899999999997</v>
      </c>
      <c r="DF1559" s="152">
        <v>13.698</v>
      </c>
      <c r="DG1559" s="152">
        <v>46.495199999999997</v>
      </c>
      <c r="DJ1559" s="152">
        <v>0.17180000000000001</v>
      </c>
      <c r="DM1559" s="152">
        <v>0.24759999999999999</v>
      </c>
      <c r="DO1559" s="154">
        <v>85.818890490000001</v>
      </c>
      <c r="ED1559" s="152">
        <v>48.89</v>
      </c>
      <c r="EE1559" s="152">
        <v>0.65100000000000002</v>
      </c>
      <c r="EF1559" s="152">
        <v>15.832000000000001</v>
      </c>
      <c r="EH1559" s="152">
        <v>9.3602087649999994</v>
      </c>
      <c r="EJ1559" s="152">
        <v>10.401999999999999</v>
      </c>
      <c r="EK1559" s="152">
        <v>0.18</v>
      </c>
      <c r="EL1559" s="152">
        <v>10.576000000000001</v>
      </c>
      <c r="EM1559" s="152">
        <v>11.833</v>
      </c>
      <c r="EO1559" s="152">
        <v>1.877</v>
      </c>
      <c r="EP1559" s="152">
        <v>0.13800000000000001</v>
      </c>
      <c r="EQ1559" s="152">
        <v>0.104</v>
      </c>
    </row>
    <row r="1560" spans="1:147">
      <c r="A1560" s="151">
        <v>7196</v>
      </c>
      <c r="B1560" s="152" t="s">
        <v>2859</v>
      </c>
      <c r="C1560" s="152" t="s">
        <v>2877</v>
      </c>
      <c r="D1560" s="152" t="s">
        <v>2878</v>
      </c>
      <c r="E1560" s="152" t="s">
        <v>3396</v>
      </c>
      <c r="F1560" s="152" t="s">
        <v>10006</v>
      </c>
      <c r="H1560" s="151">
        <v>284090</v>
      </c>
      <c r="L1560" s="153" t="s">
        <v>3397</v>
      </c>
      <c r="M1560" s="153" t="s">
        <v>3978</v>
      </c>
      <c r="P1560" s="152">
        <v>30.407299999999999</v>
      </c>
      <c r="Q1560" s="152">
        <v>140.0966</v>
      </c>
      <c r="S1560" s="152" t="s">
        <v>2716</v>
      </c>
      <c r="T1560" s="152">
        <v>48.834299999999999</v>
      </c>
      <c r="U1560" s="152">
        <v>0.63580000000000003</v>
      </c>
      <c r="V1560" s="152">
        <v>17.117799999999999</v>
      </c>
      <c r="X1560" s="152">
        <v>8.0170999999999992</v>
      </c>
      <c r="AA1560" s="152">
        <v>6.4405999999999999</v>
      </c>
      <c r="AB1560" s="152">
        <v>0.1817</v>
      </c>
      <c r="AC1560" s="152">
        <v>12.715400000000001</v>
      </c>
      <c r="AD1560" s="152">
        <v>1.9776</v>
      </c>
      <c r="AE1560" s="152">
        <v>0.1532</v>
      </c>
      <c r="AF1560" s="152">
        <v>0.10639999999999999</v>
      </c>
      <c r="AI1560" s="152">
        <v>96.450893789999995</v>
      </c>
      <c r="AJ1560" s="152">
        <v>3.370152042</v>
      </c>
      <c r="AK1560" s="156">
        <f t="shared" si="24"/>
        <v>4.352051262E-2</v>
      </c>
      <c r="AL1560" s="151">
        <v>435.2051262</v>
      </c>
      <c r="AM1560" s="151">
        <v>140.077224</v>
      </c>
      <c r="AN1560" s="151">
        <v>1760.9536109999999</v>
      </c>
      <c r="AO1560" s="151">
        <v>813.43313599999999</v>
      </c>
      <c r="AQ1560" s="152">
        <v>3.3891960239999999</v>
      </c>
      <c r="AR1560" s="152">
        <v>0.25140077799999999</v>
      </c>
      <c r="AS1560" s="152">
        <v>2.33597856</v>
      </c>
      <c r="AU1560" s="151">
        <v>441.03246730000001</v>
      </c>
      <c r="AV1560" s="152">
        <v>1298.9409290000001</v>
      </c>
      <c r="AW1560" s="152">
        <v>39.84924075</v>
      </c>
      <c r="AX1560" s="151">
        <v>3843.1751490000001</v>
      </c>
      <c r="AZ1560" s="152">
        <v>164.057975</v>
      </c>
      <c r="BG1560" s="152">
        <v>1.058997427</v>
      </c>
      <c r="BH1560" s="152">
        <v>205.7210298</v>
      </c>
      <c r="BI1560" s="152">
        <v>12.16172091</v>
      </c>
      <c r="BJ1560" s="152">
        <v>24.50246512</v>
      </c>
      <c r="BK1560" s="152">
        <v>0.40705076299999998</v>
      </c>
      <c r="BO1560" s="152">
        <v>24.744363</v>
      </c>
      <c r="BP1560" s="152">
        <v>1.6677556920000001</v>
      </c>
      <c r="BQ1560" s="152">
        <v>4.7062897379999997</v>
      </c>
      <c r="BR1560" s="152">
        <v>0.83340279799999994</v>
      </c>
      <c r="BS1560" s="152">
        <v>4.425976447</v>
      </c>
      <c r="BT1560" s="152">
        <v>1.538995026</v>
      </c>
      <c r="BU1560" s="152">
        <v>0.66320756800000003</v>
      </c>
      <c r="BV1560" s="152">
        <v>1.8795825880000001</v>
      </c>
      <c r="BX1560" s="152">
        <v>2.3180869820000001</v>
      </c>
      <c r="BZ1560" s="152">
        <v>1.6044809710000001</v>
      </c>
      <c r="CB1560" s="152">
        <v>1.479521498</v>
      </c>
      <c r="CD1560" s="152">
        <v>0.78572469199999995</v>
      </c>
      <c r="CU1560" s="152">
        <v>-28.901463417647321</v>
      </c>
      <c r="DC1560" s="152">
        <v>39.909599999999998</v>
      </c>
      <c r="DF1560" s="152">
        <v>13.8338</v>
      </c>
      <c r="DG1560" s="152">
        <v>46.702599999999997</v>
      </c>
      <c r="DJ1560" s="152">
        <v>0.11409999999999999</v>
      </c>
      <c r="DM1560" s="152">
        <v>0.22470000000000001</v>
      </c>
      <c r="DO1560" s="154">
        <v>85.752870439999995</v>
      </c>
      <c r="ED1560" s="152">
        <v>48.89</v>
      </c>
      <c r="EE1560" s="152">
        <v>0.65100000000000002</v>
      </c>
      <c r="EF1560" s="152">
        <v>15.832000000000001</v>
      </c>
      <c r="EH1560" s="152">
        <v>9.3602087649999994</v>
      </c>
      <c r="EJ1560" s="152">
        <v>10.401999999999999</v>
      </c>
      <c r="EK1560" s="152">
        <v>0.18</v>
      </c>
      <c r="EL1560" s="152">
        <v>10.576000000000001</v>
      </c>
      <c r="EM1560" s="152">
        <v>11.833</v>
      </c>
      <c r="EO1560" s="152">
        <v>1.877</v>
      </c>
      <c r="EP1560" s="152">
        <v>0.13800000000000001</v>
      </c>
      <c r="EQ1560" s="152">
        <v>0.104</v>
      </c>
    </row>
    <row r="1561" spans="1:147">
      <c r="A1561" s="151">
        <v>7197</v>
      </c>
      <c r="B1561" s="152" t="s">
        <v>2859</v>
      </c>
      <c r="C1561" s="152" t="s">
        <v>2877</v>
      </c>
      <c r="D1561" s="152" t="s">
        <v>2878</v>
      </c>
      <c r="E1561" s="152" t="s">
        <v>3396</v>
      </c>
      <c r="F1561" s="152" t="s">
        <v>10007</v>
      </c>
      <c r="H1561" s="151">
        <v>284090</v>
      </c>
      <c r="L1561" s="153" t="s">
        <v>3397</v>
      </c>
      <c r="M1561" s="153" t="s">
        <v>4017</v>
      </c>
      <c r="P1561" s="152">
        <v>30.407299999999999</v>
      </c>
      <c r="Q1561" s="152">
        <v>140.0966</v>
      </c>
      <c r="S1561" s="152" t="s">
        <v>2716</v>
      </c>
      <c r="T1561" s="152">
        <v>48.936700000000002</v>
      </c>
      <c r="U1561" s="152">
        <v>0.64570000000000005</v>
      </c>
      <c r="V1561" s="152">
        <v>17.002600000000001</v>
      </c>
      <c r="X1561" s="152">
        <v>8.0190999999999999</v>
      </c>
      <c r="AA1561" s="152">
        <v>6.5147000000000004</v>
      </c>
      <c r="AB1561" s="152">
        <v>0.17</v>
      </c>
      <c r="AC1561" s="152">
        <v>12.7394</v>
      </c>
      <c r="AD1561" s="152">
        <v>1.9970000000000001</v>
      </c>
      <c r="AE1561" s="152">
        <v>0.1472</v>
      </c>
      <c r="AF1561" s="152">
        <v>9.8799999999999999E-2</v>
      </c>
      <c r="AI1561" s="152">
        <v>96.554898249999994</v>
      </c>
      <c r="AJ1561" s="152">
        <v>3.644949666</v>
      </c>
      <c r="AK1561" s="156">
        <f t="shared" si="24"/>
        <v>3.7823623440000002E-2</v>
      </c>
      <c r="AL1561" s="151">
        <v>378.2362344</v>
      </c>
      <c r="AM1561" s="151">
        <v>152.79396</v>
      </c>
      <c r="AN1561" s="151">
        <v>1833.0436199999999</v>
      </c>
      <c r="AO1561" s="151">
        <v>871.92632800000001</v>
      </c>
      <c r="AQ1561" s="152">
        <v>3.4132138919999999</v>
      </c>
      <c r="AR1561" s="152">
        <v>0.25605276799999999</v>
      </c>
      <c r="AS1561" s="152">
        <v>2.4462166519999999</v>
      </c>
      <c r="AU1561" s="151">
        <v>466.52575610000002</v>
      </c>
      <c r="AV1561" s="152">
        <v>1294.9528319999999</v>
      </c>
      <c r="AW1561" s="152">
        <v>39.938088299999997</v>
      </c>
      <c r="AX1561" s="151">
        <v>3942.693084</v>
      </c>
      <c r="AZ1561" s="152">
        <v>178.56823410000001</v>
      </c>
      <c r="BG1561" s="152">
        <v>1.0995607810000001</v>
      </c>
      <c r="BH1561" s="152">
        <v>205.71146640000001</v>
      </c>
      <c r="BI1561" s="152">
        <v>12.827414940000001</v>
      </c>
      <c r="BJ1561" s="152">
        <v>24.650419360000001</v>
      </c>
      <c r="BK1561" s="152">
        <v>0.47053428800000002</v>
      </c>
      <c r="BO1561" s="152">
        <v>24.870500759999999</v>
      </c>
      <c r="BP1561" s="152">
        <v>1.7213892120000001</v>
      </c>
      <c r="BQ1561" s="152">
        <v>4.9486496600000001</v>
      </c>
      <c r="BR1561" s="152">
        <v>0.95888590799999995</v>
      </c>
      <c r="BS1561" s="152">
        <v>4.8308500150000002</v>
      </c>
      <c r="BT1561" s="152">
        <v>1.6051444319999999</v>
      </c>
      <c r="BU1561" s="152">
        <v>0.74291250900000005</v>
      </c>
      <c r="BV1561" s="152">
        <v>1.8240228030000001</v>
      </c>
      <c r="BX1561" s="152">
        <v>2.4211010000000002</v>
      </c>
      <c r="BZ1561" s="152">
        <v>1.66947552</v>
      </c>
      <c r="CB1561" s="152">
        <v>1.4965674899999999</v>
      </c>
      <c r="CD1561" s="152">
        <v>0.94494330000000004</v>
      </c>
      <c r="CU1561" s="152">
        <v>-31.68804620924659</v>
      </c>
      <c r="DC1561" s="152">
        <v>39.909599999999998</v>
      </c>
      <c r="DF1561" s="152">
        <v>13.8338</v>
      </c>
      <c r="DG1561" s="152">
        <v>46.702599999999997</v>
      </c>
      <c r="DJ1561" s="152">
        <v>0.11409999999999999</v>
      </c>
      <c r="DM1561" s="152">
        <v>0.22470000000000001</v>
      </c>
      <c r="DO1561" s="154">
        <v>85.752870439999995</v>
      </c>
      <c r="ED1561" s="152">
        <v>48.89</v>
      </c>
      <c r="EE1561" s="152">
        <v>0.65100000000000002</v>
      </c>
      <c r="EF1561" s="152">
        <v>15.832000000000001</v>
      </c>
      <c r="EH1561" s="152">
        <v>9.3602087649999994</v>
      </c>
      <c r="EJ1561" s="152">
        <v>10.401999999999999</v>
      </c>
      <c r="EK1561" s="152">
        <v>0.18</v>
      </c>
      <c r="EL1561" s="152">
        <v>10.576000000000001</v>
      </c>
      <c r="EM1561" s="152">
        <v>11.833</v>
      </c>
      <c r="EO1561" s="152">
        <v>1.877</v>
      </c>
      <c r="EP1561" s="152">
        <v>0.13800000000000001</v>
      </c>
      <c r="EQ1561" s="152">
        <v>0.104</v>
      </c>
    </row>
    <row r="1562" spans="1:147">
      <c r="A1562" s="151">
        <v>7198</v>
      </c>
      <c r="B1562" s="152" t="s">
        <v>2859</v>
      </c>
      <c r="C1562" s="152" t="s">
        <v>2877</v>
      </c>
      <c r="D1562" s="152" t="s">
        <v>2878</v>
      </c>
      <c r="E1562" s="152" t="s">
        <v>3396</v>
      </c>
      <c r="F1562" s="152" t="s">
        <v>10008</v>
      </c>
      <c r="H1562" s="151">
        <v>284090</v>
      </c>
      <c r="L1562" s="153" t="s">
        <v>3397</v>
      </c>
      <c r="M1562" s="153" t="s">
        <v>3737</v>
      </c>
      <c r="P1562" s="152">
        <v>30.407299999999999</v>
      </c>
      <c r="Q1562" s="152">
        <v>140.0966</v>
      </c>
      <c r="S1562" s="152" t="s">
        <v>2716</v>
      </c>
      <c r="T1562" s="152">
        <v>48.146000000000001</v>
      </c>
      <c r="U1562" s="152">
        <v>0.58809999999999996</v>
      </c>
      <c r="V1562" s="152">
        <v>17.428000000000001</v>
      </c>
      <c r="X1562" s="152">
        <v>8.4161999999999999</v>
      </c>
      <c r="AA1562" s="152">
        <v>5.9474</v>
      </c>
      <c r="AB1562" s="152">
        <v>0.17030000000000001</v>
      </c>
      <c r="AC1562" s="152">
        <v>13.326000000000001</v>
      </c>
      <c r="AD1562" s="152">
        <v>1.7743</v>
      </c>
      <c r="AE1562" s="152">
        <v>0.14960000000000001</v>
      </c>
      <c r="AF1562" s="152">
        <v>7.1999999999999995E-2</v>
      </c>
      <c r="AI1562" s="152">
        <v>96.292157880000005</v>
      </c>
      <c r="AJ1562" s="152">
        <v>3.158266824</v>
      </c>
      <c r="AK1562" s="156">
        <f t="shared" si="24"/>
        <v>6.6818299769999992E-2</v>
      </c>
      <c r="AL1562" s="151">
        <v>668.18299769999999</v>
      </c>
      <c r="AM1562" s="151">
        <v>139.32328200000001</v>
      </c>
      <c r="AN1562" s="151">
        <v>1610.538591</v>
      </c>
      <c r="AO1562" s="151">
        <v>726.96855200000005</v>
      </c>
      <c r="AQ1562" s="152">
        <v>3.524860152</v>
      </c>
      <c r="AR1562" s="152">
        <v>0.24511865799999999</v>
      </c>
      <c r="AS1562" s="152">
        <v>2.5294769320000001</v>
      </c>
      <c r="AU1562" s="151">
        <v>436.95367900000002</v>
      </c>
      <c r="AV1562" s="152">
        <v>1407.5928799999999</v>
      </c>
      <c r="AW1562" s="152">
        <v>43.14392445</v>
      </c>
      <c r="AX1562" s="151">
        <v>3914.1973200000002</v>
      </c>
      <c r="AZ1562" s="152">
        <v>88.303154090000007</v>
      </c>
      <c r="BG1562" s="152">
        <v>1.393123712</v>
      </c>
      <c r="BH1562" s="152">
        <v>197.50470300000001</v>
      </c>
      <c r="BI1562" s="152">
        <v>12.791124569999999</v>
      </c>
      <c r="BJ1562" s="152">
        <v>24.723594559999999</v>
      </c>
      <c r="BK1562" s="152">
        <v>0.50022393799999998</v>
      </c>
      <c r="BO1562" s="152">
        <v>22.930285000000001</v>
      </c>
      <c r="BP1562" s="152">
        <v>1.616914076</v>
      </c>
      <c r="BQ1562" s="152">
        <v>4.8185903379999999</v>
      </c>
      <c r="BR1562" s="152">
        <v>0.82379022000000002</v>
      </c>
      <c r="BS1562" s="152">
        <v>4.3330401050000003</v>
      </c>
      <c r="BT1562" s="152">
        <v>1.5120852300000001</v>
      </c>
      <c r="BU1562" s="152">
        <v>0.74418890100000001</v>
      </c>
      <c r="BV1562" s="152">
        <v>1.8965947519999999</v>
      </c>
      <c r="BX1562" s="152">
        <v>2.2065553279999999</v>
      </c>
      <c r="BZ1562" s="152">
        <v>1.761816818</v>
      </c>
      <c r="CB1562" s="152">
        <v>1.437193868</v>
      </c>
      <c r="CD1562" s="152">
        <v>0.79666656300000005</v>
      </c>
      <c r="DC1562" s="152">
        <v>39.779299999999999</v>
      </c>
      <c r="DF1562" s="152">
        <v>14.1081</v>
      </c>
      <c r="DG1562" s="152">
        <v>46.347799999999999</v>
      </c>
      <c r="DJ1562" s="152">
        <v>9.6799999999999997E-2</v>
      </c>
      <c r="DM1562" s="152">
        <v>0.22950000000000001</v>
      </c>
      <c r="DO1562" s="154">
        <v>85.416566410000001</v>
      </c>
      <c r="ED1562" s="152">
        <v>48.89</v>
      </c>
      <c r="EE1562" s="152">
        <v>0.65100000000000002</v>
      </c>
      <c r="EF1562" s="152">
        <v>15.832000000000001</v>
      </c>
      <c r="EH1562" s="152">
        <v>9.3602087649999994</v>
      </c>
      <c r="EJ1562" s="152">
        <v>10.401999999999999</v>
      </c>
      <c r="EK1562" s="152">
        <v>0.18</v>
      </c>
      <c r="EL1562" s="152">
        <v>10.576000000000001</v>
      </c>
      <c r="EM1562" s="152">
        <v>11.833</v>
      </c>
      <c r="EO1562" s="152">
        <v>1.877</v>
      </c>
      <c r="EP1562" s="152">
        <v>0.13800000000000001</v>
      </c>
      <c r="EQ1562" s="152">
        <v>0.104</v>
      </c>
    </row>
    <row r="1563" spans="1:147">
      <c r="A1563" s="151">
        <v>7199</v>
      </c>
      <c r="B1563" s="152" t="s">
        <v>2859</v>
      </c>
      <c r="C1563" s="152" t="s">
        <v>2877</v>
      </c>
      <c r="D1563" s="152" t="s">
        <v>2878</v>
      </c>
      <c r="E1563" s="152" t="s">
        <v>3396</v>
      </c>
      <c r="F1563" s="152" t="s">
        <v>10009</v>
      </c>
      <c r="H1563" s="151">
        <v>284090</v>
      </c>
      <c r="L1563" s="153" t="s">
        <v>3397</v>
      </c>
      <c r="M1563" s="153" t="s">
        <v>3932</v>
      </c>
      <c r="P1563" s="152">
        <v>30.407299999999999</v>
      </c>
      <c r="Q1563" s="152">
        <v>140.0966</v>
      </c>
      <c r="S1563" s="152" t="s">
        <v>2716</v>
      </c>
      <c r="T1563" s="152">
        <v>48.729100000000003</v>
      </c>
      <c r="U1563" s="152">
        <v>0.64790000000000003</v>
      </c>
      <c r="V1563" s="152">
        <v>17.023</v>
      </c>
      <c r="X1563" s="152">
        <v>7.8433000000000002</v>
      </c>
      <c r="AA1563" s="152">
        <v>6.4132999999999996</v>
      </c>
      <c r="AB1563" s="152">
        <v>0.16800000000000001</v>
      </c>
      <c r="AC1563" s="152">
        <v>12.628299999999999</v>
      </c>
      <c r="AD1563" s="152">
        <v>1.9936</v>
      </c>
      <c r="AE1563" s="152">
        <v>0.1583</v>
      </c>
      <c r="AF1563" s="152">
        <v>9.5899999999999999E-2</v>
      </c>
      <c r="AI1563" s="152">
        <v>95.955665199999999</v>
      </c>
      <c r="AJ1563" s="152">
        <v>3.1444011719999998</v>
      </c>
      <c r="AK1563" s="156">
        <f t="shared" si="24"/>
        <v>5.64658049E-2</v>
      </c>
      <c r="AL1563" s="151">
        <v>564.65804900000001</v>
      </c>
      <c r="AM1563" s="151">
        <v>138.10880399999999</v>
      </c>
      <c r="AN1563" s="151">
        <v>1347.5999850000001</v>
      </c>
      <c r="AO1563" s="151">
        <v>679.39928799999996</v>
      </c>
      <c r="AQ1563" s="152">
        <v>3.5730396</v>
      </c>
      <c r="AR1563" s="152">
        <v>0.26062260799999998</v>
      </c>
      <c r="AS1563" s="152">
        <v>2.4311754880000001</v>
      </c>
      <c r="AU1563" s="151">
        <v>448.98622769999997</v>
      </c>
      <c r="AV1563" s="152">
        <v>1278.914309</v>
      </c>
      <c r="AW1563" s="152">
        <v>40.922735699999997</v>
      </c>
      <c r="AX1563" s="151">
        <v>3907.4329469999998</v>
      </c>
      <c r="AZ1563" s="152">
        <v>151.19866870000001</v>
      </c>
      <c r="BG1563" s="152">
        <v>0.876030643</v>
      </c>
      <c r="BH1563" s="152">
        <v>202.34378340000001</v>
      </c>
      <c r="BI1563" s="152">
        <v>13.06651845</v>
      </c>
      <c r="BJ1563" s="152">
        <v>24.726601760000001</v>
      </c>
      <c r="BK1563" s="152">
        <v>0.52707735</v>
      </c>
      <c r="BO1563" s="152">
        <v>23.10145258</v>
      </c>
      <c r="BP1563" s="152">
        <v>1.7423655119999999</v>
      </c>
      <c r="BQ1563" s="152">
        <v>4.8102153779999997</v>
      </c>
      <c r="BR1563" s="152">
        <v>0.80597150900000003</v>
      </c>
      <c r="BS1563" s="152">
        <v>4.3736173540000003</v>
      </c>
      <c r="BT1563" s="152">
        <v>1.50443097</v>
      </c>
      <c r="BU1563" s="152">
        <v>0.71309735600000002</v>
      </c>
      <c r="BV1563" s="152">
        <v>1.862704927</v>
      </c>
      <c r="BX1563" s="152">
        <v>2.3098964720000001</v>
      </c>
      <c r="BZ1563" s="152">
        <v>1.4899473670000001</v>
      </c>
      <c r="CB1563" s="152">
        <v>1.5055254680000001</v>
      </c>
      <c r="CD1563" s="152">
        <v>0.93427614000000003</v>
      </c>
      <c r="DC1563" s="152">
        <v>40.018999999999998</v>
      </c>
      <c r="DF1563" s="152">
        <v>13.478199999999999</v>
      </c>
      <c r="DG1563" s="152">
        <v>46.866700000000002</v>
      </c>
      <c r="DJ1563" s="152">
        <v>0.1724</v>
      </c>
      <c r="DM1563" s="152">
        <v>0.24590000000000001</v>
      </c>
      <c r="DO1563" s="154">
        <v>86.110078799999997</v>
      </c>
      <c r="ED1563" s="152">
        <v>48.89</v>
      </c>
      <c r="EE1563" s="152">
        <v>0.65100000000000002</v>
      </c>
      <c r="EF1563" s="152">
        <v>15.832000000000001</v>
      </c>
      <c r="EH1563" s="152">
        <v>9.3602087649999994</v>
      </c>
      <c r="EJ1563" s="152">
        <v>10.401999999999999</v>
      </c>
      <c r="EK1563" s="152">
        <v>0.18</v>
      </c>
      <c r="EL1563" s="152">
        <v>10.576000000000001</v>
      </c>
      <c r="EM1563" s="152">
        <v>11.833</v>
      </c>
      <c r="EO1563" s="152">
        <v>1.877</v>
      </c>
      <c r="EP1563" s="152">
        <v>0.13800000000000001</v>
      </c>
      <c r="EQ1563" s="152">
        <v>0.104</v>
      </c>
    </row>
    <row r="1564" spans="1:147">
      <c r="A1564" s="151">
        <v>7200</v>
      </c>
      <c r="B1564" s="152" t="s">
        <v>2859</v>
      </c>
      <c r="C1564" s="152" t="s">
        <v>2877</v>
      </c>
      <c r="D1564" s="152" t="s">
        <v>2878</v>
      </c>
      <c r="E1564" s="152" t="s">
        <v>3396</v>
      </c>
      <c r="F1564" s="152" t="s">
        <v>10010</v>
      </c>
      <c r="H1564" s="151">
        <v>284090</v>
      </c>
      <c r="L1564" s="153" t="s">
        <v>3397</v>
      </c>
      <c r="M1564" s="153" t="s">
        <v>3890</v>
      </c>
      <c r="P1564" s="152">
        <v>30.407299999999999</v>
      </c>
      <c r="Q1564" s="152">
        <v>140.0966</v>
      </c>
      <c r="S1564" s="152" t="s">
        <v>2716</v>
      </c>
      <c r="T1564" s="152">
        <v>48.6586</v>
      </c>
      <c r="U1564" s="152">
        <v>0.72760000000000002</v>
      </c>
      <c r="V1564" s="152">
        <v>17.181999999999999</v>
      </c>
      <c r="X1564" s="152">
        <v>7.8517000000000001</v>
      </c>
      <c r="AA1564" s="152">
        <v>6.1786000000000003</v>
      </c>
      <c r="AB1564" s="152">
        <v>0.1421</v>
      </c>
      <c r="AC1564" s="152">
        <v>13.490500000000001</v>
      </c>
      <c r="AD1564" s="152">
        <v>1.9004000000000001</v>
      </c>
      <c r="AE1564" s="152">
        <v>9.74E-2</v>
      </c>
      <c r="AF1564" s="152">
        <v>7.7700000000000005E-2</v>
      </c>
      <c r="AI1564" s="152">
        <v>96.558070650000005</v>
      </c>
      <c r="AJ1564" s="152">
        <v>3.0607250100000001</v>
      </c>
      <c r="AK1564" s="156">
        <f t="shared" si="24"/>
        <v>5.3515679000000003E-2</v>
      </c>
      <c r="AL1564" s="151">
        <v>535.15679</v>
      </c>
      <c r="AM1564" s="151">
        <v>148.94997000000001</v>
      </c>
      <c r="AN1564" s="151">
        <v>1216.741266</v>
      </c>
      <c r="AO1564" s="151">
        <v>615.88198399999999</v>
      </c>
      <c r="AQ1564" s="152">
        <v>3.3321243960000002</v>
      </c>
      <c r="AR1564" s="152">
        <v>0.26215286799999998</v>
      </c>
      <c r="AS1564" s="152">
        <v>1.942340744</v>
      </c>
      <c r="AU1564" s="151">
        <v>431.73617760000002</v>
      </c>
      <c r="AV1564" s="152">
        <v>921.45134480000002</v>
      </c>
      <c r="AW1564" s="152">
        <v>42.00896865</v>
      </c>
      <c r="AX1564" s="151">
        <v>4431.5857079999996</v>
      </c>
      <c r="AZ1564" s="152">
        <v>182.0776007</v>
      </c>
      <c r="BG1564" s="152">
        <v>0.55222950400000004</v>
      </c>
      <c r="BH1564" s="152">
        <v>182.08167119999999</v>
      </c>
      <c r="BI1564" s="152">
        <v>13.404725640000001</v>
      </c>
      <c r="BJ1564" s="152">
        <v>29.163224159999999</v>
      </c>
      <c r="BK1564" s="152">
        <v>0.40146243799999998</v>
      </c>
      <c r="BO1564" s="152">
        <v>16.01915644</v>
      </c>
      <c r="BP1564" s="152">
        <v>1.6344058429999999</v>
      </c>
      <c r="BQ1564" s="152">
        <v>4.6550692439999999</v>
      </c>
      <c r="BR1564" s="152">
        <v>0.81322825200000004</v>
      </c>
      <c r="BS1564" s="152">
        <v>4.7851309439999996</v>
      </c>
      <c r="BT1564" s="152">
        <v>1.4457882719999999</v>
      </c>
      <c r="BU1564" s="152">
        <v>0.75104214400000002</v>
      </c>
      <c r="BV1564" s="152">
        <v>1.9405324639999999</v>
      </c>
      <c r="BX1564" s="152">
        <v>2.3336347540000002</v>
      </c>
      <c r="BZ1564" s="152">
        <v>1.8030915300000001</v>
      </c>
      <c r="CB1564" s="152">
        <v>1.53336954</v>
      </c>
      <c r="CD1564" s="152">
        <v>0.93735258799999999</v>
      </c>
      <c r="DC1564" s="152">
        <v>40.018999999999998</v>
      </c>
      <c r="DF1564" s="152">
        <v>13.478199999999999</v>
      </c>
      <c r="DG1564" s="152">
        <v>46.866700000000002</v>
      </c>
      <c r="DJ1564" s="152">
        <v>0.1724</v>
      </c>
      <c r="DM1564" s="152">
        <v>0.24590000000000001</v>
      </c>
      <c r="DO1564" s="154">
        <v>86.110078799999997</v>
      </c>
      <c r="ED1564" s="152">
        <v>48.89</v>
      </c>
      <c r="EE1564" s="152">
        <v>0.65100000000000002</v>
      </c>
      <c r="EF1564" s="152">
        <v>15.832000000000001</v>
      </c>
      <c r="EH1564" s="152">
        <v>9.3602087649999994</v>
      </c>
      <c r="EJ1564" s="152">
        <v>10.401999999999999</v>
      </c>
      <c r="EK1564" s="152">
        <v>0.18</v>
      </c>
      <c r="EL1564" s="152">
        <v>10.576000000000001</v>
      </c>
      <c r="EM1564" s="152">
        <v>11.833</v>
      </c>
      <c r="EO1564" s="152">
        <v>1.877</v>
      </c>
      <c r="EP1564" s="152">
        <v>0.13800000000000001</v>
      </c>
      <c r="EQ1564" s="152">
        <v>0.104</v>
      </c>
    </row>
    <row r="1565" spans="1:147">
      <c r="A1565" s="151">
        <v>7201</v>
      </c>
      <c r="B1565" s="152" t="s">
        <v>2859</v>
      </c>
      <c r="C1565" s="152" t="s">
        <v>2877</v>
      </c>
      <c r="D1565" s="152" t="s">
        <v>2878</v>
      </c>
      <c r="E1565" s="152" t="s">
        <v>3396</v>
      </c>
      <c r="F1565" s="152" t="s">
        <v>10011</v>
      </c>
      <c r="H1565" s="151">
        <v>284090</v>
      </c>
      <c r="L1565" s="153" t="s">
        <v>3397</v>
      </c>
      <c r="M1565" s="153" t="s">
        <v>3878</v>
      </c>
      <c r="P1565" s="152">
        <v>30.407299999999999</v>
      </c>
      <c r="Q1565" s="152">
        <v>140.0966</v>
      </c>
      <c r="S1565" s="152" t="s">
        <v>2716</v>
      </c>
      <c r="T1565" s="152">
        <v>48.612299999999998</v>
      </c>
      <c r="U1565" s="152">
        <v>0.84589999999999999</v>
      </c>
      <c r="V1565" s="152">
        <v>18.386199999999999</v>
      </c>
      <c r="X1565" s="152">
        <v>7.4862000000000002</v>
      </c>
      <c r="AA1565" s="152">
        <v>4.2782999999999998</v>
      </c>
      <c r="AB1565" s="152">
        <v>0.14149999999999999</v>
      </c>
      <c r="AC1565" s="152">
        <v>14.1005</v>
      </c>
      <c r="AD1565" s="152">
        <v>2.0085000000000002</v>
      </c>
      <c r="AE1565" s="152">
        <v>0.1123</v>
      </c>
      <c r="AF1565" s="152">
        <v>0.14949999999999999</v>
      </c>
      <c r="AI1565" s="152">
        <v>96.377532819999999</v>
      </c>
      <c r="AJ1565" s="152">
        <v>3.4466600399999998</v>
      </c>
      <c r="AK1565" s="156">
        <f t="shared" si="24"/>
        <v>5.4275932980000004E-2</v>
      </c>
      <c r="AL1565" s="151">
        <v>542.75932980000005</v>
      </c>
      <c r="AM1565" s="151">
        <v>141.23227800000001</v>
      </c>
      <c r="AN1565" s="151">
        <v>1800.9468629999999</v>
      </c>
      <c r="AO1565" s="151">
        <v>837.48623199999997</v>
      </c>
      <c r="AQ1565" s="152">
        <v>3.4426389240000002</v>
      </c>
      <c r="AR1565" s="152">
        <v>0.26435161000000001</v>
      </c>
      <c r="AS1565" s="152">
        <v>2.578420892</v>
      </c>
      <c r="AU1565" s="151">
        <v>779.31688380000003</v>
      </c>
      <c r="AV1565" s="152">
        <v>862.87599360000002</v>
      </c>
      <c r="AW1565" s="152">
        <v>43.534662599999997</v>
      </c>
      <c r="AX1565" s="151">
        <v>4895.9153429999997</v>
      </c>
      <c r="AZ1565" s="152">
        <v>183.1454789</v>
      </c>
      <c r="BG1565" s="152">
        <v>0.54251937299999997</v>
      </c>
      <c r="BH1565" s="152">
        <v>172.55379239999999</v>
      </c>
      <c r="BI1565" s="152">
        <v>13.57069254</v>
      </c>
      <c r="BJ1565" s="152">
        <v>28.261866080000001</v>
      </c>
      <c r="BK1565" s="152">
        <v>0.39531757499999998</v>
      </c>
      <c r="BO1565" s="152">
        <v>14.302224860000001</v>
      </c>
      <c r="BP1565" s="152">
        <v>1.355041012</v>
      </c>
      <c r="BQ1565" s="152">
        <v>4.3762972800000002</v>
      </c>
      <c r="BR1565" s="152">
        <v>0.80165114100000001</v>
      </c>
      <c r="BS1565" s="152">
        <v>4.3135395340000002</v>
      </c>
      <c r="BT1565" s="152">
        <v>1.489758768</v>
      </c>
      <c r="BU1565" s="152">
        <v>0.60252526799999995</v>
      </c>
      <c r="BV1565" s="152">
        <v>1.9282428570000001</v>
      </c>
      <c r="BX1565" s="152">
        <v>2.549741992</v>
      </c>
      <c r="BZ1565" s="152">
        <v>1.6156437079999999</v>
      </c>
      <c r="CB1565" s="152">
        <v>1.53665958</v>
      </c>
      <c r="CD1565" s="152">
        <v>0.87596019000000003</v>
      </c>
      <c r="DC1565" s="152">
        <v>40.018999999999998</v>
      </c>
      <c r="DF1565" s="152">
        <v>13.478199999999999</v>
      </c>
      <c r="DG1565" s="152">
        <v>46.866700000000002</v>
      </c>
      <c r="DJ1565" s="152">
        <v>0.1724</v>
      </c>
      <c r="DM1565" s="152">
        <v>0.24590000000000001</v>
      </c>
      <c r="DO1565" s="154">
        <v>86.110078799999997</v>
      </c>
      <c r="ED1565" s="152">
        <v>48.89</v>
      </c>
      <c r="EE1565" s="152">
        <v>0.65100000000000002</v>
      </c>
      <c r="EF1565" s="152">
        <v>15.832000000000001</v>
      </c>
      <c r="EH1565" s="152">
        <v>9.3602087649999994</v>
      </c>
      <c r="EJ1565" s="152">
        <v>10.401999999999999</v>
      </c>
      <c r="EK1565" s="152">
        <v>0.18</v>
      </c>
      <c r="EL1565" s="152">
        <v>10.576000000000001</v>
      </c>
      <c r="EM1565" s="152">
        <v>11.833</v>
      </c>
      <c r="EO1565" s="152">
        <v>1.877</v>
      </c>
      <c r="EP1565" s="152">
        <v>0.13800000000000001</v>
      </c>
      <c r="EQ1565" s="152">
        <v>0.104</v>
      </c>
    </row>
    <row r="1566" spans="1:147">
      <c r="A1566" s="151">
        <v>7202</v>
      </c>
      <c r="B1566" s="152" t="s">
        <v>2859</v>
      </c>
      <c r="C1566" s="152" t="s">
        <v>2877</v>
      </c>
      <c r="D1566" s="152" t="s">
        <v>2878</v>
      </c>
      <c r="E1566" s="152" t="s">
        <v>3396</v>
      </c>
      <c r="F1566" s="152" t="s">
        <v>10012</v>
      </c>
      <c r="H1566" s="151">
        <v>284090</v>
      </c>
      <c r="L1566" s="153" t="s">
        <v>3397</v>
      </c>
      <c r="M1566" s="153" t="s">
        <v>3886</v>
      </c>
      <c r="P1566" s="152">
        <v>30.407299999999999</v>
      </c>
      <c r="Q1566" s="152">
        <v>140.0966</v>
      </c>
      <c r="S1566" s="152" t="s">
        <v>2716</v>
      </c>
      <c r="T1566" s="152">
        <v>48.646099999999997</v>
      </c>
      <c r="U1566" s="152">
        <v>0.61980000000000002</v>
      </c>
      <c r="V1566" s="152">
        <v>16.918099999999999</v>
      </c>
      <c r="X1566" s="152">
        <v>7.9284999999999997</v>
      </c>
      <c r="AA1566" s="152">
        <v>6.5278</v>
      </c>
      <c r="AB1566" s="152">
        <v>0.15920000000000001</v>
      </c>
      <c r="AC1566" s="152">
        <v>13.198</v>
      </c>
      <c r="AD1566" s="152">
        <v>1.8902000000000001</v>
      </c>
      <c r="AE1566" s="152">
        <v>0.11070000000000001</v>
      </c>
      <c r="AF1566" s="152">
        <v>9.6699999999999994E-2</v>
      </c>
      <c r="AI1566" s="152">
        <v>96.363365029999997</v>
      </c>
      <c r="AJ1566" s="152">
        <v>3.376004628</v>
      </c>
      <c r="AK1566" s="156">
        <f t="shared" si="24"/>
        <v>5.0139069160000001E-2</v>
      </c>
      <c r="AL1566" s="151">
        <v>501.39069160000003</v>
      </c>
      <c r="AM1566" s="151">
        <v>138.27593400000001</v>
      </c>
      <c r="AN1566" s="151">
        <v>1385.004126</v>
      </c>
      <c r="AO1566" s="151">
        <v>670.71256000000005</v>
      </c>
      <c r="AQ1566" s="152">
        <v>3.3802499519999998</v>
      </c>
      <c r="AR1566" s="152">
        <v>0.24982058300000001</v>
      </c>
      <c r="AS1566" s="152">
        <v>1.76176654</v>
      </c>
      <c r="AU1566" s="151">
        <v>472.78892389999999</v>
      </c>
      <c r="AV1566" s="152">
        <v>914.09533039999997</v>
      </c>
      <c r="AW1566" s="152">
        <v>41.67077475</v>
      </c>
      <c r="AX1566" s="151">
        <v>3663.1888920000001</v>
      </c>
      <c r="AZ1566" s="152">
        <v>168.83722130000001</v>
      </c>
      <c r="BG1566" s="152">
        <v>0.52283891199999999</v>
      </c>
      <c r="BH1566" s="152">
        <v>175.78895399999999</v>
      </c>
      <c r="BI1566" s="152">
        <v>12.19110261</v>
      </c>
      <c r="BJ1566" s="152">
        <v>28.516475679999999</v>
      </c>
      <c r="BK1566" s="152">
        <v>0.39753224999999998</v>
      </c>
      <c r="BO1566" s="152">
        <v>14.821593699999999</v>
      </c>
      <c r="BP1566" s="152">
        <v>1.4591788809999999</v>
      </c>
      <c r="BQ1566" s="152">
        <v>4.5155309900000002</v>
      </c>
      <c r="BR1566" s="152">
        <v>0.81830877300000004</v>
      </c>
      <c r="BS1566" s="152">
        <v>4.7538425350000004</v>
      </c>
      <c r="BT1566" s="152">
        <v>1.4300002080000001</v>
      </c>
      <c r="BU1566" s="152">
        <v>0.52332122299999995</v>
      </c>
      <c r="BV1566" s="152">
        <v>1.8750792220000001</v>
      </c>
      <c r="BX1566" s="152">
        <v>2.1072569739999998</v>
      </c>
      <c r="BZ1566" s="152">
        <v>1.6920986680000001</v>
      </c>
      <c r="CB1566" s="152">
        <v>1.316822693</v>
      </c>
      <c r="CD1566" s="152">
        <v>0.93926432299999996</v>
      </c>
      <c r="DC1566" s="152">
        <v>39.886499999999998</v>
      </c>
      <c r="DF1566" s="152">
        <v>13.385199999999999</v>
      </c>
      <c r="DG1566" s="152">
        <v>46.755600000000001</v>
      </c>
      <c r="DJ1566" s="152">
        <v>0.1346</v>
      </c>
      <c r="DM1566" s="152">
        <v>0.2429</v>
      </c>
      <c r="DO1566" s="154">
        <v>86.164417169999993</v>
      </c>
      <c r="ED1566" s="152">
        <v>48.89</v>
      </c>
      <c r="EE1566" s="152">
        <v>0.65100000000000002</v>
      </c>
      <c r="EF1566" s="152">
        <v>15.832000000000001</v>
      </c>
      <c r="EH1566" s="152">
        <v>9.3602087649999994</v>
      </c>
      <c r="EJ1566" s="152">
        <v>10.401999999999999</v>
      </c>
      <c r="EK1566" s="152">
        <v>0.18</v>
      </c>
      <c r="EL1566" s="152">
        <v>10.576000000000001</v>
      </c>
      <c r="EM1566" s="152">
        <v>11.833</v>
      </c>
      <c r="EO1566" s="152">
        <v>1.877</v>
      </c>
      <c r="EP1566" s="152">
        <v>0.13800000000000001</v>
      </c>
      <c r="EQ1566" s="152">
        <v>0.104</v>
      </c>
    </row>
    <row r="1567" spans="1:147">
      <c r="A1567" s="151">
        <v>7203</v>
      </c>
      <c r="B1567" s="152" t="s">
        <v>2859</v>
      </c>
      <c r="C1567" s="152" t="s">
        <v>2877</v>
      </c>
      <c r="D1567" s="152" t="s">
        <v>2878</v>
      </c>
      <c r="E1567" s="152" t="s">
        <v>3396</v>
      </c>
      <c r="F1567" s="152" t="s">
        <v>10013</v>
      </c>
      <c r="H1567" s="151">
        <v>284090</v>
      </c>
      <c r="L1567" s="153" t="s">
        <v>3397</v>
      </c>
      <c r="M1567" s="153" t="s">
        <v>3830</v>
      </c>
      <c r="P1567" s="152">
        <v>30.407299999999999</v>
      </c>
      <c r="Q1567" s="152">
        <v>140.0966</v>
      </c>
      <c r="S1567" s="152" t="s">
        <v>2716</v>
      </c>
      <c r="T1567" s="152">
        <v>48.421300000000002</v>
      </c>
      <c r="U1567" s="152">
        <v>0.8276</v>
      </c>
      <c r="V1567" s="152">
        <v>17.5123</v>
      </c>
      <c r="X1567" s="152">
        <v>7.8792999999999997</v>
      </c>
      <c r="AA1567" s="152">
        <v>6.1996000000000002</v>
      </c>
      <c r="AB1567" s="152">
        <v>0.1449</v>
      </c>
      <c r="AC1567" s="152">
        <v>12.8081</v>
      </c>
      <c r="AD1567" s="152">
        <v>2.0870000000000002</v>
      </c>
      <c r="AE1567" s="152">
        <v>0.183</v>
      </c>
      <c r="AF1567" s="152">
        <v>0.1545</v>
      </c>
      <c r="AI1567" s="152">
        <v>96.461458879999995</v>
      </c>
      <c r="AJ1567" s="152">
        <v>2.8727015219999998</v>
      </c>
      <c r="AK1567" s="156">
        <f t="shared" si="24"/>
        <v>6.7294788420000001E-2</v>
      </c>
      <c r="AL1567" s="151">
        <v>672.94788419999998</v>
      </c>
      <c r="AM1567" s="151">
        <v>121.904622</v>
      </c>
      <c r="AN1567" s="151">
        <v>2010.0190439999999</v>
      </c>
      <c r="AO1567" s="151">
        <v>765.62736800000005</v>
      </c>
      <c r="AQ1567" s="152">
        <v>3.4554652199999998</v>
      </c>
      <c r="AR1567" s="152">
        <v>0.26728970899999999</v>
      </c>
      <c r="AS1567" s="152">
        <v>3.2066934599999999</v>
      </c>
      <c r="AU1567" s="151">
        <v>816.92936780000002</v>
      </c>
      <c r="AV1567" s="152">
        <v>1499.7713200000001</v>
      </c>
      <c r="AW1567" s="152">
        <v>41.800065449999998</v>
      </c>
      <c r="AX1567" s="151">
        <v>5152.332273</v>
      </c>
      <c r="AZ1567" s="152">
        <v>86.769580540000007</v>
      </c>
      <c r="BG1567" s="152">
        <v>0.73435655700000002</v>
      </c>
      <c r="BH1567" s="152">
        <v>176.44336379999999</v>
      </c>
      <c r="BI1567" s="152">
        <v>13.090262040000001</v>
      </c>
      <c r="BJ1567" s="152">
        <v>28.83644176</v>
      </c>
      <c r="BK1567" s="152">
        <v>0.58968686299999995</v>
      </c>
      <c r="BO1567" s="152">
        <v>25.879331579999999</v>
      </c>
      <c r="BP1567" s="152">
        <v>1.8951223319999999</v>
      </c>
      <c r="BQ1567" s="152">
        <v>5.5071643220000004</v>
      </c>
      <c r="BR1567" s="152">
        <v>0.96317259799999999</v>
      </c>
      <c r="BS1567" s="152">
        <v>5.286632419</v>
      </c>
      <c r="BT1567" s="152">
        <v>1.5778104239999999</v>
      </c>
      <c r="BU1567" s="152">
        <v>0.68476794399999996</v>
      </c>
      <c r="BV1567" s="152">
        <v>1.894945842</v>
      </c>
      <c r="BX1567" s="152">
        <v>2.47084276</v>
      </c>
      <c r="BZ1567" s="152">
        <v>1.611805293</v>
      </c>
      <c r="CB1567" s="152">
        <v>1.50179781</v>
      </c>
      <c r="CD1567" s="152">
        <v>0.975996945</v>
      </c>
      <c r="DC1567" s="152">
        <v>39.652999999999999</v>
      </c>
      <c r="DF1567" s="152">
        <v>13.938700000000001</v>
      </c>
      <c r="DG1567" s="152">
        <v>46.500999999999998</v>
      </c>
      <c r="DJ1567" s="152">
        <v>0.1246</v>
      </c>
      <c r="DM1567" s="152">
        <v>0.2339</v>
      </c>
      <c r="DO1567" s="154">
        <v>85.607107679999999</v>
      </c>
      <c r="ED1567" s="152">
        <v>48.89</v>
      </c>
      <c r="EE1567" s="152">
        <v>0.65100000000000002</v>
      </c>
      <c r="EF1567" s="152">
        <v>15.832000000000001</v>
      </c>
      <c r="EH1567" s="152">
        <v>9.3602087649999994</v>
      </c>
      <c r="EJ1567" s="152">
        <v>10.401999999999999</v>
      </c>
      <c r="EK1567" s="152">
        <v>0.18</v>
      </c>
      <c r="EL1567" s="152">
        <v>10.576000000000001</v>
      </c>
      <c r="EM1567" s="152">
        <v>11.833</v>
      </c>
      <c r="EO1567" s="152">
        <v>1.877</v>
      </c>
      <c r="EP1567" s="152">
        <v>0.13800000000000001</v>
      </c>
      <c r="EQ1567" s="152">
        <v>0.104</v>
      </c>
    </row>
    <row r="1568" spans="1:147">
      <c r="A1568" s="151">
        <v>7204</v>
      </c>
      <c r="B1568" s="152" t="s">
        <v>2859</v>
      </c>
      <c r="C1568" s="152" t="s">
        <v>2877</v>
      </c>
      <c r="D1568" s="152" t="s">
        <v>2878</v>
      </c>
      <c r="E1568" s="152" t="s">
        <v>3396</v>
      </c>
      <c r="F1568" s="152" t="s">
        <v>10014</v>
      </c>
      <c r="H1568" s="151">
        <v>284090</v>
      </c>
      <c r="L1568" s="153" t="s">
        <v>3397</v>
      </c>
      <c r="M1568" s="153" t="s">
        <v>4066</v>
      </c>
      <c r="P1568" s="152">
        <v>30.407299999999999</v>
      </c>
      <c r="Q1568" s="152">
        <v>140.0966</v>
      </c>
      <c r="S1568" s="152" t="s">
        <v>2716</v>
      </c>
      <c r="T1568" s="152">
        <v>49.118400000000001</v>
      </c>
      <c r="U1568" s="152">
        <v>0.61909999999999998</v>
      </c>
      <c r="V1568" s="152">
        <v>17.096599999999999</v>
      </c>
      <c r="X1568" s="152">
        <v>8.3177000000000003</v>
      </c>
      <c r="AA1568" s="152">
        <v>5.0229999999999997</v>
      </c>
      <c r="AB1568" s="152">
        <v>0.16200000000000001</v>
      </c>
      <c r="AC1568" s="152">
        <v>13.6166</v>
      </c>
      <c r="AD1568" s="152">
        <v>1.8199000000000001</v>
      </c>
      <c r="AE1568" s="152">
        <v>0.115</v>
      </c>
      <c r="AF1568" s="152">
        <v>7.2900000000000006E-2</v>
      </c>
      <c r="AI1568" s="152">
        <v>96.220708880000004</v>
      </c>
      <c r="AJ1568" s="152">
        <v>2.9163470760000001</v>
      </c>
      <c r="AK1568" s="156">
        <f t="shared" si="24"/>
        <v>6.372089555999999E-2</v>
      </c>
      <c r="AL1568" s="151">
        <v>637.20895559999997</v>
      </c>
      <c r="AM1568" s="151">
        <v>136.259232</v>
      </c>
      <c r="AN1568" s="151">
        <v>1268.6643899999999</v>
      </c>
      <c r="AO1568" s="151">
        <v>653.33271200000001</v>
      </c>
      <c r="AQ1568" s="152">
        <v>3.4279982640000002</v>
      </c>
      <c r="AR1568" s="152">
        <v>0.26899071400000002</v>
      </c>
      <c r="AS1568" s="152">
        <v>1.76762994</v>
      </c>
      <c r="AU1568" s="151">
        <v>429.30367389999998</v>
      </c>
      <c r="AV1568" s="152">
        <v>934.92588639999997</v>
      </c>
      <c r="AW1568" s="152">
        <v>41.066993549999999</v>
      </c>
      <c r="AX1568" s="151">
        <v>3534.5309670000001</v>
      </c>
      <c r="AZ1568" s="152">
        <v>172.82811580000001</v>
      </c>
      <c r="BG1568" s="152">
        <v>0.68826201600000003</v>
      </c>
      <c r="BH1568" s="152">
        <v>180.5446962</v>
      </c>
      <c r="BI1568" s="152">
        <v>12.56139144</v>
      </c>
      <c r="BJ1568" s="152">
        <v>29.64377472</v>
      </c>
      <c r="BK1568" s="152">
        <v>0.55300702499999999</v>
      </c>
      <c r="BO1568" s="152">
        <v>15.962258820000001</v>
      </c>
      <c r="BP1568" s="152">
        <v>1.629358369</v>
      </c>
      <c r="BQ1568" s="152">
        <v>5.1104576939999999</v>
      </c>
      <c r="BR1568" s="152">
        <v>0.89172936700000005</v>
      </c>
      <c r="BS1568" s="152">
        <v>4.8934328259999997</v>
      </c>
      <c r="BT1568" s="152">
        <v>1.65193686</v>
      </c>
      <c r="BU1568" s="152">
        <v>0.632650661</v>
      </c>
      <c r="BV1568" s="152">
        <v>1.948154312</v>
      </c>
      <c r="BX1568" s="152">
        <v>2.4737375209999999</v>
      </c>
      <c r="BZ1568" s="152">
        <v>1.5893779830000001</v>
      </c>
      <c r="CB1568" s="152">
        <v>1.5216698630000001</v>
      </c>
      <c r="CD1568" s="152">
        <v>0.97014928499999997</v>
      </c>
      <c r="DC1568" s="152">
        <v>39.611800000000002</v>
      </c>
      <c r="DF1568" s="152">
        <v>14.5985</v>
      </c>
      <c r="DG1568" s="152">
        <v>45.996400000000001</v>
      </c>
      <c r="DJ1568" s="152">
        <v>0.1139</v>
      </c>
      <c r="DM1568" s="152">
        <v>0.2442</v>
      </c>
      <c r="DO1568" s="154">
        <v>84.888383329999996</v>
      </c>
      <c r="ED1568" s="152">
        <v>48.89</v>
      </c>
      <c r="EE1568" s="152">
        <v>0.65100000000000002</v>
      </c>
      <c r="EF1568" s="152">
        <v>15.832000000000001</v>
      </c>
      <c r="EH1568" s="152">
        <v>9.3602087649999994</v>
      </c>
      <c r="EJ1568" s="152">
        <v>10.401999999999999</v>
      </c>
      <c r="EK1568" s="152">
        <v>0.18</v>
      </c>
      <c r="EL1568" s="152">
        <v>10.576000000000001</v>
      </c>
      <c r="EM1568" s="152">
        <v>11.833</v>
      </c>
      <c r="EO1568" s="152">
        <v>1.877</v>
      </c>
      <c r="EP1568" s="152">
        <v>0.13800000000000001</v>
      </c>
      <c r="EQ1568" s="152">
        <v>0.104</v>
      </c>
    </row>
    <row r="1569" spans="1:147">
      <c r="A1569" s="151">
        <v>7205</v>
      </c>
      <c r="B1569" s="152" t="s">
        <v>2859</v>
      </c>
      <c r="C1569" s="152" t="s">
        <v>2877</v>
      </c>
      <c r="D1569" s="152" t="s">
        <v>2878</v>
      </c>
      <c r="E1569" s="152" t="s">
        <v>3396</v>
      </c>
      <c r="F1569" s="152" t="s">
        <v>10015</v>
      </c>
      <c r="H1569" s="151">
        <v>284090</v>
      </c>
      <c r="L1569" s="153" t="s">
        <v>3397</v>
      </c>
      <c r="M1569" s="153" t="s">
        <v>4104</v>
      </c>
      <c r="P1569" s="152">
        <v>30.407299999999999</v>
      </c>
      <c r="Q1569" s="152">
        <v>140.0966</v>
      </c>
      <c r="S1569" s="152" t="s">
        <v>2716</v>
      </c>
      <c r="T1569" s="152">
        <v>49.210099999999997</v>
      </c>
      <c r="U1569" s="152">
        <v>0.72560000000000002</v>
      </c>
      <c r="V1569" s="152">
        <v>17.2012</v>
      </c>
      <c r="X1569" s="152">
        <v>8.8118999999999996</v>
      </c>
      <c r="AA1569" s="152">
        <v>4.6181999999999999</v>
      </c>
      <c r="AB1569" s="152">
        <v>0.1867</v>
      </c>
      <c r="AC1569" s="152">
        <v>12.745100000000001</v>
      </c>
      <c r="AD1569" s="152">
        <v>2.0756000000000001</v>
      </c>
      <c r="AE1569" s="152">
        <v>0.15620000000000001</v>
      </c>
      <c r="AF1569" s="152">
        <v>9.8500000000000004E-2</v>
      </c>
      <c r="AI1569" s="152">
        <v>96.147133640000007</v>
      </c>
      <c r="AJ1569" s="152">
        <v>3.76938174</v>
      </c>
      <c r="AK1569" s="156">
        <f t="shared" si="24"/>
        <v>4.2238476970000001E-2</v>
      </c>
      <c r="AL1569" s="151">
        <v>422.38476969999999</v>
      </c>
      <c r="AM1569" s="151">
        <v>165.15043800000001</v>
      </c>
      <c r="AN1569" s="151">
        <v>1864.7352780000001</v>
      </c>
      <c r="AO1569" s="151">
        <v>899.09871999999996</v>
      </c>
      <c r="AQ1569" s="152">
        <v>3.9457925999999999</v>
      </c>
      <c r="AR1569" s="152">
        <v>0.29924475900000003</v>
      </c>
      <c r="AS1569" s="152">
        <v>2.4379338279999998</v>
      </c>
      <c r="AU1569" s="151">
        <v>496.23371070000002</v>
      </c>
      <c r="AV1569" s="152">
        <v>1195.625104</v>
      </c>
      <c r="AW1569" s="152">
        <v>44.072524649999998</v>
      </c>
      <c r="AX1569" s="151">
        <v>4163.040849</v>
      </c>
      <c r="AZ1569" s="152">
        <v>76.68118887</v>
      </c>
      <c r="BG1569" s="152">
        <v>0.72618396200000002</v>
      </c>
      <c r="BH1569" s="152">
        <v>202.600629</v>
      </c>
      <c r="BI1569" s="152">
        <v>13.720380390000001</v>
      </c>
      <c r="BJ1569" s="152">
        <v>25.474191680000001</v>
      </c>
      <c r="BK1569" s="152">
        <v>0.49378454999999999</v>
      </c>
      <c r="BO1569" s="152">
        <v>23.050454949999999</v>
      </c>
      <c r="BP1569" s="152">
        <v>1.814260752</v>
      </c>
      <c r="BQ1569" s="152">
        <v>4.9532558880000002</v>
      </c>
      <c r="BR1569" s="152">
        <v>0.88672261500000005</v>
      </c>
      <c r="BS1569" s="152">
        <v>4.8910117340000001</v>
      </c>
      <c r="BT1569" s="152">
        <v>1.646117778</v>
      </c>
      <c r="BU1569" s="152">
        <v>0.52930111300000005</v>
      </c>
      <c r="BV1569" s="152">
        <v>1.984106519</v>
      </c>
      <c r="BX1569" s="152">
        <v>2.421415782</v>
      </c>
      <c r="BZ1569" s="152">
        <v>1.6318355529999999</v>
      </c>
      <c r="CB1569" s="152">
        <v>1.6385295529999999</v>
      </c>
      <c r="CD1569" s="152">
        <v>0.97370768299999999</v>
      </c>
      <c r="DC1569" s="152">
        <v>39.678400000000003</v>
      </c>
      <c r="DF1569" s="152">
        <v>14.9549</v>
      </c>
      <c r="DG1569" s="152">
        <v>45.837499999999999</v>
      </c>
      <c r="DJ1569" s="152">
        <v>8.8099999999999998E-2</v>
      </c>
      <c r="DM1569" s="152">
        <v>0.23930000000000001</v>
      </c>
      <c r="DO1569" s="154">
        <v>84.531161639999993</v>
      </c>
      <c r="ED1569" s="152">
        <v>48.89</v>
      </c>
      <c r="EE1569" s="152">
        <v>0.65100000000000002</v>
      </c>
      <c r="EF1569" s="152">
        <v>15.832000000000001</v>
      </c>
      <c r="EH1569" s="152">
        <v>9.3602087649999994</v>
      </c>
      <c r="EJ1569" s="152">
        <v>10.401999999999999</v>
      </c>
      <c r="EK1569" s="152">
        <v>0.18</v>
      </c>
      <c r="EL1569" s="152">
        <v>10.576000000000001</v>
      </c>
      <c r="EM1569" s="152">
        <v>11.833</v>
      </c>
      <c r="EO1569" s="152">
        <v>1.877</v>
      </c>
      <c r="EP1569" s="152">
        <v>0.13800000000000001</v>
      </c>
      <c r="EQ1569" s="152">
        <v>0.104</v>
      </c>
    </row>
    <row r="1570" spans="1:147">
      <c r="A1570" s="151">
        <v>7206</v>
      </c>
      <c r="B1570" s="152" t="s">
        <v>2859</v>
      </c>
      <c r="C1570" s="152" t="s">
        <v>2877</v>
      </c>
      <c r="D1570" s="152" t="s">
        <v>2878</v>
      </c>
      <c r="E1570" s="152" t="s">
        <v>3396</v>
      </c>
      <c r="F1570" s="152" t="s">
        <v>10016</v>
      </c>
      <c r="H1570" s="151">
        <v>284090</v>
      </c>
      <c r="L1570" s="153" t="s">
        <v>3397</v>
      </c>
      <c r="M1570" s="153" t="s">
        <v>4102</v>
      </c>
      <c r="P1570" s="152">
        <v>30.407299999999999</v>
      </c>
      <c r="Q1570" s="152">
        <v>140.0966</v>
      </c>
      <c r="S1570" s="152" t="s">
        <v>2716</v>
      </c>
      <c r="T1570" s="152">
        <v>49.199800000000003</v>
      </c>
      <c r="U1570" s="152">
        <v>0.66169999999999995</v>
      </c>
      <c r="V1570" s="152">
        <v>16.910599999999999</v>
      </c>
      <c r="X1570" s="152">
        <v>7.7865000000000002</v>
      </c>
      <c r="AA1570" s="152">
        <v>6.5750999999999999</v>
      </c>
      <c r="AB1570" s="152">
        <v>0.16750000000000001</v>
      </c>
      <c r="AC1570" s="152">
        <v>12.7525</v>
      </c>
      <c r="AD1570" s="152">
        <v>2.0562</v>
      </c>
      <c r="AE1570" s="152">
        <v>0.122</v>
      </c>
      <c r="AF1570" s="152">
        <v>9.11E-2</v>
      </c>
      <c r="AI1570" s="152">
        <v>96.564573530000004</v>
      </c>
      <c r="AJ1570" s="152">
        <v>2.8858418700000001</v>
      </c>
      <c r="AK1570" s="156">
        <f t="shared" si="24"/>
        <v>3.8805782820000002E-2</v>
      </c>
      <c r="AL1570" s="151">
        <v>388.05782820000002</v>
      </c>
      <c r="AM1570" s="151">
        <v>118.183194</v>
      </c>
      <c r="AN1570" s="151">
        <v>1396.8870300000001</v>
      </c>
      <c r="AO1570" s="151">
        <v>696.31251999999995</v>
      </c>
      <c r="AQ1570" s="152">
        <v>3.4055612279999998</v>
      </c>
      <c r="AR1570" s="152">
        <v>0.23361110199999999</v>
      </c>
      <c r="AS1570" s="152">
        <v>2.0085601319999999</v>
      </c>
      <c r="AU1570" s="151">
        <v>500.6891162</v>
      </c>
      <c r="AV1570" s="152">
        <v>1024.6437080000001</v>
      </c>
      <c r="AW1570" s="152">
        <v>41.111576550000002</v>
      </c>
      <c r="AX1570" s="151">
        <v>4048.922955</v>
      </c>
      <c r="AZ1570" s="152">
        <v>173.5422184</v>
      </c>
      <c r="BG1570" s="152">
        <v>0.39869667800000003</v>
      </c>
      <c r="BH1570" s="152">
        <v>181.43819099999999</v>
      </c>
      <c r="BI1570" s="152">
        <v>12.682491690000001</v>
      </c>
      <c r="BJ1570" s="152">
        <v>30.857280159999998</v>
      </c>
      <c r="BK1570" s="152">
        <v>0.52663173799999996</v>
      </c>
      <c r="BO1570" s="152">
        <v>17.642637570000002</v>
      </c>
      <c r="BP1570" s="152">
        <v>1.602946328</v>
      </c>
      <c r="BQ1570" s="152">
        <v>5.1124943319999998</v>
      </c>
      <c r="BR1570" s="152">
        <v>0.88324258600000005</v>
      </c>
      <c r="BS1570" s="152">
        <v>5.0977753200000002</v>
      </c>
      <c r="BT1570" s="152">
        <v>1.57184379</v>
      </c>
      <c r="BU1570" s="152">
        <v>0.72250555699999996</v>
      </c>
      <c r="BV1570" s="152">
        <v>1.874496374</v>
      </c>
      <c r="BX1570" s="152">
        <v>2.2927747900000002</v>
      </c>
      <c r="BZ1570" s="152">
        <v>1.5070322309999999</v>
      </c>
      <c r="CB1570" s="152">
        <v>1.3689677179999999</v>
      </c>
      <c r="CD1570" s="152">
        <v>1.023766223</v>
      </c>
      <c r="DC1570" s="152">
        <v>39.610599999999998</v>
      </c>
      <c r="DF1570" s="152">
        <v>13.415100000000001</v>
      </c>
      <c r="DG1570" s="152">
        <v>46.713099999999997</v>
      </c>
      <c r="DJ1570" s="152">
        <v>0.1757</v>
      </c>
      <c r="DM1570" s="152">
        <v>0.2276</v>
      </c>
      <c r="DO1570" s="154">
        <v>86.126933070000007</v>
      </c>
      <c r="ED1570" s="152">
        <v>48.89</v>
      </c>
      <c r="EE1570" s="152">
        <v>0.65100000000000002</v>
      </c>
      <c r="EF1570" s="152">
        <v>15.832000000000001</v>
      </c>
      <c r="EH1570" s="152">
        <v>9.3602087649999994</v>
      </c>
      <c r="EJ1570" s="152">
        <v>10.401999999999999</v>
      </c>
      <c r="EK1570" s="152">
        <v>0.18</v>
      </c>
      <c r="EL1570" s="152">
        <v>10.576000000000001</v>
      </c>
      <c r="EM1570" s="152">
        <v>11.833</v>
      </c>
      <c r="EO1570" s="152">
        <v>1.877</v>
      </c>
      <c r="EP1570" s="152">
        <v>0.13800000000000001</v>
      </c>
      <c r="EQ1570" s="152">
        <v>0.104</v>
      </c>
    </row>
    <row r="1571" spans="1:147">
      <c r="A1571" s="151">
        <v>7207</v>
      </c>
      <c r="B1571" s="152" t="s">
        <v>2859</v>
      </c>
      <c r="C1571" s="152" t="s">
        <v>2877</v>
      </c>
      <c r="D1571" s="152" t="s">
        <v>2878</v>
      </c>
      <c r="E1571" s="152" t="s">
        <v>3396</v>
      </c>
      <c r="F1571" s="152" t="s">
        <v>10017</v>
      </c>
      <c r="H1571" s="151">
        <v>284090</v>
      </c>
      <c r="L1571" s="153" t="s">
        <v>3397</v>
      </c>
      <c r="M1571" s="153" t="s">
        <v>3857</v>
      </c>
      <c r="P1571" s="152">
        <v>30.407299999999999</v>
      </c>
      <c r="Q1571" s="152">
        <v>140.0966</v>
      </c>
      <c r="S1571" s="152" t="s">
        <v>2716</v>
      </c>
      <c r="T1571" s="152">
        <v>48.533999999999999</v>
      </c>
      <c r="U1571" s="152">
        <v>0.61499999999999999</v>
      </c>
      <c r="V1571" s="152">
        <v>17.006900000000002</v>
      </c>
      <c r="X1571" s="152">
        <v>7.7698999999999998</v>
      </c>
      <c r="AA1571" s="152">
        <v>6.6496000000000004</v>
      </c>
      <c r="AB1571" s="152">
        <v>0.18240000000000001</v>
      </c>
      <c r="AC1571" s="152">
        <v>12.902200000000001</v>
      </c>
      <c r="AD1571" s="152">
        <v>1.9441999999999999</v>
      </c>
      <c r="AE1571" s="152">
        <v>0.14349999999999999</v>
      </c>
      <c r="AF1571" s="152">
        <v>0.1109</v>
      </c>
      <c r="AI1571" s="152">
        <v>96.131969889999993</v>
      </c>
      <c r="AJ1571" s="152">
        <v>3.6110108400000001</v>
      </c>
      <c r="AK1571" s="156">
        <f t="shared" si="24"/>
        <v>4.6347982589999996E-2</v>
      </c>
      <c r="AL1571" s="151">
        <v>463.47982589999998</v>
      </c>
      <c r="AM1571" s="151">
        <v>144.57116400000001</v>
      </c>
      <c r="AN1571" s="151">
        <v>1812.682992</v>
      </c>
      <c r="AO1571" s="151">
        <v>856.33623999999998</v>
      </c>
      <c r="AQ1571" s="152">
        <v>3.367585332</v>
      </c>
      <c r="AR1571" s="152">
        <v>0.24750747400000001</v>
      </c>
      <c r="AS1571" s="152">
        <v>2.4302928920000002</v>
      </c>
      <c r="AU1571" s="151">
        <v>429.07327279999998</v>
      </c>
      <c r="AV1571" s="152">
        <v>1295.4782620000001</v>
      </c>
      <c r="AW1571" s="152">
        <v>42.572943600000002</v>
      </c>
      <c r="AX1571" s="151">
        <v>3810.379551</v>
      </c>
      <c r="AZ1571" s="152">
        <v>149.17865370000001</v>
      </c>
      <c r="BG1571" s="152">
        <v>1.147133722</v>
      </c>
      <c r="BH1571" s="152">
        <v>204.92043659999999</v>
      </c>
      <c r="BI1571" s="152">
        <v>12.44616753</v>
      </c>
      <c r="BJ1571" s="152">
        <v>24.757275199999999</v>
      </c>
      <c r="BK1571" s="152">
        <v>0.37192196300000002</v>
      </c>
      <c r="BO1571" s="152">
        <v>22.031892540000001</v>
      </c>
      <c r="BP1571" s="152">
        <v>1.730783304</v>
      </c>
      <c r="BQ1571" s="152">
        <v>4.6693637780000001</v>
      </c>
      <c r="BR1571" s="152">
        <v>0.873833678</v>
      </c>
      <c r="BS1571" s="152">
        <v>4.6310081140000001</v>
      </c>
      <c r="BT1571" s="152">
        <v>1.5781331940000001</v>
      </c>
      <c r="BU1571" s="152">
        <v>0.60307779900000003</v>
      </c>
      <c r="BV1571" s="152">
        <v>1.8800658029999999</v>
      </c>
      <c r="BX1571" s="152">
        <v>2.2281703720000001</v>
      </c>
      <c r="BZ1571" s="152">
        <v>1.589871493</v>
      </c>
      <c r="CB1571" s="152">
        <v>1.2956114249999999</v>
      </c>
      <c r="CD1571" s="152">
        <v>0.89291679800000001</v>
      </c>
      <c r="DC1571" s="152">
        <v>39.610599999999998</v>
      </c>
      <c r="DF1571" s="152">
        <v>13.415100000000001</v>
      </c>
      <c r="DG1571" s="152">
        <v>46.713099999999997</v>
      </c>
      <c r="DJ1571" s="152">
        <v>0.1757</v>
      </c>
      <c r="DM1571" s="152">
        <v>0.2276</v>
      </c>
      <c r="DO1571" s="154">
        <v>86.126933070000007</v>
      </c>
      <c r="ED1571" s="152">
        <v>48.89</v>
      </c>
      <c r="EE1571" s="152">
        <v>0.65100000000000002</v>
      </c>
      <c r="EF1571" s="152">
        <v>15.832000000000001</v>
      </c>
      <c r="EH1571" s="152">
        <v>9.3602087649999994</v>
      </c>
      <c r="EJ1571" s="152">
        <v>10.401999999999999</v>
      </c>
      <c r="EK1571" s="152">
        <v>0.18</v>
      </c>
      <c r="EL1571" s="152">
        <v>10.576000000000001</v>
      </c>
      <c r="EM1571" s="152">
        <v>11.833</v>
      </c>
      <c r="EO1571" s="152">
        <v>1.877</v>
      </c>
      <c r="EP1571" s="152">
        <v>0.13800000000000001</v>
      </c>
      <c r="EQ1571" s="152">
        <v>0.104</v>
      </c>
    </row>
    <row r="1572" spans="1:147">
      <c r="A1572" s="151">
        <v>7208</v>
      </c>
      <c r="B1572" s="152" t="s">
        <v>2859</v>
      </c>
      <c r="C1572" s="152" t="s">
        <v>2877</v>
      </c>
      <c r="D1572" s="152" t="s">
        <v>2878</v>
      </c>
      <c r="E1572" s="152" t="s">
        <v>3396</v>
      </c>
      <c r="F1572" s="152" t="s">
        <v>10018</v>
      </c>
      <c r="H1572" s="151">
        <v>284090</v>
      </c>
      <c r="L1572" s="153" t="s">
        <v>3397</v>
      </c>
      <c r="M1572" s="153" t="s">
        <v>3891</v>
      </c>
      <c r="P1572" s="152">
        <v>30.407299999999999</v>
      </c>
      <c r="Q1572" s="152">
        <v>140.0966</v>
      </c>
      <c r="S1572" s="152" t="s">
        <v>2716</v>
      </c>
      <c r="T1572" s="152">
        <v>48.662300000000002</v>
      </c>
      <c r="U1572" s="152">
        <v>0.60580000000000001</v>
      </c>
      <c r="V1572" s="152">
        <v>16.962700000000002</v>
      </c>
      <c r="X1572" s="152">
        <v>7.6608000000000001</v>
      </c>
      <c r="AA1572" s="152">
        <v>6.6798000000000002</v>
      </c>
      <c r="AB1572" s="152">
        <v>0.1515</v>
      </c>
      <c r="AC1572" s="152">
        <v>13.0555</v>
      </c>
      <c r="AD1572" s="152">
        <v>1.9596</v>
      </c>
      <c r="AE1572" s="152">
        <v>0.1072</v>
      </c>
      <c r="AF1572" s="152">
        <v>5.5E-2</v>
      </c>
      <c r="AI1572" s="152">
        <v>96.14495033</v>
      </c>
      <c r="AJ1572" s="152">
        <v>3.0469249440000001</v>
      </c>
      <c r="AK1572" s="156">
        <f t="shared" si="24"/>
        <v>4.910872895E-2</v>
      </c>
      <c r="AL1572" s="151">
        <v>491.0872895</v>
      </c>
      <c r="AM1572" s="151">
        <v>129.11721</v>
      </c>
      <c r="AN1572" s="151">
        <v>1338.7112910000001</v>
      </c>
      <c r="AO1572" s="151">
        <v>661.09259999999995</v>
      </c>
      <c r="AQ1572" s="152">
        <v>3.4375551120000001</v>
      </c>
      <c r="AR1572" s="152">
        <v>0.26368957100000001</v>
      </c>
      <c r="AS1572" s="152">
        <v>1.6438196199999999</v>
      </c>
      <c r="AU1572" s="151">
        <v>408.18062099999997</v>
      </c>
      <c r="AV1572" s="152">
        <v>867.55461400000002</v>
      </c>
      <c r="AW1572" s="152">
        <v>41.536707300000003</v>
      </c>
      <c r="AX1572" s="151">
        <v>3737.567031</v>
      </c>
      <c r="AZ1572" s="152">
        <v>179.9604066</v>
      </c>
      <c r="BG1572" s="152">
        <v>2.2122573E-2</v>
      </c>
      <c r="BH1572" s="152">
        <v>173.705499</v>
      </c>
      <c r="BI1572" s="152">
        <v>12.943671180000001</v>
      </c>
      <c r="BJ1572" s="152">
        <v>29.855481600000001</v>
      </c>
      <c r="BK1572" s="152">
        <v>0.41795966299999998</v>
      </c>
      <c r="BO1572" s="152">
        <v>13.90875643</v>
      </c>
      <c r="BP1572" s="152">
        <v>1.5468894289999999</v>
      </c>
      <c r="BQ1572" s="152">
        <v>4.8534415920000002</v>
      </c>
      <c r="BR1572" s="152">
        <v>0.83019860499999998</v>
      </c>
      <c r="BS1572" s="152">
        <v>4.7177658789999999</v>
      </c>
      <c r="BT1572" s="152">
        <v>1.6683520199999999</v>
      </c>
      <c r="BU1572" s="152">
        <v>0.42715858600000001</v>
      </c>
      <c r="BV1572" s="152">
        <v>1.8459717330000001</v>
      </c>
      <c r="BX1572" s="152">
        <v>2.388888288</v>
      </c>
      <c r="BZ1572" s="152">
        <v>1.4091526480000001</v>
      </c>
      <c r="CB1572" s="152">
        <v>1.31846244</v>
      </c>
      <c r="CD1572" s="152">
        <v>1.0645552579999999</v>
      </c>
      <c r="DC1572" s="152">
        <v>39.610599999999998</v>
      </c>
      <c r="DF1572" s="152">
        <v>13.415100000000001</v>
      </c>
      <c r="DG1572" s="152">
        <v>46.713099999999997</v>
      </c>
      <c r="DJ1572" s="152">
        <v>0.1757</v>
      </c>
      <c r="DM1572" s="152">
        <v>0.2276</v>
      </c>
      <c r="DO1572" s="154">
        <v>86.126933070000007</v>
      </c>
      <c r="ED1572" s="152">
        <v>48.89</v>
      </c>
      <c r="EE1572" s="152">
        <v>0.65100000000000002</v>
      </c>
      <c r="EF1572" s="152">
        <v>15.832000000000001</v>
      </c>
      <c r="EH1572" s="152">
        <v>9.3602087649999994</v>
      </c>
      <c r="EJ1572" s="152">
        <v>10.401999999999999</v>
      </c>
      <c r="EK1572" s="152">
        <v>0.18</v>
      </c>
      <c r="EL1572" s="152">
        <v>10.576000000000001</v>
      </c>
      <c r="EM1572" s="152">
        <v>11.833</v>
      </c>
      <c r="EO1572" s="152">
        <v>1.877</v>
      </c>
      <c r="EP1572" s="152">
        <v>0.13800000000000001</v>
      </c>
      <c r="EQ1572" s="152">
        <v>0.104</v>
      </c>
    </row>
    <row r="1573" spans="1:147">
      <c r="A1573" s="151">
        <v>7209</v>
      </c>
      <c r="B1573" s="152" t="s">
        <v>2859</v>
      </c>
      <c r="C1573" s="152" t="s">
        <v>2877</v>
      </c>
      <c r="D1573" s="152" t="s">
        <v>2878</v>
      </c>
      <c r="E1573" s="152" t="s">
        <v>3396</v>
      </c>
      <c r="F1573" s="152" t="s">
        <v>10019</v>
      </c>
      <c r="H1573" s="151">
        <v>284090</v>
      </c>
      <c r="L1573" s="153" t="s">
        <v>3397</v>
      </c>
      <c r="M1573" s="153" t="s">
        <v>3828</v>
      </c>
      <c r="P1573" s="152">
        <v>30.407299999999999</v>
      </c>
      <c r="Q1573" s="152">
        <v>140.0966</v>
      </c>
      <c r="S1573" s="152" t="s">
        <v>2716</v>
      </c>
      <c r="T1573" s="152">
        <v>48.419199999999996</v>
      </c>
      <c r="U1573" s="152">
        <v>0.63049999999999995</v>
      </c>
      <c r="V1573" s="152">
        <v>17.023599999999998</v>
      </c>
      <c r="X1573" s="152">
        <v>8.0006000000000004</v>
      </c>
      <c r="AA1573" s="152">
        <v>6.7240000000000002</v>
      </c>
      <c r="AB1573" s="152">
        <v>0.14480000000000001</v>
      </c>
      <c r="AC1573" s="152">
        <v>12.997299999999999</v>
      </c>
      <c r="AD1573" s="152">
        <v>1.8484</v>
      </c>
      <c r="AE1573" s="152">
        <v>0.14849999999999999</v>
      </c>
      <c r="AF1573" s="152">
        <v>8.3299999999999999E-2</v>
      </c>
      <c r="AI1573" s="152">
        <v>96.275038199999997</v>
      </c>
      <c r="AJ1573" s="152">
        <v>3.0301812240000001</v>
      </c>
      <c r="AK1573" s="156">
        <f t="shared" si="24"/>
        <v>4.7129059200000004E-2</v>
      </c>
      <c r="AL1573" s="151">
        <v>471.290592</v>
      </c>
      <c r="AM1573" s="151">
        <v>123.64648800000001</v>
      </c>
      <c r="AN1573" s="151">
        <v>1535.0551439999999</v>
      </c>
      <c r="AO1573" s="151">
        <v>732.57433600000002</v>
      </c>
      <c r="AQ1573" s="152">
        <v>3.3000227280000001</v>
      </c>
      <c r="AR1573" s="152">
        <v>0.248623758</v>
      </c>
      <c r="AS1573" s="152">
        <v>2.3620367440000001</v>
      </c>
      <c r="AU1573" s="151">
        <v>484.58614840000001</v>
      </c>
      <c r="AV1573" s="152">
        <v>1191.559485</v>
      </c>
      <c r="AW1573" s="152">
        <v>43.149656550000003</v>
      </c>
      <c r="AX1573" s="151">
        <v>3747.987012</v>
      </c>
      <c r="AZ1573" s="152">
        <v>170.53294199999999</v>
      </c>
      <c r="BG1573" s="152">
        <v>1.4368055040000001</v>
      </c>
      <c r="BH1573" s="152">
        <v>203.05284119999999</v>
      </c>
      <c r="BI1573" s="152">
        <v>12.03585606</v>
      </c>
      <c r="BJ1573" s="152">
        <v>23.314621120000002</v>
      </c>
      <c r="BK1573" s="152">
        <v>0.38540317499999999</v>
      </c>
      <c r="BO1573" s="152">
        <v>21.83200488</v>
      </c>
      <c r="BP1573" s="152">
        <v>1.614709508</v>
      </c>
      <c r="BQ1573" s="152">
        <v>4.4375106239999997</v>
      </c>
      <c r="BR1573" s="152">
        <v>0.793643867</v>
      </c>
      <c r="BS1573" s="152">
        <v>4.400998457</v>
      </c>
      <c r="BT1573" s="152">
        <v>1.448185992</v>
      </c>
      <c r="BU1573" s="152">
        <v>0.52072293199999997</v>
      </c>
      <c r="BV1573" s="152">
        <v>1.7227817459999999</v>
      </c>
      <c r="BX1573" s="152">
        <v>2.244971101</v>
      </c>
      <c r="BZ1573" s="152">
        <v>1.546928246</v>
      </c>
      <c r="CB1573" s="152">
        <v>1.531081275</v>
      </c>
      <c r="CD1573" s="152">
        <v>0.909993893</v>
      </c>
      <c r="DC1573" s="152">
        <v>39.9818</v>
      </c>
      <c r="DF1573" s="152">
        <v>13.530200000000001</v>
      </c>
      <c r="DG1573" s="152">
        <v>46.927100000000003</v>
      </c>
      <c r="DJ1573" s="152">
        <v>0.1651</v>
      </c>
      <c r="DM1573" s="152">
        <v>0.23930000000000001</v>
      </c>
      <c r="DO1573" s="154">
        <v>86.079398620000006</v>
      </c>
      <c r="ED1573" s="152">
        <v>48.89</v>
      </c>
      <c r="EE1573" s="152">
        <v>0.65100000000000002</v>
      </c>
      <c r="EF1573" s="152">
        <v>15.832000000000001</v>
      </c>
      <c r="EH1573" s="152">
        <v>9.3602087649999994</v>
      </c>
      <c r="EJ1573" s="152">
        <v>10.401999999999999</v>
      </c>
      <c r="EK1573" s="152">
        <v>0.18</v>
      </c>
      <c r="EL1573" s="152">
        <v>10.576000000000001</v>
      </c>
      <c r="EM1573" s="152">
        <v>11.833</v>
      </c>
      <c r="EO1573" s="152">
        <v>1.877</v>
      </c>
      <c r="EP1573" s="152">
        <v>0.13800000000000001</v>
      </c>
      <c r="EQ1573" s="152">
        <v>0.104</v>
      </c>
    </row>
    <row r="1574" spans="1:147">
      <c r="A1574" s="151">
        <v>7210</v>
      </c>
      <c r="B1574" s="152" t="s">
        <v>2859</v>
      </c>
      <c r="C1574" s="152" t="s">
        <v>2877</v>
      </c>
      <c r="D1574" s="152" t="s">
        <v>2878</v>
      </c>
      <c r="E1574" s="152" t="s">
        <v>3396</v>
      </c>
      <c r="F1574" s="152" t="s">
        <v>10020</v>
      </c>
      <c r="H1574" s="151">
        <v>284090</v>
      </c>
      <c r="L1574" s="153" t="s">
        <v>3397</v>
      </c>
      <c r="M1574" s="153" t="s">
        <v>3836</v>
      </c>
      <c r="P1574" s="152">
        <v>30.407299999999999</v>
      </c>
      <c r="Q1574" s="152">
        <v>140.0966</v>
      </c>
      <c r="S1574" s="152" t="s">
        <v>2716</v>
      </c>
      <c r="T1574" s="152">
        <v>48.451300000000003</v>
      </c>
      <c r="U1574" s="152">
        <v>0.58889999999999998</v>
      </c>
      <c r="V1574" s="152">
        <v>16.562100000000001</v>
      </c>
      <c r="X1574" s="152">
        <v>7.9905999999999997</v>
      </c>
      <c r="AA1574" s="152">
        <v>6.415</v>
      </c>
      <c r="AB1574" s="152">
        <v>0.14449999999999999</v>
      </c>
      <c r="AC1574" s="152">
        <v>13.6882</v>
      </c>
      <c r="AD1574" s="152">
        <v>1.63</v>
      </c>
      <c r="AE1574" s="152">
        <v>0.15260000000000001</v>
      </c>
      <c r="AF1574" s="152">
        <v>5.7700000000000001E-2</v>
      </c>
      <c r="AI1574" s="152">
        <v>95.958968499999997</v>
      </c>
      <c r="AJ1574" s="152">
        <v>3.54409383</v>
      </c>
      <c r="AK1574" s="156">
        <f t="shared" si="24"/>
        <v>3.5821155190000002E-2</v>
      </c>
      <c r="AL1574" s="151">
        <v>358.21155190000002</v>
      </c>
      <c r="AM1574" s="151">
        <v>144.75315000000001</v>
      </c>
      <c r="AN1574" s="151">
        <v>1720.4965500000001</v>
      </c>
      <c r="AO1574" s="151">
        <v>948.17649600000004</v>
      </c>
      <c r="AQ1574" s="152">
        <v>3.3470165519999999</v>
      </c>
      <c r="AR1574" s="152">
        <v>0.239339107</v>
      </c>
      <c r="AS1574" s="152">
        <v>2.071267652</v>
      </c>
      <c r="AU1574" s="151">
        <v>427.43437280000001</v>
      </c>
      <c r="AV1574" s="152">
        <v>1214.919568</v>
      </c>
      <c r="AW1574" s="152">
        <v>42.243666300000001</v>
      </c>
      <c r="AX1574" s="151">
        <v>3504.0201240000001</v>
      </c>
      <c r="AZ1574" s="152">
        <v>154.3105837</v>
      </c>
      <c r="BG1574" s="152">
        <v>0.97660915199999998</v>
      </c>
      <c r="BH1574" s="152">
        <v>204.40128060000001</v>
      </c>
      <c r="BI1574" s="152">
        <v>11.82637248</v>
      </c>
      <c r="BJ1574" s="152">
        <v>22.11875792</v>
      </c>
      <c r="BK1574" s="152">
        <v>0.43924196300000001</v>
      </c>
      <c r="BO1574" s="152">
        <v>24.045824289999999</v>
      </c>
      <c r="BP1574" s="152">
        <v>1.733415624</v>
      </c>
      <c r="BQ1574" s="152">
        <v>4.9073458800000003</v>
      </c>
      <c r="BR1574" s="152">
        <v>0.77979431399999999</v>
      </c>
      <c r="BS1574" s="152">
        <v>4.579583897</v>
      </c>
      <c r="BT1574" s="152">
        <v>1.2817381139999999</v>
      </c>
      <c r="BU1574" s="152">
        <v>0.31080254400000001</v>
      </c>
      <c r="BV1574" s="152">
        <v>1.7883495659999999</v>
      </c>
      <c r="BX1574" s="152">
        <v>2.0663970100000002</v>
      </c>
      <c r="BZ1574" s="152">
        <v>1.4509130370000001</v>
      </c>
      <c r="CB1574" s="152">
        <v>1.383973253</v>
      </c>
      <c r="CD1574" s="152">
        <v>0.66629185899999999</v>
      </c>
      <c r="DC1574" s="152">
        <v>39.790500000000002</v>
      </c>
      <c r="DF1574" s="152">
        <v>13.9598</v>
      </c>
      <c r="DG1574" s="152">
        <v>46.576000000000001</v>
      </c>
      <c r="DJ1574" s="152">
        <v>0.1366</v>
      </c>
      <c r="DM1574" s="152">
        <v>0.2447</v>
      </c>
      <c r="DO1574" s="154">
        <v>85.608326739999995</v>
      </c>
      <c r="ED1574" s="152">
        <v>48.89</v>
      </c>
      <c r="EE1574" s="152">
        <v>0.65100000000000002</v>
      </c>
      <c r="EF1574" s="152">
        <v>15.832000000000001</v>
      </c>
      <c r="EH1574" s="152">
        <v>9.3602087649999994</v>
      </c>
      <c r="EJ1574" s="152">
        <v>10.401999999999999</v>
      </c>
      <c r="EK1574" s="152">
        <v>0.18</v>
      </c>
      <c r="EL1574" s="152">
        <v>10.576000000000001</v>
      </c>
      <c r="EM1574" s="152">
        <v>11.833</v>
      </c>
      <c r="EO1574" s="152">
        <v>1.877</v>
      </c>
      <c r="EP1574" s="152">
        <v>0.13800000000000001</v>
      </c>
      <c r="EQ1574" s="152">
        <v>0.104</v>
      </c>
    </row>
    <row r="1575" spans="1:147">
      <c r="A1575" s="151">
        <v>7211</v>
      </c>
      <c r="B1575" s="152" t="s">
        <v>2859</v>
      </c>
      <c r="C1575" s="152" t="s">
        <v>2877</v>
      </c>
      <c r="D1575" s="152" t="s">
        <v>2878</v>
      </c>
      <c r="E1575" s="152" t="s">
        <v>3396</v>
      </c>
      <c r="F1575" s="152" t="s">
        <v>10021</v>
      </c>
      <c r="H1575" s="151">
        <v>284090</v>
      </c>
      <c r="L1575" s="153" t="s">
        <v>3397</v>
      </c>
      <c r="M1575" s="153" t="s">
        <v>3909</v>
      </c>
      <c r="P1575" s="152">
        <v>30.407299999999999</v>
      </c>
      <c r="Q1575" s="152">
        <v>140.0966</v>
      </c>
      <c r="S1575" s="152" t="s">
        <v>2716</v>
      </c>
      <c r="T1575" s="152">
        <v>48.689500000000002</v>
      </c>
      <c r="U1575" s="152">
        <v>0.6371</v>
      </c>
      <c r="V1575" s="152">
        <v>17.0763</v>
      </c>
      <c r="X1575" s="152">
        <v>8.2342999999999993</v>
      </c>
      <c r="AA1575" s="152">
        <v>6.5286999999999997</v>
      </c>
      <c r="AB1575" s="152">
        <v>0.18229999999999999</v>
      </c>
      <c r="AC1575" s="152">
        <v>12.539099999999999</v>
      </c>
      <c r="AD1575" s="152">
        <v>2.0257999999999998</v>
      </c>
      <c r="AE1575" s="152">
        <v>0.1605</v>
      </c>
      <c r="AF1575" s="152">
        <v>9.0999999999999998E-2</v>
      </c>
      <c r="AI1575" s="152">
        <v>96.453146680000003</v>
      </c>
      <c r="AJ1575" s="152">
        <v>3.5863968000000002</v>
      </c>
      <c r="AK1575" s="156">
        <f t="shared" si="24"/>
        <v>3.84671491E-2</v>
      </c>
      <c r="AL1575" s="151">
        <v>384.671491</v>
      </c>
      <c r="AM1575" s="151">
        <v>149.39564999999999</v>
      </c>
      <c r="AN1575" s="151">
        <v>1845.3140100000001</v>
      </c>
      <c r="AO1575" s="151">
        <v>867.08758399999999</v>
      </c>
      <c r="DC1575" s="152">
        <v>39.902099999999997</v>
      </c>
      <c r="DF1575" s="152">
        <v>13.866199999999999</v>
      </c>
      <c r="DG1575" s="152">
        <v>46.496200000000002</v>
      </c>
      <c r="DJ1575" s="152">
        <v>0.1041</v>
      </c>
      <c r="DM1575" s="152">
        <v>0.21820000000000001</v>
      </c>
      <c r="DO1575" s="154">
        <v>85.669975989999998</v>
      </c>
      <c r="ED1575" s="152">
        <v>48.89</v>
      </c>
      <c r="EE1575" s="152">
        <v>0.65100000000000002</v>
      </c>
      <c r="EF1575" s="152">
        <v>15.832000000000001</v>
      </c>
      <c r="EH1575" s="152">
        <v>9.3602087649999994</v>
      </c>
      <c r="EJ1575" s="152">
        <v>10.401999999999999</v>
      </c>
      <c r="EK1575" s="152">
        <v>0.18</v>
      </c>
      <c r="EL1575" s="152">
        <v>10.576000000000001</v>
      </c>
      <c r="EM1575" s="152">
        <v>11.833</v>
      </c>
      <c r="EO1575" s="152">
        <v>1.877</v>
      </c>
      <c r="EP1575" s="152">
        <v>0.13800000000000001</v>
      </c>
      <c r="EQ1575" s="152">
        <v>0.104</v>
      </c>
    </row>
    <row r="1576" spans="1:147">
      <c r="A1576" s="151">
        <v>7212</v>
      </c>
      <c r="B1576" s="152" t="s">
        <v>2859</v>
      </c>
      <c r="C1576" s="152" t="s">
        <v>2877</v>
      </c>
      <c r="D1576" s="152" t="s">
        <v>2878</v>
      </c>
      <c r="E1576" s="152" t="s">
        <v>3396</v>
      </c>
      <c r="F1576" s="152" t="s">
        <v>10022</v>
      </c>
      <c r="H1576" s="151">
        <v>284090</v>
      </c>
      <c r="L1576" s="153" t="s">
        <v>3397</v>
      </c>
      <c r="M1576" s="153" t="s">
        <v>4263</v>
      </c>
      <c r="P1576" s="152">
        <v>30.407299999999999</v>
      </c>
      <c r="Q1576" s="152">
        <v>140.0966</v>
      </c>
      <c r="S1576" s="152" t="s">
        <v>2716</v>
      </c>
      <c r="T1576" s="152">
        <v>49.735599999999998</v>
      </c>
      <c r="U1576" s="152">
        <v>0.72470000000000001</v>
      </c>
      <c r="V1576" s="152">
        <v>17.102799999999998</v>
      </c>
      <c r="X1576" s="152">
        <v>7.7595000000000001</v>
      </c>
      <c r="AA1576" s="152">
        <v>5.0301999999999998</v>
      </c>
      <c r="AB1576" s="152">
        <v>0.1714</v>
      </c>
      <c r="AC1576" s="152">
        <v>13.1868</v>
      </c>
      <c r="AD1576" s="152">
        <v>2.1739999999999999</v>
      </c>
      <c r="AE1576" s="152">
        <v>0.1449</v>
      </c>
      <c r="AF1576" s="152">
        <v>7.9500000000000001E-2</v>
      </c>
      <c r="AI1576" s="152">
        <v>96.377300719999994</v>
      </c>
      <c r="AJ1576" s="152">
        <v>3.4963240739999999</v>
      </c>
      <c r="AK1576" s="156">
        <f t="shared" si="24"/>
        <v>3.8872658419999997E-2</v>
      </c>
      <c r="AL1576" s="151">
        <v>388.72658419999999</v>
      </c>
      <c r="AM1576" s="151">
        <v>141.43654799999999</v>
      </c>
      <c r="AN1576" s="151">
        <v>1597.140969</v>
      </c>
      <c r="AO1576" s="151">
        <v>846.42224799999997</v>
      </c>
      <c r="AQ1576" s="152">
        <v>3.3647649839999998</v>
      </c>
      <c r="AR1576" s="152">
        <v>0.24516698200000001</v>
      </c>
      <c r="AS1576" s="152">
        <v>2.33354062</v>
      </c>
      <c r="AU1576" s="151">
        <v>465.75184469999999</v>
      </c>
      <c r="AV1576" s="152">
        <v>1187.6402969999999</v>
      </c>
      <c r="AW1576" s="152">
        <v>39.84414555</v>
      </c>
      <c r="AX1576" s="151">
        <v>4133.6911110000001</v>
      </c>
      <c r="AZ1576" s="152">
        <v>151.06545689999999</v>
      </c>
      <c r="BG1576" s="152">
        <v>1.2596971260000001</v>
      </c>
      <c r="BH1576" s="152">
        <v>192.58774919999999</v>
      </c>
      <c r="BI1576" s="152">
        <v>12.68614455</v>
      </c>
      <c r="BJ1576" s="152">
        <v>29.475572</v>
      </c>
      <c r="BK1576" s="152">
        <v>0.53528197499999997</v>
      </c>
      <c r="BO1576" s="152">
        <v>22.17773085</v>
      </c>
      <c r="BP1576" s="152">
        <v>1.8808584479999999</v>
      </c>
      <c r="BQ1576" s="152">
        <v>5.4030102739999997</v>
      </c>
      <c r="BR1576" s="152">
        <v>0.91865549000000002</v>
      </c>
      <c r="BS1576" s="152">
        <v>4.882549901</v>
      </c>
      <c r="BT1576" s="152">
        <v>1.841974614</v>
      </c>
      <c r="BU1576" s="152">
        <v>0.735366776</v>
      </c>
      <c r="BV1576" s="152">
        <v>2.0111815150000001</v>
      </c>
      <c r="BX1576" s="152">
        <v>2.4423271959999999</v>
      </c>
      <c r="BZ1576" s="152">
        <v>1.7591769289999999</v>
      </c>
      <c r="CB1576" s="152">
        <v>1.391924183</v>
      </c>
      <c r="CD1576" s="152">
        <v>1.0204166699999999</v>
      </c>
      <c r="DC1576" s="152">
        <v>39.761200000000002</v>
      </c>
      <c r="DF1576" s="152">
        <v>13.987299999999999</v>
      </c>
      <c r="DG1576" s="152">
        <v>46.521000000000001</v>
      </c>
      <c r="DJ1576" s="152">
        <v>0.13719999999999999</v>
      </c>
      <c r="DM1576" s="152">
        <v>0.23599999999999999</v>
      </c>
      <c r="DO1576" s="154">
        <v>85.569479049999998</v>
      </c>
      <c r="ED1576" s="152">
        <v>48.89</v>
      </c>
      <c r="EE1576" s="152">
        <v>0.65100000000000002</v>
      </c>
      <c r="EF1576" s="152">
        <v>15.832000000000001</v>
      </c>
      <c r="EH1576" s="152">
        <v>9.3602087649999994</v>
      </c>
      <c r="EJ1576" s="152">
        <v>10.401999999999999</v>
      </c>
      <c r="EK1576" s="152">
        <v>0.18</v>
      </c>
      <c r="EL1576" s="152">
        <v>10.576000000000001</v>
      </c>
      <c r="EM1576" s="152">
        <v>11.833</v>
      </c>
      <c r="EO1576" s="152">
        <v>1.877</v>
      </c>
      <c r="EP1576" s="152">
        <v>0.13800000000000001</v>
      </c>
      <c r="EQ1576" s="152">
        <v>0.104</v>
      </c>
    </row>
    <row r="1577" spans="1:147">
      <c r="A1577" s="151">
        <v>7213</v>
      </c>
      <c r="B1577" s="152" t="s">
        <v>2859</v>
      </c>
      <c r="C1577" s="152" t="s">
        <v>2877</v>
      </c>
      <c r="D1577" s="152" t="s">
        <v>2878</v>
      </c>
      <c r="E1577" s="152" t="s">
        <v>3396</v>
      </c>
      <c r="F1577" s="152" t="s">
        <v>10023</v>
      </c>
      <c r="H1577" s="151">
        <v>284090</v>
      </c>
      <c r="L1577" s="153" t="s">
        <v>3397</v>
      </c>
      <c r="M1577" s="153" t="s">
        <v>4014</v>
      </c>
      <c r="P1577" s="152">
        <v>30.407299999999999</v>
      </c>
      <c r="Q1577" s="152">
        <v>140.0966</v>
      </c>
      <c r="S1577" s="152" t="s">
        <v>2716</v>
      </c>
      <c r="T1577" s="152">
        <v>48.930599999999998</v>
      </c>
      <c r="U1577" s="152">
        <v>0.71199999999999997</v>
      </c>
      <c r="V1577" s="152">
        <v>17.216799999999999</v>
      </c>
      <c r="X1577" s="152">
        <v>8.5919000000000008</v>
      </c>
      <c r="AA1577" s="152">
        <v>4.9005999999999998</v>
      </c>
      <c r="AB1577" s="152">
        <v>0.19600000000000001</v>
      </c>
      <c r="AC1577" s="152">
        <v>13.009</v>
      </c>
      <c r="AD1577" s="152">
        <v>1.9973000000000001</v>
      </c>
      <c r="AE1577" s="152">
        <v>0.1694</v>
      </c>
      <c r="AF1577" s="152">
        <v>9.5600000000000004E-2</v>
      </c>
      <c r="AI1577" s="152">
        <v>96.097729040000004</v>
      </c>
      <c r="AJ1577" s="152">
        <v>3.1287492659999998</v>
      </c>
      <c r="AK1577" s="156">
        <f t="shared" si="24"/>
        <v>3.4070534370000002E-2</v>
      </c>
      <c r="AL1577" s="151">
        <v>340.70534370000001</v>
      </c>
      <c r="AM1577" s="151">
        <v>168.07335599999999</v>
      </c>
      <c r="AN1577" s="151">
        <v>1827.8771400000001</v>
      </c>
      <c r="AO1577" s="151">
        <v>898.21662400000002</v>
      </c>
      <c r="AQ1577" s="152">
        <v>3.4762495680000001</v>
      </c>
      <c r="AR1577" s="152">
        <v>0.30194929199999998</v>
      </c>
      <c r="AS1577" s="152">
        <v>2.4330949799999999</v>
      </c>
      <c r="AU1577" s="151">
        <v>470.52725170000002</v>
      </c>
      <c r="AV1577" s="152">
        <v>1389.55313</v>
      </c>
      <c r="AW1577" s="152">
        <v>42.075843149999997</v>
      </c>
      <c r="AX1577" s="151">
        <v>4259.6672580000004</v>
      </c>
      <c r="AZ1577" s="152">
        <v>163.77626480000001</v>
      </c>
      <c r="BG1577" s="152">
        <v>1.413375821</v>
      </c>
      <c r="BH1577" s="152">
        <v>212.38125479999999</v>
      </c>
      <c r="BI1577" s="152">
        <v>14.171190960000001</v>
      </c>
      <c r="BJ1577" s="152">
        <v>27.292545279999999</v>
      </c>
      <c r="BK1577" s="152">
        <v>0.46817235000000001</v>
      </c>
      <c r="BO1577" s="152">
        <v>25.079577489999998</v>
      </c>
      <c r="BP1577" s="152">
        <v>1.9858880160000001</v>
      </c>
      <c r="BQ1577" s="152">
        <v>5.4921845640000004</v>
      </c>
      <c r="BR1577" s="152">
        <v>1.0086423040000001</v>
      </c>
      <c r="BS1577" s="152">
        <v>5.0316148079999996</v>
      </c>
      <c r="BT1577" s="152">
        <v>1.568699088</v>
      </c>
      <c r="BU1577" s="152">
        <v>0.449985827</v>
      </c>
      <c r="BV1577" s="152">
        <v>2.2934937689999999</v>
      </c>
      <c r="BX1577" s="152">
        <v>2.5414218669999999</v>
      </c>
      <c r="BZ1577" s="152">
        <v>2.0629678920000001</v>
      </c>
      <c r="CB1577" s="152">
        <v>1.6543628699999999</v>
      </c>
      <c r="CD1577" s="152">
        <v>0.83435987300000003</v>
      </c>
      <c r="DC1577" s="152">
        <v>39.561999999999998</v>
      </c>
      <c r="DF1577" s="152">
        <v>14.9533</v>
      </c>
      <c r="DG1577" s="152">
        <v>45.692300000000003</v>
      </c>
      <c r="DJ1577" s="152">
        <v>0.1172</v>
      </c>
      <c r="DM1577" s="152">
        <v>0.22209999999999999</v>
      </c>
      <c r="DO1577" s="154">
        <v>84.491031539999994</v>
      </c>
      <c r="ED1577" s="152">
        <v>48.89</v>
      </c>
      <c r="EE1577" s="152">
        <v>0.65100000000000002</v>
      </c>
      <c r="EF1577" s="152">
        <v>15.832000000000001</v>
      </c>
      <c r="EH1577" s="152">
        <v>9.3602087649999994</v>
      </c>
      <c r="EJ1577" s="152">
        <v>10.401999999999999</v>
      </c>
      <c r="EK1577" s="152">
        <v>0.18</v>
      </c>
      <c r="EL1577" s="152">
        <v>10.576000000000001</v>
      </c>
      <c r="EM1577" s="152">
        <v>11.833</v>
      </c>
      <c r="EO1577" s="152">
        <v>1.877</v>
      </c>
      <c r="EP1577" s="152">
        <v>0.13800000000000001</v>
      </c>
      <c r="EQ1577" s="152">
        <v>0.104</v>
      </c>
    </row>
    <row r="1578" spans="1:147">
      <c r="A1578" s="151">
        <v>7214</v>
      </c>
      <c r="B1578" s="152" t="s">
        <v>2859</v>
      </c>
      <c r="C1578" s="152" t="s">
        <v>2877</v>
      </c>
      <c r="D1578" s="152" t="s">
        <v>2878</v>
      </c>
      <c r="E1578" s="152" t="s">
        <v>3396</v>
      </c>
      <c r="F1578" s="152" t="s">
        <v>10024</v>
      </c>
      <c r="H1578" s="151">
        <v>284090</v>
      </c>
      <c r="L1578" s="153" t="s">
        <v>3397</v>
      </c>
      <c r="M1578" s="153" t="s">
        <v>3888</v>
      </c>
      <c r="P1578" s="152">
        <v>30.407299999999999</v>
      </c>
      <c r="Q1578" s="152">
        <v>140.0966</v>
      </c>
      <c r="S1578" s="152" t="s">
        <v>2716</v>
      </c>
      <c r="T1578" s="152">
        <v>48.6526</v>
      </c>
      <c r="U1578" s="152">
        <v>0.63070000000000004</v>
      </c>
      <c r="V1578" s="152">
        <v>17.265000000000001</v>
      </c>
      <c r="X1578" s="152">
        <v>7.5369000000000002</v>
      </c>
      <c r="AA1578" s="152">
        <v>6.194</v>
      </c>
      <c r="AB1578" s="152">
        <v>0.18090000000000001</v>
      </c>
      <c r="AC1578" s="152">
        <v>13.056699999999999</v>
      </c>
      <c r="AD1578" s="152">
        <v>2.0634000000000001</v>
      </c>
      <c r="AE1578" s="152">
        <v>0.1186</v>
      </c>
      <c r="AF1578" s="152">
        <v>7.0999999999999994E-2</v>
      </c>
      <c r="AI1578" s="152">
        <v>96.005646069999997</v>
      </c>
      <c r="AJ1578" s="152">
        <v>2.932492806</v>
      </c>
      <c r="AK1578" s="156">
        <f t="shared" si="24"/>
        <v>3.4756313249999997E-2</v>
      </c>
      <c r="AL1578" s="151">
        <v>347.56313249999999</v>
      </c>
      <c r="AM1578" s="151">
        <v>126.17572199999999</v>
      </c>
      <c r="AN1578" s="151">
        <v>1606.0766309999999</v>
      </c>
      <c r="AO1578" s="151">
        <v>892.62362399999995</v>
      </c>
      <c r="AQ1578" s="152">
        <v>3.481477092</v>
      </c>
      <c r="AR1578" s="152">
        <v>0.26174050300000001</v>
      </c>
      <c r="AS1578" s="152">
        <v>1.950648256</v>
      </c>
      <c r="AU1578" s="151">
        <v>433.69507909999999</v>
      </c>
      <c r="AV1578" s="152">
        <v>879.67825600000003</v>
      </c>
      <c r="AW1578" s="152">
        <v>40.7717904</v>
      </c>
      <c r="AX1578" s="151">
        <v>3798.528789</v>
      </c>
      <c r="AZ1578" s="152">
        <v>152.69675549999999</v>
      </c>
      <c r="BG1578" s="152">
        <v>-0.22982044200000001</v>
      </c>
      <c r="BH1578" s="152">
        <v>182.02292460000001</v>
      </c>
      <c r="BI1578" s="152">
        <v>13.47397116</v>
      </c>
      <c r="BJ1578" s="152">
        <v>28.119324800000001</v>
      </c>
      <c r="BK1578" s="152">
        <v>0.55686071299999995</v>
      </c>
      <c r="BO1578" s="152">
        <v>14.643101980000001</v>
      </c>
      <c r="BP1578" s="152">
        <v>1.653903108</v>
      </c>
      <c r="BQ1578" s="152">
        <v>4.8361016179999998</v>
      </c>
      <c r="BR1578" s="152">
        <v>0.92543914100000002</v>
      </c>
      <c r="BS1578" s="152">
        <v>4.9198311099999996</v>
      </c>
      <c r="BT1578" s="152">
        <v>1.447927776</v>
      </c>
      <c r="BU1578" s="152">
        <v>0.56929185100000002</v>
      </c>
      <c r="BV1578" s="152">
        <v>1.831490222</v>
      </c>
      <c r="BX1578" s="152">
        <v>2.309982883</v>
      </c>
      <c r="BZ1578" s="152">
        <v>1.614257179</v>
      </c>
      <c r="CB1578" s="152">
        <v>1.401467408</v>
      </c>
      <c r="CD1578" s="152">
        <v>0.99127476000000003</v>
      </c>
      <c r="DC1578" s="152">
        <v>39.912999999999997</v>
      </c>
      <c r="DF1578" s="152">
        <v>13.1069</v>
      </c>
      <c r="DG1578" s="152">
        <v>47.143099999999997</v>
      </c>
      <c r="DJ1578" s="152">
        <v>0.1406</v>
      </c>
      <c r="DM1578" s="152">
        <v>0.25659999999999999</v>
      </c>
      <c r="DO1578" s="154">
        <v>86.509610760000001</v>
      </c>
      <c r="ED1578" s="152">
        <v>48.89</v>
      </c>
      <c r="EE1578" s="152">
        <v>0.65100000000000002</v>
      </c>
      <c r="EF1578" s="152">
        <v>15.832000000000001</v>
      </c>
      <c r="EH1578" s="152">
        <v>9.3602087649999994</v>
      </c>
      <c r="EJ1578" s="152">
        <v>10.401999999999999</v>
      </c>
      <c r="EK1578" s="152">
        <v>0.18</v>
      </c>
      <c r="EL1578" s="152">
        <v>10.576000000000001</v>
      </c>
      <c r="EM1578" s="152">
        <v>11.833</v>
      </c>
      <c r="EO1578" s="152">
        <v>1.877</v>
      </c>
      <c r="EP1578" s="152">
        <v>0.13800000000000001</v>
      </c>
      <c r="EQ1578" s="152">
        <v>0.104</v>
      </c>
    </row>
    <row r="1579" spans="1:147">
      <c r="A1579" s="151">
        <v>7215</v>
      </c>
      <c r="B1579" s="152" t="s">
        <v>2859</v>
      </c>
      <c r="C1579" s="152" t="s">
        <v>2877</v>
      </c>
      <c r="D1579" s="152" t="s">
        <v>2878</v>
      </c>
      <c r="E1579" s="152" t="s">
        <v>3396</v>
      </c>
      <c r="F1579" s="152" t="s">
        <v>10025</v>
      </c>
      <c r="H1579" s="151">
        <v>284090</v>
      </c>
      <c r="L1579" s="153" t="s">
        <v>3397</v>
      </c>
      <c r="M1579" s="153" t="s">
        <v>3882</v>
      </c>
      <c r="P1579" s="152">
        <v>30.407299999999999</v>
      </c>
      <c r="Q1579" s="152">
        <v>140.0966</v>
      </c>
      <c r="S1579" s="152" t="s">
        <v>2716</v>
      </c>
      <c r="T1579" s="152">
        <v>48.620899999999999</v>
      </c>
      <c r="U1579" s="152">
        <v>0.63229999999999997</v>
      </c>
      <c r="V1579" s="152">
        <v>17.253699999999998</v>
      </c>
      <c r="X1579" s="152">
        <v>7.6345000000000001</v>
      </c>
      <c r="AA1579" s="152">
        <v>6.3963000000000001</v>
      </c>
      <c r="AB1579" s="152">
        <v>0.13969999999999999</v>
      </c>
      <c r="AC1579" s="152">
        <v>13.0585</v>
      </c>
      <c r="AD1579" s="152">
        <v>2.1271</v>
      </c>
      <c r="AE1579" s="152">
        <v>0.1045</v>
      </c>
      <c r="AF1579" s="152">
        <v>7.0999999999999994E-2</v>
      </c>
      <c r="AI1579" s="152">
        <v>96.303824930000005</v>
      </c>
      <c r="AJ1579" s="152">
        <v>3.5360653320000002</v>
      </c>
      <c r="AK1579" s="156">
        <f t="shared" si="24"/>
        <v>6.1869505370000001E-2</v>
      </c>
      <c r="AL1579" s="151">
        <v>618.69505370000002</v>
      </c>
      <c r="AM1579" s="151">
        <v>138.506202</v>
      </c>
      <c r="AN1579" s="151">
        <v>1602.8240969999999</v>
      </c>
      <c r="AO1579" s="151">
        <v>746.79014400000005</v>
      </c>
      <c r="AQ1579" s="152">
        <v>3.4523035559999999</v>
      </c>
      <c r="AR1579" s="152">
        <v>0.27133442800000002</v>
      </c>
      <c r="AS1579" s="152">
        <v>2.6955222480000001</v>
      </c>
      <c r="AU1579" s="151">
        <v>520.9476727</v>
      </c>
      <c r="AV1579" s="152">
        <v>1522.31024</v>
      </c>
      <c r="AW1579" s="152">
        <v>41.719497599999997</v>
      </c>
      <c r="AX1579" s="151">
        <v>4302.7929450000001</v>
      </c>
      <c r="AZ1579" s="152">
        <v>119.9583178</v>
      </c>
      <c r="BG1579" s="152">
        <v>0.86828777000000001</v>
      </c>
      <c r="BH1579" s="152">
        <v>214.27207559999999</v>
      </c>
      <c r="BI1579" s="152">
        <v>13.38987597</v>
      </c>
      <c r="BJ1579" s="152">
        <v>27.183283679999999</v>
      </c>
      <c r="BK1579" s="152">
        <v>0.63003678799999996</v>
      </c>
      <c r="BO1579" s="152">
        <v>27.79574392</v>
      </c>
      <c r="BP1579" s="152">
        <v>2.014070292</v>
      </c>
      <c r="BQ1579" s="152">
        <v>5.6549823659999996</v>
      </c>
      <c r="BR1579" s="152">
        <v>0.92733952500000005</v>
      </c>
      <c r="BS1579" s="152">
        <v>5.2377431569999997</v>
      </c>
      <c r="BT1579" s="152">
        <v>1.7122856280000001</v>
      </c>
      <c r="BU1579" s="152">
        <v>0.74839730100000001</v>
      </c>
      <c r="BV1579" s="152">
        <v>2.1621339580000001</v>
      </c>
      <c r="BX1579" s="152">
        <v>2.5192636689999999</v>
      </c>
      <c r="BZ1579" s="152">
        <v>1.795453867</v>
      </c>
      <c r="CB1579" s="152">
        <v>1.4213130979999999</v>
      </c>
      <c r="CD1579" s="152">
        <v>1.0099904850000001</v>
      </c>
      <c r="DC1579" s="152">
        <v>39.912999999999997</v>
      </c>
      <c r="DF1579" s="152">
        <v>13.1069</v>
      </c>
      <c r="DG1579" s="152">
        <v>47.143099999999997</v>
      </c>
      <c r="DJ1579" s="152">
        <v>0.1406</v>
      </c>
      <c r="DM1579" s="152">
        <v>0.25659999999999999</v>
      </c>
      <c r="DO1579" s="154">
        <v>86.509610760000001</v>
      </c>
      <c r="ED1579" s="152">
        <v>48.89</v>
      </c>
      <c r="EE1579" s="152">
        <v>0.65100000000000002</v>
      </c>
      <c r="EF1579" s="152">
        <v>15.832000000000001</v>
      </c>
      <c r="EH1579" s="152">
        <v>9.3602087649999994</v>
      </c>
      <c r="EJ1579" s="152">
        <v>10.401999999999999</v>
      </c>
      <c r="EK1579" s="152">
        <v>0.18</v>
      </c>
      <c r="EL1579" s="152">
        <v>10.576000000000001</v>
      </c>
      <c r="EM1579" s="152">
        <v>11.833</v>
      </c>
      <c r="EO1579" s="152">
        <v>1.877</v>
      </c>
      <c r="EP1579" s="152">
        <v>0.13800000000000001</v>
      </c>
      <c r="EQ1579" s="152">
        <v>0.104</v>
      </c>
    </row>
    <row r="1580" spans="1:147">
      <c r="A1580" s="151">
        <v>7216</v>
      </c>
      <c r="B1580" s="152" t="s">
        <v>2859</v>
      </c>
      <c r="C1580" s="152" t="s">
        <v>2877</v>
      </c>
      <c r="D1580" s="152" t="s">
        <v>2878</v>
      </c>
      <c r="E1580" s="152" t="s">
        <v>3396</v>
      </c>
      <c r="F1580" s="152" t="s">
        <v>10026</v>
      </c>
      <c r="H1580" s="151">
        <v>284090</v>
      </c>
      <c r="L1580" s="153" t="s">
        <v>3397</v>
      </c>
      <c r="M1580" s="153" t="s">
        <v>3973</v>
      </c>
      <c r="P1580" s="152">
        <v>30.407299999999999</v>
      </c>
      <c r="Q1580" s="152">
        <v>140.0966</v>
      </c>
      <c r="S1580" s="152" t="s">
        <v>2716</v>
      </c>
      <c r="T1580" s="152">
        <v>48.824300000000001</v>
      </c>
      <c r="U1580" s="152">
        <v>0.60160000000000002</v>
      </c>
      <c r="V1580" s="152">
        <v>16.812100000000001</v>
      </c>
      <c r="X1580" s="152">
        <v>8.0447000000000006</v>
      </c>
      <c r="AA1580" s="152">
        <v>6.1429999999999998</v>
      </c>
      <c r="AB1580" s="152">
        <v>0.18410000000000001</v>
      </c>
      <c r="AC1580" s="152">
        <v>13.42</v>
      </c>
      <c r="AD1580" s="152">
        <v>1.9359</v>
      </c>
      <c r="AE1580" s="152">
        <v>0.1048</v>
      </c>
      <c r="AF1580" s="152">
        <v>6.4299999999999996E-2</v>
      </c>
      <c r="AI1580" s="152">
        <v>96.412801380000005</v>
      </c>
      <c r="AJ1580" s="152">
        <v>3.5018294399999998</v>
      </c>
      <c r="AK1580" s="156">
        <f t="shared" si="24"/>
        <v>5.8364919950000003E-2</v>
      </c>
      <c r="AL1580" s="151">
        <v>583.64919950000001</v>
      </c>
      <c r="AM1580" s="151">
        <v>133.38088200000001</v>
      </c>
      <c r="AN1580" s="151">
        <v>1405.0183649999999</v>
      </c>
      <c r="AO1580" s="151">
        <v>709.45447200000001</v>
      </c>
      <c r="AQ1580" s="152">
        <v>3.353411736</v>
      </c>
      <c r="AR1580" s="152">
        <v>0.249380834</v>
      </c>
      <c r="AS1580" s="152">
        <v>1.7238210839999999</v>
      </c>
      <c r="AU1580" s="151">
        <v>396.85059869999998</v>
      </c>
      <c r="AV1580" s="152">
        <v>882.58821720000003</v>
      </c>
      <c r="AW1580" s="152">
        <v>42.137622450000002</v>
      </c>
      <c r="AX1580" s="151">
        <v>3639.2776199999998</v>
      </c>
      <c r="AZ1580" s="152">
        <v>158.01867609999999</v>
      </c>
      <c r="BG1580" s="152">
        <v>0.63649830399999996</v>
      </c>
      <c r="BH1580" s="152">
        <v>178.64021339999999</v>
      </c>
      <c r="BI1580" s="152">
        <v>12.727993619999999</v>
      </c>
      <c r="BJ1580" s="152">
        <v>29.008052639999999</v>
      </c>
      <c r="BK1580" s="152">
        <v>0.48463706299999998</v>
      </c>
      <c r="BO1580" s="152">
        <v>15.10055481</v>
      </c>
      <c r="BP1580" s="152">
        <v>1.6776268919999999</v>
      </c>
      <c r="BQ1580" s="152">
        <v>4.9259040299999999</v>
      </c>
      <c r="BR1580" s="152">
        <v>0.91384118199999997</v>
      </c>
      <c r="BS1580" s="152">
        <v>4.8956022189999997</v>
      </c>
      <c r="BT1580" s="152">
        <v>1.657110402</v>
      </c>
      <c r="BU1580" s="152">
        <v>0.72410372700000003</v>
      </c>
      <c r="BV1580" s="152">
        <v>1.9202374259999999</v>
      </c>
      <c r="BX1580" s="152">
        <v>2.380765673</v>
      </c>
      <c r="BZ1580" s="152">
        <v>1.5807376319999999</v>
      </c>
      <c r="CB1580" s="152">
        <v>1.3624614530000001</v>
      </c>
      <c r="CD1580" s="152">
        <v>0.91745608499999998</v>
      </c>
      <c r="DC1580" s="152">
        <v>39.752499999999998</v>
      </c>
      <c r="DF1580" s="152">
        <v>13.8916</v>
      </c>
      <c r="DG1580" s="152">
        <v>46.498399999999997</v>
      </c>
      <c r="DJ1580" s="152">
        <v>0.13389999999999999</v>
      </c>
      <c r="DM1580" s="152">
        <v>0.22220000000000001</v>
      </c>
      <c r="DO1580" s="154">
        <v>85.648075449999993</v>
      </c>
      <c r="ED1580" s="152">
        <v>48.89</v>
      </c>
      <c r="EE1580" s="152">
        <v>0.65100000000000002</v>
      </c>
      <c r="EF1580" s="152">
        <v>15.832000000000001</v>
      </c>
      <c r="EH1580" s="152">
        <v>9.3602087649999994</v>
      </c>
      <c r="EJ1580" s="152">
        <v>10.401999999999999</v>
      </c>
      <c r="EK1580" s="152">
        <v>0.18</v>
      </c>
      <c r="EL1580" s="152">
        <v>10.576000000000001</v>
      </c>
      <c r="EM1580" s="152">
        <v>11.833</v>
      </c>
      <c r="EO1580" s="152">
        <v>1.877</v>
      </c>
      <c r="EP1580" s="152">
        <v>0.13800000000000001</v>
      </c>
      <c r="EQ1580" s="152">
        <v>0.104</v>
      </c>
    </row>
    <row r="1581" spans="1:147">
      <c r="A1581" s="151">
        <v>7217</v>
      </c>
      <c r="B1581" s="152" t="s">
        <v>2859</v>
      </c>
      <c r="C1581" s="152" t="s">
        <v>2877</v>
      </c>
      <c r="D1581" s="152" t="s">
        <v>2878</v>
      </c>
      <c r="E1581" s="152" t="s">
        <v>3396</v>
      </c>
      <c r="F1581" s="152" t="s">
        <v>10027</v>
      </c>
      <c r="H1581" s="151">
        <v>284090</v>
      </c>
      <c r="L1581" s="153" t="s">
        <v>3397</v>
      </c>
      <c r="M1581" s="153" t="s">
        <v>3818</v>
      </c>
      <c r="P1581" s="152">
        <v>30.407299999999999</v>
      </c>
      <c r="Q1581" s="152">
        <v>140.0966</v>
      </c>
      <c r="S1581" s="152" t="s">
        <v>2716</v>
      </c>
      <c r="T1581" s="152">
        <v>48.380099999999999</v>
      </c>
      <c r="U1581" s="152">
        <v>0.68540000000000001</v>
      </c>
      <c r="V1581" s="152">
        <v>17.1479</v>
      </c>
      <c r="X1581" s="152">
        <v>8.6412999999999993</v>
      </c>
      <c r="AA1581" s="152">
        <v>6.1959</v>
      </c>
      <c r="AB1581" s="152">
        <v>0.20330000000000001</v>
      </c>
      <c r="AC1581" s="152">
        <v>12.924300000000001</v>
      </c>
      <c r="AD1581" s="152">
        <v>1.9348000000000001</v>
      </c>
      <c r="AE1581" s="152">
        <v>0.17269999999999999</v>
      </c>
      <c r="AF1581" s="152">
        <v>4.7300000000000002E-2</v>
      </c>
      <c r="AI1581" s="152">
        <v>96.625369610000007</v>
      </c>
      <c r="AJ1581" s="152">
        <v>3.3757345679999999</v>
      </c>
      <c r="AK1581" s="156">
        <f t="shared" si="24"/>
        <v>4.9702857859999998E-2</v>
      </c>
      <c r="AL1581" s="151">
        <v>497.0285786</v>
      </c>
      <c r="AM1581" s="151">
        <v>135.029898</v>
      </c>
      <c r="AN1581" s="151">
        <v>1971.898641</v>
      </c>
      <c r="AO1581" s="151">
        <v>823.28959999999995</v>
      </c>
      <c r="AQ1581" s="152">
        <v>3.3898068000000001</v>
      </c>
      <c r="AR1581" s="152">
        <v>0.235384593</v>
      </c>
      <c r="AS1581" s="152">
        <v>2.3231284560000001</v>
      </c>
      <c r="AU1581" s="151">
        <v>409.83724419999999</v>
      </c>
      <c r="AV1581" s="152">
        <v>1444.0700400000001</v>
      </c>
      <c r="AW1581" s="152">
        <v>42.932155199999997</v>
      </c>
      <c r="AX1581" s="151">
        <v>4017.4532640000002</v>
      </c>
      <c r="AZ1581" s="152">
        <v>89.828975150000005</v>
      </c>
      <c r="BG1581" s="152">
        <v>1.3810757380000001</v>
      </c>
      <c r="BH1581" s="152">
        <v>200.8764846</v>
      </c>
      <c r="BI1581" s="152">
        <v>12.9827409</v>
      </c>
      <c r="BJ1581" s="152">
        <v>24.63678672</v>
      </c>
      <c r="BK1581" s="152">
        <v>0.50686987500000003</v>
      </c>
      <c r="BO1581" s="152">
        <v>23.768728119999999</v>
      </c>
      <c r="BP1581" s="152">
        <v>1.894678128</v>
      </c>
      <c r="BQ1581" s="152">
        <v>4.9268557299999998</v>
      </c>
      <c r="BR1581" s="152">
        <v>0.76921951600000005</v>
      </c>
      <c r="BS1581" s="152">
        <v>4.3922909179999996</v>
      </c>
      <c r="BT1581" s="152">
        <v>1.4927559180000001</v>
      </c>
      <c r="BU1581" s="152">
        <v>0.484507189</v>
      </c>
      <c r="BV1581" s="152">
        <v>1.922125452</v>
      </c>
      <c r="BX1581" s="152">
        <v>2.4252548900000002</v>
      </c>
      <c r="BZ1581" s="152">
        <v>1.6993446560000001</v>
      </c>
      <c r="CB1581" s="152">
        <v>1.2520869379999999</v>
      </c>
      <c r="CD1581" s="152">
        <v>0.82411040300000005</v>
      </c>
      <c r="DC1581" s="152">
        <v>39.640099999999997</v>
      </c>
      <c r="DF1581" s="152">
        <v>14.440899999999999</v>
      </c>
      <c r="DG1581" s="152">
        <v>45.980600000000003</v>
      </c>
      <c r="DJ1581" s="152">
        <v>8.8099999999999998E-2</v>
      </c>
      <c r="DM1581" s="152">
        <v>0.25069999999999998</v>
      </c>
      <c r="DO1581" s="154">
        <v>85.022721590000003</v>
      </c>
      <c r="ED1581" s="152">
        <v>48.89</v>
      </c>
      <c r="EE1581" s="152">
        <v>0.65100000000000002</v>
      </c>
      <c r="EF1581" s="152">
        <v>15.832000000000001</v>
      </c>
      <c r="EH1581" s="152">
        <v>9.3602087649999994</v>
      </c>
      <c r="EJ1581" s="152">
        <v>10.401999999999999</v>
      </c>
      <c r="EK1581" s="152">
        <v>0.18</v>
      </c>
      <c r="EL1581" s="152">
        <v>10.576000000000001</v>
      </c>
      <c r="EM1581" s="152">
        <v>11.833</v>
      </c>
      <c r="EO1581" s="152">
        <v>1.877</v>
      </c>
      <c r="EP1581" s="152">
        <v>0.13800000000000001</v>
      </c>
      <c r="EQ1581" s="152">
        <v>0.104</v>
      </c>
    </row>
    <row r="1582" spans="1:147">
      <c r="A1582" s="151">
        <v>7218</v>
      </c>
      <c r="B1582" s="152" t="s">
        <v>2859</v>
      </c>
      <c r="C1582" s="152" t="s">
        <v>2877</v>
      </c>
      <c r="D1582" s="152" t="s">
        <v>2878</v>
      </c>
      <c r="E1582" s="152" t="s">
        <v>3396</v>
      </c>
      <c r="F1582" s="152" t="s">
        <v>10028</v>
      </c>
      <c r="H1582" s="151">
        <v>284090</v>
      </c>
      <c r="L1582" s="153" t="s">
        <v>3397</v>
      </c>
      <c r="M1582" s="153" t="s">
        <v>4076</v>
      </c>
      <c r="P1582" s="152">
        <v>30.407299999999999</v>
      </c>
      <c r="Q1582" s="152">
        <v>140.0966</v>
      </c>
      <c r="S1582" s="152" t="s">
        <v>2716</v>
      </c>
      <c r="T1582" s="152">
        <v>49.141800000000003</v>
      </c>
      <c r="U1582" s="152">
        <v>0.64070000000000005</v>
      </c>
      <c r="V1582" s="152">
        <v>17.3308</v>
      </c>
      <c r="X1582" s="152">
        <v>7.4547999999999996</v>
      </c>
      <c r="AA1582" s="152">
        <v>5.0788000000000002</v>
      </c>
      <c r="AB1582" s="152">
        <v>0.16270000000000001</v>
      </c>
      <c r="AC1582" s="152">
        <v>14.0097</v>
      </c>
      <c r="AD1582" s="152">
        <v>1.8787</v>
      </c>
      <c r="AE1582" s="152">
        <v>9.2700000000000005E-2</v>
      </c>
      <c r="AF1582" s="152">
        <v>6.8099999999999994E-2</v>
      </c>
      <c r="AI1582" s="152">
        <v>96.117226450000004</v>
      </c>
      <c r="AJ1582" s="152">
        <v>3.5207837940000002</v>
      </c>
      <c r="AK1582" s="156">
        <f t="shared" si="24"/>
        <v>5.466274753E-2</v>
      </c>
      <c r="AL1582" s="151">
        <v>546.62747530000001</v>
      </c>
      <c r="AM1582" s="151">
        <v>151.34549999999999</v>
      </c>
      <c r="AN1582" s="151">
        <v>1429.47108</v>
      </c>
      <c r="AO1582" s="151">
        <v>737.777424</v>
      </c>
      <c r="AQ1582" s="152">
        <v>3.3479147519999999</v>
      </c>
      <c r="AR1582" s="152">
        <v>0.254464519</v>
      </c>
      <c r="AS1582" s="152">
        <v>1.82178924</v>
      </c>
      <c r="AU1582" s="151">
        <v>501.71804409999999</v>
      </c>
      <c r="AV1582" s="152">
        <v>873.32716159999995</v>
      </c>
      <c r="AW1582" s="152">
        <v>41.828089050000003</v>
      </c>
      <c r="AX1582" s="151">
        <v>3840.2461680000001</v>
      </c>
      <c r="AZ1582" s="152">
        <v>193.5916862</v>
      </c>
      <c r="BG1582" s="152">
        <v>0.21783513600000001</v>
      </c>
      <c r="BH1582" s="152">
        <v>178.13471939999999</v>
      </c>
      <c r="BI1582" s="152">
        <v>12.7032177</v>
      </c>
      <c r="BJ1582" s="152">
        <v>29.5477448</v>
      </c>
      <c r="BK1582" s="152">
        <v>0.47342790000000001</v>
      </c>
      <c r="BO1582" s="152">
        <v>14.14533254</v>
      </c>
      <c r="BP1582" s="152">
        <v>1.3826639199999999</v>
      </c>
      <c r="BQ1582" s="152">
        <v>4.7252095340000002</v>
      </c>
      <c r="BR1582" s="152">
        <v>0.85449626400000001</v>
      </c>
      <c r="BS1582" s="152">
        <v>4.6799333330000001</v>
      </c>
      <c r="BT1582" s="152">
        <v>1.5952584480000001</v>
      </c>
      <c r="BU1582" s="152">
        <v>0.66431949000000001</v>
      </c>
      <c r="BV1582" s="152">
        <v>1.8945024800000001</v>
      </c>
      <c r="BX1582" s="152">
        <v>2.3277958519999999</v>
      </c>
      <c r="BZ1582" s="152">
        <v>1.6015434079999999</v>
      </c>
      <c r="CB1582" s="152">
        <v>1.411859505</v>
      </c>
      <c r="CD1582" s="152">
        <v>0.937465043</v>
      </c>
      <c r="DC1582" s="152">
        <v>39.8932</v>
      </c>
      <c r="DF1582" s="152">
        <v>12.914300000000001</v>
      </c>
      <c r="DG1582" s="152">
        <v>47.3371</v>
      </c>
      <c r="DJ1582" s="152">
        <v>0.13600000000000001</v>
      </c>
      <c r="DM1582" s="152">
        <v>0.21859999999999999</v>
      </c>
      <c r="DO1582" s="154">
        <v>86.728783050000004</v>
      </c>
      <c r="ED1582" s="152">
        <v>48.89</v>
      </c>
      <c r="EE1582" s="152">
        <v>0.65100000000000002</v>
      </c>
      <c r="EF1582" s="152">
        <v>15.832000000000001</v>
      </c>
      <c r="EH1582" s="152">
        <v>9.3602087649999994</v>
      </c>
      <c r="EJ1582" s="152">
        <v>10.401999999999999</v>
      </c>
      <c r="EK1582" s="152">
        <v>0.18</v>
      </c>
      <c r="EL1582" s="152">
        <v>10.576000000000001</v>
      </c>
      <c r="EM1582" s="152">
        <v>11.833</v>
      </c>
      <c r="EO1582" s="152">
        <v>1.877</v>
      </c>
      <c r="EP1582" s="152">
        <v>0.13800000000000001</v>
      </c>
      <c r="EQ1582" s="152">
        <v>0.104</v>
      </c>
    </row>
    <row r="1583" spans="1:147">
      <c r="A1583" s="151">
        <v>7219</v>
      </c>
      <c r="B1583" s="152" t="s">
        <v>2859</v>
      </c>
      <c r="C1583" s="152" t="s">
        <v>2877</v>
      </c>
      <c r="D1583" s="152" t="s">
        <v>2878</v>
      </c>
      <c r="E1583" s="152" t="s">
        <v>3396</v>
      </c>
      <c r="F1583" s="152" t="s">
        <v>10029</v>
      </c>
      <c r="H1583" s="151">
        <v>284090</v>
      </c>
      <c r="L1583" s="153" t="s">
        <v>3397</v>
      </c>
      <c r="M1583" s="153" t="s">
        <v>4101</v>
      </c>
      <c r="P1583" s="152">
        <v>30.407299999999999</v>
      </c>
      <c r="Q1583" s="152">
        <v>140.0966</v>
      </c>
      <c r="S1583" s="152" t="s">
        <v>2716</v>
      </c>
      <c r="T1583" s="152">
        <v>49.199300000000001</v>
      </c>
      <c r="U1583" s="152">
        <v>0.65039999999999998</v>
      </c>
      <c r="V1583" s="152">
        <v>17.225300000000001</v>
      </c>
      <c r="X1583" s="152">
        <v>7.3137999999999996</v>
      </c>
      <c r="AA1583" s="152">
        <v>5.0793999999999997</v>
      </c>
      <c r="AB1583" s="152">
        <v>0.17469999999999999</v>
      </c>
      <c r="AC1583" s="152">
        <v>13.9964</v>
      </c>
      <c r="AD1583" s="152">
        <v>1.8244</v>
      </c>
      <c r="AE1583" s="152">
        <v>0.11849999999999999</v>
      </c>
      <c r="AF1583" s="152">
        <v>0.104</v>
      </c>
      <c r="AI1583" s="152">
        <v>95.939488900000001</v>
      </c>
      <c r="AJ1583" s="152">
        <v>3.5148309000000002</v>
      </c>
      <c r="AK1583" s="156">
        <f t="shared" si="24"/>
        <v>5.8539860439999994E-2</v>
      </c>
      <c r="AL1583" s="151">
        <v>585.39860439999995</v>
      </c>
      <c r="AM1583" s="151">
        <v>149.15795399999999</v>
      </c>
      <c r="AN1583" s="151">
        <v>1467.638451</v>
      </c>
      <c r="AO1583" s="151">
        <v>738.07145600000001</v>
      </c>
      <c r="AQ1583" s="152">
        <v>3.2931065880000001</v>
      </c>
      <c r="AR1583" s="152">
        <v>0.26324176799999999</v>
      </c>
      <c r="AS1583" s="152">
        <v>1.98772346</v>
      </c>
      <c r="AU1583" s="151">
        <v>509.9248518</v>
      </c>
      <c r="AV1583" s="152">
        <v>977.65652039999998</v>
      </c>
      <c r="AW1583" s="152">
        <v>42.95603895</v>
      </c>
      <c r="AX1583" s="151">
        <v>3914.2797209999999</v>
      </c>
      <c r="AZ1583" s="152">
        <v>185.39151720000001</v>
      </c>
      <c r="BG1583" s="152">
        <v>0.61117232600000004</v>
      </c>
      <c r="BH1583" s="152">
        <v>181.74148740000001</v>
      </c>
      <c r="BI1583" s="152">
        <v>12.774527880000001</v>
      </c>
      <c r="BJ1583" s="152">
        <v>27.225785439999999</v>
      </c>
      <c r="BK1583" s="152">
        <v>0.480332025</v>
      </c>
      <c r="BO1583" s="152">
        <v>17.073966500000001</v>
      </c>
      <c r="BP1583" s="152">
        <v>1.48359694</v>
      </c>
      <c r="BQ1583" s="152">
        <v>4.6160305099999999</v>
      </c>
      <c r="BR1583" s="152">
        <v>0.90908941899999995</v>
      </c>
      <c r="BS1583" s="152">
        <v>4.6707343850000003</v>
      </c>
      <c r="BT1583" s="152">
        <v>1.6346087220000001</v>
      </c>
      <c r="BU1583" s="152">
        <v>0.65743679099999996</v>
      </c>
      <c r="BV1583" s="152">
        <v>1.776433578</v>
      </c>
      <c r="BX1583" s="152">
        <v>2.1842057920000002</v>
      </c>
      <c r="BZ1583" s="152">
        <v>1.630268853</v>
      </c>
      <c r="CB1583" s="152">
        <v>1.3529604079999999</v>
      </c>
      <c r="CD1583" s="152">
        <v>0.80500911799999997</v>
      </c>
      <c r="DC1583" s="152">
        <v>39.8932</v>
      </c>
      <c r="DF1583" s="152">
        <v>12.914300000000001</v>
      </c>
      <c r="DG1583" s="152">
        <v>47.3371</v>
      </c>
      <c r="DJ1583" s="152">
        <v>0.13600000000000001</v>
      </c>
      <c r="DM1583" s="152">
        <v>0.21859999999999999</v>
      </c>
      <c r="DO1583" s="154">
        <v>86.728783050000004</v>
      </c>
      <c r="ED1583" s="152">
        <v>48.89</v>
      </c>
      <c r="EE1583" s="152">
        <v>0.65100000000000002</v>
      </c>
      <c r="EF1583" s="152">
        <v>15.832000000000001</v>
      </c>
      <c r="EH1583" s="152">
        <v>9.3602087649999994</v>
      </c>
      <c r="EJ1583" s="152">
        <v>10.401999999999999</v>
      </c>
      <c r="EK1583" s="152">
        <v>0.18</v>
      </c>
      <c r="EL1583" s="152">
        <v>10.576000000000001</v>
      </c>
      <c r="EM1583" s="152">
        <v>11.833</v>
      </c>
      <c r="EO1583" s="152">
        <v>1.877</v>
      </c>
      <c r="EP1583" s="152">
        <v>0.13800000000000001</v>
      </c>
      <c r="EQ1583" s="152">
        <v>0.104</v>
      </c>
    </row>
    <row r="1584" spans="1:147">
      <c r="A1584" s="151">
        <v>7220</v>
      </c>
      <c r="B1584" s="152" t="s">
        <v>2859</v>
      </c>
      <c r="C1584" s="152" t="s">
        <v>2877</v>
      </c>
      <c r="D1584" s="152" t="s">
        <v>2878</v>
      </c>
      <c r="E1584" s="152" t="s">
        <v>4510</v>
      </c>
      <c r="F1584" s="152" t="s">
        <v>10030</v>
      </c>
      <c r="L1584" s="153" t="s">
        <v>4511</v>
      </c>
      <c r="M1584" s="153" t="s">
        <v>4512</v>
      </c>
      <c r="P1584" s="152">
        <v>28.584916669999998</v>
      </c>
      <c r="Q1584" s="152">
        <v>140.49286670000001</v>
      </c>
      <c r="S1584" s="152" t="s">
        <v>2716</v>
      </c>
      <c r="T1584" s="152">
        <v>50.536099999999998</v>
      </c>
      <c r="U1584" s="152">
        <v>0.91910000000000003</v>
      </c>
      <c r="V1584" s="152">
        <v>16.940799999999999</v>
      </c>
      <c r="X1584" s="152">
        <v>7.4782000000000002</v>
      </c>
      <c r="AA1584" s="152">
        <v>3.3887999999999998</v>
      </c>
      <c r="AB1584" s="152">
        <v>0.15720000000000001</v>
      </c>
      <c r="AC1584" s="152">
        <v>12.998100000000001</v>
      </c>
      <c r="AD1584" s="152">
        <v>2.9100999999999999</v>
      </c>
      <c r="AE1584" s="152">
        <v>0.34820000000000001</v>
      </c>
      <c r="AF1584" s="152">
        <v>0.1221</v>
      </c>
      <c r="AI1584" s="152">
        <v>96.036657120000001</v>
      </c>
      <c r="AJ1584" s="152">
        <v>3.0245524019999999</v>
      </c>
      <c r="AK1584" s="156">
        <f t="shared" si="24"/>
        <v>5.6292232320000003E-2</v>
      </c>
      <c r="AL1584" s="151">
        <v>562.92232320000005</v>
      </c>
      <c r="AM1584" s="151">
        <v>239.42672400000001</v>
      </c>
      <c r="AN1584" s="151">
        <v>978.23776199999998</v>
      </c>
      <c r="AO1584" s="151">
        <v>818.13125600000001</v>
      </c>
      <c r="AQ1584" s="152">
        <v>6.0073412399999997</v>
      </c>
      <c r="AR1584" s="152">
        <v>0.78190648200000001</v>
      </c>
      <c r="AS1584" s="152">
        <v>2.5798960000000002</v>
      </c>
      <c r="AU1584" s="151">
        <v>772.286697</v>
      </c>
      <c r="AV1584" s="152">
        <v>2648.9691200000002</v>
      </c>
      <c r="AW1584" s="152">
        <v>39.6030789</v>
      </c>
      <c r="AX1584" s="151">
        <v>5440.4885700000004</v>
      </c>
      <c r="AZ1584" s="152">
        <v>79.877616930000002</v>
      </c>
      <c r="BG1584" s="152">
        <v>2.4794126080000001</v>
      </c>
      <c r="BH1584" s="152">
        <v>238.6806048</v>
      </c>
      <c r="BI1584" s="152">
        <v>19.33133217</v>
      </c>
      <c r="BJ1584" s="152">
        <v>64.79974704</v>
      </c>
      <c r="BK1584" s="152">
        <v>3.755251125</v>
      </c>
      <c r="BO1584" s="152">
        <v>47.238930199999999</v>
      </c>
      <c r="BP1584" s="152">
        <v>4.9780955159999998</v>
      </c>
      <c r="BQ1584" s="152">
        <v>12.4483502</v>
      </c>
      <c r="BR1584" s="152">
        <v>1.8196863160000001</v>
      </c>
      <c r="BS1584" s="152">
        <v>8.8580775359999997</v>
      </c>
      <c r="BT1584" s="152">
        <v>2.6727200400000002</v>
      </c>
      <c r="BU1584" s="152">
        <v>0.919035029</v>
      </c>
      <c r="BV1584" s="152">
        <v>2.7415189459999998</v>
      </c>
      <c r="BX1584" s="152">
        <v>3.501007628</v>
      </c>
      <c r="BZ1584" s="152">
        <v>2.3332863100000001</v>
      </c>
      <c r="CB1584" s="152">
        <v>2.0612100600000001</v>
      </c>
      <c r="CD1584" s="152">
        <v>1.7682263549999999</v>
      </c>
      <c r="DC1584" s="152">
        <v>39.626199999999997</v>
      </c>
      <c r="DF1584" s="152">
        <v>14.736800000000001</v>
      </c>
      <c r="DG1584" s="152">
        <v>45.439799999999998</v>
      </c>
      <c r="DJ1584" s="152">
        <v>0.1305</v>
      </c>
      <c r="DM1584" s="152">
        <v>0.1855</v>
      </c>
      <c r="DO1584" s="154">
        <v>84.609156639999995</v>
      </c>
    </row>
    <row r="1585" spans="1:147">
      <c r="A1585" s="151">
        <v>7221</v>
      </c>
      <c r="B1585" s="152" t="s">
        <v>2859</v>
      </c>
      <c r="C1585" s="152" t="s">
        <v>2877</v>
      </c>
      <c r="D1585" s="152" t="s">
        <v>2878</v>
      </c>
      <c r="E1585" s="152" t="s">
        <v>3396</v>
      </c>
      <c r="F1585" s="152" t="s">
        <v>10031</v>
      </c>
      <c r="H1585" s="151">
        <v>284090</v>
      </c>
      <c r="L1585" s="153" t="s">
        <v>3642</v>
      </c>
      <c r="M1585" s="153" t="s">
        <v>4210</v>
      </c>
      <c r="P1585" s="152">
        <v>30.40793</v>
      </c>
      <c r="Q1585" s="152">
        <v>140.1003</v>
      </c>
      <c r="S1585" s="152" t="s">
        <v>2716</v>
      </c>
      <c r="T1585" s="152">
        <v>49.625399999999999</v>
      </c>
      <c r="U1585" s="152">
        <v>0.69189999999999996</v>
      </c>
      <c r="V1585" s="152">
        <v>18.200199999999999</v>
      </c>
      <c r="X1585" s="152">
        <v>7.3139000000000003</v>
      </c>
      <c r="AA1585" s="152">
        <v>3.4363999999999999</v>
      </c>
      <c r="AB1585" s="152">
        <v>0.1346</v>
      </c>
      <c r="AC1585" s="152">
        <v>13.683999999999999</v>
      </c>
      <c r="AD1585" s="152">
        <v>2.0886999999999998</v>
      </c>
      <c r="AE1585" s="152">
        <v>0.15740000000000001</v>
      </c>
      <c r="AF1585" s="152">
        <v>0.1041</v>
      </c>
      <c r="AI1585" s="152">
        <v>95.674351090000002</v>
      </c>
      <c r="AJ1585" s="152">
        <v>3.1442892900000001</v>
      </c>
      <c r="AK1585" s="156">
        <f t="shared" si="24"/>
        <v>4.7727443830000001E-2</v>
      </c>
      <c r="AL1585" s="151">
        <v>477.27443829999999</v>
      </c>
      <c r="AM1585" s="151">
        <v>143.653806</v>
      </c>
      <c r="AN1585" s="151">
        <v>1835.791248</v>
      </c>
      <c r="AO1585" s="151">
        <v>879.750136</v>
      </c>
      <c r="AQ1585" s="152">
        <v>3.923732808</v>
      </c>
      <c r="AR1585" s="152">
        <v>0.30788992300000001</v>
      </c>
      <c r="AS1585" s="152">
        <v>2.5891601720000001</v>
      </c>
      <c r="AU1585" s="151">
        <v>450.94956000000002</v>
      </c>
      <c r="AV1585" s="152">
        <v>1298.1384290000001</v>
      </c>
      <c r="AW1585" s="152">
        <v>41.733827849999997</v>
      </c>
      <c r="AX1585" s="151">
        <v>4156.8383009999998</v>
      </c>
      <c r="AZ1585" s="152">
        <v>123.2012608</v>
      </c>
      <c r="BG1585" s="152">
        <v>0.40047864300000002</v>
      </c>
      <c r="BH1585" s="152">
        <v>207.27713159999999</v>
      </c>
      <c r="BI1585" s="152">
        <v>13.61841795</v>
      </c>
      <c r="BJ1585" s="152">
        <v>24.77571936</v>
      </c>
      <c r="BK1585" s="152">
        <v>0.49703771299999999</v>
      </c>
      <c r="BO1585" s="152">
        <v>23.630519110000002</v>
      </c>
      <c r="BP1585" s="152">
        <v>1.7892866160000001</v>
      </c>
      <c r="BQ1585" s="152">
        <v>5.4025153899999996</v>
      </c>
      <c r="BR1585" s="152">
        <v>0.90586918900000002</v>
      </c>
      <c r="BS1585" s="152">
        <v>5.1983524819999998</v>
      </c>
      <c r="BT1585" s="152">
        <v>1.8356391000000001</v>
      </c>
      <c r="BU1585" s="152">
        <v>0.64841716100000002</v>
      </c>
      <c r="BV1585" s="152">
        <v>2.293229744</v>
      </c>
      <c r="BX1585" s="152">
        <v>2.4287174949999999</v>
      </c>
      <c r="BZ1585" s="152">
        <v>1.709708376</v>
      </c>
      <c r="CB1585" s="152">
        <v>1.4224361400000001</v>
      </c>
      <c r="CD1585" s="152">
        <v>1.0135087199999999</v>
      </c>
      <c r="CU1585" s="152">
        <v>-39.332593227908383</v>
      </c>
      <c r="DC1585" s="152">
        <v>39.677999999999997</v>
      </c>
      <c r="DF1585" s="152">
        <v>14.1983</v>
      </c>
      <c r="DG1585" s="152">
        <v>46.020200000000003</v>
      </c>
      <c r="DJ1585" s="152">
        <v>0.15040000000000001</v>
      </c>
      <c r="DM1585" s="152">
        <v>0.20250000000000001</v>
      </c>
      <c r="DO1585" s="154">
        <v>85.248016930000006</v>
      </c>
      <c r="ED1585" s="152">
        <v>49.009</v>
      </c>
      <c r="EE1585" s="152">
        <v>0.68400000000000005</v>
      </c>
      <c r="EF1585" s="152">
        <v>15.066000000000001</v>
      </c>
      <c r="EH1585" s="152">
        <v>9.7057500220000001</v>
      </c>
      <c r="EJ1585" s="152">
        <v>10.786</v>
      </c>
      <c r="EK1585" s="152">
        <v>0.186</v>
      </c>
      <c r="EL1585" s="152">
        <v>10.984</v>
      </c>
      <c r="EM1585" s="152">
        <v>11.577999999999999</v>
      </c>
      <c r="EO1585" s="152">
        <v>1.885</v>
      </c>
      <c r="EP1585" s="152">
        <v>0.17100000000000001</v>
      </c>
      <c r="EQ1585" s="152">
        <v>0.109</v>
      </c>
    </row>
    <row r="1586" spans="1:147">
      <c r="A1586" s="151">
        <v>7222</v>
      </c>
      <c r="B1586" s="152" t="s">
        <v>2859</v>
      </c>
      <c r="C1586" s="152" t="s">
        <v>2877</v>
      </c>
      <c r="D1586" s="152" t="s">
        <v>2878</v>
      </c>
      <c r="E1586" s="152" t="s">
        <v>3396</v>
      </c>
      <c r="F1586" s="152" t="s">
        <v>10032</v>
      </c>
      <c r="H1586" s="151">
        <v>284090</v>
      </c>
      <c r="L1586" s="153" t="s">
        <v>3642</v>
      </c>
      <c r="M1586" s="153" t="s">
        <v>3999</v>
      </c>
      <c r="P1586" s="152">
        <v>30.40793</v>
      </c>
      <c r="Q1586" s="152">
        <v>140.1003</v>
      </c>
      <c r="S1586" s="152" t="s">
        <v>2716</v>
      </c>
      <c r="T1586" s="152">
        <v>48.896999999999998</v>
      </c>
      <c r="U1586" s="152">
        <v>0.6512</v>
      </c>
      <c r="V1586" s="152">
        <v>17.0594</v>
      </c>
      <c r="X1586" s="152">
        <v>7.9005000000000001</v>
      </c>
      <c r="AA1586" s="152">
        <v>6.7838000000000003</v>
      </c>
      <c r="AB1586" s="152">
        <v>0.15859999999999999</v>
      </c>
      <c r="AC1586" s="152">
        <v>12.8469</v>
      </c>
      <c r="AD1586" s="152">
        <v>1.9335</v>
      </c>
      <c r="AE1586" s="152">
        <v>9.9900000000000003E-2</v>
      </c>
      <c r="AF1586" s="152">
        <v>7.3899999999999993E-2</v>
      </c>
      <c r="AI1586" s="152">
        <v>96.662385290000003</v>
      </c>
      <c r="AJ1586" s="152">
        <v>3.1633979640000001</v>
      </c>
      <c r="AK1586" s="156">
        <f t="shared" si="24"/>
        <v>5.2449165170000006E-2</v>
      </c>
      <c r="AL1586" s="151">
        <v>524.49165170000003</v>
      </c>
      <c r="AM1586" s="151">
        <v>137.934246</v>
      </c>
      <c r="AN1586" s="151">
        <v>1326.564192</v>
      </c>
      <c r="AO1586" s="151">
        <v>641.88463999999999</v>
      </c>
      <c r="AQ1586" s="152">
        <v>3.2591007360000002</v>
      </c>
      <c r="AR1586" s="152">
        <v>0.24939694200000001</v>
      </c>
      <c r="AS1586" s="152">
        <v>1.66369346</v>
      </c>
      <c r="AU1586" s="151">
        <v>432.56916610000002</v>
      </c>
      <c r="AV1586" s="152">
        <v>870.42581399999995</v>
      </c>
      <c r="AW1586" s="152">
        <v>41.505817649999997</v>
      </c>
      <c r="AX1586" s="151">
        <v>3600.6989699999999</v>
      </c>
      <c r="AZ1586" s="152">
        <v>178.99735079999999</v>
      </c>
      <c r="BG1586" s="152">
        <v>0.71299269099999996</v>
      </c>
      <c r="BH1586" s="152">
        <v>180.48321720000001</v>
      </c>
      <c r="BI1586" s="152">
        <v>12.74800494</v>
      </c>
      <c r="BJ1586" s="152">
        <v>29.071404319999999</v>
      </c>
      <c r="BK1586" s="152">
        <v>0.41498190000000001</v>
      </c>
      <c r="BO1586" s="152">
        <v>14.350543760000001</v>
      </c>
      <c r="BP1586" s="152">
        <v>1.461584164</v>
      </c>
      <c r="BQ1586" s="152">
        <v>4.5375533280000004</v>
      </c>
      <c r="BR1586" s="152">
        <v>0.79297031299999998</v>
      </c>
      <c r="BS1586" s="152">
        <v>4.6332853780000001</v>
      </c>
      <c r="BT1586" s="152">
        <v>1.5167054520000001</v>
      </c>
      <c r="BU1586" s="152">
        <v>0.63911081000000003</v>
      </c>
      <c r="BV1586" s="152">
        <v>1.886521957</v>
      </c>
      <c r="BX1586" s="152">
        <v>2.3479048800000002</v>
      </c>
      <c r="BZ1586" s="152">
        <v>1.5907410120000001</v>
      </c>
      <c r="CB1586" s="152">
        <v>1.4029226180000001</v>
      </c>
      <c r="CD1586" s="152">
        <v>0.93225195000000005</v>
      </c>
      <c r="DC1586" s="152">
        <v>39.8949</v>
      </c>
      <c r="DF1586" s="152">
        <v>13.619300000000001</v>
      </c>
      <c r="DG1586" s="152">
        <v>46.6068</v>
      </c>
      <c r="DJ1586" s="152">
        <v>0.1676</v>
      </c>
      <c r="DM1586" s="152">
        <v>0.2334</v>
      </c>
      <c r="DO1586" s="154">
        <v>85.917899890000001</v>
      </c>
      <c r="ED1586" s="152">
        <v>49.009</v>
      </c>
      <c r="EE1586" s="152">
        <v>0.68400000000000005</v>
      </c>
      <c r="EF1586" s="152">
        <v>15.066000000000001</v>
      </c>
      <c r="EH1586" s="152">
        <v>9.7057500220000001</v>
      </c>
      <c r="EJ1586" s="152">
        <v>10.786</v>
      </c>
      <c r="EK1586" s="152">
        <v>0.186</v>
      </c>
      <c r="EL1586" s="152">
        <v>10.984</v>
      </c>
      <c r="EM1586" s="152">
        <v>11.577999999999999</v>
      </c>
      <c r="EO1586" s="152">
        <v>1.885</v>
      </c>
      <c r="EP1586" s="152">
        <v>0.17100000000000001</v>
      </c>
      <c r="EQ1586" s="152">
        <v>0.109</v>
      </c>
    </row>
    <row r="1587" spans="1:147">
      <c r="A1587" s="151">
        <v>7223</v>
      </c>
      <c r="B1587" s="152" t="s">
        <v>2859</v>
      </c>
      <c r="C1587" s="152" t="s">
        <v>2877</v>
      </c>
      <c r="D1587" s="152" t="s">
        <v>2878</v>
      </c>
      <c r="E1587" s="152" t="s">
        <v>3396</v>
      </c>
      <c r="F1587" s="152" t="s">
        <v>10033</v>
      </c>
      <c r="H1587" s="151">
        <v>284090</v>
      </c>
      <c r="L1587" s="153" t="s">
        <v>3642</v>
      </c>
      <c r="M1587" s="153" t="s">
        <v>4015</v>
      </c>
      <c r="P1587" s="152">
        <v>30.40793</v>
      </c>
      <c r="Q1587" s="152">
        <v>140.1003</v>
      </c>
      <c r="S1587" s="152" t="s">
        <v>2716</v>
      </c>
      <c r="T1587" s="152">
        <v>48.932400000000001</v>
      </c>
      <c r="U1587" s="152">
        <v>0.60729999999999995</v>
      </c>
      <c r="V1587" s="152">
        <v>16.8767</v>
      </c>
      <c r="X1587" s="152">
        <v>7.4391999999999996</v>
      </c>
      <c r="AA1587" s="152">
        <v>6.6635</v>
      </c>
      <c r="AB1587" s="152">
        <v>0.1835</v>
      </c>
      <c r="AC1587" s="152">
        <v>12.871700000000001</v>
      </c>
      <c r="AD1587" s="152">
        <v>2.0461999999999998</v>
      </c>
      <c r="AE1587" s="152">
        <v>0.1119</v>
      </c>
      <c r="AF1587" s="152">
        <v>6.8199999999999997E-2</v>
      </c>
      <c r="AI1587" s="152">
        <v>96.053952510000002</v>
      </c>
      <c r="AJ1587" s="152">
        <v>3.4145229000000001</v>
      </c>
      <c r="AK1587" s="156">
        <f t="shared" si="24"/>
        <v>5.4613198790000005E-2</v>
      </c>
      <c r="AL1587" s="151">
        <v>546.13198790000001</v>
      </c>
      <c r="AM1587" s="151">
        <v>127.932444</v>
      </c>
      <c r="AN1587" s="151">
        <v>1364.7139500000001</v>
      </c>
      <c r="AO1587" s="151">
        <v>675.39150400000005</v>
      </c>
      <c r="AQ1587" s="152">
        <v>3.2737773240000001</v>
      </c>
      <c r="AR1587" s="152">
        <v>0.24838052799999999</v>
      </c>
      <c r="AS1587" s="152">
        <v>1.631142332</v>
      </c>
      <c r="AU1587" s="151">
        <v>391.9998683</v>
      </c>
      <c r="AV1587" s="152">
        <v>839.99109399999998</v>
      </c>
      <c r="AW1587" s="152">
        <v>41.445949050000003</v>
      </c>
      <c r="AX1587" s="151">
        <v>3659.7205589999999</v>
      </c>
      <c r="AZ1587" s="152">
        <v>151.34389139999999</v>
      </c>
      <c r="BG1587" s="152">
        <v>0.348261555</v>
      </c>
      <c r="BH1587" s="152">
        <v>175.83267240000001</v>
      </c>
      <c r="BI1587" s="152">
        <v>12.471658140000001</v>
      </c>
      <c r="BJ1587" s="152">
        <v>30.44749904</v>
      </c>
      <c r="BK1587" s="152">
        <v>0.40971105000000002</v>
      </c>
      <c r="BO1587" s="152">
        <v>13.829716879999999</v>
      </c>
      <c r="BP1587" s="152">
        <v>1.439043278</v>
      </c>
      <c r="BQ1587" s="152">
        <v>4.6237583139999998</v>
      </c>
      <c r="BR1587" s="152">
        <v>0.85132093799999997</v>
      </c>
      <c r="BS1587" s="152">
        <v>4.6852609320000003</v>
      </c>
      <c r="BT1587" s="152">
        <v>1.6610297519999999</v>
      </c>
      <c r="BU1587" s="152">
        <v>0.71237728499999997</v>
      </c>
      <c r="BV1587" s="152">
        <v>1.889411285</v>
      </c>
      <c r="BX1587" s="152">
        <v>2.2151593749999998</v>
      </c>
      <c r="BZ1587" s="152">
        <v>1.6353136269999999</v>
      </c>
      <c r="CB1587" s="152">
        <v>1.4640150750000001</v>
      </c>
      <c r="CD1587" s="152">
        <v>0.94761812300000003</v>
      </c>
      <c r="CU1587" s="152">
        <v>-39.095383894448112</v>
      </c>
      <c r="DC1587" s="152">
        <v>40.032899999999998</v>
      </c>
      <c r="DF1587" s="152">
        <v>12.6991</v>
      </c>
      <c r="DG1587" s="152">
        <v>46.990299999999998</v>
      </c>
      <c r="DJ1587" s="152">
        <v>0.1895</v>
      </c>
      <c r="DM1587" s="152">
        <v>0.2268</v>
      </c>
      <c r="DO1587" s="154">
        <v>86.837186099999997</v>
      </c>
      <c r="ED1587" s="152">
        <v>49.009</v>
      </c>
      <c r="EE1587" s="152">
        <v>0.68400000000000005</v>
      </c>
      <c r="EF1587" s="152">
        <v>15.066000000000001</v>
      </c>
      <c r="EH1587" s="152">
        <v>9.7057500220000001</v>
      </c>
      <c r="EJ1587" s="152">
        <v>10.786</v>
      </c>
      <c r="EK1587" s="152">
        <v>0.186</v>
      </c>
      <c r="EL1587" s="152">
        <v>10.984</v>
      </c>
      <c r="EM1587" s="152">
        <v>11.577999999999999</v>
      </c>
      <c r="EO1587" s="152">
        <v>1.885</v>
      </c>
      <c r="EP1587" s="152">
        <v>0.17100000000000001</v>
      </c>
      <c r="EQ1587" s="152">
        <v>0.109</v>
      </c>
    </row>
    <row r="1588" spans="1:147">
      <c r="A1588" s="151">
        <v>7224</v>
      </c>
      <c r="B1588" s="152" t="s">
        <v>2859</v>
      </c>
      <c r="C1588" s="152" t="s">
        <v>2877</v>
      </c>
      <c r="D1588" s="152" t="s">
        <v>2878</v>
      </c>
      <c r="E1588" s="152" t="s">
        <v>3396</v>
      </c>
      <c r="F1588" s="152" t="s">
        <v>10034</v>
      </c>
      <c r="H1588" s="151">
        <v>284090</v>
      </c>
      <c r="L1588" s="153" t="s">
        <v>3642</v>
      </c>
      <c r="M1588" s="153" t="s">
        <v>3858</v>
      </c>
      <c r="P1588" s="152">
        <v>30.40793</v>
      </c>
      <c r="Q1588" s="152">
        <v>140.1003</v>
      </c>
      <c r="S1588" s="152" t="s">
        <v>2716</v>
      </c>
      <c r="T1588" s="152">
        <v>48.5413</v>
      </c>
      <c r="U1588" s="152">
        <v>0.60780000000000001</v>
      </c>
      <c r="V1588" s="152">
        <v>16.485299999999999</v>
      </c>
      <c r="X1588" s="152">
        <v>7.8579999999999997</v>
      </c>
      <c r="AA1588" s="152">
        <v>6.7638999999999996</v>
      </c>
      <c r="AB1588" s="152">
        <v>0.13550000000000001</v>
      </c>
      <c r="AC1588" s="152">
        <v>13.7242</v>
      </c>
      <c r="AD1588" s="152">
        <v>1.6755</v>
      </c>
      <c r="AE1588" s="152">
        <v>0.14829999999999999</v>
      </c>
      <c r="AF1588" s="152">
        <v>0.105</v>
      </c>
      <c r="AI1588" s="152">
        <v>96.316628600000001</v>
      </c>
      <c r="AJ1588" s="152">
        <v>3.5080215300000002</v>
      </c>
      <c r="AK1588" s="156">
        <f t="shared" si="24"/>
        <v>6.7468664980000009E-2</v>
      </c>
      <c r="AL1588" s="151">
        <v>674.68664980000005</v>
      </c>
      <c r="AM1588" s="151">
        <v>137.77825799999999</v>
      </c>
      <c r="AN1588" s="151">
        <v>1582.6748250000001</v>
      </c>
      <c r="AO1588" s="151">
        <v>874.13796000000002</v>
      </c>
      <c r="AQ1588" s="152">
        <v>3.1134126960000001</v>
      </c>
      <c r="AR1588" s="152">
        <v>0.23234179199999999</v>
      </c>
      <c r="AS1588" s="152">
        <v>2.1495162680000002</v>
      </c>
      <c r="AU1588" s="151">
        <v>515.17287639999995</v>
      </c>
      <c r="AV1588" s="152">
        <v>1224.9127800000001</v>
      </c>
      <c r="AW1588" s="152">
        <v>42.401935950000002</v>
      </c>
      <c r="AX1588" s="151">
        <v>3481.3223939999998</v>
      </c>
      <c r="AZ1588" s="152">
        <v>171.39117540000001</v>
      </c>
      <c r="BG1588" s="152">
        <v>1.288046925</v>
      </c>
      <c r="BH1588" s="152">
        <v>195.71771340000001</v>
      </c>
      <c r="BI1588" s="152">
        <v>11.885850570000001</v>
      </c>
      <c r="BJ1588" s="152">
        <v>24.81761968</v>
      </c>
      <c r="BK1588" s="152">
        <v>0.43952692500000001</v>
      </c>
      <c r="BO1588" s="152">
        <v>21.398830180000001</v>
      </c>
      <c r="BP1588" s="152">
        <v>1.783627128</v>
      </c>
      <c r="BQ1588" s="152">
        <v>4.7056425820000003</v>
      </c>
      <c r="BR1588" s="152">
        <v>0.78302737300000003</v>
      </c>
      <c r="BS1588" s="152">
        <v>4.1909028739999998</v>
      </c>
      <c r="BT1588" s="152">
        <v>1.2793588380000001</v>
      </c>
      <c r="BU1588" s="152">
        <v>0.57150471700000005</v>
      </c>
      <c r="BV1588" s="152">
        <v>1.704190415</v>
      </c>
      <c r="BX1588" s="152">
        <v>2.0483988750000002</v>
      </c>
      <c r="BZ1588" s="152">
        <v>1.523725419</v>
      </c>
      <c r="CB1588" s="152">
        <v>1.42452405</v>
      </c>
      <c r="CD1588" s="152">
        <v>0.92907911300000001</v>
      </c>
      <c r="CU1588" s="152">
        <v>-39.934423516700626</v>
      </c>
      <c r="DC1588" s="152">
        <v>39.884500000000003</v>
      </c>
      <c r="DF1588" s="152">
        <v>13.341900000000001</v>
      </c>
      <c r="DG1588" s="152">
        <v>46.438000000000002</v>
      </c>
      <c r="DJ1588" s="152">
        <v>0.1603</v>
      </c>
      <c r="DM1588" s="152">
        <v>0.25900000000000001</v>
      </c>
      <c r="DO1588" s="154">
        <v>86.121733840000005</v>
      </c>
      <c r="ED1588" s="152">
        <v>49.009</v>
      </c>
      <c r="EE1588" s="152">
        <v>0.68400000000000005</v>
      </c>
      <c r="EF1588" s="152">
        <v>15.066000000000001</v>
      </c>
      <c r="EH1588" s="152">
        <v>9.7057500220000001</v>
      </c>
      <c r="EJ1588" s="152">
        <v>10.786</v>
      </c>
      <c r="EK1588" s="152">
        <v>0.186</v>
      </c>
      <c r="EL1588" s="152">
        <v>10.984</v>
      </c>
      <c r="EM1588" s="152">
        <v>11.577999999999999</v>
      </c>
      <c r="EO1588" s="152">
        <v>1.885</v>
      </c>
      <c r="EP1588" s="152">
        <v>0.17100000000000001</v>
      </c>
      <c r="EQ1588" s="152">
        <v>0.109</v>
      </c>
    </row>
    <row r="1589" spans="1:147">
      <c r="A1589" s="151">
        <v>7225</v>
      </c>
      <c r="B1589" s="152" t="s">
        <v>2859</v>
      </c>
      <c r="C1589" s="152" t="s">
        <v>2877</v>
      </c>
      <c r="D1589" s="152" t="s">
        <v>2878</v>
      </c>
      <c r="E1589" s="152" t="s">
        <v>3396</v>
      </c>
      <c r="F1589" s="152" t="s">
        <v>10035</v>
      </c>
      <c r="H1589" s="151">
        <v>284090</v>
      </c>
      <c r="L1589" s="153" t="s">
        <v>3642</v>
      </c>
      <c r="M1589" s="153" t="s">
        <v>4078</v>
      </c>
      <c r="P1589" s="152">
        <v>30.40793</v>
      </c>
      <c r="Q1589" s="152">
        <v>140.1003</v>
      </c>
      <c r="S1589" s="152" t="s">
        <v>2716</v>
      </c>
      <c r="T1589" s="152">
        <v>49.143500000000003</v>
      </c>
      <c r="U1589" s="152">
        <v>0.66310000000000002</v>
      </c>
      <c r="V1589" s="152">
        <v>17.434699999999999</v>
      </c>
      <c r="X1589" s="152">
        <v>7.5735999999999999</v>
      </c>
      <c r="AA1589" s="152">
        <v>5.4298000000000002</v>
      </c>
      <c r="AB1589" s="152">
        <v>0.13600000000000001</v>
      </c>
      <c r="AC1589" s="152">
        <v>13.0794</v>
      </c>
      <c r="AD1589" s="152">
        <v>1.9864999999999999</v>
      </c>
      <c r="AE1589" s="152">
        <v>0.14829999999999999</v>
      </c>
      <c r="AF1589" s="152">
        <v>8.9200000000000002E-2</v>
      </c>
      <c r="AI1589" s="152">
        <v>95.945857219999994</v>
      </c>
      <c r="AJ1589" s="152">
        <v>3.5026511939999998</v>
      </c>
      <c r="AK1589" s="156">
        <f t="shared" si="24"/>
        <v>5.0738061750000001E-2</v>
      </c>
      <c r="AL1589" s="151">
        <v>507.38061750000003</v>
      </c>
      <c r="AM1589" s="151">
        <v>147.750348</v>
      </c>
      <c r="AN1589" s="151">
        <v>1849.822938</v>
      </c>
      <c r="AO1589" s="151">
        <v>860.18422399999997</v>
      </c>
      <c r="AQ1589" s="152">
        <v>3.5380277640000002</v>
      </c>
      <c r="AR1589" s="152">
        <v>0.25600122199999997</v>
      </c>
      <c r="AS1589" s="152">
        <v>2.3352687799999998</v>
      </c>
      <c r="AU1589" s="151">
        <v>445.67741219999999</v>
      </c>
      <c r="AV1589" s="152">
        <v>1274.0619810000001</v>
      </c>
      <c r="AW1589" s="152">
        <v>41.198513400000003</v>
      </c>
      <c r="AX1589" s="151">
        <v>3916.6618589999998</v>
      </c>
      <c r="AZ1589" s="152">
        <v>139.5360848</v>
      </c>
      <c r="BG1589" s="152">
        <v>0.85668528600000005</v>
      </c>
      <c r="BH1589" s="152">
        <v>202.5951642</v>
      </c>
      <c r="BI1589" s="152">
        <v>12.806133060000001</v>
      </c>
      <c r="BJ1589" s="152">
        <v>24.903826080000002</v>
      </c>
      <c r="BK1589" s="152">
        <v>0.48871642500000001</v>
      </c>
      <c r="BO1589" s="152">
        <v>22.09540222</v>
      </c>
      <c r="BP1589" s="152">
        <v>1.718263332</v>
      </c>
      <c r="BQ1589" s="152">
        <v>4.6698205939999999</v>
      </c>
      <c r="BR1589" s="152">
        <v>0.85174431399999995</v>
      </c>
      <c r="BS1589" s="152">
        <v>4.378759176</v>
      </c>
      <c r="BT1589" s="152">
        <v>1.401116904</v>
      </c>
      <c r="BU1589" s="152">
        <v>0.65352212799999998</v>
      </c>
      <c r="BV1589" s="152">
        <v>2.0486879820000001</v>
      </c>
      <c r="BX1589" s="152">
        <v>2.3383009370000001</v>
      </c>
      <c r="BZ1589" s="152">
        <v>1.638290357</v>
      </c>
      <c r="CB1589" s="152">
        <v>1.302866385</v>
      </c>
      <c r="CD1589" s="152">
        <v>0.74368178299999999</v>
      </c>
      <c r="CU1589" s="152">
        <v>-35.77956909311586</v>
      </c>
      <c r="DC1589" s="152">
        <v>39.878799999999998</v>
      </c>
      <c r="DF1589" s="152">
        <v>13.8529</v>
      </c>
      <c r="DG1589" s="152">
        <v>46.605400000000003</v>
      </c>
      <c r="DJ1589" s="152">
        <v>0.14760000000000001</v>
      </c>
      <c r="DM1589" s="152">
        <v>0.2334</v>
      </c>
      <c r="DO1589" s="154">
        <v>85.710507640000003</v>
      </c>
      <c r="ED1589" s="152">
        <v>49.009</v>
      </c>
      <c r="EE1589" s="152">
        <v>0.68400000000000005</v>
      </c>
      <c r="EF1589" s="152">
        <v>15.066000000000001</v>
      </c>
      <c r="EH1589" s="152">
        <v>9.7057500220000001</v>
      </c>
      <c r="EJ1589" s="152">
        <v>10.786</v>
      </c>
      <c r="EK1589" s="152">
        <v>0.186</v>
      </c>
      <c r="EL1589" s="152">
        <v>10.984</v>
      </c>
      <c r="EM1589" s="152">
        <v>11.577999999999999</v>
      </c>
      <c r="EO1589" s="152">
        <v>1.885</v>
      </c>
      <c r="EP1589" s="152">
        <v>0.17100000000000001</v>
      </c>
      <c r="EQ1589" s="152">
        <v>0.109</v>
      </c>
    </row>
    <row r="1590" spans="1:147">
      <c r="A1590" s="151">
        <v>7226</v>
      </c>
      <c r="B1590" s="152" t="s">
        <v>2859</v>
      </c>
      <c r="C1590" s="152" t="s">
        <v>2877</v>
      </c>
      <c r="D1590" s="152" t="s">
        <v>2878</v>
      </c>
      <c r="E1590" s="152" t="s">
        <v>3396</v>
      </c>
      <c r="F1590" s="152" t="s">
        <v>10036</v>
      </c>
      <c r="H1590" s="151">
        <v>284090</v>
      </c>
      <c r="L1590" s="153" t="s">
        <v>3642</v>
      </c>
      <c r="M1590" s="153" t="s">
        <v>4139</v>
      </c>
      <c r="P1590" s="152">
        <v>30.40793</v>
      </c>
      <c r="Q1590" s="152">
        <v>140.1003</v>
      </c>
      <c r="S1590" s="152" t="s">
        <v>2716</v>
      </c>
      <c r="T1590" s="152">
        <v>49.372300000000003</v>
      </c>
      <c r="U1590" s="152">
        <v>0.75319999999999998</v>
      </c>
      <c r="V1590" s="152">
        <v>18.2972</v>
      </c>
      <c r="X1590" s="152">
        <v>7.3178999999999998</v>
      </c>
      <c r="AA1590" s="152">
        <v>3.2833000000000001</v>
      </c>
      <c r="AB1590" s="152">
        <v>0.17519999999999999</v>
      </c>
      <c r="AC1590" s="152">
        <v>14.290100000000001</v>
      </c>
      <c r="AD1590" s="152">
        <v>1.8505</v>
      </c>
      <c r="AE1590" s="152">
        <v>9.8000000000000004E-2</v>
      </c>
      <c r="AF1590" s="152">
        <v>8.5300000000000001E-2</v>
      </c>
      <c r="AI1590" s="152">
        <v>95.76630059</v>
      </c>
      <c r="AJ1590" s="152">
        <v>3.273431982</v>
      </c>
      <c r="AK1590" s="156">
        <f t="shared" si="24"/>
        <v>6.8062489909999996E-2</v>
      </c>
      <c r="AL1590" s="151">
        <v>680.62489909999999</v>
      </c>
      <c r="AM1590" s="151">
        <v>160.842198</v>
      </c>
      <c r="AN1590" s="151">
        <v>1588.9802790000001</v>
      </c>
      <c r="AO1590" s="151">
        <v>747.83204000000001</v>
      </c>
      <c r="AQ1590" s="152">
        <v>3.9939900119999998</v>
      </c>
      <c r="AR1590" s="152">
        <v>0.31216337500000002</v>
      </c>
      <c r="AS1590" s="152">
        <v>1.864474792</v>
      </c>
      <c r="AU1590" s="151">
        <v>497.25771550000002</v>
      </c>
      <c r="AV1590" s="152">
        <v>834.758332</v>
      </c>
      <c r="AW1590" s="152">
        <v>42.981833399999999</v>
      </c>
      <c r="AX1590" s="151">
        <v>4434.7244369999999</v>
      </c>
      <c r="AZ1590" s="152">
        <v>76.291162189999994</v>
      </c>
      <c r="BG1590" s="152">
        <v>-0.175226086</v>
      </c>
      <c r="BH1590" s="152">
        <v>192.968919</v>
      </c>
      <c r="BI1590" s="152">
        <v>14.14228572</v>
      </c>
      <c r="BJ1590" s="152">
        <v>31.45250528</v>
      </c>
      <c r="BK1590" s="152">
        <v>0.38555808800000002</v>
      </c>
      <c r="BO1590" s="152">
        <v>14.10847455</v>
      </c>
      <c r="BP1590" s="152">
        <v>1.8602769960000001</v>
      </c>
      <c r="BQ1590" s="152">
        <v>5.2820872720000001</v>
      </c>
      <c r="BR1590" s="152">
        <v>0.912893395</v>
      </c>
      <c r="BS1590" s="152">
        <v>5.2610072060000004</v>
      </c>
      <c r="BT1590" s="152">
        <v>1.738927986</v>
      </c>
      <c r="BU1590" s="152">
        <v>0.77778091999999999</v>
      </c>
      <c r="BV1590" s="152">
        <v>1.9578335609999999</v>
      </c>
      <c r="BX1590" s="152">
        <v>2.5205536579999999</v>
      </c>
      <c r="BZ1590" s="152">
        <v>1.682103122</v>
      </c>
      <c r="CB1590" s="152">
        <v>1.3884759680000001</v>
      </c>
      <c r="CD1590" s="152">
        <v>1.0257100880000001</v>
      </c>
      <c r="CU1590" s="152">
        <v>-41.583987665274272</v>
      </c>
      <c r="DC1590" s="152">
        <v>39.725900000000003</v>
      </c>
      <c r="DF1590" s="152">
        <v>14.186</v>
      </c>
      <c r="DG1590" s="152">
        <v>46.108699999999999</v>
      </c>
      <c r="DJ1590" s="152">
        <v>0.10929999999999999</v>
      </c>
      <c r="DM1590" s="152">
        <v>0.22239999999999999</v>
      </c>
      <c r="DO1590" s="154">
        <v>85.283042460000004</v>
      </c>
      <c r="ED1590" s="152">
        <v>49.009</v>
      </c>
      <c r="EE1590" s="152">
        <v>0.68400000000000005</v>
      </c>
      <c r="EF1590" s="152">
        <v>15.066000000000001</v>
      </c>
      <c r="EH1590" s="152">
        <v>9.7057500220000001</v>
      </c>
      <c r="EJ1590" s="152">
        <v>10.786</v>
      </c>
      <c r="EK1590" s="152">
        <v>0.186</v>
      </c>
      <c r="EL1590" s="152">
        <v>10.984</v>
      </c>
      <c r="EM1590" s="152">
        <v>11.577999999999999</v>
      </c>
      <c r="EO1590" s="152">
        <v>1.885</v>
      </c>
      <c r="EP1590" s="152">
        <v>0.17100000000000001</v>
      </c>
      <c r="EQ1590" s="152">
        <v>0.109</v>
      </c>
    </row>
    <row r="1591" spans="1:147">
      <c r="A1591" s="151">
        <v>7227</v>
      </c>
      <c r="B1591" s="152" t="s">
        <v>2859</v>
      </c>
      <c r="C1591" s="152" t="s">
        <v>2877</v>
      </c>
      <c r="D1591" s="152" t="s">
        <v>2878</v>
      </c>
      <c r="E1591" s="152" t="s">
        <v>3396</v>
      </c>
      <c r="F1591" s="152" t="s">
        <v>10037</v>
      </c>
      <c r="H1591" s="151">
        <v>284090</v>
      </c>
      <c r="L1591" s="153" t="s">
        <v>3642</v>
      </c>
      <c r="M1591" s="153" t="s">
        <v>4149</v>
      </c>
      <c r="P1591" s="152">
        <v>30.40793</v>
      </c>
      <c r="Q1591" s="152">
        <v>140.1003</v>
      </c>
      <c r="S1591" s="152" t="s">
        <v>2716</v>
      </c>
      <c r="T1591" s="152">
        <v>49.413800000000002</v>
      </c>
      <c r="U1591" s="152">
        <v>0.88200000000000001</v>
      </c>
      <c r="V1591" s="152">
        <v>17.6553</v>
      </c>
      <c r="X1591" s="152">
        <v>7.2625000000000002</v>
      </c>
      <c r="AA1591" s="152">
        <v>4.5674999999999999</v>
      </c>
      <c r="AB1591" s="152">
        <v>0.1905</v>
      </c>
      <c r="AC1591" s="152">
        <v>12.942399999999999</v>
      </c>
      <c r="AD1591" s="152">
        <v>2.1558999999999999</v>
      </c>
      <c r="AE1591" s="152">
        <v>0.17380000000000001</v>
      </c>
      <c r="AF1591" s="152">
        <v>6.93E-2</v>
      </c>
      <c r="AI1591" s="152">
        <v>95.551263180000007</v>
      </c>
      <c r="AJ1591" s="152">
        <v>3.1967040779999998</v>
      </c>
      <c r="AK1591" s="156">
        <f t="shared" si="24"/>
        <v>4.5157292930000002E-2</v>
      </c>
      <c r="AL1591" s="151">
        <v>451.5729293</v>
      </c>
      <c r="AM1591" s="151">
        <v>144.68629799999999</v>
      </c>
      <c r="AN1591" s="151">
        <v>2197.4800740000001</v>
      </c>
      <c r="AO1591" s="151">
        <v>934.34420799999998</v>
      </c>
      <c r="AQ1591" s="152">
        <v>3.5660336400000001</v>
      </c>
      <c r="AR1591" s="152">
        <v>0.24516053800000001</v>
      </c>
      <c r="AS1591" s="152">
        <v>3.0781924200000002</v>
      </c>
      <c r="AU1591" s="151">
        <v>581.26549390000002</v>
      </c>
      <c r="AV1591" s="152">
        <v>1538.53252</v>
      </c>
      <c r="AW1591" s="152">
        <v>41.718542249999999</v>
      </c>
      <c r="AX1591" s="151">
        <v>5209.4886029999998</v>
      </c>
      <c r="AZ1591" s="152">
        <v>130.85111219999999</v>
      </c>
      <c r="BG1591" s="152">
        <v>1.5126888190000001</v>
      </c>
      <c r="BH1591" s="152">
        <v>222.67147320000001</v>
      </c>
      <c r="BI1591" s="152">
        <v>14.5931757</v>
      </c>
      <c r="BJ1591" s="152">
        <v>29.54794528</v>
      </c>
      <c r="BK1591" s="152">
        <v>0.58390154999999999</v>
      </c>
      <c r="BO1591" s="152">
        <v>25.83701439</v>
      </c>
      <c r="BP1591" s="152">
        <v>2.107928952</v>
      </c>
      <c r="BQ1591" s="152">
        <v>5.8249940540000003</v>
      </c>
      <c r="BR1591" s="152">
        <v>1.027376727</v>
      </c>
      <c r="BS1591" s="152">
        <v>5.1096170929999998</v>
      </c>
      <c r="BT1591" s="152">
        <v>1.8687553020000001</v>
      </c>
      <c r="BU1591" s="152">
        <v>0.76092675700000001</v>
      </c>
      <c r="BV1591" s="152">
        <v>2.31828221</v>
      </c>
      <c r="BX1591" s="152">
        <v>2.7176320039999999</v>
      </c>
      <c r="BZ1591" s="152">
        <v>2.0607510119999999</v>
      </c>
      <c r="CB1591" s="152">
        <v>1.5954110480000001</v>
      </c>
      <c r="CD1591" s="152">
        <v>0.96448637299999995</v>
      </c>
      <c r="DC1591" s="152">
        <v>39.818800000000003</v>
      </c>
      <c r="DF1591" s="152">
        <v>13.6974</v>
      </c>
      <c r="DG1591" s="152">
        <v>46.707099999999997</v>
      </c>
      <c r="DJ1591" s="152">
        <v>0.13109999999999999</v>
      </c>
      <c r="DM1591" s="152">
        <v>0.23069999999999999</v>
      </c>
      <c r="DO1591" s="154">
        <v>85.874670350000002</v>
      </c>
      <c r="ED1591" s="152">
        <v>49.009</v>
      </c>
      <c r="EE1591" s="152">
        <v>0.68400000000000005</v>
      </c>
      <c r="EF1591" s="152">
        <v>15.066000000000001</v>
      </c>
      <c r="EH1591" s="152">
        <v>9.7057500220000001</v>
      </c>
      <c r="EJ1591" s="152">
        <v>10.786</v>
      </c>
      <c r="EK1591" s="152">
        <v>0.186</v>
      </c>
      <c r="EL1591" s="152">
        <v>10.984</v>
      </c>
      <c r="EM1591" s="152">
        <v>11.577999999999999</v>
      </c>
      <c r="EO1591" s="152">
        <v>1.885</v>
      </c>
      <c r="EP1591" s="152">
        <v>0.17100000000000001</v>
      </c>
      <c r="EQ1591" s="152">
        <v>0.109</v>
      </c>
    </row>
    <row r="1592" spans="1:147">
      <c r="A1592" s="151">
        <v>7228</v>
      </c>
      <c r="B1592" s="152" t="s">
        <v>2859</v>
      </c>
      <c r="C1592" s="152" t="s">
        <v>2877</v>
      </c>
      <c r="D1592" s="152" t="s">
        <v>2878</v>
      </c>
      <c r="E1592" s="152" t="s">
        <v>3396</v>
      </c>
      <c r="F1592" s="152" t="s">
        <v>10038</v>
      </c>
      <c r="H1592" s="151">
        <v>284090</v>
      </c>
      <c r="L1592" s="153" t="s">
        <v>3642</v>
      </c>
      <c r="M1592" s="153" t="s">
        <v>4435</v>
      </c>
      <c r="P1592" s="152">
        <v>30.40793</v>
      </c>
      <c r="Q1592" s="152">
        <v>140.1003</v>
      </c>
      <c r="S1592" s="152" t="s">
        <v>2716</v>
      </c>
      <c r="T1592" s="152">
        <v>50.276400000000002</v>
      </c>
      <c r="U1592" s="152">
        <v>0.93259999999999998</v>
      </c>
      <c r="V1592" s="152">
        <v>19.163699999999999</v>
      </c>
      <c r="X1592" s="152">
        <v>6.2626999999999997</v>
      </c>
      <c r="AA1592" s="152">
        <v>2.6440000000000001</v>
      </c>
      <c r="AB1592" s="152">
        <v>0.1124</v>
      </c>
      <c r="AC1592" s="152">
        <v>13.099299999999999</v>
      </c>
      <c r="AD1592" s="152">
        <v>2.5943000000000001</v>
      </c>
      <c r="AE1592" s="152">
        <v>0.21560000000000001</v>
      </c>
      <c r="AF1592" s="152">
        <v>0.13700000000000001</v>
      </c>
      <c r="AI1592" s="152">
        <v>95.648799030000006</v>
      </c>
      <c r="AJ1592" s="152">
        <v>3.3452988060000002</v>
      </c>
      <c r="AK1592" s="156">
        <f t="shared" si="24"/>
        <v>6.6628312270000004E-2</v>
      </c>
      <c r="AL1592" s="151">
        <v>666.28312270000004</v>
      </c>
      <c r="AM1592" s="151">
        <v>145.78192799999999</v>
      </c>
      <c r="AN1592" s="151">
        <v>2668.0583369999999</v>
      </c>
      <c r="AO1592" s="151">
        <v>925.40179999999998</v>
      </c>
      <c r="AQ1592" s="152">
        <v>3.5535845880000001</v>
      </c>
      <c r="AR1592" s="152">
        <v>0.25136050799999998</v>
      </c>
      <c r="AS1592" s="152">
        <v>3.1722290119999998</v>
      </c>
      <c r="AU1592" s="151">
        <v>531.43387570000004</v>
      </c>
      <c r="AV1592" s="152">
        <v>1412.426545</v>
      </c>
      <c r="AW1592" s="152">
        <v>40.309401000000001</v>
      </c>
      <c r="AX1592" s="151">
        <v>5127.5520450000004</v>
      </c>
      <c r="AZ1592" s="152">
        <v>148.4503564</v>
      </c>
      <c r="BG1592" s="152">
        <v>1.2233679099999999</v>
      </c>
      <c r="BH1592" s="152">
        <v>214.54531560000001</v>
      </c>
      <c r="BI1592" s="152">
        <v>13.75643253</v>
      </c>
      <c r="BJ1592" s="152">
        <v>28.056574560000001</v>
      </c>
      <c r="BK1592" s="152">
        <v>0.57731107500000001</v>
      </c>
      <c r="BO1592" s="152">
        <v>25.334870819999999</v>
      </c>
      <c r="BP1592" s="152">
        <v>2.0090195280000001</v>
      </c>
      <c r="BQ1592" s="152">
        <v>5.6114706419999996</v>
      </c>
      <c r="BR1592" s="152">
        <v>0.92897690300000002</v>
      </c>
      <c r="BS1592" s="152">
        <v>5.0462192620000001</v>
      </c>
      <c r="BT1592" s="152">
        <v>1.522284762</v>
      </c>
      <c r="BU1592" s="152">
        <v>0.68290472099999999</v>
      </c>
      <c r="BV1592" s="152">
        <v>1.960095207</v>
      </c>
      <c r="BX1592" s="152">
        <v>2.5452980080000001</v>
      </c>
      <c r="BZ1592" s="152">
        <v>1.761934321</v>
      </c>
      <c r="CB1592" s="152">
        <v>1.375811423</v>
      </c>
      <c r="CD1592" s="152">
        <v>0.89630651299999997</v>
      </c>
      <c r="DC1592" s="152">
        <v>39.818800000000003</v>
      </c>
      <c r="DF1592" s="152">
        <v>13.6974</v>
      </c>
      <c r="DG1592" s="152">
        <v>46.707099999999997</v>
      </c>
      <c r="DJ1592" s="152">
        <v>0.13109999999999999</v>
      </c>
      <c r="DM1592" s="152">
        <v>0.23069999999999999</v>
      </c>
      <c r="DO1592" s="154">
        <v>85.874670350000002</v>
      </c>
      <c r="ED1592" s="152">
        <v>49.009</v>
      </c>
      <c r="EE1592" s="152">
        <v>0.68400000000000005</v>
      </c>
      <c r="EF1592" s="152">
        <v>15.066000000000001</v>
      </c>
      <c r="EH1592" s="152">
        <v>9.7057500220000001</v>
      </c>
      <c r="EJ1592" s="152">
        <v>10.786</v>
      </c>
      <c r="EK1592" s="152">
        <v>0.186</v>
      </c>
      <c r="EL1592" s="152">
        <v>10.984</v>
      </c>
      <c r="EM1592" s="152">
        <v>11.577999999999999</v>
      </c>
      <c r="EO1592" s="152">
        <v>1.885</v>
      </c>
      <c r="EP1592" s="152">
        <v>0.17100000000000001</v>
      </c>
      <c r="EQ1592" s="152">
        <v>0.109</v>
      </c>
    </row>
    <row r="1593" spans="1:147">
      <c r="A1593" s="151">
        <v>7229</v>
      </c>
      <c r="B1593" s="152" t="s">
        <v>2859</v>
      </c>
      <c r="C1593" s="152" t="s">
        <v>2877</v>
      </c>
      <c r="D1593" s="152" t="s">
        <v>2878</v>
      </c>
      <c r="E1593" s="152" t="s">
        <v>3396</v>
      </c>
      <c r="F1593" s="152" t="s">
        <v>10039</v>
      </c>
      <c r="H1593" s="151">
        <v>284090</v>
      </c>
      <c r="L1593" s="153" t="s">
        <v>3642</v>
      </c>
      <c r="M1593" s="153" t="s">
        <v>3967</v>
      </c>
      <c r="P1593" s="152">
        <v>30.40793</v>
      </c>
      <c r="Q1593" s="152">
        <v>140.1003</v>
      </c>
      <c r="S1593" s="152" t="s">
        <v>2716</v>
      </c>
      <c r="T1593" s="152">
        <v>48.803699999999999</v>
      </c>
      <c r="U1593" s="152">
        <v>0.61470000000000002</v>
      </c>
      <c r="V1593" s="152">
        <v>16.681899999999999</v>
      </c>
      <c r="X1593" s="152">
        <v>8.2622999999999998</v>
      </c>
      <c r="AA1593" s="152">
        <v>6.2114000000000003</v>
      </c>
      <c r="AB1593" s="152">
        <v>0.17030000000000001</v>
      </c>
      <c r="AC1593" s="152">
        <v>13.47</v>
      </c>
      <c r="AD1593" s="152">
        <v>1.8338000000000001</v>
      </c>
      <c r="AE1593" s="152">
        <v>9.0899999999999995E-2</v>
      </c>
      <c r="AF1593" s="152">
        <v>0.1346</v>
      </c>
      <c r="AI1593" s="152">
        <v>96.546089739999999</v>
      </c>
      <c r="AJ1593" s="152">
        <v>3.2267964779999998</v>
      </c>
      <c r="AK1593" s="156">
        <f t="shared" si="24"/>
        <v>4.7319350680000004E-2</v>
      </c>
      <c r="AL1593" s="151">
        <v>473.19350680000002</v>
      </c>
      <c r="AM1593" s="151">
        <v>151.26007799999999</v>
      </c>
      <c r="AN1593" s="151">
        <v>1430.0875349999999</v>
      </c>
      <c r="AO1593" s="151">
        <v>705.67679999999996</v>
      </c>
      <c r="AQ1593" s="152">
        <v>3.3790284000000002</v>
      </c>
      <c r="AR1593" s="152">
        <v>0.243085828</v>
      </c>
      <c r="AS1593" s="152">
        <v>1.7304312959999999</v>
      </c>
      <c r="AU1593" s="151">
        <v>493.14692700000001</v>
      </c>
      <c r="AV1593" s="152">
        <v>876.74101840000003</v>
      </c>
      <c r="AW1593" s="152">
        <v>42.572943600000002</v>
      </c>
      <c r="AX1593" s="151">
        <v>3801.367878</v>
      </c>
      <c r="AZ1593" s="152">
        <v>159.4992925</v>
      </c>
      <c r="BG1593" s="152">
        <v>0.78852513300000004</v>
      </c>
      <c r="BH1593" s="152">
        <v>175.30531920000001</v>
      </c>
      <c r="BI1593" s="152">
        <v>12.41908872</v>
      </c>
      <c r="BJ1593" s="152">
        <v>28.469563359999999</v>
      </c>
      <c r="BK1593" s="152">
        <v>0.43299573800000002</v>
      </c>
      <c r="BO1593" s="152">
        <v>14.280320290000001</v>
      </c>
      <c r="BP1593" s="152">
        <v>1.5708567019999999</v>
      </c>
      <c r="BQ1593" s="152">
        <v>4.6845909780000001</v>
      </c>
      <c r="BR1593" s="152">
        <v>0.82070951199999997</v>
      </c>
      <c r="BS1593" s="152">
        <v>4.4911421540000003</v>
      </c>
      <c r="BT1593" s="152">
        <v>1.34862528</v>
      </c>
      <c r="BU1593" s="152">
        <v>0.63929934099999997</v>
      </c>
      <c r="BV1593" s="152">
        <v>1.8582962110000001</v>
      </c>
      <c r="BX1593" s="152">
        <v>2.245409327</v>
      </c>
      <c r="BZ1593" s="152">
        <v>1.4911615600000001</v>
      </c>
      <c r="CB1593" s="152">
        <v>1.35549648</v>
      </c>
      <c r="CD1593" s="152">
        <v>0.81706590000000001</v>
      </c>
      <c r="CU1593" s="152">
        <v>-41.167846021573084</v>
      </c>
      <c r="DC1593" s="152">
        <v>39.707099999999997</v>
      </c>
      <c r="DF1593" s="152">
        <v>13.823399999999999</v>
      </c>
      <c r="DG1593" s="152">
        <v>46.308</v>
      </c>
      <c r="DJ1593" s="152">
        <v>0.15559999999999999</v>
      </c>
      <c r="DM1593" s="152">
        <v>0.25869999999999999</v>
      </c>
      <c r="DO1593" s="154">
        <v>85.658131929999996</v>
      </c>
      <c r="ED1593" s="152">
        <v>49.009</v>
      </c>
      <c r="EE1593" s="152">
        <v>0.68400000000000005</v>
      </c>
      <c r="EF1593" s="152">
        <v>15.066000000000001</v>
      </c>
      <c r="EH1593" s="152">
        <v>9.7057500220000001</v>
      </c>
      <c r="EJ1593" s="152">
        <v>10.786</v>
      </c>
      <c r="EK1593" s="152">
        <v>0.186</v>
      </c>
      <c r="EL1593" s="152">
        <v>10.984</v>
      </c>
      <c r="EM1593" s="152">
        <v>11.577999999999999</v>
      </c>
      <c r="EO1593" s="152">
        <v>1.885</v>
      </c>
      <c r="EP1593" s="152">
        <v>0.17100000000000001</v>
      </c>
      <c r="EQ1593" s="152">
        <v>0.109</v>
      </c>
    </row>
    <row r="1594" spans="1:147">
      <c r="A1594" s="151">
        <v>7230</v>
      </c>
      <c r="B1594" s="152" t="s">
        <v>2859</v>
      </c>
      <c r="C1594" s="152" t="s">
        <v>2877</v>
      </c>
      <c r="D1594" s="152" t="s">
        <v>2878</v>
      </c>
      <c r="E1594" s="152" t="s">
        <v>3396</v>
      </c>
      <c r="F1594" s="152" t="s">
        <v>10040</v>
      </c>
      <c r="H1594" s="151">
        <v>284090</v>
      </c>
      <c r="L1594" s="153" t="s">
        <v>3642</v>
      </c>
      <c r="M1594" s="153" t="s">
        <v>3893</v>
      </c>
      <c r="P1594" s="152">
        <v>30.40793</v>
      </c>
      <c r="Q1594" s="152">
        <v>140.1003</v>
      </c>
      <c r="S1594" s="152" t="s">
        <v>2716</v>
      </c>
      <c r="T1594" s="152">
        <v>48.6661</v>
      </c>
      <c r="U1594" s="152">
        <v>0.73229999999999995</v>
      </c>
      <c r="V1594" s="152">
        <v>16.920999999999999</v>
      </c>
      <c r="X1594" s="152">
        <v>8.0101999999999993</v>
      </c>
      <c r="AA1594" s="152">
        <v>5.5933000000000002</v>
      </c>
      <c r="AB1594" s="152">
        <v>0.1656</v>
      </c>
      <c r="AC1594" s="152">
        <v>13.498900000000001</v>
      </c>
      <c r="AD1594" s="152">
        <v>1.7724</v>
      </c>
      <c r="AE1594" s="152">
        <v>0.1177</v>
      </c>
      <c r="AF1594" s="152">
        <v>0.1507</v>
      </c>
      <c r="AI1594" s="152">
        <v>95.904546089999997</v>
      </c>
      <c r="AJ1594" s="152">
        <v>3.4917484860000001</v>
      </c>
      <c r="AK1594" s="156">
        <f t="shared" si="24"/>
        <v>6.1591971629999999E-2</v>
      </c>
      <c r="AL1594" s="151">
        <v>615.9197163</v>
      </c>
      <c r="AM1594" s="151">
        <v>132.76064400000001</v>
      </c>
      <c r="AN1594" s="151">
        <v>1379.591064</v>
      </c>
      <c r="AO1594" s="151">
        <v>685.81685600000003</v>
      </c>
      <c r="AQ1594" s="152">
        <v>3.4442916119999998</v>
      </c>
      <c r="AR1594" s="152">
        <v>0.27284374700000003</v>
      </c>
      <c r="AS1594" s="152">
        <v>2.2250430319999999</v>
      </c>
      <c r="AU1594" s="151">
        <v>798.54158930000006</v>
      </c>
      <c r="AV1594" s="152">
        <v>954.10550239999998</v>
      </c>
      <c r="AW1594" s="152">
        <v>41.142784650000003</v>
      </c>
      <c r="AX1594" s="151">
        <v>4383.1114470000002</v>
      </c>
      <c r="AZ1594" s="152">
        <v>157.91166989999999</v>
      </c>
      <c r="BG1594" s="152">
        <v>0.35154951699999998</v>
      </c>
      <c r="BH1594" s="152">
        <v>183.51071640000001</v>
      </c>
      <c r="BI1594" s="152">
        <v>12.92858328</v>
      </c>
      <c r="BJ1594" s="152">
        <v>28.368320959999998</v>
      </c>
      <c r="BK1594" s="152">
        <v>0.48362726299999997</v>
      </c>
      <c r="BO1594" s="152">
        <v>17.578280190000001</v>
      </c>
      <c r="BP1594" s="152">
        <v>1.6927791839999999</v>
      </c>
      <c r="BQ1594" s="152">
        <v>4.763011058</v>
      </c>
      <c r="BR1594" s="152">
        <v>0.82810417300000005</v>
      </c>
      <c r="BS1594" s="152">
        <v>4.5644760480000004</v>
      </c>
      <c r="BT1594" s="152">
        <v>1.5589053239999999</v>
      </c>
      <c r="BU1594" s="152">
        <v>0.65490967899999997</v>
      </c>
      <c r="BV1594" s="152">
        <v>1.6713616710000001</v>
      </c>
      <c r="BX1594" s="152">
        <v>2.246230229</v>
      </c>
      <c r="BZ1594" s="152">
        <v>1.630057348</v>
      </c>
      <c r="CB1594" s="152">
        <v>1.5137294779999999</v>
      </c>
      <c r="CD1594" s="152">
        <v>1.008922163</v>
      </c>
      <c r="DC1594" s="152">
        <v>39.707099999999997</v>
      </c>
      <c r="DF1594" s="152">
        <v>13.823399999999999</v>
      </c>
      <c r="DG1594" s="152">
        <v>46.308</v>
      </c>
      <c r="DJ1594" s="152">
        <v>0.15559999999999999</v>
      </c>
      <c r="DM1594" s="152">
        <v>0.25869999999999999</v>
      </c>
      <c r="DO1594" s="154">
        <v>85.658131929999996</v>
      </c>
      <c r="ED1594" s="152">
        <v>49.009</v>
      </c>
      <c r="EE1594" s="152">
        <v>0.68400000000000005</v>
      </c>
      <c r="EF1594" s="152">
        <v>15.066000000000001</v>
      </c>
      <c r="EH1594" s="152">
        <v>9.7057500220000001</v>
      </c>
      <c r="EJ1594" s="152">
        <v>10.786</v>
      </c>
      <c r="EK1594" s="152">
        <v>0.186</v>
      </c>
      <c r="EL1594" s="152">
        <v>10.984</v>
      </c>
      <c r="EM1594" s="152">
        <v>11.577999999999999</v>
      </c>
      <c r="EO1594" s="152">
        <v>1.885</v>
      </c>
      <c r="EP1594" s="152">
        <v>0.17100000000000001</v>
      </c>
      <c r="EQ1594" s="152">
        <v>0.109</v>
      </c>
    </row>
    <row r="1595" spans="1:147">
      <c r="A1595" s="151">
        <v>7231</v>
      </c>
      <c r="B1595" s="152" t="s">
        <v>2859</v>
      </c>
      <c r="C1595" s="152" t="s">
        <v>2877</v>
      </c>
      <c r="D1595" s="152" t="s">
        <v>2878</v>
      </c>
      <c r="E1595" s="152" t="s">
        <v>3396</v>
      </c>
      <c r="F1595" s="152" t="s">
        <v>10041</v>
      </c>
      <c r="H1595" s="151">
        <v>284090</v>
      </c>
      <c r="L1595" s="153" t="s">
        <v>3642</v>
      </c>
      <c r="M1595" s="153" t="s">
        <v>4459</v>
      </c>
      <c r="P1595" s="152">
        <v>30.40793</v>
      </c>
      <c r="Q1595" s="152">
        <v>140.1003</v>
      </c>
      <c r="S1595" s="152" t="s">
        <v>2716</v>
      </c>
      <c r="T1595" s="152">
        <v>50.346299999999999</v>
      </c>
      <c r="U1595" s="152">
        <v>0.91790000000000005</v>
      </c>
      <c r="V1595" s="152">
        <v>17.863399999999999</v>
      </c>
      <c r="X1595" s="152">
        <v>6.7427000000000001</v>
      </c>
      <c r="AA1595" s="152">
        <v>2.7909000000000002</v>
      </c>
      <c r="AB1595" s="152">
        <v>0.15340000000000001</v>
      </c>
      <c r="AC1595" s="152">
        <v>13.4095</v>
      </c>
      <c r="AD1595" s="152">
        <v>2.3631000000000002</v>
      </c>
      <c r="AE1595" s="152">
        <v>0.2321</v>
      </c>
      <c r="AF1595" s="152">
        <v>0.13200000000000001</v>
      </c>
      <c r="AI1595" s="152">
        <v>95.187703279999994</v>
      </c>
      <c r="AJ1595" s="152">
        <v>3.5896375200000001</v>
      </c>
      <c r="AK1595" s="156">
        <f t="shared" si="24"/>
        <v>4.3805797850000001E-2</v>
      </c>
      <c r="AL1595" s="151">
        <v>438.05797849999999</v>
      </c>
      <c r="AM1595" s="151">
        <v>150.25729799999999</v>
      </c>
      <c r="AN1595" s="151">
        <v>2496.3433289999998</v>
      </c>
      <c r="AO1595" s="151">
        <v>1307.438856</v>
      </c>
      <c r="AQ1595" s="152">
        <v>3.6952127639999999</v>
      </c>
      <c r="AR1595" s="152">
        <v>0.26989920499999998</v>
      </c>
      <c r="AS1595" s="152">
        <v>3.7056379399999999</v>
      </c>
      <c r="AU1595" s="151">
        <v>587.24706040000001</v>
      </c>
      <c r="AV1595" s="152">
        <v>1869.1512</v>
      </c>
      <c r="AW1595" s="152">
        <v>41.784461399999998</v>
      </c>
      <c r="AX1595" s="151">
        <v>5439.6720509999996</v>
      </c>
      <c r="AZ1595" s="152">
        <v>131.66894529999999</v>
      </c>
      <c r="BG1595" s="152">
        <v>1.359459558</v>
      </c>
      <c r="BH1595" s="152">
        <v>210.16527840000001</v>
      </c>
      <c r="BI1595" s="152">
        <v>14.314605419999999</v>
      </c>
      <c r="BJ1595" s="152">
        <v>38.434421759999999</v>
      </c>
      <c r="BK1595" s="152">
        <v>0.72015952500000002</v>
      </c>
      <c r="BO1595" s="152">
        <v>35.499302440000001</v>
      </c>
      <c r="BP1595" s="152">
        <v>2.6960221440000001</v>
      </c>
      <c r="BQ1595" s="152">
        <v>7.2040454220000001</v>
      </c>
      <c r="BR1595" s="152">
        <v>1.267458636</v>
      </c>
      <c r="BS1595" s="152">
        <v>6.3457759200000003</v>
      </c>
      <c r="BT1595" s="152">
        <v>2.0731332660000001</v>
      </c>
      <c r="BU1595" s="152">
        <v>0.69755462300000004</v>
      </c>
      <c r="BV1595" s="152">
        <v>2.36081013</v>
      </c>
      <c r="BX1595" s="152">
        <v>2.6824257760000001</v>
      </c>
      <c r="BZ1595" s="152">
        <v>1.6147820230000001</v>
      </c>
      <c r="CB1595" s="152">
        <v>1.5820979850000001</v>
      </c>
      <c r="CD1595" s="152">
        <v>1.2234461400000001</v>
      </c>
      <c r="DC1595" s="152">
        <v>39.7575</v>
      </c>
      <c r="DF1595" s="152">
        <v>13.816599999999999</v>
      </c>
      <c r="DG1595" s="152">
        <v>46.386899999999997</v>
      </c>
      <c r="DJ1595" s="152">
        <v>0.14899999999999999</v>
      </c>
      <c r="DM1595" s="152">
        <v>0.22720000000000001</v>
      </c>
      <c r="DO1595" s="154">
        <v>85.685068990000005</v>
      </c>
      <c r="ED1595" s="152">
        <v>49.009</v>
      </c>
      <c r="EE1595" s="152">
        <v>0.68400000000000005</v>
      </c>
      <c r="EF1595" s="152">
        <v>15.066000000000001</v>
      </c>
      <c r="EH1595" s="152">
        <v>9.7057500220000001</v>
      </c>
      <c r="EJ1595" s="152">
        <v>10.786</v>
      </c>
      <c r="EK1595" s="152">
        <v>0.186</v>
      </c>
      <c r="EL1595" s="152">
        <v>10.984</v>
      </c>
      <c r="EM1595" s="152">
        <v>11.577999999999999</v>
      </c>
      <c r="EO1595" s="152">
        <v>1.885</v>
      </c>
      <c r="EP1595" s="152">
        <v>0.17100000000000001</v>
      </c>
      <c r="EQ1595" s="152">
        <v>0.109</v>
      </c>
    </row>
    <row r="1596" spans="1:147">
      <c r="A1596" s="151">
        <v>7232</v>
      </c>
      <c r="B1596" s="152" t="s">
        <v>2859</v>
      </c>
      <c r="C1596" s="152" t="s">
        <v>2877</v>
      </c>
      <c r="D1596" s="152" t="s">
        <v>2878</v>
      </c>
      <c r="E1596" s="152" t="s">
        <v>3396</v>
      </c>
      <c r="F1596" s="152" t="s">
        <v>10042</v>
      </c>
      <c r="H1596" s="151">
        <v>284090</v>
      </c>
      <c r="L1596" s="153" t="s">
        <v>3642</v>
      </c>
      <c r="M1596" s="153" t="s">
        <v>4060</v>
      </c>
      <c r="P1596" s="152">
        <v>30.40793</v>
      </c>
      <c r="Q1596" s="152">
        <v>140.1003</v>
      </c>
      <c r="S1596" s="152" t="s">
        <v>2716</v>
      </c>
      <c r="T1596" s="152">
        <v>49.1068</v>
      </c>
      <c r="U1596" s="152">
        <v>0.70989999999999998</v>
      </c>
      <c r="V1596" s="152">
        <v>17.691400000000002</v>
      </c>
      <c r="X1596" s="152">
        <v>8.2157999999999998</v>
      </c>
      <c r="AA1596" s="152">
        <v>3.9104000000000001</v>
      </c>
      <c r="AB1596" s="152">
        <v>0.15090000000000001</v>
      </c>
      <c r="AC1596" s="152">
        <v>13.255599999999999</v>
      </c>
      <c r="AD1596" s="152">
        <v>1.9634</v>
      </c>
      <c r="AE1596" s="152">
        <v>0.1762</v>
      </c>
      <c r="AF1596" s="152">
        <v>9.4899999999999998E-2</v>
      </c>
      <c r="AI1596" s="152">
        <v>95.564969349999998</v>
      </c>
      <c r="AJ1596" s="152">
        <v>3.6239852940000001</v>
      </c>
      <c r="AK1596" s="156">
        <f t="shared" si="24"/>
        <v>4.943991516E-2</v>
      </c>
      <c r="AL1596" s="151">
        <v>494.39915159999998</v>
      </c>
      <c r="AM1596" s="151">
        <v>165.82267200000001</v>
      </c>
      <c r="AN1596" s="151">
        <v>2277.9832259999998</v>
      </c>
      <c r="AO1596" s="151">
        <v>961.13947199999996</v>
      </c>
      <c r="AQ1596" s="152">
        <v>3.4558244999999999</v>
      </c>
      <c r="AR1596" s="152">
        <v>0.28736672000000002</v>
      </c>
      <c r="AS1596" s="152">
        <v>2.2952433600000002</v>
      </c>
      <c r="AU1596" s="151">
        <v>431.8567936</v>
      </c>
      <c r="AV1596" s="152">
        <v>1408.08529</v>
      </c>
      <c r="AW1596" s="152">
        <v>47.567513400000003</v>
      </c>
      <c r="AX1596" s="151">
        <v>4326.921456</v>
      </c>
      <c r="AZ1596" s="152">
        <v>73.212331759999998</v>
      </c>
      <c r="BG1596" s="152">
        <v>1.5283992829999999</v>
      </c>
      <c r="BH1596" s="152">
        <v>220.73420160000001</v>
      </c>
      <c r="BI1596" s="152">
        <v>14.505189420000001</v>
      </c>
      <c r="BJ1596" s="152">
        <v>27.666440479999999</v>
      </c>
      <c r="BK1596" s="152">
        <v>0.54955878800000002</v>
      </c>
      <c r="BO1596" s="152">
        <v>25.099006769999999</v>
      </c>
      <c r="BP1596" s="152">
        <v>2.0821157640000001</v>
      </c>
      <c r="BQ1596" s="152">
        <v>5.4397268600000004</v>
      </c>
      <c r="BR1596" s="152">
        <v>1.0225046870000001</v>
      </c>
      <c r="BS1596" s="152">
        <v>5.4065663260000001</v>
      </c>
      <c r="BT1596" s="152">
        <v>1.6160448359999999</v>
      </c>
      <c r="BU1596" s="152">
        <v>0.74168401100000003</v>
      </c>
      <c r="BV1596" s="152">
        <v>2.1255939220000002</v>
      </c>
      <c r="BX1596" s="152">
        <v>2.6064768549999999</v>
      </c>
      <c r="BZ1596" s="152">
        <v>1.9022401390000001</v>
      </c>
      <c r="CB1596" s="152">
        <v>1.60872411</v>
      </c>
      <c r="CD1596" s="152">
        <v>0.83082557300000004</v>
      </c>
      <c r="DC1596" s="152">
        <v>39.415399999999998</v>
      </c>
      <c r="DF1596" s="152">
        <v>15.415800000000001</v>
      </c>
      <c r="DG1596" s="152">
        <v>45.079900000000002</v>
      </c>
      <c r="DJ1596" s="152">
        <v>7.6700000000000004E-2</v>
      </c>
      <c r="DM1596" s="152">
        <v>0.23250000000000001</v>
      </c>
      <c r="DO1596" s="154">
        <v>83.906297949999995</v>
      </c>
      <c r="ED1596" s="152">
        <v>49.009</v>
      </c>
      <c r="EE1596" s="152">
        <v>0.68400000000000005</v>
      </c>
      <c r="EF1596" s="152">
        <v>15.066000000000001</v>
      </c>
      <c r="EH1596" s="152">
        <v>9.7057500220000001</v>
      </c>
      <c r="EJ1596" s="152">
        <v>10.786</v>
      </c>
      <c r="EK1596" s="152">
        <v>0.186</v>
      </c>
      <c r="EL1596" s="152">
        <v>10.984</v>
      </c>
      <c r="EM1596" s="152">
        <v>11.577999999999999</v>
      </c>
      <c r="EO1596" s="152">
        <v>1.885</v>
      </c>
      <c r="EP1596" s="152">
        <v>0.17100000000000001</v>
      </c>
      <c r="EQ1596" s="152">
        <v>0.109</v>
      </c>
    </row>
    <row r="1597" spans="1:147">
      <c r="A1597" s="151">
        <v>7233</v>
      </c>
      <c r="B1597" s="152" t="s">
        <v>2859</v>
      </c>
      <c r="C1597" s="152" t="s">
        <v>2877</v>
      </c>
      <c r="D1597" s="152" t="s">
        <v>2878</v>
      </c>
      <c r="E1597" s="152" t="s">
        <v>3396</v>
      </c>
      <c r="F1597" s="152" t="s">
        <v>10043</v>
      </c>
      <c r="H1597" s="151">
        <v>284090</v>
      </c>
      <c r="L1597" s="153" t="s">
        <v>3642</v>
      </c>
      <c r="M1597" s="153" t="s">
        <v>3643</v>
      </c>
      <c r="P1597" s="152">
        <v>30.40793</v>
      </c>
      <c r="Q1597" s="152">
        <v>140.1003</v>
      </c>
      <c r="S1597" s="152" t="s">
        <v>2716</v>
      </c>
      <c r="T1597" s="152">
        <v>47.884900000000002</v>
      </c>
      <c r="U1597" s="152">
        <v>0.4803</v>
      </c>
      <c r="V1597" s="152">
        <v>17.969200000000001</v>
      </c>
      <c r="X1597" s="152">
        <v>7.7534999999999998</v>
      </c>
      <c r="AA1597" s="152">
        <v>5.2789000000000001</v>
      </c>
      <c r="AB1597" s="152">
        <v>0.16569999999999999</v>
      </c>
      <c r="AC1597" s="152">
        <v>14.2715</v>
      </c>
      <c r="AD1597" s="152">
        <v>1.6148</v>
      </c>
      <c r="AE1597" s="152">
        <v>7.8299999999999995E-2</v>
      </c>
      <c r="AF1597" s="152">
        <v>5.0200000000000002E-2</v>
      </c>
      <c r="AI1597" s="152">
        <v>95.825543679999996</v>
      </c>
      <c r="AJ1597" s="152">
        <v>3.7336026480000002</v>
      </c>
      <c r="AK1597" s="156">
        <f t="shared" si="24"/>
        <v>3.8409848869999999E-2</v>
      </c>
      <c r="AL1597" s="151">
        <v>384.09848870000002</v>
      </c>
      <c r="AM1597" s="151">
        <v>148.53400199999999</v>
      </c>
      <c r="AN1597" s="151">
        <v>1048.143759</v>
      </c>
      <c r="AO1597" s="151">
        <v>534.60131200000001</v>
      </c>
      <c r="AQ1597" s="152">
        <v>3.4236509759999998</v>
      </c>
      <c r="AR1597" s="152">
        <v>0.26265543699999999</v>
      </c>
      <c r="AS1597" s="152">
        <v>1.310000828</v>
      </c>
      <c r="AU1597" s="151">
        <v>333.8585496</v>
      </c>
      <c r="AV1597" s="152">
        <v>639.00422279999998</v>
      </c>
      <c r="AW1597" s="152">
        <v>45.270215100000001</v>
      </c>
      <c r="AX1597" s="151">
        <v>2972.8408049999998</v>
      </c>
      <c r="AZ1597" s="152">
        <v>192.30324419999999</v>
      </c>
      <c r="BG1597" s="152">
        <v>-3.4529715000000002E-2</v>
      </c>
      <c r="BH1597" s="152">
        <v>198.31622580000001</v>
      </c>
      <c r="BI1597" s="152">
        <v>11.358806400000001</v>
      </c>
      <c r="BJ1597" s="152">
        <v>21.860740159999999</v>
      </c>
      <c r="BK1597" s="152">
        <v>0.34876732500000002</v>
      </c>
      <c r="BO1597" s="152">
        <v>11.68167899</v>
      </c>
      <c r="BP1597" s="152">
        <v>1.223584596</v>
      </c>
      <c r="BQ1597" s="152">
        <v>3.4505406220000001</v>
      </c>
      <c r="BR1597" s="152">
        <v>0.69617899999999999</v>
      </c>
      <c r="BS1597" s="152">
        <v>3.6212812419999998</v>
      </c>
      <c r="BT1597" s="152">
        <v>1.1364731699999999</v>
      </c>
      <c r="BU1597" s="152">
        <v>0.484357123</v>
      </c>
      <c r="BV1597" s="152">
        <v>1.5685364660000001</v>
      </c>
      <c r="BX1597" s="152">
        <v>2.029802036</v>
      </c>
      <c r="BZ1597" s="152">
        <v>1.5478761000000001</v>
      </c>
      <c r="CB1597" s="152">
        <v>1.458932385</v>
      </c>
      <c r="CD1597" s="152">
        <v>0.67756627599999997</v>
      </c>
      <c r="DC1597" s="152">
        <v>39.908000000000001</v>
      </c>
      <c r="DF1597" s="152">
        <v>13.2173</v>
      </c>
      <c r="DG1597" s="152">
        <v>46.756999999999998</v>
      </c>
      <c r="DJ1597" s="152">
        <v>0.1351</v>
      </c>
      <c r="DM1597" s="152">
        <v>0.25430000000000003</v>
      </c>
      <c r="DO1597" s="154">
        <v>86.314568739999999</v>
      </c>
      <c r="ED1597" s="152">
        <v>49.009</v>
      </c>
      <c r="EE1597" s="152">
        <v>0.68400000000000005</v>
      </c>
      <c r="EF1597" s="152">
        <v>15.066000000000001</v>
      </c>
      <c r="EH1597" s="152">
        <v>9.7057500220000001</v>
      </c>
      <c r="EJ1597" s="152">
        <v>10.786</v>
      </c>
      <c r="EK1597" s="152">
        <v>0.186</v>
      </c>
      <c r="EL1597" s="152">
        <v>10.984</v>
      </c>
      <c r="EM1597" s="152">
        <v>11.577999999999999</v>
      </c>
      <c r="EO1597" s="152">
        <v>1.885</v>
      </c>
      <c r="EP1597" s="152">
        <v>0.17100000000000001</v>
      </c>
      <c r="EQ1597" s="152">
        <v>0.109</v>
      </c>
    </row>
    <row r="1598" spans="1:147">
      <c r="A1598" s="151">
        <v>7235</v>
      </c>
      <c r="B1598" s="152" t="s">
        <v>2859</v>
      </c>
      <c r="C1598" s="152" t="s">
        <v>2877</v>
      </c>
      <c r="D1598" s="152" t="s">
        <v>2878</v>
      </c>
      <c r="E1598" s="152" t="s">
        <v>3396</v>
      </c>
      <c r="F1598" s="152" t="s">
        <v>10044</v>
      </c>
      <c r="H1598" s="151">
        <v>284090</v>
      </c>
      <c r="L1598" s="153" t="s">
        <v>3642</v>
      </c>
      <c r="M1598" s="153" t="s">
        <v>4005</v>
      </c>
      <c r="P1598" s="152">
        <v>30.40793</v>
      </c>
      <c r="Q1598" s="152">
        <v>140.1003</v>
      </c>
      <c r="S1598" s="152" t="s">
        <v>2716</v>
      </c>
      <c r="T1598" s="152">
        <v>48.907200000000003</v>
      </c>
      <c r="U1598" s="152">
        <v>0.67359999999999998</v>
      </c>
      <c r="V1598" s="152">
        <v>17.543299999999999</v>
      </c>
      <c r="X1598" s="152">
        <v>7.6326000000000001</v>
      </c>
      <c r="AA1598" s="152">
        <v>4.819</v>
      </c>
      <c r="AB1598" s="152">
        <v>0.1525</v>
      </c>
      <c r="AC1598" s="152">
        <v>14.074999999999999</v>
      </c>
      <c r="AD1598" s="152">
        <v>1.7343999999999999</v>
      </c>
      <c r="AE1598" s="152">
        <v>0.1082</v>
      </c>
      <c r="AF1598" s="152">
        <v>8.5300000000000001E-2</v>
      </c>
      <c r="AI1598" s="152">
        <v>95.993883699999998</v>
      </c>
      <c r="AJ1598" s="152">
        <v>3.479514768</v>
      </c>
      <c r="AK1598" s="156">
        <f t="shared" si="24"/>
        <v>5.6169880370000001E-2</v>
      </c>
      <c r="AL1598" s="151">
        <v>561.69880369999998</v>
      </c>
      <c r="AM1598" s="151">
        <v>147.67606799999999</v>
      </c>
      <c r="AN1598" s="151">
        <v>1877.3403149999999</v>
      </c>
      <c r="AO1598" s="151">
        <v>862.61318400000005</v>
      </c>
      <c r="AQ1598" s="152">
        <v>3.5624767679999998</v>
      </c>
      <c r="AR1598" s="152">
        <v>0.28001986099999998</v>
      </c>
      <c r="AS1598" s="152">
        <v>2.652096056</v>
      </c>
      <c r="AU1598" s="151">
        <v>449.62524610000003</v>
      </c>
      <c r="AV1598" s="152">
        <v>1145.437964</v>
      </c>
      <c r="AW1598" s="152">
        <v>41.626191749999997</v>
      </c>
      <c r="AX1598" s="151">
        <v>3941.0375730000001</v>
      </c>
      <c r="AZ1598" s="152">
        <v>140.78958600000001</v>
      </c>
      <c r="BG1598" s="152">
        <v>0.63545356799999997</v>
      </c>
      <c r="BH1598" s="152">
        <v>201.2508234</v>
      </c>
      <c r="BI1598" s="152">
        <v>12.99766998</v>
      </c>
      <c r="BJ1598" s="152">
        <v>23.240644</v>
      </c>
      <c r="BK1598" s="152">
        <v>0.458164238</v>
      </c>
      <c r="BO1598" s="152">
        <v>21.23271489</v>
      </c>
      <c r="BP1598" s="152">
        <v>1.7482388760000001</v>
      </c>
      <c r="BQ1598" s="152">
        <v>4.8551736859999997</v>
      </c>
      <c r="BR1598" s="152">
        <v>0.80525946599999998</v>
      </c>
      <c r="BS1598" s="152">
        <v>4.4734813730000003</v>
      </c>
      <c r="BT1598" s="152">
        <v>1.35996834</v>
      </c>
      <c r="BU1598" s="152">
        <v>0.59589539800000002</v>
      </c>
      <c r="BV1598" s="152">
        <v>1.851526217</v>
      </c>
      <c r="BX1598" s="152">
        <v>2.2837757220000001</v>
      </c>
      <c r="BZ1598" s="152">
        <v>1.762310329</v>
      </c>
      <c r="CB1598" s="152">
        <v>1.465491375</v>
      </c>
      <c r="CD1598" s="152">
        <v>0.75261633299999997</v>
      </c>
      <c r="DC1598" s="152">
        <v>39.804600000000001</v>
      </c>
      <c r="DF1598" s="152">
        <v>13.689500000000001</v>
      </c>
      <c r="DG1598" s="152">
        <v>46.473100000000002</v>
      </c>
      <c r="DJ1598" s="152">
        <v>0.13039999999999999</v>
      </c>
      <c r="DM1598" s="152">
        <v>0.23580000000000001</v>
      </c>
      <c r="DO1598" s="154">
        <v>85.820658589999994</v>
      </c>
      <c r="ED1598" s="152">
        <v>49.009</v>
      </c>
      <c r="EE1598" s="152">
        <v>0.68400000000000005</v>
      </c>
      <c r="EF1598" s="152">
        <v>15.066000000000001</v>
      </c>
      <c r="EH1598" s="152">
        <v>9.7057500220000001</v>
      </c>
      <c r="EJ1598" s="152">
        <v>10.786</v>
      </c>
      <c r="EK1598" s="152">
        <v>0.186</v>
      </c>
      <c r="EL1598" s="152">
        <v>10.984</v>
      </c>
      <c r="EM1598" s="152">
        <v>11.577999999999999</v>
      </c>
      <c r="EO1598" s="152">
        <v>1.885</v>
      </c>
      <c r="EP1598" s="152">
        <v>0.17100000000000001</v>
      </c>
      <c r="EQ1598" s="152">
        <v>0.109</v>
      </c>
    </row>
    <row r="1599" spans="1:147">
      <c r="A1599" s="151">
        <v>7236</v>
      </c>
      <c r="B1599" s="152" t="s">
        <v>2859</v>
      </c>
      <c r="C1599" s="152" t="s">
        <v>2877</v>
      </c>
      <c r="D1599" s="152" t="s">
        <v>2878</v>
      </c>
      <c r="E1599" s="152" t="s">
        <v>3396</v>
      </c>
      <c r="F1599" s="152" t="s">
        <v>10045</v>
      </c>
      <c r="H1599" s="151">
        <v>284090</v>
      </c>
      <c r="L1599" s="153" t="s">
        <v>3642</v>
      </c>
      <c r="M1599" s="153" t="s">
        <v>4792</v>
      </c>
      <c r="P1599" s="152">
        <v>30.40793</v>
      </c>
      <c r="Q1599" s="152">
        <v>140.1003</v>
      </c>
      <c r="S1599" s="152" t="s">
        <v>2716</v>
      </c>
      <c r="T1599" s="152">
        <v>51.439900000000002</v>
      </c>
      <c r="U1599" s="152">
        <v>0.96489999999999998</v>
      </c>
      <c r="V1599" s="152">
        <v>17.360499999999998</v>
      </c>
      <c r="X1599" s="152">
        <v>7.2074999999999996</v>
      </c>
      <c r="AA1599" s="152">
        <v>3.9813999999999998</v>
      </c>
      <c r="AB1599" s="152">
        <v>0.1661</v>
      </c>
      <c r="AC1599" s="152">
        <v>11.940099999999999</v>
      </c>
      <c r="AD1599" s="152">
        <v>2.6604000000000001</v>
      </c>
      <c r="AE1599" s="152">
        <v>0.37480000000000002</v>
      </c>
      <c r="AF1599" s="152">
        <v>0.1191</v>
      </c>
      <c r="AI1599" s="152">
        <v>96.463268850000006</v>
      </c>
      <c r="AJ1599" s="152">
        <v>3.4896998880000001</v>
      </c>
      <c r="AK1599" s="156">
        <f t="shared" si="24"/>
        <v>1.78041086E-2</v>
      </c>
      <c r="AL1599" s="151">
        <v>178.04108600000001</v>
      </c>
      <c r="AM1599" s="151">
        <v>130.41711000000001</v>
      </c>
      <c r="AN1599" s="151">
        <v>2028.4304999999999</v>
      </c>
      <c r="AO1599" s="151">
        <v>1592.9758879999999</v>
      </c>
      <c r="AQ1599" s="152">
        <v>3.6575602200000001</v>
      </c>
      <c r="AR1599" s="152">
        <v>0.30653040799999998</v>
      </c>
      <c r="AS1599" s="152">
        <v>2.9327615840000001</v>
      </c>
      <c r="AU1599" s="151">
        <v>658.98647359999995</v>
      </c>
      <c r="AV1599" s="152">
        <v>1466.75252</v>
      </c>
      <c r="AW1599" s="152">
        <v>40.823060849999997</v>
      </c>
      <c r="AX1599" s="151">
        <v>4748.9643960000003</v>
      </c>
      <c r="AZ1599" s="152">
        <v>57.122639309999997</v>
      </c>
      <c r="BG1599" s="152">
        <v>0.74105863699999996</v>
      </c>
      <c r="BH1599" s="152">
        <v>180.7851474</v>
      </c>
      <c r="BI1599" s="152">
        <v>13.47127122</v>
      </c>
      <c r="BJ1599" s="152">
        <v>29.344859039999999</v>
      </c>
      <c r="BK1599" s="152">
        <v>0.48538102500000002</v>
      </c>
      <c r="BO1599" s="152">
        <v>28.09562627</v>
      </c>
      <c r="BP1599" s="152">
        <v>2.1111864480000002</v>
      </c>
      <c r="BQ1599" s="152">
        <v>5.7926172200000003</v>
      </c>
      <c r="BR1599" s="152">
        <v>1.054734246</v>
      </c>
      <c r="BS1599" s="152">
        <v>5.3078948739999996</v>
      </c>
      <c r="BT1599" s="152">
        <v>1.7932363440000001</v>
      </c>
      <c r="BU1599" s="152">
        <v>0.63916504699999999</v>
      </c>
      <c r="BV1599" s="152">
        <v>1.945334726</v>
      </c>
      <c r="BX1599" s="152">
        <v>2.5698880530000001</v>
      </c>
      <c r="BZ1599" s="152">
        <v>1.7783925039999999</v>
      </c>
      <c r="CB1599" s="152">
        <v>1.426817588</v>
      </c>
      <c r="CD1599" s="152">
        <v>0.98010155300000001</v>
      </c>
      <c r="DC1599" s="152">
        <v>39.680900000000001</v>
      </c>
      <c r="DF1599" s="152">
        <v>14.520799999999999</v>
      </c>
      <c r="DG1599" s="152">
        <v>45.971699999999998</v>
      </c>
      <c r="DJ1599" s="152">
        <v>0.1416</v>
      </c>
      <c r="DM1599" s="152">
        <v>0.2387</v>
      </c>
      <c r="DO1599" s="154">
        <v>84.949848779999996</v>
      </c>
      <c r="ED1599" s="152">
        <v>49.009</v>
      </c>
      <c r="EE1599" s="152">
        <v>0.68400000000000005</v>
      </c>
      <c r="EF1599" s="152">
        <v>15.066000000000001</v>
      </c>
      <c r="EH1599" s="152">
        <v>9.7057500220000001</v>
      </c>
      <c r="EJ1599" s="152">
        <v>10.786</v>
      </c>
      <c r="EK1599" s="152">
        <v>0.186</v>
      </c>
      <c r="EL1599" s="152">
        <v>10.984</v>
      </c>
      <c r="EM1599" s="152">
        <v>11.577999999999999</v>
      </c>
      <c r="EO1599" s="152">
        <v>1.885</v>
      </c>
      <c r="EP1599" s="152">
        <v>0.17100000000000001</v>
      </c>
      <c r="EQ1599" s="152">
        <v>0.109</v>
      </c>
    </row>
    <row r="1600" spans="1:147">
      <c r="A1600" s="151">
        <v>7237</v>
      </c>
      <c r="B1600" s="152" t="s">
        <v>2859</v>
      </c>
      <c r="C1600" s="152" t="s">
        <v>2877</v>
      </c>
      <c r="D1600" s="152" t="s">
        <v>2878</v>
      </c>
      <c r="E1600" s="152" t="s">
        <v>3396</v>
      </c>
      <c r="F1600" s="152" t="s">
        <v>10046</v>
      </c>
      <c r="H1600" s="151">
        <v>284090</v>
      </c>
      <c r="L1600" s="153" t="s">
        <v>3642</v>
      </c>
      <c r="M1600" s="153" t="s">
        <v>4221</v>
      </c>
      <c r="P1600" s="152">
        <v>30.40793</v>
      </c>
      <c r="Q1600" s="152">
        <v>140.1003</v>
      </c>
      <c r="S1600" s="152" t="s">
        <v>2716</v>
      </c>
      <c r="T1600" s="152">
        <v>49.641399999999997</v>
      </c>
      <c r="U1600" s="152">
        <v>0.84040000000000004</v>
      </c>
      <c r="V1600" s="152">
        <v>17.707000000000001</v>
      </c>
      <c r="X1600" s="152">
        <v>7.5571999999999999</v>
      </c>
      <c r="AA1600" s="152">
        <v>4.4188000000000001</v>
      </c>
      <c r="AB1600" s="152">
        <v>0.13750000000000001</v>
      </c>
      <c r="AC1600" s="152">
        <v>12.8863</v>
      </c>
      <c r="AD1600" s="152">
        <v>2.2174999999999998</v>
      </c>
      <c r="AE1600" s="152">
        <v>0.20960000000000001</v>
      </c>
      <c r="AF1600" s="152">
        <v>0.1111</v>
      </c>
      <c r="AI1600" s="152">
        <v>95.988162619999997</v>
      </c>
      <c r="AJ1600" s="152">
        <v>3.506624934</v>
      </c>
      <c r="AK1600" s="156">
        <f t="shared" si="24"/>
        <v>4.1030156469999995E-2</v>
      </c>
      <c r="AL1600" s="151">
        <v>410.30156469999997</v>
      </c>
      <c r="AM1600" s="151">
        <v>146.599008</v>
      </c>
      <c r="AN1600" s="151">
        <v>2075.0814660000001</v>
      </c>
      <c r="AO1600" s="151">
        <v>1052.1232</v>
      </c>
      <c r="AQ1600" s="152">
        <v>3.5399858399999999</v>
      </c>
      <c r="AR1600" s="152">
        <v>0.24331133999999999</v>
      </c>
      <c r="AS1600" s="152">
        <v>4.0300814640000002</v>
      </c>
      <c r="AU1600" s="151">
        <v>661.29048439999997</v>
      </c>
      <c r="AV1600" s="152">
        <v>2578.3375999999998</v>
      </c>
      <c r="AW1600" s="152">
        <v>37.587608850000002</v>
      </c>
      <c r="AX1600" s="151">
        <v>5542.313733</v>
      </c>
      <c r="AZ1600" s="152">
        <v>52.753401459999999</v>
      </c>
      <c r="BG1600" s="152">
        <v>2.6812240639999998</v>
      </c>
      <c r="BH1600" s="152">
        <v>183.70335059999999</v>
      </c>
      <c r="BI1600" s="152">
        <v>12.29616204</v>
      </c>
      <c r="BJ1600" s="152">
        <v>44.252351359999999</v>
      </c>
      <c r="BK1600" s="152">
        <v>0.96040586299999997</v>
      </c>
      <c r="BO1600" s="152">
        <v>46.309851000000002</v>
      </c>
      <c r="BP1600" s="152">
        <v>3.3030515880000002</v>
      </c>
      <c r="BQ1600" s="152">
        <v>8.7691541399999995</v>
      </c>
      <c r="BR1600" s="152">
        <v>1.5750787660000001</v>
      </c>
      <c r="BS1600" s="152">
        <v>7.3888826879999998</v>
      </c>
      <c r="BT1600" s="152">
        <v>2.1770467619999998</v>
      </c>
      <c r="BU1600" s="152">
        <v>0.91883263699999995</v>
      </c>
      <c r="BV1600" s="152">
        <v>2.5241518119999999</v>
      </c>
      <c r="BX1600" s="152">
        <v>2.4402471640000001</v>
      </c>
      <c r="BZ1600" s="152">
        <v>1.502856975</v>
      </c>
      <c r="CB1600" s="152">
        <v>1.3495912800000001</v>
      </c>
      <c r="CD1600" s="152">
        <v>1.4057196300000001</v>
      </c>
      <c r="DC1600" s="152">
        <v>39.680900000000001</v>
      </c>
      <c r="DF1600" s="152">
        <v>14.520799999999999</v>
      </c>
      <c r="DG1600" s="152">
        <v>45.971699999999998</v>
      </c>
      <c r="DJ1600" s="152">
        <v>0.1416</v>
      </c>
      <c r="DM1600" s="152">
        <v>0.2387</v>
      </c>
      <c r="DO1600" s="154">
        <v>84.949848779999996</v>
      </c>
      <c r="ED1600" s="152">
        <v>49.009</v>
      </c>
      <c r="EE1600" s="152">
        <v>0.68400000000000005</v>
      </c>
      <c r="EF1600" s="152">
        <v>15.066000000000001</v>
      </c>
      <c r="EH1600" s="152">
        <v>9.7057500220000001</v>
      </c>
      <c r="EJ1600" s="152">
        <v>10.786</v>
      </c>
      <c r="EK1600" s="152">
        <v>0.186</v>
      </c>
      <c r="EL1600" s="152">
        <v>10.984</v>
      </c>
      <c r="EM1600" s="152">
        <v>11.577999999999999</v>
      </c>
      <c r="EO1600" s="152">
        <v>1.885</v>
      </c>
      <c r="EP1600" s="152">
        <v>0.17100000000000001</v>
      </c>
      <c r="EQ1600" s="152">
        <v>0.109</v>
      </c>
    </row>
    <row r="1601" spans="1:203">
      <c r="A1601" s="151">
        <v>7238</v>
      </c>
      <c r="B1601" s="152" t="s">
        <v>2859</v>
      </c>
      <c r="C1601" s="152" t="s">
        <v>2877</v>
      </c>
      <c r="D1601" s="152" t="s">
        <v>2878</v>
      </c>
      <c r="E1601" s="152" t="s">
        <v>3396</v>
      </c>
      <c r="F1601" s="152" t="s">
        <v>10047</v>
      </c>
      <c r="H1601" s="151">
        <v>284090</v>
      </c>
      <c r="L1601" s="153" t="s">
        <v>3642</v>
      </c>
      <c r="M1601" s="153" t="s">
        <v>3889</v>
      </c>
      <c r="P1601" s="152">
        <v>30.40793</v>
      </c>
      <c r="Q1601" s="152">
        <v>140.1003</v>
      </c>
      <c r="S1601" s="152" t="s">
        <v>2716</v>
      </c>
      <c r="T1601" s="152">
        <v>48.656100000000002</v>
      </c>
      <c r="U1601" s="152">
        <v>0.59909999999999997</v>
      </c>
      <c r="V1601" s="152">
        <v>17.178599999999999</v>
      </c>
      <c r="X1601" s="152">
        <v>7.7130000000000001</v>
      </c>
      <c r="AA1601" s="152">
        <v>6.2389999999999999</v>
      </c>
      <c r="AB1601" s="152">
        <v>0.16500000000000001</v>
      </c>
      <c r="AC1601" s="152">
        <v>13.275</v>
      </c>
      <c r="AD1601" s="152">
        <v>1.8535999999999999</v>
      </c>
      <c r="AE1601" s="152">
        <v>9.2899999999999996E-2</v>
      </c>
      <c r="AF1601" s="152">
        <v>7.1199999999999999E-2</v>
      </c>
      <c r="AI1601" s="152">
        <v>96.111780710000005</v>
      </c>
      <c r="AJ1601" s="152">
        <v>3.5412119039999999</v>
      </c>
      <c r="AK1601" s="156">
        <f t="shared" si="24"/>
        <v>5.0301090499999999E-2</v>
      </c>
      <c r="AL1601" s="151">
        <v>503.01090499999998</v>
      </c>
      <c r="AM1601" s="151">
        <v>141.34741199999999</v>
      </c>
      <c r="AN1601" s="151">
        <v>1408.910838</v>
      </c>
      <c r="AO1601" s="151">
        <v>706.13063199999999</v>
      </c>
      <c r="AQ1601" s="152">
        <v>3.7038354839999998</v>
      </c>
      <c r="AR1601" s="152">
        <v>0.27627958400000002</v>
      </c>
      <c r="AS1601" s="152">
        <v>2.317295916</v>
      </c>
      <c r="AU1601" s="151">
        <v>444.52097600000002</v>
      </c>
      <c r="AV1601" s="152">
        <v>1157.2156259999999</v>
      </c>
      <c r="AW1601" s="152">
        <v>40.454614200000002</v>
      </c>
      <c r="AX1601" s="151">
        <v>3900.1442040000002</v>
      </c>
      <c r="AZ1601" s="152">
        <v>128.47950539999999</v>
      </c>
      <c r="BG1601" s="152">
        <v>0.414202138</v>
      </c>
      <c r="BH1601" s="152">
        <v>194.74907759999999</v>
      </c>
      <c r="BI1601" s="152">
        <v>12.82757376</v>
      </c>
      <c r="BJ1601" s="152">
        <v>24.05679808</v>
      </c>
      <c r="BK1601" s="152">
        <v>0.4133907</v>
      </c>
      <c r="BO1601" s="152">
        <v>21.533580570000002</v>
      </c>
      <c r="BP1601" s="152">
        <v>1.616739685</v>
      </c>
      <c r="BQ1601" s="152">
        <v>4.7766203679999997</v>
      </c>
      <c r="BR1601" s="152">
        <v>0.85193034400000001</v>
      </c>
      <c r="BS1601" s="152">
        <v>4.9240500410000001</v>
      </c>
      <c r="BT1601" s="152">
        <v>1.306591404</v>
      </c>
      <c r="BU1601" s="152">
        <v>0.72606740700000005</v>
      </c>
      <c r="BV1601" s="152">
        <v>1.9589643839999999</v>
      </c>
      <c r="BX1601" s="152">
        <v>2.2799180969999999</v>
      </c>
      <c r="BZ1601" s="152">
        <v>1.4469649529999999</v>
      </c>
      <c r="CB1601" s="152">
        <v>1.316764695</v>
      </c>
      <c r="CD1601" s="152">
        <v>0.80930650500000001</v>
      </c>
      <c r="DC1601" s="152">
        <v>39.680900000000001</v>
      </c>
      <c r="DF1601" s="152">
        <v>14.520799999999999</v>
      </c>
      <c r="DG1601" s="152">
        <v>45.971699999999998</v>
      </c>
      <c r="DJ1601" s="152">
        <v>0.1416</v>
      </c>
      <c r="DM1601" s="152">
        <v>0.2387</v>
      </c>
      <c r="DO1601" s="154">
        <v>84.949848779999996</v>
      </c>
      <c r="ED1601" s="152">
        <v>49.009</v>
      </c>
      <c r="EE1601" s="152">
        <v>0.68400000000000005</v>
      </c>
      <c r="EF1601" s="152">
        <v>15.066000000000001</v>
      </c>
      <c r="EH1601" s="152">
        <v>9.7057500220000001</v>
      </c>
      <c r="EJ1601" s="152">
        <v>10.786</v>
      </c>
      <c r="EK1601" s="152">
        <v>0.186</v>
      </c>
      <c r="EL1601" s="152">
        <v>10.984</v>
      </c>
      <c r="EM1601" s="152">
        <v>11.577999999999999</v>
      </c>
      <c r="EO1601" s="152">
        <v>1.885</v>
      </c>
      <c r="EP1601" s="152">
        <v>0.17100000000000001</v>
      </c>
      <c r="EQ1601" s="152">
        <v>0.109</v>
      </c>
    </row>
    <row r="1602" spans="1:203">
      <c r="A1602" s="151">
        <v>7239</v>
      </c>
      <c r="B1602" s="152" t="s">
        <v>2859</v>
      </c>
      <c r="C1602" s="152" t="s">
        <v>2877</v>
      </c>
      <c r="D1602" s="152" t="s">
        <v>2878</v>
      </c>
      <c r="E1602" s="152" t="s">
        <v>3396</v>
      </c>
      <c r="F1602" s="152" t="s">
        <v>10048</v>
      </c>
      <c r="H1602" s="151">
        <v>284090</v>
      </c>
      <c r="L1602" s="153" t="s">
        <v>3642</v>
      </c>
      <c r="M1602" s="153" t="s">
        <v>4051</v>
      </c>
      <c r="P1602" s="152">
        <v>30.40793</v>
      </c>
      <c r="Q1602" s="152">
        <v>140.1003</v>
      </c>
      <c r="S1602" s="152" t="s">
        <v>2716</v>
      </c>
      <c r="T1602" s="152">
        <v>49.053199999999997</v>
      </c>
      <c r="U1602" s="152">
        <v>0.62829999999999997</v>
      </c>
      <c r="V1602" s="152">
        <v>17.1662</v>
      </c>
      <c r="X1602" s="152">
        <v>7.3851000000000004</v>
      </c>
      <c r="AA1602" s="152">
        <v>6.1063999999999998</v>
      </c>
      <c r="AB1602" s="152">
        <v>0.14299999999999999</v>
      </c>
      <c r="AC1602" s="152">
        <v>13.033899999999999</v>
      </c>
      <c r="AD1602" s="152">
        <v>1.9416</v>
      </c>
      <c r="AE1602" s="152">
        <v>0.1512</v>
      </c>
      <c r="AF1602" s="152">
        <v>8.3599999999999994E-2</v>
      </c>
      <c r="AI1602" s="152">
        <v>95.948074980000001</v>
      </c>
      <c r="AJ1602" s="152">
        <v>3.510506082</v>
      </c>
      <c r="AK1602" s="156">
        <f t="shared" si="24"/>
        <v>4.5168388199999999E-2</v>
      </c>
      <c r="AL1602" s="151">
        <v>451.68388199999998</v>
      </c>
      <c r="AM1602" s="151">
        <v>157.26933</v>
      </c>
      <c r="AN1602" s="151">
        <v>1836.149379</v>
      </c>
      <c r="AO1602" s="151">
        <v>841.35339199999999</v>
      </c>
      <c r="AQ1602" s="152">
        <v>3.4798064399999999</v>
      </c>
      <c r="AR1602" s="152">
        <v>0.279794349</v>
      </c>
      <c r="AS1602" s="152">
        <v>1.7652352039999999</v>
      </c>
      <c r="AU1602" s="151">
        <v>424.24814249999997</v>
      </c>
      <c r="AV1602" s="152">
        <v>784.55827120000004</v>
      </c>
      <c r="AW1602" s="152">
        <v>41.715676199999997</v>
      </c>
      <c r="AX1602" s="151">
        <v>3677.9236890000002</v>
      </c>
      <c r="AZ1602" s="152">
        <v>133.69769550000001</v>
      </c>
      <c r="BG1602" s="152">
        <v>-0.18815321600000001</v>
      </c>
      <c r="BH1602" s="152">
        <v>174.59216280000001</v>
      </c>
      <c r="BI1602" s="152">
        <v>12.699485429999999</v>
      </c>
      <c r="BJ1602" s="152">
        <v>28.383557440000001</v>
      </c>
      <c r="BK1602" s="152">
        <v>0.403088063</v>
      </c>
      <c r="BO1602" s="152">
        <v>13.43231512</v>
      </c>
      <c r="BP1602" s="152">
        <v>1.545002384</v>
      </c>
      <c r="BQ1602" s="152">
        <v>4.4030019820000001</v>
      </c>
      <c r="BR1602" s="152">
        <v>0.88362587000000004</v>
      </c>
      <c r="BS1602" s="152">
        <v>4.7757522120000004</v>
      </c>
      <c r="BT1602" s="152">
        <v>1.3418378879999999</v>
      </c>
      <c r="BU1602" s="152">
        <v>0.61260617799999995</v>
      </c>
      <c r="BV1602" s="152">
        <v>1.910702643</v>
      </c>
      <c r="BX1602" s="152">
        <v>2.2637592770000001</v>
      </c>
      <c r="BZ1602" s="152">
        <v>1.704107424</v>
      </c>
      <c r="CB1602" s="152">
        <v>1.46303439</v>
      </c>
      <c r="CD1602" s="152">
        <v>0.89817005299999997</v>
      </c>
      <c r="DC1602" s="152">
        <v>39.680900000000001</v>
      </c>
      <c r="DF1602" s="152">
        <v>14.520799999999999</v>
      </c>
      <c r="DG1602" s="152">
        <v>45.971699999999998</v>
      </c>
      <c r="DJ1602" s="152">
        <v>0.1416</v>
      </c>
      <c r="DM1602" s="152">
        <v>0.2387</v>
      </c>
      <c r="DO1602" s="154">
        <v>84.949848779999996</v>
      </c>
      <c r="ED1602" s="152">
        <v>49.009</v>
      </c>
      <c r="EE1602" s="152">
        <v>0.68400000000000005</v>
      </c>
      <c r="EF1602" s="152">
        <v>15.066000000000001</v>
      </c>
      <c r="EH1602" s="152">
        <v>9.7057500220000001</v>
      </c>
      <c r="EJ1602" s="152">
        <v>10.786</v>
      </c>
      <c r="EK1602" s="152">
        <v>0.186</v>
      </c>
      <c r="EL1602" s="152">
        <v>10.984</v>
      </c>
      <c r="EM1602" s="152">
        <v>11.577999999999999</v>
      </c>
      <c r="EO1602" s="152">
        <v>1.885</v>
      </c>
      <c r="EP1602" s="152">
        <v>0.17100000000000001</v>
      </c>
      <c r="EQ1602" s="152">
        <v>0.109</v>
      </c>
    </row>
    <row r="1603" spans="1:203">
      <c r="A1603" s="151">
        <v>7240</v>
      </c>
      <c r="B1603" s="152" t="s">
        <v>2859</v>
      </c>
      <c r="C1603" s="152" t="s">
        <v>2877</v>
      </c>
      <c r="D1603" s="152" t="s">
        <v>2878</v>
      </c>
      <c r="E1603" s="152" t="s">
        <v>3396</v>
      </c>
      <c r="F1603" s="152" t="s">
        <v>10049</v>
      </c>
      <c r="H1603" s="151">
        <v>284090</v>
      </c>
      <c r="L1603" s="153" t="s">
        <v>3642</v>
      </c>
      <c r="M1603" s="153" t="s">
        <v>4329</v>
      </c>
      <c r="P1603" s="152">
        <v>30.40793</v>
      </c>
      <c r="Q1603" s="152">
        <v>140.1003</v>
      </c>
      <c r="S1603" s="152" t="s">
        <v>2716</v>
      </c>
      <c r="T1603" s="152">
        <v>49.943100000000001</v>
      </c>
      <c r="U1603" s="152">
        <v>0.68810000000000004</v>
      </c>
      <c r="V1603" s="152">
        <v>18.901199999999999</v>
      </c>
      <c r="X1603" s="152">
        <v>6.3852000000000002</v>
      </c>
      <c r="AA1603" s="152">
        <v>3.3294000000000001</v>
      </c>
      <c r="AB1603" s="152">
        <v>0.1394</v>
      </c>
      <c r="AC1603" s="152">
        <v>14.3094</v>
      </c>
      <c r="AD1603" s="152">
        <v>2.0663</v>
      </c>
      <c r="AE1603" s="152">
        <v>0.13239999999999999</v>
      </c>
      <c r="AF1603" s="152">
        <v>7.7799999999999994E-2</v>
      </c>
      <c r="AI1603" s="152">
        <v>96.180052790000005</v>
      </c>
      <c r="AJ1603" s="152">
        <v>3.1494975900000002</v>
      </c>
      <c r="AK1603" s="156">
        <f t="shared" ref="AK1603:AK1666" si="25">AL1603/10000</f>
        <v>6.2506039489999998E-2</v>
      </c>
      <c r="AL1603" s="151">
        <v>625.06039490000001</v>
      </c>
      <c r="AM1603" s="151">
        <v>146.25360599999999</v>
      </c>
      <c r="AN1603" s="151">
        <v>1496.9582250000001</v>
      </c>
      <c r="AO1603" s="151">
        <v>726.99411999999995</v>
      </c>
      <c r="AQ1603" s="152">
        <v>3.609973584</v>
      </c>
      <c r="AR1603" s="152">
        <v>0.28297567899999998</v>
      </c>
      <c r="AS1603" s="152">
        <v>1.9144124440000001</v>
      </c>
      <c r="AU1603" s="151">
        <v>460.95280689999998</v>
      </c>
      <c r="AV1603" s="152">
        <v>953.00726840000004</v>
      </c>
      <c r="AW1603" s="152">
        <v>42.672936900000003</v>
      </c>
      <c r="AX1603" s="151">
        <v>3920.819364</v>
      </c>
      <c r="AZ1603" s="152">
        <v>84.244561790000006</v>
      </c>
      <c r="BG1603" s="152">
        <v>0.45477337600000001</v>
      </c>
      <c r="BH1603" s="152">
        <v>183.42191339999999</v>
      </c>
      <c r="BI1603" s="152">
        <v>13.23836169</v>
      </c>
      <c r="BJ1603" s="152">
        <v>28.746225760000002</v>
      </c>
      <c r="BK1603" s="152">
        <v>0.43447218799999998</v>
      </c>
      <c r="BO1603" s="152">
        <v>15.503178399999999</v>
      </c>
      <c r="BP1603" s="152">
        <v>1.4379722530000001</v>
      </c>
      <c r="BQ1603" s="152">
        <v>4.6955164939999996</v>
      </c>
      <c r="BR1603" s="152">
        <v>0.77674247299999999</v>
      </c>
      <c r="BS1603" s="152">
        <v>4.6760859549999996</v>
      </c>
      <c r="BT1603" s="152">
        <v>1.6281164340000001</v>
      </c>
      <c r="BU1603" s="152">
        <v>0.734530868</v>
      </c>
      <c r="BV1603" s="152">
        <v>1.9112406559999999</v>
      </c>
      <c r="BX1603" s="152">
        <v>2.2925340740000002</v>
      </c>
      <c r="BZ1603" s="152">
        <v>1.7626941700000001</v>
      </c>
      <c r="CB1603" s="152">
        <v>1.512058095</v>
      </c>
      <c r="CD1603" s="152">
        <v>0.95551406999999999</v>
      </c>
      <c r="DC1603" s="152">
        <v>39.939300000000003</v>
      </c>
      <c r="DF1603" s="152">
        <v>13.923500000000001</v>
      </c>
      <c r="DG1603" s="152">
        <v>46.250999999999998</v>
      </c>
      <c r="DJ1603" s="152">
        <v>0.16020000000000001</v>
      </c>
      <c r="DM1603" s="152">
        <v>0.22109999999999999</v>
      </c>
      <c r="DO1603" s="154">
        <v>85.5540491</v>
      </c>
      <c r="ED1603" s="152">
        <v>49.009</v>
      </c>
      <c r="EE1603" s="152">
        <v>0.68400000000000005</v>
      </c>
      <c r="EF1603" s="152">
        <v>15.066000000000001</v>
      </c>
      <c r="EH1603" s="152">
        <v>9.7057500220000001</v>
      </c>
      <c r="EJ1603" s="152">
        <v>10.786</v>
      </c>
      <c r="EK1603" s="152">
        <v>0.186</v>
      </c>
      <c r="EL1603" s="152">
        <v>10.984</v>
      </c>
      <c r="EM1603" s="152">
        <v>11.577999999999999</v>
      </c>
      <c r="EO1603" s="152">
        <v>1.885</v>
      </c>
      <c r="EP1603" s="152">
        <v>0.17100000000000001</v>
      </c>
      <c r="EQ1603" s="152">
        <v>0.109</v>
      </c>
    </row>
    <row r="1604" spans="1:203">
      <c r="A1604" s="151">
        <v>7241</v>
      </c>
      <c r="B1604" s="152" t="s">
        <v>2859</v>
      </c>
      <c r="C1604" s="152" t="s">
        <v>2877</v>
      </c>
      <c r="D1604" s="152" t="s">
        <v>2878</v>
      </c>
      <c r="E1604" s="152" t="s">
        <v>3396</v>
      </c>
      <c r="F1604" s="152" t="s">
        <v>10050</v>
      </c>
      <c r="H1604" s="151">
        <v>284090</v>
      </c>
      <c r="L1604" s="153" t="s">
        <v>3642</v>
      </c>
      <c r="M1604" s="153" t="s">
        <v>3985</v>
      </c>
      <c r="P1604" s="152">
        <v>30.40793</v>
      </c>
      <c r="Q1604" s="152">
        <v>140.1003</v>
      </c>
      <c r="S1604" s="152" t="s">
        <v>2716</v>
      </c>
      <c r="T1604" s="152">
        <v>48.847299999999997</v>
      </c>
      <c r="U1604" s="152">
        <v>0.65049999999999997</v>
      </c>
      <c r="V1604" s="152">
        <v>16.993300000000001</v>
      </c>
      <c r="X1604" s="152">
        <v>7.9629000000000003</v>
      </c>
      <c r="AA1604" s="152">
        <v>5.7088000000000001</v>
      </c>
      <c r="AB1604" s="152">
        <v>0.1673</v>
      </c>
      <c r="AC1604" s="152">
        <v>13.306100000000001</v>
      </c>
      <c r="AD1604" s="152">
        <v>1.7870999999999999</v>
      </c>
      <c r="AE1604" s="152">
        <v>0.1101</v>
      </c>
      <c r="AF1604" s="152">
        <v>0.1128</v>
      </c>
      <c r="AI1604" s="152">
        <v>95.928083020000003</v>
      </c>
      <c r="AJ1604" s="152">
        <v>3.648738222</v>
      </c>
      <c r="AK1604" s="156">
        <f t="shared" si="25"/>
        <v>5.462550998E-2</v>
      </c>
      <c r="AL1604" s="151">
        <v>546.25509980000004</v>
      </c>
      <c r="AM1604" s="151">
        <v>152.06972999999999</v>
      </c>
      <c r="AN1604" s="151">
        <v>1408.9049669999999</v>
      </c>
      <c r="AO1604" s="151">
        <v>730.19651199999998</v>
      </c>
      <c r="AQ1604" s="152">
        <v>3.4906566959999998</v>
      </c>
      <c r="AR1604" s="152">
        <v>0.28213645199999998</v>
      </c>
      <c r="AS1604" s="152">
        <v>2.0078441800000002</v>
      </c>
      <c r="AU1604" s="151">
        <v>657.37661990000004</v>
      </c>
      <c r="AV1604" s="152">
        <v>775.54988119999996</v>
      </c>
      <c r="AW1604" s="152">
        <v>40.299529049999997</v>
      </c>
      <c r="AX1604" s="151">
        <v>3875.9332920000002</v>
      </c>
      <c r="AZ1604" s="152">
        <v>158.99592659999999</v>
      </c>
      <c r="BG1604" s="152">
        <v>0.112521805</v>
      </c>
      <c r="BH1604" s="152">
        <v>171.02228220000001</v>
      </c>
      <c r="BI1604" s="152">
        <v>12.52303641</v>
      </c>
      <c r="BJ1604" s="152">
        <v>27.89899728</v>
      </c>
      <c r="BK1604" s="152">
        <v>0.37739362500000001</v>
      </c>
      <c r="BO1604" s="152">
        <v>13.58317181</v>
      </c>
      <c r="BP1604" s="152">
        <v>1.486898856</v>
      </c>
      <c r="BQ1604" s="152">
        <v>4.6673652079999997</v>
      </c>
      <c r="BR1604" s="152">
        <v>0.89960674100000004</v>
      </c>
      <c r="BS1604" s="152">
        <v>4.1810926610000001</v>
      </c>
      <c r="BT1604" s="152">
        <v>1.836386082</v>
      </c>
      <c r="BU1604" s="152">
        <v>0.53897175600000002</v>
      </c>
      <c r="BV1604" s="152">
        <v>1.7679847849999999</v>
      </c>
      <c r="BX1604" s="152">
        <v>2.3243702810000002</v>
      </c>
      <c r="BZ1604" s="152">
        <v>1.593427902</v>
      </c>
      <c r="CB1604" s="152">
        <v>1.3415507179999999</v>
      </c>
      <c r="CD1604" s="152">
        <v>0.88232193000000003</v>
      </c>
      <c r="DC1604" s="152">
        <v>39.852400000000003</v>
      </c>
      <c r="DF1604" s="152">
        <v>13.6465</v>
      </c>
      <c r="DG1604" s="152">
        <v>46.218200000000003</v>
      </c>
      <c r="DJ1604" s="152">
        <v>0.15029999999999999</v>
      </c>
      <c r="DM1604" s="152">
        <v>0.22489999999999999</v>
      </c>
      <c r="DO1604" s="154">
        <v>85.791989630000003</v>
      </c>
      <c r="ED1604" s="152">
        <v>49.009</v>
      </c>
      <c r="EE1604" s="152">
        <v>0.68400000000000005</v>
      </c>
      <c r="EF1604" s="152">
        <v>15.066000000000001</v>
      </c>
      <c r="EH1604" s="152">
        <v>9.7057500220000001</v>
      </c>
      <c r="EJ1604" s="152">
        <v>10.786</v>
      </c>
      <c r="EK1604" s="152">
        <v>0.186</v>
      </c>
      <c r="EL1604" s="152">
        <v>10.984</v>
      </c>
      <c r="EM1604" s="152">
        <v>11.577999999999999</v>
      </c>
      <c r="EO1604" s="152">
        <v>1.885</v>
      </c>
      <c r="EP1604" s="152">
        <v>0.17100000000000001</v>
      </c>
      <c r="EQ1604" s="152">
        <v>0.109</v>
      </c>
    </row>
    <row r="1605" spans="1:203">
      <c r="A1605" s="151">
        <v>7242</v>
      </c>
      <c r="B1605" s="152" t="s">
        <v>2859</v>
      </c>
      <c r="C1605" s="152" t="s">
        <v>2877</v>
      </c>
      <c r="D1605" s="152" t="s">
        <v>2878</v>
      </c>
      <c r="E1605" s="152" t="s">
        <v>3396</v>
      </c>
      <c r="F1605" s="152" t="s">
        <v>10051</v>
      </c>
      <c r="H1605" s="151">
        <v>284090</v>
      </c>
      <c r="L1605" s="153" t="s">
        <v>3642</v>
      </c>
      <c r="M1605" s="153" t="s">
        <v>4004</v>
      </c>
      <c r="P1605" s="152">
        <v>30.40793</v>
      </c>
      <c r="Q1605" s="152">
        <v>140.1003</v>
      </c>
      <c r="S1605" s="152" t="s">
        <v>2716</v>
      </c>
      <c r="T1605" s="152">
        <v>48.904000000000003</v>
      </c>
      <c r="U1605" s="152">
        <v>0.67459999999999998</v>
      </c>
      <c r="V1605" s="152">
        <v>16.6342</v>
      </c>
      <c r="X1605" s="152">
        <v>8.0242000000000004</v>
      </c>
      <c r="AA1605" s="152">
        <v>6.6246999999999998</v>
      </c>
      <c r="AB1605" s="152">
        <v>0.1651</v>
      </c>
      <c r="AC1605" s="152">
        <v>12.8184</v>
      </c>
      <c r="AD1605" s="152">
        <v>1.7521</v>
      </c>
      <c r="AE1605" s="152">
        <v>0.1178</v>
      </c>
      <c r="AF1605" s="152">
        <v>0.15079999999999999</v>
      </c>
      <c r="AI1605" s="152">
        <v>96.138927159999994</v>
      </c>
      <c r="AJ1605" s="152">
        <v>3.4091255579999999</v>
      </c>
      <c r="AK1605" s="156">
        <f t="shared" si="25"/>
        <v>5.8585913410000003E-2</v>
      </c>
      <c r="AL1605" s="151">
        <v>585.85913410000001</v>
      </c>
      <c r="AM1605" s="151">
        <v>134.47279800000001</v>
      </c>
      <c r="AN1605" s="151">
        <v>1363.962462</v>
      </c>
      <c r="AO1605" s="151">
        <v>666.87735999999995</v>
      </c>
      <c r="AQ1605" s="152">
        <v>3.5348301719999999</v>
      </c>
      <c r="AR1605" s="152">
        <v>0.26048407899999998</v>
      </c>
      <c r="AS1605" s="152">
        <v>2.1272785519999999</v>
      </c>
      <c r="AU1605" s="151">
        <v>712.95349580000004</v>
      </c>
      <c r="AV1605" s="152">
        <v>940.88793320000002</v>
      </c>
      <c r="AW1605" s="152">
        <v>39.952736999999999</v>
      </c>
      <c r="AX1605" s="151">
        <v>4157.9544599999999</v>
      </c>
      <c r="AZ1605" s="152">
        <v>151.48256269999999</v>
      </c>
      <c r="BG1605" s="152">
        <v>-2.3475225999999998E-2</v>
      </c>
      <c r="BH1605" s="152">
        <v>169.97713920000001</v>
      </c>
      <c r="BI1605" s="152">
        <v>12.438861810000001</v>
      </c>
      <c r="BJ1605" s="152">
        <v>28.522891040000001</v>
      </c>
      <c r="BK1605" s="152">
        <v>0.50194327500000002</v>
      </c>
      <c r="BO1605" s="152">
        <v>15.79912743</v>
      </c>
      <c r="BP1605" s="152">
        <v>1.5590161979999999</v>
      </c>
      <c r="BQ1605" s="152">
        <v>4.7957876060000002</v>
      </c>
      <c r="BR1605" s="152">
        <v>0.82617492199999998</v>
      </c>
      <c r="BS1605" s="152">
        <v>4.2212863699999996</v>
      </c>
      <c r="BT1605" s="152">
        <v>1.2434299259999999</v>
      </c>
      <c r="BU1605" s="152">
        <v>0.33067989599999997</v>
      </c>
      <c r="BV1605" s="152">
        <v>1.6640187930000001</v>
      </c>
      <c r="BX1605" s="152">
        <v>2.2597103139999999</v>
      </c>
      <c r="BZ1605" s="152">
        <v>1.5651333000000001</v>
      </c>
      <c r="CB1605" s="152">
        <v>1.3911491250000001</v>
      </c>
      <c r="CD1605" s="152">
        <v>0.87249014999999996</v>
      </c>
      <c r="DC1605" s="152">
        <v>39.555300000000003</v>
      </c>
      <c r="DF1605" s="152">
        <v>14.181800000000001</v>
      </c>
      <c r="DG1605" s="152">
        <v>46.033000000000001</v>
      </c>
      <c r="DJ1605" s="152">
        <v>0.1118</v>
      </c>
      <c r="DM1605" s="152">
        <v>0.2326</v>
      </c>
      <c r="DO1605" s="154">
        <v>85.266127990000001</v>
      </c>
      <c r="ED1605" s="152">
        <v>49.009</v>
      </c>
      <c r="EE1605" s="152">
        <v>0.68400000000000005</v>
      </c>
      <c r="EF1605" s="152">
        <v>15.066000000000001</v>
      </c>
      <c r="EH1605" s="152">
        <v>9.7057500220000001</v>
      </c>
      <c r="EJ1605" s="152">
        <v>10.786</v>
      </c>
      <c r="EK1605" s="152">
        <v>0.186</v>
      </c>
      <c r="EL1605" s="152">
        <v>10.984</v>
      </c>
      <c r="EM1605" s="152">
        <v>11.577999999999999</v>
      </c>
      <c r="EO1605" s="152">
        <v>1.885</v>
      </c>
      <c r="EP1605" s="152">
        <v>0.17100000000000001</v>
      </c>
      <c r="EQ1605" s="152">
        <v>0.109</v>
      </c>
    </row>
    <row r="1606" spans="1:203">
      <c r="A1606" s="151">
        <v>7243</v>
      </c>
      <c r="B1606" s="152" t="s">
        <v>2859</v>
      </c>
      <c r="C1606" s="152" t="s">
        <v>2877</v>
      </c>
      <c r="D1606" s="152" t="s">
        <v>2878</v>
      </c>
      <c r="E1606" s="152" t="s">
        <v>3396</v>
      </c>
      <c r="F1606" s="152" t="s">
        <v>10052</v>
      </c>
      <c r="H1606" s="151">
        <v>284090</v>
      </c>
      <c r="L1606" s="153" t="s">
        <v>3642</v>
      </c>
      <c r="M1606" s="153" t="s">
        <v>3707</v>
      </c>
      <c r="P1606" s="152">
        <v>30.40793</v>
      </c>
      <c r="Q1606" s="152">
        <v>140.1003</v>
      </c>
      <c r="S1606" s="152" t="s">
        <v>2716</v>
      </c>
      <c r="T1606" s="152">
        <v>48.052</v>
      </c>
      <c r="U1606" s="152">
        <v>0.60760000000000003</v>
      </c>
      <c r="V1606" s="152">
        <v>17.283999999999999</v>
      </c>
      <c r="X1606" s="152">
        <v>8.1928000000000001</v>
      </c>
      <c r="AA1606" s="152">
        <v>6.6760000000000002</v>
      </c>
      <c r="AB1606" s="152">
        <v>0.1802</v>
      </c>
      <c r="AC1606" s="152">
        <v>12.898899999999999</v>
      </c>
      <c r="AD1606" s="152">
        <v>1.8511</v>
      </c>
      <c r="AE1606" s="152">
        <v>0.16500000000000001</v>
      </c>
      <c r="AF1606" s="152">
        <v>7.3899999999999993E-2</v>
      </c>
      <c r="AI1606" s="152">
        <v>96.263681820000002</v>
      </c>
      <c r="AJ1606" s="152">
        <v>3.481875864</v>
      </c>
      <c r="AK1606" s="156">
        <f t="shared" si="25"/>
        <v>6.1191477979999999E-2</v>
      </c>
      <c r="AL1606" s="151">
        <v>611.91477980000002</v>
      </c>
      <c r="AM1606" s="151">
        <v>136.924038</v>
      </c>
      <c r="AN1606" s="151">
        <v>1814.9902950000001</v>
      </c>
      <c r="AO1606" s="151">
        <v>785.59597599999995</v>
      </c>
      <c r="AQ1606" s="152">
        <v>3.5276625359999998</v>
      </c>
      <c r="AR1606" s="152">
        <v>0.26703037000000002</v>
      </c>
      <c r="AS1606" s="152">
        <v>2.3504951040000002</v>
      </c>
      <c r="AU1606" s="151">
        <v>407.780373</v>
      </c>
      <c r="AV1606" s="152">
        <v>1379.1177540000001</v>
      </c>
      <c r="AW1606" s="152">
        <v>40.774019549999998</v>
      </c>
      <c r="AX1606" s="151">
        <v>3624.1757640000001</v>
      </c>
      <c r="AZ1606" s="152">
        <v>71.824090100000006</v>
      </c>
      <c r="BG1606" s="152">
        <v>1.1820752130000001</v>
      </c>
      <c r="BH1606" s="152">
        <v>196.7956452</v>
      </c>
      <c r="BI1606" s="152">
        <v>12.19562898</v>
      </c>
      <c r="BJ1606" s="152">
        <v>23.00929008</v>
      </c>
      <c r="BK1606" s="152">
        <v>0.48660502500000002</v>
      </c>
      <c r="BO1606" s="152">
        <v>22.284608859999999</v>
      </c>
      <c r="BP1606" s="152">
        <v>1.675537488</v>
      </c>
      <c r="BQ1606" s="152">
        <v>4.853041878</v>
      </c>
      <c r="BR1606" s="152">
        <v>0.77869738300000002</v>
      </c>
      <c r="BS1606" s="152">
        <v>4.4970570480000003</v>
      </c>
      <c r="BT1606" s="152">
        <v>1.5299943540000001</v>
      </c>
      <c r="BU1606" s="152">
        <v>0.559361424</v>
      </c>
      <c r="BV1606" s="152">
        <v>1.9219859669999999</v>
      </c>
      <c r="BX1606" s="152">
        <v>2.2767208970000001</v>
      </c>
      <c r="BZ1606" s="152">
        <v>1.433483499</v>
      </c>
      <c r="CB1606" s="152">
        <v>1.269101295</v>
      </c>
      <c r="CD1606" s="152">
        <v>0.76281921500000005</v>
      </c>
      <c r="DC1606" s="152">
        <v>39.769300000000001</v>
      </c>
      <c r="DF1606" s="152">
        <v>14.5968</v>
      </c>
      <c r="DG1606" s="152">
        <v>45.998600000000003</v>
      </c>
      <c r="DJ1606" s="152">
        <v>0.12379999999999999</v>
      </c>
      <c r="DM1606" s="152">
        <v>0.2457</v>
      </c>
      <c r="DO1606" s="154">
        <v>84.890490670000005</v>
      </c>
      <c r="ED1606" s="152">
        <v>49.009</v>
      </c>
      <c r="EE1606" s="152">
        <v>0.68400000000000005</v>
      </c>
      <c r="EF1606" s="152">
        <v>15.066000000000001</v>
      </c>
      <c r="EH1606" s="152">
        <v>9.7057500220000001</v>
      </c>
      <c r="EJ1606" s="152">
        <v>10.786</v>
      </c>
      <c r="EK1606" s="152">
        <v>0.186</v>
      </c>
      <c r="EL1606" s="152">
        <v>10.984</v>
      </c>
      <c r="EM1606" s="152">
        <v>11.577999999999999</v>
      </c>
      <c r="EO1606" s="152">
        <v>1.885</v>
      </c>
      <c r="EP1606" s="152">
        <v>0.17100000000000001</v>
      </c>
      <c r="EQ1606" s="152">
        <v>0.109</v>
      </c>
    </row>
    <row r="1607" spans="1:203">
      <c r="A1607" s="151">
        <v>7244</v>
      </c>
      <c r="B1607" s="152" t="s">
        <v>2859</v>
      </c>
      <c r="C1607" s="152" t="s">
        <v>2877</v>
      </c>
      <c r="D1607" s="152" t="s">
        <v>2878</v>
      </c>
      <c r="E1607" s="152" t="s">
        <v>3396</v>
      </c>
      <c r="F1607" s="152" t="s">
        <v>10053</v>
      </c>
      <c r="H1607" s="151">
        <v>284090</v>
      </c>
      <c r="L1607" s="153" t="s">
        <v>3642</v>
      </c>
      <c r="M1607" s="153" t="s">
        <v>4067</v>
      </c>
      <c r="P1607" s="152">
        <v>30.40793</v>
      </c>
      <c r="Q1607" s="152">
        <v>140.1003</v>
      </c>
      <c r="S1607" s="152" t="s">
        <v>2716</v>
      </c>
      <c r="T1607" s="152">
        <v>49.127800000000001</v>
      </c>
      <c r="U1607" s="152">
        <v>0.76149999999999995</v>
      </c>
      <c r="V1607" s="152">
        <v>16.638999999999999</v>
      </c>
      <c r="X1607" s="152">
        <v>7.8318000000000003</v>
      </c>
      <c r="AA1607" s="152">
        <v>6.4596999999999998</v>
      </c>
      <c r="AB1607" s="152">
        <v>0.16639999999999999</v>
      </c>
      <c r="AC1607" s="152">
        <v>12.5472</v>
      </c>
      <c r="AD1607" s="152">
        <v>2.1271</v>
      </c>
      <c r="AE1607" s="152">
        <v>0.13469999999999999</v>
      </c>
      <c r="AF1607" s="152">
        <v>0.1205</v>
      </c>
      <c r="AI1607" s="152">
        <v>96.180614289999994</v>
      </c>
      <c r="AJ1607" s="152">
        <v>3.374249238</v>
      </c>
      <c r="AK1607" s="156">
        <f t="shared" si="25"/>
        <v>4.2060040709999996E-2</v>
      </c>
      <c r="AL1607" s="151">
        <v>420.60040709999998</v>
      </c>
      <c r="AM1607" s="151">
        <v>134.888766</v>
      </c>
      <c r="AN1607" s="151">
        <v>1549.151415</v>
      </c>
      <c r="AO1607" s="151">
        <v>793.83526400000005</v>
      </c>
      <c r="AQ1607" s="152">
        <v>3.4061181120000001</v>
      </c>
      <c r="AR1607" s="152">
        <v>0.25886039199999999</v>
      </c>
      <c r="AS1607" s="152">
        <v>2.2854051919999998</v>
      </c>
      <c r="AU1607" s="151">
        <v>602.81390260000001</v>
      </c>
      <c r="AV1607" s="152">
        <v>1062.2779619999999</v>
      </c>
      <c r="AW1607" s="152">
        <v>39.798925650000001</v>
      </c>
      <c r="AX1607" s="151">
        <v>4390.4301539999997</v>
      </c>
      <c r="AZ1607" s="152">
        <v>154.0867442</v>
      </c>
      <c r="BG1607" s="152">
        <v>0.565826842</v>
      </c>
      <c r="BH1607" s="152">
        <v>181.33435979999999</v>
      </c>
      <c r="BI1607" s="152">
        <v>14.09940432</v>
      </c>
      <c r="BJ1607" s="152">
        <v>31.5695856</v>
      </c>
      <c r="BK1607" s="152">
        <v>0.53759801299999999</v>
      </c>
      <c r="BO1607" s="152">
        <v>18.66574366</v>
      </c>
      <c r="BP1607" s="152">
        <v>1.6416035929999999</v>
      </c>
      <c r="BQ1607" s="152">
        <v>5.2240145379999996</v>
      </c>
      <c r="BR1607" s="152">
        <v>1.0128006979999999</v>
      </c>
      <c r="BS1607" s="152">
        <v>5.0860833669999996</v>
      </c>
      <c r="BT1607" s="152">
        <v>1.622684676</v>
      </c>
      <c r="BU1607" s="152">
        <v>0.76525918699999995</v>
      </c>
      <c r="BV1607" s="152">
        <v>2.1141163160000001</v>
      </c>
      <c r="BX1607" s="152">
        <v>2.4336675990000001</v>
      </c>
      <c r="BZ1607" s="152">
        <v>1.862814134</v>
      </c>
      <c r="CB1607" s="152">
        <v>1.5036220950000001</v>
      </c>
      <c r="CD1607" s="152">
        <v>1.2036701249999999</v>
      </c>
      <c r="DC1607" s="152">
        <v>39.6721</v>
      </c>
      <c r="DF1607" s="152">
        <v>13.272500000000001</v>
      </c>
      <c r="DG1607" s="152">
        <v>46.788800000000002</v>
      </c>
      <c r="DJ1607" s="152">
        <v>0.1245</v>
      </c>
      <c r="DM1607" s="152">
        <v>0.23080000000000001</v>
      </c>
      <c r="DO1607" s="154">
        <v>86.273317210000002</v>
      </c>
      <c r="ED1607" s="152">
        <v>49.009</v>
      </c>
      <c r="EE1607" s="152">
        <v>0.68400000000000005</v>
      </c>
      <c r="EF1607" s="152">
        <v>15.066000000000001</v>
      </c>
      <c r="EH1607" s="152">
        <v>9.7057500220000001</v>
      </c>
      <c r="EJ1607" s="152">
        <v>10.786</v>
      </c>
      <c r="EK1607" s="152">
        <v>0.186</v>
      </c>
      <c r="EL1607" s="152">
        <v>10.984</v>
      </c>
      <c r="EM1607" s="152">
        <v>11.577999999999999</v>
      </c>
      <c r="EO1607" s="152">
        <v>1.885</v>
      </c>
      <c r="EP1607" s="152">
        <v>0.17100000000000001</v>
      </c>
      <c r="EQ1607" s="152">
        <v>0.109</v>
      </c>
    </row>
    <row r="1608" spans="1:203">
      <c r="A1608" s="151">
        <v>7245</v>
      </c>
      <c r="B1608" s="152" t="s">
        <v>2859</v>
      </c>
      <c r="C1608" s="152" t="s">
        <v>2877</v>
      </c>
      <c r="D1608" s="152" t="s">
        <v>2878</v>
      </c>
      <c r="E1608" s="152" t="s">
        <v>3396</v>
      </c>
      <c r="F1608" s="152" t="s">
        <v>10054</v>
      </c>
      <c r="H1608" s="151">
        <v>284090</v>
      </c>
      <c r="L1608" s="153" t="s">
        <v>3642</v>
      </c>
      <c r="M1608" s="153" t="s">
        <v>3872</v>
      </c>
      <c r="P1608" s="152">
        <v>30.40793</v>
      </c>
      <c r="Q1608" s="152">
        <v>140.1003</v>
      </c>
      <c r="S1608" s="152" t="s">
        <v>2716</v>
      </c>
      <c r="T1608" s="152">
        <v>48.597499999999997</v>
      </c>
      <c r="U1608" s="152">
        <v>0.61260000000000003</v>
      </c>
      <c r="V1608" s="152">
        <v>17.3917</v>
      </c>
      <c r="X1608" s="152">
        <v>7.9741999999999997</v>
      </c>
      <c r="AA1608" s="152">
        <v>5.3033000000000001</v>
      </c>
      <c r="AB1608" s="152">
        <v>0.17449999999999999</v>
      </c>
      <c r="AC1608" s="152">
        <v>13.881600000000001</v>
      </c>
      <c r="AD1608" s="152">
        <v>1.7142999999999999</v>
      </c>
      <c r="AE1608" s="152">
        <v>0.14729999999999999</v>
      </c>
      <c r="AF1608" s="152">
        <v>8.6099999999999996E-2</v>
      </c>
      <c r="AI1608" s="152">
        <v>96.157241560000003</v>
      </c>
      <c r="AJ1608" s="152">
        <v>3.4706992379999999</v>
      </c>
      <c r="AK1608" s="156">
        <f t="shared" si="25"/>
        <v>5.8131007339999999E-2</v>
      </c>
      <c r="AL1608" s="151">
        <v>581.31007339999996</v>
      </c>
      <c r="AM1608" s="151">
        <v>146.22018</v>
      </c>
      <c r="AN1608" s="151">
        <v>1729.42047</v>
      </c>
      <c r="AO1608" s="151">
        <v>938.351992</v>
      </c>
      <c r="AQ1608" s="152">
        <v>3.6855840600000001</v>
      </c>
      <c r="AR1608" s="152">
        <v>0.29288693199999999</v>
      </c>
      <c r="AS1608" s="152">
        <v>2.3139260039999998</v>
      </c>
      <c r="AU1608" s="151">
        <v>423.77109410000003</v>
      </c>
      <c r="AV1608" s="152">
        <v>1203.8582699999999</v>
      </c>
      <c r="AW1608" s="152">
        <v>40.94916705</v>
      </c>
      <c r="AX1608" s="151">
        <v>3686.1413160000002</v>
      </c>
      <c r="AZ1608" s="152">
        <v>141.38903909999999</v>
      </c>
      <c r="BG1608" s="152">
        <v>0.51767042600000002</v>
      </c>
      <c r="BH1608" s="152">
        <v>200.26442700000001</v>
      </c>
      <c r="BI1608" s="152">
        <v>12.51017199</v>
      </c>
      <c r="BJ1608" s="152">
        <v>23.20315424</v>
      </c>
      <c r="BK1608" s="152">
        <v>0.43408395</v>
      </c>
      <c r="BO1608" s="152">
        <v>22.755353629999998</v>
      </c>
      <c r="BP1608" s="152">
        <v>1.754145144</v>
      </c>
      <c r="BQ1608" s="152">
        <v>4.7056996839999998</v>
      </c>
      <c r="BR1608" s="152">
        <v>0.826338499</v>
      </c>
      <c r="BS1608" s="152">
        <v>4.4941984819999998</v>
      </c>
      <c r="BT1608" s="152">
        <v>1.5747948300000001</v>
      </c>
      <c r="BU1608" s="152">
        <v>0.61572939199999999</v>
      </c>
      <c r="BV1608" s="152">
        <v>1.936332975</v>
      </c>
      <c r="BX1608" s="152">
        <v>2.289312185</v>
      </c>
      <c r="BZ1608" s="152">
        <v>1.570256409</v>
      </c>
      <c r="CB1608" s="152">
        <v>1.3525386079999999</v>
      </c>
      <c r="CD1608" s="152">
        <v>0.81820651499999997</v>
      </c>
      <c r="DC1608" s="152">
        <v>39.752400000000002</v>
      </c>
      <c r="DF1608" s="152">
        <v>13.875</v>
      </c>
      <c r="DG1608" s="152">
        <v>46.620699999999999</v>
      </c>
      <c r="DJ1608" s="152">
        <v>0.151</v>
      </c>
      <c r="DM1608" s="152">
        <v>0.2432</v>
      </c>
      <c r="DO1608" s="154">
        <v>85.694997279999995</v>
      </c>
      <c r="ED1608" s="152">
        <v>49.009</v>
      </c>
      <c r="EE1608" s="152">
        <v>0.68400000000000005</v>
      </c>
      <c r="EF1608" s="152">
        <v>15.066000000000001</v>
      </c>
      <c r="EH1608" s="152">
        <v>9.7057500220000001</v>
      </c>
      <c r="EJ1608" s="152">
        <v>10.786</v>
      </c>
      <c r="EK1608" s="152">
        <v>0.186</v>
      </c>
      <c r="EL1608" s="152">
        <v>10.984</v>
      </c>
      <c r="EM1608" s="152">
        <v>11.577999999999999</v>
      </c>
      <c r="EO1608" s="152">
        <v>1.885</v>
      </c>
      <c r="EP1608" s="152">
        <v>0.17100000000000001</v>
      </c>
      <c r="EQ1608" s="152">
        <v>0.109</v>
      </c>
    </row>
    <row r="1609" spans="1:203">
      <c r="A1609" s="151">
        <v>7246</v>
      </c>
      <c r="B1609" s="152" t="s">
        <v>2859</v>
      </c>
      <c r="C1609" s="152" t="s">
        <v>2877</v>
      </c>
      <c r="D1609" s="152" t="s">
        <v>2878</v>
      </c>
      <c r="E1609" s="152" t="s">
        <v>3396</v>
      </c>
      <c r="F1609" s="152" t="s">
        <v>10055</v>
      </c>
      <c r="H1609" s="151">
        <v>284090</v>
      </c>
      <c r="L1609" s="153" t="s">
        <v>3642</v>
      </c>
      <c r="M1609" s="153" t="s">
        <v>3930</v>
      </c>
      <c r="P1609" s="152">
        <v>30.40793</v>
      </c>
      <c r="Q1609" s="152">
        <v>140.1003</v>
      </c>
      <c r="S1609" s="152" t="s">
        <v>2716</v>
      </c>
      <c r="T1609" s="152">
        <v>48.722900000000003</v>
      </c>
      <c r="U1609" s="152">
        <v>0.6966</v>
      </c>
      <c r="V1609" s="152">
        <v>16.910499999999999</v>
      </c>
      <c r="X1609" s="152">
        <v>8.0180000000000007</v>
      </c>
      <c r="AA1609" s="152">
        <v>6.4401999999999999</v>
      </c>
      <c r="AB1609" s="152">
        <v>0.186</v>
      </c>
      <c r="AC1609" s="152">
        <v>12.808</v>
      </c>
      <c r="AD1609" s="152">
        <v>1.8783000000000001</v>
      </c>
      <c r="AE1609" s="152">
        <v>0.14080000000000001</v>
      </c>
      <c r="AF1609" s="152">
        <v>9.2899999999999996E-2</v>
      </c>
      <c r="AI1609" s="152">
        <v>96.186421060000001</v>
      </c>
      <c r="AJ1609" s="152">
        <v>3.8311560359999999</v>
      </c>
      <c r="AK1609" s="156">
        <f t="shared" si="25"/>
        <v>4.422787408E-2</v>
      </c>
      <c r="AL1609" s="151">
        <v>442.27874079999998</v>
      </c>
      <c r="AM1609" s="151">
        <v>170.86999800000001</v>
      </c>
      <c r="AN1609" s="151">
        <v>2122.3547579999999</v>
      </c>
      <c r="AO1609" s="151">
        <v>984.22737600000005</v>
      </c>
      <c r="AQ1609" s="152">
        <v>3.6880092000000002</v>
      </c>
      <c r="AR1609" s="152">
        <v>0.27071104800000001</v>
      </c>
      <c r="AS1609" s="152">
        <v>2.5871542719999998</v>
      </c>
      <c r="AU1609" s="151">
        <v>458.0462086</v>
      </c>
      <c r="AV1609" s="152">
        <v>1226.944154</v>
      </c>
      <c r="AW1609" s="152">
        <v>41.373024000000001</v>
      </c>
      <c r="AX1609" s="151">
        <v>3969.2786430000001</v>
      </c>
      <c r="AZ1609" s="152">
        <v>150.64835110000001</v>
      </c>
      <c r="BG1609" s="152">
        <v>0.73754990099999995</v>
      </c>
      <c r="BH1609" s="152">
        <v>212.2268742</v>
      </c>
      <c r="BI1609" s="152">
        <v>13.17856596</v>
      </c>
      <c r="BJ1609" s="152">
        <v>25.161242399999999</v>
      </c>
      <c r="BK1609" s="152">
        <v>0.48745034999999998</v>
      </c>
      <c r="BO1609" s="152">
        <v>23.444804990000002</v>
      </c>
      <c r="BP1609" s="152">
        <v>1.7839068119999999</v>
      </c>
      <c r="BQ1609" s="152">
        <v>5.0371958279999998</v>
      </c>
      <c r="BR1609" s="152">
        <v>0.92595072099999998</v>
      </c>
      <c r="BS1609" s="152">
        <v>4.9362753530000001</v>
      </c>
      <c r="BT1609" s="152">
        <v>1.7238961260000001</v>
      </c>
      <c r="BU1609" s="152">
        <v>0.65480194199999997</v>
      </c>
      <c r="BV1609" s="152">
        <v>1.8662319000000001</v>
      </c>
      <c r="BX1609" s="152">
        <v>2.447789593</v>
      </c>
      <c r="BZ1609" s="152">
        <v>1.937475222</v>
      </c>
      <c r="CB1609" s="152">
        <v>1.3056239030000001</v>
      </c>
      <c r="CD1609" s="152">
        <v>0.77571378700000004</v>
      </c>
      <c r="DC1609" s="152">
        <v>39.831000000000003</v>
      </c>
      <c r="DF1609" s="152">
        <v>13.796200000000001</v>
      </c>
      <c r="DG1609" s="152">
        <v>46.497199999999999</v>
      </c>
      <c r="DJ1609" s="152">
        <v>0.1145</v>
      </c>
      <c r="DM1609" s="152">
        <v>0.2298</v>
      </c>
      <c r="DO1609" s="154">
        <v>85.732258869999995</v>
      </c>
      <c r="ED1609" s="152">
        <v>49.009</v>
      </c>
      <c r="EE1609" s="152">
        <v>0.68400000000000005</v>
      </c>
      <c r="EF1609" s="152">
        <v>15.066000000000001</v>
      </c>
      <c r="EH1609" s="152">
        <v>9.7057500220000001</v>
      </c>
      <c r="EJ1609" s="152">
        <v>10.786</v>
      </c>
      <c r="EK1609" s="152">
        <v>0.186</v>
      </c>
      <c r="EL1609" s="152">
        <v>10.984</v>
      </c>
      <c r="EM1609" s="152">
        <v>11.577999999999999</v>
      </c>
      <c r="EO1609" s="152">
        <v>1.885</v>
      </c>
      <c r="EP1609" s="152">
        <v>0.17100000000000001</v>
      </c>
      <c r="EQ1609" s="152">
        <v>0.109</v>
      </c>
    </row>
    <row r="1610" spans="1:203">
      <c r="A1610" s="151">
        <v>7247</v>
      </c>
      <c r="B1610" s="152" t="s">
        <v>2859</v>
      </c>
      <c r="C1610" s="152" t="s">
        <v>2877</v>
      </c>
      <c r="D1610" s="152" t="s">
        <v>2878</v>
      </c>
      <c r="E1610" s="152" t="s">
        <v>3396</v>
      </c>
      <c r="F1610" s="152" t="s">
        <v>10056</v>
      </c>
      <c r="H1610" s="151">
        <v>284090</v>
      </c>
      <c r="L1610" s="153" t="s">
        <v>3642</v>
      </c>
      <c r="M1610" s="153" t="s">
        <v>3924</v>
      </c>
      <c r="P1610" s="152">
        <v>30.40793</v>
      </c>
      <c r="Q1610" s="152">
        <v>140.1003</v>
      </c>
      <c r="S1610" s="152" t="s">
        <v>2716</v>
      </c>
      <c r="T1610" s="152">
        <v>48.701300000000003</v>
      </c>
      <c r="U1610" s="152">
        <v>0.69640000000000002</v>
      </c>
      <c r="V1610" s="152">
        <v>16.959199999999999</v>
      </c>
      <c r="X1610" s="152">
        <v>8.0519999999999996</v>
      </c>
      <c r="AA1610" s="152">
        <v>6.2977999999999996</v>
      </c>
      <c r="AB1610" s="152">
        <v>0.18310000000000001</v>
      </c>
      <c r="AC1610" s="152">
        <v>12.9078</v>
      </c>
      <c r="AD1610" s="152">
        <v>1.8493999999999999</v>
      </c>
      <c r="AE1610" s="152">
        <v>0.14879999999999999</v>
      </c>
      <c r="AF1610" s="152">
        <v>9.6600000000000005E-2</v>
      </c>
      <c r="AI1610" s="152">
        <v>96.174788140000004</v>
      </c>
      <c r="AJ1610" s="152">
        <v>3.5913697619999998</v>
      </c>
      <c r="AK1610" s="156">
        <f t="shared" si="25"/>
        <v>4.9542660400000001E-2</v>
      </c>
      <c r="AL1610" s="151">
        <v>495.426604</v>
      </c>
      <c r="AM1610" s="151">
        <v>147.81348600000001</v>
      </c>
      <c r="AN1610" s="151">
        <v>1794.88212</v>
      </c>
      <c r="AO1610" s="151">
        <v>843.94215199999996</v>
      </c>
      <c r="AQ1610" s="152">
        <v>3.4316629199999999</v>
      </c>
      <c r="AR1610" s="152">
        <v>0.24772171000000001</v>
      </c>
      <c r="AS1610" s="152">
        <v>2.4537032879999998</v>
      </c>
      <c r="AU1610" s="151">
        <v>464.53091590000002</v>
      </c>
      <c r="AV1610" s="152">
        <v>1235.511814</v>
      </c>
      <c r="AW1610" s="152">
        <v>41.997185999999999</v>
      </c>
      <c r="AX1610" s="151">
        <v>4121.7429659999998</v>
      </c>
      <c r="AZ1610" s="152">
        <v>163.08727590000001</v>
      </c>
      <c r="BG1610" s="152">
        <v>1.4554175739999999</v>
      </c>
      <c r="BH1610" s="152">
        <v>204.92180279999999</v>
      </c>
      <c r="BI1610" s="152">
        <v>13.19484501</v>
      </c>
      <c r="BJ1610" s="152">
        <v>24.69151776</v>
      </c>
      <c r="BK1610" s="152">
        <v>0.440691638</v>
      </c>
      <c r="BO1610" s="152">
        <v>21.93250819</v>
      </c>
      <c r="BP1610" s="152">
        <v>1.8217957680000001</v>
      </c>
      <c r="BQ1610" s="152">
        <v>4.8111290100000002</v>
      </c>
      <c r="BR1610" s="152">
        <v>0.86921341900000004</v>
      </c>
      <c r="BS1610" s="152">
        <v>4.5054110109999996</v>
      </c>
      <c r="BT1610" s="152">
        <v>1.567730778</v>
      </c>
      <c r="BU1610" s="152">
        <v>0.77198151800000003</v>
      </c>
      <c r="BV1610" s="152">
        <v>2.051965874</v>
      </c>
      <c r="BX1610" s="152">
        <v>2.2734311150000002</v>
      </c>
      <c r="BZ1610" s="152">
        <v>1.75016057</v>
      </c>
      <c r="CB1610" s="152">
        <v>1.48197321</v>
      </c>
      <c r="CD1610" s="152">
        <v>0.84920393299999997</v>
      </c>
      <c r="DC1610" s="152">
        <v>39.898800000000001</v>
      </c>
      <c r="DF1610" s="152">
        <v>13.3056</v>
      </c>
      <c r="DG1610" s="152">
        <v>46.630800000000001</v>
      </c>
      <c r="DJ1610" s="152">
        <v>0.1709</v>
      </c>
      <c r="DM1610" s="152">
        <v>0.2301</v>
      </c>
      <c r="DO1610" s="154">
        <v>86.203613790000006</v>
      </c>
      <c r="ED1610" s="152">
        <v>49.009</v>
      </c>
      <c r="EE1610" s="152">
        <v>0.68400000000000005</v>
      </c>
      <c r="EF1610" s="152">
        <v>15.066000000000001</v>
      </c>
      <c r="EH1610" s="152">
        <v>9.7057500220000001</v>
      </c>
      <c r="EJ1610" s="152">
        <v>10.786</v>
      </c>
      <c r="EK1610" s="152">
        <v>0.186</v>
      </c>
      <c r="EL1610" s="152">
        <v>10.984</v>
      </c>
      <c r="EM1610" s="152">
        <v>11.577999999999999</v>
      </c>
      <c r="EO1610" s="152">
        <v>1.885</v>
      </c>
      <c r="EP1610" s="152">
        <v>0.17100000000000001</v>
      </c>
      <c r="EQ1610" s="152">
        <v>0.109</v>
      </c>
    </row>
    <row r="1611" spans="1:203">
      <c r="A1611" s="151">
        <v>7248</v>
      </c>
      <c r="B1611" s="152" t="s">
        <v>2859</v>
      </c>
      <c r="C1611" s="152" t="s">
        <v>2877</v>
      </c>
      <c r="D1611" s="152" t="s">
        <v>2878</v>
      </c>
      <c r="E1611" s="152" t="s">
        <v>3355</v>
      </c>
      <c r="F1611" s="152" t="s">
        <v>10057</v>
      </c>
      <c r="L1611" s="153" t="s">
        <v>3356</v>
      </c>
      <c r="M1611" s="153" t="s">
        <v>3357</v>
      </c>
      <c r="P1611" s="152">
        <v>28.581816669999998</v>
      </c>
      <c r="Q1611" s="152">
        <v>140.48421669999999</v>
      </c>
      <c r="S1611" s="152" t="s">
        <v>2716</v>
      </c>
      <c r="T1611" s="152">
        <v>46.800800000000002</v>
      </c>
      <c r="U1611" s="152">
        <v>0.21179999999999999</v>
      </c>
      <c r="V1611" s="152">
        <v>19.2974</v>
      </c>
      <c r="X1611" s="152">
        <v>7.8803999999999998</v>
      </c>
      <c r="AA1611" s="152">
        <v>6.1772</v>
      </c>
      <c r="AB1611" s="152">
        <v>0.18779999999999999</v>
      </c>
      <c r="AC1611" s="152">
        <v>14.290699999999999</v>
      </c>
      <c r="AD1611" s="152">
        <v>0.82540000000000002</v>
      </c>
      <c r="AE1611" s="152">
        <v>1.5699999999999999E-2</v>
      </c>
      <c r="AF1611" s="152" t="s">
        <v>2867</v>
      </c>
      <c r="AI1611" s="152">
        <v>95.971365210000002</v>
      </c>
      <c r="AJ1611" s="152">
        <v>3.7638647999999999</v>
      </c>
      <c r="AK1611" s="156">
        <f t="shared" si="25"/>
        <v>2.1411591250000001E-3</v>
      </c>
      <c r="AL1611" s="151">
        <v>21.411591250000001</v>
      </c>
      <c r="AM1611" s="151">
        <v>209.19104999999999</v>
      </c>
      <c r="AN1611" s="151">
        <v>45.622366800000002</v>
      </c>
      <c r="AO1611" s="151">
        <v>33.360039759999999</v>
      </c>
      <c r="AQ1611" s="152">
        <v>4.2660188640000003</v>
      </c>
      <c r="AR1611" s="152">
        <v>0.57848016099999999</v>
      </c>
      <c r="AS1611" s="152">
        <v>0.187991714</v>
      </c>
      <c r="AU1611" s="151">
        <v>89.488173320000001</v>
      </c>
      <c r="AV1611" s="152">
        <v>92.082829439999998</v>
      </c>
      <c r="AW1611" s="152">
        <v>44.095771499999998</v>
      </c>
      <c r="AX1611" s="151">
        <v>1304.9471820000001</v>
      </c>
      <c r="AZ1611" s="152">
        <v>94.184236679999998</v>
      </c>
      <c r="BG1611" s="152">
        <v>-0.36373588499999998</v>
      </c>
      <c r="BH1611" s="152">
        <v>319.42985579999998</v>
      </c>
      <c r="BI1611" s="152">
        <v>6.2722464960000002</v>
      </c>
      <c r="BJ1611" s="152">
        <v>1.8847605949999999</v>
      </c>
      <c r="BK1611" s="152">
        <v>3.3662485999999998E-2</v>
      </c>
      <c r="BO1611" s="152">
        <v>3.1286131720000001</v>
      </c>
      <c r="BP1611" s="152">
        <v>0.26314151400000002</v>
      </c>
      <c r="BQ1611" s="152">
        <v>0.57027006000000002</v>
      </c>
      <c r="BR1611" s="152">
        <v>0.121743763</v>
      </c>
      <c r="BS1611" s="152">
        <v>0.45505308</v>
      </c>
      <c r="BT1611" s="152">
        <v>0.17552140399999999</v>
      </c>
      <c r="BU1611" s="152">
        <v>0.21310510899999999</v>
      </c>
      <c r="BV1611" s="152">
        <v>0.43194407499999998</v>
      </c>
      <c r="BX1611" s="152">
        <v>0.74892857599999996</v>
      </c>
      <c r="BZ1611" s="152">
        <v>0.96610555499999995</v>
      </c>
      <c r="CB1611" s="152">
        <v>1.37565852</v>
      </c>
      <c r="CD1611" s="152">
        <v>7.6310195999999997E-2</v>
      </c>
      <c r="CU1611" s="152">
        <v>-32.851230522373712</v>
      </c>
      <c r="DC1611" s="152">
        <v>40.192500000000003</v>
      </c>
      <c r="DF1611" s="152">
        <v>12.197800000000001</v>
      </c>
      <c r="DG1611" s="152">
        <v>47.785499999999999</v>
      </c>
      <c r="DJ1611" s="152">
        <v>0.16830000000000001</v>
      </c>
      <c r="DM1611" s="152">
        <v>0.1867</v>
      </c>
      <c r="DO1611" s="154">
        <v>87.47576024</v>
      </c>
      <c r="ED1611" s="152">
        <v>50.1723</v>
      </c>
      <c r="EE1611" s="152">
        <v>0.68759999999999999</v>
      </c>
      <c r="EF1611" s="152">
        <v>17.061199999999999</v>
      </c>
      <c r="EH1611" s="152">
        <v>7.8969675160000001</v>
      </c>
      <c r="EJ1611" s="152">
        <v>8.7759</v>
      </c>
      <c r="EK1611" s="152">
        <v>0.14149999999999999</v>
      </c>
      <c r="EL1611" s="152">
        <v>9.1504999999999992</v>
      </c>
      <c r="EM1611" s="152">
        <v>10.701599999999999</v>
      </c>
      <c r="EO1611" s="152">
        <v>2.4516</v>
      </c>
      <c r="EP1611" s="152">
        <v>0.45240000000000002</v>
      </c>
      <c r="EQ1611" s="152">
        <v>0.12770000000000001</v>
      </c>
      <c r="FF1611" s="152">
        <v>222.59824900000001</v>
      </c>
      <c r="FG1611" s="152">
        <v>317.65109339999998</v>
      </c>
      <c r="FJ1611" s="152">
        <v>150.37424820000001</v>
      </c>
      <c r="FP1611" s="152">
        <v>7.6444445099999996</v>
      </c>
      <c r="FQ1611" s="152">
        <v>259.42250309999997</v>
      </c>
      <c r="FR1611" s="152">
        <v>18.474435669999998</v>
      </c>
      <c r="FS1611" s="152">
        <v>57.077452450000003</v>
      </c>
      <c r="FT1611" s="152">
        <v>3.0871499280000001</v>
      </c>
      <c r="FX1611" s="152">
        <v>0.159140634</v>
      </c>
      <c r="FY1611" s="152">
        <v>57.602134419999999</v>
      </c>
      <c r="FZ1611" s="152">
        <v>4.5689084680000001</v>
      </c>
      <c r="GA1611" s="152">
        <v>11.046075099999999</v>
      </c>
      <c r="GB1611" s="152">
        <v>1.430689342</v>
      </c>
      <c r="GC1611" s="152">
        <v>7.2141498940000002</v>
      </c>
      <c r="GD1611" s="152">
        <v>2.1332060300000002</v>
      </c>
      <c r="GE1611" s="152">
        <v>0.82546654200000003</v>
      </c>
      <c r="GF1611" s="152">
        <v>2.4513101709999998</v>
      </c>
      <c r="GG1611" s="152">
        <v>0.42689888999999998</v>
      </c>
      <c r="GH1611" s="152">
        <v>2.7598137710000001</v>
      </c>
      <c r="GI1611" s="152">
        <v>0.59213387399999995</v>
      </c>
      <c r="GJ1611" s="152">
        <v>1.781890612</v>
      </c>
      <c r="GK1611" s="152">
        <v>0.26808154699999998</v>
      </c>
      <c r="GL1611" s="152">
        <v>1.6315798989999999</v>
      </c>
      <c r="GM1611" s="152">
        <v>0.26024380400000002</v>
      </c>
      <c r="GN1611" s="152">
        <v>1.275074029</v>
      </c>
      <c r="GO1611" s="152">
        <v>0.22691030700000001</v>
      </c>
      <c r="GS1611" s="152">
        <v>0.803521559</v>
      </c>
      <c r="GT1611" s="152">
        <v>0.37258190800000002</v>
      </c>
      <c r="GU1611" s="152">
        <v>0.132533542</v>
      </c>
    </row>
    <row r="1612" spans="1:203">
      <c r="A1612" s="151">
        <v>7249</v>
      </c>
      <c r="B1612" s="152" t="s">
        <v>2859</v>
      </c>
      <c r="C1612" s="152" t="s">
        <v>2877</v>
      </c>
      <c r="D1612" s="152" t="s">
        <v>2878</v>
      </c>
      <c r="E1612" s="152" t="s">
        <v>3355</v>
      </c>
      <c r="F1612" s="152" t="s">
        <v>10058</v>
      </c>
      <c r="L1612" s="153" t="s">
        <v>3356</v>
      </c>
      <c r="M1612" s="153" t="s">
        <v>3687</v>
      </c>
      <c r="P1612" s="152">
        <v>28.581816669999998</v>
      </c>
      <c r="Q1612" s="152">
        <v>140.48421669999999</v>
      </c>
      <c r="S1612" s="152" t="s">
        <v>2716</v>
      </c>
      <c r="T1612" s="152">
        <v>48.016199999999998</v>
      </c>
      <c r="U1612" s="152">
        <v>0.79449999999999998</v>
      </c>
      <c r="V1612" s="152">
        <v>18.999700000000001</v>
      </c>
      <c r="X1612" s="152">
        <v>7.0307000000000004</v>
      </c>
      <c r="AA1612" s="152">
        <v>3.7023000000000001</v>
      </c>
      <c r="AB1612" s="152">
        <v>0.1258</v>
      </c>
      <c r="AC1612" s="152">
        <v>13.9983</v>
      </c>
      <c r="AD1612" s="152">
        <v>2.2831999999999999</v>
      </c>
      <c r="AE1612" s="152">
        <v>0.49409999999999998</v>
      </c>
      <c r="AF1612" s="152">
        <v>0.216</v>
      </c>
      <c r="AI1612" s="152">
        <v>95.895747959999994</v>
      </c>
      <c r="AJ1612" s="152">
        <v>3.303096144</v>
      </c>
      <c r="AK1612" s="156">
        <f t="shared" si="25"/>
        <v>4.2131020040000002E-2</v>
      </c>
      <c r="AL1612" s="151">
        <v>421.31020039999999</v>
      </c>
      <c r="AM1612" s="151">
        <v>229.28007600000001</v>
      </c>
      <c r="AN1612" s="151">
        <v>1988.8893149999999</v>
      </c>
      <c r="AO1612" s="151">
        <v>1733.5615359999999</v>
      </c>
      <c r="AQ1612" s="152">
        <v>4.5906463080000002</v>
      </c>
      <c r="AR1612" s="152">
        <v>0.53775752600000004</v>
      </c>
      <c r="AS1612" s="152">
        <v>4.8596044359999997</v>
      </c>
      <c r="AU1612" s="151">
        <v>974.89687749999996</v>
      </c>
      <c r="AV1612" s="152">
        <v>4183.76908</v>
      </c>
      <c r="AW1612" s="152">
        <v>47.1860103</v>
      </c>
      <c r="AX1612" s="151">
        <v>4764.0812340000002</v>
      </c>
      <c r="AZ1612" s="152">
        <v>113.8611482</v>
      </c>
      <c r="BG1612" s="152">
        <v>7.557854592</v>
      </c>
      <c r="BH1612" s="152">
        <v>541.60539840000001</v>
      </c>
      <c r="BI1612" s="152">
        <v>18.497209529999999</v>
      </c>
      <c r="BJ1612" s="152">
        <v>41.066924640000003</v>
      </c>
      <c r="BK1612" s="152">
        <v>0.658380038</v>
      </c>
      <c r="BO1612" s="152">
        <v>27.87803864</v>
      </c>
      <c r="BP1612" s="152">
        <v>7.4431644840000004</v>
      </c>
      <c r="BQ1612" s="152">
        <v>17.162500980000001</v>
      </c>
      <c r="BR1612" s="152">
        <v>2.875466174</v>
      </c>
      <c r="BS1612" s="152">
        <v>13.039314020000001</v>
      </c>
      <c r="BT1612" s="152">
        <v>3.1818758819999999</v>
      </c>
      <c r="BU1612" s="152">
        <v>1.164069504</v>
      </c>
      <c r="BV1612" s="152">
        <v>3.257528019</v>
      </c>
      <c r="BX1612" s="152">
        <v>3.3615467689999998</v>
      </c>
      <c r="BZ1612" s="152">
        <v>2.2316074800000001</v>
      </c>
      <c r="CB1612" s="152">
        <v>1.65122046</v>
      </c>
      <c r="CD1612" s="152">
        <v>1.319747783</v>
      </c>
      <c r="DC1612" s="152">
        <v>40.0764</v>
      </c>
      <c r="DF1612" s="152">
        <v>12.281599999999999</v>
      </c>
      <c r="DG1612" s="152">
        <v>47.682099999999998</v>
      </c>
      <c r="DJ1612" s="152">
        <v>0.1835</v>
      </c>
      <c r="DM1612" s="152">
        <v>0.2248</v>
      </c>
      <c r="DO1612" s="154">
        <v>87.376685190000003</v>
      </c>
      <c r="ED1612" s="152">
        <v>50.1723</v>
      </c>
      <c r="EE1612" s="152">
        <v>0.68759999999999999</v>
      </c>
      <c r="EF1612" s="152">
        <v>17.061199999999999</v>
      </c>
      <c r="EH1612" s="152">
        <v>7.8969675160000001</v>
      </c>
      <c r="EJ1612" s="152">
        <v>8.7759</v>
      </c>
      <c r="EK1612" s="152">
        <v>0.14149999999999999</v>
      </c>
      <c r="EL1612" s="152">
        <v>9.1504999999999992</v>
      </c>
      <c r="EM1612" s="152">
        <v>10.701599999999999</v>
      </c>
      <c r="EO1612" s="152">
        <v>2.4516</v>
      </c>
      <c r="EP1612" s="152">
        <v>0.45240000000000002</v>
      </c>
      <c r="EQ1612" s="152">
        <v>0.12770000000000001</v>
      </c>
      <c r="FF1612" s="152">
        <v>222.59824900000001</v>
      </c>
      <c r="FG1612" s="152">
        <v>317.65109339999998</v>
      </c>
      <c r="FJ1612" s="152">
        <v>150.37424820000001</v>
      </c>
      <c r="FP1612" s="152">
        <v>7.6444445099999996</v>
      </c>
      <c r="FQ1612" s="152">
        <v>259.42250309999997</v>
      </c>
      <c r="FR1612" s="152">
        <v>18.474435669999998</v>
      </c>
      <c r="FS1612" s="152">
        <v>57.077452450000003</v>
      </c>
      <c r="FT1612" s="152">
        <v>3.0871499280000001</v>
      </c>
      <c r="FX1612" s="152">
        <v>0.159140634</v>
      </c>
      <c r="FY1612" s="152">
        <v>57.602134419999999</v>
      </c>
      <c r="FZ1612" s="152">
        <v>4.5689084680000001</v>
      </c>
      <c r="GA1612" s="152">
        <v>11.046075099999999</v>
      </c>
      <c r="GB1612" s="152">
        <v>1.430689342</v>
      </c>
      <c r="GC1612" s="152">
        <v>7.2141498940000002</v>
      </c>
      <c r="GD1612" s="152">
        <v>2.1332060300000002</v>
      </c>
      <c r="GE1612" s="152">
        <v>0.82546654200000003</v>
      </c>
      <c r="GF1612" s="152">
        <v>2.4513101709999998</v>
      </c>
      <c r="GG1612" s="152">
        <v>0.42689888999999998</v>
      </c>
      <c r="GH1612" s="152">
        <v>2.7598137710000001</v>
      </c>
      <c r="GI1612" s="152">
        <v>0.59213387399999995</v>
      </c>
      <c r="GJ1612" s="152">
        <v>1.781890612</v>
      </c>
      <c r="GK1612" s="152">
        <v>0.26808154699999998</v>
      </c>
      <c r="GL1612" s="152">
        <v>1.6315798989999999</v>
      </c>
      <c r="GM1612" s="152">
        <v>0.26024380400000002</v>
      </c>
      <c r="GN1612" s="152">
        <v>1.275074029</v>
      </c>
      <c r="GO1612" s="152">
        <v>0.22691030700000001</v>
      </c>
      <c r="GS1612" s="152">
        <v>0.803521559</v>
      </c>
      <c r="GT1612" s="152">
        <v>0.37258190800000002</v>
      </c>
      <c r="GU1612" s="152">
        <v>0.132533542</v>
      </c>
    </row>
    <row r="1613" spans="1:203">
      <c r="A1613" s="151">
        <v>7250</v>
      </c>
      <c r="B1613" s="152" t="s">
        <v>2859</v>
      </c>
      <c r="C1613" s="152" t="s">
        <v>2877</v>
      </c>
      <c r="D1613" s="152" t="s">
        <v>2878</v>
      </c>
      <c r="E1613" s="152" t="s">
        <v>3355</v>
      </c>
      <c r="F1613" s="152" t="s">
        <v>10059</v>
      </c>
      <c r="L1613" s="153" t="s">
        <v>3926</v>
      </c>
      <c r="M1613" s="153" t="s">
        <v>5060</v>
      </c>
      <c r="P1613" s="152">
        <v>28.581383330000001</v>
      </c>
      <c r="Q1613" s="152">
        <v>140.48068330000001</v>
      </c>
      <c r="S1613" s="152" t="s">
        <v>2716</v>
      </c>
      <c r="T1613" s="152">
        <v>52.408499999999997</v>
      </c>
      <c r="U1613" s="152">
        <v>0.94910000000000005</v>
      </c>
      <c r="V1613" s="152">
        <v>20.701000000000001</v>
      </c>
      <c r="X1613" s="152">
        <v>5.2935999999999996</v>
      </c>
      <c r="AA1613" s="152">
        <v>1.8966000000000001</v>
      </c>
      <c r="AB1613" s="152">
        <v>0.154</v>
      </c>
      <c r="AC1613" s="152">
        <v>10.164999999999999</v>
      </c>
      <c r="AD1613" s="152">
        <v>2.5499000000000001</v>
      </c>
      <c r="AE1613" s="152">
        <v>0.40350000000000003</v>
      </c>
      <c r="AF1613" s="152">
        <v>0.24279999999999999</v>
      </c>
      <c r="AI1613" s="152">
        <v>94.936882049999994</v>
      </c>
      <c r="AJ1613" s="152">
        <v>3.170785623</v>
      </c>
      <c r="AK1613" s="156">
        <f t="shared" si="25"/>
        <v>9.4722623379999999E-3</v>
      </c>
      <c r="AL1613" s="151">
        <v>94.722623380000002</v>
      </c>
      <c r="AM1613" s="151">
        <v>304.90689839999999</v>
      </c>
      <c r="AN1613" s="151">
        <v>1555.9175170000001</v>
      </c>
      <c r="AO1613" s="151">
        <v>1248.661666</v>
      </c>
      <c r="AQ1613" s="152">
        <v>11.52343894</v>
      </c>
      <c r="AR1613" s="152">
        <v>0.41726968599999997</v>
      </c>
      <c r="AS1613" s="152">
        <v>8.7985563199999994</v>
      </c>
      <c r="AU1613" s="151">
        <v>830.18727609999996</v>
      </c>
      <c r="AV1613" s="152">
        <v>3815.3941199999999</v>
      </c>
      <c r="AW1613" s="152">
        <v>34.1021736</v>
      </c>
      <c r="AX1613" s="151">
        <v>4885.1657580000001</v>
      </c>
      <c r="AZ1613" s="152">
        <v>81.594083729999994</v>
      </c>
      <c r="BG1613" s="152">
        <v>8.3062403840000005</v>
      </c>
      <c r="BH1613" s="152">
        <v>256.82647320000001</v>
      </c>
      <c r="BI1613" s="152">
        <v>14.834105640000001</v>
      </c>
      <c r="BJ1613" s="152">
        <v>64.348867519999999</v>
      </c>
      <c r="BK1613" s="152">
        <v>2.7755347499999998</v>
      </c>
      <c r="BO1613" s="152">
        <v>49.979374759999999</v>
      </c>
      <c r="BP1613" s="152">
        <v>5.3698834440000001</v>
      </c>
      <c r="BQ1613" s="152">
        <v>11.63799669</v>
      </c>
      <c r="BR1613" s="152">
        <v>1.7457717829999999</v>
      </c>
      <c r="BS1613" s="152">
        <v>8.5490288400000001</v>
      </c>
      <c r="BT1613" s="152">
        <v>2.3842466579999999</v>
      </c>
      <c r="BU1613" s="152">
        <v>0.93517969000000001</v>
      </c>
      <c r="BV1613" s="152">
        <v>2.6052074260000002</v>
      </c>
      <c r="BX1613" s="152">
        <v>2.5338670940000001</v>
      </c>
      <c r="BZ1613" s="152">
        <v>1.888719518</v>
      </c>
      <c r="CB1613" s="152">
        <v>1.608560663</v>
      </c>
      <c r="CD1613" s="152">
        <v>1.649851403</v>
      </c>
      <c r="DC1613" s="152">
        <v>39.726399999999998</v>
      </c>
      <c r="DF1613" s="152">
        <v>14.311299999999999</v>
      </c>
      <c r="DG1613" s="152">
        <v>46.347200000000001</v>
      </c>
      <c r="DJ1613" s="152">
        <v>0.1138</v>
      </c>
      <c r="DM1613" s="152">
        <v>0.15</v>
      </c>
      <c r="DO1613" s="154">
        <v>85.237365269999998</v>
      </c>
      <c r="ED1613" s="152">
        <v>49.883099999999999</v>
      </c>
      <c r="EE1613" s="152">
        <v>0.74129999999999996</v>
      </c>
      <c r="EF1613" s="152">
        <v>16.4529</v>
      </c>
      <c r="EH1613" s="152">
        <v>7.9753441909999996</v>
      </c>
      <c r="EJ1613" s="152">
        <v>8.8629999999999995</v>
      </c>
      <c r="EK1613" s="152">
        <v>0.14499999999999999</v>
      </c>
      <c r="EL1613" s="152">
        <v>9.0734999999999992</v>
      </c>
      <c r="EM1613" s="152">
        <v>10.8172</v>
      </c>
      <c r="EO1613" s="152">
        <v>2.6055999999999999</v>
      </c>
      <c r="EP1613" s="152">
        <v>0.42470000000000002</v>
      </c>
      <c r="EQ1613" s="152">
        <v>0.13919999999999999</v>
      </c>
      <c r="FF1613" s="152">
        <v>219.9813475</v>
      </c>
      <c r="FG1613" s="152">
        <v>397.70361250000002</v>
      </c>
      <c r="FJ1613" s="152">
        <v>146.4941121</v>
      </c>
      <c r="FP1613" s="152">
        <v>6.9948194839999998</v>
      </c>
      <c r="FQ1613" s="152">
        <v>237.8806936</v>
      </c>
      <c r="FR1613" s="152">
        <v>17.48340009</v>
      </c>
      <c r="FS1613" s="152">
        <v>58.383742589999997</v>
      </c>
      <c r="FT1613" s="152">
        <v>3.6798199980000001</v>
      </c>
      <c r="FX1613" s="152">
        <v>0.148155014</v>
      </c>
      <c r="FY1613" s="152">
        <v>61.888175140000001</v>
      </c>
      <c r="FZ1613" s="152">
        <v>4.6554148890000002</v>
      </c>
      <c r="GA1613" s="152">
        <v>11.2559301</v>
      </c>
      <c r="GB1613" s="152">
        <v>1.4981734099999999</v>
      </c>
      <c r="GC1613" s="152">
        <v>7.3154562500000004</v>
      </c>
      <c r="GD1613" s="152">
        <v>1.9679761849999999</v>
      </c>
      <c r="GE1613" s="152">
        <v>0.79299335299999996</v>
      </c>
      <c r="GF1613" s="152">
        <v>2.4518953429999999</v>
      </c>
      <c r="GG1613" s="152">
        <v>0.43756392999999999</v>
      </c>
      <c r="GH1613" s="152">
        <v>2.8135599830000002</v>
      </c>
      <c r="GI1613" s="152">
        <v>0.59623763699999999</v>
      </c>
      <c r="GJ1613" s="152">
        <v>1.746913897</v>
      </c>
      <c r="GK1613" s="152">
        <v>0.28027480599999999</v>
      </c>
      <c r="GL1613" s="152">
        <v>1.7398775120000001</v>
      </c>
      <c r="GM1613" s="152">
        <v>0.25560413399999998</v>
      </c>
      <c r="GN1613" s="152">
        <v>1.362916595</v>
      </c>
      <c r="GO1613" s="152">
        <v>0.24128201899999999</v>
      </c>
      <c r="GS1613" s="152">
        <v>0.85864455399999995</v>
      </c>
      <c r="GT1613" s="152">
        <v>0.42335639600000002</v>
      </c>
      <c r="GU1613" s="152">
        <v>0.16692889299999999</v>
      </c>
    </row>
    <row r="1614" spans="1:203">
      <c r="A1614" s="151">
        <v>7251</v>
      </c>
      <c r="B1614" s="152" t="s">
        <v>2859</v>
      </c>
      <c r="C1614" s="152" t="s">
        <v>2877</v>
      </c>
      <c r="D1614" s="152" t="s">
        <v>2878</v>
      </c>
      <c r="E1614" s="152" t="s">
        <v>3355</v>
      </c>
      <c r="F1614" s="152" t="s">
        <v>10060</v>
      </c>
      <c r="L1614" s="153" t="s">
        <v>3926</v>
      </c>
      <c r="M1614" s="153" t="s">
        <v>4453</v>
      </c>
      <c r="P1614" s="152">
        <v>28.581383330000001</v>
      </c>
      <c r="Q1614" s="152">
        <v>140.48068330000001</v>
      </c>
      <c r="S1614" s="152" t="s">
        <v>2716</v>
      </c>
      <c r="T1614" s="152">
        <v>50.3217</v>
      </c>
      <c r="U1614" s="152">
        <v>0.62019999999999997</v>
      </c>
      <c r="V1614" s="152">
        <v>18.7102</v>
      </c>
      <c r="X1614" s="152">
        <v>6.6116000000000001</v>
      </c>
      <c r="AA1614" s="152">
        <v>4.7763999999999998</v>
      </c>
      <c r="AB1614" s="152">
        <v>0.1396</v>
      </c>
      <c r="AC1614" s="152">
        <v>10.5008</v>
      </c>
      <c r="AD1614" s="152">
        <v>2.3874</v>
      </c>
      <c r="AE1614" s="152">
        <v>0.20680000000000001</v>
      </c>
      <c r="AF1614" s="152">
        <v>0.124</v>
      </c>
      <c r="AI1614" s="152">
        <v>94.628108949999998</v>
      </c>
      <c r="AJ1614" s="152">
        <v>3.526393401</v>
      </c>
      <c r="AK1614" s="156">
        <f t="shared" si="25"/>
        <v>3.1381181120000004E-2</v>
      </c>
      <c r="AL1614" s="151">
        <v>313.81181120000002</v>
      </c>
      <c r="AM1614" s="151">
        <v>173.63118460000001</v>
      </c>
      <c r="AN1614" s="151">
        <v>1015.016011</v>
      </c>
      <c r="AO1614" s="151">
        <v>398.70369019999998</v>
      </c>
      <c r="AQ1614" s="152">
        <v>4.4006410799999998</v>
      </c>
      <c r="AR1614" s="152">
        <v>0.41118569399999999</v>
      </c>
      <c r="AS1614" s="152">
        <v>1.676518876</v>
      </c>
      <c r="AU1614" s="151">
        <v>585.80459210000004</v>
      </c>
      <c r="AV1614" s="152">
        <v>1645.4847199999999</v>
      </c>
      <c r="AW1614" s="152">
        <v>31.942127249999999</v>
      </c>
      <c r="AX1614" s="151">
        <v>3747.792246</v>
      </c>
      <c r="AZ1614" s="152">
        <v>69.115195389999997</v>
      </c>
      <c r="BG1614" s="152">
        <v>1.90748864</v>
      </c>
      <c r="BH1614" s="152">
        <v>216.31044600000001</v>
      </c>
      <c r="BI1614" s="152">
        <v>15.721591800000001</v>
      </c>
      <c r="BJ1614" s="152">
        <v>45.694403999999999</v>
      </c>
      <c r="BK1614" s="152">
        <v>2.3230563750000002</v>
      </c>
      <c r="BO1614" s="152">
        <v>27.982678719999999</v>
      </c>
      <c r="BP1614" s="152">
        <v>3.3311351519999999</v>
      </c>
      <c r="BQ1614" s="152">
        <v>7.8325861699999999</v>
      </c>
      <c r="BR1614" s="152">
        <v>1.248488469</v>
      </c>
      <c r="BS1614" s="152">
        <v>5.5158989690000002</v>
      </c>
      <c r="BT1614" s="152">
        <v>1.9092029939999999</v>
      </c>
      <c r="BU1614" s="152">
        <v>0.53842989600000002</v>
      </c>
      <c r="BV1614" s="152">
        <v>2.0176874850000002</v>
      </c>
      <c r="BX1614" s="152">
        <v>2.5911265929999998</v>
      </c>
      <c r="BZ1614" s="152">
        <v>1.7186072320000001</v>
      </c>
      <c r="CB1614" s="152">
        <v>1.61117055</v>
      </c>
      <c r="CD1614" s="152">
        <v>1.3671555980000001</v>
      </c>
      <c r="DC1614" s="152">
        <v>39.691699999999997</v>
      </c>
      <c r="DF1614" s="152">
        <v>13.651899999999999</v>
      </c>
      <c r="DG1614" s="152">
        <v>46.623600000000003</v>
      </c>
      <c r="DJ1614" s="152">
        <v>0.1774</v>
      </c>
      <c r="DM1614" s="152">
        <v>0.14729999999999999</v>
      </c>
      <c r="DO1614" s="154">
        <v>85.89331602</v>
      </c>
      <c r="ED1614" s="152">
        <v>49.883099999999999</v>
      </c>
      <c r="EE1614" s="152">
        <v>0.74129999999999996</v>
      </c>
      <c r="EF1614" s="152">
        <v>16.4529</v>
      </c>
      <c r="EH1614" s="152">
        <v>7.9753441909999996</v>
      </c>
      <c r="EJ1614" s="152">
        <v>8.8629999999999995</v>
      </c>
      <c r="EK1614" s="152">
        <v>0.14499999999999999</v>
      </c>
      <c r="EL1614" s="152">
        <v>9.0734999999999992</v>
      </c>
      <c r="EM1614" s="152">
        <v>10.8172</v>
      </c>
      <c r="EO1614" s="152">
        <v>2.6055999999999999</v>
      </c>
      <c r="EP1614" s="152">
        <v>0.42470000000000002</v>
      </c>
      <c r="EQ1614" s="152">
        <v>0.13919999999999999</v>
      </c>
      <c r="FF1614" s="152">
        <v>219.9813475</v>
      </c>
      <c r="FG1614" s="152">
        <v>397.70361250000002</v>
      </c>
      <c r="FJ1614" s="152">
        <v>146.4941121</v>
      </c>
      <c r="FP1614" s="152">
        <v>6.9948194839999998</v>
      </c>
      <c r="FQ1614" s="152">
        <v>237.8806936</v>
      </c>
      <c r="FR1614" s="152">
        <v>17.48340009</v>
      </c>
      <c r="FS1614" s="152">
        <v>58.383742589999997</v>
      </c>
      <c r="FT1614" s="152">
        <v>3.6798199980000001</v>
      </c>
      <c r="FX1614" s="152">
        <v>0.148155014</v>
      </c>
      <c r="FY1614" s="152">
        <v>61.888175140000001</v>
      </c>
      <c r="FZ1614" s="152">
        <v>4.6554148890000002</v>
      </c>
      <c r="GA1614" s="152">
        <v>11.2559301</v>
      </c>
      <c r="GB1614" s="152">
        <v>1.4981734099999999</v>
      </c>
      <c r="GC1614" s="152">
        <v>7.3154562500000004</v>
      </c>
      <c r="GD1614" s="152">
        <v>1.9679761849999999</v>
      </c>
      <c r="GE1614" s="152">
        <v>0.79299335299999996</v>
      </c>
      <c r="GF1614" s="152">
        <v>2.4518953429999999</v>
      </c>
      <c r="GG1614" s="152">
        <v>0.43756392999999999</v>
      </c>
      <c r="GH1614" s="152">
        <v>2.8135599830000002</v>
      </c>
      <c r="GI1614" s="152">
        <v>0.59623763699999999</v>
      </c>
      <c r="GJ1614" s="152">
        <v>1.746913897</v>
      </c>
      <c r="GK1614" s="152">
        <v>0.28027480599999999</v>
      </c>
      <c r="GL1614" s="152">
        <v>1.7398775120000001</v>
      </c>
      <c r="GM1614" s="152">
        <v>0.25560413399999998</v>
      </c>
      <c r="GN1614" s="152">
        <v>1.362916595</v>
      </c>
      <c r="GO1614" s="152">
        <v>0.24128201899999999</v>
      </c>
      <c r="GS1614" s="152">
        <v>0.85864455399999995</v>
      </c>
      <c r="GT1614" s="152">
        <v>0.42335639600000002</v>
      </c>
      <c r="GU1614" s="152">
        <v>0.16692889299999999</v>
      </c>
    </row>
    <row r="1615" spans="1:203">
      <c r="A1615" s="151">
        <v>7252</v>
      </c>
      <c r="B1615" s="152" t="s">
        <v>2859</v>
      </c>
      <c r="C1615" s="152" t="s">
        <v>2877</v>
      </c>
      <c r="D1615" s="152" t="s">
        <v>2878</v>
      </c>
      <c r="E1615" s="152" t="s">
        <v>3355</v>
      </c>
      <c r="F1615" s="152" t="s">
        <v>10061</v>
      </c>
      <c r="L1615" s="153" t="s">
        <v>3926</v>
      </c>
      <c r="M1615" s="153" t="s">
        <v>3927</v>
      </c>
      <c r="P1615" s="152">
        <v>28.581383330000001</v>
      </c>
      <c r="Q1615" s="152">
        <v>140.48068330000001</v>
      </c>
      <c r="S1615" s="152" t="s">
        <v>2716</v>
      </c>
      <c r="T1615" s="152">
        <v>48.705399999999997</v>
      </c>
      <c r="U1615" s="152">
        <v>0.85170000000000001</v>
      </c>
      <c r="V1615" s="152">
        <v>17.476900000000001</v>
      </c>
      <c r="X1615" s="152">
        <v>6.9184000000000001</v>
      </c>
      <c r="AA1615" s="152">
        <v>6.1059999999999999</v>
      </c>
      <c r="AB1615" s="152">
        <v>0.13439999999999999</v>
      </c>
      <c r="AC1615" s="152">
        <v>12.76</v>
      </c>
      <c r="AD1615" s="152">
        <v>2.4174000000000002</v>
      </c>
      <c r="AE1615" s="152">
        <v>0.36749999999999999</v>
      </c>
      <c r="AF1615" s="152">
        <v>0.55149999999999999</v>
      </c>
      <c r="AI1615" s="152">
        <v>96.489196620000001</v>
      </c>
      <c r="AJ1615" s="152">
        <v>2.5167237789999999</v>
      </c>
      <c r="AK1615" s="156">
        <f t="shared" si="25"/>
        <v>3.6957622520000004E-2</v>
      </c>
      <c r="AL1615" s="151">
        <v>369.57622520000001</v>
      </c>
      <c r="AM1615" s="151">
        <v>202.52638920000001</v>
      </c>
      <c r="AN1615" s="151">
        <v>1336.50172</v>
      </c>
      <c r="AO1615" s="151">
        <v>1014.383652</v>
      </c>
      <c r="AQ1615" s="152">
        <v>3.8904634800000002</v>
      </c>
      <c r="AR1615" s="152">
        <v>0.51162390700000004</v>
      </c>
      <c r="AS1615" s="152">
        <v>3.7709500440000001</v>
      </c>
      <c r="AU1615" s="151">
        <v>2500.8264920000001</v>
      </c>
      <c r="AV1615" s="152">
        <v>2992.6517600000002</v>
      </c>
      <c r="AW1615" s="152">
        <v>38.986241249999999</v>
      </c>
      <c r="AX1615" s="151">
        <v>4961.1469710000001</v>
      </c>
      <c r="AZ1615" s="152">
        <v>111.22530159999999</v>
      </c>
      <c r="BG1615" s="152">
        <v>3.3711834879999998</v>
      </c>
      <c r="BH1615" s="152">
        <v>249.77414880000001</v>
      </c>
      <c r="BI1615" s="152">
        <v>15.109737750000001</v>
      </c>
      <c r="BJ1615" s="152">
        <v>52.138432639999998</v>
      </c>
      <c r="BK1615" s="152">
        <v>2.0870156249999998</v>
      </c>
      <c r="BO1615" s="152">
        <v>50.760954159999997</v>
      </c>
      <c r="BP1615" s="152">
        <v>4.7844390240000001</v>
      </c>
      <c r="BQ1615" s="152">
        <v>10.648590329999999</v>
      </c>
      <c r="BR1615" s="152">
        <v>1.797282627</v>
      </c>
      <c r="BS1615" s="152">
        <v>8.1272555759999996</v>
      </c>
      <c r="BT1615" s="152">
        <v>2.3696851200000002</v>
      </c>
      <c r="BU1615" s="152">
        <v>0.72603735599999997</v>
      </c>
      <c r="BV1615" s="152">
        <v>2.665594381</v>
      </c>
      <c r="BX1615" s="152">
        <v>2.642244754</v>
      </c>
      <c r="BZ1615" s="152">
        <v>1.779512695</v>
      </c>
      <c r="CB1615" s="152">
        <v>1.461194288</v>
      </c>
      <c r="CD1615" s="152">
        <v>1.31427765</v>
      </c>
      <c r="CU1615" s="152">
        <v>-50.637681419343217</v>
      </c>
      <c r="DC1615" s="152">
        <v>40.229799999999997</v>
      </c>
      <c r="DF1615" s="152">
        <v>10.8782</v>
      </c>
      <c r="DG1615" s="152">
        <v>48.490200000000002</v>
      </c>
      <c r="DJ1615" s="152">
        <v>0.18099999999999999</v>
      </c>
      <c r="DM1615" s="152">
        <v>0.21740000000000001</v>
      </c>
      <c r="DO1615" s="154">
        <v>88.823422350000001</v>
      </c>
      <c r="ED1615" s="152">
        <v>49.883099999999999</v>
      </c>
      <c r="EE1615" s="152">
        <v>0.74129999999999996</v>
      </c>
      <c r="EF1615" s="152">
        <v>16.4529</v>
      </c>
      <c r="EH1615" s="152">
        <v>7.9753441909999996</v>
      </c>
      <c r="EJ1615" s="152">
        <v>8.8629999999999995</v>
      </c>
      <c r="EK1615" s="152">
        <v>0.14499999999999999</v>
      </c>
      <c r="EL1615" s="152">
        <v>9.0734999999999992</v>
      </c>
      <c r="EM1615" s="152">
        <v>10.8172</v>
      </c>
      <c r="EO1615" s="152">
        <v>2.6055999999999999</v>
      </c>
      <c r="EP1615" s="152">
        <v>0.42470000000000002</v>
      </c>
      <c r="EQ1615" s="152">
        <v>0.13919999999999999</v>
      </c>
      <c r="FF1615" s="152">
        <v>219.9813475</v>
      </c>
      <c r="FG1615" s="152">
        <v>397.70361250000002</v>
      </c>
      <c r="FJ1615" s="152">
        <v>146.4941121</v>
      </c>
      <c r="FP1615" s="152">
        <v>6.9948194839999998</v>
      </c>
      <c r="FQ1615" s="152">
        <v>237.8806936</v>
      </c>
      <c r="FR1615" s="152">
        <v>17.48340009</v>
      </c>
      <c r="FS1615" s="152">
        <v>58.383742589999997</v>
      </c>
      <c r="FT1615" s="152">
        <v>3.6798199980000001</v>
      </c>
      <c r="FX1615" s="152">
        <v>0.148155014</v>
      </c>
      <c r="FY1615" s="152">
        <v>61.888175140000001</v>
      </c>
      <c r="FZ1615" s="152">
        <v>4.6554148890000002</v>
      </c>
      <c r="GA1615" s="152">
        <v>11.2559301</v>
      </c>
      <c r="GB1615" s="152">
        <v>1.4981734099999999</v>
      </c>
      <c r="GC1615" s="152">
        <v>7.3154562500000004</v>
      </c>
      <c r="GD1615" s="152">
        <v>1.9679761849999999</v>
      </c>
      <c r="GE1615" s="152">
        <v>0.79299335299999996</v>
      </c>
      <c r="GF1615" s="152">
        <v>2.4518953429999999</v>
      </c>
      <c r="GG1615" s="152">
        <v>0.43756392999999999</v>
      </c>
      <c r="GH1615" s="152">
        <v>2.8135599830000002</v>
      </c>
      <c r="GI1615" s="152">
        <v>0.59623763699999999</v>
      </c>
      <c r="GJ1615" s="152">
        <v>1.746913897</v>
      </c>
      <c r="GK1615" s="152">
        <v>0.28027480599999999</v>
      </c>
      <c r="GL1615" s="152">
        <v>1.7398775120000001</v>
      </c>
      <c r="GM1615" s="152">
        <v>0.25560413399999998</v>
      </c>
      <c r="GN1615" s="152">
        <v>1.362916595</v>
      </c>
      <c r="GO1615" s="152">
        <v>0.24128201899999999</v>
      </c>
      <c r="GS1615" s="152">
        <v>0.85864455399999995</v>
      </c>
      <c r="GT1615" s="152">
        <v>0.42335639600000002</v>
      </c>
      <c r="GU1615" s="152">
        <v>0.16692889299999999</v>
      </c>
    </row>
    <row r="1616" spans="1:203">
      <c r="A1616" s="151">
        <v>7253</v>
      </c>
      <c r="B1616" s="152" t="s">
        <v>2859</v>
      </c>
      <c r="C1616" s="152" t="s">
        <v>2877</v>
      </c>
      <c r="D1616" s="152" t="s">
        <v>2878</v>
      </c>
      <c r="E1616" s="152" t="s">
        <v>3355</v>
      </c>
      <c r="F1616" s="152" t="s">
        <v>10062</v>
      </c>
      <c r="L1616" s="153" t="s">
        <v>3926</v>
      </c>
      <c r="M1616" s="153" t="s">
        <v>5479</v>
      </c>
      <c r="P1616" s="152">
        <v>28.581383330000001</v>
      </c>
      <c r="Q1616" s="152">
        <v>140.48068330000001</v>
      </c>
      <c r="S1616" s="152" t="s">
        <v>2716</v>
      </c>
      <c r="T1616" s="152">
        <v>57.405900000000003</v>
      </c>
      <c r="U1616" s="152">
        <v>0.97789999999999999</v>
      </c>
      <c r="V1616" s="152">
        <v>20.1648</v>
      </c>
      <c r="X1616" s="152">
        <v>2.9260000000000002</v>
      </c>
      <c r="AA1616" s="152">
        <v>0.54120000000000001</v>
      </c>
      <c r="AB1616" s="152">
        <v>0.11260000000000001</v>
      </c>
      <c r="AC1616" s="152">
        <v>6.2773000000000003</v>
      </c>
      <c r="AD1616" s="152">
        <v>2.9083000000000001</v>
      </c>
      <c r="AE1616" s="152">
        <v>0.51429999999999998</v>
      </c>
      <c r="AF1616" s="152">
        <v>0.1719</v>
      </c>
      <c r="AI1616" s="152">
        <v>92.100126939999996</v>
      </c>
      <c r="AJ1616" s="152">
        <v>3.4310823880000001</v>
      </c>
      <c r="AK1616" s="156">
        <f t="shared" si="25"/>
        <v>1.7507613380000002E-2</v>
      </c>
      <c r="AL1616" s="151">
        <v>175.07613380000001</v>
      </c>
      <c r="AM1616" s="151">
        <v>398.44637490000002</v>
      </c>
      <c r="AN1616" s="151">
        <v>1847.8212799999999</v>
      </c>
      <c r="AO1616" s="151">
        <v>1031.3011309999999</v>
      </c>
      <c r="AQ1616" s="152">
        <v>6.7775836680000001</v>
      </c>
      <c r="AR1616" s="152">
        <v>0.839803466</v>
      </c>
      <c r="AS1616" s="152">
        <v>5.0541952520000004</v>
      </c>
      <c r="AU1616" s="151">
        <v>507.08422309999997</v>
      </c>
      <c r="AV1616" s="152">
        <v>4205.1595200000002</v>
      </c>
      <c r="AW1616" s="152">
        <v>35.761616549999999</v>
      </c>
      <c r="AX1616" s="151">
        <v>4740.9640079999999</v>
      </c>
      <c r="AZ1616" s="152">
        <v>190.24501269999999</v>
      </c>
      <c r="BG1616" s="152">
        <v>3.361130368</v>
      </c>
      <c r="BH1616" s="152">
        <v>346.10764319999998</v>
      </c>
      <c r="BI1616" s="152">
        <v>16.025890919999998</v>
      </c>
      <c r="BJ1616" s="152">
        <v>59.118745279999999</v>
      </c>
      <c r="BK1616" s="152">
        <v>3.0859908749999998</v>
      </c>
      <c r="BO1616" s="152">
        <v>65.232549480000003</v>
      </c>
      <c r="BP1616" s="152">
        <v>4.9396471919999998</v>
      </c>
      <c r="BQ1616" s="152">
        <v>10.69832618</v>
      </c>
      <c r="BR1616" s="152">
        <v>1.5678893789999999</v>
      </c>
      <c r="BS1616" s="152">
        <v>6.6982124880000002</v>
      </c>
      <c r="BT1616" s="152">
        <v>1.9421070899999999</v>
      </c>
      <c r="BU1616" s="152">
        <v>0.61786059699999996</v>
      </c>
      <c r="BV1616" s="152">
        <v>2.4076421510000001</v>
      </c>
      <c r="BX1616" s="152">
        <v>2.6177472919999998</v>
      </c>
      <c r="BZ1616" s="152">
        <v>1.8076114590000001</v>
      </c>
      <c r="CB1616" s="152">
        <v>1.582598873</v>
      </c>
      <c r="CD1616" s="152">
        <v>1.440990338</v>
      </c>
      <c r="DC1616" s="152">
        <v>40.365900000000003</v>
      </c>
      <c r="DF1616" s="152">
        <v>10.681699999999999</v>
      </c>
      <c r="DG1616" s="152">
        <v>48.899000000000001</v>
      </c>
      <c r="DJ1616" s="152">
        <v>0.24010000000000001</v>
      </c>
      <c r="DM1616" s="152">
        <v>0.2419</v>
      </c>
      <c r="DO1616" s="154">
        <v>89.085010819999994</v>
      </c>
      <c r="ED1616" s="152">
        <v>49.883099999999999</v>
      </c>
      <c r="EE1616" s="152">
        <v>0.74129999999999996</v>
      </c>
      <c r="EF1616" s="152">
        <v>16.4529</v>
      </c>
      <c r="EH1616" s="152">
        <v>7.9753441909999996</v>
      </c>
      <c r="EJ1616" s="152">
        <v>8.8629999999999995</v>
      </c>
      <c r="EK1616" s="152">
        <v>0.14499999999999999</v>
      </c>
      <c r="EL1616" s="152">
        <v>9.0734999999999992</v>
      </c>
      <c r="EM1616" s="152">
        <v>10.8172</v>
      </c>
      <c r="EO1616" s="152">
        <v>2.6055999999999999</v>
      </c>
      <c r="EP1616" s="152">
        <v>0.42470000000000002</v>
      </c>
      <c r="EQ1616" s="152">
        <v>0.13919999999999999</v>
      </c>
      <c r="FF1616" s="152">
        <v>219.9813475</v>
      </c>
      <c r="FG1616" s="152">
        <v>397.70361250000002</v>
      </c>
      <c r="FJ1616" s="152">
        <v>146.4941121</v>
      </c>
      <c r="FP1616" s="152">
        <v>6.9948194839999998</v>
      </c>
      <c r="FQ1616" s="152">
        <v>237.8806936</v>
      </c>
      <c r="FR1616" s="152">
        <v>17.48340009</v>
      </c>
      <c r="FS1616" s="152">
        <v>58.383742589999997</v>
      </c>
      <c r="FT1616" s="152">
        <v>3.6798199980000001</v>
      </c>
      <c r="FX1616" s="152">
        <v>0.148155014</v>
      </c>
      <c r="FY1616" s="152">
        <v>61.888175140000001</v>
      </c>
      <c r="FZ1616" s="152">
        <v>4.6554148890000002</v>
      </c>
      <c r="GA1616" s="152">
        <v>11.2559301</v>
      </c>
      <c r="GB1616" s="152">
        <v>1.4981734099999999</v>
      </c>
      <c r="GC1616" s="152">
        <v>7.3154562500000004</v>
      </c>
      <c r="GD1616" s="152">
        <v>1.9679761849999999</v>
      </c>
      <c r="GE1616" s="152">
        <v>0.79299335299999996</v>
      </c>
      <c r="GF1616" s="152">
        <v>2.4518953429999999</v>
      </c>
      <c r="GG1616" s="152">
        <v>0.43756392999999999</v>
      </c>
      <c r="GH1616" s="152">
        <v>2.8135599830000002</v>
      </c>
      <c r="GI1616" s="152">
        <v>0.59623763699999999</v>
      </c>
      <c r="GJ1616" s="152">
        <v>1.746913897</v>
      </c>
      <c r="GK1616" s="152">
        <v>0.28027480599999999</v>
      </c>
      <c r="GL1616" s="152">
        <v>1.7398775120000001</v>
      </c>
      <c r="GM1616" s="152">
        <v>0.25560413399999998</v>
      </c>
      <c r="GN1616" s="152">
        <v>1.362916595</v>
      </c>
      <c r="GO1616" s="152">
        <v>0.24128201899999999</v>
      </c>
      <c r="GS1616" s="152">
        <v>0.85864455399999995</v>
      </c>
      <c r="GT1616" s="152">
        <v>0.42335639600000002</v>
      </c>
      <c r="GU1616" s="152">
        <v>0.16692889299999999</v>
      </c>
    </row>
    <row r="1617" spans="1:203">
      <c r="A1617" s="151">
        <v>7254</v>
      </c>
      <c r="B1617" s="152" t="s">
        <v>2859</v>
      </c>
      <c r="C1617" s="152" t="s">
        <v>2877</v>
      </c>
      <c r="D1617" s="152" t="s">
        <v>2878</v>
      </c>
      <c r="E1617" s="152" t="s">
        <v>3355</v>
      </c>
      <c r="F1617" s="152" t="s">
        <v>10063</v>
      </c>
      <c r="L1617" s="153" t="s">
        <v>3926</v>
      </c>
      <c r="M1617" s="153" t="s">
        <v>3983</v>
      </c>
      <c r="P1617" s="152">
        <v>28.581383330000001</v>
      </c>
      <c r="Q1617" s="152">
        <v>140.48068330000001</v>
      </c>
      <c r="S1617" s="152" t="s">
        <v>2716</v>
      </c>
      <c r="T1617" s="152">
        <v>48.841200000000001</v>
      </c>
      <c r="U1617" s="152">
        <v>0.86170000000000002</v>
      </c>
      <c r="V1617" s="152">
        <v>17.3874</v>
      </c>
      <c r="X1617" s="152">
        <v>6.8851000000000004</v>
      </c>
      <c r="AA1617" s="152">
        <v>5.9570999999999996</v>
      </c>
      <c r="AB1617" s="152">
        <v>0.11990000000000001</v>
      </c>
      <c r="AC1617" s="152">
        <v>12.8134</v>
      </c>
      <c r="AD1617" s="152">
        <v>2.4062999999999999</v>
      </c>
      <c r="AE1617" s="152">
        <v>0.35980000000000001</v>
      </c>
      <c r="AF1617" s="152">
        <v>0.55059999999999998</v>
      </c>
      <c r="AI1617" s="152">
        <v>96.394715610000006</v>
      </c>
      <c r="AJ1617" s="152">
        <v>2.8505789259999998</v>
      </c>
      <c r="AK1617" s="156">
        <f t="shared" si="25"/>
        <v>3.0965489459999999E-2</v>
      </c>
      <c r="AL1617" s="151">
        <v>309.65489459999998</v>
      </c>
      <c r="AM1617" s="151">
        <v>198.84699989999999</v>
      </c>
      <c r="AN1617" s="151">
        <v>2440.1445509999999</v>
      </c>
      <c r="AO1617" s="151">
        <v>1935.2482299999999</v>
      </c>
      <c r="AQ1617" s="152">
        <v>4.4027787959999998</v>
      </c>
      <c r="AR1617" s="152">
        <v>0.42436042800000001</v>
      </c>
      <c r="AS1617" s="152">
        <v>6.005343656</v>
      </c>
      <c r="AU1617" s="151">
        <v>1985.5650000000001</v>
      </c>
      <c r="AV1617" s="152">
        <v>6502.6937600000001</v>
      </c>
      <c r="AW1617" s="152">
        <v>43.842603750000002</v>
      </c>
      <c r="AX1617" s="151">
        <v>7309.6728540000004</v>
      </c>
      <c r="AZ1617" s="152">
        <v>109.71302009999999</v>
      </c>
      <c r="BG1617" s="152">
        <v>7.5132266239999996</v>
      </c>
      <c r="BH1617" s="152">
        <v>454.45823280000002</v>
      </c>
      <c r="BI1617" s="152">
        <v>14.985222869999999</v>
      </c>
      <c r="BJ1617" s="152">
        <v>77.278624640000004</v>
      </c>
      <c r="BK1617" s="152">
        <v>3.2955435</v>
      </c>
      <c r="BO1617" s="152">
        <v>104.1714794</v>
      </c>
      <c r="BP1617" s="152">
        <v>7.3395662399999999</v>
      </c>
      <c r="BQ1617" s="152">
        <v>17.346616869999998</v>
      </c>
      <c r="BR1617" s="152">
        <v>2.58885291</v>
      </c>
      <c r="BS1617" s="152">
        <v>12.706234200000001</v>
      </c>
      <c r="BT1617" s="152">
        <v>3.0007189140000001</v>
      </c>
      <c r="BU1617" s="152">
        <v>1.277767823</v>
      </c>
      <c r="BV1617" s="152">
        <v>3.2247490910000001</v>
      </c>
      <c r="BX1617" s="152">
        <v>3.1605922820000001</v>
      </c>
      <c r="BZ1617" s="152">
        <v>1.9300020630000001</v>
      </c>
      <c r="CB1617" s="152">
        <v>1.607970143</v>
      </c>
      <c r="CD1617" s="152">
        <v>2.4534949949999998</v>
      </c>
      <c r="DC1617" s="152">
        <v>40.184100000000001</v>
      </c>
      <c r="DF1617" s="152">
        <v>11.4885</v>
      </c>
      <c r="DG1617" s="152">
        <v>48.497999999999998</v>
      </c>
      <c r="DJ1617" s="152">
        <v>0.13189999999999999</v>
      </c>
      <c r="DM1617" s="152">
        <v>0.21060000000000001</v>
      </c>
      <c r="DO1617" s="154">
        <v>88.271599940000002</v>
      </c>
      <c r="ED1617" s="152">
        <v>49.883099999999999</v>
      </c>
      <c r="EE1617" s="152">
        <v>0.74129999999999996</v>
      </c>
      <c r="EF1617" s="152">
        <v>16.4529</v>
      </c>
      <c r="EH1617" s="152">
        <v>7.9753441909999996</v>
      </c>
      <c r="EJ1617" s="152">
        <v>8.8629999999999995</v>
      </c>
      <c r="EK1617" s="152">
        <v>0.14499999999999999</v>
      </c>
      <c r="EL1617" s="152">
        <v>9.0734999999999992</v>
      </c>
      <c r="EM1617" s="152">
        <v>10.8172</v>
      </c>
      <c r="EO1617" s="152">
        <v>2.6055999999999999</v>
      </c>
      <c r="EP1617" s="152">
        <v>0.42470000000000002</v>
      </c>
      <c r="EQ1617" s="152">
        <v>0.13919999999999999</v>
      </c>
      <c r="FF1617" s="152">
        <v>219.9813475</v>
      </c>
      <c r="FG1617" s="152">
        <v>397.70361250000002</v>
      </c>
      <c r="FJ1617" s="152">
        <v>146.4941121</v>
      </c>
      <c r="FP1617" s="152">
        <v>6.9948194839999998</v>
      </c>
      <c r="FQ1617" s="152">
        <v>237.8806936</v>
      </c>
      <c r="FR1617" s="152">
        <v>17.48340009</v>
      </c>
      <c r="FS1617" s="152">
        <v>58.383742589999997</v>
      </c>
      <c r="FT1617" s="152">
        <v>3.6798199980000001</v>
      </c>
      <c r="FX1617" s="152">
        <v>0.148155014</v>
      </c>
      <c r="FY1617" s="152">
        <v>61.888175140000001</v>
      </c>
      <c r="FZ1617" s="152">
        <v>4.6554148890000002</v>
      </c>
      <c r="GA1617" s="152">
        <v>11.2559301</v>
      </c>
      <c r="GB1617" s="152">
        <v>1.4981734099999999</v>
      </c>
      <c r="GC1617" s="152">
        <v>7.3154562500000004</v>
      </c>
      <c r="GD1617" s="152">
        <v>1.9679761849999999</v>
      </c>
      <c r="GE1617" s="152">
        <v>0.79299335299999996</v>
      </c>
      <c r="GF1617" s="152">
        <v>2.4518953429999999</v>
      </c>
      <c r="GG1617" s="152">
        <v>0.43756392999999999</v>
      </c>
      <c r="GH1617" s="152">
        <v>2.8135599830000002</v>
      </c>
      <c r="GI1617" s="152">
        <v>0.59623763699999999</v>
      </c>
      <c r="GJ1617" s="152">
        <v>1.746913897</v>
      </c>
      <c r="GK1617" s="152">
        <v>0.28027480599999999</v>
      </c>
      <c r="GL1617" s="152">
        <v>1.7398775120000001</v>
      </c>
      <c r="GM1617" s="152">
        <v>0.25560413399999998</v>
      </c>
      <c r="GN1617" s="152">
        <v>1.362916595</v>
      </c>
      <c r="GO1617" s="152">
        <v>0.24128201899999999</v>
      </c>
      <c r="GS1617" s="152">
        <v>0.85864455399999995</v>
      </c>
      <c r="GT1617" s="152">
        <v>0.42335639600000002</v>
      </c>
      <c r="GU1617" s="152">
        <v>0.16692889299999999</v>
      </c>
    </row>
    <row r="1618" spans="1:203">
      <c r="A1618" s="151">
        <v>7255</v>
      </c>
      <c r="B1618" s="152" t="s">
        <v>2859</v>
      </c>
      <c r="C1618" s="152" t="s">
        <v>2877</v>
      </c>
      <c r="D1618" s="152" t="s">
        <v>2878</v>
      </c>
      <c r="E1618" s="152" t="s">
        <v>3355</v>
      </c>
      <c r="F1618" s="152" t="s">
        <v>10064</v>
      </c>
      <c r="L1618" s="153" t="s">
        <v>3926</v>
      </c>
      <c r="M1618" s="153" t="s">
        <v>4424</v>
      </c>
      <c r="P1618" s="152">
        <v>28.581383330000001</v>
      </c>
      <c r="Q1618" s="152">
        <v>140.48068330000001</v>
      </c>
      <c r="S1618" s="152" t="s">
        <v>2716</v>
      </c>
      <c r="T1618" s="152">
        <v>50.246400000000001</v>
      </c>
      <c r="U1618" s="152">
        <v>0.84930000000000005</v>
      </c>
      <c r="V1618" s="152">
        <v>16.813500000000001</v>
      </c>
      <c r="X1618" s="152">
        <v>6.3517000000000001</v>
      </c>
      <c r="AA1618" s="152">
        <v>4.2706999999999997</v>
      </c>
      <c r="AB1618" s="152">
        <v>0.14549999999999999</v>
      </c>
      <c r="AC1618" s="152">
        <v>13.941000000000001</v>
      </c>
      <c r="AD1618" s="152">
        <v>2.5491000000000001</v>
      </c>
      <c r="AE1618" s="152">
        <v>0.26600000000000001</v>
      </c>
      <c r="AF1618" s="152">
        <v>0.1275</v>
      </c>
      <c r="AI1618" s="152">
        <v>95.762225740000005</v>
      </c>
      <c r="AJ1618" s="152">
        <v>3.0084632409999998</v>
      </c>
      <c r="AK1618" s="156">
        <f t="shared" si="25"/>
        <v>9.5708758409999997E-2</v>
      </c>
      <c r="AL1618" s="151">
        <v>957.08758409999996</v>
      </c>
      <c r="AM1618" s="151">
        <v>262.753894</v>
      </c>
      <c r="AN1618" s="151">
        <v>1513.374501</v>
      </c>
      <c r="AO1618" s="151">
        <v>541.57115780000004</v>
      </c>
      <c r="AQ1618" s="152">
        <v>4.5508919759999999</v>
      </c>
      <c r="AR1618" s="152">
        <v>0.71011634800000001</v>
      </c>
      <c r="AS1618" s="152">
        <v>4.4638866559999997</v>
      </c>
      <c r="AU1618" s="151">
        <v>569.31220710000002</v>
      </c>
      <c r="AV1618" s="152">
        <v>2236.0905600000001</v>
      </c>
      <c r="AW1618" s="152">
        <v>39.721860749999998</v>
      </c>
      <c r="AX1618" s="151">
        <v>4687.1486640000003</v>
      </c>
      <c r="AZ1618" s="152">
        <v>236.9171863</v>
      </c>
      <c r="BG1618" s="152">
        <v>2.3143837440000001</v>
      </c>
      <c r="BH1618" s="152">
        <v>228.02834340000001</v>
      </c>
      <c r="BI1618" s="152">
        <v>15.96506286</v>
      </c>
      <c r="BJ1618" s="152">
        <v>56.187126239999998</v>
      </c>
      <c r="BK1618" s="152">
        <v>2.827267875</v>
      </c>
      <c r="BO1618" s="152">
        <v>43.151320800000001</v>
      </c>
      <c r="BP1618" s="152">
        <v>4.06496016</v>
      </c>
      <c r="BQ1618" s="152">
        <v>10.27765574</v>
      </c>
      <c r="BR1618" s="152">
        <v>1.5258275349999999</v>
      </c>
      <c r="BS1618" s="152">
        <v>7.3579598400000004</v>
      </c>
      <c r="BT1618" s="152">
        <v>2.1677233199999999</v>
      </c>
      <c r="BU1618" s="152">
        <v>0.96955063600000002</v>
      </c>
      <c r="BV1618" s="152">
        <v>2.534184754</v>
      </c>
      <c r="BX1618" s="152">
        <v>2.92612892</v>
      </c>
      <c r="BZ1618" s="152">
        <v>2.0310463799999998</v>
      </c>
      <c r="CB1618" s="152">
        <v>1.562568645</v>
      </c>
      <c r="CD1618" s="152">
        <v>1.3657981050000001</v>
      </c>
      <c r="CU1618" s="152">
        <v>-47.243303253628909</v>
      </c>
      <c r="DC1618" s="152">
        <v>40.354500000000002</v>
      </c>
      <c r="DF1618" s="152">
        <v>11.0564</v>
      </c>
      <c r="DG1618" s="152">
        <v>48.679400000000001</v>
      </c>
      <c r="DJ1618" s="152">
        <v>0.1744</v>
      </c>
      <c r="DM1618" s="152">
        <v>0.2301</v>
      </c>
      <c r="DO1618" s="154">
        <v>88.700185189999999</v>
      </c>
      <c r="ED1618" s="152">
        <v>49.883099999999999</v>
      </c>
      <c r="EE1618" s="152">
        <v>0.74129999999999996</v>
      </c>
      <c r="EF1618" s="152">
        <v>16.4529</v>
      </c>
      <c r="EH1618" s="152">
        <v>7.9753441909999996</v>
      </c>
      <c r="EJ1618" s="152">
        <v>8.8629999999999995</v>
      </c>
      <c r="EK1618" s="152">
        <v>0.14499999999999999</v>
      </c>
      <c r="EL1618" s="152">
        <v>9.0734999999999992</v>
      </c>
      <c r="EM1618" s="152">
        <v>10.8172</v>
      </c>
      <c r="EO1618" s="152">
        <v>2.6055999999999999</v>
      </c>
      <c r="EP1618" s="152">
        <v>0.42470000000000002</v>
      </c>
      <c r="EQ1618" s="152">
        <v>0.13919999999999999</v>
      </c>
      <c r="FF1618" s="152">
        <v>219.9813475</v>
      </c>
      <c r="FG1618" s="152">
        <v>397.70361250000002</v>
      </c>
      <c r="FJ1618" s="152">
        <v>146.4941121</v>
      </c>
      <c r="FP1618" s="152">
        <v>6.9948194839999998</v>
      </c>
      <c r="FQ1618" s="152">
        <v>237.8806936</v>
      </c>
      <c r="FR1618" s="152">
        <v>17.48340009</v>
      </c>
      <c r="FS1618" s="152">
        <v>58.383742589999997</v>
      </c>
      <c r="FT1618" s="152">
        <v>3.6798199980000001</v>
      </c>
      <c r="FX1618" s="152">
        <v>0.148155014</v>
      </c>
      <c r="FY1618" s="152">
        <v>61.888175140000001</v>
      </c>
      <c r="FZ1618" s="152">
        <v>4.6554148890000002</v>
      </c>
      <c r="GA1618" s="152">
        <v>11.2559301</v>
      </c>
      <c r="GB1618" s="152">
        <v>1.4981734099999999</v>
      </c>
      <c r="GC1618" s="152">
        <v>7.3154562500000004</v>
      </c>
      <c r="GD1618" s="152">
        <v>1.9679761849999999</v>
      </c>
      <c r="GE1618" s="152">
        <v>0.79299335299999996</v>
      </c>
      <c r="GF1618" s="152">
        <v>2.4518953429999999</v>
      </c>
      <c r="GG1618" s="152">
        <v>0.43756392999999999</v>
      </c>
      <c r="GH1618" s="152">
        <v>2.8135599830000002</v>
      </c>
      <c r="GI1618" s="152">
        <v>0.59623763699999999</v>
      </c>
      <c r="GJ1618" s="152">
        <v>1.746913897</v>
      </c>
      <c r="GK1618" s="152">
        <v>0.28027480599999999</v>
      </c>
      <c r="GL1618" s="152">
        <v>1.7398775120000001</v>
      </c>
      <c r="GM1618" s="152">
        <v>0.25560413399999998</v>
      </c>
      <c r="GN1618" s="152">
        <v>1.362916595</v>
      </c>
      <c r="GO1618" s="152">
        <v>0.24128201899999999</v>
      </c>
      <c r="GS1618" s="152">
        <v>0.85864455399999995</v>
      </c>
      <c r="GT1618" s="152">
        <v>0.42335639600000002</v>
      </c>
      <c r="GU1618" s="152">
        <v>0.16692889299999999</v>
      </c>
    </row>
    <row r="1619" spans="1:203">
      <c r="A1619" s="151">
        <v>7256</v>
      </c>
      <c r="B1619" s="152" t="s">
        <v>2859</v>
      </c>
      <c r="C1619" s="152" t="s">
        <v>2877</v>
      </c>
      <c r="D1619" s="152" t="s">
        <v>2878</v>
      </c>
      <c r="E1619" s="152" t="s">
        <v>3355</v>
      </c>
      <c r="F1619" s="152" t="s">
        <v>10065</v>
      </c>
      <c r="L1619" s="153" t="s">
        <v>3926</v>
      </c>
      <c r="M1619" s="153" t="s">
        <v>3935</v>
      </c>
      <c r="P1619" s="152">
        <v>28.581383330000001</v>
      </c>
      <c r="Q1619" s="152">
        <v>140.48068330000001</v>
      </c>
      <c r="S1619" s="152" t="s">
        <v>2716</v>
      </c>
      <c r="T1619" s="152">
        <v>48.731999999999999</v>
      </c>
      <c r="U1619" s="152">
        <v>0.73129999999999995</v>
      </c>
      <c r="V1619" s="152">
        <v>16.7742</v>
      </c>
      <c r="X1619" s="152">
        <v>6.9522000000000004</v>
      </c>
      <c r="AA1619" s="152">
        <v>6.0789999999999997</v>
      </c>
      <c r="AB1619" s="152">
        <v>0.15890000000000001</v>
      </c>
      <c r="AC1619" s="152">
        <v>14.008699999999999</v>
      </c>
      <c r="AD1619" s="152">
        <v>2.2543000000000002</v>
      </c>
      <c r="AE1619" s="152">
        <v>0.1726</v>
      </c>
      <c r="AF1619" s="152">
        <v>0.1132</v>
      </c>
      <c r="AI1619" s="152">
        <v>96.187375630000005</v>
      </c>
      <c r="AJ1619" s="152">
        <v>2.7676005940000001</v>
      </c>
      <c r="AK1619" s="156">
        <f t="shared" si="25"/>
        <v>0.1105346225</v>
      </c>
      <c r="AL1619" s="151">
        <v>1105.346225</v>
      </c>
      <c r="AM1619" s="151">
        <v>207.77301850000001</v>
      </c>
      <c r="AN1619" s="151">
        <v>1357.924976</v>
      </c>
      <c r="AO1619" s="151">
        <v>456.87045540000003</v>
      </c>
      <c r="AQ1619" s="152">
        <v>4.1280194159999999</v>
      </c>
      <c r="AR1619" s="152">
        <v>0.51450723899999995</v>
      </c>
      <c r="AS1619" s="152">
        <v>3.7700736199999998</v>
      </c>
      <c r="AU1619" s="151">
        <v>474.3800698</v>
      </c>
      <c r="AV1619" s="152">
        <v>1463.30708</v>
      </c>
      <c r="AW1619" s="152">
        <v>43.225129199999998</v>
      </c>
      <c r="AX1619" s="151">
        <v>4265.6226029999998</v>
      </c>
      <c r="AZ1619" s="152">
        <v>205.58184009999999</v>
      </c>
      <c r="BG1619" s="152">
        <v>1.742026112</v>
      </c>
      <c r="BH1619" s="152">
        <v>230.559912</v>
      </c>
      <c r="BI1619" s="152">
        <v>15.46065054</v>
      </c>
      <c r="BJ1619" s="152">
        <v>49.307454559999996</v>
      </c>
      <c r="BK1619" s="152">
        <v>1.312508588</v>
      </c>
      <c r="BO1619" s="152">
        <v>24.538473620000001</v>
      </c>
      <c r="BP1619" s="152">
        <v>3.1724391600000001</v>
      </c>
      <c r="BQ1619" s="152">
        <v>8.1712010300000006</v>
      </c>
      <c r="BR1619" s="152">
        <v>1.318074615</v>
      </c>
      <c r="BS1619" s="152">
        <v>6.2117169839999997</v>
      </c>
      <c r="BT1619" s="152">
        <v>1.934065506</v>
      </c>
      <c r="BU1619" s="152">
        <v>0.79811825300000006</v>
      </c>
      <c r="BV1619" s="152">
        <v>2.2782899259999998</v>
      </c>
      <c r="BX1619" s="152">
        <v>2.7829647409999998</v>
      </c>
      <c r="BZ1619" s="152">
        <v>1.8192363730000001</v>
      </c>
      <c r="CB1619" s="152">
        <v>1.6074165300000001</v>
      </c>
      <c r="CD1619" s="152">
        <v>1.4134549279999999</v>
      </c>
      <c r="CU1619" s="152">
        <v>-40.644189557854872</v>
      </c>
      <c r="DC1619" s="152">
        <v>40.224499999999999</v>
      </c>
      <c r="DF1619" s="152">
        <v>10.9925</v>
      </c>
      <c r="DG1619" s="152">
        <v>48.7911</v>
      </c>
      <c r="DJ1619" s="152">
        <v>0.1605</v>
      </c>
      <c r="DM1619" s="152">
        <v>0.2402</v>
      </c>
      <c r="DO1619" s="154">
        <v>88.780999469999998</v>
      </c>
      <c r="ED1619" s="152">
        <v>49.883099999999999</v>
      </c>
      <c r="EE1619" s="152">
        <v>0.74129999999999996</v>
      </c>
      <c r="EF1619" s="152">
        <v>16.4529</v>
      </c>
      <c r="EH1619" s="152">
        <v>7.9753441909999996</v>
      </c>
      <c r="EJ1619" s="152">
        <v>8.8629999999999995</v>
      </c>
      <c r="EK1619" s="152">
        <v>0.14499999999999999</v>
      </c>
      <c r="EL1619" s="152">
        <v>9.0734999999999992</v>
      </c>
      <c r="EM1619" s="152">
        <v>10.8172</v>
      </c>
      <c r="EO1619" s="152">
        <v>2.6055999999999999</v>
      </c>
      <c r="EP1619" s="152">
        <v>0.42470000000000002</v>
      </c>
      <c r="EQ1619" s="152">
        <v>0.13919999999999999</v>
      </c>
      <c r="FF1619" s="152">
        <v>219.9813475</v>
      </c>
      <c r="FG1619" s="152">
        <v>397.70361250000002</v>
      </c>
      <c r="FJ1619" s="152">
        <v>146.4941121</v>
      </c>
      <c r="FP1619" s="152">
        <v>6.9948194839999998</v>
      </c>
      <c r="FQ1619" s="152">
        <v>237.8806936</v>
      </c>
      <c r="FR1619" s="152">
        <v>17.48340009</v>
      </c>
      <c r="FS1619" s="152">
        <v>58.383742589999997</v>
      </c>
      <c r="FT1619" s="152">
        <v>3.6798199980000001</v>
      </c>
      <c r="FX1619" s="152">
        <v>0.148155014</v>
      </c>
      <c r="FY1619" s="152">
        <v>61.888175140000001</v>
      </c>
      <c r="FZ1619" s="152">
        <v>4.6554148890000002</v>
      </c>
      <c r="GA1619" s="152">
        <v>11.2559301</v>
      </c>
      <c r="GB1619" s="152">
        <v>1.4981734099999999</v>
      </c>
      <c r="GC1619" s="152">
        <v>7.3154562500000004</v>
      </c>
      <c r="GD1619" s="152">
        <v>1.9679761849999999</v>
      </c>
      <c r="GE1619" s="152">
        <v>0.79299335299999996</v>
      </c>
      <c r="GF1619" s="152">
        <v>2.4518953429999999</v>
      </c>
      <c r="GG1619" s="152">
        <v>0.43756392999999999</v>
      </c>
      <c r="GH1619" s="152">
        <v>2.8135599830000002</v>
      </c>
      <c r="GI1619" s="152">
        <v>0.59623763699999999</v>
      </c>
      <c r="GJ1619" s="152">
        <v>1.746913897</v>
      </c>
      <c r="GK1619" s="152">
        <v>0.28027480599999999</v>
      </c>
      <c r="GL1619" s="152">
        <v>1.7398775120000001</v>
      </c>
      <c r="GM1619" s="152">
        <v>0.25560413399999998</v>
      </c>
      <c r="GN1619" s="152">
        <v>1.362916595</v>
      </c>
      <c r="GO1619" s="152">
        <v>0.24128201899999999</v>
      </c>
      <c r="GS1619" s="152">
        <v>0.85864455399999995</v>
      </c>
      <c r="GT1619" s="152">
        <v>0.42335639600000002</v>
      </c>
      <c r="GU1619" s="152">
        <v>0.16692889299999999</v>
      </c>
    </row>
    <row r="1620" spans="1:203">
      <c r="A1620" s="151">
        <v>7258</v>
      </c>
      <c r="B1620" s="152" t="s">
        <v>2859</v>
      </c>
      <c r="C1620" s="152" t="s">
        <v>2877</v>
      </c>
      <c r="D1620" s="152" t="s">
        <v>2878</v>
      </c>
      <c r="E1620" s="152" t="s">
        <v>3468</v>
      </c>
      <c r="F1620" s="152" t="s">
        <v>10066</v>
      </c>
      <c r="L1620" s="153" t="s">
        <v>3757</v>
      </c>
      <c r="M1620" s="153" t="s">
        <v>5383</v>
      </c>
      <c r="P1620" s="152">
        <v>30.386399999999998</v>
      </c>
      <c r="Q1620" s="152">
        <v>139.22999999999999</v>
      </c>
      <c r="S1620" s="152" t="s">
        <v>2716</v>
      </c>
      <c r="T1620" s="152">
        <v>54.997700000000002</v>
      </c>
      <c r="U1620" s="152">
        <v>0.92959999999999998</v>
      </c>
      <c r="V1620" s="152">
        <v>20.798300000000001</v>
      </c>
      <c r="X1620" s="152">
        <v>2.9504000000000001</v>
      </c>
      <c r="AA1620" s="152">
        <v>0.64119999999999999</v>
      </c>
      <c r="AB1620" s="152">
        <v>9.4299999999999995E-2</v>
      </c>
      <c r="AC1620" s="152">
        <v>8.4404000000000003</v>
      </c>
      <c r="AD1620" s="152">
        <v>2.7480000000000002</v>
      </c>
      <c r="AE1620" s="152">
        <v>1.4207000000000001</v>
      </c>
      <c r="AF1620" s="152">
        <v>0.2979</v>
      </c>
      <c r="AI1620" s="152">
        <v>93.398808149999994</v>
      </c>
      <c r="AJ1620" s="152">
        <v>2.2222780339999999</v>
      </c>
      <c r="AK1620" s="156">
        <f t="shared" si="25"/>
        <v>2.1858217430000002E-3</v>
      </c>
      <c r="AL1620" s="151">
        <v>21.85821743</v>
      </c>
      <c r="AM1620" s="151">
        <v>445.05613959999999</v>
      </c>
      <c r="AN1620" s="151">
        <v>1495.063568</v>
      </c>
      <c r="AO1620" s="151">
        <v>899.55269329999999</v>
      </c>
      <c r="DC1620" s="152">
        <v>40.071100000000001</v>
      </c>
      <c r="DF1620" s="152">
        <v>11.8736</v>
      </c>
      <c r="DG1620" s="152">
        <v>47.9131</v>
      </c>
      <c r="DJ1620" s="152">
        <v>0.20680000000000001</v>
      </c>
      <c r="DM1620" s="152">
        <v>0.1716</v>
      </c>
      <c r="DO1620" s="154">
        <v>87.796519369999999</v>
      </c>
      <c r="ED1620" s="152">
        <v>48.91</v>
      </c>
      <c r="EE1620" s="152">
        <v>0.77300000000000002</v>
      </c>
      <c r="EF1620" s="152">
        <v>15.565</v>
      </c>
      <c r="EH1620" s="152">
        <v>8.9498785210000005</v>
      </c>
      <c r="EJ1620" s="152">
        <v>9.9459999999999997</v>
      </c>
      <c r="EK1620" s="152">
        <v>0.20200000000000001</v>
      </c>
      <c r="EL1620" s="152">
        <v>12.250999999999999</v>
      </c>
      <c r="EM1620" s="152">
        <v>10.772</v>
      </c>
      <c r="EO1620" s="152">
        <v>1.774</v>
      </c>
      <c r="EP1620" s="152">
        <v>0.74199999999999999</v>
      </c>
      <c r="EQ1620" s="152">
        <v>0.22600000000000001</v>
      </c>
    </row>
    <row r="1621" spans="1:203">
      <c r="A1621" s="151">
        <v>7259</v>
      </c>
      <c r="B1621" s="152" t="s">
        <v>2859</v>
      </c>
      <c r="C1621" s="152" t="s">
        <v>2877</v>
      </c>
      <c r="D1621" s="152" t="s">
        <v>2878</v>
      </c>
      <c r="E1621" s="152" t="s">
        <v>3468</v>
      </c>
      <c r="F1621" s="152" t="s">
        <v>10067</v>
      </c>
      <c r="L1621" s="153" t="s">
        <v>3757</v>
      </c>
      <c r="M1621" s="153" t="s">
        <v>4974</v>
      </c>
      <c r="P1621" s="152">
        <v>30.386399999999998</v>
      </c>
      <c r="Q1621" s="152">
        <v>139.22999999999999</v>
      </c>
      <c r="S1621" s="152" t="s">
        <v>2716</v>
      </c>
      <c r="T1621" s="152">
        <v>52.020899999999997</v>
      </c>
      <c r="U1621" s="152">
        <v>1.2145999999999999</v>
      </c>
      <c r="V1621" s="152">
        <v>17.086500000000001</v>
      </c>
      <c r="X1621" s="152">
        <v>8.5791000000000004</v>
      </c>
      <c r="AA1621" s="152">
        <v>3.4693000000000001</v>
      </c>
      <c r="AB1621" s="152">
        <v>0.18759999999999999</v>
      </c>
      <c r="AC1621" s="152">
        <v>11.0693</v>
      </c>
      <c r="AD1621" s="152">
        <v>2.8325</v>
      </c>
      <c r="AE1621" s="152">
        <v>1.3492</v>
      </c>
      <c r="AF1621" s="152">
        <v>0.38090000000000002</v>
      </c>
      <c r="AI1621" s="152">
        <v>98.37795251</v>
      </c>
      <c r="AJ1621" s="152">
        <v>1.2981333930000001</v>
      </c>
      <c r="AK1621" s="156">
        <f t="shared" si="25"/>
        <v>1.433385848E-3</v>
      </c>
      <c r="AL1621" s="151">
        <v>14.33385848</v>
      </c>
      <c r="AM1621" s="151">
        <v>749.52061149999997</v>
      </c>
      <c r="AN1621" s="151">
        <v>771.57641339999998</v>
      </c>
      <c r="AO1621" s="151">
        <v>1004.166165</v>
      </c>
      <c r="AQ1621" s="152">
        <v>8.9088865199999994</v>
      </c>
      <c r="AR1621" s="152">
        <v>0.96753024200000004</v>
      </c>
      <c r="AS1621" s="152">
        <v>6.8421557599999998</v>
      </c>
      <c r="AU1621" s="151">
        <v>1733.1232010000001</v>
      </c>
      <c r="AV1621" s="152">
        <v>10518.210520000001</v>
      </c>
      <c r="AW1621" s="152">
        <v>35.916701699999997</v>
      </c>
      <c r="AX1621" s="151">
        <v>7003.493211</v>
      </c>
      <c r="AZ1621" s="152">
        <v>67.22904733</v>
      </c>
      <c r="BG1621" s="152">
        <v>21.66056845</v>
      </c>
      <c r="BH1621" s="152">
        <v>417.77439659999999</v>
      </c>
      <c r="BI1621" s="152">
        <v>21.731658240000002</v>
      </c>
      <c r="BJ1621" s="152">
        <v>62.950719999999997</v>
      </c>
      <c r="BK1621" s="152">
        <v>2.5430130000000002</v>
      </c>
      <c r="BO1621" s="152">
        <v>97.675384800000003</v>
      </c>
      <c r="BP1621" s="152">
        <v>11.779780069999999</v>
      </c>
      <c r="BQ1621" s="152">
        <v>25.941819280000001</v>
      </c>
      <c r="BR1621" s="152">
        <v>3.878243747</v>
      </c>
      <c r="BS1621" s="152">
        <v>18.090944780000001</v>
      </c>
      <c r="BT1621" s="152">
        <v>4.4895001499999996</v>
      </c>
      <c r="BU1621" s="152">
        <v>1.4015354870000001</v>
      </c>
      <c r="BV1621" s="152">
        <v>4.4789117259999998</v>
      </c>
      <c r="BX1621" s="152">
        <v>4.0537219660000003</v>
      </c>
      <c r="BZ1621" s="152">
        <v>2.7690247480000001</v>
      </c>
      <c r="CB1621" s="152">
        <v>2.3296646700000001</v>
      </c>
      <c r="CD1621" s="152">
        <v>1.97123976</v>
      </c>
      <c r="DC1621" s="152">
        <v>40.0852</v>
      </c>
      <c r="DF1621" s="152">
        <v>12.8111</v>
      </c>
      <c r="DG1621" s="152">
        <v>47.398000000000003</v>
      </c>
      <c r="DJ1621" s="152">
        <v>0.26429999999999998</v>
      </c>
      <c r="DM1621" s="152">
        <v>0.16320000000000001</v>
      </c>
      <c r="DO1621" s="154">
        <v>86.835562679999995</v>
      </c>
      <c r="ED1621" s="152">
        <v>48.91</v>
      </c>
      <c r="EE1621" s="152">
        <v>0.77300000000000002</v>
      </c>
      <c r="EF1621" s="152">
        <v>15.565</v>
      </c>
      <c r="EH1621" s="152">
        <v>8.9498785210000005</v>
      </c>
      <c r="EJ1621" s="152">
        <v>9.9459999999999997</v>
      </c>
      <c r="EK1621" s="152">
        <v>0.20200000000000001</v>
      </c>
      <c r="EL1621" s="152">
        <v>12.250999999999999</v>
      </c>
      <c r="EM1621" s="152">
        <v>10.772</v>
      </c>
      <c r="EO1621" s="152">
        <v>1.774</v>
      </c>
      <c r="EP1621" s="152">
        <v>0.74199999999999999</v>
      </c>
      <c r="EQ1621" s="152">
        <v>0.22600000000000001</v>
      </c>
    </row>
    <row r="1622" spans="1:203">
      <c r="A1622" s="151">
        <v>7260</v>
      </c>
      <c r="B1622" s="152" t="s">
        <v>2859</v>
      </c>
      <c r="C1622" s="152" t="s">
        <v>2877</v>
      </c>
      <c r="D1622" s="152" t="s">
        <v>2878</v>
      </c>
      <c r="E1622" s="152" t="s">
        <v>3468</v>
      </c>
      <c r="F1622" s="152" t="s">
        <v>10068</v>
      </c>
      <c r="L1622" s="153" t="s">
        <v>3757</v>
      </c>
      <c r="M1622" s="153" t="s">
        <v>3758</v>
      </c>
      <c r="P1622" s="152">
        <v>30.386399999999998</v>
      </c>
      <c r="Q1622" s="152">
        <v>139.22999999999999</v>
      </c>
      <c r="S1622" s="152" t="s">
        <v>2716</v>
      </c>
      <c r="T1622" s="152">
        <v>48.196199999999997</v>
      </c>
      <c r="U1622" s="152">
        <v>0.9022</v>
      </c>
      <c r="V1622" s="152">
        <v>19.668199999999999</v>
      </c>
      <c r="X1622" s="152">
        <v>4.8555000000000001</v>
      </c>
      <c r="AA1622" s="152">
        <v>2.988</v>
      </c>
      <c r="AB1622" s="152">
        <v>9.8599999999999993E-2</v>
      </c>
      <c r="AC1622" s="152">
        <v>13.739100000000001</v>
      </c>
      <c r="AD1622" s="152">
        <v>2.4056000000000002</v>
      </c>
      <c r="AE1622" s="152">
        <v>1.0528999999999999</v>
      </c>
      <c r="AF1622" s="152">
        <v>0.31130000000000002</v>
      </c>
      <c r="AI1622" s="152">
        <v>94.384415129999994</v>
      </c>
      <c r="AJ1622" s="152">
        <v>3.4667487459999999</v>
      </c>
      <c r="AK1622" s="156">
        <f t="shared" si="25"/>
        <v>3.3171090529999996E-2</v>
      </c>
      <c r="AL1622" s="151">
        <v>331.71090529999998</v>
      </c>
      <c r="AM1622" s="151">
        <v>639.93129869999996</v>
      </c>
      <c r="AN1622" s="151">
        <v>2662.0597269999998</v>
      </c>
      <c r="AO1622" s="151">
        <v>1097.113769</v>
      </c>
      <c r="AQ1622" s="152">
        <v>5.2713202319999999</v>
      </c>
      <c r="AR1622" s="152">
        <v>0.80938673000000005</v>
      </c>
      <c r="AS1622" s="152">
        <v>5.983988536</v>
      </c>
      <c r="AU1622" s="151">
        <v>1260.5449860000001</v>
      </c>
      <c r="AV1622" s="152">
        <v>9233.3485199999996</v>
      </c>
      <c r="AW1622" s="152">
        <v>41.960564249999997</v>
      </c>
      <c r="AX1622" s="151">
        <v>5655.9596940000001</v>
      </c>
      <c r="AZ1622" s="152">
        <v>73.383323300000001</v>
      </c>
      <c r="BG1622" s="152">
        <v>18.650072959999999</v>
      </c>
      <c r="BH1622" s="152">
        <v>477.30109679999998</v>
      </c>
      <c r="BI1622" s="152">
        <v>19.258274969999999</v>
      </c>
      <c r="BJ1622" s="152">
        <v>56.145025439999998</v>
      </c>
      <c r="BK1622" s="152">
        <v>2.0583089999999999</v>
      </c>
      <c r="BO1622" s="152">
        <v>79.407110720000006</v>
      </c>
      <c r="BP1622" s="152">
        <v>10.61695271</v>
      </c>
      <c r="BQ1622" s="152">
        <v>23.57246696</v>
      </c>
      <c r="BR1622" s="152">
        <v>3.6197914550000001</v>
      </c>
      <c r="BS1622" s="152">
        <v>16.71445855</v>
      </c>
      <c r="BT1622" s="152">
        <v>4.2435033000000004</v>
      </c>
      <c r="BU1622" s="152">
        <v>1.5804383930000001</v>
      </c>
      <c r="BV1622" s="152">
        <v>4.0605071419999996</v>
      </c>
      <c r="BX1622" s="152">
        <v>3.6923828620000001</v>
      </c>
      <c r="BZ1622" s="152">
        <v>2.35898019</v>
      </c>
      <c r="CB1622" s="152">
        <v>2.0273342479999998</v>
      </c>
      <c r="CD1622" s="152">
        <v>1.6827364579999999</v>
      </c>
      <c r="DC1622" s="152">
        <v>40.6051</v>
      </c>
      <c r="DF1622" s="152">
        <v>9.9184999999999999</v>
      </c>
      <c r="DG1622" s="152">
        <v>49.665900000000001</v>
      </c>
      <c r="DJ1622" s="152">
        <v>0.35759999999999997</v>
      </c>
      <c r="DM1622" s="152">
        <v>0.1825</v>
      </c>
      <c r="DO1622" s="154">
        <v>89.92705771</v>
      </c>
      <c r="ED1622" s="152">
        <v>48.91</v>
      </c>
      <c r="EE1622" s="152">
        <v>0.77300000000000002</v>
      </c>
      <c r="EF1622" s="152">
        <v>15.565</v>
      </c>
      <c r="EH1622" s="152">
        <v>8.9498785210000005</v>
      </c>
      <c r="EJ1622" s="152">
        <v>9.9459999999999997</v>
      </c>
      <c r="EK1622" s="152">
        <v>0.20200000000000001</v>
      </c>
      <c r="EL1622" s="152">
        <v>12.250999999999999</v>
      </c>
      <c r="EM1622" s="152">
        <v>10.772</v>
      </c>
      <c r="EO1622" s="152">
        <v>1.774</v>
      </c>
      <c r="EP1622" s="152">
        <v>0.74199999999999999</v>
      </c>
      <c r="EQ1622" s="152">
        <v>0.22600000000000001</v>
      </c>
    </row>
    <row r="1623" spans="1:203">
      <c r="A1623" s="151">
        <v>7261</v>
      </c>
      <c r="B1623" s="152" t="s">
        <v>2859</v>
      </c>
      <c r="C1623" s="152" t="s">
        <v>2877</v>
      </c>
      <c r="D1623" s="152" t="s">
        <v>2878</v>
      </c>
      <c r="E1623" s="152" t="s">
        <v>3468</v>
      </c>
      <c r="F1623" s="152" t="s">
        <v>10069</v>
      </c>
      <c r="L1623" s="153" t="s">
        <v>3901</v>
      </c>
      <c r="M1623" s="153" t="s">
        <v>5376</v>
      </c>
      <c r="P1623" s="152">
        <v>30.389800000000001</v>
      </c>
      <c r="Q1623" s="152">
        <v>139.23384999999999</v>
      </c>
      <c r="S1623" s="152" t="s">
        <v>2716</v>
      </c>
      <c r="T1623" s="152">
        <v>54.803600000000003</v>
      </c>
      <c r="U1623" s="152">
        <v>1.3994</v>
      </c>
      <c r="V1623" s="152">
        <v>16.740100000000002</v>
      </c>
      <c r="X1623" s="152">
        <v>7.4652000000000003</v>
      </c>
      <c r="AA1623" s="152">
        <v>2.5097999999999998</v>
      </c>
      <c r="AB1623" s="152">
        <v>0.13750000000000001</v>
      </c>
      <c r="AC1623" s="152">
        <v>9.7272999999999996</v>
      </c>
      <c r="AD1623" s="152">
        <v>3.0213000000000001</v>
      </c>
      <c r="AE1623" s="152">
        <v>1.7648999999999999</v>
      </c>
      <c r="AF1623" s="152">
        <v>0.43090000000000001</v>
      </c>
      <c r="AI1623" s="152">
        <v>98.166175510000002</v>
      </c>
      <c r="AJ1623" s="152">
        <v>1.3574544120000001</v>
      </c>
      <c r="AK1623" s="156">
        <f t="shared" si="25"/>
        <v>7.3504508819999996E-4</v>
      </c>
      <c r="AL1623" s="151">
        <v>7.3504508819999996</v>
      </c>
      <c r="AM1623" s="151">
        <v>876.52953339999999</v>
      </c>
      <c r="AN1623" s="151">
        <v>238.3277708</v>
      </c>
      <c r="AO1623" s="151">
        <v>1123.0663830000001</v>
      </c>
      <c r="AQ1623" s="152">
        <v>11.350966570000001</v>
      </c>
      <c r="AR1623" s="152">
        <v>1.1732197369999999</v>
      </c>
      <c r="AS1623" s="152">
        <v>7.960337</v>
      </c>
      <c r="AU1623" s="151">
        <v>2063.0447469999999</v>
      </c>
      <c r="AV1623" s="152">
        <v>13234.222159999999</v>
      </c>
      <c r="AW1623" s="152">
        <v>33.9894423</v>
      </c>
      <c r="AX1623" s="151">
        <v>7482.9321929999996</v>
      </c>
      <c r="AZ1623" s="152">
        <v>63.791090990000001</v>
      </c>
      <c r="BG1623" s="152">
        <v>27.01923622</v>
      </c>
      <c r="BH1623" s="152">
        <v>376.7187204</v>
      </c>
      <c r="BI1623" s="152">
        <v>24.980638979999998</v>
      </c>
      <c r="BJ1623" s="152">
        <v>76.141301600000006</v>
      </c>
      <c r="BK1623" s="152">
        <v>3.3157203750000002</v>
      </c>
      <c r="BO1623" s="152">
        <v>128.14206189999999</v>
      </c>
      <c r="BP1623" s="152">
        <v>14.70807155</v>
      </c>
      <c r="BQ1623" s="152">
        <v>32.669386580000001</v>
      </c>
      <c r="BR1623" s="152">
        <v>4.9031523799999999</v>
      </c>
      <c r="BS1623" s="152">
        <v>22.074958219999999</v>
      </c>
      <c r="BT1623" s="152">
        <v>5.3471830379999998</v>
      </c>
      <c r="BU1623" s="152">
        <v>2.018686636</v>
      </c>
      <c r="BV1623" s="152">
        <v>5.2121484479999998</v>
      </c>
      <c r="BX1623" s="152">
        <v>4.6910941990000001</v>
      </c>
      <c r="BZ1623" s="152">
        <v>3.080116533</v>
      </c>
      <c r="CB1623" s="152">
        <v>2.7378879829999998</v>
      </c>
      <c r="CD1623" s="152">
        <v>2.326718048</v>
      </c>
      <c r="DC1623" s="152">
        <v>39.867600000000003</v>
      </c>
      <c r="DF1623" s="152">
        <v>13.7287</v>
      </c>
      <c r="DG1623" s="152">
        <v>46.437199999999997</v>
      </c>
      <c r="DJ1623" s="152">
        <v>0.2747</v>
      </c>
      <c r="DM1623" s="152">
        <v>0.1668</v>
      </c>
      <c r="DO1623" s="154">
        <v>85.776401469999996</v>
      </c>
      <c r="ED1623" s="152">
        <v>49.027000000000001</v>
      </c>
      <c r="EE1623" s="152">
        <v>0.75700000000000001</v>
      </c>
      <c r="EF1623" s="152">
        <v>15.311999999999999</v>
      </c>
      <c r="EH1623" s="152">
        <v>8.7114190590000007</v>
      </c>
      <c r="EJ1623" s="152">
        <v>9.6809999999999992</v>
      </c>
      <c r="EK1623" s="152">
        <v>0.189</v>
      </c>
      <c r="EL1623" s="152">
        <v>11.759</v>
      </c>
      <c r="EM1623" s="152">
        <v>10.595000000000001</v>
      </c>
      <c r="EO1623" s="152">
        <v>1.843</v>
      </c>
      <c r="EP1623" s="152">
        <v>0.82399999999999995</v>
      </c>
      <c r="EQ1623" s="152">
        <v>0.23899999999999999</v>
      </c>
    </row>
    <row r="1624" spans="1:203">
      <c r="A1624" s="151">
        <v>7262</v>
      </c>
      <c r="B1624" s="152" t="s">
        <v>2859</v>
      </c>
      <c r="C1624" s="152" t="s">
        <v>2877</v>
      </c>
      <c r="D1624" s="152" t="s">
        <v>2878</v>
      </c>
      <c r="E1624" s="152" t="s">
        <v>3468</v>
      </c>
      <c r="F1624" s="152" t="s">
        <v>10070</v>
      </c>
      <c r="L1624" s="153" t="s">
        <v>3901</v>
      </c>
      <c r="M1624" s="153" t="s">
        <v>5152</v>
      </c>
      <c r="P1624" s="152">
        <v>30.389800000000001</v>
      </c>
      <c r="Q1624" s="152">
        <v>139.23384999999999</v>
      </c>
      <c r="S1624" s="152" t="s">
        <v>2716</v>
      </c>
      <c r="T1624" s="152">
        <v>52.879800000000003</v>
      </c>
      <c r="U1624" s="152">
        <v>0.9234</v>
      </c>
      <c r="V1624" s="152">
        <v>22.002199999999998</v>
      </c>
      <c r="X1624" s="152">
        <v>2.7900999999999998</v>
      </c>
      <c r="AA1624" s="152">
        <v>0.71779999999999999</v>
      </c>
      <c r="AB1624" s="152">
        <v>7.3200000000000001E-2</v>
      </c>
      <c r="AC1624" s="152">
        <v>10.0444</v>
      </c>
      <c r="AD1624" s="152">
        <v>3.3065000000000002</v>
      </c>
      <c r="AE1624" s="152">
        <v>1.6757</v>
      </c>
      <c r="AF1624" s="152">
        <v>0.31169999999999998</v>
      </c>
      <c r="AI1624" s="152">
        <v>94.805973960000003</v>
      </c>
      <c r="AJ1624" s="152">
        <v>2.549095409</v>
      </c>
      <c r="AK1624" s="156">
        <f t="shared" si="25"/>
        <v>1.7656418529999999E-2</v>
      </c>
      <c r="AL1624" s="151">
        <v>176.56418529999999</v>
      </c>
      <c r="AM1624" s="151">
        <v>684.77885590000005</v>
      </c>
      <c r="AN1624" s="151">
        <v>2421.0183440000001</v>
      </c>
      <c r="AO1624" s="151">
        <v>1334.4117060000001</v>
      </c>
      <c r="AQ1624" s="152">
        <v>7.0690316040000001</v>
      </c>
      <c r="AR1624" s="152">
        <v>0.87606257399999998</v>
      </c>
      <c r="AS1624" s="152">
        <v>6.2526680399999996</v>
      </c>
      <c r="AU1624" s="151">
        <v>1342.061676</v>
      </c>
      <c r="AV1624" s="152">
        <v>13231.35096</v>
      </c>
      <c r="AW1624" s="152">
        <v>42.664975650000002</v>
      </c>
      <c r="AX1624" s="151">
        <v>5971.8551639999996</v>
      </c>
      <c r="AZ1624" s="152">
        <v>68.550683090000007</v>
      </c>
      <c r="BG1624" s="152">
        <v>24.032198019999999</v>
      </c>
      <c r="BH1624" s="152">
        <v>528.18794820000005</v>
      </c>
      <c r="BI1624" s="152">
        <v>20.96169888</v>
      </c>
      <c r="BJ1624" s="152">
        <v>61.336655520000001</v>
      </c>
      <c r="BK1624" s="152">
        <v>2.5618893749999998</v>
      </c>
      <c r="BO1624" s="152">
        <v>104.3298298</v>
      </c>
      <c r="BP1624" s="152">
        <v>12.13478132</v>
      </c>
      <c r="BQ1624" s="152">
        <v>26.68719072</v>
      </c>
      <c r="BR1624" s="152">
        <v>4.1881106609999996</v>
      </c>
      <c r="BS1624" s="152">
        <v>18.996636649999999</v>
      </c>
      <c r="BT1624" s="152">
        <v>4.4428183859999999</v>
      </c>
      <c r="BU1624" s="152">
        <v>1.4800411060000001</v>
      </c>
      <c r="BV1624" s="152">
        <v>4.6466272530000001</v>
      </c>
      <c r="BX1624" s="152">
        <v>4.2356352169999996</v>
      </c>
      <c r="BZ1624" s="152">
        <v>2.5928806670000002</v>
      </c>
      <c r="CB1624" s="152">
        <v>2.3085114</v>
      </c>
      <c r="CD1624" s="152">
        <v>2.063284178</v>
      </c>
      <c r="DC1624" s="152">
        <v>40.258000000000003</v>
      </c>
      <c r="DF1624" s="152">
        <v>11.8429</v>
      </c>
      <c r="DG1624" s="152">
        <v>47.778500000000001</v>
      </c>
      <c r="DJ1624" s="152">
        <v>0.2326</v>
      </c>
      <c r="DM1624" s="152">
        <v>0.18759999999999999</v>
      </c>
      <c r="DO1624" s="154">
        <v>87.794116079999995</v>
      </c>
      <c r="ED1624" s="152">
        <v>49.027000000000001</v>
      </c>
      <c r="EE1624" s="152">
        <v>0.75700000000000001</v>
      </c>
      <c r="EF1624" s="152">
        <v>15.311999999999999</v>
      </c>
      <c r="EH1624" s="152">
        <v>8.7114190590000007</v>
      </c>
      <c r="EJ1624" s="152">
        <v>9.6809999999999992</v>
      </c>
      <c r="EK1624" s="152">
        <v>0.189</v>
      </c>
      <c r="EL1624" s="152">
        <v>11.759</v>
      </c>
      <c r="EM1624" s="152">
        <v>10.595000000000001</v>
      </c>
      <c r="EO1624" s="152">
        <v>1.843</v>
      </c>
      <c r="EP1624" s="152">
        <v>0.82399999999999995</v>
      </c>
      <c r="EQ1624" s="152">
        <v>0.23899999999999999</v>
      </c>
    </row>
    <row r="1625" spans="1:203">
      <c r="A1625" s="151">
        <v>7263</v>
      </c>
      <c r="B1625" s="152" t="s">
        <v>2859</v>
      </c>
      <c r="C1625" s="152" t="s">
        <v>2877</v>
      </c>
      <c r="D1625" s="152" t="s">
        <v>2878</v>
      </c>
      <c r="E1625" s="152" t="s">
        <v>3468</v>
      </c>
      <c r="F1625" s="152" t="s">
        <v>10071</v>
      </c>
      <c r="L1625" s="153" t="s">
        <v>3901</v>
      </c>
      <c r="M1625" s="153" t="s">
        <v>5171</v>
      </c>
      <c r="P1625" s="152">
        <v>30.389800000000001</v>
      </c>
      <c r="Q1625" s="152">
        <v>139.23384999999999</v>
      </c>
      <c r="S1625" s="152" t="s">
        <v>2716</v>
      </c>
      <c r="T1625" s="152">
        <v>52.962899999999998</v>
      </c>
      <c r="U1625" s="152">
        <v>1.0438000000000001</v>
      </c>
      <c r="V1625" s="152">
        <v>21.819600000000001</v>
      </c>
      <c r="X1625" s="152">
        <v>2.3172999999999999</v>
      </c>
      <c r="AA1625" s="152">
        <v>0.51039999999999996</v>
      </c>
      <c r="AB1625" s="152">
        <v>8.3500000000000005E-2</v>
      </c>
      <c r="AC1625" s="152">
        <v>10.242800000000001</v>
      </c>
      <c r="AD1625" s="152">
        <v>2.7871999999999999</v>
      </c>
      <c r="AE1625" s="152">
        <v>1.3076000000000001</v>
      </c>
      <c r="AF1625" s="152">
        <v>0.37119999999999997</v>
      </c>
      <c r="AI1625" s="152">
        <v>93.529366080000003</v>
      </c>
      <c r="AJ1625" s="152">
        <v>3.7266025009999999</v>
      </c>
      <c r="AK1625" s="156">
        <f t="shared" si="25"/>
        <v>1.845608697E-2</v>
      </c>
      <c r="AL1625" s="151">
        <v>184.56086970000001</v>
      </c>
      <c r="AM1625" s="151">
        <v>841.77030200000002</v>
      </c>
      <c r="AN1625" s="151">
        <v>3170.7073310000001</v>
      </c>
      <c r="AO1625" s="151">
        <v>1507.3108999999999</v>
      </c>
      <c r="DC1625" s="152">
        <v>39.697600000000001</v>
      </c>
      <c r="DF1625" s="152">
        <v>15.2356</v>
      </c>
      <c r="DG1625" s="152">
        <v>45.143500000000003</v>
      </c>
      <c r="DJ1625" s="152">
        <v>0.1661</v>
      </c>
      <c r="DM1625" s="152">
        <v>0.19270000000000001</v>
      </c>
      <c r="DO1625" s="154">
        <v>84.08332077</v>
      </c>
      <c r="ED1625" s="152">
        <v>49.027000000000001</v>
      </c>
      <c r="EE1625" s="152">
        <v>0.75700000000000001</v>
      </c>
      <c r="EF1625" s="152">
        <v>15.311999999999999</v>
      </c>
      <c r="EH1625" s="152">
        <v>8.7114190590000007</v>
      </c>
      <c r="EJ1625" s="152">
        <v>9.6809999999999992</v>
      </c>
      <c r="EK1625" s="152">
        <v>0.189</v>
      </c>
      <c r="EL1625" s="152">
        <v>11.759</v>
      </c>
      <c r="EM1625" s="152">
        <v>10.595000000000001</v>
      </c>
      <c r="EO1625" s="152">
        <v>1.843</v>
      </c>
      <c r="EP1625" s="152">
        <v>0.82399999999999995</v>
      </c>
      <c r="EQ1625" s="152">
        <v>0.23899999999999999</v>
      </c>
    </row>
    <row r="1626" spans="1:203">
      <c r="A1626" s="151">
        <v>7264</v>
      </c>
      <c r="B1626" s="152" t="s">
        <v>2859</v>
      </c>
      <c r="C1626" s="152" t="s">
        <v>2877</v>
      </c>
      <c r="D1626" s="152" t="s">
        <v>2878</v>
      </c>
      <c r="E1626" s="152" t="s">
        <v>3468</v>
      </c>
      <c r="F1626" s="152" t="s">
        <v>10072</v>
      </c>
      <c r="L1626" s="153" t="s">
        <v>3901</v>
      </c>
      <c r="M1626" s="153" t="s">
        <v>3902</v>
      </c>
      <c r="P1626" s="152">
        <v>30.389800000000001</v>
      </c>
      <c r="Q1626" s="152">
        <v>139.23384999999999</v>
      </c>
      <c r="S1626" s="152" t="s">
        <v>2716</v>
      </c>
      <c r="T1626" s="152">
        <v>48.670699999999997</v>
      </c>
      <c r="U1626" s="152">
        <v>1.0103</v>
      </c>
      <c r="V1626" s="152">
        <v>21.323799999999999</v>
      </c>
      <c r="X1626" s="152">
        <v>4.8121999999999998</v>
      </c>
      <c r="AA1626" s="152">
        <v>1.8255999999999999</v>
      </c>
      <c r="AB1626" s="152">
        <v>0.12759999999999999</v>
      </c>
      <c r="AC1626" s="152">
        <v>13.764699999999999</v>
      </c>
      <c r="AD1626" s="152">
        <v>2.7530000000000001</v>
      </c>
      <c r="AE1626" s="152">
        <v>1.3381000000000001</v>
      </c>
      <c r="AF1626" s="152">
        <v>0.3286</v>
      </c>
      <c r="AI1626" s="152">
        <v>96.095634939999997</v>
      </c>
      <c r="AJ1626" s="152">
        <v>2.5864515749999999</v>
      </c>
      <c r="AK1626" s="156">
        <f t="shared" si="25"/>
        <v>2.643776338E-2</v>
      </c>
      <c r="AL1626" s="151">
        <v>264.37763380000001</v>
      </c>
      <c r="AM1626" s="151">
        <v>739.31980439999995</v>
      </c>
      <c r="AN1626" s="151">
        <v>2480.6642590000001</v>
      </c>
      <c r="AO1626" s="151">
        <v>1133.8701189999999</v>
      </c>
      <c r="AQ1626" s="152">
        <v>6.84176904</v>
      </c>
      <c r="AR1626" s="152">
        <v>0.99116067799999996</v>
      </c>
      <c r="AS1626" s="152">
        <v>7.2918476800000001</v>
      </c>
      <c r="AU1626" s="151">
        <v>1567.1901150000001</v>
      </c>
      <c r="AV1626" s="152">
        <v>10783.07872</v>
      </c>
      <c r="AW1626" s="152">
        <v>39.081776249999997</v>
      </c>
      <c r="AX1626" s="151">
        <v>5813.3081490000004</v>
      </c>
      <c r="AZ1626" s="152">
        <v>39.28918256</v>
      </c>
      <c r="BG1626" s="152">
        <v>19.477425019999998</v>
      </c>
      <c r="BH1626" s="152">
        <v>482.78912220000001</v>
      </c>
      <c r="BI1626" s="152">
        <v>19.65619848</v>
      </c>
      <c r="BJ1626" s="152">
        <v>57.671079200000001</v>
      </c>
      <c r="BK1626" s="152">
        <v>2.5317674999999999</v>
      </c>
      <c r="BO1626" s="152">
        <v>87.162887560000001</v>
      </c>
      <c r="BP1626" s="152">
        <v>10.902049420000001</v>
      </c>
      <c r="BQ1626" s="152">
        <v>24.66863502</v>
      </c>
      <c r="BR1626" s="152">
        <v>3.7032480030000001</v>
      </c>
      <c r="BS1626" s="152">
        <v>17.29402224</v>
      </c>
      <c r="BT1626" s="152">
        <v>3.9255195180000002</v>
      </c>
      <c r="BU1626" s="152">
        <v>1.407368433</v>
      </c>
      <c r="BV1626" s="152">
        <v>3.9850010299999998</v>
      </c>
      <c r="BX1626" s="152">
        <v>3.8665623459999998</v>
      </c>
      <c r="BZ1626" s="152">
        <v>2.4734746259999998</v>
      </c>
      <c r="CB1626" s="152">
        <v>1.965635453</v>
      </c>
      <c r="CD1626" s="152">
        <v>1.734064133</v>
      </c>
      <c r="DC1626" s="152">
        <v>40.446199999999997</v>
      </c>
      <c r="DF1626" s="152">
        <v>10.285399999999999</v>
      </c>
      <c r="DG1626" s="152">
        <v>49.2346</v>
      </c>
      <c r="DJ1626" s="152">
        <v>0.38929999999999998</v>
      </c>
      <c r="DM1626" s="152">
        <v>0.15790000000000001</v>
      </c>
      <c r="DO1626" s="154">
        <v>89.511618929999997</v>
      </c>
      <c r="ED1626" s="152">
        <v>49.027000000000001</v>
      </c>
      <c r="EE1626" s="152">
        <v>0.75700000000000001</v>
      </c>
      <c r="EF1626" s="152">
        <v>15.311999999999999</v>
      </c>
      <c r="EH1626" s="152">
        <v>8.7114190590000007</v>
      </c>
      <c r="EJ1626" s="152">
        <v>9.6809999999999992</v>
      </c>
      <c r="EK1626" s="152">
        <v>0.189</v>
      </c>
      <c r="EL1626" s="152">
        <v>11.759</v>
      </c>
      <c r="EM1626" s="152">
        <v>10.595000000000001</v>
      </c>
      <c r="EO1626" s="152">
        <v>1.843</v>
      </c>
      <c r="EP1626" s="152">
        <v>0.82399999999999995</v>
      </c>
      <c r="EQ1626" s="152">
        <v>0.23899999999999999</v>
      </c>
    </row>
    <row r="1627" spans="1:203">
      <c r="A1627" s="151">
        <v>7265</v>
      </c>
      <c r="B1627" s="152" t="s">
        <v>2859</v>
      </c>
      <c r="C1627" s="152" t="s">
        <v>2877</v>
      </c>
      <c r="D1627" s="152" t="s">
        <v>2878</v>
      </c>
      <c r="E1627" s="152" t="s">
        <v>3468</v>
      </c>
      <c r="F1627" s="152" t="s">
        <v>10073</v>
      </c>
      <c r="L1627" s="153" t="s">
        <v>3901</v>
      </c>
      <c r="M1627" s="153" t="s">
        <v>5119</v>
      </c>
      <c r="P1627" s="152">
        <v>30.389800000000001</v>
      </c>
      <c r="Q1627" s="152">
        <v>139.23384999999999</v>
      </c>
      <c r="S1627" s="152" t="s">
        <v>2716</v>
      </c>
      <c r="T1627" s="152">
        <v>52.688299999999998</v>
      </c>
      <c r="U1627" s="152">
        <v>1.2781</v>
      </c>
      <c r="V1627" s="152">
        <v>17.871099999999998</v>
      </c>
      <c r="X1627" s="152">
        <v>7.9364999999999997</v>
      </c>
      <c r="AA1627" s="152">
        <v>2.5230000000000001</v>
      </c>
      <c r="AB1627" s="152">
        <v>0.17499999999999999</v>
      </c>
      <c r="AC1627" s="152">
        <v>10.286300000000001</v>
      </c>
      <c r="AD1627" s="152">
        <v>2.9798</v>
      </c>
      <c r="AE1627" s="152">
        <v>1.5350999999999999</v>
      </c>
      <c r="AF1627" s="152">
        <v>0.39050000000000001</v>
      </c>
      <c r="AI1627" s="152">
        <v>97.844173139999995</v>
      </c>
      <c r="AJ1627" s="152">
        <v>1.441090628</v>
      </c>
      <c r="AK1627" s="156">
        <f t="shared" si="25"/>
        <v>7.2248655590000002E-4</v>
      </c>
      <c r="AL1627" s="151">
        <v>7.2248655590000004</v>
      </c>
      <c r="AM1627" s="151">
        <v>876.63701560000004</v>
      </c>
      <c r="AN1627" s="151">
        <v>607.18862990000002</v>
      </c>
      <c r="AO1627" s="151">
        <v>1174.799186</v>
      </c>
      <c r="AQ1627" s="152">
        <v>10.079438720000001</v>
      </c>
      <c r="AR1627" s="152">
        <v>1.121590375</v>
      </c>
      <c r="AS1627" s="152">
        <v>6.8266023200000001</v>
      </c>
      <c r="AU1627" s="151">
        <v>1861.0105699999999</v>
      </c>
      <c r="AV1627" s="152">
        <v>12130.532880000001</v>
      </c>
      <c r="AW1627" s="152">
        <v>33.627046200000002</v>
      </c>
      <c r="AX1627" s="151">
        <v>7157.0811839999997</v>
      </c>
      <c r="AZ1627" s="152">
        <v>64.390325709999999</v>
      </c>
      <c r="BG1627" s="152">
        <v>23.545548159999999</v>
      </c>
      <c r="BH1627" s="152">
        <v>428.70263039999998</v>
      </c>
      <c r="BI1627" s="152">
        <v>24.666890070000001</v>
      </c>
      <c r="BJ1627" s="152">
        <v>70.675815839999999</v>
      </c>
      <c r="BK1627" s="152">
        <v>3.0463638749999999</v>
      </c>
      <c r="BO1627" s="152">
        <v>127.61784419999999</v>
      </c>
      <c r="BP1627" s="152">
        <v>14.60807629</v>
      </c>
      <c r="BQ1627" s="152">
        <v>32.558228020000001</v>
      </c>
      <c r="BR1627" s="152">
        <v>4.8645833950000004</v>
      </c>
      <c r="BS1627" s="152">
        <v>21.669485380000001</v>
      </c>
      <c r="BT1627" s="152">
        <v>5.6147778119999998</v>
      </c>
      <c r="BU1627" s="152">
        <v>1.6978558210000001</v>
      </c>
      <c r="BV1627" s="152">
        <v>5.3659802560000003</v>
      </c>
      <c r="BX1627" s="152">
        <v>4.8556203619999998</v>
      </c>
      <c r="BZ1627" s="152">
        <v>2.8918305270000002</v>
      </c>
      <c r="CB1627" s="152">
        <v>2.614058048</v>
      </c>
      <c r="CD1627" s="152">
        <v>2.2243197380000002</v>
      </c>
      <c r="DC1627" s="152">
        <v>39.278199999999998</v>
      </c>
      <c r="DF1627" s="152">
        <v>15.654199999999999</v>
      </c>
      <c r="DG1627" s="152">
        <v>44.528500000000001</v>
      </c>
      <c r="DJ1627" s="152">
        <v>0.19109999999999999</v>
      </c>
      <c r="DM1627" s="152">
        <v>0.15570000000000001</v>
      </c>
      <c r="DO1627" s="154">
        <v>83.529367440000001</v>
      </c>
      <c r="ED1627" s="152">
        <v>49.027000000000001</v>
      </c>
      <c r="EE1627" s="152">
        <v>0.75700000000000001</v>
      </c>
      <c r="EF1627" s="152">
        <v>15.311999999999999</v>
      </c>
      <c r="EH1627" s="152">
        <v>8.7114190590000007</v>
      </c>
      <c r="EJ1627" s="152">
        <v>9.6809999999999992</v>
      </c>
      <c r="EK1627" s="152">
        <v>0.189</v>
      </c>
      <c r="EL1627" s="152">
        <v>11.759</v>
      </c>
      <c r="EM1627" s="152">
        <v>10.595000000000001</v>
      </c>
      <c r="EO1627" s="152">
        <v>1.843</v>
      </c>
      <c r="EP1627" s="152">
        <v>0.82399999999999995</v>
      </c>
      <c r="EQ1627" s="152">
        <v>0.23899999999999999</v>
      </c>
    </row>
    <row r="1628" spans="1:203">
      <c r="A1628" s="151">
        <v>7267</v>
      </c>
      <c r="B1628" s="152" t="s">
        <v>2859</v>
      </c>
      <c r="C1628" s="152" t="s">
        <v>2877</v>
      </c>
      <c r="D1628" s="152" t="s">
        <v>2878</v>
      </c>
      <c r="E1628" s="152" t="s">
        <v>3468</v>
      </c>
      <c r="F1628" s="152" t="s">
        <v>10074</v>
      </c>
      <c r="L1628" s="153" t="s">
        <v>3901</v>
      </c>
      <c r="M1628" s="153" t="s">
        <v>4942</v>
      </c>
      <c r="P1628" s="152">
        <v>30.389800000000001</v>
      </c>
      <c r="Q1628" s="152">
        <v>139.23384999999999</v>
      </c>
      <c r="S1628" s="152" t="s">
        <v>2716</v>
      </c>
      <c r="T1628" s="152">
        <v>51.9268</v>
      </c>
      <c r="U1628" s="152">
        <v>0.97409999999999997</v>
      </c>
      <c r="V1628" s="152">
        <v>21.639800000000001</v>
      </c>
      <c r="X1628" s="152">
        <v>4.9968000000000004</v>
      </c>
      <c r="AA1628" s="152">
        <v>1.7464</v>
      </c>
      <c r="AB1628" s="152">
        <v>0.1225</v>
      </c>
      <c r="AC1628" s="152">
        <v>10.7433</v>
      </c>
      <c r="AD1628" s="152">
        <v>3.81</v>
      </c>
      <c r="AE1628" s="152">
        <v>1.6389</v>
      </c>
      <c r="AF1628" s="152">
        <v>0.31440000000000001</v>
      </c>
      <c r="AI1628" s="152">
        <v>98.022606060000001</v>
      </c>
      <c r="AJ1628" s="152">
        <v>1.3008206389999999</v>
      </c>
      <c r="AK1628" s="156">
        <f t="shared" si="25"/>
        <v>9.7509569820000003E-3</v>
      </c>
      <c r="AL1628" s="151">
        <v>97.509569819999996</v>
      </c>
      <c r="AM1628" s="151">
        <v>568.42316600000004</v>
      </c>
      <c r="AN1628" s="151">
        <v>2084.935066</v>
      </c>
      <c r="AO1628" s="151">
        <v>1040.4692809999999</v>
      </c>
      <c r="AQ1628" s="152">
        <v>6.5594288519999999</v>
      </c>
      <c r="AR1628" s="152">
        <v>0.95673788199999998</v>
      </c>
      <c r="AS1628" s="152">
        <v>6.55367648</v>
      </c>
      <c r="AU1628" s="151">
        <v>1410.822613</v>
      </c>
      <c r="AV1628" s="152">
        <v>13263.22128</v>
      </c>
      <c r="AW1628" s="152">
        <v>33.095234699999999</v>
      </c>
      <c r="AX1628" s="151">
        <v>5773.1563889999998</v>
      </c>
      <c r="AZ1628" s="152">
        <v>18.15895214</v>
      </c>
      <c r="BG1628" s="152">
        <v>24.13485811</v>
      </c>
      <c r="BH1628" s="152">
        <v>554.30012880000004</v>
      </c>
      <c r="BI1628" s="152">
        <v>21.022129889999999</v>
      </c>
      <c r="BJ1628" s="152">
        <v>65.178253280000007</v>
      </c>
      <c r="BK1628" s="152">
        <v>2.5188198750000002</v>
      </c>
      <c r="BO1628" s="152">
        <v>101.16485710000001</v>
      </c>
      <c r="BP1628" s="152">
        <v>12.4570431</v>
      </c>
      <c r="BQ1628" s="152">
        <v>27.55951894</v>
      </c>
      <c r="BR1628" s="152">
        <v>4.1493973430000004</v>
      </c>
      <c r="BS1628" s="152">
        <v>18.58660927</v>
      </c>
      <c r="BT1628" s="152">
        <v>4.8933776399999998</v>
      </c>
      <c r="BU1628" s="152">
        <v>1.8508502200000001</v>
      </c>
      <c r="BV1628" s="152">
        <v>4.3599610809999998</v>
      </c>
      <c r="BX1628" s="152">
        <v>4.1157587480000002</v>
      </c>
      <c r="BZ1628" s="152">
        <v>2.6369597709999999</v>
      </c>
      <c r="CB1628" s="152">
        <v>2.1117206099999999</v>
      </c>
      <c r="CD1628" s="152">
        <v>1.9284265350000001</v>
      </c>
      <c r="DC1628" s="152">
        <v>39.761099999999999</v>
      </c>
      <c r="DF1628" s="152">
        <v>13.736000000000001</v>
      </c>
      <c r="DG1628" s="152">
        <v>46.5321</v>
      </c>
      <c r="DJ1628" s="152">
        <v>0.1489</v>
      </c>
      <c r="DM1628" s="152">
        <v>0.2011</v>
      </c>
      <c r="DO1628" s="154">
        <v>85.794813570000002</v>
      </c>
      <c r="ED1628" s="152">
        <v>49.027000000000001</v>
      </c>
      <c r="EE1628" s="152">
        <v>0.75700000000000001</v>
      </c>
      <c r="EF1628" s="152">
        <v>15.311999999999999</v>
      </c>
      <c r="EH1628" s="152">
        <v>8.7114190590000007</v>
      </c>
      <c r="EJ1628" s="152">
        <v>9.6809999999999992</v>
      </c>
      <c r="EK1628" s="152">
        <v>0.189</v>
      </c>
      <c r="EL1628" s="152">
        <v>11.759</v>
      </c>
      <c r="EM1628" s="152">
        <v>10.595000000000001</v>
      </c>
      <c r="EO1628" s="152">
        <v>1.843</v>
      </c>
      <c r="EP1628" s="152">
        <v>0.82399999999999995</v>
      </c>
      <c r="EQ1628" s="152">
        <v>0.23899999999999999</v>
      </c>
    </row>
    <row r="1629" spans="1:203">
      <c r="A1629" s="151">
        <v>7268</v>
      </c>
      <c r="B1629" s="152" t="s">
        <v>2859</v>
      </c>
      <c r="C1629" s="152" t="s">
        <v>2877</v>
      </c>
      <c r="D1629" s="152" t="s">
        <v>2878</v>
      </c>
      <c r="E1629" s="152" t="s">
        <v>3468</v>
      </c>
      <c r="F1629" s="152" t="s">
        <v>10075</v>
      </c>
      <c r="L1629" s="153" t="s">
        <v>3901</v>
      </c>
      <c r="M1629" s="153" t="s">
        <v>4350</v>
      </c>
      <c r="P1629" s="152">
        <v>30.389800000000001</v>
      </c>
      <c r="Q1629" s="152">
        <v>139.23384999999999</v>
      </c>
      <c r="S1629" s="152" t="s">
        <v>2716</v>
      </c>
      <c r="T1629" s="152">
        <v>50.018599999999999</v>
      </c>
      <c r="U1629" s="152">
        <v>0.93859999999999999</v>
      </c>
      <c r="V1629" s="152">
        <v>21.529399999999999</v>
      </c>
      <c r="X1629" s="152">
        <v>4.3777999999999997</v>
      </c>
      <c r="AA1629" s="152">
        <v>1.4722999999999999</v>
      </c>
      <c r="AB1629" s="152">
        <v>9.7699999999999995E-2</v>
      </c>
      <c r="AC1629" s="152">
        <v>12.148300000000001</v>
      </c>
      <c r="AD1629" s="152">
        <v>2.9521000000000002</v>
      </c>
      <c r="AE1629" s="152">
        <v>1.3737999999999999</v>
      </c>
      <c r="AF1629" s="152">
        <v>0.3362</v>
      </c>
      <c r="AI1629" s="152">
        <v>95.3866795</v>
      </c>
      <c r="AJ1629" s="152">
        <v>3.127219346</v>
      </c>
      <c r="AK1629" s="156">
        <f t="shared" si="25"/>
        <v>2.7229361510000001E-2</v>
      </c>
      <c r="AL1629" s="151">
        <v>272.29361510000001</v>
      </c>
      <c r="AM1629" s="151">
        <v>845.72714529999996</v>
      </c>
      <c r="AN1629" s="151">
        <v>2818.4852000000001</v>
      </c>
      <c r="AO1629" s="151">
        <v>1244.690936</v>
      </c>
      <c r="AQ1629" s="152">
        <v>5.7543183000000004</v>
      </c>
      <c r="AR1629" s="152">
        <v>0.85888339199999997</v>
      </c>
      <c r="AS1629" s="152">
        <v>7.4894134000000001</v>
      </c>
      <c r="AU1629" s="151">
        <v>1562.1242460000001</v>
      </c>
      <c r="AV1629" s="152">
        <v>10800.449479999999</v>
      </c>
      <c r="AW1629" s="152">
        <v>39.58237965</v>
      </c>
      <c r="AX1629" s="151">
        <v>5735.4991319999999</v>
      </c>
      <c r="AZ1629" s="152">
        <v>55.33552658</v>
      </c>
      <c r="BG1629" s="152">
        <v>22.188376959999999</v>
      </c>
      <c r="BH1629" s="152">
        <v>515.94542999999999</v>
      </c>
      <c r="BI1629" s="152">
        <v>19.67708331</v>
      </c>
      <c r="BJ1629" s="152">
        <v>61.152013439999998</v>
      </c>
      <c r="BK1629" s="152">
        <v>2.4054086250000002</v>
      </c>
      <c r="BO1629" s="152">
        <v>97.952413160000006</v>
      </c>
      <c r="BP1629" s="152">
        <v>11.91238319</v>
      </c>
      <c r="BQ1629" s="152">
        <v>26.197826580000001</v>
      </c>
      <c r="BR1629" s="152">
        <v>3.8802323350000001</v>
      </c>
      <c r="BS1629" s="152">
        <v>18.051991579999999</v>
      </c>
      <c r="BT1629" s="152">
        <v>4.3118290979999996</v>
      </c>
      <c r="BU1629" s="152">
        <v>1.3470334349999999</v>
      </c>
      <c r="BV1629" s="152">
        <v>4.1185427819999996</v>
      </c>
      <c r="BX1629" s="152">
        <v>3.6410610189999999</v>
      </c>
      <c r="BZ1629" s="152">
        <v>2.2484573390000002</v>
      </c>
      <c r="CB1629" s="152">
        <v>2.0817359030000002</v>
      </c>
      <c r="CD1629" s="152">
        <v>1.9081043099999999</v>
      </c>
      <c r="DC1629" s="152">
        <v>40.3949</v>
      </c>
      <c r="DF1629" s="152">
        <v>11.195</v>
      </c>
      <c r="DG1629" s="152">
        <v>48.424799999999998</v>
      </c>
      <c r="DJ1629" s="152">
        <v>0.24990000000000001</v>
      </c>
      <c r="DM1629" s="152">
        <v>0.159</v>
      </c>
      <c r="DO1629" s="154">
        <v>88.521543010000002</v>
      </c>
      <c r="ED1629" s="152">
        <v>49.027000000000001</v>
      </c>
      <c r="EE1629" s="152">
        <v>0.75700000000000001</v>
      </c>
      <c r="EF1629" s="152">
        <v>15.311999999999999</v>
      </c>
      <c r="EH1629" s="152">
        <v>8.7114190590000007</v>
      </c>
      <c r="EJ1629" s="152">
        <v>9.6809999999999992</v>
      </c>
      <c r="EK1629" s="152">
        <v>0.189</v>
      </c>
      <c r="EL1629" s="152">
        <v>11.759</v>
      </c>
      <c r="EM1629" s="152">
        <v>10.595000000000001</v>
      </c>
      <c r="EO1629" s="152">
        <v>1.843</v>
      </c>
      <c r="EP1629" s="152">
        <v>0.82399999999999995</v>
      </c>
      <c r="EQ1629" s="152">
        <v>0.23899999999999999</v>
      </c>
    </row>
    <row r="1630" spans="1:203">
      <c r="A1630" s="151">
        <v>7269</v>
      </c>
      <c r="B1630" s="152" t="s">
        <v>2859</v>
      </c>
      <c r="C1630" s="152" t="s">
        <v>2877</v>
      </c>
      <c r="D1630" s="152" t="s">
        <v>2878</v>
      </c>
      <c r="E1630" s="152" t="s">
        <v>3468</v>
      </c>
      <c r="F1630" s="152" t="s">
        <v>10076</v>
      </c>
      <c r="L1630" s="153" t="s">
        <v>3901</v>
      </c>
      <c r="M1630" s="153" t="s">
        <v>4239</v>
      </c>
      <c r="P1630" s="152">
        <v>30.389800000000001</v>
      </c>
      <c r="Q1630" s="152">
        <v>139.23384999999999</v>
      </c>
      <c r="S1630" s="152" t="s">
        <v>2716</v>
      </c>
      <c r="T1630" s="152">
        <v>49.677</v>
      </c>
      <c r="U1630" s="152">
        <v>0.86760000000000004</v>
      </c>
      <c r="V1630" s="152">
        <v>21.065000000000001</v>
      </c>
      <c r="X1630" s="152">
        <v>5.1913999999999998</v>
      </c>
      <c r="AA1630" s="152">
        <v>2.4489000000000001</v>
      </c>
      <c r="AB1630" s="152">
        <v>0.11990000000000001</v>
      </c>
      <c r="AC1630" s="152">
        <v>11.1829</v>
      </c>
      <c r="AD1630" s="152">
        <v>2.7932000000000001</v>
      </c>
      <c r="AE1630" s="152">
        <v>1.3032999999999999</v>
      </c>
      <c r="AF1630" s="152">
        <v>0.32069999999999999</v>
      </c>
      <c r="AI1630" s="152">
        <v>95.119649620000004</v>
      </c>
      <c r="AJ1630" s="152">
        <v>2.5058739910000001</v>
      </c>
      <c r="AK1630" s="156">
        <f t="shared" si="25"/>
        <v>2.2256494219999999E-2</v>
      </c>
      <c r="AL1630" s="151">
        <v>222.56494219999999</v>
      </c>
      <c r="AM1630" s="151">
        <v>555.73277199999995</v>
      </c>
      <c r="AN1630" s="151">
        <v>2553.2533910000002</v>
      </c>
      <c r="AO1630" s="151">
        <v>1140.3681260000001</v>
      </c>
      <c r="AQ1630" s="152">
        <v>6.7624759440000002</v>
      </c>
      <c r="AR1630" s="152">
        <v>1.0867278309999999</v>
      </c>
      <c r="AS1630" s="152">
        <v>6.7247025999999996</v>
      </c>
      <c r="AU1630" s="151">
        <v>1601.981663</v>
      </c>
      <c r="AV1630" s="152">
        <v>10149.40488</v>
      </c>
      <c r="AW1630" s="152">
        <v>30.161545919999998</v>
      </c>
      <c r="AX1630" s="151">
        <v>5218.3279830000001</v>
      </c>
      <c r="AZ1630" s="152">
        <v>35.893045989999997</v>
      </c>
      <c r="BG1630" s="152">
        <v>18.90711744</v>
      </c>
      <c r="BH1630" s="152">
        <v>529.73858519999999</v>
      </c>
      <c r="BI1630" s="152">
        <v>20.213974319999998</v>
      </c>
      <c r="BJ1630" s="152">
        <v>62.667241279999999</v>
      </c>
      <c r="BK1630" s="152">
        <v>2.3442277499999999</v>
      </c>
      <c r="BO1630" s="152">
        <v>95.224853640000006</v>
      </c>
      <c r="BP1630" s="152">
        <v>12.30604664</v>
      </c>
      <c r="BQ1630" s="152">
        <v>27.05454692</v>
      </c>
      <c r="BR1630" s="152">
        <v>4.0208768250000002</v>
      </c>
      <c r="BS1630" s="152">
        <v>17.838827689999999</v>
      </c>
      <c r="BT1630" s="152">
        <v>4.3536693120000001</v>
      </c>
      <c r="BU1630" s="152">
        <v>1.2802209739999999</v>
      </c>
      <c r="BV1630" s="152">
        <v>4.1707698759999996</v>
      </c>
      <c r="BX1630" s="152">
        <v>3.72424993</v>
      </c>
      <c r="BZ1630" s="152">
        <v>2.4166739179999999</v>
      </c>
      <c r="CB1630" s="152">
        <v>1.9844160980000001</v>
      </c>
      <c r="CD1630" s="152">
        <v>1.9282578530000001</v>
      </c>
      <c r="DC1630" s="152">
        <v>40.434800000000003</v>
      </c>
      <c r="DF1630" s="152">
        <v>10.434799999999999</v>
      </c>
      <c r="DG1630" s="152">
        <v>48.981499999999997</v>
      </c>
      <c r="DJ1630" s="152">
        <v>0.36520000000000002</v>
      </c>
      <c r="DM1630" s="152">
        <v>0.1741</v>
      </c>
      <c r="DO1630" s="154">
        <v>89.326416890000004</v>
      </c>
      <c r="ED1630" s="152">
        <v>49.027000000000001</v>
      </c>
      <c r="EE1630" s="152">
        <v>0.75700000000000001</v>
      </c>
      <c r="EF1630" s="152">
        <v>15.311999999999999</v>
      </c>
      <c r="EH1630" s="152">
        <v>8.7114190590000007</v>
      </c>
      <c r="EJ1630" s="152">
        <v>9.6809999999999992</v>
      </c>
      <c r="EK1630" s="152">
        <v>0.189</v>
      </c>
      <c r="EL1630" s="152">
        <v>11.759</v>
      </c>
      <c r="EM1630" s="152">
        <v>10.595000000000001</v>
      </c>
      <c r="EO1630" s="152">
        <v>1.843</v>
      </c>
      <c r="EP1630" s="152">
        <v>0.82399999999999995</v>
      </c>
      <c r="EQ1630" s="152">
        <v>0.23899999999999999</v>
      </c>
    </row>
    <row r="1631" spans="1:203">
      <c r="A1631" s="151">
        <v>7270</v>
      </c>
      <c r="B1631" s="152" t="s">
        <v>2859</v>
      </c>
      <c r="C1631" s="152" t="s">
        <v>2877</v>
      </c>
      <c r="D1631" s="152" t="s">
        <v>2878</v>
      </c>
      <c r="E1631" s="152" t="s">
        <v>3468</v>
      </c>
      <c r="F1631" s="152" t="s">
        <v>10077</v>
      </c>
      <c r="L1631" s="153" t="s">
        <v>3901</v>
      </c>
      <c r="M1631" s="153" t="s">
        <v>4600</v>
      </c>
      <c r="P1631" s="152">
        <v>30.389800000000001</v>
      </c>
      <c r="Q1631" s="152">
        <v>139.23384999999999</v>
      </c>
      <c r="S1631" s="152" t="s">
        <v>2716</v>
      </c>
      <c r="T1631" s="152">
        <v>50.813299999999998</v>
      </c>
      <c r="U1631" s="152">
        <v>0.92979999999999996</v>
      </c>
      <c r="V1631" s="152">
        <v>20.917200000000001</v>
      </c>
      <c r="X1631" s="152">
        <v>4.4272</v>
      </c>
      <c r="AA1631" s="152">
        <v>1.6704000000000001</v>
      </c>
      <c r="AB1631" s="152">
        <v>0.1014</v>
      </c>
      <c r="AC1631" s="152">
        <v>11.545</v>
      </c>
      <c r="AD1631" s="152">
        <v>2.5558000000000001</v>
      </c>
      <c r="AE1631" s="152">
        <v>1.1951000000000001</v>
      </c>
      <c r="AF1631" s="152">
        <v>0.3342</v>
      </c>
      <c r="AI1631" s="152">
        <v>94.63088381</v>
      </c>
      <c r="AJ1631" s="152">
        <v>3.048572971</v>
      </c>
      <c r="AK1631" s="156">
        <f t="shared" si="25"/>
        <v>2.1241475980000001E-2</v>
      </c>
      <c r="AL1631" s="151">
        <v>212.41475980000001</v>
      </c>
      <c r="AM1631" s="151">
        <v>711.21946790000004</v>
      </c>
      <c r="AN1631" s="151">
        <v>2375.9759479999998</v>
      </c>
      <c r="AO1631" s="151">
        <v>1249.8489440000001</v>
      </c>
      <c r="AQ1631" s="152">
        <v>6.4770459479999998</v>
      </c>
      <c r="AR1631" s="152">
        <v>0.90358148199999999</v>
      </c>
      <c r="AS1631" s="152">
        <v>6.6590942399999999</v>
      </c>
      <c r="AU1631" s="151">
        <v>1384.080334</v>
      </c>
      <c r="AV1631" s="152">
        <v>11227.253360000001</v>
      </c>
      <c r="AW1631" s="152">
        <v>37.639834649999997</v>
      </c>
      <c r="AX1631" s="151">
        <v>5076.7930290000004</v>
      </c>
      <c r="AZ1631" s="152">
        <v>66.111706060000003</v>
      </c>
      <c r="BG1631" s="152">
        <v>21.113796990000001</v>
      </c>
      <c r="BH1631" s="152">
        <v>541.66960979999999</v>
      </c>
      <c r="BI1631" s="152">
        <v>19.012898069999999</v>
      </c>
      <c r="BJ1631" s="152">
        <v>59.431895040000001</v>
      </c>
      <c r="BK1631" s="152">
        <v>2.366929125</v>
      </c>
      <c r="BO1631" s="152">
        <v>99.276520559999994</v>
      </c>
      <c r="BP1631" s="152">
        <v>11.835618159999999</v>
      </c>
      <c r="BQ1631" s="152">
        <v>24.851742099999999</v>
      </c>
      <c r="BR1631" s="152">
        <v>3.6754077710000002</v>
      </c>
      <c r="BS1631" s="152">
        <v>16.711522080000002</v>
      </c>
      <c r="BT1631" s="152">
        <v>4.09525965</v>
      </c>
      <c r="BU1631" s="152">
        <v>1.339858507</v>
      </c>
      <c r="BV1631" s="152">
        <v>4.0815444379999999</v>
      </c>
      <c r="BX1631" s="152">
        <v>3.7478030449999999</v>
      </c>
      <c r="BZ1631" s="152">
        <v>2.2835749189999999</v>
      </c>
      <c r="CB1631" s="152">
        <v>1.9488319949999999</v>
      </c>
      <c r="CD1631" s="152">
        <v>1.8072643049999999</v>
      </c>
      <c r="DC1631" s="152">
        <v>40.434800000000003</v>
      </c>
      <c r="DF1631" s="152">
        <v>10.434799999999999</v>
      </c>
      <c r="DG1631" s="152">
        <v>48.981499999999997</v>
      </c>
      <c r="DJ1631" s="152">
        <v>0.36520000000000002</v>
      </c>
      <c r="DM1631" s="152">
        <v>0.1741</v>
      </c>
      <c r="DO1631" s="154">
        <v>89.326416890000004</v>
      </c>
      <c r="ED1631" s="152">
        <v>49.027000000000001</v>
      </c>
      <c r="EE1631" s="152">
        <v>0.75700000000000001</v>
      </c>
      <c r="EF1631" s="152">
        <v>15.311999999999999</v>
      </c>
      <c r="EH1631" s="152">
        <v>8.7114190590000007</v>
      </c>
      <c r="EJ1631" s="152">
        <v>9.6809999999999992</v>
      </c>
      <c r="EK1631" s="152">
        <v>0.189</v>
      </c>
      <c r="EL1631" s="152">
        <v>11.759</v>
      </c>
      <c r="EM1631" s="152">
        <v>10.595000000000001</v>
      </c>
      <c r="EO1631" s="152">
        <v>1.843</v>
      </c>
      <c r="EP1631" s="152">
        <v>0.82399999999999995</v>
      </c>
      <c r="EQ1631" s="152">
        <v>0.23899999999999999</v>
      </c>
    </row>
    <row r="1632" spans="1:203">
      <c r="A1632" s="151">
        <v>7271</v>
      </c>
      <c r="B1632" s="152" t="s">
        <v>2859</v>
      </c>
      <c r="C1632" s="152" t="s">
        <v>2877</v>
      </c>
      <c r="D1632" s="152" t="s">
        <v>2878</v>
      </c>
      <c r="E1632" s="152" t="s">
        <v>3468</v>
      </c>
      <c r="F1632" s="152" t="s">
        <v>10078</v>
      </c>
      <c r="L1632" s="153" t="s">
        <v>3901</v>
      </c>
      <c r="M1632" s="153" t="s">
        <v>4388</v>
      </c>
      <c r="P1632" s="152">
        <v>30.389800000000001</v>
      </c>
      <c r="Q1632" s="152">
        <v>139.23384999999999</v>
      </c>
      <c r="S1632" s="152" t="s">
        <v>2716</v>
      </c>
      <c r="T1632" s="152">
        <v>50.167200000000001</v>
      </c>
      <c r="U1632" s="152">
        <v>0.95899999999999996</v>
      </c>
      <c r="V1632" s="152">
        <v>20.408899999999999</v>
      </c>
      <c r="X1632" s="152">
        <v>5.3198999999999996</v>
      </c>
      <c r="AA1632" s="152">
        <v>1.8142</v>
      </c>
      <c r="AB1632" s="152">
        <v>0.1123</v>
      </c>
      <c r="AC1632" s="152">
        <v>12.2797</v>
      </c>
      <c r="AD1632" s="152">
        <v>2.4544000000000001</v>
      </c>
      <c r="AE1632" s="152">
        <v>1.1426000000000001</v>
      </c>
      <c r="AF1632" s="152">
        <v>0.35499999999999998</v>
      </c>
      <c r="AI1632" s="152">
        <v>95.191908609999999</v>
      </c>
      <c r="AJ1632" s="152">
        <v>3.3336199870000001</v>
      </c>
      <c r="AK1632" s="156">
        <f t="shared" si="25"/>
        <v>3.3302905569999999E-2</v>
      </c>
      <c r="AL1632" s="151">
        <v>333.02905570000001</v>
      </c>
      <c r="AM1632" s="151">
        <v>752.71008219999999</v>
      </c>
      <c r="AN1632" s="151">
        <v>2659.8340889999999</v>
      </c>
      <c r="AO1632" s="151">
        <v>1202.9736359999999</v>
      </c>
      <c r="AQ1632" s="152">
        <v>5.7793241880000004</v>
      </c>
      <c r="AR1632" s="152">
        <v>0.85033165499999996</v>
      </c>
      <c r="AS1632" s="152">
        <v>6.3684547599999997</v>
      </c>
      <c r="AU1632" s="151">
        <v>1435.177189</v>
      </c>
      <c r="AV1632" s="152">
        <v>10136.7716</v>
      </c>
      <c r="AW1632" s="152">
        <v>45.295054200000003</v>
      </c>
      <c r="AX1632" s="151">
        <v>5608.1296590000002</v>
      </c>
      <c r="AZ1632" s="152">
        <v>68.638144280000006</v>
      </c>
      <c r="BG1632" s="152">
        <v>19.839455619999999</v>
      </c>
      <c r="BH1632" s="152">
        <v>484.49413980000003</v>
      </c>
      <c r="BI1632" s="152">
        <v>19.246204649999999</v>
      </c>
      <c r="BJ1632" s="152">
        <v>55.36175008</v>
      </c>
      <c r="BK1632" s="152">
        <v>2.1995279999999999</v>
      </c>
      <c r="BO1632" s="152">
        <v>86.404704679999995</v>
      </c>
      <c r="BP1632" s="152">
        <v>10.66560127</v>
      </c>
      <c r="BQ1632" s="152">
        <v>23.989311560000001</v>
      </c>
      <c r="BR1632" s="152">
        <v>3.6301353199999999</v>
      </c>
      <c r="BS1632" s="152">
        <v>16.724166889999999</v>
      </c>
      <c r="BT1632" s="152">
        <v>4.5097701060000004</v>
      </c>
      <c r="BU1632" s="152">
        <v>1.717830537</v>
      </c>
      <c r="BV1632" s="152">
        <v>4.1988710820000001</v>
      </c>
      <c r="BX1632" s="152">
        <v>3.528683773</v>
      </c>
      <c r="BZ1632" s="152">
        <v>2.2746838970000001</v>
      </c>
      <c r="CB1632" s="152">
        <v>2.0826902249999999</v>
      </c>
      <c r="CD1632" s="152">
        <v>1.5564093299999999</v>
      </c>
      <c r="CU1632" s="152">
        <v>-26.222663164126359</v>
      </c>
      <c r="DC1632" s="152">
        <v>40.110599999999998</v>
      </c>
      <c r="DF1632" s="152">
        <v>12.594099999999999</v>
      </c>
      <c r="DG1632" s="152">
        <v>47.499699999999997</v>
      </c>
      <c r="DJ1632" s="152">
        <v>0.18540000000000001</v>
      </c>
      <c r="DM1632" s="152">
        <v>0.1865</v>
      </c>
      <c r="DO1632" s="154">
        <v>87.053800890000005</v>
      </c>
      <c r="ED1632" s="152">
        <v>49.027000000000001</v>
      </c>
      <c r="EE1632" s="152">
        <v>0.75700000000000001</v>
      </c>
      <c r="EF1632" s="152">
        <v>15.311999999999999</v>
      </c>
      <c r="EH1632" s="152">
        <v>8.7114190590000007</v>
      </c>
      <c r="EJ1632" s="152">
        <v>9.6809999999999992</v>
      </c>
      <c r="EK1632" s="152">
        <v>0.189</v>
      </c>
      <c r="EL1632" s="152">
        <v>11.759</v>
      </c>
      <c r="EM1632" s="152">
        <v>10.595000000000001</v>
      </c>
      <c r="EO1632" s="152">
        <v>1.843</v>
      </c>
      <c r="EP1632" s="152">
        <v>0.82399999999999995</v>
      </c>
      <c r="EQ1632" s="152">
        <v>0.23899999999999999</v>
      </c>
    </row>
    <row r="1633" spans="1:203">
      <c r="A1633" s="151">
        <v>7272</v>
      </c>
      <c r="B1633" s="152" t="s">
        <v>2859</v>
      </c>
      <c r="C1633" s="152" t="s">
        <v>2877</v>
      </c>
      <c r="D1633" s="152" t="s">
        <v>2878</v>
      </c>
      <c r="E1633" s="152" t="s">
        <v>3084</v>
      </c>
      <c r="F1633" s="152" t="s">
        <v>10079</v>
      </c>
      <c r="L1633" s="153" t="s">
        <v>3496</v>
      </c>
      <c r="M1633" s="153" t="s">
        <v>5366</v>
      </c>
      <c r="P1633" s="152">
        <v>28.558083329999999</v>
      </c>
      <c r="Q1633" s="152">
        <v>140.2033333</v>
      </c>
      <c r="S1633" s="152" t="s">
        <v>2716</v>
      </c>
      <c r="T1633" s="152">
        <v>54.664000000000001</v>
      </c>
      <c r="U1633" s="152">
        <v>1.1475</v>
      </c>
      <c r="V1633" s="152">
        <v>15.041499999999999</v>
      </c>
      <c r="X1633" s="152">
        <v>10.3246</v>
      </c>
      <c r="AA1633" s="152">
        <v>4.0769000000000002</v>
      </c>
      <c r="AB1633" s="152">
        <v>0.23719999999999999</v>
      </c>
      <c r="AC1633" s="152">
        <v>8.3405000000000005</v>
      </c>
      <c r="AD1633" s="152">
        <v>3.1143000000000001</v>
      </c>
      <c r="AE1633" s="152">
        <v>1.0551999999999999</v>
      </c>
      <c r="AF1633" s="152">
        <v>0.30630000000000002</v>
      </c>
      <c r="AI1633" s="152">
        <v>98.529855999999995</v>
      </c>
      <c r="AJ1633" s="152">
        <v>1.2228454129999999</v>
      </c>
      <c r="AK1633" s="156">
        <f t="shared" si="25"/>
        <v>7.0930788419999995E-4</v>
      </c>
      <c r="AL1633" s="151">
        <v>7.0930788419999997</v>
      </c>
      <c r="AM1633" s="151">
        <v>499.88704000000001</v>
      </c>
      <c r="AN1633" s="151">
        <v>210.4775382</v>
      </c>
      <c r="AO1633" s="151">
        <v>1102.5870709999999</v>
      </c>
      <c r="AQ1633" s="152">
        <v>9.7686794880000001</v>
      </c>
      <c r="AR1633" s="152">
        <v>1.0074281469999999</v>
      </c>
      <c r="AS1633" s="152">
        <v>5.9679598519999999</v>
      </c>
      <c r="AU1633" s="151">
        <v>1383.7751020000001</v>
      </c>
      <c r="AV1633" s="152">
        <v>7560.0131600000004</v>
      </c>
      <c r="AW1633" s="152">
        <v>30.188454950000001</v>
      </c>
      <c r="AX1633" s="151">
        <v>6245.7411060000004</v>
      </c>
      <c r="AZ1633" s="152">
        <v>11.769153340000001</v>
      </c>
      <c r="BG1633" s="152">
        <v>12.32681818</v>
      </c>
      <c r="BH1633" s="152">
        <v>369.51748020000002</v>
      </c>
      <c r="BI1633" s="152">
        <v>25.242930210000001</v>
      </c>
      <c r="BJ1633" s="152">
        <v>90.92509776</v>
      </c>
      <c r="BK1633" s="152">
        <v>3.9607874999999999</v>
      </c>
      <c r="BO1633" s="152">
        <v>90.066768679999996</v>
      </c>
      <c r="BP1633" s="152">
        <v>14.420885439999999</v>
      </c>
      <c r="BQ1633" s="152">
        <v>32.568316039999999</v>
      </c>
      <c r="BR1633" s="152">
        <v>4.9907143999999999</v>
      </c>
      <c r="BS1633" s="152">
        <v>20.677976619999999</v>
      </c>
      <c r="BT1633" s="152">
        <v>4.1890289459999996</v>
      </c>
      <c r="BU1633" s="152">
        <v>1.707343185</v>
      </c>
      <c r="BV1633" s="152">
        <v>4.5089657179999998</v>
      </c>
      <c r="BX1633" s="152">
        <v>4.757075017</v>
      </c>
      <c r="BZ1633" s="152">
        <v>3.329441171</v>
      </c>
      <c r="CB1633" s="152">
        <v>3.0684104630000002</v>
      </c>
      <c r="CD1633" s="152">
        <v>2.7859280399999999</v>
      </c>
      <c r="DC1633" s="152">
        <v>38.989899999999999</v>
      </c>
      <c r="DF1633" s="152">
        <v>17.639099999999999</v>
      </c>
      <c r="DG1633" s="152">
        <v>43.328099999999999</v>
      </c>
      <c r="DJ1633" s="152">
        <v>0.13139999999999999</v>
      </c>
      <c r="DM1633" s="152">
        <v>0.17130000000000001</v>
      </c>
      <c r="DO1633" s="154">
        <v>81.410577910000001</v>
      </c>
    </row>
    <row r="1634" spans="1:203">
      <c r="A1634" s="151">
        <v>7273</v>
      </c>
      <c r="B1634" s="152" t="s">
        <v>2859</v>
      </c>
      <c r="C1634" s="152" t="s">
        <v>2877</v>
      </c>
      <c r="D1634" s="152" t="s">
        <v>2878</v>
      </c>
      <c r="E1634" s="152" t="s">
        <v>3084</v>
      </c>
      <c r="F1634" s="152" t="s">
        <v>10080</v>
      </c>
      <c r="L1634" s="153" t="s">
        <v>3496</v>
      </c>
      <c r="M1634" s="153" t="s">
        <v>4036</v>
      </c>
      <c r="P1634" s="152">
        <v>28.558083329999999</v>
      </c>
      <c r="Q1634" s="152">
        <v>140.2033333</v>
      </c>
      <c r="S1634" s="152" t="s">
        <v>2716</v>
      </c>
      <c r="T1634" s="152">
        <v>48.991999999999997</v>
      </c>
      <c r="U1634" s="152">
        <v>0.72970000000000002</v>
      </c>
      <c r="V1634" s="152">
        <v>18.1449</v>
      </c>
      <c r="X1634" s="152">
        <v>7.4771000000000001</v>
      </c>
      <c r="AA1634" s="152">
        <v>5.9558</v>
      </c>
      <c r="AB1634" s="152">
        <v>0.1696</v>
      </c>
      <c r="AC1634" s="152">
        <v>11.347899999999999</v>
      </c>
      <c r="AD1634" s="152">
        <v>2.5586000000000002</v>
      </c>
      <c r="AE1634" s="152">
        <v>0.60299999999999998</v>
      </c>
      <c r="AF1634" s="152">
        <v>0.17760000000000001</v>
      </c>
      <c r="AI1634" s="152">
        <v>96.381202400000006</v>
      </c>
      <c r="AJ1634" s="152">
        <v>2.7232384889999999</v>
      </c>
      <c r="AK1634" s="156">
        <f t="shared" si="25"/>
        <v>1.263317553E-2</v>
      </c>
      <c r="AL1634" s="151">
        <v>126.3317553</v>
      </c>
      <c r="AM1634" s="151">
        <v>280.27098699999999</v>
      </c>
      <c r="AN1634" s="151">
        <v>2064.4222989999998</v>
      </c>
      <c r="AO1634" s="151">
        <v>818.33992769999998</v>
      </c>
      <c r="AQ1634" s="152">
        <v>6.4469023559999998</v>
      </c>
      <c r="AR1634" s="152">
        <v>0.69791937000000004</v>
      </c>
      <c r="AS1634" s="152">
        <v>4.3573949680000004</v>
      </c>
      <c r="AU1634" s="151">
        <v>857.77140540000005</v>
      </c>
      <c r="AV1634" s="152">
        <v>4850.7488400000002</v>
      </c>
      <c r="AW1634" s="152">
        <v>33.956641949999998</v>
      </c>
      <c r="AX1634" s="151">
        <v>4270.7539379999998</v>
      </c>
      <c r="AZ1634" s="152">
        <v>92.967314130000005</v>
      </c>
      <c r="BG1634" s="152">
        <v>6.8117948159999999</v>
      </c>
      <c r="BH1634" s="152">
        <v>467.0409348</v>
      </c>
      <c r="BI1634" s="152">
        <v>17.093081909999999</v>
      </c>
      <c r="BJ1634" s="152">
        <v>55.468605920000002</v>
      </c>
      <c r="BK1634" s="152">
        <v>2.1585048750000002</v>
      </c>
      <c r="BO1634" s="152">
        <v>50.632781919999999</v>
      </c>
      <c r="BP1634" s="152">
        <v>8.6321998799999999</v>
      </c>
      <c r="BQ1634" s="152">
        <v>20.857266859999999</v>
      </c>
      <c r="BR1634" s="152">
        <v>3.2081697760000001</v>
      </c>
      <c r="BS1634" s="152">
        <v>13.715002220000001</v>
      </c>
      <c r="BT1634" s="152">
        <v>3.2667090600000002</v>
      </c>
      <c r="BU1634" s="152">
        <v>1.06754605</v>
      </c>
      <c r="BV1634" s="152">
        <v>3.1182474650000001</v>
      </c>
      <c r="BX1634" s="152">
        <v>3.1124614660000001</v>
      </c>
      <c r="BZ1634" s="152">
        <v>2.242566547</v>
      </c>
      <c r="CB1634" s="152">
        <v>2.0993249629999999</v>
      </c>
      <c r="CD1634" s="152">
        <v>1.704857963</v>
      </c>
      <c r="DC1634" s="152">
        <v>39.928800000000003</v>
      </c>
      <c r="DF1634" s="152">
        <v>13.058299999999999</v>
      </c>
      <c r="DG1634" s="152">
        <v>47.084800000000001</v>
      </c>
      <c r="DJ1634" s="152">
        <v>0.1741</v>
      </c>
      <c r="DM1634" s="152">
        <v>0.1915</v>
      </c>
      <c r="DO1634" s="154">
        <v>86.538497500000005</v>
      </c>
    </row>
    <row r="1635" spans="1:203">
      <c r="A1635" s="151">
        <v>7274</v>
      </c>
      <c r="B1635" s="152" t="s">
        <v>2859</v>
      </c>
      <c r="C1635" s="152" t="s">
        <v>2877</v>
      </c>
      <c r="D1635" s="152" t="s">
        <v>2878</v>
      </c>
      <c r="E1635" s="152" t="s">
        <v>3084</v>
      </c>
      <c r="F1635" s="152" t="s">
        <v>10081</v>
      </c>
      <c r="L1635" s="153" t="s">
        <v>3496</v>
      </c>
      <c r="M1635" s="153" t="s">
        <v>5426</v>
      </c>
      <c r="P1635" s="152">
        <v>28.558083329999999</v>
      </c>
      <c r="Q1635" s="152">
        <v>140.2033333</v>
      </c>
      <c r="S1635" s="152" t="s">
        <v>2716</v>
      </c>
      <c r="T1635" s="152">
        <v>55.8371</v>
      </c>
      <c r="U1635" s="152">
        <v>1.1474</v>
      </c>
      <c r="V1635" s="152">
        <v>13.398099999999999</v>
      </c>
      <c r="X1635" s="152">
        <v>9.1639999999999997</v>
      </c>
      <c r="AA1635" s="152">
        <v>7.0620000000000003</v>
      </c>
      <c r="AB1635" s="152">
        <v>0.19670000000000001</v>
      </c>
      <c r="AC1635" s="152">
        <v>8.6586999999999996</v>
      </c>
      <c r="AD1635" s="152">
        <v>2.4575999999999998</v>
      </c>
      <c r="AE1635" s="152">
        <v>1.0217000000000001</v>
      </c>
      <c r="AF1635" s="152">
        <v>0.30380000000000001</v>
      </c>
      <c r="AI1635" s="152">
        <v>99.441852490000002</v>
      </c>
      <c r="AJ1635" s="152">
        <v>1.181658662</v>
      </c>
      <c r="AK1635" s="156">
        <f t="shared" si="25"/>
        <v>8.153474866E-4</v>
      </c>
      <c r="AL1635" s="151">
        <v>8.1534748659999998</v>
      </c>
      <c r="AM1635" s="151">
        <v>568.67562410000005</v>
      </c>
      <c r="AN1635" s="151">
        <v>27.21842513</v>
      </c>
      <c r="AO1635" s="151">
        <v>1036.7054619999999</v>
      </c>
      <c r="AQ1635" s="152">
        <v>9.5045727600000003</v>
      </c>
      <c r="AR1635" s="152">
        <v>0.871465351</v>
      </c>
      <c r="AS1635" s="152">
        <v>5.7536865280000002</v>
      </c>
      <c r="AU1635" s="151">
        <v>900.72052980000001</v>
      </c>
      <c r="AV1635" s="152">
        <v>7464.54576</v>
      </c>
      <c r="AW1635" s="152">
        <v>23.062021619999999</v>
      </c>
      <c r="AX1635" s="151">
        <v>4282.5148079999999</v>
      </c>
      <c r="AZ1635" s="152">
        <v>26.118029620000002</v>
      </c>
      <c r="BG1635" s="152">
        <v>11.56435802</v>
      </c>
      <c r="BH1635" s="152">
        <v>368.19773099999998</v>
      </c>
      <c r="BI1635" s="152">
        <v>14.2445658</v>
      </c>
      <c r="BJ1635" s="152">
        <v>50.07729776</v>
      </c>
      <c r="BK1635" s="152">
        <v>2.8421088750000001</v>
      </c>
      <c r="BO1635" s="152">
        <v>49.31681244</v>
      </c>
      <c r="BP1635" s="152">
        <v>7.6823765640000001</v>
      </c>
      <c r="BQ1635" s="152">
        <v>17.72986646</v>
      </c>
      <c r="BR1635" s="152">
        <v>2.6306774060000002</v>
      </c>
      <c r="BS1635" s="152">
        <v>11.156556050000001</v>
      </c>
      <c r="BT1635" s="152">
        <v>2.8625549100000001</v>
      </c>
      <c r="BU1635" s="152">
        <v>0.81658364699999997</v>
      </c>
      <c r="BV1635" s="152">
        <v>2.583975846</v>
      </c>
      <c r="BX1635" s="152">
        <v>2.5100670909999998</v>
      </c>
      <c r="BZ1635" s="152">
        <v>1.929344049</v>
      </c>
      <c r="CB1635" s="152">
        <v>1.7396930100000001</v>
      </c>
      <c r="CD1635" s="152">
        <v>1.7541373499999999</v>
      </c>
      <c r="DC1635" s="152">
        <v>40.721699999999998</v>
      </c>
      <c r="DF1635" s="152">
        <v>8.6475000000000009</v>
      </c>
      <c r="DG1635" s="152">
        <v>50.540500000000002</v>
      </c>
      <c r="DJ1635" s="152">
        <v>0.34670000000000001</v>
      </c>
      <c r="DM1635" s="152">
        <v>0.1071</v>
      </c>
      <c r="DO1635" s="154">
        <v>91.243487229999999</v>
      </c>
    </row>
    <row r="1636" spans="1:203">
      <c r="A1636" s="151">
        <v>7275</v>
      </c>
      <c r="B1636" s="152" t="s">
        <v>2859</v>
      </c>
      <c r="C1636" s="152" t="s">
        <v>2877</v>
      </c>
      <c r="D1636" s="152" t="s">
        <v>2878</v>
      </c>
      <c r="E1636" s="152" t="s">
        <v>3084</v>
      </c>
      <c r="F1636" s="152" t="s">
        <v>10082</v>
      </c>
      <c r="L1636" s="153" t="s">
        <v>3496</v>
      </c>
      <c r="M1636" s="153" t="s">
        <v>4273</v>
      </c>
      <c r="P1636" s="152">
        <v>28.558083329999999</v>
      </c>
      <c r="Q1636" s="152">
        <v>140.2033333</v>
      </c>
      <c r="S1636" s="152" t="s">
        <v>2716</v>
      </c>
      <c r="T1636" s="152">
        <v>49.756700000000002</v>
      </c>
      <c r="U1636" s="152">
        <v>0.63090000000000002</v>
      </c>
      <c r="V1636" s="152">
        <v>15.7995</v>
      </c>
      <c r="X1636" s="152">
        <v>8.4666999999999994</v>
      </c>
      <c r="AA1636" s="152">
        <v>6.1597999999999997</v>
      </c>
      <c r="AB1636" s="152">
        <v>0.183</v>
      </c>
      <c r="AC1636" s="152">
        <v>10.2103</v>
      </c>
      <c r="AD1636" s="152">
        <v>2.2629999999999999</v>
      </c>
      <c r="AE1636" s="152">
        <v>0.52480000000000004</v>
      </c>
      <c r="AF1636" s="152">
        <v>0.1515</v>
      </c>
      <c r="AI1636" s="152">
        <v>94.483627260000006</v>
      </c>
      <c r="AJ1636" s="152">
        <v>4.425416405</v>
      </c>
      <c r="AK1636" s="156">
        <f t="shared" si="25"/>
        <v>1.508977735E-2</v>
      </c>
      <c r="AL1636" s="151">
        <v>150.8977735</v>
      </c>
      <c r="AM1636" s="151">
        <v>301.30999539999999</v>
      </c>
      <c r="AN1636" s="151">
        <v>1829.807892</v>
      </c>
      <c r="AO1636" s="151">
        <v>866.37295559999995</v>
      </c>
      <c r="AQ1636" s="152">
        <v>6.2485079399999996</v>
      </c>
      <c r="AR1636" s="152">
        <v>0.59267453000000003</v>
      </c>
      <c r="AS1636" s="152">
        <v>3.5310567480000001</v>
      </c>
      <c r="AU1636" s="151">
        <v>806.33977970000001</v>
      </c>
      <c r="AV1636" s="152">
        <v>4506.3483999999999</v>
      </c>
      <c r="AW1636" s="152">
        <v>33.51654405</v>
      </c>
      <c r="AX1636" s="151">
        <v>3870.9442859999999</v>
      </c>
      <c r="AZ1636" s="152">
        <v>156.8874677</v>
      </c>
      <c r="BG1636" s="152">
        <v>6.8553977599999998</v>
      </c>
      <c r="BH1636" s="152">
        <v>431.88314400000002</v>
      </c>
      <c r="BI1636" s="152">
        <v>16.45192557</v>
      </c>
      <c r="BJ1636" s="152">
        <v>55.768724480000003</v>
      </c>
      <c r="BK1636" s="152">
        <v>2.1950910000000001</v>
      </c>
      <c r="BO1636" s="152">
        <v>48.265325359999999</v>
      </c>
      <c r="BP1636" s="152">
        <v>8.4990867479999999</v>
      </c>
      <c r="BQ1636" s="152">
        <v>19.55134412</v>
      </c>
      <c r="BR1636" s="152">
        <v>3.018933176</v>
      </c>
      <c r="BS1636" s="152">
        <v>12.639414479999999</v>
      </c>
      <c r="BT1636" s="152">
        <v>3.0482583239999999</v>
      </c>
      <c r="BU1636" s="152">
        <v>1.050261157</v>
      </c>
      <c r="BV1636" s="152">
        <v>3.1125833859999998</v>
      </c>
      <c r="BX1636" s="152">
        <v>3.0061082880000001</v>
      </c>
      <c r="BZ1636" s="152">
        <v>1.8318013070000001</v>
      </c>
      <c r="CB1636" s="152">
        <v>1.8110826600000001</v>
      </c>
      <c r="CD1636" s="152">
        <v>1.5039892349999999</v>
      </c>
      <c r="CU1636" s="152">
        <v>-33.288375638948708</v>
      </c>
      <c r="DC1636" s="152">
        <v>39.7804</v>
      </c>
      <c r="DF1636" s="152">
        <v>14.083500000000001</v>
      </c>
      <c r="DG1636" s="152">
        <v>46.420299999999997</v>
      </c>
      <c r="DJ1636" s="152">
        <v>0.1537</v>
      </c>
      <c r="DM1636" s="152">
        <v>0.1799</v>
      </c>
      <c r="DO1636" s="154">
        <v>85.457727779999999</v>
      </c>
    </row>
    <row r="1637" spans="1:203">
      <c r="A1637" s="151">
        <v>7276</v>
      </c>
      <c r="B1637" s="152" t="s">
        <v>2859</v>
      </c>
      <c r="C1637" s="152" t="s">
        <v>2877</v>
      </c>
      <c r="D1637" s="152" t="s">
        <v>2878</v>
      </c>
      <c r="E1637" s="152" t="s">
        <v>3084</v>
      </c>
      <c r="F1637" s="152" t="s">
        <v>10083</v>
      </c>
      <c r="L1637" s="153" t="s">
        <v>3496</v>
      </c>
      <c r="M1637" s="153" t="s">
        <v>3497</v>
      </c>
      <c r="P1637" s="152">
        <v>28.558083329999999</v>
      </c>
      <c r="Q1637" s="152">
        <v>140.2033333</v>
      </c>
      <c r="S1637" s="152" t="s">
        <v>2716</v>
      </c>
      <c r="T1637" s="152">
        <v>47.410200000000003</v>
      </c>
      <c r="U1637" s="152">
        <v>0.56869999999999998</v>
      </c>
      <c r="V1637" s="152">
        <v>13.806800000000001</v>
      </c>
      <c r="X1637" s="152">
        <v>7.1943000000000001</v>
      </c>
      <c r="AA1637" s="152">
        <v>7.1277999999999997</v>
      </c>
      <c r="AB1637" s="152">
        <v>0.11840000000000001</v>
      </c>
      <c r="AC1637" s="152">
        <v>16.900099999999998</v>
      </c>
      <c r="AD1637" s="152">
        <v>1.6536</v>
      </c>
      <c r="AE1637" s="152">
        <v>0.44219999999999998</v>
      </c>
      <c r="AF1637" s="152">
        <v>0.1396</v>
      </c>
      <c r="AI1637" s="152">
        <v>95.603212159999998</v>
      </c>
      <c r="AJ1637" s="152">
        <v>3.3296885970000001</v>
      </c>
      <c r="AK1637" s="156">
        <f t="shared" si="25"/>
        <v>5.8476320659999997E-2</v>
      </c>
      <c r="AL1637" s="151">
        <v>584.76320659999999</v>
      </c>
      <c r="AM1637" s="151">
        <v>264.70607009999998</v>
      </c>
      <c r="AN1637" s="151">
        <v>2189.7245419999999</v>
      </c>
      <c r="AO1637" s="151">
        <v>857.01759970000001</v>
      </c>
      <c r="AQ1637" s="152">
        <v>4.378491468</v>
      </c>
      <c r="AR1637" s="152">
        <v>0.44167330599999999</v>
      </c>
      <c r="AS1637" s="152">
        <v>4.5636693800000003</v>
      </c>
      <c r="AU1637" s="151">
        <v>593.50924359999999</v>
      </c>
      <c r="AV1637" s="152">
        <v>3795.58284</v>
      </c>
      <c r="AW1637" s="152">
        <v>59.850129899999999</v>
      </c>
      <c r="AX1637" s="151">
        <v>3564.9594090000001</v>
      </c>
      <c r="AZ1637" s="152">
        <v>334.3681694</v>
      </c>
      <c r="BG1637" s="152">
        <v>5.8185465599999997</v>
      </c>
      <c r="BH1637" s="152">
        <v>488.51759879999997</v>
      </c>
      <c r="BI1637" s="152">
        <v>13.89230304</v>
      </c>
      <c r="BJ1637" s="152">
        <v>32.291714560000003</v>
      </c>
      <c r="BK1637" s="152">
        <v>0.99608163800000005</v>
      </c>
      <c r="BO1637" s="152">
        <v>30.365868599999999</v>
      </c>
      <c r="BP1637" s="152">
        <v>7.4474913599999999</v>
      </c>
      <c r="BQ1637" s="152">
        <v>17.290181059999998</v>
      </c>
      <c r="BR1637" s="152">
        <v>2.6854277240000002</v>
      </c>
      <c r="BS1637" s="152">
        <v>11.749363819999999</v>
      </c>
      <c r="BT1637" s="152">
        <v>3.125640126</v>
      </c>
      <c r="BU1637" s="152">
        <v>0.72863715600000001</v>
      </c>
      <c r="BV1637" s="152">
        <v>2.9930897459999999</v>
      </c>
      <c r="BX1637" s="152">
        <v>2.4487956610000001</v>
      </c>
      <c r="BZ1637" s="152">
        <v>1.7744365870000001</v>
      </c>
      <c r="CB1637" s="152">
        <v>1.427735003</v>
      </c>
      <c r="CD1637" s="152">
        <v>1.100765768</v>
      </c>
      <c r="DC1637" s="152">
        <v>40.538499999999999</v>
      </c>
      <c r="DF1637" s="152">
        <v>9.7908000000000008</v>
      </c>
      <c r="DG1637" s="152">
        <v>49.542299999999997</v>
      </c>
      <c r="DJ1637" s="152">
        <v>0.20780000000000001</v>
      </c>
      <c r="DM1637" s="152">
        <v>0.21390000000000001</v>
      </c>
      <c r="DO1637" s="154">
        <v>90.021473700000001</v>
      </c>
    </row>
    <row r="1638" spans="1:203">
      <c r="A1638" s="151">
        <v>7277</v>
      </c>
      <c r="B1638" s="152" t="s">
        <v>2859</v>
      </c>
      <c r="C1638" s="152" t="s">
        <v>2877</v>
      </c>
      <c r="D1638" s="152" t="s">
        <v>2878</v>
      </c>
      <c r="E1638" s="152" t="s">
        <v>3084</v>
      </c>
      <c r="F1638" s="152" t="s">
        <v>10084</v>
      </c>
      <c r="L1638" s="153" t="s">
        <v>3496</v>
      </c>
      <c r="M1638" s="153" t="s">
        <v>3522</v>
      </c>
      <c r="P1638" s="152">
        <v>28.558083329999999</v>
      </c>
      <c r="Q1638" s="152">
        <v>140.2033333</v>
      </c>
      <c r="S1638" s="152" t="s">
        <v>2716</v>
      </c>
      <c r="T1638" s="152">
        <v>47.496699999999997</v>
      </c>
      <c r="U1638" s="152">
        <v>0.64710000000000001</v>
      </c>
      <c r="V1638" s="152">
        <v>15.780099999999999</v>
      </c>
      <c r="X1638" s="152">
        <v>7.0294999999999996</v>
      </c>
      <c r="AA1638" s="152">
        <v>6.6622000000000003</v>
      </c>
      <c r="AB1638" s="152">
        <v>0.1333</v>
      </c>
      <c r="AC1638" s="152">
        <v>15.1782</v>
      </c>
      <c r="AD1638" s="152">
        <v>1.8261000000000001</v>
      </c>
      <c r="AE1638" s="152">
        <v>0.52839999999999998</v>
      </c>
      <c r="AF1638" s="152">
        <v>0.14299999999999999</v>
      </c>
      <c r="AI1638" s="152">
        <v>95.65362227</v>
      </c>
      <c r="AJ1638" s="152">
        <v>3.1570920760000001</v>
      </c>
      <c r="AK1638" s="156">
        <f t="shared" si="25"/>
        <v>3.8825261739999999E-2</v>
      </c>
      <c r="AL1638" s="151">
        <v>388.25261740000002</v>
      </c>
      <c r="AM1638" s="151">
        <v>295.97338100000002</v>
      </c>
      <c r="AN1638" s="151">
        <v>2300.7505660000002</v>
      </c>
      <c r="AO1638" s="151">
        <v>930.92441859999997</v>
      </c>
      <c r="AQ1638" s="152">
        <v>5.0771473560000002</v>
      </c>
      <c r="AR1638" s="152">
        <v>0.50782725100000004</v>
      </c>
      <c r="AS1638" s="152">
        <v>5.4046043800000003</v>
      </c>
      <c r="AU1638" s="151">
        <v>733.75851639999996</v>
      </c>
      <c r="AV1638" s="152">
        <v>4730.4455600000001</v>
      </c>
      <c r="AW1638" s="152">
        <v>55.606146750000001</v>
      </c>
      <c r="AX1638" s="151">
        <v>3931.0295970000002</v>
      </c>
      <c r="AZ1638" s="152">
        <v>195.4675704</v>
      </c>
      <c r="BG1638" s="152">
        <v>7.2497954560000002</v>
      </c>
      <c r="BH1638" s="152">
        <v>546.3146898</v>
      </c>
      <c r="BI1638" s="152">
        <v>15.28920435</v>
      </c>
      <c r="BJ1638" s="152">
        <v>40.699043840000002</v>
      </c>
      <c r="BK1638" s="152">
        <v>1.1698666879999999</v>
      </c>
      <c r="BO1638" s="152">
        <v>38.21397692</v>
      </c>
      <c r="BP1638" s="152">
        <v>8.5291774559999993</v>
      </c>
      <c r="BQ1638" s="152">
        <v>19.564858260000001</v>
      </c>
      <c r="BR1638" s="152">
        <v>3.0648310699999999</v>
      </c>
      <c r="BS1638" s="152">
        <v>13.178287060000001</v>
      </c>
      <c r="BT1638" s="152">
        <v>2.9389499579999998</v>
      </c>
      <c r="BU1638" s="152">
        <v>1.2338194179999999</v>
      </c>
      <c r="BV1638" s="152">
        <v>3.348252918</v>
      </c>
      <c r="BX1638" s="152">
        <v>2.8308671859999999</v>
      </c>
      <c r="BZ1638" s="152">
        <v>1.9069245720000001</v>
      </c>
      <c r="CB1638" s="152">
        <v>1.7881051050000001</v>
      </c>
      <c r="CD1638" s="152">
        <v>1.3715654399999999</v>
      </c>
      <c r="CU1638" s="155"/>
      <c r="DC1638" s="152">
        <v>40.538499999999999</v>
      </c>
      <c r="DF1638" s="152">
        <v>9.7908000000000008</v>
      </c>
      <c r="DG1638" s="152">
        <v>49.542299999999997</v>
      </c>
      <c r="DJ1638" s="152">
        <v>0.20780000000000001</v>
      </c>
      <c r="DM1638" s="152">
        <v>0.21390000000000001</v>
      </c>
      <c r="DO1638" s="154">
        <v>90.021473700000001</v>
      </c>
    </row>
    <row r="1639" spans="1:203">
      <c r="A1639" s="151">
        <v>7278</v>
      </c>
      <c r="B1639" s="152" t="s">
        <v>2859</v>
      </c>
      <c r="C1639" s="152" t="s">
        <v>2877</v>
      </c>
      <c r="D1639" s="152" t="s">
        <v>2878</v>
      </c>
      <c r="E1639" s="152" t="s">
        <v>3084</v>
      </c>
      <c r="F1639" s="152" t="s">
        <v>10085</v>
      </c>
      <c r="L1639" s="153" t="s">
        <v>3496</v>
      </c>
      <c r="M1639" s="153" t="s">
        <v>3810</v>
      </c>
      <c r="P1639" s="152">
        <v>28.558083329999999</v>
      </c>
      <c r="Q1639" s="152">
        <v>140.2033333</v>
      </c>
      <c r="S1639" s="152" t="s">
        <v>2716</v>
      </c>
      <c r="T1639" s="152">
        <v>48.378900000000002</v>
      </c>
      <c r="U1639" s="152">
        <v>0.7036</v>
      </c>
      <c r="V1639" s="152">
        <v>15.111000000000001</v>
      </c>
      <c r="X1639" s="152">
        <v>7.7298999999999998</v>
      </c>
      <c r="AA1639" s="152">
        <v>6.1097000000000001</v>
      </c>
      <c r="AB1639" s="152">
        <v>0.1525</v>
      </c>
      <c r="AC1639" s="152">
        <v>12.9146</v>
      </c>
      <c r="AD1639" s="152">
        <v>1.9362999999999999</v>
      </c>
      <c r="AE1639" s="152">
        <v>0.57150000000000001</v>
      </c>
      <c r="AF1639" s="152">
        <v>0.36940000000000001</v>
      </c>
      <c r="AI1639" s="152">
        <v>94.268260080000005</v>
      </c>
      <c r="AJ1639" s="152">
        <v>4.0373255810000002</v>
      </c>
      <c r="AK1639" s="156">
        <f t="shared" si="25"/>
        <v>6.9894107770000005E-2</v>
      </c>
      <c r="AL1639" s="151">
        <v>698.94107770000005</v>
      </c>
      <c r="AM1639" s="151">
        <v>306.16918900000002</v>
      </c>
      <c r="AN1639" s="151">
        <v>5187.6176089999999</v>
      </c>
      <c r="AO1639" s="151">
        <v>678.9899557</v>
      </c>
      <c r="AQ1639" s="152">
        <v>5.0682731399999996</v>
      </c>
      <c r="AR1639" s="152">
        <v>0.45077593700000002</v>
      </c>
      <c r="AS1639" s="152">
        <v>12.48885684</v>
      </c>
      <c r="AU1639" s="151">
        <v>1742.678938</v>
      </c>
      <c r="AV1639" s="152">
        <v>4860.7980399999997</v>
      </c>
      <c r="AW1639" s="152">
        <v>48.068753700000002</v>
      </c>
      <c r="AX1639" s="151">
        <v>4254.2962109999999</v>
      </c>
      <c r="AZ1639" s="152">
        <v>217.1144879</v>
      </c>
      <c r="BG1639" s="152">
        <v>7.6376093440000004</v>
      </c>
      <c r="BH1639" s="152">
        <v>408.73971599999999</v>
      </c>
      <c r="BI1639" s="152">
        <v>14.746278179999999</v>
      </c>
      <c r="BJ1639" s="152">
        <v>49.637444639999998</v>
      </c>
      <c r="BK1639" s="152">
        <v>1.778644125</v>
      </c>
      <c r="BO1639" s="152">
        <v>41.332495680000001</v>
      </c>
      <c r="BP1639" s="152">
        <v>8.0749377360000008</v>
      </c>
      <c r="BQ1639" s="152">
        <v>18.17215951</v>
      </c>
      <c r="BR1639" s="152">
        <v>2.8483957179999999</v>
      </c>
      <c r="BS1639" s="152">
        <v>12.967040859999999</v>
      </c>
      <c r="BT1639" s="152">
        <v>3.186957204</v>
      </c>
      <c r="BU1639" s="152">
        <v>1.100950283</v>
      </c>
      <c r="BV1639" s="152">
        <v>3.1133057179999999</v>
      </c>
      <c r="BX1639" s="152">
        <v>2.7946980940000001</v>
      </c>
      <c r="BZ1639" s="152">
        <v>1.8564376650000001</v>
      </c>
      <c r="CB1639" s="152">
        <v>1.6148191199999999</v>
      </c>
      <c r="CD1639" s="152">
        <v>1.3363991550000001</v>
      </c>
      <c r="DC1639" s="152">
        <v>39.993099999999998</v>
      </c>
      <c r="DF1639" s="152">
        <v>12.096299999999999</v>
      </c>
      <c r="DG1639" s="152">
        <v>48.072699999999998</v>
      </c>
      <c r="DJ1639" s="152">
        <v>0.20030000000000001</v>
      </c>
      <c r="DM1639" s="152">
        <v>0.21</v>
      </c>
      <c r="DO1639" s="154">
        <v>87.632110929999996</v>
      </c>
    </row>
    <row r="1640" spans="1:203">
      <c r="A1640" s="151">
        <v>7279</v>
      </c>
      <c r="B1640" s="152" t="s">
        <v>2859</v>
      </c>
      <c r="C1640" s="152" t="s">
        <v>2877</v>
      </c>
      <c r="D1640" s="152" t="s">
        <v>2878</v>
      </c>
      <c r="E1640" s="152" t="s">
        <v>3084</v>
      </c>
      <c r="F1640" s="152" t="s">
        <v>10086</v>
      </c>
      <c r="L1640" s="153" t="s">
        <v>3496</v>
      </c>
      <c r="M1640" s="153" t="s">
        <v>4182</v>
      </c>
      <c r="P1640" s="152">
        <v>28.558083329999999</v>
      </c>
      <c r="Q1640" s="152">
        <v>140.2033333</v>
      </c>
      <c r="S1640" s="152" t="s">
        <v>2716</v>
      </c>
      <c r="T1640" s="152">
        <v>49.548200000000001</v>
      </c>
      <c r="U1640" s="152">
        <v>0.71719999999999995</v>
      </c>
      <c r="V1640" s="152">
        <v>17.940999999999999</v>
      </c>
      <c r="X1640" s="152">
        <v>6.4756</v>
      </c>
      <c r="AA1640" s="152">
        <v>5.6092000000000004</v>
      </c>
      <c r="AB1640" s="152">
        <v>0.12330000000000001</v>
      </c>
      <c r="AC1640" s="152">
        <v>12.255000000000001</v>
      </c>
      <c r="AD1640" s="152">
        <v>2.6072000000000002</v>
      </c>
      <c r="AE1640" s="152">
        <v>0.61639999999999995</v>
      </c>
      <c r="AF1640" s="152">
        <v>0.20480000000000001</v>
      </c>
      <c r="AI1640" s="152">
        <v>96.287331370000004</v>
      </c>
      <c r="AJ1640" s="152">
        <v>2.576914903</v>
      </c>
      <c r="AK1640" s="156">
        <f t="shared" si="25"/>
        <v>1.0825638869999999E-2</v>
      </c>
      <c r="AL1640" s="151">
        <v>108.2563887</v>
      </c>
      <c r="AM1640" s="151">
        <v>277.90387980000003</v>
      </c>
      <c r="AN1640" s="151">
        <v>1762.1342070000001</v>
      </c>
      <c r="AO1640" s="151">
        <v>831.66108740000004</v>
      </c>
      <c r="AQ1640" s="152">
        <v>5.9686647480000001</v>
      </c>
      <c r="AR1640" s="152">
        <v>0.59976043999999995</v>
      </c>
      <c r="AS1640" s="152">
        <v>5.9963263639999997</v>
      </c>
      <c r="AU1640" s="151">
        <v>935.093614</v>
      </c>
      <c r="AV1640" s="152">
        <v>5369.7182400000002</v>
      </c>
      <c r="AW1640" s="152">
        <v>38.725430699999997</v>
      </c>
      <c r="AX1640" s="151">
        <v>4335.4312319999999</v>
      </c>
      <c r="AZ1640" s="152">
        <v>133.66712229999999</v>
      </c>
      <c r="BG1640" s="152">
        <v>7.7247363839999998</v>
      </c>
      <c r="BH1640" s="152">
        <v>484.09520939999999</v>
      </c>
      <c r="BI1640" s="152">
        <v>16.579616850000001</v>
      </c>
      <c r="BJ1640" s="152">
        <v>56.864147199999998</v>
      </c>
      <c r="BK1640" s="152">
        <v>2.3749998749999999</v>
      </c>
      <c r="BO1640" s="152">
        <v>54.609173079999998</v>
      </c>
      <c r="BP1640" s="152">
        <v>8.7496507080000008</v>
      </c>
      <c r="BQ1640" s="152">
        <v>20.129406700000001</v>
      </c>
      <c r="BR1640" s="152">
        <v>2.945483716</v>
      </c>
      <c r="BS1640" s="152">
        <v>12.561268370000001</v>
      </c>
      <c r="BT1640" s="152">
        <v>3.0815405220000001</v>
      </c>
      <c r="BU1640" s="152">
        <v>0.77951937199999999</v>
      </c>
      <c r="BV1640" s="152">
        <v>2.7987625120000001</v>
      </c>
      <c r="BX1640" s="152">
        <v>3.2308751230000001</v>
      </c>
      <c r="BZ1640" s="152">
        <v>2.034618456</v>
      </c>
      <c r="CB1640" s="152">
        <v>1.8912141149999999</v>
      </c>
      <c r="CD1640" s="152">
        <v>1.5659278430000001</v>
      </c>
      <c r="DC1640" s="152">
        <v>40.087499999999999</v>
      </c>
      <c r="DF1640" s="152">
        <v>10.559100000000001</v>
      </c>
      <c r="DG1640" s="152">
        <v>49.040199999999999</v>
      </c>
      <c r="DJ1640" s="152">
        <v>0.2137</v>
      </c>
      <c r="DM1640" s="152">
        <v>0.19270000000000001</v>
      </c>
      <c r="DO1640" s="154">
        <v>89.224508069999999</v>
      </c>
    </row>
    <row r="1641" spans="1:203">
      <c r="A1641" s="151">
        <v>7280</v>
      </c>
      <c r="B1641" s="152" t="s">
        <v>2859</v>
      </c>
      <c r="C1641" s="152" t="s">
        <v>2877</v>
      </c>
      <c r="D1641" s="152" t="s">
        <v>2878</v>
      </c>
      <c r="E1641" s="152" t="s">
        <v>3084</v>
      </c>
      <c r="F1641" s="152" t="s">
        <v>10087</v>
      </c>
      <c r="L1641" s="153" t="s">
        <v>3085</v>
      </c>
      <c r="M1641" s="153" t="s">
        <v>4243</v>
      </c>
      <c r="P1641" s="152">
        <v>28.56828333</v>
      </c>
      <c r="Q1641" s="152">
        <v>140.24201669999999</v>
      </c>
      <c r="S1641" s="152" t="s">
        <v>2716</v>
      </c>
      <c r="T1641" s="152">
        <v>49.694899999999997</v>
      </c>
      <c r="U1641" s="152">
        <v>0.73870000000000002</v>
      </c>
      <c r="V1641" s="152">
        <v>16.576499999999999</v>
      </c>
      <c r="X1641" s="152">
        <v>5.7568999999999999</v>
      </c>
      <c r="AA1641" s="152">
        <v>2.7103999999999999</v>
      </c>
      <c r="AB1641" s="152">
        <v>0.1099</v>
      </c>
      <c r="AC1641" s="152">
        <v>14.8116</v>
      </c>
      <c r="AD1641" s="152">
        <v>2.0859000000000001</v>
      </c>
      <c r="AE1641" s="152">
        <v>0.43730000000000002</v>
      </c>
      <c r="AF1641" s="152">
        <v>0.19139999999999999</v>
      </c>
      <c r="AI1641" s="152">
        <v>93.329039850000001</v>
      </c>
      <c r="AJ1641" s="152">
        <v>4.0046011339999996</v>
      </c>
      <c r="AK1641" s="156">
        <f t="shared" si="25"/>
        <v>5.4344606020000005E-2</v>
      </c>
      <c r="AL1641" s="151">
        <v>543.44606020000003</v>
      </c>
      <c r="AM1641" s="151">
        <v>396.87413579999998</v>
      </c>
      <c r="AN1641" s="151">
        <v>2112.7376920000002</v>
      </c>
      <c r="AO1641" s="151">
        <v>682.27590750000002</v>
      </c>
      <c r="AQ1641" s="152">
        <v>5.3442001799999996</v>
      </c>
      <c r="AR1641" s="152">
        <v>0.50365850099999998</v>
      </c>
      <c r="AS1641" s="152">
        <v>3.9304098359999999</v>
      </c>
      <c r="AU1641" s="151">
        <v>831.76266810000004</v>
      </c>
      <c r="AV1641" s="152">
        <v>4193.1004800000001</v>
      </c>
      <c r="AW1641" s="152">
        <v>51.972632249999997</v>
      </c>
      <c r="AX1641" s="151">
        <v>4596.882114</v>
      </c>
      <c r="AZ1641" s="152">
        <v>210.8142249</v>
      </c>
      <c r="BG1641" s="152">
        <v>5.2197748480000001</v>
      </c>
      <c r="BH1641" s="152">
        <v>377.29252439999999</v>
      </c>
      <c r="BI1641" s="152">
        <v>15.89851728</v>
      </c>
      <c r="BJ1641" s="152">
        <v>47.4866952</v>
      </c>
      <c r="BK1641" s="152">
        <v>3.5343</v>
      </c>
      <c r="BO1641" s="152">
        <v>48.031360159999998</v>
      </c>
      <c r="BP1641" s="152">
        <v>5.6760058080000002</v>
      </c>
      <c r="BQ1641" s="152">
        <v>13.819102750000001</v>
      </c>
      <c r="BR1641" s="152">
        <v>2.1783057100000001</v>
      </c>
      <c r="BS1641" s="152">
        <v>10.1233374</v>
      </c>
      <c r="BT1641" s="152">
        <v>2.3588492699999999</v>
      </c>
      <c r="BU1641" s="152">
        <v>0.70994514900000005</v>
      </c>
      <c r="BV1641" s="152">
        <v>2.9370915809999998</v>
      </c>
      <c r="BX1641" s="152">
        <v>3.097092688</v>
      </c>
      <c r="BZ1641" s="152">
        <v>2.1069999959999999</v>
      </c>
      <c r="CB1641" s="152">
        <v>1.5760293379999999</v>
      </c>
      <c r="CD1641" s="152">
        <v>1.614765443</v>
      </c>
      <c r="CU1641" s="152">
        <v>-18.262578618004287</v>
      </c>
      <c r="DC1641" s="152">
        <v>40.695399999999999</v>
      </c>
      <c r="DF1641" s="152">
        <v>9.4540000000000006</v>
      </c>
      <c r="DG1641" s="152">
        <v>49.527200000000001</v>
      </c>
      <c r="DJ1641" s="152">
        <v>0.23039999999999999</v>
      </c>
      <c r="DM1641" s="152">
        <v>0.23469999999999999</v>
      </c>
      <c r="DO1641" s="154">
        <v>90.328881030000005</v>
      </c>
      <c r="ED1641" s="152">
        <v>47.689</v>
      </c>
      <c r="EE1641" s="152">
        <v>0.86240000000000006</v>
      </c>
      <c r="EF1641" s="152">
        <v>16.872499999999999</v>
      </c>
      <c r="EH1641" s="152">
        <v>9.9685953390000002</v>
      </c>
      <c r="EJ1641" s="152">
        <v>11.078099999999999</v>
      </c>
      <c r="EK1641" s="152">
        <v>0.16900000000000001</v>
      </c>
      <c r="EL1641" s="152">
        <v>7.8836000000000004</v>
      </c>
      <c r="EM1641" s="152">
        <v>13.383900000000001</v>
      </c>
      <c r="EO1641" s="152">
        <v>2.0114999999999998</v>
      </c>
      <c r="EP1641" s="152">
        <v>0.312</v>
      </c>
      <c r="EQ1641" s="152">
        <v>0.1673</v>
      </c>
    </row>
    <row r="1642" spans="1:203">
      <c r="A1642" s="151">
        <v>7281</v>
      </c>
      <c r="B1642" s="152" t="s">
        <v>2859</v>
      </c>
      <c r="C1642" s="152" t="s">
        <v>2877</v>
      </c>
      <c r="D1642" s="152" t="s">
        <v>2878</v>
      </c>
      <c r="E1642" s="152" t="s">
        <v>3084</v>
      </c>
      <c r="F1642" s="152" t="s">
        <v>10088</v>
      </c>
      <c r="L1642" s="153" t="s">
        <v>3085</v>
      </c>
      <c r="M1642" s="153" t="s">
        <v>3133</v>
      </c>
      <c r="P1642" s="152">
        <v>28.56828333</v>
      </c>
      <c r="Q1642" s="152">
        <v>140.24201669999999</v>
      </c>
      <c r="S1642" s="152" t="s">
        <v>2716</v>
      </c>
      <c r="T1642" s="152">
        <v>45.532299999999999</v>
      </c>
      <c r="U1642" s="152">
        <v>1.0476000000000001</v>
      </c>
      <c r="V1642" s="152">
        <v>19.8218</v>
      </c>
      <c r="X1642" s="152">
        <v>9.2576000000000001</v>
      </c>
      <c r="AA1642" s="152">
        <v>2.835</v>
      </c>
      <c r="AB1642" s="152">
        <v>0.18029999999999999</v>
      </c>
      <c r="AC1642" s="152">
        <v>14.436500000000001</v>
      </c>
      <c r="AD1642" s="152">
        <v>2.2669999999999999</v>
      </c>
      <c r="AE1642" s="152">
        <v>0.2949</v>
      </c>
      <c r="AF1642" s="152">
        <v>0.21290000000000001</v>
      </c>
      <c r="AI1642" s="152">
        <v>96.13364516</v>
      </c>
      <c r="AJ1642" s="152">
        <v>2.1423875149999998</v>
      </c>
      <c r="AK1642" s="156">
        <f t="shared" si="25"/>
        <v>1.753791243E-2</v>
      </c>
      <c r="AL1642" s="151">
        <v>175.3791243</v>
      </c>
      <c r="AM1642" s="151">
        <v>359.86277810000001</v>
      </c>
      <c r="AN1642" s="151">
        <v>2810.7787790000002</v>
      </c>
      <c r="AO1642" s="151">
        <v>555.2420965</v>
      </c>
      <c r="AQ1642" s="152">
        <v>5.1099316559999997</v>
      </c>
      <c r="AR1642" s="152">
        <v>0.60424651799999995</v>
      </c>
      <c r="AS1642" s="152">
        <v>2.7483669119999998</v>
      </c>
      <c r="AU1642" s="151">
        <v>1284.4564820000001</v>
      </c>
      <c r="AV1642" s="152">
        <v>3395.194</v>
      </c>
      <c r="AW1642" s="152">
        <v>41.148835200000001</v>
      </c>
      <c r="AX1642" s="151">
        <v>6689.0135399999999</v>
      </c>
      <c r="AZ1642" s="152">
        <v>65.836874829999999</v>
      </c>
      <c r="BG1642" s="152">
        <v>4.9907214079999997</v>
      </c>
      <c r="BH1642" s="152">
        <v>564.27065640000001</v>
      </c>
      <c r="BI1642" s="152">
        <v>22.15634292</v>
      </c>
      <c r="BJ1642" s="152">
        <v>45.935380960000003</v>
      </c>
      <c r="BK1642" s="152">
        <v>1.826839125</v>
      </c>
      <c r="BO1642" s="152">
        <v>29.525662260000001</v>
      </c>
      <c r="BP1642" s="152">
        <v>6.720543288</v>
      </c>
      <c r="BQ1642" s="152">
        <v>17.157456969999998</v>
      </c>
      <c r="BR1642" s="152">
        <v>2.940047173</v>
      </c>
      <c r="BS1642" s="152">
        <v>14.29708289</v>
      </c>
      <c r="BT1642" s="152">
        <v>4.1731394399999999</v>
      </c>
      <c r="BU1642" s="152">
        <v>1.435050798</v>
      </c>
      <c r="BV1642" s="152">
        <v>3.8612481230000002</v>
      </c>
      <c r="BX1642" s="152">
        <v>4.2342958489999996</v>
      </c>
      <c r="BZ1642" s="152">
        <v>2.771594136</v>
      </c>
      <c r="CB1642" s="152">
        <v>2.39095221</v>
      </c>
      <c r="CD1642" s="152">
        <v>1.6542291149999999</v>
      </c>
      <c r="DC1642" s="152">
        <v>39.337200000000003</v>
      </c>
      <c r="DF1642" s="152">
        <v>16.601500000000001</v>
      </c>
      <c r="DG1642" s="152">
        <v>44.381999999999998</v>
      </c>
      <c r="DJ1642" s="152">
        <v>0.1099</v>
      </c>
      <c r="DM1642" s="152">
        <v>0.20910000000000001</v>
      </c>
      <c r="DO1642" s="154">
        <v>82.657853279999998</v>
      </c>
      <c r="ED1642" s="152">
        <v>47.689</v>
      </c>
      <c r="EE1642" s="152">
        <v>0.86240000000000006</v>
      </c>
      <c r="EF1642" s="152">
        <v>16.872499999999999</v>
      </c>
      <c r="EH1642" s="152">
        <v>9.9685953390000002</v>
      </c>
      <c r="EJ1642" s="152">
        <v>11.078099999999999</v>
      </c>
      <c r="EK1642" s="152">
        <v>0.16900000000000001</v>
      </c>
      <c r="EL1642" s="152">
        <v>7.8836000000000004</v>
      </c>
      <c r="EM1642" s="152">
        <v>13.383900000000001</v>
      </c>
      <c r="EO1642" s="152">
        <v>2.0114999999999998</v>
      </c>
      <c r="EP1642" s="152">
        <v>0.312</v>
      </c>
      <c r="EQ1642" s="152">
        <v>0.1673</v>
      </c>
    </row>
    <row r="1643" spans="1:203">
      <c r="A1643" s="151">
        <v>7283</v>
      </c>
      <c r="B1643" s="152" t="s">
        <v>2859</v>
      </c>
      <c r="C1643" s="152" t="s">
        <v>2877</v>
      </c>
      <c r="D1643" s="152" t="s">
        <v>2878</v>
      </c>
      <c r="E1643" s="152" t="s">
        <v>3084</v>
      </c>
      <c r="F1643" s="152" t="s">
        <v>10089</v>
      </c>
      <c r="L1643" s="153" t="s">
        <v>3085</v>
      </c>
      <c r="M1643" s="153" t="s">
        <v>3254</v>
      </c>
      <c r="P1643" s="152">
        <v>28.56828333</v>
      </c>
      <c r="Q1643" s="152">
        <v>140.24201669999999</v>
      </c>
      <c r="S1643" s="152" t="s">
        <v>2716</v>
      </c>
      <c r="T1643" s="152">
        <v>46.172899999999998</v>
      </c>
      <c r="U1643" s="152">
        <v>0.91469999999999996</v>
      </c>
      <c r="V1643" s="152">
        <v>18.107299999999999</v>
      </c>
      <c r="X1643" s="152">
        <v>10.0388</v>
      </c>
      <c r="AA1643" s="152">
        <v>4.7544000000000004</v>
      </c>
      <c r="AB1643" s="152">
        <v>0.16980000000000001</v>
      </c>
      <c r="AC1643" s="152">
        <v>11.9582</v>
      </c>
      <c r="AD1643" s="152">
        <v>2.2265000000000001</v>
      </c>
      <c r="AE1643" s="152">
        <v>0.29830000000000001</v>
      </c>
      <c r="AF1643" s="152">
        <v>0.18379999999999999</v>
      </c>
      <c r="AI1643" s="152">
        <v>95.171554200000003</v>
      </c>
      <c r="AJ1643" s="152">
        <v>3.5008314060000001</v>
      </c>
      <c r="AK1643" s="156">
        <f t="shared" si="25"/>
        <v>2.6217174949999998E-2</v>
      </c>
      <c r="AL1643" s="151">
        <v>262.17174949999998</v>
      </c>
      <c r="AM1643" s="151">
        <v>376.31254810000001</v>
      </c>
      <c r="AN1643" s="151">
        <v>2822.9781330000001</v>
      </c>
      <c r="AO1643" s="151">
        <v>533.55580020000002</v>
      </c>
      <c r="DC1643" s="152">
        <v>39.471699999999998</v>
      </c>
      <c r="DF1643" s="152">
        <v>15.7034</v>
      </c>
      <c r="DG1643" s="152">
        <v>45.155999999999999</v>
      </c>
      <c r="DJ1643" s="152">
        <v>0.10929999999999999</v>
      </c>
      <c r="DM1643" s="152">
        <v>0.18559999999999999</v>
      </c>
      <c r="DO1643" s="154">
        <v>83.678175460000006</v>
      </c>
      <c r="ED1643" s="152">
        <v>47.689</v>
      </c>
      <c r="EE1643" s="152">
        <v>0.86240000000000006</v>
      </c>
      <c r="EF1643" s="152">
        <v>16.872499999999999</v>
      </c>
      <c r="EH1643" s="152">
        <v>9.9685953390000002</v>
      </c>
      <c r="EJ1643" s="152">
        <v>11.078099999999999</v>
      </c>
      <c r="EK1643" s="152">
        <v>0.16900000000000001</v>
      </c>
      <c r="EL1643" s="152">
        <v>7.8836000000000004</v>
      </c>
      <c r="EM1643" s="152">
        <v>13.383900000000001</v>
      </c>
      <c r="EO1643" s="152">
        <v>2.0114999999999998</v>
      </c>
      <c r="EP1643" s="152">
        <v>0.312</v>
      </c>
      <c r="EQ1643" s="152">
        <v>0.1673</v>
      </c>
    </row>
    <row r="1644" spans="1:203">
      <c r="A1644" s="151">
        <v>7284</v>
      </c>
      <c r="B1644" s="152" t="s">
        <v>2859</v>
      </c>
      <c r="C1644" s="152" t="s">
        <v>2877</v>
      </c>
      <c r="D1644" s="152" t="s">
        <v>2878</v>
      </c>
      <c r="E1644" s="152" t="s">
        <v>3084</v>
      </c>
      <c r="F1644" s="152" t="s">
        <v>10090</v>
      </c>
      <c r="L1644" s="153" t="s">
        <v>3085</v>
      </c>
      <c r="M1644" s="153" t="s">
        <v>3086</v>
      </c>
      <c r="P1644" s="152">
        <v>28.56828333</v>
      </c>
      <c r="Q1644" s="152">
        <v>140.24201669999999</v>
      </c>
      <c r="S1644" s="152" t="s">
        <v>2716</v>
      </c>
      <c r="T1644" s="152">
        <v>45.322899999999997</v>
      </c>
      <c r="U1644" s="152">
        <v>0.97919999999999996</v>
      </c>
      <c r="V1644" s="152">
        <v>18.3355</v>
      </c>
      <c r="X1644" s="152">
        <v>9.1663999999999994</v>
      </c>
      <c r="AA1644" s="152">
        <v>5.0125000000000002</v>
      </c>
      <c r="AB1644" s="152">
        <v>0.15440000000000001</v>
      </c>
      <c r="AC1644" s="152">
        <v>14.596500000000001</v>
      </c>
      <c r="AD1644" s="152">
        <v>2.0756000000000001</v>
      </c>
      <c r="AE1644" s="152">
        <v>0.2429</v>
      </c>
      <c r="AF1644" s="152">
        <v>0.15740000000000001</v>
      </c>
      <c r="AI1644" s="152">
        <v>96.329869549999998</v>
      </c>
      <c r="AJ1644" s="152">
        <v>2.9274108129999998</v>
      </c>
      <c r="AK1644" s="156">
        <f t="shared" si="25"/>
        <v>5.5305397449999995E-2</v>
      </c>
      <c r="AL1644" s="151">
        <v>553.05397449999998</v>
      </c>
      <c r="AM1644" s="151">
        <v>349.08706640000003</v>
      </c>
      <c r="AN1644" s="151">
        <v>3105.17002</v>
      </c>
      <c r="AO1644" s="151">
        <v>532.11234609999997</v>
      </c>
      <c r="AQ1644" s="152">
        <v>3.6446261400000002</v>
      </c>
      <c r="AR1644" s="152">
        <v>0.482589237</v>
      </c>
      <c r="AS1644" s="152">
        <v>4.8199123039999998</v>
      </c>
      <c r="AU1644" s="151">
        <v>988.87355839999998</v>
      </c>
      <c r="AV1644" s="152">
        <v>2549.6255999999998</v>
      </c>
      <c r="AW1644" s="152">
        <v>50.089000499999997</v>
      </c>
      <c r="AX1644" s="151">
        <v>6312.9278850000001</v>
      </c>
      <c r="AZ1644" s="152">
        <v>106.3065105</v>
      </c>
      <c r="BG1644" s="152">
        <v>4.0379616</v>
      </c>
      <c r="BH1644" s="152">
        <v>538.20219420000001</v>
      </c>
      <c r="BI1644" s="152">
        <v>19.82796231</v>
      </c>
      <c r="BJ1644" s="152">
        <v>31.5866264</v>
      </c>
      <c r="BK1644" s="152">
        <v>0.95713357499999996</v>
      </c>
      <c r="BO1644" s="152">
        <v>18.177095470000001</v>
      </c>
      <c r="BP1644" s="152">
        <v>5.5324127519999999</v>
      </c>
      <c r="BQ1644" s="152">
        <v>14.39204518</v>
      </c>
      <c r="BR1644" s="152">
        <v>2.2596774480000001</v>
      </c>
      <c r="BS1644" s="152">
        <v>12.319518820000001</v>
      </c>
      <c r="BT1644" s="152">
        <v>3.0819739560000001</v>
      </c>
      <c r="BU1644" s="152">
        <v>1.1976174580000001</v>
      </c>
      <c r="BV1644" s="152">
        <v>3.673147889</v>
      </c>
      <c r="BX1644" s="152">
        <v>3.9874633990000001</v>
      </c>
      <c r="BZ1644" s="152">
        <v>2.617211518</v>
      </c>
      <c r="CB1644" s="152">
        <v>2.2173709650000002</v>
      </c>
      <c r="CD1644" s="152">
        <v>1.11513591</v>
      </c>
      <c r="DC1644" s="152">
        <v>39.6372</v>
      </c>
      <c r="DF1644" s="152">
        <v>14.3184</v>
      </c>
      <c r="DG1644" s="152">
        <v>46.184100000000001</v>
      </c>
      <c r="DJ1644" s="152">
        <v>0.1094</v>
      </c>
      <c r="DM1644" s="152">
        <v>0.23150000000000001</v>
      </c>
      <c r="DO1644" s="154">
        <v>85.186692559999997</v>
      </c>
      <c r="ED1644" s="152">
        <v>47.689</v>
      </c>
      <c r="EE1644" s="152">
        <v>0.86240000000000006</v>
      </c>
      <c r="EF1644" s="152">
        <v>16.872499999999999</v>
      </c>
      <c r="EH1644" s="152">
        <v>9.9685953390000002</v>
      </c>
      <c r="EJ1644" s="152">
        <v>11.078099999999999</v>
      </c>
      <c r="EK1644" s="152">
        <v>0.16900000000000001</v>
      </c>
      <c r="EL1644" s="152">
        <v>7.8836000000000004</v>
      </c>
      <c r="EM1644" s="152">
        <v>13.383900000000001</v>
      </c>
      <c r="EO1644" s="152">
        <v>2.0114999999999998</v>
      </c>
      <c r="EP1644" s="152">
        <v>0.312</v>
      </c>
      <c r="EQ1644" s="152">
        <v>0.1673</v>
      </c>
    </row>
    <row r="1645" spans="1:203">
      <c r="A1645" s="151">
        <v>7285</v>
      </c>
      <c r="B1645" s="152" t="s">
        <v>2859</v>
      </c>
      <c r="C1645" s="152" t="s">
        <v>2877</v>
      </c>
      <c r="D1645" s="152" t="s">
        <v>2878</v>
      </c>
      <c r="E1645" s="152" t="s">
        <v>3084</v>
      </c>
      <c r="F1645" s="152" t="s">
        <v>10091</v>
      </c>
      <c r="L1645" s="153" t="s">
        <v>3085</v>
      </c>
      <c r="M1645" s="153" t="s">
        <v>5236</v>
      </c>
      <c r="P1645" s="152">
        <v>28.56828333</v>
      </c>
      <c r="Q1645" s="152">
        <v>140.24201669999999</v>
      </c>
      <c r="S1645" s="152" t="s">
        <v>2716</v>
      </c>
      <c r="T1645" s="152">
        <v>53.3065</v>
      </c>
      <c r="U1645" s="152">
        <v>0.77090000000000003</v>
      </c>
      <c r="V1645" s="152">
        <v>19.418700000000001</v>
      </c>
      <c r="X1645" s="152">
        <v>5.3220000000000001</v>
      </c>
      <c r="AA1645" s="152">
        <v>2.8477999999999999</v>
      </c>
      <c r="AB1645" s="152">
        <v>0.1134</v>
      </c>
      <c r="AC1645" s="152">
        <v>9.8568999999999996</v>
      </c>
      <c r="AD1645" s="152">
        <v>3.4371</v>
      </c>
      <c r="AE1645" s="152">
        <v>0.87760000000000005</v>
      </c>
      <c r="AF1645" s="152">
        <v>0.2492</v>
      </c>
      <c r="AI1645" s="152">
        <v>96.319288540000002</v>
      </c>
      <c r="AJ1645" s="152">
        <v>1.381069281</v>
      </c>
      <c r="AK1645" s="156">
        <f t="shared" si="25"/>
        <v>1.5770798100000001E-3</v>
      </c>
      <c r="AL1645" s="151">
        <v>15.7707981</v>
      </c>
      <c r="AM1645" s="151">
        <v>474.6937211</v>
      </c>
      <c r="AN1645" s="151">
        <v>456.98185160000003</v>
      </c>
      <c r="AO1645" s="151">
        <v>1016.5315900000001</v>
      </c>
      <c r="AQ1645" s="152">
        <v>10.75921445</v>
      </c>
      <c r="AR1645" s="152">
        <v>0.86726921700000004</v>
      </c>
      <c r="AS1645" s="152">
        <v>7.9024436400000004</v>
      </c>
      <c r="AU1645" s="151">
        <v>1098.5651499999999</v>
      </c>
      <c r="AV1645" s="152">
        <v>7408.9880400000002</v>
      </c>
      <c r="AW1645" s="152">
        <v>29.796443</v>
      </c>
      <c r="AX1645" s="151">
        <v>5505.0310259999997</v>
      </c>
      <c r="AZ1645" s="152">
        <v>26.170877579999999</v>
      </c>
      <c r="BG1645" s="152">
        <v>11.65310144</v>
      </c>
      <c r="BH1645" s="152">
        <v>413.63617679999999</v>
      </c>
      <c r="BI1645" s="152">
        <v>21.80749479</v>
      </c>
      <c r="BJ1645" s="152">
        <v>72.23354544</v>
      </c>
      <c r="BK1645" s="152">
        <v>3.40421175</v>
      </c>
      <c r="BO1645" s="152">
        <v>83.060358640000004</v>
      </c>
      <c r="BP1645" s="152">
        <v>12.296751260000001</v>
      </c>
      <c r="BQ1645" s="152">
        <v>27.877196399999999</v>
      </c>
      <c r="BR1645" s="152">
        <v>4.2478965970000004</v>
      </c>
      <c r="BS1645" s="152">
        <v>18.18581081</v>
      </c>
      <c r="BT1645" s="152">
        <v>4.1290306140000004</v>
      </c>
      <c r="BU1645" s="152">
        <v>1.37171559</v>
      </c>
      <c r="BV1645" s="152">
        <v>4.4039237010000001</v>
      </c>
      <c r="BX1645" s="152">
        <v>4.162871151</v>
      </c>
      <c r="BZ1645" s="152">
        <v>2.8932327240000002</v>
      </c>
      <c r="CB1645" s="152">
        <v>2.5450990199999999</v>
      </c>
      <c r="CD1645" s="152">
        <v>2.3497150950000001</v>
      </c>
      <c r="DC1645" s="152">
        <v>40.007399999999997</v>
      </c>
      <c r="DF1645" s="152">
        <v>12.416600000000001</v>
      </c>
      <c r="DG1645" s="152">
        <v>47.485999999999997</v>
      </c>
      <c r="DJ1645" s="152">
        <v>0.23960000000000001</v>
      </c>
      <c r="DM1645" s="152">
        <v>0.1865</v>
      </c>
      <c r="DO1645" s="154">
        <v>87.209714450000007</v>
      </c>
      <c r="ED1645" s="152">
        <v>47.689</v>
      </c>
      <c r="EE1645" s="152">
        <v>0.86240000000000006</v>
      </c>
      <c r="EF1645" s="152">
        <v>16.872499999999999</v>
      </c>
      <c r="EH1645" s="152">
        <v>9.9685953390000002</v>
      </c>
      <c r="EJ1645" s="152">
        <v>11.078099999999999</v>
      </c>
      <c r="EK1645" s="152">
        <v>0.16900000000000001</v>
      </c>
      <c r="EL1645" s="152">
        <v>7.8836000000000004</v>
      </c>
      <c r="EM1645" s="152">
        <v>13.383900000000001</v>
      </c>
      <c r="EO1645" s="152">
        <v>2.0114999999999998</v>
      </c>
      <c r="EP1645" s="152">
        <v>0.312</v>
      </c>
      <c r="EQ1645" s="152">
        <v>0.1673</v>
      </c>
    </row>
    <row r="1646" spans="1:203">
      <c r="A1646" s="151">
        <v>7286</v>
      </c>
      <c r="B1646" s="152" t="s">
        <v>2859</v>
      </c>
      <c r="C1646" s="152" t="s">
        <v>2877</v>
      </c>
      <c r="D1646" s="152" t="s">
        <v>2878</v>
      </c>
      <c r="E1646" s="152" t="s">
        <v>3084</v>
      </c>
      <c r="F1646" s="152" t="s">
        <v>10092</v>
      </c>
      <c r="L1646" s="153" t="s">
        <v>3085</v>
      </c>
      <c r="M1646" s="153" t="s">
        <v>5264</v>
      </c>
      <c r="P1646" s="152">
        <v>28.56828333</v>
      </c>
      <c r="Q1646" s="152">
        <v>140.24201669999999</v>
      </c>
      <c r="S1646" s="152" t="s">
        <v>2716</v>
      </c>
      <c r="T1646" s="152">
        <v>53.600499999999997</v>
      </c>
      <c r="U1646" s="152">
        <v>0.99419999999999997</v>
      </c>
      <c r="V1646" s="152">
        <v>16.599900000000002</v>
      </c>
      <c r="X1646" s="152">
        <v>9.0922000000000001</v>
      </c>
      <c r="AA1646" s="152">
        <v>3.3677999999999999</v>
      </c>
      <c r="AB1646" s="152">
        <v>0.2031</v>
      </c>
      <c r="AC1646" s="152">
        <v>9.8046000000000006</v>
      </c>
      <c r="AD1646" s="152">
        <v>3.1089000000000002</v>
      </c>
      <c r="AE1646" s="152">
        <v>0.83560000000000001</v>
      </c>
      <c r="AF1646" s="152">
        <v>0.25280000000000002</v>
      </c>
      <c r="AI1646" s="152">
        <v>98.116196619999997</v>
      </c>
      <c r="AJ1646" s="152">
        <v>2.397044513</v>
      </c>
      <c r="AK1646" s="156">
        <f t="shared" si="25"/>
        <v>5.2039046390000001E-3</v>
      </c>
      <c r="AL1646" s="151">
        <v>52.039046390000003</v>
      </c>
      <c r="AM1646" s="151">
        <v>366.06924809999998</v>
      </c>
      <c r="AN1646" s="151">
        <v>1529.8406540000001</v>
      </c>
      <c r="AO1646" s="151">
        <v>909.6076071</v>
      </c>
      <c r="AQ1646" s="152">
        <v>7.3160904960000002</v>
      </c>
      <c r="AR1646" s="152">
        <v>0.69920639900000003</v>
      </c>
      <c r="AS1646" s="152">
        <v>4.7267953399999998</v>
      </c>
      <c r="AU1646" s="151">
        <v>977.46181260000003</v>
      </c>
      <c r="AV1646" s="152">
        <v>6918.4435199999998</v>
      </c>
      <c r="AW1646" s="152">
        <v>26.155317539999999</v>
      </c>
      <c r="AX1646" s="151">
        <v>4220.7140579999996</v>
      </c>
      <c r="AZ1646" s="152">
        <v>68.130629159999998</v>
      </c>
      <c r="BG1646" s="152">
        <v>10.10917875</v>
      </c>
      <c r="BH1646" s="152">
        <v>457.26304140000002</v>
      </c>
      <c r="BI1646" s="152">
        <v>17.230064160000001</v>
      </c>
      <c r="BJ1646" s="152">
        <v>74.106630080000002</v>
      </c>
      <c r="BK1646" s="152">
        <v>3.1754958750000002</v>
      </c>
      <c r="BO1646" s="152">
        <v>76.856890039999996</v>
      </c>
      <c r="BP1646" s="152">
        <v>10.092972960000001</v>
      </c>
      <c r="BQ1646" s="152">
        <v>22.302899159999999</v>
      </c>
      <c r="BR1646" s="152">
        <v>3.2464982060000001</v>
      </c>
      <c r="BS1646" s="152">
        <v>13.955253580000001</v>
      </c>
      <c r="BT1646" s="152">
        <v>2.8020032580000001</v>
      </c>
      <c r="BU1646" s="152">
        <v>0.82862033999999996</v>
      </c>
      <c r="BV1646" s="152">
        <v>3.2976896779999998</v>
      </c>
      <c r="BX1646" s="152">
        <v>3.185015677</v>
      </c>
      <c r="BZ1646" s="152">
        <v>2.0903694750000001</v>
      </c>
      <c r="CB1646" s="152">
        <v>1.881913425</v>
      </c>
      <c r="CD1646" s="152">
        <v>2.2250667599999998</v>
      </c>
      <c r="DC1646" s="152">
        <v>40.007399999999997</v>
      </c>
      <c r="DF1646" s="152">
        <v>12.416600000000001</v>
      </c>
      <c r="DG1646" s="152">
        <v>47.485999999999997</v>
      </c>
      <c r="DJ1646" s="152">
        <v>0.23960000000000001</v>
      </c>
      <c r="DM1646" s="152">
        <v>0.1865</v>
      </c>
      <c r="DO1646" s="154">
        <v>87.209714450000007</v>
      </c>
      <c r="ED1646" s="152">
        <v>47.689</v>
      </c>
      <c r="EE1646" s="152">
        <v>0.86240000000000006</v>
      </c>
      <c r="EF1646" s="152">
        <v>16.872499999999999</v>
      </c>
      <c r="EH1646" s="152">
        <v>9.9685953390000002</v>
      </c>
      <c r="EJ1646" s="152">
        <v>11.078099999999999</v>
      </c>
      <c r="EK1646" s="152">
        <v>0.16900000000000001</v>
      </c>
      <c r="EL1646" s="152">
        <v>7.8836000000000004</v>
      </c>
      <c r="EM1646" s="152">
        <v>13.383900000000001</v>
      </c>
      <c r="EO1646" s="152">
        <v>2.0114999999999998</v>
      </c>
      <c r="EP1646" s="152">
        <v>0.312</v>
      </c>
      <c r="EQ1646" s="152">
        <v>0.1673</v>
      </c>
    </row>
    <row r="1647" spans="1:203">
      <c r="A1647" s="151">
        <v>7287</v>
      </c>
      <c r="B1647" s="152" t="s">
        <v>2859</v>
      </c>
      <c r="C1647" s="152" t="s">
        <v>2877</v>
      </c>
      <c r="D1647" s="152" t="s">
        <v>2878</v>
      </c>
      <c r="E1647" s="152" t="s">
        <v>3084</v>
      </c>
      <c r="F1647" s="152" t="s">
        <v>10093</v>
      </c>
      <c r="L1647" s="153" t="s">
        <v>3251</v>
      </c>
      <c r="M1647" s="153" t="s">
        <v>4641</v>
      </c>
      <c r="P1647" s="152">
        <v>28.63611667</v>
      </c>
      <c r="Q1647" s="152">
        <v>140.57981670000001</v>
      </c>
      <c r="S1647" s="152" t="s">
        <v>2716</v>
      </c>
      <c r="T1647" s="152">
        <v>50.923000000000002</v>
      </c>
      <c r="U1647" s="152">
        <v>0.78039999999999998</v>
      </c>
      <c r="V1647" s="152">
        <v>20.467300000000002</v>
      </c>
      <c r="X1647" s="152">
        <v>4.9207000000000001</v>
      </c>
      <c r="AA1647" s="152">
        <v>1.8959999999999999</v>
      </c>
      <c r="AB1647" s="152">
        <v>0.1087</v>
      </c>
      <c r="AC1647" s="152">
        <v>12.725899999999999</v>
      </c>
      <c r="AD1647" s="152">
        <v>2.7336</v>
      </c>
      <c r="AE1647" s="152">
        <v>0.39479999999999998</v>
      </c>
      <c r="AF1647" s="152">
        <v>0.1196</v>
      </c>
      <c r="AI1647" s="152">
        <v>95.222863450000006</v>
      </c>
      <c r="AJ1647" s="152">
        <v>2.8929435020000001</v>
      </c>
      <c r="AK1647" s="156">
        <f t="shared" si="25"/>
        <v>5.3965159950000001E-3</v>
      </c>
      <c r="AL1647" s="151">
        <v>53.96515995</v>
      </c>
      <c r="AM1647" s="151">
        <v>248.45376730000001</v>
      </c>
      <c r="AN1647" s="151">
        <v>3605.9326759999999</v>
      </c>
      <c r="AO1647" s="151">
        <v>1068.919613</v>
      </c>
      <c r="AQ1647" s="152">
        <v>5.8009528440000002</v>
      </c>
      <c r="AR1647" s="152">
        <v>0.42396094899999998</v>
      </c>
      <c r="AS1647" s="152">
        <v>7.6613653199999998</v>
      </c>
      <c r="AU1647" s="151">
        <v>601.58312760000001</v>
      </c>
      <c r="AV1647" s="152">
        <v>3097.5941200000002</v>
      </c>
      <c r="AW1647" s="152">
        <v>36.366353099999998</v>
      </c>
      <c r="AX1647" s="151">
        <v>4437.248904</v>
      </c>
      <c r="AZ1647" s="152">
        <v>63.773183830000001</v>
      </c>
      <c r="BG1647" s="152">
        <v>3.07857856</v>
      </c>
      <c r="BH1647" s="152">
        <v>272.10468780000002</v>
      </c>
      <c r="BI1647" s="152">
        <v>16.137144330000002</v>
      </c>
      <c r="BJ1647" s="152">
        <v>42.666755039999998</v>
      </c>
      <c r="BK1647" s="152">
        <v>2.32877475</v>
      </c>
      <c r="BO1647" s="152">
        <v>62.784730959999997</v>
      </c>
      <c r="BP1647" s="152">
        <v>3.7506447000000001</v>
      </c>
      <c r="BQ1647" s="152">
        <v>8.9622350359999992</v>
      </c>
      <c r="BR1647" s="152">
        <v>1.421171677</v>
      </c>
      <c r="BS1647" s="152">
        <v>6.6734622239999997</v>
      </c>
      <c r="BT1647" s="152">
        <v>1.6667381699999999</v>
      </c>
      <c r="BU1647" s="152">
        <v>0.54874577400000002</v>
      </c>
      <c r="BV1647" s="152">
        <v>2.4040205280000002</v>
      </c>
      <c r="BX1647" s="152">
        <v>2.6791051320000001</v>
      </c>
      <c r="BZ1647" s="152">
        <v>1.933033628</v>
      </c>
      <c r="CB1647" s="152">
        <v>1.9519216800000001</v>
      </c>
      <c r="CD1647" s="152">
        <v>1.387092263</v>
      </c>
      <c r="DC1647" s="152">
        <v>40.004399999999997</v>
      </c>
      <c r="DF1647" s="152">
        <v>11.9108</v>
      </c>
      <c r="DG1647" s="152">
        <v>47.927399999999999</v>
      </c>
      <c r="DJ1647" s="152">
        <v>0.371</v>
      </c>
      <c r="DM1647" s="152">
        <v>0.15040000000000001</v>
      </c>
      <c r="DO1647" s="154">
        <v>87.766168969999995</v>
      </c>
      <c r="ED1647" s="152">
        <v>51.793599999999998</v>
      </c>
      <c r="EE1647" s="152">
        <v>0.72060000000000002</v>
      </c>
      <c r="EF1647" s="152">
        <v>16.6295</v>
      </c>
      <c r="EH1647" s="152">
        <v>9.2115540360000008</v>
      </c>
      <c r="EJ1647" s="152">
        <v>10.236800000000001</v>
      </c>
      <c r="EK1647" s="152">
        <v>0.1706</v>
      </c>
      <c r="EL1647" s="152">
        <v>6.3582000000000001</v>
      </c>
      <c r="EM1647" s="152">
        <v>10.932399999999999</v>
      </c>
      <c r="EO1647" s="152">
        <v>2.3959999999999999</v>
      </c>
      <c r="EP1647" s="152">
        <v>0.46110000000000001</v>
      </c>
      <c r="EQ1647" s="152">
        <v>0.12709999999999999</v>
      </c>
      <c r="FF1647" s="152">
        <v>292.51477190000003</v>
      </c>
      <c r="FG1647" s="152">
        <v>101.7339341</v>
      </c>
      <c r="FJ1647" s="152">
        <v>49.1221934</v>
      </c>
      <c r="FP1647" s="152">
        <v>6.2519776220000001</v>
      </c>
      <c r="FQ1647" s="152">
        <v>241.03042020000001</v>
      </c>
      <c r="FR1647" s="152">
        <v>20.287241810000001</v>
      </c>
      <c r="FS1647" s="152">
        <v>51.075216699999999</v>
      </c>
      <c r="FT1647" s="152">
        <v>1.643224971</v>
      </c>
      <c r="FX1647" s="152">
        <v>0.18038410899999999</v>
      </c>
      <c r="FY1647" s="152">
        <v>60.936466490000001</v>
      </c>
      <c r="FZ1647" s="152">
        <v>3.4891126049999999</v>
      </c>
      <c r="GA1647" s="152">
        <v>8.8346827920000006</v>
      </c>
      <c r="GB1647" s="152">
        <v>1.3069838090000001</v>
      </c>
      <c r="GC1647" s="152">
        <v>6.968866663</v>
      </c>
      <c r="GD1647" s="152">
        <v>2.2357368119999999</v>
      </c>
      <c r="GE1647" s="152">
        <v>0.83761517900000004</v>
      </c>
      <c r="GF1647" s="152">
        <v>2.7084949460000001</v>
      </c>
      <c r="GG1647" s="152">
        <v>0.50722098199999999</v>
      </c>
      <c r="GH1647" s="152">
        <v>3.1953398719999999</v>
      </c>
      <c r="GI1647" s="152">
        <v>0.72439383499999999</v>
      </c>
      <c r="GJ1647" s="152">
        <v>2.1032954949999998</v>
      </c>
      <c r="GK1647" s="152">
        <v>0.32243258400000002</v>
      </c>
      <c r="GL1647" s="152">
        <v>2.0145402039999998</v>
      </c>
      <c r="GM1647" s="152">
        <v>0.32370849400000001</v>
      </c>
      <c r="GN1647" s="152">
        <v>1.3174815369999999</v>
      </c>
      <c r="GO1647" s="152">
        <v>0.122679314</v>
      </c>
      <c r="GS1647" s="152">
        <v>1.0024948709999999</v>
      </c>
      <c r="GT1647" s="152">
        <v>0.269649323</v>
      </c>
      <c r="GU1647" s="152">
        <v>0.14462541300000001</v>
      </c>
    </row>
    <row r="1648" spans="1:203">
      <c r="A1648" s="151">
        <v>7288</v>
      </c>
      <c r="B1648" s="152" t="s">
        <v>2859</v>
      </c>
      <c r="C1648" s="152" t="s">
        <v>2877</v>
      </c>
      <c r="D1648" s="152" t="s">
        <v>2878</v>
      </c>
      <c r="E1648" s="152" t="s">
        <v>3084</v>
      </c>
      <c r="F1648" s="152" t="s">
        <v>10094</v>
      </c>
      <c r="L1648" s="153" t="s">
        <v>3251</v>
      </c>
      <c r="M1648" s="153" t="s">
        <v>4136</v>
      </c>
      <c r="P1648" s="152">
        <v>28.63611667</v>
      </c>
      <c r="Q1648" s="152">
        <v>140.57981670000001</v>
      </c>
      <c r="S1648" s="152" t="s">
        <v>2716</v>
      </c>
      <c r="T1648" s="152">
        <v>49.368400000000001</v>
      </c>
      <c r="U1648" s="152">
        <v>0.57399999999999995</v>
      </c>
      <c r="V1648" s="152">
        <v>16.186499999999999</v>
      </c>
      <c r="X1648" s="152">
        <v>9.5861999999999998</v>
      </c>
      <c r="AA1648" s="152">
        <v>5.4036999999999997</v>
      </c>
      <c r="AB1648" s="152">
        <v>0.19389999999999999</v>
      </c>
      <c r="AC1648" s="152">
        <v>12.287100000000001</v>
      </c>
      <c r="AD1648" s="152">
        <v>1.8680000000000001</v>
      </c>
      <c r="AE1648" s="152">
        <v>0.18099999999999999</v>
      </c>
      <c r="AF1648" s="152">
        <v>8.6900000000000005E-2</v>
      </c>
      <c r="AI1648" s="152">
        <v>96.034594769999998</v>
      </c>
      <c r="AJ1648" s="152">
        <v>2.912876341</v>
      </c>
      <c r="AK1648" s="156">
        <f t="shared" si="25"/>
        <v>1.4772345230000001E-3</v>
      </c>
      <c r="AL1648" s="151">
        <v>14.772345230000001</v>
      </c>
      <c r="AM1648" s="151">
        <v>124.4468471</v>
      </c>
      <c r="AN1648" s="151">
        <v>1191.716216</v>
      </c>
      <c r="AO1648" s="151">
        <v>762.72014460000003</v>
      </c>
      <c r="AQ1648" s="152">
        <v>4.4432696519999997</v>
      </c>
      <c r="AR1648" s="152">
        <v>0.195882945</v>
      </c>
      <c r="AS1648" s="152">
        <v>8.4788467199999999</v>
      </c>
      <c r="AU1648" s="151">
        <v>443.4516787</v>
      </c>
      <c r="AV1648" s="152">
        <v>1519.43904</v>
      </c>
      <c r="AW1648" s="152">
        <v>43.877633250000002</v>
      </c>
      <c r="AX1648" s="151">
        <v>3418.2107190000002</v>
      </c>
      <c r="AZ1648" s="152">
        <v>22.567716770000001</v>
      </c>
      <c r="BG1648" s="152">
        <v>2.1097337600000001</v>
      </c>
      <c r="BH1648" s="152">
        <v>191.83224060000001</v>
      </c>
      <c r="BI1648" s="152">
        <v>13.208662350000001</v>
      </c>
      <c r="BJ1648" s="152">
        <v>24.51489488</v>
      </c>
      <c r="BK1648" s="152">
        <v>0.34189380000000003</v>
      </c>
      <c r="BO1648" s="152">
        <v>36.342594400000003</v>
      </c>
      <c r="BP1648" s="152">
        <v>1.559123136</v>
      </c>
      <c r="BQ1648" s="152">
        <v>4.2671943920000004</v>
      </c>
      <c r="BR1648" s="152">
        <v>0.73758813700000003</v>
      </c>
      <c r="BS1648" s="152">
        <v>3.9550022949999999</v>
      </c>
      <c r="BT1648" s="152">
        <v>1.46496081</v>
      </c>
      <c r="BU1648" s="152">
        <v>0.668345034</v>
      </c>
      <c r="BV1648" s="152">
        <v>1.720784125</v>
      </c>
      <c r="BX1648" s="152">
        <v>2.3835555070000001</v>
      </c>
      <c r="BZ1648" s="152">
        <v>1.6669688</v>
      </c>
      <c r="CB1648" s="152">
        <v>1.3854337350000001</v>
      </c>
      <c r="CD1648" s="152">
        <v>0.93573002299999997</v>
      </c>
      <c r="DC1648" s="152">
        <v>39.113500000000002</v>
      </c>
      <c r="DF1648" s="152">
        <v>17.952000000000002</v>
      </c>
      <c r="DG1648" s="152">
        <v>43.494500000000002</v>
      </c>
      <c r="DJ1648" s="152">
        <v>0.1099</v>
      </c>
      <c r="DM1648" s="152">
        <v>0.24610000000000001</v>
      </c>
      <c r="DO1648" s="154">
        <v>81.201583450000001</v>
      </c>
      <c r="ED1648" s="152">
        <v>51.793599999999998</v>
      </c>
      <c r="EE1648" s="152">
        <v>0.72060000000000002</v>
      </c>
      <c r="EF1648" s="152">
        <v>16.6295</v>
      </c>
      <c r="EH1648" s="152">
        <v>9.2115540360000008</v>
      </c>
      <c r="EJ1648" s="152">
        <v>10.236800000000001</v>
      </c>
      <c r="EK1648" s="152">
        <v>0.1706</v>
      </c>
      <c r="EL1648" s="152">
        <v>6.3582000000000001</v>
      </c>
      <c r="EM1648" s="152">
        <v>10.932399999999999</v>
      </c>
      <c r="EO1648" s="152">
        <v>2.3959999999999999</v>
      </c>
      <c r="EP1648" s="152">
        <v>0.46110000000000001</v>
      </c>
      <c r="EQ1648" s="152">
        <v>0.12709999999999999</v>
      </c>
      <c r="FF1648" s="152">
        <v>292.51477190000003</v>
      </c>
      <c r="FG1648" s="152">
        <v>101.7339341</v>
      </c>
      <c r="FJ1648" s="152">
        <v>49.1221934</v>
      </c>
      <c r="FP1648" s="152">
        <v>6.2519776220000001</v>
      </c>
      <c r="FQ1648" s="152">
        <v>241.03042020000001</v>
      </c>
      <c r="FR1648" s="152">
        <v>20.287241810000001</v>
      </c>
      <c r="FS1648" s="152">
        <v>51.075216699999999</v>
      </c>
      <c r="FT1648" s="152">
        <v>1.643224971</v>
      </c>
      <c r="FX1648" s="152">
        <v>0.18038410899999999</v>
      </c>
      <c r="FY1648" s="152">
        <v>60.936466490000001</v>
      </c>
      <c r="FZ1648" s="152">
        <v>3.4891126049999999</v>
      </c>
      <c r="GA1648" s="152">
        <v>8.8346827920000006</v>
      </c>
      <c r="GB1648" s="152">
        <v>1.3069838090000001</v>
      </c>
      <c r="GC1648" s="152">
        <v>6.968866663</v>
      </c>
      <c r="GD1648" s="152">
        <v>2.2357368119999999</v>
      </c>
      <c r="GE1648" s="152">
        <v>0.83761517900000004</v>
      </c>
      <c r="GF1648" s="152">
        <v>2.7084949460000001</v>
      </c>
      <c r="GG1648" s="152">
        <v>0.50722098199999999</v>
      </c>
      <c r="GH1648" s="152">
        <v>3.1953398719999999</v>
      </c>
      <c r="GI1648" s="152">
        <v>0.72439383499999999</v>
      </c>
      <c r="GJ1648" s="152">
        <v>2.1032954949999998</v>
      </c>
      <c r="GK1648" s="152">
        <v>0.32243258400000002</v>
      </c>
      <c r="GL1648" s="152">
        <v>2.0145402039999998</v>
      </c>
      <c r="GM1648" s="152">
        <v>0.32370849400000001</v>
      </c>
      <c r="GN1648" s="152">
        <v>1.3174815369999999</v>
      </c>
      <c r="GO1648" s="152">
        <v>0.122679314</v>
      </c>
      <c r="GS1648" s="152">
        <v>1.0024948709999999</v>
      </c>
      <c r="GT1648" s="152">
        <v>0.269649323</v>
      </c>
      <c r="GU1648" s="152">
        <v>0.14462541300000001</v>
      </c>
    </row>
    <row r="1649" spans="1:203">
      <c r="A1649" s="151">
        <v>7289</v>
      </c>
      <c r="B1649" s="152" t="s">
        <v>2859</v>
      </c>
      <c r="C1649" s="152" t="s">
        <v>2877</v>
      </c>
      <c r="D1649" s="152" t="s">
        <v>2878</v>
      </c>
      <c r="E1649" s="152" t="s">
        <v>3084</v>
      </c>
      <c r="F1649" s="152" t="s">
        <v>10095</v>
      </c>
      <c r="L1649" s="153" t="s">
        <v>3251</v>
      </c>
      <c r="M1649" s="153" t="s">
        <v>3722</v>
      </c>
      <c r="P1649" s="152">
        <v>28.63611667</v>
      </c>
      <c r="Q1649" s="152">
        <v>140.57981670000001</v>
      </c>
      <c r="S1649" s="152" t="s">
        <v>2716</v>
      </c>
      <c r="T1649" s="152">
        <v>48.093200000000003</v>
      </c>
      <c r="U1649" s="152">
        <v>0.4163</v>
      </c>
      <c r="V1649" s="152">
        <v>18.040299999999998</v>
      </c>
      <c r="X1649" s="152">
        <v>7.2343999999999999</v>
      </c>
      <c r="AA1649" s="152">
        <v>5.9642999999999997</v>
      </c>
      <c r="AB1649" s="152">
        <v>0.13139999999999999</v>
      </c>
      <c r="AC1649" s="152">
        <v>14.871600000000001</v>
      </c>
      <c r="AD1649" s="152">
        <v>1.5370999999999999</v>
      </c>
      <c r="AE1649" s="152">
        <v>0.12659999999999999</v>
      </c>
      <c r="AF1649" s="152">
        <v>5.4600000000000003E-2</v>
      </c>
      <c r="AI1649" s="152">
        <v>96.688590860000005</v>
      </c>
      <c r="AJ1649" s="152">
        <v>2.7495565210000001</v>
      </c>
      <c r="AK1649" s="156">
        <f t="shared" si="25"/>
        <v>1.7806922700000002E-2</v>
      </c>
      <c r="AL1649" s="151">
        <v>178.06922700000001</v>
      </c>
      <c r="AM1649" s="151">
        <v>81.853915740000005</v>
      </c>
      <c r="AN1649" s="151">
        <v>1440.9579450000001</v>
      </c>
      <c r="AO1649" s="151">
        <v>551.38467490000005</v>
      </c>
      <c r="AQ1649" s="152">
        <v>3.080484684</v>
      </c>
      <c r="AR1649" s="152">
        <v>0.14133658499999999</v>
      </c>
      <c r="AS1649" s="152">
        <v>11.286983279999999</v>
      </c>
      <c r="AU1649" s="151">
        <v>350.5513047</v>
      </c>
      <c r="AV1649" s="152">
        <v>1330.0374609999999</v>
      </c>
      <c r="AW1649" s="152">
        <v>45.116085300000002</v>
      </c>
      <c r="AX1649" s="151">
        <v>2755.0549620000002</v>
      </c>
      <c r="AZ1649" s="152">
        <v>201.4304363</v>
      </c>
      <c r="BG1649" s="152">
        <v>1.019746893</v>
      </c>
      <c r="BH1649" s="152">
        <v>183.28256099999999</v>
      </c>
      <c r="BI1649" s="152">
        <v>10.0493355</v>
      </c>
      <c r="BJ1649" s="152">
        <v>16.595473779999999</v>
      </c>
      <c r="BK1649" s="152">
        <v>0.20984715000000001</v>
      </c>
      <c r="BO1649" s="152">
        <v>35.975031680000001</v>
      </c>
      <c r="BP1649" s="152">
        <v>1.0268005790000001</v>
      </c>
      <c r="BQ1649" s="152">
        <v>2.948309498</v>
      </c>
      <c r="BR1649" s="152">
        <v>0.52985125399999999</v>
      </c>
      <c r="BS1649" s="152">
        <v>2.9928942119999999</v>
      </c>
      <c r="BT1649" s="152">
        <v>1.2087459840000001</v>
      </c>
      <c r="BU1649" s="152">
        <v>0.414832796</v>
      </c>
      <c r="BV1649" s="152">
        <v>1.5117810970000001</v>
      </c>
      <c r="BX1649" s="152">
        <v>1.8275575589999999</v>
      </c>
      <c r="BZ1649" s="152">
        <v>1.224626722</v>
      </c>
      <c r="CB1649" s="152">
        <v>1.096142205</v>
      </c>
      <c r="CD1649" s="152">
        <v>0.581189128</v>
      </c>
      <c r="DC1649" s="152">
        <v>40.073399999999999</v>
      </c>
      <c r="DF1649" s="152">
        <v>12.6233</v>
      </c>
      <c r="DG1649" s="152">
        <v>47.464500000000001</v>
      </c>
      <c r="DJ1649" s="152">
        <v>0.1188</v>
      </c>
      <c r="DM1649" s="152">
        <v>0.24909999999999999</v>
      </c>
      <c r="DO1649" s="154">
        <v>87.019306779999994</v>
      </c>
      <c r="ED1649" s="152">
        <v>51.793599999999998</v>
      </c>
      <c r="EE1649" s="152">
        <v>0.72060000000000002</v>
      </c>
      <c r="EF1649" s="152">
        <v>16.6295</v>
      </c>
      <c r="EH1649" s="152">
        <v>9.2115540360000008</v>
      </c>
      <c r="EJ1649" s="152">
        <v>10.236800000000001</v>
      </c>
      <c r="EK1649" s="152">
        <v>0.1706</v>
      </c>
      <c r="EL1649" s="152">
        <v>6.3582000000000001</v>
      </c>
      <c r="EM1649" s="152">
        <v>10.932399999999999</v>
      </c>
      <c r="EO1649" s="152">
        <v>2.3959999999999999</v>
      </c>
      <c r="EP1649" s="152">
        <v>0.46110000000000001</v>
      </c>
      <c r="EQ1649" s="152">
        <v>0.12709999999999999</v>
      </c>
      <c r="FF1649" s="152">
        <v>292.51477190000003</v>
      </c>
      <c r="FG1649" s="152">
        <v>101.7339341</v>
      </c>
      <c r="FJ1649" s="152">
        <v>49.1221934</v>
      </c>
      <c r="FP1649" s="152">
        <v>6.2519776220000001</v>
      </c>
      <c r="FQ1649" s="152">
        <v>241.03042020000001</v>
      </c>
      <c r="FR1649" s="152">
        <v>20.287241810000001</v>
      </c>
      <c r="FS1649" s="152">
        <v>51.075216699999999</v>
      </c>
      <c r="FT1649" s="152">
        <v>1.643224971</v>
      </c>
      <c r="FX1649" s="152">
        <v>0.18038410899999999</v>
      </c>
      <c r="FY1649" s="152">
        <v>60.936466490000001</v>
      </c>
      <c r="FZ1649" s="152">
        <v>3.4891126049999999</v>
      </c>
      <c r="GA1649" s="152">
        <v>8.8346827920000006</v>
      </c>
      <c r="GB1649" s="152">
        <v>1.3069838090000001</v>
      </c>
      <c r="GC1649" s="152">
        <v>6.968866663</v>
      </c>
      <c r="GD1649" s="152">
        <v>2.2357368119999999</v>
      </c>
      <c r="GE1649" s="152">
        <v>0.83761517900000004</v>
      </c>
      <c r="GF1649" s="152">
        <v>2.7084949460000001</v>
      </c>
      <c r="GG1649" s="152">
        <v>0.50722098199999999</v>
      </c>
      <c r="GH1649" s="152">
        <v>3.1953398719999999</v>
      </c>
      <c r="GI1649" s="152">
        <v>0.72439383499999999</v>
      </c>
      <c r="GJ1649" s="152">
        <v>2.1032954949999998</v>
      </c>
      <c r="GK1649" s="152">
        <v>0.32243258400000002</v>
      </c>
      <c r="GL1649" s="152">
        <v>2.0145402039999998</v>
      </c>
      <c r="GM1649" s="152">
        <v>0.32370849400000001</v>
      </c>
      <c r="GN1649" s="152">
        <v>1.3174815369999999</v>
      </c>
      <c r="GO1649" s="152">
        <v>0.122679314</v>
      </c>
      <c r="GS1649" s="152">
        <v>1.0024948709999999</v>
      </c>
      <c r="GT1649" s="152">
        <v>0.269649323</v>
      </c>
      <c r="GU1649" s="152">
        <v>0.14462541300000001</v>
      </c>
    </row>
    <row r="1650" spans="1:203">
      <c r="A1650" s="151">
        <v>7290</v>
      </c>
      <c r="B1650" s="152" t="s">
        <v>2859</v>
      </c>
      <c r="C1650" s="152" t="s">
        <v>2877</v>
      </c>
      <c r="D1650" s="152" t="s">
        <v>2878</v>
      </c>
      <c r="E1650" s="152" t="s">
        <v>3084</v>
      </c>
      <c r="F1650" s="152" t="s">
        <v>10096</v>
      </c>
      <c r="L1650" s="153" t="s">
        <v>3251</v>
      </c>
      <c r="M1650" s="153" t="s">
        <v>3856</v>
      </c>
      <c r="P1650" s="152">
        <v>28.63611667</v>
      </c>
      <c r="Q1650" s="152">
        <v>140.57981670000001</v>
      </c>
      <c r="S1650" s="152" t="s">
        <v>2716</v>
      </c>
      <c r="T1650" s="152">
        <v>48.531199999999998</v>
      </c>
      <c r="U1650" s="152">
        <v>0.76229999999999998</v>
      </c>
      <c r="V1650" s="152">
        <v>18.679500000000001</v>
      </c>
      <c r="X1650" s="152">
        <v>7.3311999999999999</v>
      </c>
      <c r="AA1650" s="152">
        <v>4.9372999999999996</v>
      </c>
      <c r="AB1650" s="152">
        <v>0.13739999999999999</v>
      </c>
      <c r="AC1650" s="152">
        <v>11.8888</v>
      </c>
      <c r="AD1650" s="152">
        <v>2.4192</v>
      </c>
      <c r="AE1650" s="152">
        <v>0.38529999999999998</v>
      </c>
      <c r="AF1650" s="152">
        <v>0.1353</v>
      </c>
      <c r="AI1650" s="152">
        <v>95.447683429999998</v>
      </c>
      <c r="AJ1650" s="152">
        <v>3.1887686820000001</v>
      </c>
      <c r="AK1650" s="156">
        <f t="shared" si="25"/>
        <v>8.6707249889999994E-3</v>
      </c>
      <c r="AL1650" s="151">
        <v>86.70724989</v>
      </c>
      <c r="AM1650" s="151">
        <v>195.40757070000001</v>
      </c>
      <c r="AN1650" s="151">
        <v>2023.8668849999999</v>
      </c>
      <c r="AO1650" s="151">
        <v>908.89326979999998</v>
      </c>
      <c r="AQ1650" s="152">
        <v>5.1957456840000003</v>
      </c>
      <c r="AR1650" s="152">
        <v>0.53060879599999999</v>
      </c>
      <c r="AS1650" s="152">
        <v>3.39271754</v>
      </c>
      <c r="AU1650" s="151">
        <v>819.68138069999998</v>
      </c>
      <c r="AV1650" s="152">
        <v>3305.3254400000001</v>
      </c>
      <c r="AW1650" s="152">
        <v>36.919500749999997</v>
      </c>
      <c r="AX1650" s="151">
        <v>4445.3766390000001</v>
      </c>
      <c r="AZ1650" s="152">
        <v>74.874421940000005</v>
      </c>
      <c r="BG1650" s="152">
        <v>4.7473176319999997</v>
      </c>
      <c r="BH1650" s="152">
        <v>317.593683</v>
      </c>
      <c r="BI1650" s="152">
        <v>15.88922631</v>
      </c>
      <c r="BJ1650" s="152">
        <v>50.616188000000001</v>
      </c>
      <c r="BK1650" s="152">
        <v>3.2812762499999999</v>
      </c>
      <c r="BO1650" s="152">
        <v>54.472523840000001</v>
      </c>
      <c r="BP1650" s="152">
        <v>5.0660314560000002</v>
      </c>
      <c r="BQ1650" s="152">
        <v>11.296184119999999</v>
      </c>
      <c r="BR1650" s="152">
        <v>1.6323420820000001</v>
      </c>
      <c r="BS1650" s="152">
        <v>8.2327887840000002</v>
      </c>
      <c r="BT1650" s="152">
        <v>2.299026156</v>
      </c>
      <c r="BU1650" s="152">
        <v>0.75024480999999998</v>
      </c>
      <c r="BV1650" s="152">
        <v>2.5574388629999998</v>
      </c>
      <c r="BX1650" s="152">
        <v>2.7688674369999999</v>
      </c>
      <c r="BZ1650" s="152">
        <v>2.0873144099999998</v>
      </c>
      <c r="CB1650" s="152">
        <v>1.6159052549999999</v>
      </c>
      <c r="CD1650" s="152">
        <v>1.4905508629999999</v>
      </c>
      <c r="DC1650" s="152">
        <v>39.483400000000003</v>
      </c>
      <c r="DF1650" s="152">
        <v>15.600199999999999</v>
      </c>
      <c r="DG1650" s="152">
        <v>44.936100000000003</v>
      </c>
      <c r="DJ1650" s="152">
        <v>0.13519999999999999</v>
      </c>
      <c r="DM1650" s="152">
        <v>0.1925</v>
      </c>
      <c r="DO1650" s="154">
        <v>83.701541879999994</v>
      </c>
      <c r="ED1650" s="152">
        <v>51.793599999999998</v>
      </c>
      <c r="EE1650" s="152">
        <v>0.72060000000000002</v>
      </c>
      <c r="EF1650" s="152">
        <v>16.6295</v>
      </c>
      <c r="EH1650" s="152">
        <v>9.2115540360000008</v>
      </c>
      <c r="EJ1650" s="152">
        <v>10.236800000000001</v>
      </c>
      <c r="EK1650" s="152">
        <v>0.1706</v>
      </c>
      <c r="EL1650" s="152">
        <v>6.3582000000000001</v>
      </c>
      <c r="EM1650" s="152">
        <v>10.932399999999999</v>
      </c>
      <c r="EO1650" s="152">
        <v>2.3959999999999999</v>
      </c>
      <c r="EP1650" s="152">
        <v>0.46110000000000001</v>
      </c>
      <c r="EQ1650" s="152">
        <v>0.12709999999999999</v>
      </c>
      <c r="FF1650" s="152">
        <v>292.51477190000003</v>
      </c>
      <c r="FG1650" s="152">
        <v>101.7339341</v>
      </c>
      <c r="FJ1650" s="152">
        <v>49.1221934</v>
      </c>
      <c r="FP1650" s="152">
        <v>6.2519776220000001</v>
      </c>
      <c r="FQ1650" s="152">
        <v>241.03042020000001</v>
      </c>
      <c r="FR1650" s="152">
        <v>20.287241810000001</v>
      </c>
      <c r="FS1650" s="152">
        <v>51.075216699999999</v>
      </c>
      <c r="FT1650" s="152">
        <v>1.643224971</v>
      </c>
      <c r="FX1650" s="152">
        <v>0.18038410899999999</v>
      </c>
      <c r="FY1650" s="152">
        <v>60.936466490000001</v>
      </c>
      <c r="FZ1650" s="152">
        <v>3.4891126049999999</v>
      </c>
      <c r="GA1650" s="152">
        <v>8.8346827920000006</v>
      </c>
      <c r="GB1650" s="152">
        <v>1.3069838090000001</v>
      </c>
      <c r="GC1650" s="152">
        <v>6.968866663</v>
      </c>
      <c r="GD1650" s="152">
        <v>2.2357368119999999</v>
      </c>
      <c r="GE1650" s="152">
        <v>0.83761517900000004</v>
      </c>
      <c r="GF1650" s="152">
        <v>2.7084949460000001</v>
      </c>
      <c r="GG1650" s="152">
        <v>0.50722098199999999</v>
      </c>
      <c r="GH1650" s="152">
        <v>3.1953398719999999</v>
      </c>
      <c r="GI1650" s="152">
        <v>0.72439383499999999</v>
      </c>
      <c r="GJ1650" s="152">
        <v>2.1032954949999998</v>
      </c>
      <c r="GK1650" s="152">
        <v>0.32243258400000002</v>
      </c>
      <c r="GL1650" s="152">
        <v>2.0145402039999998</v>
      </c>
      <c r="GM1650" s="152">
        <v>0.32370849400000001</v>
      </c>
      <c r="GN1650" s="152">
        <v>1.3174815369999999</v>
      </c>
      <c r="GO1650" s="152">
        <v>0.122679314</v>
      </c>
      <c r="GS1650" s="152">
        <v>1.0024948709999999</v>
      </c>
      <c r="GT1650" s="152">
        <v>0.269649323</v>
      </c>
      <c r="GU1650" s="152">
        <v>0.14462541300000001</v>
      </c>
    </row>
    <row r="1651" spans="1:203">
      <c r="A1651" s="151">
        <v>7291</v>
      </c>
      <c r="B1651" s="152" t="s">
        <v>2859</v>
      </c>
      <c r="C1651" s="152" t="s">
        <v>2877</v>
      </c>
      <c r="D1651" s="152" t="s">
        <v>2878</v>
      </c>
      <c r="E1651" s="152" t="s">
        <v>3084</v>
      </c>
      <c r="F1651" s="152" t="s">
        <v>10097</v>
      </c>
      <c r="L1651" s="153" t="s">
        <v>3251</v>
      </c>
      <c r="M1651" s="153" t="s">
        <v>3908</v>
      </c>
      <c r="P1651" s="152">
        <v>28.63611667</v>
      </c>
      <c r="Q1651" s="152">
        <v>140.57981670000001</v>
      </c>
      <c r="S1651" s="152" t="s">
        <v>2716</v>
      </c>
      <c r="T1651" s="152">
        <v>48.686</v>
      </c>
      <c r="U1651" s="152">
        <v>0.55459999999999998</v>
      </c>
      <c r="V1651" s="152">
        <v>17.5335</v>
      </c>
      <c r="X1651" s="152">
        <v>8.8462999999999994</v>
      </c>
      <c r="AA1651" s="152">
        <v>5.2873000000000001</v>
      </c>
      <c r="AB1651" s="152">
        <v>0.20519999999999999</v>
      </c>
      <c r="AC1651" s="152">
        <v>13.734999999999999</v>
      </c>
      <c r="AD1651" s="152">
        <v>1.7777000000000001</v>
      </c>
      <c r="AE1651" s="152">
        <v>0.16769999999999999</v>
      </c>
      <c r="AF1651" s="152">
        <v>4.1399999999999999E-2</v>
      </c>
      <c r="AI1651" s="152">
        <v>97.069657169999999</v>
      </c>
      <c r="AJ1651" s="152">
        <v>2.1072782370000001</v>
      </c>
      <c r="AK1651" s="156">
        <f t="shared" si="25"/>
        <v>2.0936078529999999E-2</v>
      </c>
      <c r="AL1651" s="151">
        <v>209.3607853</v>
      </c>
      <c r="AM1651" s="151">
        <v>91.124877150000003</v>
      </c>
      <c r="AN1651" s="151">
        <v>677.23077479999995</v>
      </c>
      <c r="AO1651" s="151">
        <v>619.41422169999998</v>
      </c>
      <c r="AQ1651" s="152">
        <v>3.890211984</v>
      </c>
      <c r="AR1651" s="152">
        <v>0.19705882899999999</v>
      </c>
      <c r="AS1651" s="152">
        <v>20.875802480000001</v>
      </c>
      <c r="AU1651" s="151">
        <v>460.93902220000001</v>
      </c>
      <c r="AV1651" s="152">
        <v>1563.51196</v>
      </c>
      <c r="AW1651" s="152">
        <v>46.570127999999997</v>
      </c>
      <c r="AX1651" s="151">
        <v>3320.602989</v>
      </c>
      <c r="AZ1651" s="152">
        <v>29.69443888</v>
      </c>
      <c r="BG1651" s="152">
        <v>1.6729552640000001</v>
      </c>
      <c r="BH1651" s="152">
        <v>205.71419879999999</v>
      </c>
      <c r="BI1651" s="152">
        <v>12.46538475</v>
      </c>
      <c r="BJ1651" s="152">
        <v>24.17868992</v>
      </c>
      <c r="BK1651" s="152">
        <v>0.223728075</v>
      </c>
      <c r="BO1651" s="152">
        <v>40.74961716</v>
      </c>
      <c r="BP1651" s="152">
        <v>1.5565056230000001</v>
      </c>
      <c r="BQ1651" s="152">
        <v>3.5652585399999999</v>
      </c>
      <c r="BR1651" s="152">
        <v>0.64722124599999997</v>
      </c>
      <c r="BS1651" s="152">
        <v>3.7098847899999998</v>
      </c>
      <c r="BT1651" s="152">
        <v>1.2671950199999999</v>
      </c>
      <c r="BU1651" s="152">
        <v>0.49819250399999998</v>
      </c>
      <c r="BV1651" s="152">
        <v>1.7229162499999999</v>
      </c>
      <c r="BX1651" s="152">
        <v>2.1516165759999999</v>
      </c>
      <c r="BZ1651" s="152">
        <v>1.4918900749999999</v>
      </c>
      <c r="CB1651" s="152">
        <v>1.3301357549999999</v>
      </c>
      <c r="CD1651" s="152">
        <v>0.75101143999999997</v>
      </c>
      <c r="DC1651" s="152">
        <v>39.494799999999998</v>
      </c>
      <c r="DF1651" s="152">
        <v>15.72</v>
      </c>
      <c r="DG1651" s="152">
        <v>44.778199999999998</v>
      </c>
      <c r="DJ1651" s="152">
        <v>6.83E-2</v>
      </c>
      <c r="DM1651" s="152">
        <v>0.27150000000000002</v>
      </c>
      <c r="DO1651" s="154">
        <v>83.548584219999995</v>
      </c>
      <c r="ED1651" s="152">
        <v>51.793599999999998</v>
      </c>
      <c r="EE1651" s="152">
        <v>0.72060000000000002</v>
      </c>
      <c r="EF1651" s="152">
        <v>16.6295</v>
      </c>
      <c r="EH1651" s="152">
        <v>9.2115540360000008</v>
      </c>
      <c r="EJ1651" s="152">
        <v>10.236800000000001</v>
      </c>
      <c r="EK1651" s="152">
        <v>0.1706</v>
      </c>
      <c r="EL1651" s="152">
        <v>6.3582000000000001</v>
      </c>
      <c r="EM1651" s="152">
        <v>10.932399999999999</v>
      </c>
      <c r="EO1651" s="152">
        <v>2.3959999999999999</v>
      </c>
      <c r="EP1651" s="152">
        <v>0.46110000000000001</v>
      </c>
      <c r="EQ1651" s="152">
        <v>0.12709999999999999</v>
      </c>
      <c r="FF1651" s="152">
        <v>292.51477190000003</v>
      </c>
      <c r="FG1651" s="152">
        <v>101.7339341</v>
      </c>
      <c r="FJ1651" s="152">
        <v>49.1221934</v>
      </c>
      <c r="FP1651" s="152">
        <v>6.2519776220000001</v>
      </c>
      <c r="FQ1651" s="152">
        <v>241.03042020000001</v>
      </c>
      <c r="FR1651" s="152">
        <v>20.287241810000001</v>
      </c>
      <c r="FS1651" s="152">
        <v>51.075216699999999</v>
      </c>
      <c r="FT1651" s="152">
        <v>1.643224971</v>
      </c>
      <c r="FX1651" s="152">
        <v>0.18038410899999999</v>
      </c>
      <c r="FY1651" s="152">
        <v>60.936466490000001</v>
      </c>
      <c r="FZ1651" s="152">
        <v>3.4891126049999999</v>
      </c>
      <c r="GA1651" s="152">
        <v>8.8346827920000006</v>
      </c>
      <c r="GB1651" s="152">
        <v>1.3069838090000001</v>
      </c>
      <c r="GC1651" s="152">
        <v>6.968866663</v>
      </c>
      <c r="GD1651" s="152">
        <v>2.2357368119999999</v>
      </c>
      <c r="GE1651" s="152">
        <v>0.83761517900000004</v>
      </c>
      <c r="GF1651" s="152">
        <v>2.7084949460000001</v>
      </c>
      <c r="GG1651" s="152">
        <v>0.50722098199999999</v>
      </c>
      <c r="GH1651" s="152">
        <v>3.1953398719999999</v>
      </c>
      <c r="GI1651" s="152">
        <v>0.72439383499999999</v>
      </c>
      <c r="GJ1651" s="152">
        <v>2.1032954949999998</v>
      </c>
      <c r="GK1651" s="152">
        <v>0.32243258400000002</v>
      </c>
      <c r="GL1651" s="152">
        <v>2.0145402039999998</v>
      </c>
      <c r="GM1651" s="152">
        <v>0.32370849400000001</v>
      </c>
      <c r="GN1651" s="152">
        <v>1.3174815369999999</v>
      </c>
      <c r="GO1651" s="152">
        <v>0.122679314</v>
      </c>
      <c r="GS1651" s="152">
        <v>1.0024948709999999</v>
      </c>
      <c r="GT1651" s="152">
        <v>0.269649323</v>
      </c>
      <c r="GU1651" s="152">
        <v>0.14462541300000001</v>
      </c>
    </row>
    <row r="1652" spans="1:203">
      <c r="A1652" s="151">
        <v>7292</v>
      </c>
      <c r="B1652" s="152" t="s">
        <v>2859</v>
      </c>
      <c r="C1652" s="152" t="s">
        <v>2877</v>
      </c>
      <c r="D1652" s="152" t="s">
        <v>2878</v>
      </c>
      <c r="E1652" s="152" t="s">
        <v>3084</v>
      </c>
      <c r="F1652" s="152" t="s">
        <v>10098</v>
      </c>
      <c r="L1652" s="153" t="s">
        <v>3251</v>
      </c>
      <c r="M1652" s="153" t="s">
        <v>5159</v>
      </c>
      <c r="P1652" s="152">
        <v>28.63611667</v>
      </c>
      <c r="Q1652" s="152">
        <v>140.57981670000001</v>
      </c>
      <c r="S1652" s="152" t="s">
        <v>2716</v>
      </c>
      <c r="T1652" s="152">
        <v>52.915300000000002</v>
      </c>
      <c r="U1652" s="152">
        <v>1.0523</v>
      </c>
      <c r="V1652" s="152">
        <v>16.373999999999999</v>
      </c>
      <c r="X1652" s="152">
        <v>10.117000000000001</v>
      </c>
      <c r="AA1652" s="152">
        <v>4.0454999999999997</v>
      </c>
      <c r="AB1652" s="152">
        <v>0.2026</v>
      </c>
      <c r="AC1652" s="152">
        <v>9.0284999999999993</v>
      </c>
      <c r="AD1652" s="152">
        <v>2.96</v>
      </c>
      <c r="AE1652" s="152">
        <v>0.52439999999999998</v>
      </c>
      <c r="AF1652" s="152">
        <v>0.1739</v>
      </c>
      <c r="AI1652" s="152">
        <v>97.637971590000006</v>
      </c>
      <c r="AJ1652" s="152">
        <v>1.689548126</v>
      </c>
      <c r="AK1652" s="156">
        <f t="shared" si="25"/>
        <v>8.965475299E-4</v>
      </c>
      <c r="AL1652" s="151">
        <v>8.9654752989999995</v>
      </c>
      <c r="AM1652" s="151">
        <v>393.9621191</v>
      </c>
      <c r="AN1652" s="151">
        <v>1000.055437</v>
      </c>
      <c r="AO1652" s="151">
        <v>1589.100062</v>
      </c>
      <c r="AQ1652" s="152">
        <v>8.8481681999999999</v>
      </c>
      <c r="AR1652" s="152">
        <v>0.563686574</v>
      </c>
      <c r="AS1652" s="152">
        <v>12.28573632</v>
      </c>
      <c r="AU1652" s="151">
        <v>782.27566690000003</v>
      </c>
      <c r="AV1652" s="152">
        <v>4366.2338399999999</v>
      </c>
      <c r="AW1652" s="152">
        <v>34.820596799999997</v>
      </c>
      <c r="AX1652" s="151">
        <v>5791.958799</v>
      </c>
      <c r="AZ1652" s="152">
        <v>33.497308199999999</v>
      </c>
      <c r="BG1652" s="152">
        <v>6.5510839040000004</v>
      </c>
      <c r="BH1652" s="152">
        <v>227.50645499999999</v>
      </c>
      <c r="BI1652" s="152">
        <v>22.986812700000002</v>
      </c>
      <c r="BJ1652" s="152">
        <v>56.242659199999999</v>
      </c>
      <c r="BK1652" s="152">
        <v>2.3746938750000002</v>
      </c>
      <c r="BO1652" s="152">
        <v>105.8136439</v>
      </c>
      <c r="BP1652" s="152">
        <v>5.6576124720000003</v>
      </c>
      <c r="BQ1652" s="152">
        <v>13.078927589999999</v>
      </c>
      <c r="BR1652" s="152">
        <v>1.9990601610000001</v>
      </c>
      <c r="BS1652" s="152">
        <v>10.0723986</v>
      </c>
      <c r="BT1652" s="152">
        <v>2.6324844540000001</v>
      </c>
      <c r="BU1652" s="152">
        <v>1.2640140129999999</v>
      </c>
      <c r="BV1652" s="152">
        <v>3.4207551249999999</v>
      </c>
      <c r="BX1652" s="152">
        <v>4.2385731839999998</v>
      </c>
      <c r="BZ1652" s="152">
        <v>2.839612416</v>
      </c>
      <c r="CB1652" s="152">
        <v>2.4615720749999999</v>
      </c>
      <c r="CD1652" s="152">
        <v>1.7104244850000001</v>
      </c>
      <c r="DC1652" s="152">
        <v>39.378399999999999</v>
      </c>
      <c r="DF1652" s="152">
        <v>16.583600000000001</v>
      </c>
      <c r="DG1652" s="152">
        <v>44.3123</v>
      </c>
      <c r="DJ1652" s="152">
        <v>9.2799999999999994E-2</v>
      </c>
      <c r="DM1652" s="152">
        <v>0.17879999999999999</v>
      </c>
      <c r="DO1652" s="154">
        <v>82.650786690000004</v>
      </c>
      <c r="ED1652" s="152">
        <v>51.793599999999998</v>
      </c>
      <c r="EE1652" s="152">
        <v>0.72060000000000002</v>
      </c>
      <c r="EF1652" s="152">
        <v>16.6295</v>
      </c>
      <c r="EH1652" s="152">
        <v>9.2115540360000008</v>
      </c>
      <c r="EJ1652" s="152">
        <v>10.236800000000001</v>
      </c>
      <c r="EK1652" s="152">
        <v>0.1706</v>
      </c>
      <c r="EL1652" s="152">
        <v>6.3582000000000001</v>
      </c>
      <c r="EM1652" s="152">
        <v>10.932399999999999</v>
      </c>
      <c r="EO1652" s="152">
        <v>2.3959999999999999</v>
      </c>
      <c r="EP1652" s="152">
        <v>0.46110000000000001</v>
      </c>
      <c r="EQ1652" s="152">
        <v>0.12709999999999999</v>
      </c>
      <c r="FF1652" s="152">
        <v>292.51477190000003</v>
      </c>
      <c r="FG1652" s="152">
        <v>101.7339341</v>
      </c>
      <c r="FJ1652" s="152">
        <v>49.1221934</v>
      </c>
      <c r="FP1652" s="152">
        <v>6.2519776220000001</v>
      </c>
      <c r="FQ1652" s="152">
        <v>241.03042020000001</v>
      </c>
      <c r="FR1652" s="152">
        <v>20.287241810000001</v>
      </c>
      <c r="FS1652" s="152">
        <v>51.075216699999999</v>
      </c>
      <c r="FT1652" s="152">
        <v>1.643224971</v>
      </c>
      <c r="FX1652" s="152">
        <v>0.18038410899999999</v>
      </c>
      <c r="FY1652" s="152">
        <v>60.936466490000001</v>
      </c>
      <c r="FZ1652" s="152">
        <v>3.4891126049999999</v>
      </c>
      <c r="GA1652" s="152">
        <v>8.8346827920000006</v>
      </c>
      <c r="GB1652" s="152">
        <v>1.3069838090000001</v>
      </c>
      <c r="GC1652" s="152">
        <v>6.968866663</v>
      </c>
      <c r="GD1652" s="152">
        <v>2.2357368119999999</v>
      </c>
      <c r="GE1652" s="152">
        <v>0.83761517900000004</v>
      </c>
      <c r="GF1652" s="152">
        <v>2.7084949460000001</v>
      </c>
      <c r="GG1652" s="152">
        <v>0.50722098199999999</v>
      </c>
      <c r="GH1652" s="152">
        <v>3.1953398719999999</v>
      </c>
      <c r="GI1652" s="152">
        <v>0.72439383499999999</v>
      </c>
      <c r="GJ1652" s="152">
        <v>2.1032954949999998</v>
      </c>
      <c r="GK1652" s="152">
        <v>0.32243258400000002</v>
      </c>
      <c r="GL1652" s="152">
        <v>2.0145402039999998</v>
      </c>
      <c r="GM1652" s="152">
        <v>0.32370849400000001</v>
      </c>
      <c r="GN1652" s="152">
        <v>1.3174815369999999</v>
      </c>
      <c r="GO1652" s="152">
        <v>0.122679314</v>
      </c>
      <c r="GS1652" s="152">
        <v>1.0024948709999999</v>
      </c>
      <c r="GT1652" s="152">
        <v>0.269649323</v>
      </c>
      <c r="GU1652" s="152">
        <v>0.14462541300000001</v>
      </c>
    </row>
    <row r="1653" spans="1:203">
      <c r="A1653" s="151">
        <v>7293</v>
      </c>
      <c r="B1653" s="152" t="s">
        <v>2859</v>
      </c>
      <c r="C1653" s="152" t="s">
        <v>2877</v>
      </c>
      <c r="D1653" s="152" t="s">
        <v>2878</v>
      </c>
      <c r="E1653" s="152" t="s">
        <v>3084</v>
      </c>
      <c r="F1653" s="152" t="s">
        <v>10099</v>
      </c>
      <c r="L1653" s="153" t="s">
        <v>3251</v>
      </c>
      <c r="M1653" s="153" t="s">
        <v>4318</v>
      </c>
      <c r="P1653" s="152">
        <v>28.63611667</v>
      </c>
      <c r="Q1653" s="152">
        <v>140.57981670000001</v>
      </c>
      <c r="S1653" s="152" t="s">
        <v>2716</v>
      </c>
      <c r="T1653" s="152">
        <v>49.904899999999998</v>
      </c>
      <c r="U1653" s="152">
        <v>0.61670000000000003</v>
      </c>
      <c r="V1653" s="152">
        <v>16.734999999999999</v>
      </c>
      <c r="X1653" s="152">
        <v>8.6138999999999992</v>
      </c>
      <c r="AA1653" s="152">
        <v>4.8696000000000002</v>
      </c>
      <c r="AB1653" s="152">
        <v>0.16600000000000001</v>
      </c>
      <c r="AC1653" s="152">
        <v>12.658300000000001</v>
      </c>
      <c r="AD1653" s="152">
        <v>1.9393</v>
      </c>
      <c r="AE1653" s="152">
        <v>0.1893</v>
      </c>
      <c r="AF1653" s="152">
        <v>5.3800000000000001E-2</v>
      </c>
      <c r="AI1653" s="152">
        <v>96.011255770000005</v>
      </c>
      <c r="AJ1653" s="152">
        <v>2.829409901</v>
      </c>
      <c r="AK1653" s="156">
        <f t="shared" si="25"/>
        <v>7.568887224E-4</v>
      </c>
      <c r="AL1653" s="151">
        <v>7.568887224</v>
      </c>
      <c r="AM1653" s="151">
        <v>120.3725233</v>
      </c>
      <c r="AN1653" s="151">
        <v>706.82462250000003</v>
      </c>
      <c r="AO1653" s="151">
        <v>799.94450959999995</v>
      </c>
      <c r="AQ1653" s="152">
        <v>4.0976243280000002</v>
      </c>
      <c r="AR1653" s="152">
        <v>0.202566154</v>
      </c>
      <c r="AS1653" s="152">
        <v>8.9229221200000008</v>
      </c>
      <c r="AU1653" s="151">
        <v>327.00559440000001</v>
      </c>
      <c r="AV1653" s="152">
        <v>1652.0884799999999</v>
      </c>
      <c r="AW1653" s="152">
        <v>43.6543998</v>
      </c>
      <c r="AX1653" s="151">
        <v>3489.4051829999999</v>
      </c>
      <c r="AZ1653" s="152">
        <v>23.40192837</v>
      </c>
      <c r="BG1653" s="152">
        <v>1.919867776</v>
      </c>
      <c r="BH1653" s="152">
        <v>198.38726819999999</v>
      </c>
      <c r="BI1653" s="152">
        <v>13.28672238</v>
      </c>
      <c r="BJ1653" s="152">
        <v>25.40241984</v>
      </c>
      <c r="BK1653" s="152">
        <v>0.32814483799999999</v>
      </c>
      <c r="BO1653" s="152">
        <v>42.279207040000003</v>
      </c>
      <c r="BP1653" s="152">
        <v>1.625546441</v>
      </c>
      <c r="BQ1653" s="152">
        <v>4.5841295259999999</v>
      </c>
      <c r="BR1653" s="152">
        <v>0.76386315800000004</v>
      </c>
      <c r="BS1653" s="152">
        <v>4.1313284499999998</v>
      </c>
      <c r="BT1653" s="152">
        <v>1.3422344340000001</v>
      </c>
      <c r="BU1653" s="152">
        <v>0.65102119899999999</v>
      </c>
      <c r="BV1653" s="152">
        <v>1.85888404</v>
      </c>
      <c r="BX1653" s="152">
        <v>2.4142992350000001</v>
      </c>
      <c r="BZ1653" s="152">
        <v>1.642865121</v>
      </c>
      <c r="CB1653" s="152">
        <v>1.445724773</v>
      </c>
      <c r="CD1653" s="152">
        <v>0.94103147300000001</v>
      </c>
      <c r="CU1653" s="152">
        <v>-38.948981085652477</v>
      </c>
      <c r="DC1653" s="152">
        <v>39.239800000000002</v>
      </c>
      <c r="DF1653" s="152">
        <v>16.629000000000001</v>
      </c>
      <c r="DG1653" s="152">
        <v>44.416400000000003</v>
      </c>
      <c r="DJ1653" s="152">
        <v>6.1699999999999998E-2</v>
      </c>
      <c r="DM1653" s="152">
        <v>0.2278</v>
      </c>
      <c r="DO1653" s="154">
        <v>82.645230609999999</v>
      </c>
      <c r="ED1653" s="152">
        <v>51.793599999999998</v>
      </c>
      <c r="EE1653" s="152">
        <v>0.72060000000000002</v>
      </c>
      <c r="EF1653" s="152">
        <v>16.6295</v>
      </c>
      <c r="EH1653" s="152">
        <v>9.2115540360000008</v>
      </c>
      <c r="EJ1653" s="152">
        <v>10.236800000000001</v>
      </c>
      <c r="EK1653" s="152">
        <v>0.1706</v>
      </c>
      <c r="EL1653" s="152">
        <v>6.3582000000000001</v>
      </c>
      <c r="EM1653" s="152">
        <v>10.932399999999999</v>
      </c>
      <c r="EO1653" s="152">
        <v>2.3959999999999999</v>
      </c>
      <c r="EP1653" s="152">
        <v>0.46110000000000001</v>
      </c>
      <c r="EQ1653" s="152">
        <v>0.12709999999999999</v>
      </c>
      <c r="FF1653" s="152">
        <v>292.51477190000003</v>
      </c>
      <c r="FG1653" s="152">
        <v>101.7339341</v>
      </c>
      <c r="FJ1653" s="152">
        <v>49.1221934</v>
      </c>
      <c r="FP1653" s="152">
        <v>6.2519776220000001</v>
      </c>
      <c r="FQ1653" s="152">
        <v>241.03042020000001</v>
      </c>
      <c r="FR1653" s="152">
        <v>20.287241810000001</v>
      </c>
      <c r="FS1653" s="152">
        <v>51.075216699999999</v>
      </c>
      <c r="FT1653" s="152">
        <v>1.643224971</v>
      </c>
      <c r="FX1653" s="152">
        <v>0.18038410899999999</v>
      </c>
      <c r="FY1653" s="152">
        <v>60.936466490000001</v>
      </c>
      <c r="FZ1653" s="152">
        <v>3.4891126049999999</v>
      </c>
      <c r="GA1653" s="152">
        <v>8.8346827920000006</v>
      </c>
      <c r="GB1653" s="152">
        <v>1.3069838090000001</v>
      </c>
      <c r="GC1653" s="152">
        <v>6.968866663</v>
      </c>
      <c r="GD1653" s="152">
        <v>2.2357368119999999</v>
      </c>
      <c r="GE1653" s="152">
        <v>0.83761517900000004</v>
      </c>
      <c r="GF1653" s="152">
        <v>2.7084949460000001</v>
      </c>
      <c r="GG1653" s="152">
        <v>0.50722098199999999</v>
      </c>
      <c r="GH1653" s="152">
        <v>3.1953398719999999</v>
      </c>
      <c r="GI1653" s="152">
        <v>0.72439383499999999</v>
      </c>
      <c r="GJ1653" s="152">
        <v>2.1032954949999998</v>
      </c>
      <c r="GK1653" s="152">
        <v>0.32243258400000002</v>
      </c>
      <c r="GL1653" s="152">
        <v>2.0145402039999998</v>
      </c>
      <c r="GM1653" s="152">
        <v>0.32370849400000001</v>
      </c>
      <c r="GN1653" s="152">
        <v>1.3174815369999999</v>
      </c>
      <c r="GO1653" s="152">
        <v>0.122679314</v>
      </c>
      <c r="GS1653" s="152">
        <v>1.0024948709999999</v>
      </c>
      <c r="GT1653" s="152">
        <v>0.269649323</v>
      </c>
      <c r="GU1653" s="152">
        <v>0.14462541300000001</v>
      </c>
    </row>
    <row r="1654" spans="1:203">
      <c r="A1654" s="151">
        <v>7295</v>
      </c>
      <c r="B1654" s="152" t="s">
        <v>2859</v>
      </c>
      <c r="C1654" s="152" t="s">
        <v>2877</v>
      </c>
      <c r="D1654" s="152" t="s">
        <v>2878</v>
      </c>
      <c r="E1654" s="152" t="s">
        <v>3084</v>
      </c>
      <c r="F1654" s="152" t="s">
        <v>10100</v>
      </c>
      <c r="L1654" s="153" t="s">
        <v>3251</v>
      </c>
      <c r="M1654" s="153" t="s">
        <v>5436</v>
      </c>
      <c r="P1654" s="152">
        <v>28.63611667</v>
      </c>
      <c r="Q1654" s="152">
        <v>140.57981670000001</v>
      </c>
      <c r="S1654" s="152" t="s">
        <v>2716</v>
      </c>
      <c r="T1654" s="152">
        <v>55.979399999999998</v>
      </c>
      <c r="U1654" s="152">
        <v>1.3769</v>
      </c>
      <c r="V1654" s="152">
        <v>14.220499999999999</v>
      </c>
      <c r="X1654" s="152">
        <v>10.122299999999999</v>
      </c>
      <c r="AA1654" s="152">
        <v>2.9647999999999999</v>
      </c>
      <c r="AB1654" s="152">
        <v>0.2228</v>
      </c>
      <c r="AC1654" s="152">
        <v>9.0690000000000008</v>
      </c>
      <c r="AD1654" s="152">
        <v>2.8610000000000002</v>
      </c>
      <c r="AE1654" s="152">
        <v>0.72209999999999996</v>
      </c>
      <c r="AF1654" s="152">
        <v>0.21410000000000001</v>
      </c>
      <c r="AI1654" s="152">
        <v>98.00390281</v>
      </c>
      <c r="AJ1654" s="152">
        <v>1.7998578430000001</v>
      </c>
      <c r="AK1654" s="156">
        <f t="shared" si="25"/>
        <v>8.921173553999999E-4</v>
      </c>
      <c r="AL1654" s="151">
        <v>8.9211735539999992</v>
      </c>
      <c r="AM1654" s="151">
        <v>474.41126789999998</v>
      </c>
      <c r="AN1654" s="151">
        <v>266.77309389999999</v>
      </c>
      <c r="AO1654" s="151">
        <v>2250.197099</v>
      </c>
      <c r="AQ1654" s="152">
        <v>10.08795366</v>
      </c>
      <c r="AR1654" s="152">
        <v>0.65083407500000001</v>
      </c>
      <c r="AS1654" s="152">
        <v>13.979086240000001</v>
      </c>
      <c r="AU1654" s="151">
        <v>1043.3575060000001</v>
      </c>
      <c r="AV1654" s="152">
        <v>4628.5179600000001</v>
      </c>
      <c r="AW1654" s="152">
        <v>34.69035075</v>
      </c>
      <c r="AX1654" s="151">
        <v>7075.1670990000002</v>
      </c>
      <c r="AZ1654" s="152">
        <v>10.38990894</v>
      </c>
      <c r="BG1654" s="152">
        <v>6.7952367359999997</v>
      </c>
      <c r="BH1654" s="152">
        <v>204.5324358</v>
      </c>
      <c r="BI1654" s="152">
        <v>28.069529159999998</v>
      </c>
      <c r="BJ1654" s="152">
        <v>79.948617279999993</v>
      </c>
      <c r="BK1654" s="152">
        <v>3.17425275</v>
      </c>
      <c r="BO1654" s="152">
        <v>103.584532</v>
      </c>
      <c r="BP1654" s="152">
        <v>6.2354231640000002</v>
      </c>
      <c r="BQ1654" s="152">
        <v>15.685900370000001</v>
      </c>
      <c r="BR1654" s="152">
        <v>2.3903629610000001</v>
      </c>
      <c r="BS1654" s="152">
        <v>11.78214444</v>
      </c>
      <c r="BT1654" s="152">
        <v>3.7156175760000001</v>
      </c>
      <c r="BU1654" s="152">
        <v>1.4242037510000001</v>
      </c>
      <c r="BV1654" s="152">
        <v>4.2188373339999998</v>
      </c>
      <c r="BX1654" s="152">
        <v>4.8624406430000002</v>
      </c>
      <c r="BZ1654" s="152">
        <v>3.656904972</v>
      </c>
      <c r="CB1654" s="152">
        <v>3.5882736899999998</v>
      </c>
      <c r="CD1654" s="152">
        <v>2.6574803330000001</v>
      </c>
      <c r="DC1654" s="152">
        <v>39.360500000000002</v>
      </c>
      <c r="DF1654" s="152">
        <v>16.631399999999999</v>
      </c>
      <c r="DG1654" s="152">
        <v>43.974200000000003</v>
      </c>
      <c r="DJ1654" s="152">
        <v>9.5399999999999999E-2</v>
      </c>
      <c r="DM1654" s="152">
        <v>0.1852</v>
      </c>
      <c r="DO1654" s="154">
        <v>82.499167729999996</v>
      </c>
      <c r="ED1654" s="152">
        <v>51.793599999999998</v>
      </c>
      <c r="EE1654" s="152">
        <v>0.72060000000000002</v>
      </c>
      <c r="EF1654" s="152">
        <v>16.6295</v>
      </c>
      <c r="EH1654" s="152">
        <v>9.2115540360000008</v>
      </c>
      <c r="EJ1654" s="152">
        <v>10.236800000000001</v>
      </c>
      <c r="EK1654" s="152">
        <v>0.1706</v>
      </c>
      <c r="EL1654" s="152">
        <v>6.3582000000000001</v>
      </c>
      <c r="EM1654" s="152">
        <v>10.932399999999999</v>
      </c>
      <c r="EO1654" s="152">
        <v>2.3959999999999999</v>
      </c>
      <c r="EP1654" s="152">
        <v>0.46110000000000001</v>
      </c>
      <c r="EQ1654" s="152">
        <v>0.12709999999999999</v>
      </c>
      <c r="FF1654" s="152">
        <v>292.51477190000003</v>
      </c>
      <c r="FG1654" s="152">
        <v>101.7339341</v>
      </c>
      <c r="FJ1654" s="152">
        <v>49.1221934</v>
      </c>
      <c r="FP1654" s="152">
        <v>6.2519776220000001</v>
      </c>
      <c r="FQ1654" s="152">
        <v>241.03042020000001</v>
      </c>
      <c r="FR1654" s="152">
        <v>20.287241810000001</v>
      </c>
      <c r="FS1654" s="152">
        <v>51.075216699999999</v>
      </c>
      <c r="FT1654" s="152">
        <v>1.643224971</v>
      </c>
      <c r="FX1654" s="152">
        <v>0.18038410899999999</v>
      </c>
      <c r="FY1654" s="152">
        <v>60.936466490000001</v>
      </c>
      <c r="FZ1654" s="152">
        <v>3.4891126049999999</v>
      </c>
      <c r="GA1654" s="152">
        <v>8.8346827920000006</v>
      </c>
      <c r="GB1654" s="152">
        <v>1.3069838090000001</v>
      </c>
      <c r="GC1654" s="152">
        <v>6.968866663</v>
      </c>
      <c r="GD1654" s="152">
        <v>2.2357368119999999</v>
      </c>
      <c r="GE1654" s="152">
        <v>0.83761517900000004</v>
      </c>
      <c r="GF1654" s="152">
        <v>2.7084949460000001</v>
      </c>
      <c r="GG1654" s="152">
        <v>0.50722098199999999</v>
      </c>
      <c r="GH1654" s="152">
        <v>3.1953398719999999</v>
      </c>
      <c r="GI1654" s="152">
        <v>0.72439383499999999</v>
      </c>
      <c r="GJ1654" s="152">
        <v>2.1032954949999998</v>
      </c>
      <c r="GK1654" s="152">
        <v>0.32243258400000002</v>
      </c>
      <c r="GL1654" s="152">
        <v>2.0145402039999998</v>
      </c>
      <c r="GM1654" s="152">
        <v>0.32370849400000001</v>
      </c>
      <c r="GN1654" s="152">
        <v>1.3174815369999999</v>
      </c>
      <c r="GO1654" s="152">
        <v>0.122679314</v>
      </c>
      <c r="GS1654" s="152">
        <v>1.0024948709999999</v>
      </c>
      <c r="GT1654" s="152">
        <v>0.269649323</v>
      </c>
      <c r="GU1654" s="152">
        <v>0.14462541300000001</v>
      </c>
    </row>
    <row r="1655" spans="1:203">
      <c r="A1655" s="151">
        <v>7296</v>
      </c>
      <c r="B1655" s="152" t="s">
        <v>2859</v>
      </c>
      <c r="C1655" s="152" t="s">
        <v>2877</v>
      </c>
      <c r="D1655" s="152" t="s">
        <v>2878</v>
      </c>
      <c r="E1655" s="152" t="s">
        <v>3084</v>
      </c>
      <c r="F1655" s="152" t="s">
        <v>10101</v>
      </c>
      <c r="L1655" s="153" t="s">
        <v>3251</v>
      </c>
      <c r="M1655" s="153" t="s">
        <v>5330</v>
      </c>
      <c r="P1655" s="152">
        <v>28.63611667</v>
      </c>
      <c r="Q1655" s="152">
        <v>140.57981670000001</v>
      </c>
      <c r="S1655" s="152" t="s">
        <v>2716</v>
      </c>
      <c r="T1655" s="152">
        <v>54.277099999999997</v>
      </c>
      <c r="U1655" s="152">
        <v>0.59660000000000002</v>
      </c>
      <c r="V1655" s="152">
        <v>23.1692</v>
      </c>
      <c r="X1655" s="152">
        <v>5.6475</v>
      </c>
      <c r="AA1655" s="152">
        <v>1.3218000000000001</v>
      </c>
      <c r="AB1655" s="152">
        <v>0.1042</v>
      </c>
      <c r="AC1655" s="152">
        <v>10.889799999999999</v>
      </c>
      <c r="AD1655" s="152">
        <v>3.6303000000000001</v>
      </c>
      <c r="AE1655" s="152">
        <v>0.30220000000000002</v>
      </c>
      <c r="AF1655" s="152">
        <v>8.9800000000000005E-2</v>
      </c>
      <c r="AI1655" s="152">
        <v>100.1660286</v>
      </c>
      <c r="AJ1655" s="152">
        <v>1.7222778780000001</v>
      </c>
      <c r="AK1655" s="156">
        <f t="shared" si="25"/>
        <v>7.2891873320000001E-4</v>
      </c>
      <c r="AL1655" s="151">
        <v>7.289187332</v>
      </c>
      <c r="AM1655" s="151">
        <v>398.40888109999997</v>
      </c>
      <c r="AN1655" s="151">
        <v>264.4284376</v>
      </c>
      <c r="AO1655" s="151">
        <v>1700.4923490000001</v>
      </c>
      <c r="AQ1655" s="152">
        <v>8.5716663119999996</v>
      </c>
      <c r="AR1655" s="152">
        <v>0.70595887300000004</v>
      </c>
      <c r="AS1655" s="152">
        <v>14.9615452</v>
      </c>
      <c r="AU1655" s="151">
        <v>1042.8405809999999</v>
      </c>
      <c r="AV1655" s="152">
        <v>4900.5641599999999</v>
      </c>
      <c r="AW1655" s="152">
        <v>39.881404199999999</v>
      </c>
      <c r="AX1655" s="151">
        <v>7355.7200309999998</v>
      </c>
      <c r="AZ1655" s="152">
        <v>23.391446129999999</v>
      </c>
      <c r="BG1655" s="152">
        <v>5.7367417600000001</v>
      </c>
      <c r="BH1655" s="152">
        <v>197.94735180000001</v>
      </c>
      <c r="BI1655" s="152">
        <v>29.393770320000002</v>
      </c>
      <c r="BJ1655" s="152">
        <v>76.10581664</v>
      </c>
      <c r="BK1655" s="152">
        <v>3.2307097499999999</v>
      </c>
      <c r="BO1655" s="152">
        <v>119.4683955</v>
      </c>
      <c r="BP1655" s="152">
        <v>6.761887164</v>
      </c>
      <c r="BQ1655" s="152">
        <v>16.722187460000001</v>
      </c>
      <c r="BR1655" s="152">
        <v>2.6950659610000001</v>
      </c>
      <c r="BS1655" s="152">
        <v>12.459930119999999</v>
      </c>
      <c r="BT1655" s="152">
        <v>3.73371114</v>
      </c>
      <c r="BU1655" s="152">
        <v>1.3302097980000001</v>
      </c>
      <c r="BV1655" s="152">
        <v>4.540329872</v>
      </c>
      <c r="BX1655" s="152">
        <v>5.1679707160000001</v>
      </c>
      <c r="BZ1655" s="152">
        <v>3.8250197149999998</v>
      </c>
      <c r="CB1655" s="152">
        <v>3.517991265</v>
      </c>
      <c r="CD1655" s="152">
        <v>2.602578195</v>
      </c>
      <c r="DC1655" s="152">
        <v>39.360500000000002</v>
      </c>
      <c r="DF1655" s="152">
        <v>16.631399999999999</v>
      </c>
      <c r="DG1655" s="152">
        <v>43.974200000000003</v>
      </c>
      <c r="DJ1655" s="152">
        <v>9.5399999999999999E-2</v>
      </c>
      <c r="DM1655" s="152">
        <v>0.1852</v>
      </c>
      <c r="DO1655" s="154">
        <v>82.499167729999996</v>
      </c>
      <c r="ED1655" s="152">
        <v>51.793599999999998</v>
      </c>
      <c r="EE1655" s="152">
        <v>0.72060000000000002</v>
      </c>
      <c r="EF1655" s="152">
        <v>16.6295</v>
      </c>
      <c r="EH1655" s="152">
        <v>9.2115540360000008</v>
      </c>
      <c r="EJ1655" s="152">
        <v>10.236800000000001</v>
      </c>
      <c r="EK1655" s="152">
        <v>0.1706</v>
      </c>
      <c r="EL1655" s="152">
        <v>6.3582000000000001</v>
      </c>
      <c r="EM1655" s="152">
        <v>10.932399999999999</v>
      </c>
      <c r="EO1655" s="152">
        <v>2.3959999999999999</v>
      </c>
      <c r="EP1655" s="152">
        <v>0.46110000000000001</v>
      </c>
      <c r="EQ1655" s="152">
        <v>0.12709999999999999</v>
      </c>
      <c r="FF1655" s="152">
        <v>292.51477190000003</v>
      </c>
      <c r="FG1655" s="152">
        <v>101.7339341</v>
      </c>
      <c r="FJ1655" s="152">
        <v>49.1221934</v>
      </c>
      <c r="FP1655" s="152">
        <v>6.2519776220000001</v>
      </c>
      <c r="FQ1655" s="152">
        <v>241.03042020000001</v>
      </c>
      <c r="FR1655" s="152">
        <v>20.287241810000001</v>
      </c>
      <c r="FS1655" s="152">
        <v>51.075216699999999</v>
      </c>
      <c r="FT1655" s="152">
        <v>1.643224971</v>
      </c>
      <c r="FX1655" s="152">
        <v>0.18038410899999999</v>
      </c>
      <c r="FY1655" s="152">
        <v>60.936466490000001</v>
      </c>
      <c r="FZ1655" s="152">
        <v>3.4891126049999999</v>
      </c>
      <c r="GA1655" s="152">
        <v>8.8346827920000006</v>
      </c>
      <c r="GB1655" s="152">
        <v>1.3069838090000001</v>
      </c>
      <c r="GC1655" s="152">
        <v>6.968866663</v>
      </c>
      <c r="GD1655" s="152">
        <v>2.2357368119999999</v>
      </c>
      <c r="GE1655" s="152">
        <v>0.83761517900000004</v>
      </c>
      <c r="GF1655" s="152">
        <v>2.7084949460000001</v>
      </c>
      <c r="GG1655" s="152">
        <v>0.50722098199999999</v>
      </c>
      <c r="GH1655" s="152">
        <v>3.1953398719999999</v>
      </c>
      <c r="GI1655" s="152">
        <v>0.72439383499999999</v>
      </c>
      <c r="GJ1655" s="152">
        <v>2.1032954949999998</v>
      </c>
      <c r="GK1655" s="152">
        <v>0.32243258400000002</v>
      </c>
      <c r="GL1655" s="152">
        <v>2.0145402039999998</v>
      </c>
      <c r="GM1655" s="152">
        <v>0.32370849400000001</v>
      </c>
      <c r="GN1655" s="152">
        <v>1.3174815369999999</v>
      </c>
      <c r="GO1655" s="152">
        <v>0.122679314</v>
      </c>
      <c r="GS1655" s="152">
        <v>1.0024948709999999</v>
      </c>
      <c r="GT1655" s="152">
        <v>0.269649323</v>
      </c>
      <c r="GU1655" s="152">
        <v>0.14462541300000001</v>
      </c>
    </row>
    <row r="1656" spans="1:203">
      <c r="A1656" s="151">
        <v>7297</v>
      </c>
      <c r="B1656" s="152" t="s">
        <v>2859</v>
      </c>
      <c r="C1656" s="152" t="s">
        <v>2877</v>
      </c>
      <c r="D1656" s="152" t="s">
        <v>2878</v>
      </c>
      <c r="E1656" s="152" t="s">
        <v>3084</v>
      </c>
      <c r="F1656" s="152" t="s">
        <v>10102</v>
      </c>
      <c r="L1656" s="153" t="s">
        <v>3251</v>
      </c>
      <c r="M1656" s="153" t="s">
        <v>4345</v>
      </c>
      <c r="P1656" s="152">
        <v>28.63611667</v>
      </c>
      <c r="Q1656" s="152">
        <v>140.57981670000001</v>
      </c>
      <c r="S1656" s="152" t="s">
        <v>2716</v>
      </c>
      <c r="T1656" s="152">
        <v>50.002899999999997</v>
      </c>
      <c r="U1656" s="152">
        <v>0.68089999999999995</v>
      </c>
      <c r="V1656" s="152">
        <v>17.838799999999999</v>
      </c>
      <c r="X1656" s="152">
        <v>6.9039999999999999</v>
      </c>
      <c r="AA1656" s="152">
        <v>5.6893000000000002</v>
      </c>
      <c r="AB1656" s="152">
        <v>0.1429</v>
      </c>
      <c r="AC1656" s="152">
        <v>11.3207</v>
      </c>
      <c r="AD1656" s="152">
        <v>2.4788999999999999</v>
      </c>
      <c r="AE1656" s="152">
        <v>0.35249999999999998</v>
      </c>
      <c r="AF1656" s="152">
        <v>0.1283</v>
      </c>
      <c r="AI1656" s="152">
        <v>95.749732420000001</v>
      </c>
      <c r="AJ1656" s="152">
        <v>2.7933509349999999</v>
      </c>
      <c r="AK1656" s="156">
        <f t="shared" si="25"/>
        <v>4.3056651760000004E-3</v>
      </c>
      <c r="AL1656" s="151">
        <v>43.056651760000001</v>
      </c>
      <c r="AM1656" s="151">
        <v>181.94480490000001</v>
      </c>
      <c r="AN1656" s="151">
        <v>2428.4867290000002</v>
      </c>
      <c r="AO1656" s="151">
        <v>891.53733569999997</v>
      </c>
      <c r="AQ1656" s="152">
        <v>4.8225256200000004</v>
      </c>
      <c r="AR1656" s="152">
        <v>0.34958870199999997</v>
      </c>
      <c r="AS1656" s="152">
        <v>7.0703963200000004</v>
      </c>
      <c r="AU1656" s="151">
        <v>573.15714820000005</v>
      </c>
      <c r="AV1656" s="152">
        <v>2759.0796399999999</v>
      </c>
      <c r="AW1656" s="152">
        <v>37.200373650000003</v>
      </c>
      <c r="AX1656" s="151">
        <v>4117.3682220000001</v>
      </c>
      <c r="AZ1656" s="152">
        <v>76.836129479999997</v>
      </c>
      <c r="BG1656" s="152">
        <v>2.955023744</v>
      </c>
      <c r="BH1656" s="152">
        <v>240.1520022</v>
      </c>
      <c r="BI1656" s="152">
        <v>15.93401355</v>
      </c>
      <c r="BJ1656" s="152">
        <v>42.035042560000001</v>
      </c>
      <c r="BK1656" s="152">
        <v>1.8808519500000001</v>
      </c>
      <c r="BO1656" s="152">
        <v>60.447113440000003</v>
      </c>
      <c r="BP1656" s="152">
        <v>3.4556932439999999</v>
      </c>
      <c r="BQ1656" s="152">
        <v>8.1199424679999996</v>
      </c>
      <c r="BR1656" s="152">
        <v>1.316089235</v>
      </c>
      <c r="BS1656" s="152">
        <v>6.3862872480000004</v>
      </c>
      <c r="BT1656" s="152">
        <v>1.8563978219999999</v>
      </c>
      <c r="BU1656" s="152">
        <v>0.65868573200000002</v>
      </c>
      <c r="BV1656" s="152">
        <v>2.351374979</v>
      </c>
      <c r="BX1656" s="152">
        <v>2.6978254150000001</v>
      </c>
      <c r="BZ1656" s="152">
        <v>1.959424689</v>
      </c>
      <c r="CB1656" s="152">
        <v>1.6814160680000001</v>
      </c>
      <c r="CD1656" s="152">
        <v>1.1559329780000001</v>
      </c>
      <c r="CU1656" s="152">
        <v>-19.449666591646043</v>
      </c>
      <c r="DC1656" s="152">
        <v>39.860500000000002</v>
      </c>
      <c r="DF1656" s="152">
        <v>12.9648</v>
      </c>
      <c r="DG1656" s="152">
        <v>46.907699999999998</v>
      </c>
      <c r="DJ1656" s="152">
        <v>0.20649999999999999</v>
      </c>
      <c r="DM1656" s="152">
        <v>0.17230000000000001</v>
      </c>
      <c r="DO1656" s="154">
        <v>86.578260319999998</v>
      </c>
      <c r="ED1656" s="152">
        <v>51.793599999999998</v>
      </c>
      <c r="EE1656" s="152">
        <v>0.72060000000000002</v>
      </c>
      <c r="EF1656" s="152">
        <v>16.6295</v>
      </c>
      <c r="EH1656" s="152">
        <v>9.2115540360000008</v>
      </c>
      <c r="EJ1656" s="152">
        <v>10.236800000000001</v>
      </c>
      <c r="EK1656" s="152">
        <v>0.1706</v>
      </c>
      <c r="EL1656" s="152">
        <v>6.3582000000000001</v>
      </c>
      <c r="EM1656" s="152">
        <v>10.932399999999999</v>
      </c>
      <c r="EO1656" s="152">
        <v>2.3959999999999999</v>
      </c>
      <c r="EP1656" s="152">
        <v>0.46110000000000001</v>
      </c>
      <c r="EQ1656" s="152">
        <v>0.12709999999999999</v>
      </c>
      <c r="FF1656" s="152">
        <v>292.51477190000003</v>
      </c>
      <c r="FG1656" s="152">
        <v>101.7339341</v>
      </c>
      <c r="FJ1656" s="152">
        <v>49.1221934</v>
      </c>
      <c r="FP1656" s="152">
        <v>6.2519776220000001</v>
      </c>
      <c r="FQ1656" s="152">
        <v>241.03042020000001</v>
      </c>
      <c r="FR1656" s="152">
        <v>20.287241810000001</v>
      </c>
      <c r="FS1656" s="152">
        <v>51.075216699999999</v>
      </c>
      <c r="FT1656" s="152">
        <v>1.643224971</v>
      </c>
      <c r="FX1656" s="152">
        <v>0.18038410899999999</v>
      </c>
      <c r="FY1656" s="152">
        <v>60.936466490000001</v>
      </c>
      <c r="FZ1656" s="152">
        <v>3.4891126049999999</v>
      </c>
      <c r="GA1656" s="152">
        <v>8.8346827920000006</v>
      </c>
      <c r="GB1656" s="152">
        <v>1.3069838090000001</v>
      </c>
      <c r="GC1656" s="152">
        <v>6.968866663</v>
      </c>
      <c r="GD1656" s="152">
        <v>2.2357368119999999</v>
      </c>
      <c r="GE1656" s="152">
        <v>0.83761517900000004</v>
      </c>
      <c r="GF1656" s="152">
        <v>2.7084949460000001</v>
      </c>
      <c r="GG1656" s="152">
        <v>0.50722098199999999</v>
      </c>
      <c r="GH1656" s="152">
        <v>3.1953398719999999</v>
      </c>
      <c r="GI1656" s="152">
        <v>0.72439383499999999</v>
      </c>
      <c r="GJ1656" s="152">
        <v>2.1032954949999998</v>
      </c>
      <c r="GK1656" s="152">
        <v>0.32243258400000002</v>
      </c>
      <c r="GL1656" s="152">
        <v>2.0145402039999998</v>
      </c>
      <c r="GM1656" s="152">
        <v>0.32370849400000001</v>
      </c>
      <c r="GN1656" s="152">
        <v>1.3174815369999999</v>
      </c>
      <c r="GO1656" s="152">
        <v>0.122679314</v>
      </c>
      <c r="GS1656" s="152">
        <v>1.0024948709999999</v>
      </c>
      <c r="GT1656" s="152">
        <v>0.269649323</v>
      </c>
      <c r="GU1656" s="152">
        <v>0.14462541300000001</v>
      </c>
    </row>
    <row r="1657" spans="1:203">
      <c r="A1657" s="151">
        <v>7298</v>
      </c>
      <c r="B1657" s="152" t="s">
        <v>2859</v>
      </c>
      <c r="C1657" s="152" t="s">
        <v>2877</v>
      </c>
      <c r="D1657" s="152" t="s">
        <v>2878</v>
      </c>
      <c r="E1657" s="152" t="s">
        <v>3084</v>
      </c>
      <c r="F1657" s="152" t="s">
        <v>10103</v>
      </c>
      <c r="L1657" s="153" t="s">
        <v>3251</v>
      </c>
      <c r="M1657" s="153" t="s">
        <v>4206</v>
      </c>
      <c r="P1657" s="152">
        <v>28.63611667</v>
      </c>
      <c r="Q1657" s="152">
        <v>140.57981670000001</v>
      </c>
      <c r="S1657" s="152" t="s">
        <v>2716</v>
      </c>
      <c r="T1657" s="152">
        <v>49.609400000000001</v>
      </c>
      <c r="U1657" s="152">
        <v>0.67130000000000001</v>
      </c>
      <c r="V1657" s="152">
        <v>18.279699999999998</v>
      </c>
      <c r="X1657" s="152">
        <v>7.3017000000000003</v>
      </c>
      <c r="AA1657" s="152">
        <v>5.2377000000000002</v>
      </c>
      <c r="AB1657" s="152">
        <v>0.12640000000000001</v>
      </c>
      <c r="AC1657" s="152">
        <v>11.7996</v>
      </c>
      <c r="AD1657" s="152">
        <v>2.4199000000000002</v>
      </c>
      <c r="AE1657" s="152">
        <v>0.34210000000000002</v>
      </c>
      <c r="AF1657" s="152">
        <v>0.13189999999999999</v>
      </c>
      <c r="AI1657" s="152">
        <v>96.138508849999994</v>
      </c>
      <c r="AJ1657" s="152">
        <v>2.7013770949999998</v>
      </c>
      <c r="AK1657" s="156">
        <f t="shared" si="25"/>
        <v>4.1243947270000001E-3</v>
      </c>
      <c r="AL1657" s="151">
        <v>41.24394727</v>
      </c>
      <c r="AM1657" s="151">
        <v>173.59619040000001</v>
      </c>
      <c r="AN1657" s="151">
        <v>2881.5171799999998</v>
      </c>
      <c r="AO1657" s="151">
        <v>816.75360609999996</v>
      </c>
      <c r="AQ1657" s="152">
        <v>4.954866408</v>
      </c>
      <c r="AR1657" s="152">
        <v>0.43642209799999998</v>
      </c>
      <c r="AS1657" s="152">
        <v>6.3443222400000003</v>
      </c>
      <c r="AU1657" s="151">
        <v>613.88103139999998</v>
      </c>
      <c r="AV1657" s="152">
        <v>2892.0162</v>
      </c>
      <c r="AW1657" s="152">
        <v>35.331709050000001</v>
      </c>
      <c r="AX1657" s="151">
        <v>4224.0550439999997</v>
      </c>
      <c r="AZ1657" s="152">
        <v>86.210200169999993</v>
      </c>
      <c r="BG1657" s="152">
        <v>2.5925200639999999</v>
      </c>
      <c r="BH1657" s="152">
        <v>251.169039</v>
      </c>
      <c r="BI1657" s="152">
        <v>15.51520521</v>
      </c>
      <c r="BJ1657" s="152">
        <v>45.322313119999997</v>
      </c>
      <c r="BK1657" s="152">
        <v>2.0936137499999998</v>
      </c>
      <c r="BO1657" s="152">
        <v>55.249356120000002</v>
      </c>
      <c r="BP1657" s="152">
        <v>3.768050916</v>
      </c>
      <c r="BQ1657" s="152">
        <v>8.9842573740000002</v>
      </c>
      <c r="BR1657" s="152">
        <v>1.256128495</v>
      </c>
      <c r="BS1657" s="152">
        <v>6.741959928</v>
      </c>
      <c r="BT1657" s="152">
        <v>2.154655746</v>
      </c>
      <c r="BU1657" s="152">
        <v>0.68973617099999995</v>
      </c>
      <c r="BV1657" s="152">
        <v>2.4617224009999998</v>
      </c>
      <c r="BX1657" s="152">
        <v>3.0600594879999998</v>
      </c>
      <c r="BZ1657" s="152">
        <v>1.6820012870000001</v>
      </c>
      <c r="CB1657" s="152">
        <v>1.6669377830000001</v>
      </c>
      <c r="CD1657" s="152">
        <v>1.41143877</v>
      </c>
      <c r="DC1657" s="152">
        <v>39.860500000000002</v>
      </c>
      <c r="DF1657" s="152">
        <v>12.9648</v>
      </c>
      <c r="DG1657" s="152">
        <v>46.907699999999998</v>
      </c>
      <c r="DJ1657" s="152">
        <v>0.20649999999999999</v>
      </c>
      <c r="DM1657" s="152">
        <v>0.17230000000000001</v>
      </c>
      <c r="DO1657" s="154">
        <v>86.578260319999998</v>
      </c>
      <c r="ED1657" s="152">
        <v>51.793599999999998</v>
      </c>
      <c r="EE1657" s="152">
        <v>0.72060000000000002</v>
      </c>
      <c r="EF1657" s="152">
        <v>16.6295</v>
      </c>
      <c r="EH1657" s="152">
        <v>9.2115540360000008</v>
      </c>
      <c r="EJ1657" s="152">
        <v>10.236800000000001</v>
      </c>
      <c r="EK1657" s="152">
        <v>0.1706</v>
      </c>
      <c r="EL1657" s="152">
        <v>6.3582000000000001</v>
      </c>
      <c r="EM1657" s="152">
        <v>10.932399999999999</v>
      </c>
      <c r="EO1657" s="152">
        <v>2.3959999999999999</v>
      </c>
      <c r="EP1657" s="152">
        <v>0.46110000000000001</v>
      </c>
      <c r="EQ1657" s="152">
        <v>0.12709999999999999</v>
      </c>
      <c r="FF1657" s="152">
        <v>292.51477190000003</v>
      </c>
      <c r="FG1657" s="152">
        <v>101.7339341</v>
      </c>
      <c r="FJ1657" s="152">
        <v>49.1221934</v>
      </c>
      <c r="FP1657" s="152">
        <v>6.2519776220000001</v>
      </c>
      <c r="FQ1657" s="152">
        <v>241.03042020000001</v>
      </c>
      <c r="FR1657" s="152">
        <v>20.287241810000001</v>
      </c>
      <c r="FS1657" s="152">
        <v>51.075216699999999</v>
      </c>
      <c r="FT1657" s="152">
        <v>1.643224971</v>
      </c>
      <c r="FX1657" s="152">
        <v>0.18038410899999999</v>
      </c>
      <c r="FY1657" s="152">
        <v>60.936466490000001</v>
      </c>
      <c r="FZ1657" s="152">
        <v>3.4891126049999999</v>
      </c>
      <c r="GA1657" s="152">
        <v>8.8346827920000006</v>
      </c>
      <c r="GB1657" s="152">
        <v>1.3069838090000001</v>
      </c>
      <c r="GC1657" s="152">
        <v>6.968866663</v>
      </c>
      <c r="GD1657" s="152">
        <v>2.2357368119999999</v>
      </c>
      <c r="GE1657" s="152">
        <v>0.83761517900000004</v>
      </c>
      <c r="GF1657" s="152">
        <v>2.7084949460000001</v>
      </c>
      <c r="GG1657" s="152">
        <v>0.50722098199999999</v>
      </c>
      <c r="GH1657" s="152">
        <v>3.1953398719999999</v>
      </c>
      <c r="GI1657" s="152">
        <v>0.72439383499999999</v>
      </c>
      <c r="GJ1657" s="152">
        <v>2.1032954949999998</v>
      </c>
      <c r="GK1657" s="152">
        <v>0.32243258400000002</v>
      </c>
      <c r="GL1657" s="152">
        <v>2.0145402039999998</v>
      </c>
      <c r="GM1657" s="152">
        <v>0.32370849400000001</v>
      </c>
      <c r="GN1657" s="152">
        <v>1.3174815369999999</v>
      </c>
      <c r="GO1657" s="152">
        <v>0.122679314</v>
      </c>
      <c r="GS1657" s="152">
        <v>1.0024948709999999</v>
      </c>
      <c r="GT1657" s="152">
        <v>0.269649323</v>
      </c>
      <c r="GU1657" s="152">
        <v>0.14462541300000001</v>
      </c>
    </row>
    <row r="1658" spans="1:203">
      <c r="A1658" s="151">
        <v>7299</v>
      </c>
      <c r="B1658" s="152" t="s">
        <v>2859</v>
      </c>
      <c r="C1658" s="152" t="s">
        <v>2877</v>
      </c>
      <c r="D1658" s="152" t="s">
        <v>2878</v>
      </c>
      <c r="E1658" s="152" t="s">
        <v>3084</v>
      </c>
      <c r="F1658" s="152" t="s">
        <v>10104</v>
      </c>
      <c r="L1658" s="153" t="s">
        <v>3251</v>
      </c>
      <c r="M1658" s="153" t="s">
        <v>4270</v>
      </c>
      <c r="P1658" s="152">
        <v>28.63611667</v>
      </c>
      <c r="Q1658" s="152">
        <v>140.57981670000001</v>
      </c>
      <c r="S1658" s="152" t="s">
        <v>2716</v>
      </c>
      <c r="T1658" s="152">
        <v>49.750100000000003</v>
      </c>
      <c r="U1658" s="152">
        <v>0.62760000000000005</v>
      </c>
      <c r="V1658" s="152">
        <v>17.0533</v>
      </c>
      <c r="X1658" s="152">
        <v>8.6829000000000001</v>
      </c>
      <c r="AA1658" s="152">
        <v>4.2430000000000003</v>
      </c>
      <c r="AB1658" s="152">
        <v>0.17080000000000001</v>
      </c>
      <c r="AC1658" s="152">
        <v>13.5618</v>
      </c>
      <c r="AD1658" s="152">
        <v>1.8876999999999999</v>
      </c>
      <c r="AE1658" s="152">
        <v>0.1744</v>
      </c>
      <c r="AF1658" s="152">
        <v>7.0900000000000005E-2</v>
      </c>
      <c r="AI1658" s="152">
        <v>96.487666480000001</v>
      </c>
      <c r="AJ1658" s="152">
        <v>2.8011394379999999</v>
      </c>
      <c r="AK1658" s="156">
        <f t="shared" si="25"/>
        <v>8.428700693E-4</v>
      </c>
      <c r="AL1658" s="151">
        <v>8.4287006929999997</v>
      </c>
      <c r="AM1658" s="151">
        <v>98.586138899999995</v>
      </c>
      <c r="AN1658" s="151">
        <v>1530.1441500000001</v>
      </c>
      <c r="AO1658" s="151">
        <v>847.68687609999995</v>
      </c>
      <c r="AQ1658" s="152">
        <v>3.86441568</v>
      </c>
      <c r="AR1658" s="152">
        <v>0.16838819999999999</v>
      </c>
      <c r="AS1658" s="152">
        <v>8.7242454400000007</v>
      </c>
      <c r="AU1658" s="151">
        <v>334.1854434</v>
      </c>
      <c r="AV1658" s="152">
        <v>1633.1385600000001</v>
      </c>
      <c r="AW1658" s="152">
        <v>44.524086750000002</v>
      </c>
      <c r="AX1658" s="151">
        <v>3585.11769</v>
      </c>
      <c r="AZ1658" s="152">
        <v>17.71957158</v>
      </c>
      <c r="BG1658" s="152">
        <v>1.8360129279999999</v>
      </c>
      <c r="BH1658" s="152">
        <v>203.95043459999999</v>
      </c>
      <c r="BI1658" s="152">
        <v>11.89665033</v>
      </c>
      <c r="BJ1658" s="152">
        <v>25.20855568</v>
      </c>
      <c r="BK1658" s="152">
        <v>0.34762938799999998</v>
      </c>
      <c r="BO1658" s="152">
        <v>38.783292240000002</v>
      </c>
      <c r="BP1658" s="152">
        <v>1.7817351480000001</v>
      </c>
      <c r="BQ1658" s="152">
        <v>4.5354215199999999</v>
      </c>
      <c r="BR1658" s="152">
        <v>0.83806475300000005</v>
      </c>
      <c r="BS1658" s="152">
        <v>4.5103850349999997</v>
      </c>
      <c r="BT1658" s="152">
        <v>1.4155032240000001</v>
      </c>
      <c r="BU1658" s="152">
        <v>0.60777993699999999</v>
      </c>
      <c r="BV1658" s="152">
        <v>1.7860679930000001</v>
      </c>
      <c r="BX1658" s="152">
        <v>2.2619137899999999</v>
      </c>
      <c r="BZ1658" s="152">
        <v>1.4587308699999999</v>
      </c>
      <c r="CB1658" s="152">
        <v>1.336257128</v>
      </c>
      <c r="CD1658" s="152">
        <v>0.93376205999999995</v>
      </c>
      <c r="DC1658" s="152">
        <v>39.256</v>
      </c>
      <c r="DF1658" s="152">
        <v>15.9062</v>
      </c>
      <c r="DG1658" s="152">
        <v>44.8262</v>
      </c>
      <c r="DJ1658" s="152">
        <v>0.1087</v>
      </c>
      <c r="DM1658" s="152">
        <v>0.2412</v>
      </c>
      <c r="DO1658" s="154">
        <v>83.400932389999994</v>
      </c>
      <c r="ED1658" s="152">
        <v>51.793599999999998</v>
      </c>
      <c r="EE1658" s="152">
        <v>0.72060000000000002</v>
      </c>
      <c r="EF1658" s="152">
        <v>16.6295</v>
      </c>
      <c r="EH1658" s="152">
        <v>9.2115540360000008</v>
      </c>
      <c r="EJ1658" s="152">
        <v>10.236800000000001</v>
      </c>
      <c r="EK1658" s="152">
        <v>0.1706</v>
      </c>
      <c r="EL1658" s="152">
        <v>6.3582000000000001</v>
      </c>
      <c r="EM1658" s="152">
        <v>10.932399999999999</v>
      </c>
      <c r="EO1658" s="152">
        <v>2.3959999999999999</v>
      </c>
      <c r="EP1658" s="152">
        <v>0.46110000000000001</v>
      </c>
      <c r="EQ1658" s="152">
        <v>0.12709999999999999</v>
      </c>
      <c r="FF1658" s="152">
        <v>292.51477190000003</v>
      </c>
      <c r="FG1658" s="152">
        <v>101.7339341</v>
      </c>
      <c r="FJ1658" s="152">
        <v>49.1221934</v>
      </c>
      <c r="FP1658" s="152">
        <v>6.2519776220000001</v>
      </c>
      <c r="FQ1658" s="152">
        <v>241.03042020000001</v>
      </c>
      <c r="FR1658" s="152">
        <v>20.287241810000001</v>
      </c>
      <c r="FS1658" s="152">
        <v>51.075216699999999</v>
      </c>
      <c r="FT1658" s="152">
        <v>1.643224971</v>
      </c>
      <c r="FX1658" s="152">
        <v>0.18038410899999999</v>
      </c>
      <c r="FY1658" s="152">
        <v>60.936466490000001</v>
      </c>
      <c r="FZ1658" s="152">
        <v>3.4891126049999999</v>
      </c>
      <c r="GA1658" s="152">
        <v>8.8346827920000006</v>
      </c>
      <c r="GB1658" s="152">
        <v>1.3069838090000001</v>
      </c>
      <c r="GC1658" s="152">
        <v>6.968866663</v>
      </c>
      <c r="GD1658" s="152">
        <v>2.2357368119999999</v>
      </c>
      <c r="GE1658" s="152">
        <v>0.83761517900000004</v>
      </c>
      <c r="GF1658" s="152">
        <v>2.7084949460000001</v>
      </c>
      <c r="GG1658" s="152">
        <v>0.50722098199999999</v>
      </c>
      <c r="GH1658" s="152">
        <v>3.1953398719999999</v>
      </c>
      <c r="GI1658" s="152">
        <v>0.72439383499999999</v>
      </c>
      <c r="GJ1658" s="152">
        <v>2.1032954949999998</v>
      </c>
      <c r="GK1658" s="152">
        <v>0.32243258400000002</v>
      </c>
      <c r="GL1658" s="152">
        <v>2.0145402039999998</v>
      </c>
      <c r="GM1658" s="152">
        <v>0.32370849400000001</v>
      </c>
      <c r="GN1658" s="152">
        <v>1.3174815369999999</v>
      </c>
      <c r="GO1658" s="152">
        <v>0.122679314</v>
      </c>
      <c r="GS1658" s="152">
        <v>1.0024948709999999</v>
      </c>
      <c r="GT1658" s="152">
        <v>0.269649323</v>
      </c>
      <c r="GU1658" s="152">
        <v>0.14462541300000001</v>
      </c>
    </row>
    <row r="1659" spans="1:203">
      <c r="A1659" s="151">
        <v>7300</v>
      </c>
      <c r="B1659" s="152" t="s">
        <v>2859</v>
      </c>
      <c r="C1659" s="152" t="s">
        <v>2877</v>
      </c>
      <c r="D1659" s="152" t="s">
        <v>2878</v>
      </c>
      <c r="E1659" s="152" t="s">
        <v>3084</v>
      </c>
      <c r="F1659" s="152" t="s">
        <v>10105</v>
      </c>
      <c r="L1659" s="153" t="s">
        <v>3251</v>
      </c>
      <c r="M1659" s="153" t="s">
        <v>5209</v>
      </c>
      <c r="P1659" s="152">
        <v>28.63611667</v>
      </c>
      <c r="Q1659" s="152">
        <v>140.57981670000001</v>
      </c>
      <c r="S1659" s="152" t="s">
        <v>2716</v>
      </c>
      <c r="T1659" s="152">
        <v>53.153700000000001</v>
      </c>
      <c r="U1659" s="152">
        <v>0.95420000000000005</v>
      </c>
      <c r="V1659" s="152">
        <v>16.321200000000001</v>
      </c>
      <c r="X1659" s="152">
        <v>9.6518999999999995</v>
      </c>
      <c r="AA1659" s="152">
        <v>4.2832999999999997</v>
      </c>
      <c r="AB1659" s="152">
        <v>0.22070000000000001</v>
      </c>
      <c r="AC1659" s="152">
        <v>9.3153000000000006</v>
      </c>
      <c r="AD1659" s="152">
        <v>2.9474999999999998</v>
      </c>
      <c r="AE1659" s="152">
        <v>0.53200000000000003</v>
      </c>
      <c r="AF1659" s="152">
        <v>0.17349999999999999</v>
      </c>
      <c r="AI1659" s="152">
        <v>97.776921000000002</v>
      </c>
      <c r="AJ1659" s="152">
        <v>1.5158931529999999</v>
      </c>
      <c r="AK1659" s="156">
        <f t="shared" si="25"/>
        <v>9.0136706130000005E-4</v>
      </c>
      <c r="AL1659" s="151">
        <v>9.0136706130000004</v>
      </c>
      <c r="AM1659" s="151">
        <v>369.83362340000002</v>
      </c>
      <c r="AN1659" s="151">
        <v>741.54219880000005</v>
      </c>
      <c r="AO1659" s="151">
        <v>1361.5959359999999</v>
      </c>
      <c r="AQ1659" s="152">
        <v>8.4578823360000008</v>
      </c>
      <c r="AR1659" s="152">
        <v>0.54853700000000005</v>
      </c>
      <c r="AS1659" s="152">
        <v>12.29851236</v>
      </c>
      <c r="AU1659" s="151">
        <v>764.44912179999994</v>
      </c>
      <c r="AV1659" s="152">
        <v>4044.3723199999999</v>
      </c>
      <c r="AW1659" s="152">
        <v>31.630842380000001</v>
      </c>
      <c r="AX1659" s="151">
        <v>5191.6000949999998</v>
      </c>
      <c r="AZ1659" s="152">
        <v>49.378666129999999</v>
      </c>
      <c r="BG1659" s="152">
        <v>5.2882543359999996</v>
      </c>
      <c r="BH1659" s="152">
        <v>223.53901020000001</v>
      </c>
      <c r="BI1659" s="152">
        <v>17.928951569999999</v>
      </c>
      <c r="BJ1659" s="152">
        <v>50.407287840000002</v>
      </c>
      <c r="BK1659" s="152">
        <v>2.245714875</v>
      </c>
      <c r="BO1659" s="152">
        <v>74.449761120000005</v>
      </c>
      <c r="BP1659" s="152">
        <v>4.0458100320000003</v>
      </c>
      <c r="BQ1659" s="152">
        <v>9.7249654840000002</v>
      </c>
      <c r="BR1659" s="152">
        <v>1.503502428</v>
      </c>
      <c r="BS1659" s="152">
        <v>8.0998085520000007</v>
      </c>
      <c r="BT1659" s="152">
        <v>2.2538014679999998</v>
      </c>
      <c r="BU1659" s="152">
        <v>0.84023200899999995</v>
      </c>
      <c r="BV1659" s="152">
        <v>2.6137857410000001</v>
      </c>
      <c r="BX1659" s="152">
        <v>3.1980698799999998</v>
      </c>
      <c r="BZ1659" s="152">
        <v>2.2931161219999998</v>
      </c>
      <c r="CB1659" s="152">
        <v>2.1706777050000001</v>
      </c>
      <c r="CD1659" s="152">
        <v>1.621721588</v>
      </c>
      <c r="DC1659" s="152">
        <v>39.452100000000002</v>
      </c>
      <c r="DF1659" s="152">
        <v>15.956899999999999</v>
      </c>
      <c r="DG1659" s="152">
        <v>44.363300000000002</v>
      </c>
      <c r="DJ1659" s="152">
        <v>0.1186</v>
      </c>
      <c r="DM1659" s="152">
        <v>0.17150000000000001</v>
      </c>
      <c r="DO1659" s="154">
        <v>83.212323179999999</v>
      </c>
      <c r="ED1659" s="152">
        <v>51.793599999999998</v>
      </c>
      <c r="EE1659" s="152">
        <v>0.72060000000000002</v>
      </c>
      <c r="EF1659" s="152">
        <v>16.6295</v>
      </c>
      <c r="EH1659" s="152">
        <v>9.2115540360000008</v>
      </c>
      <c r="EJ1659" s="152">
        <v>10.236800000000001</v>
      </c>
      <c r="EK1659" s="152">
        <v>0.1706</v>
      </c>
      <c r="EL1659" s="152">
        <v>6.3582000000000001</v>
      </c>
      <c r="EM1659" s="152">
        <v>10.932399999999999</v>
      </c>
      <c r="EO1659" s="152">
        <v>2.3959999999999999</v>
      </c>
      <c r="EP1659" s="152">
        <v>0.46110000000000001</v>
      </c>
      <c r="EQ1659" s="152">
        <v>0.12709999999999999</v>
      </c>
      <c r="FF1659" s="152">
        <v>292.51477190000003</v>
      </c>
      <c r="FG1659" s="152">
        <v>101.7339341</v>
      </c>
      <c r="FJ1659" s="152">
        <v>49.1221934</v>
      </c>
      <c r="FP1659" s="152">
        <v>6.2519776220000001</v>
      </c>
      <c r="FQ1659" s="152">
        <v>241.03042020000001</v>
      </c>
      <c r="FR1659" s="152">
        <v>20.287241810000001</v>
      </c>
      <c r="FS1659" s="152">
        <v>51.075216699999999</v>
      </c>
      <c r="FT1659" s="152">
        <v>1.643224971</v>
      </c>
      <c r="FX1659" s="152">
        <v>0.18038410899999999</v>
      </c>
      <c r="FY1659" s="152">
        <v>60.936466490000001</v>
      </c>
      <c r="FZ1659" s="152">
        <v>3.4891126049999999</v>
      </c>
      <c r="GA1659" s="152">
        <v>8.8346827920000006</v>
      </c>
      <c r="GB1659" s="152">
        <v>1.3069838090000001</v>
      </c>
      <c r="GC1659" s="152">
        <v>6.968866663</v>
      </c>
      <c r="GD1659" s="152">
        <v>2.2357368119999999</v>
      </c>
      <c r="GE1659" s="152">
        <v>0.83761517900000004</v>
      </c>
      <c r="GF1659" s="152">
        <v>2.7084949460000001</v>
      </c>
      <c r="GG1659" s="152">
        <v>0.50722098199999999</v>
      </c>
      <c r="GH1659" s="152">
        <v>3.1953398719999999</v>
      </c>
      <c r="GI1659" s="152">
        <v>0.72439383499999999</v>
      </c>
      <c r="GJ1659" s="152">
        <v>2.1032954949999998</v>
      </c>
      <c r="GK1659" s="152">
        <v>0.32243258400000002</v>
      </c>
      <c r="GL1659" s="152">
        <v>2.0145402039999998</v>
      </c>
      <c r="GM1659" s="152">
        <v>0.32370849400000001</v>
      </c>
      <c r="GN1659" s="152">
        <v>1.3174815369999999</v>
      </c>
      <c r="GO1659" s="152">
        <v>0.122679314</v>
      </c>
      <c r="GS1659" s="152">
        <v>1.0024948709999999</v>
      </c>
      <c r="GT1659" s="152">
        <v>0.269649323</v>
      </c>
      <c r="GU1659" s="152">
        <v>0.14462541300000001</v>
      </c>
    </row>
    <row r="1660" spans="1:203">
      <c r="A1660" s="151">
        <v>7301</v>
      </c>
      <c r="B1660" s="152" t="s">
        <v>2859</v>
      </c>
      <c r="C1660" s="152" t="s">
        <v>2877</v>
      </c>
      <c r="D1660" s="152" t="s">
        <v>2878</v>
      </c>
      <c r="E1660" s="152" t="s">
        <v>3084</v>
      </c>
      <c r="F1660" s="152" t="s">
        <v>10106</v>
      </c>
      <c r="L1660" s="153" t="s">
        <v>3251</v>
      </c>
      <c r="M1660" s="153" t="s">
        <v>4824</v>
      </c>
      <c r="P1660" s="152">
        <v>28.63611667</v>
      </c>
      <c r="Q1660" s="152">
        <v>140.57981670000001</v>
      </c>
      <c r="S1660" s="152" t="s">
        <v>2716</v>
      </c>
      <c r="T1660" s="152">
        <v>51.522100000000002</v>
      </c>
      <c r="U1660" s="152">
        <v>0.82399999999999995</v>
      </c>
      <c r="V1660" s="152">
        <v>16.533300000000001</v>
      </c>
      <c r="X1660" s="152">
        <v>8.9413999999999998</v>
      </c>
      <c r="AA1660" s="152">
        <v>4.9004000000000003</v>
      </c>
      <c r="AB1660" s="152">
        <v>0.18340000000000001</v>
      </c>
      <c r="AC1660" s="152">
        <v>9.6903000000000006</v>
      </c>
      <c r="AD1660" s="152">
        <v>2.6114000000000002</v>
      </c>
      <c r="AE1660" s="152">
        <v>0.39560000000000001</v>
      </c>
      <c r="AF1660" s="152">
        <v>0.13439999999999999</v>
      </c>
      <c r="AI1660" s="152">
        <v>96.026056890000007</v>
      </c>
      <c r="AJ1660" s="152">
        <v>3.1267577659999999</v>
      </c>
      <c r="AK1660" s="156">
        <f t="shared" si="25"/>
        <v>1.1997051179999999E-3</v>
      </c>
      <c r="AL1660" s="151">
        <v>11.99705118</v>
      </c>
      <c r="AM1660" s="151">
        <v>257.52226230000002</v>
      </c>
      <c r="AN1660" s="151">
        <v>1393.1424280000001</v>
      </c>
      <c r="AO1660" s="151">
        <v>1262.234076</v>
      </c>
      <c r="AQ1660" s="152">
        <v>5.9625569880000002</v>
      </c>
      <c r="AR1660" s="152">
        <v>0.416892759</v>
      </c>
      <c r="AS1660" s="152">
        <v>10.08541832</v>
      </c>
      <c r="AU1660" s="151">
        <v>651.69536249999999</v>
      </c>
      <c r="AV1660" s="152">
        <v>3083.8123599999999</v>
      </c>
      <c r="AW1660" s="152">
        <v>34.592586599999997</v>
      </c>
      <c r="AX1660" s="151">
        <v>4731.4204739999996</v>
      </c>
      <c r="AZ1660" s="152">
        <v>62.65551499</v>
      </c>
      <c r="BG1660" s="152">
        <v>3.5930617599999999</v>
      </c>
      <c r="BH1660" s="152">
        <v>232.8127758</v>
      </c>
      <c r="BI1660" s="152">
        <v>18.143040930000002</v>
      </c>
      <c r="BJ1660" s="152">
        <v>48.060669439999998</v>
      </c>
      <c r="BK1660" s="152">
        <v>1.732638938</v>
      </c>
      <c r="BO1660" s="152">
        <v>72.471568399999995</v>
      </c>
      <c r="BP1660" s="152">
        <v>3.935005812</v>
      </c>
      <c r="BQ1660" s="152">
        <v>9.3566004819999993</v>
      </c>
      <c r="BR1660" s="152">
        <v>1.5685629329999999</v>
      </c>
      <c r="BS1660" s="152">
        <v>7.557460152</v>
      </c>
      <c r="BT1660" s="152">
        <v>2.2089825479999998</v>
      </c>
      <c r="BU1660" s="152">
        <v>0.93459124999999998</v>
      </c>
      <c r="BV1660" s="152">
        <v>2.6595566819999998</v>
      </c>
      <c r="BX1660" s="152">
        <v>3.2890974860000002</v>
      </c>
      <c r="BZ1660" s="152">
        <v>2.2549434769999999</v>
      </c>
      <c r="CB1660" s="152">
        <v>1.9495806899999999</v>
      </c>
      <c r="CD1660" s="152">
        <v>1.413960975</v>
      </c>
      <c r="DC1660" s="152">
        <v>39.0777</v>
      </c>
      <c r="DF1660" s="152">
        <v>17.7896</v>
      </c>
      <c r="DG1660" s="152">
        <v>43.283900000000003</v>
      </c>
      <c r="DJ1660" s="152">
        <v>2.98E-2</v>
      </c>
      <c r="DM1660" s="152">
        <v>0.2109</v>
      </c>
      <c r="DO1660" s="154">
        <v>81.266124809999994</v>
      </c>
      <c r="ED1660" s="152">
        <v>51.793599999999998</v>
      </c>
      <c r="EE1660" s="152">
        <v>0.72060000000000002</v>
      </c>
      <c r="EF1660" s="152">
        <v>16.6295</v>
      </c>
      <c r="EH1660" s="152">
        <v>9.2115540360000008</v>
      </c>
      <c r="EJ1660" s="152">
        <v>10.236800000000001</v>
      </c>
      <c r="EK1660" s="152">
        <v>0.1706</v>
      </c>
      <c r="EL1660" s="152">
        <v>6.3582000000000001</v>
      </c>
      <c r="EM1660" s="152">
        <v>10.932399999999999</v>
      </c>
      <c r="EO1660" s="152">
        <v>2.3959999999999999</v>
      </c>
      <c r="EP1660" s="152">
        <v>0.46110000000000001</v>
      </c>
      <c r="EQ1660" s="152">
        <v>0.12709999999999999</v>
      </c>
      <c r="FF1660" s="152">
        <v>292.51477190000003</v>
      </c>
      <c r="FG1660" s="152">
        <v>101.7339341</v>
      </c>
      <c r="FJ1660" s="152">
        <v>49.1221934</v>
      </c>
      <c r="FP1660" s="152">
        <v>6.2519776220000001</v>
      </c>
      <c r="FQ1660" s="152">
        <v>241.03042020000001</v>
      </c>
      <c r="FR1660" s="152">
        <v>20.287241810000001</v>
      </c>
      <c r="FS1660" s="152">
        <v>51.075216699999999</v>
      </c>
      <c r="FT1660" s="152">
        <v>1.643224971</v>
      </c>
      <c r="FX1660" s="152">
        <v>0.18038410899999999</v>
      </c>
      <c r="FY1660" s="152">
        <v>60.936466490000001</v>
      </c>
      <c r="FZ1660" s="152">
        <v>3.4891126049999999</v>
      </c>
      <c r="GA1660" s="152">
        <v>8.8346827920000006</v>
      </c>
      <c r="GB1660" s="152">
        <v>1.3069838090000001</v>
      </c>
      <c r="GC1660" s="152">
        <v>6.968866663</v>
      </c>
      <c r="GD1660" s="152">
        <v>2.2357368119999999</v>
      </c>
      <c r="GE1660" s="152">
        <v>0.83761517900000004</v>
      </c>
      <c r="GF1660" s="152">
        <v>2.7084949460000001</v>
      </c>
      <c r="GG1660" s="152">
        <v>0.50722098199999999</v>
      </c>
      <c r="GH1660" s="152">
        <v>3.1953398719999999</v>
      </c>
      <c r="GI1660" s="152">
        <v>0.72439383499999999</v>
      </c>
      <c r="GJ1660" s="152">
        <v>2.1032954949999998</v>
      </c>
      <c r="GK1660" s="152">
        <v>0.32243258400000002</v>
      </c>
      <c r="GL1660" s="152">
        <v>2.0145402039999998</v>
      </c>
      <c r="GM1660" s="152">
        <v>0.32370849400000001</v>
      </c>
      <c r="GN1660" s="152">
        <v>1.3174815369999999</v>
      </c>
      <c r="GO1660" s="152">
        <v>0.122679314</v>
      </c>
      <c r="GS1660" s="152">
        <v>1.0024948709999999</v>
      </c>
      <c r="GT1660" s="152">
        <v>0.269649323</v>
      </c>
      <c r="GU1660" s="152">
        <v>0.14462541300000001</v>
      </c>
    </row>
    <row r="1661" spans="1:203">
      <c r="A1661" s="151">
        <v>7303</v>
      </c>
      <c r="B1661" s="152" t="s">
        <v>2859</v>
      </c>
      <c r="C1661" s="152" t="s">
        <v>2877</v>
      </c>
      <c r="D1661" s="152" t="s">
        <v>2878</v>
      </c>
      <c r="E1661" s="152" t="s">
        <v>3084</v>
      </c>
      <c r="F1661" s="152" t="s">
        <v>10107</v>
      </c>
      <c r="L1661" s="153" t="s">
        <v>3251</v>
      </c>
      <c r="M1661" s="153" t="s">
        <v>3252</v>
      </c>
      <c r="P1661" s="152">
        <v>28.63611667</v>
      </c>
      <c r="Q1661" s="152">
        <v>140.57981670000001</v>
      </c>
      <c r="S1661" s="152" t="s">
        <v>2716</v>
      </c>
      <c r="T1661" s="152">
        <v>46.161200000000001</v>
      </c>
      <c r="U1661" s="152">
        <v>0.82679999999999998</v>
      </c>
      <c r="V1661" s="152">
        <v>20.845099999999999</v>
      </c>
      <c r="X1661" s="152">
        <v>6.4477000000000002</v>
      </c>
      <c r="AA1661" s="152">
        <v>5.8800999999999997</v>
      </c>
      <c r="AB1661" s="152">
        <v>0.10249999999999999</v>
      </c>
      <c r="AC1661" s="152">
        <v>13.392099999999999</v>
      </c>
      <c r="AD1661" s="152">
        <v>2.8035000000000001</v>
      </c>
      <c r="AE1661" s="152">
        <v>0.3805</v>
      </c>
      <c r="AF1661" s="152">
        <v>0.1265</v>
      </c>
      <c r="AI1661" s="152">
        <v>97.149113420000006</v>
      </c>
      <c r="AJ1661" s="152">
        <v>2.4281162909999998</v>
      </c>
      <c r="AK1661" s="156">
        <f t="shared" si="25"/>
        <v>4.1623393340000002E-2</v>
      </c>
      <c r="AL1661" s="151">
        <v>416.23393340000001</v>
      </c>
      <c r="AM1661" s="151">
        <v>222.6930424</v>
      </c>
      <c r="AN1661" s="151">
        <v>1707.856008</v>
      </c>
      <c r="AO1661" s="151">
        <v>1385.681421</v>
      </c>
      <c r="AQ1661" s="152">
        <v>3.3044957639999999</v>
      </c>
      <c r="AR1661" s="152">
        <v>0.41184612199999998</v>
      </c>
      <c r="AS1661" s="152">
        <v>2.5656016479999999</v>
      </c>
      <c r="AU1661" s="151">
        <v>395.35742249999998</v>
      </c>
      <c r="AV1661" s="152">
        <v>2372.6161200000001</v>
      </c>
      <c r="AW1661" s="152">
        <v>44.878521599999999</v>
      </c>
      <c r="AX1661" s="151">
        <v>3870.2026770000002</v>
      </c>
      <c r="AZ1661" s="152">
        <v>220.11393720000001</v>
      </c>
      <c r="BG1661" s="152">
        <v>1.69381056</v>
      </c>
      <c r="BH1661" s="152">
        <v>327.29370299999999</v>
      </c>
      <c r="BI1661" s="152">
        <v>14.017770840000001</v>
      </c>
      <c r="BJ1661" s="152">
        <v>29.24461904</v>
      </c>
      <c r="BK1661" s="152">
        <v>1.0035040500000001</v>
      </c>
      <c r="BO1661" s="152">
        <v>28.237972060000001</v>
      </c>
      <c r="BP1661" s="152">
        <v>2.9242607399999998</v>
      </c>
      <c r="BQ1661" s="152">
        <v>7.5144709279999997</v>
      </c>
      <c r="BR1661" s="152">
        <v>1.2764842590000001</v>
      </c>
      <c r="BS1661" s="152">
        <v>6.4317126719999997</v>
      </c>
      <c r="BT1661" s="152">
        <v>1.7120274120000001</v>
      </c>
      <c r="BU1661" s="152">
        <v>0.71016597599999998</v>
      </c>
      <c r="BV1661" s="152">
        <v>2.2977380919999999</v>
      </c>
      <c r="BX1661" s="152">
        <v>2.4764347729999998</v>
      </c>
      <c r="BZ1661" s="152">
        <v>2.0395143930000001</v>
      </c>
      <c r="CB1661" s="152">
        <v>1.4976536250000001</v>
      </c>
      <c r="CD1661" s="152">
        <v>1.0500164329999999</v>
      </c>
      <c r="DC1661" s="152">
        <v>40.333599999999997</v>
      </c>
      <c r="DF1661" s="152">
        <v>11.3492</v>
      </c>
      <c r="DG1661" s="152">
        <v>48.465800000000002</v>
      </c>
      <c r="DJ1661" s="152">
        <v>0.23860000000000001</v>
      </c>
      <c r="DM1661" s="152">
        <v>0.22059999999999999</v>
      </c>
      <c r="DO1661" s="154">
        <v>88.390494989999993</v>
      </c>
      <c r="ED1661" s="152">
        <v>51.793599999999998</v>
      </c>
      <c r="EE1661" s="152">
        <v>0.72060000000000002</v>
      </c>
      <c r="EF1661" s="152">
        <v>16.6295</v>
      </c>
      <c r="EH1661" s="152">
        <v>9.2115540360000008</v>
      </c>
      <c r="EJ1661" s="152">
        <v>10.236800000000001</v>
      </c>
      <c r="EK1661" s="152">
        <v>0.1706</v>
      </c>
      <c r="EL1661" s="152">
        <v>6.3582000000000001</v>
      </c>
      <c r="EM1661" s="152">
        <v>10.932399999999999</v>
      </c>
      <c r="EO1661" s="152">
        <v>2.3959999999999999</v>
      </c>
      <c r="EP1661" s="152">
        <v>0.46110000000000001</v>
      </c>
      <c r="EQ1661" s="152">
        <v>0.12709999999999999</v>
      </c>
      <c r="FF1661" s="152">
        <v>292.51477190000003</v>
      </c>
      <c r="FG1661" s="152">
        <v>101.7339341</v>
      </c>
      <c r="FJ1661" s="152">
        <v>49.1221934</v>
      </c>
      <c r="FP1661" s="152">
        <v>6.2519776220000001</v>
      </c>
      <c r="FQ1661" s="152">
        <v>241.03042020000001</v>
      </c>
      <c r="FR1661" s="152">
        <v>20.287241810000001</v>
      </c>
      <c r="FS1661" s="152">
        <v>51.075216699999999</v>
      </c>
      <c r="FT1661" s="152">
        <v>1.643224971</v>
      </c>
      <c r="FX1661" s="152">
        <v>0.18038410899999999</v>
      </c>
      <c r="FY1661" s="152">
        <v>60.936466490000001</v>
      </c>
      <c r="FZ1661" s="152">
        <v>3.4891126049999999</v>
      </c>
      <c r="GA1661" s="152">
        <v>8.8346827920000006</v>
      </c>
      <c r="GB1661" s="152">
        <v>1.3069838090000001</v>
      </c>
      <c r="GC1661" s="152">
        <v>6.968866663</v>
      </c>
      <c r="GD1661" s="152">
        <v>2.2357368119999999</v>
      </c>
      <c r="GE1661" s="152">
        <v>0.83761517900000004</v>
      </c>
      <c r="GF1661" s="152">
        <v>2.7084949460000001</v>
      </c>
      <c r="GG1661" s="152">
        <v>0.50722098199999999</v>
      </c>
      <c r="GH1661" s="152">
        <v>3.1953398719999999</v>
      </c>
      <c r="GI1661" s="152">
        <v>0.72439383499999999</v>
      </c>
      <c r="GJ1661" s="152">
        <v>2.1032954949999998</v>
      </c>
      <c r="GK1661" s="152">
        <v>0.32243258400000002</v>
      </c>
      <c r="GL1661" s="152">
        <v>2.0145402039999998</v>
      </c>
      <c r="GM1661" s="152">
        <v>0.32370849400000001</v>
      </c>
      <c r="GN1661" s="152">
        <v>1.3174815369999999</v>
      </c>
      <c r="GO1661" s="152">
        <v>0.122679314</v>
      </c>
      <c r="GS1661" s="152">
        <v>1.0024948709999999</v>
      </c>
      <c r="GT1661" s="152">
        <v>0.269649323</v>
      </c>
      <c r="GU1661" s="152">
        <v>0.14462541300000001</v>
      </c>
    </row>
    <row r="1662" spans="1:203">
      <c r="A1662" s="151">
        <v>7304</v>
      </c>
      <c r="B1662" s="152" t="s">
        <v>2859</v>
      </c>
      <c r="C1662" s="152" t="s">
        <v>2877</v>
      </c>
      <c r="D1662" s="152" t="s">
        <v>2878</v>
      </c>
      <c r="E1662" s="152" t="s">
        <v>3084</v>
      </c>
      <c r="F1662" s="152" t="s">
        <v>10108</v>
      </c>
      <c r="L1662" s="153" t="s">
        <v>4906</v>
      </c>
      <c r="M1662" s="153" t="s">
        <v>5552</v>
      </c>
      <c r="P1662" s="152">
        <v>28.52941667</v>
      </c>
      <c r="Q1662" s="152">
        <v>140.32946670000001</v>
      </c>
      <c r="S1662" s="152" t="s">
        <v>3690</v>
      </c>
      <c r="T1662" s="152">
        <v>65.100099999999998</v>
      </c>
      <c r="U1662" s="152">
        <v>0.78459999999999996</v>
      </c>
      <c r="V1662" s="152">
        <v>13.139900000000001</v>
      </c>
      <c r="X1662" s="152">
        <v>4.7083000000000004</v>
      </c>
      <c r="AA1662" s="152">
        <v>1.2209000000000001</v>
      </c>
      <c r="AB1662" s="152">
        <v>0.18720000000000001</v>
      </c>
      <c r="AC1662" s="152">
        <v>3.0177</v>
      </c>
      <c r="AD1662" s="152">
        <v>1.4826999999999999</v>
      </c>
      <c r="AE1662" s="152">
        <v>1.4681</v>
      </c>
      <c r="AF1662" s="152">
        <v>0.24410000000000001</v>
      </c>
      <c r="AI1662" s="152">
        <v>91.516770949999994</v>
      </c>
      <c r="AJ1662" s="152">
        <v>3.5190823949999999</v>
      </c>
      <c r="AK1662" s="156">
        <f t="shared" si="25"/>
        <v>8.1673218160000002E-3</v>
      </c>
      <c r="AL1662" s="151">
        <v>81.673218160000005</v>
      </c>
      <c r="AM1662" s="151">
        <v>897.82100000000003</v>
      </c>
      <c r="AN1662" s="151">
        <v>641.94786260000001</v>
      </c>
      <c r="AO1662" s="151">
        <v>3168.9334450000001</v>
      </c>
      <c r="AQ1662" s="152">
        <v>17.983760400000001</v>
      </c>
      <c r="AR1662" s="152">
        <v>0.95472599199999997</v>
      </c>
      <c r="AS1662" s="152">
        <v>12.447257560000001</v>
      </c>
      <c r="AU1662" s="151">
        <v>851.33199060000004</v>
      </c>
      <c r="AV1662" s="152">
        <v>11848.15036</v>
      </c>
      <c r="AW1662" s="152">
        <v>15.55742892</v>
      </c>
      <c r="AX1662" s="151">
        <v>3597.5302769999998</v>
      </c>
      <c r="AZ1662" s="152">
        <v>1.4085182430000001</v>
      </c>
      <c r="BG1662" s="152">
        <v>13.327990659999999</v>
      </c>
      <c r="BH1662" s="152">
        <v>129.2535862</v>
      </c>
      <c r="BI1662" s="152">
        <v>33.145575180000002</v>
      </c>
      <c r="BJ1662" s="152">
        <v>123.34772580000001</v>
      </c>
      <c r="BK1662" s="152">
        <v>3.7210364999999999</v>
      </c>
      <c r="BO1662" s="152">
        <v>163.95908230000001</v>
      </c>
      <c r="BP1662" s="152">
        <v>10.07698162</v>
      </c>
      <c r="BQ1662" s="152">
        <v>23.3233119</v>
      </c>
      <c r="BR1662" s="152">
        <v>3.5690824609999998</v>
      </c>
      <c r="BS1662" s="152">
        <v>16.553012519999999</v>
      </c>
      <c r="BT1662" s="152">
        <v>4.0558079339999997</v>
      </c>
      <c r="BU1662" s="152">
        <v>1.397619094</v>
      </c>
      <c r="BV1662" s="152">
        <v>5.3701648000000004</v>
      </c>
      <c r="BX1662" s="152">
        <v>6.11381716</v>
      </c>
      <c r="BZ1662" s="152">
        <v>4.3680692690000003</v>
      </c>
      <c r="CB1662" s="152">
        <v>4.0714350450000003</v>
      </c>
      <c r="CD1662" s="152">
        <v>4.1164072430000003</v>
      </c>
    </row>
    <row r="1663" spans="1:203">
      <c r="A1663" s="151">
        <v>7305</v>
      </c>
      <c r="B1663" s="152" t="s">
        <v>2859</v>
      </c>
      <c r="C1663" s="152" t="s">
        <v>2877</v>
      </c>
      <c r="D1663" s="152" t="s">
        <v>2878</v>
      </c>
      <c r="E1663" s="152" t="s">
        <v>3084</v>
      </c>
      <c r="F1663" s="152" t="s">
        <v>10109</v>
      </c>
      <c r="L1663" s="153" t="s">
        <v>4906</v>
      </c>
      <c r="M1663" s="153" t="s">
        <v>5565</v>
      </c>
      <c r="P1663" s="152">
        <v>28.52941667</v>
      </c>
      <c r="Q1663" s="152">
        <v>140.32946670000001</v>
      </c>
      <c r="S1663" s="152" t="s">
        <v>3690</v>
      </c>
      <c r="T1663" s="152">
        <v>66.931299999999993</v>
      </c>
      <c r="U1663" s="152">
        <v>0.79920000000000002</v>
      </c>
      <c r="V1663" s="152">
        <v>13.3344</v>
      </c>
      <c r="X1663" s="152">
        <v>4.7412999999999998</v>
      </c>
      <c r="AA1663" s="152">
        <v>1.2186999999999999</v>
      </c>
      <c r="AB1663" s="152">
        <v>0.16850000000000001</v>
      </c>
      <c r="AC1663" s="152">
        <v>3.0598999999999998</v>
      </c>
      <c r="AD1663" s="152">
        <v>2.3664000000000001</v>
      </c>
      <c r="AE1663" s="152">
        <v>1.6141000000000001</v>
      </c>
      <c r="AF1663" s="152">
        <v>0.26350000000000001</v>
      </c>
      <c r="AI1663" s="152">
        <v>94.630195060000005</v>
      </c>
      <c r="AJ1663" s="152">
        <v>2.3634977109999999</v>
      </c>
      <c r="AK1663" s="156">
        <f t="shared" si="25"/>
        <v>1.930658419E-2</v>
      </c>
      <c r="AL1663" s="151">
        <v>193.06584190000001</v>
      </c>
      <c r="AM1663" s="151">
        <v>715.3362846</v>
      </c>
      <c r="AN1663" s="151">
        <v>188.2747138</v>
      </c>
      <c r="AO1663" s="151">
        <v>2761.9040300000001</v>
      </c>
    </row>
    <row r="1664" spans="1:203">
      <c r="A1664" s="151">
        <v>7306</v>
      </c>
      <c r="B1664" s="152" t="s">
        <v>2859</v>
      </c>
      <c r="C1664" s="152" t="s">
        <v>2877</v>
      </c>
      <c r="D1664" s="152" t="s">
        <v>2878</v>
      </c>
      <c r="E1664" s="152" t="s">
        <v>3084</v>
      </c>
      <c r="F1664" s="152" t="s">
        <v>10110</v>
      </c>
      <c r="L1664" s="153" t="s">
        <v>4906</v>
      </c>
      <c r="M1664" s="153" t="s">
        <v>5563</v>
      </c>
      <c r="P1664" s="152">
        <v>28.52941667</v>
      </c>
      <c r="Q1664" s="152">
        <v>140.32946670000001</v>
      </c>
      <c r="S1664" s="152" t="s">
        <v>3690</v>
      </c>
      <c r="T1664" s="152">
        <v>66.668800000000005</v>
      </c>
      <c r="U1664" s="152">
        <v>0.75090000000000001</v>
      </c>
      <c r="V1664" s="152">
        <v>13.3102</v>
      </c>
      <c r="X1664" s="152">
        <v>4.5122</v>
      </c>
      <c r="AA1664" s="152">
        <v>1.1816</v>
      </c>
      <c r="AB1664" s="152">
        <v>0.1623</v>
      </c>
      <c r="AC1664" s="152">
        <v>3.1027999999999998</v>
      </c>
      <c r="AD1664" s="152">
        <v>2.3399000000000001</v>
      </c>
      <c r="AE1664" s="152">
        <v>1.6006</v>
      </c>
      <c r="AF1664" s="152">
        <v>0.23810000000000001</v>
      </c>
      <c r="AI1664" s="152">
        <v>93.996691220000002</v>
      </c>
      <c r="AJ1664" s="152">
        <v>2.472390855</v>
      </c>
      <c r="AK1664" s="156">
        <f t="shared" si="25"/>
        <v>8.1401942539999998E-3</v>
      </c>
      <c r="AL1664" s="151">
        <v>81.401942539999993</v>
      </c>
      <c r="AM1664" s="151">
        <v>831.36952810000003</v>
      </c>
      <c r="AN1664" s="151">
        <v>306.22759009999999</v>
      </c>
      <c r="AO1664" s="151">
        <v>2998.428512</v>
      </c>
    </row>
    <row r="1665" spans="1:147">
      <c r="A1665" s="151">
        <v>7307</v>
      </c>
      <c r="B1665" s="152" t="s">
        <v>2859</v>
      </c>
      <c r="C1665" s="152" t="s">
        <v>2877</v>
      </c>
      <c r="D1665" s="152" t="s">
        <v>2878</v>
      </c>
      <c r="E1665" s="152" t="s">
        <v>3084</v>
      </c>
      <c r="F1665" s="152" t="s">
        <v>10111</v>
      </c>
      <c r="L1665" s="153" t="s">
        <v>4906</v>
      </c>
      <c r="M1665" s="153" t="s">
        <v>5564</v>
      </c>
      <c r="P1665" s="152">
        <v>28.52941667</v>
      </c>
      <c r="Q1665" s="152">
        <v>140.32946670000001</v>
      </c>
      <c r="S1665" s="152" t="s">
        <v>3690</v>
      </c>
      <c r="T1665" s="152">
        <v>66.723299999999995</v>
      </c>
      <c r="U1665" s="152">
        <v>0.7994</v>
      </c>
      <c r="V1665" s="152">
        <v>13.1906</v>
      </c>
      <c r="X1665" s="152">
        <v>4.7230999999999996</v>
      </c>
      <c r="AA1665" s="152">
        <v>1.2856000000000001</v>
      </c>
      <c r="AB1665" s="152">
        <v>0.182</v>
      </c>
      <c r="AC1665" s="152">
        <v>3.1749000000000001</v>
      </c>
      <c r="AD1665" s="152">
        <v>2.4051999999999998</v>
      </c>
      <c r="AE1665" s="152">
        <v>1.5880000000000001</v>
      </c>
      <c r="AF1665" s="152">
        <v>0.2918</v>
      </c>
      <c r="AI1665" s="152">
        <v>94.530339229999996</v>
      </c>
      <c r="AJ1665" s="152">
        <v>3.6208130870000002</v>
      </c>
      <c r="AK1665" s="156">
        <f t="shared" si="25"/>
        <v>7.3613811940000003E-3</v>
      </c>
      <c r="AL1665" s="151">
        <v>73.613811940000005</v>
      </c>
      <c r="AM1665" s="151">
        <v>956.85870220000004</v>
      </c>
      <c r="AN1665" s="151">
        <v>631.02795300000002</v>
      </c>
      <c r="AO1665" s="151">
        <v>3380.8009729999999</v>
      </c>
    </row>
    <row r="1666" spans="1:147">
      <c r="A1666" s="151">
        <v>7308</v>
      </c>
      <c r="B1666" s="152" t="s">
        <v>2859</v>
      </c>
      <c r="C1666" s="152" t="s">
        <v>2877</v>
      </c>
      <c r="D1666" s="152" t="s">
        <v>2878</v>
      </c>
      <c r="E1666" s="152" t="s">
        <v>3084</v>
      </c>
      <c r="F1666" s="152" t="s">
        <v>10112</v>
      </c>
      <c r="L1666" s="153" t="s">
        <v>4906</v>
      </c>
      <c r="M1666" s="153" t="s">
        <v>4907</v>
      </c>
      <c r="P1666" s="152">
        <v>28.52941667</v>
      </c>
      <c r="Q1666" s="152">
        <v>140.32946670000001</v>
      </c>
      <c r="S1666" s="152" t="s">
        <v>3690</v>
      </c>
      <c r="T1666" s="152">
        <v>51.806800000000003</v>
      </c>
      <c r="U1666" s="152">
        <v>0.3579</v>
      </c>
      <c r="V1666" s="152">
        <v>28.0656</v>
      </c>
      <c r="X1666" s="152">
        <v>3.4066999999999998</v>
      </c>
      <c r="AA1666" s="152">
        <v>0.99029999999999996</v>
      </c>
      <c r="AB1666" s="152">
        <v>9.4E-2</v>
      </c>
      <c r="AC1666" s="152">
        <v>11.532999999999999</v>
      </c>
      <c r="AD1666" s="152">
        <v>2.9298000000000002</v>
      </c>
      <c r="AE1666" s="152">
        <v>0.38879999999999998</v>
      </c>
      <c r="AF1666" s="152">
        <v>9.0999999999999998E-2</v>
      </c>
      <c r="AI1666" s="152">
        <v>99.753404119999999</v>
      </c>
      <c r="AJ1666" s="152">
        <v>2.057236573</v>
      </c>
      <c r="AK1666" s="156">
        <f t="shared" si="25"/>
        <v>1.6608552719999999E-2</v>
      </c>
      <c r="AL1666" s="151">
        <v>166.0855272</v>
      </c>
      <c r="AM1666" s="151">
        <v>378.54967690000001</v>
      </c>
      <c r="AN1666" s="151">
        <v>1059.6596959999999</v>
      </c>
      <c r="AO1666" s="151">
        <v>1160.7390559999999</v>
      </c>
      <c r="AQ1666" s="152">
        <v>8.1529973279999997</v>
      </c>
      <c r="AR1666" s="152">
        <v>0.65856913699999997</v>
      </c>
      <c r="AS1666" s="152">
        <v>6.4672067599999998</v>
      </c>
      <c r="AU1666" s="151">
        <v>861.29634499999997</v>
      </c>
      <c r="AV1666" s="152">
        <v>5933.6219199999996</v>
      </c>
      <c r="AW1666" s="152">
        <v>19.512577919999998</v>
      </c>
      <c r="AX1666" s="151">
        <v>3842.2762290000001</v>
      </c>
      <c r="AZ1666" s="152">
        <v>2.8779645060000001</v>
      </c>
      <c r="BG1666" s="152">
        <v>7.1916844800000002</v>
      </c>
      <c r="BH1666" s="152">
        <v>285.27895439999998</v>
      </c>
      <c r="BI1666" s="152">
        <v>20.37454134</v>
      </c>
      <c r="BJ1666" s="152">
        <v>62.902805280000003</v>
      </c>
      <c r="BK1666" s="152">
        <v>2.0296406249999999</v>
      </c>
      <c r="BO1666" s="152">
        <v>93.70204536</v>
      </c>
      <c r="BP1666" s="152">
        <v>6.1233192360000004</v>
      </c>
      <c r="BQ1666" s="152">
        <v>13.73664746</v>
      </c>
      <c r="BR1666" s="152">
        <v>2.2131701480000001</v>
      </c>
      <c r="BS1666" s="152">
        <v>10.66544609</v>
      </c>
      <c r="BT1666" s="152">
        <v>2.6443070579999999</v>
      </c>
      <c r="BU1666" s="152">
        <v>1.0522747109999999</v>
      </c>
      <c r="BV1666" s="152">
        <v>3.1592011979999999</v>
      </c>
      <c r="BX1666" s="152">
        <v>3.5278875589999998</v>
      </c>
      <c r="BZ1666" s="152">
        <v>2.5163317049999998</v>
      </c>
      <c r="CB1666" s="152">
        <v>2.4087838050000001</v>
      </c>
      <c r="CD1666" s="152">
        <v>2.1971618550000001</v>
      </c>
    </row>
    <row r="1667" spans="1:147">
      <c r="A1667" s="151">
        <v>7309</v>
      </c>
      <c r="B1667" s="152" t="s">
        <v>2859</v>
      </c>
      <c r="C1667" s="152" t="s">
        <v>2877</v>
      </c>
      <c r="D1667" s="152" t="s">
        <v>2878</v>
      </c>
      <c r="E1667" s="152" t="s">
        <v>3084</v>
      </c>
      <c r="F1667" s="152" t="s">
        <v>10113</v>
      </c>
      <c r="L1667" s="153" t="s">
        <v>4906</v>
      </c>
      <c r="M1667" s="153" t="s">
        <v>5030</v>
      </c>
      <c r="P1667" s="152">
        <v>28.52941667</v>
      </c>
      <c r="Q1667" s="152">
        <v>140.32946670000001</v>
      </c>
      <c r="S1667" s="152" t="s">
        <v>3690</v>
      </c>
      <c r="T1667" s="152">
        <v>52.278399999999998</v>
      </c>
      <c r="U1667" s="152">
        <v>0.14219999999999999</v>
      </c>
      <c r="V1667" s="152">
        <v>28.841699999999999</v>
      </c>
      <c r="X1667" s="152">
        <v>1.603</v>
      </c>
      <c r="AA1667" s="152">
        <v>0.35799999999999998</v>
      </c>
      <c r="AB1667" s="152">
        <v>3.3700000000000001E-2</v>
      </c>
      <c r="AC1667" s="152">
        <v>13.0259</v>
      </c>
      <c r="AD1667" s="152">
        <v>3.4998999999999998</v>
      </c>
      <c r="AE1667" s="152">
        <v>0.1671</v>
      </c>
      <c r="AF1667" s="152">
        <v>3.73E-2</v>
      </c>
      <c r="AI1667" s="152">
        <v>100.02959749999999</v>
      </c>
      <c r="AJ1667" s="152">
        <v>2.087907784</v>
      </c>
      <c r="AK1667" s="156">
        <f t="shared" ref="AK1667:AK1730" si="26">AL1667/10000</f>
        <v>1.6401414810000001E-2</v>
      </c>
      <c r="AL1667" s="151">
        <v>164.0141481</v>
      </c>
      <c r="AM1667" s="151">
        <v>398.0914338</v>
      </c>
      <c r="AN1667" s="151">
        <v>1083.9334349999999</v>
      </c>
      <c r="AO1667" s="151">
        <v>1190.130343</v>
      </c>
    </row>
    <row r="1668" spans="1:147">
      <c r="A1668" s="151">
        <v>7310</v>
      </c>
      <c r="B1668" s="152" t="s">
        <v>2859</v>
      </c>
      <c r="C1668" s="152" t="s">
        <v>2877</v>
      </c>
      <c r="D1668" s="152" t="s">
        <v>2878</v>
      </c>
      <c r="E1668" s="152" t="s">
        <v>3084</v>
      </c>
      <c r="F1668" s="152" t="s">
        <v>10114</v>
      </c>
      <c r="L1668" s="153" t="s">
        <v>4906</v>
      </c>
      <c r="M1668" s="153" t="s">
        <v>5422</v>
      </c>
      <c r="P1668" s="152">
        <v>28.52941667</v>
      </c>
      <c r="Q1668" s="152">
        <v>140.32946670000001</v>
      </c>
      <c r="S1668" s="152" t="s">
        <v>3690</v>
      </c>
      <c r="T1668" s="152">
        <v>55.691400000000002</v>
      </c>
      <c r="U1668" s="152">
        <v>0.99480000000000002</v>
      </c>
      <c r="V1668" s="152">
        <v>15.547000000000001</v>
      </c>
      <c r="X1668" s="152">
        <v>9.1404999999999994</v>
      </c>
      <c r="AA1668" s="152">
        <v>3.4125000000000001</v>
      </c>
      <c r="AB1668" s="152">
        <v>0.20580000000000001</v>
      </c>
      <c r="AC1668" s="152">
        <v>7.4276999999999997</v>
      </c>
      <c r="AD1668" s="152">
        <v>3.1179000000000001</v>
      </c>
      <c r="AE1668" s="152">
        <v>0.83930000000000005</v>
      </c>
      <c r="AF1668" s="152">
        <v>0.24060000000000001</v>
      </c>
      <c r="AI1668" s="152">
        <v>96.863772359999999</v>
      </c>
      <c r="AJ1668" s="152">
        <v>2.1740747329999999</v>
      </c>
      <c r="AK1668" s="156">
        <f t="shared" si="26"/>
        <v>1.8346217509999999E-2</v>
      </c>
      <c r="AL1668" s="151">
        <v>183.4621751</v>
      </c>
      <c r="AM1668" s="151">
        <v>312.803088</v>
      </c>
      <c r="AN1668" s="151">
        <v>757.73460969999996</v>
      </c>
      <c r="AO1668" s="151">
        <v>1370.8626159999999</v>
      </c>
    </row>
    <row r="1669" spans="1:147">
      <c r="A1669" s="151">
        <v>7311</v>
      </c>
      <c r="B1669" s="152" t="s">
        <v>2859</v>
      </c>
      <c r="C1669" s="152" t="s">
        <v>2877</v>
      </c>
      <c r="D1669" s="152" t="s">
        <v>2878</v>
      </c>
      <c r="E1669" s="152" t="s">
        <v>3084</v>
      </c>
      <c r="F1669" s="152" t="s">
        <v>10115</v>
      </c>
      <c r="L1669" s="153" t="s">
        <v>4906</v>
      </c>
      <c r="M1669" s="153" t="s">
        <v>5413</v>
      </c>
      <c r="P1669" s="152">
        <v>28.52941667</v>
      </c>
      <c r="Q1669" s="152">
        <v>140.32946670000001</v>
      </c>
      <c r="S1669" s="152" t="s">
        <v>3690</v>
      </c>
      <c r="T1669" s="152">
        <v>55.476300000000002</v>
      </c>
      <c r="U1669" s="152">
        <v>0.95679999999999998</v>
      </c>
      <c r="V1669" s="152">
        <v>15.665699999999999</v>
      </c>
      <c r="X1669" s="152">
        <v>8.9148999999999994</v>
      </c>
      <c r="AA1669" s="152">
        <v>3.6962000000000002</v>
      </c>
      <c r="AB1669" s="152">
        <v>0.20150000000000001</v>
      </c>
      <c r="AC1669" s="152">
        <v>7.4623999999999997</v>
      </c>
      <c r="AD1669" s="152">
        <v>2.944</v>
      </c>
      <c r="AE1669" s="152">
        <v>0.91549999999999998</v>
      </c>
      <c r="AF1669" s="152">
        <v>0.21759999999999999</v>
      </c>
      <c r="AI1669" s="152">
        <v>96.696915939999997</v>
      </c>
      <c r="AJ1669" s="152">
        <v>2.2879550649999998</v>
      </c>
      <c r="AK1669" s="156">
        <f t="shared" si="26"/>
        <v>1.7617624420000002E-2</v>
      </c>
      <c r="AL1669" s="151">
        <v>176.17624420000001</v>
      </c>
      <c r="AM1669" s="151">
        <v>394.05210410000001</v>
      </c>
      <c r="AN1669" s="151">
        <v>676.10605390000001</v>
      </c>
      <c r="AO1669" s="151">
        <v>1312.2672480000001</v>
      </c>
    </row>
    <row r="1670" spans="1:147">
      <c r="A1670" s="151">
        <v>7312</v>
      </c>
      <c r="B1670" s="152" t="s">
        <v>2859</v>
      </c>
      <c r="C1670" s="152" t="s">
        <v>2877</v>
      </c>
      <c r="D1670" s="152" t="s">
        <v>2878</v>
      </c>
      <c r="E1670" s="152" t="s">
        <v>3084</v>
      </c>
      <c r="F1670" s="152" t="s">
        <v>10116</v>
      </c>
      <c r="L1670" s="153" t="s">
        <v>4906</v>
      </c>
      <c r="M1670" s="153" t="s">
        <v>5051</v>
      </c>
      <c r="P1670" s="152">
        <v>28.52941667</v>
      </c>
      <c r="Q1670" s="152">
        <v>140.32946670000001</v>
      </c>
      <c r="S1670" s="152" t="s">
        <v>3690</v>
      </c>
      <c r="T1670" s="152">
        <v>52.3718</v>
      </c>
      <c r="U1670" s="152">
        <v>0.9345</v>
      </c>
      <c r="V1670" s="152">
        <v>15.3231</v>
      </c>
      <c r="X1670" s="152">
        <v>10.976699999999999</v>
      </c>
      <c r="AA1670" s="152">
        <v>4.4744999999999999</v>
      </c>
      <c r="AB1670" s="152">
        <v>0.25869999999999999</v>
      </c>
      <c r="AC1670" s="152">
        <v>8.0564</v>
      </c>
      <c r="AD1670" s="152">
        <v>2.7056</v>
      </c>
      <c r="AE1670" s="152">
        <v>0.69189999999999996</v>
      </c>
      <c r="AF1670" s="152">
        <v>0.13819999999999999</v>
      </c>
      <c r="AI1670" s="152">
        <v>96.241818469999998</v>
      </c>
      <c r="AJ1670" s="152">
        <v>2.407183362</v>
      </c>
      <c r="AK1670" s="156">
        <f t="shared" si="26"/>
        <v>1.6595385379999997E-2</v>
      </c>
      <c r="AL1670" s="151">
        <v>165.95385379999999</v>
      </c>
      <c r="AM1670" s="151">
        <v>405.71266900000001</v>
      </c>
      <c r="AN1670" s="151">
        <v>1918.738208</v>
      </c>
      <c r="AO1670" s="151">
        <v>1829.6543919999999</v>
      </c>
    </row>
    <row r="1671" spans="1:147">
      <c r="A1671" s="151">
        <v>7313</v>
      </c>
      <c r="B1671" s="152" t="s">
        <v>2859</v>
      </c>
      <c r="C1671" s="152" t="s">
        <v>2877</v>
      </c>
      <c r="D1671" s="152" t="s">
        <v>2878</v>
      </c>
      <c r="E1671" s="152" t="s">
        <v>3084</v>
      </c>
      <c r="F1671" s="152" t="s">
        <v>10117</v>
      </c>
      <c r="L1671" s="153" t="s">
        <v>4906</v>
      </c>
      <c r="M1671" s="153" t="s">
        <v>5008</v>
      </c>
      <c r="P1671" s="152">
        <v>28.52941667</v>
      </c>
      <c r="Q1671" s="152">
        <v>140.32946670000001</v>
      </c>
      <c r="S1671" s="152" t="s">
        <v>3690</v>
      </c>
      <c r="T1671" s="152">
        <v>52.176000000000002</v>
      </c>
      <c r="U1671" s="152">
        <v>0.76590000000000003</v>
      </c>
      <c r="V1671" s="152">
        <v>14.629200000000001</v>
      </c>
      <c r="X1671" s="152">
        <v>11.650399999999999</v>
      </c>
      <c r="AA1671" s="152">
        <v>6.4188000000000001</v>
      </c>
      <c r="AB1671" s="152">
        <v>0.29630000000000001</v>
      </c>
      <c r="AC1671" s="152">
        <v>7.6062000000000003</v>
      </c>
      <c r="AD1671" s="152">
        <v>2.6852</v>
      </c>
      <c r="AE1671" s="152">
        <v>0.46879999999999999</v>
      </c>
      <c r="AF1671" s="152">
        <v>0.1069</v>
      </c>
      <c r="AI1671" s="152">
        <v>97.129630000000006</v>
      </c>
      <c r="AJ1671" s="152">
        <v>2.3541891760000002</v>
      </c>
      <c r="AK1671" s="156">
        <f t="shared" si="26"/>
        <v>1.2951287260000001E-2</v>
      </c>
      <c r="AL1671" s="151">
        <v>129.51287260000001</v>
      </c>
      <c r="AM1671" s="151">
        <v>926.85868089999997</v>
      </c>
      <c r="AN1671" s="151">
        <v>1020.3361200000001</v>
      </c>
      <c r="AO1671" s="151">
        <v>1862.538542</v>
      </c>
      <c r="AQ1671" s="152">
        <v>14.731557840000001</v>
      </c>
      <c r="AR1671" s="152">
        <v>0.73037376799999998</v>
      </c>
      <c r="AS1671" s="152">
        <v>12.101193520000001</v>
      </c>
      <c r="AU1671" s="151">
        <v>1051.6676990000001</v>
      </c>
      <c r="AV1671" s="152">
        <v>6435.7947999999997</v>
      </c>
      <c r="AW1671" s="152">
        <v>33.144912900000001</v>
      </c>
      <c r="AX1671" s="151">
        <v>5990.9721959999997</v>
      </c>
      <c r="AZ1671" s="152">
        <v>9.6551694260000005</v>
      </c>
      <c r="BG1671" s="152">
        <v>8.9047755520000003</v>
      </c>
      <c r="BH1671" s="152">
        <v>207.9055836</v>
      </c>
      <c r="BI1671" s="152">
        <v>28.55432721</v>
      </c>
      <c r="BJ1671" s="152">
        <v>77.265793919999993</v>
      </c>
      <c r="BK1671" s="152">
        <v>2.598456375</v>
      </c>
      <c r="BO1671" s="152">
        <v>104.0812842</v>
      </c>
      <c r="BP1671" s="152">
        <v>7.7619384360000003</v>
      </c>
      <c r="BQ1671" s="152">
        <v>18.245040700000001</v>
      </c>
      <c r="BR1671" s="152">
        <v>3.0090383470000002</v>
      </c>
      <c r="BS1671" s="152">
        <v>13.36160681</v>
      </c>
      <c r="BT1671" s="152">
        <v>4.348643322</v>
      </c>
      <c r="BU1671" s="152">
        <v>1.3774019770000001</v>
      </c>
      <c r="BV1671" s="152">
        <v>4.6197315940000001</v>
      </c>
      <c r="BX1671" s="152">
        <v>5.0836708079999999</v>
      </c>
      <c r="BZ1671" s="152">
        <v>3.8039867680000001</v>
      </c>
      <c r="CB1671" s="152">
        <v>3.3295942950000001</v>
      </c>
      <c r="CD1671" s="152">
        <v>2.6390136150000001</v>
      </c>
    </row>
    <row r="1672" spans="1:147">
      <c r="A1672" s="151">
        <v>7314</v>
      </c>
      <c r="B1672" s="152" t="s">
        <v>2859</v>
      </c>
      <c r="C1672" s="152" t="s">
        <v>2877</v>
      </c>
      <c r="D1672" s="152" t="s">
        <v>2878</v>
      </c>
      <c r="E1672" s="152" t="s">
        <v>3084</v>
      </c>
      <c r="F1672" s="152" t="s">
        <v>10118</v>
      </c>
      <c r="L1672" s="153" t="s">
        <v>4906</v>
      </c>
      <c r="M1672" s="153" t="s">
        <v>5442</v>
      </c>
      <c r="P1672" s="152">
        <v>28.52941667</v>
      </c>
      <c r="Q1672" s="152">
        <v>140.32946670000001</v>
      </c>
      <c r="S1672" s="152" t="s">
        <v>3690</v>
      </c>
      <c r="T1672" s="152">
        <v>56.0886</v>
      </c>
      <c r="U1672" s="152">
        <v>0.96850000000000003</v>
      </c>
      <c r="V1672" s="152">
        <v>15.219099999999999</v>
      </c>
      <c r="X1672" s="152">
        <v>9.0783000000000005</v>
      </c>
      <c r="AA1672" s="152">
        <v>3.6515</v>
      </c>
      <c r="AB1672" s="152">
        <v>0.2157</v>
      </c>
      <c r="AC1672" s="152">
        <v>7.1406000000000001</v>
      </c>
      <c r="AD1672" s="152">
        <v>3.0470999999999999</v>
      </c>
      <c r="AE1672" s="152">
        <v>0.90980000000000005</v>
      </c>
      <c r="AF1672" s="152">
        <v>0.23019999999999999</v>
      </c>
      <c r="AI1672" s="152">
        <v>96.788985580000002</v>
      </c>
      <c r="AJ1672" s="152">
        <v>2.0778219899999999</v>
      </c>
      <c r="AK1672" s="156">
        <f t="shared" si="26"/>
        <v>1.3314295390000001E-2</v>
      </c>
      <c r="AL1672" s="151">
        <v>133.14295390000001</v>
      </c>
      <c r="AM1672" s="151">
        <v>368.77629880000001</v>
      </c>
      <c r="AN1672" s="151">
        <v>898.25926649999997</v>
      </c>
      <c r="AO1672" s="151">
        <v>1316.893198</v>
      </c>
    </row>
    <row r="1673" spans="1:147">
      <c r="A1673" s="151">
        <v>7315</v>
      </c>
      <c r="B1673" s="152" t="s">
        <v>2859</v>
      </c>
      <c r="C1673" s="152" t="s">
        <v>2877</v>
      </c>
      <c r="D1673" s="152" t="s">
        <v>2878</v>
      </c>
      <c r="E1673" s="152" t="s">
        <v>3468</v>
      </c>
      <c r="F1673" s="152" t="s">
        <v>10119</v>
      </c>
      <c r="L1673" s="153" t="s">
        <v>3469</v>
      </c>
      <c r="M1673" s="153" t="s">
        <v>5129</v>
      </c>
      <c r="P1673" s="152">
        <v>30.382400000000001</v>
      </c>
      <c r="Q1673" s="152">
        <v>139.22909999999999</v>
      </c>
      <c r="S1673" s="152" t="s">
        <v>2716</v>
      </c>
      <c r="T1673" s="152">
        <v>52.754100000000001</v>
      </c>
      <c r="U1673" s="152">
        <v>0.84770000000000001</v>
      </c>
      <c r="V1673" s="152">
        <v>18.151</v>
      </c>
      <c r="X1673" s="152">
        <v>5.0826000000000002</v>
      </c>
      <c r="AA1673" s="152">
        <v>2.7652000000000001</v>
      </c>
      <c r="AB1673" s="152">
        <v>0.13070000000000001</v>
      </c>
      <c r="AC1673" s="152">
        <v>11.6358</v>
      </c>
      <c r="AD1673" s="152">
        <v>2.2976999999999999</v>
      </c>
      <c r="AE1673" s="152">
        <v>1.0477000000000001</v>
      </c>
      <c r="AF1673" s="152">
        <v>0.27860000000000001</v>
      </c>
      <c r="AI1673" s="152">
        <v>95.140292239999994</v>
      </c>
      <c r="AJ1673" s="152">
        <v>2.5944277210000002</v>
      </c>
      <c r="AK1673" s="156">
        <f t="shared" si="26"/>
        <v>0.1182123284</v>
      </c>
      <c r="AL1673" s="151">
        <v>1182.123284</v>
      </c>
      <c r="AM1673" s="151">
        <v>439.47351509999999</v>
      </c>
      <c r="AN1673" s="151">
        <v>2231.8823929999999</v>
      </c>
      <c r="AO1673" s="151">
        <v>618.37154180000005</v>
      </c>
      <c r="AQ1673" s="152">
        <v>5.1850885929999997</v>
      </c>
      <c r="AR1673" s="152">
        <v>0.88638691999999997</v>
      </c>
      <c r="AS1673" s="152">
        <v>5.6581087380000001</v>
      </c>
      <c r="AU1673" s="151">
        <v>1375.887911</v>
      </c>
      <c r="AV1673" s="152">
        <v>8011.8519530000003</v>
      </c>
      <c r="AW1673" s="152">
        <v>45.070970039999999</v>
      </c>
      <c r="AX1673" s="151">
        <v>5567.6287080000002</v>
      </c>
      <c r="AZ1673" s="152">
        <v>144.78346210000001</v>
      </c>
      <c r="BG1673" s="152">
        <v>14.804463330000001</v>
      </c>
      <c r="BH1673" s="152">
        <v>483.14120009999999</v>
      </c>
      <c r="BI1673" s="152">
        <v>21.019598389999999</v>
      </c>
      <c r="BJ1673" s="152">
        <v>55.060486339999997</v>
      </c>
      <c r="BK1673" s="152">
        <v>2.286090207</v>
      </c>
      <c r="BO1673" s="152">
        <v>83.285735560000006</v>
      </c>
      <c r="BP1673" s="152">
        <v>11.563793929999999</v>
      </c>
      <c r="BQ1673" s="152">
        <v>27.44132639</v>
      </c>
      <c r="BR1673" s="152">
        <v>4.0431535910000003</v>
      </c>
      <c r="BS1673" s="152">
        <v>19.75910618</v>
      </c>
      <c r="BT1673" s="152">
        <v>4.0951775330000002</v>
      </c>
      <c r="BU1673" s="152">
        <v>1.4484036039999999</v>
      </c>
      <c r="BV1673" s="152">
        <v>4.6798271250000001</v>
      </c>
      <c r="BX1673" s="152">
        <v>3.9411003949999999</v>
      </c>
      <c r="BZ1673" s="152">
        <v>2.7398953509999999</v>
      </c>
      <c r="CB1673" s="152">
        <v>2.2789816570000001</v>
      </c>
      <c r="CD1673" s="152">
        <v>1.508821231</v>
      </c>
      <c r="DC1673" s="152">
        <v>40.003599999999999</v>
      </c>
      <c r="DF1673" s="152">
        <v>10.607900000000001</v>
      </c>
      <c r="DG1673" s="152">
        <v>48.643799999999999</v>
      </c>
      <c r="DJ1673" s="152">
        <v>0.36</v>
      </c>
      <c r="DM1673" s="152">
        <v>0.16</v>
      </c>
      <c r="DO1673" s="154">
        <v>89.101533910000001</v>
      </c>
      <c r="ED1673" s="152">
        <v>48.860999999999997</v>
      </c>
      <c r="EE1673" s="152">
        <v>0.73599999999999999</v>
      </c>
      <c r="EF1673" s="152">
        <v>15.153</v>
      </c>
      <c r="EH1673" s="152">
        <v>8.5710429230000003</v>
      </c>
      <c r="EJ1673" s="152">
        <v>9.5250000000000004</v>
      </c>
      <c r="EK1673" s="152">
        <v>0.16200000000000001</v>
      </c>
      <c r="EL1673" s="152">
        <v>12.398</v>
      </c>
      <c r="EM1673" s="152">
        <v>10.223000000000001</v>
      </c>
      <c r="EO1673" s="152">
        <v>1.8280000000000001</v>
      </c>
      <c r="EP1673" s="152">
        <v>0.80900000000000005</v>
      </c>
      <c r="EQ1673" s="152">
        <v>0.23300000000000001</v>
      </c>
    </row>
    <row r="1674" spans="1:147">
      <c r="A1674" s="151">
        <v>7316</v>
      </c>
      <c r="B1674" s="152" t="s">
        <v>2859</v>
      </c>
      <c r="C1674" s="152" t="s">
        <v>2877</v>
      </c>
      <c r="D1674" s="152" t="s">
        <v>2878</v>
      </c>
      <c r="E1674" s="152" t="s">
        <v>3468</v>
      </c>
      <c r="F1674" s="152" t="s">
        <v>10120</v>
      </c>
      <c r="L1674" s="153" t="s">
        <v>3469</v>
      </c>
      <c r="M1674" s="153" t="s">
        <v>3470</v>
      </c>
      <c r="P1674" s="152">
        <v>30.382400000000001</v>
      </c>
      <c r="Q1674" s="152">
        <v>139.22909999999999</v>
      </c>
      <c r="S1674" s="152" t="s">
        <v>2716</v>
      </c>
      <c r="T1674" s="152">
        <v>47.328600000000002</v>
      </c>
      <c r="U1674" s="152">
        <v>0.87880000000000003</v>
      </c>
      <c r="V1674" s="152">
        <v>16.586500000000001</v>
      </c>
      <c r="X1674" s="152">
        <v>10.1051</v>
      </c>
      <c r="AA1674" s="152">
        <v>3.6642000000000001</v>
      </c>
      <c r="AB1674" s="152">
        <v>0.1804</v>
      </c>
      <c r="AC1674" s="152">
        <v>13.0703</v>
      </c>
      <c r="AD1674" s="152">
        <v>1.7821</v>
      </c>
      <c r="AE1674" s="152">
        <v>0.87109999999999999</v>
      </c>
      <c r="AF1674" s="152">
        <v>0.26</v>
      </c>
      <c r="AI1674" s="152">
        <v>95.075867919999993</v>
      </c>
      <c r="AJ1674" s="152">
        <v>3.4943249559999998</v>
      </c>
      <c r="AK1674" s="156">
        <f t="shared" si="26"/>
        <v>7.0763359839999998E-2</v>
      </c>
      <c r="AL1674" s="151">
        <v>707.63359839999998</v>
      </c>
      <c r="AM1674" s="151">
        <v>840.81247919999998</v>
      </c>
      <c r="AN1674" s="151">
        <v>2646.1859279999999</v>
      </c>
      <c r="AO1674" s="151">
        <v>1318.8661320000001</v>
      </c>
      <c r="AQ1674" s="152">
        <v>5.9613404000000001</v>
      </c>
      <c r="AR1674" s="152">
        <v>0.81686098799999995</v>
      </c>
      <c r="AS1674" s="152">
        <v>6.2917792959999996</v>
      </c>
      <c r="AU1674" s="151">
        <v>1204.2972540000001</v>
      </c>
      <c r="AV1674" s="152">
        <v>11443.78342</v>
      </c>
      <c r="AW1674" s="152">
        <v>45.118518829999999</v>
      </c>
      <c r="AX1674" s="151">
        <v>5495.6509120000001</v>
      </c>
      <c r="AZ1674" s="152">
        <v>105.09574480000001</v>
      </c>
      <c r="BG1674" s="152">
        <v>20.68468953</v>
      </c>
      <c r="BH1674" s="152">
        <v>521.2514999</v>
      </c>
      <c r="BI1674" s="152">
        <v>22.02269948</v>
      </c>
      <c r="BJ1674" s="152">
        <v>56.678316889999998</v>
      </c>
      <c r="BK1674" s="152">
        <v>2.3743759550000001</v>
      </c>
      <c r="BO1674" s="152">
        <v>99.799377500000006</v>
      </c>
      <c r="BP1674" s="152">
        <v>11.894583239999999</v>
      </c>
      <c r="BQ1674" s="152">
        <v>27.72346507</v>
      </c>
      <c r="BR1674" s="152">
        <v>4.2956316790000004</v>
      </c>
      <c r="BS1674" s="152">
        <v>20.10069683</v>
      </c>
      <c r="BT1674" s="152">
        <v>4.5475559060000004</v>
      </c>
      <c r="BU1674" s="152">
        <v>1.6071209479999999</v>
      </c>
      <c r="BV1674" s="152">
        <v>4.7974133480000001</v>
      </c>
      <c r="BX1674" s="152">
        <v>3.964327699</v>
      </c>
      <c r="BZ1674" s="152">
        <v>2.8875800730000001</v>
      </c>
      <c r="CB1674" s="152">
        <v>2.2107748709999999</v>
      </c>
      <c r="CD1674" s="152">
        <v>1.4769123319999999</v>
      </c>
      <c r="DC1674" s="152">
        <v>40.003599999999999</v>
      </c>
      <c r="DF1674" s="152">
        <v>10.607900000000001</v>
      </c>
      <c r="DG1674" s="152">
        <v>48.643799999999999</v>
      </c>
      <c r="DJ1674" s="152">
        <v>0.36</v>
      </c>
      <c r="DM1674" s="152">
        <v>0.16</v>
      </c>
      <c r="DO1674" s="154">
        <v>89.101533910000001</v>
      </c>
      <c r="ED1674" s="152">
        <v>48.860999999999997</v>
      </c>
      <c r="EE1674" s="152">
        <v>0.73599999999999999</v>
      </c>
      <c r="EF1674" s="152">
        <v>15.153</v>
      </c>
      <c r="EH1674" s="152">
        <v>8.5710429230000003</v>
      </c>
      <c r="EJ1674" s="152">
        <v>9.5250000000000004</v>
      </c>
      <c r="EK1674" s="152">
        <v>0.16200000000000001</v>
      </c>
      <c r="EL1674" s="152">
        <v>12.398</v>
      </c>
      <c r="EM1674" s="152">
        <v>10.223000000000001</v>
      </c>
      <c r="EO1674" s="152">
        <v>1.8280000000000001</v>
      </c>
      <c r="EP1674" s="152">
        <v>0.80900000000000005</v>
      </c>
      <c r="EQ1674" s="152">
        <v>0.23300000000000001</v>
      </c>
    </row>
    <row r="1675" spans="1:147">
      <c r="A1675" s="151">
        <v>7317</v>
      </c>
      <c r="B1675" s="152" t="s">
        <v>2859</v>
      </c>
      <c r="C1675" s="152" t="s">
        <v>2877</v>
      </c>
      <c r="D1675" s="152" t="s">
        <v>2878</v>
      </c>
      <c r="E1675" s="152" t="s">
        <v>3468</v>
      </c>
      <c r="F1675" s="152" t="s">
        <v>10121</v>
      </c>
      <c r="L1675" s="153" t="s">
        <v>3469</v>
      </c>
      <c r="M1675" s="153" t="s">
        <v>4103</v>
      </c>
      <c r="P1675" s="152">
        <v>30.382400000000001</v>
      </c>
      <c r="Q1675" s="152">
        <v>139.22909999999999</v>
      </c>
      <c r="S1675" s="152" t="s">
        <v>2716</v>
      </c>
      <c r="T1675" s="152">
        <v>49.207999999999998</v>
      </c>
      <c r="U1675" s="152">
        <v>0.92969999999999997</v>
      </c>
      <c r="V1675" s="152">
        <v>19.7057</v>
      </c>
      <c r="X1675" s="152">
        <v>5.1463000000000001</v>
      </c>
      <c r="AA1675" s="152">
        <v>2.3652000000000002</v>
      </c>
      <c r="AB1675" s="152">
        <v>9.11E-2</v>
      </c>
      <c r="AC1675" s="152">
        <v>12.9704</v>
      </c>
      <c r="AD1675" s="152">
        <v>2.2650999999999999</v>
      </c>
      <c r="AE1675" s="152">
        <v>1.0878000000000001</v>
      </c>
      <c r="AF1675" s="152">
        <v>0.32290000000000002</v>
      </c>
      <c r="AI1675" s="152">
        <v>94.17984903</v>
      </c>
      <c r="AJ1675" s="152">
        <v>0.44569313999999999</v>
      </c>
      <c r="AK1675" s="156">
        <f t="shared" si="26"/>
        <v>8.7347276869999997E-3</v>
      </c>
      <c r="AL1675" s="151">
        <v>87.347276870000002</v>
      </c>
      <c r="AM1675" s="151">
        <v>155.22674620000001</v>
      </c>
      <c r="AN1675" s="151">
        <v>377.2013149</v>
      </c>
      <c r="AO1675" s="151">
        <v>214.00814510000001</v>
      </c>
      <c r="AQ1675" s="152">
        <v>5.3117165599999998</v>
      </c>
      <c r="AR1675" s="152">
        <v>0.86769987100000001</v>
      </c>
      <c r="AS1675" s="152">
        <v>6.1328492959999998</v>
      </c>
      <c r="AU1675" s="151">
        <v>1403.7593890000001</v>
      </c>
      <c r="AV1675" s="152">
        <v>11174.83957</v>
      </c>
      <c r="AW1675" s="152">
        <v>41.475287010000002</v>
      </c>
      <c r="AX1675" s="151">
        <v>5271.6576850000001</v>
      </c>
      <c r="AZ1675" s="152">
        <v>105.5485046</v>
      </c>
      <c r="BG1675" s="152">
        <v>20.267943120000002</v>
      </c>
      <c r="BH1675" s="152">
        <v>477.10577740000002</v>
      </c>
      <c r="BI1675" s="152">
        <v>19.426865020000001</v>
      </c>
      <c r="BJ1675" s="152">
        <v>54.816078580000003</v>
      </c>
      <c r="BK1675" s="152">
        <v>2.047680932</v>
      </c>
      <c r="BO1675" s="152">
        <v>88.976724759999996</v>
      </c>
      <c r="BP1675" s="152">
        <v>11.41483491</v>
      </c>
      <c r="BQ1675" s="152">
        <v>25.257328739999998</v>
      </c>
      <c r="BR1675" s="152">
        <v>3.7996770780000002</v>
      </c>
      <c r="BS1675" s="152">
        <v>18.790526889999999</v>
      </c>
      <c r="BT1675" s="152">
        <v>4.0303882240000002</v>
      </c>
      <c r="BU1675" s="152">
        <v>1.36036417</v>
      </c>
      <c r="BV1675" s="152">
        <v>4.4535211820000002</v>
      </c>
      <c r="BX1675" s="152">
        <v>3.7855079420000002</v>
      </c>
      <c r="BZ1675" s="152">
        <v>2.8521208310000001</v>
      </c>
      <c r="CB1675" s="152">
        <v>1.8957247370000001</v>
      </c>
      <c r="CD1675" s="152">
        <v>1.4095847779999999</v>
      </c>
      <c r="DC1675" s="152">
        <v>40.075400000000002</v>
      </c>
      <c r="DF1675" s="152">
        <v>11.016</v>
      </c>
      <c r="DG1675" s="152">
        <v>48.186399999999999</v>
      </c>
      <c r="DJ1675" s="152">
        <v>0.29010000000000002</v>
      </c>
      <c r="DM1675" s="152">
        <v>0.18840000000000001</v>
      </c>
      <c r="DO1675" s="154">
        <v>88.634686209999998</v>
      </c>
      <c r="ED1675" s="152">
        <v>48.860999999999997</v>
      </c>
      <c r="EE1675" s="152">
        <v>0.73599999999999999</v>
      </c>
      <c r="EF1675" s="152">
        <v>15.153</v>
      </c>
      <c r="EH1675" s="152">
        <v>8.5710429230000003</v>
      </c>
      <c r="EJ1675" s="152">
        <v>9.5250000000000004</v>
      </c>
      <c r="EK1675" s="152">
        <v>0.16200000000000001</v>
      </c>
      <c r="EL1675" s="152">
        <v>12.398</v>
      </c>
      <c r="EM1675" s="152">
        <v>10.223000000000001</v>
      </c>
      <c r="EO1675" s="152">
        <v>1.8280000000000001</v>
      </c>
      <c r="EP1675" s="152">
        <v>0.80900000000000005</v>
      </c>
      <c r="EQ1675" s="152">
        <v>0.23300000000000001</v>
      </c>
    </row>
    <row r="1676" spans="1:147">
      <c r="A1676" s="151">
        <v>7318</v>
      </c>
      <c r="B1676" s="152" t="s">
        <v>2859</v>
      </c>
      <c r="C1676" s="152" t="s">
        <v>2877</v>
      </c>
      <c r="D1676" s="152" t="s">
        <v>2878</v>
      </c>
      <c r="E1676" s="152" t="s">
        <v>3468</v>
      </c>
      <c r="F1676" s="152" t="s">
        <v>10122</v>
      </c>
      <c r="L1676" s="153" t="s">
        <v>3469</v>
      </c>
      <c r="M1676" s="153" t="s">
        <v>4298</v>
      </c>
      <c r="P1676" s="152">
        <v>30.382400000000001</v>
      </c>
      <c r="Q1676" s="152">
        <v>139.22909999999999</v>
      </c>
      <c r="S1676" s="152" t="s">
        <v>2716</v>
      </c>
      <c r="T1676" s="152">
        <v>49.860199999999999</v>
      </c>
      <c r="U1676" s="152">
        <v>0.95199999999999996</v>
      </c>
      <c r="V1676" s="152">
        <v>19.631599999999999</v>
      </c>
      <c r="X1676" s="152">
        <v>5.335</v>
      </c>
      <c r="AA1676" s="152">
        <v>2.1951000000000001</v>
      </c>
      <c r="AB1676" s="152">
        <v>0.10539999999999999</v>
      </c>
      <c r="AC1676" s="152">
        <v>12.0931</v>
      </c>
      <c r="AD1676" s="152">
        <v>2.2309000000000001</v>
      </c>
      <c r="AE1676" s="152">
        <v>1.1561999999999999</v>
      </c>
      <c r="AF1676" s="152">
        <v>0.34370000000000001</v>
      </c>
      <c r="AI1676" s="152">
        <v>94.081998380000002</v>
      </c>
      <c r="AJ1676" s="152">
        <v>3.3199741710000001</v>
      </c>
      <c r="AK1676" s="156">
        <f t="shared" si="26"/>
        <v>3.2216943329999997E-2</v>
      </c>
      <c r="AL1676" s="151">
        <v>322.16943329999998</v>
      </c>
      <c r="AM1676" s="151">
        <v>845.28213359999995</v>
      </c>
      <c r="AN1676" s="151">
        <v>2345.371862</v>
      </c>
      <c r="AO1676" s="151">
        <v>1029.279916</v>
      </c>
      <c r="AQ1676" s="152">
        <v>4.7285656889999998</v>
      </c>
      <c r="AR1676" s="152">
        <v>0.66180428999999996</v>
      </c>
      <c r="AS1676" s="152">
        <v>5.134286855</v>
      </c>
      <c r="AU1676" s="151">
        <v>1118.9438359999999</v>
      </c>
      <c r="AV1676" s="152">
        <v>9336.3632350000007</v>
      </c>
      <c r="AW1676" s="152">
        <v>35.711627749999998</v>
      </c>
      <c r="AX1676" s="151">
        <v>4347.7071180000003</v>
      </c>
      <c r="AZ1676" s="152">
        <v>130.1540876</v>
      </c>
      <c r="BG1676" s="152">
        <v>15.815843660000001</v>
      </c>
      <c r="BH1676" s="152">
        <v>400.62323309999999</v>
      </c>
      <c r="BI1676" s="152">
        <v>15.57313272</v>
      </c>
      <c r="BJ1676" s="152">
        <v>46.169958119999997</v>
      </c>
      <c r="BK1676" s="152">
        <v>1.8201330090000001</v>
      </c>
      <c r="BO1676" s="152">
        <v>75.111706040000001</v>
      </c>
      <c r="BP1676" s="152">
        <v>8.8113105619999992</v>
      </c>
      <c r="BQ1676" s="152">
        <v>20.383278199999999</v>
      </c>
      <c r="BR1676" s="152">
        <v>3.233558419</v>
      </c>
      <c r="BS1676" s="152">
        <v>14.7952086</v>
      </c>
      <c r="BT1676" s="152">
        <v>3.1738483820000001</v>
      </c>
      <c r="BU1676" s="152">
        <v>0.99736332900000002</v>
      </c>
      <c r="BV1676" s="152">
        <v>3.599835874</v>
      </c>
      <c r="BX1676" s="152">
        <v>2.9432834670000001</v>
      </c>
      <c r="BZ1676" s="152">
        <v>2.2033102850000001</v>
      </c>
      <c r="CB1676" s="152">
        <v>1.647930299</v>
      </c>
      <c r="CD1676" s="152">
        <v>1.39075905</v>
      </c>
      <c r="CU1676" s="152">
        <v>-56.4</v>
      </c>
      <c r="DC1676" s="152">
        <v>40.075400000000002</v>
      </c>
      <c r="DF1676" s="152">
        <v>11.016</v>
      </c>
      <c r="DG1676" s="152">
        <v>48.186399999999999</v>
      </c>
      <c r="DJ1676" s="152">
        <v>0.29010000000000002</v>
      </c>
      <c r="DM1676" s="152">
        <v>0.18840000000000001</v>
      </c>
      <c r="DO1676" s="154">
        <v>88.634686209999998</v>
      </c>
      <c r="ED1676" s="152">
        <v>48.860999999999997</v>
      </c>
      <c r="EE1676" s="152">
        <v>0.73599999999999999</v>
      </c>
      <c r="EF1676" s="152">
        <v>15.153</v>
      </c>
      <c r="EH1676" s="152">
        <v>8.5710429230000003</v>
      </c>
      <c r="EJ1676" s="152">
        <v>9.5250000000000004</v>
      </c>
      <c r="EK1676" s="152">
        <v>0.16200000000000001</v>
      </c>
      <c r="EL1676" s="152">
        <v>12.398</v>
      </c>
      <c r="EM1676" s="152">
        <v>10.223000000000001</v>
      </c>
      <c r="EO1676" s="152">
        <v>1.8280000000000001</v>
      </c>
      <c r="EP1676" s="152">
        <v>0.80900000000000005</v>
      </c>
      <c r="EQ1676" s="152">
        <v>0.23300000000000001</v>
      </c>
    </row>
    <row r="1677" spans="1:147">
      <c r="A1677" s="151">
        <v>7319</v>
      </c>
      <c r="B1677" s="152" t="s">
        <v>2859</v>
      </c>
      <c r="C1677" s="152" t="s">
        <v>2877</v>
      </c>
      <c r="D1677" s="152" t="s">
        <v>2878</v>
      </c>
      <c r="E1677" s="152" t="s">
        <v>3468</v>
      </c>
      <c r="F1677" s="152" t="s">
        <v>10123</v>
      </c>
      <c r="L1677" s="153" t="s">
        <v>3469</v>
      </c>
      <c r="M1677" s="153" t="s">
        <v>5363</v>
      </c>
      <c r="P1677" s="152">
        <v>30.382400000000001</v>
      </c>
      <c r="Q1677" s="152">
        <v>139.22909999999999</v>
      </c>
      <c r="S1677" s="152" t="s">
        <v>2716</v>
      </c>
      <c r="T1677" s="152">
        <v>54.6434</v>
      </c>
      <c r="U1677" s="152">
        <v>1.1930000000000001</v>
      </c>
      <c r="V1677" s="152">
        <v>16.623100000000001</v>
      </c>
      <c r="X1677" s="152">
        <v>8.1598000000000006</v>
      </c>
      <c r="AA1677" s="152">
        <v>2.0661999999999998</v>
      </c>
      <c r="AB1677" s="152">
        <v>0.1749</v>
      </c>
      <c r="AC1677" s="152">
        <v>10.0075</v>
      </c>
      <c r="AD1677" s="152">
        <v>2.3382000000000001</v>
      </c>
      <c r="AE1677" s="152">
        <v>1.7072000000000001</v>
      </c>
      <c r="AF1677" s="152">
        <v>0.40510000000000002</v>
      </c>
      <c r="AI1677" s="152">
        <v>97.459077339999993</v>
      </c>
      <c r="AJ1677" s="152">
        <v>0.482108861</v>
      </c>
      <c r="AK1677" s="156">
        <f t="shared" si="26"/>
        <v>4.0085068449999997E-2</v>
      </c>
      <c r="AL1677" s="151">
        <v>400.8506845</v>
      </c>
      <c r="AM1677" s="151">
        <v>756.66523640000003</v>
      </c>
      <c r="AN1677" s="151">
        <v>15.40626849</v>
      </c>
      <c r="AO1677" s="151">
        <v>450.02662149999998</v>
      </c>
      <c r="AQ1677" s="152">
        <v>4.5412457890000004</v>
      </c>
      <c r="AR1677" s="152">
        <v>1.0759838559999999</v>
      </c>
      <c r="AS1677" s="152">
        <v>8.7995450609999999</v>
      </c>
      <c r="AU1677" s="151">
        <v>1407.5526620000001</v>
      </c>
      <c r="AV1677" s="152">
        <v>19005.265869999999</v>
      </c>
      <c r="AW1677" s="152">
        <v>34.344211559999998</v>
      </c>
      <c r="AX1677" s="151">
        <v>6387.4368919999997</v>
      </c>
      <c r="AZ1677" s="152">
        <v>59.996469939999997</v>
      </c>
      <c r="BG1677" s="152">
        <v>33.413354990000002</v>
      </c>
      <c r="BH1677" s="152">
        <v>372.65661319999998</v>
      </c>
      <c r="BI1677" s="152">
        <v>19.909128160000002</v>
      </c>
      <c r="BJ1677" s="152">
        <v>56.856530880000001</v>
      </c>
      <c r="BK1677" s="152">
        <v>2.9915217520000001</v>
      </c>
      <c r="BO1677" s="152">
        <v>110.2528964</v>
      </c>
      <c r="BP1677" s="152">
        <v>10.98662966</v>
      </c>
      <c r="BQ1677" s="152">
        <v>24.88108021</v>
      </c>
      <c r="BR1677" s="152">
        <v>3.8116041639999998</v>
      </c>
      <c r="BS1677" s="152">
        <v>18.087516600000001</v>
      </c>
      <c r="BT1677" s="152">
        <v>3.991543955</v>
      </c>
      <c r="BU1677" s="152">
        <v>1.464093366</v>
      </c>
      <c r="BV1677" s="152">
        <v>4.351002888</v>
      </c>
      <c r="BX1677" s="152">
        <v>3.6727122529999998</v>
      </c>
      <c r="BZ1677" s="152">
        <v>2.5475573279999999</v>
      </c>
      <c r="CB1677" s="152">
        <v>2.2994002149999999</v>
      </c>
      <c r="CD1677" s="152">
        <v>1.500315676</v>
      </c>
      <c r="DC1677" s="152">
        <v>39.881900000000002</v>
      </c>
      <c r="DF1677" s="152">
        <v>11.303599999999999</v>
      </c>
      <c r="DG1677" s="152">
        <v>47.869199999999999</v>
      </c>
      <c r="DJ1677" s="152">
        <v>0.29210000000000003</v>
      </c>
      <c r="DM1677" s="152">
        <v>0.16089999999999999</v>
      </c>
      <c r="DO1677" s="154">
        <v>88.304430379999999</v>
      </c>
      <c r="ED1677" s="152">
        <v>48.860999999999997</v>
      </c>
      <c r="EE1677" s="152">
        <v>0.73599999999999999</v>
      </c>
      <c r="EF1677" s="152">
        <v>15.153</v>
      </c>
      <c r="EH1677" s="152">
        <v>8.5710429230000003</v>
      </c>
      <c r="EJ1677" s="152">
        <v>9.5250000000000004</v>
      </c>
      <c r="EK1677" s="152">
        <v>0.16200000000000001</v>
      </c>
      <c r="EL1677" s="152">
        <v>12.398</v>
      </c>
      <c r="EM1677" s="152">
        <v>10.223000000000001</v>
      </c>
      <c r="EO1677" s="152">
        <v>1.8280000000000001</v>
      </c>
      <c r="EP1677" s="152">
        <v>0.80900000000000005</v>
      </c>
      <c r="EQ1677" s="152">
        <v>0.23300000000000001</v>
      </c>
    </row>
    <row r="1678" spans="1:147">
      <c r="A1678" s="151">
        <v>7320</v>
      </c>
      <c r="B1678" s="152" t="s">
        <v>2859</v>
      </c>
      <c r="C1678" s="152" t="s">
        <v>2877</v>
      </c>
      <c r="D1678" s="152" t="s">
        <v>2878</v>
      </c>
      <c r="E1678" s="152" t="s">
        <v>3468</v>
      </c>
      <c r="F1678" s="152" t="s">
        <v>10124</v>
      </c>
      <c r="L1678" s="153" t="s">
        <v>3469</v>
      </c>
      <c r="M1678" s="153" t="s">
        <v>3765</v>
      </c>
      <c r="P1678" s="152">
        <v>30.382400000000001</v>
      </c>
      <c r="Q1678" s="152">
        <v>139.22909999999999</v>
      </c>
      <c r="S1678" s="152" t="s">
        <v>2716</v>
      </c>
      <c r="T1678" s="152">
        <v>48.218699999999998</v>
      </c>
      <c r="U1678" s="152">
        <v>0.95950000000000002</v>
      </c>
      <c r="V1678" s="152">
        <v>17.6736</v>
      </c>
      <c r="X1678" s="152">
        <v>8.8366000000000007</v>
      </c>
      <c r="AA1678" s="152">
        <v>2.0466000000000002</v>
      </c>
      <c r="AB1678" s="152">
        <v>0.1648</v>
      </c>
      <c r="AC1678" s="152">
        <v>13.062900000000001</v>
      </c>
      <c r="AD1678" s="152">
        <v>2.0004</v>
      </c>
      <c r="AE1678" s="152">
        <v>0.87690000000000001</v>
      </c>
      <c r="AF1678" s="152">
        <v>0.31190000000000001</v>
      </c>
      <c r="AI1678" s="152">
        <v>94.322607450000007</v>
      </c>
      <c r="AJ1678" s="152">
        <v>0.84446126399999999</v>
      </c>
      <c r="AK1678" s="156">
        <f t="shared" si="26"/>
        <v>5.590198375E-3</v>
      </c>
      <c r="AL1678" s="151">
        <v>55.901983749999999</v>
      </c>
      <c r="AM1678" s="151">
        <v>166.5883676</v>
      </c>
      <c r="AN1678" s="151">
        <v>544.73732580000001</v>
      </c>
      <c r="AO1678" s="151">
        <v>254.12203719999999</v>
      </c>
      <c r="DC1678" s="152">
        <v>38.889800000000001</v>
      </c>
      <c r="DF1678" s="152">
        <v>16.9985</v>
      </c>
      <c r="DG1678" s="152">
        <v>43.397500000000001</v>
      </c>
      <c r="DJ1678" s="152">
        <v>9.4E-2</v>
      </c>
      <c r="DM1678" s="152">
        <v>0.18740000000000001</v>
      </c>
      <c r="DO1678" s="154">
        <v>81.987574420000001</v>
      </c>
      <c r="ED1678" s="152">
        <v>48.860999999999997</v>
      </c>
      <c r="EE1678" s="152">
        <v>0.73599999999999999</v>
      </c>
      <c r="EF1678" s="152">
        <v>15.153</v>
      </c>
      <c r="EH1678" s="152">
        <v>8.5710429230000003</v>
      </c>
      <c r="EJ1678" s="152">
        <v>9.5250000000000004</v>
      </c>
      <c r="EK1678" s="152">
        <v>0.16200000000000001</v>
      </c>
      <c r="EL1678" s="152">
        <v>12.398</v>
      </c>
      <c r="EM1678" s="152">
        <v>10.223000000000001</v>
      </c>
      <c r="EO1678" s="152">
        <v>1.8280000000000001</v>
      </c>
      <c r="EP1678" s="152">
        <v>0.80900000000000005</v>
      </c>
      <c r="EQ1678" s="152">
        <v>0.23300000000000001</v>
      </c>
    </row>
    <row r="1679" spans="1:147">
      <c r="A1679" s="151">
        <v>7321</v>
      </c>
      <c r="B1679" s="152" t="s">
        <v>2859</v>
      </c>
      <c r="C1679" s="152" t="s">
        <v>2877</v>
      </c>
      <c r="D1679" s="152" t="s">
        <v>2878</v>
      </c>
      <c r="E1679" s="152" t="s">
        <v>3468</v>
      </c>
      <c r="F1679" s="152" t="s">
        <v>10125</v>
      </c>
      <c r="L1679" s="153" t="s">
        <v>3469</v>
      </c>
      <c r="M1679" s="153" t="s">
        <v>3949</v>
      </c>
      <c r="P1679" s="152">
        <v>30.382400000000001</v>
      </c>
      <c r="Q1679" s="152">
        <v>139.22909999999999</v>
      </c>
      <c r="S1679" s="152" t="s">
        <v>2716</v>
      </c>
      <c r="T1679" s="152">
        <v>48.750500000000002</v>
      </c>
      <c r="U1679" s="152">
        <v>0.85399999999999998</v>
      </c>
      <c r="V1679" s="152">
        <v>18.8598</v>
      </c>
      <c r="X1679" s="152">
        <v>5.5533000000000001</v>
      </c>
      <c r="AA1679" s="152">
        <v>3.6246999999999998</v>
      </c>
      <c r="AB1679" s="152">
        <v>0.11940000000000001</v>
      </c>
      <c r="AC1679" s="152">
        <v>12.887499999999999</v>
      </c>
      <c r="AD1679" s="152">
        <v>2.351</v>
      </c>
      <c r="AE1679" s="152">
        <v>1.0653999999999999</v>
      </c>
      <c r="AF1679" s="152">
        <v>0.2782</v>
      </c>
      <c r="AI1679" s="152">
        <v>94.521362440000004</v>
      </c>
      <c r="AJ1679" s="152">
        <v>3.0514267930000001</v>
      </c>
      <c r="AK1679" s="156">
        <f t="shared" si="26"/>
        <v>2.9013993369999998E-2</v>
      </c>
      <c r="AL1679" s="151">
        <v>290.13993369999997</v>
      </c>
      <c r="AM1679" s="151">
        <v>680.14865350000002</v>
      </c>
      <c r="AN1679" s="151">
        <v>1877.765924</v>
      </c>
      <c r="AO1679" s="151">
        <v>1060.64527</v>
      </c>
      <c r="AQ1679" s="152">
        <v>2.238299204</v>
      </c>
      <c r="AR1679" s="152">
        <v>0.13594583299999999</v>
      </c>
      <c r="AS1679" s="152">
        <v>1.329477104</v>
      </c>
      <c r="AU1679" s="151">
        <v>269.94391660000002</v>
      </c>
      <c r="AV1679" s="152">
        <v>1868.0453030000001</v>
      </c>
      <c r="AW1679" s="152">
        <v>14.70603283</v>
      </c>
      <c r="AX1679" s="151">
        <v>799.15765109999995</v>
      </c>
      <c r="AZ1679" s="152">
        <v>211.21098470000001</v>
      </c>
      <c r="BG1679" s="152">
        <v>4.083095063</v>
      </c>
      <c r="BH1679" s="152">
        <v>83.750978759999995</v>
      </c>
      <c r="BI1679" s="152">
        <v>2.9436558270000002</v>
      </c>
      <c r="BJ1679" s="152">
        <v>9.4823553460000003</v>
      </c>
      <c r="BK1679" s="152">
        <v>0.38580057400000001</v>
      </c>
      <c r="BO1679" s="152">
        <v>16.587046839999999</v>
      </c>
      <c r="BP1679" s="152">
        <v>1.7426894799999999</v>
      </c>
      <c r="BQ1679" s="152">
        <v>3.9657472720000002</v>
      </c>
      <c r="BR1679" s="152">
        <v>0.57978658500000002</v>
      </c>
      <c r="BS1679" s="152">
        <v>2.7748982550000001</v>
      </c>
      <c r="BT1679" s="152">
        <v>0.63507836100000004</v>
      </c>
      <c r="BU1679" s="152">
        <v>0.26096728400000002</v>
      </c>
      <c r="BV1679" s="152">
        <v>0.681383026</v>
      </c>
      <c r="BX1679" s="152">
        <v>0.69136892800000005</v>
      </c>
      <c r="BZ1679" s="152">
        <v>0.32905282699999999</v>
      </c>
      <c r="CB1679" s="152">
        <v>0.45057946300000001</v>
      </c>
      <c r="CD1679" s="152">
        <v>0.23866632099999999</v>
      </c>
      <c r="CU1679" s="152">
        <v>-24.5</v>
      </c>
      <c r="DC1679" s="152">
        <v>40.051499999999997</v>
      </c>
      <c r="DF1679" s="152">
        <v>10.3834</v>
      </c>
      <c r="DG1679" s="152">
        <v>48.516500000000001</v>
      </c>
      <c r="DJ1679" s="152">
        <v>0.37369999999999998</v>
      </c>
      <c r="DM1679" s="152">
        <v>0.1721</v>
      </c>
      <c r="DO1679" s="154">
        <v>89.282472560000002</v>
      </c>
      <c r="ED1679" s="152">
        <v>48.860999999999997</v>
      </c>
      <c r="EE1679" s="152">
        <v>0.73599999999999999</v>
      </c>
      <c r="EF1679" s="152">
        <v>15.153</v>
      </c>
      <c r="EH1679" s="152">
        <v>8.5710429230000003</v>
      </c>
      <c r="EJ1679" s="152">
        <v>9.5250000000000004</v>
      </c>
      <c r="EK1679" s="152">
        <v>0.16200000000000001</v>
      </c>
      <c r="EL1679" s="152">
        <v>12.398</v>
      </c>
      <c r="EM1679" s="152">
        <v>10.223000000000001</v>
      </c>
      <c r="EO1679" s="152">
        <v>1.8280000000000001</v>
      </c>
      <c r="EP1679" s="152">
        <v>0.80900000000000005</v>
      </c>
      <c r="EQ1679" s="152">
        <v>0.23300000000000001</v>
      </c>
    </row>
    <row r="1680" spans="1:147">
      <c r="A1680" s="151">
        <v>7322</v>
      </c>
      <c r="B1680" s="152" t="s">
        <v>2859</v>
      </c>
      <c r="C1680" s="152" t="s">
        <v>2877</v>
      </c>
      <c r="D1680" s="152" t="s">
        <v>2878</v>
      </c>
      <c r="E1680" s="152" t="s">
        <v>3468</v>
      </c>
      <c r="F1680" s="152" t="s">
        <v>10126</v>
      </c>
      <c r="L1680" s="153" t="s">
        <v>3469</v>
      </c>
      <c r="M1680" s="153" t="s">
        <v>3591</v>
      </c>
      <c r="P1680" s="152">
        <v>30.382400000000001</v>
      </c>
      <c r="Q1680" s="152">
        <v>139.22909999999999</v>
      </c>
      <c r="S1680" s="152" t="s">
        <v>2716</v>
      </c>
      <c r="T1680" s="152">
        <v>47.711799999999997</v>
      </c>
      <c r="U1680" s="152">
        <v>0.76400000000000001</v>
      </c>
      <c r="V1680" s="152">
        <v>16.434200000000001</v>
      </c>
      <c r="X1680" s="152">
        <v>7.5529999999999999</v>
      </c>
      <c r="AA1680" s="152">
        <v>7.1032000000000002</v>
      </c>
      <c r="AB1680" s="152">
        <v>0.1414</v>
      </c>
      <c r="AC1680" s="152">
        <v>11.092499999999999</v>
      </c>
      <c r="AD1680" s="152">
        <v>1.8504</v>
      </c>
      <c r="AE1680" s="152">
        <v>1.0501</v>
      </c>
      <c r="AF1680" s="152">
        <v>0.25969999999999999</v>
      </c>
      <c r="AI1680" s="152">
        <v>94.192111850000003</v>
      </c>
      <c r="AJ1680" s="152">
        <v>2.8277205759999999</v>
      </c>
      <c r="AK1680" s="156">
        <f t="shared" si="26"/>
        <v>5.7714760190000006E-2</v>
      </c>
      <c r="AL1680" s="151">
        <v>577.14760190000004</v>
      </c>
      <c r="AM1680" s="151">
        <v>435.2625908</v>
      </c>
      <c r="AN1680" s="151">
        <v>1439.0877009999999</v>
      </c>
      <c r="AO1680" s="151">
        <v>568.68024939999998</v>
      </c>
      <c r="AQ1680" s="152">
        <v>4.618439629</v>
      </c>
      <c r="AR1680" s="152">
        <v>0.64926043099999997</v>
      </c>
      <c r="AS1680" s="152">
        <v>5.0352398599999999</v>
      </c>
      <c r="AU1680" s="151">
        <v>1285.5803069999999</v>
      </c>
      <c r="AV1680" s="152">
        <v>9234.7292080000007</v>
      </c>
      <c r="AW1680" s="152">
        <v>41.930574440000001</v>
      </c>
      <c r="AX1680" s="151">
        <v>4701.1661729999996</v>
      </c>
      <c r="AZ1680" s="152">
        <v>137.1908785</v>
      </c>
      <c r="BG1680" s="152">
        <v>17.973247839999999</v>
      </c>
      <c r="BH1680" s="152">
        <v>404.2289839</v>
      </c>
      <c r="BI1680" s="152">
        <v>16.145273599999999</v>
      </c>
      <c r="BJ1680" s="152">
        <v>47.085508040000001</v>
      </c>
      <c r="BK1680" s="152">
        <v>1.737713106</v>
      </c>
      <c r="BO1680" s="152">
        <v>75.72271044</v>
      </c>
      <c r="BP1680" s="152">
        <v>9.3981701009999998</v>
      </c>
      <c r="BQ1680" s="152">
        <v>21.618159840000001</v>
      </c>
      <c r="BR1680" s="152">
        <v>3.3548867819999999</v>
      </c>
      <c r="BS1680" s="152">
        <v>16.321533460000001</v>
      </c>
      <c r="BT1680" s="152">
        <v>3.4633998570000002</v>
      </c>
      <c r="BU1680" s="152">
        <v>0.96601592400000003</v>
      </c>
      <c r="BV1680" s="152">
        <v>3.7687504340000002</v>
      </c>
      <c r="BX1680" s="152">
        <v>3.122103224</v>
      </c>
      <c r="BZ1680" s="152">
        <v>2.2363840430000002</v>
      </c>
      <c r="CB1680" s="152">
        <v>1.7373871670000001</v>
      </c>
      <c r="CD1680" s="152">
        <v>1.0721031750000001</v>
      </c>
      <c r="CU1680" s="152">
        <v>-36.6</v>
      </c>
      <c r="DC1680" s="152">
        <v>39.782600000000002</v>
      </c>
      <c r="DF1680" s="152">
        <v>11.8283</v>
      </c>
      <c r="DG1680" s="152">
        <v>47.360199999999999</v>
      </c>
      <c r="DJ1680" s="152">
        <v>0.22489999999999999</v>
      </c>
      <c r="DM1680" s="152">
        <v>0.17100000000000001</v>
      </c>
      <c r="DO1680" s="154">
        <v>87.712871359999994</v>
      </c>
      <c r="ED1680" s="152">
        <v>48.860999999999997</v>
      </c>
      <c r="EE1680" s="152">
        <v>0.73599999999999999</v>
      </c>
      <c r="EF1680" s="152">
        <v>15.153</v>
      </c>
      <c r="EH1680" s="152">
        <v>8.5710429230000003</v>
      </c>
      <c r="EJ1680" s="152">
        <v>9.5250000000000004</v>
      </c>
      <c r="EK1680" s="152">
        <v>0.16200000000000001</v>
      </c>
      <c r="EL1680" s="152">
        <v>12.398</v>
      </c>
      <c r="EM1680" s="152">
        <v>10.223000000000001</v>
      </c>
      <c r="EO1680" s="152">
        <v>1.8280000000000001</v>
      </c>
      <c r="EP1680" s="152">
        <v>0.80900000000000005</v>
      </c>
      <c r="EQ1680" s="152">
        <v>0.23300000000000001</v>
      </c>
    </row>
    <row r="1681" spans="1:203">
      <c r="A1681" s="151">
        <v>7323</v>
      </c>
      <c r="B1681" s="152" t="s">
        <v>2859</v>
      </c>
      <c r="C1681" s="152" t="s">
        <v>2877</v>
      </c>
      <c r="D1681" s="152" t="s">
        <v>2878</v>
      </c>
      <c r="E1681" s="152" t="s">
        <v>3468</v>
      </c>
      <c r="F1681" s="152" t="s">
        <v>10127</v>
      </c>
      <c r="L1681" s="153" t="s">
        <v>3469</v>
      </c>
      <c r="M1681" s="153" t="s">
        <v>4505</v>
      </c>
      <c r="P1681" s="152">
        <v>30.382400000000001</v>
      </c>
      <c r="Q1681" s="152">
        <v>139.22909999999999</v>
      </c>
      <c r="S1681" s="152" t="s">
        <v>2716</v>
      </c>
      <c r="T1681" s="152">
        <v>50.526200000000003</v>
      </c>
      <c r="U1681" s="152">
        <v>1.0011000000000001</v>
      </c>
      <c r="V1681" s="152">
        <v>16.769200000000001</v>
      </c>
      <c r="X1681" s="152">
        <v>9.4169</v>
      </c>
      <c r="AA1681" s="152">
        <v>5.0723000000000003</v>
      </c>
      <c r="AB1681" s="152">
        <v>0.20119999999999999</v>
      </c>
      <c r="AC1681" s="152">
        <v>10.8659</v>
      </c>
      <c r="AD1681" s="152">
        <v>2.3593000000000002</v>
      </c>
      <c r="AE1681" s="152">
        <v>1.1906000000000001</v>
      </c>
      <c r="AF1681" s="152">
        <v>0.29909999999999998</v>
      </c>
      <c r="AI1681" s="152">
        <v>97.913578430000001</v>
      </c>
      <c r="AJ1681" s="152">
        <v>1.3974167289999999</v>
      </c>
      <c r="AK1681" s="156">
        <f t="shared" si="26"/>
        <v>7.1104750799999995E-4</v>
      </c>
      <c r="AL1681" s="151">
        <v>7.1104750799999996</v>
      </c>
      <c r="AM1681" s="151">
        <v>865.230591</v>
      </c>
      <c r="AN1681" s="151">
        <v>511.58179819999998</v>
      </c>
      <c r="AO1681" s="151">
        <v>1044.1893259999999</v>
      </c>
      <c r="AQ1681" s="152">
        <v>6.7809947260000003</v>
      </c>
      <c r="AR1681" s="152">
        <v>0.84961624199999997</v>
      </c>
      <c r="AS1681" s="152">
        <v>6.1013777310000004</v>
      </c>
      <c r="AU1681" s="151">
        <v>1475.9987839999999</v>
      </c>
      <c r="AV1681" s="152">
        <v>9706.7925180000002</v>
      </c>
      <c r="AW1681" s="152">
        <v>35.27871622</v>
      </c>
      <c r="AX1681" s="151">
        <v>5642.3055780000004</v>
      </c>
      <c r="AZ1681" s="152">
        <v>86.048305740000004</v>
      </c>
      <c r="BG1681" s="152">
        <v>19.048515729999998</v>
      </c>
      <c r="BH1681" s="152">
        <v>385.18987140000002</v>
      </c>
      <c r="BI1681" s="152">
        <v>20.722712949999998</v>
      </c>
      <c r="BJ1681" s="152">
        <v>59.320779989999998</v>
      </c>
      <c r="BK1681" s="152">
        <v>2.3987772380000001</v>
      </c>
      <c r="BO1681" s="152">
        <v>96.712012340000001</v>
      </c>
      <c r="BP1681" s="152">
        <v>10.85506464</v>
      </c>
      <c r="BQ1681" s="152">
        <v>24.793078909999998</v>
      </c>
      <c r="BR1681" s="152">
        <v>3.7267000280000002</v>
      </c>
      <c r="BS1681" s="152">
        <v>18.564995969999998</v>
      </c>
      <c r="BT1681" s="152">
        <v>3.878684324</v>
      </c>
      <c r="BU1681" s="152">
        <v>1.5092626899999999</v>
      </c>
      <c r="BV1681" s="152">
        <v>4.2113939130000002</v>
      </c>
      <c r="BX1681" s="152">
        <v>3.9366378270000002</v>
      </c>
      <c r="BZ1681" s="152">
        <v>2.8103085769999998</v>
      </c>
      <c r="CB1681" s="152">
        <v>2.2949980239999999</v>
      </c>
      <c r="CD1681" s="152">
        <v>1.589933907</v>
      </c>
      <c r="DC1681" s="152">
        <v>39.921799999999998</v>
      </c>
      <c r="DF1681" s="152">
        <v>11.829599999999999</v>
      </c>
      <c r="DG1681" s="152">
        <v>47.416699999999999</v>
      </c>
      <c r="DJ1681" s="152">
        <v>0.3216</v>
      </c>
      <c r="DM1681" s="152">
        <v>0.17050000000000001</v>
      </c>
      <c r="DO1681" s="154">
        <v>87.724531769999999</v>
      </c>
      <c r="ED1681" s="152">
        <v>48.860999999999997</v>
      </c>
      <c r="EE1681" s="152">
        <v>0.73599999999999999</v>
      </c>
      <c r="EF1681" s="152">
        <v>15.153</v>
      </c>
      <c r="EH1681" s="152">
        <v>8.5710429230000003</v>
      </c>
      <c r="EJ1681" s="152">
        <v>9.5250000000000004</v>
      </c>
      <c r="EK1681" s="152">
        <v>0.16200000000000001</v>
      </c>
      <c r="EL1681" s="152">
        <v>12.398</v>
      </c>
      <c r="EM1681" s="152">
        <v>10.223000000000001</v>
      </c>
      <c r="EO1681" s="152">
        <v>1.8280000000000001</v>
      </c>
      <c r="EP1681" s="152">
        <v>0.80900000000000005</v>
      </c>
      <c r="EQ1681" s="152">
        <v>0.23300000000000001</v>
      </c>
    </row>
    <row r="1682" spans="1:203">
      <c r="A1682" s="151">
        <v>7324</v>
      </c>
      <c r="B1682" s="152" t="s">
        <v>2859</v>
      </c>
      <c r="C1682" s="152" t="s">
        <v>2877</v>
      </c>
      <c r="D1682" s="152" t="s">
        <v>2878</v>
      </c>
      <c r="E1682" s="152" t="s">
        <v>3951</v>
      </c>
      <c r="F1682" s="152" t="s">
        <v>10128</v>
      </c>
      <c r="L1682" s="153" t="s">
        <v>4043</v>
      </c>
      <c r="M1682" s="153" t="s">
        <v>4326</v>
      </c>
      <c r="P1682" s="152">
        <v>28.57728333</v>
      </c>
      <c r="Q1682" s="152">
        <v>140.5423333</v>
      </c>
      <c r="S1682" s="152" t="s">
        <v>2716</v>
      </c>
      <c r="T1682" s="152">
        <v>49.932299999999998</v>
      </c>
      <c r="U1682" s="152">
        <v>0.98229999999999995</v>
      </c>
      <c r="V1682" s="152">
        <v>19.154199999999999</v>
      </c>
      <c r="X1682" s="152">
        <v>5.4333</v>
      </c>
      <c r="AA1682" s="152">
        <v>5.6733000000000002</v>
      </c>
      <c r="AB1682" s="152">
        <v>0.1124</v>
      </c>
      <c r="AC1682" s="152">
        <v>10.733499999999999</v>
      </c>
      <c r="AD1682" s="152">
        <v>3.6534</v>
      </c>
      <c r="AE1682" s="152">
        <v>0.70979999999999999</v>
      </c>
      <c r="AF1682" s="152">
        <v>0.27700000000000002</v>
      </c>
      <c r="AI1682" s="152">
        <v>96.793008299999997</v>
      </c>
      <c r="AJ1682" s="152">
        <v>1.696470318</v>
      </c>
      <c r="AK1682" s="156">
        <f t="shared" si="26"/>
        <v>1.9714131710000003E-2</v>
      </c>
      <c r="AL1682" s="151">
        <v>197.14131710000001</v>
      </c>
      <c r="AM1682" s="151">
        <v>293.20857590000003</v>
      </c>
      <c r="AN1682" s="151">
        <v>1033.217742</v>
      </c>
      <c r="AO1682" s="151">
        <v>655.03352659999996</v>
      </c>
      <c r="AQ1682" s="152">
        <v>5.3184819829999999</v>
      </c>
      <c r="AR1682" s="152">
        <v>0.84695614100000005</v>
      </c>
      <c r="AS1682" s="152">
        <v>3.9188625909999999</v>
      </c>
      <c r="AU1682" s="151">
        <v>1136.9356069999999</v>
      </c>
      <c r="AV1682" s="152">
        <v>6011.7121319999997</v>
      </c>
      <c r="AW1682" s="152">
        <v>27.635201559999999</v>
      </c>
      <c r="AX1682" s="151">
        <v>6173.395098</v>
      </c>
      <c r="AZ1682" s="152">
        <v>86.821865200000005</v>
      </c>
      <c r="BG1682" s="152">
        <v>9.0101495899999993</v>
      </c>
      <c r="BH1682" s="152">
        <v>353.9302308</v>
      </c>
      <c r="BI1682" s="152">
        <v>19.07328867</v>
      </c>
      <c r="BJ1682" s="152">
        <v>90.173930780000006</v>
      </c>
      <c r="BK1682" s="152">
        <v>10.368041440000001</v>
      </c>
      <c r="BO1682" s="152">
        <v>135.98644709999999</v>
      </c>
      <c r="BP1682" s="152">
        <v>8.3871463380000009</v>
      </c>
      <c r="BQ1682" s="152">
        <v>18.380227260000002</v>
      </c>
      <c r="BR1682" s="152">
        <v>2.5860076599999999</v>
      </c>
      <c r="BS1682" s="152">
        <v>12.20768472</v>
      </c>
      <c r="BT1682" s="152">
        <v>2.6133699859999999</v>
      </c>
      <c r="BU1682" s="152">
        <v>0.93531413200000002</v>
      </c>
      <c r="BV1682" s="152">
        <v>3.2577221330000001</v>
      </c>
      <c r="BX1682" s="152">
        <v>3.4622399599999998</v>
      </c>
      <c r="BZ1682" s="152">
        <v>2.7348013459999998</v>
      </c>
      <c r="CB1682" s="152">
        <v>1.96401848</v>
      </c>
      <c r="CD1682" s="152">
        <v>1.851709351</v>
      </c>
      <c r="CU1682" s="152">
        <v>-48.4</v>
      </c>
      <c r="DC1682" s="152">
        <v>40.053600000000003</v>
      </c>
      <c r="DF1682" s="152">
        <v>10.587</v>
      </c>
      <c r="DG1682" s="152">
        <v>48.410899999999998</v>
      </c>
      <c r="DJ1682" s="152">
        <v>0.30320000000000003</v>
      </c>
      <c r="DM1682" s="152">
        <v>0.19539999999999999</v>
      </c>
      <c r="DO1682" s="154">
        <v>89.074049540000004</v>
      </c>
      <c r="ED1682" s="152">
        <v>50.706899999999997</v>
      </c>
      <c r="EE1682" s="152">
        <v>1.0058</v>
      </c>
      <c r="EF1682" s="152">
        <v>17.726099999999999</v>
      </c>
      <c r="EH1682" s="152">
        <v>7.3738864389999996</v>
      </c>
      <c r="EJ1682" s="152">
        <v>8.1945999999999994</v>
      </c>
      <c r="EK1682" s="152">
        <v>0.1346</v>
      </c>
      <c r="EL1682" s="152">
        <v>8.2692999999999994</v>
      </c>
      <c r="EM1682" s="152">
        <v>10.260899999999999</v>
      </c>
      <c r="EO1682" s="152">
        <v>3.2513999999999998</v>
      </c>
      <c r="EP1682" s="152">
        <v>0.74839999999999995</v>
      </c>
      <c r="EQ1682" s="152">
        <v>0.25319999999999998</v>
      </c>
      <c r="FF1682" s="152">
        <v>220.32130219999999</v>
      </c>
      <c r="FG1682" s="152">
        <v>218.69740880000001</v>
      </c>
      <c r="FJ1682" s="152">
        <v>115.8911239</v>
      </c>
      <c r="FP1682" s="152">
        <v>12.79413461</v>
      </c>
      <c r="FQ1682" s="152">
        <v>339.1823531</v>
      </c>
      <c r="FR1682" s="152">
        <v>21.985665439999998</v>
      </c>
      <c r="FS1682" s="152">
        <v>97.239203320000001</v>
      </c>
      <c r="FT1682" s="152">
        <v>9.3827033669999995</v>
      </c>
      <c r="FX1682" s="152">
        <v>0.20652037300000001</v>
      </c>
      <c r="FY1682" s="152">
        <v>121.9048997</v>
      </c>
      <c r="FZ1682" s="152">
        <v>7.4880248140000001</v>
      </c>
      <c r="GA1682" s="152">
        <v>17.048893240000002</v>
      </c>
      <c r="GB1682" s="152">
        <v>2.2114913280000001</v>
      </c>
      <c r="GC1682" s="152">
        <v>11.01160155</v>
      </c>
      <c r="GD1682" s="152">
        <v>2.8869392129999998</v>
      </c>
      <c r="GE1682" s="152">
        <v>1.097527884</v>
      </c>
      <c r="GF1682" s="152">
        <v>3.3507251560000002</v>
      </c>
      <c r="GG1682" s="152">
        <v>0.598002653</v>
      </c>
      <c r="GH1682" s="152">
        <v>3.6877885909999999</v>
      </c>
      <c r="GI1682" s="152">
        <v>0.79394679800000001</v>
      </c>
      <c r="GJ1682" s="152">
        <v>2.2853093809999998</v>
      </c>
      <c r="GK1682" s="152">
        <v>0.33743676500000003</v>
      </c>
      <c r="GL1682" s="152">
        <v>2.1086503900000002</v>
      </c>
      <c r="GM1682" s="152">
        <v>0.324234735</v>
      </c>
      <c r="GN1682" s="152">
        <v>2.00871771</v>
      </c>
      <c r="GO1682" s="152">
        <v>0.586687878</v>
      </c>
      <c r="GS1682" s="152">
        <v>1.0204714580000001</v>
      </c>
      <c r="GT1682" s="152">
        <v>0.68106234700000001</v>
      </c>
      <c r="GU1682" s="152">
        <v>0.25669489299999998</v>
      </c>
    </row>
    <row r="1683" spans="1:203">
      <c r="A1683" s="151">
        <v>7325</v>
      </c>
      <c r="B1683" s="152" t="s">
        <v>2859</v>
      </c>
      <c r="C1683" s="152" t="s">
        <v>2877</v>
      </c>
      <c r="D1683" s="152" t="s">
        <v>2878</v>
      </c>
      <c r="E1683" s="152" t="s">
        <v>3951</v>
      </c>
      <c r="F1683" s="152" t="s">
        <v>10129</v>
      </c>
      <c r="L1683" s="153" t="s">
        <v>4043</v>
      </c>
      <c r="M1683" s="153" t="s">
        <v>4241</v>
      </c>
      <c r="P1683" s="152">
        <v>28.57728333</v>
      </c>
      <c r="Q1683" s="152">
        <v>140.5423333</v>
      </c>
      <c r="S1683" s="152" t="s">
        <v>2716</v>
      </c>
      <c r="T1683" s="152">
        <v>49.689700000000002</v>
      </c>
      <c r="U1683" s="152">
        <v>1.0197000000000001</v>
      </c>
      <c r="V1683" s="152">
        <v>19.218399999999999</v>
      </c>
      <c r="X1683" s="152">
        <v>6.1170999999999998</v>
      </c>
      <c r="AA1683" s="152">
        <v>4.7538</v>
      </c>
      <c r="AB1683" s="152">
        <v>0.1116</v>
      </c>
      <c r="AC1683" s="152">
        <v>11.191000000000001</v>
      </c>
      <c r="AD1683" s="152">
        <v>3.4885000000000002</v>
      </c>
      <c r="AE1683" s="152">
        <v>0.65110000000000001</v>
      </c>
      <c r="AF1683" s="152">
        <v>0.24709999999999999</v>
      </c>
      <c r="AI1683" s="152">
        <v>96.655465329999998</v>
      </c>
      <c r="AJ1683" s="152">
        <v>2.2496868270000001</v>
      </c>
      <c r="AK1683" s="156">
        <f t="shared" si="26"/>
        <v>1.8738904739999999E-2</v>
      </c>
      <c r="AL1683" s="151">
        <v>187.38904740000001</v>
      </c>
      <c r="AM1683" s="151">
        <v>353.32767689999997</v>
      </c>
      <c r="AN1683" s="151">
        <v>1181.5935509999999</v>
      </c>
      <c r="AO1683" s="151">
        <v>741.74058630000002</v>
      </c>
      <c r="AQ1683" s="152">
        <v>5.2838852540000003</v>
      </c>
      <c r="AR1683" s="152">
        <v>0.88593040700000003</v>
      </c>
      <c r="AS1683" s="152">
        <v>3.6971789629999998</v>
      </c>
      <c r="AU1683" s="151">
        <v>1183.92155</v>
      </c>
      <c r="AV1683" s="152">
        <v>5328.3570300000001</v>
      </c>
      <c r="AW1683" s="152">
        <v>32.787532540000001</v>
      </c>
      <c r="AX1683" s="151">
        <v>6463.2277839999997</v>
      </c>
      <c r="AZ1683" s="152">
        <v>152.96000720000001</v>
      </c>
      <c r="BG1683" s="152">
        <v>8.4737243269999993</v>
      </c>
      <c r="BH1683" s="152">
        <v>358.46615300000002</v>
      </c>
      <c r="BI1683" s="152">
        <v>19.3567432</v>
      </c>
      <c r="BJ1683" s="152">
        <v>90.077577719999994</v>
      </c>
      <c r="BK1683" s="152">
        <v>10.63349481</v>
      </c>
      <c r="BO1683" s="152">
        <v>135.7906304</v>
      </c>
      <c r="BP1683" s="152">
        <v>8.1569834199999995</v>
      </c>
      <c r="BQ1683" s="152">
        <v>18.157360619999999</v>
      </c>
      <c r="BR1683" s="152">
        <v>2.7100364959999999</v>
      </c>
      <c r="BS1683" s="152">
        <v>12.43017478</v>
      </c>
      <c r="BT1683" s="152">
        <v>2.804013002</v>
      </c>
      <c r="BU1683" s="152">
        <v>1.334505177</v>
      </c>
      <c r="BV1683" s="152">
        <v>3.2635545490000002</v>
      </c>
      <c r="BX1683" s="152">
        <v>3.5432428960000002</v>
      </c>
      <c r="BZ1683" s="152">
        <v>2.638081519</v>
      </c>
      <c r="CB1683" s="152">
        <v>1.984268559</v>
      </c>
      <c r="CD1683" s="152">
        <v>1.7999815370000001</v>
      </c>
      <c r="DC1683" s="152">
        <v>39.799999999999997</v>
      </c>
      <c r="DF1683" s="152">
        <v>11.497199999999999</v>
      </c>
      <c r="DG1683" s="152">
        <v>47.586500000000001</v>
      </c>
      <c r="DJ1683" s="152">
        <v>0.27060000000000001</v>
      </c>
      <c r="DM1683" s="152">
        <v>0.17730000000000001</v>
      </c>
      <c r="DO1683" s="154">
        <v>88.065786220000007</v>
      </c>
      <c r="ED1683" s="152">
        <v>50.706899999999997</v>
      </c>
      <c r="EE1683" s="152">
        <v>1.0058</v>
      </c>
      <c r="EF1683" s="152">
        <v>17.726099999999999</v>
      </c>
      <c r="EH1683" s="152">
        <v>7.3738864389999996</v>
      </c>
      <c r="EJ1683" s="152">
        <v>8.1945999999999994</v>
      </c>
      <c r="EK1683" s="152">
        <v>0.1346</v>
      </c>
      <c r="EL1683" s="152">
        <v>8.2692999999999994</v>
      </c>
      <c r="EM1683" s="152">
        <v>10.260899999999999</v>
      </c>
      <c r="EO1683" s="152">
        <v>3.2513999999999998</v>
      </c>
      <c r="EP1683" s="152">
        <v>0.74839999999999995</v>
      </c>
      <c r="EQ1683" s="152">
        <v>0.25319999999999998</v>
      </c>
      <c r="FF1683" s="152">
        <v>220.32130219999999</v>
      </c>
      <c r="FG1683" s="152">
        <v>218.69740880000001</v>
      </c>
      <c r="FJ1683" s="152">
        <v>115.8911239</v>
      </c>
      <c r="FP1683" s="152">
        <v>12.79413461</v>
      </c>
      <c r="FQ1683" s="152">
        <v>339.1823531</v>
      </c>
      <c r="FR1683" s="152">
        <v>21.985665439999998</v>
      </c>
      <c r="FS1683" s="152">
        <v>97.239203320000001</v>
      </c>
      <c r="FT1683" s="152">
        <v>9.3827033669999995</v>
      </c>
      <c r="FX1683" s="152">
        <v>0.20652037300000001</v>
      </c>
      <c r="FY1683" s="152">
        <v>121.9048997</v>
      </c>
      <c r="FZ1683" s="152">
        <v>7.4880248140000001</v>
      </c>
      <c r="GA1683" s="152">
        <v>17.048893240000002</v>
      </c>
      <c r="GB1683" s="152">
        <v>2.2114913280000001</v>
      </c>
      <c r="GC1683" s="152">
        <v>11.01160155</v>
      </c>
      <c r="GD1683" s="152">
        <v>2.8869392129999998</v>
      </c>
      <c r="GE1683" s="152">
        <v>1.097527884</v>
      </c>
      <c r="GF1683" s="152">
        <v>3.3507251560000002</v>
      </c>
      <c r="GG1683" s="152">
        <v>0.598002653</v>
      </c>
      <c r="GH1683" s="152">
        <v>3.6877885909999999</v>
      </c>
      <c r="GI1683" s="152">
        <v>0.79394679800000001</v>
      </c>
      <c r="GJ1683" s="152">
        <v>2.2853093809999998</v>
      </c>
      <c r="GK1683" s="152">
        <v>0.33743676500000003</v>
      </c>
      <c r="GL1683" s="152">
        <v>2.1086503900000002</v>
      </c>
      <c r="GM1683" s="152">
        <v>0.324234735</v>
      </c>
      <c r="GN1683" s="152">
        <v>2.00871771</v>
      </c>
      <c r="GO1683" s="152">
        <v>0.586687878</v>
      </c>
      <c r="GS1683" s="152">
        <v>1.0204714580000001</v>
      </c>
      <c r="GT1683" s="152">
        <v>0.68106234700000001</v>
      </c>
      <c r="GU1683" s="152">
        <v>0.25669489299999998</v>
      </c>
    </row>
    <row r="1684" spans="1:203">
      <c r="A1684" s="151">
        <v>7326</v>
      </c>
      <c r="B1684" s="152" t="s">
        <v>2859</v>
      </c>
      <c r="C1684" s="152" t="s">
        <v>2877</v>
      </c>
      <c r="D1684" s="152" t="s">
        <v>2878</v>
      </c>
      <c r="E1684" s="152" t="s">
        <v>3951</v>
      </c>
      <c r="F1684" s="152" t="s">
        <v>10130</v>
      </c>
      <c r="L1684" s="153" t="s">
        <v>4043</v>
      </c>
      <c r="M1684" s="153" t="s">
        <v>4740</v>
      </c>
      <c r="P1684" s="152">
        <v>28.57728333</v>
      </c>
      <c r="Q1684" s="152">
        <v>140.5423333</v>
      </c>
      <c r="S1684" s="152" t="s">
        <v>2716</v>
      </c>
      <c r="T1684" s="152">
        <v>51.206099999999999</v>
      </c>
      <c r="U1684" s="152">
        <v>1.1569</v>
      </c>
      <c r="V1684" s="152">
        <v>20.832000000000001</v>
      </c>
      <c r="X1684" s="152">
        <v>4.6120999999999999</v>
      </c>
      <c r="AA1684" s="152">
        <v>2.0379999999999998</v>
      </c>
      <c r="AB1684" s="152">
        <v>9.6799999999999997E-2</v>
      </c>
      <c r="AC1684" s="152">
        <v>11.7249</v>
      </c>
      <c r="AD1684" s="152">
        <v>4.0975000000000001</v>
      </c>
      <c r="AE1684" s="152">
        <v>0.81340000000000001</v>
      </c>
      <c r="AF1684" s="152">
        <v>0.28499999999999998</v>
      </c>
      <c r="AI1684" s="152">
        <v>96.976376470000005</v>
      </c>
      <c r="AJ1684" s="152">
        <v>1.7737755239999999</v>
      </c>
      <c r="AK1684" s="156">
        <f t="shared" si="26"/>
        <v>1.564533114E-2</v>
      </c>
      <c r="AL1684" s="151">
        <v>156.45331139999999</v>
      </c>
      <c r="AM1684" s="151">
        <v>308.13992130000003</v>
      </c>
      <c r="AN1684" s="151">
        <v>1094.2812389999999</v>
      </c>
      <c r="AO1684" s="151">
        <v>658.40962330000002</v>
      </c>
      <c r="AQ1684" s="152">
        <v>5.535244005</v>
      </c>
      <c r="AR1684" s="152">
        <v>0.84808399800000001</v>
      </c>
      <c r="AS1684" s="152">
        <v>3.6162821620000001</v>
      </c>
      <c r="AU1684" s="151">
        <v>1130.1803319999999</v>
      </c>
      <c r="AV1684" s="152">
        <v>6492.5421200000001</v>
      </c>
      <c r="AW1684" s="152">
        <v>31.708516849999999</v>
      </c>
      <c r="AX1684" s="151">
        <v>6866.9673700000003</v>
      </c>
      <c r="AZ1684" s="152">
        <v>70.784807509999993</v>
      </c>
      <c r="BG1684" s="152">
        <v>10.06765175</v>
      </c>
      <c r="BH1684" s="152">
        <v>380.30112559999998</v>
      </c>
      <c r="BI1684" s="152">
        <v>20.591761640000001</v>
      </c>
      <c r="BJ1684" s="152">
        <v>95.157068219999999</v>
      </c>
      <c r="BK1684" s="152">
        <v>10.788089250000001</v>
      </c>
      <c r="BO1684" s="152">
        <v>147.34100409999999</v>
      </c>
      <c r="BP1684" s="152">
        <v>8.8829469739999993</v>
      </c>
      <c r="BQ1684" s="152">
        <v>19.61302817</v>
      </c>
      <c r="BR1684" s="152">
        <v>2.7197935590000002</v>
      </c>
      <c r="BS1684" s="152">
        <v>13.45634048</v>
      </c>
      <c r="BT1684" s="152">
        <v>2.8662500569999998</v>
      </c>
      <c r="BU1684" s="152">
        <v>1.005521444</v>
      </c>
      <c r="BV1684" s="152">
        <v>3.920741762</v>
      </c>
      <c r="BX1684" s="152">
        <v>3.7199350070000001</v>
      </c>
      <c r="BZ1684" s="152">
        <v>2.830171054</v>
      </c>
      <c r="CB1684" s="152">
        <v>2.3025958790000001</v>
      </c>
      <c r="CD1684" s="152">
        <v>1.8864783270000001</v>
      </c>
      <c r="DC1684" s="152">
        <v>39.853000000000002</v>
      </c>
      <c r="DF1684" s="152">
        <v>10.813499999999999</v>
      </c>
      <c r="DG1684" s="152">
        <v>48.174300000000002</v>
      </c>
      <c r="DJ1684" s="152">
        <v>0.26989999999999997</v>
      </c>
      <c r="DM1684" s="152">
        <v>0.1993</v>
      </c>
      <c r="DO1684" s="154">
        <v>88.817756520000003</v>
      </c>
      <c r="ED1684" s="152">
        <v>50.706899999999997</v>
      </c>
      <c r="EE1684" s="152">
        <v>1.0058</v>
      </c>
      <c r="EF1684" s="152">
        <v>17.726099999999999</v>
      </c>
      <c r="EH1684" s="152">
        <v>7.3738864389999996</v>
      </c>
      <c r="EJ1684" s="152">
        <v>8.1945999999999994</v>
      </c>
      <c r="EK1684" s="152">
        <v>0.1346</v>
      </c>
      <c r="EL1684" s="152">
        <v>8.2692999999999994</v>
      </c>
      <c r="EM1684" s="152">
        <v>10.260899999999999</v>
      </c>
      <c r="EO1684" s="152">
        <v>3.2513999999999998</v>
      </c>
      <c r="EP1684" s="152">
        <v>0.74839999999999995</v>
      </c>
      <c r="EQ1684" s="152">
        <v>0.25319999999999998</v>
      </c>
      <c r="FF1684" s="152">
        <v>220.32130219999999</v>
      </c>
      <c r="FG1684" s="152">
        <v>218.69740880000001</v>
      </c>
      <c r="FJ1684" s="152">
        <v>115.8911239</v>
      </c>
      <c r="FP1684" s="152">
        <v>12.79413461</v>
      </c>
      <c r="FQ1684" s="152">
        <v>339.1823531</v>
      </c>
      <c r="FR1684" s="152">
        <v>21.985665439999998</v>
      </c>
      <c r="FS1684" s="152">
        <v>97.239203320000001</v>
      </c>
      <c r="FT1684" s="152">
        <v>9.3827033669999995</v>
      </c>
      <c r="FX1684" s="152">
        <v>0.20652037300000001</v>
      </c>
      <c r="FY1684" s="152">
        <v>121.9048997</v>
      </c>
      <c r="FZ1684" s="152">
        <v>7.4880248140000001</v>
      </c>
      <c r="GA1684" s="152">
        <v>17.048893240000002</v>
      </c>
      <c r="GB1684" s="152">
        <v>2.2114913280000001</v>
      </c>
      <c r="GC1684" s="152">
        <v>11.01160155</v>
      </c>
      <c r="GD1684" s="152">
        <v>2.8869392129999998</v>
      </c>
      <c r="GE1684" s="152">
        <v>1.097527884</v>
      </c>
      <c r="GF1684" s="152">
        <v>3.3507251560000002</v>
      </c>
      <c r="GG1684" s="152">
        <v>0.598002653</v>
      </c>
      <c r="GH1684" s="152">
        <v>3.6877885909999999</v>
      </c>
      <c r="GI1684" s="152">
        <v>0.79394679800000001</v>
      </c>
      <c r="GJ1684" s="152">
        <v>2.2853093809999998</v>
      </c>
      <c r="GK1684" s="152">
        <v>0.33743676500000003</v>
      </c>
      <c r="GL1684" s="152">
        <v>2.1086503900000002</v>
      </c>
      <c r="GM1684" s="152">
        <v>0.324234735</v>
      </c>
      <c r="GN1684" s="152">
        <v>2.00871771</v>
      </c>
      <c r="GO1684" s="152">
        <v>0.586687878</v>
      </c>
      <c r="GS1684" s="152">
        <v>1.0204714580000001</v>
      </c>
      <c r="GT1684" s="152">
        <v>0.68106234700000001</v>
      </c>
      <c r="GU1684" s="152">
        <v>0.25669489299999998</v>
      </c>
    </row>
    <row r="1685" spans="1:203">
      <c r="A1685" s="151">
        <v>7327</v>
      </c>
      <c r="B1685" s="152" t="s">
        <v>2859</v>
      </c>
      <c r="C1685" s="152" t="s">
        <v>2877</v>
      </c>
      <c r="D1685" s="152" t="s">
        <v>2878</v>
      </c>
      <c r="E1685" s="152" t="s">
        <v>3951</v>
      </c>
      <c r="F1685" s="152" t="s">
        <v>10131</v>
      </c>
      <c r="L1685" s="153" t="s">
        <v>4043</v>
      </c>
      <c r="M1685" s="153" t="s">
        <v>4395</v>
      </c>
      <c r="P1685" s="152">
        <v>28.57728333</v>
      </c>
      <c r="Q1685" s="152">
        <v>140.5423333</v>
      </c>
      <c r="S1685" s="152" t="s">
        <v>2716</v>
      </c>
      <c r="T1685" s="152">
        <v>50.182099999999998</v>
      </c>
      <c r="U1685" s="152">
        <v>1.1855</v>
      </c>
      <c r="V1685" s="152">
        <v>20.3506</v>
      </c>
      <c r="X1685" s="152">
        <v>5.2625000000000002</v>
      </c>
      <c r="AA1685" s="152">
        <v>2.6901999999999999</v>
      </c>
      <c r="AB1685" s="152">
        <v>9.6000000000000002E-2</v>
      </c>
      <c r="AC1685" s="152">
        <v>11.8605</v>
      </c>
      <c r="AD1685" s="152">
        <v>3.7976000000000001</v>
      </c>
      <c r="AE1685" s="152">
        <v>0.71530000000000005</v>
      </c>
      <c r="AF1685" s="152">
        <v>0.2969</v>
      </c>
      <c r="AI1685" s="152">
        <v>96.565852489999997</v>
      </c>
      <c r="AJ1685" s="152">
        <v>1.7388270539999999</v>
      </c>
      <c r="AK1685" s="156">
        <f t="shared" si="26"/>
        <v>2.3228530850000002E-2</v>
      </c>
      <c r="AL1685" s="151">
        <v>232.28530850000001</v>
      </c>
      <c r="AM1685" s="151">
        <v>310.92970550000001</v>
      </c>
      <c r="AN1685" s="151">
        <v>1161.8821350000001</v>
      </c>
      <c r="AO1685" s="151">
        <v>665.03546589999996</v>
      </c>
      <c r="AQ1685" s="152">
        <v>5.735289345</v>
      </c>
      <c r="AR1685" s="152">
        <v>0.92884901399999997</v>
      </c>
      <c r="AS1685" s="152">
        <v>4.0050444260000004</v>
      </c>
      <c r="AU1685" s="151">
        <v>1170.100469</v>
      </c>
      <c r="AV1685" s="152">
        <v>6092.0981099999999</v>
      </c>
      <c r="AW1685" s="152">
        <v>32.02954888</v>
      </c>
      <c r="AX1685" s="151">
        <v>6653.4564190000001</v>
      </c>
      <c r="AZ1685" s="152">
        <v>92.258016380000001</v>
      </c>
      <c r="BG1685" s="152">
        <v>8.8629971659999995</v>
      </c>
      <c r="BH1685" s="152">
        <v>374.13473049999999</v>
      </c>
      <c r="BI1685" s="152">
        <v>20.199766669999999</v>
      </c>
      <c r="BJ1685" s="152">
        <v>93.965776219999995</v>
      </c>
      <c r="BK1685" s="152">
        <v>10.96440243</v>
      </c>
      <c r="BO1685" s="152">
        <v>144.67410000000001</v>
      </c>
      <c r="BP1685" s="152">
        <v>8.6512666730000003</v>
      </c>
      <c r="BQ1685" s="152">
        <v>18.867880469999999</v>
      </c>
      <c r="BR1685" s="152">
        <v>2.7457052339999999</v>
      </c>
      <c r="BS1685" s="152">
        <v>13.2100303</v>
      </c>
      <c r="BT1685" s="152">
        <v>2.82167184</v>
      </c>
      <c r="BU1685" s="152">
        <v>1.279425958</v>
      </c>
      <c r="BV1685" s="152">
        <v>3.5759116930000001</v>
      </c>
      <c r="BX1685" s="152">
        <v>3.8068026850000001</v>
      </c>
      <c r="BZ1685" s="152">
        <v>2.5841596149999999</v>
      </c>
      <c r="CB1685" s="152">
        <v>2.1302039069999998</v>
      </c>
      <c r="CD1685" s="152">
        <v>2.1309364899999998</v>
      </c>
      <c r="DC1685" s="152">
        <v>39.853000000000002</v>
      </c>
      <c r="DF1685" s="152">
        <v>10.813499999999999</v>
      </c>
      <c r="DG1685" s="152">
        <v>48.174300000000002</v>
      </c>
      <c r="DJ1685" s="152">
        <v>0.26989999999999997</v>
      </c>
      <c r="DM1685" s="152">
        <v>0.1993</v>
      </c>
      <c r="DO1685" s="154">
        <v>88.817756520000003</v>
      </c>
      <c r="ED1685" s="152">
        <v>50.706899999999997</v>
      </c>
      <c r="EE1685" s="152">
        <v>1.0058</v>
      </c>
      <c r="EF1685" s="152">
        <v>17.726099999999999</v>
      </c>
      <c r="EH1685" s="152">
        <v>7.3738864389999996</v>
      </c>
      <c r="EJ1685" s="152">
        <v>8.1945999999999994</v>
      </c>
      <c r="EK1685" s="152">
        <v>0.1346</v>
      </c>
      <c r="EL1685" s="152">
        <v>8.2692999999999994</v>
      </c>
      <c r="EM1685" s="152">
        <v>10.260899999999999</v>
      </c>
      <c r="EO1685" s="152">
        <v>3.2513999999999998</v>
      </c>
      <c r="EP1685" s="152">
        <v>0.74839999999999995</v>
      </c>
      <c r="EQ1685" s="152">
        <v>0.25319999999999998</v>
      </c>
      <c r="FF1685" s="152">
        <v>220.32130219999999</v>
      </c>
      <c r="FG1685" s="152">
        <v>218.69740880000001</v>
      </c>
      <c r="FJ1685" s="152">
        <v>115.8911239</v>
      </c>
      <c r="FP1685" s="152">
        <v>12.79413461</v>
      </c>
      <c r="FQ1685" s="152">
        <v>339.1823531</v>
      </c>
      <c r="FR1685" s="152">
        <v>21.985665439999998</v>
      </c>
      <c r="FS1685" s="152">
        <v>97.239203320000001</v>
      </c>
      <c r="FT1685" s="152">
        <v>9.3827033669999995</v>
      </c>
      <c r="FX1685" s="152">
        <v>0.20652037300000001</v>
      </c>
      <c r="FY1685" s="152">
        <v>121.9048997</v>
      </c>
      <c r="FZ1685" s="152">
        <v>7.4880248140000001</v>
      </c>
      <c r="GA1685" s="152">
        <v>17.048893240000002</v>
      </c>
      <c r="GB1685" s="152">
        <v>2.2114913280000001</v>
      </c>
      <c r="GC1685" s="152">
        <v>11.01160155</v>
      </c>
      <c r="GD1685" s="152">
        <v>2.8869392129999998</v>
      </c>
      <c r="GE1685" s="152">
        <v>1.097527884</v>
      </c>
      <c r="GF1685" s="152">
        <v>3.3507251560000002</v>
      </c>
      <c r="GG1685" s="152">
        <v>0.598002653</v>
      </c>
      <c r="GH1685" s="152">
        <v>3.6877885909999999</v>
      </c>
      <c r="GI1685" s="152">
        <v>0.79394679800000001</v>
      </c>
      <c r="GJ1685" s="152">
        <v>2.2853093809999998</v>
      </c>
      <c r="GK1685" s="152">
        <v>0.33743676500000003</v>
      </c>
      <c r="GL1685" s="152">
        <v>2.1086503900000002</v>
      </c>
      <c r="GM1685" s="152">
        <v>0.324234735</v>
      </c>
      <c r="GN1685" s="152">
        <v>2.00871771</v>
      </c>
      <c r="GO1685" s="152">
        <v>0.586687878</v>
      </c>
      <c r="GS1685" s="152">
        <v>1.0204714580000001</v>
      </c>
      <c r="GT1685" s="152">
        <v>0.68106234700000001</v>
      </c>
      <c r="GU1685" s="152">
        <v>0.25669489299999998</v>
      </c>
    </row>
    <row r="1686" spans="1:203">
      <c r="A1686" s="151">
        <v>7328</v>
      </c>
      <c r="B1686" s="152" t="s">
        <v>2859</v>
      </c>
      <c r="C1686" s="152" t="s">
        <v>2877</v>
      </c>
      <c r="D1686" s="152" t="s">
        <v>2878</v>
      </c>
      <c r="E1686" s="152" t="s">
        <v>3951</v>
      </c>
      <c r="F1686" s="152" t="s">
        <v>10132</v>
      </c>
      <c r="L1686" s="153" t="s">
        <v>4043</v>
      </c>
      <c r="M1686" s="153" t="s">
        <v>4457</v>
      </c>
      <c r="P1686" s="152">
        <v>28.57728333</v>
      </c>
      <c r="Q1686" s="152">
        <v>140.5423333</v>
      </c>
      <c r="S1686" s="152" t="s">
        <v>2716</v>
      </c>
      <c r="T1686" s="152">
        <v>50.3399</v>
      </c>
      <c r="U1686" s="152">
        <v>1.1243000000000001</v>
      </c>
      <c r="V1686" s="152">
        <v>20.794599999999999</v>
      </c>
      <c r="X1686" s="152">
        <v>4.7805</v>
      </c>
      <c r="AA1686" s="152">
        <v>2.4790000000000001</v>
      </c>
      <c r="AB1686" s="152">
        <v>0.11210000000000001</v>
      </c>
      <c r="AC1686" s="152">
        <v>11.3125</v>
      </c>
      <c r="AD1686" s="152">
        <v>3.9716999999999998</v>
      </c>
      <c r="AE1686" s="152">
        <v>0.78700000000000003</v>
      </c>
      <c r="AF1686" s="152">
        <v>0.2586</v>
      </c>
      <c r="AI1686" s="152">
        <v>96.082593309999993</v>
      </c>
      <c r="AJ1686" s="152">
        <v>1.9403399800000001</v>
      </c>
      <c r="AK1686" s="156">
        <f t="shared" si="26"/>
        <v>4.347710279E-2</v>
      </c>
      <c r="AL1686" s="151">
        <v>434.77102789999998</v>
      </c>
      <c r="AM1686" s="151">
        <v>303.05156479999999</v>
      </c>
      <c r="AN1686" s="151">
        <v>1160.399369</v>
      </c>
      <c r="AO1686" s="151">
        <v>623.45084899999995</v>
      </c>
      <c r="AQ1686" s="152">
        <v>5.8449142629999997</v>
      </c>
      <c r="AR1686" s="152">
        <v>0.86416939299999995</v>
      </c>
      <c r="AS1686" s="152">
        <v>4.3238238669999998</v>
      </c>
      <c r="AU1686" s="151">
        <v>1226.431049</v>
      </c>
      <c r="AV1686" s="152">
        <v>6679.019757</v>
      </c>
      <c r="AW1686" s="152">
        <v>33.31585243</v>
      </c>
      <c r="AX1686" s="151">
        <v>6720.4173769999998</v>
      </c>
      <c r="AZ1686" s="152">
        <v>95.410975390000004</v>
      </c>
      <c r="BG1686" s="152">
        <v>10.81711228</v>
      </c>
      <c r="BH1686" s="152">
        <v>380.58846299999999</v>
      </c>
      <c r="BI1686" s="152">
        <v>19.69485839</v>
      </c>
      <c r="BJ1686" s="152">
        <v>91.061279799999994</v>
      </c>
      <c r="BK1686" s="152">
        <v>11.18023853</v>
      </c>
      <c r="BO1686" s="152">
        <v>150.2684113</v>
      </c>
      <c r="BP1686" s="152">
        <v>11.352430569999999</v>
      </c>
      <c r="BQ1686" s="152">
        <v>19.06776369</v>
      </c>
      <c r="BR1686" s="152">
        <v>2.9205768910000001</v>
      </c>
      <c r="BS1686" s="152">
        <v>12.851144720000001</v>
      </c>
      <c r="BT1686" s="152">
        <v>3.1657949859999999</v>
      </c>
      <c r="BU1686" s="152">
        <v>1.1658124000000001</v>
      </c>
      <c r="BV1686" s="152">
        <v>3.50958718</v>
      </c>
      <c r="BX1686" s="152">
        <v>3.682021464</v>
      </c>
      <c r="BZ1686" s="152">
        <v>2.3409146770000002</v>
      </c>
      <c r="CB1686" s="152">
        <v>2.1823454130000002</v>
      </c>
      <c r="CD1686" s="152">
        <v>2.0238590950000002</v>
      </c>
      <c r="CU1686" s="152">
        <v>-48.3</v>
      </c>
      <c r="DC1686" s="152">
        <v>39.926600000000001</v>
      </c>
      <c r="DF1686" s="152">
        <v>11.266999999999999</v>
      </c>
      <c r="DG1686" s="152">
        <v>47.976500000000001</v>
      </c>
      <c r="DJ1686" s="152">
        <v>0.26329999999999998</v>
      </c>
      <c r="DM1686" s="152">
        <v>0.20910000000000001</v>
      </c>
      <c r="DO1686" s="154">
        <v>88.360929900000002</v>
      </c>
      <c r="ED1686" s="152">
        <v>50.706899999999997</v>
      </c>
      <c r="EE1686" s="152">
        <v>1.0058</v>
      </c>
      <c r="EF1686" s="152">
        <v>17.726099999999999</v>
      </c>
      <c r="EH1686" s="152">
        <v>7.3738864389999996</v>
      </c>
      <c r="EJ1686" s="152">
        <v>8.1945999999999994</v>
      </c>
      <c r="EK1686" s="152">
        <v>0.1346</v>
      </c>
      <c r="EL1686" s="152">
        <v>8.2692999999999994</v>
      </c>
      <c r="EM1686" s="152">
        <v>10.260899999999999</v>
      </c>
      <c r="EO1686" s="152">
        <v>3.2513999999999998</v>
      </c>
      <c r="EP1686" s="152">
        <v>0.74839999999999995</v>
      </c>
      <c r="EQ1686" s="152">
        <v>0.25319999999999998</v>
      </c>
      <c r="FF1686" s="152">
        <v>220.32130219999999</v>
      </c>
      <c r="FG1686" s="152">
        <v>218.69740880000001</v>
      </c>
      <c r="FJ1686" s="152">
        <v>115.8911239</v>
      </c>
      <c r="FP1686" s="152">
        <v>12.79413461</v>
      </c>
      <c r="FQ1686" s="152">
        <v>339.1823531</v>
      </c>
      <c r="FR1686" s="152">
        <v>21.985665439999998</v>
      </c>
      <c r="FS1686" s="152">
        <v>97.239203320000001</v>
      </c>
      <c r="FT1686" s="152">
        <v>9.3827033669999995</v>
      </c>
      <c r="FX1686" s="152">
        <v>0.20652037300000001</v>
      </c>
      <c r="FY1686" s="152">
        <v>121.9048997</v>
      </c>
      <c r="FZ1686" s="152">
        <v>7.4880248140000001</v>
      </c>
      <c r="GA1686" s="152">
        <v>17.048893240000002</v>
      </c>
      <c r="GB1686" s="152">
        <v>2.2114913280000001</v>
      </c>
      <c r="GC1686" s="152">
        <v>11.01160155</v>
      </c>
      <c r="GD1686" s="152">
        <v>2.8869392129999998</v>
      </c>
      <c r="GE1686" s="152">
        <v>1.097527884</v>
      </c>
      <c r="GF1686" s="152">
        <v>3.3507251560000002</v>
      </c>
      <c r="GG1686" s="152">
        <v>0.598002653</v>
      </c>
      <c r="GH1686" s="152">
        <v>3.6877885909999999</v>
      </c>
      <c r="GI1686" s="152">
        <v>0.79394679800000001</v>
      </c>
      <c r="GJ1686" s="152">
        <v>2.2853093809999998</v>
      </c>
      <c r="GK1686" s="152">
        <v>0.33743676500000003</v>
      </c>
      <c r="GL1686" s="152">
        <v>2.1086503900000002</v>
      </c>
      <c r="GM1686" s="152">
        <v>0.324234735</v>
      </c>
      <c r="GN1686" s="152">
        <v>2.00871771</v>
      </c>
      <c r="GO1686" s="152">
        <v>0.586687878</v>
      </c>
      <c r="GS1686" s="152">
        <v>1.0204714580000001</v>
      </c>
      <c r="GT1686" s="152">
        <v>0.68106234700000001</v>
      </c>
      <c r="GU1686" s="152">
        <v>0.25669489299999998</v>
      </c>
    </row>
    <row r="1687" spans="1:203">
      <c r="A1687" s="151">
        <v>7329</v>
      </c>
      <c r="B1687" s="152" t="s">
        <v>2859</v>
      </c>
      <c r="C1687" s="152" t="s">
        <v>2877</v>
      </c>
      <c r="D1687" s="152" t="s">
        <v>2878</v>
      </c>
      <c r="E1687" s="152" t="s">
        <v>3951</v>
      </c>
      <c r="F1687" s="152" t="s">
        <v>10133</v>
      </c>
      <c r="L1687" s="153" t="s">
        <v>4043</v>
      </c>
      <c r="M1687" s="153" t="s">
        <v>4563</v>
      </c>
      <c r="P1687" s="152">
        <v>28.57728333</v>
      </c>
      <c r="Q1687" s="152">
        <v>140.5423333</v>
      </c>
      <c r="S1687" s="152" t="s">
        <v>2716</v>
      </c>
      <c r="T1687" s="152">
        <v>50.685499999999998</v>
      </c>
      <c r="U1687" s="152">
        <v>1.1496</v>
      </c>
      <c r="V1687" s="152">
        <v>20.064599999999999</v>
      </c>
      <c r="X1687" s="152">
        <v>5.2428999999999997</v>
      </c>
      <c r="AA1687" s="152">
        <v>3.1368</v>
      </c>
      <c r="AB1687" s="152">
        <v>0.12180000000000001</v>
      </c>
      <c r="AC1687" s="152">
        <v>11.164899999999999</v>
      </c>
      <c r="AD1687" s="152">
        <v>3.8380000000000001</v>
      </c>
      <c r="AE1687" s="152">
        <v>0.7661</v>
      </c>
      <c r="AF1687" s="152">
        <v>0.3039</v>
      </c>
      <c r="AI1687" s="152">
        <v>96.610583669999997</v>
      </c>
      <c r="AJ1687" s="152">
        <v>2.0152327739999998</v>
      </c>
      <c r="AK1687" s="156">
        <f t="shared" si="26"/>
        <v>2.5142617129999999E-2</v>
      </c>
      <c r="AL1687" s="151">
        <v>251.42617129999999</v>
      </c>
      <c r="AM1687" s="151">
        <v>347.4368824</v>
      </c>
      <c r="AN1687" s="151">
        <v>1377.3627469999999</v>
      </c>
      <c r="AO1687" s="151">
        <v>817.74824960000001</v>
      </c>
      <c r="AQ1687" s="152">
        <v>6.0886842850000003</v>
      </c>
      <c r="AR1687" s="152">
        <v>0.96870629399999997</v>
      </c>
      <c r="AS1687" s="152">
        <v>4.3948103549999997</v>
      </c>
      <c r="AU1687" s="151">
        <v>1254.1114299999999</v>
      </c>
      <c r="AV1687" s="152">
        <v>6320.3289070000001</v>
      </c>
      <c r="AW1687" s="152">
        <v>30.789084849999998</v>
      </c>
      <c r="AX1687" s="151">
        <v>6564.9701599999999</v>
      </c>
      <c r="AZ1687" s="152">
        <v>76.757033230000005</v>
      </c>
      <c r="BG1687" s="152">
        <v>9.5997569279999997</v>
      </c>
      <c r="BH1687" s="152">
        <v>398.64795529999998</v>
      </c>
      <c r="BI1687" s="152">
        <v>20.609955830000001</v>
      </c>
      <c r="BJ1687" s="152">
        <v>96.867530889999998</v>
      </c>
      <c r="BK1687" s="152">
        <v>11.072260869999999</v>
      </c>
      <c r="BO1687" s="152">
        <v>154.70540009999999</v>
      </c>
      <c r="BP1687" s="152">
        <v>9.4677300950000003</v>
      </c>
      <c r="BQ1687" s="152">
        <v>20.22311964</v>
      </c>
      <c r="BR1687" s="152">
        <v>2.976370578</v>
      </c>
      <c r="BS1687" s="152">
        <v>13.463245779999999</v>
      </c>
      <c r="BT1687" s="152">
        <v>3.092305595</v>
      </c>
      <c r="BU1687" s="152">
        <v>1.1794550509999999</v>
      </c>
      <c r="BV1687" s="152">
        <v>3.8029044060000001</v>
      </c>
      <c r="BX1687" s="152">
        <v>3.586442023</v>
      </c>
      <c r="BZ1687" s="152">
        <v>2.562996718</v>
      </c>
      <c r="CB1687" s="152">
        <v>2.301421961</v>
      </c>
      <c r="CD1687" s="152">
        <v>2.2242735680000001</v>
      </c>
      <c r="CU1687" s="152">
        <v>-39.299999999999997</v>
      </c>
      <c r="DC1687" s="152">
        <v>40.200499999999998</v>
      </c>
      <c r="DF1687" s="152">
        <v>10.589499999999999</v>
      </c>
      <c r="DG1687" s="152">
        <v>48.864400000000003</v>
      </c>
      <c r="DJ1687" s="152">
        <v>0.35370000000000001</v>
      </c>
      <c r="DM1687" s="152">
        <v>0.17599999999999999</v>
      </c>
      <c r="DO1687" s="154">
        <v>89.162182169999994</v>
      </c>
      <c r="ED1687" s="152">
        <v>50.706899999999997</v>
      </c>
      <c r="EE1687" s="152">
        <v>1.0058</v>
      </c>
      <c r="EF1687" s="152">
        <v>17.726099999999999</v>
      </c>
      <c r="EH1687" s="152">
        <v>7.3738864389999996</v>
      </c>
      <c r="EJ1687" s="152">
        <v>8.1945999999999994</v>
      </c>
      <c r="EK1687" s="152">
        <v>0.1346</v>
      </c>
      <c r="EL1687" s="152">
        <v>8.2692999999999994</v>
      </c>
      <c r="EM1687" s="152">
        <v>10.260899999999999</v>
      </c>
      <c r="EO1687" s="152">
        <v>3.2513999999999998</v>
      </c>
      <c r="EP1687" s="152">
        <v>0.74839999999999995</v>
      </c>
      <c r="EQ1687" s="152">
        <v>0.25319999999999998</v>
      </c>
      <c r="FF1687" s="152">
        <v>220.32130219999999</v>
      </c>
      <c r="FG1687" s="152">
        <v>218.69740880000001</v>
      </c>
      <c r="FJ1687" s="152">
        <v>115.8911239</v>
      </c>
      <c r="FP1687" s="152">
        <v>12.79413461</v>
      </c>
      <c r="FQ1687" s="152">
        <v>339.1823531</v>
      </c>
      <c r="FR1687" s="152">
        <v>21.985665439999998</v>
      </c>
      <c r="FS1687" s="152">
        <v>97.239203320000001</v>
      </c>
      <c r="FT1687" s="152">
        <v>9.3827033669999995</v>
      </c>
      <c r="FX1687" s="152">
        <v>0.20652037300000001</v>
      </c>
      <c r="FY1687" s="152">
        <v>121.9048997</v>
      </c>
      <c r="FZ1687" s="152">
        <v>7.4880248140000001</v>
      </c>
      <c r="GA1687" s="152">
        <v>17.048893240000002</v>
      </c>
      <c r="GB1687" s="152">
        <v>2.2114913280000001</v>
      </c>
      <c r="GC1687" s="152">
        <v>11.01160155</v>
      </c>
      <c r="GD1687" s="152">
        <v>2.8869392129999998</v>
      </c>
      <c r="GE1687" s="152">
        <v>1.097527884</v>
      </c>
      <c r="GF1687" s="152">
        <v>3.3507251560000002</v>
      </c>
      <c r="GG1687" s="152">
        <v>0.598002653</v>
      </c>
      <c r="GH1687" s="152">
        <v>3.6877885909999999</v>
      </c>
      <c r="GI1687" s="152">
        <v>0.79394679800000001</v>
      </c>
      <c r="GJ1687" s="152">
        <v>2.2853093809999998</v>
      </c>
      <c r="GK1687" s="152">
        <v>0.33743676500000003</v>
      </c>
      <c r="GL1687" s="152">
        <v>2.1086503900000002</v>
      </c>
      <c r="GM1687" s="152">
        <v>0.324234735</v>
      </c>
      <c r="GN1687" s="152">
        <v>2.00871771</v>
      </c>
      <c r="GO1687" s="152">
        <v>0.586687878</v>
      </c>
      <c r="GS1687" s="152">
        <v>1.0204714580000001</v>
      </c>
      <c r="GT1687" s="152">
        <v>0.68106234700000001</v>
      </c>
      <c r="GU1687" s="152">
        <v>0.25669489299999998</v>
      </c>
    </row>
    <row r="1688" spans="1:203">
      <c r="A1688" s="151">
        <v>7330</v>
      </c>
      <c r="B1688" s="152" t="s">
        <v>2859</v>
      </c>
      <c r="C1688" s="152" t="s">
        <v>2877</v>
      </c>
      <c r="D1688" s="152" t="s">
        <v>2878</v>
      </c>
      <c r="E1688" s="152" t="s">
        <v>3951</v>
      </c>
      <c r="F1688" s="152" t="s">
        <v>10134</v>
      </c>
      <c r="L1688" s="153" t="s">
        <v>4043</v>
      </c>
      <c r="M1688" s="153" t="s">
        <v>4524</v>
      </c>
      <c r="P1688" s="152">
        <v>28.57728333</v>
      </c>
      <c r="Q1688" s="152">
        <v>140.5423333</v>
      </c>
      <c r="S1688" s="152" t="s">
        <v>2716</v>
      </c>
      <c r="T1688" s="152">
        <v>50.587899999999998</v>
      </c>
      <c r="U1688" s="152">
        <v>1.1681999999999999</v>
      </c>
      <c r="V1688" s="152">
        <v>21.162199999999999</v>
      </c>
      <c r="X1688" s="152">
        <v>5.1139999999999999</v>
      </c>
      <c r="AA1688" s="152">
        <v>1.7837000000000001</v>
      </c>
      <c r="AB1688" s="152">
        <v>0.128</v>
      </c>
      <c r="AC1688" s="152">
        <v>11.397399999999999</v>
      </c>
      <c r="AD1688" s="152">
        <v>4.1349999999999998</v>
      </c>
      <c r="AE1688" s="152">
        <v>0.82340000000000002</v>
      </c>
      <c r="AF1688" s="152">
        <v>0.27539999999999998</v>
      </c>
      <c r="AI1688" s="152">
        <v>96.708575620000005</v>
      </c>
      <c r="AJ1688" s="152">
        <v>2.023671716</v>
      </c>
      <c r="AK1688" s="156">
        <f t="shared" si="26"/>
        <v>3.4154682249999999E-2</v>
      </c>
      <c r="AL1688" s="151">
        <v>341.54682250000002</v>
      </c>
      <c r="AM1688" s="151">
        <v>342.94847950000002</v>
      </c>
      <c r="AN1688" s="151">
        <v>1212.207981</v>
      </c>
      <c r="AO1688" s="151">
        <v>725.55755959999999</v>
      </c>
      <c r="AQ1688" s="152">
        <v>5.4867584689999997</v>
      </c>
      <c r="AR1688" s="152">
        <v>0.77267709600000001</v>
      </c>
      <c r="AS1688" s="152">
        <v>3.3759640549999999</v>
      </c>
      <c r="AU1688" s="151">
        <v>1025.5739060000001</v>
      </c>
      <c r="AV1688" s="152">
        <v>5584.5223260000002</v>
      </c>
      <c r="AW1688" s="152">
        <v>28.337245459999998</v>
      </c>
      <c r="AX1688" s="151">
        <v>5840.0333019999998</v>
      </c>
      <c r="AZ1688" s="152">
        <v>90.632024729999998</v>
      </c>
      <c r="BG1688" s="152">
        <v>8.4141726810000002</v>
      </c>
      <c r="BH1688" s="152">
        <v>329.75646519999998</v>
      </c>
      <c r="BI1688" s="152">
        <v>17.72293625</v>
      </c>
      <c r="BJ1688" s="152">
        <v>81.670969040000003</v>
      </c>
      <c r="BK1688" s="152">
        <v>9.2727060110000004</v>
      </c>
      <c r="BO1688" s="152">
        <v>129.94390179999999</v>
      </c>
      <c r="BP1688" s="152">
        <v>7.469050255</v>
      </c>
      <c r="BQ1688" s="152">
        <v>16.487970149999999</v>
      </c>
      <c r="BR1688" s="152">
        <v>2.4530254720000002</v>
      </c>
      <c r="BS1688" s="152">
        <v>11.161690050000001</v>
      </c>
      <c r="BT1688" s="152">
        <v>2.6098951270000001</v>
      </c>
      <c r="BU1688" s="152">
        <v>1.1516345029999999</v>
      </c>
      <c r="BV1688" s="152">
        <v>3.2151065449999998</v>
      </c>
      <c r="BX1688" s="152">
        <v>3.1273644219999999</v>
      </c>
      <c r="BZ1688" s="152">
        <v>2.2892125989999998</v>
      </c>
      <c r="CB1688" s="152">
        <v>2.0642579990000001</v>
      </c>
      <c r="CD1688" s="152">
        <v>1.767445363</v>
      </c>
      <c r="DC1688" s="152">
        <v>39.964399999999998</v>
      </c>
      <c r="DF1688" s="152">
        <v>12.1675</v>
      </c>
      <c r="DG1688" s="152">
        <v>47.115499999999997</v>
      </c>
      <c r="DJ1688" s="152">
        <v>0.21679999999999999</v>
      </c>
      <c r="DM1688" s="152">
        <v>0.16700000000000001</v>
      </c>
      <c r="DO1688" s="154">
        <v>87.347755550000002</v>
      </c>
      <c r="ED1688" s="152">
        <v>50.706899999999997</v>
      </c>
      <c r="EE1688" s="152">
        <v>1.0058</v>
      </c>
      <c r="EF1688" s="152">
        <v>17.726099999999999</v>
      </c>
      <c r="EH1688" s="152">
        <v>7.3738864389999996</v>
      </c>
      <c r="EJ1688" s="152">
        <v>8.1945999999999994</v>
      </c>
      <c r="EK1688" s="152">
        <v>0.1346</v>
      </c>
      <c r="EL1688" s="152">
        <v>8.2692999999999994</v>
      </c>
      <c r="EM1688" s="152">
        <v>10.260899999999999</v>
      </c>
      <c r="EO1688" s="152">
        <v>3.2513999999999998</v>
      </c>
      <c r="EP1688" s="152">
        <v>0.74839999999999995</v>
      </c>
      <c r="EQ1688" s="152">
        <v>0.25319999999999998</v>
      </c>
      <c r="FF1688" s="152">
        <v>220.32130219999999</v>
      </c>
      <c r="FG1688" s="152">
        <v>218.69740880000001</v>
      </c>
      <c r="FJ1688" s="152">
        <v>115.8911239</v>
      </c>
      <c r="FP1688" s="152">
        <v>12.79413461</v>
      </c>
      <c r="FQ1688" s="152">
        <v>339.1823531</v>
      </c>
      <c r="FR1688" s="152">
        <v>21.985665439999998</v>
      </c>
      <c r="FS1688" s="152">
        <v>97.239203320000001</v>
      </c>
      <c r="FT1688" s="152">
        <v>9.3827033669999995</v>
      </c>
      <c r="FX1688" s="152">
        <v>0.20652037300000001</v>
      </c>
      <c r="FY1688" s="152">
        <v>121.9048997</v>
      </c>
      <c r="FZ1688" s="152">
        <v>7.4880248140000001</v>
      </c>
      <c r="GA1688" s="152">
        <v>17.048893240000002</v>
      </c>
      <c r="GB1688" s="152">
        <v>2.2114913280000001</v>
      </c>
      <c r="GC1688" s="152">
        <v>11.01160155</v>
      </c>
      <c r="GD1688" s="152">
        <v>2.8869392129999998</v>
      </c>
      <c r="GE1688" s="152">
        <v>1.097527884</v>
      </c>
      <c r="GF1688" s="152">
        <v>3.3507251560000002</v>
      </c>
      <c r="GG1688" s="152">
        <v>0.598002653</v>
      </c>
      <c r="GH1688" s="152">
        <v>3.6877885909999999</v>
      </c>
      <c r="GI1688" s="152">
        <v>0.79394679800000001</v>
      </c>
      <c r="GJ1688" s="152">
        <v>2.2853093809999998</v>
      </c>
      <c r="GK1688" s="152">
        <v>0.33743676500000003</v>
      </c>
      <c r="GL1688" s="152">
        <v>2.1086503900000002</v>
      </c>
      <c r="GM1688" s="152">
        <v>0.324234735</v>
      </c>
      <c r="GN1688" s="152">
        <v>2.00871771</v>
      </c>
      <c r="GO1688" s="152">
        <v>0.586687878</v>
      </c>
      <c r="GS1688" s="152">
        <v>1.0204714580000001</v>
      </c>
      <c r="GT1688" s="152">
        <v>0.68106234700000001</v>
      </c>
      <c r="GU1688" s="152">
        <v>0.25669489299999998</v>
      </c>
    </row>
    <row r="1689" spans="1:203">
      <c r="A1689" s="151">
        <v>7331</v>
      </c>
      <c r="B1689" s="152" t="s">
        <v>2859</v>
      </c>
      <c r="C1689" s="152" t="s">
        <v>2877</v>
      </c>
      <c r="D1689" s="152" t="s">
        <v>2878</v>
      </c>
      <c r="E1689" s="152" t="s">
        <v>3951</v>
      </c>
      <c r="F1689" s="152" t="s">
        <v>10135</v>
      </c>
      <c r="L1689" s="153" t="s">
        <v>4043</v>
      </c>
      <c r="M1689" s="153" t="s">
        <v>4287</v>
      </c>
      <c r="P1689" s="152">
        <v>28.57728333</v>
      </c>
      <c r="Q1689" s="152">
        <v>140.5423333</v>
      </c>
      <c r="S1689" s="152" t="s">
        <v>2716</v>
      </c>
      <c r="T1689" s="152">
        <v>49.786999999999999</v>
      </c>
      <c r="U1689" s="152">
        <v>1.2156</v>
      </c>
      <c r="V1689" s="152">
        <v>20.6005</v>
      </c>
      <c r="X1689" s="152">
        <v>5.806</v>
      </c>
      <c r="AA1689" s="152">
        <v>2.3855</v>
      </c>
      <c r="AB1689" s="152">
        <v>0.1116</v>
      </c>
      <c r="AC1689" s="152">
        <v>11.819100000000001</v>
      </c>
      <c r="AD1689" s="152">
        <v>3.8321999999999998</v>
      </c>
      <c r="AE1689" s="152">
        <v>0.7198</v>
      </c>
      <c r="AF1689" s="152">
        <v>0.26919999999999999</v>
      </c>
      <c r="AI1689" s="152">
        <v>96.686152989999997</v>
      </c>
      <c r="AJ1689" s="152">
        <v>1.6701543219999999</v>
      </c>
      <c r="AK1689" s="156">
        <f t="shared" si="26"/>
        <v>2.8802076670000003E-2</v>
      </c>
      <c r="AL1689" s="151">
        <v>288.02076670000002</v>
      </c>
      <c r="AM1689" s="151">
        <v>311.81463710000003</v>
      </c>
      <c r="AN1689" s="151">
        <v>1219.8312719999999</v>
      </c>
      <c r="AO1689" s="151">
        <v>625.24503219999997</v>
      </c>
      <c r="AQ1689" s="152">
        <v>7.0750758740000004</v>
      </c>
      <c r="AR1689" s="152">
        <v>0.83796645400000003</v>
      </c>
      <c r="AS1689" s="152">
        <v>6.6660621139999998</v>
      </c>
      <c r="AU1689" s="151">
        <v>1420.8100079999999</v>
      </c>
      <c r="AV1689" s="152">
        <v>7977.082418</v>
      </c>
      <c r="AW1689" s="152">
        <v>40.656391169999999</v>
      </c>
      <c r="AX1689" s="151">
        <v>7788.4356859999998</v>
      </c>
      <c r="AZ1689" s="152">
        <v>257.64947080000002</v>
      </c>
      <c r="BG1689" s="152">
        <v>11.56749372</v>
      </c>
      <c r="BH1689" s="152">
        <v>426.2764525</v>
      </c>
      <c r="BI1689" s="152">
        <v>21.898854060000001</v>
      </c>
      <c r="BJ1689" s="152">
        <v>98.09485737</v>
      </c>
      <c r="BK1689" s="152">
        <v>10.96789968</v>
      </c>
      <c r="BO1689" s="152">
        <v>173.0010796</v>
      </c>
      <c r="BP1689" s="152">
        <v>9.6943631030000006</v>
      </c>
      <c r="BQ1689" s="152">
        <v>20.66885293</v>
      </c>
      <c r="BR1689" s="152">
        <v>2.9567600060000001</v>
      </c>
      <c r="BS1689" s="152">
        <v>13.24170599</v>
      </c>
      <c r="BT1689" s="152">
        <v>3.0530905599999998</v>
      </c>
      <c r="BU1689" s="152">
        <v>1.2861548359999999</v>
      </c>
      <c r="BV1689" s="152">
        <v>4.0282314469999996</v>
      </c>
      <c r="BX1689" s="152">
        <v>4.5495277310000004</v>
      </c>
      <c r="BZ1689" s="152">
        <v>3.2659942210000001</v>
      </c>
      <c r="CB1689" s="152">
        <v>2.3311666419999999</v>
      </c>
      <c r="CD1689" s="152">
        <v>2.1346553359999998</v>
      </c>
      <c r="DC1689" s="152">
        <v>39.737499999999997</v>
      </c>
      <c r="DF1689" s="152">
        <v>11.938499999999999</v>
      </c>
      <c r="DG1689" s="152">
        <v>47.514400000000002</v>
      </c>
      <c r="DJ1689" s="152">
        <v>0.23069999999999999</v>
      </c>
      <c r="DM1689" s="152">
        <v>0.19359999999999999</v>
      </c>
      <c r="DO1689" s="154">
        <v>87.647812650000006</v>
      </c>
      <c r="ED1689" s="152">
        <v>50.706899999999997</v>
      </c>
      <c r="EE1689" s="152">
        <v>1.0058</v>
      </c>
      <c r="EF1689" s="152">
        <v>17.726099999999999</v>
      </c>
      <c r="EH1689" s="152">
        <v>7.3738864389999996</v>
      </c>
      <c r="EJ1689" s="152">
        <v>8.1945999999999994</v>
      </c>
      <c r="EK1689" s="152">
        <v>0.1346</v>
      </c>
      <c r="EL1689" s="152">
        <v>8.2692999999999994</v>
      </c>
      <c r="EM1689" s="152">
        <v>10.260899999999999</v>
      </c>
      <c r="EO1689" s="152">
        <v>3.2513999999999998</v>
      </c>
      <c r="EP1689" s="152">
        <v>0.74839999999999995</v>
      </c>
      <c r="EQ1689" s="152">
        <v>0.25319999999999998</v>
      </c>
      <c r="FF1689" s="152">
        <v>220.32130219999999</v>
      </c>
      <c r="FG1689" s="152">
        <v>218.69740880000001</v>
      </c>
      <c r="FJ1689" s="152">
        <v>115.8911239</v>
      </c>
      <c r="FP1689" s="152">
        <v>12.79413461</v>
      </c>
      <c r="FQ1689" s="152">
        <v>339.1823531</v>
      </c>
      <c r="FR1689" s="152">
        <v>21.985665439999998</v>
      </c>
      <c r="FS1689" s="152">
        <v>97.239203320000001</v>
      </c>
      <c r="FT1689" s="152">
        <v>9.3827033669999995</v>
      </c>
      <c r="FX1689" s="152">
        <v>0.20652037300000001</v>
      </c>
      <c r="FY1689" s="152">
        <v>121.9048997</v>
      </c>
      <c r="FZ1689" s="152">
        <v>7.4880248140000001</v>
      </c>
      <c r="GA1689" s="152">
        <v>17.048893240000002</v>
      </c>
      <c r="GB1689" s="152">
        <v>2.2114913280000001</v>
      </c>
      <c r="GC1689" s="152">
        <v>11.01160155</v>
      </c>
      <c r="GD1689" s="152">
        <v>2.8869392129999998</v>
      </c>
      <c r="GE1689" s="152">
        <v>1.097527884</v>
      </c>
      <c r="GF1689" s="152">
        <v>3.3507251560000002</v>
      </c>
      <c r="GG1689" s="152">
        <v>0.598002653</v>
      </c>
      <c r="GH1689" s="152">
        <v>3.6877885909999999</v>
      </c>
      <c r="GI1689" s="152">
        <v>0.79394679800000001</v>
      </c>
      <c r="GJ1689" s="152">
        <v>2.2853093809999998</v>
      </c>
      <c r="GK1689" s="152">
        <v>0.33743676500000003</v>
      </c>
      <c r="GL1689" s="152">
        <v>2.1086503900000002</v>
      </c>
      <c r="GM1689" s="152">
        <v>0.324234735</v>
      </c>
      <c r="GN1689" s="152">
        <v>2.00871771</v>
      </c>
      <c r="GO1689" s="152">
        <v>0.586687878</v>
      </c>
      <c r="GS1689" s="152">
        <v>1.0204714580000001</v>
      </c>
      <c r="GT1689" s="152">
        <v>0.68106234700000001</v>
      </c>
      <c r="GU1689" s="152">
        <v>0.25669489299999998</v>
      </c>
    </row>
    <row r="1690" spans="1:203">
      <c r="A1690" s="151">
        <v>7332</v>
      </c>
      <c r="B1690" s="152" t="s">
        <v>2859</v>
      </c>
      <c r="C1690" s="152" t="s">
        <v>2877</v>
      </c>
      <c r="D1690" s="152" t="s">
        <v>2878</v>
      </c>
      <c r="E1690" s="152" t="s">
        <v>3951</v>
      </c>
      <c r="F1690" s="152" t="s">
        <v>10136</v>
      </c>
      <c r="L1690" s="153" t="s">
        <v>4043</v>
      </c>
      <c r="M1690" s="153" t="s">
        <v>4148</v>
      </c>
      <c r="P1690" s="152">
        <v>28.57728333</v>
      </c>
      <c r="Q1690" s="152">
        <v>140.5423333</v>
      </c>
      <c r="S1690" s="152" t="s">
        <v>2716</v>
      </c>
      <c r="T1690" s="152">
        <v>49.407600000000002</v>
      </c>
      <c r="U1690" s="152">
        <v>1.0435000000000001</v>
      </c>
      <c r="V1690" s="152">
        <v>18.923100000000002</v>
      </c>
      <c r="X1690" s="152">
        <v>6.0159000000000002</v>
      </c>
      <c r="AA1690" s="152">
        <v>6.1486999999999998</v>
      </c>
      <c r="AB1690" s="152">
        <v>0.1028</v>
      </c>
      <c r="AC1690" s="152">
        <v>10.4544</v>
      </c>
      <c r="AD1690" s="152">
        <v>3.4929999999999999</v>
      </c>
      <c r="AE1690" s="152">
        <v>0.65959999999999996</v>
      </c>
      <c r="AF1690" s="152">
        <v>0.25659999999999999</v>
      </c>
      <c r="AI1690" s="152">
        <v>96.668754199999995</v>
      </c>
      <c r="AJ1690" s="152">
        <v>2.2166241790000001</v>
      </c>
      <c r="AK1690" s="156">
        <f t="shared" si="26"/>
        <v>1.470797574E-2</v>
      </c>
      <c r="AL1690" s="151">
        <v>147.07975740000001</v>
      </c>
      <c r="AM1690" s="151">
        <v>312.44458839999999</v>
      </c>
      <c r="AN1690" s="151">
        <v>1072.883108</v>
      </c>
      <c r="AO1690" s="151">
        <v>686.20177309999997</v>
      </c>
      <c r="AQ1690" s="152">
        <v>5.3077074199999998</v>
      </c>
      <c r="AR1690" s="152">
        <v>0.81968852999999997</v>
      </c>
      <c r="AS1690" s="152">
        <v>3.5970651349999998</v>
      </c>
      <c r="AU1690" s="151">
        <v>1165.0077369999999</v>
      </c>
      <c r="AV1690" s="152">
        <v>5678.2812020000001</v>
      </c>
      <c r="AW1690" s="152">
        <v>31.491905689999999</v>
      </c>
      <c r="AX1690" s="151">
        <v>6226.2999369999998</v>
      </c>
      <c r="AZ1690" s="152">
        <v>91.594532049999998</v>
      </c>
      <c r="BG1690" s="152">
        <v>8.3942198099999992</v>
      </c>
      <c r="BH1690" s="152">
        <v>341.14571940000002</v>
      </c>
      <c r="BI1690" s="152">
        <v>18.414237350000001</v>
      </c>
      <c r="BJ1690" s="152">
        <v>86.950607570000003</v>
      </c>
      <c r="BK1690" s="152">
        <v>9.9725141340000008</v>
      </c>
      <c r="BO1690" s="152">
        <v>130.87939249999999</v>
      </c>
      <c r="BP1690" s="152">
        <v>7.7766156369999999</v>
      </c>
      <c r="BQ1690" s="152">
        <v>17.062212070000001</v>
      </c>
      <c r="BR1690" s="152">
        <v>2.3299610899999998</v>
      </c>
      <c r="BS1690" s="152">
        <v>11.35491176</v>
      </c>
      <c r="BT1690" s="152">
        <v>2.3092206540000002</v>
      </c>
      <c r="BU1690" s="152">
        <v>0.98019025500000001</v>
      </c>
      <c r="BV1690" s="152">
        <v>3.1807834430000002</v>
      </c>
      <c r="BX1690" s="152">
        <v>3.5625989819999999</v>
      </c>
      <c r="BZ1690" s="152">
        <v>2.6122304810000001</v>
      </c>
      <c r="CB1690" s="152">
        <v>1.9605999890000001</v>
      </c>
      <c r="CD1690" s="152">
        <v>1.772919087</v>
      </c>
      <c r="CU1690" s="152">
        <v>-47.9</v>
      </c>
      <c r="DC1690" s="152">
        <v>40.035400000000003</v>
      </c>
      <c r="DF1690" s="152">
        <v>11.151999999999999</v>
      </c>
      <c r="DG1690" s="152">
        <v>48.222000000000001</v>
      </c>
      <c r="DJ1690" s="152">
        <v>0.30370000000000003</v>
      </c>
      <c r="DM1690" s="152">
        <v>0.17349999999999999</v>
      </c>
      <c r="DO1690" s="154">
        <v>88.518003140000005</v>
      </c>
      <c r="ED1690" s="152">
        <v>50.706899999999997</v>
      </c>
      <c r="EE1690" s="152">
        <v>1.0058</v>
      </c>
      <c r="EF1690" s="152">
        <v>17.726099999999999</v>
      </c>
      <c r="EH1690" s="152">
        <v>7.3738864389999996</v>
      </c>
      <c r="EJ1690" s="152">
        <v>8.1945999999999994</v>
      </c>
      <c r="EK1690" s="152">
        <v>0.1346</v>
      </c>
      <c r="EL1690" s="152">
        <v>8.2692999999999994</v>
      </c>
      <c r="EM1690" s="152">
        <v>10.260899999999999</v>
      </c>
      <c r="EO1690" s="152">
        <v>3.2513999999999998</v>
      </c>
      <c r="EP1690" s="152">
        <v>0.74839999999999995</v>
      </c>
      <c r="EQ1690" s="152">
        <v>0.25319999999999998</v>
      </c>
      <c r="FF1690" s="152">
        <v>220.32130219999999</v>
      </c>
      <c r="FG1690" s="152">
        <v>218.69740880000001</v>
      </c>
      <c r="FJ1690" s="152">
        <v>115.8911239</v>
      </c>
      <c r="FP1690" s="152">
        <v>12.79413461</v>
      </c>
      <c r="FQ1690" s="152">
        <v>339.1823531</v>
      </c>
      <c r="FR1690" s="152">
        <v>21.985665439999998</v>
      </c>
      <c r="FS1690" s="152">
        <v>97.239203320000001</v>
      </c>
      <c r="FT1690" s="152">
        <v>9.3827033669999995</v>
      </c>
      <c r="FX1690" s="152">
        <v>0.20652037300000001</v>
      </c>
      <c r="FY1690" s="152">
        <v>121.9048997</v>
      </c>
      <c r="FZ1690" s="152">
        <v>7.4880248140000001</v>
      </c>
      <c r="GA1690" s="152">
        <v>17.048893240000002</v>
      </c>
      <c r="GB1690" s="152">
        <v>2.2114913280000001</v>
      </c>
      <c r="GC1690" s="152">
        <v>11.01160155</v>
      </c>
      <c r="GD1690" s="152">
        <v>2.8869392129999998</v>
      </c>
      <c r="GE1690" s="152">
        <v>1.097527884</v>
      </c>
      <c r="GF1690" s="152">
        <v>3.3507251560000002</v>
      </c>
      <c r="GG1690" s="152">
        <v>0.598002653</v>
      </c>
      <c r="GH1690" s="152">
        <v>3.6877885909999999</v>
      </c>
      <c r="GI1690" s="152">
        <v>0.79394679800000001</v>
      </c>
      <c r="GJ1690" s="152">
        <v>2.2853093809999998</v>
      </c>
      <c r="GK1690" s="152">
        <v>0.33743676500000003</v>
      </c>
      <c r="GL1690" s="152">
        <v>2.1086503900000002</v>
      </c>
      <c r="GM1690" s="152">
        <v>0.324234735</v>
      </c>
      <c r="GN1690" s="152">
        <v>2.00871771</v>
      </c>
      <c r="GO1690" s="152">
        <v>0.586687878</v>
      </c>
      <c r="GS1690" s="152">
        <v>1.0204714580000001</v>
      </c>
      <c r="GT1690" s="152">
        <v>0.68106234700000001</v>
      </c>
      <c r="GU1690" s="152">
        <v>0.25669489299999998</v>
      </c>
    </row>
    <row r="1691" spans="1:203">
      <c r="A1691" s="151">
        <v>7333</v>
      </c>
      <c r="B1691" s="152" t="s">
        <v>2859</v>
      </c>
      <c r="C1691" s="152" t="s">
        <v>2877</v>
      </c>
      <c r="D1691" s="152" t="s">
        <v>2878</v>
      </c>
      <c r="E1691" s="152" t="s">
        <v>3951</v>
      </c>
      <c r="F1691" s="152" t="s">
        <v>10137</v>
      </c>
      <c r="L1691" s="153" t="s">
        <v>4043</v>
      </c>
      <c r="M1691" s="153" t="s">
        <v>4044</v>
      </c>
      <c r="P1691" s="152">
        <v>28.57728333</v>
      </c>
      <c r="Q1691" s="152">
        <v>140.5423333</v>
      </c>
      <c r="S1691" s="152" t="s">
        <v>2716</v>
      </c>
      <c r="T1691" s="152">
        <v>49.014800000000001</v>
      </c>
      <c r="U1691" s="152">
        <v>1.0791999999999999</v>
      </c>
      <c r="V1691" s="152">
        <v>19.610600000000002</v>
      </c>
      <c r="X1691" s="152">
        <v>6.0544000000000002</v>
      </c>
      <c r="AA1691" s="152">
        <v>5.7389999999999999</v>
      </c>
      <c r="AB1691" s="152">
        <v>0.1187</v>
      </c>
      <c r="AC1691" s="152">
        <v>10.6907</v>
      </c>
      <c r="AD1691" s="152">
        <v>3.6768000000000001</v>
      </c>
      <c r="AE1691" s="152">
        <v>0.71230000000000004</v>
      </c>
      <c r="AF1691" s="152">
        <v>0.30170000000000002</v>
      </c>
      <c r="AI1691" s="152">
        <v>97.142014369999998</v>
      </c>
      <c r="AJ1691" s="152">
        <v>1.6179228990000001</v>
      </c>
      <c r="AK1691" s="156">
        <f t="shared" si="26"/>
        <v>2.1280401169999998E-2</v>
      </c>
      <c r="AL1691" s="151">
        <v>212.80401169999999</v>
      </c>
      <c r="AM1691" s="151">
        <v>271.17153009999998</v>
      </c>
      <c r="AN1691" s="151">
        <v>970.12026449999996</v>
      </c>
      <c r="AO1691" s="151">
        <v>611.11899860000005</v>
      </c>
      <c r="AQ1691" s="152">
        <v>5.2197748119999998</v>
      </c>
      <c r="AR1691" s="152">
        <v>0.83065591599999999</v>
      </c>
      <c r="AS1691" s="152">
        <v>3.735774444</v>
      </c>
      <c r="AU1691" s="151">
        <v>1150.1929520000001</v>
      </c>
      <c r="AV1691" s="152">
        <v>5752.872257</v>
      </c>
      <c r="AW1691" s="152">
        <v>29.355752979999998</v>
      </c>
      <c r="AX1691" s="151">
        <v>6148.1613729999999</v>
      </c>
      <c r="AZ1691" s="152">
        <v>109.61900919999999</v>
      </c>
      <c r="BG1691" s="152">
        <v>9.0060055319999996</v>
      </c>
      <c r="BH1691" s="152">
        <v>355.71172300000001</v>
      </c>
      <c r="BI1691" s="152">
        <v>19.08180011</v>
      </c>
      <c r="BJ1691" s="152">
        <v>89.242322029999997</v>
      </c>
      <c r="BK1691" s="152">
        <v>9.9779189779999999</v>
      </c>
      <c r="BO1691" s="152">
        <v>139.79379900000001</v>
      </c>
      <c r="BP1691" s="152">
        <v>8.7923832159999993</v>
      </c>
      <c r="BQ1691" s="152">
        <v>17.76538257</v>
      </c>
      <c r="BR1691" s="152">
        <v>2.7093131549999998</v>
      </c>
      <c r="BS1691" s="152">
        <v>12.283959790000001</v>
      </c>
      <c r="BT1691" s="152">
        <v>2.4260638700000001</v>
      </c>
      <c r="BU1691" s="152">
        <v>1.1899040249999999</v>
      </c>
      <c r="BV1691" s="152">
        <v>3.2678032950000002</v>
      </c>
      <c r="BX1691" s="152">
        <v>3.535811378</v>
      </c>
      <c r="BZ1691" s="152">
        <v>2.4591370010000002</v>
      </c>
      <c r="CB1691" s="152">
        <v>2.113932105</v>
      </c>
      <c r="CD1691" s="152">
        <v>1.9415814790000001</v>
      </c>
      <c r="DC1691" s="152">
        <v>39.895499999999998</v>
      </c>
      <c r="DF1691" s="152">
        <v>11.1479</v>
      </c>
      <c r="DG1691" s="152">
        <v>47.968699999999998</v>
      </c>
      <c r="DJ1691" s="152">
        <v>0.29970000000000002</v>
      </c>
      <c r="DM1691" s="152">
        <v>0.17030000000000001</v>
      </c>
      <c r="DO1691" s="154">
        <v>88.468118279999999</v>
      </c>
      <c r="ED1691" s="152">
        <v>50.706899999999997</v>
      </c>
      <c r="EE1691" s="152">
        <v>1.0058</v>
      </c>
      <c r="EF1691" s="152">
        <v>17.726099999999999</v>
      </c>
      <c r="EH1691" s="152">
        <v>7.3738864389999996</v>
      </c>
      <c r="EJ1691" s="152">
        <v>8.1945999999999994</v>
      </c>
      <c r="EK1691" s="152">
        <v>0.1346</v>
      </c>
      <c r="EL1691" s="152">
        <v>8.2692999999999994</v>
      </c>
      <c r="EM1691" s="152">
        <v>10.260899999999999</v>
      </c>
      <c r="EO1691" s="152">
        <v>3.2513999999999998</v>
      </c>
      <c r="EP1691" s="152">
        <v>0.74839999999999995</v>
      </c>
      <c r="EQ1691" s="152">
        <v>0.25319999999999998</v>
      </c>
      <c r="FF1691" s="152">
        <v>220.32130219999999</v>
      </c>
      <c r="FG1691" s="152">
        <v>218.69740880000001</v>
      </c>
      <c r="FJ1691" s="152">
        <v>115.8911239</v>
      </c>
      <c r="FP1691" s="152">
        <v>12.79413461</v>
      </c>
      <c r="FQ1691" s="152">
        <v>339.1823531</v>
      </c>
      <c r="FR1691" s="152">
        <v>21.985665439999998</v>
      </c>
      <c r="FS1691" s="152">
        <v>97.239203320000001</v>
      </c>
      <c r="FT1691" s="152">
        <v>9.3827033669999995</v>
      </c>
      <c r="FX1691" s="152">
        <v>0.20652037300000001</v>
      </c>
      <c r="FY1691" s="152">
        <v>121.9048997</v>
      </c>
      <c r="FZ1691" s="152">
        <v>7.4880248140000001</v>
      </c>
      <c r="GA1691" s="152">
        <v>17.048893240000002</v>
      </c>
      <c r="GB1691" s="152">
        <v>2.2114913280000001</v>
      </c>
      <c r="GC1691" s="152">
        <v>11.01160155</v>
      </c>
      <c r="GD1691" s="152">
        <v>2.8869392129999998</v>
      </c>
      <c r="GE1691" s="152">
        <v>1.097527884</v>
      </c>
      <c r="GF1691" s="152">
        <v>3.3507251560000002</v>
      </c>
      <c r="GG1691" s="152">
        <v>0.598002653</v>
      </c>
      <c r="GH1691" s="152">
        <v>3.6877885909999999</v>
      </c>
      <c r="GI1691" s="152">
        <v>0.79394679800000001</v>
      </c>
      <c r="GJ1691" s="152">
        <v>2.2853093809999998</v>
      </c>
      <c r="GK1691" s="152">
        <v>0.33743676500000003</v>
      </c>
      <c r="GL1691" s="152">
        <v>2.1086503900000002</v>
      </c>
      <c r="GM1691" s="152">
        <v>0.324234735</v>
      </c>
      <c r="GN1691" s="152">
        <v>2.00871771</v>
      </c>
      <c r="GO1691" s="152">
        <v>0.586687878</v>
      </c>
      <c r="GS1691" s="152">
        <v>1.0204714580000001</v>
      </c>
      <c r="GT1691" s="152">
        <v>0.68106234700000001</v>
      </c>
      <c r="GU1691" s="152">
        <v>0.25669489299999998</v>
      </c>
    </row>
    <row r="1692" spans="1:203">
      <c r="A1692" s="151">
        <v>7334</v>
      </c>
      <c r="B1692" s="152" t="s">
        <v>2859</v>
      </c>
      <c r="C1692" s="152" t="s">
        <v>2877</v>
      </c>
      <c r="D1692" s="152" t="s">
        <v>2878</v>
      </c>
      <c r="E1692" s="152" t="s">
        <v>3951</v>
      </c>
      <c r="F1692" s="152" t="s">
        <v>10138</v>
      </c>
      <c r="L1692" s="153" t="s">
        <v>4043</v>
      </c>
      <c r="M1692" s="153" t="s">
        <v>4195</v>
      </c>
      <c r="P1692" s="152">
        <v>28.57728333</v>
      </c>
      <c r="Q1692" s="152">
        <v>140.5423333</v>
      </c>
      <c r="S1692" s="152" t="s">
        <v>2716</v>
      </c>
      <c r="T1692" s="152">
        <v>49.583199999999998</v>
      </c>
      <c r="U1692" s="152">
        <v>1.0609999999999999</v>
      </c>
      <c r="V1692" s="152">
        <v>19.516100000000002</v>
      </c>
      <c r="X1692" s="152">
        <v>5.9309000000000003</v>
      </c>
      <c r="AA1692" s="152">
        <v>5.1792999999999996</v>
      </c>
      <c r="AB1692" s="152">
        <v>0.1061</v>
      </c>
      <c r="AC1692" s="152">
        <v>10.9361</v>
      </c>
      <c r="AD1692" s="152">
        <v>3.746</v>
      </c>
      <c r="AE1692" s="152">
        <v>0.70750000000000002</v>
      </c>
      <c r="AF1692" s="152">
        <v>0.30840000000000001</v>
      </c>
      <c r="AI1692" s="152">
        <v>97.183539429999996</v>
      </c>
      <c r="AJ1692" s="152">
        <v>0.67877896000000004</v>
      </c>
      <c r="AK1692" s="156">
        <f t="shared" si="26"/>
        <v>8.2901674750000005E-3</v>
      </c>
      <c r="AL1692" s="151">
        <v>82.901674749999998</v>
      </c>
      <c r="AM1692" s="151">
        <v>106.60050649999999</v>
      </c>
      <c r="AN1692" s="151">
        <v>429.67689639999998</v>
      </c>
      <c r="AO1692" s="151">
        <v>256.65410969999999</v>
      </c>
      <c r="DC1692" s="152">
        <v>39.895499999999998</v>
      </c>
      <c r="DF1692" s="152">
        <v>11.1479</v>
      </c>
      <c r="DG1692" s="152">
        <v>47.968699999999998</v>
      </c>
      <c r="DJ1692" s="152">
        <v>0.29970000000000002</v>
      </c>
      <c r="DM1692" s="152">
        <v>0.17030000000000001</v>
      </c>
      <c r="DO1692" s="154">
        <v>88.468118279999999</v>
      </c>
      <c r="ED1692" s="152">
        <v>50.706899999999997</v>
      </c>
      <c r="EE1692" s="152">
        <v>1.0058</v>
      </c>
      <c r="EF1692" s="152">
        <v>17.726099999999999</v>
      </c>
      <c r="EH1692" s="152">
        <v>7.3738864389999996</v>
      </c>
      <c r="EJ1692" s="152">
        <v>8.1945999999999994</v>
      </c>
      <c r="EK1692" s="152">
        <v>0.1346</v>
      </c>
      <c r="EL1692" s="152">
        <v>8.2692999999999994</v>
      </c>
      <c r="EM1692" s="152">
        <v>10.260899999999999</v>
      </c>
      <c r="EO1692" s="152">
        <v>3.2513999999999998</v>
      </c>
      <c r="EP1692" s="152">
        <v>0.74839999999999995</v>
      </c>
      <c r="EQ1692" s="152">
        <v>0.25319999999999998</v>
      </c>
      <c r="FF1692" s="152">
        <v>220.32130219999999</v>
      </c>
      <c r="FG1692" s="152">
        <v>218.69740880000001</v>
      </c>
      <c r="FJ1692" s="152">
        <v>115.8911239</v>
      </c>
      <c r="FP1692" s="152">
        <v>12.79413461</v>
      </c>
      <c r="FQ1692" s="152">
        <v>339.1823531</v>
      </c>
      <c r="FR1692" s="152">
        <v>21.985665439999998</v>
      </c>
      <c r="FS1692" s="152">
        <v>97.239203320000001</v>
      </c>
      <c r="FT1692" s="152">
        <v>9.3827033669999995</v>
      </c>
      <c r="FX1692" s="152">
        <v>0.20652037300000001</v>
      </c>
      <c r="FY1692" s="152">
        <v>121.9048997</v>
      </c>
      <c r="FZ1692" s="152">
        <v>7.4880248140000001</v>
      </c>
      <c r="GA1692" s="152">
        <v>17.048893240000002</v>
      </c>
      <c r="GB1692" s="152">
        <v>2.2114913280000001</v>
      </c>
      <c r="GC1692" s="152">
        <v>11.01160155</v>
      </c>
      <c r="GD1692" s="152">
        <v>2.8869392129999998</v>
      </c>
      <c r="GE1692" s="152">
        <v>1.097527884</v>
      </c>
      <c r="GF1692" s="152">
        <v>3.3507251560000002</v>
      </c>
      <c r="GG1692" s="152">
        <v>0.598002653</v>
      </c>
      <c r="GH1692" s="152">
        <v>3.6877885909999999</v>
      </c>
      <c r="GI1692" s="152">
        <v>0.79394679800000001</v>
      </c>
      <c r="GJ1692" s="152">
        <v>2.2853093809999998</v>
      </c>
      <c r="GK1692" s="152">
        <v>0.33743676500000003</v>
      </c>
      <c r="GL1692" s="152">
        <v>2.1086503900000002</v>
      </c>
      <c r="GM1692" s="152">
        <v>0.324234735</v>
      </c>
      <c r="GN1692" s="152">
        <v>2.00871771</v>
      </c>
      <c r="GO1692" s="152">
        <v>0.586687878</v>
      </c>
      <c r="GS1692" s="152">
        <v>1.0204714580000001</v>
      </c>
      <c r="GT1692" s="152">
        <v>0.68106234700000001</v>
      </c>
      <c r="GU1692" s="152">
        <v>0.25669489299999998</v>
      </c>
    </row>
    <row r="1693" spans="1:203">
      <c r="A1693" s="151">
        <v>7335</v>
      </c>
      <c r="B1693" s="152" t="s">
        <v>2859</v>
      </c>
      <c r="C1693" s="152" t="s">
        <v>2877</v>
      </c>
      <c r="D1693" s="152" t="s">
        <v>2878</v>
      </c>
      <c r="E1693" s="152" t="s">
        <v>3951</v>
      </c>
      <c r="F1693" s="152" t="s">
        <v>10139</v>
      </c>
      <c r="L1693" s="153" t="s">
        <v>4043</v>
      </c>
      <c r="M1693" s="153" t="s">
        <v>4592</v>
      </c>
      <c r="P1693" s="152">
        <v>28.57728333</v>
      </c>
      <c r="Q1693" s="152">
        <v>140.5423333</v>
      </c>
      <c r="S1693" s="152" t="s">
        <v>2716</v>
      </c>
      <c r="T1693" s="152">
        <v>50.783900000000003</v>
      </c>
      <c r="U1693" s="152">
        <v>1.1109</v>
      </c>
      <c r="V1693" s="152">
        <v>20.543099999999999</v>
      </c>
      <c r="X1693" s="152">
        <v>5.0693999999999999</v>
      </c>
      <c r="AA1693" s="152">
        <v>1.9717</v>
      </c>
      <c r="AB1693" s="152">
        <v>0.1072</v>
      </c>
      <c r="AC1693" s="152">
        <v>11.396800000000001</v>
      </c>
      <c r="AD1693" s="152">
        <v>3.8496999999999999</v>
      </c>
      <c r="AE1693" s="152">
        <v>0.77990000000000004</v>
      </c>
      <c r="AF1693" s="152">
        <v>0.28960000000000002</v>
      </c>
      <c r="AI1693" s="152">
        <v>96.049336940000003</v>
      </c>
      <c r="AJ1693" s="152">
        <v>2.5370564199999999</v>
      </c>
      <c r="AK1693" s="156">
        <f t="shared" si="26"/>
        <v>1.2804020439999999E-2</v>
      </c>
      <c r="AL1693" s="151">
        <v>128.04020439999999</v>
      </c>
      <c r="AM1693" s="151">
        <v>365.99044759999998</v>
      </c>
      <c r="AN1693" s="151">
        <v>1097.29638</v>
      </c>
      <c r="AO1693" s="151">
        <v>753.44573609999998</v>
      </c>
      <c r="AQ1693" s="152">
        <v>6.3054105099999997</v>
      </c>
      <c r="AR1693" s="152">
        <v>0.90385607300000004</v>
      </c>
      <c r="AS1693" s="152">
        <v>4.0163795230000003</v>
      </c>
      <c r="AU1693" s="151">
        <v>1141.2926150000001</v>
      </c>
      <c r="AV1693" s="152">
        <v>6453.909302</v>
      </c>
      <c r="AW1693" s="152">
        <v>32.08579941</v>
      </c>
      <c r="AX1693" s="151">
        <v>6547.5046840000005</v>
      </c>
      <c r="AZ1693" s="152">
        <v>79.556365069999998</v>
      </c>
      <c r="BG1693" s="152">
        <v>9.6565074979999999</v>
      </c>
      <c r="BH1693" s="152">
        <v>360.60848750000002</v>
      </c>
      <c r="BI1693" s="152">
        <v>19.50932452</v>
      </c>
      <c r="BJ1693" s="152">
        <v>92.410810159999997</v>
      </c>
      <c r="BK1693" s="152">
        <v>10.64116492</v>
      </c>
      <c r="BO1693" s="152">
        <v>145.44541390000001</v>
      </c>
      <c r="BP1693" s="152">
        <v>8.195237423</v>
      </c>
      <c r="BQ1693" s="152">
        <v>18.15688338</v>
      </c>
      <c r="BR1693" s="152">
        <v>2.488517394</v>
      </c>
      <c r="BS1693" s="152">
        <v>11.81864388</v>
      </c>
      <c r="BT1693" s="152">
        <v>2.6423760060000001</v>
      </c>
      <c r="BU1693" s="152">
        <v>1.0653055060000001</v>
      </c>
      <c r="BV1693" s="152">
        <v>3.3492367390000002</v>
      </c>
      <c r="BX1693" s="152">
        <v>3.3923629630000001</v>
      </c>
      <c r="BZ1693" s="152">
        <v>2.5120318209999999</v>
      </c>
      <c r="CB1693" s="152">
        <v>2.112769057</v>
      </c>
      <c r="CD1693" s="152">
        <v>2.1945078589999998</v>
      </c>
      <c r="DC1693" s="152">
        <v>40.051099999999998</v>
      </c>
      <c r="DF1693" s="152">
        <v>10.736000000000001</v>
      </c>
      <c r="DG1693" s="152">
        <v>48.4193</v>
      </c>
      <c r="DJ1693" s="152">
        <v>0.26400000000000001</v>
      </c>
      <c r="DM1693" s="152">
        <v>0.1898</v>
      </c>
      <c r="DO1693" s="154">
        <v>88.938997290000003</v>
      </c>
      <c r="ED1693" s="152">
        <v>50.706899999999997</v>
      </c>
      <c r="EE1693" s="152">
        <v>1.0058</v>
      </c>
      <c r="EF1693" s="152">
        <v>17.726099999999999</v>
      </c>
      <c r="EH1693" s="152">
        <v>7.3738864389999996</v>
      </c>
      <c r="EJ1693" s="152">
        <v>8.1945999999999994</v>
      </c>
      <c r="EK1693" s="152">
        <v>0.1346</v>
      </c>
      <c r="EL1693" s="152">
        <v>8.2692999999999994</v>
      </c>
      <c r="EM1693" s="152">
        <v>10.260899999999999</v>
      </c>
      <c r="EO1693" s="152">
        <v>3.2513999999999998</v>
      </c>
      <c r="EP1693" s="152">
        <v>0.74839999999999995</v>
      </c>
      <c r="EQ1693" s="152">
        <v>0.25319999999999998</v>
      </c>
      <c r="FF1693" s="152">
        <v>220.32130219999999</v>
      </c>
      <c r="FG1693" s="152">
        <v>218.69740880000001</v>
      </c>
      <c r="FJ1693" s="152">
        <v>115.8911239</v>
      </c>
      <c r="FP1693" s="152">
        <v>12.79413461</v>
      </c>
      <c r="FQ1693" s="152">
        <v>339.1823531</v>
      </c>
      <c r="FR1693" s="152">
        <v>21.985665439999998</v>
      </c>
      <c r="FS1693" s="152">
        <v>97.239203320000001</v>
      </c>
      <c r="FT1693" s="152">
        <v>9.3827033669999995</v>
      </c>
      <c r="FX1693" s="152">
        <v>0.20652037300000001</v>
      </c>
      <c r="FY1693" s="152">
        <v>121.9048997</v>
      </c>
      <c r="FZ1693" s="152">
        <v>7.4880248140000001</v>
      </c>
      <c r="GA1693" s="152">
        <v>17.048893240000002</v>
      </c>
      <c r="GB1693" s="152">
        <v>2.2114913280000001</v>
      </c>
      <c r="GC1693" s="152">
        <v>11.01160155</v>
      </c>
      <c r="GD1693" s="152">
        <v>2.8869392129999998</v>
      </c>
      <c r="GE1693" s="152">
        <v>1.097527884</v>
      </c>
      <c r="GF1693" s="152">
        <v>3.3507251560000002</v>
      </c>
      <c r="GG1693" s="152">
        <v>0.598002653</v>
      </c>
      <c r="GH1693" s="152">
        <v>3.6877885909999999</v>
      </c>
      <c r="GI1693" s="152">
        <v>0.79394679800000001</v>
      </c>
      <c r="GJ1693" s="152">
        <v>2.2853093809999998</v>
      </c>
      <c r="GK1693" s="152">
        <v>0.33743676500000003</v>
      </c>
      <c r="GL1693" s="152">
        <v>2.1086503900000002</v>
      </c>
      <c r="GM1693" s="152">
        <v>0.324234735</v>
      </c>
      <c r="GN1693" s="152">
        <v>2.00871771</v>
      </c>
      <c r="GO1693" s="152">
        <v>0.586687878</v>
      </c>
      <c r="GS1693" s="152">
        <v>1.0204714580000001</v>
      </c>
      <c r="GT1693" s="152">
        <v>0.68106234700000001</v>
      </c>
      <c r="GU1693" s="152">
        <v>0.25669489299999998</v>
      </c>
    </row>
    <row r="1694" spans="1:203">
      <c r="A1694" s="151">
        <v>7336</v>
      </c>
      <c r="B1694" s="152" t="s">
        <v>2859</v>
      </c>
      <c r="C1694" s="152" t="s">
        <v>2877</v>
      </c>
      <c r="D1694" s="152" t="s">
        <v>2878</v>
      </c>
      <c r="E1694" s="152" t="s">
        <v>3951</v>
      </c>
      <c r="F1694" s="152" t="s">
        <v>10140</v>
      </c>
      <c r="L1694" s="153" t="s">
        <v>4230</v>
      </c>
      <c r="M1694" s="153" t="s">
        <v>4517</v>
      </c>
      <c r="P1694" s="152">
        <v>28.576283329999999</v>
      </c>
      <c r="Q1694" s="152">
        <v>140.53908329999999</v>
      </c>
      <c r="S1694" s="152" t="s">
        <v>2716</v>
      </c>
      <c r="T1694" s="152">
        <v>50.5578</v>
      </c>
      <c r="U1694" s="152">
        <v>1.1059000000000001</v>
      </c>
      <c r="V1694" s="152">
        <v>19.575900000000001</v>
      </c>
      <c r="X1694" s="152">
        <v>5.8028000000000004</v>
      </c>
      <c r="AA1694" s="152">
        <v>4.1761999999999997</v>
      </c>
      <c r="AB1694" s="152">
        <v>0.1082</v>
      </c>
      <c r="AC1694" s="152">
        <v>10.727600000000001</v>
      </c>
      <c r="AD1694" s="152">
        <v>3.4965000000000002</v>
      </c>
      <c r="AE1694" s="152">
        <v>0.79569999999999996</v>
      </c>
      <c r="AF1694" s="152">
        <v>0.22239999999999999</v>
      </c>
      <c r="AI1694" s="152">
        <v>96.728424149999995</v>
      </c>
      <c r="AJ1694" s="152">
        <v>2.266614219</v>
      </c>
      <c r="AK1694" s="156">
        <f t="shared" si="26"/>
        <v>2.3060364690000001E-2</v>
      </c>
      <c r="AL1694" s="151">
        <v>230.6036469</v>
      </c>
      <c r="AM1694" s="151">
        <v>360.97333559999998</v>
      </c>
      <c r="AN1694" s="151">
        <v>1247.9046060000001</v>
      </c>
      <c r="AO1694" s="151">
        <v>769.15873729999998</v>
      </c>
      <c r="AQ1694" s="152">
        <v>5.6170376170000003</v>
      </c>
      <c r="AR1694" s="152">
        <v>0.86929845900000002</v>
      </c>
      <c r="AS1694" s="152">
        <v>3.7369184820000001</v>
      </c>
      <c r="AU1694" s="151">
        <v>1184.189085</v>
      </c>
      <c r="AV1694" s="152">
        <v>5887.1955900000003</v>
      </c>
      <c r="AW1694" s="152">
        <v>33.801285180000001</v>
      </c>
      <c r="AX1694" s="151">
        <v>6669.0377760000001</v>
      </c>
      <c r="AZ1694" s="152">
        <v>77.549552480000003</v>
      </c>
      <c r="BG1694" s="152">
        <v>9.4242100339999997</v>
      </c>
      <c r="BH1694" s="152">
        <v>376.88782409999999</v>
      </c>
      <c r="BI1694" s="152">
        <v>21.012414419999999</v>
      </c>
      <c r="BJ1694" s="152">
        <v>92.801901749999999</v>
      </c>
      <c r="BK1694" s="152">
        <v>10.968297099999999</v>
      </c>
      <c r="BO1694" s="152">
        <v>141.87114360000001</v>
      </c>
      <c r="BP1694" s="152">
        <v>8.8268836949999994</v>
      </c>
      <c r="BQ1694" s="152">
        <v>19.001123230000001</v>
      </c>
      <c r="BR1694" s="152">
        <v>2.6242000540000001</v>
      </c>
      <c r="BS1694" s="152">
        <v>12.524314929999999</v>
      </c>
      <c r="BT1694" s="152">
        <v>2.7658067970000002</v>
      </c>
      <c r="BU1694" s="152">
        <v>1.089595619</v>
      </c>
      <c r="BV1694" s="152">
        <v>3.6751652689999998</v>
      </c>
      <c r="BX1694" s="152">
        <v>3.6382492740000001</v>
      </c>
      <c r="BZ1694" s="152">
        <v>2.5975199889999998</v>
      </c>
      <c r="CB1694" s="152">
        <v>2.4081125920000002</v>
      </c>
      <c r="CD1694" s="152">
        <v>2.021260383</v>
      </c>
      <c r="CU1694" s="152">
        <v>-40.200000000000003</v>
      </c>
      <c r="DC1694" s="152">
        <v>39.857100000000003</v>
      </c>
      <c r="DF1694" s="152">
        <v>11.5967</v>
      </c>
      <c r="DG1694" s="152">
        <v>47.589300000000001</v>
      </c>
      <c r="DJ1694" s="152">
        <v>0.2407</v>
      </c>
      <c r="DM1694" s="152">
        <v>0.20230000000000001</v>
      </c>
      <c r="DO1694" s="154">
        <v>87.975546370000004</v>
      </c>
      <c r="ED1694" s="152">
        <v>50.531599999999997</v>
      </c>
      <c r="EE1694" s="152">
        <v>0.99790000000000001</v>
      </c>
      <c r="EF1694" s="152">
        <v>17.573</v>
      </c>
      <c r="EH1694" s="152">
        <v>7.2395392779999996</v>
      </c>
      <c r="EJ1694" s="152">
        <v>8.0452999999999992</v>
      </c>
      <c r="EK1694" s="152">
        <v>0.13289999999999999</v>
      </c>
      <c r="EL1694" s="152">
        <v>8.0630000000000006</v>
      </c>
      <c r="EM1694" s="152">
        <v>10.148400000000001</v>
      </c>
      <c r="EO1694" s="152">
        <v>3.2898000000000001</v>
      </c>
      <c r="EP1694" s="152">
        <v>0.77300000000000002</v>
      </c>
      <c r="EQ1694" s="152">
        <v>0.2341</v>
      </c>
      <c r="FF1694" s="152">
        <v>203.64899980000001</v>
      </c>
      <c r="FG1694" s="152">
        <v>219.26302999999999</v>
      </c>
      <c r="FJ1694" s="152">
        <v>114.28887570000001</v>
      </c>
      <c r="FP1694" s="152">
        <v>11.6518073</v>
      </c>
      <c r="FQ1694" s="152">
        <v>332.65508390000002</v>
      </c>
      <c r="FR1694" s="152">
        <v>21.777723080000001</v>
      </c>
      <c r="FS1694" s="152">
        <v>88.268982190000003</v>
      </c>
      <c r="FT1694" s="152">
        <v>9.0216333150000008</v>
      </c>
      <c r="FX1694" s="152">
        <v>0.19531689599999999</v>
      </c>
      <c r="FY1694" s="152">
        <v>119.9747655</v>
      </c>
      <c r="FZ1694" s="152">
        <v>7.6365884380000004</v>
      </c>
      <c r="GA1694" s="152">
        <v>16.499961930000001</v>
      </c>
      <c r="GB1694" s="152">
        <v>2.3040434099999998</v>
      </c>
      <c r="GC1694" s="152">
        <v>10.732507999999999</v>
      </c>
      <c r="GD1694" s="152">
        <v>2.8342585690000002</v>
      </c>
      <c r="GE1694" s="152">
        <v>1.054362257</v>
      </c>
      <c r="GF1694" s="152">
        <v>3.3014667229999999</v>
      </c>
      <c r="GG1694" s="152">
        <v>0.57185544899999996</v>
      </c>
      <c r="GH1694" s="152">
        <v>3.5322654</v>
      </c>
      <c r="GI1694" s="152">
        <v>0.74469740200000001</v>
      </c>
      <c r="GJ1694" s="152">
        <v>2.201605035</v>
      </c>
      <c r="GK1694" s="152">
        <v>0.33942204799999998</v>
      </c>
      <c r="GL1694" s="152">
        <v>2.0600713559999999</v>
      </c>
      <c r="GM1694" s="152">
        <v>0.31888651200000001</v>
      </c>
      <c r="GN1694" s="152">
        <v>2.091371358</v>
      </c>
      <c r="GO1694" s="152">
        <v>0.52414314200000001</v>
      </c>
      <c r="GS1694" s="152">
        <v>1.0027039760000001</v>
      </c>
      <c r="GT1694" s="152">
        <v>0.78366128700000004</v>
      </c>
      <c r="GU1694" s="152">
        <v>0.24285714899999999</v>
      </c>
    </row>
    <row r="1695" spans="1:203">
      <c r="A1695" s="151">
        <v>7337</v>
      </c>
      <c r="B1695" s="152" t="s">
        <v>2859</v>
      </c>
      <c r="C1695" s="152" t="s">
        <v>2877</v>
      </c>
      <c r="D1695" s="152" t="s">
        <v>2878</v>
      </c>
      <c r="E1695" s="152" t="s">
        <v>3951</v>
      </c>
      <c r="F1695" s="152" t="s">
        <v>10141</v>
      </c>
      <c r="L1695" s="153" t="s">
        <v>4230</v>
      </c>
      <c r="M1695" s="153" t="s">
        <v>4231</v>
      </c>
      <c r="P1695" s="152">
        <v>28.576283329999999</v>
      </c>
      <c r="Q1695" s="152">
        <v>140.53908329999999</v>
      </c>
      <c r="S1695" s="152" t="s">
        <v>2716</v>
      </c>
      <c r="T1695" s="152">
        <v>49.6661</v>
      </c>
      <c r="U1695" s="152">
        <v>1.0828</v>
      </c>
      <c r="V1695" s="152">
        <v>19.3644</v>
      </c>
      <c r="X1695" s="152">
        <v>5.7472000000000003</v>
      </c>
      <c r="AA1695" s="152">
        <v>5.3602999999999996</v>
      </c>
      <c r="AB1695" s="152">
        <v>0.1067</v>
      </c>
      <c r="AC1695" s="152">
        <v>10.7386</v>
      </c>
      <c r="AD1695" s="152">
        <v>3.6932999999999998</v>
      </c>
      <c r="AE1695" s="152">
        <v>0.72430000000000005</v>
      </c>
      <c r="AF1695" s="152">
        <v>0.25530000000000003</v>
      </c>
      <c r="AI1695" s="152">
        <v>96.883860639999995</v>
      </c>
      <c r="AJ1695" s="152">
        <v>1.8710776469999999</v>
      </c>
      <c r="AK1695" s="156">
        <f t="shared" si="26"/>
        <v>3.0764562000000002E-2</v>
      </c>
      <c r="AL1695" s="151">
        <v>307.64562000000001</v>
      </c>
      <c r="AM1695" s="151">
        <v>293.89477290000002</v>
      </c>
      <c r="AN1695" s="151">
        <v>1020.539817</v>
      </c>
      <c r="AO1695" s="151">
        <v>646.83082439999998</v>
      </c>
      <c r="AQ1695" s="152">
        <v>5.5536430929999998</v>
      </c>
      <c r="AR1695" s="152">
        <v>0.81255017200000001</v>
      </c>
      <c r="AS1695" s="152">
        <v>4.875320232</v>
      </c>
      <c r="AU1695" s="151">
        <v>1408.264498</v>
      </c>
      <c r="AV1695" s="152">
        <v>7575.1525300000003</v>
      </c>
      <c r="AW1695" s="152">
        <v>31.994120370000001</v>
      </c>
      <c r="AX1695" s="151">
        <v>6371.4443179999998</v>
      </c>
      <c r="AZ1695" s="152">
        <v>119.6492801</v>
      </c>
      <c r="BG1695" s="152">
        <v>12.98614285</v>
      </c>
      <c r="BH1695" s="152">
        <v>397.90756019999998</v>
      </c>
      <c r="BI1695" s="152">
        <v>18.20582409</v>
      </c>
      <c r="BJ1695" s="152">
        <v>88.251569720000006</v>
      </c>
      <c r="BK1695" s="152">
        <v>10.79029491</v>
      </c>
      <c r="BO1695" s="152">
        <v>170.1742174</v>
      </c>
      <c r="BP1695" s="152">
        <v>11.86437935</v>
      </c>
      <c r="BQ1695" s="152">
        <v>20.499340660000001</v>
      </c>
      <c r="BR1695" s="152">
        <v>3.400923406</v>
      </c>
      <c r="BS1695" s="152">
        <v>13.67794361</v>
      </c>
      <c r="BT1695" s="152">
        <v>3.4631239370000002</v>
      </c>
      <c r="BU1695" s="152">
        <v>0.81302648300000002</v>
      </c>
      <c r="BV1695" s="152">
        <v>3.2280629140000001</v>
      </c>
      <c r="BX1695" s="152">
        <v>3.765048406</v>
      </c>
      <c r="BZ1695" s="152">
        <v>2.2351912999999999</v>
      </c>
      <c r="CB1695" s="152">
        <v>2.257226138</v>
      </c>
      <c r="CD1695" s="152">
        <v>2.1206312519999999</v>
      </c>
      <c r="CU1695" s="152">
        <v>-45.5</v>
      </c>
      <c r="DC1695" s="152">
        <v>40.093699999999998</v>
      </c>
      <c r="DF1695" s="152">
        <v>10.678100000000001</v>
      </c>
      <c r="DG1695" s="152">
        <v>48.486400000000003</v>
      </c>
      <c r="DJ1695" s="152">
        <v>0.30580000000000002</v>
      </c>
      <c r="DM1695" s="152">
        <v>0.1777</v>
      </c>
      <c r="DO1695" s="154">
        <v>89.005642449999996</v>
      </c>
      <c r="ED1695" s="152">
        <v>50.531599999999997</v>
      </c>
      <c r="EE1695" s="152">
        <v>0.99790000000000001</v>
      </c>
      <c r="EF1695" s="152">
        <v>17.573</v>
      </c>
      <c r="EH1695" s="152">
        <v>7.2395392779999996</v>
      </c>
      <c r="EJ1695" s="152">
        <v>8.0452999999999992</v>
      </c>
      <c r="EK1695" s="152">
        <v>0.13289999999999999</v>
      </c>
      <c r="EL1695" s="152">
        <v>8.0630000000000006</v>
      </c>
      <c r="EM1695" s="152">
        <v>10.148400000000001</v>
      </c>
      <c r="EO1695" s="152">
        <v>3.2898000000000001</v>
      </c>
      <c r="EP1695" s="152">
        <v>0.77300000000000002</v>
      </c>
      <c r="EQ1695" s="152">
        <v>0.2341</v>
      </c>
      <c r="FF1695" s="152">
        <v>203.64899980000001</v>
      </c>
      <c r="FG1695" s="152">
        <v>219.26302999999999</v>
      </c>
      <c r="FJ1695" s="152">
        <v>114.28887570000001</v>
      </c>
      <c r="FP1695" s="152">
        <v>11.6518073</v>
      </c>
      <c r="FQ1695" s="152">
        <v>332.65508390000002</v>
      </c>
      <c r="FR1695" s="152">
        <v>21.777723080000001</v>
      </c>
      <c r="FS1695" s="152">
        <v>88.268982190000003</v>
      </c>
      <c r="FT1695" s="152">
        <v>9.0216333150000008</v>
      </c>
      <c r="FX1695" s="152">
        <v>0.19531689599999999</v>
      </c>
      <c r="FY1695" s="152">
        <v>119.9747655</v>
      </c>
      <c r="FZ1695" s="152">
        <v>7.6365884380000004</v>
      </c>
      <c r="GA1695" s="152">
        <v>16.499961930000001</v>
      </c>
      <c r="GB1695" s="152">
        <v>2.3040434099999998</v>
      </c>
      <c r="GC1695" s="152">
        <v>10.732507999999999</v>
      </c>
      <c r="GD1695" s="152">
        <v>2.8342585690000002</v>
      </c>
      <c r="GE1695" s="152">
        <v>1.054362257</v>
      </c>
      <c r="GF1695" s="152">
        <v>3.3014667229999999</v>
      </c>
      <c r="GG1695" s="152">
        <v>0.57185544899999996</v>
      </c>
      <c r="GH1695" s="152">
        <v>3.5322654</v>
      </c>
      <c r="GI1695" s="152">
        <v>0.74469740200000001</v>
      </c>
      <c r="GJ1695" s="152">
        <v>2.201605035</v>
      </c>
      <c r="GK1695" s="152">
        <v>0.33942204799999998</v>
      </c>
      <c r="GL1695" s="152">
        <v>2.0600713559999999</v>
      </c>
      <c r="GM1695" s="152">
        <v>0.31888651200000001</v>
      </c>
      <c r="GN1695" s="152">
        <v>2.091371358</v>
      </c>
      <c r="GO1695" s="152">
        <v>0.52414314200000001</v>
      </c>
      <c r="GS1695" s="152">
        <v>1.0027039760000001</v>
      </c>
      <c r="GT1695" s="152">
        <v>0.78366128700000004</v>
      </c>
      <c r="GU1695" s="152">
        <v>0.24285714899999999</v>
      </c>
    </row>
    <row r="1696" spans="1:203">
      <c r="A1696" s="151">
        <v>7339</v>
      </c>
      <c r="B1696" s="152" t="s">
        <v>2859</v>
      </c>
      <c r="C1696" s="152" t="s">
        <v>2877</v>
      </c>
      <c r="D1696" s="152" t="s">
        <v>2878</v>
      </c>
      <c r="E1696" s="152" t="s">
        <v>3951</v>
      </c>
      <c r="F1696" s="152" t="s">
        <v>10142</v>
      </c>
      <c r="L1696" s="153" t="s">
        <v>4230</v>
      </c>
      <c r="M1696" s="153" t="s">
        <v>4464</v>
      </c>
      <c r="P1696" s="152">
        <v>28.576283329999999</v>
      </c>
      <c r="Q1696" s="152">
        <v>140.53908329999999</v>
      </c>
      <c r="S1696" s="152" t="s">
        <v>2716</v>
      </c>
      <c r="T1696" s="152">
        <v>50.358600000000003</v>
      </c>
      <c r="U1696" s="152">
        <v>1.1458999999999999</v>
      </c>
      <c r="V1696" s="152">
        <v>21.2879</v>
      </c>
      <c r="X1696" s="152">
        <v>5.4325000000000001</v>
      </c>
      <c r="AA1696" s="152">
        <v>2.0036999999999998</v>
      </c>
      <c r="AB1696" s="152">
        <v>9.8599999999999993E-2</v>
      </c>
      <c r="AC1696" s="152">
        <v>10.975</v>
      </c>
      <c r="AD1696" s="152">
        <v>4.2156000000000002</v>
      </c>
      <c r="AE1696" s="152">
        <v>0.84050000000000002</v>
      </c>
      <c r="AF1696" s="152">
        <v>0.31569999999999998</v>
      </c>
      <c r="AI1696" s="152">
        <v>96.817553399999994</v>
      </c>
      <c r="AJ1696" s="152">
        <v>2.0837344770000001</v>
      </c>
      <c r="AK1696" s="156">
        <f t="shared" si="26"/>
        <v>2.6251556699999998E-2</v>
      </c>
      <c r="AL1696" s="151">
        <v>262.51556699999998</v>
      </c>
      <c r="AM1696" s="151">
        <v>349.2892392</v>
      </c>
      <c r="AN1696" s="151">
        <v>1204.9209310000001</v>
      </c>
      <c r="AO1696" s="151">
        <v>762.54805680000004</v>
      </c>
      <c r="AQ1696" s="152">
        <v>5.9723834330000001</v>
      </c>
      <c r="AR1696" s="152">
        <v>0.94660881900000005</v>
      </c>
      <c r="AS1696" s="152">
        <v>3.9031689200000002</v>
      </c>
      <c r="AU1696" s="151">
        <v>1219.1359259999999</v>
      </c>
      <c r="AV1696" s="152">
        <v>6123.301539</v>
      </c>
      <c r="AW1696" s="152">
        <v>34.83492751</v>
      </c>
      <c r="AX1696" s="151">
        <v>6698.5481490000002</v>
      </c>
      <c r="AZ1696" s="152">
        <v>95.802197129999996</v>
      </c>
      <c r="BG1696" s="152">
        <v>9.6876646730000004</v>
      </c>
      <c r="BH1696" s="152">
        <v>381.32752160000001</v>
      </c>
      <c r="BI1696" s="152">
        <v>20.474787840000001</v>
      </c>
      <c r="BJ1696" s="152">
        <v>95.791392540000004</v>
      </c>
      <c r="BK1696" s="152">
        <v>11.26427194</v>
      </c>
      <c r="BO1696" s="152">
        <v>146.93741779999999</v>
      </c>
      <c r="BP1696" s="152">
        <v>9.0559764600000001</v>
      </c>
      <c r="BQ1696" s="152">
        <v>19.282784670000002</v>
      </c>
      <c r="BR1696" s="152">
        <v>2.8362675020000001</v>
      </c>
      <c r="BS1696" s="152">
        <v>13.019849450000001</v>
      </c>
      <c r="BT1696" s="152">
        <v>2.9430763469999999</v>
      </c>
      <c r="BU1696" s="152">
        <v>0.91096129199999998</v>
      </c>
      <c r="BV1696" s="152">
        <v>3.5827742640000002</v>
      </c>
      <c r="BX1696" s="152">
        <v>3.728207829</v>
      </c>
      <c r="BZ1696" s="152">
        <v>2.8009571439999998</v>
      </c>
      <c r="CB1696" s="152">
        <v>2.1413289500000001</v>
      </c>
      <c r="CD1696" s="152">
        <v>2.021783112</v>
      </c>
      <c r="DC1696" s="152">
        <v>39.568100000000001</v>
      </c>
      <c r="DF1696" s="152">
        <v>13.5581</v>
      </c>
      <c r="DG1696" s="152">
        <v>46.323500000000003</v>
      </c>
      <c r="DJ1696" s="152">
        <v>0.21390000000000001</v>
      </c>
      <c r="DM1696" s="152">
        <v>0.17369999999999999</v>
      </c>
      <c r="DO1696" s="154">
        <v>85.898611299999999</v>
      </c>
      <c r="ED1696" s="152">
        <v>50.531599999999997</v>
      </c>
      <c r="EE1696" s="152">
        <v>0.99790000000000001</v>
      </c>
      <c r="EF1696" s="152">
        <v>17.573</v>
      </c>
      <c r="EH1696" s="152">
        <v>7.2395392779999996</v>
      </c>
      <c r="EJ1696" s="152">
        <v>8.0452999999999992</v>
      </c>
      <c r="EK1696" s="152">
        <v>0.13289999999999999</v>
      </c>
      <c r="EL1696" s="152">
        <v>8.0630000000000006</v>
      </c>
      <c r="EM1696" s="152">
        <v>10.148400000000001</v>
      </c>
      <c r="EO1696" s="152">
        <v>3.2898000000000001</v>
      </c>
      <c r="EP1696" s="152">
        <v>0.77300000000000002</v>
      </c>
      <c r="EQ1696" s="152">
        <v>0.2341</v>
      </c>
      <c r="FF1696" s="152">
        <v>203.64899980000001</v>
      </c>
      <c r="FG1696" s="152">
        <v>219.26302999999999</v>
      </c>
      <c r="FJ1696" s="152">
        <v>114.28887570000001</v>
      </c>
      <c r="FP1696" s="152">
        <v>11.6518073</v>
      </c>
      <c r="FQ1696" s="152">
        <v>332.65508390000002</v>
      </c>
      <c r="FR1696" s="152">
        <v>21.777723080000001</v>
      </c>
      <c r="FS1696" s="152">
        <v>88.268982190000003</v>
      </c>
      <c r="FT1696" s="152">
        <v>9.0216333150000008</v>
      </c>
      <c r="FX1696" s="152">
        <v>0.19531689599999999</v>
      </c>
      <c r="FY1696" s="152">
        <v>119.9747655</v>
      </c>
      <c r="FZ1696" s="152">
        <v>7.6365884380000004</v>
      </c>
      <c r="GA1696" s="152">
        <v>16.499961930000001</v>
      </c>
      <c r="GB1696" s="152">
        <v>2.3040434099999998</v>
      </c>
      <c r="GC1696" s="152">
        <v>10.732507999999999</v>
      </c>
      <c r="GD1696" s="152">
        <v>2.8342585690000002</v>
      </c>
      <c r="GE1696" s="152">
        <v>1.054362257</v>
      </c>
      <c r="GF1696" s="152">
        <v>3.3014667229999999</v>
      </c>
      <c r="GG1696" s="152">
        <v>0.57185544899999996</v>
      </c>
      <c r="GH1696" s="152">
        <v>3.5322654</v>
      </c>
      <c r="GI1696" s="152">
        <v>0.74469740200000001</v>
      </c>
      <c r="GJ1696" s="152">
        <v>2.201605035</v>
      </c>
      <c r="GK1696" s="152">
        <v>0.33942204799999998</v>
      </c>
      <c r="GL1696" s="152">
        <v>2.0600713559999999</v>
      </c>
      <c r="GM1696" s="152">
        <v>0.31888651200000001</v>
      </c>
      <c r="GN1696" s="152">
        <v>2.091371358</v>
      </c>
      <c r="GO1696" s="152">
        <v>0.52414314200000001</v>
      </c>
      <c r="GS1696" s="152">
        <v>1.0027039760000001</v>
      </c>
      <c r="GT1696" s="152">
        <v>0.78366128700000004</v>
      </c>
      <c r="GU1696" s="152">
        <v>0.24285714899999999</v>
      </c>
    </row>
    <row r="1697" spans="1:203">
      <c r="A1697" s="151">
        <v>7340</v>
      </c>
      <c r="B1697" s="152" t="s">
        <v>2859</v>
      </c>
      <c r="C1697" s="152" t="s">
        <v>2877</v>
      </c>
      <c r="D1697" s="152" t="s">
        <v>2878</v>
      </c>
      <c r="E1697" s="152" t="s">
        <v>3951</v>
      </c>
      <c r="F1697" s="152" t="s">
        <v>10143</v>
      </c>
      <c r="L1697" s="153" t="s">
        <v>4230</v>
      </c>
      <c r="M1697" s="153" t="s">
        <v>4931</v>
      </c>
      <c r="P1697" s="152">
        <v>28.576283329999999</v>
      </c>
      <c r="Q1697" s="152">
        <v>140.53908329999999</v>
      </c>
      <c r="S1697" s="152" t="s">
        <v>2716</v>
      </c>
      <c r="T1697" s="152">
        <v>51.890500000000003</v>
      </c>
      <c r="U1697" s="152">
        <v>1.2796000000000001</v>
      </c>
      <c r="V1697" s="152">
        <v>17.958100000000002</v>
      </c>
      <c r="X1697" s="152">
        <v>7.1147999999999998</v>
      </c>
      <c r="AA1697" s="152">
        <v>2.8218999999999999</v>
      </c>
      <c r="AB1697" s="152">
        <v>0.13370000000000001</v>
      </c>
      <c r="AC1697" s="152">
        <v>10.920999999999999</v>
      </c>
      <c r="AD1697" s="152">
        <v>4.0214999999999996</v>
      </c>
      <c r="AE1697" s="152">
        <v>0.83650000000000002</v>
      </c>
      <c r="AF1697" s="152">
        <v>0.28210000000000002</v>
      </c>
      <c r="AI1697" s="152">
        <v>97.444414039999998</v>
      </c>
      <c r="AJ1697" s="152">
        <v>2.0029996840000002</v>
      </c>
      <c r="AK1697" s="156">
        <f t="shared" si="26"/>
        <v>3.6172812799999999E-4</v>
      </c>
      <c r="AL1697" s="151">
        <v>3.6172812799999998</v>
      </c>
      <c r="AM1697" s="151">
        <v>472.01349879999998</v>
      </c>
      <c r="AN1697" s="151">
        <v>317.81902079999998</v>
      </c>
      <c r="AO1697" s="151">
        <v>948.35972919999995</v>
      </c>
      <c r="AQ1697" s="152">
        <v>6.8032597709999996</v>
      </c>
      <c r="AR1697" s="152">
        <v>0.92306124099999998</v>
      </c>
      <c r="AS1697" s="152">
        <v>4.0132211370000004</v>
      </c>
      <c r="AU1697" s="151">
        <v>1231.6862120000001</v>
      </c>
      <c r="AV1697" s="152">
        <v>6307.5503600000002</v>
      </c>
      <c r="AW1697" s="152">
        <v>37.558261170000002</v>
      </c>
      <c r="AX1697" s="151">
        <v>7183.7010760000003</v>
      </c>
      <c r="AZ1697" s="152">
        <v>120.1108156</v>
      </c>
      <c r="BG1697" s="152">
        <v>10.311537230000001</v>
      </c>
      <c r="BH1697" s="152">
        <v>321.62281089999999</v>
      </c>
      <c r="BI1697" s="152">
        <v>22.6998669</v>
      </c>
      <c r="BJ1697" s="152">
        <v>99.019415899999998</v>
      </c>
      <c r="BK1697" s="152">
        <v>11.256105059999999</v>
      </c>
      <c r="BO1697" s="152">
        <v>158.16365680000001</v>
      </c>
      <c r="BP1697" s="152">
        <v>9.3253836739999993</v>
      </c>
      <c r="BQ1697" s="152">
        <v>20.769453120000001</v>
      </c>
      <c r="BR1697" s="152">
        <v>2.9289194219999999</v>
      </c>
      <c r="BS1697" s="152">
        <v>14.13255313</v>
      </c>
      <c r="BT1697" s="152">
        <v>3.3863321370000001</v>
      </c>
      <c r="BU1697" s="152">
        <v>1.2094434650000001</v>
      </c>
      <c r="BV1697" s="152">
        <v>4.0566452560000004</v>
      </c>
      <c r="BX1697" s="152">
        <v>3.9674124800000001</v>
      </c>
      <c r="BZ1697" s="152">
        <v>2.8557321899999999</v>
      </c>
      <c r="CB1697" s="152">
        <v>2.7165159609999998</v>
      </c>
      <c r="CD1697" s="152">
        <v>2.361258555</v>
      </c>
      <c r="DC1697" s="152">
        <v>39.003700000000002</v>
      </c>
      <c r="DF1697" s="152">
        <v>15.5189</v>
      </c>
      <c r="DG1697" s="152">
        <v>44.892299999999999</v>
      </c>
      <c r="DJ1697" s="152">
        <v>0.15870000000000001</v>
      </c>
      <c r="DM1697" s="152">
        <v>0.14910000000000001</v>
      </c>
      <c r="DO1697" s="154">
        <v>83.759436350000001</v>
      </c>
      <c r="ED1697" s="152">
        <v>50.531599999999997</v>
      </c>
      <c r="EE1697" s="152">
        <v>0.99790000000000001</v>
      </c>
      <c r="EF1697" s="152">
        <v>17.573</v>
      </c>
      <c r="EH1697" s="152">
        <v>7.2395392779999996</v>
      </c>
      <c r="EJ1697" s="152">
        <v>8.0452999999999992</v>
      </c>
      <c r="EK1697" s="152">
        <v>0.13289999999999999</v>
      </c>
      <c r="EL1697" s="152">
        <v>8.0630000000000006</v>
      </c>
      <c r="EM1697" s="152">
        <v>10.148400000000001</v>
      </c>
      <c r="EO1697" s="152">
        <v>3.2898000000000001</v>
      </c>
      <c r="EP1697" s="152">
        <v>0.77300000000000002</v>
      </c>
      <c r="EQ1697" s="152">
        <v>0.2341</v>
      </c>
      <c r="FF1697" s="152">
        <v>203.64899980000001</v>
      </c>
      <c r="FG1697" s="152">
        <v>219.26302999999999</v>
      </c>
      <c r="FJ1697" s="152">
        <v>114.28887570000001</v>
      </c>
      <c r="FP1697" s="152">
        <v>11.6518073</v>
      </c>
      <c r="FQ1697" s="152">
        <v>332.65508390000002</v>
      </c>
      <c r="FR1697" s="152">
        <v>21.777723080000001</v>
      </c>
      <c r="FS1697" s="152">
        <v>88.268982190000003</v>
      </c>
      <c r="FT1697" s="152">
        <v>9.0216333150000008</v>
      </c>
      <c r="FX1697" s="152">
        <v>0.19531689599999999</v>
      </c>
      <c r="FY1697" s="152">
        <v>119.9747655</v>
      </c>
      <c r="FZ1697" s="152">
        <v>7.6365884380000004</v>
      </c>
      <c r="GA1697" s="152">
        <v>16.499961930000001</v>
      </c>
      <c r="GB1697" s="152">
        <v>2.3040434099999998</v>
      </c>
      <c r="GC1697" s="152">
        <v>10.732507999999999</v>
      </c>
      <c r="GD1697" s="152">
        <v>2.8342585690000002</v>
      </c>
      <c r="GE1697" s="152">
        <v>1.054362257</v>
      </c>
      <c r="GF1697" s="152">
        <v>3.3014667229999999</v>
      </c>
      <c r="GG1697" s="152">
        <v>0.57185544899999996</v>
      </c>
      <c r="GH1697" s="152">
        <v>3.5322654</v>
      </c>
      <c r="GI1697" s="152">
        <v>0.74469740200000001</v>
      </c>
      <c r="GJ1697" s="152">
        <v>2.201605035</v>
      </c>
      <c r="GK1697" s="152">
        <v>0.33942204799999998</v>
      </c>
      <c r="GL1697" s="152">
        <v>2.0600713559999999</v>
      </c>
      <c r="GM1697" s="152">
        <v>0.31888651200000001</v>
      </c>
      <c r="GN1697" s="152">
        <v>2.091371358</v>
      </c>
      <c r="GO1697" s="152">
        <v>0.52414314200000001</v>
      </c>
      <c r="GS1697" s="152">
        <v>1.0027039760000001</v>
      </c>
      <c r="GT1697" s="152">
        <v>0.78366128700000004</v>
      </c>
      <c r="GU1697" s="152">
        <v>0.24285714899999999</v>
      </c>
    </row>
    <row r="1698" spans="1:203">
      <c r="A1698" s="151">
        <v>7341</v>
      </c>
      <c r="B1698" s="152" t="s">
        <v>2859</v>
      </c>
      <c r="C1698" s="152" t="s">
        <v>2877</v>
      </c>
      <c r="D1698" s="152" t="s">
        <v>2878</v>
      </c>
      <c r="E1698" s="152" t="s">
        <v>3951</v>
      </c>
      <c r="F1698" s="152" t="s">
        <v>10144</v>
      </c>
      <c r="L1698" s="153" t="s">
        <v>4230</v>
      </c>
      <c r="M1698" s="153" t="s">
        <v>4976</v>
      </c>
      <c r="P1698" s="152">
        <v>28.576283329999999</v>
      </c>
      <c r="Q1698" s="152">
        <v>140.53908329999999</v>
      </c>
      <c r="S1698" s="152" t="s">
        <v>2716</v>
      </c>
      <c r="T1698" s="152">
        <v>52.034199999999998</v>
      </c>
      <c r="U1698" s="152">
        <v>1.3304</v>
      </c>
      <c r="V1698" s="152">
        <v>18.270399999999999</v>
      </c>
      <c r="X1698" s="152">
        <v>6.8501000000000003</v>
      </c>
      <c r="AA1698" s="152">
        <v>2.23</v>
      </c>
      <c r="AB1698" s="152">
        <v>0.1469</v>
      </c>
      <c r="AC1698" s="152">
        <v>11.101100000000001</v>
      </c>
      <c r="AD1698" s="152">
        <v>4.0503</v>
      </c>
      <c r="AE1698" s="152">
        <v>0.83379999999999999</v>
      </c>
      <c r="AF1698" s="152">
        <v>0.29920000000000002</v>
      </c>
      <c r="AI1698" s="152">
        <v>97.336661989999996</v>
      </c>
      <c r="AJ1698" s="152">
        <v>2.3191741979999998</v>
      </c>
      <c r="AK1698" s="156">
        <f t="shared" si="26"/>
        <v>2.9094111550000003E-2</v>
      </c>
      <c r="AL1698" s="151">
        <v>290.94111550000002</v>
      </c>
      <c r="AM1698" s="151">
        <v>395.6431546</v>
      </c>
      <c r="AN1698" s="151">
        <v>1462.161523</v>
      </c>
      <c r="AO1698" s="151">
        <v>935.08277380000004</v>
      </c>
      <c r="AQ1698" s="152">
        <v>5.6737025130000003</v>
      </c>
      <c r="AR1698" s="152">
        <v>0.93644546500000003</v>
      </c>
      <c r="AS1698" s="152">
        <v>3.7162064859999999</v>
      </c>
      <c r="AU1698" s="151">
        <v>1247.9151139999999</v>
      </c>
      <c r="AV1698" s="152">
        <v>5655.5472749999999</v>
      </c>
      <c r="AW1698" s="152">
        <v>33.890167230000003</v>
      </c>
      <c r="AX1698" s="151">
        <v>7020.5902830000005</v>
      </c>
      <c r="AZ1698" s="152">
        <v>102.68145920000001</v>
      </c>
      <c r="BG1698" s="152">
        <v>9.8681230430000006</v>
      </c>
      <c r="BH1698" s="152">
        <v>397.67501729999998</v>
      </c>
      <c r="BI1698" s="152">
        <v>22.428359619999998</v>
      </c>
      <c r="BJ1698" s="152">
        <v>99.866617809999994</v>
      </c>
      <c r="BK1698" s="152">
        <v>11.823355400000001</v>
      </c>
      <c r="BO1698" s="152">
        <v>151.86658499999999</v>
      </c>
      <c r="BP1698" s="152">
        <v>9.8010750019999993</v>
      </c>
      <c r="BQ1698" s="152">
        <v>21.467164109999999</v>
      </c>
      <c r="BR1698" s="152">
        <v>3.0461327800000002</v>
      </c>
      <c r="BS1698" s="152">
        <v>14.898471349999999</v>
      </c>
      <c r="BT1698" s="152">
        <v>3.651663068</v>
      </c>
      <c r="BU1698" s="152">
        <v>1.332673183</v>
      </c>
      <c r="BV1698" s="152">
        <v>3.9780408930000002</v>
      </c>
      <c r="BX1698" s="152">
        <v>3.9964801400000001</v>
      </c>
      <c r="BZ1698" s="152">
        <v>2.8819559610000001</v>
      </c>
      <c r="CB1698" s="152">
        <v>2.3809168349999998</v>
      </c>
      <c r="CD1698" s="152">
        <v>2.0795969900000002</v>
      </c>
      <c r="CU1698" s="152">
        <v>-48.5</v>
      </c>
      <c r="DC1698" s="152">
        <v>39.003700000000002</v>
      </c>
      <c r="DF1698" s="152">
        <v>15.5189</v>
      </c>
      <c r="DG1698" s="152">
        <v>44.892299999999999</v>
      </c>
      <c r="DJ1698" s="152">
        <v>0.15870000000000001</v>
      </c>
      <c r="DM1698" s="152">
        <v>0.14910000000000001</v>
      </c>
      <c r="DO1698" s="154">
        <v>83.759436350000001</v>
      </c>
      <c r="ED1698" s="152">
        <v>50.531599999999997</v>
      </c>
      <c r="EE1698" s="152">
        <v>0.99790000000000001</v>
      </c>
      <c r="EF1698" s="152">
        <v>17.573</v>
      </c>
      <c r="EH1698" s="152">
        <v>7.2395392779999996</v>
      </c>
      <c r="EJ1698" s="152">
        <v>8.0452999999999992</v>
      </c>
      <c r="EK1698" s="152">
        <v>0.13289999999999999</v>
      </c>
      <c r="EL1698" s="152">
        <v>8.0630000000000006</v>
      </c>
      <c r="EM1698" s="152">
        <v>10.148400000000001</v>
      </c>
      <c r="EO1698" s="152">
        <v>3.2898000000000001</v>
      </c>
      <c r="EP1698" s="152">
        <v>0.77300000000000002</v>
      </c>
      <c r="EQ1698" s="152">
        <v>0.2341</v>
      </c>
      <c r="FF1698" s="152">
        <v>203.64899980000001</v>
      </c>
      <c r="FG1698" s="152">
        <v>219.26302999999999</v>
      </c>
      <c r="FJ1698" s="152">
        <v>114.28887570000001</v>
      </c>
      <c r="FP1698" s="152">
        <v>11.6518073</v>
      </c>
      <c r="FQ1698" s="152">
        <v>332.65508390000002</v>
      </c>
      <c r="FR1698" s="152">
        <v>21.777723080000001</v>
      </c>
      <c r="FS1698" s="152">
        <v>88.268982190000003</v>
      </c>
      <c r="FT1698" s="152">
        <v>9.0216333150000008</v>
      </c>
      <c r="FX1698" s="152">
        <v>0.19531689599999999</v>
      </c>
      <c r="FY1698" s="152">
        <v>119.9747655</v>
      </c>
      <c r="FZ1698" s="152">
        <v>7.6365884380000004</v>
      </c>
      <c r="GA1698" s="152">
        <v>16.499961930000001</v>
      </c>
      <c r="GB1698" s="152">
        <v>2.3040434099999998</v>
      </c>
      <c r="GC1698" s="152">
        <v>10.732507999999999</v>
      </c>
      <c r="GD1698" s="152">
        <v>2.8342585690000002</v>
      </c>
      <c r="GE1698" s="152">
        <v>1.054362257</v>
      </c>
      <c r="GF1698" s="152">
        <v>3.3014667229999999</v>
      </c>
      <c r="GG1698" s="152">
        <v>0.57185544899999996</v>
      </c>
      <c r="GH1698" s="152">
        <v>3.5322654</v>
      </c>
      <c r="GI1698" s="152">
        <v>0.74469740200000001</v>
      </c>
      <c r="GJ1698" s="152">
        <v>2.201605035</v>
      </c>
      <c r="GK1698" s="152">
        <v>0.33942204799999998</v>
      </c>
      <c r="GL1698" s="152">
        <v>2.0600713559999999</v>
      </c>
      <c r="GM1698" s="152">
        <v>0.31888651200000001</v>
      </c>
      <c r="GN1698" s="152">
        <v>2.091371358</v>
      </c>
      <c r="GO1698" s="152">
        <v>0.52414314200000001</v>
      </c>
      <c r="GS1698" s="152">
        <v>1.0027039760000001</v>
      </c>
      <c r="GT1698" s="152">
        <v>0.78366128700000004</v>
      </c>
      <c r="GU1698" s="152">
        <v>0.24285714899999999</v>
      </c>
    </row>
    <row r="1699" spans="1:203">
      <c r="A1699" s="151">
        <v>7342</v>
      </c>
      <c r="B1699" s="152" t="s">
        <v>2859</v>
      </c>
      <c r="C1699" s="152" t="s">
        <v>2877</v>
      </c>
      <c r="D1699" s="152" t="s">
        <v>2878</v>
      </c>
      <c r="E1699" s="152" t="s">
        <v>3951</v>
      </c>
      <c r="F1699" s="152" t="s">
        <v>10145</v>
      </c>
      <c r="L1699" s="153" t="s">
        <v>4230</v>
      </c>
      <c r="M1699" s="153" t="s">
        <v>4999</v>
      </c>
      <c r="P1699" s="152">
        <v>28.576283329999999</v>
      </c>
      <c r="Q1699" s="152">
        <v>140.53908329999999</v>
      </c>
      <c r="S1699" s="152" t="s">
        <v>2716</v>
      </c>
      <c r="T1699" s="152">
        <v>52.144599999999997</v>
      </c>
      <c r="U1699" s="152">
        <v>1.3378000000000001</v>
      </c>
      <c r="V1699" s="152">
        <v>17.740200000000002</v>
      </c>
      <c r="X1699" s="152">
        <v>7.0223000000000004</v>
      </c>
      <c r="AA1699" s="152">
        <v>2.8698000000000001</v>
      </c>
      <c r="AB1699" s="152">
        <v>0.1142</v>
      </c>
      <c r="AC1699" s="152">
        <v>10.798999999999999</v>
      </c>
      <c r="AD1699" s="152">
        <v>3.9914000000000001</v>
      </c>
      <c r="AE1699" s="152">
        <v>0.81920000000000004</v>
      </c>
      <c r="AF1699" s="152">
        <v>0.3024</v>
      </c>
      <c r="AI1699" s="152">
        <v>97.326915760000006</v>
      </c>
      <c r="AJ1699" s="152">
        <v>2.094959394</v>
      </c>
      <c r="AK1699" s="156">
        <f t="shared" si="26"/>
        <v>2.7315651949999999E-2</v>
      </c>
      <c r="AL1699" s="151">
        <v>273.1565195</v>
      </c>
      <c r="AM1699" s="151">
        <v>333.79918700000002</v>
      </c>
      <c r="AN1699" s="151">
        <v>1175.3152219999999</v>
      </c>
      <c r="AO1699" s="151">
        <v>712.36146889999998</v>
      </c>
      <c r="AQ1699" s="152">
        <v>5.9490445120000004</v>
      </c>
      <c r="AR1699" s="152">
        <v>0.88642957</v>
      </c>
      <c r="AS1699" s="152">
        <v>3.606533276</v>
      </c>
      <c r="AU1699" s="151">
        <v>1243.3192340000001</v>
      </c>
      <c r="AV1699" s="152">
        <v>5841.7277359999998</v>
      </c>
      <c r="AW1699" s="152">
        <v>39.286488769999998</v>
      </c>
      <c r="AX1699" s="151">
        <v>6717.6958729999997</v>
      </c>
      <c r="AZ1699" s="152">
        <v>75.400378950000004</v>
      </c>
      <c r="BG1699" s="152">
        <v>9.6464926910000006</v>
      </c>
      <c r="BH1699" s="152">
        <v>381.48388670000003</v>
      </c>
      <c r="BI1699" s="152">
        <v>21.27619112</v>
      </c>
      <c r="BJ1699" s="152">
        <v>94.862721370000003</v>
      </c>
      <c r="BK1699" s="152">
        <v>11.15796342</v>
      </c>
      <c r="BO1699" s="152">
        <v>147.82509680000001</v>
      </c>
      <c r="BP1699" s="152">
        <v>9.2688891390000006</v>
      </c>
      <c r="BQ1699" s="152">
        <v>20.15019882</v>
      </c>
      <c r="BR1699" s="152">
        <v>2.7363821750000001</v>
      </c>
      <c r="BS1699" s="152">
        <v>13.055072819999999</v>
      </c>
      <c r="BT1699" s="152">
        <v>2.8078327609999998</v>
      </c>
      <c r="BU1699" s="152">
        <v>1.006082774</v>
      </c>
      <c r="BV1699" s="152">
        <v>3.6827094840000001</v>
      </c>
      <c r="BX1699" s="152">
        <v>3.8040593029999998</v>
      </c>
      <c r="BZ1699" s="152">
        <v>2.8766465999999999</v>
      </c>
      <c r="CB1699" s="152">
        <v>2.24913915</v>
      </c>
      <c r="CD1699" s="152">
        <v>2.1362309920000002</v>
      </c>
      <c r="DC1699" s="152">
        <v>39.599600000000002</v>
      </c>
      <c r="DF1699" s="152">
        <v>12.2209</v>
      </c>
      <c r="DG1699" s="152">
        <v>47.497999999999998</v>
      </c>
      <c r="DJ1699" s="152">
        <v>0.25650000000000001</v>
      </c>
      <c r="DM1699" s="152">
        <v>0.17219999999999999</v>
      </c>
      <c r="DO1699" s="154">
        <v>87.388660340000001</v>
      </c>
      <c r="ED1699" s="152">
        <v>50.531599999999997</v>
      </c>
      <c r="EE1699" s="152">
        <v>0.99790000000000001</v>
      </c>
      <c r="EF1699" s="152">
        <v>17.573</v>
      </c>
      <c r="EH1699" s="152">
        <v>7.2395392779999996</v>
      </c>
      <c r="EJ1699" s="152">
        <v>8.0452999999999992</v>
      </c>
      <c r="EK1699" s="152">
        <v>0.13289999999999999</v>
      </c>
      <c r="EL1699" s="152">
        <v>8.0630000000000006</v>
      </c>
      <c r="EM1699" s="152">
        <v>10.148400000000001</v>
      </c>
      <c r="EO1699" s="152">
        <v>3.2898000000000001</v>
      </c>
      <c r="EP1699" s="152">
        <v>0.77300000000000002</v>
      </c>
      <c r="EQ1699" s="152">
        <v>0.2341</v>
      </c>
      <c r="FF1699" s="152">
        <v>203.64899980000001</v>
      </c>
      <c r="FG1699" s="152">
        <v>219.26302999999999</v>
      </c>
      <c r="FJ1699" s="152">
        <v>114.28887570000001</v>
      </c>
      <c r="FP1699" s="152">
        <v>11.6518073</v>
      </c>
      <c r="FQ1699" s="152">
        <v>332.65508390000002</v>
      </c>
      <c r="FR1699" s="152">
        <v>21.777723080000001</v>
      </c>
      <c r="FS1699" s="152">
        <v>88.268982190000003</v>
      </c>
      <c r="FT1699" s="152">
        <v>9.0216333150000008</v>
      </c>
      <c r="FX1699" s="152">
        <v>0.19531689599999999</v>
      </c>
      <c r="FY1699" s="152">
        <v>119.9747655</v>
      </c>
      <c r="FZ1699" s="152">
        <v>7.6365884380000004</v>
      </c>
      <c r="GA1699" s="152">
        <v>16.499961930000001</v>
      </c>
      <c r="GB1699" s="152">
        <v>2.3040434099999998</v>
      </c>
      <c r="GC1699" s="152">
        <v>10.732507999999999</v>
      </c>
      <c r="GD1699" s="152">
        <v>2.8342585690000002</v>
      </c>
      <c r="GE1699" s="152">
        <v>1.054362257</v>
      </c>
      <c r="GF1699" s="152">
        <v>3.3014667229999999</v>
      </c>
      <c r="GG1699" s="152">
        <v>0.57185544899999996</v>
      </c>
      <c r="GH1699" s="152">
        <v>3.5322654</v>
      </c>
      <c r="GI1699" s="152">
        <v>0.74469740200000001</v>
      </c>
      <c r="GJ1699" s="152">
        <v>2.201605035</v>
      </c>
      <c r="GK1699" s="152">
        <v>0.33942204799999998</v>
      </c>
      <c r="GL1699" s="152">
        <v>2.0600713559999999</v>
      </c>
      <c r="GM1699" s="152">
        <v>0.31888651200000001</v>
      </c>
      <c r="GN1699" s="152">
        <v>2.091371358</v>
      </c>
      <c r="GO1699" s="152">
        <v>0.52414314200000001</v>
      </c>
      <c r="GS1699" s="152">
        <v>1.0027039760000001</v>
      </c>
      <c r="GT1699" s="152">
        <v>0.78366128700000004</v>
      </c>
      <c r="GU1699" s="152">
        <v>0.24285714899999999</v>
      </c>
    </row>
    <row r="1700" spans="1:203">
      <c r="A1700" s="151">
        <v>7343</v>
      </c>
      <c r="B1700" s="152" t="s">
        <v>2859</v>
      </c>
      <c r="C1700" s="152" t="s">
        <v>2877</v>
      </c>
      <c r="D1700" s="152" t="s">
        <v>2878</v>
      </c>
      <c r="E1700" s="152" t="s">
        <v>3951</v>
      </c>
      <c r="F1700" s="152" t="s">
        <v>10146</v>
      </c>
      <c r="L1700" s="153" t="s">
        <v>4230</v>
      </c>
      <c r="M1700" s="153" t="s">
        <v>4753</v>
      </c>
      <c r="P1700" s="152">
        <v>28.576283329999999</v>
      </c>
      <c r="Q1700" s="152">
        <v>140.53908329999999</v>
      </c>
      <c r="S1700" s="152" t="s">
        <v>2716</v>
      </c>
      <c r="T1700" s="152">
        <v>51.305500000000002</v>
      </c>
      <c r="U1700" s="152">
        <v>1.2656000000000001</v>
      </c>
      <c r="V1700" s="152">
        <v>17.081299999999999</v>
      </c>
      <c r="X1700" s="152">
        <v>7.4276999999999997</v>
      </c>
      <c r="AA1700" s="152">
        <v>4.3865999999999996</v>
      </c>
      <c r="AB1700" s="152">
        <v>0.12909999999999999</v>
      </c>
      <c r="AC1700" s="152">
        <v>10.4923</v>
      </c>
      <c r="AD1700" s="152">
        <v>3.8426</v>
      </c>
      <c r="AE1700" s="152">
        <v>0.79559999999999997</v>
      </c>
      <c r="AF1700" s="152">
        <v>0.30420000000000003</v>
      </c>
      <c r="AI1700" s="152">
        <v>97.200924490000006</v>
      </c>
      <c r="AJ1700" s="152">
        <v>1.4768057910000001</v>
      </c>
      <c r="AK1700" s="156">
        <f t="shared" si="26"/>
        <v>5.1826210450000004E-4</v>
      </c>
      <c r="AL1700" s="151">
        <v>5.1826210450000003</v>
      </c>
      <c r="AM1700" s="151">
        <v>325.42233479999999</v>
      </c>
      <c r="AN1700" s="151">
        <v>203.5302911</v>
      </c>
      <c r="AO1700" s="151">
        <v>690.27027290000001</v>
      </c>
      <c r="AQ1700" s="152">
        <v>7.3385515339999996</v>
      </c>
      <c r="AR1700" s="152">
        <v>0.93678034700000001</v>
      </c>
      <c r="AS1700" s="152">
        <v>4.053423886</v>
      </c>
      <c r="AU1700" s="151">
        <v>1304.1644779999999</v>
      </c>
      <c r="AV1700" s="152">
        <v>6260.4480409999996</v>
      </c>
      <c r="AW1700" s="152">
        <v>37.832365959999997</v>
      </c>
      <c r="AX1700" s="151">
        <v>7319.993093</v>
      </c>
      <c r="AZ1700" s="152">
        <v>115.8009843</v>
      </c>
      <c r="BG1700" s="152">
        <v>9.9954377080000008</v>
      </c>
      <c r="BH1700" s="152">
        <v>319.71970149999999</v>
      </c>
      <c r="BI1700" s="152">
        <v>22.31661763</v>
      </c>
      <c r="BJ1700" s="152">
        <v>99.861917660000003</v>
      </c>
      <c r="BK1700" s="152">
        <v>11.464032599999999</v>
      </c>
      <c r="BO1700" s="152">
        <v>154.6628618</v>
      </c>
      <c r="BP1700" s="152">
        <v>9.1944096329999994</v>
      </c>
      <c r="BQ1700" s="152">
        <v>20.581615200000002</v>
      </c>
      <c r="BR1700" s="152">
        <v>2.8936525390000001</v>
      </c>
      <c r="BS1700" s="152">
        <v>13.83733569</v>
      </c>
      <c r="BT1700" s="152">
        <v>2.9663570410000002</v>
      </c>
      <c r="BU1700" s="152">
        <v>1.081058514</v>
      </c>
      <c r="BV1700" s="152">
        <v>3.8546683800000001</v>
      </c>
      <c r="BX1700" s="152">
        <v>3.9335713349999999</v>
      </c>
      <c r="BZ1700" s="152">
        <v>3.1182515180000001</v>
      </c>
      <c r="CB1700" s="152">
        <v>2.348726493</v>
      </c>
      <c r="CD1700" s="152">
        <v>2.1756149229999999</v>
      </c>
      <c r="DC1700" s="152">
        <v>39.599600000000002</v>
      </c>
      <c r="DF1700" s="152">
        <v>12.2209</v>
      </c>
      <c r="DG1700" s="152">
        <v>47.497999999999998</v>
      </c>
      <c r="DJ1700" s="152">
        <v>0.25650000000000001</v>
      </c>
      <c r="DM1700" s="152">
        <v>0.17219999999999999</v>
      </c>
      <c r="DO1700" s="154">
        <v>87.388660340000001</v>
      </c>
      <c r="ED1700" s="152">
        <v>50.531599999999997</v>
      </c>
      <c r="EE1700" s="152">
        <v>0.99790000000000001</v>
      </c>
      <c r="EF1700" s="152">
        <v>17.573</v>
      </c>
      <c r="EH1700" s="152">
        <v>7.2395392779999996</v>
      </c>
      <c r="EJ1700" s="152">
        <v>8.0452999999999992</v>
      </c>
      <c r="EK1700" s="152">
        <v>0.13289999999999999</v>
      </c>
      <c r="EL1700" s="152">
        <v>8.0630000000000006</v>
      </c>
      <c r="EM1700" s="152">
        <v>10.148400000000001</v>
      </c>
      <c r="EO1700" s="152">
        <v>3.2898000000000001</v>
      </c>
      <c r="EP1700" s="152">
        <v>0.77300000000000002</v>
      </c>
      <c r="EQ1700" s="152">
        <v>0.2341</v>
      </c>
      <c r="FF1700" s="152">
        <v>203.64899980000001</v>
      </c>
      <c r="FG1700" s="152">
        <v>219.26302999999999</v>
      </c>
      <c r="FJ1700" s="152">
        <v>114.28887570000001</v>
      </c>
      <c r="FP1700" s="152">
        <v>11.6518073</v>
      </c>
      <c r="FQ1700" s="152">
        <v>332.65508390000002</v>
      </c>
      <c r="FR1700" s="152">
        <v>21.777723080000001</v>
      </c>
      <c r="FS1700" s="152">
        <v>88.268982190000003</v>
      </c>
      <c r="FT1700" s="152">
        <v>9.0216333150000008</v>
      </c>
      <c r="FX1700" s="152">
        <v>0.19531689599999999</v>
      </c>
      <c r="FY1700" s="152">
        <v>119.9747655</v>
      </c>
      <c r="FZ1700" s="152">
        <v>7.6365884380000004</v>
      </c>
      <c r="GA1700" s="152">
        <v>16.499961930000001</v>
      </c>
      <c r="GB1700" s="152">
        <v>2.3040434099999998</v>
      </c>
      <c r="GC1700" s="152">
        <v>10.732507999999999</v>
      </c>
      <c r="GD1700" s="152">
        <v>2.8342585690000002</v>
      </c>
      <c r="GE1700" s="152">
        <v>1.054362257</v>
      </c>
      <c r="GF1700" s="152">
        <v>3.3014667229999999</v>
      </c>
      <c r="GG1700" s="152">
        <v>0.57185544899999996</v>
      </c>
      <c r="GH1700" s="152">
        <v>3.5322654</v>
      </c>
      <c r="GI1700" s="152">
        <v>0.74469740200000001</v>
      </c>
      <c r="GJ1700" s="152">
        <v>2.201605035</v>
      </c>
      <c r="GK1700" s="152">
        <v>0.33942204799999998</v>
      </c>
      <c r="GL1700" s="152">
        <v>2.0600713559999999</v>
      </c>
      <c r="GM1700" s="152">
        <v>0.31888651200000001</v>
      </c>
      <c r="GN1700" s="152">
        <v>2.091371358</v>
      </c>
      <c r="GO1700" s="152">
        <v>0.52414314200000001</v>
      </c>
      <c r="GS1700" s="152">
        <v>1.0027039760000001</v>
      </c>
      <c r="GT1700" s="152">
        <v>0.78366128700000004</v>
      </c>
      <c r="GU1700" s="152">
        <v>0.24285714899999999</v>
      </c>
    </row>
    <row r="1701" spans="1:203">
      <c r="A1701" s="151">
        <v>7344</v>
      </c>
      <c r="B1701" s="152" t="s">
        <v>2859</v>
      </c>
      <c r="C1701" s="152" t="s">
        <v>2877</v>
      </c>
      <c r="D1701" s="152" t="s">
        <v>2878</v>
      </c>
      <c r="E1701" s="152" t="s">
        <v>3951</v>
      </c>
      <c r="F1701" s="152" t="s">
        <v>10147</v>
      </c>
      <c r="L1701" s="153" t="s">
        <v>4230</v>
      </c>
      <c r="M1701" s="153" t="s">
        <v>4434</v>
      </c>
      <c r="P1701" s="152">
        <v>28.576283329999999</v>
      </c>
      <c r="Q1701" s="152">
        <v>140.53908329999999</v>
      </c>
      <c r="S1701" s="152" t="s">
        <v>2716</v>
      </c>
      <c r="T1701" s="152">
        <v>50.2712</v>
      </c>
      <c r="U1701" s="152">
        <v>1.1823999999999999</v>
      </c>
      <c r="V1701" s="152">
        <v>20.5411</v>
      </c>
      <c r="X1701" s="152">
        <v>6.6887999999999996</v>
      </c>
      <c r="AA1701" s="152">
        <v>1.8521000000000001</v>
      </c>
      <c r="AB1701" s="152">
        <v>0.13320000000000001</v>
      </c>
      <c r="AC1701" s="152">
        <v>11.4396</v>
      </c>
      <c r="AD1701" s="152">
        <v>3.7206000000000001</v>
      </c>
      <c r="AE1701" s="152">
        <v>0.68630000000000002</v>
      </c>
      <c r="AF1701" s="152">
        <v>0.252</v>
      </c>
      <c r="AI1701" s="152">
        <v>96.930176829999994</v>
      </c>
      <c r="AJ1701" s="152">
        <v>1.7220256839999999</v>
      </c>
      <c r="AK1701" s="156">
        <f t="shared" si="26"/>
        <v>2.0610607690000001E-2</v>
      </c>
      <c r="AL1701" s="151">
        <v>206.10607690000001</v>
      </c>
      <c r="AM1701" s="151">
        <v>303.9102484</v>
      </c>
      <c r="AN1701" s="151">
        <v>1227.3443199999999</v>
      </c>
      <c r="AO1701" s="151">
        <v>667.37548509999999</v>
      </c>
      <c r="AQ1701" s="152">
        <v>5.6847634439999997</v>
      </c>
      <c r="AR1701" s="152">
        <v>0.90857917300000002</v>
      </c>
      <c r="AS1701" s="152">
        <v>3.8689530680000002</v>
      </c>
      <c r="AU1701" s="151">
        <v>1177.0993920000001</v>
      </c>
      <c r="AV1701" s="152">
        <v>5973.227903</v>
      </c>
      <c r="AW1701" s="152">
        <v>34.99777435</v>
      </c>
      <c r="AX1701" s="151">
        <v>6857.5243499999997</v>
      </c>
      <c r="AZ1701" s="152">
        <v>85.134985529999994</v>
      </c>
      <c r="BG1701" s="152">
        <v>9.0144855019999994</v>
      </c>
      <c r="BH1701" s="152">
        <v>393.7872749</v>
      </c>
      <c r="BI1701" s="152">
        <v>21.127201790000001</v>
      </c>
      <c r="BJ1701" s="152">
        <v>94.647493710000006</v>
      </c>
      <c r="BK1701" s="152">
        <v>11.215648209999999</v>
      </c>
      <c r="BO1701" s="152">
        <v>150.96273439999999</v>
      </c>
      <c r="BP1701" s="152">
        <v>9.2227128030000003</v>
      </c>
      <c r="BQ1701" s="152">
        <v>19.469859020000001</v>
      </c>
      <c r="BR1701" s="152">
        <v>2.8973656889999999</v>
      </c>
      <c r="BS1701" s="152">
        <v>13.04956125</v>
      </c>
      <c r="BT1701" s="152">
        <v>2.983576132</v>
      </c>
      <c r="BU1701" s="152">
        <v>1.1970672250000001</v>
      </c>
      <c r="BV1701" s="152">
        <v>3.7434885900000001</v>
      </c>
      <c r="BX1701" s="152">
        <v>3.9364305489999998</v>
      </c>
      <c r="BZ1701" s="152">
        <v>2.9793467050000002</v>
      </c>
      <c r="CB1701" s="152">
        <v>2.165231216</v>
      </c>
      <c r="CD1701" s="152">
        <v>2.0868479940000002</v>
      </c>
      <c r="CU1701" s="152">
        <v>-74</v>
      </c>
      <c r="DC1701" s="152">
        <v>39.671399999999998</v>
      </c>
      <c r="DF1701" s="152">
        <v>12.2814</v>
      </c>
      <c r="DG1701" s="152">
        <v>47.258800000000001</v>
      </c>
      <c r="DJ1701" s="152">
        <v>0.2266</v>
      </c>
      <c r="DM1701" s="152">
        <v>0.1699</v>
      </c>
      <c r="DO1701" s="154">
        <v>87.27818268</v>
      </c>
      <c r="ED1701" s="152">
        <v>50.531599999999997</v>
      </c>
      <c r="EE1701" s="152">
        <v>0.99790000000000001</v>
      </c>
      <c r="EF1701" s="152">
        <v>17.573</v>
      </c>
      <c r="EH1701" s="152">
        <v>7.2395392779999996</v>
      </c>
      <c r="EJ1701" s="152">
        <v>8.0452999999999992</v>
      </c>
      <c r="EK1701" s="152">
        <v>0.13289999999999999</v>
      </c>
      <c r="EL1701" s="152">
        <v>8.0630000000000006</v>
      </c>
      <c r="EM1701" s="152">
        <v>10.148400000000001</v>
      </c>
      <c r="EO1701" s="152">
        <v>3.2898000000000001</v>
      </c>
      <c r="EP1701" s="152">
        <v>0.77300000000000002</v>
      </c>
      <c r="EQ1701" s="152">
        <v>0.2341</v>
      </c>
      <c r="FF1701" s="152">
        <v>203.64899980000001</v>
      </c>
      <c r="FG1701" s="152">
        <v>219.26302999999999</v>
      </c>
      <c r="FJ1701" s="152">
        <v>114.28887570000001</v>
      </c>
      <c r="FP1701" s="152">
        <v>11.6518073</v>
      </c>
      <c r="FQ1701" s="152">
        <v>332.65508390000002</v>
      </c>
      <c r="FR1701" s="152">
        <v>21.777723080000001</v>
      </c>
      <c r="FS1701" s="152">
        <v>88.268982190000003</v>
      </c>
      <c r="FT1701" s="152">
        <v>9.0216333150000008</v>
      </c>
      <c r="FX1701" s="152">
        <v>0.19531689599999999</v>
      </c>
      <c r="FY1701" s="152">
        <v>119.9747655</v>
      </c>
      <c r="FZ1701" s="152">
        <v>7.6365884380000004</v>
      </c>
      <c r="GA1701" s="152">
        <v>16.499961930000001</v>
      </c>
      <c r="GB1701" s="152">
        <v>2.3040434099999998</v>
      </c>
      <c r="GC1701" s="152">
        <v>10.732507999999999</v>
      </c>
      <c r="GD1701" s="152">
        <v>2.8342585690000002</v>
      </c>
      <c r="GE1701" s="152">
        <v>1.054362257</v>
      </c>
      <c r="GF1701" s="152">
        <v>3.3014667229999999</v>
      </c>
      <c r="GG1701" s="152">
        <v>0.57185544899999996</v>
      </c>
      <c r="GH1701" s="152">
        <v>3.5322654</v>
      </c>
      <c r="GI1701" s="152">
        <v>0.74469740200000001</v>
      </c>
      <c r="GJ1701" s="152">
        <v>2.201605035</v>
      </c>
      <c r="GK1701" s="152">
        <v>0.33942204799999998</v>
      </c>
      <c r="GL1701" s="152">
        <v>2.0600713559999999</v>
      </c>
      <c r="GM1701" s="152">
        <v>0.31888651200000001</v>
      </c>
      <c r="GN1701" s="152">
        <v>2.091371358</v>
      </c>
      <c r="GO1701" s="152">
        <v>0.52414314200000001</v>
      </c>
      <c r="GS1701" s="152">
        <v>1.0027039760000001</v>
      </c>
      <c r="GT1701" s="152">
        <v>0.78366128700000004</v>
      </c>
      <c r="GU1701" s="152">
        <v>0.24285714899999999</v>
      </c>
    </row>
    <row r="1702" spans="1:203">
      <c r="A1702" s="151">
        <v>7345</v>
      </c>
      <c r="B1702" s="152" t="s">
        <v>2859</v>
      </c>
      <c r="C1702" s="152" t="s">
        <v>2877</v>
      </c>
      <c r="D1702" s="152" t="s">
        <v>2878</v>
      </c>
      <c r="E1702" s="152" t="s">
        <v>3951</v>
      </c>
      <c r="F1702" s="152" t="s">
        <v>10148</v>
      </c>
      <c r="L1702" s="153" t="s">
        <v>4230</v>
      </c>
      <c r="M1702" s="153" t="s">
        <v>4313</v>
      </c>
      <c r="P1702" s="152">
        <v>28.576283329999999</v>
      </c>
      <c r="Q1702" s="152">
        <v>140.53908329999999</v>
      </c>
      <c r="S1702" s="152" t="s">
        <v>2716</v>
      </c>
      <c r="T1702" s="152">
        <v>49.887700000000002</v>
      </c>
      <c r="U1702" s="152">
        <v>1.1166</v>
      </c>
      <c r="V1702" s="152">
        <v>18.927099999999999</v>
      </c>
      <c r="X1702" s="152">
        <v>6.2850000000000001</v>
      </c>
      <c r="AA1702" s="152">
        <v>4.5327999999999999</v>
      </c>
      <c r="AB1702" s="152">
        <v>0.1245</v>
      </c>
      <c r="AC1702" s="152">
        <v>11.2323</v>
      </c>
      <c r="AD1702" s="152">
        <v>3.4426000000000001</v>
      </c>
      <c r="AE1702" s="152">
        <v>0.61560000000000004</v>
      </c>
      <c r="AF1702" s="152">
        <v>0.253</v>
      </c>
      <c r="AI1702" s="152">
        <v>96.575627470000001</v>
      </c>
      <c r="AJ1702" s="152">
        <v>1.871392701</v>
      </c>
      <c r="AK1702" s="156">
        <f t="shared" si="26"/>
        <v>2.974148288E-2</v>
      </c>
      <c r="AL1702" s="151">
        <v>297.41482880000001</v>
      </c>
      <c r="AM1702" s="151">
        <v>289.28262949999998</v>
      </c>
      <c r="AN1702" s="151">
        <v>1185.09376</v>
      </c>
      <c r="AO1702" s="151">
        <v>695.42033670000001</v>
      </c>
      <c r="AQ1702" s="152">
        <v>5.8124294909999996</v>
      </c>
      <c r="AR1702" s="152">
        <v>0.87871306699999996</v>
      </c>
      <c r="AS1702" s="152">
        <v>3.5004957189999999</v>
      </c>
      <c r="AU1702" s="151">
        <v>1074.069514</v>
      </c>
      <c r="AV1702" s="152">
        <v>5602.7986199999996</v>
      </c>
      <c r="AW1702" s="152">
        <v>31.687384049999999</v>
      </c>
      <c r="AX1702" s="151">
        <v>6552.2523629999996</v>
      </c>
      <c r="AZ1702" s="152">
        <v>109.4619137</v>
      </c>
      <c r="BG1702" s="152">
        <v>7.5428461530000002</v>
      </c>
      <c r="BH1702" s="152">
        <v>350.68799530000001</v>
      </c>
      <c r="BI1702" s="152">
        <v>19.892651879999999</v>
      </c>
      <c r="BJ1702" s="152">
        <v>88.566088050000005</v>
      </c>
      <c r="BK1702" s="152">
        <v>10.429759990000001</v>
      </c>
      <c r="BO1702" s="152">
        <v>134.38053909999999</v>
      </c>
      <c r="BP1702" s="152">
        <v>8.1395415109999991</v>
      </c>
      <c r="BQ1702" s="152">
        <v>18.176507099999998</v>
      </c>
      <c r="BR1702" s="152">
        <v>2.6556091190000002</v>
      </c>
      <c r="BS1702" s="152">
        <v>11.97404483</v>
      </c>
      <c r="BT1702" s="152">
        <v>2.9529835759999998</v>
      </c>
      <c r="BU1702" s="152">
        <v>1.3629939259999999</v>
      </c>
      <c r="BV1702" s="152">
        <v>3.3753544830000002</v>
      </c>
      <c r="BX1702" s="152">
        <v>3.4816448169999998</v>
      </c>
      <c r="BZ1702" s="152">
        <v>2.7574137570000001</v>
      </c>
      <c r="CB1702" s="152">
        <v>2.1445028750000001</v>
      </c>
      <c r="CD1702" s="152">
        <v>1.9959752120000001</v>
      </c>
      <c r="CU1702" s="152">
        <v>-44</v>
      </c>
      <c r="DC1702" s="152">
        <v>39.710099999999997</v>
      </c>
      <c r="DF1702" s="152">
        <v>12.580500000000001</v>
      </c>
      <c r="DG1702" s="152">
        <v>47.214500000000001</v>
      </c>
      <c r="DJ1702" s="152">
        <v>0.15570000000000001</v>
      </c>
      <c r="DM1702" s="152">
        <v>0.15540000000000001</v>
      </c>
      <c r="DO1702" s="154">
        <v>86.998002920000005</v>
      </c>
      <c r="ED1702" s="152">
        <v>50.531599999999997</v>
      </c>
      <c r="EE1702" s="152">
        <v>0.99790000000000001</v>
      </c>
      <c r="EF1702" s="152">
        <v>17.573</v>
      </c>
      <c r="EH1702" s="152">
        <v>7.2395392779999996</v>
      </c>
      <c r="EJ1702" s="152">
        <v>8.0452999999999992</v>
      </c>
      <c r="EK1702" s="152">
        <v>0.13289999999999999</v>
      </c>
      <c r="EL1702" s="152">
        <v>8.0630000000000006</v>
      </c>
      <c r="EM1702" s="152">
        <v>10.148400000000001</v>
      </c>
      <c r="EO1702" s="152">
        <v>3.2898000000000001</v>
      </c>
      <c r="EP1702" s="152">
        <v>0.77300000000000002</v>
      </c>
      <c r="EQ1702" s="152">
        <v>0.2341</v>
      </c>
      <c r="FF1702" s="152">
        <v>203.64899980000001</v>
      </c>
      <c r="FG1702" s="152">
        <v>219.26302999999999</v>
      </c>
      <c r="FJ1702" s="152">
        <v>114.28887570000001</v>
      </c>
      <c r="FP1702" s="152">
        <v>11.6518073</v>
      </c>
      <c r="FQ1702" s="152">
        <v>332.65508390000002</v>
      </c>
      <c r="FR1702" s="152">
        <v>21.777723080000001</v>
      </c>
      <c r="FS1702" s="152">
        <v>88.268982190000003</v>
      </c>
      <c r="FT1702" s="152">
        <v>9.0216333150000008</v>
      </c>
      <c r="FX1702" s="152">
        <v>0.19531689599999999</v>
      </c>
      <c r="FY1702" s="152">
        <v>119.9747655</v>
      </c>
      <c r="FZ1702" s="152">
        <v>7.6365884380000004</v>
      </c>
      <c r="GA1702" s="152">
        <v>16.499961930000001</v>
      </c>
      <c r="GB1702" s="152">
        <v>2.3040434099999998</v>
      </c>
      <c r="GC1702" s="152">
        <v>10.732507999999999</v>
      </c>
      <c r="GD1702" s="152">
        <v>2.8342585690000002</v>
      </c>
      <c r="GE1702" s="152">
        <v>1.054362257</v>
      </c>
      <c r="GF1702" s="152">
        <v>3.3014667229999999</v>
      </c>
      <c r="GG1702" s="152">
        <v>0.57185544899999996</v>
      </c>
      <c r="GH1702" s="152">
        <v>3.5322654</v>
      </c>
      <c r="GI1702" s="152">
        <v>0.74469740200000001</v>
      </c>
      <c r="GJ1702" s="152">
        <v>2.201605035</v>
      </c>
      <c r="GK1702" s="152">
        <v>0.33942204799999998</v>
      </c>
      <c r="GL1702" s="152">
        <v>2.0600713559999999</v>
      </c>
      <c r="GM1702" s="152">
        <v>0.31888651200000001</v>
      </c>
      <c r="GN1702" s="152">
        <v>2.091371358</v>
      </c>
      <c r="GO1702" s="152">
        <v>0.52414314200000001</v>
      </c>
      <c r="GS1702" s="152">
        <v>1.0027039760000001</v>
      </c>
      <c r="GT1702" s="152">
        <v>0.78366128700000004</v>
      </c>
      <c r="GU1702" s="152">
        <v>0.24285714899999999</v>
      </c>
    </row>
    <row r="1703" spans="1:203">
      <c r="A1703" s="151">
        <v>7346</v>
      </c>
      <c r="B1703" s="152" t="s">
        <v>2859</v>
      </c>
      <c r="C1703" s="152" t="s">
        <v>2877</v>
      </c>
      <c r="D1703" s="152" t="s">
        <v>2878</v>
      </c>
      <c r="E1703" s="152" t="s">
        <v>3951</v>
      </c>
      <c r="F1703" s="152" t="s">
        <v>10149</v>
      </c>
      <c r="L1703" s="153" t="s">
        <v>4230</v>
      </c>
      <c r="M1703" s="153" t="s">
        <v>4670</v>
      </c>
      <c r="P1703" s="152">
        <v>28.576283329999999</v>
      </c>
      <c r="Q1703" s="152">
        <v>140.53908329999999</v>
      </c>
      <c r="S1703" s="152" t="s">
        <v>2716</v>
      </c>
      <c r="T1703" s="152">
        <v>51.039400000000001</v>
      </c>
      <c r="U1703" s="152">
        <v>1.2182999999999999</v>
      </c>
      <c r="V1703" s="152">
        <v>16.531199999999998</v>
      </c>
      <c r="X1703" s="152">
        <v>7.6557000000000004</v>
      </c>
      <c r="AA1703" s="152">
        <v>6.8895</v>
      </c>
      <c r="AB1703" s="152">
        <v>0.153</v>
      </c>
      <c r="AC1703" s="152">
        <v>9.7469000000000001</v>
      </c>
      <c r="AD1703" s="152">
        <v>3.62</v>
      </c>
      <c r="AE1703" s="152">
        <v>0.76949999999999996</v>
      </c>
      <c r="AF1703" s="152">
        <v>0.2999</v>
      </c>
      <c r="AI1703" s="152">
        <v>98.105172519999996</v>
      </c>
      <c r="AJ1703" s="152">
        <v>1.616131593</v>
      </c>
      <c r="AK1703" s="156">
        <f t="shared" si="26"/>
        <v>3.3445786719999999E-4</v>
      </c>
      <c r="AL1703" s="151">
        <v>3.3445786719999999</v>
      </c>
      <c r="AM1703" s="151">
        <v>302.39911519999998</v>
      </c>
      <c r="AN1703" s="151">
        <v>217.59176260000001</v>
      </c>
      <c r="AO1703" s="151">
        <v>651.85959130000003</v>
      </c>
      <c r="AQ1703" s="152">
        <v>6.5106820509999999</v>
      </c>
      <c r="AR1703" s="152">
        <v>0.89784873200000004</v>
      </c>
      <c r="AS1703" s="152">
        <v>3.9194381190000001</v>
      </c>
      <c r="AU1703" s="151">
        <v>1301.990751</v>
      </c>
      <c r="AV1703" s="152">
        <v>6265.5000239999999</v>
      </c>
      <c r="AW1703" s="152">
        <v>37.205840719999998</v>
      </c>
      <c r="AX1703" s="151">
        <v>7118.4522729999999</v>
      </c>
      <c r="AZ1703" s="152">
        <v>120.37841950000001</v>
      </c>
      <c r="BG1703" s="152">
        <v>10.36272402</v>
      </c>
      <c r="BH1703" s="152">
        <v>317.03610350000002</v>
      </c>
      <c r="BI1703" s="152">
        <v>21.845520879999999</v>
      </c>
      <c r="BJ1703" s="152">
        <v>100.1047587</v>
      </c>
      <c r="BK1703" s="152">
        <v>11.40495686</v>
      </c>
      <c r="BO1703" s="152">
        <v>150.59641300000001</v>
      </c>
      <c r="BP1703" s="152">
        <v>8.9199072089999998</v>
      </c>
      <c r="BQ1703" s="152">
        <v>20.01199287</v>
      </c>
      <c r="BR1703" s="152">
        <v>2.8594144080000001</v>
      </c>
      <c r="BS1703" s="152">
        <v>13.47021443</v>
      </c>
      <c r="BT1703" s="152">
        <v>3.1467393069999998</v>
      </c>
      <c r="BU1703" s="152">
        <v>1.289093657</v>
      </c>
      <c r="BV1703" s="152">
        <v>3.8368738740000001</v>
      </c>
      <c r="BX1703" s="152">
        <v>4.0112578259999996</v>
      </c>
      <c r="BZ1703" s="152">
        <v>2.9456765759999999</v>
      </c>
      <c r="CB1703" s="152">
        <v>2.4354496550000002</v>
      </c>
      <c r="CD1703" s="152">
        <v>2.4397650510000002</v>
      </c>
      <c r="CU1703" s="155"/>
      <c r="DC1703" s="152">
        <v>39.676200000000001</v>
      </c>
      <c r="DF1703" s="152">
        <v>13.808999999999999</v>
      </c>
      <c r="DG1703" s="152">
        <v>46.3797</v>
      </c>
      <c r="DJ1703" s="152">
        <v>0.1847</v>
      </c>
      <c r="DM1703" s="152">
        <v>0.1842</v>
      </c>
      <c r="DO1703" s="154">
        <v>85.68991312</v>
      </c>
      <c r="ED1703" s="152">
        <v>50.531599999999997</v>
      </c>
      <c r="EE1703" s="152">
        <v>0.99790000000000001</v>
      </c>
      <c r="EF1703" s="152">
        <v>17.573</v>
      </c>
      <c r="EH1703" s="152">
        <v>7.2395392779999996</v>
      </c>
      <c r="EJ1703" s="152">
        <v>8.0452999999999992</v>
      </c>
      <c r="EK1703" s="152">
        <v>0.13289999999999999</v>
      </c>
      <c r="EL1703" s="152">
        <v>8.0630000000000006</v>
      </c>
      <c r="EM1703" s="152">
        <v>10.148400000000001</v>
      </c>
      <c r="EO1703" s="152">
        <v>3.2898000000000001</v>
      </c>
      <c r="EP1703" s="152">
        <v>0.77300000000000002</v>
      </c>
      <c r="EQ1703" s="152">
        <v>0.2341</v>
      </c>
      <c r="FF1703" s="152">
        <v>203.64899980000001</v>
      </c>
      <c r="FG1703" s="152">
        <v>219.26302999999999</v>
      </c>
      <c r="FJ1703" s="152">
        <v>114.28887570000001</v>
      </c>
      <c r="FP1703" s="152">
        <v>11.6518073</v>
      </c>
      <c r="FQ1703" s="152">
        <v>332.65508390000002</v>
      </c>
      <c r="FR1703" s="152">
        <v>21.777723080000001</v>
      </c>
      <c r="FS1703" s="152">
        <v>88.268982190000003</v>
      </c>
      <c r="FT1703" s="152">
        <v>9.0216333150000008</v>
      </c>
      <c r="FX1703" s="152">
        <v>0.19531689599999999</v>
      </c>
      <c r="FY1703" s="152">
        <v>119.9747655</v>
      </c>
      <c r="FZ1703" s="152">
        <v>7.6365884380000004</v>
      </c>
      <c r="GA1703" s="152">
        <v>16.499961930000001</v>
      </c>
      <c r="GB1703" s="152">
        <v>2.3040434099999998</v>
      </c>
      <c r="GC1703" s="152">
        <v>10.732507999999999</v>
      </c>
      <c r="GD1703" s="152">
        <v>2.8342585690000002</v>
      </c>
      <c r="GE1703" s="152">
        <v>1.054362257</v>
      </c>
      <c r="GF1703" s="152">
        <v>3.3014667229999999</v>
      </c>
      <c r="GG1703" s="152">
        <v>0.57185544899999996</v>
      </c>
      <c r="GH1703" s="152">
        <v>3.5322654</v>
      </c>
      <c r="GI1703" s="152">
        <v>0.74469740200000001</v>
      </c>
      <c r="GJ1703" s="152">
        <v>2.201605035</v>
      </c>
      <c r="GK1703" s="152">
        <v>0.33942204799999998</v>
      </c>
      <c r="GL1703" s="152">
        <v>2.0600713559999999</v>
      </c>
      <c r="GM1703" s="152">
        <v>0.31888651200000001</v>
      </c>
      <c r="GN1703" s="152">
        <v>2.091371358</v>
      </c>
      <c r="GO1703" s="152">
        <v>0.52414314200000001</v>
      </c>
      <c r="GS1703" s="152">
        <v>1.0027039760000001</v>
      </c>
      <c r="GT1703" s="152">
        <v>0.78366128700000004</v>
      </c>
      <c r="GU1703" s="152">
        <v>0.24285714899999999</v>
      </c>
    </row>
    <row r="1704" spans="1:203">
      <c r="A1704" s="151">
        <v>7347</v>
      </c>
      <c r="B1704" s="152" t="s">
        <v>2859</v>
      </c>
      <c r="C1704" s="152" t="s">
        <v>2877</v>
      </c>
      <c r="D1704" s="152" t="s">
        <v>2878</v>
      </c>
      <c r="E1704" s="152" t="s">
        <v>3951</v>
      </c>
      <c r="F1704" s="152" t="s">
        <v>10150</v>
      </c>
      <c r="L1704" s="153" t="s">
        <v>4230</v>
      </c>
      <c r="M1704" s="153" t="s">
        <v>4724</v>
      </c>
      <c r="P1704" s="152">
        <v>28.576283329999999</v>
      </c>
      <c r="Q1704" s="152">
        <v>140.53908329999999</v>
      </c>
      <c r="S1704" s="152" t="s">
        <v>2716</v>
      </c>
      <c r="T1704" s="152">
        <v>51.183500000000002</v>
      </c>
      <c r="U1704" s="152">
        <v>1.2484999999999999</v>
      </c>
      <c r="V1704" s="152">
        <v>16.950600000000001</v>
      </c>
      <c r="X1704" s="152">
        <v>7.5534999999999997</v>
      </c>
      <c r="AA1704" s="152">
        <v>5.4211</v>
      </c>
      <c r="AB1704" s="152">
        <v>0.1545</v>
      </c>
      <c r="AC1704" s="152">
        <v>10.1326</v>
      </c>
      <c r="AD1704" s="152">
        <v>3.7530000000000001</v>
      </c>
      <c r="AE1704" s="152">
        <v>0.78649999999999998</v>
      </c>
      <c r="AF1704" s="152">
        <v>0.2437</v>
      </c>
      <c r="AI1704" s="152">
        <v>97.606481180000003</v>
      </c>
      <c r="AJ1704" s="152">
        <v>1.607710655</v>
      </c>
      <c r="AK1704" s="156">
        <f t="shared" si="26"/>
        <v>3.3101524630000002E-4</v>
      </c>
      <c r="AL1704" s="151">
        <v>3.3101524630000001</v>
      </c>
      <c r="AM1704" s="151">
        <v>315.76683150000002</v>
      </c>
      <c r="AN1704" s="151">
        <v>212.2780587</v>
      </c>
      <c r="AO1704" s="151">
        <v>648.39757589999999</v>
      </c>
      <c r="AQ1704" s="152">
        <v>6.6222936409999997</v>
      </c>
      <c r="AR1704" s="152">
        <v>0.88585300499999997</v>
      </c>
      <c r="AS1704" s="152">
        <v>3.972730624</v>
      </c>
      <c r="AU1704" s="151">
        <v>1306.4576400000001</v>
      </c>
      <c r="AV1704" s="152">
        <v>6552.1258109999999</v>
      </c>
      <c r="AW1704" s="152">
        <v>37.531223619999999</v>
      </c>
      <c r="AX1704" s="151">
        <v>7149.9514369999997</v>
      </c>
      <c r="AZ1704" s="152">
        <v>118.9591437</v>
      </c>
      <c r="BG1704" s="152">
        <v>10.98425595</v>
      </c>
      <c r="BH1704" s="152">
        <v>312.5349291</v>
      </c>
      <c r="BI1704" s="152">
        <v>21.408704159999999</v>
      </c>
      <c r="BJ1704" s="152">
        <v>102.21277569999999</v>
      </c>
      <c r="BK1704" s="152">
        <v>11.40889127</v>
      </c>
      <c r="BO1704" s="152">
        <v>151.85955390000001</v>
      </c>
      <c r="BP1704" s="152">
        <v>8.9651411710000009</v>
      </c>
      <c r="BQ1704" s="152">
        <v>19.992521870000001</v>
      </c>
      <c r="BR1704" s="152">
        <v>2.8403825079999998</v>
      </c>
      <c r="BS1704" s="152">
        <v>13.17062574</v>
      </c>
      <c r="BT1704" s="152">
        <v>3.0910467129999999</v>
      </c>
      <c r="BU1704" s="152">
        <v>1.2569253279999999</v>
      </c>
      <c r="BV1704" s="152">
        <v>3.8367611199999998</v>
      </c>
      <c r="BX1704" s="152">
        <v>3.9201348579999999</v>
      </c>
      <c r="BZ1704" s="152">
        <v>2.8608510439999999</v>
      </c>
      <c r="CB1704" s="152">
        <v>2.4228952580000001</v>
      </c>
      <c r="CD1704" s="152">
        <v>2.2602448220000002</v>
      </c>
      <c r="CU1704" s="155"/>
      <c r="DC1704" s="152">
        <v>39.676200000000001</v>
      </c>
      <c r="DF1704" s="152">
        <v>13.808999999999999</v>
      </c>
      <c r="DG1704" s="152">
        <v>46.3797</v>
      </c>
      <c r="DJ1704" s="152">
        <v>0.1847</v>
      </c>
      <c r="DM1704" s="152">
        <v>0.1842</v>
      </c>
      <c r="DO1704" s="154">
        <v>85.68991312</v>
      </c>
      <c r="ED1704" s="152">
        <v>50.531599999999997</v>
      </c>
      <c r="EE1704" s="152">
        <v>0.99790000000000001</v>
      </c>
      <c r="EF1704" s="152">
        <v>17.573</v>
      </c>
      <c r="EH1704" s="152">
        <v>7.2395392779999996</v>
      </c>
      <c r="EJ1704" s="152">
        <v>8.0452999999999992</v>
      </c>
      <c r="EK1704" s="152">
        <v>0.13289999999999999</v>
      </c>
      <c r="EL1704" s="152">
        <v>8.0630000000000006</v>
      </c>
      <c r="EM1704" s="152">
        <v>10.148400000000001</v>
      </c>
      <c r="EO1704" s="152">
        <v>3.2898000000000001</v>
      </c>
      <c r="EP1704" s="152">
        <v>0.77300000000000002</v>
      </c>
      <c r="EQ1704" s="152">
        <v>0.2341</v>
      </c>
      <c r="FF1704" s="152">
        <v>203.64899980000001</v>
      </c>
      <c r="FG1704" s="152">
        <v>219.26302999999999</v>
      </c>
      <c r="FJ1704" s="152">
        <v>114.28887570000001</v>
      </c>
      <c r="FP1704" s="152">
        <v>11.6518073</v>
      </c>
      <c r="FQ1704" s="152">
        <v>332.65508390000002</v>
      </c>
      <c r="FR1704" s="152">
        <v>21.777723080000001</v>
      </c>
      <c r="FS1704" s="152">
        <v>88.268982190000003</v>
      </c>
      <c r="FT1704" s="152">
        <v>9.0216333150000008</v>
      </c>
      <c r="FX1704" s="152">
        <v>0.19531689599999999</v>
      </c>
      <c r="FY1704" s="152">
        <v>119.9747655</v>
      </c>
      <c r="FZ1704" s="152">
        <v>7.6365884380000004</v>
      </c>
      <c r="GA1704" s="152">
        <v>16.499961930000001</v>
      </c>
      <c r="GB1704" s="152">
        <v>2.3040434099999998</v>
      </c>
      <c r="GC1704" s="152">
        <v>10.732507999999999</v>
      </c>
      <c r="GD1704" s="152">
        <v>2.8342585690000002</v>
      </c>
      <c r="GE1704" s="152">
        <v>1.054362257</v>
      </c>
      <c r="GF1704" s="152">
        <v>3.3014667229999999</v>
      </c>
      <c r="GG1704" s="152">
        <v>0.57185544899999996</v>
      </c>
      <c r="GH1704" s="152">
        <v>3.5322654</v>
      </c>
      <c r="GI1704" s="152">
        <v>0.74469740200000001</v>
      </c>
      <c r="GJ1704" s="152">
        <v>2.201605035</v>
      </c>
      <c r="GK1704" s="152">
        <v>0.33942204799999998</v>
      </c>
      <c r="GL1704" s="152">
        <v>2.0600713559999999</v>
      </c>
      <c r="GM1704" s="152">
        <v>0.31888651200000001</v>
      </c>
      <c r="GN1704" s="152">
        <v>2.091371358</v>
      </c>
      <c r="GO1704" s="152">
        <v>0.52414314200000001</v>
      </c>
      <c r="GS1704" s="152">
        <v>1.0027039760000001</v>
      </c>
      <c r="GT1704" s="152">
        <v>0.78366128700000004</v>
      </c>
      <c r="GU1704" s="152">
        <v>0.24285714899999999</v>
      </c>
    </row>
    <row r="1705" spans="1:203">
      <c r="A1705" s="151">
        <v>7348</v>
      </c>
      <c r="B1705" s="152" t="s">
        <v>2859</v>
      </c>
      <c r="C1705" s="152" t="s">
        <v>2877</v>
      </c>
      <c r="D1705" s="152" t="s">
        <v>2878</v>
      </c>
      <c r="E1705" s="152" t="s">
        <v>3951</v>
      </c>
      <c r="F1705" s="152" t="s">
        <v>10151</v>
      </c>
      <c r="L1705" s="153" t="s">
        <v>4230</v>
      </c>
      <c r="M1705" s="153" t="s">
        <v>4871</v>
      </c>
      <c r="P1705" s="152">
        <v>28.576283329999999</v>
      </c>
      <c r="Q1705" s="152">
        <v>140.53908329999999</v>
      </c>
      <c r="S1705" s="152" t="s">
        <v>2716</v>
      </c>
      <c r="T1705" s="152">
        <v>51.652200000000001</v>
      </c>
      <c r="U1705" s="152">
        <v>1.2918000000000001</v>
      </c>
      <c r="V1705" s="152">
        <v>18.268699999999999</v>
      </c>
      <c r="X1705" s="152">
        <v>6.4782000000000002</v>
      </c>
      <c r="AA1705" s="152">
        <v>2.8679000000000001</v>
      </c>
      <c r="AB1705" s="152">
        <v>0.1303</v>
      </c>
      <c r="AC1705" s="152">
        <v>11.187200000000001</v>
      </c>
      <c r="AD1705" s="152">
        <v>3.7187999999999999</v>
      </c>
      <c r="AE1705" s="152">
        <v>0.75319999999999998</v>
      </c>
      <c r="AF1705" s="152">
        <v>0.30990000000000001</v>
      </c>
      <c r="AI1705" s="152">
        <v>96.821436480000003</v>
      </c>
      <c r="AJ1705" s="152">
        <v>1.8697499200000001</v>
      </c>
      <c r="AK1705" s="156">
        <f t="shared" si="26"/>
        <v>3.2255498489999999E-2</v>
      </c>
      <c r="AL1705" s="151">
        <v>322.55498490000002</v>
      </c>
      <c r="AM1705" s="151">
        <v>292.03866640000001</v>
      </c>
      <c r="AN1705" s="151">
        <v>1152.015402</v>
      </c>
      <c r="AO1705" s="151">
        <v>718.18877359999999</v>
      </c>
      <c r="AQ1705" s="152">
        <v>5.7181073170000003</v>
      </c>
      <c r="AR1705" s="152">
        <v>0.95254981500000002</v>
      </c>
      <c r="AS1705" s="152">
        <v>4.7530204950000003</v>
      </c>
      <c r="AU1705" s="151">
        <v>1244.7763480000001</v>
      </c>
      <c r="AV1705" s="152">
        <v>6978.5726789999999</v>
      </c>
      <c r="AW1705" s="152">
        <v>33.506047590000001</v>
      </c>
      <c r="AX1705" s="151">
        <v>6659.3255959999997</v>
      </c>
      <c r="AZ1705" s="152">
        <v>87.152198920000004</v>
      </c>
      <c r="BG1705" s="152">
        <v>10.817304139999999</v>
      </c>
      <c r="BH1705" s="152">
        <v>386.31650150000002</v>
      </c>
      <c r="BI1705" s="152">
        <v>20.289956740000001</v>
      </c>
      <c r="BJ1705" s="152">
        <v>97.055536860000004</v>
      </c>
      <c r="BK1705" s="152">
        <v>11.48328736</v>
      </c>
      <c r="BO1705" s="152">
        <v>160.91915309999999</v>
      </c>
      <c r="BP1705" s="152">
        <v>10.241435279999999</v>
      </c>
      <c r="BQ1705" s="152">
        <v>20.6843152</v>
      </c>
      <c r="BR1705" s="152">
        <v>3.037549136</v>
      </c>
      <c r="BS1705" s="152">
        <v>13.28649542</v>
      </c>
      <c r="BT1705" s="152">
        <v>2.8961010800000002</v>
      </c>
      <c r="BU1705" s="152">
        <v>1.371825493</v>
      </c>
      <c r="BV1705" s="152">
        <v>3.8578715969999999</v>
      </c>
      <c r="BX1705" s="152">
        <v>3.9343455779999998</v>
      </c>
      <c r="BZ1705" s="152">
        <v>2.5789579329999999</v>
      </c>
      <c r="CB1705" s="152">
        <v>2.141644168</v>
      </c>
      <c r="CD1705" s="152">
        <v>2.2236238899999998</v>
      </c>
      <c r="CU1705" s="155"/>
      <c r="DC1705" s="152">
        <v>39.7624</v>
      </c>
      <c r="DF1705" s="152">
        <v>13.0176</v>
      </c>
      <c r="DG1705" s="152">
        <v>46.6629</v>
      </c>
      <c r="DJ1705" s="152">
        <v>0.23039999999999999</v>
      </c>
      <c r="DM1705" s="152">
        <v>0.1913</v>
      </c>
      <c r="DO1705" s="154">
        <v>86.469861730000005</v>
      </c>
      <c r="ED1705" s="152">
        <v>50.531599999999997</v>
      </c>
      <c r="EE1705" s="152">
        <v>0.99790000000000001</v>
      </c>
      <c r="EF1705" s="152">
        <v>17.573</v>
      </c>
      <c r="EH1705" s="152">
        <v>7.2395392779999996</v>
      </c>
      <c r="EJ1705" s="152">
        <v>8.0452999999999992</v>
      </c>
      <c r="EK1705" s="152">
        <v>0.13289999999999999</v>
      </c>
      <c r="EL1705" s="152">
        <v>8.0630000000000006</v>
      </c>
      <c r="EM1705" s="152">
        <v>10.148400000000001</v>
      </c>
      <c r="EO1705" s="152">
        <v>3.2898000000000001</v>
      </c>
      <c r="EP1705" s="152">
        <v>0.77300000000000002</v>
      </c>
      <c r="EQ1705" s="152">
        <v>0.2341</v>
      </c>
      <c r="FF1705" s="152">
        <v>203.64899980000001</v>
      </c>
      <c r="FG1705" s="152">
        <v>219.26302999999999</v>
      </c>
      <c r="FJ1705" s="152">
        <v>114.28887570000001</v>
      </c>
      <c r="FP1705" s="152">
        <v>11.6518073</v>
      </c>
      <c r="FQ1705" s="152">
        <v>332.65508390000002</v>
      </c>
      <c r="FR1705" s="152">
        <v>21.777723080000001</v>
      </c>
      <c r="FS1705" s="152">
        <v>88.268982190000003</v>
      </c>
      <c r="FT1705" s="152">
        <v>9.0216333150000008</v>
      </c>
      <c r="FX1705" s="152">
        <v>0.19531689599999999</v>
      </c>
      <c r="FY1705" s="152">
        <v>119.9747655</v>
      </c>
      <c r="FZ1705" s="152">
        <v>7.6365884380000004</v>
      </c>
      <c r="GA1705" s="152">
        <v>16.499961930000001</v>
      </c>
      <c r="GB1705" s="152">
        <v>2.3040434099999998</v>
      </c>
      <c r="GC1705" s="152">
        <v>10.732507999999999</v>
      </c>
      <c r="GD1705" s="152">
        <v>2.8342585690000002</v>
      </c>
      <c r="GE1705" s="152">
        <v>1.054362257</v>
      </c>
      <c r="GF1705" s="152">
        <v>3.3014667229999999</v>
      </c>
      <c r="GG1705" s="152">
        <v>0.57185544899999996</v>
      </c>
      <c r="GH1705" s="152">
        <v>3.5322654</v>
      </c>
      <c r="GI1705" s="152">
        <v>0.74469740200000001</v>
      </c>
      <c r="GJ1705" s="152">
        <v>2.201605035</v>
      </c>
      <c r="GK1705" s="152">
        <v>0.33942204799999998</v>
      </c>
      <c r="GL1705" s="152">
        <v>2.0600713559999999</v>
      </c>
      <c r="GM1705" s="152">
        <v>0.31888651200000001</v>
      </c>
      <c r="GN1705" s="152">
        <v>2.091371358</v>
      </c>
      <c r="GO1705" s="152">
        <v>0.52414314200000001</v>
      </c>
      <c r="GS1705" s="152">
        <v>1.0027039760000001</v>
      </c>
      <c r="GT1705" s="152">
        <v>0.78366128700000004</v>
      </c>
      <c r="GU1705" s="152">
        <v>0.24285714899999999</v>
      </c>
    </row>
    <row r="1706" spans="1:203">
      <c r="A1706" s="151">
        <v>7350</v>
      </c>
      <c r="B1706" s="152" t="s">
        <v>2859</v>
      </c>
      <c r="C1706" s="152" t="s">
        <v>2877</v>
      </c>
      <c r="D1706" s="152" t="s">
        <v>2878</v>
      </c>
      <c r="E1706" s="152" t="s">
        <v>3951</v>
      </c>
      <c r="F1706" s="152" t="s">
        <v>10152</v>
      </c>
      <c r="L1706" s="153" t="s">
        <v>4227</v>
      </c>
      <c r="M1706" s="153" t="s">
        <v>4228</v>
      </c>
      <c r="P1706" s="152">
        <v>28.55468333</v>
      </c>
      <c r="Q1706" s="152">
        <v>140.21164999999999</v>
      </c>
      <c r="S1706" s="152" t="s">
        <v>2716</v>
      </c>
      <c r="T1706" s="152">
        <v>49.656500000000001</v>
      </c>
      <c r="U1706" s="152">
        <v>0.75629999999999997</v>
      </c>
      <c r="V1706" s="152">
        <v>19.283899999999999</v>
      </c>
      <c r="X1706" s="152">
        <v>6.9996999999999998</v>
      </c>
      <c r="AA1706" s="152">
        <v>2.5202</v>
      </c>
      <c r="AB1706" s="152">
        <v>0.13239999999999999</v>
      </c>
      <c r="AC1706" s="152">
        <v>12.1175</v>
      </c>
      <c r="AD1706" s="152">
        <v>2.7717999999999998</v>
      </c>
      <c r="AE1706" s="152">
        <v>0.61780000000000002</v>
      </c>
      <c r="AF1706" s="152">
        <v>0.1741</v>
      </c>
      <c r="AI1706" s="152">
        <v>95.254527909999993</v>
      </c>
      <c r="AJ1706" s="152">
        <v>3.0643304969999998</v>
      </c>
      <c r="AK1706" s="156">
        <f t="shared" si="26"/>
        <v>9.6908548030000003E-3</v>
      </c>
      <c r="AL1706" s="151">
        <v>96.908548030000006</v>
      </c>
      <c r="AM1706" s="151">
        <v>381.97921120000001</v>
      </c>
      <c r="AN1706" s="151">
        <v>1741.73731</v>
      </c>
      <c r="AO1706" s="151">
        <v>774.25320669999996</v>
      </c>
      <c r="AQ1706" s="152">
        <v>5.9039774840000003</v>
      </c>
      <c r="AR1706" s="152">
        <v>0.62218553499999996</v>
      </c>
      <c r="AS1706" s="152">
        <v>3.8875103420000001</v>
      </c>
      <c r="AU1706" s="151">
        <v>828.76801650000004</v>
      </c>
      <c r="AV1706" s="152">
        <v>4960.7509149999996</v>
      </c>
      <c r="AW1706" s="152">
        <v>37.237539910000002</v>
      </c>
      <c r="AX1706" s="151">
        <v>4460.6270990000003</v>
      </c>
      <c r="AZ1706" s="152">
        <v>115.2246067</v>
      </c>
      <c r="BG1706" s="152">
        <v>8.0265114200000003</v>
      </c>
      <c r="BH1706" s="152">
        <v>506.1829899</v>
      </c>
      <c r="BI1706" s="152">
        <v>17.470872549999999</v>
      </c>
      <c r="BJ1706" s="152">
        <v>56.621719259999999</v>
      </c>
      <c r="BK1706" s="152">
        <v>2.335647861</v>
      </c>
      <c r="BO1706" s="152">
        <v>55.613001760000003</v>
      </c>
      <c r="BP1706" s="152">
        <v>9.1151064480000006</v>
      </c>
      <c r="BQ1706" s="152">
        <v>20.918349039999999</v>
      </c>
      <c r="BR1706" s="152">
        <v>3.088825962</v>
      </c>
      <c r="BS1706" s="152">
        <v>14.7380023</v>
      </c>
      <c r="BT1706" s="152">
        <v>2.8106781789999999</v>
      </c>
      <c r="BU1706" s="152">
        <v>0.81475323799999999</v>
      </c>
      <c r="BV1706" s="152">
        <v>3.5230253120000001</v>
      </c>
      <c r="BX1706" s="152">
        <v>3.2594674260000001</v>
      </c>
      <c r="BZ1706" s="152">
        <v>2.1540682389999999</v>
      </c>
      <c r="CB1706" s="152">
        <v>1.950964082</v>
      </c>
      <c r="CD1706" s="152">
        <v>1.5809354929999999</v>
      </c>
      <c r="CU1706" s="155"/>
      <c r="DC1706" s="152">
        <v>39.692</v>
      </c>
      <c r="DF1706" s="152">
        <v>13.7349</v>
      </c>
      <c r="DG1706" s="152">
        <v>46.093000000000004</v>
      </c>
      <c r="DJ1706" s="152">
        <v>0.192</v>
      </c>
      <c r="DM1706" s="152">
        <v>0.18210000000000001</v>
      </c>
      <c r="DO1706" s="154">
        <v>85.679851970000001</v>
      </c>
      <c r="ED1706" s="152">
        <v>51.222299999999997</v>
      </c>
      <c r="EE1706" s="152">
        <v>0.66469999999999996</v>
      </c>
      <c r="EF1706" s="152">
        <v>16.337800000000001</v>
      </c>
      <c r="EH1706" s="152">
        <v>8.0575002250000001</v>
      </c>
      <c r="EJ1706" s="152">
        <v>8.9542999999999999</v>
      </c>
      <c r="EK1706" s="152">
        <v>0.1542</v>
      </c>
      <c r="EL1706" s="152">
        <v>7.5359999999999996</v>
      </c>
      <c r="EM1706" s="152">
        <v>11.9969</v>
      </c>
      <c r="EO1706" s="152">
        <v>2.3491</v>
      </c>
      <c r="EP1706" s="152">
        <v>0.56369999999999998</v>
      </c>
      <c r="EQ1706" s="152">
        <v>0.1699</v>
      </c>
      <c r="FF1706" s="152">
        <v>236.97755069999999</v>
      </c>
      <c r="FG1706" s="152">
        <v>299.4693565</v>
      </c>
      <c r="FJ1706" s="152">
        <v>69.706279620000004</v>
      </c>
      <c r="FP1706" s="152">
        <v>10.07051246</v>
      </c>
      <c r="FQ1706" s="152">
        <v>433.38590190000002</v>
      </c>
      <c r="FR1706" s="152">
        <v>18.451270600000001</v>
      </c>
      <c r="FS1706" s="152">
        <v>56.214413260000001</v>
      </c>
      <c r="FT1706" s="152">
        <v>2.0523937189999999</v>
      </c>
      <c r="FX1706" s="152">
        <v>0.15784976100000001</v>
      </c>
      <c r="FY1706" s="152">
        <v>42.48755998</v>
      </c>
      <c r="FZ1706" s="152">
        <v>7.8305841010000004</v>
      </c>
      <c r="GA1706" s="152">
        <v>17.673216069999999</v>
      </c>
      <c r="GB1706" s="152">
        <v>2.4753273299999998</v>
      </c>
      <c r="GC1706" s="152">
        <v>11.660396390000001</v>
      </c>
      <c r="GD1706" s="152">
        <v>2.5708819009999999</v>
      </c>
      <c r="GE1706" s="152">
        <v>0.97719037099999995</v>
      </c>
      <c r="GF1706" s="152">
        <v>2.9726157070000001</v>
      </c>
      <c r="GG1706" s="152">
        <v>0.45526878199999998</v>
      </c>
      <c r="GH1706" s="152">
        <v>2.9802864429999998</v>
      </c>
      <c r="GI1706" s="152">
        <v>0.63187341399999997</v>
      </c>
      <c r="GJ1706" s="152">
        <v>1.7919460229999999</v>
      </c>
      <c r="GK1706" s="152">
        <v>0.28648458100000002</v>
      </c>
      <c r="GL1706" s="152">
        <v>1.8233726939999999</v>
      </c>
      <c r="GM1706" s="152">
        <v>0.27792744400000002</v>
      </c>
      <c r="GN1706" s="152">
        <v>1.4129064090000001</v>
      </c>
      <c r="GO1706" s="152">
        <v>0.18133955900000001</v>
      </c>
      <c r="GS1706" s="152">
        <v>1.0594399699999999</v>
      </c>
      <c r="GT1706" s="152">
        <v>0.47779573800000003</v>
      </c>
      <c r="GU1706" s="152">
        <v>0.16654871500000001</v>
      </c>
    </row>
    <row r="1707" spans="1:203">
      <c r="A1707" s="151">
        <v>7351</v>
      </c>
      <c r="B1707" s="152" t="s">
        <v>2859</v>
      </c>
      <c r="C1707" s="152" t="s">
        <v>2877</v>
      </c>
      <c r="D1707" s="152" t="s">
        <v>2878</v>
      </c>
      <c r="E1707" s="152" t="s">
        <v>3951</v>
      </c>
      <c r="F1707" s="152" t="s">
        <v>10153</v>
      </c>
      <c r="L1707" s="153" t="s">
        <v>5061</v>
      </c>
      <c r="M1707" s="153" t="s">
        <v>5270</v>
      </c>
      <c r="P1707" s="152">
        <v>28.554266670000001</v>
      </c>
      <c r="Q1707" s="152">
        <v>140.21244999999999</v>
      </c>
      <c r="S1707" s="152" t="s">
        <v>2716</v>
      </c>
      <c r="T1707" s="152">
        <v>53.674500000000002</v>
      </c>
      <c r="U1707" s="152">
        <v>0.72789999999999999</v>
      </c>
      <c r="V1707" s="152">
        <v>19.217700000000001</v>
      </c>
      <c r="X1707" s="152">
        <v>4.7169999999999996</v>
      </c>
      <c r="AA1707" s="152">
        <v>1.0539000000000001</v>
      </c>
      <c r="AB1707" s="152">
        <v>0.14399999999999999</v>
      </c>
      <c r="AC1707" s="152">
        <v>8.0409000000000006</v>
      </c>
      <c r="AD1707" s="152">
        <v>2.0312999999999999</v>
      </c>
      <c r="AE1707" s="152">
        <v>0.84519999999999995</v>
      </c>
      <c r="AF1707" s="152">
        <v>0.17399999999999999</v>
      </c>
      <c r="AI1707" s="152">
        <v>90.74808247</v>
      </c>
      <c r="AJ1707" s="152">
        <v>1.9741632579999999</v>
      </c>
      <c r="AK1707" s="156">
        <f t="shared" si="26"/>
        <v>1.716333829E-2</v>
      </c>
      <c r="AL1707" s="151">
        <v>171.63338289999999</v>
      </c>
      <c r="AM1707" s="151">
        <v>488.02101090000002</v>
      </c>
      <c r="AN1707" s="151">
        <v>1668.9550019999999</v>
      </c>
      <c r="AO1707" s="151">
        <v>887.38782609999998</v>
      </c>
      <c r="AQ1707" s="152">
        <v>7.9238143619999999</v>
      </c>
      <c r="AR1707" s="152">
        <v>0.64937574399999998</v>
      </c>
      <c r="AS1707" s="152">
        <v>4.7215699860000004</v>
      </c>
      <c r="AU1707" s="151">
        <v>880.79413939999995</v>
      </c>
      <c r="AV1707" s="152">
        <v>5473.5272699999996</v>
      </c>
      <c r="AW1707" s="152">
        <v>51.169335480000001</v>
      </c>
      <c r="AX1707" s="151">
        <v>5561.520278</v>
      </c>
      <c r="AZ1707" s="152">
        <v>127.7207339</v>
      </c>
      <c r="BG1707" s="152">
        <v>8.2160636950000008</v>
      </c>
      <c r="BH1707" s="152">
        <v>594.52121069999998</v>
      </c>
      <c r="BI1707" s="152">
        <v>21.82482791</v>
      </c>
      <c r="BJ1707" s="152">
        <v>53.190610280000001</v>
      </c>
      <c r="BK1707" s="152">
        <v>2.3869342699999998</v>
      </c>
      <c r="BO1707" s="152">
        <v>62.801971250000001</v>
      </c>
      <c r="BP1707" s="152">
        <v>11.36433005</v>
      </c>
      <c r="BQ1707" s="152">
        <v>24.502540979999999</v>
      </c>
      <c r="BR1707" s="152">
        <v>4.1437461850000004</v>
      </c>
      <c r="BS1707" s="152">
        <v>18.244311270000001</v>
      </c>
      <c r="BT1707" s="152">
        <v>3.6000920199999999</v>
      </c>
      <c r="BU1707" s="152">
        <v>0.38876574800000002</v>
      </c>
      <c r="BV1707" s="152">
        <v>4.1144415270000003</v>
      </c>
      <c r="BX1707" s="152">
        <v>4.4179977890000002</v>
      </c>
      <c r="BZ1707" s="152">
        <v>2.9563035809999998</v>
      </c>
      <c r="CB1707" s="152">
        <v>2.3514004160000002</v>
      </c>
      <c r="CD1707" s="152">
        <v>1.6839654690000001</v>
      </c>
      <c r="DC1707" s="152">
        <v>40.022100000000002</v>
      </c>
      <c r="DF1707" s="152">
        <v>10.529299999999999</v>
      </c>
      <c r="DG1707" s="152">
        <v>48.6372</v>
      </c>
      <c r="DJ1707" s="152">
        <v>0.2109</v>
      </c>
      <c r="DM1707" s="152">
        <v>0.2064</v>
      </c>
      <c r="DO1707" s="154">
        <v>89.17223414</v>
      </c>
      <c r="ED1707" s="152">
        <v>51.222299999999997</v>
      </c>
      <c r="EE1707" s="152">
        <v>0.66469999999999996</v>
      </c>
      <c r="EF1707" s="152">
        <v>16.337800000000001</v>
      </c>
      <c r="EH1707" s="152">
        <v>8.0575002250000001</v>
      </c>
      <c r="EJ1707" s="152">
        <v>8.9542999999999999</v>
      </c>
      <c r="EK1707" s="152">
        <v>0.1542</v>
      </c>
      <c r="EL1707" s="152">
        <v>7.5359999999999996</v>
      </c>
      <c r="EM1707" s="152">
        <v>11.9969</v>
      </c>
      <c r="EO1707" s="152">
        <v>2.3491</v>
      </c>
      <c r="EP1707" s="152">
        <v>0.56369999999999998</v>
      </c>
      <c r="EQ1707" s="152">
        <v>0.1699</v>
      </c>
      <c r="FF1707" s="152">
        <v>236.97755069999999</v>
      </c>
      <c r="FG1707" s="152">
        <v>299.4693565</v>
      </c>
      <c r="FJ1707" s="152">
        <v>69.706279620000004</v>
      </c>
      <c r="FP1707" s="152">
        <v>10.07051246</v>
      </c>
      <c r="FQ1707" s="152">
        <v>433.38590190000002</v>
      </c>
      <c r="FR1707" s="152">
        <v>18.451270600000001</v>
      </c>
      <c r="FS1707" s="152">
        <v>56.214413260000001</v>
      </c>
      <c r="FT1707" s="152">
        <v>2.0523937189999999</v>
      </c>
      <c r="FX1707" s="152">
        <v>0.15784976100000001</v>
      </c>
      <c r="FY1707" s="152">
        <v>42.48755998</v>
      </c>
      <c r="FZ1707" s="152">
        <v>7.8305841010000004</v>
      </c>
      <c r="GA1707" s="152">
        <v>17.673216069999999</v>
      </c>
      <c r="GB1707" s="152">
        <v>2.4753273299999998</v>
      </c>
      <c r="GC1707" s="152">
        <v>11.660396390000001</v>
      </c>
      <c r="GD1707" s="152">
        <v>2.5708819009999999</v>
      </c>
      <c r="GE1707" s="152">
        <v>0.97719037099999995</v>
      </c>
      <c r="GF1707" s="152">
        <v>2.9726157070000001</v>
      </c>
      <c r="GG1707" s="152">
        <v>0.45526878199999998</v>
      </c>
      <c r="GH1707" s="152">
        <v>2.9802864429999998</v>
      </c>
      <c r="GI1707" s="152">
        <v>0.63187341399999997</v>
      </c>
      <c r="GJ1707" s="152">
        <v>1.7919460229999999</v>
      </c>
      <c r="GK1707" s="152">
        <v>0.28648458100000002</v>
      </c>
      <c r="GL1707" s="152">
        <v>1.8233726939999999</v>
      </c>
      <c r="GM1707" s="152">
        <v>0.27792744400000002</v>
      </c>
      <c r="GN1707" s="152">
        <v>1.4129064090000001</v>
      </c>
      <c r="GO1707" s="152">
        <v>0.18133955900000001</v>
      </c>
      <c r="GS1707" s="152">
        <v>1.0594399699999999</v>
      </c>
      <c r="GT1707" s="152">
        <v>0.47779573800000003</v>
      </c>
      <c r="GU1707" s="152">
        <v>0.16654871500000001</v>
      </c>
    </row>
    <row r="1708" spans="1:203">
      <c r="A1708" s="151">
        <v>7352</v>
      </c>
      <c r="B1708" s="152" t="s">
        <v>2859</v>
      </c>
      <c r="C1708" s="152" t="s">
        <v>2877</v>
      </c>
      <c r="D1708" s="152" t="s">
        <v>2878</v>
      </c>
      <c r="E1708" s="152" t="s">
        <v>3951</v>
      </c>
      <c r="F1708" s="152" t="s">
        <v>10154</v>
      </c>
      <c r="L1708" s="153" t="s">
        <v>5061</v>
      </c>
      <c r="M1708" s="153" t="s">
        <v>5062</v>
      </c>
      <c r="P1708" s="152">
        <v>28.554266670000001</v>
      </c>
      <c r="Q1708" s="152">
        <v>140.21244999999999</v>
      </c>
      <c r="S1708" s="152" t="s">
        <v>2716</v>
      </c>
      <c r="T1708" s="152">
        <v>52.408900000000003</v>
      </c>
      <c r="U1708" s="152">
        <v>0.70140000000000002</v>
      </c>
      <c r="V1708" s="152">
        <v>20.129100000000001</v>
      </c>
      <c r="X1708" s="152">
        <v>5.9192</v>
      </c>
      <c r="AA1708" s="152">
        <v>2.7161</v>
      </c>
      <c r="AB1708" s="152">
        <v>0.1318</v>
      </c>
      <c r="AC1708" s="152">
        <v>9.4682999999999993</v>
      </c>
      <c r="AD1708" s="152">
        <v>3.5566</v>
      </c>
      <c r="AE1708" s="152">
        <v>0.84119999999999995</v>
      </c>
      <c r="AF1708" s="152">
        <v>0.2233</v>
      </c>
      <c r="AI1708" s="152">
        <v>96.24873169</v>
      </c>
      <c r="AJ1708" s="152">
        <v>1.978186945</v>
      </c>
      <c r="AK1708" s="156">
        <f t="shared" si="26"/>
        <v>6.4567325809999996E-3</v>
      </c>
      <c r="AL1708" s="151">
        <v>64.56732581</v>
      </c>
      <c r="AM1708" s="151">
        <v>386.65134990000001</v>
      </c>
      <c r="AN1708" s="151">
        <v>1118.9756299999999</v>
      </c>
      <c r="AO1708" s="151">
        <v>763.85705240000004</v>
      </c>
      <c r="AQ1708" s="152">
        <v>7.4112529900000004</v>
      </c>
      <c r="AR1708" s="152">
        <v>0.74879621600000001</v>
      </c>
      <c r="AS1708" s="152">
        <v>4.7949147349999999</v>
      </c>
      <c r="AU1708" s="151">
        <v>908.19265310000003</v>
      </c>
      <c r="AV1708" s="152">
        <v>6664.9039199999997</v>
      </c>
      <c r="AW1708" s="152">
        <v>26.768756929999999</v>
      </c>
      <c r="AX1708" s="151">
        <v>4253.3666350000003</v>
      </c>
      <c r="AZ1708" s="152">
        <v>39.198337969999997</v>
      </c>
      <c r="BG1708" s="152">
        <v>9.6803358300000006</v>
      </c>
      <c r="BH1708" s="152">
        <v>478.00921979999998</v>
      </c>
      <c r="BI1708" s="152">
        <v>17.53904219</v>
      </c>
      <c r="BJ1708" s="152">
        <v>69.342869140000005</v>
      </c>
      <c r="BK1708" s="152">
        <v>3.1458578780000002</v>
      </c>
      <c r="BO1708" s="152">
        <v>79.010462540000006</v>
      </c>
      <c r="BP1708" s="152">
        <v>10.32057874</v>
      </c>
      <c r="BQ1708" s="152">
        <v>23.286366770000001</v>
      </c>
      <c r="BR1708" s="152">
        <v>3.4232505249999998</v>
      </c>
      <c r="BS1708" s="152">
        <v>15.740094470000001</v>
      </c>
      <c r="BT1708" s="152">
        <v>2.79969314</v>
      </c>
      <c r="BU1708" s="152">
        <v>1.022274071</v>
      </c>
      <c r="BV1708" s="152">
        <v>3.4441595669999998</v>
      </c>
      <c r="BX1708" s="152">
        <v>3.2083673579999998</v>
      </c>
      <c r="BZ1708" s="152">
        <v>2.3874233540000001</v>
      </c>
      <c r="CB1708" s="152">
        <v>1.999502313</v>
      </c>
      <c r="CD1708" s="152">
        <v>1.797315617</v>
      </c>
      <c r="DC1708" s="152">
        <v>39.6768</v>
      </c>
      <c r="DF1708" s="152">
        <v>12.6203</v>
      </c>
      <c r="DG1708" s="152">
        <v>46.975000000000001</v>
      </c>
      <c r="DJ1708" s="152">
        <v>0.26500000000000001</v>
      </c>
      <c r="DM1708" s="152">
        <v>0.14330000000000001</v>
      </c>
      <c r="DO1708" s="154">
        <v>86.904464779999998</v>
      </c>
      <c r="ED1708" s="152">
        <v>51.222299999999997</v>
      </c>
      <c r="EE1708" s="152">
        <v>0.66469999999999996</v>
      </c>
      <c r="EF1708" s="152">
        <v>16.337800000000001</v>
      </c>
      <c r="EH1708" s="152">
        <v>8.0575002250000001</v>
      </c>
      <c r="EJ1708" s="152">
        <v>8.9542999999999999</v>
      </c>
      <c r="EK1708" s="152">
        <v>0.1542</v>
      </c>
      <c r="EL1708" s="152">
        <v>7.5359999999999996</v>
      </c>
      <c r="EM1708" s="152">
        <v>11.9969</v>
      </c>
      <c r="EO1708" s="152">
        <v>2.3491</v>
      </c>
      <c r="EP1708" s="152">
        <v>0.56369999999999998</v>
      </c>
      <c r="EQ1708" s="152">
        <v>0.1699</v>
      </c>
      <c r="FF1708" s="152">
        <v>236.97755069999999</v>
      </c>
      <c r="FG1708" s="152">
        <v>299.4693565</v>
      </c>
      <c r="FJ1708" s="152">
        <v>69.706279620000004</v>
      </c>
      <c r="FP1708" s="152">
        <v>10.07051246</v>
      </c>
      <c r="FQ1708" s="152">
        <v>433.38590190000002</v>
      </c>
      <c r="FR1708" s="152">
        <v>18.451270600000001</v>
      </c>
      <c r="FS1708" s="152">
        <v>56.214413260000001</v>
      </c>
      <c r="FT1708" s="152">
        <v>2.0523937189999999</v>
      </c>
      <c r="FX1708" s="152">
        <v>0.15784976100000001</v>
      </c>
      <c r="FY1708" s="152">
        <v>42.48755998</v>
      </c>
      <c r="FZ1708" s="152">
        <v>7.8305841010000004</v>
      </c>
      <c r="GA1708" s="152">
        <v>17.673216069999999</v>
      </c>
      <c r="GB1708" s="152">
        <v>2.4753273299999998</v>
      </c>
      <c r="GC1708" s="152">
        <v>11.660396390000001</v>
      </c>
      <c r="GD1708" s="152">
        <v>2.5708819009999999</v>
      </c>
      <c r="GE1708" s="152">
        <v>0.97719037099999995</v>
      </c>
      <c r="GF1708" s="152">
        <v>2.9726157070000001</v>
      </c>
      <c r="GG1708" s="152">
        <v>0.45526878199999998</v>
      </c>
      <c r="GH1708" s="152">
        <v>2.9802864429999998</v>
      </c>
      <c r="GI1708" s="152">
        <v>0.63187341399999997</v>
      </c>
      <c r="GJ1708" s="152">
        <v>1.7919460229999999</v>
      </c>
      <c r="GK1708" s="152">
        <v>0.28648458100000002</v>
      </c>
      <c r="GL1708" s="152">
        <v>1.8233726939999999</v>
      </c>
      <c r="GM1708" s="152">
        <v>0.27792744400000002</v>
      </c>
      <c r="GN1708" s="152">
        <v>1.4129064090000001</v>
      </c>
      <c r="GO1708" s="152">
        <v>0.18133955900000001</v>
      </c>
      <c r="GS1708" s="152">
        <v>1.0594399699999999</v>
      </c>
      <c r="GT1708" s="152">
        <v>0.47779573800000003</v>
      </c>
      <c r="GU1708" s="152">
        <v>0.16654871500000001</v>
      </c>
    </row>
    <row r="1709" spans="1:203">
      <c r="A1709" s="151">
        <v>7354</v>
      </c>
      <c r="B1709" s="152" t="s">
        <v>2859</v>
      </c>
      <c r="C1709" s="152" t="s">
        <v>2877</v>
      </c>
      <c r="D1709" s="152" t="s">
        <v>2878</v>
      </c>
      <c r="E1709" s="152" t="s">
        <v>3468</v>
      </c>
      <c r="F1709" s="152" t="s">
        <v>10155</v>
      </c>
      <c r="L1709" s="153" t="s">
        <v>4962</v>
      </c>
      <c r="M1709" s="153" t="s">
        <v>5170</v>
      </c>
      <c r="P1709" s="152">
        <v>30.388300000000001</v>
      </c>
      <c r="Q1709" s="152">
        <v>139.23286999999999</v>
      </c>
      <c r="S1709" s="152" t="s">
        <v>2716</v>
      </c>
      <c r="T1709" s="152">
        <v>52.961599999999997</v>
      </c>
      <c r="U1709" s="152">
        <v>0.9325</v>
      </c>
      <c r="V1709" s="152">
        <v>19.7454</v>
      </c>
      <c r="X1709" s="152">
        <v>5.8064</v>
      </c>
      <c r="AA1709" s="152">
        <v>1.9505999999999999</v>
      </c>
      <c r="AB1709" s="152">
        <v>0.12590000000000001</v>
      </c>
      <c r="AC1709" s="152">
        <v>11.148099999999999</v>
      </c>
      <c r="AD1709" s="152">
        <v>3.3064</v>
      </c>
      <c r="AE1709" s="152">
        <v>0.80020000000000002</v>
      </c>
      <c r="AF1709" s="152">
        <v>0.1757</v>
      </c>
      <c r="AI1709" s="152">
        <v>97.100375229999997</v>
      </c>
      <c r="AJ1709" s="152">
        <v>1.9077904189999999</v>
      </c>
      <c r="AK1709" s="156">
        <f t="shared" si="26"/>
        <v>2.227805029E-2</v>
      </c>
      <c r="AL1709" s="151">
        <v>222.78050289999999</v>
      </c>
      <c r="AM1709" s="151">
        <v>295.20342169999998</v>
      </c>
      <c r="AN1709" s="151">
        <v>1780.818389</v>
      </c>
      <c r="AO1709" s="151">
        <v>1251.7181949999999</v>
      </c>
      <c r="AQ1709" s="152">
        <v>5.3331225030000002</v>
      </c>
      <c r="AR1709" s="152">
        <v>0.654220476</v>
      </c>
      <c r="AS1709" s="152">
        <v>4.5162327619999996</v>
      </c>
      <c r="AU1709" s="151">
        <v>750.08388009999999</v>
      </c>
      <c r="AV1709" s="152">
        <v>5344.1073319999996</v>
      </c>
      <c r="AW1709" s="152">
        <v>35.049984780000003</v>
      </c>
      <c r="AX1709" s="151">
        <v>5567.6660920000004</v>
      </c>
      <c r="AZ1709" s="152">
        <v>138.385887</v>
      </c>
      <c r="BG1709" s="152">
        <v>8.039595899</v>
      </c>
      <c r="BH1709" s="152">
        <v>330.38192529999998</v>
      </c>
      <c r="BI1709" s="152">
        <v>19.326055149999998</v>
      </c>
      <c r="BJ1709" s="152">
        <v>64.909061649999998</v>
      </c>
      <c r="BK1709" s="152">
        <v>2.1985992890000001</v>
      </c>
      <c r="BO1709" s="152">
        <v>60.561856149999997</v>
      </c>
      <c r="BP1709" s="152">
        <v>7.7259670170000003</v>
      </c>
      <c r="BQ1709" s="152">
        <v>16.107999230000001</v>
      </c>
      <c r="BR1709" s="152">
        <v>2.6043644420000001</v>
      </c>
      <c r="BS1709" s="152">
        <v>11.848735789999999</v>
      </c>
      <c r="BT1709" s="152">
        <v>2.8088329679999999</v>
      </c>
      <c r="BU1709" s="152">
        <v>0.94876086500000001</v>
      </c>
      <c r="BV1709" s="152">
        <v>3.4204762670000002</v>
      </c>
      <c r="BX1709" s="152">
        <v>3.6863925860000002</v>
      </c>
      <c r="BZ1709" s="152">
        <v>2.72482041</v>
      </c>
      <c r="CB1709" s="152">
        <v>2.2924654050000002</v>
      </c>
      <c r="CD1709" s="152">
        <v>1.8206666890000001</v>
      </c>
      <c r="DC1709" s="152">
        <v>39.487099999999998</v>
      </c>
      <c r="DF1709" s="152">
        <v>13.504200000000001</v>
      </c>
      <c r="DG1709" s="152">
        <v>46.058500000000002</v>
      </c>
      <c r="DJ1709" s="152">
        <v>0.1741</v>
      </c>
      <c r="DM1709" s="152">
        <v>0.16700000000000001</v>
      </c>
      <c r="DO1709" s="154">
        <v>85.877356050000003</v>
      </c>
      <c r="ED1709" s="152">
        <v>49.128999999999998</v>
      </c>
      <c r="EE1709" s="152">
        <v>0.75600000000000001</v>
      </c>
      <c r="EF1709" s="152">
        <v>15.566000000000001</v>
      </c>
      <c r="EH1709" s="152">
        <v>8.5692432289999996</v>
      </c>
      <c r="EJ1709" s="152">
        <v>9.5229999999999997</v>
      </c>
      <c r="EK1709" s="152">
        <v>0.17699999999999999</v>
      </c>
      <c r="EL1709" s="152">
        <v>11.228</v>
      </c>
      <c r="EM1709" s="152">
        <v>10.717000000000001</v>
      </c>
      <c r="EO1709" s="152">
        <v>1.8420000000000001</v>
      </c>
      <c r="EP1709" s="152">
        <v>0.84799999999999998</v>
      </c>
      <c r="EQ1709" s="152">
        <v>0.24099999999999999</v>
      </c>
    </row>
    <row r="1710" spans="1:203">
      <c r="A1710" s="151">
        <v>7355</v>
      </c>
      <c r="B1710" s="152" t="s">
        <v>2859</v>
      </c>
      <c r="C1710" s="152" t="s">
        <v>2877</v>
      </c>
      <c r="D1710" s="152" t="s">
        <v>2878</v>
      </c>
      <c r="E1710" s="152" t="s">
        <v>3468</v>
      </c>
      <c r="F1710" s="152" t="s">
        <v>10156</v>
      </c>
      <c r="L1710" s="153" t="s">
        <v>4962</v>
      </c>
      <c r="M1710" s="153" t="s">
        <v>4963</v>
      </c>
      <c r="P1710" s="152">
        <v>30.388300000000001</v>
      </c>
      <c r="Q1710" s="152">
        <v>139.23286999999999</v>
      </c>
      <c r="S1710" s="152" t="s">
        <v>2716</v>
      </c>
      <c r="T1710" s="152">
        <v>51.985399999999998</v>
      </c>
      <c r="U1710" s="152">
        <v>0.89759999999999995</v>
      </c>
      <c r="V1710" s="152">
        <v>19.343800000000002</v>
      </c>
      <c r="X1710" s="152">
        <v>5.5667999999999997</v>
      </c>
      <c r="AA1710" s="152">
        <v>2.3378000000000001</v>
      </c>
      <c r="AB1710" s="152">
        <v>0.1019</v>
      </c>
      <c r="AC1710" s="152">
        <v>11.8263</v>
      </c>
      <c r="AD1710" s="152">
        <v>3.0335999999999999</v>
      </c>
      <c r="AE1710" s="152">
        <v>0.70389999999999997</v>
      </c>
      <c r="AF1710" s="152">
        <v>0.20200000000000001</v>
      </c>
      <c r="AI1710" s="152">
        <v>96.147127409999996</v>
      </c>
      <c r="AJ1710" s="152">
        <v>2.1127149269999999</v>
      </c>
      <c r="AK1710" s="156">
        <f t="shared" si="26"/>
        <v>1.3003604949999999E-2</v>
      </c>
      <c r="AL1710" s="151">
        <v>130.03604949999999</v>
      </c>
      <c r="AM1710" s="151">
        <v>286.87156599999997</v>
      </c>
      <c r="AN1710" s="151">
        <v>1470.1982250000001</v>
      </c>
      <c r="AO1710" s="151">
        <v>1287.450237</v>
      </c>
      <c r="AQ1710" s="152">
        <v>6.562514502</v>
      </c>
      <c r="AR1710" s="152">
        <v>0.63915236399999997</v>
      </c>
      <c r="AS1710" s="152">
        <v>4.8607214689999996</v>
      </c>
      <c r="AU1710" s="151">
        <v>704.90858000000003</v>
      </c>
      <c r="AV1710" s="152">
        <v>5931.9205060000004</v>
      </c>
      <c r="AW1710" s="152">
        <v>31.024249359999999</v>
      </c>
      <c r="AX1710" s="151">
        <v>5153.1077800000003</v>
      </c>
      <c r="AZ1710" s="152">
        <v>94.710438210000007</v>
      </c>
      <c r="BG1710" s="152">
        <v>8.1596584629999995</v>
      </c>
      <c r="BH1710" s="152">
        <v>311.92283350000002</v>
      </c>
      <c r="BI1710" s="152">
        <v>18.538473209999999</v>
      </c>
      <c r="BJ1710" s="152">
        <v>66.233328709999995</v>
      </c>
      <c r="BK1710" s="152">
        <v>2.3638245859999998</v>
      </c>
      <c r="BO1710" s="152">
        <v>63.260400330000003</v>
      </c>
      <c r="BP1710" s="152">
        <v>6.5442936620000003</v>
      </c>
      <c r="BQ1710" s="152">
        <v>15.632238600000001</v>
      </c>
      <c r="BR1710" s="152">
        <v>2.3056086169999999</v>
      </c>
      <c r="BS1710" s="152">
        <v>11.03714123</v>
      </c>
      <c r="BT1710" s="152">
        <v>2.5867092810000001</v>
      </c>
      <c r="BU1710" s="152">
        <v>0.87802043100000005</v>
      </c>
      <c r="BV1710" s="152">
        <v>3.3180861020000001</v>
      </c>
      <c r="BX1710" s="152">
        <v>3.2012101780000002</v>
      </c>
      <c r="BZ1710" s="152">
        <v>2.2660783630000001</v>
      </c>
      <c r="CB1710" s="152">
        <v>2.1200245190000002</v>
      </c>
      <c r="CD1710" s="152">
        <v>1.8871205369999999</v>
      </c>
      <c r="DC1710" s="152">
        <v>39.677799999999998</v>
      </c>
      <c r="DF1710" s="152">
        <v>11.8238</v>
      </c>
      <c r="DG1710" s="152">
        <v>47.187199999999997</v>
      </c>
      <c r="DJ1710" s="152">
        <v>0.30409999999999998</v>
      </c>
      <c r="DM1710" s="152">
        <v>0.1714</v>
      </c>
      <c r="DO1710" s="154">
        <v>87.677488260000004</v>
      </c>
      <c r="ED1710" s="152">
        <v>49.128999999999998</v>
      </c>
      <c r="EE1710" s="152">
        <v>0.75600000000000001</v>
      </c>
      <c r="EF1710" s="152">
        <v>15.566000000000001</v>
      </c>
      <c r="EH1710" s="152">
        <v>8.5692432289999996</v>
      </c>
      <c r="EJ1710" s="152">
        <v>9.5229999999999997</v>
      </c>
      <c r="EK1710" s="152">
        <v>0.17699999999999999</v>
      </c>
      <c r="EL1710" s="152">
        <v>11.228</v>
      </c>
      <c r="EM1710" s="152">
        <v>10.717000000000001</v>
      </c>
      <c r="EO1710" s="152">
        <v>1.8420000000000001</v>
      </c>
      <c r="EP1710" s="152">
        <v>0.84799999999999998</v>
      </c>
      <c r="EQ1710" s="152">
        <v>0.24099999999999999</v>
      </c>
    </row>
    <row r="1711" spans="1:203">
      <c r="A1711" s="151">
        <v>7356</v>
      </c>
      <c r="B1711" s="152" t="s">
        <v>2859</v>
      </c>
      <c r="C1711" s="152" t="s">
        <v>2877</v>
      </c>
      <c r="D1711" s="152" t="s">
        <v>2878</v>
      </c>
      <c r="E1711" s="152" t="s">
        <v>3951</v>
      </c>
      <c r="F1711" s="152" t="s">
        <v>10157</v>
      </c>
      <c r="L1711" s="153" t="s">
        <v>3952</v>
      </c>
      <c r="M1711" s="153" t="s">
        <v>4494</v>
      </c>
      <c r="P1711" s="152">
        <v>28.580866669999999</v>
      </c>
      <c r="Q1711" s="152">
        <v>140.47790000000001</v>
      </c>
      <c r="S1711" s="152" t="s">
        <v>2716</v>
      </c>
      <c r="T1711" s="152">
        <v>50.486899999999999</v>
      </c>
      <c r="U1711" s="152">
        <v>0.93710000000000004</v>
      </c>
      <c r="V1711" s="152">
        <v>17.4024</v>
      </c>
      <c r="X1711" s="152">
        <v>5.8841000000000001</v>
      </c>
      <c r="AA1711" s="152">
        <v>3.3727</v>
      </c>
      <c r="AB1711" s="152">
        <v>0.1128</v>
      </c>
      <c r="AC1711" s="152">
        <v>13.402799999999999</v>
      </c>
      <c r="AD1711" s="152">
        <v>3.0263</v>
      </c>
      <c r="AE1711" s="152">
        <v>0.37119999999999997</v>
      </c>
      <c r="AF1711" s="152">
        <v>0.15939999999999999</v>
      </c>
      <c r="AI1711" s="152">
        <v>95.341785180000002</v>
      </c>
      <c r="AJ1711" s="152">
        <v>2.990544892</v>
      </c>
      <c r="AK1711" s="156">
        <f t="shared" si="26"/>
        <v>6.6361234820000004E-2</v>
      </c>
      <c r="AL1711" s="151">
        <v>663.61234820000004</v>
      </c>
      <c r="AM1711" s="151">
        <v>281.67446790000002</v>
      </c>
      <c r="AN1711" s="151">
        <v>1340.596767</v>
      </c>
      <c r="AO1711" s="151">
        <v>472.93657150000001</v>
      </c>
      <c r="AQ1711" s="152">
        <v>4.6264400109999997</v>
      </c>
      <c r="AR1711" s="152">
        <v>0.66935809199999996</v>
      </c>
      <c r="AS1711" s="152">
        <v>3.6952979689999998</v>
      </c>
      <c r="AU1711" s="151">
        <v>662.30353279999997</v>
      </c>
      <c r="AV1711" s="152">
        <v>3104.1468690000002</v>
      </c>
      <c r="AW1711" s="152">
        <v>39.821645740000001</v>
      </c>
      <c r="AX1711" s="151">
        <v>5428.069391</v>
      </c>
      <c r="AZ1711" s="152">
        <v>214.27055319999999</v>
      </c>
      <c r="BG1711" s="152">
        <v>3.3905002130000002</v>
      </c>
      <c r="BH1711" s="152">
        <v>262.5154948</v>
      </c>
      <c r="BI1711" s="152">
        <v>17.358662030000001</v>
      </c>
      <c r="BJ1711" s="152">
        <v>66.821434890000006</v>
      </c>
      <c r="BK1711" s="152">
        <v>4.6679971770000002</v>
      </c>
      <c r="BO1711" s="152">
        <v>62.599474970000003</v>
      </c>
      <c r="BP1711" s="152">
        <v>4.9058563250000002</v>
      </c>
      <c r="BQ1711" s="152">
        <v>12.2981727</v>
      </c>
      <c r="BR1711" s="152">
        <v>1.8231563770000001</v>
      </c>
      <c r="BS1711" s="152">
        <v>8.7530071280000001</v>
      </c>
      <c r="BT1711" s="152">
        <v>2.2813528010000002</v>
      </c>
      <c r="BU1711" s="152">
        <v>1.0823542340000001</v>
      </c>
      <c r="BV1711" s="152">
        <v>2.747493355</v>
      </c>
      <c r="BX1711" s="152">
        <v>3.1657595820000002</v>
      </c>
      <c r="BZ1711" s="152">
        <v>2.2364171750000001</v>
      </c>
      <c r="CB1711" s="152">
        <v>1.7374523850000001</v>
      </c>
      <c r="CD1711" s="152">
        <v>1.4664353400000001</v>
      </c>
      <c r="CU1711" s="152">
        <v>-38.5</v>
      </c>
      <c r="DC1711" s="152">
        <v>39.870100000000001</v>
      </c>
      <c r="DF1711" s="152">
        <v>10.7509</v>
      </c>
      <c r="DG1711" s="152">
        <v>48.253399999999999</v>
      </c>
      <c r="DJ1711" s="152">
        <v>0.2273</v>
      </c>
      <c r="DM1711" s="152">
        <v>0.2429</v>
      </c>
      <c r="DO1711" s="154">
        <v>88.891500190000002</v>
      </c>
      <c r="ED1711" s="152">
        <v>49.706000000000003</v>
      </c>
      <c r="EE1711" s="152">
        <v>0.71430000000000005</v>
      </c>
      <c r="EF1711" s="152">
        <v>16.119199999999999</v>
      </c>
      <c r="EH1711" s="152">
        <v>8.0417529020000007</v>
      </c>
      <c r="EJ1711" s="152">
        <v>8.9367999999999999</v>
      </c>
      <c r="EK1711" s="152">
        <v>0.14499999999999999</v>
      </c>
      <c r="EL1711" s="152">
        <v>10.0937</v>
      </c>
      <c r="EM1711" s="152">
        <v>10.6648</v>
      </c>
      <c r="EO1711" s="152">
        <v>2.5512000000000001</v>
      </c>
      <c r="EP1711" s="152">
        <v>0.4073</v>
      </c>
      <c r="EQ1711" s="152">
        <v>0.1346</v>
      </c>
      <c r="FF1711" s="152">
        <v>206.6239726</v>
      </c>
      <c r="FG1711" s="152">
        <v>445.10073599999998</v>
      </c>
      <c r="FJ1711" s="152">
        <v>187.12544890000001</v>
      </c>
      <c r="FP1711" s="152">
        <v>6.6587506640000003</v>
      </c>
      <c r="FQ1711" s="152">
        <v>231.3639799</v>
      </c>
      <c r="FR1711" s="152">
        <v>16.96860968</v>
      </c>
      <c r="FS1711" s="152">
        <v>56.606469939999997</v>
      </c>
      <c r="FT1711" s="152">
        <v>3.5467303129999999</v>
      </c>
      <c r="FX1711" s="152">
        <v>0.155530691</v>
      </c>
      <c r="FY1711" s="152">
        <v>61.316464510000003</v>
      </c>
      <c r="FZ1711" s="152">
        <v>4.4542583139999996</v>
      </c>
      <c r="GA1711" s="152">
        <v>10.69529404</v>
      </c>
      <c r="GB1711" s="152">
        <v>1.4635584429999999</v>
      </c>
      <c r="GC1711" s="152">
        <v>7.3564049479999998</v>
      </c>
      <c r="GD1711" s="152">
        <v>1.9593786520000001</v>
      </c>
      <c r="GE1711" s="152">
        <v>0.76513858300000004</v>
      </c>
      <c r="GF1711" s="152">
        <v>2.5304348029999999</v>
      </c>
      <c r="GG1711" s="152">
        <v>0.42360785099999998</v>
      </c>
      <c r="GH1711" s="152">
        <v>2.783172902</v>
      </c>
      <c r="GI1711" s="152">
        <v>0.60209005599999998</v>
      </c>
      <c r="GJ1711" s="152">
        <v>1.760475429</v>
      </c>
      <c r="GK1711" s="152">
        <v>0.28049812299999999</v>
      </c>
      <c r="GL1711" s="152">
        <v>1.7161349910000001</v>
      </c>
      <c r="GM1711" s="152">
        <v>0.26954350599999999</v>
      </c>
      <c r="GN1711" s="152">
        <v>1.3457542170000001</v>
      </c>
      <c r="GO1711" s="152">
        <v>0.23985737200000001</v>
      </c>
      <c r="GS1711" s="152">
        <v>0.86554617300000003</v>
      </c>
      <c r="GT1711" s="152">
        <v>0.40191481299999998</v>
      </c>
      <c r="GU1711" s="152">
        <v>0.15901414899999999</v>
      </c>
    </row>
    <row r="1712" spans="1:203">
      <c r="A1712" s="151">
        <v>7357</v>
      </c>
      <c r="B1712" s="152" t="s">
        <v>2859</v>
      </c>
      <c r="C1712" s="152" t="s">
        <v>2877</v>
      </c>
      <c r="D1712" s="152" t="s">
        <v>2878</v>
      </c>
      <c r="E1712" s="152" t="s">
        <v>3951</v>
      </c>
      <c r="F1712" s="152" t="s">
        <v>10158</v>
      </c>
      <c r="L1712" s="153" t="s">
        <v>3952</v>
      </c>
      <c r="M1712" s="153" t="s">
        <v>3953</v>
      </c>
      <c r="P1712" s="152">
        <v>28.580866669999999</v>
      </c>
      <c r="Q1712" s="152">
        <v>140.47790000000001</v>
      </c>
      <c r="S1712" s="152" t="s">
        <v>2716</v>
      </c>
      <c r="T1712" s="152">
        <v>48.7774</v>
      </c>
      <c r="U1712" s="152">
        <v>0.82440000000000002</v>
      </c>
      <c r="V1712" s="152">
        <v>19.741399999999999</v>
      </c>
      <c r="X1712" s="152">
        <v>7.0259</v>
      </c>
      <c r="AA1712" s="152">
        <v>2.7582</v>
      </c>
      <c r="AB1712" s="152">
        <v>0.12280000000000001</v>
      </c>
      <c r="AC1712" s="152">
        <v>13.5999</v>
      </c>
      <c r="AD1712" s="152">
        <v>2.7887</v>
      </c>
      <c r="AE1712" s="152">
        <v>0.30599999999999999</v>
      </c>
      <c r="AF1712" s="152">
        <v>0.13650000000000001</v>
      </c>
      <c r="AI1712" s="152">
        <v>96.260389259999997</v>
      </c>
      <c r="AJ1712" s="152">
        <v>1.923160545</v>
      </c>
      <c r="AK1712" s="156">
        <f t="shared" si="26"/>
        <v>1.046530779E-2</v>
      </c>
      <c r="AL1712" s="151">
        <v>104.6530779</v>
      </c>
      <c r="AM1712" s="151">
        <v>178.01748380000001</v>
      </c>
      <c r="AN1712" s="151">
        <v>853.69282410000005</v>
      </c>
      <c r="AO1712" s="151">
        <v>411.16107649999998</v>
      </c>
      <c r="AQ1712" s="152">
        <v>4.2717206230000002</v>
      </c>
      <c r="AR1712" s="152">
        <v>0.45312697699999999</v>
      </c>
      <c r="AS1712" s="152">
        <v>2.9396294740000002</v>
      </c>
      <c r="AU1712" s="151">
        <v>498.48096340000001</v>
      </c>
      <c r="AV1712" s="152">
        <v>2418.1171859999999</v>
      </c>
      <c r="AW1712" s="152">
        <v>33.045166180000002</v>
      </c>
      <c r="AX1712" s="151">
        <v>4096.8128720000004</v>
      </c>
      <c r="AZ1712" s="152">
        <v>112.8703424</v>
      </c>
      <c r="BG1712" s="152">
        <v>2.9125522109999999</v>
      </c>
      <c r="BH1712" s="152">
        <v>221.821831</v>
      </c>
      <c r="BI1712" s="152">
        <v>13.28909824</v>
      </c>
      <c r="BJ1712" s="152">
        <v>47.054173710000001</v>
      </c>
      <c r="BK1712" s="152">
        <v>3.1621121529999998</v>
      </c>
      <c r="BO1712" s="152">
        <v>42.375159019999998</v>
      </c>
      <c r="BP1712" s="152">
        <v>3.4445054750000001</v>
      </c>
      <c r="BQ1712" s="152">
        <v>8.6364212590000005</v>
      </c>
      <c r="BR1712" s="152">
        <v>1.2447168129999999</v>
      </c>
      <c r="BS1712" s="152">
        <v>6.6497412259999997</v>
      </c>
      <c r="BT1712" s="152">
        <v>1.6905836359999999</v>
      </c>
      <c r="BU1712" s="152">
        <v>0.78307631</v>
      </c>
      <c r="BV1712" s="152">
        <v>2.0833205690000001</v>
      </c>
      <c r="BX1712" s="152">
        <v>2.3082758050000001</v>
      </c>
      <c r="BZ1712" s="152">
        <v>1.7425057880000001</v>
      </c>
      <c r="CB1712" s="152">
        <v>1.4278750979999999</v>
      </c>
      <c r="CD1712" s="152">
        <v>1.1051396769999999</v>
      </c>
      <c r="DC1712" s="152">
        <v>39.663499999999999</v>
      </c>
      <c r="DF1712" s="152">
        <v>13.465</v>
      </c>
      <c r="DG1712" s="152">
        <v>46.355699999999999</v>
      </c>
      <c r="DJ1712" s="152">
        <v>0.20119999999999999</v>
      </c>
      <c r="DM1712" s="152">
        <v>0.19270000000000001</v>
      </c>
      <c r="DO1712" s="154">
        <v>85.99024129</v>
      </c>
      <c r="ED1712" s="152">
        <v>49.706000000000003</v>
      </c>
      <c r="EE1712" s="152">
        <v>0.71430000000000005</v>
      </c>
      <c r="EF1712" s="152">
        <v>16.119199999999999</v>
      </c>
      <c r="EH1712" s="152">
        <v>8.0417529020000007</v>
      </c>
      <c r="EJ1712" s="152">
        <v>8.9367999999999999</v>
      </c>
      <c r="EK1712" s="152">
        <v>0.14499999999999999</v>
      </c>
      <c r="EL1712" s="152">
        <v>10.0937</v>
      </c>
      <c r="EM1712" s="152">
        <v>10.6648</v>
      </c>
      <c r="EO1712" s="152">
        <v>2.5512000000000001</v>
      </c>
      <c r="EP1712" s="152">
        <v>0.4073</v>
      </c>
      <c r="EQ1712" s="152">
        <v>0.1346</v>
      </c>
      <c r="FF1712" s="152">
        <v>206.6239726</v>
      </c>
      <c r="FG1712" s="152">
        <v>445.10073599999998</v>
      </c>
      <c r="FJ1712" s="152">
        <v>187.12544890000001</v>
      </c>
      <c r="FP1712" s="152">
        <v>6.6587506640000003</v>
      </c>
      <c r="FQ1712" s="152">
        <v>231.3639799</v>
      </c>
      <c r="FR1712" s="152">
        <v>16.96860968</v>
      </c>
      <c r="FS1712" s="152">
        <v>56.606469939999997</v>
      </c>
      <c r="FT1712" s="152">
        <v>3.5467303129999999</v>
      </c>
      <c r="FX1712" s="152">
        <v>0.155530691</v>
      </c>
      <c r="FY1712" s="152">
        <v>61.316464510000003</v>
      </c>
      <c r="FZ1712" s="152">
        <v>4.4542583139999996</v>
      </c>
      <c r="GA1712" s="152">
        <v>10.69529404</v>
      </c>
      <c r="GB1712" s="152">
        <v>1.4635584429999999</v>
      </c>
      <c r="GC1712" s="152">
        <v>7.3564049479999998</v>
      </c>
      <c r="GD1712" s="152">
        <v>1.9593786520000001</v>
      </c>
      <c r="GE1712" s="152">
        <v>0.76513858300000004</v>
      </c>
      <c r="GF1712" s="152">
        <v>2.5304348029999999</v>
      </c>
      <c r="GG1712" s="152">
        <v>0.42360785099999998</v>
      </c>
      <c r="GH1712" s="152">
        <v>2.783172902</v>
      </c>
      <c r="GI1712" s="152">
        <v>0.60209005599999998</v>
      </c>
      <c r="GJ1712" s="152">
        <v>1.760475429</v>
      </c>
      <c r="GK1712" s="152">
        <v>0.28049812299999999</v>
      </c>
      <c r="GL1712" s="152">
        <v>1.7161349910000001</v>
      </c>
      <c r="GM1712" s="152">
        <v>0.26954350599999999</v>
      </c>
      <c r="GN1712" s="152">
        <v>1.3457542170000001</v>
      </c>
      <c r="GO1712" s="152">
        <v>0.23985737200000001</v>
      </c>
      <c r="GS1712" s="152">
        <v>0.86554617300000003</v>
      </c>
      <c r="GT1712" s="152">
        <v>0.40191481299999998</v>
      </c>
      <c r="GU1712" s="152">
        <v>0.15901414899999999</v>
      </c>
    </row>
    <row r="1713" spans="1:215">
      <c r="A1713" s="151">
        <v>7358</v>
      </c>
      <c r="B1713" s="152" t="s">
        <v>2859</v>
      </c>
      <c r="C1713" s="152" t="s">
        <v>2877</v>
      </c>
      <c r="D1713" s="152" t="s">
        <v>2878</v>
      </c>
      <c r="E1713" s="152" t="s">
        <v>3951</v>
      </c>
      <c r="F1713" s="152" t="s">
        <v>10159</v>
      </c>
      <c r="L1713" s="153" t="s">
        <v>3952</v>
      </c>
      <c r="M1713" s="153" t="s">
        <v>3984</v>
      </c>
      <c r="P1713" s="152">
        <v>28.580866669999999</v>
      </c>
      <c r="Q1713" s="152">
        <v>140.47790000000001</v>
      </c>
      <c r="S1713" s="152" t="s">
        <v>2716</v>
      </c>
      <c r="T1713" s="152">
        <v>48.843699999999998</v>
      </c>
      <c r="U1713" s="152">
        <v>1.0674999999999999</v>
      </c>
      <c r="V1713" s="152">
        <v>18.760200000000001</v>
      </c>
      <c r="X1713" s="152">
        <v>7.1585999999999999</v>
      </c>
      <c r="AA1713" s="152">
        <v>4.8350999999999997</v>
      </c>
      <c r="AB1713" s="152">
        <v>0.16339999999999999</v>
      </c>
      <c r="AC1713" s="152">
        <v>11.7317</v>
      </c>
      <c r="AD1713" s="152">
        <v>2.5415999999999999</v>
      </c>
      <c r="AE1713" s="152">
        <v>0.35639999999999999</v>
      </c>
      <c r="AF1713" s="152">
        <v>0.17849999999999999</v>
      </c>
      <c r="AI1713" s="152">
        <v>95.854078060000006</v>
      </c>
      <c r="AJ1713" s="152">
        <v>2.770983883</v>
      </c>
      <c r="AK1713" s="156">
        <f t="shared" si="26"/>
        <v>1.8806034480000001E-2</v>
      </c>
      <c r="AL1713" s="151">
        <v>188.0603448</v>
      </c>
      <c r="AM1713" s="151">
        <v>232.80824670000001</v>
      </c>
      <c r="AN1713" s="151">
        <v>1440.0192529999999</v>
      </c>
      <c r="AO1713" s="151">
        <v>1376.5731270000001</v>
      </c>
      <c r="AQ1713" s="152">
        <v>4.4503242240000001</v>
      </c>
      <c r="AR1713" s="152">
        <v>0.44096380899999998</v>
      </c>
      <c r="AS1713" s="152">
        <v>3.844303617</v>
      </c>
      <c r="AU1713" s="151">
        <v>807.05941199999995</v>
      </c>
      <c r="AV1713" s="152">
        <v>3119.8971710000001</v>
      </c>
      <c r="AW1713" s="152">
        <v>37.41250703</v>
      </c>
      <c r="AX1713" s="151">
        <v>6323.6011769999996</v>
      </c>
      <c r="AZ1713" s="152">
        <v>52.101179739999999</v>
      </c>
      <c r="BG1713" s="152">
        <v>2.7567663339999999</v>
      </c>
      <c r="BH1713" s="152">
        <v>259.9401494</v>
      </c>
      <c r="BI1713" s="152">
        <v>16.18134963</v>
      </c>
      <c r="BJ1713" s="152">
        <v>63.3709378</v>
      </c>
      <c r="BK1713" s="152">
        <v>2.2151118830000001</v>
      </c>
      <c r="BO1713" s="152">
        <v>44.579415400000002</v>
      </c>
      <c r="BP1713" s="152">
        <v>4.6054146520000003</v>
      </c>
      <c r="BQ1713" s="152">
        <v>11.55365495</v>
      </c>
      <c r="BR1713" s="152">
        <v>1.9103109060000001</v>
      </c>
      <c r="BS1713" s="152">
        <v>9.7777157419999998</v>
      </c>
      <c r="BT1713" s="152">
        <v>2.51829853</v>
      </c>
      <c r="BU1713" s="152">
        <v>0.98337336399999997</v>
      </c>
      <c r="BV1713" s="152">
        <v>2.7650931060000001</v>
      </c>
      <c r="BX1713" s="152">
        <v>2.9371078079999999</v>
      </c>
      <c r="BZ1713" s="152">
        <v>2.1393577480000001</v>
      </c>
      <c r="CB1713" s="152">
        <v>1.8381810359999999</v>
      </c>
      <c r="CD1713" s="152">
        <v>1.587342663</v>
      </c>
      <c r="CU1713" s="152">
        <v>-46.2</v>
      </c>
      <c r="DC1713" s="152">
        <v>39.808199999999999</v>
      </c>
      <c r="DF1713" s="152">
        <v>12.062200000000001</v>
      </c>
      <c r="DG1713" s="152">
        <v>47.292099999999998</v>
      </c>
      <c r="DJ1713" s="152">
        <v>0.12909999999999999</v>
      </c>
      <c r="DM1713" s="152">
        <v>0.1789</v>
      </c>
      <c r="DO1713" s="154">
        <v>87.484522459999994</v>
      </c>
      <c r="ED1713" s="152">
        <v>49.706000000000003</v>
      </c>
      <c r="EE1713" s="152">
        <v>0.71430000000000005</v>
      </c>
      <c r="EF1713" s="152">
        <v>16.119199999999999</v>
      </c>
      <c r="EH1713" s="152">
        <v>8.0417529020000007</v>
      </c>
      <c r="EJ1713" s="152">
        <v>8.9367999999999999</v>
      </c>
      <c r="EK1713" s="152">
        <v>0.14499999999999999</v>
      </c>
      <c r="EL1713" s="152">
        <v>10.0937</v>
      </c>
      <c r="EM1713" s="152">
        <v>10.6648</v>
      </c>
      <c r="EO1713" s="152">
        <v>2.5512000000000001</v>
      </c>
      <c r="EP1713" s="152">
        <v>0.4073</v>
      </c>
      <c r="EQ1713" s="152">
        <v>0.1346</v>
      </c>
      <c r="FF1713" s="152">
        <v>206.6239726</v>
      </c>
      <c r="FG1713" s="152">
        <v>445.10073599999998</v>
      </c>
      <c r="FJ1713" s="152">
        <v>187.12544890000001</v>
      </c>
      <c r="FP1713" s="152">
        <v>6.6587506640000003</v>
      </c>
      <c r="FQ1713" s="152">
        <v>231.3639799</v>
      </c>
      <c r="FR1713" s="152">
        <v>16.96860968</v>
      </c>
      <c r="FS1713" s="152">
        <v>56.606469939999997</v>
      </c>
      <c r="FT1713" s="152">
        <v>3.5467303129999999</v>
      </c>
      <c r="FX1713" s="152">
        <v>0.155530691</v>
      </c>
      <c r="FY1713" s="152">
        <v>61.316464510000003</v>
      </c>
      <c r="FZ1713" s="152">
        <v>4.4542583139999996</v>
      </c>
      <c r="GA1713" s="152">
        <v>10.69529404</v>
      </c>
      <c r="GB1713" s="152">
        <v>1.4635584429999999</v>
      </c>
      <c r="GC1713" s="152">
        <v>7.3564049479999998</v>
      </c>
      <c r="GD1713" s="152">
        <v>1.9593786520000001</v>
      </c>
      <c r="GE1713" s="152">
        <v>0.76513858300000004</v>
      </c>
      <c r="GF1713" s="152">
        <v>2.5304348029999999</v>
      </c>
      <c r="GG1713" s="152">
        <v>0.42360785099999998</v>
      </c>
      <c r="GH1713" s="152">
        <v>2.783172902</v>
      </c>
      <c r="GI1713" s="152">
        <v>0.60209005599999998</v>
      </c>
      <c r="GJ1713" s="152">
        <v>1.760475429</v>
      </c>
      <c r="GK1713" s="152">
        <v>0.28049812299999999</v>
      </c>
      <c r="GL1713" s="152">
        <v>1.7161349910000001</v>
      </c>
      <c r="GM1713" s="152">
        <v>0.26954350599999999</v>
      </c>
      <c r="GN1713" s="152">
        <v>1.3457542170000001</v>
      </c>
      <c r="GO1713" s="152">
        <v>0.23985737200000001</v>
      </c>
      <c r="GS1713" s="152">
        <v>0.86554617300000003</v>
      </c>
      <c r="GT1713" s="152">
        <v>0.40191481299999998</v>
      </c>
      <c r="GU1713" s="152">
        <v>0.15901414899999999</v>
      </c>
    </row>
    <row r="1714" spans="1:215">
      <c r="A1714" s="151">
        <v>7359</v>
      </c>
      <c r="B1714" s="152" t="s">
        <v>2859</v>
      </c>
      <c r="C1714" s="152" t="s">
        <v>2877</v>
      </c>
      <c r="D1714" s="152" t="s">
        <v>2878</v>
      </c>
      <c r="E1714" s="152" t="s">
        <v>3951</v>
      </c>
      <c r="F1714" s="152" t="s">
        <v>10160</v>
      </c>
      <c r="L1714" s="153" t="s">
        <v>3952</v>
      </c>
      <c r="M1714" s="153" t="s">
        <v>4237</v>
      </c>
      <c r="P1714" s="152">
        <v>28.580866669999999</v>
      </c>
      <c r="Q1714" s="152">
        <v>140.47790000000001</v>
      </c>
      <c r="S1714" s="152" t="s">
        <v>2716</v>
      </c>
      <c r="T1714" s="152">
        <v>49.670200000000001</v>
      </c>
      <c r="U1714" s="152">
        <v>0.75960000000000005</v>
      </c>
      <c r="V1714" s="152">
        <v>19.201699999999999</v>
      </c>
      <c r="X1714" s="152">
        <v>6.8963999999999999</v>
      </c>
      <c r="AA1714" s="152">
        <v>3.5756999999999999</v>
      </c>
      <c r="AB1714" s="152">
        <v>0.13689999999999999</v>
      </c>
      <c r="AC1714" s="152">
        <v>11.614599999999999</v>
      </c>
      <c r="AD1714" s="152">
        <v>2.5775999999999999</v>
      </c>
      <c r="AE1714" s="152">
        <v>0.25819999999999999</v>
      </c>
      <c r="AF1714" s="152">
        <v>0.1477</v>
      </c>
      <c r="AI1714" s="152">
        <v>95.052430920000006</v>
      </c>
      <c r="AJ1714" s="152">
        <v>2.8826164539999999</v>
      </c>
      <c r="AK1714" s="156">
        <f t="shared" si="26"/>
        <v>4.1283833339999999E-2</v>
      </c>
      <c r="AL1714" s="151">
        <v>412.83833340000001</v>
      </c>
      <c r="AM1714" s="151">
        <v>249.38571479999999</v>
      </c>
      <c r="AN1714" s="151">
        <v>987.41736260000005</v>
      </c>
      <c r="AO1714" s="151">
        <v>425.68637899999999</v>
      </c>
      <c r="AQ1714" s="152">
        <v>4.4524898750000004</v>
      </c>
      <c r="AR1714" s="152">
        <v>0.50207661999999997</v>
      </c>
      <c r="AS1714" s="152">
        <v>2.4597512739999998</v>
      </c>
      <c r="AU1714" s="151">
        <v>1229.579369</v>
      </c>
      <c r="AV1714" s="152">
        <v>2058.5348100000001</v>
      </c>
      <c r="AW1714" s="152">
        <v>35.334034420000002</v>
      </c>
      <c r="AX1714" s="151">
        <v>4791.5365499999998</v>
      </c>
      <c r="AZ1714" s="152">
        <v>51.925449559999997</v>
      </c>
      <c r="BG1714" s="152">
        <v>2.0091476049999999</v>
      </c>
      <c r="BH1714" s="152">
        <v>248.0978375</v>
      </c>
      <c r="BI1714" s="152">
        <v>17.049673169999998</v>
      </c>
      <c r="BJ1714" s="152">
        <v>52.193786950000003</v>
      </c>
      <c r="BK1714" s="152">
        <v>2.8279258559999998</v>
      </c>
      <c r="BO1714" s="152">
        <v>35.242086929999999</v>
      </c>
      <c r="BP1714" s="152">
        <v>3.7357789640000001</v>
      </c>
      <c r="BQ1714" s="152">
        <v>9.0265858259999998</v>
      </c>
      <c r="BR1714" s="152">
        <v>1.5307530920000001</v>
      </c>
      <c r="BS1714" s="152">
        <v>7.8227554259999996</v>
      </c>
      <c r="BT1714" s="152">
        <v>1.72624621</v>
      </c>
      <c r="BU1714" s="152">
        <v>0.73561352000000002</v>
      </c>
      <c r="BV1714" s="152">
        <v>2.7107563090000002</v>
      </c>
      <c r="BX1714" s="152">
        <v>3.0716615680000001</v>
      </c>
      <c r="BZ1714" s="152">
        <v>2.3288712899999999</v>
      </c>
      <c r="CB1714" s="152">
        <v>1.7619905229999999</v>
      </c>
      <c r="CD1714" s="152">
        <v>1.2748998010000001</v>
      </c>
      <c r="CU1714" s="152">
        <v>-49.5</v>
      </c>
      <c r="DC1714" s="152">
        <v>39.402799999999999</v>
      </c>
      <c r="DF1714" s="152">
        <v>13.620900000000001</v>
      </c>
      <c r="DG1714" s="152">
        <v>45.91</v>
      </c>
      <c r="DJ1714" s="152">
        <v>9.9900000000000003E-2</v>
      </c>
      <c r="DM1714" s="152">
        <v>0.17680000000000001</v>
      </c>
      <c r="DO1714" s="154">
        <v>85.733221220000004</v>
      </c>
      <c r="ED1714" s="152">
        <v>49.706000000000003</v>
      </c>
      <c r="EE1714" s="152">
        <v>0.71430000000000005</v>
      </c>
      <c r="EF1714" s="152">
        <v>16.119199999999999</v>
      </c>
      <c r="EH1714" s="152">
        <v>8.0417529020000007</v>
      </c>
      <c r="EJ1714" s="152">
        <v>8.9367999999999999</v>
      </c>
      <c r="EK1714" s="152">
        <v>0.14499999999999999</v>
      </c>
      <c r="EL1714" s="152">
        <v>10.0937</v>
      </c>
      <c r="EM1714" s="152">
        <v>10.6648</v>
      </c>
      <c r="EO1714" s="152">
        <v>2.5512000000000001</v>
      </c>
      <c r="EP1714" s="152">
        <v>0.4073</v>
      </c>
      <c r="EQ1714" s="152">
        <v>0.1346</v>
      </c>
      <c r="FF1714" s="152">
        <v>206.6239726</v>
      </c>
      <c r="FG1714" s="152">
        <v>445.10073599999998</v>
      </c>
      <c r="FJ1714" s="152">
        <v>187.12544890000001</v>
      </c>
      <c r="FP1714" s="152">
        <v>6.6587506640000003</v>
      </c>
      <c r="FQ1714" s="152">
        <v>231.3639799</v>
      </c>
      <c r="FR1714" s="152">
        <v>16.96860968</v>
      </c>
      <c r="FS1714" s="152">
        <v>56.606469939999997</v>
      </c>
      <c r="FT1714" s="152">
        <v>3.5467303129999999</v>
      </c>
      <c r="FX1714" s="152">
        <v>0.155530691</v>
      </c>
      <c r="FY1714" s="152">
        <v>61.316464510000003</v>
      </c>
      <c r="FZ1714" s="152">
        <v>4.4542583139999996</v>
      </c>
      <c r="GA1714" s="152">
        <v>10.69529404</v>
      </c>
      <c r="GB1714" s="152">
        <v>1.4635584429999999</v>
      </c>
      <c r="GC1714" s="152">
        <v>7.3564049479999998</v>
      </c>
      <c r="GD1714" s="152">
        <v>1.9593786520000001</v>
      </c>
      <c r="GE1714" s="152">
        <v>0.76513858300000004</v>
      </c>
      <c r="GF1714" s="152">
        <v>2.5304348029999999</v>
      </c>
      <c r="GG1714" s="152">
        <v>0.42360785099999998</v>
      </c>
      <c r="GH1714" s="152">
        <v>2.783172902</v>
      </c>
      <c r="GI1714" s="152">
        <v>0.60209005599999998</v>
      </c>
      <c r="GJ1714" s="152">
        <v>1.760475429</v>
      </c>
      <c r="GK1714" s="152">
        <v>0.28049812299999999</v>
      </c>
      <c r="GL1714" s="152">
        <v>1.7161349910000001</v>
      </c>
      <c r="GM1714" s="152">
        <v>0.26954350599999999</v>
      </c>
      <c r="GN1714" s="152">
        <v>1.3457542170000001</v>
      </c>
      <c r="GO1714" s="152">
        <v>0.23985737200000001</v>
      </c>
      <c r="GS1714" s="152">
        <v>0.86554617300000003</v>
      </c>
      <c r="GT1714" s="152">
        <v>0.40191481299999998</v>
      </c>
      <c r="GU1714" s="152">
        <v>0.15901414899999999</v>
      </c>
    </row>
    <row r="1715" spans="1:215">
      <c r="A1715" s="151">
        <v>7360</v>
      </c>
      <c r="B1715" s="152" t="s">
        <v>2859</v>
      </c>
      <c r="C1715" s="152" t="s">
        <v>2877</v>
      </c>
      <c r="D1715" s="152" t="s">
        <v>2878</v>
      </c>
      <c r="E1715" s="152" t="s">
        <v>3951</v>
      </c>
      <c r="F1715" s="152" t="s">
        <v>10161</v>
      </c>
      <c r="L1715" s="153" t="s">
        <v>3952</v>
      </c>
      <c r="M1715" s="153" t="s">
        <v>4423</v>
      </c>
      <c r="P1715" s="152">
        <v>28.580866669999999</v>
      </c>
      <c r="Q1715" s="152">
        <v>140.47790000000001</v>
      </c>
      <c r="S1715" s="152" t="s">
        <v>2716</v>
      </c>
      <c r="T1715" s="152">
        <v>50.242699999999999</v>
      </c>
      <c r="U1715" s="152">
        <v>0.81140000000000001</v>
      </c>
      <c r="V1715" s="152">
        <v>19.3933</v>
      </c>
      <c r="X1715" s="152">
        <v>6.3719999999999999</v>
      </c>
      <c r="AA1715" s="152">
        <v>3.0352000000000001</v>
      </c>
      <c r="AB1715" s="152">
        <v>0.1249</v>
      </c>
      <c r="AC1715" s="152">
        <v>11.7563</v>
      </c>
      <c r="AD1715" s="152">
        <v>2.7174999999999998</v>
      </c>
      <c r="AE1715" s="152">
        <v>0.2666</v>
      </c>
      <c r="AF1715" s="152">
        <v>0.25940000000000002</v>
      </c>
      <c r="AI1715" s="152">
        <v>95.180968010000001</v>
      </c>
      <c r="AJ1715" s="152">
        <v>2.9947306070000002</v>
      </c>
      <c r="AK1715" s="156">
        <f t="shared" si="26"/>
        <v>4.4160568310000002E-2</v>
      </c>
      <c r="AL1715" s="151">
        <v>441.60568310000002</v>
      </c>
      <c r="AM1715" s="151">
        <v>252.38548280000001</v>
      </c>
      <c r="AN1715" s="151">
        <v>1105.250399</v>
      </c>
      <c r="AO1715" s="151">
        <v>481.35154319999998</v>
      </c>
      <c r="AQ1715" s="152">
        <v>4.6376083289999999</v>
      </c>
      <c r="AR1715" s="152">
        <v>0.49487033800000002</v>
      </c>
      <c r="AS1715" s="152">
        <v>2.21030894</v>
      </c>
      <c r="AU1715" s="151">
        <v>676.01473329999999</v>
      </c>
      <c r="AV1715" s="152">
        <v>2007.717797</v>
      </c>
      <c r="AW1715" s="152">
        <v>34.429364300000003</v>
      </c>
      <c r="AX1715" s="151">
        <v>4405.3147760000002</v>
      </c>
      <c r="AZ1715" s="152">
        <v>49.140852189999997</v>
      </c>
      <c r="BG1715" s="152">
        <v>2.185346805</v>
      </c>
      <c r="BH1715" s="152">
        <v>237.23380940000001</v>
      </c>
      <c r="BI1715" s="152">
        <v>15.87118946</v>
      </c>
      <c r="BJ1715" s="152">
        <v>50.880095230000002</v>
      </c>
      <c r="BK1715" s="152">
        <v>2.7529932530000001</v>
      </c>
      <c r="BO1715" s="152">
        <v>33.340063280000003</v>
      </c>
      <c r="BP1715" s="152">
        <v>3.4908734799999999</v>
      </c>
      <c r="BQ1715" s="152">
        <v>8.9005587960000003</v>
      </c>
      <c r="BR1715" s="152">
        <v>1.408879811</v>
      </c>
      <c r="BS1715" s="152">
        <v>6.9401439639999998</v>
      </c>
      <c r="BT1715" s="152">
        <v>1.9845843110000001</v>
      </c>
      <c r="BU1715" s="152">
        <v>0.91547743400000003</v>
      </c>
      <c r="BV1715" s="152">
        <v>2.425808446</v>
      </c>
      <c r="BX1715" s="152">
        <v>2.7225326349999999</v>
      </c>
      <c r="BZ1715" s="152">
        <v>2.0870758650000001</v>
      </c>
      <c r="CB1715" s="152">
        <v>1.7381045610000001</v>
      </c>
      <c r="CD1715" s="152">
        <v>1.099016274</v>
      </c>
      <c r="CU1715" s="152">
        <v>-47.2</v>
      </c>
      <c r="DC1715" s="152">
        <v>39.402799999999999</v>
      </c>
      <c r="DF1715" s="152">
        <v>13.620900000000001</v>
      </c>
      <c r="DG1715" s="152">
        <v>45.91</v>
      </c>
      <c r="DJ1715" s="152">
        <v>9.9900000000000003E-2</v>
      </c>
      <c r="DM1715" s="152">
        <v>0.17680000000000001</v>
      </c>
      <c r="DO1715" s="154">
        <v>85.733221220000004</v>
      </c>
      <c r="ED1715" s="152">
        <v>49.706000000000003</v>
      </c>
      <c r="EE1715" s="152">
        <v>0.71430000000000005</v>
      </c>
      <c r="EF1715" s="152">
        <v>16.119199999999999</v>
      </c>
      <c r="EH1715" s="152">
        <v>8.0417529020000007</v>
      </c>
      <c r="EJ1715" s="152">
        <v>8.9367999999999999</v>
      </c>
      <c r="EK1715" s="152">
        <v>0.14499999999999999</v>
      </c>
      <c r="EL1715" s="152">
        <v>10.0937</v>
      </c>
      <c r="EM1715" s="152">
        <v>10.6648</v>
      </c>
      <c r="EO1715" s="152">
        <v>2.5512000000000001</v>
      </c>
      <c r="EP1715" s="152">
        <v>0.4073</v>
      </c>
      <c r="EQ1715" s="152">
        <v>0.1346</v>
      </c>
      <c r="FF1715" s="152">
        <v>206.6239726</v>
      </c>
      <c r="FG1715" s="152">
        <v>445.10073599999998</v>
      </c>
      <c r="FJ1715" s="152">
        <v>187.12544890000001</v>
      </c>
      <c r="FP1715" s="152">
        <v>6.6587506640000003</v>
      </c>
      <c r="FQ1715" s="152">
        <v>231.3639799</v>
      </c>
      <c r="FR1715" s="152">
        <v>16.96860968</v>
      </c>
      <c r="FS1715" s="152">
        <v>56.606469939999997</v>
      </c>
      <c r="FT1715" s="152">
        <v>3.5467303129999999</v>
      </c>
      <c r="FX1715" s="152">
        <v>0.155530691</v>
      </c>
      <c r="FY1715" s="152">
        <v>61.316464510000003</v>
      </c>
      <c r="FZ1715" s="152">
        <v>4.4542583139999996</v>
      </c>
      <c r="GA1715" s="152">
        <v>10.69529404</v>
      </c>
      <c r="GB1715" s="152">
        <v>1.4635584429999999</v>
      </c>
      <c r="GC1715" s="152">
        <v>7.3564049479999998</v>
      </c>
      <c r="GD1715" s="152">
        <v>1.9593786520000001</v>
      </c>
      <c r="GE1715" s="152">
        <v>0.76513858300000004</v>
      </c>
      <c r="GF1715" s="152">
        <v>2.5304348029999999</v>
      </c>
      <c r="GG1715" s="152">
        <v>0.42360785099999998</v>
      </c>
      <c r="GH1715" s="152">
        <v>2.783172902</v>
      </c>
      <c r="GI1715" s="152">
        <v>0.60209005599999998</v>
      </c>
      <c r="GJ1715" s="152">
        <v>1.760475429</v>
      </c>
      <c r="GK1715" s="152">
        <v>0.28049812299999999</v>
      </c>
      <c r="GL1715" s="152">
        <v>1.7161349910000001</v>
      </c>
      <c r="GM1715" s="152">
        <v>0.26954350599999999</v>
      </c>
      <c r="GN1715" s="152">
        <v>1.3457542170000001</v>
      </c>
      <c r="GO1715" s="152">
        <v>0.23985737200000001</v>
      </c>
      <c r="GS1715" s="152">
        <v>0.86554617300000003</v>
      </c>
      <c r="GT1715" s="152">
        <v>0.40191481299999998</v>
      </c>
      <c r="GU1715" s="152">
        <v>0.15901414899999999</v>
      </c>
    </row>
    <row r="1716" spans="1:215">
      <c r="A1716" s="151">
        <v>7361</v>
      </c>
      <c r="B1716" s="152" t="s">
        <v>2859</v>
      </c>
      <c r="C1716" s="152" t="s">
        <v>2877</v>
      </c>
      <c r="D1716" s="152" t="s">
        <v>2878</v>
      </c>
      <c r="E1716" s="152" t="s">
        <v>3951</v>
      </c>
      <c r="F1716" s="152" t="s">
        <v>10162</v>
      </c>
      <c r="L1716" s="153" t="s">
        <v>3952</v>
      </c>
      <c r="M1716" s="153" t="s">
        <v>4181</v>
      </c>
      <c r="P1716" s="152">
        <v>28.580866669999999</v>
      </c>
      <c r="Q1716" s="152">
        <v>140.47790000000001</v>
      </c>
      <c r="S1716" s="152" t="s">
        <v>2716</v>
      </c>
      <c r="T1716" s="152">
        <v>49.546199999999999</v>
      </c>
      <c r="U1716" s="152">
        <v>0.77259999999999995</v>
      </c>
      <c r="V1716" s="152">
        <v>19.385000000000002</v>
      </c>
      <c r="X1716" s="152">
        <v>7.1196999999999999</v>
      </c>
      <c r="AA1716" s="152">
        <v>2.3915000000000002</v>
      </c>
      <c r="AB1716" s="152">
        <v>0.15890000000000001</v>
      </c>
      <c r="AC1716" s="152">
        <v>11.592700000000001</v>
      </c>
      <c r="AD1716" s="152">
        <v>2.2911000000000001</v>
      </c>
      <c r="AE1716" s="152">
        <v>0.47470000000000001</v>
      </c>
      <c r="AF1716" s="152">
        <v>0.1532</v>
      </c>
      <c r="AI1716" s="152">
        <v>94.115057620000002</v>
      </c>
      <c r="AJ1716" s="152">
        <v>3.09577737</v>
      </c>
      <c r="AK1716" s="156">
        <f t="shared" si="26"/>
        <v>1.7476154679999998E-2</v>
      </c>
      <c r="AL1716" s="151">
        <v>174.76154679999999</v>
      </c>
      <c r="AM1716" s="151">
        <v>243.3224337</v>
      </c>
      <c r="AN1716" s="151">
        <v>1600.4280659999999</v>
      </c>
      <c r="AO1716" s="151">
        <v>916.31713420000005</v>
      </c>
      <c r="AQ1716" s="152">
        <v>4.9138094280000004</v>
      </c>
      <c r="AR1716" s="152">
        <v>0.498588792</v>
      </c>
      <c r="AS1716" s="152">
        <v>4.2037209630000003</v>
      </c>
      <c r="AU1716" s="151">
        <v>805.77428559999998</v>
      </c>
      <c r="AV1716" s="152">
        <v>3933.5637379999998</v>
      </c>
      <c r="AW1716" s="152">
        <v>34.381815510000003</v>
      </c>
      <c r="AX1716" s="151">
        <v>4678.6614289999998</v>
      </c>
      <c r="AZ1716" s="152">
        <v>33.899564009999999</v>
      </c>
      <c r="BG1716" s="152">
        <v>4.3981585699999997</v>
      </c>
      <c r="BH1716" s="152">
        <v>296.55896739999997</v>
      </c>
      <c r="BI1716" s="152">
        <v>16.154800170000001</v>
      </c>
      <c r="BJ1716" s="152">
        <v>40.473181349999997</v>
      </c>
      <c r="BK1716" s="152">
        <v>1.3390243630000001</v>
      </c>
      <c r="BO1716" s="152">
        <v>62.37342443</v>
      </c>
      <c r="BP1716" s="152">
        <v>6.463600875</v>
      </c>
      <c r="BQ1716" s="152">
        <v>13.4125441</v>
      </c>
      <c r="BR1716" s="152">
        <v>2.1679648989999998</v>
      </c>
      <c r="BS1716" s="152">
        <v>9.8823088749999997</v>
      </c>
      <c r="BT1716" s="152">
        <v>2.1718731820000001</v>
      </c>
      <c r="BU1716" s="152">
        <v>0.96724564499999999</v>
      </c>
      <c r="BV1716" s="152">
        <v>2.7339834710000002</v>
      </c>
      <c r="BX1716" s="152">
        <v>2.7906660589999999</v>
      </c>
      <c r="BZ1716" s="152">
        <v>2.217308445</v>
      </c>
      <c r="CB1716" s="152">
        <v>1.8568495869999999</v>
      </c>
      <c r="CD1716" s="152">
        <v>1.11346601</v>
      </c>
      <c r="DC1716" s="152">
        <v>39.253999999999998</v>
      </c>
      <c r="DF1716" s="152">
        <v>15.033899999999999</v>
      </c>
      <c r="DG1716" s="152">
        <v>45.060200000000002</v>
      </c>
      <c r="DJ1716" s="152">
        <v>0.10979999999999999</v>
      </c>
      <c r="DM1716" s="152">
        <v>0.15529999999999999</v>
      </c>
      <c r="DO1716" s="154">
        <v>84.236363069999996</v>
      </c>
      <c r="ED1716" s="152">
        <v>49.706000000000003</v>
      </c>
      <c r="EE1716" s="152">
        <v>0.71430000000000005</v>
      </c>
      <c r="EF1716" s="152">
        <v>16.119199999999999</v>
      </c>
      <c r="EH1716" s="152">
        <v>8.0417529020000007</v>
      </c>
      <c r="EJ1716" s="152">
        <v>8.9367999999999999</v>
      </c>
      <c r="EK1716" s="152">
        <v>0.14499999999999999</v>
      </c>
      <c r="EL1716" s="152">
        <v>10.0937</v>
      </c>
      <c r="EM1716" s="152">
        <v>10.6648</v>
      </c>
      <c r="EO1716" s="152">
        <v>2.5512000000000001</v>
      </c>
      <c r="EP1716" s="152">
        <v>0.4073</v>
      </c>
      <c r="EQ1716" s="152">
        <v>0.1346</v>
      </c>
      <c r="FF1716" s="152">
        <v>206.6239726</v>
      </c>
      <c r="FG1716" s="152">
        <v>445.10073599999998</v>
      </c>
      <c r="FJ1716" s="152">
        <v>187.12544890000001</v>
      </c>
      <c r="FP1716" s="152">
        <v>6.6587506640000003</v>
      </c>
      <c r="FQ1716" s="152">
        <v>231.3639799</v>
      </c>
      <c r="FR1716" s="152">
        <v>16.96860968</v>
      </c>
      <c r="FS1716" s="152">
        <v>56.606469939999997</v>
      </c>
      <c r="FT1716" s="152">
        <v>3.5467303129999999</v>
      </c>
      <c r="FX1716" s="152">
        <v>0.155530691</v>
      </c>
      <c r="FY1716" s="152">
        <v>61.316464510000003</v>
      </c>
      <c r="FZ1716" s="152">
        <v>4.4542583139999996</v>
      </c>
      <c r="GA1716" s="152">
        <v>10.69529404</v>
      </c>
      <c r="GB1716" s="152">
        <v>1.4635584429999999</v>
      </c>
      <c r="GC1716" s="152">
        <v>7.3564049479999998</v>
      </c>
      <c r="GD1716" s="152">
        <v>1.9593786520000001</v>
      </c>
      <c r="GE1716" s="152">
        <v>0.76513858300000004</v>
      </c>
      <c r="GF1716" s="152">
        <v>2.5304348029999999</v>
      </c>
      <c r="GG1716" s="152">
        <v>0.42360785099999998</v>
      </c>
      <c r="GH1716" s="152">
        <v>2.783172902</v>
      </c>
      <c r="GI1716" s="152">
        <v>0.60209005599999998</v>
      </c>
      <c r="GJ1716" s="152">
        <v>1.760475429</v>
      </c>
      <c r="GK1716" s="152">
        <v>0.28049812299999999</v>
      </c>
      <c r="GL1716" s="152">
        <v>1.7161349910000001</v>
      </c>
      <c r="GM1716" s="152">
        <v>0.26954350599999999</v>
      </c>
      <c r="GN1716" s="152">
        <v>1.3457542170000001</v>
      </c>
      <c r="GO1716" s="152">
        <v>0.23985737200000001</v>
      </c>
      <c r="GS1716" s="152">
        <v>0.86554617300000003</v>
      </c>
      <c r="GT1716" s="152">
        <v>0.40191481299999998</v>
      </c>
      <c r="GU1716" s="152">
        <v>0.15901414899999999</v>
      </c>
    </row>
    <row r="1717" spans="1:215">
      <c r="A1717" s="151">
        <v>7362</v>
      </c>
      <c r="B1717" s="152" t="s">
        <v>2859</v>
      </c>
      <c r="C1717" s="152" t="s">
        <v>2877</v>
      </c>
      <c r="D1717" s="152" t="s">
        <v>2878</v>
      </c>
      <c r="E1717" s="152" t="s">
        <v>3951</v>
      </c>
      <c r="F1717" s="152" t="s">
        <v>10163</v>
      </c>
      <c r="L1717" s="153" t="s">
        <v>3952</v>
      </c>
      <c r="M1717" s="153" t="s">
        <v>4253</v>
      </c>
      <c r="P1717" s="152">
        <v>28.580866669999999</v>
      </c>
      <c r="Q1717" s="152">
        <v>140.47790000000001</v>
      </c>
      <c r="S1717" s="152" t="s">
        <v>2716</v>
      </c>
      <c r="T1717" s="152">
        <v>49.710900000000002</v>
      </c>
      <c r="U1717" s="152">
        <v>0.8014</v>
      </c>
      <c r="V1717" s="152">
        <v>19.703499999999998</v>
      </c>
      <c r="X1717" s="152">
        <v>6.9566999999999997</v>
      </c>
      <c r="AA1717" s="152">
        <v>3.399</v>
      </c>
      <c r="AB1717" s="152">
        <v>0.14879999999999999</v>
      </c>
      <c r="AC1717" s="152">
        <v>11.335900000000001</v>
      </c>
      <c r="AD1717" s="152">
        <v>2.3428</v>
      </c>
      <c r="AE1717" s="152">
        <v>0.23180000000000001</v>
      </c>
      <c r="AF1717" s="152">
        <v>0.11169999999999999</v>
      </c>
      <c r="AI1717" s="152">
        <v>94.970564909999993</v>
      </c>
      <c r="AJ1717" s="152">
        <v>3.1925484019999999</v>
      </c>
      <c r="AK1717" s="156">
        <f t="shared" si="26"/>
        <v>7.0099445340000002E-3</v>
      </c>
      <c r="AL1717" s="151">
        <v>70.099445340000003</v>
      </c>
      <c r="AM1717" s="151">
        <v>296.53456870000002</v>
      </c>
      <c r="AN1717" s="151">
        <v>736.92914310000003</v>
      </c>
      <c r="AO1717" s="151">
        <v>637.52634220000004</v>
      </c>
      <c r="AQ1717" s="152">
        <v>4.8474796409999996</v>
      </c>
      <c r="AR1717" s="152">
        <v>0.51194300299999995</v>
      </c>
      <c r="AS1717" s="152">
        <v>2.2896546230000001</v>
      </c>
      <c r="AU1717" s="151">
        <v>600.82289219999996</v>
      </c>
      <c r="AV1717" s="152">
        <v>1967.747689</v>
      </c>
      <c r="AW1717" s="152">
        <v>37.236918359999997</v>
      </c>
      <c r="AX1717" s="151">
        <v>4311.0640130000002</v>
      </c>
      <c r="AZ1717" s="152">
        <v>118.1920848</v>
      </c>
      <c r="BG1717" s="152">
        <v>2.1359250780000001</v>
      </c>
      <c r="BH1717" s="152">
        <v>228.13657240000001</v>
      </c>
      <c r="BI1717" s="152">
        <v>16.336039280000001</v>
      </c>
      <c r="BJ1717" s="152">
        <v>49.515093540000002</v>
      </c>
      <c r="BK1717" s="152">
        <v>2.569884278</v>
      </c>
      <c r="BO1717" s="152">
        <v>33.816527190000002</v>
      </c>
      <c r="BP1717" s="152">
        <v>3.5855741000000001</v>
      </c>
      <c r="BQ1717" s="152">
        <v>9.0955933570000003</v>
      </c>
      <c r="BR1717" s="152">
        <v>1.322111064</v>
      </c>
      <c r="BS1717" s="152">
        <v>6.7678915550000003</v>
      </c>
      <c r="BT1717" s="152">
        <v>1.9013170290000001</v>
      </c>
      <c r="BU1717" s="152">
        <v>0.77459274700000003</v>
      </c>
      <c r="BV1717" s="152">
        <v>2.45897839</v>
      </c>
      <c r="BX1717" s="152">
        <v>2.6232953509999999</v>
      </c>
      <c r="BZ1717" s="152">
        <v>2.1018940349999999</v>
      </c>
      <c r="CB1717" s="152">
        <v>2.0437905280000002</v>
      </c>
      <c r="CD1717" s="152">
        <v>1.1611090660000001</v>
      </c>
      <c r="DC1717" s="152">
        <v>39.465400000000002</v>
      </c>
      <c r="DF1717" s="152">
        <v>14.5594</v>
      </c>
      <c r="DG1717" s="152">
        <v>45.511499999999998</v>
      </c>
      <c r="DJ1717" s="152">
        <v>0.15809999999999999</v>
      </c>
      <c r="DM1717" s="152">
        <v>0.17860000000000001</v>
      </c>
      <c r="DO1717" s="154">
        <v>84.786554319999993</v>
      </c>
      <c r="ED1717" s="152">
        <v>49.706000000000003</v>
      </c>
      <c r="EE1717" s="152">
        <v>0.71430000000000005</v>
      </c>
      <c r="EF1717" s="152">
        <v>16.119199999999999</v>
      </c>
      <c r="EH1717" s="152">
        <v>8.0417529020000007</v>
      </c>
      <c r="EJ1717" s="152">
        <v>8.9367999999999999</v>
      </c>
      <c r="EK1717" s="152">
        <v>0.14499999999999999</v>
      </c>
      <c r="EL1717" s="152">
        <v>10.0937</v>
      </c>
      <c r="EM1717" s="152">
        <v>10.6648</v>
      </c>
      <c r="EO1717" s="152">
        <v>2.5512000000000001</v>
      </c>
      <c r="EP1717" s="152">
        <v>0.4073</v>
      </c>
      <c r="EQ1717" s="152">
        <v>0.1346</v>
      </c>
      <c r="FF1717" s="152">
        <v>206.6239726</v>
      </c>
      <c r="FG1717" s="152">
        <v>445.10073599999998</v>
      </c>
      <c r="FJ1717" s="152">
        <v>187.12544890000001</v>
      </c>
      <c r="FP1717" s="152">
        <v>6.6587506640000003</v>
      </c>
      <c r="FQ1717" s="152">
        <v>231.3639799</v>
      </c>
      <c r="FR1717" s="152">
        <v>16.96860968</v>
      </c>
      <c r="FS1717" s="152">
        <v>56.606469939999997</v>
      </c>
      <c r="FT1717" s="152">
        <v>3.5467303129999999</v>
      </c>
      <c r="FX1717" s="152">
        <v>0.155530691</v>
      </c>
      <c r="FY1717" s="152">
        <v>61.316464510000003</v>
      </c>
      <c r="FZ1717" s="152">
        <v>4.4542583139999996</v>
      </c>
      <c r="GA1717" s="152">
        <v>10.69529404</v>
      </c>
      <c r="GB1717" s="152">
        <v>1.4635584429999999</v>
      </c>
      <c r="GC1717" s="152">
        <v>7.3564049479999998</v>
      </c>
      <c r="GD1717" s="152">
        <v>1.9593786520000001</v>
      </c>
      <c r="GE1717" s="152">
        <v>0.76513858300000004</v>
      </c>
      <c r="GF1717" s="152">
        <v>2.5304348029999999</v>
      </c>
      <c r="GG1717" s="152">
        <v>0.42360785099999998</v>
      </c>
      <c r="GH1717" s="152">
        <v>2.783172902</v>
      </c>
      <c r="GI1717" s="152">
        <v>0.60209005599999998</v>
      </c>
      <c r="GJ1717" s="152">
        <v>1.760475429</v>
      </c>
      <c r="GK1717" s="152">
        <v>0.28049812299999999</v>
      </c>
      <c r="GL1717" s="152">
        <v>1.7161349910000001</v>
      </c>
      <c r="GM1717" s="152">
        <v>0.26954350599999999</v>
      </c>
      <c r="GN1717" s="152">
        <v>1.3457542170000001</v>
      </c>
      <c r="GO1717" s="152">
        <v>0.23985737200000001</v>
      </c>
      <c r="GS1717" s="152">
        <v>0.86554617300000003</v>
      </c>
      <c r="GT1717" s="152">
        <v>0.40191481299999998</v>
      </c>
      <c r="GU1717" s="152">
        <v>0.15901414899999999</v>
      </c>
    </row>
    <row r="1718" spans="1:215">
      <c r="A1718" s="151">
        <v>7363</v>
      </c>
      <c r="B1718" s="152" t="s">
        <v>2859</v>
      </c>
      <c r="C1718" s="152" t="s">
        <v>2877</v>
      </c>
      <c r="D1718" s="152" t="s">
        <v>2878</v>
      </c>
      <c r="E1718" s="152" t="s">
        <v>3951</v>
      </c>
      <c r="F1718" s="152" t="s">
        <v>10164</v>
      </c>
      <c r="L1718" s="153" t="s">
        <v>3952</v>
      </c>
      <c r="M1718" s="153" t="s">
        <v>4282</v>
      </c>
      <c r="P1718" s="152">
        <v>28.580866669999999</v>
      </c>
      <c r="Q1718" s="152">
        <v>140.47790000000001</v>
      </c>
      <c r="S1718" s="152" t="s">
        <v>2716</v>
      </c>
      <c r="T1718" s="152">
        <v>49.7712</v>
      </c>
      <c r="U1718" s="152">
        <v>0.78920000000000001</v>
      </c>
      <c r="V1718" s="152">
        <v>19.436900000000001</v>
      </c>
      <c r="X1718" s="152">
        <v>6.9063999999999997</v>
      </c>
      <c r="AA1718" s="152">
        <v>3.2212000000000001</v>
      </c>
      <c r="AB1718" s="152">
        <v>0.1716</v>
      </c>
      <c r="AC1718" s="152">
        <v>11.3735</v>
      </c>
      <c r="AD1718" s="152">
        <v>2.4914999999999998</v>
      </c>
      <c r="AE1718" s="152">
        <v>0.28199999999999997</v>
      </c>
      <c r="AF1718" s="152">
        <v>0.1419</v>
      </c>
      <c r="AI1718" s="152">
        <v>94.826363029999996</v>
      </c>
      <c r="AJ1718" s="152">
        <v>3.5598516500000001</v>
      </c>
      <c r="AK1718" s="156">
        <f t="shared" si="26"/>
        <v>3.6126738009999999E-2</v>
      </c>
      <c r="AL1718" s="151">
        <v>361.26738010000003</v>
      </c>
      <c r="AM1718" s="151">
        <v>298.03820239999999</v>
      </c>
      <c r="AN1718" s="151">
        <v>1118.2039299999999</v>
      </c>
      <c r="AO1718" s="151">
        <v>567.77557679999995</v>
      </c>
      <c r="DC1718" s="152">
        <v>39.465400000000002</v>
      </c>
      <c r="DF1718" s="152">
        <v>14.5594</v>
      </c>
      <c r="DG1718" s="152">
        <v>45.511499999999998</v>
      </c>
      <c r="DJ1718" s="152">
        <v>0.15809999999999999</v>
      </c>
      <c r="DM1718" s="152">
        <v>0.17860000000000001</v>
      </c>
      <c r="DO1718" s="154">
        <v>84.786554319999993</v>
      </c>
      <c r="ED1718" s="152">
        <v>49.706000000000003</v>
      </c>
      <c r="EE1718" s="152">
        <v>0.71430000000000005</v>
      </c>
      <c r="EF1718" s="152">
        <v>16.119199999999999</v>
      </c>
      <c r="EH1718" s="152">
        <v>8.0417529020000007</v>
      </c>
      <c r="EJ1718" s="152">
        <v>8.9367999999999999</v>
      </c>
      <c r="EK1718" s="152">
        <v>0.14499999999999999</v>
      </c>
      <c r="EL1718" s="152">
        <v>10.0937</v>
      </c>
      <c r="EM1718" s="152">
        <v>10.6648</v>
      </c>
      <c r="EO1718" s="152">
        <v>2.5512000000000001</v>
      </c>
      <c r="EP1718" s="152">
        <v>0.4073</v>
      </c>
      <c r="EQ1718" s="152">
        <v>0.1346</v>
      </c>
      <c r="FF1718" s="152">
        <v>206.6239726</v>
      </c>
      <c r="FG1718" s="152">
        <v>445.10073599999998</v>
      </c>
      <c r="FJ1718" s="152">
        <v>187.12544890000001</v>
      </c>
      <c r="FP1718" s="152">
        <v>6.6587506640000003</v>
      </c>
      <c r="FQ1718" s="152">
        <v>231.3639799</v>
      </c>
      <c r="FR1718" s="152">
        <v>16.96860968</v>
      </c>
      <c r="FS1718" s="152">
        <v>56.606469939999997</v>
      </c>
      <c r="FT1718" s="152">
        <v>3.5467303129999999</v>
      </c>
      <c r="FX1718" s="152">
        <v>0.155530691</v>
      </c>
      <c r="FY1718" s="152">
        <v>61.316464510000003</v>
      </c>
      <c r="FZ1718" s="152">
        <v>4.4542583139999996</v>
      </c>
      <c r="GA1718" s="152">
        <v>10.69529404</v>
      </c>
      <c r="GB1718" s="152">
        <v>1.4635584429999999</v>
      </c>
      <c r="GC1718" s="152">
        <v>7.3564049479999998</v>
      </c>
      <c r="GD1718" s="152">
        <v>1.9593786520000001</v>
      </c>
      <c r="GE1718" s="152">
        <v>0.76513858300000004</v>
      </c>
      <c r="GF1718" s="152">
        <v>2.5304348029999999</v>
      </c>
      <c r="GG1718" s="152">
        <v>0.42360785099999998</v>
      </c>
      <c r="GH1718" s="152">
        <v>2.783172902</v>
      </c>
      <c r="GI1718" s="152">
        <v>0.60209005599999998</v>
      </c>
      <c r="GJ1718" s="152">
        <v>1.760475429</v>
      </c>
      <c r="GK1718" s="152">
        <v>0.28049812299999999</v>
      </c>
      <c r="GL1718" s="152">
        <v>1.7161349910000001</v>
      </c>
      <c r="GM1718" s="152">
        <v>0.26954350599999999</v>
      </c>
      <c r="GN1718" s="152">
        <v>1.3457542170000001</v>
      </c>
      <c r="GO1718" s="152">
        <v>0.23985737200000001</v>
      </c>
      <c r="GS1718" s="152">
        <v>0.86554617300000003</v>
      </c>
      <c r="GT1718" s="152">
        <v>0.40191481299999998</v>
      </c>
      <c r="GU1718" s="152">
        <v>0.15901414899999999</v>
      </c>
    </row>
    <row r="1719" spans="1:215">
      <c r="A1719" s="151">
        <v>7364</v>
      </c>
      <c r="B1719" s="152" t="s">
        <v>2859</v>
      </c>
      <c r="C1719" s="152" t="s">
        <v>2877</v>
      </c>
      <c r="D1719" s="152" t="s">
        <v>2878</v>
      </c>
      <c r="E1719" s="152" t="s">
        <v>3592</v>
      </c>
      <c r="F1719" s="152" t="s">
        <v>10165</v>
      </c>
      <c r="L1719" s="153" t="s">
        <v>4574</v>
      </c>
      <c r="M1719" s="153" t="s">
        <v>4575</v>
      </c>
      <c r="P1719" s="152">
        <v>17.952999999999999</v>
      </c>
      <c r="Q1719" s="152">
        <v>144.797</v>
      </c>
      <c r="R1719" s="152" t="s">
        <v>2882</v>
      </c>
      <c r="S1719" s="152" t="s">
        <v>2716</v>
      </c>
      <c r="T1719" s="152">
        <v>50.731999999999999</v>
      </c>
      <c r="U1719" s="152">
        <v>1.6839999999999999</v>
      </c>
      <c r="V1719" s="152">
        <v>15.811</v>
      </c>
      <c r="X1719" s="152">
        <v>9.5530000000000008</v>
      </c>
      <c r="AA1719" s="152">
        <v>5.23</v>
      </c>
      <c r="AB1719" s="152">
        <v>0.193</v>
      </c>
      <c r="AC1719" s="152">
        <v>9.7040000000000006</v>
      </c>
      <c r="AD1719" s="152">
        <v>3.427</v>
      </c>
      <c r="AE1719" s="152">
        <v>0.436</v>
      </c>
      <c r="AF1719" s="152">
        <v>0.59599999999999997</v>
      </c>
      <c r="AI1719" s="152">
        <v>97.644034759999997</v>
      </c>
      <c r="AJ1719" s="152">
        <v>2.5509923859999999</v>
      </c>
      <c r="AK1719" s="156">
        <f t="shared" si="26"/>
        <v>5.1583754999999995E-2</v>
      </c>
      <c r="AL1719" s="151">
        <v>515.83754999999996</v>
      </c>
      <c r="AM1719" s="151">
        <v>376.19260000000003</v>
      </c>
      <c r="AN1719" s="151">
        <v>973.00095999999996</v>
      </c>
      <c r="AO1719" s="151">
        <v>430.10534000000001</v>
      </c>
      <c r="AQ1719" s="152">
        <v>14.388682380000001</v>
      </c>
      <c r="AR1719" s="152">
        <v>1.9761164920000001</v>
      </c>
      <c r="AS1719" s="152">
        <v>9.5558501660000008</v>
      </c>
      <c r="AU1719" s="151">
        <v>2847.5652359999999</v>
      </c>
      <c r="AV1719" s="152">
        <v>3299.5712100000001</v>
      </c>
      <c r="AW1719" s="152">
        <v>33.799070550000003</v>
      </c>
      <c r="AX1719" s="151">
        <v>9629.8017099999997</v>
      </c>
      <c r="AZ1719" s="152">
        <v>33.802397730000003</v>
      </c>
      <c r="BG1719" s="152">
        <v>4.6782824979999997</v>
      </c>
      <c r="BH1719" s="152">
        <v>138.88447260000001</v>
      </c>
      <c r="BI1719" s="152">
        <v>27.710477940000001</v>
      </c>
      <c r="BJ1719" s="152">
        <v>139.80969859999999</v>
      </c>
      <c r="BK1719" s="152">
        <v>5.5977068579999996</v>
      </c>
      <c r="BO1719" s="152">
        <v>44.835599209999998</v>
      </c>
      <c r="BP1719" s="152">
        <v>8.4383210260000006</v>
      </c>
      <c r="BQ1719" s="152">
        <v>21.962244739999999</v>
      </c>
      <c r="BR1719" s="152">
        <v>3.4042373829999999</v>
      </c>
      <c r="BS1719" s="152">
        <v>15.329628980000001</v>
      </c>
      <c r="BT1719" s="152">
        <v>4.2283357150000001</v>
      </c>
      <c r="BU1719" s="152">
        <v>1.5934634839999999</v>
      </c>
      <c r="BV1719" s="152">
        <v>4.4279166569999999</v>
      </c>
      <c r="BX1719" s="152">
        <v>4.9417171929999997</v>
      </c>
      <c r="BZ1719" s="152">
        <v>3.4313974100000002</v>
      </c>
      <c r="CB1719" s="152">
        <v>2.8921006330000001</v>
      </c>
      <c r="CD1719" s="152">
        <v>3.6274145560000002</v>
      </c>
      <c r="CU1719" s="152">
        <v>-25.751835646799172</v>
      </c>
      <c r="DC1719" s="152">
        <v>39.111666669999998</v>
      </c>
      <c r="DF1719" s="152">
        <v>18.26466667</v>
      </c>
      <c r="DG1719" s="152">
        <v>41.25</v>
      </c>
      <c r="DJ1719" s="152">
        <v>0.100333333</v>
      </c>
      <c r="DM1719" s="152">
        <v>0.187</v>
      </c>
      <c r="DO1719" s="154">
        <v>80.105669590000005</v>
      </c>
      <c r="ED1719" s="152">
        <v>51.68</v>
      </c>
      <c r="EE1719" s="152">
        <v>1.61</v>
      </c>
      <c r="EF1719" s="152">
        <v>16.21</v>
      </c>
      <c r="EH1719" s="152">
        <v>8.6503113470000006</v>
      </c>
      <c r="EJ1719" s="152">
        <v>9.6130910000000007</v>
      </c>
      <c r="EK1719" s="152">
        <v>0.18</v>
      </c>
      <c r="EL1719" s="152">
        <v>6.02</v>
      </c>
      <c r="EM1719" s="152">
        <v>10.26</v>
      </c>
      <c r="EO1719" s="152">
        <v>3.98</v>
      </c>
      <c r="EP1719" s="152">
        <v>0.31</v>
      </c>
      <c r="EQ1719" s="152">
        <v>0.21</v>
      </c>
      <c r="ES1719" s="152">
        <v>1.25</v>
      </c>
      <c r="FF1719" s="152">
        <v>307</v>
      </c>
      <c r="FG1719" s="152">
        <v>200</v>
      </c>
      <c r="FJ1719" s="152">
        <v>76</v>
      </c>
      <c r="FP1719" s="152">
        <v>3.76</v>
      </c>
      <c r="FQ1719" s="152">
        <v>172</v>
      </c>
      <c r="FR1719" s="152">
        <v>34</v>
      </c>
      <c r="FS1719" s="152">
        <v>125</v>
      </c>
      <c r="FT1719" s="152">
        <v>8</v>
      </c>
      <c r="FY1719" s="152">
        <v>45</v>
      </c>
      <c r="GC1719" s="152">
        <v>13.35</v>
      </c>
      <c r="GD1719" s="152">
        <v>4.18</v>
      </c>
      <c r="GT1719" s="152">
        <v>0.48</v>
      </c>
      <c r="GU1719" s="152">
        <v>0.16500000000000001</v>
      </c>
      <c r="HE1719" s="152">
        <v>0.51309800000000005</v>
      </c>
      <c r="HG1719" s="152">
        <v>0.702824</v>
      </c>
    </row>
    <row r="1720" spans="1:215">
      <c r="A1720" s="151">
        <v>7365</v>
      </c>
      <c r="B1720" s="152" t="s">
        <v>2859</v>
      </c>
      <c r="C1720" s="152" t="s">
        <v>2877</v>
      </c>
      <c r="D1720" s="152" t="s">
        <v>2878</v>
      </c>
      <c r="E1720" s="152" t="s">
        <v>3592</v>
      </c>
      <c r="F1720" s="152" t="s">
        <v>10166</v>
      </c>
      <c r="L1720" s="153" t="s">
        <v>4574</v>
      </c>
      <c r="M1720" s="153" t="s">
        <v>4987</v>
      </c>
      <c r="P1720" s="152">
        <v>17.952999999999999</v>
      </c>
      <c r="Q1720" s="152">
        <v>144.797</v>
      </c>
      <c r="R1720" s="152" t="s">
        <v>2882</v>
      </c>
      <c r="S1720" s="152" t="s">
        <v>2716</v>
      </c>
      <c r="T1720" s="152">
        <v>52.093000000000004</v>
      </c>
      <c r="U1720" s="152">
        <v>1.6479999999999999</v>
      </c>
      <c r="V1720" s="152">
        <v>16.372</v>
      </c>
      <c r="X1720" s="152">
        <v>9.0220000000000002</v>
      </c>
      <c r="AA1720" s="152">
        <v>3.79</v>
      </c>
      <c r="AB1720" s="152">
        <v>0.16500000000000001</v>
      </c>
      <c r="AC1720" s="152">
        <v>9.8369999999999997</v>
      </c>
      <c r="AD1720" s="152">
        <v>3.4319999999999999</v>
      </c>
      <c r="AE1720" s="152">
        <v>0.46400000000000002</v>
      </c>
      <c r="AF1720" s="152">
        <v>0.60099999999999998</v>
      </c>
      <c r="AI1720" s="152">
        <v>97.691004849999999</v>
      </c>
      <c r="AJ1720" s="152">
        <v>2.6365119140000002</v>
      </c>
      <c r="AK1720" s="156">
        <f t="shared" si="26"/>
        <v>4.8211743000000001E-2</v>
      </c>
      <c r="AL1720" s="151">
        <v>482.11743000000001</v>
      </c>
      <c r="AM1720" s="151">
        <v>383.87</v>
      </c>
      <c r="AN1720" s="151">
        <v>827.59680000000003</v>
      </c>
      <c r="AO1720" s="151">
        <v>459.93234000000001</v>
      </c>
      <c r="AQ1720" s="152">
        <v>14.504201760000001</v>
      </c>
      <c r="AR1720" s="152">
        <v>1.9751800669999999</v>
      </c>
      <c r="AS1720" s="152">
        <v>9.8443729710000003</v>
      </c>
      <c r="AU1720" s="151">
        <v>2787.202824</v>
      </c>
      <c r="AV1720" s="152">
        <v>3377.4397210000002</v>
      </c>
      <c r="AW1720" s="152">
        <v>33.601383210000002</v>
      </c>
      <c r="AX1720" s="151">
        <v>9130.6800189999994</v>
      </c>
      <c r="AZ1720" s="152">
        <v>30.46488518</v>
      </c>
      <c r="BG1720" s="152">
        <v>4.4155812369999996</v>
      </c>
      <c r="BH1720" s="152">
        <v>132.59940789999999</v>
      </c>
      <c r="BI1720" s="152">
        <v>26.716618310000001</v>
      </c>
      <c r="BJ1720" s="152">
        <v>131.41849980000001</v>
      </c>
      <c r="BK1720" s="152">
        <v>5.0585507439999997</v>
      </c>
      <c r="BO1720" s="152">
        <v>46.986613990000002</v>
      </c>
      <c r="BP1720" s="152">
        <v>7.543760926</v>
      </c>
      <c r="BQ1720" s="152">
        <v>20.541206240000001</v>
      </c>
      <c r="BR1720" s="152">
        <v>3.0996859419999998</v>
      </c>
      <c r="BS1720" s="152">
        <v>14.379955239999999</v>
      </c>
      <c r="BT1720" s="152">
        <v>3.576370319</v>
      </c>
      <c r="BU1720" s="152">
        <v>1.304577715</v>
      </c>
      <c r="BV1720" s="152">
        <v>4.3969945360000002</v>
      </c>
      <c r="BX1720" s="152">
        <v>4.8113478010000001</v>
      </c>
      <c r="BZ1720" s="152">
        <v>3.3588265370000001</v>
      </c>
      <c r="CB1720" s="152">
        <v>2.8628077670000001</v>
      </c>
      <c r="CD1720" s="152">
        <v>3.2432037290000002</v>
      </c>
      <c r="DC1720" s="152">
        <v>39.111666669999998</v>
      </c>
      <c r="DF1720" s="152">
        <v>18.26466667</v>
      </c>
      <c r="DG1720" s="152">
        <v>41.25</v>
      </c>
      <c r="DJ1720" s="152">
        <v>0.100333333</v>
      </c>
      <c r="DM1720" s="152">
        <v>0.187</v>
      </c>
      <c r="DO1720" s="154">
        <v>80.105669590000005</v>
      </c>
      <c r="ED1720" s="152">
        <v>51.68</v>
      </c>
      <c r="EE1720" s="152">
        <v>1.61</v>
      </c>
      <c r="EF1720" s="152">
        <v>16.21</v>
      </c>
      <c r="EH1720" s="152">
        <v>8.6503113470000006</v>
      </c>
      <c r="EJ1720" s="152">
        <v>9.6130910000000007</v>
      </c>
      <c r="EK1720" s="152">
        <v>0.18</v>
      </c>
      <c r="EL1720" s="152">
        <v>6.02</v>
      </c>
      <c r="EM1720" s="152">
        <v>10.26</v>
      </c>
      <c r="EO1720" s="152">
        <v>3.98</v>
      </c>
      <c r="EP1720" s="152">
        <v>0.31</v>
      </c>
      <c r="EQ1720" s="152">
        <v>0.21</v>
      </c>
      <c r="ES1720" s="152">
        <v>1.25</v>
      </c>
      <c r="FF1720" s="152">
        <v>307</v>
      </c>
      <c r="FG1720" s="152">
        <v>200</v>
      </c>
      <c r="FJ1720" s="152">
        <v>76</v>
      </c>
      <c r="FP1720" s="152">
        <v>3.76</v>
      </c>
      <c r="FQ1720" s="152">
        <v>172</v>
      </c>
      <c r="FR1720" s="152">
        <v>34</v>
      </c>
      <c r="FS1720" s="152">
        <v>125</v>
      </c>
      <c r="FT1720" s="152">
        <v>8</v>
      </c>
      <c r="FY1720" s="152">
        <v>45</v>
      </c>
      <c r="GC1720" s="152">
        <v>13.35</v>
      </c>
      <c r="GD1720" s="152">
        <v>4.18</v>
      </c>
      <c r="GT1720" s="152">
        <v>0.48</v>
      </c>
      <c r="GU1720" s="152">
        <v>0.16500000000000001</v>
      </c>
      <c r="HE1720" s="152">
        <v>0.51309800000000005</v>
      </c>
      <c r="HG1720" s="152">
        <v>0.702824</v>
      </c>
    </row>
    <row r="1721" spans="1:215">
      <c r="A1721" s="151">
        <v>7366</v>
      </c>
      <c r="B1721" s="152" t="s">
        <v>2859</v>
      </c>
      <c r="C1721" s="152" t="s">
        <v>2877</v>
      </c>
      <c r="D1721" s="152" t="s">
        <v>2878</v>
      </c>
      <c r="E1721" s="152" t="s">
        <v>3592</v>
      </c>
      <c r="F1721" s="152" t="s">
        <v>10167</v>
      </c>
      <c r="L1721" s="153" t="s">
        <v>4574</v>
      </c>
      <c r="M1721" s="153" t="s">
        <v>4795</v>
      </c>
      <c r="P1721" s="152">
        <v>17.952999999999999</v>
      </c>
      <c r="Q1721" s="152">
        <v>144.797</v>
      </c>
      <c r="R1721" s="152" t="s">
        <v>2882</v>
      </c>
      <c r="S1721" s="152" t="s">
        <v>2716</v>
      </c>
      <c r="T1721" s="152">
        <v>51.448</v>
      </c>
      <c r="U1721" s="152">
        <v>0.83299999999999996</v>
      </c>
      <c r="V1721" s="152">
        <v>17.562999999999999</v>
      </c>
      <c r="X1721" s="152">
        <v>6.3949999999999996</v>
      </c>
      <c r="AA1721" s="152">
        <v>6.1230000000000002</v>
      </c>
      <c r="AB1721" s="152">
        <v>0.12</v>
      </c>
      <c r="AC1721" s="152">
        <v>11.893000000000001</v>
      </c>
      <c r="AD1721" s="152">
        <v>2.5129999999999999</v>
      </c>
      <c r="AE1721" s="152">
        <v>0.46700000000000003</v>
      </c>
      <c r="AF1721" s="152">
        <v>0.13800000000000001</v>
      </c>
      <c r="AI1721" s="152">
        <v>97.675452129999996</v>
      </c>
      <c r="AJ1721" s="152">
        <v>2.4508956959999999</v>
      </c>
      <c r="AK1721" s="156">
        <f t="shared" si="26"/>
        <v>6.2089549760000001E-2</v>
      </c>
      <c r="AL1721" s="151">
        <v>620.8954976</v>
      </c>
      <c r="AM1721" s="151">
        <v>292.07499999999999</v>
      </c>
      <c r="AN1721" s="151">
        <v>1158.0608</v>
      </c>
      <c r="AO1721" s="151">
        <v>411.61259999999999</v>
      </c>
      <c r="AQ1721" s="152">
        <v>10.587402689999999</v>
      </c>
      <c r="AR1721" s="152">
        <v>1.388198348</v>
      </c>
      <c r="AS1721" s="152">
        <v>7.2752409379999996</v>
      </c>
      <c r="AU1721" s="151">
        <v>610.93750780000005</v>
      </c>
      <c r="AV1721" s="152">
        <v>3620.1727000000001</v>
      </c>
      <c r="AW1721" s="152">
        <v>30.952501439999999</v>
      </c>
      <c r="AX1721" s="151">
        <v>4529.5255740000002</v>
      </c>
      <c r="AZ1721" s="152">
        <v>179.38260959999999</v>
      </c>
      <c r="BG1721" s="152">
        <v>5.1346905100000004</v>
      </c>
      <c r="BH1721" s="152">
        <v>199.37068819999999</v>
      </c>
      <c r="BI1721" s="152">
        <v>15.243859260000001</v>
      </c>
      <c r="BJ1721" s="152">
        <v>50.061661890000003</v>
      </c>
      <c r="BK1721" s="152">
        <v>2.0083846240000001</v>
      </c>
      <c r="BO1721" s="152">
        <v>48.25759257</v>
      </c>
      <c r="BP1721" s="152">
        <v>5.1720611429999996</v>
      </c>
      <c r="BQ1721" s="152">
        <v>11.662425069999999</v>
      </c>
      <c r="BR1721" s="152">
        <v>1.8125756740000001</v>
      </c>
      <c r="BS1721" s="152">
        <v>8.2009156609999998</v>
      </c>
      <c r="BT1721" s="152">
        <v>2.3760813889999999</v>
      </c>
      <c r="BU1721" s="152">
        <v>0.90096650599999994</v>
      </c>
      <c r="BV1721" s="152">
        <v>2.5496394570000001</v>
      </c>
      <c r="BX1721" s="152">
        <v>2.822843223</v>
      </c>
      <c r="BZ1721" s="152">
        <v>1.850802448</v>
      </c>
      <c r="CB1721" s="152">
        <v>1.6540836729999999</v>
      </c>
      <c r="CD1721" s="152">
        <v>1.230165218</v>
      </c>
      <c r="DC1721" s="152">
        <v>40.467333330000002</v>
      </c>
      <c r="DF1721" s="152">
        <v>10.708</v>
      </c>
      <c r="DG1721" s="152">
        <v>47.34333333</v>
      </c>
      <c r="DJ1721" s="152">
        <v>0.27266666699999997</v>
      </c>
      <c r="DM1721" s="152">
        <v>0.21966666700000001</v>
      </c>
      <c r="DO1721" s="154">
        <v>88.742097270000002</v>
      </c>
      <c r="ED1721" s="152">
        <v>51.68</v>
      </c>
      <c r="EE1721" s="152">
        <v>1.61</v>
      </c>
      <c r="EF1721" s="152">
        <v>16.21</v>
      </c>
      <c r="EH1721" s="152">
        <v>8.6503113470000006</v>
      </c>
      <c r="EJ1721" s="152">
        <v>9.6130910000000007</v>
      </c>
      <c r="EK1721" s="152">
        <v>0.18</v>
      </c>
      <c r="EL1721" s="152">
        <v>6.02</v>
      </c>
      <c r="EM1721" s="152">
        <v>10.26</v>
      </c>
      <c r="EO1721" s="152">
        <v>3.98</v>
      </c>
      <c r="EP1721" s="152">
        <v>0.31</v>
      </c>
      <c r="EQ1721" s="152">
        <v>0.21</v>
      </c>
      <c r="ES1721" s="152">
        <v>1.25</v>
      </c>
      <c r="FF1721" s="152">
        <v>307</v>
      </c>
      <c r="FG1721" s="152">
        <v>200</v>
      </c>
      <c r="FJ1721" s="152">
        <v>76</v>
      </c>
      <c r="FP1721" s="152">
        <v>3.76</v>
      </c>
      <c r="FQ1721" s="152">
        <v>172</v>
      </c>
      <c r="FR1721" s="152">
        <v>34</v>
      </c>
      <c r="FS1721" s="152">
        <v>125</v>
      </c>
      <c r="FT1721" s="152">
        <v>8</v>
      </c>
      <c r="FY1721" s="152">
        <v>45</v>
      </c>
      <c r="GC1721" s="152">
        <v>13.35</v>
      </c>
      <c r="GD1721" s="152">
        <v>4.18</v>
      </c>
      <c r="GT1721" s="152">
        <v>0.48</v>
      </c>
      <c r="GU1721" s="152">
        <v>0.16500000000000001</v>
      </c>
      <c r="HE1721" s="152">
        <v>0.51309800000000005</v>
      </c>
      <c r="HG1721" s="152">
        <v>0.702824</v>
      </c>
    </row>
    <row r="1722" spans="1:215">
      <c r="A1722" s="151">
        <v>7367</v>
      </c>
      <c r="B1722" s="152" t="s">
        <v>2859</v>
      </c>
      <c r="C1722" s="152" t="s">
        <v>2877</v>
      </c>
      <c r="D1722" s="152" t="s">
        <v>2878</v>
      </c>
      <c r="E1722" s="152" t="s">
        <v>3592</v>
      </c>
      <c r="F1722" s="152" t="s">
        <v>10168</v>
      </c>
      <c r="L1722" s="153" t="s">
        <v>4574</v>
      </c>
      <c r="M1722" s="153" t="s">
        <v>5023</v>
      </c>
      <c r="P1722" s="152">
        <v>17.952999999999999</v>
      </c>
      <c r="Q1722" s="152">
        <v>144.797</v>
      </c>
      <c r="R1722" s="152" t="s">
        <v>2882</v>
      </c>
      <c r="S1722" s="152" t="s">
        <v>2716</v>
      </c>
      <c r="T1722" s="152">
        <v>52.226999999999997</v>
      </c>
      <c r="U1722" s="152">
        <v>0.99299999999999999</v>
      </c>
      <c r="V1722" s="152">
        <v>17.617999999999999</v>
      </c>
      <c r="X1722" s="152">
        <v>6.2240000000000002</v>
      </c>
      <c r="AA1722" s="152">
        <v>5.1779999999999999</v>
      </c>
      <c r="AB1722" s="152">
        <v>0.11600000000000001</v>
      </c>
      <c r="AC1722" s="152">
        <v>12.956</v>
      </c>
      <c r="AD1722" s="152">
        <v>2.98</v>
      </c>
      <c r="AE1722" s="152">
        <v>0.23499999999999999</v>
      </c>
      <c r="AF1722" s="152">
        <v>7.2999999999999995E-2</v>
      </c>
      <c r="AI1722" s="152">
        <v>98.759254870000007</v>
      </c>
      <c r="AJ1722" s="152">
        <v>1.9376552330000001</v>
      </c>
      <c r="AK1722" s="156">
        <f t="shared" si="26"/>
        <v>6.5111946000000004E-2</v>
      </c>
      <c r="AL1722" s="151">
        <v>651.11946</v>
      </c>
      <c r="AM1722" s="151">
        <v>213.29820000000001</v>
      </c>
      <c r="AN1722" s="151">
        <v>978.17344000000003</v>
      </c>
      <c r="AO1722" s="151">
        <v>313.18349999999998</v>
      </c>
      <c r="AQ1722" s="152">
        <v>9.9548948979999992</v>
      </c>
      <c r="AR1722" s="152">
        <v>1.2074454050000001</v>
      </c>
      <c r="AS1722" s="152">
        <v>3.937308856</v>
      </c>
      <c r="AU1722" s="151">
        <v>405.10004520000001</v>
      </c>
      <c r="AV1722" s="152">
        <v>1673.0320650000001</v>
      </c>
      <c r="AW1722" s="152">
        <v>34.78847158</v>
      </c>
      <c r="AX1722" s="151">
        <v>5634.2004280000001</v>
      </c>
      <c r="AZ1722" s="152">
        <v>169.8605743</v>
      </c>
      <c r="BG1722" s="152">
        <v>1.184788339</v>
      </c>
      <c r="BH1722" s="152">
        <v>202.4306947</v>
      </c>
      <c r="BI1722" s="152">
        <v>16.560362489999999</v>
      </c>
      <c r="BJ1722" s="152">
        <v>43.814448669999997</v>
      </c>
      <c r="BK1722" s="152">
        <v>1.6181296409999999</v>
      </c>
      <c r="BO1722" s="152">
        <v>29.699242519999999</v>
      </c>
      <c r="BP1722" s="152">
        <v>3.345084704</v>
      </c>
      <c r="BQ1722" s="152">
        <v>8.2296697329999997</v>
      </c>
      <c r="BR1722" s="152">
        <v>1.3279672490000001</v>
      </c>
      <c r="BS1722" s="152">
        <v>6.8160774709999998</v>
      </c>
      <c r="BT1722" s="152">
        <v>2.150855242</v>
      </c>
      <c r="BU1722" s="152">
        <v>0.95177637400000004</v>
      </c>
      <c r="BV1722" s="152">
        <v>2.6925176340000001</v>
      </c>
      <c r="BX1722" s="152">
        <v>3.044525149</v>
      </c>
      <c r="BZ1722" s="152">
        <v>2.0148130719999999</v>
      </c>
      <c r="CB1722" s="152">
        <v>1.6818809990000001</v>
      </c>
      <c r="CD1722" s="152">
        <v>1.1772749650000001</v>
      </c>
      <c r="DC1722" s="152">
        <v>40.569666669999997</v>
      </c>
      <c r="DF1722" s="152">
        <v>11.018333330000001</v>
      </c>
      <c r="DG1722" s="152">
        <v>47.20933333</v>
      </c>
      <c r="DJ1722" s="152">
        <v>0.22366666700000001</v>
      </c>
      <c r="DM1722" s="152">
        <v>0.238666667</v>
      </c>
      <c r="DO1722" s="154">
        <v>88.424519649999993</v>
      </c>
      <c r="ED1722" s="152">
        <v>51.68</v>
      </c>
      <c r="EE1722" s="152">
        <v>1.61</v>
      </c>
      <c r="EF1722" s="152">
        <v>16.21</v>
      </c>
      <c r="EH1722" s="152">
        <v>8.6503113470000006</v>
      </c>
      <c r="EJ1722" s="152">
        <v>9.6130910000000007</v>
      </c>
      <c r="EK1722" s="152">
        <v>0.18</v>
      </c>
      <c r="EL1722" s="152">
        <v>6.02</v>
      </c>
      <c r="EM1722" s="152">
        <v>10.26</v>
      </c>
      <c r="EO1722" s="152">
        <v>3.98</v>
      </c>
      <c r="EP1722" s="152">
        <v>0.31</v>
      </c>
      <c r="EQ1722" s="152">
        <v>0.21</v>
      </c>
      <c r="ES1722" s="152">
        <v>1.25</v>
      </c>
      <c r="FF1722" s="152">
        <v>307</v>
      </c>
      <c r="FG1722" s="152">
        <v>200</v>
      </c>
      <c r="FJ1722" s="152">
        <v>76</v>
      </c>
      <c r="FP1722" s="152">
        <v>3.76</v>
      </c>
      <c r="FQ1722" s="152">
        <v>172</v>
      </c>
      <c r="FR1722" s="152">
        <v>34</v>
      </c>
      <c r="FS1722" s="152">
        <v>125</v>
      </c>
      <c r="FT1722" s="152">
        <v>8</v>
      </c>
      <c r="FY1722" s="152">
        <v>45</v>
      </c>
      <c r="GC1722" s="152">
        <v>13.35</v>
      </c>
      <c r="GD1722" s="152">
        <v>4.18</v>
      </c>
      <c r="GT1722" s="152">
        <v>0.48</v>
      </c>
      <c r="GU1722" s="152">
        <v>0.16500000000000001</v>
      </c>
      <c r="HE1722" s="152">
        <v>0.51309800000000005</v>
      </c>
      <c r="HG1722" s="152">
        <v>0.702824</v>
      </c>
    </row>
    <row r="1723" spans="1:215">
      <c r="A1723" s="151">
        <v>7368</v>
      </c>
      <c r="B1723" s="152" t="s">
        <v>2859</v>
      </c>
      <c r="C1723" s="152" t="s">
        <v>2877</v>
      </c>
      <c r="D1723" s="152" t="s">
        <v>2878</v>
      </c>
      <c r="E1723" s="152" t="s">
        <v>3592</v>
      </c>
      <c r="F1723" s="152" t="s">
        <v>10169</v>
      </c>
      <c r="L1723" s="153" t="s">
        <v>4574</v>
      </c>
      <c r="M1723" s="153" t="s">
        <v>4918</v>
      </c>
      <c r="P1723" s="152">
        <v>17.952999999999999</v>
      </c>
      <c r="Q1723" s="152">
        <v>144.797</v>
      </c>
      <c r="R1723" s="152" t="s">
        <v>2882</v>
      </c>
      <c r="S1723" s="152" t="s">
        <v>2716</v>
      </c>
      <c r="T1723" s="152">
        <v>51.841999999999999</v>
      </c>
      <c r="U1723" s="152">
        <v>0.81299999999999994</v>
      </c>
      <c r="V1723" s="152">
        <v>17.77</v>
      </c>
      <c r="X1723" s="152">
        <v>6.5190000000000001</v>
      </c>
      <c r="AA1723" s="152">
        <v>5.6260000000000003</v>
      </c>
      <c r="AB1723" s="152">
        <v>0.122</v>
      </c>
      <c r="AC1723" s="152">
        <v>12.71</v>
      </c>
      <c r="AD1723" s="152">
        <v>2.6269999999999998</v>
      </c>
      <c r="AE1723" s="152">
        <v>0.48</v>
      </c>
      <c r="AF1723" s="152">
        <v>0.129</v>
      </c>
      <c r="AI1723" s="152">
        <v>98.798108290000002</v>
      </c>
      <c r="AJ1723" s="152">
        <v>1.7585713650000001</v>
      </c>
      <c r="AK1723" s="156">
        <f t="shared" si="26"/>
        <v>4.7154644000000003E-2</v>
      </c>
      <c r="AL1723" s="151">
        <v>471.54644000000002</v>
      </c>
      <c r="AM1723" s="151">
        <v>249.01480000000001</v>
      </c>
      <c r="AN1723" s="151">
        <v>847.13728000000003</v>
      </c>
      <c r="AO1723" s="151">
        <v>292.30459999999999</v>
      </c>
      <c r="AQ1723" s="152">
        <v>9.9698080250000007</v>
      </c>
      <c r="AR1723" s="152">
        <v>1.392616745</v>
      </c>
      <c r="AS1723" s="152">
        <v>6.611072343</v>
      </c>
      <c r="AU1723" s="151">
        <v>607.07324749999998</v>
      </c>
      <c r="AV1723" s="152">
        <v>3525.1902300000002</v>
      </c>
      <c r="AW1723" s="152">
        <v>34.634500459999998</v>
      </c>
      <c r="AX1723" s="151">
        <v>4537.2729090000003</v>
      </c>
      <c r="AZ1723" s="152">
        <v>182.7504682</v>
      </c>
      <c r="BG1723" s="152">
        <v>5.6259314260000002</v>
      </c>
      <c r="BH1723" s="152">
        <v>211.0002848</v>
      </c>
      <c r="BI1723" s="152">
        <v>16.184116759999998</v>
      </c>
      <c r="BJ1723" s="152">
        <v>47.119793119999997</v>
      </c>
      <c r="BK1723" s="152">
        <v>1.8635992889999999</v>
      </c>
      <c r="BO1723" s="152">
        <v>49.497628470000002</v>
      </c>
      <c r="BP1723" s="152">
        <v>5.1342049029999997</v>
      </c>
      <c r="BQ1723" s="152">
        <v>11.774592370000001</v>
      </c>
      <c r="BR1723" s="152">
        <v>1.6967451090000001</v>
      </c>
      <c r="BS1723" s="152">
        <v>8.0573803860000002</v>
      </c>
      <c r="BT1723" s="152">
        <v>2.2641466499999998</v>
      </c>
      <c r="BU1723" s="152">
        <v>0.97694030300000001</v>
      </c>
      <c r="BV1723" s="152">
        <v>2.656236974</v>
      </c>
      <c r="BX1723" s="152">
        <v>2.8862787879999998</v>
      </c>
      <c r="BZ1723" s="152">
        <v>2.0110257159999998</v>
      </c>
      <c r="CB1723" s="152">
        <v>1.870854</v>
      </c>
      <c r="CD1723" s="152">
        <v>1.359185724</v>
      </c>
      <c r="CU1723" s="152">
        <v>-46.475602815630957</v>
      </c>
      <c r="DC1723" s="152">
        <v>40.569666669999997</v>
      </c>
      <c r="DF1723" s="152">
        <v>11.043333329999999</v>
      </c>
      <c r="DG1723" s="152">
        <v>47.097333329999998</v>
      </c>
      <c r="DJ1723" s="152">
        <v>0.24333333300000001</v>
      </c>
      <c r="DM1723" s="152">
        <v>0.243666667</v>
      </c>
      <c r="DO1723" s="154">
        <v>88.376925389999997</v>
      </c>
      <c r="ED1723" s="152">
        <v>51.68</v>
      </c>
      <c r="EE1723" s="152">
        <v>1.61</v>
      </c>
      <c r="EF1723" s="152">
        <v>16.21</v>
      </c>
      <c r="EH1723" s="152">
        <v>8.6503113470000006</v>
      </c>
      <c r="EJ1723" s="152">
        <v>9.6130910000000007</v>
      </c>
      <c r="EK1723" s="152">
        <v>0.18</v>
      </c>
      <c r="EL1723" s="152">
        <v>6.02</v>
      </c>
      <c r="EM1723" s="152">
        <v>10.26</v>
      </c>
      <c r="EO1723" s="152">
        <v>3.98</v>
      </c>
      <c r="EP1723" s="152">
        <v>0.31</v>
      </c>
      <c r="EQ1723" s="152">
        <v>0.21</v>
      </c>
      <c r="ES1723" s="152">
        <v>1.25</v>
      </c>
      <c r="FF1723" s="152">
        <v>307</v>
      </c>
      <c r="FG1723" s="152">
        <v>200</v>
      </c>
      <c r="FJ1723" s="152">
        <v>76</v>
      </c>
      <c r="FP1723" s="152">
        <v>3.76</v>
      </c>
      <c r="FQ1723" s="152">
        <v>172</v>
      </c>
      <c r="FR1723" s="152">
        <v>34</v>
      </c>
      <c r="FS1723" s="152">
        <v>125</v>
      </c>
      <c r="FT1723" s="152">
        <v>8</v>
      </c>
      <c r="FY1723" s="152">
        <v>45</v>
      </c>
      <c r="GC1723" s="152">
        <v>13.35</v>
      </c>
      <c r="GD1723" s="152">
        <v>4.18</v>
      </c>
      <c r="GT1723" s="152">
        <v>0.48</v>
      </c>
      <c r="GU1723" s="152">
        <v>0.16500000000000001</v>
      </c>
      <c r="HE1723" s="152">
        <v>0.51309800000000005</v>
      </c>
      <c r="HG1723" s="152">
        <v>0.702824</v>
      </c>
    </row>
    <row r="1724" spans="1:215">
      <c r="A1724" s="151">
        <v>7369</v>
      </c>
      <c r="B1724" s="152" t="s">
        <v>2859</v>
      </c>
      <c r="C1724" s="152" t="s">
        <v>2877</v>
      </c>
      <c r="D1724" s="152" t="s">
        <v>2878</v>
      </c>
      <c r="E1724" s="152" t="s">
        <v>3592</v>
      </c>
      <c r="F1724" s="152" t="s">
        <v>10170</v>
      </c>
      <c r="L1724" s="153" t="s">
        <v>4574</v>
      </c>
      <c r="M1724" s="153" t="s">
        <v>5234</v>
      </c>
      <c r="P1724" s="152">
        <v>17.952999999999999</v>
      </c>
      <c r="Q1724" s="152">
        <v>144.797</v>
      </c>
      <c r="R1724" s="152" t="s">
        <v>2882</v>
      </c>
      <c r="S1724" s="152" t="s">
        <v>2716</v>
      </c>
      <c r="T1724" s="152">
        <v>53.298999999999999</v>
      </c>
      <c r="U1724" s="152">
        <v>1.476</v>
      </c>
      <c r="V1724" s="152">
        <v>18.29</v>
      </c>
      <c r="X1724" s="152">
        <v>5.4729999999999999</v>
      </c>
      <c r="AA1724" s="152">
        <v>3.3879999999999999</v>
      </c>
      <c r="AB1724" s="152">
        <v>0.10100000000000001</v>
      </c>
      <c r="AC1724" s="152">
        <v>11.888</v>
      </c>
      <c r="AD1724" s="152">
        <v>3.008</v>
      </c>
      <c r="AE1724" s="152">
        <v>0.27900000000000003</v>
      </c>
      <c r="AF1724" s="152">
        <v>0.245</v>
      </c>
      <c r="AI1724" s="152">
        <v>97.612642789999995</v>
      </c>
      <c r="AJ1724" s="152">
        <v>2.7534490119999999</v>
      </c>
      <c r="AK1724" s="156">
        <f t="shared" si="26"/>
        <v>0.2445707258</v>
      </c>
      <c r="AL1724" s="151">
        <v>2445.7072579999999</v>
      </c>
      <c r="AM1724" s="151">
        <v>258.3612</v>
      </c>
      <c r="AN1724" s="151">
        <v>1066.1056000000001</v>
      </c>
      <c r="AO1724" s="151">
        <v>51.016100799999997</v>
      </c>
      <c r="AQ1724" s="152">
        <v>10.76559544</v>
      </c>
      <c r="AR1724" s="152">
        <v>1.242456231</v>
      </c>
      <c r="AS1724" s="152">
        <v>5.2761301600000001</v>
      </c>
      <c r="AU1724" s="151">
        <v>907.70142599999997</v>
      </c>
      <c r="AV1724" s="152">
        <v>2095.461609</v>
      </c>
      <c r="AW1724" s="152">
        <v>30.949608449999999</v>
      </c>
      <c r="AX1724" s="151">
        <v>7959.5185309999997</v>
      </c>
      <c r="AZ1724" s="152">
        <v>164.7050581</v>
      </c>
      <c r="BG1724" s="152">
        <v>4</v>
      </c>
      <c r="BH1724" s="152">
        <v>207.19623559999999</v>
      </c>
      <c r="BI1724" s="152">
        <v>13.48505916</v>
      </c>
      <c r="BJ1724" s="152">
        <v>165.53471999999999</v>
      </c>
      <c r="BK1724" s="152">
        <v>5.9065694999999998</v>
      </c>
      <c r="BO1724" s="152">
        <v>17.877577989999999</v>
      </c>
      <c r="BP1724" s="152">
        <v>5.3796511699999998</v>
      </c>
      <c r="BQ1724" s="152">
        <v>14.812810580000001</v>
      </c>
      <c r="BR1724" s="152">
        <v>2.600233196</v>
      </c>
      <c r="BS1724" s="152">
        <v>10.867098800000001</v>
      </c>
      <c r="BT1724" s="152">
        <v>3.0356613270000001</v>
      </c>
      <c r="BU1724" s="152">
        <v>0.83739874800000003</v>
      </c>
      <c r="BV1724" s="152">
        <v>2.9766367929999999</v>
      </c>
      <c r="BX1724" s="152">
        <v>2.6064177850000001</v>
      </c>
      <c r="BZ1724" s="152">
        <v>1.5780750880000001</v>
      </c>
      <c r="CB1724" s="152">
        <v>1.413041966</v>
      </c>
      <c r="CD1724" s="152">
        <v>3.6580861769999999</v>
      </c>
      <c r="CU1724" s="155"/>
      <c r="DC1724" s="152">
        <v>40.640666670000002</v>
      </c>
      <c r="DF1724" s="152">
        <v>10.84866667</v>
      </c>
      <c r="DG1724" s="152">
        <v>47.456666669999997</v>
      </c>
      <c r="DJ1724" s="152">
        <v>0.26900000000000002</v>
      </c>
      <c r="DM1724" s="152">
        <v>0.203333333</v>
      </c>
      <c r="DO1724" s="154">
        <v>88.635157309999997</v>
      </c>
      <c r="ED1724" s="152">
        <v>51.68</v>
      </c>
      <c r="EE1724" s="152">
        <v>1.61</v>
      </c>
      <c r="EF1724" s="152">
        <v>16.21</v>
      </c>
      <c r="EH1724" s="152">
        <v>8.6503113470000006</v>
      </c>
      <c r="EJ1724" s="152">
        <v>9.6130910000000007</v>
      </c>
      <c r="EK1724" s="152">
        <v>0.18</v>
      </c>
      <c r="EL1724" s="152">
        <v>6.02</v>
      </c>
      <c r="EM1724" s="152">
        <v>10.26</v>
      </c>
      <c r="EO1724" s="152">
        <v>3.98</v>
      </c>
      <c r="EP1724" s="152">
        <v>0.31</v>
      </c>
      <c r="EQ1724" s="152">
        <v>0.21</v>
      </c>
      <c r="ES1724" s="152">
        <v>1.25</v>
      </c>
      <c r="FF1724" s="152">
        <v>307</v>
      </c>
      <c r="FG1724" s="152">
        <v>200</v>
      </c>
      <c r="FJ1724" s="152">
        <v>76</v>
      </c>
      <c r="FP1724" s="152">
        <v>3.76</v>
      </c>
      <c r="FQ1724" s="152">
        <v>172</v>
      </c>
      <c r="FR1724" s="152">
        <v>34</v>
      </c>
      <c r="FS1724" s="152">
        <v>125</v>
      </c>
      <c r="FT1724" s="152">
        <v>8</v>
      </c>
      <c r="FY1724" s="152">
        <v>45</v>
      </c>
      <c r="GC1724" s="152">
        <v>13.35</v>
      </c>
      <c r="GD1724" s="152">
        <v>4.18</v>
      </c>
      <c r="GT1724" s="152">
        <v>0.48</v>
      </c>
      <c r="GU1724" s="152">
        <v>0.16500000000000001</v>
      </c>
      <c r="HE1724" s="152">
        <v>0.51309800000000005</v>
      </c>
      <c r="HG1724" s="152">
        <v>0.702824</v>
      </c>
    </row>
    <row r="1725" spans="1:215">
      <c r="A1725" s="151">
        <v>7370</v>
      </c>
      <c r="B1725" s="152" t="s">
        <v>2859</v>
      </c>
      <c r="C1725" s="152" t="s">
        <v>2877</v>
      </c>
      <c r="D1725" s="152" t="s">
        <v>2878</v>
      </c>
      <c r="E1725" s="152" t="s">
        <v>3592</v>
      </c>
      <c r="F1725" s="152" t="s">
        <v>10171</v>
      </c>
      <c r="L1725" s="153" t="s">
        <v>4574</v>
      </c>
      <c r="M1725" s="153" t="s">
        <v>4968</v>
      </c>
      <c r="P1725" s="152">
        <v>17.952999999999999</v>
      </c>
      <c r="Q1725" s="152">
        <v>144.797</v>
      </c>
      <c r="R1725" s="152" t="s">
        <v>2882</v>
      </c>
      <c r="S1725" s="152" t="s">
        <v>2716</v>
      </c>
      <c r="T1725" s="152">
        <v>52.005000000000003</v>
      </c>
      <c r="U1725" s="152">
        <v>0.79800000000000004</v>
      </c>
      <c r="V1725" s="152">
        <v>17.872</v>
      </c>
      <c r="X1725" s="152">
        <v>6.6580000000000004</v>
      </c>
      <c r="AA1725" s="152">
        <v>5.9119999999999999</v>
      </c>
      <c r="AB1725" s="152">
        <v>0.14499999999999999</v>
      </c>
      <c r="AC1725" s="152">
        <v>11.148</v>
      </c>
      <c r="AD1725" s="152">
        <v>3.008</v>
      </c>
      <c r="AE1725" s="152">
        <v>0.52600000000000002</v>
      </c>
      <c r="AF1725" s="152">
        <v>0.129</v>
      </c>
      <c r="AI1725" s="152">
        <v>98.39241552</v>
      </c>
      <c r="AJ1725" s="152">
        <v>2.4891320399999999</v>
      </c>
      <c r="AK1725" s="156">
        <f t="shared" si="26"/>
        <v>6.4911231E-2</v>
      </c>
      <c r="AL1725" s="151">
        <v>649.11230999999998</v>
      </c>
      <c r="AM1725" s="151">
        <v>275.71879999999999</v>
      </c>
      <c r="AN1725" s="151">
        <v>1108.6348800000001</v>
      </c>
      <c r="AO1725" s="151">
        <v>478.42507999999998</v>
      </c>
      <c r="AQ1725" s="152">
        <v>14.556627130000001</v>
      </c>
      <c r="AR1725" s="152">
        <v>1.455181396</v>
      </c>
      <c r="AS1725" s="152">
        <v>8.7054312920000001</v>
      </c>
      <c r="AU1725" s="151">
        <v>609.128378</v>
      </c>
      <c r="AV1725" s="152">
        <v>3965.8746630000001</v>
      </c>
      <c r="AW1725" s="152">
        <v>31.66587951</v>
      </c>
      <c r="AX1725" s="151">
        <v>4578.071011</v>
      </c>
      <c r="AZ1725" s="152">
        <v>181.52117770000001</v>
      </c>
      <c r="BG1725" s="152">
        <v>5.5199782339999999</v>
      </c>
      <c r="BH1725" s="152">
        <v>215.36236600000001</v>
      </c>
      <c r="BI1725" s="152">
        <v>15.689645029999999</v>
      </c>
      <c r="BJ1725" s="152">
        <v>48.541636250000003</v>
      </c>
      <c r="BK1725" s="152">
        <v>1.8777732119999999</v>
      </c>
      <c r="BO1725" s="152">
        <v>58.695920020000003</v>
      </c>
      <c r="BP1725" s="152">
        <v>5.650012051</v>
      </c>
      <c r="BQ1725" s="152">
        <v>12.613914550000001</v>
      </c>
      <c r="BR1725" s="152">
        <v>1.8427677870000001</v>
      </c>
      <c r="BS1725" s="152">
        <v>8.4918672080000004</v>
      </c>
      <c r="BT1725" s="152">
        <v>2.6048998409999999</v>
      </c>
      <c r="BU1725" s="152">
        <v>0.53248975700000001</v>
      </c>
      <c r="BV1725" s="152">
        <v>2.7591422969999999</v>
      </c>
      <c r="BX1725" s="152">
        <v>2.786999674</v>
      </c>
      <c r="BZ1725" s="152">
        <v>1.7581480249999999</v>
      </c>
      <c r="CB1725" s="152">
        <v>1.6270289250000001</v>
      </c>
      <c r="CD1725" s="152">
        <v>1.2563854889999999</v>
      </c>
      <c r="DC1725" s="152">
        <v>40.297666669999998</v>
      </c>
      <c r="DF1725" s="152">
        <v>11.48</v>
      </c>
      <c r="DG1725" s="152">
        <v>46.790999999999997</v>
      </c>
      <c r="DJ1725" s="152">
        <v>0.25666666700000001</v>
      </c>
      <c r="DM1725" s="152">
        <v>0.20533333300000001</v>
      </c>
      <c r="DO1725" s="154">
        <v>87.90339539</v>
      </c>
      <c r="ED1725" s="152">
        <v>51.68</v>
      </c>
      <c r="EE1725" s="152">
        <v>1.61</v>
      </c>
      <c r="EF1725" s="152">
        <v>16.21</v>
      </c>
      <c r="EH1725" s="152">
        <v>8.6503113470000006</v>
      </c>
      <c r="EJ1725" s="152">
        <v>9.6130910000000007</v>
      </c>
      <c r="EK1725" s="152">
        <v>0.18</v>
      </c>
      <c r="EL1725" s="152">
        <v>6.02</v>
      </c>
      <c r="EM1725" s="152">
        <v>10.26</v>
      </c>
      <c r="EO1725" s="152">
        <v>3.98</v>
      </c>
      <c r="EP1725" s="152">
        <v>0.31</v>
      </c>
      <c r="EQ1725" s="152">
        <v>0.21</v>
      </c>
      <c r="ES1725" s="152">
        <v>1.25</v>
      </c>
      <c r="FF1725" s="152">
        <v>307</v>
      </c>
      <c r="FG1725" s="152">
        <v>200</v>
      </c>
      <c r="FJ1725" s="152">
        <v>76</v>
      </c>
      <c r="FP1725" s="152">
        <v>3.76</v>
      </c>
      <c r="FQ1725" s="152">
        <v>172</v>
      </c>
      <c r="FR1725" s="152">
        <v>34</v>
      </c>
      <c r="FS1725" s="152">
        <v>125</v>
      </c>
      <c r="FT1725" s="152">
        <v>8</v>
      </c>
      <c r="FY1725" s="152">
        <v>45</v>
      </c>
      <c r="GC1725" s="152">
        <v>13.35</v>
      </c>
      <c r="GD1725" s="152">
        <v>4.18</v>
      </c>
      <c r="GT1725" s="152">
        <v>0.48</v>
      </c>
      <c r="GU1725" s="152">
        <v>0.16500000000000001</v>
      </c>
      <c r="HE1725" s="152">
        <v>0.51309800000000005</v>
      </c>
      <c r="HG1725" s="152">
        <v>0.702824</v>
      </c>
    </row>
    <row r="1726" spans="1:215">
      <c r="A1726" s="151">
        <v>7371</v>
      </c>
      <c r="B1726" s="152" t="s">
        <v>2859</v>
      </c>
      <c r="C1726" s="152" t="s">
        <v>2877</v>
      </c>
      <c r="D1726" s="152" t="s">
        <v>2878</v>
      </c>
      <c r="E1726" s="152" t="s">
        <v>3592</v>
      </c>
      <c r="F1726" s="152" t="s">
        <v>10172</v>
      </c>
      <c r="L1726" s="153" t="s">
        <v>4574</v>
      </c>
      <c r="M1726" s="153" t="s">
        <v>5136</v>
      </c>
      <c r="P1726" s="152">
        <v>17.952999999999999</v>
      </c>
      <c r="Q1726" s="152">
        <v>144.797</v>
      </c>
      <c r="R1726" s="152" t="s">
        <v>2882</v>
      </c>
      <c r="S1726" s="152" t="s">
        <v>2716</v>
      </c>
      <c r="T1726" s="152">
        <v>52.771000000000001</v>
      </c>
      <c r="U1726" s="152">
        <v>0.97199999999999998</v>
      </c>
      <c r="V1726" s="152">
        <v>17.437000000000001</v>
      </c>
      <c r="X1726" s="152">
        <v>7.093</v>
      </c>
      <c r="AA1726" s="152">
        <v>4.9260000000000002</v>
      </c>
      <c r="AB1726" s="152">
        <v>0.126</v>
      </c>
      <c r="AC1726" s="152">
        <v>10.715999999999999</v>
      </c>
      <c r="AD1726" s="152">
        <v>3.33</v>
      </c>
      <c r="AE1726" s="152">
        <v>0.35099999999999998</v>
      </c>
      <c r="AF1726" s="152">
        <v>0.11</v>
      </c>
      <c r="AI1726" s="152">
        <v>98.020612389999997</v>
      </c>
      <c r="AJ1726" s="152">
        <v>2.1127548429999998</v>
      </c>
      <c r="AK1726" s="156">
        <f t="shared" si="26"/>
        <v>3.7092132E-2</v>
      </c>
      <c r="AL1726" s="151">
        <v>370.92131999999998</v>
      </c>
      <c r="AM1726" s="151">
        <v>275.71879999999999</v>
      </c>
      <c r="AN1726" s="151">
        <v>1082.7724800000001</v>
      </c>
      <c r="AO1726" s="151">
        <v>530.92060000000004</v>
      </c>
      <c r="AQ1726" s="152">
        <v>12.7344724</v>
      </c>
      <c r="AR1726" s="152">
        <v>1.4215083209999999</v>
      </c>
      <c r="AS1726" s="152">
        <v>6.2316522719999998</v>
      </c>
      <c r="AU1726" s="151">
        <v>579.02404750000005</v>
      </c>
      <c r="AV1726" s="152">
        <v>2696.4467869999999</v>
      </c>
      <c r="AW1726" s="152">
        <v>30.63629813</v>
      </c>
      <c r="AX1726" s="151">
        <v>5130.5028249999996</v>
      </c>
      <c r="AZ1726" s="152">
        <v>71.038863590000005</v>
      </c>
      <c r="BG1726" s="152">
        <v>2.8531725720000001</v>
      </c>
      <c r="BH1726" s="152">
        <v>222.25262029999999</v>
      </c>
      <c r="BI1726" s="152">
        <v>15.33615642</v>
      </c>
      <c r="BJ1726" s="152">
        <v>56.620855079999998</v>
      </c>
      <c r="BK1726" s="152">
        <v>2.0906068680000001</v>
      </c>
      <c r="BO1726" s="152">
        <v>49.143617689999999</v>
      </c>
      <c r="BP1726" s="152">
        <v>4.5730782459999997</v>
      </c>
      <c r="BQ1726" s="152">
        <v>11.15772903</v>
      </c>
      <c r="BR1726" s="152">
        <v>1.670377438</v>
      </c>
      <c r="BS1726" s="152">
        <v>8.3039776849999996</v>
      </c>
      <c r="BT1726" s="152">
        <v>2.241570533</v>
      </c>
      <c r="BU1726" s="152">
        <v>0.71115416600000003</v>
      </c>
      <c r="BV1726" s="152">
        <v>2.5762378259999998</v>
      </c>
      <c r="BX1726" s="152">
        <v>2.922419417</v>
      </c>
      <c r="BZ1726" s="152">
        <v>1.8039508909999999</v>
      </c>
      <c r="CB1726" s="152">
        <v>1.4430254819999999</v>
      </c>
      <c r="CD1726" s="152">
        <v>1.538299146</v>
      </c>
      <c r="DC1726" s="152">
        <v>40.056333330000001</v>
      </c>
      <c r="DF1726" s="152">
        <v>13.81233333</v>
      </c>
      <c r="DG1726" s="152">
        <v>45.149333329999997</v>
      </c>
      <c r="DJ1726" s="152">
        <v>0.16033333299999999</v>
      </c>
      <c r="DM1726" s="152">
        <v>0.20266666699999999</v>
      </c>
      <c r="DO1726" s="154">
        <v>85.354033650000005</v>
      </c>
      <c r="ED1726" s="152">
        <v>51.68</v>
      </c>
      <c r="EE1726" s="152">
        <v>1.61</v>
      </c>
      <c r="EF1726" s="152">
        <v>16.21</v>
      </c>
      <c r="EH1726" s="152">
        <v>8.6503113470000006</v>
      </c>
      <c r="EJ1726" s="152">
        <v>9.6130910000000007</v>
      </c>
      <c r="EK1726" s="152">
        <v>0.18</v>
      </c>
      <c r="EL1726" s="152">
        <v>6.02</v>
      </c>
      <c r="EM1726" s="152">
        <v>10.26</v>
      </c>
      <c r="EO1726" s="152">
        <v>3.98</v>
      </c>
      <c r="EP1726" s="152">
        <v>0.31</v>
      </c>
      <c r="EQ1726" s="152">
        <v>0.21</v>
      </c>
      <c r="ES1726" s="152">
        <v>1.25</v>
      </c>
      <c r="FF1726" s="152">
        <v>307</v>
      </c>
      <c r="FG1726" s="152">
        <v>200</v>
      </c>
      <c r="FJ1726" s="152">
        <v>76</v>
      </c>
      <c r="FP1726" s="152">
        <v>3.76</v>
      </c>
      <c r="FQ1726" s="152">
        <v>172</v>
      </c>
      <c r="FR1726" s="152">
        <v>34</v>
      </c>
      <c r="FS1726" s="152">
        <v>125</v>
      </c>
      <c r="FT1726" s="152">
        <v>8</v>
      </c>
      <c r="FY1726" s="152">
        <v>45</v>
      </c>
      <c r="GC1726" s="152">
        <v>13.35</v>
      </c>
      <c r="GD1726" s="152">
        <v>4.18</v>
      </c>
      <c r="GT1726" s="152">
        <v>0.48</v>
      </c>
      <c r="GU1726" s="152">
        <v>0.16500000000000001</v>
      </c>
      <c r="HE1726" s="152">
        <v>0.51309800000000005</v>
      </c>
      <c r="HG1726" s="152">
        <v>0.702824</v>
      </c>
    </row>
    <row r="1727" spans="1:215">
      <c r="A1727" s="151">
        <v>7372</v>
      </c>
      <c r="B1727" s="152" t="s">
        <v>2859</v>
      </c>
      <c r="C1727" s="152" t="s">
        <v>2877</v>
      </c>
      <c r="D1727" s="152" t="s">
        <v>2878</v>
      </c>
      <c r="E1727" s="152" t="s">
        <v>3592</v>
      </c>
      <c r="F1727" s="152" t="s">
        <v>10173</v>
      </c>
      <c r="L1727" s="153" t="s">
        <v>4574</v>
      </c>
      <c r="M1727" s="153" t="s">
        <v>4923</v>
      </c>
      <c r="P1727" s="152">
        <v>17.952999999999999</v>
      </c>
      <c r="Q1727" s="152">
        <v>144.797</v>
      </c>
      <c r="R1727" s="152" t="s">
        <v>2882</v>
      </c>
      <c r="S1727" s="152" t="s">
        <v>2716</v>
      </c>
      <c r="T1727" s="152">
        <v>51.862000000000002</v>
      </c>
      <c r="U1727" s="152">
        <v>0.54100000000000004</v>
      </c>
      <c r="V1727" s="152">
        <v>21.593</v>
      </c>
      <c r="X1727" s="152">
        <v>5.1239999999999997</v>
      </c>
      <c r="AA1727" s="152">
        <v>2.1150000000000002</v>
      </c>
      <c r="AB1727" s="152">
        <v>7.6999999999999999E-2</v>
      </c>
      <c r="AC1727" s="152">
        <v>13.946</v>
      </c>
      <c r="AD1727" s="152">
        <v>2.641</v>
      </c>
      <c r="AE1727" s="152">
        <v>8.6999999999999994E-2</v>
      </c>
      <c r="AF1727" s="152">
        <v>5.8999999999999997E-2</v>
      </c>
      <c r="AI1727" s="152">
        <v>98.182925670000003</v>
      </c>
      <c r="AJ1727" s="152">
        <v>2.1696442399999998</v>
      </c>
      <c r="AK1727" s="156">
        <f t="shared" si="26"/>
        <v>7.5589269000000004E-3</v>
      </c>
      <c r="AL1727" s="151">
        <v>75.589269000000002</v>
      </c>
      <c r="AM1727" s="151">
        <v>280.72579999999999</v>
      </c>
      <c r="AN1727" s="151">
        <v>114.36928</v>
      </c>
      <c r="AO1727" s="151">
        <v>12.4557552</v>
      </c>
      <c r="AQ1727" s="152">
        <v>10.21193603</v>
      </c>
      <c r="AR1727" s="152">
        <v>1.3764911259999999</v>
      </c>
      <c r="AS1727" s="152">
        <v>0.86272722300000004</v>
      </c>
      <c r="AU1727" s="151">
        <v>161.5429943</v>
      </c>
      <c r="AV1727" s="152">
        <v>607.86071079999999</v>
      </c>
      <c r="AW1727" s="152">
        <v>32.213714520000003</v>
      </c>
      <c r="AX1727" s="151">
        <v>2907.297016</v>
      </c>
      <c r="AZ1727" s="152">
        <v>167.0025291</v>
      </c>
      <c r="BG1727" s="152">
        <v>4</v>
      </c>
      <c r="BH1727" s="152">
        <v>304.5780603</v>
      </c>
      <c r="BI1727" s="152">
        <v>12.265293509999999</v>
      </c>
      <c r="BJ1727" s="152">
        <v>25.519238869999999</v>
      </c>
      <c r="BK1727" s="152">
        <v>0.45964838400000002</v>
      </c>
      <c r="BO1727" s="152">
        <v>8.4316452549999994</v>
      </c>
      <c r="BP1727" s="152">
        <v>1.2051845219999999</v>
      </c>
      <c r="BQ1727" s="152">
        <v>3.709630475</v>
      </c>
      <c r="BR1727" s="152">
        <v>0.74865628399999995</v>
      </c>
      <c r="BS1727" s="152">
        <v>4.0599907399999999</v>
      </c>
      <c r="BT1727" s="152">
        <v>1.230976399</v>
      </c>
      <c r="BU1727" s="152">
        <v>0.65237131400000004</v>
      </c>
      <c r="BV1727" s="152">
        <v>1.6535634939999999</v>
      </c>
      <c r="BX1727" s="152">
        <v>2.0156661310000001</v>
      </c>
      <c r="BZ1727" s="152">
        <v>1.4754467920000001</v>
      </c>
      <c r="CB1727" s="152">
        <v>1.4180271019999999</v>
      </c>
      <c r="CD1727" s="152">
        <v>0.69699351899999995</v>
      </c>
      <c r="DC1727" s="152">
        <v>40.494666670000001</v>
      </c>
      <c r="DF1727" s="152">
        <v>11.206666670000001</v>
      </c>
      <c r="DG1727" s="152">
        <v>46.957333329999997</v>
      </c>
      <c r="DJ1727" s="152">
        <v>0.27</v>
      </c>
      <c r="DM1727" s="152">
        <v>0.20100000000000001</v>
      </c>
      <c r="DO1727" s="154">
        <v>88.194298160000002</v>
      </c>
      <c r="ED1727" s="152">
        <v>51.68</v>
      </c>
      <c r="EE1727" s="152">
        <v>1.61</v>
      </c>
      <c r="EF1727" s="152">
        <v>16.21</v>
      </c>
      <c r="EH1727" s="152">
        <v>8.6503113470000006</v>
      </c>
      <c r="EJ1727" s="152">
        <v>9.6130910000000007</v>
      </c>
      <c r="EK1727" s="152">
        <v>0.18</v>
      </c>
      <c r="EL1727" s="152">
        <v>6.02</v>
      </c>
      <c r="EM1727" s="152">
        <v>10.26</v>
      </c>
      <c r="EO1727" s="152">
        <v>3.98</v>
      </c>
      <c r="EP1727" s="152">
        <v>0.31</v>
      </c>
      <c r="EQ1727" s="152">
        <v>0.21</v>
      </c>
      <c r="ES1727" s="152">
        <v>1.25</v>
      </c>
      <c r="FF1727" s="152">
        <v>307</v>
      </c>
      <c r="FG1727" s="152">
        <v>200</v>
      </c>
      <c r="FJ1727" s="152">
        <v>76</v>
      </c>
      <c r="FP1727" s="152">
        <v>3.76</v>
      </c>
      <c r="FQ1727" s="152">
        <v>172</v>
      </c>
      <c r="FR1727" s="152">
        <v>34</v>
      </c>
      <c r="FS1727" s="152">
        <v>125</v>
      </c>
      <c r="FT1727" s="152">
        <v>8</v>
      </c>
      <c r="FY1727" s="152">
        <v>45</v>
      </c>
      <c r="GC1727" s="152">
        <v>13.35</v>
      </c>
      <c r="GD1727" s="152">
        <v>4.18</v>
      </c>
      <c r="GT1727" s="152">
        <v>0.48</v>
      </c>
      <c r="GU1727" s="152">
        <v>0.16500000000000001</v>
      </c>
      <c r="HE1727" s="152">
        <v>0.51309800000000005</v>
      </c>
      <c r="HG1727" s="152">
        <v>0.702824</v>
      </c>
    </row>
    <row r="1728" spans="1:215">
      <c r="A1728" s="151">
        <v>7373</v>
      </c>
      <c r="B1728" s="152" t="s">
        <v>2859</v>
      </c>
      <c r="C1728" s="152" t="s">
        <v>2877</v>
      </c>
      <c r="D1728" s="152" t="s">
        <v>2878</v>
      </c>
      <c r="E1728" s="152" t="s">
        <v>3592</v>
      </c>
      <c r="F1728" s="152" t="s">
        <v>10174</v>
      </c>
      <c r="L1728" s="153" t="s">
        <v>4574</v>
      </c>
      <c r="M1728" s="153" t="s">
        <v>5137</v>
      </c>
      <c r="P1728" s="152">
        <v>17.952999999999999</v>
      </c>
      <c r="Q1728" s="152">
        <v>144.797</v>
      </c>
      <c r="R1728" s="152" t="s">
        <v>2882</v>
      </c>
      <c r="S1728" s="152" t="s">
        <v>2716</v>
      </c>
      <c r="T1728" s="152">
        <v>52.779000000000003</v>
      </c>
      <c r="U1728" s="152">
        <v>1.254</v>
      </c>
      <c r="V1728" s="152">
        <v>17.373999999999999</v>
      </c>
      <c r="X1728" s="152">
        <v>7.1379999999999999</v>
      </c>
      <c r="AA1728" s="152">
        <v>4.266</v>
      </c>
      <c r="AB1728" s="152">
        <v>0.129</v>
      </c>
      <c r="AC1728" s="152">
        <v>11.14</v>
      </c>
      <c r="AD1728" s="152">
        <v>3.4380000000000002</v>
      </c>
      <c r="AE1728" s="152">
        <v>0.312</v>
      </c>
      <c r="AF1728" s="152">
        <v>0.14899999999999999</v>
      </c>
      <c r="AI1728" s="152">
        <v>98.157422370000006</v>
      </c>
      <c r="AJ1728" s="152">
        <v>1.834579738</v>
      </c>
      <c r="AK1728" s="156">
        <f t="shared" si="26"/>
        <v>4.4598872999999997E-2</v>
      </c>
      <c r="AL1728" s="151">
        <v>445.98872999999998</v>
      </c>
      <c r="AM1728" s="151">
        <v>252.01900000000001</v>
      </c>
      <c r="AN1728" s="151">
        <v>1056.9100800000001</v>
      </c>
      <c r="AO1728" s="151">
        <v>264.26722000000001</v>
      </c>
      <c r="DC1728" s="152">
        <v>40.176000000000002</v>
      </c>
      <c r="DF1728" s="152">
        <v>13.38766667</v>
      </c>
      <c r="DG1728" s="152">
        <v>45.353000000000002</v>
      </c>
      <c r="DJ1728" s="152">
        <v>0.154</v>
      </c>
      <c r="DM1728" s="152">
        <v>0.20433333300000001</v>
      </c>
      <c r="DO1728" s="154">
        <v>85.795059359999996</v>
      </c>
      <c r="ED1728" s="152">
        <v>51.68</v>
      </c>
      <c r="EE1728" s="152">
        <v>1.61</v>
      </c>
      <c r="EF1728" s="152">
        <v>16.21</v>
      </c>
      <c r="EH1728" s="152">
        <v>8.6503113470000006</v>
      </c>
      <c r="EJ1728" s="152">
        <v>9.6130910000000007</v>
      </c>
      <c r="EK1728" s="152">
        <v>0.18</v>
      </c>
      <c r="EL1728" s="152">
        <v>6.02</v>
      </c>
      <c r="EM1728" s="152">
        <v>10.26</v>
      </c>
      <c r="EO1728" s="152">
        <v>3.98</v>
      </c>
      <c r="EP1728" s="152">
        <v>0.31</v>
      </c>
      <c r="EQ1728" s="152">
        <v>0.21</v>
      </c>
      <c r="ES1728" s="152">
        <v>1.25</v>
      </c>
      <c r="FF1728" s="152">
        <v>307</v>
      </c>
      <c r="FG1728" s="152">
        <v>200</v>
      </c>
      <c r="FJ1728" s="152">
        <v>76</v>
      </c>
      <c r="FP1728" s="152">
        <v>3.76</v>
      </c>
      <c r="FQ1728" s="152">
        <v>172</v>
      </c>
      <c r="FR1728" s="152">
        <v>34</v>
      </c>
      <c r="FS1728" s="152">
        <v>125</v>
      </c>
      <c r="FT1728" s="152">
        <v>8</v>
      </c>
      <c r="FY1728" s="152">
        <v>45</v>
      </c>
      <c r="GC1728" s="152">
        <v>13.35</v>
      </c>
      <c r="GD1728" s="152">
        <v>4.18</v>
      </c>
      <c r="GT1728" s="152">
        <v>0.48</v>
      </c>
      <c r="GU1728" s="152">
        <v>0.16500000000000001</v>
      </c>
      <c r="HE1728" s="152">
        <v>0.51309800000000005</v>
      </c>
      <c r="HG1728" s="152">
        <v>0.702824</v>
      </c>
    </row>
    <row r="1729" spans="1:215">
      <c r="A1729" s="151">
        <v>7374</v>
      </c>
      <c r="B1729" s="152" t="s">
        <v>2859</v>
      </c>
      <c r="C1729" s="152" t="s">
        <v>2877</v>
      </c>
      <c r="D1729" s="152" t="s">
        <v>2878</v>
      </c>
      <c r="E1729" s="152" t="s">
        <v>3592</v>
      </c>
      <c r="F1729" s="152" t="s">
        <v>10175</v>
      </c>
      <c r="L1729" s="153" t="s">
        <v>4574</v>
      </c>
      <c r="M1729" s="153" t="s">
        <v>4919</v>
      </c>
      <c r="P1729" s="152">
        <v>17.952999999999999</v>
      </c>
      <c r="Q1729" s="152">
        <v>144.797</v>
      </c>
      <c r="R1729" s="152" t="s">
        <v>2882</v>
      </c>
      <c r="S1729" s="152" t="s">
        <v>2716</v>
      </c>
      <c r="T1729" s="152">
        <v>51.847000000000001</v>
      </c>
      <c r="U1729" s="152">
        <v>0.83799999999999997</v>
      </c>
      <c r="V1729" s="152">
        <v>17.808</v>
      </c>
      <c r="X1729" s="152">
        <v>6.4740000000000002</v>
      </c>
      <c r="AA1729" s="152">
        <v>5.6390000000000002</v>
      </c>
      <c r="AB1729" s="152">
        <v>0.129</v>
      </c>
      <c r="AC1729" s="152">
        <v>12.65</v>
      </c>
      <c r="AD1729" s="152">
        <v>2.6059999999999999</v>
      </c>
      <c r="AE1729" s="152">
        <v>0.47599999999999998</v>
      </c>
      <c r="AF1729" s="152">
        <v>0.13</v>
      </c>
      <c r="AI1729" s="152">
        <v>98.755173429999999</v>
      </c>
      <c r="AJ1729" s="152">
        <v>1.7362241730000001</v>
      </c>
      <c r="AK1729" s="156">
        <f t="shared" si="26"/>
        <v>4.5120731999999997E-2</v>
      </c>
      <c r="AL1729" s="151">
        <v>451.20731999999998</v>
      </c>
      <c r="AM1729" s="151">
        <v>257.02600000000001</v>
      </c>
      <c r="AN1729" s="151">
        <v>894.83903999999995</v>
      </c>
      <c r="AO1729" s="151">
        <v>330.48316</v>
      </c>
      <c r="AQ1729" s="152">
        <v>10.50010354</v>
      </c>
      <c r="AR1729" s="152">
        <v>1.4068695149999999</v>
      </c>
      <c r="AS1729" s="152">
        <v>6.8336325999999996</v>
      </c>
      <c r="AU1729" s="151">
        <v>593.73796189999996</v>
      </c>
      <c r="AV1729" s="152">
        <v>3535.0307560000001</v>
      </c>
      <c r="AW1729" s="152">
        <v>34.540960599999998</v>
      </c>
      <c r="AX1729" s="151">
        <v>4509.3266249999997</v>
      </c>
      <c r="AZ1729" s="152">
        <v>177.5033621</v>
      </c>
      <c r="BG1729" s="152">
        <v>5.4874948720000001</v>
      </c>
      <c r="BH1729" s="152">
        <v>208.30051019999999</v>
      </c>
      <c r="BI1729" s="152">
        <v>16.384014650000001</v>
      </c>
      <c r="BJ1729" s="152">
        <v>47.88080781</v>
      </c>
      <c r="BK1729" s="152">
        <v>1.829910462</v>
      </c>
      <c r="BO1729" s="152">
        <v>48.275226570000001</v>
      </c>
      <c r="BP1729" s="152">
        <v>4.9788736370000004</v>
      </c>
      <c r="BQ1729" s="152">
        <v>11.085275019999999</v>
      </c>
      <c r="BR1729" s="152">
        <v>1.757629578</v>
      </c>
      <c r="BS1729" s="152">
        <v>8.4080869620000005</v>
      </c>
      <c r="BT1729" s="152">
        <v>1.9916759420000001</v>
      </c>
      <c r="BU1729" s="152">
        <v>0.75161545200000002</v>
      </c>
      <c r="BV1729" s="152">
        <v>2.4136890009999998</v>
      </c>
      <c r="BX1729" s="152">
        <v>2.7175740159999999</v>
      </c>
      <c r="BZ1729" s="152">
        <v>1.902784287</v>
      </c>
      <c r="CB1729" s="152">
        <v>1.8700127580000001</v>
      </c>
      <c r="CD1729" s="152">
        <v>1.4114585799999999</v>
      </c>
      <c r="DC1729" s="152">
        <v>40.617333330000001</v>
      </c>
      <c r="DF1729" s="152">
        <v>11.04633333</v>
      </c>
      <c r="DG1729" s="152">
        <v>47.164666670000003</v>
      </c>
      <c r="DJ1729" s="152">
        <v>0.221</v>
      </c>
      <c r="DM1729" s="152">
        <v>0.255</v>
      </c>
      <c r="DO1729" s="154">
        <v>88.388805180000006</v>
      </c>
      <c r="ED1729" s="152">
        <v>51.68</v>
      </c>
      <c r="EE1729" s="152">
        <v>1.61</v>
      </c>
      <c r="EF1729" s="152">
        <v>16.21</v>
      </c>
      <c r="EH1729" s="152">
        <v>8.6503113470000006</v>
      </c>
      <c r="EJ1729" s="152">
        <v>9.6130910000000007</v>
      </c>
      <c r="EK1729" s="152">
        <v>0.18</v>
      </c>
      <c r="EL1729" s="152">
        <v>6.02</v>
      </c>
      <c r="EM1729" s="152">
        <v>10.26</v>
      </c>
      <c r="EO1729" s="152">
        <v>3.98</v>
      </c>
      <c r="EP1729" s="152">
        <v>0.31</v>
      </c>
      <c r="EQ1729" s="152">
        <v>0.21</v>
      </c>
      <c r="ES1729" s="152">
        <v>1.25</v>
      </c>
      <c r="FF1729" s="152">
        <v>307</v>
      </c>
      <c r="FG1729" s="152">
        <v>200</v>
      </c>
      <c r="FJ1729" s="152">
        <v>76</v>
      </c>
      <c r="FP1729" s="152">
        <v>3.76</v>
      </c>
      <c r="FQ1729" s="152">
        <v>172</v>
      </c>
      <c r="FR1729" s="152">
        <v>34</v>
      </c>
      <c r="FS1729" s="152">
        <v>125</v>
      </c>
      <c r="FT1729" s="152">
        <v>8</v>
      </c>
      <c r="FY1729" s="152">
        <v>45</v>
      </c>
      <c r="GC1729" s="152">
        <v>13.35</v>
      </c>
      <c r="GD1729" s="152">
        <v>4.18</v>
      </c>
      <c r="GT1729" s="152">
        <v>0.48</v>
      </c>
      <c r="GU1729" s="152">
        <v>0.16500000000000001</v>
      </c>
      <c r="HE1729" s="152">
        <v>0.51309800000000005</v>
      </c>
      <c r="HG1729" s="152">
        <v>0.702824</v>
      </c>
    </row>
    <row r="1730" spans="1:215">
      <c r="A1730" s="151">
        <v>7375</v>
      </c>
      <c r="B1730" s="152" t="s">
        <v>2859</v>
      </c>
      <c r="C1730" s="152" t="s">
        <v>2877</v>
      </c>
      <c r="D1730" s="152" t="s">
        <v>2878</v>
      </c>
      <c r="E1730" s="152" t="s">
        <v>3592</v>
      </c>
      <c r="F1730" s="152" t="s">
        <v>10176</v>
      </c>
      <c r="L1730" s="153" t="s">
        <v>4574</v>
      </c>
      <c r="M1730" s="153" t="s">
        <v>5005</v>
      </c>
      <c r="P1730" s="152">
        <v>17.952999999999999</v>
      </c>
      <c r="Q1730" s="152">
        <v>144.797</v>
      </c>
      <c r="R1730" s="152" t="s">
        <v>2882</v>
      </c>
      <c r="S1730" s="152" t="s">
        <v>2716</v>
      </c>
      <c r="T1730" s="152">
        <v>52.161999999999999</v>
      </c>
      <c r="U1730" s="152">
        <v>0.89700000000000002</v>
      </c>
      <c r="V1730" s="152">
        <v>17.832000000000001</v>
      </c>
      <c r="X1730" s="152">
        <v>6.08</v>
      </c>
      <c r="AA1730" s="152">
        <v>4.6840000000000002</v>
      </c>
      <c r="AB1730" s="152">
        <v>0.13</v>
      </c>
      <c r="AC1730" s="152">
        <v>13.106</v>
      </c>
      <c r="AD1730" s="152">
        <v>2.552</v>
      </c>
      <c r="AE1730" s="152">
        <v>0.44700000000000001</v>
      </c>
      <c r="AF1730" s="152">
        <v>0.121</v>
      </c>
      <c r="AI1730" s="152">
        <v>98.171886119999996</v>
      </c>
      <c r="AJ1730" s="152">
        <v>2.0901186150000002</v>
      </c>
      <c r="AK1730" s="156">
        <f t="shared" si="26"/>
        <v>4.9589985999999996E-2</v>
      </c>
      <c r="AL1730" s="151">
        <v>495.89985999999999</v>
      </c>
      <c r="AM1730" s="151">
        <v>271.71319999999997</v>
      </c>
      <c r="AN1730" s="151">
        <v>1008.6336</v>
      </c>
      <c r="AO1730" s="151">
        <v>335.25547999999998</v>
      </c>
      <c r="AQ1730" s="152">
        <v>10.2640555</v>
      </c>
      <c r="AR1730" s="152">
        <v>1.4390099110000001</v>
      </c>
      <c r="AS1730" s="152">
        <v>6.8804092209999999</v>
      </c>
      <c r="AU1730" s="151">
        <v>554.26510640000004</v>
      </c>
      <c r="AV1730" s="152">
        <v>3317.1130170000001</v>
      </c>
      <c r="AW1730" s="152">
        <v>34.402097300000001</v>
      </c>
      <c r="AX1730" s="151">
        <v>4866.3534300000001</v>
      </c>
      <c r="AZ1730" s="152">
        <v>170.1927254</v>
      </c>
      <c r="BG1730" s="152">
        <v>4.6273757379999996</v>
      </c>
      <c r="BH1730" s="152">
        <v>208.265142</v>
      </c>
      <c r="BI1730" s="152">
        <v>16.945885499999999</v>
      </c>
      <c r="BJ1730" s="152">
        <v>47.756777239999998</v>
      </c>
      <c r="BK1730" s="152">
        <v>1.8462968360000001</v>
      </c>
      <c r="BO1730" s="152">
        <v>45.957520610000003</v>
      </c>
      <c r="BP1730" s="152">
        <v>5.0069164720000003</v>
      </c>
      <c r="BQ1730" s="152">
        <v>11.36324909</v>
      </c>
      <c r="BR1730" s="152">
        <v>1.6684894219999999</v>
      </c>
      <c r="BS1730" s="152">
        <v>7.9801300709999996</v>
      </c>
      <c r="BT1730" s="152">
        <v>2.1297791039999998</v>
      </c>
      <c r="BU1730" s="152">
        <v>0.83131029000000001</v>
      </c>
      <c r="BV1730" s="152">
        <v>2.6942422769999999</v>
      </c>
      <c r="BX1730" s="152">
        <v>3.1103737269999998</v>
      </c>
      <c r="BZ1730" s="152">
        <v>2.2202507329999999</v>
      </c>
      <c r="CB1730" s="152">
        <v>1.870422993</v>
      </c>
      <c r="CD1730" s="152">
        <v>1.4855079819999999</v>
      </c>
      <c r="DC1730" s="152">
        <v>40.617333330000001</v>
      </c>
      <c r="DF1730" s="152">
        <v>11.04633333</v>
      </c>
      <c r="DG1730" s="152">
        <v>47.164666670000003</v>
      </c>
      <c r="DJ1730" s="152">
        <v>0.221</v>
      </c>
      <c r="DM1730" s="152">
        <v>0.255</v>
      </c>
      <c r="DO1730" s="154">
        <v>88.388805180000006</v>
      </c>
      <c r="ED1730" s="152">
        <v>51.68</v>
      </c>
      <c r="EE1730" s="152">
        <v>1.61</v>
      </c>
      <c r="EF1730" s="152">
        <v>16.21</v>
      </c>
      <c r="EH1730" s="152">
        <v>8.6503113470000006</v>
      </c>
      <c r="EJ1730" s="152">
        <v>9.6130910000000007</v>
      </c>
      <c r="EK1730" s="152">
        <v>0.18</v>
      </c>
      <c r="EL1730" s="152">
        <v>6.02</v>
      </c>
      <c r="EM1730" s="152">
        <v>10.26</v>
      </c>
      <c r="EO1730" s="152">
        <v>3.98</v>
      </c>
      <c r="EP1730" s="152">
        <v>0.31</v>
      </c>
      <c r="EQ1730" s="152">
        <v>0.21</v>
      </c>
      <c r="ES1730" s="152">
        <v>1.25</v>
      </c>
      <c r="FF1730" s="152">
        <v>307</v>
      </c>
      <c r="FG1730" s="152">
        <v>200</v>
      </c>
      <c r="FJ1730" s="152">
        <v>76</v>
      </c>
      <c r="FP1730" s="152">
        <v>3.76</v>
      </c>
      <c r="FQ1730" s="152">
        <v>172</v>
      </c>
      <c r="FR1730" s="152">
        <v>34</v>
      </c>
      <c r="FS1730" s="152">
        <v>125</v>
      </c>
      <c r="FT1730" s="152">
        <v>8</v>
      </c>
      <c r="FY1730" s="152">
        <v>45</v>
      </c>
      <c r="GC1730" s="152">
        <v>13.35</v>
      </c>
      <c r="GD1730" s="152">
        <v>4.18</v>
      </c>
      <c r="GT1730" s="152">
        <v>0.48</v>
      </c>
      <c r="GU1730" s="152">
        <v>0.16500000000000001</v>
      </c>
      <c r="HE1730" s="152">
        <v>0.51309800000000005</v>
      </c>
      <c r="HG1730" s="152">
        <v>0.702824</v>
      </c>
    </row>
    <row r="1731" spans="1:215">
      <c r="A1731" s="151">
        <v>7376</v>
      </c>
      <c r="B1731" s="152" t="s">
        <v>2859</v>
      </c>
      <c r="C1731" s="152" t="s">
        <v>2877</v>
      </c>
      <c r="D1731" s="152" t="s">
        <v>2878</v>
      </c>
      <c r="E1731" s="152" t="s">
        <v>3592</v>
      </c>
      <c r="F1731" s="152" t="s">
        <v>10177</v>
      </c>
      <c r="L1731" s="153" t="s">
        <v>4574</v>
      </c>
      <c r="M1731" s="153" t="s">
        <v>5046</v>
      </c>
      <c r="P1731" s="152">
        <v>17.952999999999999</v>
      </c>
      <c r="Q1731" s="152">
        <v>144.797</v>
      </c>
      <c r="R1731" s="152" t="s">
        <v>2882</v>
      </c>
      <c r="S1731" s="152" t="s">
        <v>2716</v>
      </c>
      <c r="T1731" s="152">
        <v>52.363</v>
      </c>
      <c r="U1731" s="152">
        <v>0.96099999999999997</v>
      </c>
      <c r="V1731" s="152">
        <v>18.248000000000001</v>
      </c>
      <c r="X1731" s="152">
        <v>5.8710000000000004</v>
      </c>
      <c r="AA1731" s="152">
        <v>3.915</v>
      </c>
      <c r="AB1731" s="152">
        <v>0.1</v>
      </c>
      <c r="AC1731" s="152">
        <v>13.724</v>
      </c>
      <c r="AD1731" s="152">
        <v>2.411</v>
      </c>
      <c r="AE1731" s="152">
        <v>0.435</v>
      </c>
      <c r="AF1731" s="152">
        <v>0.14299999999999999</v>
      </c>
      <c r="AI1731" s="152">
        <v>98.332184810000001</v>
      </c>
      <c r="AJ1731" s="152">
        <v>2.263256519</v>
      </c>
      <c r="AK1731" s="156">
        <f t="shared" ref="AK1731:AK1794" si="27">AL1731/10000</f>
        <v>5.2975378999999996E-2</v>
      </c>
      <c r="AL1731" s="151">
        <v>529.75378999999998</v>
      </c>
      <c r="AM1731" s="151">
        <v>272.38080000000002</v>
      </c>
      <c r="AN1731" s="151">
        <v>998.86335999999994</v>
      </c>
      <c r="AO1731" s="151">
        <v>318.55236000000002</v>
      </c>
      <c r="AQ1731" s="152">
        <v>9.9211682870000004</v>
      </c>
      <c r="AR1731" s="152">
        <v>1.34399527</v>
      </c>
      <c r="AS1731" s="152">
        <v>6.5596477660000003</v>
      </c>
      <c r="AU1731" s="151">
        <v>597.45872180000003</v>
      </c>
      <c r="AV1731" s="152">
        <v>3536.02907</v>
      </c>
      <c r="AW1731" s="152">
        <v>34.734469179999998</v>
      </c>
      <c r="AX1731" s="151">
        <v>4525.0100709999997</v>
      </c>
      <c r="AZ1731" s="152">
        <v>173.31560870000001</v>
      </c>
      <c r="BG1731" s="152">
        <v>5.2541069550000001</v>
      </c>
      <c r="BH1731" s="152">
        <v>209.49386039999999</v>
      </c>
      <c r="BI1731" s="152">
        <v>16.166117230000001</v>
      </c>
      <c r="BJ1731" s="152">
        <v>47.169886239999997</v>
      </c>
      <c r="BK1731" s="152">
        <v>1.866325043</v>
      </c>
      <c r="BO1731" s="152">
        <v>46.82391543</v>
      </c>
      <c r="BP1731" s="152">
        <v>5.0932839589999999</v>
      </c>
      <c r="BQ1731" s="152">
        <v>11.496504610000001</v>
      </c>
      <c r="BR1731" s="152">
        <v>1.662115352</v>
      </c>
      <c r="BS1731" s="152">
        <v>8.0099459819999996</v>
      </c>
      <c r="BT1731" s="152">
        <v>2.2438252780000001</v>
      </c>
      <c r="BU1731" s="152">
        <v>0.95283942399999999</v>
      </c>
      <c r="BV1731" s="152">
        <v>2.5911183379999998</v>
      </c>
      <c r="BX1731" s="152">
        <v>2.9453187889999999</v>
      </c>
      <c r="BZ1731" s="152">
        <v>1.900830252</v>
      </c>
      <c r="CB1731" s="152">
        <v>1.832665781</v>
      </c>
      <c r="CD1731" s="152">
        <v>1.3669374729999999</v>
      </c>
      <c r="DC1731" s="152">
        <v>40.52633333</v>
      </c>
      <c r="DF1731" s="152">
        <v>11.05666667</v>
      </c>
      <c r="DG1731" s="152">
        <v>47.472000000000001</v>
      </c>
      <c r="DJ1731" s="152">
        <v>0.25166666700000001</v>
      </c>
      <c r="DM1731" s="152">
        <v>0.244666667</v>
      </c>
      <c r="DO1731" s="154">
        <v>88.445745990000006</v>
      </c>
      <c r="ED1731" s="152">
        <v>51.68</v>
      </c>
      <c r="EE1731" s="152">
        <v>1.61</v>
      </c>
      <c r="EF1731" s="152">
        <v>16.21</v>
      </c>
      <c r="EH1731" s="152">
        <v>8.6503113470000006</v>
      </c>
      <c r="EJ1731" s="152">
        <v>9.6130910000000007</v>
      </c>
      <c r="EK1731" s="152">
        <v>0.18</v>
      </c>
      <c r="EL1731" s="152">
        <v>6.02</v>
      </c>
      <c r="EM1731" s="152">
        <v>10.26</v>
      </c>
      <c r="EO1731" s="152">
        <v>3.98</v>
      </c>
      <c r="EP1731" s="152">
        <v>0.31</v>
      </c>
      <c r="EQ1731" s="152">
        <v>0.21</v>
      </c>
      <c r="ES1731" s="152">
        <v>1.25</v>
      </c>
      <c r="FF1731" s="152">
        <v>307</v>
      </c>
      <c r="FG1731" s="152">
        <v>200</v>
      </c>
      <c r="FJ1731" s="152">
        <v>76</v>
      </c>
      <c r="FP1731" s="152">
        <v>3.76</v>
      </c>
      <c r="FQ1731" s="152">
        <v>172</v>
      </c>
      <c r="FR1731" s="152">
        <v>34</v>
      </c>
      <c r="FS1731" s="152">
        <v>125</v>
      </c>
      <c r="FT1731" s="152">
        <v>8</v>
      </c>
      <c r="FY1731" s="152">
        <v>45</v>
      </c>
      <c r="GC1731" s="152">
        <v>13.35</v>
      </c>
      <c r="GD1731" s="152">
        <v>4.18</v>
      </c>
      <c r="GT1731" s="152">
        <v>0.48</v>
      </c>
      <c r="GU1731" s="152">
        <v>0.16500000000000001</v>
      </c>
      <c r="HE1731" s="152">
        <v>0.51309800000000005</v>
      </c>
      <c r="HG1731" s="152">
        <v>0.702824</v>
      </c>
    </row>
    <row r="1732" spans="1:215">
      <c r="A1732" s="151">
        <v>7377</v>
      </c>
      <c r="B1732" s="152" t="s">
        <v>2859</v>
      </c>
      <c r="C1732" s="152" t="s">
        <v>2877</v>
      </c>
      <c r="D1732" s="152" t="s">
        <v>2878</v>
      </c>
      <c r="E1732" s="152" t="s">
        <v>3592</v>
      </c>
      <c r="F1732" s="152" t="s">
        <v>10178</v>
      </c>
      <c r="L1732" s="153" t="s">
        <v>3593</v>
      </c>
      <c r="M1732" s="153" t="s">
        <v>4898</v>
      </c>
      <c r="P1732" s="152">
        <v>15.877000000000001</v>
      </c>
      <c r="Q1732" s="152">
        <v>144.72800000000001</v>
      </c>
      <c r="R1732" s="152" t="s">
        <v>2882</v>
      </c>
      <c r="S1732" s="152" t="s">
        <v>2716</v>
      </c>
      <c r="T1732" s="152">
        <v>51.774000000000001</v>
      </c>
      <c r="U1732" s="152">
        <v>0.89700000000000002</v>
      </c>
      <c r="V1732" s="152">
        <v>18.867000000000001</v>
      </c>
      <c r="X1732" s="152">
        <v>6.3730000000000002</v>
      </c>
      <c r="AA1732" s="152">
        <v>3.1160000000000001</v>
      </c>
      <c r="AB1732" s="152">
        <v>0.14499999999999999</v>
      </c>
      <c r="AC1732" s="152">
        <v>13</v>
      </c>
      <c r="AD1732" s="152">
        <v>2.6930000000000001</v>
      </c>
      <c r="AE1732" s="152">
        <v>0.35799999999999998</v>
      </c>
      <c r="AF1732" s="152">
        <v>0.10299999999999999</v>
      </c>
      <c r="AI1732" s="152">
        <v>97.511511549999994</v>
      </c>
      <c r="AJ1732" s="152">
        <v>2.5517836190000001</v>
      </c>
      <c r="AK1732" s="156">
        <f t="shared" si="27"/>
        <v>6.1557850889999995E-2</v>
      </c>
      <c r="AL1732" s="151">
        <v>615.57850889999997</v>
      </c>
      <c r="AM1732" s="151">
        <v>184.2576</v>
      </c>
      <c r="AN1732" s="151">
        <v>584.49023999999997</v>
      </c>
      <c r="AO1732" s="151">
        <v>651.42168000000004</v>
      </c>
      <c r="AQ1732" s="152">
        <v>11.936505370000001</v>
      </c>
      <c r="AR1732" s="152">
        <v>1.076961281</v>
      </c>
      <c r="AS1732" s="152">
        <v>15.61065292</v>
      </c>
      <c r="AU1732" s="151">
        <v>496.99000330000001</v>
      </c>
      <c r="AV1732" s="152">
        <v>2682.6130039999998</v>
      </c>
      <c r="AW1732" s="152">
        <v>35.400820170000003</v>
      </c>
      <c r="AX1732" s="151">
        <v>4843.9193830000004</v>
      </c>
      <c r="AZ1732" s="152">
        <v>176.21669009999999</v>
      </c>
      <c r="BG1732" s="152">
        <v>2.4254066060000001</v>
      </c>
      <c r="BH1732" s="152">
        <v>214.9602161</v>
      </c>
      <c r="BI1732" s="152">
        <v>17.288114490000002</v>
      </c>
      <c r="BJ1732" s="152">
        <v>48.578504789999997</v>
      </c>
      <c r="BK1732" s="152">
        <v>2.0691380389999998</v>
      </c>
      <c r="BO1732" s="152">
        <v>84.532385820000002</v>
      </c>
      <c r="BP1732" s="152">
        <v>3.8509514139999999</v>
      </c>
      <c r="BQ1732" s="152">
        <v>9.4934087429999998</v>
      </c>
      <c r="BR1732" s="152">
        <v>1.453354077</v>
      </c>
      <c r="BS1732" s="152">
        <v>7.1312390450000001</v>
      </c>
      <c r="BT1732" s="152">
        <v>2.0134495220000002</v>
      </c>
      <c r="BU1732" s="152">
        <v>0.53087307299999997</v>
      </c>
      <c r="BV1732" s="152">
        <v>2.5339719249999999</v>
      </c>
      <c r="BX1732" s="152">
        <v>3.020243448</v>
      </c>
      <c r="BZ1732" s="152">
        <v>2.1150497509999999</v>
      </c>
      <c r="CB1732" s="152">
        <v>1.9511458450000001</v>
      </c>
      <c r="CD1732" s="152">
        <v>1.484997296</v>
      </c>
      <c r="DC1732" s="152">
        <v>40.611666669999998</v>
      </c>
      <c r="DF1732" s="152">
        <v>11.748333329999999</v>
      </c>
      <c r="DG1732" s="152">
        <v>47.145000000000003</v>
      </c>
      <c r="DJ1732" s="152">
        <v>0.237666667</v>
      </c>
      <c r="DM1732" s="152">
        <v>0.22266666700000001</v>
      </c>
      <c r="DO1732" s="154">
        <v>87.736877469999996</v>
      </c>
      <c r="ED1732" s="152">
        <v>51.52</v>
      </c>
      <c r="EE1732" s="152">
        <v>0.9</v>
      </c>
      <c r="EF1732" s="152">
        <v>17.32</v>
      </c>
      <c r="EH1732" s="152">
        <v>7.3102631149999997</v>
      </c>
      <c r="EJ1732" s="152">
        <v>8.1238954000000003</v>
      </c>
      <c r="EK1732" s="152">
        <v>0.15</v>
      </c>
      <c r="EL1732" s="152">
        <v>6.7</v>
      </c>
      <c r="EM1732" s="152">
        <v>11.41</v>
      </c>
      <c r="EO1732" s="152">
        <v>2.69</v>
      </c>
      <c r="EP1732" s="152">
        <v>0.3</v>
      </c>
      <c r="EQ1732" s="152">
        <v>0.14000000000000001</v>
      </c>
    </row>
    <row r="1733" spans="1:215">
      <c r="A1733" s="151">
        <v>7378</v>
      </c>
      <c r="B1733" s="152" t="s">
        <v>2859</v>
      </c>
      <c r="C1733" s="152" t="s">
        <v>2877</v>
      </c>
      <c r="D1733" s="152" t="s">
        <v>2878</v>
      </c>
      <c r="E1733" s="152" t="s">
        <v>3592</v>
      </c>
      <c r="F1733" s="152" t="s">
        <v>10179</v>
      </c>
      <c r="L1733" s="153" t="s">
        <v>3593</v>
      </c>
      <c r="M1733" s="153" t="s">
        <v>4463</v>
      </c>
      <c r="P1733" s="152">
        <v>15.877000000000001</v>
      </c>
      <c r="Q1733" s="152">
        <v>144.72800000000001</v>
      </c>
      <c r="R1733" s="152" t="s">
        <v>2882</v>
      </c>
      <c r="S1733" s="152" t="s">
        <v>2716</v>
      </c>
      <c r="T1733" s="152">
        <v>50.357999999999997</v>
      </c>
      <c r="U1733" s="152">
        <v>0.80600000000000005</v>
      </c>
      <c r="V1733" s="152">
        <v>16.988</v>
      </c>
      <c r="X1733" s="152">
        <v>7.1150000000000002</v>
      </c>
      <c r="AA1733" s="152">
        <v>6.5090000000000003</v>
      </c>
      <c r="AB1733" s="152">
        <v>0.129</v>
      </c>
      <c r="AC1733" s="152">
        <v>11.952</v>
      </c>
      <c r="AD1733" s="152">
        <v>2.456</v>
      </c>
      <c r="AE1733" s="152">
        <v>0.316</v>
      </c>
      <c r="AF1733" s="152">
        <v>0.113</v>
      </c>
      <c r="AI1733" s="152">
        <v>96.940758470000006</v>
      </c>
      <c r="AJ1733" s="152">
        <v>2.3470863510000002</v>
      </c>
      <c r="AK1733" s="156">
        <f t="shared" si="27"/>
        <v>6.509848429E-3</v>
      </c>
      <c r="AL1733" s="151">
        <v>65.098484290000002</v>
      </c>
      <c r="AM1733" s="151">
        <v>177.58160000000001</v>
      </c>
      <c r="AN1733" s="151">
        <v>493.68448000000001</v>
      </c>
      <c r="AO1733" s="151">
        <v>586.39882</v>
      </c>
      <c r="AQ1733" s="152">
        <v>11.514540350000001</v>
      </c>
      <c r="AR1733" s="152">
        <v>0.95649117100000003</v>
      </c>
      <c r="AS1733" s="152">
        <v>14.28097026</v>
      </c>
      <c r="AU1733" s="151">
        <v>477.23256300000003</v>
      </c>
      <c r="AV1733" s="152">
        <v>2542.7063920000001</v>
      </c>
      <c r="AW1733" s="152">
        <v>35.151059089999997</v>
      </c>
      <c r="AX1733" s="151">
        <v>4613.6362630000003</v>
      </c>
      <c r="AZ1733" s="152">
        <v>180.33933740000001</v>
      </c>
      <c r="BG1733" s="152">
        <v>3.018162689</v>
      </c>
      <c r="BH1733" s="152">
        <v>195.15793959999999</v>
      </c>
      <c r="BI1733" s="152">
        <v>16.90568391</v>
      </c>
      <c r="BJ1733" s="152">
        <v>46.845282820000001</v>
      </c>
      <c r="BK1733" s="152">
        <v>1.982438438</v>
      </c>
      <c r="BO1733" s="152">
        <v>78.720154210000004</v>
      </c>
      <c r="BP1733" s="152">
        <v>3.7212016920000002</v>
      </c>
      <c r="BQ1733" s="152">
        <v>8.5643906140000006</v>
      </c>
      <c r="BR1733" s="152">
        <v>1.4011222059999999</v>
      </c>
      <c r="BS1733" s="152">
        <v>6.8202664830000002</v>
      </c>
      <c r="BT1733" s="152">
        <v>1.8689165130000001</v>
      </c>
      <c r="BU1733" s="152">
        <v>0.75214213100000005</v>
      </c>
      <c r="BV1733" s="152">
        <v>2.5529818639999999</v>
      </c>
      <c r="BX1733" s="152">
        <v>2.8638038149999998</v>
      </c>
      <c r="BZ1733" s="152">
        <v>2.1234769949999999</v>
      </c>
      <c r="CB1733" s="152">
        <v>1.7797454479999999</v>
      </c>
      <c r="CD1733" s="152">
        <v>1.3686600840000001</v>
      </c>
      <c r="DC1733" s="152">
        <v>40.632333330000002</v>
      </c>
      <c r="DF1733" s="152">
        <v>11.681333329999999</v>
      </c>
      <c r="DG1733" s="152">
        <v>47.018000000000001</v>
      </c>
      <c r="DJ1733" s="152">
        <v>0.24099999999999999</v>
      </c>
      <c r="DM1733" s="152">
        <v>0.218</v>
      </c>
      <c r="DO1733" s="154">
        <v>87.769352900000001</v>
      </c>
      <c r="ED1733" s="152">
        <v>51.52</v>
      </c>
      <c r="EE1733" s="152">
        <v>0.9</v>
      </c>
      <c r="EF1733" s="152">
        <v>17.32</v>
      </c>
      <c r="EH1733" s="152">
        <v>7.3102631149999997</v>
      </c>
      <c r="EJ1733" s="152">
        <v>8.1238954000000003</v>
      </c>
      <c r="EK1733" s="152">
        <v>0.15</v>
      </c>
      <c r="EL1733" s="152">
        <v>6.7</v>
      </c>
      <c r="EM1733" s="152">
        <v>11.41</v>
      </c>
      <c r="EO1733" s="152">
        <v>2.69</v>
      </c>
      <c r="EP1733" s="152">
        <v>0.3</v>
      </c>
      <c r="EQ1733" s="152">
        <v>0.14000000000000001</v>
      </c>
    </row>
    <row r="1734" spans="1:215">
      <c r="A1734" s="151">
        <v>7379</v>
      </c>
      <c r="B1734" s="152" t="s">
        <v>2859</v>
      </c>
      <c r="C1734" s="152" t="s">
        <v>2877</v>
      </c>
      <c r="D1734" s="152" t="s">
        <v>2878</v>
      </c>
      <c r="E1734" s="152" t="s">
        <v>3592</v>
      </c>
      <c r="F1734" s="152" t="s">
        <v>10180</v>
      </c>
      <c r="L1734" s="153" t="s">
        <v>3593</v>
      </c>
      <c r="M1734" s="153" t="s">
        <v>4826</v>
      </c>
      <c r="P1734" s="152">
        <v>15.877000000000001</v>
      </c>
      <c r="Q1734" s="152">
        <v>144.72800000000001</v>
      </c>
      <c r="R1734" s="152" t="s">
        <v>2882</v>
      </c>
      <c r="S1734" s="152" t="s">
        <v>2716</v>
      </c>
      <c r="T1734" s="152">
        <v>51.531999999999996</v>
      </c>
      <c r="U1734" s="152">
        <v>0.83599999999999997</v>
      </c>
      <c r="V1734" s="152">
        <v>17.777000000000001</v>
      </c>
      <c r="X1734" s="152">
        <v>6.81</v>
      </c>
      <c r="AA1734" s="152">
        <v>4.556</v>
      </c>
      <c r="AB1734" s="152">
        <v>0.14099999999999999</v>
      </c>
      <c r="AC1734" s="152">
        <v>12.647</v>
      </c>
      <c r="AD1734" s="152">
        <v>2.5270000000000001</v>
      </c>
      <c r="AE1734" s="152">
        <v>0.34100000000000003</v>
      </c>
      <c r="AF1734" s="152">
        <v>9.2999999999999999E-2</v>
      </c>
      <c r="AI1734" s="152">
        <v>97.457740709999996</v>
      </c>
      <c r="AJ1734" s="152">
        <v>2.5391989009999998</v>
      </c>
      <c r="AK1734" s="156">
        <f t="shared" si="27"/>
        <v>5.2172518999999999E-3</v>
      </c>
      <c r="AL1734" s="151">
        <v>52.172519000000001</v>
      </c>
      <c r="AM1734" s="151">
        <v>179.91820000000001</v>
      </c>
      <c r="AN1734" s="151">
        <v>489.08672000000001</v>
      </c>
      <c r="AO1734" s="151">
        <v>615.03273999999999</v>
      </c>
      <c r="AQ1734" s="152">
        <v>11.35481693</v>
      </c>
      <c r="AR1734" s="152">
        <v>1.0214293720000001</v>
      </c>
      <c r="AS1734" s="152">
        <v>14.476865930000001</v>
      </c>
      <c r="AU1734" s="151">
        <v>485.15070919999999</v>
      </c>
      <c r="AV1734" s="152">
        <v>2582.0684970000002</v>
      </c>
      <c r="AW1734" s="152">
        <v>36.127923840000001</v>
      </c>
      <c r="AX1734" s="151">
        <v>4870.257302</v>
      </c>
      <c r="AZ1734" s="152">
        <v>185.01924840000001</v>
      </c>
      <c r="BG1734" s="152">
        <v>2.9170577600000001</v>
      </c>
      <c r="BH1734" s="152">
        <v>204.57374720000001</v>
      </c>
      <c r="BI1734" s="152">
        <v>17.872980349999999</v>
      </c>
      <c r="BJ1734" s="152">
        <v>50.36422434</v>
      </c>
      <c r="BK1734" s="152">
        <v>2.0612511470000001</v>
      </c>
      <c r="BO1734" s="152">
        <v>82.229652119999997</v>
      </c>
      <c r="BP1734" s="152">
        <v>3.6961441640000001</v>
      </c>
      <c r="BQ1734" s="152">
        <v>9.138584904</v>
      </c>
      <c r="BR1734" s="152">
        <v>1.388261108</v>
      </c>
      <c r="BS1734" s="152">
        <v>6.9502490720000001</v>
      </c>
      <c r="BT1734" s="152">
        <v>2.3135790790000001</v>
      </c>
      <c r="BU1734" s="152">
        <v>0.70271378299999998</v>
      </c>
      <c r="BV1734" s="152">
        <v>2.6010143879999998</v>
      </c>
      <c r="BX1734" s="152">
        <v>3.1991762420000001</v>
      </c>
      <c r="BZ1734" s="152">
        <v>2.2704973289999999</v>
      </c>
      <c r="CB1734" s="152">
        <v>1.7809138390000001</v>
      </c>
      <c r="CD1734" s="152">
        <v>1.4720167369999999</v>
      </c>
      <c r="CU1734" s="152">
        <v>-36.845688882932606</v>
      </c>
      <c r="DC1734" s="152">
        <v>40.386666669999997</v>
      </c>
      <c r="DF1734" s="152">
        <v>11.667</v>
      </c>
      <c r="DG1734" s="152">
        <v>46.646000000000001</v>
      </c>
      <c r="DJ1734" s="152">
        <v>0.23899999999999999</v>
      </c>
      <c r="DM1734" s="152">
        <v>0.23200000000000001</v>
      </c>
      <c r="DO1734" s="154">
        <v>87.697080080000006</v>
      </c>
      <c r="ED1734" s="152">
        <v>51.52</v>
      </c>
      <c r="EE1734" s="152">
        <v>0.9</v>
      </c>
      <c r="EF1734" s="152">
        <v>17.32</v>
      </c>
      <c r="EH1734" s="152">
        <v>7.3102631149999997</v>
      </c>
      <c r="EJ1734" s="152">
        <v>8.1238954000000003</v>
      </c>
      <c r="EK1734" s="152">
        <v>0.15</v>
      </c>
      <c r="EL1734" s="152">
        <v>6.7</v>
      </c>
      <c r="EM1734" s="152">
        <v>11.41</v>
      </c>
      <c r="EO1734" s="152">
        <v>2.69</v>
      </c>
      <c r="EP1734" s="152">
        <v>0.3</v>
      </c>
      <c r="EQ1734" s="152">
        <v>0.14000000000000001</v>
      </c>
    </row>
    <row r="1735" spans="1:215">
      <c r="A1735" s="151">
        <v>7380</v>
      </c>
      <c r="B1735" s="152" t="s">
        <v>2859</v>
      </c>
      <c r="C1735" s="152" t="s">
        <v>2877</v>
      </c>
      <c r="D1735" s="152" t="s">
        <v>2878</v>
      </c>
      <c r="E1735" s="152" t="s">
        <v>3592</v>
      </c>
      <c r="F1735" s="152" t="s">
        <v>10181</v>
      </c>
      <c r="L1735" s="153" t="s">
        <v>3593</v>
      </c>
      <c r="M1735" s="153" t="s">
        <v>4848</v>
      </c>
      <c r="P1735" s="152">
        <v>15.877000000000001</v>
      </c>
      <c r="Q1735" s="152">
        <v>144.72800000000001</v>
      </c>
      <c r="R1735" s="152" t="s">
        <v>2882</v>
      </c>
      <c r="S1735" s="152" t="s">
        <v>2716</v>
      </c>
      <c r="T1735" s="152">
        <v>51.581000000000003</v>
      </c>
      <c r="U1735" s="152">
        <v>0.91</v>
      </c>
      <c r="V1735" s="152">
        <v>17.937000000000001</v>
      </c>
      <c r="X1735" s="152">
        <v>6.6020000000000003</v>
      </c>
      <c r="AA1735" s="152">
        <v>3.9660000000000002</v>
      </c>
      <c r="AB1735" s="152">
        <v>0.124</v>
      </c>
      <c r="AC1735" s="152">
        <v>12.875</v>
      </c>
      <c r="AD1735" s="152">
        <v>2.613</v>
      </c>
      <c r="AE1735" s="152">
        <v>0.35099999999999998</v>
      </c>
      <c r="AF1735" s="152">
        <v>8.2000000000000003E-2</v>
      </c>
      <c r="AI1735" s="152">
        <v>97.220231339999998</v>
      </c>
      <c r="AJ1735" s="152">
        <v>2.2098317870000002</v>
      </c>
      <c r="AK1735" s="156">
        <f t="shared" si="27"/>
        <v>9.6650963000000003E-4</v>
      </c>
      <c r="AL1735" s="151">
        <v>9.6650963000000001</v>
      </c>
      <c r="AM1735" s="151">
        <v>180.25200000000001</v>
      </c>
      <c r="AN1735" s="151">
        <v>366.09663999999998</v>
      </c>
      <c r="AO1735" s="151">
        <v>626.96353999999997</v>
      </c>
      <c r="AQ1735" s="152">
        <v>11.51102238</v>
      </c>
      <c r="AR1735" s="152">
        <v>1.0541507349999999</v>
      </c>
      <c r="AS1735" s="152">
        <v>14.59781765</v>
      </c>
      <c r="AU1735" s="151">
        <v>487.55382809999998</v>
      </c>
      <c r="AV1735" s="152">
        <v>2586.0617539999998</v>
      </c>
      <c r="AW1735" s="152">
        <v>36.153317829999999</v>
      </c>
      <c r="AX1735" s="151">
        <v>4916.5827419999996</v>
      </c>
      <c r="AZ1735" s="152">
        <v>174.83070369999999</v>
      </c>
      <c r="BG1735" s="152">
        <v>2.877040944</v>
      </c>
      <c r="BH1735" s="152">
        <v>207.4136847</v>
      </c>
      <c r="BI1735" s="152">
        <v>18.324395930000001</v>
      </c>
      <c r="BJ1735" s="152">
        <v>51.460061439999997</v>
      </c>
      <c r="BK1735" s="152">
        <v>2.1488499659999998</v>
      </c>
      <c r="BO1735" s="152">
        <v>82.936010109999998</v>
      </c>
      <c r="BP1735" s="152">
        <v>3.8454889360000002</v>
      </c>
      <c r="BQ1735" s="152">
        <v>9.7792080059999993</v>
      </c>
      <c r="BR1735" s="152">
        <v>1.4775448819999999</v>
      </c>
      <c r="BS1735" s="152">
        <v>7.6197518049999999</v>
      </c>
      <c r="BT1735" s="152">
        <v>2.3902786420000002</v>
      </c>
      <c r="BU1735" s="152">
        <v>0.89795446199999995</v>
      </c>
      <c r="BV1735" s="152">
        <v>2.7085446700000002</v>
      </c>
      <c r="BX1735" s="152">
        <v>3.3093199769999999</v>
      </c>
      <c r="BZ1735" s="152">
        <v>2.1779485310000002</v>
      </c>
      <c r="CB1735" s="152">
        <v>2.001625539</v>
      </c>
      <c r="CD1735" s="152">
        <v>1.473518305</v>
      </c>
      <c r="DC1735" s="152">
        <v>40.545666670000003</v>
      </c>
      <c r="DF1735" s="152">
        <v>11.817</v>
      </c>
      <c r="DG1735" s="152">
        <v>47.125</v>
      </c>
      <c r="DJ1735" s="152">
        <v>0.239666667</v>
      </c>
      <c r="DM1735" s="152">
        <v>0.22800000000000001</v>
      </c>
      <c r="DO1735" s="154">
        <v>87.669450510000004</v>
      </c>
      <c r="ED1735" s="152">
        <v>51.52</v>
      </c>
      <c r="EE1735" s="152">
        <v>0.9</v>
      </c>
      <c r="EF1735" s="152">
        <v>17.32</v>
      </c>
      <c r="EH1735" s="152">
        <v>7.3102631149999997</v>
      </c>
      <c r="EJ1735" s="152">
        <v>8.1238954000000003</v>
      </c>
      <c r="EK1735" s="152">
        <v>0.15</v>
      </c>
      <c r="EL1735" s="152">
        <v>6.7</v>
      </c>
      <c r="EM1735" s="152">
        <v>11.41</v>
      </c>
      <c r="EO1735" s="152">
        <v>2.69</v>
      </c>
      <c r="EP1735" s="152">
        <v>0.3</v>
      </c>
      <c r="EQ1735" s="152">
        <v>0.14000000000000001</v>
      </c>
    </row>
    <row r="1736" spans="1:215">
      <c r="A1736" s="151">
        <v>7381</v>
      </c>
      <c r="B1736" s="152" t="s">
        <v>2859</v>
      </c>
      <c r="C1736" s="152" t="s">
        <v>2877</v>
      </c>
      <c r="D1736" s="152" t="s">
        <v>2878</v>
      </c>
      <c r="E1736" s="152" t="s">
        <v>3592</v>
      </c>
      <c r="F1736" s="152" t="s">
        <v>10182</v>
      </c>
      <c r="L1736" s="153" t="s">
        <v>3593</v>
      </c>
      <c r="M1736" s="153" t="s">
        <v>4702</v>
      </c>
      <c r="P1736" s="152">
        <v>15.877000000000001</v>
      </c>
      <c r="Q1736" s="152">
        <v>144.72800000000001</v>
      </c>
      <c r="R1736" s="152" t="s">
        <v>2882</v>
      </c>
      <c r="S1736" s="152" t="s">
        <v>2716</v>
      </c>
      <c r="T1736" s="152">
        <v>51.125999999999998</v>
      </c>
      <c r="U1736" s="152">
        <v>0.89500000000000002</v>
      </c>
      <c r="V1736" s="152">
        <v>16.991</v>
      </c>
      <c r="X1736" s="152">
        <v>7.2590000000000003</v>
      </c>
      <c r="AA1736" s="152">
        <v>5.7610000000000001</v>
      </c>
      <c r="AB1736" s="152">
        <v>0.13600000000000001</v>
      </c>
      <c r="AC1736" s="152">
        <v>12.465</v>
      </c>
      <c r="AD1736" s="152">
        <v>2.4609999999999999</v>
      </c>
      <c r="AE1736" s="152">
        <v>0.33600000000000002</v>
      </c>
      <c r="AF1736" s="152">
        <v>0.115</v>
      </c>
      <c r="AI1736" s="152">
        <v>97.737888479999995</v>
      </c>
      <c r="AJ1736" s="152">
        <v>2.1094380259999999</v>
      </c>
      <c r="AK1736" s="156">
        <f t="shared" si="27"/>
        <v>3.0183457759999999E-3</v>
      </c>
      <c r="AL1736" s="151">
        <v>30.18345776</v>
      </c>
      <c r="AM1736" s="151">
        <v>185.25899999999999</v>
      </c>
      <c r="AN1736" s="151">
        <v>450.58048000000002</v>
      </c>
      <c r="AO1736" s="151">
        <v>634.12202000000002</v>
      </c>
      <c r="AQ1736" s="152">
        <v>13.229932379999999</v>
      </c>
      <c r="AR1736" s="152">
        <v>1.0717173019999999</v>
      </c>
      <c r="AS1736" s="152">
        <v>14.48123431</v>
      </c>
      <c r="AU1736" s="151">
        <v>487.41647769999997</v>
      </c>
      <c r="AV1736" s="152">
        <v>2514.8962099999999</v>
      </c>
      <c r="AW1736" s="152">
        <v>36.565728980000003</v>
      </c>
      <c r="AX1736" s="151">
        <v>4917.3906999999999</v>
      </c>
      <c r="AZ1736" s="152">
        <v>185.5996853</v>
      </c>
      <c r="BG1736" s="152">
        <v>2.7031374819999998</v>
      </c>
      <c r="BH1736" s="152">
        <v>198.9973569</v>
      </c>
      <c r="BI1736" s="152">
        <v>18.202839619999999</v>
      </c>
      <c r="BJ1736" s="152">
        <v>48.897097029999998</v>
      </c>
      <c r="BK1736" s="152">
        <v>2.1216298880000002</v>
      </c>
      <c r="BO1736" s="152">
        <v>78.451651670000004</v>
      </c>
      <c r="BP1736" s="152">
        <v>3.869164966</v>
      </c>
      <c r="BQ1736" s="152">
        <v>9.2113610220000002</v>
      </c>
      <c r="BR1736" s="152">
        <v>1.471164358</v>
      </c>
      <c r="BS1736" s="152">
        <v>7.5976978869999998</v>
      </c>
      <c r="BT1736" s="152">
        <v>2.2973372680000002</v>
      </c>
      <c r="BU1736" s="152">
        <v>0.95710428700000005</v>
      </c>
      <c r="BV1736" s="152">
        <v>2.4768352280000001</v>
      </c>
      <c r="BX1736" s="152">
        <v>3.2643518440000001</v>
      </c>
      <c r="BZ1736" s="152">
        <v>2.1031142979999999</v>
      </c>
      <c r="CB1736" s="152">
        <v>1.907401277</v>
      </c>
      <c r="CD1736" s="152">
        <v>1.42180949</v>
      </c>
      <c r="CU1736" s="152">
        <v>-50.465792215616311</v>
      </c>
      <c r="DC1736" s="152">
        <v>40.704333329999997</v>
      </c>
      <c r="DF1736" s="152">
        <v>11.678000000000001</v>
      </c>
      <c r="DG1736" s="152">
        <v>46.812333330000001</v>
      </c>
      <c r="DJ1736" s="152">
        <v>0.228333333</v>
      </c>
      <c r="DM1736" s="152">
        <v>0.22366666700000001</v>
      </c>
      <c r="DO1736" s="154">
        <v>87.725289309999994</v>
      </c>
      <c r="ED1736" s="152">
        <v>51.52</v>
      </c>
      <c r="EE1736" s="152">
        <v>0.9</v>
      </c>
      <c r="EF1736" s="152">
        <v>17.32</v>
      </c>
      <c r="EH1736" s="152">
        <v>7.3102631149999997</v>
      </c>
      <c r="EJ1736" s="152">
        <v>8.1238954000000003</v>
      </c>
      <c r="EK1736" s="152">
        <v>0.15</v>
      </c>
      <c r="EL1736" s="152">
        <v>6.7</v>
      </c>
      <c r="EM1736" s="152">
        <v>11.41</v>
      </c>
      <c r="EO1736" s="152">
        <v>2.69</v>
      </c>
      <c r="EP1736" s="152">
        <v>0.3</v>
      </c>
      <c r="EQ1736" s="152">
        <v>0.14000000000000001</v>
      </c>
    </row>
    <row r="1737" spans="1:215">
      <c r="A1737" s="151">
        <v>7382</v>
      </c>
      <c r="B1737" s="152" t="s">
        <v>2859</v>
      </c>
      <c r="C1737" s="152" t="s">
        <v>2877</v>
      </c>
      <c r="D1737" s="152" t="s">
        <v>2878</v>
      </c>
      <c r="E1737" s="152" t="s">
        <v>3592</v>
      </c>
      <c r="F1737" s="152" t="s">
        <v>10183</v>
      </c>
      <c r="L1737" s="153" t="s">
        <v>3593</v>
      </c>
      <c r="M1737" s="153" t="s">
        <v>4714</v>
      </c>
      <c r="P1737" s="152">
        <v>15.877000000000001</v>
      </c>
      <c r="Q1737" s="152">
        <v>144.72800000000001</v>
      </c>
      <c r="R1737" s="152" t="s">
        <v>2882</v>
      </c>
      <c r="S1737" s="152" t="s">
        <v>2716</v>
      </c>
      <c r="T1737" s="152">
        <v>51.161000000000001</v>
      </c>
      <c r="U1737" s="152">
        <v>0.88300000000000001</v>
      </c>
      <c r="V1737" s="152">
        <v>17.952000000000002</v>
      </c>
      <c r="X1737" s="152">
        <v>6.8769999999999998</v>
      </c>
      <c r="AA1737" s="152">
        <v>4.3159999999999998</v>
      </c>
      <c r="AB1737" s="152">
        <v>0.13300000000000001</v>
      </c>
      <c r="AC1737" s="152">
        <v>12.856</v>
      </c>
      <c r="AD1737" s="152">
        <v>2.5550000000000002</v>
      </c>
      <c r="AE1737" s="152">
        <v>0.32500000000000001</v>
      </c>
      <c r="AF1737" s="152">
        <v>6.2E-2</v>
      </c>
      <c r="AI1737" s="152">
        <v>97.298792059999997</v>
      </c>
      <c r="AJ1737" s="152">
        <v>2.0093837680000002</v>
      </c>
      <c r="AK1737" s="156">
        <f t="shared" si="27"/>
        <v>8.284627894E-3</v>
      </c>
      <c r="AL1737" s="151">
        <v>82.846278940000005</v>
      </c>
      <c r="AM1737" s="151">
        <v>183.25620000000001</v>
      </c>
      <c r="AN1737" s="151">
        <v>497.70751999999999</v>
      </c>
      <c r="AO1737" s="151">
        <v>652.61476000000005</v>
      </c>
      <c r="AQ1737" s="152">
        <v>12.13909447</v>
      </c>
      <c r="AR1737" s="152">
        <v>1.037352418</v>
      </c>
      <c r="AS1737" s="152">
        <v>15.40336452</v>
      </c>
      <c r="AU1737" s="151">
        <v>475.80627170000002</v>
      </c>
      <c r="AV1737" s="152">
        <v>2779.5921020000001</v>
      </c>
      <c r="AW1737" s="152">
        <v>34.624214289999998</v>
      </c>
      <c r="AX1737" s="151">
        <v>4733.0101629999999</v>
      </c>
      <c r="AZ1737" s="152">
        <v>170.27107340000001</v>
      </c>
      <c r="BG1737" s="152">
        <v>2.9543147959999998</v>
      </c>
      <c r="BH1737" s="152">
        <v>208.3384983</v>
      </c>
      <c r="BI1737" s="152">
        <v>16.9114723</v>
      </c>
      <c r="BJ1737" s="152">
        <v>48.707745039999999</v>
      </c>
      <c r="BK1737" s="152">
        <v>2.02771781</v>
      </c>
      <c r="BO1737" s="152">
        <v>82.696786650000007</v>
      </c>
      <c r="BP1737" s="152">
        <v>3.71540575</v>
      </c>
      <c r="BQ1737" s="152">
        <v>8.8588297909999998</v>
      </c>
      <c r="BR1737" s="152">
        <v>1.359771437</v>
      </c>
      <c r="BS1737" s="152">
        <v>6.8133669340000003</v>
      </c>
      <c r="BT1737" s="152">
        <v>2.2891399300000002</v>
      </c>
      <c r="BU1737" s="152">
        <v>0.59389761399999996</v>
      </c>
      <c r="BV1737" s="152">
        <v>2.5017138120000002</v>
      </c>
      <c r="BX1737" s="152">
        <v>3.023844779</v>
      </c>
      <c r="BZ1737" s="152">
        <v>1.978674754</v>
      </c>
      <c r="CB1737" s="152">
        <v>1.9396229110000001</v>
      </c>
      <c r="CD1737" s="152">
        <v>1.482116115</v>
      </c>
      <c r="DC1737" s="152">
        <v>40.342333330000002</v>
      </c>
      <c r="DF1737" s="152">
        <v>11.767666670000001</v>
      </c>
      <c r="DG1737" s="152">
        <v>46.540999999999997</v>
      </c>
      <c r="DJ1737" s="152">
        <v>0.23266666699999999</v>
      </c>
      <c r="DM1737" s="152">
        <v>0.21966666700000001</v>
      </c>
      <c r="DO1737" s="154">
        <v>87.579592590000004</v>
      </c>
      <c r="ED1737" s="152">
        <v>51.52</v>
      </c>
      <c r="EE1737" s="152">
        <v>0.9</v>
      </c>
      <c r="EF1737" s="152">
        <v>17.32</v>
      </c>
      <c r="EH1737" s="152">
        <v>7.3102631149999997</v>
      </c>
      <c r="EJ1737" s="152">
        <v>8.1238954000000003</v>
      </c>
      <c r="EK1737" s="152">
        <v>0.15</v>
      </c>
      <c r="EL1737" s="152">
        <v>6.7</v>
      </c>
      <c r="EM1737" s="152">
        <v>11.41</v>
      </c>
      <c r="EO1737" s="152">
        <v>2.69</v>
      </c>
      <c r="EP1737" s="152">
        <v>0.3</v>
      </c>
      <c r="EQ1737" s="152">
        <v>0.14000000000000001</v>
      </c>
    </row>
    <row r="1738" spans="1:215">
      <c r="A1738" s="151">
        <v>7383</v>
      </c>
      <c r="B1738" s="152" t="s">
        <v>2859</v>
      </c>
      <c r="C1738" s="152" t="s">
        <v>2877</v>
      </c>
      <c r="D1738" s="152" t="s">
        <v>2878</v>
      </c>
      <c r="E1738" s="152" t="s">
        <v>3592</v>
      </c>
      <c r="F1738" s="152" t="s">
        <v>10184</v>
      </c>
      <c r="L1738" s="153" t="s">
        <v>3593</v>
      </c>
      <c r="M1738" s="153" t="s">
        <v>4680</v>
      </c>
      <c r="P1738" s="152">
        <v>15.877000000000001</v>
      </c>
      <c r="Q1738" s="152">
        <v>144.72800000000001</v>
      </c>
      <c r="R1738" s="152" t="s">
        <v>2882</v>
      </c>
      <c r="S1738" s="152" t="s">
        <v>2716</v>
      </c>
      <c r="T1738" s="152">
        <v>51.051000000000002</v>
      </c>
      <c r="U1738" s="152">
        <v>0.86099999999999999</v>
      </c>
      <c r="V1738" s="152">
        <v>17.318000000000001</v>
      </c>
      <c r="X1738" s="152">
        <v>7.0439999999999996</v>
      </c>
      <c r="AA1738" s="152">
        <v>5.218</v>
      </c>
      <c r="AB1738" s="152">
        <v>0.127</v>
      </c>
      <c r="AC1738" s="152">
        <v>12.69</v>
      </c>
      <c r="AD1738" s="152">
        <v>2.464</v>
      </c>
      <c r="AE1738" s="152">
        <v>0.32100000000000001</v>
      </c>
      <c r="AF1738" s="152">
        <v>0.12</v>
      </c>
      <c r="AI1738" s="152">
        <v>97.392107519999996</v>
      </c>
      <c r="AJ1738" s="152">
        <v>1.8849529549999999</v>
      </c>
      <c r="AK1738" s="156">
        <f t="shared" si="27"/>
        <v>3.9808474999999998E-3</v>
      </c>
      <c r="AL1738" s="151">
        <v>39.808475000000001</v>
      </c>
      <c r="AM1738" s="151">
        <v>172.24080000000001</v>
      </c>
      <c r="AN1738" s="151">
        <v>479.89120000000003</v>
      </c>
      <c r="AO1738" s="151">
        <v>589.38152000000002</v>
      </c>
      <c r="AQ1738" s="152">
        <v>11.280480730000001</v>
      </c>
      <c r="AR1738" s="152">
        <v>0.97709634099999998</v>
      </c>
      <c r="AS1738" s="152">
        <v>14.50929678</v>
      </c>
      <c r="AU1738" s="151">
        <v>480.46234659999999</v>
      </c>
      <c r="AV1738" s="152">
        <v>2543.847323</v>
      </c>
      <c r="AW1738" s="152">
        <v>36.118923449999997</v>
      </c>
      <c r="AX1738" s="151">
        <v>4894.5640000000003</v>
      </c>
      <c r="AZ1738" s="152">
        <v>188.96423350000001</v>
      </c>
      <c r="BG1738" s="152">
        <v>2.817780253</v>
      </c>
      <c r="BH1738" s="152">
        <v>204.70212069999999</v>
      </c>
      <c r="BI1738" s="152">
        <v>17.805819100000001</v>
      </c>
      <c r="BJ1738" s="152">
        <v>49.751886040000002</v>
      </c>
      <c r="BK1738" s="152">
        <v>2.148775031</v>
      </c>
      <c r="BO1738" s="152">
        <v>82.967950930000001</v>
      </c>
      <c r="BP1738" s="152">
        <v>3.9301414590000001</v>
      </c>
      <c r="BQ1738" s="152">
        <v>9.4019696530000001</v>
      </c>
      <c r="BR1738" s="152">
        <v>1.5004947609999999</v>
      </c>
      <c r="BS1738" s="152">
        <v>6.9817898700000001</v>
      </c>
      <c r="BT1738" s="152">
        <v>2.1535017019999998</v>
      </c>
      <c r="BU1738" s="152">
        <v>1.0088096959999999</v>
      </c>
      <c r="BV1738" s="152">
        <v>2.536789652</v>
      </c>
      <c r="BX1738" s="152">
        <v>2.9500902490000001</v>
      </c>
      <c r="BZ1738" s="152">
        <v>2.1904045559999998</v>
      </c>
      <c r="CB1738" s="152">
        <v>2.0322789320000001</v>
      </c>
      <c r="CD1738" s="152">
        <v>1.5710135080000001</v>
      </c>
      <c r="DC1738" s="152">
        <v>40.716000000000001</v>
      </c>
      <c r="DF1738" s="152">
        <v>11.747</v>
      </c>
      <c r="DG1738" s="152">
        <v>47.02</v>
      </c>
      <c r="DJ1738" s="152">
        <v>0.21666666700000001</v>
      </c>
      <c r="DM1738" s="152">
        <v>0.20699999999999999</v>
      </c>
      <c r="DO1738" s="154">
        <v>87.709507400000007</v>
      </c>
      <c r="ED1738" s="152">
        <v>51.52</v>
      </c>
      <c r="EE1738" s="152">
        <v>0.9</v>
      </c>
      <c r="EF1738" s="152">
        <v>17.32</v>
      </c>
      <c r="EH1738" s="152">
        <v>7.3102631149999997</v>
      </c>
      <c r="EJ1738" s="152">
        <v>8.1238954000000003</v>
      </c>
      <c r="EK1738" s="152">
        <v>0.15</v>
      </c>
      <c r="EL1738" s="152">
        <v>6.7</v>
      </c>
      <c r="EM1738" s="152">
        <v>11.41</v>
      </c>
      <c r="EO1738" s="152">
        <v>2.69</v>
      </c>
      <c r="EP1738" s="152">
        <v>0.3</v>
      </c>
      <c r="EQ1738" s="152">
        <v>0.14000000000000001</v>
      </c>
    </row>
    <row r="1739" spans="1:215">
      <c r="A1739" s="151">
        <v>7384</v>
      </c>
      <c r="B1739" s="152" t="s">
        <v>2859</v>
      </c>
      <c r="C1739" s="152" t="s">
        <v>2877</v>
      </c>
      <c r="D1739" s="152" t="s">
        <v>2878</v>
      </c>
      <c r="E1739" s="152" t="s">
        <v>3592</v>
      </c>
      <c r="F1739" s="152" t="s">
        <v>10185</v>
      </c>
      <c r="L1739" s="153" t="s">
        <v>3593</v>
      </c>
      <c r="M1739" s="153" t="s">
        <v>4368</v>
      </c>
      <c r="P1739" s="152">
        <v>15.877000000000001</v>
      </c>
      <c r="Q1739" s="152">
        <v>144.72800000000001</v>
      </c>
      <c r="R1739" s="152" t="s">
        <v>2882</v>
      </c>
      <c r="S1739" s="152" t="s">
        <v>2716</v>
      </c>
      <c r="T1739" s="152">
        <v>50.097999999999999</v>
      </c>
      <c r="U1739" s="152">
        <v>0.77200000000000002</v>
      </c>
      <c r="V1739" s="152">
        <v>17.742000000000001</v>
      </c>
      <c r="X1739" s="152">
        <v>7.1440000000000001</v>
      </c>
      <c r="AA1739" s="152">
        <v>5.9249999999999998</v>
      </c>
      <c r="AB1739" s="152">
        <v>0.14000000000000001</v>
      </c>
      <c r="AC1739" s="152">
        <v>12.743</v>
      </c>
      <c r="AD1739" s="152">
        <v>2.2989999999999999</v>
      </c>
      <c r="AE1739" s="152">
        <v>0.29299999999999998</v>
      </c>
      <c r="AF1739" s="152">
        <v>0.10299999999999999</v>
      </c>
      <c r="AI1739" s="152">
        <v>97.463750309999995</v>
      </c>
      <c r="AJ1739" s="152">
        <v>2.4735693219999999</v>
      </c>
      <c r="AK1739" s="156">
        <f t="shared" si="27"/>
        <v>2.0138405000000002E-2</v>
      </c>
      <c r="AL1739" s="151">
        <v>201.38405</v>
      </c>
      <c r="AM1739" s="151">
        <v>159.5564</v>
      </c>
      <c r="AN1739" s="151">
        <v>725.29664000000002</v>
      </c>
      <c r="AO1739" s="151">
        <v>585.80228</v>
      </c>
      <c r="AQ1739" s="152">
        <v>11.265605839999999</v>
      </c>
      <c r="AR1739" s="152">
        <v>1.0212535540000001</v>
      </c>
      <c r="AS1739" s="152">
        <v>14.25902352</v>
      </c>
      <c r="AU1739" s="151">
        <v>472.32792490000003</v>
      </c>
      <c r="AV1739" s="152">
        <v>2387.8250680000001</v>
      </c>
      <c r="AW1739" s="152">
        <v>35.174524409999997</v>
      </c>
      <c r="AX1739" s="151">
        <v>4472.0095389999997</v>
      </c>
      <c r="AZ1739" s="152">
        <v>171.35801330000001</v>
      </c>
      <c r="BG1739" s="152">
        <v>2.6153839240000001</v>
      </c>
      <c r="BH1739" s="152">
        <v>207.86823190000001</v>
      </c>
      <c r="BI1739" s="152">
        <v>16.051062949999999</v>
      </c>
      <c r="BJ1739" s="152">
        <v>46.150992170000002</v>
      </c>
      <c r="BK1739" s="152">
        <v>2.0401195250000002</v>
      </c>
      <c r="BO1739" s="152">
        <v>78.573758769999998</v>
      </c>
      <c r="BP1739" s="152">
        <v>3.422623303</v>
      </c>
      <c r="BQ1739" s="152">
        <v>8.5410855829999992</v>
      </c>
      <c r="BR1739" s="152">
        <v>1.3794923240000001</v>
      </c>
      <c r="BS1739" s="152">
        <v>6.7457883079999998</v>
      </c>
      <c r="BT1739" s="152">
        <v>2.1513138340000002</v>
      </c>
      <c r="BU1739" s="152">
        <v>0.73232400399999997</v>
      </c>
      <c r="BV1739" s="152">
        <v>2.4355360990000001</v>
      </c>
      <c r="BX1739" s="152">
        <v>2.8918929840000001</v>
      </c>
      <c r="BZ1739" s="152">
        <v>2.002477759</v>
      </c>
      <c r="CB1739" s="152">
        <v>1.849745065</v>
      </c>
      <c r="CD1739" s="152">
        <v>1.3879899120000001</v>
      </c>
      <c r="CU1739" s="152">
        <v>-34.205270253118371</v>
      </c>
      <c r="DC1739" s="152">
        <v>40.452666669999999</v>
      </c>
      <c r="DF1739" s="152">
        <v>11.678000000000001</v>
      </c>
      <c r="DG1739" s="152">
        <v>46.28766667</v>
      </c>
      <c r="DJ1739" s="152">
        <v>0.23166666699999999</v>
      </c>
      <c r="DM1739" s="152">
        <v>0.21866666700000001</v>
      </c>
      <c r="DO1739" s="154">
        <v>87.603404260000005</v>
      </c>
      <c r="ED1739" s="152">
        <v>51.52</v>
      </c>
      <c r="EE1739" s="152">
        <v>0.9</v>
      </c>
      <c r="EF1739" s="152">
        <v>17.32</v>
      </c>
      <c r="EH1739" s="152">
        <v>7.3102631149999997</v>
      </c>
      <c r="EJ1739" s="152">
        <v>8.1238954000000003</v>
      </c>
      <c r="EK1739" s="152">
        <v>0.15</v>
      </c>
      <c r="EL1739" s="152">
        <v>6.7</v>
      </c>
      <c r="EM1739" s="152">
        <v>11.41</v>
      </c>
      <c r="EO1739" s="152">
        <v>2.69</v>
      </c>
      <c r="EP1739" s="152">
        <v>0.3</v>
      </c>
      <c r="EQ1739" s="152">
        <v>0.14000000000000001</v>
      </c>
    </row>
    <row r="1740" spans="1:215">
      <c r="A1740" s="151">
        <v>7385</v>
      </c>
      <c r="B1740" s="152" t="s">
        <v>2859</v>
      </c>
      <c r="C1740" s="152" t="s">
        <v>2877</v>
      </c>
      <c r="D1740" s="152" t="s">
        <v>2878</v>
      </c>
      <c r="E1740" s="152" t="s">
        <v>3592</v>
      </c>
      <c r="F1740" s="152" t="s">
        <v>10186</v>
      </c>
      <c r="L1740" s="153" t="s">
        <v>3593</v>
      </c>
      <c r="M1740" s="153" t="s">
        <v>4880</v>
      </c>
      <c r="P1740" s="152">
        <v>15.877000000000001</v>
      </c>
      <c r="Q1740" s="152">
        <v>144.72800000000001</v>
      </c>
      <c r="R1740" s="152" t="s">
        <v>2882</v>
      </c>
      <c r="S1740" s="152" t="s">
        <v>2716</v>
      </c>
      <c r="T1740" s="152">
        <v>51.701999999999998</v>
      </c>
      <c r="U1740" s="152">
        <v>0.86599999999999999</v>
      </c>
      <c r="V1740" s="152">
        <v>17.542000000000002</v>
      </c>
      <c r="X1740" s="152">
        <v>6.9749999999999996</v>
      </c>
      <c r="AA1740" s="152">
        <v>5.0670000000000002</v>
      </c>
      <c r="AB1740" s="152">
        <v>0.153</v>
      </c>
      <c r="AC1740" s="152">
        <v>12.449</v>
      </c>
      <c r="AD1740" s="152">
        <v>2.613</v>
      </c>
      <c r="AE1740" s="152">
        <v>0.34399999999999997</v>
      </c>
      <c r="AF1740" s="152">
        <v>0.121</v>
      </c>
      <c r="AI1740" s="152">
        <v>98.025997680000003</v>
      </c>
      <c r="AJ1740" s="152">
        <v>2.3258389959999999</v>
      </c>
      <c r="AK1740" s="156">
        <f t="shared" si="27"/>
        <v>2.5116137E-3</v>
      </c>
      <c r="AL1740" s="151">
        <v>25.116136999999998</v>
      </c>
      <c r="AM1740" s="151">
        <v>187.26179999999999</v>
      </c>
      <c r="AN1740" s="151">
        <v>440.81024000000002</v>
      </c>
      <c r="AO1740" s="151">
        <v>641.28049999999996</v>
      </c>
      <c r="AQ1740" s="152">
        <v>11.82836608</v>
      </c>
      <c r="AR1740" s="152">
        <v>1.0658503130000001</v>
      </c>
      <c r="AS1740" s="152">
        <v>14.737046680000001</v>
      </c>
      <c r="AU1740" s="151">
        <v>484.1164814</v>
      </c>
      <c r="AV1740" s="152">
        <v>2742.7970909999999</v>
      </c>
      <c r="AW1740" s="152">
        <v>35.788801659999997</v>
      </c>
      <c r="AX1740" s="151">
        <v>4970.9047</v>
      </c>
      <c r="AZ1740" s="152">
        <v>182.82991960000001</v>
      </c>
      <c r="BG1740" s="152">
        <v>2.8355323540000001</v>
      </c>
      <c r="BH1740" s="152">
        <v>203.50877059999999</v>
      </c>
      <c r="BI1740" s="152">
        <v>18.0066685</v>
      </c>
      <c r="BJ1740" s="152">
        <v>49.322287439999997</v>
      </c>
      <c r="BK1740" s="152">
        <v>2.1738032650000001</v>
      </c>
      <c r="BO1740" s="152">
        <v>83.983402929999997</v>
      </c>
      <c r="BP1740" s="152">
        <v>3.687712259</v>
      </c>
      <c r="BQ1740" s="152">
        <v>9.263048929</v>
      </c>
      <c r="BR1740" s="152">
        <v>1.45242782</v>
      </c>
      <c r="BS1740" s="152">
        <v>7.0453026889999997</v>
      </c>
      <c r="BT1740" s="152">
        <v>2.1793835050000001</v>
      </c>
      <c r="BU1740" s="152">
        <v>0.89397471100000003</v>
      </c>
      <c r="BV1740" s="152">
        <v>2.7049593550000002</v>
      </c>
      <c r="BX1740" s="152">
        <v>3.1177340230000001</v>
      </c>
      <c r="BZ1740" s="152">
        <v>2.0702729419999999</v>
      </c>
      <c r="CB1740" s="152">
        <v>1.9540434550000001</v>
      </c>
      <c r="CD1740" s="152">
        <v>1.4488529560000001</v>
      </c>
      <c r="CU1740" s="152">
        <v>-54.483491645605007</v>
      </c>
      <c r="DC1740" s="152">
        <v>40.594666670000002</v>
      </c>
      <c r="DF1740" s="152">
        <v>11.78833333</v>
      </c>
      <c r="DG1740" s="152">
        <v>46.915333330000003</v>
      </c>
      <c r="DJ1740" s="152">
        <v>0.23933333300000001</v>
      </c>
      <c r="DM1740" s="152">
        <v>0.223</v>
      </c>
      <c r="DO1740" s="154">
        <v>87.647486400000005</v>
      </c>
      <c r="ED1740" s="152">
        <v>51.52</v>
      </c>
      <c r="EE1740" s="152">
        <v>0.9</v>
      </c>
      <c r="EF1740" s="152">
        <v>17.32</v>
      </c>
      <c r="EH1740" s="152">
        <v>7.3102631149999997</v>
      </c>
      <c r="EJ1740" s="152">
        <v>8.1238954000000003</v>
      </c>
      <c r="EK1740" s="152">
        <v>0.15</v>
      </c>
      <c r="EL1740" s="152">
        <v>6.7</v>
      </c>
      <c r="EM1740" s="152">
        <v>11.41</v>
      </c>
      <c r="EO1740" s="152">
        <v>2.69</v>
      </c>
      <c r="EP1740" s="152">
        <v>0.3</v>
      </c>
      <c r="EQ1740" s="152">
        <v>0.14000000000000001</v>
      </c>
    </row>
    <row r="1741" spans="1:215">
      <c r="A1741" s="151">
        <v>7386</v>
      </c>
      <c r="B1741" s="152" t="s">
        <v>2859</v>
      </c>
      <c r="C1741" s="152" t="s">
        <v>2877</v>
      </c>
      <c r="D1741" s="152" t="s">
        <v>2878</v>
      </c>
      <c r="E1741" s="152" t="s">
        <v>3592</v>
      </c>
      <c r="F1741" s="152" t="s">
        <v>10187</v>
      </c>
      <c r="L1741" s="153" t="s">
        <v>3593</v>
      </c>
      <c r="M1741" s="153" t="s">
        <v>4851</v>
      </c>
      <c r="P1741" s="152">
        <v>15.877000000000001</v>
      </c>
      <c r="Q1741" s="152">
        <v>144.72800000000001</v>
      </c>
      <c r="R1741" s="152" t="s">
        <v>2882</v>
      </c>
      <c r="S1741" s="152" t="s">
        <v>2716</v>
      </c>
      <c r="T1741" s="152">
        <v>51.585000000000001</v>
      </c>
      <c r="U1741" s="152">
        <v>0.88600000000000001</v>
      </c>
      <c r="V1741" s="152">
        <v>17.905999999999999</v>
      </c>
      <c r="X1741" s="152">
        <v>6.7770000000000001</v>
      </c>
      <c r="AA1741" s="152">
        <v>3.98</v>
      </c>
      <c r="AB1741" s="152">
        <v>0.13900000000000001</v>
      </c>
      <c r="AC1741" s="152">
        <v>13.01</v>
      </c>
      <c r="AD1741" s="152">
        <v>2.605</v>
      </c>
      <c r="AE1741" s="152">
        <v>0.34899999999999998</v>
      </c>
      <c r="AF1741" s="152">
        <v>0.126</v>
      </c>
      <c r="AI1741" s="152">
        <v>97.550500220000004</v>
      </c>
      <c r="AJ1741" s="152">
        <v>2.3003538950000002</v>
      </c>
      <c r="AK1741" s="156">
        <f t="shared" si="27"/>
        <v>2.3470273999999999E-3</v>
      </c>
      <c r="AL1741" s="151">
        <v>23.470274</v>
      </c>
      <c r="AM1741" s="151">
        <v>183.25620000000001</v>
      </c>
      <c r="AN1741" s="151">
        <v>443.68383999999998</v>
      </c>
      <c r="AO1741" s="151">
        <v>614.43619999999999</v>
      </c>
      <c r="AQ1741" s="152">
        <v>12.791754109999999</v>
      </c>
      <c r="AR1741" s="152">
        <v>1.028611178</v>
      </c>
      <c r="AS1741" s="152">
        <v>14.43230844</v>
      </c>
      <c r="AU1741" s="151">
        <v>492.89870489999998</v>
      </c>
      <c r="AV1741" s="152">
        <v>2613.4440880000002</v>
      </c>
      <c r="AW1741" s="152">
        <v>37.28222504</v>
      </c>
      <c r="AX1741" s="151">
        <v>4995.3020100000003</v>
      </c>
      <c r="AZ1741" s="152">
        <v>178.381742</v>
      </c>
      <c r="BG1741" s="152">
        <v>2.7847374770000002</v>
      </c>
      <c r="BH1741" s="152">
        <v>209.1192192</v>
      </c>
      <c r="BI1741" s="152">
        <v>17.91936681</v>
      </c>
      <c r="BJ1741" s="152">
        <v>51.143673290000002</v>
      </c>
      <c r="BK1741" s="152">
        <v>2.2212182789999999</v>
      </c>
      <c r="BO1741" s="152">
        <v>84.022663519999995</v>
      </c>
      <c r="BP1741" s="152">
        <v>3.932189889</v>
      </c>
      <c r="BQ1741" s="152">
        <v>9.8691123750000003</v>
      </c>
      <c r="BR1741" s="152">
        <v>1.500417304</v>
      </c>
      <c r="BS1741" s="152">
        <v>7.0491836860000001</v>
      </c>
      <c r="BT1741" s="152">
        <v>2.3128338660000001</v>
      </c>
      <c r="BU1741" s="152">
        <v>0.81784554399999998</v>
      </c>
      <c r="BV1741" s="152">
        <v>2.582558278</v>
      </c>
      <c r="BX1741" s="152">
        <v>3.1270950580000001</v>
      </c>
      <c r="BZ1741" s="152">
        <v>2.293259189</v>
      </c>
      <c r="CB1741" s="152">
        <v>2.1095121880000001</v>
      </c>
      <c r="CD1741" s="152">
        <v>1.531218148</v>
      </c>
      <c r="CU1741" s="152">
        <v>-25.621835286676053</v>
      </c>
      <c r="DC1741" s="152">
        <v>40.374000000000002</v>
      </c>
      <c r="DF1741" s="152">
        <v>11.765333330000001</v>
      </c>
      <c r="DG1741" s="152">
        <v>46.66566667</v>
      </c>
      <c r="DJ1741" s="152">
        <v>0.22666666699999999</v>
      </c>
      <c r="DM1741" s="152">
        <v>0.22866666699999999</v>
      </c>
      <c r="DO1741" s="154">
        <v>87.610814559999994</v>
      </c>
      <c r="ED1741" s="152">
        <v>51.52</v>
      </c>
      <c r="EE1741" s="152">
        <v>0.9</v>
      </c>
      <c r="EF1741" s="152">
        <v>17.32</v>
      </c>
      <c r="EH1741" s="152">
        <v>7.3102631149999997</v>
      </c>
      <c r="EJ1741" s="152">
        <v>8.1238954000000003</v>
      </c>
      <c r="EK1741" s="152">
        <v>0.15</v>
      </c>
      <c r="EL1741" s="152">
        <v>6.7</v>
      </c>
      <c r="EM1741" s="152">
        <v>11.41</v>
      </c>
      <c r="EO1741" s="152">
        <v>2.69</v>
      </c>
      <c r="EP1741" s="152">
        <v>0.3</v>
      </c>
      <c r="EQ1741" s="152">
        <v>0.14000000000000001</v>
      </c>
    </row>
    <row r="1742" spans="1:215">
      <c r="A1742" s="151">
        <v>7387</v>
      </c>
      <c r="B1742" s="152" t="s">
        <v>2859</v>
      </c>
      <c r="C1742" s="152" t="s">
        <v>2877</v>
      </c>
      <c r="D1742" s="152" t="s">
        <v>2878</v>
      </c>
      <c r="E1742" s="152" t="s">
        <v>3592</v>
      </c>
      <c r="F1742" s="152" t="s">
        <v>10188</v>
      </c>
      <c r="L1742" s="153" t="s">
        <v>3593</v>
      </c>
      <c r="M1742" s="153" t="s">
        <v>5002</v>
      </c>
      <c r="P1742" s="152">
        <v>15.877000000000001</v>
      </c>
      <c r="Q1742" s="152">
        <v>144.72800000000001</v>
      </c>
      <c r="R1742" s="152" t="s">
        <v>2882</v>
      </c>
      <c r="S1742" s="152" t="s">
        <v>2716</v>
      </c>
      <c r="T1742" s="152">
        <v>52.155000000000001</v>
      </c>
      <c r="U1742" s="152">
        <v>0.85699999999999998</v>
      </c>
      <c r="V1742" s="152">
        <v>18.268999999999998</v>
      </c>
      <c r="X1742" s="152">
        <v>6.5540000000000003</v>
      </c>
      <c r="AA1742" s="152">
        <v>3.8450000000000002</v>
      </c>
      <c r="AB1742" s="152">
        <v>0.11700000000000001</v>
      </c>
      <c r="AC1742" s="152">
        <v>13.124000000000001</v>
      </c>
      <c r="AD1742" s="152">
        <v>2.62</v>
      </c>
      <c r="AE1742" s="152">
        <v>0.33800000000000002</v>
      </c>
      <c r="AF1742" s="152">
        <v>8.6999999999999994E-2</v>
      </c>
      <c r="AI1742" s="152">
        <v>98.153617729999993</v>
      </c>
      <c r="AJ1742" s="152">
        <v>2.4676384819999999</v>
      </c>
      <c r="AK1742" s="156">
        <f t="shared" si="27"/>
        <v>2.3938609000000001E-3</v>
      </c>
      <c r="AL1742" s="151">
        <v>23.938609</v>
      </c>
      <c r="AM1742" s="151">
        <v>185.59280000000001</v>
      </c>
      <c r="AN1742" s="151">
        <v>402.87871999999999</v>
      </c>
      <c r="AO1742" s="151">
        <v>627.56007999999997</v>
      </c>
      <c r="AQ1742" s="152">
        <v>11.82274498</v>
      </c>
      <c r="AR1742" s="152">
        <v>1.007994541</v>
      </c>
      <c r="AS1742" s="152">
        <v>14.659988439999999</v>
      </c>
      <c r="AU1742" s="151">
        <v>484.912396</v>
      </c>
      <c r="AV1742" s="152">
        <v>2560.3908160000001</v>
      </c>
      <c r="AW1742" s="152">
        <v>36.032776769999998</v>
      </c>
      <c r="AX1742" s="151">
        <v>4825.2834929999999</v>
      </c>
      <c r="AZ1742" s="152">
        <v>179.95973609999999</v>
      </c>
      <c r="BG1742" s="152">
        <v>2.5621649149999999</v>
      </c>
      <c r="BH1742" s="152">
        <v>209.0144244</v>
      </c>
      <c r="BI1742" s="152">
        <v>17.559376159999999</v>
      </c>
      <c r="BJ1742" s="152">
        <v>50.457597919999998</v>
      </c>
      <c r="BK1742" s="152">
        <v>2.1285426260000002</v>
      </c>
      <c r="BO1742" s="152">
        <v>82.693792200000004</v>
      </c>
      <c r="BP1742" s="152">
        <v>3.9562946590000001</v>
      </c>
      <c r="BQ1742" s="152">
        <v>9.2578952959999992</v>
      </c>
      <c r="BR1742" s="152">
        <v>1.413776752</v>
      </c>
      <c r="BS1742" s="152">
        <v>7.1789198619999999</v>
      </c>
      <c r="BT1742" s="152">
        <v>2.4281316149999999</v>
      </c>
      <c r="BU1742" s="152">
        <v>0.70692553999999996</v>
      </c>
      <c r="BV1742" s="152">
        <v>2.5946939360000001</v>
      </c>
      <c r="BX1742" s="152">
        <v>3.1792173510000001</v>
      </c>
      <c r="BZ1742" s="152">
        <v>2.1809965230000001</v>
      </c>
      <c r="CB1742" s="152">
        <v>2.054867829</v>
      </c>
      <c r="CD1742" s="152">
        <v>1.4823295359999999</v>
      </c>
      <c r="CU1742" s="152">
        <v>-17.661178663313294</v>
      </c>
      <c r="DC1742" s="152">
        <v>40.374000000000002</v>
      </c>
      <c r="DF1742" s="152">
        <v>11.765333330000001</v>
      </c>
      <c r="DG1742" s="152">
        <v>46.66566667</v>
      </c>
      <c r="DJ1742" s="152">
        <v>0.22666666699999999</v>
      </c>
      <c r="DM1742" s="152">
        <v>0.22866666699999999</v>
      </c>
      <c r="DO1742" s="154">
        <v>87.610814559999994</v>
      </c>
      <c r="ED1742" s="152">
        <v>51.52</v>
      </c>
      <c r="EE1742" s="152">
        <v>0.9</v>
      </c>
      <c r="EF1742" s="152">
        <v>17.32</v>
      </c>
      <c r="EH1742" s="152">
        <v>7.3102631149999997</v>
      </c>
      <c r="EJ1742" s="152">
        <v>8.1238954000000003</v>
      </c>
      <c r="EK1742" s="152">
        <v>0.15</v>
      </c>
      <c r="EL1742" s="152">
        <v>6.7</v>
      </c>
      <c r="EM1742" s="152">
        <v>11.41</v>
      </c>
      <c r="EO1742" s="152">
        <v>2.69</v>
      </c>
      <c r="EP1742" s="152">
        <v>0.3</v>
      </c>
      <c r="EQ1742" s="152">
        <v>0.14000000000000001</v>
      </c>
    </row>
    <row r="1743" spans="1:215">
      <c r="A1743" s="151">
        <v>7388</v>
      </c>
      <c r="B1743" s="152" t="s">
        <v>2859</v>
      </c>
      <c r="C1743" s="152" t="s">
        <v>2877</v>
      </c>
      <c r="D1743" s="152" t="s">
        <v>2878</v>
      </c>
      <c r="E1743" s="152" t="s">
        <v>3592</v>
      </c>
      <c r="F1743" s="152" t="s">
        <v>10189</v>
      </c>
      <c r="L1743" s="153" t="s">
        <v>3593</v>
      </c>
      <c r="M1743" s="153" t="s">
        <v>4578</v>
      </c>
      <c r="P1743" s="152">
        <v>15.877000000000001</v>
      </c>
      <c r="Q1743" s="152">
        <v>144.72800000000001</v>
      </c>
      <c r="R1743" s="152" t="s">
        <v>2882</v>
      </c>
      <c r="S1743" s="152" t="s">
        <v>2716</v>
      </c>
      <c r="T1743" s="152">
        <v>50.744999999999997</v>
      </c>
      <c r="U1743" s="152">
        <v>0.82899999999999996</v>
      </c>
      <c r="V1743" s="152">
        <v>18.462</v>
      </c>
      <c r="X1743" s="152">
        <v>6.9109999999999996</v>
      </c>
      <c r="AA1743" s="152">
        <v>4.1520000000000001</v>
      </c>
      <c r="AB1743" s="152">
        <v>0.13200000000000001</v>
      </c>
      <c r="AC1743" s="152">
        <v>12.949</v>
      </c>
      <c r="AD1743" s="152">
        <v>2.4900000000000002</v>
      </c>
      <c r="AE1743" s="152">
        <v>0.32300000000000001</v>
      </c>
      <c r="AF1743" s="152">
        <v>0.11</v>
      </c>
      <c r="AI1743" s="152">
        <v>97.299577580000005</v>
      </c>
      <c r="AJ1743" s="152">
        <v>2.4358507920000001</v>
      </c>
      <c r="AK1743" s="156">
        <f t="shared" si="27"/>
        <v>1.7181203999999999E-2</v>
      </c>
      <c r="AL1743" s="151">
        <v>171.81204</v>
      </c>
      <c r="AM1743" s="151">
        <v>168.23519999999999</v>
      </c>
      <c r="AN1743" s="151">
        <v>755.7568</v>
      </c>
      <c r="AO1743" s="151">
        <v>628.15661999999998</v>
      </c>
      <c r="AQ1743" s="152">
        <v>11.59935398</v>
      </c>
      <c r="AR1743" s="152">
        <v>0.996241453</v>
      </c>
      <c r="AS1743" s="152">
        <v>14.954924030000001</v>
      </c>
      <c r="AU1743" s="151">
        <v>470.02884369999998</v>
      </c>
      <c r="AV1743" s="152">
        <v>2486.8007950000001</v>
      </c>
      <c r="AW1743" s="152">
        <v>35.609115119999998</v>
      </c>
      <c r="AX1743" s="151">
        <v>4646.9966199999999</v>
      </c>
      <c r="AZ1743" s="152">
        <v>193.4995869</v>
      </c>
      <c r="BG1743" s="152">
        <v>2.9920939519999998</v>
      </c>
      <c r="BH1743" s="152">
        <v>215.03095260000001</v>
      </c>
      <c r="BI1743" s="152">
        <v>17.037389730000001</v>
      </c>
      <c r="BJ1743" s="152">
        <v>48.418006429999998</v>
      </c>
      <c r="BK1743" s="152">
        <v>2.102577707</v>
      </c>
      <c r="BO1743" s="152">
        <v>80.491539009999997</v>
      </c>
      <c r="BP1743" s="152">
        <v>3.750419596</v>
      </c>
      <c r="BQ1743" s="152">
        <v>8.9392416229999991</v>
      </c>
      <c r="BR1743" s="152">
        <v>1.3632844369999999</v>
      </c>
      <c r="BS1743" s="152">
        <v>6.8009231029999997</v>
      </c>
      <c r="BT1743" s="152">
        <v>2.2732229560000001</v>
      </c>
      <c r="BU1743" s="152">
        <v>0.74289456399999998</v>
      </c>
      <c r="BV1743" s="152">
        <v>2.3606088590000001</v>
      </c>
      <c r="BX1743" s="152">
        <v>2.9050493610000001</v>
      </c>
      <c r="BZ1743" s="152">
        <v>2.0227725560000001</v>
      </c>
      <c r="CB1743" s="152">
        <v>1.9690507909999999</v>
      </c>
      <c r="CD1743" s="152">
        <v>1.4505450790000001</v>
      </c>
      <c r="CU1743" s="152">
        <v>-31.891986594539624</v>
      </c>
      <c r="DC1743" s="152">
        <v>40.685333329999999</v>
      </c>
      <c r="DF1743" s="152">
        <v>11.75933333</v>
      </c>
      <c r="DG1743" s="152">
        <v>46.712000000000003</v>
      </c>
      <c r="DJ1743" s="152">
        <v>0.210666667</v>
      </c>
      <c r="DM1743" s="152">
        <v>0.23366666699999999</v>
      </c>
      <c r="DO1743" s="154">
        <v>87.62711376</v>
      </c>
      <c r="ED1743" s="152">
        <v>51.52</v>
      </c>
      <c r="EE1743" s="152">
        <v>0.9</v>
      </c>
      <c r="EF1743" s="152">
        <v>17.32</v>
      </c>
      <c r="EH1743" s="152">
        <v>7.3102631149999997</v>
      </c>
      <c r="EJ1743" s="152">
        <v>8.1238954000000003</v>
      </c>
      <c r="EK1743" s="152">
        <v>0.15</v>
      </c>
      <c r="EL1743" s="152">
        <v>6.7</v>
      </c>
      <c r="EM1743" s="152">
        <v>11.41</v>
      </c>
      <c r="EO1743" s="152">
        <v>2.69</v>
      </c>
      <c r="EP1743" s="152">
        <v>0.3</v>
      </c>
      <c r="EQ1743" s="152">
        <v>0.14000000000000001</v>
      </c>
    </row>
    <row r="1744" spans="1:215">
      <c r="A1744" s="151">
        <v>7389</v>
      </c>
      <c r="B1744" s="152" t="s">
        <v>2859</v>
      </c>
      <c r="C1744" s="152" t="s">
        <v>2877</v>
      </c>
      <c r="D1744" s="152" t="s">
        <v>2878</v>
      </c>
      <c r="E1744" s="152" t="s">
        <v>3592</v>
      </c>
      <c r="F1744" s="152" t="s">
        <v>10190</v>
      </c>
      <c r="L1744" s="153" t="s">
        <v>3593</v>
      </c>
      <c r="M1744" s="153" t="s">
        <v>4622</v>
      </c>
      <c r="P1744" s="152">
        <v>15.877000000000001</v>
      </c>
      <c r="Q1744" s="152">
        <v>144.72800000000001</v>
      </c>
      <c r="R1744" s="152" t="s">
        <v>2882</v>
      </c>
      <c r="S1744" s="152" t="s">
        <v>2716</v>
      </c>
      <c r="T1744" s="152">
        <v>50.881</v>
      </c>
      <c r="U1744" s="152">
        <v>0.86299999999999999</v>
      </c>
      <c r="V1744" s="152">
        <v>17.227</v>
      </c>
      <c r="X1744" s="152">
        <v>7.25</v>
      </c>
      <c r="AA1744" s="152">
        <v>6.2750000000000004</v>
      </c>
      <c r="AB1744" s="152">
        <v>0.155</v>
      </c>
      <c r="AC1744" s="152">
        <v>12.053000000000001</v>
      </c>
      <c r="AD1744" s="152">
        <v>2.5169999999999999</v>
      </c>
      <c r="AE1744" s="152">
        <v>0.32300000000000001</v>
      </c>
      <c r="AF1744" s="152">
        <v>0.10100000000000001</v>
      </c>
      <c r="AI1744" s="152">
        <v>97.839233410000006</v>
      </c>
      <c r="AJ1744" s="152">
        <v>2.1475391350000002</v>
      </c>
      <c r="AK1744" s="156">
        <f t="shared" si="27"/>
        <v>4.9175175000000003E-3</v>
      </c>
      <c r="AL1744" s="151">
        <v>49.175175000000003</v>
      </c>
      <c r="AM1744" s="151">
        <v>174.24359999999999</v>
      </c>
      <c r="AN1744" s="151">
        <v>469.54624000000001</v>
      </c>
      <c r="AO1744" s="151">
        <v>576.85418000000004</v>
      </c>
      <c r="AQ1744" s="152">
        <v>11.67586979</v>
      </c>
      <c r="AR1744" s="152">
        <v>0.97927496199999997</v>
      </c>
      <c r="AS1744" s="152">
        <v>14.174172090000001</v>
      </c>
      <c r="AU1744" s="151">
        <v>485.69703559999999</v>
      </c>
      <c r="AV1744" s="152">
        <v>2518.6042339999999</v>
      </c>
      <c r="AW1744" s="152">
        <v>35.894556350000002</v>
      </c>
      <c r="AX1744" s="151">
        <v>4787.0149789999996</v>
      </c>
      <c r="AZ1744" s="152">
        <v>179.7853843</v>
      </c>
      <c r="BG1744" s="152">
        <v>2.8443338159999998</v>
      </c>
      <c r="BH1744" s="152">
        <v>198.71310120000001</v>
      </c>
      <c r="BI1744" s="152">
        <v>17.161086959999999</v>
      </c>
      <c r="BJ1744" s="152">
        <v>49.1405496</v>
      </c>
      <c r="BK1744" s="152">
        <v>2.079441578</v>
      </c>
      <c r="BO1744" s="152">
        <v>79.513018590000001</v>
      </c>
      <c r="BP1744" s="152">
        <v>3.694191011</v>
      </c>
      <c r="BQ1744" s="152">
        <v>8.9722665579999994</v>
      </c>
      <c r="BR1744" s="152">
        <v>1.4191826080000001</v>
      </c>
      <c r="BS1744" s="152">
        <v>7.0491220830000003</v>
      </c>
      <c r="BT1744" s="152">
        <v>2.148676928</v>
      </c>
      <c r="BU1744" s="152">
        <v>0.84370952399999999</v>
      </c>
      <c r="BV1744" s="152">
        <v>2.5315865729999998</v>
      </c>
      <c r="BX1744" s="152">
        <v>3.0466289569999998</v>
      </c>
      <c r="BZ1744" s="152">
        <v>2.158279931</v>
      </c>
      <c r="CB1744" s="152">
        <v>2.0377470029999998</v>
      </c>
      <c r="CD1744" s="152">
        <v>1.546439626</v>
      </c>
      <c r="DC1744" s="152">
        <v>40.765000000000001</v>
      </c>
      <c r="DF1744" s="152">
        <v>11.764333329999999</v>
      </c>
      <c r="DG1744" s="152">
        <v>46.925333330000001</v>
      </c>
      <c r="DJ1744" s="152">
        <v>0.205666667</v>
      </c>
      <c r="DM1744" s="152">
        <v>0.232333333</v>
      </c>
      <c r="DO1744" s="154">
        <v>87.67183781</v>
      </c>
      <c r="ED1744" s="152">
        <v>51.52</v>
      </c>
      <c r="EE1744" s="152">
        <v>0.9</v>
      </c>
      <c r="EF1744" s="152">
        <v>17.32</v>
      </c>
      <c r="EH1744" s="152">
        <v>7.3102631149999997</v>
      </c>
      <c r="EJ1744" s="152">
        <v>8.1238954000000003</v>
      </c>
      <c r="EK1744" s="152">
        <v>0.15</v>
      </c>
      <c r="EL1744" s="152">
        <v>6.7</v>
      </c>
      <c r="EM1744" s="152">
        <v>11.41</v>
      </c>
      <c r="EO1744" s="152">
        <v>2.69</v>
      </c>
      <c r="EP1744" s="152">
        <v>0.3</v>
      </c>
      <c r="EQ1744" s="152">
        <v>0.14000000000000001</v>
      </c>
    </row>
    <row r="1745" spans="1:147">
      <c r="A1745" s="151">
        <v>7390</v>
      </c>
      <c r="B1745" s="152" t="s">
        <v>2859</v>
      </c>
      <c r="C1745" s="152" t="s">
        <v>2877</v>
      </c>
      <c r="D1745" s="152" t="s">
        <v>2878</v>
      </c>
      <c r="E1745" s="152" t="s">
        <v>3592</v>
      </c>
      <c r="F1745" s="152" t="s">
        <v>10191</v>
      </c>
      <c r="L1745" s="153" t="s">
        <v>3593</v>
      </c>
      <c r="M1745" s="153" t="s">
        <v>4877</v>
      </c>
      <c r="P1745" s="152">
        <v>15.877000000000001</v>
      </c>
      <c r="Q1745" s="152">
        <v>144.72800000000001</v>
      </c>
      <c r="R1745" s="152" t="s">
        <v>2882</v>
      </c>
      <c r="S1745" s="152" t="s">
        <v>2716</v>
      </c>
      <c r="T1745" s="152">
        <v>51.7</v>
      </c>
      <c r="U1745" s="152">
        <v>0.87</v>
      </c>
      <c r="V1745" s="152">
        <v>18.106000000000002</v>
      </c>
      <c r="X1745" s="152">
        <v>6.601</v>
      </c>
      <c r="AA1745" s="152">
        <v>4.1509999999999998</v>
      </c>
      <c r="AB1745" s="152">
        <v>0.13</v>
      </c>
      <c r="AC1745" s="152">
        <v>12.94</v>
      </c>
      <c r="AD1745" s="152">
        <v>2.5289999999999999</v>
      </c>
      <c r="AE1745" s="152">
        <v>0.35099999999999998</v>
      </c>
      <c r="AF1745" s="152">
        <v>0.125</v>
      </c>
      <c r="AI1745" s="152">
        <v>97.692551179999995</v>
      </c>
      <c r="AJ1745" s="152">
        <v>2.4831720979999998</v>
      </c>
      <c r="AK1745" s="156">
        <f t="shared" si="27"/>
        <v>2.288151E-3</v>
      </c>
      <c r="AL1745" s="151">
        <v>22.881509999999999</v>
      </c>
      <c r="AM1745" s="151">
        <v>186.2604</v>
      </c>
      <c r="AN1745" s="151">
        <v>420.69504000000001</v>
      </c>
      <c r="AO1745" s="151">
        <v>660.36977999999999</v>
      </c>
      <c r="AQ1745" s="152">
        <v>11.81031737</v>
      </c>
      <c r="AR1745" s="152">
        <v>1.027858216</v>
      </c>
      <c r="AS1745" s="152">
        <v>15.46242502</v>
      </c>
      <c r="AU1745" s="151">
        <v>490.15477249999998</v>
      </c>
      <c r="AV1745" s="152">
        <v>2646.9589230000001</v>
      </c>
      <c r="AW1745" s="152">
        <v>35.182239039999999</v>
      </c>
      <c r="AX1745" s="151">
        <v>4816.9924849999998</v>
      </c>
      <c r="AZ1745" s="152">
        <v>172.2485317</v>
      </c>
      <c r="BG1745" s="152">
        <v>2.8149458840000001</v>
      </c>
      <c r="BH1745" s="152">
        <v>215.28638979999999</v>
      </c>
      <c r="BI1745" s="152">
        <v>17.274793249999998</v>
      </c>
      <c r="BJ1745" s="152">
        <v>49.272394689999999</v>
      </c>
      <c r="BK1745" s="152">
        <v>2.1188198319999998</v>
      </c>
      <c r="BO1745" s="152">
        <v>85.040444530000002</v>
      </c>
      <c r="BP1745" s="152">
        <v>3.7414001560000001</v>
      </c>
      <c r="BQ1745" s="152">
        <v>9.158744703</v>
      </c>
      <c r="BR1745" s="152">
        <v>1.5708693330000001</v>
      </c>
      <c r="BS1745" s="152">
        <v>6.9499410560000001</v>
      </c>
      <c r="BT1745" s="152">
        <v>2.270242106</v>
      </c>
      <c r="BU1745" s="152">
        <v>0.64972226399999999</v>
      </c>
      <c r="BV1745" s="152">
        <v>2.5984881500000001</v>
      </c>
      <c r="BX1745" s="152">
        <v>3.1411426740000001</v>
      </c>
      <c r="BZ1745" s="152">
        <v>2.1440811179999999</v>
      </c>
      <c r="CB1745" s="152">
        <v>1.85649577</v>
      </c>
      <c r="CD1745" s="152">
        <v>1.473609771</v>
      </c>
      <c r="DC1745" s="152">
        <v>40.629666669999999</v>
      </c>
      <c r="DF1745" s="152">
        <v>11.64733333</v>
      </c>
      <c r="DG1745" s="152">
        <v>46.579666670000002</v>
      </c>
      <c r="DJ1745" s="152">
        <v>0.27033333300000001</v>
      </c>
      <c r="DM1745" s="152">
        <v>0.22266666700000001</v>
      </c>
      <c r="DO1745" s="154">
        <v>87.699928369999995</v>
      </c>
      <c r="ED1745" s="152">
        <v>51.52</v>
      </c>
      <c r="EE1745" s="152">
        <v>0.9</v>
      </c>
      <c r="EF1745" s="152">
        <v>17.32</v>
      </c>
      <c r="EH1745" s="152">
        <v>7.3102631149999997</v>
      </c>
      <c r="EJ1745" s="152">
        <v>8.1238954000000003</v>
      </c>
      <c r="EK1745" s="152">
        <v>0.15</v>
      </c>
      <c r="EL1745" s="152">
        <v>6.7</v>
      </c>
      <c r="EM1745" s="152">
        <v>11.41</v>
      </c>
      <c r="EO1745" s="152">
        <v>2.69</v>
      </c>
      <c r="EP1745" s="152">
        <v>0.3</v>
      </c>
      <c r="EQ1745" s="152">
        <v>0.14000000000000001</v>
      </c>
    </row>
    <row r="1746" spans="1:147">
      <c r="A1746" s="151">
        <v>7391</v>
      </c>
      <c r="B1746" s="152" t="s">
        <v>2859</v>
      </c>
      <c r="C1746" s="152" t="s">
        <v>2877</v>
      </c>
      <c r="D1746" s="152" t="s">
        <v>2878</v>
      </c>
      <c r="E1746" s="152" t="s">
        <v>3592</v>
      </c>
      <c r="F1746" s="152" t="s">
        <v>10192</v>
      </c>
      <c r="L1746" s="153" t="s">
        <v>3593</v>
      </c>
      <c r="M1746" s="153" t="s">
        <v>4990</v>
      </c>
      <c r="P1746" s="152">
        <v>15.877000000000001</v>
      </c>
      <c r="Q1746" s="152">
        <v>144.72800000000001</v>
      </c>
      <c r="R1746" s="152" t="s">
        <v>2882</v>
      </c>
      <c r="S1746" s="152" t="s">
        <v>2716</v>
      </c>
      <c r="T1746" s="152">
        <v>52.119</v>
      </c>
      <c r="U1746" s="152">
        <v>0.86799999999999999</v>
      </c>
      <c r="V1746" s="152">
        <v>18.324000000000002</v>
      </c>
      <c r="X1746" s="152">
        <v>6.6829999999999998</v>
      </c>
      <c r="AA1746" s="152">
        <v>3.76</v>
      </c>
      <c r="AB1746" s="152">
        <v>0.14699999999999999</v>
      </c>
      <c r="AC1746" s="152">
        <v>12.983000000000001</v>
      </c>
      <c r="AD1746" s="152">
        <v>2.5670000000000002</v>
      </c>
      <c r="AE1746" s="152">
        <v>0.34399999999999997</v>
      </c>
      <c r="AF1746" s="152">
        <v>9.8000000000000004E-2</v>
      </c>
      <c r="AI1746" s="152">
        <v>98.076124759999999</v>
      </c>
      <c r="AJ1746" s="152">
        <v>2.254044956</v>
      </c>
      <c r="AK1746" s="156">
        <f t="shared" si="27"/>
        <v>7.7588840589999999E-3</v>
      </c>
      <c r="AL1746" s="151">
        <v>77.588840590000004</v>
      </c>
      <c r="AM1746" s="151">
        <v>172.5746</v>
      </c>
      <c r="AN1746" s="151">
        <v>427.01695999999998</v>
      </c>
      <c r="AO1746" s="151">
        <v>615.62927999999999</v>
      </c>
      <c r="AQ1746" s="152">
        <v>11.57625775</v>
      </c>
      <c r="AR1746" s="152">
        <v>1.068059511</v>
      </c>
      <c r="AS1746" s="152">
        <v>14.815293110000001</v>
      </c>
      <c r="AU1746" s="151">
        <v>491.77632690000002</v>
      </c>
      <c r="AV1746" s="152">
        <v>2529.8709239999998</v>
      </c>
      <c r="AW1746" s="152">
        <v>36.571514950000001</v>
      </c>
      <c r="AX1746" s="151">
        <v>4885.9180939999997</v>
      </c>
      <c r="AZ1746" s="152">
        <v>185.24987830000001</v>
      </c>
      <c r="BG1746" s="152">
        <v>2.7026526560000002</v>
      </c>
      <c r="BH1746" s="152">
        <v>209.9484076</v>
      </c>
      <c r="BI1746" s="152">
        <v>17.769423570000001</v>
      </c>
      <c r="BJ1746" s="152">
        <v>50.204126729999999</v>
      </c>
      <c r="BK1746" s="152">
        <v>2.1478758130000002</v>
      </c>
      <c r="BO1746" s="152">
        <v>83.997709749999999</v>
      </c>
      <c r="BP1746" s="152">
        <v>3.8675770360000001</v>
      </c>
      <c r="BQ1746" s="152">
        <v>9.2511311529999993</v>
      </c>
      <c r="BR1746" s="152">
        <v>1.5044708899999999</v>
      </c>
      <c r="BS1746" s="152">
        <v>6.8600004969999997</v>
      </c>
      <c r="BT1746" s="152">
        <v>2.1183334039999999</v>
      </c>
      <c r="BU1746" s="152">
        <v>0.76997046400000002</v>
      </c>
      <c r="BV1746" s="152">
        <v>2.7789101070000002</v>
      </c>
      <c r="BX1746" s="152">
        <v>3.1794901790000001</v>
      </c>
      <c r="BZ1746" s="152">
        <v>2.2371278559999999</v>
      </c>
      <c r="CB1746" s="152">
        <v>1.880112851</v>
      </c>
      <c r="CD1746" s="152">
        <v>1.614619955</v>
      </c>
      <c r="DC1746" s="152">
        <v>40.600666670000003</v>
      </c>
      <c r="DF1746" s="152">
        <v>11.77933333</v>
      </c>
      <c r="DG1746" s="152">
        <v>46.938000000000002</v>
      </c>
      <c r="DJ1746" s="152">
        <v>0.22700000000000001</v>
      </c>
      <c r="DM1746" s="152">
        <v>0.227333333</v>
      </c>
      <c r="DO1746" s="154">
        <v>87.660978549999996</v>
      </c>
      <c r="ED1746" s="152">
        <v>51.52</v>
      </c>
      <c r="EE1746" s="152">
        <v>0.9</v>
      </c>
      <c r="EF1746" s="152">
        <v>17.32</v>
      </c>
      <c r="EH1746" s="152">
        <v>7.3102631149999997</v>
      </c>
      <c r="EJ1746" s="152">
        <v>8.1238954000000003</v>
      </c>
      <c r="EK1746" s="152">
        <v>0.15</v>
      </c>
      <c r="EL1746" s="152">
        <v>6.7</v>
      </c>
      <c r="EM1746" s="152">
        <v>11.41</v>
      </c>
      <c r="EO1746" s="152">
        <v>2.69</v>
      </c>
      <c r="EP1746" s="152">
        <v>0.3</v>
      </c>
      <c r="EQ1746" s="152">
        <v>0.14000000000000001</v>
      </c>
    </row>
    <row r="1747" spans="1:147">
      <c r="A1747" s="151">
        <v>7392</v>
      </c>
      <c r="B1747" s="152" t="s">
        <v>2859</v>
      </c>
      <c r="C1747" s="152" t="s">
        <v>2877</v>
      </c>
      <c r="D1747" s="152" t="s">
        <v>2878</v>
      </c>
      <c r="E1747" s="152" t="s">
        <v>3592</v>
      </c>
      <c r="F1747" s="152" t="s">
        <v>10193</v>
      </c>
      <c r="L1747" s="153" t="s">
        <v>3593</v>
      </c>
      <c r="M1747" s="153" t="s">
        <v>4896</v>
      </c>
      <c r="P1747" s="152">
        <v>15.877000000000001</v>
      </c>
      <c r="Q1747" s="152">
        <v>144.72800000000001</v>
      </c>
      <c r="R1747" s="152" t="s">
        <v>2882</v>
      </c>
      <c r="S1747" s="152" t="s">
        <v>2716</v>
      </c>
      <c r="T1747" s="152">
        <v>51.738999999999997</v>
      </c>
      <c r="U1747" s="152">
        <v>0.90800000000000003</v>
      </c>
      <c r="V1747" s="152">
        <v>18.338000000000001</v>
      </c>
      <c r="X1747" s="152">
        <v>6.5540000000000003</v>
      </c>
      <c r="AA1747" s="152">
        <v>3.254</v>
      </c>
      <c r="AB1747" s="152">
        <v>0.14599999999999999</v>
      </c>
      <c r="AC1747" s="152">
        <v>12.95</v>
      </c>
      <c r="AD1747" s="152">
        <v>2.6579999999999999</v>
      </c>
      <c r="AE1747" s="152">
        <v>0.35099999999999998</v>
      </c>
      <c r="AF1747" s="152">
        <v>0.12</v>
      </c>
      <c r="AI1747" s="152">
        <v>97.199628840000003</v>
      </c>
      <c r="AJ1747" s="152">
        <v>2.308293242</v>
      </c>
      <c r="AK1747" s="156">
        <f t="shared" si="27"/>
        <v>8.3617868999999994E-3</v>
      </c>
      <c r="AL1747" s="151">
        <v>83.617868999999999</v>
      </c>
      <c r="AM1747" s="151">
        <v>182.92240000000001</v>
      </c>
      <c r="AN1747" s="151">
        <v>544.83456000000001</v>
      </c>
      <c r="AO1747" s="151">
        <v>613.83965999999998</v>
      </c>
      <c r="AQ1747" s="152">
        <v>12.329485399999999</v>
      </c>
      <c r="AR1747" s="152">
        <v>1.0685563899999999</v>
      </c>
      <c r="AS1747" s="152">
        <v>14.687334509999999</v>
      </c>
      <c r="AU1747" s="151">
        <v>482.40421429999998</v>
      </c>
      <c r="AV1747" s="152">
        <v>2583.3520440000002</v>
      </c>
      <c r="AW1747" s="152">
        <v>36.398578710000002</v>
      </c>
      <c r="AX1747" s="151">
        <v>4969.0547029999998</v>
      </c>
      <c r="AZ1747" s="152">
        <v>178.75030849999999</v>
      </c>
      <c r="BG1747" s="152">
        <v>2.3139711479999998</v>
      </c>
      <c r="BH1747" s="152">
        <v>208.54284809999999</v>
      </c>
      <c r="BI1747" s="152">
        <v>17.75919476</v>
      </c>
      <c r="BJ1747" s="152">
        <v>50.615291059999997</v>
      </c>
      <c r="BK1747" s="152">
        <v>2.2189327670000001</v>
      </c>
      <c r="BO1747" s="152">
        <v>81.924217999999996</v>
      </c>
      <c r="BP1747" s="152">
        <v>3.7431786370000002</v>
      </c>
      <c r="BQ1747" s="152">
        <v>9.1486269090000008</v>
      </c>
      <c r="BR1747" s="152">
        <v>1.431854905</v>
      </c>
      <c r="BS1747" s="152">
        <v>7.637247092</v>
      </c>
      <c r="BT1747" s="152">
        <v>2.6720358439999998</v>
      </c>
      <c r="BU1747" s="152">
        <v>0.66722215299999998</v>
      </c>
      <c r="BV1747" s="152">
        <v>2.5215690689999999</v>
      </c>
      <c r="BX1747" s="152">
        <v>3.181527295</v>
      </c>
      <c r="BZ1747" s="152">
        <v>2.1652209020000002</v>
      </c>
      <c r="CB1747" s="152">
        <v>1.8513236909999999</v>
      </c>
      <c r="CD1747" s="152">
        <v>1.537498818</v>
      </c>
      <c r="DC1747" s="152">
        <v>40.664999999999999</v>
      </c>
      <c r="DF1747" s="152">
        <v>11.704333330000001</v>
      </c>
      <c r="DG1747" s="152">
        <v>46.76733333</v>
      </c>
      <c r="DJ1747" s="152">
        <v>0.219</v>
      </c>
      <c r="DM1747" s="152">
        <v>0.216</v>
      </c>
      <c r="DO1747" s="154">
        <v>87.690637150000001</v>
      </c>
      <c r="ED1747" s="152">
        <v>51.52</v>
      </c>
      <c r="EE1747" s="152">
        <v>0.9</v>
      </c>
      <c r="EF1747" s="152">
        <v>17.32</v>
      </c>
      <c r="EH1747" s="152">
        <v>7.3102631149999997</v>
      </c>
      <c r="EJ1747" s="152">
        <v>8.1238954000000003</v>
      </c>
      <c r="EK1747" s="152">
        <v>0.15</v>
      </c>
      <c r="EL1747" s="152">
        <v>6.7</v>
      </c>
      <c r="EM1747" s="152">
        <v>11.41</v>
      </c>
      <c r="EO1747" s="152">
        <v>2.69</v>
      </c>
      <c r="EP1747" s="152">
        <v>0.3</v>
      </c>
      <c r="EQ1747" s="152">
        <v>0.14000000000000001</v>
      </c>
    </row>
    <row r="1748" spans="1:147">
      <c r="A1748" s="151">
        <v>7393</v>
      </c>
      <c r="B1748" s="152" t="s">
        <v>2859</v>
      </c>
      <c r="C1748" s="152" t="s">
        <v>2877</v>
      </c>
      <c r="D1748" s="152" t="s">
        <v>2878</v>
      </c>
      <c r="E1748" s="152" t="s">
        <v>3592</v>
      </c>
      <c r="F1748" s="152" t="s">
        <v>10194</v>
      </c>
      <c r="L1748" s="153" t="s">
        <v>3593</v>
      </c>
      <c r="M1748" s="153" t="s">
        <v>4366</v>
      </c>
      <c r="P1748" s="152">
        <v>15.877000000000001</v>
      </c>
      <c r="Q1748" s="152">
        <v>144.72800000000001</v>
      </c>
      <c r="R1748" s="152" t="s">
        <v>2882</v>
      </c>
      <c r="S1748" s="152" t="s">
        <v>2716</v>
      </c>
      <c r="T1748" s="152">
        <v>50.091000000000001</v>
      </c>
      <c r="U1748" s="152">
        <v>0.77700000000000002</v>
      </c>
      <c r="V1748" s="152">
        <v>17.933</v>
      </c>
      <c r="X1748" s="152">
        <v>7.1769999999999996</v>
      </c>
      <c r="AA1748" s="152">
        <v>6.3090000000000002</v>
      </c>
      <c r="AB1748" s="152">
        <v>0.13800000000000001</v>
      </c>
      <c r="AC1748" s="152">
        <v>12.36</v>
      </c>
      <c r="AD1748" s="152">
        <v>2.3639999999999999</v>
      </c>
      <c r="AE1748" s="152">
        <v>0.30099999999999999</v>
      </c>
      <c r="AF1748" s="152">
        <v>8.8999999999999996E-2</v>
      </c>
      <c r="AI1748" s="152">
        <v>97.742177490000003</v>
      </c>
      <c r="AJ1748" s="152">
        <v>2.4123741019999998</v>
      </c>
      <c r="AK1748" s="156">
        <f t="shared" si="27"/>
        <v>2.5330233000000001E-2</v>
      </c>
      <c r="AL1748" s="151">
        <v>253.30233000000001</v>
      </c>
      <c r="AM1748" s="151">
        <v>154.21559999999999</v>
      </c>
      <c r="AN1748" s="151">
        <v>781.04448000000002</v>
      </c>
      <c r="AO1748" s="151">
        <v>539.86869999999999</v>
      </c>
      <c r="AQ1748" s="152">
        <v>10.93503151</v>
      </c>
      <c r="AR1748" s="152">
        <v>0.90378000300000005</v>
      </c>
      <c r="AS1748" s="152">
        <v>13.414825220000001</v>
      </c>
      <c r="AU1748" s="151">
        <v>463.7978521</v>
      </c>
      <c r="AV1748" s="152">
        <v>2404.3685610000002</v>
      </c>
      <c r="AW1748" s="152">
        <v>34.772720880000001</v>
      </c>
      <c r="AX1748" s="151">
        <v>4348.1880940000001</v>
      </c>
      <c r="AZ1748" s="152">
        <v>199.78838970000001</v>
      </c>
      <c r="BG1748" s="152">
        <v>2.7236493639999999</v>
      </c>
      <c r="BH1748" s="152">
        <v>201.08277229999999</v>
      </c>
      <c r="BI1748" s="152">
        <v>15.24465219</v>
      </c>
      <c r="BJ1748" s="152">
        <v>45.942003669999998</v>
      </c>
      <c r="BK1748" s="152">
        <v>1.9394258449999999</v>
      </c>
      <c r="BO1748" s="152">
        <v>74.362560909999999</v>
      </c>
      <c r="BP1748" s="152">
        <v>3.4851718470000002</v>
      </c>
      <c r="BQ1748" s="152">
        <v>8.2025184240000009</v>
      </c>
      <c r="BR1748" s="152">
        <v>1.305696733</v>
      </c>
      <c r="BS1748" s="152">
        <v>6.676608002</v>
      </c>
      <c r="BT1748" s="152">
        <v>1.883132875</v>
      </c>
      <c r="BU1748" s="152">
        <v>0.72205815399999995</v>
      </c>
      <c r="BV1748" s="152">
        <v>2.3357157009999998</v>
      </c>
      <c r="BX1748" s="152">
        <v>2.8688723550000002</v>
      </c>
      <c r="BZ1748" s="152">
        <v>1.8237326599999999</v>
      </c>
      <c r="CB1748" s="152">
        <v>1.75781085</v>
      </c>
      <c r="CD1748" s="152">
        <v>1.3301833590000001</v>
      </c>
      <c r="CU1748" s="152">
        <v>-30.636639697343647</v>
      </c>
      <c r="DC1748" s="152">
        <v>40.411666670000002</v>
      </c>
      <c r="DF1748" s="152">
        <v>11.936666669999999</v>
      </c>
      <c r="DG1748" s="152">
        <v>46.40966667</v>
      </c>
      <c r="DJ1748" s="152">
        <v>0.22266666700000001</v>
      </c>
      <c r="DM1748" s="152">
        <v>0.22666666699999999</v>
      </c>
      <c r="DO1748" s="154">
        <v>87.392548779999998</v>
      </c>
      <c r="ED1748" s="152">
        <v>51.52</v>
      </c>
      <c r="EE1748" s="152">
        <v>0.9</v>
      </c>
      <c r="EF1748" s="152">
        <v>17.32</v>
      </c>
      <c r="EH1748" s="152">
        <v>7.3102631149999997</v>
      </c>
      <c r="EJ1748" s="152">
        <v>8.1238954000000003</v>
      </c>
      <c r="EK1748" s="152">
        <v>0.15</v>
      </c>
      <c r="EL1748" s="152">
        <v>6.7</v>
      </c>
      <c r="EM1748" s="152">
        <v>11.41</v>
      </c>
      <c r="EO1748" s="152">
        <v>2.69</v>
      </c>
      <c r="EP1748" s="152">
        <v>0.3</v>
      </c>
      <c r="EQ1748" s="152">
        <v>0.14000000000000001</v>
      </c>
    </row>
    <row r="1749" spans="1:147">
      <c r="A1749" s="151">
        <v>7394</v>
      </c>
      <c r="B1749" s="152" t="s">
        <v>2859</v>
      </c>
      <c r="C1749" s="152" t="s">
        <v>2877</v>
      </c>
      <c r="D1749" s="152" t="s">
        <v>2878</v>
      </c>
      <c r="E1749" s="152" t="s">
        <v>3592</v>
      </c>
      <c r="F1749" s="152" t="s">
        <v>10195</v>
      </c>
      <c r="L1749" s="153" t="s">
        <v>3593</v>
      </c>
      <c r="M1749" s="153" t="s">
        <v>4770</v>
      </c>
      <c r="P1749" s="152">
        <v>15.877000000000001</v>
      </c>
      <c r="Q1749" s="152">
        <v>144.72800000000001</v>
      </c>
      <c r="R1749" s="152" t="s">
        <v>2882</v>
      </c>
      <c r="S1749" s="152" t="s">
        <v>2716</v>
      </c>
      <c r="T1749" s="152">
        <v>51.359000000000002</v>
      </c>
      <c r="U1749" s="152">
        <v>0.86799999999999999</v>
      </c>
      <c r="V1749" s="152">
        <v>18.117999999999999</v>
      </c>
      <c r="X1749" s="152">
        <v>6.7990000000000004</v>
      </c>
      <c r="AA1749" s="152">
        <v>4.5069999999999997</v>
      </c>
      <c r="AB1749" s="152">
        <v>9.7000000000000003E-2</v>
      </c>
      <c r="AC1749" s="152">
        <v>12.835000000000001</v>
      </c>
      <c r="AD1749" s="152">
        <v>2.488</v>
      </c>
      <c r="AE1749" s="152">
        <v>0.316</v>
      </c>
      <c r="AF1749" s="152">
        <v>0.14799999999999999</v>
      </c>
      <c r="AI1749" s="152">
        <v>97.731646409999996</v>
      </c>
      <c r="AJ1749" s="152">
        <v>2.5193244429999999</v>
      </c>
      <c r="AK1749" s="156">
        <f t="shared" si="27"/>
        <v>1.3541572E-2</v>
      </c>
      <c r="AL1749" s="151">
        <v>135.41571999999999</v>
      </c>
      <c r="AM1749" s="151">
        <v>184.92519999999999</v>
      </c>
      <c r="AN1749" s="151">
        <v>629.3184</v>
      </c>
      <c r="AO1749" s="151">
        <v>615.62927999999999</v>
      </c>
      <c r="AQ1749" s="152">
        <v>11.30174149</v>
      </c>
      <c r="AR1749" s="152">
        <v>1.0242157140000001</v>
      </c>
      <c r="AS1749" s="152">
        <v>14.18939153</v>
      </c>
      <c r="AU1749" s="151">
        <v>478.70344189999997</v>
      </c>
      <c r="AV1749" s="152">
        <v>2478.5290479999999</v>
      </c>
      <c r="AW1749" s="152">
        <v>35.19927551</v>
      </c>
      <c r="AX1749" s="151">
        <v>4803.272301</v>
      </c>
      <c r="AZ1749" s="152">
        <v>186.75724880000001</v>
      </c>
      <c r="BG1749" s="152">
        <v>2.9139250360000002</v>
      </c>
      <c r="BH1749" s="152">
        <v>207.32067939999999</v>
      </c>
      <c r="BI1749" s="152">
        <v>17.436709749999999</v>
      </c>
      <c r="BJ1749" s="152">
        <v>49.110694100000003</v>
      </c>
      <c r="BK1749" s="152">
        <v>2.159621848</v>
      </c>
      <c r="BO1749" s="152">
        <v>80.457934600000002</v>
      </c>
      <c r="BP1749" s="152">
        <v>3.8106180040000002</v>
      </c>
      <c r="BQ1749" s="152">
        <v>9.2693583400000001</v>
      </c>
      <c r="BR1749" s="152">
        <v>1.441401486</v>
      </c>
      <c r="BS1749" s="152">
        <v>7.1102323800000002</v>
      </c>
      <c r="BT1749" s="152">
        <v>2.2082557120000001</v>
      </c>
      <c r="BU1749" s="152">
        <v>0.61154873200000004</v>
      </c>
      <c r="BV1749" s="152">
        <v>2.5454274410000002</v>
      </c>
      <c r="BX1749" s="152">
        <v>2.9901171629999999</v>
      </c>
      <c r="BZ1749" s="152">
        <v>2.208813219</v>
      </c>
      <c r="CB1749" s="152">
        <v>1.858900059</v>
      </c>
      <c r="CD1749" s="152">
        <v>1.494707944</v>
      </c>
      <c r="DC1749" s="152">
        <v>40.546333330000003</v>
      </c>
      <c r="DF1749" s="152">
        <v>11.54533333</v>
      </c>
      <c r="DG1749" s="152">
        <v>46.611333330000001</v>
      </c>
      <c r="DJ1749" s="152">
        <v>0.22466666699999999</v>
      </c>
      <c r="DM1749" s="152">
        <v>0.20533333300000001</v>
      </c>
      <c r="DO1749" s="154">
        <v>87.801777970000003</v>
      </c>
      <c r="ED1749" s="152">
        <v>51.52</v>
      </c>
      <c r="EE1749" s="152">
        <v>0.9</v>
      </c>
      <c r="EF1749" s="152">
        <v>17.32</v>
      </c>
      <c r="EH1749" s="152">
        <v>7.3102631149999997</v>
      </c>
      <c r="EJ1749" s="152">
        <v>8.1238954000000003</v>
      </c>
      <c r="EK1749" s="152">
        <v>0.15</v>
      </c>
      <c r="EL1749" s="152">
        <v>6.7</v>
      </c>
      <c r="EM1749" s="152">
        <v>11.41</v>
      </c>
      <c r="EO1749" s="152">
        <v>2.69</v>
      </c>
      <c r="EP1749" s="152">
        <v>0.3</v>
      </c>
      <c r="EQ1749" s="152">
        <v>0.14000000000000001</v>
      </c>
    </row>
    <row r="1750" spans="1:147">
      <c r="A1750" s="151">
        <v>7395</v>
      </c>
      <c r="B1750" s="152" t="s">
        <v>2859</v>
      </c>
      <c r="C1750" s="152" t="s">
        <v>2877</v>
      </c>
      <c r="D1750" s="152" t="s">
        <v>2878</v>
      </c>
      <c r="E1750" s="152" t="s">
        <v>3592</v>
      </c>
      <c r="F1750" s="152" t="s">
        <v>10196</v>
      </c>
      <c r="L1750" s="153" t="s">
        <v>3593</v>
      </c>
      <c r="M1750" s="153" t="s">
        <v>5019</v>
      </c>
      <c r="P1750" s="152">
        <v>15.877000000000001</v>
      </c>
      <c r="Q1750" s="152">
        <v>144.72800000000001</v>
      </c>
      <c r="R1750" s="152" t="s">
        <v>2882</v>
      </c>
      <c r="S1750" s="152" t="s">
        <v>2716</v>
      </c>
      <c r="T1750" s="152">
        <v>52.204999999999998</v>
      </c>
      <c r="U1750" s="152">
        <v>0.88900000000000001</v>
      </c>
      <c r="V1750" s="152">
        <v>18.73</v>
      </c>
      <c r="X1750" s="152">
        <v>6.5289999999999999</v>
      </c>
      <c r="AA1750" s="152">
        <v>3.5110000000000001</v>
      </c>
      <c r="AB1750" s="152">
        <v>0.127</v>
      </c>
      <c r="AC1750" s="152">
        <v>12.936999999999999</v>
      </c>
      <c r="AD1750" s="152">
        <v>2.6339999999999999</v>
      </c>
      <c r="AE1750" s="152">
        <v>0.37</v>
      </c>
      <c r="AF1750" s="152">
        <v>9.8000000000000004E-2</v>
      </c>
      <c r="AI1750" s="152">
        <v>98.211873539999999</v>
      </c>
      <c r="AJ1750" s="152">
        <v>2.3333329219999999</v>
      </c>
      <c r="AK1750" s="156">
        <f t="shared" si="27"/>
        <v>2.9210723000000004E-3</v>
      </c>
      <c r="AL1750" s="151">
        <v>29.210723000000002</v>
      </c>
      <c r="AM1750" s="151">
        <v>186.2604</v>
      </c>
      <c r="AN1750" s="151">
        <v>433.91359999999997</v>
      </c>
      <c r="AO1750" s="151">
        <v>676.47636</v>
      </c>
      <c r="AQ1750" s="152">
        <v>11.62505045</v>
      </c>
      <c r="AR1750" s="152">
        <v>1.0208675169999999</v>
      </c>
      <c r="AS1750" s="152">
        <v>15.899280559999999</v>
      </c>
      <c r="AU1750" s="151">
        <v>518.82051160000003</v>
      </c>
      <c r="AV1750" s="152">
        <v>2739.9447650000002</v>
      </c>
      <c r="AW1750" s="152">
        <v>34.876546910000002</v>
      </c>
      <c r="AX1750" s="151">
        <v>4838.7393899999997</v>
      </c>
      <c r="AZ1750" s="152">
        <v>172.29818879999999</v>
      </c>
      <c r="BG1750" s="152">
        <v>2.9985831649999999</v>
      </c>
      <c r="BH1750" s="152">
        <v>214.9143684</v>
      </c>
      <c r="BI1750" s="152">
        <v>17.53352662</v>
      </c>
      <c r="BJ1750" s="152">
        <v>51.224623780000002</v>
      </c>
      <c r="BK1750" s="152">
        <v>2.121086611</v>
      </c>
      <c r="BO1750" s="152">
        <v>87.939739639999999</v>
      </c>
      <c r="BP1750" s="152">
        <v>3.8472197800000001</v>
      </c>
      <c r="BQ1750" s="152">
        <v>9.5980919129999993</v>
      </c>
      <c r="BR1750" s="152">
        <v>1.4791585709999999</v>
      </c>
      <c r="BS1750" s="152">
        <v>7.2429255059999997</v>
      </c>
      <c r="BT1750" s="152">
        <v>2.2141123180000002</v>
      </c>
      <c r="BU1750" s="152">
        <v>0.69727303100000004</v>
      </c>
      <c r="BV1750" s="152">
        <v>2.6875866130000001</v>
      </c>
      <c r="BX1750" s="152">
        <v>3.2640547639999999</v>
      </c>
      <c r="BZ1750" s="152">
        <v>2.156695579</v>
      </c>
      <c r="CB1750" s="152">
        <v>1.9644135760000001</v>
      </c>
      <c r="CD1750" s="152">
        <v>1.5461880939999999</v>
      </c>
      <c r="DC1750" s="152">
        <v>40.350999999999999</v>
      </c>
      <c r="DF1750" s="152">
        <v>11.715666669999999</v>
      </c>
      <c r="DG1750" s="152">
        <v>46.689</v>
      </c>
      <c r="DJ1750" s="152">
        <v>0.234666667</v>
      </c>
      <c r="DM1750" s="152">
        <v>0.22166666700000001</v>
      </c>
      <c r="DO1750" s="154">
        <v>87.662066820000007</v>
      </c>
      <c r="ED1750" s="152">
        <v>51.52</v>
      </c>
      <c r="EE1750" s="152">
        <v>0.9</v>
      </c>
      <c r="EF1750" s="152">
        <v>17.32</v>
      </c>
      <c r="EH1750" s="152">
        <v>7.3102631149999997</v>
      </c>
      <c r="EJ1750" s="152">
        <v>8.1238954000000003</v>
      </c>
      <c r="EK1750" s="152">
        <v>0.15</v>
      </c>
      <c r="EL1750" s="152">
        <v>6.7</v>
      </c>
      <c r="EM1750" s="152">
        <v>11.41</v>
      </c>
      <c r="EO1750" s="152">
        <v>2.69</v>
      </c>
      <c r="EP1750" s="152">
        <v>0.3</v>
      </c>
      <c r="EQ1750" s="152">
        <v>0.14000000000000001</v>
      </c>
    </row>
    <row r="1751" spans="1:147">
      <c r="A1751" s="151">
        <v>7396</v>
      </c>
      <c r="B1751" s="152" t="s">
        <v>2859</v>
      </c>
      <c r="C1751" s="152" t="s">
        <v>2877</v>
      </c>
      <c r="D1751" s="152" t="s">
        <v>2878</v>
      </c>
      <c r="E1751" s="152" t="s">
        <v>3592</v>
      </c>
      <c r="F1751" s="152" t="s">
        <v>10197</v>
      </c>
      <c r="L1751" s="153" t="s">
        <v>3593</v>
      </c>
      <c r="M1751" s="153" t="s">
        <v>4924</v>
      </c>
      <c r="P1751" s="152">
        <v>15.877000000000001</v>
      </c>
      <c r="Q1751" s="152">
        <v>144.72800000000001</v>
      </c>
      <c r="R1751" s="152" t="s">
        <v>2882</v>
      </c>
      <c r="S1751" s="152" t="s">
        <v>2716</v>
      </c>
      <c r="T1751" s="152">
        <v>51.862000000000002</v>
      </c>
      <c r="U1751" s="152">
        <v>0.86799999999999999</v>
      </c>
      <c r="V1751" s="152">
        <v>19.597999999999999</v>
      </c>
      <c r="X1751" s="152">
        <v>6.0810000000000004</v>
      </c>
      <c r="AA1751" s="152">
        <v>2.96</v>
      </c>
      <c r="AB1751" s="152">
        <v>0.125</v>
      </c>
      <c r="AC1751" s="152">
        <v>13.077</v>
      </c>
      <c r="AD1751" s="152">
        <v>2.7010000000000001</v>
      </c>
      <c r="AE1751" s="152">
        <v>0.35299999999999998</v>
      </c>
      <c r="AF1751" s="152">
        <v>0.105</v>
      </c>
      <c r="AI1751" s="152">
        <v>97.893057810000002</v>
      </c>
      <c r="AJ1751" s="152">
        <v>2.1516358699999998</v>
      </c>
      <c r="AK1751" s="156">
        <f t="shared" si="27"/>
        <v>1.13216641E-2</v>
      </c>
      <c r="AL1751" s="151">
        <v>113.216641</v>
      </c>
      <c r="AM1751" s="151">
        <v>172.9084</v>
      </c>
      <c r="AN1751" s="151">
        <v>745.41183999999998</v>
      </c>
      <c r="AO1751" s="151">
        <v>663.35248000000001</v>
      </c>
      <c r="AQ1751" s="152">
        <v>11.63028916</v>
      </c>
      <c r="AR1751" s="152">
        <v>1.025526709</v>
      </c>
      <c r="AS1751" s="152">
        <v>14.93694378</v>
      </c>
      <c r="AU1751" s="151">
        <v>493.4076187</v>
      </c>
      <c r="AV1751" s="152">
        <v>2580.7849500000002</v>
      </c>
      <c r="AW1751" s="152">
        <v>36.081636080000003</v>
      </c>
      <c r="AX1751" s="151">
        <v>4704.029391</v>
      </c>
      <c r="AZ1751" s="152">
        <v>183.80319979999999</v>
      </c>
      <c r="BG1751" s="152">
        <v>2.5267725950000002</v>
      </c>
      <c r="BH1751" s="152">
        <v>218.7760547</v>
      </c>
      <c r="BI1751" s="152">
        <v>16.870874239999999</v>
      </c>
      <c r="BJ1751" s="152">
        <v>48.9592125</v>
      </c>
      <c r="BK1751" s="152">
        <v>1.991955162</v>
      </c>
      <c r="BO1751" s="152">
        <v>82.062960950000004</v>
      </c>
      <c r="BP1751" s="152">
        <v>3.6753105289999999</v>
      </c>
      <c r="BQ1751" s="152">
        <v>9.2724277829999995</v>
      </c>
      <c r="BR1751" s="152">
        <v>1.4311513360000001</v>
      </c>
      <c r="BS1751" s="152">
        <v>7.2479153590000003</v>
      </c>
      <c r="BT1751" s="152">
        <v>1.8653433150000001</v>
      </c>
      <c r="BU1751" s="152">
        <v>0.87457805499999997</v>
      </c>
      <c r="BV1751" s="152">
        <v>2.4539727770000002</v>
      </c>
      <c r="BX1751" s="152">
        <v>3.1340552060000002</v>
      </c>
      <c r="BZ1751" s="152">
        <v>2.165914999</v>
      </c>
      <c r="CB1751" s="152">
        <v>1.7516729010000001</v>
      </c>
      <c r="CD1751" s="152">
        <v>1.475370493</v>
      </c>
      <c r="DC1751" s="152">
        <v>40.694666669999997</v>
      </c>
      <c r="DF1751" s="152">
        <v>11.72</v>
      </c>
      <c r="DG1751" s="152">
        <v>46.745333330000001</v>
      </c>
      <c r="DJ1751" s="152">
        <v>0.23400000000000001</v>
      </c>
      <c r="DM1751" s="152">
        <v>0.22800000000000001</v>
      </c>
      <c r="DO1751" s="154">
        <v>87.671106219999999</v>
      </c>
      <c r="ED1751" s="152">
        <v>51.52</v>
      </c>
      <c r="EE1751" s="152">
        <v>0.9</v>
      </c>
      <c r="EF1751" s="152">
        <v>17.32</v>
      </c>
      <c r="EH1751" s="152">
        <v>7.3102631149999997</v>
      </c>
      <c r="EJ1751" s="152">
        <v>8.1238954000000003</v>
      </c>
      <c r="EK1751" s="152">
        <v>0.15</v>
      </c>
      <c r="EL1751" s="152">
        <v>6.7</v>
      </c>
      <c r="EM1751" s="152">
        <v>11.41</v>
      </c>
      <c r="EO1751" s="152">
        <v>2.69</v>
      </c>
      <c r="EP1751" s="152">
        <v>0.3</v>
      </c>
      <c r="EQ1751" s="152">
        <v>0.14000000000000001</v>
      </c>
    </row>
    <row r="1752" spans="1:147">
      <c r="A1752" s="151">
        <v>7397</v>
      </c>
      <c r="B1752" s="152" t="s">
        <v>2859</v>
      </c>
      <c r="C1752" s="152" t="s">
        <v>2877</v>
      </c>
      <c r="D1752" s="152" t="s">
        <v>2878</v>
      </c>
      <c r="E1752" s="152" t="s">
        <v>3592</v>
      </c>
      <c r="F1752" s="152" t="s">
        <v>10198</v>
      </c>
      <c r="L1752" s="153" t="s">
        <v>3593</v>
      </c>
      <c r="M1752" s="153" t="s">
        <v>4611</v>
      </c>
      <c r="P1752" s="152">
        <v>15.877000000000001</v>
      </c>
      <c r="Q1752" s="152">
        <v>144.72800000000001</v>
      </c>
      <c r="R1752" s="152" t="s">
        <v>2882</v>
      </c>
      <c r="S1752" s="152" t="s">
        <v>2716</v>
      </c>
      <c r="T1752" s="152">
        <v>50.844999999999999</v>
      </c>
      <c r="U1752" s="152">
        <v>0.83699999999999997</v>
      </c>
      <c r="V1752" s="152">
        <v>17.146000000000001</v>
      </c>
      <c r="X1752" s="152">
        <v>7.1390000000000002</v>
      </c>
      <c r="AA1752" s="152">
        <v>6.44</v>
      </c>
      <c r="AB1752" s="152">
        <v>0.126</v>
      </c>
      <c r="AC1752" s="152">
        <v>11.957000000000001</v>
      </c>
      <c r="AD1752" s="152">
        <v>2.54</v>
      </c>
      <c r="AE1752" s="152">
        <v>0.33</v>
      </c>
      <c r="AF1752" s="152">
        <v>0.11799999999999999</v>
      </c>
      <c r="AI1752" s="152">
        <v>97.672334840000005</v>
      </c>
      <c r="AJ1752" s="152">
        <v>2.222655987</v>
      </c>
      <c r="AK1752" s="156">
        <f t="shared" si="27"/>
        <v>2.562505009E-2</v>
      </c>
      <c r="AL1752" s="151">
        <v>256.25050090000002</v>
      </c>
      <c r="AM1752" s="151">
        <v>170.5718</v>
      </c>
      <c r="AN1752" s="151">
        <v>443.10912000000002</v>
      </c>
      <c r="AO1752" s="151">
        <v>568.50261999999998</v>
      </c>
      <c r="AU1752" s="151">
        <v>492.38927849999999</v>
      </c>
      <c r="AV1752" s="152">
        <v>2540.5671480000001</v>
      </c>
      <c r="AW1752" s="152">
        <v>36.364827210000001</v>
      </c>
      <c r="AX1752" s="151">
        <v>4934.9618970000001</v>
      </c>
      <c r="AZ1752" s="152">
        <v>186.4769618</v>
      </c>
      <c r="BG1752" s="152">
        <v>2.7557597820000002</v>
      </c>
      <c r="BH1752" s="152">
        <v>200.07674280000001</v>
      </c>
      <c r="BI1752" s="152">
        <v>17.892803619999999</v>
      </c>
      <c r="BJ1752" s="152">
        <v>50.966944769999998</v>
      </c>
      <c r="BK1752" s="152">
        <v>2.1322893679999999</v>
      </c>
      <c r="BO1752" s="152">
        <v>80.271613139999999</v>
      </c>
      <c r="BP1752" s="152">
        <v>3.8418684569999999</v>
      </c>
      <c r="BQ1752" s="152">
        <v>9.4225083959999996</v>
      </c>
      <c r="BR1752" s="152">
        <v>1.526045906</v>
      </c>
      <c r="BS1752" s="152">
        <v>7.4795430989999998</v>
      </c>
      <c r="BT1752" s="152">
        <v>2.2418667069999998</v>
      </c>
      <c r="BU1752" s="152">
        <v>0.90267092699999996</v>
      </c>
      <c r="BV1752" s="152">
        <v>2.717614835</v>
      </c>
      <c r="BX1752" s="152">
        <v>3.2542329529999998</v>
      </c>
      <c r="BZ1752" s="152">
        <v>2.0795602629999999</v>
      </c>
      <c r="CB1752" s="152">
        <v>1.8649497289999999</v>
      </c>
      <c r="CD1752" s="152">
        <v>1.376731964</v>
      </c>
      <c r="CU1752" s="152">
        <v>-18.397602489616638</v>
      </c>
      <c r="DC1752" s="152">
        <v>40.724666669999998</v>
      </c>
      <c r="DF1752" s="152">
        <v>10.878</v>
      </c>
      <c r="DG1752" s="152">
        <v>47.261333329999999</v>
      </c>
      <c r="DJ1752" s="152">
        <v>0.30133333299999998</v>
      </c>
      <c r="DM1752" s="152">
        <v>0.181666667</v>
      </c>
      <c r="DO1752" s="154">
        <v>88.566228480000007</v>
      </c>
      <c r="ED1752" s="152">
        <v>51.52</v>
      </c>
      <c r="EE1752" s="152">
        <v>0.9</v>
      </c>
      <c r="EF1752" s="152">
        <v>17.32</v>
      </c>
      <c r="EH1752" s="152">
        <v>7.3102631149999997</v>
      </c>
      <c r="EJ1752" s="152">
        <v>8.1238954000000003</v>
      </c>
      <c r="EK1752" s="152">
        <v>0.15</v>
      </c>
      <c r="EL1752" s="152">
        <v>6.7</v>
      </c>
      <c r="EM1752" s="152">
        <v>11.41</v>
      </c>
      <c r="EO1752" s="152">
        <v>2.69</v>
      </c>
      <c r="EP1752" s="152">
        <v>0.3</v>
      </c>
      <c r="EQ1752" s="152">
        <v>0.14000000000000001</v>
      </c>
    </row>
    <row r="1753" spans="1:147">
      <c r="A1753" s="151">
        <v>7398</v>
      </c>
      <c r="B1753" s="152" t="s">
        <v>2859</v>
      </c>
      <c r="C1753" s="152" t="s">
        <v>2877</v>
      </c>
      <c r="D1753" s="152" t="s">
        <v>2878</v>
      </c>
      <c r="E1753" s="152" t="s">
        <v>3592</v>
      </c>
      <c r="F1753" s="152" t="s">
        <v>10199</v>
      </c>
      <c r="L1753" s="153" t="s">
        <v>3593</v>
      </c>
      <c r="M1753" s="153" t="s">
        <v>4573</v>
      </c>
      <c r="P1753" s="152">
        <v>15.877000000000001</v>
      </c>
      <c r="Q1753" s="152">
        <v>144.72800000000001</v>
      </c>
      <c r="R1753" s="152" t="s">
        <v>2882</v>
      </c>
      <c r="S1753" s="152" t="s">
        <v>2716</v>
      </c>
      <c r="T1753" s="152">
        <v>50.731999999999999</v>
      </c>
      <c r="U1753" s="152">
        <v>0.84599999999999997</v>
      </c>
      <c r="V1753" s="152">
        <v>17.036000000000001</v>
      </c>
      <c r="X1753" s="152">
        <v>7.2480000000000002</v>
      </c>
      <c r="AA1753" s="152">
        <v>5.3520000000000003</v>
      </c>
      <c r="AB1753" s="152">
        <v>0.13900000000000001</v>
      </c>
      <c r="AC1753" s="152">
        <v>12.433999999999999</v>
      </c>
      <c r="AD1753" s="152">
        <v>2.431</v>
      </c>
      <c r="AE1753" s="152">
        <v>0.33500000000000002</v>
      </c>
      <c r="AF1753" s="152">
        <v>0.11</v>
      </c>
      <c r="AI1753" s="152">
        <v>96.840086650000003</v>
      </c>
      <c r="AJ1753" s="152">
        <v>1.7362909339999999</v>
      </c>
      <c r="AK1753" s="156">
        <f t="shared" si="27"/>
        <v>3.5473030999999999E-3</v>
      </c>
      <c r="AL1753" s="151">
        <v>35.473030999999999</v>
      </c>
      <c r="AM1753" s="151">
        <v>159.89019999999999</v>
      </c>
      <c r="AN1753" s="151">
        <v>419.54559999999998</v>
      </c>
      <c r="AO1753" s="151">
        <v>530.92060000000004</v>
      </c>
      <c r="AU1753" s="151">
        <v>488.24211739999998</v>
      </c>
      <c r="AV1753" s="152">
        <v>2592.4794889999998</v>
      </c>
      <c r="AW1753" s="152">
        <v>37.273546090000004</v>
      </c>
      <c r="AX1753" s="151">
        <v>4959.4573710000004</v>
      </c>
      <c r="AZ1753" s="152">
        <v>189.754334</v>
      </c>
      <c r="BG1753" s="152">
        <v>2.5652603439999999</v>
      </c>
      <c r="BH1753" s="152">
        <v>204.3065206</v>
      </c>
      <c r="BI1753" s="152">
        <v>18.080331789999999</v>
      </c>
      <c r="BJ1753" s="152">
        <v>51.134856900000003</v>
      </c>
      <c r="BK1753" s="152">
        <v>2.2921628310000002</v>
      </c>
      <c r="BO1753" s="152">
        <v>82.830538849999996</v>
      </c>
      <c r="BP1753" s="152">
        <v>3.8302130540000001</v>
      </c>
      <c r="BQ1753" s="152">
        <v>9.2462427799999993</v>
      </c>
      <c r="BR1753" s="152">
        <v>1.401228709</v>
      </c>
      <c r="BS1753" s="152">
        <v>7.1081994770000003</v>
      </c>
      <c r="BT1753" s="152">
        <v>2.0767257059999999</v>
      </c>
      <c r="BU1753" s="152">
        <v>0.95695799299999995</v>
      </c>
      <c r="BV1753" s="152">
        <v>2.7089721870000001</v>
      </c>
      <c r="BX1753" s="152">
        <v>3.1324667399999999</v>
      </c>
      <c r="BZ1753" s="152">
        <v>2.3096157380000002</v>
      </c>
      <c r="CB1753" s="152">
        <v>1.9712317880000001</v>
      </c>
      <c r="CD1753" s="152">
        <v>1.472641756</v>
      </c>
      <c r="CU1753" s="152">
        <v>-48.490395371701297</v>
      </c>
      <c r="DC1753" s="152">
        <v>40.706000000000003</v>
      </c>
      <c r="DF1753" s="152">
        <v>12.504</v>
      </c>
      <c r="DG1753" s="152">
        <v>46.46466667</v>
      </c>
      <c r="DJ1753" s="152">
        <v>0.20499999999999999</v>
      </c>
      <c r="DM1753" s="152">
        <v>0.20066666699999999</v>
      </c>
      <c r="DO1753" s="154">
        <v>86.885500519999994</v>
      </c>
      <c r="ED1753" s="152">
        <v>51.52</v>
      </c>
      <c r="EE1753" s="152">
        <v>0.9</v>
      </c>
      <c r="EF1753" s="152">
        <v>17.32</v>
      </c>
      <c r="EH1753" s="152">
        <v>7.3102631149999997</v>
      </c>
      <c r="EJ1753" s="152">
        <v>8.1238954000000003</v>
      </c>
      <c r="EK1753" s="152">
        <v>0.15</v>
      </c>
      <c r="EL1753" s="152">
        <v>6.7</v>
      </c>
      <c r="EM1753" s="152">
        <v>11.41</v>
      </c>
      <c r="EO1753" s="152">
        <v>2.69</v>
      </c>
      <c r="EP1753" s="152">
        <v>0.3</v>
      </c>
      <c r="EQ1753" s="152">
        <v>0.14000000000000001</v>
      </c>
    </row>
    <row r="1754" spans="1:147">
      <c r="A1754" s="151">
        <v>7399</v>
      </c>
      <c r="B1754" s="152" t="s">
        <v>2859</v>
      </c>
      <c r="C1754" s="152" t="s">
        <v>2877</v>
      </c>
      <c r="D1754" s="152" t="s">
        <v>2878</v>
      </c>
      <c r="E1754" s="152" t="s">
        <v>3592</v>
      </c>
      <c r="F1754" s="152" t="s">
        <v>10200</v>
      </c>
      <c r="L1754" s="153" t="s">
        <v>3593</v>
      </c>
      <c r="M1754" s="153" t="s">
        <v>4375</v>
      </c>
      <c r="P1754" s="152">
        <v>15.877000000000001</v>
      </c>
      <c r="Q1754" s="152">
        <v>144.72800000000001</v>
      </c>
      <c r="R1754" s="152" t="s">
        <v>2882</v>
      </c>
      <c r="S1754" s="152" t="s">
        <v>2716</v>
      </c>
      <c r="T1754" s="152">
        <v>50.106999999999999</v>
      </c>
      <c r="U1754" s="152">
        <v>0.79900000000000004</v>
      </c>
      <c r="V1754" s="152">
        <v>17.498999999999999</v>
      </c>
      <c r="X1754" s="152">
        <v>7.0279999999999996</v>
      </c>
      <c r="AA1754" s="152">
        <v>6.6550000000000002</v>
      </c>
      <c r="AB1754" s="152">
        <v>0.14799999999999999</v>
      </c>
      <c r="AC1754" s="152">
        <v>12.036</v>
      </c>
      <c r="AD1754" s="152">
        <v>2.5150000000000001</v>
      </c>
      <c r="AE1754" s="152">
        <v>0.33500000000000002</v>
      </c>
      <c r="AF1754" s="152">
        <v>0.09</v>
      </c>
      <c r="AI1754" s="152">
        <v>97.385435000000001</v>
      </c>
      <c r="AJ1754" s="152">
        <v>1.779054981</v>
      </c>
      <c r="AK1754" s="156">
        <f t="shared" si="27"/>
        <v>1.9362307000000002E-2</v>
      </c>
      <c r="AL1754" s="151">
        <v>193.62307000000001</v>
      </c>
      <c r="AM1754" s="151">
        <v>157.55359999999999</v>
      </c>
      <c r="AN1754" s="151">
        <v>737.94047999999998</v>
      </c>
      <c r="AO1754" s="151">
        <v>522.56903999999997</v>
      </c>
      <c r="AU1754" s="151">
        <v>467.32642399999997</v>
      </c>
      <c r="AV1754" s="152">
        <v>2490.366203</v>
      </c>
      <c r="AW1754" s="152">
        <v>34.506887659999997</v>
      </c>
      <c r="AX1754" s="151">
        <v>4549.2337070000003</v>
      </c>
      <c r="AZ1754" s="152">
        <v>199.91418780000001</v>
      </c>
      <c r="BG1754" s="152">
        <v>2.5930073259999999</v>
      </c>
      <c r="BH1754" s="152">
        <v>197.3638689</v>
      </c>
      <c r="BI1754" s="152">
        <v>16.5349887</v>
      </c>
      <c r="BJ1754" s="152">
        <v>46.79358672</v>
      </c>
      <c r="BK1754" s="152">
        <v>1.865247855</v>
      </c>
      <c r="BO1754" s="152">
        <v>75.788252850000006</v>
      </c>
      <c r="BP1754" s="152">
        <v>3.4360254280000002</v>
      </c>
      <c r="BQ1754" s="152">
        <v>8.6100722649999994</v>
      </c>
      <c r="BR1754" s="152">
        <v>1.3097696830000001</v>
      </c>
      <c r="BS1754" s="152">
        <v>6.600343337</v>
      </c>
      <c r="BT1754" s="152">
        <v>1.9743354200000001</v>
      </c>
      <c r="BU1754" s="152">
        <v>0.62020656699999999</v>
      </c>
      <c r="BV1754" s="152">
        <v>2.4596665280000001</v>
      </c>
      <c r="BX1754" s="152">
        <v>2.9843998979999999</v>
      </c>
      <c r="BZ1754" s="152">
        <v>1.873224803</v>
      </c>
      <c r="CB1754" s="152">
        <v>1.801617732</v>
      </c>
      <c r="CD1754" s="152">
        <v>1.3331941169999999</v>
      </c>
      <c r="DC1754" s="152">
        <v>40.768000000000001</v>
      </c>
      <c r="DF1754" s="152">
        <v>11.54233333</v>
      </c>
      <c r="DG1754" s="152">
        <v>46.869333330000003</v>
      </c>
      <c r="DJ1754" s="152">
        <v>0.24633333299999999</v>
      </c>
      <c r="DM1754" s="152">
        <v>0.21099999999999999</v>
      </c>
      <c r="DO1754" s="154">
        <v>87.863545459999997</v>
      </c>
      <c r="ED1754" s="152">
        <v>51.52</v>
      </c>
      <c r="EE1754" s="152">
        <v>0.9</v>
      </c>
      <c r="EF1754" s="152">
        <v>17.32</v>
      </c>
      <c r="EH1754" s="152">
        <v>7.3102631149999997</v>
      </c>
      <c r="EJ1754" s="152">
        <v>8.1238954000000003</v>
      </c>
      <c r="EK1754" s="152">
        <v>0.15</v>
      </c>
      <c r="EL1754" s="152">
        <v>6.7</v>
      </c>
      <c r="EM1754" s="152">
        <v>11.41</v>
      </c>
      <c r="EO1754" s="152">
        <v>2.69</v>
      </c>
      <c r="EP1754" s="152">
        <v>0.3</v>
      </c>
      <c r="EQ1754" s="152">
        <v>0.14000000000000001</v>
      </c>
    </row>
    <row r="1755" spans="1:147">
      <c r="A1755" s="151">
        <v>7400</v>
      </c>
      <c r="B1755" s="152" t="s">
        <v>2859</v>
      </c>
      <c r="C1755" s="152" t="s">
        <v>2877</v>
      </c>
      <c r="D1755" s="152" t="s">
        <v>2878</v>
      </c>
      <c r="E1755" s="152" t="s">
        <v>3592</v>
      </c>
      <c r="F1755" s="152" t="s">
        <v>10201</v>
      </c>
      <c r="L1755" s="153" t="s">
        <v>3593</v>
      </c>
      <c r="M1755" s="153" t="s">
        <v>4552</v>
      </c>
      <c r="P1755" s="152">
        <v>15.877000000000001</v>
      </c>
      <c r="Q1755" s="152">
        <v>144.72800000000001</v>
      </c>
      <c r="R1755" s="152" t="s">
        <v>2882</v>
      </c>
      <c r="S1755" s="152" t="s">
        <v>2716</v>
      </c>
      <c r="T1755" s="152">
        <v>50.651000000000003</v>
      </c>
      <c r="U1755" s="152">
        <v>0.81799999999999995</v>
      </c>
      <c r="V1755" s="152">
        <v>18.523</v>
      </c>
      <c r="X1755" s="152">
        <v>6.9809999999999999</v>
      </c>
      <c r="AA1755" s="152">
        <v>4.6059999999999999</v>
      </c>
      <c r="AB1755" s="152">
        <v>0.151</v>
      </c>
      <c r="AC1755" s="152">
        <v>12.837999999999999</v>
      </c>
      <c r="AD1755" s="152">
        <v>2.512</v>
      </c>
      <c r="AE1755" s="152">
        <v>0.32900000000000001</v>
      </c>
      <c r="AF1755" s="152">
        <v>8.2000000000000003E-2</v>
      </c>
      <c r="AI1755" s="152">
        <v>97.673286630000007</v>
      </c>
      <c r="AJ1755" s="152">
        <v>2.0291356490000001</v>
      </c>
      <c r="AK1755" s="156">
        <f t="shared" si="27"/>
        <v>1.9362307000000002E-2</v>
      </c>
      <c r="AL1755" s="151">
        <v>193.62307000000001</v>
      </c>
      <c r="AM1755" s="151">
        <v>172.24080000000001</v>
      </c>
      <c r="AN1755" s="151">
        <v>764.37760000000003</v>
      </c>
      <c r="AO1755" s="151">
        <v>616.22582</v>
      </c>
      <c r="AU1755" s="151">
        <v>471.3111222</v>
      </c>
      <c r="AV1755" s="152">
        <v>2566.3807019999999</v>
      </c>
      <c r="AW1755" s="152">
        <v>34.26451977</v>
      </c>
      <c r="AX1755" s="151">
        <v>4563.24838</v>
      </c>
      <c r="AZ1755" s="152">
        <v>193.43006690000001</v>
      </c>
      <c r="BG1755" s="152">
        <v>2.9638994379999999</v>
      </c>
      <c r="BH1755" s="152">
        <v>218.371285</v>
      </c>
      <c r="BI1755" s="152">
        <v>16.530786160000002</v>
      </c>
      <c r="BJ1755" s="152">
        <v>47.127206899999997</v>
      </c>
      <c r="BK1755" s="152">
        <v>2.2143617419999999</v>
      </c>
      <c r="BO1755" s="152">
        <v>84.137783569999996</v>
      </c>
      <c r="BP1755" s="152">
        <v>3.6970175260000002</v>
      </c>
      <c r="BQ1755" s="152">
        <v>8.8684170640000008</v>
      </c>
      <c r="BR1755" s="152">
        <v>1.3215221770000001</v>
      </c>
      <c r="BS1755" s="152">
        <v>6.715356366</v>
      </c>
      <c r="BT1755" s="152">
        <v>2.1688836519999999</v>
      </c>
      <c r="BU1755" s="152">
        <v>0.77612068400000001</v>
      </c>
      <c r="BV1755" s="152">
        <v>2.4051095089999999</v>
      </c>
      <c r="BX1755" s="152">
        <v>3.1240757600000002</v>
      </c>
      <c r="BZ1755" s="152">
        <v>1.85351848</v>
      </c>
      <c r="CB1755" s="152">
        <v>1.8940816170000001</v>
      </c>
      <c r="CD1755" s="152">
        <v>1.5922641239999999</v>
      </c>
      <c r="DC1755" s="152">
        <v>40.797666669999998</v>
      </c>
      <c r="DF1755" s="152">
        <v>11.798</v>
      </c>
      <c r="DG1755" s="152">
        <v>46.687666669999999</v>
      </c>
      <c r="DJ1755" s="152">
        <v>0.20433333300000001</v>
      </c>
      <c r="DM1755" s="152">
        <v>0.21633333299999999</v>
      </c>
      <c r="DO1755" s="154">
        <v>87.585813540000004</v>
      </c>
      <c r="ED1755" s="152">
        <v>51.52</v>
      </c>
      <c r="EE1755" s="152">
        <v>0.9</v>
      </c>
      <c r="EF1755" s="152">
        <v>17.32</v>
      </c>
      <c r="EH1755" s="152">
        <v>7.3102631149999997</v>
      </c>
      <c r="EJ1755" s="152">
        <v>8.1238954000000003</v>
      </c>
      <c r="EK1755" s="152">
        <v>0.15</v>
      </c>
      <c r="EL1755" s="152">
        <v>6.7</v>
      </c>
      <c r="EM1755" s="152">
        <v>11.41</v>
      </c>
      <c r="EO1755" s="152">
        <v>2.69</v>
      </c>
      <c r="EP1755" s="152">
        <v>0.3</v>
      </c>
      <c r="EQ1755" s="152">
        <v>0.14000000000000001</v>
      </c>
    </row>
    <row r="1756" spans="1:147">
      <c r="A1756" s="151">
        <v>7401</v>
      </c>
      <c r="B1756" s="152" t="s">
        <v>2859</v>
      </c>
      <c r="C1756" s="152" t="s">
        <v>2877</v>
      </c>
      <c r="D1756" s="152" t="s">
        <v>2878</v>
      </c>
      <c r="E1756" s="152" t="s">
        <v>3592</v>
      </c>
      <c r="F1756" s="152" t="s">
        <v>10202</v>
      </c>
      <c r="L1756" s="153" t="s">
        <v>3593</v>
      </c>
      <c r="M1756" s="153" t="s">
        <v>4486</v>
      </c>
      <c r="P1756" s="152">
        <v>15.877000000000001</v>
      </c>
      <c r="Q1756" s="152">
        <v>144.72800000000001</v>
      </c>
      <c r="R1756" s="152" t="s">
        <v>2882</v>
      </c>
      <c r="S1756" s="152" t="s">
        <v>2716</v>
      </c>
      <c r="T1756" s="152">
        <v>50.451000000000001</v>
      </c>
      <c r="U1756" s="152">
        <v>1.5029999999999999</v>
      </c>
      <c r="V1756" s="152">
        <v>14.372999999999999</v>
      </c>
      <c r="X1756" s="152">
        <v>9.2810000000000006</v>
      </c>
      <c r="AA1756" s="152">
        <v>10.483000000000001</v>
      </c>
      <c r="AB1756" s="152">
        <v>0.161</v>
      </c>
      <c r="AC1756" s="152">
        <v>9.4139999999999997</v>
      </c>
      <c r="AD1756" s="152">
        <v>2.8620000000000001</v>
      </c>
      <c r="AE1756" s="152">
        <v>0.23599999999999999</v>
      </c>
      <c r="AF1756" s="152">
        <v>0.21199999999999999</v>
      </c>
      <c r="AI1756" s="152">
        <v>99.207218870000005</v>
      </c>
      <c r="AJ1756" s="152">
        <v>1.820108407</v>
      </c>
      <c r="AK1756" s="156">
        <f t="shared" si="27"/>
        <v>7.8185182999999991E-2</v>
      </c>
      <c r="AL1756" s="151">
        <v>781.85182999999995</v>
      </c>
      <c r="AM1756" s="151">
        <v>207.95740000000001</v>
      </c>
      <c r="AN1756" s="151">
        <v>1146.5663999999999</v>
      </c>
      <c r="AO1756" s="151">
        <v>123.48378</v>
      </c>
      <c r="AQ1756" s="152">
        <v>4.7138596469999996</v>
      </c>
      <c r="AR1756" s="152">
        <v>0.50546132799999999</v>
      </c>
      <c r="AS1756" s="152">
        <v>2.031588825</v>
      </c>
      <c r="AU1756" s="151">
        <v>1145.841167</v>
      </c>
      <c r="AV1756" s="152">
        <v>1694.128929</v>
      </c>
      <c r="AW1756" s="152">
        <v>34.840753460000002</v>
      </c>
      <c r="AX1756" s="151">
        <v>8943.0567719999999</v>
      </c>
      <c r="AZ1756" s="152">
        <v>150.5569644</v>
      </c>
      <c r="BG1756" s="152">
        <v>2.0893175500000001</v>
      </c>
      <c r="BH1756" s="152">
        <v>192.02200880000001</v>
      </c>
      <c r="BI1756" s="152">
        <v>28.223398400000001</v>
      </c>
      <c r="BJ1756" s="152">
        <v>93.609231339999994</v>
      </c>
      <c r="BK1756" s="152">
        <v>2.750069833</v>
      </c>
      <c r="BO1756" s="152">
        <v>23.804450249999999</v>
      </c>
      <c r="BP1756" s="152">
        <v>5.4208844139999997</v>
      </c>
      <c r="BQ1756" s="152">
        <v>15.63946067</v>
      </c>
      <c r="BR1756" s="152">
        <v>2.5199442859999999</v>
      </c>
      <c r="BS1756" s="152">
        <v>11.5117744</v>
      </c>
      <c r="BT1756" s="152">
        <v>3.7412975570000002</v>
      </c>
      <c r="BU1756" s="152">
        <v>1.3418724230000001</v>
      </c>
      <c r="BV1756" s="152">
        <v>4.6431813249999996</v>
      </c>
      <c r="BX1756" s="152">
        <v>5.2402088630000003</v>
      </c>
      <c r="BZ1756" s="152">
        <v>3.731935472</v>
      </c>
      <c r="CB1756" s="152">
        <v>3.0524437359999999</v>
      </c>
      <c r="CD1756" s="152">
        <v>2.6202830129999999</v>
      </c>
      <c r="CH1756" s="152">
        <v>2.3887330609999999</v>
      </c>
      <c r="CJ1756" s="152">
        <v>0.50644674199999995</v>
      </c>
      <c r="CK1756" s="152">
        <v>0.129952861</v>
      </c>
      <c r="CU1756" s="152">
        <v>-28.041669601711728</v>
      </c>
      <c r="DC1756" s="152">
        <v>39.757333330000002</v>
      </c>
      <c r="DF1756" s="152">
        <v>13.23966667</v>
      </c>
      <c r="DG1756" s="152">
        <v>46.732999999999997</v>
      </c>
      <c r="DJ1756" s="152">
        <v>0.17433333300000001</v>
      </c>
      <c r="DM1756" s="152">
        <v>0.21633333299999999</v>
      </c>
      <c r="DO1756" s="154">
        <v>86.288510489999993</v>
      </c>
      <c r="ED1756" s="152">
        <v>51.52</v>
      </c>
      <c r="EE1756" s="152">
        <v>0.9</v>
      </c>
      <c r="EF1756" s="152">
        <v>17.32</v>
      </c>
      <c r="EH1756" s="152">
        <v>7.3102631149999997</v>
      </c>
      <c r="EJ1756" s="152">
        <v>8.1238954000000003</v>
      </c>
      <c r="EK1756" s="152">
        <v>0.15</v>
      </c>
      <c r="EL1756" s="152">
        <v>6.7</v>
      </c>
      <c r="EM1756" s="152">
        <v>11.41</v>
      </c>
      <c r="EO1756" s="152">
        <v>2.69</v>
      </c>
      <c r="EP1756" s="152">
        <v>0.3</v>
      </c>
      <c r="EQ1756" s="152">
        <v>0.14000000000000001</v>
      </c>
    </row>
    <row r="1757" spans="1:147">
      <c r="A1757" s="151">
        <v>7402</v>
      </c>
      <c r="B1757" s="152" t="s">
        <v>2859</v>
      </c>
      <c r="C1757" s="152" t="s">
        <v>2877</v>
      </c>
      <c r="D1757" s="152" t="s">
        <v>2878</v>
      </c>
      <c r="E1757" s="152" t="s">
        <v>3592</v>
      </c>
      <c r="F1757" s="152" t="s">
        <v>10203</v>
      </c>
      <c r="L1757" s="153" t="s">
        <v>3593</v>
      </c>
      <c r="M1757" s="153" t="s">
        <v>4401</v>
      </c>
      <c r="P1757" s="152">
        <v>15.877000000000001</v>
      </c>
      <c r="Q1757" s="152">
        <v>144.72800000000001</v>
      </c>
      <c r="R1757" s="152" t="s">
        <v>2882</v>
      </c>
      <c r="S1757" s="152" t="s">
        <v>2716</v>
      </c>
      <c r="T1757" s="152">
        <v>50.194000000000003</v>
      </c>
      <c r="U1757" s="152">
        <v>1.4730000000000001</v>
      </c>
      <c r="V1757" s="152">
        <v>15.087</v>
      </c>
      <c r="X1757" s="152">
        <v>7.7969999999999997</v>
      </c>
      <c r="AA1757" s="152">
        <v>11.17</v>
      </c>
      <c r="AB1757" s="152">
        <v>0.152</v>
      </c>
      <c r="AC1757" s="152">
        <v>10.201000000000001</v>
      </c>
      <c r="AD1757" s="152">
        <v>2.766</v>
      </c>
      <c r="AE1757" s="152">
        <v>0.26400000000000001</v>
      </c>
      <c r="AF1757" s="152">
        <v>0.127</v>
      </c>
      <c r="AI1757" s="152">
        <v>99.422409239999993</v>
      </c>
      <c r="AJ1757" s="152">
        <v>1.7566244639999999</v>
      </c>
      <c r="AK1757" s="156">
        <f t="shared" si="27"/>
        <v>7.2672211E-2</v>
      </c>
      <c r="AL1757" s="151">
        <v>726.72211000000004</v>
      </c>
      <c r="AM1757" s="151">
        <v>169.23660000000001</v>
      </c>
      <c r="AN1757" s="151">
        <v>1011.5072</v>
      </c>
      <c r="AO1757" s="151">
        <v>211.77170000000001</v>
      </c>
      <c r="AQ1757" s="152">
        <v>3.7815260099999999</v>
      </c>
      <c r="AR1757" s="152">
        <v>0.43996624899999998</v>
      </c>
      <c r="AS1757" s="152">
        <v>2.3234165259999999</v>
      </c>
      <c r="AU1757" s="151">
        <v>617.17176199999994</v>
      </c>
      <c r="AV1757" s="152">
        <v>2007.3204579999999</v>
      </c>
      <c r="AW1757" s="152">
        <v>32.818270759999997</v>
      </c>
      <c r="AX1757" s="151">
        <v>8937.7668109999995</v>
      </c>
      <c r="AZ1757" s="152">
        <v>166.97284329999999</v>
      </c>
      <c r="BG1757" s="152">
        <v>1.998397027</v>
      </c>
      <c r="BH1757" s="152">
        <v>179.14163859999999</v>
      </c>
      <c r="BI1757" s="152">
        <v>18.636069419999998</v>
      </c>
      <c r="BJ1757" s="152">
        <v>81.49414324</v>
      </c>
      <c r="BK1757" s="152">
        <v>2.8416464239999999</v>
      </c>
      <c r="BO1757" s="152">
        <v>31.988244640000001</v>
      </c>
      <c r="BP1757" s="152">
        <v>4.9273399370000002</v>
      </c>
      <c r="BQ1757" s="152">
        <v>12.84389344</v>
      </c>
      <c r="BR1757" s="152">
        <v>2.0336272540000002</v>
      </c>
      <c r="BS1757" s="152">
        <v>10.3127168</v>
      </c>
      <c r="BT1757" s="152">
        <v>3.3610319519999998</v>
      </c>
      <c r="BU1757" s="152">
        <v>1.216996459</v>
      </c>
      <c r="BV1757" s="152">
        <v>4.0044811869999997</v>
      </c>
      <c r="BX1757" s="152">
        <v>3.8955457689999999</v>
      </c>
      <c r="BZ1757" s="152">
        <v>2.3526171859999998</v>
      </c>
      <c r="CB1757" s="152">
        <v>1.861502354</v>
      </c>
      <c r="CD1757" s="152">
        <v>2.09721811</v>
      </c>
      <c r="CH1757" s="152">
        <v>1.084103483</v>
      </c>
      <c r="CJ1757" s="152">
        <v>0.58780748000000005</v>
      </c>
      <c r="CK1757" s="152">
        <v>0.122951538</v>
      </c>
      <c r="DC1757" s="152">
        <v>40.106333329999998</v>
      </c>
      <c r="DF1757" s="152">
        <v>11.553000000000001</v>
      </c>
      <c r="DG1757" s="152">
        <v>47.89533333</v>
      </c>
      <c r="DJ1757" s="152">
        <v>0.17533333300000001</v>
      </c>
      <c r="DM1757" s="152">
        <v>0.23799999999999999</v>
      </c>
      <c r="DO1757" s="154">
        <v>88.082879019999993</v>
      </c>
      <c r="ED1757" s="152">
        <v>51.52</v>
      </c>
      <c r="EE1757" s="152">
        <v>0.9</v>
      </c>
      <c r="EF1757" s="152">
        <v>17.32</v>
      </c>
      <c r="EH1757" s="152">
        <v>7.3102631149999997</v>
      </c>
      <c r="EJ1757" s="152">
        <v>8.1238954000000003</v>
      </c>
      <c r="EK1757" s="152">
        <v>0.15</v>
      </c>
      <c r="EL1757" s="152">
        <v>6.7</v>
      </c>
      <c r="EM1757" s="152">
        <v>11.41</v>
      </c>
      <c r="EO1757" s="152">
        <v>2.69</v>
      </c>
      <c r="EP1757" s="152">
        <v>0.3</v>
      </c>
      <c r="EQ1757" s="152">
        <v>0.14000000000000001</v>
      </c>
    </row>
    <row r="1758" spans="1:147">
      <c r="A1758" s="151">
        <v>7403</v>
      </c>
      <c r="B1758" s="152" t="s">
        <v>2859</v>
      </c>
      <c r="C1758" s="152" t="s">
        <v>2877</v>
      </c>
      <c r="D1758" s="152" t="s">
        <v>2878</v>
      </c>
      <c r="E1758" s="152" t="s">
        <v>3592</v>
      </c>
      <c r="F1758" s="152" t="s">
        <v>10204</v>
      </c>
      <c r="L1758" s="153" t="s">
        <v>3593</v>
      </c>
      <c r="M1758" s="153" t="s">
        <v>4123</v>
      </c>
      <c r="P1758" s="152">
        <v>15.877000000000001</v>
      </c>
      <c r="Q1758" s="152">
        <v>144.72800000000001</v>
      </c>
      <c r="R1758" s="152" t="s">
        <v>2882</v>
      </c>
      <c r="S1758" s="152" t="s">
        <v>2716</v>
      </c>
      <c r="T1758" s="152">
        <v>49.290999999999997</v>
      </c>
      <c r="U1758" s="152">
        <v>0.82199999999999995</v>
      </c>
      <c r="V1758" s="152">
        <v>14.683999999999999</v>
      </c>
      <c r="X1758" s="152">
        <v>8.7729999999999997</v>
      </c>
      <c r="AA1758" s="152">
        <v>11.189</v>
      </c>
      <c r="AB1758" s="152">
        <v>0.161</v>
      </c>
      <c r="AC1758" s="152">
        <v>10.808999999999999</v>
      </c>
      <c r="AD1758" s="152">
        <v>2.4489999999999998</v>
      </c>
      <c r="AE1758" s="152">
        <v>0.217</v>
      </c>
      <c r="AF1758" s="152">
        <v>0.106</v>
      </c>
      <c r="AI1758" s="152">
        <v>98.72067002</v>
      </c>
      <c r="AJ1758" s="152">
        <v>1.842112741</v>
      </c>
      <c r="AK1758" s="156">
        <f t="shared" si="27"/>
        <v>0.1566151029</v>
      </c>
      <c r="AL1758" s="151">
        <v>1566.1510290000001</v>
      </c>
      <c r="AM1758" s="151">
        <v>188.9308</v>
      </c>
      <c r="AN1758" s="151">
        <v>1463.23712</v>
      </c>
      <c r="AO1758" s="151">
        <v>189.10318000000001</v>
      </c>
      <c r="AQ1758" s="152">
        <v>3.9244396419999998</v>
      </c>
      <c r="AR1758" s="152">
        <v>0.48581526899999999</v>
      </c>
      <c r="AS1758" s="152">
        <v>1.883221365</v>
      </c>
      <c r="AU1758" s="151">
        <v>569.17930509999997</v>
      </c>
      <c r="AV1758" s="152">
        <v>1840.951446</v>
      </c>
      <c r="AW1758" s="152">
        <v>37.359125759999998</v>
      </c>
      <c r="AX1758" s="151">
        <v>4889.6997959999999</v>
      </c>
      <c r="AZ1758" s="152">
        <v>296.69616580000002</v>
      </c>
      <c r="BG1758" s="152">
        <v>2.5484464309999999</v>
      </c>
      <c r="BH1758" s="152">
        <v>167.51945029999999</v>
      </c>
      <c r="BI1758" s="152">
        <v>16.654760499999998</v>
      </c>
      <c r="BJ1758" s="152">
        <v>57.975667029999997</v>
      </c>
      <c r="BK1758" s="152">
        <v>2.2431999949999999</v>
      </c>
      <c r="BO1758" s="152">
        <v>29.84666095</v>
      </c>
      <c r="BP1758" s="152">
        <v>3.9748048730000001</v>
      </c>
      <c r="BQ1758" s="152">
        <v>9.9347229830000003</v>
      </c>
      <c r="BR1758" s="152">
        <v>1.6350670460000001</v>
      </c>
      <c r="BS1758" s="152">
        <v>7.6098936999999998</v>
      </c>
      <c r="BT1758" s="152">
        <v>2.0895470440000001</v>
      </c>
      <c r="BU1758" s="152">
        <v>0.95889538600000002</v>
      </c>
      <c r="BV1758" s="152">
        <v>2.6795130760000001</v>
      </c>
      <c r="BX1758" s="152">
        <v>2.7100081469999999</v>
      </c>
      <c r="BZ1758" s="152">
        <v>2.188034144</v>
      </c>
      <c r="CB1758" s="152">
        <v>1.836642978</v>
      </c>
      <c r="CD1758" s="152">
        <v>1.521546128</v>
      </c>
      <c r="DC1758" s="152">
        <v>39.744999999999997</v>
      </c>
      <c r="DF1758" s="152">
        <v>12.360666670000001</v>
      </c>
      <c r="DG1758" s="152">
        <v>47.206000000000003</v>
      </c>
      <c r="DJ1758" s="152">
        <v>0.204666667</v>
      </c>
      <c r="DM1758" s="152">
        <v>0.27433333300000001</v>
      </c>
      <c r="DO1758" s="154">
        <v>87.194101040000007</v>
      </c>
      <c r="ED1758" s="152">
        <v>51.52</v>
      </c>
      <c r="EE1758" s="152">
        <v>0.9</v>
      </c>
      <c r="EF1758" s="152">
        <v>17.32</v>
      </c>
      <c r="EH1758" s="152">
        <v>7.3102631149999997</v>
      </c>
      <c r="EJ1758" s="152">
        <v>8.1238954000000003</v>
      </c>
      <c r="EK1758" s="152">
        <v>0.15</v>
      </c>
      <c r="EL1758" s="152">
        <v>6.7</v>
      </c>
      <c r="EM1758" s="152">
        <v>11.41</v>
      </c>
      <c r="EO1758" s="152">
        <v>2.69</v>
      </c>
      <c r="EP1758" s="152">
        <v>0.3</v>
      </c>
      <c r="EQ1758" s="152">
        <v>0.14000000000000001</v>
      </c>
    </row>
    <row r="1759" spans="1:147">
      <c r="A1759" s="151">
        <v>7404</v>
      </c>
      <c r="B1759" s="152" t="s">
        <v>2859</v>
      </c>
      <c r="C1759" s="152" t="s">
        <v>2877</v>
      </c>
      <c r="D1759" s="152" t="s">
        <v>2878</v>
      </c>
      <c r="E1759" s="152" t="s">
        <v>3592</v>
      </c>
      <c r="F1759" s="152" t="s">
        <v>10205</v>
      </c>
      <c r="L1759" s="153" t="s">
        <v>3593</v>
      </c>
      <c r="M1759" s="153" t="s">
        <v>4003</v>
      </c>
      <c r="P1759" s="152">
        <v>15.877000000000001</v>
      </c>
      <c r="Q1759" s="152">
        <v>144.72800000000001</v>
      </c>
      <c r="R1759" s="152" t="s">
        <v>2882</v>
      </c>
      <c r="S1759" s="152" t="s">
        <v>2716</v>
      </c>
      <c r="T1759" s="152">
        <v>48.901000000000003</v>
      </c>
      <c r="U1759" s="152">
        <v>0.80400000000000005</v>
      </c>
      <c r="V1759" s="152">
        <v>14.356</v>
      </c>
      <c r="X1759" s="152">
        <v>8.6050000000000004</v>
      </c>
      <c r="AA1759" s="152">
        <v>10.861000000000001</v>
      </c>
      <c r="AB1759" s="152">
        <v>0.16500000000000001</v>
      </c>
      <c r="AC1759" s="152">
        <v>10.673</v>
      </c>
      <c r="AD1759" s="152">
        <v>2.3109999999999999</v>
      </c>
      <c r="AE1759" s="152">
        <v>0.26100000000000001</v>
      </c>
      <c r="AF1759" s="152">
        <v>0.1</v>
      </c>
      <c r="AI1759" s="152">
        <v>97.226257219999994</v>
      </c>
      <c r="AJ1759" s="152">
        <v>1.311042056</v>
      </c>
      <c r="AK1759" s="156">
        <f t="shared" si="27"/>
        <v>5.3202856E-2</v>
      </c>
      <c r="AL1759" s="151">
        <v>532.02855999999997</v>
      </c>
      <c r="AM1759" s="151">
        <v>164.2296</v>
      </c>
      <c r="AN1759" s="151">
        <v>908.05759999999998</v>
      </c>
      <c r="AO1759" s="151">
        <v>202.22705999999999</v>
      </c>
      <c r="AQ1759" s="152">
        <v>3.8450879809999998</v>
      </c>
      <c r="AR1759" s="152">
        <v>0.45765723200000002</v>
      </c>
      <c r="AS1759" s="152">
        <v>1.977657365</v>
      </c>
      <c r="AU1759" s="151">
        <v>544.2013776</v>
      </c>
      <c r="AV1759" s="152">
        <v>2090.1319389999999</v>
      </c>
      <c r="AW1759" s="152">
        <v>36.92146443</v>
      </c>
      <c r="AX1759" s="151">
        <v>4818.1039540000002</v>
      </c>
      <c r="AZ1759" s="152">
        <v>301.36944640000002</v>
      </c>
      <c r="BG1759" s="152">
        <v>2.9428065640000001</v>
      </c>
      <c r="BH1759" s="152">
        <v>181.1035493</v>
      </c>
      <c r="BI1759" s="152">
        <v>16.545230310000001</v>
      </c>
      <c r="BJ1759" s="152">
        <v>58.787896369999999</v>
      </c>
      <c r="BK1759" s="152">
        <v>2.091993939</v>
      </c>
      <c r="BO1759" s="152">
        <v>34.201360289999997</v>
      </c>
      <c r="BP1759" s="152">
        <v>4.0068871899999996</v>
      </c>
      <c r="BQ1759" s="152">
        <v>9.8597095790000004</v>
      </c>
      <c r="BR1759" s="152">
        <v>1.462376071</v>
      </c>
      <c r="BS1759" s="152">
        <v>6.7968698659999998</v>
      </c>
      <c r="BT1759" s="152">
        <v>2.3638864169999998</v>
      </c>
      <c r="BU1759" s="152">
        <v>0.95147068800000001</v>
      </c>
      <c r="BV1759" s="152">
        <v>2.7445356049999998</v>
      </c>
      <c r="BX1759" s="152">
        <v>3.120090469</v>
      </c>
      <c r="BZ1759" s="152">
        <v>2.181917136</v>
      </c>
      <c r="CB1759" s="152">
        <v>1.7198930729999999</v>
      </c>
      <c r="CD1759" s="152">
        <v>1.7682962579999999</v>
      </c>
      <c r="DC1759" s="152">
        <v>39.744999999999997</v>
      </c>
      <c r="DF1759" s="152">
        <v>12.360666670000001</v>
      </c>
      <c r="DG1759" s="152">
        <v>47.206000000000003</v>
      </c>
      <c r="DJ1759" s="152">
        <v>0.204666667</v>
      </c>
      <c r="DM1759" s="152">
        <v>0.27433333300000001</v>
      </c>
      <c r="DO1759" s="154">
        <v>87.194101040000007</v>
      </c>
      <c r="ED1759" s="152">
        <v>51.52</v>
      </c>
      <c r="EE1759" s="152">
        <v>0.9</v>
      </c>
      <c r="EF1759" s="152">
        <v>17.32</v>
      </c>
      <c r="EH1759" s="152">
        <v>7.3102631149999997</v>
      </c>
      <c r="EJ1759" s="152">
        <v>8.1238954000000003</v>
      </c>
      <c r="EK1759" s="152">
        <v>0.15</v>
      </c>
      <c r="EL1759" s="152">
        <v>6.7</v>
      </c>
      <c r="EM1759" s="152">
        <v>11.41</v>
      </c>
      <c r="EO1759" s="152">
        <v>2.69</v>
      </c>
      <c r="EP1759" s="152">
        <v>0.3</v>
      </c>
      <c r="EQ1759" s="152">
        <v>0.14000000000000001</v>
      </c>
    </row>
    <row r="1760" spans="1:147">
      <c r="A1760" s="151">
        <v>7405</v>
      </c>
      <c r="B1760" s="152" t="s">
        <v>2859</v>
      </c>
      <c r="C1760" s="152" t="s">
        <v>2877</v>
      </c>
      <c r="D1760" s="152" t="s">
        <v>2878</v>
      </c>
      <c r="E1760" s="152" t="s">
        <v>3592</v>
      </c>
      <c r="F1760" s="152" t="s">
        <v>10206</v>
      </c>
      <c r="L1760" s="153" t="s">
        <v>3593</v>
      </c>
      <c r="M1760" s="153" t="s">
        <v>3925</v>
      </c>
      <c r="P1760" s="152">
        <v>15.877000000000001</v>
      </c>
      <c r="Q1760" s="152">
        <v>144.72800000000001</v>
      </c>
      <c r="R1760" s="152" t="s">
        <v>2882</v>
      </c>
      <c r="S1760" s="152" t="s">
        <v>2716</v>
      </c>
      <c r="T1760" s="152">
        <v>48.703000000000003</v>
      </c>
      <c r="U1760" s="152">
        <v>0.84399999999999997</v>
      </c>
      <c r="V1760" s="152">
        <v>15.858000000000001</v>
      </c>
      <c r="X1760" s="152">
        <v>8.8729999999999993</v>
      </c>
      <c r="AA1760" s="152">
        <v>11.077</v>
      </c>
      <c r="AB1760" s="152">
        <v>0.16400000000000001</v>
      </c>
      <c r="AC1760" s="152">
        <v>10.926</v>
      </c>
      <c r="AD1760" s="152">
        <v>2.4809999999999999</v>
      </c>
      <c r="AE1760" s="152">
        <v>0.29499999999999998</v>
      </c>
      <c r="AF1760" s="152">
        <v>0.10100000000000001</v>
      </c>
      <c r="AI1760" s="152">
        <v>99.538032360000003</v>
      </c>
      <c r="AJ1760" s="152">
        <v>1.7214120989999999</v>
      </c>
      <c r="AK1760" s="156">
        <f t="shared" si="27"/>
        <v>5.7645347999999999E-2</v>
      </c>
      <c r="AL1760" s="151">
        <v>576.45348000000001</v>
      </c>
      <c r="AM1760" s="151">
        <v>211.2954</v>
      </c>
      <c r="AN1760" s="151">
        <v>1095.9910400000001</v>
      </c>
      <c r="AO1760" s="151">
        <v>355.53784000000002</v>
      </c>
      <c r="DC1760" s="152">
        <v>40.316333329999999</v>
      </c>
      <c r="DF1760" s="152">
        <v>12.33666667</v>
      </c>
      <c r="DG1760" s="152">
        <v>47.34633333</v>
      </c>
      <c r="DJ1760" s="152">
        <v>0.17299999999999999</v>
      </c>
      <c r="DM1760" s="152">
        <v>0.24399999999999999</v>
      </c>
      <c r="DO1760" s="154">
        <v>87.2488472</v>
      </c>
      <c r="ED1760" s="152">
        <v>51.52</v>
      </c>
      <c r="EE1760" s="152">
        <v>0.9</v>
      </c>
      <c r="EF1760" s="152">
        <v>17.32</v>
      </c>
      <c r="EH1760" s="152">
        <v>7.3102631149999997</v>
      </c>
      <c r="EJ1760" s="152">
        <v>8.1238954000000003</v>
      </c>
      <c r="EK1760" s="152">
        <v>0.15</v>
      </c>
      <c r="EL1760" s="152">
        <v>6.7</v>
      </c>
      <c r="EM1760" s="152">
        <v>11.41</v>
      </c>
      <c r="EO1760" s="152">
        <v>2.69</v>
      </c>
      <c r="EP1760" s="152">
        <v>0.3</v>
      </c>
      <c r="EQ1760" s="152">
        <v>0.14000000000000001</v>
      </c>
    </row>
    <row r="1761" spans="1:147">
      <c r="A1761" s="151">
        <v>7406</v>
      </c>
      <c r="B1761" s="152" t="s">
        <v>2859</v>
      </c>
      <c r="C1761" s="152" t="s">
        <v>2877</v>
      </c>
      <c r="D1761" s="152" t="s">
        <v>2878</v>
      </c>
      <c r="E1761" s="152" t="s">
        <v>3592</v>
      </c>
      <c r="F1761" s="152" t="s">
        <v>10207</v>
      </c>
      <c r="L1761" s="153" t="s">
        <v>3593</v>
      </c>
      <c r="M1761" s="153" t="s">
        <v>4514</v>
      </c>
      <c r="P1761" s="152">
        <v>15.877000000000001</v>
      </c>
      <c r="Q1761" s="152">
        <v>144.72800000000001</v>
      </c>
      <c r="R1761" s="152" t="s">
        <v>2882</v>
      </c>
      <c r="S1761" s="152" t="s">
        <v>2716</v>
      </c>
      <c r="T1761" s="152">
        <v>50.540999999999997</v>
      </c>
      <c r="U1761" s="152">
        <v>0.91800000000000004</v>
      </c>
      <c r="V1761" s="152">
        <v>15.16</v>
      </c>
      <c r="X1761" s="152">
        <v>7.335</v>
      </c>
      <c r="AA1761" s="152">
        <v>11.481999999999999</v>
      </c>
      <c r="AB1761" s="152">
        <v>0.124</v>
      </c>
      <c r="AC1761" s="152">
        <v>10.896000000000001</v>
      </c>
      <c r="AD1761" s="152">
        <v>2.6019999999999999</v>
      </c>
      <c r="AE1761" s="152">
        <v>0.21299999999999999</v>
      </c>
      <c r="AF1761" s="152">
        <v>0.10299999999999999</v>
      </c>
      <c r="AI1761" s="152">
        <v>99.556009059999994</v>
      </c>
      <c r="AJ1761" s="152">
        <v>1.802781135</v>
      </c>
      <c r="AK1761" s="156">
        <f t="shared" si="27"/>
        <v>5.8421446000000002E-2</v>
      </c>
      <c r="AL1761" s="151">
        <v>584.21446000000003</v>
      </c>
      <c r="AM1761" s="151">
        <v>161.22540000000001</v>
      </c>
      <c r="AN1761" s="151">
        <v>883.91935999999998</v>
      </c>
      <c r="AO1761" s="151">
        <v>154.50386</v>
      </c>
      <c r="AQ1761" s="152">
        <v>3.600404229</v>
      </c>
      <c r="AR1761" s="152">
        <v>0.46645672100000002</v>
      </c>
      <c r="AS1761" s="152">
        <v>1.7799219989999999</v>
      </c>
      <c r="AU1761" s="151">
        <v>549.51440490000005</v>
      </c>
      <c r="AV1761" s="152">
        <v>1626.238435</v>
      </c>
      <c r="AW1761" s="152">
        <v>33.211944440000003</v>
      </c>
      <c r="AX1761" s="151">
        <v>5364.6778290000002</v>
      </c>
      <c r="AZ1761" s="152">
        <v>341.58767719999997</v>
      </c>
      <c r="BG1761" s="152">
        <v>1.5016929320000001</v>
      </c>
      <c r="BH1761" s="152">
        <v>162.29879529999999</v>
      </c>
      <c r="BI1761" s="152">
        <v>16.32421682</v>
      </c>
      <c r="BJ1761" s="152">
        <v>59.608719669999999</v>
      </c>
      <c r="BK1761" s="152">
        <v>2.193883558</v>
      </c>
      <c r="BO1761" s="152">
        <v>27.37749307</v>
      </c>
      <c r="BP1761" s="152">
        <v>3.5610569339999998</v>
      </c>
      <c r="BQ1761" s="152">
        <v>9.5644293719999993</v>
      </c>
      <c r="BR1761" s="152">
        <v>1.5404830629999999</v>
      </c>
      <c r="BS1761" s="152">
        <v>7.562717664</v>
      </c>
      <c r="BT1761" s="152">
        <v>2.2138347860000001</v>
      </c>
      <c r="BU1761" s="152">
        <v>0.72651788500000003</v>
      </c>
      <c r="BV1761" s="152">
        <v>2.5736920959999998</v>
      </c>
      <c r="BX1761" s="152">
        <v>2.9893451710000001</v>
      </c>
      <c r="BZ1761" s="152">
        <v>1.9354845759999999</v>
      </c>
      <c r="CB1761" s="152">
        <v>1.6566141780000001</v>
      </c>
      <c r="CD1761" s="152">
        <v>1.699946755</v>
      </c>
      <c r="CH1761" s="152">
        <v>1.4823983540000001</v>
      </c>
      <c r="CJ1761" s="152">
        <v>0.423790634</v>
      </c>
      <c r="CK1761" s="152">
        <v>0.124010333</v>
      </c>
      <c r="CU1761" s="152">
        <v>-42.305587451711204</v>
      </c>
      <c r="DC1761" s="152">
        <v>40.61</v>
      </c>
      <c r="DF1761" s="152">
        <v>10.681333329999999</v>
      </c>
      <c r="DG1761" s="152">
        <v>48.955666669999999</v>
      </c>
      <c r="DJ1761" s="152">
        <v>0.23366666699999999</v>
      </c>
      <c r="DM1761" s="152">
        <v>0.27</v>
      </c>
      <c r="DO1761" s="154">
        <v>89.096600910000006</v>
      </c>
      <c r="ED1761" s="152">
        <v>51.52</v>
      </c>
      <c r="EE1761" s="152">
        <v>0.9</v>
      </c>
      <c r="EF1761" s="152">
        <v>17.32</v>
      </c>
      <c r="EH1761" s="152">
        <v>7.3102631149999997</v>
      </c>
      <c r="EJ1761" s="152">
        <v>8.1238954000000003</v>
      </c>
      <c r="EK1761" s="152">
        <v>0.15</v>
      </c>
      <c r="EL1761" s="152">
        <v>6.7</v>
      </c>
      <c r="EM1761" s="152">
        <v>11.41</v>
      </c>
      <c r="EO1761" s="152">
        <v>2.69</v>
      </c>
      <c r="EP1761" s="152">
        <v>0.3</v>
      </c>
      <c r="EQ1761" s="152">
        <v>0.14000000000000001</v>
      </c>
    </row>
    <row r="1762" spans="1:147">
      <c r="A1762" s="151">
        <v>7407</v>
      </c>
      <c r="B1762" s="152" t="s">
        <v>2859</v>
      </c>
      <c r="C1762" s="152" t="s">
        <v>2877</v>
      </c>
      <c r="D1762" s="152" t="s">
        <v>2878</v>
      </c>
      <c r="E1762" s="152" t="s">
        <v>3592</v>
      </c>
      <c r="F1762" s="152" t="s">
        <v>10208</v>
      </c>
      <c r="L1762" s="153" t="s">
        <v>3593</v>
      </c>
      <c r="M1762" s="153" t="s">
        <v>4205</v>
      </c>
      <c r="P1762" s="152">
        <v>15.877000000000001</v>
      </c>
      <c r="Q1762" s="152">
        <v>144.72800000000001</v>
      </c>
      <c r="R1762" s="152" t="s">
        <v>2882</v>
      </c>
      <c r="S1762" s="152" t="s">
        <v>2716</v>
      </c>
      <c r="T1762" s="152">
        <v>49.606999999999999</v>
      </c>
      <c r="U1762" s="152">
        <v>1.2569999999999999</v>
      </c>
      <c r="V1762" s="152">
        <v>14.491</v>
      </c>
      <c r="X1762" s="152">
        <v>8.8680000000000003</v>
      </c>
      <c r="AA1762" s="152">
        <v>10.536</v>
      </c>
      <c r="AB1762" s="152">
        <v>0.16</v>
      </c>
      <c r="AC1762" s="152">
        <v>9.7859999999999996</v>
      </c>
      <c r="AD1762" s="152">
        <v>2.8460000000000001</v>
      </c>
      <c r="AE1762" s="152">
        <v>0.23100000000000001</v>
      </c>
      <c r="AF1762" s="152">
        <v>0.17499999999999999</v>
      </c>
      <c r="AI1762" s="152">
        <v>98.183198320000002</v>
      </c>
      <c r="AJ1762" s="152">
        <v>1.923710257</v>
      </c>
      <c r="AK1762" s="156">
        <f t="shared" si="27"/>
        <v>0.13639942430000002</v>
      </c>
      <c r="AL1762" s="151">
        <v>1363.9942430000001</v>
      </c>
      <c r="AM1762" s="151">
        <v>173.90979999999999</v>
      </c>
      <c r="AN1762" s="151">
        <v>970.12735999999995</v>
      </c>
      <c r="AO1762" s="151">
        <v>129.44918000000001</v>
      </c>
      <c r="AQ1762" s="152">
        <v>4.0728691829999999</v>
      </c>
      <c r="AR1762" s="152">
        <v>0.44498866100000001</v>
      </c>
      <c r="AS1762" s="152">
        <v>2.1514720349999998</v>
      </c>
      <c r="AU1762" s="151">
        <v>863.69931999999994</v>
      </c>
      <c r="AV1762" s="152">
        <v>1876.1649769999999</v>
      </c>
      <c r="AW1762" s="152">
        <v>33.511946569999999</v>
      </c>
      <c r="AX1762" s="151">
        <v>7431.8434109999998</v>
      </c>
      <c r="AZ1762" s="152">
        <v>113.00149500000001</v>
      </c>
      <c r="BG1762" s="152">
        <v>1.9801841849999999</v>
      </c>
      <c r="BH1762" s="152">
        <v>158.74283209999999</v>
      </c>
      <c r="BI1762" s="152">
        <v>22.65985856</v>
      </c>
      <c r="BJ1762" s="152">
        <v>91.433959650000006</v>
      </c>
      <c r="BK1762" s="152">
        <v>2.9930463340000002</v>
      </c>
      <c r="BO1762" s="152">
        <v>26.25680316</v>
      </c>
      <c r="BP1762" s="152">
        <v>5.1376805299999999</v>
      </c>
      <c r="BQ1762" s="152">
        <v>14.1524968</v>
      </c>
      <c r="BR1762" s="152">
        <v>2.321640886</v>
      </c>
      <c r="BS1762" s="152">
        <v>10.39052205</v>
      </c>
      <c r="BT1762" s="152">
        <v>3.0436685099999998</v>
      </c>
      <c r="BU1762" s="152">
        <v>1.1234308040000001</v>
      </c>
      <c r="BV1762" s="152">
        <v>3.8409939460000002</v>
      </c>
      <c r="BX1762" s="152">
        <v>4.2264757609999997</v>
      </c>
      <c r="BZ1762" s="152">
        <v>2.9395105890000002</v>
      </c>
      <c r="CB1762" s="152">
        <v>2.2210239170000001</v>
      </c>
      <c r="CD1762" s="152">
        <v>2.5542102070000001</v>
      </c>
      <c r="DC1762" s="152">
        <v>39.911333329999998</v>
      </c>
      <c r="DF1762" s="152">
        <v>12.910666669999999</v>
      </c>
      <c r="DG1762" s="152">
        <v>46.923666670000003</v>
      </c>
      <c r="DJ1762" s="152">
        <v>0.16166666699999999</v>
      </c>
      <c r="DM1762" s="152">
        <v>0.242666667</v>
      </c>
      <c r="DO1762" s="154">
        <v>86.630749179999995</v>
      </c>
      <c r="ED1762" s="152">
        <v>51.52</v>
      </c>
      <c r="EE1762" s="152">
        <v>0.9</v>
      </c>
      <c r="EF1762" s="152">
        <v>17.32</v>
      </c>
      <c r="EH1762" s="152">
        <v>7.3102631149999997</v>
      </c>
      <c r="EJ1762" s="152">
        <v>8.1238954000000003</v>
      </c>
      <c r="EK1762" s="152">
        <v>0.15</v>
      </c>
      <c r="EL1762" s="152">
        <v>6.7</v>
      </c>
      <c r="EM1762" s="152">
        <v>11.41</v>
      </c>
      <c r="EO1762" s="152">
        <v>2.69</v>
      </c>
      <c r="EP1762" s="152">
        <v>0.3</v>
      </c>
      <c r="EQ1762" s="152">
        <v>0.14000000000000001</v>
      </c>
    </row>
    <row r="1763" spans="1:147">
      <c r="A1763" s="151">
        <v>7408</v>
      </c>
      <c r="B1763" s="152" t="s">
        <v>2859</v>
      </c>
      <c r="C1763" s="152" t="s">
        <v>2877</v>
      </c>
      <c r="D1763" s="152" t="s">
        <v>2878</v>
      </c>
      <c r="E1763" s="152" t="s">
        <v>3592</v>
      </c>
      <c r="F1763" s="152" t="s">
        <v>10209</v>
      </c>
      <c r="L1763" s="153" t="s">
        <v>3593</v>
      </c>
      <c r="M1763" s="153" t="s">
        <v>4274</v>
      </c>
      <c r="P1763" s="152">
        <v>15.877000000000001</v>
      </c>
      <c r="Q1763" s="152">
        <v>144.72800000000001</v>
      </c>
      <c r="R1763" s="152" t="s">
        <v>2882</v>
      </c>
      <c r="S1763" s="152" t="s">
        <v>2716</v>
      </c>
      <c r="T1763" s="152">
        <v>49.756999999999998</v>
      </c>
      <c r="U1763" s="152">
        <v>0.95199999999999996</v>
      </c>
      <c r="V1763" s="152">
        <v>14.885</v>
      </c>
      <c r="X1763" s="152">
        <v>7.1529999999999996</v>
      </c>
      <c r="AA1763" s="152">
        <v>11.242000000000001</v>
      </c>
      <c r="AB1763" s="152">
        <v>0.13300000000000001</v>
      </c>
      <c r="AC1763" s="152">
        <v>11.08</v>
      </c>
      <c r="AD1763" s="152">
        <v>2.4849999999999999</v>
      </c>
      <c r="AE1763" s="152">
        <v>0.19900000000000001</v>
      </c>
      <c r="AF1763" s="152">
        <v>9.8000000000000004E-2</v>
      </c>
      <c r="AI1763" s="152">
        <v>98.154560619999998</v>
      </c>
      <c r="AJ1763" s="152">
        <v>1.633779697</v>
      </c>
      <c r="AK1763" s="156">
        <f t="shared" si="27"/>
        <v>5.4219811999999999E-2</v>
      </c>
      <c r="AL1763" s="151">
        <v>542.19812000000002</v>
      </c>
      <c r="AM1763" s="151">
        <v>150.5438</v>
      </c>
      <c r="AN1763" s="151">
        <v>852.88448000000005</v>
      </c>
      <c r="AO1763" s="151">
        <v>145.55575999999999</v>
      </c>
      <c r="AQ1763" s="152">
        <v>3.6236613630000001</v>
      </c>
      <c r="AR1763" s="152">
        <v>0.43312019400000001</v>
      </c>
      <c r="AS1763" s="152">
        <v>1.7265100330000001</v>
      </c>
      <c r="AU1763" s="151">
        <v>569.94198989999995</v>
      </c>
      <c r="AV1763" s="152">
        <v>1606.8411510000001</v>
      </c>
      <c r="AW1763" s="152">
        <v>33.322071809999997</v>
      </c>
      <c r="AX1763" s="151">
        <v>5467.8849659999996</v>
      </c>
      <c r="AZ1763" s="152">
        <v>348.00699409999999</v>
      </c>
      <c r="BG1763" s="152">
        <v>1.4493175380000001</v>
      </c>
      <c r="BH1763" s="152">
        <v>163.46767819999999</v>
      </c>
      <c r="BI1763" s="152">
        <v>16.38265376</v>
      </c>
      <c r="BJ1763" s="152">
        <v>60.82426564</v>
      </c>
      <c r="BK1763" s="152">
        <v>2.0892024419999999</v>
      </c>
      <c r="BO1763" s="152">
        <v>25.197289640000001</v>
      </c>
      <c r="BP1763" s="152">
        <v>3.6483323909999998</v>
      </c>
      <c r="BQ1763" s="152">
        <v>9.5802832139999996</v>
      </c>
      <c r="BR1763" s="152">
        <v>1.5171040330000001</v>
      </c>
      <c r="BS1763" s="152">
        <v>6.9173330540000002</v>
      </c>
      <c r="BT1763" s="152">
        <v>2.1936317089999999</v>
      </c>
      <c r="BU1763" s="152">
        <v>0.94548302799999995</v>
      </c>
      <c r="BV1763" s="152">
        <v>2.6606721250000001</v>
      </c>
      <c r="BX1763" s="152">
        <v>2.9325910409999998</v>
      </c>
      <c r="BZ1763" s="152">
        <v>2.034958971</v>
      </c>
      <c r="CB1763" s="152">
        <v>1.7854541049999999</v>
      </c>
      <c r="CD1763" s="152">
        <v>1.6334283329999999</v>
      </c>
      <c r="CH1763" s="152">
        <v>1.664249799</v>
      </c>
      <c r="CJ1763" s="152">
        <v>0.51831240700000003</v>
      </c>
      <c r="CK1763" s="152">
        <v>0.110493386</v>
      </c>
      <c r="CU1763" s="152">
        <v>-23.417052283757457</v>
      </c>
      <c r="DC1763" s="152">
        <v>40.28533333</v>
      </c>
      <c r="DF1763" s="152">
        <v>10.72366667</v>
      </c>
      <c r="DG1763" s="152">
        <v>48.53</v>
      </c>
      <c r="DJ1763" s="152">
        <v>0.21433333299999999</v>
      </c>
      <c r="DM1763" s="152">
        <v>0.25966666700000002</v>
      </c>
      <c r="DO1763" s="154">
        <v>88.972725560000001</v>
      </c>
      <c r="ED1763" s="152">
        <v>51.52</v>
      </c>
      <c r="EE1763" s="152">
        <v>0.9</v>
      </c>
      <c r="EF1763" s="152">
        <v>17.32</v>
      </c>
      <c r="EH1763" s="152">
        <v>7.3102631149999997</v>
      </c>
      <c r="EJ1763" s="152">
        <v>8.1238954000000003</v>
      </c>
      <c r="EK1763" s="152">
        <v>0.15</v>
      </c>
      <c r="EL1763" s="152">
        <v>6.7</v>
      </c>
      <c r="EM1763" s="152">
        <v>11.41</v>
      </c>
      <c r="EO1763" s="152">
        <v>2.69</v>
      </c>
      <c r="EP1763" s="152">
        <v>0.3</v>
      </c>
      <c r="EQ1763" s="152">
        <v>0.14000000000000001</v>
      </c>
    </row>
    <row r="1764" spans="1:147">
      <c r="A1764" s="151">
        <v>7409</v>
      </c>
      <c r="B1764" s="152" t="s">
        <v>2859</v>
      </c>
      <c r="C1764" s="152" t="s">
        <v>2877</v>
      </c>
      <c r="D1764" s="152" t="s">
        <v>2878</v>
      </c>
      <c r="E1764" s="152" t="s">
        <v>3592</v>
      </c>
      <c r="F1764" s="152" t="s">
        <v>10210</v>
      </c>
      <c r="L1764" s="153" t="s">
        <v>3593</v>
      </c>
      <c r="M1764" s="153" t="s">
        <v>4131</v>
      </c>
      <c r="P1764" s="152">
        <v>15.877000000000001</v>
      </c>
      <c r="Q1764" s="152">
        <v>144.72800000000001</v>
      </c>
      <c r="R1764" s="152" t="s">
        <v>2882</v>
      </c>
      <c r="S1764" s="152" t="s">
        <v>2716</v>
      </c>
      <c r="T1764" s="152">
        <v>49.326000000000001</v>
      </c>
      <c r="U1764" s="152">
        <v>1.0409999999999999</v>
      </c>
      <c r="V1764" s="152">
        <v>15.051</v>
      </c>
      <c r="X1764" s="152">
        <v>8.2439999999999998</v>
      </c>
      <c r="AA1764" s="152">
        <v>10.737</v>
      </c>
      <c r="AB1764" s="152">
        <v>0.14599999999999999</v>
      </c>
      <c r="AC1764" s="152">
        <v>10.412000000000001</v>
      </c>
      <c r="AD1764" s="152">
        <v>2.5219999999999998</v>
      </c>
      <c r="AE1764" s="152">
        <v>0.318</v>
      </c>
      <c r="AF1764" s="152">
        <v>0.11</v>
      </c>
      <c r="AI1764" s="152">
        <v>98.115369020000003</v>
      </c>
      <c r="AJ1764" s="152">
        <v>1.8832501749999999</v>
      </c>
      <c r="AK1764" s="156">
        <f t="shared" si="27"/>
        <v>5.2172519000000001E-2</v>
      </c>
      <c r="AL1764" s="151">
        <v>521.72519</v>
      </c>
      <c r="AM1764" s="151">
        <v>181.5872</v>
      </c>
      <c r="AN1764" s="151">
        <v>980.47231999999997</v>
      </c>
      <c r="AO1764" s="151">
        <v>304.23540000000003</v>
      </c>
      <c r="AQ1764" s="152">
        <v>3.7644944329999999</v>
      </c>
      <c r="AR1764" s="152">
        <v>0.46318730699999999</v>
      </c>
      <c r="AS1764" s="152">
        <v>3.239548031</v>
      </c>
      <c r="AU1764" s="151">
        <v>755.82579899999996</v>
      </c>
      <c r="AV1764" s="152">
        <v>2661.456553</v>
      </c>
      <c r="AW1764" s="152">
        <v>32.86573945</v>
      </c>
      <c r="AX1764" s="151">
        <v>6030.2909390000004</v>
      </c>
      <c r="AZ1764" s="152">
        <v>191.66838580000001</v>
      </c>
      <c r="BG1764" s="152">
        <v>3.9776696280000001</v>
      </c>
      <c r="BH1764" s="152">
        <v>173.3731947</v>
      </c>
      <c r="BI1764" s="152">
        <v>16.923195400000001</v>
      </c>
      <c r="BJ1764" s="152">
        <v>73.488967579999994</v>
      </c>
      <c r="BK1764" s="152">
        <v>2.2580492049999998</v>
      </c>
      <c r="BO1764" s="152">
        <v>46.358373100000001</v>
      </c>
      <c r="BP1764" s="152">
        <v>5.1207967889999999</v>
      </c>
      <c r="BQ1764" s="152">
        <v>12.59805345</v>
      </c>
      <c r="BR1764" s="152">
        <v>1.9419798939999999</v>
      </c>
      <c r="BS1764" s="152">
        <v>9.0214194909999996</v>
      </c>
      <c r="BT1764" s="152">
        <v>2.7898030330000001</v>
      </c>
      <c r="BU1764" s="152">
        <v>0.78571832799999997</v>
      </c>
      <c r="BV1764" s="152">
        <v>3.2602838670000001</v>
      </c>
      <c r="BX1764" s="152">
        <v>3.1206252399999999</v>
      </c>
      <c r="BZ1764" s="152">
        <v>2.1042666479999999</v>
      </c>
      <c r="CB1764" s="152">
        <v>1.8535679460000001</v>
      </c>
      <c r="CD1764" s="152">
        <v>1.791525042</v>
      </c>
      <c r="DC1764" s="152">
        <v>39.844999999999999</v>
      </c>
      <c r="DF1764" s="152">
        <v>12.18566667</v>
      </c>
      <c r="DG1764" s="152">
        <v>47.33433333</v>
      </c>
      <c r="DJ1764" s="152">
        <v>0.18433333299999999</v>
      </c>
      <c r="DM1764" s="152">
        <v>0.24099999999999999</v>
      </c>
      <c r="DO1764" s="154">
        <v>87.382437670000002</v>
      </c>
      <c r="ED1764" s="152">
        <v>51.52</v>
      </c>
      <c r="EE1764" s="152">
        <v>0.9</v>
      </c>
      <c r="EF1764" s="152">
        <v>17.32</v>
      </c>
      <c r="EH1764" s="152">
        <v>7.3102631149999997</v>
      </c>
      <c r="EJ1764" s="152">
        <v>8.1238954000000003</v>
      </c>
      <c r="EK1764" s="152">
        <v>0.15</v>
      </c>
      <c r="EL1764" s="152">
        <v>6.7</v>
      </c>
      <c r="EM1764" s="152">
        <v>11.41</v>
      </c>
      <c r="EO1764" s="152">
        <v>2.69</v>
      </c>
      <c r="EP1764" s="152">
        <v>0.3</v>
      </c>
      <c r="EQ1764" s="152">
        <v>0.14000000000000001</v>
      </c>
    </row>
    <row r="1765" spans="1:147">
      <c r="A1765" s="151">
        <v>7410</v>
      </c>
      <c r="B1765" s="152" t="s">
        <v>2859</v>
      </c>
      <c r="C1765" s="152" t="s">
        <v>2877</v>
      </c>
      <c r="D1765" s="152" t="s">
        <v>2878</v>
      </c>
      <c r="E1765" s="152" t="s">
        <v>3592</v>
      </c>
      <c r="F1765" s="152" t="s">
        <v>10211</v>
      </c>
      <c r="L1765" s="153" t="s">
        <v>3593</v>
      </c>
      <c r="M1765" s="153" t="s">
        <v>4438</v>
      </c>
      <c r="P1765" s="152">
        <v>15.877000000000001</v>
      </c>
      <c r="Q1765" s="152">
        <v>144.72800000000001</v>
      </c>
      <c r="R1765" s="152" t="s">
        <v>2882</v>
      </c>
      <c r="S1765" s="152" t="s">
        <v>2716</v>
      </c>
      <c r="T1765" s="152">
        <v>50.281999999999996</v>
      </c>
      <c r="U1765" s="152">
        <v>0.95099999999999996</v>
      </c>
      <c r="V1765" s="152">
        <v>15.391</v>
      </c>
      <c r="X1765" s="152">
        <v>6.69</v>
      </c>
      <c r="AA1765" s="152">
        <v>11.387</v>
      </c>
      <c r="AB1765" s="152">
        <v>0.14599999999999999</v>
      </c>
      <c r="AC1765" s="152">
        <v>10.951000000000001</v>
      </c>
      <c r="AD1765" s="152">
        <v>2.4590000000000001</v>
      </c>
      <c r="AE1765" s="152">
        <v>0.193</v>
      </c>
      <c r="AF1765" s="152">
        <v>0.11600000000000001</v>
      </c>
      <c r="AI1765" s="152">
        <v>98.727727999999999</v>
      </c>
      <c r="AJ1765" s="152">
        <v>1.69131886</v>
      </c>
      <c r="AK1765" s="156">
        <f t="shared" si="27"/>
        <v>0.10918265899999999</v>
      </c>
      <c r="AL1765" s="151">
        <v>1091.8265899999999</v>
      </c>
      <c r="AM1765" s="151">
        <v>157.88740000000001</v>
      </c>
      <c r="AN1765" s="151">
        <v>820.70015999999998</v>
      </c>
      <c r="AO1765" s="151">
        <v>68.602099999999993</v>
      </c>
      <c r="AQ1765" s="152">
        <v>3.2763204309999998</v>
      </c>
      <c r="AR1765" s="152">
        <v>0.422267053</v>
      </c>
      <c r="AS1765" s="152">
        <v>1.562765553</v>
      </c>
      <c r="AU1765" s="151">
        <v>621.08825160000004</v>
      </c>
      <c r="AV1765" s="152">
        <v>1508.8102630000001</v>
      </c>
      <c r="AW1765" s="152">
        <v>30.959839859999999</v>
      </c>
      <c r="AX1765" s="151">
        <v>5669.3946910000004</v>
      </c>
      <c r="AZ1765" s="152">
        <v>266.62915220000002</v>
      </c>
      <c r="BG1765" s="152">
        <v>0.93401981899999997</v>
      </c>
      <c r="BH1765" s="152">
        <v>150.21145279999999</v>
      </c>
      <c r="BI1765" s="152">
        <v>16.166952720000001</v>
      </c>
      <c r="BJ1765" s="152">
        <v>75.664838840000002</v>
      </c>
      <c r="BK1765" s="152">
        <v>2.8082260090000002</v>
      </c>
      <c r="BO1765" s="152">
        <v>20.050099750000001</v>
      </c>
      <c r="BP1765" s="152">
        <v>4.1494520829999999</v>
      </c>
      <c r="BQ1765" s="152">
        <v>10.93629473</v>
      </c>
      <c r="BR1765" s="152">
        <v>1.776461179</v>
      </c>
      <c r="BS1765" s="152">
        <v>8.2941222610000001</v>
      </c>
      <c r="BT1765" s="152">
        <v>2.5168538630000001</v>
      </c>
      <c r="BU1765" s="152">
        <v>0.87450539999999999</v>
      </c>
      <c r="BV1765" s="152">
        <v>2.8372782129999998</v>
      </c>
      <c r="BX1765" s="152">
        <v>3.1339634240000001</v>
      </c>
      <c r="BZ1765" s="152">
        <v>1.9216877619999999</v>
      </c>
      <c r="CB1765" s="152">
        <v>1.7281406109999999</v>
      </c>
      <c r="CD1765" s="152">
        <v>1.7822967249999999</v>
      </c>
      <c r="DC1765" s="152">
        <v>40.41266667</v>
      </c>
      <c r="DF1765" s="152">
        <v>10.112666669999999</v>
      </c>
      <c r="DG1765" s="152">
        <v>48.959000000000003</v>
      </c>
      <c r="DJ1765" s="152">
        <v>0.23266666699999999</v>
      </c>
      <c r="DM1765" s="152">
        <v>0.26666666700000002</v>
      </c>
      <c r="DO1765" s="154">
        <v>89.617450469999994</v>
      </c>
      <c r="ED1765" s="152">
        <v>51.52</v>
      </c>
      <c r="EE1765" s="152">
        <v>0.9</v>
      </c>
      <c r="EF1765" s="152">
        <v>17.32</v>
      </c>
      <c r="EH1765" s="152">
        <v>7.3102631149999997</v>
      </c>
      <c r="EJ1765" s="152">
        <v>8.1238954000000003</v>
      </c>
      <c r="EK1765" s="152">
        <v>0.15</v>
      </c>
      <c r="EL1765" s="152">
        <v>6.7</v>
      </c>
      <c r="EM1765" s="152">
        <v>11.41</v>
      </c>
      <c r="EO1765" s="152">
        <v>2.69</v>
      </c>
      <c r="EP1765" s="152">
        <v>0.3</v>
      </c>
      <c r="EQ1765" s="152">
        <v>0.14000000000000001</v>
      </c>
    </row>
    <row r="1766" spans="1:147">
      <c r="A1766" s="151">
        <v>7411</v>
      </c>
      <c r="B1766" s="152" t="s">
        <v>2859</v>
      </c>
      <c r="C1766" s="152" t="s">
        <v>2877</v>
      </c>
      <c r="D1766" s="152" t="s">
        <v>2878</v>
      </c>
      <c r="E1766" s="152" t="s">
        <v>3592</v>
      </c>
      <c r="F1766" s="152" t="s">
        <v>10212</v>
      </c>
      <c r="L1766" s="153" t="s">
        <v>3593</v>
      </c>
      <c r="M1766" s="153" t="s">
        <v>4523</v>
      </c>
      <c r="P1766" s="152">
        <v>15.877000000000001</v>
      </c>
      <c r="Q1766" s="152">
        <v>144.72800000000001</v>
      </c>
      <c r="R1766" s="152" t="s">
        <v>2882</v>
      </c>
      <c r="S1766" s="152" t="s">
        <v>2716</v>
      </c>
      <c r="T1766" s="152">
        <v>50.572000000000003</v>
      </c>
      <c r="U1766" s="152">
        <v>1.1839999999999999</v>
      </c>
      <c r="V1766" s="152">
        <v>14.308999999999999</v>
      </c>
      <c r="X1766" s="152">
        <v>8.6050000000000004</v>
      </c>
      <c r="AA1766" s="152">
        <v>11.204000000000001</v>
      </c>
      <c r="AB1766" s="152">
        <v>0.16800000000000001</v>
      </c>
      <c r="AC1766" s="152">
        <v>9.6120000000000001</v>
      </c>
      <c r="AD1766" s="152">
        <v>3.008</v>
      </c>
      <c r="AE1766" s="152">
        <v>0.23400000000000001</v>
      </c>
      <c r="AF1766" s="152">
        <v>0.13</v>
      </c>
      <c r="AI1766" s="152">
        <v>99.252825369999996</v>
      </c>
      <c r="AJ1766" s="152">
        <v>2.0723638420000001</v>
      </c>
      <c r="AK1766" s="156">
        <f t="shared" si="27"/>
        <v>0.13300240169999999</v>
      </c>
      <c r="AL1766" s="151">
        <v>1330.024017</v>
      </c>
      <c r="AM1766" s="151">
        <v>212.96440000000001</v>
      </c>
      <c r="AN1766" s="151">
        <v>958.05823999999996</v>
      </c>
      <c r="AO1766" s="151">
        <v>140.18690000000001</v>
      </c>
      <c r="AQ1766" s="152">
        <v>4.7416811140000004</v>
      </c>
      <c r="AR1766" s="152">
        <v>0.62486560000000002</v>
      </c>
      <c r="AS1766" s="152">
        <v>2.1131653529999999</v>
      </c>
      <c r="AU1766" s="151">
        <v>692.6311786</v>
      </c>
      <c r="AV1766" s="152">
        <v>1755.454187</v>
      </c>
      <c r="AW1766" s="152">
        <v>33.849923650000001</v>
      </c>
      <c r="AX1766" s="151">
        <v>6934.927154</v>
      </c>
      <c r="AZ1766" s="152">
        <v>228.56600979999999</v>
      </c>
      <c r="BG1766" s="152">
        <v>2.096789485</v>
      </c>
      <c r="BH1766" s="152">
        <v>175.03921940000001</v>
      </c>
      <c r="BI1766" s="152">
        <v>20.685580810000001</v>
      </c>
      <c r="BJ1766" s="152">
        <v>88.275578690000003</v>
      </c>
      <c r="BK1766" s="152">
        <v>2.5406494460000002</v>
      </c>
      <c r="BO1766" s="152">
        <v>25.3436345</v>
      </c>
      <c r="BP1766" s="152">
        <v>4.5584334149999997</v>
      </c>
      <c r="BQ1766" s="152">
        <v>12.95950955</v>
      </c>
      <c r="BR1766" s="152">
        <v>2.07381861</v>
      </c>
      <c r="BS1766" s="152">
        <v>9.6696205810000002</v>
      </c>
      <c r="BT1766" s="152">
        <v>2.7646168910000002</v>
      </c>
      <c r="BU1766" s="152">
        <v>1.052777125</v>
      </c>
      <c r="BV1766" s="152">
        <v>3.4369607850000001</v>
      </c>
      <c r="BX1766" s="152">
        <v>4.0659449600000004</v>
      </c>
      <c r="BZ1766" s="152">
        <v>2.4956210009999999</v>
      </c>
      <c r="CB1766" s="152">
        <v>2.2005165240000002</v>
      </c>
      <c r="CD1766" s="152">
        <v>2.1828575410000002</v>
      </c>
      <c r="DC1766" s="152">
        <v>39.71533333</v>
      </c>
      <c r="DF1766" s="152">
        <v>13.65566667</v>
      </c>
      <c r="DG1766" s="152">
        <v>46.239666669999998</v>
      </c>
      <c r="DJ1766" s="152">
        <v>0.16600000000000001</v>
      </c>
      <c r="DM1766" s="152">
        <v>0.26166666700000002</v>
      </c>
      <c r="DO1766" s="154">
        <v>85.789464519999996</v>
      </c>
      <c r="ED1766" s="152">
        <v>51.52</v>
      </c>
      <c r="EE1766" s="152">
        <v>0.9</v>
      </c>
      <c r="EF1766" s="152">
        <v>17.32</v>
      </c>
      <c r="EH1766" s="152">
        <v>7.3102631149999997</v>
      </c>
      <c r="EJ1766" s="152">
        <v>8.1238954000000003</v>
      </c>
      <c r="EK1766" s="152">
        <v>0.15</v>
      </c>
      <c r="EL1766" s="152">
        <v>6.7</v>
      </c>
      <c r="EM1766" s="152">
        <v>11.41</v>
      </c>
      <c r="EO1766" s="152">
        <v>2.69</v>
      </c>
      <c r="EP1766" s="152">
        <v>0.3</v>
      </c>
      <c r="EQ1766" s="152">
        <v>0.14000000000000001</v>
      </c>
    </row>
    <row r="1767" spans="1:147">
      <c r="A1767" s="151">
        <v>7412</v>
      </c>
      <c r="B1767" s="152" t="s">
        <v>2859</v>
      </c>
      <c r="C1767" s="152" t="s">
        <v>2877</v>
      </c>
      <c r="D1767" s="152" t="s">
        <v>2878</v>
      </c>
      <c r="E1767" s="152" t="s">
        <v>3592</v>
      </c>
      <c r="F1767" s="152" t="s">
        <v>10213</v>
      </c>
      <c r="L1767" s="153" t="s">
        <v>3593</v>
      </c>
      <c r="M1767" s="153" t="s">
        <v>4429</v>
      </c>
      <c r="P1767" s="152">
        <v>15.877000000000001</v>
      </c>
      <c r="Q1767" s="152">
        <v>144.72800000000001</v>
      </c>
      <c r="R1767" s="152" t="s">
        <v>2882</v>
      </c>
      <c r="S1767" s="152" t="s">
        <v>2716</v>
      </c>
      <c r="T1767" s="152">
        <v>50.255000000000003</v>
      </c>
      <c r="U1767" s="152">
        <v>0.97099999999999997</v>
      </c>
      <c r="V1767" s="152">
        <v>15.077999999999999</v>
      </c>
      <c r="X1767" s="152">
        <v>7.069</v>
      </c>
      <c r="AA1767" s="152">
        <v>11.333</v>
      </c>
      <c r="AB1767" s="152">
        <v>0.11799999999999999</v>
      </c>
      <c r="AC1767" s="152">
        <v>10.752000000000001</v>
      </c>
      <c r="AD1767" s="152">
        <v>2.661</v>
      </c>
      <c r="AE1767" s="152">
        <v>0.28199999999999997</v>
      </c>
      <c r="AF1767" s="152">
        <v>0.11799999999999999</v>
      </c>
      <c r="AI1767" s="152">
        <v>98.810167419999999</v>
      </c>
      <c r="AJ1767" s="152">
        <v>1.747494978</v>
      </c>
      <c r="AK1767" s="156">
        <f t="shared" si="27"/>
        <v>4.4973540999999999E-2</v>
      </c>
      <c r="AL1767" s="151">
        <v>449.73541</v>
      </c>
      <c r="AM1767" s="151">
        <v>157.55359999999999</v>
      </c>
      <c r="AN1767" s="151">
        <v>964.38016000000005</v>
      </c>
      <c r="AO1767" s="151">
        <v>195.06858</v>
      </c>
      <c r="AQ1767" s="152">
        <v>3.532148898</v>
      </c>
      <c r="AR1767" s="152">
        <v>0.42876645099999999</v>
      </c>
      <c r="AS1767" s="152">
        <v>2.1791011189999998</v>
      </c>
      <c r="AU1767" s="151">
        <v>575.14164510000001</v>
      </c>
      <c r="AV1767" s="152">
        <v>2119.6754940000001</v>
      </c>
      <c r="AW1767" s="152">
        <v>33.781568739999997</v>
      </c>
      <c r="AX1767" s="151">
        <v>5901.7675600000002</v>
      </c>
      <c r="AZ1767" s="152">
        <v>290.04038309999999</v>
      </c>
      <c r="BG1767" s="152">
        <v>2.5617019320000001</v>
      </c>
      <c r="BH1767" s="152">
        <v>168.10589100000001</v>
      </c>
      <c r="BI1767" s="152">
        <v>16.927804729999998</v>
      </c>
      <c r="BJ1767" s="152">
        <v>66.375565370000004</v>
      </c>
      <c r="BK1767" s="152">
        <v>2.1542792030000002</v>
      </c>
      <c r="BO1767" s="152">
        <v>34.162945610000001</v>
      </c>
      <c r="BP1767" s="152">
        <v>4.3119661110000003</v>
      </c>
      <c r="BQ1767" s="152">
        <v>11.046773200000001</v>
      </c>
      <c r="BR1767" s="152">
        <v>1.705275761</v>
      </c>
      <c r="BS1767" s="152">
        <v>8.2475329909999999</v>
      </c>
      <c r="BT1767" s="152">
        <v>2.3650870469999998</v>
      </c>
      <c r="BU1767" s="152">
        <v>1.0466366650000001</v>
      </c>
      <c r="BV1767" s="152">
        <v>2.9016025540000001</v>
      </c>
      <c r="BX1767" s="152">
        <v>3.2398356509999999</v>
      </c>
      <c r="BZ1767" s="152">
        <v>2.1595170459999999</v>
      </c>
      <c r="CB1767" s="152">
        <v>1.751455564</v>
      </c>
      <c r="CD1767" s="152">
        <v>1.709410034</v>
      </c>
      <c r="DC1767" s="152">
        <v>40.428666669999998</v>
      </c>
      <c r="DF1767" s="152">
        <v>10.795666669999999</v>
      </c>
      <c r="DG1767" s="152">
        <v>48.29</v>
      </c>
      <c r="DJ1767" s="152">
        <v>0.22366666700000001</v>
      </c>
      <c r="DM1767" s="152">
        <v>0.26666666700000002</v>
      </c>
      <c r="DO1767" s="154">
        <v>88.857910759999996</v>
      </c>
      <c r="ED1767" s="152">
        <v>51.52</v>
      </c>
      <c r="EE1767" s="152">
        <v>0.9</v>
      </c>
      <c r="EF1767" s="152">
        <v>17.32</v>
      </c>
      <c r="EH1767" s="152">
        <v>7.3102631149999997</v>
      </c>
      <c r="EJ1767" s="152">
        <v>8.1238954000000003</v>
      </c>
      <c r="EK1767" s="152">
        <v>0.15</v>
      </c>
      <c r="EL1767" s="152">
        <v>6.7</v>
      </c>
      <c r="EM1767" s="152">
        <v>11.41</v>
      </c>
      <c r="EO1767" s="152">
        <v>2.69</v>
      </c>
      <c r="EP1767" s="152">
        <v>0.3</v>
      </c>
      <c r="EQ1767" s="152">
        <v>0.14000000000000001</v>
      </c>
    </row>
    <row r="1768" spans="1:147">
      <c r="A1768" s="151">
        <v>7413</v>
      </c>
      <c r="B1768" s="152" t="s">
        <v>2859</v>
      </c>
      <c r="C1768" s="152" t="s">
        <v>2877</v>
      </c>
      <c r="D1768" s="152" t="s">
        <v>2878</v>
      </c>
      <c r="E1768" s="152" t="s">
        <v>3592</v>
      </c>
      <c r="F1768" s="152" t="s">
        <v>10214</v>
      </c>
      <c r="L1768" s="153" t="s">
        <v>3593</v>
      </c>
      <c r="M1768" s="153" t="s">
        <v>4160</v>
      </c>
      <c r="P1768" s="152">
        <v>15.877000000000001</v>
      </c>
      <c r="Q1768" s="152">
        <v>144.72800000000001</v>
      </c>
      <c r="R1768" s="152" t="s">
        <v>2882</v>
      </c>
      <c r="S1768" s="152" t="s">
        <v>2716</v>
      </c>
      <c r="T1768" s="152">
        <v>49.494</v>
      </c>
      <c r="U1768" s="152">
        <v>1.0389999999999999</v>
      </c>
      <c r="V1768" s="152">
        <v>14.803000000000001</v>
      </c>
      <c r="X1768" s="152">
        <v>8.0180000000000007</v>
      </c>
      <c r="AA1768" s="152">
        <v>10.882</v>
      </c>
      <c r="AB1768" s="152">
        <v>0.15</v>
      </c>
      <c r="AC1768" s="152">
        <v>10.476000000000001</v>
      </c>
      <c r="AD1768" s="152">
        <v>2.625</v>
      </c>
      <c r="AE1768" s="152">
        <v>0.33800000000000002</v>
      </c>
      <c r="AF1768" s="152">
        <v>0.14499999999999999</v>
      </c>
      <c r="AI1768" s="152">
        <v>98.168945190000002</v>
      </c>
      <c r="AJ1768" s="152">
        <v>1.802527105</v>
      </c>
      <c r="AK1768" s="156">
        <f t="shared" si="27"/>
        <v>5.5410721000000003E-2</v>
      </c>
      <c r="AL1768" s="151">
        <v>554.10721000000001</v>
      </c>
      <c r="AM1768" s="151">
        <v>172.5746</v>
      </c>
      <c r="AN1768" s="151">
        <v>994.84032000000002</v>
      </c>
      <c r="AO1768" s="151">
        <v>560.74760000000003</v>
      </c>
      <c r="AQ1768" s="152">
        <v>4.4703048829999998</v>
      </c>
      <c r="AR1768" s="152">
        <v>0.50608070900000002</v>
      </c>
      <c r="AS1768" s="152">
        <v>2.4598116499999998</v>
      </c>
      <c r="AU1768" s="151">
        <v>631.21443839999995</v>
      </c>
      <c r="AV1768" s="152">
        <v>2530.3010720000002</v>
      </c>
      <c r="AW1768" s="152">
        <v>36.08031922</v>
      </c>
      <c r="AX1768" s="151">
        <v>6340.4564609999998</v>
      </c>
      <c r="AZ1768" s="152">
        <v>310.0223001</v>
      </c>
      <c r="BG1768" s="152">
        <v>4.1088595720000001</v>
      </c>
      <c r="BH1768" s="152">
        <v>221.14278780000001</v>
      </c>
      <c r="BI1768" s="152">
        <v>18.35818149</v>
      </c>
      <c r="BJ1768" s="152">
        <v>79.500943640000003</v>
      </c>
      <c r="BK1768" s="152">
        <v>2.3413094619999999</v>
      </c>
      <c r="BO1768" s="152">
        <v>35.93924818</v>
      </c>
      <c r="BP1768" s="152">
        <v>4.8117858189999998</v>
      </c>
      <c r="BQ1768" s="152">
        <v>12.20609739</v>
      </c>
      <c r="BR1768" s="152">
        <v>1.8250847429999999</v>
      </c>
      <c r="BS1768" s="152">
        <v>8.0102445679999992</v>
      </c>
      <c r="BT1768" s="152">
        <v>2.2708601829999999</v>
      </c>
      <c r="BU1768" s="152">
        <v>0.61603393399999995</v>
      </c>
      <c r="BV1768" s="152">
        <v>2.8800953360000001</v>
      </c>
      <c r="BX1768" s="152">
        <v>3.291552984</v>
      </c>
      <c r="BZ1768" s="152">
        <v>2.3943628079999999</v>
      </c>
      <c r="CB1768" s="152">
        <v>1.9392170950000001</v>
      </c>
      <c r="CD1768" s="152">
        <v>1.730678105</v>
      </c>
      <c r="DC1768" s="152">
        <v>39.916333330000001</v>
      </c>
      <c r="DF1768" s="152">
        <v>12.048</v>
      </c>
      <c r="DG1768" s="152">
        <v>47.618666670000003</v>
      </c>
      <c r="DJ1768" s="152">
        <v>0.22133333299999999</v>
      </c>
      <c r="DM1768" s="152">
        <v>0.25666666700000001</v>
      </c>
      <c r="DO1768" s="154">
        <v>87.572500559999995</v>
      </c>
      <c r="ED1768" s="152">
        <v>51.52</v>
      </c>
      <c r="EE1768" s="152">
        <v>0.9</v>
      </c>
      <c r="EF1768" s="152">
        <v>17.32</v>
      </c>
      <c r="EH1768" s="152">
        <v>7.3102631149999997</v>
      </c>
      <c r="EJ1768" s="152">
        <v>8.1238954000000003</v>
      </c>
      <c r="EK1768" s="152">
        <v>0.15</v>
      </c>
      <c r="EL1768" s="152">
        <v>6.7</v>
      </c>
      <c r="EM1768" s="152">
        <v>11.41</v>
      </c>
      <c r="EO1768" s="152">
        <v>2.69</v>
      </c>
      <c r="EP1768" s="152">
        <v>0.3</v>
      </c>
      <c r="EQ1768" s="152">
        <v>0.14000000000000001</v>
      </c>
    </row>
    <row r="1769" spans="1:147">
      <c r="A1769" s="151">
        <v>7414</v>
      </c>
      <c r="B1769" s="152" t="s">
        <v>2859</v>
      </c>
      <c r="C1769" s="152" t="s">
        <v>2877</v>
      </c>
      <c r="D1769" s="152" t="s">
        <v>2878</v>
      </c>
      <c r="E1769" s="152" t="s">
        <v>3592</v>
      </c>
      <c r="F1769" s="152" t="s">
        <v>10215</v>
      </c>
      <c r="L1769" s="153" t="s">
        <v>3593</v>
      </c>
      <c r="M1769" s="153" t="s">
        <v>4398</v>
      </c>
      <c r="P1769" s="152">
        <v>15.877000000000001</v>
      </c>
      <c r="Q1769" s="152">
        <v>144.72800000000001</v>
      </c>
      <c r="R1769" s="152" t="s">
        <v>2882</v>
      </c>
      <c r="S1769" s="152" t="s">
        <v>2716</v>
      </c>
      <c r="T1769" s="152">
        <v>50.189</v>
      </c>
      <c r="U1769" s="152">
        <v>1.284</v>
      </c>
      <c r="V1769" s="152">
        <v>14.688000000000001</v>
      </c>
      <c r="X1769" s="152">
        <v>8.3179999999999996</v>
      </c>
      <c r="AA1769" s="152">
        <v>11.115</v>
      </c>
      <c r="AB1769" s="152">
        <v>0.152</v>
      </c>
      <c r="AC1769" s="152">
        <v>10.083</v>
      </c>
      <c r="AD1769" s="152">
        <v>2.7109999999999999</v>
      </c>
      <c r="AE1769" s="152">
        <v>0.21299999999999999</v>
      </c>
      <c r="AF1769" s="152">
        <v>0.121</v>
      </c>
      <c r="AI1769" s="152">
        <v>99.080772830000001</v>
      </c>
      <c r="AJ1769" s="152">
        <v>1.8105762830000001</v>
      </c>
      <c r="AK1769" s="156">
        <f t="shared" si="27"/>
        <v>9.2018622689999996E-2</v>
      </c>
      <c r="AL1769" s="151">
        <v>920.18622689999995</v>
      </c>
      <c r="AM1769" s="151">
        <v>157.88740000000001</v>
      </c>
      <c r="AN1769" s="151">
        <v>832.76927999999998</v>
      </c>
      <c r="AO1769" s="151">
        <v>178.36546000000001</v>
      </c>
      <c r="AQ1769" s="152">
        <v>3.8665064779999998</v>
      </c>
      <c r="AR1769" s="152">
        <v>0.42818485699999997</v>
      </c>
      <c r="AS1769" s="152">
        <v>1.9734854289999999</v>
      </c>
      <c r="AU1769" s="151">
        <v>548.09210080000003</v>
      </c>
      <c r="AV1769" s="152">
        <v>1685.9223850000001</v>
      </c>
      <c r="AW1769" s="152">
        <v>32.426812290000001</v>
      </c>
      <c r="AX1769" s="151">
        <v>7576.7354400000004</v>
      </c>
      <c r="AZ1769" s="152">
        <v>146.83627100000001</v>
      </c>
      <c r="BG1769" s="152">
        <v>1.988841571</v>
      </c>
      <c r="BH1769" s="152">
        <v>165.04973530000001</v>
      </c>
      <c r="BI1769" s="152">
        <v>19.13473647</v>
      </c>
      <c r="BJ1769" s="152">
        <v>68.924374599999993</v>
      </c>
      <c r="BK1769" s="152">
        <v>1.7906945489999999</v>
      </c>
      <c r="BO1769" s="152">
        <v>28.9012636</v>
      </c>
      <c r="BP1769" s="152">
        <v>3.6812011180000002</v>
      </c>
      <c r="BQ1769" s="152">
        <v>10.250937159999999</v>
      </c>
      <c r="BR1769" s="152">
        <v>1.801188061</v>
      </c>
      <c r="BS1769" s="152">
        <v>9.0279912769999999</v>
      </c>
      <c r="BT1769" s="152">
        <v>3.0373674610000001</v>
      </c>
      <c r="BU1769" s="152">
        <v>1.1126711010000001</v>
      </c>
      <c r="BV1769" s="152">
        <v>3.4490222319999999</v>
      </c>
      <c r="BX1769" s="152">
        <v>3.5924673980000001</v>
      </c>
      <c r="BZ1769" s="152">
        <v>2.4800640679999999</v>
      </c>
      <c r="CB1769" s="152">
        <v>2.0300939310000001</v>
      </c>
      <c r="CD1769" s="152">
        <v>1.6506696489999999</v>
      </c>
      <c r="DC1769" s="152">
        <v>40.020000000000003</v>
      </c>
      <c r="DF1769" s="152">
        <v>12.417999999999999</v>
      </c>
      <c r="DG1769" s="152">
        <v>47.5</v>
      </c>
      <c r="DJ1769" s="152">
        <v>0.170333333</v>
      </c>
      <c r="DM1769" s="152">
        <v>0.240666667</v>
      </c>
      <c r="DO1769" s="154">
        <v>87.211744789999997</v>
      </c>
      <c r="ED1769" s="152">
        <v>51.52</v>
      </c>
      <c r="EE1769" s="152">
        <v>0.9</v>
      </c>
      <c r="EF1769" s="152">
        <v>17.32</v>
      </c>
      <c r="EH1769" s="152">
        <v>7.3102631149999997</v>
      </c>
      <c r="EJ1769" s="152">
        <v>8.1238954000000003</v>
      </c>
      <c r="EK1769" s="152">
        <v>0.15</v>
      </c>
      <c r="EL1769" s="152">
        <v>6.7</v>
      </c>
      <c r="EM1769" s="152">
        <v>11.41</v>
      </c>
      <c r="EO1769" s="152">
        <v>2.69</v>
      </c>
      <c r="EP1769" s="152">
        <v>0.3</v>
      </c>
      <c r="EQ1769" s="152">
        <v>0.14000000000000001</v>
      </c>
    </row>
    <row r="1770" spans="1:147">
      <c r="A1770" s="151">
        <v>7415</v>
      </c>
      <c r="B1770" s="152" t="s">
        <v>2859</v>
      </c>
      <c r="C1770" s="152" t="s">
        <v>2877</v>
      </c>
      <c r="D1770" s="152" t="s">
        <v>2878</v>
      </c>
      <c r="E1770" s="152" t="s">
        <v>3592</v>
      </c>
      <c r="F1770" s="152" t="s">
        <v>10216</v>
      </c>
      <c r="L1770" s="153" t="s">
        <v>3593</v>
      </c>
      <c r="M1770" s="153" t="s">
        <v>4448</v>
      </c>
      <c r="P1770" s="152">
        <v>15.877000000000001</v>
      </c>
      <c r="Q1770" s="152">
        <v>144.72800000000001</v>
      </c>
      <c r="R1770" s="152" t="s">
        <v>2882</v>
      </c>
      <c r="S1770" s="152" t="s">
        <v>2716</v>
      </c>
      <c r="T1770" s="152">
        <v>50.304000000000002</v>
      </c>
      <c r="U1770" s="152">
        <v>1.2170000000000001</v>
      </c>
      <c r="V1770" s="152">
        <v>14.999000000000001</v>
      </c>
      <c r="X1770" s="152">
        <v>8.3249999999999993</v>
      </c>
      <c r="AA1770" s="152">
        <v>11.254</v>
      </c>
      <c r="AB1770" s="152">
        <v>0.183</v>
      </c>
      <c r="AC1770" s="152">
        <v>9.0589999999999993</v>
      </c>
      <c r="AD1770" s="152">
        <v>2.9420000000000002</v>
      </c>
      <c r="AE1770" s="152">
        <v>0.28999999999999998</v>
      </c>
      <c r="AF1770" s="152">
        <v>0.14499999999999999</v>
      </c>
      <c r="AI1770" s="152">
        <v>98.925022200000001</v>
      </c>
      <c r="AJ1770" s="152">
        <v>1.812154775</v>
      </c>
      <c r="AK1770" s="156">
        <f t="shared" si="27"/>
        <v>3.6463225000000002E-2</v>
      </c>
      <c r="AL1770" s="151">
        <v>364.63225</v>
      </c>
      <c r="AM1770" s="151">
        <v>174.57740000000001</v>
      </c>
      <c r="AN1770" s="151">
        <v>937.36832000000004</v>
      </c>
      <c r="AO1770" s="151">
        <v>202.8236</v>
      </c>
      <c r="AQ1770" s="152">
        <v>4.2788770639999996</v>
      </c>
      <c r="AR1770" s="152">
        <v>0.43906099999999998</v>
      </c>
      <c r="AS1770" s="152">
        <v>2.3790982810000001</v>
      </c>
      <c r="AU1770" s="151">
        <v>863.20975880000003</v>
      </c>
      <c r="AV1770" s="152">
        <v>2220.83979</v>
      </c>
      <c r="AW1770" s="152">
        <v>31.429241919999999</v>
      </c>
      <c r="AX1770" s="151">
        <v>7080.9905319999998</v>
      </c>
      <c r="AZ1770" s="152">
        <v>112.5005462</v>
      </c>
      <c r="BG1770" s="152">
        <v>2.6729906639999998</v>
      </c>
      <c r="BH1770" s="152">
        <v>158.86945</v>
      </c>
      <c r="BI1770" s="152">
        <v>23.485788060000001</v>
      </c>
      <c r="BJ1770" s="152">
        <v>90.142067319999995</v>
      </c>
      <c r="BK1770" s="152">
        <v>2.9202154170000001</v>
      </c>
      <c r="BO1770" s="152">
        <v>33.491030649999999</v>
      </c>
      <c r="BP1770" s="152">
        <v>4.7773121730000003</v>
      </c>
      <c r="BQ1770" s="152">
        <v>13.21731181</v>
      </c>
      <c r="BR1770" s="152">
        <v>2.1635288410000002</v>
      </c>
      <c r="BS1770" s="152">
        <v>9.8350887690000004</v>
      </c>
      <c r="BT1770" s="152">
        <v>2.7246350189999999</v>
      </c>
      <c r="BU1770" s="152">
        <v>1.0333471240000001</v>
      </c>
      <c r="BV1770" s="152">
        <v>3.654623349</v>
      </c>
      <c r="BX1770" s="152">
        <v>4.1970571359999997</v>
      </c>
      <c r="BZ1770" s="152">
        <v>2.7047437560000001</v>
      </c>
      <c r="CB1770" s="152">
        <v>2.6238264820000001</v>
      </c>
      <c r="CD1770" s="152">
        <v>2.302209902</v>
      </c>
      <c r="DC1770" s="152">
        <v>39.96466667</v>
      </c>
      <c r="DF1770" s="152">
        <v>12.69633333</v>
      </c>
      <c r="DG1770" s="152">
        <v>47.111333330000001</v>
      </c>
      <c r="DJ1770" s="152">
        <v>0.17399999999999999</v>
      </c>
      <c r="DM1770" s="152">
        <v>0.23699999999999999</v>
      </c>
      <c r="DO1770" s="154">
        <v>86.869046890000007</v>
      </c>
      <c r="ED1770" s="152">
        <v>51.52</v>
      </c>
      <c r="EE1770" s="152">
        <v>0.9</v>
      </c>
      <c r="EF1770" s="152">
        <v>17.32</v>
      </c>
      <c r="EH1770" s="152">
        <v>7.3102631149999997</v>
      </c>
      <c r="EJ1770" s="152">
        <v>8.1238954000000003</v>
      </c>
      <c r="EK1770" s="152">
        <v>0.15</v>
      </c>
      <c r="EL1770" s="152">
        <v>6.7</v>
      </c>
      <c r="EM1770" s="152">
        <v>11.41</v>
      </c>
      <c r="EO1770" s="152">
        <v>2.69</v>
      </c>
      <c r="EP1770" s="152">
        <v>0.3</v>
      </c>
      <c r="EQ1770" s="152">
        <v>0.14000000000000001</v>
      </c>
    </row>
    <row r="1771" spans="1:147">
      <c r="A1771" s="151">
        <v>7416</v>
      </c>
      <c r="B1771" s="152" t="s">
        <v>2859</v>
      </c>
      <c r="C1771" s="152" t="s">
        <v>2877</v>
      </c>
      <c r="D1771" s="152" t="s">
        <v>2878</v>
      </c>
      <c r="E1771" s="152" t="s">
        <v>3592</v>
      </c>
      <c r="F1771" s="152" t="s">
        <v>10217</v>
      </c>
      <c r="L1771" s="153" t="s">
        <v>3593</v>
      </c>
      <c r="M1771" s="153" t="s">
        <v>4203</v>
      </c>
      <c r="P1771" s="152">
        <v>15.877000000000001</v>
      </c>
      <c r="Q1771" s="152">
        <v>144.72800000000001</v>
      </c>
      <c r="R1771" s="152" t="s">
        <v>2882</v>
      </c>
      <c r="S1771" s="152" t="s">
        <v>2716</v>
      </c>
      <c r="T1771" s="152">
        <v>49.600999999999999</v>
      </c>
      <c r="U1771" s="152">
        <v>1.004</v>
      </c>
      <c r="V1771" s="152">
        <v>14.108000000000001</v>
      </c>
      <c r="X1771" s="152">
        <v>9.5630000000000006</v>
      </c>
      <c r="AA1771" s="152">
        <v>10.872</v>
      </c>
      <c r="AB1771" s="152">
        <v>0.17599999999999999</v>
      </c>
      <c r="AC1771" s="152">
        <v>9.8160000000000007</v>
      </c>
      <c r="AD1771" s="152">
        <v>2.7839999999999998</v>
      </c>
      <c r="AE1771" s="152">
        <v>0.36399999999999999</v>
      </c>
      <c r="AF1771" s="152">
        <v>0.104</v>
      </c>
      <c r="AI1771" s="152">
        <v>98.628886739999999</v>
      </c>
      <c r="AJ1771" s="152">
        <v>1.795351981</v>
      </c>
      <c r="AK1771" s="156">
        <f t="shared" si="27"/>
        <v>4.4358015000000001E-2</v>
      </c>
      <c r="AL1771" s="151">
        <v>443.58015</v>
      </c>
      <c r="AM1771" s="151">
        <v>166.9</v>
      </c>
      <c r="AN1771" s="151">
        <v>769.55007999999998</v>
      </c>
      <c r="AO1771" s="151">
        <v>234.44022000000001</v>
      </c>
      <c r="AQ1771" s="152">
        <v>4.3746474229999999</v>
      </c>
      <c r="AR1771" s="152">
        <v>0.50687752699999999</v>
      </c>
      <c r="AS1771" s="152">
        <v>2.9445394280000001</v>
      </c>
      <c r="AU1771" s="151">
        <v>664.33454159999997</v>
      </c>
      <c r="AV1771" s="152">
        <v>3049.2530200000001</v>
      </c>
      <c r="AW1771" s="152">
        <v>38.374955749999998</v>
      </c>
      <c r="AX1771" s="151">
        <v>5968.9122779999998</v>
      </c>
      <c r="AZ1771" s="152">
        <v>156.02817690000001</v>
      </c>
      <c r="BG1771" s="152">
        <v>5.0680333659999999</v>
      </c>
      <c r="BH1771" s="152">
        <v>159.56918039999999</v>
      </c>
      <c r="BI1771" s="152">
        <v>21.259950249999999</v>
      </c>
      <c r="BJ1771" s="152">
        <v>71.649659850000006</v>
      </c>
      <c r="BK1771" s="152">
        <v>2.150266427</v>
      </c>
      <c r="BO1771" s="152">
        <v>44.280426519999999</v>
      </c>
      <c r="BP1771" s="152">
        <v>4.5363978869999997</v>
      </c>
      <c r="BQ1771" s="152">
        <v>11.2961597</v>
      </c>
      <c r="BR1771" s="152">
        <v>1.8118992439999999</v>
      </c>
      <c r="BS1771" s="152">
        <v>7.510436758</v>
      </c>
      <c r="BT1771" s="152">
        <v>2.2353468209999998</v>
      </c>
      <c r="BU1771" s="152">
        <v>0.799516793</v>
      </c>
      <c r="BV1771" s="152">
        <v>2.9644647489999998</v>
      </c>
      <c r="BX1771" s="152">
        <v>3.843082243</v>
      </c>
      <c r="BZ1771" s="152">
        <v>2.713157603</v>
      </c>
      <c r="CB1771" s="152">
        <v>2.3352316270000002</v>
      </c>
      <c r="CD1771" s="152">
        <v>2.0593974039999998</v>
      </c>
      <c r="DC1771" s="152">
        <v>39.715666669999997</v>
      </c>
      <c r="DF1771" s="152">
        <v>14.49366667</v>
      </c>
      <c r="DG1771" s="152">
        <v>45.786000000000001</v>
      </c>
      <c r="DJ1771" s="152">
        <v>0.15033333300000001</v>
      </c>
      <c r="DM1771" s="152">
        <v>0.27333333300000001</v>
      </c>
      <c r="DO1771" s="154">
        <v>84.92199076</v>
      </c>
      <c r="ED1771" s="152">
        <v>51.52</v>
      </c>
      <c r="EE1771" s="152">
        <v>0.9</v>
      </c>
      <c r="EF1771" s="152">
        <v>17.32</v>
      </c>
      <c r="EH1771" s="152">
        <v>7.3102631149999997</v>
      </c>
      <c r="EJ1771" s="152">
        <v>8.1238954000000003</v>
      </c>
      <c r="EK1771" s="152">
        <v>0.15</v>
      </c>
      <c r="EL1771" s="152">
        <v>6.7</v>
      </c>
      <c r="EM1771" s="152">
        <v>11.41</v>
      </c>
      <c r="EO1771" s="152">
        <v>2.69</v>
      </c>
      <c r="EP1771" s="152">
        <v>0.3</v>
      </c>
      <c r="EQ1771" s="152">
        <v>0.14000000000000001</v>
      </c>
    </row>
    <row r="1772" spans="1:147">
      <c r="A1772" s="151">
        <v>7417</v>
      </c>
      <c r="B1772" s="152" t="s">
        <v>2859</v>
      </c>
      <c r="C1772" s="152" t="s">
        <v>2877</v>
      </c>
      <c r="D1772" s="152" t="s">
        <v>2878</v>
      </c>
      <c r="E1772" s="152" t="s">
        <v>3592</v>
      </c>
      <c r="F1772" s="152" t="s">
        <v>10218</v>
      </c>
      <c r="L1772" s="153" t="s">
        <v>3593</v>
      </c>
      <c r="M1772" s="153" t="s">
        <v>4392</v>
      </c>
      <c r="P1772" s="152">
        <v>15.877000000000001</v>
      </c>
      <c r="Q1772" s="152">
        <v>144.72800000000001</v>
      </c>
      <c r="R1772" s="152" t="s">
        <v>2882</v>
      </c>
      <c r="S1772" s="152" t="s">
        <v>2716</v>
      </c>
      <c r="T1772" s="152">
        <v>50.174999999999997</v>
      </c>
      <c r="U1772" s="152">
        <v>1.1879999999999999</v>
      </c>
      <c r="V1772" s="152">
        <v>14.875999999999999</v>
      </c>
      <c r="X1772" s="152">
        <v>8.2059999999999995</v>
      </c>
      <c r="AA1772" s="152">
        <v>11.223000000000001</v>
      </c>
      <c r="AB1772" s="152">
        <v>0.16200000000000001</v>
      </c>
      <c r="AC1772" s="152">
        <v>9.1329999999999991</v>
      </c>
      <c r="AD1772" s="152">
        <v>3.0059999999999998</v>
      </c>
      <c r="AE1772" s="152">
        <v>0.38900000000000001</v>
      </c>
      <c r="AF1772" s="152">
        <v>0.153</v>
      </c>
      <c r="AI1772" s="152">
        <v>98.717699679999996</v>
      </c>
      <c r="AJ1772" s="152">
        <v>1.8681861340000001</v>
      </c>
      <c r="AK1772" s="156">
        <f t="shared" si="27"/>
        <v>2.6146473999999999E-2</v>
      </c>
      <c r="AL1772" s="151">
        <v>261.46474000000001</v>
      </c>
      <c r="AM1772" s="151">
        <v>237.33179999999999</v>
      </c>
      <c r="AN1772" s="151">
        <v>963.23072000000002</v>
      </c>
      <c r="AO1772" s="151">
        <v>315.56966</v>
      </c>
      <c r="AQ1772" s="152">
        <v>4.6458301129999997</v>
      </c>
      <c r="AR1772" s="152">
        <v>0.63448162200000002</v>
      </c>
      <c r="AS1772" s="152">
        <v>3.0913563989999999</v>
      </c>
      <c r="AU1772" s="151">
        <v>784.52954480000005</v>
      </c>
      <c r="AV1772" s="152">
        <v>2951.371341</v>
      </c>
      <c r="AW1772" s="152">
        <v>32.437255399999998</v>
      </c>
      <c r="AX1772" s="151">
        <v>7065.0904209999999</v>
      </c>
      <c r="AZ1772" s="152">
        <v>182.08535879999999</v>
      </c>
      <c r="BG1772" s="152">
        <v>4.1688146699999997</v>
      </c>
      <c r="BH1772" s="152">
        <v>179.24559859999999</v>
      </c>
      <c r="BI1772" s="152">
        <v>22.880090800000001</v>
      </c>
      <c r="BJ1772" s="152">
        <v>83.517121919999994</v>
      </c>
      <c r="BK1772" s="152">
        <v>3.3325426999999999</v>
      </c>
      <c r="BO1772" s="152">
        <v>47.814302779999998</v>
      </c>
      <c r="BP1772" s="152">
        <v>5.6702084729999997</v>
      </c>
      <c r="BQ1772" s="152">
        <v>14.417852160000001</v>
      </c>
      <c r="BR1772" s="152">
        <v>2.2305307120000002</v>
      </c>
      <c r="BS1772" s="152">
        <v>10.50646714</v>
      </c>
      <c r="BT1772" s="152">
        <v>2.9112832879999999</v>
      </c>
      <c r="BU1772" s="152">
        <v>1.2699732319999999</v>
      </c>
      <c r="BV1772" s="152">
        <v>3.7285857170000001</v>
      </c>
      <c r="BX1772" s="152">
        <v>3.9289192119999998</v>
      </c>
      <c r="BZ1772" s="152">
        <v>2.8753569849999998</v>
      </c>
      <c r="CB1772" s="152">
        <v>2.54391452</v>
      </c>
      <c r="CD1772" s="152">
        <v>2.2234896829999999</v>
      </c>
      <c r="DC1772" s="152">
        <v>39.930666670000001</v>
      </c>
      <c r="DF1772" s="152">
        <v>12.353666670000001</v>
      </c>
      <c r="DG1772" s="152">
        <v>47.131</v>
      </c>
      <c r="DJ1772" s="152">
        <v>0.22366666700000001</v>
      </c>
      <c r="DM1772" s="152">
        <v>0.23166666699999999</v>
      </c>
      <c r="DO1772" s="154">
        <v>87.182667499999994</v>
      </c>
      <c r="ED1772" s="152">
        <v>51.52</v>
      </c>
      <c r="EE1772" s="152">
        <v>0.9</v>
      </c>
      <c r="EF1772" s="152">
        <v>17.32</v>
      </c>
      <c r="EH1772" s="152">
        <v>7.3102631149999997</v>
      </c>
      <c r="EJ1772" s="152">
        <v>8.1238954000000003</v>
      </c>
      <c r="EK1772" s="152">
        <v>0.15</v>
      </c>
      <c r="EL1772" s="152">
        <v>6.7</v>
      </c>
      <c r="EM1772" s="152">
        <v>11.41</v>
      </c>
      <c r="EO1772" s="152">
        <v>2.69</v>
      </c>
      <c r="EP1772" s="152">
        <v>0.3</v>
      </c>
      <c r="EQ1772" s="152">
        <v>0.14000000000000001</v>
      </c>
    </row>
    <row r="1773" spans="1:147">
      <c r="A1773" s="151">
        <v>7418</v>
      </c>
      <c r="B1773" s="152" t="s">
        <v>2859</v>
      </c>
      <c r="C1773" s="152" t="s">
        <v>2877</v>
      </c>
      <c r="D1773" s="152" t="s">
        <v>2878</v>
      </c>
      <c r="E1773" s="152" t="s">
        <v>3592</v>
      </c>
      <c r="F1773" s="152" t="s">
        <v>10219</v>
      </c>
      <c r="L1773" s="153" t="s">
        <v>3593</v>
      </c>
      <c r="M1773" s="153" t="s">
        <v>4299</v>
      </c>
      <c r="P1773" s="152">
        <v>15.877000000000001</v>
      </c>
      <c r="Q1773" s="152">
        <v>144.72800000000001</v>
      </c>
      <c r="R1773" s="152" t="s">
        <v>2882</v>
      </c>
      <c r="S1773" s="152" t="s">
        <v>2716</v>
      </c>
      <c r="T1773" s="152">
        <v>49.865000000000002</v>
      </c>
      <c r="U1773" s="152">
        <v>1.1599999999999999</v>
      </c>
      <c r="V1773" s="152">
        <v>14.741</v>
      </c>
      <c r="X1773" s="152">
        <v>8.3770000000000007</v>
      </c>
      <c r="AA1773" s="152">
        <v>11.253</v>
      </c>
      <c r="AB1773" s="152">
        <v>0.13400000000000001</v>
      </c>
      <c r="AC1773" s="152">
        <v>9.1739999999999995</v>
      </c>
      <c r="AD1773" s="152">
        <v>2.8530000000000002</v>
      </c>
      <c r="AE1773" s="152">
        <v>0.39700000000000002</v>
      </c>
      <c r="AF1773" s="152">
        <v>0.13900000000000001</v>
      </c>
      <c r="AI1773" s="152">
        <v>98.3062386</v>
      </c>
      <c r="AJ1773" s="152">
        <v>1.9146412420000001</v>
      </c>
      <c r="AK1773" s="156">
        <f t="shared" si="27"/>
        <v>7.9075397499999991E-2</v>
      </c>
      <c r="AL1773" s="151">
        <v>790.75397499999997</v>
      </c>
      <c r="AM1773" s="151">
        <v>226.31639999999999</v>
      </c>
      <c r="AN1773" s="151">
        <v>905.18399999999997</v>
      </c>
      <c r="AO1773" s="151">
        <v>286.93574000000001</v>
      </c>
      <c r="AQ1773" s="152">
        <v>4.8077591130000004</v>
      </c>
      <c r="AR1773" s="152">
        <v>0.64765292600000002</v>
      </c>
      <c r="AS1773" s="152">
        <v>3.2459178249999998</v>
      </c>
      <c r="AU1773" s="151">
        <v>783.6431814</v>
      </c>
      <c r="AV1773" s="152">
        <v>2922.4246250000001</v>
      </c>
      <c r="AW1773" s="152">
        <v>33.236628160000002</v>
      </c>
      <c r="AX1773" s="151">
        <v>7134.4795940000004</v>
      </c>
      <c r="AZ1773" s="152">
        <v>184.81536159999999</v>
      </c>
      <c r="BG1773" s="152">
        <v>4.3797531559999996</v>
      </c>
      <c r="BH1773" s="152">
        <v>180.82765560000001</v>
      </c>
      <c r="BI1773" s="152">
        <v>23.60586502</v>
      </c>
      <c r="BJ1773" s="152">
        <v>83.089222559999996</v>
      </c>
      <c r="BK1773" s="152">
        <v>3.4394919069999998</v>
      </c>
      <c r="BO1773" s="152">
        <v>50.397040009999998</v>
      </c>
      <c r="BP1773" s="152">
        <v>5.6786503430000002</v>
      </c>
      <c r="BQ1773" s="152">
        <v>14.392355650000001</v>
      </c>
      <c r="BR1773" s="152">
        <v>2.2280238400000001</v>
      </c>
      <c r="BS1773" s="152">
        <v>10.36986787</v>
      </c>
      <c r="BT1773" s="152">
        <v>3.1085927870000001</v>
      </c>
      <c r="BU1773" s="152">
        <v>0.89001098000000001</v>
      </c>
      <c r="BV1773" s="152">
        <v>3.621494846</v>
      </c>
      <c r="BX1773" s="152">
        <v>4.0663553659999998</v>
      </c>
      <c r="BZ1773" s="152">
        <v>2.8350320870000001</v>
      </c>
      <c r="CB1773" s="152">
        <v>2.581622861</v>
      </c>
      <c r="CD1773" s="152">
        <v>2.3298786489999999</v>
      </c>
      <c r="DC1773" s="152">
        <v>39.930666670000001</v>
      </c>
      <c r="DF1773" s="152">
        <v>12.353666670000001</v>
      </c>
      <c r="DG1773" s="152">
        <v>47.131</v>
      </c>
      <c r="DJ1773" s="152">
        <v>0.22366666700000001</v>
      </c>
      <c r="DM1773" s="152">
        <v>0.23166666699999999</v>
      </c>
      <c r="DO1773" s="154">
        <v>87.182667499999994</v>
      </c>
      <c r="ED1773" s="152">
        <v>51.52</v>
      </c>
      <c r="EE1773" s="152">
        <v>0.9</v>
      </c>
      <c r="EF1773" s="152">
        <v>17.32</v>
      </c>
      <c r="EH1773" s="152">
        <v>7.3102631149999997</v>
      </c>
      <c r="EJ1773" s="152">
        <v>8.1238954000000003</v>
      </c>
      <c r="EK1773" s="152">
        <v>0.15</v>
      </c>
      <c r="EL1773" s="152">
        <v>6.7</v>
      </c>
      <c r="EM1773" s="152">
        <v>11.41</v>
      </c>
      <c r="EO1773" s="152">
        <v>2.69</v>
      </c>
      <c r="EP1773" s="152">
        <v>0.3</v>
      </c>
      <c r="EQ1773" s="152">
        <v>0.14000000000000001</v>
      </c>
    </row>
    <row r="1774" spans="1:147">
      <c r="A1774" s="151">
        <v>7419</v>
      </c>
      <c r="B1774" s="152" t="s">
        <v>2859</v>
      </c>
      <c r="C1774" s="152" t="s">
        <v>2877</v>
      </c>
      <c r="D1774" s="152" t="s">
        <v>2878</v>
      </c>
      <c r="E1774" s="152" t="s">
        <v>3592</v>
      </c>
      <c r="F1774" s="152" t="s">
        <v>10220</v>
      </c>
      <c r="L1774" s="153" t="s">
        <v>3593</v>
      </c>
      <c r="M1774" s="153" t="s">
        <v>4304</v>
      </c>
      <c r="P1774" s="152">
        <v>15.877000000000001</v>
      </c>
      <c r="Q1774" s="152">
        <v>144.72800000000001</v>
      </c>
      <c r="R1774" s="152" t="s">
        <v>2882</v>
      </c>
      <c r="S1774" s="152" t="s">
        <v>2716</v>
      </c>
      <c r="T1774" s="152">
        <v>49.868000000000002</v>
      </c>
      <c r="U1774" s="152">
        <v>0.86599999999999999</v>
      </c>
      <c r="V1774" s="152">
        <v>15.193</v>
      </c>
      <c r="X1774" s="152">
        <v>7.2590000000000003</v>
      </c>
      <c r="AA1774" s="152">
        <v>11.451000000000001</v>
      </c>
      <c r="AB1774" s="152">
        <v>0.14399999999999999</v>
      </c>
      <c r="AC1774" s="152">
        <v>11.045</v>
      </c>
      <c r="AD1774" s="152">
        <v>2.504</v>
      </c>
      <c r="AE1774" s="152">
        <v>0.313</v>
      </c>
      <c r="AF1774" s="152">
        <v>0.114</v>
      </c>
      <c r="AI1774" s="152">
        <v>98.938700659999995</v>
      </c>
      <c r="AJ1774" s="152">
        <v>1.8406757739999999</v>
      </c>
      <c r="AK1774" s="156">
        <f t="shared" si="27"/>
        <v>4.7596217000000003E-2</v>
      </c>
      <c r="AL1774" s="151">
        <v>475.96217000000001</v>
      </c>
      <c r="AM1774" s="151">
        <v>163.22819999999999</v>
      </c>
      <c r="AN1774" s="151">
        <v>875.29855999999995</v>
      </c>
      <c r="AO1774" s="151">
        <v>212.36823999999999</v>
      </c>
      <c r="AQ1774" s="152">
        <v>3.5769051699999999</v>
      </c>
      <c r="AR1774" s="152">
        <v>0.43305940599999998</v>
      </c>
      <c r="AS1774" s="152">
        <v>2.1312117719999999</v>
      </c>
      <c r="AU1774" s="151">
        <v>528.75701019999997</v>
      </c>
      <c r="AV1774" s="152">
        <v>2334.2392949999999</v>
      </c>
      <c r="AW1774" s="152">
        <v>34.046127570000003</v>
      </c>
      <c r="AX1774" s="151">
        <v>5081.4911069999998</v>
      </c>
      <c r="AZ1774" s="152">
        <v>293.9493526</v>
      </c>
      <c r="BG1774" s="152">
        <v>3.1468119570000002</v>
      </c>
      <c r="BH1774" s="152">
        <v>178.57652300000001</v>
      </c>
      <c r="BI1774" s="152">
        <v>16.72546294</v>
      </c>
      <c r="BJ1774" s="152">
        <v>53.868552630000003</v>
      </c>
      <c r="BK1774" s="152">
        <v>1.9873322090000001</v>
      </c>
      <c r="BO1774" s="152">
        <v>40.72843658</v>
      </c>
      <c r="BP1774" s="152">
        <v>4.0266276850000002</v>
      </c>
      <c r="BQ1774" s="152">
        <v>10.053923940000001</v>
      </c>
      <c r="BR1774" s="152">
        <v>1.471924977</v>
      </c>
      <c r="BS1774" s="152">
        <v>7.3792357400000004</v>
      </c>
      <c r="BT1774" s="152">
        <v>2.2027492729999998</v>
      </c>
      <c r="BU1774" s="152">
        <v>0.98527890699999998</v>
      </c>
      <c r="BV1774" s="152">
        <v>2.6449376039999999</v>
      </c>
      <c r="BX1774" s="152">
        <v>3.052006655</v>
      </c>
      <c r="BZ1774" s="152">
        <v>2.189123366</v>
      </c>
      <c r="CB1774" s="152">
        <v>1.665413676</v>
      </c>
      <c r="CD1774" s="152">
        <v>1.60802818</v>
      </c>
      <c r="DC1774" s="152">
        <v>39.995666669999999</v>
      </c>
      <c r="DF1774" s="152">
        <v>11.713333329999999</v>
      </c>
      <c r="DG1774" s="152">
        <v>47.917333329999998</v>
      </c>
      <c r="DJ1774" s="152">
        <v>0.16166666699999999</v>
      </c>
      <c r="DM1774" s="152">
        <v>0.240666667</v>
      </c>
      <c r="DO1774" s="154">
        <v>87.942312680000001</v>
      </c>
      <c r="ED1774" s="152">
        <v>51.52</v>
      </c>
      <c r="EE1774" s="152">
        <v>0.9</v>
      </c>
      <c r="EF1774" s="152">
        <v>17.32</v>
      </c>
      <c r="EH1774" s="152">
        <v>7.3102631149999997</v>
      </c>
      <c r="EJ1774" s="152">
        <v>8.1238954000000003</v>
      </c>
      <c r="EK1774" s="152">
        <v>0.15</v>
      </c>
      <c r="EL1774" s="152">
        <v>6.7</v>
      </c>
      <c r="EM1774" s="152">
        <v>11.41</v>
      </c>
      <c r="EO1774" s="152">
        <v>2.69</v>
      </c>
      <c r="EP1774" s="152">
        <v>0.3</v>
      </c>
      <c r="EQ1774" s="152">
        <v>0.14000000000000001</v>
      </c>
    </row>
    <row r="1775" spans="1:147">
      <c r="A1775" s="151">
        <v>7420</v>
      </c>
      <c r="B1775" s="152" t="s">
        <v>2859</v>
      </c>
      <c r="C1775" s="152" t="s">
        <v>2877</v>
      </c>
      <c r="D1775" s="152" t="s">
        <v>2878</v>
      </c>
      <c r="E1775" s="152" t="s">
        <v>3592</v>
      </c>
      <c r="F1775" s="152" t="s">
        <v>10221</v>
      </c>
      <c r="L1775" s="153" t="s">
        <v>3593</v>
      </c>
      <c r="M1775" s="153" t="s">
        <v>3594</v>
      </c>
      <c r="P1775" s="152">
        <v>15.877000000000001</v>
      </c>
      <c r="Q1775" s="152">
        <v>144.72800000000001</v>
      </c>
      <c r="R1775" s="152" t="s">
        <v>2882</v>
      </c>
      <c r="S1775" s="152" t="s">
        <v>2716</v>
      </c>
      <c r="T1775" s="152">
        <v>47.713999999999999</v>
      </c>
      <c r="U1775" s="152">
        <v>0.312</v>
      </c>
      <c r="V1775" s="152">
        <v>17.108000000000001</v>
      </c>
      <c r="X1775" s="152">
        <v>7.9139999999999997</v>
      </c>
      <c r="AA1775" s="152">
        <v>11.493</v>
      </c>
      <c r="AB1775" s="152">
        <v>0.16300000000000001</v>
      </c>
      <c r="AC1775" s="152">
        <v>11.542999999999999</v>
      </c>
      <c r="AD1775" s="152">
        <v>2.327</v>
      </c>
      <c r="AE1775" s="152">
        <v>6.3E-2</v>
      </c>
      <c r="AF1775" s="152">
        <v>5.5E-2</v>
      </c>
      <c r="AI1775" s="152">
        <v>98.886616169999996</v>
      </c>
      <c r="AJ1775" s="152">
        <v>1.7639989519999999</v>
      </c>
      <c r="AK1775" s="156">
        <f t="shared" si="27"/>
        <v>3.7868230000000003E-2</v>
      </c>
      <c r="AL1775" s="151">
        <v>378.6823</v>
      </c>
      <c r="AM1775" s="151">
        <v>155.21700000000001</v>
      </c>
      <c r="AN1775" s="151">
        <v>882.1952</v>
      </c>
      <c r="AO1775" s="151">
        <v>170.61044000000001</v>
      </c>
      <c r="AQ1775" s="152">
        <v>3.987066167</v>
      </c>
      <c r="AR1775" s="152">
        <v>0.42377689800000001</v>
      </c>
      <c r="AS1775" s="152">
        <v>3.3277341200000001</v>
      </c>
      <c r="AU1775" s="151">
        <v>782.36001569999996</v>
      </c>
      <c r="AV1775" s="152">
        <v>2958.5334149999999</v>
      </c>
      <c r="AW1775" s="152">
        <v>29.278846919999999</v>
      </c>
      <c r="AX1775" s="151">
        <v>7968.1925469999996</v>
      </c>
      <c r="AZ1775" s="152">
        <v>175.48336929999999</v>
      </c>
      <c r="BG1775" s="152">
        <v>4.2346970239999999</v>
      </c>
      <c r="BH1775" s="152">
        <v>167.9446198</v>
      </c>
      <c r="BI1775" s="152">
        <v>20.954406330000001</v>
      </c>
      <c r="BJ1775" s="152">
        <v>80.85039553</v>
      </c>
      <c r="BK1775" s="152">
        <v>3.3348883329999999</v>
      </c>
      <c r="BO1775" s="152">
        <v>32.848610219999998</v>
      </c>
      <c r="BP1775" s="152">
        <v>5.1604703699999996</v>
      </c>
      <c r="BQ1775" s="152">
        <v>13.53956464</v>
      </c>
      <c r="BR1775" s="152">
        <v>2.033008675</v>
      </c>
      <c r="BS1775" s="152">
        <v>9.5465756200000005</v>
      </c>
      <c r="BT1775" s="152">
        <v>2.6714462210000001</v>
      </c>
      <c r="BU1775" s="152">
        <v>1.0963325660000001</v>
      </c>
      <c r="BV1775" s="152">
        <v>3.6854447970000002</v>
      </c>
      <c r="BX1775" s="152">
        <v>4.0199111240000001</v>
      </c>
      <c r="BZ1775" s="152">
        <v>2.6641899649999998</v>
      </c>
      <c r="CB1775" s="152">
        <v>2.078156806</v>
      </c>
      <c r="CD1775" s="152">
        <v>2.2562546650000002</v>
      </c>
      <c r="DC1775" s="152">
        <v>40.216000000000001</v>
      </c>
      <c r="DF1775" s="152">
        <v>10.89733333</v>
      </c>
      <c r="DG1775" s="152">
        <v>48.319333329999999</v>
      </c>
      <c r="DJ1775" s="152">
        <v>0.21666666700000001</v>
      </c>
      <c r="DM1775" s="152">
        <v>0.27733333300000002</v>
      </c>
      <c r="DO1775" s="154">
        <v>88.770825419999994</v>
      </c>
      <c r="ED1775" s="152">
        <v>51.52</v>
      </c>
      <c r="EE1775" s="152">
        <v>0.9</v>
      </c>
      <c r="EF1775" s="152">
        <v>17.32</v>
      </c>
      <c r="EH1775" s="152">
        <v>7.3102631149999997</v>
      </c>
      <c r="EJ1775" s="152">
        <v>8.1238954000000003</v>
      </c>
      <c r="EK1775" s="152">
        <v>0.15</v>
      </c>
      <c r="EL1775" s="152">
        <v>6.7</v>
      </c>
      <c r="EM1775" s="152">
        <v>11.41</v>
      </c>
      <c r="EO1775" s="152">
        <v>2.69</v>
      </c>
      <c r="EP1775" s="152">
        <v>0.3</v>
      </c>
      <c r="EQ1775" s="152">
        <v>0.14000000000000001</v>
      </c>
    </row>
    <row r="1776" spans="1:147">
      <c r="A1776" s="151">
        <v>7421</v>
      </c>
      <c r="B1776" s="152" t="s">
        <v>2859</v>
      </c>
      <c r="C1776" s="152" t="s">
        <v>2877</v>
      </c>
      <c r="D1776" s="152" t="s">
        <v>2878</v>
      </c>
      <c r="E1776" s="152" t="s">
        <v>3592</v>
      </c>
      <c r="F1776" s="152" t="s">
        <v>10222</v>
      </c>
      <c r="L1776" s="153" t="s">
        <v>3593</v>
      </c>
      <c r="M1776" s="153" t="s">
        <v>4437</v>
      </c>
      <c r="P1776" s="152">
        <v>15.877000000000001</v>
      </c>
      <c r="Q1776" s="152">
        <v>144.72800000000001</v>
      </c>
      <c r="R1776" s="152" t="s">
        <v>2882</v>
      </c>
      <c r="S1776" s="152" t="s">
        <v>2716</v>
      </c>
      <c r="T1776" s="152">
        <v>50.280999999999999</v>
      </c>
      <c r="U1776" s="152">
        <v>1.3</v>
      </c>
      <c r="V1776" s="152">
        <v>15.212999999999999</v>
      </c>
      <c r="X1776" s="152">
        <v>7.4530000000000003</v>
      </c>
      <c r="AA1776" s="152">
        <v>10.893000000000001</v>
      </c>
      <c r="AB1776" s="152">
        <v>0.125</v>
      </c>
      <c r="AC1776" s="152">
        <v>9.3829999999999991</v>
      </c>
      <c r="AD1776" s="152">
        <v>3.0710000000000002</v>
      </c>
      <c r="AE1776" s="152">
        <v>0.372</v>
      </c>
      <c r="AF1776" s="152">
        <v>0.156</v>
      </c>
      <c r="AI1776" s="152">
        <v>98.442892470000004</v>
      </c>
      <c r="AJ1776" s="152">
        <v>2.0591090369999998</v>
      </c>
      <c r="AK1776" s="156">
        <f t="shared" si="27"/>
        <v>1.2891255400000001E-3</v>
      </c>
      <c r="AL1776" s="151">
        <v>12.8912554</v>
      </c>
      <c r="AM1776" s="151">
        <v>186.2604</v>
      </c>
      <c r="AN1776" s="151">
        <v>10.7645056</v>
      </c>
      <c r="AO1776" s="151">
        <v>1.13581216</v>
      </c>
      <c r="AQ1776" s="152">
        <v>3.802105831</v>
      </c>
      <c r="AR1776" s="152">
        <v>0.47856505500000002</v>
      </c>
      <c r="AS1776" s="152">
        <v>0.24312874400000001</v>
      </c>
      <c r="AU1776" s="151">
        <v>306.00460520000001</v>
      </c>
      <c r="AV1776" s="152">
        <v>353.24990439999999</v>
      </c>
      <c r="AW1776" s="152">
        <v>33.775556039999998</v>
      </c>
      <c r="AX1776" s="151">
        <v>1808.2371089999999</v>
      </c>
      <c r="AZ1776" s="152">
        <v>318.52273980000001</v>
      </c>
      <c r="BG1776" s="152">
        <v>0.37317562300000001</v>
      </c>
      <c r="BH1776" s="152">
        <v>240.5446451</v>
      </c>
      <c r="BI1776" s="152">
        <v>10.469039179999999</v>
      </c>
      <c r="BJ1776" s="152">
        <v>3.1308602969999999</v>
      </c>
      <c r="BK1776" s="152">
        <v>2.5510594000000001E-2</v>
      </c>
      <c r="BO1776" s="152">
        <v>5.731851603</v>
      </c>
      <c r="BP1776" s="152">
        <v>0.33456929499999999</v>
      </c>
      <c r="BQ1776" s="152">
        <v>0.94406467100000002</v>
      </c>
      <c r="BR1776" s="152">
        <v>0.14118056100000001</v>
      </c>
      <c r="BS1776" s="152">
        <v>0.58701893400000005</v>
      </c>
      <c r="BT1776" s="152">
        <v>0.37544683699999998</v>
      </c>
      <c r="BU1776" s="152">
        <v>0.34901755000000001</v>
      </c>
      <c r="BV1776" s="152">
        <v>0.56524876199999996</v>
      </c>
      <c r="BX1776" s="152">
        <v>1.325958545</v>
      </c>
      <c r="BZ1776" s="152">
        <v>1.5162287720000001</v>
      </c>
      <c r="CB1776" s="152">
        <v>1.556109907</v>
      </c>
      <c r="CD1776" s="152">
        <v>0.163875143</v>
      </c>
      <c r="DC1776" s="152">
        <v>40.250666670000001</v>
      </c>
      <c r="DF1776" s="152">
        <v>11.451000000000001</v>
      </c>
      <c r="DG1776" s="152">
        <v>48.121000000000002</v>
      </c>
      <c r="DJ1776" s="152">
        <v>0.19500000000000001</v>
      </c>
      <c r="DM1776" s="152">
        <v>0.23</v>
      </c>
      <c r="DO1776" s="154">
        <v>88.224574309999994</v>
      </c>
      <c r="ED1776" s="152">
        <v>51.52</v>
      </c>
      <c r="EE1776" s="152">
        <v>0.9</v>
      </c>
      <c r="EF1776" s="152">
        <v>17.32</v>
      </c>
      <c r="EH1776" s="152">
        <v>7.3102631149999997</v>
      </c>
      <c r="EJ1776" s="152">
        <v>8.1238954000000003</v>
      </c>
      <c r="EK1776" s="152">
        <v>0.15</v>
      </c>
      <c r="EL1776" s="152">
        <v>6.7</v>
      </c>
      <c r="EM1776" s="152">
        <v>11.41</v>
      </c>
      <c r="EO1776" s="152">
        <v>2.69</v>
      </c>
      <c r="EP1776" s="152">
        <v>0.3</v>
      </c>
      <c r="EQ1776" s="152">
        <v>0.14000000000000001</v>
      </c>
    </row>
    <row r="1777" spans="1:215">
      <c r="A1777" s="151">
        <v>7422</v>
      </c>
      <c r="B1777" s="152" t="s">
        <v>2859</v>
      </c>
      <c r="C1777" s="152" t="s">
        <v>2877</v>
      </c>
      <c r="D1777" s="152" t="s">
        <v>2878</v>
      </c>
      <c r="E1777" s="152" t="s">
        <v>3592</v>
      </c>
      <c r="F1777" s="152" t="s">
        <v>10223</v>
      </c>
      <c r="L1777" s="153" t="s">
        <v>3593</v>
      </c>
      <c r="M1777" s="153" t="s">
        <v>4209</v>
      </c>
      <c r="P1777" s="152">
        <v>15.877000000000001</v>
      </c>
      <c r="Q1777" s="152">
        <v>144.72800000000001</v>
      </c>
      <c r="R1777" s="152" t="s">
        <v>2882</v>
      </c>
      <c r="S1777" s="152" t="s">
        <v>2716</v>
      </c>
      <c r="T1777" s="152">
        <v>49.610999999999997</v>
      </c>
      <c r="U1777" s="152">
        <v>1.3919999999999999</v>
      </c>
      <c r="V1777" s="152">
        <v>15.093999999999999</v>
      </c>
      <c r="X1777" s="152">
        <v>8.5540000000000003</v>
      </c>
      <c r="AA1777" s="152">
        <v>10.676</v>
      </c>
      <c r="AB1777" s="152">
        <v>0.16900000000000001</v>
      </c>
      <c r="AC1777" s="152">
        <v>9.4369999999999994</v>
      </c>
      <c r="AD1777" s="152">
        <v>2.629</v>
      </c>
      <c r="AE1777" s="152">
        <v>0.61599999999999999</v>
      </c>
      <c r="AF1777" s="152">
        <v>0.30499999999999999</v>
      </c>
      <c r="AI1777" s="152">
        <v>98.690667149999996</v>
      </c>
      <c r="AJ1777" s="152">
        <v>1.7092118700000001</v>
      </c>
      <c r="AK1777" s="156">
        <f t="shared" si="27"/>
        <v>5.792645699E-2</v>
      </c>
      <c r="AL1777" s="151">
        <v>579.26456989999997</v>
      </c>
      <c r="AM1777" s="151">
        <v>145.8706</v>
      </c>
      <c r="AN1777" s="151">
        <v>706.90560000000005</v>
      </c>
      <c r="AO1777" s="151">
        <v>291.70805999999999</v>
      </c>
      <c r="AQ1777" s="152">
        <v>3.612242465</v>
      </c>
      <c r="AR1777" s="152">
        <v>0.39819331899999999</v>
      </c>
      <c r="AS1777" s="152">
        <v>7.8395706860000001</v>
      </c>
      <c r="AU1777" s="151">
        <v>507.74916630000001</v>
      </c>
      <c r="AV1777" s="152">
        <v>2899.5955140000001</v>
      </c>
      <c r="AW1777" s="152">
        <v>29.332708069999999</v>
      </c>
      <c r="AX1777" s="151">
        <v>4553.8099490000004</v>
      </c>
      <c r="AZ1777" s="152">
        <v>132.29642849999999</v>
      </c>
      <c r="BG1777" s="152">
        <v>3.695963291</v>
      </c>
      <c r="BH1777" s="152">
        <v>230.9630038</v>
      </c>
      <c r="BI1777" s="152">
        <v>15.777737739999999</v>
      </c>
      <c r="BJ1777" s="152">
        <v>40.730383349999997</v>
      </c>
      <c r="BK1777" s="152">
        <v>1.5884351249999999</v>
      </c>
      <c r="BO1777" s="152">
        <v>31.489947579999999</v>
      </c>
      <c r="BP1777" s="152">
        <v>3.86936174</v>
      </c>
      <c r="BQ1777" s="152">
        <v>9.0988785169999993</v>
      </c>
      <c r="BR1777" s="152">
        <v>1.4043273169999999</v>
      </c>
      <c r="BS1777" s="152">
        <v>6.2283516839999997</v>
      </c>
      <c r="BT1777" s="152">
        <v>1.7108160779999999</v>
      </c>
      <c r="BU1777" s="152">
        <v>0.92950227900000004</v>
      </c>
      <c r="BV1777" s="152">
        <v>2.242078207</v>
      </c>
      <c r="BX1777" s="152">
        <v>2.9367883720000001</v>
      </c>
      <c r="BZ1777" s="152">
        <v>1.9504179690000001</v>
      </c>
      <c r="CB1777" s="152">
        <v>1.796896636</v>
      </c>
      <c r="CD1777" s="152">
        <v>1.1414350680000001</v>
      </c>
      <c r="DC1777" s="152">
        <v>40.250666670000001</v>
      </c>
      <c r="DF1777" s="152">
        <v>11.451000000000001</v>
      </c>
      <c r="DG1777" s="152">
        <v>48.121000000000002</v>
      </c>
      <c r="DJ1777" s="152">
        <v>0.19500000000000001</v>
      </c>
      <c r="DM1777" s="152">
        <v>0.23</v>
      </c>
      <c r="DO1777" s="154">
        <v>88.224574309999994</v>
      </c>
      <c r="ED1777" s="152">
        <v>51.52</v>
      </c>
      <c r="EE1777" s="152">
        <v>0.9</v>
      </c>
      <c r="EF1777" s="152">
        <v>17.32</v>
      </c>
      <c r="EH1777" s="152">
        <v>7.3102631149999997</v>
      </c>
      <c r="EJ1777" s="152">
        <v>8.1238954000000003</v>
      </c>
      <c r="EK1777" s="152">
        <v>0.15</v>
      </c>
      <c r="EL1777" s="152">
        <v>6.7</v>
      </c>
      <c r="EM1777" s="152">
        <v>11.41</v>
      </c>
      <c r="EO1777" s="152">
        <v>2.69</v>
      </c>
      <c r="EP1777" s="152">
        <v>0.3</v>
      </c>
      <c r="EQ1777" s="152">
        <v>0.14000000000000001</v>
      </c>
    </row>
    <row r="1778" spans="1:215">
      <c r="A1778" s="151">
        <v>7423</v>
      </c>
      <c r="B1778" s="152" t="s">
        <v>2859</v>
      </c>
      <c r="C1778" s="152" t="s">
        <v>2877</v>
      </c>
      <c r="D1778" s="152" t="s">
        <v>2878</v>
      </c>
      <c r="E1778" s="152" t="s">
        <v>3592</v>
      </c>
      <c r="F1778" s="152" t="s">
        <v>10224</v>
      </c>
      <c r="L1778" s="153" t="s">
        <v>4616</v>
      </c>
      <c r="M1778" s="153" t="s">
        <v>4617</v>
      </c>
      <c r="P1778" s="152">
        <v>17.948</v>
      </c>
      <c r="Q1778" s="152">
        <v>144.76300000000001</v>
      </c>
      <c r="R1778" s="152" t="s">
        <v>2882</v>
      </c>
      <c r="S1778" s="152" t="s">
        <v>2716</v>
      </c>
      <c r="T1778" s="152">
        <v>50.875999999999998</v>
      </c>
      <c r="U1778" s="152">
        <v>0.78800000000000003</v>
      </c>
      <c r="V1778" s="152">
        <v>18.963999999999999</v>
      </c>
      <c r="X1778" s="152">
        <v>5.7140000000000004</v>
      </c>
      <c r="AA1778" s="152">
        <v>4.6150000000000002</v>
      </c>
      <c r="AB1778" s="152">
        <v>0.11</v>
      </c>
      <c r="AC1778" s="152">
        <v>13.835000000000001</v>
      </c>
      <c r="AD1778" s="152">
        <v>2.2949999999999999</v>
      </c>
      <c r="AE1778" s="152">
        <v>0.48599999999999999</v>
      </c>
      <c r="AF1778" s="152">
        <v>0.151</v>
      </c>
      <c r="AI1778" s="152">
        <v>97.992850829999995</v>
      </c>
      <c r="AJ1778" s="152">
        <v>2.3235716000000002</v>
      </c>
      <c r="AK1778" s="156">
        <f t="shared" si="27"/>
        <v>5.2673853010000007E-2</v>
      </c>
      <c r="AL1778" s="151">
        <v>526.73853010000005</v>
      </c>
      <c r="AM1778" s="151">
        <v>325.78879999999998</v>
      </c>
      <c r="AN1778" s="151">
        <v>794.26304000000005</v>
      </c>
      <c r="AO1778" s="151">
        <v>359.71361999999999</v>
      </c>
      <c r="AU1778" s="151">
        <v>610.60950700000001</v>
      </c>
      <c r="AV1778" s="152">
        <v>3926.5125579999999</v>
      </c>
      <c r="AW1778" s="152">
        <v>35.290565280000003</v>
      </c>
      <c r="AX1778" s="151">
        <v>4452.0295690000003</v>
      </c>
      <c r="AZ1778" s="152">
        <v>183.26028160000001</v>
      </c>
      <c r="BG1778" s="152">
        <v>8.4027926550000007</v>
      </c>
      <c r="BH1778" s="152">
        <v>284.4155518</v>
      </c>
      <c r="BI1778" s="152">
        <v>16.586925669999999</v>
      </c>
      <c r="BJ1778" s="152">
        <v>49.94925293</v>
      </c>
      <c r="BK1778" s="152">
        <v>1.7766074430000001</v>
      </c>
      <c r="BO1778" s="152">
        <v>36.409543589999998</v>
      </c>
      <c r="BP1778" s="152">
        <v>5.950718266</v>
      </c>
      <c r="BQ1778" s="152">
        <v>13.604075229999999</v>
      </c>
      <c r="BR1778" s="152">
        <v>2.0295522369999999</v>
      </c>
      <c r="BS1778" s="152">
        <v>9.6871525910000003</v>
      </c>
      <c r="BT1778" s="152">
        <v>2.418682703</v>
      </c>
      <c r="BU1778" s="152">
        <v>1.028175764</v>
      </c>
      <c r="BV1778" s="152">
        <v>2.912382907</v>
      </c>
      <c r="BX1778" s="152">
        <v>2.9651564229999998</v>
      </c>
      <c r="BZ1778" s="152">
        <v>1.8427901520000001</v>
      </c>
      <c r="CB1778" s="152">
        <v>1.8318556969999999</v>
      </c>
      <c r="CD1778" s="152">
        <v>1.4105439200000001</v>
      </c>
      <c r="DC1778" s="152">
        <v>40.515000000000001</v>
      </c>
      <c r="DF1778" s="152">
        <v>9.7789999999999999</v>
      </c>
      <c r="DG1778" s="152">
        <v>47.981666670000003</v>
      </c>
      <c r="DJ1778" s="152">
        <v>0.314</v>
      </c>
      <c r="DM1778" s="152">
        <v>0.22666666699999999</v>
      </c>
      <c r="DO1778" s="154">
        <v>89.741354749999999</v>
      </c>
      <c r="ED1778" s="152">
        <v>48.43</v>
      </c>
      <c r="EE1778" s="152">
        <v>0.71</v>
      </c>
      <c r="EF1778" s="152">
        <v>17.3</v>
      </c>
      <c r="EH1778" s="152">
        <v>7.4879136150000001</v>
      </c>
      <c r="EJ1778" s="152">
        <v>8.3213183999999991</v>
      </c>
      <c r="EK1778" s="152">
        <v>0.14000000000000001</v>
      </c>
      <c r="EL1778" s="152">
        <v>9.0399999999999991</v>
      </c>
      <c r="EM1778" s="152">
        <v>12.05</v>
      </c>
      <c r="EO1778" s="152">
        <v>2.31</v>
      </c>
      <c r="EP1778" s="152">
        <v>0.54</v>
      </c>
      <c r="EQ1778" s="152">
        <v>0.16</v>
      </c>
      <c r="ES1778" s="152">
        <v>0.86</v>
      </c>
      <c r="FF1778" s="152">
        <v>193</v>
      </c>
      <c r="FG1778" s="152">
        <v>379</v>
      </c>
      <c r="FJ1778" s="152">
        <v>195</v>
      </c>
      <c r="FP1778" s="152">
        <v>8</v>
      </c>
      <c r="FQ1778" s="152">
        <v>261</v>
      </c>
      <c r="FS1778" s="152">
        <v>40</v>
      </c>
      <c r="FY1778" s="152">
        <v>33</v>
      </c>
    </row>
    <row r="1779" spans="1:215">
      <c r="A1779" s="151">
        <v>7424</v>
      </c>
      <c r="B1779" s="152" t="s">
        <v>2859</v>
      </c>
      <c r="C1779" s="152" t="s">
        <v>2877</v>
      </c>
      <c r="D1779" s="152" t="s">
        <v>2878</v>
      </c>
      <c r="E1779" s="152" t="s">
        <v>3592</v>
      </c>
      <c r="F1779" s="152" t="s">
        <v>10225</v>
      </c>
      <c r="L1779" s="153" t="s">
        <v>4616</v>
      </c>
      <c r="M1779" s="153" t="s">
        <v>4797</v>
      </c>
      <c r="P1779" s="152">
        <v>17.948</v>
      </c>
      <c r="Q1779" s="152">
        <v>144.76300000000001</v>
      </c>
      <c r="R1779" s="152" t="s">
        <v>2882</v>
      </c>
      <c r="S1779" s="152" t="s">
        <v>2716</v>
      </c>
      <c r="T1779" s="152">
        <v>51.451000000000001</v>
      </c>
      <c r="U1779" s="152">
        <v>0.80700000000000005</v>
      </c>
      <c r="V1779" s="152">
        <v>19.326000000000001</v>
      </c>
      <c r="X1779" s="152">
        <v>5.6360000000000001</v>
      </c>
      <c r="AA1779" s="152">
        <v>4.2290000000000001</v>
      </c>
      <c r="AB1779" s="152">
        <v>0.113</v>
      </c>
      <c r="AC1779" s="152">
        <v>13.95</v>
      </c>
      <c r="AD1779" s="152">
        <v>2.4260000000000002</v>
      </c>
      <c r="AE1779" s="152">
        <v>0.501</v>
      </c>
      <c r="AF1779" s="152">
        <v>0.13</v>
      </c>
      <c r="AI1779" s="152">
        <v>98.732086140000007</v>
      </c>
      <c r="AJ1779" s="152">
        <v>2.5217067270000002</v>
      </c>
      <c r="AK1779" s="156">
        <f t="shared" si="27"/>
        <v>4.0785288000000003E-2</v>
      </c>
      <c r="AL1779" s="151">
        <v>407.85288000000003</v>
      </c>
      <c r="AM1779" s="151">
        <v>338.47320000000002</v>
      </c>
      <c r="AN1779" s="151">
        <v>797.13664000000006</v>
      </c>
      <c r="AO1779" s="151">
        <v>345.39666</v>
      </c>
      <c r="AU1779" s="151">
        <v>612.5416371</v>
      </c>
      <c r="AV1779" s="152">
        <v>4115.0513350000001</v>
      </c>
      <c r="AW1779" s="152">
        <v>36.258108190000002</v>
      </c>
      <c r="AX1779" s="151">
        <v>4536.9331140000004</v>
      </c>
      <c r="AZ1779" s="152">
        <v>145.85851260000001</v>
      </c>
      <c r="BG1779" s="152">
        <v>8.9934229610000003</v>
      </c>
      <c r="BH1779" s="152">
        <v>285.75954439999998</v>
      </c>
      <c r="BI1779" s="152">
        <v>16.561472590000001</v>
      </c>
      <c r="BJ1779" s="152">
        <v>50.653361830000001</v>
      </c>
      <c r="BK1779" s="152">
        <v>1.8810703449999999</v>
      </c>
      <c r="BO1779" s="152">
        <v>37.240337709999999</v>
      </c>
      <c r="BP1779" s="152">
        <v>6.0560773899999996</v>
      </c>
      <c r="BQ1779" s="152">
        <v>13.59427954</v>
      </c>
      <c r="BR1779" s="152">
        <v>2.1023295910000002</v>
      </c>
      <c r="BS1779" s="152">
        <v>9.1720888850000009</v>
      </c>
      <c r="BT1779" s="152">
        <v>2.9359557170000001</v>
      </c>
      <c r="BU1779" s="152">
        <v>0.93636633599999997</v>
      </c>
      <c r="BV1779" s="152">
        <v>2.8617852799999999</v>
      </c>
      <c r="BX1779" s="152">
        <v>3.1775682559999998</v>
      </c>
      <c r="BZ1779" s="152">
        <v>2.1098968340000002</v>
      </c>
      <c r="CB1779" s="152">
        <v>1.7837699069999999</v>
      </c>
      <c r="CD1779" s="152">
        <v>1.4204984759999999</v>
      </c>
      <c r="CU1779" s="152">
        <v>-28.326713358047041</v>
      </c>
      <c r="DC1779" s="152">
        <v>40.515000000000001</v>
      </c>
      <c r="DF1779" s="152">
        <v>9.7789999999999999</v>
      </c>
      <c r="DG1779" s="152">
        <v>47.981666670000003</v>
      </c>
      <c r="DJ1779" s="152">
        <v>0.314</v>
      </c>
      <c r="DM1779" s="152">
        <v>0.22666666699999999</v>
      </c>
      <c r="DO1779" s="154">
        <v>89.741354749999999</v>
      </c>
      <c r="ED1779" s="152">
        <v>48.43</v>
      </c>
      <c r="EE1779" s="152">
        <v>0.71</v>
      </c>
      <c r="EF1779" s="152">
        <v>17.3</v>
      </c>
      <c r="EH1779" s="152">
        <v>7.4879136150000001</v>
      </c>
      <c r="EJ1779" s="152">
        <v>8.3213183999999991</v>
      </c>
      <c r="EK1779" s="152">
        <v>0.14000000000000001</v>
      </c>
      <c r="EL1779" s="152">
        <v>9.0399999999999991</v>
      </c>
      <c r="EM1779" s="152">
        <v>12.05</v>
      </c>
      <c r="EO1779" s="152">
        <v>2.31</v>
      </c>
      <c r="EP1779" s="152">
        <v>0.54</v>
      </c>
      <c r="EQ1779" s="152">
        <v>0.16</v>
      </c>
      <c r="ES1779" s="152">
        <v>0.86</v>
      </c>
      <c r="FF1779" s="152">
        <v>193</v>
      </c>
      <c r="FG1779" s="152">
        <v>379</v>
      </c>
      <c r="FJ1779" s="152">
        <v>195</v>
      </c>
      <c r="FP1779" s="152">
        <v>8</v>
      </c>
      <c r="FQ1779" s="152">
        <v>261</v>
      </c>
      <c r="FS1779" s="152">
        <v>40</v>
      </c>
      <c r="FY1779" s="152">
        <v>33</v>
      </c>
    </row>
    <row r="1780" spans="1:215">
      <c r="A1780" s="151">
        <v>7425</v>
      </c>
      <c r="B1780" s="152" t="s">
        <v>2859</v>
      </c>
      <c r="C1780" s="152" t="s">
        <v>2877</v>
      </c>
      <c r="D1780" s="152" t="s">
        <v>2878</v>
      </c>
      <c r="E1780" s="152" t="s">
        <v>3592</v>
      </c>
      <c r="F1780" s="152" t="s">
        <v>10226</v>
      </c>
      <c r="L1780" s="153" t="s">
        <v>4616</v>
      </c>
      <c r="M1780" s="153" t="s">
        <v>5086</v>
      </c>
      <c r="P1780" s="152">
        <v>17.948</v>
      </c>
      <c r="Q1780" s="152">
        <v>144.76300000000001</v>
      </c>
      <c r="R1780" s="152" t="s">
        <v>2882</v>
      </c>
      <c r="S1780" s="152" t="s">
        <v>2716</v>
      </c>
      <c r="T1780" s="152">
        <v>52.548999999999999</v>
      </c>
      <c r="U1780" s="152">
        <v>1.4079999999999999</v>
      </c>
      <c r="V1780" s="152">
        <v>16.997</v>
      </c>
      <c r="X1780" s="152">
        <v>6.3010000000000002</v>
      </c>
      <c r="AA1780" s="152">
        <v>5.43</v>
      </c>
      <c r="AB1780" s="152">
        <v>0.108</v>
      </c>
      <c r="AC1780" s="152">
        <v>12.161</v>
      </c>
      <c r="AD1780" s="152">
        <v>3.0249999999999999</v>
      </c>
      <c r="AE1780" s="152">
        <v>0.33400000000000002</v>
      </c>
      <c r="AF1780" s="152">
        <v>0.16500000000000001</v>
      </c>
      <c r="AI1780" s="152">
        <v>98.643913659999996</v>
      </c>
      <c r="AJ1780" s="152">
        <v>2.067412241</v>
      </c>
      <c r="AK1780" s="156">
        <f t="shared" si="27"/>
        <v>0.11366044240000001</v>
      </c>
      <c r="AL1780" s="151">
        <v>1136.6044240000001</v>
      </c>
      <c r="AM1780" s="151">
        <v>301.42140000000001</v>
      </c>
      <c r="AN1780" s="151">
        <v>924.72447999999997</v>
      </c>
      <c r="AO1780" s="151">
        <v>216.54401999999999</v>
      </c>
      <c r="AU1780" s="151">
        <v>735.04996459999995</v>
      </c>
      <c r="AV1780" s="152">
        <v>2610.449145</v>
      </c>
      <c r="AW1780" s="152">
        <v>35.751192850000002</v>
      </c>
      <c r="AX1780" s="151">
        <v>7691.4577140000001</v>
      </c>
      <c r="AZ1780" s="152">
        <v>212.99829639999999</v>
      </c>
      <c r="BG1780" s="152">
        <v>4.146502645</v>
      </c>
      <c r="BH1780" s="152">
        <v>194.78722809999999</v>
      </c>
      <c r="BI1780" s="152">
        <v>25.021966330000001</v>
      </c>
      <c r="BJ1780" s="152">
        <v>83.913590780000007</v>
      </c>
      <c r="BK1780" s="152">
        <v>2.3106530009999999</v>
      </c>
      <c r="BO1780" s="152">
        <v>26.763248740000002</v>
      </c>
      <c r="BP1780" s="152">
        <v>4.8577146139999998</v>
      </c>
      <c r="BQ1780" s="152">
        <v>13.47629545</v>
      </c>
      <c r="BR1780" s="152">
        <v>2.1705402070000002</v>
      </c>
      <c r="BS1780" s="152">
        <v>10.740196360000001</v>
      </c>
      <c r="BT1780" s="152">
        <v>3.195547624</v>
      </c>
      <c r="BU1780" s="152">
        <v>1.1894482479999999</v>
      </c>
      <c r="BV1780" s="152">
        <v>3.8580654349999999</v>
      </c>
      <c r="BX1780" s="152">
        <v>4.4093022499999996</v>
      </c>
      <c r="BZ1780" s="152">
        <v>2.9473627420000001</v>
      </c>
      <c r="CB1780" s="152">
        <v>2.6243936419999998</v>
      </c>
      <c r="CD1780" s="152">
        <v>2.4958116459999999</v>
      </c>
      <c r="DC1780" s="152">
        <v>40.513666669999999</v>
      </c>
      <c r="DF1780" s="152">
        <v>11.398666670000001</v>
      </c>
      <c r="DG1780" s="152">
        <v>46.906333330000002</v>
      </c>
      <c r="DJ1780" s="152">
        <v>0.22333333299999999</v>
      </c>
      <c r="DM1780" s="152">
        <v>0.24733333299999999</v>
      </c>
      <c r="DO1780" s="154">
        <v>88.004807080000006</v>
      </c>
      <c r="ED1780" s="152">
        <v>48.43</v>
      </c>
      <c r="EE1780" s="152">
        <v>0.71</v>
      </c>
      <c r="EF1780" s="152">
        <v>17.3</v>
      </c>
      <c r="EH1780" s="152">
        <v>7.4879136150000001</v>
      </c>
      <c r="EJ1780" s="152">
        <v>8.3213183999999991</v>
      </c>
      <c r="EK1780" s="152">
        <v>0.14000000000000001</v>
      </c>
      <c r="EL1780" s="152">
        <v>9.0399999999999991</v>
      </c>
      <c r="EM1780" s="152">
        <v>12.05</v>
      </c>
      <c r="EO1780" s="152">
        <v>2.31</v>
      </c>
      <c r="EP1780" s="152">
        <v>0.54</v>
      </c>
      <c r="EQ1780" s="152">
        <v>0.16</v>
      </c>
      <c r="ES1780" s="152">
        <v>0.86</v>
      </c>
      <c r="FF1780" s="152">
        <v>193</v>
      </c>
      <c r="FG1780" s="152">
        <v>379</v>
      </c>
      <c r="FJ1780" s="152">
        <v>195</v>
      </c>
      <c r="FP1780" s="152">
        <v>8</v>
      </c>
      <c r="FQ1780" s="152">
        <v>261</v>
      </c>
      <c r="FS1780" s="152">
        <v>40</v>
      </c>
      <c r="FY1780" s="152">
        <v>33</v>
      </c>
    </row>
    <row r="1781" spans="1:215">
      <c r="A1781" s="151">
        <v>7426</v>
      </c>
      <c r="B1781" s="152" t="s">
        <v>2859</v>
      </c>
      <c r="C1781" s="152" t="s">
        <v>2877</v>
      </c>
      <c r="D1781" s="152" t="s">
        <v>2878</v>
      </c>
      <c r="E1781" s="152" t="s">
        <v>3592</v>
      </c>
      <c r="F1781" s="152" t="s">
        <v>10227</v>
      </c>
      <c r="L1781" s="153" t="s">
        <v>4616</v>
      </c>
      <c r="M1781" s="153" t="s">
        <v>4982</v>
      </c>
      <c r="P1781" s="152">
        <v>17.948</v>
      </c>
      <c r="Q1781" s="152">
        <v>144.76300000000001</v>
      </c>
      <c r="R1781" s="152" t="s">
        <v>2882</v>
      </c>
      <c r="S1781" s="152" t="s">
        <v>2716</v>
      </c>
      <c r="T1781" s="152">
        <v>52.064999999999998</v>
      </c>
      <c r="U1781" s="152">
        <v>1.0329999999999999</v>
      </c>
      <c r="V1781" s="152">
        <v>17.547000000000001</v>
      </c>
      <c r="X1781" s="152">
        <v>6.85</v>
      </c>
      <c r="AA1781" s="152">
        <v>4.2519999999999998</v>
      </c>
      <c r="AB1781" s="152">
        <v>0.14399999999999999</v>
      </c>
      <c r="AC1781" s="152">
        <v>13.048</v>
      </c>
      <c r="AD1781" s="152">
        <v>2.6549999999999998</v>
      </c>
      <c r="AE1781" s="152">
        <v>0.55600000000000005</v>
      </c>
      <c r="AF1781" s="152">
        <v>0.154</v>
      </c>
      <c r="AI1781" s="152">
        <v>98.504519349999995</v>
      </c>
      <c r="AJ1781" s="152">
        <v>2.5803673800000002</v>
      </c>
      <c r="AK1781" s="156">
        <f t="shared" si="27"/>
        <v>4.268539E-3</v>
      </c>
      <c r="AL1781" s="151">
        <v>42.685389999999998</v>
      </c>
      <c r="AM1781" s="151">
        <v>408.23739999999998</v>
      </c>
      <c r="AN1781" s="151">
        <v>642.53696000000002</v>
      </c>
      <c r="AO1781" s="151">
        <v>380.59251999999998</v>
      </c>
      <c r="AU1781" s="151">
        <v>618.81465390000005</v>
      </c>
      <c r="AV1781" s="152">
        <v>3770.7755350000002</v>
      </c>
      <c r="AW1781" s="152">
        <v>37.830285070000002</v>
      </c>
      <c r="AX1781" s="151">
        <v>7307.6474799999996</v>
      </c>
      <c r="AZ1781" s="152">
        <v>191.47247150000001</v>
      </c>
      <c r="BG1781" s="152">
        <v>5.7189434849999996</v>
      </c>
      <c r="BH1781" s="152">
        <v>227.75565420000001</v>
      </c>
      <c r="BI1781" s="152">
        <v>24.168138299999999</v>
      </c>
      <c r="BJ1781" s="152">
        <v>79.628024150000002</v>
      </c>
      <c r="BK1781" s="152">
        <v>2.546079508</v>
      </c>
      <c r="BO1781" s="152">
        <v>31.967739649999999</v>
      </c>
      <c r="BP1781" s="152">
        <v>5.3367294349999996</v>
      </c>
      <c r="BQ1781" s="152">
        <v>13.71936882</v>
      </c>
      <c r="BR1781" s="152">
        <v>2.1457378130000002</v>
      </c>
      <c r="BS1781" s="152">
        <v>10.52698796</v>
      </c>
      <c r="BT1781" s="152">
        <v>3.3371666609999999</v>
      </c>
      <c r="BU1781" s="152">
        <v>1.2608511039999999</v>
      </c>
      <c r="BV1781" s="152">
        <v>3.5357077810000002</v>
      </c>
      <c r="BX1781" s="152">
        <v>4.2460661660000003</v>
      </c>
      <c r="BZ1781" s="152">
        <v>2.792646983</v>
      </c>
      <c r="CB1781" s="152">
        <v>2.433312344</v>
      </c>
      <c r="CD1781" s="152">
        <v>2.1834550340000001</v>
      </c>
      <c r="DC1781" s="152">
        <v>40.20633333</v>
      </c>
      <c r="DF1781" s="152">
        <v>12.380333329999999</v>
      </c>
      <c r="DG1781" s="152">
        <v>45.969333329999998</v>
      </c>
      <c r="DJ1781" s="152">
        <v>0.20933333300000001</v>
      </c>
      <c r="DM1781" s="152">
        <v>0.229333333</v>
      </c>
      <c r="DO1781" s="154">
        <v>86.876630030000001</v>
      </c>
      <c r="ED1781" s="152">
        <v>48.43</v>
      </c>
      <c r="EE1781" s="152">
        <v>0.71</v>
      </c>
      <c r="EF1781" s="152">
        <v>17.3</v>
      </c>
      <c r="EH1781" s="152">
        <v>7.4879136150000001</v>
      </c>
      <c r="EJ1781" s="152">
        <v>8.3213183999999991</v>
      </c>
      <c r="EK1781" s="152">
        <v>0.14000000000000001</v>
      </c>
      <c r="EL1781" s="152">
        <v>9.0399999999999991</v>
      </c>
      <c r="EM1781" s="152">
        <v>12.05</v>
      </c>
      <c r="EO1781" s="152">
        <v>2.31</v>
      </c>
      <c r="EP1781" s="152">
        <v>0.54</v>
      </c>
      <c r="EQ1781" s="152">
        <v>0.16</v>
      </c>
      <c r="ES1781" s="152">
        <v>0.86</v>
      </c>
      <c r="FF1781" s="152">
        <v>193</v>
      </c>
      <c r="FG1781" s="152">
        <v>379</v>
      </c>
      <c r="FJ1781" s="152">
        <v>195</v>
      </c>
      <c r="FP1781" s="152">
        <v>8</v>
      </c>
      <c r="FQ1781" s="152">
        <v>261</v>
      </c>
      <c r="FS1781" s="152">
        <v>40</v>
      </c>
      <c r="FY1781" s="152">
        <v>33</v>
      </c>
    </row>
    <row r="1782" spans="1:215">
      <c r="A1782" s="151">
        <v>7427</v>
      </c>
      <c r="B1782" s="152" t="s">
        <v>2859</v>
      </c>
      <c r="C1782" s="152" t="s">
        <v>2877</v>
      </c>
      <c r="D1782" s="152" t="s">
        <v>2878</v>
      </c>
      <c r="E1782" s="152" t="s">
        <v>3592</v>
      </c>
      <c r="F1782" s="152" t="s">
        <v>10228</v>
      </c>
      <c r="L1782" s="153" t="s">
        <v>4616</v>
      </c>
      <c r="M1782" s="153" t="s">
        <v>4853</v>
      </c>
      <c r="P1782" s="152">
        <v>17.948</v>
      </c>
      <c r="Q1782" s="152">
        <v>144.76300000000001</v>
      </c>
      <c r="R1782" s="152" t="s">
        <v>2882</v>
      </c>
      <c r="S1782" s="152" t="s">
        <v>2716</v>
      </c>
      <c r="T1782" s="152">
        <v>51.593000000000004</v>
      </c>
      <c r="U1782" s="152">
        <v>0.88500000000000001</v>
      </c>
      <c r="V1782" s="152">
        <v>19.600000000000001</v>
      </c>
      <c r="X1782" s="152">
        <v>5.516</v>
      </c>
      <c r="AA1782" s="152">
        <v>2.4390000000000001</v>
      </c>
      <c r="AB1782" s="152">
        <v>0.106</v>
      </c>
      <c r="AC1782" s="152">
        <v>14.018000000000001</v>
      </c>
      <c r="AD1782" s="152">
        <v>2.2890000000000001</v>
      </c>
      <c r="AE1782" s="152">
        <v>0.47399999999999998</v>
      </c>
      <c r="AF1782" s="152">
        <v>0.128</v>
      </c>
      <c r="AI1782" s="152">
        <v>97.208385160000006</v>
      </c>
      <c r="AJ1782" s="152">
        <v>2.5460936539999999</v>
      </c>
      <c r="AK1782" s="156">
        <f t="shared" si="27"/>
        <v>3.2663021E-2</v>
      </c>
      <c r="AL1782" s="151">
        <v>326.63020999999998</v>
      </c>
      <c r="AM1782" s="151">
        <v>360.17020000000002</v>
      </c>
      <c r="AN1782" s="151">
        <v>866.10303999999996</v>
      </c>
      <c r="AO1782" s="151">
        <v>406.84028000000001</v>
      </c>
      <c r="AU1782" s="151">
        <v>548.19196509999995</v>
      </c>
      <c r="AV1782" s="152">
        <v>3590.6511209999999</v>
      </c>
      <c r="AW1782" s="152">
        <v>37.042750130000002</v>
      </c>
      <c r="AX1782" s="151">
        <v>4727.7395589999996</v>
      </c>
      <c r="AZ1782" s="152">
        <v>186.66345200000001</v>
      </c>
      <c r="BG1782" s="152">
        <v>7.7835948930000001</v>
      </c>
      <c r="BH1782" s="152">
        <v>273.70290920000002</v>
      </c>
      <c r="BI1782" s="152">
        <v>17.207632</v>
      </c>
      <c r="BJ1782" s="152">
        <v>49.57696086</v>
      </c>
      <c r="BK1782" s="152">
        <v>1.784769719</v>
      </c>
      <c r="BO1782" s="152">
        <v>34.156052000000003</v>
      </c>
      <c r="BP1782" s="152">
        <v>5.5641209429999998</v>
      </c>
      <c r="BQ1782" s="152">
        <v>13.02353364</v>
      </c>
      <c r="BR1782" s="152">
        <v>1.9596633859999999</v>
      </c>
      <c r="BS1782" s="152">
        <v>8.9883883739999995</v>
      </c>
      <c r="BT1782" s="152">
        <v>2.1452470400000001</v>
      </c>
      <c r="BU1782" s="152">
        <v>0.66005243800000002</v>
      </c>
      <c r="BV1782" s="152">
        <v>2.5797648419999999</v>
      </c>
      <c r="BX1782" s="152">
        <v>2.926384519</v>
      </c>
      <c r="BZ1782" s="152">
        <v>2.2075231039999998</v>
      </c>
      <c r="CB1782" s="152">
        <v>2.0723573470000001</v>
      </c>
      <c r="CD1782" s="152">
        <v>1.4051626660000001</v>
      </c>
      <c r="DC1782" s="152">
        <v>40.456666669999997</v>
      </c>
      <c r="DF1782" s="152">
        <v>11.886333329999999</v>
      </c>
      <c r="DG1782" s="152">
        <v>46.390666670000002</v>
      </c>
      <c r="DJ1782" s="152">
        <v>0.187</v>
      </c>
      <c r="DM1782" s="152">
        <v>0.21133333300000001</v>
      </c>
      <c r="DO1782" s="154">
        <v>87.434534869999993</v>
      </c>
      <c r="ED1782" s="152">
        <v>48.43</v>
      </c>
      <c r="EE1782" s="152">
        <v>0.71</v>
      </c>
      <c r="EF1782" s="152">
        <v>17.3</v>
      </c>
      <c r="EH1782" s="152">
        <v>7.4879136150000001</v>
      </c>
      <c r="EJ1782" s="152">
        <v>8.3213183999999991</v>
      </c>
      <c r="EK1782" s="152">
        <v>0.14000000000000001</v>
      </c>
      <c r="EL1782" s="152">
        <v>9.0399999999999991</v>
      </c>
      <c r="EM1782" s="152">
        <v>12.05</v>
      </c>
      <c r="EO1782" s="152">
        <v>2.31</v>
      </c>
      <c r="EP1782" s="152">
        <v>0.54</v>
      </c>
      <c r="EQ1782" s="152">
        <v>0.16</v>
      </c>
      <c r="ES1782" s="152">
        <v>0.86</v>
      </c>
      <c r="FF1782" s="152">
        <v>193</v>
      </c>
      <c r="FG1782" s="152">
        <v>379</v>
      </c>
      <c r="FJ1782" s="152">
        <v>195</v>
      </c>
      <c r="FP1782" s="152">
        <v>8</v>
      </c>
      <c r="FQ1782" s="152">
        <v>261</v>
      </c>
      <c r="FS1782" s="152">
        <v>40</v>
      </c>
      <c r="FY1782" s="152">
        <v>33</v>
      </c>
    </row>
    <row r="1783" spans="1:215">
      <c r="A1783" s="151">
        <v>7428</v>
      </c>
      <c r="B1783" s="152" t="s">
        <v>2859</v>
      </c>
      <c r="C1783" s="152" t="s">
        <v>2877</v>
      </c>
      <c r="D1783" s="152" t="s">
        <v>2878</v>
      </c>
      <c r="E1783" s="152" t="s">
        <v>3592</v>
      </c>
      <c r="F1783" s="152" t="s">
        <v>10229</v>
      </c>
      <c r="L1783" s="153" t="s">
        <v>4616</v>
      </c>
      <c r="M1783" s="153" t="s">
        <v>4666</v>
      </c>
      <c r="P1783" s="152">
        <v>17.948</v>
      </c>
      <c r="Q1783" s="152">
        <v>144.76300000000001</v>
      </c>
      <c r="R1783" s="152" t="s">
        <v>2882</v>
      </c>
      <c r="S1783" s="152" t="s">
        <v>2716</v>
      </c>
      <c r="T1783" s="152">
        <v>51.011000000000003</v>
      </c>
      <c r="U1783" s="152">
        <v>0.76300000000000001</v>
      </c>
      <c r="V1783" s="152">
        <v>20.027000000000001</v>
      </c>
      <c r="X1783" s="152">
        <v>6.4109999999999996</v>
      </c>
      <c r="AA1783" s="152">
        <v>3.4729999999999999</v>
      </c>
      <c r="AB1783" s="152">
        <v>0.113</v>
      </c>
      <c r="AC1783" s="152">
        <v>12.871</v>
      </c>
      <c r="AD1783" s="152">
        <v>3.3620000000000001</v>
      </c>
      <c r="AE1783" s="152">
        <v>0.253</v>
      </c>
      <c r="AF1783" s="152">
        <v>7.9000000000000001E-2</v>
      </c>
      <c r="AI1783" s="152">
        <v>98.54053759</v>
      </c>
      <c r="AJ1783" s="152">
        <v>2.3048022060000002</v>
      </c>
      <c r="AK1783" s="156">
        <f t="shared" si="27"/>
        <v>3.6610416E-2</v>
      </c>
      <c r="AL1783" s="151">
        <v>366.10415999999998</v>
      </c>
      <c r="AM1783" s="151">
        <v>185.92660000000001</v>
      </c>
      <c r="AN1783" s="151">
        <v>502.88</v>
      </c>
      <c r="AO1783" s="151">
        <v>127.65956</v>
      </c>
      <c r="AU1783" s="151">
        <v>419.32554570000002</v>
      </c>
      <c r="AV1783" s="152">
        <v>1621.6901889999999</v>
      </c>
      <c r="AW1783" s="152">
        <v>41.8181048</v>
      </c>
      <c r="AX1783" s="151">
        <v>4183.7044660000001</v>
      </c>
      <c r="AZ1783" s="152">
        <v>148.83021740000001</v>
      </c>
      <c r="BG1783" s="152">
        <v>1.746910859</v>
      </c>
      <c r="BH1783" s="152">
        <v>245.42142799999999</v>
      </c>
      <c r="BI1783" s="152">
        <v>12.942456529999999</v>
      </c>
      <c r="BJ1783" s="152">
        <v>35.12910308</v>
      </c>
      <c r="BK1783" s="152">
        <v>1.329210904</v>
      </c>
      <c r="BO1783" s="152">
        <v>21.97684989</v>
      </c>
      <c r="BP1783" s="152">
        <v>2.7725249550000002</v>
      </c>
      <c r="BQ1783" s="152">
        <v>7.2011410140000001</v>
      </c>
      <c r="BR1783" s="152">
        <v>1.195031585</v>
      </c>
      <c r="BS1783" s="152">
        <v>5.2104044079999996</v>
      </c>
      <c r="BT1783" s="152">
        <v>1.345099005</v>
      </c>
      <c r="BU1783" s="152">
        <v>0.85056286000000003</v>
      </c>
      <c r="BV1783" s="152">
        <v>1.686297706</v>
      </c>
      <c r="BX1783" s="152">
        <v>2.1180372969999999</v>
      </c>
      <c r="BZ1783" s="152">
        <v>1.656764578</v>
      </c>
      <c r="CB1783" s="152">
        <v>1.7695363049999999</v>
      </c>
      <c r="CD1783" s="152">
        <v>1.058003217</v>
      </c>
      <c r="DC1783" s="152">
        <v>40.213666670000002</v>
      </c>
      <c r="DF1783" s="152">
        <v>13.059333329999999</v>
      </c>
      <c r="DG1783" s="152">
        <v>45.414999999999999</v>
      </c>
      <c r="DJ1783" s="152">
        <v>0.19166666700000001</v>
      </c>
      <c r="DM1783" s="152">
        <v>0.26466666700000002</v>
      </c>
      <c r="DO1783" s="154">
        <v>86.111341010000004</v>
      </c>
      <c r="ED1783" s="152">
        <v>48.43</v>
      </c>
      <c r="EE1783" s="152">
        <v>0.71</v>
      </c>
      <c r="EF1783" s="152">
        <v>17.3</v>
      </c>
      <c r="EH1783" s="152">
        <v>7.4879136150000001</v>
      </c>
      <c r="EJ1783" s="152">
        <v>8.3213183999999991</v>
      </c>
      <c r="EK1783" s="152">
        <v>0.14000000000000001</v>
      </c>
      <c r="EL1783" s="152">
        <v>9.0399999999999991</v>
      </c>
      <c r="EM1783" s="152">
        <v>12.05</v>
      </c>
      <c r="EO1783" s="152">
        <v>2.31</v>
      </c>
      <c r="EP1783" s="152">
        <v>0.54</v>
      </c>
      <c r="EQ1783" s="152">
        <v>0.16</v>
      </c>
      <c r="ES1783" s="152">
        <v>0.86</v>
      </c>
      <c r="FF1783" s="152">
        <v>193</v>
      </c>
      <c r="FG1783" s="152">
        <v>379</v>
      </c>
      <c r="FJ1783" s="152">
        <v>195</v>
      </c>
      <c r="FP1783" s="152">
        <v>8</v>
      </c>
      <c r="FQ1783" s="152">
        <v>261</v>
      </c>
      <c r="FS1783" s="152">
        <v>40</v>
      </c>
      <c r="FY1783" s="152">
        <v>33</v>
      </c>
    </row>
    <row r="1784" spans="1:215">
      <c r="A1784" s="151">
        <v>7429</v>
      </c>
      <c r="B1784" s="152" t="s">
        <v>2859</v>
      </c>
      <c r="C1784" s="152" t="s">
        <v>2877</v>
      </c>
      <c r="D1784" s="152" t="s">
        <v>2878</v>
      </c>
      <c r="E1784" s="152" t="s">
        <v>3592</v>
      </c>
      <c r="F1784" s="152" t="s">
        <v>10230</v>
      </c>
      <c r="L1784" s="153" t="s">
        <v>4112</v>
      </c>
      <c r="M1784" s="153" t="s">
        <v>4467</v>
      </c>
      <c r="P1784" s="152">
        <v>18.329999999999998</v>
      </c>
      <c r="Q1784" s="152">
        <v>144.66999999999999</v>
      </c>
      <c r="R1784" s="152" t="s">
        <v>2882</v>
      </c>
      <c r="S1784" s="152" t="s">
        <v>2716</v>
      </c>
      <c r="T1784" s="152">
        <v>50.369</v>
      </c>
      <c r="U1784" s="152">
        <v>0.59199999999999997</v>
      </c>
      <c r="V1784" s="152">
        <v>18.181999999999999</v>
      </c>
      <c r="X1784" s="152">
        <v>6.6079999999999997</v>
      </c>
      <c r="AA1784" s="152">
        <v>3.952</v>
      </c>
      <c r="AB1784" s="152">
        <v>0.124</v>
      </c>
      <c r="AC1784" s="152">
        <v>15.23</v>
      </c>
      <c r="AD1784" s="152">
        <v>2.1</v>
      </c>
      <c r="AE1784" s="152">
        <v>0.75600000000000001</v>
      </c>
      <c r="AF1784" s="152">
        <v>0.109</v>
      </c>
      <c r="AI1784" s="152">
        <v>98.219962159999994</v>
      </c>
      <c r="AJ1784" s="152">
        <v>2.699828197</v>
      </c>
      <c r="AK1784" s="156">
        <f t="shared" si="27"/>
        <v>3.9166187000000005E-2</v>
      </c>
      <c r="AL1784" s="151">
        <v>391.66187000000002</v>
      </c>
      <c r="AM1784" s="151">
        <v>537.08420000000001</v>
      </c>
      <c r="AN1784" s="151">
        <v>982.77120000000002</v>
      </c>
      <c r="AO1784" s="151">
        <v>336.44855999999999</v>
      </c>
      <c r="AU1784" s="151">
        <v>624.59054430000003</v>
      </c>
      <c r="AV1784" s="152">
        <v>6086.4367439999996</v>
      </c>
      <c r="AW1784" s="152">
        <v>37.184506419999998</v>
      </c>
      <c r="AX1784" s="151">
        <v>3340.4908479999999</v>
      </c>
      <c r="AZ1784" s="152">
        <v>269.85794559999999</v>
      </c>
      <c r="BG1784" s="152">
        <v>14.08510596</v>
      </c>
      <c r="BH1784" s="152">
        <v>347.82292080000002</v>
      </c>
      <c r="BI1784" s="152">
        <v>12.615213929999999</v>
      </c>
      <c r="BJ1784" s="152">
        <v>40.47924871</v>
      </c>
      <c r="BK1784" s="152">
        <v>1.4220439199999999</v>
      </c>
      <c r="BO1784" s="152">
        <v>51.689900160000001</v>
      </c>
      <c r="BP1784" s="152">
        <v>8.3132874549999993</v>
      </c>
      <c r="BQ1784" s="152">
        <v>17.821281710000001</v>
      </c>
      <c r="BR1784" s="152">
        <v>2.557244533</v>
      </c>
      <c r="BS1784" s="152">
        <v>11.411732000000001</v>
      </c>
      <c r="BT1784" s="152">
        <v>2.2727452549999998</v>
      </c>
      <c r="BU1784" s="152">
        <v>0.84411982399999996</v>
      </c>
      <c r="BV1784" s="152">
        <v>2.4627028709999998</v>
      </c>
      <c r="BX1784" s="152">
        <v>2.1958660600000002</v>
      </c>
      <c r="BZ1784" s="152">
        <v>1.471335021</v>
      </c>
      <c r="CB1784" s="152">
        <v>1.2793832030000001</v>
      </c>
      <c r="CD1784" s="152">
        <v>1.2233814839999999</v>
      </c>
      <c r="DC1784" s="152">
        <v>40.420666670000003</v>
      </c>
      <c r="DF1784" s="152">
        <v>10.24733333</v>
      </c>
      <c r="DG1784" s="152">
        <v>47.995666669999999</v>
      </c>
      <c r="DJ1784" s="152">
        <v>0.26933333300000001</v>
      </c>
      <c r="DM1784" s="152">
        <v>0.27400000000000002</v>
      </c>
      <c r="DO1784" s="154">
        <v>89.305393780000003</v>
      </c>
      <c r="ED1784" s="152">
        <v>49.67</v>
      </c>
      <c r="EE1784" s="152">
        <v>0.56999999999999995</v>
      </c>
      <c r="EF1784" s="152">
        <v>17.45</v>
      </c>
      <c r="EH1784" s="152">
        <v>7.0302530369999996</v>
      </c>
      <c r="EJ1784" s="152">
        <v>7.8127202000000002</v>
      </c>
      <c r="EK1784" s="152">
        <v>0.16</v>
      </c>
      <c r="EL1784" s="152">
        <v>6.95</v>
      </c>
      <c r="EM1784" s="152">
        <v>13.46</v>
      </c>
      <c r="EO1784" s="152">
        <v>2.0699999999999998</v>
      </c>
      <c r="EP1784" s="152">
        <v>0.71</v>
      </c>
      <c r="EQ1784" s="152">
        <v>0.13</v>
      </c>
      <c r="ES1784" s="152">
        <v>1.89</v>
      </c>
      <c r="FF1784" s="152">
        <v>195</v>
      </c>
      <c r="FG1784" s="152">
        <v>198</v>
      </c>
      <c r="FI1784" s="152">
        <v>69</v>
      </c>
      <c r="FJ1784" s="152">
        <v>115</v>
      </c>
      <c r="FP1784" s="152">
        <v>21.38</v>
      </c>
      <c r="FQ1784" s="152">
        <v>341</v>
      </c>
      <c r="FR1784" s="152">
        <v>15</v>
      </c>
      <c r="FS1784" s="152">
        <v>44</v>
      </c>
      <c r="FT1784" s="152">
        <v>0.3</v>
      </c>
      <c r="FY1784" s="152">
        <v>49</v>
      </c>
      <c r="FZ1784" s="152">
        <v>8.1999999999999993</v>
      </c>
      <c r="GA1784" s="152">
        <v>18.938591689999999</v>
      </c>
      <c r="GC1784" s="152">
        <v>10.46</v>
      </c>
      <c r="GD1784" s="152">
        <v>2.2599999999999998</v>
      </c>
      <c r="GO1784" s="152">
        <v>5.3999999999999999E-2</v>
      </c>
      <c r="GS1784" s="152">
        <v>1.2</v>
      </c>
      <c r="GT1784" s="152">
        <v>0.53</v>
      </c>
      <c r="GU1784" s="152">
        <v>0.22</v>
      </c>
      <c r="HB1784" s="152">
        <v>38.500999999999998</v>
      </c>
      <c r="HC1784" s="152">
        <v>15.561999999999999</v>
      </c>
      <c r="HD1784" s="152">
        <v>18.86</v>
      </c>
      <c r="HE1784" s="152">
        <v>0.51299300000000003</v>
      </c>
      <c r="HG1784" s="152">
        <v>0.70331299999999997</v>
      </c>
    </row>
    <row r="1785" spans="1:215">
      <c r="A1785" s="151">
        <v>7430</v>
      </c>
      <c r="B1785" s="152" t="s">
        <v>2859</v>
      </c>
      <c r="C1785" s="152" t="s">
        <v>2877</v>
      </c>
      <c r="D1785" s="152" t="s">
        <v>2878</v>
      </c>
      <c r="E1785" s="152" t="s">
        <v>3592</v>
      </c>
      <c r="F1785" s="152" t="s">
        <v>10231</v>
      </c>
      <c r="L1785" s="153" t="s">
        <v>4112</v>
      </c>
      <c r="M1785" s="153" t="s">
        <v>4403</v>
      </c>
      <c r="P1785" s="152">
        <v>18.329999999999998</v>
      </c>
      <c r="Q1785" s="152">
        <v>144.66999999999999</v>
      </c>
      <c r="R1785" s="152" t="s">
        <v>2882</v>
      </c>
      <c r="S1785" s="152" t="s">
        <v>2716</v>
      </c>
      <c r="T1785" s="152">
        <v>50.201000000000001</v>
      </c>
      <c r="U1785" s="152">
        <v>0.54400000000000004</v>
      </c>
      <c r="V1785" s="152">
        <v>17.518999999999998</v>
      </c>
      <c r="X1785" s="152">
        <v>7.1150000000000002</v>
      </c>
      <c r="AA1785" s="152">
        <v>6.8860000000000001</v>
      </c>
      <c r="AB1785" s="152">
        <v>0.14499999999999999</v>
      </c>
      <c r="AC1785" s="152">
        <v>13.39</v>
      </c>
      <c r="AD1785" s="152">
        <v>2.1930000000000001</v>
      </c>
      <c r="AE1785" s="152">
        <v>0.81200000000000006</v>
      </c>
      <c r="AF1785" s="152">
        <v>0.12</v>
      </c>
      <c r="AI1785" s="152">
        <v>99.110919850000002</v>
      </c>
      <c r="AJ1785" s="152">
        <v>2.0324255779999998</v>
      </c>
      <c r="AK1785" s="156">
        <f t="shared" si="27"/>
        <v>1.115360573E-2</v>
      </c>
      <c r="AL1785" s="151">
        <v>111.5360573</v>
      </c>
      <c r="AM1785" s="151">
        <v>456.97219999999999</v>
      </c>
      <c r="AN1785" s="151">
        <v>260.34816000000001</v>
      </c>
      <c r="AO1785" s="151">
        <v>286.93574000000001</v>
      </c>
      <c r="AU1785" s="151">
        <v>587.36244480000005</v>
      </c>
      <c r="AV1785" s="152">
        <v>6472.4991259999997</v>
      </c>
      <c r="AW1785" s="152">
        <v>34.667287629999997</v>
      </c>
      <c r="AX1785" s="151">
        <v>3144.1268610000002</v>
      </c>
      <c r="AZ1785" s="152">
        <v>184.35384250000001</v>
      </c>
      <c r="BG1785" s="152">
        <v>15.85845136</v>
      </c>
      <c r="BH1785" s="152">
        <v>331.07148119999999</v>
      </c>
      <c r="BI1785" s="152">
        <v>11.734902010000001</v>
      </c>
      <c r="BJ1785" s="152">
        <v>39.281221639999998</v>
      </c>
      <c r="BK1785" s="152">
        <v>1.342622365</v>
      </c>
      <c r="BO1785" s="152">
        <v>52.2575152</v>
      </c>
      <c r="BP1785" s="152">
        <v>7.911239578</v>
      </c>
      <c r="BQ1785" s="152">
        <v>16.36937825</v>
      </c>
      <c r="BR1785" s="152">
        <v>2.3363305689999998</v>
      </c>
      <c r="BS1785" s="152">
        <v>10.035395039999999</v>
      </c>
      <c r="BT1785" s="152">
        <v>2.1902273019999998</v>
      </c>
      <c r="BU1785" s="152">
        <v>0.76440238400000005</v>
      </c>
      <c r="BV1785" s="152">
        <v>2.1373671719999998</v>
      </c>
      <c r="BX1785" s="152">
        <v>2.1356923069999998</v>
      </c>
      <c r="BZ1785" s="152">
        <v>1.32312265</v>
      </c>
      <c r="CB1785" s="152">
        <v>1.1125836710000001</v>
      </c>
      <c r="CD1785" s="152">
        <v>1.136664033</v>
      </c>
      <c r="CU1785" s="152">
        <v>-85.008926006351018</v>
      </c>
      <c r="DC1785" s="152">
        <v>40.53533333</v>
      </c>
      <c r="DF1785" s="152">
        <v>10.50966667</v>
      </c>
      <c r="DG1785" s="152">
        <v>47.300666669999998</v>
      </c>
      <c r="DJ1785" s="152">
        <v>0.238666667</v>
      </c>
      <c r="DM1785" s="152">
        <v>0.27666666699999998</v>
      </c>
      <c r="DO1785" s="154">
        <v>88.918646780000003</v>
      </c>
      <c r="ED1785" s="152">
        <v>49.67</v>
      </c>
      <c r="EE1785" s="152">
        <v>0.56999999999999995</v>
      </c>
      <c r="EF1785" s="152">
        <v>17.45</v>
      </c>
      <c r="EH1785" s="152">
        <v>7.0302530369999996</v>
      </c>
      <c r="EJ1785" s="152">
        <v>7.8127202000000002</v>
      </c>
      <c r="EK1785" s="152">
        <v>0.16</v>
      </c>
      <c r="EL1785" s="152">
        <v>6.95</v>
      </c>
      <c r="EM1785" s="152">
        <v>13.46</v>
      </c>
      <c r="EO1785" s="152">
        <v>2.0699999999999998</v>
      </c>
      <c r="EP1785" s="152">
        <v>0.71</v>
      </c>
      <c r="EQ1785" s="152">
        <v>0.13</v>
      </c>
      <c r="ES1785" s="152">
        <v>1.89</v>
      </c>
      <c r="FF1785" s="152">
        <v>195</v>
      </c>
      <c r="FG1785" s="152">
        <v>198</v>
      </c>
      <c r="FI1785" s="152">
        <v>69</v>
      </c>
      <c r="FJ1785" s="152">
        <v>115</v>
      </c>
      <c r="FP1785" s="152">
        <v>21.38</v>
      </c>
      <c r="FQ1785" s="152">
        <v>341</v>
      </c>
      <c r="FR1785" s="152">
        <v>15</v>
      </c>
      <c r="FS1785" s="152">
        <v>44</v>
      </c>
      <c r="FT1785" s="152">
        <v>0.3</v>
      </c>
      <c r="FY1785" s="152">
        <v>49</v>
      </c>
      <c r="FZ1785" s="152">
        <v>8.1999999999999993</v>
      </c>
      <c r="GA1785" s="152">
        <v>18.938591689999999</v>
      </c>
      <c r="GC1785" s="152">
        <v>10.46</v>
      </c>
      <c r="GD1785" s="152">
        <v>2.2599999999999998</v>
      </c>
      <c r="GO1785" s="152">
        <v>5.3999999999999999E-2</v>
      </c>
      <c r="GS1785" s="152">
        <v>1.2</v>
      </c>
      <c r="GT1785" s="152">
        <v>0.53</v>
      </c>
      <c r="GU1785" s="152">
        <v>0.22</v>
      </c>
      <c r="HB1785" s="152">
        <v>38.500999999999998</v>
      </c>
      <c r="HC1785" s="152">
        <v>15.561999999999999</v>
      </c>
      <c r="HD1785" s="152">
        <v>18.86</v>
      </c>
      <c r="HE1785" s="152">
        <v>0.51299300000000003</v>
      </c>
      <c r="HG1785" s="152">
        <v>0.70331299999999997</v>
      </c>
    </row>
    <row r="1786" spans="1:215">
      <c r="A1786" s="151">
        <v>7431</v>
      </c>
      <c r="B1786" s="152" t="s">
        <v>2859</v>
      </c>
      <c r="C1786" s="152" t="s">
        <v>2877</v>
      </c>
      <c r="D1786" s="152" t="s">
        <v>2878</v>
      </c>
      <c r="E1786" s="152" t="s">
        <v>3592</v>
      </c>
      <c r="F1786" s="152" t="s">
        <v>10232</v>
      </c>
      <c r="L1786" s="153" t="s">
        <v>4112</v>
      </c>
      <c r="M1786" s="153" t="s">
        <v>4113</v>
      </c>
      <c r="P1786" s="152">
        <v>18.329999999999998</v>
      </c>
      <c r="Q1786" s="152">
        <v>144.66999999999999</v>
      </c>
      <c r="R1786" s="152" t="s">
        <v>2882</v>
      </c>
      <c r="S1786" s="152" t="s">
        <v>2716</v>
      </c>
      <c r="T1786" s="152">
        <v>49.241</v>
      </c>
      <c r="U1786" s="152">
        <v>0.53900000000000003</v>
      </c>
      <c r="V1786" s="152">
        <v>17.003</v>
      </c>
      <c r="X1786" s="152">
        <v>7.194</v>
      </c>
      <c r="AA1786" s="152">
        <v>7.1550000000000002</v>
      </c>
      <c r="AB1786" s="152">
        <v>0.13700000000000001</v>
      </c>
      <c r="AC1786" s="152">
        <v>13.93</v>
      </c>
      <c r="AD1786" s="152">
        <v>2.0609999999999999</v>
      </c>
      <c r="AE1786" s="152">
        <v>0.72499999999999998</v>
      </c>
      <c r="AF1786" s="152">
        <v>0.1</v>
      </c>
      <c r="AI1786" s="152">
        <v>98.291391750000003</v>
      </c>
      <c r="AJ1786" s="152">
        <v>2.4786213429999999</v>
      </c>
      <c r="AK1786" s="156">
        <f t="shared" si="27"/>
        <v>0.11508477979999999</v>
      </c>
      <c r="AL1786" s="151">
        <v>1150.847798</v>
      </c>
      <c r="AM1786" s="151">
        <v>453.96800000000002</v>
      </c>
      <c r="AN1786" s="151">
        <v>825.29791999999998</v>
      </c>
      <c r="AO1786" s="151">
        <v>288.12882000000002</v>
      </c>
      <c r="AU1786" s="151">
        <v>581.59167939999998</v>
      </c>
      <c r="AV1786" s="152">
        <v>6278.3983129999997</v>
      </c>
      <c r="AW1786" s="152">
        <v>38.034722700000003</v>
      </c>
      <c r="AX1786" s="151">
        <v>3131.7658590000001</v>
      </c>
      <c r="AZ1786" s="152">
        <v>286.7755866</v>
      </c>
      <c r="BG1786" s="152">
        <v>15.095558540000001</v>
      </c>
      <c r="BH1786" s="152">
        <v>337.75738580000001</v>
      </c>
      <c r="BI1786" s="152">
        <v>11.68177564</v>
      </c>
      <c r="BJ1786" s="152">
        <v>38.953011519999997</v>
      </c>
      <c r="BK1786" s="152">
        <v>1.269304253</v>
      </c>
      <c r="BO1786" s="152">
        <v>51.878883360000003</v>
      </c>
      <c r="BP1786" s="152">
        <v>8.0922476640000003</v>
      </c>
      <c r="BQ1786" s="152">
        <v>17.082739579999998</v>
      </c>
      <c r="BR1786" s="152">
        <v>2.6574545920000001</v>
      </c>
      <c r="BS1786" s="152">
        <v>10.149792039999999</v>
      </c>
      <c r="BT1786" s="152">
        <v>2.4085363480000002</v>
      </c>
      <c r="BU1786" s="152">
        <v>0.86681972200000001</v>
      </c>
      <c r="BV1786" s="152">
        <v>2.353190465</v>
      </c>
      <c r="BX1786" s="152">
        <v>2.3205060620000002</v>
      </c>
      <c r="BZ1786" s="152">
        <v>1.588599713</v>
      </c>
      <c r="CB1786" s="152">
        <v>1.2716354700000001</v>
      </c>
      <c r="CD1786" s="152">
        <v>1.141389779</v>
      </c>
      <c r="CU1786" s="152">
        <v>-47.723876938035929</v>
      </c>
      <c r="DC1786" s="152">
        <v>40.66566667</v>
      </c>
      <c r="DF1786" s="152">
        <v>10.465</v>
      </c>
      <c r="DG1786" s="152">
        <v>47.748333330000001</v>
      </c>
      <c r="DJ1786" s="152">
        <v>0.28733333300000002</v>
      </c>
      <c r="DM1786" s="152">
        <v>0.28133333300000002</v>
      </c>
      <c r="DO1786" s="154">
        <v>89.052714339999994</v>
      </c>
      <c r="ED1786" s="152">
        <v>49.67</v>
      </c>
      <c r="EE1786" s="152">
        <v>0.56999999999999995</v>
      </c>
      <c r="EF1786" s="152">
        <v>17.45</v>
      </c>
      <c r="EH1786" s="152">
        <v>7.0302530369999996</v>
      </c>
      <c r="EJ1786" s="152">
        <v>7.8127202000000002</v>
      </c>
      <c r="EK1786" s="152">
        <v>0.16</v>
      </c>
      <c r="EL1786" s="152">
        <v>6.95</v>
      </c>
      <c r="EM1786" s="152">
        <v>13.46</v>
      </c>
      <c r="EO1786" s="152">
        <v>2.0699999999999998</v>
      </c>
      <c r="EP1786" s="152">
        <v>0.71</v>
      </c>
      <c r="EQ1786" s="152">
        <v>0.13</v>
      </c>
      <c r="ES1786" s="152">
        <v>1.89</v>
      </c>
      <c r="FF1786" s="152">
        <v>195</v>
      </c>
      <c r="FG1786" s="152">
        <v>198</v>
      </c>
      <c r="FI1786" s="152">
        <v>69</v>
      </c>
      <c r="FJ1786" s="152">
        <v>115</v>
      </c>
      <c r="FP1786" s="152">
        <v>21.38</v>
      </c>
      <c r="FQ1786" s="152">
        <v>341</v>
      </c>
      <c r="FR1786" s="152">
        <v>15</v>
      </c>
      <c r="FS1786" s="152">
        <v>44</v>
      </c>
      <c r="FT1786" s="152">
        <v>0.3</v>
      </c>
      <c r="FY1786" s="152">
        <v>49</v>
      </c>
      <c r="FZ1786" s="152">
        <v>8.1999999999999993</v>
      </c>
      <c r="GA1786" s="152">
        <v>18.938591689999999</v>
      </c>
      <c r="GC1786" s="152">
        <v>10.46</v>
      </c>
      <c r="GD1786" s="152">
        <v>2.2599999999999998</v>
      </c>
      <c r="GO1786" s="152">
        <v>5.3999999999999999E-2</v>
      </c>
      <c r="GS1786" s="152">
        <v>1.2</v>
      </c>
      <c r="GT1786" s="152">
        <v>0.53</v>
      </c>
      <c r="GU1786" s="152">
        <v>0.22</v>
      </c>
      <c r="HB1786" s="152">
        <v>38.500999999999998</v>
      </c>
      <c r="HC1786" s="152">
        <v>15.561999999999999</v>
      </c>
      <c r="HD1786" s="152">
        <v>18.86</v>
      </c>
      <c r="HE1786" s="152">
        <v>0.51299300000000003</v>
      </c>
      <c r="HG1786" s="152">
        <v>0.70331299999999997</v>
      </c>
    </row>
    <row r="1787" spans="1:215">
      <c r="A1787" s="151">
        <v>7432</v>
      </c>
      <c r="B1787" s="152" t="s">
        <v>2859</v>
      </c>
      <c r="C1787" s="152" t="s">
        <v>2877</v>
      </c>
      <c r="D1787" s="152" t="s">
        <v>2878</v>
      </c>
      <c r="E1787" s="152" t="s">
        <v>3592</v>
      </c>
      <c r="F1787" s="152" t="s">
        <v>10233</v>
      </c>
      <c r="L1787" s="153" t="s">
        <v>4112</v>
      </c>
      <c r="M1787" s="153" t="s">
        <v>4257</v>
      </c>
      <c r="P1787" s="152">
        <v>18.329999999999998</v>
      </c>
      <c r="Q1787" s="152">
        <v>144.66999999999999</v>
      </c>
      <c r="R1787" s="152" t="s">
        <v>2882</v>
      </c>
      <c r="S1787" s="152" t="s">
        <v>2716</v>
      </c>
      <c r="T1787" s="152">
        <v>49.722000000000001</v>
      </c>
      <c r="U1787" s="152">
        <v>0.56599999999999995</v>
      </c>
      <c r="V1787" s="152">
        <v>17.491</v>
      </c>
      <c r="X1787" s="152">
        <v>7.5049999999999999</v>
      </c>
      <c r="AA1787" s="152">
        <v>5.9009999999999998</v>
      </c>
      <c r="AB1787" s="152">
        <v>0.16700000000000001</v>
      </c>
      <c r="AC1787" s="152">
        <v>14.616</v>
      </c>
      <c r="AD1787" s="152">
        <v>2.1110000000000002</v>
      </c>
      <c r="AE1787" s="152">
        <v>0.72399999999999998</v>
      </c>
      <c r="AF1787" s="152">
        <v>0.122</v>
      </c>
      <c r="AI1787" s="152">
        <v>99.123180300000001</v>
      </c>
      <c r="AJ1787" s="152">
        <v>2.08051064</v>
      </c>
      <c r="AK1787" s="156">
        <f t="shared" si="27"/>
        <v>3.9152805999999995E-3</v>
      </c>
      <c r="AL1787" s="151">
        <v>39.152805999999998</v>
      </c>
      <c r="AM1787" s="151">
        <v>507.37599999999998</v>
      </c>
      <c r="AN1787" s="151">
        <v>707.48032000000001</v>
      </c>
      <c r="AO1787" s="151">
        <v>314.97311999999999</v>
      </c>
      <c r="AU1787" s="151">
        <v>601.65610800000002</v>
      </c>
      <c r="AV1787" s="152">
        <v>6146.7634479999997</v>
      </c>
      <c r="AW1787" s="152">
        <v>37.664742009999998</v>
      </c>
      <c r="AX1787" s="151">
        <v>3392.5324019999998</v>
      </c>
      <c r="AZ1787" s="152">
        <v>213.74094669999999</v>
      </c>
      <c r="BG1787" s="152">
        <v>14.812830229999999</v>
      </c>
      <c r="BH1787" s="152">
        <v>358.47792629999998</v>
      </c>
      <c r="BI1787" s="152">
        <v>12.788469340000001</v>
      </c>
      <c r="BJ1787" s="152">
        <v>40.891014159999997</v>
      </c>
      <c r="BK1787" s="152">
        <v>1.4669448709999999</v>
      </c>
      <c r="BO1787" s="152">
        <v>53.36213532</v>
      </c>
      <c r="BP1787" s="152">
        <v>8.7681816260000005</v>
      </c>
      <c r="BQ1787" s="152">
        <v>18.908546690000001</v>
      </c>
      <c r="BR1787" s="152">
        <v>2.8359124100000002</v>
      </c>
      <c r="BS1787" s="152">
        <v>11.103839600000001</v>
      </c>
      <c r="BT1787" s="152">
        <v>2.4879301410000001</v>
      </c>
      <c r="BU1787" s="152">
        <v>0.98839009700000002</v>
      </c>
      <c r="BV1787" s="152">
        <v>2.5244402350000001</v>
      </c>
      <c r="BX1787" s="152">
        <v>2.5523493190000002</v>
      </c>
      <c r="BZ1787" s="152">
        <v>1.5793652030000001</v>
      </c>
      <c r="CB1787" s="152">
        <v>1.4865675279999999</v>
      </c>
      <c r="CD1787" s="152">
        <v>1.209859751</v>
      </c>
      <c r="CU1787" s="152">
        <v>-25.511516844134107</v>
      </c>
      <c r="DC1787" s="152">
        <v>40.391333330000002</v>
      </c>
      <c r="DF1787" s="152">
        <v>11.07133333</v>
      </c>
      <c r="DG1787" s="152">
        <v>46.9</v>
      </c>
      <c r="DJ1787" s="152">
        <v>0.236666667</v>
      </c>
      <c r="DM1787" s="152">
        <v>0.23899999999999999</v>
      </c>
      <c r="DO1787" s="154">
        <v>88.307605350000003</v>
      </c>
      <c r="ED1787" s="152">
        <v>49.67</v>
      </c>
      <c r="EE1787" s="152">
        <v>0.56999999999999995</v>
      </c>
      <c r="EF1787" s="152">
        <v>17.45</v>
      </c>
      <c r="EH1787" s="152">
        <v>7.0302530369999996</v>
      </c>
      <c r="EJ1787" s="152">
        <v>7.8127202000000002</v>
      </c>
      <c r="EK1787" s="152">
        <v>0.16</v>
      </c>
      <c r="EL1787" s="152">
        <v>6.95</v>
      </c>
      <c r="EM1787" s="152">
        <v>13.46</v>
      </c>
      <c r="EO1787" s="152">
        <v>2.0699999999999998</v>
      </c>
      <c r="EP1787" s="152">
        <v>0.71</v>
      </c>
      <c r="EQ1787" s="152">
        <v>0.13</v>
      </c>
      <c r="ES1787" s="152">
        <v>1.89</v>
      </c>
      <c r="FF1787" s="152">
        <v>195</v>
      </c>
      <c r="FG1787" s="152">
        <v>198</v>
      </c>
      <c r="FI1787" s="152">
        <v>69</v>
      </c>
      <c r="FJ1787" s="152">
        <v>115</v>
      </c>
      <c r="FP1787" s="152">
        <v>21.38</v>
      </c>
      <c r="FQ1787" s="152">
        <v>341</v>
      </c>
      <c r="FR1787" s="152">
        <v>15</v>
      </c>
      <c r="FS1787" s="152">
        <v>44</v>
      </c>
      <c r="FT1787" s="152">
        <v>0.3</v>
      </c>
      <c r="FY1787" s="152">
        <v>49</v>
      </c>
      <c r="FZ1787" s="152">
        <v>8.1999999999999993</v>
      </c>
      <c r="GA1787" s="152">
        <v>18.938591689999999</v>
      </c>
      <c r="GC1787" s="152">
        <v>10.46</v>
      </c>
      <c r="GD1787" s="152">
        <v>2.2599999999999998</v>
      </c>
      <c r="GO1787" s="152">
        <v>5.3999999999999999E-2</v>
      </c>
      <c r="GS1787" s="152">
        <v>1.2</v>
      </c>
      <c r="GT1787" s="152">
        <v>0.53</v>
      </c>
      <c r="GU1787" s="152">
        <v>0.22</v>
      </c>
      <c r="HB1787" s="152">
        <v>38.500999999999998</v>
      </c>
      <c r="HC1787" s="152">
        <v>15.561999999999999</v>
      </c>
      <c r="HD1787" s="152">
        <v>18.86</v>
      </c>
      <c r="HE1787" s="152">
        <v>0.51299300000000003</v>
      </c>
      <c r="HG1787" s="152">
        <v>0.70331299999999997</v>
      </c>
    </row>
    <row r="1788" spans="1:215">
      <c r="A1788" s="151">
        <v>7433</v>
      </c>
      <c r="B1788" s="152" t="s">
        <v>2859</v>
      </c>
      <c r="C1788" s="152" t="s">
        <v>2877</v>
      </c>
      <c r="D1788" s="152" t="s">
        <v>2878</v>
      </c>
      <c r="E1788" s="152" t="s">
        <v>3592</v>
      </c>
      <c r="F1788" s="152" t="s">
        <v>10234</v>
      </c>
      <c r="L1788" s="153" t="s">
        <v>4112</v>
      </c>
      <c r="M1788" s="153" t="s">
        <v>4272</v>
      </c>
      <c r="P1788" s="152">
        <v>18.329999999999998</v>
      </c>
      <c r="Q1788" s="152">
        <v>144.66999999999999</v>
      </c>
      <c r="R1788" s="152" t="s">
        <v>2882</v>
      </c>
      <c r="S1788" s="152" t="s">
        <v>2716</v>
      </c>
      <c r="T1788" s="152">
        <v>49.753999999999998</v>
      </c>
      <c r="U1788" s="152">
        <v>0.55300000000000005</v>
      </c>
      <c r="V1788" s="152">
        <v>17.675999999999998</v>
      </c>
      <c r="X1788" s="152">
        <v>6.4340000000000002</v>
      </c>
      <c r="AA1788" s="152">
        <v>5.5529999999999999</v>
      </c>
      <c r="AB1788" s="152">
        <v>0.128</v>
      </c>
      <c r="AC1788" s="152">
        <v>14.994999999999999</v>
      </c>
      <c r="AD1788" s="152">
        <v>2.0840000000000001</v>
      </c>
      <c r="AE1788" s="152">
        <v>0.70499999999999996</v>
      </c>
      <c r="AF1788" s="152">
        <v>0.113</v>
      </c>
      <c r="AI1788" s="152">
        <v>98.179566719999997</v>
      </c>
      <c r="AJ1788" s="152">
        <v>2.4780505430000002</v>
      </c>
      <c r="AK1788" s="156">
        <f t="shared" si="27"/>
        <v>3.6597035E-2</v>
      </c>
      <c r="AL1788" s="151">
        <v>365.97035</v>
      </c>
      <c r="AM1788" s="151">
        <v>508.04360000000003</v>
      </c>
      <c r="AN1788" s="151">
        <v>898.28736000000004</v>
      </c>
      <c r="AO1788" s="151">
        <v>304.23540000000003</v>
      </c>
      <c r="AU1788" s="151">
        <v>585.0100635</v>
      </c>
      <c r="AV1788" s="152">
        <v>5896.4718039999998</v>
      </c>
      <c r="AW1788" s="152">
        <v>38.097404060000002</v>
      </c>
      <c r="AX1788" s="151">
        <v>3218.2853190000001</v>
      </c>
      <c r="AZ1788" s="152">
        <v>290.63229219999999</v>
      </c>
      <c r="BG1788" s="152">
        <v>14.73596661</v>
      </c>
      <c r="BH1788" s="152">
        <v>353.37966210000002</v>
      </c>
      <c r="BI1788" s="152">
        <v>12.498256619999999</v>
      </c>
      <c r="BJ1788" s="152">
        <v>39.09407375</v>
      </c>
      <c r="BK1788" s="152">
        <v>1.309398134</v>
      </c>
      <c r="BO1788" s="152">
        <v>51.343874579999998</v>
      </c>
      <c r="BP1788" s="152">
        <v>8.6391623519999996</v>
      </c>
      <c r="BQ1788" s="152">
        <v>17.978467519999999</v>
      </c>
      <c r="BR1788" s="152">
        <v>2.6470301639999998</v>
      </c>
      <c r="BS1788" s="152">
        <v>10.68851134</v>
      </c>
      <c r="BT1788" s="152">
        <v>2.373759765</v>
      </c>
      <c r="BU1788" s="152">
        <v>0.79914096199999995</v>
      </c>
      <c r="BV1788" s="152">
        <v>2.4172937480000001</v>
      </c>
      <c r="BX1788" s="152">
        <v>2.4131948620000001</v>
      </c>
      <c r="BZ1788" s="152">
        <v>1.449056012</v>
      </c>
      <c r="CB1788" s="152">
        <v>1.2629322540000001</v>
      </c>
      <c r="CD1788" s="152">
        <v>1.1863453500000001</v>
      </c>
      <c r="CU1788" s="152">
        <v>-53.696005838310633</v>
      </c>
      <c r="DC1788" s="152">
        <v>40.521999999999998</v>
      </c>
      <c r="DF1788" s="152">
        <v>10.11033333</v>
      </c>
      <c r="DG1788" s="152">
        <v>47.667000000000002</v>
      </c>
      <c r="DJ1788" s="152">
        <v>0.27200000000000002</v>
      </c>
      <c r="DM1788" s="152">
        <v>0.26</v>
      </c>
      <c r="DO1788" s="154">
        <v>89.368153169999999</v>
      </c>
      <c r="ED1788" s="152">
        <v>49.67</v>
      </c>
      <c r="EE1788" s="152">
        <v>0.56999999999999995</v>
      </c>
      <c r="EF1788" s="152">
        <v>17.45</v>
      </c>
      <c r="EH1788" s="152">
        <v>7.0302530369999996</v>
      </c>
      <c r="EJ1788" s="152">
        <v>7.8127202000000002</v>
      </c>
      <c r="EK1788" s="152">
        <v>0.16</v>
      </c>
      <c r="EL1788" s="152">
        <v>6.95</v>
      </c>
      <c r="EM1788" s="152">
        <v>13.46</v>
      </c>
      <c r="EO1788" s="152">
        <v>2.0699999999999998</v>
      </c>
      <c r="EP1788" s="152">
        <v>0.71</v>
      </c>
      <c r="EQ1788" s="152">
        <v>0.13</v>
      </c>
      <c r="ES1788" s="152">
        <v>1.89</v>
      </c>
      <c r="FF1788" s="152">
        <v>195</v>
      </c>
      <c r="FG1788" s="152">
        <v>198</v>
      </c>
      <c r="FI1788" s="152">
        <v>69</v>
      </c>
      <c r="FJ1788" s="152">
        <v>115</v>
      </c>
      <c r="FP1788" s="152">
        <v>21.38</v>
      </c>
      <c r="FQ1788" s="152">
        <v>341</v>
      </c>
      <c r="FR1788" s="152">
        <v>15</v>
      </c>
      <c r="FS1788" s="152">
        <v>44</v>
      </c>
      <c r="FT1788" s="152">
        <v>0.3</v>
      </c>
      <c r="FY1788" s="152">
        <v>49</v>
      </c>
      <c r="FZ1788" s="152">
        <v>8.1999999999999993</v>
      </c>
      <c r="GA1788" s="152">
        <v>18.938591689999999</v>
      </c>
      <c r="GC1788" s="152">
        <v>10.46</v>
      </c>
      <c r="GD1788" s="152">
        <v>2.2599999999999998</v>
      </c>
      <c r="GO1788" s="152">
        <v>5.3999999999999999E-2</v>
      </c>
      <c r="GS1788" s="152">
        <v>1.2</v>
      </c>
      <c r="GT1788" s="152">
        <v>0.53</v>
      </c>
      <c r="GU1788" s="152">
        <v>0.22</v>
      </c>
      <c r="HB1788" s="152">
        <v>38.500999999999998</v>
      </c>
      <c r="HC1788" s="152">
        <v>15.561999999999999</v>
      </c>
      <c r="HD1788" s="152">
        <v>18.86</v>
      </c>
      <c r="HE1788" s="152">
        <v>0.51299300000000003</v>
      </c>
      <c r="HG1788" s="152">
        <v>0.70331299999999997</v>
      </c>
    </row>
    <row r="1789" spans="1:215">
      <c r="A1789" s="151">
        <v>7434</v>
      </c>
      <c r="B1789" s="152" t="s">
        <v>2859</v>
      </c>
      <c r="C1789" s="152" t="s">
        <v>2877</v>
      </c>
      <c r="D1789" s="152" t="s">
        <v>2878</v>
      </c>
      <c r="E1789" s="152" t="s">
        <v>3592</v>
      </c>
      <c r="F1789" s="152" t="s">
        <v>10235</v>
      </c>
      <c r="L1789" s="153" t="s">
        <v>4112</v>
      </c>
      <c r="M1789" s="153" t="s">
        <v>4384</v>
      </c>
      <c r="P1789" s="152">
        <v>18.329999999999998</v>
      </c>
      <c r="Q1789" s="152">
        <v>144.66999999999999</v>
      </c>
      <c r="R1789" s="152" t="s">
        <v>2882</v>
      </c>
      <c r="S1789" s="152" t="s">
        <v>2716</v>
      </c>
      <c r="T1789" s="152">
        <v>50.140999999999998</v>
      </c>
      <c r="U1789" s="152">
        <v>0.52600000000000002</v>
      </c>
      <c r="V1789" s="152">
        <v>17.009</v>
      </c>
      <c r="X1789" s="152">
        <v>6.423</v>
      </c>
      <c r="AA1789" s="152">
        <v>6.0369999999999999</v>
      </c>
      <c r="AB1789" s="152">
        <v>9.5000000000000001E-2</v>
      </c>
      <c r="AC1789" s="152">
        <v>15.367000000000001</v>
      </c>
      <c r="AD1789" s="152">
        <v>1.921</v>
      </c>
      <c r="AE1789" s="152">
        <v>0.64700000000000002</v>
      </c>
      <c r="AF1789" s="152">
        <v>0.13100000000000001</v>
      </c>
      <c r="AI1789" s="152">
        <v>98.47532099</v>
      </c>
      <c r="AJ1789" s="152">
        <v>2.3170490930000001</v>
      </c>
      <c r="AK1789" s="156">
        <f t="shared" si="27"/>
        <v>3.1766493999999999E-2</v>
      </c>
      <c r="AL1789" s="151">
        <v>317.66494</v>
      </c>
      <c r="AM1789" s="151">
        <v>474.99740000000003</v>
      </c>
      <c r="AN1789" s="151">
        <v>857.48224000000005</v>
      </c>
      <c r="AO1789" s="151">
        <v>248.75718000000001</v>
      </c>
      <c r="AU1789" s="151">
        <v>508.82724739999998</v>
      </c>
      <c r="AV1789" s="152">
        <v>5328.7162289999997</v>
      </c>
      <c r="AW1789" s="152">
        <v>39.13759305</v>
      </c>
      <c r="AX1789" s="151">
        <v>3063.429228</v>
      </c>
      <c r="AZ1789" s="152">
        <v>333.3749641</v>
      </c>
      <c r="BG1789" s="152">
        <v>13.190899809999999</v>
      </c>
      <c r="BH1789" s="152">
        <v>326.66879210000002</v>
      </c>
      <c r="BI1789" s="152">
        <v>11.72118431</v>
      </c>
      <c r="BJ1789" s="152">
        <v>35.01408928</v>
      </c>
      <c r="BK1789" s="152">
        <v>1.1910348209999999</v>
      </c>
      <c r="BO1789" s="152">
        <v>44.903140739999998</v>
      </c>
      <c r="BP1789" s="152">
        <v>7.6111526549999997</v>
      </c>
      <c r="BQ1789" s="152">
        <v>15.85500021</v>
      </c>
      <c r="BR1789" s="152">
        <v>2.282272002</v>
      </c>
      <c r="BS1789" s="152">
        <v>10.31636688</v>
      </c>
      <c r="BT1789" s="152">
        <v>2.0266531589999999</v>
      </c>
      <c r="BU1789" s="152">
        <v>0.80270530500000004</v>
      </c>
      <c r="BV1789" s="152">
        <v>2.2092580690000001</v>
      </c>
      <c r="BX1789" s="152">
        <v>2.256482401</v>
      </c>
      <c r="BZ1789" s="152">
        <v>1.490913087</v>
      </c>
      <c r="CB1789" s="152">
        <v>1.259401116</v>
      </c>
      <c r="CD1789" s="152">
        <v>1.023794909</v>
      </c>
      <c r="CU1789" s="152">
        <v>-48.531499152041356</v>
      </c>
      <c r="DC1789" s="152">
        <v>40.619999999999997</v>
      </c>
      <c r="DF1789" s="152">
        <v>10.297333330000001</v>
      </c>
      <c r="DG1789" s="152">
        <v>47.508000000000003</v>
      </c>
      <c r="DJ1789" s="152">
        <v>0.27133333300000001</v>
      </c>
      <c r="DM1789" s="152">
        <v>0.27833333300000002</v>
      </c>
      <c r="DO1789" s="154">
        <v>89.160510169999995</v>
      </c>
      <c r="ED1789" s="152">
        <v>49.67</v>
      </c>
      <c r="EE1789" s="152">
        <v>0.56999999999999995</v>
      </c>
      <c r="EF1789" s="152">
        <v>17.45</v>
      </c>
      <c r="EH1789" s="152">
        <v>7.0302530369999996</v>
      </c>
      <c r="EJ1789" s="152">
        <v>7.8127202000000002</v>
      </c>
      <c r="EK1789" s="152">
        <v>0.16</v>
      </c>
      <c r="EL1789" s="152">
        <v>6.95</v>
      </c>
      <c r="EM1789" s="152">
        <v>13.46</v>
      </c>
      <c r="EO1789" s="152">
        <v>2.0699999999999998</v>
      </c>
      <c r="EP1789" s="152">
        <v>0.71</v>
      </c>
      <c r="EQ1789" s="152">
        <v>0.13</v>
      </c>
      <c r="ES1789" s="152">
        <v>1.89</v>
      </c>
      <c r="FF1789" s="152">
        <v>195</v>
      </c>
      <c r="FG1789" s="152">
        <v>198</v>
      </c>
      <c r="FI1789" s="152">
        <v>69</v>
      </c>
      <c r="FJ1789" s="152">
        <v>115</v>
      </c>
      <c r="FP1789" s="152">
        <v>21.38</v>
      </c>
      <c r="FQ1789" s="152">
        <v>341</v>
      </c>
      <c r="FR1789" s="152">
        <v>15</v>
      </c>
      <c r="FS1789" s="152">
        <v>44</v>
      </c>
      <c r="FT1789" s="152">
        <v>0.3</v>
      </c>
      <c r="FY1789" s="152">
        <v>49</v>
      </c>
      <c r="FZ1789" s="152">
        <v>8.1999999999999993</v>
      </c>
      <c r="GA1789" s="152">
        <v>18.938591689999999</v>
      </c>
      <c r="GC1789" s="152">
        <v>10.46</v>
      </c>
      <c r="GD1789" s="152">
        <v>2.2599999999999998</v>
      </c>
      <c r="GO1789" s="152">
        <v>5.3999999999999999E-2</v>
      </c>
      <c r="GS1789" s="152">
        <v>1.2</v>
      </c>
      <c r="GT1789" s="152">
        <v>0.53</v>
      </c>
      <c r="GU1789" s="152">
        <v>0.22</v>
      </c>
      <c r="HB1789" s="152">
        <v>38.500999999999998</v>
      </c>
      <c r="HC1789" s="152">
        <v>15.561999999999999</v>
      </c>
      <c r="HD1789" s="152">
        <v>18.86</v>
      </c>
      <c r="HE1789" s="152">
        <v>0.51299300000000003</v>
      </c>
      <c r="HG1789" s="152">
        <v>0.70331299999999997</v>
      </c>
    </row>
    <row r="1790" spans="1:215">
      <c r="A1790" s="151">
        <v>7435</v>
      </c>
      <c r="B1790" s="152" t="s">
        <v>2859</v>
      </c>
      <c r="C1790" s="152" t="s">
        <v>2877</v>
      </c>
      <c r="D1790" s="152" t="s">
        <v>2878</v>
      </c>
      <c r="E1790" s="152" t="s">
        <v>3592</v>
      </c>
      <c r="F1790" s="152" t="s">
        <v>10236</v>
      </c>
      <c r="L1790" s="153" t="s">
        <v>4112</v>
      </c>
      <c r="M1790" s="153" t="s">
        <v>4500</v>
      </c>
      <c r="P1790" s="152">
        <v>18.329999999999998</v>
      </c>
      <c r="Q1790" s="152">
        <v>144.66999999999999</v>
      </c>
      <c r="R1790" s="152" t="s">
        <v>2882</v>
      </c>
      <c r="S1790" s="152" t="s">
        <v>2716</v>
      </c>
      <c r="T1790" s="152">
        <v>50.508000000000003</v>
      </c>
      <c r="U1790" s="152">
        <v>0.53400000000000003</v>
      </c>
      <c r="V1790" s="152">
        <v>17.95</v>
      </c>
      <c r="X1790" s="152">
        <v>6.2830000000000004</v>
      </c>
      <c r="AA1790" s="152">
        <v>5.6230000000000002</v>
      </c>
      <c r="AB1790" s="152">
        <v>0.113</v>
      </c>
      <c r="AC1790" s="152">
        <v>15.343</v>
      </c>
      <c r="AD1790" s="152">
        <v>2.008</v>
      </c>
      <c r="AE1790" s="152">
        <v>0.69299999999999995</v>
      </c>
      <c r="AF1790" s="152">
        <v>0.10100000000000001</v>
      </c>
      <c r="AI1790" s="152">
        <v>99.332190510000004</v>
      </c>
      <c r="AJ1790" s="152">
        <v>2.3657947579999998</v>
      </c>
      <c r="AK1790" s="156">
        <f t="shared" si="27"/>
        <v>3.7841467999999996E-2</v>
      </c>
      <c r="AL1790" s="151">
        <v>378.41467999999998</v>
      </c>
      <c r="AM1790" s="151">
        <v>548.09960000000001</v>
      </c>
      <c r="AN1790" s="151">
        <v>891.96543999999994</v>
      </c>
      <c r="AO1790" s="151">
        <v>291.11151999999998</v>
      </c>
      <c r="AU1790" s="151">
        <v>588.34132250000005</v>
      </c>
      <c r="AV1790" s="152">
        <v>6236.4691140000004</v>
      </c>
      <c r="AW1790" s="152">
        <v>36.279001970000003</v>
      </c>
      <c r="AX1790" s="151">
        <v>3236.2114150000002</v>
      </c>
      <c r="AZ1790" s="152">
        <v>182.0872693</v>
      </c>
      <c r="BG1790" s="152">
        <v>15.436727080000001</v>
      </c>
      <c r="BH1790" s="152">
        <v>343.37045419999998</v>
      </c>
      <c r="BI1790" s="152">
        <v>12.38010991</v>
      </c>
      <c r="BJ1790" s="152">
        <v>40.321154819999997</v>
      </c>
      <c r="BK1790" s="152">
        <v>1.379080034</v>
      </c>
      <c r="BO1790" s="152">
        <v>52.24520467</v>
      </c>
      <c r="BP1790" s="152">
        <v>8.3490793859999997</v>
      </c>
      <c r="BQ1790" s="152">
        <v>17.942316300000002</v>
      </c>
      <c r="BR1790" s="152">
        <v>2.4611977899999999</v>
      </c>
      <c r="BS1790" s="152">
        <v>10.88946073</v>
      </c>
      <c r="BT1790" s="152">
        <v>2.1188397669999999</v>
      </c>
      <c r="BU1790" s="152">
        <v>0.58079168800000003</v>
      </c>
      <c r="BV1790" s="152">
        <v>2.46401943</v>
      </c>
      <c r="BX1790" s="152">
        <v>2.4273031060000001</v>
      </c>
      <c r="BZ1790" s="152">
        <v>1.603062585</v>
      </c>
      <c r="CB1790" s="152">
        <v>1.3656987540000001</v>
      </c>
      <c r="CD1790" s="152">
        <v>1.183669968</v>
      </c>
      <c r="DC1790" s="152">
        <v>40.619999999999997</v>
      </c>
      <c r="DF1790" s="152">
        <v>10.297333330000001</v>
      </c>
      <c r="DG1790" s="152">
        <v>47.508000000000003</v>
      </c>
      <c r="DJ1790" s="152">
        <v>0.27133333300000001</v>
      </c>
      <c r="DM1790" s="152">
        <v>0.27833333300000002</v>
      </c>
      <c r="DO1790" s="154">
        <v>89.160510169999995</v>
      </c>
      <c r="ED1790" s="152">
        <v>49.67</v>
      </c>
      <c r="EE1790" s="152">
        <v>0.56999999999999995</v>
      </c>
      <c r="EF1790" s="152">
        <v>17.45</v>
      </c>
      <c r="EH1790" s="152">
        <v>7.0302530369999996</v>
      </c>
      <c r="EJ1790" s="152">
        <v>7.8127202000000002</v>
      </c>
      <c r="EK1790" s="152">
        <v>0.16</v>
      </c>
      <c r="EL1790" s="152">
        <v>6.95</v>
      </c>
      <c r="EM1790" s="152">
        <v>13.46</v>
      </c>
      <c r="EO1790" s="152">
        <v>2.0699999999999998</v>
      </c>
      <c r="EP1790" s="152">
        <v>0.71</v>
      </c>
      <c r="EQ1790" s="152">
        <v>0.13</v>
      </c>
      <c r="ES1790" s="152">
        <v>1.89</v>
      </c>
      <c r="FF1790" s="152">
        <v>195</v>
      </c>
      <c r="FG1790" s="152">
        <v>198</v>
      </c>
      <c r="FI1790" s="152">
        <v>69</v>
      </c>
      <c r="FJ1790" s="152">
        <v>115</v>
      </c>
      <c r="FP1790" s="152">
        <v>21.38</v>
      </c>
      <c r="FQ1790" s="152">
        <v>341</v>
      </c>
      <c r="FR1790" s="152">
        <v>15</v>
      </c>
      <c r="FS1790" s="152">
        <v>44</v>
      </c>
      <c r="FT1790" s="152">
        <v>0.3</v>
      </c>
      <c r="FY1790" s="152">
        <v>49</v>
      </c>
      <c r="FZ1790" s="152">
        <v>8.1999999999999993</v>
      </c>
      <c r="GA1790" s="152">
        <v>18.938591689999999</v>
      </c>
      <c r="GC1790" s="152">
        <v>10.46</v>
      </c>
      <c r="GD1790" s="152">
        <v>2.2599999999999998</v>
      </c>
      <c r="GO1790" s="152">
        <v>5.3999999999999999E-2</v>
      </c>
      <c r="GS1790" s="152">
        <v>1.2</v>
      </c>
      <c r="GT1790" s="152">
        <v>0.53</v>
      </c>
      <c r="GU1790" s="152">
        <v>0.22</v>
      </c>
      <c r="HB1790" s="152">
        <v>38.500999999999998</v>
      </c>
      <c r="HC1790" s="152">
        <v>15.561999999999999</v>
      </c>
      <c r="HD1790" s="152">
        <v>18.86</v>
      </c>
      <c r="HE1790" s="152">
        <v>0.51299300000000003</v>
      </c>
      <c r="HG1790" s="152">
        <v>0.70331299999999997</v>
      </c>
    </row>
    <row r="1791" spans="1:215">
      <c r="A1791" s="151">
        <v>7436</v>
      </c>
      <c r="B1791" s="152" t="s">
        <v>2859</v>
      </c>
      <c r="C1791" s="152" t="s">
        <v>2877</v>
      </c>
      <c r="D1791" s="152" t="s">
        <v>2878</v>
      </c>
      <c r="E1791" s="152" t="s">
        <v>3592</v>
      </c>
      <c r="F1791" s="152" t="s">
        <v>10237</v>
      </c>
      <c r="L1791" s="153" t="s">
        <v>4112</v>
      </c>
      <c r="M1791" s="153" t="s">
        <v>4651</v>
      </c>
      <c r="P1791" s="152">
        <v>18.329999999999998</v>
      </c>
      <c r="Q1791" s="152">
        <v>144.66999999999999</v>
      </c>
      <c r="R1791" s="152" t="s">
        <v>2882</v>
      </c>
      <c r="S1791" s="152" t="s">
        <v>2716</v>
      </c>
      <c r="T1791" s="152">
        <v>50.959000000000003</v>
      </c>
      <c r="U1791" s="152">
        <v>0.69499999999999995</v>
      </c>
      <c r="V1791" s="152">
        <v>19.64</v>
      </c>
      <c r="X1791" s="152">
        <v>6.0869999999999997</v>
      </c>
      <c r="AA1791" s="152">
        <v>2.262</v>
      </c>
      <c r="AB1791" s="152">
        <v>0.10199999999999999</v>
      </c>
      <c r="AC1791" s="152">
        <v>15.102</v>
      </c>
      <c r="AD1791" s="152">
        <v>2.4809999999999999</v>
      </c>
      <c r="AE1791" s="152">
        <v>0.93600000000000005</v>
      </c>
      <c r="AF1791" s="152">
        <v>0.11899999999999999</v>
      </c>
      <c r="AI1791" s="152">
        <v>98.54163586</v>
      </c>
      <c r="AJ1791" s="152">
        <v>2.0203464009999998</v>
      </c>
      <c r="AK1791" s="156">
        <f t="shared" si="27"/>
        <v>3.9567616999999999E-2</v>
      </c>
      <c r="AL1791" s="151">
        <v>395.67617000000001</v>
      </c>
      <c r="AM1791" s="151">
        <v>474.99740000000003</v>
      </c>
      <c r="AN1791" s="151">
        <v>963.80543999999998</v>
      </c>
      <c r="AO1791" s="151">
        <v>286.93574000000001</v>
      </c>
      <c r="AU1791" s="151">
        <v>589.51495060000002</v>
      </c>
      <c r="AV1791" s="152">
        <v>6685.2826770000001</v>
      </c>
      <c r="AW1791" s="152">
        <v>39.924163649999997</v>
      </c>
      <c r="AX1791" s="151">
        <v>3284.6058309999999</v>
      </c>
      <c r="AZ1791" s="152">
        <v>274.7475202</v>
      </c>
      <c r="BG1791" s="152">
        <v>16.71860779</v>
      </c>
      <c r="BH1791" s="152">
        <v>384.08976139999999</v>
      </c>
      <c r="BI1791" s="152">
        <v>13.170899929999999</v>
      </c>
      <c r="BJ1791" s="152">
        <v>40.763176520000002</v>
      </c>
      <c r="BK1791" s="152">
        <v>1.4623419989999999</v>
      </c>
      <c r="BO1791" s="152">
        <v>55.774998310000001</v>
      </c>
      <c r="BP1791" s="152">
        <v>9.1369623799999999</v>
      </c>
      <c r="BQ1791" s="152">
        <v>19.243892819999999</v>
      </c>
      <c r="BR1791" s="152">
        <v>2.8647328879999998</v>
      </c>
      <c r="BS1791" s="152">
        <v>12.40957938</v>
      </c>
      <c r="BT1791" s="152">
        <v>2.4797041420000001</v>
      </c>
      <c r="BU1791" s="152">
        <v>1.0635533800000001</v>
      </c>
      <c r="BV1791" s="152">
        <v>2.5718752070000002</v>
      </c>
      <c r="BX1791" s="152">
        <v>2.5388534219999999</v>
      </c>
      <c r="BZ1791" s="152">
        <v>1.620596082</v>
      </c>
      <c r="CB1791" s="152">
        <v>1.557148744</v>
      </c>
      <c r="CD1791" s="152">
        <v>1.0039391499999999</v>
      </c>
      <c r="DC1791" s="152">
        <v>40.451000000000001</v>
      </c>
      <c r="DF1791" s="152">
        <v>11.053333329999999</v>
      </c>
      <c r="DG1791" s="152">
        <v>47.184666669999999</v>
      </c>
      <c r="DJ1791" s="152">
        <v>0.215</v>
      </c>
      <c r="DM1791" s="152">
        <v>0.26366666700000002</v>
      </c>
      <c r="DO1791" s="154">
        <v>88.386654530000001</v>
      </c>
      <c r="ED1791" s="152">
        <v>49.67</v>
      </c>
      <c r="EE1791" s="152">
        <v>0.56999999999999995</v>
      </c>
      <c r="EF1791" s="152">
        <v>17.45</v>
      </c>
      <c r="EH1791" s="152">
        <v>7.0302530369999996</v>
      </c>
      <c r="EJ1791" s="152">
        <v>7.8127202000000002</v>
      </c>
      <c r="EK1791" s="152">
        <v>0.16</v>
      </c>
      <c r="EL1791" s="152">
        <v>6.95</v>
      </c>
      <c r="EM1791" s="152">
        <v>13.46</v>
      </c>
      <c r="EO1791" s="152">
        <v>2.0699999999999998</v>
      </c>
      <c r="EP1791" s="152">
        <v>0.71</v>
      </c>
      <c r="EQ1791" s="152">
        <v>0.13</v>
      </c>
      <c r="ES1791" s="152">
        <v>1.89</v>
      </c>
      <c r="FF1791" s="152">
        <v>195</v>
      </c>
      <c r="FG1791" s="152">
        <v>198</v>
      </c>
      <c r="FI1791" s="152">
        <v>69</v>
      </c>
      <c r="FJ1791" s="152">
        <v>115</v>
      </c>
      <c r="FP1791" s="152">
        <v>21.38</v>
      </c>
      <c r="FQ1791" s="152">
        <v>341</v>
      </c>
      <c r="FR1791" s="152">
        <v>15</v>
      </c>
      <c r="FS1791" s="152">
        <v>44</v>
      </c>
      <c r="FT1791" s="152">
        <v>0.3</v>
      </c>
      <c r="FY1791" s="152">
        <v>49</v>
      </c>
      <c r="FZ1791" s="152">
        <v>8.1999999999999993</v>
      </c>
      <c r="GA1791" s="152">
        <v>18.938591689999999</v>
      </c>
      <c r="GC1791" s="152">
        <v>10.46</v>
      </c>
      <c r="GD1791" s="152">
        <v>2.2599999999999998</v>
      </c>
      <c r="GO1791" s="152">
        <v>5.3999999999999999E-2</v>
      </c>
      <c r="GS1791" s="152">
        <v>1.2</v>
      </c>
      <c r="GT1791" s="152">
        <v>0.53</v>
      </c>
      <c r="GU1791" s="152">
        <v>0.22</v>
      </c>
      <c r="HB1791" s="152">
        <v>38.500999999999998</v>
      </c>
      <c r="HC1791" s="152">
        <v>15.561999999999999</v>
      </c>
      <c r="HD1791" s="152">
        <v>18.86</v>
      </c>
      <c r="HE1791" s="152">
        <v>0.51299300000000003</v>
      </c>
      <c r="HG1791" s="152">
        <v>0.70331299999999997</v>
      </c>
    </row>
    <row r="1792" spans="1:215">
      <c r="A1792" s="151">
        <v>7437</v>
      </c>
      <c r="B1792" s="152" t="s">
        <v>2859</v>
      </c>
      <c r="C1792" s="152" t="s">
        <v>2877</v>
      </c>
      <c r="D1792" s="152" t="s">
        <v>2878</v>
      </c>
      <c r="E1792" s="152" t="s">
        <v>3592</v>
      </c>
      <c r="F1792" s="152" t="s">
        <v>10238</v>
      </c>
      <c r="L1792" s="153" t="s">
        <v>4112</v>
      </c>
      <c r="M1792" s="153" t="s">
        <v>4441</v>
      </c>
      <c r="P1792" s="152">
        <v>18.329999999999998</v>
      </c>
      <c r="Q1792" s="152">
        <v>144.66999999999999</v>
      </c>
      <c r="R1792" s="152" t="s">
        <v>2882</v>
      </c>
      <c r="S1792" s="152" t="s">
        <v>2716</v>
      </c>
      <c r="T1792" s="152">
        <v>50.289000000000001</v>
      </c>
      <c r="U1792" s="152">
        <v>0.54900000000000004</v>
      </c>
      <c r="V1792" s="152">
        <v>17.533999999999999</v>
      </c>
      <c r="X1792" s="152">
        <v>7.125</v>
      </c>
      <c r="AA1792" s="152">
        <v>5.8170000000000002</v>
      </c>
      <c r="AB1792" s="152">
        <v>0.126</v>
      </c>
      <c r="AC1792" s="152">
        <v>14.303000000000001</v>
      </c>
      <c r="AD1792" s="152">
        <v>2.1070000000000002</v>
      </c>
      <c r="AE1792" s="152">
        <v>0.70499999999999996</v>
      </c>
      <c r="AF1792" s="152">
        <v>9.6000000000000002E-2</v>
      </c>
      <c r="AI1792" s="152">
        <v>98.847060830000004</v>
      </c>
      <c r="AJ1792" s="152">
        <v>2.2742259429999998</v>
      </c>
      <c r="AK1792" s="156">
        <f t="shared" si="27"/>
        <v>5.1436564000000001E-3</v>
      </c>
      <c r="AL1792" s="151">
        <v>51.436563999999997</v>
      </c>
      <c r="AM1792" s="151">
        <v>523.73220000000003</v>
      </c>
      <c r="AN1792" s="151">
        <v>651.73248000000001</v>
      </c>
      <c r="AO1792" s="151">
        <v>306.02501999999998</v>
      </c>
      <c r="AU1792" s="151">
        <v>588.69494840000004</v>
      </c>
      <c r="AV1792" s="152">
        <v>6000.1538700000001</v>
      </c>
      <c r="AW1792" s="152">
        <v>36.33075427</v>
      </c>
      <c r="AX1792" s="151">
        <v>3288.6456210000001</v>
      </c>
      <c r="AZ1792" s="152">
        <v>230.48754629999999</v>
      </c>
      <c r="BG1792" s="152">
        <v>14.889954899999999</v>
      </c>
      <c r="BH1792" s="152">
        <v>349.16429349999999</v>
      </c>
      <c r="BI1792" s="152">
        <v>12.262914719999999</v>
      </c>
      <c r="BJ1792" s="152">
        <v>40.374453899999999</v>
      </c>
      <c r="BK1792" s="152">
        <v>1.455359946</v>
      </c>
      <c r="BO1792" s="152">
        <v>51.149567910000002</v>
      </c>
      <c r="BP1792" s="152">
        <v>8.2763839719999996</v>
      </c>
      <c r="BQ1792" s="152">
        <v>17.63311727</v>
      </c>
      <c r="BR1792" s="152">
        <v>2.5870332239999998</v>
      </c>
      <c r="BS1792" s="152">
        <v>10.59136322</v>
      </c>
      <c r="BT1792" s="152">
        <v>2.5730849999999998</v>
      </c>
      <c r="BU1792" s="152">
        <v>0.95360103399999996</v>
      </c>
      <c r="BV1792" s="152">
        <v>2.4891117719999998</v>
      </c>
      <c r="BX1792" s="152">
        <v>2.2589924199999998</v>
      </c>
      <c r="BZ1792" s="152">
        <v>1.3980172390000001</v>
      </c>
      <c r="CB1792" s="152">
        <v>1.3945034919999999</v>
      </c>
      <c r="CD1792" s="152">
        <v>1.2651128760000001</v>
      </c>
      <c r="DC1792" s="152">
        <v>40.366999999999997</v>
      </c>
      <c r="DF1792" s="152">
        <v>10.28166667</v>
      </c>
      <c r="DG1792" s="152">
        <v>47.28833333</v>
      </c>
      <c r="DJ1792" s="152">
        <v>0.247</v>
      </c>
      <c r="DM1792" s="152">
        <v>0.29066666699999999</v>
      </c>
      <c r="DO1792" s="154">
        <v>89.130398240000005</v>
      </c>
      <c r="ED1792" s="152">
        <v>49.67</v>
      </c>
      <c r="EE1792" s="152">
        <v>0.56999999999999995</v>
      </c>
      <c r="EF1792" s="152">
        <v>17.45</v>
      </c>
      <c r="EH1792" s="152">
        <v>7.0302530369999996</v>
      </c>
      <c r="EJ1792" s="152">
        <v>7.8127202000000002</v>
      </c>
      <c r="EK1792" s="152">
        <v>0.16</v>
      </c>
      <c r="EL1792" s="152">
        <v>6.95</v>
      </c>
      <c r="EM1792" s="152">
        <v>13.46</v>
      </c>
      <c r="EO1792" s="152">
        <v>2.0699999999999998</v>
      </c>
      <c r="EP1792" s="152">
        <v>0.71</v>
      </c>
      <c r="EQ1792" s="152">
        <v>0.13</v>
      </c>
      <c r="ES1792" s="152">
        <v>1.89</v>
      </c>
      <c r="FF1792" s="152">
        <v>195</v>
      </c>
      <c r="FG1792" s="152">
        <v>198</v>
      </c>
      <c r="FI1792" s="152">
        <v>69</v>
      </c>
      <c r="FJ1792" s="152">
        <v>115</v>
      </c>
      <c r="FP1792" s="152">
        <v>21.38</v>
      </c>
      <c r="FQ1792" s="152">
        <v>341</v>
      </c>
      <c r="FR1792" s="152">
        <v>15</v>
      </c>
      <c r="FS1792" s="152">
        <v>44</v>
      </c>
      <c r="FT1792" s="152">
        <v>0.3</v>
      </c>
      <c r="FY1792" s="152">
        <v>49</v>
      </c>
      <c r="FZ1792" s="152">
        <v>8.1999999999999993</v>
      </c>
      <c r="GA1792" s="152">
        <v>18.938591689999999</v>
      </c>
      <c r="GC1792" s="152">
        <v>10.46</v>
      </c>
      <c r="GD1792" s="152">
        <v>2.2599999999999998</v>
      </c>
      <c r="GO1792" s="152">
        <v>5.3999999999999999E-2</v>
      </c>
      <c r="GS1792" s="152">
        <v>1.2</v>
      </c>
      <c r="GT1792" s="152">
        <v>0.53</v>
      </c>
      <c r="GU1792" s="152">
        <v>0.22</v>
      </c>
      <c r="HB1792" s="152">
        <v>38.500999999999998</v>
      </c>
      <c r="HC1792" s="152">
        <v>15.561999999999999</v>
      </c>
      <c r="HD1792" s="152">
        <v>18.86</v>
      </c>
      <c r="HE1792" s="152">
        <v>0.51299300000000003</v>
      </c>
      <c r="HG1792" s="152">
        <v>0.70331299999999997</v>
      </c>
    </row>
    <row r="1793" spans="1:215">
      <c r="A1793" s="151">
        <v>7438</v>
      </c>
      <c r="B1793" s="152" t="s">
        <v>2859</v>
      </c>
      <c r="C1793" s="152" t="s">
        <v>2877</v>
      </c>
      <c r="D1793" s="152" t="s">
        <v>2878</v>
      </c>
      <c r="E1793" s="152" t="s">
        <v>3592</v>
      </c>
      <c r="F1793" s="152" t="s">
        <v>10239</v>
      </c>
      <c r="L1793" s="153" t="s">
        <v>4112</v>
      </c>
      <c r="M1793" s="153" t="s">
        <v>4402</v>
      </c>
      <c r="P1793" s="152">
        <v>18.329999999999998</v>
      </c>
      <c r="Q1793" s="152">
        <v>144.66999999999999</v>
      </c>
      <c r="R1793" s="152" t="s">
        <v>2882</v>
      </c>
      <c r="S1793" s="152" t="s">
        <v>2716</v>
      </c>
      <c r="T1793" s="152">
        <v>50.198</v>
      </c>
      <c r="U1793" s="152">
        <v>0.56100000000000005</v>
      </c>
      <c r="V1793" s="152">
        <v>18.905999999999999</v>
      </c>
      <c r="X1793" s="152">
        <v>5.61</v>
      </c>
      <c r="AA1793" s="152">
        <v>3.1930000000000001</v>
      </c>
      <c r="AB1793" s="152">
        <v>0.12</v>
      </c>
      <c r="AC1793" s="152">
        <v>15.717000000000001</v>
      </c>
      <c r="AD1793" s="152">
        <v>2.1539999999999999</v>
      </c>
      <c r="AE1793" s="152">
        <v>0.88400000000000001</v>
      </c>
      <c r="AF1793" s="152">
        <v>0.123</v>
      </c>
      <c r="AI1793" s="152">
        <v>97.624065999999999</v>
      </c>
      <c r="AJ1793" s="152">
        <v>2.3890469190000001</v>
      </c>
      <c r="AK1793" s="156">
        <f t="shared" si="27"/>
        <v>4.2672009000000004E-2</v>
      </c>
      <c r="AL1793" s="151">
        <v>426.72009000000003</v>
      </c>
      <c r="AM1793" s="151">
        <v>563.45439999999996</v>
      </c>
      <c r="AN1793" s="151">
        <v>905.75872000000004</v>
      </c>
      <c r="AO1793" s="151">
        <v>316.1662</v>
      </c>
      <c r="AU1793" s="151">
        <v>603.17311210000003</v>
      </c>
      <c r="AV1793" s="152">
        <v>6968.8039239999998</v>
      </c>
      <c r="AW1793" s="152">
        <v>38.477992370000003</v>
      </c>
      <c r="AX1793" s="151">
        <v>3113.4848659999998</v>
      </c>
      <c r="AZ1793" s="152">
        <v>352.959746</v>
      </c>
      <c r="BG1793" s="152">
        <v>16.70290688</v>
      </c>
      <c r="BH1793" s="152">
        <v>380.6682131</v>
      </c>
      <c r="BI1793" s="152">
        <v>12.39105236</v>
      </c>
      <c r="BJ1793" s="152">
        <v>39.347344560000003</v>
      </c>
      <c r="BK1793" s="152">
        <v>1.2882927390000001</v>
      </c>
      <c r="BO1793" s="152">
        <v>56.715256289999999</v>
      </c>
      <c r="BP1793" s="152">
        <v>8.9223060660000009</v>
      </c>
      <c r="BQ1793" s="152">
        <v>19.014063530000001</v>
      </c>
      <c r="BR1793" s="152">
        <v>2.8339437099999998</v>
      </c>
      <c r="BS1793" s="152">
        <v>11.435449200000001</v>
      </c>
      <c r="BT1793" s="152">
        <v>2.419227281</v>
      </c>
      <c r="BU1793" s="152">
        <v>0.84756914299999997</v>
      </c>
      <c r="BV1793" s="152">
        <v>2.68788296</v>
      </c>
      <c r="BX1793" s="152">
        <v>2.4157533830000002</v>
      </c>
      <c r="BZ1793" s="152">
        <v>1.512626255</v>
      </c>
      <c r="CB1793" s="152">
        <v>1.361071924</v>
      </c>
      <c r="CD1793" s="152">
        <v>1.209242355</v>
      </c>
      <c r="DC1793" s="152">
        <v>40.603999999999999</v>
      </c>
      <c r="DF1793" s="152">
        <v>9.8436666670000008</v>
      </c>
      <c r="DG1793" s="152">
        <v>47.877000000000002</v>
      </c>
      <c r="DJ1793" s="152">
        <v>0.30499999999999999</v>
      </c>
      <c r="DM1793" s="152">
        <v>0.27833333300000002</v>
      </c>
      <c r="DO1793" s="154">
        <v>89.660289480000003</v>
      </c>
      <c r="ED1793" s="152">
        <v>49.67</v>
      </c>
      <c r="EE1793" s="152">
        <v>0.56999999999999995</v>
      </c>
      <c r="EF1793" s="152">
        <v>17.45</v>
      </c>
      <c r="EH1793" s="152">
        <v>7.0302530369999996</v>
      </c>
      <c r="EJ1793" s="152">
        <v>7.8127202000000002</v>
      </c>
      <c r="EK1793" s="152">
        <v>0.16</v>
      </c>
      <c r="EL1793" s="152">
        <v>6.95</v>
      </c>
      <c r="EM1793" s="152">
        <v>13.46</v>
      </c>
      <c r="EO1793" s="152">
        <v>2.0699999999999998</v>
      </c>
      <c r="EP1793" s="152">
        <v>0.71</v>
      </c>
      <c r="EQ1793" s="152">
        <v>0.13</v>
      </c>
      <c r="ES1793" s="152">
        <v>1.89</v>
      </c>
      <c r="FF1793" s="152">
        <v>195</v>
      </c>
      <c r="FG1793" s="152">
        <v>198</v>
      </c>
      <c r="FI1793" s="152">
        <v>69</v>
      </c>
      <c r="FJ1793" s="152">
        <v>115</v>
      </c>
      <c r="FP1793" s="152">
        <v>21.38</v>
      </c>
      <c r="FQ1793" s="152">
        <v>341</v>
      </c>
      <c r="FR1793" s="152">
        <v>15</v>
      </c>
      <c r="FS1793" s="152">
        <v>44</v>
      </c>
      <c r="FT1793" s="152">
        <v>0.3</v>
      </c>
      <c r="FY1793" s="152">
        <v>49</v>
      </c>
      <c r="FZ1793" s="152">
        <v>8.1999999999999993</v>
      </c>
      <c r="GA1793" s="152">
        <v>18.938591689999999</v>
      </c>
      <c r="GC1793" s="152">
        <v>10.46</v>
      </c>
      <c r="GD1793" s="152">
        <v>2.2599999999999998</v>
      </c>
      <c r="GO1793" s="152">
        <v>5.3999999999999999E-2</v>
      </c>
      <c r="GS1793" s="152">
        <v>1.2</v>
      </c>
      <c r="GT1793" s="152">
        <v>0.53</v>
      </c>
      <c r="GU1793" s="152">
        <v>0.22</v>
      </c>
      <c r="HB1793" s="152">
        <v>38.500999999999998</v>
      </c>
      <c r="HC1793" s="152">
        <v>15.561999999999999</v>
      </c>
      <c r="HD1793" s="152">
        <v>18.86</v>
      </c>
      <c r="HE1793" s="152">
        <v>0.51299300000000003</v>
      </c>
      <c r="HG1793" s="152">
        <v>0.70331299999999997</v>
      </c>
    </row>
    <row r="1794" spans="1:215">
      <c r="A1794" s="151">
        <v>7439</v>
      </c>
      <c r="B1794" s="152" t="s">
        <v>2859</v>
      </c>
      <c r="C1794" s="152" t="s">
        <v>2877</v>
      </c>
      <c r="D1794" s="152" t="s">
        <v>2878</v>
      </c>
      <c r="E1794" s="152" t="s">
        <v>3592</v>
      </c>
      <c r="F1794" s="152" t="s">
        <v>10240</v>
      </c>
      <c r="L1794" s="153" t="s">
        <v>4112</v>
      </c>
      <c r="M1794" s="153" t="s">
        <v>4566</v>
      </c>
      <c r="P1794" s="152">
        <v>18.329999999999998</v>
      </c>
      <c r="Q1794" s="152">
        <v>144.66999999999999</v>
      </c>
      <c r="R1794" s="152" t="s">
        <v>2882</v>
      </c>
      <c r="S1794" s="152" t="s">
        <v>2716</v>
      </c>
      <c r="T1794" s="152">
        <v>50.695999999999998</v>
      </c>
      <c r="U1794" s="152">
        <v>0.56599999999999995</v>
      </c>
      <c r="V1794" s="152">
        <v>18.920999999999999</v>
      </c>
      <c r="X1794" s="152">
        <v>5.93</v>
      </c>
      <c r="AA1794" s="152">
        <v>3.3610000000000002</v>
      </c>
      <c r="AB1794" s="152">
        <v>0.107</v>
      </c>
      <c r="AC1794" s="152">
        <v>15.707000000000001</v>
      </c>
      <c r="AD1794" s="152">
        <v>2.1709999999999998</v>
      </c>
      <c r="AE1794" s="152">
        <v>0.80700000000000005</v>
      </c>
      <c r="AF1794" s="152">
        <v>0.127</v>
      </c>
      <c r="AI1794" s="152">
        <v>98.559787630000002</v>
      </c>
      <c r="AJ1794" s="152">
        <v>2.3803831629999999</v>
      </c>
      <c r="AK1794" s="156">
        <f t="shared" si="27"/>
        <v>4.3688965000000003E-2</v>
      </c>
      <c r="AL1794" s="151">
        <v>436.88965000000002</v>
      </c>
      <c r="AM1794" s="151">
        <v>524.39980000000003</v>
      </c>
      <c r="AN1794" s="151">
        <v>940.24192000000005</v>
      </c>
      <c r="AO1794" s="151">
        <v>304.83193999999997</v>
      </c>
      <c r="AU1794" s="151">
        <v>605.43836810000005</v>
      </c>
      <c r="AV1794" s="152">
        <v>6665.0311600000005</v>
      </c>
      <c r="AW1794" s="152">
        <v>39.040195869999998</v>
      </c>
      <c r="AX1794" s="151">
        <v>3312.0839529999998</v>
      </c>
      <c r="AZ1794" s="152">
        <v>312.7054493</v>
      </c>
      <c r="BG1794" s="152">
        <v>16.156582230000001</v>
      </c>
      <c r="BH1794" s="152">
        <v>371.63621619999998</v>
      </c>
      <c r="BI1794" s="152">
        <v>12.04121123</v>
      </c>
      <c r="BJ1794" s="152">
        <v>39.9550743</v>
      </c>
      <c r="BK1794" s="152">
        <v>1.43221445</v>
      </c>
      <c r="BO1794" s="152">
        <v>54.564906929999999</v>
      </c>
      <c r="BP1794" s="152">
        <v>8.874636422</v>
      </c>
      <c r="BQ1794" s="152">
        <v>18.987158539999999</v>
      </c>
      <c r="BR1794" s="152">
        <v>2.695263315</v>
      </c>
      <c r="BS1794" s="152">
        <v>11.391341369999999</v>
      </c>
      <c r="BT1794" s="152">
        <v>2.341094617</v>
      </c>
      <c r="BU1794" s="152">
        <v>0.95336342399999996</v>
      </c>
      <c r="BV1794" s="152">
        <v>2.4630235090000001</v>
      </c>
      <c r="BX1794" s="152">
        <v>2.277253714</v>
      </c>
      <c r="BZ1794" s="152">
        <v>1.537432683</v>
      </c>
      <c r="CB1794" s="152">
        <v>1.4144803859999999</v>
      </c>
      <c r="CD1794" s="152">
        <v>1.1918256920000001</v>
      </c>
      <c r="DC1794" s="152">
        <v>40.447000000000003</v>
      </c>
      <c r="DF1794" s="152">
        <v>10.13766667</v>
      </c>
      <c r="DG1794" s="152">
        <v>47.615000000000002</v>
      </c>
      <c r="DJ1794" s="152">
        <v>0.27300000000000002</v>
      </c>
      <c r="DM1794" s="152">
        <v>0.28466666699999998</v>
      </c>
      <c r="DO1794" s="154">
        <v>89.332075869999997</v>
      </c>
      <c r="ED1794" s="152">
        <v>49.67</v>
      </c>
      <c r="EE1794" s="152">
        <v>0.56999999999999995</v>
      </c>
      <c r="EF1794" s="152">
        <v>17.45</v>
      </c>
      <c r="EH1794" s="152">
        <v>7.0302530369999996</v>
      </c>
      <c r="EJ1794" s="152">
        <v>7.8127202000000002</v>
      </c>
      <c r="EK1794" s="152">
        <v>0.16</v>
      </c>
      <c r="EL1794" s="152">
        <v>6.95</v>
      </c>
      <c r="EM1794" s="152">
        <v>13.46</v>
      </c>
      <c r="EO1794" s="152">
        <v>2.0699999999999998</v>
      </c>
      <c r="EP1794" s="152">
        <v>0.71</v>
      </c>
      <c r="EQ1794" s="152">
        <v>0.13</v>
      </c>
      <c r="ES1794" s="152">
        <v>1.89</v>
      </c>
      <c r="FF1794" s="152">
        <v>195</v>
      </c>
      <c r="FG1794" s="152">
        <v>198</v>
      </c>
      <c r="FI1794" s="152">
        <v>69</v>
      </c>
      <c r="FJ1794" s="152">
        <v>115</v>
      </c>
      <c r="FP1794" s="152">
        <v>21.38</v>
      </c>
      <c r="FQ1794" s="152">
        <v>341</v>
      </c>
      <c r="FR1794" s="152">
        <v>15</v>
      </c>
      <c r="FS1794" s="152">
        <v>44</v>
      </c>
      <c r="FT1794" s="152">
        <v>0.3</v>
      </c>
      <c r="FY1794" s="152">
        <v>49</v>
      </c>
      <c r="FZ1794" s="152">
        <v>8.1999999999999993</v>
      </c>
      <c r="GA1794" s="152">
        <v>18.938591689999999</v>
      </c>
      <c r="GC1794" s="152">
        <v>10.46</v>
      </c>
      <c r="GD1794" s="152">
        <v>2.2599999999999998</v>
      </c>
      <c r="GO1794" s="152">
        <v>5.3999999999999999E-2</v>
      </c>
      <c r="GS1794" s="152">
        <v>1.2</v>
      </c>
      <c r="GT1794" s="152">
        <v>0.53</v>
      </c>
      <c r="GU1794" s="152">
        <v>0.22</v>
      </c>
      <c r="HB1794" s="152">
        <v>38.500999999999998</v>
      </c>
      <c r="HC1794" s="152">
        <v>15.561999999999999</v>
      </c>
      <c r="HD1794" s="152">
        <v>18.86</v>
      </c>
      <c r="HE1794" s="152">
        <v>0.51299300000000003</v>
      </c>
      <c r="HG1794" s="152">
        <v>0.70331299999999997</v>
      </c>
    </row>
    <row r="1795" spans="1:215">
      <c r="A1795" s="151">
        <v>7440</v>
      </c>
      <c r="B1795" s="152" t="s">
        <v>2859</v>
      </c>
      <c r="C1795" s="152" t="s">
        <v>2877</v>
      </c>
      <c r="D1795" s="152" t="s">
        <v>2878</v>
      </c>
      <c r="E1795" s="152" t="s">
        <v>3592</v>
      </c>
      <c r="F1795" s="152" t="s">
        <v>10241</v>
      </c>
      <c r="L1795" s="153" t="s">
        <v>4112</v>
      </c>
      <c r="M1795" s="153" t="s">
        <v>4222</v>
      </c>
      <c r="P1795" s="152">
        <v>18.329999999999998</v>
      </c>
      <c r="Q1795" s="152">
        <v>144.66999999999999</v>
      </c>
      <c r="R1795" s="152" t="s">
        <v>2882</v>
      </c>
      <c r="S1795" s="152" t="s">
        <v>2716</v>
      </c>
      <c r="T1795" s="152">
        <v>49.642000000000003</v>
      </c>
      <c r="U1795" s="152">
        <v>0.49399999999999999</v>
      </c>
      <c r="V1795" s="152">
        <v>17.465</v>
      </c>
      <c r="X1795" s="152">
        <v>6.3079999999999998</v>
      </c>
      <c r="AA1795" s="152">
        <v>6.4960000000000004</v>
      </c>
      <c r="AB1795" s="152">
        <v>0.106</v>
      </c>
      <c r="AC1795" s="152">
        <v>14.763999999999999</v>
      </c>
      <c r="AD1795" s="152">
        <v>2.0009999999999999</v>
      </c>
      <c r="AE1795" s="152">
        <v>0.73499999999999999</v>
      </c>
      <c r="AF1795" s="152">
        <v>9.6000000000000002E-2</v>
      </c>
      <c r="AI1795" s="152">
        <v>98.281328849999994</v>
      </c>
      <c r="AJ1795" s="152">
        <v>2.2949498479999999</v>
      </c>
      <c r="AK1795" s="156">
        <f t="shared" ref="AK1795:AK1858" si="28">AL1795/10000</f>
        <v>3.2796830999999999E-2</v>
      </c>
      <c r="AL1795" s="151">
        <v>327.96830999999997</v>
      </c>
      <c r="AM1795" s="151">
        <v>515.05340000000001</v>
      </c>
      <c r="AN1795" s="151">
        <v>851.73504000000003</v>
      </c>
      <c r="AO1795" s="151">
        <v>283.95303999999999</v>
      </c>
      <c r="AU1795" s="151">
        <v>599.00135090000003</v>
      </c>
      <c r="AV1795" s="152">
        <v>6323.8929189999999</v>
      </c>
      <c r="AW1795" s="152">
        <v>36.334611580000001</v>
      </c>
      <c r="AX1795" s="151">
        <v>2991.4077050000001</v>
      </c>
      <c r="AZ1795" s="152">
        <v>257.51428049999998</v>
      </c>
      <c r="BG1795" s="152">
        <v>15.57784882</v>
      </c>
      <c r="BH1795" s="152">
        <v>352.31730540000001</v>
      </c>
      <c r="BI1795" s="152">
        <v>11.41328923</v>
      </c>
      <c r="BJ1795" s="152">
        <v>38.850020059999999</v>
      </c>
      <c r="BK1795" s="152">
        <v>1.255257719</v>
      </c>
      <c r="BO1795" s="152">
        <v>51.783393609999997</v>
      </c>
      <c r="BP1795" s="152">
        <v>8.3829340440000006</v>
      </c>
      <c r="BQ1795" s="152">
        <v>17.658108599999998</v>
      </c>
      <c r="BR1795" s="152">
        <v>2.5554049280000002</v>
      </c>
      <c r="BS1795" s="152">
        <v>10.168889009999999</v>
      </c>
      <c r="BT1795" s="152">
        <v>2.5144520629999998</v>
      </c>
      <c r="BU1795" s="152">
        <v>0.95540363500000003</v>
      </c>
      <c r="BV1795" s="152">
        <v>2.3123722930000001</v>
      </c>
      <c r="BX1795" s="152">
        <v>2.059427758</v>
      </c>
      <c r="BZ1795" s="152">
        <v>1.4017744169999999</v>
      </c>
      <c r="CB1795" s="152">
        <v>1.0827663270000001</v>
      </c>
      <c r="CD1795" s="152">
        <v>1.072904563</v>
      </c>
      <c r="DC1795" s="152">
        <v>40.426000000000002</v>
      </c>
      <c r="DF1795" s="152">
        <v>10.12233333</v>
      </c>
      <c r="DG1795" s="152">
        <v>47.425666669999998</v>
      </c>
      <c r="DJ1795" s="152">
        <v>0.30299999999999999</v>
      </c>
      <c r="DM1795" s="152">
        <v>0.28333333300000002</v>
      </c>
      <c r="DO1795" s="154">
        <v>89.308508380000006</v>
      </c>
      <c r="ED1795" s="152">
        <v>49.67</v>
      </c>
      <c r="EE1795" s="152">
        <v>0.56999999999999995</v>
      </c>
      <c r="EF1795" s="152">
        <v>17.45</v>
      </c>
      <c r="EH1795" s="152">
        <v>7.0302530369999996</v>
      </c>
      <c r="EJ1795" s="152">
        <v>7.8127202000000002</v>
      </c>
      <c r="EK1795" s="152">
        <v>0.16</v>
      </c>
      <c r="EL1795" s="152">
        <v>6.95</v>
      </c>
      <c r="EM1795" s="152">
        <v>13.46</v>
      </c>
      <c r="EO1795" s="152">
        <v>2.0699999999999998</v>
      </c>
      <c r="EP1795" s="152">
        <v>0.71</v>
      </c>
      <c r="EQ1795" s="152">
        <v>0.13</v>
      </c>
      <c r="ES1795" s="152">
        <v>1.89</v>
      </c>
      <c r="FF1795" s="152">
        <v>195</v>
      </c>
      <c r="FG1795" s="152">
        <v>198</v>
      </c>
      <c r="FI1795" s="152">
        <v>69</v>
      </c>
      <c r="FJ1795" s="152">
        <v>115</v>
      </c>
      <c r="FP1795" s="152">
        <v>21.38</v>
      </c>
      <c r="FQ1795" s="152">
        <v>341</v>
      </c>
      <c r="FR1795" s="152">
        <v>15</v>
      </c>
      <c r="FS1795" s="152">
        <v>44</v>
      </c>
      <c r="FT1795" s="152">
        <v>0.3</v>
      </c>
      <c r="FY1795" s="152">
        <v>49</v>
      </c>
      <c r="FZ1795" s="152">
        <v>8.1999999999999993</v>
      </c>
      <c r="GA1795" s="152">
        <v>18.938591689999999</v>
      </c>
      <c r="GC1795" s="152">
        <v>10.46</v>
      </c>
      <c r="GD1795" s="152">
        <v>2.2599999999999998</v>
      </c>
      <c r="GO1795" s="152">
        <v>5.3999999999999999E-2</v>
      </c>
      <c r="GS1795" s="152">
        <v>1.2</v>
      </c>
      <c r="GT1795" s="152">
        <v>0.53</v>
      </c>
      <c r="GU1795" s="152">
        <v>0.22</v>
      </c>
      <c r="HB1795" s="152">
        <v>38.500999999999998</v>
      </c>
      <c r="HC1795" s="152">
        <v>15.561999999999999</v>
      </c>
      <c r="HD1795" s="152">
        <v>18.86</v>
      </c>
      <c r="HE1795" s="152">
        <v>0.51299300000000003</v>
      </c>
      <c r="HG1795" s="152">
        <v>0.70331299999999997</v>
      </c>
    </row>
    <row r="1796" spans="1:215">
      <c r="A1796" s="151">
        <v>7441</v>
      </c>
      <c r="B1796" s="152" t="s">
        <v>2859</v>
      </c>
      <c r="C1796" s="152" t="s">
        <v>2877</v>
      </c>
      <c r="D1796" s="152" t="s">
        <v>2878</v>
      </c>
      <c r="E1796" s="152" t="s">
        <v>3592</v>
      </c>
      <c r="F1796" s="152" t="s">
        <v>10242</v>
      </c>
      <c r="L1796" s="153" t="s">
        <v>4112</v>
      </c>
      <c r="M1796" s="153" t="s">
        <v>4124</v>
      </c>
      <c r="P1796" s="152">
        <v>18.329999999999998</v>
      </c>
      <c r="Q1796" s="152">
        <v>144.66999999999999</v>
      </c>
      <c r="R1796" s="152" t="s">
        <v>2882</v>
      </c>
      <c r="S1796" s="152" t="s">
        <v>2716</v>
      </c>
      <c r="T1796" s="152">
        <v>49.301000000000002</v>
      </c>
      <c r="U1796" s="152">
        <v>0.54400000000000004</v>
      </c>
      <c r="V1796" s="152">
        <v>17.18</v>
      </c>
      <c r="X1796" s="152">
        <v>7.0019999999999998</v>
      </c>
      <c r="AA1796" s="152">
        <v>7.1820000000000004</v>
      </c>
      <c r="AB1796" s="152">
        <v>0.13900000000000001</v>
      </c>
      <c r="AC1796" s="152">
        <v>13.993</v>
      </c>
      <c r="AD1796" s="152">
        <v>2.0169999999999999</v>
      </c>
      <c r="AE1796" s="152">
        <v>0.79800000000000004</v>
      </c>
      <c r="AF1796" s="152">
        <v>9.9000000000000005E-2</v>
      </c>
      <c r="AI1796" s="152">
        <v>98.452374989999996</v>
      </c>
      <c r="AJ1796" s="152">
        <v>2.3912468790000001</v>
      </c>
      <c r="AK1796" s="156">
        <f t="shared" si="28"/>
        <v>6.3290706320000001E-2</v>
      </c>
      <c r="AL1796" s="151">
        <v>632.90706320000004</v>
      </c>
      <c r="AM1796" s="151">
        <v>470.32420000000002</v>
      </c>
      <c r="AN1796" s="151">
        <v>864.37887999999998</v>
      </c>
      <c r="AO1796" s="151">
        <v>264.86376000000001</v>
      </c>
      <c r="AU1796" s="151">
        <v>599.77522799999997</v>
      </c>
      <c r="AV1796" s="152">
        <v>6504.8730310000001</v>
      </c>
      <c r="AW1796" s="152">
        <v>37.535521989999999</v>
      </c>
      <c r="AX1796" s="151">
        <v>3093.7993860000001</v>
      </c>
      <c r="AZ1796" s="152">
        <v>230.7799718</v>
      </c>
      <c r="BG1796" s="152">
        <v>16.295093380000001</v>
      </c>
      <c r="BH1796" s="152">
        <v>344.21667179999997</v>
      </c>
      <c r="BI1796" s="152">
        <v>11.29609404</v>
      </c>
      <c r="BJ1796" s="152">
        <v>38.717974599999998</v>
      </c>
      <c r="BK1796" s="152">
        <v>1.304680987</v>
      </c>
      <c r="BO1796" s="152">
        <v>52.896664370000003</v>
      </c>
      <c r="BP1796" s="152">
        <v>8.2160902880000002</v>
      </c>
      <c r="BQ1796" s="152">
        <v>17.303398439999999</v>
      </c>
      <c r="BR1796" s="152">
        <v>2.476656926</v>
      </c>
      <c r="BS1796" s="152">
        <v>10.75719883</v>
      </c>
      <c r="BT1796" s="152">
        <v>2.5107642170000002</v>
      </c>
      <c r="BU1796" s="152">
        <v>0.68965377500000002</v>
      </c>
      <c r="BV1796" s="152">
        <v>2.2735508200000001</v>
      </c>
      <c r="BX1796" s="152">
        <v>1.995998256</v>
      </c>
      <c r="BZ1796" s="152">
        <v>1.3630860469999999</v>
      </c>
      <c r="CB1796" s="152">
        <v>1.303701319</v>
      </c>
      <c r="CD1796" s="152">
        <v>1.097874799</v>
      </c>
      <c r="CU1796" s="152">
        <v>-64.260085834807242</v>
      </c>
      <c r="DC1796" s="152">
        <v>40.378</v>
      </c>
      <c r="DF1796" s="152">
        <v>10.523999999999999</v>
      </c>
      <c r="DG1796" s="152">
        <v>47.418999999999997</v>
      </c>
      <c r="DJ1796" s="152">
        <v>0.264333333</v>
      </c>
      <c r="DM1796" s="152">
        <v>0.27933333300000002</v>
      </c>
      <c r="DO1796" s="154">
        <v>88.929832399999995</v>
      </c>
      <c r="ED1796" s="152">
        <v>49.67</v>
      </c>
      <c r="EE1796" s="152">
        <v>0.56999999999999995</v>
      </c>
      <c r="EF1796" s="152">
        <v>17.45</v>
      </c>
      <c r="EH1796" s="152">
        <v>7.0302530369999996</v>
      </c>
      <c r="EJ1796" s="152">
        <v>7.8127202000000002</v>
      </c>
      <c r="EK1796" s="152">
        <v>0.16</v>
      </c>
      <c r="EL1796" s="152">
        <v>6.95</v>
      </c>
      <c r="EM1796" s="152">
        <v>13.46</v>
      </c>
      <c r="EO1796" s="152">
        <v>2.0699999999999998</v>
      </c>
      <c r="EP1796" s="152">
        <v>0.71</v>
      </c>
      <c r="EQ1796" s="152">
        <v>0.13</v>
      </c>
      <c r="ES1796" s="152">
        <v>1.89</v>
      </c>
      <c r="FF1796" s="152">
        <v>195</v>
      </c>
      <c r="FG1796" s="152">
        <v>198</v>
      </c>
      <c r="FI1796" s="152">
        <v>69</v>
      </c>
      <c r="FJ1796" s="152">
        <v>115</v>
      </c>
      <c r="FP1796" s="152">
        <v>21.38</v>
      </c>
      <c r="FQ1796" s="152">
        <v>341</v>
      </c>
      <c r="FR1796" s="152">
        <v>15</v>
      </c>
      <c r="FS1796" s="152">
        <v>44</v>
      </c>
      <c r="FT1796" s="152">
        <v>0.3</v>
      </c>
      <c r="FY1796" s="152">
        <v>49</v>
      </c>
      <c r="FZ1796" s="152">
        <v>8.1999999999999993</v>
      </c>
      <c r="GA1796" s="152">
        <v>18.938591689999999</v>
      </c>
      <c r="GC1796" s="152">
        <v>10.46</v>
      </c>
      <c r="GD1796" s="152">
        <v>2.2599999999999998</v>
      </c>
      <c r="GO1796" s="152">
        <v>5.3999999999999999E-2</v>
      </c>
      <c r="GS1796" s="152">
        <v>1.2</v>
      </c>
      <c r="GT1796" s="152">
        <v>0.53</v>
      </c>
      <c r="GU1796" s="152">
        <v>0.22</v>
      </c>
      <c r="HB1796" s="152">
        <v>38.500999999999998</v>
      </c>
      <c r="HC1796" s="152">
        <v>15.561999999999999</v>
      </c>
      <c r="HD1796" s="152">
        <v>18.86</v>
      </c>
      <c r="HE1796" s="152">
        <v>0.51299300000000003</v>
      </c>
      <c r="HG1796" s="152">
        <v>0.70331299999999997</v>
      </c>
    </row>
    <row r="1797" spans="1:215">
      <c r="A1797" s="151">
        <v>7442</v>
      </c>
      <c r="B1797" s="152" t="s">
        <v>2859</v>
      </c>
      <c r="C1797" s="152" t="s">
        <v>2877</v>
      </c>
      <c r="D1797" s="152" t="s">
        <v>2878</v>
      </c>
      <c r="E1797" s="152" t="s">
        <v>3592</v>
      </c>
      <c r="F1797" s="152" t="s">
        <v>10243</v>
      </c>
      <c r="L1797" s="153" t="s">
        <v>4112</v>
      </c>
      <c r="M1797" s="153" t="s">
        <v>4323</v>
      </c>
      <c r="P1797" s="152">
        <v>18.329999999999998</v>
      </c>
      <c r="Q1797" s="152">
        <v>144.66999999999999</v>
      </c>
      <c r="R1797" s="152" t="s">
        <v>2882</v>
      </c>
      <c r="S1797" s="152" t="s">
        <v>2716</v>
      </c>
      <c r="T1797" s="152">
        <v>49.920999999999999</v>
      </c>
      <c r="U1797" s="152">
        <v>0.53200000000000003</v>
      </c>
      <c r="V1797" s="152">
        <v>17.361999999999998</v>
      </c>
      <c r="X1797" s="152">
        <v>6.8550000000000004</v>
      </c>
      <c r="AA1797" s="152">
        <v>7.1079999999999997</v>
      </c>
      <c r="AB1797" s="152">
        <v>0.128</v>
      </c>
      <c r="AC1797" s="152">
        <v>13.545999999999999</v>
      </c>
      <c r="AD1797" s="152">
        <v>2.1749999999999998</v>
      </c>
      <c r="AE1797" s="152">
        <v>0.77400000000000002</v>
      </c>
      <c r="AF1797" s="152">
        <v>0.104</v>
      </c>
      <c r="AI1797" s="152">
        <v>98.682427739999994</v>
      </c>
      <c r="AJ1797" s="152">
        <v>1.9892274969999999</v>
      </c>
      <c r="AK1797" s="156">
        <f t="shared" si="28"/>
        <v>6.37580261E-3</v>
      </c>
      <c r="AL1797" s="151">
        <v>63.758026100000002</v>
      </c>
      <c r="AM1797" s="151">
        <v>438.27940000000001</v>
      </c>
      <c r="AN1797" s="151">
        <v>402.30399999999997</v>
      </c>
      <c r="AO1797" s="151">
        <v>263.07414</v>
      </c>
      <c r="AU1797" s="151">
        <v>578.06054500000005</v>
      </c>
      <c r="AV1797" s="152">
        <v>6479.9151750000001</v>
      </c>
      <c r="AW1797" s="152">
        <v>35.621329950000003</v>
      </c>
      <c r="AX1797" s="151">
        <v>3122.2515880000001</v>
      </c>
      <c r="AZ1797" s="152">
        <v>218.16043350000001</v>
      </c>
      <c r="BG1797" s="152">
        <v>16.049472919999999</v>
      </c>
      <c r="BH1797" s="152">
        <v>329.6344833</v>
      </c>
      <c r="BI1797" s="152">
        <v>11.2608879</v>
      </c>
      <c r="BJ1797" s="152">
        <v>38.643235660000002</v>
      </c>
      <c r="BK1797" s="152">
        <v>1.316425148</v>
      </c>
      <c r="BO1797" s="152">
        <v>50.560326269999997</v>
      </c>
      <c r="BP1797" s="152">
        <v>7.7259758400000003</v>
      </c>
      <c r="BQ1797" s="152">
        <v>16.230154379999998</v>
      </c>
      <c r="BR1797" s="152">
        <v>2.327164818</v>
      </c>
      <c r="BS1797" s="152">
        <v>10.10710108</v>
      </c>
      <c r="BT1797" s="152">
        <v>1.9632336640000001</v>
      </c>
      <c r="BU1797" s="152">
        <v>0.50669085800000002</v>
      </c>
      <c r="BV1797" s="152">
        <v>2.198390388</v>
      </c>
      <c r="BX1797" s="152">
        <v>2.0404571109999998</v>
      </c>
      <c r="BZ1797" s="152">
        <v>1.4167880399999999</v>
      </c>
      <c r="CB1797" s="152">
        <v>1.2337899800000001</v>
      </c>
      <c r="CD1797" s="152">
        <v>1.196398995</v>
      </c>
      <c r="CU1797" s="152">
        <v>-52.646600260194298</v>
      </c>
      <c r="DC1797" s="152">
        <v>40.378</v>
      </c>
      <c r="DF1797" s="152">
        <v>10.523999999999999</v>
      </c>
      <c r="DG1797" s="152">
        <v>47.418999999999997</v>
      </c>
      <c r="DJ1797" s="152">
        <v>0.264333333</v>
      </c>
      <c r="DM1797" s="152">
        <v>0.27933333300000002</v>
      </c>
      <c r="DO1797" s="154">
        <v>88.929832399999995</v>
      </c>
      <c r="ED1797" s="152">
        <v>49.67</v>
      </c>
      <c r="EE1797" s="152">
        <v>0.56999999999999995</v>
      </c>
      <c r="EF1797" s="152">
        <v>17.45</v>
      </c>
      <c r="EH1797" s="152">
        <v>7.0302530369999996</v>
      </c>
      <c r="EJ1797" s="152">
        <v>7.8127202000000002</v>
      </c>
      <c r="EK1797" s="152">
        <v>0.16</v>
      </c>
      <c r="EL1797" s="152">
        <v>6.95</v>
      </c>
      <c r="EM1797" s="152">
        <v>13.46</v>
      </c>
      <c r="EO1797" s="152">
        <v>2.0699999999999998</v>
      </c>
      <c r="EP1797" s="152">
        <v>0.71</v>
      </c>
      <c r="EQ1797" s="152">
        <v>0.13</v>
      </c>
      <c r="ES1797" s="152">
        <v>1.89</v>
      </c>
      <c r="FF1797" s="152">
        <v>195</v>
      </c>
      <c r="FG1797" s="152">
        <v>198</v>
      </c>
      <c r="FI1797" s="152">
        <v>69</v>
      </c>
      <c r="FJ1797" s="152">
        <v>115</v>
      </c>
      <c r="FP1797" s="152">
        <v>21.38</v>
      </c>
      <c r="FQ1797" s="152">
        <v>341</v>
      </c>
      <c r="FR1797" s="152">
        <v>15</v>
      </c>
      <c r="FS1797" s="152">
        <v>44</v>
      </c>
      <c r="FT1797" s="152">
        <v>0.3</v>
      </c>
      <c r="FY1797" s="152">
        <v>49</v>
      </c>
      <c r="FZ1797" s="152">
        <v>8.1999999999999993</v>
      </c>
      <c r="GA1797" s="152">
        <v>18.938591689999999</v>
      </c>
      <c r="GC1797" s="152">
        <v>10.46</v>
      </c>
      <c r="GD1797" s="152">
        <v>2.2599999999999998</v>
      </c>
      <c r="GO1797" s="152">
        <v>5.3999999999999999E-2</v>
      </c>
      <c r="GS1797" s="152">
        <v>1.2</v>
      </c>
      <c r="GT1797" s="152">
        <v>0.53</v>
      </c>
      <c r="GU1797" s="152">
        <v>0.22</v>
      </c>
      <c r="HB1797" s="152">
        <v>38.500999999999998</v>
      </c>
      <c r="HC1797" s="152">
        <v>15.561999999999999</v>
      </c>
      <c r="HD1797" s="152">
        <v>18.86</v>
      </c>
      <c r="HE1797" s="152">
        <v>0.51299300000000003</v>
      </c>
      <c r="HG1797" s="152">
        <v>0.70331299999999997</v>
      </c>
    </row>
    <row r="1798" spans="1:215">
      <c r="A1798" s="151">
        <v>7443</v>
      </c>
      <c r="B1798" s="152" t="s">
        <v>2859</v>
      </c>
      <c r="C1798" s="152" t="s">
        <v>2877</v>
      </c>
      <c r="D1798" s="152" t="s">
        <v>2878</v>
      </c>
      <c r="E1798" s="152" t="s">
        <v>3592</v>
      </c>
      <c r="F1798" s="152" t="s">
        <v>10244</v>
      </c>
      <c r="L1798" s="153" t="s">
        <v>4112</v>
      </c>
      <c r="M1798" s="153" t="s">
        <v>4142</v>
      </c>
      <c r="P1798" s="152">
        <v>18.329999999999998</v>
      </c>
      <c r="Q1798" s="152">
        <v>144.66999999999999</v>
      </c>
      <c r="R1798" s="152" t="s">
        <v>2882</v>
      </c>
      <c r="S1798" s="152" t="s">
        <v>2716</v>
      </c>
      <c r="T1798" s="152">
        <v>49.381999999999998</v>
      </c>
      <c r="U1798" s="152">
        <v>0.54300000000000004</v>
      </c>
      <c r="V1798" s="152">
        <v>17.271000000000001</v>
      </c>
      <c r="X1798" s="152">
        <v>6.8570000000000002</v>
      </c>
      <c r="AA1798" s="152">
        <v>6.5510000000000002</v>
      </c>
      <c r="AB1798" s="152">
        <v>0.121</v>
      </c>
      <c r="AC1798" s="152">
        <v>14.532</v>
      </c>
      <c r="AD1798" s="152">
        <v>1.9910000000000001</v>
      </c>
      <c r="AE1798" s="152">
        <v>0.76100000000000001</v>
      </c>
      <c r="AF1798" s="152">
        <v>0.1</v>
      </c>
      <c r="AI1798" s="152">
        <v>98.302255900000006</v>
      </c>
      <c r="AJ1798" s="152">
        <v>2.3904387599999999</v>
      </c>
      <c r="AK1798" s="156">
        <f t="shared" si="28"/>
        <v>9.4148716000000007E-2</v>
      </c>
      <c r="AL1798" s="151">
        <v>941.48716000000002</v>
      </c>
      <c r="AM1798" s="151">
        <v>486.68040000000002</v>
      </c>
      <c r="AN1798" s="151">
        <v>927.59807999999998</v>
      </c>
      <c r="AO1798" s="151">
        <v>262.4776</v>
      </c>
      <c r="AU1798" s="151">
        <v>580.84855240000002</v>
      </c>
      <c r="AV1798" s="152">
        <v>6560.4933959999998</v>
      </c>
      <c r="AW1798" s="152">
        <v>36.829633540000003</v>
      </c>
      <c r="AX1798" s="151">
        <v>3002.0017699999999</v>
      </c>
      <c r="AZ1798" s="152">
        <v>311.6891329</v>
      </c>
      <c r="BG1798" s="152">
        <v>16.187648410000001</v>
      </c>
      <c r="BH1798" s="152">
        <v>341.08461890000001</v>
      </c>
      <c r="BI1798" s="152">
        <v>11.265883369999999</v>
      </c>
      <c r="BJ1798" s="152">
        <v>37.125814859999998</v>
      </c>
      <c r="BK1798" s="152">
        <v>1.3137818219999999</v>
      </c>
      <c r="BO1798" s="152">
        <v>50.710381589999997</v>
      </c>
      <c r="BP1798" s="152">
        <v>8.0475792070000001</v>
      </c>
      <c r="BQ1798" s="152">
        <v>16.65576488</v>
      </c>
      <c r="BR1798" s="152">
        <v>2.478690174</v>
      </c>
      <c r="BS1798" s="152">
        <v>10.279035390000001</v>
      </c>
      <c r="BT1798" s="152">
        <v>2.0509489969999999</v>
      </c>
      <c r="BU1798" s="152">
        <v>0.80499656900000005</v>
      </c>
      <c r="BV1798" s="152">
        <v>2.4050026290000002</v>
      </c>
      <c r="BX1798" s="152">
        <v>2.1171884990000001</v>
      </c>
      <c r="BZ1798" s="152">
        <v>1.4745188140000001</v>
      </c>
      <c r="CB1798" s="152">
        <v>1.031912747</v>
      </c>
      <c r="CD1798" s="152">
        <v>1.0959159009999999</v>
      </c>
      <c r="CU1798" s="152">
        <v>-59.001099986145</v>
      </c>
      <c r="DC1798" s="152">
        <v>40.378</v>
      </c>
      <c r="DF1798" s="152">
        <v>10.523999999999999</v>
      </c>
      <c r="DG1798" s="152">
        <v>47.418999999999997</v>
      </c>
      <c r="DJ1798" s="152">
        <v>0.264333333</v>
      </c>
      <c r="DM1798" s="152">
        <v>0.27933333300000002</v>
      </c>
      <c r="DO1798" s="154">
        <v>88.929832399999995</v>
      </c>
      <c r="ED1798" s="152">
        <v>49.67</v>
      </c>
      <c r="EE1798" s="152">
        <v>0.56999999999999995</v>
      </c>
      <c r="EF1798" s="152">
        <v>17.45</v>
      </c>
      <c r="EH1798" s="152">
        <v>7.0302530369999996</v>
      </c>
      <c r="EJ1798" s="152">
        <v>7.8127202000000002</v>
      </c>
      <c r="EK1798" s="152">
        <v>0.16</v>
      </c>
      <c r="EL1798" s="152">
        <v>6.95</v>
      </c>
      <c r="EM1798" s="152">
        <v>13.46</v>
      </c>
      <c r="EO1798" s="152">
        <v>2.0699999999999998</v>
      </c>
      <c r="EP1798" s="152">
        <v>0.71</v>
      </c>
      <c r="EQ1798" s="152">
        <v>0.13</v>
      </c>
      <c r="ES1798" s="152">
        <v>1.89</v>
      </c>
      <c r="FF1798" s="152">
        <v>195</v>
      </c>
      <c r="FG1798" s="152">
        <v>198</v>
      </c>
      <c r="FI1798" s="152">
        <v>69</v>
      </c>
      <c r="FJ1798" s="152">
        <v>115</v>
      </c>
      <c r="FP1798" s="152">
        <v>21.38</v>
      </c>
      <c r="FQ1798" s="152">
        <v>341</v>
      </c>
      <c r="FR1798" s="152">
        <v>15</v>
      </c>
      <c r="FS1798" s="152">
        <v>44</v>
      </c>
      <c r="FT1798" s="152">
        <v>0.3</v>
      </c>
      <c r="FY1798" s="152">
        <v>49</v>
      </c>
      <c r="FZ1798" s="152">
        <v>8.1999999999999993</v>
      </c>
      <c r="GA1798" s="152">
        <v>18.938591689999999</v>
      </c>
      <c r="GC1798" s="152">
        <v>10.46</v>
      </c>
      <c r="GD1798" s="152">
        <v>2.2599999999999998</v>
      </c>
      <c r="GO1798" s="152">
        <v>5.3999999999999999E-2</v>
      </c>
      <c r="GS1798" s="152">
        <v>1.2</v>
      </c>
      <c r="GT1798" s="152">
        <v>0.53</v>
      </c>
      <c r="GU1798" s="152">
        <v>0.22</v>
      </c>
      <c r="HB1798" s="152">
        <v>38.500999999999998</v>
      </c>
      <c r="HC1798" s="152">
        <v>15.561999999999999</v>
      </c>
      <c r="HD1798" s="152">
        <v>18.86</v>
      </c>
      <c r="HE1798" s="152">
        <v>0.51299300000000003</v>
      </c>
      <c r="HG1798" s="152">
        <v>0.70331299999999997</v>
      </c>
    </row>
    <row r="1799" spans="1:215">
      <c r="A1799" s="151">
        <v>7444</v>
      </c>
      <c r="B1799" s="152" t="s">
        <v>2859</v>
      </c>
      <c r="C1799" s="152" t="s">
        <v>2877</v>
      </c>
      <c r="D1799" s="152" t="s">
        <v>2878</v>
      </c>
      <c r="E1799" s="152" t="s">
        <v>3592</v>
      </c>
      <c r="F1799" s="152" t="s">
        <v>10245</v>
      </c>
      <c r="L1799" s="153" t="s">
        <v>4112</v>
      </c>
      <c r="M1799" s="153" t="s">
        <v>4439</v>
      </c>
      <c r="P1799" s="152">
        <v>18.329999999999998</v>
      </c>
      <c r="Q1799" s="152">
        <v>144.66999999999999</v>
      </c>
      <c r="R1799" s="152" t="s">
        <v>2882</v>
      </c>
      <c r="S1799" s="152" t="s">
        <v>2716</v>
      </c>
      <c r="T1799" s="152">
        <v>50.284999999999997</v>
      </c>
      <c r="U1799" s="152">
        <v>0.55900000000000005</v>
      </c>
      <c r="V1799" s="152">
        <v>18.620999999999999</v>
      </c>
      <c r="X1799" s="152">
        <v>5.7060000000000004</v>
      </c>
      <c r="AA1799" s="152">
        <v>3.5569999999999999</v>
      </c>
      <c r="AB1799" s="152">
        <v>0.10100000000000001</v>
      </c>
      <c r="AC1799" s="152">
        <v>15.856</v>
      </c>
      <c r="AD1799" s="152">
        <v>2.077</v>
      </c>
      <c r="AE1799" s="152">
        <v>0.81299999999999994</v>
      </c>
      <c r="AF1799" s="152">
        <v>0.14399999999999999</v>
      </c>
      <c r="AI1799" s="152">
        <v>97.877536079999999</v>
      </c>
      <c r="AJ1799" s="152">
        <v>2.320749384</v>
      </c>
      <c r="AK1799" s="156">
        <f t="shared" si="28"/>
        <v>0.26785272110000002</v>
      </c>
      <c r="AL1799" s="151">
        <v>2678.5272110000001</v>
      </c>
      <c r="AM1799" s="151">
        <v>515.38720000000001</v>
      </c>
      <c r="AN1799" s="151">
        <v>868.40192000000002</v>
      </c>
      <c r="AO1799" s="151">
        <v>295.28730000000002</v>
      </c>
      <c r="AU1799" s="151">
        <v>600.29797940000003</v>
      </c>
      <c r="AV1799" s="152">
        <v>6536.8190869999999</v>
      </c>
      <c r="AW1799" s="152">
        <v>37.7659965</v>
      </c>
      <c r="AX1799" s="151">
        <v>3200.1024900000002</v>
      </c>
      <c r="AZ1799" s="152">
        <v>323.69733639999998</v>
      </c>
      <c r="BG1799" s="152">
        <v>15.91942759</v>
      </c>
      <c r="BH1799" s="152">
        <v>369.13555170000001</v>
      </c>
      <c r="BI1799" s="152">
        <v>12.108927530000001</v>
      </c>
      <c r="BJ1799" s="152">
        <v>38.215640790000002</v>
      </c>
      <c r="BK1799" s="152">
        <v>1.303429575</v>
      </c>
      <c r="BO1799" s="152">
        <v>54.828085999999999</v>
      </c>
      <c r="BP1799" s="152">
        <v>8.6948034029999999</v>
      </c>
      <c r="BQ1799" s="152">
        <v>18.53721985</v>
      </c>
      <c r="BR1799" s="152">
        <v>2.766523802</v>
      </c>
      <c r="BS1799" s="152">
        <v>10.84073266</v>
      </c>
      <c r="BT1799" s="152">
        <v>2.406644655</v>
      </c>
      <c r="BU1799" s="152">
        <v>0.78616327799999997</v>
      </c>
      <c r="BV1799" s="152">
        <v>2.413436377</v>
      </c>
      <c r="BX1799" s="152">
        <v>2.2619510890000001</v>
      </c>
      <c r="BZ1799" s="152">
        <v>1.450957235</v>
      </c>
      <c r="CB1799" s="152">
        <v>1.3806333900000001</v>
      </c>
      <c r="CD1799" s="152">
        <v>1.1161908780000001</v>
      </c>
      <c r="DC1799" s="152">
        <v>40.521999999999998</v>
      </c>
      <c r="DF1799" s="152">
        <v>9.91</v>
      </c>
      <c r="DG1799" s="152">
        <v>47.59866667</v>
      </c>
      <c r="DJ1799" s="152">
        <v>0.28866666699999999</v>
      </c>
      <c r="DM1799" s="152">
        <v>0.28466666699999998</v>
      </c>
      <c r="DO1799" s="154">
        <v>89.54339512</v>
      </c>
      <c r="ED1799" s="152">
        <v>49.67</v>
      </c>
      <c r="EE1799" s="152">
        <v>0.56999999999999995</v>
      </c>
      <c r="EF1799" s="152">
        <v>17.45</v>
      </c>
      <c r="EH1799" s="152">
        <v>7.0302530369999996</v>
      </c>
      <c r="EJ1799" s="152">
        <v>7.8127202000000002</v>
      </c>
      <c r="EK1799" s="152">
        <v>0.16</v>
      </c>
      <c r="EL1799" s="152">
        <v>6.95</v>
      </c>
      <c r="EM1799" s="152">
        <v>13.46</v>
      </c>
      <c r="EO1799" s="152">
        <v>2.0699999999999998</v>
      </c>
      <c r="EP1799" s="152">
        <v>0.71</v>
      </c>
      <c r="EQ1799" s="152">
        <v>0.13</v>
      </c>
      <c r="ES1799" s="152">
        <v>1.89</v>
      </c>
      <c r="FF1799" s="152">
        <v>195</v>
      </c>
      <c r="FG1799" s="152">
        <v>198</v>
      </c>
      <c r="FI1799" s="152">
        <v>69</v>
      </c>
      <c r="FJ1799" s="152">
        <v>115</v>
      </c>
      <c r="FP1799" s="152">
        <v>21.38</v>
      </c>
      <c r="FQ1799" s="152">
        <v>341</v>
      </c>
      <c r="FR1799" s="152">
        <v>15</v>
      </c>
      <c r="FS1799" s="152">
        <v>44</v>
      </c>
      <c r="FT1799" s="152">
        <v>0.3</v>
      </c>
      <c r="FY1799" s="152">
        <v>49</v>
      </c>
      <c r="FZ1799" s="152">
        <v>8.1999999999999993</v>
      </c>
      <c r="GA1799" s="152">
        <v>18.938591689999999</v>
      </c>
      <c r="GC1799" s="152">
        <v>10.46</v>
      </c>
      <c r="GD1799" s="152">
        <v>2.2599999999999998</v>
      </c>
      <c r="GO1799" s="152">
        <v>5.3999999999999999E-2</v>
      </c>
      <c r="GS1799" s="152">
        <v>1.2</v>
      </c>
      <c r="GT1799" s="152">
        <v>0.53</v>
      </c>
      <c r="GU1799" s="152">
        <v>0.22</v>
      </c>
      <c r="HB1799" s="152">
        <v>38.500999999999998</v>
      </c>
      <c r="HC1799" s="152">
        <v>15.561999999999999</v>
      </c>
      <c r="HD1799" s="152">
        <v>18.86</v>
      </c>
      <c r="HE1799" s="152">
        <v>0.51299300000000003</v>
      </c>
      <c r="HG1799" s="152">
        <v>0.70331299999999997</v>
      </c>
    </row>
    <row r="1800" spans="1:215">
      <c r="A1800" s="151">
        <v>7445</v>
      </c>
      <c r="B1800" s="152" t="s">
        <v>2859</v>
      </c>
      <c r="C1800" s="152" t="s">
        <v>2877</v>
      </c>
      <c r="D1800" s="152" t="s">
        <v>2878</v>
      </c>
      <c r="E1800" s="152" t="s">
        <v>3592</v>
      </c>
      <c r="F1800" s="152" t="s">
        <v>10246</v>
      </c>
      <c r="L1800" s="153" t="s">
        <v>4112</v>
      </c>
      <c r="M1800" s="153" t="s">
        <v>4777</v>
      </c>
      <c r="P1800" s="152">
        <v>18.329999999999998</v>
      </c>
      <c r="Q1800" s="152">
        <v>144.66999999999999</v>
      </c>
      <c r="R1800" s="152" t="s">
        <v>2882</v>
      </c>
      <c r="S1800" s="152" t="s">
        <v>2716</v>
      </c>
      <c r="T1800" s="152">
        <v>51.384999999999998</v>
      </c>
      <c r="U1800" s="152">
        <v>0.57599999999999996</v>
      </c>
      <c r="V1800" s="152">
        <v>18.538</v>
      </c>
      <c r="X1800" s="152">
        <v>6.4829999999999997</v>
      </c>
      <c r="AA1800" s="152">
        <v>3.7839999999999998</v>
      </c>
      <c r="AB1800" s="152">
        <v>0.124</v>
      </c>
      <c r="AC1800" s="152">
        <v>14.802</v>
      </c>
      <c r="AD1800" s="152">
        <v>2.298</v>
      </c>
      <c r="AE1800" s="152">
        <v>0.81499999999999995</v>
      </c>
      <c r="AF1800" s="152">
        <v>0.112</v>
      </c>
      <c r="AI1800" s="152">
        <v>99.095083070000001</v>
      </c>
      <c r="AJ1800" s="152">
        <v>2.2658431659999998</v>
      </c>
      <c r="AK1800" s="156">
        <f t="shared" si="28"/>
        <v>1.7969133170000002E-2</v>
      </c>
      <c r="AL1800" s="151">
        <v>179.69133170000001</v>
      </c>
      <c r="AM1800" s="151">
        <v>541.08979999999997</v>
      </c>
      <c r="AN1800" s="151">
        <v>313.79712000000001</v>
      </c>
      <c r="AO1800" s="151">
        <v>320.34197999999998</v>
      </c>
      <c r="AU1800" s="151">
        <v>610.97338290000005</v>
      </c>
      <c r="AV1800" s="152">
        <v>6856.1370299999999</v>
      </c>
      <c r="AW1800" s="152">
        <v>38.398595989999997</v>
      </c>
      <c r="AX1800" s="151">
        <v>3274.9480910000002</v>
      </c>
      <c r="AZ1800" s="152">
        <v>222.1109361</v>
      </c>
      <c r="BG1800" s="152">
        <v>16.263169430000001</v>
      </c>
      <c r="BH1800" s="152">
        <v>374.68050349999999</v>
      </c>
      <c r="BI1800" s="152">
        <v>12.198052970000001</v>
      </c>
      <c r="BJ1800" s="152">
        <v>41.158912170000001</v>
      </c>
      <c r="BK1800" s="152">
        <v>1.3724370619999999</v>
      </c>
      <c r="BO1800" s="152">
        <v>57.613259210000002</v>
      </c>
      <c r="BP1800" s="152">
        <v>8.7848866450000003</v>
      </c>
      <c r="BQ1800" s="152">
        <v>18.64969031</v>
      </c>
      <c r="BR1800" s="152">
        <v>2.6231959840000001</v>
      </c>
      <c r="BS1800" s="152">
        <v>11.40236833</v>
      </c>
      <c r="BT1800" s="152">
        <v>2.1776637839999999</v>
      </c>
      <c r="BU1800" s="152">
        <v>0.79952050200000002</v>
      </c>
      <c r="BV1800" s="152">
        <v>2.6239740029999998</v>
      </c>
      <c r="BX1800" s="152">
        <v>2.256136819</v>
      </c>
      <c r="BZ1800" s="152">
        <v>1.4935763070000001</v>
      </c>
      <c r="CB1800" s="152">
        <v>1.368347107</v>
      </c>
      <c r="CD1800" s="152">
        <v>1.214928496</v>
      </c>
      <c r="DC1800" s="152">
        <v>40.502333329999999</v>
      </c>
      <c r="DF1800" s="152">
        <v>10.041</v>
      </c>
      <c r="DG1800" s="152">
        <v>47.679333329999999</v>
      </c>
      <c r="DJ1800" s="152">
        <v>0.305666667</v>
      </c>
      <c r="DM1800" s="152">
        <v>0.302666667</v>
      </c>
      <c r="DO1800" s="154">
        <v>89.435803309999997</v>
      </c>
      <c r="ED1800" s="152">
        <v>49.67</v>
      </c>
      <c r="EE1800" s="152">
        <v>0.56999999999999995</v>
      </c>
      <c r="EF1800" s="152">
        <v>17.45</v>
      </c>
      <c r="EH1800" s="152">
        <v>7.0302530369999996</v>
      </c>
      <c r="EJ1800" s="152">
        <v>7.8127202000000002</v>
      </c>
      <c r="EK1800" s="152">
        <v>0.16</v>
      </c>
      <c r="EL1800" s="152">
        <v>6.95</v>
      </c>
      <c r="EM1800" s="152">
        <v>13.46</v>
      </c>
      <c r="EO1800" s="152">
        <v>2.0699999999999998</v>
      </c>
      <c r="EP1800" s="152">
        <v>0.71</v>
      </c>
      <c r="EQ1800" s="152">
        <v>0.13</v>
      </c>
      <c r="ES1800" s="152">
        <v>1.89</v>
      </c>
      <c r="FF1800" s="152">
        <v>195</v>
      </c>
      <c r="FG1800" s="152">
        <v>198</v>
      </c>
      <c r="FI1800" s="152">
        <v>69</v>
      </c>
      <c r="FJ1800" s="152">
        <v>115</v>
      </c>
      <c r="FP1800" s="152">
        <v>21.38</v>
      </c>
      <c r="FQ1800" s="152">
        <v>341</v>
      </c>
      <c r="FR1800" s="152">
        <v>15</v>
      </c>
      <c r="FS1800" s="152">
        <v>44</v>
      </c>
      <c r="FT1800" s="152">
        <v>0.3</v>
      </c>
      <c r="FY1800" s="152">
        <v>49</v>
      </c>
      <c r="FZ1800" s="152">
        <v>8.1999999999999993</v>
      </c>
      <c r="GA1800" s="152">
        <v>18.938591689999999</v>
      </c>
      <c r="GC1800" s="152">
        <v>10.46</v>
      </c>
      <c r="GD1800" s="152">
        <v>2.2599999999999998</v>
      </c>
      <c r="GO1800" s="152">
        <v>5.3999999999999999E-2</v>
      </c>
      <c r="GS1800" s="152">
        <v>1.2</v>
      </c>
      <c r="GT1800" s="152">
        <v>0.53</v>
      </c>
      <c r="GU1800" s="152">
        <v>0.22</v>
      </c>
      <c r="HB1800" s="152">
        <v>38.500999999999998</v>
      </c>
      <c r="HC1800" s="152">
        <v>15.561999999999999</v>
      </c>
      <c r="HD1800" s="152">
        <v>18.86</v>
      </c>
      <c r="HE1800" s="152">
        <v>0.51299300000000003</v>
      </c>
      <c r="HG1800" s="152">
        <v>0.70331299999999997</v>
      </c>
    </row>
    <row r="1801" spans="1:215">
      <c r="A1801" s="151">
        <v>7446</v>
      </c>
      <c r="B1801" s="152" t="s">
        <v>2859</v>
      </c>
      <c r="C1801" s="152" t="s">
        <v>2877</v>
      </c>
      <c r="D1801" s="152" t="s">
        <v>2878</v>
      </c>
      <c r="E1801" s="152" t="s">
        <v>3592</v>
      </c>
      <c r="F1801" s="152" t="s">
        <v>10247</v>
      </c>
      <c r="L1801" s="153" t="s">
        <v>4112</v>
      </c>
      <c r="M1801" s="153" t="s">
        <v>4451</v>
      </c>
      <c r="P1801" s="152">
        <v>18.329999999999998</v>
      </c>
      <c r="Q1801" s="152">
        <v>144.66999999999999</v>
      </c>
      <c r="R1801" s="152" t="s">
        <v>2882</v>
      </c>
      <c r="S1801" s="152" t="s">
        <v>2716</v>
      </c>
      <c r="T1801" s="152">
        <v>50.317</v>
      </c>
      <c r="U1801" s="152">
        <v>0.56799999999999995</v>
      </c>
      <c r="V1801" s="152">
        <v>18.047000000000001</v>
      </c>
      <c r="X1801" s="152">
        <v>6.5350000000000001</v>
      </c>
      <c r="AA1801" s="152">
        <v>4.7119999999999997</v>
      </c>
      <c r="AB1801" s="152">
        <v>0.14000000000000001</v>
      </c>
      <c r="AC1801" s="152">
        <v>15.127000000000001</v>
      </c>
      <c r="AD1801" s="152">
        <v>2.1240000000000001</v>
      </c>
      <c r="AE1801" s="152">
        <v>0.72599999999999998</v>
      </c>
      <c r="AF1801" s="152">
        <v>9.9000000000000005E-2</v>
      </c>
      <c r="AI1801" s="152">
        <v>98.565783300000007</v>
      </c>
      <c r="AJ1801" s="152">
        <v>2.0329392770000001</v>
      </c>
      <c r="AK1801" s="156">
        <f t="shared" si="28"/>
        <v>1.5923389999999999E-2</v>
      </c>
      <c r="AL1801" s="151">
        <v>159.23390000000001</v>
      </c>
      <c r="AM1801" s="151">
        <v>487.34800000000001</v>
      </c>
      <c r="AN1801" s="151">
        <v>493.10975999999999</v>
      </c>
      <c r="AO1801" s="151">
        <v>283.95303999999999</v>
      </c>
      <c r="AU1801" s="151">
        <v>579.98755010000002</v>
      </c>
      <c r="AV1801" s="152">
        <v>6130.9330360000004</v>
      </c>
      <c r="AW1801" s="152">
        <v>39.132771409999997</v>
      </c>
      <c r="AX1801" s="151">
        <v>3282.2046099999998</v>
      </c>
      <c r="AZ1801" s="152">
        <v>264.15951130000002</v>
      </c>
      <c r="BG1801" s="152">
        <v>14.687745039999999</v>
      </c>
      <c r="BH1801" s="152">
        <v>354.45773800000001</v>
      </c>
      <c r="BI1801" s="152">
        <v>12.20661662</v>
      </c>
      <c r="BJ1801" s="152">
        <v>40.189309729999998</v>
      </c>
      <c r="BK1801" s="152">
        <v>1.3476205189999999</v>
      </c>
      <c r="BO1801" s="152">
        <v>52.147718619999999</v>
      </c>
      <c r="BP1801" s="152">
        <v>8.7669747999999998</v>
      </c>
      <c r="BQ1801" s="152">
        <v>18.323173560000001</v>
      </c>
      <c r="BR1801" s="152">
        <v>2.6215661589999999</v>
      </c>
      <c r="BS1801" s="152">
        <v>11.22137835</v>
      </c>
      <c r="BT1801" s="152">
        <v>2.4024982160000001</v>
      </c>
      <c r="BU1801" s="152">
        <v>0.70335148400000003</v>
      </c>
      <c r="BV1801" s="152">
        <v>2.5180323360000001</v>
      </c>
      <c r="BX1801" s="152">
        <v>2.349092384</v>
      </c>
      <c r="BZ1801" s="152">
        <v>1.451636243</v>
      </c>
      <c r="CB1801" s="152">
        <v>1.421573819</v>
      </c>
      <c r="CD1801" s="152">
        <v>1.2012390740000001</v>
      </c>
      <c r="CU1801" s="152">
        <v>-20.18565155185026</v>
      </c>
      <c r="DC1801" s="152">
        <v>40.57</v>
      </c>
      <c r="DF1801" s="152">
        <v>10.853</v>
      </c>
      <c r="DG1801" s="152">
        <v>47.370333330000001</v>
      </c>
      <c r="DJ1801" s="152">
        <v>0.253</v>
      </c>
      <c r="DM1801" s="152">
        <v>0.26300000000000001</v>
      </c>
      <c r="DO1801" s="154">
        <v>88.612773349999998</v>
      </c>
      <c r="ED1801" s="152">
        <v>49.67</v>
      </c>
      <c r="EE1801" s="152">
        <v>0.56999999999999995</v>
      </c>
      <c r="EF1801" s="152">
        <v>17.45</v>
      </c>
      <c r="EH1801" s="152">
        <v>7.0302530369999996</v>
      </c>
      <c r="EJ1801" s="152">
        <v>7.8127202000000002</v>
      </c>
      <c r="EK1801" s="152">
        <v>0.16</v>
      </c>
      <c r="EL1801" s="152">
        <v>6.95</v>
      </c>
      <c r="EM1801" s="152">
        <v>13.46</v>
      </c>
      <c r="EO1801" s="152">
        <v>2.0699999999999998</v>
      </c>
      <c r="EP1801" s="152">
        <v>0.71</v>
      </c>
      <c r="EQ1801" s="152">
        <v>0.13</v>
      </c>
      <c r="ES1801" s="152">
        <v>1.89</v>
      </c>
      <c r="FF1801" s="152">
        <v>195</v>
      </c>
      <c r="FG1801" s="152">
        <v>198</v>
      </c>
      <c r="FI1801" s="152">
        <v>69</v>
      </c>
      <c r="FJ1801" s="152">
        <v>115</v>
      </c>
      <c r="FP1801" s="152">
        <v>21.38</v>
      </c>
      <c r="FQ1801" s="152">
        <v>341</v>
      </c>
      <c r="FR1801" s="152">
        <v>15</v>
      </c>
      <c r="FS1801" s="152">
        <v>44</v>
      </c>
      <c r="FT1801" s="152">
        <v>0.3</v>
      </c>
      <c r="FY1801" s="152">
        <v>49</v>
      </c>
      <c r="FZ1801" s="152">
        <v>8.1999999999999993</v>
      </c>
      <c r="GA1801" s="152">
        <v>18.938591689999999</v>
      </c>
      <c r="GC1801" s="152">
        <v>10.46</v>
      </c>
      <c r="GD1801" s="152">
        <v>2.2599999999999998</v>
      </c>
      <c r="GO1801" s="152">
        <v>5.3999999999999999E-2</v>
      </c>
      <c r="GS1801" s="152">
        <v>1.2</v>
      </c>
      <c r="GT1801" s="152">
        <v>0.53</v>
      </c>
      <c r="GU1801" s="152">
        <v>0.22</v>
      </c>
      <c r="HB1801" s="152">
        <v>38.500999999999998</v>
      </c>
      <c r="HC1801" s="152">
        <v>15.561999999999999</v>
      </c>
      <c r="HD1801" s="152">
        <v>18.86</v>
      </c>
      <c r="HE1801" s="152">
        <v>0.51299300000000003</v>
      </c>
      <c r="HG1801" s="152">
        <v>0.70331299999999997</v>
      </c>
    </row>
    <row r="1802" spans="1:215">
      <c r="A1802" s="151">
        <v>7447</v>
      </c>
      <c r="B1802" s="152" t="s">
        <v>2859</v>
      </c>
      <c r="C1802" s="152" t="s">
        <v>2877</v>
      </c>
      <c r="D1802" s="152" t="s">
        <v>2878</v>
      </c>
      <c r="E1802" s="152" t="s">
        <v>3592</v>
      </c>
      <c r="F1802" s="152" t="s">
        <v>10248</v>
      </c>
      <c r="L1802" s="153" t="s">
        <v>4112</v>
      </c>
      <c r="M1802" s="153" t="s">
        <v>4312</v>
      </c>
      <c r="P1802" s="152">
        <v>18.329999999999998</v>
      </c>
      <c r="Q1802" s="152">
        <v>144.66999999999999</v>
      </c>
      <c r="R1802" s="152" t="s">
        <v>2882</v>
      </c>
      <c r="S1802" s="152" t="s">
        <v>2716</v>
      </c>
      <c r="T1802" s="152">
        <v>49.884</v>
      </c>
      <c r="U1802" s="152">
        <v>0.59899999999999998</v>
      </c>
      <c r="V1802" s="152">
        <v>17.701000000000001</v>
      </c>
      <c r="X1802" s="152">
        <v>7.3380000000000001</v>
      </c>
      <c r="AA1802" s="152">
        <v>5.51</v>
      </c>
      <c r="AB1802" s="152">
        <v>0.128</v>
      </c>
      <c r="AC1802" s="152">
        <v>14.628</v>
      </c>
      <c r="AD1802" s="152">
        <v>2.2029999999999998</v>
      </c>
      <c r="AE1802" s="152">
        <v>0.71799999999999997</v>
      </c>
      <c r="AF1802" s="152">
        <v>0.14299999999999999</v>
      </c>
      <c r="AI1802" s="152">
        <v>99.056726429999998</v>
      </c>
      <c r="AJ1802" s="152">
        <v>2.3408704060000001</v>
      </c>
      <c r="AK1802" s="156">
        <f t="shared" si="28"/>
        <v>5.9946879999999998E-3</v>
      </c>
      <c r="AL1802" s="151">
        <v>59.94688</v>
      </c>
      <c r="AM1802" s="151">
        <v>499.6986</v>
      </c>
      <c r="AN1802" s="151">
        <v>739.08992000000001</v>
      </c>
      <c r="AO1802" s="151">
        <v>300.05962</v>
      </c>
      <c r="AU1802" s="151">
        <v>593.08708509999997</v>
      </c>
      <c r="AV1802" s="152">
        <v>6058.9117939999996</v>
      </c>
      <c r="AW1802" s="152">
        <v>37.575059459999999</v>
      </c>
      <c r="AX1802" s="151">
        <v>3341.4573770000002</v>
      </c>
      <c r="AZ1802" s="152">
        <v>225.46996669999999</v>
      </c>
      <c r="BG1802" s="152">
        <v>14.67461744</v>
      </c>
      <c r="BH1802" s="152">
        <v>357.31077490000001</v>
      </c>
      <c r="BI1802" s="152">
        <v>12.64138065</v>
      </c>
      <c r="BJ1802" s="152">
        <v>41.427611669999997</v>
      </c>
      <c r="BK1802" s="152">
        <v>1.401775921</v>
      </c>
      <c r="BO1802" s="152">
        <v>52.41721931</v>
      </c>
      <c r="BP1802" s="152">
        <v>8.7462681989999993</v>
      </c>
      <c r="BQ1802" s="152">
        <v>18.458967999999999</v>
      </c>
      <c r="BR1802" s="152">
        <v>2.6958603800000001</v>
      </c>
      <c r="BS1802" s="152">
        <v>11.57220813</v>
      </c>
      <c r="BT1802" s="152">
        <v>2.7892730569999999</v>
      </c>
      <c r="BU1802" s="152">
        <v>0.77046253499999995</v>
      </c>
      <c r="BV1802" s="152">
        <v>2.5444120880000001</v>
      </c>
      <c r="BX1802" s="152">
        <v>2.4318078010000002</v>
      </c>
      <c r="BZ1802" s="152">
        <v>1.687817879</v>
      </c>
      <c r="CB1802" s="152">
        <v>1.289041903</v>
      </c>
      <c r="CD1802" s="152">
        <v>1.132090729</v>
      </c>
      <c r="CU1802" s="152">
        <v>-29.596817228847438</v>
      </c>
      <c r="DC1802" s="152">
        <v>40.559666669999999</v>
      </c>
      <c r="DF1802" s="152">
        <v>10.05366667</v>
      </c>
      <c r="DG1802" s="152">
        <v>47.760333330000002</v>
      </c>
      <c r="DJ1802" s="152">
        <v>0.29199999999999998</v>
      </c>
      <c r="DM1802" s="152">
        <v>0.28366666699999998</v>
      </c>
      <c r="DO1802" s="154">
        <v>89.439928699999996</v>
      </c>
      <c r="ED1802" s="152">
        <v>49.67</v>
      </c>
      <c r="EE1802" s="152">
        <v>0.56999999999999995</v>
      </c>
      <c r="EF1802" s="152">
        <v>17.45</v>
      </c>
      <c r="EH1802" s="152">
        <v>7.0302530369999996</v>
      </c>
      <c r="EJ1802" s="152">
        <v>7.8127202000000002</v>
      </c>
      <c r="EK1802" s="152">
        <v>0.16</v>
      </c>
      <c r="EL1802" s="152">
        <v>6.95</v>
      </c>
      <c r="EM1802" s="152">
        <v>13.46</v>
      </c>
      <c r="EO1802" s="152">
        <v>2.0699999999999998</v>
      </c>
      <c r="EP1802" s="152">
        <v>0.71</v>
      </c>
      <c r="EQ1802" s="152">
        <v>0.13</v>
      </c>
      <c r="ES1802" s="152">
        <v>1.89</v>
      </c>
      <c r="FF1802" s="152">
        <v>195</v>
      </c>
      <c r="FG1802" s="152">
        <v>198</v>
      </c>
      <c r="FI1802" s="152">
        <v>69</v>
      </c>
      <c r="FJ1802" s="152">
        <v>115</v>
      </c>
      <c r="FP1802" s="152">
        <v>21.38</v>
      </c>
      <c r="FQ1802" s="152">
        <v>341</v>
      </c>
      <c r="FR1802" s="152">
        <v>15</v>
      </c>
      <c r="FS1802" s="152">
        <v>44</v>
      </c>
      <c r="FT1802" s="152">
        <v>0.3</v>
      </c>
      <c r="FY1802" s="152">
        <v>49</v>
      </c>
      <c r="FZ1802" s="152">
        <v>8.1999999999999993</v>
      </c>
      <c r="GA1802" s="152">
        <v>18.938591689999999</v>
      </c>
      <c r="GC1802" s="152">
        <v>10.46</v>
      </c>
      <c r="GD1802" s="152">
        <v>2.2599999999999998</v>
      </c>
      <c r="GO1802" s="152">
        <v>5.3999999999999999E-2</v>
      </c>
      <c r="GS1802" s="152">
        <v>1.2</v>
      </c>
      <c r="GT1802" s="152">
        <v>0.53</v>
      </c>
      <c r="GU1802" s="152">
        <v>0.22</v>
      </c>
      <c r="HB1802" s="152">
        <v>38.500999999999998</v>
      </c>
      <c r="HC1802" s="152">
        <v>15.561999999999999</v>
      </c>
      <c r="HD1802" s="152">
        <v>18.86</v>
      </c>
      <c r="HE1802" s="152">
        <v>0.51299300000000003</v>
      </c>
      <c r="HG1802" s="152">
        <v>0.70331299999999997</v>
      </c>
    </row>
    <row r="1803" spans="1:215">
      <c r="A1803" s="151">
        <v>7448</v>
      </c>
      <c r="B1803" s="152" t="s">
        <v>2859</v>
      </c>
      <c r="C1803" s="152" t="s">
        <v>2877</v>
      </c>
      <c r="D1803" s="152" t="s">
        <v>2878</v>
      </c>
      <c r="E1803" s="152" t="s">
        <v>3592</v>
      </c>
      <c r="F1803" s="152" t="s">
        <v>10249</v>
      </c>
      <c r="L1803" s="153" t="s">
        <v>4112</v>
      </c>
      <c r="M1803" s="153" t="s">
        <v>4359</v>
      </c>
      <c r="P1803" s="152">
        <v>18.329999999999998</v>
      </c>
      <c r="Q1803" s="152">
        <v>144.66999999999999</v>
      </c>
      <c r="R1803" s="152" t="s">
        <v>2882</v>
      </c>
      <c r="S1803" s="152" t="s">
        <v>2716</v>
      </c>
      <c r="T1803" s="152">
        <v>50.051000000000002</v>
      </c>
      <c r="U1803" s="152">
        <v>0.58199999999999996</v>
      </c>
      <c r="V1803" s="152">
        <v>17.632999999999999</v>
      </c>
      <c r="X1803" s="152">
        <v>7.4710000000000001</v>
      </c>
      <c r="AA1803" s="152">
        <v>5.44</v>
      </c>
      <c r="AB1803" s="152">
        <v>0.13800000000000001</v>
      </c>
      <c r="AC1803" s="152">
        <v>14.835000000000001</v>
      </c>
      <c r="AD1803" s="152">
        <v>2.1019999999999999</v>
      </c>
      <c r="AE1803" s="152">
        <v>0.70599999999999996</v>
      </c>
      <c r="AF1803" s="152">
        <v>9.6000000000000002E-2</v>
      </c>
      <c r="AI1803" s="152">
        <v>99.25877208</v>
      </c>
      <c r="AJ1803" s="152">
        <v>2.25532574</v>
      </c>
      <c r="AK1803" s="156">
        <f t="shared" si="28"/>
        <v>3.8175992999999997E-3</v>
      </c>
      <c r="AL1803" s="151">
        <v>38.175992999999998</v>
      </c>
      <c r="AM1803" s="151">
        <v>500.0324</v>
      </c>
      <c r="AN1803" s="151">
        <v>679.89376000000004</v>
      </c>
      <c r="AO1803" s="151">
        <v>296.48038000000003</v>
      </c>
      <c r="AU1803" s="151">
        <v>597.45872180000003</v>
      </c>
      <c r="AV1803" s="152">
        <v>6027.5362029999997</v>
      </c>
      <c r="AW1803" s="152">
        <v>37.28897534</v>
      </c>
      <c r="AX1803" s="151">
        <v>3331.2182090000001</v>
      </c>
      <c r="AZ1803" s="152">
        <v>190.15821220000001</v>
      </c>
      <c r="BG1803" s="152">
        <v>14.79504083</v>
      </c>
      <c r="BH1803" s="152">
        <v>350.0445694</v>
      </c>
      <c r="BI1803" s="152">
        <v>12.309935530000001</v>
      </c>
      <c r="BJ1803" s="152">
        <v>40.208745860000001</v>
      </c>
      <c r="BK1803" s="152">
        <v>1.3878586500000001</v>
      </c>
      <c r="BO1803" s="152">
        <v>51.55115721</v>
      </c>
      <c r="BP1803" s="152">
        <v>8.3121759040000001</v>
      </c>
      <c r="BQ1803" s="152">
        <v>18.28071293</v>
      </c>
      <c r="BR1803" s="152">
        <v>2.6381871509999999</v>
      </c>
      <c r="BS1803" s="152">
        <v>11.479249019999999</v>
      </c>
      <c r="BT1803" s="152">
        <v>2.5953649429999999</v>
      </c>
      <c r="BU1803" s="152">
        <v>0.59071930299999997</v>
      </c>
      <c r="BV1803" s="152">
        <v>2.4650056340000002</v>
      </c>
      <c r="BX1803" s="152">
        <v>2.3609452489999998</v>
      </c>
      <c r="BZ1803" s="152">
        <v>1.5078354759999999</v>
      </c>
      <c r="CB1803" s="152">
        <v>1.3681342000000001</v>
      </c>
      <c r="CD1803" s="152">
        <v>1.1815205150000001</v>
      </c>
      <c r="DC1803" s="152">
        <v>40.295000000000002</v>
      </c>
      <c r="DF1803" s="152">
        <v>10.574999999999999</v>
      </c>
      <c r="DG1803" s="152">
        <v>47.335999999999999</v>
      </c>
      <c r="DJ1803" s="152">
        <v>0.257333333</v>
      </c>
      <c r="DM1803" s="152">
        <v>0.27</v>
      </c>
      <c r="DO1803" s="154">
        <v>88.864826440000002</v>
      </c>
      <c r="ED1803" s="152">
        <v>49.67</v>
      </c>
      <c r="EE1803" s="152">
        <v>0.56999999999999995</v>
      </c>
      <c r="EF1803" s="152">
        <v>17.45</v>
      </c>
      <c r="EH1803" s="152">
        <v>7.0302530369999996</v>
      </c>
      <c r="EJ1803" s="152">
        <v>7.8127202000000002</v>
      </c>
      <c r="EK1803" s="152">
        <v>0.16</v>
      </c>
      <c r="EL1803" s="152">
        <v>6.95</v>
      </c>
      <c r="EM1803" s="152">
        <v>13.46</v>
      </c>
      <c r="EO1803" s="152">
        <v>2.0699999999999998</v>
      </c>
      <c r="EP1803" s="152">
        <v>0.71</v>
      </c>
      <c r="EQ1803" s="152">
        <v>0.13</v>
      </c>
      <c r="ES1803" s="152">
        <v>1.89</v>
      </c>
      <c r="FF1803" s="152">
        <v>195</v>
      </c>
      <c r="FG1803" s="152">
        <v>198</v>
      </c>
      <c r="FI1803" s="152">
        <v>69</v>
      </c>
      <c r="FJ1803" s="152">
        <v>115</v>
      </c>
      <c r="FP1803" s="152">
        <v>21.38</v>
      </c>
      <c r="FQ1803" s="152">
        <v>341</v>
      </c>
      <c r="FR1803" s="152">
        <v>15</v>
      </c>
      <c r="FS1803" s="152">
        <v>44</v>
      </c>
      <c r="FT1803" s="152">
        <v>0.3</v>
      </c>
      <c r="FY1803" s="152">
        <v>49</v>
      </c>
      <c r="FZ1803" s="152">
        <v>8.1999999999999993</v>
      </c>
      <c r="GA1803" s="152">
        <v>18.938591689999999</v>
      </c>
      <c r="GC1803" s="152">
        <v>10.46</v>
      </c>
      <c r="GD1803" s="152">
        <v>2.2599999999999998</v>
      </c>
      <c r="GO1803" s="152">
        <v>5.3999999999999999E-2</v>
      </c>
      <c r="GS1803" s="152">
        <v>1.2</v>
      </c>
      <c r="GT1803" s="152">
        <v>0.53</v>
      </c>
      <c r="GU1803" s="152">
        <v>0.22</v>
      </c>
      <c r="HB1803" s="152">
        <v>38.500999999999998</v>
      </c>
      <c r="HC1803" s="152">
        <v>15.561999999999999</v>
      </c>
      <c r="HD1803" s="152">
        <v>18.86</v>
      </c>
      <c r="HE1803" s="152">
        <v>0.51299300000000003</v>
      </c>
      <c r="HG1803" s="152">
        <v>0.70331299999999997</v>
      </c>
    </row>
    <row r="1804" spans="1:215">
      <c r="A1804" s="151">
        <v>7449</v>
      </c>
      <c r="B1804" s="152" t="s">
        <v>2859</v>
      </c>
      <c r="C1804" s="152" t="s">
        <v>2877</v>
      </c>
      <c r="D1804" s="152" t="s">
        <v>2878</v>
      </c>
      <c r="E1804" s="152" t="s">
        <v>3592</v>
      </c>
      <c r="F1804" s="152" t="s">
        <v>10250</v>
      </c>
      <c r="L1804" s="153" t="s">
        <v>4112</v>
      </c>
      <c r="M1804" s="153" t="s">
        <v>4202</v>
      </c>
      <c r="P1804" s="152">
        <v>18.329999999999998</v>
      </c>
      <c r="Q1804" s="152">
        <v>144.66999999999999</v>
      </c>
      <c r="R1804" s="152" t="s">
        <v>2882</v>
      </c>
      <c r="S1804" s="152" t="s">
        <v>2716</v>
      </c>
      <c r="T1804" s="152">
        <v>49.598999999999997</v>
      </c>
      <c r="U1804" s="152">
        <v>0.51500000000000001</v>
      </c>
      <c r="V1804" s="152">
        <v>17.321000000000002</v>
      </c>
      <c r="X1804" s="152">
        <v>6.9279999999999999</v>
      </c>
      <c r="AA1804" s="152">
        <v>6.7389999999999999</v>
      </c>
      <c r="AB1804" s="152">
        <v>0.128</v>
      </c>
      <c r="AC1804" s="152">
        <v>14.615</v>
      </c>
      <c r="AD1804" s="152">
        <v>2.0209999999999999</v>
      </c>
      <c r="AE1804" s="152">
        <v>0.74199999999999999</v>
      </c>
      <c r="AF1804" s="152">
        <v>0.12</v>
      </c>
      <c r="AI1804" s="152">
        <v>98.930711259999995</v>
      </c>
      <c r="AJ1804" s="152">
        <v>2.5780672990000002</v>
      </c>
      <c r="AK1804" s="156">
        <f t="shared" si="28"/>
        <v>0.146307671</v>
      </c>
      <c r="AL1804" s="151">
        <v>1463.07671</v>
      </c>
      <c r="AM1804" s="151">
        <v>515.05340000000001</v>
      </c>
      <c r="AN1804" s="151">
        <v>872.99968000000001</v>
      </c>
      <c r="AO1804" s="151">
        <v>276.79455999999999</v>
      </c>
      <c r="AU1804" s="151">
        <v>592.86158450000005</v>
      </c>
      <c r="AV1804" s="152">
        <v>6427.2897519999997</v>
      </c>
      <c r="AW1804" s="152">
        <v>37.026356550000003</v>
      </c>
      <c r="AX1804" s="151">
        <v>3005.830132</v>
      </c>
      <c r="AZ1804" s="152">
        <v>277.23037790000001</v>
      </c>
      <c r="BG1804" s="152">
        <v>16.123427580000001</v>
      </c>
      <c r="BH1804" s="152">
        <v>342.82683150000003</v>
      </c>
      <c r="BI1804" s="152">
        <v>11.66314176</v>
      </c>
      <c r="BJ1804" s="152">
        <v>37.772216489999998</v>
      </c>
      <c r="BK1804" s="152">
        <v>1.345711554</v>
      </c>
      <c r="BO1804" s="152">
        <v>51.337885669999999</v>
      </c>
      <c r="BP1804" s="152">
        <v>8.1502229709999998</v>
      </c>
      <c r="BQ1804" s="152">
        <v>17.17722917</v>
      </c>
      <c r="BR1804" s="152">
        <v>2.427455562</v>
      </c>
      <c r="BS1804" s="152">
        <v>10.34328745</v>
      </c>
      <c r="BT1804" s="152">
        <v>2.0622322789999998</v>
      </c>
      <c r="BU1804" s="152">
        <v>0.878129575</v>
      </c>
      <c r="BV1804" s="152">
        <v>2.3399374329999998</v>
      </c>
      <c r="BX1804" s="152">
        <v>2.2165646190000001</v>
      </c>
      <c r="BZ1804" s="152">
        <v>1.422031491</v>
      </c>
      <c r="CB1804" s="152">
        <v>1.298726568</v>
      </c>
      <c r="CD1804" s="152">
        <v>1.0817005500000001</v>
      </c>
      <c r="CU1804" s="152">
        <v>-54.901776686294923</v>
      </c>
      <c r="DC1804" s="152">
        <v>40.454666670000002</v>
      </c>
      <c r="DF1804" s="152">
        <v>10.292</v>
      </c>
      <c r="DG1804" s="152">
        <v>47.988</v>
      </c>
      <c r="DJ1804" s="152">
        <v>0.28299999999999997</v>
      </c>
      <c r="DM1804" s="152">
        <v>0.28533333300000002</v>
      </c>
      <c r="DO1804" s="154">
        <v>89.262251269999993</v>
      </c>
      <c r="ED1804" s="152">
        <v>49.67</v>
      </c>
      <c r="EE1804" s="152">
        <v>0.56999999999999995</v>
      </c>
      <c r="EF1804" s="152">
        <v>17.45</v>
      </c>
      <c r="EH1804" s="152">
        <v>7.0302530369999996</v>
      </c>
      <c r="EJ1804" s="152">
        <v>7.8127202000000002</v>
      </c>
      <c r="EK1804" s="152">
        <v>0.16</v>
      </c>
      <c r="EL1804" s="152">
        <v>6.95</v>
      </c>
      <c r="EM1804" s="152">
        <v>13.46</v>
      </c>
      <c r="EO1804" s="152">
        <v>2.0699999999999998</v>
      </c>
      <c r="EP1804" s="152">
        <v>0.71</v>
      </c>
      <c r="EQ1804" s="152">
        <v>0.13</v>
      </c>
      <c r="ES1804" s="152">
        <v>1.89</v>
      </c>
      <c r="FF1804" s="152">
        <v>195</v>
      </c>
      <c r="FG1804" s="152">
        <v>198</v>
      </c>
      <c r="FI1804" s="152">
        <v>69</v>
      </c>
      <c r="FJ1804" s="152">
        <v>115</v>
      </c>
      <c r="FP1804" s="152">
        <v>21.38</v>
      </c>
      <c r="FQ1804" s="152">
        <v>341</v>
      </c>
      <c r="FR1804" s="152">
        <v>15</v>
      </c>
      <c r="FS1804" s="152">
        <v>44</v>
      </c>
      <c r="FT1804" s="152">
        <v>0.3</v>
      </c>
      <c r="FY1804" s="152">
        <v>49</v>
      </c>
      <c r="FZ1804" s="152">
        <v>8.1999999999999993</v>
      </c>
      <c r="GA1804" s="152">
        <v>18.938591689999999</v>
      </c>
      <c r="GC1804" s="152">
        <v>10.46</v>
      </c>
      <c r="GD1804" s="152">
        <v>2.2599999999999998</v>
      </c>
      <c r="GO1804" s="152">
        <v>5.3999999999999999E-2</v>
      </c>
      <c r="GS1804" s="152">
        <v>1.2</v>
      </c>
      <c r="GT1804" s="152">
        <v>0.53</v>
      </c>
      <c r="GU1804" s="152">
        <v>0.22</v>
      </c>
      <c r="HB1804" s="152">
        <v>38.500999999999998</v>
      </c>
      <c r="HC1804" s="152">
        <v>15.561999999999999</v>
      </c>
      <c r="HD1804" s="152">
        <v>18.86</v>
      </c>
      <c r="HE1804" s="152">
        <v>0.51299300000000003</v>
      </c>
      <c r="HG1804" s="152">
        <v>0.70331299999999997</v>
      </c>
    </row>
    <row r="1805" spans="1:215">
      <c r="A1805" s="151">
        <v>7450</v>
      </c>
      <c r="B1805" s="152" t="s">
        <v>2859</v>
      </c>
      <c r="C1805" s="152" t="s">
        <v>2877</v>
      </c>
      <c r="D1805" s="152" t="s">
        <v>2878</v>
      </c>
      <c r="E1805" s="152" t="s">
        <v>3592</v>
      </c>
      <c r="F1805" s="152" t="s">
        <v>10251</v>
      </c>
      <c r="L1805" s="153" t="s">
        <v>4347</v>
      </c>
      <c r="M1805" s="153" t="s">
        <v>4449</v>
      </c>
      <c r="P1805" s="152">
        <v>18.25</v>
      </c>
      <c r="Q1805" s="152">
        <v>144.69999999999999</v>
      </c>
      <c r="R1805" s="152" t="s">
        <v>2882</v>
      </c>
      <c r="S1805" s="152" t="s">
        <v>2716</v>
      </c>
      <c r="T1805" s="152">
        <v>50.305</v>
      </c>
      <c r="U1805" s="152">
        <v>1.177</v>
      </c>
      <c r="V1805" s="152">
        <v>15.807</v>
      </c>
      <c r="X1805" s="152">
        <v>7.6929999999999996</v>
      </c>
      <c r="AA1805" s="152">
        <v>6.9889999999999999</v>
      </c>
      <c r="AB1805" s="152">
        <v>0.13200000000000001</v>
      </c>
      <c r="AC1805" s="152">
        <v>12.497</v>
      </c>
      <c r="AD1805" s="152">
        <v>2.9510000000000001</v>
      </c>
      <c r="AE1805" s="152">
        <v>0.21299999999999999</v>
      </c>
      <c r="AF1805" s="152">
        <v>0.111</v>
      </c>
      <c r="AI1805" s="152">
        <v>98.022999159999998</v>
      </c>
      <c r="AJ1805" s="152">
        <v>0.83049894499999999</v>
      </c>
      <c r="AK1805" s="156">
        <f t="shared" si="28"/>
        <v>5.8916543000000002E-2</v>
      </c>
      <c r="AL1805" s="151">
        <v>589.16543000000001</v>
      </c>
      <c r="AM1805" s="151">
        <v>180.25200000000001</v>
      </c>
      <c r="AN1805" s="151">
        <v>945.4144</v>
      </c>
      <c r="AO1805" s="151">
        <v>54.935368599999997</v>
      </c>
      <c r="AQ1805" s="152">
        <v>4.2958826429999997</v>
      </c>
      <c r="AR1805" s="152">
        <v>0.57164224699999999</v>
      </c>
      <c r="AS1805" s="152">
        <v>1.3215862819999999</v>
      </c>
      <c r="AU1805" s="151">
        <v>560.92598969999995</v>
      </c>
      <c r="AV1805" s="152">
        <v>1525.8709060000001</v>
      </c>
      <c r="AW1805" s="152">
        <v>37.742546930000003</v>
      </c>
      <c r="AX1805" s="151">
        <v>6530.0600510000004</v>
      </c>
      <c r="AZ1805" s="152">
        <v>285.53516990000003</v>
      </c>
      <c r="BG1805" s="152">
        <v>0.97011057599999995</v>
      </c>
      <c r="BH1805" s="152">
        <v>163.60578860000001</v>
      </c>
      <c r="BI1805" s="152">
        <v>21.595145120000002</v>
      </c>
      <c r="BJ1805" s="152">
        <v>72.497036589999993</v>
      </c>
      <c r="BK1805" s="152">
        <v>2.691259525</v>
      </c>
      <c r="BO1805" s="152">
        <v>17.276238379999999</v>
      </c>
      <c r="BP1805" s="152">
        <v>3.35776012</v>
      </c>
      <c r="BQ1805" s="152">
        <v>9.9313646179999999</v>
      </c>
      <c r="BR1805" s="152">
        <v>1.5525220909999999</v>
      </c>
      <c r="BS1805" s="152">
        <v>7.6484908669999996</v>
      </c>
      <c r="BT1805" s="152">
        <v>2.141845123</v>
      </c>
      <c r="BU1805" s="152">
        <v>1.0465271920000001</v>
      </c>
      <c r="BV1805" s="152">
        <v>3.3722168269999999</v>
      </c>
      <c r="BX1805" s="152">
        <v>3.6483180239999999</v>
      </c>
      <c r="BZ1805" s="152">
        <v>2.6409146369999998</v>
      </c>
      <c r="CB1805" s="152">
        <v>2.5011893559999998</v>
      </c>
      <c r="CD1805" s="152">
        <v>1.903214953</v>
      </c>
      <c r="DC1805" s="152">
        <v>40.579000000000001</v>
      </c>
      <c r="DF1805" s="152">
        <v>11.519</v>
      </c>
      <c r="DG1805" s="152">
        <v>46.970999999999997</v>
      </c>
      <c r="DJ1805" s="152">
        <v>0.20899999999999999</v>
      </c>
      <c r="DM1805" s="152">
        <v>0.300666667</v>
      </c>
      <c r="DO1805" s="154">
        <v>87.908158929999999</v>
      </c>
      <c r="ED1805" s="152">
        <v>50.5</v>
      </c>
      <c r="EE1805" s="152">
        <v>1.1399999999999999</v>
      </c>
      <c r="EF1805" s="152">
        <v>17.489999999999998</v>
      </c>
      <c r="EH1805" s="152">
        <v>7.2802620349999998</v>
      </c>
      <c r="EJ1805" s="152">
        <v>8.0905552000000007</v>
      </c>
      <c r="EK1805" s="152">
        <v>0.15</v>
      </c>
      <c r="EL1805" s="152">
        <v>7.77</v>
      </c>
      <c r="EM1805" s="152">
        <v>11.62</v>
      </c>
      <c r="EO1805" s="152">
        <v>2.86</v>
      </c>
      <c r="EP1805" s="152">
        <v>0.21</v>
      </c>
      <c r="EQ1805" s="152">
        <v>0.13</v>
      </c>
      <c r="FF1805" s="152">
        <v>207</v>
      </c>
      <c r="FJ1805" s="152">
        <v>121</v>
      </c>
      <c r="FP1805" s="152">
        <v>2.62</v>
      </c>
      <c r="FQ1805" s="152">
        <v>198.2</v>
      </c>
      <c r="FR1805" s="152">
        <v>25</v>
      </c>
      <c r="FS1805" s="152">
        <v>73</v>
      </c>
      <c r="FT1805" s="152">
        <v>2</v>
      </c>
      <c r="FY1805" s="152">
        <v>35</v>
      </c>
      <c r="GC1805" s="152">
        <v>9.31</v>
      </c>
      <c r="GD1805" s="152">
        <v>2.83</v>
      </c>
      <c r="HE1805" s="152">
        <v>0.51306399999999996</v>
      </c>
      <c r="HG1805" s="152">
        <v>0.70298799999999995</v>
      </c>
    </row>
    <row r="1806" spans="1:215">
      <c r="A1806" s="151">
        <v>7451</v>
      </c>
      <c r="B1806" s="152" t="s">
        <v>2859</v>
      </c>
      <c r="C1806" s="152" t="s">
        <v>2877</v>
      </c>
      <c r="D1806" s="152" t="s">
        <v>2878</v>
      </c>
      <c r="E1806" s="152" t="s">
        <v>3592</v>
      </c>
      <c r="F1806" s="152" t="s">
        <v>10252</v>
      </c>
      <c r="L1806" s="153" t="s">
        <v>4347</v>
      </c>
      <c r="M1806" s="153" t="s">
        <v>5081</v>
      </c>
      <c r="P1806" s="152">
        <v>18.25</v>
      </c>
      <c r="Q1806" s="152">
        <v>144.69999999999999</v>
      </c>
      <c r="R1806" s="152" t="s">
        <v>2882</v>
      </c>
      <c r="S1806" s="152" t="s">
        <v>2716</v>
      </c>
      <c r="T1806" s="152">
        <v>52.521999999999998</v>
      </c>
      <c r="U1806" s="152">
        <v>1.1830000000000001</v>
      </c>
      <c r="V1806" s="152">
        <v>18.041</v>
      </c>
      <c r="X1806" s="152">
        <v>6.8239999999999998</v>
      </c>
      <c r="AA1806" s="152">
        <v>3.802</v>
      </c>
      <c r="AB1806" s="152">
        <v>0.13500000000000001</v>
      </c>
      <c r="AC1806" s="152">
        <v>13.846</v>
      </c>
      <c r="AD1806" s="152">
        <v>3.4620000000000002</v>
      </c>
      <c r="AE1806" s="152">
        <v>0.24</v>
      </c>
      <c r="AF1806" s="152">
        <v>0.186</v>
      </c>
      <c r="AI1806" s="152">
        <v>100.3642686</v>
      </c>
      <c r="AJ1806" s="152">
        <v>0.62574418899999995</v>
      </c>
      <c r="AK1806" s="156">
        <f t="shared" si="28"/>
        <v>5.8782732999999997E-2</v>
      </c>
      <c r="AL1806" s="151">
        <v>587.82732999999996</v>
      </c>
      <c r="AM1806" s="151">
        <v>180.9196</v>
      </c>
      <c r="AN1806" s="151">
        <v>974.72511999999995</v>
      </c>
      <c r="AO1806" s="151">
        <v>56.707092400000001</v>
      </c>
      <c r="AQ1806" s="152">
        <v>4.7933667550000001</v>
      </c>
      <c r="AR1806" s="152">
        <v>0.63531227099999998</v>
      </c>
      <c r="AS1806" s="152">
        <v>1.8458127010000001</v>
      </c>
      <c r="AU1806" s="151">
        <v>720.40058190000002</v>
      </c>
      <c r="AV1806" s="152">
        <v>1585.1208549999999</v>
      </c>
      <c r="AW1806" s="152">
        <v>35.840436339999997</v>
      </c>
      <c r="AX1806" s="151">
        <v>6205.0088750000004</v>
      </c>
      <c r="AZ1806" s="152">
        <v>327.99514970000001</v>
      </c>
      <c r="BG1806" s="152">
        <v>0.57031200000000004</v>
      </c>
      <c r="BH1806" s="152">
        <v>159.14904039999999</v>
      </c>
      <c r="BI1806" s="152">
        <v>19.740143459999999</v>
      </c>
      <c r="BJ1806" s="152">
        <v>82.050240540000004</v>
      </c>
      <c r="BK1806" s="152">
        <v>2.9703897540000002</v>
      </c>
      <c r="BO1806" s="152">
        <v>15.80321037</v>
      </c>
      <c r="BP1806" s="152">
        <v>3.72038241</v>
      </c>
      <c r="BQ1806" s="152">
        <v>11.86290088</v>
      </c>
      <c r="BR1806" s="152">
        <v>1.8280538609999999</v>
      </c>
      <c r="BS1806" s="152">
        <v>8.4755013170000009</v>
      </c>
      <c r="BT1806" s="152">
        <v>2.1355508639999998</v>
      </c>
      <c r="BU1806" s="152">
        <v>0.94896522299999997</v>
      </c>
      <c r="BV1806" s="152">
        <v>3.0568169190000001</v>
      </c>
      <c r="BX1806" s="152">
        <v>3.5311386009999999</v>
      </c>
      <c r="BZ1806" s="152">
        <v>2.4414659410000001</v>
      </c>
      <c r="CB1806" s="152">
        <v>2.034150307</v>
      </c>
      <c r="CD1806" s="152">
        <v>2.0665530300000001</v>
      </c>
      <c r="DC1806" s="152">
        <v>40.65666667</v>
      </c>
      <c r="DF1806" s="152">
        <v>11.33133333</v>
      </c>
      <c r="DG1806" s="152">
        <v>46.91266667</v>
      </c>
      <c r="DJ1806" s="152">
        <v>0.23266666699999999</v>
      </c>
      <c r="DM1806" s="152">
        <v>0.30099999999999999</v>
      </c>
      <c r="DO1806" s="154">
        <v>88.06862769</v>
      </c>
      <c r="ED1806" s="152">
        <v>50.5</v>
      </c>
      <c r="EE1806" s="152">
        <v>1.1399999999999999</v>
      </c>
      <c r="EF1806" s="152">
        <v>17.489999999999998</v>
      </c>
      <c r="EH1806" s="152">
        <v>7.2802620349999998</v>
      </c>
      <c r="EJ1806" s="152">
        <v>8.0905552000000007</v>
      </c>
      <c r="EK1806" s="152">
        <v>0.15</v>
      </c>
      <c r="EL1806" s="152">
        <v>7.77</v>
      </c>
      <c r="EM1806" s="152">
        <v>11.62</v>
      </c>
      <c r="EO1806" s="152">
        <v>2.86</v>
      </c>
      <c r="EP1806" s="152">
        <v>0.21</v>
      </c>
      <c r="EQ1806" s="152">
        <v>0.13</v>
      </c>
      <c r="FF1806" s="152">
        <v>207</v>
      </c>
      <c r="FJ1806" s="152">
        <v>121</v>
      </c>
      <c r="FP1806" s="152">
        <v>2.62</v>
      </c>
      <c r="FQ1806" s="152">
        <v>198.2</v>
      </c>
      <c r="FR1806" s="152">
        <v>25</v>
      </c>
      <c r="FS1806" s="152">
        <v>73</v>
      </c>
      <c r="FT1806" s="152">
        <v>2</v>
      </c>
      <c r="FY1806" s="152">
        <v>35</v>
      </c>
      <c r="GC1806" s="152">
        <v>9.31</v>
      </c>
      <c r="GD1806" s="152">
        <v>2.83</v>
      </c>
      <c r="HE1806" s="152">
        <v>0.51306399999999996</v>
      </c>
      <c r="HG1806" s="152">
        <v>0.70298799999999995</v>
      </c>
    </row>
    <row r="1807" spans="1:215">
      <c r="A1807" s="151">
        <v>7452</v>
      </c>
      <c r="B1807" s="152" t="s">
        <v>2859</v>
      </c>
      <c r="C1807" s="152" t="s">
        <v>2877</v>
      </c>
      <c r="D1807" s="152" t="s">
        <v>2878</v>
      </c>
      <c r="E1807" s="152" t="s">
        <v>3592</v>
      </c>
      <c r="F1807" s="152" t="s">
        <v>10253</v>
      </c>
      <c r="L1807" s="153" t="s">
        <v>4347</v>
      </c>
      <c r="M1807" s="153" t="s">
        <v>4485</v>
      </c>
      <c r="P1807" s="152">
        <v>18.25</v>
      </c>
      <c r="Q1807" s="152">
        <v>144.69999999999999</v>
      </c>
      <c r="R1807" s="152" t="s">
        <v>2882</v>
      </c>
      <c r="S1807" s="152" t="s">
        <v>2716</v>
      </c>
      <c r="T1807" s="152">
        <v>50.447000000000003</v>
      </c>
      <c r="U1807" s="152">
        <v>1.1559999999999999</v>
      </c>
      <c r="V1807" s="152">
        <v>15.814</v>
      </c>
      <c r="X1807" s="152">
        <v>7.8650000000000002</v>
      </c>
      <c r="AA1807" s="152">
        <v>6.9189999999999996</v>
      </c>
      <c r="AB1807" s="152">
        <v>0.14199999999999999</v>
      </c>
      <c r="AC1807" s="152">
        <v>12.617000000000001</v>
      </c>
      <c r="AD1807" s="152">
        <v>3.04</v>
      </c>
      <c r="AE1807" s="152">
        <v>0.23300000000000001</v>
      </c>
      <c r="AF1807" s="152">
        <v>0.13900000000000001</v>
      </c>
      <c r="AI1807" s="152">
        <v>98.522835720000003</v>
      </c>
      <c r="AJ1807" s="152">
        <v>0.82002492400000004</v>
      </c>
      <c r="AK1807" s="156">
        <f t="shared" si="28"/>
        <v>6.8029004000000004E-2</v>
      </c>
      <c r="AL1807" s="151">
        <v>680.29003999999998</v>
      </c>
      <c r="AM1807" s="151">
        <v>165.56479999999999</v>
      </c>
      <c r="AN1807" s="151">
        <v>882.1952</v>
      </c>
      <c r="AO1807" s="151">
        <v>56.378995400000001</v>
      </c>
      <c r="AQ1807" s="152">
        <v>4.7245327870000002</v>
      </c>
      <c r="AR1807" s="152">
        <v>0.60112111700000004</v>
      </c>
      <c r="AS1807" s="152">
        <v>1.909597016</v>
      </c>
      <c r="AU1807" s="151">
        <v>622.39101840000001</v>
      </c>
      <c r="AV1807" s="152">
        <v>1806.458574</v>
      </c>
      <c r="AW1807" s="152">
        <v>39.958924799999998</v>
      </c>
      <c r="AX1807" s="151">
        <v>6815.6711930000001</v>
      </c>
      <c r="AZ1807" s="152">
        <v>346.65207779999997</v>
      </c>
      <c r="BG1807" s="152">
        <v>1.417171006</v>
      </c>
      <c r="BH1807" s="152">
        <v>179.47545249999999</v>
      </c>
      <c r="BI1807" s="152">
        <v>22.331908949999999</v>
      </c>
      <c r="BJ1807" s="152">
        <v>75.343149960000005</v>
      </c>
      <c r="BK1807" s="152">
        <v>3.497698507</v>
      </c>
      <c r="BO1807" s="152">
        <v>21.7267893</v>
      </c>
      <c r="BP1807" s="152">
        <v>3.9212792909999998</v>
      </c>
      <c r="BQ1807" s="152">
        <v>10.77391959</v>
      </c>
      <c r="BR1807" s="152">
        <v>1.6702315889999999</v>
      </c>
      <c r="BS1807" s="152">
        <v>8.2771832179999993</v>
      </c>
      <c r="BT1807" s="152">
        <v>2.7143905080000001</v>
      </c>
      <c r="BU1807" s="152">
        <v>1.110969345</v>
      </c>
      <c r="BV1807" s="152">
        <v>3.3719689499999999</v>
      </c>
      <c r="BX1807" s="152">
        <v>4.0487962519999998</v>
      </c>
      <c r="BZ1807" s="152">
        <v>2.8771192449999998</v>
      </c>
      <c r="CB1807" s="152">
        <v>2.3967300640000002</v>
      </c>
      <c r="CD1807" s="152">
        <v>1.8413471880000001</v>
      </c>
      <c r="DC1807" s="152">
        <v>40.463000000000001</v>
      </c>
      <c r="DF1807" s="152">
        <v>11.955666669999999</v>
      </c>
      <c r="DG1807" s="152">
        <v>46.267000000000003</v>
      </c>
      <c r="DJ1807" s="152">
        <v>0.17066666699999999</v>
      </c>
      <c r="DM1807" s="152">
        <v>0.30099999999999999</v>
      </c>
      <c r="DO1807" s="154">
        <v>87.341012939999999</v>
      </c>
      <c r="ED1807" s="152">
        <v>50.5</v>
      </c>
      <c r="EE1807" s="152">
        <v>1.1399999999999999</v>
      </c>
      <c r="EF1807" s="152">
        <v>17.489999999999998</v>
      </c>
      <c r="EH1807" s="152">
        <v>7.2802620349999998</v>
      </c>
      <c r="EJ1807" s="152">
        <v>8.0905552000000007</v>
      </c>
      <c r="EK1807" s="152">
        <v>0.15</v>
      </c>
      <c r="EL1807" s="152">
        <v>7.77</v>
      </c>
      <c r="EM1807" s="152">
        <v>11.62</v>
      </c>
      <c r="EO1807" s="152">
        <v>2.86</v>
      </c>
      <c r="EP1807" s="152">
        <v>0.21</v>
      </c>
      <c r="EQ1807" s="152">
        <v>0.13</v>
      </c>
      <c r="FF1807" s="152">
        <v>207</v>
      </c>
      <c r="FJ1807" s="152">
        <v>121</v>
      </c>
      <c r="FP1807" s="152">
        <v>2.62</v>
      </c>
      <c r="FQ1807" s="152">
        <v>198.2</v>
      </c>
      <c r="FR1807" s="152">
        <v>25</v>
      </c>
      <c r="FS1807" s="152">
        <v>73</v>
      </c>
      <c r="FT1807" s="152">
        <v>2</v>
      </c>
      <c r="FY1807" s="152">
        <v>35</v>
      </c>
      <c r="GC1807" s="152">
        <v>9.31</v>
      </c>
      <c r="GD1807" s="152">
        <v>2.83</v>
      </c>
      <c r="HE1807" s="152">
        <v>0.51306399999999996</v>
      </c>
      <c r="HG1807" s="152">
        <v>0.70298799999999995</v>
      </c>
    </row>
    <row r="1808" spans="1:215">
      <c r="A1808" s="151">
        <v>7453</v>
      </c>
      <c r="B1808" s="152" t="s">
        <v>2859</v>
      </c>
      <c r="C1808" s="152" t="s">
        <v>2877</v>
      </c>
      <c r="D1808" s="152" t="s">
        <v>2878</v>
      </c>
      <c r="E1808" s="152" t="s">
        <v>3592</v>
      </c>
      <c r="F1808" s="152" t="s">
        <v>10254</v>
      </c>
      <c r="L1808" s="153" t="s">
        <v>4347</v>
      </c>
      <c r="M1808" s="153" t="s">
        <v>4504</v>
      </c>
      <c r="P1808" s="152">
        <v>18.25</v>
      </c>
      <c r="Q1808" s="152">
        <v>144.69999999999999</v>
      </c>
      <c r="R1808" s="152" t="s">
        <v>2882</v>
      </c>
      <c r="S1808" s="152" t="s">
        <v>2716</v>
      </c>
      <c r="T1808" s="152">
        <v>50.515000000000001</v>
      </c>
      <c r="U1808" s="152">
        <v>1.1379999999999999</v>
      </c>
      <c r="V1808" s="152">
        <v>16.036000000000001</v>
      </c>
      <c r="X1808" s="152">
        <v>7.5839999999999996</v>
      </c>
      <c r="AA1808" s="152">
        <v>6.7149999999999999</v>
      </c>
      <c r="AB1808" s="152">
        <v>0.16600000000000001</v>
      </c>
      <c r="AC1808" s="152">
        <v>12.731</v>
      </c>
      <c r="AD1808" s="152">
        <v>2.92</v>
      </c>
      <c r="AE1808" s="152">
        <v>0.23599999999999999</v>
      </c>
      <c r="AF1808" s="152">
        <v>0.13500000000000001</v>
      </c>
      <c r="AI1808" s="152">
        <v>98.325405050000001</v>
      </c>
      <c r="AJ1808" s="152">
        <v>0.91104089700000002</v>
      </c>
      <c r="AK1808" s="156">
        <f t="shared" si="28"/>
        <v>6.7065572000000004E-2</v>
      </c>
      <c r="AL1808" s="151">
        <v>670.65571999999997</v>
      </c>
      <c r="AM1808" s="151">
        <v>163.56200000000001</v>
      </c>
      <c r="AN1808" s="151">
        <v>881.62048000000004</v>
      </c>
      <c r="AO1808" s="151">
        <v>104.99104</v>
      </c>
      <c r="AQ1808" s="152">
        <v>4.5952733099999996</v>
      </c>
      <c r="AR1808" s="152">
        <v>0.60014566000000003</v>
      </c>
      <c r="AS1808" s="152">
        <v>1.855732089</v>
      </c>
      <c r="AU1808" s="151">
        <v>583.84269570000004</v>
      </c>
      <c r="AV1808" s="152">
        <v>1641.7112070000001</v>
      </c>
      <c r="AW1808" s="152">
        <v>36.46389181</v>
      </c>
      <c r="AX1808" s="151">
        <v>6454.256652</v>
      </c>
      <c r="AZ1808" s="152">
        <v>354.34562190000003</v>
      </c>
      <c r="BG1808" s="152">
        <v>1.5107463880000001</v>
      </c>
      <c r="BH1808" s="152">
        <v>173.38715719999999</v>
      </c>
      <c r="BI1808" s="152">
        <v>19.577158570000002</v>
      </c>
      <c r="BJ1808" s="152">
        <v>70.179336559999996</v>
      </c>
      <c r="BK1808" s="152">
        <v>2.7806863829999999</v>
      </c>
      <c r="BO1808" s="152">
        <v>22.59011362</v>
      </c>
      <c r="BP1808" s="152">
        <v>3.609317468</v>
      </c>
      <c r="BQ1808" s="152">
        <v>10.39152369</v>
      </c>
      <c r="BR1808" s="152">
        <v>1.5713413839999999</v>
      </c>
      <c r="BS1808" s="152">
        <v>7.6288531500000003</v>
      </c>
      <c r="BT1808" s="152">
        <v>2.2242466009999999</v>
      </c>
      <c r="BU1808" s="152">
        <v>1.019907165</v>
      </c>
      <c r="BV1808" s="152">
        <v>2.8529426849999999</v>
      </c>
      <c r="BX1808" s="152">
        <v>3.6685351110000002</v>
      </c>
      <c r="BZ1808" s="152">
        <v>2.3287462529999998</v>
      </c>
      <c r="CB1808" s="152">
        <v>2.235016495</v>
      </c>
      <c r="CD1808" s="152">
        <v>1.8558371199999999</v>
      </c>
      <c r="CU1808" s="152">
        <v>-75.662314892853246</v>
      </c>
      <c r="DC1808" s="152">
        <v>40.520000000000003</v>
      </c>
      <c r="DF1808" s="152">
        <v>11.30066667</v>
      </c>
      <c r="DG1808" s="152">
        <v>46.654000000000003</v>
      </c>
      <c r="DJ1808" s="152">
        <v>0.21233333300000001</v>
      </c>
      <c r="DM1808" s="152">
        <v>0.301666667</v>
      </c>
      <c r="DO1808" s="154">
        <v>88.038974199999998</v>
      </c>
      <c r="ED1808" s="152">
        <v>50.5</v>
      </c>
      <c r="EE1808" s="152">
        <v>1.1399999999999999</v>
      </c>
      <c r="EF1808" s="152">
        <v>17.489999999999998</v>
      </c>
      <c r="EH1808" s="152">
        <v>7.2802620349999998</v>
      </c>
      <c r="EJ1808" s="152">
        <v>8.0905552000000007</v>
      </c>
      <c r="EK1808" s="152">
        <v>0.15</v>
      </c>
      <c r="EL1808" s="152">
        <v>7.77</v>
      </c>
      <c r="EM1808" s="152">
        <v>11.62</v>
      </c>
      <c r="EO1808" s="152">
        <v>2.86</v>
      </c>
      <c r="EP1808" s="152">
        <v>0.21</v>
      </c>
      <c r="EQ1808" s="152">
        <v>0.13</v>
      </c>
      <c r="FF1808" s="152">
        <v>207</v>
      </c>
      <c r="FJ1808" s="152">
        <v>121</v>
      </c>
      <c r="FP1808" s="152">
        <v>2.62</v>
      </c>
      <c r="FQ1808" s="152">
        <v>198.2</v>
      </c>
      <c r="FR1808" s="152">
        <v>25</v>
      </c>
      <c r="FS1808" s="152">
        <v>73</v>
      </c>
      <c r="FT1808" s="152">
        <v>2</v>
      </c>
      <c r="FY1808" s="152">
        <v>35</v>
      </c>
      <c r="GC1808" s="152">
        <v>9.31</v>
      </c>
      <c r="GD1808" s="152">
        <v>2.83</v>
      </c>
      <c r="HE1808" s="152">
        <v>0.51306399999999996</v>
      </c>
      <c r="HG1808" s="152">
        <v>0.70298799999999995</v>
      </c>
    </row>
    <row r="1809" spans="1:215">
      <c r="A1809" s="151">
        <v>7454</v>
      </c>
      <c r="B1809" s="152" t="s">
        <v>2859</v>
      </c>
      <c r="C1809" s="152" t="s">
        <v>2877</v>
      </c>
      <c r="D1809" s="152" t="s">
        <v>2878</v>
      </c>
      <c r="E1809" s="152" t="s">
        <v>3592</v>
      </c>
      <c r="F1809" s="152" t="s">
        <v>10255</v>
      </c>
      <c r="L1809" s="153" t="s">
        <v>4347</v>
      </c>
      <c r="M1809" s="153" t="s">
        <v>5168</v>
      </c>
      <c r="P1809" s="152">
        <v>18.25</v>
      </c>
      <c r="Q1809" s="152">
        <v>144.69999999999999</v>
      </c>
      <c r="R1809" s="152" t="s">
        <v>2882</v>
      </c>
      <c r="S1809" s="152" t="s">
        <v>2716</v>
      </c>
      <c r="T1809" s="152">
        <v>52.96</v>
      </c>
      <c r="U1809" s="152">
        <v>1.1779999999999999</v>
      </c>
      <c r="V1809" s="152">
        <v>18.085999999999999</v>
      </c>
      <c r="X1809" s="152">
        <v>6.7880000000000003</v>
      </c>
      <c r="AA1809" s="152">
        <v>4.0209999999999999</v>
      </c>
      <c r="AB1809" s="152">
        <v>0.123</v>
      </c>
      <c r="AC1809" s="152">
        <v>13.606999999999999</v>
      </c>
      <c r="AD1809" s="152">
        <v>3.4929999999999999</v>
      </c>
      <c r="AE1809" s="152">
        <v>0.23100000000000001</v>
      </c>
      <c r="AF1809" s="152">
        <v>0.112</v>
      </c>
      <c r="AI1809" s="152">
        <v>100.7306325</v>
      </c>
      <c r="AJ1809" s="152">
        <v>0.85731649099999996</v>
      </c>
      <c r="AK1809" s="156">
        <f t="shared" si="28"/>
        <v>9.5433291999999989E-2</v>
      </c>
      <c r="AL1809" s="151">
        <v>954.33291999999994</v>
      </c>
      <c r="AM1809" s="151">
        <v>183.59</v>
      </c>
      <c r="AN1809" s="151">
        <v>967.25376000000006</v>
      </c>
      <c r="AO1809" s="151">
        <v>56.426718600000001</v>
      </c>
      <c r="AQ1809" s="152">
        <v>4.5897830800000001</v>
      </c>
      <c r="AR1809" s="152">
        <v>0.64194958599999996</v>
      </c>
      <c r="AS1809" s="152">
        <v>1.608135919</v>
      </c>
      <c r="AU1809" s="151">
        <v>586.82507769999995</v>
      </c>
      <c r="AV1809" s="152">
        <v>1566.0603980000001</v>
      </c>
      <c r="AW1809" s="152">
        <v>39.4586367</v>
      </c>
      <c r="AX1809" s="151">
        <v>6673.1665190000003</v>
      </c>
      <c r="AZ1809" s="152">
        <v>349.2808819</v>
      </c>
      <c r="BG1809" s="152">
        <v>0.59468111300000004</v>
      </c>
      <c r="BH1809" s="152">
        <v>176.97999010000001</v>
      </c>
      <c r="BI1809" s="152">
        <v>21.539248910000001</v>
      </c>
      <c r="BJ1809" s="152">
        <v>74.317149060000006</v>
      </c>
      <c r="BK1809" s="152">
        <v>2.9580791949999998</v>
      </c>
      <c r="BO1809" s="152">
        <v>18.163747990000001</v>
      </c>
      <c r="BP1809" s="152">
        <v>3.2701338450000002</v>
      </c>
      <c r="BQ1809" s="152">
        <v>10.377069499999999</v>
      </c>
      <c r="BR1809" s="152">
        <v>1.7155092300000001</v>
      </c>
      <c r="BS1809" s="152">
        <v>8.1393766860000003</v>
      </c>
      <c r="BT1809" s="152">
        <v>2.5787629889999999</v>
      </c>
      <c r="BU1809" s="152">
        <v>0.90918396199999996</v>
      </c>
      <c r="BV1809" s="152">
        <v>3.286708725</v>
      </c>
      <c r="BX1809" s="152">
        <v>3.8947564130000001</v>
      </c>
      <c r="BZ1809" s="152">
        <v>2.8090250650000002</v>
      </c>
      <c r="CB1809" s="152">
        <v>2.2501796779999998</v>
      </c>
      <c r="CD1809" s="152">
        <v>2.0102005780000001</v>
      </c>
      <c r="DC1809" s="152">
        <v>40.816666669999996</v>
      </c>
      <c r="DF1809" s="152">
        <v>11.136333329999999</v>
      </c>
      <c r="DG1809" s="152">
        <v>47.002000000000002</v>
      </c>
      <c r="DJ1809" s="152">
        <v>0.211666667</v>
      </c>
      <c r="DM1809" s="152">
        <v>0.28999999999999998</v>
      </c>
      <c r="DO1809" s="154">
        <v>88.26954053</v>
      </c>
      <c r="ED1809" s="152">
        <v>50.5</v>
      </c>
      <c r="EE1809" s="152">
        <v>1.1399999999999999</v>
      </c>
      <c r="EF1809" s="152">
        <v>17.489999999999998</v>
      </c>
      <c r="EH1809" s="152">
        <v>7.2802620349999998</v>
      </c>
      <c r="EJ1809" s="152">
        <v>8.0905552000000007</v>
      </c>
      <c r="EK1809" s="152">
        <v>0.15</v>
      </c>
      <c r="EL1809" s="152">
        <v>7.77</v>
      </c>
      <c r="EM1809" s="152">
        <v>11.62</v>
      </c>
      <c r="EO1809" s="152">
        <v>2.86</v>
      </c>
      <c r="EP1809" s="152">
        <v>0.21</v>
      </c>
      <c r="EQ1809" s="152">
        <v>0.13</v>
      </c>
      <c r="FF1809" s="152">
        <v>207</v>
      </c>
      <c r="FJ1809" s="152">
        <v>121</v>
      </c>
      <c r="FP1809" s="152">
        <v>2.62</v>
      </c>
      <c r="FQ1809" s="152">
        <v>198.2</v>
      </c>
      <c r="FR1809" s="152">
        <v>25</v>
      </c>
      <c r="FS1809" s="152">
        <v>73</v>
      </c>
      <c r="FT1809" s="152">
        <v>2</v>
      </c>
      <c r="FY1809" s="152">
        <v>35</v>
      </c>
      <c r="GC1809" s="152">
        <v>9.31</v>
      </c>
      <c r="GD1809" s="152">
        <v>2.83</v>
      </c>
      <c r="HE1809" s="152">
        <v>0.51306399999999996</v>
      </c>
      <c r="HG1809" s="152">
        <v>0.70298799999999995</v>
      </c>
    </row>
    <row r="1810" spans="1:215">
      <c r="A1810" s="151">
        <v>7455</v>
      </c>
      <c r="B1810" s="152" t="s">
        <v>2859</v>
      </c>
      <c r="C1810" s="152" t="s">
        <v>2877</v>
      </c>
      <c r="D1810" s="152" t="s">
        <v>2878</v>
      </c>
      <c r="E1810" s="152" t="s">
        <v>3592</v>
      </c>
      <c r="F1810" s="152" t="s">
        <v>10256</v>
      </c>
      <c r="L1810" s="153" t="s">
        <v>4347</v>
      </c>
      <c r="M1810" s="153" t="s">
        <v>4812</v>
      </c>
      <c r="P1810" s="152">
        <v>18.25</v>
      </c>
      <c r="Q1810" s="152">
        <v>144.69999999999999</v>
      </c>
      <c r="R1810" s="152" t="s">
        <v>2882</v>
      </c>
      <c r="S1810" s="152" t="s">
        <v>2716</v>
      </c>
      <c r="T1810" s="152">
        <v>51.499000000000002</v>
      </c>
      <c r="U1810" s="152">
        <v>1.23</v>
      </c>
      <c r="V1810" s="152">
        <v>17.196999999999999</v>
      </c>
      <c r="X1810" s="152">
        <v>6.92</v>
      </c>
      <c r="AA1810" s="152">
        <v>4.8609999999999998</v>
      </c>
      <c r="AB1810" s="152">
        <v>0.14399999999999999</v>
      </c>
      <c r="AC1810" s="152">
        <v>13.313000000000001</v>
      </c>
      <c r="AD1810" s="152">
        <v>3.26</v>
      </c>
      <c r="AE1810" s="152">
        <v>0.214</v>
      </c>
      <c r="AF1810" s="152">
        <v>0.13800000000000001</v>
      </c>
      <c r="AI1810" s="152">
        <v>98.911765299999999</v>
      </c>
      <c r="AJ1810" s="152">
        <v>0.89695629499999996</v>
      </c>
      <c r="AK1810" s="156">
        <f t="shared" si="28"/>
        <v>8.8716030000000001E-2</v>
      </c>
      <c r="AL1810" s="151">
        <v>887.16030000000001</v>
      </c>
      <c r="AM1810" s="151">
        <v>165.89859999999999</v>
      </c>
      <c r="AN1810" s="151">
        <v>969.55264</v>
      </c>
      <c r="AO1810" s="151">
        <v>47.377206800000003</v>
      </c>
      <c r="AQ1810" s="152">
        <v>4.3517412020000004</v>
      </c>
      <c r="AR1810" s="152">
        <v>0.55977499200000003</v>
      </c>
      <c r="AS1810" s="152">
        <v>1.666604384</v>
      </c>
      <c r="AU1810" s="151">
        <v>571.53519219999998</v>
      </c>
      <c r="AV1810" s="152">
        <v>1578.176348</v>
      </c>
      <c r="AW1810" s="152">
        <v>38.938984650000002</v>
      </c>
      <c r="AX1810" s="151">
        <v>6826.097264</v>
      </c>
      <c r="AZ1810" s="152">
        <v>335.16917610000002</v>
      </c>
      <c r="BG1810" s="152">
        <v>0.76438482799999996</v>
      </c>
      <c r="BH1810" s="152">
        <v>181.27318790000001</v>
      </c>
      <c r="BI1810" s="152">
        <v>22.253591530000001</v>
      </c>
      <c r="BJ1810" s="152">
        <v>75.178480690000001</v>
      </c>
      <c r="BK1810" s="152">
        <v>3.100819343</v>
      </c>
      <c r="BO1810" s="152">
        <v>18.480464940000001</v>
      </c>
      <c r="BP1810" s="152">
        <v>3.5542456740000001</v>
      </c>
      <c r="BQ1810" s="152">
        <v>11.02947487</v>
      </c>
      <c r="BR1810" s="152">
        <v>1.7261018480000001</v>
      </c>
      <c r="BS1810" s="152">
        <v>8.3456868790000005</v>
      </c>
      <c r="BT1810" s="152">
        <v>2.7843066529999998</v>
      </c>
      <c r="BU1810" s="152">
        <v>1.092405455</v>
      </c>
      <c r="BV1810" s="152">
        <v>3.2653197829999998</v>
      </c>
      <c r="BX1810" s="152">
        <v>4.1445029419999999</v>
      </c>
      <c r="BZ1810" s="152">
        <v>2.4665225450000001</v>
      </c>
      <c r="CB1810" s="152">
        <v>2.403970728</v>
      </c>
      <c r="CD1810" s="152">
        <v>2.0024089759999999</v>
      </c>
      <c r="DC1810" s="152">
        <v>40.690333330000001</v>
      </c>
      <c r="DF1810" s="152">
        <v>11.14733333</v>
      </c>
      <c r="DG1810" s="152">
        <v>47.187666669999999</v>
      </c>
      <c r="DJ1810" s="152">
        <v>0.188</v>
      </c>
      <c r="DM1810" s="152">
        <v>0.303666667</v>
      </c>
      <c r="DO1810" s="154">
        <v>88.300104660000002</v>
      </c>
      <c r="ED1810" s="152">
        <v>50.5</v>
      </c>
      <c r="EE1810" s="152">
        <v>1.1399999999999999</v>
      </c>
      <c r="EF1810" s="152">
        <v>17.489999999999998</v>
      </c>
      <c r="EH1810" s="152">
        <v>7.2802620349999998</v>
      </c>
      <c r="EJ1810" s="152">
        <v>8.0905552000000007</v>
      </c>
      <c r="EK1810" s="152">
        <v>0.15</v>
      </c>
      <c r="EL1810" s="152">
        <v>7.77</v>
      </c>
      <c r="EM1810" s="152">
        <v>11.62</v>
      </c>
      <c r="EO1810" s="152">
        <v>2.86</v>
      </c>
      <c r="EP1810" s="152">
        <v>0.21</v>
      </c>
      <c r="EQ1810" s="152">
        <v>0.13</v>
      </c>
      <c r="FF1810" s="152">
        <v>207</v>
      </c>
      <c r="FJ1810" s="152">
        <v>121</v>
      </c>
      <c r="FP1810" s="152">
        <v>2.62</v>
      </c>
      <c r="FQ1810" s="152">
        <v>198.2</v>
      </c>
      <c r="FR1810" s="152">
        <v>25</v>
      </c>
      <c r="FS1810" s="152">
        <v>73</v>
      </c>
      <c r="FT1810" s="152">
        <v>2</v>
      </c>
      <c r="FY1810" s="152">
        <v>35</v>
      </c>
      <c r="GC1810" s="152">
        <v>9.31</v>
      </c>
      <c r="GD1810" s="152">
        <v>2.83</v>
      </c>
      <c r="HE1810" s="152">
        <v>0.51306399999999996</v>
      </c>
      <c r="HG1810" s="152">
        <v>0.70298799999999995</v>
      </c>
    </row>
    <row r="1811" spans="1:215">
      <c r="A1811" s="151">
        <v>7456</v>
      </c>
      <c r="B1811" s="152" t="s">
        <v>2859</v>
      </c>
      <c r="C1811" s="152" t="s">
        <v>2877</v>
      </c>
      <c r="D1811" s="152" t="s">
        <v>2878</v>
      </c>
      <c r="E1811" s="152" t="s">
        <v>3592</v>
      </c>
      <c r="F1811" s="152" t="s">
        <v>10257</v>
      </c>
      <c r="L1811" s="153" t="s">
        <v>4347</v>
      </c>
      <c r="M1811" s="153" t="s">
        <v>4698</v>
      </c>
      <c r="P1811" s="152">
        <v>18.25</v>
      </c>
      <c r="Q1811" s="152">
        <v>144.69999999999999</v>
      </c>
      <c r="R1811" s="152" t="s">
        <v>2882</v>
      </c>
      <c r="S1811" s="152" t="s">
        <v>2716</v>
      </c>
      <c r="T1811" s="152">
        <v>51.098999999999997</v>
      </c>
      <c r="U1811" s="152">
        <v>1.1759999999999999</v>
      </c>
      <c r="V1811" s="152">
        <v>16.282</v>
      </c>
      <c r="X1811" s="152">
        <v>7.5030000000000001</v>
      </c>
      <c r="AA1811" s="152">
        <v>7.0650000000000004</v>
      </c>
      <c r="AB1811" s="152">
        <v>0.17199999999999999</v>
      </c>
      <c r="AC1811" s="152">
        <v>12.618</v>
      </c>
      <c r="AD1811" s="152">
        <v>3.0070000000000001</v>
      </c>
      <c r="AE1811" s="152">
        <v>0.19800000000000001</v>
      </c>
      <c r="AF1811" s="152">
        <v>9.9000000000000005E-2</v>
      </c>
      <c r="AI1811" s="152">
        <v>99.358781859999993</v>
      </c>
      <c r="AJ1811" s="152">
        <v>0.724470057</v>
      </c>
      <c r="AK1811" s="156">
        <f t="shared" si="28"/>
        <v>0.1224408822</v>
      </c>
      <c r="AL1811" s="151">
        <v>1224.4088220000001</v>
      </c>
      <c r="AM1811" s="151">
        <v>165.23099999999999</v>
      </c>
      <c r="AN1811" s="151">
        <v>923.57503999999994</v>
      </c>
      <c r="AO1811" s="151">
        <v>46.112541999999998</v>
      </c>
      <c r="AQ1811" s="152">
        <v>4.551005237</v>
      </c>
      <c r="AR1811" s="152">
        <v>0.55979763900000001</v>
      </c>
      <c r="AS1811" s="152">
        <v>1.322163196</v>
      </c>
      <c r="AU1811" s="151">
        <v>560.75512400000002</v>
      </c>
      <c r="AV1811" s="152">
        <v>1600.7829369999999</v>
      </c>
      <c r="AW1811" s="152">
        <v>37.508909850000002</v>
      </c>
      <c r="AX1811" s="151">
        <v>6458.5745189999998</v>
      </c>
      <c r="AZ1811" s="152">
        <v>339.22721130000002</v>
      </c>
      <c r="BG1811" s="152">
        <v>0.921142452</v>
      </c>
      <c r="BH1811" s="152">
        <v>167.6417902</v>
      </c>
      <c r="BI1811" s="152">
        <v>20.409330090000001</v>
      </c>
      <c r="BJ1811" s="152">
        <v>72.139258799999993</v>
      </c>
      <c r="BK1811" s="152">
        <v>2.8316622250000001</v>
      </c>
      <c r="BO1811" s="152">
        <v>17.025608420000001</v>
      </c>
      <c r="BP1811" s="152">
        <v>3.216904757</v>
      </c>
      <c r="BQ1811" s="152">
        <v>9.9740221059999996</v>
      </c>
      <c r="BR1811" s="152">
        <v>1.5588621979999999</v>
      </c>
      <c r="BS1811" s="152">
        <v>7.836247985</v>
      </c>
      <c r="BT1811" s="152">
        <v>2.5282713389999998</v>
      </c>
      <c r="BU1811" s="152">
        <v>1.009617169</v>
      </c>
      <c r="BV1811" s="152">
        <v>3.0354184420000001</v>
      </c>
      <c r="BX1811" s="152">
        <v>3.6655046609999999</v>
      </c>
      <c r="BZ1811" s="152">
        <v>2.661783464</v>
      </c>
      <c r="CB1811" s="152">
        <v>2.1314122279999999</v>
      </c>
      <c r="CD1811" s="152">
        <v>1.8154676489999999</v>
      </c>
      <c r="CU1811" s="152">
        <v>-82.241189438421841</v>
      </c>
      <c r="DC1811" s="152">
        <v>40.65366667</v>
      </c>
      <c r="DF1811" s="152">
        <v>11.37933333</v>
      </c>
      <c r="DG1811" s="152">
        <v>46.927999999999997</v>
      </c>
      <c r="DJ1811" s="152">
        <v>0.195333333</v>
      </c>
      <c r="DM1811" s="152">
        <v>0.303666667</v>
      </c>
      <c r="DO1811" s="154">
        <v>88.027583239999998</v>
      </c>
      <c r="ED1811" s="152">
        <v>50.5</v>
      </c>
      <c r="EE1811" s="152">
        <v>1.1399999999999999</v>
      </c>
      <c r="EF1811" s="152">
        <v>17.489999999999998</v>
      </c>
      <c r="EH1811" s="152">
        <v>7.2802620349999998</v>
      </c>
      <c r="EJ1811" s="152">
        <v>8.0905552000000007</v>
      </c>
      <c r="EK1811" s="152">
        <v>0.15</v>
      </c>
      <c r="EL1811" s="152">
        <v>7.77</v>
      </c>
      <c r="EM1811" s="152">
        <v>11.62</v>
      </c>
      <c r="EO1811" s="152">
        <v>2.86</v>
      </c>
      <c r="EP1811" s="152">
        <v>0.21</v>
      </c>
      <c r="EQ1811" s="152">
        <v>0.13</v>
      </c>
      <c r="FF1811" s="152">
        <v>207</v>
      </c>
      <c r="FJ1811" s="152">
        <v>121</v>
      </c>
      <c r="FP1811" s="152">
        <v>2.62</v>
      </c>
      <c r="FQ1811" s="152">
        <v>198.2</v>
      </c>
      <c r="FR1811" s="152">
        <v>25</v>
      </c>
      <c r="FS1811" s="152">
        <v>73</v>
      </c>
      <c r="FT1811" s="152">
        <v>2</v>
      </c>
      <c r="FY1811" s="152">
        <v>35</v>
      </c>
      <c r="GC1811" s="152">
        <v>9.31</v>
      </c>
      <c r="GD1811" s="152">
        <v>2.83</v>
      </c>
      <c r="HE1811" s="152">
        <v>0.51306399999999996</v>
      </c>
      <c r="HG1811" s="152">
        <v>0.70298799999999995</v>
      </c>
    </row>
    <row r="1812" spans="1:215">
      <c r="A1812" s="151">
        <v>7457</v>
      </c>
      <c r="B1812" s="152" t="s">
        <v>2859</v>
      </c>
      <c r="C1812" s="152" t="s">
        <v>2877</v>
      </c>
      <c r="D1812" s="152" t="s">
        <v>2878</v>
      </c>
      <c r="E1812" s="152" t="s">
        <v>3592</v>
      </c>
      <c r="F1812" s="152" t="s">
        <v>10258</v>
      </c>
      <c r="L1812" s="153" t="s">
        <v>4347</v>
      </c>
      <c r="M1812" s="153" t="s">
        <v>4785</v>
      </c>
      <c r="P1812" s="152">
        <v>18.25</v>
      </c>
      <c r="Q1812" s="152">
        <v>144.69999999999999</v>
      </c>
      <c r="R1812" s="152" t="s">
        <v>2882</v>
      </c>
      <c r="S1812" s="152" t="s">
        <v>2716</v>
      </c>
      <c r="T1812" s="152">
        <v>51.420999999999999</v>
      </c>
      <c r="U1812" s="152">
        <v>1.2370000000000001</v>
      </c>
      <c r="V1812" s="152">
        <v>16.253</v>
      </c>
      <c r="X1812" s="152">
        <v>7.56</v>
      </c>
      <c r="AA1812" s="152">
        <v>5.9</v>
      </c>
      <c r="AB1812" s="152">
        <v>0.159</v>
      </c>
      <c r="AC1812" s="152">
        <v>13.157</v>
      </c>
      <c r="AD1812" s="152">
        <v>3.0249999999999999</v>
      </c>
      <c r="AE1812" s="152">
        <v>0.2</v>
      </c>
      <c r="AF1812" s="152">
        <v>9.8000000000000004E-2</v>
      </c>
      <c r="AI1812" s="152">
        <v>99.154913780000001</v>
      </c>
      <c r="AJ1812" s="152">
        <v>0.81834972100000003</v>
      </c>
      <c r="AK1812" s="156">
        <f t="shared" si="28"/>
        <v>8.8087123000000003E-2</v>
      </c>
      <c r="AL1812" s="151">
        <v>880.87122999999997</v>
      </c>
      <c r="AM1812" s="151">
        <v>178.2492</v>
      </c>
      <c r="AN1812" s="151">
        <v>990.81727999999998</v>
      </c>
      <c r="AO1812" s="151">
        <v>25.675081599999999</v>
      </c>
      <c r="AQ1812" s="152">
        <v>4.6488566389999999</v>
      </c>
      <c r="AR1812" s="152">
        <v>0.576650565</v>
      </c>
      <c r="AS1812" s="152">
        <v>1.743775458</v>
      </c>
      <c r="AU1812" s="151">
        <v>561.76996229999997</v>
      </c>
      <c r="AV1812" s="152">
        <v>1446.574969</v>
      </c>
      <c r="AW1812" s="152">
        <v>36.857836949999999</v>
      </c>
      <c r="AX1812" s="151">
        <v>6609.195882</v>
      </c>
      <c r="AZ1812" s="152">
        <v>348.96426589999999</v>
      </c>
      <c r="BG1812" s="152">
        <v>0.92045635299999995</v>
      </c>
      <c r="BH1812" s="152">
        <v>161.465125</v>
      </c>
      <c r="BI1812" s="152">
        <v>21.460147540000001</v>
      </c>
      <c r="BJ1812" s="152">
        <v>70.273802619999998</v>
      </c>
      <c r="BK1812" s="152">
        <v>2.9194528700000002</v>
      </c>
      <c r="BO1812" s="152">
        <v>15.964933329999999</v>
      </c>
      <c r="BP1812" s="152">
        <v>3.2380260820000002</v>
      </c>
      <c r="BQ1812" s="152">
        <v>9.6767185250000001</v>
      </c>
      <c r="BR1812" s="152">
        <v>1.5638724289999999</v>
      </c>
      <c r="BS1812" s="152">
        <v>7.791263914</v>
      </c>
      <c r="BT1812" s="152">
        <v>2.2594497370000002</v>
      </c>
      <c r="BU1812" s="152">
        <v>1.0333346059999999</v>
      </c>
      <c r="BV1812" s="152">
        <v>3.0259085379999999</v>
      </c>
      <c r="BX1812" s="152">
        <v>3.9425554269999998</v>
      </c>
      <c r="BZ1812" s="152">
        <v>2.8296915079999998</v>
      </c>
      <c r="CB1812" s="152">
        <v>2.2626641410000001</v>
      </c>
      <c r="CD1812" s="152">
        <v>1.9311097020000001</v>
      </c>
      <c r="DC1812" s="152">
        <v>40.749000000000002</v>
      </c>
      <c r="DF1812" s="152">
        <v>11.549666670000001</v>
      </c>
      <c r="DG1812" s="152">
        <v>46.674999999999997</v>
      </c>
      <c r="DJ1812" s="152">
        <v>0.208666667</v>
      </c>
      <c r="DM1812" s="152">
        <v>0.28866666699999999</v>
      </c>
      <c r="DO1812" s="154">
        <v>87.812374070000004</v>
      </c>
      <c r="ED1812" s="152">
        <v>50.5</v>
      </c>
      <c r="EE1812" s="152">
        <v>1.1399999999999999</v>
      </c>
      <c r="EF1812" s="152">
        <v>17.489999999999998</v>
      </c>
      <c r="EH1812" s="152">
        <v>7.2802620349999998</v>
      </c>
      <c r="EJ1812" s="152">
        <v>8.0905552000000007</v>
      </c>
      <c r="EK1812" s="152">
        <v>0.15</v>
      </c>
      <c r="EL1812" s="152">
        <v>7.77</v>
      </c>
      <c r="EM1812" s="152">
        <v>11.62</v>
      </c>
      <c r="EO1812" s="152">
        <v>2.86</v>
      </c>
      <c r="EP1812" s="152">
        <v>0.21</v>
      </c>
      <c r="EQ1812" s="152">
        <v>0.13</v>
      </c>
      <c r="FF1812" s="152">
        <v>207</v>
      </c>
      <c r="FJ1812" s="152">
        <v>121</v>
      </c>
      <c r="FP1812" s="152">
        <v>2.62</v>
      </c>
      <c r="FQ1812" s="152">
        <v>198.2</v>
      </c>
      <c r="FR1812" s="152">
        <v>25</v>
      </c>
      <c r="FS1812" s="152">
        <v>73</v>
      </c>
      <c r="FT1812" s="152">
        <v>2</v>
      </c>
      <c r="FY1812" s="152">
        <v>35</v>
      </c>
      <c r="GC1812" s="152">
        <v>9.31</v>
      </c>
      <c r="GD1812" s="152">
        <v>2.83</v>
      </c>
      <c r="HE1812" s="152">
        <v>0.51306399999999996</v>
      </c>
      <c r="HG1812" s="152">
        <v>0.70298799999999995</v>
      </c>
    </row>
    <row r="1813" spans="1:215">
      <c r="A1813" s="151">
        <v>7458</v>
      </c>
      <c r="B1813" s="152" t="s">
        <v>2859</v>
      </c>
      <c r="C1813" s="152" t="s">
        <v>2877</v>
      </c>
      <c r="D1813" s="152" t="s">
        <v>2878</v>
      </c>
      <c r="E1813" s="152" t="s">
        <v>3592</v>
      </c>
      <c r="F1813" s="152" t="s">
        <v>10259</v>
      </c>
      <c r="L1813" s="153" t="s">
        <v>4347</v>
      </c>
      <c r="M1813" s="153" t="s">
        <v>4348</v>
      </c>
      <c r="P1813" s="152">
        <v>18.25</v>
      </c>
      <c r="Q1813" s="152">
        <v>144.69999999999999</v>
      </c>
      <c r="R1813" s="152" t="s">
        <v>2882</v>
      </c>
      <c r="S1813" s="152" t="s">
        <v>2716</v>
      </c>
      <c r="T1813" s="152">
        <v>50.012999999999998</v>
      </c>
      <c r="U1813" s="152">
        <v>1.1859999999999999</v>
      </c>
      <c r="V1813" s="152">
        <v>17.010000000000002</v>
      </c>
      <c r="X1813" s="152">
        <v>7.8339999999999996</v>
      </c>
      <c r="AA1813" s="152">
        <v>7.181</v>
      </c>
      <c r="AB1813" s="152">
        <v>0.152</v>
      </c>
      <c r="AC1813" s="152">
        <v>12.029</v>
      </c>
      <c r="AD1813" s="152">
        <v>2.8690000000000002</v>
      </c>
      <c r="AE1813" s="152">
        <v>0.23300000000000001</v>
      </c>
      <c r="AF1813" s="152">
        <v>0.14799999999999999</v>
      </c>
      <c r="AI1813" s="152">
        <v>98.811807509999994</v>
      </c>
      <c r="AJ1813" s="152">
        <v>0.96618778800000005</v>
      </c>
      <c r="AK1813" s="156">
        <f t="shared" si="28"/>
        <v>1.364862E-2</v>
      </c>
      <c r="AL1813" s="151">
        <v>136.4862</v>
      </c>
      <c r="AM1813" s="151">
        <v>193.60400000000001</v>
      </c>
      <c r="AN1813" s="151">
        <v>869.55136000000005</v>
      </c>
      <c r="AO1813" s="151">
        <v>177.17238</v>
      </c>
      <c r="AQ1813" s="152">
        <v>4.5286321359999997</v>
      </c>
      <c r="AR1813" s="152">
        <v>0.63351665300000004</v>
      </c>
      <c r="AS1813" s="152">
        <v>2.2417934989999999</v>
      </c>
      <c r="AU1813" s="151">
        <v>634.78654349999999</v>
      </c>
      <c r="AV1813" s="152">
        <v>1873.835075</v>
      </c>
      <c r="AW1813" s="152">
        <v>35.280151760000003</v>
      </c>
      <c r="AX1813" s="151">
        <v>6760.4867389999999</v>
      </c>
      <c r="AZ1813" s="152">
        <v>267.80021859999999</v>
      </c>
      <c r="BG1813" s="152">
        <v>1.9933151730000001</v>
      </c>
      <c r="BH1813" s="152">
        <v>198.21779989999999</v>
      </c>
      <c r="BI1813" s="152">
        <v>21.426515729999998</v>
      </c>
      <c r="BJ1813" s="152">
        <v>80.80965252</v>
      </c>
      <c r="BK1813" s="152">
        <v>2.9066358640000001</v>
      </c>
      <c r="BO1813" s="152">
        <v>27.694220359999999</v>
      </c>
      <c r="BP1813" s="152">
        <v>3.9155417739999998</v>
      </c>
      <c r="BQ1813" s="152">
        <v>12.2220105</v>
      </c>
      <c r="BR1813" s="152">
        <v>1.8794705819999999</v>
      </c>
      <c r="BS1813" s="152">
        <v>8.5192294880000006</v>
      </c>
      <c r="BT1813" s="152">
        <v>2.4620784370000002</v>
      </c>
      <c r="BU1813" s="152">
        <v>0.79964278300000002</v>
      </c>
      <c r="BV1813" s="152">
        <v>3.1106205729999998</v>
      </c>
      <c r="BX1813" s="152">
        <v>3.8539721060000001</v>
      </c>
      <c r="BZ1813" s="152">
        <v>2.5303355409999999</v>
      </c>
      <c r="CB1813" s="152">
        <v>2.4489299469999999</v>
      </c>
      <c r="CD1813" s="152">
        <v>2.0647744239999999</v>
      </c>
      <c r="CU1813" s="152">
        <v>-65.026252871529749</v>
      </c>
      <c r="DC1813" s="152">
        <v>40.560333329999999</v>
      </c>
      <c r="DF1813" s="152">
        <v>11.979333329999999</v>
      </c>
      <c r="DG1813" s="152">
        <v>46.041333330000001</v>
      </c>
      <c r="DJ1813" s="152">
        <v>0.20633333300000001</v>
      </c>
      <c r="DM1813" s="152">
        <v>0.29433333299999997</v>
      </c>
      <c r="DO1813" s="154">
        <v>87.264893169999993</v>
      </c>
      <c r="ED1813" s="152">
        <v>50.5</v>
      </c>
      <c r="EE1813" s="152">
        <v>1.1399999999999999</v>
      </c>
      <c r="EF1813" s="152">
        <v>17.489999999999998</v>
      </c>
      <c r="EH1813" s="152">
        <v>7.2802620349999998</v>
      </c>
      <c r="EJ1813" s="152">
        <v>8.0905552000000007</v>
      </c>
      <c r="EK1813" s="152">
        <v>0.15</v>
      </c>
      <c r="EL1813" s="152">
        <v>7.77</v>
      </c>
      <c r="EM1813" s="152">
        <v>11.62</v>
      </c>
      <c r="EO1813" s="152">
        <v>2.86</v>
      </c>
      <c r="EP1813" s="152">
        <v>0.21</v>
      </c>
      <c r="EQ1813" s="152">
        <v>0.13</v>
      </c>
      <c r="FF1813" s="152">
        <v>207</v>
      </c>
      <c r="FJ1813" s="152">
        <v>121</v>
      </c>
      <c r="FP1813" s="152">
        <v>2.62</v>
      </c>
      <c r="FQ1813" s="152">
        <v>198.2</v>
      </c>
      <c r="FR1813" s="152">
        <v>25</v>
      </c>
      <c r="FS1813" s="152">
        <v>73</v>
      </c>
      <c r="FT1813" s="152">
        <v>2</v>
      </c>
      <c r="FY1813" s="152">
        <v>35</v>
      </c>
      <c r="GC1813" s="152">
        <v>9.31</v>
      </c>
      <c r="GD1813" s="152">
        <v>2.83</v>
      </c>
      <c r="HE1813" s="152">
        <v>0.51306399999999996</v>
      </c>
      <c r="HG1813" s="152">
        <v>0.70298799999999995</v>
      </c>
    </row>
    <row r="1814" spans="1:215">
      <c r="A1814" s="151">
        <v>7459</v>
      </c>
      <c r="B1814" s="152" t="s">
        <v>2859</v>
      </c>
      <c r="C1814" s="152" t="s">
        <v>2877</v>
      </c>
      <c r="D1814" s="152" t="s">
        <v>2878</v>
      </c>
      <c r="E1814" s="152" t="s">
        <v>3592</v>
      </c>
      <c r="F1814" s="152" t="s">
        <v>10260</v>
      </c>
      <c r="L1814" s="153" t="s">
        <v>4347</v>
      </c>
      <c r="M1814" s="153" t="s">
        <v>4897</v>
      </c>
      <c r="P1814" s="152">
        <v>18.25</v>
      </c>
      <c r="Q1814" s="152">
        <v>144.69999999999999</v>
      </c>
      <c r="R1814" s="152" t="s">
        <v>2882</v>
      </c>
      <c r="S1814" s="152" t="s">
        <v>2716</v>
      </c>
      <c r="T1814" s="152">
        <v>51.747</v>
      </c>
      <c r="U1814" s="152">
        <v>1.4059999999999999</v>
      </c>
      <c r="V1814" s="152">
        <v>16.809999999999999</v>
      </c>
      <c r="X1814" s="152">
        <v>7.6760000000000002</v>
      </c>
      <c r="AA1814" s="152">
        <v>5.4470000000000001</v>
      </c>
      <c r="AB1814" s="152">
        <v>0.16200000000000001</v>
      </c>
      <c r="AC1814" s="152">
        <v>12.782</v>
      </c>
      <c r="AD1814" s="152">
        <v>3.1909999999999998</v>
      </c>
      <c r="AE1814" s="152">
        <v>0.24199999999999999</v>
      </c>
      <c r="AF1814" s="152">
        <v>0.129</v>
      </c>
      <c r="AI1814" s="152">
        <v>99.746217270000002</v>
      </c>
      <c r="AJ1814" s="152">
        <v>0.97918991399999999</v>
      </c>
      <c r="AK1814" s="156">
        <f t="shared" si="28"/>
        <v>4.0745145000000003E-2</v>
      </c>
      <c r="AL1814" s="151">
        <v>407.45145000000002</v>
      </c>
      <c r="AM1814" s="151">
        <v>257.35980000000001</v>
      </c>
      <c r="AN1814" s="151">
        <v>1133.92256</v>
      </c>
      <c r="AO1814" s="151">
        <v>236.22984</v>
      </c>
      <c r="AQ1814" s="152">
        <v>4.9834639190000001</v>
      </c>
      <c r="AR1814" s="152">
        <v>0.73077120200000001</v>
      </c>
      <c r="AS1814" s="152">
        <v>1.98937009</v>
      </c>
      <c r="AU1814" s="151">
        <v>622.02339840000002</v>
      </c>
      <c r="AV1814" s="152">
        <v>1728.443677</v>
      </c>
      <c r="AW1814" s="152">
        <v>38.935492789999998</v>
      </c>
      <c r="AX1814" s="151">
        <v>7510.1783750000004</v>
      </c>
      <c r="AZ1814" s="152">
        <v>318.00725499999999</v>
      </c>
      <c r="BG1814" s="152">
        <v>1.8319919330000001</v>
      </c>
      <c r="BH1814" s="152">
        <v>205.66593750000001</v>
      </c>
      <c r="BI1814" s="152">
        <v>27.38922268</v>
      </c>
      <c r="BJ1814" s="152">
        <v>78.328476480000006</v>
      </c>
      <c r="BK1814" s="152">
        <v>2.759142905</v>
      </c>
      <c r="BO1814" s="152">
        <v>31.141991390000001</v>
      </c>
      <c r="BP1814" s="152">
        <v>4.282156595</v>
      </c>
      <c r="BQ1814" s="152">
        <v>12.218763409999999</v>
      </c>
      <c r="BR1814" s="152">
        <v>1.952505521</v>
      </c>
      <c r="BS1814" s="152">
        <v>9.5727587120000006</v>
      </c>
      <c r="BT1814" s="152">
        <v>2.914035454</v>
      </c>
      <c r="BU1814" s="152">
        <v>1.1704865799999999</v>
      </c>
      <c r="BV1814" s="152">
        <v>3.7103690029999998</v>
      </c>
      <c r="BX1814" s="152">
        <v>4.6579650490000004</v>
      </c>
      <c r="BZ1814" s="152">
        <v>3.314508375</v>
      </c>
      <c r="CB1814" s="152">
        <v>2.9739430100000002</v>
      </c>
      <c r="CD1814" s="152">
        <v>2.1340992810000001</v>
      </c>
      <c r="CU1814" s="152">
        <v>-68.537020739421692</v>
      </c>
      <c r="DC1814" s="152">
        <v>40.90366667</v>
      </c>
      <c r="DF1814" s="152">
        <v>11.391</v>
      </c>
      <c r="DG1814" s="152">
        <v>46.983666669999998</v>
      </c>
      <c r="DJ1814" s="152">
        <v>0.255333333</v>
      </c>
      <c r="DM1814" s="152">
        <v>0.28133333300000002</v>
      </c>
      <c r="DO1814" s="154">
        <v>88.029277669999999</v>
      </c>
      <c r="ED1814" s="152">
        <v>50.5</v>
      </c>
      <c r="EE1814" s="152">
        <v>1.1399999999999999</v>
      </c>
      <c r="EF1814" s="152">
        <v>17.489999999999998</v>
      </c>
      <c r="EH1814" s="152">
        <v>7.2802620349999998</v>
      </c>
      <c r="EJ1814" s="152">
        <v>8.0905552000000007</v>
      </c>
      <c r="EK1814" s="152">
        <v>0.15</v>
      </c>
      <c r="EL1814" s="152">
        <v>7.77</v>
      </c>
      <c r="EM1814" s="152">
        <v>11.62</v>
      </c>
      <c r="EO1814" s="152">
        <v>2.86</v>
      </c>
      <c r="EP1814" s="152">
        <v>0.21</v>
      </c>
      <c r="EQ1814" s="152">
        <v>0.13</v>
      </c>
      <c r="FF1814" s="152">
        <v>207</v>
      </c>
      <c r="FJ1814" s="152">
        <v>121</v>
      </c>
      <c r="FP1814" s="152">
        <v>2.62</v>
      </c>
      <c r="FQ1814" s="152">
        <v>198.2</v>
      </c>
      <c r="FR1814" s="152">
        <v>25</v>
      </c>
      <c r="FS1814" s="152">
        <v>73</v>
      </c>
      <c r="FT1814" s="152">
        <v>2</v>
      </c>
      <c r="FY1814" s="152">
        <v>35</v>
      </c>
      <c r="GC1814" s="152">
        <v>9.31</v>
      </c>
      <c r="GD1814" s="152">
        <v>2.83</v>
      </c>
      <c r="HE1814" s="152">
        <v>0.51306399999999996</v>
      </c>
      <c r="HG1814" s="152">
        <v>0.70298799999999995</v>
      </c>
    </row>
    <row r="1815" spans="1:215">
      <c r="A1815" s="151">
        <v>7460</v>
      </c>
      <c r="B1815" s="152" t="s">
        <v>2859</v>
      </c>
      <c r="C1815" s="152" t="s">
        <v>2877</v>
      </c>
      <c r="D1815" s="152" t="s">
        <v>2878</v>
      </c>
      <c r="E1815" s="152" t="s">
        <v>3592</v>
      </c>
      <c r="F1815" s="152" t="s">
        <v>10261</v>
      </c>
      <c r="L1815" s="153" t="s">
        <v>4347</v>
      </c>
      <c r="M1815" s="153" t="s">
        <v>4841</v>
      </c>
      <c r="P1815" s="152">
        <v>18.25</v>
      </c>
      <c r="Q1815" s="152">
        <v>144.69999999999999</v>
      </c>
      <c r="R1815" s="152" t="s">
        <v>2882</v>
      </c>
      <c r="S1815" s="152" t="s">
        <v>2716</v>
      </c>
      <c r="T1815" s="152">
        <v>51.575000000000003</v>
      </c>
      <c r="U1815" s="152">
        <v>1.327</v>
      </c>
      <c r="V1815" s="152">
        <v>17.004999999999999</v>
      </c>
      <c r="X1815" s="152">
        <v>7.31</v>
      </c>
      <c r="AA1815" s="152">
        <v>3.734</v>
      </c>
      <c r="AB1815" s="152">
        <v>0.14000000000000001</v>
      </c>
      <c r="AC1815" s="152">
        <v>13.426</v>
      </c>
      <c r="AD1815" s="152">
        <v>3.26</v>
      </c>
      <c r="AE1815" s="152">
        <v>0.17899999999999999</v>
      </c>
      <c r="AF1815" s="152">
        <v>0.14799999999999999</v>
      </c>
      <c r="AI1815" s="152">
        <v>98.252486709999999</v>
      </c>
      <c r="AJ1815" s="152">
        <v>1.0178993080000001</v>
      </c>
      <c r="AK1815" s="156">
        <f t="shared" si="28"/>
        <v>9.2971187999999996E-2</v>
      </c>
      <c r="AL1815" s="151">
        <v>929.71187999999995</v>
      </c>
      <c r="AM1815" s="151">
        <v>209.62639999999999</v>
      </c>
      <c r="AN1815" s="151">
        <v>993.11616000000004</v>
      </c>
      <c r="AO1815" s="151">
        <v>15.8739294</v>
      </c>
      <c r="DC1815" s="152">
        <v>40.569000000000003</v>
      </c>
      <c r="DF1815" s="152">
        <v>11.691333330000001</v>
      </c>
      <c r="DG1815" s="152">
        <v>46.292000000000002</v>
      </c>
      <c r="DJ1815" s="152">
        <v>0.19800000000000001</v>
      </c>
      <c r="DM1815" s="152">
        <v>0.29199999999999998</v>
      </c>
      <c r="DO1815" s="154">
        <v>87.592024269999996</v>
      </c>
      <c r="ED1815" s="152">
        <v>50.5</v>
      </c>
      <c r="EE1815" s="152">
        <v>1.1399999999999999</v>
      </c>
      <c r="EF1815" s="152">
        <v>17.489999999999998</v>
      </c>
      <c r="EH1815" s="152">
        <v>7.2802620349999998</v>
      </c>
      <c r="EJ1815" s="152">
        <v>8.0905552000000007</v>
      </c>
      <c r="EK1815" s="152">
        <v>0.15</v>
      </c>
      <c r="EL1815" s="152">
        <v>7.77</v>
      </c>
      <c r="EM1815" s="152">
        <v>11.62</v>
      </c>
      <c r="EO1815" s="152">
        <v>2.86</v>
      </c>
      <c r="EP1815" s="152">
        <v>0.21</v>
      </c>
      <c r="EQ1815" s="152">
        <v>0.13</v>
      </c>
      <c r="FF1815" s="152">
        <v>207</v>
      </c>
      <c r="FJ1815" s="152">
        <v>121</v>
      </c>
      <c r="FP1815" s="152">
        <v>2.62</v>
      </c>
      <c r="FQ1815" s="152">
        <v>198.2</v>
      </c>
      <c r="FR1815" s="152">
        <v>25</v>
      </c>
      <c r="FS1815" s="152">
        <v>73</v>
      </c>
      <c r="FT1815" s="152">
        <v>2</v>
      </c>
      <c r="FY1815" s="152">
        <v>35</v>
      </c>
      <c r="GC1815" s="152">
        <v>9.31</v>
      </c>
      <c r="GD1815" s="152">
        <v>2.83</v>
      </c>
      <c r="HE1815" s="152">
        <v>0.51306399999999996</v>
      </c>
      <c r="HG1815" s="152">
        <v>0.70298799999999995</v>
      </c>
    </row>
    <row r="1816" spans="1:215">
      <c r="A1816" s="151">
        <v>7461</v>
      </c>
      <c r="B1816" s="152" t="s">
        <v>2859</v>
      </c>
      <c r="C1816" s="152" t="s">
        <v>2877</v>
      </c>
      <c r="D1816" s="152" t="s">
        <v>2878</v>
      </c>
      <c r="E1816" s="152" t="s">
        <v>3592</v>
      </c>
      <c r="F1816" s="152" t="s">
        <v>10262</v>
      </c>
      <c r="L1816" s="153" t="s">
        <v>4347</v>
      </c>
      <c r="M1816" s="153" t="s">
        <v>4482</v>
      </c>
      <c r="P1816" s="152">
        <v>18.25</v>
      </c>
      <c r="Q1816" s="152">
        <v>144.69999999999999</v>
      </c>
      <c r="R1816" s="152" t="s">
        <v>2882</v>
      </c>
      <c r="S1816" s="152" t="s">
        <v>2716</v>
      </c>
      <c r="T1816" s="152">
        <v>50.433</v>
      </c>
      <c r="U1816" s="152">
        <v>1.208</v>
      </c>
      <c r="V1816" s="152">
        <v>16.751999999999999</v>
      </c>
      <c r="X1816" s="152">
        <v>7.7309999999999999</v>
      </c>
      <c r="AA1816" s="152">
        <v>7.3650000000000002</v>
      </c>
      <c r="AB1816" s="152">
        <v>0.13400000000000001</v>
      </c>
      <c r="AC1816" s="152">
        <v>12.036</v>
      </c>
      <c r="AD1816" s="152">
        <v>3.012</v>
      </c>
      <c r="AE1816" s="152">
        <v>0.24099999999999999</v>
      </c>
      <c r="AF1816" s="152">
        <v>0.129</v>
      </c>
      <c r="AI1816" s="152">
        <v>99.188893010000001</v>
      </c>
      <c r="AJ1816" s="152">
        <v>0.81161488999999998</v>
      </c>
      <c r="AK1816" s="156">
        <f t="shared" si="28"/>
        <v>6.0682834999999997E-2</v>
      </c>
      <c r="AL1816" s="151">
        <v>606.82835</v>
      </c>
      <c r="AM1816" s="151">
        <v>200.6138</v>
      </c>
      <c r="AN1816" s="151">
        <v>954.60991999999999</v>
      </c>
      <c r="AO1816" s="151">
        <v>153.90732</v>
      </c>
      <c r="AQ1816" s="152">
        <v>4.6006316429999998</v>
      </c>
      <c r="AR1816" s="152">
        <v>0.63797496200000003</v>
      </c>
      <c r="AS1816" s="152">
        <v>3.0359038059999999</v>
      </c>
      <c r="AU1816" s="151">
        <v>630.18352689999995</v>
      </c>
      <c r="AV1816" s="152">
        <v>1913.2857899999999</v>
      </c>
      <c r="AW1816" s="152">
        <v>35.427762139999999</v>
      </c>
      <c r="AX1816" s="151">
        <v>6811.902462</v>
      </c>
      <c r="AZ1816" s="152">
        <v>269.70214379999999</v>
      </c>
      <c r="BG1816" s="152">
        <v>1.6450926180000001</v>
      </c>
      <c r="BH1816" s="152">
        <v>189.21329560000001</v>
      </c>
      <c r="BI1816" s="152">
        <v>21.037986100000001</v>
      </c>
      <c r="BJ1816" s="152">
        <v>79.841126759999995</v>
      </c>
      <c r="BK1816" s="152">
        <v>2.8710482210000001</v>
      </c>
      <c r="BO1816" s="152">
        <v>25.819566779999999</v>
      </c>
      <c r="BP1816" s="152">
        <v>3.8117220180000002</v>
      </c>
      <c r="BQ1816" s="152">
        <v>11.54225536</v>
      </c>
      <c r="BR1816" s="152">
        <v>1.9103051499999999</v>
      </c>
      <c r="BS1816" s="152">
        <v>8.7407246589999996</v>
      </c>
      <c r="BT1816" s="152">
        <v>2.233593403</v>
      </c>
      <c r="BU1816" s="152">
        <v>1.0681386669999999</v>
      </c>
      <c r="BV1816" s="152">
        <v>3.1550763960000001</v>
      </c>
      <c r="BX1816" s="152">
        <v>3.7644772350000002</v>
      </c>
      <c r="BZ1816" s="152">
        <v>2.7398177760000002</v>
      </c>
      <c r="CB1816" s="152">
        <v>2.4302546619999998</v>
      </c>
      <c r="CD1816" s="152">
        <v>2.2007807050000001</v>
      </c>
      <c r="CU1816" s="152">
        <v>-87.012295837491706</v>
      </c>
      <c r="DC1816" s="152">
        <v>40.228999999999999</v>
      </c>
      <c r="DF1816" s="152">
        <v>13.074</v>
      </c>
      <c r="DG1816" s="152">
        <v>45.573333329999997</v>
      </c>
      <c r="DJ1816" s="152">
        <v>0.17</v>
      </c>
      <c r="DM1816" s="152">
        <v>0.26833333300000001</v>
      </c>
      <c r="DO1816" s="154">
        <v>86.139516259999994</v>
      </c>
      <c r="ED1816" s="152">
        <v>50.5</v>
      </c>
      <c r="EE1816" s="152">
        <v>1.1399999999999999</v>
      </c>
      <c r="EF1816" s="152">
        <v>17.489999999999998</v>
      </c>
      <c r="EH1816" s="152">
        <v>7.2802620349999998</v>
      </c>
      <c r="EJ1816" s="152">
        <v>8.0905552000000007</v>
      </c>
      <c r="EK1816" s="152">
        <v>0.15</v>
      </c>
      <c r="EL1816" s="152">
        <v>7.77</v>
      </c>
      <c r="EM1816" s="152">
        <v>11.62</v>
      </c>
      <c r="EO1816" s="152">
        <v>2.86</v>
      </c>
      <c r="EP1816" s="152">
        <v>0.21</v>
      </c>
      <c r="EQ1816" s="152">
        <v>0.13</v>
      </c>
      <c r="FF1816" s="152">
        <v>207</v>
      </c>
      <c r="FJ1816" s="152">
        <v>121</v>
      </c>
      <c r="FP1816" s="152">
        <v>2.62</v>
      </c>
      <c r="FQ1816" s="152">
        <v>198.2</v>
      </c>
      <c r="FR1816" s="152">
        <v>25</v>
      </c>
      <c r="FS1816" s="152">
        <v>73</v>
      </c>
      <c r="FT1816" s="152">
        <v>2</v>
      </c>
      <c r="FY1816" s="152">
        <v>35</v>
      </c>
      <c r="GC1816" s="152">
        <v>9.31</v>
      </c>
      <c r="GD1816" s="152">
        <v>2.83</v>
      </c>
      <c r="HE1816" s="152">
        <v>0.51306399999999996</v>
      </c>
      <c r="HG1816" s="152">
        <v>0.70298799999999995</v>
      </c>
    </row>
    <row r="1817" spans="1:215">
      <c r="A1817" s="151">
        <v>7462</v>
      </c>
      <c r="B1817" s="152" t="s">
        <v>2859</v>
      </c>
      <c r="C1817" s="152" t="s">
        <v>2877</v>
      </c>
      <c r="D1817" s="152" t="s">
        <v>2878</v>
      </c>
      <c r="E1817" s="152" t="s">
        <v>3592</v>
      </c>
      <c r="F1817" s="152" t="s">
        <v>10263</v>
      </c>
      <c r="L1817" s="153" t="s">
        <v>4555</v>
      </c>
      <c r="M1817" s="153" t="s">
        <v>5133</v>
      </c>
      <c r="P1817" s="152">
        <v>18.07</v>
      </c>
      <c r="Q1817" s="152">
        <v>144.75</v>
      </c>
      <c r="R1817" s="152" t="s">
        <v>2882</v>
      </c>
      <c r="S1817" s="152" t="s">
        <v>2716</v>
      </c>
      <c r="T1817" s="152">
        <v>52.76</v>
      </c>
      <c r="U1817" s="152">
        <v>1.0169999999999999</v>
      </c>
      <c r="V1817" s="152">
        <v>16.501000000000001</v>
      </c>
      <c r="X1817" s="152">
        <v>6.3639999999999999</v>
      </c>
      <c r="AA1817" s="152">
        <v>5.2569999999999997</v>
      </c>
      <c r="AB1817" s="152">
        <v>0.13600000000000001</v>
      </c>
      <c r="AC1817" s="152">
        <v>12.03</v>
      </c>
      <c r="AD1817" s="152">
        <v>3.0129999999999999</v>
      </c>
      <c r="AE1817" s="152">
        <v>0.161</v>
      </c>
      <c r="AF1817" s="152">
        <v>0.129</v>
      </c>
      <c r="AI1817" s="152">
        <v>97.544855429999998</v>
      </c>
      <c r="AJ1817" s="152">
        <v>2.321774569</v>
      </c>
      <c r="AK1817" s="156">
        <f t="shared" si="28"/>
        <v>7.5549125999999994E-2</v>
      </c>
      <c r="AL1817" s="151">
        <v>755.49126000000001</v>
      </c>
      <c r="AM1817" s="151">
        <v>298.75099999999998</v>
      </c>
      <c r="AN1817" s="151">
        <v>868.97663999999997</v>
      </c>
      <c r="AO1817" s="151">
        <v>35.291306400000003</v>
      </c>
      <c r="AQ1817" s="152">
        <v>5.660180145</v>
      </c>
      <c r="AR1817" s="152">
        <v>0.74698352899999998</v>
      </c>
      <c r="AS1817" s="152">
        <v>1.244103204</v>
      </c>
      <c r="AU1817" s="151">
        <v>483.2520255</v>
      </c>
      <c r="AV1817" s="152">
        <v>1150.2424759999999</v>
      </c>
      <c r="AW1817" s="152">
        <v>32.657448530000003</v>
      </c>
      <c r="AX1817" s="151">
        <v>5665.343132</v>
      </c>
      <c r="AZ1817" s="152">
        <v>178.32165850000001</v>
      </c>
      <c r="BG1817" s="152">
        <v>1</v>
      </c>
      <c r="BH1817" s="152">
        <v>139.8685595</v>
      </c>
      <c r="BI1817" s="152">
        <v>24.475877570000002</v>
      </c>
      <c r="BJ1817" s="152">
        <v>61.756543360000002</v>
      </c>
      <c r="BK1817" s="152">
        <v>1.937607906</v>
      </c>
      <c r="BO1817" s="152">
        <v>12.126101540000001</v>
      </c>
      <c r="BP1817" s="152">
        <v>2.374536639</v>
      </c>
      <c r="BQ1817" s="152">
        <v>7.7731072409999999</v>
      </c>
      <c r="BR1817" s="152">
        <v>1.3348584880000001</v>
      </c>
      <c r="BS1817" s="152">
        <v>6.7634806489999999</v>
      </c>
      <c r="BT1817" s="152">
        <v>2.1144840139999999</v>
      </c>
      <c r="BU1817" s="152">
        <v>0.83261917799999996</v>
      </c>
      <c r="BV1817" s="152">
        <v>2.9784877220000001</v>
      </c>
      <c r="BX1817" s="152">
        <v>4.1792746430000003</v>
      </c>
      <c r="BZ1817" s="152">
        <v>2.9890838880000001</v>
      </c>
      <c r="CB1817" s="152">
        <v>2.6355907959999998</v>
      </c>
      <c r="CD1817" s="152">
        <v>1.6249935849999999</v>
      </c>
      <c r="DC1817" s="152">
        <v>40.490333329999999</v>
      </c>
      <c r="DF1817" s="152">
        <v>12.164</v>
      </c>
      <c r="DG1817" s="152">
        <v>46.300666669999998</v>
      </c>
      <c r="DJ1817" s="152">
        <v>0.20899999999999999</v>
      </c>
      <c r="DM1817" s="152">
        <v>0.25900000000000001</v>
      </c>
      <c r="DO1817" s="154">
        <v>87.156916710000004</v>
      </c>
      <c r="ED1817" s="152">
        <v>53.02</v>
      </c>
      <c r="EE1817" s="152">
        <v>1.69</v>
      </c>
      <c r="EF1817" s="152">
        <v>16.149999999999999</v>
      </c>
      <c r="EH1817" s="152">
        <v>9.2403325830000007</v>
      </c>
      <c r="EJ1817" s="152">
        <v>10.268781600000001</v>
      </c>
      <c r="EK1817" s="152">
        <v>0.22</v>
      </c>
      <c r="EL1817" s="152">
        <v>4.5999999999999996</v>
      </c>
      <c r="EM1817" s="152">
        <v>9.1</v>
      </c>
      <c r="EO1817" s="152">
        <v>3.5</v>
      </c>
      <c r="EP1817" s="152">
        <v>0.52</v>
      </c>
      <c r="EQ1817" s="152">
        <v>0.34</v>
      </c>
      <c r="ES1817" s="152">
        <v>2.14</v>
      </c>
      <c r="FP1817" s="152">
        <v>8.9700000000000006</v>
      </c>
      <c r="FQ1817" s="152">
        <v>229.8</v>
      </c>
      <c r="GC1817" s="152">
        <v>15.73</v>
      </c>
      <c r="GD1817" s="152">
        <v>4.49</v>
      </c>
      <c r="GU1817" s="152">
        <v>0.3</v>
      </c>
      <c r="HE1817" s="152">
        <v>0.51306300000000005</v>
      </c>
      <c r="HG1817" s="152">
        <v>0.70293300000000003</v>
      </c>
    </row>
    <row r="1818" spans="1:215">
      <c r="A1818" s="151">
        <v>7463</v>
      </c>
      <c r="B1818" s="152" t="s">
        <v>2859</v>
      </c>
      <c r="C1818" s="152" t="s">
        <v>2877</v>
      </c>
      <c r="D1818" s="152" t="s">
        <v>2878</v>
      </c>
      <c r="E1818" s="152" t="s">
        <v>3592</v>
      </c>
      <c r="F1818" s="152" t="s">
        <v>10264</v>
      </c>
      <c r="L1818" s="153" t="s">
        <v>4555</v>
      </c>
      <c r="M1818" s="153" t="s">
        <v>4556</v>
      </c>
      <c r="P1818" s="152">
        <v>18.07</v>
      </c>
      <c r="Q1818" s="152">
        <v>144.75</v>
      </c>
      <c r="R1818" s="152" t="s">
        <v>2882</v>
      </c>
      <c r="S1818" s="152" t="s">
        <v>2716</v>
      </c>
      <c r="T1818" s="152">
        <v>50.66</v>
      </c>
      <c r="U1818" s="152">
        <v>1.0960000000000001</v>
      </c>
      <c r="V1818" s="152">
        <v>18.952000000000002</v>
      </c>
      <c r="X1818" s="152">
        <v>6.9809999999999999</v>
      </c>
      <c r="AA1818" s="152">
        <v>4.0999999999999996</v>
      </c>
      <c r="AB1818" s="152">
        <v>0.13500000000000001</v>
      </c>
      <c r="AC1818" s="152">
        <v>11.872</v>
      </c>
      <c r="AD1818" s="152">
        <v>2.9870000000000001</v>
      </c>
      <c r="AE1818" s="152">
        <v>0.54</v>
      </c>
      <c r="AF1818" s="152">
        <v>0.153</v>
      </c>
      <c r="AI1818" s="152">
        <v>97.677424470000005</v>
      </c>
      <c r="AJ1818" s="152">
        <v>2.5071871080000001</v>
      </c>
      <c r="AK1818" s="156">
        <f t="shared" si="28"/>
        <v>4.0204511870000001E-2</v>
      </c>
      <c r="AL1818" s="151">
        <v>402.04511869999999</v>
      </c>
      <c r="AM1818" s="151">
        <v>308.43119999999999</v>
      </c>
      <c r="AN1818" s="151">
        <v>1125.8764799999999</v>
      </c>
      <c r="AO1818" s="151">
        <v>834.55945999999994</v>
      </c>
      <c r="AQ1818" s="152">
        <v>5.409706935</v>
      </c>
      <c r="AR1818" s="152">
        <v>0.65819750200000005</v>
      </c>
      <c r="AS1818" s="152">
        <v>3.9884594139999998</v>
      </c>
      <c r="AU1818" s="151">
        <v>857.79726310000001</v>
      </c>
      <c r="AV1818" s="152">
        <v>4371.1983019999998</v>
      </c>
      <c r="AW1818" s="152">
        <v>33.304077249999999</v>
      </c>
      <c r="AX1818" s="151">
        <v>5931.3358099999996</v>
      </c>
      <c r="AZ1818" s="152">
        <v>85.099672549999994</v>
      </c>
      <c r="BG1818" s="152">
        <v>7.1438407179999999</v>
      </c>
      <c r="BH1818" s="152">
        <v>290.97593260000002</v>
      </c>
      <c r="BI1818" s="152">
        <v>19.789846399999998</v>
      </c>
      <c r="BJ1818" s="152">
        <v>69.890170960000006</v>
      </c>
      <c r="BK1818" s="152">
        <v>2.3308250680000002</v>
      </c>
      <c r="BO1818" s="152">
        <v>81.680661139999998</v>
      </c>
      <c r="BP1818" s="152">
        <v>6.7343661020000001</v>
      </c>
      <c r="BQ1818" s="152">
        <v>16.420089959999999</v>
      </c>
      <c r="BR1818" s="152">
        <v>2.3858131720000002</v>
      </c>
      <c r="BS1818" s="152">
        <v>11.54754801</v>
      </c>
      <c r="BT1818" s="152">
        <v>3.009231819</v>
      </c>
      <c r="BU1818" s="152">
        <v>1.203942877</v>
      </c>
      <c r="BV1818" s="152">
        <v>3.2292202809999999</v>
      </c>
      <c r="BX1818" s="152">
        <v>3.537543597</v>
      </c>
      <c r="BZ1818" s="152">
        <v>2.499978053</v>
      </c>
      <c r="CB1818" s="152">
        <v>2.1071576279999999</v>
      </c>
      <c r="CD1818" s="152">
        <v>1.9774758509999999</v>
      </c>
      <c r="CU1818" s="152">
        <v>-47.354069772746087</v>
      </c>
      <c r="DC1818" s="152">
        <v>40.265333329999997</v>
      </c>
      <c r="DF1818" s="152">
        <v>13.49133333</v>
      </c>
      <c r="DG1818" s="152">
        <v>45.206000000000003</v>
      </c>
      <c r="DJ1818" s="152">
        <v>0.234666667</v>
      </c>
      <c r="DM1818" s="152">
        <v>0.19066666700000001</v>
      </c>
      <c r="DO1818" s="154">
        <v>85.660962080000004</v>
      </c>
      <c r="ED1818" s="152">
        <v>53.02</v>
      </c>
      <c r="EE1818" s="152">
        <v>1.69</v>
      </c>
      <c r="EF1818" s="152">
        <v>16.149999999999999</v>
      </c>
      <c r="EH1818" s="152">
        <v>9.2403325830000007</v>
      </c>
      <c r="EJ1818" s="152">
        <v>10.268781600000001</v>
      </c>
      <c r="EK1818" s="152">
        <v>0.22</v>
      </c>
      <c r="EL1818" s="152">
        <v>4.5999999999999996</v>
      </c>
      <c r="EM1818" s="152">
        <v>9.1</v>
      </c>
      <c r="EO1818" s="152">
        <v>3.5</v>
      </c>
      <c r="EP1818" s="152">
        <v>0.52</v>
      </c>
      <c r="EQ1818" s="152">
        <v>0.34</v>
      </c>
      <c r="ES1818" s="152">
        <v>2.14</v>
      </c>
      <c r="FP1818" s="152">
        <v>8.9700000000000006</v>
      </c>
      <c r="FQ1818" s="152">
        <v>229.8</v>
      </c>
      <c r="GC1818" s="152">
        <v>15.73</v>
      </c>
      <c r="GD1818" s="152">
        <v>4.49</v>
      </c>
      <c r="GU1818" s="152">
        <v>0.3</v>
      </c>
      <c r="HE1818" s="152">
        <v>0.51306300000000005</v>
      </c>
      <c r="HG1818" s="152">
        <v>0.70293300000000003</v>
      </c>
    </row>
    <row r="1819" spans="1:215">
      <c r="A1819" s="151">
        <v>7464</v>
      </c>
      <c r="B1819" s="152" t="s">
        <v>2859</v>
      </c>
      <c r="C1819" s="152" t="s">
        <v>2877</v>
      </c>
      <c r="D1819" s="152" t="s">
        <v>2878</v>
      </c>
      <c r="E1819" s="152" t="s">
        <v>3592</v>
      </c>
      <c r="F1819" s="152" t="s">
        <v>10265</v>
      </c>
      <c r="L1819" s="153" t="s">
        <v>4555</v>
      </c>
      <c r="M1819" s="153" t="s">
        <v>5126</v>
      </c>
      <c r="P1819" s="152">
        <v>18.07</v>
      </c>
      <c r="Q1819" s="152">
        <v>144.75</v>
      </c>
      <c r="R1819" s="152" t="s">
        <v>2882</v>
      </c>
      <c r="S1819" s="152" t="s">
        <v>2716</v>
      </c>
      <c r="T1819" s="152">
        <v>52.728000000000002</v>
      </c>
      <c r="U1819" s="152">
        <v>1.6850000000000001</v>
      </c>
      <c r="V1819" s="152">
        <v>16.314</v>
      </c>
      <c r="X1819" s="152">
        <v>9.1969999999999992</v>
      </c>
      <c r="AA1819" s="152">
        <v>4.6470000000000002</v>
      </c>
      <c r="AB1819" s="152">
        <v>0.17699999999999999</v>
      </c>
      <c r="AC1819" s="152">
        <v>9.4269999999999996</v>
      </c>
      <c r="AD1819" s="152">
        <v>3.5449999999999999</v>
      </c>
      <c r="AE1819" s="152">
        <v>0.58199999999999996</v>
      </c>
      <c r="AF1819" s="152">
        <v>0.21299999999999999</v>
      </c>
      <c r="AI1819" s="152">
        <v>98.75720106</v>
      </c>
      <c r="AJ1819" s="152">
        <v>2.0680168760000002</v>
      </c>
      <c r="AK1819" s="156">
        <f t="shared" si="28"/>
        <v>2.4899919119999998E-3</v>
      </c>
      <c r="AL1819" s="151">
        <v>24.89991912</v>
      </c>
      <c r="AM1819" s="151">
        <v>369.18279999999999</v>
      </c>
      <c r="AN1819" s="151">
        <v>781.61919999999998</v>
      </c>
      <c r="AO1819" s="151">
        <v>611.45349999999996</v>
      </c>
      <c r="AQ1819" s="152">
        <v>7.5523806029999996</v>
      </c>
      <c r="AR1819" s="152">
        <v>0.90779486499999995</v>
      </c>
      <c r="AS1819" s="152">
        <v>4.0100053840000003</v>
      </c>
      <c r="AU1819" s="151">
        <v>1104.382263</v>
      </c>
      <c r="AV1819" s="152">
        <v>4246.3449170000004</v>
      </c>
      <c r="AW1819" s="152">
        <v>32.565072999999998</v>
      </c>
      <c r="AX1819" s="151">
        <v>9105.8861990000005</v>
      </c>
      <c r="AZ1819" s="152">
        <v>86.928798450000002</v>
      </c>
      <c r="BG1819" s="152">
        <v>6.158766741</v>
      </c>
      <c r="BH1819" s="152">
        <v>218.9966135</v>
      </c>
      <c r="BI1819" s="152">
        <v>28.39504092</v>
      </c>
      <c r="BJ1819" s="152">
        <v>112.2209117</v>
      </c>
      <c r="BK1819" s="152">
        <v>3.8583861869999998</v>
      </c>
      <c r="BO1819" s="152">
        <v>68.601743159999998</v>
      </c>
      <c r="BP1819" s="152">
        <v>6.8280788919999997</v>
      </c>
      <c r="BQ1819" s="152">
        <v>19.325382189999999</v>
      </c>
      <c r="BR1819" s="152">
        <v>2.9148564370000001</v>
      </c>
      <c r="BS1819" s="152">
        <v>13.299472059999999</v>
      </c>
      <c r="BT1819" s="152">
        <v>3.7758243880000002</v>
      </c>
      <c r="BU1819" s="152">
        <v>1.513752185</v>
      </c>
      <c r="BV1819" s="152">
        <v>4.3283888429999999</v>
      </c>
      <c r="BX1819" s="152">
        <v>4.7713775380000003</v>
      </c>
      <c r="BZ1819" s="152">
        <v>3.8696145020000001</v>
      </c>
      <c r="CB1819" s="152">
        <v>3.1767790040000001</v>
      </c>
      <c r="CD1819" s="152">
        <v>3.0587461839999999</v>
      </c>
      <c r="CU1819" s="152">
        <v>-36.682024733944104</v>
      </c>
      <c r="DC1819" s="152">
        <v>40.051333329999999</v>
      </c>
      <c r="DF1819" s="152">
        <v>13.84433333</v>
      </c>
      <c r="DG1819" s="152">
        <v>45.15666667</v>
      </c>
      <c r="DJ1819" s="152">
        <v>0.22566666699999999</v>
      </c>
      <c r="DM1819" s="152">
        <v>0.20433333300000001</v>
      </c>
      <c r="DO1819" s="154">
        <v>85.327115199999994</v>
      </c>
      <c r="ED1819" s="152">
        <v>53.02</v>
      </c>
      <c r="EE1819" s="152">
        <v>1.69</v>
      </c>
      <c r="EF1819" s="152">
        <v>16.149999999999999</v>
      </c>
      <c r="EH1819" s="152">
        <v>9.2403325830000007</v>
      </c>
      <c r="EJ1819" s="152">
        <v>10.268781600000001</v>
      </c>
      <c r="EK1819" s="152">
        <v>0.22</v>
      </c>
      <c r="EL1819" s="152">
        <v>4.5999999999999996</v>
      </c>
      <c r="EM1819" s="152">
        <v>9.1</v>
      </c>
      <c r="EO1819" s="152">
        <v>3.5</v>
      </c>
      <c r="EP1819" s="152">
        <v>0.52</v>
      </c>
      <c r="EQ1819" s="152">
        <v>0.34</v>
      </c>
      <c r="ES1819" s="152">
        <v>2.14</v>
      </c>
      <c r="FP1819" s="152">
        <v>8.9700000000000006</v>
      </c>
      <c r="FQ1819" s="152">
        <v>229.8</v>
      </c>
      <c r="GC1819" s="152">
        <v>15.73</v>
      </c>
      <c r="GD1819" s="152">
        <v>4.49</v>
      </c>
      <c r="GU1819" s="152">
        <v>0.3</v>
      </c>
      <c r="HE1819" s="152">
        <v>0.51306300000000005</v>
      </c>
      <c r="HG1819" s="152">
        <v>0.70293300000000003</v>
      </c>
    </row>
    <row r="1820" spans="1:215">
      <c r="A1820" s="151">
        <v>7465</v>
      </c>
      <c r="B1820" s="152" t="s">
        <v>2859</v>
      </c>
      <c r="C1820" s="152" t="s">
        <v>2877</v>
      </c>
      <c r="D1820" s="152" t="s">
        <v>2878</v>
      </c>
      <c r="E1820" s="152" t="s">
        <v>3592</v>
      </c>
      <c r="F1820" s="152" t="s">
        <v>10266</v>
      </c>
      <c r="L1820" s="153" t="s">
        <v>4555</v>
      </c>
      <c r="M1820" s="153" t="s">
        <v>4950</v>
      </c>
      <c r="P1820" s="152">
        <v>18.07</v>
      </c>
      <c r="Q1820" s="152">
        <v>144.75</v>
      </c>
      <c r="R1820" s="152" t="s">
        <v>2882</v>
      </c>
      <c r="S1820" s="152" t="s">
        <v>2716</v>
      </c>
      <c r="T1820" s="152">
        <v>51.95</v>
      </c>
      <c r="U1820" s="152">
        <v>1.5089999999999999</v>
      </c>
      <c r="V1820" s="152">
        <v>16.890999999999998</v>
      </c>
      <c r="X1820" s="152">
        <v>9.0489999999999995</v>
      </c>
      <c r="AA1820" s="152">
        <v>4.99</v>
      </c>
      <c r="AB1820" s="152">
        <v>0.17199999999999999</v>
      </c>
      <c r="AC1820" s="152">
        <v>9.6809999999999992</v>
      </c>
      <c r="AD1820" s="152">
        <v>3.448</v>
      </c>
      <c r="AE1820" s="152">
        <v>0.56200000000000006</v>
      </c>
      <c r="AF1820" s="152">
        <v>0.188</v>
      </c>
      <c r="AI1820" s="152">
        <v>98.689154000000002</v>
      </c>
      <c r="AJ1820" s="152">
        <v>2.2771139699999998</v>
      </c>
      <c r="AK1820" s="156">
        <f t="shared" si="28"/>
        <v>7.9349329999999996E-2</v>
      </c>
      <c r="AL1820" s="151">
        <v>793.49329999999998</v>
      </c>
      <c r="AM1820" s="151">
        <v>316.77620000000002</v>
      </c>
      <c r="AN1820" s="151">
        <v>1384.5004799999999</v>
      </c>
      <c r="AO1820" s="151">
        <v>591.76768000000004</v>
      </c>
      <c r="AQ1820" s="152">
        <v>6.2402815069999997</v>
      </c>
      <c r="AR1820" s="152">
        <v>0.80193590800000003</v>
      </c>
      <c r="AS1820" s="152">
        <v>3.9226205790000002</v>
      </c>
      <c r="AU1820" s="151">
        <v>966.54029519999995</v>
      </c>
      <c r="AV1820" s="152">
        <v>4243.3898069999996</v>
      </c>
      <c r="AW1820" s="152">
        <v>33.845632770000002</v>
      </c>
      <c r="AX1820" s="151">
        <v>8599.6275119999991</v>
      </c>
      <c r="AZ1820" s="152">
        <v>40.070086949999997</v>
      </c>
      <c r="BG1820" s="152">
        <v>6.6466519010000003</v>
      </c>
      <c r="BH1820" s="152">
        <v>240.06559709999999</v>
      </c>
      <c r="BI1820" s="152">
        <v>27.193860319999999</v>
      </c>
      <c r="BJ1820" s="152">
        <v>91.934771789999999</v>
      </c>
      <c r="BK1820" s="152">
        <v>2.990277539</v>
      </c>
      <c r="BO1820" s="152">
        <v>72.198331830000001</v>
      </c>
      <c r="BP1820" s="152">
        <v>7.0248994830000004</v>
      </c>
      <c r="BQ1820" s="152">
        <v>18.198252230000001</v>
      </c>
      <c r="BR1820" s="152">
        <v>2.6394483769999999</v>
      </c>
      <c r="BS1820" s="152">
        <v>12.91254054</v>
      </c>
      <c r="BT1820" s="152">
        <v>3.5322830060000001</v>
      </c>
      <c r="BU1820" s="152">
        <v>1.414203001</v>
      </c>
      <c r="BV1820" s="152">
        <v>3.9180948670000002</v>
      </c>
      <c r="BX1820" s="152">
        <v>4.6026382029999997</v>
      </c>
      <c r="BZ1820" s="152">
        <v>3.20793024</v>
      </c>
      <c r="CB1820" s="152">
        <v>3.186525219</v>
      </c>
      <c r="CD1820" s="152">
        <v>2.6123078099999999</v>
      </c>
      <c r="CU1820" s="152">
        <v>-39.000005248975285</v>
      </c>
      <c r="DC1820" s="152">
        <v>39.53533333</v>
      </c>
      <c r="DF1820" s="152">
        <v>17.824666669999999</v>
      </c>
      <c r="DG1820" s="152">
        <v>42.127666670000004</v>
      </c>
      <c r="DJ1820" s="152">
        <v>0.140333333</v>
      </c>
      <c r="DM1820" s="152">
        <v>0.20799999999999999</v>
      </c>
      <c r="DO1820" s="154">
        <v>80.819909749999994</v>
      </c>
      <c r="ED1820" s="152">
        <v>53.02</v>
      </c>
      <c r="EE1820" s="152">
        <v>1.69</v>
      </c>
      <c r="EF1820" s="152">
        <v>16.149999999999999</v>
      </c>
      <c r="EH1820" s="152">
        <v>9.2403325830000007</v>
      </c>
      <c r="EJ1820" s="152">
        <v>10.268781600000001</v>
      </c>
      <c r="EK1820" s="152">
        <v>0.22</v>
      </c>
      <c r="EL1820" s="152">
        <v>4.5999999999999996</v>
      </c>
      <c r="EM1820" s="152">
        <v>9.1</v>
      </c>
      <c r="EO1820" s="152">
        <v>3.5</v>
      </c>
      <c r="EP1820" s="152">
        <v>0.52</v>
      </c>
      <c r="EQ1820" s="152">
        <v>0.34</v>
      </c>
      <c r="ES1820" s="152">
        <v>2.14</v>
      </c>
      <c r="FP1820" s="152">
        <v>8.9700000000000006</v>
      </c>
      <c r="FQ1820" s="152">
        <v>229.8</v>
      </c>
      <c r="GC1820" s="152">
        <v>15.73</v>
      </c>
      <c r="GD1820" s="152">
        <v>4.49</v>
      </c>
      <c r="GU1820" s="152">
        <v>0.3</v>
      </c>
      <c r="HE1820" s="152">
        <v>0.51306300000000005</v>
      </c>
      <c r="HG1820" s="152">
        <v>0.70293300000000003</v>
      </c>
    </row>
    <row r="1821" spans="1:215">
      <c r="A1821" s="151">
        <v>7466</v>
      </c>
      <c r="B1821" s="152" t="s">
        <v>2859</v>
      </c>
      <c r="C1821" s="152" t="s">
        <v>2877</v>
      </c>
      <c r="D1821" s="152" t="s">
        <v>2878</v>
      </c>
      <c r="E1821" s="152" t="s">
        <v>3592</v>
      </c>
      <c r="F1821" s="152" t="s">
        <v>10267</v>
      </c>
      <c r="L1821" s="153" t="s">
        <v>4555</v>
      </c>
      <c r="M1821" s="153" t="s">
        <v>5272</v>
      </c>
      <c r="P1821" s="152">
        <v>18.07</v>
      </c>
      <c r="Q1821" s="152">
        <v>144.75</v>
      </c>
      <c r="R1821" s="152" t="s">
        <v>2882</v>
      </c>
      <c r="S1821" s="152" t="s">
        <v>2716</v>
      </c>
      <c r="T1821" s="152">
        <v>53.683999999999997</v>
      </c>
      <c r="U1821" s="152">
        <v>1.6639999999999999</v>
      </c>
      <c r="V1821" s="152">
        <v>16.997</v>
      </c>
      <c r="X1821" s="152">
        <v>6.5250000000000004</v>
      </c>
      <c r="AA1821" s="152">
        <v>3.1230000000000002</v>
      </c>
      <c r="AB1821" s="152">
        <v>0.11899999999999999</v>
      </c>
      <c r="AC1821" s="152">
        <v>11.811</v>
      </c>
      <c r="AD1821" s="152">
        <v>3.4580000000000002</v>
      </c>
      <c r="AE1821" s="152">
        <v>0.35499999999999998</v>
      </c>
      <c r="AF1821" s="152">
        <v>0.188</v>
      </c>
      <c r="AI1821" s="152">
        <v>98.096025030000007</v>
      </c>
      <c r="AJ1821" s="152">
        <v>2.0731087609999999</v>
      </c>
      <c r="AK1821" s="156">
        <f t="shared" si="28"/>
        <v>9.7915971850000005E-2</v>
      </c>
      <c r="AL1821" s="151">
        <v>979.15971850000005</v>
      </c>
      <c r="AM1821" s="151">
        <v>297.74959999999999</v>
      </c>
      <c r="AN1821" s="151">
        <v>1192.5440000000001</v>
      </c>
      <c r="AO1821" s="151">
        <v>289.91843999999998</v>
      </c>
      <c r="AQ1821" s="152">
        <v>6.4126879280000004</v>
      </c>
      <c r="AR1821" s="152">
        <v>0.85731535299999995</v>
      </c>
      <c r="AS1821" s="152">
        <v>2.436036901</v>
      </c>
      <c r="AU1821" s="151">
        <v>701.7606945</v>
      </c>
      <c r="AV1821" s="152">
        <v>2618.9659919999999</v>
      </c>
      <c r="AW1821" s="152">
        <v>36.183590799999998</v>
      </c>
      <c r="AX1821" s="151">
        <v>8879.4614369999999</v>
      </c>
      <c r="AZ1821" s="152">
        <v>98.825307519999996</v>
      </c>
      <c r="BG1821" s="152">
        <v>2.9014094789999998</v>
      </c>
      <c r="BH1821" s="152">
        <v>201.4360495</v>
      </c>
      <c r="BI1821" s="152">
        <v>28.435022790000001</v>
      </c>
      <c r="BJ1821" s="152">
        <v>84.683755550000001</v>
      </c>
      <c r="BK1821" s="152">
        <v>2.7806084680000001</v>
      </c>
      <c r="BO1821" s="152">
        <v>37.447236519999997</v>
      </c>
      <c r="BP1821" s="152">
        <v>4.2367729690000004</v>
      </c>
      <c r="BQ1821" s="152">
        <v>12.55287972</v>
      </c>
      <c r="BR1821" s="152">
        <v>1.9983089279999999</v>
      </c>
      <c r="BS1821" s="152">
        <v>10.112339220000001</v>
      </c>
      <c r="BT1821" s="152">
        <v>3.154489898</v>
      </c>
      <c r="BU1821" s="152">
        <v>1.215677925</v>
      </c>
      <c r="BV1821" s="152">
        <v>4.1398829959999999</v>
      </c>
      <c r="BX1821" s="152">
        <v>5.1815689020000004</v>
      </c>
      <c r="BZ1821" s="152">
        <v>3.4608314670000002</v>
      </c>
      <c r="CB1821" s="152">
        <v>2.9089556170000002</v>
      </c>
      <c r="CD1821" s="152">
        <v>2.407376449</v>
      </c>
      <c r="DC1821" s="152">
        <v>40.179333329999999</v>
      </c>
      <c r="DF1821" s="152">
        <v>14.589333330000001</v>
      </c>
      <c r="DG1821" s="152">
        <v>44.683666670000001</v>
      </c>
      <c r="DJ1821" s="152">
        <v>0.17499999999999999</v>
      </c>
      <c r="DM1821" s="152">
        <v>0.25600000000000001</v>
      </c>
      <c r="DO1821" s="154">
        <v>84.521402350000002</v>
      </c>
      <c r="ED1821" s="152">
        <v>53.02</v>
      </c>
      <c r="EE1821" s="152">
        <v>1.69</v>
      </c>
      <c r="EF1821" s="152">
        <v>16.149999999999999</v>
      </c>
      <c r="EH1821" s="152">
        <v>9.2403325830000007</v>
      </c>
      <c r="EJ1821" s="152">
        <v>10.268781600000001</v>
      </c>
      <c r="EK1821" s="152">
        <v>0.22</v>
      </c>
      <c r="EL1821" s="152">
        <v>4.5999999999999996</v>
      </c>
      <c r="EM1821" s="152">
        <v>9.1</v>
      </c>
      <c r="EO1821" s="152">
        <v>3.5</v>
      </c>
      <c r="EP1821" s="152">
        <v>0.52</v>
      </c>
      <c r="EQ1821" s="152">
        <v>0.34</v>
      </c>
      <c r="ES1821" s="152">
        <v>2.14</v>
      </c>
      <c r="FP1821" s="152">
        <v>8.9700000000000006</v>
      </c>
      <c r="FQ1821" s="152">
        <v>229.8</v>
      </c>
      <c r="GC1821" s="152">
        <v>15.73</v>
      </c>
      <c r="GD1821" s="152">
        <v>4.49</v>
      </c>
      <c r="GU1821" s="152">
        <v>0.3</v>
      </c>
      <c r="HE1821" s="152">
        <v>0.51306300000000005</v>
      </c>
      <c r="HG1821" s="152">
        <v>0.70293300000000003</v>
      </c>
    </row>
    <row r="1822" spans="1:215">
      <c r="A1822" s="151">
        <v>7467</v>
      </c>
      <c r="B1822" s="152" t="s">
        <v>2859</v>
      </c>
      <c r="C1822" s="152" t="s">
        <v>2877</v>
      </c>
      <c r="D1822" s="152" t="s">
        <v>2878</v>
      </c>
      <c r="E1822" s="152" t="s">
        <v>3592</v>
      </c>
      <c r="F1822" s="152" t="s">
        <v>10268</v>
      </c>
      <c r="L1822" s="153" t="s">
        <v>4555</v>
      </c>
      <c r="M1822" s="153" t="s">
        <v>5247</v>
      </c>
      <c r="P1822" s="152">
        <v>18.07</v>
      </c>
      <c r="Q1822" s="152">
        <v>144.75</v>
      </c>
      <c r="R1822" s="152" t="s">
        <v>2882</v>
      </c>
      <c r="S1822" s="152" t="s">
        <v>2716</v>
      </c>
      <c r="T1822" s="152">
        <v>53.430999999999997</v>
      </c>
      <c r="U1822" s="152">
        <v>1.554</v>
      </c>
      <c r="V1822" s="152">
        <v>17.024999999999999</v>
      </c>
      <c r="X1822" s="152">
        <v>7.1139999999999999</v>
      </c>
      <c r="AA1822" s="152">
        <v>4.3559999999999999</v>
      </c>
      <c r="AB1822" s="152">
        <v>0.14000000000000001</v>
      </c>
      <c r="AC1822" s="152">
        <v>10.019</v>
      </c>
      <c r="AD1822" s="152">
        <v>3.6859999999999999</v>
      </c>
      <c r="AE1822" s="152">
        <v>0.64500000000000002</v>
      </c>
      <c r="AF1822" s="152">
        <v>0.26400000000000001</v>
      </c>
      <c r="AI1822" s="152">
        <v>98.431568870000007</v>
      </c>
      <c r="AJ1822" s="152">
        <v>2.3186113320000001</v>
      </c>
      <c r="AK1822" s="156">
        <f t="shared" si="28"/>
        <v>5.2667616E-2</v>
      </c>
      <c r="AL1822" s="151">
        <v>526.67615999999998</v>
      </c>
      <c r="AM1822" s="151">
        <v>292.74259999999998</v>
      </c>
      <c r="AN1822" s="151">
        <v>955.18463999999994</v>
      </c>
      <c r="AO1822" s="151">
        <v>715.84799999999996</v>
      </c>
      <c r="DC1822" s="152">
        <v>40.072000000000003</v>
      </c>
      <c r="DF1822" s="152">
        <v>15.76733333</v>
      </c>
      <c r="DG1822" s="152">
        <v>44.249000000000002</v>
      </c>
      <c r="DJ1822" s="152">
        <v>0.16</v>
      </c>
      <c r="DM1822" s="152">
        <v>0.203333333</v>
      </c>
      <c r="DO1822" s="154">
        <v>83.342827200000002</v>
      </c>
      <c r="ED1822" s="152">
        <v>53.02</v>
      </c>
      <c r="EE1822" s="152">
        <v>1.69</v>
      </c>
      <c r="EF1822" s="152">
        <v>16.149999999999999</v>
      </c>
      <c r="EH1822" s="152">
        <v>9.2403325830000007</v>
      </c>
      <c r="EJ1822" s="152">
        <v>10.268781600000001</v>
      </c>
      <c r="EK1822" s="152">
        <v>0.22</v>
      </c>
      <c r="EL1822" s="152">
        <v>4.5999999999999996</v>
      </c>
      <c r="EM1822" s="152">
        <v>9.1</v>
      </c>
      <c r="EO1822" s="152">
        <v>3.5</v>
      </c>
      <c r="EP1822" s="152">
        <v>0.52</v>
      </c>
      <c r="EQ1822" s="152">
        <v>0.34</v>
      </c>
      <c r="ES1822" s="152">
        <v>2.14</v>
      </c>
      <c r="FP1822" s="152">
        <v>8.9700000000000006</v>
      </c>
      <c r="FQ1822" s="152">
        <v>229.8</v>
      </c>
      <c r="GC1822" s="152">
        <v>15.73</v>
      </c>
      <c r="GD1822" s="152">
        <v>4.49</v>
      </c>
      <c r="GU1822" s="152">
        <v>0.3</v>
      </c>
      <c r="HE1822" s="152">
        <v>0.51306300000000005</v>
      </c>
      <c r="HG1822" s="152">
        <v>0.70293300000000003</v>
      </c>
    </row>
    <row r="1823" spans="1:215">
      <c r="A1823" s="151">
        <v>7468</v>
      </c>
      <c r="B1823" s="152" t="s">
        <v>2859</v>
      </c>
      <c r="C1823" s="152" t="s">
        <v>2877</v>
      </c>
      <c r="D1823" s="152" t="s">
        <v>2878</v>
      </c>
      <c r="E1823" s="152" t="s">
        <v>3592</v>
      </c>
      <c r="F1823" s="152" t="s">
        <v>10269</v>
      </c>
      <c r="L1823" s="153" t="s">
        <v>4555</v>
      </c>
      <c r="M1823" s="153" t="s">
        <v>4822</v>
      </c>
      <c r="P1823" s="152">
        <v>18.07</v>
      </c>
      <c r="Q1823" s="152">
        <v>144.75</v>
      </c>
      <c r="R1823" s="152" t="s">
        <v>2882</v>
      </c>
      <c r="S1823" s="152" t="s">
        <v>2716</v>
      </c>
      <c r="T1823" s="152">
        <v>51.515999999999998</v>
      </c>
      <c r="U1823" s="152">
        <v>1.038</v>
      </c>
      <c r="V1823" s="152">
        <v>16.463999999999999</v>
      </c>
      <c r="X1823" s="152">
        <v>7.923</v>
      </c>
      <c r="AA1823" s="152">
        <v>4.907</v>
      </c>
      <c r="AB1823" s="152">
        <v>0.127</v>
      </c>
      <c r="AC1823" s="152">
        <v>12.743</v>
      </c>
      <c r="AD1823" s="152">
        <v>2.8759999999999999</v>
      </c>
      <c r="AE1823" s="152">
        <v>0.14699999999999999</v>
      </c>
      <c r="AF1823" s="152">
        <v>0.128</v>
      </c>
      <c r="AI1823" s="152">
        <v>98.092790309999998</v>
      </c>
      <c r="AJ1823" s="152">
        <v>2.4012352880000001</v>
      </c>
      <c r="AK1823" s="156">
        <f t="shared" si="28"/>
        <v>4.1186718000000004E-2</v>
      </c>
      <c r="AL1823" s="151">
        <v>411.86718000000002</v>
      </c>
      <c r="AM1823" s="151">
        <v>228.3192</v>
      </c>
      <c r="AN1823" s="151">
        <v>898.28736000000004</v>
      </c>
      <c r="AO1823" s="151">
        <v>11.429706400000001</v>
      </c>
      <c r="AQ1823" s="152">
        <v>6.0707438539999998</v>
      </c>
      <c r="AR1823" s="152">
        <v>0.63059998699999997</v>
      </c>
      <c r="AS1823" s="152">
        <v>1.4393532609999999</v>
      </c>
      <c r="AU1823" s="151">
        <v>575.92074349999996</v>
      </c>
      <c r="AV1823" s="152">
        <v>984.14314620000005</v>
      </c>
      <c r="AW1823" s="152">
        <v>32.309849880000002</v>
      </c>
      <c r="AX1823" s="151">
        <v>5660.649144</v>
      </c>
      <c r="AZ1823" s="152">
        <v>137.45256230000001</v>
      </c>
      <c r="BG1823" s="152">
        <v>0.22437404899999999</v>
      </c>
      <c r="BH1823" s="152">
        <v>151.02032209999999</v>
      </c>
      <c r="BI1823" s="152">
        <v>18.073134939999999</v>
      </c>
      <c r="BJ1823" s="152">
        <v>66.812168260000007</v>
      </c>
      <c r="BK1823" s="152">
        <v>1.8046636119999999</v>
      </c>
      <c r="BO1823" s="152">
        <v>8.7739339699999999</v>
      </c>
      <c r="BP1823" s="152">
        <v>2.376867941</v>
      </c>
      <c r="BQ1823" s="152">
        <v>8.3466918139999997</v>
      </c>
      <c r="BR1823" s="152">
        <v>1.4424176289999999</v>
      </c>
      <c r="BS1823" s="152">
        <v>6.9648814139999997</v>
      </c>
      <c r="BT1823" s="152">
        <v>2.1689912630000001</v>
      </c>
      <c r="BU1823" s="152">
        <v>0.85480060000000002</v>
      </c>
      <c r="BV1823" s="152">
        <v>2.6479863720000001</v>
      </c>
      <c r="BX1823" s="152">
        <v>3.0732568840000001</v>
      </c>
      <c r="BZ1823" s="152">
        <v>2.1985904700000001</v>
      </c>
      <c r="CB1823" s="152">
        <v>2.0448002519999999</v>
      </c>
      <c r="CD1823" s="152">
        <v>1.9437802340000001</v>
      </c>
      <c r="DC1823" s="152">
        <v>39.830666669999999</v>
      </c>
      <c r="DF1823" s="152">
        <v>15.705666669999999</v>
      </c>
      <c r="DG1823" s="152">
        <v>43.516333330000002</v>
      </c>
      <c r="DJ1823" s="152">
        <v>0.16466666699999999</v>
      </c>
      <c r="DM1823" s="152">
        <v>0.24199999999999999</v>
      </c>
      <c r="DO1823" s="154">
        <v>83.164683229999994</v>
      </c>
      <c r="ED1823" s="152">
        <v>53.02</v>
      </c>
      <c r="EE1823" s="152">
        <v>1.69</v>
      </c>
      <c r="EF1823" s="152">
        <v>16.149999999999999</v>
      </c>
      <c r="EH1823" s="152">
        <v>9.2403325830000007</v>
      </c>
      <c r="EJ1823" s="152">
        <v>10.268781600000001</v>
      </c>
      <c r="EK1823" s="152">
        <v>0.22</v>
      </c>
      <c r="EL1823" s="152">
        <v>4.5999999999999996</v>
      </c>
      <c r="EM1823" s="152">
        <v>9.1</v>
      </c>
      <c r="EO1823" s="152">
        <v>3.5</v>
      </c>
      <c r="EP1823" s="152">
        <v>0.52</v>
      </c>
      <c r="EQ1823" s="152">
        <v>0.34</v>
      </c>
      <c r="ES1823" s="152">
        <v>2.14</v>
      </c>
      <c r="FP1823" s="152">
        <v>8.9700000000000006</v>
      </c>
      <c r="FQ1823" s="152">
        <v>229.8</v>
      </c>
      <c r="GC1823" s="152">
        <v>15.73</v>
      </c>
      <c r="GD1823" s="152">
        <v>4.49</v>
      </c>
      <c r="GU1823" s="152">
        <v>0.3</v>
      </c>
      <c r="HE1823" s="152">
        <v>0.51306300000000005</v>
      </c>
      <c r="HG1823" s="152">
        <v>0.70293300000000003</v>
      </c>
    </row>
    <row r="1824" spans="1:215">
      <c r="A1824" s="151">
        <v>7469</v>
      </c>
      <c r="B1824" s="152" t="s">
        <v>2859</v>
      </c>
      <c r="C1824" s="152" t="s">
        <v>2877</v>
      </c>
      <c r="D1824" s="152" t="s">
        <v>2878</v>
      </c>
      <c r="E1824" s="152" t="s">
        <v>3592</v>
      </c>
      <c r="F1824" s="152" t="s">
        <v>10270</v>
      </c>
      <c r="L1824" s="153" t="s">
        <v>4555</v>
      </c>
      <c r="M1824" s="153" t="s">
        <v>4559</v>
      </c>
      <c r="P1824" s="152">
        <v>18.07</v>
      </c>
      <c r="Q1824" s="152">
        <v>144.75</v>
      </c>
      <c r="R1824" s="152" t="s">
        <v>2882</v>
      </c>
      <c r="S1824" s="152" t="s">
        <v>2716</v>
      </c>
      <c r="T1824" s="152">
        <v>50.676000000000002</v>
      </c>
      <c r="U1824" s="152">
        <v>1.18</v>
      </c>
      <c r="V1824" s="152">
        <v>17.718</v>
      </c>
      <c r="X1824" s="152">
        <v>7.016</v>
      </c>
      <c r="AA1824" s="152">
        <v>5.2169999999999996</v>
      </c>
      <c r="AB1824" s="152">
        <v>0.122</v>
      </c>
      <c r="AC1824" s="152">
        <v>11.516</v>
      </c>
      <c r="AD1824" s="152">
        <v>3.1</v>
      </c>
      <c r="AE1824" s="152">
        <v>0.48499999999999999</v>
      </c>
      <c r="AF1824" s="152">
        <v>0.17499999999999999</v>
      </c>
      <c r="AI1824" s="152">
        <v>97.423335789999996</v>
      </c>
      <c r="AJ1824" s="152">
        <v>2.9024140369999998</v>
      </c>
      <c r="AK1824" s="156">
        <f t="shared" si="28"/>
        <v>0.10397109290000001</v>
      </c>
      <c r="AL1824" s="151">
        <v>1039.7109290000001</v>
      </c>
      <c r="AM1824" s="151">
        <v>277.38780000000003</v>
      </c>
      <c r="AN1824" s="151">
        <v>1123.5776000000001</v>
      </c>
      <c r="AO1824" s="151">
        <v>585.80228</v>
      </c>
      <c r="AQ1824" s="152">
        <v>5.4569591869999998</v>
      </c>
      <c r="AR1824" s="152">
        <v>0.69564503300000002</v>
      </c>
      <c r="AS1824" s="152">
        <v>3.8874582609999999</v>
      </c>
      <c r="AU1824" s="151">
        <v>834.20745009999996</v>
      </c>
      <c r="AV1824" s="152">
        <v>3583.8093170000002</v>
      </c>
      <c r="AW1824" s="152">
        <v>33.707863080000003</v>
      </c>
      <c r="AX1824" s="151">
        <v>6578.0380290000003</v>
      </c>
      <c r="AZ1824" s="152">
        <v>125.9874982</v>
      </c>
      <c r="BG1824" s="152">
        <v>4.5313812819999999</v>
      </c>
      <c r="BH1824" s="152">
        <v>237.0122168</v>
      </c>
      <c r="BI1824" s="152">
        <v>21.376577600000001</v>
      </c>
      <c r="BJ1824" s="152">
        <v>74.997702480000001</v>
      </c>
      <c r="BK1824" s="152">
        <v>2.2907962739999999</v>
      </c>
      <c r="BO1824" s="152">
        <v>59.6463544</v>
      </c>
      <c r="BP1824" s="152">
        <v>5.5985888629999998</v>
      </c>
      <c r="BQ1824" s="152">
        <v>14.73960016</v>
      </c>
      <c r="BR1824" s="152">
        <v>2.300793884</v>
      </c>
      <c r="BS1824" s="152">
        <v>10.66230944</v>
      </c>
      <c r="BT1824" s="152">
        <v>2.8659342470000002</v>
      </c>
      <c r="BU1824" s="152">
        <v>0.94226762399999997</v>
      </c>
      <c r="BV1824" s="152">
        <v>3.178443589</v>
      </c>
      <c r="BX1824" s="152">
        <v>3.683307047</v>
      </c>
      <c r="BZ1824" s="152">
        <v>2.7075142950000002</v>
      </c>
      <c r="CB1824" s="152">
        <v>2.1508234850000001</v>
      </c>
      <c r="CD1824" s="152">
        <v>1.7442091689999999</v>
      </c>
      <c r="DC1824" s="152">
        <v>39.554000000000002</v>
      </c>
      <c r="DF1824" s="152">
        <v>13.734</v>
      </c>
      <c r="DG1824" s="152">
        <v>45.098333330000003</v>
      </c>
      <c r="DJ1824" s="152">
        <v>0.23200000000000001</v>
      </c>
      <c r="DM1824" s="152">
        <v>0.20633333300000001</v>
      </c>
      <c r="DO1824" s="154">
        <v>85.410910860000001</v>
      </c>
      <c r="ED1824" s="152">
        <v>53.02</v>
      </c>
      <c r="EE1824" s="152">
        <v>1.69</v>
      </c>
      <c r="EF1824" s="152">
        <v>16.149999999999999</v>
      </c>
      <c r="EH1824" s="152">
        <v>9.2403325830000007</v>
      </c>
      <c r="EJ1824" s="152">
        <v>10.268781600000001</v>
      </c>
      <c r="EK1824" s="152">
        <v>0.22</v>
      </c>
      <c r="EL1824" s="152">
        <v>4.5999999999999996</v>
      </c>
      <c r="EM1824" s="152">
        <v>9.1</v>
      </c>
      <c r="EO1824" s="152">
        <v>3.5</v>
      </c>
      <c r="EP1824" s="152">
        <v>0.52</v>
      </c>
      <c r="EQ1824" s="152">
        <v>0.34</v>
      </c>
      <c r="ES1824" s="152">
        <v>2.14</v>
      </c>
      <c r="FP1824" s="152">
        <v>8.9700000000000006</v>
      </c>
      <c r="FQ1824" s="152">
        <v>229.8</v>
      </c>
      <c r="GC1824" s="152">
        <v>15.73</v>
      </c>
      <c r="GD1824" s="152">
        <v>4.49</v>
      </c>
      <c r="GU1824" s="152">
        <v>0.3</v>
      </c>
      <c r="HE1824" s="152">
        <v>0.51306300000000005</v>
      </c>
      <c r="HG1824" s="152">
        <v>0.70293300000000003</v>
      </c>
    </row>
    <row r="1825" spans="1:215">
      <c r="A1825" s="151">
        <v>7470</v>
      </c>
      <c r="B1825" s="152" t="s">
        <v>2859</v>
      </c>
      <c r="C1825" s="152" t="s">
        <v>2877</v>
      </c>
      <c r="D1825" s="152" t="s">
        <v>2878</v>
      </c>
      <c r="E1825" s="152" t="s">
        <v>3592</v>
      </c>
      <c r="F1825" s="152" t="s">
        <v>10271</v>
      </c>
      <c r="L1825" s="153" t="s">
        <v>4555</v>
      </c>
      <c r="M1825" s="153" t="s">
        <v>5041</v>
      </c>
      <c r="P1825" s="152">
        <v>18.07</v>
      </c>
      <c r="Q1825" s="152">
        <v>144.75</v>
      </c>
      <c r="R1825" s="152" t="s">
        <v>2882</v>
      </c>
      <c r="S1825" s="152" t="s">
        <v>2716</v>
      </c>
      <c r="T1825" s="152">
        <v>52.317999999999998</v>
      </c>
      <c r="U1825" s="152">
        <v>1.6539999999999999</v>
      </c>
      <c r="V1825" s="152">
        <v>16.25</v>
      </c>
      <c r="X1825" s="152">
        <v>9.1340000000000003</v>
      </c>
      <c r="AA1825" s="152">
        <v>4.71</v>
      </c>
      <c r="AB1825" s="152">
        <v>0.159</v>
      </c>
      <c r="AC1825" s="152">
        <v>9.4879999999999995</v>
      </c>
      <c r="AD1825" s="152">
        <v>3.472</v>
      </c>
      <c r="AE1825" s="152">
        <v>0.57899999999999996</v>
      </c>
      <c r="AF1825" s="152">
        <v>0.20499999999999999</v>
      </c>
      <c r="AI1825" s="152">
        <v>98.234355309999998</v>
      </c>
      <c r="AJ1825" s="152">
        <v>2.5417389620000002</v>
      </c>
      <c r="AK1825" s="156">
        <f t="shared" si="28"/>
        <v>4.6980690999999996E-3</v>
      </c>
      <c r="AL1825" s="151">
        <v>46.980691</v>
      </c>
      <c r="AM1825" s="151">
        <v>355.16320000000002</v>
      </c>
      <c r="AN1825" s="151">
        <v>1001.73696</v>
      </c>
      <c r="AO1825" s="151">
        <v>584.01265999999998</v>
      </c>
      <c r="AQ1825" s="152">
        <v>7.4128825889999996</v>
      </c>
      <c r="AR1825" s="152">
        <v>0.90103460599999996</v>
      </c>
      <c r="AS1825" s="152">
        <v>4.0268065320000002</v>
      </c>
      <c r="AU1825" s="151">
        <v>1060.392128</v>
      </c>
      <c r="AV1825" s="152">
        <v>4363.9582840000003</v>
      </c>
      <c r="AW1825" s="152">
        <v>32.138431369999999</v>
      </c>
      <c r="AX1825" s="151">
        <v>9011.8559829999995</v>
      </c>
      <c r="AZ1825" s="152">
        <v>60.526374529999998</v>
      </c>
      <c r="BG1825" s="152">
        <v>6.9967782930000002</v>
      </c>
      <c r="BH1825" s="152">
        <v>221.23751759999999</v>
      </c>
      <c r="BI1825" s="152">
        <v>28.18015801</v>
      </c>
      <c r="BJ1825" s="152">
        <v>106.7585855</v>
      </c>
      <c r="BK1825" s="152">
        <v>3.6453472950000001</v>
      </c>
      <c r="BO1825" s="152">
        <v>69.134860059999994</v>
      </c>
      <c r="BP1825" s="152">
        <v>7.0841871660000004</v>
      </c>
      <c r="BQ1825" s="152">
        <v>19.61891915</v>
      </c>
      <c r="BR1825" s="152">
        <v>3.0444729650000002</v>
      </c>
      <c r="BS1825" s="152">
        <v>13.129925500000001</v>
      </c>
      <c r="BT1825" s="152">
        <v>3.6701461900000001</v>
      </c>
      <c r="BU1825" s="152">
        <v>0.97503087399999999</v>
      </c>
      <c r="BV1825" s="152">
        <v>4.3230499489999996</v>
      </c>
      <c r="BX1825" s="152">
        <v>4.9351184400000001</v>
      </c>
      <c r="BZ1825" s="152">
        <v>3.3540743009999998</v>
      </c>
      <c r="CB1825" s="152">
        <v>3.1769738200000002</v>
      </c>
      <c r="CD1825" s="152">
        <v>2.8587345470000001</v>
      </c>
      <c r="DC1825" s="152">
        <v>39.422333330000001</v>
      </c>
      <c r="DF1825" s="152">
        <v>17.413</v>
      </c>
      <c r="DG1825" s="152">
        <v>42.204999999999998</v>
      </c>
      <c r="DJ1825" s="152">
        <v>0.12366666699999999</v>
      </c>
      <c r="DM1825" s="152">
        <v>0.193333333</v>
      </c>
      <c r="DO1825" s="154">
        <v>81.207515779999994</v>
      </c>
      <c r="ED1825" s="152">
        <v>53.02</v>
      </c>
      <c r="EE1825" s="152">
        <v>1.69</v>
      </c>
      <c r="EF1825" s="152">
        <v>16.149999999999999</v>
      </c>
      <c r="EH1825" s="152">
        <v>9.2403325830000007</v>
      </c>
      <c r="EJ1825" s="152">
        <v>10.268781600000001</v>
      </c>
      <c r="EK1825" s="152">
        <v>0.22</v>
      </c>
      <c r="EL1825" s="152">
        <v>4.5999999999999996</v>
      </c>
      <c r="EM1825" s="152">
        <v>9.1</v>
      </c>
      <c r="EO1825" s="152">
        <v>3.5</v>
      </c>
      <c r="EP1825" s="152">
        <v>0.52</v>
      </c>
      <c r="EQ1825" s="152">
        <v>0.34</v>
      </c>
      <c r="ES1825" s="152">
        <v>2.14</v>
      </c>
      <c r="FP1825" s="152">
        <v>8.9700000000000006</v>
      </c>
      <c r="FQ1825" s="152">
        <v>229.8</v>
      </c>
      <c r="GC1825" s="152">
        <v>15.73</v>
      </c>
      <c r="GD1825" s="152">
        <v>4.49</v>
      </c>
      <c r="GU1825" s="152">
        <v>0.3</v>
      </c>
      <c r="HE1825" s="152">
        <v>0.51306300000000005</v>
      </c>
      <c r="HG1825" s="152">
        <v>0.70293300000000003</v>
      </c>
    </row>
    <row r="1826" spans="1:215">
      <c r="A1826" s="151">
        <v>7471</v>
      </c>
      <c r="B1826" s="152" t="s">
        <v>2859</v>
      </c>
      <c r="C1826" s="152" t="s">
        <v>2877</v>
      </c>
      <c r="D1826" s="152" t="s">
        <v>2878</v>
      </c>
      <c r="E1826" s="152" t="s">
        <v>3592</v>
      </c>
      <c r="F1826" s="152" t="s">
        <v>10272</v>
      </c>
      <c r="L1826" s="153" t="s">
        <v>4555</v>
      </c>
      <c r="M1826" s="153" t="s">
        <v>5274</v>
      </c>
      <c r="P1826" s="152">
        <v>18.07</v>
      </c>
      <c r="Q1826" s="152">
        <v>144.75</v>
      </c>
      <c r="R1826" s="152" t="s">
        <v>2882</v>
      </c>
      <c r="S1826" s="152" t="s">
        <v>2716</v>
      </c>
      <c r="T1826" s="152">
        <v>53.716000000000001</v>
      </c>
      <c r="U1826" s="152">
        <v>1.613</v>
      </c>
      <c r="V1826" s="152">
        <v>16.452000000000002</v>
      </c>
      <c r="X1826" s="152">
        <v>8.0519999999999996</v>
      </c>
      <c r="AA1826" s="152">
        <v>4.7930000000000001</v>
      </c>
      <c r="AB1826" s="152">
        <v>0.11700000000000001</v>
      </c>
      <c r="AC1826" s="152">
        <v>9.5310000000000006</v>
      </c>
      <c r="AD1826" s="152">
        <v>3.6579999999999999</v>
      </c>
      <c r="AE1826" s="152">
        <v>0.33400000000000002</v>
      </c>
      <c r="AF1826" s="152">
        <v>0.16200000000000001</v>
      </c>
      <c r="AI1826" s="152">
        <v>98.655525560000001</v>
      </c>
      <c r="AJ1826" s="152">
        <v>2.403218195</v>
      </c>
      <c r="AK1826" s="156">
        <f t="shared" si="28"/>
        <v>3.5901222999999996E-2</v>
      </c>
      <c r="AL1826" s="151">
        <v>359.01222999999999</v>
      </c>
      <c r="AM1826" s="151">
        <v>298.75099999999998</v>
      </c>
      <c r="AN1826" s="151">
        <v>1074.7264</v>
      </c>
      <c r="AO1826" s="151">
        <v>205.20975999999999</v>
      </c>
      <c r="AQ1826" s="152">
        <v>6.6235424490000003</v>
      </c>
      <c r="AR1826" s="152">
        <v>0.82498452499999997</v>
      </c>
      <c r="AS1826" s="152">
        <v>2.5721356160000002</v>
      </c>
      <c r="AU1826" s="151">
        <v>799.83239100000003</v>
      </c>
      <c r="AV1826" s="152">
        <v>2493.5215840000001</v>
      </c>
      <c r="AW1826" s="152">
        <v>30.68896088</v>
      </c>
      <c r="AX1826" s="151">
        <v>8790.6969129999998</v>
      </c>
      <c r="AZ1826" s="152">
        <v>51.814419690000001</v>
      </c>
      <c r="BG1826" s="152">
        <v>2.3553315659999998</v>
      </c>
      <c r="BH1826" s="152">
        <v>191.42518279999999</v>
      </c>
      <c r="BI1826" s="152">
        <v>30.130410579999999</v>
      </c>
      <c r="BJ1826" s="152">
        <v>94.645848400000006</v>
      </c>
      <c r="BK1826" s="152">
        <v>3.122090118</v>
      </c>
      <c r="BO1826" s="152">
        <v>32.030638760000002</v>
      </c>
      <c r="BP1826" s="152">
        <v>4.2670938659999997</v>
      </c>
      <c r="BQ1826" s="152">
        <v>13.19300181</v>
      </c>
      <c r="BR1826" s="152">
        <v>2.1252657030000002</v>
      </c>
      <c r="BS1826" s="152">
        <v>10.933812290000001</v>
      </c>
      <c r="BT1826" s="152">
        <v>3.3888994459999999</v>
      </c>
      <c r="BU1826" s="152">
        <v>1.3640110080000001</v>
      </c>
      <c r="BV1826" s="152">
        <v>4.2256437419999999</v>
      </c>
      <c r="BX1826" s="152">
        <v>5.323329985</v>
      </c>
      <c r="BZ1826" s="152">
        <v>3.4680394250000002</v>
      </c>
      <c r="CB1826" s="152">
        <v>2.8491416740000002</v>
      </c>
      <c r="CD1826" s="152">
        <v>2.533575919</v>
      </c>
      <c r="CU1826" s="152">
        <v>-44.793637880283896</v>
      </c>
      <c r="DC1826" s="152">
        <v>39.572666669999997</v>
      </c>
      <c r="DF1826" s="152">
        <v>17.024999999999999</v>
      </c>
      <c r="DG1826" s="152">
        <v>42.451333329999997</v>
      </c>
      <c r="DJ1826" s="152">
        <v>0.131333333</v>
      </c>
      <c r="DM1826" s="152">
        <v>0.19366666699999999</v>
      </c>
      <c r="DO1826" s="154">
        <v>81.636397250000002</v>
      </c>
      <c r="ED1826" s="152">
        <v>53.02</v>
      </c>
      <c r="EE1826" s="152">
        <v>1.69</v>
      </c>
      <c r="EF1826" s="152">
        <v>16.149999999999999</v>
      </c>
      <c r="EH1826" s="152">
        <v>9.2403325830000007</v>
      </c>
      <c r="EJ1826" s="152">
        <v>10.268781600000001</v>
      </c>
      <c r="EK1826" s="152">
        <v>0.22</v>
      </c>
      <c r="EL1826" s="152">
        <v>4.5999999999999996</v>
      </c>
      <c r="EM1826" s="152">
        <v>9.1</v>
      </c>
      <c r="EO1826" s="152">
        <v>3.5</v>
      </c>
      <c r="EP1826" s="152">
        <v>0.52</v>
      </c>
      <c r="EQ1826" s="152">
        <v>0.34</v>
      </c>
      <c r="ES1826" s="152">
        <v>2.14</v>
      </c>
      <c r="FP1826" s="152">
        <v>8.9700000000000006</v>
      </c>
      <c r="FQ1826" s="152">
        <v>229.8</v>
      </c>
      <c r="GC1826" s="152">
        <v>15.73</v>
      </c>
      <c r="GD1826" s="152">
        <v>4.49</v>
      </c>
      <c r="GU1826" s="152">
        <v>0.3</v>
      </c>
      <c r="HE1826" s="152">
        <v>0.51306300000000005</v>
      </c>
      <c r="HG1826" s="152">
        <v>0.70293300000000003</v>
      </c>
    </row>
    <row r="1827" spans="1:215">
      <c r="A1827" s="151">
        <v>7473</v>
      </c>
      <c r="B1827" s="152" t="s">
        <v>2859</v>
      </c>
      <c r="C1827" s="152" t="s">
        <v>2877</v>
      </c>
      <c r="D1827" s="152" t="s">
        <v>2878</v>
      </c>
      <c r="E1827" s="152" t="s">
        <v>3592</v>
      </c>
      <c r="F1827" s="152" t="s">
        <v>10273</v>
      </c>
      <c r="L1827" s="153" t="s">
        <v>4555</v>
      </c>
      <c r="M1827" s="153" t="s">
        <v>4825</v>
      </c>
      <c r="P1827" s="152">
        <v>18.07</v>
      </c>
      <c r="Q1827" s="152">
        <v>144.75</v>
      </c>
      <c r="R1827" s="152" t="s">
        <v>2882</v>
      </c>
      <c r="S1827" s="152" t="s">
        <v>2716</v>
      </c>
      <c r="T1827" s="152">
        <v>51.526000000000003</v>
      </c>
      <c r="U1827" s="152">
        <v>1.357</v>
      </c>
      <c r="V1827" s="152">
        <v>17.222999999999999</v>
      </c>
      <c r="X1827" s="152">
        <v>7.7309999999999999</v>
      </c>
      <c r="AA1827" s="152">
        <v>5.101</v>
      </c>
      <c r="AB1827" s="152">
        <v>0.151</v>
      </c>
      <c r="AC1827" s="152">
        <v>10.596</v>
      </c>
      <c r="AD1827" s="152">
        <v>3.41</v>
      </c>
      <c r="AE1827" s="152">
        <v>0.48299999999999998</v>
      </c>
      <c r="AF1827" s="152">
        <v>0.20200000000000001</v>
      </c>
      <c r="AI1827" s="152">
        <v>98.015095740000007</v>
      </c>
      <c r="AJ1827" s="152">
        <v>2.7785669140000002</v>
      </c>
      <c r="AK1827" s="156">
        <f t="shared" si="28"/>
        <v>6.7520525999999997E-2</v>
      </c>
      <c r="AL1827" s="151">
        <v>675.20525999999995</v>
      </c>
      <c r="AM1827" s="151">
        <v>289.73840000000001</v>
      </c>
      <c r="AN1827" s="151">
        <v>1097.7152000000001</v>
      </c>
      <c r="AO1827" s="151">
        <v>532.11368000000004</v>
      </c>
      <c r="AQ1827" s="152">
        <v>6.3205575769999998</v>
      </c>
      <c r="AR1827" s="152">
        <v>0.76630340699999999</v>
      </c>
      <c r="AS1827" s="152">
        <v>3.3790852020000002</v>
      </c>
      <c r="AU1827" s="151">
        <v>867.72300319999999</v>
      </c>
      <c r="AV1827" s="152">
        <v>3768.9469410000002</v>
      </c>
      <c r="AW1827" s="152">
        <v>34.124981460000001</v>
      </c>
      <c r="AX1827" s="151">
        <v>7510.3213009999999</v>
      </c>
      <c r="AZ1827" s="152">
        <v>81.502737229999994</v>
      </c>
      <c r="BG1827" s="152">
        <v>5.1407168710000004</v>
      </c>
      <c r="BH1827" s="152">
        <v>234.59984850000001</v>
      </c>
      <c r="BI1827" s="152">
        <v>23.59415989</v>
      </c>
      <c r="BJ1827" s="152">
        <v>89.770603969999996</v>
      </c>
      <c r="BK1827" s="152">
        <v>2.9424572520000001</v>
      </c>
      <c r="BO1827" s="152">
        <v>64.588413110000005</v>
      </c>
      <c r="BP1827" s="152">
        <v>6.123425159</v>
      </c>
      <c r="BQ1827" s="152">
        <v>16.26096398</v>
      </c>
      <c r="BR1827" s="152">
        <v>2.473090156</v>
      </c>
      <c r="BS1827" s="152">
        <v>11.95234756</v>
      </c>
      <c r="BT1827" s="152">
        <v>3.1002836039999999</v>
      </c>
      <c r="BU1827" s="152">
        <v>1.2107701559999999</v>
      </c>
      <c r="BV1827" s="152">
        <v>3.6465549230000001</v>
      </c>
      <c r="BX1827" s="152">
        <v>4.4824404040000001</v>
      </c>
      <c r="BZ1827" s="152">
        <v>3.0569679019999998</v>
      </c>
      <c r="CB1827" s="152">
        <v>2.6074398740000002</v>
      </c>
      <c r="CD1827" s="152">
        <v>2.5644159759999998</v>
      </c>
      <c r="CU1827" s="152">
        <v>-54.217321980938202</v>
      </c>
      <c r="DC1827" s="152">
        <v>39.800666669999998</v>
      </c>
      <c r="DF1827" s="152">
        <v>15.63</v>
      </c>
      <c r="DG1827" s="152">
        <v>43.701000000000001</v>
      </c>
      <c r="DJ1827" s="152">
        <v>0.15966666700000001</v>
      </c>
      <c r="DM1827" s="152">
        <v>0.198333333</v>
      </c>
      <c r="DO1827" s="154">
        <v>83.291208479999995</v>
      </c>
      <c r="ED1827" s="152">
        <v>53.02</v>
      </c>
      <c r="EE1827" s="152">
        <v>1.69</v>
      </c>
      <c r="EF1827" s="152">
        <v>16.149999999999999</v>
      </c>
      <c r="EH1827" s="152">
        <v>9.2403325830000007</v>
      </c>
      <c r="EJ1827" s="152">
        <v>10.268781600000001</v>
      </c>
      <c r="EK1827" s="152">
        <v>0.22</v>
      </c>
      <c r="EL1827" s="152">
        <v>4.5999999999999996</v>
      </c>
      <c r="EM1827" s="152">
        <v>9.1</v>
      </c>
      <c r="EO1827" s="152">
        <v>3.5</v>
      </c>
      <c r="EP1827" s="152">
        <v>0.52</v>
      </c>
      <c r="EQ1827" s="152">
        <v>0.34</v>
      </c>
      <c r="ES1827" s="152">
        <v>2.14</v>
      </c>
      <c r="FP1827" s="152">
        <v>8.9700000000000006</v>
      </c>
      <c r="FQ1827" s="152">
        <v>229.8</v>
      </c>
      <c r="GC1827" s="152">
        <v>15.73</v>
      </c>
      <c r="GD1827" s="152">
        <v>4.49</v>
      </c>
      <c r="GU1827" s="152">
        <v>0.3</v>
      </c>
      <c r="HE1827" s="152">
        <v>0.51306300000000005</v>
      </c>
      <c r="HG1827" s="152">
        <v>0.70293300000000003</v>
      </c>
    </row>
    <row r="1828" spans="1:215">
      <c r="A1828" s="151">
        <v>7474</v>
      </c>
      <c r="B1828" s="152" t="s">
        <v>2859</v>
      </c>
      <c r="C1828" s="152" t="s">
        <v>2877</v>
      </c>
      <c r="D1828" s="152" t="s">
        <v>2878</v>
      </c>
      <c r="E1828" s="152" t="s">
        <v>3592</v>
      </c>
      <c r="F1828" s="152" t="s">
        <v>10274</v>
      </c>
      <c r="L1828" s="153" t="s">
        <v>4816</v>
      </c>
      <c r="M1828" s="153" t="s">
        <v>5231</v>
      </c>
      <c r="P1828" s="152">
        <v>18.010000000000002</v>
      </c>
      <c r="Q1828" s="152">
        <v>144.76</v>
      </c>
      <c r="R1828" s="152" t="s">
        <v>2882</v>
      </c>
      <c r="S1828" s="152" t="s">
        <v>2716</v>
      </c>
      <c r="T1828" s="152">
        <v>53.274000000000001</v>
      </c>
      <c r="U1828" s="152">
        <v>1.46</v>
      </c>
      <c r="V1828" s="152">
        <v>17.879000000000001</v>
      </c>
      <c r="X1828" s="152">
        <v>5.8259999999999996</v>
      </c>
      <c r="AA1828" s="152">
        <v>2.839</v>
      </c>
      <c r="AB1828" s="152">
        <v>0.11899999999999999</v>
      </c>
      <c r="AC1828" s="152">
        <v>12.686</v>
      </c>
      <c r="AD1828" s="152">
        <v>3.4260000000000002</v>
      </c>
      <c r="AE1828" s="152">
        <v>0.217</v>
      </c>
      <c r="AF1828" s="152">
        <v>0.16600000000000001</v>
      </c>
      <c r="AI1828" s="152">
        <v>98.052894030000004</v>
      </c>
      <c r="AJ1828" s="152">
        <v>2.291531918</v>
      </c>
      <c r="AK1828" s="156">
        <f t="shared" si="28"/>
        <v>5.7096727E-2</v>
      </c>
      <c r="AL1828" s="151">
        <v>570.96726999999998</v>
      </c>
      <c r="AM1828" s="151">
        <v>242.005</v>
      </c>
      <c r="AN1828" s="151">
        <v>949.43744000000004</v>
      </c>
      <c r="AO1828" s="151">
        <v>75.760580000000004</v>
      </c>
      <c r="AQ1828" s="152">
        <v>5.9028714070000001</v>
      </c>
      <c r="AR1828" s="152">
        <v>0.75262435800000005</v>
      </c>
      <c r="AS1828" s="152">
        <v>2.1793396189999998</v>
      </c>
      <c r="AU1828" s="151">
        <v>669.38424559999999</v>
      </c>
      <c r="AV1828" s="152">
        <v>1627.0834139999999</v>
      </c>
      <c r="AW1828" s="152">
        <v>34.312272049999997</v>
      </c>
      <c r="AX1828" s="151">
        <v>7966.239971</v>
      </c>
      <c r="AZ1828" s="152">
        <v>136.764703</v>
      </c>
      <c r="BG1828" s="152">
        <v>7.9326817999999993E-2</v>
      </c>
      <c r="BH1828" s="152">
        <v>225.73911029999999</v>
      </c>
      <c r="BI1828" s="152">
        <v>25.497923750000002</v>
      </c>
      <c r="BJ1828" s="152">
        <v>90.219268060000005</v>
      </c>
      <c r="BK1828" s="152">
        <v>3.0309101740000002</v>
      </c>
      <c r="BO1828" s="152">
        <v>18.183804890000001</v>
      </c>
      <c r="BP1828" s="152">
        <v>4.018817093</v>
      </c>
      <c r="BQ1828" s="152">
        <v>12.74534867</v>
      </c>
      <c r="BR1828" s="152">
        <v>1.963670295</v>
      </c>
      <c r="BS1828" s="152">
        <v>9.5954790929999998</v>
      </c>
      <c r="BT1828" s="152">
        <v>2.7998187329999999</v>
      </c>
      <c r="BU1828" s="152">
        <v>0.94802207900000002</v>
      </c>
      <c r="BV1828" s="152">
        <v>3.7522221149999999</v>
      </c>
      <c r="BX1828" s="152">
        <v>4.4685619079999999</v>
      </c>
      <c r="BZ1828" s="152">
        <v>3.0761553909999999</v>
      </c>
      <c r="CB1828" s="152">
        <v>2.6826551099999998</v>
      </c>
      <c r="CD1828" s="152">
        <v>2.4980527430000001</v>
      </c>
      <c r="DC1828" s="152">
        <v>40.173000000000002</v>
      </c>
      <c r="DF1828" s="152">
        <v>12.89233333</v>
      </c>
      <c r="DG1828" s="152">
        <v>45.494666670000001</v>
      </c>
      <c r="DJ1828" s="152">
        <v>0.23</v>
      </c>
      <c r="DM1828" s="152">
        <v>0.259333333</v>
      </c>
      <c r="DO1828" s="154">
        <v>86.285305089999994</v>
      </c>
      <c r="FP1828" s="152">
        <v>4.9400000000000004</v>
      </c>
      <c r="FQ1828" s="152">
        <v>203.1</v>
      </c>
      <c r="GC1828" s="152">
        <v>12.15</v>
      </c>
      <c r="GD1828" s="152">
        <v>3.63</v>
      </c>
      <c r="HE1828" s="152">
        <v>0.51307999999999998</v>
      </c>
      <c r="HG1828" s="152">
        <v>0.70284400000000002</v>
      </c>
    </row>
    <row r="1829" spans="1:215">
      <c r="A1829" s="151">
        <v>7475</v>
      </c>
      <c r="B1829" s="152" t="s">
        <v>2859</v>
      </c>
      <c r="C1829" s="152" t="s">
        <v>2877</v>
      </c>
      <c r="D1829" s="152" t="s">
        <v>2878</v>
      </c>
      <c r="E1829" s="152" t="s">
        <v>3592</v>
      </c>
      <c r="F1829" s="152" t="s">
        <v>10275</v>
      </c>
      <c r="L1829" s="153" t="s">
        <v>4816</v>
      </c>
      <c r="M1829" s="153" t="s">
        <v>5174</v>
      </c>
      <c r="P1829" s="152">
        <v>18.010000000000002</v>
      </c>
      <c r="Q1829" s="152">
        <v>144.76</v>
      </c>
      <c r="R1829" s="152" t="s">
        <v>2882</v>
      </c>
      <c r="S1829" s="152" t="s">
        <v>2716</v>
      </c>
      <c r="T1829" s="152">
        <v>52.970999999999997</v>
      </c>
      <c r="U1829" s="152">
        <v>1.528</v>
      </c>
      <c r="V1829" s="152">
        <v>17.375</v>
      </c>
      <c r="X1829" s="152">
        <v>5.9029999999999996</v>
      </c>
      <c r="AA1829" s="152">
        <v>2.9470000000000001</v>
      </c>
      <c r="AB1829" s="152">
        <v>0.104</v>
      </c>
      <c r="AC1829" s="152">
        <v>12.722</v>
      </c>
      <c r="AD1829" s="152">
        <v>3.55</v>
      </c>
      <c r="AE1829" s="152">
        <v>0.25700000000000001</v>
      </c>
      <c r="AF1829" s="152">
        <v>0.159</v>
      </c>
      <c r="AI1829" s="152">
        <v>97.666425950000004</v>
      </c>
      <c r="AJ1829" s="152">
        <v>1.919475166</v>
      </c>
      <c r="AK1829" s="156">
        <f t="shared" si="28"/>
        <v>8.5726414810000012E-2</v>
      </c>
      <c r="AL1829" s="151">
        <v>857.26414810000006</v>
      </c>
      <c r="AM1829" s="151">
        <v>230.322</v>
      </c>
      <c r="AN1829" s="151">
        <v>1034.4960000000001</v>
      </c>
      <c r="AO1829" s="151">
        <v>153.90732</v>
      </c>
      <c r="DC1829" s="152">
        <v>39.995666669999999</v>
      </c>
      <c r="DF1829" s="152">
        <v>12.94566667</v>
      </c>
      <c r="DG1829" s="152">
        <v>45.10466667</v>
      </c>
      <c r="DJ1829" s="152">
        <v>0.193</v>
      </c>
      <c r="DM1829" s="152">
        <v>0.27500000000000002</v>
      </c>
      <c r="DO1829" s="154">
        <v>86.133872490000002</v>
      </c>
      <c r="FP1829" s="152">
        <v>4.9400000000000004</v>
      </c>
      <c r="FQ1829" s="152">
        <v>203.1</v>
      </c>
      <c r="GC1829" s="152">
        <v>12.15</v>
      </c>
      <c r="GD1829" s="152">
        <v>3.63</v>
      </c>
      <c r="HE1829" s="152">
        <v>0.51307999999999998</v>
      </c>
      <c r="HG1829" s="152">
        <v>0.70284400000000002</v>
      </c>
    </row>
    <row r="1830" spans="1:215">
      <c r="A1830" s="151">
        <v>7476</v>
      </c>
      <c r="B1830" s="152" t="s">
        <v>2859</v>
      </c>
      <c r="C1830" s="152" t="s">
        <v>2877</v>
      </c>
      <c r="D1830" s="152" t="s">
        <v>2878</v>
      </c>
      <c r="E1830" s="152" t="s">
        <v>3592</v>
      </c>
      <c r="F1830" s="152" t="s">
        <v>10276</v>
      </c>
      <c r="L1830" s="153" t="s">
        <v>4816</v>
      </c>
      <c r="M1830" s="153" t="s">
        <v>5212</v>
      </c>
      <c r="P1830" s="152">
        <v>18.010000000000002</v>
      </c>
      <c r="Q1830" s="152">
        <v>144.76</v>
      </c>
      <c r="R1830" s="152" t="s">
        <v>2882</v>
      </c>
      <c r="S1830" s="152" t="s">
        <v>2716</v>
      </c>
      <c r="T1830" s="152">
        <v>53.17</v>
      </c>
      <c r="U1830" s="152">
        <v>1.4810000000000001</v>
      </c>
      <c r="V1830" s="152">
        <v>17.364999999999998</v>
      </c>
      <c r="X1830" s="152">
        <v>6.0590000000000002</v>
      </c>
      <c r="AA1830" s="152">
        <v>3.1579999999999999</v>
      </c>
      <c r="AB1830" s="152">
        <v>0.123</v>
      </c>
      <c r="AC1830" s="152">
        <v>12.56</v>
      </c>
      <c r="AD1830" s="152">
        <v>3.45</v>
      </c>
      <c r="AE1830" s="152">
        <v>0.26300000000000001</v>
      </c>
      <c r="AF1830" s="152">
        <v>0.17599999999999999</v>
      </c>
      <c r="AI1830" s="152">
        <v>97.971546369999999</v>
      </c>
      <c r="AJ1830" s="152">
        <v>2.2690163559999998</v>
      </c>
      <c r="AK1830" s="156">
        <f t="shared" si="28"/>
        <v>5.7056584E-2</v>
      </c>
      <c r="AL1830" s="151">
        <v>570.56583999999998</v>
      </c>
      <c r="AM1830" s="151">
        <v>239.33459999999999</v>
      </c>
      <c r="AN1830" s="151">
        <v>1038.5190399999999</v>
      </c>
      <c r="AO1830" s="151">
        <v>148.53845999999999</v>
      </c>
      <c r="AQ1830" s="152">
        <v>5.6569816319999999</v>
      </c>
      <c r="AR1830" s="152">
        <v>0.70770802700000002</v>
      </c>
      <c r="AS1830" s="152">
        <v>2.5479758719999999</v>
      </c>
      <c r="AU1830" s="151">
        <v>692.37861789999999</v>
      </c>
      <c r="AV1830" s="152">
        <v>1872.948543</v>
      </c>
      <c r="AW1830" s="152">
        <v>35.428397029999999</v>
      </c>
      <c r="AX1830" s="151">
        <v>7856.4126779999997</v>
      </c>
      <c r="AZ1830" s="152">
        <v>146.35571300000001</v>
      </c>
      <c r="BG1830" s="152">
        <v>1.054648121</v>
      </c>
      <c r="BH1830" s="152">
        <v>195.5337269</v>
      </c>
      <c r="BI1830" s="152">
        <v>23.986374130000002</v>
      </c>
      <c r="BJ1830" s="152">
        <v>93.20161143</v>
      </c>
      <c r="BK1830" s="152">
        <v>2.8532057019999999</v>
      </c>
      <c r="BO1830" s="152">
        <v>24.485116659999999</v>
      </c>
      <c r="BP1830" s="152">
        <v>4.314892554</v>
      </c>
      <c r="BQ1830" s="152">
        <v>13.09104318</v>
      </c>
      <c r="BR1830" s="152">
        <v>2.132750122</v>
      </c>
      <c r="BS1830" s="152">
        <v>10.64883706</v>
      </c>
      <c r="BT1830" s="152">
        <v>2.8366900199999998</v>
      </c>
      <c r="BU1830" s="152">
        <v>1.0641690130000001</v>
      </c>
      <c r="BV1830" s="152">
        <v>3.6271203970000001</v>
      </c>
      <c r="BX1830" s="152">
        <v>4.2301161809999996</v>
      </c>
      <c r="BZ1830" s="152">
        <v>3.0323549839999999</v>
      </c>
      <c r="CB1830" s="152">
        <v>2.5569067510000001</v>
      </c>
      <c r="CD1830" s="152">
        <v>2.4188884389999998</v>
      </c>
      <c r="DC1830" s="152">
        <v>40.234333329999998</v>
      </c>
      <c r="DF1830" s="152">
        <v>12.867000000000001</v>
      </c>
      <c r="DG1830" s="152">
        <v>45.551666670000003</v>
      </c>
      <c r="DJ1830" s="152">
        <v>0.21833333299999999</v>
      </c>
      <c r="DM1830" s="152">
        <v>0.27200000000000002</v>
      </c>
      <c r="DO1830" s="154">
        <v>86.323353920000002</v>
      </c>
      <c r="FP1830" s="152">
        <v>4.9400000000000004</v>
      </c>
      <c r="FQ1830" s="152">
        <v>203.1</v>
      </c>
      <c r="GC1830" s="152">
        <v>12.15</v>
      </c>
      <c r="GD1830" s="152">
        <v>3.63</v>
      </c>
      <c r="HE1830" s="152">
        <v>0.51307999999999998</v>
      </c>
      <c r="HG1830" s="152">
        <v>0.70284400000000002</v>
      </c>
    </row>
    <row r="1831" spans="1:215">
      <c r="A1831" s="151">
        <v>7477</v>
      </c>
      <c r="B1831" s="152" t="s">
        <v>2859</v>
      </c>
      <c r="C1831" s="152" t="s">
        <v>2877</v>
      </c>
      <c r="D1831" s="152" t="s">
        <v>2878</v>
      </c>
      <c r="E1831" s="152" t="s">
        <v>3592</v>
      </c>
      <c r="F1831" s="152" t="s">
        <v>10277</v>
      </c>
      <c r="L1831" s="153" t="s">
        <v>4816</v>
      </c>
      <c r="M1831" s="153" t="s">
        <v>5118</v>
      </c>
      <c r="P1831" s="152">
        <v>18.010000000000002</v>
      </c>
      <c r="Q1831" s="152">
        <v>144.76</v>
      </c>
      <c r="R1831" s="152" t="s">
        <v>2882</v>
      </c>
      <c r="S1831" s="152" t="s">
        <v>2716</v>
      </c>
      <c r="T1831" s="152">
        <v>52.673000000000002</v>
      </c>
      <c r="U1831" s="152">
        <v>1.605</v>
      </c>
      <c r="V1831" s="152">
        <v>17.677</v>
      </c>
      <c r="X1831" s="152">
        <v>6.2469999999999999</v>
      </c>
      <c r="AA1831" s="152">
        <v>2.444</v>
      </c>
      <c r="AB1831" s="152">
        <v>0.12</v>
      </c>
      <c r="AC1831" s="152">
        <v>12.682</v>
      </c>
      <c r="AD1831" s="152">
        <v>3.387</v>
      </c>
      <c r="AE1831" s="152">
        <v>0.42099999999999999</v>
      </c>
      <c r="AF1831" s="152">
        <v>0.29199999999999998</v>
      </c>
      <c r="AI1831" s="152">
        <v>97.724696249999994</v>
      </c>
      <c r="AJ1831" s="152">
        <v>2.4080926850000002</v>
      </c>
      <c r="AK1831" s="156">
        <f t="shared" si="28"/>
        <v>6.1793457999999996E-2</v>
      </c>
      <c r="AL1831" s="151">
        <v>617.93457999999998</v>
      </c>
      <c r="AM1831" s="151">
        <v>260.03019999999998</v>
      </c>
      <c r="AN1831" s="151">
        <v>1078.17472</v>
      </c>
      <c r="AO1831" s="151">
        <v>300.65616</v>
      </c>
      <c r="AQ1831" s="152">
        <v>12.09032799</v>
      </c>
      <c r="AR1831" s="152">
        <v>0.89052781400000003</v>
      </c>
      <c r="AS1831" s="152">
        <v>3.6492104520000002</v>
      </c>
      <c r="AU1831" s="151">
        <v>758.63823990000003</v>
      </c>
      <c r="AV1831" s="152">
        <v>5095.6434509999999</v>
      </c>
      <c r="AW1831" s="152">
        <v>36.265173320000002</v>
      </c>
      <c r="AX1831" s="151">
        <v>9015.6171909999994</v>
      </c>
      <c r="AZ1831" s="152">
        <v>153.1897118</v>
      </c>
      <c r="BG1831" s="152">
        <v>5.2676992040000004</v>
      </c>
      <c r="BH1831" s="152">
        <v>264.31062379999997</v>
      </c>
      <c r="BI1831" s="152">
        <v>26.673076949999999</v>
      </c>
      <c r="BJ1831" s="152">
        <v>100.5759307</v>
      </c>
      <c r="BK1831" s="152">
        <v>3.5155410260000002</v>
      </c>
      <c r="BO1831" s="152">
        <v>70.739736980000004</v>
      </c>
      <c r="BP1831" s="152">
        <v>6.6244458709999998</v>
      </c>
      <c r="BQ1831" s="152">
        <v>18.03686257</v>
      </c>
      <c r="BR1831" s="152">
        <v>2.6741488649999998</v>
      </c>
      <c r="BS1831" s="152">
        <v>12.22350788</v>
      </c>
      <c r="BT1831" s="152">
        <v>3.2517929479999998</v>
      </c>
      <c r="BU1831" s="152">
        <v>1.1736359869999999</v>
      </c>
      <c r="BV1831" s="152">
        <v>4.0349975699999998</v>
      </c>
      <c r="BX1831" s="152">
        <v>4.7361047870000004</v>
      </c>
      <c r="BZ1831" s="152">
        <v>3.3282159490000001</v>
      </c>
      <c r="CB1831" s="152">
        <v>2.7720323919999998</v>
      </c>
      <c r="CD1831" s="152">
        <v>2.5361704</v>
      </c>
      <c r="DC1831" s="152">
        <v>40.244333330000003</v>
      </c>
      <c r="DF1831" s="152">
        <v>13.63766667</v>
      </c>
      <c r="DG1831" s="152">
        <v>45.238999999999997</v>
      </c>
      <c r="DJ1831" s="152">
        <v>0.184</v>
      </c>
      <c r="DM1831" s="152">
        <v>0.25966666700000002</v>
      </c>
      <c r="DO1831" s="154">
        <v>85.536972180000006</v>
      </c>
      <c r="FP1831" s="152">
        <v>4.9400000000000004</v>
      </c>
      <c r="FQ1831" s="152">
        <v>203.1</v>
      </c>
      <c r="GC1831" s="152">
        <v>12.15</v>
      </c>
      <c r="GD1831" s="152">
        <v>3.63</v>
      </c>
      <c r="HE1831" s="152">
        <v>0.51307999999999998</v>
      </c>
      <c r="HG1831" s="152">
        <v>0.70284400000000002</v>
      </c>
    </row>
    <row r="1832" spans="1:215">
      <c r="A1832" s="151">
        <v>7478</v>
      </c>
      <c r="B1832" s="152" t="s">
        <v>2859</v>
      </c>
      <c r="C1832" s="152" t="s">
        <v>2877</v>
      </c>
      <c r="D1832" s="152" t="s">
        <v>2878</v>
      </c>
      <c r="E1832" s="152" t="s">
        <v>3592</v>
      </c>
      <c r="F1832" s="152" t="s">
        <v>10278</v>
      </c>
      <c r="L1832" s="153" t="s">
        <v>4816</v>
      </c>
      <c r="M1832" s="153" t="s">
        <v>5085</v>
      </c>
      <c r="P1832" s="152">
        <v>18.010000000000002</v>
      </c>
      <c r="Q1832" s="152">
        <v>144.76</v>
      </c>
      <c r="R1832" s="152" t="s">
        <v>2882</v>
      </c>
      <c r="S1832" s="152" t="s">
        <v>2716</v>
      </c>
      <c r="T1832" s="152">
        <v>52.54</v>
      </c>
      <c r="U1832" s="152">
        <v>1.375</v>
      </c>
      <c r="V1832" s="152">
        <v>17.597000000000001</v>
      </c>
      <c r="X1832" s="152">
        <v>5.8140000000000001</v>
      </c>
      <c r="AA1832" s="152">
        <v>3.5409999999999999</v>
      </c>
      <c r="AB1832" s="152">
        <v>0.13900000000000001</v>
      </c>
      <c r="AC1832" s="152">
        <v>12.840999999999999</v>
      </c>
      <c r="AD1832" s="152">
        <v>3.3260000000000001</v>
      </c>
      <c r="AE1832" s="152">
        <v>0.254</v>
      </c>
      <c r="AF1832" s="152">
        <v>0.27</v>
      </c>
      <c r="AI1832" s="152">
        <v>97.850668139999996</v>
      </c>
      <c r="AJ1832" s="152">
        <v>2.0847432910000001</v>
      </c>
      <c r="AK1832" s="156">
        <f t="shared" si="28"/>
        <v>8.2480484000000007E-2</v>
      </c>
      <c r="AL1832" s="151">
        <v>824.80484000000001</v>
      </c>
      <c r="AM1832" s="151">
        <v>228.98679999999999</v>
      </c>
      <c r="AN1832" s="151">
        <v>999.43808000000001</v>
      </c>
      <c r="AO1832" s="151">
        <v>55.138192199999999</v>
      </c>
      <c r="AQ1832" s="152">
        <v>5.4457643930000001</v>
      </c>
      <c r="AR1832" s="152">
        <v>0.75170228299999997</v>
      </c>
      <c r="AS1832" s="152">
        <v>2.3509479770000001</v>
      </c>
      <c r="AU1832" s="151">
        <v>1119.594482</v>
      </c>
      <c r="AV1832" s="152">
        <v>1872.948543</v>
      </c>
      <c r="AW1832" s="152">
        <v>37.417804080000003</v>
      </c>
      <c r="AX1832" s="151">
        <v>7663.0865519999998</v>
      </c>
      <c r="AZ1832" s="152">
        <v>161.8074622</v>
      </c>
      <c r="BG1832" s="152">
        <v>0.153695</v>
      </c>
      <c r="BH1832" s="152">
        <v>235.9425445</v>
      </c>
      <c r="BI1832" s="152">
        <v>25.202136360000001</v>
      </c>
      <c r="BJ1832" s="152">
        <v>78.224663239999998</v>
      </c>
      <c r="BK1832" s="152">
        <v>3.5849632260000002</v>
      </c>
      <c r="BO1832" s="152">
        <v>18.032354179999999</v>
      </c>
      <c r="BP1832" s="152">
        <v>4.6761746940000002</v>
      </c>
      <c r="BQ1832" s="152">
        <v>12.41050873</v>
      </c>
      <c r="BR1832" s="152">
        <v>1.8811406589999999</v>
      </c>
      <c r="BS1832" s="152">
        <v>8.9824854970000008</v>
      </c>
      <c r="BT1832" s="152">
        <v>3.1573618689999998</v>
      </c>
      <c r="BU1832" s="152">
        <v>1.189209153</v>
      </c>
      <c r="BV1832" s="152">
        <v>3.517596808</v>
      </c>
      <c r="BX1832" s="152">
        <v>4.3341777380000002</v>
      </c>
      <c r="BZ1832" s="152">
        <v>3.0223603649999999</v>
      </c>
      <c r="CB1832" s="152">
        <v>2.7533895770000001</v>
      </c>
      <c r="CD1832" s="152">
        <v>2.4290297590000001</v>
      </c>
      <c r="DC1832" s="152">
        <v>40.209666669999997</v>
      </c>
      <c r="DF1832" s="152">
        <v>12.887</v>
      </c>
      <c r="DG1832" s="152">
        <v>45.74</v>
      </c>
      <c r="DJ1832" s="152">
        <v>0.21866666700000001</v>
      </c>
      <c r="DM1832" s="152">
        <v>0.261333333</v>
      </c>
      <c r="DO1832" s="154">
        <v>86.353700599999996</v>
      </c>
      <c r="FP1832" s="152">
        <v>4.9400000000000004</v>
      </c>
      <c r="FQ1832" s="152">
        <v>203.1</v>
      </c>
      <c r="GC1832" s="152">
        <v>12.15</v>
      </c>
      <c r="GD1832" s="152">
        <v>3.63</v>
      </c>
      <c r="HE1832" s="152">
        <v>0.51307999999999998</v>
      </c>
      <c r="HG1832" s="152">
        <v>0.70284400000000002</v>
      </c>
    </row>
    <row r="1833" spans="1:215">
      <c r="A1833" s="151">
        <v>7479</v>
      </c>
      <c r="B1833" s="152" t="s">
        <v>2859</v>
      </c>
      <c r="C1833" s="152" t="s">
        <v>2877</v>
      </c>
      <c r="D1833" s="152" t="s">
        <v>2878</v>
      </c>
      <c r="E1833" s="152" t="s">
        <v>3592</v>
      </c>
      <c r="F1833" s="152" t="s">
        <v>10279</v>
      </c>
      <c r="L1833" s="153" t="s">
        <v>4816</v>
      </c>
      <c r="M1833" s="153" t="s">
        <v>5075</v>
      </c>
      <c r="P1833" s="152">
        <v>18.010000000000002</v>
      </c>
      <c r="Q1833" s="152">
        <v>144.76</v>
      </c>
      <c r="R1833" s="152" t="s">
        <v>2882</v>
      </c>
      <c r="S1833" s="152" t="s">
        <v>2716</v>
      </c>
      <c r="T1833" s="152">
        <v>52.506999999999998</v>
      </c>
      <c r="U1833" s="152">
        <v>1.5129999999999999</v>
      </c>
      <c r="V1833" s="152">
        <v>16.914000000000001</v>
      </c>
      <c r="X1833" s="152">
        <v>7.8259999999999996</v>
      </c>
      <c r="AA1833" s="152">
        <v>4.3529999999999998</v>
      </c>
      <c r="AB1833" s="152">
        <v>0.14299999999999999</v>
      </c>
      <c r="AC1833" s="152">
        <v>11.211</v>
      </c>
      <c r="AD1833" s="152">
        <v>3.4769999999999999</v>
      </c>
      <c r="AE1833" s="152">
        <v>0.33900000000000002</v>
      </c>
      <c r="AF1833" s="152">
        <v>0.188</v>
      </c>
      <c r="AI1833" s="152">
        <v>98.691975909999996</v>
      </c>
      <c r="AJ1833" s="152">
        <v>2.3995736870000002</v>
      </c>
      <c r="AK1833" s="156">
        <f t="shared" si="28"/>
        <v>0.1244292177</v>
      </c>
      <c r="AL1833" s="151">
        <v>1244.292177</v>
      </c>
      <c r="AM1833" s="151">
        <v>285.0652</v>
      </c>
      <c r="AN1833" s="151">
        <v>1086.2208000000001</v>
      </c>
      <c r="AO1833" s="151">
        <v>208.78899999999999</v>
      </c>
      <c r="AQ1833" s="152">
        <v>5.9440234030000001</v>
      </c>
      <c r="AR1833" s="152">
        <v>0.82383597600000003</v>
      </c>
      <c r="AS1833" s="152">
        <v>2.450324352</v>
      </c>
      <c r="AU1833" s="151">
        <v>839.2246864</v>
      </c>
      <c r="AV1833" s="152">
        <v>2633.4460300000001</v>
      </c>
      <c r="AW1833" s="152">
        <v>36.702607960000002</v>
      </c>
      <c r="AX1833" s="151">
        <v>8477.7643509999998</v>
      </c>
      <c r="AZ1833" s="152">
        <v>81.505412860000007</v>
      </c>
      <c r="BG1833" s="152">
        <v>2.9801133800000001</v>
      </c>
      <c r="BH1833" s="152">
        <v>198.92871650000001</v>
      </c>
      <c r="BI1833" s="152">
        <v>27.445981239999998</v>
      </c>
      <c r="BJ1833" s="152">
        <v>101.2781616</v>
      </c>
      <c r="BK1833" s="152">
        <v>3.4322889249999999</v>
      </c>
      <c r="BO1833" s="152">
        <v>39.764994770000001</v>
      </c>
      <c r="BP1833" s="152">
        <v>5.2405035389999997</v>
      </c>
      <c r="BQ1833" s="152">
        <v>15.34175913</v>
      </c>
      <c r="BR1833" s="152">
        <v>2.331906799</v>
      </c>
      <c r="BS1833" s="152">
        <v>11.027662299999999</v>
      </c>
      <c r="BT1833" s="152">
        <v>3.4731496480000001</v>
      </c>
      <c r="BU1833" s="152">
        <v>1.269604999</v>
      </c>
      <c r="BV1833" s="152">
        <v>4.1866459840000001</v>
      </c>
      <c r="BX1833" s="152">
        <v>4.9310979619999999</v>
      </c>
      <c r="BZ1833" s="152">
        <v>3.2037658160000002</v>
      </c>
      <c r="CB1833" s="152">
        <v>2.9144537599999998</v>
      </c>
      <c r="CD1833" s="152">
        <v>2.7373405790000001</v>
      </c>
      <c r="DC1833" s="152">
        <v>39.909333330000003</v>
      </c>
      <c r="DF1833" s="152">
        <v>15.29233333</v>
      </c>
      <c r="DG1833" s="152">
        <v>43.932000000000002</v>
      </c>
      <c r="DJ1833" s="152">
        <v>0.13466666699999999</v>
      </c>
      <c r="DM1833" s="152">
        <v>0.225333333</v>
      </c>
      <c r="DO1833" s="154">
        <v>83.665134330000001</v>
      </c>
      <c r="FP1833" s="152">
        <v>4.9400000000000004</v>
      </c>
      <c r="FQ1833" s="152">
        <v>203.1</v>
      </c>
      <c r="GC1833" s="152">
        <v>12.15</v>
      </c>
      <c r="GD1833" s="152">
        <v>3.63</v>
      </c>
      <c r="HE1833" s="152">
        <v>0.51307999999999998</v>
      </c>
      <c r="HG1833" s="152">
        <v>0.70284400000000002</v>
      </c>
    </row>
    <row r="1834" spans="1:215">
      <c r="A1834" s="151">
        <v>7480</v>
      </c>
      <c r="B1834" s="152" t="s">
        <v>2859</v>
      </c>
      <c r="C1834" s="152" t="s">
        <v>2877</v>
      </c>
      <c r="D1834" s="152" t="s">
        <v>2878</v>
      </c>
      <c r="E1834" s="152" t="s">
        <v>3592</v>
      </c>
      <c r="F1834" s="152" t="s">
        <v>10280</v>
      </c>
      <c r="L1834" s="153" t="s">
        <v>4816</v>
      </c>
      <c r="M1834" s="153" t="s">
        <v>5182</v>
      </c>
      <c r="P1834" s="152">
        <v>18.010000000000002</v>
      </c>
      <c r="Q1834" s="152">
        <v>144.76</v>
      </c>
      <c r="R1834" s="152" t="s">
        <v>2882</v>
      </c>
      <c r="S1834" s="152" t="s">
        <v>2716</v>
      </c>
      <c r="T1834" s="152">
        <v>53.021000000000001</v>
      </c>
      <c r="U1834" s="152">
        <v>1.621</v>
      </c>
      <c r="V1834" s="152">
        <v>16.841999999999999</v>
      </c>
      <c r="X1834" s="152">
        <v>7.4850000000000003</v>
      </c>
      <c r="AA1834" s="152">
        <v>3.8460000000000001</v>
      </c>
      <c r="AB1834" s="152">
        <v>0.13700000000000001</v>
      </c>
      <c r="AC1834" s="152">
        <v>11.494999999999999</v>
      </c>
      <c r="AD1834" s="152">
        <v>3.5390000000000001</v>
      </c>
      <c r="AE1834" s="152">
        <v>0.32500000000000001</v>
      </c>
      <c r="AF1834" s="152">
        <v>0.16200000000000001</v>
      </c>
      <c r="AI1834" s="152">
        <v>98.689305450000006</v>
      </c>
      <c r="AJ1834" s="152">
        <v>2.5150836970000001</v>
      </c>
      <c r="AK1834" s="156">
        <f t="shared" si="28"/>
        <v>0.25606283619999998</v>
      </c>
      <c r="AL1834" s="151">
        <v>2560.6283619999999</v>
      </c>
      <c r="AM1834" s="151">
        <v>275.05119999999999</v>
      </c>
      <c r="AN1834" s="151">
        <v>1142.5433599999999</v>
      </c>
      <c r="AO1834" s="151">
        <v>174.78621999999999</v>
      </c>
      <c r="AQ1834" s="152">
        <v>6.737963465</v>
      </c>
      <c r="AR1834" s="152">
        <v>0.79475181900000003</v>
      </c>
      <c r="AS1834" s="152">
        <v>2.0991662369999999</v>
      </c>
      <c r="AU1834" s="151">
        <v>871.1247826</v>
      </c>
      <c r="AV1834" s="152">
        <v>2204.511853</v>
      </c>
      <c r="AW1834" s="152">
        <v>36.763239319999997</v>
      </c>
      <c r="AX1834" s="151">
        <v>8902.0286890000007</v>
      </c>
      <c r="AZ1834" s="152">
        <v>59.762036930000001</v>
      </c>
      <c r="BG1834" s="152">
        <v>1.8776480980000001</v>
      </c>
      <c r="BH1834" s="152">
        <v>187.20320849999999</v>
      </c>
      <c r="BI1834" s="152">
        <v>28.317429069999999</v>
      </c>
      <c r="BJ1834" s="152">
        <v>104.6250446</v>
      </c>
      <c r="BK1834" s="152">
        <v>3.8874874130000001</v>
      </c>
      <c r="BO1834" s="152">
        <v>29.084225159999999</v>
      </c>
      <c r="BP1834" s="152">
        <v>4.6559328430000004</v>
      </c>
      <c r="BQ1834" s="152">
        <v>14.70926306</v>
      </c>
      <c r="BR1834" s="152">
        <v>2.3731484209999998</v>
      </c>
      <c r="BS1834" s="152">
        <v>11.179340829999999</v>
      </c>
      <c r="BT1834" s="152">
        <v>3.3206170570000002</v>
      </c>
      <c r="BU1834" s="152">
        <v>1.0863581790000001</v>
      </c>
      <c r="BV1834" s="152">
        <v>3.965377444</v>
      </c>
      <c r="BX1834" s="152">
        <v>4.9998565849999999</v>
      </c>
      <c r="BZ1834" s="152">
        <v>3.4020002119999999</v>
      </c>
      <c r="CB1834" s="152">
        <v>3.144320483</v>
      </c>
      <c r="CD1834" s="152">
        <v>2.6012771859999999</v>
      </c>
      <c r="DC1834" s="152">
        <v>39.889333329999999</v>
      </c>
      <c r="DF1834" s="152">
        <v>15.00733333</v>
      </c>
      <c r="DG1834" s="152">
        <v>43.869666670000001</v>
      </c>
      <c r="DJ1834" s="152">
        <v>0.151</v>
      </c>
      <c r="DM1834" s="152">
        <v>0.25966666700000002</v>
      </c>
      <c r="DO1834" s="154">
        <v>83.901444600000005</v>
      </c>
      <c r="FP1834" s="152">
        <v>4.9400000000000004</v>
      </c>
      <c r="FQ1834" s="152">
        <v>203.1</v>
      </c>
      <c r="GC1834" s="152">
        <v>12.15</v>
      </c>
      <c r="GD1834" s="152">
        <v>3.63</v>
      </c>
      <c r="HE1834" s="152">
        <v>0.51307999999999998</v>
      </c>
      <c r="HG1834" s="152">
        <v>0.70284400000000002</v>
      </c>
    </row>
    <row r="1835" spans="1:215">
      <c r="A1835" s="151">
        <v>7481</v>
      </c>
      <c r="B1835" s="152" t="s">
        <v>2859</v>
      </c>
      <c r="C1835" s="152" t="s">
        <v>2877</v>
      </c>
      <c r="D1835" s="152" t="s">
        <v>2878</v>
      </c>
      <c r="E1835" s="152" t="s">
        <v>3592</v>
      </c>
      <c r="F1835" s="152" t="s">
        <v>10281</v>
      </c>
      <c r="L1835" s="153" t="s">
        <v>4816</v>
      </c>
      <c r="M1835" s="153" t="s">
        <v>5015</v>
      </c>
      <c r="P1835" s="152">
        <v>18.010000000000002</v>
      </c>
      <c r="Q1835" s="152">
        <v>144.76</v>
      </c>
      <c r="R1835" s="152" t="s">
        <v>2882</v>
      </c>
      <c r="S1835" s="152" t="s">
        <v>2716</v>
      </c>
      <c r="T1835" s="152">
        <v>52.2</v>
      </c>
      <c r="U1835" s="152">
        <v>1.1299999999999999</v>
      </c>
      <c r="V1835" s="152">
        <v>17.393999999999998</v>
      </c>
      <c r="X1835" s="152">
        <v>6.5369999999999999</v>
      </c>
      <c r="AA1835" s="152">
        <v>3.92</v>
      </c>
      <c r="AB1835" s="152">
        <v>0.112</v>
      </c>
      <c r="AC1835" s="152">
        <v>12.581</v>
      </c>
      <c r="AD1835" s="152">
        <v>3.2370000000000001</v>
      </c>
      <c r="AE1835" s="152">
        <v>0.22600000000000001</v>
      </c>
      <c r="AF1835" s="152">
        <v>0.112</v>
      </c>
      <c r="AI1835" s="152">
        <v>97.605178469999998</v>
      </c>
      <c r="AJ1835" s="152">
        <v>1.6419464669999999</v>
      </c>
      <c r="AK1835" s="156">
        <f t="shared" si="28"/>
        <v>2.5718281999999999E-2</v>
      </c>
      <c r="AL1835" s="151">
        <v>257.18281999999999</v>
      </c>
      <c r="AM1835" s="151">
        <v>234.99520000000001</v>
      </c>
      <c r="AN1835" s="151">
        <v>808.63103999999998</v>
      </c>
      <c r="AO1835" s="151">
        <v>46.100611200000003</v>
      </c>
      <c r="AQ1835" s="152">
        <v>5.5934235599999997</v>
      </c>
      <c r="AR1835" s="152">
        <v>0.78965938199999997</v>
      </c>
      <c r="AS1835" s="152">
        <v>1.713705289</v>
      </c>
      <c r="AU1835" s="151">
        <v>546.69236450000005</v>
      </c>
      <c r="AV1835" s="152">
        <v>1518.778642</v>
      </c>
      <c r="AW1835" s="152">
        <v>35.866466559999999</v>
      </c>
      <c r="AX1835" s="151">
        <v>6347.2201750000004</v>
      </c>
      <c r="AZ1835" s="152">
        <v>183.7152778</v>
      </c>
      <c r="BG1835" s="152">
        <v>0.92995398399999996</v>
      </c>
      <c r="BH1835" s="152">
        <v>173.5190527</v>
      </c>
      <c r="BI1835" s="152">
        <v>22.061913780000001</v>
      </c>
      <c r="BJ1835" s="152">
        <v>69.969124699999995</v>
      </c>
      <c r="BK1835" s="152">
        <v>2.588509213</v>
      </c>
      <c r="BO1835" s="152">
        <v>18.369940710000002</v>
      </c>
      <c r="BP1835" s="152">
        <v>3.1741455919999999</v>
      </c>
      <c r="BQ1835" s="152">
        <v>9.6803552659999994</v>
      </c>
      <c r="BR1835" s="152">
        <v>1.5379661330000001</v>
      </c>
      <c r="BS1835" s="152">
        <v>7.3502145079999996</v>
      </c>
      <c r="BT1835" s="152">
        <v>2.4149832789999999</v>
      </c>
      <c r="BU1835" s="152">
        <v>1.093431804</v>
      </c>
      <c r="BV1835" s="152">
        <v>2.9695260079999999</v>
      </c>
      <c r="BX1835" s="152">
        <v>4.1348139530000001</v>
      </c>
      <c r="BZ1835" s="152">
        <v>2.6885992449999998</v>
      </c>
      <c r="CB1835" s="152">
        <v>2.5882991959999999</v>
      </c>
      <c r="CD1835" s="152">
        <v>1.776754403</v>
      </c>
      <c r="DC1835" s="152">
        <v>40.065333330000001</v>
      </c>
      <c r="DF1835" s="152">
        <v>12.928333329999999</v>
      </c>
      <c r="DG1835" s="152">
        <v>45.369</v>
      </c>
      <c r="DJ1835" s="152">
        <v>0.16033333299999999</v>
      </c>
      <c r="DM1835" s="152">
        <v>0.27633333300000001</v>
      </c>
      <c r="DO1835" s="154">
        <v>86.219441660000001</v>
      </c>
      <c r="FP1835" s="152">
        <v>4.9400000000000004</v>
      </c>
      <c r="FQ1835" s="152">
        <v>203.1</v>
      </c>
      <c r="GC1835" s="152">
        <v>12.15</v>
      </c>
      <c r="GD1835" s="152">
        <v>3.63</v>
      </c>
      <c r="HE1835" s="152">
        <v>0.51307999999999998</v>
      </c>
      <c r="HG1835" s="152">
        <v>0.70284400000000002</v>
      </c>
    </row>
    <row r="1836" spans="1:215">
      <c r="A1836" s="151">
        <v>7482</v>
      </c>
      <c r="B1836" s="152" t="s">
        <v>2859</v>
      </c>
      <c r="C1836" s="152" t="s">
        <v>2877</v>
      </c>
      <c r="D1836" s="152" t="s">
        <v>2878</v>
      </c>
      <c r="E1836" s="152" t="s">
        <v>3592</v>
      </c>
      <c r="F1836" s="152" t="s">
        <v>10282</v>
      </c>
      <c r="L1836" s="153" t="s">
        <v>4816</v>
      </c>
      <c r="M1836" s="153" t="s">
        <v>5108</v>
      </c>
      <c r="P1836" s="152">
        <v>18.010000000000002</v>
      </c>
      <c r="Q1836" s="152">
        <v>144.76</v>
      </c>
      <c r="R1836" s="152" t="s">
        <v>2882</v>
      </c>
      <c r="S1836" s="152" t="s">
        <v>2716</v>
      </c>
      <c r="T1836" s="152">
        <v>52.631999999999998</v>
      </c>
      <c r="U1836" s="152">
        <v>1.367</v>
      </c>
      <c r="V1836" s="152">
        <v>17.698</v>
      </c>
      <c r="X1836" s="152">
        <v>6.173</v>
      </c>
      <c r="AA1836" s="152">
        <v>3.5979999999999999</v>
      </c>
      <c r="AB1836" s="152">
        <v>0.126</v>
      </c>
      <c r="AC1836" s="152">
        <v>12.712</v>
      </c>
      <c r="AD1836" s="152">
        <v>3.488</v>
      </c>
      <c r="AE1836" s="152">
        <v>0.32400000000000001</v>
      </c>
      <c r="AF1836" s="152">
        <v>0.17899999999999999</v>
      </c>
      <c r="AI1836" s="152">
        <v>98.468812990000004</v>
      </c>
      <c r="AJ1836" s="152">
        <v>2.3292730740000001</v>
      </c>
      <c r="AK1836" s="156">
        <f t="shared" si="28"/>
        <v>5.7658729000000006E-2</v>
      </c>
      <c r="AL1836" s="151">
        <v>576.58729000000005</v>
      </c>
      <c r="AM1836" s="151">
        <v>237.66560000000001</v>
      </c>
      <c r="AN1836" s="151">
        <v>1051.7375999999999</v>
      </c>
      <c r="AO1836" s="151">
        <v>243.98486</v>
      </c>
      <c r="AQ1836" s="152">
        <v>5.0033639430000001</v>
      </c>
      <c r="AR1836" s="152">
        <v>0.66199903500000001</v>
      </c>
      <c r="AS1836" s="152">
        <v>1.8251791959999999</v>
      </c>
      <c r="AU1836" s="151">
        <v>659.43779459999996</v>
      </c>
      <c r="AV1836" s="152">
        <v>1996.0288619999999</v>
      </c>
      <c r="AW1836" s="152">
        <v>37.59493655</v>
      </c>
      <c r="AX1836" s="151">
        <v>7455.9643130000004</v>
      </c>
      <c r="AZ1836" s="152">
        <v>177.5981242</v>
      </c>
      <c r="BG1836" s="152">
        <v>1.3526919989999999</v>
      </c>
      <c r="BH1836" s="152">
        <v>194.62892389999999</v>
      </c>
      <c r="BI1836" s="152">
        <v>25.306559579999998</v>
      </c>
      <c r="BJ1836" s="152">
        <v>83.195368119999998</v>
      </c>
      <c r="BK1836" s="152">
        <v>3.0127559960000001</v>
      </c>
      <c r="BO1836" s="152">
        <v>27.644126870000001</v>
      </c>
      <c r="BP1836" s="152">
        <v>4.0737632489999998</v>
      </c>
      <c r="BQ1836" s="152">
        <v>12.303224869999999</v>
      </c>
      <c r="BR1836" s="152">
        <v>1.89583115</v>
      </c>
      <c r="BS1836" s="152">
        <v>9.5299439229999994</v>
      </c>
      <c r="BT1836" s="152">
        <v>2.5563805359999998</v>
      </c>
      <c r="BU1836" s="152">
        <v>0.956253362</v>
      </c>
      <c r="BV1836" s="152">
        <v>3.6301425919999999</v>
      </c>
      <c r="BX1836" s="152">
        <v>4.3176189230000004</v>
      </c>
      <c r="BZ1836" s="152">
        <v>3.1749184179999999</v>
      </c>
      <c r="CB1836" s="152">
        <v>2.8177059369999999</v>
      </c>
      <c r="CD1836" s="152">
        <v>2.0525934170000002</v>
      </c>
      <c r="DC1836" s="152">
        <v>40.415333330000003</v>
      </c>
      <c r="DF1836" s="152">
        <v>12.276999999999999</v>
      </c>
      <c r="DG1836" s="152">
        <v>46.017666669999997</v>
      </c>
      <c r="DJ1836" s="152">
        <v>0.24433333300000001</v>
      </c>
      <c r="DM1836" s="152">
        <v>0.27033333300000001</v>
      </c>
      <c r="DO1836" s="154">
        <v>86.983797420000002</v>
      </c>
      <c r="FP1836" s="152">
        <v>4.9400000000000004</v>
      </c>
      <c r="FQ1836" s="152">
        <v>203.1</v>
      </c>
      <c r="GC1836" s="152">
        <v>12.15</v>
      </c>
      <c r="GD1836" s="152">
        <v>3.63</v>
      </c>
      <c r="HE1836" s="152">
        <v>0.51307999999999998</v>
      </c>
      <c r="HG1836" s="152">
        <v>0.70284400000000002</v>
      </c>
    </row>
    <row r="1837" spans="1:215">
      <c r="A1837" s="151">
        <v>7483</v>
      </c>
      <c r="B1837" s="152" t="s">
        <v>2859</v>
      </c>
      <c r="C1837" s="152" t="s">
        <v>2877</v>
      </c>
      <c r="D1837" s="152" t="s">
        <v>2878</v>
      </c>
      <c r="E1837" s="152" t="s">
        <v>3592</v>
      </c>
      <c r="F1837" s="152" t="s">
        <v>10283</v>
      </c>
      <c r="L1837" s="153" t="s">
        <v>4816</v>
      </c>
      <c r="M1837" s="153" t="s">
        <v>4817</v>
      </c>
      <c r="P1837" s="152">
        <v>18.010000000000002</v>
      </c>
      <c r="Q1837" s="152">
        <v>144.76</v>
      </c>
      <c r="R1837" s="152" t="s">
        <v>2882</v>
      </c>
      <c r="S1837" s="152" t="s">
        <v>2716</v>
      </c>
      <c r="T1837" s="152">
        <v>51.506</v>
      </c>
      <c r="U1837" s="152">
        <v>1.6930000000000001</v>
      </c>
      <c r="V1837" s="152">
        <v>17.468</v>
      </c>
      <c r="X1837" s="152">
        <v>6.5430000000000001</v>
      </c>
      <c r="AA1837" s="152">
        <v>2.7770000000000001</v>
      </c>
      <c r="AB1837" s="152">
        <v>0.14599999999999999</v>
      </c>
      <c r="AC1837" s="152">
        <v>13.465</v>
      </c>
      <c r="AD1837" s="152">
        <v>3.3839999999999999</v>
      </c>
      <c r="AE1837" s="152">
        <v>0.13500000000000001</v>
      </c>
      <c r="AF1837" s="152">
        <v>1.167</v>
      </c>
      <c r="AI1837" s="152">
        <v>98.456868170000007</v>
      </c>
      <c r="AJ1837" s="152">
        <v>2.082932338</v>
      </c>
      <c r="AK1837" s="156">
        <f t="shared" si="28"/>
        <v>1.599513134E-2</v>
      </c>
      <c r="AL1837" s="151">
        <v>159.9513134</v>
      </c>
      <c r="AM1837" s="151">
        <v>283.39620000000002</v>
      </c>
      <c r="AN1837" s="151">
        <v>150.00192000000001</v>
      </c>
      <c r="AO1837" s="151">
        <v>667.52826000000005</v>
      </c>
      <c r="AQ1837" s="152">
        <v>6.1657099999999998</v>
      </c>
      <c r="AR1837" s="152">
        <v>0.87040880499999995</v>
      </c>
      <c r="AS1837" s="152">
        <v>1.093093028</v>
      </c>
      <c r="AU1837" s="151">
        <v>4988.9192659999999</v>
      </c>
      <c r="AV1837" s="152">
        <v>1036.0984080000001</v>
      </c>
      <c r="AW1837" s="152">
        <v>39.953845729999998</v>
      </c>
      <c r="AX1837" s="151">
        <v>9448.1561889999994</v>
      </c>
      <c r="AZ1837" s="152">
        <v>166.1575867</v>
      </c>
      <c r="BG1837" s="152">
        <v>2.7459833999999999E-2</v>
      </c>
      <c r="BH1837" s="152">
        <v>168.19179439999999</v>
      </c>
      <c r="BI1837" s="152">
        <v>31.864055539999999</v>
      </c>
      <c r="BJ1837" s="152">
        <v>85.839224680000001</v>
      </c>
      <c r="BK1837" s="152">
        <v>1.2042492300000001</v>
      </c>
      <c r="BO1837" s="152">
        <v>15.138927199999999</v>
      </c>
      <c r="BP1837" s="152">
        <v>3.6974462990000001</v>
      </c>
      <c r="BQ1837" s="152">
        <v>12.05219696</v>
      </c>
      <c r="BR1837" s="152">
        <v>2.0466174499999998</v>
      </c>
      <c r="BS1837" s="152">
        <v>10.730527670000001</v>
      </c>
      <c r="BT1837" s="152">
        <v>3.5221193249999998</v>
      </c>
      <c r="BU1837" s="152">
        <v>1.470619718</v>
      </c>
      <c r="BV1837" s="152">
        <v>4.4808285569999997</v>
      </c>
      <c r="BX1837" s="152">
        <v>5.3664203319999997</v>
      </c>
      <c r="BZ1837" s="152">
        <v>3.9385026480000001</v>
      </c>
      <c r="CB1837" s="152">
        <v>3.6711897100000002</v>
      </c>
      <c r="CD1837" s="152">
        <v>2.193756026</v>
      </c>
      <c r="DC1837" s="152">
        <v>39.856666670000003</v>
      </c>
      <c r="DF1837" s="152">
        <v>13.93266667</v>
      </c>
      <c r="DG1837" s="152">
        <v>44.831666669999997</v>
      </c>
      <c r="DJ1837" s="152">
        <v>0.195333333</v>
      </c>
      <c r="DM1837" s="152">
        <v>0.26500000000000001</v>
      </c>
      <c r="DO1837" s="154">
        <v>85.156234490000003</v>
      </c>
      <c r="FP1837" s="152">
        <v>4.9400000000000004</v>
      </c>
      <c r="FQ1837" s="152">
        <v>203.1</v>
      </c>
      <c r="GC1837" s="152">
        <v>12.15</v>
      </c>
      <c r="GD1837" s="152">
        <v>3.63</v>
      </c>
      <c r="HE1837" s="152">
        <v>0.51307999999999998</v>
      </c>
      <c r="HG1837" s="152">
        <v>0.70284400000000002</v>
      </c>
    </row>
    <row r="1838" spans="1:215">
      <c r="A1838" s="151">
        <v>7484</v>
      </c>
      <c r="B1838" s="152" t="s">
        <v>2859</v>
      </c>
      <c r="C1838" s="152" t="s">
        <v>2877</v>
      </c>
      <c r="D1838" s="152" t="s">
        <v>2878</v>
      </c>
      <c r="E1838" s="152" t="s">
        <v>3592</v>
      </c>
      <c r="F1838" s="152" t="s">
        <v>10284</v>
      </c>
      <c r="L1838" s="153" t="s">
        <v>4816</v>
      </c>
      <c r="M1838" s="153" t="s">
        <v>4850</v>
      </c>
      <c r="P1838" s="152">
        <v>18.010000000000002</v>
      </c>
      <c r="Q1838" s="152">
        <v>144.76</v>
      </c>
      <c r="R1838" s="152" t="s">
        <v>2882</v>
      </c>
      <c r="S1838" s="152" t="s">
        <v>2716</v>
      </c>
      <c r="T1838" s="152">
        <v>51.584000000000003</v>
      </c>
      <c r="U1838" s="152">
        <v>1.256</v>
      </c>
      <c r="V1838" s="152">
        <v>19.690000000000001</v>
      </c>
      <c r="X1838" s="152">
        <v>6.3070000000000004</v>
      </c>
      <c r="AA1838" s="152">
        <v>3.1139999999999999</v>
      </c>
      <c r="AB1838" s="152">
        <v>0.11700000000000001</v>
      </c>
      <c r="AC1838" s="152">
        <v>11.887</v>
      </c>
      <c r="AD1838" s="152">
        <v>3.419</v>
      </c>
      <c r="AE1838" s="152">
        <v>0.72199999999999998</v>
      </c>
      <c r="AF1838" s="152">
        <v>0.30499999999999999</v>
      </c>
      <c r="AI1838" s="152">
        <v>98.587407010000007</v>
      </c>
      <c r="AJ1838" s="152">
        <v>2.6296609649999998</v>
      </c>
      <c r="AK1838" s="156">
        <f t="shared" si="28"/>
        <v>5.8755970999999997E-2</v>
      </c>
      <c r="AL1838" s="151">
        <v>587.55971</v>
      </c>
      <c r="AM1838" s="151">
        <v>284.73140000000001</v>
      </c>
      <c r="AN1838" s="151">
        <v>1165.53216</v>
      </c>
      <c r="AO1838" s="151">
        <v>567.30953999999997</v>
      </c>
      <c r="AQ1838" s="152">
        <v>5.6118562259999996</v>
      </c>
      <c r="AR1838" s="152">
        <v>0.70535269300000003</v>
      </c>
      <c r="AS1838" s="152">
        <v>3.640821651</v>
      </c>
      <c r="AU1838" s="151">
        <v>804.72018370000001</v>
      </c>
      <c r="AV1838" s="152">
        <v>4050.2733870000002</v>
      </c>
      <c r="AW1838" s="152">
        <v>34.150376790000003</v>
      </c>
      <c r="AX1838" s="151">
        <v>6517.7157639999996</v>
      </c>
      <c r="AZ1838" s="152">
        <v>121.29846089999999</v>
      </c>
      <c r="BG1838" s="152">
        <v>4.9618280410000004</v>
      </c>
      <c r="BH1838" s="152">
        <v>269.05358519999999</v>
      </c>
      <c r="BI1838" s="152">
        <v>20.96931137</v>
      </c>
      <c r="BJ1838" s="152">
        <v>75.911935110000002</v>
      </c>
      <c r="BK1838" s="152">
        <v>2.3717888409999999</v>
      </c>
      <c r="BO1838" s="152">
        <v>69.816859609999995</v>
      </c>
      <c r="BP1838" s="152">
        <v>6.2514513770000004</v>
      </c>
      <c r="BQ1838" s="152">
        <v>15.55254167</v>
      </c>
      <c r="BR1838" s="152">
        <v>2.3684319999999999</v>
      </c>
      <c r="BS1838" s="152">
        <v>10.87598378</v>
      </c>
      <c r="BT1838" s="152">
        <v>3.0876864880000001</v>
      </c>
      <c r="BU1838" s="152">
        <v>0.931418686</v>
      </c>
      <c r="BV1838" s="152">
        <v>3.2379293520000001</v>
      </c>
      <c r="BX1838" s="152">
        <v>3.810465223</v>
      </c>
      <c r="BZ1838" s="152">
        <v>2.516114226</v>
      </c>
      <c r="CB1838" s="152">
        <v>2.3706030650000001</v>
      </c>
      <c r="CD1838" s="152">
        <v>2.2829147920000001</v>
      </c>
      <c r="DC1838" s="152">
        <v>40.308333330000004</v>
      </c>
      <c r="DF1838" s="152">
        <v>12.84866667</v>
      </c>
      <c r="DG1838" s="152">
        <v>45.566333329999999</v>
      </c>
      <c r="DJ1838" s="152">
        <v>0.24533333299999999</v>
      </c>
      <c r="DM1838" s="152">
        <v>0.21233333300000001</v>
      </c>
      <c r="DO1838" s="154">
        <v>86.343975319999998</v>
      </c>
      <c r="FP1838" s="152">
        <v>4.9400000000000004</v>
      </c>
      <c r="FQ1838" s="152">
        <v>203.1</v>
      </c>
      <c r="GC1838" s="152">
        <v>12.15</v>
      </c>
      <c r="GD1838" s="152">
        <v>3.63</v>
      </c>
      <c r="HE1838" s="152">
        <v>0.51307999999999998</v>
      </c>
      <c r="HG1838" s="152">
        <v>0.70284400000000002</v>
      </c>
    </row>
    <row r="1839" spans="1:215">
      <c r="A1839" s="151">
        <v>7485</v>
      </c>
      <c r="B1839" s="152" t="s">
        <v>2859</v>
      </c>
      <c r="C1839" s="152" t="s">
        <v>2877</v>
      </c>
      <c r="D1839" s="152" t="s">
        <v>2878</v>
      </c>
      <c r="E1839" s="152" t="s">
        <v>3592</v>
      </c>
      <c r="F1839" s="152" t="s">
        <v>10285</v>
      </c>
      <c r="L1839" s="153" t="s">
        <v>3943</v>
      </c>
      <c r="M1839" s="153" t="s">
        <v>5135</v>
      </c>
      <c r="P1839" s="152">
        <v>18.3</v>
      </c>
      <c r="Q1839" s="152">
        <v>144.66999999999999</v>
      </c>
      <c r="R1839" s="152" t="s">
        <v>2882</v>
      </c>
      <c r="S1839" s="152" t="s">
        <v>2716</v>
      </c>
      <c r="T1839" s="152">
        <v>52.767000000000003</v>
      </c>
      <c r="U1839" s="152">
        <v>1.1919999999999999</v>
      </c>
      <c r="V1839" s="152">
        <v>17.645</v>
      </c>
      <c r="X1839" s="152">
        <v>6.48</v>
      </c>
      <c r="AA1839" s="152">
        <v>3.214</v>
      </c>
      <c r="AB1839" s="152">
        <v>0.129</v>
      </c>
      <c r="AC1839" s="152">
        <v>12.827999999999999</v>
      </c>
      <c r="AD1839" s="152">
        <v>3.3069999999999999</v>
      </c>
      <c r="AE1839" s="152">
        <v>0.248</v>
      </c>
      <c r="AF1839" s="152">
        <v>0.14599999999999999</v>
      </c>
      <c r="AI1839" s="152">
        <v>98.11715556</v>
      </c>
      <c r="AJ1839" s="152">
        <v>1.8125303989999999</v>
      </c>
      <c r="AK1839" s="156">
        <f t="shared" si="28"/>
        <v>0.1344985866</v>
      </c>
      <c r="AL1839" s="151">
        <v>1344.985866</v>
      </c>
      <c r="AM1839" s="151">
        <v>205.28700000000001</v>
      </c>
      <c r="AN1839" s="151">
        <v>1052.8870400000001</v>
      </c>
      <c r="AO1839" s="151">
        <v>174.18968000000001</v>
      </c>
      <c r="AQ1839" s="152">
        <v>4.7742416289999996</v>
      </c>
      <c r="AR1839" s="152">
        <v>0.554326667</v>
      </c>
      <c r="AS1839" s="152">
        <v>1.87533539</v>
      </c>
      <c r="AU1839" s="151">
        <v>684.40488830000004</v>
      </c>
      <c r="AV1839" s="152">
        <v>1779.1238089999999</v>
      </c>
      <c r="AW1839" s="152">
        <v>40.103995650000002</v>
      </c>
      <c r="AX1839" s="151">
        <v>6395.3109889999996</v>
      </c>
      <c r="AZ1839" s="152">
        <v>266.05548640000001</v>
      </c>
      <c r="BG1839" s="152">
        <v>1.6096022240000001</v>
      </c>
      <c r="BH1839" s="152">
        <v>188.43511229999999</v>
      </c>
      <c r="BI1839" s="152">
        <v>22.126982300000002</v>
      </c>
      <c r="BJ1839" s="152">
        <v>70.080694100000002</v>
      </c>
      <c r="BK1839" s="152">
        <v>2.6584768190000001</v>
      </c>
      <c r="BO1839" s="152">
        <v>27.419080019999999</v>
      </c>
      <c r="BP1839" s="152">
        <v>4.6968772220000004</v>
      </c>
      <c r="BQ1839" s="152">
        <v>11.69436762</v>
      </c>
      <c r="BR1839" s="152">
        <v>1.9435520529999999</v>
      </c>
      <c r="BS1839" s="152">
        <v>9.0723394660000007</v>
      </c>
      <c r="BT1839" s="152">
        <v>2.9368134480000001</v>
      </c>
      <c r="BU1839" s="152">
        <v>1.115684978</v>
      </c>
      <c r="BV1839" s="152">
        <v>3.229944846</v>
      </c>
      <c r="BX1839" s="152">
        <v>4.2107864959999999</v>
      </c>
      <c r="BZ1839" s="152">
        <v>2.6009517290000002</v>
      </c>
      <c r="CB1839" s="152">
        <v>2.4201458730000001</v>
      </c>
      <c r="CD1839" s="152">
        <v>1.842660746</v>
      </c>
      <c r="DC1839" s="152">
        <v>40.21166667</v>
      </c>
      <c r="DF1839" s="152">
        <v>11.587666670000001</v>
      </c>
      <c r="DG1839" s="152">
        <v>46.281333330000002</v>
      </c>
      <c r="DJ1839" s="152">
        <v>0.213666667</v>
      </c>
      <c r="DM1839" s="152">
        <v>0.24633333299999999</v>
      </c>
      <c r="DO1839" s="154">
        <v>87.686012059999996</v>
      </c>
      <c r="ED1839" s="152">
        <v>51.04</v>
      </c>
      <c r="EE1839" s="152">
        <v>0.89</v>
      </c>
      <c r="EF1839" s="152">
        <v>17.350000000000001</v>
      </c>
      <c r="EH1839" s="152">
        <v>7.2302602360000003</v>
      </c>
      <c r="EJ1839" s="152">
        <v>8.0349882000000008</v>
      </c>
      <c r="EK1839" s="152">
        <v>0.16</v>
      </c>
      <c r="EL1839" s="152">
        <v>7.48</v>
      </c>
      <c r="EM1839" s="152">
        <v>12.54</v>
      </c>
      <c r="EO1839" s="152">
        <v>2.4500000000000002</v>
      </c>
      <c r="EP1839" s="152">
        <v>0.31</v>
      </c>
      <c r="EQ1839" s="152">
        <v>0.13</v>
      </c>
      <c r="FF1839" s="152">
        <v>226</v>
      </c>
      <c r="FG1839" s="152">
        <v>232</v>
      </c>
      <c r="FI1839" s="152">
        <v>34</v>
      </c>
      <c r="FJ1839" s="152">
        <v>127</v>
      </c>
      <c r="FP1839" s="152">
        <v>4.8</v>
      </c>
      <c r="FQ1839" s="152">
        <v>221</v>
      </c>
      <c r="FR1839" s="152">
        <v>26</v>
      </c>
      <c r="FS1839" s="152">
        <v>88</v>
      </c>
      <c r="FT1839" s="152">
        <v>1</v>
      </c>
      <c r="FY1839" s="152">
        <v>25</v>
      </c>
      <c r="FZ1839" s="152">
        <v>4.53</v>
      </c>
      <c r="GC1839" s="152">
        <v>9</v>
      </c>
      <c r="GD1839" s="152">
        <v>2.39</v>
      </c>
      <c r="GO1839" s="152">
        <v>0.17</v>
      </c>
      <c r="GT1839" s="152">
        <v>0.43</v>
      </c>
    </row>
    <row r="1840" spans="1:215">
      <c r="A1840" s="151">
        <v>7486</v>
      </c>
      <c r="B1840" s="152" t="s">
        <v>2859</v>
      </c>
      <c r="C1840" s="152" t="s">
        <v>2877</v>
      </c>
      <c r="D1840" s="152" t="s">
        <v>2878</v>
      </c>
      <c r="E1840" s="152" t="s">
        <v>3592</v>
      </c>
      <c r="F1840" s="152" t="s">
        <v>10286</v>
      </c>
      <c r="L1840" s="153" t="s">
        <v>3943</v>
      </c>
      <c r="M1840" s="153" t="s">
        <v>4458</v>
      </c>
      <c r="P1840" s="152">
        <v>18.3</v>
      </c>
      <c r="Q1840" s="152">
        <v>144.66999999999999</v>
      </c>
      <c r="R1840" s="152" t="s">
        <v>2882</v>
      </c>
      <c r="S1840" s="152" t="s">
        <v>2716</v>
      </c>
      <c r="T1840" s="152">
        <v>50.345999999999997</v>
      </c>
      <c r="U1840" s="152">
        <v>0.93700000000000006</v>
      </c>
      <c r="V1840" s="152">
        <v>16.937000000000001</v>
      </c>
      <c r="X1840" s="152">
        <v>7.6139999999999999</v>
      </c>
      <c r="AA1840" s="152">
        <v>5.7430000000000003</v>
      </c>
      <c r="AB1840" s="152">
        <v>0.15</v>
      </c>
      <c r="AC1840" s="152">
        <v>13.346</v>
      </c>
      <c r="AD1840" s="152">
        <v>2.6669999999999998</v>
      </c>
      <c r="AE1840" s="152">
        <v>0.32500000000000001</v>
      </c>
      <c r="AF1840" s="152">
        <v>0.113</v>
      </c>
      <c r="AI1840" s="152">
        <v>98.360412749999995</v>
      </c>
      <c r="AJ1840" s="152">
        <v>1.6534703820000001</v>
      </c>
      <c r="AK1840" s="156">
        <f t="shared" si="28"/>
        <v>4.1895911000000001E-2</v>
      </c>
      <c r="AL1840" s="151">
        <v>418.95911000000001</v>
      </c>
      <c r="AM1840" s="151">
        <v>196.27440000000001</v>
      </c>
      <c r="AN1840" s="151">
        <v>1055.1859199999999</v>
      </c>
      <c r="AO1840" s="151">
        <v>316.76274000000001</v>
      </c>
      <c r="AQ1840" s="152">
        <v>4.095777762</v>
      </c>
      <c r="AR1840" s="152">
        <v>0.53471237199999999</v>
      </c>
      <c r="AS1840" s="152">
        <v>2.33156249</v>
      </c>
      <c r="AU1840" s="151">
        <v>569.32429449999995</v>
      </c>
      <c r="AV1840" s="152">
        <v>2483.9174779999998</v>
      </c>
      <c r="AW1840" s="152">
        <v>38.48186862</v>
      </c>
      <c r="AX1840" s="151">
        <v>5260.0051960000001</v>
      </c>
      <c r="AZ1840" s="152">
        <v>281.20957199999998</v>
      </c>
      <c r="BG1840" s="152">
        <v>3.408476694</v>
      </c>
      <c r="BH1840" s="152">
        <v>213.74321660000001</v>
      </c>
      <c r="BI1840" s="152">
        <v>19.42013176</v>
      </c>
      <c r="BJ1840" s="152">
        <v>51.917753580000003</v>
      </c>
      <c r="BK1840" s="152">
        <v>1.8683551700000001</v>
      </c>
      <c r="BO1840" s="152">
        <v>43.355407079999999</v>
      </c>
      <c r="BP1840" s="152">
        <v>3.9560394360000002</v>
      </c>
      <c r="BQ1840" s="152">
        <v>10.73612346</v>
      </c>
      <c r="BR1840" s="152">
        <v>1.563965211</v>
      </c>
      <c r="BS1840" s="152">
        <v>7.9994008709999997</v>
      </c>
      <c r="BT1840" s="152">
        <v>2.135482074</v>
      </c>
      <c r="BU1840" s="152">
        <v>1.108029089</v>
      </c>
      <c r="BV1840" s="152">
        <v>2.7119243900000001</v>
      </c>
      <c r="BX1840" s="152">
        <v>3.254504372</v>
      </c>
      <c r="BZ1840" s="152">
        <v>2.3056512109999998</v>
      </c>
      <c r="CB1840" s="152">
        <v>2.097362709</v>
      </c>
      <c r="CD1840" s="152">
        <v>1.5780155309999999</v>
      </c>
      <c r="CU1840" s="152">
        <v>-49.969124729254077</v>
      </c>
      <c r="DC1840" s="152">
        <v>40.356333329999998</v>
      </c>
      <c r="DF1840" s="152">
        <v>11.57566667</v>
      </c>
      <c r="DG1840" s="152">
        <v>46.381999999999998</v>
      </c>
      <c r="DJ1840" s="152">
        <v>0.20066666699999999</v>
      </c>
      <c r="DM1840" s="152">
        <v>0.28233333300000002</v>
      </c>
      <c r="DO1840" s="154">
        <v>87.72061832</v>
      </c>
      <c r="ED1840" s="152">
        <v>51.04</v>
      </c>
      <c r="EE1840" s="152">
        <v>0.89</v>
      </c>
      <c r="EF1840" s="152">
        <v>17.350000000000001</v>
      </c>
      <c r="EH1840" s="152">
        <v>7.2302602360000003</v>
      </c>
      <c r="EJ1840" s="152">
        <v>8.0349882000000008</v>
      </c>
      <c r="EK1840" s="152">
        <v>0.16</v>
      </c>
      <c r="EL1840" s="152">
        <v>7.48</v>
      </c>
      <c r="EM1840" s="152">
        <v>12.54</v>
      </c>
      <c r="EO1840" s="152">
        <v>2.4500000000000002</v>
      </c>
      <c r="EP1840" s="152">
        <v>0.31</v>
      </c>
      <c r="EQ1840" s="152">
        <v>0.13</v>
      </c>
      <c r="FF1840" s="152">
        <v>226</v>
      </c>
      <c r="FG1840" s="152">
        <v>232</v>
      </c>
      <c r="FI1840" s="152">
        <v>34</v>
      </c>
      <c r="FJ1840" s="152">
        <v>127</v>
      </c>
      <c r="FP1840" s="152">
        <v>4.8</v>
      </c>
      <c r="FQ1840" s="152">
        <v>221</v>
      </c>
      <c r="FR1840" s="152">
        <v>26</v>
      </c>
      <c r="FS1840" s="152">
        <v>88</v>
      </c>
      <c r="FT1840" s="152">
        <v>1</v>
      </c>
      <c r="FY1840" s="152">
        <v>25</v>
      </c>
      <c r="FZ1840" s="152">
        <v>4.53</v>
      </c>
      <c r="GC1840" s="152">
        <v>9</v>
      </c>
      <c r="GD1840" s="152">
        <v>2.39</v>
      </c>
      <c r="GO1840" s="152">
        <v>0.17</v>
      </c>
      <c r="GT1840" s="152">
        <v>0.43</v>
      </c>
    </row>
    <row r="1841" spans="1:202">
      <c r="A1841" s="151">
        <v>7487</v>
      </c>
      <c r="B1841" s="152" t="s">
        <v>2859</v>
      </c>
      <c r="C1841" s="152" t="s">
        <v>2877</v>
      </c>
      <c r="D1841" s="152" t="s">
        <v>2878</v>
      </c>
      <c r="E1841" s="152" t="s">
        <v>3592</v>
      </c>
      <c r="F1841" s="152" t="s">
        <v>10287</v>
      </c>
      <c r="L1841" s="153" t="s">
        <v>3943</v>
      </c>
      <c r="M1841" s="153" t="s">
        <v>4899</v>
      </c>
      <c r="P1841" s="152">
        <v>18.3</v>
      </c>
      <c r="Q1841" s="152">
        <v>144.66999999999999</v>
      </c>
      <c r="R1841" s="152" t="s">
        <v>2882</v>
      </c>
      <c r="S1841" s="152" t="s">
        <v>2716</v>
      </c>
      <c r="T1841" s="152">
        <v>51.786000000000001</v>
      </c>
      <c r="U1841" s="152">
        <v>1.462</v>
      </c>
      <c r="V1841" s="152">
        <v>16.57</v>
      </c>
      <c r="X1841" s="152">
        <v>7.5279999999999996</v>
      </c>
      <c r="AA1841" s="152">
        <v>6.3609999999999998</v>
      </c>
      <c r="AB1841" s="152">
        <v>0.14299999999999999</v>
      </c>
      <c r="AC1841" s="152">
        <v>10.404999999999999</v>
      </c>
      <c r="AD1841" s="152">
        <v>3.383</v>
      </c>
      <c r="AE1841" s="152">
        <v>0.34300000000000003</v>
      </c>
      <c r="AF1841" s="152">
        <v>0.20499999999999999</v>
      </c>
      <c r="AI1841" s="152">
        <v>98.370999659999995</v>
      </c>
      <c r="AJ1841" s="152">
        <v>1.761121181</v>
      </c>
      <c r="AK1841" s="156">
        <f t="shared" si="28"/>
        <v>4.5736257999999995E-2</v>
      </c>
      <c r="AL1841" s="151">
        <v>457.36257999999998</v>
      </c>
      <c r="AM1841" s="151">
        <v>182.92240000000001</v>
      </c>
      <c r="AN1841" s="151">
        <v>1028.7488000000001</v>
      </c>
      <c r="AO1841" s="151">
        <v>361.50324000000001</v>
      </c>
      <c r="AQ1841" s="152">
        <v>4.6594084330000003</v>
      </c>
      <c r="AR1841" s="152">
        <v>0.47846908900000001</v>
      </c>
      <c r="AS1841" s="152">
        <v>2.780248501</v>
      </c>
      <c r="AU1841" s="151">
        <v>952.50342439999997</v>
      </c>
      <c r="AV1841" s="152">
        <v>2669.2028570000002</v>
      </c>
      <c r="AW1841" s="152">
        <v>32.769505449999997</v>
      </c>
      <c r="AX1841" s="151">
        <v>8126.4674610000002</v>
      </c>
      <c r="AZ1841" s="152">
        <v>105.8651066</v>
      </c>
      <c r="BG1841" s="152">
        <v>2.8412769679999998</v>
      </c>
      <c r="BH1841" s="152">
        <v>209.02927220000001</v>
      </c>
      <c r="BI1841" s="152">
        <v>24.782718769999999</v>
      </c>
      <c r="BJ1841" s="152">
        <v>83.787024000000002</v>
      </c>
      <c r="BK1841" s="152">
        <v>2.2150434849999998</v>
      </c>
      <c r="BO1841" s="152">
        <v>41.605223299999999</v>
      </c>
      <c r="BP1841" s="152">
        <v>4.2763213579999997</v>
      </c>
      <c r="BQ1841" s="152">
        <v>12.60089954</v>
      </c>
      <c r="BR1841" s="152">
        <v>2.1283893659999999</v>
      </c>
      <c r="BS1841" s="152">
        <v>10.22548443</v>
      </c>
      <c r="BT1841" s="152">
        <v>3.0674967070000001</v>
      </c>
      <c r="BU1841" s="152">
        <v>1.3074843460000001</v>
      </c>
      <c r="BV1841" s="152">
        <v>3.8865810939999998</v>
      </c>
      <c r="BX1841" s="152">
        <v>4.5240457090000001</v>
      </c>
      <c r="BZ1841" s="152">
        <v>3.0445758189999998</v>
      </c>
      <c r="CB1841" s="152">
        <v>2.433663943</v>
      </c>
      <c r="CD1841" s="152">
        <v>2.2283083110000002</v>
      </c>
      <c r="CU1841" s="152">
        <v>-39.219611112676354</v>
      </c>
      <c r="DC1841" s="152">
        <v>40.28833333</v>
      </c>
      <c r="DF1841" s="152">
        <v>12.372</v>
      </c>
      <c r="DG1841" s="152">
        <v>45.902999999999999</v>
      </c>
      <c r="DJ1841" s="152">
        <v>0.16966666699999999</v>
      </c>
      <c r="DM1841" s="152">
        <v>0.21533333299999999</v>
      </c>
      <c r="DO1841" s="154">
        <v>86.867840720000004</v>
      </c>
      <c r="ED1841" s="152">
        <v>51.04</v>
      </c>
      <c r="EE1841" s="152">
        <v>0.89</v>
      </c>
      <c r="EF1841" s="152">
        <v>17.350000000000001</v>
      </c>
      <c r="EH1841" s="152">
        <v>7.2302602360000003</v>
      </c>
      <c r="EJ1841" s="152">
        <v>8.0349882000000008</v>
      </c>
      <c r="EK1841" s="152">
        <v>0.16</v>
      </c>
      <c r="EL1841" s="152">
        <v>7.48</v>
      </c>
      <c r="EM1841" s="152">
        <v>12.54</v>
      </c>
      <c r="EO1841" s="152">
        <v>2.4500000000000002</v>
      </c>
      <c r="EP1841" s="152">
        <v>0.31</v>
      </c>
      <c r="EQ1841" s="152">
        <v>0.13</v>
      </c>
      <c r="FF1841" s="152">
        <v>226</v>
      </c>
      <c r="FG1841" s="152">
        <v>232</v>
      </c>
      <c r="FI1841" s="152">
        <v>34</v>
      </c>
      <c r="FJ1841" s="152">
        <v>127</v>
      </c>
      <c r="FP1841" s="152">
        <v>4.8</v>
      </c>
      <c r="FQ1841" s="152">
        <v>221</v>
      </c>
      <c r="FR1841" s="152">
        <v>26</v>
      </c>
      <c r="FS1841" s="152">
        <v>88</v>
      </c>
      <c r="FT1841" s="152">
        <v>1</v>
      </c>
      <c r="FY1841" s="152">
        <v>25</v>
      </c>
      <c r="FZ1841" s="152">
        <v>4.53</v>
      </c>
      <c r="GC1841" s="152">
        <v>9</v>
      </c>
      <c r="GD1841" s="152">
        <v>2.39</v>
      </c>
      <c r="GO1841" s="152">
        <v>0.17</v>
      </c>
      <c r="GT1841" s="152">
        <v>0.43</v>
      </c>
    </row>
    <row r="1842" spans="1:202">
      <c r="A1842" s="151">
        <v>7488</v>
      </c>
      <c r="B1842" s="152" t="s">
        <v>2859</v>
      </c>
      <c r="C1842" s="152" t="s">
        <v>2877</v>
      </c>
      <c r="D1842" s="152" t="s">
        <v>2878</v>
      </c>
      <c r="E1842" s="152" t="s">
        <v>3592</v>
      </c>
      <c r="F1842" s="152" t="s">
        <v>10288</v>
      </c>
      <c r="L1842" s="153" t="s">
        <v>3943</v>
      </c>
      <c r="M1842" s="153" t="s">
        <v>4413</v>
      </c>
      <c r="P1842" s="152">
        <v>18.3</v>
      </c>
      <c r="Q1842" s="152">
        <v>144.66999999999999</v>
      </c>
      <c r="R1842" s="152" t="s">
        <v>2882</v>
      </c>
      <c r="S1842" s="152" t="s">
        <v>2716</v>
      </c>
      <c r="T1842" s="152">
        <v>50.225000000000001</v>
      </c>
      <c r="U1842" s="152">
        <v>0.98799999999999999</v>
      </c>
      <c r="V1842" s="152">
        <v>17.195</v>
      </c>
      <c r="X1842" s="152">
        <v>7.5570000000000004</v>
      </c>
      <c r="AA1842" s="152">
        <v>6.7679999999999998</v>
      </c>
      <c r="AB1842" s="152">
        <v>0.13800000000000001</v>
      </c>
      <c r="AC1842" s="152">
        <v>12.455</v>
      </c>
      <c r="AD1842" s="152">
        <v>2.6760000000000002</v>
      </c>
      <c r="AE1842" s="152">
        <v>0.33200000000000002</v>
      </c>
      <c r="AF1842" s="152">
        <v>0.14000000000000001</v>
      </c>
      <c r="AI1842" s="152">
        <v>98.650564669999994</v>
      </c>
      <c r="AJ1842" s="152">
        <v>1.550034957</v>
      </c>
      <c r="AK1842" s="156">
        <f t="shared" si="28"/>
        <v>3.7801325000000004E-2</v>
      </c>
      <c r="AL1842" s="151">
        <v>378.01325000000003</v>
      </c>
      <c r="AM1842" s="151">
        <v>197.2758</v>
      </c>
      <c r="AN1842" s="151">
        <v>1051.1628800000001</v>
      </c>
      <c r="AO1842" s="151">
        <v>322.72814</v>
      </c>
      <c r="CU1842" s="152">
        <v>-56.669683382291836</v>
      </c>
      <c r="DC1842" s="152">
        <v>40.536333329999998</v>
      </c>
      <c r="DF1842" s="152">
        <v>11.558999999999999</v>
      </c>
      <c r="DG1842" s="152">
        <v>46.771000000000001</v>
      </c>
      <c r="DJ1842" s="152">
        <v>0.188</v>
      </c>
      <c r="DM1842" s="152">
        <v>0.24833333299999999</v>
      </c>
      <c r="DO1842" s="154">
        <v>87.825712249999995</v>
      </c>
      <c r="ED1842" s="152">
        <v>51.04</v>
      </c>
      <c r="EE1842" s="152">
        <v>0.89</v>
      </c>
      <c r="EF1842" s="152">
        <v>17.350000000000001</v>
      </c>
      <c r="EH1842" s="152">
        <v>7.2302602360000003</v>
      </c>
      <c r="EJ1842" s="152">
        <v>8.0349882000000008</v>
      </c>
      <c r="EK1842" s="152">
        <v>0.16</v>
      </c>
      <c r="EL1842" s="152">
        <v>7.48</v>
      </c>
      <c r="EM1842" s="152">
        <v>12.54</v>
      </c>
      <c r="EO1842" s="152">
        <v>2.4500000000000002</v>
      </c>
      <c r="EP1842" s="152">
        <v>0.31</v>
      </c>
      <c r="EQ1842" s="152">
        <v>0.13</v>
      </c>
      <c r="FF1842" s="152">
        <v>226</v>
      </c>
      <c r="FG1842" s="152">
        <v>232</v>
      </c>
      <c r="FI1842" s="152">
        <v>34</v>
      </c>
      <c r="FJ1842" s="152">
        <v>127</v>
      </c>
      <c r="FP1842" s="152">
        <v>4.8</v>
      </c>
      <c r="FQ1842" s="152">
        <v>221</v>
      </c>
      <c r="FR1842" s="152">
        <v>26</v>
      </c>
      <c r="FS1842" s="152">
        <v>88</v>
      </c>
      <c r="FT1842" s="152">
        <v>1</v>
      </c>
      <c r="FY1842" s="152">
        <v>25</v>
      </c>
      <c r="FZ1842" s="152">
        <v>4.53</v>
      </c>
      <c r="GC1842" s="152">
        <v>9</v>
      </c>
      <c r="GD1842" s="152">
        <v>2.39</v>
      </c>
      <c r="GO1842" s="152">
        <v>0.17</v>
      </c>
      <c r="GT1842" s="152">
        <v>0.43</v>
      </c>
    </row>
    <row r="1843" spans="1:202">
      <c r="A1843" s="151">
        <v>7489</v>
      </c>
      <c r="B1843" s="152" t="s">
        <v>2859</v>
      </c>
      <c r="C1843" s="152" t="s">
        <v>2877</v>
      </c>
      <c r="D1843" s="152" t="s">
        <v>2878</v>
      </c>
      <c r="E1843" s="152" t="s">
        <v>3592</v>
      </c>
      <c r="F1843" s="152" t="s">
        <v>10289</v>
      </c>
      <c r="L1843" s="153" t="s">
        <v>3943</v>
      </c>
      <c r="M1843" s="153" t="s">
        <v>3944</v>
      </c>
      <c r="P1843" s="152">
        <v>18.3</v>
      </c>
      <c r="Q1843" s="152">
        <v>144.66999999999999</v>
      </c>
      <c r="R1843" s="152" t="s">
        <v>2882</v>
      </c>
      <c r="S1843" s="152" t="s">
        <v>2716</v>
      </c>
      <c r="T1843" s="152">
        <v>48.735999999999997</v>
      </c>
      <c r="U1843" s="152">
        <v>1.613</v>
      </c>
      <c r="V1843" s="152">
        <v>17.093</v>
      </c>
      <c r="X1843" s="152">
        <v>6.6050000000000004</v>
      </c>
      <c r="AA1843" s="152">
        <v>4.7050000000000001</v>
      </c>
      <c r="AB1843" s="152">
        <v>0.151</v>
      </c>
      <c r="AC1843" s="152">
        <v>14.581</v>
      </c>
      <c r="AD1843" s="152">
        <v>2.8620000000000001</v>
      </c>
      <c r="AE1843" s="152">
        <v>2.5000000000000001E-2</v>
      </c>
      <c r="AF1843" s="152">
        <v>1.7170000000000001</v>
      </c>
      <c r="AI1843" s="152">
        <v>98.260896560000006</v>
      </c>
      <c r="AJ1843" s="152">
        <v>2.040434774</v>
      </c>
      <c r="AK1843" s="156">
        <f t="shared" si="28"/>
        <v>2.5865472999999996E-2</v>
      </c>
      <c r="AL1843" s="151">
        <v>258.65472999999997</v>
      </c>
      <c r="AM1843" s="151">
        <v>221.977</v>
      </c>
      <c r="AN1843" s="151">
        <v>209.19808</v>
      </c>
      <c r="AO1843" s="151">
        <v>992.04602</v>
      </c>
      <c r="AQ1843" s="152">
        <v>4.1921288309999998</v>
      </c>
      <c r="AR1843" s="152">
        <v>0.616895054</v>
      </c>
      <c r="AS1843" s="152">
        <v>1.3728374350000001</v>
      </c>
      <c r="AU1843" s="151">
        <v>8164.7884610000001</v>
      </c>
      <c r="AV1843" s="152">
        <v>37.77531535</v>
      </c>
      <c r="AW1843" s="152">
        <v>45.006565080000001</v>
      </c>
      <c r="AX1843" s="151">
        <v>9321.7795769999993</v>
      </c>
      <c r="AZ1843" s="152">
        <v>306.62691910000001</v>
      </c>
      <c r="BG1843" s="152">
        <v>1</v>
      </c>
      <c r="BH1843" s="152">
        <v>74.131853309999997</v>
      </c>
      <c r="BI1843" s="152">
        <v>28.874901680000001</v>
      </c>
      <c r="BJ1843" s="152">
        <v>84.646565749999993</v>
      </c>
      <c r="BK1843" s="152">
        <v>0.70407045400000001</v>
      </c>
      <c r="BO1843" s="152">
        <v>1.580184507</v>
      </c>
      <c r="BP1843" s="152">
        <v>6.1667008409999999</v>
      </c>
      <c r="BQ1843" s="152">
        <v>16.231127860000001</v>
      </c>
      <c r="BR1843" s="152">
        <v>2.7204007180000001</v>
      </c>
      <c r="BS1843" s="152">
        <v>13.28891108</v>
      </c>
      <c r="BT1843" s="152">
        <v>3.72017351</v>
      </c>
      <c r="BU1843" s="152">
        <v>1.63924483</v>
      </c>
      <c r="BV1843" s="152">
        <v>4.6250787889999998</v>
      </c>
      <c r="BX1843" s="152">
        <v>5.1487772569999999</v>
      </c>
      <c r="BZ1843" s="152">
        <v>3.3874208339999998</v>
      </c>
      <c r="CB1843" s="152">
        <v>3.0027595530000002</v>
      </c>
      <c r="CD1843" s="152">
        <v>1.9482593850000001</v>
      </c>
      <c r="CU1843" s="152">
        <v>-49.531755098985442</v>
      </c>
      <c r="DC1843" s="152">
        <v>40.603000000000002</v>
      </c>
      <c r="DF1843" s="152">
        <v>10.478</v>
      </c>
      <c r="DG1843" s="152">
        <v>47.450333329999999</v>
      </c>
      <c r="DJ1843" s="152">
        <v>0.24133333300000001</v>
      </c>
      <c r="DM1843" s="152">
        <v>0.27133333300000001</v>
      </c>
      <c r="DO1843" s="154">
        <v>88.979363120000002</v>
      </c>
      <c r="ED1843" s="152">
        <v>51.04</v>
      </c>
      <c r="EE1843" s="152">
        <v>0.89</v>
      </c>
      <c r="EF1843" s="152">
        <v>17.350000000000001</v>
      </c>
      <c r="EH1843" s="152">
        <v>7.2302602360000003</v>
      </c>
      <c r="EJ1843" s="152">
        <v>8.0349882000000008</v>
      </c>
      <c r="EK1843" s="152">
        <v>0.16</v>
      </c>
      <c r="EL1843" s="152">
        <v>7.48</v>
      </c>
      <c r="EM1843" s="152">
        <v>12.54</v>
      </c>
      <c r="EO1843" s="152">
        <v>2.4500000000000002</v>
      </c>
      <c r="EP1843" s="152">
        <v>0.31</v>
      </c>
      <c r="EQ1843" s="152">
        <v>0.13</v>
      </c>
      <c r="FF1843" s="152">
        <v>226</v>
      </c>
      <c r="FG1843" s="152">
        <v>232</v>
      </c>
      <c r="FI1843" s="152">
        <v>34</v>
      </c>
      <c r="FJ1843" s="152">
        <v>127</v>
      </c>
      <c r="FP1843" s="152">
        <v>4.8</v>
      </c>
      <c r="FQ1843" s="152">
        <v>221</v>
      </c>
      <c r="FR1843" s="152">
        <v>26</v>
      </c>
      <c r="FS1843" s="152">
        <v>88</v>
      </c>
      <c r="FT1843" s="152">
        <v>1</v>
      </c>
      <c r="FY1843" s="152">
        <v>25</v>
      </c>
      <c r="FZ1843" s="152">
        <v>4.53</v>
      </c>
      <c r="GC1843" s="152">
        <v>9</v>
      </c>
      <c r="GD1843" s="152">
        <v>2.39</v>
      </c>
      <c r="GO1843" s="152">
        <v>0.17</v>
      </c>
      <c r="GT1843" s="152">
        <v>0.43</v>
      </c>
    </row>
    <row r="1844" spans="1:202">
      <c r="A1844" s="151">
        <v>7490</v>
      </c>
      <c r="B1844" s="152" t="s">
        <v>2859</v>
      </c>
      <c r="C1844" s="152" t="s">
        <v>2877</v>
      </c>
      <c r="D1844" s="152" t="s">
        <v>2878</v>
      </c>
      <c r="E1844" s="152" t="s">
        <v>3592</v>
      </c>
      <c r="F1844" s="152" t="s">
        <v>10290</v>
      </c>
      <c r="L1844" s="153" t="s">
        <v>3943</v>
      </c>
      <c r="M1844" s="153" t="s">
        <v>5043</v>
      </c>
      <c r="P1844" s="152">
        <v>18.3</v>
      </c>
      <c r="Q1844" s="152">
        <v>144.66999999999999</v>
      </c>
      <c r="R1844" s="152" t="s">
        <v>2882</v>
      </c>
      <c r="S1844" s="152" t="s">
        <v>2716</v>
      </c>
      <c r="T1844" s="152">
        <v>52.32</v>
      </c>
      <c r="U1844" s="152">
        <v>1.613</v>
      </c>
      <c r="V1844" s="152">
        <v>18.163</v>
      </c>
      <c r="X1844" s="152">
        <v>6.319</v>
      </c>
      <c r="AA1844" s="152">
        <v>3.5139999999999998</v>
      </c>
      <c r="AB1844" s="152">
        <v>0.13800000000000001</v>
      </c>
      <c r="AC1844" s="152">
        <v>12.614000000000001</v>
      </c>
      <c r="AD1844" s="152">
        <v>3.32</v>
      </c>
      <c r="AE1844" s="152">
        <v>0.32</v>
      </c>
      <c r="AF1844" s="152">
        <v>0.17599999999999999</v>
      </c>
      <c r="AI1844" s="152">
        <v>98.657925559999995</v>
      </c>
      <c r="AJ1844" s="152">
        <v>1.9166795489999999</v>
      </c>
      <c r="AK1844" s="156">
        <f t="shared" si="28"/>
        <v>0.16039141030000001</v>
      </c>
      <c r="AL1844" s="151">
        <v>1603.9141030000001</v>
      </c>
      <c r="AM1844" s="151">
        <v>180.9196</v>
      </c>
      <c r="AN1844" s="151">
        <v>978.17344000000003</v>
      </c>
      <c r="AO1844" s="151">
        <v>165.83812</v>
      </c>
      <c r="AQ1844" s="152">
        <v>4.4381834769999999</v>
      </c>
      <c r="AR1844" s="152">
        <v>0.50368053499999998</v>
      </c>
      <c r="AS1844" s="152">
        <v>2.4368728380000002</v>
      </c>
      <c r="AU1844" s="151">
        <v>694.38758350000001</v>
      </c>
      <c r="AV1844" s="152">
        <v>2124.8716460000001</v>
      </c>
      <c r="AW1844" s="152">
        <v>34.509403339999999</v>
      </c>
      <c r="AX1844" s="151">
        <v>8707.1980800000001</v>
      </c>
      <c r="AZ1844" s="152">
        <v>126.15472490000001</v>
      </c>
      <c r="BG1844" s="152">
        <v>1.7595024429999999</v>
      </c>
      <c r="BH1844" s="152">
        <v>199.08303419999999</v>
      </c>
      <c r="BI1844" s="152">
        <v>20.8264742</v>
      </c>
      <c r="BJ1844" s="152">
        <v>88.140815759999995</v>
      </c>
      <c r="BK1844" s="152">
        <v>2.9549041620000001</v>
      </c>
      <c r="BO1844" s="152">
        <v>26.992944080000001</v>
      </c>
      <c r="BP1844" s="152">
        <v>4.8523625570000002</v>
      </c>
      <c r="BQ1844" s="152">
        <v>13.698100609999999</v>
      </c>
      <c r="BR1844" s="152">
        <v>2.058663653</v>
      </c>
      <c r="BS1844" s="152">
        <v>10.383214110000001</v>
      </c>
      <c r="BT1844" s="152">
        <v>2.8975259229999999</v>
      </c>
      <c r="BU1844" s="152">
        <v>1.0214983440000001</v>
      </c>
      <c r="BV1844" s="152">
        <v>3.8813661389999998</v>
      </c>
      <c r="BX1844" s="152">
        <v>4.1126711409999999</v>
      </c>
      <c r="BZ1844" s="152">
        <v>2.50148036</v>
      </c>
      <c r="CB1844" s="152">
        <v>1.9644278019999999</v>
      </c>
      <c r="CD1844" s="152">
        <v>2.2146097779999998</v>
      </c>
      <c r="DC1844" s="152">
        <v>40.57</v>
      </c>
      <c r="DF1844" s="152">
        <v>11.087666670000001</v>
      </c>
      <c r="DG1844" s="152">
        <v>46.911999999999999</v>
      </c>
      <c r="DJ1844" s="152">
        <v>0.200333333</v>
      </c>
      <c r="DM1844" s="152">
        <v>0.25166666700000001</v>
      </c>
      <c r="DO1844" s="154">
        <v>88.295019539999998</v>
      </c>
      <c r="ED1844" s="152">
        <v>51.04</v>
      </c>
      <c r="EE1844" s="152">
        <v>0.89</v>
      </c>
      <c r="EF1844" s="152">
        <v>17.350000000000001</v>
      </c>
      <c r="EH1844" s="152">
        <v>7.2302602360000003</v>
      </c>
      <c r="EJ1844" s="152">
        <v>8.0349882000000008</v>
      </c>
      <c r="EK1844" s="152">
        <v>0.16</v>
      </c>
      <c r="EL1844" s="152">
        <v>7.48</v>
      </c>
      <c r="EM1844" s="152">
        <v>12.54</v>
      </c>
      <c r="EO1844" s="152">
        <v>2.4500000000000002</v>
      </c>
      <c r="EP1844" s="152">
        <v>0.31</v>
      </c>
      <c r="EQ1844" s="152">
        <v>0.13</v>
      </c>
      <c r="FF1844" s="152">
        <v>226</v>
      </c>
      <c r="FG1844" s="152">
        <v>232</v>
      </c>
      <c r="FI1844" s="152">
        <v>34</v>
      </c>
      <c r="FJ1844" s="152">
        <v>127</v>
      </c>
      <c r="FP1844" s="152">
        <v>4.8</v>
      </c>
      <c r="FQ1844" s="152">
        <v>221</v>
      </c>
      <c r="FR1844" s="152">
        <v>26</v>
      </c>
      <c r="FS1844" s="152">
        <v>88</v>
      </c>
      <c r="FT1844" s="152">
        <v>1</v>
      </c>
      <c r="FY1844" s="152">
        <v>25</v>
      </c>
      <c r="FZ1844" s="152">
        <v>4.53</v>
      </c>
      <c r="GC1844" s="152">
        <v>9</v>
      </c>
      <c r="GD1844" s="152">
        <v>2.39</v>
      </c>
      <c r="GO1844" s="152">
        <v>0.17</v>
      </c>
      <c r="GT1844" s="152">
        <v>0.43</v>
      </c>
    </row>
    <row r="1845" spans="1:202">
      <c r="A1845" s="151">
        <v>7491</v>
      </c>
      <c r="B1845" s="152" t="s">
        <v>2859</v>
      </c>
      <c r="C1845" s="152" t="s">
        <v>2877</v>
      </c>
      <c r="D1845" s="152" t="s">
        <v>2878</v>
      </c>
      <c r="E1845" s="152" t="s">
        <v>3592</v>
      </c>
      <c r="F1845" s="152" t="s">
        <v>10291</v>
      </c>
      <c r="L1845" s="153" t="s">
        <v>3943</v>
      </c>
      <c r="M1845" s="153" t="s">
        <v>4431</v>
      </c>
      <c r="P1845" s="152">
        <v>18.3</v>
      </c>
      <c r="Q1845" s="152">
        <v>144.66999999999999</v>
      </c>
      <c r="R1845" s="152" t="s">
        <v>2882</v>
      </c>
      <c r="S1845" s="152" t="s">
        <v>2716</v>
      </c>
      <c r="T1845" s="152">
        <v>50.259</v>
      </c>
      <c r="U1845" s="152">
        <v>0.93899999999999995</v>
      </c>
      <c r="V1845" s="152">
        <v>17.204000000000001</v>
      </c>
      <c r="X1845" s="152">
        <v>7.1630000000000003</v>
      </c>
      <c r="AA1845" s="152">
        <v>5.766</v>
      </c>
      <c r="AB1845" s="152">
        <v>0.16700000000000001</v>
      </c>
      <c r="AC1845" s="152">
        <v>13.505000000000001</v>
      </c>
      <c r="AD1845" s="152">
        <v>2.5870000000000002</v>
      </c>
      <c r="AE1845" s="152">
        <v>0.31900000000000001</v>
      </c>
      <c r="AF1845" s="152">
        <v>0.161</v>
      </c>
      <c r="AI1845" s="152">
        <v>98.250736910000001</v>
      </c>
      <c r="AJ1845" s="152">
        <v>1.8757134449999999</v>
      </c>
      <c r="AK1845" s="156">
        <f t="shared" si="28"/>
        <v>4.6017259000000005E-2</v>
      </c>
      <c r="AL1845" s="151">
        <v>460.17259000000001</v>
      </c>
      <c r="AM1845" s="151">
        <v>197.9434</v>
      </c>
      <c r="AN1845" s="151">
        <v>1089.66912</v>
      </c>
      <c r="AO1845" s="151">
        <v>288.12882000000002</v>
      </c>
      <c r="AQ1845" s="152">
        <v>3.965232286</v>
      </c>
      <c r="AR1845" s="152">
        <v>0.489551772</v>
      </c>
      <c r="AS1845" s="152">
        <v>2.2562398959999999</v>
      </c>
      <c r="AU1845" s="151">
        <v>589.6003498</v>
      </c>
      <c r="AV1845" s="152">
        <v>2490.4187189999998</v>
      </c>
      <c r="AW1845" s="152">
        <v>38.307910579999998</v>
      </c>
      <c r="AX1845" s="151">
        <v>5407.6702480000004</v>
      </c>
      <c r="AZ1845" s="152">
        <v>289.0803765</v>
      </c>
      <c r="BG1845" s="152">
        <v>2.9911771869999999</v>
      </c>
      <c r="BH1845" s="152">
        <v>210.77029250000001</v>
      </c>
      <c r="BI1845" s="152">
        <v>17.668769350000002</v>
      </c>
      <c r="BJ1845" s="152">
        <v>59.336024479999999</v>
      </c>
      <c r="BK1845" s="152">
        <v>2.0505650719999999</v>
      </c>
      <c r="BO1845" s="152">
        <v>48.985966759999997</v>
      </c>
      <c r="BP1845" s="152">
        <v>4.1426972209999997</v>
      </c>
      <c r="BQ1845" s="152">
        <v>11.35425811</v>
      </c>
      <c r="BR1845" s="152">
        <v>1.6258972309999999</v>
      </c>
      <c r="BS1845" s="152">
        <v>7.8888245450000003</v>
      </c>
      <c r="BT1845" s="152">
        <v>2.3716027660000001</v>
      </c>
      <c r="BU1845" s="152">
        <v>0.57759023399999998</v>
      </c>
      <c r="BV1845" s="152">
        <v>2.9121758029999998</v>
      </c>
      <c r="BX1845" s="152">
        <v>3.1286320239999998</v>
      </c>
      <c r="BZ1845" s="152">
        <v>1.976070083</v>
      </c>
      <c r="CB1845" s="152">
        <v>1.8517699999999999</v>
      </c>
      <c r="CD1845" s="152">
        <v>1.7122350470000001</v>
      </c>
      <c r="CU1845" s="152">
        <v>-55.345047344951496</v>
      </c>
      <c r="DC1845" s="152">
        <v>40.41266667</v>
      </c>
      <c r="DF1845" s="152">
        <v>10.802</v>
      </c>
      <c r="DG1845" s="152">
        <v>46.853333329999998</v>
      </c>
      <c r="DJ1845" s="152">
        <v>0.24099999999999999</v>
      </c>
      <c r="DM1845" s="152">
        <v>0.28433333300000002</v>
      </c>
      <c r="DO1845" s="154">
        <v>88.549415600000003</v>
      </c>
      <c r="ED1845" s="152">
        <v>51.04</v>
      </c>
      <c r="EE1845" s="152">
        <v>0.89</v>
      </c>
      <c r="EF1845" s="152">
        <v>17.350000000000001</v>
      </c>
      <c r="EH1845" s="152">
        <v>7.2302602360000003</v>
      </c>
      <c r="EJ1845" s="152">
        <v>8.0349882000000008</v>
      </c>
      <c r="EK1845" s="152">
        <v>0.16</v>
      </c>
      <c r="EL1845" s="152">
        <v>7.48</v>
      </c>
      <c r="EM1845" s="152">
        <v>12.54</v>
      </c>
      <c r="EO1845" s="152">
        <v>2.4500000000000002</v>
      </c>
      <c r="EP1845" s="152">
        <v>0.31</v>
      </c>
      <c r="EQ1845" s="152">
        <v>0.13</v>
      </c>
      <c r="FF1845" s="152">
        <v>226</v>
      </c>
      <c r="FG1845" s="152">
        <v>232</v>
      </c>
      <c r="FI1845" s="152">
        <v>34</v>
      </c>
      <c r="FJ1845" s="152">
        <v>127</v>
      </c>
      <c r="FP1845" s="152">
        <v>4.8</v>
      </c>
      <c r="FQ1845" s="152">
        <v>221</v>
      </c>
      <c r="FR1845" s="152">
        <v>26</v>
      </c>
      <c r="FS1845" s="152">
        <v>88</v>
      </c>
      <c r="FT1845" s="152">
        <v>1</v>
      </c>
      <c r="FY1845" s="152">
        <v>25</v>
      </c>
      <c r="FZ1845" s="152">
        <v>4.53</v>
      </c>
      <c r="GC1845" s="152">
        <v>9</v>
      </c>
      <c r="GD1845" s="152">
        <v>2.39</v>
      </c>
      <c r="GO1845" s="152">
        <v>0.17</v>
      </c>
      <c r="GT1845" s="152">
        <v>0.43</v>
      </c>
    </row>
    <row r="1846" spans="1:202">
      <c r="A1846" s="151">
        <v>7492</v>
      </c>
      <c r="B1846" s="152" t="s">
        <v>2859</v>
      </c>
      <c r="C1846" s="152" t="s">
        <v>2877</v>
      </c>
      <c r="D1846" s="152" t="s">
        <v>2878</v>
      </c>
      <c r="E1846" s="152" t="s">
        <v>3592</v>
      </c>
      <c r="F1846" s="152" t="s">
        <v>10292</v>
      </c>
      <c r="L1846" s="153" t="s">
        <v>3957</v>
      </c>
      <c r="M1846" s="153" t="s">
        <v>3958</v>
      </c>
      <c r="P1846" s="152">
        <v>17.96</v>
      </c>
      <c r="Q1846" s="152">
        <v>144.77000000000001</v>
      </c>
      <c r="R1846" s="152" t="s">
        <v>2882</v>
      </c>
      <c r="S1846" s="152" t="s">
        <v>2716</v>
      </c>
      <c r="T1846" s="152">
        <v>48.786999999999999</v>
      </c>
      <c r="U1846" s="152">
        <v>1.1990000000000001</v>
      </c>
      <c r="V1846" s="152">
        <v>17.768999999999998</v>
      </c>
      <c r="X1846" s="152">
        <v>6.9729999999999999</v>
      </c>
      <c r="AA1846" s="152">
        <v>3.97</v>
      </c>
      <c r="AB1846" s="152">
        <v>0.122</v>
      </c>
      <c r="AC1846" s="152">
        <v>16.678999999999998</v>
      </c>
      <c r="AD1846" s="152">
        <v>1.9510000000000001</v>
      </c>
      <c r="AE1846" s="152">
        <v>0.223</v>
      </c>
      <c r="AF1846" s="152">
        <v>0.151</v>
      </c>
      <c r="AI1846" s="152">
        <v>97.972314330000003</v>
      </c>
      <c r="AJ1846" s="152">
        <v>1.1847789440000001</v>
      </c>
      <c r="AK1846" s="156">
        <f t="shared" si="28"/>
        <v>4.9188556000000001E-2</v>
      </c>
      <c r="AL1846" s="151">
        <v>491.88556</v>
      </c>
      <c r="AM1846" s="151">
        <v>150.5438</v>
      </c>
      <c r="AN1846" s="151">
        <v>1101.1635200000001</v>
      </c>
      <c r="AO1846" s="151">
        <v>185.52394000000001</v>
      </c>
      <c r="DC1846" s="152">
        <v>40.619</v>
      </c>
      <c r="DF1846" s="152">
        <v>10.77533333</v>
      </c>
      <c r="DG1846" s="152">
        <v>47.162333330000003</v>
      </c>
      <c r="DJ1846" s="152">
        <v>0.26866666700000003</v>
      </c>
      <c r="DM1846" s="152">
        <v>0.27666666699999998</v>
      </c>
      <c r="DO1846" s="154">
        <v>88.640808699999994</v>
      </c>
      <c r="ED1846" s="152">
        <v>51.43</v>
      </c>
      <c r="EE1846" s="152">
        <v>1.1200000000000001</v>
      </c>
      <c r="EF1846" s="152">
        <v>16.75</v>
      </c>
      <c r="EH1846" s="152">
        <v>7.560272114</v>
      </c>
      <c r="EJ1846" s="152">
        <v>8.4017303999999999</v>
      </c>
      <c r="EK1846" s="152">
        <v>0.12</v>
      </c>
      <c r="EL1846" s="152">
        <v>6.52</v>
      </c>
      <c r="EM1846" s="152">
        <v>11.3</v>
      </c>
      <c r="EO1846" s="152">
        <v>2.95</v>
      </c>
      <c r="EP1846" s="152">
        <v>0.36</v>
      </c>
      <c r="EQ1846" s="152">
        <v>0.19</v>
      </c>
      <c r="FF1846" s="152">
        <v>244</v>
      </c>
      <c r="FJ1846" s="152">
        <v>88</v>
      </c>
      <c r="FP1846" s="152">
        <v>5</v>
      </c>
      <c r="FQ1846" s="152">
        <v>199</v>
      </c>
      <c r="FR1846" s="152">
        <v>29</v>
      </c>
      <c r="FS1846" s="152">
        <v>88</v>
      </c>
      <c r="FT1846" s="152">
        <v>3</v>
      </c>
      <c r="FY1846" s="152">
        <v>48</v>
      </c>
    </row>
    <row r="1847" spans="1:202">
      <c r="A1847" s="151">
        <v>7493</v>
      </c>
      <c r="B1847" s="152" t="s">
        <v>2859</v>
      </c>
      <c r="C1847" s="152" t="s">
        <v>2877</v>
      </c>
      <c r="D1847" s="152" t="s">
        <v>2878</v>
      </c>
      <c r="E1847" s="152" t="s">
        <v>3592</v>
      </c>
      <c r="F1847" s="152" t="s">
        <v>10293</v>
      </c>
      <c r="L1847" s="153" t="s">
        <v>3957</v>
      </c>
      <c r="M1847" s="153" t="s">
        <v>5045</v>
      </c>
      <c r="P1847" s="152">
        <v>17.96</v>
      </c>
      <c r="Q1847" s="152">
        <v>144.77000000000001</v>
      </c>
      <c r="R1847" s="152" t="s">
        <v>2882</v>
      </c>
      <c r="S1847" s="152" t="s">
        <v>2716</v>
      </c>
      <c r="T1847" s="152">
        <v>52.35</v>
      </c>
      <c r="U1847" s="152">
        <v>1.226</v>
      </c>
      <c r="V1847" s="152">
        <v>17.009</v>
      </c>
      <c r="X1847" s="152">
        <v>5.86</v>
      </c>
      <c r="AA1847" s="152">
        <v>4.8959999999999999</v>
      </c>
      <c r="AB1847" s="152">
        <v>0.112</v>
      </c>
      <c r="AC1847" s="152">
        <v>13.933999999999999</v>
      </c>
      <c r="AD1847" s="152">
        <v>2.8540000000000001</v>
      </c>
      <c r="AE1847" s="152">
        <v>0.11600000000000001</v>
      </c>
      <c r="AF1847" s="152">
        <v>0.1</v>
      </c>
      <c r="AI1847" s="152">
        <v>98.602411979999999</v>
      </c>
      <c r="AJ1847" s="152">
        <v>1.8028778009999999</v>
      </c>
      <c r="AK1847" s="156">
        <f t="shared" si="28"/>
        <v>5.8033397E-2</v>
      </c>
      <c r="AL1847" s="151">
        <v>580.33397000000002</v>
      </c>
      <c r="AM1847" s="151">
        <v>143.86779999999999</v>
      </c>
      <c r="AN1847" s="151">
        <v>990.81727999999998</v>
      </c>
      <c r="AO1847" s="151">
        <v>9.5386746000000002</v>
      </c>
      <c r="AQ1847" s="152">
        <v>4.2436182880000004</v>
      </c>
      <c r="AR1847" s="152">
        <v>0.40142252</v>
      </c>
      <c r="AS1847" s="152">
        <v>0.84443133299999995</v>
      </c>
      <c r="AU1847" s="151">
        <v>384.69879859999998</v>
      </c>
      <c r="AV1847" s="152">
        <v>666.50431230000004</v>
      </c>
      <c r="AW1847" s="152">
        <v>37.178770489999998</v>
      </c>
      <c r="AX1847" s="151">
        <v>6342.2779469999996</v>
      </c>
      <c r="AZ1847" s="152">
        <v>252.4900547</v>
      </c>
      <c r="BG1847" s="152">
        <v>1</v>
      </c>
      <c r="BH1847" s="152">
        <v>94.718363280000005</v>
      </c>
      <c r="BI1847" s="152">
        <v>20.008884290000001</v>
      </c>
      <c r="BJ1847" s="152">
        <v>48.654995149999998</v>
      </c>
      <c r="BK1847" s="152">
        <v>1.596208066</v>
      </c>
      <c r="BO1847" s="152">
        <v>9.1103177330000005</v>
      </c>
      <c r="BP1847" s="152">
        <v>1.479065071</v>
      </c>
      <c r="BQ1847" s="152">
        <v>5.4300069339999997</v>
      </c>
      <c r="BR1847" s="152">
        <v>1.1240916839999999</v>
      </c>
      <c r="BS1847" s="152">
        <v>6.0553240510000004</v>
      </c>
      <c r="BT1847" s="152">
        <v>2.3006031830000002</v>
      </c>
      <c r="BU1847" s="152">
        <v>0.91237126800000001</v>
      </c>
      <c r="BV1847" s="152">
        <v>2.9005160409999999</v>
      </c>
      <c r="BX1847" s="152">
        <v>3.5930334350000002</v>
      </c>
      <c r="BZ1847" s="152">
        <v>2.108864633</v>
      </c>
      <c r="CB1847" s="152">
        <v>2.0929793480000001</v>
      </c>
      <c r="CD1847" s="152">
        <v>1.719871632</v>
      </c>
      <c r="CU1847" s="152">
        <v>-37.27178964559463</v>
      </c>
      <c r="DC1847" s="152">
        <v>40.648000000000003</v>
      </c>
      <c r="DF1847" s="152">
        <v>10.241</v>
      </c>
      <c r="DG1847" s="152">
        <v>47.46533333</v>
      </c>
      <c r="DJ1847" s="152">
        <v>0.21766666700000001</v>
      </c>
      <c r="DM1847" s="152">
        <v>0.31633333299999999</v>
      </c>
      <c r="DO1847" s="154">
        <v>89.204763729999996</v>
      </c>
      <c r="ED1847" s="152">
        <v>51.43</v>
      </c>
      <c r="EE1847" s="152">
        <v>1.1200000000000001</v>
      </c>
      <c r="EF1847" s="152">
        <v>16.75</v>
      </c>
      <c r="EH1847" s="152">
        <v>7.560272114</v>
      </c>
      <c r="EJ1847" s="152">
        <v>8.4017303999999999</v>
      </c>
      <c r="EK1847" s="152">
        <v>0.12</v>
      </c>
      <c r="EL1847" s="152">
        <v>6.52</v>
      </c>
      <c r="EM1847" s="152">
        <v>11.3</v>
      </c>
      <c r="EO1847" s="152">
        <v>2.95</v>
      </c>
      <c r="EP1847" s="152">
        <v>0.36</v>
      </c>
      <c r="EQ1847" s="152">
        <v>0.19</v>
      </c>
      <c r="FF1847" s="152">
        <v>244</v>
      </c>
      <c r="FJ1847" s="152">
        <v>88</v>
      </c>
      <c r="FP1847" s="152">
        <v>5</v>
      </c>
      <c r="FQ1847" s="152">
        <v>199</v>
      </c>
      <c r="FR1847" s="152">
        <v>29</v>
      </c>
      <c r="FS1847" s="152">
        <v>88</v>
      </c>
      <c r="FT1847" s="152">
        <v>3</v>
      </c>
      <c r="FY1847" s="152">
        <v>48</v>
      </c>
    </row>
    <row r="1848" spans="1:202">
      <c r="A1848" s="151">
        <v>7494</v>
      </c>
      <c r="B1848" s="152" t="s">
        <v>2859</v>
      </c>
      <c r="C1848" s="152" t="s">
        <v>2877</v>
      </c>
      <c r="D1848" s="152" t="s">
        <v>2878</v>
      </c>
      <c r="E1848" s="152" t="s">
        <v>3592</v>
      </c>
      <c r="F1848" s="152" t="s">
        <v>10294</v>
      </c>
      <c r="L1848" s="153" t="s">
        <v>3957</v>
      </c>
      <c r="M1848" s="153" t="s">
        <v>4653</v>
      </c>
      <c r="P1848" s="152">
        <v>17.96</v>
      </c>
      <c r="Q1848" s="152">
        <v>144.77000000000001</v>
      </c>
      <c r="R1848" s="152" t="s">
        <v>2882</v>
      </c>
      <c r="S1848" s="152" t="s">
        <v>2716</v>
      </c>
      <c r="T1848" s="152">
        <v>50.975000000000001</v>
      </c>
      <c r="U1848" s="152">
        <v>1.173</v>
      </c>
      <c r="V1848" s="152">
        <v>16.75</v>
      </c>
      <c r="X1848" s="152">
        <v>7.351</v>
      </c>
      <c r="AA1848" s="152">
        <v>5.601</v>
      </c>
      <c r="AB1848" s="152">
        <v>0.154</v>
      </c>
      <c r="AC1848" s="152">
        <v>13.2</v>
      </c>
      <c r="AD1848" s="152">
        <v>3.03</v>
      </c>
      <c r="AE1848" s="152">
        <v>0.21</v>
      </c>
      <c r="AF1848" s="152">
        <v>0.125</v>
      </c>
      <c r="AI1848" s="152">
        <v>98.704543169999994</v>
      </c>
      <c r="AJ1848" s="152">
        <v>0.69109524899999997</v>
      </c>
      <c r="AK1848" s="156">
        <f t="shared" si="28"/>
        <v>5.7605205E-2</v>
      </c>
      <c r="AL1848" s="151">
        <v>576.05205000000001</v>
      </c>
      <c r="AM1848" s="151">
        <v>144.53540000000001</v>
      </c>
      <c r="AN1848" s="151">
        <v>819.55071999999996</v>
      </c>
      <c r="AO1848" s="151">
        <v>27.9240374</v>
      </c>
      <c r="AQ1848" s="152">
        <v>4.2900461820000002</v>
      </c>
      <c r="AR1848" s="152">
        <v>0.54741434600000005</v>
      </c>
      <c r="AS1848" s="152">
        <v>1.249330751</v>
      </c>
      <c r="AU1848" s="151">
        <v>586.72152270000004</v>
      </c>
      <c r="AV1848" s="152">
        <v>1524.0978399999999</v>
      </c>
      <c r="AW1848" s="152">
        <v>39.363404189999997</v>
      </c>
      <c r="AX1848" s="151">
        <v>6630.9507130000002</v>
      </c>
      <c r="AZ1848" s="152">
        <v>363.42491810000001</v>
      </c>
      <c r="BG1848" s="152">
        <v>1.1610654220000001</v>
      </c>
      <c r="BH1848" s="152">
        <v>181.3694716</v>
      </c>
      <c r="BI1848" s="152">
        <v>21.388023390000001</v>
      </c>
      <c r="BJ1848" s="152">
        <v>73.533975670000004</v>
      </c>
      <c r="BK1848" s="152">
        <v>3.0257288309999999</v>
      </c>
      <c r="BO1848" s="152">
        <v>17.395116940000001</v>
      </c>
      <c r="BP1848" s="152">
        <v>3.4497977230000001</v>
      </c>
      <c r="BQ1848" s="152">
        <v>10.69854999</v>
      </c>
      <c r="BR1848" s="152">
        <v>1.684442706</v>
      </c>
      <c r="BS1848" s="152">
        <v>8.0729281349999997</v>
      </c>
      <c r="BT1848" s="152">
        <v>2.3190388259999999</v>
      </c>
      <c r="BU1848" s="152">
        <v>0.70991527600000004</v>
      </c>
      <c r="BV1848" s="152">
        <v>3.099895117</v>
      </c>
      <c r="BX1848" s="152">
        <v>3.791105355</v>
      </c>
      <c r="BZ1848" s="152">
        <v>2.7807848169999998</v>
      </c>
      <c r="CB1848" s="152">
        <v>2.3054370909999999</v>
      </c>
      <c r="CD1848" s="152">
        <v>2.017698464</v>
      </c>
      <c r="DC1848" s="152">
        <v>40.529000000000003</v>
      </c>
      <c r="DF1848" s="152">
        <v>11.299666670000001</v>
      </c>
      <c r="DG1848" s="152">
        <v>46.442999999999998</v>
      </c>
      <c r="DJ1848" s="152">
        <v>0.21333333300000001</v>
      </c>
      <c r="DM1848" s="152">
        <v>0.298666667</v>
      </c>
      <c r="DO1848" s="154">
        <v>87.992093659999995</v>
      </c>
      <c r="ED1848" s="152">
        <v>51.43</v>
      </c>
      <c r="EE1848" s="152">
        <v>1.1200000000000001</v>
      </c>
      <c r="EF1848" s="152">
        <v>16.75</v>
      </c>
      <c r="EH1848" s="152">
        <v>7.560272114</v>
      </c>
      <c r="EJ1848" s="152">
        <v>8.4017303999999999</v>
      </c>
      <c r="EK1848" s="152">
        <v>0.12</v>
      </c>
      <c r="EL1848" s="152">
        <v>6.52</v>
      </c>
      <c r="EM1848" s="152">
        <v>11.3</v>
      </c>
      <c r="EO1848" s="152">
        <v>2.95</v>
      </c>
      <c r="EP1848" s="152">
        <v>0.36</v>
      </c>
      <c r="EQ1848" s="152">
        <v>0.19</v>
      </c>
      <c r="FF1848" s="152">
        <v>244</v>
      </c>
      <c r="FJ1848" s="152">
        <v>88</v>
      </c>
      <c r="FP1848" s="152">
        <v>5</v>
      </c>
      <c r="FQ1848" s="152">
        <v>199</v>
      </c>
      <c r="FR1848" s="152">
        <v>29</v>
      </c>
      <c r="FS1848" s="152">
        <v>88</v>
      </c>
      <c r="FT1848" s="152">
        <v>3</v>
      </c>
      <c r="FY1848" s="152">
        <v>48</v>
      </c>
    </row>
    <row r="1849" spans="1:202">
      <c r="A1849" s="151">
        <v>7495</v>
      </c>
      <c r="B1849" s="152" t="s">
        <v>2859</v>
      </c>
      <c r="C1849" s="152" t="s">
        <v>2877</v>
      </c>
      <c r="D1849" s="152" t="s">
        <v>2878</v>
      </c>
      <c r="E1849" s="152" t="s">
        <v>3592</v>
      </c>
      <c r="F1849" s="152" t="s">
        <v>10295</v>
      </c>
      <c r="L1849" s="153" t="s">
        <v>3957</v>
      </c>
      <c r="M1849" s="153" t="s">
        <v>5344</v>
      </c>
      <c r="P1849" s="152">
        <v>17.96</v>
      </c>
      <c r="Q1849" s="152">
        <v>144.77000000000001</v>
      </c>
      <c r="R1849" s="152" t="s">
        <v>2882</v>
      </c>
      <c r="S1849" s="152" t="s">
        <v>2716</v>
      </c>
      <c r="T1849" s="152">
        <v>54.456000000000003</v>
      </c>
      <c r="U1849" s="152">
        <v>1.3360000000000001</v>
      </c>
      <c r="V1849" s="152">
        <v>19.343</v>
      </c>
      <c r="X1849" s="152">
        <v>5.109</v>
      </c>
      <c r="AA1849" s="152">
        <v>2.1669999999999998</v>
      </c>
      <c r="AB1849" s="152">
        <v>0.13300000000000001</v>
      </c>
      <c r="AC1849" s="152">
        <v>12.76</v>
      </c>
      <c r="AD1849" s="152">
        <v>3.238</v>
      </c>
      <c r="AE1849" s="152">
        <v>0.33700000000000002</v>
      </c>
      <c r="AF1849" s="152">
        <v>0.26</v>
      </c>
      <c r="AI1849" s="152">
        <v>99.271732170000007</v>
      </c>
      <c r="AJ1849" s="152">
        <v>2.0061601680000001</v>
      </c>
      <c r="AK1849" s="156">
        <f t="shared" si="28"/>
        <v>5.5611436E-2</v>
      </c>
      <c r="AL1849" s="151">
        <v>556.11436000000003</v>
      </c>
      <c r="AM1849" s="151">
        <v>171.90700000000001</v>
      </c>
      <c r="AN1849" s="151">
        <v>957.48352</v>
      </c>
      <c r="AO1849" s="151">
        <v>170.01390000000001</v>
      </c>
      <c r="DC1849" s="152">
        <v>40.391666669999999</v>
      </c>
      <c r="DF1849" s="152">
        <v>10.824</v>
      </c>
      <c r="DG1849" s="152">
        <v>46.620666669999999</v>
      </c>
      <c r="DJ1849" s="152">
        <v>0.28833333300000002</v>
      </c>
      <c r="DM1849" s="152">
        <v>0.28799999999999998</v>
      </c>
      <c r="DO1849" s="154">
        <v>88.478117280000006</v>
      </c>
      <c r="ED1849" s="152">
        <v>51.43</v>
      </c>
      <c r="EE1849" s="152">
        <v>1.1200000000000001</v>
      </c>
      <c r="EF1849" s="152">
        <v>16.75</v>
      </c>
      <c r="EH1849" s="152">
        <v>7.560272114</v>
      </c>
      <c r="EJ1849" s="152">
        <v>8.4017303999999999</v>
      </c>
      <c r="EK1849" s="152">
        <v>0.12</v>
      </c>
      <c r="EL1849" s="152">
        <v>6.52</v>
      </c>
      <c r="EM1849" s="152">
        <v>11.3</v>
      </c>
      <c r="EO1849" s="152">
        <v>2.95</v>
      </c>
      <c r="EP1849" s="152">
        <v>0.36</v>
      </c>
      <c r="EQ1849" s="152">
        <v>0.19</v>
      </c>
      <c r="FF1849" s="152">
        <v>244</v>
      </c>
      <c r="FJ1849" s="152">
        <v>88</v>
      </c>
      <c r="FP1849" s="152">
        <v>5</v>
      </c>
      <c r="FQ1849" s="152">
        <v>199</v>
      </c>
      <c r="FR1849" s="152">
        <v>29</v>
      </c>
      <c r="FS1849" s="152">
        <v>88</v>
      </c>
      <c r="FT1849" s="152">
        <v>3</v>
      </c>
      <c r="FY1849" s="152">
        <v>48</v>
      </c>
    </row>
    <row r="1850" spans="1:202">
      <c r="A1850" s="151">
        <v>7496</v>
      </c>
      <c r="B1850" s="152" t="s">
        <v>2859</v>
      </c>
      <c r="C1850" s="152" t="s">
        <v>2877</v>
      </c>
      <c r="D1850" s="152" t="s">
        <v>2878</v>
      </c>
      <c r="E1850" s="152" t="s">
        <v>3592</v>
      </c>
      <c r="F1850" s="152" t="s">
        <v>10296</v>
      </c>
      <c r="L1850" s="153" t="s">
        <v>3957</v>
      </c>
      <c r="M1850" s="153" t="s">
        <v>4921</v>
      </c>
      <c r="P1850" s="152">
        <v>17.96</v>
      </c>
      <c r="Q1850" s="152">
        <v>144.77000000000001</v>
      </c>
      <c r="R1850" s="152" t="s">
        <v>2882</v>
      </c>
      <c r="S1850" s="152" t="s">
        <v>2716</v>
      </c>
      <c r="T1850" s="152">
        <v>51.856000000000002</v>
      </c>
      <c r="U1850" s="152">
        <v>1.2909999999999999</v>
      </c>
      <c r="V1850" s="152">
        <v>17.465</v>
      </c>
      <c r="X1850" s="152">
        <v>5.9909999999999997</v>
      </c>
      <c r="AA1850" s="152">
        <v>4.6500000000000004</v>
      </c>
      <c r="AB1850" s="152">
        <v>0.13500000000000001</v>
      </c>
      <c r="AC1850" s="152">
        <v>13.275</v>
      </c>
      <c r="AD1850" s="152">
        <v>3.02</v>
      </c>
      <c r="AE1850" s="152">
        <v>0.28999999999999998</v>
      </c>
      <c r="AF1850" s="152">
        <v>0.123</v>
      </c>
      <c r="AI1850" s="152">
        <v>98.239472230000004</v>
      </c>
      <c r="AJ1850" s="152">
        <v>1.6517989740000001</v>
      </c>
      <c r="AK1850" s="156">
        <f t="shared" si="28"/>
        <v>8.183865722E-2</v>
      </c>
      <c r="AL1850" s="151">
        <v>818.38657220000005</v>
      </c>
      <c r="AM1850" s="151">
        <v>126.84399999999999</v>
      </c>
      <c r="AN1850" s="151">
        <v>854.60864000000004</v>
      </c>
      <c r="AO1850" s="151">
        <v>241.00216</v>
      </c>
      <c r="AQ1850" s="152">
        <v>4.2097536240000002</v>
      </c>
      <c r="AR1850" s="152">
        <v>0.38418620599999997</v>
      </c>
      <c r="AS1850" s="152">
        <v>2.058381952</v>
      </c>
      <c r="AU1850" s="151">
        <v>580.56000440000003</v>
      </c>
      <c r="AV1850" s="152">
        <v>2023.954649</v>
      </c>
      <c r="AW1850" s="152">
        <v>34.679234639999997</v>
      </c>
      <c r="AX1850" s="151">
        <v>6731.7736720000003</v>
      </c>
      <c r="AZ1850" s="152">
        <v>215.19180639999999</v>
      </c>
      <c r="BG1850" s="152">
        <v>1.3733109130000001</v>
      </c>
      <c r="BH1850" s="152">
        <v>189.72373110000001</v>
      </c>
      <c r="BI1850" s="152">
        <v>19.728462480000001</v>
      </c>
      <c r="BJ1850" s="152">
        <v>68.65256608</v>
      </c>
      <c r="BK1850" s="152">
        <v>2.2572928550000002</v>
      </c>
      <c r="BO1850" s="152">
        <v>31.541016389999999</v>
      </c>
      <c r="BP1850" s="152">
        <v>3.4822126039999999</v>
      </c>
      <c r="BQ1850" s="152">
        <v>10.144392290000001</v>
      </c>
      <c r="BR1850" s="152">
        <v>1.5980935430000001</v>
      </c>
      <c r="BS1850" s="152">
        <v>7.9355782939999999</v>
      </c>
      <c r="BT1850" s="152">
        <v>2.442473369</v>
      </c>
      <c r="BU1850" s="152">
        <v>0.99294311199999996</v>
      </c>
      <c r="BV1850" s="152">
        <v>2.7794280260000002</v>
      </c>
      <c r="BX1850" s="152">
        <v>3.6236095920000002</v>
      </c>
      <c r="BZ1850" s="152">
        <v>2.3268313960000002</v>
      </c>
      <c r="CB1850" s="152">
        <v>1.9343287199999999</v>
      </c>
      <c r="CD1850" s="152">
        <v>2.0545515160000001</v>
      </c>
      <c r="DC1850" s="152">
        <v>40.485666670000001</v>
      </c>
      <c r="DF1850" s="152">
        <v>10.393000000000001</v>
      </c>
      <c r="DG1850" s="152">
        <v>47.092333330000002</v>
      </c>
      <c r="DJ1850" s="152">
        <v>0.29333333299999997</v>
      </c>
      <c r="DM1850" s="152">
        <v>0.28933333300000003</v>
      </c>
      <c r="DO1850" s="154">
        <v>88.984970779999998</v>
      </c>
      <c r="ED1850" s="152">
        <v>51.43</v>
      </c>
      <c r="EE1850" s="152">
        <v>1.1200000000000001</v>
      </c>
      <c r="EF1850" s="152">
        <v>16.75</v>
      </c>
      <c r="EH1850" s="152">
        <v>7.560272114</v>
      </c>
      <c r="EJ1850" s="152">
        <v>8.4017303999999999</v>
      </c>
      <c r="EK1850" s="152">
        <v>0.12</v>
      </c>
      <c r="EL1850" s="152">
        <v>6.52</v>
      </c>
      <c r="EM1850" s="152">
        <v>11.3</v>
      </c>
      <c r="EO1850" s="152">
        <v>2.95</v>
      </c>
      <c r="EP1850" s="152">
        <v>0.36</v>
      </c>
      <c r="EQ1850" s="152">
        <v>0.19</v>
      </c>
      <c r="FF1850" s="152">
        <v>244</v>
      </c>
      <c r="FJ1850" s="152">
        <v>88</v>
      </c>
      <c r="FP1850" s="152">
        <v>5</v>
      </c>
      <c r="FQ1850" s="152">
        <v>199</v>
      </c>
      <c r="FR1850" s="152">
        <v>29</v>
      </c>
      <c r="FS1850" s="152">
        <v>88</v>
      </c>
      <c r="FT1850" s="152">
        <v>3</v>
      </c>
      <c r="FY1850" s="152">
        <v>48</v>
      </c>
    </row>
    <row r="1851" spans="1:202">
      <c r="A1851" s="151">
        <v>7497</v>
      </c>
      <c r="B1851" s="152" t="s">
        <v>2859</v>
      </c>
      <c r="C1851" s="152" t="s">
        <v>2877</v>
      </c>
      <c r="D1851" s="152" t="s">
        <v>2878</v>
      </c>
      <c r="E1851" s="152" t="s">
        <v>3592</v>
      </c>
      <c r="F1851" s="152" t="s">
        <v>10297</v>
      </c>
      <c r="L1851" s="153" t="s">
        <v>3957</v>
      </c>
      <c r="M1851" s="153" t="s">
        <v>4805</v>
      </c>
      <c r="P1851" s="152">
        <v>17.96</v>
      </c>
      <c r="Q1851" s="152">
        <v>144.77000000000001</v>
      </c>
      <c r="R1851" s="152" t="s">
        <v>2882</v>
      </c>
      <c r="S1851" s="152" t="s">
        <v>2716</v>
      </c>
      <c r="T1851" s="152">
        <v>51.473999999999997</v>
      </c>
      <c r="U1851" s="152">
        <v>1.1459999999999999</v>
      </c>
      <c r="V1851" s="152">
        <v>17.361000000000001</v>
      </c>
      <c r="X1851" s="152">
        <v>6.1680000000000001</v>
      </c>
      <c r="AA1851" s="152">
        <v>4.96</v>
      </c>
      <c r="AB1851" s="152">
        <v>0.11600000000000001</v>
      </c>
      <c r="AC1851" s="152">
        <v>13.009</v>
      </c>
      <c r="AD1851" s="152">
        <v>2.94</v>
      </c>
      <c r="AE1851" s="152">
        <v>0.189</v>
      </c>
      <c r="AF1851" s="152">
        <v>0.11600000000000001</v>
      </c>
      <c r="AI1851" s="152">
        <v>97.629020539999999</v>
      </c>
      <c r="AJ1851" s="152">
        <v>1.7170934920000001</v>
      </c>
      <c r="AK1851" s="156">
        <f t="shared" si="28"/>
        <v>0.179747191</v>
      </c>
      <c r="AL1851" s="151">
        <v>1797.47191</v>
      </c>
      <c r="AM1851" s="151">
        <v>136.858</v>
      </c>
      <c r="AN1851" s="151">
        <v>854.03391999999997</v>
      </c>
      <c r="AO1851" s="151">
        <v>20.121294200000001</v>
      </c>
      <c r="AQ1851" s="152">
        <v>4.4628153209999999</v>
      </c>
      <c r="AR1851" s="152">
        <v>0.43034329300000002</v>
      </c>
      <c r="AS1851" s="152">
        <v>1.27327268</v>
      </c>
      <c r="AU1851" s="151">
        <v>523.53230440000004</v>
      </c>
      <c r="AV1851" s="152">
        <v>1212.781463</v>
      </c>
      <c r="AW1851" s="152">
        <v>33.202495910000003</v>
      </c>
      <c r="AX1851" s="151">
        <v>6469.2864410000002</v>
      </c>
      <c r="AZ1851" s="152">
        <v>207.6844414</v>
      </c>
      <c r="BG1851" s="152">
        <v>1</v>
      </c>
      <c r="BH1851" s="152">
        <v>151.00581360000001</v>
      </c>
      <c r="BI1851" s="152">
        <v>20.452447790000001</v>
      </c>
      <c r="BJ1851" s="152">
        <v>67.729582910000005</v>
      </c>
      <c r="BK1851" s="152">
        <v>2.4307120059999998</v>
      </c>
      <c r="BO1851" s="152">
        <v>12.9371869</v>
      </c>
      <c r="BP1851" s="152">
        <v>2.6348049630000001</v>
      </c>
      <c r="BQ1851" s="152">
        <v>8.7879064339999999</v>
      </c>
      <c r="BR1851" s="152">
        <v>1.4139072500000001</v>
      </c>
      <c r="BS1851" s="152">
        <v>7.6575105150000002</v>
      </c>
      <c r="BT1851" s="152">
        <v>2.4868943259999998</v>
      </c>
      <c r="BU1851" s="152">
        <v>0.96511662600000003</v>
      </c>
      <c r="BV1851" s="152">
        <v>2.9843605050000002</v>
      </c>
      <c r="BX1851" s="152">
        <v>3.464692055</v>
      </c>
      <c r="BZ1851" s="152">
        <v>2.6494069499999999</v>
      </c>
      <c r="CB1851" s="152">
        <v>2.1430362540000001</v>
      </c>
      <c r="CD1851" s="152">
        <v>2.0009077670000002</v>
      </c>
      <c r="CU1851" s="152">
        <v>-43.304577841644097</v>
      </c>
      <c r="DC1851" s="152">
        <v>40.111666669999998</v>
      </c>
      <c r="DF1851" s="152">
        <v>10.684333329999999</v>
      </c>
      <c r="DG1851" s="152">
        <v>46.743666670000003</v>
      </c>
      <c r="DJ1851" s="152">
        <v>0.26466666700000002</v>
      </c>
      <c r="DM1851" s="152">
        <v>0.28399999999999997</v>
      </c>
      <c r="DO1851" s="154">
        <v>88.636420950000002</v>
      </c>
      <c r="ED1851" s="152">
        <v>51.43</v>
      </c>
      <c r="EE1851" s="152">
        <v>1.1200000000000001</v>
      </c>
      <c r="EF1851" s="152">
        <v>16.75</v>
      </c>
      <c r="EH1851" s="152">
        <v>7.560272114</v>
      </c>
      <c r="EJ1851" s="152">
        <v>8.4017303999999999</v>
      </c>
      <c r="EK1851" s="152">
        <v>0.12</v>
      </c>
      <c r="EL1851" s="152">
        <v>6.52</v>
      </c>
      <c r="EM1851" s="152">
        <v>11.3</v>
      </c>
      <c r="EO1851" s="152">
        <v>2.95</v>
      </c>
      <c r="EP1851" s="152">
        <v>0.36</v>
      </c>
      <c r="EQ1851" s="152">
        <v>0.19</v>
      </c>
      <c r="FF1851" s="152">
        <v>244</v>
      </c>
      <c r="FJ1851" s="152">
        <v>88</v>
      </c>
      <c r="FP1851" s="152">
        <v>5</v>
      </c>
      <c r="FQ1851" s="152">
        <v>199</v>
      </c>
      <c r="FR1851" s="152">
        <v>29</v>
      </c>
      <c r="FS1851" s="152">
        <v>88</v>
      </c>
      <c r="FT1851" s="152">
        <v>3</v>
      </c>
      <c r="FY1851" s="152">
        <v>48</v>
      </c>
    </row>
    <row r="1852" spans="1:202">
      <c r="A1852" s="151">
        <v>7498</v>
      </c>
      <c r="B1852" s="152" t="s">
        <v>2859</v>
      </c>
      <c r="C1852" s="152" t="s">
        <v>2877</v>
      </c>
      <c r="D1852" s="152" t="s">
        <v>2878</v>
      </c>
      <c r="E1852" s="152" t="s">
        <v>3592</v>
      </c>
      <c r="F1852" s="152" t="s">
        <v>10298</v>
      </c>
      <c r="L1852" s="153" t="s">
        <v>3957</v>
      </c>
      <c r="M1852" s="153" t="s">
        <v>4984</v>
      </c>
      <c r="P1852" s="152">
        <v>17.96</v>
      </c>
      <c r="Q1852" s="152">
        <v>144.77000000000001</v>
      </c>
      <c r="R1852" s="152" t="s">
        <v>2882</v>
      </c>
      <c r="S1852" s="152" t="s">
        <v>2716</v>
      </c>
      <c r="T1852" s="152">
        <v>52.079000000000001</v>
      </c>
      <c r="U1852" s="152">
        <v>1.153</v>
      </c>
      <c r="V1852" s="152">
        <v>17.596</v>
      </c>
      <c r="X1852" s="152">
        <v>7.3760000000000003</v>
      </c>
      <c r="AA1852" s="152">
        <v>4.42</v>
      </c>
      <c r="AB1852" s="152">
        <v>0.17599999999999999</v>
      </c>
      <c r="AC1852" s="152">
        <v>12.244</v>
      </c>
      <c r="AD1852" s="152">
        <v>3.0739999999999998</v>
      </c>
      <c r="AE1852" s="152">
        <v>0.40200000000000002</v>
      </c>
      <c r="AF1852" s="152">
        <v>0.16200000000000001</v>
      </c>
      <c r="AI1852" s="152">
        <v>98.844240330000005</v>
      </c>
      <c r="AJ1852" s="152">
        <v>1.311362991</v>
      </c>
      <c r="AK1852" s="156">
        <f t="shared" si="28"/>
        <v>0.12484913819999999</v>
      </c>
      <c r="AL1852" s="151">
        <v>1248.4913819999999</v>
      </c>
      <c r="AM1852" s="151">
        <v>270.37799999999999</v>
      </c>
      <c r="AN1852" s="151">
        <v>1105.7612799999999</v>
      </c>
      <c r="AO1852" s="151">
        <v>316.76274000000001</v>
      </c>
      <c r="AQ1852" s="152">
        <v>4.6041763859999998</v>
      </c>
      <c r="AR1852" s="152">
        <v>0.45827404900000002</v>
      </c>
      <c r="AS1852" s="152">
        <v>1.1811077299999999</v>
      </c>
      <c r="AU1852" s="151">
        <v>504.33425590000002</v>
      </c>
      <c r="AV1852" s="152">
        <v>1180.1319329999999</v>
      </c>
      <c r="AW1852" s="152">
        <v>33.605329410000003</v>
      </c>
      <c r="AX1852" s="151">
        <v>6745.1109180000003</v>
      </c>
      <c r="AZ1852" s="152">
        <v>213.57082199999999</v>
      </c>
      <c r="BG1852" s="152">
        <v>1</v>
      </c>
      <c r="BH1852" s="152">
        <v>149.52330839999999</v>
      </c>
      <c r="BI1852" s="152">
        <v>21.130806740000001</v>
      </c>
      <c r="BJ1852" s="152">
        <v>65.830914449999995</v>
      </c>
      <c r="BK1852" s="152">
        <v>2.46935781</v>
      </c>
      <c r="BO1852" s="152">
        <v>12.43716225</v>
      </c>
      <c r="BP1852" s="152">
        <v>2.703320138</v>
      </c>
      <c r="BQ1852" s="152">
        <v>9.1449193649999998</v>
      </c>
      <c r="BR1852" s="152">
        <v>1.5259817849999999</v>
      </c>
      <c r="BS1852" s="152">
        <v>7.40924183</v>
      </c>
      <c r="BT1852" s="152">
        <v>2.5146165809999999</v>
      </c>
      <c r="BU1852" s="152">
        <v>0.94651009500000005</v>
      </c>
      <c r="BV1852" s="152">
        <v>3.1492941839999999</v>
      </c>
      <c r="BX1852" s="152">
        <v>3.6938653289999999</v>
      </c>
      <c r="BZ1852" s="152">
        <v>2.6446820789999999</v>
      </c>
      <c r="CB1852" s="152">
        <v>2.304798527</v>
      </c>
      <c r="CD1852" s="152">
        <v>1.951832915</v>
      </c>
      <c r="DC1852" s="152">
        <v>40.699333330000002</v>
      </c>
      <c r="DF1852" s="152">
        <v>10.640333330000001</v>
      </c>
      <c r="DG1852" s="152">
        <v>47.143999999999998</v>
      </c>
      <c r="DJ1852" s="152">
        <v>0.26266666700000002</v>
      </c>
      <c r="DM1852" s="152">
        <v>0.28399999999999997</v>
      </c>
      <c r="DO1852" s="154">
        <v>88.763260200000005</v>
      </c>
      <c r="ED1852" s="152">
        <v>51.43</v>
      </c>
      <c r="EE1852" s="152">
        <v>1.1200000000000001</v>
      </c>
      <c r="EF1852" s="152">
        <v>16.75</v>
      </c>
      <c r="EH1852" s="152">
        <v>7.560272114</v>
      </c>
      <c r="EJ1852" s="152">
        <v>8.4017303999999999</v>
      </c>
      <c r="EK1852" s="152">
        <v>0.12</v>
      </c>
      <c r="EL1852" s="152">
        <v>6.52</v>
      </c>
      <c r="EM1852" s="152">
        <v>11.3</v>
      </c>
      <c r="EO1852" s="152">
        <v>2.95</v>
      </c>
      <c r="EP1852" s="152">
        <v>0.36</v>
      </c>
      <c r="EQ1852" s="152">
        <v>0.19</v>
      </c>
      <c r="FF1852" s="152">
        <v>244</v>
      </c>
      <c r="FJ1852" s="152">
        <v>88</v>
      </c>
      <c r="FP1852" s="152">
        <v>5</v>
      </c>
      <c r="FQ1852" s="152">
        <v>199</v>
      </c>
      <c r="FR1852" s="152">
        <v>29</v>
      </c>
      <c r="FS1852" s="152">
        <v>88</v>
      </c>
      <c r="FT1852" s="152">
        <v>3</v>
      </c>
      <c r="FY1852" s="152">
        <v>48</v>
      </c>
    </row>
    <row r="1853" spans="1:202">
      <c r="A1853" s="151">
        <v>7499</v>
      </c>
      <c r="B1853" s="152" t="s">
        <v>2859</v>
      </c>
      <c r="C1853" s="152" t="s">
        <v>2877</v>
      </c>
      <c r="D1853" s="152" t="s">
        <v>2878</v>
      </c>
      <c r="E1853" s="152" t="s">
        <v>3592</v>
      </c>
      <c r="F1853" s="152" t="s">
        <v>10299</v>
      </c>
      <c r="L1853" s="153" t="s">
        <v>3957</v>
      </c>
      <c r="M1853" s="153" t="s">
        <v>4885</v>
      </c>
      <c r="P1853" s="152">
        <v>17.96</v>
      </c>
      <c r="Q1853" s="152">
        <v>144.77000000000001</v>
      </c>
      <c r="R1853" s="152" t="s">
        <v>2882</v>
      </c>
      <c r="S1853" s="152" t="s">
        <v>2716</v>
      </c>
      <c r="T1853" s="152">
        <v>51.710999999999999</v>
      </c>
      <c r="U1853" s="152">
        <v>0.92600000000000005</v>
      </c>
      <c r="V1853" s="152">
        <v>17.366</v>
      </c>
      <c r="X1853" s="152">
        <v>6.2789999999999999</v>
      </c>
      <c r="AA1853" s="152">
        <v>4.6459999999999999</v>
      </c>
      <c r="AB1853" s="152">
        <v>0.113</v>
      </c>
      <c r="AC1853" s="152">
        <v>13.054</v>
      </c>
      <c r="AD1853" s="152">
        <v>2.9060000000000001</v>
      </c>
      <c r="AE1853" s="152">
        <v>0.29499999999999998</v>
      </c>
      <c r="AF1853" s="152">
        <v>0.16300000000000001</v>
      </c>
      <c r="AI1853" s="152">
        <v>97.607522340000003</v>
      </c>
      <c r="AJ1853" s="152">
        <v>1.6005066480000001</v>
      </c>
      <c r="AK1853" s="156">
        <f t="shared" si="28"/>
        <v>0.10402164130000001</v>
      </c>
      <c r="AL1853" s="151">
        <v>1040.2164130000001</v>
      </c>
      <c r="AM1853" s="151">
        <v>186.2604</v>
      </c>
      <c r="AN1853" s="151">
        <v>925.29920000000004</v>
      </c>
      <c r="AO1853" s="151">
        <v>212.36823999999999</v>
      </c>
      <c r="AQ1853" s="152">
        <v>3.862830422</v>
      </c>
      <c r="AR1853" s="152">
        <v>0.49434979200000001</v>
      </c>
      <c r="AS1853" s="152">
        <v>2.0099741600000001</v>
      </c>
      <c r="AU1853" s="151">
        <v>691.45697900000005</v>
      </c>
      <c r="AV1853" s="152">
        <v>2144.2276149999998</v>
      </c>
      <c r="AW1853" s="152">
        <v>32.752998480000002</v>
      </c>
      <c r="AX1853" s="151">
        <v>5046.9101570000003</v>
      </c>
      <c r="AZ1853" s="152">
        <v>160.94122780000001</v>
      </c>
      <c r="BG1853" s="152">
        <v>1.047607516</v>
      </c>
      <c r="BH1853" s="152">
        <v>198.37871240000001</v>
      </c>
      <c r="BI1853" s="152">
        <v>13.49199737</v>
      </c>
      <c r="BJ1853" s="152">
        <v>58.550663450000002</v>
      </c>
      <c r="BK1853" s="152">
        <v>3.1870906470000002</v>
      </c>
      <c r="BO1853" s="152">
        <v>29.599040550000002</v>
      </c>
      <c r="BP1853" s="152">
        <v>3.758116013</v>
      </c>
      <c r="BQ1853" s="152">
        <v>9.9768609910000006</v>
      </c>
      <c r="BR1853" s="152">
        <v>1.41389024</v>
      </c>
      <c r="BS1853" s="152">
        <v>7.3516416680000001</v>
      </c>
      <c r="BT1853" s="152">
        <v>1.770673025</v>
      </c>
      <c r="BU1853" s="152">
        <v>0.84010915600000002</v>
      </c>
      <c r="BV1853" s="152">
        <v>2.218124397</v>
      </c>
      <c r="BX1853" s="152">
        <v>2.5869118740000001</v>
      </c>
      <c r="BZ1853" s="152">
        <v>1.6849729090000001</v>
      </c>
      <c r="CB1853" s="152">
        <v>1.5089640740000001</v>
      </c>
      <c r="CD1853" s="152">
        <v>1.468231456</v>
      </c>
      <c r="CU1853" s="152">
        <v>-28.86256575258761</v>
      </c>
      <c r="DC1853" s="152">
        <v>40.316666669999996</v>
      </c>
      <c r="DF1853" s="152">
        <v>10.96366667</v>
      </c>
      <c r="DG1853" s="152">
        <v>46.820999999999998</v>
      </c>
      <c r="DJ1853" s="152">
        <v>0.18366666700000001</v>
      </c>
      <c r="DM1853" s="152">
        <v>0.24033333300000001</v>
      </c>
      <c r="DO1853" s="154">
        <v>88.390842930000005</v>
      </c>
      <c r="ED1853" s="152">
        <v>51.43</v>
      </c>
      <c r="EE1853" s="152">
        <v>1.1200000000000001</v>
      </c>
      <c r="EF1853" s="152">
        <v>16.75</v>
      </c>
      <c r="EH1853" s="152">
        <v>7.560272114</v>
      </c>
      <c r="EJ1853" s="152">
        <v>8.4017303999999999</v>
      </c>
      <c r="EK1853" s="152">
        <v>0.12</v>
      </c>
      <c r="EL1853" s="152">
        <v>6.52</v>
      </c>
      <c r="EM1853" s="152">
        <v>11.3</v>
      </c>
      <c r="EO1853" s="152">
        <v>2.95</v>
      </c>
      <c r="EP1853" s="152">
        <v>0.36</v>
      </c>
      <c r="EQ1853" s="152">
        <v>0.19</v>
      </c>
      <c r="FF1853" s="152">
        <v>244</v>
      </c>
      <c r="FJ1853" s="152">
        <v>88</v>
      </c>
      <c r="FP1853" s="152">
        <v>5</v>
      </c>
      <c r="FQ1853" s="152">
        <v>199</v>
      </c>
      <c r="FR1853" s="152">
        <v>29</v>
      </c>
      <c r="FS1853" s="152">
        <v>88</v>
      </c>
      <c r="FT1853" s="152">
        <v>3</v>
      </c>
      <c r="FY1853" s="152">
        <v>48</v>
      </c>
    </row>
    <row r="1854" spans="1:202">
      <c r="A1854" s="151">
        <v>7500</v>
      </c>
      <c r="B1854" s="152" t="s">
        <v>2859</v>
      </c>
      <c r="C1854" s="152" t="s">
        <v>2877</v>
      </c>
      <c r="D1854" s="152" t="s">
        <v>2878</v>
      </c>
      <c r="E1854" s="152" t="s">
        <v>3592</v>
      </c>
      <c r="F1854" s="152" t="s">
        <v>10300</v>
      </c>
      <c r="L1854" s="153" t="s">
        <v>3957</v>
      </c>
      <c r="M1854" s="153" t="s">
        <v>5082</v>
      </c>
      <c r="P1854" s="152">
        <v>17.96</v>
      </c>
      <c r="Q1854" s="152">
        <v>144.77000000000001</v>
      </c>
      <c r="R1854" s="152" t="s">
        <v>2882</v>
      </c>
      <c r="S1854" s="152" t="s">
        <v>2716</v>
      </c>
      <c r="T1854" s="152">
        <v>52.529000000000003</v>
      </c>
      <c r="U1854" s="152">
        <v>1.23</v>
      </c>
      <c r="V1854" s="152">
        <v>18.024999999999999</v>
      </c>
      <c r="X1854" s="152">
        <v>5.5830000000000002</v>
      </c>
      <c r="AA1854" s="152">
        <v>2.9020000000000001</v>
      </c>
      <c r="AB1854" s="152">
        <v>0.08</v>
      </c>
      <c r="AC1854" s="152">
        <v>13.917</v>
      </c>
      <c r="AD1854" s="152">
        <v>2.8530000000000002</v>
      </c>
      <c r="AE1854" s="152">
        <v>0.25800000000000001</v>
      </c>
      <c r="AF1854" s="152">
        <v>0.125</v>
      </c>
      <c r="AI1854" s="152">
        <v>97.628602549999997</v>
      </c>
      <c r="AJ1854" s="152">
        <v>1.430069657</v>
      </c>
      <c r="AK1854" s="156">
        <f t="shared" si="28"/>
        <v>4.7462407000000005E-2</v>
      </c>
      <c r="AL1854" s="151">
        <v>474.62407000000002</v>
      </c>
      <c r="AM1854" s="151">
        <v>159.2226</v>
      </c>
      <c r="AN1854" s="151">
        <v>897.71263999999996</v>
      </c>
      <c r="AO1854" s="151">
        <v>43.9590326</v>
      </c>
      <c r="DC1854" s="152">
        <v>40.500666670000001</v>
      </c>
      <c r="DF1854" s="152">
        <v>10.78166667</v>
      </c>
      <c r="DG1854" s="152">
        <v>46.929333329999999</v>
      </c>
      <c r="DJ1854" s="152">
        <v>0.25366666700000001</v>
      </c>
      <c r="DM1854" s="152">
        <v>0.28799999999999998</v>
      </c>
      <c r="DO1854" s="154">
        <v>88.584905390000003</v>
      </c>
      <c r="ED1854" s="152">
        <v>51.43</v>
      </c>
      <c r="EE1854" s="152">
        <v>1.1200000000000001</v>
      </c>
      <c r="EF1854" s="152">
        <v>16.75</v>
      </c>
      <c r="EH1854" s="152">
        <v>7.560272114</v>
      </c>
      <c r="EJ1854" s="152">
        <v>8.4017303999999999</v>
      </c>
      <c r="EK1854" s="152">
        <v>0.12</v>
      </c>
      <c r="EL1854" s="152">
        <v>6.52</v>
      </c>
      <c r="EM1854" s="152">
        <v>11.3</v>
      </c>
      <c r="EO1854" s="152">
        <v>2.95</v>
      </c>
      <c r="EP1854" s="152">
        <v>0.36</v>
      </c>
      <c r="EQ1854" s="152">
        <v>0.19</v>
      </c>
      <c r="FF1854" s="152">
        <v>244</v>
      </c>
      <c r="FJ1854" s="152">
        <v>88</v>
      </c>
      <c r="FP1854" s="152">
        <v>5</v>
      </c>
      <c r="FQ1854" s="152">
        <v>199</v>
      </c>
      <c r="FR1854" s="152">
        <v>29</v>
      </c>
      <c r="FS1854" s="152">
        <v>88</v>
      </c>
      <c r="FT1854" s="152">
        <v>3</v>
      </c>
      <c r="FY1854" s="152">
        <v>48</v>
      </c>
    </row>
    <row r="1855" spans="1:202">
      <c r="A1855" s="151">
        <v>7501</v>
      </c>
      <c r="B1855" s="152" t="s">
        <v>2859</v>
      </c>
      <c r="C1855" s="152" t="s">
        <v>2877</v>
      </c>
      <c r="D1855" s="152" t="s">
        <v>2878</v>
      </c>
      <c r="E1855" s="152" t="s">
        <v>3592</v>
      </c>
      <c r="F1855" s="152" t="s">
        <v>10301</v>
      </c>
      <c r="L1855" s="153" t="s">
        <v>3957</v>
      </c>
      <c r="M1855" s="153" t="s">
        <v>4681</v>
      </c>
      <c r="P1855" s="152">
        <v>17.96</v>
      </c>
      <c r="Q1855" s="152">
        <v>144.77000000000001</v>
      </c>
      <c r="R1855" s="152" t="s">
        <v>2882</v>
      </c>
      <c r="S1855" s="152" t="s">
        <v>2716</v>
      </c>
      <c r="T1855" s="152">
        <v>51.054000000000002</v>
      </c>
      <c r="U1855" s="152">
        <v>1.542</v>
      </c>
      <c r="V1855" s="152">
        <v>17.603999999999999</v>
      </c>
      <c r="X1855" s="152">
        <v>6.4320000000000004</v>
      </c>
      <c r="AA1855" s="152">
        <v>4.7060000000000004</v>
      </c>
      <c r="AB1855" s="152">
        <v>0.112</v>
      </c>
      <c r="AC1855" s="152">
        <v>13.791</v>
      </c>
      <c r="AD1855" s="152">
        <v>2.14</v>
      </c>
      <c r="AE1855" s="152">
        <v>0.13200000000000001</v>
      </c>
      <c r="AF1855" s="152">
        <v>9.5000000000000001E-2</v>
      </c>
      <c r="AI1855" s="152">
        <v>97.772209680000003</v>
      </c>
      <c r="AJ1855" s="152">
        <v>1.9276963119999999</v>
      </c>
      <c r="AK1855" s="156">
        <f t="shared" si="28"/>
        <v>9.0629512999999995E-2</v>
      </c>
      <c r="AL1855" s="151">
        <v>906.29512999999997</v>
      </c>
      <c r="AM1855" s="151">
        <v>155.88460000000001</v>
      </c>
      <c r="AN1855" s="151">
        <v>465.52319999999997</v>
      </c>
      <c r="AO1855" s="151">
        <v>64.426320000000004</v>
      </c>
      <c r="AQ1855" s="152">
        <v>4.9587166649999999</v>
      </c>
      <c r="AR1855" s="152">
        <v>0.46135733499999998</v>
      </c>
      <c r="AS1855" s="152">
        <v>1.0243696229999999</v>
      </c>
      <c r="AU1855" s="151">
        <v>377.78650699999997</v>
      </c>
      <c r="AV1855" s="152">
        <v>760.25960090000001</v>
      </c>
      <c r="AW1855" s="152">
        <v>37.479705209999999</v>
      </c>
      <c r="AX1855" s="151">
        <v>8668.08151</v>
      </c>
      <c r="AZ1855" s="152">
        <v>216.70576560000001</v>
      </c>
      <c r="BG1855" s="152">
        <v>1</v>
      </c>
      <c r="BH1855" s="152">
        <v>215.37740160000001</v>
      </c>
      <c r="BI1855" s="152">
        <v>22.731805980000001</v>
      </c>
      <c r="BJ1855" s="152">
        <v>62.25711407</v>
      </c>
      <c r="BK1855" s="152">
        <v>1.689789738</v>
      </c>
      <c r="BO1855" s="152">
        <v>6.9273015359999999</v>
      </c>
      <c r="BP1855" s="152">
        <v>2.4116280859999999</v>
      </c>
      <c r="BQ1855" s="152">
        <v>7.4260396829999999</v>
      </c>
      <c r="BR1855" s="152">
        <v>1.231172997</v>
      </c>
      <c r="BS1855" s="152">
        <v>6.9471275480000001</v>
      </c>
      <c r="BT1855" s="152">
        <v>2.3121168609999998</v>
      </c>
      <c r="BU1855" s="152">
        <v>1.1219582770000001</v>
      </c>
      <c r="BV1855" s="152">
        <v>3.3196954609999998</v>
      </c>
      <c r="BX1855" s="152">
        <v>4.3344071340000001</v>
      </c>
      <c r="BZ1855" s="152">
        <v>2.8007818389999999</v>
      </c>
      <c r="CB1855" s="152">
        <v>2.4665770349999998</v>
      </c>
      <c r="CD1855" s="152">
        <v>1.487616635</v>
      </c>
      <c r="DC1855" s="152">
        <v>40.422333330000001</v>
      </c>
      <c r="DF1855" s="152">
        <v>10.86333333</v>
      </c>
      <c r="DG1855" s="152">
        <v>46.596666669999998</v>
      </c>
      <c r="DJ1855" s="152">
        <v>0.20399999999999999</v>
      </c>
      <c r="DM1855" s="152">
        <v>0.28100000000000003</v>
      </c>
      <c r="DO1855" s="154">
        <v>88.435822509999994</v>
      </c>
      <c r="ED1855" s="152">
        <v>51.43</v>
      </c>
      <c r="EE1855" s="152">
        <v>1.1200000000000001</v>
      </c>
      <c r="EF1855" s="152">
        <v>16.75</v>
      </c>
      <c r="EH1855" s="152">
        <v>7.560272114</v>
      </c>
      <c r="EJ1855" s="152">
        <v>8.4017303999999999</v>
      </c>
      <c r="EK1855" s="152">
        <v>0.12</v>
      </c>
      <c r="EL1855" s="152">
        <v>6.52</v>
      </c>
      <c r="EM1855" s="152">
        <v>11.3</v>
      </c>
      <c r="EO1855" s="152">
        <v>2.95</v>
      </c>
      <c r="EP1855" s="152">
        <v>0.36</v>
      </c>
      <c r="EQ1855" s="152">
        <v>0.19</v>
      </c>
      <c r="FF1855" s="152">
        <v>244</v>
      </c>
      <c r="FJ1855" s="152">
        <v>88</v>
      </c>
      <c r="FP1855" s="152">
        <v>5</v>
      </c>
      <c r="FQ1855" s="152">
        <v>199</v>
      </c>
      <c r="FR1855" s="152">
        <v>29</v>
      </c>
      <c r="FS1855" s="152">
        <v>88</v>
      </c>
      <c r="FT1855" s="152">
        <v>3</v>
      </c>
      <c r="FY1855" s="152">
        <v>48</v>
      </c>
    </row>
    <row r="1856" spans="1:202">
      <c r="A1856" s="151">
        <v>7502</v>
      </c>
      <c r="B1856" s="152" t="s">
        <v>2859</v>
      </c>
      <c r="C1856" s="152" t="s">
        <v>2877</v>
      </c>
      <c r="D1856" s="152" t="s">
        <v>2878</v>
      </c>
      <c r="E1856" s="152" t="s">
        <v>3592</v>
      </c>
      <c r="F1856" s="152" t="s">
        <v>10302</v>
      </c>
      <c r="L1856" s="153" t="s">
        <v>4196</v>
      </c>
      <c r="M1856" s="153" t="s">
        <v>4778</v>
      </c>
      <c r="R1856" s="152" t="s">
        <v>2882</v>
      </c>
      <c r="S1856" s="152" t="s">
        <v>2716</v>
      </c>
      <c r="T1856" s="152">
        <v>51.386000000000003</v>
      </c>
      <c r="U1856" s="152">
        <v>1.137</v>
      </c>
      <c r="V1856" s="152">
        <v>15.086</v>
      </c>
      <c r="X1856" s="152">
        <v>8.5739999999999998</v>
      </c>
      <c r="AA1856" s="152">
        <v>7.11</v>
      </c>
      <c r="AB1856" s="152">
        <v>0.16</v>
      </c>
      <c r="AC1856" s="152">
        <v>12.747999999999999</v>
      </c>
      <c r="AD1856" s="152">
        <v>2.601</v>
      </c>
      <c r="AE1856" s="152">
        <v>9.5000000000000001E-2</v>
      </c>
      <c r="AF1856" s="152">
        <v>0.109</v>
      </c>
      <c r="AI1856" s="152">
        <v>99.168581849999995</v>
      </c>
      <c r="AJ1856" s="152">
        <v>0.78237573599999999</v>
      </c>
      <c r="AK1856" s="156">
        <f t="shared" si="28"/>
        <v>4.7020834000000004E-2</v>
      </c>
      <c r="AL1856" s="151">
        <v>470.20834000000002</v>
      </c>
      <c r="AM1856" s="151">
        <v>139.5284</v>
      </c>
      <c r="AN1856" s="151">
        <v>1094.8416</v>
      </c>
      <c r="AO1856" s="151">
        <v>13.5653196</v>
      </c>
      <c r="AQ1856" s="152">
        <v>4.6218671279999999</v>
      </c>
      <c r="AR1856" s="152">
        <v>0.43436159499999999</v>
      </c>
      <c r="AS1856" s="152">
        <v>1.080848324</v>
      </c>
      <c r="AU1856" s="151">
        <v>457.29339340000001</v>
      </c>
      <c r="AV1856" s="152">
        <v>623.55770270000005</v>
      </c>
      <c r="AW1856" s="152">
        <v>38.948190459999999</v>
      </c>
      <c r="AX1856" s="151">
        <v>6456.6863919999996</v>
      </c>
      <c r="AZ1856" s="152">
        <v>199.91062840000001</v>
      </c>
      <c r="BG1856" s="152">
        <v>0.38499682099999999</v>
      </c>
      <c r="BH1856" s="152">
        <v>138.18557319999999</v>
      </c>
      <c r="BI1856" s="152">
        <v>22.81796297</v>
      </c>
      <c r="BJ1856" s="152">
        <v>61.693101939999998</v>
      </c>
      <c r="BK1856" s="152">
        <v>1.191794529</v>
      </c>
      <c r="BO1856" s="152">
        <v>6.9027911609999997</v>
      </c>
      <c r="BP1856" s="152">
        <v>1.9700067370000001</v>
      </c>
      <c r="BQ1856" s="152">
        <v>6.6755721899999996</v>
      </c>
      <c r="BR1856" s="152">
        <v>1.151770116</v>
      </c>
      <c r="BS1856" s="152">
        <v>6.6168257280000002</v>
      </c>
      <c r="BT1856" s="152">
        <v>2.2536198079999998</v>
      </c>
      <c r="BU1856" s="152">
        <v>0.89139807000000004</v>
      </c>
      <c r="BV1856" s="152">
        <v>2.7548595819999999</v>
      </c>
      <c r="BX1856" s="152">
        <v>3.8753180660000002</v>
      </c>
      <c r="BZ1856" s="152">
        <v>2.9207094850000002</v>
      </c>
      <c r="CB1856" s="152">
        <v>2.711780112</v>
      </c>
      <c r="CD1856" s="152">
        <v>1.9545579360000001</v>
      </c>
      <c r="CU1856" s="152">
        <v>-65.799912394265974</v>
      </c>
      <c r="DC1856" s="152">
        <v>40.366</v>
      </c>
      <c r="DF1856" s="152">
        <v>11.815666670000001</v>
      </c>
      <c r="DG1856" s="152">
        <v>46.263666669999999</v>
      </c>
      <c r="DJ1856" s="152">
        <v>0.165333333</v>
      </c>
      <c r="DM1856" s="152">
        <v>0.29133333300000003</v>
      </c>
      <c r="DO1856" s="154">
        <v>87.469886189999997</v>
      </c>
    </row>
    <row r="1857" spans="1:215">
      <c r="A1857" s="151">
        <v>7503</v>
      </c>
      <c r="B1857" s="152" t="s">
        <v>2859</v>
      </c>
      <c r="C1857" s="152" t="s">
        <v>2877</v>
      </c>
      <c r="D1857" s="152" t="s">
        <v>2878</v>
      </c>
      <c r="E1857" s="152" t="s">
        <v>3592</v>
      </c>
      <c r="F1857" s="152" t="s">
        <v>10303</v>
      </c>
      <c r="L1857" s="153" t="s">
        <v>4196</v>
      </c>
      <c r="M1857" s="153" t="s">
        <v>4332</v>
      </c>
      <c r="R1857" s="152" t="s">
        <v>2882</v>
      </c>
      <c r="S1857" s="152" t="s">
        <v>2716</v>
      </c>
      <c r="T1857" s="152">
        <v>49.948</v>
      </c>
      <c r="U1857" s="152">
        <v>1.1579999999999999</v>
      </c>
      <c r="V1857" s="152">
        <v>16.818000000000001</v>
      </c>
      <c r="X1857" s="152">
        <v>7.8090000000000002</v>
      </c>
      <c r="AA1857" s="152">
        <v>7.2859999999999996</v>
      </c>
      <c r="AB1857" s="152">
        <v>0.16900000000000001</v>
      </c>
      <c r="AC1857" s="152">
        <v>12.321</v>
      </c>
      <c r="AD1857" s="152">
        <v>2.9460000000000002</v>
      </c>
      <c r="AE1857" s="152">
        <v>0.17100000000000001</v>
      </c>
      <c r="AF1857" s="152">
        <v>0.108</v>
      </c>
      <c r="AI1857" s="152">
        <v>98.884036969999997</v>
      </c>
      <c r="AJ1857" s="152">
        <v>0.82617093799999997</v>
      </c>
      <c r="AK1857" s="156">
        <f t="shared" si="28"/>
        <v>6.1552599999999992E-2</v>
      </c>
      <c r="AL1857" s="151">
        <v>615.52599999999995</v>
      </c>
      <c r="AM1857" s="151">
        <v>161.5592</v>
      </c>
      <c r="AN1857" s="151">
        <v>914.95424000000003</v>
      </c>
      <c r="AO1857" s="151">
        <v>34.831970599999998</v>
      </c>
      <c r="AQ1857" s="152">
        <v>4.3847815069999996</v>
      </c>
      <c r="AR1857" s="152">
        <v>0.62359384100000004</v>
      </c>
      <c r="AS1857" s="152">
        <v>1.543085925</v>
      </c>
      <c r="AU1857" s="151">
        <v>554.0033426</v>
      </c>
      <c r="AV1857" s="152">
        <v>1258.6166920000001</v>
      </c>
      <c r="AW1857" s="152">
        <v>35.280786640000002</v>
      </c>
      <c r="AX1857" s="151">
        <v>6542.3667260000002</v>
      </c>
      <c r="AZ1857" s="152">
        <v>356.50173180000002</v>
      </c>
      <c r="BG1857" s="152">
        <v>0.41201334499999998</v>
      </c>
      <c r="BH1857" s="152">
        <v>180.45147900000001</v>
      </c>
      <c r="BI1857" s="152">
        <v>21.48264713</v>
      </c>
      <c r="BJ1857" s="152">
        <v>72.08814769</v>
      </c>
      <c r="BK1857" s="152">
        <v>2.3470898089999999</v>
      </c>
      <c r="BO1857" s="152">
        <v>11.30744202</v>
      </c>
      <c r="BP1857" s="152">
        <v>2.9976087320000002</v>
      </c>
      <c r="BQ1857" s="152">
        <v>9.5118220059999992</v>
      </c>
      <c r="BR1857" s="152">
        <v>1.3159355880000001</v>
      </c>
      <c r="BS1857" s="152">
        <v>7.3818403650000004</v>
      </c>
      <c r="BT1857" s="152">
        <v>2.1607107010000002</v>
      </c>
      <c r="BU1857" s="152">
        <v>0.95381532999999996</v>
      </c>
      <c r="BV1857" s="152">
        <v>2.9099306079999998</v>
      </c>
      <c r="BX1857" s="152">
        <v>3.7485100220000001</v>
      </c>
      <c r="BZ1857" s="152">
        <v>2.7335283270000001</v>
      </c>
      <c r="CB1857" s="152">
        <v>2.4038733200000002</v>
      </c>
      <c r="CD1857" s="152">
        <v>1.942164802</v>
      </c>
      <c r="CU1857" s="152">
        <v>-87.930595962693147</v>
      </c>
      <c r="DC1857" s="152">
        <v>40.703666669999997</v>
      </c>
      <c r="DF1857" s="152">
        <v>11.122</v>
      </c>
      <c r="DG1857" s="152">
        <v>46.937666669999999</v>
      </c>
      <c r="DJ1857" s="152">
        <v>0.22366666700000001</v>
      </c>
      <c r="DM1857" s="152">
        <v>0.28233333300000002</v>
      </c>
      <c r="DO1857" s="154">
        <v>88.268693859999999</v>
      </c>
    </row>
    <row r="1858" spans="1:215">
      <c r="A1858" s="151">
        <v>7504</v>
      </c>
      <c r="B1858" s="152" t="s">
        <v>2859</v>
      </c>
      <c r="C1858" s="152" t="s">
        <v>2877</v>
      </c>
      <c r="D1858" s="152" t="s">
        <v>2878</v>
      </c>
      <c r="E1858" s="152" t="s">
        <v>3592</v>
      </c>
      <c r="F1858" s="152" t="s">
        <v>10304</v>
      </c>
      <c r="L1858" s="153" t="s">
        <v>4196</v>
      </c>
      <c r="M1858" s="153" t="s">
        <v>4432</v>
      </c>
      <c r="R1858" s="152" t="s">
        <v>2882</v>
      </c>
      <c r="S1858" s="152" t="s">
        <v>2716</v>
      </c>
      <c r="T1858" s="152">
        <v>50.265999999999998</v>
      </c>
      <c r="U1858" s="152">
        <v>0.55500000000000005</v>
      </c>
      <c r="V1858" s="152">
        <v>18.433</v>
      </c>
      <c r="X1858" s="152">
        <v>6.0609999999999999</v>
      </c>
      <c r="AA1858" s="152">
        <v>4.2080000000000002</v>
      </c>
      <c r="AB1858" s="152">
        <v>0.121</v>
      </c>
      <c r="AC1858" s="152">
        <v>15.686999999999999</v>
      </c>
      <c r="AD1858" s="152">
        <v>2.1120000000000001</v>
      </c>
      <c r="AE1858" s="152">
        <v>0.77100000000000002</v>
      </c>
      <c r="AF1858" s="152">
        <v>0.13500000000000001</v>
      </c>
      <c r="AI1858" s="152">
        <v>98.512525679999996</v>
      </c>
      <c r="AJ1858" s="152">
        <v>2.180526441</v>
      </c>
      <c r="AK1858" s="156">
        <f t="shared" si="28"/>
        <v>4.0718382999999997E-2</v>
      </c>
      <c r="AL1858" s="151">
        <v>407.18383</v>
      </c>
      <c r="AM1858" s="151">
        <v>574.46979999999996</v>
      </c>
      <c r="AN1858" s="151">
        <v>966.67903999999999</v>
      </c>
      <c r="AO1858" s="151">
        <v>321.53505999999999</v>
      </c>
      <c r="DC1858" s="152">
        <v>40.728999999999999</v>
      </c>
      <c r="DF1858" s="152">
        <v>10.023999999999999</v>
      </c>
      <c r="DG1858" s="152">
        <v>47.770666669999997</v>
      </c>
      <c r="DJ1858" s="152">
        <v>0.28166666699999998</v>
      </c>
      <c r="DM1858" s="152">
        <v>0.27700000000000002</v>
      </c>
      <c r="DO1858" s="154">
        <v>89.469846070000003</v>
      </c>
    </row>
    <row r="1859" spans="1:215">
      <c r="A1859" s="151">
        <v>7505</v>
      </c>
      <c r="B1859" s="152" t="s">
        <v>2859</v>
      </c>
      <c r="C1859" s="152" t="s">
        <v>2877</v>
      </c>
      <c r="D1859" s="152" t="s">
        <v>2878</v>
      </c>
      <c r="E1859" s="152" t="s">
        <v>3592</v>
      </c>
      <c r="F1859" s="152" t="s">
        <v>10305</v>
      </c>
      <c r="L1859" s="153" t="s">
        <v>4196</v>
      </c>
      <c r="M1859" s="153" t="s">
        <v>4612</v>
      </c>
      <c r="R1859" s="152" t="s">
        <v>2882</v>
      </c>
      <c r="S1859" s="152" t="s">
        <v>2716</v>
      </c>
      <c r="T1859" s="152">
        <v>50.845999999999997</v>
      </c>
      <c r="U1859" s="152">
        <v>0.86099999999999999</v>
      </c>
      <c r="V1859" s="152">
        <v>17.28</v>
      </c>
      <c r="X1859" s="152">
        <v>7.2110000000000003</v>
      </c>
      <c r="AA1859" s="152">
        <v>5.23</v>
      </c>
      <c r="AB1859" s="152">
        <v>0.14199999999999999</v>
      </c>
      <c r="AC1859" s="152">
        <v>12.678000000000001</v>
      </c>
      <c r="AD1859" s="152">
        <v>2.3839999999999999</v>
      </c>
      <c r="AE1859" s="152">
        <v>0.33300000000000002</v>
      </c>
      <c r="AF1859" s="152">
        <v>0.111</v>
      </c>
      <c r="AI1859" s="152">
        <v>97.279309960000006</v>
      </c>
      <c r="AJ1859" s="152">
        <v>2.3923011789999999</v>
      </c>
      <c r="AK1859" s="156">
        <f t="shared" ref="AK1859:AK1922" si="29">AL1859/10000</f>
        <v>1.1159753999999999E-2</v>
      </c>
      <c r="AL1859" s="151">
        <v>111.59754</v>
      </c>
      <c r="AM1859" s="151">
        <v>186.2604</v>
      </c>
      <c r="AN1859" s="151">
        <v>574.72</v>
      </c>
      <c r="AO1859" s="151">
        <v>640.08741999999995</v>
      </c>
      <c r="AQ1859" s="152">
        <v>4.6040939500000002</v>
      </c>
      <c r="AR1859" s="152">
        <v>0.42928048099999999</v>
      </c>
      <c r="AS1859" s="152">
        <v>8.161331144</v>
      </c>
      <c r="AU1859" s="151">
        <v>503.40329709999997</v>
      </c>
      <c r="AV1859" s="152">
        <v>2410.3352460000001</v>
      </c>
      <c r="AW1859" s="152">
        <v>36.440718570000001</v>
      </c>
      <c r="AX1859" s="151">
        <v>4836.3276059999998</v>
      </c>
      <c r="AZ1859" s="152">
        <v>187.0341708</v>
      </c>
      <c r="BG1859" s="152">
        <v>2.5830017289999998</v>
      </c>
      <c r="BH1859" s="152">
        <v>204.71892800000001</v>
      </c>
      <c r="BI1859" s="152">
        <v>18.078152280000001</v>
      </c>
      <c r="BJ1859" s="152">
        <v>49.362396820000001</v>
      </c>
      <c r="BK1859" s="152">
        <v>2.1522635320000001</v>
      </c>
      <c r="BO1859" s="152">
        <v>76.773385059999995</v>
      </c>
      <c r="BP1859" s="152">
        <v>3.4917053340000002</v>
      </c>
      <c r="BQ1859" s="152">
        <v>9.4813179129999998</v>
      </c>
      <c r="BR1859" s="152">
        <v>1.4348234179999999</v>
      </c>
      <c r="BS1859" s="152">
        <v>7.0438889700000002</v>
      </c>
      <c r="BT1859" s="152">
        <v>1.974961277</v>
      </c>
      <c r="BU1859" s="152">
        <v>0.31754144499999998</v>
      </c>
      <c r="BV1859" s="152">
        <v>2.5838767460000001</v>
      </c>
      <c r="BX1859" s="152">
        <v>3.1720725019999998</v>
      </c>
      <c r="BZ1859" s="152">
        <v>2.355959017</v>
      </c>
      <c r="CB1859" s="152">
        <v>2.0336470329999998</v>
      </c>
      <c r="CD1859" s="152">
        <v>1.6176588730000001</v>
      </c>
      <c r="CU1859" s="152">
        <v>-45.240212162398592</v>
      </c>
      <c r="DC1859" s="152">
        <v>40.567333329999997</v>
      </c>
      <c r="DF1859" s="152">
        <v>10.904666669999999</v>
      </c>
      <c r="DG1859" s="152">
        <v>47.157666669999998</v>
      </c>
      <c r="DJ1859" s="152">
        <v>0.33733333300000001</v>
      </c>
      <c r="DM1859" s="152">
        <v>0.19033333299999999</v>
      </c>
      <c r="DO1859" s="154">
        <v>88.519113680000004</v>
      </c>
    </row>
    <row r="1860" spans="1:215">
      <c r="A1860" s="151">
        <v>7506</v>
      </c>
      <c r="B1860" s="152" t="s">
        <v>2859</v>
      </c>
      <c r="C1860" s="152" t="s">
        <v>2877</v>
      </c>
      <c r="D1860" s="152" t="s">
        <v>2878</v>
      </c>
      <c r="E1860" s="152" t="s">
        <v>3592</v>
      </c>
      <c r="F1860" s="152" t="s">
        <v>10306</v>
      </c>
      <c r="L1860" s="153" t="s">
        <v>4196</v>
      </c>
      <c r="M1860" s="153" t="s">
        <v>4264</v>
      </c>
      <c r="R1860" s="152" t="s">
        <v>2882</v>
      </c>
      <c r="S1860" s="152" t="s">
        <v>2716</v>
      </c>
      <c r="T1860" s="152">
        <v>49.735999999999997</v>
      </c>
      <c r="U1860" s="152">
        <v>1.133</v>
      </c>
      <c r="V1860" s="152">
        <v>17.027000000000001</v>
      </c>
      <c r="X1860" s="152">
        <v>7.9859999999999998</v>
      </c>
      <c r="AA1860" s="152">
        <v>7.2960000000000003</v>
      </c>
      <c r="AB1860" s="152">
        <v>0.14599999999999999</v>
      </c>
      <c r="AC1860" s="152">
        <v>12.419</v>
      </c>
      <c r="AD1860" s="152">
        <v>3.0049999999999999</v>
      </c>
      <c r="AE1860" s="152">
        <v>0.14599999999999999</v>
      </c>
      <c r="AF1860" s="152">
        <v>0.10199999999999999</v>
      </c>
      <c r="AI1860" s="152">
        <v>99.142169539999998</v>
      </c>
      <c r="AJ1860" s="152">
        <v>0.667463684</v>
      </c>
      <c r="AK1860" s="156">
        <f t="shared" si="29"/>
        <v>5.2199280999999993E-2</v>
      </c>
      <c r="AL1860" s="151">
        <v>521.99280999999996</v>
      </c>
      <c r="AM1860" s="151">
        <v>156.5522</v>
      </c>
      <c r="AN1860" s="151">
        <v>904.60928000000001</v>
      </c>
      <c r="AO1860" s="151">
        <v>27.500494</v>
      </c>
      <c r="AQ1860" s="152">
        <v>4.3667445340000004</v>
      </c>
      <c r="AR1860" s="152">
        <v>0.605016475</v>
      </c>
      <c r="AS1860" s="152">
        <v>1.37820038</v>
      </c>
      <c r="AU1860" s="151">
        <v>518.34938020000004</v>
      </c>
      <c r="AV1860" s="152">
        <v>1007.0245609999999</v>
      </c>
      <c r="AW1860" s="152">
        <v>36.183590799999998</v>
      </c>
      <c r="AX1860" s="151">
        <v>6587.1551989999998</v>
      </c>
      <c r="AZ1860" s="152">
        <v>359.42485490000001</v>
      </c>
      <c r="BG1860" s="152">
        <v>0.23171639399999999</v>
      </c>
      <c r="BH1860" s="152">
        <v>174.297236</v>
      </c>
      <c r="BI1860" s="152">
        <v>21.665858140000001</v>
      </c>
      <c r="BJ1860" s="152">
        <v>75.708882790000004</v>
      </c>
      <c r="BK1860" s="152">
        <v>1.7947002409999999</v>
      </c>
      <c r="BO1860" s="152">
        <v>8.8965508579999995</v>
      </c>
      <c r="BP1860" s="152">
        <v>2.8930909809999998</v>
      </c>
      <c r="BQ1860" s="152">
        <v>9.3972832180000001</v>
      </c>
      <c r="BR1860" s="152">
        <v>1.525225611</v>
      </c>
      <c r="BS1860" s="152">
        <v>7.5436231789999999</v>
      </c>
      <c r="BT1860" s="152">
        <v>2.4276491849999999</v>
      </c>
      <c r="BU1860" s="152">
        <v>0.97760090600000005</v>
      </c>
      <c r="BV1860" s="152">
        <v>3.0898465559999999</v>
      </c>
      <c r="BX1860" s="152">
        <v>3.6076604890000001</v>
      </c>
      <c r="BZ1860" s="152">
        <v>2.8246708470000002</v>
      </c>
      <c r="CB1860" s="152">
        <v>2.4645585240000001</v>
      </c>
      <c r="CD1860" s="152">
        <v>2.0938195570000002</v>
      </c>
      <c r="CU1860" s="152">
        <v>-65.209181054571303</v>
      </c>
      <c r="DC1860" s="152">
        <v>40.518000000000001</v>
      </c>
      <c r="DF1860" s="152">
        <v>11.182333330000001</v>
      </c>
      <c r="DG1860" s="152">
        <v>46.584000000000003</v>
      </c>
      <c r="DJ1860" s="152">
        <v>0.23833333300000001</v>
      </c>
      <c r="DM1860" s="152">
        <v>0.27800000000000002</v>
      </c>
      <c r="DO1860" s="154">
        <v>88.133685319999998</v>
      </c>
    </row>
    <row r="1861" spans="1:215">
      <c r="A1861" s="151">
        <v>7507</v>
      </c>
      <c r="B1861" s="152" t="s">
        <v>2859</v>
      </c>
      <c r="C1861" s="152" t="s">
        <v>2877</v>
      </c>
      <c r="D1861" s="152" t="s">
        <v>2878</v>
      </c>
      <c r="E1861" s="152" t="s">
        <v>3592</v>
      </c>
      <c r="F1861" s="152" t="s">
        <v>10307</v>
      </c>
      <c r="L1861" s="153" t="s">
        <v>4196</v>
      </c>
      <c r="M1861" s="153" t="s">
        <v>4197</v>
      </c>
      <c r="R1861" s="152" t="s">
        <v>2882</v>
      </c>
      <c r="S1861" s="152" t="s">
        <v>2716</v>
      </c>
      <c r="T1861" s="152">
        <v>49.588000000000001</v>
      </c>
      <c r="U1861" s="152">
        <v>1.159</v>
      </c>
      <c r="V1861" s="152">
        <v>16.634</v>
      </c>
      <c r="X1861" s="152">
        <v>7.83</v>
      </c>
      <c r="AA1861" s="152">
        <v>7.3140000000000001</v>
      </c>
      <c r="AB1861" s="152">
        <v>0.14399999999999999</v>
      </c>
      <c r="AC1861" s="152">
        <v>12.263</v>
      </c>
      <c r="AD1861" s="152">
        <v>2.956</v>
      </c>
      <c r="AE1861" s="152">
        <v>0.14099999999999999</v>
      </c>
      <c r="AF1861" s="152">
        <v>0.11</v>
      </c>
      <c r="AI1861" s="152">
        <v>98.291187480000005</v>
      </c>
      <c r="AJ1861" s="152">
        <v>0.86507882899999999</v>
      </c>
      <c r="AK1861" s="156">
        <f t="shared" si="29"/>
        <v>5.0620323000000002E-2</v>
      </c>
      <c r="AL1861" s="151">
        <v>506.20323000000002</v>
      </c>
      <c r="AM1861" s="151">
        <v>154.21559999999999</v>
      </c>
      <c r="AN1861" s="151">
        <v>900.01152000000002</v>
      </c>
      <c r="AO1861" s="151">
        <v>23.980907999999999</v>
      </c>
      <c r="AQ1861" s="152">
        <v>4.2476906210000003</v>
      </c>
      <c r="AR1861" s="152">
        <v>0.57923722600000005</v>
      </c>
      <c r="AS1861" s="152">
        <v>1.329804363</v>
      </c>
      <c r="AU1861" s="151">
        <v>517.37958819999994</v>
      </c>
      <c r="AV1861" s="152">
        <v>1008.666124</v>
      </c>
      <c r="AW1861" s="152">
        <v>36.098516429999997</v>
      </c>
      <c r="AX1861" s="151">
        <v>6661.5669509999998</v>
      </c>
      <c r="AZ1861" s="152">
        <v>360.3334534</v>
      </c>
      <c r="BG1861" s="152">
        <v>0.11060721799999999</v>
      </c>
      <c r="BH1861" s="152">
        <v>176.71619910000001</v>
      </c>
      <c r="BI1861" s="152">
        <v>22.09288012</v>
      </c>
      <c r="BJ1861" s="152">
        <v>78.078887190000003</v>
      </c>
      <c r="BK1861" s="152">
        <v>1.882703204</v>
      </c>
      <c r="BO1861" s="152">
        <v>8.6587287069999999</v>
      </c>
      <c r="BP1861" s="152">
        <v>2.9570831499999999</v>
      </c>
      <c r="BQ1861" s="152">
        <v>9.7325313680000001</v>
      </c>
      <c r="BR1861" s="152">
        <v>1.5437789289999999</v>
      </c>
      <c r="BS1861" s="152">
        <v>7.7330928879999998</v>
      </c>
      <c r="BT1861" s="152">
        <v>2.5035758320000001</v>
      </c>
      <c r="BU1861" s="152">
        <v>0.81111991699999997</v>
      </c>
      <c r="BV1861" s="152">
        <v>3.0196401050000001</v>
      </c>
      <c r="BX1861" s="152">
        <v>3.7395514799999998</v>
      </c>
      <c r="BZ1861" s="152">
        <v>2.628203412</v>
      </c>
      <c r="CB1861" s="152">
        <v>2.5699810740000002</v>
      </c>
      <c r="CD1861" s="152">
        <v>1.883992949</v>
      </c>
      <c r="CU1861" s="152">
        <v>-113.50593311739843</v>
      </c>
      <c r="DC1861" s="152">
        <v>40.518000000000001</v>
      </c>
      <c r="DF1861" s="152">
        <v>11.182333330000001</v>
      </c>
      <c r="DG1861" s="152">
        <v>46.584000000000003</v>
      </c>
      <c r="DJ1861" s="152">
        <v>0.23833333300000001</v>
      </c>
      <c r="DM1861" s="152">
        <v>0.27800000000000002</v>
      </c>
      <c r="DO1861" s="154">
        <v>88.133685319999998</v>
      </c>
    </row>
    <row r="1862" spans="1:215">
      <c r="A1862" s="151">
        <v>7508</v>
      </c>
      <c r="B1862" s="152" t="s">
        <v>2859</v>
      </c>
      <c r="C1862" s="152" t="s">
        <v>2877</v>
      </c>
      <c r="D1862" s="152" t="s">
        <v>2878</v>
      </c>
      <c r="E1862" s="152" t="s">
        <v>3592</v>
      </c>
      <c r="F1862" s="152" t="s">
        <v>10308</v>
      </c>
      <c r="L1862" s="153" t="s">
        <v>4196</v>
      </c>
      <c r="M1862" s="153" t="s">
        <v>4691</v>
      </c>
      <c r="R1862" s="152" t="s">
        <v>2882</v>
      </c>
      <c r="S1862" s="152" t="s">
        <v>2716</v>
      </c>
      <c r="T1862" s="152">
        <v>51.085000000000001</v>
      </c>
      <c r="U1862" s="152">
        <v>1.06</v>
      </c>
      <c r="V1862" s="152">
        <v>15.496</v>
      </c>
      <c r="X1862" s="152">
        <v>8.1210000000000004</v>
      </c>
      <c r="AA1862" s="152">
        <v>7.2759999999999998</v>
      </c>
      <c r="AB1862" s="152">
        <v>0.16</v>
      </c>
      <c r="AC1862" s="152">
        <v>12.906000000000001</v>
      </c>
      <c r="AD1862" s="152">
        <v>2.5139999999999998</v>
      </c>
      <c r="AE1862" s="152">
        <v>9.9000000000000005E-2</v>
      </c>
      <c r="AF1862" s="152">
        <v>0.154</v>
      </c>
      <c r="AI1862" s="152">
        <v>99.027113</v>
      </c>
      <c r="AJ1862" s="152">
        <v>0.82792021000000005</v>
      </c>
      <c r="AK1862" s="156">
        <f t="shared" si="29"/>
        <v>5.4474050999999996E-2</v>
      </c>
      <c r="AL1862" s="151">
        <v>544.74050999999997</v>
      </c>
      <c r="AM1862" s="151">
        <v>120.16800000000001</v>
      </c>
      <c r="AN1862" s="151">
        <v>986.79423999999995</v>
      </c>
      <c r="AO1862" s="151">
        <v>16.649431400000001</v>
      </c>
      <c r="CU1862" s="152">
        <v>-49.046409796049574</v>
      </c>
      <c r="DC1862" s="152">
        <v>40.638666669999999</v>
      </c>
      <c r="DF1862" s="152">
        <v>11.33266667</v>
      </c>
      <c r="DG1862" s="152">
        <v>46.838666670000002</v>
      </c>
      <c r="DJ1862" s="152">
        <v>0.216</v>
      </c>
      <c r="DM1862" s="152">
        <v>0.30099999999999999</v>
      </c>
      <c r="DO1862" s="154">
        <v>88.050791739999994</v>
      </c>
    </row>
    <row r="1863" spans="1:215">
      <c r="A1863" s="151">
        <v>7509</v>
      </c>
      <c r="B1863" s="152" t="s">
        <v>2859</v>
      </c>
      <c r="C1863" s="152" t="s">
        <v>2877</v>
      </c>
      <c r="D1863" s="152" t="s">
        <v>2878</v>
      </c>
      <c r="E1863" s="152" t="s">
        <v>3592</v>
      </c>
      <c r="F1863" s="152" t="s">
        <v>10309</v>
      </c>
      <c r="L1863" s="153" t="s">
        <v>4196</v>
      </c>
      <c r="M1863" s="153" t="s">
        <v>4558</v>
      </c>
      <c r="R1863" s="152" t="s">
        <v>2882</v>
      </c>
      <c r="S1863" s="152" t="s">
        <v>2716</v>
      </c>
      <c r="T1863" s="152">
        <v>50.674999999999997</v>
      </c>
      <c r="U1863" s="152">
        <v>1.0680000000000001</v>
      </c>
      <c r="V1863" s="152">
        <v>17.263000000000002</v>
      </c>
      <c r="X1863" s="152">
        <v>7.21</v>
      </c>
      <c r="AA1863" s="152">
        <v>7.4669999999999996</v>
      </c>
      <c r="AB1863" s="152">
        <v>0.108</v>
      </c>
      <c r="AC1863" s="152">
        <v>11.611000000000001</v>
      </c>
      <c r="AD1863" s="152">
        <v>3.1080000000000001</v>
      </c>
      <c r="AE1863" s="152">
        <v>0.2</v>
      </c>
      <c r="AF1863" s="152">
        <v>0.1</v>
      </c>
      <c r="AI1863" s="152">
        <v>98.948876819999995</v>
      </c>
      <c r="AJ1863" s="152">
        <v>0.83460315399999996</v>
      </c>
      <c r="AK1863" s="156">
        <f t="shared" si="29"/>
        <v>6.0441976999999994E-2</v>
      </c>
      <c r="AL1863" s="151">
        <v>604.41976999999997</v>
      </c>
      <c r="AM1863" s="151">
        <v>151.87899999999999</v>
      </c>
      <c r="AN1863" s="151">
        <v>843.68895999999995</v>
      </c>
      <c r="AO1863" s="151">
        <v>26.355137200000001</v>
      </c>
      <c r="AQ1863" s="152">
        <v>4.2305604429999999</v>
      </c>
      <c r="AR1863" s="152">
        <v>0.55639405399999997</v>
      </c>
      <c r="AS1863" s="152">
        <v>1.431300013</v>
      </c>
      <c r="AU1863" s="151">
        <v>568.31981169999995</v>
      </c>
      <c r="AV1863" s="152">
        <v>1401.4327129999999</v>
      </c>
      <c r="AW1863" s="152">
        <v>31.84860711</v>
      </c>
      <c r="AX1863" s="151">
        <v>5952.0600690000001</v>
      </c>
      <c r="AZ1863" s="152">
        <v>323.19239820000001</v>
      </c>
      <c r="BG1863" s="152">
        <v>0.29932415800000001</v>
      </c>
      <c r="BH1863" s="152">
        <v>136.8811269</v>
      </c>
      <c r="BI1863" s="152">
        <v>18.963084179999999</v>
      </c>
      <c r="BJ1863" s="152">
        <v>65.840062739999993</v>
      </c>
      <c r="BK1863" s="152">
        <v>2.7410471630000002</v>
      </c>
      <c r="BO1863" s="152">
        <v>14.501007319999999</v>
      </c>
      <c r="BP1863" s="152">
        <v>2.708694699</v>
      </c>
      <c r="BQ1863" s="152">
        <v>8.6275187310000003</v>
      </c>
      <c r="BR1863" s="152">
        <v>1.4063516979999999</v>
      </c>
      <c r="BS1863" s="152">
        <v>7.1381385899999996</v>
      </c>
      <c r="BT1863" s="152">
        <v>2.1068225599999999</v>
      </c>
      <c r="BU1863" s="152">
        <v>0.870859728</v>
      </c>
      <c r="BV1863" s="152">
        <v>2.6944633480000002</v>
      </c>
      <c r="BX1863" s="152">
        <v>3.2645978229999999</v>
      </c>
      <c r="BZ1863" s="152">
        <v>2.5925917439999999</v>
      </c>
      <c r="CB1863" s="152">
        <v>2.1127369439999999</v>
      </c>
      <c r="CD1863" s="152">
        <v>1.8141296149999999</v>
      </c>
      <c r="CU1863" s="152">
        <v>-61.341947890305782</v>
      </c>
      <c r="DC1863" s="152">
        <v>41.277999999999999</v>
      </c>
      <c r="DF1863" s="152">
        <v>10.47466667</v>
      </c>
      <c r="DG1863" s="152">
        <v>47.597333329999998</v>
      </c>
      <c r="DJ1863" s="152">
        <v>0.27333333300000001</v>
      </c>
      <c r="DM1863" s="152">
        <v>0.27666666699999998</v>
      </c>
      <c r="DO1863" s="154">
        <v>89.01277082</v>
      </c>
    </row>
    <row r="1864" spans="1:215">
      <c r="A1864" s="151">
        <v>7510</v>
      </c>
      <c r="B1864" s="152" t="s">
        <v>2859</v>
      </c>
      <c r="C1864" s="152" t="s">
        <v>2877</v>
      </c>
      <c r="D1864" s="152" t="s">
        <v>2878</v>
      </c>
      <c r="E1864" s="152" t="s">
        <v>3592</v>
      </c>
      <c r="F1864" s="152" t="s">
        <v>10310</v>
      </c>
      <c r="L1864" s="153" t="s">
        <v>4115</v>
      </c>
      <c r="M1864" s="153" t="s">
        <v>4554</v>
      </c>
      <c r="P1864" s="152">
        <v>17.382999999999999</v>
      </c>
      <c r="Q1864" s="152">
        <v>145.01499999999999</v>
      </c>
      <c r="R1864" s="152" t="s">
        <v>2882</v>
      </c>
      <c r="S1864" s="152" t="s">
        <v>2716</v>
      </c>
      <c r="T1864" s="152">
        <v>50.655000000000001</v>
      </c>
      <c r="U1864" s="152">
        <v>1.177</v>
      </c>
      <c r="V1864" s="152">
        <v>15.145</v>
      </c>
      <c r="X1864" s="152">
        <v>8.0570000000000004</v>
      </c>
      <c r="AA1864" s="152">
        <v>10.042999999999999</v>
      </c>
      <c r="AB1864" s="152">
        <v>0.16500000000000001</v>
      </c>
      <c r="AC1864" s="152">
        <v>10.839</v>
      </c>
      <c r="AD1864" s="152">
        <v>3.11</v>
      </c>
      <c r="AE1864" s="152">
        <v>0.19400000000000001</v>
      </c>
      <c r="AF1864" s="152">
        <v>0.11600000000000001</v>
      </c>
      <c r="AI1864" s="152">
        <v>99.641011809999995</v>
      </c>
      <c r="AJ1864" s="152">
        <v>0.50606308099999997</v>
      </c>
      <c r="AK1864" s="156">
        <f t="shared" si="29"/>
        <v>5.807354E-2</v>
      </c>
      <c r="AL1864" s="151">
        <v>580.73540000000003</v>
      </c>
      <c r="AM1864" s="151">
        <v>151.87899999999999</v>
      </c>
      <c r="AN1864" s="151">
        <v>795.98720000000003</v>
      </c>
      <c r="AO1864" s="151">
        <v>25.227676599999999</v>
      </c>
      <c r="AQ1864" s="152">
        <v>4.8216729760000003</v>
      </c>
      <c r="AR1864" s="152">
        <v>0.52336659900000004</v>
      </c>
      <c r="AS1864" s="152">
        <v>2.2265991110000001</v>
      </c>
      <c r="AU1864" s="151">
        <v>560.29676129999996</v>
      </c>
      <c r="AV1864" s="152">
        <v>1279.8641090000001</v>
      </c>
      <c r="AW1864" s="152">
        <v>30.717207179999999</v>
      </c>
      <c r="AX1864" s="151">
        <v>7005.6708840000001</v>
      </c>
      <c r="AZ1864" s="152">
        <v>378.31651199999999</v>
      </c>
      <c r="BG1864" s="152">
        <v>-0.64095632700000005</v>
      </c>
      <c r="BH1864" s="152">
        <v>164.60867250000001</v>
      </c>
      <c r="BI1864" s="152">
        <v>25.653400699999999</v>
      </c>
      <c r="BJ1864" s="152">
        <v>90.282202530000006</v>
      </c>
      <c r="BK1864" s="152">
        <v>2.9577224559999999</v>
      </c>
      <c r="BO1864" s="152">
        <v>14.001676339999999</v>
      </c>
      <c r="BP1864" s="152">
        <v>4.2247406520000004</v>
      </c>
      <c r="BQ1864" s="152">
        <v>12.136133559999999</v>
      </c>
      <c r="BS1864" s="152">
        <v>10.41036255</v>
      </c>
      <c r="BT1864" s="152">
        <v>3.3134235410000001</v>
      </c>
      <c r="BU1864" s="152">
        <v>1.00583866</v>
      </c>
      <c r="BV1864" s="152">
        <v>3.76472718</v>
      </c>
      <c r="BX1864" s="152">
        <v>4.6030291160000001</v>
      </c>
      <c r="BZ1864" s="152">
        <v>3.090404961</v>
      </c>
      <c r="CB1864" s="152">
        <v>2.6797699760000002</v>
      </c>
      <c r="CD1864" s="152">
        <v>2.686826392</v>
      </c>
      <c r="CH1864" s="152">
        <v>1.3703294349999999</v>
      </c>
      <c r="CJ1864" s="152">
        <v>-5.8712575000000003E-2</v>
      </c>
      <c r="CK1864" s="152">
        <v>8.4158499999999995E-4</v>
      </c>
      <c r="CU1864" s="152">
        <v>-78.990023333925578</v>
      </c>
      <c r="DC1864" s="152">
        <v>39.425666669999998</v>
      </c>
      <c r="DF1864" s="152">
        <v>12.94166667</v>
      </c>
      <c r="DG1864" s="152">
        <v>47.070999999999998</v>
      </c>
      <c r="DJ1864" s="152">
        <v>0.203333333</v>
      </c>
      <c r="DM1864" s="152">
        <v>0.28333333300000002</v>
      </c>
      <c r="DO1864" s="154">
        <v>86.639279189999996</v>
      </c>
      <c r="ED1864" s="152">
        <v>49.26</v>
      </c>
      <c r="EE1864" s="152">
        <v>1.4</v>
      </c>
      <c r="EF1864" s="152">
        <v>17.25</v>
      </c>
      <c r="EH1864" s="152">
        <v>8.5389532979999991</v>
      </c>
      <c r="EJ1864" s="152">
        <v>9.4893388000000005</v>
      </c>
      <c r="EK1864" s="152">
        <v>0.16</v>
      </c>
      <c r="EL1864" s="152">
        <v>6.65</v>
      </c>
      <c r="EM1864" s="152">
        <v>11.16</v>
      </c>
      <c r="EO1864" s="152">
        <v>3.46</v>
      </c>
      <c r="EP1864" s="152">
        <v>0.38</v>
      </c>
      <c r="EQ1864" s="152">
        <v>0.13</v>
      </c>
      <c r="ES1864" s="152">
        <v>0.46</v>
      </c>
      <c r="FF1864" s="152">
        <v>228</v>
      </c>
      <c r="FG1864" s="152">
        <v>227</v>
      </c>
      <c r="FJ1864" s="152">
        <v>81</v>
      </c>
      <c r="FP1864" s="152">
        <v>3.17</v>
      </c>
      <c r="FQ1864" s="152">
        <v>170</v>
      </c>
      <c r="FR1864" s="152">
        <v>37</v>
      </c>
      <c r="FS1864" s="152">
        <v>117</v>
      </c>
      <c r="FT1864" s="152">
        <v>7</v>
      </c>
      <c r="FY1864" s="152">
        <v>20.059999999999999</v>
      </c>
      <c r="HG1864" s="152">
        <v>0.70277699999999999</v>
      </c>
    </row>
    <row r="1865" spans="1:215">
      <c r="A1865" s="151">
        <v>7511</v>
      </c>
      <c r="B1865" s="152" t="s">
        <v>2859</v>
      </c>
      <c r="C1865" s="152" t="s">
        <v>2877</v>
      </c>
      <c r="D1865" s="152" t="s">
        <v>2878</v>
      </c>
      <c r="E1865" s="152" t="s">
        <v>3592</v>
      </c>
      <c r="F1865" s="152" t="s">
        <v>10311</v>
      </c>
      <c r="L1865" s="153" t="s">
        <v>4115</v>
      </c>
      <c r="M1865" s="153" t="s">
        <v>4650</v>
      </c>
      <c r="P1865" s="152">
        <v>17.382999999999999</v>
      </c>
      <c r="Q1865" s="152">
        <v>145.01499999999999</v>
      </c>
      <c r="R1865" s="152" t="s">
        <v>2882</v>
      </c>
      <c r="S1865" s="152" t="s">
        <v>2716</v>
      </c>
      <c r="T1865" s="152">
        <v>50.948</v>
      </c>
      <c r="U1865" s="152">
        <v>1.232</v>
      </c>
      <c r="V1865" s="152">
        <v>14.737</v>
      </c>
      <c r="X1865" s="152">
        <v>8.5269999999999992</v>
      </c>
      <c r="AA1865" s="152">
        <v>10.092000000000001</v>
      </c>
      <c r="AB1865" s="152">
        <v>0.17599999999999999</v>
      </c>
      <c r="AC1865" s="152">
        <v>10.598000000000001</v>
      </c>
      <c r="AD1865" s="152">
        <v>3.2120000000000002</v>
      </c>
      <c r="AE1865" s="152">
        <v>0.151</v>
      </c>
      <c r="AF1865" s="152">
        <v>0.13800000000000001</v>
      </c>
      <c r="AI1865" s="152">
        <v>99.959596020000006</v>
      </c>
      <c r="AJ1865" s="152">
        <v>0.514585089</v>
      </c>
      <c r="AK1865" s="156">
        <f t="shared" si="29"/>
        <v>6.7788145999999994E-2</v>
      </c>
      <c r="AL1865" s="151">
        <v>677.88145999999995</v>
      </c>
      <c r="AM1865" s="151">
        <v>171.23939999999999</v>
      </c>
      <c r="AN1865" s="151">
        <v>887.94240000000002</v>
      </c>
      <c r="AO1865" s="151">
        <v>29.9105156</v>
      </c>
      <c r="AQ1865" s="152">
        <v>4.995437946</v>
      </c>
      <c r="AR1865" s="152">
        <v>0.53009865099999998</v>
      </c>
      <c r="AS1865" s="152">
        <v>2.8217151519999999</v>
      </c>
      <c r="AU1865" s="151">
        <v>459.7604642</v>
      </c>
      <c r="AV1865" s="152">
        <v>1010.043418</v>
      </c>
      <c r="AW1865" s="152">
        <v>30.7016226</v>
      </c>
      <c r="AX1865" s="151">
        <v>7203.6591840000001</v>
      </c>
      <c r="AZ1865" s="152">
        <v>309.25722719999999</v>
      </c>
      <c r="BG1865" s="152">
        <v>0.584352274</v>
      </c>
      <c r="BH1865" s="152">
        <v>146.73388499999999</v>
      </c>
      <c r="BI1865" s="152">
        <v>25.346856949999999</v>
      </c>
      <c r="BJ1865" s="152">
        <v>85.902089779999997</v>
      </c>
      <c r="BK1865" s="152">
        <v>2.1828053770000002</v>
      </c>
      <c r="BO1865" s="152">
        <v>10.963596750000001</v>
      </c>
      <c r="BP1865" s="152">
        <v>3.646167444</v>
      </c>
      <c r="BQ1865" s="152">
        <v>11.14091298</v>
      </c>
      <c r="BS1865" s="152">
        <v>9.8367754000000005</v>
      </c>
      <c r="BT1865" s="152">
        <v>3.3429602549999999</v>
      </c>
      <c r="BU1865" s="152">
        <v>0.99897889399999995</v>
      </c>
      <c r="BV1865" s="152">
        <v>3.92283779</v>
      </c>
      <c r="BX1865" s="152">
        <v>4.7929605879999997</v>
      </c>
      <c r="BZ1865" s="152">
        <v>2.9717900730000002</v>
      </c>
      <c r="CB1865" s="152">
        <v>2.5334740619999998</v>
      </c>
      <c r="CD1865" s="152">
        <v>2.4639598839999999</v>
      </c>
      <c r="CH1865" s="152">
        <v>1.5688223240000001</v>
      </c>
      <c r="CJ1865" s="152">
        <v>-0.107448211</v>
      </c>
      <c r="CK1865" s="152">
        <v>2.7438659000000001E-2</v>
      </c>
      <c r="CU1865" s="152">
        <v>-71.229731465206839</v>
      </c>
      <c r="DC1865" s="152">
        <v>39.012999999999998</v>
      </c>
      <c r="DF1865" s="152">
        <v>13.544333330000001</v>
      </c>
      <c r="DG1865" s="152">
        <v>46.893000000000001</v>
      </c>
      <c r="DJ1865" s="152">
        <v>0.193</v>
      </c>
      <c r="DM1865" s="152">
        <v>0.28333333300000002</v>
      </c>
      <c r="DO1865" s="154">
        <v>86.058164110000007</v>
      </c>
      <c r="ED1865" s="152">
        <v>49.26</v>
      </c>
      <c r="EE1865" s="152">
        <v>1.4</v>
      </c>
      <c r="EF1865" s="152">
        <v>17.25</v>
      </c>
      <c r="EH1865" s="152">
        <v>8.5389532979999991</v>
      </c>
      <c r="EJ1865" s="152">
        <v>9.4893388000000005</v>
      </c>
      <c r="EK1865" s="152">
        <v>0.16</v>
      </c>
      <c r="EL1865" s="152">
        <v>6.65</v>
      </c>
      <c r="EM1865" s="152">
        <v>11.16</v>
      </c>
      <c r="EO1865" s="152">
        <v>3.46</v>
      </c>
      <c r="EP1865" s="152">
        <v>0.38</v>
      </c>
      <c r="EQ1865" s="152">
        <v>0.13</v>
      </c>
      <c r="ES1865" s="152">
        <v>0.46</v>
      </c>
      <c r="FF1865" s="152">
        <v>228</v>
      </c>
      <c r="FG1865" s="152">
        <v>227</v>
      </c>
      <c r="FJ1865" s="152">
        <v>81</v>
      </c>
      <c r="FP1865" s="152">
        <v>3.17</v>
      </c>
      <c r="FQ1865" s="152">
        <v>170</v>
      </c>
      <c r="FR1865" s="152">
        <v>37</v>
      </c>
      <c r="FS1865" s="152">
        <v>117</v>
      </c>
      <c r="FT1865" s="152">
        <v>7</v>
      </c>
      <c r="FY1865" s="152">
        <v>20.059999999999999</v>
      </c>
      <c r="HG1865" s="152">
        <v>0.70277699999999999</v>
      </c>
    </row>
    <row r="1866" spans="1:215">
      <c r="A1866" s="151">
        <v>7512</v>
      </c>
      <c r="B1866" s="152" t="s">
        <v>2859</v>
      </c>
      <c r="C1866" s="152" t="s">
        <v>2877</v>
      </c>
      <c r="D1866" s="152" t="s">
        <v>2878</v>
      </c>
      <c r="E1866" s="152" t="s">
        <v>3592</v>
      </c>
      <c r="F1866" s="152" t="s">
        <v>10312</v>
      </c>
      <c r="L1866" s="153" t="s">
        <v>4115</v>
      </c>
      <c r="M1866" s="153" t="s">
        <v>4374</v>
      </c>
      <c r="P1866" s="152">
        <v>17.382999999999999</v>
      </c>
      <c r="Q1866" s="152">
        <v>145.01499999999999</v>
      </c>
      <c r="R1866" s="152" t="s">
        <v>2882</v>
      </c>
      <c r="S1866" s="152" t="s">
        <v>2716</v>
      </c>
      <c r="T1866" s="152">
        <v>50.104999999999997</v>
      </c>
      <c r="U1866" s="152">
        <v>1.27</v>
      </c>
      <c r="V1866" s="152">
        <v>14.811</v>
      </c>
      <c r="X1866" s="152">
        <v>9.1010000000000009</v>
      </c>
      <c r="AA1866" s="152">
        <v>10.101000000000001</v>
      </c>
      <c r="AB1866" s="152">
        <v>0.16600000000000001</v>
      </c>
      <c r="AC1866" s="152">
        <v>10.742000000000001</v>
      </c>
      <c r="AD1866" s="152">
        <v>3.1440000000000001</v>
      </c>
      <c r="AE1866" s="152">
        <v>0.17699999999999999</v>
      </c>
      <c r="AF1866" s="152">
        <v>0.121</v>
      </c>
      <c r="AI1866" s="152">
        <v>99.897434669999996</v>
      </c>
      <c r="AJ1866" s="152">
        <v>0.53059991799999995</v>
      </c>
      <c r="AK1866" s="156">
        <f t="shared" si="29"/>
        <v>0.102465168</v>
      </c>
      <c r="AL1866" s="151">
        <v>1024.6516799999999</v>
      </c>
      <c r="AM1866" s="151">
        <v>182.25479999999999</v>
      </c>
      <c r="AN1866" s="151">
        <v>989.66783999999996</v>
      </c>
      <c r="AO1866" s="151">
        <v>53.945112199999997</v>
      </c>
      <c r="CU1866" s="152">
        <v>-69.272976192082609</v>
      </c>
      <c r="DC1866" s="152">
        <v>39.012999999999998</v>
      </c>
      <c r="DF1866" s="152">
        <v>13.544333330000001</v>
      </c>
      <c r="DG1866" s="152">
        <v>46.893000000000001</v>
      </c>
      <c r="DJ1866" s="152">
        <v>0.193</v>
      </c>
      <c r="DM1866" s="152">
        <v>0.28333333300000002</v>
      </c>
      <c r="DO1866" s="154">
        <v>86.058164110000007</v>
      </c>
      <c r="ED1866" s="152">
        <v>49.26</v>
      </c>
      <c r="EE1866" s="152">
        <v>1.4</v>
      </c>
      <c r="EF1866" s="152">
        <v>17.25</v>
      </c>
      <c r="EH1866" s="152">
        <v>8.5389532979999991</v>
      </c>
      <c r="EJ1866" s="152">
        <v>9.4893388000000005</v>
      </c>
      <c r="EK1866" s="152">
        <v>0.16</v>
      </c>
      <c r="EL1866" s="152">
        <v>6.65</v>
      </c>
      <c r="EM1866" s="152">
        <v>11.16</v>
      </c>
      <c r="EO1866" s="152">
        <v>3.46</v>
      </c>
      <c r="EP1866" s="152">
        <v>0.38</v>
      </c>
      <c r="EQ1866" s="152">
        <v>0.13</v>
      </c>
      <c r="ES1866" s="152">
        <v>0.46</v>
      </c>
      <c r="FF1866" s="152">
        <v>228</v>
      </c>
      <c r="FG1866" s="152">
        <v>227</v>
      </c>
      <c r="FJ1866" s="152">
        <v>81</v>
      </c>
      <c r="FP1866" s="152">
        <v>3.17</v>
      </c>
      <c r="FQ1866" s="152">
        <v>170</v>
      </c>
      <c r="FR1866" s="152">
        <v>37</v>
      </c>
      <c r="FS1866" s="152">
        <v>117</v>
      </c>
      <c r="FT1866" s="152">
        <v>7</v>
      </c>
      <c r="FY1866" s="152">
        <v>20.059999999999999</v>
      </c>
      <c r="HG1866" s="152">
        <v>0.70277699999999999</v>
      </c>
    </row>
    <row r="1867" spans="1:215">
      <c r="A1867" s="151">
        <v>7513</v>
      </c>
      <c r="B1867" s="152" t="s">
        <v>2859</v>
      </c>
      <c r="C1867" s="152" t="s">
        <v>2877</v>
      </c>
      <c r="D1867" s="152" t="s">
        <v>2878</v>
      </c>
      <c r="E1867" s="152" t="s">
        <v>3592</v>
      </c>
      <c r="F1867" s="152" t="s">
        <v>10313</v>
      </c>
      <c r="L1867" s="153" t="s">
        <v>4115</v>
      </c>
      <c r="M1867" s="153" t="s">
        <v>4116</v>
      </c>
      <c r="P1867" s="152">
        <v>17.382999999999999</v>
      </c>
      <c r="Q1867" s="152">
        <v>145.01499999999999</v>
      </c>
      <c r="R1867" s="152" t="s">
        <v>2882</v>
      </c>
      <c r="S1867" s="152" t="s">
        <v>2716</v>
      </c>
      <c r="T1867" s="152">
        <v>49.255000000000003</v>
      </c>
      <c r="U1867" s="152">
        <v>1.0129999999999999</v>
      </c>
      <c r="V1867" s="152">
        <v>17.091999999999999</v>
      </c>
      <c r="X1867" s="152">
        <v>6.673</v>
      </c>
      <c r="AA1867" s="152">
        <v>10.285</v>
      </c>
      <c r="AB1867" s="152">
        <v>0.13100000000000001</v>
      </c>
      <c r="AC1867" s="152">
        <v>11.722</v>
      </c>
      <c r="AD1867" s="152">
        <v>3.0059999999999998</v>
      </c>
      <c r="AE1867" s="152">
        <v>7.4999999999999997E-2</v>
      </c>
      <c r="AF1867" s="152">
        <v>0.09</v>
      </c>
      <c r="AI1867" s="152">
        <v>99.457967949999997</v>
      </c>
      <c r="AJ1867" s="152">
        <v>0.50624144299999996</v>
      </c>
      <c r="AK1867" s="156">
        <f t="shared" si="29"/>
        <v>3.7655179300000001E-2</v>
      </c>
      <c r="AL1867" s="151">
        <v>376.55179299999998</v>
      </c>
      <c r="AM1867" s="151">
        <v>129.84819999999999</v>
      </c>
      <c r="AN1867" s="151">
        <v>654.03135999999995</v>
      </c>
      <c r="AO1867" s="151">
        <v>3.5422545200000002</v>
      </c>
      <c r="AQ1867" s="152">
        <v>4.1870845460000004</v>
      </c>
      <c r="AR1867" s="152">
        <v>0.45919762800000002</v>
      </c>
      <c r="AS1867" s="152">
        <v>1.9954652310000001</v>
      </c>
      <c r="AU1867" s="151">
        <v>365.75197370000001</v>
      </c>
      <c r="AV1867" s="152">
        <v>425.05148159999999</v>
      </c>
      <c r="AW1867" s="152">
        <v>26.154231060000001</v>
      </c>
      <c r="AX1867" s="151">
        <v>5892.7029929999999</v>
      </c>
      <c r="AZ1867" s="152">
        <v>264.10525560000002</v>
      </c>
      <c r="BG1867" s="152">
        <v>-1.4109428500000001</v>
      </c>
      <c r="BH1867" s="152">
        <v>168.79427999999999</v>
      </c>
      <c r="BI1867" s="152">
        <v>20.445810600000002</v>
      </c>
      <c r="BJ1867" s="152">
        <v>73.834082269999996</v>
      </c>
      <c r="BK1867" s="152">
        <v>0.97216564999999999</v>
      </c>
      <c r="BO1867" s="152">
        <v>3.1403416059999998</v>
      </c>
      <c r="BP1867" s="152">
        <v>2.8928660399999999</v>
      </c>
      <c r="BQ1867" s="152">
        <v>9.0953862480000005</v>
      </c>
      <c r="BS1867" s="152">
        <v>8.1107657320000008</v>
      </c>
      <c r="BT1867" s="152">
        <v>2.6138375690000002</v>
      </c>
      <c r="BU1867" s="152">
        <v>0.76243110999999997</v>
      </c>
      <c r="BV1867" s="152">
        <v>3.0705486620000002</v>
      </c>
      <c r="BX1867" s="152">
        <v>3.8024888080000001</v>
      </c>
      <c r="BZ1867" s="152">
        <v>2.2390041869999999</v>
      </c>
      <c r="CB1867" s="152">
        <v>2.034793546</v>
      </c>
      <c r="CD1867" s="152">
        <v>2.003163738</v>
      </c>
      <c r="CH1867" s="152">
        <v>1.8294062760000001</v>
      </c>
      <c r="CJ1867" s="152">
        <v>-0.235687694</v>
      </c>
      <c r="CK1867" s="152">
        <v>-4.6066203E-2</v>
      </c>
      <c r="CU1867" s="152">
        <v>-72.389046030332921</v>
      </c>
      <c r="DC1867" s="152">
        <v>39.677666670000001</v>
      </c>
      <c r="DF1867" s="152">
        <v>9.7509999999999994</v>
      </c>
      <c r="DG1867" s="152">
        <v>49.212000000000003</v>
      </c>
      <c r="DJ1867" s="152">
        <v>0.32200000000000001</v>
      </c>
      <c r="DM1867" s="152">
        <v>0.27333333300000001</v>
      </c>
      <c r="DO1867" s="154">
        <v>89.997949779999999</v>
      </c>
      <c r="ED1867" s="152">
        <v>49.26</v>
      </c>
      <c r="EE1867" s="152">
        <v>1.4</v>
      </c>
      <c r="EF1867" s="152">
        <v>17.25</v>
      </c>
      <c r="EH1867" s="152">
        <v>8.5389532979999991</v>
      </c>
      <c r="EJ1867" s="152">
        <v>9.4893388000000005</v>
      </c>
      <c r="EK1867" s="152">
        <v>0.16</v>
      </c>
      <c r="EL1867" s="152">
        <v>6.65</v>
      </c>
      <c r="EM1867" s="152">
        <v>11.16</v>
      </c>
      <c r="EO1867" s="152">
        <v>3.46</v>
      </c>
      <c r="EP1867" s="152">
        <v>0.38</v>
      </c>
      <c r="EQ1867" s="152">
        <v>0.13</v>
      </c>
      <c r="ES1867" s="152">
        <v>0.46</v>
      </c>
      <c r="FF1867" s="152">
        <v>228</v>
      </c>
      <c r="FG1867" s="152">
        <v>227</v>
      </c>
      <c r="FJ1867" s="152">
        <v>81</v>
      </c>
      <c r="FP1867" s="152">
        <v>3.17</v>
      </c>
      <c r="FQ1867" s="152">
        <v>170</v>
      </c>
      <c r="FR1867" s="152">
        <v>37</v>
      </c>
      <c r="FS1867" s="152">
        <v>117</v>
      </c>
      <c r="FT1867" s="152">
        <v>7</v>
      </c>
      <c r="FY1867" s="152">
        <v>20.059999999999999</v>
      </c>
      <c r="HG1867" s="152">
        <v>0.70277699999999999</v>
      </c>
    </row>
    <row r="1868" spans="1:215">
      <c r="A1868" s="151">
        <v>7514</v>
      </c>
      <c r="B1868" s="152" t="s">
        <v>2859</v>
      </c>
      <c r="C1868" s="152" t="s">
        <v>2877</v>
      </c>
      <c r="D1868" s="152" t="s">
        <v>2878</v>
      </c>
      <c r="E1868" s="152" t="s">
        <v>3592</v>
      </c>
      <c r="F1868" s="152" t="s">
        <v>10314</v>
      </c>
      <c r="L1868" s="153" t="s">
        <v>4115</v>
      </c>
      <c r="M1868" s="153" t="s">
        <v>4159</v>
      </c>
      <c r="P1868" s="152">
        <v>17.382999999999999</v>
      </c>
      <c r="Q1868" s="152">
        <v>145.01499999999999</v>
      </c>
      <c r="R1868" s="152" t="s">
        <v>2882</v>
      </c>
      <c r="S1868" s="152" t="s">
        <v>2716</v>
      </c>
      <c r="T1868" s="152">
        <v>49.488999999999997</v>
      </c>
      <c r="U1868" s="152">
        <v>1.0469999999999999</v>
      </c>
      <c r="V1868" s="152">
        <v>17.422000000000001</v>
      </c>
      <c r="X1868" s="152">
        <v>6.11</v>
      </c>
      <c r="AA1868" s="152">
        <v>10.374000000000001</v>
      </c>
      <c r="AB1868" s="152">
        <v>0.126</v>
      </c>
      <c r="AC1868" s="152">
        <v>11.561999999999999</v>
      </c>
      <c r="AD1868" s="152">
        <v>2.9889999999999999</v>
      </c>
      <c r="AE1868" s="152">
        <v>7.6999999999999999E-2</v>
      </c>
      <c r="AF1868" s="152">
        <v>0.1</v>
      </c>
      <c r="AI1868" s="152">
        <v>99.401027880000001</v>
      </c>
      <c r="AJ1868" s="152">
        <v>0.47325255100000002</v>
      </c>
      <c r="AK1868" s="156">
        <f t="shared" si="29"/>
        <v>2.3764655999999999E-2</v>
      </c>
      <c r="AL1868" s="151">
        <v>237.64655999999999</v>
      </c>
      <c r="AM1868" s="151">
        <v>129.1806</v>
      </c>
      <c r="AN1868" s="151">
        <v>633.34144000000003</v>
      </c>
      <c r="AO1868" s="151">
        <v>3.3746267799999998</v>
      </c>
      <c r="AQ1868" s="152">
        <v>4.1770783299999996</v>
      </c>
      <c r="AR1868" s="152">
        <v>0.512143248</v>
      </c>
      <c r="AS1868" s="152">
        <v>1.9125986829999999</v>
      </c>
      <c r="AU1868" s="151">
        <v>426.48916220000001</v>
      </c>
      <c r="AV1868" s="152">
        <v>444.05176319999998</v>
      </c>
      <c r="AW1868" s="152">
        <v>24.31808418</v>
      </c>
      <c r="AX1868" s="151">
        <v>6224.7647029999998</v>
      </c>
      <c r="AZ1868" s="152">
        <v>240.23415360000001</v>
      </c>
      <c r="BG1868" s="152">
        <v>2.134127415</v>
      </c>
      <c r="BH1868" s="152">
        <v>183.91317749999999</v>
      </c>
      <c r="BI1868" s="152">
        <v>21.2889886</v>
      </c>
      <c r="BJ1868" s="152">
        <v>82.314903839999999</v>
      </c>
      <c r="BK1868" s="152">
        <v>1.0626907210000001</v>
      </c>
      <c r="BO1868" s="152">
        <v>3.2364118460000002</v>
      </c>
      <c r="BP1868" s="152">
        <v>3.213245439</v>
      </c>
      <c r="BQ1868" s="152">
        <v>10.277641579999999</v>
      </c>
      <c r="BS1868" s="152">
        <v>8.4112994479999994</v>
      </c>
      <c r="BT1868" s="152">
        <v>2.9064219339999999</v>
      </c>
      <c r="BU1868" s="152">
        <v>0.78658745699999999</v>
      </c>
      <c r="BV1868" s="152">
        <v>3.34636997</v>
      </c>
      <c r="BX1868" s="152">
        <v>4.0477480430000004</v>
      </c>
      <c r="BZ1868" s="152">
        <v>2.4949967489999998</v>
      </c>
      <c r="CB1868" s="152">
        <v>2.1586093229999999</v>
      </c>
      <c r="CD1868" s="152">
        <v>2.1026191399999998</v>
      </c>
      <c r="CH1868" s="152">
        <v>1.182614228</v>
      </c>
      <c r="CJ1868" s="152">
        <v>-0.26500768699999999</v>
      </c>
      <c r="CK1868" s="152">
        <v>-5.5829386000000002E-2</v>
      </c>
      <c r="DC1868" s="152">
        <v>39.677666670000001</v>
      </c>
      <c r="DF1868" s="152">
        <v>9.7509999999999994</v>
      </c>
      <c r="DG1868" s="152">
        <v>49.212000000000003</v>
      </c>
      <c r="DJ1868" s="152">
        <v>0.32200000000000001</v>
      </c>
      <c r="DM1868" s="152">
        <v>0.27333333300000001</v>
      </c>
      <c r="DO1868" s="154">
        <v>89.997949779999999</v>
      </c>
      <c r="ED1868" s="152">
        <v>49.26</v>
      </c>
      <c r="EE1868" s="152">
        <v>1.4</v>
      </c>
      <c r="EF1868" s="152">
        <v>17.25</v>
      </c>
      <c r="EH1868" s="152">
        <v>8.5389532979999991</v>
      </c>
      <c r="EJ1868" s="152">
        <v>9.4893388000000005</v>
      </c>
      <c r="EK1868" s="152">
        <v>0.16</v>
      </c>
      <c r="EL1868" s="152">
        <v>6.65</v>
      </c>
      <c r="EM1868" s="152">
        <v>11.16</v>
      </c>
      <c r="EO1868" s="152">
        <v>3.46</v>
      </c>
      <c r="EP1868" s="152">
        <v>0.38</v>
      </c>
      <c r="EQ1868" s="152">
        <v>0.13</v>
      </c>
      <c r="ES1868" s="152">
        <v>0.46</v>
      </c>
      <c r="FF1868" s="152">
        <v>228</v>
      </c>
      <c r="FG1868" s="152">
        <v>227</v>
      </c>
      <c r="FJ1868" s="152">
        <v>81</v>
      </c>
      <c r="FP1868" s="152">
        <v>3.17</v>
      </c>
      <c r="FQ1868" s="152">
        <v>170</v>
      </c>
      <c r="FR1868" s="152">
        <v>37</v>
      </c>
      <c r="FS1868" s="152">
        <v>117</v>
      </c>
      <c r="FT1868" s="152">
        <v>7</v>
      </c>
      <c r="FY1868" s="152">
        <v>20.059999999999999</v>
      </c>
      <c r="HG1868" s="152">
        <v>0.70277699999999999</v>
      </c>
    </row>
    <row r="1869" spans="1:215">
      <c r="A1869" s="151">
        <v>7515</v>
      </c>
      <c r="B1869" s="152" t="s">
        <v>2859</v>
      </c>
      <c r="C1869" s="152" t="s">
        <v>2877</v>
      </c>
      <c r="D1869" s="152" t="s">
        <v>2878</v>
      </c>
      <c r="E1869" s="152" t="s">
        <v>3592</v>
      </c>
      <c r="F1869" s="152" t="s">
        <v>10315</v>
      </c>
      <c r="L1869" s="153" t="s">
        <v>4115</v>
      </c>
      <c r="M1869" s="153" t="s">
        <v>4400</v>
      </c>
      <c r="P1869" s="152">
        <v>17.382999999999999</v>
      </c>
      <c r="Q1869" s="152">
        <v>145.01499999999999</v>
      </c>
      <c r="R1869" s="152" t="s">
        <v>2882</v>
      </c>
      <c r="S1869" s="152" t="s">
        <v>2716</v>
      </c>
      <c r="T1869" s="152">
        <v>50.191000000000003</v>
      </c>
      <c r="U1869" s="152">
        <v>1.3029999999999999</v>
      </c>
      <c r="V1869" s="152">
        <v>14.57</v>
      </c>
      <c r="X1869" s="152">
        <v>9.1850000000000005</v>
      </c>
      <c r="AA1869" s="152">
        <v>10.157</v>
      </c>
      <c r="AB1869" s="152">
        <v>0.16400000000000001</v>
      </c>
      <c r="AC1869" s="152">
        <v>10.689</v>
      </c>
      <c r="AD1869" s="152">
        <v>3.0609999999999999</v>
      </c>
      <c r="AE1869" s="152">
        <v>0.182</v>
      </c>
      <c r="AF1869" s="152">
        <v>0.123</v>
      </c>
      <c r="AI1869" s="152">
        <v>99.784066850000002</v>
      </c>
      <c r="AJ1869" s="152">
        <v>0.49567889599999998</v>
      </c>
      <c r="AK1869" s="156">
        <f t="shared" si="29"/>
        <v>6.9594581000000003E-2</v>
      </c>
      <c r="AL1869" s="151">
        <v>695.94581000000005</v>
      </c>
      <c r="AM1869" s="151">
        <v>185.59280000000001</v>
      </c>
      <c r="AN1869" s="151">
        <v>953.46047999999996</v>
      </c>
      <c r="AO1869" s="151">
        <v>44.364679799999998</v>
      </c>
      <c r="DC1869" s="152">
        <v>39.58666667</v>
      </c>
      <c r="DF1869" s="152">
        <v>13.867000000000001</v>
      </c>
      <c r="DG1869" s="152">
        <v>46.161000000000001</v>
      </c>
      <c r="DJ1869" s="152">
        <v>0.14299999999999999</v>
      </c>
      <c r="DM1869" s="152">
        <v>0.28499999999999998</v>
      </c>
      <c r="DO1869" s="154">
        <v>85.580210199999996</v>
      </c>
      <c r="ED1869" s="152">
        <v>49.26</v>
      </c>
      <c r="EE1869" s="152">
        <v>1.4</v>
      </c>
      <c r="EF1869" s="152">
        <v>17.25</v>
      </c>
      <c r="EH1869" s="152">
        <v>8.5389532979999991</v>
      </c>
      <c r="EJ1869" s="152">
        <v>9.4893388000000005</v>
      </c>
      <c r="EK1869" s="152">
        <v>0.16</v>
      </c>
      <c r="EL1869" s="152">
        <v>6.65</v>
      </c>
      <c r="EM1869" s="152">
        <v>11.16</v>
      </c>
      <c r="EO1869" s="152">
        <v>3.46</v>
      </c>
      <c r="EP1869" s="152">
        <v>0.38</v>
      </c>
      <c r="EQ1869" s="152">
        <v>0.13</v>
      </c>
      <c r="ES1869" s="152">
        <v>0.46</v>
      </c>
      <c r="FF1869" s="152">
        <v>228</v>
      </c>
      <c r="FG1869" s="152">
        <v>227</v>
      </c>
      <c r="FJ1869" s="152">
        <v>81</v>
      </c>
      <c r="FP1869" s="152">
        <v>3.17</v>
      </c>
      <c r="FQ1869" s="152">
        <v>170</v>
      </c>
      <c r="FR1869" s="152">
        <v>37</v>
      </c>
      <c r="FS1869" s="152">
        <v>117</v>
      </c>
      <c r="FT1869" s="152">
        <v>7</v>
      </c>
      <c r="FY1869" s="152">
        <v>20.059999999999999</v>
      </c>
      <c r="HG1869" s="152">
        <v>0.70277699999999999</v>
      </c>
    </row>
    <row r="1870" spans="1:215">
      <c r="A1870" s="151">
        <v>7516</v>
      </c>
      <c r="B1870" s="152" t="s">
        <v>2859</v>
      </c>
      <c r="C1870" s="152" t="s">
        <v>2877</v>
      </c>
      <c r="D1870" s="152" t="s">
        <v>2878</v>
      </c>
      <c r="E1870" s="152" t="s">
        <v>3592</v>
      </c>
      <c r="F1870" s="152" t="s">
        <v>10316</v>
      </c>
      <c r="L1870" s="153" t="s">
        <v>4115</v>
      </c>
      <c r="M1870" s="153" t="s">
        <v>4226</v>
      </c>
      <c r="P1870" s="152">
        <v>17.382999999999999</v>
      </c>
      <c r="Q1870" s="152">
        <v>145.01499999999999</v>
      </c>
      <c r="R1870" s="152" t="s">
        <v>2882</v>
      </c>
      <c r="S1870" s="152" t="s">
        <v>2716</v>
      </c>
      <c r="T1870" s="152">
        <v>49.652999999999999</v>
      </c>
      <c r="U1870" s="152">
        <v>1.2949999999999999</v>
      </c>
      <c r="V1870" s="152">
        <v>14.503</v>
      </c>
      <c r="X1870" s="152">
        <v>9.0839999999999996</v>
      </c>
      <c r="AA1870" s="152">
        <v>9.3249999999999993</v>
      </c>
      <c r="AB1870" s="152">
        <v>0.16900000000000001</v>
      </c>
      <c r="AC1870" s="152">
        <v>10.874000000000001</v>
      </c>
      <c r="AD1870" s="152">
        <v>2.95</v>
      </c>
      <c r="AE1870" s="152">
        <v>0.17100000000000001</v>
      </c>
      <c r="AF1870" s="152">
        <v>0.13300000000000001</v>
      </c>
      <c r="AI1870" s="152">
        <v>98.316960839999993</v>
      </c>
      <c r="AJ1870" s="152">
        <v>0.54641755599999997</v>
      </c>
      <c r="AK1870" s="156">
        <f t="shared" si="29"/>
        <v>7.1240444E-2</v>
      </c>
      <c r="AL1870" s="151">
        <v>712.40444000000002</v>
      </c>
      <c r="AM1870" s="151">
        <v>193.93780000000001</v>
      </c>
      <c r="AN1870" s="151">
        <v>996.56448</v>
      </c>
      <c r="AO1870" s="151">
        <v>47.013317399999998</v>
      </c>
      <c r="DC1870" s="152">
        <v>39.368666670000003</v>
      </c>
      <c r="DF1870" s="152">
        <v>13.839</v>
      </c>
      <c r="DG1870" s="152">
        <v>46.118666670000003</v>
      </c>
      <c r="DJ1870" s="152">
        <v>0.18933333299999999</v>
      </c>
      <c r="DM1870" s="152">
        <v>0.29233333299999997</v>
      </c>
      <c r="DO1870" s="154">
        <v>85.593825330000001</v>
      </c>
      <c r="ED1870" s="152">
        <v>49.26</v>
      </c>
      <c r="EE1870" s="152">
        <v>1.4</v>
      </c>
      <c r="EF1870" s="152">
        <v>17.25</v>
      </c>
      <c r="EH1870" s="152">
        <v>8.5389532979999991</v>
      </c>
      <c r="EJ1870" s="152">
        <v>9.4893388000000005</v>
      </c>
      <c r="EK1870" s="152">
        <v>0.16</v>
      </c>
      <c r="EL1870" s="152">
        <v>6.65</v>
      </c>
      <c r="EM1870" s="152">
        <v>11.16</v>
      </c>
      <c r="EO1870" s="152">
        <v>3.46</v>
      </c>
      <c r="EP1870" s="152">
        <v>0.38</v>
      </c>
      <c r="EQ1870" s="152">
        <v>0.13</v>
      </c>
      <c r="ES1870" s="152">
        <v>0.46</v>
      </c>
      <c r="FF1870" s="152">
        <v>228</v>
      </c>
      <c r="FG1870" s="152">
        <v>227</v>
      </c>
      <c r="FJ1870" s="152">
        <v>81</v>
      </c>
      <c r="FP1870" s="152">
        <v>3.17</v>
      </c>
      <c r="FQ1870" s="152">
        <v>170</v>
      </c>
      <c r="FR1870" s="152">
        <v>37</v>
      </c>
      <c r="FS1870" s="152">
        <v>117</v>
      </c>
      <c r="FT1870" s="152">
        <v>7</v>
      </c>
      <c r="FY1870" s="152">
        <v>20.059999999999999</v>
      </c>
      <c r="HG1870" s="152">
        <v>0.70277699999999999</v>
      </c>
    </row>
    <row r="1871" spans="1:215">
      <c r="A1871" s="151">
        <v>7517</v>
      </c>
      <c r="B1871" s="152" t="s">
        <v>2859</v>
      </c>
      <c r="C1871" s="152" t="s">
        <v>2877</v>
      </c>
      <c r="D1871" s="152" t="s">
        <v>2878</v>
      </c>
      <c r="E1871" s="152" t="s">
        <v>3592</v>
      </c>
      <c r="F1871" s="152" t="s">
        <v>10317</v>
      </c>
      <c r="L1871" s="153" t="s">
        <v>4115</v>
      </c>
      <c r="M1871" s="153" t="s">
        <v>4618</v>
      </c>
      <c r="P1871" s="152">
        <v>17.382999999999999</v>
      </c>
      <c r="Q1871" s="152">
        <v>145.01499999999999</v>
      </c>
      <c r="R1871" s="152" t="s">
        <v>2882</v>
      </c>
      <c r="S1871" s="152" t="s">
        <v>2716</v>
      </c>
      <c r="T1871" s="152">
        <v>50.875999999999998</v>
      </c>
      <c r="U1871" s="152">
        <v>1.1950000000000001</v>
      </c>
      <c r="V1871" s="152">
        <v>14.936999999999999</v>
      </c>
      <c r="X1871" s="152">
        <v>8.0299999999999994</v>
      </c>
      <c r="AA1871" s="152">
        <v>10.208</v>
      </c>
      <c r="AB1871" s="152">
        <v>0.11799999999999999</v>
      </c>
      <c r="AC1871" s="152">
        <v>10.896000000000001</v>
      </c>
      <c r="AD1871" s="152">
        <v>3.1070000000000002</v>
      </c>
      <c r="AE1871" s="152">
        <v>0.16400000000000001</v>
      </c>
      <c r="AF1871" s="152">
        <v>0.126</v>
      </c>
      <c r="AI1871" s="152">
        <v>99.794058129999996</v>
      </c>
      <c r="AJ1871" s="152">
        <v>0.45210951700000002</v>
      </c>
      <c r="AK1871" s="156">
        <f t="shared" si="29"/>
        <v>5.6200199999999992E-2</v>
      </c>
      <c r="AL1871" s="151">
        <v>562.00199999999995</v>
      </c>
      <c r="AM1871" s="151">
        <v>160.89160000000001</v>
      </c>
      <c r="AN1871" s="151">
        <v>806.33216000000004</v>
      </c>
      <c r="AO1871" s="151">
        <v>16.756808599999999</v>
      </c>
      <c r="AQ1871" s="152">
        <v>4.6716831059999997</v>
      </c>
      <c r="AR1871" s="152">
        <v>0.58846399299999996</v>
      </c>
      <c r="AS1871" s="152">
        <v>2.2719811660000002</v>
      </c>
      <c r="AU1871" s="151">
        <v>507.5607948</v>
      </c>
      <c r="AV1871" s="152">
        <v>1059.896966</v>
      </c>
      <c r="AW1871" s="152">
        <v>30.681551549999998</v>
      </c>
      <c r="AX1871" s="151">
        <v>6861.2859019999996</v>
      </c>
      <c r="AZ1871" s="152">
        <v>361.93999680000002</v>
      </c>
      <c r="BG1871" s="152">
        <v>-0.53809929199999995</v>
      </c>
      <c r="BH1871" s="152">
        <v>140.04594</v>
      </c>
      <c r="BI1871" s="152">
        <v>24.88357032</v>
      </c>
      <c r="BJ1871" s="152">
        <v>87.452111110000004</v>
      </c>
      <c r="BK1871" s="152">
        <v>2.540080508</v>
      </c>
      <c r="BO1871" s="152">
        <v>11.26665766</v>
      </c>
      <c r="BP1871" s="152">
        <v>3.5386263090000001</v>
      </c>
      <c r="BQ1871" s="152">
        <v>11.164740699999999</v>
      </c>
      <c r="BS1871" s="152">
        <v>9.5937534719999995</v>
      </c>
      <c r="BT1871" s="152">
        <v>3.1048883329999999</v>
      </c>
      <c r="BU1871" s="152">
        <v>0.99285796500000001</v>
      </c>
      <c r="BV1871" s="152">
        <v>3.635498916</v>
      </c>
      <c r="BX1871" s="152">
        <v>4.4356636050000002</v>
      </c>
      <c r="BZ1871" s="152">
        <v>2.885746122</v>
      </c>
      <c r="CB1871" s="152">
        <v>2.5158589849999999</v>
      </c>
      <c r="CD1871" s="152">
        <v>2.1865270680000002</v>
      </c>
      <c r="CH1871" s="152">
        <v>2.4389586680000002</v>
      </c>
      <c r="CJ1871" s="152">
        <v>0.14496073800000001</v>
      </c>
      <c r="CK1871" s="152">
        <v>1.015657E-2</v>
      </c>
      <c r="DC1871" s="152">
        <v>39.595333330000003</v>
      </c>
      <c r="DF1871" s="152">
        <v>12.52</v>
      </c>
      <c r="DG1871" s="152">
        <v>46.976333330000003</v>
      </c>
      <c r="DJ1871" s="152">
        <v>0.20433333300000001</v>
      </c>
      <c r="DM1871" s="152">
        <v>0.29166666699999999</v>
      </c>
      <c r="DO1871" s="154">
        <v>86.995327639999999</v>
      </c>
      <c r="ED1871" s="152">
        <v>49.26</v>
      </c>
      <c r="EE1871" s="152">
        <v>1.4</v>
      </c>
      <c r="EF1871" s="152">
        <v>17.25</v>
      </c>
      <c r="EH1871" s="152">
        <v>8.5389532979999991</v>
      </c>
      <c r="EJ1871" s="152">
        <v>9.4893388000000005</v>
      </c>
      <c r="EK1871" s="152">
        <v>0.16</v>
      </c>
      <c r="EL1871" s="152">
        <v>6.65</v>
      </c>
      <c r="EM1871" s="152">
        <v>11.16</v>
      </c>
      <c r="EO1871" s="152">
        <v>3.46</v>
      </c>
      <c r="EP1871" s="152">
        <v>0.38</v>
      </c>
      <c r="EQ1871" s="152">
        <v>0.13</v>
      </c>
      <c r="ES1871" s="152">
        <v>0.46</v>
      </c>
      <c r="FF1871" s="152">
        <v>228</v>
      </c>
      <c r="FG1871" s="152">
        <v>227</v>
      </c>
      <c r="FJ1871" s="152">
        <v>81</v>
      </c>
      <c r="FP1871" s="152">
        <v>3.17</v>
      </c>
      <c r="FQ1871" s="152">
        <v>170</v>
      </c>
      <c r="FR1871" s="152">
        <v>37</v>
      </c>
      <c r="FS1871" s="152">
        <v>117</v>
      </c>
      <c r="FT1871" s="152">
        <v>7</v>
      </c>
      <c r="FY1871" s="152">
        <v>20.059999999999999</v>
      </c>
      <c r="HG1871" s="152">
        <v>0.70277699999999999</v>
      </c>
    </row>
    <row r="1872" spans="1:215">
      <c r="A1872" s="151">
        <v>7518</v>
      </c>
      <c r="B1872" s="152" t="s">
        <v>2859</v>
      </c>
      <c r="C1872" s="152" t="s">
        <v>2877</v>
      </c>
      <c r="D1872" s="152" t="s">
        <v>2878</v>
      </c>
      <c r="E1872" s="152" t="s">
        <v>3592</v>
      </c>
      <c r="F1872" s="152" t="s">
        <v>10318</v>
      </c>
      <c r="L1872" s="153" t="s">
        <v>4115</v>
      </c>
      <c r="M1872" s="153" t="s">
        <v>4428</v>
      </c>
      <c r="P1872" s="152">
        <v>17.382999999999999</v>
      </c>
      <c r="Q1872" s="152">
        <v>145.01499999999999</v>
      </c>
      <c r="R1872" s="152" t="s">
        <v>2882</v>
      </c>
      <c r="S1872" s="152" t="s">
        <v>2716</v>
      </c>
      <c r="T1872" s="152">
        <v>50.252000000000002</v>
      </c>
      <c r="U1872" s="152">
        <v>1.262</v>
      </c>
      <c r="V1872" s="152">
        <v>15.058999999999999</v>
      </c>
      <c r="X1872" s="152">
        <v>8.5280000000000005</v>
      </c>
      <c r="AA1872" s="152">
        <v>10.212999999999999</v>
      </c>
      <c r="AB1872" s="152">
        <v>0.17899999999999999</v>
      </c>
      <c r="AC1872" s="152">
        <v>10.855</v>
      </c>
      <c r="AD1872" s="152">
        <v>3.1179999999999999</v>
      </c>
      <c r="AE1872" s="152">
        <v>0.19500000000000001</v>
      </c>
      <c r="AF1872" s="152">
        <v>0.27800000000000002</v>
      </c>
      <c r="AI1872" s="152">
        <v>100.0844424</v>
      </c>
      <c r="AJ1872" s="152">
        <v>0.44974294100000001</v>
      </c>
      <c r="AK1872" s="156">
        <f t="shared" si="29"/>
        <v>9.3196169930000003E-2</v>
      </c>
      <c r="AL1872" s="151">
        <v>931.96169929999996</v>
      </c>
      <c r="AM1872" s="151">
        <v>175.245</v>
      </c>
      <c r="AN1872" s="151">
        <v>870.12608</v>
      </c>
      <c r="AO1872" s="151">
        <v>36.102600799999998</v>
      </c>
      <c r="DC1872" s="152">
        <v>39.567999999999998</v>
      </c>
      <c r="DF1872" s="152">
        <v>12.999333330000001</v>
      </c>
      <c r="DG1872" s="152">
        <v>46.963999999999999</v>
      </c>
      <c r="DJ1872" s="152">
        <v>0.21233333300000001</v>
      </c>
      <c r="DM1872" s="152">
        <v>0.27733333300000002</v>
      </c>
      <c r="DO1872" s="154">
        <v>86.561278959999996</v>
      </c>
      <c r="ED1872" s="152">
        <v>49.26</v>
      </c>
      <c r="EE1872" s="152">
        <v>1.4</v>
      </c>
      <c r="EF1872" s="152">
        <v>17.25</v>
      </c>
      <c r="EH1872" s="152">
        <v>8.5389532979999991</v>
      </c>
      <c r="EJ1872" s="152">
        <v>9.4893388000000005</v>
      </c>
      <c r="EK1872" s="152">
        <v>0.16</v>
      </c>
      <c r="EL1872" s="152">
        <v>6.65</v>
      </c>
      <c r="EM1872" s="152">
        <v>11.16</v>
      </c>
      <c r="EO1872" s="152">
        <v>3.46</v>
      </c>
      <c r="EP1872" s="152">
        <v>0.38</v>
      </c>
      <c r="EQ1872" s="152">
        <v>0.13</v>
      </c>
      <c r="ES1872" s="152">
        <v>0.46</v>
      </c>
      <c r="FF1872" s="152">
        <v>228</v>
      </c>
      <c r="FG1872" s="152">
        <v>227</v>
      </c>
      <c r="FJ1872" s="152">
        <v>81</v>
      </c>
      <c r="FP1872" s="152">
        <v>3.17</v>
      </c>
      <c r="FQ1872" s="152">
        <v>170</v>
      </c>
      <c r="FR1872" s="152">
        <v>37</v>
      </c>
      <c r="FS1872" s="152">
        <v>117</v>
      </c>
      <c r="FT1872" s="152">
        <v>7</v>
      </c>
      <c r="FY1872" s="152">
        <v>20.059999999999999</v>
      </c>
      <c r="HG1872" s="152">
        <v>0.70277699999999999</v>
      </c>
    </row>
    <row r="1873" spans="1:215">
      <c r="A1873" s="151">
        <v>7519</v>
      </c>
      <c r="B1873" s="152" t="s">
        <v>2859</v>
      </c>
      <c r="C1873" s="152" t="s">
        <v>2877</v>
      </c>
      <c r="D1873" s="152" t="s">
        <v>2878</v>
      </c>
      <c r="E1873" s="152" t="s">
        <v>3592</v>
      </c>
      <c r="F1873" s="152" t="s">
        <v>10319</v>
      </c>
      <c r="L1873" s="153" t="s">
        <v>3725</v>
      </c>
      <c r="M1873" s="153" t="s">
        <v>4430</v>
      </c>
      <c r="P1873" s="152">
        <v>17.945</v>
      </c>
      <c r="Q1873" s="152">
        <v>144.80500000000001</v>
      </c>
      <c r="R1873" s="152" t="s">
        <v>2882</v>
      </c>
      <c r="S1873" s="152" t="s">
        <v>2716</v>
      </c>
      <c r="T1873" s="152">
        <v>50.256</v>
      </c>
      <c r="U1873" s="152">
        <v>0.94199999999999995</v>
      </c>
      <c r="V1873" s="152">
        <v>14.951000000000001</v>
      </c>
      <c r="X1873" s="152">
        <v>7.9640000000000004</v>
      </c>
      <c r="AA1873" s="152">
        <v>11.041</v>
      </c>
      <c r="AB1873" s="152">
        <v>0.154</v>
      </c>
      <c r="AC1873" s="152">
        <v>10.298</v>
      </c>
      <c r="AD1873" s="152">
        <v>2.6339999999999999</v>
      </c>
      <c r="AE1873" s="152">
        <v>0.24399999999999999</v>
      </c>
      <c r="AF1873" s="152">
        <v>8.8999999999999996E-2</v>
      </c>
      <c r="AI1873" s="152">
        <v>98.753168110000004</v>
      </c>
      <c r="AJ1873" s="152">
        <v>1.4207189730000001</v>
      </c>
      <c r="AK1873" s="156">
        <f t="shared" si="29"/>
        <v>0.1065119553</v>
      </c>
      <c r="AL1873" s="151">
        <v>1065.119553</v>
      </c>
      <c r="AM1873" s="151">
        <v>201.61519999999999</v>
      </c>
      <c r="AN1873" s="151">
        <v>810.35519999999997</v>
      </c>
      <c r="AO1873" s="151">
        <v>133.62495999999999</v>
      </c>
      <c r="AQ1873" s="152">
        <v>4.291473334</v>
      </c>
      <c r="AR1873" s="152">
        <v>0.63333814799999999</v>
      </c>
      <c r="AS1873" s="152">
        <v>2.8014708060000002</v>
      </c>
      <c r="AU1873" s="151">
        <v>571.99299359999998</v>
      </c>
      <c r="AV1873" s="152">
        <v>1925.255026</v>
      </c>
      <c r="AW1873" s="152">
        <v>33.610364990000001</v>
      </c>
      <c r="AX1873" s="151">
        <v>5463.6000979999999</v>
      </c>
      <c r="AZ1873" s="152">
        <v>287.70710480000002</v>
      </c>
      <c r="BG1873" s="152">
        <v>2.1215761940000002</v>
      </c>
      <c r="BH1873" s="152">
        <v>185.0033799</v>
      </c>
      <c r="BI1873" s="152">
        <v>19.547310589999999</v>
      </c>
      <c r="BJ1873" s="152">
        <v>63.67126537</v>
      </c>
      <c r="BK1873" s="152">
        <v>2.6154964440000001</v>
      </c>
      <c r="BO1873" s="152">
        <v>28.709907959999999</v>
      </c>
      <c r="BP1873" s="152">
        <v>4.1985465340000001</v>
      </c>
      <c r="BQ1873" s="152">
        <v>10.651385660000001</v>
      </c>
      <c r="BR1873" s="152">
        <v>1.666549461</v>
      </c>
      <c r="BS1873" s="152">
        <v>7.5284504930000002</v>
      </c>
      <c r="BT1873" s="152">
        <v>2.2293165899999998</v>
      </c>
      <c r="BU1873" s="152">
        <v>0.95479226399999995</v>
      </c>
      <c r="BV1873" s="152">
        <v>2.8365547279999999</v>
      </c>
      <c r="BX1873" s="152">
        <v>3.487876134</v>
      </c>
      <c r="BZ1873" s="152">
        <v>2.633825925</v>
      </c>
      <c r="CB1873" s="152">
        <v>2.2273024490000002</v>
      </c>
      <c r="CD1873" s="152">
        <v>1.777484064</v>
      </c>
      <c r="DC1873" s="152">
        <v>40.034999999999997</v>
      </c>
      <c r="DF1873" s="152">
        <v>12.519666669999999</v>
      </c>
      <c r="DG1873" s="152">
        <v>47.158999999999999</v>
      </c>
      <c r="DJ1873" s="152">
        <v>0.17299999999999999</v>
      </c>
      <c r="DM1873" s="152">
        <v>0.23899999999999999</v>
      </c>
      <c r="DO1873" s="154">
        <v>87.039471860000006</v>
      </c>
      <c r="ED1873" s="152">
        <v>51.56</v>
      </c>
      <c r="EE1873" s="152">
        <v>1.39</v>
      </c>
      <c r="EF1873" s="152">
        <v>16.670000000000002</v>
      </c>
      <c r="EH1873" s="152">
        <v>8.1202922700000002</v>
      </c>
      <c r="EJ1873" s="152">
        <v>9.0240808000000001</v>
      </c>
      <c r="EK1873" s="152">
        <v>0.14000000000000001</v>
      </c>
      <c r="EL1873" s="152">
        <v>6.43</v>
      </c>
      <c r="EM1873" s="152">
        <v>10.66</v>
      </c>
      <c r="EO1873" s="152">
        <v>3.07</v>
      </c>
      <c r="EP1873" s="152">
        <v>0.44</v>
      </c>
      <c r="EQ1873" s="152">
        <v>0.21</v>
      </c>
      <c r="ES1873" s="152">
        <v>1.1299999999999999</v>
      </c>
      <c r="FF1873" s="152">
        <v>278</v>
      </c>
      <c r="FG1873" s="152">
        <v>260</v>
      </c>
      <c r="FJ1873" s="152">
        <v>150</v>
      </c>
      <c r="FP1873" s="152">
        <v>4.84</v>
      </c>
      <c r="FQ1873" s="152">
        <v>193</v>
      </c>
      <c r="FR1873" s="152">
        <v>32</v>
      </c>
      <c r="FS1873" s="152">
        <v>106</v>
      </c>
      <c r="FT1873" s="152">
        <v>6</v>
      </c>
      <c r="FY1873" s="152">
        <v>42</v>
      </c>
      <c r="GA1873" s="152">
        <v>14.73</v>
      </c>
      <c r="GC1873" s="152">
        <v>11.74</v>
      </c>
      <c r="GD1873" s="152">
        <v>3.55</v>
      </c>
      <c r="GE1873" s="152">
        <v>1.23</v>
      </c>
      <c r="GF1873" s="152">
        <v>4.3600000000000003</v>
      </c>
      <c r="GH1873" s="152">
        <v>4.7699999999999996</v>
      </c>
      <c r="GJ1873" s="152">
        <v>3</v>
      </c>
      <c r="GL1873" s="152">
        <v>2.85</v>
      </c>
      <c r="HE1873" s="152">
        <v>0.51308799999999999</v>
      </c>
      <c r="HG1873" s="152">
        <v>0.70285200000000003</v>
      </c>
    </row>
    <row r="1874" spans="1:215">
      <c r="A1874" s="151">
        <v>7520</v>
      </c>
      <c r="B1874" s="152" t="s">
        <v>2859</v>
      </c>
      <c r="C1874" s="152" t="s">
        <v>2877</v>
      </c>
      <c r="D1874" s="152" t="s">
        <v>2878</v>
      </c>
      <c r="E1874" s="152" t="s">
        <v>3592</v>
      </c>
      <c r="F1874" s="152" t="s">
        <v>10320</v>
      </c>
      <c r="L1874" s="153" t="s">
        <v>3725</v>
      </c>
      <c r="M1874" s="153" t="s">
        <v>4408</v>
      </c>
      <c r="P1874" s="152">
        <v>17.945</v>
      </c>
      <c r="Q1874" s="152">
        <v>144.80500000000001</v>
      </c>
      <c r="R1874" s="152" t="s">
        <v>2882</v>
      </c>
      <c r="S1874" s="152" t="s">
        <v>2716</v>
      </c>
      <c r="T1874" s="152">
        <v>50.213999999999999</v>
      </c>
      <c r="U1874" s="152">
        <v>1.343</v>
      </c>
      <c r="V1874" s="152">
        <v>14.2</v>
      </c>
      <c r="X1874" s="152">
        <v>8.8369999999999997</v>
      </c>
      <c r="AA1874" s="152">
        <v>9.9830000000000005</v>
      </c>
      <c r="AB1874" s="152">
        <v>0.18099999999999999</v>
      </c>
      <c r="AC1874" s="152">
        <v>10.212999999999999</v>
      </c>
      <c r="AD1874" s="152">
        <v>3.081</v>
      </c>
      <c r="AE1874" s="152">
        <v>0.29699999999999999</v>
      </c>
      <c r="AF1874" s="152">
        <v>0.14499999999999999</v>
      </c>
      <c r="AI1874" s="152">
        <v>98.685051139999999</v>
      </c>
      <c r="AJ1874" s="152">
        <v>1.245752156</v>
      </c>
      <c r="AK1874" s="156">
        <f t="shared" si="29"/>
        <v>7.8426041000000002E-2</v>
      </c>
      <c r="AL1874" s="151">
        <v>784.26040999999998</v>
      </c>
      <c r="AM1874" s="151">
        <v>192.93639999999999</v>
      </c>
      <c r="AN1874" s="151">
        <v>841.96479999999997</v>
      </c>
      <c r="AO1874" s="151">
        <v>61.443620000000003</v>
      </c>
      <c r="AQ1874" s="152">
        <v>4.5142708640000002</v>
      </c>
      <c r="AR1874" s="152">
        <v>0.84213379700000002</v>
      </c>
      <c r="AS1874" s="152">
        <v>1.901603457</v>
      </c>
      <c r="AU1874" s="151">
        <v>739.01066030000004</v>
      </c>
      <c r="AV1874" s="152">
        <v>2717.2610460000001</v>
      </c>
      <c r="AW1874" s="152">
        <v>35.166705139999998</v>
      </c>
      <c r="AX1874" s="151">
        <v>7850.3019899999999</v>
      </c>
      <c r="AZ1874" s="152">
        <v>187.5733816</v>
      </c>
      <c r="BG1874" s="152">
        <v>1.824099763</v>
      </c>
      <c r="BH1874" s="152">
        <v>200.72932030000001</v>
      </c>
      <c r="BI1874" s="152">
        <v>22.57525</v>
      </c>
      <c r="BJ1874" s="152">
        <v>94.402074290000002</v>
      </c>
      <c r="BK1874" s="152">
        <v>4.6896170509999999</v>
      </c>
      <c r="BO1874" s="152">
        <v>28.537691299999999</v>
      </c>
      <c r="BP1874" s="152">
        <v>4.9433409719999997</v>
      </c>
      <c r="BQ1874" s="152">
        <v>13.399468049999999</v>
      </c>
      <c r="BR1874" s="152">
        <v>2.0404967360000001</v>
      </c>
      <c r="BS1874" s="152">
        <v>9.7166205869999995</v>
      </c>
      <c r="BT1874" s="152">
        <v>2.869568176</v>
      </c>
      <c r="BU1874" s="152">
        <v>1.1294144909999999</v>
      </c>
      <c r="BV1874" s="152">
        <v>3.6202856649999999</v>
      </c>
      <c r="BX1874" s="152">
        <v>4.2826889010000002</v>
      </c>
      <c r="BZ1874" s="152">
        <v>2.6851614370000001</v>
      </c>
      <c r="CB1874" s="152">
        <v>2.422096147</v>
      </c>
      <c r="CD1874" s="152">
        <v>2.3349343729999998</v>
      </c>
      <c r="CH1874" s="152">
        <v>0.69071932700000005</v>
      </c>
      <c r="CJ1874" s="152">
        <v>0.45992495100000003</v>
      </c>
      <c r="CK1874" s="152">
        <v>0.14452573699999999</v>
      </c>
      <c r="DC1874" s="152">
        <v>40.434333330000001</v>
      </c>
      <c r="DF1874" s="152">
        <v>12.752333330000001</v>
      </c>
      <c r="DG1874" s="152">
        <v>47.610666670000001</v>
      </c>
      <c r="DJ1874" s="152">
        <v>0.13066666699999999</v>
      </c>
      <c r="DM1874" s="152">
        <v>0.22466666699999999</v>
      </c>
      <c r="DO1874" s="154">
        <v>86.938950890000001</v>
      </c>
      <c r="ED1874" s="152">
        <v>51.56</v>
      </c>
      <c r="EE1874" s="152">
        <v>1.39</v>
      </c>
      <c r="EF1874" s="152">
        <v>16.670000000000002</v>
      </c>
      <c r="EH1874" s="152">
        <v>8.1202922700000002</v>
      </c>
      <c r="EJ1874" s="152">
        <v>9.0240808000000001</v>
      </c>
      <c r="EK1874" s="152">
        <v>0.14000000000000001</v>
      </c>
      <c r="EL1874" s="152">
        <v>6.43</v>
      </c>
      <c r="EM1874" s="152">
        <v>10.66</v>
      </c>
      <c r="EO1874" s="152">
        <v>3.07</v>
      </c>
      <c r="EP1874" s="152">
        <v>0.44</v>
      </c>
      <c r="EQ1874" s="152">
        <v>0.21</v>
      </c>
      <c r="ES1874" s="152">
        <v>1.1299999999999999</v>
      </c>
      <c r="FF1874" s="152">
        <v>278</v>
      </c>
      <c r="FG1874" s="152">
        <v>260</v>
      </c>
      <c r="FJ1874" s="152">
        <v>150</v>
      </c>
      <c r="FP1874" s="152">
        <v>4.84</v>
      </c>
      <c r="FQ1874" s="152">
        <v>193</v>
      </c>
      <c r="FR1874" s="152">
        <v>32</v>
      </c>
      <c r="FS1874" s="152">
        <v>106</v>
      </c>
      <c r="FT1874" s="152">
        <v>6</v>
      </c>
      <c r="FY1874" s="152">
        <v>42</v>
      </c>
      <c r="GA1874" s="152">
        <v>14.73</v>
      </c>
      <c r="GC1874" s="152">
        <v>11.74</v>
      </c>
      <c r="GD1874" s="152">
        <v>3.55</v>
      </c>
      <c r="GE1874" s="152">
        <v>1.23</v>
      </c>
      <c r="GF1874" s="152">
        <v>4.3600000000000003</v>
      </c>
      <c r="GH1874" s="152">
        <v>4.7699999999999996</v>
      </c>
      <c r="GJ1874" s="152">
        <v>3</v>
      </c>
      <c r="GL1874" s="152">
        <v>2.85</v>
      </c>
      <c r="HE1874" s="152">
        <v>0.51308799999999999</v>
      </c>
      <c r="HG1874" s="152">
        <v>0.70285200000000003</v>
      </c>
    </row>
    <row r="1875" spans="1:215">
      <c r="A1875" s="151">
        <v>7521</v>
      </c>
      <c r="B1875" s="152" t="s">
        <v>2859</v>
      </c>
      <c r="C1875" s="152" t="s">
        <v>2877</v>
      </c>
      <c r="D1875" s="152" t="s">
        <v>2878</v>
      </c>
      <c r="E1875" s="152" t="s">
        <v>3592</v>
      </c>
      <c r="F1875" s="152" t="s">
        <v>10321</v>
      </c>
      <c r="L1875" s="153" t="s">
        <v>3725</v>
      </c>
      <c r="M1875" s="153" t="s">
        <v>4407</v>
      </c>
      <c r="P1875" s="152">
        <v>17.945</v>
      </c>
      <c r="Q1875" s="152">
        <v>144.80500000000001</v>
      </c>
      <c r="R1875" s="152" t="s">
        <v>2882</v>
      </c>
      <c r="S1875" s="152" t="s">
        <v>2716</v>
      </c>
      <c r="T1875" s="152">
        <v>50.209000000000003</v>
      </c>
      <c r="U1875" s="152">
        <v>1.3080000000000001</v>
      </c>
      <c r="V1875" s="152">
        <v>14.092000000000001</v>
      </c>
      <c r="X1875" s="152">
        <v>9.2089999999999996</v>
      </c>
      <c r="AA1875" s="152">
        <v>10.388999999999999</v>
      </c>
      <c r="AB1875" s="152">
        <v>0.17299999999999999</v>
      </c>
      <c r="AC1875" s="152">
        <v>9.9139999999999997</v>
      </c>
      <c r="AD1875" s="152">
        <v>2.972</v>
      </c>
      <c r="AE1875" s="152">
        <v>0.216</v>
      </c>
      <c r="AF1875" s="152">
        <v>0.14399999999999999</v>
      </c>
      <c r="AI1875" s="152">
        <v>98.840018729999997</v>
      </c>
      <c r="AJ1875" s="152">
        <v>1.528373843</v>
      </c>
      <c r="AK1875" s="156">
        <f t="shared" si="29"/>
        <v>6.859100600000001E-2</v>
      </c>
      <c r="AL1875" s="151">
        <v>685.91006000000004</v>
      </c>
      <c r="AM1875" s="151">
        <v>198.61099999999999</v>
      </c>
      <c r="AN1875" s="151">
        <v>1004.61056</v>
      </c>
      <c r="AO1875" s="151">
        <v>180.75162</v>
      </c>
      <c r="AQ1875" s="152">
        <v>5.0366854310000004</v>
      </c>
      <c r="AR1875" s="152">
        <v>0.615676738</v>
      </c>
      <c r="AS1875" s="152">
        <v>2.227933546</v>
      </c>
      <c r="AU1875" s="151">
        <v>688.00353700000005</v>
      </c>
      <c r="AV1875" s="152">
        <v>1772.464113</v>
      </c>
      <c r="AW1875" s="152">
        <v>35.12967956</v>
      </c>
      <c r="AX1875" s="151">
        <v>7737.7013930000003</v>
      </c>
      <c r="AZ1875" s="152">
        <v>177.35380219999999</v>
      </c>
      <c r="BG1875" s="152">
        <v>1.9389089260000001</v>
      </c>
      <c r="BH1875" s="152">
        <v>184.14104549999999</v>
      </c>
      <c r="BI1875" s="152">
        <v>24.490465820000001</v>
      </c>
      <c r="BJ1875" s="152">
        <v>77.936642699999993</v>
      </c>
      <c r="BK1875" s="152">
        <v>2.2062902090000001</v>
      </c>
      <c r="BO1875" s="152">
        <v>25.028559009999999</v>
      </c>
      <c r="BP1875" s="152">
        <v>4.1939243690000003</v>
      </c>
      <c r="BQ1875" s="152">
        <v>10.95356718</v>
      </c>
      <c r="BR1875" s="152">
        <v>1.776982088</v>
      </c>
      <c r="BS1875" s="152">
        <v>9.6072472879999999</v>
      </c>
      <c r="BT1875" s="152">
        <v>3.0399944030000001</v>
      </c>
      <c r="BU1875" s="152">
        <v>0.965941308</v>
      </c>
      <c r="BV1875" s="152">
        <v>3.7756375009999998</v>
      </c>
      <c r="BX1875" s="152">
        <v>4.4229294939999999</v>
      </c>
      <c r="BZ1875" s="152">
        <v>3.0916149339999999</v>
      </c>
      <c r="CB1875" s="152">
        <v>2.7604628259999999</v>
      </c>
      <c r="CD1875" s="152">
        <v>1.98840661</v>
      </c>
      <c r="DC1875" s="152">
        <v>39.917666670000003</v>
      </c>
      <c r="DF1875" s="152">
        <v>13.70333333</v>
      </c>
      <c r="DG1875" s="152">
        <v>46.591333329999998</v>
      </c>
      <c r="DJ1875" s="152">
        <v>0.15</v>
      </c>
      <c r="DM1875" s="152">
        <v>0.26933333300000001</v>
      </c>
      <c r="DO1875" s="154">
        <v>85.839277559999999</v>
      </c>
      <c r="ED1875" s="152">
        <v>51.56</v>
      </c>
      <c r="EE1875" s="152">
        <v>1.39</v>
      </c>
      <c r="EF1875" s="152">
        <v>16.670000000000002</v>
      </c>
      <c r="EH1875" s="152">
        <v>8.1202922700000002</v>
      </c>
      <c r="EJ1875" s="152">
        <v>9.0240808000000001</v>
      </c>
      <c r="EK1875" s="152">
        <v>0.14000000000000001</v>
      </c>
      <c r="EL1875" s="152">
        <v>6.43</v>
      </c>
      <c r="EM1875" s="152">
        <v>10.66</v>
      </c>
      <c r="EO1875" s="152">
        <v>3.07</v>
      </c>
      <c r="EP1875" s="152">
        <v>0.44</v>
      </c>
      <c r="EQ1875" s="152">
        <v>0.21</v>
      </c>
      <c r="ES1875" s="152">
        <v>1.1299999999999999</v>
      </c>
      <c r="FF1875" s="152">
        <v>278</v>
      </c>
      <c r="FG1875" s="152">
        <v>260</v>
      </c>
      <c r="FJ1875" s="152">
        <v>150</v>
      </c>
      <c r="FP1875" s="152">
        <v>4.84</v>
      </c>
      <c r="FQ1875" s="152">
        <v>193</v>
      </c>
      <c r="FR1875" s="152">
        <v>32</v>
      </c>
      <c r="FS1875" s="152">
        <v>106</v>
      </c>
      <c r="FT1875" s="152">
        <v>6</v>
      </c>
      <c r="FY1875" s="152">
        <v>42</v>
      </c>
      <c r="GA1875" s="152">
        <v>14.73</v>
      </c>
      <c r="GC1875" s="152">
        <v>11.74</v>
      </c>
      <c r="GD1875" s="152">
        <v>3.55</v>
      </c>
      <c r="GE1875" s="152">
        <v>1.23</v>
      </c>
      <c r="GF1875" s="152">
        <v>4.3600000000000003</v>
      </c>
      <c r="GH1875" s="152">
        <v>4.7699999999999996</v>
      </c>
      <c r="GJ1875" s="152">
        <v>3</v>
      </c>
      <c r="GL1875" s="152">
        <v>2.85</v>
      </c>
      <c r="HE1875" s="152">
        <v>0.51308799999999999</v>
      </c>
      <c r="HG1875" s="152">
        <v>0.70285200000000003</v>
      </c>
    </row>
    <row r="1876" spans="1:215">
      <c r="A1876" s="151">
        <v>7522</v>
      </c>
      <c r="B1876" s="152" t="s">
        <v>2859</v>
      </c>
      <c r="C1876" s="152" t="s">
        <v>2877</v>
      </c>
      <c r="D1876" s="152" t="s">
        <v>2878</v>
      </c>
      <c r="E1876" s="152" t="s">
        <v>3592</v>
      </c>
      <c r="F1876" s="152" t="s">
        <v>10322</v>
      </c>
      <c r="L1876" s="153" t="s">
        <v>3725</v>
      </c>
      <c r="M1876" s="153" t="s">
        <v>4447</v>
      </c>
      <c r="P1876" s="152">
        <v>17.945</v>
      </c>
      <c r="Q1876" s="152">
        <v>144.80500000000001</v>
      </c>
      <c r="R1876" s="152" t="s">
        <v>2882</v>
      </c>
      <c r="S1876" s="152" t="s">
        <v>2716</v>
      </c>
      <c r="T1876" s="152">
        <v>50.301000000000002</v>
      </c>
      <c r="U1876" s="152">
        <v>1.4179999999999999</v>
      </c>
      <c r="V1876" s="152">
        <v>14.548999999999999</v>
      </c>
      <c r="X1876" s="152">
        <v>7.5670000000000002</v>
      </c>
      <c r="AA1876" s="152">
        <v>10.771000000000001</v>
      </c>
      <c r="AB1876" s="152">
        <v>0.14000000000000001</v>
      </c>
      <c r="AC1876" s="152">
        <v>9.6029999999999998</v>
      </c>
      <c r="AD1876" s="152">
        <v>3.0739999999999998</v>
      </c>
      <c r="AE1876" s="152">
        <v>0.32500000000000001</v>
      </c>
      <c r="AF1876" s="152">
        <v>0.161</v>
      </c>
      <c r="AI1876" s="152">
        <v>98.068671749999993</v>
      </c>
      <c r="AJ1876" s="152">
        <v>1.1553542299999999</v>
      </c>
      <c r="AK1876" s="156">
        <f t="shared" si="29"/>
        <v>4.9121651000000002E-2</v>
      </c>
      <c r="AL1876" s="151">
        <v>491.21651000000003</v>
      </c>
      <c r="AM1876" s="151">
        <v>157.21979999999999</v>
      </c>
      <c r="AN1876" s="151">
        <v>817.25184000000002</v>
      </c>
      <c r="AO1876" s="151">
        <v>92.463700000000003</v>
      </c>
      <c r="AQ1876" s="152">
        <v>3.7833162599999999</v>
      </c>
      <c r="AR1876" s="152">
        <v>0.60342547000000002</v>
      </c>
      <c r="AS1876" s="152">
        <v>2.6339300240000001</v>
      </c>
      <c r="AU1876" s="151">
        <v>870.04300239999998</v>
      </c>
      <c r="AV1876" s="152">
        <v>2513.7387760000001</v>
      </c>
      <c r="AW1876" s="152">
        <v>35.051197999999999</v>
      </c>
      <c r="AX1876" s="151">
        <v>8268.2089020000003</v>
      </c>
      <c r="AZ1876" s="152">
        <v>181.3703581</v>
      </c>
      <c r="BG1876" s="152">
        <v>1.8889403570000001</v>
      </c>
      <c r="BH1876" s="152">
        <v>163.98347949999999</v>
      </c>
      <c r="BI1876" s="152">
        <v>20.589800489999998</v>
      </c>
      <c r="BJ1876" s="152">
        <v>107.49467559999999</v>
      </c>
      <c r="BK1876" s="152">
        <v>4.7301712909999996</v>
      </c>
      <c r="BO1876" s="152">
        <v>30.035419149999999</v>
      </c>
      <c r="BP1876" s="152">
        <v>5.6522815350000002</v>
      </c>
      <c r="BQ1876" s="152">
        <v>15.550261239999999</v>
      </c>
      <c r="BR1876" s="152">
        <v>2.3734550149999998</v>
      </c>
      <c r="BS1876" s="152">
        <v>11.25641356</v>
      </c>
      <c r="BT1876" s="152">
        <v>3.156410347</v>
      </c>
      <c r="BU1876" s="152">
        <v>1.2588929090000001</v>
      </c>
      <c r="BV1876" s="152">
        <v>3.747416549</v>
      </c>
      <c r="BX1876" s="152">
        <v>3.7781199999999999</v>
      </c>
      <c r="BZ1876" s="152">
        <v>2.557043658</v>
      </c>
      <c r="CB1876" s="152">
        <v>2.223337898</v>
      </c>
      <c r="CD1876" s="152">
        <v>2.629430309</v>
      </c>
      <c r="DC1876" s="152">
        <v>39.985333330000003</v>
      </c>
      <c r="DF1876" s="152">
        <v>13.14366667</v>
      </c>
      <c r="DG1876" s="152">
        <v>46.907666669999998</v>
      </c>
      <c r="DJ1876" s="152">
        <v>0.128</v>
      </c>
      <c r="DM1876" s="152">
        <v>0.30299999999999999</v>
      </c>
      <c r="DO1876" s="154">
        <v>86.41823067</v>
      </c>
      <c r="ED1876" s="152">
        <v>51.56</v>
      </c>
      <c r="EE1876" s="152">
        <v>1.39</v>
      </c>
      <c r="EF1876" s="152">
        <v>16.670000000000002</v>
      </c>
      <c r="EH1876" s="152">
        <v>8.1202922700000002</v>
      </c>
      <c r="EJ1876" s="152">
        <v>9.0240808000000001</v>
      </c>
      <c r="EK1876" s="152">
        <v>0.14000000000000001</v>
      </c>
      <c r="EL1876" s="152">
        <v>6.43</v>
      </c>
      <c r="EM1876" s="152">
        <v>10.66</v>
      </c>
      <c r="EO1876" s="152">
        <v>3.07</v>
      </c>
      <c r="EP1876" s="152">
        <v>0.44</v>
      </c>
      <c r="EQ1876" s="152">
        <v>0.21</v>
      </c>
      <c r="ES1876" s="152">
        <v>1.1299999999999999</v>
      </c>
      <c r="FF1876" s="152">
        <v>278</v>
      </c>
      <c r="FG1876" s="152">
        <v>260</v>
      </c>
      <c r="FJ1876" s="152">
        <v>150</v>
      </c>
      <c r="FP1876" s="152">
        <v>4.84</v>
      </c>
      <c r="FQ1876" s="152">
        <v>193</v>
      </c>
      <c r="FR1876" s="152">
        <v>32</v>
      </c>
      <c r="FS1876" s="152">
        <v>106</v>
      </c>
      <c r="FT1876" s="152">
        <v>6</v>
      </c>
      <c r="FY1876" s="152">
        <v>42</v>
      </c>
      <c r="GA1876" s="152">
        <v>14.73</v>
      </c>
      <c r="GC1876" s="152">
        <v>11.74</v>
      </c>
      <c r="GD1876" s="152">
        <v>3.55</v>
      </c>
      <c r="GE1876" s="152">
        <v>1.23</v>
      </c>
      <c r="GF1876" s="152">
        <v>4.3600000000000003</v>
      </c>
      <c r="GH1876" s="152">
        <v>4.7699999999999996</v>
      </c>
      <c r="GJ1876" s="152">
        <v>3</v>
      </c>
      <c r="GL1876" s="152">
        <v>2.85</v>
      </c>
      <c r="HE1876" s="152">
        <v>0.51308799999999999</v>
      </c>
      <c r="HG1876" s="152">
        <v>0.70285200000000003</v>
      </c>
    </row>
    <row r="1877" spans="1:215">
      <c r="A1877" s="151">
        <v>7523</v>
      </c>
      <c r="B1877" s="152" t="s">
        <v>2859</v>
      </c>
      <c r="C1877" s="152" t="s">
        <v>2877</v>
      </c>
      <c r="D1877" s="152" t="s">
        <v>2878</v>
      </c>
      <c r="E1877" s="152" t="s">
        <v>3592</v>
      </c>
      <c r="F1877" s="152" t="s">
        <v>10323</v>
      </c>
      <c r="L1877" s="153" t="s">
        <v>3725</v>
      </c>
      <c r="M1877" s="153" t="s">
        <v>4534</v>
      </c>
      <c r="P1877" s="152">
        <v>17.945</v>
      </c>
      <c r="Q1877" s="152">
        <v>144.80500000000001</v>
      </c>
      <c r="R1877" s="152" t="s">
        <v>2882</v>
      </c>
      <c r="S1877" s="152" t="s">
        <v>2716</v>
      </c>
      <c r="T1877" s="152">
        <v>50.601999999999997</v>
      </c>
      <c r="U1877" s="152">
        <v>0.89800000000000002</v>
      </c>
      <c r="V1877" s="152">
        <v>15.157</v>
      </c>
      <c r="X1877" s="152">
        <v>7.8860000000000001</v>
      </c>
      <c r="AA1877" s="152">
        <v>11.45</v>
      </c>
      <c r="AB1877" s="152">
        <v>0.13300000000000001</v>
      </c>
      <c r="AC1877" s="152">
        <v>10.426</v>
      </c>
      <c r="AD1877" s="152">
        <v>2.617</v>
      </c>
      <c r="AE1877" s="152">
        <v>0.24399999999999999</v>
      </c>
      <c r="AF1877" s="152">
        <v>9.4E-2</v>
      </c>
      <c r="AI1877" s="152">
        <v>99.681023819999993</v>
      </c>
      <c r="AJ1877" s="152">
        <v>1.323871622</v>
      </c>
      <c r="AK1877" s="156">
        <f t="shared" si="29"/>
        <v>4.1026145999999999E-2</v>
      </c>
      <c r="AL1877" s="151">
        <v>410.26146</v>
      </c>
      <c r="AM1877" s="151">
        <v>203.95179999999999</v>
      </c>
      <c r="AN1877" s="151">
        <v>840.24063999999998</v>
      </c>
      <c r="AO1877" s="151">
        <v>143.1696</v>
      </c>
      <c r="AQ1877" s="152">
        <v>4.2631196300000003</v>
      </c>
      <c r="AR1877" s="152">
        <v>0.62588913999999995</v>
      </c>
      <c r="AS1877" s="152">
        <v>1.947694555</v>
      </c>
      <c r="AU1877" s="151">
        <v>554.33271769999999</v>
      </c>
      <c r="AV1877" s="152">
        <v>1886.460458</v>
      </c>
      <c r="AW1877" s="152">
        <v>33.492009719999999</v>
      </c>
      <c r="AX1877" s="151">
        <v>5317.4460349999999</v>
      </c>
      <c r="AZ1877" s="152">
        <v>360.64390359999999</v>
      </c>
      <c r="BG1877" s="152">
        <v>1.824207532</v>
      </c>
      <c r="BH1877" s="152">
        <v>180.5904137</v>
      </c>
      <c r="BI1877" s="152">
        <v>19.279188189999999</v>
      </c>
      <c r="BJ1877" s="152">
        <v>61.059700229999997</v>
      </c>
      <c r="BK1877" s="152">
        <v>2.5694561380000001</v>
      </c>
      <c r="BO1877" s="152">
        <v>27.7554196</v>
      </c>
      <c r="BP1877" s="152">
        <v>4.1249449809999996</v>
      </c>
      <c r="BQ1877" s="152">
        <v>10.152459309999999</v>
      </c>
      <c r="BR1877" s="152">
        <v>1.6768536839999999</v>
      </c>
      <c r="BS1877" s="152">
        <v>7.4734704599999997</v>
      </c>
      <c r="BT1877" s="152">
        <v>2.0494207360000001</v>
      </c>
      <c r="BU1877" s="152">
        <v>0.79950490799999996</v>
      </c>
      <c r="BV1877" s="152">
        <v>2.7633512589999998</v>
      </c>
      <c r="BX1877" s="152">
        <v>3.4292192140000002</v>
      </c>
      <c r="BZ1877" s="152">
        <v>2.5211308990000001</v>
      </c>
      <c r="CB1877" s="152">
        <v>2.145458632</v>
      </c>
      <c r="CD1877" s="152">
        <v>1.731164232</v>
      </c>
      <c r="DC1877" s="152">
        <v>40.009666670000001</v>
      </c>
      <c r="DF1877" s="152">
        <v>13.322333329999999</v>
      </c>
      <c r="DG1877" s="152">
        <v>46.977666669999998</v>
      </c>
      <c r="DJ1877" s="152">
        <v>0.123</v>
      </c>
      <c r="DM1877" s="152">
        <v>0.25166666700000001</v>
      </c>
      <c r="DO1877" s="154">
        <v>86.276642870000003</v>
      </c>
      <c r="ED1877" s="152">
        <v>51.56</v>
      </c>
      <c r="EE1877" s="152">
        <v>1.39</v>
      </c>
      <c r="EF1877" s="152">
        <v>16.670000000000002</v>
      </c>
      <c r="EH1877" s="152">
        <v>8.1202922700000002</v>
      </c>
      <c r="EJ1877" s="152">
        <v>9.0240808000000001</v>
      </c>
      <c r="EK1877" s="152">
        <v>0.14000000000000001</v>
      </c>
      <c r="EL1877" s="152">
        <v>6.43</v>
      </c>
      <c r="EM1877" s="152">
        <v>10.66</v>
      </c>
      <c r="EO1877" s="152">
        <v>3.07</v>
      </c>
      <c r="EP1877" s="152">
        <v>0.44</v>
      </c>
      <c r="EQ1877" s="152">
        <v>0.21</v>
      </c>
      <c r="ES1877" s="152">
        <v>1.1299999999999999</v>
      </c>
      <c r="FF1877" s="152">
        <v>278</v>
      </c>
      <c r="FG1877" s="152">
        <v>260</v>
      </c>
      <c r="FJ1877" s="152">
        <v>150</v>
      </c>
      <c r="FP1877" s="152">
        <v>4.84</v>
      </c>
      <c r="FQ1877" s="152">
        <v>193</v>
      </c>
      <c r="FR1877" s="152">
        <v>32</v>
      </c>
      <c r="FS1877" s="152">
        <v>106</v>
      </c>
      <c r="FT1877" s="152">
        <v>6</v>
      </c>
      <c r="FY1877" s="152">
        <v>42</v>
      </c>
      <c r="GA1877" s="152">
        <v>14.73</v>
      </c>
      <c r="GC1877" s="152">
        <v>11.74</v>
      </c>
      <c r="GD1877" s="152">
        <v>3.55</v>
      </c>
      <c r="GE1877" s="152">
        <v>1.23</v>
      </c>
      <c r="GF1877" s="152">
        <v>4.3600000000000003</v>
      </c>
      <c r="GH1877" s="152">
        <v>4.7699999999999996</v>
      </c>
      <c r="GJ1877" s="152">
        <v>3</v>
      </c>
      <c r="GL1877" s="152">
        <v>2.85</v>
      </c>
      <c r="HE1877" s="152">
        <v>0.51308799999999999</v>
      </c>
      <c r="HG1877" s="152">
        <v>0.70285200000000003</v>
      </c>
    </row>
    <row r="1878" spans="1:215">
      <c r="A1878" s="151">
        <v>7524</v>
      </c>
      <c r="B1878" s="152" t="s">
        <v>2859</v>
      </c>
      <c r="C1878" s="152" t="s">
        <v>2877</v>
      </c>
      <c r="D1878" s="152" t="s">
        <v>2878</v>
      </c>
      <c r="E1878" s="152" t="s">
        <v>3592</v>
      </c>
      <c r="F1878" s="152" t="s">
        <v>10324</v>
      </c>
      <c r="L1878" s="153" t="s">
        <v>3725</v>
      </c>
      <c r="M1878" s="153" t="s">
        <v>4553</v>
      </c>
      <c r="P1878" s="152">
        <v>17.945</v>
      </c>
      <c r="Q1878" s="152">
        <v>144.80500000000001</v>
      </c>
      <c r="R1878" s="152" t="s">
        <v>2882</v>
      </c>
      <c r="S1878" s="152" t="s">
        <v>2716</v>
      </c>
      <c r="T1878" s="152">
        <v>50.655000000000001</v>
      </c>
      <c r="U1878" s="152">
        <v>1.0069999999999999</v>
      </c>
      <c r="V1878" s="152">
        <v>14.917</v>
      </c>
      <c r="X1878" s="152">
        <v>7.1989999999999998</v>
      </c>
      <c r="AA1878" s="152">
        <v>10.566000000000001</v>
      </c>
      <c r="AB1878" s="152">
        <v>0.14099999999999999</v>
      </c>
      <c r="AC1878" s="152">
        <v>11.167999999999999</v>
      </c>
      <c r="AD1878" s="152">
        <v>2.5979999999999999</v>
      </c>
      <c r="AE1878" s="152">
        <v>0.188</v>
      </c>
      <c r="AF1878" s="152">
        <v>0.10199999999999999</v>
      </c>
      <c r="AI1878" s="152">
        <v>98.698924660000003</v>
      </c>
      <c r="AJ1878" s="152">
        <v>1.3011304509999999</v>
      </c>
      <c r="AK1878" s="156">
        <f t="shared" si="29"/>
        <v>5.4273335999999991E-2</v>
      </c>
      <c r="AL1878" s="151">
        <v>542.73335999999995</v>
      </c>
      <c r="AM1878" s="151">
        <v>124.5074</v>
      </c>
      <c r="AN1878" s="151">
        <v>800.01023999999995</v>
      </c>
      <c r="AO1878" s="151">
        <v>72.181340000000006</v>
      </c>
      <c r="AQ1878" s="152">
        <v>3.3590751820000002</v>
      </c>
      <c r="AR1878" s="152">
        <v>0.39170870699999999</v>
      </c>
      <c r="AS1878" s="152">
        <v>1.7284041880000001</v>
      </c>
      <c r="AU1878" s="151">
        <v>635.81631359999994</v>
      </c>
      <c r="AV1878" s="152">
        <v>1459.721706</v>
      </c>
      <c r="AW1878" s="152">
        <v>31.176645199999999</v>
      </c>
      <c r="AX1878" s="151">
        <v>6006.9773249999998</v>
      </c>
      <c r="AZ1878" s="152">
        <v>351.94173949999998</v>
      </c>
      <c r="BG1878" s="152">
        <v>0.85438623000000002</v>
      </c>
      <c r="BH1878" s="152">
        <v>148.39481950000001</v>
      </c>
      <c r="BI1878" s="152">
        <v>17.373347280000001</v>
      </c>
      <c r="BJ1878" s="152">
        <v>71.456195780000002</v>
      </c>
      <c r="BK1878" s="152">
        <v>2.4637282119999999</v>
      </c>
      <c r="BO1878" s="152">
        <v>17.90769581</v>
      </c>
      <c r="BP1878" s="152">
        <v>3.414559991</v>
      </c>
      <c r="BQ1878" s="152">
        <v>10.000247079999999</v>
      </c>
      <c r="BR1878" s="152">
        <v>1.574228175</v>
      </c>
      <c r="BS1878" s="152">
        <v>8.2449512170000006</v>
      </c>
      <c r="BT1878" s="152">
        <v>2.1469967240000001</v>
      </c>
      <c r="BU1878" s="152">
        <v>0.96982444199999995</v>
      </c>
      <c r="BV1878" s="152">
        <v>3.0011954969999999</v>
      </c>
      <c r="BX1878" s="152">
        <v>3.2500522649999999</v>
      </c>
      <c r="BZ1878" s="152">
        <v>2.1161060190000001</v>
      </c>
      <c r="CB1878" s="152">
        <v>1.6170111330000001</v>
      </c>
      <c r="CD1878" s="152">
        <v>1.814567477</v>
      </c>
      <c r="CH1878" s="152">
        <v>0.97362346099999997</v>
      </c>
      <c r="CJ1878" s="152">
        <v>0.433703214</v>
      </c>
      <c r="CK1878" s="152">
        <v>0.104839794</v>
      </c>
      <c r="CU1878" s="152">
        <v>-47.680518769613542</v>
      </c>
      <c r="DC1878" s="152">
        <v>40.336333330000002</v>
      </c>
      <c r="DF1878" s="152">
        <v>12.632</v>
      </c>
      <c r="DG1878" s="152">
        <v>47.70933333</v>
      </c>
      <c r="DJ1878" s="152">
        <v>0.16366666699999999</v>
      </c>
      <c r="DM1878" s="152">
        <v>0.25066666700000001</v>
      </c>
      <c r="DO1878" s="154">
        <v>87.069557689999996</v>
      </c>
      <c r="ED1878" s="152">
        <v>51.56</v>
      </c>
      <c r="EE1878" s="152">
        <v>1.39</v>
      </c>
      <c r="EF1878" s="152">
        <v>16.670000000000002</v>
      </c>
      <c r="EH1878" s="152">
        <v>8.1202922700000002</v>
      </c>
      <c r="EJ1878" s="152">
        <v>9.0240808000000001</v>
      </c>
      <c r="EK1878" s="152">
        <v>0.14000000000000001</v>
      </c>
      <c r="EL1878" s="152">
        <v>6.43</v>
      </c>
      <c r="EM1878" s="152">
        <v>10.66</v>
      </c>
      <c r="EO1878" s="152">
        <v>3.07</v>
      </c>
      <c r="EP1878" s="152">
        <v>0.44</v>
      </c>
      <c r="EQ1878" s="152">
        <v>0.21</v>
      </c>
      <c r="ES1878" s="152">
        <v>1.1299999999999999</v>
      </c>
      <c r="FF1878" s="152">
        <v>278</v>
      </c>
      <c r="FG1878" s="152">
        <v>260</v>
      </c>
      <c r="FJ1878" s="152">
        <v>150</v>
      </c>
      <c r="FP1878" s="152">
        <v>4.84</v>
      </c>
      <c r="FQ1878" s="152">
        <v>193</v>
      </c>
      <c r="FR1878" s="152">
        <v>32</v>
      </c>
      <c r="FS1878" s="152">
        <v>106</v>
      </c>
      <c r="FT1878" s="152">
        <v>6</v>
      </c>
      <c r="FY1878" s="152">
        <v>42</v>
      </c>
      <c r="GA1878" s="152">
        <v>14.73</v>
      </c>
      <c r="GC1878" s="152">
        <v>11.74</v>
      </c>
      <c r="GD1878" s="152">
        <v>3.55</v>
      </c>
      <c r="GE1878" s="152">
        <v>1.23</v>
      </c>
      <c r="GF1878" s="152">
        <v>4.3600000000000003</v>
      </c>
      <c r="GH1878" s="152">
        <v>4.7699999999999996</v>
      </c>
      <c r="GJ1878" s="152">
        <v>3</v>
      </c>
      <c r="GL1878" s="152">
        <v>2.85</v>
      </c>
      <c r="HE1878" s="152">
        <v>0.51308799999999999</v>
      </c>
      <c r="HG1878" s="152">
        <v>0.70285200000000003</v>
      </c>
    </row>
    <row r="1879" spans="1:215">
      <c r="A1879" s="151">
        <v>7525</v>
      </c>
      <c r="B1879" s="152" t="s">
        <v>2859</v>
      </c>
      <c r="C1879" s="152" t="s">
        <v>2877</v>
      </c>
      <c r="D1879" s="152" t="s">
        <v>2878</v>
      </c>
      <c r="E1879" s="152" t="s">
        <v>3592</v>
      </c>
      <c r="F1879" s="152" t="s">
        <v>10325</v>
      </c>
      <c r="L1879" s="153" t="s">
        <v>3725</v>
      </c>
      <c r="M1879" s="153" t="s">
        <v>4360</v>
      </c>
      <c r="P1879" s="152">
        <v>17.945</v>
      </c>
      <c r="Q1879" s="152">
        <v>144.80500000000001</v>
      </c>
      <c r="R1879" s="152" t="s">
        <v>2882</v>
      </c>
      <c r="S1879" s="152" t="s">
        <v>2716</v>
      </c>
      <c r="T1879" s="152">
        <v>50.054000000000002</v>
      </c>
      <c r="U1879" s="152">
        <v>1.4370000000000001</v>
      </c>
      <c r="V1879" s="152">
        <v>14.504</v>
      </c>
      <c r="X1879" s="152">
        <v>8.2230000000000008</v>
      </c>
      <c r="AA1879" s="152">
        <v>10.324</v>
      </c>
      <c r="AB1879" s="152">
        <v>0.13200000000000001</v>
      </c>
      <c r="AC1879" s="152">
        <v>9.7420000000000009</v>
      </c>
      <c r="AD1879" s="152">
        <v>3.044</v>
      </c>
      <c r="AE1879" s="152">
        <v>0.32500000000000001</v>
      </c>
      <c r="AF1879" s="152">
        <v>0.153</v>
      </c>
      <c r="AI1879" s="152">
        <v>98.121344980000003</v>
      </c>
      <c r="AJ1879" s="152">
        <v>1.363833836</v>
      </c>
      <c r="AK1879" s="156">
        <f t="shared" si="29"/>
        <v>5.3590905000000001E-2</v>
      </c>
      <c r="AL1879" s="151">
        <v>535.90904999999998</v>
      </c>
      <c r="AM1879" s="151">
        <v>186.928</v>
      </c>
      <c r="AN1879" s="151">
        <v>907.48288000000002</v>
      </c>
      <c r="AO1879" s="151">
        <v>131.2388</v>
      </c>
      <c r="AQ1879" s="152">
        <v>4.1139159269999999</v>
      </c>
      <c r="AR1879" s="152">
        <v>0.62549483900000002</v>
      </c>
      <c r="AS1879" s="152">
        <v>2.362682274</v>
      </c>
      <c r="AU1879" s="151">
        <v>844.992929</v>
      </c>
      <c r="AV1879" s="152">
        <v>2510.0085290000002</v>
      </c>
      <c r="AW1879" s="152">
        <v>35.31100996</v>
      </c>
      <c r="AX1879" s="151">
        <v>8646.0632519999999</v>
      </c>
      <c r="AZ1879" s="152">
        <v>193.9501123</v>
      </c>
      <c r="BG1879" s="152">
        <v>2.0620162469999999</v>
      </c>
      <c r="BH1879" s="152">
        <v>164.88979689999999</v>
      </c>
      <c r="BI1879" s="152">
        <v>20.940734590000002</v>
      </c>
      <c r="BJ1879" s="152">
        <v>101.4473244</v>
      </c>
      <c r="BK1879" s="152">
        <v>4.5435868949999998</v>
      </c>
      <c r="BO1879" s="152">
        <v>29.45834468</v>
      </c>
      <c r="BP1879" s="152">
        <v>5.490746508</v>
      </c>
      <c r="BQ1879" s="152">
        <v>14.500092759999999</v>
      </c>
      <c r="BR1879" s="152">
        <v>2.25255538</v>
      </c>
      <c r="BS1879" s="152">
        <v>10.970775570000001</v>
      </c>
      <c r="BT1879" s="152">
        <v>3.3680551840000001</v>
      </c>
      <c r="BU1879" s="152">
        <v>1.2564033029999999</v>
      </c>
      <c r="BV1879" s="152">
        <v>3.8532527070000002</v>
      </c>
      <c r="BX1879" s="152">
        <v>3.9602033169999999</v>
      </c>
      <c r="BZ1879" s="152">
        <v>2.6021437679999999</v>
      </c>
      <c r="CB1879" s="152">
        <v>2.3748240580000002</v>
      </c>
      <c r="CD1879" s="152">
        <v>2.1878808570000001</v>
      </c>
      <c r="CU1879" s="152">
        <v>-48.201105264861546</v>
      </c>
      <c r="DC1879" s="152">
        <v>40.454333329999997</v>
      </c>
      <c r="DF1879" s="152">
        <v>11.68933333</v>
      </c>
      <c r="DG1879" s="152">
        <v>48.345333330000003</v>
      </c>
      <c r="DJ1879" s="152">
        <v>0.15533333299999999</v>
      </c>
      <c r="DM1879" s="152">
        <v>0.26833333300000001</v>
      </c>
      <c r="DO1879" s="154">
        <v>88.057873880000002</v>
      </c>
      <c r="ED1879" s="152">
        <v>51.56</v>
      </c>
      <c r="EE1879" s="152">
        <v>1.39</v>
      </c>
      <c r="EF1879" s="152">
        <v>16.670000000000002</v>
      </c>
      <c r="EH1879" s="152">
        <v>8.1202922700000002</v>
      </c>
      <c r="EJ1879" s="152">
        <v>9.0240808000000001</v>
      </c>
      <c r="EK1879" s="152">
        <v>0.14000000000000001</v>
      </c>
      <c r="EL1879" s="152">
        <v>6.43</v>
      </c>
      <c r="EM1879" s="152">
        <v>10.66</v>
      </c>
      <c r="EO1879" s="152">
        <v>3.07</v>
      </c>
      <c r="EP1879" s="152">
        <v>0.44</v>
      </c>
      <c r="EQ1879" s="152">
        <v>0.21</v>
      </c>
      <c r="ES1879" s="152">
        <v>1.1299999999999999</v>
      </c>
      <c r="FF1879" s="152">
        <v>278</v>
      </c>
      <c r="FG1879" s="152">
        <v>260</v>
      </c>
      <c r="FJ1879" s="152">
        <v>150</v>
      </c>
      <c r="FP1879" s="152">
        <v>4.84</v>
      </c>
      <c r="FQ1879" s="152">
        <v>193</v>
      </c>
      <c r="FR1879" s="152">
        <v>32</v>
      </c>
      <c r="FS1879" s="152">
        <v>106</v>
      </c>
      <c r="FT1879" s="152">
        <v>6</v>
      </c>
      <c r="FY1879" s="152">
        <v>42</v>
      </c>
      <c r="GA1879" s="152">
        <v>14.73</v>
      </c>
      <c r="GC1879" s="152">
        <v>11.74</v>
      </c>
      <c r="GD1879" s="152">
        <v>3.55</v>
      </c>
      <c r="GE1879" s="152">
        <v>1.23</v>
      </c>
      <c r="GF1879" s="152">
        <v>4.3600000000000003</v>
      </c>
      <c r="GH1879" s="152">
        <v>4.7699999999999996</v>
      </c>
      <c r="GJ1879" s="152">
        <v>3</v>
      </c>
      <c r="GL1879" s="152">
        <v>2.85</v>
      </c>
      <c r="HE1879" s="152">
        <v>0.51308799999999999</v>
      </c>
      <c r="HG1879" s="152">
        <v>0.70285200000000003</v>
      </c>
    </row>
    <row r="1880" spans="1:215">
      <c r="A1880" s="151">
        <v>7526</v>
      </c>
      <c r="B1880" s="152" t="s">
        <v>2859</v>
      </c>
      <c r="C1880" s="152" t="s">
        <v>2877</v>
      </c>
      <c r="D1880" s="152" t="s">
        <v>2878</v>
      </c>
      <c r="E1880" s="152" t="s">
        <v>3592</v>
      </c>
      <c r="F1880" s="152" t="s">
        <v>10326</v>
      </c>
      <c r="L1880" s="153" t="s">
        <v>3725</v>
      </c>
      <c r="M1880" s="153" t="s">
        <v>4328</v>
      </c>
      <c r="P1880" s="152">
        <v>17.945</v>
      </c>
      <c r="Q1880" s="152">
        <v>144.80500000000001</v>
      </c>
      <c r="R1880" s="152" t="s">
        <v>2882</v>
      </c>
      <c r="S1880" s="152" t="s">
        <v>2716</v>
      </c>
      <c r="T1880" s="152">
        <v>49.942999999999998</v>
      </c>
      <c r="U1880" s="152">
        <v>0.79600000000000004</v>
      </c>
      <c r="V1880" s="152">
        <v>15.558</v>
      </c>
      <c r="X1880" s="152">
        <v>6.7009999999999996</v>
      </c>
      <c r="AA1880" s="152">
        <v>10.984</v>
      </c>
      <c r="AB1880" s="152">
        <v>0.126</v>
      </c>
      <c r="AC1880" s="152">
        <v>11.593</v>
      </c>
      <c r="AD1880" s="152">
        <v>2.2410000000000001</v>
      </c>
      <c r="AE1880" s="152">
        <v>0.218</v>
      </c>
      <c r="AF1880" s="152">
        <v>0.109</v>
      </c>
      <c r="AI1880" s="152">
        <v>98.420067810000006</v>
      </c>
      <c r="AJ1880" s="152">
        <v>1.4069870069999999</v>
      </c>
      <c r="AK1880" s="156">
        <f t="shared" si="29"/>
        <v>5.0325940999999999E-2</v>
      </c>
      <c r="AL1880" s="151">
        <v>503.25941</v>
      </c>
      <c r="AM1880" s="151">
        <v>125.175</v>
      </c>
      <c r="AN1880" s="151">
        <v>820.70015999999998</v>
      </c>
      <c r="AO1880" s="151">
        <v>198.64782</v>
      </c>
      <c r="AQ1880" s="152">
        <v>3.0869570450000001</v>
      </c>
      <c r="AR1880" s="152">
        <v>0.39189928600000001</v>
      </c>
      <c r="AS1880" s="152">
        <v>1.887489207</v>
      </c>
      <c r="AU1880" s="151">
        <v>473.62468969999998</v>
      </c>
      <c r="AV1880" s="152">
        <v>1689.055793</v>
      </c>
      <c r="AW1880" s="152">
        <v>31.380159299999999</v>
      </c>
      <c r="AX1880" s="151">
        <v>4582.8669490000002</v>
      </c>
      <c r="AZ1880" s="152">
        <v>371.96848419999998</v>
      </c>
      <c r="BG1880" s="152">
        <v>1.198070116</v>
      </c>
      <c r="BH1880" s="152">
        <v>174.37814080000001</v>
      </c>
      <c r="BI1880" s="152">
        <v>15.04969792</v>
      </c>
      <c r="BJ1880" s="152">
        <v>48.363420470000001</v>
      </c>
      <c r="BK1880" s="152">
        <v>1.9576531740000001</v>
      </c>
      <c r="BO1880" s="152">
        <v>27.36341225</v>
      </c>
      <c r="BP1880" s="152">
        <v>3.368739573</v>
      </c>
      <c r="BQ1880" s="152">
        <v>8.6522487520000002</v>
      </c>
      <c r="BR1880" s="152">
        <v>1.329106484</v>
      </c>
      <c r="BS1880" s="152">
        <v>6.1043092200000002</v>
      </c>
      <c r="BT1880" s="152">
        <v>1.9224879969999999</v>
      </c>
      <c r="BU1880" s="152">
        <v>0.60645425100000006</v>
      </c>
      <c r="BV1880" s="152">
        <v>2.2997141129999998</v>
      </c>
      <c r="BX1880" s="152">
        <v>2.8086671829999998</v>
      </c>
      <c r="BZ1880" s="152">
        <v>1.7879975859999999</v>
      </c>
      <c r="CB1880" s="152">
        <v>1.446498316</v>
      </c>
      <c r="CD1880" s="152">
        <v>1.346418758</v>
      </c>
      <c r="DC1880" s="152">
        <v>40.251333330000001</v>
      </c>
      <c r="DF1880" s="152">
        <v>12.70633333</v>
      </c>
      <c r="DG1880" s="152">
        <v>47.471666669999998</v>
      </c>
      <c r="DJ1880" s="152">
        <v>0.11600000000000001</v>
      </c>
      <c r="DM1880" s="152">
        <v>0.24666666700000001</v>
      </c>
      <c r="DO1880" s="154">
        <v>86.94678304</v>
      </c>
      <c r="ED1880" s="152">
        <v>51.56</v>
      </c>
      <c r="EE1880" s="152">
        <v>1.39</v>
      </c>
      <c r="EF1880" s="152">
        <v>16.670000000000002</v>
      </c>
      <c r="EH1880" s="152">
        <v>8.1202922700000002</v>
      </c>
      <c r="EJ1880" s="152">
        <v>9.0240808000000001</v>
      </c>
      <c r="EK1880" s="152">
        <v>0.14000000000000001</v>
      </c>
      <c r="EL1880" s="152">
        <v>6.43</v>
      </c>
      <c r="EM1880" s="152">
        <v>10.66</v>
      </c>
      <c r="EO1880" s="152">
        <v>3.07</v>
      </c>
      <c r="EP1880" s="152">
        <v>0.44</v>
      </c>
      <c r="EQ1880" s="152">
        <v>0.21</v>
      </c>
      <c r="ES1880" s="152">
        <v>1.1299999999999999</v>
      </c>
      <c r="FF1880" s="152">
        <v>278</v>
      </c>
      <c r="FG1880" s="152">
        <v>260</v>
      </c>
      <c r="FJ1880" s="152">
        <v>150</v>
      </c>
      <c r="FP1880" s="152">
        <v>4.84</v>
      </c>
      <c r="FQ1880" s="152">
        <v>193</v>
      </c>
      <c r="FR1880" s="152">
        <v>32</v>
      </c>
      <c r="FS1880" s="152">
        <v>106</v>
      </c>
      <c r="FT1880" s="152">
        <v>6</v>
      </c>
      <c r="FY1880" s="152">
        <v>42</v>
      </c>
      <c r="GA1880" s="152">
        <v>14.73</v>
      </c>
      <c r="GC1880" s="152">
        <v>11.74</v>
      </c>
      <c r="GD1880" s="152">
        <v>3.55</v>
      </c>
      <c r="GE1880" s="152">
        <v>1.23</v>
      </c>
      <c r="GF1880" s="152">
        <v>4.3600000000000003</v>
      </c>
      <c r="GH1880" s="152">
        <v>4.7699999999999996</v>
      </c>
      <c r="GJ1880" s="152">
        <v>3</v>
      </c>
      <c r="GL1880" s="152">
        <v>2.85</v>
      </c>
      <c r="HE1880" s="152">
        <v>0.51308799999999999</v>
      </c>
      <c r="HG1880" s="152">
        <v>0.70285200000000003</v>
      </c>
    </row>
    <row r="1881" spans="1:215">
      <c r="A1881" s="151">
        <v>7527</v>
      </c>
      <c r="B1881" s="152" t="s">
        <v>2859</v>
      </c>
      <c r="C1881" s="152" t="s">
        <v>2877</v>
      </c>
      <c r="D1881" s="152" t="s">
        <v>2878</v>
      </c>
      <c r="E1881" s="152" t="s">
        <v>3592</v>
      </c>
      <c r="F1881" s="152" t="s">
        <v>10327</v>
      </c>
      <c r="L1881" s="153" t="s">
        <v>3725</v>
      </c>
      <c r="M1881" s="153" t="s">
        <v>4331</v>
      </c>
      <c r="P1881" s="152">
        <v>17.945</v>
      </c>
      <c r="Q1881" s="152">
        <v>144.80500000000001</v>
      </c>
      <c r="R1881" s="152" t="s">
        <v>2882</v>
      </c>
      <c r="S1881" s="152" t="s">
        <v>2716</v>
      </c>
      <c r="T1881" s="152">
        <v>49.947000000000003</v>
      </c>
      <c r="U1881" s="152">
        <v>1.139</v>
      </c>
      <c r="V1881" s="152">
        <v>14.554</v>
      </c>
      <c r="X1881" s="152">
        <v>7.641</v>
      </c>
      <c r="AA1881" s="152">
        <v>10.583</v>
      </c>
      <c r="AB1881" s="152">
        <v>0.155</v>
      </c>
      <c r="AC1881" s="152">
        <v>10.384</v>
      </c>
      <c r="AD1881" s="152">
        <v>2.6269999999999998</v>
      </c>
      <c r="AE1881" s="152">
        <v>0.252</v>
      </c>
      <c r="AF1881" s="152">
        <v>0.152</v>
      </c>
      <c r="AI1881" s="152">
        <v>97.597245729999997</v>
      </c>
      <c r="AJ1881" s="152">
        <v>1.201283098</v>
      </c>
      <c r="AK1881" s="156">
        <f t="shared" si="29"/>
        <v>6.7105714999999996E-2</v>
      </c>
      <c r="AL1881" s="151">
        <v>671.05714999999998</v>
      </c>
      <c r="AM1881" s="151">
        <v>155.21700000000001</v>
      </c>
      <c r="AN1881" s="151">
        <v>810.35519999999997</v>
      </c>
      <c r="AO1881" s="151">
        <v>49.184722999999998</v>
      </c>
      <c r="AQ1881" s="152">
        <v>3.8173148989999999</v>
      </c>
      <c r="AR1881" s="152">
        <v>0.50293944300000004</v>
      </c>
      <c r="AS1881" s="152">
        <v>1.7914227949999999</v>
      </c>
      <c r="AU1881" s="151">
        <v>706.10184140000001</v>
      </c>
      <c r="AV1881" s="152">
        <v>1917.9437419999999</v>
      </c>
      <c r="AW1881" s="152">
        <v>32.996120130000001</v>
      </c>
      <c r="AX1881" s="151">
        <v>6983.3983099999996</v>
      </c>
      <c r="AZ1881" s="152">
        <v>329.26568179999998</v>
      </c>
      <c r="BG1881" s="152">
        <v>1.122901726</v>
      </c>
      <c r="BH1881" s="152">
        <v>185.6964462</v>
      </c>
      <c r="BI1881" s="152">
        <v>18.209823549999999</v>
      </c>
      <c r="BJ1881" s="152">
        <v>91.396386050000004</v>
      </c>
      <c r="BK1881" s="152">
        <v>3.6336947610000001</v>
      </c>
      <c r="BO1881" s="152">
        <v>19.47244427</v>
      </c>
      <c r="BP1881" s="152">
        <v>4.7737332060000002</v>
      </c>
      <c r="BQ1881" s="152">
        <v>12.885780560000001</v>
      </c>
      <c r="BR1881" s="152">
        <v>2.042954774</v>
      </c>
      <c r="BS1881" s="152">
        <v>9.8151387030000006</v>
      </c>
      <c r="BT1881" s="152">
        <v>3.1724698980000001</v>
      </c>
      <c r="BU1881" s="152">
        <v>0.93618702300000001</v>
      </c>
      <c r="BV1881" s="152">
        <v>3.2506306619999998</v>
      </c>
      <c r="BX1881" s="152">
        <v>3.3829553020000001</v>
      </c>
      <c r="BZ1881" s="152">
        <v>2.2376568940000001</v>
      </c>
      <c r="CB1881" s="152">
        <v>2.0800621260000001</v>
      </c>
      <c r="CD1881" s="152">
        <v>2.289765042</v>
      </c>
      <c r="DC1881" s="152">
        <v>40.375</v>
      </c>
      <c r="DF1881" s="152">
        <v>11.252333330000001</v>
      </c>
      <c r="DG1881" s="152">
        <v>48.53</v>
      </c>
      <c r="DJ1881" s="152">
        <v>0.16666666699999999</v>
      </c>
      <c r="DM1881" s="152">
        <v>0.25</v>
      </c>
      <c r="DO1881" s="154">
        <v>88.491654620000006</v>
      </c>
      <c r="ED1881" s="152">
        <v>51.56</v>
      </c>
      <c r="EE1881" s="152">
        <v>1.39</v>
      </c>
      <c r="EF1881" s="152">
        <v>16.670000000000002</v>
      </c>
      <c r="EH1881" s="152">
        <v>8.1202922700000002</v>
      </c>
      <c r="EJ1881" s="152">
        <v>9.0240808000000001</v>
      </c>
      <c r="EK1881" s="152">
        <v>0.14000000000000001</v>
      </c>
      <c r="EL1881" s="152">
        <v>6.43</v>
      </c>
      <c r="EM1881" s="152">
        <v>10.66</v>
      </c>
      <c r="EO1881" s="152">
        <v>3.07</v>
      </c>
      <c r="EP1881" s="152">
        <v>0.44</v>
      </c>
      <c r="EQ1881" s="152">
        <v>0.21</v>
      </c>
      <c r="ES1881" s="152">
        <v>1.1299999999999999</v>
      </c>
      <c r="FF1881" s="152">
        <v>278</v>
      </c>
      <c r="FG1881" s="152">
        <v>260</v>
      </c>
      <c r="FJ1881" s="152">
        <v>150</v>
      </c>
      <c r="FP1881" s="152">
        <v>4.84</v>
      </c>
      <c r="FQ1881" s="152">
        <v>193</v>
      </c>
      <c r="FR1881" s="152">
        <v>32</v>
      </c>
      <c r="FS1881" s="152">
        <v>106</v>
      </c>
      <c r="FT1881" s="152">
        <v>6</v>
      </c>
      <c r="FY1881" s="152">
        <v>42</v>
      </c>
      <c r="GA1881" s="152">
        <v>14.73</v>
      </c>
      <c r="GC1881" s="152">
        <v>11.74</v>
      </c>
      <c r="GD1881" s="152">
        <v>3.55</v>
      </c>
      <c r="GE1881" s="152">
        <v>1.23</v>
      </c>
      <c r="GF1881" s="152">
        <v>4.3600000000000003</v>
      </c>
      <c r="GH1881" s="152">
        <v>4.7699999999999996</v>
      </c>
      <c r="GJ1881" s="152">
        <v>3</v>
      </c>
      <c r="GL1881" s="152">
        <v>2.85</v>
      </c>
      <c r="HE1881" s="152">
        <v>0.51308799999999999</v>
      </c>
      <c r="HG1881" s="152">
        <v>0.70285200000000003</v>
      </c>
    </row>
    <row r="1882" spans="1:215">
      <c r="A1882" s="151">
        <v>7528</v>
      </c>
      <c r="B1882" s="152" t="s">
        <v>2859</v>
      </c>
      <c r="C1882" s="152" t="s">
        <v>2877</v>
      </c>
      <c r="D1882" s="152" t="s">
        <v>2878</v>
      </c>
      <c r="E1882" s="152" t="s">
        <v>3592</v>
      </c>
      <c r="F1882" s="152" t="s">
        <v>10328</v>
      </c>
      <c r="L1882" s="153" t="s">
        <v>3725</v>
      </c>
      <c r="M1882" s="153" t="s">
        <v>4293</v>
      </c>
      <c r="P1882" s="152">
        <v>17.945</v>
      </c>
      <c r="Q1882" s="152">
        <v>144.80500000000001</v>
      </c>
      <c r="R1882" s="152" t="s">
        <v>2882</v>
      </c>
      <c r="S1882" s="152" t="s">
        <v>2716</v>
      </c>
      <c r="T1882" s="152">
        <v>49.826000000000001</v>
      </c>
      <c r="U1882" s="152">
        <v>1.1739999999999999</v>
      </c>
      <c r="V1882" s="152">
        <v>14.917999999999999</v>
      </c>
      <c r="X1882" s="152">
        <v>6.8570000000000002</v>
      </c>
      <c r="AA1882" s="152">
        <v>10.862</v>
      </c>
      <c r="AB1882" s="152">
        <v>0.13400000000000001</v>
      </c>
      <c r="AC1882" s="152">
        <v>10.494999999999999</v>
      </c>
      <c r="AD1882" s="152">
        <v>2.7709999999999999</v>
      </c>
      <c r="AE1882" s="152">
        <v>0.24199999999999999</v>
      </c>
      <c r="AF1882" s="152">
        <v>0.152</v>
      </c>
      <c r="AI1882" s="152">
        <v>97.581593979999994</v>
      </c>
      <c r="AJ1882" s="152">
        <v>1.305499161</v>
      </c>
      <c r="AK1882" s="156">
        <f t="shared" si="29"/>
        <v>7.9793373580000007E-2</v>
      </c>
      <c r="AL1882" s="151">
        <v>797.93373580000002</v>
      </c>
      <c r="AM1882" s="151">
        <v>139.19460000000001</v>
      </c>
      <c r="AN1882" s="151">
        <v>814.95295999999996</v>
      </c>
      <c r="AO1882" s="151">
        <v>47.031213600000001</v>
      </c>
      <c r="AQ1882" s="152">
        <v>3.304577364</v>
      </c>
      <c r="AR1882" s="152">
        <v>0.45981931700000001</v>
      </c>
      <c r="AS1882" s="152">
        <v>1.822368647</v>
      </c>
      <c r="AU1882" s="151">
        <v>657.57344379999995</v>
      </c>
      <c r="AV1882" s="152">
        <v>1779.7753970000001</v>
      </c>
      <c r="AW1882" s="152">
        <v>33.735365880000003</v>
      </c>
      <c r="AX1882" s="151">
        <v>6715.28042</v>
      </c>
      <c r="AZ1882" s="152">
        <v>234.1963604</v>
      </c>
      <c r="BG1882" s="152">
        <v>0.71735883600000006</v>
      </c>
      <c r="BH1882" s="152">
        <v>185.8790425</v>
      </c>
      <c r="BI1882" s="152">
        <v>16.333435489999999</v>
      </c>
      <c r="BJ1882" s="152">
        <v>86.312957609999998</v>
      </c>
      <c r="BK1882" s="152">
        <v>3.4084946650000001</v>
      </c>
      <c r="BO1882" s="152">
        <v>19.811511840000001</v>
      </c>
      <c r="BP1882" s="152">
        <v>4.5279881150000003</v>
      </c>
      <c r="BQ1882" s="152">
        <v>12.10098661</v>
      </c>
      <c r="BR1882" s="152">
        <v>1.8300008189999999</v>
      </c>
      <c r="BS1882" s="152">
        <v>8.8039637800000001</v>
      </c>
      <c r="BT1882" s="152">
        <v>2.5510041050000001</v>
      </c>
      <c r="BU1882" s="152">
        <v>0.84429501699999998</v>
      </c>
      <c r="BV1882" s="152">
        <v>3.023132758</v>
      </c>
      <c r="BX1882" s="152">
        <v>3.0923943039999999</v>
      </c>
      <c r="BZ1882" s="152">
        <v>2.0329620629999998</v>
      </c>
      <c r="CB1882" s="152">
        <v>1.702575365</v>
      </c>
      <c r="CD1882" s="152">
        <v>2.006425729</v>
      </c>
      <c r="CU1882" s="152">
        <v>-32.378597825269864</v>
      </c>
      <c r="DC1882" s="152">
        <v>40.430999999999997</v>
      </c>
      <c r="DF1882" s="152">
        <v>11.53</v>
      </c>
      <c r="DG1882" s="152">
        <v>48.442</v>
      </c>
      <c r="DJ1882" s="152">
        <v>0.178666667</v>
      </c>
      <c r="DM1882" s="152">
        <v>0.255333333</v>
      </c>
      <c r="DO1882" s="154">
        <v>88.222218569999995</v>
      </c>
      <c r="ED1882" s="152">
        <v>51.56</v>
      </c>
      <c r="EE1882" s="152">
        <v>1.39</v>
      </c>
      <c r="EF1882" s="152">
        <v>16.670000000000002</v>
      </c>
      <c r="EH1882" s="152">
        <v>8.1202922700000002</v>
      </c>
      <c r="EJ1882" s="152">
        <v>9.0240808000000001</v>
      </c>
      <c r="EK1882" s="152">
        <v>0.14000000000000001</v>
      </c>
      <c r="EL1882" s="152">
        <v>6.43</v>
      </c>
      <c r="EM1882" s="152">
        <v>10.66</v>
      </c>
      <c r="EO1882" s="152">
        <v>3.07</v>
      </c>
      <c r="EP1882" s="152">
        <v>0.44</v>
      </c>
      <c r="EQ1882" s="152">
        <v>0.21</v>
      </c>
      <c r="ES1882" s="152">
        <v>1.1299999999999999</v>
      </c>
      <c r="FF1882" s="152">
        <v>278</v>
      </c>
      <c r="FG1882" s="152">
        <v>260</v>
      </c>
      <c r="FJ1882" s="152">
        <v>150</v>
      </c>
      <c r="FP1882" s="152">
        <v>4.84</v>
      </c>
      <c r="FQ1882" s="152">
        <v>193</v>
      </c>
      <c r="FR1882" s="152">
        <v>32</v>
      </c>
      <c r="FS1882" s="152">
        <v>106</v>
      </c>
      <c r="FT1882" s="152">
        <v>6</v>
      </c>
      <c r="FY1882" s="152">
        <v>42</v>
      </c>
      <c r="GA1882" s="152">
        <v>14.73</v>
      </c>
      <c r="GC1882" s="152">
        <v>11.74</v>
      </c>
      <c r="GD1882" s="152">
        <v>3.55</v>
      </c>
      <c r="GE1882" s="152">
        <v>1.23</v>
      </c>
      <c r="GF1882" s="152">
        <v>4.3600000000000003</v>
      </c>
      <c r="GH1882" s="152">
        <v>4.7699999999999996</v>
      </c>
      <c r="GJ1882" s="152">
        <v>3</v>
      </c>
      <c r="GL1882" s="152">
        <v>2.85</v>
      </c>
      <c r="HE1882" s="152">
        <v>0.51308799999999999</v>
      </c>
      <c r="HG1882" s="152">
        <v>0.70285200000000003</v>
      </c>
    </row>
    <row r="1883" spans="1:215">
      <c r="A1883" s="151">
        <v>7529</v>
      </c>
      <c r="B1883" s="152" t="s">
        <v>2859</v>
      </c>
      <c r="C1883" s="152" t="s">
        <v>2877</v>
      </c>
      <c r="D1883" s="152" t="s">
        <v>2878</v>
      </c>
      <c r="E1883" s="152" t="s">
        <v>3592</v>
      </c>
      <c r="F1883" s="152" t="s">
        <v>10329</v>
      </c>
      <c r="L1883" s="153" t="s">
        <v>3725</v>
      </c>
      <c r="M1883" s="153" t="s">
        <v>4118</v>
      </c>
      <c r="P1883" s="152">
        <v>17.945</v>
      </c>
      <c r="Q1883" s="152">
        <v>144.80500000000001</v>
      </c>
      <c r="R1883" s="152" t="s">
        <v>2882</v>
      </c>
      <c r="S1883" s="152" t="s">
        <v>2716</v>
      </c>
      <c r="T1883" s="152">
        <v>49.27</v>
      </c>
      <c r="U1883" s="152">
        <v>1.238</v>
      </c>
      <c r="V1883" s="152">
        <v>14.936</v>
      </c>
      <c r="X1883" s="152">
        <v>7.8879999999999999</v>
      </c>
      <c r="AA1883" s="152">
        <v>10.981</v>
      </c>
      <c r="AB1883" s="152">
        <v>0.14899999999999999</v>
      </c>
      <c r="AC1883" s="152">
        <v>10.188000000000001</v>
      </c>
      <c r="AD1883" s="152">
        <v>2.7519999999999998</v>
      </c>
      <c r="AE1883" s="152">
        <v>0.44700000000000001</v>
      </c>
      <c r="AF1883" s="152">
        <v>0.39600000000000002</v>
      </c>
      <c r="AI1883" s="152">
        <v>98.421693649999995</v>
      </c>
      <c r="AJ1883" s="152">
        <v>1.3819182839999999</v>
      </c>
      <c r="AK1883" s="156">
        <f t="shared" si="29"/>
        <v>6.3747083999999996E-2</v>
      </c>
      <c r="AL1883" s="151">
        <v>637.47083999999995</v>
      </c>
      <c r="AM1883" s="151">
        <v>162.56059999999999</v>
      </c>
      <c r="AN1883" s="151">
        <v>809.78048000000001</v>
      </c>
      <c r="AO1883" s="151">
        <v>111.55298000000001</v>
      </c>
      <c r="AQ1883" s="152">
        <v>3.649918376</v>
      </c>
      <c r="AR1883" s="152">
        <v>0.50185347199999997</v>
      </c>
      <c r="AS1883" s="152">
        <v>2.049723159</v>
      </c>
      <c r="AU1883" s="151">
        <v>2066.2832060000001</v>
      </c>
      <c r="AV1883" s="152">
        <v>3543.5853379999999</v>
      </c>
      <c r="AW1883" s="152">
        <v>35.683797419999998</v>
      </c>
      <c r="AX1883" s="151">
        <v>7863.9047460000002</v>
      </c>
      <c r="AZ1883" s="152">
        <v>283.85080779999998</v>
      </c>
      <c r="BG1883" s="152">
        <v>3.609569037</v>
      </c>
      <c r="BH1883" s="152">
        <v>207.91455160000001</v>
      </c>
      <c r="BI1883" s="152">
        <v>19.237626089999999</v>
      </c>
      <c r="BJ1883" s="152">
        <v>89.708971610000006</v>
      </c>
      <c r="BK1883" s="152">
        <v>7.8976667660000004</v>
      </c>
      <c r="BO1883" s="152">
        <v>54.05873733</v>
      </c>
      <c r="BP1883" s="152">
        <v>5.8691059990000003</v>
      </c>
      <c r="BQ1883" s="152">
        <v>14.229369719999999</v>
      </c>
      <c r="BR1883" s="152">
        <v>2.1904533050000001</v>
      </c>
      <c r="BS1883" s="152">
        <v>9.6717916170000002</v>
      </c>
      <c r="BT1883" s="152">
        <v>3.2369879460000002</v>
      </c>
      <c r="BU1883" s="152">
        <v>1.048053057</v>
      </c>
      <c r="BV1883" s="152">
        <v>3.4218333840000001</v>
      </c>
      <c r="BX1883" s="152">
        <v>3.826442159</v>
      </c>
      <c r="BZ1883" s="152">
        <v>2.216551242</v>
      </c>
      <c r="CB1883" s="152">
        <v>1.9591884509999999</v>
      </c>
      <c r="CD1883" s="152">
        <v>2.0560512270000002</v>
      </c>
      <c r="DC1883" s="152">
        <v>40.445333329999997</v>
      </c>
      <c r="DF1883" s="152">
        <v>11.509</v>
      </c>
      <c r="DG1883" s="152">
        <v>48.341666670000002</v>
      </c>
      <c r="DJ1883" s="152">
        <v>0.15833333299999999</v>
      </c>
      <c r="DM1883" s="152">
        <v>0.26466666700000002</v>
      </c>
      <c r="DO1883" s="154">
        <v>88.219616950000002</v>
      </c>
      <c r="ED1883" s="152">
        <v>51.56</v>
      </c>
      <c r="EE1883" s="152">
        <v>1.39</v>
      </c>
      <c r="EF1883" s="152">
        <v>16.670000000000002</v>
      </c>
      <c r="EH1883" s="152">
        <v>8.1202922700000002</v>
      </c>
      <c r="EJ1883" s="152">
        <v>9.0240808000000001</v>
      </c>
      <c r="EK1883" s="152">
        <v>0.14000000000000001</v>
      </c>
      <c r="EL1883" s="152">
        <v>6.43</v>
      </c>
      <c r="EM1883" s="152">
        <v>10.66</v>
      </c>
      <c r="EO1883" s="152">
        <v>3.07</v>
      </c>
      <c r="EP1883" s="152">
        <v>0.44</v>
      </c>
      <c r="EQ1883" s="152">
        <v>0.21</v>
      </c>
      <c r="ES1883" s="152">
        <v>1.1299999999999999</v>
      </c>
      <c r="FF1883" s="152">
        <v>278</v>
      </c>
      <c r="FG1883" s="152">
        <v>260</v>
      </c>
      <c r="FJ1883" s="152">
        <v>150</v>
      </c>
      <c r="FP1883" s="152">
        <v>4.84</v>
      </c>
      <c r="FQ1883" s="152">
        <v>193</v>
      </c>
      <c r="FR1883" s="152">
        <v>32</v>
      </c>
      <c r="FS1883" s="152">
        <v>106</v>
      </c>
      <c r="FT1883" s="152">
        <v>6</v>
      </c>
      <c r="FY1883" s="152">
        <v>42</v>
      </c>
      <c r="GA1883" s="152">
        <v>14.73</v>
      </c>
      <c r="GC1883" s="152">
        <v>11.74</v>
      </c>
      <c r="GD1883" s="152">
        <v>3.55</v>
      </c>
      <c r="GE1883" s="152">
        <v>1.23</v>
      </c>
      <c r="GF1883" s="152">
        <v>4.3600000000000003</v>
      </c>
      <c r="GH1883" s="152">
        <v>4.7699999999999996</v>
      </c>
      <c r="GJ1883" s="152">
        <v>3</v>
      </c>
      <c r="GL1883" s="152">
        <v>2.85</v>
      </c>
      <c r="HE1883" s="152">
        <v>0.51308799999999999</v>
      </c>
      <c r="HG1883" s="152">
        <v>0.70285200000000003</v>
      </c>
    </row>
    <row r="1884" spans="1:215">
      <c r="A1884" s="151">
        <v>7530</v>
      </c>
      <c r="B1884" s="152" t="s">
        <v>2859</v>
      </c>
      <c r="C1884" s="152" t="s">
        <v>2877</v>
      </c>
      <c r="D1884" s="152" t="s">
        <v>2878</v>
      </c>
      <c r="E1884" s="152" t="s">
        <v>3592</v>
      </c>
      <c r="F1884" s="152" t="s">
        <v>10330</v>
      </c>
      <c r="L1884" s="153" t="s">
        <v>3725</v>
      </c>
      <c r="M1884" s="153" t="s">
        <v>4357</v>
      </c>
      <c r="P1884" s="152">
        <v>17.945</v>
      </c>
      <c r="Q1884" s="152">
        <v>144.80500000000001</v>
      </c>
      <c r="R1884" s="152" t="s">
        <v>2882</v>
      </c>
      <c r="S1884" s="152" t="s">
        <v>2716</v>
      </c>
      <c r="T1884" s="152">
        <v>50.034999999999997</v>
      </c>
      <c r="U1884" s="152">
        <v>1.365</v>
      </c>
      <c r="V1884" s="152">
        <v>14.584</v>
      </c>
      <c r="X1884" s="152">
        <v>8.2430000000000003</v>
      </c>
      <c r="AA1884" s="152">
        <v>10.38</v>
      </c>
      <c r="AB1884" s="152">
        <v>0.182</v>
      </c>
      <c r="AC1884" s="152">
        <v>10.776999999999999</v>
      </c>
      <c r="AD1884" s="152">
        <v>2.7280000000000002</v>
      </c>
      <c r="AE1884" s="152">
        <v>0.2</v>
      </c>
      <c r="AF1884" s="152">
        <v>0.153</v>
      </c>
      <c r="AI1884" s="152">
        <v>98.826107179999994</v>
      </c>
      <c r="AJ1884" s="152">
        <v>1.2647492549999999</v>
      </c>
      <c r="AK1884" s="156">
        <f t="shared" si="29"/>
        <v>0.103962475</v>
      </c>
      <c r="AL1884" s="151">
        <v>1039.6247499999999</v>
      </c>
      <c r="AM1884" s="151">
        <v>157.55359999999999</v>
      </c>
      <c r="AN1884" s="151">
        <v>1001.16224</v>
      </c>
      <c r="AO1884" s="151">
        <v>130.04571999999999</v>
      </c>
      <c r="DC1884" s="152">
        <v>40.10166667</v>
      </c>
      <c r="DF1884" s="152">
        <v>12.239333329999999</v>
      </c>
      <c r="DG1884" s="152">
        <v>47.631666670000001</v>
      </c>
      <c r="DJ1884" s="152">
        <v>0.141666667</v>
      </c>
      <c r="DM1884" s="152">
        <v>0.24399999999999999</v>
      </c>
      <c r="DO1884" s="154">
        <v>87.403013470000005</v>
      </c>
      <c r="ED1884" s="152">
        <v>51.56</v>
      </c>
      <c r="EE1884" s="152">
        <v>1.39</v>
      </c>
      <c r="EF1884" s="152">
        <v>16.670000000000002</v>
      </c>
      <c r="EH1884" s="152">
        <v>8.1202922700000002</v>
      </c>
      <c r="EJ1884" s="152">
        <v>9.0240808000000001</v>
      </c>
      <c r="EK1884" s="152">
        <v>0.14000000000000001</v>
      </c>
      <c r="EL1884" s="152">
        <v>6.43</v>
      </c>
      <c r="EM1884" s="152">
        <v>10.66</v>
      </c>
      <c r="EO1884" s="152">
        <v>3.07</v>
      </c>
      <c r="EP1884" s="152">
        <v>0.44</v>
      </c>
      <c r="EQ1884" s="152">
        <v>0.21</v>
      </c>
      <c r="ES1884" s="152">
        <v>1.1299999999999999</v>
      </c>
      <c r="FF1884" s="152">
        <v>278</v>
      </c>
      <c r="FG1884" s="152">
        <v>260</v>
      </c>
      <c r="FJ1884" s="152">
        <v>150</v>
      </c>
      <c r="FP1884" s="152">
        <v>4.84</v>
      </c>
      <c r="FQ1884" s="152">
        <v>193</v>
      </c>
      <c r="FR1884" s="152">
        <v>32</v>
      </c>
      <c r="FS1884" s="152">
        <v>106</v>
      </c>
      <c r="FT1884" s="152">
        <v>6</v>
      </c>
      <c r="FY1884" s="152">
        <v>42</v>
      </c>
      <c r="GA1884" s="152">
        <v>14.73</v>
      </c>
      <c r="GC1884" s="152">
        <v>11.74</v>
      </c>
      <c r="GD1884" s="152">
        <v>3.55</v>
      </c>
      <c r="GE1884" s="152">
        <v>1.23</v>
      </c>
      <c r="GF1884" s="152">
        <v>4.3600000000000003</v>
      </c>
      <c r="GH1884" s="152">
        <v>4.7699999999999996</v>
      </c>
      <c r="GJ1884" s="152">
        <v>3</v>
      </c>
      <c r="GL1884" s="152">
        <v>2.85</v>
      </c>
      <c r="HE1884" s="152">
        <v>0.51308799999999999</v>
      </c>
      <c r="HG1884" s="152">
        <v>0.70285200000000003</v>
      </c>
    </row>
    <row r="1885" spans="1:215">
      <c r="A1885" s="151">
        <v>7531</v>
      </c>
      <c r="B1885" s="152" t="s">
        <v>2859</v>
      </c>
      <c r="C1885" s="152" t="s">
        <v>2877</v>
      </c>
      <c r="D1885" s="152" t="s">
        <v>2878</v>
      </c>
      <c r="E1885" s="152" t="s">
        <v>3592</v>
      </c>
      <c r="F1885" s="152" t="s">
        <v>10331</v>
      </c>
      <c r="L1885" s="153" t="s">
        <v>3725</v>
      </c>
      <c r="M1885" s="153" t="s">
        <v>3726</v>
      </c>
      <c r="P1885" s="152">
        <v>17.945</v>
      </c>
      <c r="Q1885" s="152">
        <v>144.80500000000001</v>
      </c>
      <c r="R1885" s="152" t="s">
        <v>2882</v>
      </c>
      <c r="S1885" s="152" t="s">
        <v>2716</v>
      </c>
      <c r="T1885" s="152">
        <v>48.113999999999997</v>
      </c>
      <c r="U1885" s="152">
        <v>1.369</v>
      </c>
      <c r="V1885" s="152">
        <v>13.949</v>
      </c>
      <c r="X1885" s="152">
        <v>8.9209999999999994</v>
      </c>
      <c r="AA1885" s="152">
        <v>10.53</v>
      </c>
      <c r="AB1885" s="152">
        <v>0.16900000000000001</v>
      </c>
      <c r="AC1885" s="152">
        <v>13.666</v>
      </c>
      <c r="AD1885" s="152">
        <v>2.0489999999999999</v>
      </c>
      <c r="AE1885" s="152">
        <v>0.29599999999999999</v>
      </c>
      <c r="AF1885" s="152">
        <v>0.13</v>
      </c>
      <c r="AI1885" s="152">
        <v>99.394393489999999</v>
      </c>
      <c r="AJ1885" s="152">
        <v>1.412418148</v>
      </c>
      <c r="AK1885" s="156">
        <f t="shared" si="29"/>
        <v>4.4077014000000005E-2</v>
      </c>
      <c r="AL1885" s="151">
        <v>440.77014000000003</v>
      </c>
      <c r="AM1885" s="151">
        <v>134.5214</v>
      </c>
      <c r="AN1885" s="151">
        <v>798.86080000000004</v>
      </c>
      <c r="AO1885" s="151">
        <v>48.635906200000001</v>
      </c>
      <c r="AQ1885" s="152">
        <v>3.357091391</v>
      </c>
      <c r="AR1885" s="152">
        <v>0.449532983</v>
      </c>
      <c r="AS1885" s="152">
        <v>1.804194353</v>
      </c>
      <c r="AU1885" s="151">
        <v>630.77125669999998</v>
      </c>
      <c r="AV1885" s="152">
        <v>1819.166804</v>
      </c>
      <c r="AW1885" s="152">
        <v>34.253091070000004</v>
      </c>
      <c r="AX1885" s="151">
        <v>6517.8817499999996</v>
      </c>
      <c r="AZ1885" s="152">
        <v>208.8059896</v>
      </c>
      <c r="BG1885" s="152">
        <v>0.739727943</v>
      </c>
      <c r="BH1885" s="152">
        <v>182.081839</v>
      </c>
      <c r="BI1885" s="152">
        <v>16.16421837</v>
      </c>
      <c r="BJ1885" s="152">
        <v>83.510326699999993</v>
      </c>
      <c r="BK1885" s="152">
        <v>3.2697534159999999</v>
      </c>
      <c r="BO1885" s="152">
        <v>18.428652060000001</v>
      </c>
      <c r="BP1885" s="152">
        <v>4.6753035660000002</v>
      </c>
      <c r="BQ1885" s="152">
        <v>11.75964016</v>
      </c>
      <c r="BR1885" s="152">
        <v>1.8223825300000001</v>
      </c>
      <c r="BS1885" s="152">
        <v>8.6716479060000005</v>
      </c>
      <c r="BT1885" s="152">
        <v>2.6050324410000001</v>
      </c>
      <c r="BU1885" s="152">
        <v>0.97419228199999996</v>
      </c>
      <c r="BV1885" s="152">
        <v>3.1423660259999999</v>
      </c>
      <c r="BX1885" s="152">
        <v>3.0569937060000001</v>
      </c>
      <c r="BZ1885" s="152">
        <v>1.8880086979999999</v>
      </c>
      <c r="CB1885" s="152">
        <v>1.5751843299999999</v>
      </c>
      <c r="CD1885" s="152">
        <v>2.0730899900000002</v>
      </c>
      <c r="CH1885" s="152">
        <v>2.3958090959999998</v>
      </c>
      <c r="CJ1885" s="152">
        <v>0.382094928</v>
      </c>
      <c r="CK1885" s="152">
        <v>0.12358815200000001</v>
      </c>
      <c r="DC1885" s="152">
        <v>39.966000000000001</v>
      </c>
      <c r="DF1885" s="152">
        <v>12.587999999999999</v>
      </c>
      <c r="DG1885" s="152">
        <v>47.417333329999998</v>
      </c>
      <c r="DJ1885" s="152">
        <v>0.14333333300000001</v>
      </c>
      <c r="DM1885" s="152">
        <v>0.26566666700000002</v>
      </c>
      <c r="DO1885" s="154">
        <v>87.039694479999994</v>
      </c>
      <c r="ED1885" s="152">
        <v>51.56</v>
      </c>
      <c r="EE1885" s="152">
        <v>1.39</v>
      </c>
      <c r="EF1885" s="152">
        <v>16.670000000000002</v>
      </c>
      <c r="EH1885" s="152">
        <v>8.1202922700000002</v>
      </c>
      <c r="EJ1885" s="152">
        <v>9.0240808000000001</v>
      </c>
      <c r="EK1885" s="152">
        <v>0.14000000000000001</v>
      </c>
      <c r="EL1885" s="152">
        <v>6.43</v>
      </c>
      <c r="EM1885" s="152">
        <v>10.66</v>
      </c>
      <c r="EO1885" s="152">
        <v>3.07</v>
      </c>
      <c r="EP1885" s="152">
        <v>0.44</v>
      </c>
      <c r="EQ1885" s="152">
        <v>0.21</v>
      </c>
      <c r="ES1885" s="152">
        <v>1.1299999999999999</v>
      </c>
      <c r="FF1885" s="152">
        <v>278</v>
      </c>
      <c r="FG1885" s="152">
        <v>260</v>
      </c>
      <c r="FJ1885" s="152">
        <v>150</v>
      </c>
      <c r="FP1885" s="152">
        <v>4.84</v>
      </c>
      <c r="FQ1885" s="152">
        <v>193</v>
      </c>
      <c r="FR1885" s="152">
        <v>32</v>
      </c>
      <c r="FS1885" s="152">
        <v>106</v>
      </c>
      <c r="FT1885" s="152">
        <v>6</v>
      </c>
      <c r="FY1885" s="152">
        <v>42</v>
      </c>
      <c r="GA1885" s="152">
        <v>14.73</v>
      </c>
      <c r="GC1885" s="152">
        <v>11.74</v>
      </c>
      <c r="GD1885" s="152">
        <v>3.55</v>
      </c>
      <c r="GE1885" s="152">
        <v>1.23</v>
      </c>
      <c r="GF1885" s="152">
        <v>4.3600000000000003</v>
      </c>
      <c r="GH1885" s="152">
        <v>4.7699999999999996</v>
      </c>
      <c r="GJ1885" s="152">
        <v>3</v>
      </c>
      <c r="GL1885" s="152">
        <v>2.85</v>
      </c>
      <c r="HE1885" s="152">
        <v>0.51308799999999999</v>
      </c>
      <c r="HG1885" s="152">
        <v>0.70285200000000003</v>
      </c>
    </row>
    <row r="1886" spans="1:215">
      <c r="A1886" s="151">
        <v>7532</v>
      </c>
      <c r="B1886" s="152" t="s">
        <v>2859</v>
      </c>
      <c r="C1886" s="152" t="s">
        <v>2877</v>
      </c>
      <c r="D1886" s="152" t="s">
        <v>2878</v>
      </c>
      <c r="E1886" s="152" t="s">
        <v>3592</v>
      </c>
      <c r="F1886" s="152" t="s">
        <v>10332</v>
      </c>
      <c r="L1886" s="153" t="s">
        <v>3725</v>
      </c>
      <c r="M1886" s="153" t="s">
        <v>4333</v>
      </c>
      <c r="P1886" s="152">
        <v>17.945</v>
      </c>
      <c r="Q1886" s="152">
        <v>144.80500000000001</v>
      </c>
      <c r="R1886" s="152" t="s">
        <v>2882</v>
      </c>
      <c r="S1886" s="152" t="s">
        <v>2716</v>
      </c>
      <c r="T1886" s="152">
        <v>49.948</v>
      </c>
      <c r="U1886" s="152">
        <v>1.2410000000000001</v>
      </c>
      <c r="V1886" s="152">
        <v>14.487</v>
      </c>
      <c r="X1886" s="152">
        <v>8.7919999999999998</v>
      </c>
      <c r="AA1886" s="152">
        <v>10.047000000000001</v>
      </c>
      <c r="AB1886" s="152">
        <v>0.16400000000000001</v>
      </c>
      <c r="AC1886" s="152">
        <v>10.561</v>
      </c>
      <c r="AD1886" s="152">
        <v>3.1219999999999999</v>
      </c>
      <c r="AE1886" s="152">
        <v>0.186</v>
      </c>
      <c r="AF1886" s="152">
        <v>0.14199999999999999</v>
      </c>
      <c r="AI1886" s="152">
        <v>98.843694479999996</v>
      </c>
      <c r="AJ1886" s="152">
        <v>0.52411395199999999</v>
      </c>
      <c r="AK1886" s="156">
        <f t="shared" si="29"/>
        <v>6.2336042629999998E-2</v>
      </c>
      <c r="AL1886" s="151">
        <v>623.36042629999997</v>
      </c>
      <c r="AM1886" s="151">
        <v>173.57599999999999</v>
      </c>
      <c r="AN1886" s="151">
        <v>875.29855999999995</v>
      </c>
      <c r="AO1886" s="151">
        <v>43.469869799999998</v>
      </c>
      <c r="AQ1886" s="152">
        <v>4.8960620290000003</v>
      </c>
      <c r="AR1886" s="152">
        <v>0.613744662</v>
      </c>
      <c r="AS1886" s="152">
        <v>1.6163533480000001</v>
      </c>
      <c r="AU1886" s="151">
        <v>632.45637790000001</v>
      </c>
      <c r="AV1886" s="152">
        <v>1318.127502</v>
      </c>
      <c r="AW1886" s="152">
        <v>37.324631840000002</v>
      </c>
      <c r="AX1886" s="151">
        <v>7499.441554</v>
      </c>
      <c r="AZ1886" s="152">
        <v>286.07089630000002</v>
      </c>
      <c r="BG1886" s="152">
        <v>1.4432106680000001</v>
      </c>
      <c r="BH1886" s="152">
        <v>152.09339439999999</v>
      </c>
      <c r="BI1886" s="152">
        <v>25.54779933</v>
      </c>
      <c r="BJ1886" s="152">
        <v>88.396893460000001</v>
      </c>
      <c r="BK1886" s="152">
        <v>2.4394770860000001</v>
      </c>
      <c r="BO1886" s="152">
        <v>13.334812080000001</v>
      </c>
      <c r="BP1886" s="152">
        <v>3.8959231380000001</v>
      </c>
      <c r="BQ1886" s="152">
        <v>11.40428022</v>
      </c>
      <c r="BR1886" s="152">
        <v>1.8789173939999999</v>
      </c>
      <c r="BS1886" s="152">
        <v>9.0449488329999994</v>
      </c>
      <c r="BT1886" s="152">
        <v>3.2976693959999999</v>
      </c>
      <c r="BU1886" s="152">
        <v>1.0431154760000001</v>
      </c>
      <c r="BV1886" s="152">
        <v>3.8711677999999998</v>
      </c>
      <c r="BX1886" s="152">
        <v>4.6813669200000003</v>
      </c>
      <c r="BZ1886" s="152">
        <v>3.120637179</v>
      </c>
      <c r="CB1886" s="152">
        <v>2.7264536709999998</v>
      </c>
      <c r="CD1886" s="152">
        <v>2.47759654</v>
      </c>
      <c r="CU1886" s="152">
        <v>-58.937731206274876</v>
      </c>
      <c r="DC1886" s="152">
        <v>40.199333330000002</v>
      </c>
      <c r="DF1886" s="152">
        <v>11.528</v>
      </c>
      <c r="DG1886" s="152">
        <v>48.323666670000001</v>
      </c>
      <c r="DJ1886" s="152">
        <v>0.14533333300000001</v>
      </c>
      <c r="DM1886" s="152">
        <v>0.25600000000000001</v>
      </c>
      <c r="DO1886" s="154">
        <v>88.19858748</v>
      </c>
      <c r="ED1886" s="152">
        <v>51.56</v>
      </c>
      <c r="EE1886" s="152">
        <v>1.39</v>
      </c>
      <c r="EF1886" s="152">
        <v>16.670000000000002</v>
      </c>
      <c r="EH1886" s="152">
        <v>8.1202922700000002</v>
      </c>
      <c r="EJ1886" s="152">
        <v>9.0240808000000001</v>
      </c>
      <c r="EK1886" s="152">
        <v>0.14000000000000001</v>
      </c>
      <c r="EL1886" s="152">
        <v>6.43</v>
      </c>
      <c r="EM1886" s="152">
        <v>10.66</v>
      </c>
      <c r="EO1886" s="152">
        <v>3.07</v>
      </c>
      <c r="EP1886" s="152">
        <v>0.44</v>
      </c>
      <c r="EQ1886" s="152">
        <v>0.21</v>
      </c>
      <c r="ES1886" s="152">
        <v>1.1299999999999999</v>
      </c>
      <c r="FF1886" s="152">
        <v>278</v>
      </c>
      <c r="FG1886" s="152">
        <v>260</v>
      </c>
      <c r="FJ1886" s="152">
        <v>150</v>
      </c>
      <c r="FP1886" s="152">
        <v>4.84</v>
      </c>
      <c r="FQ1886" s="152">
        <v>193</v>
      </c>
      <c r="FR1886" s="152">
        <v>32</v>
      </c>
      <c r="FS1886" s="152">
        <v>106</v>
      </c>
      <c r="FT1886" s="152">
        <v>6</v>
      </c>
      <c r="FY1886" s="152">
        <v>42</v>
      </c>
      <c r="GA1886" s="152">
        <v>14.73</v>
      </c>
      <c r="GC1886" s="152">
        <v>11.74</v>
      </c>
      <c r="GD1886" s="152">
        <v>3.55</v>
      </c>
      <c r="GE1886" s="152">
        <v>1.23</v>
      </c>
      <c r="GF1886" s="152">
        <v>4.3600000000000003</v>
      </c>
      <c r="GH1886" s="152">
        <v>4.7699999999999996</v>
      </c>
      <c r="GJ1886" s="152">
        <v>3</v>
      </c>
      <c r="GL1886" s="152">
        <v>2.85</v>
      </c>
      <c r="HE1886" s="152">
        <v>0.51308799999999999</v>
      </c>
      <c r="HG1886" s="152">
        <v>0.70285200000000003</v>
      </c>
    </row>
    <row r="1887" spans="1:215">
      <c r="A1887" s="151">
        <v>7533</v>
      </c>
      <c r="B1887" s="152" t="s">
        <v>2859</v>
      </c>
      <c r="C1887" s="152" t="s">
        <v>3731</v>
      </c>
      <c r="D1887" s="152" t="s">
        <v>3812</v>
      </c>
      <c r="E1887" s="152" t="s">
        <v>3813</v>
      </c>
      <c r="F1887" s="152" t="s">
        <v>10333</v>
      </c>
      <c r="H1887" s="151">
        <v>300240</v>
      </c>
      <c r="I1887" s="153" t="s">
        <v>3814</v>
      </c>
      <c r="L1887" s="153" t="s">
        <v>4369</v>
      </c>
      <c r="M1887" s="153" t="s">
        <v>4370</v>
      </c>
      <c r="O1887" s="151">
        <v>3512</v>
      </c>
      <c r="P1887" s="152">
        <v>55.765900000000002</v>
      </c>
      <c r="Q1887" s="152">
        <v>160.32196999999999</v>
      </c>
      <c r="R1887" s="152" t="s">
        <v>2949</v>
      </c>
      <c r="S1887" s="152" t="s">
        <v>2716</v>
      </c>
      <c r="T1887" s="152">
        <v>50.1</v>
      </c>
      <c r="U1887" s="152">
        <v>1.98</v>
      </c>
      <c r="V1887" s="152">
        <v>15.75</v>
      </c>
      <c r="W1887" s="152">
        <v>0.02</v>
      </c>
      <c r="X1887" s="152">
        <v>11.01</v>
      </c>
      <c r="AA1887" s="152">
        <v>3.84</v>
      </c>
      <c r="AB1887" s="152">
        <v>0.19</v>
      </c>
      <c r="AC1887" s="152">
        <v>7.33</v>
      </c>
      <c r="AD1887" s="152">
        <v>3.78</v>
      </c>
      <c r="AE1887" s="152">
        <v>2.61</v>
      </c>
      <c r="AF1887" s="152">
        <v>0.63</v>
      </c>
      <c r="AG1887" s="152">
        <v>0.03</v>
      </c>
      <c r="AI1887" s="152">
        <v>97.32</v>
      </c>
      <c r="AJ1887" s="152">
        <v>0.45</v>
      </c>
      <c r="AK1887" s="156">
        <f t="shared" si="29"/>
        <v>8.8000000000000005E-3</v>
      </c>
      <c r="AL1887" s="151">
        <v>88</v>
      </c>
      <c r="AN1887" s="151">
        <v>130</v>
      </c>
      <c r="AO1887" s="151">
        <v>500</v>
      </c>
      <c r="CQ1887" s="152">
        <v>0.2</v>
      </c>
      <c r="CR1887" s="152">
        <v>-0.24</v>
      </c>
      <c r="CT1887" s="152" t="s">
        <v>3817</v>
      </c>
      <c r="DO1887" s="154">
        <v>74.260000000000005</v>
      </c>
    </row>
    <row r="1888" spans="1:215">
      <c r="A1888" s="151">
        <v>7535</v>
      </c>
      <c r="B1888" s="152" t="s">
        <v>2859</v>
      </c>
      <c r="C1888" s="152" t="s">
        <v>3731</v>
      </c>
      <c r="D1888" s="152" t="s">
        <v>3812</v>
      </c>
      <c r="E1888" s="152" t="s">
        <v>3813</v>
      </c>
      <c r="F1888" s="152" t="s">
        <v>10334</v>
      </c>
      <c r="H1888" s="151">
        <v>300240</v>
      </c>
      <c r="I1888" s="153" t="s">
        <v>3814</v>
      </c>
      <c r="L1888" s="153" t="s">
        <v>4369</v>
      </c>
      <c r="M1888" s="153" t="s">
        <v>4685</v>
      </c>
      <c r="O1888" s="151">
        <v>3512</v>
      </c>
      <c r="P1888" s="152">
        <v>55.765900000000002</v>
      </c>
      <c r="Q1888" s="152">
        <v>160.32196999999999</v>
      </c>
      <c r="R1888" s="152" t="s">
        <v>2949</v>
      </c>
      <c r="S1888" s="152" t="s">
        <v>2716</v>
      </c>
      <c r="T1888" s="152">
        <v>51.06</v>
      </c>
      <c r="U1888" s="152">
        <v>1.9</v>
      </c>
      <c r="V1888" s="152">
        <v>15.85</v>
      </c>
      <c r="X1888" s="152">
        <v>10.92</v>
      </c>
      <c r="AA1888" s="152">
        <v>3.96</v>
      </c>
      <c r="AB1888" s="152">
        <v>0.14000000000000001</v>
      </c>
      <c r="AC1888" s="152">
        <v>7.16</v>
      </c>
      <c r="AD1888" s="152">
        <v>3.59</v>
      </c>
      <c r="AE1888" s="152">
        <v>2.38</v>
      </c>
      <c r="AF1888" s="152">
        <v>0.7</v>
      </c>
      <c r="AG1888" s="152">
        <v>0.03</v>
      </c>
      <c r="AI1888" s="152">
        <v>97.75</v>
      </c>
      <c r="AJ1888" s="152">
        <v>1.1000000000000001</v>
      </c>
      <c r="AK1888" s="156">
        <f t="shared" si="29"/>
        <v>3.3099999999999997E-2</v>
      </c>
      <c r="AL1888" s="151">
        <v>331</v>
      </c>
      <c r="AN1888" s="151">
        <v>350</v>
      </c>
      <c r="AO1888" s="151">
        <v>480</v>
      </c>
      <c r="CQ1888" s="152">
        <v>0.2</v>
      </c>
      <c r="CR1888" s="152">
        <v>-0.24</v>
      </c>
      <c r="CT1888" s="152" t="s">
        <v>3817</v>
      </c>
      <c r="DO1888" s="154">
        <v>73.010000000000005</v>
      </c>
    </row>
    <row r="1889" spans="1:120">
      <c r="A1889" s="151">
        <v>7536</v>
      </c>
      <c r="B1889" s="152" t="s">
        <v>2859</v>
      </c>
      <c r="C1889" s="152" t="s">
        <v>3731</v>
      </c>
      <c r="D1889" s="152" t="s">
        <v>3812</v>
      </c>
      <c r="E1889" s="152" t="s">
        <v>3813</v>
      </c>
      <c r="F1889" s="152" t="s">
        <v>10335</v>
      </c>
      <c r="H1889" s="151">
        <v>300240</v>
      </c>
      <c r="I1889" s="153" t="s">
        <v>3814</v>
      </c>
      <c r="L1889" s="153" t="s">
        <v>4369</v>
      </c>
      <c r="M1889" s="153" t="s">
        <v>4567</v>
      </c>
      <c r="O1889" s="151">
        <v>3512</v>
      </c>
      <c r="P1889" s="152">
        <v>55.765900000000002</v>
      </c>
      <c r="Q1889" s="152">
        <v>160.32196999999999</v>
      </c>
      <c r="R1889" s="152" t="s">
        <v>2949</v>
      </c>
      <c r="S1889" s="152" t="s">
        <v>2716</v>
      </c>
      <c r="T1889" s="152">
        <v>50.71</v>
      </c>
      <c r="U1889" s="152">
        <v>1.81</v>
      </c>
      <c r="V1889" s="152">
        <v>16.04</v>
      </c>
      <c r="W1889" s="152">
        <v>0.01</v>
      </c>
      <c r="X1889" s="152">
        <v>10.42</v>
      </c>
      <c r="AA1889" s="152">
        <v>4.21</v>
      </c>
      <c r="AB1889" s="152">
        <v>0.16</v>
      </c>
      <c r="AC1889" s="152">
        <v>7.83</v>
      </c>
      <c r="AD1889" s="152">
        <v>3.62</v>
      </c>
      <c r="AE1889" s="152">
        <v>2.31</v>
      </c>
      <c r="AF1889" s="152">
        <v>0.66</v>
      </c>
      <c r="AG1889" s="152">
        <v>0.02</v>
      </c>
      <c r="AI1889" s="152">
        <v>97.84</v>
      </c>
      <c r="AJ1889" s="152">
        <v>1.31</v>
      </c>
      <c r="AK1889" s="156">
        <f t="shared" si="29"/>
        <v>4.1099999999999998E-2</v>
      </c>
      <c r="AL1889" s="151">
        <v>411</v>
      </c>
      <c r="AN1889" s="151">
        <v>390</v>
      </c>
      <c r="AO1889" s="151">
        <v>430</v>
      </c>
      <c r="CQ1889" s="152">
        <v>0.2</v>
      </c>
      <c r="CR1889" s="152">
        <v>-0.24</v>
      </c>
      <c r="CT1889" s="152" t="s">
        <v>3817</v>
      </c>
      <c r="DO1889" s="154">
        <v>74.790000000000006</v>
      </c>
    </row>
    <row r="1890" spans="1:120">
      <c r="A1890" s="151">
        <v>7537</v>
      </c>
      <c r="B1890" s="152" t="s">
        <v>2859</v>
      </c>
      <c r="C1890" s="152" t="s">
        <v>3731</v>
      </c>
      <c r="D1890" s="152" t="s">
        <v>3812</v>
      </c>
      <c r="E1890" s="152" t="s">
        <v>3813</v>
      </c>
      <c r="F1890" s="152" t="s">
        <v>10336</v>
      </c>
      <c r="H1890" s="151">
        <v>300240</v>
      </c>
      <c r="I1890" s="153" t="s">
        <v>3814</v>
      </c>
      <c r="L1890" s="153" t="s">
        <v>4369</v>
      </c>
      <c r="M1890" s="153" t="s">
        <v>4656</v>
      </c>
      <c r="O1890" s="151">
        <v>3512</v>
      </c>
      <c r="P1890" s="152">
        <v>55.765900000000002</v>
      </c>
      <c r="Q1890" s="152">
        <v>160.32196999999999</v>
      </c>
      <c r="R1890" s="152" t="s">
        <v>2949</v>
      </c>
      <c r="S1890" s="152" t="s">
        <v>2716</v>
      </c>
      <c r="T1890" s="152">
        <v>50.98</v>
      </c>
      <c r="U1890" s="152">
        <v>1.95</v>
      </c>
      <c r="V1890" s="152">
        <v>15.5</v>
      </c>
      <c r="W1890" s="152">
        <v>0.01</v>
      </c>
      <c r="X1890" s="152">
        <v>10.62</v>
      </c>
      <c r="AA1890" s="152">
        <v>4.03</v>
      </c>
      <c r="AB1890" s="152">
        <v>0.19</v>
      </c>
      <c r="AC1890" s="152">
        <v>7.19</v>
      </c>
      <c r="AD1890" s="152">
        <v>3.52</v>
      </c>
      <c r="AE1890" s="152">
        <v>2.42</v>
      </c>
      <c r="AF1890" s="152">
        <v>0.66</v>
      </c>
      <c r="AG1890" s="152">
        <v>0.01</v>
      </c>
      <c r="AI1890" s="152">
        <v>97.11</v>
      </c>
      <c r="AJ1890" s="152">
        <v>1.26</v>
      </c>
      <c r="AK1890" s="156">
        <f t="shared" si="29"/>
        <v>3.9600000000000003E-2</v>
      </c>
      <c r="AL1890" s="151">
        <v>396</v>
      </c>
      <c r="AN1890" s="151">
        <v>250</v>
      </c>
      <c r="AO1890" s="151">
        <v>530</v>
      </c>
      <c r="CQ1890" s="152">
        <v>0.2</v>
      </c>
      <c r="CR1890" s="152">
        <v>-0.24</v>
      </c>
      <c r="CT1890" s="152" t="s">
        <v>3817</v>
      </c>
      <c r="DO1890" s="154">
        <v>73.16</v>
      </c>
    </row>
    <row r="1891" spans="1:120">
      <c r="A1891" s="151">
        <v>7538</v>
      </c>
      <c r="B1891" s="152" t="s">
        <v>2859</v>
      </c>
      <c r="C1891" s="152" t="s">
        <v>3731</v>
      </c>
      <c r="D1891" s="152" t="s">
        <v>3812</v>
      </c>
      <c r="E1891" s="152" t="s">
        <v>3813</v>
      </c>
      <c r="F1891" s="152" t="s">
        <v>10337</v>
      </c>
      <c r="H1891" s="151">
        <v>300240</v>
      </c>
      <c r="I1891" s="153" t="s">
        <v>3814</v>
      </c>
      <c r="L1891" s="153" t="s">
        <v>4369</v>
      </c>
      <c r="M1891" s="153" t="s">
        <v>4807</v>
      </c>
      <c r="O1891" s="151">
        <v>3512</v>
      </c>
      <c r="P1891" s="152">
        <v>55.765900000000002</v>
      </c>
      <c r="Q1891" s="152">
        <v>160.32196999999999</v>
      </c>
      <c r="R1891" s="152" t="s">
        <v>2949</v>
      </c>
      <c r="S1891" s="152" t="s">
        <v>2716</v>
      </c>
      <c r="T1891" s="152">
        <v>51.48</v>
      </c>
      <c r="U1891" s="152">
        <v>1.88</v>
      </c>
      <c r="V1891" s="152">
        <v>15.84</v>
      </c>
      <c r="W1891" s="152">
        <v>0.01</v>
      </c>
      <c r="X1891" s="152">
        <v>10.39</v>
      </c>
      <c r="AA1891" s="152">
        <v>3.78</v>
      </c>
      <c r="AB1891" s="152">
        <v>0.19</v>
      </c>
      <c r="AC1891" s="152">
        <v>7.34</v>
      </c>
      <c r="AD1891" s="152">
        <v>3.56</v>
      </c>
      <c r="AE1891" s="152">
        <v>2.39</v>
      </c>
      <c r="AF1891" s="152">
        <v>0.71</v>
      </c>
      <c r="AG1891" s="152">
        <v>0.01</v>
      </c>
      <c r="AI1891" s="152">
        <v>97.63</v>
      </c>
      <c r="AJ1891" s="152">
        <v>1.1499999999999999</v>
      </c>
      <c r="AK1891" s="156">
        <f t="shared" si="29"/>
        <v>4.2799999999999998E-2</v>
      </c>
      <c r="AL1891" s="151">
        <v>428</v>
      </c>
      <c r="AN1891" s="151">
        <v>470</v>
      </c>
      <c r="AO1891" s="151">
        <v>470</v>
      </c>
      <c r="CQ1891" s="152">
        <v>0.2</v>
      </c>
      <c r="CR1891" s="152">
        <v>-0.24</v>
      </c>
      <c r="CT1891" s="152" t="s">
        <v>3817</v>
      </c>
      <c r="DO1891" s="154">
        <v>72.849999999999994</v>
      </c>
    </row>
    <row r="1892" spans="1:120">
      <c r="A1892" s="151">
        <v>7539</v>
      </c>
      <c r="B1892" s="152" t="s">
        <v>2859</v>
      </c>
      <c r="C1892" s="152" t="s">
        <v>3731</v>
      </c>
      <c r="D1892" s="152" t="s">
        <v>3812</v>
      </c>
      <c r="E1892" s="152" t="s">
        <v>3813</v>
      </c>
      <c r="F1892" s="152" t="s">
        <v>10338</v>
      </c>
      <c r="H1892" s="151">
        <v>300240</v>
      </c>
      <c r="I1892" s="153" t="s">
        <v>3814</v>
      </c>
      <c r="L1892" s="153" t="s">
        <v>4369</v>
      </c>
      <c r="M1892" s="153" t="s">
        <v>4696</v>
      </c>
      <c r="O1892" s="151">
        <v>3512</v>
      </c>
      <c r="P1892" s="152">
        <v>55.765900000000002</v>
      </c>
      <c r="Q1892" s="152">
        <v>160.32196999999999</v>
      </c>
      <c r="R1892" s="152" t="s">
        <v>2949</v>
      </c>
      <c r="S1892" s="152" t="s">
        <v>2716</v>
      </c>
      <c r="T1892" s="152">
        <v>51.09</v>
      </c>
      <c r="U1892" s="152">
        <v>2.04</v>
      </c>
      <c r="V1892" s="152">
        <v>15.7</v>
      </c>
      <c r="W1892" s="152">
        <v>0.01</v>
      </c>
      <c r="X1892" s="152">
        <v>10.47</v>
      </c>
      <c r="AA1892" s="152">
        <v>3.88</v>
      </c>
      <c r="AB1892" s="152">
        <v>0.2</v>
      </c>
      <c r="AC1892" s="152">
        <v>7.21</v>
      </c>
      <c r="AD1892" s="152">
        <v>3.62</v>
      </c>
      <c r="AE1892" s="152">
        <v>2.37</v>
      </c>
      <c r="AF1892" s="152">
        <v>0.74</v>
      </c>
      <c r="AG1892" s="152">
        <v>0.01</v>
      </c>
      <c r="AI1892" s="152">
        <v>97.39</v>
      </c>
      <c r="AJ1892" s="152">
        <v>1.24</v>
      </c>
      <c r="AK1892" s="156">
        <f t="shared" si="29"/>
        <v>3.9800000000000002E-2</v>
      </c>
      <c r="AL1892" s="151">
        <v>398</v>
      </c>
      <c r="AN1892" s="151">
        <v>280</v>
      </c>
      <c r="AO1892" s="151">
        <v>520</v>
      </c>
      <c r="CQ1892" s="152">
        <v>0.2</v>
      </c>
      <c r="CR1892" s="152">
        <v>-0.24</v>
      </c>
      <c r="CT1892" s="152" t="s">
        <v>3817</v>
      </c>
      <c r="DO1892" s="154">
        <v>72.7</v>
      </c>
    </row>
    <row r="1893" spans="1:120">
      <c r="A1893" s="151">
        <v>7540</v>
      </c>
      <c r="B1893" s="152" t="s">
        <v>2859</v>
      </c>
      <c r="C1893" s="152" t="s">
        <v>3731</v>
      </c>
      <c r="D1893" s="152" t="s">
        <v>3812</v>
      </c>
      <c r="E1893" s="152" t="s">
        <v>3813</v>
      </c>
      <c r="F1893" s="152" t="s">
        <v>10339</v>
      </c>
      <c r="H1893" s="151">
        <v>300240</v>
      </c>
      <c r="I1893" s="153" t="s">
        <v>3814</v>
      </c>
      <c r="L1893" s="153" t="s">
        <v>4369</v>
      </c>
      <c r="M1893" s="153" t="s">
        <v>4572</v>
      </c>
      <c r="O1893" s="151">
        <v>3512</v>
      </c>
      <c r="P1893" s="152">
        <v>55.765900000000002</v>
      </c>
      <c r="Q1893" s="152">
        <v>160.32196999999999</v>
      </c>
      <c r="R1893" s="152" t="s">
        <v>2949</v>
      </c>
      <c r="S1893" s="152" t="s">
        <v>2716</v>
      </c>
      <c r="T1893" s="152">
        <v>50.73</v>
      </c>
      <c r="U1893" s="152">
        <v>2.0099999999999998</v>
      </c>
      <c r="V1893" s="152">
        <v>15.6</v>
      </c>
      <c r="W1893" s="152">
        <v>0.01</v>
      </c>
      <c r="X1893" s="152">
        <v>10.67</v>
      </c>
      <c r="AA1893" s="152">
        <v>3.94</v>
      </c>
      <c r="AB1893" s="152">
        <v>0.16</v>
      </c>
      <c r="AC1893" s="152">
        <v>7.27</v>
      </c>
      <c r="AD1893" s="152">
        <v>3.61</v>
      </c>
      <c r="AE1893" s="152">
        <v>2.4</v>
      </c>
      <c r="AF1893" s="152">
        <v>0.84</v>
      </c>
      <c r="AG1893" s="152">
        <v>0.03</v>
      </c>
      <c r="AI1893" s="152">
        <v>97.33</v>
      </c>
      <c r="AJ1893" s="152">
        <v>1.19</v>
      </c>
      <c r="AK1893" s="156">
        <f t="shared" si="29"/>
        <v>7.2300000000000003E-2</v>
      </c>
      <c r="AL1893" s="151">
        <v>723</v>
      </c>
      <c r="AN1893" s="151">
        <v>300</v>
      </c>
      <c r="AO1893" s="151">
        <v>460</v>
      </c>
      <c r="CQ1893" s="152">
        <v>0.2</v>
      </c>
      <c r="CR1893" s="152">
        <v>-0.24</v>
      </c>
      <c r="CT1893" s="152" t="s">
        <v>3817</v>
      </c>
      <c r="DO1893" s="154">
        <v>73.23</v>
      </c>
    </row>
    <row r="1894" spans="1:120">
      <c r="A1894" s="151">
        <v>7542</v>
      </c>
      <c r="B1894" s="152" t="s">
        <v>2859</v>
      </c>
      <c r="C1894" s="152" t="s">
        <v>3731</v>
      </c>
      <c r="D1894" s="152" t="s">
        <v>3812</v>
      </c>
      <c r="E1894" s="152" t="s">
        <v>3813</v>
      </c>
      <c r="F1894" s="152" t="s">
        <v>10340</v>
      </c>
      <c r="H1894" s="151">
        <v>300240</v>
      </c>
      <c r="I1894" s="153" t="s">
        <v>3814</v>
      </c>
      <c r="L1894" s="153" t="s">
        <v>4369</v>
      </c>
      <c r="M1894" s="153" t="s">
        <v>4607</v>
      </c>
      <c r="O1894" s="151">
        <v>3512</v>
      </c>
      <c r="P1894" s="152">
        <v>55.765900000000002</v>
      </c>
      <c r="Q1894" s="152">
        <v>160.32196999999999</v>
      </c>
      <c r="R1894" s="152" t="s">
        <v>2949</v>
      </c>
      <c r="S1894" s="152" t="s">
        <v>2716</v>
      </c>
      <c r="T1894" s="152">
        <v>50.83</v>
      </c>
      <c r="U1894" s="152">
        <v>1.92</v>
      </c>
      <c r="V1894" s="152">
        <v>15.74</v>
      </c>
      <c r="X1894" s="152">
        <v>10.4</v>
      </c>
      <c r="AA1894" s="152">
        <v>4.09</v>
      </c>
      <c r="AB1894" s="152">
        <v>0.18</v>
      </c>
      <c r="AC1894" s="152">
        <v>7.25</v>
      </c>
      <c r="AD1894" s="152">
        <v>3.48</v>
      </c>
      <c r="AE1894" s="152">
        <v>2.33</v>
      </c>
      <c r="AF1894" s="152">
        <v>0.75</v>
      </c>
      <c r="AG1894" s="152">
        <v>0.01</v>
      </c>
      <c r="AI1894" s="152">
        <v>97.04</v>
      </c>
      <c r="AJ1894" s="152">
        <v>1.35</v>
      </c>
      <c r="AK1894" s="156">
        <f t="shared" si="29"/>
        <v>2.6200000000000001E-2</v>
      </c>
      <c r="AL1894" s="151">
        <v>262</v>
      </c>
      <c r="AN1894" s="151">
        <v>370</v>
      </c>
      <c r="AO1894" s="151">
        <v>550</v>
      </c>
      <c r="CQ1894" s="152">
        <v>0.2</v>
      </c>
      <c r="CR1894" s="152">
        <v>-0.24</v>
      </c>
      <c r="CT1894" s="152" t="s">
        <v>3817</v>
      </c>
      <c r="DO1894" s="154">
        <v>73.92</v>
      </c>
    </row>
    <row r="1895" spans="1:120">
      <c r="A1895" s="151">
        <v>7545</v>
      </c>
      <c r="B1895" s="152" t="s">
        <v>2859</v>
      </c>
      <c r="C1895" s="152" t="s">
        <v>3731</v>
      </c>
      <c r="D1895" s="152" t="s">
        <v>3812</v>
      </c>
      <c r="E1895" s="152" t="s">
        <v>3813</v>
      </c>
      <c r="F1895" s="152" t="s">
        <v>10341</v>
      </c>
      <c r="H1895" s="151">
        <v>300240</v>
      </c>
      <c r="I1895" s="153" t="s">
        <v>3814</v>
      </c>
      <c r="L1895" s="153" t="s">
        <v>4369</v>
      </c>
      <c r="M1895" s="153" t="s">
        <v>4420</v>
      </c>
      <c r="O1895" s="151">
        <v>3512</v>
      </c>
      <c r="P1895" s="152">
        <v>55.765900000000002</v>
      </c>
      <c r="Q1895" s="152">
        <v>160.32196999999999</v>
      </c>
      <c r="R1895" s="152" t="s">
        <v>2949</v>
      </c>
      <c r="S1895" s="152" t="s">
        <v>2716</v>
      </c>
      <c r="T1895" s="152">
        <v>50.24</v>
      </c>
      <c r="U1895" s="152">
        <v>2.0299999999999998</v>
      </c>
      <c r="V1895" s="152">
        <v>15.25</v>
      </c>
      <c r="W1895" s="152">
        <v>0.01</v>
      </c>
      <c r="X1895" s="152">
        <v>10.92</v>
      </c>
      <c r="AA1895" s="152">
        <v>4.08</v>
      </c>
      <c r="AB1895" s="152">
        <v>0.12</v>
      </c>
      <c r="AC1895" s="152">
        <v>7.28</v>
      </c>
      <c r="AD1895" s="152">
        <v>3.64</v>
      </c>
      <c r="AE1895" s="152">
        <v>2.3199999999999998</v>
      </c>
      <c r="AF1895" s="152">
        <v>0.73</v>
      </c>
      <c r="AG1895" s="152">
        <v>0.06</v>
      </c>
      <c r="AI1895" s="152">
        <v>96.72</v>
      </c>
      <c r="AJ1895" s="152">
        <v>1.03</v>
      </c>
      <c r="AK1895" s="156">
        <f t="shared" si="29"/>
        <v>4.1399999999999999E-2</v>
      </c>
      <c r="AL1895" s="151">
        <v>414</v>
      </c>
      <c r="AN1895" s="151">
        <v>250</v>
      </c>
      <c r="AO1895" s="151">
        <v>510</v>
      </c>
      <c r="CQ1895" s="152">
        <v>0.2</v>
      </c>
      <c r="CR1895" s="152">
        <v>-0.24</v>
      </c>
      <c r="CT1895" s="152" t="s">
        <v>3817</v>
      </c>
      <c r="DO1895" s="154">
        <v>73.22</v>
      </c>
    </row>
    <row r="1896" spans="1:120">
      <c r="A1896" s="151">
        <v>7546</v>
      </c>
      <c r="B1896" s="152" t="s">
        <v>2859</v>
      </c>
      <c r="C1896" s="152" t="s">
        <v>3731</v>
      </c>
      <c r="D1896" s="152" t="s">
        <v>3812</v>
      </c>
      <c r="E1896" s="152" t="s">
        <v>3813</v>
      </c>
      <c r="F1896" s="152" t="s">
        <v>10342</v>
      </c>
      <c r="H1896" s="151">
        <v>300240</v>
      </c>
      <c r="I1896" s="153" t="s">
        <v>3814</v>
      </c>
      <c r="L1896" s="153" t="s">
        <v>4369</v>
      </c>
      <c r="M1896" s="153" t="s">
        <v>4796</v>
      </c>
      <c r="O1896" s="151">
        <v>3512</v>
      </c>
      <c r="P1896" s="152">
        <v>55.765900000000002</v>
      </c>
      <c r="Q1896" s="152">
        <v>160.32196999999999</v>
      </c>
      <c r="R1896" s="152" t="s">
        <v>2949</v>
      </c>
      <c r="S1896" s="152" t="s">
        <v>2716</v>
      </c>
      <c r="T1896" s="152">
        <v>51.45</v>
      </c>
      <c r="U1896" s="152">
        <v>1.94</v>
      </c>
      <c r="V1896" s="152">
        <v>16.100000000000001</v>
      </c>
      <c r="W1896" s="152">
        <v>0.01</v>
      </c>
      <c r="X1896" s="152">
        <v>10.34</v>
      </c>
      <c r="AA1896" s="152">
        <v>3.83</v>
      </c>
      <c r="AB1896" s="152">
        <v>0.18</v>
      </c>
      <c r="AC1896" s="152">
        <v>7.31</v>
      </c>
      <c r="AD1896" s="152">
        <v>3.48</v>
      </c>
      <c r="AE1896" s="152">
        <v>2.46</v>
      </c>
      <c r="AF1896" s="152">
        <v>0.82</v>
      </c>
      <c r="AI1896" s="152">
        <v>97.97</v>
      </c>
      <c r="AJ1896" s="152">
        <v>1.1299999999999999</v>
      </c>
      <c r="AK1896" s="156">
        <f t="shared" si="29"/>
        <v>2.0400000000000001E-2</v>
      </c>
      <c r="AL1896" s="151">
        <v>204</v>
      </c>
      <c r="AN1896" s="151">
        <v>270</v>
      </c>
      <c r="AO1896" s="151">
        <v>470</v>
      </c>
      <c r="CQ1896" s="152">
        <v>0.2</v>
      </c>
      <c r="CR1896" s="152">
        <v>-0.24</v>
      </c>
      <c r="CT1896" s="152" t="s">
        <v>3817</v>
      </c>
      <c r="DO1896" s="154">
        <v>73.489999999999995</v>
      </c>
    </row>
    <row r="1897" spans="1:120">
      <c r="A1897" s="151">
        <v>7547</v>
      </c>
      <c r="B1897" s="152" t="s">
        <v>2859</v>
      </c>
      <c r="C1897" s="152" t="s">
        <v>3731</v>
      </c>
      <c r="D1897" s="152" t="s">
        <v>3812</v>
      </c>
      <c r="E1897" s="152" t="s">
        <v>3813</v>
      </c>
      <c r="F1897" s="152" t="s">
        <v>10343</v>
      </c>
      <c r="H1897" s="151">
        <v>300240</v>
      </c>
      <c r="I1897" s="153" t="s">
        <v>3814</v>
      </c>
      <c r="L1897" s="153" t="s">
        <v>4369</v>
      </c>
      <c r="M1897" s="153" t="s">
        <v>5011</v>
      </c>
      <c r="O1897" s="151">
        <v>3512</v>
      </c>
      <c r="P1897" s="152">
        <v>55.765900000000002</v>
      </c>
      <c r="Q1897" s="152">
        <v>160.32196999999999</v>
      </c>
      <c r="R1897" s="152" t="s">
        <v>2949</v>
      </c>
      <c r="S1897" s="152" t="s">
        <v>2716</v>
      </c>
      <c r="T1897" s="152">
        <v>52.18</v>
      </c>
      <c r="U1897" s="152">
        <v>1.91</v>
      </c>
      <c r="V1897" s="152">
        <v>15.89</v>
      </c>
      <c r="W1897" s="152">
        <v>0.01</v>
      </c>
      <c r="X1897" s="152">
        <v>10.64</v>
      </c>
      <c r="AA1897" s="152">
        <v>3.95</v>
      </c>
      <c r="AB1897" s="152">
        <v>0.19</v>
      </c>
      <c r="AC1897" s="152">
        <v>7.29</v>
      </c>
      <c r="AD1897" s="152">
        <v>3.46</v>
      </c>
      <c r="AE1897" s="152">
        <v>2.33</v>
      </c>
      <c r="AF1897" s="152">
        <v>0.75</v>
      </c>
      <c r="AG1897" s="152">
        <v>0.02</v>
      </c>
      <c r="AI1897" s="152">
        <v>98.68</v>
      </c>
      <c r="AJ1897" s="152">
        <v>1.32</v>
      </c>
      <c r="AK1897" s="156">
        <f t="shared" si="29"/>
        <v>4.0800000000000003E-2</v>
      </c>
      <c r="AL1897" s="151">
        <v>408</v>
      </c>
      <c r="AN1897" s="151">
        <v>330</v>
      </c>
      <c r="AO1897" s="151">
        <v>640</v>
      </c>
      <c r="CQ1897" s="152">
        <v>0.2</v>
      </c>
      <c r="CR1897" s="152">
        <v>-0.24</v>
      </c>
      <c r="CT1897" s="152" t="s">
        <v>3817</v>
      </c>
      <c r="DO1897" s="154">
        <v>72.66</v>
      </c>
    </row>
    <row r="1898" spans="1:120">
      <c r="A1898" s="151">
        <v>7548</v>
      </c>
      <c r="B1898" s="152" t="s">
        <v>2859</v>
      </c>
      <c r="C1898" s="152" t="s">
        <v>3731</v>
      </c>
      <c r="D1898" s="152" t="s">
        <v>3812</v>
      </c>
      <c r="E1898" s="152" t="s">
        <v>3813</v>
      </c>
      <c r="F1898" s="152" t="s">
        <v>10344</v>
      </c>
      <c r="H1898" s="151">
        <v>300240</v>
      </c>
      <c r="I1898" s="153" t="s">
        <v>3814</v>
      </c>
      <c r="L1898" s="153" t="s">
        <v>4369</v>
      </c>
      <c r="M1898" s="153" t="s">
        <v>4606</v>
      </c>
      <c r="O1898" s="151">
        <v>3512</v>
      </c>
      <c r="P1898" s="152">
        <v>55.765900000000002</v>
      </c>
      <c r="Q1898" s="152">
        <v>160.32196999999999</v>
      </c>
      <c r="R1898" s="152" t="s">
        <v>2949</v>
      </c>
      <c r="S1898" s="152" t="s">
        <v>2716</v>
      </c>
      <c r="T1898" s="152">
        <v>50.83</v>
      </c>
      <c r="U1898" s="152">
        <v>1.64</v>
      </c>
      <c r="V1898" s="152">
        <v>15.19</v>
      </c>
      <c r="W1898" s="152">
        <v>0.01</v>
      </c>
      <c r="X1898" s="152">
        <v>11.1</v>
      </c>
      <c r="AA1898" s="152">
        <v>4.16</v>
      </c>
      <c r="AB1898" s="152">
        <v>0.2</v>
      </c>
      <c r="AC1898" s="152">
        <v>7.12</v>
      </c>
      <c r="AD1898" s="152">
        <v>3.72</v>
      </c>
      <c r="AE1898" s="152">
        <v>2.4300000000000002</v>
      </c>
      <c r="AF1898" s="152">
        <v>1.2</v>
      </c>
      <c r="AG1898" s="152">
        <v>0.01</v>
      </c>
      <c r="AI1898" s="152">
        <v>97.67</v>
      </c>
      <c r="AJ1898" s="152">
        <v>1.31</v>
      </c>
      <c r="AK1898" s="156">
        <f t="shared" si="29"/>
        <v>1.54E-2</v>
      </c>
      <c r="AL1898" s="151">
        <v>154</v>
      </c>
      <c r="AN1898" s="151">
        <v>630</v>
      </c>
      <c r="AO1898" s="151">
        <v>690</v>
      </c>
      <c r="CQ1898" s="152">
        <v>0.2</v>
      </c>
      <c r="CR1898" s="152">
        <v>-0.24</v>
      </c>
      <c r="CT1898" s="152" t="s">
        <v>3817</v>
      </c>
      <c r="DO1898" s="154">
        <v>72.709999999999994</v>
      </c>
    </row>
    <row r="1899" spans="1:120">
      <c r="A1899" s="151">
        <v>7549</v>
      </c>
      <c r="B1899" s="152" t="s">
        <v>2859</v>
      </c>
      <c r="C1899" s="152" t="s">
        <v>3731</v>
      </c>
      <c r="D1899" s="152" t="s">
        <v>3812</v>
      </c>
      <c r="E1899" s="152" t="s">
        <v>3813</v>
      </c>
      <c r="F1899" s="152" t="s">
        <v>10345</v>
      </c>
      <c r="H1899" s="151">
        <v>300240</v>
      </c>
      <c r="I1899" s="153" t="s">
        <v>3814</v>
      </c>
      <c r="L1899" s="153" t="s">
        <v>3815</v>
      </c>
      <c r="M1899" s="153" t="s">
        <v>4140</v>
      </c>
      <c r="O1899" s="151">
        <v>3512</v>
      </c>
      <c r="P1899" s="152">
        <v>55.765900000000002</v>
      </c>
      <c r="Q1899" s="152">
        <v>160.32196999999999</v>
      </c>
      <c r="R1899" s="152" t="s">
        <v>2949</v>
      </c>
      <c r="S1899" s="152" t="s">
        <v>2716</v>
      </c>
      <c r="T1899" s="152">
        <v>49.38</v>
      </c>
      <c r="U1899" s="152">
        <v>1.94</v>
      </c>
      <c r="V1899" s="152">
        <v>13.6</v>
      </c>
      <c r="W1899" s="152">
        <v>0.01</v>
      </c>
      <c r="X1899" s="152">
        <v>12.76</v>
      </c>
      <c r="AA1899" s="152">
        <v>5.79</v>
      </c>
      <c r="AB1899" s="152">
        <v>0.22</v>
      </c>
      <c r="AC1899" s="152">
        <v>6.01</v>
      </c>
      <c r="AD1899" s="152">
        <v>3.4</v>
      </c>
      <c r="AE1899" s="152">
        <v>2.5</v>
      </c>
      <c r="AF1899" s="152">
        <v>0.84</v>
      </c>
      <c r="AG1899" s="152">
        <v>0.01</v>
      </c>
      <c r="AI1899" s="152">
        <v>96.5</v>
      </c>
      <c r="AJ1899" s="152">
        <v>1.19</v>
      </c>
      <c r="AK1899" s="156">
        <f t="shared" si="29"/>
        <v>7.2099999999999997E-2</v>
      </c>
      <c r="AL1899" s="151">
        <v>721</v>
      </c>
      <c r="AN1899" s="151">
        <v>150</v>
      </c>
      <c r="AO1899" s="151">
        <v>450</v>
      </c>
      <c r="CQ1899" s="152">
        <v>0.2</v>
      </c>
      <c r="CR1899" s="152">
        <v>-0.24</v>
      </c>
      <c r="CT1899" s="152" t="s">
        <v>3817</v>
      </c>
      <c r="DO1899" s="154">
        <v>71.84</v>
      </c>
      <c r="DP1899" s="154"/>
    </row>
    <row r="1900" spans="1:120">
      <c r="A1900" s="151">
        <v>7550</v>
      </c>
      <c r="B1900" s="152" t="s">
        <v>2859</v>
      </c>
      <c r="C1900" s="152" t="s">
        <v>3731</v>
      </c>
      <c r="D1900" s="152" t="s">
        <v>3812</v>
      </c>
      <c r="E1900" s="152" t="s">
        <v>3813</v>
      </c>
      <c r="F1900" s="152" t="s">
        <v>10346</v>
      </c>
      <c r="H1900" s="151">
        <v>300240</v>
      </c>
      <c r="I1900" s="153" t="s">
        <v>3814</v>
      </c>
      <c r="L1900" s="153" t="s">
        <v>3815</v>
      </c>
      <c r="M1900" s="153" t="s">
        <v>3816</v>
      </c>
      <c r="O1900" s="151">
        <v>3512</v>
      </c>
      <c r="P1900" s="152">
        <v>55.765900000000002</v>
      </c>
      <c r="Q1900" s="152">
        <v>160.32196999999999</v>
      </c>
      <c r="R1900" s="152" t="s">
        <v>2949</v>
      </c>
      <c r="S1900" s="152" t="s">
        <v>2716</v>
      </c>
      <c r="T1900" s="152">
        <v>48.38</v>
      </c>
      <c r="U1900" s="152">
        <v>2.12</v>
      </c>
      <c r="V1900" s="152">
        <v>13.63</v>
      </c>
      <c r="W1900" s="152">
        <v>0.01</v>
      </c>
      <c r="X1900" s="152">
        <v>13.7</v>
      </c>
      <c r="AA1900" s="152">
        <v>5.63</v>
      </c>
      <c r="AB1900" s="152">
        <v>0.27</v>
      </c>
      <c r="AC1900" s="152">
        <v>6.42</v>
      </c>
      <c r="AD1900" s="152">
        <v>3.32</v>
      </c>
      <c r="AE1900" s="152">
        <v>2.31</v>
      </c>
      <c r="AF1900" s="152">
        <v>0.85</v>
      </c>
      <c r="AG1900" s="152">
        <v>0.02</v>
      </c>
      <c r="AI1900" s="152">
        <v>96.71</v>
      </c>
      <c r="AJ1900" s="152">
        <v>1.1200000000000001</v>
      </c>
      <c r="AK1900" s="156">
        <f t="shared" si="29"/>
        <v>8.8300000000000003E-2</v>
      </c>
      <c r="AL1900" s="151">
        <v>883</v>
      </c>
      <c r="AN1900" s="151">
        <v>280</v>
      </c>
      <c r="AO1900" s="151">
        <v>550</v>
      </c>
      <c r="CQ1900" s="152">
        <v>0.2</v>
      </c>
      <c r="CR1900" s="152">
        <v>-0.24</v>
      </c>
      <c r="CT1900" s="152" t="s">
        <v>3817</v>
      </c>
      <c r="DO1900" s="154">
        <v>71.81</v>
      </c>
      <c r="DP1900" s="154"/>
    </row>
    <row r="1901" spans="1:120">
      <c r="A1901" s="151">
        <v>7551</v>
      </c>
      <c r="B1901" s="152" t="s">
        <v>2859</v>
      </c>
      <c r="C1901" s="152" t="s">
        <v>3731</v>
      </c>
      <c r="D1901" s="152" t="s">
        <v>3812</v>
      </c>
      <c r="E1901" s="152" t="s">
        <v>3813</v>
      </c>
      <c r="F1901" s="152" t="s">
        <v>10347</v>
      </c>
      <c r="H1901" s="151">
        <v>300240</v>
      </c>
      <c r="I1901" s="153" t="s">
        <v>3814</v>
      </c>
      <c r="L1901" s="153" t="s">
        <v>3815</v>
      </c>
      <c r="M1901" s="153" t="s">
        <v>4362</v>
      </c>
      <c r="O1901" s="151">
        <v>3512</v>
      </c>
      <c r="P1901" s="152">
        <v>55.765900000000002</v>
      </c>
      <c r="Q1901" s="152">
        <v>160.32196999999999</v>
      </c>
      <c r="R1901" s="152" t="s">
        <v>2949</v>
      </c>
      <c r="S1901" s="152" t="s">
        <v>2716</v>
      </c>
      <c r="T1901" s="152">
        <v>50.06</v>
      </c>
      <c r="U1901" s="152">
        <v>1.9</v>
      </c>
      <c r="V1901" s="152">
        <v>14.77</v>
      </c>
      <c r="W1901" s="152">
        <v>0.01</v>
      </c>
      <c r="X1901" s="152">
        <v>11.19</v>
      </c>
      <c r="AA1901" s="152">
        <v>4.93</v>
      </c>
      <c r="AB1901" s="152">
        <v>0.23</v>
      </c>
      <c r="AC1901" s="152">
        <v>7.58</v>
      </c>
      <c r="AD1901" s="152">
        <v>3.34</v>
      </c>
      <c r="AE1901" s="152">
        <v>2.09</v>
      </c>
      <c r="AF1901" s="152">
        <v>0.71</v>
      </c>
      <c r="AG1901" s="152">
        <v>0.03</v>
      </c>
      <c r="AI1901" s="152">
        <v>96.87</v>
      </c>
      <c r="AJ1901" s="152">
        <v>1.64</v>
      </c>
      <c r="AK1901" s="156">
        <f t="shared" si="29"/>
        <v>4.2599999999999999E-2</v>
      </c>
      <c r="AL1901" s="151">
        <v>426</v>
      </c>
      <c r="AN1901" s="151">
        <v>450</v>
      </c>
      <c r="AO1901" s="151">
        <v>320</v>
      </c>
      <c r="CQ1901" s="152">
        <v>0.2</v>
      </c>
      <c r="CR1901" s="152">
        <v>-0.24</v>
      </c>
      <c r="CT1901" s="152" t="s">
        <v>3817</v>
      </c>
      <c r="DO1901" s="154">
        <v>73.569999999999993</v>
      </c>
      <c r="DP1901" s="154"/>
    </row>
    <row r="1902" spans="1:120">
      <c r="A1902" s="151">
        <v>7557</v>
      </c>
      <c r="B1902" s="152" t="s">
        <v>2859</v>
      </c>
      <c r="C1902" s="152" t="s">
        <v>3731</v>
      </c>
      <c r="D1902" s="152" t="s">
        <v>3812</v>
      </c>
      <c r="E1902" s="152" t="s">
        <v>3813</v>
      </c>
      <c r="F1902" s="152" t="s">
        <v>10348</v>
      </c>
      <c r="H1902" s="151">
        <v>300240</v>
      </c>
      <c r="I1902" s="153" t="s">
        <v>3814</v>
      </c>
      <c r="L1902" s="153" t="s">
        <v>4259</v>
      </c>
      <c r="M1902" s="153" t="s">
        <v>4837</v>
      </c>
      <c r="O1902" s="151">
        <v>3512</v>
      </c>
      <c r="P1902" s="152">
        <v>55.766950000000001</v>
      </c>
      <c r="Q1902" s="152">
        <v>160.31981999999999</v>
      </c>
      <c r="R1902" s="152" t="s">
        <v>2949</v>
      </c>
      <c r="S1902" s="152" t="s">
        <v>2716</v>
      </c>
      <c r="T1902" s="152">
        <v>51.57</v>
      </c>
      <c r="U1902" s="152">
        <v>1.83</v>
      </c>
      <c r="V1902" s="152">
        <v>15.83</v>
      </c>
      <c r="W1902" s="152">
        <v>0.01</v>
      </c>
      <c r="X1902" s="152">
        <v>10.53</v>
      </c>
      <c r="AA1902" s="152">
        <v>4.03</v>
      </c>
      <c r="AB1902" s="152">
        <v>0.2</v>
      </c>
      <c r="AC1902" s="152">
        <v>7.32</v>
      </c>
      <c r="AD1902" s="152">
        <v>3.59</v>
      </c>
      <c r="AE1902" s="152">
        <v>2.41</v>
      </c>
      <c r="AF1902" s="152">
        <v>0.7</v>
      </c>
      <c r="AG1902" s="152">
        <v>0.01</v>
      </c>
      <c r="AI1902" s="152">
        <v>98.06</v>
      </c>
      <c r="AJ1902" s="152">
        <v>1.28</v>
      </c>
      <c r="AK1902" s="156">
        <f t="shared" si="29"/>
        <v>3.0800000000000001E-2</v>
      </c>
      <c r="AL1902" s="151">
        <v>308</v>
      </c>
      <c r="AN1902" s="151">
        <v>260</v>
      </c>
      <c r="AO1902" s="151">
        <v>220</v>
      </c>
      <c r="CQ1902" s="152">
        <v>0.2</v>
      </c>
      <c r="CR1902" s="152">
        <v>-0.24</v>
      </c>
      <c r="CT1902" s="152" t="s">
        <v>3817</v>
      </c>
      <c r="DO1902" s="154">
        <v>72.569999999999993</v>
      </c>
    </row>
    <row r="1903" spans="1:120">
      <c r="A1903" s="151">
        <v>7558</v>
      </c>
      <c r="B1903" s="152" t="s">
        <v>2859</v>
      </c>
      <c r="C1903" s="152" t="s">
        <v>3731</v>
      </c>
      <c r="D1903" s="152" t="s">
        <v>3812</v>
      </c>
      <c r="E1903" s="152" t="s">
        <v>3813</v>
      </c>
      <c r="F1903" s="152" t="s">
        <v>10349</v>
      </c>
      <c r="H1903" s="151">
        <v>300240</v>
      </c>
      <c r="I1903" s="153" t="s">
        <v>3814</v>
      </c>
      <c r="L1903" s="153" t="s">
        <v>4259</v>
      </c>
      <c r="M1903" s="153" t="s">
        <v>4761</v>
      </c>
      <c r="O1903" s="151">
        <v>3512</v>
      </c>
      <c r="P1903" s="152">
        <v>55.766950000000001</v>
      </c>
      <c r="Q1903" s="152">
        <v>160.31981999999999</v>
      </c>
      <c r="R1903" s="152" t="s">
        <v>2949</v>
      </c>
      <c r="S1903" s="152" t="s">
        <v>2716</v>
      </c>
      <c r="T1903" s="152">
        <v>51.33</v>
      </c>
      <c r="U1903" s="152">
        <v>1.87</v>
      </c>
      <c r="V1903" s="152">
        <v>15.78</v>
      </c>
      <c r="W1903" s="152">
        <v>0.01</v>
      </c>
      <c r="X1903" s="152">
        <v>10.35</v>
      </c>
      <c r="AA1903" s="152">
        <v>3.93</v>
      </c>
      <c r="AB1903" s="152">
        <v>0.16</v>
      </c>
      <c r="AC1903" s="152">
        <v>7.35</v>
      </c>
      <c r="AI1903" s="152">
        <v>97.51</v>
      </c>
      <c r="AJ1903" s="152">
        <v>1.1499999999999999</v>
      </c>
      <c r="AK1903" s="156">
        <f t="shared" si="29"/>
        <v>3.6499999999999998E-2</v>
      </c>
      <c r="AL1903" s="151">
        <v>365</v>
      </c>
      <c r="AN1903" s="151">
        <v>370</v>
      </c>
      <c r="AO1903" s="151">
        <v>590</v>
      </c>
      <c r="CQ1903" s="152">
        <v>0.2</v>
      </c>
      <c r="CR1903" s="152">
        <v>-0.24</v>
      </c>
      <c r="CT1903" s="152" t="s">
        <v>3817</v>
      </c>
      <c r="DO1903" s="154">
        <v>73.75</v>
      </c>
    </row>
    <row r="1904" spans="1:120">
      <c r="A1904" s="151">
        <v>7559</v>
      </c>
      <c r="B1904" s="152" t="s">
        <v>2859</v>
      </c>
      <c r="C1904" s="152" t="s">
        <v>3731</v>
      </c>
      <c r="D1904" s="152" t="s">
        <v>3812</v>
      </c>
      <c r="E1904" s="152" t="s">
        <v>3813</v>
      </c>
      <c r="F1904" s="152" t="s">
        <v>10350</v>
      </c>
      <c r="H1904" s="151">
        <v>300240</v>
      </c>
      <c r="I1904" s="153" t="s">
        <v>3814</v>
      </c>
      <c r="L1904" s="153" t="s">
        <v>4259</v>
      </c>
      <c r="M1904" s="153" t="s">
        <v>4665</v>
      </c>
      <c r="O1904" s="151">
        <v>3512</v>
      </c>
      <c r="P1904" s="152">
        <v>55.766950000000001</v>
      </c>
      <c r="Q1904" s="152">
        <v>160.31981999999999</v>
      </c>
      <c r="R1904" s="152" t="s">
        <v>2949</v>
      </c>
      <c r="S1904" s="152" t="s">
        <v>2716</v>
      </c>
      <c r="T1904" s="152">
        <v>51.01</v>
      </c>
      <c r="U1904" s="152">
        <v>1.96</v>
      </c>
      <c r="V1904" s="152">
        <v>15.82</v>
      </c>
      <c r="W1904" s="152">
        <v>0.02</v>
      </c>
      <c r="X1904" s="152">
        <v>10.6</v>
      </c>
      <c r="AA1904" s="152">
        <v>4.13</v>
      </c>
      <c r="AB1904" s="152">
        <v>0.26</v>
      </c>
      <c r="AC1904" s="152">
        <v>7.35</v>
      </c>
      <c r="AD1904" s="152">
        <v>3.55</v>
      </c>
      <c r="AE1904" s="152">
        <v>2.44</v>
      </c>
      <c r="AF1904" s="152">
        <v>0.65</v>
      </c>
      <c r="AG1904" s="152">
        <v>0.03</v>
      </c>
      <c r="AI1904" s="152">
        <v>97.72</v>
      </c>
      <c r="AJ1904" s="152">
        <v>1.45</v>
      </c>
      <c r="AK1904" s="156">
        <f t="shared" si="29"/>
        <v>2.4899999999999999E-2</v>
      </c>
      <c r="AL1904" s="151">
        <v>249</v>
      </c>
      <c r="AN1904" s="151">
        <v>310</v>
      </c>
      <c r="AO1904" s="151">
        <v>460</v>
      </c>
      <c r="CQ1904" s="152">
        <v>0.2</v>
      </c>
      <c r="CR1904" s="152">
        <v>-0.24</v>
      </c>
      <c r="CT1904" s="152" t="s">
        <v>3817</v>
      </c>
      <c r="DO1904" s="154">
        <v>73.739999999999995</v>
      </c>
    </row>
    <row r="1905" spans="1:203">
      <c r="A1905" s="151">
        <v>7560</v>
      </c>
      <c r="B1905" s="152" t="s">
        <v>2859</v>
      </c>
      <c r="C1905" s="152" t="s">
        <v>3731</v>
      </c>
      <c r="D1905" s="152" t="s">
        <v>3812</v>
      </c>
      <c r="E1905" s="152" t="s">
        <v>3813</v>
      </c>
      <c r="F1905" s="152" t="s">
        <v>10351</v>
      </c>
      <c r="H1905" s="151">
        <v>300240</v>
      </c>
      <c r="I1905" s="153" t="s">
        <v>3814</v>
      </c>
      <c r="L1905" s="153" t="s">
        <v>4259</v>
      </c>
      <c r="M1905" s="153" t="s">
        <v>4260</v>
      </c>
      <c r="O1905" s="151">
        <v>3512</v>
      </c>
      <c r="P1905" s="152">
        <v>55.766950000000001</v>
      </c>
      <c r="Q1905" s="152">
        <v>160.31981999999999</v>
      </c>
      <c r="R1905" s="152" t="s">
        <v>2949</v>
      </c>
      <c r="S1905" s="152" t="s">
        <v>2716</v>
      </c>
      <c r="T1905" s="152">
        <v>49.73</v>
      </c>
      <c r="U1905" s="152">
        <v>1.86</v>
      </c>
      <c r="V1905" s="152">
        <v>16.309999999999999</v>
      </c>
      <c r="W1905" s="152">
        <v>0.01</v>
      </c>
      <c r="X1905" s="152">
        <v>9.35</v>
      </c>
      <c r="AA1905" s="152">
        <v>4.05</v>
      </c>
      <c r="AB1905" s="152">
        <v>0.19</v>
      </c>
      <c r="AC1905" s="152">
        <v>8.25</v>
      </c>
      <c r="AD1905" s="152">
        <v>3.46</v>
      </c>
      <c r="AE1905" s="152">
        <v>2.34</v>
      </c>
      <c r="AF1905" s="152">
        <v>0.72</v>
      </c>
      <c r="AI1905" s="152">
        <v>96.31</v>
      </c>
      <c r="AJ1905" s="152">
        <v>1.17</v>
      </c>
      <c r="AK1905" s="156">
        <f t="shared" si="29"/>
        <v>2.23E-2</v>
      </c>
      <c r="AL1905" s="151">
        <v>223</v>
      </c>
      <c r="AN1905" s="151">
        <v>590</v>
      </c>
      <c r="AO1905" s="151">
        <v>590</v>
      </c>
      <c r="CQ1905" s="152">
        <v>0.2</v>
      </c>
      <c r="CR1905" s="152">
        <v>-0.24</v>
      </c>
      <c r="CT1905" s="152" t="s">
        <v>3817</v>
      </c>
      <c r="DO1905" s="154">
        <v>75.89</v>
      </c>
    </row>
    <row r="1906" spans="1:203">
      <c r="A1906" s="151">
        <v>7561</v>
      </c>
      <c r="B1906" s="152" t="s">
        <v>2859</v>
      </c>
      <c r="C1906" s="152" t="s">
        <v>3731</v>
      </c>
      <c r="D1906" s="152" t="s">
        <v>3812</v>
      </c>
      <c r="E1906" s="152" t="s">
        <v>3813</v>
      </c>
      <c r="F1906" s="152" t="s">
        <v>10352</v>
      </c>
      <c r="H1906" s="151">
        <v>300240</v>
      </c>
      <c r="I1906" s="153" t="s">
        <v>3814</v>
      </c>
      <c r="L1906" s="153" t="s">
        <v>4259</v>
      </c>
      <c r="M1906" s="153" t="s">
        <v>4711</v>
      </c>
      <c r="O1906" s="151">
        <v>3512</v>
      </c>
      <c r="P1906" s="152">
        <v>55.766950000000001</v>
      </c>
      <c r="Q1906" s="152">
        <v>160.31981999999999</v>
      </c>
      <c r="R1906" s="152" t="s">
        <v>2949</v>
      </c>
      <c r="S1906" s="152" t="s">
        <v>2716</v>
      </c>
      <c r="T1906" s="152">
        <v>51.14</v>
      </c>
      <c r="U1906" s="152">
        <v>1.89</v>
      </c>
      <c r="V1906" s="152">
        <v>15.92</v>
      </c>
      <c r="W1906" s="152">
        <v>0.01</v>
      </c>
      <c r="X1906" s="152">
        <v>11.02</v>
      </c>
      <c r="AA1906" s="152">
        <v>3.88</v>
      </c>
      <c r="AB1906" s="152">
        <v>0.17</v>
      </c>
      <c r="AC1906" s="152">
        <v>7.42</v>
      </c>
      <c r="AD1906" s="152">
        <v>3.67</v>
      </c>
      <c r="AE1906" s="152">
        <v>2.1800000000000002</v>
      </c>
      <c r="AF1906" s="152">
        <v>0.64</v>
      </c>
      <c r="AG1906" s="152">
        <v>0.02</v>
      </c>
      <c r="AI1906" s="152">
        <v>97.94</v>
      </c>
      <c r="AJ1906" s="152">
        <v>0.9</v>
      </c>
      <c r="AK1906" s="156">
        <f t="shared" si="29"/>
        <v>3.5099999999999999E-2</v>
      </c>
      <c r="AL1906" s="151">
        <v>351</v>
      </c>
      <c r="AN1906" s="151">
        <v>260</v>
      </c>
      <c r="AO1906" s="151">
        <v>560</v>
      </c>
      <c r="CQ1906" s="152">
        <v>0.2</v>
      </c>
      <c r="CR1906" s="152">
        <v>-0.24</v>
      </c>
      <c r="CT1906" s="152" t="s">
        <v>3817</v>
      </c>
      <c r="DO1906" s="154">
        <v>72.930000000000007</v>
      </c>
    </row>
    <row r="1907" spans="1:203">
      <c r="A1907" s="151">
        <v>7562</v>
      </c>
      <c r="B1907" s="152" t="s">
        <v>2859</v>
      </c>
      <c r="C1907" s="152" t="s">
        <v>3731</v>
      </c>
      <c r="D1907" s="152" t="s">
        <v>3812</v>
      </c>
      <c r="E1907" s="152" t="s">
        <v>3813</v>
      </c>
      <c r="F1907" s="152" t="s">
        <v>10353</v>
      </c>
      <c r="H1907" s="151">
        <v>300240</v>
      </c>
      <c r="I1907" s="153" t="s">
        <v>3814</v>
      </c>
      <c r="L1907" s="153" t="s">
        <v>4259</v>
      </c>
      <c r="M1907" s="153" t="s">
        <v>4751</v>
      </c>
      <c r="O1907" s="151">
        <v>3512</v>
      </c>
      <c r="P1907" s="152">
        <v>55.766950000000001</v>
      </c>
      <c r="Q1907" s="152">
        <v>160.31981999999999</v>
      </c>
      <c r="R1907" s="152" t="s">
        <v>2949</v>
      </c>
      <c r="S1907" s="152" t="s">
        <v>2716</v>
      </c>
      <c r="T1907" s="152">
        <v>51.3</v>
      </c>
      <c r="U1907" s="152">
        <v>1.99</v>
      </c>
      <c r="V1907" s="152">
        <v>16.12</v>
      </c>
      <c r="X1907" s="152">
        <v>10.5</v>
      </c>
      <c r="AA1907" s="152">
        <v>3.91</v>
      </c>
      <c r="AB1907" s="152">
        <v>0.17</v>
      </c>
      <c r="AC1907" s="152">
        <v>7.29</v>
      </c>
      <c r="AD1907" s="152">
        <v>3.35</v>
      </c>
      <c r="AE1907" s="152">
        <v>2.2999999999999998</v>
      </c>
      <c r="AF1907" s="152">
        <v>0.75</v>
      </c>
      <c r="AG1907" s="152">
        <v>0.02</v>
      </c>
      <c r="AI1907" s="152">
        <v>98.02</v>
      </c>
      <c r="AJ1907" s="152">
        <v>1.35</v>
      </c>
      <c r="AK1907" s="156">
        <f t="shared" si="29"/>
        <v>4.3799999999999999E-2</v>
      </c>
      <c r="AL1907" s="151">
        <v>438</v>
      </c>
      <c r="AN1907" s="151">
        <v>240</v>
      </c>
      <c r="AO1907" s="151">
        <v>400</v>
      </c>
      <c r="CQ1907" s="152">
        <v>0.2</v>
      </c>
      <c r="CR1907" s="152">
        <v>-0.24</v>
      </c>
      <c r="CT1907" s="152" t="s">
        <v>3817</v>
      </c>
      <c r="DO1907" s="154">
        <v>72.61</v>
      </c>
    </row>
    <row r="1908" spans="1:203">
      <c r="A1908" s="151">
        <v>7563</v>
      </c>
      <c r="B1908" s="152" t="s">
        <v>2859</v>
      </c>
      <c r="C1908" s="152" t="s">
        <v>3731</v>
      </c>
      <c r="D1908" s="152" t="s">
        <v>3812</v>
      </c>
      <c r="E1908" s="152" t="s">
        <v>3813</v>
      </c>
      <c r="F1908" s="152" t="s">
        <v>10354</v>
      </c>
      <c r="H1908" s="151">
        <v>300240</v>
      </c>
      <c r="I1908" s="153" t="s">
        <v>3814</v>
      </c>
      <c r="L1908" s="153" t="s">
        <v>4259</v>
      </c>
      <c r="M1908" s="153" t="s">
        <v>4386</v>
      </c>
      <c r="O1908" s="151">
        <v>3512</v>
      </c>
      <c r="P1908" s="152">
        <v>55.766950000000001</v>
      </c>
      <c r="Q1908" s="152">
        <v>160.31981999999999</v>
      </c>
      <c r="R1908" s="152" t="s">
        <v>2949</v>
      </c>
      <c r="S1908" s="152" t="s">
        <v>2716</v>
      </c>
      <c r="T1908" s="152">
        <v>50.16</v>
      </c>
      <c r="U1908" s="152">
        <v>1.86</v>
      </c>
      <c r="V1908" s="152">
        <v>15.47</v>
      </c>
      <c r="W1908" s="152">
        <v>0.01</v>
      </c>
      <c r="X1908" s="152">
        <v>10.5</v>
      </c>
      <c r="AA1908" s="152">
        <v>4.16</v>
      </c>
      <c r="AB1908" s="152">
        <v>0.15</v>
      </c>
      <c r="AC1908" s="152">
        <v>7.33</v>
      </c>
      <c r="AD1908" s="152">
        <v>3.46</v>
      </c>
      <c r="AE1908" s="152">
        <v>2.39</v>
      </c>
      <c r="AF1908" s="152">
        <v>0.81</v>
      </c>
      <c r="AG1908" s="152">
        <v>0.03</v>
      </c>
      <c r="AI1908" s="152">
        <v>96.57</v>
      </c>
      <c r="AJ1908" s="152">
        <v>1.34</v>
      </c>
      <c r="AK1908" s="156">
        <f t="shared" si="29"/>
        <v>3.7600000000000001E-2</v>
      </c>
      <c r="AL1908" s="151">
        <v>376</v>
      </c>
      <c r="AN1908" s="151">
        <v>230</v>
      </c>
      <c r="AO1908" s="151">
        <v>590</v>
      </c>
      <c r="CQ1908" s="152">
        <v>0.2</v>
      </c>
      <c r="CR1908" s="152">
        <v>-0.24</v>
      </c>
      <c r="CT1908" s="152" t="s">
        <v>3817</v>
      </c>
      <c r="DO1908" s="154">
        <v>73.55</v>
      </c>
    </row>
    <row r="1909" spans="1:203">
      <c r="A1909" s="151">
        <v>7564</v>
      </c>
      <c r="B1909" s="152" t="s">
        <v>2859</v>
      </c>
      <c r="C1909" s="152" t="s">
        <v>3731</v>
      </c>
      <c r="D1909" s="152" t="s">
        <v>3812</v>
      </c>
      <c r="E1909" s="152" t="s">
        <v>3813</v>
      </c>
      <c r="F1909" s="152" t="s">
        <v>10355</v>
      </c>
      <c r="H1909" s="151">
        <v>300240</v>
      </c>
      <c r="I1909" s="153" t="s">
        <v>3814</v>
      </c>
      <c r="L1909" s="153" t="s">
        <v>4259</v>
      </c>
      <c r="M1909" s="153" t="s">
        <v>4688</v>
      </c>
      <c r="O1909" s="151">
        <v>3512</v>
      </c>
      <c r="P1909" s="152">
        <v>55.766950000000001</v>
      </c>
      <c r="Q1909" s="152">
        <v>160.31981999999999</v>
      </c>
      <c r="R1909" s="152" t="s">
        <v>2949</v>
      </c>
      <c r="S1909" s="152" t="s">
        <v>2716</v>
      </c>
      <c r="T1909" s="152">
        <v>51.08</v>
      </c>
      <c r="U1909" s="152">
        <v>1.96</v>
      </c>
      <c r="V1909" s="152">
        <v>16.350000000000001</v>
      </c>
      <c r="W1909" s="152">
        <v>0.01</v>
      </c>
      <c r="X1909" s="152">
        <v>10.42</v>
      </c>
      <c r="AA1909" s="152">
        <v>3.56</v>
      </c>
      <c r="AB1909" s="152">
        <v>0.16</v>
      </c>
      <c r="AC1909" s="152">
        <v>7.59</v>
      </c>
      <c r="AD1909" s="152">
        <v>3.72</v>
      </c>
      <c r="AE1909" s="152">
        <v>2.34</v>
      </c>
      <c r="AF1909" s="152">
        <v>0.77</v>
      </c>
      <c r="AG1909" s="152">
        <v>0.05</v>
      </c>
      <c r="AI1909" s="152">
        <v>98.18</v>
      </c>
      <c r="AJ1909" s="152">
        <v>0.54</v>
      </c>
      <c r="AK1909" s="156">
        <f t="shared" si="29"/>
        <v>2.5600000000000001E-2</v>
      </c>
      <c r="AL1909" s="151">
        <v>256</v>
      </c>
      <c r="AN1909" s="151">
        <v>320</v>
      </c>
      <c r="AO1909" s="151">
        <v>470</v>
      </c>
      <c r="CQ1909" s="152">
        <v>0.2</v>
      </c>
      <c r="CR1909" s="152">
        <v>-0.24</v>
      </c>
      <c r="CT1909" s="152" t="s">
        <v>3817</v>
      </c>
      <c r="DO1909" s="154">
        <v>72.87</v>
      </c>
    </row>
    <row r="1910" spans="1:203">
      <c r="A1910" s="151">
        <v>7566</v>
      </c>
      <c r="B1910" s="152" t="s">
        <v>2859</v>
      </c>
      <c r="C1910" s="152" t="s">
        <v>3731</v>
      </c>
      <c r="D1910" s="152" t="s">
        <v>3812</v>
      </c>
      <c r="E1910" s="152" t="s">
        <v>3813</v>
      </c>
      <c r="F1910" s="152" t="s">
        <v>10356</v>
      </c>
      <c r="H1910" s="151">
        <v>300240</v>
      </c>
      <c r="I1910" s="153" t="s">
        <v>3814</v>
      </c>
      <c r="L1910" s="153" t="s">
        <v>4259</v>
      </c>
      <c r="M1910" s="153" t="s">
        <v>4801</v>
      </c>
      <c r="O1910" s="151">
        <v>3512</v>
      </c>
      <c r="P1910" s="152">
        <v>55.766950000000001</v>
      </c>
      <c r="Q1910" s="152">
        <v>160.31981999999999</v>
      </c>
      <c r="R1910" s="152" t="s">
        <v>2949</v>
      </c>
      <c r="S1910" s="152" t="s">
        <v>2716</v>
      </c>
      <c r="T1910" s="152">
        <v>51.47</v>
      </c>
      <c r="U1910" s="152">
        <v>1.91</v>
      </c>
      <c r="V1910" s="152">
        <v>15.87</v>
      </c>
      <c r="W1910" s="152">
        <v>0.01</v>
      </c>
      <c r="X1910" s="152">
        <v>10.51</v>
      </c>
      <c r="AA1910" s="152">
        <v>3.84</v>
      </c>
      <c r="AB1910" s="152">
        <v>0.17</v>
      </c>
      <c r="AC1910" s="152">
        <v>7.19</v>
      </c>
      <c r="AD1910" s="152">
        <v>3.74</v>
      </c>
      <c r="AE1910" s="152">
        <v>2.34</v>
      </c>
      <c r="AF1910" s="152">
        <v>0.78</v>
      </c>
      <c r="AG1910" s="152">
        <v>0.02</v>
      </c>
      <c r="AI1910" s="152">
        <v>97.97</v>
      </c>
      <c r="AJ1910" s="152">
        <v>1.33</v>
      </c>
      <c r="AK1910" s="156">
        <f t="shared" si="29"/>
        <v>2.86E-2</v>
      </c>
      <c r="AL1910" s="151">
        <v>286</v>
      </c>
      <c r="AN1910" s="151">
        <v>420</v>
      </c>
      <c r="AO1910" s="151">
        <v>440</v>
      </c>
      <c r="CQ1910" s="152">
        <v>0.2</v>
      </c>
      <c r="CR1910" s="152">
        <v>-0.24</v>
      </c>
      <c r="CT1910" s="152" t="s">
        <v>3817</v>
      </c>
      <c r="DO1910" s="154">
        <v>73.27</v>
      </c>
    </row>
    <row r="1911" spans="1:203">
      <c r="A1911" s="151">
        <v>7567</v>
      </c>
      <c r="B1911" s="152" t="s">
        <v>2859</v>
      </c>
      <c r="C1911" s="152" t="s">
        <v>3731</v>
      </c>
      <c r="D1911" s="152" t="s">
        <v>3812</v>
      </c>
      <c r="E1911" s="152" t="s">
        <v>3813</v>
      </c>
      <c r="F1911" s="152" t="s">
        <v>10357</v>
      </c>
      <c r="H1911" s="151">
        <v>300240</v>
      </c>
      <c r="I1911" s="153" t="s">
        <v>3814</v>
      </c>
      <c r="L1911" s="153" t="s">
        <v>4727</v>
      </c>
      <c r="M1911" s="153" t="s">
        <v>4983</v>
      </c>
      <c r="O1911" s="151">
        <v>3512</v>
      </c>
      <c r="P1911" s="152">
        <v>55.72889</v>
      </c>
      <c r="Q1911" s="152">
        <v>160.33233000000001</v>
      </c>
      <c r="R1911" s="152" t="s">
        <v>2030</v>
      </c>
      <c r="S1911" s="152" t="s">
        <v>2716</v>
      </c>
      <c r="T1911" s="152">
        <v>52.07</v>
      </c>
      <c r="U1911" s="152">
        <v>2.34</v>
      </c>
      <c r="V1911" s="152">
        <v>16.93</v>
      </c>
      <c r="X1911" s="152">
        <v>9.9499999999999993</v>
      </c>
      <c r="AA1911" s="152">
        <v>2.59</v>
      </c>
      <c r="AB1911" s="152">
        <v>0.11</v>
      </c>
      <c r="AC1911" s="152">
        <v>8.1</v>
      </c>
      <c r="AD1911" s="152">
        <v>3.92</v>
      </c>
      <c r="AE1911" s="152">
        <v>2.59</v>
      </c>
      <c r="AF1911" s="152">
        <v>0.92</v>
      </c>
      <c r="AG1911" s="152">
        <v>0.01</v>
      </c>
      <c r="AI1911" s="152">
        <v>99.48</v>
      </c>
      <c r="AJ1911" s="152">
        <v>0.12</v>
      </c>
      <c r="AK1911" s="156">
        <f t="shared" si="29"/>
        <v>7.3200000000000001E-2</v>
      </c>
      <c r="AL1911" s="151">
        <v>732</v>
      </c>
      <c r="AN1911" s="151">
        <v>320</v>
      </c>
      <c r="AO1911" s="151">
        <v>370</v>
      </c>
      <c r="DO1911" s="154">
        <v>73.03</v>
      </c>
      <c r="ED1911" s="152">
        <v>51.92</v>
      </c>
      <c r="EE1911" s="152">
        <v>1.97</v>
      </c>
      <c r="EF1911" s="152">
        <v>16.149999999999999</v>
      </c>
      <c r="EH1911" s="152">
        <v>10.55</v>
      </c>
      <c r="EK1911" s="152">
        <v>0.19</v>
      </c>
      <c r="EL1911" s="152">
        <v>4.24</v>
      </c>
      <c r="EM1911" s="152">
        <v>7.44</v>
      </c>
      <c r="EO1911" s="152">
        <v>3.64</v>
      </c>
      <c r="EP1911" s="152">
        <v>2.46</v>
      </c>
      <c r="EQ1911" s="152">
        <v>0.73</v>
      </c>
    </row>
    <row r="1912" spans="1:203">
      <c r="A1912" s="151">
        <v>7568</v>
      </c>
      <c r="B1912" s="152" t="s">
        <v>2859</v>
      </c>
      <c r="C1912" s="152" t="s">
        <v>3731</v>
      </c>
      <c r="D1912" s="152" t="s">
        <v>3812</v>
      </c>
      <c r="E1912" s="152" t="s">
        <v>3813</v>
      </c>
      <c r="F1912" s="152" t="s">
        <v>10358</v>
      </c>
      <c r="H1912" s="151">
        <v>300240</v>
      </c>
      <c r="I1912" s="153" t="s">
        <v>3814</v>
      </c>
      <c r="L1912" s="153" t="s">
        <v>4727</v>
      </c>
      <c r="M1912" s="153" t="s">
        <v>4728</v>
      </c>
      <c r="O1912" s="151">
        <v>3512</v>
      </c>
      <c r="P1912" s="152">
        <v>55.72889</v>
      </c>
      <c r="Q1912" s="152">
        <v>160.33233000000001</v>
      </c>
      <c r="R1912" s="152" t="s">
        <v>2030</v>
      </c>
      <c r="S1912" s="152" t="s">
        <v>2716</v>
      </c>
      <c r="T1912" s="152">
        <v>51.19</v>
      </c>
      <c r="U1912" s="152">
        <v>2.16</v>
      </c>
      <c r="V1912" s="152">
        <v>17.21</v>
      </c>
      <c r="W1912" s="152">
        <v>0.01</v>
      </c>
      <c r="X1912" s="152">
        <v>8.98</v>
      </c>
      <c r="AA1912" s="152">
        <v>2.17</v>
      </c>
      <c r="AB1912" s="152">
        <v>0.16</v>
      </c>
      <c r="AC1912" s="152">
        <v>8.6999999999999993</v>
      </c>
      <c r="AD1912" s="152">
        <v>4.24</v>
      </c>
      <c r="AE1912" s="152">
        <v>2.9</v>
      </c>
      <c r="AF1912" s="152">
        <v>0.81</v>
      </c>
      <c r="AG1912" s="152">
        <v>0.02</v>
      </c>
      <c r="AI1912" s="152">
        <v>98.59</v>
      </c>
      <c r="AJ1912" s="152">
        <v>0.11</v>
      </c>
      <c r="AK1912" s="156">
        <f t="shared" si="29"/>
        <v>2.8400000000000002E-2</v>
      </c>
      <c r="AL1912" s="151">
        <v>284</v>
      </c>
      <c r="AN1912" s="151">
        <v>140</v>
      </c>
      <c r="AO1912" s="151">
        <v>490</v>
      </c>
      <c r="DO1912" s="154">
        <v>73.61</v>
      </c>
      <c r="ED1912" s="152">
        <v>51.92</v>
      </c>
      <c r="EE1912" s="152">
        <v>1.97</v>
      </c>
      <c r="EF1912" s="152">
        <v>16.149999999999999</v>
      </c>
      <c r="EH1912" s="152">
        <v>10.55</v>
      </c>
      <c r="EK1912" s="152">
        <v>0.19</v>
      </c>
      <c r="EL1912" s="152">
        <v>4.24</v>
      </c>
      <c r="EM1912" s="152">
        <v>7.44</v>
      </c>
      <c r="EO1912" s="152">
        <v>3.64</v>
      </c>
      <c r="EP1912" s="152">
        <v>2.46</v>
      </c>
      <c r="EQ1912" s="152">
        <v>0.73</v>
      </c>
    </row>
    <row r="1913" spans="1:203">
      <c r="A1913" s="151">
        <v>7569</v>
      </c>
      <c r="B1913" s="152" t="s">
        <v>2859</v>
      </c>
      <c r="C1913" s="152" t="s">
        <v>3731</v>
      </c>
      <c r="D1913" s="152" t="s">
        <v>3812</v>
      </c>
      <c r="E1913" s="152" t="s">
        <v>3813</v>
      </c>
      <c r="F1913" s="152" t="s">
        <v>10359</v>
      </c>
      <c r="H1913" s="151">
        <v>300240</v>
      </c>
      <c r="I1913" s="153" t="s">
        <v>3814</v>
      </c>
      <c r="L1913" s="153" t="s">
        <v>4727</v>
      </c>
      <c r="M1913" s="153" t="s">
        <v>4818</v>
      </c>
      <c r="O1913" s="151">
        <v>3512</v>
      </c>
      <c r="P1913" s="152">
        <v>55.72889</v>
      </c>
      <c r="Q1913" s="152">
        <v>160.33233000000001</v>
      </c>
      <c r="R1913" s="152" t="s">
        <v>2030</v>
      </c>
      <c r="S1913" s="152" t="s">
        <v>2716</v>
      </c>
      <c r="T1913" s="152">
        <v>51.51</v>
      </c>
      <c r="U1913" s="152">
        <v>2.06</v>
      </c>
      <c r="V1913" s="152">
        <v>17.62</v>
      </c>
      <c r="W1913" s="152">
        <v>0.02</v>
      </c>
      <c r="X1913" s="152">
        <v>9.01</v>
      </c>
      <c r="AA1913" s="152">
        <v>2.0299999999999998</v>
      </c>
      <c r="AB1913" s="152">
        <v>0.14000000000000001</v>
      </c>
      <c r="AC1913" s="152">
        <v>8.64</v>
      </c>
      <c r="AD1913" s="152">
        <v>4.04</v>
      </c>
      <c r="AE1913" s="152">
        <v>2.44</v>
      </c>
      <c r="AF1913" s="152">
        <v>0.78</v>
      </c>
      <c r="AI1913" s="152">
        <v>98.37</v>
      </c>
      <c r="AJ1913" s="152">
        <v>0.19</v>
      </c>
      <c r="AK1913" s="156">
        <f t="shared" si="29"/>
        <v>1.3299999999999999E-2</v>
      </c>
      <c r="AL1913" s="151">
        <v>133</v>
      </c>
      <c r="AN1913" s="151">
        <v>560</v>
      </c>
      <c r="AO1913" s="151">
        <v>740</v>
      </c>
      <c r="DO1913" s="154">
        <v>73.33</v>
      </c>
      <c r="ED1913" s="152">
        <v>51.92</v>
      </c>
      <c r="EE1913" s="152">
        <v>1.97</v>
      </c>
      <c r="EF1913" s="152">
        <v>16.149999999999999</v>
      </c>
      <c r="EH1913" s="152">
        <v>10.55</v>
      </c>
      <c r="EK1913" s="152">
        <v>0.19</v>
      </c>
      <c r="EL1913" s="152">
        <v>4.24</v>
      </c>
      <c r="EM1913" s="152">
        <v>7.44</v>
      </c>
      <c r="EO1913" s="152">
        <v>3.64</v>
      </c>
      <c r="EP1913" s="152">
        <v>2.46</v>
      </c>
      <c r="EQ1913" s="152">
        <v>0.73</v>
      </c>
    </row>
    <row r="1914" spans="1:203">
      <c r="A1914" s="151">
        <v>7570</v>
      </c>
      <c r="B1914" s="152" t="s">
        <v>2859</v>
      </c>
      <c r="C1914" s="152" t="s">
        <v>3731</v>
      </c>
      <c r="D1914" s="152" t="s">
        <v>3812</v>
      </c>
      <c r="E1914" s="152" t="s">
        <v>3813</v>
      </c>
      <c r="F1914" s="152" t="s">
        <v>10360</v>
      </c>
      <c r="H1914" s="151">
        <v>300240</v>
      </c>
      <c r="I1914" s="153" t="s">
        <v>3814</v>
      </c>
      <c r="L1914" s="153" t="s">
        <v>4727</v>
      </c>
      <c r="M1914" s="153" t="s">
        <v>5132</v>
      </c>
      <c r="O1914" s="151">
        <v>3512</v>
      </c>
      <c r="P1914" s="152">
        <v>55.72889</v>
      </c>
      <c r="Q1914" s="152">
        <v>160.33233000000001</v>
      </c>
      <c r="R1914" s="152" t="s">
        <v>2030</v>
      </c>
      <c r="S1914" s="152" t="s">
        <v>2716</v>
      </c>
      <c r="T1914" s="152">
        <v>52.76</v>
      </c>
      <c r="U1914" s="152">
        <v>1.98</v>
      </c>
      <c r="V1914" s="152">
        <v>17.45</v>
      </c>
      <c r="W1914" s="152">
        <v>0.01</v>
      </c>
      <c r="X1914" s="152">
        <v>9.69</v>
      </c>
      <c r="AA1914" s="152">
        <v>2.6</v>
      </c>
      <c r="AB1914" s="152">
        <v>0.15</v>
      </c>
      <c r="AC1914" s="152">
        <v>8.2899999999999991</v>
      </c>
      <c r="AD1914" s="152">
        <v>3.78</v>
      </c>
      <c r="AE1914" s="152">
        <v>2.5099999999999998</v>
      </c>
      <c r="AF1914" s="152">
        <v>0.8</v>
      </c>
      <c r="AG1914" s="152">
        <v>0.03</v>
      </c>
      <c r="AI1914" s="152">
        <v>100.1</v>
      </c>
      <c r="AJ1914" s="152">
        <v>0.17</v>
      </c>
      <c r="AK1914" s="156">
        <f t="shared" si="29"/>
        <v>1.66E-2</v>
      </c>
      <c r="AL1914" s="151">
        <v>166</v>
      </c>
      <c r="AN1914" s="151">
        <v>270</v>
      </c>
      <c r="AO1914" s="151">
        <v>580</v>
      </c>
      <c r="DO1914" s="154">
        <v>72.599999999999994</v>
      </c>
      <c r="ED1914" s="152">
        <v>51.92</v>
      </c>
      <c r="EE1914" s="152">
        <v>1.97</v>
      </c>
      <c r="EF1914" s="152">
        <v>16.149999999999999</v>
      </c>
      <c r="EH1914" s="152">
        <v>10.55</v>
      </c>
      <c r="EK1914" s="152">
        <v>0.19</v>
      </c>
      <c r="EL1914" s="152">
        <v>4.24</v>
      </c>
      <c r="EM1914" s="152">
        <v>7.44</v>
      </c>
      <c r="EO1914" s="152">
        <v>3.64</v>
      </c>
      <c r="EP1914" s="152">
        <v>2.46</v>
      </c>
      <c r="EQ1914" s="152">
        <v>0.73</v>
      </c>
    </row>
    <row r="1915" spans="1:203">
      <c r="A1915" s="151">
        <v>7571</v>
      </c>
      <c r="B1915" s="152" t="s">
        <v>2859</v>
      </c>
      <c r="C1915" s="152" t="s">
        <v>3731</v>
      </c>
      <c r="D1915" s="152" t="s">
        <v>3812</v>
      </c>
      <c r="E1915" s="152" t="s">
        <v>3813</v>
      </c>
      <c r="F1915" s="152" t="s">
        <v>10361</v>
      </c>
      <c r="H1915" s="151">
        <v>300240</v>
      </c>
      <c r="I1915" s="153" t="s">
        <v>3814</v>
      </c>
      <c r="L1915" s="153" t="s">
        <v>4727</v>
      </c>
      <c r="M1915" s="153" t="s">
        <v>4857</v>
      </c>
      <c r="O1915" s="151">
        <v>3512</v>
      </c>
      <c r="P1915" s="152">
        <v>55.72889</v>
      </c>
      <c r="Q1915" s="152">
        <v>160.33233000000001</v>
      </c>
      <c r="R1915" s="152" t="s">
        <v>2030</v>
      </c>
      <c r="S1915" s="152" t="s">
        <v>2716</v>
      </c>
      <c r="T1915" s="152">
        <v>51.61</v>
      </c>
      <c r="U1915" s="152">
        <v>1.88</v>
      </c>
      <c r="V1915" s="152">
        <v>16.920000000000002</v>
      </c>
      <c r="W1915" s="152">
        <v>0.02</v>
      </c>
      <c r="X1915" s="152">
        <v>9.83</v>
      </c>
      <c r="AA1915" s="152">
        <v>2.5299999999999998</v>
      </c>
      <c r="AB1915" s="152">
        <v>0.16</v>
      </c>
      <c r="AC1915" s="152">
        <v>8.36</v>
      </c>
      <c r="AD1915" s="152">
        <v>3.89</v>
      </c>
      <c r="AE1915" s="152">
        <v>2.42</v>
      </c>
      <c r="AF1915" s="152">
        <v>0.83</v>
      </c>
      <c r="AG1915" s="152">
        <v>0.02</v>
      </c>
      <c r="AI1915" s="152">
        <v>98.53</v>
      </c>
      <c r="AJ1915" s="152">
        <v>0.13</v>
      </c>
      <c r="AK1915" s="156">
        <f t="shared" si="29"/>
        <v>1.2999999999999999E-2</v>
      </c>
      <c r="AL1915" s="151">
        <v>130</v>
      </c>
      <c r="AN1915" s="151">
        <v>480</v>
      </c>
      <c r="AO1915" s="151">
        <v>680</v>
      </c>
      <c r="DO1915" s="154">
        <v>73.2</v>
      </c>
      <c r="ED1915" s="152">
        <v>51.92</v>
      </c>
      <c r="EE1915" s="152">
        <v>1.97</v>
      </c>
      <c r="EF1915" s="152">
        <v>16.149999999999999</v>
      </c>
      <c r="EH1915" s="152">
        <v>10.55</v>
      </c>
      <c r="EK1915" s="152">
        <v>0.19</v>
      </c>
      <c r="EL1915" s="152">
        <v>4.24</v>
      </c>
      <c r="EM1915" s="152">
        <v>7.44</v>
      </c>
      <c r="EO1915" s="152">
        <v>3.64</v>
      </c>
      <c r="EP1915" s="152">
        <v>2.46</v>
      </c>
      <c r="EQ1915" s="152">
        <v>0.73</v>
      </c>
    </row>
    <row r="1916" spans="1:203">
      <c r="A1916" s="151">
        <v>7572</v>
      </c>
      <c r="B1916" s="152" t="s">
        <v>2859</v>
      </c>
      <c r="C1916" s="152" t="s">
        <v>3731</v>
      </c>
      <c r="D1916" s="152" t="s">
        <v>3812</v>
      </c>
      <c r="E1916" s="152" t="s">
        <v>3813</v>
      </c>
      <c r="F1916" s="152" t="s">
        <v>10362</v>
      </c>
      <c r="H1916" s="151">
        <v>300240</v>
      </c>
      <c r="I1916" s="153" t="s">
        <v>3814</v>
      </c>
      <c r="L1916" s="153" t="s">
        <v>4727</v>
      </c>
      <c r="M1916" s="153" t="s">
        <v>5153</v>
      </c>
      <c r="O1916" s="151">
        <v>3512</v>
      </c>
      <c r="P1916" s="152">
        <v>55.72889</v>
      </c>
      <c r="Q1916" s="152">
        <v>160.33233000000001</v>
      </c>
      <c r="R1916" s="152" t="s">
        <v>2030</v>
      </c>
      <c r="S1916" s="152" t="s">
        <v>2716</v>
      </c>
      <c r="T1916" s="152">
        <v>52.89</v>
      </c>
      <c r="U1916" s="152">
        <v>1.97</v>
      </c>
      <c r="V1916" s="152">
        <v>17.66</v>
      </c>
      <c r="W1916" s="152">
        <v>0.01</v>
      </c>
      <c r="X1916" s="152">
        <v>9.5299999999999994</v>
      </c>
      <c r="AA1916" s="152">
        <v>2.13</v>
      </c>
      <c r="AB1916" s="152">
        <v>0.15</v>
      </c>
      <c r="AC1916" s="152">
        <v>8.42</v>
      </c>
      <c r="AD1916" s="152">
        <v>3.97</v>
      </c>
      <c r="AE1916" s="152">
        <v>2.58</v>
      </c>
      <c r="AF1916" s="152">
        <v>0.84</v>
      </c>
      <c r="AG1916" s="152">
        <v>0.01</v>
      </c>
      <c r="AI1916" s="152">
        <v>100.24</v>
      </c>
      <c r="AJ1916" s="152">
        <v>0.12</v>
      </c>
      <c r="AK1916" s="156">
        <f t="shared" si="29"/>
        <v>1.09E-2</v>
      </c>
      <c r="AL1916" s="151">
        <v>109</v>
      </c>
      <c r="AN1916" s="151">
        <v>400</v>
      </c>
      <c r="AO1916" s="151">
        <v>810</v>
      </c>
      <c r="DO1916" s="154">
        <v>71.73</v>
      </c>
      <c r="ED1916" s="152">
        <v>51.92</v>
      </c>
      <c r="EE1916" s="152">
        <v>1.97</v>
      </c>
      <c r="EF1916" s="152">
        <v>16.149999999999999</v>
      </c>
      <c r="EH1916" s="152">
        <v>10.55</v>
      </c>
      <c r="EK1916" s="152">
        <v>0.19</v>
      </c>
      <c r="EL1916" s="152">
        <v>4.24</v>
      </c>
      <c r="EM1916" s="152">
        <v>7.44</v>
      </c>
      <c r="EO1916" s="152">
        <v>3.64</v>
      </c>
      <c r="EP1916" s="152">
        <v>2.46</v>
      </c>
      <c r="EQ1916" s="152">
        <v>0.73</v>
      </c>
    </row>
    <row r="1917" spans="1:203">
      <c r="A1917" s="151">
        <v>7591</v>
      </c>
      <c r="B1917" s="152" t="s">
        <v>2859</v>
      </c>
      <c r="C1917" s="152" t="s">
        <v>4626</v>
      </c>
      <c r="D1917" s="152" t="s">
        <v>4627</v>
      </c>
      <c r="E1917" s="152" t="s">
        <v>4628</v>
      </c>
      <c r="F1917" s="152" t="s">
        <v>10363</v>
      </c>
      <c r="L1917" s="153" t="s">
        <v>4629</v>
      </c>
      <c r="M1917" s="153" t="s">
        <v>3736</v>
      </c>
      <c r="O1917" s="151">
        <v>3513</v>
      </c>
      <c r="P1917" s="152">
        <v>-33.466999999999999</v>
      </c>
      <c r="Q1917" s="152">
        <v>179.54499999999999</v>
      </c>
      <c r="R1917" s="152" t="s">
        <v>4630</v>
      </c>
      <c r="S1917" s="152" t="s">
        <v>2716</v>
      </c>
      <c r="T1917" s="152">
        <v>50.9</v>
      </c>
      <c r="U1917" s="152">
        <v>1.22</v>
      </c>
      <c r="V1917" s="152">
        <v>15.88</v>
      </c>
      <c r="X1917" s="152">
        <v>8.16</v>
      </c>
      <c r="AA1917" s="152">
        <v>7.25</v>
      </c>
      <c r="AB1917" s="152">
        <v>0.15</v>
      </c>
      <c r="AC1917" s="152">
        <v>10.59</v>
      </c>
      <c r="AD1917" s="152">
        <v>3.38</v>
      </c>
      <c r="AE1917" s="152">
        <v>0.17</v>
      </c>
      <c r="AI1917" s="152">
        <v>97.82</v>
      </c>
      <c r="AJ1917" s="152">
        <v>1.67</v>
      </c>
      <c r="AK1917" s="156">
        <f t="shared" si="29"/>
        <v>1.2200000000000001E-2</v>
      </c>
      <c r="AL1917" s="151">
        <v>122</v>
      </c>
      <c r="AN1917" s="151">
        <v>240.30726949999999</v>
      </c>
      <c r="AO1917" s="151">
        <v>600</v>
      </c>
      <c r="CR1917" s="152">
        <v>1.1000000000000001</v>
      </c>
      <c r="CS1917" s="152">
        <v>0.34300000000000003</v>
      </c>
      <c r="DC1917" s="152">
        <v>38.837000000000003</v>
      </c>
      <c r="DF1917" s="152">
        <v>13.148999999999999</v>
      </c>
      <c r="DG1917" s="152">
        <v>44.72</v>
      </c>
      <c r="DH1917" s="152">
        <v>0.20599999999999999</v>
      </c>
      <c r="DI1917" s="152">
        <v>4.7E-2</v>
      </c>
      <c r="DJ1917" s="152">
        <v>0.188</v>
      </c>
      <c r="DM1917" s="152">
        <v>0.252</v>
      </c>
      <c r="DO1917" s="154">
        <v>85.84</v>
      </c>
      <c r="ED1917" s="152">
        <v>52.2</v>
      </c>
      <c r="EE1917" s="152">
        <v>1.27</v>
      </c>
      <c r="EF1917" s="152">
        <v>16.82</v>
      </c>
      <c r="EH1917" s="152">
        <v>8.3800000000000008</v>
      </c>
      <c r="EK1917" s="152">
        <v>0.16</v>
      </c>
      <c r="EL1917" s="152">
        <v>6.13</v>
      </c>
      <c r="EM1917" s="152">
        <v>11.17</v>
      </c>
      <c r="EO1917" s="152">
        <v>3.38</v>
      </c>
      <c r="EP1917" s="152">
        <v>0.16</v>
      </c>
      <c r="ET1917" s="152">
        <v>1.38</v>
      </c>
      <c r="EZ1917" s="151">
        <v>600</v>
      </c>
      <c r="FD1917" s="152">
        <v>31.8</v>
      </c>
      <c r="FE1917" s="152">
        <v>7820</v>
      </c>
      <c r="FF1917" s="152">
        <v>305</v>
      </c>
      <c r="FG1917" s="152">
        <v>162</v>
      </c>
      <c r="FH1917" s="152">
        <v>1243</v>
      </c>
      <c r="FI1917" s="152">
        <v>35.9</v>
      </c>
      <c r="FJ1917" s="152">
        <v>53.4</v>
      </c>
      <c r="FK1917" s="152">
        <v>96.2</v>
      </c>
      <c r="FL1917" s="152">
        <v>65.8</v>
      </c>
      <c r="FM1917" s="152">
        <v>16.8</v>
      </c>
      <c r="FP1917" s="152">
        <v>3.26</v>
      </c>
      <c r="FQ1917" s="152">
        <v>167</v>
      </c>
      <c r="FR1917" s="152">
        <v>22.1</v>
      </c>
      <c r="FS1917" s="152">
        <v>68.900000000000006</v>
      </c>
      <c r="FT1917" s="152">
        <v>0.93200000000000005</v>
      </c>
      <c r="FU1917" s="152">
        <v>0.74299999999999999</v>
      </c>
      <c r="FX1917" s="152">
        <v>0.183</v>
      </c>
      <c r="FY1917" s="152">
        <v>50</v>
      </c>
      <c r="FZ1917" s="152">
        <v>2.5499999999999998</v>
      </c>
      <c r="GA1917" s="152">
        <v>9.8800000000000008</v>
      </c>
      <c r="GB1917" s="152">
        <v>1.68</v>
      </c>
      <c r="GC1917" s="152">
        <v>8.6999999999999993</v>
      </c>
      <c r="GD1917" s="152">
        <v>2.64</v>
      </c>
      <c r="GE1917" s="152">
        <v>1.21</v>
      </c>
      <c r="GF1917" s="152">
        <v>3.5</v>
      </c>
      <c r="GG1917" s="152">
        <v>0.57999999999999996</v>
      </c>
      <c r="GH1917" s="152">
        <v>3.8</v>
      </c>
      <c r="GI1917" s="152">
        <v>0.77800000000000002</v>
      </c>
      <c r="GJ1917" s="152">
        <v>2.36</v>
      </c>
      <c r="GK1917" s="152">
        <v>0.34399999999999997</v>
      </c>
      <c r="GL1917" s="152">
        <v>2.21</v>
      </c>
      <c r="GM1917" s="152">
        <v>0.35</v>
      </c>
      <c r="GN1917" s="152">
        <v>1.88</v>
      </c>
      <c r="GO1917" s="152">
        <v>0.127</v>
      </c>
      <c r="GP1917" s="152">
        <v>0.40200000000000002</v>
      </c>
      <c r="GS1917" s="152">
        <v>1.05</v>
      </c>
      <c r="GT1917" s="152">
        <v>0.21099999999999999</v>
      </c>
      <c r="GU1917" s="152">
        <v>0.115</v>
      </c>
    </row>
    <row r="1918" spans="1:203">
      <c r="A1918" s="151">
        <v>7602</v>
      </c>
      <c r="B1918" s="152" t="s">
        <v>2859</v>
      </c>
      <c r="C1918" s="152" t="s">
        <v>4626</v>
      </c>
      <c r="D1918" s="152" t="s">
        <v>4627</v>
      </c>
      <c r="E1918" s="152" t="s">
        <v>5162</v>
      </c>
      <c r="F1918" s="152" t="s">
        <v>10364</v>
      </c>
      <c r="H1918" s="151">
        <v>241131</v>
      </c>
      <c r="L1918" s="153" t="s">
        <v>5163</v>
      </c>
      <c r="M1918" s="153" t="s">
        <v>4034</v>
      </c>
      <c r="O1918" s="151">
        <v>3513</v>
      </c>
      <c r="P1918" s="152">
        <v>-35.357999999999997</v>
      </c>
      <c r="Q1918" s="152">
        <v>178.553</v>
      </c>
      <c r="R1918" s="152" t="s">
        <v>4630</v>
      </c>
      <c r="S1918" s="152" t="s">
        <v>2716</v>
      </c>
      <c r="T1918" s="152">
        <v>52.93</v>
      </c>
      <c r="U1918" s="152">
        <v>0.87</v>
      </c>
      <c r="V1918" s="152">
        <v>15.17</v>
      </c>
      <c r="X1918" s="152">
        <v>9.9499999999999993</v>
      </c>
      <c r="AA1918" s="152">
        <v>5.94</v>
      </c>
      <c r="AB1918" s="152">
        <v>0.19</v>
      </c>
      <c r="AC1918" s="152">
        <v>9.59</v>
      </c>
      <c r="AD1918" s="152">
        <v>2.68</v>
      </c>
      <c r="AE1918" s="152">
        <v>0.43</v>
      </c>
      <c r="AI1918" s="152">
        <v>97.99</v>
      </c>
      <c r="AJ1918" s="152">
        <v>2.0699999999999998</v>
      </c>
      <c r="AK1918" s="156">
        <f t="shared" si="29"/>
        <v>1.29E-2</v>
      </c>
      <c r="AL1918" s="151">
        <v>129</v>
      </c>
      <c r="AN1918" s="151">
        <v>240.30726949999999</v>
      </c>
      <c r="AO1918" s="151">
        <v>1700</v>
      </c>
      <c r="CR1918" s="152">
        <v>0.98</v>
      </c>
      <c r="CS1918" s="152">
        <v>0.28999999999999998</v>
      </c>
      <c r="DC1918" s="152">
        <v>38.567</v>
      </c>
      <c r="DF1918" s="152">
        <v>18.526</v>
      </c>
      <c r="DG1918" s="152">
        <v>41.670999999999999</v>
      </c>
      <c r="DH1918" s="152">
        <v>0.29799999999999999</v>
      </c>
      <c r="DJ1918" s="152">
        <v>6.6000000000000003E-2</v>
      </c>
      <c r="DM1918" s="152">
        <v>0.216</v>
      </c>
      <c r="DO1918" s="154">
        <v>80.040000000000006</v>
      </c>
      <c r="ED1918" s="152">
        <v>54.27</v>
      </c>
      <c r="EE1918" s="152">
        <v>1</v>
      </c>
      <c r="EF1918" s="152">
        <v>14.65</v>
      </c>
      <c r="EH1918" s="152">
        <v>10.47</v>
      </c>
      <c r="EK1918" s="152">
        <v>0.19</v>
      </c>
      <c r="EL1918" s="152">
        <v>5.15</v>
      </c>
      <c r="EM1918" s="152">
        <v>9.67</v>
      </c>
      <c r="EO1918" s="152">
        <v>2.76</v>
      </c>
      <c r="EP1918" s="152">
        <v>0.43</v>
      </c>
      <c r="ET1918" s="152">
        <v>0.85</v>
      </c>
      <c r="EY1918" s="151">
        <v>40.051211590000001</v>
      </c>
      <c r="EZ1918" s="151">
        <v>1700</v>
      </c>
      <c r="FA1918" s="152">
        <v>6.42</v>
      </c>
      <c r="FD1918" s="152">
        <v>43.8</v>
      </c>
      <c r="FE1918" s="152">
        <v>6317</v>
      </c>
      <c r="FF1918" s="152">
        <v>375</v>
      </c>
      <c r="FG1918" s="152">
        <v>25.2</v>
      </c>
      <c r="FH1918" s="152">
        <v>1615</v>
      </c>
      <c r="FI1918" s="152">
        <v>35.200000000000003</v>
      </c>
      <c r="FJ1918" s="152">
        <v>16.3</v>
      </c>
      <c r="FK1918" s="152">
        <v>152</v>
      </c>
      <c r="FL1918" s="152">
        <v>87.5</v>
      </c>
      <c r="FM1918" s="152">
        <v>15.6</v>
      </c>
      <c r="FP1918" s="152">
        <v>8.94</v>
      </c>
      <c r="FQ1918" s="152">
        <v>213</v>
      </c>
      <c r="FR1918" s="152">
        <v>22.3</v>
      </c>
      <c r="FS1918" s="152">
        <v>57.5</v>
      </c>
      <c r="FT1918" s="152">
        <v>1.19</v>
      </c>
      <c r="FU1918" s="152">
        <v>0.35099999999999998</v>
      </c>
      <c r="FX1918" s="152">
        <v>0.22600000000000001</v>
      </c>
      <c r="FY1918" s="152">
        <v>193</v>
      </c>
      <c r="FZ1918" s="152">
        <v>5.08</v>
      </c>
      <c r="GA1918" s="152">
        <v>12.6</v>
      </c>
      <c r="GB1918" s="152">
        <v>1.95</v>
      </c>
      <c r="GC1918" s="152">
        <v>9.99</v>
      </c>
      <c r="GD1918" s="152">
        <v>2.88</v>
      </c>
      <c r="GE1918" s="152">
        <v>1.06</v>
      </c>
      <c r="GF1918" s="152">
        <v>3.44</v>
      </c>
      <c r="GG1918" s="152">
        <v>0.56699999999999995</v>
      </c>
      <c r="GH1918" s="152">
        <v>4.01</v>
      </c>
      <c r="GI1918" s="152">
        <v>0.80600000000000005</v>
      </c>
      <c r="GJ1918" s="152">
        <v>2.58</v>
      </c>
      <c r="GK1918" s="152">
        <v>0.32400000000000001</v>
      </c>
      <c r="GL1918" s="152">
        <v>2.38</v>
      </c>
      <c r="GM1918" s="152">
        <v>0.38600000000000001</v>
      </c>
      <c r="GN1918" s="152">
        <v>1.62</v>
      </c>
      <c r="GO1918" s="152">
        <v>7.5999999999999998E-2</v>
      </c>
      <c r="GP1918" s="152">
        <v>5.2999999999999999E-2</v>
      </c>
      <c r="GS1918" s="152">
        <v>1.74</v>
      </c>
      <c r="GT1918" s="152">
        <v>0.61899999999999999</v>
      </c>
      <c r="GU1918" s="152">
        <v>0.19600000000000001</v>
      </c>
    </row>
    <row r="1919" spans="1:203">
      <c r="A1919" s="151">
        <v>7603</v>
      </c>
      <c r="B1919" s="152" t="s">
        <v>2859</v>
      </c>
      <c r="C1919" s="152" t="s">
        <v>4626</v>
      </c>
      <c r="D1919" s="152" t="s">
        <v>4627</v>
      </c>
      <c r="E1919" s="152" t="s">
        <v>5162</v>
      </c>
      <c r="F1919" s="152" t="s">
        <v>10365</v>
      </c>
      <c r="H1919" s="151">
        <v>241131</v>
      </c>
      <c r="L1919" s="153" t="s">
        <v>5163</v>
      </c>
      <c r="M1919" s="153" t="s">
        <v>3385</v>
      </c>
      <c r="O1919" s="151">
        <v>3513</v>
      </c>
      <c r="P1919" s="152">
        <v>-35.357999999999997</v>
      </c>
      <c r="Q1919" s="152">
        <v>178.553</v>
      </c>
      <c r="R1919" s="152" t="s">
        <v>4630</v>
      </c>
      <c r="S1919" s="152" t="s">
        <v>2716</v>
      </c>
      <c r="T1919" s="152">
        <v>53.77</v>
      </c>
      <c r="U1919" s="152">
        <v>0.89</v>
      </c>
      <c r="V1919" s="152">
        <v>15.12</v>
      </c>
      <c r="X1919" s="152">
        <v>10.02</v>
      </c>
      <c r="AA1919" s="152">
        <v>5.78</v>
      </c>
      <c r="AB1919" s="152">
        <v>0.16</v>
      </c>
      <c r="AC1919" s="152">
        <v>9.49</v>
      </c>
      <c r="AD1919" s="152">
        <v>2.81</v>
      </c>
      <c r="AE1919" s="152">
        <v>0.39</v>
      </c>
      <c r="AI1919" s="152">
        <v>98.66</v>
      </c>
      <c r="AJ1919" s="152">
        <v>1.84</v>
      </c>
      <c r="AK1919" s="156">
        <f t="shared" si="29"/>
        <v>6.7000000000000002E-3</v>
      </c>
      <c r="AL1919" s="151">
        <v>67</v>
      </c>
      <c r="AN1919" s="151">
        <v>240.30726949999999</v>
      </c>
      <c r="AO1919" s="151">
        <v>1700</v>
      </c>
      <c r="CR1919" s="152">
        <v>1.49</v>
      </c>
      <c r="CS1919" s="152">
        <v>0.51500000000000001</v>
      </c>
      <c r="DC1919" s="152">
        <v>39.335999999999999</v>
      </c>
      <c r="DF1919" s="152">
        <v>19.715</v>
      </c>
      <c r="DG1919" s="152">
        <v>42.267000000000003</v>
      </c>
      <c r="DH1919" s="152">
        <v>0.31</v>
      </c>
      <c r="DI1919" s="152">
        <v>5.0000000000000001E-3</v>
      </c>
      <c r="DJ1919" s="152">
        <v>4.8000000000000001E-2</v>
      </c>
      <c r="DM1919" s="152">
        <v>0.219</v>
      </c>
      <c r="DO1919" s="154">
        <v>79.260000000000005</v>
      </c>
      <c r="ED1919" s="152">
        <v>54.27</v>
      </c>
      <c r="EE1919" s="152">
        <v>1</v>
      </c>
      <c r="EF1919" s="152">
        <v>14.65</v>
      </c>
      <c r="EH1919" s="152">
        <v>10.47</v>
      </c>
      <c r="EK1919" s="152">
        <v>0.19</v>
      </c>
      <c r="EL1919" s="152">
        <v>5.15</v>
      </c>
      <c r="EM1919" s="152">
        <v>9.67</v>
      </c>
      <c r="EO1919" s="152">
        <v>2.76</v>
      </c>
      <c r="EP1919" s="152">
        <v>0.43</v>
      </c>
      <c r="ET1919" s="152">
        <v>0.85</v>
      </c>
      <c r="EY1919" s="151">
        <v>40.051211590000001</v>
      </c>
      <c r="EZ1919" s="151">
        <v>1700</v>
      </c>
      <c r="FA1919" s="152">
        <v>6.42</v>
      </c>
      <c r="FD1919" s="152">
        <v>43.8</v>
      </c>
      <c r="FE1919" s="152">
        <v>6317</v>
      </c>
      <c r="FF1919" s="152">
        <v>375</v>
      </c>
      <c r="FG1919" s="152">
        <v>25.2</v>
      </c>
      <c r="FH1919" s="152">
        <v>1615</v>
      </c>
      <c r="FI1919" s="152">
        <v>35.200000000000003</v>
      </c>
      <c r="FJ1919" s="152">
        <v>16.3</v>
      </c>
      <c r="FK1919" s="152">
        <v>152</v>
      </c>
      <c r="FL1919" s="152">
        <v>87.5</v>
      </c>
      <c r="FM1919" s="152">
        <v>15.6</v>
      </c>
      <c r="FP1919" s="152">
        <v>8.94</v>
      </c>
      <c r="FQ1919" s="152">
        <v>213</v>
      </c>
      <c r="FR1919" s="152">
        <v>22.3</v>
      </c>
      <c r="FS1919" s="152">
        <v>57.5</v>
      </c>
      <c r="FT1919" s="152">
        <v>1.19</v>
      </c>
      <c r="FU1919" s="152">
        <v>0.35099999999999998</v>
      </c>
      <c r="FX1919" s="152">
        <v>0.22600000000000001</v>
      </c>
      <c r="FY1919" s="152">
        <v>193</v>
      </c>
      <c r="FZ1919" s="152">
        <v>5.08</v>
      </c>
      <c r="GA1919" s="152">
        <v>12.6</v>
      </c>
      <c r="GB1919" s="152">
        <v>1.95</v>
      </c>
      <c r="GC1919" s="152">
        <v>9.99</v>
      </c>
      <c r="GD1919" s="152">
        <v>2.88</v>
      </c>
      <c r="GE1919" s="152">
        <v>1.06</v>
      </c>
      <c r="GF1919" s="152">
        <v>3.44</v>
      </c>
      <c r="GG1919" s="152">
        <v>0.56699999999999995</v>
      </c>
      <c r="GH1919" s="152">
        <v>4.01</v>
      </c>
      <c r="GI1919" s="152">
        <v>0.80600000000000005</v>
      </c>
      <c r="GJ1919" s="152">
        <v>2.58</v>
      </c>
      <c r="GK1919" s="152">
        <v>0.32400000000000001</v>
      </c>
      <c r="GL1919" s="152">
        <v>2.38</v>
      </c>
      <c r="GM1919" s="152">
        <v>0.38600000000000001</v>
      </c>
      <c r="GN1919" s="152">
        <v>1.62</v>
      </c>
      <c r="GO1919" s="152">
        <v>7.5999999999999998E-2</v>
      </c>
      <c r="GP1919" s="152">
        <v>5.2999999999999999E-2</v>
      </c>
      <c r="GS1919" s="152">
        <v>1.74</v>
      </c>
      <c r="GT1919" s="152">
        <v>0.61899999999999999</v>
      </c>
      <c r="GU1919" s="152">
        <v>0.19600000000000001</v>
      </c>
    </row>
    <row r="1920" spans="1:203">
      <c r="A1920" s="151">
        <v>7605</v>
      </c>
      <c r="B1920" s="152" t="s">
        <v>2859</v>
      </c>
      <c r="C1920" s="152" t="s">
        <v>4626</v>
      </c>
      <c r="D1920" s="152" t="s">
        <v>4627</v>
      </c>
      <c r="E1920" s="152" t="s">
        <v>5067</v>
      </c>
      <c r="F1920" s="152" t="s">
        <v>10366</v>
      </c>
      <c r="H1920" s="151">
        <v>241130</v>
      </c>
      <c r="L1920" s="153" t="s">
        <v>5068</v>
      </c>
      <c r="M1920" s="153" t="s">
        <v>3111</v>
      </c>
      <c r="O1920" s="151">
        <v>3513</v>
      </c>
      <c r="P1920" s="152">
        <v>-35.731000000000002</v>
      </c>
      <c r="Q1920" s="152">
        <v>178.50200000000001</v>
      </c>
      <c r="R1920" s="152" t="s">
        <v>4630</v>
      </c>
      <c r="S1920" s="152" t="s">
        <v>2716</v>
      </c>
      <c r="T1920" s="152">
        <v>52.45</v>
      </c>
      <c r="U1920" s="152">
        <v>0.79</v>
      </c>
      <c r="V1920" s="152">
        <v>13.95</v>
      </c>
      <c r="X1920" s="152">
        <v>13.41</v>
      </c>
      <c r="AA1920" s="152">
        <v>5.07</v>
      </c>
      <c r="AB1920" s="152">
        <v>0.22</v>
      </c>
      <c r="AC1920" s="152">
        <v>8.5399999999999991</v>
      </c>
      <c r="AD1920" s="152">
        <v>2.86</v>
      </c>
      <c r="AE1920" s="152">
        <v>0.52</v>
      </c>
      <c r="AI1920" s="152">
        <v>98.11</v>
      </c>
      <c r="AJ1920" s="152">
        <v>1.62</v>
      </c>
      <c r="AK1920" s="156">
        <f t="shared" si="29"/>
        <v>1.83E-2</v>
      </c>
      <c r="AL1920" s="151">
        <v>183</v>
      </c>
      <c r="AN1920" s="151">
        <v>160.20484640000001</v>
      </c>
      <c r="AO1920" s="151">
        <v>2500</v>
      </c>
      <c r="CR1920" s="152">
        <v>1.08</v>
      </c>
      <c r="CS1920" s="152">
        <v>0.33400000000000002</v>
      </c>
      <c r="DC1920" s="152">
        <v>37.234000000000002</v>
      </c>
      <c r="DF1920" s="152">
        <v>25.387</v>
      </c>
      <c r="DG1920" s="152">
        <v>36.200000000000003</v>
      </c>
      <c r="DH1920" s="152">
        <v>0.40799999999999997</v>
      </c>
      <c r="DJ1920" s="152">
        <v>3.7999999999999999E-2</v>
      </c>
      <c r="DM1920" s="152">
        <v>0.193</v>
      </c>
      <c r="DO1920" s="154">
        <v>71.77</v>
      </c>
      <c r="ED1920" s="152">
        <v>56.7</v>
      </c>
      <c r="EE1920" s="152">
        <v>1.1000000000000001</v>
      </c>
      <c r="EF1920" s="152">
        <v>12.71</v>
      </c>
      <c r="EH1920" s="152">
        <v>12.98</v>
      </c>
      <c r="EK1920" s="152">
        <v>0.24</v>
      </c>
      <c r="EL1920" s="152">
        <v>3.42</v>
      </c>
      <c r="EM1920" s="152">
        <v>7.5</v>
      </c>
      <c r="EO1920" s="152">
        <v>3.19</v>
      </c>
      <c r="EP1920" s="152">
        <v>0.82</v>
      </c>
      <c r="ET1920" s="152">
        <v>1.23</v>
      </c>
      <c r="EY1920" s="151">
        <v>40.051211590000001</v>
      </c>
      <c r="EZ1920" s="151">
        <v>2800</v>
      </c>
    </row>
    <row r="1921" spans="1:205">
      <c r="A1921" s="151">
        <v>7606</v>
      </c>
      <c r="B1921" s="152" t="s">
        <v>2859</v>
      </c>
      <c r="C1921" s="152" t="s">
        <v>4626</v>
      </c>
      <c r="D1921" s="152" t="s">
        <v>4627</v>
      </c>
      <c r="E1921" s="152" t="s">
        <v>5067</v>
      </c>
      <c r="F1921" s="152" t="s">
        <v>10367</v>
      </c>
      <c r="H1921" s="151">
        <v>241130</v>
      </c>
      <c r="L1921" s="153" t="s">
        <v>5068</v>
      </c>
      <c r="M1921" s="153" t="s">
        <v>2059</v>
      </c>
      <c r="O1921" s="151">
        <v>3513</v>
      </c>
      <c r="P1921" s="152">
        <v>-35.731000000000002</v>
      </c>
      <c r="Q1921" s="152">
        <v>178.50200000000001</v>
      </c>
      <c r="R1921" s="152" t="s">
        <v>4630</v>
      </c>
      <c r="S1921" s="152" t="s">
        <v>2716</v>
      </c>
      <c r="T1921" s="152">
        <v>53.98</v>
      </c>
      <c r="U1921" s="152">
        <v>1.07</v>
      </c>
      <c r="V1921" s="152">
        <v>12.24</v>
      </c>
      <c r="X1921" s="152">
        <v>14.27</v>
      </c>
      <c r="AA1921" s="152">
        <v>5.17</v>
      </c>
      <c r="AB1921" s="152">
        <v>0.25</v>
      </c>
      <c r="AC1921" s="152">
        <v>7.78</v>
      </c>
      <c r="AD1921" s="152">
        <v>2.85</v>
      </c>
      <c r="AE1921" s="152">
        <v>0.69</v>
      </c>
      <c r="AI1921" s="152">
        <v>98.68</v>
      </c>
      <c r="AJ1921" s="152">
        <v>0.84</v>
      </c>
      <c r="AK1921" s="156">
        <f t="shared" si="29"/>
        <v>2.35E-2</v>
      </c>
      <c r="AL1921" s="151">
        <v>235</v>
      </c>
      <c r="AN1921" s="151">
        <v>160.20484640000001</v>
      </c>
      <c r="AO1921" s="151">
        <v>3300</v>
      </c>
      <c r="CR1921" s="152">
        <v>1</v>
      </c>
      <c r="CS1921" s="152">
        <v>0.3</v>
      </c>
      <c r="DC1921" s="152">
        <v>36.862000000000002</v>
      </c>
      <c r="DF1921" s="152">
        <v>26.238</v>
      </c>
      <c r="DG1921" s="152">
        <v>35.475999999999999</v>
      </c>
      <c r="DH1921" s="152">
        <v>0.40500000000000003</v>
      </c>
      <c r="DJ1921" s="152">
        <v>3.3000000000000002E-2</v>
      </c>
      <c r="DM1921" s="152">
        <v>0.19600000000000001</v>
      </c>
      <c r="DO1921" s="154">
        <v>70.680000000000007</v>
      </c>
      <c r="ED1921" s="152">
        <v>56.7</v>
      </c>
      <c r="EE1921" s="152">
        <v>1.1000000000000001</v>
      </c>
      <c r="EF1921" s="152">
        <v>12.71</v>
      </c>
      <c r="EH1921" s="152">
        <v>12.98</v>
      </c>
      <c r="EK1921" s="152">
        <v>0.24</v>
      </c>
      <c r="EL1921" s="152">
        <v>3.42</v>
      </c>
      <c r="EM1921" s="152">
        <v>7.5</v>
      </c>
      <c r="EO1921" s="152">
        <v>3.19</v>
      </c>
      <c r="EP1921" s="152">
        <v>0.82</v>
      </c>
      <c r="ET1921" s="152">
        <v>1.23</v>
      </c>
      <c r="EY1921" s="151">
        <v>40.051211590000001</v>
      </c>
      <c r="EZ1921" s="151">
        <v>2800</v>
      </c>
    </row>
    <row r="1922" spans="1:205">
      <c r="A1922" s="151">
        <v>7609</v>
      </c>
      <c r="B1922" s="152" t="s">
        <v>2859</v>
      </c>
      <c r="C1922" s="152" t="s">
        <v>4626</v>
      </c>
      <c r="D1922" s="152" t="s">
        <v>4627</v>
      </c>
      <c r="E1922" s="152" t="s">
        <v>4890</v>
      </c>
      <c r="F1922" s="152" t="s">
        <v>10368</v>
      </c>
      <c r="H1922" s="151">
        <v>241120</v>
      </c>
      <c r="L1922" s="153" t="s">
        <v>4891</v>
      </c>
      <c r="M1922" s="153" t="s">
        <v>4034</v>
      </c>
      <c r="O1922" s="151">
        <v>3513</v>
      </c>
      <c r="P1922" s="152">
        <v>-36.112000000000002</v>
      </c>
      <c r="Q1922" s="152">
        <v>178.04499999999999</v>
      </c>
      <c r="R1922" s="152" t="s">
        <v>4630</v>
      </c>
      <c r="S1922" s="152" t="s">
        <v>2716</v>
      </c>
      <c r="T1922" s="152">
        <v>51.99</v>
      </c>
      <c r="U1922" s="152">
        <v>1.07</v>
      </c>
      <c r="V1922" s="152">
        <v>14.22</v>
      </c>
      <c r="X1922" s="152">
        <v>11.71</v>
      </c>
      <c r="AA1922" s="152">
        <v>5.8</v>
      </c>
      <c r="AB1922" s="152">
        <v>0.23</v>
      </c>
      <c r="AC1922" s="152">
        <v>9.69</v>
      </c>
      <c r="AD1922" s="152">
        <v>2.96</v>
      </c>
      <c r="AE1922" s="152">
        <v>0.51</v>
      </c>
      <c r="AI1922" s="152">
        <v>98.49</v>
      </c>
      <c r="AJ1922" s="152">
        <v>1.75</v>
      </c>
      <c r="AK1922" s="156">
        <f t="shared" si="29"/>
        <v>4.0000000000000001E-3</v>
      </c>
      <c r="AL1922" s="151">
        <v>40</v>
      </c>
      <c r="AN1922" s="151">
        <v>400.51211590000003</v>
      </c>
      <c r="AO1922" s="151">
        <v>2100</v>
      </c>
      <c r="CR1922" s="152">
        <v>1.3</v>
      </c>
      <c r="CS1922" s="152">
        <v>0.43</v>
      </c>
      <c r="DC1922" s="152">
        <v>37.773000000000003</v>
      </c>
      <c r="DF1922" s="152">
        <v>21.084</v>
      </c>
      <c r="DG1922" s="152">
        <v>39.271000000000001</v>
      </c>
      <c r="DH1922" s="152">
        <v>0.32400000000000001</v>
      </c>
      <c r="DI1922" s="152">
        <v>1.7000000000000001E-2</v>
      </c>
      <c r="DJ1922" s="152">
        <v>8.1000000000000003E-2</v>
      </c>
      <c r="DM1922" s="152">
        <v>0.216</v>
      </c>
      <c r="DO1922" s="154">
        <v>76.849999999999994</v>
      </c>
      <c r="ED1922" s="152">
        <v>53.03</v>
      </c>
      <c r="EE1922" s="152">
        <v>1.27</v>
      </c>
      <c r="EF1922" s="152">
        <v>14.07</v>
      </c>
      <c r="EH1922" s="152">
        <v>11.77</v>
      </c>
      <c r="EK1922" s="152">
        <v>0.21</v>
      </c>
      <c r="EL1922" s="152">
        <v>4.47</v>
      </c>
      <c r="EM1922" s="152">
        <v>8.7200000000000006</v>
      </c>
      <c r="EO1922" s="152">
        <v>3.13</v>
      </c>
      <c r="EP1922" s="152">
        <v>0.59</v>
      </c>
      <c r="ET1922" s="152">
        <v>1.28</v>
      </c>
      <c r="EY1922" s="151">
        <v>120.15363480000001</v>
      </c>
      <c r="EZ1922" s="151">
        <v>2400</v>
      </c>
    </row>
    <row r="1923" spans="1:205">
      <c r="A1923" s="151">
        <v>7610</v>
      </c>
      <c r="B1923" s="152" t="s">
        <v>2859</v>
      </c>
      <c r="C1923" s="152" t="s">
        <v>4626</v>
      </c>
      <c r="D1923" s="152" t="s">
        <v>4627</v>
      </c>
      <c r="E1923" s="152" t="s">
        <v>4890</v>
      </c>
      <c r="F1923" s="152" t="s">
        <v>10369</v>
      </c>
      <c r="H1923" s="151">
        <v>241120</v>
      </c>
      <c r="L1923" s="153" t="s">
        <v>4891</v>
      </c>
      <c r="M1923" s="153" t="s">
        <v>4892</v>
      </c>
      <c r="O1923" s="151">
        <v>3513</v>
      </c>
      <c r="P1923" s="152">
        <v>-36.112000000000002</v>
      </c>
      <c r="Q1923" s="152">
        <v>178.04499999999999</v>
      </c>
      <c r="R1923" s="152" t="s">
        <v>4630</v>
      </c>
      <c r="S1923" s="152" t="s">
        <v>2716</v>
      </c>
      <c r="T1923" s="152">
        <v>51.73</v>
      </c>
      <c r="U1923" s="152">
        <v>1.07</v>
      </c>
      <c r="V1923" s="152">
        <v>15.18</v>
      </c>
      <c r="X1923" s="152">
        <v>11.19</v>
      </c>
      <c r="AA1923" s="152">
        <v>5.64</v>
      </c>
      <c r="AB1923" s="152">
        <v>0.18</v>
      </c>
      <c r="AC1923" s="152">
        <v>9.31</v>
      </c>
      <c r="AD1923" s="152">
        <v>2.85</v>
      </c>
      <c r="AE1923" s="152">
        <v>0.53</v>
      </c>
      <c r="AI1923" s="152">
        <v>98.03</v>
      </c>
      <c r="AJ1923" s="152">
        <v>2.17</v>
      </c>
      <c r="AK1923" s="156">
        <f t="shared" ref="AK1923:AK1986" si="30">AL1923/10000</f>
        <v>5.1000000000000004E-3</v>
      </c>
      <c r="AL1923" s="151">
        <v>51</v>
      </c>
      <c r="AN1923" s="151">
        <v>520.66575069999999</v>
      </c>
      <c r="AO1923" s="151">
        <v>2300</v>
      </c>
      <c r="DC1923" s="152">
        <v>37.963000000000001</v>
      </c>
      <c r="DF1923" s="152">
        <v>21.113</v>
      </c>
      <c r="DG1923" s="152">
        <v>39.648000000000003</v>
      </c>
      <c r="DH1923" s="152">
        <v>0.35099999999999998</v>
      </c>
      <c r="DJ1923" s="152">
        <v>0.1</v>
      </c>
      <c r="DM1923" s="152">
        <v>0.21</v>
      </c>
      <c r="DO1923" s="154">
        <v>77</v>
      </c>
      <c r="ED1923" s="152">
        <v>53.03</v>
      </c>
      <c r="EE1923" s="152">
        <v>1.27</v>
      </c>
      <c r="EF1923" s="152">
        <v>14.07</v>
      </c>
      <c r="EH1923" s="152">
        <v>11.77</v>
      </c>
      <c r="EK1923" s="152">
        <v>0.21</v>
      </c>
      <c r="EL1923" s="152">
        <v>4.47</v>
      </c>
      <c r="EM1923" s="152">
        <v>8.7200000000000006</v>
      </c>
      <c r="EO1923" s="152">
        <v>3.13</v>
      </c>
      <c r="EP1923" s="152">
        <v>0.59</v>
      </c>
      <c r="ET1923" s="152">
        <v>1.28</v>
      </c>
      <c r="EY1923" s="151">
        <v>120.15363480000001</v>
      </c>
      <c r="EZ1923" s="151">
        <v>2400</v>
      </c>
    </row>
    <row r="1924" spans="1:205">
      <c r="A1924" s="151">
        <v>7611</v>
      </c>
      <c r="B1924" s="152" t="s">
        <v>2859</v>
      </c>
      <c r="C1924" s="152" t="s">
        <v>4626</v>
      </c>
      <c r="D1924" s="152" t="s">
        <v>4627</v>
      </c>
      <c r="E1924" s="152" t="s">
        <v>4890</v>
      </c>
      <c r="F1924" s="152" t="s">
        <v>10370</v>
      </c>
      <c r="H1924" s="151">
        <v>241120</v>
      </c>
      <c r="L1924" s="153" t="s">
        <v>4891</v>
      </c>
      <c r="M1924" s="153" t="s">
        <v>5038</v>
      </c>
      <c r="O1924" s="151">
        <v>3513</v>
      </c>
      <c r="P1924" s="152">
        <v>-36.112000000000002</v>
      </c>
      <c r="Q1924" s="152">
        <v>178.04499999999999</v>
      </c>
      <c r="R1924" s="152" t="s">
        <v>4630</v>
      </c>
      <c r="S1924" s="152" t="s">
        <v>2716</v>
      </c>
      <c r="T1924" s="152">
        <v>52.31</v>
      </c>
      <c r="U1924" s="152">
        <v>1.04</v>
      </c>
      <c r="V1924" s="152">
        <v>14.88</v>
      </c>
      <c r="X1924" s="152">
        <v>11.12</v>
      </c>
      <c r="AA1924" s="152">
        <v>5.66</v>
      </c>
      <c r="AB1924" s="152">
        <v>0.21</v>
      </c>
      <c r="AC1924" s="152">
        <v>8.82</v>
      </c>
      <c r="AD1924" s="152">
        <v>3.09</v>
      </c>
      <c r="AE1924" s="152">
        <v>0.59</v>
      </c>
      <c r="AI1924" s="152">
        <v>98.06</v>
      </c>
      <c r="AJ1924" s="152">
        <v>2.14</v>
      </c>
      <c r="AK1924" s="156">
        <f t="shared" si="30"/>
        <v>6.0000000000000001E-3</v>
      </c>
      <c r="AL1924" s="151">
        <v>60</v>
      </c>
      <c r="AN1924" s="151">
        <v>440.56332750000001</v>
      </c>
      <c r="AO1924" s="151">
        <v>2400</v>
      </c>
      <c r="DC1924" s="152">
        <v>37.941000000000003</v>
      </c>
      <c r="DF1924" s="152">
        <v>21.055</v>
      </c>
      <c r="DG1924" s="152">
        <v>39.741999999999997</v>
      </c>
      <c r="DH1924" s="152">
        <v>0.32600000000000001</v>
      </c>
      <c r="DI1924" s="152">
        <v>6.0000000000000001E-3</v>
      </c>
      <c r="DJ1924" s="152">
        <v>0.10100000000000001</v>
      </c>
      <c r="DM1924" s="152">
        <v>0.20399999999999999</v>
      </c>
      <c r="DO1924" s="154">
        <v>77.09</v>
      </c>
      <c r="ED1924" s="152">
        <v>53.03</v>
      </c>
      <c r="EE1924" s="152">
        <v>1.27</v>
      </c>
      <c r="EF1924" s="152">
        <v>14.07</v>
      </c>
      <c r="EH1924" s="152">
        <v>11.77</v>
      </c>
      <c r="EK1924" s="152">
        <v>0.21</v>
      </c>
      <c r="EL1924" s="152">
        <v>4.47</v>
      </c>
      <c r="EM1924" s="152">
        <v>8.7200000000000006</v>
      </c>
      <c r="EO1924" s="152">
        <v>3.13</v>
      </c>
      <c r="EP1924" s="152">
        <v>0.59</v>
      </c>
      <c r="ET1924" s="152">
        <v>1.28</v>
      </c>
      <c r="EY1924" s="151">
        <v>120.15363480000001</v>
      </c>
      <c r="EZ1924" s="151">
        <v>2400</v>
      </c>
    </row>
    <row r="1925" spans="1:205">
      <c r="A1925" s="151">
        <v>7782</v>
      </c>
      <c r="B1925" s="152" t="s">
        <v>2859</v>
      </c>
      <c r="C1925" s="152" t="s">
        <v>2919</v>
      </c>
      <c r="D1925" s="152" t="s">
        <v>2920</v>
      </c>
      <c r="E1925" s="152" t="s">
        <v>3059</v>
      </c>
      <c r="F1925" s="152" t="s">
        <v>10371</v>
      </c>
      <c r="H1925" s="151">
        <v>313010</v>
      </c>
      <c r="J1925" s="151" t="s">
        <v>3060</v>
      </c>
      <c r="L1925" s="153" t="s">
        <v>3640</v>
      </c>
      <c r="M1925" s="153" t="s">
        <v>3869</v>
      </c>
      <c r="O1925" s="151">
        <v>2519</v>
      </c>
      <c r="P1925" s="152">
        <v>59.339166669999997</v>
      </c>
      <c r="Q1925" s="152">
        <v>-153.4197222</v>
      </c>
      <c r="R1925" s="152" t="s">
        <v>3063</v>
      </c>
      <c r="S1925" s="152" t="s">
        <v>2716</v>
      </c>
      <c r="T1925" s="152">
        <v>51.6</v>
      </c>
      <c r="U1925" s="152">
        <v>0.84</v>
      </c>
      <c r="V1925" s="152">
        <v>17.84</v>
      </c>
      <c r="X1925" s="152">
        <v>8.14</v>
      </c>
      <c r="AA1925" s="152">
        <v>4.4800000000000004</v>
      </c>
      <c r="AB1925" s="152">
        <v>0.11</v>
      </c>
      <c r="AC1925" s="152">
        <v>9.99</v>
      </c>
      <c r="AD1925" s="152">
        <v>2.66</v>
      </c>
      <c r="AE1925" s="152">
        <v>0.45</v>
      </c>
      <c r="AF1925" s="152">
        <v>0.2</v>
      </c>
      <c r="AJ1925" s="152">
        <v>3.51</v>
      </c>
      <c r="AK1925" s="156">
        <f t="shared" si="30"/>
        <v>7.4000000000000003E-3</v>
      </c>
      <c r="AL1925" s="151">
        <v>74</v>
      </c>
      <c r="AM1925" s="151">
        <v>383</v>
      </c>
      <c r="AN1925" s="151">
        <v>2647.35</v>
      </c>
      <c r="AO1925" s="151">
        <v>4486.51</v>
      </c>
      <c r="AQ1925" s="152">
        <v>9.7954369860000003</v>
      </c>
      <c r="AW1925" s="152">
        <v>35.311267749999999</v>
      </c>
      <c r="AY1925" s="151">
        <v>269.92923480000002</v>
      </c>
      <c r="AZ1925" s="152">
        <v>60.621237379999997</v>
      </c>
      <c r="BA1925" s="152">
        <v>58.504947199999997</v>
      </c>
      <c r="BB1925" s="152">
        <v>85.538172169999996</v>
      </c>
      <c r="BC1925" s="152">
        <v>129.89843389999999</v>
      </c>
      <c r="BD1925" s="152">
        <v>119.3599961</v>
      </c>
      <c r="BG1925" s="152">
        <v>7.6834849350000001</v>
      </c>
      <c r="BH1925" s="152">
        <v>685.49238330000003</v>
      </c>
      <c r="BI1925" s="152">
        <v>18.12981693</v>
      </c>
      <c r="BJ1925" s="152">
        <v>63.249051610000002</v>
      </c>
      <c r="BK1925" s="152">
        <v>1.4736809550000001</v>
      </c>
      <c r="BO1925" s="152">
        <v>207.22915610000001</v>
      </c>
      <c r="BP1925" s="152">
        <v>9.5390958189999999</v>
      </c>
      <c r="BQ1925" s="152">
        <v>22.603324180000001</v>
      </c>
      <c r="BR1925" s="152">
        <v>3.1460207599999999</v>
      </c>
      <c r="BS1925" s="152">
        <v>13.369831570000001</v>
      </c>
      <c r="BT1925" s="152">
        <v>3.4173544360000001</v>
      </c>
      <c r="BU1925" s="152">
        <v>1.2759718369999999</v>
      </c>
      <c r="BV1925" s="152">
        <v>3.9601665779999999</v>
      </c>
      <c r="BX1925" s="152">
        <v>3.0696005880000001</v>
      </c>
      <c r="BZ1925" s="152">
        <v>1.37758706</v>
      </c>
      <c r="CB1925" s="152">
        <v>2.5259081640000001</v>
      </c>
      <c r="CC1925" s="152">
        <v>0.26523888000000001</v>
      </c>
      <c r="CD1925" s="152">
        <v>1.6580522799999999</v>
      </c>
      <c r="CH1925" s="152">
        <v>1.822963651</v>
      </c>
      <c r="CJ1925" s="152">
        <v>1.4969486569999999</v>
      </c>
      <c r="CK1925" s="152">
        <v>0.60388470999999999</v>
      </c>
      <c r="CR1925" s="152">
        <v>1.38</v>
      </c>
      <c r="CS1925" s="152">
        <v>0.71</v>
      </c>
      <c r="DO1925" s="154">
        <v>76</v>
      </c>
      <c r="ED1925" s="152">
        <v>52.003751299999998</v>
      </c>
      <c r="EE1925" s="152">
        <v>0.55548772999999996</v>
      </c>
      <c r="EF1925" s="152">
        <v>13.372104630000001</v>
      </c>
      <c r="EH1925" s="152">
        <v>8.6879169740000002</v>
      </c>
      <c r="EK1925" s="152">
        <v>0.17169620699999999</v>
      </c>
      <c r="EL1925" s="152">
        <v>11.27135103</v>
      </c>
      <c r="EM1925" s="152">
        <v>11.66524233</v>
      </c>
      <c r="EO1925" s="152">
        <v>1.868458728</v>
      </c>
      <c r="EP1925" s="152">
        <v>0.33329263799999997</v>
      </c>
      <c r="EQ1925" s="152">
        <v>7.0698438000000002E-2</v>
      </c>
      <c r="GW1925" s="152">
        <v>1.75</v>
      </c>
    </row>
    <row r="1926" spans="1:205">
      <c r="A1926" s="151">
        <v>7787</v>
      </c>
      <c r="B1926" s="152" t="s">
        <v>2859</v>
      </c>
      <c r="C1926" s="152" t="s">
        <v>2919</v>
      </c>
      <c r="D1926" s="152" t="s">
        <v>2920</v>
      </c>
      <c r="E1926" s="152" t="s">
        <v>3059</v>
      </c>
      <c r="F1926" s="152" t="s">
        <v>10372</v>
      </c>
      <c r="H1926" s="151">
        <v>313010</v>
      </c>
      <c r="J1926" s="151" t="s">
        <v>3060</v>
      </c>
      <c r="L1926" s="153" t="s">
        <v>3640</v>
      </c>
      <c r="M1926" s="153" t="s">
        <v>5433</v>
      </c>
      <c r="O1926" s="151">
        <v>2519</v>
      </c>
      <c r="P1926" s="152">
        <v>59.339166669999997</v>
      </c>
      <c r="Q1926" s="152">
        <v>-153.4197222</v>
      </c>
      <c r="R1926" s="152" t="s">
        <v>3063</v>
      </c>
      <c r="S1926" s="152" t="s">
        <v>2716</v>
      </c>
      <c r="T1926" s="152">
        <v>55.9</v>
      </c>
      <c r="U1926" s="152">
        <v>0.93</v>
      </c>
      <c r="V1926" s="152">
        <v>19.649999999999999</v>
      </c>
      <c r="X1926" s="152">
        <v>3.34</v>
      </c>
      <c r="AA1926" s="152">
        <v>0.5</v>
      </c>
      <c r="AB1926" s="152">
        <v>0.12</v>
      </c>
      <c r="AC1926" s="152">
        <v>8.9700000000000006</v>
      </c>
      <c r="AD1926" s="152">
        <v>1.61</v>
      </c>
      <c r="AE1926" s="152">
        <v>0.19</v>
      </c>
      <c r="AJ1926" s="152">
        <v>4.3899999999999997</v>
      </c>
      <c r="AK1926" s="156">
        <f t="shared" si="30"/>
        <v>5.4999999999999997E-3</v>
      </c>
      <c r="AL1926" s="151">
        <v>55</v>
      </c>
      <c r="AM1926" s="151">
        <v>399</v>
      </c>
      <c r="AN1926" s="151">
        <v>2678.6842109999998</v>
      </c>
      <c r="AO1926" s="151">
        <v>4855.359649</v>
      </c>
      <c r="DO1926" s="154">
        <v>81.900000000000006</v>
      </c>
      <c r="ED1926" s="152">
        <v>52.003751299999998</v>
      </c>
      <c r="EE1926" s="152">
        <v>0.55548772999999996</v>
      </c>
      <c r="EF1926" s="152">
        <v>13.372104630000001</v>
      </c>
      <c r="EH1926" s="152">
        <v>8.6879169740000002</v>
      </c>
      <c r="EK1926" s="152">
        <v>0.17169620699999999</v>
      </c>
      <c r="EL1926" s="152">
        <v>11.27135103</v>
      </c>
      <c r="EM1926" s="152">
        <v>11.66524233</v>
      </c>
      <c r="EO1926" s="152">
        <v>1.868458728</v>
      </c>
      <c r="EP1926" s="152">
        <v>0.33329263799999997</v>
      </c>
      <c r="EQ1926" s="152">
        <v>7.0698438000000002E-2</v>
      </c>
      <c r="GW1926" s="152">
        <v>1.75</v>
      </c>
    </row>
    <row r="1927" spans="1:205">
      <c r="A1927" s="151">
        <v>7788</v>
      </c>
      <c r="B1927" s="152" t="s">
        <v>2859</v>
      </c>
      <c r="C1927" s="152" t="s">
        <v>2919</v>
      </c>
      <c r="D1927" s="152" t="s">
        <v>2920</v>
      </c>
      <c r="E1927" s="152" t="s">
        <v>3059</v>
      </c>
      <c r="F1927" s="152" t="s">
        <v>10373</v>
      </c>
      <c r="H1927" s="151">
        <v>313010</v>
      </c>
      <c r="J1927" s="151" t="s">
        <v>3060</v>
      </c>
      <c r="L1927" s="153" t="s">
        <v>3640</v>
      </c>
      <c r="M1927" s="153" t="s">
        <v>5105</v>
      </c>
      <c r="O1927" s="151">
        <v>2519</v>
      </c>
      <c r="P1927" s="152">
        <v>59.339166669999997</v>
      </c>
      <c r="Q1927" s="152">
        <v>-153.4197222</v>
      </c>
      <c r="R1927" s="152" t="s">
        <v>3063</v>
      </c>
      <c r="S1927" s="152" t="s">
        <v>2716</v>
      </c>
      <c r="T1927" s="152">
        <v>52.63</v>
      </c>
      <c r="U1927" s="152">
        <v>0.85</v>
      </c>
      <c r="V1927" s="152">
        <v>19.23</v>
      </c>
      <c r="X1927" s="152">
        <v>6.46</v>
      </c>
      <c r="AA1927" s="152">
        <v>1.37</v>
      </c>
      <c r="AB1927" s="152">
        <v>0.13</v>
      </c>
      <c r="AC1927" s="152">
        <v>9.5399999999999991</v>
      </c>
      <c r="AD1927" s="152">
        <v>1.76</v>
      </c>
      <c r="AE1927" s="152">
        <v>0.19</v>
      </c>
      <c r="AF1927" s="152">
        <v>0.28000000000000003</v>
      </c>
      <c r="AJ1927" s="152">
        <v>3.84</v>
      </c>
      <c r="AK1927" s="156">
        <f t="shared" si="30"/>
        <v>7.6E-3</v>
      </c>
      <c r="AL1927" s="151">
        <v>76</v>
      </c>
      <c r="AM1927" s="151">
        <v>402</v>
      </c>
      <c r="AN1927" s="151">
        <v>3792.375</v>
      </c>
      <c r="AO1927" s="151">
        <v>4777.55</v>
      </c>
      <c r="AQ1927" s="152">
        <v>4.5170389469999996</v>
      </c>
      <c r="AW1927" s="152">
        <v>34.477846810000003</v>
      </c>
      <c r="AY1927" s="151">
        <v>231.66541330000001</v>
      </c>
      <c r="AZ1927" s="152">
        <v>32.11633174</v>
      </c>
      <c r="BA1927" s="152">
        <v>113.42969410000001</v>
      </c>
      <c r="BB1927" s="152">
        <v>199.82129380000001</v>
      </c>
      <c r="BC1927" s="152">
        <v>107.15478950000001</v>
      </c>
      <c r="BD1927" s="152">
        <v>201.74784270000001</v>
      </c>
      <c r="BG1927" s="152">
        <v>6.8111833199999996</v>
      </c>
      <c r="BH1927" s="152">
        <v>482.30874360000001</v>
      </c>
      <c r="BI1927" s="152">
        <v>11.54542709</v>
      </c>
      <c r="BJ1927" s="152">
        <v>53.659457500000002</v>
      </c>
      <c r="BK1927" s="152">
        <v>0.77738638599999998</v>
      </c>
      <c r="BO1927" s="152">
        <v>138.7444471</v>
      </c>
      <c r="BP1927" s="152">
        <v>6.2056663759999999</v>
      </c>
      <c r="BQ1927" s="152">
        <v>14.65097943</v>
      </c>
      <c r="BS1927" s="152">
        <v>8.7608769849999995</v>
      </c>
      <c r="BT1927" s="152">
        <v>2.8455753009999998</v>
      </c>
      <c r="BU1927" s="152">
        <v>0.73749122199999995</v>
      </c>
      <c r="BV1927" s="152">
        <v>4.8512565929999996</v>
      </c>
      <c r="BX1927" s="152">
        <v>3.565979639</v>
      </c>
      <c r="BZ1927" s="152">
        <v>1.941597056</v>
      </c>
      <c r="CB1927" s="152">
        <v>1.061173744</v>
      </c>
      <c r="CC1927" s="152">
        <v>0.34889379100000001</v>
      </c>
      <c r="CD1927" s="152">
        <v>1.741223279</v>
      </c>
      <c r="CH1927" s="152">
        <v>7.0264911420000002</v>
      </c>
      <c r="CJ1927" s="152">
        <v>1.0836054369999999</v>
      </c>
      <c r="CK1927" s="152">
        <v>0.68756018699999999</v>
      </c>
      <c r="DO1927" s="154">
        <v>81.688801359999999</v>
      </c>
      <c r="ED1927" s="152">
        <v>52.003751299999998</v>
      </c>
      <c r="EE1927" s="152">
        <v>0.55548772999999996</v>
      </c>
      <c r="EF1927" s="152">
        <v>13.372104630000001</v>
      </c>
      <c r="EH1927" s="152">
        <v>8.6879169740000002</v>
      </c>
      <c r="EK1927" s="152">
        <v>0.17169620699999999</v>
      </c>
      <c r="EL1927" s="152">
        <v>11.27135103</v>
      </c>
      <c r="EM1927" s="152">
        <v>11.66524233</v>
      </c>
      <c r="EO1927" s="152">
        <v>1.868458728</v>
      </c>
      <c r="EP1927" s="152">
        <v>0.33329263799999997</v>
      </c>
      <c r="EQ1927" s="152">
        <v>7.0698438000000002E-2</v>
      </c>
      <c r="GW1927" s="152">
        <v>1.75</v>
      </c>
    </row>
    <row r="1928" spans="1:205">
      <c r="A1928" s="151">
        <v>7791</v>
      </c>
      <c r="B1928" s="152" t="s">
        <v>2859</v>
      </c>
      <c r="C1928" s="152" t="s">
        <v>2919</v>
      </c>
      <c r="D1928" s="152" t="s">
        <v>2920</v>
      </c>
      <c r="E1928" s="152" t="s">
        <v>3059</v>
      </c>
      <c r="F1928" s="152" t="s">
        <v>10374</v>
      </c>
      <c r="H1928" s="151">
        <v>313010</v>
      </c>
      <c r="J1928" s="151" t="s">
        <v>3060</v>
      </c>
      <c r="L1928" s="153" t="s">
        <v>3640</v>
      </c>
      <c r="M1928" s="153" t="s">
        <v>3641</v>
      </c>
      <c r="O1928" s="151">
        <v>2519</v>
      </c>
      <c r="P1928" s="152">
        <v>59.339166669999997</v>
      </c>
      <c r="Q1928" s="152">
        <v>-153.4197222</v>
      </c>
      <c r="R1928" s="152" t="s">
        <v>3063</v>
      </c>
      <c r="S1928" s="152" t="s">
        <v>2716</v>
      </c>
      <c r="T1928" s="152">
        <v>47.88</v>
      </c>
      <c r="U1928" s="152">
        <v>0.71</v>
      </c>
      <c r="V1928" s="152">
        <v>18.16</v>
      </c>
      <c r="X1928" s="152">
        <v>6.34</v>
      </c>
      <c r="AA1928" s="152">
        <v>3.31</v>
      </c>
      <c r="AB1928" s="152">
        <v>7.0000000000000007E-2</v>
      </c>
      <c r="AC1928" s="152">
        <v>14.35</v>
      </c>
      <c r="AD1928" s="152">
        <v>2.31</v>
      </c>
      <c r="AE1928" s="152">
        <v>0.4</v>
      </c>
      <c r="AF1928" s="152">
        <v>0.13</v>
      </c>
      <c r="AJ1928" s="152">
        <v>3.6</v>
      </c>
      <c r="AK1928" s="156">
        <f t="shared" si="30"/>
        <v>0.1091</v>
      </c>
      <c r="AL1928" s="151">
        <v>1091</v>
      </c>
      <c r="AM1928" s="151">
        <v>344</v>
      </c>
      <c r="AN1928" s="151">
        <v>5318.212571</v>
      </c>
      <c r="AO1928" s="151">
        <v>3873.2489999999998</v>
      </c>
      <c r="DO1928" s="154">
        <v>85.6</v>
      </c>
      <c r="ED1928" s="152">
        <v>52.003751299999998</v>
      </c>
      <c r="EE1928" s="152">
        <v>0.55548772999999996</v>
      </c>
      <c r="EF1928" s="152">
        <v>13.372104630000001</v>
      </c>
      <c r="EH1928" s="152">
        <v>8.6879169740000002</v>
      </c>
      <c r="EK1928" s="152">
        <v>0.17169620699999999</v>
      </c>
      <c r="EL1928" s="152">
        <v>11.27135103</v>
      </c>
      <c r="EM1928" s="152">
        <v>11.66524233</v>
      </c>
      <c r="EO1928" s="152">
        <v>1.868458728</v>
      </c>
      <c r="EP1928" s="152">
        <v>0.33329263799999997</v>
      </c>
      <c r="EQ1928" s="152">
        <v>7.0698438000000002E-2</v>
      </c>
      <c r="GW1928" s="152">
        <v>1.75</v>
      </c>
    </row>
    <row r="1929" spans="1:205">
      <c r="A1929" s="151">
        <v>7793</v>
      </c>
      <c r="B1929" s="152" t="s">
        <v>2859</v>
      </c>
      <c r="C1929" s="152" t="s">
        <v>2919</v>
      </c>
      <c r="D1929" s="152" t="s">
        <v>2920</v>
      </c>
      <c r="E1929" s="152" t="s">
        <v>3059</v>
      </c>
      <c r="F1929" s="152" t="s">
        <v>10375</v>
      </c>
      <c r="H1929" s="151">
        <v>313010</v>
      </c>
      <c r="J1929" s="151" t="s">
        <v>3060</v>
      </c>
      <c r="L1929" s="153" t="s">
        <v>3640</v>
      </c>
      <c r="M1929" s="153" t="s">
        <v>5291</v>
      </c>
      <c r="O1929" s="151">
        <v>2519</v>
      </c>
      <c r="P1929" s="152">
        <v>59.339166669999997</v>
      </c>
      <c r="Q1929" s="152">
        <v>-153.4197222</v>
      </c>
      <c r="R1929" s="152" t="s">
        <v>3063</v>
      </c>
      <c r="S1929" s="152" t="s">
        <v>2716</v>
      </c>
      <c r="T1929" s="152">
        <v>53.89</v>
      </c>
      <c r="U1929" s="152">
        <v>0.79</v>
      </c>
      <c r="V1929" s="152">
        <v>19.64</v>
      </c>
      <c r="X1929" s="152">
        <v>4.9000000000000004</v>
      </c>
      <c r="AA1929" s="152">
        <v>2.39</v>
      </c>
      <c r="AB1929" s="152">
        <v>0.14000000000000001</v>
      </c>
      <c r="AC1929" s="152">
        <v>10.47</v>
      </c>
      <c r="AD1929" s="152">
        <v>2.62</v>
      </c>
      <c r="AE1929" s="152">
        <v>0.53</v>
      </c>
      <c r="AF1929" s="152">
        <v>0.16</v>
      </c>
      <c r="AJ1929" s="152">
        <v>1</v>
      </c>
      <c r="AK1929" s="156">
        <f t="shared" si="30"/>
        <v>4.7999999999999996E-3</v>
      </c>
      <c r="AL1929" s="151">
        <v>48</v>
      </c>
      <c r="AM1929" s="151">
        <v>381</v>
      </c>
      <c r="AN1929" s="151">
        <v>1889.9446150000001</v>
      </c>
      <c r="AO1929" s="151">
        <v>2375.261673</v>
      </c>
      <c r="DO1929" s="154">
        <v>80.57304431</v>
      </c>
      <c r="ED1929" s="152">
        <v>52.003751299999998</v>
      </c>
      <c r="EE1929" s="152">
        <v>0.55548772999999996</v>
      </c>
      <c r="EF1929" s="152">
        <v>13.372104630000001</v>
      </c>
      <c r="EH1929" s="152">
        <v>8.6879169740000002</v>
      </c>
      <c r="EK1929" s="152">
        <v>0.17169620699999999</v>
      </c>
      <c r="EL1929" s="152">
        <v>11.27135103</v>
      </c>
      <c r="EM1929" s="152">
        <v>11.66524233</v>
      </c>
      <c r="EO1929" s="152">
        <v>1.868458728</v>
      </c>
      <c r="EP1929" s="152">
        <v>0.33329263799999997</v>
      </c>
      <c r="EQ1929" s="152">
        <v>7.0698438000000002E-2</v>
      </c>
      <c r="GW1929" s="152">
        <v>1.75</v>
      </c>
    </row>
    <row r="1930" spans="1:205">
      <c r="A1930" s="151">
        <v>7798</v>
      </c>
      <c r="B1930" s="152" t="s">
        <v>2859</v>
      </c>
      <c r="C1930" s="152" t="s">
        <v>2919</v>
      </c>
      <c r="D1930" s="152" t="s">
        <v>2920</v>
      </c>
      <c r="E1930" s="152" t="s">
        <v>3059</v>
      </c>
      <c r="F1930" s="152" t="s">
        <v>10376</v>
      </c>
      <c r="H1930" s="151">
        <v>313010</v>
      </c>
      <c r="J1930" s="151" t="s">
        <v>3060</v>
      </c>
      <c r="L1930" s="153" t="s">
        <v>3640</v>
      </c>
      <c r="M1930" s="153" t="s">
        <v>5076</v>
      </c>
      <c r="O1930" s="151">
        <v>2519</v>
      </c>
      <c r="P1930" s="152">
        <v>59.339166669999997</v>
      </c>
      <c r="Q1930" s="152">
        <v>-153.4197222</v>
      </c>
      <c r="R1930" s="152" t="s">
        <v>3063</v>
      </c>
      <c r="S1930" s="152" t="s">
        <v>2716</v>
      </c>
      <c r="T1930" s="152">
        <v>52.51</v>
      </c>
      <c r="U1930" s="152">
        <v>0.73</v>
      </c>
      <c r="V1930" s="152">
        <v>17.989999999999998</v>
      </c>
      <c r="X1930" s="152">
        <v>6.4</v>
      </c>
      <c r="AA1930" s="152">
        <v>1.5</v>
      </c>
      <c r="AB1930" s="152">
        <v>0.17</v>
      </c>
      <c r="AC1930" s="152">
        <v>10.1</v>
      </c>
      <c r="AD1930" s="152">
        <v>2.33</v>
      </c>
      <c r="AE1930" s="152">
        <v>0.44</v>
      </c>
      <c r="AF1930" s="152">
        <v>0.14000000000000001</v>
      </c>
      <c r="AJ1930" s="152">
        <v>6.07</v>
      </c>
      <c r="AK1930" s="156">
        <f t="shared" si="30"/>
        <v>3.0200000000000001E-2</v>
      </c>
      <c r="AL1930" s="151">
        <v>302</v>
      </c>
      <c r="AM1930" s="151">
        <v>470</v>
      </c>
      <c r="AN1930" s="151">
        <v>3103.4496159999999</v>
      </c>
      <c r="AO1930" s="151">
        <v>2829.1651430000002</v>
      </c>
      <c r="DO1930" s="154">
        <v>77.645339269999994</v>
      </c>
      <c r="ED1930" s="152">
        <v>52.003751299999998</v>
      </c>
      <c r="EE1930" s="152">
        <v>0.55548772999999996</v>
      </c>
      <c r="EF1930" s="152">
        <v>13.372104630000001</v>
      </c>
      <c r="EH1930" s="152">
        <v>8.6879169740000002</v>
      </c>
      <c r="EK1930" s="152">
        <v>0.17169620699999999</v>
      </c>
      <c r="EL1930" s="152">
        <v>11.27135103</v>
      </c>
      <c r="EM1930" s="152">
        <v>11.66524233</v>
      </c>
      <c r="EO1930" s="152">
        <v>1.868458728</v>
      </c>
      <c r="EP1930" s="152">
        <v>0.33329263799999997</v>
      </c>
      <c r="EQ1930" s="152">
        <v>7.0698438000000002E-2</v>
      </c>
      <c r="GW1930" s="152">
        <v>1.75</v>
      </c>
    </row>
    <row r="1931" spans="1:205">
      <c r="A1931" s="151">
        <v>7799</v>
      </c>
      <c r="B1931" s="152" t="s">
        <v>2859</v>
      </c>
      <c r="C1931" s="152" t="s">
        <v>2919</v>
      </c>
      <c r="D1931" s="152" t="s">
        <v>2920</v>
      </c>
      <c r="E1931" s="152" t="s">
        <v>3059</v>
      </c>
      <c r="F1931" s="152" t="s">
        <v>10377</v>
      </c>
      <c r="H1931" s="151">
        <v>313010</v>
      </c>
      <c r="J1931" s="151" t="s">
        <v>3060</v>
      </c>
      <c r="L1931" s="153" t="s">
        <v>3640</v>
      </c>
      <c r="M1931" s="153" t="s">
        <v>4998</v>
      </c>
      <c r="O1931" s="151">
        <v>2519</v>
      </c>
      <c r="P1931" s="152">
        <v>59.339166669999997</v>
      </c>
      <c r="Q1931" s="152">
        <v>-153.4197222</v>
      </c>
      <c r="R1931" s="152" t="s">
        <v>3063</v>
      </c>
      <c r="S1931" s="152" t="s">
        <v>2716</v>
      </c>
      <c r="T1931" s="152">
        <v>52.14</v>
      </c>
      <c r="U1931" s="152">
        <v>0.75</v>
      </c>
      <c r="V1931" s="152">
        <v>18.04</v>
      </c>
      <c r="X1931" s="152">
        <v>6.17</v>
      </c>
      <c r="AA1931" s="152">
        <v>1.61</v>
      </c>
      <c r="AB1931" s="152">
        <v>0.08</v>
      </c>
      <c r="AC1931" s="152">
        <v>10.4</v>
      </c>
      <c r="AD1931" s="152">
        <v>2.44</v>
      </c>
      <c r="AE1931" s="152">
        <v>0.51</v>
      </c>
      <c r="AF1931" s="152">
        <v>0.15</v>
      </c>
      <c r="AJ1931" s="152">
        <v>4.99</v>
      </c>
      <c r="AK1931" s="156">
        <f t="shared" si="30"/>
        <v>8.3900000000000002E-2</v>
      </c>
      <c r="AL1931" s="151">
        <v>839</v>
      </c>
      <c r="AM1931" s="151">
        <v>506</v>
      </c>
      <c r="AN1931" s="151">
        <v>3721.0526319999999</v>
      </c>
      <c r="AO1931" s="151">
        <v>3551.7543860000001</v>
      </c>
      <c r="DO1931" s="154">
        <v>80.659034879999993</v>
      </c>
      <c r="ED1931" s="152">
        <v>52.003751299999998</v>
      </c>
      <c r="EE1931" s="152">
        <v>0.55548772999999996</v>
      </c>
      <c r="EF1931" s="152">
        <v>13.372104630000001</v>
      </c>
      <c r="EH1931" s="152">
        <v>8.6879169740000002</v>
      </c>
      <c r="EK1931" s="152">
        <v>0.17169620699999999</v>
      </c>
      <c r="EL1931" s="152">
        <v>11.27135103</v>
      </c>
      <c r="EM1931" s="152">
        <v>11.66524233</v>
      </c>
      <c r="EO1931" s="152">
        <v>1.868458728</v>
      </c>
      <c r="EP1931" s="152">
        <v>0.33329263799999997</v>
      </c>
      <c r="EQ1931" s="152">
        <v>7.0698438000000002E-2</v>
      </c>
      <c r="GW1931" s="152">
        <v>1.75</v>
      </c>
    </row>
    <row r="1932" spans="1:205">
      <c r="A1932" s="151">
        <v>7801</v>
      </c>
      <c r="B1932" s="152" t="s">
        <v>2859</v>
      </c>
      <c r="C1932" s="152" t="s">
        <v>2919</v>
      </c>
      <c r="D1932" s="152" t="s">
        <v>2920</v>
      </c>
      <c r="E1932" s="152" t="s">
        <v>3059</v>
      </c>
      <c r="F1932" s="152" t="s">
        <v>10378</v>
      </c>
      <c r="H1932" s="151">
        <v>313010</v>
      </c>
      <c r="J1932" s="151" t="s">
        <v>3060</v>
      </c>
      <c r="L1932" s="153" t="s">
        <v>3640</v>
      </c>
      <c r="M1932" s="153" t="s">
        <v>4717</v>
      </c>
      <c r="O1932" s="151">
        <v>2519</v>
      </c>
      <c r="P1932" s="152">
        <v>59.339166669999997</v>
      </c>
      <c r="Q1932" s="152">
        <v>-153.4197222</v>
      </c>
      <c r="R1932" s="152" t="s">
        <v>3063</v>
      </c>
      <c r="S1932" s="152" t="s">
        <v>2716</v>
      </c>
      <c r="T1932" s="152">
        <v>51.17</v>
      </c>
      <c r="U1932" s="152">
        <v>0.71</v>
      </c>
      <c r="V1932" s="152">
        <v>17.25</v>
      </c>
      <c r="X1932" s="152">
        <v>8.66</v>
      </c>
      <c r="AA1932" s="152">
        <v>3.52</v>
      </c>
      <c r="AB1932" s="152">
        <v>0.16</v>
      </c>
      <c r="AC1932" s="152">
        <v>9.64</v>
      </c>
      <c r="AD1932" s="152">
        <v>2.33</v>
      </c>
      <c r="AE1932" s="152">
        <v>0.44</v>
      </c>
      <c r="AF1932" s="152">
        <v>0.14000000000000001</v>
      </c>
      <c r="AJ1932" s="152">
        <v>0.17</v>
      </c>
      <c r="AK1932" s="156">
        <f t="shared" si="30"/>
        <v>5.3699999999999998E-2</v>
      </c>
      <c r="AL1932" s="151">
        <v>537</v>
      </c>
      <c r="AM1932" s="151">
        <v>812</v>
      </c>
      <c r="AN1932" s="151">
        <v>433.58359819999998</v>
      </c>
      <c r="AO1932" s="151">
        <v>2005.5857140000001</v>
      </c>
      <c r="CR1932" s="152">
        <v>1.1399999999999999</v>
      </c>
      <c r="CS1932" s="152">
        <v>0.51</v>
      </c>
      <c r="DO1932" s="154">
        <v>81.413349710000006</v>
      </c>
      <c r="ED1932" s="152">
        <v>52.003751299999998</v>
      </c>
      <c r="EE1932" s="152">
        <v>0.55548772999999996</v>
      </c>
      <c r="EF1932" s="152">
        <v>13.372104630000001</v>
      </c>
      <c r="EH1932" s="152">
        <v>8.6879169740000002</v>
      </c>
      <c r="EK1932" s="152">
        <v>0.17169620699999999</v>
      </c>
      <c r="EL1932" s="152">
        <v>11.27135103</v>
      </c>
      <c r="EM1932" s="152">
        <v>11.66524233</v>
      </c>
      <c r="EO1932" s="152">
        <v>1.868458728</v>
      </c>
      <c r="EP1932" s="152">
        <v>0.33329263799999997</v>
      </c>
      <c r="EQ1932" s="152">
        <v>7.0698438000000002E-2</v>
      </c>
      <c r="GW1932" s="152">
        <v>1.75</v>
      </c>
    </row>
    <row r="1933" spans="1:205">
      <c r="A1933" s="151">
        <v>7802</v>
      </c>
      <c r="B1933" s="152" t="s">
        <v>2859</v>
      </c>
      <c r="C1933" s="152" t="s">
        <v>2919</v>
      </c>
      <c r="D1933" s="152" t="s">
        <v>2920</v>
      </c>
      <c r="E1933" s="152" t="s">
        <v>3059</v>
      </c>
      <c r="F1933" s="152" t="s">
        <v>10379</v>
      </c>
      <c r="H1933" s="151">
        <v>313010</v>
      </c>
      <c r="J1933" s="151" t="s">
        <v>3060</v>
      </c>
      <c r="L1933" s="153" t="s">
        <v>3640</v>
      </c>
      <c r="M1933" s="153" t="s">
        <v>5400</v>
      </c>
      <c r="O1933" s="151">
        <v>2519</v>
      </c>
      <c r="P1933" s="152">
        <v>59.339166669999997</v>
      </c>
      <c r="Q1933" s="152">
        <v>-153.4197222</v>
      </c>
      <c r="R1933" s="152" t="s">
        <v>3063</v>
      </c>
      <c r="S1933" s="152" t="s">
        <v>2716</v>
      </c>
      <c r="T1933" s="152">
        <v>55.23</v>
      </c>
      <c r="U1933" s="152">
        <v>0.61</v>
      </c>
      <c r="V1933" s="152">
        <v>19.16</v>
      </c>
      <c r="X1933" s="152">
        <v>2.02</v>
      </c>
      <c r="AA1933" s="152">
        <v>0.24</v>
      </c>
      <c r="AB1933" s="152">
        <v>0.09</v>
      </c>
      <c r="AC1933" s="152">
        <v>8.5</v>
      </c>
      <c r="AD1933" s="152">
        <v>2.63</v>
      </c>
      <c r="AE1933" s="152">
        <v>0.66</v>
      </c>
      <c r="AF1933" s="152">
        <v>0.15</v>
      </c>
      <c r="AJ1933" s="152">
        <v>3.4</v>
      </c>
      <c r="AK1933" s="156">
        <f t="shared" si="30"/>
        <v>0.1007</v>
      </c>
      <c r="AL1933" s="151">
        <v>1007</v>
      </c>
      <c r="AM1933" s="151">
        <v>208</v>
      </c>
      <c r="AN1933" s="151">
        <v>1536.4532690000001</v>
      </c>
      <c r="AO1933" s="151">
        <v>1948.5549149999999</v>
      </c>
      <c r="DO1933" s="154">
        <v>80.786373440000006</v>
      </c>
      <c r="ED1933" s="152">
        <v>52.003751299999998</v>
      </c>
      <c r="EE1933" s="152">
        <v>0.55548772999999996</v>
      </c>
      <c r="EF1933" s="152">
        <v>13.372104630000001</v>
      </c>
      <c r="EH1933" s="152">
        <v>8.6879169740000002</v>
      </c>
      <c r="EK1933" s="152">
        <v>0.17169620699999999</v>
      </c>
      <c r="EL1933" s="152">
        <v>11.27135103</v>
      </c>
      <c r="EM1933" s="152">
        <v>11.66524233</v>
      </c>
      <c r="EO1933" s="152">
        <v>1.868458728</v>
      </c>
      <c r="EP1933" s="152">
        <v>0.33329263799999997</v>
      </c>
      <c r="EQ1933" s="152">
        <v>7.0698438000000002E-2</v>
      </c>
      <c r="GW1933" s="152">
        <v>1.75</v>
      </c>
    </row>
    <row r="1934" spans="1:205">
      <c r="A1934" s="151">
        <v>7804</v>
      </c>
      <c r="B1934" s="152" t="s">
        <v>2859</v>
      </c>
      <c r="C1934" s="152" t="s">
        <v>2919</v>
      </c>
      <c r="D1934" s="152" t="s">
        <v>2920</v>
      </c>
      <c r="E1934" s="152" t="s">
        <v>3059</v>
      </c>
      <c r="F1934" s="152" t="s">
        <v>10380</v>
      </c>
      <c r="H1934" s="151">
        <v>313010</v>
      </c>
      <c r="J1934" s="151" t="s">
        <v>3060</v>
      </c>
      <c r="L1934" s="153" t="s">
        <v>3640</v>
      </c>
      <c r="M1934" s="153" t="s">
        <v>5332</v>
      </c>
      <c r="O1934" s="151">
        <v>2519</v>
      </c>
      <c r="P1934" s="152">
        <v>59.339166669999997</v>
      </c>
      <c r="Q1934" s="152">
        <v>-153.4197222</v>
      </c>
      <c r="R1934" s="152" t="s">
        <v>3063</v>
      </c>
      <c r="S1934" s="152" t="s">
        <v>2716</v>
      </c>
      <c r="T1934" s="152">
        <v>54.29</v>
      </c>
      <c r="U1934" s="152">
        <v>0.48</v>
      </c>
      <c r="V1934" s="152">
        <v>20.23</v>
      </c>
      <c r="X1934" s="152">
        <v>2.5299999999999998</v>
      </c>
      <c r="AA1934" s="152">
        <v>0.7</v>
      </c>
      <c r="AB1934" s="152">
        <v>0.15</v>
      </c>
      <c r="AC1934" s="152">
        <v>8.9700000000000006</v>
      </c>
      <c r="AD1934" s="152">
        <v>2.97</v>
      </c>
      <c r="AE1934" s="152">
        <v>0.53</v>
      </c>
      <c r="AF1934" s="152">
        <v>0.19</v>
      </c>
      <c r="AJ1934" s="152">
        <v>4.54</v>
      </c>
      <c r="AK1934" s="156">
        <f t="shared" si="30"/>
        <v>5.7999999999999996E-3</v>
      </c>
      <c r="AL1934" s="151">
        <v>58</v>
      </c>
      <c r="AM1934" s="151">
        <v>246</v>
      </c>
      <c r="AN1934" s="151">
        <v>1298.4365749999999</v>
      </c>
      <c r="AO1934" s="151">
        <v>2082.3009780000002</v>
      </c>
      <c r="DO1934" s="154">
        <v>81.099528399999997</v>
      </c>
      <c r="ED1934" s="152">
        <v>52.003751299999998</v>
      </c>
      <c r="EE1934" s="152">
        <v>0.55548772999999996</v>
      </c>
      <c r="EF1934" s="152">
        <v>13.372104630000001</v>
      </c>
      <c r="EH1934" s="152">
        <v>8.6879169740000002</v>
      </c>
      <c r="EK1934" s="152">
        <v>0.17169620699999999</v>
      </c>
      <c r="EL1934" s="152">
        <v>11.27135103</v>
      </c>
      <c r="EM1934" s="152">
        <v>11.66524233</v>
      </c>
      <c r="EO1934" s="152">
        <v>1.868458728</v>
      </c>
      <c r="EP1934" s="152">
        <v>0.33329263799999997</v>
      </c>
      <c r="EQ1934" s="152">
        <v>7.0698438000000002E-2</v>
      </c>
      <c r="GW1934" s="152">
        <v>1.75</v>
      </c>
    </row>
    <row r="1935" spans="1:205">
      <c r="A1935" s="151">
        <v>7805</v>
      </c>
      <c r="B1935" s="152" t="s">
        <v>2859</v>
      </c>
      <c r="C1935" s="152" t="s">
        <v>2919</v>
      </c>
      <c r="D1935" s="152" t="s">
        <v>2920</v>
      </c>
      <c r="E1935" s="152" t="s">
        <v>3059</v>
      </c>
      <c r="F1935" s="152" t="s">
        <v>10381</v>
      </c>
      <c r="H1935" s="151">
        <v>313010</v>
      </c>
      <c r="J1935" s="151" t="s">
        <v>3060</v>
      </c>
      <c r="L1935" s="153" t="s">
        <v>3652</v>
      </c>
      <c r="M1935" s="153" t="s">
        <v>3869</v>
      </c>
      <c r="O1935" s="151">
        <v>2519</v>
      </c>
      <c r="P1935" s="152">
        <v>59.341619999999999</v>
      </c>
      <c r="Q1935" s="152">
        <v>153.41337999999999</v>
      </c>
      <c r="R1935" s="152" t="s">
        <v>3063</v>
      </c>
      <c r="S1935" s="152" t="s">
        <v>2716</v>
      </c>
      <c r="T1935" s="152">
        <v>52.35</v>
      </c>
      <c r="U1935" s="152">
        <v>0.78</v>
      </c>
      <c r="V1935" s="152">
        <v>18.05</v>
      </c>
      <c r="X1935" s="152">
        <v>7.19</v>
      </c>
      <c r="AA1935" s="152">
        <v>2.31</v>
      </c>
      <c r="AB1935" s="152">
        <v>0.16</v>
      </c>
      <c r="AC1935" s="152">
        <v>9.69</v>
      </c>
      <c r="AD1935" s="152">
        <v>1.62</v>
      </c>
      <c r="AE1935" s="152">
        <v>0.52</v>
      </c>
      <c r="AF1935" s="152">
        <v>0.22</v>
      </c>
      <c r="AJ1935" s="152">
        <v>5.99</v>
      </c>
      <c r="AK1935" s="156">
        <f t="shared" si="30"/>
        <v>6.4999999999999997E-3</v>
      </c>
      <c r="AL1935" s="151">
        <v>65</v>
      </c>
      <c r="AM1935" s="151">
        <v>476</v>
      </c>
      <c r="AN1935" s="151">
        <v>4086.694645</v>
      </c>
      <c r="AO1935" s="151">
        <v>3348.8000579999998</v>
      </c>
      <c r="AQ1935" s="152">
        <v>2.9956440450000001</v>
      </c>
      <c r="AW1935" s="152">
        <v>24.927697210000002</v>
      </c>
      <c r="AY1935" s="151">
        <v>171.77839309999999</v>
      </c>
      <c r="AZ1935" s="152">
        <v>26.871998139999999</v>
      </c>
      <c r="BC1935" s="152">
        <v>21.521156850000001</v>
      </c>
      <c r="BG1935" s="152">
        <v>5.9371349479999997</v>
      </c>
      <c r="BH1935" s="152">
        <v>468.17155489999999</v>
      </c>
      <c r="BI1935" s="152">
        <v>13.036811520000001</v>
      </c>
      <c r="BJ1935" s="152">
        <v>50.635161230000001</v>
      </c>
      <c r="BK1935" s="152">
        <v>0.92398428099999996</v>
      </c>
      <c r="BO1935" s="152">
        <v>167.20622299999999</v>
      </c>
      <c r="BP1935" s="152">
        <v>7.833110993</v>
      </c>
      <c r="BQ1935" s="152">
        <v>18.189469939999999</v>
      </c>
      <c r="BS1935" s="152">
        <v>11.125127020000001</v>
      </c>
      <c r="BT1935" s="152">
        <v>2.3904907849999999</v>
      </c>
      <c r="BU1935" s="152">
        <v>0.87168454399999995</v>
      </c>
      <c r="BV1935" s="152">
        <v>2.8632590869999999</v>
      </c>
      <c r="BX1935" s="152">
        <v>2.4875141580000002</v>
      </c>
      <c r="BZ1935" s="152">
        <v>1.9914218889999999</v>
      </c>
      <c r="CB1935" s="152">
        <v>1.0061214590000001</v>
      </c>
      <c r="CD1935" s="152">
        <v>1.792081663</v>
      </c>
      <c r="CH1935" s="152">
        <v>1.9080323779999999</v>
      </c>
      <c r="CJ1935" s="152">
        <v>1.533715964</v>
      </c>
      <c r="CK1935" s="152">
        <v>0.39761570099999999</v>
      </c>
      <c r="DO1935" s="154">
        <v>81.099999999999994</v>
      </c>
      <c r="ED1935" s="152">
        <v>52.024137109999998</v>
      </c>
      <c r="EE1935" s="152">
        <v>0.53065906299999999</v>
      </c>
      <c r="EF1935" s="152">
        <v>12.49688302</v>
      </c>
      <c r="EH1935" s="152">
        <v>8.5911579539999998</v>
      </c>
      <c r="EK1935" s="152">
        <v>0.17099302999999999</v>
      </c>
      <c r="EL1935" s="152">
        <v>11.68884126</v>
      </c>
      <c r="EM1935" s="152">
        <v>12.350575989999999</v>
      </c>
      <c r="EO1935" s="152">
        <v>1.7432214189999999</v>
      </c>
      <c r="EP1935" s="152">
        <v>0.31086370899999999</v>
      </c>
      <c r="EQ1935" s="152">
        <v>9.2657454E-2</v>
      </c>
      <c r="FA1935" s="152">
        <v>4.6939147759999997</v>
      </c>
      <c r="FB1935" s="152">
        <v>0.322273105</v>
      </c>
      <c r="FD1935" s="152">
        <v>43.250445849999998</v>
      </c>
      <c r="FE1935" s="152">
        <v>0.52285264899999995</v>
      </c>
      <c r="FF1935" s="152">
        <v>196.04730190000001</v>
      </c>
      <c r="FG1935" s="152">
        <v>570.68603259999998</v>
      </c>
      <c r="FI1935" s="152">
        <v>42.907488059999999</v>
      </c>
      <c r="FJ1935" s="152">
        <v>75.062849490000005</v>
      </c>
      <c r="FK1935" s="152">
        <v>73.441135520000003</v>
      </c>
      <c r="FL1935" s="152">
        <v>63.951170699999999</v>
      </c>
      <c r="FM1935" s="152">
        <v>12.24848353</v>
      </c>
      <c r="FP1935" s="152">
        <v>4.8858880239999998</v>
      </c>
      <c r="FQ1935" s="152">
        <v>390.33579370000001</v>
      </c>
      <c r="FR1935" s="152">
        <v>11.5776407</v>
      </c>
      <c r="FS1935" s="152">
        <v>39.464814240000003</v>
      </c>
      <c r="FT1935" s="152">
        <v>0.85341440599999996</v>
      </c>
      <c r="FX1935" s="152">
        <v>0.114109871</v>
      </c>
      <c r="FY1935" s="152">
        <v>131.29355000000001</v>
      </c>
      <c r="FZ1935" s="152">
        <v>5.3486724350000001</v>
      </c>
      <c r="GA1935" s="152">
        <v>12.418855430000001</v>
      </c>
      <c r="GB1935" s="152">
        <v>1.758567861</v>
      </c>
      <c r="GC1935" s="152">
        <v>7.8197652279999996</v>
      </c>
      <c r="GD1935" s="152">
        <v>1.8842238490000001</v>
      </c>
      <c r="GE1935" s="152">
        <v>0.66434867600000003</v>
      </c>
      <c r="GF1935" s="152">
        <v>2.0811773609999999</v>
      </c>
      <c r="GG1935" s="152">
        <v>0.34996023300000001</v>
      </c>
      <c r="GH1935" s="152">
        <v>2.1178656500000002</v>
      </c>
      <c r="GI1935" s="152">
        <v>0.45615118599999999</v>
      </c>
      <c r="GJ1935" s="152">
        <v>1.271067309</v>
      </c>
      <c r="GL1935" s="152">
        <v>1.2470376919999999</v>
      </c>
      <c r="GM1935" s="152">
        <v>0.19105560999999999</v>
      </c>
      <c r="GN1935" s="152">
        <v>1.211593962</v>
      </c>
      <c r="GO1935" s="152">
        <v>5.7582016999999999E-2</v>
      </c>
      <c r="GS1935" s="152">
        <v>1.4154653989999999</v>
      </c>
      <c r="GT1935" s="152">
        <v>0.95101534899999995</v>
      </c>
      <c r="GU1935" s="152">
        <v>0.318930983</v>
      </c>
      <c r="GW1935" s="152">
        <v>1.75</v>
      </c>
    </row>
    <row r="1936" spans="1:205">
      <c r="A1936" s="151">
        <v>7806</v>
      </c>
      <c r="B1936" s="152" t="s">
        <v>2859</v>
      </c>
      <c r="C1936" s="152" t="s">
        <v>2919</v>
      </c>
      <c r="D1936" s="152" t="s">
        <v>2920</v>
      </c>
      <c r="E1936" s="152" t="s">
        <v>3059</v>
      </c>
      <c r="F1936" s="152" t="s">
        <v>10382</v>
      </c>
      <c r="H1936" s="151">
        <v>313010</v>
      </c>
      <c r="J1936" s="151" t="s">
        <v>3060</v>
      </c>
      <c r="L1936" s="153" t="s">
        <v>3652</v>
      </c>
      <c r="M1936" s="153" t="s">
        <v>4146</v>
      </c>
      <c r="O1936" s="151">
        <v>2519</v>
      </c>
      <c r="P1936" s="152">
        <v>59.341619999999999</v>
      </c>
      <c r="Q1936" s="152">
        <v>153.41337999999999</v>
      </c>
      <c r="R1936" s="152" t="s">
        <v>3063</v>
      </c>
      <c r="S1936" s="152" t="s">
        <v>2716</v>
      </c>
      <c r="T1936" s="152">
        <v>49.4</v>
      </c>
      <c r="U1936" s="152">
        <v>0.7</v>
      </c>
      <c r="V1936" s="152">
        <v>16.5</v>
      </c>
      <c r="X1936" s="152">
        <v>8.14</v>
      </c>
      <c r="AA1936" s="152">
        <v>4.1500000000000004</v>
      </c>
      <c r="AB1936" s="152">
        <v>0.17</v>
      </c>
      <c r="AC1936" s="152">
        <v>10.14</v>
      </c>
      <c r="AD1936" s="152">
        <v>1.83</v>
      </c>
      <c r="AE1936" s="152">
        <v>0.43</v>
      </c>
      <c r="AF1936" s="152">
        <v>0.14000000000000001</v>
      </c>
      <c r="AJ1936" s="152">
        <v>6.21</v>
      </c>
      <c r="AK1936" s="156">
        <f t="shared" si="30"/>
        <v>5.1000000000000004E-3</v>
      </c>
      <c r="AL1936" s="151">
        <v>51</v>
      </c>
      <c r="AM1936" s="151">
        <v>476</v>
      </c>
      <c r="AN1936" s="151">
        <v>3836.696058</v>
      </c>
      <c r="AO1936" s="151">
        <v>3281.4153099999999</v>
      </c>
      <c r="AQ1936" s="152">
        <v>4.1508469129999996</v>
      </c>
      <c r="AW1936" s="152">
        <v>30.728830630000001</v>
      </c>
      <c r="AY1936" s="151">
        <v>189.922337</v>
      </c>
      <c r="AZ1936" s="152">
        <v>51.806727960000003</v>
      </c>
      <c r="BC1936" s="152">
        <v>34.23728199</v>
      </c>
      <c r="BG1936" s="152">
        <v>5.9135105389999998</v>
      </c>
      <c r="BH1936" s="152">
        <v>523.02450490000001</v>
      </c>
      <c r="BI1936" s="152">
        <v>12.970701630000001</v>
      </c>
      <c r="BJ1936" s="152">
        <v>46.303778749999999</v>
      </c>
      <c r="BK1936" s="152">
        <v>0.75504350799999997</v>
      </c>
      <c r="BO1936" s="152">
        <v>162.61968709999999</v>
      </c>
      <c r="BP1936" s="152">
        <v>7.7378951450000004</v>
      </c>
      <c r="BQ1936" s="152">
        <v>16.878465779999999</v>
      </c>
      <c r="BS1936" s="152">
        <v>10.68049478</v>
      </c>
      <c r="BT1936" s="152">
        <v>1.8788707330000001</v>
      </c>
      <c r="BU1936" s="152">
        <v>0.76439072399999997</v>
      </c>
      <c r="BV1936" s="152">
        <v>2.7454340930000001</v>
      </c>
      <c r="BX1936" s="152">
        <v>3.362561275</v>
      </c>
      <c r="BZ1936" s="152">
        <v>1.660745712</v>
      </c>
      <c r="CB1936" s="152">
        <v>0.90598473099999999</v>
      </c>
      <c r="CD1936" s="152">
        <v>1.430302714</v>
      </c>
      <c r="CH1936" s="152">
        <v>1.9612405020000001</v>
      </c>
      <c r="CJ1936" s="152">
        <v>1.430352203</v>
      </c>
      <c r="CK1936" s="152">
        <v>0.46071526299999999</v>
      </c>
      <c r="DO1936" s="154">
        <v>81.099999999999994</v>
      </c>
      <c r="ED1936" s="152">
        <v>52.024137109999998</v>
      </c>
      <c r="EE1936" s="152">
        <v>0.53065906299999999</v>
      </c>
      <c r="EF1936" s="152">
        <v>12.49688302</v>
      </c>
      <c r="EH1936" s="152">
        <v>8.5911579539999998</v>
      </c>
      <c r="EK1936" s="152">
        <v>0.17099302999999999</v>
      </c>
      <c r="EL1936" s="152">
        <v>11.68884126</v>
      </c>
      <c r="EM1936" s="152">
        <v>12.350575989999999</v>
      </c>
      <c r="EO1936" s="152">
        <v>1.7432214189999999</v>
      </c>
      <c r="EP1936" s="152">
        <v>0.31086370899999999</v>
      </c>
      <c r="EQ1936" s="152">
        <v>9.2657454E-2</v>
      </c>
      <c r="FA1936" s="152">
        <v>4.6939147759999997</v>
      </c>
      <c r="FB1936" s="152">
        <v>0.322273105</v>
      </c>
      <c r="FD1936" s="152">
        <v>43.250445849999998</v>
      </c>
      <c r="FE1936" s="152">
        <v>0.52285264899999995</v>
      </c>
      <c r="FF1936" s="152">
        <v>196.04730190000001</v>
      </c>
      <c r="FG1936" s="152">
        <v>570.68603259999998</v>
      </c>
      <c r="FI1936" s="152">
        <v>42.907488059999999</v>
      </c>
      <c r="FJ1936" s="152">
        <v>75.062849490000005</v>
      </c>
      <c r="FK1936" s="152">
        <v>73.441135520000003</v>
      </c>
      <c r="FL1936" s="152">
        <v>63.951170699999999</v>
      </c>
      <c r="FM1936" s="152">
        <v>12.24848353</v>
      </c>
      <c r="FP1936" s="152">
        <v>4.8858880239999998</v>
      </c>
      <c r="FQ1936" s="152">
        <v>390.33579370000001</v>
      </c>
      <c r="FR1936" s="152">
        <v>11.5776407</v>
      </c>
      <c r="FS1936" s="152">
        <v>39.464814240000003</v>
      </c>
      <c r="FT1936" s="152">
        <v>0.85341440599999996</v>
      </c>
      <c r="FX1936" s="152">
        <v>0.114109871</v>
      </c>
      <c r="FY1936" s="152">
        <v>131.29355000000001</v>
      </c>
      <c r="FZ1936" s="152">
        <v>5.3486724350000001</v>
      </c>
      <c r="GA1936" s="152">
        <v>12.418855430000001</v>
      </c>
      <c r="GB1936" s="152">
        <v>1.758567861</v>
      </c>
      <c r="GC1936" s="152">
        <v>7.8197652279999996</v>
      </c>
      <c r="GD1936" s="152">
        <v>1.8842238490000001</v>
      </c>
      <c r="GE1936" s="152">
        <v>0.66434867600000003</v>
      </c>
      <c r="GF1936" s="152">
        <v>2.0811773609999999</v>
      </c>
      <c r="GG1936" s="152">
        <v>0.34996023300000001</v>
      </c>
      <c r="GH1936" s="152">
        <v>2.1178656500000002</v>
      </c>
      <c r="GI1936" s="152">
        <v>0.45615118599999999</v>
      </c>
      <c r="GJ1936" s="152">
        <v>1.271067309</v>
      </c>
      <c r="GL1936" s="152">
        <v>1.2470376919999999</v>
      </c>
      <c r="GM1936" s="152">
        <v>0.19105560999999999</v>
      </c>
      <c r="GN1936" s="152">
        <v>1.211593962</v>
      </c>
      <c r="GO1936" s="152">
        <v>5.7582016999999999E-2</v>
      </c>
      <c r="GS1936" s="152">
        <v>1.4154653989999999</v>
      </c>
      <c r="GT1936" s="152">
        <v>0.95101534899999995</v>
      </c>
      <c r="GU1936" s="152">
        <v>0.318930983</v>
      </c>
      <c r="GW1936" s="152">
        <v>1.75</v>
      </c>
    </row>
    <row r="1937" spans="1:205">
      <c r="A1937" s="151">
        <v>7807</v>
      </c>
      <c r="B1937" s="152" t="s">
        <v>2859</v>
      </c>
      <c r="C1937" s="152" t="s">
        <v>2919</v>
      </c>
      <c r="D1937" s="152" t="s">
        <v>2920</v>
      </c>
      <c r="E1937" s="152" t="s">
        <v>3059</v>
      </c>
      <c r="F1937" s="152" t="s">
        <v>10383</v>
      </c>
      <c r="H1937" s="151">
        <v>313010</v>
      </c>
      <c r="J1937" s="151" t="s">
        <v>3060</v>
      </c>
      <c r="L1937" s="153" t="s">
        <v>3652</v>
      </c>
      <c r="M1937" s="153" t="s">
        <v>4137</v>
      </c>
      <c r="O1937" s="151">
        <v>2519</v>
      </c>
      <c r="P1937" s="152">
        <v>59.341619999999999</v>
      </c>
      <c r="Q1937" s="152">
        <v>153.41337999999999</v>
      </c>
      <c r="R1937" s="152" t="s">
        <v>3063</v>
      </c>
      <c r="S1937" s="152" t="s">
        <v>2716</v>
      </c>
      <c r="T1937" s="152">
        <v>49.37</v>
      </c>
      <c r="U1937" s="152">
        <v>0.86</v>
      </c>
      <c r="V1937" s="152">
        <v>17.28</v>
      </c>
      <c r="X1937" s="152">
        <v>7.42</v>
      </c>
      <c r="AA1937" s="152">
        <v>3.09</v>
      </c>
      <c r="AB1937" s="152">
        <v>0.17</v>
      </c>
      <c r="AC1937" s="152">
        <v>11.07</v>
      </c>
      <c r="AD1937" s="152">
        <v>1.89</v>
      </c>
      <c r="AE1937" s="152">
        <v>0.35</v>
      </c>
      <c r="AF1937" s="152">
        <v>0.2</v>
      </c>
      <c r="AJ1937" s="152">
        <v>6.81</v>
      </c>
      <c r="AK1937" s="156">
        <f t="shared" si="30"/>
        <v>7.9000000000000008E-3</v>
      </c>
      <c r="AL1937" s="151">
        <v>79</v>
      </c>
      <c r="AM1937" s="151">
        <v>502</v>
      </c>
      <c r="AN1937" s="151">
        <v>4174.9208609999996</v>
      </c>
      <c r="AO1937" s="151">
        <v>3714.35383</v>
      </c>
      <c r="DO1937" s="154">
        <v>80.2</v>
      </c>
      <c r="ED1937" s="152">
        <v>52.024137109999998</v>
      </c>
      <c r="EE1937" s="152">
        <v>0.53065906299999999</v>
      </c>
      <c r="EF1937" s="152">
        <v>12.49688302</v>
      </c>
      <c r="EH1937" s="152">
        <v>8.5911579539999998</v>
      </c>
      <c r="EK1937" s="152">
        <v>0.17099302999999999</v>
      </c>
      <c r="EL1937" s="152">
        <v>11.68884126</v>
      </c>
      <c r="EM1937" s="152">
        <v>12.350575989999999</v>
      </c>
      <c r="EO1937" s="152">
        <v>1.7432214189999999</v>
      </c>
      <c r="EP1937" s="152">
        <v>0.31086370899999999</v>
      </c>
      <c r="EQ1937" s="152">
        <v>9.2657454E-2</v>
      </c>
      <c r="FA1937" s="152">
        <v>4.6939147759999997</v>
      </c>
      <c r="FB1937" s="152">
        <v>0.322273105</v>
      </c>
      <c r="FD1937" s="152">
        <v>43.250445849999998</v>
      </c>
      <c r="FE1937" s="152">
        <v>0.52285264899999995</v>
      </c>
      <c r="FF1937" s="152">
        <v>196.04730190000001</v>
      </c>
      <c r="FG1937" s="152">
        <v>570.68603259999998</v>
      </c>
      <c r="FI1937" s="152">
        <v>42.907488059999999</v>
      </c>
      <c r="FJ1937" s="152">
        <v>75.062849490000005</v>
      </c>
      <c r="FK1937" s="152">
        <v>73.441135520000003</v>
      </c>
      <c r="FL1937" s="152">
        <v>63.951170699999999</v>
      </c>
      <c r="FM1937" s="152">
        <v>12.24848353</v>
      </c>
      <c r="FP1937" s="152">
        <v>4.8858880239999998</v>
      </c>
      <c r="FQ1937" s="152">
        <v>390.33579370000001</v>
      </c>
      <c r="FR1937" s="152">
        <v>11.5776407</v>
      </c>
      <c r="FS1937" s="152">
        <v>39.464814240000003</v>
      </c>
      <c r="FT1937" s="152">
        <v>0.85341440599999996</v>
      </c>
      <c r="FX1937" s="152">
        <v>0.114109871</v>
      </c>
      <c r="FY1937" s="152">
        <v>131.29355000000001</v>
      </c>
      <c r="FZ1937" s="152">
        <v>5.3486724350000001</v>
      </c>
      <c r="GA1937" s="152">
        <v>12.418855430000001</v>
      </c>
      <c r="GB1937" s="152">
        <v>1.758567861</v>
      </c>
      <c r="GC1937" s="152">
        <v>7.8197652279999996</v>
      </c>
      <c r="GD1937" s="152">
        <v>1.8842238490000001</v>
      </c>
      <c r="GE1937" s="152">
        <v>0.66434867600000003</v>
      </c>
      <c r="GF1937" s="152">
        <v>2.0811773609999999</v>
      </c>
      <c r="GG1937" s="152">
        <v>0.34996023300000001</v>
      </c>
      <c r="GH1937" s="152">
        <v>2.1178656500000002</v>
      </c>
      <c r="GI1937" s="152">
        <v>0.45615118599999999</v>
      </c>
      <c r="GJ1937" s="152">
        <v>1.271067309</v>
      </c>
      <c r="GL1937" s="152">
        <v>1.2470376919999999</v>
      </c>
      <c r="GM1937" s="152">
        <v>0.19105560999999999</v>
      </c>
      <c r="GN1937" s="152">
        <v>1.211593962</v>
      </c>
      <c r="GO1937" s="152">
        <v>5.7582016999999999E-2</v>
      </c>
      <c r="GS1937" s="152">
        <v>1.4154653989999999</v>
      </c>
      <c r="GT1937" s="152">
        <v>0.95101534899999995</v>
      </c>
      <c r="GU1937" s="152">
        <v>0.318930983</v>
      </c>
      <c r="GW1937" s="152">
        <v>1.75</v>
      </c>
    </row>
    <row r="1938" spans="1:205">
      <c r="A1938" s="151">
        <v>7808</v>
      </c>
      <c r="B1938" s="152" t="s">
        <v>2859</v>
      </c>
      <c r="C1938" s="152" t="s">
        <v>2919</v>
      </c>
      <c r="D1938" s="152" t="s">
        <v>2920</v>
      </c>
      <c r="E1938" s="152" t="s">
        <v>3059</v>
      </c>
      <c r="F1938" s="152" t="s">
        <v>10384</v>
      </c>
      <c r="H1938" s="151">
        <v>313010</v>
      </c>
      <c r="J1938" s="151" t="s">
        <v>3060</v>
      </c>
      <c r="L1938" s="153" t="s">
        <v>3652</v>
      </c>
      <c r="M1938" s="153" t="s">
        <v>4041</v>
      </c>
      <c r="O1938" s="151">
        <v>2519</v>
      </c>
      <c r="P1938" s="152">
        <v>59.341619999999999</v>
      </c>
      <c r="Q1938" s="152">
        <v>153.41337999999999</v>
      </c>
      <c r="R1938" s="152" t="s">
        <v>3063</v>
      </c>
      <c r="S1938" s="152" t="s">
        <v>2716</v>
      </c>
      <c r="T1938" s="152">
        <v>53.36</v>
      </c>
      <c r="U1938" s="152">
        <v>0.84</v>
      </c>
      <c r="V1938" s="152">
        <v>17.64</v>
      </c>
      <c r="X1938" s="152">
        <v>7.12</v>
      </c>
      <c r="AA1938" s="152">
        <v>2.54</v>
      </c>
      <c r="AB1938" s="152">
        <v>0.17</v>
      </c>
      <c r="AC1938" s="152">
        <v>9.2100000000000009</v>
      </c>
      <c r="AD1938" s="152" t="s">
        <v>2867</v>
      </c>
      <c r="AE1938" s="152">
        <v>0.24</v>
      </c>
      <c r="AF1938" s="152">
        <v>0.15</v>
      </c>
      <c r="AJ1938" s="152">
        <v>7.48</v>
      </c>
      <c r="AK1938" s="156">
        <f t="shared" si="30"/>
        <v>7.4999999999999997E-3</v>
      </c>
      <c r="AL1938" s="151">
        <v>75</v>
      </c>
      <c r="AM1938" s="151">
        <v>527</v>
      </c>
      <c r="AN1938" s="151">
        <v>4120.2226259999998</v>
      </c>
      <c r="AO1938" s="151">
        <v>3493.9814240000001</v>
      </c>
      <c r="DO1938" s="154">
        <v>80.400000000000006</v>
      </c>
      <c r="ED1938" s="152">
        <v>52.024137109999998</v>
      </c>
      <c r="EE1938" s="152">
        <v>0.53065906299999999</v>
      </c>
      <c r="EF1938" s="152">
        <v>12.49688302</v>
      </c>
      <c r="EH1938" s="152">
        <v>8.5911579539999998</v>
      </c>
      <c r="EK1938" s="152">
        <v>0.17099302999999999</v>
      </c>
      <c r="EL1938" s="152">
        <v>11.68884126</v>
      </c>
      <c r="EM1938" s="152">
        <v>12.350575989999999</v>
      </c>
      <c r="EO1938" s="152">
        <v>1.7432214189999999</v>
      </c>
      <c r="EP1938" s="152">
        <v>0.31086370899999999</v>
      </c>
      <c r="EQ1938" s="152">
        <v>9.2657454E-2</v>
      </c>
      <c r="FA1938" s="152">
        <v>4.6939147759999997</v>
      </c>
      <c r="FB1938" s="152">
        <v>0.322273105</v>
      </c>
      <c r="FD1938" s="152">
        <v>43.250445849999998</v>
      </c>
      <c r="FE1938" s="152">
        <v>0.52285264899999995</v>
      </c>
      <c r="FF1938" s="152">
        <v>196.04730190000001</v>
      </c>
      <c r="FG1938" s="152">
        <v>570.68603259999998</v>
      </c>
      <c r="FI1938" s="152">
        <v>42.907488059999999</v>
      </c>
      <c r="FJ1938" s="152">
        <v>75.062849490000005</v>
      </c>
      <c r="FK1938" s="152">
        <v>73.441135520000003</v>
      </c>
      <c r="FL1938" s="152">
        <v>63.951170699999999</v>
      </c>
      <c r="FM1938" s="152">
        <v>12.24848353</v>
      </c>
      <c r="FP1938" s="152">
        <v>4.8858880239999998</v>
      </c>
      <c r="FQ1938" s="152">
        <v>390.33579370000001</v>
      </c>
      <c r="FR1938" s="152">
        <v>11.5776407</v>
      </c>
      <c r="FS1938" s="152">
        <v>39.464814240000003</v>
      </c>
      <c r="FT1938" s="152">
        <v>0.85341440599999996</v>
      </c>
      <c r="FX1938" s="152">
        <v>0.114109871</v>
      </c>
      <c r="FY1938" s="152">
        <v>131.29355000000001</v>
      </c>
      <c r="FZ1938" s="152">
        <v>5.3486724350000001</v>
      </c>
      <c r="GA1938" s="152">
        <v>12.418855430000001</v>
      </c>
      <c r="GB1938" s="152">
        <v>1.758567861</v>
      </c>
      <c r="GC1938" s="152">
        <v>7.8197652279999996</v>
      </c>
      <c r="GD1938" s="152">
        <v>1.8842238490000001</v>
      </c>
      <c r="GE1938" s="152">
        <v>0.66434867600000003</v>
      </c>
      <c r="GF1938" s="152">
        <v>2.0811773609999999</v>
      </c>
      <c r="GG1938" s="152">
        <v>0.34996023300000001</v>
      </c>
      <c r="GH1938" s="152">
        <v>2.1178656500000002</v>
      </c>
      <c r="GI1938" s="152">
        <v>0.45615118599999999</v>
      </c>
      <c r="GJ1938" s="152">
        <v>1.271067309</v>
      </c>
      <c r="GL1938" s="152">
        <v>1.2470376919999999</v>
      </c>
      <c r="GM1938" s="152">
        <v>0.19105560999999999</v>
      </c>
      <c r="GN1938" s="152">
        <v>1.211593962</v>
      </c>
      <c r="GO1938" s="152">
        <v>5.7582016999999999E-2</v>
      </c>
      <c r="GS1938" s="152">
        <v>1.4154653989999999</v>
      </c>
      <c r="GT1938" s="152">
        <v>0.95101534899999995</v>
      </c>
      <c r="GU1938" s="152">
        <v>0.318930983</v>
      </c>
      <c r="GW1938" s="152">
        <v>1.75</v>
      </c>
    </row>
    <row r="1939" spans="1:205">
      <c r="A1939" s="151">
        <v>7809</v>
      </c>
      <c r="B1939" s="152" t="s">
        <v>2859</v>
      </c>
      <c r="C1939" s="152" t="s">
        <v>2919</v>
      </c>
      <c r="D1939" s="152" t="s">
        <v>2920</v>
      </c>
      <c r="E1939" s="152" t="s">
        <v>3059</v>
      </c>
      <c r="F1939" s="152" t="s">
        <v>10385</v>
      </c>
      <c r="H1939" s="151">
        <v>313010</v>
      </c>
      <c r="J1939" s="151" t="s">
        <v>3060</v>
      </c>
      <c r="L1939" s="153" t="s">
        <v>3652</v>
      </c>
      <c r="M1939" s="153" t="s">
        <v>4846</v>
      </c>
      <c r="O1939" s="151">
        <v>2519</v>
      </c>
      <c r="P1939" s="152">
        <v>59.341619999999999</v>
      </c>
      <c r="Q1939" s="152">
        <v>153.41337999999999</v>
      </c>
      <c r="R1939" s="152" t="s">
        <v>3063</v>
      </c>
      <c r="S1939" s="152" t="s">
        <v>2716</v>
      </c>
      <c r="T1939" s="152">
        <v>51.77</v>
      </c>
      <c r="U1939" s="152">
        <v>0.78</v>
      </c>
      <c r="V1939" s="152">
        <v>17.62</v>
      </c>
      <c r="X1939" s="152">
        <v>6.08</v>
      </c>
      <c r="AA1939" s="152">
        <v>2.2599999999999998</v>
      </c>
      <c r="AB1939" s="152">
        <v>0.13</v>
      </c>
      <c r="AC1939" s="152">
        <v>10.14</v>
      </c>
      <c r="AD1939" s="152">
        <v>2.34</v>
      </c>
      <c r="AE1939" s="152">
        <v>0.48</v>
      </c>
      <c r="AF1939" s="152">
        <v>0.19</v>
      </c>
      <c r="AJ1939" s="152">
        <v>7.36</v>
      </c>
      <c r="AK1939" s="156">
        <f t="shared" si="30"/>
        <v>5.1000000000000004E-3</v>
      </c>
      <c r="AL1939" s="151">
        <v>51</v>
      </c>
      <c r="AM1939" s="151">
        <v>513</v>
      </c>
      <c r="AN1939" s="151">
        <v>4049.1670899999999</v>
      </c>
      <c r="AO1939" s="151">
        <v>3416.659971</v>
      </c>
      <c r="DO1939" s="154">
        <v>80.5</v>
      </c>
      <c r="ED1939" s="152">
        <v>52.024137109999998</v>
      </c>
      <c r="EE1939" s="152">
        <v>0.53065906299999999</v>
      </c>
      <c r="EF1939" s="152">
        <v>12.49688302</v>
      </c>
      <c r="EH1939" s="152">
        <v>8.5911579539999998</v>
      </c>
      <c r="EK1939" s="152">
        <v>0.17099302999999999</v>
      </c>
      <c r="EL1939" s="152">
        <v>11.68884126</v>
      </c>
      <c r="EM1939" s="152">
        <v>12.350575989999999</v>
      </c>
      <c r="EO1939" s="152">
        <v>1.7432214189999999</v>
      </c>
      <c r="EP1939" s="152">
        <v>0.31086370899999999</v>
      </c>
      <c r="EQ1939" s="152">
        <v>9.2657454E-2</v>
      </c>
      <c r="FA1939" s="152">
        <v>4.6939147759999997</v>
      </c>
      <c r="FB1939" s="152">
        <v>0.322273105</v>
      </c>
      <c r="FD1939" s="152">
        <v>43.250445849999998</v>
      </c>
      <c r="FE1939" s="152">
        <v>0.52285264899999995</v>
      </c>
      <c r="FF1939" s="152">
        <v>196.04730190000001</v>
      </c>
      <c r="FG1939" s="152">
        <v>570.68603259999998</v>
      </c>
      <c r="FI1939" s="152">
        <v>42.907488059999999</v>
      </c>
      <c r="FJ1939" s="152">
        <v>75.062849490000005</v>
      </c>
      <c r="FK1939" s="152">
        <v>73.441135520000003</v>
      </c>
      <c r="FL1939" s="152">
        <v>63.951170699999999</v>
      </c>
      <c r="FM1939" s="152">
        <v>12.24848353</v>
      </c>
      <c r="FP1939" s="152">
        <v>4.8858880239999998</v>
      </c>
      <c r="FQ1939" s="152">
        <v>390.33579370000001</v>
      </c>
      <c r="FR1939" s="152">
        <v>11.5776407</v>
      </c>
      <c r="FS1939" s="152">
        <v>39.464814240000003</v>
      </c>
      <c r="FT1939" s="152">
        <v>0.85341440599999996</v>
      </c>
      <c r="FX1939" s="152">
        <v>0.114109871</v>
      </c>
      <c r="FY1939" s="152">
        <v>131.29355000000001</v>
      </c>
      <c r="FZ1939" s="152">
        <v>5.3486724350000001</v>
      </c>
      <c r="GA1939" s="152">
        <v>12.418855430000001</v>
      </c>
      <c r="GB1939" s="152">
        <v>1.758567861</v>
      </c>
      <c r="GC1939" s="152">
        <v>7.8197652279999996</v>
      </c>
      <c r="GD1939" s="152">
        <v>1.8842238490000001</v>
      </c>
      <c r="GE1939" s="152">
        <v>0.66434867600000003</v>
      </c>
      <c r="GF1939" s="152">
        <v>2.0811773609999999</v>
      </c>
      <c r="GG1939" s="152">
        <v>0.34996023300000001</v>
      </c>
      <c r="GH1939" s="152">
        <v>2.1178656500000002</v>
      </c>
      <c r="GI1939" s="152">
        <v>0.45615118599999999</v>
      </c>
      <c r="GJ1939" s="152">
        <v>1.271067309</v>
      </c>
      <c r="GL1939" s="152">
        <v>1.2470376919999999</v>
      </c>
      <c r="GM1939" s="152">
        <v>0.19105560999999999</v>
      </c>
      <c r="GN1939" s="152">
        <v>1.211593962</v>
      </c>
      <c r="GO1939" s="152">
        <v>5.7582016999999999E-2</v>
      </c>
      <c r="GS1939" s="152">
        <v>1.4154653989999999</v>
      </c>
      <c r="GT1939" s="152">
        <v>0.95101534899999995</v>
      </c>
      <c r="GU1939" s="152">
        <v>0.318930983</v>
      </c>
      <c r="GW1939" s="152">
        <v>1.75</v>
      </c>
    </row>
    <row r="1940" spans="1:205">
      <c r="A1940" s="151">
        <v>7810</v>
      </c>
      <c r="B1940" s="152" t="s">
        <v>2859</v>
      </c>
      <c r="C1940" s="152" t="s">
        <v>2919</v>
      </c>
      <c r="D1940" s="152" t="s">
        <v>2920</v>
      </c>
      <c r="E1940" s="152" t="s">
        <v>3059</v>
      </c>
      <c r="F1940" s="152" t="s">
        <v>10386</v>
      </c>
      <c r="H1940" s="151">
        <v>313010</v>
      </c>
      <c r="J1940" s="151" t="s">
        <v>3060</v>
      </c>
      <c r="L1940" s="153" t="s">
        <v>3652</v>
      </c>
      <c r="M1940" s="153" t="s">
        <v>4695</v>
      </c>
      <c r="O1940" s="151">
        <v>2519</v>
      </c>
      <c r="P1940" s="152">
        <v>59.341619999999999</v>
      </c>
      <c r="Q1940" s="152">
        <v>153.41337999999999</v>
      </c>
      <c r="R1940" s="152" t="s">
        <v>3063</v>
      </c>
      <c r="S1940" s="152" t="s">
        <v>2716</v>
      </c>
      <c r="T1940" s="152">
        <v>51.09</v>
      </c>
      <c r="U1940" s="152">
        <v>0.77</v>
      </c>
      <c r="V1940" s="152">
        <v>17.54</v>
      </c>
      <c r="X1940" s="152">
        <v>7.37</v>
      </c>
      <c r="AA1940" s="152">
        <v>2.52</v>
      </c>
      <c r="AB1940" s="152">
        <v>0.15</v>
      </c>
      <c r="AC1940" s="152">
        <v>10.63</v>
      </c>
      <c r="AD1940" s="152">
        <v>1.97</v>
      </c>
      <c r="AE1940" s="152">
        <v>0.46</v>
      </c>
      <c r="AF1940" s="152">
        <v>0.19</v>
      </c>
      <c r="AJ1940" s="152">
        <v>6.73</v>
      </c>
      <c r="AK1940" s="156">
        <f t="shared" si="30"/>
        <v>7.7000000000000002E-3</v>
      </c>
      <c r="AL1940" s="151">
        <v>77</v>
      </c>
      <c r="AM1940" s="151">
        <v>527</v>
      </c>
      <c r="AN1940" s="151">
        <v>4110.4620960000002</v>
      </c>
      <c r="AO1940" s="151">
        <v>3568.9792649999999</v>
      </c>
      <c r="AQ1940" s="152">
        <v>3.2903772280000001</v>
      </c>
      <c r="AW1940" s="152">
        <v>26.926491939999998</v>
      </c>
      <c r="AY1940" s="151">
        <v>185.716317</v>
      </c>
      <c r="AZ1940" s="152">
        <v>46.39719264</v>
      </c>
      <c r="BC1940" s="152">
        <v>4.5765258209999997</v>
      </c>
      <c r="BG1940" s="152">
        <v>6.0432657809999997</v>
      </c>
      <c r="BH1940" s="152">
        <v>542.9426684</v>
      </c>
      <c r="BI1940" s="152">
        <v>15.919934639999999</v>
      </c>
      <c r="BJ1940" s="152">
        <v>48.302885940000003</v>
      </c>
      <c r="BK1940" s="152">
        <v>0.81835512899999996</v>
      </c>
      <c r="BO1940" s="152">
        <v>151.313603</v>
      </c>
      <c r="BP1940" s="152">
        <v>7.2511194909999999</v>
      </c>
      <c r="BQ1940" s="152">
        <v>14.87672882</v>
      </c>
      <c r="BS1940" s="152">
        <v>8.8801883739999994</v>
      </c>
      <c r="BT1940" s="152">
        <v>2.193628554</v>
      </c>
      <c r="BU1940" s="152">
        <v>0.63550864100000004</v>
      </c>
      <c r="BV1940" s="152">
        <v>2.105036041</v>
      </c>
      <c r="BX1940" s="152">
        <v>2.1596815669999998</v>
      </c>
      <c r="BZ1940" s="152">
        <v>1.3122356449999999</v>
      </c>
      <c r="CB1940" s="152">
        <v>1.417417275</v>
      </c>
      <c r="CD1940" s="152">
        <v>1.6804533100000001</v>
      </c>
      <c r="CH1940" s="152">
        <v>2.0408955610000001</v>
      </c>
      <c r="CJ1940" s="152">
        <v>1.316743899</v>
      </c>
      <c r="CK1940" s="152">
        <v>0.49688410900000002</v>
      </c>
      <c r="DO1940" s="154">
        <v>80</v>
      </c>
      <c r="ED1940" s="152">
        <v>52.024137109999998</v>
      </c>
      <c r="EE1940" s="152">
        <v>0.53065906299999999</v>
      </c>
      <c r="EF1940" s="152">
        <v>12.49688302</v>
      </c>
      <c r="EH1940" s="152">
        <v>8.5911579539999998</v>
      </c>
      <c r="EK1940" s="152">
        <v>0.17099302999999999</v>
      </c>
      <c r="EL1940" s="152">
        <v>11.68884126</v>
      </c>
      <c r="EM1940" s="152">
        <v>12.350575989999999</v>
      </c>
      <c r="EO1940" s="152">
        <v>1.7432214189999999</v>
      </c>
      <c r="EP1940" s="152">
        <v>0.31086370899999999</v>
      </c>
      <c r="EQ1940" s="152">
        <v>9.2657454E-2</v>
      </c>
      <c r="FA1940" s="152">
        <v>4.6939147759999997</v>
      </c>
      <c r="FB1940" s="152">
        <v>0.322273105</v>
      </c>
      <c r="FD1940" s="152">
        <v>43.250445849999998</v>
      </c>
      <c r="FE1940" s="152">
        <v>0.52285264899999995</v>
      </c>
      <c r="FF1940" s="152">
        <v>196.04730190000001</v>
      </c>
      <c r="FG1940" s="152">
        <v>570.68603259999998</v>
      </c>
      <c r="FI1940" s="152">
        <v>42.907488059999999</v>
      </c>
      <c r="FJ1940" s="152">
        <v>75.062849490000005</v>
      </c>
      <c r="FK1940" s="152">
        <v>73.441135520000003</v>
      </c>
      <c r="FL1940" s="152">
        <v>63.951170699999999</v>
      </c>
      <c r="FM1940" s="152">
        <v>12.24848353</v>
      </c>
      <c r="FP1940" s="152">
        <v>4.8858880239999998</v>
      </c>
      <c r="FQ1940" s="152">
        <v>390.33579370000001</v>
      </c>
      <c r="FR1940" s="152">
        <v>11.5776407</v>
      </c>
      <c r="FS1940" s="152">
        <v>39.464814240000003</v>
      </c>
      <c r="FT1940" s="152">
        <v>0.85341440599999996</v>
      </c>
      <c r="FX1940" s="152">
        <v>0.114109871</v>
      </c>
      <c r="FY1940" s="152">
        <v>131.29355000000001</v>
      </c>
      <c r="FZ1940" s="152">
        <v>5.3486724350000001</v>
      </c>
      <c r="GA1940" s="152">
        <v>12.418855430000001</v>
      </c>
      <c r="GB1940" s="152">
        <v>1.758567861</v>
      </c>
      <c r="GC1940" s="152">
        <v>7.8197652279999996</v>
      </c>
      <c r="GD1940" s="152">
        <v>1.8842238490000001</v>
      </c>
      <c r="GE1940" s="152">
        <v>0.66434867600000003</v>
      </c>
      <c r="GF1940" s="152">
        <v>2.0811773609999999</v>
      </c>
      <c r="GG1940" s="152">
        <v>0.34996023300000001</v>
      </c>
      <c r="GH1940" s="152">
        <v>2.1178656500000002</v>
      </c>
      <c r="GI1940" s="152">
        <v>0.45615118599999999</v>
      </c>
      <c r="GJ1940" s="152">
        <v>1.271067309</v>
      </c>
      <c r="GL1940" s="152">
        <v>1.2470376919999999</v>
      </c>
      <c r="GM1940" s="152">
        <v>0.19105560999999999</v>
      </c>
      <c r="GN1940" s="152">
        <v>1.211593962</v>
      </c>
      <c r="GO1940" s="152">
        <v>5.7582016999999999E-2</v>
      </c>
      <c r="GS1940" s="152">
        <v>1.4154653989999999</v>
      </c>
      <c r="GT1940" s="152">
        <v>0.95101534899999995</v>
      </c>
      <c r="GU1940" s="152">
        <v>0.318930983</v>
      </c>
      <c r="GW1940" s="152">
        <v>1.75</v>
      </c>
    </row>
    <row r="1941" spans="1:205">
      <c r="A1941" s="151">
        <v>7811</v>
      </c>
      <c r="B1941" s="152" t="s">
        <v>2859</v>
      </c>
      <c r="C1941" s="152" t="s">
        <v>2919</v>
      </c>
      <c r="D1941" s="152" t="s">
        <v>2920</v>
      </c>
      <c r="E1941" s="152" t="s">
        <v>3059</v>
      </c>
      <c r="F1941" s="152" t="s">
        <v>10387</v>
      </c>
      <c r="H1941" s="151">
        <v>313010</v>
      </c>
      <c r="J1941" s="151" t="s">
        <v>3060</v>
      </c>
      <c r="L1941" s="153" t="s">
        <v>3652</v>
      </c>
      <c r="M1941" s="153" t="s">
        <v>4265</v>
      </c>
      <c r="O1941" s="151">
        <v>2519</v>
      </c>
      <c r="P1941" s="152">
        <v>59.341619999999999</v>
      </c>
      <c r="Q1941" s="152">
        <v>153.41337999999999</v>
      </c>
      <c r="R1941" s="152" t="s">
        <v>3063</v>
      </c>
      <c r="S1941" s="152" t="s">
        <v>2716</v>
      </c>
      <c r="T1941" s="152">
        <v>49.74</v>
      </c>
      <c r="U1941" s="152">
        <v>0.97</v>
      </c>
      <c r="V1941" s="152">
        <v>17.02</v>
      </c>
      <c r="X1941" s="152">
        <v>7.34</v>
      </c>
      <c r="AA1941" s="152">
        <v>3.21</v>
      </c>
      <c r="AB1941" s="152">
        <v>0.22</v>
      </c>
      <c r="AC1941" s="152">
        <v>10.35</v>
      </c>
      <c r="AD1941" s="152">
        <v>1.54</v>
      </c>
      <c r="AE1941" s="152">
        <v>0.38</v>
      </c>
      <c r="AF1941" s="152">
        <v>0.14000000000000001</v>
      </c>
      <c r="AJ1941" s="152">
        <v>5.1100000000000003</v>
      </c>
      <c r="AK1941" s="156">
        <f t="shared" si="30"/>
        <v>2.5000000000000001E-3</v>
      </c>
      <c r="AL1941" s="151">
        <v>25</v>
      </c>
      <c r="AM1941" s="151">
        <v>434</v>
      </c>
      <c r="AN1941" s="151">
        <v>2864.266795</v>
      </c>
      <c r="AO1941" s="151">
        <v>3027.38447</v>
      </c>
      <c r="AQ1941" s="152">
        <v>2.4000791929999998</v>
      </c>
      <c r="AW1941" s="152">
        <v>26.594716819999999</v>
      </c>
      <c r="AY1941" s="151">
        <v>229.0631563</v>
      </c>
      <c r="AZ1941" s="152">
        <v>15.67638152</v>
      </c>
      <c r="BC1941" s="152">
        <v>56.871359900000002</v>
      </c>
      <c r="BG1941" s="152">
        <v>7.2417018860000004</v>
      </c>
      <c r="BH1941" s="152">
        <v>616.81431999999995</v>
      </c>
      <c r="BI1941" s="152">
        <v>16.242096539999999</v>
      </c>
      <c r="BJ1941" s="152">
        <v>61.487124029999997</v>
      </c>
      <c r="BK1941" s="152">
        <v>1.1402803669999999</v>
      </c>
      <c r="BO1941" s="152">
        <v>185.17199980000001</v>
      </c>
      <c r="BP1941" s="152">
        <v>8.8852191890000007</v>
      </c>
      <c r="BQ1941" s="152">
        <v>19.313406359999998</v>
      </c>
      <c r="BS1941" s="152">
        <v>13.574597580000001</v>
      </c>
      <c r="BT1941" s="152">
        <v>2.3620509539999999</v>
      </c>
      <c r="BU1941" s="152">
        <v>0.93182596799999995</v>
      </c>
      <c r="BV1941" s="152">
        <v>3.2377617189999999</v>
      </c>
      <c r="BX1941" s="152">
        <v>2.9320783709999998</v>
      </c>
      <c r="BZ1941" s="152">
        <v>1.7543024679999999</v>
      </c>
      <c r="CB1941" s="152">
        <v>1.55902634</v>
      </c>
      <c r="CD1941" s="152">
        <v>1.4280436430000001</v>
      </c>
      <c r="CH1941" s="152">
        <v>2.2795635600000002</v>
      </c>
      <c r="CJ1941" s="152">
        <v>1.4958226999999999</v>
      </c>
      <c r="CK1941" s="152">
        <v>0.406367125</v>
      </c>
      <c r="DO1941" s="154">
        <v>80.400000000000006</v>
      </c>
      <c r="ED1941" s="152">
        <v>52.024137109999998</v>
      </c>
      <c r="EE1941" s="152">
        <v>0.53065906299999999</v>
      </c>
      <c r="EF1941" s="152">
        <v>12.49688302</v>
      </c>
      <c r="EH1941" s="152">
        <v>8.5911579539999998</v>
      </c>
      <c r="EK1941" s="152">
        <v>0.17099302999999999</v>
      </c>
      <c r="EL1941" s="152">
        <v>11.68884126</v>
      </c>
      <c r="EM1941" s="152">
        <v>12.350575989999999</v>
      </c>
      <c r="EO1941" s="152">
        <v>1.7432214189999999</v>
      </c>
      <c r="EP1941" s="152">
        <v>0.31086370899999999</v>
      </c>
      <c r="EQ1941" s="152">
        <v>9.2657454E-2</v>
      </c>
      <c r="FA1941" s="152">
        <v>4.6939147759999997</v>
      </c>
      <c r="FB1941" s="152">
        <v>0.322273105</v>
      </c>
      <c r="FD1941" s="152">
        <v>43.250445849999998</v>
      </c>
      <c r="FE1941" s="152">
        <v>0.52285264899999995</v>
      </c>
      <c r="FF1941" s="152">
        <v>196.04730190000001</v>
      </c>
      <c r="FG1941" s="152">
        <v>570.68603259999998</v>
      </c>
      <c r="FI1941" s="152">
        <v>42.907488059999999</v>
      </c>
      <c r="FJ1941" s="152">
        <v>75.062849490000005</v>
      </c>
      <c r="FK1941" s="152">
        <v>73.441135520000003</v>
      </c>
      <c r="FL1941" s="152">
        <v>63.951170699999999</v>
      </c>
      <c r="FM1941" s="152">
        <v>12.24848353</v>
      </c>
      <c r="FP1941" s="152">
        <v>4.8858880239999998</v>
      </c>
      <c r="FQ1941" s="152">
        <v>390.33579370000001</v>
      </c>
      <c r="FR1941" s="152">
        <v>11.5776407</v>
      </c>
      <c r="FS1941" s="152">
        <v>39.464814240000003</v>
      </c>
      <c r="FT1941" s="152">
        <v>0.85341440599999996</v>
      </c>
      <c r="FX1941" s="152">
        <v>0.114109871</v>
      </c>
      <c r="FY1941" s="152">
        <v>131.29355000000001</v>
      </c>
      <c r="FZ1941" s="152">
        <v>5.3486724350000001</v>
      </c>
      <c r="GA1941" s="152">
        <v>12.418855430000001</v>
      </c>
      <c r="GB1941" s="152">
        <v>1.758567861</v>
      </c>
      <c r="GC1941" s="152">
        <v>7.8197652279999996</v>
      </c>
      <c r="GD1941" s="152">
        <v>1.8842238490000001</v>
      </c>
      <c r="GE1941" s="152">
        <v>0.66434867600000003</v>
      </c>
      <c r="GF1941" s="152">
        <v>2.0811773609999999</v>
      </c>
      <c r="GG1941" s="152">
        <v>0.34996023300000001</v>
      </c>
      <c r="GH1941" s="152">
        <v>2.1178656500000002</v>
      </c>
      <c r="GI1941" s="152">
        <v>0.45615118599999999</v>
      </c>
      <c r="GJ1941" s="152">
        <v>1.271067309</v>
      </c>
      <c r="GL1941" s="152">
        <v>1.2470376919999999</v>
      </c>
      <c r="GM1941" s="152">
        <v>0.19105560999999999</v>
      </c>
      <c r="GN1941" s="152">
        <v>1.211593962</v>
      </c>
      <c r="GO1941" s="152">
        <v>5.7582016999999999E-2</v>
      </c>
      <c r="GS1941" s="152">
        <v>1.4154653989999999</v>
      </c>
      <c r="GT1941" s="152">
        <v>0.95101534899999995</v>
      </c>
      <c r="GU1941" s="152">
        <v>0.318930983</v>
      </c>
      <c r="GW1941" s="152">
        <v>1.75</v>
      </c>
    </row>
    <row r="1942" spans="1:205">
      <c r="A1942" s="151">
        <v>7813</v>
      </c>
      <c r="B1942" s="152" t="s">
        <v>2859</v>
      </c>
      <c r="C1942" s="152" t="s">
        <v>2919</v>
      </c>
      <c r="D1942" s="152" t="s">
        <v>2920</v>
      </c>
      <c r="E1942" s="152" t="s">
        <v>3059</v>
      </c>
      <c r="F1942" s="152" t="s">
        <v>10388</v>
      </c>
      <c r="H1942" s="151">
        <v>313010</v>
      </c>
      <c r="J1942" s="151" t="s">
        <v>3060</v>
      </c>
      <c r="L1942" s="153" t="s">
        <v>3652</v>
      </c>
      <c r="M1942" s="153" t="s">
        <v>3653</v>
      </c>
      <c r="O1942" s="151">
        <v>2519</v>
      </c>
      <c r="P1942" s="152">
        <v>59.341619999999999</v>
      </c>
      <c r="Q1942" s="152">
        <v>153.41337999999999</v>
      </c>
      <c r="R1942" s="152" t="s">
        <v>3063</v>
      </c>
      <c r="S1942" s="152" t="s">
        <v>2716</v>
      </c>
      <c r="T1942" s="152">
        <v>47.92</v>
      </c>
      <c r="U1942" s="152">
        <v>1.07</v>
      </c>
      <c r="V1942" s="152">
        <v>17.690000000000001</v>
      </c>
      <c r="X1942" s="152">
        <v>5.46</v>
      </c>
      <c r="AA1942" s="152">
        <v>2.61</v>
      </c>
      <c r="AB1942" s="152">
        <v>0.12</v>
      </c>
      <c r="AC1942" s="152">
        <v>13.79</v>
      </c>
      <c r="AD1942" s="152">
        <v>2.35</v>
      </c>
      <c r="AE1942" s="152">
        <v>0.65</v>
      </c>
      <c r="AF1942" s="152">
        <v>0.28999999999999998</v>
      </c>
      <c r="AJ1942" s="152">
        <v>6.71</v>
      </c>
      <c r="AK1942" s="156">
        <f t="shared" si="30"/>
        <v>5.7799999999999997E-2</v>
      </c>
      <c r="AL1942" s="151">
        <v>578</v>
      </c>
      <c r="AM1942" s="151">
        <v>636</v>
      </c>
      <c r="AN1942" s="151">
        <v>5773.2637430000004</v>
      </c>
      <c r="AO1942" s="151">
        <v>3809.747241</v>
      </c>
      <c r="AQ1942" s="152">
        <v>3.024291447</v>
      </c>
      <c r="AW1942" s="152">
        <v>30.816190750000001</v>
      </c>
      <c r="AY1942" s="151">
        <v>215.31253390000001</v>
      </c>
      <c r="AZ1942" s="152">
        <v>64.624115239999995</v>
      </c>
      <c r="BC1942" s="152">
        <v>33.313952800000003</v>
      </c>
      <c r="BG1942" s="152">
        <v>6.8581686350000002</v>
      </c>
      <c r="BH1942" s="152">
        <v>536.46619559999999</v>
      </c>
      <c r="BI1942" s="152">
        <v>11.45947539</v>
      </c>
      <c r="BJ1942" s="152">
        <v>50.533318379999997</v>
      </c>
      <c r="BK1942" s="152">
        <v>0.80317335000000001</v>
      </c>
      <c r="BO1942" s="152">
        <v>157.8995669</v>
      </c>
      <c r="BP1942" s="152">
        <v>9.1440557699999996</v>
      </c>
      <c r="BQ1942" s="152">
        <v>21.31824404</v>
      </c>
      <c r="BS1942" s="152">
        <v>14.0632524</v>
      </c>
      <c r="BT1942" s="152">
        <v>2.883492886</v>
      </c>
      <c r="BU1942" s="152">
        <v>0.78753331199999999</v>
      </c>
      <c r="BV1942" s="152">
        <v>2.244754506</v>
      </c>
      <c r="BX1942" s="152">
        <v>2.9282329410000001</v>
      </c>
      <c r="BZ1942" s="152">
        <v>1.216788939</v>
      </c>
      <c r="CB1942" s="152">
        <v>1.6862743360000001</v>
      </c>
      <c r="CD1942" s="152">
        <v>1.7150177769999999</v>
      </c>
      <c r="CH1942" s="152">
        <v>2.9221185539999999</v>
      </c>
      <c r="CJ1942" s="152">
        <v>1.7912086030000001</v>
      </c>
      <c r="CK1942" s="152">
        <v>0.53848328700000003</v>
      </c>
      <c r="DO1942" s="154">
        <v>86</v>
      </c>
      <c r="ED1942" s="152">
        <v>52.024137109999998</v>
      </c>
      <c r="EE1942" s="152">
        <v>0.53065906299999999</v>
      </c>
      <c r="EF1942" s="152">
        <v>12.49688302</v>
      </c>
      <c r="EH1942" s="152">
        <v>8.5911579539999998</v>
      </c>
      <c r="EK1942" s="152">
        <v>0.17099302999999999</v>
      </c>
      <c r="EL1942" s="152">
        <v>11.68884126</v>
      </c>
      <c r="EM1942" s="152">
        <v>12.350575989999999</v>
      </c>
      <c r="EO1942" s="152">
        <v>1.7432214189999999</v>
      </c>
      <c r="EP1942" s="152">
        <v>0.31086370899999999</v>
      </c>
      <c r="EQ1942" s="152">
        <v>9.2657454E-2</v>
      </c>
      <c r="FA1942" s="152">
        <v>4.6939147759999997</v>
      </c>
      <c r="FB1942" s="152">
        <v>0.322273105</v>
      </c>
      <c r="FD1942" s="152">
        <v>43.250445849999998</v>
      </c>
      <c r="FE1942" s="152">
        <v>0.52285264899999995</v>
      </c>
      <c r="FF1942" s="152">
        <v>196.04730190000001</v>
      </c>
      <c r="FG1942" s="152">
        <v>570.68603259999998</v>
      </c>
      <c r="FI1942" s="152">
        <v>42.907488059999999</v>
      </c>
      <c r="FJ1942" s="152">
        <v>75.062849490000005</v>
      </c>
      <c r="FK1942" s="152">
        <v>73.441135520000003</v>
      </c>
      <c r="FL1942" s="152">
        <v>63.951170699999999</v>
      </c>
      <c r="FM1942" s="152">
        <v>12.24848353</v>
      </c>
      <c r="FP1942" s="152">
        <v>4.8858880239999998</v>
      </c>
      <c r="FQ1942" s="152">
        <v>390.33579370000001</v>
      </c>
      <c r="FR1942" s="152">
        <v>11.5776407</v>
      </c>
      <c r="FS1942" s="152">
        <v>39.464814240000003</v>
      </c>
      <c r="FT1942" s="152">
        <v>0.85341440599999996</v>
      </c>
      <c r="FX1942" s="152">
        <v>0.114109871</v>
      </c>
      <c r="FY1942" s="152">
        <v>131.29355000000001</v>
      </c>
      <c r="FZ1942" s="152">
        <v>5.3486724350000001</v>
      </c>
      <c r="GA1942" s="152">
        <v>12.418855430000001</v>
      </c>
      <c r="GB1942" s="152">
        <v>1.758567861</v>
      </c>
      <c r="GC1942" s="152">
        <v>7.8197652279999996</v>
      </c>
      <c r="GD1942" s="152">
        <v>1.8842238490000001</v>
      </c>
      <c r="GE1942" s="152">
        <v>0.66434867600000003</v>
      </c>
      <c r="GF1942" s="152">
        <v>2.0811773609999999</v>
      </c>
      <c r="GG1942" s="152">
        <v>0.34996023300000001</v>
      </c>
      <c r="GH1942" s="152">
        <v>2.1178656500000002</v>
      </c>
      <c r="GI1942" s="152">
        <v>0.45615118599999999</v>
      </c>
      <c r="GJ1942" s="152">
        <v>1.271067309</v>
      </c>
      <c r="GL1942" s="152">
        <v>1.2470376919999999</v>
      </c>
      <c r="GM1942" s="152">
        <v>0.19105560999999999</v>
      </c>
      <c r="GN1942" s="152">
        <v>1.211593962</v>
      </c>
      <c r="GO1942" s="152">
        <v>5.7582016999999999E-2</v>
      </c>
      <c r="GS1942" s="152">
        <v>1.4154653989999999</v>
      </c>
      <c r="GT1942" s="152">
        <v>0.95101534899999995</v>
      </c>
      <c r="GU1942" s="152">
        <v>0.318930983</v>
      </c>
      <c r="GW1942" s="152">
        <v>1.75</v>
      </c>
    </row>
    <row r="1943" spans="1:205">
      <c r="A1943" s="151">
        <v>7817</v>
      </c>
      <c r="B1943" s="152" t="s">
        <v>2859</v>
      </c>
      <c r="C1943" s="152" t="s">
        <v>2919</v>
      </c>
      <c r="D1943" s="152" t="s">
        <v>2920</v>
      </c>
      <c r="E1943" s="152" t="s">
        <v>3059</v>
      </c>
      <c r="F1943" s="152" t="s">
        <v>10389</v>
      </c>
      <c r="H1943" s="151">
        <v>313010</v>
      </c>
      <c r="J1943" s="151" t="s">
        <v>3060</v>
      </c>
      <c r="L1943" s="153" t="s">
        <v>3652</v>
      </c>
      <c r="M1943" s="153" t="s">
        <v>3641</v>
      </c>
      <c r="O1943" s="151">
        <v>2519</v>
      </c>
      <c r="P1943" s="152">
        <v>59.341619999999999</v>
      </c>
      <c r="Q1943" s="152">
        <v>153.41337999999999</v>
      </c>
      <c r="R1943" s="152" t="s">
        <v>3063</v>
      </c>
      <c r="S1943" s="152" t="s">
        <v>2716</v>
      </c>
      <c r="T1943" s="152">
        <v>48.37</v>
      </c>
      <c r="U1943" s="152">
        <v>0.85</v>
      </c>
      <c r="V1943" s="152">
        <v>18.920000000000002</v>
      </c>
      <c r="X1943" s="152">
        <v>6.45</v>
      </c>
      <c r="AA1943" s="152">
        <v>2.52</v>
      </c>
      <c r="AB1943" s="152">
        <v>0.13</v>
      </c>
      <c r="AC1943" s="152">
        <v>12.12</v>
      </c>
      <c r="AD1943" s="152">
        <v>2.2400000000000002</v>
      </c>
      <c r="AE1943" s="152">
        <v>0.44</v>
      </c>
      <c r="AF1943" s="152">
        <v>0.16</v>
      </c>
      <c r="AJ1943" s="152">
        <v>6.99</v>
      </c>
      <c r="AK1943" s="156">
        <f t="shared" si="30"/>
        <v>3.0499999999999999E-2</v>
      </c>
      <c r="AL1943" s="151">
        <v>305</v>
      </c>
      <c r="AM1943" s="151">
        <v>456</v>
      </c>
      <c r="AN1943" s="151">
        <v>5057.5027620000001</v>
      </c>
      <c r="AO1943" s="151">
        <v>3378.0566819999999</v>
      </c>
      <c r="AQ1943" s="152">
        <v>3.4054752829999999</v>
      </c>
      <c r="AW1943" s="152">
        <v>22.81170715</v>
      </c>
      <c r="AY1943" s="151">
        <v>204.21782160000001</v>
      </c>
      <c r="AZ1943" s="152">
        <v>58.916663149999998</v>
      </c>
      <c r="BC1943" s="152">
        <v>13.60284528</v>
      </c>
      <c r="BG1943" s="152">
        <v>2.924058477</v>
      </c>
      <c r="BH1943" s="152">
        <v>483.2263706</v>
      </c>
      <c r="BI1943" s="152">
        <v>12.13512888</v>
      </c>
      <c r="BJ1943" s="152">
        <v>37.92566772</v>
      </c>
      <c r="BK1943" s="152">
        <v>0.81421948600000005</v>
      </c>
      <c r="BO1943" s="152">
        <v>115.80288419999999</v>
      </c>
      <c r="BP1943" s="152">
        <v>6.0550504849999998</v>
      </c>
      <c r="BQ1943" s="152">
        <v>14.44498525</v>
      </c>
      <c r="BS1943" s="152">
        <v>9.9738723319999991</v>
      </c>
      <c r="BT1943" s="152">
        <v>1.419465414</v>
      </c>
      <c r="BU1943" s="152">
        <v>0.75074301499999996</v>
      </c>
      <c r="BV1943" s="152">
        <v>2.2090118350000001</v>
      </c>
      <c r="BX1943" s="152">
        <v>2.398020974</v>
      </c>
      <c r="BZ1943" s="152">
        <v>1.275291189</v>
      </c>
      <c r="CB1943" s="152">
        <v>1.33240542</v>
      </c>
      <c r="CD1943" s="152">
        <v>1.235764568</v>
      </c>
      <c r="CH1943" s="152">
        <v>2.1994842609999998</v>
      </c>
      <c r="CJ1943" s="152">
        <v>1.3969771449999999</v>
      </c>
      <c r="CK1943" s="152">
        <v>0.34830550500000002</v>
      </c>
      <c r="DO1943" s="154">
        <v>82.1</v>
      </c>
      <c r="ED1943" s="152">
        <v>52.024137109999998</v>
      </c>
      <c r="EE1943" s="152">
        <v>0.53065906299999999</v>
      </c>
      <c r="EF1943" s="152">
        <v>12.49688302</v>
      </c>
      <c r="EH1943" s="152">
        <v>8.5911579539999998</v>
      </c>
      <c r="EK1943" s="152">
        <v>0.17099302999999999</v>
      </c>
      <c r="EL1943" s="152">
        <v>11.68884126</v>
      </c>
      <c r="EM1943" s="152">
        <v>12.350575989999999</v>
      </c>
      <c r="EO1943" s="152">
        <v>1.7432214189999999</v>
      </c>
      <c r="EP1943" s="152">
        <v>0.31086370899999999</v>
      </c>
      <c r="EQ1943" s="152">
        <v>9.2657454E-2</v>
      </c>
      <c r="FA1943" s="152">
        <v>4.6939147759999997</v>
      </c>
      <c r="FB1943" s="152">
        <v>0.322273105</v>
      </c>
      <c r="FD1943" s="152">
        <v>43.250445849999998</v>
      </c>
      <c r="FE1943" s="152">
        <v>0.52285264899999995</v>
      </c>
      <c r="FF1943" s="152">
        <v>196.04730190000001</v>
      </c>
      <c r="FG1943" s="152">
        <v>570.68603259999998</v>
      </c>
      <c r="FI1943" s="152">
        <v>42.907488059999999</v>
      </c>
      <c r="FJ1943" s="152">
        <v>75.062849490000005</v>
      </c>
      <c r="FK1943" s="152">
        <v>73.441135520000003</v>
      </c>
      <c r="FL1943" s="152">
        <v>63.951170699999999</v>
      </c>
      <c r="FM1943" s="152">
        <v>12.24848353</v>
      </c>
      <c r="FP1943" s="152">
        <v>4.8858880239999998</v>
      </c>
      <c r="FQ1943" s="152">
        <v>390.33579370000001</v>
      </c>
      <c r="FR1943" s="152">
        <v>11.5776407</v>
      </c>
      <c r="FS1943" s="152">
        <v>39.464814240000003</v>
      </c>
      <c r="FT1943" s="152">
        <v>0.85341440599999996</v>
      </c>
      <c r="FX1943" s="152">
        <v>0.114109871</v>
      </c>
      <c r="FY1943" s="152">
        <v>131.29355000000001</v>
      </c>
      <c r="FZ1943" s="152">
        <v>5.3486724350000001</v>
      </c>
      <c r="GA1943" s="152">
        <v>12.418855430000001</v>
      </c>
      <c r="GB1943" s="152">
        <v>1.758567861</v>
      </c>
      <c r="GC1943" s="152">
        <v>7.8197652279999996</v>
      </c>
      <c r="GD1943" s="152">
        <v>1.8842238490000001</v>
      </c>
      <c r="GE1943" s="152">
        <v>0.66434867600000003</v>
      </c>
      <c r="GF1943" s="152">
        <v>2.0811773609999999</v>
      </c>
      <c r="GG1943" s="152">
        <v>0.34996023300000001</v>
      </c>
      <c r="GH1943" s="152">
        <v>2.1178656500000002</v>
      </c>
      <c r="GI1943" s="152">
        <v>0.45615118599999999</v>
      </c>
      <c r="GJ1943" s="152">
        <v>1.271067309</v>
      </c>
      <c r="GL1943" s="152">
        <v>1.2470376919999999</v>
      </c>
      <c r="GM1943" s="152">
        <v>0.19105560999999999</v>
      </c>
      <c r="GN1943" s="152">
        <v>1.211593962</v>
      </c>
      <c r="GO1943" s="152">
        <v>5.7582016999999999E-2</v>
      </c>
      <c r="GS1943" s="152">
        <v>1.4154653989999999</v>
      </c>
      <c r="GT1943" s="152">
        <v>0.95101534899999995</v>
      </c>
      <c r="GU1943" s="152">
        <v>0.318930983</v>
      </c>
      <c r="GW1943" s="152">
        <v>1.75</v>
      </c>
    </row>
    <row r="1944" spans="1:205">
      <c r="A1944" s="151">
        <v>7818</v>
      </c>
      <c r="B1944" s="152" t="s">
        <v>2859</v>
      </c>
      <c r="C1944" s="152" t="s">
        <v>2919</v>
      </c>
      <c r="D1944" s="152" t="s">
        <v>2920</v>
      </c>
      <c r="E1944" s="152" t="s">
        <v>3059</v>
      </c>
      <c r="F1944" s="152" t="s">
        <v>10390</v>
      </c>
      <c r="H1944" s="151">
        <v>313010</v>
      </c>
      <c r="J1944" s="151" t="s">
        <v>3060</v>
      </c>
      <c r="L1944" s="153" t="s">
        <v>3652</v>
      </c>
      <c r="M1944" s="153" t="s">
        <v>3062</v>
      </c>
      <c r="O1944" s="151">
        <v>2519</v>
      </c>
      <c r="P1944" s="152">
        <v>59.341619999999999</v>
      </c>
      <c r="Q1944" s="152">
        <v>153.41337999999999</v>
      </c>
      <c r="R1944" s="152" t="s">
        <v>3063</v>
      </c>
      <c r="S1944" s="152" t="s">
        <v>2716</v>
      </c>
      <c r="T1944" s="152">
        <v>54.64</v>
      </c>
      <c r="U1944" s="152">
        <v>0.8</v>
      </c>
      <c r="V1944" s="152">
        <v>18.739999999999998</v>
      </c>
      <c r="X1944" s="152">
        <v>6.23</v>
      </c>
      <c r="AA1944" s="152">
        <v>1.59</v>
      </c>
      <c r="AB1944" s="152">
        <v>0.14000000000000001</v>
      </c>
      <c r="AC1944" s="152">
        <v>9.6999999999999993</v>
      </c>
      <c r="AD1944" s="152">
        <v>1.1200000000000001</v>
      </c>
      <c r="AE1944" s="152">
        <v>0.14000000000000001</v>
      </c>
      <c r="AF1944" s="152">
        <v>0.11</v>
      </c>
      <c r="AJ1944" s="152">
        <v>7.51</v>
      </c>
      <c r="AK1944" s="156">
        <f t="shared" si="30"/>
        <v>9.4000000000000004E-3</v>
      </c>
      <c r="AL1944" s="151">
        <v>94</v>
      </c>
      <c r="AM1944" s="151">
        <v>512</v>
      </c>
      <c r="AN1944" s="151">
        <v>3992.7467390000002</v>
      </c>
      <c r="AO1944" s="151">
        <v>3944.8874700000001</v>
      </c>
      <c r="DO1944" s="154">
        <v>80.3</v>
      </c>
      <c r="ED1944" s="152">
        <v>52.024137109999998</v>
      </c>
      <c r="EE1944" s="152">
        <v>0.53065906299999999</v>
      </c>
      <c r="EF1944" s="152">
        <v>12.49688302</v>
      </c>
      <c r="EH1944" s="152">
        <v>8.5911579539999998</v>
      </c>
      <c r="EK1944" s="152">
        <v>0.17099302999999999</v>
      </c>
      <c r="EL1944" s="152">
        <v>11.68884126</v>
      </c>
      <c r="EM1944" s="152">
        <v>12.350575989999999</v>
      </c>
      <c r="EO1944" s="152">
        <v>1.7432214189999999</v>
      </c>
      <c r="EP1944" s="152">
        <v>0.31086370899999999</v>
      </c>
      <c r="EQ1944" s="152">
        <v>9.2657454E-2</v>
      </c>
      <c r="FA1944" s="152">
        <v>4.6939147759999997</v>
      </c>
      <c r="FB1944" s="152">
        <v>0.322273105</v>
      </c>
      <c r="FD1944" s="152">
        <v>43.250445849999998</v>
      </c>
      <c r="FE1944" s="152">
        <v>0.52285264899999995</v>
      </c>
      <c r="FF1944" s="152">
        <v>196.04730190000001</v>
      </c>
      <c r="FG1944" s="152">
        <v>570.68603259999998</v>
      </c>
      <c r="FI1944" s="152">
        <v>42.907488059999999</v>
      </c>
      <c r="FJ1944" s="152">
        <v>75.062849490000005</v>
      </c>
      <c r="FK1944" s="152">
        <v>73.441135520000003</v>
      </c>
      <c r="FL1944" s="152">
        <v>63.951170699999999</v>
      </c>
      <c r="FM1944" s="152">
        <v>12.24848353</v>
      </c>
      <c r="FP1944" s="152">
        <v>4.8858880239999998</v>
      </c>
      <c r="FQ1944" s="152">
        <v>390.33579370000001</v>
      </c>
      <c r="FR1944" s="152">
        <v>11.5776407</v>
      </c>
      <c r="FS1944" s="152">
        <v>39.464814240000003</v>
      </c>
      <c r="FT1944" s="152">
        <v>0.85341440599999996</v>
      </c>
      <c r="FX1944" s="152">
        <v>0.114109871</v>
      </c>
      <c r="FY1944" s="152">
        <v>131.29355000000001</v>
      </c>
      <c r="FZ1944" s="152">
        <v>5.3486724350000001</v>
      </c>
      <c r="GA1944" s="152">
        <v>12.418855430000001</v>
      </c>
      <c r="GB1944" s="152">
        <v>1.758567861</v>
      </c>
      <c r="GC1944" s="152">
        <v>7.8197652279999996</v>
      </c>
      <c r="GD1944" s="152">
        <v>1.8842238490000001</v>
      </c>
      <c r="GE1944" s="152">
        <v>0.66434867600000003</v>
      </c>
      <c r="GF1944" s="152">
        <v>2.0811773609999999</v>
      </c>
      <c r="GG1944" s="152">
        <v>0.34996023300000001</v>
      </c>
      <c r="GH1944" s="152">
        <v>2.1178656500000002</v>
      </c>
      <c r="GI1944" s="152">
        <v>0.45615118599999999</v>
      </c>
      <c r="GJ1944" s="152">
        <v>1.271067309</v>
      </c>
      <c r="GL1944" s="152">
        <v>1.2470376919999999</v>
      </c>
      <c r="GM1944" s="152">
        <v>0.19105560999999999</v>
      </c>
      <c r="GN1944" s="152">
        <v>1.211593962</v>
      </c>
      <c r="GO1944" s="152">
        <v>5.7582016999999999E-2</v>
      </c>
      <c r="GS1944" s="152">
        <v>1.4154653989999999</v>
      </c>
      <c r="GT1944" s="152">
        <v>0.95101534899999995</v>
      </c>
      <c r="GU1944" s="152">
        <v>0.318930983</v>
      </c>
      <c r="GW1944" s="152">
        <v>1.75</v>
      </c>
    </row>
    <row r="1945" spans="1:205">
      <c r="A1945" s="151">
        <v>7820</v>
      </c>
      <c r="B1945" s="152" t="s">
        <v>2859</v>
      </c>
      <c r="C1945" s="152" t="s">
        <v>2919</v>
      </c>
      <c r="D1945" s="152" t="s">
        <v>2920</v>
      </c>
      <c r="E1945" s="152" t="s">
        <v>3059</v>
      </c>
      <c r="F1945" s="152" t="s">
        <v>10391</v>
      </c>
      <c r="H1945" s="151">
        <v>313010</v>
      </c>
      <c r="J1945" s="151" t="s">
        <v>3060</v>
      </c>
      <c r="L1945" s="153" t="s">
        <v>3652</v>
      </c>
      <c r="M1945" s="153" t="s">
        <v>4285</v>
      </c>
      <c r="O1945" s="151">
        <v>2519</v>
      </c>
      <c r="P1945" s="152">
        <v>59.341619999999999</v>
      </c>
      <c r="Q1945" s="152">
        <v>153.41337999999999</v>
      </c>
      <c r="R1945" s="152" t="s">
        <v>3063</v>
      </c>
      <c r="S1945" s="152" t="s">
        <v>2716</v>
      </c>
      <c r="T1945" s="152">
        <v>49.78</v>
      </c>
      <c r="U1945" s="152">
        <v>0.69</v>
      </c>
      <c r="V1945" s="152">
        <v>17.84</v>
      </c>
      <c r="X1945" s="152">
        <v>7.06</v>
      </c>
      <c r="AA1945" s="152">
        <v>2.1</v>
      </c>
      <c r="AB1945" s="152">
        <v>0.17</v>
      </c>
      <c r="AC1945" s="152">
        <v>10.5</v>
      </c>
      <c r="AD1945" s="152">
        <v>1.61</v>
      </c>
      <c r="AE1945" s="152">
        <v>0.42</v>
      </c>
      <c r="AF1945" s="152">
        <v>0.16</v>
      </c>
      <c r="AJ1945" s="152">
        <v>6.1</v>
      </c>
      <c r="AK1945" s="156">
        <f t="shared" si="30"/>
        <v>2.3099999999999999E-2</v>
      </c>
      <c r="AL1945" s="151">
        <v>231</v>
      </c>
      <c r="AM1945" s="151">
        <v>483</v>
      </c>
      <c r="AN1945" s="151">
        <v>4731.0859570000002</v>
      </c>
      <c r="AO1945" s="151">
        <v>3312.2540789999998</v>
      </c>
      <c r="AQ1945" s="152">
        <v>1.728427078</v>
      </c>
      <c r="AW1945" s="152">
        <v>19.853729449999999</v>
      </c>
      <c r="AY1945" s="151">
        <v>174.94194379999999</v>
      </c>
      <c r="AZ1945" s="152">
        <v>26.034185839999999</v>
      </c>
      <c r="BC1945" s="152">
        <v>24.422694549999999</v>
      </c>
      <c r="BG1945" s="152">
        <v>5.6058244630000003</v>
      </c>
      <c r="BH1945" s="152">
        <v>514.13962419999996</v>
      </c>
      <c r="BI1945" s="152">
        <v>13.6353876</v>
      </c>
      <c r="BJ1945" s="152">
        <v>41.054086069999997</v>
      </c>
      <c r="BK1945" s="152">
        <v>0.85815894400000003</v>
      </c>
      <c r="BO1945" s="152">
        <v>147.69659100000001</v>
      </c>
      <c r="BP1945" s="152">
        <v>6.555804932</v>
      </c>
      <c r="BQ1945" s="152">
        <v>14.882075029999999</v>
      </c>
      <c r="BS1945" s="152">
        <v>9.0829341620000008</v>
      </c>
      <c r="BT1945" s="152">
        <v>1.9932788239999999</v>
      </c>
      <c r="BU1945" s="152">
        <v>0.65199976999999998</v>
      </c>
      <c r="BV1945" s="152">
        <v>2.1978647499999999</v>
      </c>
      <c r="BX1945" s="152">
        <v>2.0581735050000001</v>
      </c>
      <c r="BZ1945" s="152">
        <v>1.288354577</v>
      </c>
      <c r="CB1945" s="152">
        <v>1.4569468109999999</v>
      </c>
      <c r="CD1945" s="152">
        <v>1.56088114</v>
      </c>
      <c r="CH1945" s="152">
        <v>1.8121831159999999</v>
      </c>
      <c r="CJ1945" s="152">
        <v>1.6355434280000001</v>
      </c>
      <c r="CK1945" s="152">
        <v>0.40341097100000001</v>
      </c>
      <c r="DO1945" s="154">
        <v>81.099999999999994</v>
      </c>
      <c r="ED1945" s="152">
        <v>52.024137109999998</v>
      </c>
      <c r="EE1945" s="152">
        <v>0.53065906299999999</v>
      </c>
      <c r="EF1945" s="152">
        <v>12.49688302</v>
      </c>
      <c r="EH1945" s="152">
        <v>8.5911579539999998</v>
      </c>
      <c r="EK1945" s="152">
        <v>0.17099302999999999</v>
      </c>
      <c r="EL1945" s="152">
        <v>11.68884126</v>
      </c>
      <c r="EM1945" s="152">
        <v>12.350575989999999</v>
      </c>
      <c r="EO1945" s="152">
        <v>1.7432214189999999</v>
      </c>
      <c r="EP1945" s="152">
        <v>0.31086370899999999</v>
      </c>
      <c r="EQ1945" s="152">
        <v>9.2657454E-2</v>
      </c>
      <c r="FA1945" s="152">
        <v>4.6939147759999997</v>
      </c>
      <c r="FB1945" s="152">
        <v>0.322273105</v>
      </c>
      <c r="FD1945" s="152">
        <v>43.250445849999998</v>
      </c>
      <c r="FE1945" s="152">
        <v>0.52285264899999995</v>
      </c>
      <c r="FF1945" s="152">
        <v>196.04730190000001</v>
      </c>
      <c r="FG1945" s="152">
        <v>570.68603259999998</v>
      </c>
      <c r="FI1945" s="152">
        <v>42.907488059999999</v>
      </c>
      <c r="FJ1945" s="152">
        <v>75.062849490000005</v>
      </c>
      <c r="FK1945" s="152">
        <v>73.441135520000003</v>
      </c>
      <c r="FL1945" s="152">
        <v>63.951170699999999</v>
      </c>
      <c r="FM1945" s="152">
        <v>12.24848353</v>
      </c>
      <c r="FP1945" s="152">
        <v>4.8858880239999998</v>
      </c>
      <c r="FQ1945" s="152">
        <v>390.33579370000001</v>
      </c>
      <c r="FR1945" s="152">
        <v>11.5776407</v>
      </c>
      <c r="FS1945" s="152">
        <v>39.464814240000003</v>
      </c>
      <c r="FT1945" s="152">
        <v>0.85341440599999996</v>
      </c>
      <c r="FX1945" s="152">
        <v>0.114109871</v>
      </c>
      <c r="FY1945" s="152">
        <v>131.29355000000001</v>
      </c>
      <c r="FZ1945" s="152">
        <v>5.3486724350000001</v>
      </c>
      <c r="GA1945" s="152">
        <v>12.418855430000001</v>
      </c>
      <c r="GB1945" s="152">
        <v>1.758567861</v>
      </c>
      <c r="GC1945" s="152">
        <v>7.8197652279999996</v>
      </c>
      <c r="GD1945" s="152">
        <v>1.8842238490000001</v>
      </c>
      <c r="GE1945" s="152">
        <v>0.66434867600000003</v>
      </c>
      <c r="GF1945" s="152">
        <v>2.0811773609999999</v>
      </c>
      <c r="GG1945" s="152">
        <v>0.34996023300000001</v>
      </c>
      <c r="GH1945" s="152">
        <v>2.1178656500000002</v>
      </c>
      <c r="GI1945" s="152">
        <v>0.45615118599999999</v>
      </c>
      <c r="GJ1945" s="152">
        <v>1.271067309</v>
      </c>
      <c r="GL1945" s="152">
        <v>1.2470376919999999</v>
      </c>
      <c r="GM1945" s="152">
        <v>0.19105560999999999</v>
      </c>
      <c r="GN1945" s="152">
        <v>1.211593962</v>
      </c>
      <c r="GO1945" s="152">
        <v>5.7582016999999999E-2</v>
      </c>
      <c r="GS1945" s="152">
        <v>1.4154653989999999</v>
      </c>
      <c r="GT1945" s="152">
        <v>0.95101534899999995</v>
      </c>
      <c r="GU1945" s="152">
        <v>0.318930983</v>
      </c>
      <c r="GW1945" s="152">
        <v>1.75</v>
      </c>
    </row>
    <row r="1946" spans="1:205">
      <c r="A1946" s="151">
        <v>7821</v>
      </c>
      <c r="B1946" s="152" t="s">
        <v>2859</v>
      </c>
      <c r="C1946" s="152" t="s">
        <v>2919</v>
      </c>
      <c r="D1946" s="152" t="s">
        <v>2920</v>
      </c>
      <c r="E1946" s="152" t="s">
        <v>3059</v>
      </c>
      <c r="F1946" s="152" t="s">
        <v>10392</v>
      </c>
      <c r="H1946" s="151">
        <v>313010</v>
      </c>
      <c r="J1946" s="151" t="s">
        <v>3060</v>
      </c>
      <c r="L1946" s="153" t="s">
        <v>3652</v>
      </c>
      <c r="M1946" s="153" t="s">
        <v>4399</v>
      </c>
      <c r="O1946" s="151">
        <v>2519</v>
      </c>
      <c r="P1946" s="152">
        <v>59.341619999999999</v>
      </c>
      <c r="Q1946" s="152">
        <v>153.41337999999999</v>
      </c>
      <c r="R1946" s="152" t="s">
        <v>3063</v>
      </c>
      <c r="S1946" s="152" t="s">
        <v>2716</v>
      </c>
      <c r="T1946" s="152">
        <v>51.72</v>
      </c>
      <c r="U1946" s="152">
        <v>0.82</v>
      </c>
      <c r="V1946" s="152">
        <v>18.649999999999999</v>
      </c>
      <c r="X1946" s="152">
        <v>9.2100000000000009</v>
      </c>
      <c r="AA1946" s="152">
        <v>3.4</v>
      </c>
      <c r="AB1946" s="152">
        <v>0.22</v>
      </c>
      <c r="AC1946" s="152">
        <v>9.65</v>
      </c>
      <c r="AD1946" s="152">
        <v>1.58</v>
      </c>
      <c r="AE1946" s="152">
        <v>0.33</v>
      </c>
      <c r="AF1946" s="152">
        <v>0.31</v>
      </c>
      <c r="AJ1946" s="152">
        <v>3.11</v>
      </c>
      <c r="AK1946" s="156">
        <f t="shared" si="30"/>
        <v>1.67E-2</v>
      </c>
      <c r="AL1946" s="151">
        <v>167</v>
      </c>
      <c r="AM1946" s="151">
        <v>362</v>
      </c>
      <c r="AN1946" s="151">
        <v>2959.5161050000002</v>
      </c>
      <c r="AO1946" s="151">
        <v>2504.1435980000001</v>
      </c>
      <c r="DO1946" s="154">
        <v>80.400000000000006</v>
      </c>
      <c r="ED1946" s="152">
        <v>52.024137109999998</v>
      </c>
      <c r="EE1946" s="152">
        <v>0.53065906299999999</v>
      </c>
      <c r="EF1946" s="152">
        <v>12.49688302</v>
      </c>
      <c r="EH1946" s="152">
        <v>8.5911579539999998</v>
      </c>
      <c r="EK1946" s="152">
        <v>0.17099302999999999</v>
      </c>
      <c r="EL1946" s="152">
        <v>11.68884126</v>
      </c>
      <c r="EM1946" s="152">
        <v>12.350575989999999</v>
      </c>
      <c r="EO1946" s="152">
        <v>1.7432214189999999</v>
      </c>
      <c r="EP1946" s="152">
        <v>0.31086370899999999</v>
      </c>
      <c r="EQ1946" s="152">
        <v>9.2657454E-2</v>
      </c>
      <c r="FA1946" s="152">
        <v>4.6939147759999997</v>
      </c>
      <c r="FB1946" s="152">
        <v>0.322273105</v>
      </c>
      <c r="FD1946" s="152">
        <v>43.250445849999998</v>
      </c>
      <c r="FE1946" s="152">
        <v>0.52285264899999995</v>
      </c>
      <c r="FF1946" s="152">
        <v>196.04730190000001</v>
      </c>
      <c r="FG1946" s="152">
        <v>570.68603259999998</v>
      </c>
      <c r="FI1946" s="152">
        <v>42.907488059999999</v>
      </c>
      <c r="FJ1946" s="152">
        <v>75.062849490000005</v>
      </c>
      <c r="FK1946" s="152">
        <v>73.441135520000003</v>
      </c>
      <c r="FL1946" s="152">
        <v>63.951170699999999</v>
      </c>
      <c r="FM1946" s="152">
        <v>12.24848353</v>
      </c>
      <c r="FP1946" s="152">
        <v>4.8858880239999998</v>
      </c>
      <c r="FQ1946" s="152">
        <v>390.33579370000001</v>
      </c>
      <c r="FR1946" s="152">
        <v>11.5776407</v>
      </c>
      <c r="FS1946" s="152">
        <v>39.464814240000003</v>
      </c>
      <c r="FT1946" s="152">
        <v>0.85341440599999996</v>
      </c>
      <c r="FX1946" s="152">
        <v>0.114109871</v>
      </c>
      <c r="FY1946" s="152">
        <v>131.29355000000001</v>
      </c>
      <c r="FZ1946" s="152">
        <v>5.3486724350000001</v>
      </c>
      <c r="GA1946" s="152">
        <v>12.418855430000001</v>
      </c>
      <c r="GB1946" s="152">
        <v>1.758567861</v>
      </c>
      <c r="GC1946" s="152">
        <v>7.8197652279999996</v>
      </c>
      <c r="GD1946" s="152">
        <v>1.8842238490000001</v>
      </c>
      <c r="GE1946" s="152">
        <v>0.66434867600000003</v>
      </c>
      <c r="GF1946" s="152">
        <v>2.0811773609999999</v>
      </c>
      <c r="GG1946" s="152">
        <v>0.34996023300000001</v>
      </c>
      <c r="GH1946" s="152">
        <v>2.1178656500000002</v>
      </c>
      <c r="GI1946" s="152">
        <v>0.45615118599999999</v>
      </c>
      <c r="GJ1946" s="152">
        <v>1.271067309</v>
      </c>
      <c r="GL1946" s="152">
        <v>1.2470376919999999</v>
      </c>
      <c r="GM1946" s="152">
        <v>0.19105560999999999</v>
      </c>
      <c r="GN1946" s="152">
        <v>1.211593962</v>
      </c>
      <c r="GO1946" s="152">
        <v>5.7582016999999999E-2</v>
      </c>
      <c r="GS1946" s="152">
        <v>1.4154653989999999</v>
      </c>
      <c r="GT1946" s="152">
        <v>0.95101534899999995</v>
      </c>
      <c r="GU1946" s="152">
        <v>0.318930983</v>
      </c>
      <c r="GW1946" s="152">
        <v>1.75</v>
      </c>
    </row>
    <row r="1947" spans="1:205">
      <c r="A1947" s="151">
        <v>7822</v>
      </c>
      <c r="B1947" s="152" t="s">
        <v>2859</v>
      </c>
      <c r="C1947" s="152" t="s">
        <v>2919</v>
      </c>
      <c r="D1947" s="152" t="s">
        <v>2920</v>
      </c>
      <c r="E1947" s="152" t="s">
        <v>3059</v>
      </c>
      <c r="F1947" s="152" t="s">
        <v>10393</v>
      </c>
      <c r="H1947" s="151">
        <v>313010</v>
      </c>
      <c r="J1947" s="151" t="s">
        <v>3060</v>
      </c>
      <c r="L1947" s="153" t="s">
        <v>3061</v>
      </c>
      <c r="M1947" s="153" t="s">
        <v>3869</v>
      </c>
      <c r="O1947" s="151">
        <v>2519</v>
      </c>
      <c r="P1947" s="152">
        <v>59.341619999999999</v>
      </c>
      <c r="Q1947" s="152">
        <v>153.41337999999999</v>
      </c>
      <c r="R1947" s="152" t="s">
        <v>3063</v>
      </c>
      <c r="S1947" s="152" t="s">
        <v>2716</v>
      </c>
      <c r="T1947" s="152">
        <v>48.73</v>
      </c>
      <c r="U1947" s="152">
        <v>0.66</v>
      </c>
      <c r="V1947" s="152">
        <v>17.190000000000001</v>
      </c>
      <c r="X1947" s="152">
        <v>7.82</v>
      </c>
      <c r="AA1947" s="152">
        <v>4.45</v>
      </c>
      <c r="AB1947" s="152">
        <v>0.14000000000000001</v>
      </c>
      <c r="AC1947" s="152">
        <v>10.5</v>
      </c>
      <c r="AD1947" s="152">
        <v>2.16</v>
      </c>
      <c r="AE1947" s="152">
        <v>0.54</v>
      </c>
      <c r="AF1947" s="152">
        <v>0.17</v>
      </c>
      <c r="AJ1947" s="152">
        <v>5.31</v>
      </c>
      <c r="AK1947" s="156">
        <f t="shared" si="30"/>
        <v>1.4500000000000001E-2</v>
      </c>
      <c r="AL1947" s="151">
        <v>145</v>
      </c>
      <c r="AM1947" s="151">
        <v>467</v>
      </c>
      <c r="AN1947" s="151">
        <v>4130.5665440000002</v>
      </c>
      <c r="AO1947" s="151">
        <v>3426.8838639999999</v>
      </c>
      <c r="CP1947" s="152">
        <v>0.32</v>
      </c>
      <c r="DO1947" s="154">
        <v>81.900000000000006</v>
      </c>
      <c r="ED1947" s="152">
        <v>51.614655140000004</v>
      </c>
      <c r="EE1947" s="152">
        <v>0.53179532399999996</v>
      </c>
      <c r="EF1947" s="152">
        <v>12.5500437</v>
      </c>
      <c r="EH1947" s="152">
        <v>8.8139015490000006</v>
      </c>
      <c r="EK1947" s="152">
        <v>0.17488337600000001</v>
      </c>
      <c r="EL1947" s="152">
        <v>12.02658609</v>
      </c>
      <c r="EM1947" s="152">
        <v>12.130931779999999</v>
      </c>
      <c r="EO1947" s="152">
        <v>1.7704979160000001</v>
      </c>
      <c r="EP1947" s="152">
        <v>0.29694795800000001</v>
      </c>
      <c r="EQ1947" s="152">
        <v>8.9757168999999998E-2</v>
      </c>
      <c r="FA1947" s="152">
        <v>5.505462144</v>
      </c>
      <c r="FB1947" s="152">
        <v>0.38694995799999998</v>
      </c>
      <c r="FD1947" s="152">
        <v>35.909573289999997</v>
      </c>
      <c r="FE1947" s="152">
        <v>0.54775669800000004</v>
      </c>
      <c r="FF1947" s="152">
        <v>194.97612789999999</v>
      </c>
      <c r="FG1947" s="152">
        <v>314.53502120000002</v>
      </c>
      <c r="FI1947" s="152">
        <v>34.995193899999997</v>
      </c>
      <c r="FJ1947" s="152">
        <v>55.942588100000002</v>
      </c>
      <c r="FK1947" s="152">
        <v>62.42176585</v>
      </c>
      <c r="FL1947" s="152">
        <v>61.48599651</v>
      </c>
      <c r="FM1947" s="152">
        <v>13.99208582</v>
      </c>
      <c r="FP1947" s="152">
        <v>5.5921495889999999</v>
      </c>
      <c r="FQ1947" s="152">
        <v>404.21978280000002</v>
      </c>
      <c r="FR1947" s="152">
        <v>12.642406360000001</v>
      </c>
      <c r="FS1947" s="152">
        <v>53.095231419999998</v>
      </c>
      <c r="FT1947" s="152">
        <v>1.1737160069999999</v>
      </c>
      <c r="FX1947" s="152">
        <v>0.115565793</v>
      </c>
      <c r="FY1947" s="152">
        <v>157.25599439999999</v>
      </c>
      <c r="FZ1947" s="152">
        <v>5.7168431719999999</v>
      </c>
      <c r="GA1947" s="152">
        <v>13.15178804</v>
      </c>
      <c r="GB1947" s="152">
        <v>1.8509000099999999</v>
      </c>
      <c r="GC1947" s="152">
        <v>8.1494495820000008</v>
      </c>
      <c r="GD1947" s="152">
        <v>1.9661175909999999</v>
      </c>
      <c r="GE1947" s="152">
        <v>0.69625972899999999</v>
      </c>
      <c r="GF1947" s="152">
        <v>2.1614718879999999</v>
      </c>
      <c r="GG1947" s="152">
        <v>0.36761310600000002</v>
      </c>
      <c r="GH1947" s="152">
        <v>2.182480355</v>
      </c>
      <c r="GI1947" s="152">
        <v>0.47542623699999997</v>
      </c>
      <c r="GJ1947" s="152">
        <v>1.349609442</v>
      </c>
      <c r="GL1947" s="152">
        <v>1.344188417</v>
      </c>
      <c r="GM1947" s="152">
        <v>0.21463105900000001</v>
      </c>
      <c r="GN1947" s="152">
        <v>1.4720051279999999</v>
      </c>
      <c r="GO1947" s="152">
        <v>7.8202966999999998E-2</v>
      </c>
      <c r="GS1947" s="152">
        <v>1.4359205690000001</v>
      </c>
      <c r="GT1947" s="152">
        <v>0.92339006400000001</v>
      </c>
      <c r="GU1947" s="152">
        <v>0.32841125799999998</v>
      </c>
      <c r="GW1947" s="152">
        <v>1.75</v>
      </c>
    </row>
    <row r="1948" spans="1:205">
      <c r="A1948" s="151">
        <v>7824</v>
      </c>
      <c r="B1948" s="152" t="s">
        <v>2859</v>
      </c>
      <c r="C1948" s="152" t="s">
        <v>2919</v>
      </c>
      <c r="D1948" s="152" t="s">
        <v>2920</v>
      </c>
      <c r="E1948" s="152" t="s">
        <v>3059</v>
      </c>
      <c r="F1948" s="152" t="s">
        <v>10394</v>
      </c>
      <c r="H1948" s="151">
        <v>313010</v>
      </c>
      <c r="J1948" s="151" t="s">
        <v>3060</v>
      </c>
      <c r="L1948" s="153" t="s">
        <v>3061</v>
      </c>
      <c r="M1948" s="153" t="s">
        <v>4041</v>
      </c>
      <c r="O1948" s="151">
        <v>2519</v>
      </c>
      <c r="P1948" s="152">
        <v>59.341619999999999</v>
      </c>
      <c r="Q1948" s="152">
        <v>153.41337999999999</v>
      </c>
      <c r="R1948" s="152" t="s">
        <v>3063</v>
      </c>
      <c r="S1948" s="152" t="s">
        <v>2716</v>
      </c>
      <c r="T1948" s="152">
        <v>49.01</v>
      </c>
      <c r="U1948" s="152">
        <v>0.6</v>
      </c>
      <c r="V1948" s="152">
        <v>16.53</v>
      </c>
      <c r="X1948" s="152">
        <v>7.98</v>
      </c>
      <c r="AA1948" s="152">
        <v>4.79</v>
      </c>
      <c r="AB1948" s="152">
        <v>0.14000000000000001</v>
      </c>
      <c r="AC1948" s="152">
        <v>10.25</v>
      </c>
      <c r="AD1948" s="152">
        <v>1.95</v>
      </c>
      <c r="AE1948" s="152">
        <v>0.48</v>
      </c>
      <c r="AF1948" s="152">
        <v>0.17</v>
      </c>
      <c r="AJ1948" s="152">
        <v>6.39</v>
      </c>
      <c r="AK1948" s="156">
        <f t="shared" si="30"/>
        <v>1.72E-2</v>
      </c>
      <c r="AL1948" s="151">
        <v>172</v>
      </c>
      <c r="AM1948" s="151">
        <v>516</v>
      </c>
      <c r="AN1948" s="151">
        <v>4066.7809200000002</v>
      </c>
      <c r="AO1948" s="151">
        <v>3102.3300939999999</v>
      </c>
      <c r="CP1948" s="152">
        <v>0.32</v>
      </c>
      <c r="DO1948" s="154">
        <v>81.400000000000006</v>
      </c>
      <c r="ED1948" s="152">
        <v>51.614655140000004</v>
      </c>
      <c r="EE1948" s="152">
        <v>0.53179532399999996</v>
      </c>
      <c r="EF1948" s="152">
        <v>12.5500437</v>
      </c>
      <c r="EH1948" s="152">
        <v>8.8139015490000006</v>
      </c>
      <c r="EK1948" s="152">
        <v>0.17488337600000001</v>
      </c>
      <c r="EL1948" s="152">
        <v>12.02658609</v>
      </c>
      <c r="EM1948" s="152">
        <v>12.130931779999999</v>
      </c>
      <c r="EO1948" s="152">
        <v>1.7704979160000001</v>
      </c>
      <c r="EP1948" s="152">
        <v>0.29694795800000001</v>
      </c>
      <c r="EQ1948" s="152">
        <v>8.9757168999999998E-2</v>
      </c>
      <c r="FA1948" s="152">
        <v>5.505462144</v>
      </c>
      <c r="FB1948" s="152">
        <v>0.38694995799999998</v>
      </c>
      <c r="FD1948" s="152">
        <v>35.909573289999997</v>
      </c>
      <c r="FE1948" s="152">
        <v>0.54775669800000004</v>
      </c>
      <c r="FF1948" s="152">
        <v>194.97612789999999</v>
      </c>
      <c r="FG1948" s="152">
        <v>314.53502120000002</v>
      </c>
      <c r="FI1948" s="152">
        <v>34.995193899999997</v>
      </c>
      <c r="FJ1948" s="152">
        <v>55.942588100000002</v>
      </c>
      <c r="FK1948" s="152">
        <v>62.42176585</v>
      </c>
      <c r="FL1948" s="152">
        <v>61.48599651</v>
      </c>
      <c r="FM1948" s="152">
        <v>13.99208582</v>
      </c>
      <c r="FP1948" s="152">
        <v>5.5921495889999999</v>
      </c>
      <c r="FQ1948" s="152">
        <v>404.21978280000002</v>
      </c>
      <c r="FR1948" s="152">
        <v>12.642406360000001</v>
      </c>
      <c r="FS1948" s="152">
        <v>53.095231419999998</v>
      </c>
      <c r="FT1948" s="152">
        <v>1.1737160069999999</v>
      </c>
      <c r="FX1948" s="152">
        <v>0.115565793</v>
      </c>
      <c r="FY1948" s="152">
        <v>157.25599439999999</v>
      </c>
      <c r="FZ1948" s="152">
        <v>5.7168431719999999</v>
      </c>
      <c r="GA1948" s="152">
        <v>13.15178804</v>
      </c>
      <c r="GB1948" s="152">
        <v>1.8509000099999999</v>
      </c>
      <c r="GC1948" s="152">
        <v>8.1494495820000008</v>
      </c>
      <c r="GD1948" s="152">
        <v>1.9661175909999999</v>
      </c>
      <c r="GE1948" s="152">
        <v>0.69625972899999999</v>
      </c>
      <c r="GF1948" s="152">
        <v>2.1614718879999999</v>
      </c>
      <c r="GG1948" s="152">
        <v>0.36761310600000002</v>
      </c>
      <c r="GH1948" s="152">
        <v>2.182480355</v>
      </c>
      <c r="GI1948" s="152">
        <v>0.47542623699999997</v>
      </c>
      <c r="GJ1948" s="152">
        <v>1.349609442</v>
      </c>
      <c r="GL1948" s="152">
        <v>1.344188417</v>
      </c>
      <c r="GM1948" s="152">
        <v>0.21463105900000001</v>
      </c>
      <c r="GN1948" s="152">
        <v>1.4720051279999999</v>
      </c>
      <c r="GO1948" s="152">
        <v>7.8202966999999998E-2</v>
      </c>
      <c r="GS1948" s="152">
        <v>1.4359205690000001</v>
      </c>
      <c r="GT1948" s="152">
        <v>0.92339006400000001</v>
      </c>
      <c r="GU1948" s="152">
        <v>0.32841125799999998</v>
      </c>
      <c r="GW1948" s="152">
        <v>1.75</v>
      </c>
    </row>
    <row r="1949" spans="1:205">
      <c r="A1949" s="151">
        <v>7826</v>
      </c>
      <c r="B1949" s="152" t="s">
        <v>2859</v>
      </c>
      <c r="C1949" s="152" t="s">
        <v>2919</v>
      </c>
      <c r="D1949" s="152" t="s">
        <v>2920</v>
      </c>
      <c r="E1949" s="152" t="s">
        <v>3059</v>
      </c>
      <c r="F1949" s="152" t="s">
        <v>10395</v>
      </c>
      <c r="H1949" s="151">
        <v>313010</v>
      </c>
      <c r="J1949" s="151" t="s">
        <v>3060</v>
      </c>
      <c r="L1949" s="153" t="s">
        <v>3061</v>
      </c>
      <c r="M1949" s="153" t="s">
        <v>3653</v>
      </c>
      <c r="O1949" s="151">
        <v>2519</v>
      </c>
      <c r="P1949" s="152">
        <v>59.341619999999999</v>
      </c>
      <c r="Q1949" s="152">
        <v>153.41337999999999</v>
      </c>
      <c r="R1949" s="152" t="s">
        <v>3063</v>
      </c>
      <c r="S1949" s="152" t="s">
        <v>2716</v>
      </c>
      <c r="T1949" s="152">
        <v>50.57</v>
      </c>
      <c r="U1949" s="152">
        <v>0.96</v>
      </c>
      <c r="V1949" s="152">
        <v>18.420000000000002</v>
      </c>
      <c r="X1949" s="152">
        <v>5.95</v>
      </c>
      <c r="AA1949" s="152">
        <v>2.0699999999999998</v>
      </c>
      <c r="AB1949" s="152">
        <v>0.08</v>
      </c>
      <c r="AC1949" s="152">
        <v>10.119999999999999</v>
      </c>
      <c r="AD1949" s="152">
        <v>1.98</v>
      </c>
      <c r="AE1949" s="152">
        <v>0.78</v>
      </c>
      <c r="AF1949" s="152">
        <v>0.32</v>
      </c>
      <c r="AJ1949" s="152">
        <v>5.72</v>
      </c>
      <c r="AK1949" s="156">
        <f t="shared" si="30"/>
        <v>4.3200000000000002E-2</v>
      </c>
      <c r="AL1949" s="151">
        <v>432</v>
      </c>
      <c r="AM1949" s="151">
        <v>748</v>
      </c>
      <c r="AN1949" s="151">
        <v>3889.7282709999999</v>
      </c>
      <c r="AO1949" s="151">
        <v>2170.2013919999999</v>
      </c>
      <c r="AQ1949" s="152">
        <v>4.4146455390000003</v>
      </c>
      <c r="AW1949" s="152">
        <v>20.781938950000001</v>
      </c>
      <c r="AY1949" s="151">
        <v>162.26217310000001</v>
      </c>
      <c r="AZ1949" s="152" t="s">
        <v>2867</v>
      </c>
      <c r="BC1949" s="152">
        <v>11.224656680000001</v>
      </c>
      <c r="BG1949" s="152">
        <v>17.217979629999999</v>
      </c>
      <c r="BH1949" s="152">
        <v>572.63802139999996</v>
      </c>
      <c r="BI1949" s="152">
        <v>17.69735627</v>
      </c>
      <c r="BJ1949" s="152">
        <v>74.454442990000004</v>
      </c>
      <c r="BK1949" s="152">
        <v>1.7977589570000001</v>
      </c>
      <c r="BO1949" s="152">
        <v>377.4158903</v>
      </c>
      <c r="BP1949" s="152">
        <v>13.90069888</v>
      </c>
      <c r="BQ1949" s="152">
        <v>30.7046983</v>
      </c>
      <c r="BS1949" s="152">
        <v>20.06705367</v>
      </c>
      <c r="BT1949" s="152">
        <v>4.5801340020000003</v>
      </c>
      <c r="BU1949" s="152">
        <v>1.465205095</v>
      </c>
      <c r="BV1949" s="152">
        <v>4.299269528</v>
      </c>
      <c r="BX1949" s="152">
        <v>3.2248648759999998</v>
      </c>
      <c r="BZ1949" s="152">
        <v>1.7354194220000001</v>
      </c>
      <c r="CB1949" s="152">
        <v>1.7619507830000001</v>
      </c>
      <c r="CD1949" s="152">
        <v>1.74718503</v>
      </c>
      <c r="CH1949" s="152">
        <v>3.2906351919999999</v>
      </c>
      <c r="CJ1949" s="152">
        <v>2.993726428</v>
      </c>
      <c r="CK1949" s="152">
        <v>0.77197708300000001</v>
      </c>
      <c r="CP1949" s="152">
        <v>0.32</v>
      </c>
      <c r="DO1949" s="154">
        <v>80.7</v>
      </c>
      <c r="ED1949" s="152">
        <v>51.614655140000004</v>
      </c>
      <c r="EE1949" s="152">
        <v>0.53179532399999996</v>
      </c>
      <c r="EF1949" s="152">
        <v>12.5500437</v>
      </c>
      <c r="EH1949" s="152">
        <v>8.8139015490000006</v>
      </c>
      <c r="EK1949" s="152">
        <v>0.17488337600000001</v>
      </c>
      <c r="EL1949" s="152">
        <v>12.02658609</v>
      </c>
      <c r="EM1949" s="152">
        <v>12.130931779999999</v>
      </c>
      <c r="EO1949" s="152">
        <v>1.7704979160000001</v>
      </c>
      <c r="EP1949" s="152">
        <v>0.29694795800000001</v>
      </c>
      <c r="EQ1949" s="152">
        <v>8.9757168999999998E-2</v>
      </c>
      <c r="FA1949" s="152">
        <v>5.505462144</v>
      </c>
      <c r="FB1949" s="152">
        <v>0.38694995799999998</v>
      </c>
      <c r="FD1949" s="152">
        <v>35.909573289999997</v>
      </c>
      <c r="FE1949" s="152">
        <v>0.54775669800000004</v>
      </c>
      <c r="FF1949" s="152">
        <v>194.97612789999999</v>
      </c>
      <c r="FG1949" s="152">
        <v>314.53502120000002</v>
      </c>
      <c r="FI1949" s="152">
        <v>34.995193899999997</v>
      </c>
      <c r="FJ1949" s="152">
        <v>55.942588100000002</v>
      </c>
      <c r="FK1949" s="152">
        <v>62.42176585</v>
      </c>
      <c r="FL1949" s="152">
        <v>61.48599651</v>
      </c>
      <c r="FM1949" s="152">
        <v>13.99208582</v>
      </c>
      <c r="FP1949" s="152">
        <v>5.5921495889999999</v>
      </c>
      <c r="FQ1949" s="152">
        <v>404.21978280000002</v>
      </c>
      <c r="FR1949" s="152">
        <v>12.642406360000001</v>
      </c>
      <c r="FS1949" s="152">
        <v>53.095231419999998</v>
      </c>
      <c r="FT1949" s="152">
        <v>1.1737160069999999</v>
      </c>
      <c r="FX1949" s="152">
        <v>0.115565793</v>
      </c>
      <c r="FY1949" s="152">
        <v>157.25599439999999</v>
      </c>
      <c r="FZ1949" s="152">
        <v>5.7168431719999999</v>
      </c>
      <c r="GA1949" s="152">
        <v>13.15178804</v>
      </c>
      <c r="GB1949" s="152">
        <v>1.8509000099999999</v>
      </c>
      <c r="GC1949" s="152">
        <v>8.1494495820000008</v>
      </c>
      <c r="GD1949" s="152">
        <v>1.9661175909999999</v>
      </c>
      <c r="GE1949" s="152">
        <v>0.69625972899999999</v>
      </c>
      <c r="GF1949" s="152">
        <v>2.1614718879999999</v>
      </c>
      <c r="GG1949" s="152">
        <v>0.36761310600000002</v>
      </c>
      <c r="GH1949" s="152">
        <v>2.182480355</v>
      </c>
      <c r="GI1949" s="152">
        <v>0.47542623699999997</v>
      </c>
      <c r="GJ1949" s="152">
        <v>1.349609442</v>
      </c>
      <c r="GL1949" s="152">
        <v>1.344188417</v>
      </c>
      <c r="GM1949" s="152">
        <v>0.21463105900000001</v>
      </c>
      <c r="GN1949" s="152">
        <v>1.4720051279999999</v>
      </c>
      <c r="GO1949" s="152">
        <v>7.8202966999999998E-2</v>
      </c>
      <c r="GS1949" s="152">
        <v>1.4359205690000001</v>
      </c>
      <c r="GT1949" s="152">
        <v>0.92339006400000001</v>
      </c>
      <c r="GU1949" s="152">
        <v>0.32841125799999998</v>
      </c>
      <c r="GW1949" s="152">
        <v>1.75</v>
      </c>
    </row>
    <row r="1950" spans="1:205">
      <c r="A1950" s="151">
        <v>7830</v>
      </c>
      <c r="B1950" s="152" t="s">
        <v>2859</v>
      </c>
      <c r="C1950" s="152" t="s">
        <v>2919</v>
      </c>
      <c r="D1950" s="152" t="s">
        <v>2920</v>
      </c>
      <c r="E1950" s="152" t="s">
        <v>3059</v>
      </c>
      <c r="F1950" s="152" t="s">
        <v>10396</v>
      </c>
      <c r="H1950" s="151">
        <v>313010</v>
      </c>
      <c r="J1950" s="151" t="s">
        <v>3060</v>
      </c>
      <c r="L1950" s="153" t="s">
        <v>3061</v>
      </c>
      <c r="M1950" s="153" t="s">
        <v>3641</v>
      </c>
      <c r="O1950" s="151">
        <v>2519</v>
      </c>
      <c r="P1950" s="152">
        <v>59.341619999999999</v>
      </c>
      <c r="Q1950" s="152">
        <v>153.41337999999999</v>
      </c>
      <c r="R1950" s="152" t="s">
        <v>3063</v>
      </c>
      <c r="S1950" s="152" t="s">
        <v>2716</v>
      </c>
      <c r="T1950" s="152">
        <v>50.72</v>
      </c>
      <c r="U1950" s="152">
        <v>0.72</v>
      </c>
      <c r="V1950" s="152">
        <v>18.36</v>
      </c>
      <c r="X1950" s="152">
        <v>7.66</v>
      </c>
      <c r="AA1950" s="152">
        <v>2.2799999999999998</v>
      </c>
      <c r="AB1950" s="152">
        <v>0.12</v>
      </c>
      <c r="AC1950" s="152">
        <v>10.45</v>
      </c>
      <c r="AD1950" s="152">
        <v>2.6</v>
      </c>
      <c r="AE1950" s="152">
        <v>0.49</v>
      </c>
      <c r="AF1950" s="152">
        <v>0.22</v>
      </c>
      <c r="AJ1950" s="152">
        <v>6.24</v>
      </c>
      <c r="AK1950" s="156">
        <f t="shared" si="30"/>
        <v>1.1299999999999999E-2</v>
      </c>
      <c r="AL1950" s="151">
        <v>113</v>
      </c>
      <c r="AM1950" s="151">
        <v>560</v>
      </c>
      <c r="AN1950" s="151">
        <v>5170.8370999999997</v>
      </c>
      <c r="AO1950" s="151">
        <v>3633.8628659999999</v>
      </c>
      <c r="AQ1950" s="152">
        <v>2.1229636539999999</v>
      </c>
      <c r="AW1950" s="152">
        <v>33.454144939999999</v>
      </c>
      <c r="AY1950" s="151">
        <v>231.42797870000001</v>
      </c>
      <c r="AZ1950" s="152">
        <v>34.71216673</v>
      </c>
      <c r="BC1950" s="152">
        <v>71.944406439999995</v>
      </c>
      <c r="BG1950" s="152">
        <v>5.6735385479999998</v>
      </c>
      <c r="BH1950" s="152">
        <v>492.75858540000002</v>
      </c>
      <c r="BI1950" s="152">
        <v>16.21897366</v>
      </c>
      <c r="BJ1950" s="152">
        <v>55.374915020000003</v>
      </c>
      <c r="BK1950" s="152">
        <v>1.268599692</v>
      </c>
      <c r="BO1950" s="152">
        <v>145.37878069999999</v>
      </c>
      <c r="BP1950" s="152">
        <v>6.5121386719999999</v>
      </c>
      <c r="BQ1950" s="152">
        <v>14.651252510000001</v>
      </c>
      <c r="BS1950" s="152">
        <v>7.1824801540000003</v>
      </c>
      <c r="BT1950" s="152">
        <v>2.500471535</v>
      </c>
      <c r="BU1950" s="152">
        <v>0.82996086800000002</v>
      </c>
      <c r="BV1950" s="152">
        <v>3.036623627</v>
      </c>
      <c r="BX1950" s="152">
        <v>2.0743458989999999</v>
      </c>
      <c r="BZ1950" s="152">
        <v>1.2568920539999999</v>
      </c>
      <c r="CB1950" s="152">
        <v>1.2708125509999999</v>
      </c>
      <c r="CD1950" s="152">
        <v>1.292420409</v>
      </c>
      <c r="CH1950" s="152">
        <v>1.421050301</v>
      </c>
      <c r="CJ1950" s="152">
        <v>0.93353025300000003</v>
      </c>
      <c r="CK1950" s="152">
        <v>0.28698975500000001</v>
      </c>
      <c r="CP1950" s="152">
        <v>0.32</v>
      </c>
      <c r="DO1950" s="154">
        <v>78.599999999999994</v>
      </c>
      <c r="ED1950" s="152">
        <v>51.614655140000004</v>
      </c>
      <c r="EE1950" s="152">
        <v>0.53179532399999996</v>
      </c>
      <c r="EF1950" s="152">
        <v>12.5500437</v>
      </c>
      <c r="EH1950" s="152">
        <v>8.8139015490000006</v>
      </c>
      <c r="EK1950" s="152">
        <v>0.17488337600000001</v>
      </c>
      <c r="EL1950" s="152">
        <v>12.02658609</v>
      </c>
      <c r="EM1950" s="152">
        <v>12.130931779999999</v>
      </c>
      <c r="EO1950" s="152">
        <v>1.7704979160000001</v>
      </c>
      <c r="EP1950" s="152">
        <v>0.29694795800000001</v>
      </c>
      <c r="EQ1950" s="152">
        <v>8.9757168999999998E-2</v>
      </c>
      <c r="FA1950" s="152">
        <v>5.505462144</v>
      </c>
      <c r="FB1950" s="152">
        <v>0.38694995799999998</v>
      </c>
      <c r="FD1950" s="152">
        <v>35.909573289999997</v>
      </c>
      <c r="FE1950" s="152">
        <v>0.54775669800000004</v>
      </c>
      <c r="FF1950" s="152">
        <v>194.97612789999999</v>
      </c>
      <c r="FG1950" s="152">
        <v>314.53502120000002</v>
      </c>
      <c r="FI1950" s="152">
        <v>34.995193899999997</v>
      </c>
      <c r="FJ1950" s="152">
        <v>55.942588100000002</v>
      </c>
      <c r="FK1950" s="152">
        <v>62.42176585</v>
      </c>
      <c r="FL1950" s="152">
        <v>61.48599651</v>
      </c>
      <c r="FM1950" s="152">
        <v>13.99208582</v>
      </c>
      <c r="FP1950" s="152">
        <v>5.5921495889999999</v>
      </c>
      <c r="FQ1950" s="152">
        <v>404.21978280000002</v>
      </c>
      <c r="FR1950" s="152">
        <v>12.642406360000001</v>
      </c>
      <c r="FS1950" s="152">
        <v>53.095231419999998</v>
      </c>
      <c r="FT1950" s="152">
        <v>1.1737160069999999</v>
      </c>
      <c r="FX1950" s="152">
        <v>0.115565793</v>
      </c>
      <c r="FY1950" s="152">
        <v>157.25599439999999</v>
      </c>
      <c r="FZ1950" s="152">
        <v>5.7168431719999999</v>
      </c>
      <c r="GA1950" s="152">
        <v>13.15178804</v>
      </c>
      <c r="GB1950" s="152">
        <v>1.8509000099999999</v>
      </c>
      <c r="GC1950" s="152">
        <v>8.1494495820000008</v>
      </c>
      <c r="GD1950" s="152">
        <v>1.9661175909999999</v>
      </c>
      <c r="GE1950" s="152">
        <v>0.69625972899999999</v>
      </c>
      <c r="GF1950" s="152">
        <v>2.1614718879999999</v>
      </c>
      <c r="GG1950" s="152">
        <v>0.36761310600000002</v>
      </c>
      <c r="GH1950" s="152">
        <v>2.182480355</v>
      </c>
      <c r="GI1950" s="152">
        <v>0.47542623699999997</v>
      </c>
      <c r="GJ1950" s="152">
        <v>1.349609442</v>
      </c>
      <c r="GL1950" s="152">
        <v>1.344188417</v>
      </c>
      <c r="GM1950" s="152">
        <v>0.21463105900000001</v>
      </c>
      <c r="GN1950" s="152">
        <v>1.4720051279999999</v>
      </c>
      <c r="GO1950" s="152">
        <v>7.8202966999999998E-2</v>
      </c>
      <c r="GS1950" s="152">
        <v>1.4359205690000001</v>
      </c>
      <c r="GT1950" s="152">
        <v>0.92339006400000001</v>
      </c>
      <c r="GU1950" s="152">
        <v>0.32841125799999998</v>
      </c>
      <c r="GW1950" s="152">
        <v>1.75</v>
      </c>
    </row>
    <row r="1951" spans="1:205">
      <c r="A1951" s="151">
        <v>7833</v>
      </c>
      <c r="B1951" s="152" t="s">
        <v>2859</v>
      </c>
      <c r="C1951" s="152" t="s">
        <v>2919</v>
      </c>
      <c r="D1951" s="152" t="s">
        <v>2920</v>
      </c>
      <c r="E1951" s="152" t="s">
        <v>3059</v>
      </c>
      <c r="F1951" s="152" t="s">
        <v>10397</v>
      </c>
      <c r="H1951" s="151">
        <v>313010</v>
      </c>
      <c r="J1951" s="151" t="s">
        <v>3060</v>
      </c>
      <c r="L1951" s="153" t="s">
        <v>3061</v>
      </c>
      <c r="M1951" s="153" t="s">
        <v>3062</v>
      </c>
      <c r="O1951" s="151">
        <v>2519</v>
      </c>
      <c r="P1951" s="152">
        <v>59.341619999999999</v>
      </c>
      <c r="Q1951" s="152">
        <v>153.41337999999999</v>
      </c>
      <c r="R1951" s="152" t="s">
        <v>3063</v>
      </c>
      <c r="S1951" s="152" t="s">
        <v>2716</v>
      </c>
      <c r="T1951" s="152">
        <v>45.18</v>
      </c>
      <c r="U1951" s="152">
        <v>0.89</v>
      </c>
      <c r="V1951" s="152">
        <v>15.54</v>
      </c>
      <c r="X1951" s="152">
        <v>7.55</v>
      </c>
      <c r="AA1951" s="152">
        <v>3.4</v>
      </c>
      <c r="AB1951" s="152">
        <v>0.15</v>
      </c>
      <c r="AC1951" s="152">
        <v>10.31</v>
      </c>
      <c r="AD1951" s="152">
        <v>1.96</v>
      </c>
      <c r="AE1951" s="152">
        <v>0.38</v>
      </c>
      <c r="AF1951" s="152">
        <v>0.18</v>
      </c>
      <c r="AJ1951" s="152">
        <v>6.02</v>
      </c>
      <c r="AK1951" s="156">
        <f t="shared" si="30"/>
        <v>2.5499999999999998E-2</v>
      </c>
      <c r="AL1951" s="151">
        <v>255</v>
      </c>
      <c r="AM1951" s="151">
        <v>495</v>
      </c>
      <c r="AN1951" s="151">
        <v>4589.098293</v>
      </c>
      <c r="AO1951" s="151">
        <v>3635.4345680000001</v>
      </c>
      <c r="CP1951" s="152">
        <v>0.32</v>
      </c>
      <c r="DO1951" s="154">
        <v>80.099999999999994</v>
      </c>
      <c r="ED1951" s="152">
        <v>51.614655140000004</v>
      </c>
      <c r="EE1951" s="152">
        <v>0.53179532399999996</v>
      </c>
      <c r="EF1951" s="152">
        <v>12.5500437</v>
      </c>
      <c r="EH1951" s="152">
        <v>8.8139015490000006</v>
      </c>
      <c r="EK1951" s="152">
        <v>0.17488337600000001</v>
      </c>
      <c r="EL1951" s="152">
        <v>12.02658609</v>
      </c>
      <c r="EM1951" s="152">
        <v>12.130931779999999</v>
      </c>
      <c r="EO1951" s="152">
        <v>1.7704979160000001</v>
      </c>
      <c r="EP1951" s="152">
        <v>0.29694795800000001</v>
      </c>
      <c r="EQ1951" s="152">
        <v>8.9757168999999998E-2</v>
      </c>
      <c r="FA1951" s="152">
        <v>5.505462144</v>
      </c>
      <c r="FB1951" s="152">
        <v>0.38694995799999998</v>
      </c>
      <c r="FD1951" s="152">
        <v>35.909573289999997</v>
      </c>
      <c r="FE1951" s="152">
        <v>0.54775669800000004</v>
      </c>
      <c r="FF1951" s="152">
        <v>194.97612789999999</v>
      </c>
      <c r="FG1951" s="152">
        <v>314.53502120000002</v>
      </c>
      <c r="FI1951" s="152">
        <v>34.995193899999997</v>
      </c>
      <c r="FJ1951" s="152">
        <v>55.942588100000002</v>
      </c>
      <c r="FK1951" s="152">
        <v>62.42176585</v>
      </c>
      <c r="FL1951" s="152">
        <v>61.48599651</v>
      </c>
      <c r="FM1951" s="152">
        <v>13.99208582</v>
      </c>
      <c r="FP1951" s="152">
        <v>5.5921495889999999</v>
      </c>
      <c r="FQ1951" s="152">
        <v>404.21978280000002</v>
      </c>
      <c r="FR1951" s="152">
        <v>12.642406360000001</v>
      </c>
      <c r="FS1951" s="152">
        <v>53.095231419999998</v>
      </c>
      <c r="FT1951" s="152">
        <v>1.1737160069999999</v>
      </c>
      <c r="FX1951" s="152">
        <v>0.115565793</v>
      </c>
      <c r="FY1951" s="152">
        <v>157.25599439999999</v>
      </c>
      <c r="FZ1951" s="152">
        <v>5.7168431719999999</v>
      </c>
      <c r="GA1951" s="152">
        <v>13.15178804</v>
      </c>
      <c r="GB1951" s="152">
        <v>1.8509000099999999</v>
      </c>
      <c r="GC1951" s="152">
        <v>8.1494495820000008</v>
      </c>
      <c r="GD1951" s="152">
        <v>1.9661175909999999</v>
      </c>
      <c r="GE1951" s="152">
        <v>0.69625972899999999</v>
      </c>
      <c r="GF1951" s="152">
        <v>2.1614718879999999</v>
      </c>
      <c r="GG1951" s="152">
        <v>0.36761310600000002</v>
      </c>
      <c r="GH1951" s="152">
        <v>2.182480355</v>
      </c>
      <c r="GI1951" s="152">
        <v>0.47542623699999997</v>
      </c>
      <c r="GJ1951" s="152">
        <v>1.349609442</v>
      </c>
      <c r="GL1951" s="152">
        <v>1.344188417</v>
      </c>
      <c r="GM1951" s="152">
        <v>0.21463105900000001</v>
      </c>
      <c r="GN1951" s="152">
        <v>1.4720051279999999</v>
      </c>
      <c r="GO1951" s="152">
        <v>7.8202966999999998E-2</v>
      </c>
      <c r="GS1951" s="152">
        <v>1.4359205690000001</v>
      </c>
      <c r="GT1951" s="152">
        <v>0.92339006400000001</v>
      </c>
      <c r="GU1951" s="152">
        <v>0.32841125799999998</v>
      </c>
      <c r="GW1951" s="152">
        <v>1.75</v>
      </c>
    </row>
    <row r="1952" spans="1:205">
      <c r="A1952" s="151">
        <v>7835</v>
      </c>
      <c r="B1952" s="152" t="s">
        <v>2859</v>
      </c>
      <c r="C1952" s="152" t="s">
        <v>2919</v>
      </c>
      <c r="D1952" s="152" t="s">
        <v>2920</v>
      </c>
      <c r="E1952" s="152" t="s">
        <v>3059</v>
      </c>
      <c r="F1952" s="152" t="s">
        <v>10398</v>
      </c>
      <c r="H1952" s="151">
        <v>313010</v>
      </c>
      <c r="J1952" s="151" t="s">
        <v>3060</v>
      </c>
      <c r="L1952" s="153" t="s">
        <v>3061</v>
      </c>
      <c r="M1952" s="153" t="s">
        <v>3478</v>
      </c>
      <c r="O1952" s="151">
        <v>2519</v>
      </c>
      <c r="P1952" s="152">
        <v>59.341619999999999</v>
      </c>
      <c r="Q1952" s="152">
        <v>153.41337999999999</v>
      </c>
      <c r="R1952" s="152" t="s">
        <v>3063</v>
      </c>
      <c r="S1952" s="152" t="s">
        <v>2716</v>
      </c>
      <c r="T1952" s="152">
        <v>47.34</v>
      </c>
      <c r="U1952" s="152">
        <v>0.81</v>
      </c>
      <c r="V1952" s="152">
        <v>17.09</v>
      </c>
      <c r="X1952" s="152">
        <v>8.07</v>
      </c>
      <c r="AA1952" s="152">
        <v>3.71</v>
      </c>
      <c r="AB1952" s="152">
        <v>0.1</v>
      </c>
      <c r="AC1952" s="152">
        <v>10.97</v>
      </c>
      <c r="AD1952" s="152">
        <v>2.5499999999999998</v>
      </c>
      <c r="AE1952" s="152">
        <v>0.43</v>
      </c>
      <c r="AF1952" s="152">
        <v>0.2</v>
      </c>
      <c r="AJ1952" s="152">
        <v>4.75</v>
      </c>
      <c r="AK1952" s="156">
        <f t="shared" si="30"/>
        <v>1.49E-2</v>
      </c>
      <c r="AL1952" s="151">
        <v>149</v>
      </c>
      <c r="AM1952" s="151">
        <v>373</v>
      </c>
      <c r="AN1952" s="151">
        <v>4017.894127</v>
      </c>
      <c r="AO1952" s="151">
        <v>2791.7702129999998</v>
      </c>
      <c r="CP1952" s="152">
        <v>0.32</v>
      </c>
      <c r="DO1952" s="154">
        <v>80.7</v>
      </c>
      <c r="ED1952" s="152">
        <v>51.614655140000004</v>
      </c>
      <c r="EE1952" s="152">
        <v>0.53179532399999996</v>
      </c>
      <c r="EF1952" s="152">
        <v>12.5500437</v>
      </c>
      <c r="EH1952" s="152">
        <v>8.8139015490000006</v>
      </c>
      <c r="EK1952" s="152">
        <v>0.17488337600000001</v>
      </c>
      <c r="EL1952" s="152">
        <v>12.02658609</v>
      </c>
      <c r="EM1952" s="152">
        <v>12.130931779999999</v>
      </c>
      <c r="EO1952" s="152">
        <v>1.7704979160000001</v>
      </c>
      <c r="EP1952" s="152">
        <v>0.29694795800000001</v>
      </c>
      <c r="EQ1952" s="152">
        <v>8.9757168999999998E-2</v>
      </c>
      <c r="FA1952" s="152">
        <v>5.505462144</v>
      </c>
      <c r="FB1952" s="152">
        <v>0.38694995799999998</v>
      </c>
      <c r="FD1952" s="152">
        <v>35.909573289999997</v>
      </c>
      <c r="FE1952" s="152">
        <v>0.54775669800000004</v>
      </c>
      <c r="FF1952" s="152">
        <v>194.97612789999999</v>
      </c>
      <c r="FG1952" s="152">
        <v>314.53502120000002</v>
      </c>
      <c r="FI1952" s="152">
        <v>34.995193899999997</v>
      </c>
      <c r="FJ1952" s="152">
        <v>55.942588100000002</v>
      </c>
      <c r="FK1952" s="152">
        <v>62.42176585</v>
      </c>
      <c r="FL1952" s="152">
        <v>61.48599651</v>
      </c>
      <c r="FM1952" s="152">
        <v>13.99208582</v>
      </c>
      <c r="FP1952" s="152">
        <v>5.5921495889999999</v>
      </c>
      <c r="FQ1952" s="152">
        <v>404.21978280000002</v>
      </c>
      <c r="FR1952" s="152">
        <v>12.642406360000001</v>
      </c>
      <c r="FS1952" s="152">
        <v>53.095231419999998</v>
      </c>
      <c r="FT1952" s="152">
        <v>1.1737160069999999</v>
      </c>
      <c r="FX1952" s="152">
        <v>0.115565793</v>
      </c>
      <c r="FY1952" s="152">
        <v>157.25599439999999</v>
      </c>
      <c r="FZ1952" s="152">
        <v>5.7168431719999999</v>
      </c>
      <c r="GA1952" s="152">
        <v>13.15178804</v>
      </c>
      <c r="GB1952" s="152">
        <v>1.8509000099999999</v>
      </c>
      <c r="GC1952" s="152">
        <v>8.1494495820000008</v>
      </c>
      <c r="GD1952" s="152">
        <v>1.9661175909999999</v>
      </c>
      <c r="GE1952" s="152">
        <v>0.69625972899999999</v>
      </c>
      <c r="GF1952" s="152">
        <v>2.1614718879999999</v>
      </c>
      <c r="GG1952" s="152">
        <v>0.36761310600000002</v>
      </c>
      <c r="GH1952" s="152">
        <v>2.182480355</v>
      </c>
      <c r="GI1952" s="152">
        <v>0.47542623699999997</v>
      </c>
      <c r="GJ1952" s="152">
        <v>1.349609442</v>
      </c>
      <c r="GL1952" s="152">
        <v>1.344188417</v>
      </c>
      <c r="GM1952" s="152">
        <v>0.21463105900000001</v>
      </c>
      <c r="GN1952" s="152">
        <v>1.4720051279999999</v>
      </c>
      <c r="GO1952" s="152">
        <v>7.8202966999999998E-2</v>
      </c>
      <c r="GS1952" s="152">
        <v>1.4359205690000001</v>
      </c>
      <c r="GT1952" s="152">
        <v>0.92339006400000001</v>
      </c>
      <c r="GU1952" s="152">
        <v>0.32841125799999998</v>
      </c>
      <c r="GW1952" s="152">
        <v>1.75</v>
      </c>
    </row>
    <row r="1953" spans="1:205">
      <c r="A1953" s="151">
        <v>7836</v>
      </c>
      <c r="B1953" s="152" t="s">
        <v>2859</v>
      </c>
      <c r="C1953" s="152" t="s">
        <v>2919</v>
      </c>
      <c r="D1953" s="152" t="s">
        <v>2920</v>
      </c>
      <c r="E1953" s="152" t="s">
        <v>3059</v>
      </c>
      <c r="F1953" s="152" t="s">
        <v>10399</v>
      </c>
      <c r="H1953" s="151">
        <v>313010</v>
      </c>
      <c r="J1953" s="151" t="s">
        <v>3060</v>
      </c>
      <c r="L1953" s="153" t="s">
        <v>3061</v>
      </c>
      <c r="M1953" s="153" t="s">
        <v>4399</v>
      </c>
      <c r="O1953" s="151">
        <v>2519</v>
      </c>
      <c r="P1953" s="152">
        <v>59.341619999999999</v>
      </c>
      <c r="Q1953" s="152">
        <v>153.41337999999999</v>
      </c>
      <c r="R1953" s="152" t="s">
        <v>3063</v>
      </c>
      <c r="S1953" s="152" t="s">
        <v>2716</v>
      </c>
      <c r="T1953" s="152">
        <v>50.19</v>
      </c>
      <c r="U1953" s="152">
        <v>0.97</v>
      </c>
      <c r="V1953" s="152">
        <v>17.95</v>
      </c>
      <c r="X1953" s="152">
        <v>7.15</v>
      </c>
      <c r="AA1953" s="152">
        <v>2.66</v>
      </c>
      <c r="AB1953" s="152">
        <v>0.17</v>
      </c>
      <c r="AC1953" s="152">
        <v>10.26</v>
      </c>
      <c r="AD1953" s="152">
        <v>2.39</v>
      </c>
      <c r="AE1953" s="152">
        <v>0.5</v>
      </c>
      <c r="AF1953" s="152">
        <v>0.24</v>
      </c>
      <c r="AJ1953" s="152">
        <v>4.78</v>
      </c>
      <c r="AK1953" s="156">
        <f t="shared" si="30"/>
        <v>1.0800000000000001E-2</v>
      </c>
      <c r="AL1953" s="151">
        <v>108</v>
      </c>
      <c r="AM1953" s="151">
        <v>487</v>
      </c>
      <c r="AN1953" s="151">
        <v>4504.4845949999999</v>
      </c>
      <c r="AO1953" s="151">
        <v>2968.2446279999999</v>
      </c>
      <c r="CP1953" s="152">
        <v>0.32</v>
      </c>
      <c r="DO1953" s="154">
        <v>79.7</v>
      </c>
      <c r="ED1953" s="152">
        <v>51.614655140000004</v>
      </c>
      <c r="EE1953" s="152">
        <v>0.53179532399999996</v>
      </c>
      <c r="EF1953" s="152">
        <v>12.5500437</v>
      </c>
      <c r="EH1953" s="152">
        <v>8.8139015490000006</v>
      </c>
      <c r="EK1953" s="152">
        <v>0.17488337600000001</v>
      </c>
      <c r="EL1953" s="152">
        <v>12.02658609</v>
      </c>
      <c r="EM1953" s="152">
        <v>12.130931779999999</v>
      </c>
      <c r="EO1953" s="152">
        <v>1.7704979160000001</v>
      </c>
      <c r="EP1953" s="152">
        <v>0.29694795800000001</v>
      </c>
      <c r="EQ1953" s="152">
        <v>8.9757168999999998E-2</v>
      </c>
      <c r="FA1953" s="152">
        <v>5.505462144</v>
      </c>
      <c r="FB1953" s="152">
        <v>0.38694995799999998</v>
      </c>
      <c r="FD1953" s="152">
        <v>35.909573289999997</v>
      </c>
      <c r="FE1953" s="152">
        <v>0.54775669800000004</v>
      </c>
      <c r="FF1953" s="152">
        <v>194.97612789999999</v>
      </c>
      <c r="FG1953" s="152">
        <v>314.53502120000002</v>
      </c>
      <c r="FI1953" s="152">
        <v>34.995193899999997</v>
      </c>
      <c r="FJ1953" s="152">
        <v>55.942588100000002</v>
      </c>
      <c r="FK1953" s="152">
        <v>62.42176585</v>
      </c>
      <c r="FL1953" s="152">
        <v>61.48599651</v>
      </c>
      <c r="FM1953" s="152">
        <v>13.99208582</v>
      </c>
      <c r="FP1953" s="152">
        <v>5.5921495889999999</v>
      </c>
      <c r="FQ1953" s="152">
        <v>404.21978280000002</v>
      </c>
      <c r="FR1953" s="152">
        <v>12.642406360000001</v>
      </c>
      <c r="FS1953" s="152">
        <v>53.095231419999998</v>
      </c>
      <c r="FT1953" s="152">
        <v>1.1737160069999999</v>
      </c>
      <c r="FX1953" s="152">
        <v>0.115565793</v>
      </c>
      <c r="FY1953" s="152">
        <v>157.25599439999999</v>
      </c>
      <c r="FZ1953" s="152">
        <v>5.7168431719999999</v>
      </c>
      <c r="GA1953" s="152">
        <v>13.15178804</v>
      </c>
      <c r="GB1953" s="152">
        <v>1.8509000099999999</v>
      </c>
      <c r="GC1953" s="152">
        <v>8.1494495820000008</v>
      </c>
      <c r="GD1953" s="152">
        <v>1.9661175909999999</v>
      </c>
      <c r="GE1953" s="152">
        <v>0.69625972899999999</v>
      </c>
      <c r="GF1953" s="152">
        <v>2.1614718879999999</v>
      </c>
      <c r="GG1953" s="152">
        <v>0.36761310600000002</v>
      </c>
      <c r="GH1953" s="152">
        <v>2.182480355</v>
      </c>
      <c r="GI1953" s="152">
        <v>0.47542623699999997</v>
      </c>
      <c r="GJ1953" s="152">
        <v>1.349609442</v>
      </c>
      <c r="GL1953" s="152">
        <v>1.344188417</v>
      </c>
      <c r="GM1953" s="152">
        <v>0.21463105900000001</v>
      </c>
      <c r="GN1953" s="152">
        <v>1.4720051279999999</v>
      </c>
      <c r="GO1953" s="152">
        <v>7.8202966999999998E-2</v>
      </c>
      <c r="GS1953" s="152">
        <v>1.4359205690000001</v>
      </c>
      <c r="GT1953" s="152">
        <v>0.92339006400000001</v>
      </c>
      <c r="GU1953" s="152">
        <v>0.32841125799999998</v>
      </c>
      <c r="GW1953" s="152">
        <v>1.75</v>
      </c>
    </row>
    <row r="1954" spans="1:205">
      <c r="A1954" s="151">
        <v>7842</v>
      </c>
      <c r="B1954" s="152" t="s">
        <v>2859</v>
      </c>
      <c r="C1954" s="152" t="s">
        <v>2919</v>
      </c>
      <c r="D1954" s="152" t="s">
        <v>2920</v>
      </c>
      <c r="E1954" s="152" t="s">
        <v>3866</v>
      </c>
      <c r="F1954" s="152" t="s">
        <v>10400</v>
      </c>
      <c r="H1954" s="151">
        <v>312020</v>
      </c>
      <c r="J1954" s="151" t="s">
        <v>3867</v>
      </c>
      <c r="L1954" s="153" t="s">
        <v>3868</v>
      </c>
      <c r="M1954" s="153" t="s">
        <v>3869</v>
      </c>
      <c r="O1954" s="151">
        <v>2519</v>
      </c>
      <c r="P1954" s="152">
        <v>55.343938999999999</v>
      </c>
      <c r="Q1954" s="152">
        <v>-162.07220000000001</v>
      </c>
      <c r="R1954" s="152" t="s">
        <v>2027</v>
      </c>
      <c r="S1954" s="152" t="s">
        <v>2716</v>
      </c>
      <c r="T1954" s="152">
        <v>48.58</v>
      </c>
      <c r="U1954" s="152">
        <v>1.01</v>
      </c>
      <c r="V1954" s="152">
        <v>20.05</v>
      </c>
      <c r="X1954" s="152">
        <v>6.97</v>
      </c>
      <c r="AA1954" s="152">
        <v>3.02</v>
      </c>
      <c r="AB1954" s="152">
        <v>0.19</v>
      </c>
      <c r="AC1954" s="152">
        <v>12.19</v>
      </c>
      <c r="AD1954" s="152">
        <v>2.95</v>
      </c>
      <c r="AE1954" s="152">
        <v>0.74</v>
      </c>
      <c r="AF1954" s="152">
        <v>0.16</v>
      </c>
      <c r="AJ1954" s="152">
        <v>1.72</v>
      </c>
      <c r="AK1954" s="156">
        <f t="shared" si="30"/>
        <v>4.7999999999999996E-3</v>
      </c>
      <c r="AL1954" s="151">
        <v>48</v>
      </c>
      <c r="AM1954" s="151">
        <v>238</v>
      </c>
      <c r="AN1954" s="151">
        <v>1280</v>
      </c>
      <c r="AO1954" s="151">
        <v>524.95519999999999</v>
      </c>
      <c r="DO1954" s="154">
        <v>80.912924829999994</v>
      </c>
      <c r="GW1954" s="152">
        <v>1</v>
      </c>
    </row>
    <row r="1955" spans="1:205">
      <c r="A1955" s="151">
        <v>7846</v>
      </c>
      <c r="B1955" s="152" t="s">
        <v>2859</v>
      </c>
      <c r="C1955" s="152" t="s">
        <v>2919</v>
      </c>
      <c r="D1955" s="152" t="s">
        <v>2920</v>
      </c>
      <c r="E1955" s="152" t="s">
        <v>3866</v>
      </c>
      <c r="F1955" s="152" t="s">
        <v>10401</v>
      </c>
      <c r="H1955" s="151">
        <v>312020</v>
      </c>
      <c r="J1955" s="151" t="s">
        <v>3867</v>
      </c>
      <c r="L1955" s="153" t="s">
        <v>3868</v>
      </c>
      <c r="M1955" s="153" t="s">
        <v>4321</v>
      </c>
      <c r="O1955" s="151">
        <v>2519</v>
      </c>
      <c r="P1955" s="152">
        <v>55.343938999999999</v>
      </c>
      <c r="Q1955" s="152">
        <v>-162.07220000000001</v>
      </c>
      <c r="R1955" s="152" t="s">
        <v>2027</v>
      </c>
      <c r="S1955" s="152" t="s">
        <v>2716</v>
      </c>
      <c r="T1955" s="152">
        <v>49.92</v>
      </c>
      <c r="U1955" s="152">
        <v>0.9</v>
      </c>
      <c r="V1955" s="152">
        <v>19.79</v>
      </c>
      <c r="X1955" s="152">
        <v>7.61</v>
      </c>
      <c r="AA1955" s="152">
        <v>3.54</v>
      </c>
      <c r="AB1955" s="152">
        <v>0.16</v>
      </c>
      <c r="AC1955" s="152">
        <v>11.26</v>
      </c>
      <c r="AD1955" s="152">
        <v>2.72</v>
      </c>
      <c r="AE1955" s="152">
        <v>0.73</v>
      </c>
      <c r="AF1955" s="152">
        <v>0.19</v>
      </c>
      <c r="AJ1955" s="152">
        <v>2.48</v>
      </c>
      <c r="AK1955" s="156">
        <f t="shared" si="30"/>
        <v>9.7999999999999997E-3</v>
      </c>
      <c r="AL1955" s="151">
        <v>98</v>
      </c>
      <c r="AM1955" s="151">
        <v>316</v>
      </c>
      <c r="AN1955" s="151">
        <v>1724</v>
      </c>
      <c r="AO1955" s="151">
        <v>679.45906000000002</v>
      </c>
      <c r="AQ1955" s="152">
        <v>8.2899999999999991</v>
      </c>
      <c r="AW1955" s="152">
        <v>28.46</v>
      </c>
      <c r="AY1955" s="151">
        <v>243.32</v>
      </c>
      <c r="AZ1955" s="152">
        <v>3.71</v>
      </c>
      <c r="BB1955" s="152">
        <v>6.89</v>
      </c>
      <c r="BC1955" s="152">
        <v>84.3</v>
      </c>
      <c r="BD1955" s="152">
        <v>105.51</v>
      </c>
      <c r="BG1955" s="152">
        <v>10.39</v>
      </c>
      <c r="BH1955" s="152">
        <v>328.61</v>
      </c>
      <c r="BI1955" s="152">
        <v>17.260000000000002</v>
      </c>
      <c r="BJ1955" s="152">
        <v>82.51</v>
      </c>
      <c r="BK1955" s="152">
        <v>2.48</v>
      </c>
      <c r="BO1955" s="152">
        <v>273.38</v>
      </c>
      <c r="BP1955" s="152">
        <v>6.77</v>
      </c>
      <c r="BQ1955" s="152">
        <v>16.190000000000001</v>
      </c>
      <c r="BR1955" s="152">
        <v>2.31</v>
      </c>
      <c r="BS1955" s="152">
        <v>10.64</v>
      </c>
      <c r="BT1955" s="152">
        <v>3.02</v>
      </c>
      <c r="BU1955" s="152">
        <v>0.98</v>
      </c>
      <c r="BV1955" s="152">
        <v>3.14</v>
      </c>
      <c r="BX1955" s="152">
        <v>3.25</v>
      </c>
      <c r="BZ1955" s="152">
        <v>1.84</v>
      </c>
      <c r="CB1955" s="152">
        <v>0.28000000000000003</v>
      </c>
      <c r="CD1955" s="152">
        <v>2.0699999999999998</v>
      </c>
      <c r="CH1955" s="152">
        <v>18.8</v>
      </c>
      <c r="CJ1955" s="152">
        <v>1.03</v>
      </c>
      <c r="CK1955" s="152">
        <v>0.53</v>
      </c>
      <c r="DO1955" s="154">
        <v>80.397910969999998</v>
      </c>
      <c r="GW1955" s="152">
        <v>1</v>
      </c>
    </row>
    <row r="1956" spans="1:205">
      <c r="A1956" s="151">
        <v>7852</v>
      </c>
      <c r="B1956" s="152" t="s">
        <v>2859</v>
      </c>
      <c r="C1956" s="152" t="s">
        <v>2919</v>
      </c>
      <c r="D1956" s="152" t="s">
        <v>2920</v>
      </c>
      <c r="E1956" s="152" t="s">
        <v>3866</v>
      </c>
      <c r="F1956" s="152" t="s">
        <v>10402</v>
      </c>
      <c r="H1956" s="151">
        <v>312020</v>
      </c>
      <c r="J1956" s="151" t="s">
        <v>3867</v>
      </c>
      <c r="L1956" s="153" t="s">
        <v>5507</v>
      </c>
      <c r="M1956" s="153" t="s">
        <v>3869</v>
      </c>
      <c r="O1956" s="151">
        <v>2519</v>
      </c>
      <c r="P1956" s="152">
        <v>55.343938999999999</v>
      </c>
      <c r="Q1956" s="152">
        <v>-162.07220000000001</v>
      </c>
      <c r="R1956" s="152" t="s">
        <v>2027</v>
      </c>
      <c r="S1956" s="152" t="s">
        <v>2716</v>
      </c>
      <c r="T1956" s="152">
        <v>60.7</v>
      </c>
      <c r="U1956" s="152">
        <v>1.06</v>
      </c>
      <c r="V1956" s="152">
        <v>15.47</v>
      </c>
      <c r="X1956" s="152">
        <v>7.23</v>
      </c>
      <c r="AA1956" s="152">
        <v>2.11</v>
      </c>
      <c r="AB1956" s="152">
        <v>0.14000000000000001</v>
      </c>
      <c r="AC1956" s="152">
        <v>5.0199999999999996</v>
      </c>
      <c r="AD1956" s="152">
        <v>4.13</v>
      </c>
      <c r="AE1956" s="152">
        <v>2.0499999999999998</v>
      </c>
      <c r="AF1956" s="152">
        <v>0.28999999999999998</v>
      </c>
      <c r="AJ1956" s="152">
        <v>1.49</v>
      </c>
      <c r="AK1956" s="156">
        <f t="shared" si="30"/>
        <v>2.5999999999999999E-3</v>
      </c>
      <c r="AL1956" s="151">
        <v>26</v>
      </c>
      <c r="AM1956" s="151">
        <v>676</v>
      </c>
      <c r="AN1956" s="151">
        <v>614</v>
      </c>
      <c r="AO1956" s="151">
        <v>1382.18318</v>
      </c>
      <c r="AQ1956" s="152">
        <v>24.83</v>
      </c>
      <c r="AW1956" s="152">
        <v>26.33</v>
      </c>
      <c r="AY1956" s="151">
        <v>110.84</v>
      </c>
      <c r="BB1956" s="152">
        <v>2.94</v>
      </c>
      <c r="BC1956" s="152">
        <v>67.19</v>
      </c>
      <c r="BD1956" s="152">
        <v>83.26</v>
      </c>
      <c r="BG1956" s="152">
        <v>44.47</v>
      </c>
      <c r="BH1956" s="152">
        <v>252.28</v>
      </c>
      <c r="BI1956" s="152">
        <v>43.82</v>
      </c>
      <c r="BJ1956" s="152">
        <v>256.11</v>
      </c>
      <c r="BK1956" s="152">
        <v>7.09</v>
      </c>
      <c r="BO1956" s="152">
        <v>562.9</v>
      </c>
      <c r="BP1956" s="152">
        <v>18.04</v>
      </c>
      <c r="BQ1956" s="152">
        <v>38.76</v>
      </c>
      <c r="BR1956" s="152">
        <v>5.7</v>
      </c>
      <c r="BS1956" s="152">
        <v>25.4</v>
      </c>
      <c r="BT1956" s="152">
        <v>6.42</v>
      </c>
      <c r="BU1956" s="152">
        <v>1.47</v>
      </c>
      <c r="BV1956" s="152">
        <v>7.41</v>
      </c>
      <c r="BX1956" s="152">
        <v>7.22</v>
      </c>
      <c r="BZ1956" s="152">
        <v>4.1900000000000004</v>
      </c>
      <c r="CB1956" s="152">
        <v>0.7</v>
      </c>
      <c r="CD1956" s="152">
        <v>6.48</v>
      </c>
      <c r="CH1956" s="152">
        <v>14.5</v>
      </c>
      <c r="CJ1956" s="152">
        <v>5.8</v>
      </c>
      <c r="CK1956" s="152">
        <v>2.12</v>
      </c>
      <c r="GW1956" s="152">
        <v>1</v>
      </c>
    </row>
    <row r="1957" spans="1:205">
      <c r="A1957" s="151">
        <v>7859</v>
      </c>
      <c r="B1957" s="152" t="s">
        <v>2859</v>
      </c>
      <c r="C1957" s="152" t="s">
        <v>2919</v>
      </c>
      <c r="D1957" s="152" t="s">
        <v>2920</v>
      </c>
      <c r="E1957" s="152" t="s">
        <v>3866</v>
      </c>
      <c r="F1957" s="152" t="s">
        <v>10403</v>
      </c>
      <c r="H1957" s="151">
        <v>312020</v>
      </c>
      <c r="J1957" s="151" t="s">
        <v>3867</v>
      </c>
      <c r="L1957" s="153" t="s">
        <v>4845</v>
      </c>
      <c r="M1957" s="153" t="s">
        <v>4146</v>
      </c>
      <c r="O1957" s="151">
        <v>2519</v>
      </c>
      <c r="P1957" s="152">
        <v>55.343938999999999</v>
      </c>
      <c r="Q1957" s="152">
        <v>-162.07220000000001</v>
      </c>
      <c r="R1957" s="152" t="s">
        <v>2027</v>
      </c>
      <c r="S1957" s="152" t="s">
        <v>2716</v>
      </c>
      <c r="T1957" s="152">
        <v>53.18</v>
      </c>
      <c r="U1957" s="152">
        <v>1.76</v>
      </c>
      <c r="V1957" s="152">
        <v>16.12</v>
      </c>
      <c r="X1957" s="152">
        <v>11.48</v>
      </c>
      <c r="AA1957" s="152">
        <v>3.63</v>
      </c>
      <c r="AB1957" s="152">
        <v>0.52</v>
      </c>
      <c r="AC1957" s="152">
        <v>7.8</v>
      </c>
      <c r="AD1957" s="152">
        <v>3.3</v>
      </c>
      <c r="AE1957" s="152">
        <v>1.1599999999999999</v>
      </c>
      <c r="AF1957" s="152">
        <v>0.33</v>
      </c>
      <c r="AJ1957" s="152">
        <v>0.69</v>
      </c>
      <c r="AK1957" s="156">
        <f t="shared" si="30"/>
        <v>2E-3</v>
      </c>
      <c r="AL1957" s="151">
        <v>20</v>
      </c>
      <c r="AM1957" s="151">
        <v>628</v>
      </c>
      <c r="AN1957" s="151">
        <v>734</v>
      </c>
      <c r="AO1957" s="151">
        <v>809.50477999999998</v>
      </c>
      <c r="CR1957" s="152">
        <v>0.4</v>
      </c>
      <c r="CS1957" s="152" t="s">
        <v>2867</v>
      </c>
      <c r="DO1957" s="154">
        <v>70.948197519999994</v>
      </c>
      <c r="GW1957" s="152">
        <v>1</v>
      </c>
    </row>
    <row r="1958" spans="1:205">
      <c r="A1958" s="151">
        <v>7863</v>
      </c>
      <c r="B1958" s="152" t="s">
        <v>2859</v>
      </c>
      <c r="C1958" s="152" t="s">
        <v>2919</v>
      </c>
      <c r="D1958" s="152" t="s">
        <v>2920</v>
      </c>
      <c r="E1958" s="152" t="s">
        <v>3866</v>
      </c>
      <c r="F1958" s="152" t="s">
        <v>10404</v>
      </c>
      <c r="H1958" s="151">
        <v>312020</v>
      </c>
      <c r="J1958" s="151" t="s">
        <v>3867</v>
      </c>
      <c r="L1958" s="153" t="s">
        <v>4845</v>
      </c>
      <c r="M1958" s="153" t="s">
        <v>4846</v>
      </c>
      <c r="O1958" s="151">
        <v>2519</v>
      </c>
      <c r="P1958" s="152">
        <v>55.343938999999999</v>
      </c>
      <c r="Q1958" s="152">
        <v>-162.07220000000001</v>
      </c>
      <c r="R1958" s="152" t="s">
        <v>2027</v>
      </c>
      <c r="S1958" s="152" t="s">
        <v>2716</v>
      </c>
      <c r="T1958" s="152">
        <v>51.58</v>
      </c>
      <c r="U1958" s="152">
        <v>1.23</v>
      </c>
      <c r="V1958" s="152">
        <v>20.18</v>
      </c>
      <c r="X1958" s="152">
        <v>5.88</v>
      </c>
      <c r="AA1958" s="152">
        <v>1.41</v>
      </c>
      <c r="AB1958" s="152">
        <v>0.08</v>
      </c>
      <c r="AC1958" s="152">
        <v>11.77</v>
      </c>
      <c r="AD1958" s="152">
        <v>3</v>
      </c>
      <c r="AE1958" s="152">
        <v>1.02</v>
      </c>
      <c r="AF1958" s="152">
        <v>0.2</v>
      </c>
      <c r="AJ1958" s="152">
        <v>2.68</v>
      </c>
      <c r="AK1958" s="156">
        <f t="shared" si="30"/>
        <v>1.9E-3</v>
      </c>
      <c r="AL1958" s="151">
        <v>19</v>
      </c>
      <c r="AM1958" s="151">
        <v>403</v>
      </c>
      <c r="AN1958" s="151">
        <v>1390</v>
      </c>
      <c r="AO1958" s="151">
        <v>956.85015999999996</v>
      </c>
      <c r="CR1958" s="152">
        <v>1.04</v>
      </c>
      <c r="CS1958" s="152">
        <v>0.42</v>
      </c>
      <c r="DO1958" s="154">
        <v>78.720812179999996</v>
      </c>
      <c r="GW1958" s="152">
        <v>1</v>
      </c>
    </row>
    <row r="1959" spans="1:205">
      <c r="A1959" s="151">
        <v>7865</v>
      </c>
      <c r="B1959" s="152" t="s">
        <v>2859</v>
      </c>
      <c r="C1959" s="152" t="s">
        <v>2919</v>
      </c>
      <c r="D1959" s="152" t="s">
        <v>2920</v>
      </c>
      <c r="E1959" s="152" t="s">
        <v>3866</v>
      </c>
      <c r="F1959" s="152" t="s">
        <v>10405</v>
      </c>
      <c r="H1959" s="151">
        <v>312020</v>
      </c>
      <c r="J1959" s="151" t="s">
        <v>3867</v>
      </c>
      <c r="L1959" s="153" t="s">
        <v>5538</v>
      </c>
      <c r="M1959" s="153" t="s">
        <v>5539</v>
      </c>
      <c r="O1959" s="151">
        <v>2519</v>
      </c>
      <c r="P1959" s="152">
        <v>55.343938999999999</v>
      </c>
      <c r="Q1959" s="152">
        <v>-162.07220000000001</v>
      </c>
      <c r="R1959" s="152" t="s">
        <v>2027</v>
      </c>
      <c r="S1959" s="152" t="s">
        <v>2721</v>
      </c>
      <c r="T1959" s="152">
        <v>63.24</v>
      </c>
      <c r="U1959" s="152">
        <v>1.06</v>
      </c>
      <c r="V1959" s="152">
        <v>14.53</v>
      </c>
      <c r="X1959" s="152">
        <v>7.83</v>
      </c>
      <c r="AA1959" s="152">
        <v>1.53</v>
      </c>
      <c r="AB1959" s="152">
        <v>0.13</v>
      </c>
      <c r="AC1959" s="152">
        <v>4.13</v>
      </c>
      <c r="AD1959" s="152">
        <v>2.85</v>
      </c>
      <c r="AE1959" s="152">
        <v>1.26</v>
      </c>
      <c r="AJ1959" s="152">
        <v>1.89</v>
      </c>
      <c r="AK1959" s="156">
        <f t="shared" si="30"/>
        <v>1.6000000000000001E-3</v>
      </c>
      <c r="AL1959" s="151">
        <v>16</v>
      </c>
      <c r="AM1959" s="151">
        <v>811</v>
      </c>
      <c r="AN1959" s="151">
        <v>373</v>
      </c>
      <c r="AO1959" s="151">
        <v>1822.21</v>
      </c>
      <c r="DP1959" s="152">
        <v>64.7</v>
      </c>
      <c r="GW1959" s="152">
        <v>1</v>
      </c>
    </row>
    <row r="1960" spans="1:205">
      <c r="A1960" s="151">
        <v>7867</v>
      </c>
      <c r="B1960" s="152" t="s">
        <v>2859</v>
      </c>
      <c r="C1960" s="152" t="s">
        <v>2919</v>
      </c>
      <c r="D1960" s="152" t="s">
        <v>2920</v>
      </c>
      <c r="E1960" s="152" t="s">
        <v>3866</v>
      </c>
      <c r="F1960" s="152" t="s">
        <v>10406</v>
      </c>
      <c r="H1960" s="151">
        <v>312020</v>
      </c>
      <c r="J1960" s="151" t="s">
        <v>3867</v>
      </c>
      <c r="L1960" s="153" t="s">
        <v>5549</v>
      </c>
      <c r="M1960" s="153" t="s">
        <v>5550</v>
      </c>
      <c r="O1960" s="151">
        <v>2519</v>
      </c>
      <c r="P1960" s="152">
        <v>55.343938999999999</v>
      </c>
      <c r="Q1960" s="152">
        <v>-162.07220000000001</v>
      </c>
      <c r="R1960" s="152" t="s">
        <v>2027</v>
      </c>
      <c r="S1960" s="152" t="s">
        <v>2721</v>
      </c>
      <c r="T1960" s="152">
        <v>64.05</v>
      </c>
      <c r="U1960" s="152">
        <v>1.1599999999999999</v>
      </c>
      <c r="V1960" s="152">
        <v>14.7</v>
      </c>
      <c r="X1960" s="152">
        <v>7.23</v>
      </c>
      <c r="AA1960" s="152">
        <v>1.58</v>
      </c>
      <c r="AB1960" s="152">
        <v>0.17</v>
      </c>
      <c r="AC1960" s="152">
        <v>4</v>
      </c>
      <c r="AD1960" s="152">
        <v>3.63</v>
      </c>
      <c r="AE1960" s="152">
        <v>1.41</v>
      </c>
      <c r="AF1960" s="152">
        <v>0.47</v>
      </c>
      <c r="AJ1960" s="152">
        <v>1.81</v>
      </c>
      <c r="AK1960" s="156">
        <f t="shared" si="30"/>
        <v>1.6000000000000001E-3</v>
      </c>
      <c r="AL1960" s="151">
        <v>16</v>
      </c>
      <c r="AM1960" s="151">
        <v>839</v>
      </c>
      <c r="AN1960" s="151">
        <v>385</v>
      </c>
      <c r="AO1960" s="151">
        <v>1891.76</v>
      </c>
      <c r="DP1960" s="152">
        <v>62</v>
      </c>
      <c r="GW1960" s="152">
        <v>1</v>
      </c>
    </row>
    <row r="1961" spans="1:205">
      <c r="A1961" s="151">
        <v>7868</v>
      </c>
      <c r="B1961" s="152" t="s">
        <v>2859</v>
      </c>
      <c r="C1961" s="152" t="s">
        <v>2919</v>
      </c>
      <c r="D1961" s="152" t="s">
        <v>2920</v>
      </c>
      <c r="E1961" s="152" t="s">
        <v>3866</v>
      </c>
      <c r="F1961" s="152" t="s">
        <v>10407</v>
      </c>
      <c r="H1961" s="151">
        <v>312020</v>
      </c>
      <c r="J1961" s="151" t="s">
        <v>3867</v>
      </c>
      <c r="L1961" s="153" t="s">
        <v>5524</v>
      </c>
      <c r="M1961" s="153" t="s">
        <v>5554</v>
      </c>
      <c r="O1961" s="151">
        <v>2519</v>
      </c>
      <c r="P1961" s="152">
        <v>55.343938999999999</v>
      </c>
      <c r="Q1961" s="152">
        <v>-162.07220000000001</v>
      </c>
      <c r="R1961" s="152" t="s">
        <v>2027</v>
      </c>
      <c r="S1961" s="152" t="s">
        <v>2721</v>
      </c>
      <c r="T1961" s="152">
        <v>65.36</v>
      </c>
      <c r="U1961" s="152">
        <v>1.25</v>
      </c>
      <c r="V1961" s="152">
        <v>14.47</v>
      </c>
      <c r="X1961" s="152">
        <v>7.69</v>
      </c>
      <c r="AA1961" s="152">
        <v>1.39</v>
      </c>
      <c r="AB1961" s="152">
        <v>0.16</v>
      </c>
      <c r="AC1961" s="152">
        <v>3.88</v>
      </c>
      <c r="AD1961" s="152">
        <v>2.52</v>
      </c>
      <c r="AE1961" s="152">
        <v>1.22</v>
      </c>
      <c r="AF1961" s="152">
        <v>0.61</v>
      </c>
      <c r="AJ1961" s="152">
        <v>1.98</v>
      </c>
      <c r="AK1961" s="156">
        <f t="shared" si="30"/>
        <v>1.6999999999999999E-3</v>
      </c>
      <c r="AL1961" s="151">
        <v>17</v>
      </c>
      <c r="AM1961" s="151">
        <v>819</v>
      </c>
      <c r="AN1961" s="151">
        <v>381</v>
      </c>
      <c r="AO1961" s="151">
        <v>1859.66</v>
      </c>
      <c r="DP1961" s="152">
        <v>66.5</v>
      </c>
      <c r="GW1961" s="152">
        <v>1</v>
      </c>
    </row>
    <row r="1962" spans="1:205">
      <c r="A1962" s="151">
        <v>7869</v>
      </c>
      <c r="B1962" s="152" t="s">
        <v>2859</v>
      </c>
      <c r="C1962" s="152" t="s">
        <v>2919</v>
      </c>
      <c r="D1962" s="152" t="s">
        <v>2920</v>
      </c>
      <c r="E1962" s="152" t="s">
        <v>3866</v>
      </c>
      <c r="F1962" s="152" t="s">
        <v>10408</v>
      </c>
      <c r="H1962" s="151">
        <v>312020</v>
      </c>
      <c r="J1962" s="151" t="s">
        <v>3867</v>
      </c>
      <c r="L1962" s="153" t="s">
        <v>5524</v>
      </c>
      <c r="M1962" s="153" t="s">
        <v>5525</v>
      </c>
      <c r="O1962" s="151">
        <v>2519</v>
      </c>
      <c r="P1962" s="152">
        <v>55.343938999999999</v>
      </c>
      <c r="Q1962" s="152">
        <v>-162.07220000000001</v>
      </c>
      <c r="R1962" s="152" t="s">
        <v>2027</v>
      </c>
      <c r="S1962" s="152" t="s">
        <v>2721</v>
      </c>
      <c r="T1962" s="152">
        <v>61.65</v>
      </c>
      <c r="U1962" s="152">
        <v>1.2</v>
      </c>
      <c r="V1962" s="152">
        <v>14.04</v>
      </c>
      <c r="X1962" s="152">
        <v>7.67</v>
      </c>
      <c r="AA1962" s="152">
        <v>1.42</v>
      </c>
      <c r="AB1962" s="152">
        <v>0.16</v>
      </c>
      <c r="AC1962" s="152">
        <v>3.81</v>
      </c>
      <c r="AD1962" s="152">
        <v>2.5299999999999998</v>
      </c>
      <c r="AE1962" s="152">
        <v>1.21</v>
      </c>
      <c r="AJ1962" s="152">
        <v>1.86</v>
      </c>
      <c r="AK1962" s="156">
        <f t="shared" si="30"/>
        <v>1.5E-3</v>
      </c>
      <c r="AL1962" s="151">
        <v>15</v>
      </c>
      <c r="AM1962" s="151">
        <v>799</v>
      </c>
      <c r="AN1962" s="151">
        <v>365</v>
      </c>
      <c r="AO1962" s="151">
        <v>1799.74</v>
      </c>
      <c r="DP1962" s="152">
        <v>67.2</v>
      </c>
      <c r="GW1962" s="152">
        <v>1</v>
      </c>
    </row>
    <row r="1963" spans="1:205">
      <c r="A1963" s="151">
        <v>7870</v>
      </c>
      <c r="B1963" s="152" t="s">
        <v>2859</v>
      </c>
      <c r="C1963" s="152" t="s">
        <v>2919</v>
      </c>
      <c r="D1963" s="152" t="s">
        <v>2920</v>
      </c>
      <c r="E1963" s="152" t="s">
        <v>3866</v>
      </c>
      <c r="F1963" s="152" t="s">
        <v>10409</v>
      </c>
      <c r="H1963" s="151">
        <v>312020</v>
      </c>
      <c r="J1963" s="151" t="s">
        <v>3867</v>
      </c>
      <c r="L1963" s="153" t="s">
        <v>5560</v>
      </c>
      <c r="M1963" s="153" t="s">
        <v>5561</v>
      </c>
      <c r="O1963" s="151">
        <v>2519</v>
      </c>
      <c r="P1963" s="152">
        <v>55.343938999999999</v>
      </c>
      <c r="Q1963" s="152">
        <v>-162.07220000000001</v>
      </c>
      <c r="R1963" s="152" t="s">
        <v>2027</v>
      </c>
      <c r="S1963" s="152" t="s">
        <v>2720</v>
      </c>
      <c r="T1963" s="152">
        <v>66.38</v>
      </c>
      <c r="U1963" s="152">
        <v>0.91</v>
      </c>
      <c r="V1963" s="152">
        <v>13</v>
      </c>
      <c r="X1963" s="152">
        <v>5.49</v>
      </c>
      <c r="AA1963" s="152">
        <v>0.78</v>
      </c>
      <c r="AB1963" s="152">
        <v>0.09</v>
      </c>
      <c r="AC1963" s="152">
        <v>2.74</v>
      </c>
      <c r="AD1963" s="152">
        <v>2.81</v>
      </c>
      <c r="AE1963" s="152">
        <v>1.74</v>
      </c>
      <c r="AF1963" s="152">
        <v>0.68</v>
      </c>
      <c r="AJ1963" s="152">
        <v>1.58</v>
      </c>
      <c r="AK1963" s="156">
        <f t="shared" si="30"/>
        <v>5.7000000000000002E-3</v>
      </c>
      <c r="AL1963" s="151">
        <v>57</v>
      </c>
      <c r="AM1963" s="151">
        <v>1111</v>
      </c>
      <c r="AN1963" s="151">
        <v>257</v>
      </c>
      <c r="AO1963" s="151">
        <v>1777.27</v>
      </c>
      <c r="DP1963" s="152">
        <v>67.7</v>
      </c>
      <c r="GW1963" s="152">
        <v>1</v>
      </c>
    </row>
    <row r="1964" spans="1:205">
      <c r="A1964" s="151">
        <v>7871</v>
      </c>
      <c r="B1964" s="152" t="s">
        <v>2859</v>
      </c>
      <c r="C1964" s="152" t="s">
        <v>2919</v>
      </c>
      <c r="D1964" s="152" t="s">
        <v>2920</v>
      </c>
      <c r="E1964" s="152" t="s">
        <v>3866</v>
      </c>
      <c r="F1964" s="152" t="s">
        <v>10410</v>
      </c>
      <c r="H1964" s="151">
        <v>312020</v>
      </c>
      <c r="J1964" s="151" t="s">
        <v>3867</v>
      </c>
      <c r="L1964" s="153" t="s">
        <v>5560</v>
      </c>
      <c r="M1964" s="153" t="s">
        <v>5548</v>
      </c>
      <c r="O1964" s="151">
        <v>2519</v>
      </c>
      <c r="P1964" s="152">
        <v>55.343938999999999</v>
      </c>
      <c r="Q1964" s="152">
        <v>-162.07220000000001</v>
      </c>
      <c r="R1964" s="152" t="s">
        <v>2027</v>
      </c>
      <c r="S1964" s="152" t="s">
        <v>2720</v>
      </c>
      <c r="T1964" s="152">
        <v>66.599999999999994</v>
      </c>
      <c r="U1964" s="152">
        <v>0.96</v>
      </c>
      <c r="V1964" s="152">
        <v>13.43</v>
      </c>
      <c r="X1964" s="152">
        <v>5.81</v>
      </c>
      <c r="AA1964" s="152">
        <v>0.93</v>
      </c>
      <c r="AB1964" s="152">
        <v>0.18</v>
      </c>
      <c r="AC1964" s="152">
        <v>2.95</v>
      </c>
      <c r="AD1964" s="152">
        <v>2.29</v>
      </c>
      <c r="AE1964" s="152">
        <v>1.64</v>
      </c>
      <c r="AF1964" s="152">
        <v>0.11</v>
      </c>
      <c r="AJ1964" s="152">
        <v>1.85</v>
      </c>
      <c r="AK1964" s="156">
        <f t="shared" si="30"/>
        <v>2.0999999999999999E-3</v>
      </c>
      <c r="AL1964" s="151">
        <v>21</v>
      </c>
      <c r="AM1964" s="151">
        <v>827</v>
      </c>
      <c r="AN1964" s="151">
        <v>301</v>
      </c>
      <c r="AO1964" s="151">
        <v>1764.43</v>
      </c>
      <c r="DP1964" s="152">
        <v>69.2</v>
      </c>
      <c r="GW1964" s="152">
        <v>1</v>
      </c>
    </row>
    <row r="1965" spans="1:205">
      <c r="A1965" s="151">
        <v>7874</v>
      </c>
      <c r="B1965" s="152" t="s">
        <v>2859</v>
      </c>
      <c r="C1965" s="152" t="s">
        <v>2919</v>
      </c>
      <c r="D1965" s="152" t="s">
        <v>2920</v>
      </c>
      <c r="E1965" s="152" t="s">
        <v>3866</v>
      </c>
      <c r="F1965" s="152" t="s">
        <v>10411</v>
      </c>
      <c r="H1965" s="151">
        <v>312020</v>
      </c>
      <c r="J1965" s="151" t="s">
        <v>3867</v>
      </c>
      <c r="L1965" s="153" t="s">
        <v>5547</v>
      </c>
      <c r="M1965" s="153" t="s">
        <v>5548</v>
      </c>
      <c r="O1965" s="151">
        <v>2519</v>
      </c>
      <c r="P1965" s="152">
        <v>55.343938999999999</v>
      </c>
      <c r="Q1965" s="152">
        <v>-162.07220000000001</v>
      </c>
      <c r="R1965" s="152" t="s">
        <v>2027</v>
      </c>
      <c r="S1965" s="152" t="s">
        <v>2720</v>
      </c>
      <c r="T1965" s="152">
        <v>63.62</v>
      </c>
      <c r="U1965" s="152">
        <v>1.35</v>
      </c>
      <c r="V1965" s="152">
        <v>13.34</v>
      </c>
      <c r="X1965" s="152">
        <v>7.24</v>
      </c>
      <c r="AA1965" s="152">
        <v>1.22</v>
      </c>
      <c r="AB1965" s="152">
        <v>0.14000000000000001</v>
      </c>
      <c r="AC1965" s="152">
        <v>3.68</v>
      </c>
      <c r="AD1965" s="152">
        <v>2.57</v>
      </c>
      <c r="AE1965" s="152">
        <v>1.23</v>
      </c>
      <c r="AJ1965" s="152">
        <v>1.85</v>
      </c>
      <c r="AK1965" s="156">
        <f t="shared" si="30"/>
        <v>2.0999999999999999E-3</v>
      </c>
      <c r="AL1965" s="151">
        <v>21</v>
      </c>
      <c r="AM1965" s="151">
        <v>827</v>
      </c>
      <c r="AN1965" s="151">
        <v>301</v>
      </c>
      <c r="AO1965" s="151">
        <v>1764.43</v>
      </c>
      <c r="DP1965" s="152">
        <v>68.599999999999994</v>
      </c>
      <c r="GW1965" s="152">
        <v>1</v>
      </c>
    </row>
    <row r="1966" spans="1:205">
      <c r="A1966" s="151">
        <v>7880</v>
      </c>
      <c r="B1966" s="152" t="s">
        <v>2859</v>
      </c>
      <c r="C1966" s="152" t="s">
        <v>2919</v>
      </c>
      <c r="D1966" s="152" t="s">
        <v>2920</v>
      </c>
      <c r="E1966" s="152" t="s">
        <v>3866</v>
      </c>
      <c r="F1966" s="152" t="s">
        <v>10412</v>
      </c>
      <c r="H1966" s="151">
        <v>312020</v>
      </c>
      <c r="J1966" s="151" t="s">
        <v>3867</v>
      </c>
      <c r="L1966" s="153" t="s">
        <v>3868</v>
      </c>
      <c r="M1966" s="153" t="s">
        <v>5010</v>
      </c>
      <c r="O1966" s="151">
        <v>2519</v>
      </c>
      <c r="P1966" s="152">
        <v>55.343938999999999</v>
      </c>
      <c r="Q1966" s="152">
        <v>-162.07220000000001</v>
      </c>
      <c r="R1966" s="152" t="s">
        <v>2027</v>
      </c>
      <c r="S1966" s="152" t="s">
        <v>2720</v>
      </c>
      <c r="T1966" s="152">
        <v>63.41</v>
      </c>
      <c r="U1966" s="152">
        <v>0.97</v>
      </c>
      <c r="V1966" s="152">
        <v>15.04</v>
      </c>
      <c r="X1966" s="152">
        <v>6.23</v>
      </c>
      <c r="AA1966" s="152">
        <v>1.32</v>
      </c>
      <c r="AB1966" s="152">
        <v>0.12</v>
      </c>
      <c r="AC1966" s="152">
        <v>3.73</v>
      </c>
      <c r="AD1966" s="152">
        <v>3.87</v>
      </c>
      <c r="AE1966" s="152">
        <v>2.5099999999999998</v>
      </c>
      <c r="AF1966" s="152">
        <v>0.38</v>
      </c>
      <c r="AJ1966" s="152">
        <v>1.78</v>
      </c>
      <c r="AK1966" s="156">
        <f t="shared" si="30"/>
        <v>3.0999999999999999E-3</v>
      </c>
      <c r="AL1966" s="151">
        <v>31</v>
      </c>
      <c r="AM1966" s="151">
        <v>693</v>
      </c>
      <c r="AN1966" s="151">
        <v>356</v>
      </c>
      <c r="AO1966" s="151">
        <v>1616.6233999999999</v>
      </c>
      <c r="GW1966" s="152">
        <v>1</v>
      </c>
    </row>
    <row r="1967" spans="1:205">
      <c r="A1967" s="151">
        <v>7883</v>
      </c>
      <c r="B1967" s="152" t="s">
        <v>2859</v>
      </c>
      <c r="C1967" s="152" t="s">
        <v>2919</v>
      </c>
      <c r="D1967" s="152" t="s">
        <v>2920</v>
      </c>
      <c r="E1967" s="152" t="s">
        <v>3866</v>
      </c>
      <c r="F1967" s="152" t="s">
        <v>10413</v>
      </c>
      <c r="H1967" s="151">
        <v>312020</v>
      </c>
      <c r="J1967" s="151" t="s">
        <v>3867</v>
      </c>
      <c r="L1967" s="153" t="s">
        <v>3868</v>
      </c>
      <c r="M1967" s="153" t="s">
        <v>5501</v>
      </c>
      <c r="O1967" s="151">
        <v>2519</v>
      </c>
      <c r="P1967" s="152">
        <v>55.343938999999999</v>
      </c>
      <c r="Q1967" s="152">
        <v>-162.07220000000001</v>
      </c>
      <c r="R1967" s="152" t="s">
        <v>2027</v>
      </c>
      <c r="S1967" s="152" t="s">
        <v>2721</v>
      </c>
      <c r="T1967" s="152">
        <v>59.08</v>
      </c>
      <c r="U1967" s="152">
        <v>0.96</v>
      </c>
      <c r="V1967" s="152">
        <v>15.63</v>
      </c>
      <c r="X1967" s="152">
        <v>7.47</v>
      </c>
      <c r="AA1967" s="152">
        <v>2.0099999999999998</v>
      </c>
      <c r="AB1967" s="152">
        <v>0.19</v>
      </c>
      <c r="AC1967" s="152">
        <v>5.29</v>
      </c>
      <c r="AD1967" s="152">
        <v>4.22</v>
      </c>
      <c r="AE1967" s="152">
        <v>2.02</v>
      </c>
      <c r="AF1967" s="152">
        <v>0.31</v>
      </c>
      <c r="AJ1967" s="152">
        <v>1.79</v>
      </c>
      <c r="AK1967" s="156">
        <f t="shared" si="30"/>
        <v>1.01E-2</v>
      </c>
      <c r="AL1967" s="151">
        <v>101</v>
      </c>
      <c r="AM1967" s="151">
        <v>681</v>
      </c>
      <c r="AN1967" s="151">
        <v>805</v>
      </c>
      <c r="AO1967" s="151">
        <v>1189.5007599999999</v>
      </c>
      <c r="GW1967" s="152">
        <v>1</v>
      </c>
    </row>
    <row r="1968" spans="1:205">
      <c r="A1968" s="151">
        <v>7889</v>
      </c>
      <c r="B1968" s="152" t="s">
        <v>2859</v>
      </c>
      <c r="C1968" s="152" t="s">
        <v>2919</v>
      </c>
      <c r="D1968" s="152" t="s">
        <v>2920</v>
      </c>
      <c r="E1968" s="152" t="s">
        <v>3866</v>
      </c>
      <c r="F1968" s="152" t="s">
        <v>10414</v>
      </c>
      <c r="H1968" s="151">
        <v>312020</v>
      </c>
      <c r="J1968" s="151" t="s">
        <v>3867</v>
      </c>
      <c r="L1968" s="153" t="s">
        <v>3868</v>
      </c>
      <c r="M1968" s="153" t="s">
        <v>5509</v>
      </c>
      <c r="O1968" s="151">
        <v>2519</v>
      </c>
      <c r="P1968" s="152">
        <v>55.343938999999999</v>
      </c>
      <c r="Q1968" s="152">
        <v>-162.07220000000001</v>
      </c>
      <c r="R1968" s="152" t="s">
        <v>2027</v>
      </c>
      <c r="S1968" s="152" t="s">
        <v>2721</v>
      </c>
      <c r="T1968" s="152">
        <v>61.87</v>
      </c>
      <c r="U1968" s="152">
        <v>0.88</v>
      </c>
      <c r="V1968" s="152">
        <v>15.25</v>
      </c>
      <c r="X1968" s="152">
        <v>6.8</v>
      </c>
      <c r="AA1968" s="152">
        <v>1.78</v>
      </c>
      <c r="AB1968" s="152">
        <v>0.11</v>
      </c>
      <c r="AC1968" s="152">
        <v>4.4000000000000004</v>
      </c>
      <c r="AD1968" s="152">
        <v>4.0199999999999996</v>
      </c>
      <c r="AE1968" s="152">
        <v>2.14</v>
      </c>
      <c r="AF1968" s="152">
        <v>0.31</v>
      </c>
      <c r="AJ1968" s="152">
        <v>2.4900000000000002</v>
      </c>
      <c r="AK1968" s="156">
        <f t="shared" si="30"/>
        <v>4.4999999999999997E-3</v>
      </c>
      <c r="AL1968" s="151">
        <v>45</v>
      </c>
      <c r="AM1968" s="151">
        <v>803</v>
      </c>
      <c r="AN1968" s="151">
        <v>469</v>
      </c>
      <c r="AO1968" s="151">
        <v>1420.9582800000001</v>
      </c>
      <c r="AQ1968" s="152">
        <v>21.21</v>
      </c>
      <c r="AW1968" s="152">
        <v>23.41</v>
      </c>
      <c r="AY1968" s="151">
        <v>99.25</v>
      </c>
      <c r="BB1968" s="152">
        <v>2.3199999999999998</v>
      </c>
      <c r="BC1968" s="152">
        <v>42.71</v>
      </c>
      <c r="BD1968" s="152">
        <v>83.96</v>
      </c>
      <c r="BG1968" s="152">
        <v>51.44</v>
      </c>
      <c r="BH1968" s="152">
        <v>216.38</v>
      </c>
      <c r="BI1968" s="152">
        <v>46.94</v>
      </c>
      <c r="BJ1968" s="152">
        <v>266.45</v>
      </c>
      <c r="BK1968" s="152">
        <v>7.77</v>
      </c>
      <c r="BO1968" s="152">
        <v>572.63</v>
      </c>
      <c r="BP1968" s="152">
        <v>17.84</v>
      </c>
      <c r="BQ1968" s="152">
        <v>40.44</v>
      </c>
      <c r="BR1968" s="152">
        <v>5.73</v>
      </c>
      <c r="BS1968" s="152">
        <v>25.66</v>
      </c>
      <c r="BT1968" s="152">
        <v>6.48</v>
      </c>
      <c r="BU1968" s="152">
        <v>1.44</v>
      </c>
      <c r="BV1968" s="152">
        <v>7.58</v>
      </c>
      <c r="BX1968" s="152">
        <v>7.87</v>
      </c>
      <c r="BZ1968" s="152">
        <v>4.53</v>
      </c>
      <c r="CB1968" s="152">
        <v>0.74</v>
      </c>
      <c r="CD1968" s="152">
        <v>6.9</v>
      </c>
      <c r="CH1968" s="152">
        <v>13.48</v>
      </c>
      <c r="CJ1968" s="152">
        <v>5.32</v>
      </c>
      <c r="CK1968" s="152">
        <v>2.09</v>
      </c>
      <c r="GW1968" s="152">
        <v>1</v>
      </c>
    </row>
    <row r="1969" spans="1:205">
      <c r="A1969" s="151">
        <v>7891</v>
      </c>
      <c r="B1969" s="152" t="s">
        <v>2859</v>
      </c>
      <c r="C1969" s="152" t="s">
        <v>2919</v>
      </c>
      <c r="D1969" s="152" t="s">
        <v>2920</v>
      </c>
      <c r="E1969" s="152" t="s">
        <v>3866</v>
      </c>
      <c r="F1969" s="152" t="s">
        <v>10415</v>
      </c>
      <c r="H1969" s="151">
        <v>312020</v>
      </c>
      <c r="J1969" s="151" t="s">
        <v>3867</v>
      </c>
      <c r="L1969" s="153" t="s">
        <v>3868</v>
      </c>
      <c r="M1969" s="153" t="s">
        <v>5263</v>
      </c>
      <c r="O1969" s="151">
        <v>2519</v>
      </c>
      <c r="P1969" s="152">
        <v>55.343938999999999</v>
      </c>
      <c r="Q1969" s="152">
        <v>-162.07220000000001</v>
      </c>
      <c r="R1969" s="152" t="s">
        <v>2027</v>
      </c>
      <c r="S1969" s="152" t="s">
        <v>2721</v>
      </c>
      <c r="T1969" s="152">
        <v>53.6</v>
      </c>
      <c r="U1969" s="152">
        <v>0.89</v>
      </c>
      <c r="V1969" s="152">
        <v>13.81</v>
      </c>
      <c r="X1969" s="152">
        <v>8.49</v>
      </c>
      <c r="AA1969" s="152">
        <v>4.78</v>
      </c>
      <c r="AB1969" s="152">
        <v>0.21</v>
      </c>
      <c r="AC1969" s="152">
        <v>4.87</v>
      </c>
      <c r="AD1969" s="152">
        <v>3.79</v>
      </c>
      <c r="AE1969" s="152">
        <v>1.91</v>
      </c>
      <c r="AF1969" s="152">
        <v>0.24</v>
      </c>
      <c r="AJ1969" s="152">
        <v>1.0900000000000001</v>
      </c>
      <c r="AK1969" s="156">
        <f t="shared" si="30"/>
        <v>3.3999999999999998E-3</v>
      </c>
      <c r="AL1969" s="151">
        <v>34</v>
      </c>
      <c r="AM1969" s="151">
        <v>552</v>
      </c>
      <c r="AN1969" s="151">
        <v>667</v>
      </c>
      <c r="AO1969" s="151">
        <v>992.64256</v>
      </c>
      <c r="DP1969" s="152">
        <v>71.599999999999994</v>
      </c>
      <c r="GW1969" s="152">
        <v>1</v>
      </c>
    </row>
    <row r="1970" spans="1:205">
      <c r="A1970" s="151">
        <v>7893</v>
      </c>
      <c r="B1970" s="152" t="s">
        <v>2859</v>
      </c>
      <c r="C1970" s="152" t="s">
        <v>2919</v>
      </c>
      <c r="D1970" s="152" t="s">
        <v>2920</v>
      </c>
      <c r="E1970" s="152" t="s">
        <v>3866</v>
      </c>
      <c r="F1970" s="152" t="s">
        <v>10416</v>
      </c>
      <c r="H1970" s="151">
        <v>312020</v>
      </c>
      <c r="J1970" s="151" t="s">
        <v>3867</v>
      </c>
      <c r="L1970" s="153" t="s">
        <v>5551</v>
      </c>
      <c r="M1970" s="153" t="s">
        <v>5566</v>
      </c>
      <c r="O1970" s="151">
        <v>2519</v>
      </c>
      <c r="P1970" s="152">
        <v>55.343938999999999</v>
      </c>
      <c r="Q1970" s="152">
        <v>-162.07220000000001</v>
      </c>
      <c r="R1970" s="152" t="s">
        <v>2027</v>
      </c>
      <c r="S1970" s="152" t="s">
        <v>2720</v>
      </c>
      <c r="T1970" s="152">
        <v>66.98</v>
      </c>
      <c r="U1970" s="152">
        <v>0.78</v>
      </c>
      <c r="V1970" s="152">
        <v>16.95</v>
      </c>
      <c r="X1970" s="152">
        <v>1.76</v>
      </c>
      <c r="AA1970" s="152">
        <v>0.45</v>
      </c>
      <c r="AB1970" s="152">
        <v>0.11</v>
      </c>
      <c r="AC1970" s="152">
        <v>3.42</v>
      </c>
      <c r="AD1970" s="152">
        <v>5.04</v>
      </c>
      <c r="AE1970" s="152">
        <v>2.48</v>
      </c>
      <c r="AF1970" s="152">
        <v>0.44</v>
      </c>
      <c r="AJ1970" s="152">
        <v>2.04</v>
      </c>
      <c r="AK1970" s="156">
        <f t="shared" si="30"/>
        <v>4.7999999999999996E-3</v>
      </c>
      <c r="AL1970" s="151">
        <v>48</v>
      </c>
      <c r="AM1970" s="151">
        <v>900</v>
      </c>
      <c r="AN1970" s="151">
        <v>835</v>
      </c>
      <c r="AO1970" s="151">
        <v>1503.2808</v>
      </c>
      <c r="DP1970" s="152">
        <v>71.5</v>
      </c>
      <c r="GW1970" s="152">
        <v>1</v>
      </c>
    </row>
    <row r="1971" spans="1:205">
      <c r="A1971" s="151">
        <v>7894</v>
      </c>
      <c r="B1971" s="152" t="s">
        <v>2859</v>
      </c>
      <c r="C1971" s="152" t="s">
        <v>2919</v>
      </c>
      <c r="D1971" s="152" t="s">
        <v>2920</v>
      </c>
      <c r="E1971" s="152" t="s">
        <v>3866</v>
      </c>
      <c r="F1971" s="152" t="s">
        <v>10417</v>
      </c>
      <c r="H1971" s="151">
        <v>312020</v>
      </c>
      <c r="J1971" s="151" t="s">
        <v>3867</v>
      </c>
      <c r="L1971" s="153" t="s">
        <v>5551</v>
      </c>
      <c r="M1971" s="153" t="s">
        <v>5502</v>
      </c>
      <c r="O1971" s="151">
        <v>2519</v>
      </c>
      <c r="P1971" s="152">
        <v>55.343938999999999</v>
      </c>
      <c r="Q1971" s="152">
        <v>-162.07220000000001</v>
      </c>
      <c r="R1971" s="152" t="s">
        <v>2027</v>
      </c>
      <c r="S1971" s="152" t="s">
        <v>2720</v>
      </c>
      <c r="T1971" s="152">
        <v>64.45</v>
      </c>
      <c r="U1971" s="152">
        <v>0.84</v>
      </c>
      <c r="V1971" s="152">
        <v>18.100000000000001</v>
      </c>
      <c r="X1971" s="152">
        <v>1.77</v>
      </c>
      <c r="AA1971" s="152">
        <v>0.28000000000000003</v>
      </c>
      <c r="AB1971" s="152">
        <v>7.0000000000000007E-2</v>
      </c>
      <c r="AC1971" s="152">
        <v>2.2000000000000002</v>
      </c>
      <c r="AD1971" s="152">
        <v>6.66</v>
      </c>
      <c r="AE1971" s="152">
        <v>2.87</v>
      </c>
      <c r="AF1971" s="152">
        <v>0.33</v>
      </c>
      <c r="AJ1971" s="152">
        <v>1.91</v>
      </c>
      <c r="AK1971" s="156">
        <f t="shared" si="30"/>
        <v>1.8E-3</v>
      </c>
      <c r="AL1971" s="151">
        <v>18</v>
      </c>
      <c r="AM1971" s="151">
        <v>759</v>
      </c>
      <c r="AN1971" s="151">
        <v>1017</v>
      </c>
      <c r="AO1971" s="151">
        <v>1391.1312800000001</v>
      </c>
      <c r="DP1971" s="152">
        <v>72</v>
      </c>
      <c r="GW1971" s="152">
        <v>1</v>
      </c>
    </row>
    <row r="1972" spans="1:205">
      <c r="A1972" s="151">
        <v>7903</v>
      </c>
      <c r="B1972" s="152" t="s">
        <v>2859</v>
      </c>
      <c r="C1972" s="152" t="s">
        <v>2919</v>
      </c>
      <c r="D1972" s="152" t="s">
        <v>2920</v>
      </c>
      <c r="E1972" s="152" t="s">
        <v>3866</v>
      </c>
      <c r="F1972" s="152" t="s">
        <v>10418</v>
      </c>
      <c r="H1972" s="151">
        <v>312020</v>
      </c>
      <c r="J1972" s="151" t="s">
        <v>3867</v>
      </c>
      <c r="L1972" s="153" t="s">
        <v>5507</v>
      </c>
      <c r="M1972" s="153" t="s">
        <v>5501</v>
      </c>
      <c r="O1972" s="151">
        <v>2519</v>
      </c>
      <c r="P1972" s="152">
        <v>55.343938999999999</v>
      </c>
      <c r="Q1972" s="152">
        <v>-162.07220000000001</v>
      </c>
      <c r="R1972" s="152" t="s">
        <v>2027</v>
      </c>
      <c r="S1972" s="152" t="s">
        <v>2721</v>
      </c>
      <c r="T1972" s="152">
        <v>67.14</v>
      </c>
      <c r="U1972" s="152">
        <v>0.6</v>
      </c>
      <c r="V1972" s="152">
        <v>13.63</v>
      </c>
      <c r="X1972" s="152">
        <v>5.28</v>
      </c>
      <c r="AA1972" s="152">
        <v>1.0900000000000001</v>
      </c>
      <c r="AB1972" s="152">
        <v>0.14000000000000001</v>
      </c>
      <c r="AC1972" s="152">
        <v>2.3199999999999998</v>
      </c>
      <c r="AD1972" s="152">
        <v>3.69</v>
      </c>
      <c r="AE1972" s="152">
        <v>3.37</v>
      </c>
      <c r="AF1972" s="152">
        <v>0.17</v>
      </c>
      <c r="AJ1972" s="152">
        <v>1.55</v>
      </c>
      <c r="AK1972" s="156">
        <f t="shared" si="30"/>
        <v>8.8999999999999999E-3</v>
      </c>
      <c r="AL1972" s="151">
        <v>89</v>
      </c>
      <c r="AM1972" s="151">
        <v>590</v>
      </c>
      <c r="AN1972" s="151">
        <v>124</v>
      </c>
      <c r="AO1972" s="151">
        <v>2006.1640199999999</v>
      </c>
      <c r="AQ1972" s="152">
        <v>16.25</v>
      </c>
      <c r="AW1972" s="152">
        <v>22.52</v>
      </c>
      <c r="AY1972" s="151">
        <v>37.770000000000003</v>
      </c>
      <c r="BB1972" s="152">
        <v>2.27</v>
      </c>
      <c r="BC1972" s="152">
        <v>41.49</v>
      </c>
      <c r="BD1972" s="152">
        <v>70.45</v>
      </c>
      <c r="BG1972" s="152">
        <v>81.47</v>
      </c>
      <c r="BH1972" s="152">
        <v>91.42</v>
      </c>
      <c r="BI1972" s="152">
        <v>55.07</v>
      </c>
      <c r="BJ1972" s="152">
        <v>382.53</v>
      </c>
      <c r="BK1972" s="152">
        <v>9.43</v>
      </c>
      <c r="BO1972" s="152">
        <v>707.72</v>
      </c>
      <c r="BP1972" s="152">
        <v>20.03</v>
      </c>
      <c r="BQ1972" s="152">
        <v>46.84</v>
      </c>
      <c r="BR1972" s="152">
        <v>6.66</v>
      </c>
      <c r="BS1972" s="152">
        <v>28.52</v>
      </c>
      <c r="BT1972" s="152">
        <v>7.75</v>
      </c>
      <c r="BU1972" s="152">
        <v>1.1599999999999999</v>
      </c>
      <c r="BV1972" s="152">
        <v>8.83</v>
      </c>
      <c r="BX1972" s="152">
        <v>9.3000000000000007</v>
      </c>
      <c r="BZ1972" s="152">
        <v>5.41</v>
      </c>
      <c r="CB1972" s="152">
        <v>0.91</v>
      </c>
      <c r="CD1972" s="152">
        <v>9.68</v>
      </c>
      <c r="CH1972" s="152">
        <v>20.27</v>
      </c>
      <c r="CJ1972" s="152">
        <v>8.3800000000000008</v>
      </c>
      <c r="CK1972" s="152">
        <v>3.38</v>
      </c>
      <c r="GW1972" s="152">
        <v>1</v>
      </c>
    </row>
    <row r="1973" spans="1:205">
      <c r="A1973" s="151">
        <v>7905</v>
      </c>
      <c r="B1973" s="152" t="s">
        <v>2859</v>
      </c>
      <c r="C1973" s="152" t="s">
        <v>2919</v>
      </c>
      <c r="D1973" s="152" t="s">
        <v>2920</v>
      </c>
      <c r="E1973" s="152" t="s">
        <v>3866</v>
      </c>
      <c r="F1973" s="152" t="s">
        <v>10419</v>
      </c>
      <c r="H1973" s="151">
        <v>312020</v>
      </c>
      <c r="J1973" s="151" t="s">
        <v>3867</v>
      </c>
      <c r="L1973" s="153" t="s">
        <v>5507</v>
      </c>
      <c r="M1973" s="153" t="s">
        <v>5463</v>
      </c>
      <c r="O1973" s="151">
        <v>2519</v>
      </c>
      <c r="P1973" s="152">
        <v>55.343938999999999</v>
      </c>
      <c r="Q1973" s="152">
        <v>-162.07220000000001</v>
      </c>
      <c r="R1973" s="152" t="s">
        <v>2027</v>
      </c>
      <c r="S1973" s="152" t="s">
        <v>2721</v>
      </c>
      <c r="T1973" s="152">
        <v>59.67</v>
      </c>
      <c r="U1973" s="152">
        <v>1.04</v>
      </c>
      <c r="V1973" s="152">
        <v>15.42</v>
      </c>
      <c r="X1973" s="152">
        <v>7.37</v>
      </c>
      <c r="AA1973" s="152">
        <v>2.2799999999999998</v>
      </c>
      <c r="AB1973" s="152">
        <v>0.17</v>
      </c>
      <c r="AC1973" s="152">
        <v>5.17</v>
      </c>
      <c r="AD1973" s="152">
        <v>3.7</v>
      </c>
      <c r="AE1973" s="152">
        <v>1.89</v>
      </c>
      <c r="AF1973" s="152">
        <v>0.55000000000000004</v>
      </c>
      <c r="AJ1973" s="152">
        <v>1.97</v>
      </c>
      <c r="AK1973" s="156">
        <f t="shared" si="30"/>
        <v>4.7999999999999996E-3</v>
      </c>
      <c r="AL1973" s="151">
        <v>48</v>
      </c>
      <c r="AM1973" s="151">
        <v>662</v>
      </c>
      <c r="AN1973" s="151">
        <v>916</v>
      </c>
      <c r="AO1973" s="151">
        <v>1246.1720600000001</v>
      </c>
      <c r="AQ1973" s="152">
        <v>19.57</v>
      </c>
      <c r="AW1973" s="152">
        <v>25.59</v>
      </c>
      <c r="AY1973" s="151">
        <v>150.05000000000001</v>
      </c>
      <c r="BB1973" s="152">
        <v>2.89</v>
      </c>
      <c r="BC1973" s="152">
        <v>55.73</v>
      </c>
      <c r="BD1973" s="152">
        <v>87.85</v>
      </c>
      <c r="BG1973" s="152">
        <v>42.36</v>
      </c>
      <c r="BH1973" s="152">
        <v>277.13</v>
      </c>
      <c r="BI1973" s="152">
        <v>42.34</v>
      </c>
      <c r="BJ1973" s="152">
        <v>235.97</v>
      </c>
      <c r="BK1973" s="152">
        <v>6.59</v>
      </c>
      <c r="BO1973" s="152">
        <v>573.12</v>
      </c>
      <c r="BP1973" s="152">
        <v>19.350000000000001</v>
      </c>
      <c r="BQ1973" s="152">
        <v>41.22</v>
      </c>
      <c r="BR1973" s="152">
        <v>5.83</v>
      </c>
      <c r="BS1973" s="152">
        <v>25.2</v>
      </c>
      <c r="BT1973" s="152">
        <v>6.42</v>
      </c>
      <c r="BU1973" s="152">
        <v>1.47</v>
      </c>
      <c r="BV1973" s="152">
        <v>7.33</v>
      </c>
      <c r="BX1973" s="152">
        <v>7.16</v>
      </c>
      <c r="BZ1973" s="152">
        <v>4.13</v>
      </c>
      <c r="CB1973" s="152">
        <v>0.67</v>
      </c>
      <c r="CD1973" s="152">
        <v>6.27</v>
      </c>
      <c r="CH1973" s="152">
        <v>19.02</v>
      </c>
      <c r="CJ1973" s="152">
        <v>5.62</v>
      </c>
      <c r="CK1973" s="152">
        <v>2.0099999999999998</v>
      </c>
      <c r="DP1973" s="152">
        <v>70.599999999999994</v>
      </c>
      <c r="GW1973" s="152">
        <v>1</v>
      </c>
    </row>
    <row r="1974" spans="1:205">
      <c r="A1974" s="151">
        <v>7909</v>
      </c>
      <c r="B1974" s="152" t="s">
        <v>2859</v>
      </c>
      <c r="C1974" s="152" t="s">
        <v>2919</v>
      </c>
      <c r="D1974" s="152" t="s">
        <v>2920</v>
      </c>
      <c r="E1974" s="152" t="s">
        <v>3866</v>
      </c>
      <c r="F1974" s="152" t="s">
        <v>10420</v>
      </c>
      <c r="H1974" s="151">
        <v>312020</v>
      </c>
      <c r="J1974" s="151" t="s">
        <v>3867</v>
      </c>
      <c r="L1974" s="153" t="s">
        <v>5462</v>
      </c>
      <c r="M1974" s="153" t="s">
        <v>5463</v>
      </c>
      <c r="O1974" s="151">
        <v>2519</v>
      </c>
      <c r="P1974" s="152">
        <v>55.343938999999999</v>
      </c>
      <c r="Q1974" s="152">
        <v>-162.07220000000001</v>
      </c>
      <c r="R1974" s="152" t="s">
        <v>2027</v>
      </c>
      <c r="S1974" s="152" t="s">
        <v>2721</v>
      </c>
      <c r="T1974" s="152">
        <v>56.71</v>
      </c>
      <c r="U1974" s="152">
        <v>1.1200000000000001</v>
      </c>
      <c r="V1974" s="152">
        <v>15.93</v>
      </c>
      <c r="X1974" s="152">
        <v>5.47</v>
      </c>
      <c r="AA1974" s="152">
        <v>5.04</v>
      </c>
      <c r="AB1974" s="152">
        <v>0.1</v>
      </c>
      <c r="AC1974" s="152">
        <v>6.85</v>
      </c>
      <c r="AD1974" s="152">
        <v>3.92</v>
      </c>
      <c r="AE1974" s="152">
        <v>1.71</v>
      </c>
      <c r="AF1974" s="152">
        <v>0.28000000000000003</v>
      </c>
      <c r="AJ1974" s="152">
        <v>1.86</v>
      </c>
      <c r="AK1974" s="156">
        <f t="shared" si="30"/>
        <v>2.3999999999999998E-3</v>
      </c>
      <c r="AL1974" s="151">
        <v>24</v>
      </c>
      <c r="AM1974" s="151">
        <v>714</v>
      </c>
      <c r="AN1974" s="151">
        <v>745</v>
      </c>
      <c r="AO1974" s="151">
        <v>1206.20388</v>
      </c>
      <c r="DP1974" s="152">
        <v>71.7</v>
      </c>
      <c r="GW1974" s="152">
        <v>1</v>
      </c>
    </row>
    <row r="1975" spans="1:205">
      <c r="A1975" s="151">
        <v>7913</v>
      </c>
      <c r="B1975" s="152" t="s">
        <v>2859</v>
      </c>
      <c r="C1975" s="152" t="s">
        <v>2919</v>
      </c>
      <c r="D1975" s="152" t="s">
        <v>2920</v>
      </c>
      <c r="E1975" s="152" t="s">
        <v>3866</v>
      </c>
      <c r="F1975" s="152" t="s">
        <v>10421</v>
      </c>
      <c r="H1975" s="151">
        <v>312020</v>
      </c>
      <c r="J1975" s="151" t="s">
        <v>3867</v>
      </c>
      <c r="L1975" s="153" t="s">
        <v>5508</v>
      </c>
      <c r="M1975" s="153" t="s">
        <v>5010</v>
      </c>
      <c r="O1975" s="151">
        <v>2519</v>
      </c>
      <c r="P1975" s="152">
        <v>55.343938999999999</v>
      </c>
      <c r="Q1975" s="152">
        <v>-162.07220000000001</v>
      </c>
      <c r="R1975" s="152" t="s">
        <v>2027</v>
      </c>
      <c r="S1975" s="152" t="s">
        <v>2720</v>
      </c>
      <c r="T1975" s="152">
        <v>61.15</v>
      </c>
      <c r="U1975" s="152">
        <v>0.94</v>
      </c>
      <c r="V1975" s="152">
        <v>15.48</v>
      </c>
      <c r="X1975" s="152">
        <v>6.52</v>
      </c>
      <c r="AA1975" s="152">
        <v>1.77</v>
      </c>
      <c r="AB1975" s="152">
        <v>0.18</v>
      </c>
      <c r="AC1975" s="152">
        <v>4.54</v>
      </c>
      <c r="AD1975" s="152">
        <v>4.13</v>
      </c>
      <c r="AE1975" s="152">
        <v>2.12</v>
      </c>
      <c r="AF1975" s="152">
        <v>0.32</v>
      </c>
      <c r="AJ1975" s="152">
        <v>1.83</v>
      </c>
      <c r="AK1975" s="156">
        <f t="shared" si="30"/>
        <v>4.4999999999999997E-3</v>
      </c>
      <c r="AL1975" s="151">
        <v>45</v>
      </c>
      <c r="AM1975" s="151">
        <v>890</v>
      </c>
      <c r="AN1975" s="151">
        <v>450</v>
      </c>
      <c r="AO1975" s="151">
        <v>1430.5029199999999</v>
      </c>
      <c r="DP1975" s="152">
        <v>71.8</v>
      </c>
      <c r="GW1975" s="152">
        <v>1</v>
      </c>
    </row>
    <row r="1976" spans="1:205">
      <c r="A1976" s="151">
        <v>7916</v>
      </c>
      <c r="B1976" s="152" t="s">
        <v>2859</v>
      </c>
      <c r="C1976" s="152" t="s">
        <v>2919</v>
      </c>
      <c r="D1976" s="152" t="s">
        <v>2920</v>
      </c>
      <c r="E1976" s="152" t="s">
        <v>3866</v>
      </c>
      <c r="F1976" s="152" t="s">
        <v>10422</v>
      </c>
      <c r="H1976" s="151">
        <v>312020</v>
      </c>
      <c r="J1976" s="151" t="s">
        <v>3867</v>
      </c>
      <c r="L1976" s="153" t="s">
        <v>5508</v>
      </c>
      <c r="M1976" s="153" t="s">
        <v>5505</v>
      </c>
      <c r="O1976" s="151">
        <v>2519</v>
      </c>
      <c r="P1976" s="152">
        <v>55.343938999999999</v>
      </c>
      <c r="Q1976" s="152">
        <v>-162.07220000000001</v>
      </c>
      <c r="R1976" s="152" t="s">
        <v>2027</v>
      </c>
      <c r="S1976" s="152" t="s">
        <v>2720</v>
      </c>
      <c r="T1976" s="152">
        <v>61.03</v>
      </c>
      <c r="U1976" s="152">
        <v>1.05</v>
      </c>
      <c r="V1976" s="152">
        <v>14.61</v>
      </c>
      <c r="X1976" s="152">
        <v>6.58</v>
      </c>
      <c r="AA1976" s="152">
        <v>1.56</v>
      </c>
      <c r="AB1976" s="152">
        <v>0.19</v>
      </c>
      <c r="AC1976" s="152">
        <v>4.26</v>
      </c>
      <c r="AD1976" s="152">
        <v>4.17</v>
      </c>
      <c r="AE1976" s="152">
        <v>2.11</v>
      </c>
      <c r="AF1976" s="152">
        <v>0.32</v>
      </c>
      <c r="AJ1976" s="152">
        <v>1.38</v>
      </c>
      <c r="AK1976" s="156">
        <f t="shared" si="30"/>
        <v>3.5999999999999999E-3</v>
      </c>
      <c r="AL1976" s="151">
        <v>36</v>
      </c>
      <c r="AM1976" s="151">
        <v>848</v>
      </c>
      <c r="AN1976" s="151">
        <v>384</v>
      </c>
      <c r="AO1976" s="151">
        <v>1329.6876600000001</v>
      </c>
      <c r="DP1976" s="152">
        <v>71.599999999999994</v>
      </c>
      <c r="GW1976" s="152">
        <v>1</v>
      </c>
    </row>
    <row r="1977" spans="1:205">
      <c r="A1977" s="151">
        <v>7918</v>
      </c>
      <c r="B1977" s="152" t="s">
        <v>2859</v>
      </c>
      <c r="C1977" s="152" t="s">
        <v>2919</v>
      </c>
      <c r="D1977" s="152" t="s">
        <v>2920</v>
      </c>
      <c r="E1977" s="152" t="s">
        <v>3866</v>
      </c>
      <c r="F1977" s="152" t="s">
        <v>10423</v>
      </c>
      <c r="H1977" s="151">
        <v>312020</v>
      </c>
      <c r="J1977" s="151" t="s">
        <v>3867</v>
      </c>
      <c r="L1977" s="153" t="s">
        <v>5508</v>
      </c>
      <c r="M1977" s="153" t="s">
        <v>5540</v>
      </c>
      <c r="O1977" s="151">
        <v>2519</v>
      </c>
      <c r="P1977" s="152">
        <v>55.343938999999999</v>
      </c>
      <c r="Q1977" s="152">
        <v>-162.07220000000001</v>
      </c>
      <c r="R1977" s="152" t="s">
        <v>2027</v>
      </c>
      <c r="S1977" s="152" t="s">
        <v>2720</v>
      </c>
      <c r="T1977" s="152">
        <v>63.36</v>
      </c>
      <c r="U1977" s="152">
        <v>1.1499999999999999</v>
      </c>
      <c r="V1977" s="152">
        <v>14.53</v>
      </c>
      <c r="X1977" s="152">
        <v>6.17</v>
      </c>
      <c r="AA1977" s="152">
        <v>1.35</v>
      </c>
      <c r="AB1977" s="152">
        <v>0.17</v>
      </c>
      <c r="AC1977" s="152">
        <v>3.89</v>
      </c>
      <c r="AD1977" s="152">
        <v>4.3499999999999996</v>
      </c>
      <c r="AE1977" s="152">
        <v>2.7</v>
      </c>
      <c r="AF1977" s="152">
        <v>0.39</v>
      </c>
      <c r="AJ1977" s="152">
        <v>1.1599999999999999</v>
      </c>
      <c r="AK1977" s="156">
        <f t="shared" si="30"/>
        <v>3.0999999999999999E-3</v>
      </c>
      <c r="AL1977" s="151">
        <v>31</v>
      </c>
      <c r="AM1977" s="151">
        <v>1031</v>
      </c>
      <c r="AN1977" s="151">
        <v>252</v>
      </c>
      <c r="AO1977" s="151">
        <v>1750.24836</v>
      </c>
      <c r="CR1977" s="152">
        <v>1.28</v>
      </c>
      <c r="CS1977" s="152">
        <v>0.56000000000000005</v>
      </c>
      <c r="DP1977" s="152">
        <v>67.400000000000006</v>
      </c>
      <c r="GW1977" s="152">
        <v>1</v>
      </c>
    </row>
    <row r="1978" spans="1:205">
      <c r="A1978" s="151">
        <v>7920</v>
      </c>
      <c r="B1978" s="152" t="s">
        <v>2859</v>
      </c>
      <c r="C1978" s="152" t="s">
        <v>2919</v>
      </c>
      <c r="D1978" s="152" t="s">
        <v>2920</v>
      </c>
      <c r="E1978" s="152" t="s">
        <v>3866</v>
      </c>
      <c r="F1978" s="152" t="s">
        <v>10424</v>
      </c>
      <c r="H1978" s="151">
        <v>312020</v>
      </c>
      <c r="J1978" s="151" t="s">
        <v>3867</v>
      </c>
      <c r="L1978" s="153" t="s">
        <v>5508</v>
      </c>
      <c r="M1978" s="153" t="s">
        <v>4834</v>
      </c>
      <c r="O1978" s="151">
        <v>2519</v>
      </c>
      <c r="P1978" s="152">
        <v>55.343938999999999</v>
      </c>
      <c r="Q1978" s="152">
        <v>-162.07220000000001</v>
      </c>
      <c r="R1978" s="152" t="s">
        <v>2027</v>
      </c>
      <c r="S1978" s="152" t="s">
        <v>2720</v>
      </c>
      <c r="T1978" s="152">
        <v>63.65</v>
      </c>
      <c r="U1978" s="152">
        <v>1.03</v>
      </c>
      <c r="V1978" s="152">
        <v>16.32</v>
      </c>
      <c r="X1978" s="152">
        <v>4.45</v>
      </c>
      <c r="AA1978" s="152">
        <v>1.41</v>
      </c>
      <c r="AB1978" s="152">
        <v>0.15</v>
      </c>
      <c r="AC1978" s="152">
        <v>3.94</v>
      </c>
      <c r="AD1978" s="152">
        <v>4.07</v>
      </c>
      <c r="AE1978" s="152">
        <v>2.2599999999999998</v>
      </c>
      <c r="AF1978" s="152">
        <v>0.35</v>
      </c>
      <c r="AJ1978" s="152">
        <v>1.96</v>
      </c>
      <c r="AK1978" s="156">
        <f t="shared" si="30"/>
        <v>5.4000000000000003E-3</v>
      </c>
      <c r="AL1978" s="151">
        <v>54</v>
      </c>
      <c r="AM1978" s="151">
        <v>726</v>
      </c>
      <c r="AN1978" s="151">
        <v>807</v>
      </c>
      <c r="AO1978" s="151">
        <v>1521.1769999999999</v>
      </c>
      <c r="DP1978" s="152">
        <v>65.7</v>
      </c>
      <c r="GW1978" s="152">
        <v>1</v>
      </c>
    </row>
    <row r="1979" spans="1:205">
      <c r="A1979" s="151">
        <v>7922</v>
      </c>
      <c r="B1979" s="152" t="s">
        <v>2859</v>
      </c>
      <c r="C1979" s="152" t="s">
        <v>2919</v>
      </c>
      <c r="D1979" s="152" t="s">
        <v>2920</v>
      </c>
      <c r="E1979" s="152" t="s">
        <v>3866</v>
      </c>
      <c r="F1979" s="152" t="s">
        <v>10425</v>
      </c>
      <c r="H1979" s="151">
        <v>312020</v>
      </c>
      <c r="J1979" s="151" t="s">
        <v>3867</v>
      </c>
      <c r="L1979" s="153" t="s">
        <v>5508</v>
      </c>
      <c r="M1979" s="153" t="s">
        <v>5553</v>
      </c>
      <c r="O1979" s="151">
        <v>2519</v>
      </c>
      <c r="P1979" s="152">
        <v>55.343938999999999</v>
      </c>
      <c r="Q1979" s="152">
        <v>-162.07220000000001</v>
      </c>
      <c r="R1979" s="152" t="s">
        <v>2027</v>
      </c>
      <c r="S1979" s="152" t="s">
        <v>2721</v>
      </c>
      <c r="T1979" s="152">
        <v>65.11</v>
      </c>
      <c r="U1979" s="152">
        <v>0.88</v>
      </c>
      <c r="V1979" s="152">
        <v>14.71</v>
      </c>
      <c r="X1979" s="152">
        <v>5.88</v>
      </c>
      <c r="AA1979" s="152">
        <v>0.85</v>
      </c>
      <c r="AB1979" s="152">
        <v>0.11</v>
      </c>
      <c r="AC1979" s="152">
        <v>3.86</v>
      </c>
      <c r="AD1979" s="152">
        <v>4.3</v>
      </c>
      <c r="AE1979" s="152">
        <v>2.56</v>
      </c>
      <c r="AF1979" s="152">
        <v>0.28000000000000003</v>
      </c>
      <c r="AJ1979" s="152">
        <v>1.81</v>
      </c>
      <c r="AK1979" s="156">
        <f t="shared" si="30"/>
        <v>1.6999999999999999E-3</v>
      </c>
      <c r="AL1979" s="151">
        <v>17</v>
      </c>
      <c r="AM1979" s="151">
        <v>590</v>
      </c>
      <c r="AN1979" s="151">
        <v>233</v>
      </c>
      <c r="AO1979" s="151">
        <v>1272.4198200000001</v>
      </c>
      <c r="DP1979" s="152">
        <v>65.3</v>
      </c>
      <c r="GW1979" s="152">
        <v>1</v>
      </c>
    </row>
    <row r="1980" spans="1:205">
      <c r="A1980" s="151">
        <v>7924</v>
      </c>
      <c r="B1980" s="152" t="s">
        <v>2859</v>
      </c>
      <c r="C1980" s="152" t="s">
        <v>2919</v>
      </c>
      <c r="D1980" s="152" t="s">
        <v>2920</v>
      </c>
      <c r="E1980" s="152" t="s">
        <v>3866</v>
      </c>
      <c r="F1980" s="152" t="s">
        <v>10426</v>
      </c>
      <c r="H1980" s="151">
        <v>312020</v>
      </c>
      <c r="J1980" s="151" t="s">
        <v>3867</v>
      </c>
      <c r="L1980" s="153" t="s">
        <v>5508</v>
      </c>
      <c r="M1980" s="153" t="s">
        <v>5509</v>
      </c>
      <c r="O1980" s="151">
        <v>2519</v>
      </c>
      <c r="P1980" s="152">
        <v>55.343938999999999</v>
      </c>
      <c r="Q1980" s="152">
        <v>-162.07220000000001</v>
      </c>
      <c r="R1980" s="152" t="s">
        <v>2027</v>
      </c>
      <c r="S1980" s="152" t="s">
        <v>2721</v>
      </c>
      <c r="T1980" s="152">
        <v>60.1</v>
      </c>
      <c r="U1980" s="152">
        <v>1.03</v>
      </c>
      <c r="V1980" s="152">
        <v>15.28</v>
      </c>
      <c r="X1980" s="152">
        <v>6.16</v>
      </c>
      <c r="AA1980" s="152">
        <v>0.9</v>
      </c>
      <c r="AB1980" s="152">
        <v>0.19</v>
      </c>
      <c r="AC1980" s="152">
        <v>4.4800000000000004</v>
      </c>
      <c r="AD1980" s="152">
        <v>4.5</v>
      </c>
      <c r="AE1980" s="152">
        <v>2.2000000000000002</v>
      </c>
      <c r="AF1980" s="152">
        <v>0.32</v>
      </c>
      <c r="AJ1980" s="152">
        <v>1.91</v>
      </c>
      <c r="AK1980" s="156">
        <f t="shared" si="30"/>
        <v>4.4999999999999997E-3</v>
      </c>
      <c r="AL1980" s="151">
        <v>45</v>
      </c>
      <c r="AM1980" s="151">
        <v>954</v>
      </c>
      <c r="AN1980" s="151">
        <v>403</v>
      </c>
      <c r="AO1980" s="151">
        <v>1519.9839199999999</v>
      </c>
      <c r="DP1980" s="152">
        <v>67.7</v>
      </c>
      <c r="GW1980" s="152">
        <v>1</v>
      </c>
    </row>
    <row r="1981" spans="1:205">
      <c r="A1981" s="151">
        <v>7928</v>
      </c>
      <c r="B1981" s="152" t="s">
        <v>2859</v>
      </c>
      <c r="C1981" s="152" t="s">
        <v>2919</v>
      </c>
      <c r="D1981" s="152" t="s">
        <v>2920</v>
      </c>
      <c r="E1981" s="152" t="s">
        <v>3866</v>
      </c>
      <c r="F1981" s="152" t="s">
        <v>10427</v>
      </c>
      <c r="H1981" s="151">
        <v>312020</v>
      </c>
      <c r="J1981" s="151" t="s">
        <v>3867</v>
      </c>
      <c r="L1981" s="153" t="s">
        <v>4845</v>
      </c>
      <c r="M1981" s="153" t="s">
        <v>5502</v>
      </c>
      <c r="O1981" s="151">
        <v>2519</v>
      </c>
      <c r="P1981" s="152">
        <v>55.343938999999999</v>
      </c>
      <c r="Q1981" s="152">
        <v>-162.07220000000001</v>
      </c>
      <c r="R1981" s="152" t="s">
        <v>2027</v>
      </c>
      <c r="S1981" s="152" t="s">
        <v>2720</v>
      </c>
      <c r="T1981" s="152">
        <v>59.27</v>
      </c>
      <c r="U1981" s="152">
        <v>1</v>
      </c>
      <c r="V1981" s="152">
        <v>15.87</v>
      </c>
      <c r="X1981" s="152">
        <v>6.5</v>
      </c>
      <c r="AA1981" s="152">
        <v>1.58</v>
      </c>
      <c r="AB1981" s="152">
        <v>0.09</v>
      </c>
      <c r="AC1981" s="152">
        <v>4.09</v>
      </c>
      <c r="AD1981" s="152">
        <v>5.0999999999999996</v>
      </c>
      <c r="AE1981" s="152">
        <v>2.4</v>
      </c>
      <c r="AF1981" s="152">
        <v>0.31</v>
      </c>
      <c r="AJ1981" s="152">
        <v>1.31</v>
      </c>
      <c r="AK1981" s="156">
        <f t="shared" si="30"/>
        <v>5.8999999999999999E-3</v>
      </c>
      <c r="AL1981" s="151">
        <v>59</v>
      </c>
      <c r="AM1981" s="151">
        <v>1158</v>
      </c>
      <c r="AN1981" s="151">
        <v>519</v>
      </c>
      <c r="AO1981" s="151">
        <v>1381.58664</v>
      </c>
      <c r="DP1981" s="152">
        <v>75.3</v>
      </c>
      <c r="GW1981" s="152">
        <v>1</v>
      </c>
    </row>
    <row r="1982" spans="1:205">
      <c r="A1982" s="151">
        <v>7931</v>
      </c>
      <c r="B1982" s="152" t="s">
        <v>2859</v>
      </c>
      <c r="C1982" s="152" t="s">
        <v>2919</v>
      </c>
      <c r="D1982" s="152" t="s">
        <v>2920</v>
      </c>
      <c r="E1982" s="152" t="s">
        <v>3866</v>
      </c>
      <c r="F1982" s="152" t="s">
        <v>10428</v>
      </c>
      <c r="H1982" s="151">
        <v>312020</v>
      </c>
      <c r="J1982" s="151" t="s">
        <v>3867</v>
      </c>
      <c r="L1982" s="153" t="s">
        <v>4845</v>
      </c>
      <c r="M1982" s="153" t="s">
        <v>5528</v>
      </c>
      <c r="O1982" s="151">
        <v>2519</v>
      </c>
      <c r="P1982" s="152">
        <v>55.343938999999999</v>
      </c>
      <c r="Q1982" s="152">
        <v>-162.07220000000001</v>
      </c>
      <c r="R1982" s="152" t="s">
        <v>2027</v>
      </c>
      <c r="S1982" s="152" t="s">
        <v>2721</v>
      </c>
      <c r="T1982" s="152">
        <v>61.99</v>
      </c>
      <c r="U1982" s="152">
        <v>0.96</v>
      </c>
      <c r="V1982" s="152">
        <v>14.2</v>
      </c>
      <c r="X1982" s="152">
        <v>7.58</v>
      </c>
      <c r="AA1982" s="152">
        <v>1.82</v>
      </c>
      <c r="AB1982" s="152">
        <v>0.17</v>
      </c>
      <c r="AC1982" s="152">
        <v>4.3499999999999996</v>
      </c>
      <c r="AD1982" s="152">
        <v>4.08</v>
      </c>
      <c r="AE1982" s="152">
        <v>2.2400000000000002</v>
      </c>
      <c r="AF1982" s="152">
        <v>0.3</v>
      </c>
      <c r="AJ1982" s="152">
        <v>1.55</v>
      </c>
      <c r="AK1982" s="156">
        <f t="shared" si="30"/>
        <v>1.6000000000000001E-3</v>
      </c>
      <c r="AL1982" s="151">
        <v>16</v>
      </c>
      <c r="AM1982" s="151">
        <v>650</v>
      </c>
      <c r="AN1982" s="151">
        <v>423</v>
      </c>
      <c r="AO1982" s="151">
        <v>1444.81988</v>
      </c>
      <c r="GW1982" s="152">
        <v>1</v>
      </c>
    </row>
    <row r="1983" spans="1:205">
      <c r="A1983" s="151">
        <v>7942</v>
      </c>
      <c r="B1983" s="152" t="s">
        <v>2859</v>
      </c>
      <c r="C1983" s="152" t="s">
        <v>2919</v>
      </c>
      <c r="D1983" s="152" t="s">
        <v>2920</v>
      </c>
      <c r="E1983" s="152" t="s">
        <v>3866</v>
      </c>
      <c r="F1983" s="152" t="s">
        <v>10429</v>
      </c>
      <c r="H1983" s="151">
        <v>312020</v>
      </c>
      <c r="J1983" s="151" t="s">
        <v>3867</v>
      </c>
      <c r="L1983" s="153" t="s">
        <v>5507</v>
      </c>
      <c r="M1983" s="153" t="s">
        <v>5513</v>
      </c>
      <c r="O1983" s="151">
        <v>2519</v>
      </c>
      <c r="P1983" s="152">
        <v>55.343938999999999</v>
      </c>
      <c r="Q1983" s="152">
        <v>-162.07220000000001</v>
      </c>
      <c r="R1983" s="152" t="s">
        <v>2027</v>
      </c>
      <c r="S1983" s="152" t="s">
        <v>5514</v>
      </c>
      <c r="T1983" s="152">
        <v>60.5</v>
      </c>
      <c r="U1983" s="152">
        <v>0.79</v>
      </c>
      <c r="V1983" s="152">
        <v>15.87</v>
      </c>
      <c r="X1983" s="152">
        <v>7.8</v>
      </c>
      <c r="AA1983" s="152">
        <v>2.21</v>
      </c>
      <c r="AB1983" s="152">
        <v>0.15</v>
      </c>
      <c r="AC1983" s="152">
        <v>4.6100000000000003</v>
      </c>
      <c r="AD1983" s="152">
        <v>4.28</v>
      </c>
      <c r="AE1983" s="152">
        <v>2.1800000000000002</v>
      </c>
      <c r="AF1983" s="152">
        <v>0.35</v>
      </c>
      <c r="AJ1983" s="152">
        <v>1.3</v>
      </c>
      <c r="AK1983" s="156">
        <f t="shared" si="30"/>
        <v>4.1000000000000003E-3</v>
      </c>
      <c r="AL1983" s="151">
        <v>41</v>
      </c>
      <c r="AM1983" s="151">
        <v>702</v>
      </c>
      <c r="AN1983" s="151">
        <v>689</v>
      </c>
      <c r="AO1983" s="151">
        <v>1611.8510799999999</v>
      </c>
      <c r="GW1983" s="152">
        <v>1</v>
      </c>
    </row>
    <row r="1984" spans="1:205">
      <c r="A1984" s="151">
        <v>7943</v>
      </c>
      <c r="B1984" s="152" t="s">
        <v>2859</v>
      </c>
      <c r="C1984" s="152" t="s">
        <v>2919</v>
      </c>
      <c r="D1984" s="152" t="s">
        <v>2920</v>
      </c>
      <c r="E1984" s="152" t="s">
        <v>2975</v>
      </c>
      <c r="F1984" s="152" t="s">
        <v>10430</v>
      </c>
      <c r="H1984" s="151">
        <v>311360</v>
      </c>
      <c r="J1984" s="151" t="s">
        <v>4267</v>
      </c>
      <c r="L1984" s="153" t="s">
        <v>4268</v>
      </c>
      <c r="M1984" s="153" t="s">
        <v>4425</v>
      </c>
      <c r="O1984" s="151">
        <v>2519</v>
      </c>
      <c r="P1984" s="152">
        <v>54.687849999999997</v>
      </c>
      <c r="Q1984" s="152">
        <v>-163.85968</v>
      </c>
      <c r="R1984" s="152" t="s">
        <v>2027</v>
      </c>
      <c r="S1984" s="152" t="s">
        <v>2716</v>
      </c>
      <c r="T1984" s="152">
        <v>50.25</v>
      </c>
      <c r="U1984" s="152">
        <v>2.69</v>
      </c>
      <c r="V1984" s="152">
        <v>16.37</v>
      </c>
      <c r="X1984" s="152">
        <v>12.22</v>
      </c>
      <c r="AA1984" s="152">
        <v>3.43</v>
      </c>
      <c r="AB1984" s="152">
        <v>0.22</v>
      </c>
      <c r="AC1984" s="152">
        <v>8.4600000000000009</v>
      </c>
      <c r="AD1984" s="152">
        <v>3.35</v>
      </c>
      <c r="AE1984" s="152">
        <v>0.85</v>
      </c>
      <c r="AF1984" s="152">
        <v>0.5</v>
      </c>
      <c r="AJ1984" s="152">
        <v>1.94</v>
      </c>
      <c r="AK1984" s="156">
        <f t="shared" si="30"/>
        <v>1.35E-2</v>
      </c>
      <c r="AL1984" s="151">
        <v>135</v>
      </c>
      <c r="AM1984" s="151">
        <v>456</v>
      </c>
      <c r="AN1984" s="151">
        <v>687</v>
      </c>
      <c r="AO1984" s="151">
        <v>811.2944</v>
      </c>
      <c r="DO1984" s="154">
        <v>68.146724719999995</v>
      </c>
      <c r="ED1984" s="152">
        <v>50.606670100000002</v>
      </c>
      <c r="EE1984" s="152">
        <v>1.8922896979999999</v>
      </c>
      <c r="EF1984" s="152">
        <v>17.422691789999998</v>
      </c>
      <c r="EH1984" s="152">
        <v>11.596275759999999</v>
      </c>
      <c r="EK1984" s="152">
        <v>0.21932517600000001</v>
      </c>
      <c r="EL1984" s="152">
        <v>4.5116592960000004</v>
      </c>
      <c r="EM1984" s="152">
        <v>8.6551206690000004</v>
      </c>
      <c r="EO1984" s="152">
        <v>3.2857400270000001</v>
      </c>
      <c r="EP1984" s="152">
        <v>0.73321493500000001</v>
      </c>
      <c r="EQ1984" s="152">
        <v>0.49645204700000001</v>
      </c>
      <c r="ER1984" s="152">
        <v>99.419439490000002</v>
      </c>
      <c r="FA1984" s="152">
        <v>7.5118651349999999</v>
      </c>
      <c r="FB1984" s="152">
        <v>1.1633762240000001</v>
      </c>
      <c r="FD1984" s="152">
        <v>26.052310500000001</v>
      </c>
      <c r="FE1984" s="152">
        <v>1.9046423779999999</v>
      </c>
      <c r="FF1984" s="152">
        <v>237.9427197</v>
      </c>
      <c r="FG1984" s="152">
        <v>1.5619699220000001</v>
      </c>
      <c r="FI1984" s="152">
        <v>29.630632689999999</v>
      </c>
      <c r="FJ1984" s="152">
        <v>7.2718385320000003</v>
      </c>
      <c r="FK1984" s="152">
        <v>60.662229140000001</v>
      </c>
      <c r="FL1984" s="152">
        <v>103.89902290000001</v>
      </c>
      <c r="FM1984" s="152">
        <v>18.17914734</v>
      </c>
      <c r="FP1984" s="152">
        <v>15.11905406</v>
      </c>
      <c r="FQ1984" s="152">
        <v>521.86946599999999</v>
      </c>
      <c r="FR1984" s="152">
        <v>32.45069968</v>
      </c>
      <c r="FS1984" s="152">
        <v>120.2017756</v>
      </c>
      <c r="FT1984" s="152">
        <v>6.1696982299999998</v>
      </c>
      <c r="FX1984" s="152">
        <v>0.69901729599999995</v>
      </c>
      <c r="FY1984" s="152">
        <v>310.7968788</v>
      </c>
      <c r="FZ1984" s="152">
        <v>12.42680183</v>
      </c>
      <c r="GA1984" s="152">
        <v>31.844165</v>
      </c>
      <c r="GB1984" s="152">
        <v>4.982186564</v>
      </c>
      <c r="GC1984" s="152">
        <v>23.452790799999999</v>
      </c>
      <c r="GD1984" s="152">
        <v>5.938384879</v>
      </c>
      <c r="GE1984" s="152">
        <v>1.908514037</v>
      </c>
      <c r="GF1984" s="152">
        <v>6.4187072939999998</v>
      </c>
      <c r="GG1984" s="152">
        <v>1.0389481</v>
      </c>
      <c r="GH1984" s="152">
        <v>5.9839719230000004</v>
      </c>
      <c r="GI1984" s="152">
        <v>1.217120789</v>
      </c>
      <c r="GJ1984" s="152">
        <v>3.3143113290000001</v>
      </c>
      <c r="GL1984" s="152">
        <v>3.1003324069999998</v>
      </c>
      <c r="GM1984" s="152">
        <v>0.47489654799999997</v>
      </c>
      <c r="GN1984" s="152">
        <v>3.5018751030000002</v>
      </c>
      <c r="GO1984" s="152">
        <v>0.45380135799999999</v>
      </c>
      <c r="GS1984" s="152">
        <v>3.847787845</v>
      </c>
      <c r="GT1984" s="152">
        <v>1.4611872930000001</v>
      </c>
      <c r="GU1984" s="152">
        <v>0.66209110100000002</v>
      </c>
      <c r="GW1984" s="152">
        <v>1.8</v>
      </c>
    </row>
    <row r="1985" spans="1:205">
      <c r="A1985" s="151">
        <v>7944</v>
      </c>
      <c r="B1985" s="152" t="s">
        <v>2859</v>
      </c>
      <c r="C1985" s="152" t="s">
        <v>2919</v>
      </c>
      <c r="D1985" s="152" t="s">
        <v>2920</v>
      </c>
      <c r="E1985" s="152" t="s">
        <v>2975</v>
      </c>
      <c r="F1985" s="152" t="s">
        <v>10431</v>
      </c>
      <c r="H1985" s="151">
        <v>311360</v>
      </c>
      <c r="J1985" s="151" t="s">
        <v>4267</v>
      </c>
      <c r="L1985" s="153" t="s">
        <v>4268</v>
      </c>
      <c r="M1985" s="153" t="s">
        <v>5014</v>
      </c>
      <c r="O1985" s="151">
        <v>2519</v>
      </c>
      <c r="P1985" s="152">
        <v>54.687849999999997</v>
      </c>
      <c r="Q1985" s="152">
        <v>-163.85968</v>
      </c>
      <c r="R1985" s="152" t="s">
        <v>2027</v>
      </c>
      <c r="S1985" s="152" t="s">
        <v>2716</v>
      </c>
      <c r="T1985" s="152">
        <v>52.2</v>
      </c>
      <c r="U1985" s="152">
        <v>3</v>
      </c>
      <c r="V1985" s="152">
        <v>12.8</v>
      </c>
      <c r="X1985" s="152">
        <v>13.97</v>
      </c>
      <c r="AA1985" s="152">
        <v>3.78</v>
      </c>
      <c r="AB1985" s="152">
        <v>0.28000000000000003</v>
      </c>
      <c r="AC1985" s="152">
        <v>8.3699999999999992</v>
      </c>
      <c r="AD1985" s="152">
        <v>2.85</v>
      </c>
      <c r="AE1985" s="152">
        <v>1.21</v>
      </c>
      <c r="AF1985" s="152">
        <v>0.9</v>
      </c>
      <c r="AJ1985" s="152">
        <v>1.22</v>
      </c>
      <c r="AK1985" s="156">
        <f t="shared" si="30"/>
        <v>5.3E-3</v>
      </c>
      <c r="AL1985" s="151">
        <v>53</v>
      </c>
      <c r="AM1985" s="151">
        <v>252</v>
      </c>
      <c r="AN1985" s="151">
        <v>59</v>
      </c>
      <c r="AO1985" s="151">
        <v>217.7371</v>
      </c>
      <c r="CR1985" s="152">
        <v>1.84</v>
      </c>
      <c r="CS1985" s="152">
        <v>0.84</v>
      </c>
      <c r="DO1985" s="154">
        <v>67.174420269999999</v>
      </c>
      <c r="ED1985" s="152">
        <v>50.606670100000002</v>
      </c>
      <c r="EE1985" s="152">
        <v>1.8922896979999999</v>
      </c>
      <c r="EF1985" s="152">
        <v>17.422691789999998</v>
      </c>
      <c r="EH1985" s="152">
        <v>11.596275759999999</v>
      </c>
      <c r="EK1985" s="152">
        <v>0.21932517600000001</v>
      </c>
      <c r="EL1985" s="152">
        <v>4.5116592960000004</v>
      </c>
      <c r="EM1985" s="152">
        <v>8.6551206690000004</v>
      </c>
      <c r="EO1985" s="152">
        <v>3.2857400270000001</v>
      </c>
      <c r="EP1985" s="152">
        <v>0.73321493500000001</v>
      </c>
      <c r="EQ1985" s="152">
        <v>0.49645204700000001</v>
      </c>
      <c r="ER1985" s="152">
        <v>99.419439490000002</v>
      </c>
      <c r="FA1985" s="152">
        <v>7.5118651349999999</v>
      </c>
      <c r="FB1985" s="152">
        <v>1.1633762240000001</v>
      </c>
      <c r="FD1985" s="152">
        <v>26.052310500000001</v>
      </c>
      <c r="FE1985" s="152">
        <v>1.9046423779999999</v>
      </c>
      <c r="FF1985" s="152">
        <v>237.9427197</v>
      </c>
      <c r="FG1985" s="152">
        <v>1.5619699220000001</v>
      </c>
      <c r="FI1985" s="152">
        <v>29.630632689999999</v>
      </c>
      <c r="FJ1985" s="152">
        <v>7.2718385320000003</v>
      </c>
      <c r="FK1985" s="152">
        <v>60.662229140000001</v>
      </c>
      <c r="FL1985" s="152">
        <v>103.89902290000001</v>
      </c>
      <c r="FM1985" s="152">
        <v>18.17914734</v>
      </c>
      <c r="FP1985" s="152">
        <v>15.11905406</v>
      </c>
      <c r="FQ1985" s="152">
        <v>521.86946599999999</v>
      </c>
      <c r="FR1985" s="152">
        <v>32.45069968</v>
      </c>
      <c r="FS1985" s="152">
        <v>120.2017756</v>
      </c>
      <c r="FT1985" s="152">
        <v>6.1696982299999998</v>
      </c>
      <c r="FX1985" s="152">
        <v>0.69901729599999995</v>
      </c>
      <c r="FY1985" s="152">
        <v>310.7968788</v>
      </c>
      <c r="FZ1985" s="152">
        <v>12.42680183</v>
      </c>
      <c r="GA1985" s="152">
        <v>31.844165</v>
      </c>
      <c r="GB1985" s="152">
        <v>4.982186564</v>
      </c>
      <c r="GC1985" s="152">
        <v>23.452790799999999</v>
      </c>
      <c r="GD1985" s="152">
        <v>5.938384879</v>
      </c>
      <c r="GE1985" s="152">
        <v>1.908514037</v>
      </c>
      <c r="GF1985" s="152">
        <v>6.4187072939999998</v>
      </c>
      <c r="GG1985" s="152">
        <v>1.0389481</v>
      </c>
      <c r="GH1985" s="152">
        <v>5.9839719230000004</v>
      </c>
      <c r="GI1985" s="152">
        <v>1.217120789</v>
      </c>
      <c r="GJ1985" s="152">
        <v>3.3143113290000001</v>
      </c>
      <c r="GL1985" s="152">
        <v>3.1003324069999998</v>
      </c>
      <c r="GM1985" s="152">
        <v>0.47489654799999997</v>
      </c>
      <c r="GN1985" s="152">
        <v>3.5018751030000002</v>
      </c>
      <c r="GO1985" s="152">
        <v>0.45380135799999999</v>
      </c>
      <c r="GS1985" s="152">
        <v>3.847787845</v>
      </c>
      <c r="GT1985" s="152">
        <v>1.4611872930000001</v>
      </c>
      <c r="GU1985" s="152">
        <v>0.66209110100000002</v>
      </c>
      <c r="GW1985" s="152">
        <v>1.8</v>
      </c>
    </row>
    <row r="1986" spans="1:205">
      <c r="A1986" s="151">
        <v>7946</v>
      </c>
      <c r="B1986" s="152" t="s">
        <v>2859</v>
      </c>
      <c r="C1986" s="152" t="s">
        <v>2919</v>
      </c>
      <c r="D1986" s="152" t="s">
        <v>2920</v>
      </c>
      <c r="E1986" s="152" t="s">
        <v>2975</v>
      </c>
      <c r="F1986" s="152" t="s">
        <v>10432</v>
      </c>
      <c r="H1986" s="151">
        <v>311360</v>
      </c>
      <c r="J1986" s="151" t="s">
        <v>4267</v>
      </c>
      <c r="L1986" s="153" t="s">
        <v>4268</v>
      </c>
      <c r="M1986" s="153" t="s">
        <v>4022</v>
      </c>
      <c r="O1986" s="151">
        <v>2519</v>
      </c>
      <c r="P1986" s="152">
        <v>54.687849999999997</v>
      </c>
      <c r="Q1986" s="152">
        <v>-163.85968</v>
      </c>
      <c r="R1986" s="152" t="s">
        <v>2027</v>
      </c>
      <c r="S1986" s="152" t="s">
        <v>2716</v>
      </c>
      <c r="T1986" s="152">
        <v>55.41</v>
      </c>
      <c r="U1986" s="152">
        <v>2.2000000000000002</v>
      </c>
      <c r="V1986" s="152">
        <v>13.08</v>
      </c>
      <c r="X1986" s="152">
        <v>12.9</v>
      </c>
      <c r="AA1986" s="152">
        <v>2.42</v>
      </c>
      <c r="AB1986" s="152">
        <v>0.28999999999999998</v>
      </c>
      <c r="AC1986" s="152">
        <v>8.06</v>
      </c>
      <c r="AD1986" s="152">
        <v>3.04</v>
      </c>
      <c r="AE1986" s="152">
        <v>1.26</v>
      </c>
      <c r="AF1986" s="152">
        <v>0.98</v>
      </c>
      <c r="AJ1986" s="152">
        <v>2.0299999999999998</v>
      </c>
      <c r="AK1986" s="156">
        <f t="shared" si="30"/>
        <v>1.8200000000000001E-2</v>
      </c>
      <c r="AL1986" s="151">
        <v>182</v>
      </c>
      <c r="AM1986" s="151">
        <v>712</v>
      </c>
      <c r="AN1986" s="151">
        <v>489</v>
      </c>
      <c r="AO1986" s="151">
        <v>669.971408</v>
      </c>
      <c r="DO1986" s="154">
        <v>60.848856400000003</v>
      </c>
      <c r="ED1986" s="152">
        <v>50.606670100000002</v>
      </c>
      <c r="EE1986" s="152">
        <v>1.8922896979999999</v>
      </c>
      <c r="EF1986" s="152">
        <v>17.422691789999998</v>
      </c>
      <c r="EH1986" s="152">
        <v>11.596275759999999</v>
      </c>
      <c r="EK1986" s="152">
        <v>0.21932517600000001</v>
      </c>
      <c r="EL1986" s="152">
        <v>4.5116592960000004</v>
      </c>
      <c r="EM1986" s="152">
        <v>8.6551206690000004</v>
      </c>
      <c r="EO1986" s="152">
        <v>3.2857400270000001</v>
      </c>
      <c r="EP1986" s="152">
        <v>0.73321493500000001</v>
      </c>
      <c r="EQ1986" s="152">
        <v>0.49645204700000001</v>
      </c>
      <c r="ER1986" s="152">
        <v>99.419439490000002</v>
      </c>
      <c r="FA1986" s="152">
        <v>7.5118651349999999</v>
      </c>
      <c r="FB1986" s="152">
        <v>1.1633762240000001</v>
      </c>
      <c r="FD1986" s="152">
        <v>26.052310500000001</v>
      </c>
      <c r="FE1986" s="152">
        <v>1.9046423779999999</v>
      </c>
      <c r="FF1986" s="152">
        <v>237.9427197</v>
      </c>
      <c r="FG1986" s="152">
        <v>1.5619699220000001</v>
      </c>
      <c r="FI1986" s="152">
        <v>29.630632689999999</v>
      </c>
      <c r="FJ1986" s="152">
        <v>7.2718385320000003</v>
      </c>
      <c r="FK1986" s="152">
        <v>60.662229140000001</v>
      </c>
      <c r="FL1986" s="152">
        <v>103.89902290000001</v>
      </c>
      <c r="FM1986" s="152">
        <v>18.17914734</v>
      </c>
      <c r="FP1986" s="152">
        <v>15.11905406</v>
      </c>
      <c r="FQ1986" s="152">
        <v>521.86946599999999</v>
      </c>
      <c r="FR1986" s="152">
        <v>32.45069968</v>
      </c>
      <c r="FS1986" s="152">
        <v>120.2017756</v>
      </c>
      <c r="FT1986" s="152">
        <v>6.1696982299999998</v>
      </c>
      <c r="FX1986" s="152">
        <v>0.69901729599999995</v>
      </c>
      <c r="FY1986" s="152">
        <v>310.7968788</v>
      </c>
      <c r="FZ1986" s="152">
        <v>12.42680183</v>
      </c>
      <c r="GA1986" s="152">
        <v>31.844165</v>
      </c>
      <c r="GB1986" s="152">
        <v>4.982186564</v>
      </c>
      <c r="GC1986" s="152">
        <v>23.452790799999999</v>
      </c>
      <c r="GD1986" s="152">
        <v>5.938384879</v>
      </c>
      <c r="GE1986" s="152">
        <v>1.908514037</v>
      </c>
      <c r="GF1986" s="152">
        <v>6.4187072939999998</v>
      </c>
      <c r="GG1986" s="152">
        <v>1.0389481</v>
      </c>
      <c r="GH1986" s="152">
        <v>5.9839719230000004</v>
      </c>
      <c r="GI1986" s="152">
        <v>1.217120789</v>
      </c>
      <c r="GJ1986" s="152">
        <v>3.3143113290000001</v>
      </c>
      <c r="GL1986" s="152">
        <v>3.1003324069999998</v>
      </c>
      <c r="GM1986" s="152">
        <v>0.47489654799999997</v>
      </c>
      <c r="GN1986" s="152">
        <v>3.5018751030000002</v>
      </c>
      <c r="GO1986" s="152">
        <v>0.45380135799999999</v>
      </c>
      <c r="GS1986" s="152">
        <v>3.847787845</v>
      </c>
      <c r="GT1986" s="152">
        <v>1.4611872930000001</v>
      </c>
      <c r="GU1986" s="152">
        <v>0.66209110100000002</v>
      </c>
      <c r="GW1986" s="152">
        <v>1.8</v>
      </c>
    </row>
    <row r="1987" spans="1:205">
      <c r="A1987" s="151">
        <v>7947</v>
      </c>
      <c r="B1987" s="152" t="s">
        <v>2859</v>
      </c>
      <c r="C1987" s="152" t="s">
        <v>2919</v>
      </c>
      <c r="D1987" s="152" t="s">
        <v>2920</v>
      </c>
      <c r="E1987" s="152" t="s">
        <v>2975</v>
      </c>
      <c r="F1987" s="152" t="s">
        <v>10433</v>
      </c>
      <c r="H1987" s="151">
        <v>311360</v>
      </c>
      <c r="J1987" s="151" t="s">
        <v>4267</v>
      </c>
      <c r="L1987" s="153" t="s">
        <v>4268</v>
      </c>
      <c r="M1987" s="153" t="s">
        <v>3245</v>
      </c>
      <c r="O1987" s="151">
        <v>2519</v>
      </c>
      <c r="P1987" s="152">
        <v>54.687849999999997</v>
      </c>
      <c r="Q1987" s="152">
        <v>-163.85968</v>
      </c>
      <c r="R1987" s="152" t="s">
        <v>2027</v>
      </c>
      <c r="S1987" s="152" t="s">
        <v>2716</v>
      </c>
      <c r="T1987" s="152">
        <v>53.35</v>
      </c>
      <c r="U1987" s="152">
        <v>1.77</v>
      </c>
      <c r="V1987" s="152">
        <v>16.440000000000001</v>
      </c>
      <c r="X1987" s="152">
        <v>10.63</v>
      </c>
      <c r="AA1987" s="152">
        <v>2.56</v>
      </c>
      <c r="AB1987" s="152">
        <v>0.23</v>
      </c>
      <c r="AC1987" s="152">
        <v>8.5500000000000007</v>
      </c>
      <c r="AD1987" s="152">
        <v>3.88</v>
      </c>
      <c r="AE1987" s="152">
        <v>0.68</v>
      </c>
      <c r="AF1987" s="152">
        <v>0.6</v>
      </c>
      <c r="AJ1987" s="152">
        <v>1.94</v>
      </c>
      <c r="AK1987" s="156">
        <f t="shared" ref="AK1987:AK2050" si="31">AL1987/10000</f>
        <v>2.1600000000000001E-2</v>
      </c>
      <c r="AL1987" s="151">
        <v>216</v>
      </c>
      <c r="AM1987" s="151">
        <v>704</v>
      </c>
      <c r="AN1987" s="151">
        <v>1629</v>
      </c>
      <c r="AO1987" s="151">
        <v>752.35878400000001</v>
      </c>
      <c r="AW1987" s="152">
        <v>29.8</v>
      </c>
      <c r="DO1987" s="154">
        <v>69.681353860000002</v>
      </c>
      <c r="ED1987" s="152">
        <v>50.606670100000002</v>
      </c>
      <c r="EE1987" s="152">
        <v>1.8922896979999999</v>
      </c>
      <c r="EF1987" s="152">
        <v>17.422691789999998</v>
      </c>
      <c r="EH1987" s="152">
        <v>11.596275759999999</v>
      </c>
      <c r="EK1987" s="152">
        <v>0.21932517600000001</v>
      </c>
      <c r="EL1987" s="152">
        <v>4.5116592960000004</v>
      </c>
      <c r="EM1987" s="152">
        <v>8.6551206690000004</v>
      </c>
      <c r="EO1987" s="152">
        <v>3.2857400270000001</v>
      </c>
      <c r="EP1987" s="152">
        <v>0.73321493500000001</v>
      </c>
      <c r="EQ1987" s="152">
        <v>0.49645204700000001</v>
      </c>
      <c r="ER1987" s="152">
        <v>99.419439490000002</v>
      </c>
      <c r="FA1987" s="152">
        <v>7.5118651349999999</v>
      </c>
      <c r="FB1987" s="152">
        <v>1.1633762240000001</v>
      </c>
      <c r="FD1987" s="152">
        <v>26.052310500000001</v>
      </c>
      <c r="FE1987" s="152">
        <v>1.9046423779999999</v>
      </c>
      <c r="FF1987" s="152">
        <v>237.9427197</v>
      </c>
      <c r="FG1987" s="152">
        <v>1.5619699220000001</v>
      </c>
      <c r="FI1987" s="152">
        <v>29.630632689999999</v>
      </c>
      <c r="FJ1987" s="152">
        <v>7.2718385320000003</v>
      </c>
      <c r="FK1987" s="152">
        <v>60.662229140000001</v>
      </c>
      <c r="FL1987" s="152">
        <v>103.89902290000001</v>
      </c>
      <c r="FM1987" s="152">
        <v>18.17914734</v>
      </c>
      <c r="FP1987" s="152">
        <v>15.11905406</v>
      </c>
      <c r="FQ1987" s="152">
        <v>521.86946599999999</v>
      </c>
      <c r="FR1987" s="152">
        <v>32.45069968</v>
      </c>
      <c r="FS1987" s="152">
        <v>120.2017756</v>
      </c>
      <c r="FT1987" s="152">
        <v>6.1696982299999998</v>
      </c>
      <c r="FX1987" s="152">
        <v>0.69901729599999995</v>
      </c>
      <c r="FY1987" s="152">
        <v>310.7968788</v>
      </c>
      <c r="FZ1987" s="152">
        <v>12.42680183</v>
      </c>
      <c r="GA1987" s="152">
        <v>31.844165</v>
      </c>
      <c r="GB1987" s="152">
        <v>4.982186564</v>
      </c>
      <c r="GC1987" s="152">
        <v>23.452790799999999</v>
      </c>
      <c r="GD1987" s="152">
        <v>5.938384879</v>
      </c>
      <c r="GE1987" s="152">
        <v>1.908514037</v>
      </c>
      <c r="GF1987" s="152">
        <v>6.4187072939999998</v>
      </c>
      <c r="GG1987" s="152">
        <v>1.0389481</v>
      </c>
      <c r="GH1987" s="152">
        <v>5.9839719230000004</v>
      </c>
      <c r="GI1987" s="152">
        <v>1.217120789</v>
      </c>
      <c r="GJ1987" s="152">
        <v>3.3143113290000001</v>
      </c>
      <c r="GL1987" s="152">
        <v>3.1003324069999998</v>
      </c>
      <c r="GM1987" s="152">
        <v>0.47489654799999997</v>
      </c>
      <c r="GN1987" s="152">
        <v>3.5018751030000002</v>
      </c>
      <c r="GO1987" s="152">
        <v>0.45380135799999999</v>
      </c>
      <c r="GS1987" s="152">
        <v>3.847787845</v>
      </c>
      <c r="GT1987" s="152">
        <v>1.4611872930000001</v>
      </c>
      <c r="GU1987" s="152">
        <v>0.66209110100000002</v>
      </c>
      <c r="GW1987" s="152">
        <v>1.8</v>
      </c>
    </row>
    <row r="1988" spans="1:205">
      <c r="A1988" s="151">
        <v>7948</v>
      </c>
      <c r="B1988" s="152" t="s">
        <v>2859</v>
      </c>
      <c r="C1988" s="152" t="s">
        <v>2919</v>
      </c>
      <c r="D1988" s="152" t="s">
        <v>2920</v>
      </c>
      <c r="E1988" s="152" t="s">
        <v>2975</v>
      </c>
      <c r="F1988" s="152" t="s">
        <v>10434</v>
      </c>
      <c r="H1988" s="151">
        <v>311360</v>
      </c>
      <c r="J1988" s="151" t="s">
        <v>4267</v>
      </c>
      <c r="L1988" s="153" t="s">
        <v>4268</v>
      </c>
      <c r="M1988" s="153" t="s">
        <v>3064</v>
      </c>
      <c r="O1988" s="151">
        <v>2519</v>
      </c>
      <c r="P1988" s="152">
        <v>54.687849999999997</v>
      </c>
      <c r="Q1988" s="152">
        <v>-163.85968</v>
      </c>
      <c r="R1988" s="152" t="s">
        <v>2027</v>
      </c>
      <c r="S1988" s="152" t="s">
        <v>2716</v>
      </c>
      <c r="T1988" s="152">
        <v>50.23</v>
      </c>
      <c r="U1988" s="152">
        <v>2.2000000000000002</v>
      </c>
      <c r="V1988" s="152">
        <v>16.57</v>
      </c>
      <c r="X1988" s="152">
        <v>12.88</v>
      </c>
      <c r="AA1988" s="152">
        <v>4.09</v>
      </c>
      <c r="AB1988" s="152">
        <v>0.24</v>
      </c>
      <c r="AC1988" s="152">
        <v>8.36</v>
      </c>
      <c r="AD1988" s="152">
        <v>3.6</v>
      </c>
      <c r="AE1988" s="152">
        <v>0.8</v>
      </c>
      <c r="AF1988" s="152">
        <v>0.64</v>
      </c>
      <c r="AJ1988" s="152">
        <v>0.98</v>
      </c>
      <c r="AK1988" s="156">
        <f t="shared" si="31"/>
        <v>1.03E-2</v>
      </c>
      <c r="AL1988" s="151">
        <v>103</v>
      </c>
      <c r="AM1988" s="151">
        <v>467</v>
      </c>
      <c r="AN1988" s="151">
        <v>684</v>
      </c>
      <c r="AO1988" s="151">
        <v>689.80718400000001</v>
      </c>
      <c r="AQ1988" s="152">
        <v>12.65</v>
      </c>
      <c r="AY1988" s="151">
        <v>214.04</v>
      </c>
      <c r="BB1988" s="152">
        <v>36.96</v>
      </c>
      <c r="BC1988" s="152">
        <v>66.180000000000007</v>
      </c>
      <c r="BD1988" s="152">
        <v>97.62</v>
      </c>
      <c r="BG1988" s="152">
        <v>12.92</v>
      </c>
      <c r="BH1988" s="152">
        <v>431.42</v>
      </c>
      <c r="BI1988" s="152">
        <v>40.630000000000003</v>
      </c>
      <c r="BJ1988" s="152">
        <v>164.94</v>
      </c>
      <c r="BK1988" s="152">
        <v>6.96</v>
      </c>
      <c r="BO1988" s="152">
        <v>297.89999999999998</v>
      </c>
      <c r="BP1988" s="152">
        <v>14.31</v>
      </c>
      <c r="BQ1988" s="152">
        <v>32.5</v>
      </c>
      <c r="BR1988" s="152">
        <v>5.37</v>
      </c>
      <c r="BS1988" s="152">
        <v>26.98</v>
      </c>
      <c r="BT1988" s="152">
        <v>6.91</v>
      </c>
      <c r="BU1988" s="152">
        <v>1.99</v>
      </c>
      <c r="BV1988" s="152">
        <v>7.57</v>
      </c>
      <c r="BX1988" s="152">
        <v>6.98</v>
      </c>
      <c r="BZ1988" s="152">
        <v>4.0999999999999996</v>
      </c>
      <c r="CB1988" s="152">
        <v>3.98</v>
      </c>
      <c r="CC1988" s="152">
        <v>0.64</v>
      </c>
      <c r="CD1988" s="152">
        <v>4.01</v>
      </c>
      <c r="CH1988" s="152">
        <v>2.1800000000000002</v>
      </c>
      <c r="CJ1988" s="152">
        <v>1.74</v>
      </c>
      <c r="CK1988" s="152">
        <v>0.6</v>
      </c>
      <c r="DO1988" s="154">
        <v>70.029117049999996</v>
      </c>
      <c r="ED1988" s="152">
        <v>50.606670100000002</v>
      </c>
      <c r="EE1988" s="152">
        <v>1.8922896979999999</v>
      </c>
      <c r="EF1988" s="152">
        <v>17.422691789999998</v>
      </c>
      <c r="EH1988" s="152">
        <v>11.596275759999999</v>
      </c>
      <c r="EK1988" s="152">
        <v>0.21932517600000001</v>
      </c>
      <c r="EL1988" s="152">
        <v>4.5116592960000004</v>
      </c>
      <c r="EM1988" s="152">
        <v>8.6551206690000004</v>
      </c>
      <c r="EO1988" s="152">
        <v>3.2857400270000001</v>
      </c>
      <c r="EP1988" s="152">
        <v>0.73321493500000001</v>
      </c>
      <c r="EQ1988" s="152">
        <v>0.49645204700000001</v>
      </c>
      <c r="ER1988" s="152">
        <v>99.419439490000002</v>
      </c>
      <c r="FA1988" s="152">
        <v>7.5118651349999999</v>
      </c>
      <c r="FB1988" s="152">
        <v>1.1633762240000001</v>
      </c>
      <c r="FD1988" s="152">
        <v>26.052310500000001</v>
      </c>
      <c r="FE1988" s="152">
        <v>1.9046423779999999</v>
      </c>
      <c r="FF1988" s="152">
        <v>237.9427197</v>
      </c>
      <c r="FG1988" s="152">
        <v>1.5619699220000001</v>
      </c>
      <c r="FI1988" s="152">
        <v>29.630632689999999</v>
      </c>
      <c r="FJ1988" s="152">
        <v>7.2718385320000003</v>
      </c>
      <c r="FK1988" s="152">
        <v>60.662229140000001</v>
      </c>
      <c r="FL1988" s="152">
        <v>103.89902290000001</v>
      </c>
      <c r="FM1988" s="152">
        <v>18.17914734</v>
      </c>
      <c r="FP1988" s="152">
        <v>15.11905406</v>
      </c>
      <c r="FQ1988" s="152">
        <v>521.86946599999999</v>
      </c>
      <c r="FR1988" s="152">
        <v>32.45069968</v>
      </c>
      <c r="FS1988" s="152">
        <v>120.2017756</v>
      </c>
      <c r="FT1988" s="152">
        <v>6.1696982299999998</v>
      </c>
      <c r="FX1988" s="152">
        <v>0.69901729599999995</v>
      </c>
      <c r="FY1988" s="152">
        <v>310.7968788</v>
      </c>
      <c r="FZ1988" s="152">
        <v>12.42680183</v>
      </c>
      <c r="GA1988" s="152">
        <v>31.844165</v>
      </c>
      <c r="GB1988" s="152">
        <v>4.982186564</v>
      </c>
      <c r="GC1988" s="152">
        <v>23.452790799999999</v>
      </c>
      <c r="GD1988" s="152">
        <v>5.938384879</v>
      </c>
      <c r="GE1988" s="152">
        <v>1.908514037</v>
      </c>
      <c r="GF1988" s="152">
        <v>6.4187072939999998</v>
      </c>
      <c r="GG1988" s="152">
        <v>1.0389481</v>
      </c>
      <c r="GH1988" s="152">
        <v>5.9839719230000004</v>
      </c>
      <c r="GI1988" s="152">
        <v>1.217120789</v>
      </c>
      <c r="GJ1988" s="152">
        <v>3.3143113290000001</v>
      </c>
      <c r="GL1988" s="152">
        <v>3.1003324069999998</v>
      </c>
      <c r="GM1988" s="152">
        <v>0.47489654799999997</v>
      </c>
      <c r="GN1988" s="152">
        <v>3.5018751030000002</v>
      </c>
      <c r="GO1988" s="152">
        <v>0.45380135799999999</v>
      </c>
      <c r="GS1988" s="152">
        <v>3.847787845</v>
      </c>
      <c r="GT1988" s="152">
        <v>1.4611872930000001</v>
      </c>
      <c r="GU1988" s="152">
        <v>0.66209110100000002</v>
      </c>
      <c r="GW1988" s="152">
        <v>1.8</v>
      </c>
    </row>
    <row r="1989" spans="1:205">
      <c r="A1989" s="151">
        <v>7950</v>
      </c>
      <c r="B1989" s="152" t="s">
        <v>2859</v>
      </c>
      <c r="C1989" s="152" t="s">
        <v>2919</v>
      </c>
      <c r="D1989" s="152" t="s">
        <v>2920</v>
      </c>
      <c r="E1989" s="152" t="s">
        <v>2975</v>
      </c>
      <c r="F1989" s="152" t="s">
        <v>10435</v>
      </c>
      <c r="H1989" s="151">
        <v>311360</v>
      </c>
      <c r="J1989" s="151" t="s">
        <v>4267</v>
      </c>
      <c r="L1989" s="153" t="s">
        <v>4268</v>
      </c>
      <c r="M1989" s="153" t="s">
        <v>5334</v>
      </c>
      <c r="O1989" s="151">
        <v>2519</v>
      </c>
      <c r="P1989" s="152">
        <v>54.687849999999997</v>
      </c>
      <c r="Q1989" s="152">
        <v>-163.85968</v>
      </c>
      <c r="R1989" s="152" t="s">
        <v>2027</v>
      </c>
      <c r="S1989" s="152" t="s">
        <v>2716</v>
      </c>
      <c r="T1989" s="152">
        <v>54.32</v>
      </c>
      <c r="U1989" s="152">
        <v>1.77</v>
      </c>
      <c r="V1989" s="152">
        <v>15.04</v>
      </c>
      <c r="X1989" s="152">
        <v>14.6</v>
      </c>
      <c r="AA1989" s="152">
        <v>2.62</v>
      </c>
      <c r="AB1989" s="152">
        <v>0.27</v>
      </c>
      <c r="AC1989" s="152">
        <v>9.0500000000000007</v>
      </c>
      <c r="AD1989" s="152">
        <v>1.75</v>
      </c>
      <c r="AE1989" s="152">
        <v>0.55000000000000004</v>
      </c>
      <c r="AF1989" s="152">
        <v>0.71</v>
      </c>
      <c r="AJ1989" s="152">
        <v>1.57</v>
      </c>
      <c r="AK1989" s="156">
        <f t="shared" si="31"/>
        <v>6.6E-3</v>
      </c>
      <c r="AL1989" s="151">
        <v>66</v>
      </c>
      <c r="AM1989" s="151">
        <v>352</v>
      </c>
      <c r="AN1989" s="151">
        <v>769</v>
      </c>
      <c r="AO1989" s="151">
        <v>738.19359999999995</v>
      </c>
      <c r="AW1989" s="152">
        <v>32.53</v>
      </c>
      <c r="DO1989" s="154">
        <v>66.653577060000003</v>
      </c>
      <c r="ED1989" s="152">
        <v>50.606670100000002</v>
      </c>
      <c r="EE1989" s="152">
        <v>1.8922896979999999</v>
      </c>
      <c r="EF1989" s="152">
        <v>17.422691789999998</v>
      </c>
      <c r="EH1989" s="152">
        <v>11.596275759999999</v>
      </c>
      <c r="EK1989" s="152">
        <v>0.21932517600000001</v>
      </c>
      <c r="EL1989" s="152">
        <v>4.5116592960000004</v>
      </c>
      <c r="EM1989" s="152">
        <v>8.6551206690000004</v>
      </c>
      <c r="EO1989" s="152">
        <v>3.2857400270000001</v>
      </c>
      <c r="EP1989" s="152">
        <v>0.73321493500000001</v>
      </c>
      <c r="EQ1989" s="152">
        <v>0.49645204700000001</v>
      </c>
      <c r="ER1989" s="152">
        <v>99.419439490000002</v>
      </c>
      <c r="FA1989" s="152">
        <v>7.5118651349999999</v>
      </c>
      <c r="FB1989" s="152">
        <v>1.1633762240000001</v>
      </c>
      <c r="FD1989" s="152">
        <v>26.052310500000001</v>
      </c>
      <c r="FE1989" s="152">
        <v>1.9046423779999999</v>
      </c>
      <c r="FF1989" s="152">
        <v>237.9427197</v>
      </c>
      <c r="FG1989" s="152">
        <v>1.5619699220000001</v>
      </c>
      <c r="FI1989" s="152">
        <v>29.630632689999999</v>
      </c>
      <c r="FJ1989" s="152">
        <v>7.2718385320000003</v>
      </c>
      <c r="FK1989" s="152">
        <v>60.662229140000001</v>
      </c>
      <c r="FL1989" s="152">
        <v>103.89902290000001</v>
      </c>
      <c r="FM1989" s="152">
        <v>18.17914734</v>
      </c>
      <c r="FP1989" s="152">
        <v>15.11905406</v>
      </c>
      <c r="FQ1989" s="152">
        <v>521.86946599999999</v>
      </c>
      <c r="FR1989" s="152">
        <v>32.45069968</v>
      </c>
      <c r="FS1989" s="152">
        <v>120.2017756</v>
      </c>
      <c r="FT1989" s="152">
        <v>6.1696982299999998</v>
      </c>
      <c r="FX1989" s="152">
        <v>0.69901729599999995</v>
      </c>
      <c r="FY1989" s="152">
        <v>310.7968788</v>
      </c>
      <c r="FZ1989" s="152">
        <v>12.42680183</v>
      </c>
      <c r="GA1989" s="152">
        <v>31.844165</v>
      </c>
      <c r="GB1989" s="152">
        <v>4.982186564</v>
      </c>
      <c r="GC1989" s="152">
        <v>23.452790799999999</v>
      </c>
      <c r="GD1989" s="152">
        <v>5.938384879</v>
      </c>
      <c r="GE1989" s="152">
        <v>1.908514037</v>
      </c>
      <c r="GF1989" s="152">
        <v>6.4187072939999998</v>
      </c>
      <c r="GG1989" s="152">
        <v>1.0389481</v>
      </c>
      <c r="GH1989" s="152">
        <v>5.9839719230000004</v>
      </c>
      <c r="GI1989" s="152">
        <v>1.217120789</v>
      </c>
      <c r="GJ1989" s="152">
        <v>3.3143113290000001</v>
      </c>
      <c r="GL1989" s="152">
        <v>3.1003324069999998</v>
      </c>
      <c r="GM1989" s="152">
        <v>0.47489654799999997</v>
      </c>
      <c r="GN1989" s="152">
        <v>3.5018751030000002</v>
      </c>
      <c r="GO1989" s="152">
        <v>0.45380135799999999</v>
      </c>
      <c r="GS1989" s="152">
        <v>3.847787845</v>
      </c>
      <c r="GT1989" s="152">
        <v>1.4611872930000001</v>
      </c>
      <c r="GU1989" s="152">
        <v>0.66209110100000002</v>
      </c>
      <c r="GW1989" s="152">
        <v>1.8</v>
      </c>
    </row>
    <row r="1990" spans="1:205">
      <c r="A1990" s="151">
        <v>7952</v>
      </c>
      <c r="B1990" s="152" t="s">
        <v>2859</v>
      </c>
      <c r="C1990" s="152" t="s">
        <v>2919</v>
      </c>
      <c r="D1990" s="152" t="s">
        <v>2920</v>
      </c>
      <c r="E1990" s="152" t="s">
        <v>2975</v>
      </c>
      <c r="F1990" s="152" t="s">
        <v>10436</v>
      </c>
      <c r="H1990" s="151">
        <v>311360</v>
      </c>
      <c r="J1990" s="151" t="s">
        <v>4267</v>
      </c>
      <c r="L1990" s="153" t="s">
        <v>4268</v>
      </c>
      <c r="M1990" s="153" t="s">
        <v>4026</v>
      </c>
      <c r="O1990" s="151">
        <v>2519</v>
      </c>
      <c r="P1990" s="152">
        <v>54.687849999999997</v>
      </c>
      <c r="Q1990" s="152">
        <v>-163.85968</v>
      </c>
      <c r="R1990" s="152" t="s">
        <v>2027</v>
      </c>
      <c r="S1990" s="152" t="s">
        <v>2716</v>
      </c>
      <c r="T1990" s="152">
        <v>50.57</v>
      </c>
      <c r="U1990" s="152">
        <v>1.75</v>
      </c>
      <c r="V1990" s="152">
        <v>15.41</v>
      </c>
      <c r="X1990" s="152">
        <v>13.19</v>
      </c>
      <c r="AA1990" s="152">
        <v>3.47</v>
      </c>
      <c r="AB1990" s="152">
        <v>0.28999999999999998</v>
      </c>
      <c r="AC1990" s="152">
        <v>8.82</v>
      </c>
      <c r="AD1990" s="152">
        <v>3.36</v>
      </c>
      <c r="AE1990" s="152">
        <v>0.64</v>
      </c>
      <c r="AF1990" s="152">
        <v>0.49</v>
      </c>
      <c r="AJ1990" s="152">
        <v>2.48</v>
      </c>
      <c r="AK1990" s="156">
        <f t="shared" si="31"/>
        <v>3.8E-3</v>
      </c>
      <c r="AL1990" s="151">
        <v>38</v>
      </c>
      <c r="AM1990" s="151">
        <v>718</v>
      </c>
      <c r="AN1990" s="151">
        <v>1475</v>
      </c>
      <c r="AO1990" s="151">
        <v>906.21595200000002</v>
      </c>
      <c r="AQ1990" s="152">
        <v>11.95</v>
      </c>
      <c r="AY1990" s="151">
        <v>213.72</v>
      </c>
      <c r="BB1990" s="152">
        <v>1.48</v>
      </c>
      <c r="BC1990" s="152">
        <v>49.77</v>
      </c>
      <c r="BD1990" s="152">
        <v>85.1</v>
      </c>
      <c r="BG1990" s="152">
        <v>11.67</v>
      </c>
      <c r="BH1990" s="152">
        <v>456.31</v>
      </c>
      <c r="BI1990" s="152">
        <v>49.12</v>
      </c>
      <c r="BJ1990" s="152">
        <v>124.21</v>
      </c>
      <c r="BK1990" s="152">
        <v>5.27</v>
      </c>
      <c r="BO1990" s="152">
        <v>247.71</v>
      </c>
      <c r="BP1990" s="152">
        <v>12.03</v>
      </c>
      <c r="BQ1990" s="152">
        <v>27.51</v>
      </c>
      <c r="BR1990" s="152">
        <v>4.59</v>
      </c>
      <c r="BS1990" s="152">
        <v>23.31</v>
      </c>
      <c r="BT1990" s="152">
        <v>5.96</v>
      </c>
      <c r="BU1990" s="152">
        <v>1.85</v>
      </c>
      <c r="BV1990" s="152">
        <v>7.36</v>
      </c>
      <c r="BX1990" s="152">
        <v>7.78</v>
      </c>
      <c r="BZ1990" s="152">
        <v>5.17</v>
      </c>
      <c r="CB1990" s="152">
        <v>5.31</v>
      </c>
      <c r="CC1990" s="152">
        <v>0.93</v>
      </c>
      <c r="CD1990" s="152">
        <v>3.52</v>
      </c>
      <c r="CH1990" s="152">
        <v>3.61</v>
      </c>
      <c r="CJ1990" s="152">
        <v>1.31</v>
      </c>
      <c r="CK1990" s="152">
        <v>0.48</v>
      </c>
      <c r="DO1990" s="154">
        <v>69.062533049999999</v>
      </c>
      <c r="ED1990" s="152">
        <v>50.606670100000002</v>
      </c>
      <c r="EE1990" s="152">
        <v>1.8922896979999999</v>
      </c>
      <c r="EF1990" s="152">
        <v>17.422691789999998</v>
      </c>
      <c r="EH1990" s="152">
        <v>11.596275759999999</v>
      </c>
      <c r="EK1990" s="152">
        <v>0.21932517600000001</v>
      </c>
      <c r="EL1990" s="152">
        <v>4.5116592960000004</v>
      </c>
      <c r="EM1990" s="152">
        <v>8.6551206690000004</v>
      </c>
      <c r="EO1990" s="152">
        <v>3.2857400270000001</v>
      </c>
      <c r="EP1990" s="152">
        <v>0.73321493500000001</v>
      </c>
      <c r="EQ1990" s="152">
        <v>0.49645204700000001</v>
      </c>
      <c r="ER1990" s="152">
        <v>99.419439490000002</v>
      </c>
      <c r="FA1990" s="152">
        <v>7.5118651349999999</v>
      </c>
      <c r="FB1990" s="152">
        <v>1.1633762240000001</v>
      </c>
      <c r="FD1990" s="152">
        <v>26.052310500000001</v>
      </c>
      <c r="FE1990" s="152">
        <v>1.9046423779999999</v>
      </c>
      <c r="FF1990" s="152">
        <v>237.9427197</v>
      </c>
      <c r="FG1990" s="152">
        <v>1.5619699220000001</v>
      </c>
      <c r="FI1990" s="152">
        <v>29.630632689999999</v>
      </c>
      <c r="FJ1990" s="152">
        <v>7.2718385320000003</v>
      </c>
      <c r="FK1990" s="152">
        <v>60.662229140000001</v>
      </c>
      <c r="FL1990" s="152">
        <v>103.89902290000001</v>
      </c>
      <c r="FM1990" s="152">
        <v>18.17914734</v>
      </c>
      <c r="FP1990" s="152">
        <v>15.11905406</v>
      </c>
      <c r="FQ1990" s="152">
        <v>521.86946599999999</v>
      </c>
      <c r="FR1990" s="152">
        <v>32.45069968</v>
      </c>
      <c r="FS1990" s="152">
        <v>120.2017756</v>
      </c>
      <c r="FT1990" s="152">
        <v>6.1696982299999998</v>
      </c>
      <c r="FX1990" s="152">
        <v>0.69901729599999995</v>
      </c>
      <c r="FY1990" s="152">
        <v>310.7968788</v>
      </c>
      <c r="FZ1990" s="152">
        <v>12.42680183</v>
      </c>
      <c r="GA1990" s="152">
        <v>31.844165</v>
      </c>
      <c r="GB1990" s="152">
        <v>4.982186564</v>
      </c>
      <c r="GC1990" s="152">
        <v>23.452790799999999</v>
      </c>
      <c r="GD1990" s="152">
        <v>5.938384879</v>
      </c>
      <c r="GE1990" s="152">
        <v>1.908514037</v>
      </c>
      <c r="GF1990" s="152">
        <v>6.4187072939999998</v>
      </c>
      <c r="GG1990" s="152">
        <v>1.0389481</v>
      </c>
      <c r="GH1990" s="152">
        <v>5.9839719230000004</v>
      </c>
      <c r="GI1990" s="152">
        <v>1.217120789</v>
      </c>
      <c r="GJ1990" s="152">
        <v>3.3143113290000001</v>
      </c>
      <c r="GL1990" s="152">
        <v>3.1003324069999998</v>
      </c>
      <c r="GM1990" s="152">
        <v>0.47489654799999997</v>
      </c>
      <c r="GN1990" s="152">
        <v>3.5018751030000002</v>
      </c>
      <c r="GO1990" s="152">
        <v>0.45380135799999999</v>
      </c>
      <c r="GS1990" s="152">
        <v>3.847787845</v>
      </c>
      <c r="GT1990" s="152">
        <v>1.4611872930000001</v>
      </c>
      <c r="GU1990" s="152">
        <v>0.66209110100000002</v>
      </c>
      <c r="GW1990" s="152">
        <v>1.8</v>
      </c>
    </row>
    <row r="1991" spans="1:205">
      <c r="A1991" s="151">
        <v>7953</v>
      </c>
      <c r="B1991" s="152" t="s">
        <v>2859</v>
      </c>
      <c r="C1991" s="152" t="s">
        <v>2919</v>
      </c>
      <c r="D1991" s="152" t="s">
        <v>2920</v>
      </c>
      <c r="E1991" s="152" t="s">
        <v>2975</v>
      </c>
      <c r="F1991" s="152" t="s">
        <v>10437</v>
      </c>
      <c r="H1991" s="151">
        <v>311360</v>
      </c>
      <c r="J1991" s="151" t="s">
        <v>4267</v>
      </c>
      <c r="L1991" s="153" t="s">
        <v>4268</v>
      </c>
      <c r="M1991" s="153" t="s">
        <v>4212</v>
      </c>
      <c r="O1991" s="151">
        <v>2519</v>
      </c>
      <c r="P1991" s="152">
        <v>54.687849999999997</v>
      </c>
      <c r="Q1991" s="152">
        <v>-163.85968</v>
      </c>
      <c r="R1991" s="152" t="s">
        <v>2027</v>
      </c>
      <c r="S1991" s="152" t="s">
        <v>2716</v>
      </c>
      <c r="T1991" s="152">
        <v>50.81</v>
      </c>
      <c r="U1991" s="152">
        <v>1.81</v>
      </c>
      <c r="V1991" s="152">
        <v>15.9</v>
      </c>
      <c r="X1991" s="152">
        <v>10.48</v>
      </c>
      <c r="AA1991" s="152">
        <v>2.93</v>
      </c>
      <c r="AB1991" s="152">
        <v>0.24</v>
      </c>
      <c r="AC1991" s="152">
        <v>8.7899999999999991</v>
      </c>
      <c r="AD1991" s="152">
        <v>3.96</v>
      </c>
      <c r="AE1991" s="152">
        <v>0.79</v>
      </c>
      <c r="AF1991" s="152">
        <v>0.7</v>
      </c>
      <c r="AJ1991" s="152">
        <v>1.96</v>
      </c>
      <c r="AK1991" s="156">
        <f t="shared" si="31"/>
        <v>4.5999999999999999E-3</v>
      </c>
      <c r="AL1991" s="151">
        <v>46</v>
      </c>
      <c r="AM1991" s="151">
        <v>703</v>
      </c>
      <c r="AN1991" s="151">
        <v>1486</v>
      </c>
      <c r="AO1991" s="151">
        <v>816.98884799999996</v>
      </c>
      <c r="DO1991" s="154">
        <v>69.472728309999994</v>
      </c>
      <c r="ED1991" s="152">
        <v>50.606670100000002</v>
      </c>
      <c r="EE1991" s="152">
        <v>1.8922896979999999</v>
      </c>
      <c r="EF1991" s="152">
        <v>17.422691789999998</v>
      </c>
      <c r="EH1991" s="152">
        <v>11.596275759999999</v>
      </c>
      <c r="EK1991" s="152">
        <v>0.21932517600000001</v>
      </c>
      <c r="EL1991" s="152">
        <v>4.5116592960000004</v>
      </c>
      <c r="EM1991" s="152">
        <v>8.6551206690000004</v>
      </c>
      <c r="EO1991" s="152">
        <v>3.2857400270000001</v>
      </c>
      <c r="EP1991" s="152">
        <v>0.73321493500000001</v>
      </c>
      <c r="EQ1991" s="152">
        <v>0.49645204700000001</v>
      </c>
      <c r="ER1991" s="152">
        <v>99.419439490000002</v>
      </c>
      <c r="FA1991" s="152">
        <v>7.5118651349999999</v>
      </c>
      <c r="FB1991" s="152">
        <v>1.1633762240000001</v>
      </c>
      <c r="FD1991" s="152">
        <v>26.052310500000001</v>
      </c>
      <c r="FE1991" s="152">
        <v>1.9046423779999999</v>
      </c>
      <c r="FF1991" s="152">
        <v>237.9427197</v>
      </c>
      <c r="FG1991" s="152">
        <v>1.5619699220000001</v>
      </c>
      <c r="FI1991" s="152">
        <v>29.630632689999999</v>
      </c>
      <c r="FJ1991" s="152">
        <v>7.2718385320000003</v>
      </c>
      <c r="FK1991" s="152">
        <v>60.662229140000001</v>
      </c>
      <c r="FL1991" s="152">
        <v>103.89902290000001</v>
      </c>
      <c r="FM1991" s="152">
        <v>18.17914734</v>
      </c>
      <c r="FP1991" s="152">
        <v>15.11905406</v>
      </c>
      <c r="FQ1991" s="152">
        <v>521.86946599999999</v>
      </c>
      <c r="FR1991" s="152">
        <v>32.45069968</v>
      </c>
      <c r="FS1991" s="152">
        <v>120.2017756</v>
      </c>
      <c r="FT1991" s="152">
        <v>6.1696982299999998</v>
      </c>
      <c r="FX1991" s="152">
        <v>0.69901729599999995</v>
      </c>
      <c r="FY1991" s="152">
        <v>310.7968788</v>
      </c>
      <c r="FZ1991" s="152">
        <v>12.42680183</v>
      </c>
      <c r="GA1991" s="152">
        <v>31.844165</v>
      </c>
      <c r="GB1991" s="152">
        <v>4.982186564</v>
      </c>
      <c r="GC1991" s="152">
        <v>23.452790799999999</v>
      </c>
      <c r="GD1991" s="152">
        <v>5.938384879</v>
      </c>
      <c r="GE1991" s="152">
        <v>1.908514037</v>
      </c>
      <c r="GF1991" s="152">
        <v>6.4187072939999998</v>
      </c>
      <c r="GG1991" s="152">
        <v>1.0389481</v>
      </c>
      <c r="GH1991" s="152">
        <v>5.9839719230000004</v>
      </c>
      <c r="GI1991" s="152">
        <v>1.217120789</v>
      </c>
      <c r="GJ1991" s="152">
        <v>3.3143113290000001</v>
      </c>
      <c r="GL1991" s="152">
        <v>3.1003324069999998</v>
      </c>
      <c r="GM1991" s="152">
        <v>0.47489654799999997</v>
      </c>
      <c r="GN1991" s="152">
        <v>3.5018751030000002</v>
      </c>
      <c r="GO1991" s="152">
        <v>0.45380135799999999</v>
      </c>
      <c r="GS1991" s="152">
        <v>3.847787845</v>
      </c>
      <c r="GT1991" s="152">
        <v>1.4611872930000001</v>
      </c>
      <c r="GU1991" s="152">
        <v>0.66209110100000002</v>
      </c>
      <c r="GW1991" s="152">
        <v>1.8</v>
      </c>
    </row>
    <row r="1992" spans="1:205">
      <c r="A1992" s="151">
        <v>7955</v>
      </c>
      <c r="B1992" s="152" t="s">
        <v>2859</v>
      </c>
      <c r="C1992" s="152" t="s">
        <v>2919</v>
      </c>
      <c r="D1992" s="152" t="s">
        <v>2920</v>
      </c>
      <c r="E1992" s="152" t="s">
        <v>2975</v>
      </c>
      <c r="F1992" s="152" t="s">
        <v>10438</v>
      </c>
      <c r="H1992" s="151">
        <v>311360</v>
      </c>
      <c r="J1992" s="151" t="s">
        <v>4267</v>
      </c>
      <c r="L1992" s="153" t="s">
        <v>4268</v>
      </c>
      <c r="M1992" s="153" t="s">
        <v>3910</v>
      </c>
      <c r="O1992" s="151">
        <v>2519</v>
      </c>
      <c r="P1992" s="152">
        <v>54.687849999999997</v>
      </c>
      <c r="Q1992" s="152">
        <v>-163.85968</v>
      </c>
      <c r="R1992" s="152" t="s">
        <v>2027</v>
      </c>
      <c r="S1992" s="152" t="s">
        <v>2716</v>
      </c>
      <c r="T1992" s="152">
        <v>57.1</v>
      </c>
      <c r="U1992" s="152">
        <v>2.02</v>
      </c>
      <c r="V1992" s="152">
        <v>12.45</v>
      </c>
      <c r="X1992" s="152">
        <v>14.16</v>
      </c>
      <c r="AA1992" s="152">
        <v>2.33</v>
      </c>
      <c r="AB1992" s="152">
        <v>0.3</v>
      </c>
      <c r="AC1992" s="152">
        <v>7.45</v>
      </c>
      <c r="AD1992" s="152">
        <v>2.12</v>
      </c>
      <c r="AE1992" s="152">
        <v>1.29</v>
      </c>
      <c r="AF1992" s="152">
        <v>1.27</v>
      </c>
      <c r="AJ1992" s="152">
        <v>1.82</v>
      </c>
      <c r="AK1992" s="156">
        <f t="shared" si="31"/>
        <v>4.4999999999999997E-3</v>
      </c>
      <c r="AL1992" s="151">
        <v>45</v>
      </c>
      <c r="AM1992" s="151">
        <v>818</v>
      </c>
      <c r="AN1992" s="151">
        <v>490</v>
      </c>
      <c r="AO1992" s="151">
        <v>592.58251199999995</v>
      </c>
      <c r="DO1992" s="154">
        <v>59.5028966</v>
      </c>
      <c r="ED1992" s="152">
        <v>50.606670100000002</v>
      </c>
      <c r="EE1992" s="152">
        <v>1.8922896979999999</v>
      </c>
      <c r="EF1992" s="152">
        <v>17.422691789999998</v>
      </c>
      <c r="EH1992" s="152">
        <v>11.596275759999999</v>
      </c>
      <c r="EK1992" s="152">
        <v>0.21932517600000001</v>
      </c>
      <c r="EL1992" s="152">
        <v>4.5116592960000004</v>
      </c>
      <c r="EM1992" s="152">
        <v>8.6551206690000004</v>
      </c>
      <c r="EO1992" s="152">
        <v>3.2857400270000001</v>
      </c>
      <c r="EP1992" s="152">
        <v>0.73321493500000001</v>
      </c>
      <c r="EQ1992" s="152">
        <v>0.49645204700000001</v>
      </c>
      <c r="ER1992" s="152">
        <v>99.419439490000002</v>
      </c>
      <c r="FA1992" s="152">
        <v>7.5118651349999999</v>
      </c>
      <c r="FB1992" s="152">
        <v>1.1633762240000001</v>
      </c>
      <c r="FD1992" s="152">
        <v>26.052310500000001</v>
      </c>
      <c r="FE1992" s="152">
        <v>1.9046423779999999</v>
      </c>
      <c r="FF1992" s="152">
        <v>237.9427197</v>
      </c>
      <c r="FG1992" s="152">
        <v>1.5619699220000001</v>
      </c>
      <c r="FI1992" s="152">
        <v>29.630632689999999</v>
      </c>
      <c r="FJ1992" s="152">
        <v>7.2718385320000003</v>
      </c>
      <c r="FK1992" s="152">
        <v>60.662229140000001</v>
      </c>
      <c r="FL1992" s="152">
        <v>103.89902290000001</v>
      </c>
      <c r="FM1992" s="152">
        <v>18.17914734</v>
      </c>
      <c r="FP1992" s="152">
        <v>15.11905406</v>
      </c>
      <c r="FQ1992" s="152">
        <v>521.86946599999999</v>
      </c>
      <c r="FR1992" s="152">
        <v>32.45069968</v>
      </c>
      <c r="FS1992" s="152">
        <v>120.2017756</v>
      </c>
      <c r="FT1992" s="152">
        <v>6.1696982299999998</v>
      </c>
      <c r="FX1992" s="152">
        <v>0.69901729599999995</v>
      </c>
      <c r="FY1992" s="152">
        <v>310.7968788</v>
      </c>
      <c r="FZ1992" s="152">
        <v>12.42680183</v>
      </c>
      <c r="GA1992" s="152">
        <v>31.844165</v>
      </c>
      <c r="GB1992" s="152">
        <v>4.982186564</v>
      </c>
      <c r="GC1992" s="152">
        <v>23.452790799999999</v>
      </c>
      <c r="GD1992" s="152">
        <v>5.938384879</v>
      </c>
      <c r="GE1992" s="152">
        <v>1.908514037</v>
      </c>
      <c r="GF1992" s="152">
        <v>6.4187072939999998</v>
      </c>
      <c r="GG1992" s="152">
        <v>1.0389481</v>
      </c>
      <c r="GH1992" s="152">
        <v>5.9839719230000004</v>
      </c>
      <c r="GI1992" s="152">
        <v>1.217120789</v>
      </c>
      <c r="GJ1992" s="152">
        <v>3.3143113290000001</v>
      </c>
      <c r="GL1992" s="152">
        <v>3.1003324069999998</v>
      </c>
      <c r="GM1992" s="152">
        <v>0.47489654799999997</v>
      </c>
      <c r="GN1992" s="152">
        <v>3.5018751030000002</v>
      </c>
      <c r="GO1992" s="152">
        <v>0.45380135799999999</v>
      </c>
      <c r="GS1992" s="152">
        <v>3.847787845</v>
      </c>
      <c r="GT1992" s="152">
        <v>1.4611872930000001</v>
      </c>
      <c r="GU1992" s="152">
        <v>0.66209110100000002</v>
      </c>
      <c r="GW1992" s="152">
        <v>1.8</v>
      </c>
    </row>
    <row r="1993" spans="1:205">
      <c r="A1993" s="151">
        <v>7956</v>
      </c>
      <c r="B1993" s="152" t="s">
        <v>2859</v>
      </c>
      <c r="C1993" s="152" t="s">
        <v>2919</v>
      </c>
      <c r="D1993" s="152" t="s">
        <v>2920</v>
      </c>
      <c r="E1993" s="152" t="s">
        <v>2975</v>
      </c>
      <c r="F1993" s="152" t="s">
        <v>10439</v>
      </c>
      <c r="H1993" s="151">
        <v>311360</v>
      </c>
      <c r="J1993" s="151" t="s">
        <v>4267</v>
      </c>
      <c r="L1993" s="153" t="s">
        <v>4268</v>
      </c>
      <c r="M1993" s="153" t="s">
        <v>4275</v>
      </c>
      <c r="O1993" s="151">
        <v>2519</v>
      </c>
      <c r="P1993" s="152">
        <v>54.687849999999997</v>
      </c>
      <c r="Q1993" s="152">
        <v>-163.85968</v>
      </c>
      <c r="R1993" s="152" t="s">
        <v>2027</v>
      </c>
      <c r="S1993" s="152" t="s">
        <v>2716</v>
      </c>
      <c r="T1993" s="152">
        <v>53.87</v>
      </c>
      <c r="U1993" s="152">
        <v>2.29</v>
      </c>
      <c r="V1993" s="152">
        <v>12.7</v>
      </c>
      <c r="X1993" s="152">
        <v>13.11</v>
      </c>
      <c r="AA1993" s="152">
        <v>3.16</v>
      </c>
      <c r="AB1993" s="152">
        <v>0.27</v>
      </c>
      <c r="AC1993" s="152">
        <v>8.4499999999999993</v>
      </c>
      <c r="AD1993" s="152">
        <v>2.65</v>
      </c>
      <c r="AE1993" s="152">
        <v>1.1200000000000001</v>
      </c>
      <c r="AF1993" s="152">
        <v>1.02</v>
      </c>
      <c r="AJ1993" s="152">
        <v>2.33</v>
      </c>
      <c r="AK1993" s="156">
        <f t="shared" si="31"/>
        <v>1.8E-3</v>
      </c>
      <c r="AL1993" s="151">
        <v>18</v>
      </c>
      <c r="AM1993" s="151">
        <v>775</v>
      </c>
      <c r="AN1993" s="151">
        <v>125</v>
      </c>
      <c r="AO1993" s="151">
        <v>457.67438399999998</v>
      </c>
      <c r="DO1993" s="154">
        <v>63.336101200000002</v>
      </c>
      <c r="ED1993" s="152">
        <v>50.606670100000002</v>
      </c>
      <c r="EE1993" s="152">
        <v>1.8922896979999999</v>
      </c>
      <c r="EF1993" s="152">
        <v>17.422691789999998</v>
      </c>
      <c r="EH1993" s="152">
        <v>11.596275759999999</v>
      </c>
      <c r="EK1993" s="152">
        <v>0.21932517600000001</v>
      </c>
      <c r="EL1993" s="152">
        <v>4.5116592960000004</v>
      </c>
      <c r="EM1993" s="152">
        <v>8.6551206690000004</v>
      </c>
      <c r="EO1993" s="152">
        <v>3.2857400270000001</v>
      </c>
      <c r="EP1993" s="152">
        <v>0.73321493500000001</v>
      </c>
      <c r="EQ1993" s="152">
        <v>0.49645204700000001</v>
      </c>
      <c r="ER1993" s="152">
        <v>99.419439490000002</v>
      </c>
      <c r="FA1993" s="152">
        <v>7.5118651349999999</v>
      </c>
      <c r="FB1993" s="152">
        <v>1.1633762240000001</v>
      </c>
      <c r="FD1993" s="152">
        <v>26.052310500000001</v>
      </c>
      <c r="FE1993" s="152">
        <v>1.9046423779999999</v>
      </c>
      <c r="FF1993" s="152">
        <v>237.9427197</v>
      </c>
      <c r="FG1993" s="152">
        <v>1.5619699220000001</v>
      </c>
      <c r="FI1993" s="152">
        <v>29.630632689999999</v>
      </c>
      <c r="FJ1993" s="152">
        <v>7.2718385320000003</v>
      </c>
      <c r="FK1993" s="152">
        <v>60.662229140000001</v>
      </c>
      <c r="FL1993" s="152">
        <v>103.89902290000001</v>
      </c>
      <c r="FM1993" s="152">
        <v>18.17914734</v>
      </c>
      <c r="FP1993" s="152">
        <v>15.11905406</v>
      </c>
      <c r="FQ1993" s="152">
        <v>521.86946599999999</v>
      </c>
      <c r="FR1993" s="152">
        <v>32.45069968</v>
      </c>
      <c r="FS1993" s="152">
        <v>120.2017756</v>
      </c>
      <c r="FT1993" s="152">
        <v>6.1696982299999998</v>
      </c>
      <c r="FX1993" s="152">
        <v>0.69901729599999995</v>
      </c>
      <c r="FY1993" s="152">
        <v>310.7968788</v>
      </c>
      <c r="FZ1993" s="152">
        <v>12.42680183</v>
      </c>
      <c r="GA1993" s="152">
        <v>31.844165</v>
      </c>
      <c r="GB1993" s="152">
        <v>4.982186564</v>
      </c>
      <c r="GC1993" s="152">
        <v>23.452790799999999</v>
      </c>
      <c r="GD1993" s="152">
        <v>5.938384879</v>
      </c>
      <c r="GE1993" s="152">
        <v>1.908514037</v>
      </c>
      <c r="GF1993" s="152">
        <v>6.4187072939999998</v>
      </c>
      <c r="GG1993" s="152">
        <v>1.0389481</v>
      </c>
      <c r="GH1993" s="152">
        <v>5.9839719230000004</v>
      </c>
      <c r="GI1993" s="152">
        <v>1.217120789</v>
      </c>
      <c r="GJ1993" s="152">
        <v>3.3143113290000001</v>
      </c>
      <c r="GL1993" s="152">
        <v>3.1003324069999998</v>
      </c>
      <c r="GM1993" s="152">
        <v>0.47489654799999997</v>
      </c>
      <c r="GN1993" s="152">
        <v>3.5018751030000002</v>
      </c>
      <c r="GO1993" s="152">
        <v>0.45380135799999999</v>
      </c>
      <c r="GS1993" s="152">
        <v>3.847787845</v>
      </c>
      <c r="GT1993" s="152">
        <v>1.4611872930000001</v>
      </c>
      <c r="GU1993" s="152">
        <v>0.66209110100000002</v>
      </c>
      <c r="GW1993" s="152">
        <v>1.8</v>
      </c>
    </row>
    <row r="1994" spans="1:205">
      <c r="A1994" s="151">
        <v>7957</v>
      </c>
      <c r="B1994" s="152" t="s">
        <v>2859</v>
      </c>
      <c r="C1994" s="152" t="s">
        <v>2919</v>
      </c>
      <c r="D1994" s="152" t="s">
        <v>2920</v>
      </c>
      <c r="E1994" s="152" t="s">
        <v>2975</v>
      </c>
      <c r="F1994" s="152" t="s">
        <v>10440</v>
      </c>
      <c r="H1994" s="151">
        <v>311360</v>
      </c>
      <c r="J1994" s="151" t="s">
        <v>4267</v>
      </c>
      <c r="L1994" s="153" t="s">
        <v>4268</v>
      </c>
      <c r="M1994" s="153" t="s">
        <v>5474</v>
      </c>
      <c r="O1994" s="151">
        <v>2519</v>
      </c>
      <c r="P1994" s="152">
        <v>54.687849999999997</v>
      </c>
      <c r="Q1994" s="152">
        <v>-163.85968</v>
      </c>
      <c r="R1994" s="152" t="s">
        <v>2027</v>
      </c>
      <c r="S1994" s="152" t="s">
        <v>2716</v>
      </c>
      <c r="T1994" s="152">
        <v>57.14</v>
      </c>
      <c r="U1994" s="152">
        <v>2.4</v>
      </c>
      <c r="V1994" s="152">
        <v>13.4</v>
      </c>
      <c r="X1994" s="152">
        <v>12.44</v>
      </c>
      <c r="AA1994" s="152">
        <v>2.1800000000000002</v>
      </c>
      <c r="AB1994" s="152">
        <v>0.25</v>
      </c>
      <c r="AC1994" s="152">
        <v>7.99</v>
      </c>
      <c r="AD1994" s="152">
        <v>2.36</v>
      </c>
      <c r="AE1994" s="152">
        <v>1.28</v>
      </c>
      <c r="AF1994" s="152">
        <v>0.95</v>
      </c>
      <c r="AJ1994" s="152">
        <v>2</v>
      </c>
      <c r="AK1994" s="156">
        <f t="shared" si="31"/>
        <v>6.6E-3</v>
      </c>
      <c r="AL1994" s="151">
        <v>66</v>
      </c>
      <c r="AM1994" s="151">
        <v>900</v>
      </c>
      <c r="AN1994" s="151">
        <v>247</v>
      </c>
      <c r="AO1994" s="151">
        <v>691.66537600000004</v>
      </c>
      <c r="DO1994" s="154">
        <v>61.746464119999999</v>
      </c>
      <c r="ED1994" s="152">
        <v>50.606670100000002</v>
      </c>
      <c r="EE1994" s="152">
        <v>1.8922896979999999</v>
      </c>
      <c r="EF1994" s="152">
        <v>17.422691789999998</v>
      </c>
      <c r="EH1994" s="152">
        <v>11.596275759999999</v>
      </c>
      <c r="EK1994" s="152">
        <v>0.21932517600000001</v>
      </c>
      <c r="EL1994" s="152">
        <v>4.5116592960000004</v>
      </c>
      <c r="EM1994" s="152">
        <v>8.6551206690000004</v>
      </c>
      <c r="EO1994" s="152">
        <v>3.2857400270000001</v>
      </c>
      <c r="EP1994" s="152">
        <v>0.73321493500000001</v>
      </c>
      <c r="EQ1994" s="152">
        <v>0.49645204700000001</v>
      </c>
      <c r="ER1994" s="152">
        <v>99.419439490000002</v>
      </c>
      <c r="FA1994" s="152">
        <v>7.5118651349999999</v>
      </c>
      <c r="FB1994" s="152">
        <v>1.1633762240000001</v>
      </c>
      <c r="FD1994" s="152">
        <v>26.052310500000001</v>
      </c>
      <c r="FE1994" s="152">
        <v>1.9046423779999999</v>
      </c>
      <c r="FF1994" s="152">
        <v>237.9427197</v>
      </c>
      <c r="FG1994" s="152">
        <v>1.5619699220000001</v>
      </c>
      <c r="FI1994" s="152">
        <v>29.630632689999999</v>
      </c>
      <c r="FJ1994" s="152">
        <v>7.2718385320000003</v>
      </c>
      <c r="FK1994" s="152">
        <v>60.662229140000001</v>
      </c>
      <c r="FL1994" s="152">
        <v>103.89902290000001</v>
      </c>
      <c r="FM1994" s="152">
        <v>18.17914734</v>
      </c>
      <c r="FP1994" s="152">
        <v>15.11905406</v>
      </c>
      <c r="FQ1994" s="152">
        <v>521.86946599999999</v>
      </c>
      <c r="FR1994" s="152">
        <v>32.45069968</v>
      </c>
      <c r="FS1994" s="152">
        <v>120.2017756</v>
      </c>
      <c r="FT1994" s="152">
        <v>6.1696982299999998</v>
      </c>
      <c r="FX1994" s="152">
        <v>0.69901729599999995</v>
      </c>
      <c r="FY1994" s="152">
        <v>310.7968788</v>
      </c>
      <c r="FZ1994" s="152">
        <v>12.42680183</v>
      </c>
      <c r="GA1994" s="152">
        <v>31.844165</v>
      </c>
      <c r="GB1994" s="152">
        <v>4.982186564</v>
      </c>
      <c r="GC1994" s="152">
        <v>23.452790799999999</v>
      </c>
      <c r="GD1994" s="152">
        <v>5.938384879</v>
      </c>
      <c r="GE1994" s="152">
        <v>1.908514037</v>
      </c>
      <c r="GF1994" s="152">
        <v>6.4187072939999998</v>
      </c>
      <c r="GG1994" s="152">
        <v>1.0389481</v>
      </c>
      <c r="GH1994" s="152">
        <v>5.9839719230000004</v>
      </c>
      <c r="GI1994" s="152">
        <v>1.217120789</v>
      </c>
      <c r="GJ1994" s="152">
        <v>3.3143113290000001</v>
      </c>
      <c r="GL1994" s="152">
        <v>3.1003324069999998</v>
      </c>
      <c r="GM1994" s="152">
        <v>0.47489654799999997</v>
      </c>
      <c r="GN1994" s="152">
        <v>3.5018751030000002</v>
      </c>
      <c r="GO1994" s="152">
        <v>0.45380135799999999</v>
      </c>
      <c r="GS1994" s="152">
        <v>3.847787845</v>
      </c>
      <c r="GT1994" s="152">
        <v>1.4611872930000001</v>
      </c>
      <c r="GU1994" s="152">
        <v>0.66209110100000002</v>
      </c>
      <c r="GW1994" s="152">
        <v>1.8</v>
      </c>
    </row>
    <row r="1995" spans="1:205">
      <c r="A1995" s="151">
        <v>7959</v>
      </c>
      <c r="B1995" s="152" t="s">
        <v>2859</v>
      </c>
      <c r="C1995" s="152" t="s">
        <v>2919</v>
      </c>
      <c r="D1995" s="152" t="s">
        <v>2920</v>
      </c>
      <c r="E1995" s="152" t="s">
        <v>2975</v>
      </c>
      <c r="F1995" s="152" t="s">
        <v>10441</v>
      </c>
      <c r="H1995" s="151">
        <v>311360</v>
      </c>
      <c r="J1995" s="151" t="s">
        <v>4267</v>
      </c>
      <c r="L1995" s="153" t="s">
        <v>4268</v>
      </c>
      <c r="M1995" s="153" t="s">
        <v>5245</v>
      </c>
      <c r="O1995" s="151">
        <v>2519</v>
      </c>
      <c r="P1995" s="152">
        <v>54.687849999999997</v>
      </c>
      <c r="Q1995" s="152">
        <v>-163.85968</v>
      </c>
      <c r="R1995" s="152" t="s">
        <v>2027</v>
      </c>
      <c r="S1995" s="152" t="s">
        <v>2716</v>
      </c>
      <c r="T1995" s="152">
        <v>53.38</v>
      </c>
      <c r="U1995" s="152">
        <v>2.67</v>
      </c>
      <c r="V1995" s="152">
        <v>15.39</v>
      </c>
      <c r="X1995" s="152">
        <v>10.87</v>
      </c>
      <c r="AA1995" s="152">
        <v>2.39</v>
      </c>
      <c r="AB1995" s="152">
        <v>0.21</v>
      </c>
      <c r="AC1995" s="152">
        <v>8.76</v>
      </c>
      <c r="AD1995" s="152">
        <v>4.07</v>
      </c>
      <c r="AE1995" s="152">
        <v>0.9</v>
      </c>
      <c r="AF1995" s="152">
        <v>0.72</v>
      </c>
      <c r="AJ1995" s="152">
        <v>2.0499999999999998</v>
      </c>
      <c r="AK1995" s="156">
        <f t="shared" si="31"/>
        <v>8.5000000000000006E-3</v>
      </c>
      <c r="AL1995" s="151">
        <v>85</v>
      </c>
      <c r="AM1995" s="151">
        <v>581</v>
      </c>
      <c r="AN1995" s="151">
        <v>1259</v>
      </c>
      <c r="AO1995" s="151">
        <v>607.86035200000003</v>
      </c>
      <c r="AW1995" s="152">
        <v>26.61</v>
      </c>
      <c r="DO1995" s="154">
        <v>67.85474816</v>
      </c>
      <c r="ED1995" s="152">
        <v>50.606670100000002</v>
      </c>
      <c r="EE1995" s="152">
        <v>1.8922896979999999</v>
      </c>
      <c r="EF1995" s="152">
        <v>17.422691789999998</v>
      </c>
      <c r="EH1995" s="152">
        <v>11.596275759999999</v>
      </c>
      <c r="EK1995" s="152">
        <v>0.21932517600000001</v>
      </c>
      <c r="EL1995" s="152">
        <v>4.5116592960000004</v>
      </c>
      <c r="EM1995" s="152">
        <v>8.6551206690000004</v>
      </c>
      <c r="EO1995" s="152">
        <v>3.2857400270000001</v>
      </c>
      <c r="EP1995" s="152">
        <v>0.73321493500000001</v>
      </c>
      <c r="EQ1995" s="152">
        <v>0.49645204700000001</v>
      </c>
      <c r="ER1995" s="152">
        <v>99.419439490000002</v>
      </c>
      <c r="FA1995" s="152">
        <v>7.5118651349999999</v>
      </c>
      <c r="FB1995" s="152">
        <v>1.1633762240000001</v>
      </c>
      <c r="FD1995" s="152">
        <v>26.052310500000001</v>
      </c>
      <c r="FE1995" s="152">
        <v>1.9046423779999999</v>
      </c>
      <c r="FF1995" s="152">
        <v>237.9427197</v>
      </c>
      <c r="FG1995" s="152">
        <v>1.5619699220000001</v>
      </c>
      <c r="FI1995" s="152">
        <v>29.630632689999999</v>
      </c>
      <c r="FJ1995" s="152">
        <v>7.2718385320000003</v>
      </c>
      <c r="FK1995" s="152">
        <v>60.662229140000001</v>
      </c>
      <c r="FL1995" s="152">
        <v>103.89902290000001</v>
      </c>
      <c r="FM1995" s="152">
        <v>18.17914734</v>
      </c>
      <c r="FP1995" s="152">
        <v>15.11905406</v>
      </c>
      <c r="FQ1995" s="152">
        <v>521.86946599999999</v>
      </c>
      <c r="FR1995" s="152">
        <v>32.45069968</v>
      </c>
      <c r="FS1995" s="152">
        <v>120.2017756</v>
      </c>
      <c r="FT1995" s="152">
        <v>6.1696982299999998</v>
      </c>
      <c r="FX1995" s="152">
        <v>0.69901729599999995</v>
      </c>
      <c r="FY1995" s="152">
        <v>310.7968788</v>
      </c>
      <c r="FZ1995" s="152">
        <v>12.42680183</v>
      </c>
      <c r="GA1995" s="152">
        <v>31.844165</v>
      </c>
      <c r="GB1995" s="152">
        <v>4.982186564</v>
      </c>
      <c r="GC1995" s="152">
        <v>23.452790799999999</v>
      </c>
      <c r="GD1995" s="152">
        <v>5.938384879</v>
      </c>
      <c r="GE1995" s="152">
        <v>1.908514037</v>
      </c>
      <c r="GF1995" s="152">
        <v>6.4187072939999998</v>
      </c>
      <c r="GG1995" s="152">
        <v>1.0389481</v>
      </c>
      <c r="GH1995" s="152">
        <v>5.9839719230000004</v>
      </c>
      <c r="GI1995" s="152">
        <v>1.217120789</v>
      </c>
      <c r="GJ1995" s="152">
        <v>3.3143113290000001</v>
      </c>
      <c r="GL1995" s="152">
        <v>3.1003324069999998</v>
      </c>
      <c r="GM1995" s="152">
        <v>0.47489654799999997</v>
      </c>
      <c r="GN1995" s="152">
        <v>3.5018751030000002</v>
      </c>
      <c r="GO1995" s="152">
        <v>0.45380135799999999</v>
      </c>
      <c r="GS1995" s="152">
        <v>3.847787845</v>
      </c>
      <c r="GT1995" s="152">
        <v>1.4611872930000001</v>
      </c>
      <c r="GU1995" s="152">
        <v>0.66209110100000002</v>
      </c>
      <c r="GW1995" s="152">
        <v>1.8</v>
      </c>
    </row>
    <row r="1996" spans="1:205">
      <c r="A1996" s="151">
        <v>7961</v>
      </c>
      <c r="B1996" s="152" t="s">
        <v>2859</v>
      </c>
      <c r="C1996" s="152" t="s">
        <v>2919</v>
      </c>
      <c r="D1996" s="152" t="s">
        <v>2920</v>
      </c>
      <c r="E1996" s="152" t="s">
        <v>2975</v>
      </c>
      <c r="F1996" s="152" t="s">
        <v>10442</v>
      </c>
      <c r="H1996" s="151">
        <v>311360</v>
      </c>
      <c r="J1996" s="151" t="s">
        <v>4267</v>
      </c>
      <c r="L1996" s="153" t="s">
        <v>4268</v>
      </c>
      <c r="M1996" s="153" t="s">
        <v>4933</v>
      </c>
      <c r="O1996" s="151">
        <v>2519</v>
      </c>
      <c r="P1996" s="152">
        <v>54.687849999999997</v>
      </c>
      <c r="Q1996" s="152">
        <v>-163.85968</v>
      </c>
      <c r="R1996" s="152" t="s">
        <v>2027</v>
      </c>
      <c r="S1996" s="152" t="s">
        <v>2716</v>
      </c>
      <c r="T1996" s="152">
        <v>51.9</v>
      </c>
      <c r="U1996" s="152">
        <v>1.86</v>
      </c>
      <c r="V1996" s="152">
        <v>15.29</v>
      </c>
      <c r="X1996" s="152">
        <v>12.11</v>
      </c>
      <c r="AA1996" s="152">
        <v>4.59</v>
      </c>
      <c r="AB1996" s="152">
        <v>0.26</v>
      </c>
      <c r="AC1996" s="152">
        <v>8.0399999999999991</v>
      </c>
      <c r="AD1996" s="152">
        <v>3.13</v>
      </c>
      <c r="AE1996" s="152">
        <v>0.76</v>
      </c>
      <c r="AF1996" s="152">
        <v>0.55000000000000004</v>
      </c>
      <c r="AJ1996" s="152">
        <v>1.65</v>
      </c>
      <c r="AK1996" s="156">
        <f t="shared" si="31"/>
        <v>7.4000000000000003E-3</v>
      </c>
      <c r="AL1996" s="151">
        <v>74</v>
      </c>
      <c r="AM1996" s="151">
        <v>305</v>
      </c>
      <c r="AN1996" s="151">
        <v>617</v>
      </c>
      <c r="AO1996" s="151">
        <v>406.37360000000001</v>
      </c>
      <c r="DO1996" s="154">
        <v>69.459774179999997</v>
      </c>
      <c r="ED1996" s="152">
        <v>50.606670100000002</v>
      </c>
      <c r="EE1996" s="152">
        <v>1.8922896979999999</v>
      </c>
      <c r="EF1996" s="152">
        <v>17.422691789999998</v>
      </c>
      <c r="EH1996" s="152">
        <v>11.596275759999999</v>
      </c>
      <c r="EK1996" s="152">
        <v>0.21932517600000001</v>
      </c>
      <c r="EL1996" s="152">
        <v>4.5116592960000004</v>
      </c>
      <c r="EM1996" s="152">
        <v>8.6551206690000004</v>
      </c>
      <c r="EO1996" s="152">
        <v>3.2857400270000001</v>
      </c>
      <c r="EP1996" s="152">
        <v>0.73321493500000001</v>
      </c>
      <c r="EQ1996" s="152">
        <v>0.49645204700000001</v>
      </c>
      <c r="ER1996" s="152">
        <v>99.419439490000002</v>
      </c>
      <c r="FA1996" s="152">
        <v>7.5118651349999999</v>
      </c>
      <c r="FB1996" s="152">
        <v>1.1633762240000001</v>
      </c>
      <c r="FD1996" s="152">
        <v>26.052310500000001</v>
      </c>
      <c r="FE1996" s="152">
        <v>1.9046423779999999</v>
      </c>
      <c r="FF1996" s="152">
        <v>237.9427197</v>
      </c>
      <c r="FG1996" s="152">
        <v>1.5619699220000001</v>
      </c>
      <c r="FI1996" s="152">
        <v>29.630632689999999</v>
      </c>
      <c r="FJ1996" s="152">
        <v>7.2718385320000003</v>
      </c>
      <c r="FK1996" s="152">
        <v>60.662229140000001</v>
      </c>
      <c r="FL1996" s="152">
        <v>103.89902290000001</v>
      </c>
      <c r="FM1996" s="152">
        <v>18.17914734</v>
      </c>
      <c r="FP1996" s="152">
        <v>15.11905406</v>
      </c>
      <c r="FQ1996" s="152">
        <v>521.86946599999999</v>
      </c>
      <c r="FR1996" s="152">
        <v>32.45069968</v>
      </c>
      <c r="FS1996" s="152">
        <v>120.2017756</v>
      </c>
      <c r="FT1996" s="152">
        <v>6.1696982299999998</v>
      </c>
      <c r="FX1996" s="152">
        <v>0.69901729599999995</v>
      </c>
      <c r="FY1996" s="152">
        <v>310.7968788</v>
      </c>
      <c r="FZ1996" s="152">
        <v>12.42680183</v>
      </c>
      <c r="GA1996" s="152">
        <v>31.844165</v>
      </c>
      <c r="GB1996" s="152">
        <v>4.982186564</v>
      </c>
      <c r="GC1996" s="152">
        <v>23.452790799999999</v>
      </c>
      <c r="GD1996" s="152">
        <v>5.938384879</v>
      </c>
      <c r="GE1996" s="152">
        <v>1.908514037</v>
      </c>
      <c r="GF1996" s="152">
        <v>6.4187072939999998</v>
      </c>
      <c r="GG1996" s="152">
        <v>1.0389481</v>
      </c>
      <c r="GH1996" s="152">
        <v>5.9839719230000004</v>
      </c>
      <c r="GI1996" s="152">
        <v>1.217120789</v>
      </c>
      <c r="GJ1996" s="152">
        <v>3.3143113290000001</v>
      </c>
      <c r="GL1996" s="152">
        <v>3.1003324069999998</v>
      </c>
      <c r="GM1996" s="152">
        <v>0.47489654799999997</v>
      </c>
      <c r="GN1996" s="152">
        <v>3.5018751030000002</v>
      </c>
      <c r="GO1996" s="152">
        <v>0.45380135799999999</v>
      </c>
      <c r="GS1996" s="152">
        <v>3.847787845</v>
      </c>
      <c r="GT1996" s="152">
        <v>1.4611872930000001</v>
      </c>
      <c r="GU1996" s="152">
        <v>0.66209110100000002</v>
      </c>
      <c r="GW1996" s="152">
        <v>1.8</v>
      </c>
    </row>
    <row r="1997" spans="1:205">
      <c r="A1997" s="151">
        <v>7962</v>
      </c>
      <c r="B1997" s="152" t="s">
        <v>2859</v>
      </c>
      <c r="C1997" s="152" t="s">
        <v>2919</v>
      </c>
      <c r="D1997" s="152" t="s">
        <v>2920</v>
      </c>
      <c r="E1997" s="152" t="s">
        <v>2975</v>
      </c>
      <c r="F1997" s="152" t="s">
        <v>10443</v>
      </c>
      <c r="H1997" s="151">
        <v>311360</v>
      </c>
      <c r="J1997" s="151" t="s">
        <v>4267</v>
      </c>
      <c r="L1997" s="153" t="s">
        <v>4268</v>
      </c>
      <c r="M1997" s="153" t="s">
        <v>5351</v>
      </c>
      <c r="O1997" s="151">
        <v>2519</v>
      </c>
      <c r="P1997" s="152">
        <v>54.687849999999997</v>
      </c>
      <c r="Q1997" s="152">
        <v>-163.85968</v>
      </c>
      <c r="R1997" s="152" t="s">
        <v>2027</v>
      </c>
      <c r="S1997" s="152" t="s">
        <v>2716</v>
      </c>
      <c r="T1997" s="152">
        <v>54.53</v>
      </c>
      <c r="U1997" s="152">
        <v>3.18</v>
      </c>
      <c r="V1997" s="152">
        <v>12.73</v>
      </c>
      <c r="X1997" s="152">
        <v>11.93</v>
      </c>
      <c r="AA1997" s="152">
        <v>3.11</v>
      </c>
      <c r="AB1997" s="152">
        <v>0.24</v>
      </c>
      <c r="AC1997" s="152">
        <v>8.3000000000000007</v>
      </c>
      <c r="AD1997" s="152">
        <v>2.35</v>
      </c>
      <c r="AE1997" s="152">
        <v>1.27</v>
      </c>
      <c r="AF1997" s="152">
        <v>1</v>
      </c>
      <c r="AJ1997" s="152">
        <v>2.56</v>
      </c>
      <c r="AK1997" s="156">
        <f t="shared" si="31"/>
        <v>1.2800000000000001E-2</v>
      </c>
      <c r="AL1997" s="151">
        <v>128</v>
      </c>
      <c r="AM1997" s="151">
        <v>803</v>
      </c>
      <c r="AN1997" s="151">
        <v>103</v>
      </c>
      <c r="AO1997" s="151">
        <v>620.78297599999996</v>
      </c>
      <c r="AW1997" s="152">
        <v>30.06</v>
      </c>
      <c r="DO1997" s="154">
        <v>72.05944891</v>
      </c>
      <c r="ED1997" s="152">
        <v>50.606670100000002</v>
      </c>
      <c r="EE1997" s="152">
        <v>1.8922896979999999</v>
      </c>
      <c r="EF1997" s="152">
        <v>17.422691789999998</v>
      </c>
      <c r="EH1997" s="152">
        <v>11.596275759999999</v>
      </c>
      <c r="EK1997" s="152">
        <v>0.21932517600000001</v>
      </c>
      <c r="EL1997" s="152">
        <v>4.5116592960000004</v>
      </c>
      <c r="EM1997" s="152">
        <v>8.6551206690000004</v>
      </c>
      <c r="EO1997" s="152">
        <v>3.2857400270000001</v>
      </c>
      <c r="EP1997" s="152">
        <v>0.73321493500000001</v>
      </c>
      <c r="EQ1997" s="152">
        <v>0.49645204700000001</v>
      </c>
      <c r="ER1997" s="152">
        <v>99.419439490000002</v>
      </c>
      <c r="FA1997" s="152">
        <v>7.5118651349999999</v>
      </c>
      <c r="FB1997" s="152">
        <v>1.1633762240000001</v>
      </c>
      <c r="FD1997" s="152">
        <v>26.052310500000001</v>
      </c>
      <c r="FE1997" s="152">
        <v>1.9046423779999999</v>
      </c>
      <c r="FF1997" s="152">
        <v>237.9427197</v>
      </c>
      <c r="FG1997" s="152">
        <v>1.5619699220000001</v>
      </c>
      <c r="FI1997" s="152">
        <v>29.630632689999999</v>
      </c>
      <c r="FJ1997" s="152">
        <v>7.2718385320000003</v>
      </c>
      <c r="FK1997" s="152">
        <v>60.662229140000001</v>
      </c>
      <c r="FL1997" s="152">
        <v>103.89902290000001</v>
      </c>
      <c r="FM1997" s="152">
        <v>18.17914734</v>
      </c>
      <c r="FP1997" s="152">
        <v>15.11905406</v>
      </c>
      <c r="FQ1997" s="152">
        <v>521.86946599999999</v>
      </c>
      <c r="FR1997" s="152">
        <v>32.45069968</v>
      </c>
      <c r="FS1997" s="152">
        <v>120.2017756</v>
      </c>
      <c r="FT1997" s="152">
        <v>6.1696982299999998</v>
      </c>
      <c r="FX1997" s="152">
        <v>0.69901729599999995</v>
      </c>
      <c r="FY1997" s="152">
        <v>310.7968788</v>
      </c>
      <c r="FZ1997" s="152">
        <v>12.42680183</v>
      </c>
      <c r="GA1997" s="152">
        <v>31.844165</v>
      </c>
      <c r="GB1997" s="152">
        <v>4.982186564</v>
      </c>
      <c r="GC1997" s="152">
        <v>23.452790799999999</v>
      </c>
      <c r="GD1997" s="152">
        <v>5.938384879</v>
      </c>
      <c r="GE1997" s="152">
        <v>1.908514037</v>
      </c>
      <c r="GF1997" s="152">
        <v>6.4187072939999998</v>
      </c>
      <c r="GG1997" s="152">
        <v>1.0389481</v>
      </c>
      <c r="GH1997" s="152">
        <v>5.9839719230000004</v>
      </c>
      <c r="GI1997" s="152">
        <v>1.217120789</v>
      </c>
      <c r="GJ1997" s="152">
        <v>3.3143113290000001</v>
      </c>
      <c r="GL1997" s="152">
        <v>3.1003324069999998</v>
      </c>
      <c r="GM1997" s="152">
        <v>0.47489654799999997</v>
      </c>
      <c r="GN1997" s="152">
        <v>3.5018751030000002</v>
      </c>
      <c r="GO1997" s="152">
        <v>0.45380135799999999</v>
      </c>
      <c r="GS1997" s="152">
        <v>3.847787845</v>
      </c>
      <c r="GT1997" s="152">
        <v>1.4611872930000001</v>
      </c>
      <c r="GU1997" s="152">
        <v>0.66209110100000002</v>
      </c>
      <c r="GW1997" s="152">
        <v>1.8</v>
      </c>
    </row>
    <row r="1998" spans="1:205">
      <c r="A1998" s="151">
        <v>7963</v>
      </c>
      <c r="B1998" s="152" t="s">
        <v>2859</v>
      </c>
      <c r="C1998" s="152" t="s">
        <v>2919</v>
      </c>
      <c r="D1998" s="152" t="s">
        <v>2920</v>
      </c>
      <c r="E1998" s="152" t="s">
        <v>2975</v>
      </c>
      <c r="F1998" s="152" t="s">
        <v>10444</v>
      </c>
      <c r="H1998" s="151">
        <v>311360</v>
      </c>
      <c r="J1998" s="151" t="s">
        <v>4267</v>
      </c>
      <c r="L1998" s="153" t="s">
        <v>4268</v>
      </c>
      <c r="M1998" s="153" t="s">
        <v>4525</v>
      </c>
      <c r="O1998" s="151">
        <v>2519</v>
      </c>
      <c r="P1998" s="152">
        <v>54.687849999999997</v>
      </c>
      <c r="Q1998" s="152">
        <v>-163.85968</v>
      </c>
      <c r="R1998" s="152" t="s">
        <v>2027</v>
      </c>
      <c r="S1998" s="152" t="s">
        <v>2716</v>
      </c>
      <c r="T1998" s="152">
        <v>50.59</v>
      </c>
      <c r="U1998" s="152">
        <v>2.0299999999999998</v>
      </c>
      <c r="V1998" s="152">
        <v>16.059999999999999</v>
      </c>
      <c r="X1998" s="152">
        <v>12.34</v>
      </c>
      <c r="AA1998" s="152">
        <v>4.13</v>
      </c>
      <c r="AB1998" s="152">
        <v>0.24</v>
      </c>
      <c r="AC1998" s="152">
        <v>8.48</v>
      </c>
      <c r="AD1998" s="152">
        <v>3.41</v>
      </c>
      <c r="AE1998" s="152">
        <v>0.87</v>
      </c>
      <c r="AF1998" s="152">
        <v>0.6</v>
      </c>
      <c r="AJ1998" s="152">
        <v>1.2</v>
      </c>
      <c r="AK1998" s="156">
        <f t="shared" si="31"/>
        <v>5.4000000000000003E-3</v>
      </c>
      <c r="AL1998" s="151">
        <v>54</v>
      </c>
      <c r="AM1998" s="151">
        <v>530</v>
      </c>
      <c r="AN1998" s="151">
        <v>643</v>
      </c>
      <c r="AO1998" s="151">
        <v>837.70571199999995</v>
      </c>
      <c r="AQ1998" s="152">
        <v>9.77</v>
      </c>
      <c r="AW1998" s="152">
        <v>31.31</v>
      </c>
      <c r="AY1998" s="151">
        <v>244.94</v>
      </c>
      <c r="AZ1998" s="152">
        <v>6.84</v>
      </c>
      <c r="BB1998" s="152">
        <v>1.91</v>
      </c>
      <c r="BC1998" s="152">
        <v>96.94</v>
      </c>
      <c r="BD1998" s="152">
        <v>83.72</v>
      </c>
      <c r="BG1998" s="152">
        <v>17.16</v>
      </c>
      <c r="BH1998" s="152">
        <v>456.35</v>
      </c>
      <c r="BI1998" s="152">
        <v>40.049999999999997</v>
      </c>
      <c r="BJ1998" s="152">
        <v>160.94999999999999</v>
      </c>
      <c r="BK1998" s="152">
        <v>7.5</v>
      </c>
      <c r="BO1998" s="152">
        <v>340.98</v>
      </c>
      <c r="BP1998" s="152">
        <v>15.21</v>
      </c>
      <c r="BQ1998" s="152">
        <v>36.78</v>
      </c>
      <c r="BR1998" s="152">
        <v>5.86</v>
      </c>
      <c r="BS1998" s="152">
        <v>29.36</v>
      </c>
      <c r="BT1998" s="152">
        <v>7.51</v>
      </c>
      <c r="BU1998" s="152">
        <v>2.2999999999999998</v>
      </c>
      <c r="BV1998" s="152">
        <v>8.9</v>
      </c>
      <c r="BX1998" s="152">
        <v>8.06</v>
      </c>
      <c r="BZ1998" s="152">
        <v>4.3</v>
      </c>
      <c r="CB1998" s="152">
        <v>4.37</v>
      </c>
      <c r="CC1998" s="152">
        <v>0.66</v>
      </c>
      <c r="CD1998" s="152">
        <v>4.5</v>
      </c>
      <c r="CH1998" s="152">
        <v>4.55</v>
      </c>
      <c r="CJ1998" s="152">
        <v>1.99</v>
      </c>
      <c r="CK1998" s="152">
        <v>0.75</v>
      </c>
      <c r="DO1998" s="154">
        <v>71.372687880000001</v>
      </c>
      <c r="ED1998" s="152">
        <v>50.606670100000002</v>
      </c>
      <c r="EE1998" s="152">
        <v>1.8922896979999999</v>
      </c>
      <c r="EF1998" s="152">
        <v>17.422691789999998</v>
      </c>
      <c r="EH1998" s="152">
        <v>11.596275759999999</v>
      </c>
      <c r="EK1998" s="152">
        <v>0.21932517600000001</v>
      </c>
      <c r="EL1998" s="152">
        <v>4.5116592960000004</v>
      </c>
      <c r="EM1998" s="152">
        <v>8.6551206690000004</v>
      </c>
      <c r="EO1998" s="152">
        <v>3.2857400270000001</v>
      </c>
      <c r="EP1998" s="152">
        <v>0.73321493500000001</v>
      </c>
      <c r="EQ1998" s="152">
        <v>0.49645204700000001</v>
      </c>
      <c r="ER1998" s="152">
        <v>99.419439490000002</v>
      </c>
      <c r="FA1998" s="152">
        <v>7.5118651349999999</v>
      </c>
      <c r="FB1998" s="152">
        <v>1.1633762240000001</v>
      </c>
      <c r="FD1998" s="152">
        <v>26.052310500000001</v>
      </c>
      <c r="FE1998" s="152">
        <v>1.9046423779999999</v>
      </c>
      <c r="FF1998" s="152">
        <v>237.9427197</v>
      </c>
      <c r="FG1998" s="152">
        <v>1.5619699220000001</v>
      </c>
      <c r="FI1998" s="152">
        <v>29.630632689999999</v>
      </c>
      <c r="FJ1998" s="152">
        <v>7.2718385320000003</v>
      </c>
      <c r="FK1998" s="152">
        <v>60.662229140000001</v>
      </c>
      <c r="FL1998" s="152">
        <v>103.89902290000001</v>
      </c>
      <c r="FM1998" s="152">
        <v>18.17914734</v>
      </c>
      <c r="FP1998" s="152">
        <v>15.11905406</v>
      </c>
      <c r="FQ1998" s="152">
        <v>521.86946599999999</v>
      </c>
      <c r="FR1998" s="152">
        <v>32.45069968</v>
      </c>
      <c r="FS1998" s="152">
        <v>120.2017756</v>
      </c>
      <c r="FT1998" s="152">
        <v>6.1696982299999998</v>
      </c>
      <c r="FX1998" s="152">
        <v>0.69901729599999995</v>
      </c>
      <c r="FY1998" s="152">
        <v>310.7968788</v>
      </c>
      <c r="FZ1998" s="152">
        <v>12.42680183</v>
      </c>
      <c r="GA1998" s="152">
        <v>31.844165</v>
      </c>
      <c r="GB1998" s="152">
        <v>4.982186564</v>
      </c>
      <c r="GC1998" s="152">
        <v>23.452790799999999</v>
      </c>
      <c r="GD1998" s="152">
        <v>5.938384879</v>
      </c>
      <c r="GE1998" s="152">
        <v>1.908514037</v>
      </c>
      <c r="GF1998" s="152">
        <v>6.4187072939999998</v>
      </c>
      <c r="GG1998" s="152">
        <v>1.0389481</v>
      </c>
      <c r="GH1998" s="152">
        <v>5.9839719230000004</v>
      </c>
      <c r="GI1998" s="152">
        <v>1.217120789</v>
      </c>
      <c r="GJ1998" s="152">
        <v>3.3143113290000001</v>
      </c>
      <c r="GL1998" s="152">
        <v>3.1003324069999998</v>
      </c>
      <c r="GM1998" s="152">
        <v>0.47489654799999997</v>
      </c>
      <c r="GN1998" s="152">
        <v>3.5018751030000002</v>
      </c>
      <c r="GO1998" s="152">
        <v>0.45380135799999999</v>
      </c>
      <c r="GS1998" s="152">
        <v>3.847787845</v>
      </c>
      <c r="GT1998" s="152">
        <v>1.4611872930000001</v>
      </c>
      <c r="GU1998" s="152">
        <v>0.66209110100000002</v>
      </c>
      <c r="GW1998" s="152">
        <v>1.8</v>
      </c>
    </row>
    <row r="1999" spans="1:205">
      <c r="A1999" s="151">
        <v>7964</v>
      </c>
      <c r="B1999" s="152" t="s">
        <v>2859</v>
      </c>
      <c r="C1999" s="152" t="s">
        <v>2919</v>
      </c>
      <c r="D1999" s="152" t="s">
        <v>2920</v>
      </c>
      <c r="E1999" s="152" t="s">
        <v>2975</v>
      </c>
      <c r="F1999" s="152" t="s">
        <v>10445</v>
      </c>
      <c r="H1999" s="151">
        <v>311360</v>
      </c>
      <c r="J1999" s="151" t="s">
        <v>4267</v>
      </c>
      <c r="L1999" s="153" t="s">
        <v>4268</v>
      </c>
      <c r="M1999" s="153" t="s">
        <v>4269</v>
      </c>
      <c r="O1999" s="151">
        <v>2519</v>
      </c>
      <c r="P1999" s="152">
        <v>54.687849999999997</v>
      </c>
      <c r="Q1999" s="152">
        <v>-163.85968</v>
      </c>
      <c r="R1999" s="152" t="s">
        <v>2027</v>
      </c>
      <c r="S1999" s="152" t="s">
        <v>2716</v>
      </c>
      <c r="T1999" s="152">
        <v>49.74</v>
      </c>
      <c r="U1999" s="152">
        <v>1.62</v>
      </c>
      <c r="V1999" s="152">
        <v>13.99</v>
      </c>
      <c r="X1999" s="152">
        <v>12.83</v>
      </c>
      <c r="AA1999" s="152">
        <v>4.95</v>
      </c>
      <c r="AB1999" s="152">
        <v>0.24</v>
      </c>
      <c r="AC1999" s="152">
        <v>7.97</v>
      </c>
      <c r="AD1999" s="152">
        <v>3.29</v>
      </c>
      <c r="AE1999" s="152">
        <v>0.78</v>
      </c>
      <c r="AF1999" s="152">
        <v>0.68</v>
      </c>
      <c r="AJ1999" s="152">
        <v>2.11</v>
      </c>
      <c r="AK1999" s="156">
        <f t="shared" si="31"/>
        <v>1.37E-2</v>
      </c>
      <c r="AL1999" s="151">
        <v>137</v>
      </c>
      <c r="AM1999" s="151">
        <v>474</v>
      </c>
      <c r="AN1999" s="151">
        <v>922</v>
      </c>
      <c r="AO1999" s="151">
        <v>606.19983999999999</v>
      </c>
      <c r="AQ1999" s="152">
        <v>10.4</v>
      </c>
      <c r="AY1999" s="151">
        <v>243.48</v>
      </c>
      <c r="AZ1999" s="152">
        <v>7.51</v>
      </c>
      <c r="BB1999" s="152">
        <v>7.07</v>
      </c>
      <c r="BC1999" s="152">
        <v>64.489999999999995</v>
      </c>
      <c r="BD1999" s="152">
        <v>105.42</v>
      </c>
      <c r="BG1999" s="152">
        <v>16.45</v>
      </c>
      <c r="BH1999" s="152">
        <v>478.2</v>
      </c>
      <c r="BI1999" s="152">
        <v>44.46</v>
      </c>
      <c r="BJ1999" s="152">
        <v>168.11</v>
      </c>
      <c r="BK1999" s="152">
        <v>7.56</v>
      </c>
      <c r="BO1999" s="152">
        <v>332.62</v>
      </c>
      <c r="BP1999" s="152">
        <v>16.21</v>
      </c>
      <c r="BQ1999" s="152">
        <v>38.200000000000003</v>
      </c>
      <c r="BR1999" s="152">
        <v>6.28</v>
      </c>
      <c r="BS1999" s="152">
        <v>30.1</v>
      </c>
      <c r="BT1999" s="152">
        <v>7.57</v>
      </c>
      <c r="BU1999" s="152">
        <v>2.17</v>
      </c>
      <c r="BV1999" s="152">
        <v>8.8800000000000008</v>
      </c>
      <c r="BX1999" s="152">
        <v>8.06</v>
      </c>
      <c r="BZ1999" s="152">
        <v>4.76</v>
      </c>
      <c r="CB1999" s="152">
        <v>4.37</v>
      </c>
      <c r="CC1999" s="152">
        <v>0.64</v>
      </c>
      <c r="CD1999" s="152">
        <v>4.57</v>
      </c>
      <c r="CH1999" s="152">
        <v>4.43</v>
      </c>
      <c r="CJ1999" s="152">
        <v>2.0499999999999998</v>
      </c>
      <c r="CK1999" s="152">
        <v>0.75</v>
      </c>
      <c r="DO1999" s="154">
        <v>66.870283180000001</v>
      </c>
      <c r="ED1999" s="152">
        <v>50.606670100000002</v>
      </c>
      <c r="EE1999" s="152">
        <v>1.8922896979999999</v>
      </c>
      <c r="EF1999" s="152">
        <v>17.422691789999998</v>
      </c>
      <c r="EH1999" s="152">
        <v>11.596275759999999</v>
      </c>
      <c r="EK1999" s="152">
        <v>0.21932517600000001</v>
      </c>
      <c r="EL1999" s="152">
        <v>4.5116592960000004</v>
      </c>
      <c r="EM1999" s="152">
        <v>8.6551206690000004</v>
      </c>
      <c r="EO1999" s="152">
        <v>3.2857400270000001</v>
      </c>
      <c r="EP1999" s="152">
        <v>0.73321493500000001</v>
      </c>
      <c r="EQ1999" s="152">
        <v>0.49645204700000001</v>
      </c>
      <c r="ER1999" s="152">
        <v>99.419439490000002</v>
      </c>
      <c r="FA1999" s="152">
        <v>7.5118651349999999</v>
      </c>
      <c r="FB1999" s="152">
        <v>1.1633762240000001</v>
      </c>
      <c r="FD1999" s="152">
        <v>26.052310500000001</v>
      </c>
      <c r="FE1999" s="152">
        <v>1.9046423779999999</v>
      </c>
      <c r="FF1999" s="152">
        <v>237.9427197</v>
      </c>
      <c r="FG1999" s="152">
        <v>1.5619699220000001</v>
      </c>
      <c r="FI1999" s="152">
        <v>29.630632689999999</v>
      </c>
      <c r="FJ1999" s="152">
        <v>7.2718385320000003</v>
      </c>
      <c r="FK1999" s="152">
        <v>60.662229140000001</v>
      </c>
      <c r="FL1999" s="152">
        <v>103.89902290000001</v>
      </c>
      <c r="FM1999" s="152">
        <v>18.17914734</v>
      </c>
      <c r="FP1999" s="152">
        <v>15.11905406</v>
      </c>
      <c r="FQ1999" s="152">
        <v>521.86946599999999</v>
      </c>
      <c r="FR1999" s="152">
        <v>32.45069968</v>
      </c>
      <c r="FS1999" s="152">
        <v>120.2017756</v>
      </c>
      <c r="FT1999" s="152">
        <v>6.1696982299999998</v>
      </c>
      <c r="FX1999" s="152">
        <v>0.69901729599999995</v>
      </c>
      <c r="FY1999" s="152">
        <v>310.7968788</v>
      </c>
      <c r="FZ1999" s="152">
        <v>12.42680183</v>
      </c>
      <c r="GA1999" s="152">
        <v>31.844165</v>
      </c>
      <c r="GB1999" s="152">
        <v>4.982186564</v>
      </c>
      <c r="GC1999" s="152">
        <v>23.452790799999999</v>
      </c>
      <c r="GD1999" s="152">
        <v>5.938384879</v>
      </c>
      <c r="GE1999" s="152">
        <v>1.908514037</v>
      </c>
      <c r="GF1999" s="152">
        <v>6.4187072939999998</v>
      </c>
      <c r="GG1999" s="152">
        <v>1.0389481</v>
      </c>
      <c r="GH1999" s="152">
        <v>5.9839719230000004</v>
      </c>
      <c r="GI1999" s="152">
        <v>1.217120789</v>
      </c>
      <c r="GJ1999" s="152">
        <v>3.3143113290000001</v>
      </c>
      <c r="GL1999" s="152">
        <v>3.1003324069999998</v>
      </c>
      <c r="GM1999" s="152">
        <v>0.47489654799999997</v>
      </c>
      <c r="GN1999" s="152">
        <v>3.5018751030000002</v>
      </c>
      <c r="GO1999" s="152">
        <v>0.45380135799999999</v>
      </c>
      <c r="GS1999" s="152">
        <v>3.847787845</v>
      </c>
      <c r="GT1999" s="152">
        <v>1.4611872930000001</v>
      </c>
      <c r="GU1999" s="152">
        <v>0.66209110100000002</v>
      </c>
      <c r="GW1999" s="152">
        <v>1.8</v>
      </c>
    </row>
    <row r="2000" spans="1:205">
      <c r="A2000" s="151">
        <v>7970</v>
      </c>
      <c r="B2000" s="152" t="s">
        <v>2859</v>
      </c>
      <c r="C2000" s="152" t="s">
        <v>2919</v>
      </c>
      <c r="D2000" s="152" t="s">
        <v>2920</v>
      </c>
      <c r="E2000" s="152" t="s">
        <v>2975</v>
      </c>
      <c r="F2000" s="152" t="s">
        <v>10446</v>
      </c>
      <c r="H2000" s="151">
        <v>311360</v>
      </c>
      <c r="J2000" s="151" t="s">
        <v>4267</v>
      </c>
      <c r="L2000" s="153" t="s">
        <v>4268</v>
      </c>
      <c r="M2000" s="153" t="s">
        <v>5190</v>
      </c>
      <c r="O2000" s="151">
        <v>2519</v>
      </c>
      <c r="P2000" s="152">
        <v>54.687849999999997</v>
      </c>
      <c r="Q2000" s="152">
        <v>-163.85968</v>
      </c>
      <c r="R2000" s="152" t="s">
        <v>2027</v>
      </c>
      <c r="S2000" s="152" t="s">
        <v>2716</v>
      </c>
      <c r="T2000" s="152">
        <v>53.05</v>
      </c>
      <c r="U2000" s="152">
        <v>2.64</v>
      </c>
      <c r="V2000" s="152">
        <v>12.83</v>
      </c>
      <c r="X2000" s="152">
        <v>13.46</v>
      </c>
      <c r="AA2000" s="152">
        <v>3.01</v>
      </c>
      <c r="AB2000" s="152">
        <v>0.27</v>
      </c>
      <c r="AC2000" s="152">
        <v>8.4600000000000009</v>
      </c>
      <c r="AD2000" s="152">
        <v>2.42</v>
      </c>
      <c r="AE2000" s="152">
        <v>1.0900000000000001</v>
      </c>
      <c r="AF2000" s="152">
        <v>0.97</v>
      </c>
      <c r="AJ2000" s="152">
        <v>2.3199999999999998</v>
      </c>
      <c r="AK2000" s="156">
        <f t="shared" si="31"/>
        <v>2.8999999999999998E-3</v>
      </c>
      <c r="AL2000" s="151">
        <v>29</v>
      </c>
      <c r="AM2000" s="151">
        <v>646</v>
      </c>
      <c r="AN2000" s="151">
        <v>106</v>
      </c>
      <c r="AO2000" s="151">
        <v>517.13088000000005</v>
      </c>
      <c r="AW2000" s="152">
        <v>18.97</v>
      </c>
      <c r="DO2000" s="154">
        <v>64.990730749999997</v>
      </c>
      <c r="ED2000" s="152">
        <v>50.606670100000002</v>
      </c>
      <c r="EE2000" s="152">
        <v>1.8922896979999999</v>
      </c>
      <c r="EF2000" s="152">
        <v>17.422691789999998</v>
      </c>
      <c r="EH2000" s="152">
        <v>11.596275759999999</v>
      </c>
      <c r="EK2000" s="152">
        <v>0.21932517600000001</v>
      </c>
      <c r="EL2000" s="152">
        <v>4.5116592960000004</v>
      </c>
      <c r="EM2000" s="152">
        <v>8.6551206690000004</v>
      </c>
      <c r="EO2000" s="152">
        <v>3.2857400270000001</v>
      </c>
      <c r="EP2000" s="152">
        <v>0.73321493500000001</v>
      </c>
      <c r="EQ2000" s="152">
        <v>0.49645204700000001</v>
      </c>
      <c r="ER2000" s="152">
        <v>99.419439490000002</v>
      </c>
      <c r="FA2000" s="152">
        <v>7.5118651349999999</v>
      </c>
      <c r="FB2000" s="152">
        <v>1.1633762240000001</v>
      </c>
      <c r="FD2000" s="152">
        <v>26.052310500000001</v>
      </c>
      <c r="FE2000" s="152">
        <v>1.9046423779999999</v>
      </c>
      <c r="FF2000" s="152">
        <v>237.9427197</v>
      </c>
      <c r="FG2000" s="152">
        <v>1.5619699220000001</v>
      </c>
      <c r="FI2000" s="152">
        <v>29.630632689999999</v>
      </c>
      <c r="FJ2000" s="152">
        <v>7.2718385320000003</v>
      </c>
      <c r="FK2000" s="152">
        <v>60.662229140000001</v>
      </c>
      <c r="FL2000" s="152">
        <v>103.89902290000001</v>
      </c>
      <c r="FM2000" s="152">
        <v>18.17914734</v>
      </c>
      <c r="FP2000" s="152">
        <v>15.11905406</v>
      </c>
      <c r="FQ2000" s="152">
        <v>521.86946599999999</v>
      </c>
      <c r="FR2000" s="152">
        <v>32.45069968</v>
      </c>
      <c r="FS2000" s="152">
        <v>120.2017756</v>
      </c>
      <c r="FT2000" s="152">
        <v>6.1696982299999998</v>
      </c>
      <c r="FX2000" s="152">
        <v>0.69901729599999995</v>
      </c>
      <c r="FY2000" s="152">
        <v>310.7968788</v>
      </c>
      <c r="FZ2000" s="152">
        <v>12.42680183</v>
      </c>
      <c r="GA2000" s="152">
        <v>31.844165</v>
      </c>
      <c r="GB2000" s="152">
        <v>4.982186564</v>
      </c>
      <c r="GC2000" s="152">
        <v>23.452790799999999</v>
      </c>
      <c r="GD2000" s="152">
        <v>5.938384879</v>
      </c>
      <c r="GE2000" s="152">
        <v>1.908514037</v>
      </c>
      <c r="GF2000" s="152">
        <v>6.4187072939999998</v>
      </c>
      <c r="GG2000" s="152">
        <v>1.0389481</v>
      </c>
      <c r="GH2000" s="152">
        <v>5.9839719230000004</v>
      </c>
      <c r="GI2000" s="152">
        <v>1.217120789</v>
      </c>
      <c r="GJ2000" s="152">
        <v>3.3143113290000001</v>
      </c>
      <c r="GL2000" s="152">
        <v>3.1003324069999998</v>
      </c>
      <c r="GM2000" s="152">
        <v>0.47489654799999997</v>
      </c>
      <c r="GN2000" s="152">
        <v>3.5018751030000002</v>
      </c>
      <c r="GO2000" s="152">
        <v>0.45380135799999999</v>
      </c>
      <c r="GS2000" s="152">
        <v>3.847787845</v>
      </c>
      <c r="GT2000" s="152">
        <v>1.4611872930000001</v>
      </c>
      <c r="GU2000" s="152">
        <v>0.66209110100000002</v>
      </c>
      <c r="GW2000" s="152">
        <v>1.8</v>
      </c>
    </row>
    <row r="2001" spans="1:205">
      <c r="A2001" s="151">
        <v>7971</v>
      </c>
      <c r="B2001" s="152" t="s">
        <v>2859</v>
      </c>
      <c r="C2001" s="152" t="s">
        <v>2919</v>
      </c>
      <c r="D2001" s="152" t="s">
        <v>2920</v>
      </c>
      <c r="E2001" s="152" t="s">
        <v>2975</v>
      </c>
      <c r="F2001" s="152" t="s">
        <v>10447</v>
      </c>
      <c r="H2001" s="151">
        <v>311360</v>
      </c>
      <c r="J2001" s="151" t="s">
        <v>4267</v>
      </c>
      <c r="L2001" s="153" t="s">
        <v>4268</v>
      </c>
      <c r="M2001" s="153" t="s">
        <v>4371</v>
      </c>
      <c r="O2001" s="151">
        <v>2519</v>
      </c>
      <c r="P2001" s="152">
        <v>54.687849999999997</v>
      </c>
      <c r="Q2001" s="152">
        <v>-163.85968</v>
      </c>
      <c r="R2001" s="152" t="s">
        <v>2027</v>
      </c>
      <c r="S2001" s="152" t="s">
        <v>2716</v>
      </c>
      <c r="T2001" s="152">
        <v>50.1</v>
      </c>
      <c r="U2001" s="152">
        <v>2.09</v>
      </c>
      <c r="V2001" s="152">
        <v>16.170000000000002</v>
      </c>
      <c r="X2001" s="152">
        <v>12.71</v>
      </c>
      <c r="AA2001" s="152">
        <v>4.1900000000000004</v>
      </c>
      <c r="AB2001" s="152">
        <v>0.2</v>
      </c>
      <c r="AC2001" s="152">
        <v>8.43</v>
      </c>
      <c r="AD2001" s="152">
        <v>3.34</v>
      </c>
      <c r="AE2001" s="152">
        <v>0.78</v>
      </c>
      <c r="AF2001" s="152">
        <v>0.55000000000000004</v>
      </c>
      <c r="AJ2001" s="152">
        <v>1.58</v>
      </c>
      <c r="AK2001" s="156">
        <f t="shared" si="31"/>
        <v>1.3299999999999999E-2</v>
      </c>
      <c r="AL2001" s="151">
        <v>133</v>
      </c>
      <c r="AM2001" s="151">
        <v>497</v>
      </c>
      <c r="AN2001" s="151">
        <v>850</v>
      </c>
      <c r="AO2001" s="151">
        <v>786.19595200000003</v>
      </c>
      <c r="AQ2001" s="152">
        <v>9.2799999999999994</v>
      </c>
      <c r="AY2001" s="151">
        <v>208.86</v>
      </c>
      <c r="BB2001" s="152">
        <v>4.13</v>
      </c>
      <c r="BC2001" s="152">
        <v>133.6</v>
      </c>
      <c r="BD2001" s="152">
        <v>125.95</v>
      </c>
      <c r="BG2001" s="152">
        <v>14.26</v>
      </c>
      <c r="BH2001" s="152">
        <v>443.28</v>
      </c>
      <c r="BI2001" s="152">
        <v>39.729999999999997</v>
      </c>
      <c r="BJ2001" s="152">
        <v>155.71</v>
      </c>
      <c r="BK2001" s="152">
        <v>6.76</v>
      </c>
      <c r="BO2001" s="152">
        <v>304.39</v>
      </c>
      <c r="BP2001" s="152">
        <v>14.56</v>
      </c>
      <c r="BQ2001" s="152">
        <v>34</v>
      </c>
      <c r="BR2001" s="152">
        <v>5.52</v>
      </c>
      <c r="BS2001" s="152">
        <v>26.66</v>
      </c>
      <c r="BT2001" s="152">
        <v>7.32</v>
      </c>
      <c r="BU2001" s="152">
        <v>2.11</v>
      </c>
      <c r="BV2001" s="152">
        <v>8.16</v>
      </c>
      <c r="BX2001" s="152">
        <v>7.38</v>
      </c>
      <c r="BZ2001" s="152">
        <v>4.1500000000000004</v>
      </c>
      <c r="CB2001" s="152">
        <v>3.96</v>
      </c>
      <c r="CC2001" s="152">
        <v>0.65</v>
      </c>
      <c r="CD2001" s="152">
        <v>4.2300000000000004</v>
      </c>
      <c r="CH2001" s="152">
        <v>41.68</v>
      </c>
      <c r="CJ2001" s="152">
        <v>1.95</v>
      </c>
      <c r="CK2001" s="152">
        <v>0.65</v>
      </c>
      <c r="DO2001" s="154">
        <v>71.858935000000002</v>
      </c>
      <c r="ED2001" s="152">
        <v>50.606670100000002</v>
      </c>
      <c r="EE2001" s="152">
        <v>1.8922896979999999</v>
      </c>
      <c r="EF2001" s="152">
        <v>17.422691789999998</v>
      </c>
      <c r="EH2001" s="152">
        <v>11.596275759999999</v>
      </c>
      <c r="EK2001" s="152">
        <v>0.21932517600000001</v>
      </c>
      <c r="EL2001" s="152">
        <v>4.5116592960000004</v>
      </c>
      <c r="EM2001" s="152">
        <v>8.6551206690000004</v>
      </c>
      <c r="EO2001" s="152">
        <v>3.2857400270000001</v>
      </c>
      <c r="EP2001" s="152">
        <v>0.73321493500000001</v>
      </c>
      <c r="EQ2001" s="152">
        <v>0.49645204700000001</v>
      </c>
      <c r="ER2001" s="152">
        <v>99.419439490000002</v>
      </c>
      <c r="FA2001" s="152">
        <v>7.5118651349999999</v>
      </c>
      <c r="FB2001" s="152">
        <v>1.1633762240000001</v>
      </c>
      <c r="FD2001" s="152">
        <v>26.052310500000001</v>
      </c>
      <c r="FE2001" s="152">
        <v>1.9046423779999999</v>
      </c>
      <c r="FF2001" s="152">
        <v>237.9427197</v>
      </c>
      <c r="FG2001" s="152">
        <v>1.5619699220000001</v>
      </c>
      <c r="FI2001" s="152">
        <v>29.630632689999999</v>
      </c>
      <c r="FJ2001" s="152">
        <v>7.2718385320000003</v>
      </c>
      <c r="FK2001" s="152">
        <v>60.662229140000001</v>
      </c>
      <c r="FL2001" s="152">
        <v>103.89902290000001</v>
      </c>
      <c r="FM2001" s="152">
        <v>18.17914734</v>
      </c>
      <c r="FP2001" s="152">
        <v>15.11905406</v>
      </c>
      <c r="FQ2001" s="152">
        <v>521.86946599999999</v>
      </c>
      <c r="FR2001" s="152">
        <v>32.45069968</v>
      </c>
      <c r="FS2001" s="152">
        <v>120.2017756</v>
      </c>
      <c r="FT2001" s="152">
        <v>6.1696982299999998</v>
      </c>
      <c r="FX2001" s="152">
        <v>0.69901729599999995</v>
      </c>
      <c r="FY2001" s="152">
        <v>310.7968788</v>
      </c>
      <c r="FZ2001" s="152">
        <v>12.42680183</v>
      </c>
      <c r="GA2001" s="152">
        <v>31.844165</v>
      </c>
      <c r="GB2001" s="152">
        <v>4.982186564</v>
      </c>
      <c r="GC2001" s="152">
        <v>23.452790799999999</v>
      </c>
      <c r="GD2001" s="152">
        <v>5.938384879</v>
      </c>
      <c r="GE2001" s="152">
        <v>1.908514037</v>
      </c>
      <c r="GF2001" s="152">
        <v>6.4187072939999998</v>
      </c>
      <c r="GG2001" s="152">
        <v>1.0389481</v>
      </c>
      <c r="GH2001" s="152">
        <v>5.9839719230000004</v>
      </c>
      <c r="GI2001" s="152">
        <v>1.217120789</v>
      </c>
      <c r="GJ2001" s="152">
        <v>3.3143113290000001</v>
      </c>
      <c r="GL2001" s="152">
        <v>3.1003324069999998</v>
      </c>
      <c r="GM2001" s="152">
        <v>0.47489654799999997</v>
      </c>
      <c r="GN2001" s="152">
        <v>3.5018751030000002</v>
      </c>
      <c r="GO2001" s="152">
        <v>0.45380135799999999</v>
      </c>
      <c r="GS2001" s="152">
        <v>3.847787845</v>
      </c>
      <c r="GT2001" s="152">
        <v>1.4611872930000001</v>
      </c>
      <c r="GU2001" s="152">
        <v>0.66209110100000002</v>
      </c>
      <c r="GW2001" s="152">
        <v>1.8</v>
      </c>
    </row>
    <row r="2002" spans="1:205">
      <c r="A2002" s="151">
        <v>7972</v>
      </c>
      <c r="B2002" s="152" t="s">
        <v>2859</v>
      </c>
      <c r="C2002" s="152" t="s">
        <v>2919</v>
      </c>
      <c r="D2002" s="152" t="s">
        <v>2920</v>
      </c>
      <c r="E2002" s="152" t="s">
        <v>2975</v>
      </c>
      <c r="F2002" s="152" t="s">
        <v>10448</v>
      </c>
      <c r="H2002" s="151">
        <v>311360</v>
      </c>
      <c r="J2002" s="151" t="s">
        <v>4267</v>
      </c>
      <c r="L2002" s="153" t="s">
        <v>4521</v>
      </c>
      <c r="M2002" s="153" t="s">
        <v>4522</v>
      </c>
      <c r="O2002" s="151">
        <v>2519</v>
      </c>
      <c r="P2002" s="152">
        <v>54.687849999999997</v>
      </c>
      <c r="Q2002" s="152">
        <v>-163.85968</v>
      </c>
      <c r="R2002" s="152" t="s">
        <v>2027</v>
      </c>
      <c r="S2002" s="152" t="s">
        <v>2716</v>
      </c>
      <c r="T2002" s="152">
        <v>50.57</v>
      </c>
      <c r="U2002" s="152">
        <v>2.38</v>
      </c>
      <c r="V2002" s="152">
        <v>17.13</v>
      </c>
      <c r="X2002" s="152">
        <v>13.34</v>
      </c>
      <c r="AA2002" s="152">
        <v>2.74</v>
      </c>
      <c r="AB2002" s="152">
        <v>0.18</v>
      </c>
      <c r="AC2002" s="152">
        <v>8.42</v>
      </c>
      <c r="AD2002" s="152">
        <v>4.3499999999999996</v>
      </c>
      <c r="AE2002" s="152">
        <v>0.92</v>
      </c>
      <c r="AF2002" s="152">
        <v>0.55000000000000004</v>
      </c>
      <c r="AJ2002" s="152">
        <v>0.19</v>
      </c>
      <c r="AK2002" s="156">
        <f t="shared" si="31"/>
        <v>3.3999999999999998E-3</v>
      </c>
      <c r="AL2002" s="151">
        <v>34</v>
      </c>
      <c r="AM2002" s="151">
        <v>387</v>
      </c>
      <c r="AN2002" s="151">
        <v>1203</v>
      </c>
      <c r="AO2002" s="151">
        <v>617.17955199999994</v>
      </c>
      <c r="DO2002" s="154">
        <v>70.718404190000001</v>
      </c>
      <c r="ED2002" s="152">
        <v>49.955872679999999</v>
      </c>
      <c r="EE2002" s="152">
        <v>1.9303866649999999</v>
      </c>
      <c r="EF2002" s="152">
        <v>17.574919550000001</v>
      </c>
      <c r="EH2002" s="152">
        <v>11.654512499999999</v>
      </c>
      <c r="EK2002" s="152">
        <v>0.22364082800000001</v>
      </c>
      <c r="EL2002" s="152">
        <v>4.5799214409999998</v>
      </c>
      <c r="EM2002" s="152">
        <v>8.807028378</v>
      </c>
      <c r="EO2002" s="152">
        <v>3.206269458</v>
      </c>
      <c r="EP2002" s="152">
        <v>0.81130749400000002</v>
      </c>
      <c r="EQ2002" s="152">
        <v>0.619989923</v>
      </c>
      <c r="ER2002" s="152">
        <v>99.363848930000003</v>
      </c>
      <c r="FA2002" s="152">
        <v>9.967929131</v>
      </c>
      <c r="FB2002" s="152">
        <v>1.3369462050000001</v>
      </c>
      <c r="FD2002" s="152">
        <v>28.223205480000001</v>
      </c>
      <c r="FE2002" s="152">
        <v>1.8949518990000001</v>
      </c>
      <c r="FF2002" s="152">
        <v>226.265514</v>
      </c>
      <c r="FG2002" s="152">
        <v>2.4223728219999998</v>
      </c>
      <c r="FI2002" s="152">
        <v>28.130958920000001</v>
      </c>
      <c r="FJ2002" s="152">
        <v>7.3850926000000001</v>
      </c>
      <c r="FK2002" s="152">
        <v>71.105247460000001</v>
      </c>
      <c r="FL2002" s="152">
        <v>90.791020419999995</v>
      </c>
      <c r="FM2002" s="152">
        <v>19.166120800000002</v>
      </c>
      <c r="FP2002" s="152">
        <v>19.337050569999999</v>
      </c>
      <c r="FQ2002" s="152">
        <v>504.99050290000002</v>
      </c>
      <c r="FR2002" s="152">
        <v>39.446931900000003</v>
      </c>
      <c r="FS2002" s="152">
        <v>165.5115778</v>
      </c>
      <c r="FT2002" s="152">
        <v>7.5517907690000001</v>
      </c>
      <c r="FX2002" s="152">
        <v>0.90927024000000001</v>
      </c>
      <c r="FY2002" s="152">
        <v>370.75320429999999</v>
      </c>
      <c r="FZ2002" s="152">
        <v>15.452339070000001</v>
      </c>
      <c r="GA2002" s="152">
        <v>39.556850590000003</v>
      </c>
      <c r="GB2002" s="152">
        <v>6.0808140939999999</v>
      </c>
      <c r="GC2002" s="152">
        <v>28.116177960000002</v>
      </c>
      <c r="GD2002" s="152">
        <v>7.1358232319999999</v>
      </c>
      <c r="GE2002" s="152">
        <v>2.1045829380000001</v>
      </c>
      <c r="GF2002" s="152">
        <v>7.582150189</v>
      </c>
      <c r="GG2002" s="152">
        <v>1.221714929</v>
      </c>
      <c r="GH2002" s="152">
        <v>7.0559968059999996</v>
      </c>
      <c r="GI2002" s="152">
        <v>1.450095057</v>
      </c>
      <c r="GJ2002" s="152">
        <v>3.9348701629999998</v>
      </c>
      <c r="GL2002" s="152">
        <v>3.6371866769999999</v>
      </c>
      <c r="GM2002" s="152">
        <v>0.56227657399999997</v>
      </c>
      <c r="GN2002" s="152">
        <v>4.2633821850000002</v>
      </c>
      <c r="GO2002" s="152">
        <v>0.52633503199999998</v>
      </c>
      <c r="GS2002" s="152">
        <v>4.354253774</v>
      </c>
      <c r="GT2002" s="152">
        <v>1.936505012</v>
      </c>
      <c r="GU2002" s="152">
        <v>0.85602277199999999</v>
      </c>
      <c r="GW2002" s="152">
        <v>1.8</v>
      </c>
    </row>
    <row r="2003" spans="1:205">
      <c r="A2003" s="151">
        <v>7975</v>
      </c>
      <c r="B2003" s="152" t="s">
        <v>2859</v>
      </c>
      <c r="C2003" s="152" t="s">
        <v>2919</v>
      </c>
      <c r="D2003" s="152" t="s">
        <v>2920</v>
      </c>
      <c r="E2003" s="152" t="s">
        <v>2975</v>
      </c>
      <c r="F2003" s="152" t="s">
        <v>10449</v>
      </c>
      <c r="H2003" s="151">
        <v>311360</v>
      </c>
      <c r="J2003" s="151" t="s">
        <v>4267</v>
      </c>
      <c r="L2003" s="153" t="s">
        <v>5092</v>
      </c>
      <c r="M2003" s="153" t="s">
        <v>5093</v>
      </c>
      <c r="O2003" s="151">
        <v>2519</v>
      </c>
      <c r="P2003" s="152">
        <v>54.687849999999997</v>
      </c>
      <c r="Q2003" s="152">
        <v>-163.85968</v>
      </c>
      <c r="R2003" s="152" t="s">
        <v>2027</v>
      </c>
      <c r="S2003" s="152" t="s">
        <v>2716</v>
      </c>
      <c r="T2003" s="152">
        <v>52.58</v>
      </c>
      <c r="U2003" s="152">
        <v>2.27</v>
      </c>
      <c r="V2003" s="152">
        <v>14.87</v>
      </c>
      <c r="X2003" s="152">
        <v>11.59</v>
      </c>
      <c r="AA2003" s="152">
        <v>3.2</v>
      </c>
      <c r="AB2003" s="152">
        <v>0.23</v>
      </c>
      <c r="AC2003" s="152">
        <v>8.5500000000000007</v>
      </c>
      <c r="AD2003" s="152">
        <v>3.26</v>
      </c>
      <c r="AE2003" s="152">
        <v>0.96</v>
      </c>
      <c r="AF2003" s="152">
        <v>0.73</v>
      </c>
      <c r="AJ2003" s="152">
        <v>2.38</v>
      </c>
      <c r="AK2003" s="156">
        <f t="shared" si="31"/>
        <v>2.3699999999999999E-2</v>
      </c>
      <c r="AL2003" s="151">
        <v>237</v>
      </c>
      <c r="AN2003" s="151">
        <v>701</v>
      </c>
      <c r="AO2003" s="151">
        <v>847.99018679999995</v>
      </c>
      <c r="AQ2003" s="152">
        <v>10.42</v>
      </c>
      <c r="AY2003" s="151">
        <v>208.66</v>
      </c>
      <c r="AZ2003" s="152">
        <v>4.3499999999999996</v>
      </c>
      <c r="BB2003" s="152">
        <v>1.56</v>
      </c>
      <c r="BC2003" s="152">
        <v>35.549999999999997</v>
      </c>
      <c r="BD2003" s="152">
        <v>90.68</v>
      </c>
      <c r="BG2003" s="152">
        <v>21.39</v>
      </c>
      <c r="BH2003" s="152">
        <v>417.08</v>
      </c>
      <c r="BI2003" s="152">
        <v>59.21</v>
      </c>
      <c r="BJ2003" s="152">
        <v>230.38</v>
      </c>
      <c r="BK2003" s="152">
        <v>9.65</v>
      </c>
      <c r="BO2003" s="152">
        <v>399.78</v>
      </c>
      <c r="BP2003" s="152">
        <v>21.77</v>
      </c>
      <c r="BQ2003" s="152">
        <v>49.5</v>
      </c>
      <c r="BR2003" s="152">
        <v>8.17</v>
      </c>
      <c r="BS2003" s="152">
        <v>40.590000000000003</v>
      </c>
      <c r="BT2003" s="152">
        <v>10.35</v>
      </c>
      <c r="BU2003" s="152">
        <v>2.88</v>
      </c>
      <c r="BV2003" s="152">
        <v>12.24</v>
      </c>
      <c r="BX2003" s="152">
        <v>10.69</v>
      </c>
      <c r="BZ2003" s="152">
        <v>6.55</v>
      </c>
      <c r="CB2003" s="152">
        <v>6.46</v>
      </c>
      <c r="CC2003" s="152">
        <v>1.04</v>
      </c>
      <c r="CD2003" s="152">
        <v>5.9</v>
      </c>
      <c r="CH2003" s="152">
        <v>5.88</v>
      </c>
      <c r="CJ2003" s="152">
        <v>2.81</v>
      </c>
      <c r="CK2003" s="152">
        <v>0.91</v>
      </c>
      <c r="DO2003" s="154">
        <v>70.014548259999998</v>
      </c>
      <c r="ED2003" s="152">
        <v>51.947596330000003</v>
      </c>
      <c r="EE2003" s="152">
        <v>1.893649811</v>
      </c>
      <c r="EF2003" s="152">
        <v>17.05169896</v>
      </c>
      <c r="EH2003" s="152">
        <v>10.850412029999999</v>
      </c>
      <c r="EK2003" s="152">
        <v>0.22295953800000001</v>
      </c>
      <c r="EL2003" s="152">
        <v>3.8835097200000002</v>
      </c>
      <c r="EM2003" s="152">
        <v>7.9885418780000004</v>
      </c>
      <c r="EO2003" s="152">
        <v>3.5986651169999999</v>
      </c>
      <c r="EP2003" s="152">
        <v>0.93097991899999999</v>
      </c>
      <c r="EQ2003" s="152">
        <v>0.62396649199999998</v>
      </c>
      <c r="ER2003" s="152">
        <v>98.991979790000002</v>
      </c>
    </row>
    <row r="2004" spans="1:205">
      <c r="A2004" s="151">
        <v>7977</v>
      </c>
      <c r="B2004" s="152" t="s">
        <v>2859</v>
      </c>
      <c r="C2004" s="152" t="s">
        <v>2919</v>
      </c>
      <c r="D2004" s="152" t="s">
        <v>2920</v>
      </c>
      <c r="E2004" s="152" t="s">
        <v>4028</v>
      </c>
      <c r="F2004" s="152" t="s">
        <v>10450</v>
      </c>
      <c r="H2004" s="151">
        <v>311320</v>
      </c>
      <c r="J2004" s="151" t="s">
        <v>4831</v>
      </c>
      <c r="L2004" s="153" t="s">
        <v>4832</v>
      </c>
      <c r="M2004" s="153" t="s">
        <v>3923</v>
      </c>
      <c r="O2004" s="151">
        <v>2519</v>
      </c>
      <c r="P2004" s="152">
        <v>54.151000000000003</v>
      </c>
      <c r="Q2004" s="152">
        <v>-165.78166999999999</v>
      </c>
      <c r="R2004" s="152" t="s">
        <v>2027</v>
      </c>
      <c r="S2004" s="152" t="s">
        <v>2716</v>
      </c>
      <c r="T2004" s="152">
        <v>51.556804100000001</v>
      </c>
      <c r="U2004" s="152">
        <v>1.03</v>
      </c>
      <c r="V2004" s="152">
        <v>19.3</v>
      </c>
      <c r="X2004" s="152">
        <v>7.69</v>
      </c>
      <c r="AA2004" s="152">
        <v>1.76</v>
      </c>
      <c r="AB2004" s="152">
        <v>0.13</v>
      </c>
      <c r="AC2004" s="152">
        <v>11.42</v>
      </c>
      <c r="AD2004" s="152">
        <v>3.38</v>
      </c>
      <c r="AE2004" s="152">
        <v>0.42</v>
      </c>
      <c r="AF2004" s="152">
        <v>0.15</v>
      </c>
      <c r="AJ2004" s="152">
        <v>4.1100000000000003</v>
      </c>
      <c r="AK2004" s="156">
        <f t="shared" si="31"/>
        <v>1.8E-3</v>
      </c>
      <c r="AL2004" s="151">
        <v>18</v>
      </c>
      <c r="AM2004" s="151">
        <v>300</v>
      </c>
      <c r="AN2004" s="151">
        <v>1176</v>
      </c>
      <c r="AO2004" s="151">
        <v>910.88120000000004</v>
      </c>
      <c r="DO2004" s="154">
        <v>74.655125929999997</v>
      </c>
      <c r="GW2004" s="152">
        <v>1.4</v>
      </c>
    </row>
    <row r="2005" spans="1:205">
      <c r="A2005" s="151">
        <v>7981</v>
      </c>
      <c r="B2005" s="152" t="s">
        <v>2859</v>
      </c>
      <c r="C2005" s="152" t="s">
        <v>2919</v>
      </c>
      <c r="D2005" s="152" t="s">
        <v>2920</v>
      </c>
      <c r="E2005" s="152" t="s">
        <v>4028</v>
      </c>
      <c r="F2005" s="152" t="s">
        <v>10451</v>
      </c>
      <c r="H2005" s="151">
        <v>311320</v>
      </c>
      <c r="J2005" s="151" t="s">
        <v>4831</v>
      </c>
      <c r="L2005" s="153" t="s">
        <v>4832</v>
      </c>
      <c r="M2005" s="153" t="s">
        <v>4834</v>
      </c>
      <c r="O2005" s="151">
        <v>2519</v>
      </c>
      <c r="P2005" s="152">
        <v>54.151000000000003</v>
      </c>
      <c r="Q2005" s="152">
        <v>-165.78166999999999</v>
      </c>
      <c r="R2005" s="152" t="s">
        <v>2027</v>
      </c>
      <c r="S2005" s="152" t="s">
        <v>2720</v>
      </c>
      <c r="T2005" s="152">
        <v>59.8144499</v>
      </c>
      <c r="U2005" s="152">
        <v>1.21</v>
      </c>
      <c r="V2005" s="152">
        <v>14.15</v>
      </c>
      <c r="X2005" s="152">
        <v>10.43</v>
      </c>
      <c r="AA2005" s="152">
        <v>2.0499999999999998</v>
      </c>
      <c r="AB2005" s="152">
        <v>0.26</v>
      </c>
      <c r="AC2005" s="152">
        <v>5.1100000000000003</v>
      </c>
      <c r="AD2005" s="152">
        <v>3.68</v>
      </c>
      <c r="AE2005" s="152">
        <v>1.45</v>
      </c>
      <c r="AF2005" s="152">
        <v>0.53</v>
      </c>
      <c r="AJ2005" s="152">
        <v>1.29</v>
      </c>
      <c r="AK2005" s="156">
        <f t="shared" si="31"/>
        <v>2.7000000000000001E-3</v>
      </c>
      <c r="AL2005" s="151">
        <v>27</v>
      </c>
      <c r="AM2005" s="151">
        <v>703</v>
      </c>
      <c r="AN2005" s="151">
        <v>297</v>
      </c>
      <c r="AO2005" s="151">
        <v>1447.2774079999999</v>
      </c>
      <c r="DP2005" s="152">
        <v>67</v>
      </c>
      <c r="GW2005" s="152">
        <v>1.4</v>
      </c>
    </row>
    <row r="2006" spans="1:205">
      <c r="A2006" s="151">
        <v>7982</v>
      </c>
      <c r="B2006" s="152" t="s">
        <v>2859</v>
      </c>
      <c r="C2006" s="152" t="s">
        <v>2919</v>
      </c>
      <c r="D2006" s="152" t="s">
        <v>2920</v>
      </c>
      <c r="E2006" s="152" t="s">
        <v>4028</v>
      </c>
      <c r="F2006" s="152" t="s">
        <v>10452</v>
      </c>
      <c r="H2006" s="151">
        <v>311320</v>
      </c>
      <c r="I2006" s="153" t="s">
        <v>5385</v>
      </c>
      <c r="L2006" s="153" t="s">
        <v>5472</v>
      </c>
      <c r="M2006" s="153" t="s">
        <v>4585</v>
      </c>
      <c r="O2006" s="151">
        <v>2519</v>
      </c>
      <c r="P2006" s="152">
        <v>54.150266999999999</v>
      </c>
      <c r="Q2006" s="152">
        <v>-165.96340000000001</v>
      </c>
      <c r="R2006" s="152" t="s">
        <v>2027</v>
      </c>
      <c r="S2006" s="152" t="s">
        <v>2720</v>
      </c>
      <c r="T2006" s="152">
        <v>66.36</v>
      </c>
      <c r="U2006" s="152">
        <v>1.39</v>
      </c>
      <c r="V2006" s="152">
        <v>15.45</v>
      </c>
      <c r="X2006" s="152">
        <v>4.68</v>
      </c>
      <c r="AA2006" s="152">
        <v>1.82</v>
      </c>
      <c r="AB2006" s="152">
        <v>0.17</v>
      </c>
      <c r="AC2006" s="152">
        <v>4.3600000000000003</v>
      </c>
      <c r="AD2006" s="152">
        <v>3.35</v>
      </c>
      <c r="AE2006" s="152">
        <v>1.97</v>
      </c>
      <c r="AF2006" s="152">
        <v>0.37</v>
      </c>
      <c r="AJ2006" s="152">
        <v>0.91</v>
      </c>
      <c r="AK2006" s="156">
        <f t="shared" si="31"/>
        <v>4.4000000000000003E-3</v>
      </c>
      <c r="AL2006" s="151">
        <v>44</v>
      </c>
      <c r="AM2006" s="151">
        <v>826</v>
      </c>
      <c r="AN2006" s="151">
        <v>191</v>
      </c>
      <c r="AO2006" s="151">
        <v>1701.447917</v>
      </c>
      <c r="AQ2006" s="152">
        <v>21.28</v>
      </c>
      <c r="AW2006" s="152">
        <v>15.36</v>
      </c>
      <c r="AY2006" s="151">
        <v>106.01</v>
      </c>
      <c r="BC2006" s="152">
        <v>143.16999999999999</v>
      </c>
      <c r="BG2006" s="152">
        <v>45.21</v>
      </c>
      <c r="BH2006" s="152">
        <v>238.01</v>
      </c>
      <c r="BI2006" s="152">
        <v>56.94</v>
      </c>
      <c r="BJ2006" s="152">
        <v>208.99</v>
      </c>
      <c r="BK2006" s="152">
        <v>3.46</v>
      </c>
      <c r="BO2006" s="152">
        <v>541.55999999999995</v>
      </c>
      <c r="BP2006" s="152">
        <v>14.9</v>
      </c>
      <c r="BQ2006" s="152">
        <v>34.21</v>
      </c>
      <c r="BS2006" s="152">
        <v>20.78</v>
      </c>
      <c r="BT2006" s="152">
        <v>7.77</v>
      </c>
      <c r="BU2006" s="152">
        <v>1.84</v>
      </c>
      <c r="BV2006" s="152">
        <v>8.6</v>
      </c>
      <c r="BX2006" s="152">
        <v>9.32</v>
      </c>
      <c r="BZ2006" s="152">
        <v>6.15</v>
      </c>
      <c r="CB2006" s="152">
        <v>5.75</v>
      </c>
      <c r="CD2006" s="152">
        <v>5.81</v>
      </c>
      <c r="CH2006" s="152">
        <v>19.78</v>
      </c>
      <c r="CJ2006" s="152">
        <v>4.8600000000000003</v>
      </c>
      <c r="CK2006" s="152">
        <v>2.04</v>
      </c>
      <c r="DP2006" s="152">
        <v>61.8</v>
      </c>
      <c r="ED2006" s="152">
        <v>54.162723999999997</v>
      </c>
      <c r="EE2006" s="152">
        <v>1.1945094199999999</v>
      </c>
      <c r="EF2006" s="152">
        <v>17.475645530000001</v>
      </c>
      <c r="EH2006" s="152">
        <v>10.05669996</v>
      </c>
      <c r="EK2006" s="152">
        <v>0.21322604000000001</v>
      </c>
      <c r="EL2006" s="152">
        <v>3.9212717399999999</v>
      </c>
      <c r="EM2006" s="152">
        <v>9.1188944149999998</v>
      </c>
      <c r="EO2006" s="152">
        <v>3.6741583320000002</v>
      </c>
      <c r="EP2006" s="152">
        <v>0.58531058999999996</v>
      </c>
      <c r="EQ2006" s="152">
        <v>0.14712745499999999</v>
      </c>
      <c r="ER2006" s="152">
        <v>100.54956749999999</v>
      </c>
      <c r="FA2006" s="152">
        <v>10.707767110000001</v>
      </c>
      <c r="FB2006" s="152">
        <v>0.73446339900000002</v>
      </c>
      <c r="FD2006" s="152">
        <v>31.289474070000001</v>
      </c>
      <c r="FE2006" s="152">
        <v>1.2122485940000001</v>
      </c>
      <c r="FF2006" s="152">
        <v>295.41362570000001</v>
      </c>
      <c r="FG2006" s="152">
        <v>0.76060420200000001</v>
      </c>
      <c r="FI2006" s="152">
        <v>25.375572980000001</v>
      </c>
      <c r="FJ2006" s="152">
        <v>3.8594182950000002</v>
      </c>
      <c r="FK2006" s="152">
        <v>137.58156589999999</v>
      </c>
      <c r="FL2006" s="152">
        <v>80.499240959999995</v>
      </c>
      <c r="FM2006" s="152">
        <v>17.96391247</v>
      </c>
      <c r="FP2006" s="152">
        <v>13.073453069999999</v>
      </c>
      <c r="FQ2006" s="152">
        <v>422.38316120000002</v>
      </c>
      <c r="FR2006" s="152">
        <v>24.646078840000001</v>
      </c>
      <c r="FS2006" s="152">
        <v>58.154690049999999</v>
      </c>
      <c r="FT2006" s="152">
        <v>1.1793527690000001</v>
      </c>
      <c r="FX2006" s="152">
        <v>1.223169792</v>
      </c>
      <c r="FY2006" s="152">
        <v>224.22567649999999</v>
      </c>
      <c r="FZ2006" s="152">
        <v>4.7846617279999997</v>
      </c>
      <c r="GA2006" s="152">
        <v>12.65572122</v>
      </c>
      <c r="GB2006" s="152">
        <v>1.9529106359999999</v>
      </c>
      <c r="GC2006" s="152">
        <v>9.8282090199999992</v>
      </c>
      <c r="GD2006" s="152">
        <v>3.0107781949999999</v>
      </c>
      <c r="GE2006" s="152">
        <v>1.1580557739999999</v>
      </c>
      <c r="GF2006" s="152">
        <v>3.8462494390000002</v>
      </c>
      <c r="GG2006" s="152">
        <v>0.67079781199999999</v>
      </c>
      <c r="GH2006" s="152">
        <v>4.1845841869999996</v>
      </c>
      <c r="GI2006" s="152">
        <v>0.90987460899999995</v>
      </c>
      <c r="GJ2006" s="152">
        <v>2.5724860409999999</v>
      </c>
      <c r="GL2006" s="152">
        <v>2.5066134529999999</v>
      </c>
      <c r="GM2006" s="152">
        <v>0.393310037</v>
      </c>
      <c r="GN2006" s="152">
        <v>1.9460366499999999</v>
      </c>
      <c r="GO2006" s="152">
        <v>9.9095874E-2</v>
      </c>
      <c r="GS2006" s="152">
        <v>6.5395226800000001</v>
      </c>
      <c r="GT2006" s="152">
        <v>0.98474241100000004</v>
      </c>
      <c r="GU2006" s="152">
        <v>0.516182264</v>
      </c>
      <c r="GW2006" s="152">
        <v>1.4</v>
      </c>
    </row>
    <row r="2007" spans="1:205">
      <c r="A2007" s="151">
        <v>7983</v>
      </c>
      <c r="B2007" s="152" t="s">
        <v>2859</v>
      </c>
      <c r="C2007" s="152" t="s">
        <v>2919</v>
      </c>
      <c r="D2007" s="152" t="s">
        <v>2920</v>
      </c>
      <c r="E2007" s="152" t="s">
        <v>4028</v>
      </c>
      <c r="F2007" s="152" t="s">
        <v>10453</v>
      </c>
      <c r="H2007" s="151">
        <v>311320</v>
      </c>
      <c r="I2007" s="153" t="s">
        <v>5385</v>
      </c>
      <c r="L2007" s="153" t="s">
        <v>5472</v>
      </c>
      <c r="M2007" s="153" t="s">
        <v>5010</v>
      </c>
      <c r="O2007" s="151">
        <v>2519</v>
      </c>
      <c r="P2007" s="152">
        <v>54.150266999999999</v>
      </c>
      <c r="Q2007" s="152">
        <v>-165.96340000000001</v>
      </c>
      <c r="R2007" s="152" t="s">
        <v>2027</v>
      </c>
      <c r="S2007" s="152" t="s">
        <v>2720</v>
      </c>
      <c r="T2007" s="152">
        <v>64.260000000000005</v>
      </c>
      <c r="U2007" s="152">
        <v>1.88</v>
      </c>
      <c r="V2007" s="152">
        <v>15.77</v>
      </c>
      <c r="X2007" s="152">
        <v>5.47</v>
      </c>
      <c r="AA2007" s="152">
        <v>1.19</v>
      </c>
      <c r="AB2007" s="152">
        <v>0.09</v>
      </c>
      <c r="AC2007" s="152">
        <v>6.18</v>
      </c>
      <c r="AD2007" s="152">
        <v>3.2</v>
      </c>
      <c r="AE2007" s="152">
        <v>1.66</v>
      </c>
      <c r="AF2007" s="152">
        <v>0.37</v>
      </c>
      <c r="AJ2007" s="152">
        <v>0.27</v>
      </c>
      <c r="AK2007" s="156">
        <f t="shared" si="31"/>
        <v>2.0999999999999999E-3</v>
      </c>
      <c r="AL2007" s="151">
        <v>21</v>
      </c>
      <c r="AM2007" s="151">
        <v>815</v>
      </c>
      <c r="AN2007" s="151">
        <v>269</v>
      </c>
      <c r="AO2007" s="151">
        <v>1631.944416</v>
      </c>
      <c r="AQ2007" s="152">
        <v>21.96</v>
      </c>
      <c r="AW2007" s="152">
        <v>20.2</v>
      </c>
      <c r="AY2007" s="151">
        <v>289.07</v>
      </c>
      <c r="AZ2007" s="152">
        <v>5.3</v>
      </c>
      <c r="BB2007" s="152">
        <v>1.1399999999999999</v>
      </c>
      <c r="BC2007" s="152">
        <v>114.79</v>
      </c>
      <c r="BD2007" s="152">
        <v>45.11</v>
      </c>
      <c r="BG2007" s="152">
        <v>47.73</v>
      </c>
      <c r="BH2007" s="152">
        <v>272.2</v>
      </c>
      <c r="BI2007" s="152">
        <v>60.32</v>
      </c>
      <c r="BJ2007" s="152">
        <v>213.78</v>
      </c>
      <c r="BK2007" s="152">
        <v>4.33</v>
      </c>
      <c r="BO2007" s="152">
        <v>525.79999999999995</v>
      </c>
      <c r="BP2007" s="152">
        <v>14.13</v>
      </c>
      <c r="BQ2007" s="152">
        <v>35.21</v>
      </c>
      <c r="BR2007" s="152">
        <v>5.49</v>
      </c>
      <c r="BS2007" s="152">
        <v>27.04</v>
      </c>
      <c r="BT2007" s="152">
        <v>8.09</v>
      </c>
      <c r="BU2007" s="152">
        <v>1.97</v>
      </c>
      <c r="BV2007" s="152">
        <v>10.23</v>
      </c>
      <c r="BX2007" s="152">
        <v>10.52</v>
      </c>
      <c r="BZ2007" s="152">
        <v>6.82</v>
      </c>
      <c r="CB2007" s="152">
        <v>6.71</v>
      </c>
      <c r="CC2007" s="152">
        <v>1.1200000000000001</v>
      </c>
      <c r="CD2007" s="152">
        <v>6.49</v>
      </c>
      <c r="CH2007" s="152">
        <v>19.45</v>
      </c>
      <c r="CJ2007" s="152">
        <v>4</v>
      </c>
      <c r="CK2007" s="152">
        <v>1.93</v>
      </c>
      <c r="DP2007" s="152">
        <v>66.8</v>
      </c>
      <c r="ED2007" s="152">
        <v>54.162723999999997</v>
      </c>
      <c r="EE2007" s="152">
        <v>1.1945094199999999</v>
      </c>
      <c r="EF2007" s="152">
        <v>17.475645530000001</v>
      </c>
      <c r="EH2007" s="152">
        <v>10.05669996</v>
      </c>
      <c r="EK2007" s="152">
        <v>0.21322604000000001</v>
      </c>
      <c r="EL2007" s="152">
        <v>3.9212717399999999</v>
      </c>
      <c r="EM2007" s="152">
        <v>9.1188944149999998</v>
      </c>
      <c r="EO2007" s="152">
        <v>3.6741583320000002</v>
      </c>
      <c r="EP2007" s="152">
        <v>0.58531058999999996</v>
      </c>
      <c r="EQ2007" s="152">
        <v>0.14712745499999999</v>
      </c>
      <c r="ER2007" s="152">
        <v>100.54956749999999</v>
      </c>
      <c r="FA2007" s="152">
        <v>10.707767110000001</v>
      </c>
      <c r="FB2007" s="152">
        <v>0.73446339900000002</v>
      </c>
      <c r="FD2007" s="152">
        <v>31.289474070000001</v>
      </c>
      <c r="FE2007" s="152">
        <v>1.2122485940000001</v>
      </c>
      <c r="FF2007" s="152">
        <v>295.41362570000001</v>
      </c>
      <c r="FG2007" s="152">
        <v>0.76060420200000001</v>
      </c>
      <c r="FI2007" s="152">
        <v>25.375572980000001</v>
      </c>
      <c r="FJ2007" s="152">
        <v>3.8594182950000002</v>
      </c>
      <c r="FK2007" s="152">
        <v>137.58156589999999</v>
      </c>
      <c r="FL2007" s="152">
        <v>80.499240959999995</v>
      </c>
      <c r="FM2007" s="152">
        <v>17.96391247</v>
      </c>
      <c r="FP2007" s="152">
        <v>13.073453069999999</v>
      </c>
      <c r="FQ2007" s="152">
        <v>422.38316120000002</v>
      </c>
      <c r="FR2007" s="152">
        <v>24.646078840000001</v>
      </c>
      <c r="FS2007" s="152">
        <v>58.154690049999999</v>
      </c>
      <c r="FT2007" s="152">
        <v>1.1793527690000001</v>
      </c>
      <c r="FX2007" s="152">
        <v>1.223169792</v>
      </c>
      <c r="FY2007" s="152">
        <v>224.22567649999999</v>
      </c>
      <c r="FZ2007" s="152">
        <v>4.7846617279999997</v>
      </c>
      <c r="GA2007" s="152">
        <v>12.65572122</v>
      </c>
      <c r="GB2007" s="152">
        <v>1.9529106359999999</v>
      </c>
      <c r="GC2007" s="152">
        <v>9.8282090199999992</v>
      </c>
      <c r="GD2007" s="152">
        <v>3.0107781949999999</v>
      </c>
      <c r="GE2007" s="152">
        <v>1.1580557739999999</v>
      </c>
      <c r="GF2007" s="152">
        <v>3.8462494390000002</v>
      </c>
      <c r="GG2007" s="152">
        <v>0.67079781199999999</v>
      </c>
      <c r="GH2007" s="152">
        <v>4.1845841869999996</v>
      </c>
      <c r="GI2007" s="152">
        <v>0.90987460899999995</v>
      </c>
      <c r="GJ2007" s="152">
        <v>2.5724860409999999</v>
      </c>
      <c r="GL2007" s="152">
        <v>2.5066134529999999</v>
      </c>
      <c r="GM2007" s="152">
        <v>0.393310037</v>
      </c>
      <c r="GN2007" s="152">
        <v>1.9460366499999999</v>
      </c>
      <c r="GO2007" s="152">
        <v>9.9095874E-2</v>
      </c>
      <c r="GS2007" s="152">
        <v>6.5395226800000001</v>
      </c>
      <c r="GT2007" s="152">
        <v>0.98474241100000004</v>
      </c>
      <c r="GU2007" s="152">
        <v>0.516182264</v>
      </c>
      <c r="GW2007" s="152">
        <v>1.4</v>
      </c>
    </row>
    <row r="2008" spans="1:205">
      <c r="A2008" s="151">
        <v>7985</v>
      </c>
      <c r="B2008" s="152" t="s">
        <v>2859</v>
      </c>
      <c r="C2008" s="152" t="s">
        <v>2919</v>
      </c>
      <c r="D2008" s="152" t="s">
        <v>2920</v>
      </c>
      <c r="E2008" s="152" t="s">
        <v>4028</v>
      </c>
      <c r="F2008" s="152" t="s">
        <v>10454</v>
      </c>
      <c r="H2008" s="151">
        <v>311320</v>
      </c>
      <c r="I2008" s="153" t="s">
        <v>5385</v>
      </c>
      <c r="L2008" s="153" t="s">
        <v>5472</v>
      </c>
      <c r="M2008" s="153" t="s">
        <v>5505</v>
      </c>
      <c r="O2008" s="151">
        <v>2519</v>
      </c>
      <c r="P2008" s="152">
        <v>54.150266999999999</v>
      </c>
      <c r="Q2008" s="152">
        <v>-165.96340000000001</v>
      </c>
      <c r="R2008" s="152" t="s">
        <v>2027</v>
      </c>
      <c r="S2008" s="152" t="s">
        <v>2720</v>
      </c>
      <c r="T2008" s="152">
        <v>64.459999999999994</v>
      </c>
      <c r="U2008" s="152">
        <v>1.52</v>
      </c>
      <c r="V2008" s="152">
        <v>13.75</v>
      </c>
      <c r="X2008" s="152">
        <v>3.8</v>
      </c>
      <c r="AA2008" s="152">
        <v>1.41</v>
      </c>
      <c r="AB2008" s="152">
        <v>0.16</v>
      </c>
      <c r="AC2008" s="152">
        <v>4.0599999999999996</v>
      </c>
      <c r="AD2008" s="152">
        <v>1.97</v>
      </c>
      <c r="AE2008" s="152">
        <v>1.1399999999999999</v>
      </c>
      <c r="AF2008" s="152">
        <v>0.38</v>
      </c>
      <c r="AJ2008" s="152">
        <v>0.38</v>
      </c>
      <c r="AK2008" s="156">
        <f t="shared" si="31"/>
        <v>2E-3</v>
      </c>
      <c r="AL2008" s="151">
        <v>20</v>
      </c>
      <c r="AM2008" s="151">
        <v>666</v>
      </c>
      <c r="AN2008" s="151">
        <v>168</v>
      </c>
      <c r="AO2008" s="151">
        <v>1152.609952</v>
      </c>
      <c r="DP2008" s="152">
        <v>65.5</v>
      </c>
      <c r="ED2008" s="152">
        <v>54.162723999999997</v>
      </c>
      <c r="EE2008" s="152">
        <v>1.1945094199999999</v>
      </c>
      <c r="EF2008" s="152">
        <v>17.475645530000001</v>
      </c>
      <c r="EH2008" s="152">
        <v>10.05669996</v>
      </c>
      <c r="EK2008" s="152">
        <v>0.21322604000000001</v>
      </c>
      <c r="EL2008" s="152">
        <v>3.9212717399999999</v>
      </c>
      <c r="EM2008" s="152">
        <v>9.1188944149999998</v>
      </c>
      <c r="EO2008" s="152">
        <v>3.6741583320000002</v>
      </c>
      <c r="EP2008" s="152">
        <v>0.58531058999999996</v>
      </c>
      <c r="EQ2008" s="152">
        <v>0.14712745499999999</v>
      </c>
      <c r="ER2008" s="152">
        <v>100.54956749999999</v>
      </c>
      <c r="FA2008" s="152">
        <v>10.707767110000001</v>
      </c>
      <c r="FB2008" s="152">
        <v>0.73446339900000002</v>
      </c>
      <c r="FD2008" s="152">
        <v>31.289474070000001</v>
      </c>
      <c r="FE2008" s="152">
        <v>1.2122485940000001</v>
      </c>
      <c r="FF2008" s="152">
        <v>295.41362570000001</v>
      </c>
      <c r="FG2008" s="152">
        <v>0.76060420200000001</v>
      </c>
      <c r="FI2008" s="152">
        <v>25.375572980000001</v>
      </c>
      <c r="FJ2008" s="152">
        <v>3.8594182950000002</v>
      </c>
      <c r="FK2008" s="152">
        <v>137.58156589999999</v>
      </c>
      <c r="FL2008" s="152">
        <v>80.499240959999995</v>
      </c>
      <c r="FM2008" s="152">
        <v>17.96391247</v>
      </c>
      <c r="FP2008" s="152">
        <v>13.073453069999999</v>
      </c>
      <c r="FQ2008" s="152">
        <v>422.38316120000002</v>
      </c>
      <c r="FR2008" s="152">
        <v>24.646078840000001</v>
      </c>
      <c r="FS2008" s="152">
        <v>58.154690049999999</v>
      </c>
      <c r="FT2008" s="152">
        <v>1.1793527690000001</v>
      </c>
      <c r="FX2008" s="152">
        <v>1.223169792</v>
      </c>
      <c r="FY2008" s="152">
        <v>224.22567649999999</v>
      </c>
      <c r="FZ2008" s="152">
        <v>4.7846617279999997</v>
      </c>
      <c r="GA2008" s="152">
        <v>12.65572122</v>
      </c>
      <c r="GB2008" s="152">
        <v>1.9529106359999999</v>
      </c>
      <c r="GC2008" s="152">
        <v>9.8282090199999992</v>
      </c>
      <c r="GD2008" s="152">
        <v>3.0107781949999999</v>
      </c>
      <c r="GE2008" s="152">
        <v>1.1580557739999999</v>
      </c>
      <c r="GF2008" s="152">
        <v>3.8462494390000002</v>
      </c>
      <c r="GG2008" s="152">
        <v>0.67079781199999999</v>
      </c>
      <c r="GH2008" s="152">
        <v>4.1845841869999996</v>
      </c>
      <c r="GI2008" s="152">
        <v>0.90987460899999995</v>
      </c>
      <c r="GJ2008" s="152">
        <v>2.5724860409999999</v>
      </c>
      <c r="GL2008" s="152">
        <v>2.5066134529999999</v>
      </c>
      <c r="GM2008" s="152">
        <v>0.393310037</v>
      </c>
      <c r="GN2008" s="152">
        <v>1.9460366499999999</v>
      </c>
      <c r="GO2008" s="152">
        <v>9.9095874E-2</v>
      </c>
      <c r="GS2008" s="152">
        <v>6.5395226800000001</v>
      </c>
      <c r="GT2008" s="152">
        <v>0.98474241100000004</v>
      </c>
      <c r="GU2008" s="152">
        <v>0.516182264</v>
      </c>
      <c r="GW2008" s="152">
        <v>1.4</v>
      </c>
    </row>
    <row r="2009" spans="1:205">
      <c r="A2009" s="151">
        <v>7986</v>
      </c>
      <c r="B2009" s="152" t="s">
        <v>2859</v>
      </c>
      <c r="C2009" s="152" t="s">
        <v>2919</v>
      </c>
      <c r="D2009" s="152" t="s">
        <v>2920</v>
      </c>
      <c r="E2009" s="152" t="s">
        <v>4028</v>
      </c>
      <c r="F2009" s="152" t="s">
        <v>10455</v>
      </c>
      <c r="H2009" s="151">
        <v>311320</v>
      </c>
      <c r="I2009" s="153" t="s">
        <v>5385</v>
      </c>
      <c r="L2009" s="153" t="s">
        <v>5472</v>
      </c>
      <c r="M2009" s="153" t="s">
        <v>5473</v>
      </c>
      <c r="O2009" s="151">
        <v>2519</v>
      </c>
      <c r="P2009" s="152">
        <v>54.150266999999999</v>
      </c>
      <c r="Q2009" s="152">
        <v>-165.96340000000001</v>
      </c>
      <c r="R2009" s="152" t="s">
        <v>2027</v>
      </c>
      <c r="S2009" s="152" t="s">
        <v>2720</v>
      </c>
      <c r="T2009" s="152">
        <v>57.13</v>
      </c>
      <c r="U2009" s="152">
        <v>1.1299999999999999</v>
      </c>
      <c r="V2009" s="152">
        <v>17.48</v>
      </c>
      <c r="X2009" s="152">
        <v>4.38</v>
      </c>
      <c r="AA2009" s="152">
        <v>2.93</v>
      </c>
      <c r="AB2009" s="152">
        <v>0.15</v>
      </c>
      <c r="AC2009" s="152">
        <v>7.1</v>
      </c>
      <c r="AD2009" s="152">
        <v>4.38</v>
      </c>
      <c r="AE2009" s="152">
        <v>0.51</v>
      </c>
      <c r="AF2009" s="152">
        <v>0.16</v>
      </c>
      <c r="AJ2009" s="152">
        <v>3.78</v>
      </c>
      <c r="AK2009" s="156">
        <f t="shared" si="31"/>
        <v>1.49E-2</v>
      </c>
      <c r="AL2009" s="151">
        <v>149</v>
      </c>
      <c r="AM2009" s="151">
        <v>765</v>
      </c>
      <c r="AN2009" s="151">
        <v>1103</v>
      </c>
      <c r="AO2009" s="151">
        <v>1145.8063999999999</v>
      </c>
      <c r="CR2009" s="152">
        <v>1.41</v>
      </c>
      <c r="CS2009" s="152">
        <v>0.64788732400000004</v>
      </c>
      <c r="DP2009" s="152">
        <v>76.400000000000006</v>
      </c>
      <c r="ED2009" s="152">
        <v>54.162723999999997</v>
      </c>
      <c r="EE2009" s="152">
        <v>1.1945094199999999</v>
      </c>
      <c r="EF2009" s="152">
        <v>17.475645530000001</v>
      </c>
      <c r="EH2009" s="152">
        <v>10.05669996</v>
      </c>
      <c r="EK2009" s="152">
        <v>0.21322604000000001</v>
      </c>
      <c r="EL2009" s="152">
        <v>3.9212717399999999</v>
      </c>
      <c r="EM2009" s="152">
        <v>9.1188944149999998</v>
      </c>
      <c r="EO2009" s="152">
        <v>3.6741583320000002</v>
      </c>
      <c r="EP2009" s="152">
        <v>0.58531058999999996</v>
      </c>
      <c r="EQ2009" s="152">
        <v>0.14712745499999999</v>
      </c>
      <c r="ER2009" s="152">
        <v>100.54956749999999</v>
      </c>
      <c r="FA2009" s="152">
        <v>10.707767110000001</v>
      </c>
      <c r="FB2009" s="152">
        <v>0.73446339900000002</v>
      </c>
      <c r="FD2009" s="152">
        <v>31.289474070000001</v>
      </c>
      <c r="FE2009" s="152">
        <v>1.2122485940000001</v>
      </c>
      <c r="FF2009" s="152">
        <v>295.41362570000001</v>
      </c>
      <c r="FG2009" s="152">
        <v>0.76060420200000001</v>
      </c>
      <c r="FI2009" s="152">
        <v>25.375572980000001</v>
      </c>
      <c r="FJ2009" s="152">
        <v>3.8594182950000002</v>
      </c>
      <c r="FK2009" s="152">
        <v>137.58156589999999</v>
      </c>
      <c r="FL2009" s="152">
        <v>80.499240959999995</v>
      </c>
      <c r="FM2009" s="152">
        <v>17.96391247</v>
      </c>
      <c r="FP2009" s="152">
        <v>13.073453069999999</v>
      </c>
      <c r="FQ2009" s="152">
        <v>422.38316120000002</v>
      </c>
      <c r="FR2009" s="152">
        <v>24.646078840000001</v>
      </c>
      <c r="FS2009" s="152">
        <v>58.154690049999999</v>
      </c>
      <c r="FT2009" s="152">
        <v>1.1793527690000001</v>
      </c>
      <c r="FX2009" s="152">
        <v>1.223169792</v>
      </c>
      <c r="FY2009" s="152">
        <v>224.22567649999999</v>
      </c>
      <c r="FZ2009" s="152">
        <v>4.7846617279999997</v>
      </c>
      <c r="GA2009" s="152">
        <v>12.65572122</v>
      </c>
      <c r="GB2009" s="152">
        <v>1.9529106359999999</v>
      </c>
      <c r="GC2009" s="152">
        <v>9.8282090199999992</v>
      </c>
      <c r="GD2009" s="152">
        <v>3.0107781949999999</v>
      </c>
      <c r="GE2009" s="152">
        <v>1.1580557739999999</v>
      </c>
      <c r="GF2009" s="152">
        <v>3.8462494390000002</v>
      </c>
      <c r="GG2009" s="152">
        <v>0.67079781199999999</v>
      </c>
      <c r="GH2009" s="152">
        <v>4.1845841869999996</v>
      </c>
      <c r="GI2009" s="152">
        <v>0.90987460899999995</v>
      </c>
      <c r="GJ2009" s="152">
        <v>2.5724860409999999</v>
      </c>
      <c r="GL2009" s="152">
        <v>2.5066134529999999</v>
      </c>
      <c r="GM2009" s="152">
        <v>0.393310037</v>
      </c>
      <c r="GN2009" s="152">
        <v>1.9460366499999999</v>
      </c>
      <c r="GO2009" s="152">
        <v>9.9095874E-2</v>
      </c>
      <c r="GS2009" s="152">
        <v>6.5395226800000001</v>
      </c>
      <c r="GT2009" s="152">
        <v>0.98474241100000004</v>
      </c>
      <c r="GU2009" s="152">
        <v>0.516182264</v>
      </c>
      <c r="GW2009" s="152">
        <v>1.4</v>
      </c>
    </row>
    <row r="2010" spans="1:205">
      <c r="A2010" s="151">
        <v>7987</v>
      </c>
      <c r="B2010" s="152" t="s">
        <v>2859</v>
      </c>
      <c r="C2010" s="152" t="s">
        <v>2919</v>
      </c>
      <c r="D2010" s="152" t="s">
        <v>2920</v>
      </c>
      <c r="E2010" s="152" t="s">
        <v>4028</v>
      </c>
      <c r="F2010" s="152" t="s">
        <v>10456</v>
      </c>
      <c r="H2010" s="151">
        <v>311320</v>
      </c>
      <c r="I2010" s="153" t="s">
        <v>5385</v>
      </c>
      <c r="L2010" s="153" t="s">
        <v>5472</v>
      </c>
      <c r="M2010" s="153" t="s">
        <v>5526</v>
      </c>
      <c r="O2010" s="151">
        <v>2519</v>
      </c>
      <c r="P2010" s="152">
        <v>54.150266999999999</v>
      </c>
      <c r="Q2010" s="152">
        <v>-165.96340000000001</v>
      </c>
      <c r="R2010" s="152" t="s">
        <v>2027</v>
      </c>
      <c r="S2010" s="152" t="s">
        <v>2720</v>
      </c>
      <c r="T2010" s="152">
        <v>61.67</v>
      </c>
      <c r="U2010" s="152">
        <v>1.3</v>
      </c>
      <c r="V2010" s="152">
        <v>17.149999999999999</v>
      </c>
      <c r="X2010" s="152">
        <v>3.94</v>
      </c>
      <c r="AA2010" s="152">
        <v>1.79</v>
      </c>
      <c r="AB2010" s="152">
        <v>0.16</v>
      </c>
      <c r="AC2010" s="152">
        <v>5</v>
      </c>
      <c r="AD2010" s="152">
        <v>4.38</v>
      </c>
      <c r="AE2010" s="152">
        <v>0.64</v>
      </c>
      <c r="AF2010" s="152">
        <v>0.18</v>
      </c>
      <c r="AJ2010" s="152">
        <v>2.42</v>
      </c>
      <c r="AK2010" s="156">
        <f t="shared" si="31"/>
        <v>1.24E-2</v>
      </c>
      <c r="AL2010" s="151">
        <v>124</v>
      </c>
      <c r="AM2010" s="151">
        <v>497</v>
      </c>
      <c r="AN2010" s="151">
        <v>801</v>
      </c>
      <c r="AO2010" s="151">
        <v>775.80192</v>
      </c>
      <c r="DP2010" s="152">
        <v>74.5</v>
      </c>
      <c r="ED2010" s="152">
        <v>54.162723999999997</v>
      </c>
      <c r="EE2010" s="152">
        <v>1.1945094199999999</v>
      </c>
      <c r="EF2010" s="152">
        <v>17.475645530000001</v>
      </c>
      <c r="EH2010" s="152">
        <v>10.05669996</v>
      </c>
      <c r="EK2010" s="152">
        <v>0.21322604000000001</v>
      </c>
      <c r="EL2010" s="152">
        <v>3.9212717399999999</v>
      </c>
      <c r="EM2010" s="152">
        <v>9.1188944149999998</v>
      </c>
      <c r="EO2010" s="152">
        <v>3.6741583320000002</v>
      </c>
      <c r="EP2010" s="152">
        <v>0.58531058999999996</v>
      </c>
      <c r="EQ2010" s="152">
        <v>0.14712745499999999</v>
      </c>
      <c r="ER2010" s="152">
        <v>100.54956749999999</v>
      </c>
      <c r="FA2010" s="152">
        <v>10.707767110000001</v>
      </c>
      <c r="FB2010" s="152">
        <v>0.73446339900000002</v>
      </c>
      <c r="FD2010" s="152">
        <v>31.289474070000001</v>
      </c>
      <c r="FE2010" s="152">
        <v>1.2122485940000001</v>
      </c>
      <c r="FF2010" s="152">
        <v>295.41362570000001</v>
      </c>
      <c r="FG2010" s="152">
        <v>0.76060420200000001</v>
      </c>
      <c r="FI2010" s="152">
        <v>25.375572980000001</v>
      </c>
      <c r="FJ2010" s="152">
        <v>3.8594182950000002</v>
      </c>
      <c r="FK2010" s="152">
        <v>137.58156589999999</v>
      </c>
      <c r="FL2010" s="152">
        <v>80.499240959999995</v>
      </c>
      <c r="FM2010" s="152">
        <v>17.96391247</v>
      </c>
      <c r="FP2010" s="152">
        <v>13.073453069999999</v>
      </c>
      <c r="FQ2010" s="152">
        <v>422.38316120000002</v>
      </c>
      <c r="FR2010" s="152">
        <v>24.646078840000001</v>
      </c>
      <c r="FS2010" s="152">
        <v>58.154690049999999</v>
      </c>
      <c r="FT2010" s="152">
        <v>1.1793527690000001</v>
      </c>
      <c r="FX2010" s="152">
        <v>1.223169792</v>
      </c>
      <c r="FY2010" s="152">
        <v>224.22567649999999</v>
      </c>
      <c r="FZ2010" s="152">
        <v>4.7846617279999997</v>
      </c>
      <c r="GA2010" s="152">
        <v>12.65572122</v>
      </c>
      <c r="GB2010" s="152">
        <v>1.9529106359999999</v>
      </c>
      <c r="GC2010" s="152">
        <v>9.8282090199999992</v>
      </c>
      <c r="GD2010" s="152">
        <v>3.0107781949999999</v>
      </c>
      <c r="GE2010" s="152">
        <v>1.1580557739999999</v>
      </c>
      <c r="GF2010" s="152">
        <v>3.8462494390000002</v>
      </c>
      <c r="GG2010" s="152">
        <v>0.67079781199999999</v>
      </c>
      <c r="GH2010" s="152">
        <v>4.1845841869999996</v>
      </c>
      <c r="GI2010" s="152">
        <v>0.90987460899999995</v>
      </c>
      <c r="GJ2010" s="152">
        <v>2.5724860409999999</v>
      </c>
      <c r="GL2010" s="152">
        <v>2.5066134529999999</v>
      </c>
      <c r="GM2010" s="152">
        <v>0.393310037</v>
      </c>
      <c r="GN2010" s="152">
        <v>1.9460366499999999</v>
      </c>
      <c r="GO2010" s="152">
        <v>9.9095874E-2</v>
      </c>
      <c r="GS2010" s="152">
        <v>6.5395226800000001</v>
      </c>
      <c r="GT2010" s="152">
        <v>0.98474241100000004</v>
      </c>
      <c r="GU2010" s="152">
        <v>0.516182264</v>
      </c>
      <c r="GW2010" s="152">
        <v>1.4</v>
      </c>
    </row>
    <row r="2011" spans="1:205">
      <c r="A2011" s="151">
        <v>7991</v>
      </c>
      <c r="B2011" s="152" t="s">
        <v>2859</v>
      </c>
      <c r="C2011" s="152" t="s">
        <v>2919</v>
      </c>
      <c r="D2011" s="152" t="s">
        <v>2920</v>
      </c>
      <c r="E2011" s="152" t="s">
        <v>4028</v>
      </c>
      <c r="F2011" s="152" t="s">
        <v>10457</v>
      </c>
      <c r="H2011" s="151">
        <v>311320</v>
      </c>
      <c r="I2011" s="153" t="s">
        <v>5385</v>
      </c>
      <c r="L2011" s="153" t="s">
        <v>5486</v>
      </c>
      <c r="M2011" s="153" t="s">
        <v>4771</v>
      </c>
      <c r="O2011" s="151">
        <v>2519</v>
      </c>
      <c r="P2011" s="152">
        <v>54.166220000000003</v>
      </c>
      <c r="Q2011" s="152">
        <v>-165.94874999999999</v>
      </c>
      <c r="R2011" s="152" t="s">
        <v>2027</v>
      </c>
      <c r="S2011" s="152" t="s">
        <v>2720</v>
      </c>
      <c r="T2011" s="152">
        <v>64.39</v>
      </c>
      <c r="U2011" s="152">
        <v>1.1599999999999999</v>
      </c>
      <c r="V2011" s="152">
        <v>15.71</v>
      </c>
      <c r="X2011" s="152">
        <v>8.41</v>
      </c>
      <c r="AA2011" s="152">
        <v>1.04</v>
      </c>
      <c r="AB2011" s="152">
        <v>0.2</v>
      </c>
      <c r="AC2011" s="152">
        <v>3.76</v>
      </c>
      <c r="AD2011" s="152">
        <v>3.48</v>
      </c>
      <c r="AE2011" s="152">
        <v>1.94</v>
      </c>
      <c r="AF2011" s="152">
        <v>0.4</v>
      </c>
      <c r="AJ2011" s="152">
        <v>1.28</v>
      </c>
      <c r="AK2011" s="156">
        <f t="shared" si="31"/>
        <v>2.2000000000000001E-3</v>
      </c>
      <c r="AL2011" s="151">
        <v>22</v>
      </c>
      <c r="AM2011" s="151">
        <v>805</v>
      </c>
      <c r="AN2011" s="151">
        <v>232</v>
      </c>
      <c r="AO2011" s="151">
        <v>1784.112832</v>
      </c>
      <c r="DP2011" s="152">
        <v>66.599999999999994</v>
      </c>
      <c r="ED2011" s="152">
        <v>54.909797660000002</v>
      </c>
      <c r="EE2011" s="152">
        <v>1.1846885570000001</v>
      </c>
      <c r="EF2011" s="152">
        <v>17.659614470000001</v>
      </c>
      <c r="EH2011" s="152">
        <v>9.9240412060000001</v>
      </c>
      <c r="EK2011" s="152">
        <v>0.24186359700000001</v>
      </c>
      <c r="EL2011" s="152">
        <v>3.8797245519999999</v>
      </c>
      <c r="EM2011" s="152">
        <v>8.9524088539999997</v>
      </c>
      <c r="EO2011" s="152">
        <v>3.6465231629999999</v>
      </c>
      <c r="EP2011" s="152">
        <v>0.656889944</v>
      </c>
      <c r="EQ2011" s="152">
        <v>0.13522690300000001</v>
      </c>
      <c r="ER2011" s="152">
        <v>101.1907789</v>
      </c>
      <c r="FA2011" s="152">
        <v>11.05599441</v>
      </c>
      <c r="FB2011" s="152">
        <v>0.764073903</v>
      </c>
      <c r="FD2011" s="152">
        <v>29.789914020000001</v>
      </c>
      <c r="FE2011" s="152">
        <v>1.1816284969999999</v>
      </c>
      <c r="FF2011" s="152">
        <v>277.46219100000002</v>
      </c>
      <c r="FG2011" s="152">
        <v>0.41330228000000002</v>
      </c>
      <c r="FI2011" s="152">
        <v>26.55442506</v>
      </c>
      <c r="FJ2011" s="152">
        <v>3.4936059159999999</v>
      </c>
      <c r="FK2011" s="152">
        <v>140.86474430000001</v>
      </c>
      <c r="FL2011" s="152">
        <v>80.289536549999994</v>
      </c>
      <c r="FM2011" s="152">
        <v>17.240086779999999</v>
      </c>
      <c r="FP2011" s="152">
        <v>14.51611467</v>
      </c>
      <c r="FQ2011" s="152">
        <v>404.8384375</v>
      </c>
      <c r="FR2011" s="152">
        <v>25.138806519999999</v>
      </c>
      <c r="FS2011" s="152">
        <v>61.915002350000002</v>
      </c>
      <c r="FT2011" s="152">
        <v>1.228829164</v>
      </c>
      <c r="FX2011" s="152">
        <v>1.3588977200000001</v>
      </c>
      <c r="FY2011" s="152">
        <v>239.35977750000001</v>
      </c>
      <c r="FZ2011" s="152">
        <v>5.071540658</v>
      </c>
      <c r="GA2011" s="152">
        <v>13.417109569999999</v>
      </c>
      <c r="GB2011" s="152">
        <v>2.0642880130000001</v>
      </c>
      <c r="GC2011" s="152">
        <v>10.298887840000001</v>
      </c>
      <c r="GD2011" s="152">
        <v>3.08810333</v>
      </c>
      <c r="GE2011" s="152">
        <v>1.161945094</v>
      </c>
      <c r="GF2011" s="152">
        <v>3.884603136</v>
      </c>
      <c r="GG2011" s="152">
        <v>0.69290646499999997</v>
      </c>
      <c r="GH2011" s="152">
        <v>4.3405020560000001</v>
      </c>
      <c r="GI2011" s="152">
        <v>0.94838890099999995</v>
      </c>
      <c r="GJ2011" s="152">
        <v>2.614427665</v>
      </c>
      <c r="GL2011" s="152">
        <v>2.6313794150000001</v>
      </c>
      <c r="GM2011" s="152">
        <v>0.40874581399999999</v>
      </c>
      <c r="GN2011" s="152">
        <v>2.1036361829999999</v>
      </c>
      <c r="GO2011" s="152">
        <v>0.10539654599999999</v>
      </c>
      <c r="GS2011" s="152">
        <v>7.3663622970000002</v>
      </c>
      <c r="GT2011" s="152">
        <v>1.1392170749999999</v>
      </c>
      <c r="GU2011" s="152">
        <v>0.58693186399999997</v>
      </c>
      <c r="GW2011" s="152">
        <v>1.4</v>
      </c>
    </row>
    <row r="2012" spans="1:205">
      <c r="A2012" s="151">
        <v>7992</v>
      </c>
      <c r="B2012" s="152" t="s">
        <v>2859</v>
      </c>
      <c r="C2012" s="152" t="s">
        <v>2919</v>
      </c>
      <c r="D2012" s="152" t="s">
        <v>2920</v>
      </c>
      <c r="E2012" s="152" t="s">
        <v>4028</v>
      </c>
      <c r="F2012" s="152" t="s">
        <v>10458</v>
      </c>
      <c r="H2012" s="151">
        <v>311320</v>
      </c>
      <c r="I2012" s="153" t="s">
        <v>5385</v>
      </c>
      <c r="L2012" s="153" t="s">
        <v>5486</v>
      </c>
      <c r="M2012" s="153" t="s">
        <v>5164</v>
      </c>
      <c r="O2012" s="151">
        <v>2519</v>
      </c>
      <c r="P2012" s="152">
        <v>54.166220000000003</v>
      </c>
      <c r="Q2012" s="152">
        <v>-165.94874999999999</v>
      </c>
      <c r="R2012" s="152" t="s">
        <v>2027</v>
      </c>
      <c r="S2012" s="152" t="s">
        <v>2720</v>
      </c>
      <c r="T2012" s="152">
        <v>62.95</v>
      </c>
      <c r="U2012" s="152">
        <v>1.44</v>
      </c>
      <c r="V2012" s="152">
        <v>14.36</v>
      </c>
      <c r="X2012" s="152">
        <v>9.9</v>
      </c>
      <c r="AA2012" s="152">
        <v>1.74</v>
      </c>
      <c r="AB2012" s="152">
        <v>0.28999999999999998</v>
      </c>
      <c r="AC2012" s="152">
        <v>4.7699999999999996</v>
      </c>
      <c r="AD2012" s="152">
        <v>2.4900000000000002</v>
      </c>
      <c r="AE2012" s="152">
        <v>1.31</v>
      </c>
      <c r="AF2012" s="152">
        <v>0.32</v>
      </c>
      <c r="AJ2012" s="152">
        <v>1.28</v>
      </c>
      <c r="AK2012" s="156">
        <f t="shared" si="31"/>
        <v>4.8999999999999998E-3</v>
      </c>
      <c r="AL2012" s="151">
        <v>49</v>
      </c>
      <c r="AM2012" s="151">
        <v>698</v>
      </c>
      <c r="AN2012" s="151">
        <v>220</v>
      </c>
      <c r="AO2012" s="151">
        <v>1478.2736319999999</v>
      </c>
      <c r="DP2012" s="152">
        <v>65.900000000000006</v>
      </c>
      <c r="ED2012" s="152">
        <v>54.909797660000002</v>
      </c>
      <c r="EE2012" s="152">
        <v>1.1846885570000001</v>
      </c>
      <c r="EF2012" s="152">
        <v>17.659614470000001</v>
      </c>
      <c r="EH2012" s="152">
        <v>9.9240412060000001</v>
      </c>
      <c r="EK2012" s="152">
        <v>0.24186359700000001</v>
      </c>
      <c r="EL2012" s="152">
        <v>3.8797245519999999</v>
      </c>
      <c r="EM2012" s="152">
        <v>8.9524088539999997</v>
      </c>
      <c r="EO2012" s="152">
        <v>3.6465231629999999</v>
      </c>
      <c r="EP2012" s="152">
        <v>0.656889944</v>
      </c>
      <c r="EQ2012" s="152">
        <v>0.13522690300000001</v>
      </c>
      <c r="ER2012" s="152">
        <v>101.1907789</v>
      </c>
      <c r="FA2012" s="152">
        <v>11.05599441</v>
      </c>
      <c r="FB2012" s="152">
        <v>0.764073903</v>
      </c>
      <c r="FD2012" s="152">
        <v>29.789914020000001</v>
      </c>
      <c r="FE2012" s="152">
        <v>1.1816284969999999</v>
      </c>
      <c r="FF2012" s="152">
        <v>277.46219100000002</v>
      </c>
      <c r="FG2012" s="152">
        <v>0.41330228000000002</v>
      </c>
      <c r="FI2012" s="152">
        <v>26.55442506</v>
      </c>
      <c r="FJ2012" s="152">
        <v>3.4936059159999999</v>
      </c>
      <c r="FK2012" s="152">
        <v>140.86474430000001</v>
      </c>
      <c r="FL2012" s="152">
        <v>80.289536549999994</v>
      </c>
      <c r="FM2012" s="152">
        <v>17.240086779999999</v>
      </c>
      <c r="FP2012" s="152">
        <v>14.51611467</v>
      </c>
      <c r="FQ2012" s="152">
        <v>404.8384375</v>
      </c>
      <c r="FR2012" s="152">
        <v>25.138806519999999</v>
      </c>
      <c r="FS2012" s="152">
        <v>61.915002350000002</v>
      </c>
      <c r="FT2012" s="152">
        <v>1.228829164</v>
      </c>
      <c r="FX2012" s="152">
        <v>1.3588977200000001</v>
      </c>
      <c r="FY2012" s="152">
        <v>239.35977750000001</v>
      </c>
      <c r="FZ2012" s="152">
        <v>5.071540658</v>
      </c>
      <c r="GA2012" s="152">
        <v>13.417109569999999</v>
      </c>
      <c r="GB2012" s="152">
        <v>2.0642880130000001</v>
      </c>
      <c r="GC2012" s="152">
        <v>10.298887840000001</v>
      </c>
      <c r="GD2012" s="152">
        <v>3.08810333</v>
      </c>
      <c r="GE2012" s="152">
        <v>1.161945094</v>
      </c>
      <c r="GF2012" s="152">
        <v>3.884603136</v>
      </c>
      <c r="GG2012" s="152">
        <v>0.69290646499999997</v>
      </c>
      <c r="GH2012" s="152">
        <v>4.3405020560000001</v>
      </c>
      <c r="GI2012" s="152">
        <v>0.94838890099999995</v>
      </c>
      <c r="GJ2012" s="152">
        <v>2.614427665</v>
      </c>
      <c r="GL2012" s="152">
        <v>2.6313794150000001</v>
      </c>
      <c r="GM2012" s="152">
        <v>0.40874581399999999</v>
      </c>
      <c r="GN2012" s="152">
        <v>2.1036361829999999</v>
      </c>
      <c r="GO2012" s="152">
        <v>0.10539654599999999</v>
      </c>
      <c r="GS2012" s="152">
        <v>7.3663622970000002</v>
      </c>
      <c r="GT2012" s="152">
        <v>1.1392170749999999</v>
      </c>
      <c r="GU2012" s="152">
        <v>0.58693186399999997</v>
      </c>
      <c r="GW2012" s="152">
        <v>1.4</v>
      </c>
    </row>
    <row r="2013" spans="1:205">
      <c r="A2013" s="151">
        <v>7993</v>
      </c>
      <c r="B2013" s="152" t="s">
        <v>2859</v>
      </c>
      <c r="C2013" s="152" t="s">
        <v>2919</v>
      </c>
      <c r="D2013" s="152" t="s">
        <v>2920</v>
      </c>
      <c r="E2013" s="152" t="s">
        <v>4028</v>
      </c>
      <c r="F2013" s="152" t="s">
        <v>10459</v>
      </c>
      <c r="H2013" s="151">
        <v>311320</v>
      </c>
      <c r="I2013" s="153" t="s">
        <v>5385</v>
      </c>
      <c r="L2013" s="153" t="s">
        <v>5486</v>
      </c>
      <c r="M2013" s="153" t="s">
        <v>5505</v>
      </c>
      <c r="O2013" s="151">
        <v>2519</v>
      </c>
      <c r="P2013" s="152">
        <v>54.166220000000003</v>
      </c>
      <c r="Q2013" s="152">
        <v>-165.94874999999999</v>
      </c>
      <c r="R2013" s="152" t="s">
        <v>2027</v>
      </c>
      <c r="S2013" s="152" t="s">
        <v>2720</v>
      </c>
      <c r="T2013" s="152">
        <v>60.51</v>
      </c>
      <c r="U2013" s="152">
        <v>1.53</v>
      </c>
      <c r="V2013" s="152">
        <v>14.08</v>
      </c>
      <c r="X2013" s="152">
        <v>10.63</v>
      </c>
      <c r="AA2013" s="152">
        <v>2.29</v>
      </c>
      <c r="AB2013" s="152">
        <v>0.23</v>
      </c>
      <c r="AC2013" s="152">
        <v>5.52</v>
      </c>
      <c r="AD2013" s="152">
        <v>2.59</v>
      </c>
      <c r="AE2013" s="152">
        <v>1.55</v>
      </c>
      <c r="AF2013" s="152">
        <v>0.24</v>
      </c>
      <c r="AJ2013" s="152">
        <v>1.1200000000000001</v>
      </c>
      <c r="AK2013" s="156">
        <f t="shared" si="31"/>
        <v>7.1000000000000004E-3</v>
      </c>
      <c r="AL2013" s="151">
        <v>71</v>
      </c>
      <c r="AM2013" s="151">
        <v>679</v>
      </c>
      <c r="AN2013" s="151">
        <v>219</v>
      </c>
      <c r="AO2013" s="151">
        <v>1335.046</v>
      </c>
      <c r="DP2013" s="152">
        <v>66.900000000000006</v>
      </c>
      <c r="ED2013" s="152">
        <v>54.909797660000002</v>
      </c>
      <c r="EE2013" s="152">
        <v>1.1846885570000001</v>
      </c>
      <c r="EF2013" s="152">
        <v>17.659614470000001</v>
      </c>
      <c r="EH2013" s="152">
        <v>9.9240412060000001</v>
      </c>
      <c r="EK2013" s="152">
        <v>0.24186359700000001</v>
      </c>
      <c r="EL2013" s="152">
        <v>3.8797245519999999</v>
      </c>
      <c r="EM2013" s="152">
        <v>8.9524088539999997</v>
      </c>
      <c r="EO2013" s="152">
        <v>3.6465231629999999</v>
      </c>
      <c r="EP2013" s="152">
        <v>0.656889944</v>
      </c>
      <c r="EQ2013" s="152">
        <v>0.13522690300000001</v>
      </c>
      <c r="ER2013" s="152">
        <v>101.1907789</v>
      </c>
      <c r="FA2013" s="152">
        <v>11.05599441</v>
      </c>
      <c r="FB2013" s="152">
        <v>0.764073903</v>
      </c>
      <c r="FD2013" s="152">
        <v>29.789914020000001</v>
      </c>
      <c r="FE2013" s="152">
        <v>1.1816284969999999</v>
      </c>
      <c r="FF2013" s="152">
        <v>277.46219100000002</v>
      </c>
      <c r="FG2013" s="152">
        <v>0.41330228000000002</v>
      </c>
      <c r="FI2013" s="152">
        <v>26.55442506</v>
      </c>
      <c r="FJ2013" s="152">
        <v>3.4936059159999999</v>
      </c>
      <c r="FK2013" s="152">
        <v>140.86474430000001</v>
      </c>
      <c r="FL2013" s="152">
        <v>80.289536549999994</v>
      </c>
      <c r="FM2013" s="152">
        <v>17.240086779999999</v>
      </c>
      <c r="FP2013" s="152">
        <v>14.51611467</v>
      </c>
      <c r="FQ2013" s="152">
        <v>404.8384375</v>
      </c>
      <c r="FR2013" s="152">
        <v>25.138806519999999</v>
      </c>
      <c r="FS2013" s="152">
        <v>61.915002350000002</v>
      </c>
      <c r="FT2013" s="152">
        <v>1.228829164</v>
      </c>
      <c r="FX2013" s="152">
        <v>1.3588977200000001</v>
      </c>
      <c r="FY2013" s="152">
        <v>239.35977750000001</v>
      </c>
      <c r="FZ2013" s="152">
        <v>5.071540658</v>
      </c>
      <c r="GA2013" s="152">
        <v>13.417109569999999</v>
      </c>
      <c r="GB2013" s="152">
        <v>2.0642880130000001</v>
      </c>
      <c r="GC2013" s="152">
        <v>10.298887840000001</v>
      </c>
      <c r="GD2013" s="152">
        <v>3.08810333</v>
      </c>
      <c r="GE2013" s="152">
        <v>1.161945094</v>
      </c>
      <c r="GF2013" s="152">
        <v>3.884603136</v>
      </c>
      <c r="GG2013" s="152">
        <v>0.69290646499999997</v>
      </c>
      <c r="GH2013" s="152">
        <v>4.3405020560000001</v>
      </c>
      <c r="GI2013" s="152">
        <v>0.94838890099999995</v>
      </c>
      <c r="GJ2013" s="152">
        <v>2.614427665</v>
      </c>
      <c r="GL2013" s="152">
        <v>2.6313794150000001</v>
      </c>
      <c r="GM2013" s="152">
        <v>0.40874581399999999</v>
      </c>
      <c r="GN2013" s="152">
        <v>2.1036361829999999</v>
      </c>
      <c r="GO2013" s="152">
        <v>0.10539654599999999</v>
      </c>
      <c r="GS2013" s="152">
        <v>7.3663622970000002</v>
      </c>
      <c r="GT2013" s="152">
        <v>1.1392170749999999</v>
      </c>
      <c r="GU2013" s="152">
        <v>0.58693186399999997</v>
      </c>
      <c r="GW2013" s="152">
        <v>1.4</v>
      </c>
    </row>
    <row r="2014" spans="1:205">
      <c r="A2014" s="151">
        <v>7994</v>
      </c>
      <c r="B2014" s="152" t="s">
        <v>2859</v>
      </c>
      <c r="C2014" s="152" t="s">
        <v>2919</v>
      </c>
      <c r="D2014" s="152" t="s">
        <v>2920</v>
      </c>
      <c r="E2014" s="152" t="s">
        <v>4028</v>
      </c>
      <c r="F2014" s="152" t="s">
        <v>10460</v>
      </c>
      <c r="H2014" s="151">
        <v>311320</v>
      </c>
      <c r="I2014" s="153" t="s">
        <v>5385</v>
      </c>
      <c r="L2014" s="153" t="s">
        <v>5486</v>
      </c>
      <c r="M2014" s="153" t="s">
        <v>5515</v>
      </c>
      <c r="O2014" s="151">
        <v>2519</v>
      </c>
      <c r="P2014" s="152">
        <v>54.166220000000003</v>
      </c>
      <c r="Q2014" s="152">
        <v>-165.94874999999999</v>
      </c>
      <c r="R2014" s="152" t="s">
        <v>2027</v>
      </c>
      <c r="S2014" s="152" t="s">
        <v>2720</v>
      </c>
      <c r="T2014" s="152">
        <v>60.97</v>
      </c>
      <c r="U2014" s="152">
        <v>1.53</v>
      </c>
      <c r="V2014" s="152">
        <v>14.09</v>
      </c>
      <c r="X2014" s="152">
        <v>9.94</v>
      </c>
      <c r="AA2014" s="152">
        <v>2.42</v>
      </c>
      <c r="AB2014" s="152">
        <v>0.3</v>
      </c>
      <c r="AC2014" s="152">
        <v>5.44</v>
      </c>
      <c r="AD2014" s="152">
        <v>2.82</v>
      </c>
      <c r="AE2014" s="152">
        <v>1.38</v>
      </c>
      <c r="AF2014" s="152">
        <v>0.38</v>
      </c>
      <c r="AJ2014" s="152">
        <v>1.19</v>
      </c>
      <c r="AK2014" s="156">
        <f t="shared" si="31"/>
        <v>5.0000000000000001E-3</v>
      </c>
      <c r="AL2014" s="151">
        <v>50</v>
      </c>
      <c r="AM2014" s="151">
        <v>652</v>
      </c>
      <c r="AN2014" s="151">
        <v>239</v>
      </c>
      <c r="AO2014" s="151">
        <v>1197.2517439999999</v>
      </c>
      <c r="AQ2014" s="152">
        <v>20.89</v>
      </c>
      <c r="AW2014" s="152">
        <v>28.03</v>
      </c>
      <c r="AY2014" s="151">
        <v>106.2</v>
      </c>
      <c r="AZ2014" s="152">
        <v>2.4700000000000002</v>
      </c>
      <c r="BB2014" s="152">
        <v>0.33</v>
      </c>
      <c r="BC2014" s="152">
        <v>219.33</v>
      </c>
      <c r="BD2014" s="152">
        <v>83.94</v>
      </c>
      <c r="BG2014" s="152">
        <v>36.369999999999997</v>
      </c>
      <c r="BH2014" s="152">
        <v>247.77</v>
      </c>
      <c r="BI2014" s="152">
        <v>62.45</v>
      </c>
      <c r="BJ2014" s="152">
        <v>205.51</v>
      </c>
      <c r="BK2014" s="152">
        <v>3.2</v>
      </c>
      <c r="BO2014" s="152">
        <v>445.35</v>
      </c>
      <c r="BP2014" s="152">
        <v>13.06</v>
      </c>
      <c r="BQ2014" s="152">
        <v>29.5</v>
      </c>
      <c r="BR2014" s="152">
        <v>4.96</v>
      </c>
      <c r="BS2014" s="152">
        <v>24.81</v>
      </c>
      <c r="BT2014" s="152">
        <v>7.49</v>
      </c>
      <c r="BU2014" s="152">
        <v>1.86</v>
      </c>
      <c r="BV2014" s="152">
        <v>10.16</v>
      </c>
      <c r="BX2014" s="152">
        <v>10.41</v>
      </c>
      <c r="BZ2014" s="152">
        <v>7.02</v>
      </c>
      <c r="CB2014" s="152">
        <v>6.72</v>
      </c>
      <c r="CC2014" s="152">
        <v>1.1299999999999999</v>
      </c>
      <c r="CD2014" s="152">
        <v>6.39</v>
      </c>
      <c r="CH2014" s="152">
        <v>14.71</v>
      </c>
      <c r="CJ2014" s="152">
        <v>4</v>
      </c>
      <c r="CK2014" s="152">
        <v>1.58</v>
      </c>
      <c r="DP2014" s="152">
        <v>66.599999999999994</v>
      </c>
      <c r="ED2014" s="152">
        <v>54.909797660000002</v>
      </c>
      <c r="EE2014" s="152">
        <v>1.1846885570000001</v>
      </c>
      <c r="EF2014" s="152">
        <v>17.659614470000001</v>
      </c>
      <c r="EH2014" s="152">
        <v>9.9240412060000001</v>
      </c>
      <c r="EK2014" s="152">
        <v>0.24186359700000001</v>
      </c>
      <c r="EL2014" s="152">
        <v>3.8797245519999999</v>
      </c>
      <c r="EM2014" s="152">
        <v>8.9524088539999997</v>
      </c>
      <c r="EO2014" s="152">
        <v>3.6465231629999999</v>
      </c>
      <c r="EP2014" s="152">
        <v>0.656889944</v>
      </c>
      <c r="EQ2014" s="152">
        <v>0.13522690300000001</v>
      </c>
      <c r="ER2014" s="152">
        <v>101.1907789</v>
      </c>
      <c r="FA2014" s="152">
        <v>11.05599441</v>
      </c>
      <c r="FB2014" s="152">
        <v>0.764073903</v>
      </c>
      <c r="FD2014" s="152">
        <v>29.789914020000001</v>
      </c>
      <c r="FE2014" s="152">
        <v>1.1816284969999999</v>
      </c>
      <c r="FF2014" s="152">
        <v>277.46219100000002</v>
      </c>
      <c r="FG2014" s="152">
        <v>0.41330228000000002</v>
      </c>
      <c r="FI2014" s="152">
        <v>26.55442506</v>
      </c>
      <c r="FJ2014" s="152">
        <v>3.4936059159999999</v>
      </c>
      <c r="FK2014" s="152">
        <v>140.86474430000001</v>
      </c>
      <c r="FL2014" s="152">
        <v>80.289536549999994</v>
      </c>
      <c r="FM2014" s="152">
        <v>17.240086779999999</v>
      </c>
      <c r="FP2014" s="152">
        <v>14.51611467</v>
      </c>
      <c r="FQ2014" s="152">
        <v>404.8384375</v>
      </c>
      <c r="FR2014" s="152">
        <v>25.138806519999999</v>
      </c>
      <c r="FS2014" s="152">
        <v>61.915002350000002</v>
      </c>
      <c r="FT2014" s="152">
        <v>1.228829164</v>
      </c>
      <c r="FX2014" s="152">
        <v>1.3588977200000001</v>
      </c>
      <c r="FY2014" s="152">
        <v>239.35977750000001</v>
      </c>
      <c r="FZ2014" s="152">
        <v>5.071540658</v>
      </c>
      <c r="GA2014" s="152">
        <v>13.417109569999999</v>
      </c>
      <c r="GB2014" s="152">
        <v>2.0642880130000001</v>
      </c>
      <c r="GC2014" s="152">
        <v>10.298887840000001</v>
      </c>
      <c r="GD2014" s="152">
        <v>3.08810333</v>
      </c>
      <c r="GE2014" s="152">
        <v>1.161945094</v>
      </c>
      <c r="GF2014" s="152">
        <v>3.884603136</v>
      </c>
      <c r="GG2014" s="152">
        <v>0.69290646499999997</v>
      </c>
      <c r="GH2014" s="152">
        <v>4.3405020560000001</v>
      </c>
      <c r="GI2014" s="152">
        <v>0.94838890099999995</v>
      </c>
      <c r="GJ2014" s="152">
        <v>2.614427665</v>
      </c>
      <c r="GL2014" s="152">
        <v>2.6313794150000001</v>
      </c>
      <c r="GM2014" s="152">
        <v>0.40874581399999999</v>
      </c>
      <c r="GN2014" s="152">
        <v>2.1036361829999999</v>
      </c>
      <c r="GO2014" s="152">
        <v>0.10539654599999999</v>
      </c>
      <c r="GS2014" s="152">
        <v>7.3663622970000002</v>
      </c>
      <c r="GT2014" s="152">
        <v>1.1392170749999999</v>
      </c>
      <c r="GU2014" s="152">
        <v>0.58693186399999997</v>
      </c>
      <c r="GW2014" s="152">
        <v>1.4</v>
      </c>
    </row>
    <row r="2015" spans="1:205">
      <c r="A2015" s="151">
        <v>7997</v>
      </c>
      <c r="B2015" s="152" t="s">
        <v>2859</v>
      </c>
      <c r="C2015" s="152" t="s">
        <v>2919</v>
      </c>
      <c r="D2015" s="152" t="s">
        <v>2920</v>
      </c>
      <c r="E2015" s="152" t="s">
        <v>4028</v>
      </c>
      <c r="F2015" s="152" t="s">
        <v>10461</v>
      </c>
      <c r="H2015" s="151">
        <v>311320</v>
      </c>
      <c r="I2015" s="153" t="s">
        <v>5385</v>
      </c>
      <c r="L2015" s="153" t="s">
        <v>5486</v>
      </c>
      <c r="M2015" s="153" t="s">
        <v>5487</v>
      </c>
      <c r="O2015" s="151">
        <v>2519</v>
      </c>
      <c r="P2015" s="152">
        <v>54.166220000000003</v>
      </c>
      <c r="Q2015" s="152">
        <v>-165.94874999999999</v>
      </c>
      <c r="R2015" s="152" t="s">
        <v>2027</v>
      </c>
      <c r="S2015" s="152" t="s">
        <v>2721</v>
      </c>
      <c r="T2015" s="152">
        <v>57.82</v>
      </c>
      <c r="U2015" s="152">
        <v>1.48</v>
      </c>
      <c r="V2015" s="152">
        <v>14.3</v>
      </c>
      <c r="X2015" s="152">
        <v>11.75</v>
      </c>
      <c r="AA2015" s="152">
        <v>2.78</v>
      </c>
      <c r="AB2015" s="152">
        <v>0.25</v>
      </c>
      <c r="AC2015" s="152">
        <v>5.98</v>
      </c>
      <c r="AD2015" s="152">
        <v>3</v>
      </c>
      <c r="AE2015" s="152">
        <v>1.21</v>
      </c>
      <c r="AF2015" s="152">
        <v>0.36</v>
      </c>
      <c r="AJ2015" s="152">
        <v>1.45</v>
      </c>
      <c r="AK2015" s="156">
        <f t="shared" si="31"/>
        <v>3.7000000000000002E-3</v>
      </c>
      <c r="AL2015" s="151">
        <v>37</v>
      </c>
      <c r="AM2015" s="151">
        <v>649</v>
      </c>
      <c r="AN2015" s="151">
        <v>305</v>
      </c>
      <c r="AO2015" s="151">
        <v>1179.9236800000001</v>
      </c>
      <c r="DP2015" s="152">
        <v>59.8</v>
      </c>
      <c r="ED2015" s="152">
        <v>54.909797660000002</v>
      </c>
      <c r="EE2015" s="152">
        <v>1.1846885570000001</v>
      </c>
      <c r="EF2015" s="152">
        <v>17.659614470000001</v>
      </c>
      <c r="EH2015" s="152">
        <v>9.9240412060000001</v>
      </c>
      <c r="EK2015" s="152">
        <v>0.24186359700000001</v>
      </c>
      <c r="EL2015" s="152">
        <v>3.8797245519999999</v>
      </c>
      <c r="EM2015" s="152">
        <v>8.9524088539999997</v>
      </c>
      <c r="EO2015" s="152">
        <v>3.6465231629999999</v>
      </c>
      <c r="EP2015" s="152">
        <v>0.656889944</v>
      </c>
      <c r="EQ2015" s="152">
        <v>0.13522690300000001</v>
      </c>
      <c r="ER2015" s="152">
        <v>101.1907789</v>
      </c>
      <c r="FA2015" s="152">
        <v>11.05599441</v>
      </c>
      <c r="FB2015" s="152">
        <v>0.764073903</v>
      </c>
      <c r="FD2015" s="152">
        <v>29.789914020000001</v>
      </c>
      <c r="FE2015" s="152">
        <v>1.1816284969999999</v>
      </c>
      <c r="FF2015" s="152">
        <v>277.46219100000002</v>
      </c>
      <c r="FG2015" s="152">
        <v>0.41330228000000002</v>
      </c>
      <c r="FI2015" s="152">
        <v>26.55442506</v>
      </c>
      <c r="FJ2015" s="152">
        <v>3.4936059159999999</v>
      </c>
      <c r="FK2015" s="152">
        <v>140.86474430000001</v>
      </c>
      <c r="FL2015" s="152">
        <v>80.289536549999994</v>
      </c>
      <c r="FM2015" s="152">
        <v>17.240086779999999</v>
      </c>
      <c r="FP2015" s="152">
        <v>14.51611467</v>
      </c>
      <c r="FQ2015" s="152">
        <v>404.8384375</v>
      </c>
      <c r="FR2015" s="152">
        <v>25.138806519999999</v>
      </c>
      <c r="FS2015" s="152">
        <v>61.915002350000002</v>
      </c>
      <c r="FT2015" s="152">
        <v>1.228829164</v>
      </c>
      <c r="FX2015" s="152">
        <v>1.3588977200000001</v>
      </c>
      <c r="FY2015" s="152">
        <v>239.35977750000001</v>
      </c>
      <c r="FZ2015" s="152">
        <v>5.071540658</v>
      </c>
      <c r="GA2015" s="152">
        <v>13.417109569999999</v>
      </c>
      <c r="GB2015" s="152">
        <v>2.0642880130000001</v>
      </c>
      <c r="GC2015" s="152">
        <v>10.298887840000001</v>
      </c>
      <c r="GD2015" s="152">
        <v>3.08810333</v>
      </c>
      <c r="GE2015" s="152">
        <v>1.161945094</v>
      </c>
      <c r="GF2015" s="152">
        <v>3.884603136</v>
      </c>
      <c r="GG2015" s="152">
        <v>0.69290646499999997</v>
      </c>
      <c r="GH2015" s="152">
        <v>4.3405020560000001</v>
      </c>
      <c r="GI2015" s="152">
        <v>0.94838890099999995</v>
      </c>
      <c r="GJ2015" s="152">
        <v>2.614427665</v>
      </c>
      <c r="GL2015" s="152">
        <v>2.6313794150000001</v>
      </c>
      <c r="GM2015" s="152">
        <v>0.40874581399999999</v>
      </c>
      <c r="GN2015" s="152">
        <v>2.1036361829999999</v>
      </c>
      <c r="GO2015" s="152">
        <v>0.10539654599999999</v>
      </c>
      <c r="GS2015" s="152">
        <v>7.3663622970000002</v>
      </c>
      <c r="GT2015" s="152">
        <v>1.1392170749999999</v>
      </c>
      <c r="GU2015" s="152">
        <v>0.58693186399999997</v>
      </c>
      <c r="GW2015" s="152">
        <v>1.4</v>
      </c>
    </row>
    <row r="2016" spans="1:205">
      <c r="A2016" s="151">
        <v>8002</v>
      </c>
      <c r="B2016" s="152" t="s">
        <v>2859</v>
      </c>
      <c r="C2016" s="152" t="s">
        <v>2919</v>
      </c>
      <c r="D2016" s="152" t="s">
        <v>2920</v>
      </c>
      <c r="E2016" s="152" t="s">
        <v>4028</v>
      </c>
      <c r="F2016" s="152" t="s">
        <v>10462</v>
      </c>
      <c r="H2016" s="151">
        <v>311320</v>
      </c>
      <c r="I2016" s="153" t="s">
        <v>5385</v>
      </c>
      <c r="L2016" s="153" t="s">
        <v>5386</v>
      </c>
      <c r="M2016" s="153" t="s">
        <v>4771</v>
      </c>
      <c r="O2016" s="151">
        <v>2519</v>
      </c>
      <c r="P2016" s="152">
        <v>54.150266999999999</v>
      </c>
      <c r="Q2016" s="152">
        <v>-165.96340000000001</v>
      </c>
      <c r="R2016" s="152" t="s">
        <v>2027</v>
      </c>
      <c r="S2016" s="152" t="s">
        <v>2720</v>
      </c>
      <c r="T2016" s="152">
        <v>59.62</v>
      </c>
      <c r="U2016" s="152">
        <v>1.06</v>
      </c>
      <c r="V2016" s="152">
        <v>15.23</v>
      </c>
      <c r="X2016" s="152">
        <v>7.81</v>
      </c>
      <c r="AA2016" s="152">
        <v>2.84</v>
      </c>
      <c r="AB2016" s="152">
        <v>0.26</v>
      </c>
      <c r="AC2016" s="152">
        <v>6.23</v>
      </c>
      <c r="AD2016" s="152">
        <v>2.59</v>
      </c>
      <c r="AE2016" s="152">
        <v>0.95</v>
      </c>
      <c r="AF2016" s="152">
        <v>0.23</v>
      </c>
      <c r="AJ2016" s="152">
        <v>2.99</v>
      </c>
      <c r="AK2016" s="156">
        <f t="shared" si="31"/>
        <v>4.7999999999999996E-3</v>
      </c>
      <c r="AL2016" s="151">
        <v>48</v>
      </c>
      <c r="AM2016" s="151">
        <v>333</v>
      </c>
      <c r="AN2016" s="151">
        <v>473</v>
      </c>
      <c r="AO2016" s="151">
        <v>803.69822880000004</v>
      </c>
      <c r="AQ2016" s="152">
        <v>14.8</v>
      </c>
      <c r="AW2016" s="152">
        <v>35.1</v>
      </c>
      <c r="AY2016" s="151">
        <v>138.22</v>
      </c>
      <c r="BC2016" s="152">
        <v>383.03</v>
      </c>
      <c r="BG2016" s="152">
        <v>28.3</v>
      </c>
      <c r="BH2016" s="152">
        <v>319.75</v>
      </c>
      <c r="BI2016" s="152">
        <v>39.590000000000003</v>
      </c>
      <c r="BJ2016" s="152">
        <v>114.08</v>
      </c>
      <c r="BK2016" s="152">
        <v>1.9</v>
      </c>
      <c r="BO2016" s="152">
        <v>363.52</v>
      </c>
      <c r="BP2016" s="152">
        <v>9.48</v>
      </c>
      <c r="BQ2016" s="152">
        <v>21.91</v>
      </c>
      <c r="BS2016" s="152">
        <v>18.98</v>
      </c>
      <c r="BT2016" s="152">
        <v>5.39</v>
      </c>
      <c r="BU2016" s="152">
        <v>1.52</v>
      </c>
      <c r="BV2016" s="152">
        <v>5.1100000000000003</v>
      </c>
      <c r="BX2016" s="152">
        <v>8.25</v>
      </c>
      <c r="BZ2016" s="152">
        <v>4.47</v>
      </c>
      <c r="CB2016" s="152">
        <v>4</v>
      </c>
      <c r="CD2016" s="152">
        <v>3.44</v>
      </c>
      <c r="CH2016" s="152">
        <v>13.99</v>
      </c>
      <c r="CJ2016" s="152">
        <v>2.87</v>
      </c>
      <c r="CK2016" s="152">
        <v>0.84</v>
      </c>
      <c r="DP2016" s="152">
        <v>74.5</v>
      </c>
      <c r="ED2016" s="152">
        <v>54.314559410000001</v>
      </c>
      <c r="EE2016" s="152">
        <v>1.1699607679999999</v>
      </c>
      <c r="EF2016" s="152">
        <v>17.34447123</v>
      </c>
      <c r="EH2016" s="152">
        <v>9.8634417249999995</v>
      </c>
      <c r="EK2016" s="152">
        <v>0.21581001599999999</v>
      </c>
      <c r="EL2016" s="152">
        <v>3.8213850329999999</v>
      </c>
      <c r="EM2016" s="152">
        <v>8.7655942380000003</v>
      </c>
      <c r="EO2016" s="152">
        <v>3.7471619970000001</v>
      </c>
      <c r="EP2016" s="152">
        <v>0.66647752000000005</v>
      </c>
      <c r="EQ2016" s="152">
        <v>0.17524210700000001</v>
      </c>
      <c r="ER2016" s="152">
        <v>100.084104</v>
      </c>
      <c r="FA2016" s="152">
        <v>11.41201298</v>
      </c>
      <c r="FB2016" s="152">
        <v>0.78416674900000005</v>
      </c>
      <c r="FD2016" s="152">
        <v>30.58335005</v>
      </c>
      <c r="FE2016" s="152">
        <v>1.210592283</v>
      </c>
      <c r="FF2016" s="152">
        <v>283.34702119999997</v>
      </c>
      <c r="FG2016" s="152">
        <v>0.57363230499999995</v>
      </c>
      <c r="FI2016" s="152">
        <v>25.279105730000001</v>
      </c>
      <c r="FJ2016" s="152">
        <v>3.8273733640000001</v>
      </c>
      <c r="FK2016" s="152">
        <v>129.5906555</v>
      </c>
      <c r="FL2016" s="152">
        <v>80.94081688</v>
      </c>
      <c r="FM2016" s="152">
        <v>18.439926499999999</v>
      </c>
      <c r="FP2016" s="152">
        <v>15.102354119999999</v>
      </c>
      <c r="FQ2016" s="152">
        <v>417.03732050000002</v>
      </c>
      <c r="FR2016" s="152">
        <v>25.64950915</v>
      </c>
      <c r="FS2016" s="152">
        <v>64.573234279999994</v>
      </c>
      <c r="FT2016" s="152">
        <v>1.2663074999999999</v>
      </c>
      <c r="FX2016" s="152">
        <v>1.4227042139999999</v>
      </c>
      <c r="FY2016" s="152">
        <v>244.78356339999999</v>
      </c>
      <c r="FZ2016" s="152">
        <v>5.2209307389999999</v>
      </c>
      <c r="GA2016" s="152">
        <v>13.733317680000001</v>
      </c>
      <c r="GB2016" s="152">
        <v>2.122773113</v>
      </c>
      <c r="GC2016" s="152">
        <v>10.662618419999999</v>
      </c>
      <c r="GD2016" s="152">
        <v>3.1637133300000002</v>
      </c>
      <c r="GE2016" s="152">
        <v>1.2029164809999999</v>
      </c>
      <c r="GF2016" s="152">
        <v>4.0133717500000001</v>
      </c>
      <c r="GG2016" s="152">
        <v>0.69609195800000001</v>
      </c>
      <c r="GH2016" s="152">
        <v>4.455833631</v>
      </c>
      <c r="GI2016" s="152">
        <v>0.96605145599999998</v>
      </c>
      <c r="GJ2016" s="152">
        <v>2.6662379490000001</v>
      </c>
      <c r="GL2016" s="152">
        <v>2.6548160869999999</v>
      </c>
      <c r="GM2016" s="152">
        <v>0.41975823699999998</v>
      </c>
      <c r="GN2016" s="152">
        <v>2.1560967010000001</v>
      </c>
      <c r="GO2016" s="152">
        <v>0.106709411</v>
      </c>
      <c r="GS2016" s="152">
        <v>7.5128126149999996</v>
      </c>
      <c r="GT2016" s="152">
        <v>1.1504785550000001</v>
      </c>
      <c r="GU2016" s="152">
        <v>0.60887075000000002</v>
      </c>
      <c r="GW2016" s="152">
        <v>1.4</v>
      </c>
    </row>
    <row r="2017" spans="1:205">
      <c r="A2017" s="151">
        <v>8003</v>
      </c>
      <c r="B2017" s="152" t="s">
        <v>2859</v>
      </c>
      <c r="C2017" s="152" t="s">
        <v>2919</v>
      </c>
      <c r="D2017" s="152" t="s">
        <v>2920</v>
      </c>
      <c r="E2017" s="152" t="s">
        <v>4028</v>
      </c>
      <c r="F2017" s="152" t="s">
        <v>10463</v>
      </c>
      <c r="H2017" s="151">
        <v>311320</v>
      </c>
      <c r="I2017" s="153" t="s">
        <v>5385</v>
      </c>
      <c r="L2017" s="153" t="s">
        <v>5386</v>
      </c>
      <c r="M2017" s="153" t="s">
        <v>5164</v>
      </c>
      <c r="O2017" s="151">
        <v>2519</v>
      </c>
      <c r="P2017" s="152">
        <v>54.150266999999999</v>
      </c>
      <c r="Q2017" s="152">
        <v>-165.96340000000001</v>
      </c>
      <c r="R2017" s="152" t="s">
        <v>2027</v>
      </c>
      <c r="S2017" s="152" t="s">
        <v>2720</v>
      </c>
      <c r="T2017" s="152">
        <v>55.04</v>
      </c>
      <c r="U2017" s="152">
        <v>1.43</v>
      </c>
      <c r="V2017" s="152">
        <v>12.87</v>
      </c>
      <c r="X2017" s="152">
        <v>9.6</v>
      </c>
      <c r="AA2017" s="152">
        <v>2.64</v>
      </c>
      <c r="AB2017" s="152">
        <v>0.23</v>
      </c>
      <c r="AC2017" s="152">
        <v>5.55</v>
      </c>
      <c r="AD2017" s="152">
        <v>4.41</v>
      </c>
      <c r="AE2017" s="152">
        <v>1.64</v>
      </c>
      <c r="AF2017" s="152">
        <v>0.32</v>
      </c>
      <c r="AJ2017" s="152">
        <v>1.0900000000000001</v>
      </c>
      <c r="AK2017" s="156">
        <f t="shared" si="31"/>
        <v>0.01</v>
      </c>
      <c r="AL2017" s="151">
        <v>100</v>
      </c>
      <c r="AM2017" s="151">
        <v>536</v>
      </c>
      <c r="AN2017" s="151">
        <v>132</v>
      </c>
      <c r="AO2017" s="151">
        <v>762.00375280000003</v>
      </c>
      <c r="DP2017" s="152">
        <v>65.8</v>
      </c>
      <c r="ED2017" s="152">
        <v>54.314559410000001</v>
      </c>
      <c r="EE2017" s="152">
        <v>1.1699607679999999</v>
      </c>
      <c r="EF2017" s="152">
        <v>17.34447123</v>
      </c>
      <c r="EH2017" s="152">
        <v>9.8634417249999995</v>
      </c>
      <c r="EK2017" s="152">
        <v>0.21581001599999999</v>
      </c>
      <c r="EL2017" s="152">
        <v>3.8213850329999999</v>
      </c>
      <c r="EM2017" s="152">
        <v>8.7655942380000003</v>
      </c>
      <c r="EO2017" s="152">
        <v>3.7471619970000001</v>
      </c>
      <c r="EP2017" s="152">
        <v>0.66647752000000005</v>
      </c>
      <c r="EQ2017" s="152">
        <v>0.17524210700000001</v>
      </c>
      <c r="ER2017" s="152">
        <v>100.084104</v>
      </c>
      <c r="FA2017" s="152">
        <v>11.41201298</v>
      </c>
      <c r="FB2017" s="152">
        <v>0.78416674900000005</v>
      </c>
      <c r="FD2017" s="152">
        <v>30.58335005</v>
      </c>
      <c r="FE2017" s="152">
        <v>1.210592283</v>
      </c>
      <c r="FF2017" s="152">
        <v>283.34702119999997</v>
      </c>
      <c r="FG2017" s="152">
        <v>0.57363230499999995</v>
      </c>
      <c r="FI2017" s="152">
        <v>25.279105730000001</v>
      </c>
      <c r="FJ2017" s="152">
        <v>3.8273733640000001</v>
      </c>
      <c r="FK2017" s="152">
        <v>129.5906555</v>
      </c>
      <c r="FL2017" s="152">
        <v>80.94081688</v>
      </c>
      <c r="FM2017" s="152">
        <v>18.439926499999999</v>
      </c>
      <c r="FP2017" s="152">
        <v>15.102354119999999</v>
      </c>
      <c r="FQ2017" s="152">
        <v>417.03732050000002</v>
      </c>
      <c r="FR2017" s="152">
        <v>25.64950915</v>
      </c>
      <c r="FS2017" s="152">
        <v>64.573234279999994</v>
      </c>
      <c r="FT2017" s="152">
        <v>1.2663074999999999</v>
      </c>
      <c r="FX2017" s="152">
        <v>1.4227042139999999</v>
      </c>
      <c r="FY2017" s="152">
        <v>244.78356339999999</v>
      </c>
      <c r="FZ2017" s="152">
        <v>5.2209307389999999</v>
      </c>
      <c r="GA2017" s="152">
        <v>13.733317680000001</v>
      </c>
      <c r="GB2017" s="152">
        <v>2.122773113</v>
      </c>
      <c r="GC2017" s="152">
        <v>10.662618419999999</v>
      </c>
      <c r="GD2017" s="152">
        <v>3.1637133300000002</v>
      </c>
      <c r="GE2017" s="152">
        <v>1.2029164809999999</v>
      </c>
      <c r="GF2017" s="152">
        <v>4.0133717500000001</v>
      </c>
      <c r="GG2017" s="152">
        <v>0.69609195800000001</v>
      </c>
      <c r="GH2017" s="152">
        <v>4.455833631</v>
      </c>
      <c r="GI2017" s="152">
        <v>0.96605145599999998</v>
      </c>
      <c r="GJ2017" s="152">
        <v>2.6662379490000001</v>
      </c>
      <c r="GL2017" s="152">
        <v>2.6548160869999999</v>
      </c>
      <c r="GM2017" s="152">
        <v>0.41975823699999998</v>
      </c>
      <c r="GN2017" s="152">
        <v>2.1560967010000001</v>
      </c>
      <c r="GO2017" s="152">
        <v>0.106709411</v>
      </c>
      <c r="GS2017" s="152">
        <v>7.5128126149999996</v>
      </c>
      <c r="GT2017" s="152">
        <v>1.1504785550000001</v>
      </c>
      <c r="GU2017" s="152">
        <v>0.60887075000000002</v>
      </c>
      <c r="GW2017" s="152">
        <v>1.4</v>
      </c>
    </row>
    <row r="2018" spans="1:205">
      <c r="A2018" s="151">
        <v>8005</v>
      </c>
      <c r="B2018" s="152" t="s">
        <v>2859</v>
      </c>
      <c r="C2018" s="152" t="s">
        <v>2919</v>
      </c>
      <c r="D2018" s="152" t="s">
        <v>2920</v>
      </c>
      <c r="E2018" s="152" t="s">
        <v>4028</v>
      </c>
      <c r="F2018" s="152" t="s">
        <v>10464</v>
      </c>
      <c r="H2018" s="151">
        <v>311320</v>
      </c>
      <c r="I2018" s="153" t="s">
        <v>5385</v>
      </c>
      <c r="L2018" s="153" t="s">
        <v>5386</v>
      </c>
      <c r="M2018" s="153" t="s">
        <v>5473</v>
      </c>
      <c r="O2018" s="151">
        <v>2519</v>
      </c>
      <c r="P2018" s="152">
        <v>54.150266999999999</v>
      </c>
      <c r="Q2018" s="152">
        <v>-165.96340000000001</v>
      </c>
      <c r="R2018" s="152" t="s">
        <v>2027</v>
      </c>
      <c r="S2018" s="152" t="s">
        <v>2720</v>
      </c>
      <c r="T2018" s="152">
        <v>60.95</v>
      </c>
      <c r="U2018" s="152">
        <v>1.43</v>
      </c>
      <c r="V2018" s="152">
        <v>13.82</v>
      </c>
      <c r="X2018" s="152">
        <v>9.7100000000000009</v>
      </c>
      <c r="AA2018" s="152">
        <v>2.2200000000000002</v>
      </c>
      <c r="AB2018" s="152">
        <v>0.28000000000000003</v>
      </c>
      <c r="AC2018" s="152">
        <v>5.5</v>
      </c>
      <c r="AD2018" s="152">
        <v>3.34</v>
      </c>
      <c r="AE2018" s="152">
        <v>1.68</v>
      </c>
      <c r="AF2018" s="152">
        <v>0.48</v>
      </c>
      <c r="AJ2018" s="152">
        <v>1.51</v>
      </c>
      <c r="AK2018" s="156">
        <f t="shared" si="31"/>
        <v>4.7999999999999996E-3</v>
      </c>
      <c r="AL2018" s="151">
        <v>48</v>
      </c>
      <c r="AM2018" s="151">
        <v>617</v>
      </c>
      <c r="AN2018" s="151">
        <v>161</v>
      </c>
      <c r="AO2018" s="151">
        <v>1106.5353640000001</v>
      </c>
      <c r="DP2018" s="152">
        <v>64.7</v>
      </c>
      <c r="ED2018" s="152">
        <v>54.314559410000001</v>
      </c>
      <c r="EE2018" s="152">
        <v>1.1699607679999999</v>
      </c>
      <c r="EF2018" s="152">
        <v>17.34447123</v>
      </c>
      <c r="EH2018" s="152">
        <v>9.8634417249999995</v>
      </c>
      <c r="EK2018" s="152">
        <v>0.21581001599999999</v>
      </c>
      <c r="EL2018" s="152">
        <v>3.8213850329999999</v>
      </c>
      <c r="EM2018" s="152">
        <v>8.7655942380000003</v>
      </c>
      <c r="EO2018" s="152">
        <v>3.7471619970000001</v>
      </c>
      <c r="EP2018" s="152">
        <v>0.66647752000000005</v>
      </c>
      <c r="EQ2018" s="152">
        <v>0.17524210700000001</v>
      </c>
      <c r="ER2018" s="152">
        <v>100.084104</v>
      </c>
      <c r="FA2018" s="152">
        <v>11.41201298</v>
      </c>
      <c r="FB2018" s="152">
        <v>0.78416674900000005</v>
      </c>
      <c r="FD2018" s="152">
        <v>30.58335005</v>
      </c>
      <c r="FE2018" s="152">
        <v>1.210592283</v>
      </c>
      <c r="FF2018" s="152">
        <v>283.34702119999997</v>
      </c>
      <c r="FG2018" s="152">
        <v>0.57363230499999995</v>
      </c>
      <c r="FI2018" s="152">
        <v>25.279105730000001</v>
      </c>
      <c r="FJ2018" s="152">
        <v>3.8273733640000001</v>
      </c>
      <c r="FK2018" s="152">
        <v>129.5906555</v>
      </c>
      <c r="FL2018" s="152">
        <v>80.94081688</v>
      </c>
      <c r="FM2018" s="152">
        <v>18.439926499999999</v>
      </c>
      <c r="FP2018" s="152">
        <v>15.102354119999999</v>
      </c>
      <c r="FQ2018" s="152">
        <v>417.03732050000002</v>
      </c>
      <c r="FR2018" s="152">
        <v>25.64950915</v>
      </c>
      <c r="FS2018" s="152">
        <v>64.573234279999994</v>
      </c>
      <c r="FT2018" s="152">
        <v>1.2663074999999999</v>
      </c>
      <c r="FX2018" s="152">
        <v>1.4227042139999999</v>
      </c>
      <c r="FY2018" s="152">
        <v>244.78356339999999</v>
      </c>
      <c r="FZ2018" s="152">
        <v>5.2209307389999999</v>
      </c>
      <c r="GA2018" s="152">
        <v>13.733317680000001</v>
      </c>
      <c r="GB2018" s="152">
        <v>2.122773113</v>
      </c>
      <c r="GC2018" s="152">
        <v>10.662618419999999</v>
      </c>
      <c r="GD2018" s="152">
        <v>3.1637133300000002</v>
      </c>
      <c r="GE2018" s="152">
        <v>1.2029164809999999</v>
      </c>
      <c r="GF2018" s="152">
        <v>4.0133717500000001</v>
      </c>
      <c r="GG2018" s="152">
        <v>0.69609195800000001</v>
      </c>
      <c r="GH2018" s="152">
        <v>4.455833631</v>
      </c>
      <c r="GI2018" s="152">
        <v>0.96605145599999998</v>
      </c>
      <c r="GJ2018" s="152">
        <v>2.6662379490000001</v>
      </c>
      <c r="GL2018" s="152">
        <v>2.6548160869999999</v>
      </c>
      <c r="GM2018" s="152">
        <v>0.41975823699999998</v>
      </c>
      <c r="GN2018" s="152">
        <v>2.1560967010000001</v>
      </c>
      <c r="GO2018" s="152">
        <v>0.106709411</v>
      </c>
      <c r="GS2018" s="152">
        <v>7.5128126149999996</v>
      </c>
      <c r="GT2018" s="152">
        <v>1.1504785550000001</v>
      </c>
      <c r="GU2018" s="152">
        <v>0.60887075000000002</v>
      </c>
      <c r="GW2018" s="152">
        <v>1.4</v>
      </c>
    </row>
    <row r="2019" spans="1:205">
      <c r="A2019" s="151">
        <v>8007</v>
      </c>
      <c r="B2019" s="152" t="s">
        <v>2859</v>
      </c>
      <c r="C2019" s="152" t="s">
        <v>2919</v>
      </c>
      <c r="D2019" s="152" t="s">
        <v>2920</v>
      </c>
      <c r="E2019" s="152" t="s">
        <v>4028</v>
      </c>
      <c r="F2019" s="152" t="s">
        <v>10465</v>
      </c>
      <c r="H2019" s="151">
        <v>311320</v>
      </c>
      <c r="I2019" s="153" t="s">
        <v>5385</v>
      </c>
      <c r="L2019" s="153" t="s">
        <v>5386</v>
      </c>
      <c r="M2019" s="153" t="s">
        <v>5505</v>
      </c>
      <c r="O2019" s="151">
        <v>2519</v>
      </c>
      <c r="P2019" s="152">
        <v>54.150266999999999</v>
      </c>
      <c r="Q2019" s="152">
        <v>-165.96340000000001</v>
      </c>
      <c r="R2019" s="152" t="s">
        <v>2027</v>
      </c>
      <c r="S2019" s="152" t="s">
        <v>2720</v>
      </c>
      <c r="T2019" s="152">
        <v>59.51</v>
      </c>
      <c r="U2019" s="152">
        <v>1.03</v>
      </c>
      <c r="V2019" s="152">
        <v>19.72</v>
      </c>
      <c r="X2019" s="152">
        <v>4.7</v>
      </c>
      <c r="AA2019" s="152">
        <v>1.87</v>
      </c>
      <c r="AB2019" s="152">
        <v>0.14000000000000001</v>
      </c>
      <c r="AC2019" s="152">
        <v>6.11</v>
      </c>
      <c r="AD2019" s="152">
        <v>4.0999999999999996</v>
      </c>
      <c r="AE2019" s="152">
        <v>0.77</v>
      </c>
      <c r="AF2019" s="152">
        <v>0.17</v>
      </c>
      <c r="AJ2019" s="152">
        <v>2.35</v>
      </c>
      <c r="AK2019" s="156">
        <f t="shared" si="31"/>
        <v>3.2000000000000002E-3</v>
      </c>
      <c r="AL2019" s="151">
        <v>32</v>
      </c>
      <c r="AM2019" s="151">
        <v>644</v>
      </c>
      <c r="AN2019" s="151">
        <v>1548</v>
      </c>
      <c r="AO2019" s="151">
        <v>1126.9962720000001</v>
      </c>
      <c r="DP2019" s="152">
        <v>76.099999999999994</v>
      </c>
      <c r="ED2019" s="152">
        <v>54.314559410000001</v>
      </c>
      <c r="EE2019" s="152">
        <v>1.1699607679999999</v>
      </c>
      <c r="EF2019" s="152">
        <v>17.34447123</v>
      </c>
      <c r="EH2019" s="152">
        <v>9.8634417249999995</v>
      </c>
      <c r="EK2019" s="152">
        <v>0.21581001599999999</v>
      </c>
      <c r="EL2019" s="152">
        <v>3.8213850329999999</v>
      </c>
      <c r="EM2019" s="152">
        <v>8.7655942380000003</v>
      </c>
      <c r="EO2019" s="152">
        <v>3.7471619970000001</v>
      </c>
      <c r="EP2019" s="152">
        <v>0.66647752000000005</v>
      </c>
      <c r="EQ2019" s="152">
        <v>0.17524210700000001</v>
      </c>
      <c r="ER2019" s="152">
        <v>100.084104</v>
      </c>
      <c r="FA2019" s="152">
        <v>11.41201298</v>
      </c>
      <c r="FB2019" s="152">
        <v>0.78416674900000005</v>
      </c>
      <c r="FD2019" s="152">
        <v>30.58335005</v>
      </c>
      <c r="FE2019" s="152">
        <v>1.210592283</v>
      </c>
      <c r="FF2019" s="152">
        <v>283.34702119999997</v>
      </c>
      <c r="FG2019" s="152">
        <v>0.57363230499999995</v>
      </c>
      <c r="FI2019" s="152">
        <v>25.279105730000001</v>
      </c>
      <c r="FJ2019" s="152">
        <v>3.8273733640000001</v>
      </c>
      <c r="FK2019" s="152">
        <v>129.5906555</v>
      </c>
      <c r="FL2019" s="152">
        <v>80.94081688</v>
      </c>
      <c r="FM2019" s="152">
        <v>18.439926499999999</v>
      </c>
      <c r="FP2019" s="152">
        <v>15.102354119999999</v>
      </c>
      <c r="FQ2019" s="152">
        <v>417.03732050000002</v>
      </c>
      <c r="FR2019" s="152">
        <v>25.64950915</v>
      </c>
      <c r="FS2019" s="152">
        <v>64.573234279999994</v>
      </c>
      <c r="FT2019" s="152">
        <v>1.2663074999999999</v>
      </c>
      <c r="FX2019" s="152">
        <v>1.4227042139999999</v>
      </c>
      <c r="FY2019" s="152">
        <v>244.78356339999999</v>
      </c>
      <c r="FZ2019" s="152">
        <v>5.2209307389999999</v>
      </c>
      <c r="GA2019" s="152">
        <v>13.733317680000001</v>
      </c>
      <c r="GB2019" s="152">
        <v>2.122773113</v>
      </c>
      <c r="GC2019" s="152">
        <v>10.662618419999999</v>
      </c>
      <c r="GD2019" s="152">
        <v>3.1637133300000002</v>
      </c>
      <c r="GE2019" s="152">
        <v>1.2029164809999999</v>
      </c>
      <c r="GF2019" s="152">
        <v>4.0133717500000001</v>
      </c>
      <c r="GG2019" s="152">
        <v>0.69609195800000001</v>
      </c>
      <c r="GH2019" s="152">
        <v>4.455833631</v>
      </c>
      <c r="GI2019" s="152">
        <v>0.96605145599999998</v>
      </c>
      <c r="GJ2019" s="152">
        <v>2.6662379490000001</v>
      </c>
      <c r="GL2019" s="152">
        <v>2.6548160869999999</v>
      </c>
      <c r="GM2019" s="152">
        <v>0.41975823699999998</v>
      </c>
      <c r="GN2019" s="152">
        <v>2.1560967010000001</v>
      </c>
      <c r="GO2019" s="152">
        <v>0.106709411</v>
      </c>
      <c r="GS2019" s="152">
        <v>7.5128126149999996</v>
      </c>
      <c r="GT2019" s="152">
        <v>1.1504785550000001</v>
      </c>
      <c r="GU2019" s="152">
        <v>0.60887075000000002</v>
      </c>
      <c r="GW2019" s="152">
        <v>1.4</v>
      </c>
    </row>
    <row r="2020" spans="1:205">
      <c r="A2020" s="151">
        <v>8008</v>
      </c>
      <c r="B2020" s="152" t="s">
        <v>2859</v>
      </c>
      <c r="C2020" s="152" t="s">
        <v>2919</v>
      </c>
      <c r="D2020" s="152" t="s">
        <v>2920</v>
      </c>
      <c r="E2020" s="152" t="s">
        <v>4028</v>
      </c>
      <c r="F2020" s="152" t="s">
        <v>10466</v>
      </c>
      <c r="H2020" s="151">
        <v>311320</v>
      </c>
      <c r="J2020" s="151" t="s">
        <v>4831</v>
      </c>
      <c r="L2020" s="153" t="s">
        <v>5708</v>
      </c>
      <c r="M2020" s="153" t="s">
        <v>5738</v>
      </c>
      <c r="O2020" s="151">
        <v>2519</v>
      </c>
      <c r="P2020" s="152">
        <v>52.495075</v>
      </c>
      <c r="Q2020" s="152">
        <v>-171.25310999999999</v>
      </c>
      <c r="R2020" s="152" t="s">
        <v>2027</v>
      </c>
      <c r="S2020" s="152" t="s">
        <v>2720</v>
      </c>
      <c r="T2020" s="152">
        <v>72.709999999999994</v>
      </c>
      <c r="U2020" s="152">
        <v>0.57999999999999996</v>
      </c>
      <c r="V2020" s="152">
        <v>17.920000000000002</v>
      </c>
      <c r="X2020" s="152">
        <v>1.36</v>
      </c>
      <c r="AA2020" s="152">
        <v>0.44</v>
      </c>
      <c r="AB2020" s="152">
        <v>7.0000000000000007E-2</v>
      </c>
      <c r="AC2020" s="152">
        <v>2.66</v>
      </c>
      <c r="AD2020" s="152">
        <v>2.74</v>
      </c>
      <c r="AE2020" s="152">
        <v>0.88</v>
      </c>
      <c r="AF2020" s="152">
        <v>0.24</v>
      </c>
      <c r="AJ2020" s="152">
        <v>0.89</v>
      </c>
      <c r="AK2020" s="156">
        <f t="shared" si="31"/>
        <v>1.6000000000000001E-3</v>
      </c>
      <c r="AL2020" s="151">
        <v>16</v>
      </c>
      <c r="AM2020" s="151">
        <v>984</v>
      </c>
      <c r="AN2020" s="151">
        <v>374</v>
      </c>
      <c r="AO2020" s="151">
        <v>1677.0154560000001</v>
      </c>
      <c r="DP2020" s="152">
        <v>71</v>
      </c>
      <c r="ED2020" s="152">
        <v>56.298711490000002</v>
      </c>
      <c r="EE2020" s="152">
        <v>1.1122421899999999</v>
      </c>
      <c r="EF2020" s="152">
        <v>16.871111379999999</v>
      </c>
      <c r="EH2020" s="152">
        <v>8.9988748150000006</v>
      </c>
      <c r="EK2020" s="152">
        <v>0.21064770399999999</v>
      </c>
      <c r="EL2020" s="152">
        <v>3.3680659820000001</v>
      </c>
      <c r="EM2020" s="152">
        <v>7.8709357860000004</v>
      </c>
      <c r="EO2020" s="152">
        <v>4.1261335219999999</v>
      </c>
      <c r="EP2020" s="152">
        <v>0.88269939100000006</v>
      </c>
      <c r="EQ2020" s="152">
        <v>0.228052535</v>
      </c>
      <c r="ER2020" s="152">
        <v>99.967474800000005</v>
      </c>
      <c r="FA2020" s="152">
        <v>14.827802220000001</v>
      </c>
      <c r="FB2020" s="152">
        <v>1.034994942</v>
      </c>
      <c r="FD2020" s="152">
        <v>29.578775019999998</v>
      </c>
      <c r="FE2020" s="152">
        <v>1.1388739729999999</v>
      </c>
      <c r="FF2020" s="152">
        <v>236.6542432</v>
      </c>
      <c r="FG2020" s="152">
        <v>0.77912706899999995</v>
      </c>
      <c r="FI2020" s="152">
        <v>21.412840500000001</v>
      </c>
      <c r="FJ2020" s="152">
        <v>3.062284784</v>
      </c>
      <c r="FK2020" s="152">
        <v>106.407973</v>
      </c>
      <c r="FL2020" s="152">
        <v>88.231068280000002</v>
      </c>
      <c r="FM2020" s="152">
        <v>20.464035760000002</v>
      </c>
      <c r="FP2020" s="152">
        <v>21.566176339999998</v>
      </c>
      <c r="FQ2020" s="152">
        <v>385.69425430000001</v>
      </c>
      <c r="FR2020" s="152">
        <v>32.828732940000002</v>
      </c>
      <c r="FS2020" s="152">
        <v>100.1703299</v>
      </c>
      <c r="FT2020" s="152">
        <v>1.85797265</v>
      </c>
      <c r="FX2020" s="152">
        <v>2.0294253950000001</v>
      </c>
      <c r="FY2020" s="152">
        <v>326.33491709999998</v>
      </c>
      <c r="FZ2020" s="152">
        <v>7.451496916</v>
      </c>
      <c r="GA2020" s="152">
        <v>19.33746773</v>
      </c>
      <c r="GB2020" s="152">
        <v>3.0138168599999999</v>
      </c>
      <c r="GC2020" s="152">
        <v>14.32515671</v>
      </c>
      <c r="GD2020" s="152">
        <v>4.1866419940000004</v>
      </c>
      <c r="GE2020" s="152">
        <v>1.3837371949999999</v>
      </c>
      <c r="GF2020" s="152">
        <v>5.0990316</v>
      </c>
      <c r="GG2020" s="152">
        <v>0.89102715399999999</v>
      </c>
      <c r="GH2020" s="152">
        <v>5.5359282639999998</v>
      </c>
      <c r="GI2020" s="152">
        <v>1.2021259440000001</v>
      </c>
      <c r="GJ2020" s="152">
        <v>3.3917150600000001</v>
      </c>
      <c r="GL2020" s="152">
        <v>3.3872475999999998</v>
      </c>
      <c r="GM2020" s="152">
        <v>0.52374456599999997</v>
      </c>
      <c r="GN2020" s="152">
        <v>2.929853826</v>
      </c>
      <c r="GO2020" s="152">
        <v>0.14914190899999999</v>
      </c>
      <c r="GS2020" s="152">
        <v>7.195596654</v>
      </c>
      <c r="GT2020" s="152">
        <v>1.7052224170000001</v>
      </c>
      <c r="GU2020" s="152">
        <v>0.89599704499999999</v>
      </c>
      <c r="GW2020" s="152">
        <v>1.4</v>
      </c>
    </row>
    <row r="2021" spans="1:205">
      <c r="A2021" s="151">
        <v>8009</v>
      </c>
      <c r="B2021" s="152" t="s">
        <v>2859</v>
      </c>
      <c r="C2021" s="152" t="s">
        <v>2919</v>
      </c>
      <c r="D2021" s="152" t="s">
        <v>2920</v>
      </c>
      <c r="E2021" s="152" t="s">
        <v>4028</v>
      </c>
      <c r="F2021" s="152" t="s">
        <v>10467</v>
      </c>
      <c r="H2021" s="151">
        <v>311320</v>
      </c>
      <c r="J2021" s="151" t="s">
        <v>4831</v>
      </c>
      <c r="L2021" s="153" t="s">
        <v>5708</v>
      </c>
      <c r="M2021" s="153" t="s">
        <v>5502</v>
      </c>
      <c r="O2021" s="151">
        <v>2519</v>
      </c>
      <c r="P2021" s="152">
        <v>52.495075</v>
      </c>
      <c r="Q2021" s="152">
        <v>-171.25310999999999</v>
      </c>
      <c r="R2021" s="152" t="s">
        <v>2027</v>
      </c>
      <c r="S2021" s="152" t="s">
        <v>2720</v>
      </c>
      <c r="T2021" s="152">
        <v>78.37</v>
      </c>
      <c r="U2021" s="152">
        <v>0.3</v>
      </c>
      <c r="V2021" s="152">
        <v>11.94</v>
      </c>
      <c r="X2021" s="152">
        <v>1.77</v>
      </c>
      <c r="AA2021" s="152">
        <v>0.16</v>
      </c>
      <c r="AB2021" s="152">
        <v>0.06</v>
      </c>
      <c r="AC2021" s="152">
        <v>1.06</v>
      </c>
      <c r="AD2021" s="152">
        <v>1.98</v>
      </c>
      <c r="AE2021" s="152">
        <v>1.36</v>
      </c>
      <c r="AF2021" s="152">
        <v>0.15</v>
      </c>
      <c r="AJ2021" s="152">
        <v>0.46</v>
      </c>
      <c r="AK2021" s="156">
        <f t="shared" si="31"/>
        <v>3.2000000000000001E-2</v>
      </c>
      <c r="AL2021" s="151">
        <v>320</v>
      </c>
      <c r="AM2021" s="151">
        <v>387</v>
      </c>
      <c r="AN2021" s="151">
        <v>108</v>
      </c>
      <c r="AO2021" s="151">
        <v>816.84199999999998</v>
      </c>
      <c r="DP2021" s="152">
        <v>68.900000000000006</v>
      </c>
      <c r="ED2021" s="152">
        <v>56.298711490000002</v>
      </c>
      <c r="EE2021" s="152">
        <v>1.1122421899999999</v>
      </c>
      <c r="EF2021" s="152">
        <v>16.871111379999999</v>
      </c>
      <c r="EH2021" s="152">
        <v>8.9988748150000006</v>
      </c>
      <c r="EK2021" s="152">
        <v>0.21064770399999999</v>
      </c>
      <c r="EL2021" s="152">
        <v>3.3680659820000001</v>
      </c>
      <c r="EM2021" s="152">
        <v>7.8709357860000004</v>
      </c>
      <c r="EO2021" s="152">
        <v>4.1261335219999999</v>
      </c>
      <c r="EP2021" s="152">
        <v>0.88269939100000006</v>
      </c>
      <c r="EQ2021" s="152">
        <v>0.228052535</v>
      </c>
      <c r="ER2021" s="152">
        <v>99.967474800000005</v>
      </c>
      <c r="FA2021" s="152">
        <v>14.827802220000001</v>
      </c>
      <c r="FB2021" s="152">
        <v>1.034994942</v>
      </c>
      <c r="FD2021" s="152">
        <v>29.578775019999998</v>
      </c>
      <c r="FE2021" s="152">
        <v>1.1388739729999999</v>
      </c>
      <c r="FF2021" s="152">
        <v>236.6542432</v>
      </c>
      <c r="FG2021" s="152">
        <v>0.77912706899999995</v>
      </c>
      <c r="FI2021" s="152">
        <v>21.412840500000001</v>
      </c>
      <c r="FJ2021" s="152">
        <v>3.062284784</v>
      </c>
      <c r="FK2021" s="152">
        <v>106.407973</v>
      </c>
      <c r="FL2021" s="152">
        <v>88.231068280000002</v>
      </c>
      <c r="FM2021" s="152">
        <v>20.464035760000002</v>
      </c>
      <c r="FP2021" s="152">
        <v>21.566176339999998</v>
      </c>
      <c r="FQ2021" s="152">
        <v>385.69425430000001</v>
      </c>
      <c r="FR2021" s="152">
        <v>32.828732940000002</v>
      </c>
      <c r="FS2021" s="152">
        <v>100.1703299</v>
      </c>
      <c r="FT2021" s="152">
        <v>1.85797265</v>
      </c>
      <c r="FX2021" s="152">
        <v>2.0294253950000001</v>
      </c>
      <c r="FY2021" s="152">
        <v>326.33491709999998</v>
      </c>
      <c r="FZ2021" s="152">
        <v>7.451496916</v>
      </c>
      <c r="GA2021" s="152">
        <v>19.33746773</v>
      </c>
      <c r="GB2021" s="152">
        <v>3.0138168599999999</v>
      </c>
      <c r="GC2021" s="152">
        <v>14.32515671</v>
      </c>
      <c r="GD2021" s="152">
        <v>4.1866419940000004</v>
      </c>
      <c r="GE2021" s="152">
        <v>1.3837371949999999</v>
      </c>
      <c r="GF2021" s="152">
        <v>5.0990316</v>
      </c>
      <c r="GG2021" s="152">
        <v>0.89102715399999999</v>
      </c>
      <c r="GH2021" s="152">
        <v>5.5359282639999998</v>
      </c>
      <c r="GI2021" s="152">
        <v>1.2021259440000001</v>
      </c>
      <c r="GJ2021" s="152">
        <v>3.3917150600000001</v>
      </c>
      <c r="GL2021" s="152">
        <v>3.3872475999999998</v>
      </c>
      <c r="GM2021" s="152">
        <v>0.52374456599999997</v>
      </c>
      <c r="GN2021" s="152">
        <v>2.929853826</v>
      </c>
      <c r="GO2021" s="152">
        <v>0.14914190899999999</v>
      </c>
      <c r="GS2021" s="152">
        <v>7.195596654</v>
      </c>
      <c r="GT2021" s="152">
        <v>1.7052224170000001</v>
      </c>
      <c r="GU2021" s="152">
        <v>0.89599704499999999</v>
      </c>
      <c r="GW2021" s="152">
        <v>1.4</v>
      </c>
    </row>
    <row r="2022" spans="1:205">
      <c r="A2022" s="151">
        <v>8010</v>
      </c>
      <c r="B2022" s="152" t="s">
        <v>2859</v>
      </c>
      <c r="C2022" s="152" t="s">
        <v>2919</v>
      </c>
      <c r="D2022" s="152" t="s">
        <v>2920</v>
      </c>
      <c r="E2022" s="152" t="s">
        <v>4028</v>
      </c>
      <c r="F2022" s="152" t="s">
        <v>10468</v>
      </c>
      <c r="H2022" s="151">
        <v>311320</v>
      </c>
      <c r="J2022" s="151" t="s">
        <v>4831</v>
      </c>
      <c r="L2022" s="153" t="s">
        <v>5708</v>
      </c>
      <c r="M2022" s="153" t="s">
        <v>4266</v>
      </c>
      <c r="O2022" s="151">
        <v>2519</v>
      </c>
      <c r="P2022" s="152">
        <v>52.495075</v>
      </c>
      <c r="Q2022" s="152">
        <v>-171.25310999999999</v>
      </c>
      <c r="R2022" s="152" t="s">
        <v>2027</v>
      </c>
      <c r="S2022" s="152" t="s">
        <v>2720</v>
      </c>
      <c r="T2022" s="152">
        <v>71.98</v>
      </c>
      <c r="U2022" s="152">
        <v>0.54</v>
      </c>
      <c r="V2022" s="152">
        <v>17.350000000000001</v>
      </c>
      <c r="X2022" s="152">
        <v>1.26</v>
      </c>
      <c r="AA2022" s="152">
        <v>0.47</v>
      </c>
      <c r="AB2022" s="152">
        <v>0.1</v>
      </c>
      <c r="AC2022" s="152">
        <v>2.41</v>
      </c>
      <c r="AD2022" s="152">
        <v>2.12</v>
      </c>
      <c r="AE2022" s="152">
        <v>1.05</v>
      </c>
      <c r="AF2022" s="152">
        <v>0.2</v>
      </c>
      <c r="AJ2022" s="152">
        <v>0.77</v>
      </c>
      <c r="AK2022" s="156">
        <f t="shared" si="31"/>
        <v>1.6000000000000001E-3</v>
      </c>
      <c r="AL2022" s="151">
        <v>16</v>
      </c>
      <c r="AM2022" s="151">
        <v>966</v>
      </c>
      <c r="AN2022" s="151">
        <v>239</v>
      </c>
      <c r="AO2022" s="151">
        <v>1718.8897280000001</v>
      </c>
      <c r="DP2022" s="152">
        <v>67.900000000000006</v>
      </c>
      <c r="ED2022" s="152">
        <v>56.298711490000002</v>
      </c>
      <c r="EE2022" s="152">
        <v>1.1122421899999999</v>
      </c>
      <c r="EF2022" s="152">
        <v>16.871111379999999</v>
      </c>
      <c r="EH2022" s="152">
        <v>8.9988748150000006</v>
      </c>
      <c r="EK2022" s="152">
        <v>0.21064770399999999</v>
      </c>
      <c r="EL2022" s="152">
        <v>3.3680659820000001</v>
      </c>
      <c r="EM2022" s="152">
        <v>7.8709357860000004</v>
      </c>
      <c r="EO2022" s="152">
        <v>4.1261335219999999</v>
      </c>
      <c r="EP2022" s="152">
        <v>0.88269939100000006</v>
      </c>
      <c r="EQ2022" s="152">
        <v>0.228052535</v>
      </c>
      <c r="ER2022" s="152">
        <v>99.967474800000005</v>
      </c>
      <c r="FA2022" s="152">
        <v>14.827802220000001</v>
      </c>
      <c r="FB2022" s="152">
        <v>1.034994942</v>
      </c>
      <c r="FD2022" s="152">
        <v>29.578775019999998</v>
      </c>
      <c r="FE2022" s="152">
        <v>1.1388739729999999</v>
      </c>
      <c r="FF2022" s="152">
        <v>236.6542432</v>
      </c>
      <c r="FG2022" s="152">
        <v>0.77912706899999995</v>
      </c>
      <c r="FI2022" s="152">
        <v>21.412840500000001</v>
      </c>
      <c r="FJ2022" s="152">
        <v>3.062284784</v>
      </c>
      <c r="FK2022" s="152">
        <v>106.407973</v>
      </c>
      <c r="FL2022" s="152">
        <v>88.231068280000002</v>
      </c>
      <c r="FM2022" s="152">
        <v>20.464035760000002</v>
      </c>
      <c r="FP2022" s="152">
        <v>21.566176339999998</v>
      </c>
      <c r="FQ2022" s="152">
        <v>385.69425430000001</v>
      </c>
      <c r="FR2022" s="152">
        <v>32.828732940000002</v>
      </c>
      <c r="FS2022" s="152">
        <v>100.1703299</v>
      </c>
      <c r="FT2022" s="152">
        <v>1.85797265</v>
      </c>
      <c r="FX2022" s="152">
        <v>2.0294253950000001</v>
      </c>
      <c r="FY2022" s="152">
        <v>326.33491709999998</v>
      </c>
      <c r="FZ2022" s="152">
        <v>7.451496916</v>
      </c>
      <c r="GA2022" s="152">
        <v>19.33746773</v>
      </c>
      <c r="GB2022" s="152">
        <v>3.0138168599999999</v>
      </c>
      <c r="GC2022" s="152">
        <v>14.32515671</v>
      </c>
      <c r="GD2022" s="152">
        <v>4.1866419940000004</v>
      </c>
      <c r="GE2022" s="152">
        <v>1.3837371949999999</v>
      </c>
      <c r="GF2022" s="152">
        <v>5.0990316</v>
      </c>
      <c r="GG2022" s="152">
        <v>0.89102715399999999</v>
      </c>
      <c r="GH2022" s="152">
        <v>5.5359282639999998</v>
      </c>
      <c r="GI2022" s="152">
        <v>1.2021259440000001</v>
      </c>
      <c r="GJ2022" s="152">
        <v>3.3917150600000001</v>
      </c>
      <c r="GL2022" s="152">
        <v>3.3872475999999998</v>
      </c>
      <c r="GM2022" s="152">
        <v>0.52374456599999997</v>
      </c>
      <c r="GN2022" s="152">
        <v>2.929853826</v>
      </c>
      <c r="GO2022" s="152">
        <v>0.14914190899999999</v>
      </c>
      <c r="GS2022" s="152">
        <v>7.195596654</v>
      </c>
      <c r="GT2022" s="152">
        <v>1.7052224170000001</v>
      </c>
      <c r="GU2022" s="152">
        <v>0.89599704499999999</v>
      </c>
      <c r="GW2022" s="152">
        <v>1.4</v>
      </c>
    </row>
    <row r="2023" spans="1:205">
      <c r="A2023" s="151">
        <v>8013</v>
      </c>
      <c r="B2023" s="152" t="s">
        <v>2859</v>
      </c>
      <c r="C2023" s="152" t="s">
        <v>2919</v>
      </c>
      <c r="D2023" s="152" t="s">
        <v>2920</v>
      </c>
      <c r="E2023" s="152" t="s">
        <v>4028</v>
      </c>
      <c r="F2023" s="152" t="s">
        <v>10469</v>
      </c>
      <c r="H2023" s="151">
        <v>311320</v>
      </c>
      <c r="I2023" s="153" t="s">
        <v>5385</v>
      </c>
      <c r="L2023" s="153" t="s">
        <v>5472</v>
      </c>
      <c r="M2023" s="153" t="s">
        <v>5519</v>
      </c>
      <c r="O2023" s="151">
        <v>2519</v>
      </c>
      <c r="P2023" s="152">
        <v>54.150266999999999</v>
      </c>
      <c r="Q2023" s="152">
        <v>-165.96340000000001</v>
      </c>
      <c r="R2023" s="152" t="s">
        <v>2027</v>
      </c>
      <c r="S2023" s="152" t="s">
        <v>3690</v>
      </c>
      <c r="T2023" s="152">
        <v>61.2</v>
      </c>
      <c r="U2023" s="152">
        <v>1.34</v>
      </c>
      <c r="V2023" s="152">
        <v>14.16</v>
      </c>
      <c r="X2023" s="152">
        <v>10.88</v>
      </c>
      <c r="AA2023" s="152">
        <v>1.53</v>
      </c>
      <c r="AB2023" s="152">
        <v>0.26</v>
      </c>
      <c r="AC2023" s="152">
        <v>5.27</v>
      </c>
      <c r="AD2023" s="152">
        <v>2.44</v>
      </c>
      <c r="AE2023" s="152">
        <v>1.93</v>
      </c>
      <c r="AF2023" s="152">
        <v>0.62</v>
      </c>
      <c r="AJ2023" s="152">
        <v>1.28</v>
      </c>
      <c r="AK2023" s="156">
        <f t="shared" si="31"/>
        <v>4.8999999999999998E-3</v>
      </c>
      <c r="AL2023" s="151">
        <v>49</v>
      </c>
      <c r="AM2023" s="151">
        <v>612</v>
      </c>
      <c r="AN2023" s="151">
        <v>151</v>
      </c>
      <c r="AO2023" s="151">
        <v>2149.529078</v>
      </c>
      <c r="DQ2023" s="152">
        <v>49.6</v>
      </c>
      <c r="ED2023" s="152">
        <v>54.162723999999997</v>
      </c>
      <c r="EE2023" s="152">
        <v>1.1945094199999999</v>
      </c>
      <c r="EF2023" s="152">
        <v>17.475645530000001</v>
      </c>
      <c r="EH2023" s="152">
        <v>10.05669996</v>
      </c>
      <c r="EK2023" s="152">
        <v>0.21322604000000001</v>
      </c>
      <c r="EL2023" s="152">
        <v>3.9212717399999999</v>
      </c>
      <c r="EM2023" s="152">
        <v>9.1188944149999998</v>
      </c>
      <c r="EO2023" s="152">
        <v>3.6741583320000002</v>
      </c>
      <c r="EP2023" s="152">
        <v>0.58531058999999996</v>
      </c>
      <c r="EQ2023" s="152">
        <v>0.14712745499999999</v>
      </c>
      <c r="ER2023" s="152">
        <v>100.54956749999999</v>
      </c>
      <c r="FA2023" s="152">
        <v>10.707767110000001</v>
      </c>
      <c r="FB2023" s="152">
        <v>0.73446339900000002</v>
      </c>
      <c r="FD2023" s="152">
        <v>31.289474070000001</v>
      </c>
      <c r="FE2023" s="152">
        <v>1.2122485940000001</v>
      </c>
      <c r="FF2023" s="152">
        <v>295.41362570000001</v>
      </c>
      <c r="FG2023" s="152">
        <v>0.76060420200000001</v>
      </c>
      <c r="FI2023" s="152">
        <v>25.375572980000001</v>
      </c>
      <c r="FJ2023" s="152">
        <v>3.8594182950000002</v>
      </c>
      <c r="FK2023" s="152">
        <v>137.58156589999999</v>
      </c>
      <c r="FL2023" s="152">
        <v>80.499240959999995</v>
      </c>
      <c r="FM2023" s="152">
        <v>17.96391247</v>
      </c>
      <c r="FP2023" s="152">
        <v>13.073453069999999</v>
      </c>
      <c r="FQ2023" s="152">
        <v>422.38316120000002</v>
      </c>
      <c r="FR2023" s="152">
        <v>24.646078840000001</v>
      </c>
      <c r="FS2023" s="152">
        <v>58.154690049999999</v>
      </c>
      <c r="FT2023" s="152">
        <v>1.1793527690000001</v>
      </c>
      <c r="FX2023" s="152">
        <v>1.223169792</v>
      </c>
      <c r="FY2023" s="152">
        <v>224.22567649999999</v>
      </c>
      <c r="FZ2023" s="152">
        <v>4.7846617279999997</v>
      </c>
      <c r="GA2023" s="152">
        <v>12.65572122</v>
      </c>
      <c r="GB2023" s="152">
        <v>1.9529106359999999</v>
      </c>
      <c r="GC2023" s="152">
        <v>9.8282090199999992</v>
      </c>
      <c r="GD2023" s="152">
        <v>3.0107781949999999</v>
      </c>
      <c r="GE2023" s="152">
        <v>1.1580557739999999</v>
      </c>
      <c r="GF2023" s="152">
        <v>3.8462494390000002</v>
      </c>
      <c r="GG2023" s="152">
        <v>0.67079781199999999</v>
      </c>
      <c r="GH2023" s="152">
        <v>4.1845841869999996</v>
      </c>
      <c r="GI2023" s="152">
        <v>0.90987460899999995</v>
      </c>
      <c r="GJ2023" s="152">
        <v>2.5724860409999999</v>
      </c>
      <c r="GL2023" s="152">
        <v>2.5066134529999999</v>
      </c>
      <c r="GM2023" s="152">
        <v>0.393310037</v>
      </c>
      <c r="GN2023" s="152">
        <v>1.9460366499999999</v>
      </c>
      <c r="GO2023" s="152">
        <v>9.9095874E-2</v>
      </c>
      <c r="GS2023" s="152">
        <v>6.5395226800000001</v>
      </c>
      <c r="GT2023" s="152">
        <v>0.98474241100000004</v>
      </c>
      <c r="GU2023" s="152">
        <v>0.516182264</v>
      </c>
      <c r="GW2023" s="152">
        <v>1.4</v>
      </c>
    </row>
    <row r="2024" spans="1:205">
      <c r="A2024" s="151">
        <v>8014</v>
      </c>
      <c r="B2024" s="152" t="s">
        <v>2859</v>
      </c>
      <c r="C2024" s="152" t="s">
        <v>2919</v>
      </c>
      <c r="D2024" s="152" t="s">
        <v>2920</v>
      </c>
      <c r="E2024" s="152" t="s">
        <v>4028</v>
      </c>
      <c r="F2024" s="152" t="s">
        <v>10470</v>
      </c>
      <c r="H2024" s="151">
        <v>311320</v>
      </c>
      <c r="J2024" s="151" t="s">
        <v>4831</v>
      </c>
      <c r="L2024" s="153" t="s">
        <v>4832</v>
      </c>
      <c r="M2024" s="153" t="s">
        <v>5568</v>
      </c>
      <c r="O2024" s="151">
        <v>2519</v>
      </c>
      <c r="P2024" s="152">
        <v>54.151000000000003</v>
      </c>
      <c r="Q2024" s="152">
        <v>-165.78166999999999</v>
      </c>
      <c r="R2024" s="152" t="s">
        <v>2027</v>
      </c>
      <c r="S2024" s="152" t="s">
        <v>3690</v>
      </c>
      <c r="T2024" s="152">
        <v>67.92</v>
      </c>
      <c r="U2024" s="152">
        <v>0.47</v>
      </c>
      <c r="V2024" s="152">
        <v>15.81</v>
      </c>
      <c r="X2024" s="152">
        <v>4.21</v>
      </c>
      <c r="AA2024" s="152">
        <v>0.73</v>
      </c>
      <c r="AB2024" s="152">
        <v>0.17</v>
      </c>
      <c r="AC2024" s="152">
        <v>3.09</v>
      </c>
      <c r="AD2024" s="152">
        <v>3.42</v>
      </c>
      <c r="AE2024" s="152">
        <v>1.34</v>
      </c>
      <c r="AF2024" s="152">
        <v>0.19</v>
      </c>
      <c r="AJ2024" s="152">
        <v>2.04</v>
      </c>
      <c r="AK2024" s="156">
        <f t="shared" si="31"/>
        <v>2.8E-3</v>
      </c>
      <c r="AL2024" s="151">
        <v>28</v>
      </c>
      <c r="AM2024" s="151">
        <v>457</v>
      </c>
      <c r="AN2024" s="151">
        <v>126</v>
      </c>
      <c r="AO2024" s="151">
        <v>1249.9532320000001</v>
      </c>
      <c r="DQ2024" s="152">
        <v>60.6</v>
      </c>
    </row>
    <row r="2025" spans="1:205">
      <c r="A2025" s="151">
        <v>8015</v>
      </c>
      <c r="B2025" s="152" t="s">
        <v>2859</v>
      </c>
      <c r="C2025" s="152" t="s">
        <v>2919</v>
      </c>
      <c r="D2025" s="152" t="s">
        <v>2920</v>
      </c>
      <c r="E2025" s="152" t="s">
        <v>3045</v>
      </c>
      <c r="F2025" s="152" t="s">
        <v>10471</v>
      </c>
      <c r="H2025" s="151">
        <v>311310</v>
      </c>
      <c r="J2025" s="151" t="s">
        <v>3046</v>
      </c>
      <c r="L2025" s="153" t="s">
        <v>3236</v>
      </c>
      <c r="M2025" s="153" t="s">
        <v>2923</v>
      </c>
      <c r="O2025" s="151">
        <v>2519</v>
      </c>
      <c r="P2025" s="152">
        <v>53.819400000000002</v>
      </c>
      <c r="Q2025" s="152">
        <v>-166.96472</v>
      </c>
      <c r="R2025" s="152" t="s">
        <v>2027</v>
      </c>
      <c r="S2025" s="152" t="s">
        <v>2716</v>
      </c>
      <c r="T2025" s="152">
        <v>52.93</v>
      </c>
      <c r="U2025" s="152">
        <v>0.67</v>
      </c>
      <c r="V2025" s="152">
        <v>16.38</v>
      </c>
      <c r="X2025" s="152">
        <v>8.51</v>
      </c>
      <c r="AA2025" s="152">
        <v>5.73</v>
      </c>
      <c r="AB2025" s="152">
        <v>0.19</v>
      </c>
      <c r="AC2025" s="152">
        <v>5.81</v>
      </c>
      <c r="AD2025" s="152">
        <v>2.42</v>
      </c>
      <c r="AE2025" s="152">
        <v>2.4</v>
      </c>
      <c r="AF2025" s="152">
        <v>0.23</v>
      </c>
      <c r="AI2025" s="152">
        <v>95.318658999999997</v>
      </c>
      <c r="AJ2025" s="152">
        <v>2.2599999999999998</v>
      </c>
      <c r="AK2025" s="156">
        <f t="shared" si="31"/>
        <v>9.4000000000000004E-3</v>
      </c>
      <c r="AL2025" s="151">
        <v>94</v>
      </c>
      <c r="AM2025" s="151">
        <v>512</v>
      </c>
      <c r="AN2025" s="151">
        <v>2644</v>
      </c>
      <c r="AO2025" s="151">
        <v>1044.398324</v>
      </c>
      <c r="DO2025" s="154">
        <v>86.171190359999997</v>
      </c>
      <c r="ED2025" s="152">
        <v>52.219111779999999</v>
      </c>
      <c r="EE2025" s="152">
        <v>0.64928431600000003</v>
      </c>
      <c r="EF2025" s="152">
        <v>14.021776839999999</v>
      </c>
      <c r="EH2025" s="152">
        <v>8.7541369620000005</v>
      </c>
      <c r="EK2025" s="152">
        <v>0.17398266400000001</v>
      </c>
      <c r="EL2025" s="152">
        <v>10.30941464</v>
      </c>
      <c r="EM2025" s="152">
        <v>10.88152975</v>
      </c>
      <c r="EO2025" s="152">
        <v>2.281945136</v>
      </c>
      <c r="EP2025" s="152">
        <v>0.915959144</v>
      </c>
      <c r="EQ2025" s="152">
        <v>0.17727710799999999</v>
      </c>
      <c r="ER2025" s="152">
        <v>100.38441829999999</v>
      </c>
      <c r="FA2025" s="152">
        <v>6.9884784509999998</v>
      </c>
      <c r="FB2025" s="152">
        <v>0.72517395500000004</v>
      </c>
      <c r="FD2025" s="152">
        <v>43.051619029999998</v>
      </c>
      <c r="FE2025" s="152">
        <v>0.70740471599999999</v>
      </c>
      <c r="FF2025" s="152">
        <v>282.83838650000001</v>
      </c>
      <c r="FG2025" s="152">
        <v>544.90994720000003</v>
      </c>
      <c r="FI2025" s="152">
        <v>43.55548306</v>
      </c>
      <c r="FJ2025" s="152">
        <v>120.7407583</v>
      </c>
      <c r="FK2025" s="152">
        <v>97.751509609999999</v>
      </c>
      <c r="FL2025" s="152">
        <v>69.054920940000002</v>
      </c>
      <c r="FM2025" s="152">
        <v>16.845034630000001</v>
      </c>
      <c r="FP2025" s="152">
        <v>13.245171729999999</v>
      </c>
      <c r="FQ2025" s="152">
        <v>606.05888049999999</v>
      </c>
      <c r="FR2025" s="152">
        <v>14.460897149999999</v>
      </c>
      <c r="FS2025" s="152">
        <v>50.499847750000001</v>
      </c>
      <c r="FT2025" s="152">
        <v>1.751647768</v>
      </c>
      <c r="FX2025" s="152">
        <v>0.76487031800000005</v>
      </c>
      <c r="FY2025" s="152">
        <v>271.48242770000002</v>
      </c>
      <c r="FZ2025" s="152">
        <v>8.1720874529999996</v>
      </c>
      <c r="GA2025" s="152">
        <v>17.91754186</v>
      </c>
      <c r="GB2025" s="152">
        <v>2.4943290139999998</v>
      </c>
      <c r="GC2025" s="152">
        <v>11.06281165</v>
      </c>
      <c r="GD2025" s="152">
        <v>2.595238224</v>
      </c>
      <c r="GE2025" s="152">
        <v>0.87459973400000002</v>
      </c>
      <c r="GF2025" s="152">
        <v>2.653662551</v>
      </c>
      <c r="GG2025" s="152">
        <v>0.42807445100000002</v>
      </c>
      <c r="GH2025" s="152">
        <v>2.5321656699999999</v>
      </c>
      <c r="GI2025" s="152">
        <v>0.53106076899999999</v>
      </c>
      <c r="GJ2025" s="152">
        <v>1.4990966910000001</v>
      </c>
      <c r="GL2025" s="152">
        <v>1.451844482</v>
      </c>
      <c r="GM2025" s="152">
        <v>0.22354010699999999</v>
      </c>
      <c r="GN2025" s="152">
        <v>1.538761464</v>
      </c>
      <c r="GO2025" s="152">
        <v>0.12052104399999999</v>
      </c>
      <c r="GS2025" s="152">
        <v>6.4153948720000002</v>
      </c>
      <c r="GT2025" s="152">
        <v>2.3426829159999998</v>
      </c>
      <c r="GU2025" s="152">
        <v>1.062244843</v>
      </c>
    </row>
    <row r="2026" spans="1:205">
      <c r="A2026" s="151">
        <v>8016</v>
      </c>
      <c r="B2026" s="152" t="s">
        <v>2859</v>
      </c>
      <c r="C2026" s="152" t="s">
        <v>2919</v>
      </c>
      <c r="D2026" s="152" t="s">
        <v>2920</v>
      </c>
      <c r="E2026" s="152" t="s">
        <v>3045</v>
      </c>
      <c r="F2026" s="152" t="s">
        <v>10472</v>
      </c>
      <c r="H2026" s="151">
        <v>311310</v>
      </c>
      <c r="J2026" s="151" t="s">
        <v>3046</v>
      </c>
      <c r="L2026" s="153" t="s">
        <v>3236</v>
      </c>
      <c r="M2026" s="153" t="s">
        <v>3923</v>
      </c>
      <c r="O2026" s="151">
        <v>2519</v>
      </c>
      <c r="P2026" s="152">
        <v>53.819400000000002</v>
      </c>
      <c r="Q2026" s="152">
        <v>-166.96472</v>
      </c>
      <c r="R2026" s="152" t="s">
        <v>2027</v>
      </c>
      <c r="S2026" s="152" t="s">
        <v>2716</v>
      </c>
      <c r="T2026" s="152">
        <v>51.6</v>
      </c>
      <c r="U2026" s="152">
        <v>0.76</v>
      </c>
      <c r="V2026" s="152">
        <v>15</v>
      </c>
      <c r="X2026" s="152">
        <v>8.64</v>
      </c>
      <c r="AA2026" s="152">
        <v>6.72</v>
      </c>
      <c r="AB2026" s="152">
        <v>0.15</v>
      </c>
      <c r="AC2026" s="152">
        <v>9.19</v>
      </c>
      <c r="AD2026" s="152">
        <v>2.34</v>
      </c>
      <c r="AE2026" s="152">
        <v>1.02</v>
      </c>
      <c r="AF2026" s="152">
        <v>0.17</v>
      </c>
      <c r="AI2026" s="152">
        <v>95.650200010000006</v>
      </c>
      <c r="AJ2026" s="152">
        <v>1.84</v>
      </c>
      <c r="AK2026" s="156">
        <f t="shared" si="31"/>
        <v>1.8200000000000001E-2</v>
      </c>
      <c r="AL2026" s="151">
        <v>182</v>
      </c>
      <c r="AM2026" s="151">
        <v>330</v>
      </c>
      <c r="AN2026" s="151">
        <v>1062</v>
      </c>
      <c r="AO2026" s="151">
        <v>573.96349359999999</v>
      </c>
      <c r="DO2026" s="154">
        <v>87.170926570000006</v>
      </c>
      <c r="ED2026" s="152">
        <v>52.219111779999999</v>
      </c>
      <c r="EE2026" s="152">
        <v>0.64928431600000003</v>
      </c>
      <c r="EF2026" s="152">
        <v>14.021776839999999</v>
      </c>
      <c r="EH2026" s="152">
        <v>8.7541369620000005</v>
      </c>
      <c r="EK2026" s="152">
        <v>0.17398266400000001</v>
      </c>
      <c r="EL2026" s="152">
        <v>10.30941464</v>
      </c>
      <c r="EM2026" s="152">
        <v>10.88152975</v>
      </c>
      <c r="EO2026" s="152">
        <v>2.281945136</v>
      </c>
      <c r="EP2026" s="152">
        <v>0.915959144</v>
      </c>
      <c r="EQ2026" s="152">
        <v>0.17727710799999999</v>
      </c>
      <c r="ER2026" s="152">
        <v>100.38441829999999</v>
      </c>
      <c r="FA2026" s="152">
        <v>6.9884784509999998</v>
      </c>
      <c r="FB2026" s="152">
        <v>0.72517395500000004</v>
      </c>
      <c r="FD2026" s="152">
        <v>43.051619029999998</v>
      </c>
      <c r="FE2026" s="152">
        <v>0.70740471599999999</v>
      </c>
      <c r="FF2026" s="152">
        <v>282.83838650000001</v>
      </c>
      <c r="FG2026" s="152">
        <v>544.90994720000003</v>
      </c>
      <c r="FI2026" s="152">
        <v>43.55548306</v>
      </c>
      <c r="FJ2026" s="152">
        <v>120.7407583</v>
      </c>
      <c r="FK2026" s="152">
        <v>97.751509609999999</v>
      </c>
      <c r="FL2026" s="152">
        <v>69.054920940000002</v>
      </c>
      <c r="FM2026" s="152">
        <v>16.845034630000001</v>
      </c>
      <c r="FP2026" s="152">
        <v>13.245171729999999</v>
      </c>
      <c r="FQ2026" s="152">
        <v>606.05888049999999</v>
      </c>
      <c r="FR2026" s="152">
        <v>14.460897149999999</v>
      </c>
      <c r="FS2026" s="152">
        <v>50.499847750000001</v>
      </c>
      <c r="FT2026" s="152">
        <v>1.751647768</v>
      </c>
      <c r="FX2026" s="152">
        <v>0.76487031800000005</v>
      </c>
      <c r="FY2026" s="152">
        <v>271.48242770000002</v>
      </c>
      <c r="FZ2026" s="152">
        <v>8.1720874529999996</v>
      </c>
      <c r="GA2026" s="152">
        <v>17.91754186</v>
      </c>
      <c r="GB2026" s="152">
        <v>2.4943290139999998</v>
      </c>
      <c r="GC2026" s="152">
        <v>11.06281165</v>
      </c>
      <c r="GD2026" s="152">
        <v>2.595238224</v>
      </c>
      <c r="GE2026" s="152">
        <v>0.87459973400000002</v>
      </c>
      <c r="GF2026" s="152">
        <v>2.653662551</v>
      </c>
      <c r="GG2026" s="152">
        <v>0.42807445100000002</v>
      </c>
      <c r="GH2026" s="152">
        <v>2.5321656699999999</v>
      </c>
      <c r="GI2026" s="152">
        <v>0.53106076899999999</v>
      </c>
      <c r="GJ2026" s="152">
        <v>1.4990966910000001</v>
      </c>
      <c r="GL2026" s="152">
        <v>1.451844482</v>
      </c>
      <c r="GM2026" s="152">
        <v>0.22354010699999999</v>
      </c>
      <c r="GN2026" s="152">
        <v>1.538761464</v>
      </c>
      <c r="GO2026" s="152">
        <v>0.12052104399999999</v>
      </c>
      <c r="GS2026" s="152">
        <v>6.4153948720000002</v>
      </c>
      <c r="GT2026" s="152">
        <v>2.3426829159999998</v>
      </c>
      <c r="GU2026" s="152">
        <v>1.062244843</v>
      </c>
    </row>
    <row r="2027" spans="1:205">
      <c r="A2027" s="151">
        <v>8017</v>
      </c>
      <c r="B2027" s="152" t="s">
        <v>2859</v>
      </c>
      <c r="C2027" s="152" t="s">
        <v>2919</v>
      </c>
      <c r="D2027" s="152" t="s">
        <v>2920</v>
      </c>
      <c r="E2027" s="152" t="s">
        <v>3045</v>
      </c>
      <c r="F2027" s="152" t="s">
        <v>10473</v>
      </c>
      <c r="H2027" s="151">
        <v>311310</v>
      </c>
      <c r="J2027" s="151" t="s">
        <v>3046</v>
      </c>
      <c r="L2027" s="153" t="s">
        <v>3236</v>
      </c>
      <c r="M2027" s="153" t="s">
        <v>3064</v>
      </c>
      <c r="O2027" s="151">
        <v>2519</v>
      </c>
      <c r="P2027" s="152">
        <v>53.819400000000002</v>
      </c>
      <c r="Q2027" s="152">
        <v>-166.96472</v>
      </c>
      <c r="R2027" s="152" t="s">
        <v>2027</v>
      </c>
      <c r="S2027" s="152" t="s">
        <v>2716</v>
      </c>
      <c r="T2027" s="152">
        <v>49.31</v>
      </c>
      <c r="U2027" s="152">
        <v>0.61</v>
      </c>
      <c r="V2027" s="152">
        <v>15.14</v>
      </c>
      <c r="X2027" s="152">
        <v>9.2899999999999991</v>
      </c>
      <c r="AA2027" s="152">
        <v>6.15</v>
      </c>
      <c r="AB2027" s="152">
        <v>0.16</v>
      </c>
      <c r="AC2027" s="152">
        <v>13.47</v>
      </c>
      <c r="AD2027" s="152">
        <v>2.4300000000000002</v>
      </c>
      <c r="AE2027" s="152">
        <v>0.81</v>
      </c>
      <c r="AF2027" s="152">
        <v>0.13</v>
      </c>
      <c r="AI2027" s="152">
        <v>97.504569959999998</v>
      </c>
      <c r="AJ2027" s="152">
        <v>2.85</v>
      </c>
      <c r="AK2027" s="156">
        <f t="shared" si="31"/>
        <v>4.41E-2</v>
      </c>
      <c r="AL2027" s="151">
        <v>441</v>
      </c>
      <c r="AM2027" s="151">
        <v>496</v>
      </c>
      <c r="AN2027" s="151">
        <v>5739</v>
      </c>
      <c r="AO2027" s="151">
        <v>1499.71344</v>
      </c>
      <c r="AQ2027" s="152">
        <v>9.25</v>
      </c>
      <c r="AW2027" s="152">
        <v>30.53</v>
      </c>
      <c r="AY2027" s="151">
        <v>304.86</v>
      </c>
      <c r="AZ2027" s="152">
        <v>50.22</v>
      </c>
      <c r="BB2027" s="152">
        <v>7.23</v>
      </c>
      <c r="BC2027" s="152">
        <v>66.89</v>
      </c>
      <c r="BD2027" s="152">
        <v>66.73</v>
      </c>
      <c r="BG2027" s="152">
        <v>6.66</v>
      </c>
      <c r="BH2027" s="152">
        <v>347.61</v>
      </c>
      <c r="BI2027" s="152">
        <v>7.89</v>
      </c>
      <c r="BJ2027" s="152">
        <v>17.73</v>
      </c>
      <c r="BK2027" s="152">
        <v>0.42</v>
      </c>
      <c r="BO2027" s="152">
        <v>93.34</v>
      </c>
      <c r="BP2027" s="152">
        <v>2.2999999999999998</v>
      </c>
      <c r="BQ2027" s="152">
        <v>5.68</v>
      </c>
      <c r="BR2027" s="152">
        <v>0.93</v>
      </c>
      <c r="BS2027" s="152">
        <v>5.8</v>
      </c>
      <c r="BT2027" s="152">
        <v>1.64</v>
      </c>
      <c r="BU2027" s="152">
        <v>0.61</v>
      </c>
      <c r="BV2027" s="152">
        <v>1.51</v>
      </c>
      <c r="BW2027" s="152">
        <v>1.69</v>
      </c>
      <c r="BX2027" s="152">
        <v>1.1599999999999999</v>
      </c>
      <c r="BZ2027" s="152">
        <v>1.1599999999999999</v>
      </c>
      <c r="CB2027" s="152">
        <v>1.36</v>
      </c>
      <c r="CC2027" s="152">
        <v>0.19</v>
      </c>
      <c r="CD2027" s="152">
        <v>0.56000000000000005</v>
      </c>
      <c r="CH2027" s="152">
        <v>4.55</v>
      </c>
      <c r="CJ2027" s="152">
        <v>0.62</v>
      </c>
      <c r="CK2027" s="152">
        <v>0.33</v>
      </c>
      <c r="DO2027" s="154">
        <v>88.008125899999996</v>
      </c>
      <c r="ED2027" s="152">
        <v>52.219111779999999</v>
      </c>
      <c r="EE2027" s="152">
        <v>0.64928431600000003</v>
      </c>
      <c r="EF2027" s="152">
        <v>14.021776839999999</v>
      </c>
      <c r="EH2027" s="152">
        <v>8.7541369620000005</v>
      </c>
      <c r="EK2027" s="152">
        <v>0.17398266400000001</v>
      </c>
      <c r="EL2027" s="152">
        <v>10.30941464</v>
      </c>
      <c r="EM2027" s="152">
        <v>10.88152975</v>
      </c>
      <c r="EO2027" s="152">
        <v>2.281945136</v>
      </c>
      <c r="EP2027" s="152">
        <v>0.915959144</v>
      </c>
      <c r="EQ2027" s="152">
        <v>0.17727710799999999</v>
      </c>
      <c r="ER2027" s="152">
        <v>100.38441829999999</v>
      </c>
      <c r="FA2027" s="152">
        <v>6.9884784509999998</v>
      </c>
      <c r="FB2027" s="152">
        <v>0.72517395500000004</v>
      </c>
      <c r="FD2027" s="152">
        <v>43.051619029999998</v>
      </c>
      <c r="FE2027" s="152">
        <v>0.70740471599999999</v>
      </c>
      <c r="FF2027" s="152">
        <v>282.83838650000001</v>
      </c>
      <c r="FG2027" s="152">
        <v>544.90994720000003</v>
      </c>
      <c r="FI2027" s="152">
        <v>43.55548306</v>
      </c>
      <c r="FJ2027" s="152">
        <v>120.7407583</v>
      </c>
      <c r="FK2027" s="152">
        <v>97.751509609999999</v>
      </c>
      <c r="FL2027" s="152">
        <v>69.054920940000002</v>
      </c>
      <c r="FM2027" s="152">
        <v>16.845034630000001</v>
      </c>
      <c r="FP2027" s="152">
        <v>13.245171729999999</v>
      </c>
      <c r="FQ2027" s="152">
        <v>606.05888049999999</v>
      </c>
      <c r="FR2027" s="152">
        <v>14.460897149999999</v>
      </c>
      <c r="FS2027" s="152">
        <v>50.499847750000001</v>
      </c>
      <c r="FT2027" s="152">
        <v>1.751647768</v>
      </c>
      <c r="FX2027" s="152">
        <v>0.76487031800000005</v>
      </c>
      <c r="FY2027" s="152">
        <v>271.48242770000002</v>
      </c>
      <c r="FZ2027" s="152">
        <v>8.1720874529999996</v>
      </c>
      <c r="GA2027" s="152">
        <v>17.91754186</v>
      </c>
      <c r="GB2027" s="152">
        <v>2.4943290139999998</v>
      </c>
      <c r="GC2027" s="152">
        <v>11.06281165</v>
      </c>
      <c r="GD2027" s="152">
        <v>2.595238224</v>
      </c>
      <c r="GE2027" s="152">
        <v>0.87459973400000002</v>
      </c>
      <c r="GF2027" s="152">
        <v>2.653662551</v>
      </c>
      <c r="GG2027" s="152">
        <v>0.42807445100000002</v>
      </c>
      <c r="GH2027" s="152">
        <v>2.5321656699999999</v>
      </c>
      <c r="GI2027" s="152">
        <v>0.53106076899999999</v>
      </c>
      <c r="GJ2027" s="152">
        <v>1.4990966910000001</v>
      </c>
      <c r="GL2027" s="152">
        <v>1.451844482</v>
      </c>
      <c r="GM2027" s="152">
        <v>0.22354010699999999</v>
      </c>
      <c r="GN2027" s="152">
        <v>1.538761464</v>
      </c>
      <c r="GO2027" s="152">
        <v>0.12052104399999999</v>
      </c>
      <c r="GS2027" s="152">
        <v>6.4153948720000002</v>
      </c>
      <c r="GT2027" s="152">
        <v>2.3426829159999998</v>
      </c>
      <c r="GU2027" s="152">
        <v>1.062244843</v>
      </c>
    </row>
    <row r="2028" spans="1:205">
      <c r="A2028" s="151">
        <v>8018</v>
      </c>
      <c r="B2028" s="152" t="s">
        <v>2859</v>
      </c>
      <c r="C2028" s="152" t="s">
        <v>2919</v>
      </c>
      <c r="D2028" s="152" t="s">
        <v>2920</v>
      </c>
      <c r="E2028" s="152" t="s">
        <v>3045</v>
      </c>
      <c r="F2028" s="152" t="s">
        <v>10474</v>
      </c>
      <c r="H2028" s="151">
        <v>311310</v>
      </c>
      <c r="J2028" s="151" t="s">
        <v>3046</v>
      </c>
      <c r="L2028" s="153" t="s">
        <v>3236</v>
      </c>
      <c r="M2028" s="153" t="s">
        <v>3237</v>
      </c>
      <c r="O2028" s="151">
        <v>2519</v>
      </c>
      <c r="P2028" s="152">
        <v>53.819400000000002</v>
      </c>
      <c r="Q2028" s="152">
        <v>-166.96472</v>
      </c>
      <c r="R2028" s="152" t="s">
        <v>2027</v>
      </c>
      <c r="S2028" s="152" t="s">
        <v>2716</v>
      </c>
      <c r="T2028" s="152">
        <v>46.08</v>
      </c>
      <c r="U2028" s="152">
        <v>0.67</v>
      </c>
      <c r="V2028" s="152">
        <v>16.079999999999998</v>
      </c>
      <c r="X2028" s="152">
        <v>10.87</v>
      </c>
      <c r="AA2028" s="152">
        <v>4.2</v>
      </c>
      <c r="AB2028" s="152">
        <v>0.17</v>
      </c>
      <c r="AC2028" s="152">
        <v>15.03</v>
      </c>
      <c r="AD2028" s="152">
        <v>1.83</v>
      </c>
      <c r="AE2028" s="152">
        <v>0.48</v>
      </c>
      <c r="AF2028" s="152">
        <v>0.16</v>
      </c>
      <c r="AI2028" s="152">
        <v>95.584018819999997</v>
      </c>
      <c r="AJ2028" s="152">
        <v>1.71</v>
      </c>
      <c r="AK2028" s="156">
        <f t="shared" si="31"/>
        <v>2.3199999999999998E-2</v>
      </c>
      <c r="AL2028" s="151">
        <v>232</v>
      </c>
      <c r="AM2028" s="151">
        <v>302</v>
      </c>
      <c r="AN2028" s="151">
        <v>2577</v>
      </c>
      <c r="AO2028" s="151">
        <v>761.57632000000001</v>
      </c>
      <c r="DO2028" s="154">
        <v>88.676015559999996</v>
      </c>
      <c r="ED2028" s="152">
        <v>52.219111779999999</v>
      </c>
      <c r="EE2028" s="152">
        <v>0.64928431600000003</v>
      </c>
      <c r="EF2028" s="152">
        <v>14.021776839999999</v>
      </c>
      <c r="EH2028" s="152">
        <v>8.7541369620000005</v>
      </c>
      <c r="EK2028" s="152">
        <v>0.17398266400000001</v>
      </c>
      <c r="EL2028" s="152">
        <v>10.30941464</v>
      </c>
      <c r="EM2028" s="152">
        <v>10.88152975</v>
      </c>
      <c r="EO2028" s="152">
        <v>2.281945136</v>
      </c>
      <c r="EP2028" s="152">
        <v>0.915959144</v>
      </c>
      <c r="EQ2028" s="152">
        <v>0.17727710799999999</v>
      </c>
      <c r="ER2028" s="152">
        <v>100.38441829999999</v>
      </c>
      <c r="FA2028" s="152">
        <v>6.9884784509999998</v>
      </c>
      <c r="FB2028" s="152">
        <v>0.72517395500000004</v>
      </c>
      <c r="FD2028" s="152">
        <v>43.051619029999998</v>
      </c>
      <c r="FE2028" s="152">
        <v>0.70740471599999999</v>
      </c>
      <c r="FF2028" s="152">
        <v>282.83838650000001</v>
      </c>
      <c r="FG2028" s="152">
        <v>544.90994720000003</v>
      </c>
      <c r="FI2028" s="152">
        <v>43.55548306</v>
      </c>
      <c r="FJ2028" s="152">
        <v>120.7407583</v>
      </c>
      <c r="FK2028" s="152">
        <v>97.751509609999999</v>
      </c>
      <c r="FL2028" s="152">
        <v>69.054920940000002</v>
      </c>
      <c r="FM2028" s="152">
        <v>16.845034630000001</v>
      </c>
      <c r="FP2028" s="152">
        <v>13.245171729999999</v>
      </c>
      <c r="FQ2028" s="152">
        <v>606.05888049999999</v>
      </c>
      <c r="FR2028" s="152">
        <v>14.460897149999999</v>
      </c>
      <c r="FS2028" s="152">
        <v>50.499847750000001</v>
      </c>
      <c r="FT2028" s="152">
        <v>1.751647768</v>
      </c>
      <c r="FX2028" s="152">
        <v>0.76487031800000005</v>
      </c>
      <c r="FY2028" s="152">
        <v>271.48242770000002</v>
      </c>
      <c r="FZ2028" s="152">
        <v>8.1720874529999996</v>
      </c>
      <c r="GA2028" s="152">
        <v>17.91754186</v>
      </c>
      <c r="GB2028" s="152">
        <v>2.4943290139999998</v>
      </c>
      <c r="GC2028" s="152">
        <v>11.06281165</v>
      </c>
      <c r="GD2028" s="152">
        <v>2.595238224</v>
      </c>
      <c r="GE2028" s="152">
        <v>0.87459973400000002</v>
      </c>
      <c r="GF2028" s="152">
        <v>2.653662551</v>
      </c>
      <c r="GG2028" s="152">
        <v>0.42807445100000002</v>
      </c>
      <c r="GH2028" s="152">
        <v>2.5321656699999999</v>
      </c>
      <c r="GI2028" s="152">
        <v>0.53106076899999999</v>
      </c>
      <c r="GJ2028" s="152">
        <v>1.4990966910000001</v>
      </c>
      <c r="GL2028" s="152">
        <v>1.451844482</v>
      </c>
      <c r="GM2028" s="152">
        <v>0.22354010699999999</v>
      </c>
      <c r="GN2028" s="152">
        <v>1.538761464</v>
      </c>
      <c r="GO2028" s="152">
        <v>0.12052104399999999</v>
      </c>
      <c r="GS2028" s="152">
        <v>6.4153948720000002</v>
      </c>
      <c r="GT2028" s="152">
        <v>2.3426829159999998</v>
      </c>
      <c r="GU2028" s="152">
        <v>1.062244843</v>
      </c>
    </row>
    <row r="2029" spans="1:205">
      <c r="A2029" s="151">
        <v>8019</v>
      </c>
      <c r="B2029" s="152" t="s">
        <v>2859</v>
      </c>
      <c r="C2029" s="152" t="s">
        <v>2919</v>
      </c>
      <c r="D2029" s="152" t="s">
        <v>2920</v>
      </c>
      <c r="E2029" s="152" t="s">
        <v>3045</v>
      </c>
      <c r="F2029" s="152" t="s">
        <v>10475</v>
      </c>
      <c r="H2029" s="151">
        <v>311310</v>
      </c>
      <c r="J2029" s="151" t="s">
        <v>3046</v>
      </c>
      <c r="L2029" s="153" t="s">
        <v>3236</v>
      </c>
      <c r="M2029" s="153" t="s">
        <v>3574</v>
      </c>
      <c r="O2029" s="151">
        <v>2519</v>
      </c>
      <c r="P2029" s="152">
        <v>53.819400000000002</v>
      </c>
      <c r="Q2029" s="152">
        <v>-166.96472</v>
      </c>
      <c r="R2029" s="152" t="s">
        <v>2027</v>
      </c>
      <c r="S2029" s="152" t="s">
        <v>2716</v>
      </c>
      <c r="T2029" s="152">
        <v>49.55</v>
      </c>
      <c r="U2029" s="152">
        <v>0.83</v>
      </c>
      <c r="V2029" s="152">
        <v>17.510000000000002</v>
      </c>
      <c r="X2029" s="152">
        <v>8.4</v>
      </c>
      <c r="AA2029" s="152">
        <v>3.51</v>
      </c>
      <c r="AB2029" s="152">
        <v>0.12</v>
      </c>
      <c r="AC2029" s="152">
        <v>12.03</v>
      </c>
      <c r="AD2029" s="152">
        <v>2.63</v>
      </c>
      <c r="AE2029" s="152">
        <v>0.92</v>
      </c>
      <c r="AF2029" s="152">
        <v>0.19</v>
      </c>
      <c r="AI2029" s="152">
        <v>95.681626010000002</v>
      </c>
      <c r="AJ2029" s="152">
        <v>3.09</v>
      </c>
      <c r="AK2029" s="156">
        <f t="shared" si="31"/>
        <v>1.67E-2</v>
      </c>
      <c r="AL2029" s="151">
        <v>167</v>
      </c>
      <c r="AM2029" s="151">
        <v>554</v>
      </c>
      <c r="AN2029" s="151">
        <v>2408</v>
      </c>
      <c r="AO2029" s="151">
        <v>1287.96992</v>
      </c>
      <c r="DO2029" s="154">
        <v>86.013089120000004</v>
      </c>
      <c r="ED2029" s="152">
        <v>52.219111779999999</v>
      </c>
      <c r="EE2029" s="152">
        <v>0.64928431600000003</v>
      </c>
      <c r="EF2029" s="152">
        <v>14.021776839999999</v>
      </c>
      <c r="EH2029" s="152">
        <v>8.7541369620000005</v>
      </c>
      <c r="EK2029" s="152">
        <v>0.17398266400000001</v>
      </c>
      <c r="EL2029" s="152">
        <v>10.30941464</v>
      </c>
      <c r="EM2029" s="152">
        <v>10.88152975</v>
      </c>
      <c r="EO2029" s="152">
        <v>2.281945136</v>
      </c>
      <c r="EP2029" s="152">
        <v>0.915959144</v>
      </c>
      <c r="EQ2029" s="152">
        <v>0.17727710799999999</v>
      </c>
      <c r="ER2029" s="152">
        <v>100.38441829999999</v>
      </c>
      <c r="FA2029" s="152">
        <v>6.9884784509999998</v>
      </c>
      <c r="FB2029" s="152">
        <v>0.72517395500000004</v>
      </c>
      <c r="FD2029" s="152">
        <v>43.051619029999998</v>
      </c>
      <c r="FE2029" s="152">
        <v>0.70740471599999999</v>
      </c>
      <c r="FF2029" s="152">
        <v>282.83838650000001</v>
      </c>
      <c r="FG2029" s="152">
        <v>544.90994720000003</v>
      </c>
      <c r="FI2029" s="152">
        <v>43.55548306</v>
      </c>
      <c r="FJ2029" s="152">
        <v>120.7407583</v>
      </c>
      <c r="FK2029" s="152">
        <v>97.751509609999999</v>
      </c>
      <c r="FL2029" s="152">
        <v>69.054920940000002</v>
      </c>
      <c r="FM2029" s="152">
        <v>16.845034630000001</v>
      </c>
      <c r="FP2029" s="152">
        <v>13.245171729999999</v>
      </c>
      <c r="FQ2029" s="152">
        <v>606.05888049999999</v>
      </c>
      <c r="FR2029" s="152">
        <v>14.460897149999999</v>
      </c>
      <c r="FS2029" s="152">
        <v>50.499847750000001</v>
      </c>
      <c r="FT2029" s="152">
        <v>1.751647768</v>
      </c>
      <c r="FX2029" s="152">
        <v>0.76487031800000005</v>
      </c>
      <c r="FY2029" s="152">
        <v>271.48242770000002</v>
      </c>
      <c r="FZ2029" s="152">
        <v>8.1720874529999996</v>
      </c>
      <c r="GA2029" s="152">
        <v>17.91754186</v>
      </c>
      <c r="GB2029" s="152">
        <v>2.4943290139999998</v>
      </c>
      <c r="GC2029" s="152">
        <v>11.06281165</v>
      </c>
      <c r="GD2029" s="152">
        <v>2.595238224</v>
      </c>
      <c r="GE2029" s="152">
        <v>0.87459973400000002</v>
      </c>
      <c r="GF2029" s="152">
        <v>2.653662551</v>
      </c>
      <c r="GG2029" s="152">
        <v>0.42807445100000002</v>
      </c>
      <c r="GH2029" s="152">
        <v>2.5321656699999999</v>
      </c>
      <c r="GI2029" s="152">
        <v>0.53106076899999999</v>
      </c>
      <c r="GJ2029" s="152">
        <v>1.4990966910000001</v>
      </c>
      <c r="GL2029" s="152">
        <v>1.451844482</v>
      </c>
      <c r="GM2029" s="152">
        <v>0.22354010699999999</v>
      </c>
      <c r="GN2029" s="152">
        <v>1.538761464</v>
      </c>
      <c r="GO2029" s="152">
        <v>0.12052104399999999</v>
      </c>
      <c r="GS2029" s="152">
        <v>6.4153948720000002</v>
      </c>
      <c r="GT2029" s="152">
        <v>2.3426829159999998</v>
      </c>
      <c r="GU2029" s="152">
        <v>1.062244843</v>
      </c>
    </row>
    <row r="2030" spans="1:205">
      <c r="A2030" s="151">
        <v>8020</v>
      </c>
      <c r="B2030" s="152" t="s">
        <v>2859</v>
      </c>
      <c r="C2030" s="152" t="s">
        <v>2919</v>
      </c>
      <c r="D2030" s="152" t="s">
        <v>2920</v>
      </c>
      <c r="E2030" s="152" t="s">
        <v>3045</v>
      </c>
      <c r="F2030" s="152" t="s">
        <v>10476</v>
      </c>
      <c r="H2030" s="151">
        <v>311310</v>
      </c>
      <c r="J2030" s="151" t="s">
        <v>3046</v>
      </c>
      <c r="L2030" s="153" t="s">
        <v>3236</v>
      </c>
      <c r="M2030" s="153" t="s">
        <v>4026</v>
      </c>
      <c r="O2030" s="151">
        <v>2519</v>
      </c>
      <c r="P2030" s="152">
        <v>53.819400000000002</v>
      </c>
      <c r="Q2030" s="152">
        <v>-166.96472</v>
      </c>
      <c r="R2030" s="152" t="s">
        <v>2027</v>
      </c>
      <c r="S2030" s="152" t="s">
        <v>2716</v>
      </c>
      <c r="T2030" s="152">
        <v>51.54</v>
      </c>
      <c r="U2030" s="152">
        <v>0.78</v>
      </c>
      <c r="V2030" s="152">
        <v>16.34</v>
      </c>
      <c r="X2030" s="152">
        <v>8.07</v>
      </c>
      <c r="AA2030" s="152">
        <v>3.88</v>
      </c>
      <c r="AB2030" s="152">
        <v>0.11</v>
      </c>
      <c r="AC2030" s="152">
        <v>12.56</v>
      </c>
      <c r="AD2030" s="152">
        <v>2.4500000000000002</v>
      </c>
      <c r="AE2030" s="152">
        <v>0.97</v>
      </c>
      <c r="AF2030" s="152">
        <v>0.18</v>
      </c>
      <c r="AI2030" s="152">
        <v>96.914562889999999</v>
      </c>
      <c r="AJ2030" s="152">
        <v>2.48</v>
      </c>
      <c r="AK2030" s="156">
        <f t="shared" si="31"/>
        <v>1.3299999999999999E-2</v>
      </c>
      <c r="AL2030" s="151">
        <v>133</v>
      </c>
      <c r="AM2030" s="151">
        <v>473</v>
      </c>
      <c r="AN2030" s="151">
        <v>1854</v>
      </c>
      <c r="AO2030" s="151">
        <v>944.50939200000005</v>
      </c>
      <c r="AQ2030" s="152">
        <v>14.01</v>
      </c>
      <c r="AW2030" s="152">
        <v>29.63</v>
      </c>
      <c r="AY2030" s="151">
        <v>231.96</v>
      </c>
      <c r="AZ2030" s="152">
        <v>155.06</v>
      </c>
      <c r="BB2030" s="152">
        <v>7</v>
      </c>
      <c r="BC2030" s="152">
        <v>120.01</v>
      </c>
      <c r="BD2030" s="152">
        <v>72.31</v>
      </c>
      <c r="BG2030" s="152">
        <v>10.73</v>
      </c>
      <c r="BH2030" s="152">
        <v>508.37</v>
      </c>
      <c r="BI2030" s="152">
        <v>11.27</v>
      </c>
      <c r="BJ2030" s="152">
        <v>37.44</v>
      </c>
      <c r="BK2030" s="152">
        <v>1.1100000000000001</v>
      </c>
      <c r="BO2030" s="152">
        <v>206.61</v>
      </c>
      <c r="BP2030" s="152">
        <v>5.38</v>
      </c>
      <c r="BQ2030" s="152">
        <v>11.76</v>
      </c>
      <c r="BR2030" s="152">
        <v>1.91</v>
      </c>
      <c r="BS2030" s="152">
        <v>8.93</v>
      </c>
      <c r="BT2030" s="152">
        <v>2.25</v>
      </c>
      <c r="BU2030" s="152">
        <v>0.81</v>
      </c>
      <c r="BV2030" s="152">
        <v>2.38</v>
      </c>
      <c r="BW2030" s="152">
        <v>2.4</v>
      </c>
      <c r="BX2030" s="152">
        <v>1.41</v>
      </c>
      <c r="BZ2030" s="152">
        <v>1.41</v>
      </c>
      <c r="CB2030" s="152">
        <v>1.48</v>
      </c>
      <c r="CC2030" s="152">
        <v>0.24</v>
      </c>
      <c r="CD2030" s="152">
        <v>1.4</v>
      </c>
      <c r="CH2030" s="152">
        <v>8.49</v>
      </c>
      <c r="CJ2030" s="152">
        <v>2.2200000000000002</v>
      </c>
      <c r="CK2030" s="152">
        <v>1.02</v>
      </c>
      <c r="DO2030" s="154">
        <v>86.910580019999998</v>
      </c>
      <c r="ED2030" s="152">
        <v>52.219111779999999</v>
      </c>
      <c r="EE2030" s="152">
        <v>0.64928431600000003</v>
      </c>
      <c r="EF2030" s="152">
        <v>14.021776839999999</v>
      </c>
      <c r="EH2030" s="152">
        <v>8.7541369620000005</v>
      </c>
      <c r="EK2030" s="152">
        <v>0.17398266400000001</v>
      </c>
      <c r="EL2030" s="152">
        <v>10.30941464</v>
      </c>
      <c r="EM2030" s="152">
        <v>10.88152975</v>
      </c>
      <c r="EO2030" s="152">
        <v>2.281945136</v>
      </c>
      <c r="EP2030" s="152">
        <v>0.915959144</v>
      </c>
      <c r="EQ2030" s="152">
        <v>0.17727710799999999</v>
      </c>
      <c r="ER2030" s="152">
        <v>100.38441829999999</v>
      </c>
      <c r="FA2030" s="152">
        <v>6.9884784509999998</v>
      </c>
      <c r="FB2030" s="152">
        <v>0.72517395500000004</v>
      </c>
      <c r="FD2030" s="152">
        <v>43.051619029999998</v>
      </c>
      <c r="FE2030" s="152">
        <v>0.70740471599999999</v>
      </c>
      <c r="FF2030" s="152">
        <v>282.83838650000001</v>
      </c>
      <c r="FG2030" s="152">
        <v>544.90994720000003</v>
      </c>
      <c r="FI2030" s="152">
        <v>43.55548306</v>
      </c>
      <c r="FJ2030" s="152">
        <v>120.7407583</v>
      </c>
      <c r="FK2030" s="152">
        <v>97.751509609999999</v>
      </c>
      <c r="FL2030" s="152">
        <v>69.054920940000002</v>
      </c>
      <c r="FM2030" s="152">
        <v>16.845034630000001</v>
      </c>
      <c r="FP2030" s="152">
        <v>13.245171729999999</v>
      </c>
      <c r="FQ2030" s="152">
        <v>606.05888049999999</v>
      </c>
      <c r="FR2030" s="152">
        <v>14.460897149999999</v>
      </c>
      <c r="FS2030" s="152">
        <v>50.499847750000001</v>
      </c>
      <c r="FT2030" s="152">
        <v>1.751647768</v>
      </c>
      <c r="FX2030" s="152">
        <v>0.76487031800000005</v>
      </c>
      <c r="FY2030" s="152">
        <v>271.48242770000002</v>
      </c>
      <c r="FZ2030" s="152">
        <v>8.1720874529999996</v>
      </c>
      <c r="GA2030" s="152">
        <v>17.91754186</v>
      </c>
      <c r="GB2030" s="152">
        <v>2.4943290139999998</v>
      </c>
      <c r="GC2030" s="152">
        <v>11.06281165</v>
      </c>
      <c r="GD2030" s="152">
        <v>2.595238224</v>
      </c>
      <c r="GE2030" s="152">
        <v>0.87459973400000002</v>
      </c>
      <c r="GF2030" s="152">
        <v>2.653662551</v>
      </c>
      <c r="GG2030" s="152">
        <v>0.42807445100000002</v>
      </c>
      <c r="GH2030" s="152">
        <v>2.5321656699999999</v>
      </c>
      <c r="GI2030" s="152">
        <v>0.53106076899999999</v>
      </c>
      <c r="GJ2030" s="152">
        <v>1.4990966910000001</v>
      </c>
      <c r="GL2030" s="152">
        <v>1.451844482</v>
      </c>
      <c r="GM2030" s="152">
        <v>0.22354010699999999</v>
      </c>
      <c r="GN2030" s="152">
        <v>1.538761464</v>
      </c>
      <c r="GO2030" s="152">
        <v>0.12052104399999999</v>
      </c>
      <c r="GS2030" s="152">
        <v>6.4153948720000002</v>
      </c>
      <c r="GT2030" s="152">
        <v>2.3426829159999998</v>
      </c>
      <c r="GU2030" s="152">
        <v>1.062244843</v>
      </c>
    </row>
    <row r="2031" spans="1:205">
      <c r="A2031" s="151">
        <v>8022</v>
      </c>
      <c r="B2031" s="152" t="s">
        <v>2859</v>
      </c>
      <c r="C2031" s="152" t="s">
        <v>2919</v>
      </c>
      <c r="D2031" s="152" t="s">
        <v>2920</v>
      </c>
      <c r="E2031" s="152" t="s">
        <v>3045</v>
      </c>
      <c r="F2031" s="152" t="s">
        <v>10477</v>
      </c>
      <c r="H2031" s="151">
        <v>311310</v>
      </c>
      <c r="J2031" s="151" t="s">
        <v>3046</v>
      </c>
      <c r="L2031" s="153" t="s">
        <v>3236</v>
      </c>
      <c r="M2031" s="153" t="s">
        <v>3910</v>
      </c>
      <c r="O2031" s="151">
        <v>2519</v>
      </c>
      <c r="P2031" s="152">
        <v>53.819400000000002</v>
      </c>
      <c r="Q2031" s="152">
        <v>-166.96472</v>
      </c>
      <c r="R2031" s="152" t="s">
        <v>2027</v>
      </c>
      <c r="S2031" s="152" t="s">
        <v>2716</v>
      </c>
      <c r="T2031" s="152">
        <v>49.57</v>
      </c>
      <c r="U2031" s="152">
        <v>0.78</v>
      </c>
      <c r="V2031" s="152">
        <v>15.56</v>
      </c>
      <c r="X2031" s="152">
        <v>9.66</v>
      </c>
      <c r="AA2031" s="152">
        <v>4.22</v>
      </c>
      <c r="AB2031" s="152">
        <v>0.2</v>
      </c>
      <c r="AC2031" s="152">
        <v>13.31</v>
      </c>
      <c r="AD2031" s="152">
        <v>2.13</v>
      </c>
      <c r="AE2031" s="152">
        <v>0.78</v>
      </c>
      <c r="AF2031" s="152">
        <v>0.2</v>
      </c>
      <c r="AI2031" s="152">
        <v>96.420483910000002</v>
      </c>
      <c r="AJ2031" s="152">
        <v>2.87</v>
      </c>
      <c r="AK2031" s="156">
        <f t="shared" si="31"/>
        <v>1.9599999999999999E-2</v>
      </c>
      <c r="AL2031" s="151">
        <v>196</v>
      </c>
      <c r="AM2031" s="151">
        <v>487</v>
      </c>
      <c r="AN2031" s="151">
        <v>2446</v>
      </c>
      <c r="AO2031" s="151">
        <v>1165.820624</v>
      </c>
      <c r="DO2031" s="154">
        <v>86.916290779999997</v>
      </c>
      <c r="ED2031" s="152">
        <v>52.219111779999999</v>
      </c>
      <c r="EE2031" s="152">
        <v>0.64928431600000003</v>
      </c>
      <c r="EF2031" s="152">
        <v>14.021776839999999</v>
      </c>
      <c r="EH2031" s="152">
        <v>8.7541369620000005</v>
      </c>
      <c r="EK2031" s="152">
        <v>0.17398266400000001</v>
      </c>
      <c r="EL2031" s="152">
        <v>10.30941464</v>
      </c>
      <c r="EM2031" s="152">
        <v>10.88152975</v>
      </c>
      <c r="EO2031" s="152">
        <v>2.281945136</v>
      </c>
      <c r="EP2031" s="152">
        <v>0.915959144</v>
      </c>
      <c r="EQ2031" s="152">
        <v>0.17727710799999999</v>
      </c>
      <c r="ER2031" s="152">
        <v>100.38441829999999</v>
      </c>
      <c r="FA2031" s="152">
        <v>6.9884784509999998</v>
      </c>
      <c r="FB2031" s="152">
        <v>0.72517395500000004</v>
      </c>
      <c r="FD2031" s="152">
        <v>43.051619029999998</v>
      </c>
      <c r="FE2031" s="152">
        <v>0.70740471599999999</v>
      </c>
      <c r="FF2031" s="152">
        <v>282.83838650000001</v>
      </c>
      <c r="FG2031" s="152">
        <v>544.90994720000003</v>
      </c>
      <c r="FI2031" s="152">
        <v>43.55548306</v>
      </c>
      <c r="FJ2031" s="152">
        <v>120.7407583</v>
      </c>
      <c r="FK2031" s="152">
        <v>97.751509609999999</v>
      </c>
      <c r="FL2031" s="152">
        <v>69.054920940000002</v>
      </c>
      <c r="FM2031" s="152">
        <v>16.845034630000001</v>
      </c>
      <c r="FP2031" s="152">
        <v>13.245171729999999</v>
      </c>
      <c r="FQ2031" s="152">
        <v>606.05888049999999</v>
      </c>
      <c r="FR2031" s="152">
        <v>14.460897149999999</v>
      </c>
      <c r="FS2031" s="152">
        <v>50.499847750000001</v>
      </c>
      <c r="FT2031" s="152">
        <v>1.751647768</v>
      </c>
      <c r="FX2031" s="152">
        <v>0.76487031800000005</v>
      </c>
      <c r="FY2031" s="152">
        <v>271.48242770000002</v>
      </c>
      <c r="FZ2031" s="152">
        <v>8.1720874529999996</v>
      </c>
      <c r="GA2031" s="152">
        <v>17.91754186</v>
      </c>
      <c r="GB2031" s="152">
        <v>2.4943290139999998</v>
      </c>
      <c r="GC2031" s="152">
        <v>11.06281165</v>
      </c>
      <c r="GD2031" s="152">
        <v>2.595238224</v>
      </c>
      <c r="GE2031" s="152">
        <v>0.87459973400000002</v>
      </c>
      <c r="GF2031" s="152">
        <v>2.653662551</v>
      </c>
      <c r="GG2031" s="152">
        <v>0.42807445100000002</v>
      </c>
      <c r="GH2031" s="152">
        <v>2.5321656699999999</v>
      </c>
      <c r="GI2031" s="152">
        <v>0.53106076899999999</v>
      </c>
      <c r="GJ2031" s="152">
        <v>1.4990966910000001</v>
      </c>
      <c r="GL2031" s="152">
        <v>1.451844482</v>
      </c>
      <c r="GM2031" s="152">
        <v>0.22354010699999999</v>
      </c>
      <c r="GN2031" s="152">
        <v>1.538761464</v>
      </c>
      <c r="GO2031" s="152">
        <v>0.12052104399999999</v>
      </c>
      <c r="GS2031" s="152">
        <v>6.4153948720000002</v>
      </c>
      <c r="GT2031" s="152">
        <v>2.3426829159999998</v>
      </c>
      <c r="GU2031" s="152">
        <v>1.062244843</v>
      </c>
    </row>
    <row r="2032" spans="1:205">
      <c r="A2032" s="151">
        <v>8023</v>
      </c>
      <c r="B2032" s="152" t="s">
        <v>2859</v>
      </c>
      <c r="C2032" s="152" t="s">
        <v>2919</v>
      </c>
      <c r="D2032" s="152" t="s">
        <v>2920</v>
      </c>
      <c r="E2032" s="152" t="s">
        <v>3045</v>
      </c>
      <c r="F2032" s="152" t="s">
        <v>10478</v>
      </c>
      <c r="H2032" s="151">
        <v>311310</v>
      </c>
      <c r="J2032" s="151" t="s">
        <v>3046</v>
      </c>
      <c r="L2032" s="153" t="s">
        <v>3236</v>
      </c>
      <c r="M2032" s="153" t="s">
        <v>4771</v>
      </c>
      <c r="O2032" s="151">
        <v>2519</v>
      </c>
      <c r="P2032" s="152">
        <v>53.819400000000002</v>
      </c>
      <c r="Q2032" s="152">
        <v>-166.96472</v>
      </c>
      <c r="R2032" s="152" t="s">
        <v>2027</v>
      </c>
      <c r="S2032" s="152" t="s">
        <v>2720</v>
      </c>
      <c r="T2032" s="152">
        <v>51.36</v>
      </c>
      <c r="U2032" s="152">
        <v>0.77</v>
      </c>
      <c r="V2032" s="152">
        <v>16.12</v>
      </c>
      <c r="X2032" s="152">
        <v>9.06</v>
      </c>
      <c r="AA2032" s="152">
        <v>5.47</v>
      </c>
      <c r="AB2032" s="152">
        <v>0.2</v>
      </c>
      <c r="AC2032" s="152">
        <v>7.57</v>
      </c>
      <c r="AD2032" s="152">
        <v>3.08</v>
      </c>
      <c r="AE2032" s="152">
        <v>1.1499999999999999</v>
      </c>
      <c r="AF2032" s="152">
        <v>0.23</v>
      </c>
      <c r="AI2032" s="152">
        <v>95.076904170000006</v>
      </c>
      <c r="AJ2032" s="152">
        <v>2.6</v>
      </c>
      <c r="AK2032" s="156">
        <f t="shared" si="31"/>
        <v>1.8E-3</v>
      </c>
      <c r="AL2032" s="151">
        <v>18</v>
      </c>
      <c r="AM2032" s="151">
        <v>535</v>
      </c>
      <c r="AN2032" s="151">
        <v>1388</v>
      </c>
      <c r="AO2032" s="151">
        <v>1402.5217600000001</v>
      </c>
      <c r="AY2032" s="151">
        <v>19.43</v>
      </c>
      <c r="AZ2032" s="152">
        <v>110.96</v>
      </c>
      <c r="BA2032" s="152">
        <v>195.95</v>
      </c>
      <c r="BD2032" s="152">
        <v>14.31</v>
      </c>
      <c r="BG2032" s="152">
        <v>9.5</v>
      </c>
      <c r="BH2032" s="152">
        <v>471.11</v>
      </c>
      <c r="BI2032" s="152">
        <v>7.41</v>
      </c>
      <c r="BJ2032" s="152">
        <v>36.369999999999997</v>
      </c>
      <c r="BK2032" s="152">
        <v>1.38</v>
      </c>
      <c r="BO2032" s="152">
        <v>216.87</v>
      </c>
      <c r="BP2032" s="152">
        <v>5.72</v>
      </c>
      <c r="BQ2032" s="152">
        <v>12.01</v>
      </c>
      <c r="BS2032" s="152">
        <v>3.89</v>
      </c>
      <c r="BT2032" s="152">
        <v>1.47</v>
      </c>
      <c r="BU2032" s="152">
        <v>0.33</v>
      </c>
      <c r="BV2032" s="152">
        <v>0.95</v>
      </c>
      <c r="BW2032" s="152">
        <v>1.1000000000000001</v>
      </c>
      <c r="BX2032" s="152">
        <v>0.82</v>
      </c>
      <c r="BZ2032" s="152">
        <v>0.82</v>
      </c>
      <c r="CB2032" s="152">
        <v>0.66</v>
      </c>
      <c r="CD2032" s="152">
        <v>0.86</v>
      </c>
      <c r="CH2032" s="152">
        <v>4.3600000000000003</v>
      </c>
      <c r="CJ2032" s="152">
        <v>1.3</v>
      </c>
      <c r="CK2032" s="152">
        <v>0.56000000000000005</v>
      </c>
      <c r="DP2032" s="152">
        <v>81.599999999999994</v>
      </c>
      <c r="ED2032" s="152">
        <v>52.219111779999999</v>
      </c>
      <c r="EE2032" s="152">
        <v>0.64928431600000003</v>
      </c>
      <c r="EF2032" s="152">
        <v>14.021776839999999</v>
      </c>
      <c r="EH2032" s="152">
        <v>8.7541369620000005</v>
      </c>
      <c r="EK2032" s="152">
        <v>0.17398266400000001</v>
      </c>
      <c r="EL2032" s="152">
        <v>10.30941464</v>
      </c>
      <c r="EM2032" s="152">
        <v>10.88152975</v>
      </c>
      <c r="EO2032" s="152">
        <v>2.281945136</v>
      </c>
      <c r="EP2032" s="152">
        <v>0.915959144</v>
      </c>
      <c r="EQ2032" s="152">
        <v>0.17727710799999999</v>
      </c>
      <c r="ER2032" s="152">
        <v>100.38441829999999</v>
      </c>
      <c r="FA2032" s="152">
        <v>6.9884784509999998</v>
      </c>
      <c r="FB2032" s="152">
        <v>0.72517395500000004</v>
      </c>
      <c r="FD2032" s="152">
        <v>43.051619029999998</v>
      </c>
      <c r="FE2032" s="152">
        <v>0.70740471599999999</v>
      </c>
      <c r="FF2032" s="152">
        <v>282.83838650000001</v>
      </c>
      <c r="FG2032" s="152">
        <v>544.90994720000003</v>
      </c>
      <c r="FI2032" s="152">
        <v>43.55548306</v>
      </c>
      <c r="FJ2032" s="152">
        <v>120.7407583</v>
      </c>
      <c r="FK2032" s="152">
        <v>97.751509609999999</v>
      </c>
      <c r="FL2032" s="152">
        <v>69.054920940000002</v>
      </c>
      <c r="FM2032" s="152">
        <v>16.845034630000001</v>
      </c>
      <c r="FP2032" s="152">
        <v>13.245171729999999</v>
      </c>
      <c r="FQ2032" s="152">
        <v>606.05888049999999</v>
      </c>
      <c r="FR2032" s="152">
        <v>14.460897149999999</v>
      </c>
      <c r="FS2032" s="152">
        <v>50.499847750000001</v>
      </c>
      <c r="FT2032" s="152">
        <v>1.751647768</v>
      </c>
      <c r="FX2032" s="152">
        <v>0.76487031800000005</v>
      </c>
      <c r="FY2032" s="152">
        <v>271.48242770000002</v>
      </c>
      <c r="FZ2032" s="152">
        <v>8.1720874529999996</v>
      </c>
      <c r="GA2032" s="152">
        <v>17.91754186</v>
      </c>
      <c r="GB2032" s="152">
        <v>2.4943290139999998</v>
      </c>
      <c r="GC2032" s="152">
        <v>11.06281165</v>
      </c>
      <c r="GD2032" s="152">
        <v>2.595238224</v>
      </c>
      <c r="GE2032" s="152">
        <v>0.87459973400000002</v>
      </c>
      <c r="GF2032" s="152">
        <v>2.653662551</v>
      </c>
      <c r="GG2032" s="152">
        <v>0.42807445100000002</v>
      </c>
      <c r="GH2032" s="152">
        <v>2.5321656699999999</v>
      </c>
      <c r="GI2032" s="152">
        <v>0.53106076899999999</v>
      </c>
      <c r="GJ2032" s="152">
        <v>1.4990966910000001</v>
      </c>
      <c r="GL2032" s="152">
        <v>1.451844482</v>
      </c>
      <c r="GM2032" s="152">
        <v>0.22354010699999999</v>
      </c>
      <c r="GN2032" s="152">
        <v>1.538761464</v>
      </c>
      <c r="GO2032" s="152">
        <v>0.12052104399999999</v>
      </c>
      <c r="GS2032" s="152">
        <v>6.4153948720000002</v>
      </c>
      <c r="GT2032" s="152">
        <v>2.3426829159999998</v>
      </c>
      <c r="GU2032" s="152">
        <v>1.062244843</v>
      </c>
    </row>
    <row r="2033" spans="1:203">
      <c r="A2033" s="151">
        <v>8024</v>
      </c>
      <c r="B2033" s="152" t="s">
        <v>2859</v>
      </c>
      <c r="C2033" s="152" t="s">
        <v>2919</v>
      </c>
      <c r="D2033" s="152" t="s">
        <v>2920</v>
      </c>
      <c r="E2033" s="152" t="s">
        <v>3045</v>
      </c>
      <c r="F2033" s="152" t="s">
        <v>10479</v>
      </c>
      <c r="H2033" s="151">
        <v>311310</v>
      </c>
      <c r="J2033" s="151" t="s">
        <v>3046</v>
      </c>
      <c r="L2033" s="153" t="s">
        <v>3236</v>
      </c>
      <c r="M2033" s="153" t="s">
        <v>5010</v>
      </c>
      <c r="O2033" s="151">
        <v>2519</v>
      </c>
      <c r="P2033" s="152">
        <v>53.819400000000002</v>
      </c>
      <c r="Q2033" s="152">
        <v>-166.96472</v>
      </c>
      <c r="R2033" s="152" t="s">
        <v>2027</v>
      </c>
      <c r="S2033" s="152" t="s">
        <v>2720</v>
      </c>
      <c r="T2033" s="152">
        <v>52.18</v>
      </c>
      <c r="U2033" s="152">
        <v>0.72</v>
      </c>
      <c r="V2033" s="152">
        <v>15</v>
      </c>
      <c r="X2033" s="152">
        <v>7.85</v>
      </c>
      <c r="AA2033" s="152">
        <v>6.41</v>
      </c>
      <c r="AB2033" s="152">
        <v>0.16</v>
      </c>
      <c r="AC2033" s="152">
        <v>8.85</v>
      </c>
      <c r="AD2033" s="152">
        <v>3.21</v>
      </c>
      <c r="AE2033" s="152">
        <v>1.27</v>
      </c>
      <c r="AF2033" s="152">
        <v>0.26</v>
      </c>
      <c r="AI2033" s="152">
        <v>95.972282390000004</v>
      </c>
      <c r="AJ2033" s="152">
        <v>1.19</v>
      </c>
      <c r="AK2033" s="156">
        <f t="shared" si="31"/>
        <v>1.3899999999999999E-2</v>
      </c>
      <c r="AL2033" s="151">
        <v>139</v>
      </c>
      <c r="AM2033" s="151">
        <v>258</v>
      </c>
      <c r="AN2033" s="151">
        <v>433</v>
      </c>
      <c r="AO2033" s="151">
        <v>353.19424559999999</v>
      </c>
      <c r="AY2033" s="151">
        <v>37.08</v>
      </c>
      <c r="AZ2033" s="152">
        <v>182.1</v>
      </c>
      <c r="BA2033" s="152">
        <v>727.52</v>
      </c>
      <c r="BD2033" s="152">
        <v>56.04</v>
      </c>
      <c r="BG2033" s="152">
        <v>10.65</v>
      </c>
      <c r="BH2033" s="152">
        <v>402.83</v>
      </c>
      <c r="BI2033" s="152">
        <v>9.1999999999999993</v>
      </c>
      <c r="BJ2033" s="152">
        <v>37.630000000000003</v>
      </c>
      <c r="BK2033" s="152">
        <v>0.6</v>
      </c>
      <c r="BO2033" s="152">
        <v>169.31</v>
      </c>
      <c r="BP2033" s="152">
        <v>5.48</v>
      </c>
      <c r="BQ2033" s="152">
        <v>11.5</v>
      </c>
      <c r="BS2033" s="152">
        <v>5.83</v>
      </c>
      <c r="BT2033" s="152">
        <v>1.61</v>
      </c>
      <c r="BU2033" s="152">
        <v>0.49</v>
      </c>
      <c r="BV2033" s="152">
        <v>1.95</v>
      </c>
      <c r="BW2033" s="152">
        <v>1.1599999999999999</v>
      </c>
      <c r="BX2033" s="152">
        <v>0.86</v>
      </c>
      <c r="BZ2033" s="152">
        <v>0.86</v>
      </c>
      <c r="CB2033" s="152">
        <v>1.75</v>
      </c>
      <c r="CD2033" s="152">
        <v>1.43</v>
      </c>
      <c r="CH2033" s="152">
        <v>4.6500000000000004</v>
      </c>
      <c r="CJ2033" s="152">
        <v>1.98</v>
      </c>
      <c r="CK2033" s="152">
        <v>0.96</v>
      </c>
      <c r="DP2033" s="152">
        <v>86.6</v>
      </c>
      <c r="ED2033" s="152">
        <v>52.219111779999999</v>
      </c>
      <c r="EE2033" s="152">
        <v>0.64928431600000003</v>
      </c>
      <c r="EF2033" s="152">
        <v>14.021776839999999</v>
      </c>
      <c r="EH2033" s="152">
        <v>8.7541369620000005</v>
      </c>
      <c r="EK2033" s="152">
        <v>0.17398266400000001</v>
      </c>
      <c r="EL2033" s="152">
        <v>10.30941464</v>
      </c>
      <c r="EM2033" s="152">
        <v>10.88152975</v>
      </c>
      <c r="EO2033" s="152">
        <v>2.281945136</v>
      </c>
      <c r="EP2033" s="152">
        <v>0.915959144</v>
      </c>
      <c r="EQ2033" s="152">
        <v>0.17727710799999999</v>
      </c>
      <c r="ER2033" s="152">
        <v>100.38441829999999</v>
      </c>
      <c r="FA2033" s="152">
        <v>6.9884784509999998</v>
      </c>
      <c r="FB2033" s="152">
        <v>0.72517395500000004</v>
      </c>
      <c r="FD2033" s="152">
        <v>43.051619029999998</v>
      </c>
      <c r="FE2033" s="152">
        <v>0.70740471599999999</v>
      </c>
      <c r="FF2033" s="152">
        <v>282.83838650000001</v>
      </c>
      <c r="FG2033" s="152">
        <v>544.90994720000003</v>
      </c>
      <c r="FI2033" s="152">
        <v>43.55548306</v>
      </c>
      <c r="FJ2033" s="152">
        <v>120.7407583</v>
      </c>
      <c r="FK2033" s="152">
        <v>97.751509609999999</v>
      </c>
      <c r="FL2033" s="152">
        <v>69.054920940000002</v>
      </c>
      <c r="FM2033" s="152">
        <v>16.845034630000001</v>
      </c>
      <c r="FP2033" s="152">
        <v>13.245171729999999</v>
      </c>
      <c r="FQ2033" s="152">
        <v>606.05888049999999</v>
      </c>
      <c r="FR2033" s="152">
        <v>14.460897149999999</v>
      </c>
      <c r="FS2033" s="152">
        <v>50.499847750000001</v>
      </c>
      <c r="FT2033" s="152">
        <v>1.751647768</v>
      </c>
      <c r="FX2033" s="152">
        <v>0.76487031800000005</v>
      </c>
      <c r="FY2033" s="152">
        <v>271.48242770000002</v>
      </c>
      <c r="FZ2033" s="152">
        <v>8.1720874529999996</v>
      </c>
      <c r="GA2033" s="152">
        <v>17.91754186</v>
      </c>
      <c r="GB2033" s="152">
        <v>2.4943290139999998</v>
      </c>
      <c r="GC2033" s="152">
        <v>11.06281165</v>
      </c>
      <c r="GD2033" s="152">
        <v>2.595238224</v>
      </c>
      <c r="GE2033" s="152">
        <v>0.87459973400000002</v>
      </c>
      <c r="GF2033" s="152">
        <v>2.653662551</v>
      </c>
      <c r="GG2033" s="152">
        <v>0.42807445100000002</v>
      </c>
      <c r="GH2033" s="152">
        <v>2.5321656699999999</v>
      </c>
      <c r="GI2033" s="152">
        <v>0.53106076899999999</v>
      </c>
      <c r="GJ2033" s="152">
        <v>1.4990966910000001</v>
      </c>
      <c r="GL2033" s="152">
        <v>1.451844482</v>
      </c>
      <c r="GM2033" s="152">
        <v>0.22354010699999999</v>
      </c>
      <c r="GN2033" s="152">
        <v>1.538761464</v>
      </c>
      <c r="GO2033" s="152">
        <v>0.12052104399999999</v>
      </c>
      <c r="GS2033" s="152">
        <v>6.4153948720000002</v>
      </c>
      <c r="GT2033" s="152">
        <v>2.3426829159999998</v>
      </c>
      <c r="GU2033" s="152">
        <v>1.062244843</v>
      </c>
    </row>
    <row r="2034" spans="1:203">
      <c r="A2034" s="151">
        <v>8025</v>
      </c>
      <c r="B2034" s="152" t="s">
        <v>2859</v>
      </c>
      <c r="C2034" s="152" t="s">
        <v>2919</v>
      </c>
      <c r="D2034" s="152" t="s">
        <v>2920</v>
      </c>
      <c r="E2034" s="152" t="s">
        <v>3045</v>
      </c>
      <c r="F2034" s="152" t="s">
        <v>10480</v>
      </c>
      <c r="H2034" s="151">
        <v>311310</v>
      </c>
      <c r="J2034" s="151" t="s">
        <v>3046</v>
      </c>
      <c r="L2034" s="153" t="s">
        <v>3236</v>
      </c>
      <c r="M2034" s="153" t="s">
        <v>5164</v>
      </c>
      <c r="O2034" s="151">
        <v>2519</v>
      </c>
      <c r="P2034" s="152">
        <v>53.819400000000002</v>
      </c>
      <c r="Q2034" s="152">
        <v>-166.96472</v>
      </c>
      <c r="R2034" s="152" t="s">
        <v>2027</v>
      </c>
      <c r="S2034" s="152" t="s">
        <v>2720</v>
      </c>
      <c r="T2034" s="152">
        <v>52.93</v>
      </c>
      <c r="U2034" s="152">
        <v>0.67</v>
      </c>
      <c r="V2034" s="152">
        <v>16.38</v>
      </c>
      <c r="X2034" s="152">
        <v>8.51</v>
      </c>
      <c r="AA2034" s="152">
        <v>5.73</v>
      </c>
      <c r="AB2034" s="152">
        <v>0.19</v>
      </c>
      <c r="AC2034" s="152">
        <v>5.81</v>
      </c>
      <c r="AD2034" s="152">
        <v>2.42</v>
      </c>
      <c r="AE2034" s="152">
        <v>2.4</v>
      </c>
      <c r="AF2034" s="152">
        <v>0.23</v>
      </c>
      <c r="AI2034" s="152">
        <v>95.318658999999997</v>
      </c>
      <c r="AJ2034" s="152">
        <v>3.54</v>
      </c>
      <c r="AK2034" s="156">
        <f t="shared" si="31"/>
        <v>2.01E-2</v>
      </c>
      <c r="AL2034" s="151">
        <v>201</v>
      </c>
      <c r="AM2034" s="151">
        <v>506</v>
      </c>
      <c r="AN2034" s="151">
        <v>1060</v>
      </c>
      <c r="AO2034" s="151">
        <v>804.66944639999997</v>
      </c>
      <c r="AY2034" s="151">
        <v>19.02</v>
      </c>
      <c r="AZ2034" s="152">
        <v>187</v>
      </c>
      <c r="BA2034" s="152">
        <v>173.08</v>
      </c>
      <c r="BD2034" s="152">
        <v>34.049999999999997</v>
      </c>
      <c r="BG2034" s="152">
        <v>14.55</v>
      </c>
      <c r="BH2034" s="152">
        <v>550.46</v>
      </c>
      <c r="BI2034" s="152">
        <v>10.91</v>
      </c>
      <c r="BJ2034" s="152">
        <v>40.15</v>
      </c>
      <c r="BK2034" s="152">
        <v>1.77</v>
      </c>
      <c r="BO2034" s="152">
        <v>218.66</v>
      </c>
      <c r="BP2034" s="152">
        <v>6.67</v>
      </c>
      <c r="BQ2034" s="152">
        <v>13.58</v>
      </c>
      <c r="BS2034" s="152">
        <v>5.55</v>
      </c>
      <c r="BT2034" s="152">
        <v>5.75</v>
      </c>
      <c r="BU2034" s="152">
        <v>0.52</v>
      </c>
      <c r="BV2034" s="152">
        <v>1.66</v>
      </c>
      <c r="BW2034" s="152">
        <v>2.46</v>
      </c>
      <c r="BX2034" s="152">
        <v>1.04</v>
      </c>
      <c r="BZ2034" s="152">
        <v>1.04</v>
      </c>
      <c r="CB2034" s="152">
        <v>0.89</v>
      </c>
      <c r="CD2034" s="152">
        <v>0.98</v>
      </c>
      <c r="CH2034" s="152">
        <v>7.32</v>
      </c>
      <c r="CJ2034" s="152">
        <v>2.0299999999999998</v>
      </c>
      <c r="CK2034" s="152">
        <v>0.78</v>
      </c>
      <c r="DP2034" s="152">
        <v>84.7</v>
      </c>
      <c r="ED2034" s="152">
        <v>52.219111779999999</v>
      </c>
      <c r="EE2034" s="152">
        <v>0.64928431600000003</v>
      </c>
      <c r="EF2034" s="152">
        <v>14.021776839999999</v>
      </c>
      <c r="EH2034" s="152">
        <v>8.7541369620000005</v>
      </c>
      <c r="EK2034" s="152">
        <v>0.17398266400000001</v>
      </c>
      <c r="EL2034" s="152">
        <v>10.30941464</v>
      </c>
      <c r="EM2034" s="152">
        <v>10.88152975</v>
      </c>
      <c r="EO2034" s="152">
        <v>2.281945136</v>
      </c>
      <c r="EP2034" s="152">
        <v>0.915959144</v>
      </c>
      <c r="EQ2034" s="152">
        <v>0.17727710799999999</v>
      </c>
      <c r="ER2034" s="152">
        <v>100.38441829999999</v>
      </c>
      <c r="FA2034" s="152">
        <v>6.9884784509999998</v>
      </c>
      <c r="FB2034" s="152">
        <v>0.72517395500000004</v>
      </c>
      <c r="FD2034" s="152">
        <v>43.051619029999998</v>
      </c>
      <c r="FE2034" s="152">
        <v>0.70740471599999999</v>
      </c>
      <c r="FF2034" s="152">
        <v>282.83838650000001</v>
      </c>
      <c r="FG2034" s="152">
        <v>544.90994720000003</v>
      </c>
      <c r="FI2034" s="152">
        <v>43.55548306</v>
      </c>
      <c r="FJ2034" s="152">
        <v>120.7407583</v>
      </c>
      <c r="FK2034" s="152">
        <v>97.751509609999999</v>
      </c>
      <c r="FL2034" s="152">
        <v>69.054920940000002</v>
      </c>
      <c r="FM2034" s="152">
        <v>16.845034630000001</v>
      </c>
      <c r="FP2034" s="152">
        <v>13.245171729999999</v>
      </c>
      <c r="FQ2034" s="152">
        <v>606.05888049999999</v>
      </c>
      <c r="FR2034" s="152">
        <v>14.460897149999999</v>
      </c>
      <c r="FS2034" s="152">
        <v>50.499847750000001</v>
      </c>
      <c r="FT2034" s="152">
        <v>1.751647768</v>
      </c>
      <c r="FX2034" s="152">
        <v>0.76487031800000005</v>
      </c>
      <c r="FY2034" s="152">
        <v>271.48242770000002</v>
      </c>
      <c r="FZ2034" s="152">
        <v>8.1720874529999996</v>
      </c>
      <c r="GA2034" s="152">
        <v>17.91754186</v>
      </c>
      <c r="GB2034" s="152">
        <v>2.4943290139999998</v>
      </c>
      <c r="GC2034" s="152">
        <v>11.06281165</v>
      </c>
      <c r="GD2034" s="152">
        <v>2.595238224</v>
      </c>
      <c r="GE2034" s="152">
        <v>0.87459973400000002</v>
      </c>
      <c r="GF2034" s="152">
        <v>2.653662551</v>
      </c>
      <c r="GG2034" s="152">
        <v>0.42807445100000002</v>
      </c>
      <c r="GH2034" s="152">
        <v>2.5321656699999999</v>
      </c>
      <c r="GI2034" s="152">
        <v>0.53106076899999999</v>
      </c>
      <c r="GJ2034" s="152">
        <v>1.4990966910000001</v>
      </c>
      <c r="GL2034" s="152">
        <v>1.451844482</v>
      </c>
      <c r="GM2034" s="152">
        <v>0.22354010699999999</v>
      </c>
      <c r="GN2034" s="152">
        <v>1.538761464</v>
      </c>
      <c r="GO2034" s="152">
        <v>0.12052104399999999</v>
      </c>
      <c r="GS2034" s="152">
        <v>6.4153948720000002</v>
      </c>
      <c r="GT2034" s="152">
        <v>2.3426829159999998</v>
      </c>
      <c r="GU2034" s="152">
        <v>1.062244843</v>
      </c>
    </row>
    <row r="2035" spans="1:203">
      <c r="A2035" s="151">
        <v>8026</v>
      </c>
      <c r="B2035" s="152" t="s">
        <v>2859</v>
      </c>
      <c r="C2035" s="152" t="s">
        <v>2919</v>
      </c>
      <c r="D2035" s="152" t="s">
        <v>2920</v>
      </c>
      <c r="E2035" s="152" t="s">
        <v>3045</v>
      </c>
      <c r="F2035" s="152" t="s">
        <v>10481</v>
      </c>
      <c r="H2035" s="151">
        <v>311310</v>
      </c>
      <c r="J2035" s="151" t="s">
        <v>3046</v>
      </c>
      <c r="L2035" s="153" t="s">
        <v>3236</v>
      </c>
      <c r="M2035" s="153" t="s">
        <v>4854</v>
      </c>
      <c r="O2035" s="151">
        <v>2519</v>
      </c>
      <c r="P2035" s="152">
        <v>53.819400000000002</v>
      </c>
      <c r="Q2035" s="152">
        <v>-166.96472</v>
      </c>
      <c r="R2035" s="152" t="s">
        <v>2027</v>
      </c>
      <c r="S2035" s="152" t="s">
        <v>2720</v>
      </c>
      <c r="T2035" s="152">
        <v>51.6</v>
      </c>
      <c r="U2035" s="152">
        <v>0.76</v>
      </c>
      <c r="V2035" s="152">
        <v>15</v>
      </c>
      <c r="X2035" s="152">
        <v>8.64</v>
      </c>
      <c r="AA2035" s="152">
        <v>6.72</v>
      </c>
      <c r="AB2035" s="152">
        <v>0.15</v>
      </c>
      <c r="AC2035" s="152">
        <v>9.19</v>
      </c>
      <c r="AD2035" s="152">
        <v>2.34</v>
      </c>
      <c r="AE2035" s="152">
        <v>1.02</v>
      </c>
      <c r="AF2035" s="152">
        <v>0.17</v>
      </c>
      <c r="AI2035" s="152">
        <v>95.650200010000006</v>
      </c>
      <c r="AJ2035" s="152">
        <v>3.21</v>
      </c>
      <c r="AK2035" s="156">
        <f t="shared" si="31"/>
        <v>1.9400000000000001E-2</v>
      </c>
      <c r="AL2035" s="151">
        <v>194</v>
      </c>
      <c r="AM2035" s="151">
        <v>382</v>
      </c>
      <c r="AN2035" s="151">
        <v>995</v>
      </c>
      <c r="AO2035" s="151">
        <v>660.86658239999997</v>
      </c>
      <c r="AY2035" s="151">
        <v>38</v>
      </c>
      <c r="AZ2035" s="152">
        <v>267.58999999999997</v>
      </c>
      <c r="BA2035" s="152">
        <v>244.61</v>
      </c>
      <c r="BD2035" s="152">
        <v>20.56</v>
      </c>
      <c r="BG2035" s="152">
        <v>14.68</v>
      </c>
      <c r="BH2035" s="152">
        <v>628.27</v>
      </c>
      <c r="BI2035" s="152">
        <v>16.97</v>
      </c>
      <c r="BJ2035" s="152">
        <v>55.34</v>
      </c>
      <c r="BK2035" s="152">
        <v>1.54</v>
      </c>
      <c r="BO2035" s="152">
        <v>251.39</v>
      </c>
      <c r="BP2035" s="152">
        <v>7.64</v>
      </c>
      <c r="BQ2035" s="152">
        <v>17.350000000000001</v>
      </c>
      <c r="BS2035" s="152">
        <v>9.4700000000000006</v>
      </c>
      <c r="BU2035" s="152">
        <v>0.66</v>
      </c>
      <c r="BV2035" s="152">
        <v>2.46</v>
      </c>
      <c r="BW2035" s="152">
        <v>3.16</v>
      </c>
      <c r="BX2035" s="152">
        <v>1.64</v>
      </c>
      <c r="BZ2035" s="152">
        <v>1.64</v>
      </c>
      <c r="CB2035" s="152">
        <v>1.28</v>
      </c>
      <c r="CD2035" s="152">
        <v>1.31</v>
      </c>
      <c r="CH2035" s="152">
        <v>7.81</v>
      </c>
      <c r="CJ2035" s="152">
        <v>2.4</v>
      </c>
      <c r="CK2035" s="152">
        <v>0.82</v>
      </c>
      <c r="DP2035" s="152">
        <v>86.2</v>
      </c>
      <c r="ED2035" s="152">
        <v>52.219111779999999</v>
      </c>
      <c r="EE2035" s="152">
        <v>0.64928431600000003</v>
      </c>
      <c r="EF2035" s="152">
        <v>14.021776839999999</v>
      </c>
      <c r="EH2035" s="152">
        <v>8.7541369620000005</v>
      </c>
      <c r="EK2035" s="152">
        <v>0.17398266400000001</v>
      </c>
      <c r="EL2035" s="152">
        <v>10.30941464</v>
      </c>
      <c r="EM2035" s="152">
        <v>10.88152975</v>
      </c>
      <c r="EO2035" s="152">
        <v>2.281945136</v>
      </c>
      <c r="EP2035" s="152">
        <v>0.915959144</v>
      </c>
      <c r="EQ2035" s="152">
        <v>0.17727710799999999</v>
      </c>
      <c r="ER2035" s="152">
        <v>100.38441829999999</v>
      </c>
      <c r="FA2035" s="152">
        <v>6.9884784509999998</v>
      </c>
      <c r="FB2035" s="152">
        <v>0.72517395500000004</v>
      </c>
      <c r="FD2035" s="152">
        <v>43.051619029999998</v>
      </c>
      <c r="FE2035" s="152">
        <v>0.70740471599999999</v>
      </c>
      <c r="FF2035" s="152">
        <v>282.83838650000001</v>
      </c>
      <c r="FG2035" s="152">
        <v>544.90994720000003</v>
      </c>
      <c r="FI2035" s="152">
        <v>43.55548306</v>
      </c>
      <c r="FJ2035" s="152">
        <v>120.7407583</v>
      </c>
      <c r="FK2035" s="152">
        <v>97.751509609999999</v>
      </c>
      <c r="FL2035" s="152">
        <v>69.054920940000002</v>
      </c>
      <c r="FM2035" s="152">
        <v>16.845034630000001</v>
      </c>
      <c r="FP2035" s="152">
        <v>13.245171729999999</v>
      </c>
      <c r="FQ2035" s="152">
        <v>606.05888049999999</v>
      </c>
      <c r="FR2035" s="152">
        <v>14.460897149999999</v>
      </c>
      <c r="FS2035" s="152">
        <v>50.499847750000001</v>
      </c>
      <c r="FT2035" s="152">
        <v>1.751647768</v>
      </c>
      <c r="FX2035" s="152">
        <v>0.76487031800000005</v>
      </c>
      <c r="FY2035" s="152">
        <v>271.48242770000002</v>
      </c>
      <c r="FZ2035" s="152">
        <v>8.1720874529999996</v>
      </c>
      <c r="GA2035" s="152">
        <v>17.91754186</v>
      </c>
      <c r="GB2035" s="152">
        <v>2.4943290139999998</v>
      </c>
      <c r="GC2035" s="152">
        <v>11.06281165</v>
      </c>
      <c r="GD2035" s="152">
        <v>2.595238224</v>
      </c>
      <c r="GE2035" s="152">
        <v>0.87459973400000002</v>
      </c>
      <c r="GF2035" s="152">
        <v>2.653662551</v>
      </c>
      <c r="GG2035" s="152">
        <v>0.42807445100000002</v>
      </c>
      <c r="GH2035" s="152">
        <v>2.5321656699999999</v>
      </c>
      <c r="GI2035" s="152">
        <v>0.53106076899999999</v>
      </c>
      <c r="GJ2035" s="152">
        <v>1.4990966910000001</v>
      </c>
      <c r="GL2035" s="152">
        <v>1.451844482</v>
      </c>
      <c r="GM2035" s="152">
        <v>0.22354010699999999</v>
      </c>
      <c r="GN2035" s="152">
        <v>1.538761464</v>
      </c>
      <c r="GO2035" s="152">
        <v>0.12052104399999999</v>
      </c>
      <c r="GS2035" s="152">
        <v>6.4153948720000002</v>
      </c>
      <c r="GT2035" s="152">
        <v>2.3426829159999998</v>
      </c>
      <c r="GU2035" s="152">
        <v>1.062244843</v>
      </c>
    </row>
    <row r="2036" spans="1:203">
      <c r="A2036" s="151">
        <v>8029</v>
      </c>
      <c r="B2036" s="152" t="s">
        <v>2859</v>
      </c>
      <c r="C2036" s="152" t="s">
        <v>2919</v>
      </c>
      <c r="D2036" s="152" t="s">
        <v>2920</v>
      </c>
      <c r="E2036" s="152" t="s">
        <v>3045</v>
      </c>
      <c r="F2036" s="152" t="s">
        <v>10482</v>
      </c>
      <c r="H2036" s="151">
        <v>311310</v>
      </c>
      <c r="J2036" s="151" t="s">
        <v>3046</v>
      </c>
      <c r="L2036" s="153" t="s">
        <v>3047</v>
      </c>
      <c r="M2036" s="153" t="s">
        <v>3048</v>
      </c>
      <c r="O2036" s="151">
        <v>2519</v>
      </c>
      <c r="P2036" s="152">
        <v>53.844999999999999</v>
      </c>
      <c r="Q2036" s="152">
        <v>-166.94638</v>
      </c>
      <c r="R2036" s="152" t="s">
        <v>2027</v>
      </c>
      <c r="S2036" s="152" t="s">
        <v>2716</v>
      </c>
      <c r="T2036" s="152">
        <v>44.99</v>
      </c>
      <c r="U2036" s="152">
        <v>0.73</v>
      </c>
      <c r="V2036" s="152">
        <v>16.03</v>
      </c>
      <c r="X2036" s="152">
        <v>9.27</v>
      </c>
      <c r="AA2036" s="152">
        <v>7.93</v>
      </c>
      <c r="AB2036" s="152">
        <v>0.17</v>
      </c>
      <c r="AC2036" s="152">
        <v>12.83</v>
      </c>
      <c r="AD2036" s="152">
        <v>2.4900000000000002</v>
      </c>
      <c r="AE2036" s="152">
        <v>0.93</v>
      </c>
      <c r="AF2036" s="152">
        <v>0.1</v>
      </c>
      <c r="AI2036" s="152">
        <v>95.49953524</v>
      </c>
      <c r="AJ2036" s="152">
        <v>2.5</v>
      </c>
      <c r="AK2036" s="156">
        <f t="shared" si="31"/>
        <v>4.7E-2</v>
      </c>
      <c r="AL2036" s="151">
        <v>470</v>
      </c>
      <c r="AM2036" s="151">
        <v>436</v>
      </c>
      <c r="AN2036" s="151">
        <v>5392</v>
      </c>
      <c r="AO2036" s="151">
        <v>974.72651519999999</v>
      </c>
      <c r="AY2036" s="151">
        <v>42.29</v>
      </c>
      <c r="AZ2036" s="152">
        <v>294.91000000000003</v>
      </c>
      <c r="BA2036" s="152">
        <v>37.24</v>
      </c>
      <c r="BC2036" s="152">
        <v>35.729999999999997</v>
      </c>
      <c r="BD2036" s="152">
        <v>89.69</v>
      </c>
      <c r="BG2036" s="152">
        <v>6.49</v>
      </c>
      <c r="BH2036" s="152">
        <v>599.61</v>
      </c>
      <c r="BI2036" s="152">
        <v>13.72</v>
      </c>
      <c r="BJ2036" s="152">
        <v>40.840000000000003</v>
      </c>
      <c r="BK2036" s="152">
        <v>1.19</v>
      </c>
      <c r="BP2036" s="152">
        <v>150.22</v>
      </c>
      <c r="BQ2036" s="152">
        <v>5.28</v>
      </c>
      <c r="BR2036" s="152">
        <v>11.57</v>
      </c>
      <c r="BT2036" s="152">
        <v>4.96</v>
      </c>
      <c r="BU2036" s="152">
        <v>2.04</v>
      </c>
      <c r="BV2036" s="152">
        <v>0.77</v>
      </c>
      <c r="BW2036" s="152">
        <v>2.08</v>
      </c>
      <c r="BX2036" s="152">
        <v>2.09</v>
      </c>
      <c r="BZ2036" s="152">
        <v>1.22</v>
      </c>
      <c r="CB2036" s="152">
        <v>1.38</v>
      </c>
      <c r="CD2036" s="152">
        <v>0.91</v>
      </c>
      <c r="CH2036" s="152">
        <v>2.93</v>
      </c>
      <c r="CJ2036" s="152">
        <v>0.79</v>
      </c>
      <c r="CK2036" s="152">
        <v>0.3</v>
      </c>
      <c r="DO2036" s="154">
        <v>86.827280880000004</v>
      </c>
    </row>
    <row r="2037" spans="1:203">
      <c r="A2037" s="151">
        <v>8030</v>
      </c>
      <c r="B2037" s="152" t="s">
        <v>2859</v>
      </c>
      <c r="C2037" s="152" t="s">
        <v>2919</v>
      </c>
      <c r="D2037" s="152" t="s">
        <v>2920</v>
      </c>
      <c r="E2037" s="152" t="s">
        <v>3045</v>
      </c>
      <c r="F2037" s="152" t="s">
        <v>10483</v>
      </c>
      <c r="H2037" s="151">
        <v>311310</v>
      </c>
      <c r="J2037" s="151" t="s">
        <v>3046</v>
      </c>
      <c r="L2037" s="153" t="s">
        <v>3047</v>
      </c>
      <c r="M2037" s="153" t="s">
        <v>3118</v>
      </c>
      <c r="O2037" s="151">
        <v>2519</v>
      </c>
      <c r="P2037" s="152">
        <v>53.844999999999999</v>
      </c>
      <c r="Q2037" s="152">
        <v>-166.94638</v>
      </c>
      <c r="R2037" s="152" t="s">
        <v>2027</v>
      </c>
      <c r="S2037" s="152" t="s">
        <v>2716</v>
      </c>
      <c r="T2037" s="152">
        <v>50</v>
      </c>
      <c r="U2037" s="152">
        <v>0.84</v>
      </c>
      <c r="V2037" s="152">
        <v>15.88</v>
      </c>
      <c r="X2037" s="152">
        <v>8.94</v>
      </c>
      <c r="AA2037" s="152">
        <v>6.57</v>
      </c>
      <c r="AB2037" s="152">
        <v>0.19</v>
      </c>
      <c r="AC2037" s="152">
        <v>11.24</v>
      </c>
      <c r="AD2037" s="152">
        <v>2.77</v>
      </c>
      <c r="AE2037" s="152">
        <v>1.06</v>
      </c>
      <c r="AF2037" s="152">
        <v>0.22</v>
      </c>
      <c r="AI2037" s="152">
        <v>97.727970220000003</v>
      </c>
      <c r="AJ2037" s="152">
        <v>1.26</v>
      </c>
      <c r="AK2037" s="156">
        <f t="shared" si="31"/>
        <v>4.0000000000000001E-3</v>
      </c>
      <c r="AL2037" s="151">
        <v>40</v>
      </c>
      <c r="AM2037" s="151">
        <v>340</v>
      </c>
      <c r="AN2037" s="151">
        <v>1213</v>
      </c>
      <c r="AO2037" s="151">
        <v>622.38339040000005</v>
      </c>
      <c r="AY2037" s="151">
        <v>30.24</v>
      </c>
      <c r="AZ2037" s="152">
        <v>213.27</v>
      </c>
      <c r="BA2037" s="152">
        <v>70.37</v>
      </c>
      <c r="BC2037" s="152">
        <v>13.21</v>
      </c>
      <c r="BD2037" s="152">
        <v>115.76</v>
      </c>
      <c r="BG2037" s="152">
        <v>9.2899999999999991</v>
      </c>
      <c r="BH2037" s="152">
        <v>573.63</v>
      </c>
      <c r="BI2037" s="152">
        <v>12.72</v>
      </c>
      <c r="BJ2037" s="152">
        <v>49.17</v>
      </c>
      <c r="BK2037" s="152">
        <v>1.47</v>
      </c>
      <c r="BP2037" s="152">
        <v>210.26</v>
      </c>
      <c r="BQ2037" s="152">
        <v>7.45</v>
      </c>
      <c r="BR2037" s="152">
        <v>16.510000000000002</v>
      </c>
      <c r="BT2037" s="152">
        <v>9.9600000000000009</v>
      </c>
      <c r="BU2037" s="152">
        <v>2.88</v>
      </c>
      <c r="BV2037" s="152">
        <v>0.79</v>
      </c>
      <c r="BW2037" s="152">
        <v>2.61</v>
      </c>
      <c r="BX2037" s="152">
        <v>2.06</v>
      </c>
      <c r="BZ2037" s="152">
        <v>1.08</v>
      </c>
      <c r="CB2037" s="152">
        <v>1.41</v>
      </c>
      <c r="CD2037" s="152">
        <v>1.79</v>
      </c>
      <c r="CH2037" s="152">
        <v>5.66</v>
      </c>
      <c r="CJ2037" s="152">
        <v>1.38</v>
      </c>
      <c r="CK2037" s="152">
        <v>0.6</v>
      </c>
      <c r="DO2037" s="154">
        <v>86.473837660000001</v>
      </c>
    </row>
    <row r="2038" spans="1:203">
      <c r="A2038" s="151">
        <v>8031</v>
      </c>
      <c r="B2038" s="152" t="s">
        <v>2859</v>
      </c>
      <c r="C2038" s="152" t="s">
        <v>2919</v>
      </c>
      <c r="D2038" s="152" t="s">
        <v>2920</v>
      </c>
      <c r="E2038" s="152" t="s">
        <v>3045</v>
      </c>
      <c r="F2038" s="152" t="s">
        <v>10484</v>
      </c>
      <c r="H2038" s="151">
        <v>311310</v>
      </c>
      <c r="J2038" s="151" t="s">
        <v>3046</v>
      </c>
      <c r="L2038" s="153" t="s">
        <v>3047</v>
      </c>
      <c r="M2038" s="153" t="s">
        <v>3331</v>
      </c>
      <c r="O2038" s="151">
        <v>2519</v>
      </c>
      <c r="P2038" s="152">
        <v>53.844999999999999</v>
      </c>
      <c r="Q2038" s="152">
        <v>-166.94638</v>
      </c>
      <c r="R2038" s="152" t="s">
        <v>2027</v>
      </c>
      <c r="S2038" s="152" t="s">
        <v>2716</v>
      </c>
      <c r="T2038" s="152">
        <v>46.66</v>
      </c>
      <c r="U2038" s="152">
        <v>0.88</v>
      </c>
      <c r="V2038" s="152">
        <v>14.74</v>
      </c>
      <c r="X2038" s="152">
        <v>9.7899999999999991</v>
      </c>
      <c r="AA2038" s="152">
        <v>7.28</v>
      </c>
      <c r="AB2038" s="152">
        <v>0.18</v>
      </c>
      <c r="AC2038" s="152">
        <v>13.07</v>
      </c>
      <c r="AD2038" s="152">
        <v>2.35</v>
      </c>
      <c r="AE2038" s="152">
        <v>0.95</v>
      </c>
      <c r="AF2038" s="152">
        <v>0.19</v>
      </c>
      <c r="AI2038" s="152">
        <v>96.144303350000001</v>
      </c>
      <c r="AJ2038" s="152">
        <v>2.94</v>
      </c>
      <c r="AK2038" s="156">
        <f t="shared" si="31"/>
        <v>3.49E-2</v>
      </c>
      <c r="AL2038" s="151">
        <v>349</v>
      </c>
      <c r="AM2038" s="151">
        <v>386</v>
      </c>
      <c r="AN2038" s="151">
        <v>3504</v>
      </c>
      <c r="AO2038" s="151">
        <v>1001.450664</v>
      </c>
      <c r="AY2038" s="151">
        <v>39.200000000000003</v>
      </c>
      <c r="AZ2038" s="152">
        <v>297.02999999999997</v>
      </c>
      <c r="BA2038" s="152">
        <v>67.959999999999994</v>
      </c>
      <c r="BD2038" s="152">
        <v>156.99</v>
      </c>
      <c r="BG2038" s="152">
        <v>12.91</v>
      </c>
      <c r="BH2038" s="152">
        <v>681.33</v>
      </c>
      <c r="BI2038" s="152">
        <v>18.13</v>
      </c>
      <c r="BJ2038" s="152">
        <v>55.31</v>
      </c>
      <c r="BK2038" s="152">
        <v>1.77</v>
      </c>
      <c r="BP2038" s="152">
        <v>272.10000000000002</v>
      </c>
      <c r="BQ2038" s="152">
        <v>8.4700000000000006</v>
      </c>
      <c r="BR2038" s="152">
        <v>18.32</v>
      </c>
      <c r="BT2038" s="152">
        <v>11.5</v>
      </c>
      <c r="BU2038" s="152">
        <v>3.18</v>
      </c>
      <c r="BV2038" s="152">
        <v>0.67</v>
      </c>
      <c r="BW2038" s="152">
        <v>3.19</v>
      </c>
      <c r="BX2038" s="152">
        <v>3.14</v>
      </c>
      <c r="BZ2038" s="152">
        <v>2.31</v>
      </c>
      <c r="CB2038" s="152">
        <v>1.89</v>
      </c>
      <c r="CD2038" s="152">
        <v>1.7</v>
      </c>
      <c r="CH2038" s="152">
        <v>6.27</v>
      </c>
      <c r="CJ2038" s="152">
        <v>1.98</v>
      </c>
      <c r="CK2038" s="152">
        <v>0.82</v>
      </c>
      <c r="DO2038" s="154">
        <v>86.473837660000001</v>
      </c>
    </row>
    <row r="2039" spans="1:203">
      <c r="A2039" s="151">
        <v>8032</v>
      </c>
      <c r="B2039" s="152" t="s">
        <v>2859</v>
      </c>
      <c r="C2039" s="152" t="s">
        <v>2919</v>
      </c>
      <c r="D2039" s="152" t="s">
        <v>2920</v>
      </c>
      <c r="E2039" s="152" t="s">
        <v>3045</v>
      </c>
      <c r="F2039" s="152" t="s">
        <v>10485</v>
      </c>
      <c r="H2039" s="151">
        <v>311310</v>
      </c>
      <c r="J2039" s="151" t="s">
        <v>3046</v>
      </c>
      <c r="L2039" s="153" t="s">
        <v>3047</v>
      </c>
      <c r="M2039" s="153" t="s">
        <v>4971</v>
      </c>
      <c r="O2039" s="151">
        <v>2519</v>
      </c>
      <c r="P2039" s="152">
        <v>53.844999999999999</v>
      </c>
      <c r="Q2039" s="152">
        <v>-166.94638</v>
      </c>
      <c r="R2039" s="152" t="s">
        <v>2027</v>
      </c>
      <c r="S2039" s="152" t="s">
        <v>2716</v>
      </c>
      <c r="T2039" s="152">
        <v>52.01</v>
      </c>
      <c r="U2039" s="152">
        <v>0.85</v>
      </c>
      <c r="V2039" s="152">
        <v>17.09</v>
      </c>
      <c r="X2039" s="152">
        <v>9.01</v>
      </c>
      <c r="AA2039" s="152">
        <v>4.95</v>
      </c>
      <c r="AB2039" s="152">
        <v>0.21</v>
      </c>
      <c r="AC2039" s="152">
        <v>10.97</v>
      </c>
      <c r="AD2039" s="152">
        <v>2.3199999999999998</v>
      </c>
      <c r="AE2039" s="152">
        <v>0.99</v>
      </c>
      <c r="AF2039" s="152">
        <v>0.22</v>
      </c>
      <c r="AI2039" s="152">
        <v>98.627780310000006</v>
      </c>
      <c r="AJ2039" s="152">
        <v>1.25</v>
      </c>
      <c r="AK2039" s="156">
        <f t="shared" si="31"/>
        <v>3.0000000000000001E-3</v>
      </c>
      <c r="AL2039" s="151">
        <v>30</v>
      </c>
      <c r="AM2039" s="151">
        <v>328</v>
      </c>
      <c r="AN2039" s="151">
        <v>1401</v>
      </c>
      <c r="AO2039" s="151">
        <v>593.38262399999996</v>
      </c>
      <c r="DO2039" s="154">
        <v>86.473837660000001</v>
      </c>
    </row>
    <row r="2040" spans="1:203">
      <c r="A2040" s="151">
        <v>8033</v>
      </c>
      <c r="B2040" s="152" t="s">
        <v>2859</v>
      </c>
      <c r="C2040" s="152" t="s">
        <v>2919</v>
      </c>
      <c r="D2040" s="152" t="s">
        <v>2920</v>
      </c>
      <c r="E2040" s="152" t="s">
        <v>3045</v>
      </c>
      <c r="F2040" s="152" t="s">
        <v>10486</v>
      </c>
      <c r="H2040" s="151">
        <v>311310</v>
      </c>
      <c r="J2040" s="151" t="s">
        <v>3046</v>
      </c>
      <c r="L2040" s="153" t="s">
        <v>3047</v>
      </c>
      <c r="M2040" s="153" t="s">
        <v>3510</v>
      </c>
      <c r="O2040" s="151">
        <v>2519</v>
      </c>
      <c r="P2040" s="152">
        <v>53.844999999999999</v>
      </c>
      <c r="Q2040" s="152">
        <v>-166.94638</v>
      </c>
      <c r="R2040" s="152" t="s">
        <v>2027</v>
      </c>
      <c r="S2040" s="152" t="s">
        <v>2716</v>
      </c>
      <c r="T2040" s="152">
        <v>49.87</v>
      </c>
      <c r="U2040" s="152">
        <v>0.81</v>
      </c>
      <c r="V2040" s="152">
        <v>15.32</v>
      </c>
      <c r="X2040" s="152">
        <v>8.4499999999999993</v>
      </c>
      <c r="AA2040" s="152">
        <v>6.92</v>
      </c>
      <c r="AB2040" s="152">
        <v>0.12</v>
      </c>
      <c r="AC2040" s="152">
        <v>11.21</v>
      </c>
      <c r="AD2040" s="152">
        <v>2.36</v>
      </c>
      <c r="AE2040" s="152">
        <v>1.04</v>
      </c>
      <c r="AF2040" s="152">
        <v>0.15</v>
      </c>
      <c r="AI2040" s="152">
        <v>96.271749600000007</v>
      </c>
      <c r="AJ2040" s="152">
        <v>2.65</v>
      </c>
      <c r="AK2040" s="156">
        <f t="shared" si="31"/>
        <v>1.9900000000000001E-2</v>
      </c>
      <c r="AL2040" s="151">
        <v>199</v>
      </c>
      <c r="AM2040" s="151">
        <v>462</v>
      </c>
      <c r="AN2040" s="151">
        <v>1756</v>
      </c>
      <c r="AO2040" s="151">
        <v>910.61048879999998</v>
      </c>
      <c r="AY2040" s="151">
        <v>32.28</v>
      </c>
      <c r="AZ2040" s="152">
        <v>255.05</v>
      </c>
      <c r="BA2040" s="152">
        <v>77.05</v>
      </c>
      <c r="BD2040" s="152">
        <v>128.35</v>
      </c>
      <c r="BG2040" s="152">
        <v>14.43</v>
      </c>
      <c r="BH2040" s="152">
        <v>639.05999999999995</v>
      </c>
      <c r="BI2040" s="152">
        <v>14.84</v>
      </c>
      <c r="BJ2040" s="152">
        <v>57.52</v>
      </c>
      <c r="BK2040" s="152">
        <v>1.46</v>
      </c>
      <c r="BP2040" s="152">
        <v>270.14999999999998</v>
      </c>
      <c r="BQ2040" s="152">
        <v>8.57</v>
      </c>
      <c r="BR2040" s="152">
        <v>18.21</v>
      </c>
      <c r="BT2040" s="152">
        <v>15.63</v>
      </c>
      <c r="BU2040" s="152">
        <v>3.92</v>
      </c>
      <c r="BV2040" s="152">
        <v>0.7</v>
      </c>
      <c r="BW2040" s="152">
        <v>3.16</v>
      </c>
      <c r="BX2040" s="152">
        <v>2.33</v>
      </c>
      <c r="BZ2040" s="152">
        <v>1.53</v>
      </c>
      <c r="CB2040" s="152">
        <v>1.07</v>
      </c>
      <c r="CD2040" s="152">
        <v>1.59</v>
      </c>
      <c r="CH2040" s="152">
        <v>6.52</v>
      </c>
      <c r="CJ2040" s="152">
        <v>2.48</v>
      </c>
      <c r="CK2040" s="152">
        <v>0.98</v>
      </c>
      <c r="DO2040" s="154">
        <v>86.859593430000004</v>
      </c>
    </row>
    <row r="2041" spans="1:203">
      <c r="A2041" s="151">
        <v>8034</v>
      </c>
      <c r="B2041" s="152" t="s">
        <v>2859</v>
      </c>
      <c r="C2041" s="152" t="s">
        <v>2919</v>
      </c>
      <c r="D2041" s="152" t="s">
        <v>2920</v>
      </c>
      <c r="E2041" s="152" t="s">
        <v>3045</v>
      </c>
      <c r="F2041" s="152" t="s">
        <v>10487</v>
      </c>
      <c r="H2041" s="151">
        <v>311310</v>
      </c>
      <c r="J2041" s="151" t="s">
        <v>3046</v>
      </c>
      <c r="L2041" s="153" t="s">
        <v>3047</v>
      </c>
      <c r="M2041" s="153" t="s">
        <v>3245</v>
      </c>
      <c r="O2041" s="151">
        <v>2519</v>
      </c>
      <c r="P2041" s="152">
        <v>53.844999999999999</v>
      </c>
      <c r="Q2041" s="152">
        <v>-166.94638</v>
      </c>
      <c r="R2041" s="152" t="s">
        <v>2027</v>
      </c>
      <c r="S2041" s="152" t="s">
        <v>2716</v>
      </c>
      <c r="T2041" s="152">
        <v>46.12</v>
      </c>
      <c r="U2041" s="152">
        <v>0.83</v>
      </c>
      <c r="V2041" s="152">
        <v>16.670000000000002</v>
      </c>
      <c r="X2041" s="152">
        <v>9.35</v>
      </c>
      <c r="AA2041" s="152">
        <v>6.83</v>
      </c>
      <c r="AB2041" s="152">
        <v>0.15</v>
      </c>
      <c r="AC2041" s="152">
        <v>12.88</v>
      </c>
      <c r="AD2041" s="152">
        <v>2.41</v>
      </c>
      <c r="AE2041" s="152">
        <v>0.85</v>
      </c>
      <c r="AF2041" s="152">
        <v>0.19</v>
      </c>
      <c r="AI2041" s="152">
        <v>96.437482729999999</v>
      </c>
      <c r="AJ2041" s="152">
        <v>2.81</v>
      </c>
      <c r="AK2041" s="156">
        <f t="shared" si="31"/>
        <v>3.2899999999999999E-2</v>
      </c>
      <c r="AL2041" s="151">
        <v>329</v>
      </c>
      <c r="AM2041" s="151">
        <v>536</v>
      </c>
      <c r="AN2041" s="151">
        <v>6443</v>
      </c>
      <c r="AO2041" s="151">
        <v>1247.863472</v>
      </c>
      <c r="AQ2041" s="152">
        <v>11.15</v>
      </c>
      <c r="AW2041" s="152">
        <v>32.119999999999997</v>
      </c>
      <c r="AY2041" s="151">
        <v>377.97</v>
      </c>
      <c r="AZ2041" s="152">
        <v>84.62</v>
      </c>
      <c r="BB2041" s="152">
        <v>55.1</v>
      </c>
      <c r="BC2041" s="152">
        <v>133.22</v>
      </c>
      <c r="BD2041" s="152">
        <v>82.51</v>
      </c>
      <c r="BG2041" s="152">
        <v>7.98</v>
      </c>
      <c r="BH2041" s="152">
        <v>475.77</v>
      </c>
      <c r="BI2041" s="152">
        <v>10.68</v>
      </c>
      <c r="BJ2041" s="152">
        <v>27.76</v>
      </c>
      <c r="BK2041" s="152">
        <v>0.72</v>
      </c>
      <c r="BP2041" s="152">
        <v>149.62</v>
      </c>
      <c r="BQ2041" s="152">
        <v>3.49</v>
      </c>
      <c r="BR2041" s="152">
        <v>8.5</v>
      </c>
      <c r="BS2041" s="152">
        <v>1.52</v>
      </c>
      <c r="BT2041" s="152">
        <v>7.27</v>
      </c>
      <c r="BU2041" s="152">
        <v>1.97</v>
      </c>
      <c r="BV2041" s="152">
        <v>0.77</v>
      </c>
      <c r="BW2041" s="152">
        <v>2.1</v>
      </c>
      <c r="BX2041" s="152">
        <v>2.13</v>
      </c>
      <c r="BZ2041" s="152">
        <v>1.36</v>
      </c>
      <c r="CB2041" s="152">
        <v>1.57</v>
      </c>
      <c r="CC2041" s="152">
        <v>0.25</v>
      </c>
      <c r="CD2041" s="152">
        <v>1.05</v>
      </c>
      <c r="CH2041" s="152">
        <v>7.34</v>
      </c>
      <c r="CJ2041" s="152">
        <v>1.1000000000000001</v>
      </c>
      <c r="CK2041" s="152">
        <v>0.63</v>
      </c>
      <c r="DO2041" s="154">
        <v>86.989223960000004</v>
      </c>
    </row>
    <row r="2042" spans="1:203">
      <c r="A2042" s="151">
        <v>8035</v>
      </c>
      <c r="B2042" s="152" t="s">
        <v>2859</v>
      </c>
      <c r="C2042" s="152" t="s">
        <v>2919</v>
      </c>
      <c r="D2042" s="152" t="s">
        <v>2920</v>
      </c>
      <c r="E2042" s="152" t="s">
        <v>3045</v>
      </c>
      <c r="F2042" s="152" t="s">
        <v>10488</v>
      </c>
      <c r="H2042" s="151">
        <v>311310</v>
      </c>
      <c r="J2042" s="151" t="s">
        <v>3046</v>
      </c>
      <c r="L2042" s="153" t="s">
        <v>3047</v>
      </c>
      <c r="M2042" s="153" t="s">
        <v>3064</v>
      </c>
      <c r="O2042" s="151">
        <v>2519</v>
      </c>
      <c r="P2042" s="152">
        <v>53.844999999999999</v>
      </c>
      <c r="Q2042" s="152">
        <v>-166.94638</v>
      </c>
      <c r="R2042" s="152" t="s">
        <v>2027</v>
      </c>
      <c r="S2042" s="152" t="s">
        <v>2716</v>
      </c>
      <c r="T2042" s="152">
        <v>47.96</v>
      </c>
      <c r="U2042" s="152">
        <v>0.7</v>
      </c>
      <c r="V2042" s="152">
        <v>15.85</v>
      </c>
      <c r="X2042" s="152">
        <v>7.98</v>
      </c>
      <c r="AA2042" s="152">
        <v>7.5</v>
      </c>
      <c r="AB2042" s="152">
        <v>0.09</v>
      </c>
      <c r="AC2042" s="152">
        <v>12.59</v>
      </c>
      <c r="AD2042" s="152">
        <v>2.7</v>
      </c>
      <c r="AE2042" s="152">
        <v>0.88</v>
      </c>
      <c r="AF2042" s="152">
        <v>0.18</v>
      </c>
      <c r="AI2042" s="152">
        <v>96.482008289999996</v>
      </c>
      <c r="AJ2042" s="152">
        <v>2.09</v>
      </c>
      <c r="AK2042" s="156">
        <f t="shared" si="31"/>
        <v>3.09E-2</v>
      </c>
      <c r="AL2042" s="151">
        <v>309</v>
      </c>
      <c r="AM2042" s="151">
        <v>339</v>
      </c>
      <c r="AN2042" s="151">
        <v>3277</v>
      </c>
      <c r="AO2042" s="151">
        <v>854.69489599999997</v>
      </c>
      <c r="AQ2042" s="152">
        <v>15.14</v>
      </c>
      <c r="AW2042" s="152">
        <v>31.5</v>
      </c>
      <c r="AY2042" s="151">
        <v>291.20999999999998</v>
      </c>
      <c r="AZ2042" s="152">
        <v>131.21</v>
      </c>
      <c r="BB2042" s="152">
        <v>70.75</v>
      </c>
      <c r="BC2042" s="152">
        <v>140.91999999999999</v>
      </c>
      <c r="BD2042" s="152">
        <v>6.82</v>
      </c>
      <c r="BG2042" s="152">
        <v>11.64</v>
      </c>
      <c r="BH2042" s="152">
        <v>476.18</v>
      </c>
      <c r="BI2042" s="152">
        <v>9.2200000000000006</v>
      </c>
      <c r="BJ2042" s="152">
        <v>28.89</v>
      </c>
      <c r="BK2042" s="152">
        <v>0.89</v>
      </c>
      <c r="BP2042" s="152">
        <v>177.78</v>
      </c>
      <c r="BQ2042" s="152">
        <v>4.1399999999999997</v>
      </c>
      <c r="BR2042" s="152">
        <v>10.220000000000001</v>
      </c>
      <c r="BS2042" s="152">
        <v>1.65</v>
      </c>
      <c r="BT2042" s="152">
        <v>7.58</v>
      </c>
      <c r="BU2042" s="152">
        <v>2.09</v>
      </c>
      <c r="BV2042" s="152">
        <v>0.76</v>
      </c>
      <c r="BW2042" s="152">
        <v>1.99</v>
      </c>
      <c r="BX2042" s="152">
        <v>2.1</v>
      </c>
      <c r="BZ2042" s="152">
        <v>1.2</v>
      </c>
      <c r="CB2042" s="152">
        <v>1.35</v>
      </c>
      <c r="CC2042" s="152">
        <v>0.21</v>
      </c>
      <c r="CD2042" s="152">
        <v>1.1000000000000001</v>
      </c>
      <c r="CH2042" s="152">
        <v>7.79</v>
      </c>
      <c r="CJ2042" s="152">
        <v>1.58</v>
      </c>
      <c r="CK2042" s="152">
        <v>0.94</v>
      </c>
      <c r="DO2042" s="154">
        <v>88.356211049999999</v>
      </c>
    </row>
    <row r="2043" spans="1:203">
      <c r="A2043" s="151">
        <v>8036</v>
      </c>
      <c r="B2043" s="152" t="s">
        <v>2859</v>
      </c>
      <c r="C2043" s="152" t="s">
        <v>2919</v>
      </c>
      <c r="D2043" s="152" t="s">
        <v>2920</v>
      </c>
      <c r="E2043" s="152" t="s">
        <v>3045</v>
      </c>
      <c r="F2043" s="152" t="s">
        <v>10489</v>
      </c>
      <c r="H2043" s="151">
        <v>311310</v>
      </c>
      <c r="J2043" s="151" t="s">
        <v>3046</v>
      </c>
      <c r="L2043" s="153" t="s">
        <v>3047</v>
      </c>
      <c r="M2043" s="153" t="s">
        <v>3574</v>
      </c>
      <c r="O2043" s="151">
        <v>2519</v>
      </c>
      <c r="P2043" s="152">
        <v>53.844999999999999</v>
      </c>
      <c r="Q2043" s="152">
        <v>-166.94638</v>
      </c>
      <c r="R2043" s="152" t="s">
        <v>2027</v>
      </c>
      <c r="S2043" s="152" t="s">
        <v>2716</v>
      </c>
      <c r="T2043" s="152">
        <v>47.68</v>
      </c>
      <c r="U2043" s="152">
        <v>0.7</v>
      </c>
      <c r="V2043" s="152">
        <v>15.92</v>
      </c>
      <c r="X2043" s="152">
        <v>8.16</v>
      </c>
      <c r="AA2043" s="152">
        <v>6.53</v>
      </c>
      <c r="AB2043" s="152">
        <v>0.1</v>
      </c>
      <c r="AC2043" s="152">
        <v>14.02</v>
      </c>
      <c r="AD2043" s="152">
        <v>2.63</v>
      </c>
      <c r="AE2043" s="152">
        <v>0.88</v>
      </c>
      <c r="AF2043" s="152">
        <v>0.19</v>
      </c>
      <c r="AI2043" s="152">
        <v>96.831907610000002</v>
      </c>
      <c r="AJ2043" s="152">
        <v>2.58</v>
      </c>
      <c r="AK2043" s="156">
        <f t="shared" si="31"/>
        <v>3.7199999999999997E-2</v>
      </c>
      <c r="AL2043" s="151">
        <v>372</v>
      </c>
      <c r="AM2043" s="151">
        <v>447</v>
      </c>
      <c r="AN2043" s="151">
        <v>4473</v>
      </c>
      <c r="AO2043" s="151">
        <v>1245.480016</v>
      </c>
      <c r="DO2043" s="154">
        <v>88.368865690000007</v>
      </c>
    </row>
    <row r="2044" spans="1:203">
      <c r="A2044" s="151">
        <v>8038</v>
      </c>
      <c r="B2044" s="152" t="s">
        <v>2859</v>
      </c>
      <c r="C2044" s="152" t="s">
        <v>2919</v>
      </c>
      <c r="D2044" s="152" t="s">
        <v>2920</v>
      </c>
      <c r="E2044" s="152" t="s">
        <v>3045</v>
      </c>
      <c r="F2044" s="152" t="s">
        <v>10490</v>
      </c>
      <c r="H2044" s="151">
        <v>311310</v>
      </c>
      <c r="J2044" s="151" t="s">
        <v>3046</v>
      </c>
      <c r="L2044" s="153" t="s">
        <v>3047</v>
      </c>
      <c r="M2044" s="153" t="s">
        <v>3910</v>
      </c>
      <c r="O2044" s="151">
        <v>2519</v>
      </c>
      <c r="P2044" s="152">
        <v>53.844999999999999</v>
      </c>
      <c r="Q2044" s="152">
        <v>-166.94638</v>
      </c>
      <c r="R2044" s="152" t="s">
        <v>2027</v>
      </c>
      <c r="S2044" s="152" t="s">
        <v>2716</v>
      </c>
      <c r="T2044" s="152">
        <v>50.85</v>
      </c>
      <c r="U2044" s="152">
        <v>0.77</v>
      </c>
      <c r="V2044" s="152">
        <v>17.559999999999999</v>
      </c>
      <c r="X2044" s="152">
        <v>8.84</v>
      </c>
      <c r="AA2044" s="152">
        <v>5.01</v>
      </c>
      <c r="AB2044" s="152">
        <v>0.17</v>
      </c>
      <c r="AC2044" s="152">
        <v>11.36</v>
      </c>
      <c r="AD2044" s="152">
        <v>2.34</v>
      </c>
      <c r="AE2044" s="152">
        <v>0.93</v>
      </c>
      <c r="AF2044" s="152">
        <v>0.21</v>
      </c>
      <c r="AI2044" s="152">
        <v>98.079944040000001</v>
      </c>
      <c r="AJ2044" s="152">
        <v>2.12</v>
      </c>
      <c r="AK2044" s="156">
        <f t="shared" si="31"/>
        <v>1.9699999999999999E-2</v>
      </c>
      <c r="AL2044" s="151">
        <v>197</v>
      </c>
      <c r="AM2044" s="151">
        <v>430</v>
      </c>
      <c r="AN2044" s="151">
        <v>2253</v>
      </c>
      <c r="AO2044" s="151">
        <v>839.36057600000004</v>
      </c>
      <c r="DO2044" s="154">
        <v>85.888919459999997</v>
      </c>
    </row>
    <row r="2045" spans="1:203">
      <c r="A2045" s="151">
        <v>8040</v>
      </c>
      <c r="B2045" s="152" t="s">
        <v>2859</v>
      </c>
      <c r="C2045" s="152" t="s">
        <v>2919</v>
      </c>
      <c r="D2045" s="152" t="s">
        <v>2920</v>
      </c>
      <c r="E2045" s="152" t="s">
        <v>3045</v>
      </c>
      <c r="F2045" s="152" t="s">
        <v>10491</v>
      </c>
      <c r="H2045" s="151">
        <v>311310</v>
      </c>
      <c r="J2045" s="151" t="s">
        <v>3046</v>
      </c>
      <c r="L2045" s="153" t="s">
        <v>3047</v>
      </c>
      <c r="M2045" s="153" t="s">
        <v>4275</v>
      </c>
      <c r="O2045" s="151">
        <v>2519</v>
      </c>
      <c r="P2045" s="152">
        <v>53.844999999999999</v>
      </c>
      <c r="Q2045" s="152">
        <v>-166.94638</v>
      </c>
      <c r="R2045" s="152" t="s">
        <v>2027</v>
      </c>
      <c r="S2045" s="152" t="s">
        <v>2716</v>
      </c>
      <c r="T2045" s="152">
        <v>49.82</v>
      </c>
      <c r="U2045" s="152">
        <v>0.63</v>
      </c>
      <c r="V2045" s="152">
        <v>15.69</v>
      </c>
      <c r="X2045" s="152">
        <v>8.7200000000000006</v>
      </c>
      <c r="AA2045" s="152">
        <v>6.78</v>
      </c>
      <c r="AB2045" s="152">
        <v>0.14000000000000001</v>
      </c>
      <c r="AC2045" s="152">
        <v>10.64</v>
      </c>
      <c r="AD2045" s="152">
        <v>2.63</v>
      </c>
      <c r="AE2045" s="152">
        <v>0.91</v>
      </c>
      <c r="AF2045" s="152">
        <v>0.23</v>
      </c>
      <c r="AI2045" s="152">
        <v>96.290427870000002</v>
      </c>
      <c r="AJ2045" s="152">
        <v>2.44</v>
      </c>
      <c r="AK2045" s="156">
        <f t="shared" si="31"/>
        <v>2.1600000000000001E-2</v>
      </c>
      <c r="AL2045" s="151">
        <v>216</v>
      </c>
      <c r="AM2045" s="151">
        <v>373</v>
      </c>
      <c r="AN2045" s="151">
        <v>1664</v>
      </c>
      <c r="AO2045" s="151">
        <v>740.63353600000005</v>
      </c>
      <c r="AQ2045" s="152">
        <v>16.16</v>
      </c>
      <c r="AW2045" s="152">
        <v>30.75</v>
      </c>
      <c r="AY2045" s="151">
        <v>247.95</v>
      </c>
      <c r="AZ2045" s="152">
        <v>101.78</v>
      </c>
      <c r="BB2045" s="152">
        <v>53.49</v>
      </c>
      <c r="BC2045" s="152">
        <v>164.54</v>
      </c>
      <c r="BD2045" s="152">
        <v>84.04</v>
      </c>
      <c r="BG2045" s="152">
        <v>11.38</v>
      </c>
      <c r="BH2045" s="152">
        <v>459.56</v>
      </c>
      <c r="BI2045" s="152">
        <v>10.98</v>
      </c>
      <c r="BJ2045" s="152">
        <v>36.25</v>
      </c>
      <c r="BK2045" s="152">
        <v>1.04</v>
      </c>
      <c r="BP2045" s="152">
        <v>184.69</v>
      </c>
      <c r="BQ2045" s="152">
        <v>4.43</v>
      </c>
      <c r="BR2045" s="152">
        <v>10.119999999999999</v>
      </c>
      <c r="BS2045" s="152">
        <v>1.63</v>
      </c>
      <c r="BT2045" s="152">
        <v>8.09</v>
      </c>
      <c r="BU2045" s="152">
        <v>2.1</v>
      </c>
      <c r="BV2045" s="152">
        <v>0.73</v>
      </c>
      <c r="BW2045" s="152">
        <v>2.12</v>
      </c>
      <c r="BX2045" s="152">
        <v>2.34</v>
      </c>
      <c r="BZ2045" s="152">
        <v>1.36</v>
      </c>
      <c r="CB2045" s="152">
        <v>1.51</v>
      </c>
      <c r="CC2045" s="152">
        <v>0.23</v>
      </c>
      <c r="CD2045" s="152">
        <v>1.44</v>
      </c>
      <c r="CH2045" s="152">
        <v>8.2200000000000006</v>
      </c>
      <c r="CJ2045" s="152">
        <v>1.77</v>
      </c>
      <c r="CK2045" s="152">
        <v>0.85</v>
      </c>
      <c r="DO2045" s="154">
        <v>86.014273029999998</v>
      </c>
    </row>
    <row r="2046" spans="1:203">
      <c r="A2046" s="151">
        <v>8041</v>
      </c>
      <c r="B2046" s="152" t="s">
        <v>2859</v>
      </c>
      <c r="C2046" s="152" t="s">
        <v>2919</v>
      </c>
      <c r="D2046" s="152" t="s">
        <v>2920</v>
      </c>
      <c r="E2046" s="152" t="s">
        <v>3702</v>
      </c>
      <c r="F2046" s="152" t="s">
        <v>10492</v>
      </c>
      <c r="H2046" s="151">
        <v>311290</v>
      </c>
      <c r="L2046" s="153" t="s">
        <v>4496</v>
      </c>
      <c r="M2046" s="153" t="s">
        <v>3780</v>
      </c>
      <c r="O2046" s="151">
        <v>2519</v>
      </c>
      <c r="P2046" s="152">
        <v>53.43</v>
      </c>
      <c r="Q2046" s="152">
        <v>-168.13</v>
      </c>
      <c r="R2046" s="152" t="s">
        <v>2027</v>
      </c>
      <c r="S2046" s="152" t="s">
        <v>2716</v>
      </c>
      <c r="T2046" s="152">
        <v>51.94</v>
      </c>
      <c r="U2046" s="152">
        <v>1.05</v>
      </c>
      <c r="V2046" s="152">
        <v>16.53</v>
      </c>
      <c r="X2046" s="152">
        <v>11.15</v>
      </c>
      <c r="AA2046" s="152">
        <v>3.83</v>
      </c>
      <c r="AB2046" s="152">
        <v>0.23</v>
      </c>
      <c r="AC2046" s="152">
        <v>9.84</v>
      </c>
      <c r="AD2046" s="152">
        <v>1.61</v>
      </c>
      <c r="AE2046" s="152">
        <v>0.66</v>
      </c>
      <c r="AF2046" s="152">
        <v>0.16</v>
      </c>
      <c r="AI2046" s="152">
        <v>97.024904719999995</v>
      </c>
      <c r="AJ2046" s="152">
        <v>2.69</v>
      </c>
      <c r="AK2046" s="156">
        <f t="shared" si="31"/>
        <v>4.8999999999999998E-3</v>
      </c>
      <c r="AL2046" s="151">
        <v>49</v>
      </c>
      <c r="AM2046" s="151">
        <v>297</v>
      </c>
      <c r="AN2046" s="151">
        <v>669</v>
      </c>
      <c r="AO2046" s="151">
        <v>545</v>
      </c>
      <c r="DO2046" s="154">
        <v>77.789722609999998</v>
      </c>
      <c r="ED2046" s="152">
        <v>51.25</v>
      </c>
      <c r="EE2046" s="152">
        <v>1.05</v>
      </c>
      <c r="EF2046" s="152">
        <v>17.21</v>
      </c>
      <c r="EH2046" s="152">
        <v>9.0971013420000002</v>
      </c>
      <c r="EK2046" s="152">
        <v>0.18</v>
      </c>
      <c r="EL2046" s="152">
        <v>4.9000000000000004</v>
      </c>
      <c r="EM2046" s="152">
        <v>10.11</v>
      </c>
      <c r="EO2046" s="152">
        <v>2.85</v>
      </c>
      <c r="EP2046" s="152">
        <v>0.75</v>
      </c>
      <c r="EQ2046" s="152">
        <v>0.15</v>
      </c>
      <c r="ER2046" s="152">
        <v>97.547101339999998</v>
      </c>
      <c r="FA2046" s="152">
        <v>9.1340556419999999</v>
      </c>
      <c r="FB2046" s="152">
        <v>0.792156156</v>
      </c>
      <c r="FD2046" s="152">
        <v>37.75760665</v>
      </c>
      <c r="FE2046" s="152">
        <v>1.0750812759999999</v>
      </c>
      <c r="FF2046" s="152">
        <v>320.25266579999999</v>
      </c>
      <c r="FG2046" s="152">
        <v>43.974325960000002</v>
      </c>
      <c r="FI2046" s="152">
        <v>29.641741410000002</v>
      </c>
      <c r="FJ2046" s="152">
        <v>19.430022730000001</v>
      </c>
      <c r="FK2046" s="152">
        <v>147.87887190000001</v>
      </c>
      <c r="FL2046" s="152">
        <v>83.364482890000005</v>
      </c>
      <c r="FM2046" s="152">
        <v>18.86981639</v>
      </c>
      <c r="FP2046" s="152">
        <v>17.041819749999998</v>
      </c>
      <c r="FQ2046" s="152">
        <v>367.351653</v>
      </c>
      <c r="FR2046" s="152">
        <v>20.996302239999999</v>
      </c>
      <c r="FS2046" s="152">
        <v>81.689989550000007</v>
      </c>
      <c r="FT2046" s="152">
        <v>2.980838978</v>
      </c>
      <c r="FX2046" s="152">
        <v>0.93156325900000003</v>
      </c>
      <c r="FY2046" s="152">
        <v>245.41089059999999</v>
      </c>
      <c r="FZ2046" s="152">
        <v>6.6518781709999999</v>
      </c>
      <c r="GA2046" s="152">
        <v>16.58191755</v>
      </c>
      <c r="GB2046" s="152">
        <v>2.391826231</v>
      </c>
      <c r="GC2046" s="152">
        <v>11.09867947</v>
      </c>
      <c r="GD2046" s="152">
        <v>2.9764685289999999</v>
      </c>
      <c r="GE2046" s="152">
        <v>1.0359519850000001</v>
      </c>
      <c r="GF2046" s="152">
        <v>3.4619871369999999</v>
      </c>
      <c r="GG2046" s="152">
        <v>0.59379985000000002</v>
      </c>
      <c r="GH2046" s="152">
        <v>3.6969794359999999</v>
      </c>
      <c r="GI2046" s="152">
        <v>0.77248933900000005</v>
      </c>
      <c r="GJ2046" s="152">
        <v>2.1569785879999999</v>
      </c>
      <c r="GL2046" s="152">
        <v>2.1260113700000001</v>
      </c>
      <c r="GM2046" s="152">
        <v>0.32873829700000001</v>
      </c>
      <c r="GN2046" s="152">
        <v>2.4006010230000001</v>
      </c>
      <c r="GO2046" s="152">
        <v>0.22112965600000001</v>
      </c>
      <c r="GS2046" s="152">
        <v>5.4762915359999997</v>
      </c>
      <c r="GT2046" s="152">
        <v>1.377235751</v>
      </c>
      <c r="GU2046" s="152">
        <v>0.68607863800000002</v>
      </c>
    </row>
    <row r="2047" spans="1:203">
      <c r="A2047" s="151">
        <v>8042</v>
      </c>
      <c r="B2047" s="152" t="s">
        <v>2859</v>
      </c>
      <c r="C2047" s="152" t="s">
        <v>2919</v>
      </c>
      <c r="D2047" s="152" t="s">
        <v>2920</v>
      </c>
      <c r="E2047" s="152" t="s">
        <v>3702</v>
      </c>
      <c r="F2047" s="152" t="s">
        <v>10493</v>
      </c>
      <c r="H2047" s="151">
        <v>311290</v>
      </c>
      <c r="L2047" s="153" t="s">
        <v>4496</v>
      </c>
      <c r="M2047" s="153" t="s">
        <v>3510</v>
      </c>
      <c r="O2047" s="151">
        <v>2519</v>
      </c>
      <c r="P2047" s="152">
        <v>53.43</v>
      </c>
      <c r="Q2047" s="152">
        <v>-168.13</v>
      </c>
      <c r="R2047" s="152" t="s">
        <v>2027</v>
      </c>
      <c r="S2047" s="152" t="s">
        <v>2716</v>
      </c>
      <c r="T2047" s="152">
        <v>50.49</v>
      </c>
      <c r="U2047" s="152">
        <v>1.27</v>
      </c>
      <c r="V2047" s="152">
        <v>15.97</v>
      </c>
      <c r="X2047" s="152">
        <v>10.32</v>
      </c>
      <c r="AA2047" s="152">
        <v>4.95</v>
      </c>
      <c r="AB2047" s="152">
        <v>0.22</v>
      </c>
      <c r="AC2047" s="152">
        <v>9.83</v>
      </c>
      <c r="AD2047" s="152">
        <v>2.79</v>
      </c>
      <c r="AE2047" s="152">
        <v>0.7</v>
      </c>
      <c r="AF2047" s="152">
        <v>0.18</v>
      </c>
      <c r="AI2047" s="152">
        <v>96.726589570000002</v>
      </c>
      <c r="AJ2047" s="152">
        <v>2.99</v>
      </c>
      <c r="AK2047" s="156">
        <f t="shared" si="31"/>
        <v>1.38E-2</v>
      </c>
      <c r="AL2047" s="151">
        <v>138</v>
      </c>
      <c r="AM2047" s="151">
        <v>276</v>
      </c>
      <c r="AN2047" s="151">
        <v>780</v>
      </c>
      <c r="AO2047" s="151">
        <v>587</v>
      </c>
      <c r="DO2047" s="154">
        <v>77.703745990000002</v>
      </c>
      <c r="ED2047" s="152">
        <v>51.25</v>
      </c>
      <c r="EE2047" s="152">
        <v>1.05</v>
      </c>
      <c r="EF2047" s="152">
        <v>17.21</v>
      </c>
      <c r="EH2047" s="152">
        <v>9.0971013420000002</v>
      </c>
      <c r="EK2047" s="152">
        <v>0.18</v>
      </c>
      <c r="EL2047" s="152">
        <v>4.9000000000000004</v>
      </c>
      <c r="EM2047" s="152">
        <v>10.11</v>
      </c>
      <c r="EO2047" s="152">
        <v>2.85</v>
      </c>
      <c r="EP2047" s="152">
        <v>0.75</v>
      </c>
      <c r="EQ2047" s="152">
        <v>0.15</v>
      </c>
      <c r="ER2047" s="152">
        <v>97.547101339999998</v>
      </c>
      <c r="FA2047" s="152">
        <v>9.1340556419999999</v>
      </c>
      <c r="FB2047" s="152">
        <v>0.792156156</v>
      </c>
      <c r="FD2047" s="152">
        <v>37.75760665</v>
      </c>
      <c r="FE2047" s="152">
        <v>1.0750812759999999</v>
      </c>
      <c r="FF2047" s="152">
        <v>320.25266579999999</v>
      </c>
      <c r="FG2047" s="152">
        <v>43.974325960000002</v>
      </c>
      <c r="FI2047" s="152">
        <v>29.641741410000002</v>
      </c>
      <c r="FJ2047" s="152">
        <v>19.430022730000001</v>
      </c>
      <c r="FK2047" s="152">
        <v>147.87887190000001</v>
      </c>
      <c r="FL2047" s="152">
        <v>83.364482890000005</v>
      </c>
      <c r="FM2047" s="152">
        <v>18.86981639</v>
      </c>
      <c r="FP2047" s="152">
        <v>17.041819749999998</v>
      </c>
      <c r="FQ2047" s="152">
        <v>367.351653</v>
      </c>
      <c r="FR2047" s="152">
        <v>20.996302239999999</v>
      </c>
      <c r="FS2047" s="152">
        <v>81.689989550000007</v>
      </c>
      <c r="FT2047" s="152">
        <v>2.980838978</v>
      </c>
      <c r="FX2047" s="152">
        <v>0.93156325900000003</v>
      </c>
      <c r="FY2047" s="152">
        <v>245.41089059999999</v>
      </c>
      <c r="FZ2047" s="152">
        <v>6.6518781709999999</v>
      </c>
      <c r="GA2047" s="152">
        <v>16.58191755</v>
      </c>
      <c r="GB2047" s="152">
        <v>2.391826231</v>
      </c>
      <c r="GC2047" s="152">
        <v>11.09867947</v>
      </c>
      <c r="GD2047" s="152">
        <v>2.9764685289999999</v>
      </c>
      <c r="GE2047" s="152">
        <v>1.0359519850000001</v>
      </c>
      <c r="GF2047" s="152">
        <v>3.4619871369999999</v>
      </c>
      <c r="GG2047" s="152">
        <v>0.59379985000000002</v>
      </c>
      <c r="GH2047" s="152">
        <v>3.6969794359999999</v>
      </c>
      <c r="GI2047" s="152">
        <v>0.77248933900000005</v>
      </c>
      <c r="GJ2047" s="152">
        <v>2.1569785879999999</v>
      </c>
      <c r="GL2047" s="152">
        <v>2.1260113700000001</v>
      </c>
      <c r="GM2047" s="152">
        <v>0.32873829700000001</v>
      </c>
      <c r="GN2047" s="152">
        <v>2.4006010230000001</v>
      </c>
      <c r="GO2047" s="152">
        <v>0.22112965600000001</v>
      </c>
      <c r="GS2047" s="152">
        <v>5.4762915359999997</v>
      </c>
      <c r="GT2047" s="152">
        <v>1.377235751</v>
      </c>
      <c r="GU2047" s="152">
        <v>0.68607863800000002</v>
      </c>
    </row>
    <row r="2048" spans="1:203">
      <c r="A2048" s="151">
        <v>8044</v>
      </c>
      <c r="B2048" s="152" t="s">
        <v>2859</v>
      </c>
      <c r="C2048" s="152" t="s">
        <v>2919</v>
      </c>
      <c r="D2048" s="152" t="s">
        <v>2920</v>
      </c>
      <c r="E2048" s="152" t="s">
        <v>3702</v>
      </c>
      <c r="F2048" s="152" t="s">
        <v>10494</v>
      </c>
      <c r="H2048" s="151">
        <v>311290</v>
      </c>
      <c r="J2048" s="151" t="s">
        <v>5237</v>
      </c>
      <c r="L2048" s="153" t="s">
        <v>5238</v>
      </c>
      <c r="M2048" s="153" t="s">
        <v>3971</v>
      </c>
      <c r="O2048" s="151">
        <v>2519</v>
      </c>
      <c r="P2048" s="152">
        <v>53.43</v>
      </c>
      <c r="Q2048" s="152">
        <v>-168.13</v>
      </c>
      <c r="R2048" s="152" t="s">
        <v>2027</v>
      </c>
      <c r="S2048" s="152" t="s">
        <v>2716</v>
      </c>
      <c r="T2048" s="152">
        <v>53.31</v>
      </c>
      <c r="U2048" s="152">
        <v>2.25</v>
      </c>
      <c r="V2048" s="152">
        <v>14.27</v>
      </c>
      <c r="X2048" s="152">
        <v>11.31</v>
      </c>
      <c r="AA2048" s="152">
        <v>3.49</v>
      </c>
      <c r="AB2048" s="152">
        <v>0.23</v>
      </c>
      <c r="AC2048" s="152">
        <v>9.85</v>
      </c>
      <c r="AD2048" s="152">
        <v>2.56</v>
      </c>
      <c r="AE2048" s="152">
        <v>1.28</v>
      </c>
      <c r="AF2048" s="152">
        <v>0.33</v>
      </c>
      <c r="AI2048" s="152">
        <v>98.900131549999998</v>
      </c>
      <c r="AJ2048" s="152">
        <v>0.96</v>
      </c>
      <c r="AK2048" s="156">
        <f t="shared" si="31"/>
        <v>6.6E-3</v>
      </c>
      <c r="AL2048" s="151">
        <v>66</v>
      </c>
      <c r="AM2048" s="151">
        <v>338</v>
      </c>
      <c r="AN2048" s="151">
        <v>119</v>
      </c>
      <c r="AO2048" s="151">
        <v>297</v>
      </c>
      <c r="AY2048" s="151">
        <v>38.25</v>
      </c>
      <c r="AZ2048" s="152">
        <v>330.62</v>
      </c>
      <c r="BA2048" s="152">
        <v>43.43</v>
      </c>
      <c r="BC2048" s="152">
        <v>20.420000000000002</v>
      </c>
      <c r="BD2048" s="152">
        <v>249.84</v>
      </c>
      <c r="BG2048" s="152">
        <v>24.16</v>
      </c>
      <c r="BH2048" s="152">
        <v>268.12</v>
      </c>
      <c r="BI2048" s="152">
        <v>34.89</v>
      </c>
      <c r="BJ2048" s="152">
        <v>136.4</v>
      </c>
      <c r="BK2048" s="152">
        <v>4.66</v>
      </c>
      <c r="BO2048" s="152">
        <v>327.45</v>
      </c>
      <c r="BP2048" s="152">
        <v>12.78</v>
      </c>
      <c r="BQ2048" s="152">
        <v>31.05</v>
      </c>
      <c r="BS2048" s="152">
        <v>19.260000000000002</v>
      </c>
      <c r="BT2048" s="152">
        <v>6.45</v>
      </c>
      <c r="BU2048" s="152">
        <v>1.7</v>
      </c>
      <c r="BV2048" s="152">
        <v>6.14</v>
      </c>
      <c r="BX2048" s="152">
        <v>6.31</v>
      </c>
      <c r="BZ2048" s="152">
        <v>3.76</v>
      </c>
      <c r="CB2048" s="152">
        <v>3.56</v>
      </c>
      <c r="CD2048" s="152">
        <v>4.5999999999999996</v>
      </c>
      <c r="CH2048" s="152">
        <v>8.99</v>
      </c>
      <c r="CJ2048" s="152">
        <v>2.1800000000000002</v>
      </c>
      <c r="CK2048" s="152">
        <v>1.19</v>
      </c>
      <c r="DO2048" s="154">
        <v>74.557165609999998</v>
      </c>
      <c r="ED2048" s="152">
        <v>51.47</v>
      </c>
      <c r="EE2048" s="152">
        <v>1.65</v>
      </c>
      <c r="EF2048" s="152">
        <v>15.27</v>
      </c>
      <c r="EH2048" s="152">
        <v>11.30164123</v>
      </c>
      <c r="EK2048" s="152">
        <v>0.21</v>
      </c>
      <c r="EL2048" s="152">
        <v>4.96</v>
      </c>
      <c r="EM2048" s="152">
        <v>9.56</v>
      </c>
      <c r="EO2048" s="152">
        <v>2.61</v>
      </c>
      <c r="EP2048" s="152">
        <v>1.06</v>
      </c>
      <c r="EQ2048" s="152">
        <v>0.27</v>
      </c>
      <c r="ER2048" s="152">
        <v>98.361641230000004</v>
      </c>
      <c r="FA2048" s="152">
        <v>13.181814940000001</v>
      </c>
      <c r="FB2048" s="152">
        <v>1.2118397620000001</v>
      </c>
      <c r="FD2048" s="152">
        <v>44.74584162</v>
      </c>
      <c r="FE2048" s="152">
        <v>1.622915675</v>
      </c>
      <c r="FF2048" s="152">
        <v>416.38453579999998</v>
      </c>
      <c r="FG2048" s="152">
        <v>50.279552600000002</v>
      </c>
      <c r="FI2048" s="152">
        <v>32.08116588</v>
      </c>
      <c r="FJ2048" s="152">
        <v>24.931803219999999</v>
      </c>
      <c r="FK2048" s="152">
        <v>256.08825460000003</v>
      </c>
      <c r="FL2048" s="152">
        <v>111.1323421</v>
      </c>
      <c r="FM2048" s="152">
        <v>18.834173530000001</v>
      </c>
      <c r="FP2048" s="152">
        <v>28.350050360000001</v>
      </c>
      <c r="FQ2048" s="152">
        <v>343.09853329999999</v>
      </c>
      <c r="FR2048" s="152">
        <v>34.137516050000002</v>
      </c>
      <c r="FS2048" s="152">
        <v>133.28105020000001</v>
      </c>
      <c r="FT2048" s="152">
        <v>4.7120289309999999</v>
      </c>
      <c r="FX2048" s="152">
        <v>2.0059851759999998</v>
      </c>
      <c r="FY2048" s="152">
        <v>361.7912298</v>
      </c>
      <c r="FZ2048" s="152">
        <v>11.00853463</v>
      </c>
      <c r="GA2048" s="152">
        <v>27.040382229999999</v>
      </c>
      <c r="GB2048" s="152">
        <v>4.0560882930000002</v>
      </c>
      <c r="GC2048" s="152">
        <v>18.52270442</v>
      </c>
      <c r="GD2048" s="152">
        <v>4.9187270620000003</v>
      </c>
      <c r="GE2048" s="152">
        <v>1.4697816749999999</v>
      </c>
      <c r="GF2048" s="152">
        <v>5.6727613349999997</v>
      </c>
      <c r="GG2048" s="152">
        <v>0.97187130300000002</v>
      </c>
      <c r="GH2048" s="152">
        <v>5.9801251459999998</v>
      </c>
      <c r="GI2048" s="152">
        <v>1.264865071</v>
      </c>
      <c r="GJ2048" s="152">
        <v>3.538918604</v>
      </c>
      <c r="GL2048" s="152">
        <v>3.4256537680000001</v>
      </c>
      <c r="GM2048" s="152">
        <v>0.54063807799999997</v>
      </c>
      <c r="GN2048" s="152">
        <v>4.1289148840000003</v>
      </c>
      <c r="GO2048" s="152">
        <v>0.42902595399999999</v>
      </c>
      <c r="GS2048" s="152">
        <v>11.860659249999999</v>
      </c>
      <c r="GT2048" s="152">
        <v>2.493464715</v>
      </c>
      <c r="GU2048" s="152">
        <v>1.2911780180000001</v>
      </c>
    </row>
    <row r="2049" spans="1:203">
      <c r="A2049" s="151">
        <v>8045</v>
      </c>
      <c r="B2049" s="152" t="s">
        <v>2859</v>
      </c>
      <c r="C2049" s="152" t="s">
        <v>2919</v>
      </c>
      <c r="D2049" s="152" t="s">
        <v>2920</v>
      </c>
      <c r="E2049" s="152" t="s">
        <v>3702</v>
      </c>
      <c r="F2049" s="152" t="s">
        <v>10495</v>
      </c>
      <c r="H2049" s="151">
        <v>311290</v>
      </c>
      <c r="J2049" s="151" t="s">
        <v>5237</v>
      </c>
      <c r="L2049" s="153" t="s">
        <v>5238</v>
      </c>
      <c r="M2049" s="153" t="s">
        <v>3923</v>
      </c>
      <c r="O2049" s="151">
        <v>2519</v>
      </c>
      <c r="P2049" s="152">
        <v>53.43</v>
      </c>
      <c r="Q2049" s="152">
        <v>-168.13</v>
      </c>
      <c r="R2049" s="152" t="s">
        <v>2027</v>
      </c>
      <c r="S2049" s="152" t="s">
        <v>2716</v>
      </c>
      <c r="T2049" s="152">
        <v>54.36</v>
      </c>
      <c r="U2049" s="152">
        <v>2.29</v>
      </c>
      <c r="V2049" s="152">
        <v>15.43</v>
      </c>
      <c r="X2049" s="152">
        <v>10.119999999999999</v>
      </c>
      <c r="AA2049" s="152">
        <v>2.0299999999999998</v>
      </c>
      <c r="AB2049" s="152">
        <v>0.2</v>
      </c>
      <c r="AC2049" s="152">
        <v>10.38</v>
      </c>
      <c r="AD2049" s="152">
        <v>2.71</v>
      </c>
      <c r="AE2049" s="152">
        <v>1.3</v>
      </c>
      <c r="AF2049" s="152">
        <v>0.42</v>
      </c>
      <c r="AI2049" s="152">
        <v>99.263927749999993</v>
      </c>
      <c r="AJ2049" s="152">
        <v>1.05</v>
      </c>
      <c r="AK2049" s="156">
        <f t="shared" si="31"/>
        <v>1.61E-2</v>
      </c>
      <c r="AL2049" s="151">
        <v>161</v>
      </c>
      <c r="AM2049" s="151">
        <v>375</v>
      </c>
      <c r="AN2049" s="151">
        <v>151</v>
      </c>
      <c r="AO2049" s="151">
        <v>366</v>
      </c>
      <c r="DO2049" s="154">
        <v>74.298486879999999</v>
      </c>
      <c r="ED2049" s="152">
        <v>51.47</v>
      </c>
      <c r="EE2049" s="152">
        <v>1.65</v>
      </c>
      <c r="EF2049" s="152">
        <v>15.27</v>
      </c>
      <c r="EH2049" s="152">
        <v>11.30164123</v>
      </c>
      <c r="EK2049" s="152">
        <v>0.21</v>
      </c>
      <c r="EL2049" s="152">
        <v>4.96</v>
      </c>
      <c r="EM2049" s="152">
        <v>9.56</v>
      </c>
      <c r="EO2049" s="152">
        <v>2.61</v>
      </c>
      <c r="EP2049" s="152">
        <v>1.06</v>
      </c>
      <c r="EQ2049" s="152">
        <v>0.27</v>
      </c>
      <c r="ER2049" s="152">
        <v>98.361641230000004</v>
      </c>
      <c r="FA2049" s="152">
        <v>13.181814940000001</v>
      </c>
      <c r="FB2049" s="152">
        <v>1.2118397620000001</v>
      </c>
      <c r="FD2049" s="152">
        <v>44.74584162</v>
      </c>
      <c r="FE2049" s="152">
        <v>1.622915675</v>
      </c>
      <c r="FF2049" s="152">
        <v>416.38453579999998</v>
      </c>
      <c r="FG2049" s="152">
        <v>50.279552600000002</v>
      </c>
      <c r="FI2049" s="152">
        <v>32.08116588</v>
      </c>
      <c r="FJ2049" s="152">
        <v>24.931803219999999</v>
      </c>
      <c r="FK2049" s="152">
        <v>256.08825460000003</v>
      </c>
      <c r="FL2049" s="152">
        <v>111.1323421</v>
      </c>
      <c r="FM2049" s="152">
        <v>18.834173530000001</v>
      </c>
      <c r="FP2049" s="152">
        <v>28.350050360000001</v>
      </c>
      <c r="FQ2049" s="152">
        <v>343.09853329999999</v>
      </c>
      <c r="FR2049" s="152">
        <v>34.137516050000002</v>
      </c>
      <c r="FS2049" s="152">
        <v>133.28105020000001</v>
      </c>
      <c r="FT2049" s="152">
        <v>4.7120289309999999</v>
      </c>
      <c r="FX2049" s="152">
        <v>2.0059851759999998</v>
      </c>
      <c r="FY2049" s="152">
        <v>361.7912298</v>
      </c>
      <c r="FZ2049" s="152">
        <v>11.00853463</v>
      </c>
      <c r="GA2049" s="152">
        <v>27.040382229999999</v>
      </c>
      <c r="GB2049" s="152">
        <v>4.0560882930000002</v>
      </c>
      <c r="GC2049" s="152">
        <v>18.52270442</v>
      </c>
      <c r="GD2049" s="152">
        <v>4.9187270620000003</v>
      </c>
      <c r="GE2049" s="152">
        <v>1.4697816749999999</v>
      </c>
      <c r="GF2049" s="152">
        <v>5.6727613349999997</v>
      </c>
      <c r="GG2049" s="152">
        <v>0.97187130300000002</v>
      </c>
      <c r="GH2049" s="152">
        <v>5.9801251459999998</v>
      </c>
      <c r="GI2049" s="152">
        <v>1.264865071</v>
      </c>
      <c r="GJ2049" s="152">
        <v>3.538918604</v>
      </c>
      <c r="GL2049" s="152">
        <v>3.4256537680000001</v>
      </c>
      <c r="GM2049" s="152">
        <v>0.54063807799999997</v>
      </c>
      <c r="GN2049" s="152">
        <v>4.1289148840000003</v>
      </c>
      <c r="GO2049" s="152">
        <v>0.42902595399999999</v>
      </c>
      <c r="GS2049" s="152">
        <v>11.860659249999999</v>
      </c>
      <c r="GT2049" s="152">
        <v>2.493464715</v>
      </c>
      <c r="GU2049" s="152">
        <v>1.2911780180000001</v>
      </c>
    </row>
    <row r="2050" spans="1:203">
      <c r="A2050" s="151">
        <v>8046</v>
      </c>
      <c r="B2050" s="152" t="s">
        <v>2859</v>
      </c>
      <c r="C2050" s="152" t="s">
        <v>2919</v>
      </c>
      <c r="D2050" s="152" t="s">
        <v>2920</v>
      </c>
      <c r="E2050" s="152" t="s">
        <v>3702</v>
      </c>
      <c r="F2050" s="152" t="s">
        <v>10496</v>
      </c>
      <c r="H2050" s="151">
        <v>311290</v>
      </c>
      <c r="J2050" s="151" t="s">
        <v>5237</v>
      </c>
      <c r="L2050" s="153" t="s">
        <v>5238</v>
      </c>
      <c r="M2050" s="153" t="s">
        <v>3118</v>
      </c>
      <c r="O2050" s="151">
        <v>2519</v>
      </c>
      <c r="P2050" s="152">
        <v>53.43</v>
      </c>
      <c r="Q2050" s="152">
        <v>-168.13</v>
      </c>
      <c r="R2050" s="152" t="s">
        <v>2027</v>
      </c>
      <c r="S2050" s="152" t="s">
        <v>2716</v>
      </c>
      <c r="T2050" s="152">
        <v>54.4</v>
      </c>
      <c r="U2050" s="152">
        <v>2.37</v>
      </c>
      <c r="V2050" s="152">
        <v>14.96</v>
      </c>
      <c r="X2050" s="152">
        <v>10.29</v>
      </c>
      <c r="AA2050" s="152">
        <v>2.2999999999999998</v>
      </c>
      <c r="AB2050" s="152">
        <v>0.19</v>
      </c>
      <c r="AC2050" s="152">
        <v>10.210000000000001</v>
      </c>
      <c r="AD2050" s="152">
        <v>2.4500000000000002</v>
      </c>
      <c r="AE2050" s="152">
        <v>1.38</v>
      </c>
      <c r="AF2050" s="152">
        <v>0.35</v>
      </c>
      <c r="AI2050" s="152">
        <v>98.945297440000004</v>
      </c>
      <c r="AJ2050" s="152">
        <v>0.01</v>
      </c>
      <c r="AK2050" s="156">
        <f t="shared" si="31"/>
        <v>6.7000000000000002E-3</v>
      </c>
      <c r="AL2050" s="151">
        <v>67</v>
      </c>
      <c r="AM2050" s="151">
        <v>305</v>
      </c>
      <c r="AN2050" s="151">
        <v>108</v>
      </c>
      <c r="AO2050" s="151">
        <v>300</v>
      </c>
      <c r="DO2050" s="154">
        <v>73.660775220000005</v>
      </c>
      <c r="ED2050" s="152">
        <v>51.47</v>
      </c>
      <c r="EE2050" s="152">
        <v>1.65</v>
      </c>
      <c r="EF2050" s="152">
        <v>15.27</v>
      </c>
      <c r="EH2050" s="152">
        <v>11.30164123</v>
      </c>
      <c r="EK2050" s="152">
        <v>0.21</v>
      </c>
      <c r="EL2050" s="152">
        <v>4.96</v>
      </c>
      <c r="EM2050" s="152">
        <v>9.56</v>
      </c>
      <c r="EO2050" s="152">
        <v>2.61</v>
      </c>
      <c r="EP2050" s="152">
        <v>1.06</v>
      </c>
      <c r="EQ2050" s="152">
        <v>0.27</v>
      </c>
      <c r="ER2050" s="152">
        <v>98.361641230000004</v>
      </c>
      <c r="FA2050" s="152">
        <v>13.181814940000001</v>
      </c>
      <c r="FB2050" s="152">
        <v>1.2118397620000001</v>
      </c>
      <c r="FD2050" s="152">
        <v>44.74584162</v>
      </c>
      <c r="FE2050" s="152">
        <v>1.622915675</v>
      </c>
      <c r="FF2050" s="152">
        <v>416.38453579999998</v>
      </c>
      <c r="FG2050" s="152">
        <v>50.279552600000002</v>
      </c>
      <c r="FI2050" s="152">
        <v>32.08116588</v>
      </c>
      <c r="FJ2050" s="152">
        <v>24.931803219999999</v>
      </c>
      <c r="FK2050" s="152">
        <v>256.08825460000003</v>
      </c>
      <c r="FL2050" s="152">
        <v>111.1323421</v>
      </c>
      <c r="FM2050" s="152">
        <v>18.834173530000001</v>
      </c>
      <c r="FP2050" s="152">
        <v>28.350050360000001</v>
      </c>
      <c r="FQ2050" s="152">
        <v>343.09853329999999</v>
      </c>
      <c r="FR2050" s="152">
        <v>34.137516050000002</v>
      </c>
      <c r="FS2050" s="152">
        <v>133.28105020000001</v>
      </c>
      <c r="FT2050" s="152">
        <v>4.7120289309999999</v>
      </c>
      <c r="FX2050" s="152">
        <v>2.0059851759999998</v>
      </c>
      <c r="FY2050" s="152">
        <v>361.7912298</v>
      </c>
      <c r="FZ2050" s="152">
        <v>11.00853463</v>
      </c>
      <c r="GA2050" s="152">
        <v>27.040382229999999</v>
      </c>
      <c r="GB2050" s="152">
        <v>4.0560882930000002</v>
      </c>
      <c r="GC2050" s="152">
        <v>18.52270442</v>
      </c>
      <c r="GD2050" s="152">
        <v>4.9187270620000003</v>
      </c>
      <c r="GE2050" s="152">
        <v>1.4697816749999999</v>
      </c>
      <c r="GF2050" s="152">
        <v>5.6727613349999997</v>
      </c>
      <c r="GG2050" s="152">
        <v>0.97187130300000002</v>
      </c>
      <c r="GH2050" s="152">
        <v>5.9801251459999998</v>
      </c>
      <c r="GI2050" s="152">
        <v>1.264865071</v>
      </c>
      <c r="GJ2050" s="152">
        <v>3.538918604</v>
      </c>
      <c r="GL2050" s="152">
        <v>3.4256537680000001</v>
      </c>
      <c r="GM2050" s="152">
        <v>0.54063807799999997</v>
      </c>
      <c r="GN2050" s="152">
        <v>4.1289148840000003</v>
      </c>
      <c r="GO2050" s="152">
        <v>0.42902595399999999</v>
      </c>
      <c r="GS2050" s="152">
        <v>11.860659249999999</v>
      </c>
      <c r="GT2050" s="152">
        <v>2.493464715</v>
      </c>
      <c r="GU2050" s="152">
        <v>1.2911780180000001</v>
      </c>
    </row>
    <row r="2051" spans="1:203">
      <c r="A2051" s="151">
        <v>8048</v>
      </c>
      <c r="B2051" s="152" t="s">
        <v>2859</v>
      </c>
      <c r="C2051" s="152" t="s">
        <v>2919</v>
      </c>
      <c r="D2051" s="152" t="s">
        <v>2920</v>
      </c>
      <c r="E2051" s="152" t="s">
        <v>3702</v>
      </c>
      <c r="F2051" s="152" t="s">
        <v>10497</v>
      </c>
      <c r="H2051" s="151">
        <v>311290</v>
      </c>
      <c r="J2051" s="151" t="s">
        <v>5237</v>
      </c>
      <c r="L2051" s="153" t="s">
        <v>5238</v>
      </c>
      <c r="M2051" s="153" t="s">
        <v>4022</v>
      </c>
      <c r="O2051" s="151">
        <v>2519</v>
      </c>
      <c r="P2051" s="152">
        <v>53.43</v>
      </c>
      <c r="Q2051" s="152">
        <v>-168.13</v>
      </c>
      <c r="R2051" s="152" t="s">
        <v>2027</v>
      </c>
      <c r="S2051" s="152" t="s">
        <v>2716</v>
      </c>
      <c r="T2051" s="152">
        <v>54.12</v>
      </c>
      <c r="U2051" s="152">
        <v>2.11</v>
      </c>
      <c r="V2051" s="152">
        <v>15.54</v>
      </c>
      <c r="X2051" s="152">
        <v>11.26</v>
      </c>
      <c r="AA2051" s="152">
        <v>2.56</v>
      </c>
      <c r="AB2051" s="152">
        <v>0.28000000000000003</v>
      </c>
      <c r="AC2051" s="152">
        <v>10.18</v>
      </c>
      <c r="AD2051" s="152">
        <v>2.65</v>
      </c>
      <c r="AE2051" s="152">
        <v>1.24</v>
      </c>
      <c r="AF2051" s="152">
        <v>0.31</v>
      </c>
      <c r="AI2051" s="152">
        <v>100.2574228</v>
      </c>
      <c r="AJ2051" s="152">
        <v>1.1599999999999999</v>
      </c>
      <c r="AK2051" s="156">
        <f t="shared" ref="AK2051:AK2114" si="32">AL2051/10000</f>
        <v>1.2999999999999999E-2</v>
      </c>
      <c r="AL2051" s="151">
        <v>130</v>
      </c>
      <c r="AM2051" s="151">
        <v>408</v>
      </c>
      <c r="AN2051" s="151">
        <v>307</v>
      </c>
      <c r="AO2051" s="151">
        <v>392</v>
      </c>
      <c r="DO2051" s="154">
        <v>73.358137299999996</v>
      </c>
      <c r="ED2051" s="152">
        <v>51.47</v>
      </c>
      <c r="EE2051" s="152">
        <v>1.65</v>
      </c>
      <c r="EF2051" s="152">
        <v>15.27</v>
      </c>
      <c r="EH2051" s="152">
        <v>11.30164123</v>
      </c>
      <c r="EK2051" s="152">
        <v>0.21</v>
      </c>
      <c r="EL2051" s="152">
        <v>4.96</v>
      </c>
      <c r="EM2051" s="152">
        <v>9.56</v>
      </c>
      <c r="EO2051" s="152">
        <v>2.61</v>
      </c>
      <c r="EP2051" s="152">
        <v>1.06</v>
      </c>
      <c r="EQ2051" s="152">
        <v>0.27</v>
      </c>
      <c r="ER2051" s="152">
        <v>98.361641230000004</v>
      </c>
      <c r="FA2051" s="152">
        <v>13.181814940000001</v>
      </c>
      <c r="FB2051" s="152">
        <v>1.2118397620000001</v>
      </c>
      <c r="FD2051" s="152">
        <v>44.74584162</v>
      </c>
      <c r="FE2051" s="152">
        <v>1.622915675</v>
      </c>
      <c r="FF2051" s="152">
        <v>416.38453579999998</v>
      </c>
      <c r="FG2051" s="152">
        <v>50.279552600000002</v>
      </c>
      <c r="FI2051" s="152">
        <v>32.08116588</v>
      </c>
      <c r="FJ2051" s="152">
        <v>24.931803219999999</v>
      </c>
      <c r="FK2051" s="152">
        <v>256.08825460000003</v>
      </c>
      <c r="FL2051" s="152">
        <v>111.1323421</v>
      </c>
      <c r="FM2051" s="152">
        <v>18.834173530000001</v>
      </c>
      <c r="FP2051" s="152">
        <v>28.350050360000001</v>
      </c>
      <c r="FQ2051" s="152">
        <v>343.09853329999999</v>
      </c>
      <c r="FR2051" s="152">
        <v>34.137516050000002</v>
      </c>
      <c r="FS2051" s="152">
        <v>133.28105020000001</v>
      </c>
      <c r="FT2051" s="152">
        <v>4.7120289309999999</v>
      </c>
      <c r="FX2051" s="152">
        <v>2.0059851759999998</v>
      </c>
      <c r="FY2051" s="152">
        <v>361.7912298</v>
      </c>
      <c r="FZ2051" s="152">
        <v>11.00853463</v>
      </c>
      <c r="GA2051" s="152">
        <v>27.040382229999999</v>
      </c>
      <c r="GB2051" s="152">
        <v>4.0560882930000002</v>
      </c>
      <c r="GC2051" s="152">
        <v>18.52270442</v>
      </c>
      <c r="GD2051" s="152">
        <v>4.9187270620000003</v>
      </c>
      <c r="GE2051" s="152">
        <v>1.4697816749999999</v>
      </c>
      <c r="GF2051" s="152">
        <v>5.6727613349999997</v>
      </c>
      <c r="GG2051" s="152">
        <v>0.97187130300000002</v>
      </c>
      <c r="GH2051" s="152">
        <v>5.9801251459999998</v>
      </c>
      <c r="GI2051" s="152">
        <v>1.264865071</v>
      </c>
      <c r="GJ2051" s="152">
        <v>3.538918604</v>
      </c>
      <c r="GL2051" s="152">
        <v>3.4256537680000001</v>
      </c>
      <c r="GM2051" s="152">
        <v>0.54063807799999997</v>
      </c>
      <c r="GN2051" s="152">
        <v>4.1289148840000003</v>
      </c>
      <c r="GO2051" s="152">
        <v>0.42902595399999999</v>
      </c>
      <c r="GS2051" s="152">
        <v>11.860659249999999</v>
      </c>
      <c r="GT2051" s="152">
        <v>2.493464715</v>
      </c>
      <c r="GU2051" s="152">
        <v>1.2911780180000001</v>
      </c>
    </row>
    <row r="2052" spans="1:203">
      <c r="A2052" s="151">
        <v>8049</v>
      </c>
      <c r="B2052" s="152" t="s">
        <v>2859</v>
      </c>
      <c r="C2052" s="152" t="s">
        <v>2919</v>
      </c>
      <c r="D2052" s="152" t="s">
        <v>2920</v>
      </c>
      <c r="E2052" s="152" t="s">
        <v>3702</v>
      </c>
      <c r="F2052" s="152" t="s">
        <v>10498</v>
      </c>
      <c r="H2052" s="151">
        <v>311290</v>
      </c>
      <c r="J2052" s="151" t="s">
        <v>5237</v>
      </c>
      <c r="L2052" s="153" t="s">
        <v>5238</v>
      </c>
      <c r="M2052" s="153" t="s">
        <v>3245</v>
      </c>
      <c r="O2052" s="151">
        <v>2519</v>
      </c>
      <c r="P2052" s="152">
        <v>53.43</v>
      </c>
      <c r="Q2052" s="152">
        <v>-168.13</v>
      </c>
      <c r="R2052" s="152" t="s">
        <v>2027</v>
      </c>
      <c r="S2052" s="152" t="s">
        <v>2716</v>
      </c>
      <c r="T2052" s="152">
        <v>54.03</v>
      </c>
      <c r="U2052" s="152">
        <v>2.0499999999999998</v>
      </c>
      <c r="V2052" s="152">
        <v>14.76</v>
      </c>
      <c r="X2052" s="152">
        <v>10.8</v>
      </c>
      <c r="AA2052" s="152">
        <v>3.09</v>
      </c>
      <c r="AB2052" s="152">
        <v>0.26</v>
      </c>
      <c r="AC2052" s="152">
        <v>9.44</v>
      </c>
      <c r="AD2052" s="152">
        <v>2.77</v>
      </c>
      <c r="AE2052" s="152">
        <v>1.22</v>
      </c>
      <c r="AF2052" s="152">
        <v>0.37</v>
      </c>
      <c r="AI2052" s="152">
        <v>98.79</v>
      </c>
      <c r="AJ2052" s="152">
        <v>1.55</v>
      </c>
      <c r="AK2052" s="156">
        <f t="shared" si="32"/>
        <v>2.3400000000000001E-2</v>
      </c>
      <c r="AL2052" s="151">
        <v>234</v>
      </c>
      <c r="AN2052" s="151">
        <v>150</v>
      </c>
      <c r="AO2052" s="151">
        <v>540</v>
      </c>
      <c r="ED2052" s="152">
        <v>51.47</v>
      </c>
      <c r="EE2052" s="152">
        <v>1.65</v>
      </c>
      <c r="EF2052" s="152">
        <v>15.27</v>
      </c>
      <c r="EH2052" s="152">
        <v>11.30164123</v>
      </c>
      <c r="EK2052" s="152">
        <v>0.21</v>
      </c>
      <c r="EL2052" s="152">
        <v>4.96</v>
      </c>
      <c r="EM2052" s="152">
        <v>9.56</v>
      </c>
      <c r="EO2052" s="152">
        <v>2.61</v>
      </c>
      <c r="EP2052" s="152">
        <v>1.06</v>
      </c>
      <c r="EQ2052" s="152">
        <v>0.27</v>
      </c>
      <c r="ER2052" s="152">
        <v>98.361641230000004</v>
      </c>
      <c r="FA2052" s="152">
        <v>13.181814940000001</v>
      </c>
      <c r="FB2052" s="152">
        <v>1.2118397620000001</v>
      </c>
      <c r="FD2052" s="152">
        <v>44.74584162</v>
      </c>
      <c r="FE2052" s="152">
        <v>1.622915675</v>
      </c>
      <c r="FF2052" s="152">
        <v>416.38453579999998</v>
      </c>
      <c r="FG2052" s="152">
        <v>50.279552600000002</v>
      </c>
      <c r="FI2052" s="152">
        <v>32.08116588</v>
      </c>
      <c r="FJ2052" s="152">
        <v>24.931803219999999</v>
      </c>
      <c r="FK2052" s="152">
        <v>256.08825460000003</v>
      </c>
      <c r="FL2052" s="152">
        <v>111.1323421</v>
      </c>
      <c r="FM2052" s="152">
        <v>18.834173530000001</v>
      </c>
      <c r="FP2052" s="152">
        <v>28.350050360000001</v>
      </c>
      <c r="FQ2052" s="152">
        <v>343.09853329999999</v>
      </c>
      <c r="FR2052" s="152">
        <v>34.137516050000002</v>
      </c>
      <c r="FS2052" s="152">
        <v>133.28105020000001</v>
      </c>
      <c r="FT2052" s="152">
        <v>4.7120289309999999</v>
      </c>
      <c r="FX2052" s="152">
        <v>2.0059851759999998</v>
      </c>
      <c r="FY2052" s="152">
        <v>361.7912298</v>
      </c>
      <c r="FZ2052" s="152">
        <v>11.00853463</v>
      </c>
      <c r="GA2052" s="152">
        <v>27.040382229999999</v>
      </c>
      <c r="GB2052" s="152">
        <v>4.0560882930000002</v>
      </c>
      <c r="GC2052" s="152">
        <v>18.52270442</v>
      </c>
      <c r="GD2052" s="152">
        <v>4.9187270620000003</v>
      </c>
      <c r="GE2052" s="152">
        <v>1.4697816749999999</v>
      </c>
      <c r="GF2052" s="152">
        <v>5.6727613349999997</v>
      </c>
      <c r="GG2052" s="152">
        <v>0.97187130300000002</v>
      </c>
      <c r="GH2052" s="152">
        <v>5.9801251459999998</v>
      </c>
      <c r="GI2052" s="152">
        <v>1.264865071</v>
      </c>
      <c r="GJ2052" s="152">
        <v>3.538918604</v>
      </c>
      <c r="GL2052" s="152">
        <v>3.4256537680000001</v>
      </c>
      <c r="GM2052" s="152">
        <v>0.54063807799999997</v>
      </c>
      <c r="GN2052" s="152">
        <v>4.1289148840000003</v>
      </c>
      <c r="GO2052" s="152">
        <v>0.42902595399999999</v>
      </c>
      <c r="GS2052" s="152">
        <v>11.860659249999999</v>
      </c>
      <c r="GT2052" s="152">
        <v>2.493464715</v>
      </c>
      <c r="GU2052" s="152">
        <v>1.2911780180000001</v>
      </c>
    </row>
    <row r="2053" spans="1:203">
      <c r="A2053" s="151">
        <v>8051</v>
      </c>
      <c r="B2053" s="152" t="s">
        <v>2859</v>
      </c>
      <c r="C2053" s="152" t="s">
        <v>2919</v>
      </c>
      <c r="D2053" s="152" t="s">
        <v>2920</v>
      </c>
      <c r="E2053" s="152" t="s">
        <v>3702</v>
      </c>
      <c r="F2053" s="152" t="s">
        <v>10499</v>
      </c>
      <c r="H2053" s="151">
        <v>311290</v>
      </c>
      <c r="I2053" s="153" t="s">
        <v>3703</v>
      </c>
      <c r="L2053" s="153" t="s">
        <v>3704</v>
      </c>
      <c r="M2053" s="153" t="s">
        <v>4022</v>
      </c>
      <c r="O2053" s="151">
        <v>2519</v>
      </c>
      <c r="P2053" s="152">
        <v>53.399729999999998</v>
      </c>
      <c r="Q2053" s="152">
        <v>-168.18057999999999</v>
      </c>
      <c r="R2053" s="152" t="s">
        <v>2027</v>
      </c>
      <c r="S2053" s="152" t="s">
        <v>2716</v>
      </c>
      <c r="T2053" s="152">
        <v>51.28</v>
      </c>
      <c r="U2053" s="152">
        <v>1.1000000000000001</v>
      </c>
      <c r="V2053" s="152">
        <v>15.27</v>
      </c>
      <c r="X2053" s="152">
        <v>11.81</v>
      </c>
      <c r="AA2053" s="152">
        <v>5.12</v>
      </c>
      <c r="AB2053" s="152">
        <v>0.2</v>
      </c>
      <c r="AC2053" s="152">
        <v>9.3000000000000007</v>
      </c>
      <c r="AD2053" s="152">
        <v>3.05</v>
      </c>
      <c r="AE2053" s="152">
        <v>0.77</v>
      </c>
      <c r="AF2053" s="152">
        <v>0.21</v>
      </c>
      <c r="AI2053" s="152">
        <v>98.126076909999995</v>
      </c>
      <c r="AJ2053" s="152">
        <v>2.46</v>
      </c>
      <c r="AK2053" s="156">
        <f t="shared" si="32"/>
        <v>1.5800000000000002E-2</v>
      </c>
      <c r="AL2053" s="151">
        <v>158</v>
      </c>
      <c r="AM2053" s="151">
        <v>331</v>
      </c>
      <c r="AN2053" s="151">
        <v>789</v>
      </c>
      <c r="AO2053" s="151">
        <v>630</v>
      </c>
      <c r="AQ2053" s="152">
        <v>26.37</v>
      </c>
      <c r="AW2053" s="152">
        <v>37</v>
      </c>
      <c r="AY2053" s="151">
        <v>407.59</v>
      </c>
      <c r="AZ2053" s="152">
        <v>27.68</v>
      </c>
      <c r="BB2053" s="152">
        <v>18.14</v>
      </c>
      <c r="BC2053" s="152">
        <v>254</v>
      </c>
      <c r="BD2053" s="152">
        <v>108.66</v>
      </c>
      <c r="BG2053" s="152">
        <v>17.690000000000001</v>
      </c>
      <c r="BH2053" s="152">
        <v>267.44</v>
      </c>
      <c r="BI2053" s="152">
        <v>20.34</v>
      </c>
      <c r="BJ2053" s="152">
        <v>71.22</v>
      </c>
      <c r="BK2053" s="152">
        <v>2.12</v>
      </c>
      <c r="BO2053" s="152">
        <v>217.25</v>
      </c>
      <c r="BP2053" s="152">
        <v>5.0999999999999996</v>
      </c>
      <c r="BQ2053" s="152">
        <v>12.23</v>
      </c>
      <c r="BR2053" s="152">
        <v>2.17</v>
      </c>
      <c r="BS2053" s="152">
        <v>10.73</v>
      </c>
      <c r="BT2053" s="152">
        <v>3.18</v>
      </c>
      <c r="BU2053" s="152">
        <v>1.06</v>
      </c>
      <c r="BV2053" s="152">
        <v>3.7</v>
      </c>
      <c r="BX2053" s="152">
        <v>4.0999999999999996</v>
      </c>
      <c r="BZ2053" s="152">
        <v>2.6</v>
      </c>
      <c r="CB2053" s="152">
        <v>2.74</v>
      </c>
      <c r="CC2053" s="152">
        <v>0.44</v>
      </c>
      <c r="CD2053" s="152">
        <v>2.75</v>
      </c>
      <c r="CH2053" s="152">
        <v>8.67</v>
      </c>
      <c r="CJ2053" s="152">
        <v>1.51</v>
      </c>
      <c r="CK2053" s="152">
        <v>0.79</v>
      </c>
      <c r="DO2053" s="154">
        <v>74.625605879999995</v>
      </c>
      <c r="ED2053" s="152">
        <v>52.42</v>
      </c>
      <c r="EE2053" s="152">
        <v>1.35</v>
      </c>
      <c r="EF2053" s="152">
        <v>15.77</v>
      </c>
      <c r="EH2053" s="152">
        <v>11.53</v>
      </c>
      <c r="EK2053" s="152">
        <v>0.21</v>
      </c>
      <c r="EL2053" s="152">
        <v>4.8899999999999997</v>
      </c>
      <c r="EM2053" s="152">
        <v>9.75</v>
      </c>
      <c r="EO2053" s="152">
        <v>3.12</v>
      </c>
      <c r="EP2053" s="152">
        <v>0.79</v>
      </c>
      <c r="EQ2053" s="152">
        <v>0.18</v>
      </c>
      <c r="ER2053" s="152">
        <v>100.01</v>
      </c>
      <c r="FA2053" s="152">
        <v>10.945536499999999</v>
      </c>
      <c r="FB2053" s="152">
        <v>0.83824815900000005</v>
      </c>
      <c r="FD2053" s="152">
        <v>42.451637060000003</v>
      </c>
      <c r="FE2053" s="152">
        <v>1.2977916060000001</v>
      </c>
      <c r="FF2053" s="152">
        <v>431.96316630000001</v>
      </c>
      <c r="FG2053" s="152">
        <v>22.309260429999998</v>
      </c>
      <c r="FI2053" s="152">
        <v>32.432973619999999</v>
      </c>
      <c r="FJ2053" s="152">
        <v>16.78073693</v>
      </c>
      <c r="FK2053" s="152">
        <v>182.11985480000001</v>
      </c>
      <c r="FL2053" s="152">
        <v>95.96308148</v>
      </c>
      <c r="FM2053" s="152">
        <v>18.598756850000001</v>
      </c>
      <c r="FP2053" s="152">
        <v>18.20399961</v>
      </c>
      <c r="FQ2053" s="152">
        <v>328.23861579999999</v>
      </c>
      <c r="FR2053" s="152">
        <v>23.458776589999999</v>
      </c>
      <c r="FS2053" s="152">
        <v>84.551484700000003</v>
      </c>
      <c r="FT2053" s="152">
        <v>2.966210792</v>
      </c>
      <c r="FX2053" s="152">
        <v>1.1160732440000001</v>
      </c>
      <c r="FY2053" s="152">
        <v>254.85441700000001</v>
      </c>
      <c r="FZ2053" s="152">
        <v>7.0329788239999997</v>
      </c>
      <c r="GA2053" s="152">
        <v>17.458137409999999</v>
      </c>
      <c r="GB2053" s="152">
        <v>2.5753972439999999</v>
      </c>
      <c r="GC2053" s="152">
        <v>12.064503200000001</v>
      </c>
      <c r="GD2053" s="152">
        <v>3.2786296269999999</v>
      </c>
      <c r="GE2053" s="152">
        <v>1.110348522</v>
      </c>
      <c r="GF2053" s="152">
        <v>3.8164316079999998</v>
      </c>
      <c r="GG2053" s="152">
        <v>0.66565822100000005</v>
      </c>
      <c r="GH2053" s="152">
        <v>4.126674854</v>
      </c>
      <c r="GI2053" s="152">
        <v>0.87585835099999998</v>
      </c>
      <c r="GJ2053" s="152">
        <v>2.4553843280000001</v>
      </c>
      <c r="GL2053" s="152">
        <v>2.3837696039999998</v>
      </c>
      <c r="GM2053" s="152">
        <v>0.37573568899999998</v>
      </c>
      <c r="GN2053" s="152">
        <v>2.5540352670000002</v>
      </c>
      <c r="GO2053" s="152">
        <v>0.222250278</v>
      </c>
      <c r="GS2053" s="152">
        <v>6.1771444740000003</v>
      </c>
      <c r="GT2053" s="152">
        <v>1.433395551</v>
      </c>
      <c r="GU2053" s="152">
        <v>0.71250980600000002</v>
      </c>
    </row>
    <row r="2054" spans="1:203">
      <c r="A2054" s="151">
        <v>8053</v>
      </c>
      <c r="B2054" s="152" t="s">
        <v>2859</v>
      </c>
      <c r="C2054" s="152" t="s">
        <v>2919</v>
      </c>
      <c r="D2054" s="152" t="s">
        <v>2920</v>
      </c>
      <c r="E2054" s="152" t="s">
        <v>3702</v>
      </c>
      <c r="F2054" s="152" t="s">
        <v>10500</v>
      </c>
      <c r="H2054" s="151">
        <v>311290</v>
      </c>
      <c r="I2054" s="153" t="s">
        <v>3703</v>
      </c>
      <c r="L2054" s="153" t="s">
        <v>3704</v>
      </c>
      <c r="M2054" s="153" t="s">
        <v>3064</v>
      </c>
      <c r="O2054" s="151">
        <v>2519</v>
      </c>
      <c r="P2054" s="152">
        <v>53.399729999999998</v>
      </c>
      <c r="Q2054" s="152">
        <v>-168.18057999999999</v>
      </c>
      <c r="R2054" s="152" t="s">
        <v>2027</v>
      </c>
      <c r="S2054" s="152" t="s">
        <v>2716</v>
      </c>
      <c r="T2054" s="152">
        <v>50.44</v>
      </c>
      <c r="U2054" s="152">
        <v>1</v>
      </c>
      <c r="V2054" s="152">
        <v>16.23</v>
      </c>
      <c r="X2054" s="152">
        <v>10.14</v>
      </c>
      <c r="AA2054" s="152">
        <v>5.34</v>
      </c>
      <c r="AB2054" s="152">
        <v>0.17</v>
      </c>
      <c r="AC2054" s="152">
        <v>11.59</v>
      </c>
      <c r="AD2054" s="152">
        <v>2.67</v>
      </c>
      <c r="AE2054" s="152">
        <v>0.41</v>
      </c>
      <c r="AF2054" s="152">
        <v>0.14000000000000001</v>
      </c>
      <c r="AI2054" s="152">
        <v>98.194618210000002</v>
      </c>
      <c r="AJ2054" s="152">
        <v>2.06</v>
      </c>
      <c r="AK2054" s="156">
        <f t="shared" si="32"/>
        <v>1.6999999999999999E-3</v>
      </c>
      <c r="AL2054" s="151">
        <v>17</v>
      </c>
      <c r="AM2054" s="151">
        <v>204</v>
      </c>
      <c r="AN2054" s="151">
        <v>411</v>
      </c>
      <c r="AO2054" s="151">
        <v>486</v>
      </c>
      <c r="DO2054" s="154">
        <v>79.921233700000002</v>
      </c>
      <c r="ED2054" s="152">
        <v>52.42</v>
      </c>
      <c r="EE2054" s="152">
        <v>1.35</v>
      </c>
      <c r="EF2054" s="152">
        <v>15.77</v>
      </c>
      <c r="EH2054" s="152">
        <v>11.53</v>
      </c>
      <c r="EK2054" s="152">
        <v>0.21</v>
      </c>
      <c r="EL2054" s="152">
        <v>4.8899999999999997</v>
      </c>
      <c r="EM2054" s="152">
        <v>9.75</v>
      </c>
      <c r="EO2054" s="152">
        <v>3.12</v>
      </c>
      <c r="EP2054" s="152">
        <v>0.79</v>
      </c>
      <c r="EQ2054" s="152">
        <v>0.18</v>
      </c>
      <c r="ER2054" s="152">
        <v>100.01</v>
      </c>
      <c r="FA2054" s="152">
        <v>10.945536499999999</v>
      </c>
      <c r="FB2054" s="152">
        <v>0.83824815900000005</v>
      </c>
      <c r="FD2054" s="152">
        <v>42.451637060000003</v>
      </c>
      <c r="FE2054" s="152">
        <v>1.2977916060000001</v>
      </c>
      <c r="FF2054" s="152">
        <v>431.96316630000001</v>
      </c>
      <c r="FG2054" s="152">
        <v>22.309260429999998</v>
      </c>
      <c r="FI2054" s="152">
        <v>32.432973619999999</v>
      </c>
      <c r="FJ2054" s="152">
        <v>16.78073693</v>
      </c>
      <c r="FK2054" s="152">
        <v>182.11985480000001</v>
      </c>
      <c r="FL2054" s="152">
        <v>95.96308148</v>
      </c>
      <c r="FM2054" s="152">
        <v>18.598756850000001</v>
      </c>
      <c r="FP2054" s="152">
        <v>18.20399961</v>
      </c>
      <c r="FQ2054" s="152">
        <v>328.23861579999999</v>
      </c>
      <c r="FR2054" s="152">
        <v>23.458776589999999</v>
      </c>
      <c r="FS2054" s="152">
        <v>84.551484700000003</v>
      </c>
      <c r="FT2054" s="152">
        <v>2.966210792</v>
      </c>
      <c r="FX2054" s="152">
        <v>1.1160732440000001</v>
      </c>
      <c r="FY2054" s="152">
        <v>254.85441700000001</v>
      </c>
      <c r="FZ2054" s="152">
        <v>7.0329788239999997</v>
      </c>
      <c r="GA2054" s="152">
        <v>17.458137409999999</v>
      </c>
      <c r="GB2054" s="152">
        <v>2.5753972439999999</v>
      </c>
      <c r="GC2054" s="152">
        <v>12.064503200000001</v>
      </c>
      <c r="GD2054" s="152">
        <v>3.2786296269999999</v>
      </c>
      <c r="GE2054" s="152">
        <v>1.110348522</v>
      </c>
      <c r="GF2054" s="152">
        <v>3.8164316079999998</v>
      </c>
      <c r="GG2054" s="152">
        <v>0.66565822100000005</v>
      </c>
      <c r="GH2054" s="152">
        <v>4.126674854</v>
      </c>
      <c r="GI2054" s="152">
        <v>0.87585835099999998</v>
      </c>
      <c r="GJ2054" s="152">
        <v>2.4553843280000001</v>
      </c>
      <c r="GL2054" s="152">
        <v>2.3837696039999998</v>
      </c>
      <c r="GM2054" s="152">
        <v>0.37573568899999998</v>
      </c>
      <c r="GN2054" s="152">
        <v>2.5540352670000002</v>
      </c>
      <c r="GO2054" s="152">
        <v>0.222250278</v>
      </c>
      <c r="GS2054" s="152">
        <v>6.1771444740000003</v>
      </c>
      <c r="GT2054" s="152">
        <v>1.433395551</v>
      </c>
      <c r="GU2054" s="152">
        <v>0.71250980600000002</v>
      </c>
    </row>
    <row r="2055" spans="1:203">
      <c r="A2055" s="151">
        <v>8054</v>
      </c>
      <c r="B2055" s="152" t="s">
        <v>2859</v>
      </c>
      <c r="C2055" s="152" t="s">
        <v>2919</v>
      </c>
      <c r="D2055" s="152" t="s">
        <v>2920</v>
      </c>
      <c r="E2055" s="152" t="s">
        <v>3702</v>
      </c>
      <c r="F2055" s="152" t="s">
        <v>10501</v>
      </c>
      <c r="H2055" s="151">
        <v>311290</v>
      </c>
      <c r="I2055" s="153" t="s">
        <v>3703</v>
      </c>
      <c r="L2055" s="153" t="s">
        <v>3704</v>
      </c>
      <c r="M2055" s="153" t="s">
        <v>4275</v>
      </c>
      <c r="O2055" s="151">
        <v>2519</v>
      </c>
      <c r="P2055" s="152">
        <v>53.399729999999998</v>
      </c>
      <c r="Q2055" s="152">
        <v>-168.18057999999999</v>
      </c>
      <c r="R2055" s="152" t="s">
        <v>2027</v>
      </c>
      <c r="S2055" s="152" t="s">
        <v>2716</v>
      </c>
      <c r="T2055" s="152">
        <v>49.76</v>
      </c>
      <c r="U2055" s="152">
        <v>0.92</v>
      </c>
      <c r="V2055" s="152">
        <v>16.5</v>
      </c>
      <c r="X2055" s="152">
        <v>10.210000000000001</v>
      </c>
      <c r="AA2055" s="152">
        <v>4.99</v>
      </c>
      <c r="AB2055" s="152">
        <v>0.18</v>
      </c>
      <c r="AC2055" s="152">
        <v>11.88</v>
      </c>
      <c r="AD2055" s="152">
        <v>2.66</v>
      </c>
      <c r="AE2055" s="152">
        <v>0.46</v>
      </c>
      <c r="AF2055" s="152">
        <v>0.13</v>
      </c>
      <c r="AI2055" s="152">
        <v>97.709704189999997</v>
      </c>
      <c r="AJ2055" s="152">
        <v>1.9</v>
      </c>
      <c r="AK2055" s="156">
        <f t="shared" si="32"/>
        <v>5.8999999999999999E-3</v>
      </c>
      <c r="AL2055" s="151">
        <v>59</v>
      </c>
      <c r="AM2055" s="151">
        <v>181</v>
      </c>
      <c r="AN2055" s="151">
        <v>423</v>
      </c>
      <c r="AO2055" s="151">
        <v>402</v>
      </c>
      <c r="DO2055" s="154">
        <v>80.282336360000002</v>
      </c>
      <c r="ED2055" s="152">
        <v>52.42</v>
      </c>
      <c r="EE2055" s="152">
        <v>1.35</v>
      </c>
      <c r="EF2055" s="152">
        <v>15.77</v>
      </c>
      <c r="EH2055" s="152">
        <v>11.53</v>
      </c>
      <c r="EK2055" s="152">
        <v>0.21</v>
      </c>
      <c r="EL2055" s="152">
        <v>4.8899999999999997</v>
      </c>
      <c r="EM2055" s="152">
        <v>9.75</v>
      </c>
      <c r="EO2055" s="152">
        <v>3.12</v>
      </c>
      <c r="EP2055" s="152">
        <v>0.79</v>
      </c>
      <c r="EQ2055" s="152">
        <v>0.18</v>
      </c>
      <c r="ER2055" s="152">
        <v>100.01</v>
      </c>
      <c r="FA2055" s="152">
        <v>10.945536499999999</v>
      </c>
      <c r="FB2055" s="152">
        <v>0.83824815900000005</v>
      </c>
      <c r="FD2055" s="152">
        <v>42.451637060000003</v>
      </c>
      <c r="FE2055" s="152">
        <v>1.2977916060000001</v>
      </c>
      <c r="FF2055" s="152">
        <v>431.96316630000001</v>
      </c>
      <c r="FG2055" s="152">
        <v>22.309260429999998</v>
      </c>
      <c r="FI2055" s="152">
        <v>32.432973619999999</v>
      </c>
      <c r="FJ2055" s="152">
        <v>16.78073693</v>
      </c>
      <c r="FK2055" s="152">
        <v>182.11985480000001</v>
      </c>
      <c r="FL2055" s="152">
        <v>95.96308148</v>
      </c>
      <c r="FM2055" s="152">
        <v>18.598756850000001</v>
      </c>
      <c r="FP2055" s="152">
        <v>18.20399961</v>
      </c>
      <c r="FQ2055" s="152">
        <v>328.23861579999999</v>
      </c>
      <c r="FR2055" s="152">
        <v>23.458776589999999</v>
      </c>
      <c r="FS2055" s="152">
        <v>84.551484700000003</v>
      </c>
      <c r="FT2055" s="152">
        <v>2.966210792</v>
      </c>
      <c r="FX2055" s="152">
        <v>1.1160732440000001</v>
      </c>
      <c r="FY2055" s="152">
        <v>254.85441700000001</v>
      </c>
      <c r="FZ2055" s="152">
        <v>7.0329788239999997</v>
      </c>
      <c r="GA2055" s="152">
        <v>17.458137409999999</v>
      </c>
      <c r="GB2055" s="152">
        <v>2.5753972439999999</v>
      </c>
      <c r="GC2055" s="152">
        <v>12.064503200000001</v>
      </c>
      <c r="GD2055" s="152">
        <v>3.2786296269999999</v>
      </c>
      <c r="GE2055" s="152">
        <v>1.110348522</v>
      </c>
      <c r="GF2055" s="152">
        <v>3.8164316079999998</v>
      </c>
      <c r="GG2055" s="152">
        <v>0.66565822100000005</v>
      </c>
      <c r="GH2055" s="152">
        <v>4.126674854</v>
      </c>
      <c r="GI2055" s="152">
        <v>0.87585835099999998</v>
      </c>
      <c r="GJ2055" s="152">
        <v>2.4553843280000001</v>
      </c>
      <c r="GL2055" s="152">
        <v>2.3837696039999998</v>
      </c>
      <c r="GM2055" s="152">
        <v>0.37573568899999998</v>
      </c>
      <c r="GN2055" s="152">
        <v>2.5540352670000002</v>
      </c>
      <c r="GO2055" s="152">
        <v>0.222250278</v>
      </c>
      <c r="GS2055" s="152">
        <v>6.1771444740000003</v>
      </c>
      <c r="GT2055" s="152">
        <v>1.433395551</v>
      </c>
      <c r="GU2055" s="152">
        <v>0.71250980600000002</v>
      </c>
    </row>
    <row r="2056" spans="1:203">
      <c r="A2056" s="151">
        <v>8057</v>
      </c>
      <c r="B2056" s="152" t="s">
        <v>2859</v>
      </c>
      <c r="C2056" s="152" t="s">
        <v>2919</v>
      </c>
      <c r="D2056" s="152" t="s">
        <v>2920</v>
      </c>
      <c r="E2056" s="152" t="s">
        <v>3702</v>
      </c>
      <c r="F2056" s="152" t="s">
        <v>10502</v>
      </c>
      <c r="H2056" s="151">
        <v>311290</v>
      </c>
      <c r="L2056" s="153" t="s">
        <v>4496</v>
      </c>
      <c r="M2056" s="153" t="s">
        <v>4834</v>
      </c>
      <c r="O2056" s="151">
        <v>2519</v>
      </c>
      <c r="P2056" s="152">
        <v>53.43</v>
      </c>
      <c r="Q2056" s="152">
        <v>-168.13</v>
      </c>
      <c r="R2056" s="152" t="s">
        <v>2027</v>
      </c>
      <c r="S2056" s="152" t="s">
        <v>2720</v>
      </c>
      <c r="T2056" s="152">
        <v>51.56</v>
      </c>
      <c r="U2056" s="152">
        <v>1.1499999999999999</v>
      </c>
      <c r="V2056" s="152">
        <v>16.18</v>
      </c>
      <c r="X2056" s="152">
        <v>10.01</v>
      </c>
      <c r="AA2056" s="152">
        <v>5.19</v>
      </c>
      <c r="AB2056" s="152">
        <v>0.22</v>
      </c>
      <c r="AC2056" s="152">
        <v>9.19</v>
      </c>
      <c r="AD2056" s="152">
        <v>2.76</v>
      </c>
      <c r="AE2056" s="152">
        <v>0.61</v>
      </c>
      <c r="AF2056" s="152">
        <v>0.09</v>
      </c>
      <c r="AI2056" s="152">
        <v>96.956000000000003</v>
      </c>
      <c r="AJ2056" s="152">
        <v>3.34</v>
      </c>
      <c r="AK2056" s="156">
        <f t="shared" si="32"/>
        <v>5.0599999999999999E-2</v>
      </c>
      <c r="AL2056" s="151">
        <v>506</v>
      </c>
      <c r="AN2056" s="151">
        <v>691</v>
      </c>
      <c r="AO2056" s="151">
        <v>670</v>
      </c>
      <c r="DP2056" s="152">
        <v>81.400000000000006</v>
      </c>
      <c r="ED2056" s="152">
        <v>51.25</v>
      </c>
      <c r="EE2056" s="152">
        <v>1.05</v>
      </c>
      <c r="EF2056" s="152">
        <v>17.21</v>
      </c>
      <c r="EH2056" s="152">
        <v>9.0971013420000002</v>
      </c>
      <c r="EK2056" s="152">
        <v>0.18</v>
      </c>
      <c r="EL2056" s="152">
        <v>4.9000000000000004</v>
      </c>
      <c r="EM2056" s="152">
        <v>10.11</v>
      </c>
      <c r="EO2056" s="152">
        <v>2.85</v>
      </c>
      <c r="EP2056" s="152">
        <v>0.75</v>
      </c>
      <c r="EQ2056" s="152">
        <v>0.15</v>
      </c>
      <c r="ER2056" s="152">
        <v>97.547101339999998</v>
      </c>
      <c r="FA2056" s="152">
        <v>9.1340556419999999</v>
      </c>
      <c r="FB2056" s="152">
        <v>0.792156156</v>
      </c>
      <c r="FD2056" s="152">
        <v>37.75760665</v>
      </c>
      <c r="FE2056" s="152">
        <v>1.0750812759999999</v>
      </c>
      <c r="FF2056" s="152">
        <v>320.25266579999999</v>
      </c>
      <c r="FG2056" s="152">
        <v>43.974325960000002</v>
      </c>
      <c r="FI2056" s="152">
        <v>29.641741410000002</v>
      </c>
      <c r="FJ2056" s="152">
        <v>19.430022730000001</v>
      </c>
      <c r="FK2056" s="152">
        <v>147.87887190000001</v>
      </c>
      <c r="FL2056" s="152">
        <v>83.364482890000005</v>
      </c>
      <c r="FM2056" s="152">
        <v>18.86981639</v>
      </c>
      <c r="FP2056" s="152">
        <v>17.041819749999998</v>
      </c>
      <c r="FQ2056" s="152">
        <v>367.351653</v>
      </c>
      <c r="FR2056" s="152">
        <v>20.996302239999999</v>
      </c>
      <c r="FS2056" s="152">
        <v>81.689989550000007</v>
      </c>
      <c r="FT2056" s="152">
        <v>2.980838978</v>
      </c>
      <c r="FX2056" s="152">
        <v>0.93156325900000003</v>
      </c>
      <c r="FY2056" s="152">
        <v>245.41089059999999</v>
      </c>
      <c r="FZ2056" s="152">
        <v>6.6518781709999999</v>
      </c>
      <c r="GA2056" s="152">
        <v>16.58191755</v>
      </c>
      <c r="GB2056" s="152">
        <v>2.391826231</v>
      </c>
      <c r="GC2056" s="152">
        <v>11.09867947</v>
      </c>
      <c r="GD2056" s="152">
        <v>2.9764685289999999</v>
      </c>
      <c r="GE2056" s="152">
        <v>1.0359519850000001</v>
      </c>
      <c r="GF2056" s="152">
        <v>3.4619871369999999</v>
      </c>
      <c r="GG2056" s="152">
        <v>0.59379985000000002</v>
      </c>
      <c r="GH2056" s="152">
        <v>3.6969794359999999</v>
      </c>
      <c r="GI2056" s="152">
        <v>0.77248933900000005</v>
      </c>
      <c r="GJ2056" s="152">
        <v>2.1569785879999999</v>
      </c>
      <c r="GL2056" s="152">
        <v>2.1260113700000001</v>
      </c>
      <c r="GM2056" s="152">
        <v>0.32873829700000001</v>
      </c>
      <c r="GN2056" s="152">
        <v>2.4006010230000001</v>
      </c>
      <c r="GO2056" s="152">
        <v>0.22112965600000001</v>
      </c>
      <c r="GS2056" s="152">
        <v>5.4762915359999997</v>
      </c>
      <c r="GT2056" s="152">
        <v>1.377235751</v>
      </c>
      <c r="GU2056" s="152">
        <v>0.68607863800000002</v>
      </c>
    </row>
    <row r="2057" spans="1:203">
      <c r="A2057" s="151">
        <v>8059</v>
      </c>
      <c r="B2057" s="152" t="s">
        <v>2859</v>
      </c>
      <c r="C2057" s="152" t="s">
        <v>2919</v>
      </c>
      <c r="D2057" s="152" t="s">
        <v>2920</v>
      </c>
      <c r="E2057" s="152" t="s">
        <v>3702</v>
      </c>
      <c r="F2057" s="152" t="s">
        <v>10503</v>
      </c>
      <c r="H2057" s="151">
        <v>311290</v>
      </c>
      <c r="I2057" s="153" t="s">
        <v>3703</v>
      </c>
      <c r="L2057" s="153" t="s">
        <v>3704</v>
      </c>
      <c r="M2057" s="153" t="s">
        <v>4266</v>
      </c>
      <c r="O2057" s="151">
        <v>2519</v>
      </c>
      <c r="P2057" s="152">
        <v>53.399729999999998</v>
      </c>
      <c r="Q2057" s="152">
        <v>-168.18057999999999</v>
      </c>
      <c r="R2057" s="152" t="s">
        <v>2027</v>
      </c>
      <c r="S2057" s="152" t="s">
        <v>2720</v>
      </c>
      <c r="T2057" s="152">
        <v>49.74</v>
      </c>
      <c r="U2057" s="152">
        <v>1.03</v>
      </c>
      <c r="V2057" s="152">
        <v>16.399999999999999</v>
      </c>
      <c r="X2057" s="152">
        <v>10.82</v>
      </c>
      <c r="AA2057" s="152">
        <v>5.79</v>
      </c>
      <c r="AB2057" s="152">
        <v>0.2</v>
      </c>
      <c r="AC2057" s="152">
        <v>10.76</v>
      </c>
      <c r="AD2057" s="152">
        <v>2.71</v>
      </c>
      <c r="AE2057" s="152">
        <v>0.41</v>
      </c>
      <c r="AF2057" s="152">
        <v>0.21</v>
      </c>
      <c r="AI2057" s="152">
        <v>98.091645119999995</v>
      </c>
      <c r="AJ2057" s="152">
        <v>2.37</v>
      </c>
      <c r="AK2057" s="156">
        <f t="shared" si="32"/>
        <v>3.8999999999999998E-3</v>
      </c>
      <c r="AL2057" s="151">
        <v>39</v>
      </c>
      <c r="AM2057" s="151">
        <v>183</v>
      </c>
      <c r="AN2057" s="151">
        <v>541</v>
      </c>
      <c r="AO2057" s="151">
        <v>406</v>
      </c>
      <c r="DP2057" s="152">
        <v>83.1</v>
      </c>
      <c r="ED2057" s="152">
        <v>52.42</v>
      </c>
      <c r="EE2057" s="152">
        <v>1.35</v>
      </c>
      <c r="EF2057" s="152">
        <v>15.77</v>
      </c>
      <c r="EH2057" s="152">
        <v>11.53</v>
      </c>
      <c r="EK2057" s="152">
        <v>0.21</v>
      </c>
      <c r="EL2057" s="152">
        <v>4.8899999999999997</v>
      </c>
      <c r="EM2057" s="152">
        <v>9.75</v>
      </c>
      <c r="EO2057" s="152">
        <v>3.12</v>
      </c>
      <c r="EP2057" s="152">
        <v>0.79</v>
      </c>
      <c r="EQ2057" s="152">
        <v>0.18</v>
      </c>
      <c r="ER2057" s="152">
        <v>100.01</v>
      </c>
      <c r="FA2057" s="152">
        <v>10.945536499999999</v>
      </c>
      <c r="FB2057" s="152">
        <v>0.83824815900000005</v>
      </c>
      <c r="FD2057" s="152">
        <v>42.451637060000003</v>
      </c>
      <c r="FE2057" s="152">
        <v>1.2977916060000001</v>
      </c>
      <c r="FF2057" s="152">
        <v>431.96316630000001</v>
      </c>
      <c r="FG2057" s="152">
        <v>22.309260429999998</v>
      </c>
      <c r="FI2057" s="152">
        <v>32.432973619999999</v>
      </c>
      <c r="FJ2057" s="152">
        <v>16.78073693</v>
      </c>
      <c r="FK2057" s="152">
        <v>182.11985480000001</v>
      </c>
      <c r="FL2057" s="152">
        <v>95.96308148</v>
      </c>
      <c r="FM2057" s="152">
        <v>18.598756850000001</v>
      </c>
      <c r="FP2057" s="152">
        <v>18.20399961</v>
      </c>
      <c r="FQ2057" s="152">
        <v>328.23861579999999</v>
      </c>
      <c r="FR2057" s="152">
        <v>23.458776589999999</v>
      </c>
      <c r="FS2057" s="152">
        <v>84.551484700000003</v>
      </c>
      <c r="FT2057" s="152">
        <v>2.966210792</v>
      </c>
      <c r="FX2057" s="152">
        <v>1.1160732440000001</v>
      </c>
      <c r="FY2057" s="152">
        <v>254.85441700000001</v>
      </c>
      <c r="FZ2057" s="152">
        <v>7.0329788239999997</v>
      </c>
      <c r="GA2057" s="152">
        <v>17.458137409999999</v>
      </c>
      <c r="GB2057" s="152">
        <v>2.5753972439999999</v>
      </c>
      <c r="GC2057" s="152">
        <v>12.064503200000001</v>
      </c>
      <c r="GD2057" s="152">
        <v>3.2786296269999999</v>
      </c>
      <c r="GE2057" s="152">
        <v>1.110348522</v>
      </c>
      <c r="GF2057" s="152">
        <v>3.8164316079999998</v>
      </c>
      <c r="GG2057" s="152">
        <v>0.66565822100000005</v>
      </c>
      <c r="GH2057" s="152">
        <v>4.126674854</v>
      </c>
      <c r="GI2057" s="152">
        <v>0.87585835099999998</v>
      </c>
      <c r="GJ2057" s="152">
        <v>2.4553843280000001</v>
      </c>
      <c r="GL2057" s="152">
        <v>2.3837696039999998</v>
      </c>
      <c r="GM2057" s="152">
        <v>0.37573568899999998</v>
      </c>
      <c r="GN2057" s="152">
        <v>2.5540352670000002</v>
      </c>
      <c r="GO2057" s="152">
        <v>0.222250278</v>
      </c>
      <c r="GS2057" s="152">
        <v>6.1771444740000003</v>
      </c>
      <c r="GT2057" s="152">
        <v>1.433395551</v>
      </c>
      <c r="GU2057" s="152">
        <v>0.71250980600000002</v>
      </c>
    </row>
    <row r="2058" spans="1:203">
      <c r="A2058" s="151">
        <v>8060</v>
      </c>
      <c r="B2058" s="152" t="s">
        <v>2859</v>
      </c>
      <c r="C2058" s="152" t="s">
        <v>2919</v>
      </c>
      <c r="D2058" s="152" t="s">
        <v>2920</v>
      </c>
      <c r="E2058" s="152" t="s">
        <v>3702</v>
      </c>
      <c r="F2058" s="152" t="s">
        <v>10504</v>
      </c>
      <c r="H2058" s="151">
        <v>311290</v>
      </c>
      <c r="I2058" s="153" t="s">
        <v>3703</v>
      </c>
      <c r="L2058" s="153" t="s">
        <v>3704</v>
      </c>
      <c r="M2058" s="153" t="s">
        <v>4771</v>
      </c>
      <c r="O2058" s="151">
        <v>2519</v>
      </c>
      <c r="P2058" s="152">
        <v>53.399729999999998</v>
      </c>
      <c r="Q2058" s="152">
        <v>-168.18057999999999</v>
      </c>
      <c r="R2058" s="152" t="s">
        <v>2027</v>
      </c>
      <c r="S2058" s="152" t="s">
        <v>2720</v>
      </c>
      <c r="T2058" s="152">
        <v>55.56</v>
      </c>
      <c r="U2058" s="152">
        <v>1.36</v>
      </c>
      <c r="V2058" s="152">
        <v>13.33</v>
      </c>
      <c r="X2058" s="152">
        <v>10.42</v>
      </c>
      <c r="AA2058" s="152">
        <v>3.94</v>
      </c>
      <c r="AB2058" s="152">
        <v>0.28000000000000003</v>
      </c>
      <c r="AC2058" s="152">
        <v>8.0399999999999991</v>
      </c>
      <c r="AD2058" s="152">
        <v>2.57</v>
      </c>
      <c r="AE2058" s="152">
        <v>1.4</v>
      </c>
      <c r="AF2058" s="152">
        <v>0.47</v>
      </c>
      <c r="AI2058" s="152">
        <v>97.364335060000002</v>
      </c>
      <c r="AJ2058" s="152">
        <v>1.51</v>
      </c>
      <c r="AK2058" s="156">
        <f t="shared" si="32"/>
        <v>8.6E-3</v>
      </c>
      <c r="AL2058" s="151">
        <v>86</v>
      </c>
      <c r="AM2058" s="151">
        <v>461</v>
      </c>
      <c r="AN2058" s="151">
        <v>766</v>
      </c>
      <c r="AO2058" s="151">
        <v>636</v>
      </c>
      <c r="DP2058" s="152">
        <v>76.7</v>
      </c>
      <c r="ED2058" s="152">
        <v>52.42</v>
      </c>
      <c r="EE2058" s="152">
        <v>1.35</v>
      </c>
      <c r="EF2058" s="152">
        <v>15.77</v>
      </c>
      <c r="EH2058" s="152">
        <v>11.53</v>
      </c>
      <c r="EK2058" s="152">
        <v>0.21</v>
      </c>
      <c r="EL2058" s="152">
        <v>4.8899999999999997</v>
      </c>
      <c r="EM2058" s="152">
        <v>9.75</v>
      </c>
      <c r="EO2058" s="152">
        <v>3.12</v>
      </c>
      <c r="EP2058" s="152">
        <v>0.79</v>
      </c>
      <c r="EQ2058" s="152">
        <v>0.18</v>
      </c>
      <c r="ER2058" s="152">
        <v>100.01</v>
      </c>
      <c r="FA2058" s="152">
        <v>10.945536499999999</v>
      </c>
      <c r="FB2058" s="152">
        <v>0.83824815900000005</v>
      </c>
      <c r="FD2058" s="152">
        <v>42.451637060000003</v>
      </c>
      <c r="FE2058" s="152">
        <v>1.2977916060000001</v>
      </c>
      <c r="FF2058" s="152">
        <v>431.96316630000001</v>
      </c>
      <c r="FG2058" s="152">
        <v>22.309260429999998</v>
      </c>
      <c r="FI2058" s="152">
        <v>32.432973619999999</v>
      </c>
      <c r="FJ2058" s="152">
        <v>16.78073693</v>
      </c>
      <c r="FK2058" s="152">
        <v>182.11985480000001</v>
      </c>
      <c r="FL2058" s="152">
        <v>95.96308148</v>
      </c>
      <c r="FM2058" s="152">
        <v>18.598756850000001</v>
      </c>
      <c r="FP2058" s="152">
        <v>18.20399961</v>
      </c>
      <c r="FQ2058" s="152">
        <v>328.23861579999999</v>
      </c>
      <c r="FR2058" s="152">
        <v>23.458776589999999</v>
      </c>
      <c r="FS2058" s="152">
        <v>84.551484700000003</v>
      </c>
      <c r="FT2058" s="152">
        <v>2.966210792</v>
      </c>
      <c r="FX2058" s="152">
        <v>1.1160732440000001</v>
      </c>
      <c r="FY2058" s="152">
        <v>254.85441700000001</v>
      </c>
      <c r="FZ2058" s="152">
        <v>7.0329788239999997</v>
      </c>
      <c r="GA2058" s="152">
        <v>17.458137409999999</v>
      </c>
      <c r="GB2058" s="152">
        <v>2.5753972439999999</v>
      </c>
      <c r="GC2058" s="152">
        <v>12.064503200000001</v>
      </c>
      <c r="GD2058" s="152">
        <v>3.2786296269999999</v>
      </c>
      <c r="GE2058" s="152">
        <v>1.110348522</v>
      </c>
      <c r="GF2058" s="152">
        <v>3.8164316079999998</v>
      </c>
      <c r="GG2058" s="152">
        <v>0.66565822100000005</v>
      </c>
      <c r="GH2058" s="152">
        <v>4.126674854</v>
      </c>
      <c r="GI2058" s="152">
        <v>0.87585835099999998</v>
      </c>
      <c r="GJ2058" s="152">
        <v>2.4553843280000001</v>
      </c>
      <c r="GL2058" s="152">
        <v>2.3837696039999998</v>
      </c>
      <c r="GM2058" s="152">
        <v>0.37573568899999998</v>
      </c>
      <c r="GN2058" s="152">
        <v>2.5540352670000002</v>
      </c>
      <c r="GO2058" s="152">
        <v>0.222250278</v>
      </c>
      <c r="GS2058" s="152">
        <v>6.1771444740000003</v>
      </c>
      <c r="GT2058" s="152">
        <v>1.433395551</v>
      </c>
      <c r="GU2058" s="152">
        <v>0.71250980600000002</v>
      </c>
    </row>
    <row r="2059" spans="1:203">
      <c r="A2059" s="151">
        <v>8064</v>
      </c>
      <c r="B2059" s="152" t="s">
        <v>2859</v>
      </c>
      <c r="C2059" s="152" t="s">
        <v>2919</v>
      </c>
      <c r="D2059" s="152" t="s">
        <v>2920</v>
      </c>
      <c r="E2059" s="152" t="s">
        <v>3702</v>
      </c>
      <c r="F2059" s="152" t="s">
        <v>10505</v>
      </c>
      <c r="H2059" s="151">
        <v>311290</v>
      </c>
      <c r="L2059" s="153" t="s">
        <v>4496</v>
      </c>
      <c r="M2059" s="153" t="s">
        <v>5279</v>
      </c>
      <c r="O2059" s="151">
        <v>2519</v>
      </c>
      <c r="P2059" s="152">
        <v>53.43</v>
      </c>
      <c r="Q2059" s="152">
        <v>-168.13</v>
      </c>
      <c r="R2059" s="152" t="s">
        <v>2027</v>
      </c>
      <c r="S2059" s="152" t="s">
        <v>3690</v>
      </c>
      <c r="T2059" s="152">
        <v>53.78</v>
      </c>
      <c r="U2059" s="152">
        <v>0.85</v>
      </c>
      <c r="V2059" s="152">
        <v>16.57</v>
      </c>
      <c r="X2059" s="152">
        <v>8.94</v>
      </c>
      <c r="AA2059" s="152">
        <v>4.2699999999999996</v>
      </c>
      <c r="AB2059" s="152">
        <v>0.17</v>
      </c>
      <c r="AC2059" s="152">
        <v>9.0399999999999991</v>
      </c>
      <c r="AD2059" s="152">
        <v>2.2799999999999998</v>
      </c>
      <c r="AE2059" s="152">
        <v>0.79</v>
      </c>
      <c r="AF2059" s="152">
        <v>0.15</v>
      </c>
      <c r="AI2059" s="152">
        <v>96.855973070000005</v>
      </c>
      <c r="AJ2059" s="152">
        <v>2.83</v>
      </c>
      <c r="AK2059" s="156">
        <f t="shared" si="32"/>
        <v>8.0999999999999996E-3</v>
      </c>
      <c r="AL2059" s="151">
        <v>81</v>
      </c>
      <c r="AM2059" s="151">
        <v>321</v>
      </c>
      <c r="AN2059" s="151">
        <v>697</v>
      </c>
      <c r="AO2059" s="151">
        <v>531</v>
      </c>
      <c r="AY2059" s="151">
        <v>32.49</v>
      </c>
      <c r="AZ2059" s="152">
        <v>189.08</v>
      </c>
      <c r="BA2059" s="152">
        <v>36.22</v>
      </c>
      <c r="BD2059" s="152">
        <v>141.53</v>
      </c>
      <c r="BG2059" s="152">
        <v>7.02</v>
      </c>
      <c r="BH2059" s="152">
        <v>282.16000000000003</v>
      </c>
      <c r="BI2059" s="152">
        <v>10.199999999999999</v>
      </c>
      <c r="BJ2059" s="152">
        <v>44.61</v>
      </c>
      <c r="BK2059" s="152">
        <v>2.15</v>
      </c>
      <c r="BO2059" s="152">
        <v>157.83000000000001</v>
      </c>
      <c r="BP2059" s="152">
        <v>4.26</v>
      </c>
      <c r="BQ2059" s="152">
        <v>10.79</v>
      </c>
      <c r="BS2059" s="152">
        <v>4.37</v>
      </c>
      <c r="BT2059" s="152">
        <v>3.49</v>
      </c>
      <c r="BU2059" s="152">
        <v>1.1399999999999999</v>
      </c>
      <c r="BV2059" s="152">
        <v>1.47</v>
      </c>
      <c r="BX2059" s="152">
        <v>1.59</v>
      </c>
      <c r="BZ2059" s="152">
        <v>1.37</v>
      </c>
      <c r="CB2059" s="152">
        <v>1.4</v>
      </c>
      <c r="CD2059" s="152">
        <v>0.21</v>
      </c>
      <c r="CH2059" s="152">
        <v>4.3499999999999996</v>
      </c>
      <c r="CJ2059" s="152">
        <v>0.81</v>
      </c>
      <c r="CK2059" s="152">
        <v>0.34</v>
      </c>
      <c r="DQ2059" s="152">
        <v>89.4</v>
      </c>
      <c r="ED2059" s="152">
        <v>51.25</v>
      </c>
      <c r="EE2059" s="152">
        <v>1.05</v>
      </c>
      <c r="EF2059" s="152">
        <v>17.21</v>
      </c>
      <c r="EH2059" s="152">
        <v>9.0971013420000002</v>
      </c>
      <c r="EK2059" s="152">
        <v>0.18</v>
      </c>
      <c r="EL2059" s="152">
        <v>4.9000000000000004</v>
      </c>
      <c r="EM2059" s="152">
        <v>10.11</v>
      </c>
      <c r="EO2059" s="152">
        <v>2.85</v>
      </c>
      <c r="EP2059" s="152">
        <v>0.75</v>
      </c>
      <c r="EQ2059" s="152">
        <v>0.15</v>
      </c>
      <c r="ER2059" s="152">
        <v>97.547101339999998</v>
      </c>
      <c r="FA2059" s="152">
        <v>9.1340556419999999</v>
      </c>
      <c r="FB2059" s="152">
        <v>0.792156156</v>
      </c>
      <c r="FD2059" s="152">
        <v>37.75760665</v>
      </c>
      <c r="FE2059" s="152">
        <v>1.0750812759999999</v>
      </c>
      <c r="FF2059" s="152">
        <v>320.25266579999999</v>
      </c>
      <c r="FG2059" s="152">
        <v>43.974325960000002</v>
      </c>
      <c r="FI2059" s="152">
        <v>29.641741410000002</v>
      </c>
      <c r="FJ2059" s="152">
        <v>19.430022730000001</v>
      </c>
      <c r="FK2059" s="152">
        <v>147.87887190000001</v>
      </c>
      <c r="FL2059" s="152">
        <v>83.364482890000005</v>
      </c>
      <c r="FM2059" s="152">
        <v>18.86981639</v>
      </c>
      <c r="FP2059" s="152">
        <v>17.041819749999998</v>
      </c>
      <c r="FQ2059" s="152">
        <v>367.351653</v>
      </c>
      <c r="FR2059" s="152">
        <v>20.996302239999999</v>
      </c>
      <c r="FS2059" s="152">
        <v>81.689989550000007</v>
      </c>
      <c r="FT2059" s="152">
        <v>2.980838978</v>
      </c>
      <c r="FX2059" s="152">
        <v>0.93156325900000003</v>
      </c>
      <c r="FY2059" s="152">
        <v>245.41089059999999</v>
      </c>
      <c r="FZ2059" s="152">
        <v>6.6518781709999999</v>
      </c>
      <c r="GA2059" s="152">
        <v>16.58191755</v>
      </c>
      <c r="GB2059" s="152">
        <v>2.391826231</v>
      </c>
      <c r="GC2059" s="152">
        <v>11.09867947</v>
      </c>
      <c r="GD2059" s="152">
        <v>2.9764685289999999</v>
      </c>
      <c r="GE2059" s="152">
        <v>1.0359519850000001</v>
      </c>
      <c r="GF2059" s="152">
        <v>3.4619871369999999</v>
      </c>
      <c r="GG2059" s="152">
        <v>0.59379985000000002</v>
      </c>
      <c r="GH2059" s="152">
        <v>3.6969794359999999</v>
      </c>
      <c r="GI2059" s="152">
        <v>0.77248933900000005</v>
      </c>
      <c r="GJ2059" s="152">
        <v>2.1569785879999999</v>
      </c>
      <c r="GL2059" s="152">
        <v>2.1260113700000001</v>
      </c>
      <c r="GM2059" s="152">
        <v>0.32873829700000001</v>
      </c>
      <c r="GN2059" s="152">
        <v>2.4006010230000001</v>
      </c>
      <c r="GO2059" s="152">
        <v>0.22112965600000001</v>
      </c>
      <c r="GS2059" s="152">
        <v>5.4762915359999997</v>
      </c>
      <c r="GT2059" s="152">
        <v>1.377235751</v>
      </c>
      <c r="GU2059" s="152">
        <v>0.68607863800000002</v>
      </c>
    </row>
    <row r="2060" spans="1:203">
      <c r="A2060" s="151">
        <v>8065</v>
      </c>
      <c r="B2060" s="152" t="s">
        <v>2859</v>
      </c>
      <c r="C2060" s="152" t="s">
        <v>2919</v>
      </c>
      <c r="D2060" s="152" t="s">
        <v>2920</v>
      </c>
      <c r="E2060" s="152" t="s">
        <v>3702</v>
      </c>
      <c r="F2060" s="152" t="s">
        <v>10506</v>
      </c>
      <c r="H2060" s="151">
        <v>311290</v>
      </c>
      <c r="L2060" s="153" t="s">
        <v>4496</v>
      </c>
      <c r="M2060" s="153" t="s">
        <v>4860</v>
      </c>
      <c r="O2060" s="151">
        <v>2519</v>
      </c>
      <c r="P2060" s="152">
        <v>53.43</v>
      </c>
      <c r="Q2060" s="152">
        <v>-168.13</v>
      </c>
      <c r="R2060" s="152" t="s">
        <v>2027</v>
      </c>
      <c r="S2060" s="152" t="s">
        <v>3690</v>
      </c>
      <c r="T2060" s="152">
        <v>51.62</v>
      </c>
      <c r="U2060" s="152">
        <v>1.21</v>
      </c>
      <c r="V2060" s="152">
        <v>15.56</v>
      </c>
      <c r="X2060" s="152">
        <v>9.92</v>
      </c>
      <c r="AA2060" s="152">
        <v>5.53</v>
      </c>
      <c r="AB2060" s="152">
        <v>0.25</v>
      </c>
      <c r="AC2060" s="152">
        <v>9.6</v>
      </c>
      <c r="AD2060" s="152">
        <v>2.66</v>
      </c>
      <c r="AE2060" s="152">
        <v>0.7</v>
      </c>
      <c r="AF2060" s="152">
        <v>0.11</v>
      </c>
      <c r="AI2060" s="152">
        <v>97.185805200000004</v>
      </c>
      <c r="AJ2060" s="152">
        <v>2.5</v>
      </c>
      <c r="AK2060" s="156">
        <f t="shared" si="32"/>
        <v>9.9000000000000008E-3</v>
      </c>
      <c r="AL2060" s="151">
        <v>99</v>
      </c>
      <c r="AM2060" s="151">
        <v>257</v>
      </c>
      <c r="AN2060" s="151">
        <v>724</v>
      </c>
      <c r="AO2060" s="151">
        <v>455</v>
      </c>
      <c r="DQ2060" s="152">
        <v>88.9</v>
      </c>
      <c r="ED2060" s="152">
        <v>51.25</v>
      </c>
      <c r="EE2060" s="152">
        <v>1.05</v>
      </c>
      <c r="EF2060" s="152">
        <v>17.21</v>
      </c>
      <c r="EH2060" s="152">
        <v>9.0971013420000002</v>
      </c>
      <c r="EK2060" s="152">
        <v>0.18</v>
      </c>
      <c r="EL2060" s="152">
        <v>4.9000000000000004</v>
      </c>
      <c r="EM2060" s="152">
        <v>10.11</v>
      </c>
      <c r="EO2060" s="152">
        <v>2.85</v>
      </c>
      <c r="EP2060" s="152">
        <v>0.75</v>
      </c>
      <c r="EQ2060" s="152">
        <v>0.15</v>
      </c>
      <c r="ER2060" s="152">
        <v>97.547101339999998</v>
      </c>
      <c r="FA2060" s="152">
        <v>9.1340556419999999</v>
      </c>
      <c r="FB2060" s="152">
        <v>0.792156156</v>
      </c>
      <c r="FD2060" s="152">
        <v>37.75760665</v>
      </c>
      <c r="FE2060" s="152">
        <v>1.0750812759999999</v>
      </c>
      <c r="FF2060" s="152">
        <v>320.25266579999999</v>
      </c>
      <c r="FG2060" s="152">
        <v>43.974325960000002</v>
      </c>
      <c r="FI2060" s="152">
        <v>29.641741410000002</v>
      </c>
      <c r="FJ2060" s="152">
        <v>19.430022730000001</v>
      </c>
      <c r="FK2060" s="152">
        <v>147.87887190000001</v>
      </c>
      <c r="FL2060" s="152">
        <v>83.364482890000005</v>
      </c>
      <c r="FM2060" s="152">
        <v>18.86981639</v>
      </c>
      <c r="FP2060" s="152">
        <v>17.041819749999998</v>
      </c>
      <c r="FQ2060" s="152">
        <v>367.351653</v>
      </c>
      <c r="FR2060" s="152">
        <v>20.996302239999999</v>
      </c>
      <c r="FS2060" s="152">
        <v>81.689989550000007</v>
      </c>
      <c r="FT2060" s="152">
        <v>2.980838978</v>
      </c>
      <c r="FX2060" s="152">
        <v>0.93156325900000003</v>
      </c>
      <c r="FY2060" s="152">
        <v>245.41089059999999</v>
      </c>
      <c r="FZ2060" s="152">
        <v>6.6518781709999999</v>
      </c>
      <c r="GA2060" s="152">
        <v>16.58191755</v>
      </c>
      <c r="GB2060" s="152">
        <v>2.391826231</v>
      </c>
      <c r="GC2060" s="152">
        <v>11.09867947</v>
      </c>
      <c r="GD2060" s="152">
        <v>2.9764685289999999</v>
      </c>
      <c r="GE2060" s="152">
        <v>1.0359519850000001</v>
      </c>
      <c r="GF2060" s="152">
        <v>3.4619871369999999</v>
      </c>
      <c r="GG2060" s="152">
        <v>0.59379985000000002</v>
      </c>
      <c r="GH2060" s="152">
        <v>3.6969794359999999</v>
      </c>
      <c r="GI2060" s="152">
        <v>0.77248933900000005</v>
      </c>
      <c r="GJ2060" s="152">
        <v>2.1569785879999999</v>
      </c>
      <c r="GL2060" s="152">
        <v>2.1260113700000001</v>
      </c>
      <c r="GM2060" s="152">
        <v>0.32873829700000001</v>
      </c>
      <c r="GN2060" s="152">
        <v>2.4006010230000001</v>
      </c>
      <c r="GO2060" s="152">
        <v>0.22112965600000001</v>
      </c>
      <c r="GS2060" s="152">
        <v>5.4762915359999997</v>
      </c>
      <c r="GT2060" s="152">
        <v>1.377235751</v>
      </c>
      <c r="GU2060" s="152">
        <v>0.68607863800000002</v>
      </c>
    </row>
    <row r="2061" spans="1:203">
      <c r="A2061" s="151">
        <v>8067</v>
      </c>
      <c r="B2061" s="152" t="s">
        <v>2859</v>
      </c>
      <c r="C2061" s="152" t="s">
        <v>2919</v>
      </c>
      <c r="D2061" s="152" t="s">
        <v>2920</v>
      </c>
      <c r="E2061" s="152" t="s">
        <v>3702</v>
      </c>
      <c r="F2061" s="152" t="s">
        <v>10507</v>
      </c>
      <c r="H2061" s="151">
        <v>311290</v>
      </c>
      <c r="I2061" s="153" t="s">
        <v>3703</v>
      </c>
      <c r="L2061" s="153" t="s">
        <v>3704</v>
      </c>
      <c r="M2061" s="153" t="s">
        <v>4185</v>
      </c>
      <c r="O2061" s="151">
        <v>2519</v>
      </c>
      <c r="P2061" s="152">
        <v>53.399729999999998</v>
      </c>
      <c r="Q2061" s="152">
        <v>-168.18057999999999</v>
      </c>
      <c r="R2061" s="152" t="s">
        <v>2027</v>
      </c>
      <c r="S2061" s="152" t="s">
        <v>3690</v>
      </c>
      <c r="T2061" s="152">
        <v>49.57</v>
      </c>
      <c r="U2061" s="152">
        <v>1.1200000000000001</v>
      </c>
      <c r="V2061" s="152">
        <v>15.08</v>
      </c>
      <c r="X2061" s="152">
        <v>11.3</v>
      </c>
      <c r="AA2061" s="152">
        <v>5.97</v>
      </c>
      <c r="AB2061" s="152">
        <v>0.18</v>
      </c>
      <c r="AC2061" s="152">
        <v>10.43</v>
      </c>
      <c r="AD2061" s="152">
        <v>2.81</v>
      </c>
      <c r="AE2061" s="152">
        <v>0.5</v>
      </c>
      <c r="AF2061" s="152">
        <v>0.13</v>
      </c>
      <c r="AI2061" s="152">
        <v>97.096541459999997</v>
      </c>
      <c r="AJ2061" s="152">
        <v>0.11</v>
      </c>
      <c r="AK2061" s="156">
        <f t="shared" si="32"/>
        <v>1.3899999999999999E-2</v>
      </c>
      <c r="AL2061" s="151">
        <v>139</v>
      </c>
      <c r="AM2061" s="151">
        <v>19</v>
      </c>
      <c r="AN2061" s="151">
        <v>47</v>
      </c>
      <c r="AO2061" s="151">
        <v>18</v>
      </c>
      <c r="DQ2061" s="152">
        <v>94.3</v>
      </c>
      <c r="ED2061" s="152">
        <v>52.42</v>
      </c>
      <c r="EE2061" s="152">
        <v>1.35</v>
      </c>
      <c r="EF2061" s="152">
        <v>15.77</v>
      </c>
      <c r="EH2061" s="152">
        <v>11.53</v>
      </c>
      <c r="EK2061" s="152">
        <v>0.21</v>
      </c>
      <c r="EL2061" s="152">
        <v>4.8899999999999997</v>
      </c>
      <c r="EM2061" s="152">
        <v>9.75</v>
      </c>
      <c r="EO2061" s="152">
        <v>3.12</v>
      </c>
      <c r="EP2061" s="152">
        <v>0.79</v>
      </c>
      <c r="EQ2061" s="152">
        <v>0.18</v>
      </c>
      <c r="ER2061" s="152">
        <v>100.01</v>
      </c>
      <c r="FA2061" s="152">
        <v>10.945536499999999</v>
      </c>
      <c r="FB2061" s="152">
        <v>0.83824815900000005</v>
      </c>
      <c r="FD2061" s="152">
        <v>42.451637060000003</v>
      </c>
      <c r="FE2061" s="152">
        <v>1.2977916060000001</v>
      </c>
      <c r="FF2061" s="152">
        <v>431.96316630000001</v>
      </c>
      <c r="FG2061" s="152">
        <v>22.309260429999998</v>
      </c>
      <c r="FI2061" s="152">
        <v>32.432973619999999</v>
      </c>
      <c r="FJ2061" s="152">
        <v>16.78073693</v>
      </c>
      <c r="FK2061" s="152">
        <v>182.11985480000001</v>
      </c>
      <c r="FL2061" s="152">
        <v>95.96308148</v>
      </c>
      <c r="FM2061" s="152">
        <v>18.598756850000001</v>
      </c>
      <c r="FP2061" s="152">
        <v>18.20399961</v>
      </c>
      <c r="FQ2061" s="152">
        <v>328.23861579999999</v>
      </c>
      <c r="FR2061" s="152">
        <v>23.458776589999999</v>
      </c>
      <c r="FS2061" s="152">
        <v>84.551484700000003</v>
      </c>
      <c r="FT2061" s="152">
        <v>2.966210792</v>
      </c>
      <c r="FX2061" s="152">
        <v>1.1160732440000001</v>
      </c>
      <c r="FY2061" s="152">
        <v>254.85441700000001</v>
      </c>
      <c r="FZ2061" s="152">
        <v>7.0329788239999997</v>
      </c>
      <c r="GA2061" s="152">
        <v>17.458137409999999</v>
      </c>
      <c r="GB2061" s="152">
        <v>2.5753972439999999</v>
      </c>
      <c r="GC2061" s="152">
        <v>12.064503200000001</v>
      </c>
      <c r="GD2061" s="152">
        <v>3.2786296269999999</v>
      </c>
      <c r="GE2061" s="152">
        <v>1.110348522</v>
      </c>
      <c r="GF2061" s="152">
        <v>3.8164316079999998</v>
      </c>
      <c r="GG2061" s="152">
        <v>0.66565822100000005</v>
      </c>
      <c r="GH2061" s="152">
        <v>4.126674854</v>
      </c>
      <c r="GI2061" s="152">
        <v>0.87585835099999998</v>
      </c>
      <c r="GJ2061" s="152">
        <v>2.4553843280000001</v>
      </c>
      <c r="GL2061" s="152">
        <v>2.3837696039999998</v>
      </c>
      <c r="GM2061" s="152">
        <v>0.37573568899999998</v>
      </c>
      <c r="GN2061" s="152">
        <v>2.5540352670000002</v>
      </c>
      <c r="GO2061" s="152">
        <v>0.222250278</v>
      </c>
      <c r="GS2061" s="152">
        <v>6.1771444740000003</v>
      </c>
      <c r="GT2061" s="152">
        <v>1.433395551</v>
      </c>
      <c r="GU2061" s="152">
        <v>0.71250980600000002</v>
      </c>
    </row>
    <row r="2062" spans="1:203">
      <c r="A2062" s="151">
        <v>8069</v>
      </c>
      <c r="B2062" s="152" t="s">
        <v>2859</v>
      </c>
      <c r="C2062" s="152" t="s">
        <v>2919</v>
      </c>
      <c r="D2062" s="152" t="s">
        <v>2920</v>
      </c>
      <c r="E2062" s="152" t="s">
        <v>3702</v>
      </c>
      <c r="F2062" s="152" t="s">
        <v>10508</v>
      </c>
      <c r="H2062" s="151">
        <v>311290</v>
      </c>
      <c r="I2062" s="153" t="s">
        <v>3703</v>
      </c>
      <c r="L2062" s="153" t="s">
        <v>3704</v>
      </c>
      <c r="M2062" s="153" t="s">
        <v>3946</v>
      </c>
      <c r="O2062" s="151">
        <v>2519</v>
      </c>
      <c r="P2062" s="152">
        <v>53.399729999999998</v>
      </c>
      <c r="Q2062" s="152">
        <v>-168.18057999999999</v>
      </c>
      <c r="R2062" s="152" t="s">
        <v>2027</v>
      </c>
      <c r="S2062" s="152" t="s">
        <v>3690</v>
      </c>
      <c r="T2062" s="152">
        <v>48.75</v>
      </c>
      <c r="U2062" s="152">
        <v>1.1599999999999999</v>
      </c>
      <c r="V2062" s="152">
        <v>15.87</v>
      </c>
      <c r="X2062" s="152">
        <v>11.77</v>
      </c>
      <c r="AA2062" s="152">
        <v>6.24</v>
      </c>
      <c r="AB2062" s="152">
        <v>0.24</v>
      </c>
      <c r="AC2062" s="152">
        <v>10.5</v>
      </c>
      <c r="AD2062" s="152">
        <v>2.38</v>
      </c>
      <c r="AE2062" s="152">
        <v>0.35</v>
      </c>
      <c r="AF2062" s="152">
        <v>0.12</v>
      </c>
      <c r="AI2062" s="152">
        <v>97.412162730000006</v>
      </c>
      <c r="AJ2062" s="152">
        <v>1.49</v>
      </c>
      <c r="AK2062" s="156">
        <f t="shared" si="32"/>
        <v>1.4E-2</v>
      </c>
      <c r="AL2062" s="151">
        <v>140</v>
      </c>
      <c r="AM2062" s="151">
        <v>252</v>
      </c>
      <c r="AN2062" s="151">
        <v>822</v>
      </c>
      <c r="AO2062" s="151">
        <v>386</v>
      </c>
      <c r="DQ2062" s="152">
        <v>94.8</v>
      </c>
      <c r="ED2062" s="152">
        <v>52.42</v>
      </c>
      <c r="EE2062" s="152">
        <v>1.35</v>
      </c>
      <c r="EF2062" s="152">
        <v>15.77</v>
      </c>
      <c r="EH2062" s="152">
        <v>11.53</v>
      </c>
      <c r="EK2062" s="152">
        <v>0.21</v>
      </c>
      <c r="EL2062" s="152">
        <v>4.8899999999999997</v>
      </c>
      <c r="EM2062" s="152">
        <v>9.75</v>
      </c>
      <c r="EO2062" s="152">
        <v>3.12</v>
      </c>
      <c r="EP2062" s="152">
        <v>0.79</v>
      </c>
      <c r="EQ2062" s="152">
        <v>0.18</v>
      </c>
      <c r="ER2062" s="152">
        <v>100.01</v>
      </c>
      <c r="FA2062" s="152">
        <v>10.945536499999999</v>
      </c>
      <c r="FB2062" s="152">
        <v>0.83824815900000005</v>
      </c>
      <c r="FD2062" s="152">
        <v>42.451637060000003</v>
      </c>
      <c r="FE2062" s="152">
        <v>1.2977916060000001</v>
      </c>
      <c r="FF2062" s="152">
        <v>431.96316630000001</v>
      </c>
      <c r="FG2062" s="152">
        <v>22.309260429999998</v>
      </c>
      <c r="FI2062" s="152">
        <v>32.432973619999999</v>
      </c>
      <c r="FJ2062" s="152">
        <v>16.78073693</v>
      </c>
      <c r="FK2062" s="152">
        <v>182.11985480000001</v>
      </c>
      <c r="FL2062" s="152">
        <v>95.96308148</v>
      </c>
      <c r="FM2062" s="152">
        <v>18.598756850000001</v>
      </c>
      <c r="FP2062" s="152">
        <v>18.20399961</v>
      </c>
      <c r="FQ2062" s="152">
        <v>328.23861579999999</v>
      </c>
      <c r="FR2062" s="152">
        <v>23.458776589999999</v>
      </c>
      <c r="FS2062" s="152">
        <v>84.551484700000003</v>
      </c>
      <c r="FT2062" s="152">
        <v>2.966210792</v>
      </c>
      <c r="FX2062" s="152">
        <v>1.1160732440000001</v>
      </c>
      <c r="FY2062" s="152">
        <v>254.85441700000001</v>
      </c>
      <c r="FZ2062" s="152">
        <v>7.0329788239999997</v>
      </c>
      <c r="GA2062" s="152">
        <v>17.458137409999999</v>
      </c>
      <c r="GB2062" s="152">
        <v>2.5753972439999999</v>
      </c>
      <c r="GC2062" s="152">
        <v>12.064503200000001</v>
      </c>
      <c r="GD2062" s="152">
        <v>3.2786296269999999</v>
      </c>
      <c r="GE2062" s="152">
        <v>1.110348522</v>
      </c>
      <c r="GF2062" s="152">
        <v>3.8164316079999998</v>
      </c>
      <c r="GG2062" s="152">
        <v>0.66565822100000005</v>
      </c>
      <c r="GH2062" s="152">
        <v>4.126674854</v>
      </c>
      <c r="GI2062" s="152">
        <v>0.87585835099999998</v>
      </c>
      <c r="GJ2062" s="152">
        <v>2.4553843280000001</v>
      </c>
      <c r="GL2062" s="152">
        <v>2.3837696039999998</v>
      </c>
      <c r="GM2062" s="152">
        <v>0.37573568899999998</v>
      </c>
      <c r="GN2062" s="152">
        <v>2.5540352670000002</v>
      </c>
      <c r="GO2062" s="152">
        <v>0.222250278</v>
      </c>
      <c r="GS2062" s="152">
        <v>6.1771444740000003</v>
      </c>
      <c r="GT2062" s="152">
        <v>1.433395551</v>
      </c>
      <c r="GU2062" s="152">
        <v>0.71250980600000002</v>
      </c>
    </row>
    <row r="2063" spans="1:203">
      <c r="A2063" s="151">
        <v>8071</v>
      </c>
      <c r="B2063" s="152" t="s">
        <v>2859</v>
      </c>
      <c r="C2063" s="152" t="s">
        <v>2919</v>
      </c>
      <c r="D2063" s="152" t="s">
        <v>2920</v>
      </c>
      <c r="E2063" s="152" t="s">
        <v>3702</v>
      </c>
      <c r="F2063" s="152" t="s">
        <v>10509</v>
      </c>
      <c r="H2063" s="151">
        <v>311290</v>
      </c>
      <c r="I2063" s="153" t="s">
        <v>3703</v>
      </c>
      <c r="L2063" s="153" t="s">
        <v>3704</v>
      </c>
      <c r="M2063" s="153" t="s">
        <v>3705</v>
      </c>
      <c r="O2063" s="151">
        <v>2519</v>
      </c>
      <c r="P2063" s="152">
        <v>53.399729999999998</v>
      </c>
      <c r="Q2063" s="152">
        <v>-168.18057999999999</v>
      </c>
      <c r="R2063" s="152" t="s">
        <v>2027</v>
      </c>
      <c r="S2063" s="152" t="s">
        <v>3690</v>
      </c>
      <c r="T2063" s="152">
        <v>48.05</v>
      </c>
      <c r="U2063" s="152">
        <v>0.81</v>
      </c>
      <c r="V2063" s="152">
        <v>16.399999999999999</v>
      </c>
      <c r="X2063" s="152">
        <v>9.1300000000000008</v>
      </c>
      <c r="AA2063" s="152">
        <v>6.2</v>
      </c>
      <c r="AB2063" s="152">
        <v>0.14000000000000001</v>
      </c>
      <c r="AC2063" s="152">
        <v>11.65</v>
      </c>
      <c r="AD2063" s="152">
        <v>2.06</v>
      </c>
      <c r="AE2063" s="152">
        <v>0.26</v>
      </c>
      <c r="AF2063" s="152">
        <v>0.08</v>
      </c>
      <c r="AI2063" s="152">
        <v>94.806214240000003</v>
      </c>
      <c r="AJ2063" s="152">
        <v>1.28</v>
      </c>
      <c r="AK2063" s="156">
        <f t="shared" si="32"/>
        <v>3.0000000000000001E-3</v>
      </c>
      <c r="AL2063" s="151">
        <v>30</v>
      </c>
      <c r="AM2063" s="151">
        <v>167</v>
      </c>
      <c r="AN2063" s="151">
        <v>605</v>
      </c>
      <c r="AO2063" s="151">
        <v>283</v>
      </c>
      <c r="DQ2063" s="152">
        <v>93.6</v>
      </c>
      <c r="ED2063" s="152">
        <v>52.42</v>
      </c>
      <c r="EE2063" s="152">
        <v>1.35</v>
      </c>
      <c r="EF2063" s="152">
        <v>15.77</v>
      </c>
      <c r="EH2063" s="152">
        <v>11.53</v>
      </c>
      <c r="EK2063" s="152">
        <v>0.21</v>
      </c>
      <c r="EL2063" s="152">
        <v>4.8899999999999997</v>
      </c>
      <c r="EM2063" s="152">
        <v>9.75</v>
      </c>
      <c r="EO2063" s="152">
        <v>3.12</v>
      </c>
      <c r="EP2063" s="152">
        <v>0.79</v>
      </c>
      <c r="EQ2063" s="152">
        <v>0.18</v>
      </c>
      <c r="ER2063" s="152">
        <v>100.01</v>
      </c>
      <c r="FA2063" s="152">
        <v>10.945536499999999</v>
      </c>
      <c r="FB2063" s="152">
        <v>0.83824815900000005</v>
      </c>
      <c r="FD2063" s="152">
        <v>42.451637060000003</v>
      </c>
      <c r="FE2063" s="152">
        <v>1.2977916060000001</v>
      </c>
      <c r="FF2063" s="152">
        <v>431.96316630000001</v>
      </c>
      <c r="FG2063" s="152">
        <v>22.309260429999998</v>
      </c>
      <c r="FI2063" s="152">
        <v>32.432973619999999</v>
      </c>
      <c r="FJ2063" s="152">
        <v>16.78073693</v>
      </c>
      <c r="FK2063" s="152">
        <v>182.11985480000001</v>
      </c>
      <c r="FL2063" s="152">
        <v>95.96308148</v>
      </c>
      <c r="FM2063" s="152">
        <v>18.598756850000001</v>
      </c>
      <c r="FP2063" s="152">
        <v>18.20399961</v>
      </c>
      <c r="FQ2063" s="152">
        <v>328.23861579999999</v>
      </c>
      <c r="FR2063" s="152">
        <v>23.458776589999999</v>
      </c>
      <c r="FS2063" s="152">
        <v>84.551484700000003</v>
      </c>
      <c r="FT2063" s="152">
        <v>2.966210792</v>
      </c>
      <c r="FX2063" s="152">
        <v>1.1160732440000001</v>
      </c>
      <c r="FY2063" s="152">
        <v>254.85441700000001</v>
      </c>
      <c r="FZ2063" s="152">
        <v>7.0329788239999997</v>
      </c>
      <c r="GA2063" s="152">
        <v>17.458137409999999</v>
      </c>
      <c r="GB2063" s="152">
        <v>2.5753972439999999</v>
      </c>
      <c r="GC2063" s="152">
        <v>12.064503200000001</v>
      </c>
      <c r="GD2063" s="152">
        <v>3.2786296269999999</v>
      </c>
      <c r="GE2063" s="152">
        <v>1.110348522</v>
      </c>
      <c r="GF2063" s="152">
        <v>3.8164316079999998</v>
      </c>
      <c r="GG2063" s="152">
        <v>0.66565822100000005</v>
      </c>
      <c r="GH2063" s="152">
        <v>4.126674854</v>
      </c>
      <c r="GI2063" s="152">
        <v>0.87585835099999998</v>
      </c>
      <c r="GJ2063" s="152">
        <v>2.4553843280000001</v>
      </c>
      <c r="GL2063" s="152">
        <v>2.3837696039999998</v>
      </c>
      <c r="GM2063" s="152">
        <v>0.37573568899999998</v>
      </c>
      <c r="GN2063" s="152">
        <v>2.5540352670000002</v>
      </c>
      <c r="GO2063" s="152">
        <v>0.222250278</v>
      </c>
      <c r="GS2063" s="152">
        <v>6.1771444740000003</v>
      </c>
      <c r="GT2063" s="152">
        <v>1.433395551</v>
      </c>
      <c r="GU2063" s="152">
        <v>0.71250980600000002</v>
      </c>
    </row>
    <row r="2064" spans="1:203">
      <c r="A2064" s="151">
        <v>8072</v>
      </c>
      <c r="B2064" s="152" t="s">
        <v>2859</v>
      </c>
      <c r="C2064" s="152" t="s">
        <v>2919</v>
      </c>
      <c r="D2064" s="152" t="s">
        <v>2920</v>
      </c>
      <c r="E2064" s="152" t="s">
        <v>3702</v>
      </c>
      <c r="F2064" s="152" t="s">
        <v>10510</v>
      </c>
      <c r="H2064" s="151">
        <v>311290</v>
      </c>
      <c r="I2064" s="153" t="s">
        <v>3703</v>
      </c>
      <c r="L2064" s="153" t="s">
        <v>3704</v>
      </c>
      <c r="M2064" s="153" t="s">
        <v>4224</v>
      </c>
      <c r="O2064" s="151">
        <v>2519</v>
      </c>
      <c r="P2064" s="152">
        <v>53.399729999999998</v>
      </c>
      <c r="Q2064" s="152">
        <v>-168.18057999999999</v>
      </c>
      <c r="R2064" s="152" t="s">
        <v>2027</v>
      </c>
      <c r="S2064" s="152" t="s">
        <v>3690</v>
      </c>
      <c r="T2064" s="152">
        <v>49.65</v>
      </c>
      <c r="U2064" s="152">
        <v>0.78</v>
      </c>
      <c r="V2064" s="152">
        <v>14.72</v>
      </c>
      <c r="X2064" s="152">
        <v>10.19</v>
      </c>
      <c r="AA2064" s="152">
        <v>7.68</v>
      </c>
      <c r="AB2064" s="152">
        <v>0.19</v>
      </c>
      <c r="AC2064" s="152">
        <v>11.25</v>
      </c>
      <c r="AD2064" s="152">
        <v>2.5099999999999998</v>
      </c>
      <c r="AE2064" s="152">
        <v>0.38</v>
      </c>
      <c r="AF2064" s="152">
        <v>0.13</v>
      </c>
      <c r="AI2064" s="152">
        <v>97.485153449999999</v>
      </c>
      <c r="AJ2064" s="152">
        <v>1.74</v>
      </c>
      <c r="AK2064" s="156">
        <f t="shared" si="32"/>
        <v>3.5000000000000001E-3</v>
      </c>
      <c r="AL2064" s="151">
        <v>35</v>
      </c>
      <c r="AM2064" s="151">
        <v>271</v>
      </c>
      <c r="AN2064" s="151">
        <v>893</v>
      </c>
      <c r="AO2064" s="151">
        <v>417</v>
      </c>
      <c r="DQ2064" s="152">
        <v>96.5</v>
      </c>
      <c r="ED2064" s="152">
        <v>52.42</v>
      </c>
      <c r="EE2064" s="152">
        <v>1.35</v>
      </c>
      <c r="EF2064" s="152">
        <v>15.77</v>
      </c>
      <c r="EH2064" s="152">
        <v>11.53</v>
      </c>
      <c r="EK2064" s="152">
        <v>0.21</v>
      </c>
      <c r="EL2064" s="152">
        <v>4.8899999999999997</v>
      </c>
      <c r="EM2064" s="152">
        <v>9.75</v>
      </c>
      <c r="EO2064" s="152">
        <v>3.12</v>
      </c>
      <c r="EP2064" s="152">
        <v>0.79</v>
      </c>
      <c r="EQ2064" s="152">
        <v>0.18</v>
      </c>
      <c r="ER2064" s="152">
        <v>100.01</v>
      </c>
      <c r="FA2064" s="152">
        <v>10.945536499999999</v>
      </c>
      <c r="FB2064" s="152">
        <v>0.83824815900000005</v>
      </c>
      <c r="FD2064" s="152">
        <v>42.451637060000003</v>
      </c>
      <c r="FE2064" s="152">
        <v>1.2977916060000001</v>
      </c>
      <c r="FF2064" s="152">
        <v>431.96316630000001</v>
      </c>
      <c r="FG2064" s="152">
        <v>22.309260429999998</v>
      </c>
      <c r="FI2064" s="152">
        <v>32.432973619999999</v>
      </c>
      <c r="FJ2064" s="152">
        <v>16.78073693</v>
      </c>
      <c r="FK2064" s="152">
        <v>182.11985480000001</v>
      </c>
      <c r="FL2064" s="152">
        <v>95.96308148</v>
      </c>
      <c r="FM2064" s="152">
        <v>18.598756850000001</v>
      </c>
      <c r="FP2064" s="152">
        <v>18.20399961</v>
      </c>
      <c r="FQ2064" s="152">
        <v>328.23861579999999</v>
      </c>
      <c r="FR2064" s="152">
        <v>23.458776589999999</v>
      </c>
      <c r="FS2064" s="152">
        <v>84.551484700000003</v>
      </c>
      <c r="FT2064" s="152">
        <v>2.966210792</v>
      </c>
      <c r="FX2064" s="152">
        <v>1.1160732440000001</v>
      </c>
      <c r="FY2064" s="152">
        <v>254.85441700000001</v>
      </c>
      <c r="FZ2064" s="152">
        <v>7.0329788239999997</v>
      </c>
      <c r="GA2064" s="152">
        <v>17.458137409999999</v>
      </c>
      <c r="GB2064" s="152">
        <v>2.5753972439999999</v>
      </c>
      <c r="GC2064" s="152">
        <v>12.064503200000001</v>
      </c>
      <c r="GD2064" s="152">
        <v>3.2786296269999999</v>
      </c>
      <c r="GE2064" s="152">
        <v>1.110348522</v>
      </c>
      <c r="GF2064" s="152">
        <v>3.8164316079999998</v>
      </c>
      <c r="GG2064" s="152">
        <v>0.66565822100000005</v>
      </c>
      <c r="GH2064" s="152">
        <v>4.126674854</v>
      </c>
      <c r="GI2064" s="152">
        <v>0.87585835099999998</v>
      </c>
      <c r="GJ2064" s="152">
        <v>2.4553843280000001</v>
      </c>
      <c r="GL2064" s="152">
        <v>2.3837696039999998</v>
      </c>
      <c r="GM2064" s="152">
        <v>0.37573568899999998</v>
      </c>
      <c r="GN2064" s="152">
        <v>2.5540352670000002</v>
      </c>
      <c r="GO2064" s="152">
        <v>0.222250278</v>
      </c>
      <c r="GS2064" s="152">
        <v>6.1771444740000003</v>
      </c>
      <c r="GT2064" s="152">
        <v>1.433395551</v>
      </c>
      <c r="GU2064" s="152">
        <v>0.71250980600000002</v>
      </c>
    </row>
    <row r="2065" spans="1:205">
      <c r="A2065" s="151">
        <v>8076</v>
      </c>
      <c r="B2065" s="152" t="s">
        <v>2859</v>
      </c>
      <c r="C2065" s="152" t="s">
        <v>2919</v>
      </c>
      <c r="D2065" s="152" t="s">
        <v>2920</v>
      </c>
      <c r="E2065" s="152" t="s">
        <v>3702</v>
      </c>
      <c r="F2065" s="152" t="s">
        <v>10511</v>
      </c>
      <c r="H2065" s="151">
        <v>311290</v>
      </c>
      <c r="I2065" s="153" t="s">
        <v>3703</v>
      </c>
      <c r="L2065" s="153" t="s">
        <v>3704</v>
      </c>
      <c r="M2065" s="153" t="s">
        <v>5453</v>
      </c>
      <c r="O2065" s="151">
        <v>2519</v>
      </c>
      <c r="P2065" s="152">
        <v>53.399729999999998</v>
      </c>
      <c r="Q2065" s="152">
        <v>-168.18057999999999</v>
      </c>
      <c r="R2065" s="152" t="s">
        <v>2027</v>
      </c>
      <c r="S2065" s="152" t="s">
        <v>3690</v>
      </c>
      <c r="T2065" s="152">
        <v>56.39</v>
      </c>
      <c r="U2065" s="152">
        <v>1.23</v>
      </c>
      <c r="V2065" s="152">
        <v>16.71</v>
      </c>
      <c r="X2065" s="152">
        <v>8.31</v>
      </c>
      <c r="AA2065" s="152">
        <v>2.95</v>
      </c>
      <c r="AB2065" s="152">
        <v>0.11</v>
      </c>
      <c r="AC2065" s="152">
        <v>7.19</v>
      </c>
      <c r="AD2065" s="152">
        <v>3.33</v>
      </c>
      <c r="AE2065" s="152">
        <v>1.64</v>
      </c>
      <c r="AF2065" s="152">
        <v>0.39</v>
      </c>
      <c r="AI2065" s="152">
        <v>98.290064060000006</v>
      </c>
      <c r="AJ2065" s="152">
        <v>1.78</v>
      </c>
      <c r="AK2065" s="156">
        <f t="shared" si="32"/>
        <v>1.0200000000000001E-2</v>
      </c>
      <c r="AL2065" s="151">
        <v>102</v>
      </c>
      <c r="AM2065" s="151">
        <v>165</v>
      </c>
      <c r="AN2065" s="151">
        <v>938</v>
      </c>
      <c r="AO2065" s="151">
        <v>755</v>
      </c>
      <c r="DQ2065" s="152">
        <v>87.9</v>
      </c>
      <c r="ED2065" s="152">
        <v>52.42</v>
      </c>
      <c r="EE2065" s="152">
        <v>1.35</v>
      </c>
      <c r="EF2065" s="152">
        <v>15.77</v>
      </c>
      <c r="EH2065" s="152">
        <v>11.53</v>
      </c>
      <c r="EK2065" s="152">
        <v>0.21</v>
      </c>
      <c r="EL2065" s="152">
        <v>4.8899999999999997</v>
      </c>
      <c r="EM2065" s="152">
        <v>9.75</v>
      </c>
      <c r="EO2065" s="152">
        <v>3.12</v>
      </c>
      <c r="EP2065" s="152">
        <v>0.79</v>
      </c>
      <c r="EQ2065" s="152">
        <v>0.18</v>
      </c>
      <c r="ER2065" s="152">
        <v>100.01</v>
      </c>
      <c r="FA2065" s="152">
        <v>10.945536499999999</v>
      </c>
      <c r="FB2065" s="152">
        <v>0.83824815900000005</v>
      </c>
      <c r="FD2065" s="152">
        <v>42.451637060000003</v>
      </c>
      <c r="FE2065" s="152">
        <v>1.2977916060000001</v>
      </c>
      <c r="FF2065" s="152">
        <v>431.96316630000001</v>
      </c>
      <c r="FG2065" s="152">
        <v>22.309260429999998</v>
      </c>
      <c r="FI2065" s="152">
        <v>32.432973619999999</v>
      </c>
      <c r="FJ2065" s="152">
        <v>16.78073693</v>
      </c>
      <c r="FK2065" s="152">
        <v>182.11985480000001</v>
      </c>
      <c r="FL2065" s="152">
        <v>95.96308148</v>
      </c>
      <c r="FM2065" s="152">
        <v>18.598756850000001</v>
      </c>
      <c r="FP2065" s="152">
        <v>18.20399961</v>
      </c>
      <c r="FQ2065" s="152">
        <v>328.23861579999999</v>
      </c>
      <c r="FR2065" s="152">
        <v>23.458776589999999</v>
      </c>
      <c r="FS2065" s="152">
        <v>84.551484700000003</v>
      </c>
      <c r="FT2065" s="152">
        <v>2.966210792</v>
      </c>
      <c r="FX2065" s="152">
        <v>1.1160732440000001</v>
      </c>
      <c r="FY2065" s="152">
        <v>254.85441700000001</v>
      </c>
      <c r="FZ2065" s="152">
        <v>7.0329788239999997</v>
      </c>
      <c r="GA2065" s="152">
        <v>17.458137409999999</v>
      </c>
      <c r="GB2065" s="152">
        <v>2.5753972439999999</v>
      </c>
      <c r="GC2065" s="152">
        <v>12.064503200000001</v>
      </c>
      <c r="GD2065" s="152">
        <v>3.2786296269999999</v>
      </c>
      <c r="GE2065" s="152">
        <v>1.110348522</v>
      </c>
      <c r="GF2065" s="152">
        <v>3.8164316079999998</v>
      </c>
      <c r="GG2065" s="152">
        <v>0.66565822100000005</v>
      </c>
      <c r="GH2065" s="152">
        <v>4.126674854</v>
      </c>
      <c r="GI2065" s="152">
        <v>0.87585835099999998</v>
      </c>
      <c r="GJ2065" s="152">
        <v>2.4553843280000001</v>
      </c>
      <c r="GL2065" s="152">
        <v>2.3837696039999998</v>
      </c>
      <c r="GM2065" s="152">
        <v>0.37573568899999998</v>
      </c>
      <c r="GN2065" s="152">
        <v>2.5540352670000002</v>
      </c>
      <c r="GO2065" s="152">
        <v>0.222250278</v>
      </c>
      <c r="GS2065" s="152">
        <v>6.1771444740000003</v>
      </c>
      <c r="GT2065" s="152">
        <v>1.433395551</v>
      </c>
      <c r="GU2065" s="152">
        <v>0.71250980600000002</v>
      </c>
    </row>
    <row r="2066" spans="1:205">
      <c r="A2066" s="151">
        <v>8078</v>
      </c>
      <c r="B2066" s="152" t="s">
        <v>2859</v>
      </c>
      <c r="C2066" s="152" t="s">
        <v>2919</v>
      </c>
      <c r="D2066" s="152" t="s">
        <v>2920</v>
      </c>
      <c r="E2066" s="152" t="s">
        <v>3661</v>
      </c>
      <c r="F2066" s="152" t="s">
        <v>10512</v>
      </c>
      <c r="H2066" s="151">
        <v>311180</v>
      </c>
      <c r="J2066" s="151" t="s">
        <v>4648</v>
      </c>
      <c r="L2066" s="153" t="s">
        <v>5484</v>
      </c>
      <c r="M2066" s="153" t="s">
        <v>5485</v>
      </c>
      <c r="O2066" s="151">
        <v>2519</v>
      </c>
      <c r="P2066" s="152">
        <v>52.285179999999997</v>
      </c>
      <c r="Q2066" s="152">
        <v>-172.45847000000001</v>
      </c>
      <c r="R2066" s="152" t="s">
        <v>2027</v>
      </c>
      <c r="S2066" s="152" t="s">
        <v>3690</v>
      </c>
      <c r="T2066" s="152">
        <v>57.62</v>
      </c>
      <c r="U2066" s="152">
        <v>1.0900000000000001</v>
      </c>
      <c r="V2066" s="152">
        <v>14.38</v>
      </c>
      <c r="X2066" s="152">
        <v>9.74</v>
      </c>
      <c r="AA2066" s="152">
        <v>4.51</v>
      </c>
      <c r="AB2066" s="152">
        <v>0.22</v>
      </c>
      <c r="AC2066" s="152">
        <v>6.18</v>
      </c>
      <c r="AD2066" s="152">
        <v>2.48</v>
      </c>
      <c r="AE2066" s="152">
        <v>0.76</v>
      </c>
      <c r="AF2066" s="152">
        <v>0.13</v>
      </c>
      <c r="AJ2066" s="152">
        <v>2.34</v>
      </c>
      <c r="AK2066" s="156">
        <f t="shared" si="32"/>
        <v>3.7199999999999997E-2</v>
      </c>
      <c r="AL2066" s="151">
        <v>372</v>
      </c>
      <c r="AM2066" s="151">
        <v>415</v>
      </c>
      <c r="AN2066" s="151">
        <v>587</v>
      </c>
      <c r="AO2066" s="151">
        <v>811</v>
      </c>
      <c r="AQ2066" s="152">
        <v>18.920000000000002</v>
      </c>
      <c r="AW2066" s="152">
        <v>32.590000000000003</v>
      </c>
      <c r="AY2066" s="151">
        <v>230.78</v>
      </c>
      <c r="AZ2066" s="152">
        <v>24.45</v>
      </c>
      <c r="BB2066" s="152">
        <v>2.82</v>
      </c>
      <c r="BC2066" s="152">
        <v>55.5</v>
      </c>
      <c r="BD2066" s="152">
        <v>60</v>
      </c>
      <c r="BG2066" s="152">
        <v>13.84</v>
      </c>
      <c r="BH2066" s="152">
        <v>220.79</v>
      </c>
      <c r="BI2066" s="152">
        <v>21.45</v>
      </c>
      <c r="BJ2066" s="152">
        <v>64.47</v>
      </c>
      <c r="BK2066" s="152">
        <v>1.1499999999999999</v>
      </c>
      <c r="BO2066" s="152">
        <v>226.32</v>
      </c>
      <c r="BP2066" s="152">
        <v>5.24</v>
      </c>
      <c r="BQ2066" s="152">
        <v>10.64</v>
      </c>
      <c r="BR2066" s="152">
        <v>1.68</v>
      </c>
      <c r="BS2066" s="152">
        <v>8.77</v>
      </c>
      <c r="BT2066" s="152">
        <v>2.2400000000000002</v>
      </c>
      <c r="BU2066" s="152">
        <v>0.91</v>
      </c>
      <c r="BV2066" s="152">
        <v>3.22</v>
      </c>
      <c r="BX2066" s="152">
        <v>3.51</v>
      </c>
      <c r="BZ2066" s="152">
        <v>2.2999999999999998</v>
      </c>
      <c r="CB2066" s="152">
        <v>2.11</v>
      </c>
      <c r="CC2066" s="152">
        <v>0.36</v>
      </c>
      <c r="CD2066" s="152">
        <v>1.86</v>
      </c>
      <c r="CH2066" s="152">
        <v>5.18</v>
      </c>
      <c r="CJ2066" s="152">
        <v>1.280870604</v>
      </c>
      <c r="CK2066" s="152">
        <v>0.53851634199999998</v>
      </c>
      <c r="DQ2066" s="152">
        <v>80.3</v>
      </c>
      <c r="ED2066" s="152">
        <v>56.01</v>
      </c>
      <c r="EE2066" s="152">
        <v>1.02</v>
      </c>
      <c r="EF2066" s="152">
        <v>17.260000000000002</v>
      </c>
      <c r="EH2066" s="152">
        <v>8.36825346</v>
      </c>
      <c r="EK2066" s="152">
        <v>0.16</v>
      </c>
      <c r="EL2066" s="152">
        <v>3.42</v>
      </c>
      <c r="EM2066" s="152">
        <v>7.66</v>
      </c>
      <c r="EO2066" s="152">
        <v>3.32</v>
      </c>
      <c r="EP2066" s="152">
        <v>0.83</v>
      </c>
      <c r="EQ2066" s="152">
        <v>0.13</v>
      </c>
      <c r="ER2066" s="152">
        <v>98.178253459999993</v>
      </c>
      <c r="FA2066" s="152">
        <v>20.77798357</v>
      </c>
      <c r="FB2066" s="152">
        <v>1.022416827</v>
      </c>
      <c r="FD2066" s="152">
        <v>34.788750290000003</v>
      </c>
      <c r="FE2066" s="152">
        <v>1.036987213</v>
      </c>
      <c r="FF2066" s="152">
        <v>309.35427679999998</v>
      </c>
      <c r="FG2066" s="152">
        <v>13.591398</v>
      </c>
      <c r="FI2066" s="152">
        <v>22.312791910000001</v>
      </c>
      <c r="FJ2066" s="152">
        <v>8.9476863079999998</v>
      </c>
      <c r="FK2066" s="152">
        <v>130.63210240000001</v>
      </c>
      <c r="FL2066" s="152">
        <v>87.425480530000002</v>
      </c>
      <c r="FM2066" s="152">
        <v>20.455049429999999</v>
      </c>
      <c r="FP2066" s="152">
        <v>23.555774209999999</v>
      </c>
      <c r="FQ2066" s="152">
        <v>292.02630219999998</v>
      </c>
      <c r="FR2066" s="152">
        <v>22.80603503</v>
      </c>
      <c r="FS2066" s="152">
        <v>73.795732599999994</v>
      </c>
      <c r="FT2066" s="152">
        <v>1.7184624580000001</v>
      </c>
      <c r="FX2066" s="152">
        <v>1.820840086</v>
      </c>
      <c r="FY2066" s="152">
        <v>305.02911849999998</v>
      </c>
      <c r="FZ2066" s="152">
        <v>6.5213820849999999</v>
      </c>
      <c r="GA2066" s="152">
        <v>15.654354570000001</v>
      </c>
      <c r="GB2066" s="152">
        <v>2.2631471520000002</v>
      </c>
      <c r="GC2066" s="152">
        <v>10.41032613</v>
      </c>
      <c r="GD2066" s="152">
        <v>2.9285987499999999</v>
      </c>
      <c r="GE2066" s="152">
        <v>1.0405504299999999</v>
      </c>
      <c r="GF2066" s="152">
        <v>3.4987653249999999</v>
      </c>
      <c r="GG2066" s="152">
        <v>0.61126954300000003</v>
      </c>
      <c r="GH2066" s="152">
        <v>3.8364559520000001</v>
      </c>
      <c r="GI2066" s="152">
        <v>0.83182721199999998</v>
      </c>
      <c r="GJ2066" s="152">
        <v>2.308067737</v>
      </c>
      <c r="GL2066" s="152">
        <v>2.3233604859999999</v>
      </c>
      <c r="GM2066" s="152">
        <v>0.36535901500000001</v>
      </c>
      <c r="GN2066" s="152">
        <v>2.3354565460000001</v>
      </c>
      <c r="GO2066" s="152">
        <v>0.13630869000000001</v>
      </c>
      <c r="GS2066" s="152">
        <v>8.3188531579999996</v>
      </c>
      <c r="GT2066" s="152">
        <v>1.594838873</v>
      </c>
      <c r="GU2066" s="152">
        <v>0.931737119</v>
      </c>
      <c r="GW2066" s="152">
        <v>1.2</v>
      </c>
    </row>
    <row r="2067" spans="1:205">
      <c r="A2067" s="151">
        <v>8081</v>
      </c>
      <c r="B2067" s="152" t="s">
        <v>2859</v>
      </c>
      <c r="C2067" s="152" t="s">
        <v>2919</v>
      </c>
      <c r="D2067" s="152" t="s">
        <v>2920</v>
      </c>
      <c r="E2067" s="152" t="s">
        <v>3661</v>
      </c>
      <c r="F2067" s="152" t="s">
        <v>10513</v>
      </c>
      <c r="H2067" s="151">
        <v>311180</v>
      </c>
      <c r="I2067" s="153" t="s">
        <v>3662</v>
      </c>
      <c r="L2067" s="153" t="s">
        <v>3663</v>
      </c>
      <c r="M2067" s="153" t="s">
        <v>3971</v>
      </c>
      <c r="O2067" s="151">
        <v>2519</v>
      </c>
      <c r="P2067" s="152">
        <v>52.298470000000002</v>
      </c>
      <c r="Q2067" s="152">
        <v>-172.48093</v>
      </c>
      <c r="R2067" s="152" t="s">
        <v>2027</v>
      </c>
      <c r="S2067" s="152" t="s">
        <v>2716</v>
      </c>
      <c r="T2067" s="152">
        <v>49.93</v>
      </c>
      <c r="U2067" s="152">
        <v>0.92</v>
      </c>
      <c r="V2067" s="152">
        <v>18.14</v>
      </c>
      <c r="X2067" s="152">
        <v>7.87</v>
      </c>
      <c r="AA2067" s="152">
        <v>4.84</v>
      </c>
      <c r="AB2067" s="152">
        <v>0.17</v>
      </c>
      <c r="AC2067" s="152">
        <v>11.56</v>
      </c>
      <c r="AD2067" s="152">
        <v>2.2799999999999998</v>
      </c>
      <c r="AE2067" s="152">
        <v>0.43</v>
      </c>
      <c r="AF2067" s="152">
        <v>0.22</v>
      </c>
      <c r="AJ2067" s="152">
        <v>2.74</v>
      </c>
      <c r="AK2067" s="156">
        <f t="shared" si="32"/>
        <v>1.4999999999999999E-2</v>
      </c>
      <c r="AL2067" s="151">
        <v>150</v>
      </c>
      <c r="AM2067" s="151">
        <v>119</v>
      </c>
      <c r="AN2067" s="151">
        <v>1162</v>
      </c>
      <c r="AO2067" s="151">
        <v>560</v>
      </c>
      <c r="AQ2067" s="152">
        <v>24.08232138</v>
      </c>
      <c r="AW2067" s="152">
        <v>32.731648309999997</v>
      </c>
      <c r="AY2067" s="151">
        <v>501.74591759999998</v>
      </c>
      <c r="AZ2067" s="152">
        <v>9.3237417310000001</v>
      </c>
      <c r="BB2067" s="152">
        <v>11.18311742</v>
      </c>
      <c r="BC2067" s="152">
        <v>202.77118279999999</v>
      </c>
      <c r="BD2067" s="152">
        <v>123.0017003</v>
      </c>
      <c r="BG2067" s="152">
        <v>7.6231277410000002</v>
      </c>
      <c r="BH2067" s="152">
        <v>408.89006360000002</v>
      </c>
      <c r="BI2067" s="152">
        <v>20.20281924</v>
      </c>
      <c r="BJ2067" s="152">
        <v>34.589088009999998</v>
      </c>
      <c r="BK2067" s="152">
        <v>0.68573336200000001</v>
      </c>
      <c r="BO2067" s="152">
        <v>154.8638363</v>
      </c>
      <c r="BP2067" s="152">
        <v>3.0939922000000002</v>
      </c>
      <c r="BQ2067" s="152">
        <v>7.9506511619999998</v>
      </c>
      <c r="BR2067" s="152">
        <v>1.160335686</v>
      </c>
      <c r="BS2067" s="152">
        <v>5.7506286600000003</v>
      </c>
      <c r="BT2067" s="152">
        <v>1.8410857460000001</v>
      </c>
      <c r="BU2067" s="152">
        <v>0.87714253399999997</v>
      </c>
      <c r="BV2067" s="152">
        <v>2.5781635469999999</v>
      </c>
      <c r="BX2067" s="152">
        <v>3.1355640419999999</v>
      </c>
      <c r="BZ2067" s="152">
        <v>2.1831631809999998</v>
      </c>
      <c r="CB2067" s="152">
        <v>2.6437035670000002</v>
      </c>
      <c r="CC2067" s="152">
        <v>0.42300437699999999</v>
      </c>
      <c r="CD2067" s="152">
        <v>1.0025961809999999</v>
      </c>
      <c r="CH2067" s="152">
        <v>4.5237346690000004</v>
      </c>
      <c r="CJ2067" s="152">
        <v>0.500108997</v>
      </c>
      <c r="CK2067" s="152">
        <v>0.30677381399999998</v>
      </c>
      <c r="DO2067" s="154">
        <v>85.357107279999994</v>
      </c>
      <c r="ED2067" s="152">
        <v>50.59</v>
      </c>
      <c r="EE2067" s="152">
        <v>0.7</v>
      </c>
      <c r="EF2067" s="152">
        <v>18.36</v>
      </c>
      <c r="EH2067" s="152">
        <v>7.9003511160000004</v>
      </c>
      <c r="EK2067" s="152">
        <v>0.15</v>
      </c>
      <c r="EL2067" s="152">
        <v>5.98</v>
      </c>
      <c r="EM2067" s="152">
        <v>10.76</v>
      </c>
      <c r="EO2067" s="152">
        <v>2.42</v>
      </c>
      <c r="EP2067" s="152">
        <v>0.47</v>
      </c>
      <c r="EQ2067" s="152">
        <v>0.08</v>
      </c>
      <c r="ER2067" s="152">
        <v>97.410351120000001</v>
      </c>
      <c r="FA2067" s="152">
        <v>12.424185939999999</v>
      </c>
      <c r="FB2067" s="152">
        <v>0.57398960499999996</v>
      </c>
      <c r="FD2067" s="152">
        <v>37.384288509999998</v>
      </c>
      <c r="FE2067" s="152">
        <v>0.70325057999999996</v>
      </c>
      <c r="FF2067" s="152">
        <v>274.52134860000001</v>
      </c>
      <c r="FG2067" s="152">
        <v>69.267381729999997</v>
      </c>
      <c r="FI2067" s="152">
        <v>30.95487228</v>
      </c>
      <c r="FJ2067" s="152">
        <v>23.271664690000001</v>
      </c>
      <c r="FK2067" s="152">
        <v>113.0704988</v>
      </c>
      <c r="FL2067" s="152">
        <v>65.947355849999994</v>
      </c>
      <c r="FM2067" s="152">
        <v>17.493027319999999</v>
      </c>
      <c r="FP2067" s="152">
        <v>11.258011959999999</v>
      </c>
      <c r="FQ2067" s="152">
        <v>347.12216389999998</v>
      </c>
      <c r="FR2067" s="152">
        <v>14.5397617</v>
      </c>
      <c r="FS2067" s="152">
        <v>40.025863790000002</v>
      </c>
      <c r="FT2067" s="152">
        <v>1.0196715759999999</v>
      </c>
      <c r="FX2067" s="152">
        <v>0.81398301200000001</v>
      </c>
      <c r="FY2067" s="152">
        <v>177.13987499999999</v>
      </c>
      <c r="FZ2067" s="152">
        <v>3.5489789940000001</v>
      </c>
      <c r="GA2067" s="152">
        <v>8.7662371340000007</v>
      </c>
      <c r="GB2067" s="152">
        <v>1.270829121</v>
      </c>
      <c r="GC2067" s="152">
        <v>6.0158012279999999</v>
      </c>
      <c r="GD2067" s="152">
        <v>1.7783735279999999</v>
      </c>
      <c r="GE2067" s="152">
        <v>0.70054461599999995</v>
      </c>
      <c r="GF2067" s="152">
        <v>2.1551147570000002</v>
      </c>
      <c r="GG2067" s="152">
        <v>0.37307877</v>
      </c>
      <c r="GH2067" s="152">
        <v>2.3742959610000001</v>
      </c>
      <c r="GI2067" s="152">
        <v>0.51535408900000002</v>
      </c>
      <c r="GJ2067" s="152">
        <v>1.444891656</v>
      </c>
      <c r="GL2067" s="152">
        <v>1.4210836360000001</v>
      </c>
      <c r="GM2067" s="152">
        <v>0.22202940099999999</v>
      </c>
      <c r="GN2067" s="152">
        <v>1.159892723</v>
      </c>
      <c r="GO2067" s="152">
        <v>6.8405252E-2</v>
      </c>
      <c r="GS2067" s="152">
        <v>4.03977713</v>
      </c>
      <c r="GT2067" s="152">
        <v>0.789659624</v>
      </c>
      <c r="GU2067" s="152">
        <v>0.44292441900000001</v>
      </c>
      <c r="GW2067" s="152">
        <v>1.2</v>
      </c>
    </row>
    <row r="2068" spans="1:205">
      <c r="A2068" s="151">
        <v>8083</v>
      </c>
      <c r="B2068" s="152" t="s">
        <v>2859</v>
      </c>
      <c r="C2068" s="152" t="s">
        <v>2919</v>
      </c>
      <c r="D2068" s="152" t="s">
        <v>2920</v>
      </c>
      <c r="E2068" s="152" t="s">
        <v>3661</v>
      </c>
      <c r="F2068" s="152" t="s">
        <v>10514</v>
      </c>
      <c r="H2068" s="151">
        <v>311180</v>
      </c>
      <c r="I2068" s="153" t="s">
        <v>3662</v>
      </c>
      <c r="L2068" s="153" t="s">
        <v>3663</v>
      </c>
      <c r="M2068" s="153" t="s">
        <v>3048</v>
      </c>
      <c r="O2068" s="151">
        <v>2519</v>
      </c>
      <c r="P2068" s="152">
        <v>52.298470000000002</v>
      </c>
      <c r="Q2068" s="152">
        <v>-172.48093</v>
      </c>
      <c r="R2068" s="152" t="s">
        <v>2027</v>
      </c>
      <c r="S2068" s="152" t="s">
        <v>2716</v>
      </c>
      <c r="T2068" s="152">
        <v>52.97</v>
      </c>
      <c r="U2068" s="152">
        <v>0.99</v>
      </c>
      <c r="V2068" s="152">
        <v>16.95</v>
      </c>
      <c r="X2068" s="152">
        <v>9.43</v>
      </c>
      <c r="AA2068" s="152">
        <v>4.1900000000000004</v>
      </c>
      <c r="AB2068" s="152">
        <v>0.18</v>
      </c>
      <c r="AC2068" s="152">
        <v>10.16</v>
      </c>
      <c r="AD2068" s="152">
        <v>2.8</v>
      </c>
      <c r="AE2068" s="152">
        <v>0.6</v>
      </c>
      <c r="AF2068" s="152">
        <v>0.18</v>
      </c>
      <c r="AJ2068" s="152">
        <v>1.58</v>
      </c>
      <c r="AK2068" s="156">
        <f t="shared" si="32"/>
        <v>6.4999999999999997E-3</v>
      </c>
      <c r="AL2068" s="151">
        <v>65</v>
      </c>
      <c r="AM2068" s="151">
        <v>196</v>
      </c>
      <c r="AN2068" s="151">
        <v>628</v>
      </c>
      <c r="AO2068" s="151">
        <v>539</v>
      </c>
      <c r="DO2068" s="154">
        <v>79.276152699999997</v>
      </c>
      <c r="ED2068" s="152">
        <v>50.59</v>
      </c>
      <c r="EE2068" s="152">
        <v>0.7</v>
      </c>
      <c r="EF2068" s="152">
        <v>18.36</v>
      </c>
      <c r="EH2068" s="152">
        <v>7.9003511160000004</v>
      </c>
      <c r="EK2068" s="152">
        <v>0.15</v>
      </c>
      <c r="EL2068" s="152">
        <v>5.98</v>
      </c>
      <c r="EM2068" s="152">
        <v>10.76</v>
      </c>
      <c r="EO2068" s="152">
        <v>2.42</v>
      </c>
      <c r="EP2068" s="152">
        <v>0.47</v>
      </c>
      <c r="EQ2068" s="152">
        <v>0.08</v>
      </c>
      <c r="ER2068" s="152">
        <v>97.410351120000001</v>
      </c>
      <c r="FA2068" s="152">
        <v>12.424185939999999</v>
      </c>
      <c r="FB2068" s="152">
        <v>0.57398960499999996</v>
      </c>
      <c r="FD2068" s="152">
        <v>37.384288509999998</v>
      </c>
      <c r="FE2068" s="152">
        <v>0.70325057999999996</v>
      </c>
      <c r="FF2068" s="152">
        <v>274.52134860000001</v>
      </c>
      <c r="FG2068" s="152">
        <v>69.267381729999997</v>
      </c>
      <c r="FI2068" s="152">
        <v>30.95487228</v>
      </c>
      <c r="FJ2068" s="152">
        <v>23.271664690000001</v>
      </c>
      <c r="FK2068" s="152">
        <v>113.0704988</v>
      </c>
      <c r="FL2068" s="152">
        <v>65.947355849999994</v>
      </c>
      <c r="FM2068" s="152">
        <v>17.493027319999999</v>
      </c>
      <c r="FP2068" s="152">
        <v>11.258011959999999</v>
      </c>
      <c r="FQ2068" s="152">
        <v>347.12216389999998</v>
      </c>
      <c r="FR2068" s="152">
        <v>14.5397617</v>
      </c>
      <c r="FS2068" s="152">
        <v>40.025863790000002</v>
      </c>
      <c r="FT2068" s="152">
        <v>1.0196715759999999</v>
      </c>
      <c r="FX2068" s="152">
        <v>0.81398301200000001</v>
      </c>
      <c r="FY2068" s="152">
        <v>177.13987499999999</v>
      </c>
      <c r="FZ2068" s="152">
        <v>3.5489789940000001</v>
      </c>
      <c r="GA2068" s="152">
        <v>8.7662371340000007</v>
      </c>
      <c r="GB2068" s="152">
        <v>1.270829121</v>
      </c>
      <c r="GC2068" s="152">
        <v>6.0158012279999999</v>
      </c>
      <c r="GD2068" s="152">
        <v>1.7783735279999999</v>
      </c>
      <c r="GE2068" s="152">
        <v>0.70054461599999995</v>
      </c>
      <c r="GF2068" s="152">
        <v>2.1551147570000002</v>
      </c>
      <c r="GG2068" s="152">
        <v>0.37307877</v>
      </c>
      <c r="GH2068" s="152">
        <v>2.3742959610000001</v>
      </c>
      <c r="GI2068" s="152">
        <v>0.51535408900000002</v>
      </c>
      <c r="GJ2068" s="152">
        <v>1.444891656</v>
      </c>
      <c r="GL2068" s="152">
        <v>1.4210836360000001</v>
      </c>
      <c r="GM2068" s="152">
        <v>0.22202940099999999</v>
      </c>
      <c r="GN2068" s="152">
        <v>1.159892723</v>
      </c>
      <c r="GO2068" s="152">
        <v>6.8405252E-2</v>
      </c>
      <c r="GS2068" s="152">
        <v>4.03977713</v>
      </c>
      <c r="GT2068" s="152">
        <v>0.789659624</v>
      </c>
      <c r="GU2068" s="152">
        <v>0.44292441900000001</v>
      </c>
      <c r="GW2068" s="152">
        <v>1.2</v>
      </c>
    </row>
    <row r="2069" spans="1:205">
      <c r="A2069" s="151">
        <v>8084</v>
      </c>
      <c r="B2069" s="152" t="s">
        <v>2859</v>
      </c>
      <c r="C2069" s="152" t="s">
        <v>2919</v>
      </c>
      <c r="D2069" s="152" t="s">
        <v>2920</v>
      </c>
      <c r="E2069" s="152" t="s">
        <v>3661</v>
      </c>
      <c r="F2069" s="152" t="s">
        <v>10515</v>
      </c>
      <c r="H2069" s="151">
        <v>311180</v>
      </c>
      <c r="I2069" s="153" t="s">
        <v>3662</v>
      </c>
      <c r="L2069" s="153" t="s">
        <v>3663</v>
      </c>
      <c r="M2069" s="153" t="s">
        <v>3118</v>
      </c>
      <c r="O2069" s="151">
        <v>2519</v>
      </c>
      <c r="P2069" s="152">
        <v>52.298470000000002</v>
      </c>
      <c r="Q2069" s="152">
        <v>-172.48093</v>
      </c>
      <c r="R2069" s="152" t="s">
        <v>2027</v>
      </c>
      <c r="S2069" s="152" t="s">
        <v>2716</v>
      </c>
      <c r="T2069" s="152">
        <v>47.95</v>
      </c>
      <c r="U2069" s="152">
        <v>0.88</v>
      </c>
      <c r="V2069" s="152">
        <v>15.94</v>
      </c>
      <c r="X2069" s="152">
        <v>13.32</v>
      </c>
      <c r="AA2069" s="152">
        <v>5.97</v>
      </c>
      <c r="AB2069" s="152">
        <v>0.26</v>
      </c>
      <c r="AC2069" s="152">
        <v>10.050000000000001</v>
      </c>
      <c r="AD2069" s="152">
        <v>2.31</v>
      </c>
      <c r="AE2069" s="152">
        <v>0.35</v>
      </c>
      <c r="AF2069" s="152">
        <v>0.13</v>
      </c>
      <c r="AJ2069" s="152">
        <v>3.14</v>
      </c>
      <c r="AK2069" s="156">
        <f t="shared" si="32"/>
        <v>1.8800000000000001E-2</v>
      </c>
      <c r="AL2069" s="151">
        <v>188</v>
      </c>
      <c r="AM2069" s="151">
        <v>415</v>
      </c>
      <c r="AN2069" s="151">
        <v>1595</v>
      </c>
      <c r="AO2069" s="151">
        <v>700</v>
      </c>
      <c r="DO2069" s="154">
        <v>74.575596160000003</v>
      </c>
      <c r="ED2069" s="152">
        <v>50.59</v>
      </c>
      <c r="EE2069" s="152">
        <v>0.7</v>
      </c>
      <c r="EF2069" s="152">
        <v>18.36</v>
      </c>
      <c r="EH2069" s="152">
        <v>7.9003511160000004</v>
      </c>
      <c r="EK2069" s="152">
        <v>0.15</v>
      </c>
      <c r="EL2069" s="152">
        <v>5.98</v>
      </c>
      <c r="EM2069" s="152">
        <v>10.76</v>
      </c>
      <c r="EO2069" s="152">
        <v>2.42</v>
      </c>
      <c r="EP2069" s="152">
        <v>0.47</v>
      </c>
      <c r="EQ2069" s="152">
        <v>0.08</v>
      </c>
      <c r="ER2069" s="152">
        <v>97.410351120000001</v>
      </c>
      <c r="FA2069" s="152">
        <v>12.424185939999999</v>
      </c>
      <c r="FB2069" s="152">
        <v>0.57398960499999996</v>
      </c>
      <c r="FD2069" s="152">
        <v>37.384288509999998</v>
      </c>
      <c r="FE2069" s="152">
        <v>0.70325057999999996</v>
      </c>
      <c r="FF2069" s="152">
        <v>274.52134860000001</v>
      </c>
      <c r="FG2069" s="152">
        <v>69.267381729999997</v>
      </c>
      <c r="FI2069" s="152">
        <v>30.95487228</v>
      </c>
      <c r="FJ2069" s="152">
        <v>23.271664690000001</v>
      </c>
      <c r="FK2069" s="152">
        <v>113.0704988</v>
      </c>
      <c r="FL2069" s="152">
        <v>65.947355849999994</v>
      </c>
      <c r="FM2069" s="152">
        <v>17.493027319999999</v>
      </c>
      <c r="FP2069" s="152">
        <v>11.258011959999999</v>
      </c>
      <c r="FQ2069" s="152">
        <v>347.12216389999998</v>
      </c>
      <c r="FR2069" s="152">
        <v>14.5397617</v>
      </c>
      <c r="FS2069" s="152">
        <v>40.025863790000002</v>
      </c>
      <c r="FT2069" s="152">
        <v>1.0196715759999999</v>
      </c>
      <c r="FX2069" s="152">
        <v>0.81398301200000001</v>
      </c>
      <c r="FY2069" s="152">
        <v>177.13987499999999</v>
      </c>
      <c r="FZ2069" s="152">
        <v>3.5489789940000001</v>
      </c>
      <c r="GA2069" s="152">
        <v>8.7662371340000007</v>
      </c>
      <c r="GB2069" s="152">
        <v>1.270829121</v>
      </c>
      <c r="GC2069" s="152">
        <v>6.0158012279999999</v>
      </c>
      <c r="GD2069" s="152">
        <v>1.7783735279999999</v>
      </c>
      <c r="GE2069" s="152">
        <v>0.70054461599999995</v>
      </c>
      <c r="GF2069" s="152">
        <v>2.1551147570000002</v>
      </c>
      <c r="GG2069" s="152">
        <v>0.37307877</v>
      </c>
      <c r="GH2069" s="152">
        <v>2.3742959610000001</v>
      </c>
      <c r="GI2069" s="152">
        <v>0.51535408900000002</v>
      </c>
      <c r="GJ2069" s="152">
        <v>1.444891656</v>
      </c>
      <c r="GL2069" s="152">
        <v>1.4210836360000001</v>
      </c>
      <c r="GM2069" s="152">
        <v>0.22202940099999999</v>
      </c>
      <c r="GN2069" s="152">
        <v>1.159892723</v>
      </c>
      <c r="GO2069" s="152">
        <v>6.8405252E-2</v>
      </c>
      <c r="GS2069" s="152">
        <v>4.03977713</v>
      </c>
      <c r="GT2069" s="152">
        <v>0.789659624</v>
      </c>
      <c r="GU2069" s="152">
        <v>0.44292441900000001</v>
      </c>
      <c r="GW2069" s="152">
        <v>1.2</v>
      </c>
    </row>
    <row r="2070" spans="1:205">
      <c r="A2070" s="151">
        <v>8085</v>
      </c>
      <c r="B2070" s="152" t="s">
        <v>2859</v>
      </c>
      <c r="C2070" s="152" t="s">
        <v>2919</v>
      </c>
      <c r="D2070" s="152" t="s">
        <v>2920</v>
      </c>
      <c r="E2070" s="152" t="s">
        <v>3661</v>
      </c>
      <c r="F2070" s="152" t="s">
        <v>10516</v>
      </c>
      <c r="H2070" s="151">
        <v>311180</v>
      </c>
      <c r="I2070" s="153" t="s">
        <v>3662</v>
      </c>
      <c r="L2070" s="153" t="s">
        <v>3663</v>
      </c>
      <c r="M2070" s="153" t="s">
        <v>5210</v>
      </c>
      <c r="O2070" s="151">
        <v>2519</v>
      </c>
      <c r="P2070" s="152">
        <v>52.298470000000002</v>
      </c>
      <c r="Q2070" s="152">
        <v>-172.48093</v>
      </c>
      <c r="R2070" s="152" t="s">
        <v>2027</v>
      </c>
      <c r="S2070" s="152" t="s">
        <v>3690</v>
      </c>
      <c r="T2070" s="152">
        <v>71.83</v>
      </c>
      <c r="U2070" s="152">
        <v>0.4</v>
      </c>
      <c r="V2070" s="152">
        <v>14.11</v>
      </c>
      <c r="X2070" s="152">
        <v>3.11</v>
      </c>
      <c r="AA2070" s="152">
        <v>0.54</v>
      </c>
      <c r="AB2070" s="152">
        <v>0.1</v>
      </c>
      <c r="AC2070" s="152">
        <v>2.08</v>
      </c>
      <c r="AD2070" s="152">
        <v>2.82</v>
      </c>
      <c r="AE2070" s="152">
        <v>1.68</v>
      </c>
      <c r="AF2070" s="152">
        <v>0.1</v>
      </c>
      <c r="AJ2070" s="152">
        <v>1.92</v>
      </c>
      <c r="AK2070" s="156">
        <f t="shared" si="32"/>
        <v>1.5E-3</v>
      </c>
      <c r="AL2070" s="151">
        <v>15</v>
      </c>
      <c r="AM2070" s="151">
        <v>568</v>
      </c>
      <c r="AN2070" s="151">
        <v>68</v>
      </c>
      <c r="AO2070" s="151">
        <v>1571</v>
      </c>
      <c r="DQ2070" s="152">
        <v>46.4</v>
      </c>
      <c r="ED2070" s="152">
        <v>50.59</v>
      </c>
      <c r="EE2070" s="152">
        <v>0.7</v>
      </c>
      <c r="EF2070" s="152">
        <v>18.36</v>
      </c>
      <c r="EH2070" s="152">
        <v>7.9003511160000004</v>
      </c>
      <c r="EK2070" s="152">
        <v>0.15</v>
      </c>
      <c r="EL2070" s="152">
        <v>5.98</v>
      </c>
      <c r="EM2070" s="152">
        <v>10.76</v>
      </c>
      <c r="EO2070" s="152">
        <v>2.42</v>
      </c>
      <c r="EP2070" s="152">
        <v>0.47</v>
      </c>
      <c r="EQ2070" s="152">
        <v>0.08</v>
      </c>
      <c r="ER2070" s="152">
        <v>97.410351120000001</v>
      </c>
      <c r="FA2070" s="152">
        <v>12.424185939999999</v>
      </c>
      <c r="FB2070" s="152">
        <v>0.57398960499999996</v>
      </c>
      <c r="FD2070" s="152">
        <v>37.384288509999998</v>
      </c>
      <c r="FE2070" s="152">
        <v>0.70325057999999996</v>
      </c>
      <c r="FF2070" s="152">
        <v>274.52134860000001</v>
      </c>
      <c r="FG2070" s="152">
        <v>69.267381729999997</v>
      </c>
      <c r="FI2070" s="152">
        <v>30.95487228</v>
      </c>
      <c r="FJ2070" s="152">
        <v>23.271664690000001</v>
      </c>
      <c r="FK2070" s="152">
        <v>113.0704988</v>
      </c>
      <c r="FL2070" s="152">
        <v>65.947355849999994</v>
      </c>
      <c r="FM2070" s="152">
        <v>17.493027319999999</v>
      </c>
      <c r="FP2070" s="152">
        <v>11.258011959999999</v>
      </c>
      <c r="FQ2070" s="152">
        <v>347.12216389999998</v>
      </c>
      <c r="FR2070" s="152">
        <v>14.5397617</v>
      </c>
      <c r="FS2070" s="152">
        <v>40.025863790000002</v>
      </c>
      <c r="FT2070" s="152">
        <v>1.0196715759999999</v>
      </c>
      <c r="FX2070" s="152">
        <v>0.81398301200000001</v>
      </c>
      <c r="FY2070" s="152">
        <v>177.13987499999999</v>
      </c>
      <c r="FZ2070" s="152">
        <v>3.5489789940000001</v>
      </c>
      <c r="GA2070" s="152">
        <v>8.7662371340000007</v>
      </c>
      <c r="GB2070" s="152">
        <v>1.270829121</v>
      </c>
      <c r="GC2070" s="152">
        <v>6.0158012279999999</v>
      </c>
      <c r="GD2070" s="152">
        <v>1.7783735279999999</v>
      </c>
      <c r="GE2070" s="152">
        <v>0.70054461599999995</v>
      </c>
      <c r="GF2070" s="152">
        <v>2.1551147570000002</v>
      </c>
      <c r="GG2070" s="152">
        <v>0.37307877</v>
      </c>
      <c r="GH2070" s="152">
        <v>2.3742959610000001</v>
      </c>
      <c r="GI2070" s="152">
        <v>0.51535408900000002</v>
      </c>
      <c r="GJ2070" s="152">
        <v>1.444891656</v>
      </c>
      <c r="GL2070" s="152">
        <v>1.4210836360000001</v>
      </c>
      <c r="GM2070" s="152">
        <v>0.22202940099999999</v>
      </c>
      <c r="GN2070" s="152">
        <v>1.159892723</v>
      </c>
      <c r="GO2070" s="152">
        <v>6.8405252E-2</v>
      </c>
      <c r="GS2070" s="152">
        <v>4.03977713</v>
      </c>
      <c r="GT2070" s="152">
        <v>0.789659624</v>
      </c>
      <c r="GU2070" s="152">
        <v>0.44292441900000001</v>
      </c>
      <c r="GW2070" s="152">
        <v>1.2</v>
      </c>
    </row>
    <row r="2071" spans="1:205">
      <c r="A2071" s="151">
        <v>8086</v>
      </c>
      <c r="B2071" s="152" t="s">
        <v>2859</v>
      </c>
      <c r="C2071" s="152" t="s">
        <v>2919</v>
      </c>
      <c r="D2071" s="152" t="s">
        <v>2920</v>
      </c>
      <c r="E2071" s="152" t="s">
        <v>3661</v>
      </c>
      <c r="F2071" s="152" t="s">
        <v>10517</v>
      </c>
      <c r="H2071" s="151">
        <v>311180</v>
      </c>
      <c r="I2071" s="153" t="s">
        <v>3662</v>
      </c>
      <c r="L2071" s="153" t="s">
        <v>4057</v>
      </c>
      <c r="M2071" s="153" t="s">
        <v>3971</v>
      </c>
      <c r="O2071" s="151">
        <v>2519</v>
      </c>
      <c r="P2071" s="152">
        <v>52.308169999999997</v>
      </c>
      <c r="Q2071" s="152">
        <v>-172.48621</v>
      </c>
      <c r="R2071" s="152" t="s">
        <v>2027</v>
      </c>
      <c r="S2071" s="152" t="s">
        <v>2716</v>
      </c>
      <c r="T2071" s="152">
        <v>50.28</v>
      </c>
      <c r="U2071" s="152">
        <v>0.68</v>
      </c>
      <c r="V2071" s="152">
        <v>17.8</v>
      </c>
      <c r="X2071" s="152">
        <v>8.94</v>
      </c>
      <c r="AA2071" s="152">
        <v>5.62</v>
      </c>
      <c r="AB2071" s="152">
        <v>0.2</v>
      </c>
      <c r="AC2071" s="152">
        <v>10.72</v>
      </c>
      <c r="AD2071" s="152">
        <v>2.19</v>
      </c>
      <c r="AE2071" s="152">
        <v>0.26</v>
      </c>
      <c r="AF2071" s="152">
        <v>7.0000000000000007E-2</v>
      </c>
      <c r="AJ2071" s="152">
        <v>3.33</v>
      </c>
      <c r="AK2071" s="156">
        <f t="shared" si="32"/>
        <v>2.5700000000000001E-2</v>
      </c>
      <c r="AL2071" s="151">
        <v>257</v>
      </c>
      <c r="AM2071" s="151">
        <v>136</v>
      </c>
      <c r="AN2071" s="151">
        <v>820</v>
      </c>
      <c r="AO2071" s="151">
        <v>492</v>
      </c>
      <c r="AQ2071" s="152">
        <v>14.63</v>
      </c>
      <c r="AW2071" s="152">
        <v>36.14</v>
      </c>
      <c r="AY2071" s="151">
        <v>294.86</v>
      </c>
      <c r="AZ2071" s="152">
        <v>58.45</v>
      </c>
      <c r="BB2071" s="152">
        <v>13.96</v>
      </c>
      <c r="BC2071" s="152">
        <v>227.35</v>
      </c>
      <c r="BD2071" s="152">
        <v>99.47</v>
      </c>
      <c r="BG2071" s="152">
        <v>5.55</v>
      </c>
      <c r="BH2071" s="152">
        <v>334.1</v>
      </c>
      <c r="BI2071" s="152">
        <v>12.62</v>
      </c>
      <c r="BJ2071" s="152">
        <v>27.24</v>
      </c>
      <c r="BK2071" s="152">
        <v>0.56000000000000005</v>
      </c>
      <c r="BO2071" s="152">
        <v>117.22</v>
      </c>
      <c r="BP2071" s="152">
        <v>2.4500000000000002</v>
      </c>
      <c r="BQ2071" s="152">
        <v>5.97</v>
      </c>
      <c r="BR2071" s="152">
        <v>0.9</v>
      </c>
      <c r="BS2071" s="152">
        <v>4.51</v>
      </c>
      <c r="BT2071" s="152">
        <v>1.35</v>
      </c>
      <c r="BU2071" s="152">
        <v>0.65</v>
      </c>
      <c r="BV2071" s="152">
        <v>1.91</v>
      </c>
      <c r="BX2071" s="152">
        <v>2.19</v>
      </c>
      <c r="BZ2071" s="152">
        <v>1.37</v>
      </c>
      <c r="CB2071" s="152">
        <v>1.42</v>
      </c>
      <c r="CC2071" s="152">
        <v>0.22</v>
      </c>
      <c r="CD2071" s="152">
        <v>0.86</v>
      </c>
      <c r="CH2071" s="152">
        <v>3.41</v>
      </c>
      <c r="CJ2071" s="152">
        <v>0.47893319899999998</v>
      </c>
      <c r="CK2071" s="152">
        <v>0.227209832</v>
      </c>
      <c r="DO2071" s="154">
        <v>81.714058059999999</v>
      </c>
      <c r="ED2071" s="152">
        <v>50.21</v>
      </c>
      <c r="EE2071" s="152">
        <v>0.63</v>
      </c>
      <c r="EF2071" s="152">
        <v>19.190000000000001</v>
      </c>
      <c r="EH2071" s="152">
        <v>7.5494243579999996</v>
      </c>
      <c r="EK2071" s="152">
        <v>0.14000000000000001</v>
      </c>
      <c r="EL2071" s="152">
        <v>6.65</v>
      </c>
      <c r="EM2071" s="152">
        <v>10.73</v>
      </c>
      <c r="EO2071" s="152">
        <v>2.2799999999999998</v>
      </c>
      <c r="EP2071" s="152">
        <v>0.4</v>
      </c>
      <c r="EQ2071" s="152">
        <v>7.0000000000000007E-2</v>
      </c>
      <c r="ER2071" s="152">
        <v>97.84942436</v>
      </c>
      <c r="FA2071" s="152">
        <v>11.43778796</v>
      </c>
      <c r="FB2071" s="152">
        <v>0.56536471200000005</v>
      </c>
      <c r="FD2071" s="152">
        <v>34.45931478</v>
      </c>
      <c r="FE2071" s="152">
        <v>0.65726995399999999</v>
      </c>
      <c r="FF2071" s="152">
        <v>240.6508346</v>
      </c>
      <c r="FG2071" s="152">
        <v>57.687680589999999</v>
      </c>
      <c r="FI2071" s="152">
        <v>33.725893380000002</v>
      </c>
      <c r="FJ2071" s="152">
        <v>41.624708640000001</v>
      </c>
      <c r="FK2071" s="152">
        <v>101.3707891</v>
      </c>
      <c r="FL2071" s="152">
        <v>60.403556999999999</v>
      </c>
      <c r="FM2071" s="152">
        <v>17.08777478</v>
      </c>
      <c r="FP2071" s="152">
        <v>10.80626651</v>
      </c>
      <c r="FQ2071" s="152">
        <v>324.00144410000001</v>
      </c>
      <c r="FR2071" s="152">
        <v>12.82590931</v>
      </c>
      <c r="FS2071" s="152">
        <v>33.119392609999998</v>
      </c>
      <c r="FT2071" s="152">
        <v>0.82943112600000002</v>
      </c>
      <c r="FX2071" s="152">
        <v>0.80703903499999996</v>
      </c>
      <c r="FY2071" s="152">
        <v>157.99093819999999</v>
      </c>
      <c r="FZ2071" s="152">
        <v>3.2009289929999998</v>
      </c>
      <c r="GA2071" s="152">
        <v>7.7558877969999998</v>
      </c>
      <c r="GB2071" s="152">
        <v>1.112976035</v>
      </c>
      <c r="GC2071" s="152">
        <v>5.3745371210000004</v>
      </c>
      <c r="GD2071" s="152">
        <v>1.5591157870000001</v>
      </c>
      <c r="GE2071" s="152">
        <v>0.65749864800000002</v>
      </c>
      <c r="GF2071" s="152">
        <v>1.9561540690000001</v>
      </c>
      <c r="GG2071" s="152">
        <v>0.33683733399999999</v>
      </c>
      <c r="GH2071" s="152">
        <v>2.1602051100000002</v>
      </c>
      <c r="GI2071" s="152">
        <v>0.46897388200000001</v>
      </c>
      <c r="GJ2071" s="152">
        <v>1.321565495</v>
      </c>
      <c r="GL2071" s="152">
        <v>1.298640394</v>
      </c>
      <c r="GM2071" s="152">
        <v>0.20519062199999999</v>
      </c>
      <c r="GN2071" s="152">
        <v>1.0708833769999999</v>
      </c>
      <c r="GO2071" s="152">
        <v>9.0900850000000005E-2</v>
      </c>
      <c r="GS2071" s="152">
        <v>4.2520621219999999</v>
      </c>
      <c r="GT2071" s="152">
        <v>0.69415030499999997</v>
      </c>
      <c r="GU2071" s="152">
        <v>0.39769422100000001</v>
      </c>
      <c r="GW2071" s="152">
        <v>1.2</v>
      </c>
    </row>
    <row r="2072" spans="1:205">
      <c r="A2072" s="151">
        <v>8087</v>
      </c>
      <c r="B2072" s="152" t="s">
        <v>2859</v>
      </c>
      <c r="C2072" s="152" t="s">
        <v>2919</v>
      </c>
      <c r="D2072" s="152" t="s">
        <v>2920</v>
      </c>
      <c r="E2072" s="152" t="s">
        <v>3661</v>
      </c>
      <c r="F2072" s="152" t="s">
        <v>10518</v>
      </c>
      <c r="H2072" s="151">
        <v>311180</v>
      </c>
      <c r="I2072" s="153" t="s">
        <v>3662</v>
      </c>
      <c r="L2072" s="153" t="s">
        <v>4057</v>
      </c>
      <c r="M2072" s="153" t="s">
        <v>3048</v>
      </c>
      <c r="O2072" s="151">
        <v>2519</v>
      </c>
      <c r="P2072" s="152">
        <v>52.308169999999997</v>
      </c>
      <c r="Q2072" s="152">
        <v>-172.48621</v>
      </c>
      <c r="R2072" s="152" t="s">
        <v>2027</v>
      </c>
      <c r="S2072" s="152" t="s">
        <v>2716</v>
      </c>
      <c r="T2072" s="152">
        <v>49.08</v>
      </c>
      <c r="U2072" s="152">
        <v>0.51</v>
      </c>
      <c r="V2072" s="152">
        <v>17.8</v>
      </c>
      <c r="X2072" s="152">
        <v>8.5399999999999991</v>
      </c>
      <c r="AA2072" s="152">
        <v>7.63</v>
      </c>
      <c r="AB2072" s="152">
        <v>0.15</v>
      </c>
      <c r="AC2072" s="152">
        <v>10.050000000000001</v>
      </c>
      <c r="AD2072" s="152">
        <v>2.35</v>
      </c>
      <c r="AE2072" s="152">
        <v>0.26</v>
      </c>
      <c r="AF2072" s="152">
        <v>0.02</v>
      </c>
      <c r="AJ2072" s="152">
        <v>2.95</v>
      </c>
      <c r="AK2072" s="156">
        <f t="shared" si="32"/>
        <v>1.9800000000000002E-2</v>
      </c>
      <c r="AL2072" s="151">
        <v>198</v>
      </c>
      <c r="AM2072" s="151">
        <v>84</v>
      </c>
      <c r="AN2072" s="151">
        <v>775</v>
      </c>
      <c r="AO2072" s="151">
        <v>387</v>
      </c>
      <c r="DO2072" s="154">
        <v>83.461346629999994</v>
      </c>
      <c r="ED2072" s="152">
        <v>50.21</v>
      </c>
      <c r="EE2072" s="152">
        <v>0.63</v>
      </c>
      <c r="EF2072" s="152">
        <v>19.190000000000001</v>
      </c>
      <c r="EH2072" s="152">
        <v>7.5494243579999996</v>
      </c>
      <c r="EK2072" s="152">
        <v>0.14000000000000001</v>
      </c>
      <c r="EL2072" s="152">
        <v>6.65</v>
      </c>
      <c r="EM2072" s="152">
        <v>10.73</v>
      </c>
      <c r="EO2072" s="152">
        <v>2.2799999999999998</v>
      </c>
      <c r="EP2072" s="152">
        <v>0.4</v>
      </c>
      <c r="EQ2072" s="152">
        <v>7.0000000000000007E-2</v>
      </c>
      <c r="ER2072" s="152">
        <v>97.84942436</v>
      </c>
      <c r="FA2072" s="152">
        <v>11.43778796</v>
      </c>
      <c r="FB2072" s="152">
        <v>0.56536471200000005</v>
      </c>
      <c r="FD2072" s="152">
        <v>34.45931478</v>
      </c>
      <c r="FE2072" s="152">
        <v>0.65726995399999999</v>
      </c>
      <c r="FF2072" s="152">
        <v>240.6508346</v>
      </c>
      <c r="FG2072" s="152">
        <v>57.687680589999999</v>
      </c>
      <c r="FI2072" s="152">
        <v>33.725893380000002</v>
      </c>
      <c r="FJ2072" s="152">
        <v>41.624708640000001</v>
      </c>
      <c r="FK2072" s="152">
        <v>101.3707891</v>
      </c>
      <c r="FL2072" s="152">
        <v>60.403556999999999</v>
      </c>
      <c r="FM2072" s="152">
        <v>17.08777478</v>
      </c>
      <c r="FP2072" s="152">
        <v>10.80626651</v>
      </c>
      <c r="FQ2072" s="152">
        <v>324.00144410000001</v>
      </c>
      <c r="FR2072" s="152">
        <v>12.82590931</v>
      </c>
      <c r="FS2072" s="152">
        <v>33.119392609999998</v>
      </c>
      <c r="FT2072" s="152">
        <v>0.82943112600000002</v>
      </c>
      <c r="FX2072" s="152">
        <v>0.80703903499999996</v>
      </c>
      <c r="FY2072" s="152">
        <v>157.99093819999999</v>
      </c>
      <c r="FZ2072" s="152">
        <v>3.2009289929999998</v>
      </c>
      <c r="GA2072" s="152">
        <v>7.7558877969999998</v>
      </c>
      <c r="GB2072" s="152">
        <v>1.112976035</v>
      </c>
      <c r="GC2072" s="152">
        <v>5.3745371210000004</v>
      </c>
      <c r="GD2072" s="152">
        <v>1.5591157870000001</v>
      </c>
      <c r="GE2072" s="152">
        <v>0.65749864800000002</v>
      </c>
      <c r="GF2072" s="152">
        <v>1.9561540690000001</v>
      </c>
      <c r="GG2072" s="152">
        <v>0.33683733399999999</v>
      </c>
      <c r="GH2072" s="152">
        <v>2.1602051100000002</v>
      </c>
      <c r="GI2072" s="152">
        <v>0.46897388200000001</v>
      </c>
      <c r="GJ2072" s="152">
        <v>1.321565495</v>
      </c>
      <c r="GL2072" s="152">
        <v>1.298640394</v>
      </c>
      <c r="GM2072" s="152">
        <v>0.20519062199999999</v>
      </c>
      <c r="GN2072" s="152">
        <v>1.0708833769999999</v>
      </c>
      <c r="GO2072" s="152">
        <v>9.0900850000000005E-2</v>
      </c>
      <c r="GS2072" s="152">
        <v>4.2520621219999999</v>
      </c>
      <c r="GT2072" s="152">
        <v>0.69415030499999997</v>
      </c>
      <c r="GU2072" s="152">
        <v>0.39769422100000001</v>
      </c>
      <c r="GW2072" s="152">
        <v>1.2</v>
      </c>
    </row>
    <row r="2073" spans="1:205">
      <c r="A2073" s="151">
        <v>8088</v>
      </c>
      <c r="B2073" s="152" t="s">
        <v>2859</v>
      </c>
      <c r="C2073" s="152" t="s">
        <v>2919</v>
      </c>
      <c r="D2073" s="152" t="s">
        <v>2920</v>
      </c>
      <c r="E2073" s="152" t="s">
        <v>3661</v>
      </c>
      <c r="F2073" s="152" t="s">
        <v>10519</v>
      </c>
      <c r="H2073" s="151">
        <v>311180</v>
      </c>
      <c r="I2073" s="153" t="s">
        <v>3662</v>
      </c>
      <c r="L2073" s="153" t="s">
        <v>4057</v>
      </c>
      <c r="M2073" s="153" t="s">
        <v>3780</v>
      </c>
      <c r="O2073" s="151">
        <v>2519</v>
      </c>
      <c r="P2073" s="152">
        <v>52.308169999999997</v>
      </c>
      <c r="Q2073" s="152">
        <v>-172.48621</v>
      </c>
      <c r="R2073" s="152" t="s">
        <v>2027</v>
      </c>
      <c r="S2073" s="152" t="s">
        <v>2716</v>
      </c>
      <c r="T2073" s="152">
        <v>50.5</v>
      </c>
      <c r="U2073" s="152">
        <v>0.69</v>
      </c>
      <c r="V2073" s="152">
        <v>18.43</v>
      </c>
      <c r="X2073" s="152">
        <v>8.0500000000000007</v>
      </c>
      <c r="AA2073" s="152">
        <v>5.65</v>
      </c>
      <c r="AB2073" s="152">
        <v>0.17</v>
      </c>
      <c r="AC2073" s="152">
        <v>10.44</v>
      </c>
      <c r="AD2073" s="152">
        <v>2.4300000000000002</v>
      </c>
      <c r="AE2073" s="152">
        <v>0.28999999999999998</v>
      </c>
      <c r="AF2073" s="152">
        <v>0.09</v>
      </c>
      <c r="AJ2073" s="152">
        <v>3.29</v>
      </c>
      <c r="AK2073" s="156">
        <f t="shared" si="32"/>
        <v>1.32E-2</v>
      </c>
      <c r="AL2073" s="151">
        <v>132</v>
      </c>
      <c r="AM2073" s="151">
        <v>95</v>
      </c>
      <c r="AN2073" s="151">
        <v>735</v>
      </c>
      <c r="AO2073" s="151">
        <v>433</v>
      </c>
      <c r="DO2073" s="154">
        <v>83.480943379999999</v>
      </c>
      <c r="ED2073" s="152">
        <v>50.21</v>
      </c>
      <c r="EE2073" s="152">
        <v>0.63</v>
      </c>
      <c r="EF2073" s="152">
        <v>19.190000000000001</v>
      </c>
      <c r="EH2073" s="152">
        <v>7.5494243579999996</v>
      </c>
      <c r="EK2073" s="152">
        <v>0.14000000000000001</v>
      </c>
      <c r="EL2073" s="152">
        <v>6.65</v>
      </c>
      <c r="EM2073" s="152">
        <v>10.73</v>
      </c>
      <c r="EO2073" s="152">
        <v>2.2799999999999998</v>
      </c>
      <c r="EP2073" s="152">
        <v>0.4</v>
      </c>
      <c r="EQ2073" s="152">
        <v>7.0000000000000007E-2</v>
      </c>
      <c r="ER2073" s="152">
        <v>97.84942436</v>
      </c>
      <c r="FA2073" s="152">
        <v>11.43778796</v>
      </c>
      <c r="FB2073" s="152">
        <v>0.56536471200000005</v>
      </c>
      <c r="FD2073" s="152">
        <v>34.45931478</v>
      </c>
      <c r="FE2073" s="152">
        <v>0.65726995399999999</v>
      </c>
      <c r="FF2073" s="152">
        <v>240.6508346</v>
      </c>
      <c r="FG2073" s="152">
        <v>57.687680589999999</v>
      </c>
      <c r="FI2073" s="152">
        <v>33.725893380000002</v>
      </c>
      <c r="FJ2073" s="152">
        <v>41.624708640000001</v>
      </c>
      <c r="FK2073" s="152">
        <v>101.3707891</v>
      </c>
      <c r="FL2073" s="152">
        <v>60.403556999999999</v>
      </c>
      <c r="FM2073" s="152">
        <v>17.08777478</v>
      </c>
      <c r="FP2073" s="152">
        <v>10.80626651</v>
      </c>
      <c r="FQ2073" s="152">
        <v>324.00144410000001</v>
      </c>
      <c r="FR2073" s="152">
        <v>12.82590931</v>
      </c>
      <c r="FS2073" s="152">
        <v>33.119392609999998</v>
      </c>
      <c r="FT2073" s="152">
        <v>0.82943112600000002</v>
      </c>
      <c r="FX2073" s="152">
        <v>0.80703903499999996</v>
      </c>
      <c r="FY2073" s="152">
        <v>157.99093819999999</v>
      </c>
      <c r="FZ2073" s="152">
        <v>3.2009289929999998</v>
      </c>
      <c r="GA2073" s="152">
        <v>7.7558877969999998</v>
      </c>
      <c r="GB2073" s="152">
        <v>1.112976035</v>
      </c>
      <c r="GC2073" s="152">
        <v>5.3745371210000004</v>
      </c>
      <c r="GD2073" s="152">
        <v>1.5591157870000001</v>
      </c>
      <c r="GE2073" s="152">
        <v>0.65749864800000002</v>
      </c>
      <c r="GF2073" s="152">
        <v>1.9561540690000001</v>
      </c>
      <c r="GG2073" s="152">
        <v>0.33683733399999999</v>
      </c>
      <c r="GH2073" s="152">
        <v>2.1602051100000002</v>
      </c>
      <c r="GI2073" s="152">
        <v>0.46897388200000001</v>
      </c>
      <c r="GJ2073" s="152">
        <v>1.321565495</v>
      </c>
      <c r="GL2073" s="152">
        <v>1.298640394</v>
      </c>
      <c r="GM2073" s="152">
        <v>0.20519062199999999</v>
      </c>
      <c r="GN2073" s="152">
        <v>1.0708833769999999</v>
      </c>
      <c r="GO2073" s="152">
        <v>9.0900850000000005E-2</v>
      </c>
      <c r="GS2073" s="152">
        <v>4.2520621219999999</v>
      </c>
      <c r="GT2073" s="152">
        <v>0.69415030499999997</v>
      </c>
      <c r="GU2073" s="152">
        <v>0.39769422100000001</v>
      </c>
      <c r="GW2073" s="152">
        <v>1.2</v>
      </c>
    </row>
    <row r="2074" spans="1:205">
      <c r="A2074" s="151">
        <v>8091</v>
      </c>
      <c r="B2074" s="152" t="s">
        <v>2859</v>
      </c>
      <c r="C2074" s="152" t="s">
        <v>2919</v>
      </c>
      <c r="D2074" s="152" t="s">
        <v>2920</v>
      </c>
      <c r="E2074" s="152" t="s">
        <v>3661</v>
      </c>
      <c r="F2074" s="152" t="s">
        <v>10520</v>
      </c>
      <c r="H2074" s="151">
        <v>311180</v>
      </c>
      <c r="I2074" s="153" t="s">
        <v>3662</v>
      </c>
      <c r="L2074" s="153" t="s">
        <v>4057</v>
      </c>
      <c r="M2074" s="153" t="s">
        <v>3510</v>
      </c>
      <c r="O2074" s="151">
        <v>2519</v>
      </c>
      <c r="P2074" s="152">
        <v>52.308169999999997</v>
      </c>
      <c r="Q2074" s="152">
        <v>-172.48621</v>
      </c>
      <c r="R2074" s="152" t="s">
        <v>2027</v>
      </c>
      <c r="S2074" s="152" t="s">
        <v>2716</v>
      </c>
      <c r="T2074" s="152">
        <v>50.3</v>
      </c>
      <c r="U2074" s="152">
        <v>0.74</v>
      </c>
      <c r="V2074" s="152">
        <v>18.05</v>
      </c>
      <c r="X2074" s="152">
        <v>8.58</v>
      </c>
      <c r="AA2074" s="152">
        <v>5.54</v>
      </c>
      <c r="AB2074" s="152">
        <v>0.2</v>
      </c>
      <c r="AC2074" s="152">
        <v>10.38</v>
      </c>
      <c r="AD2074" s="152">
        <v>2.25</v>
      </c>
      <c r="AE2074" s="152">
        <v>0.28000000000000003</v>
      </c>
      <c r="AF2074" s="152">
        <v>0.09</v>
      </c>
      <c r="AJ2074" s="152">
        <v>2.98</v>
      </c>
      <c r="AK2074" s="156">
        <f t="shared" si="32"/>
        <v>2.7000000000000001E-3</v>
      </c>
      <c r="AL2074" s="151">
        <v>27</v>
      </c>
      <c r="AM2074" s="151">
        <v>114</v>
      </c>
      <c r="AN2074" s="151">
        <v>632</v>
      </c>
      <c r="AO2074" s="151">
        <v>465</v>
      </c>
      <c r="DO2074" s="154">
        <v>82.97882989</v>
      </c>
      <c r="ED2074" s="152">
        <v>50.21</v>
      </c>
      <c r="EE2074" s="152">
        <v>0.63</v>
      </c>
      <c r="EF2074" s="152">
        <v>19.190000000000001</v>
      </c>
      <c r="EH2074" s="152">
        <v>7.5494243579999996</v>
      </c>
      <c r="EK2074" s="152">
        <v>0.14000000000000001</v>
      </c>
      <c r="EL2074" s="152">
        <v>6.65</v>
      </c>
      <c r="EM2074" s="152">
        <v>10.73</v>
      </c>
      <c r="EO2074" s="152">
        <v>2.2799999999999998</v>
      </c>
      <c r="EP2074" s="152">
        <v>0.4</v>
      </c>
      <c r="EQ2074" s="152">
        <v>7.0000000000000007E-2</v>
      </c>
      <c r="ER2074" s="152">
        <v>97.84942436</v>
      </c>
      <c r="FA2074" s="152">
        <v>11.43778796</v>
      </c>
      <c r="FB2074" s="152">
        <v>0.56536471200000005</v>
      </c>
      <c r="FD2074" s="152">
        <v>34.45931478</v>
      </c>
      <c r="FE2074" s="152">
        <v>0.65726995399999999</v>
      </c>
      <c r="FF2074" s="152">
        <v>240.6508346</v>
      </c>
      <c r="FG2074" s="152">
        <v>57.687680589999999</v>
      </c>
      <c r="FI2074" s="152">
        <v>33.725893380000002</v>
      </c>
      <c r="FJ2074" s="152">
        <v>41.624708640000001</v>
      </c>
      <c r="FK2074" s="152">
        <v>101.3707891</v>
      </c>
      <c r="FL2074" s="152">
        <v>60.403556999999999</v>
      </c>
      <c r="FM2074" s="152">
        <v>17.08777478</v>
      </c>
      <c r="FP2074" s="152">
        <v>10.80626651</v>
      </c>
      <c r="FQ2074" s="152">
        <v>324.00144410000001</v>
      </c>
      <c r="FR2074" s="152">
        <v>12.82590931</v>
      </c>
      <c r="FS2074" s="152">
        <v>33.119392609999998</v>
      </c>
      <c r="FT2074" s="152">
        <v>0.82943112600000002</v>
      </c>
      <c r="FX2074" s="152">
        <v>0.80703903499999996</v>
      </c>
      <c r="FY2074" s="152">
        <v>157.99093819999999</v>
      </c>
      <c r="FZ2074" s="152">
        <v>3.2009289929999998</v>
      </c>
      <c r="GA2074" s="152">
        <v>7.7558877969999998</v>
      </c>
      <c r="GB2074" s="152">
        <v>1.112976035</v>
      </c>
      <c r="GC2074" s="152">
        <v>5.3745371210000004</v>
      </c>
      <c r="GD2074" s="152">
        <v>1.5591157870000001</v>
      </c>
      <c r="GE2074" s="152">
        <v>0.65749864800000002</v>
      </c>
      <c r="GF2074" s="152">
        <v>1.9561540690000001</v>
      </c>
      <c r="GG2074" s="152">
        <v>0.33683733399999999</v>
      </c>
      <c r="GH2074" s="152">
        <v>2.1602051100000002</v>
      </c>
      <c r="GI2074" s="152">
        <v>0.46897388200000001</v>
      </c>
      <c r="GJ2074" s="152">
        <v>1.321565495</v>
      </c>
      <c r="GL2074" s="152">
        <v>1.298640394</v>
      </c>
      <c r="GM2074" s="152">
        <v>0.20519062199999999</v>
      </c>
      <c r="GN2074" s="152">
        <v>1.0708833769999999</v>
      </c>
      <c r="GO2074" s="152">
        <v>9.0900850000000005E-2</v>
      </c>
      <c r="GS2074" s="152">
        <v>4.2520621219999999</v>
      </c>
      <c r="GT2074" s="152">
        <v>0.69415030499999997</v>
      </c>
      <c r="GU2074" s="152">
        <v>0.39769422100000001</v>
      </c>
      <c r="GW2074" s="152">
        <v>1.2</v>
      </c>
    </row>
    <row r="2075" spans="1:205">
      <c r="A2075" s="151">
        <v>8093</v>
      </c>
      <c r="B2075" s="152" t="s">
        <v>2859</v>
      </c>
      <c r="C2075" s="152" t="s">
        <v>2919</v>
      </c>
      <c r="D2075" s="152" t="s">
        <v>2920</v>
      </c>
      <c r="E2075" s="152" t="s">
        <v>3661</v>
      </c>
      <c r="F2075" s="152" t="s">
        <v>10521</v>
      </c>
      <c r="H2075" s="151">
        <v>311180</v>
      </c>
      <c r="I2075" s="153" t="s">
        <v>3662</v>
      </c>
      <c r="L2075" s="153" t="s">
        <v>4057</v>
      </c>
      <c r="M2075" s="153" t="s">
        <v>4570</v>
      </c>
      <c r="O2075" s="151">
        <v>2519</v>
      </c>
      <c r="P2075" s="152">
        <v>52.308169999999997</v>
      </c>
      <c r="Q2075" s="152">
        <v>-172.48621</v>
      </c>
      <c r="R2075" s="152" t="s">
        <v>2027</v>
      </c>
      <c r="S2075" s="152" t="s">
        <v>2716</v>
      </c>
      <c r="T2075" s="152">
        <v>50.72</v>
      </c>
      <c r="U2075" s="152">
        <v>0.85</v>
      </c>
      <c r="V2075" s="152">
        <v>18.37</v>
      </c>
      <c r="X2075" s="152">
        <v>8.34</v>
      </c>
      <c r="AA2075" s="152">
        <v>4.6100000000000003</v>
      </c>
      <c r="AB2075" s="152">
        <v>0.19</v>
      </c>
      <c r="AC2075" s="152">
        <v>10.28</v>
      </c>
      <c r="AD2075" s="152">
        <v>2.61</v>
      </c>
      <c r="AE2075" s="152">
        <v>0.35</v>
      </c>
      <c r="AF2075" s="152">
        <v>0.14000000000000001</v>
      </c>
      <c r="AJ2075" s="152">
        <v>3.04</v>
      </c>
      <c r="AK2075" s="156">
        <f t="shared" si="32"/>
        <v>5.5899999999999998E-2</v>
      </c>
      <c r="AL2075" s="151">
        <v>559</v>
      </c>
      <c r="AM2075" s="151">
        <v>114</v>
      </c>
      <c r="AN2075" s="151">
        <v>601</v>
      </c>
      <c r="AO2075" s="151">
        <v>456</v>
      </c>
      <c r="AQ2075" s="152">
        <v>30.61</v>
      </c>
      <c r="AW2075" s="152">
        <v>34.630000000000003</v>
      </c>
      <c r="AY2075" s="151">
        <v>452.24</v>
      </c>
      <c r="AZ2075" s="152">
        <v>6.37</v>
      </c>
      <c r="BB2075" s="152">
        <v>17.899999999999999</v>
      </c>
      <c r="BC2075" s="152">
        <v>144.09</v>
      </c>
      <c r="BD2075" s="152">
        <v>64.430000000000007</v>
      </c>
      <c r="BG2075" s="152">
        <v>5.89</v>
      </c>
      <c r="BH2075" s="152">
        <v>332.97</v>
      </c>
      <c r="BI2075" s="152">
        <v>11.12</v>
      </c>
      <c r="BJ2075" s="152">
        <v>23.66</v>
      </c>
      <c r="BK2075" s="152">
        <v>0.6</v>
      </c>
      <c r="BO2075" s="152">
        <v>145.22</v>
      </c>
      <c r="BP2075" s="152">
        <v>3.07</v>
      </c>
      <c r="BQ2075" s="152">
        <v>7.15</v>
      </c>
      <c r="BR2075" s="152">
        <v>1.1000000000000001</v>
      </c>
      <c r="BS2075" s="152">
        <v>4.9800000000000004</v>
      </c>
      <c r="BT2075" s="152">
        <v>1.53</v>
      </c>
      <c r="BU2075" s="152">
        <v>0.75</v>
      </c>
      <c r="BV2075" s="152">
        <v>1.97</v>
      </c>
      <c r="BX2075" s="152">
        <v>2</v>
      </c>
      <c r="BZ2075" s="152">
        <v>1.18</v>
      </c>
      <c r="CB2075" s="152">
        <v>1.21</v>
      </c>
      <c r="CC2075" s="152">
        <v>0.18</v>
      </c>
      <c r="CD2075" s="152">
        <v>0.7</v>
      </c>
      <c r="CH2075" s="152">
        <v>4.16</v>
      </c>
      <c r="CJ2075" s="152">
        <v>0.45494108799999999</v>
      </c>
      <c r="CK2075" s="152">
        <v>0.20134571000000001</v>
      </c>
      <c r="DO2075" s="154">
        <v>83.527962549999998</v>
      </c>
      <c r="ED2075" s="152">
        <v>50.21</v>
      </c>
      <c r="EE2075" s="152">
        <v>0.63</v>
      </c>
      <c r="EF2075" s="152">
        <v>19.190000000000001</v>
      </c>
      <c r="EH2075" s="152">
        <v>7.5494243579999996</v>
      </c>
      <c r="EK2075" s="152">
        <v>0.14000000000000001</v>
      </c>
      <c r="EL2075" s="152">
        <v>6.65</v>
      </c>
      <c r="EM2075" s="152">
        <v>10.73</v>
      </c>
      <c r="EO2075" s="152">
        <v>2.2799999999999998</v>
      </c>
      <c r="EP2075" s="152">
        <v>0.4</v>
      </c>
      <c r="EQ2075" s="152">
        <v>7.0000000000000007E-2</v>
      </c>
      <c r="ER2075" s="152">
        <v>97.84942436</v>
      </c>
      <c r="FA2075" s="152">
        <v>11.43778796</v>
      </c>
      <c r="FB2075" s="152">
        <v>0.56536471200000005</v>
      </c>
      <c r="FD2075" s="152">
        <v>34.45931478</v>
      </c>
      <c r="FE2075" s="152">
        <v>0.65726995399999999</v>
      </c>
      <c r="FF2075" s="152">
        <v>240.6508346</v>
      </c>
      <c r="FG2075" s="152">
        <v>57.687680589999999</v>
      </c>
      <c r="FI2075" s="152">
        <v>33.725893380000002</v>
      </c>
      <c r="FJ2075" s="152">
        <v>41.624708640000001</v>
      </c>
      <c r="FK2075" s="152">
        <v>101.3707891</v>
      </c>
      <c r="FL2075" s="152">
        <v>60.403556999999999</v>
      </c>
      <c r="FM2075" s="152">
        <v>17.08777478</v>
      </c>
      <c r="FP2075" s="152">
        <v>10.80626651</v>
      </c>
      <c r="FQ2075" s="152">
        <v>324.00144410000001</v>
      </c>
      <c r="FR2075" s="152">
        <v>12.82590931</v>
      </c>
      <c r="FS2075" s="152">
        <v>33.119392609999998</v>
      </c>
      <c r="FT2075" s="152">
        <v>0.82943112600000002</v>
      </c>
      <c r="FX2075" s="152">
        <v>0.80703903499999996</v>
      </c>
      <c r="FY2075" s="152">
        <v>157.99093819999999</v>
      </c>
      <c r="FZ2075" s="152">
        <v>3.2009289929999998</v>
      </c>
      <c r="GA2075" s="152">
        <v>7.7558877969999998</v>
      </c>
      <c r="GB2075" s="152">
        <v>1.112976035</v>
      </c>
      <c r="GC2075" s="152">
        <v>5.3745371210000004</v>
      </c>
      <c r="GD2075" s="152">
        <v>1.5591157870000001</v>
      </c>
      <c r="GE2075" s="152">
        <v>0.65749864800000002</v>
      </c>
      <c r="GF2075" s="152">
        <v>1.9561540690000001</v>
      </c>
      <c r="GG2075" s="152">
        <v>0.33683733399999999</v>
      </c>
      <c r="GH2075" s="152">
        <v>2.1602051100000002</v>
      </c>
      <c r="GI2075" s="152">
        <v>0.46897388200000001</v>
      </c>
      <c r="GJ2075" s="152">
        <v>1.321565495</v>
      </c>
      <c r="GL2075" s="152">
        <v>1.298640394</v>
      </c>
      <c r="GM2075" s="152">
        <v>0.20519062199999999</v>
      </c>
      <c r="GN2075" s="152">
        <v>1.0708833769999999</v>
      </c>
      <c r="GO2075" s="152">
        <v>9.0900850000000005E-2</v>
      </c>
      <c r="GS2075" s="152">
        <v>4.2520621219999999</v>
      </c>
      <c r="GT2075" s="152">
        <v>0.69415030499999997</v>
      </c>
      <c r="GU2075" s="152">
        <v>0.39769422100000001</v>
      </c>
      <c r="GW2075" s="152">
        <v>1.2</v>
      </c>
    </row>
    <row r="2076" spans="1:205">
      <c r="A2076" s="151">
        <v>8094</v>
      </c>
      <c r="B2076" s="152" t="s">
        <v>2859</v>
      </c>
      <c r="C2076" s="152" t="s">
        <v>2919</v>
      </c>
      <c r="D2076" s="152" t="s">
        <v>2920</v>
      </c>
      <c r="E2076" s="152" t="s">
        <v>3661</v>
      </c>
      <c r="F2076" s="152" t="s">
        <v>10522</v>
      </c>
      <c r="H2076" s="151">
        <v>311180</v>
      </c>
      <c r="I2076" s="153" t="s">
        <v>3662</v>
      </c>
      <c r="L2076" s="153" t="s">
        <v>4057</v>
      </c>
      <c r="M2076" s="153" t="s">
        <v>3759</v>
      </c>
      <c r="O2076" s="151">
        <v>2519</v>
      </c>
      <c r="P2076" s="152">
        <v>52.308169999999997</v>
      </c>
      <c r="Q2076" s="152">
        <v>-172.48621</v>
      </c>
      <c r="R2076" s="152" t="s">
        <v>2027</v>
      </c>
      <c r="S2076" s="152" t="s">
        <v>2716</v>
      </c>
      <c r="T2076" s="152">
        <v>51.61</v>
      </c>
      <c r="U2076" s="152">
        <v>0.78</v>
      </c>
      <c r="V2076" s="152">
        <v>18.989999999999998</v>
      </c>
      <c r="X2076" s="152">
        <v>8.1199999999999992</v>
      </c>
      <c r="AA2076" s="152">
        <v>3.75</v>
      </c>
      <c r="AB2076" s="152">
        <v>0.16</v>
      </c>
      <c r="AC2076" s="152">
        <v>10.89</v>
      </c>
      <c r="AD2076" s="152">
        <v>2.72</v>
      </c>
      <c r="AE2076" s="152">
        <v>0.36</v>
      </c>
      <c r="AF2076" s="152">
        <v>7.0000000000000007E-2</v>
      </c>
      <c r="AJ2076" s="152">
        <v>2.65</v>
      </c>
      <c r="AK2076" s="156">
        <f t="shared" si="32"/>
        <v>2.8E-3</v>
      </c>
      <c r="AL2076" s="151">
        <v>28</v>
      </c>
      <c r="AM2076" s="151">
        <v>101</v>
      </c>
      <c r="AN2076" s="151">
        <v>522</v>
      </c>
      <c r="AO2076" s="151">
        <v>389</v>
      </c>
      <c r="AQ2076" s="152">
        <v>12.19</v>
      </c>
      <c r="AW2076" s="152">
        <v>39.950000000000003</v>
      </c>
      <c r="AY2076" s="151">
        <v>348.87</v>
      </c>
      <c r="AZ2076" s="152">
        <v>16</v>
      </c>
      <c r="BB2076" s="152">
        <v>7.73</v>
      </c>
      <c r="BC2076" s="152">
        <v>188.87</v>
      </c>
      <c r="BD2076" s="152">
        <v>98.59</v>
      </c>
      <c r="BG2076" s="152">
        <v>26.2</v>
      </c>
      <c r="BH2076" s="152">
        <v>258.48</v>
      </c>
      <c r="BI2076" s="152">
        <v>34.28</v>
      </c>
      <c r="BJ2076" s="152">
        <v>113.12</v>
      </c>
      <c r="BK2076" s="152">
        <v>2.4900000000000002</v>
      </c>
      <c r="BO2076" s="152">
        <v>355.14</v>
      </c>
      <c r="BP2076" s="152">
        <v>8.98</v>
      </c>
      <c r="BQ2076" s="152">
        <v>19.760000000000002</v>
      </c>
      <c r="BR2076" s="152">
        <v>3.04</v>
      </c>
      <c r="BS2076" s="152">
        <v>14.57</v>
      </c>
      <c r="BT2076" s="152">
        <v>4.2</v>
      </c>
      <c r="BU2076" s="152">
        <v>1.31</v>
      </c>
      <c r="BV2076" s="152">
        <v>5.4</v>
      </c>
      <c r="BX2076" s="152">
        <v>5.52</v>
      </c>
      <c r="BZ2076" s="152">
        <v>3.54</v>
      </c>
      <c r="CB2076" s="152">
        <v>3.5</v>
      </c>
      <c r="CC2076" s="152">
        <v>0.56999999999999995</v>
      </c>
      <c r="CD2076" s="152">
        <v>3.25</v>
      </c>
      <c r="CH2076" s="152">
        <v>8.67</v>
      </c>
      <c r="CJ2076" s="152">
        <v>2.381213142</v>
      </c>
      <c r="CK2076" s="152">
        <v>1.0454876209999999</v>
      </c>
      <c r="DO2076" s="154">
        <v>83.178171730000003</v>
      </c>
      <c r="ED2076" s="152">
        <v>50.21</v>
      </c>
      <c r="EE2076" s="152">
        <v>0.63</v>
      </c>
      <c r="EF2076" s="152">
        <v>19.190000000000001</v>
      </c>
      <c r="EH2076" s="152">
        <v>7.5494243579999996</v>
      </c>
      <c r="EK2076" s="152">
        <v>0.14000000000000001</v>
      </c>
      <c r="EL2076" s="152">
        <v>6.65</v>
      </c>
      <c r="EM2076" s="152">
        <v>10.73</v>
      </c>
      <c r="EO2076" s="152">
        <v>2.2799999999999998</v>
      </c>
      <c r="EP2076" s="152">
        <v>0.4</v>
      </c>
      <c r="EQ2076" s="152">
        <v>7.0000000000000007E-2</v>
      </c>
      <c r="ER2076" s="152">
        <v>97.84942436</v>
      </c>
      <c r="FA2076" s="152">
        <v>11.43778796</v>
      </c>
      <c r="FB2076" s="152">
        <v>0.56536471200000005</v>
      </c>
      <c r="FD2076" s="152">
        <v>34.45931478</v>
      </c>
      <c r="FE2076" s="152">
        <v>0.65726995399999999</v>
      </c>
      <c r="FF2076" s="152">
        <v>240.6508346</v>
      </c>
      <c r="FG2076" s="152">
        <v>57.687680589999999</v>
      </c>
      <c r="FI2076" s="152">
        <v>33.725893380000002</v>
      </c>
      <c r="FJ2076" s="152">
        <v>41.624708640000001</v>
      </c>
      <c r="FK2076" s="152">
        <v>101.3707891</v>
      </c>
      <c r="FL2076" s="152">
        <v>60.403556999999999</v>
      </c>
      <c r="FM2076" s="152">
        <v>17.08777478</v>
      </c>
      <c r="FP2076" s="152">
        <v>10.80626651</v>
      </c>
      <c r="FQ2076" s="152">
        <v>324.00144410000001</v>
      </c>
      <c r="FR2076" s="152">
        <v>12.82590931</v>
      </c>
      <c r="FS2076" s="152">
        <v>33.119392609999998</v>
      </c>
      <c r="FT2076" s="152">
        <v>0.82943112600000002</v>
      </c>
      <c r="FX2076" s="152">
        <v>0.80703903499999996</v>
      </c>
      <c r="FY2076" s="152">
        <v>157.99093819999999</v>
      </c>
      <c r="FZ2076" s="152">
        <v>3.2009289929999998</v>
      </c>
      <c r="GA2076" s="152">
        <v>7.7558877969999998</v>
      </c>
      <c r="GB2076" s="152">
        <v>1.112976035</v>
      </c>
      <c r="GC2076" s="152">
        <v>5.3745371210000004</v>
      </c>
      <c r="GD2076" s="152">
        <v>1.5591157870000001</v>
      </c>
      <c r="GE2076" s="152">
        <v>0.65749864800000002</v>
      </c>
      <c r="GF2076" s="152">
        <v>1.9561540690000001</v>
      </c>
      <c r="GG2076" s="152">
        <v>0.33683733399999999</v>
      </c>
      <c r="GH2076" s="152">
        <v>2.1602051100000002</v>
      </c>
      <c r="GI2076" s="152">
        <v>0.46897388200000001</v>
      </c>
      <c r="GJ2076" s="152">
        <v>1.321565495</v>
      </c>
      <c r="GL2076" s="152">
        <v>1.298640394</v>
      </c>
      <c r="GM2076" s="152">
        <v>0.20519062199999999</v>
      </c>
      <c r="GN2076" s="152">
        <v>1.0708833769999999</v>
      </c>
      <c r="GO2076" s="152">
        <v>9.0900850000000005E-2</v>
      </c>
      <c r="GS2076" s="152">
        <v>4.2520621219999999</v>
      </c>
      <c r="GT2076" s="152">
        <v>0.69415030499999997</v>
      </c>
      <c r="GU2076" s="152">
        <v>0.39769422100000001</v>
      </c>
      <c r="GW2076" s="152">
        <v>1.2</v>
      </c>
    </row>
    <row r="2077" spans="1:205">
      <c r="A2077" s="151">
        <v>8095</v>
      </c>
      <c r="B2077" s="152" t="s">
        <v>2859</v>
      </c>
      <c r="C2077" s="152" t="s">
        <v>2919</v>
      </c>
      <c r="D2077" s="152" t="s">
        <v>2920</v>
      </c>
      <c r="E2077" s="152" t="s">
        <v>3661</v>
      </c>
      <c r="F2077" s="152" t="s">
        <v>10523</v>
      </c>
      <c r="H2077" s="151">
        <v>311180</v>
      </c>
      <c r="I2077" s="153" t="s">
        <v>3662</v>
      </c>
      <c r="L2077" s="153" t="s">
        <v>4057</v>
      </c>
      <c r="M2077" s="153" t="s">
        <v>5077</v>
      </c>
      <c r="O2077" s="151">
        <v>2519</v>
      </c>
      <c r="P2077" s="152">
        <v>52.308169999999997</v>
      </c>
      <c r="Q2077" s="152">
        <v>-172.48621</v>
      </c>
      <c r="R2077" s="152" t="s">
        <v>2027</v>
      </c>
      <c r="S2077" s="152" t="s">
        <v>2716</v>
      </c>
      <c r="T2077" s="152">
        <v>52.51</v>
      </c>
      <c r="U2077" s="152">
        <v>0.79</v>
      </c>
      <c r="V2077" s="152">
        <v>18.489999999999998</v>
      </c>
      <c r="X2077" s="152">
        <v>7.86</v>
      </c>
      <c r="AA2077" s="152">
        <v>3.38</v>
      </c>
      <c r="AB2077" s="152">
        <v>0.17</v>
      </c>
      <c r="AC2077" s="152">
        <v>10</v>
      </c>
      <c r="AD2077" s="152">
        <v>2.82</v>
      </c>
      <c r="AE2077" s="152">
        <v>0.53</v>
      </c>
      <c r="AF2077" s="152">
        <v>0.12</v>
      </c>
      <c r="AJ2077" s="152">
        <v>3.08</v>
      </c>
      <c r="AK2077" s="156">
        <f t="shared" si="32"/>
        <v>3.7400000000000003E-2</v>
      </c>
      <c r="AL2077" s="151">
        <v>374</v>
      </c>
      <c r="AM2077" s="151">
        <v>189</v>
      </c>
      <c r="AN2077" s="151">
        <v>837</v>
      </c>
      <c r="AO2077" s="151">
        <v>500</v>
      </c>
      <c r="AQ2077" s="152">
        <v>8.85</v>
      </c>
      <c r="AW2077" s="152">
        <v>32.92</v>
      </c>
      <c r="AY2077" s="151">
        <v>206.91</v>
      </c>
      <c r="AZ2077" s="152">
        <v>67.680000000000007</v>
      </c>
      <c r="BB2077" s="152">
        <v>31.85</v>
      </c>
      <c r="BC2077" s="152">
        <v>120.59</v>
      </c>
      <c r="BD2077" s="152">
        <v>64.650000000000006</v>
      </c>
      <c r="BG2077" s="152">
        <v>5.46</v>
      </c>
      <c r="BH2077" s="152">
        <v>291.43</v>
      </c>
      <c r="BI2077" s="152">
        <v>11.69</v>
      </c>
      <c r="BJ2077" s="152">
        <v>25.02</v>
      </c>
      <c r="BK2077" s="152">
        <v>0.43</v>
      </c>
      <c r="BO2077" s="152">
        <v>106.92</v>
      </c>
      <c r="BP2077" s="152">
        <v>2.25</v>
      </c>
      <c r="BQ2077" s="152">
        <v>4.9800000000000004</v>
      </c>
      <c r="BR2077" s="152">
        <v>0.8</v>
      </c>
      <c r="BS2077" s="152">
        <v>3.97</v>
      </c>
      <c r="BT2077" s="152">
        <v>1.26</v>
      </c>
      <c r="BU2077" s="152">
        <v>0.57999999999999996</v>
      </c>
      <c r="BV2077" s="152">
        <v>1.81</v>
      </c>
      <c r="BX2077" s="152">
        <v>2.02</v>
      </c>
      <c r="BZ2077" s="152">
        <v>1.19</v>
      </c>
      <c r="CB2077" s="152">
        <v>1.18</v>
      </c>
      <c r="CC2077" s="152">
        <v>0.2</v>
      </c>
      <c r="CD2077" s="152">
        <v>0.74</v>
      </c>
      <c r="CH2077" s="152">
        <v>2.8</v>
      </c>
      <c r="CJ2077" s="152">
        <v>0.444668548</v>
      </c>
      <c r="CK2077" s="152">
        <v>0.190852357</v>
      </c>
      <c r="DO2077" s="154">
        <v>80.860290090000007</v>
      </c>
      <c r="ED2077" s="152">
        <v>50.21</v>
      </c>
      <c r="EE2077" s="152">
        <v>0.63</v>
      </c>
      <c r="EF2077" s="152">
        <v>19.190000000000001</v>
      </c>
      <c r="EH2077" s="152">
        <v>7.5494243579999996</v>
      </c>
      <c r="EK2077" s="152">
        <v>0.14000000000000001</v>
      </c>
      <c r="EL2077" s="152">
        <v>6.65</v>
      </c>
      <c r="EM2077" s="152">
        <v>10.73</v>
      </c>
      <c r="EO2077" s="152">
        <v>2.2799999999999998</v>
      </c>
      <c r="EP2077" s="152">
        <v>0.4</v>
      </c>
      <c r="EQ2077" s="152">
        <v>7.0000000000000007E-2</v>
      </c>
      <c r="ER2077" s="152">
        <v>97.84942436</v>
      </c>
      <c r="FA2077" s="152">
        <v>11.43778796</v>
      </c>
      <c r="FB2077" s="152">
        <v>0.56536471200000005</v>
      </c>
      <c r="FD2077" s="152">
        <v>34.45931478</v>
      </c>
      <c r="FE2077" s="152">
        <v>0.65726995399999999</v>
      </c>
      <c r="FF2077" s="152">
        <v>240.6508346</v>
      </c>
      <c r="FG2077" s="152">
        <v>57.687680589999999</v>
      </c>
      <c r="FI2077" s="152">
        <v>33.725893380000002</v>
      </c>
      <c r="FJ2077" s="152">
        <v>41.624708640000001</v>
      </c>
      <c r="FK2077" s="152">
        <v>101.3707891</v>
      </c>
      <c r="FL2077" s="152">
        <v>60.403556999999999</v>
      </c>
      <c r="FM2077" s="152">
        <v>17.08777478</v>
      </c>
      <c r="FP2077" s="152">
        <v>10.80626651</v>
      </c>
      <c r="FQ2077" s="152">
        <v>324.00144410000001</v>
      </c>
      <c r="FR2077" s="152">
        <v>12.82590931</v>
      </c>
      <c r="FS2077" s="152">
        <v>33.119392609999998</v>
      </c>
      <c r="FT2077" s="152">
        <v>0.82943112600000002</v>
      </c>
      <c r="FX2077" s="152">
        <v>0.80703903499999996</v>
      </c>
      <c r="FY2077" s="152">
        <v>157.99093819999999</v>
      </c>
      <c r="FZ2077" s="152">
        <v>3.2009289929999998</v>
      </c>
      <c r="GA2077" s="152">
        <v>7.7558877969999998</v>
      </c>
      <c r="GB2077" s="152">
        <v>1.112976035</v>
      </c>
      <c r="GC2077" s="152">
        <v>5.3745371210000004</v>
      </c>
      <c r="GD2077" s="152">
        <v>1.5591157870000001</v>
      </c>
      <c r="GE2077" s="152">
        <v>0.65749864800000002</v>
      </c>
      <c r="GF2077" s="152">
        <v>1.9561540690000001</v>
      </c>
      <c r="GG2077" s="152">
        <v>0.33683733399999999</v>
      </c>
      <c r="GH2077" s="152">
        <v>2.1602051100000002</v>
      </c>
      <c r="GI2077" s="152">
        <v>0.46897388200000001</v>
      </c>
      <c r="GJ2077" s="152">
        <v>1.321565495</v>
      </c>
      <c r="GL2077" s="152">
        <v>1.298640394</v>
      </c>
      <c r="GM2077" s="152">
        <v>0.20519062199999999</v>
      </c>
      <c r="GN2077" s="152">
        <v>1.0708833769999999</v>
      </c>
      <c r="GO2077" s="152">
        <v>9.0900850000000005E-2</v>
      </c>
      <c r="GS2077" s="152">
        <v>4.2520621219999999</v>
      </c>
      <c r="GT2077" s="152">
        <v>0.69415030499999997</v>
      </c>
      <c r="GU2077" s="152">
        <v>0.39769422100000001</v>
      </c>
      <c r="GW2077" s="152">
        <v>1.2</v>
      </c>
    </row>
    <row r="2078" spans="1:205">
      <c r="A2078" s="151">
        <v>8097</v>
      </c>
      <c r="B2078" s="152" t="s">
        <v>2859</v>
      </c>
      <c r="C2078" s="152" t="s">
        <v>2919</v>
      </c>
      <c r="D2078" s="152" t="s">
        <v>2920</v>
      </c>
      <c r="E2078" s="152" t="s">
        <v>3661</v>
      </c>
      <c r="F2078" s="152" t="s">
        <v>10524</v>
      </c>
      <c r="H2078" s="151">
        <v>311180</v>
      </c>
      <c r="I2078" s="153" t="s">
        <v>3662</v>
      </c>
      <c r="L2078" s="153" t="s">
        <v>4057</v>
      </c>
      <c r="M2078" s="153" t="s">
        <v>3574</v>
      </c>
      <c r="O2078" s="151">
        <v>2519</v>
      </c>
      <c r="P2078" s="152">
        <v>52.308169999999997</v>
      </c>
      <c r="Q2078" s="152">
        <v>-172.48621</v>
      </c>
      <c r="R2078" s="152" t="s">
        <v>2027</v>
      </c>
      <c r="S2078" s="152" t="s">
        <v>2716</v>
      </c>
      <c r="T2078" s="152">
        <v>53.62</v>
      </c>
      <c r="U2078" s="152">
        <v>0.67</v>
      </c>
      <c r="V2078" s="152">
        <v>18.16</v>
      </c>
      <c r="X2078" s="152">
        <v>6.75</v>
      </c>
      <c r="AA2078" s="152">
        <v>4.38</v>
      </c>
      <c r="AB2078" s="152">
        <v>0.15</v>
      </c>
      <c r="AC2078" s="152">
        <v>10.050000000000001</v>
      </c>
      <c r="AD2078" s="152">
        <v>3.04</v>
      </c>
      <c r="AE2078" s="152">
        <v>0.32</v>
      </c>
      <c r="AF2078" s="152">
        <v>0.1</v>
      </c>
      <c r="AJ2078" s="152">
        <v>2.79</v>
      </c>
      <c r="AK2078" s="156">
        <f t="shared" si="32"/>
        <v>1.3100000000000001E-2</v>
      </c>
      <c r="AL2078" s="151">
        <v>131</v>
      </c>
      <c r="AM2078" s="151">
        <v>173</v>
      </c>
      <c r="AN2078" s="151">
        <v>776</v>
      </c>
      <c r="AO2078" s="151">
        <v>358</v>
      </c>
      <c r="DO2078" s="154">
        <v>80.350620890000002</v>
      </c>
      <c r="ED2078" s="152">
        <v>50.21</v>
      </c>
      <c r="EE2078" s="152">
        <v>0.63</v>
      </c>
      <c r="EF2078" s="152">
        <v>19.190000000000001</v>
      </c>
      <c r="EH2078" s="152">
        <v>7.5494243579999996</v>
      </c>
      <c r="EK2078" s="152">
        <v>0.14000000000000001</v>
      </c>
      <c r="EL2078" s="152">
        <v>6.65</v>
      </c>
      <c r="EM2078" s="152">
        <v>10.73</v>
      </c>
      <c r="EO2078" s="152">
        <v>2.2799999999999998</v>
      </c>
      <c r="EP2078" s="152">
        <v>0.4</v>
      </c>
      <c r="EQ2078" s="152">
        <v>7.0000000000000007E-2</v>
      </c>
      <c r="ER2078" s="152">
        <v>97.84942436</v>
      </c>
      <c r="FA2078" s="152">
        <v>11.43778796</v>
      </c>
      <c r="FB2078" s="152">
        <v>0.56536471200000005</v>
      </c>
      <c r="FD2078" s="152">
        <v>34.45931478</v>
      </c>
      <c r="FE2078" s="152">
        <v>0.65726995399999999</v>
      </c>
      <c r="FF2078" s="152">
        <v>240.6508346</v>
      </c>
      <c r="FG2078" s="152">
        <v>57.687680589999999</v>
      </c>
      <c r="FI2078" s="152">
        <v>33.725893380000002</v>
      </c>
      <c r="FJ2078" s="152">
        <v>41.624708640000001</v>
      </c>
      <c r="FK2078" s="152">
        <v>101.3707891</v>
      </c>
      <c r="FL2078" s="152">
        <v>60.403556999999999</v>
      </c>
      <c r="FM2078" s="152">
        <v>17.08777478</v>
      </c>
      <c r="FP2078" s="152">
        <v>10.80626651</v>
      </c>
      <c r="FQ2078" s="152">
        <v>324.00144410000001</v>
      </c>
      <c r="FR2078" s="152">
        <v>12.82590931</v>
      </c>
      <c r="FS2078" s="152">
        <v>33.119392609999998</v>
      </c>
      <c r="FT2078" s="152">
        <v>0.82943112600000002</v>
      </c>
      <c r="FX2078" s="152">
        <v>0.80703903499999996</v>
      </c>
      <c r="FY2078" s="152">
        <v>157.99093819999999</v>
      </c>
      <c r="FZ2078" s="152">
        <v>3.2009289929999998</v>
      </c>
      <c r="GA2078" s="152">
        <v>7.7558877969999998</v>
      </c>
      <c r="GB2078" s="152">
        <v>1.112976035</v>
      </c>
      <c r="GC2078" s="152">
        <v>5.3745371210000004</v>
      </c>
      <c r="GD2078" s="152">
        <v>1.5591157870000001</v>
      </c>
      <c r="GE2078" s="152">
        <v>0.65749864800000002</v>
      </c>
      <c r="GF2078" s="152">
        <v>1.9561540690000001</v>
      </c>
      <c r="GG2078" s="152">
        <v>0.33683733399999999</v>
      </c>
      <c r="GH2078" s="152">
        <v>2.1602051100000002</v>
      </c>
      <c r="GI2078" s="152">
        <v>0.46897388200000001</v>
      </c>
      <c r="GJ2078" s="152">
        <v>1.321565495</v>
      </c>
      <c r="GL2078" s="152">
        <v>1.298640394</v>
      </c>
      <c r="GM2078" s="152">
        <v>0.20519062199999999</v>
      </c>
      <c r="GN2078" s="152">
        <v>1.0708833769999999</v>
      </c>
      <c r="GO2078" s="152">
        <v>9.0900850000000005E-2</v>
      </c>
      <c r="GS2078" s="152">
        <v>4.2520621219999999</v>
      </c>
      <c r="GT2078" s="152">
        <v>0.69415030499999997</v>
      </c>
      <c r="GU2078" s="152">
        <v>0.39769422100000001</v>
      </c>
      <c r="GW2078" s="152">
        <v>1.2</v>
      </c>
    </row>
    <row r="2079" spans="1:205">
      <c r="A2079" s="151">
        <v>8100</v>
      </c>
      <c r="B2079" s="152" t="s">
        <v>2859</v>
      </c>
      <c r="C2079" s="152" t="s">
        <v>2919</v>
      </c>
      <c r="D2079" s="152" t="s">
        <v>2920</v>
      </c>
      <c r="E2079" s="152" t="s">
        <v>3661</v>
      </c>
      <c r="F2079" s="152" t="s">
        <v>10525</v>
      </c>
      <c r="H2079" s="151">
        <v>311180</v>
      </c>
      <c r="I2079" s="153" t="s">
        <v>3662</v>
      </c>
      <c r="L2079" s="153" t="s">
        <v>4057</v>
      </c>
      <c r="M2079" s="153" t="s">
        <v>4585</v>
      </c>
      <c r="O2079" s="151">
        <v>2519</v>
      </c>
      <c r="P2079" s="152">
        <v>52.308169999999997</v>
      </c>
      <c r="Q2079" s="152">
        <v>-172.48621</v>
      </c>
      <c r="R2079" s="152" t="s">
        <v>2027</v>
      </c>
      <c r="S2079" s="152" t="s">
        <v>2720</v>
      </c>
      <c r="T2079" s="152">
        <v>56.29</v>
      </c>
      <c r="U2079" s="152">
        <v>1.34</v>
      </c>
      <c r="V2079" s="152">
        <v>14.59</v>
      </c>
      <c r="X2079" s="152">
        <v>11.08</v>
      </c>
      <c r="AA2079" s="152">
        <v>3.72</v>
      </c>
      <c r="AB2079" s="152">
        <v>0.23</v>
      </c>
      <c r="AC2079" s="152">
        <v>7.4</v>
      </c>
      <c r="AD2079" s="152">
        <v>3.54</v>
      </c>
      <c r="AE2079" s="152">
        <v>1.1100000000000001</v>
      </c>
      <c r="AF2079" s="152">
        <v>0.2</v>
      </c>
      <c r="AJ2079" s="152">
        <v>1.1399999999999999</v>
      </c>
      <c r="AK2079" s="156">
        <f t="shared" si="32"/>
        <v>1.6999999999999999E-3</v>
      </c>
      <c r="AL2079" s="151">
        <v>17</v>
      </c>
      <c r="AM2079" s="151">
        <v>269</v>
      </c>
      <c r="AN2079" s="151">
        <v>106</v>
      </c>
      <c r="AO2079" s="151">
        <v>650</v>
      </c>
      <c r="DP2079" s="152">
        <v>74.3</v>
      </c>
      <c r="ED2079" s="152">
        <v>50.21</v>
      </c>
      <c r="EE2079" s="152">
        <v>0.63</v>
      </c>
      <c r="EF2079" s="152">
        <v>19.190000000000001</v>
      </c>
      <c r="EH2079" s="152">
        <v>7.5494243579999996</v>
      </c>
      <c r="EK2079" s="152">
        <v>0.14000000000000001</v>
      </c>
      <c r="EL2079" s="152">
        <v>6.65</v>
      </c>
      <c r="EM2079" s="152">
        <v>10.73</v>
      </c>
      <c r="EO2079" s="152">
        <v>2.2799999999999998</v>
      </c>
      <c r="EP2079" s="152">
        <v>0.4</v>
      </c>
      <c r="EQ2079" s="152">
        <v>7.0000000000000007E-2</v>
      </c>
      <c r="ER2079" s="152">
        <v>97.84942436</v>
      </c>
      <c r="FA2079" s="152">
        <v>11.43778796</v>
      </c>
      <c r="FB2079" s="152">
        <v>0.56536471200000005</v>
      </c>
      <c r="FD2079" s="152">
        <v>34.45931478</v>
      </c>
      <c r="FE2079" s="152">
        <v>0.65726995399999999</v>
      </c>
      <c r="FF2079" s="152">
        <v>240.6508346</v>
      </c>
      <c r="FG2079" s="152">
        <v>57.687680589999999</v>
      </c>
      <c r="FI2079" s="152">
        <v>33.725893380000002</v>
      </c>
      <c r="FJ2079" s="152">
        <v>41.624708640000001</v>
      </c>
      <c r="FK2079" s="152">
        <v>101.3707891</v>
      </c>
      <c r="FL2079" s="152">
        <v>60.403556999999999</v>
      </c>
      <c r="FM2079" s="152">
        <v>17.08777478</v>
      </c>
      <c r="FP2079" s="152">
        <v>10.80626651</v>
      </c>
      <c r="FQ2079" s="152">
        <v>324.00144410000001</v>
      </c>
      <c r="FR2079" s="152">
        <v>12.82590931</v>
      </c>
      <c r="FS2079" s="152">
        <v>33.119392609999998</v>
      </c>
      <c r="FT2079" s="152">
        <v>0.82943112600000002</v>
      </c>
      <c r="FX2079" s="152">
        <v>0.80703903499999996</v>
      </c>
      <c r="FY2079" s="152">
        <v>157.99093819999999</v>
      </c>
      <c r="FZ2079" s="152">
        <v>3.2009289929999998</v>
      </c>
      <c r="GA2079" s="152">
        <v>7.7558877969999998</v>
      </c>
      <c r="GB2079" s="152">
        <v>1.112976035</v>
      </c>
      <c r="GC2079" s="152">
        <v>5.3745371210000004</v>
      </c>
      <c r="GD2079" s="152">
        <v>1.5591157870000001</v>
      </c>
      <c r="GE2079" s="152">
        <v>0.65749864800000002</v>
      </c>
      <c r="GF2079" s="152">
        <v>1.9561540690000001</v>
      </c>
      <c r="GG2079" s="152">
        <v>0.33683733399999999</v>
      </c>
      <c r="GH2079" s="152">
        <v>2.1602051100000002</v>
      </c>
      <c r="GI2079" s="152">
        <v>0.46897388200000001</v>
      </c>
      <c r="GJ2079" s="152">
        <v>1.321565495</v>
      </c>
      <c r="GL2079" s="152">
        <v>1.298640394</v>
      </c>
      <c r="GM2079" s="152">
        <v>0.20519062199999999</v>
      </c>
      <c r="GN2079" s="152">
        <v>1.0708833769999999</v>
      </c>
      <c r="GO2079" s="152">
        <v>9.0900850000000005E-2</v>
      </c>
      <c r="GS2079" s="152">
        <v>4.2520621219999999</v>
      </c>
      <c r="GT2079" s="152">
        <v>0.69415030499999997</v>
      </c>
      <c r="GU2079" s="152">
        <v>0.39769422100000001</v>
      </c>
      <c r="GW2079" s="152">
        <v>1.2</v>
      </c>
    </row>
    <row r="2080" spans="1:205">
      <c r="A2080" s="151">
        <v>8102</v>
      </c>
      <c r="B2080" s="152" t="s">
        <v>2859</v>
      </c>
      <c r="C2080" s="152" t="s">
        <v>2919</v>
      </c>
      <c r="D2080" s="152" t="s">
        <v>2920</v>
      </c>
      <c r="E2080" s="152" t="s">
        <v>3661</v>
      </c>
      <c r="F2080" s="152" t="s">
        <v>10526</v>
      </c>
      <c r="H2080" s="151">
        <v>311180</v>
      </c>
      <c r="J2080" s="151" t="s">
        <v>4648</v>
      </c>
      <c r="L2080" s="153" t="s">
        <v>4649</v>
      </c>
      <c r="M2080" s="153" t="s">
        <v>3971</v>
      </c>
      <c r="O2080" s="151">
        <v>2519</v>
      </c>
      <c r="P2080" s="152">
        <v>52.307769999999998</v>
      </c>
      <c r="Q2080" s="152">
        <v>-172.48399000000001</v>
      </c>
      <c r="R2080" s="152" t="s">
        <v>2027</v>
      </c>
      <c r="S2080" s="152" t="s">
        <v>2716</v>
      </c>
      <c r="T2080" s="152">
        <v>50.94</v>
      </c>
      <c r="U2080" s="152">
        <v>1.1200000000000001</v>
      </c>
      <c r="V2080" s="152">
        <v>18.87</v>
      </c>
      <c r="X2080" s="152">
        <v>10.99</v>
      </c>
      <c r="AA2080" s="152">
        <v>4.0199999999999996</v>
      </c>
      <c r="AB2080" s="152">
        <v>0.23</v>
      </c>
      <c r="AC2080" s="152">
        <v>9.74</v>
      </c>
      <c r="AD2080" s="152">
        <v>3.47</v>
      </c>
      <c r="AE2080" s="152">
        <v>0.34</v>
      </c>
      <c r="AF2080" s="152">
        <v>0.12</v>
      </c>
      <c r="AJ2080" s="152">
        <v>0.44</v>
      </c>
      <c r="AK2080" s="156">
        <f t="shared" si="32"/>
        <v>1E-3</v>
      </c>
      <c r="AL2080" s="151">
        <v>10</v>
      </c>
      <c r="AM2080" s="151">
        <v>324</v>
      </c>
      <c r="AN2080" s="151">
        <v>792</v>
      </c>
      <c r="AO2080" s="151">
        <v>532</v>
      </c>
      <c r="DO2080" s="154">
        <v>72.785093169999996</v>
      </c>
      <c r="ED2080" s="152">
        <v>54.99</v>
      </c>
      <c r="EE2080" s="152">
        <v>0.81</v>
      </c>
      <c r="EF2080" s="152">
        <v>17.66</v>
      </c>
      <c r="EH2080" s="152">
        <v>7.270482576</v>
      </c>
      <c r="EK2080" s="152">
        <v>0.15</v>
      </c>
      <c r="EL2080" s="152">
        <v>4.17</v>
      </c>
      <c r="EM2080" s="152">
        <v>8.85</v>
      </c>
      <c r="EO2080" s="152">
        <v>3.16</v>
      </c>
      <c r="EP2080" s="152">
        <v>0.78</v>
      </c>
      <c r="EQ2080" s="152">
        <v>0.12</v>
      </c>
      <c r="ER2080" s="152">
        <v>97.960482580000004</v>
      </c>
      <c r="FA2080" s="152">
        <v>19.19897856</v>
      </c>
      <c r="FB2080" s="152">
        <v>0.93865157300000002</v>
      </c>
      <c r="FD2080" s="152">
        <v>32.772365639999997</v>
      </c>
      <c r="FE2080" s="152">
        <v>0.80268556000000002</v>
      </c>
      <c r="FF2080" s="152">
        <v>232.73489290000001</v>
      </c>
      <c r="FG2080" s="152">
        <v>46.071525100000002</v>
      </c>
      <c r="FI2080" s="152">
        <v>22.1343763</v>
      </c>
      <c r="FJ2080" s="152">
        <v>10.295450239999999</v>
      </c>
      <c r="FK2080" s="152">
        <v>80.536911529999998</v>
      </c>
      <c r="FL2080" s="152">
        <v>70.965515080000003</v>
      </c>
      <c r="FM2080" s="152">
        <v>18.527282410000002</v>
      </c>
      <c r="FP2080" s="152">
        <v>21.66450373</v>
      </c>
      <c r="FQ2080" s="152">
        <v>298.81258609999998</v>
      </c>
      <c r="FR2080" s="152">
        <v>20.357116340000001</v>
      </c>
      <c r="FS2080" s="152">
        <v>75.789907110000001</v>
      </c>
      <c r="FT2080" s="152">
        <v>1.6461418240000001</v>
      </c>
      <c r="FX2080" s="152">
        <v>1.616816333</v>
      </c>
      <c r="FY2080" s="152">
        <v>292.1439441</v>
      </c>
      <c r="FZ2080" s="152">
        <v>5.9751189880000002</v>
      </c>
      <c r="GA2080" s="152">
        <v>14.52250409</v>
      </c>
      <c r="GB2080" s="152">
        <v>2.1083986889999999</v>
      </c>
      <c r="GC2080" s="152">
        <v>9.6513449439999999</v>
      </c>
      <c r="GD2080" s="152">
        <v>2.7077605309999999</v>
      </c>
      <c r="GE2080" s="152">
        <v>0.93121521900000004</v>
      </c>
      <c r="GF2080" s="152">
        <v>3.1778179799999999</v>
      </c>
      <c r="GG2080" s="152">
        <v>0.54914929199999996</v>
      </c>
      <c r="GH2080" s="152">
        <v>3.4346049110000001</v>
      </c>
      <c r="GI2080" s="152">
        <v>0.74888192600000003</v>
      </c>
      <c r="GJ2080" s="152">
        <v>2.1209015939999998</v>
      </c>
      <c r="GL2080" s="152">
        <v>2.0809632320000002</v>
      </c>
      <c r="GM2080" s="152">
        <v>0.32838165800000002</v>
      </c>
      <c r="GN2080" s="152">
        <v>2.1331420560000001</v>
      </c>
      <c r="GO2080" s="152">
        <v>0.127644906</v>
      </c>
      <c r="GS2080" s="152">
        <v>7.4094189869999996</v>
      </c>
      <c r="GT2080" s="152">
        <v>1.5076808820000001</v>
      </c>
      <c r="GU2080" s="152">
        <v>0.89783190300000004</v>
      </c>
      <c r="GW2080" s="152">
        <v>1.2</v>
      </c>
    </row>
    <row r="2081" spans="1:205">
      <c r="A2081" s="151">
        <v>8105</v>
      </c>
      <c r="B2081" s="152" t="s">
        <v>2859</v>
      </c>
      <c r="C2081" s="152" t="s">
        <v>2919</v>
      </c>
      <c r="D2081" s="152" t="s">
        <v>2920</v>
      </c>
      <c r="E2081" s="152" t="s">
        <v>3661</v>
      </c>
      <c r="F2081" s="152" t="s">
        <v>10527</v>
      </c>
      <c r="H2081" s="151">
        <v>311180</v>
      </c>
      <c r="J2081" s="151" t="s">
        <v>4648</v>
      </c>
      <c r="L2081" s="153" t="s">
        <v>5520</v>
      </c>
      <c r="M2081" s="153" t="s">
        <v>5518</v>
      </c>
      <c r="O2081" s="151">
        <v>2519</v>
      </c>
      <c r="P2081" s="152">
        <v>52.307769999999998</v>
      </c>
      <c r="Q2081" s="152">
        <v>-172.48399000000001</v>
      </c>
      <c r="R2081" s="152" t="s">
        <v>2027</v>
      </c>
      <c r="S2081" s="152" t="s">
        <v>2720</v>
      </c>
      <c r="T2081" s="152">
        <v>61.64</v>
      </c>
      <c r="U2081" s="152">
        <v>0.98</v>
      </c>
      <c r="V2081" s="152">
        <v>17.72</v>
      </c>
      <c r="X2081" s="152">
        <v>6.83</v>
      </c>
      <c r="AA2081" s="152">
        <v>1.61</v>
      </c>
      <c r="AB2081" s="152">
        <v>0.17</v>
      </c>
      <c r="AC2081" s="152">
        <v>5.55</v>
      </c>
      <c r="AD2081" s="152">
        <v>3.83</v>
      </c>
      <c r="AE2081" s="152">
        <v>1.1399999999999999</v>
      </c>
      <c r="AF2081" s="152">
        <v>0.28000000000000003</v>
      </c>
      <c r="AJ2081" s="152">
        <v>1.73</v>
      </c>
      <c r="AK2081" s="156">
        <f t="shared" si="32"/>
        <v>5.9999999999999995E-4</v>
      </c>
      <c r="AL2081" s="151">
        <v>6</v>
      </c>
      <c r="AM2081" s="151">
        <v>345</v>
      </c>
      <c r="AN2081" s="151">
        <v>224</v>
      </c>
      <c r="AO2081" s="151">
        <v>739</v>
      </c>
      <c r="DP2081" s="152">
        <v>75.2</v>
      </c>
      <c r="ED2081" s="152">
        <v>63.85</v>
      </c>
      <c r="EE2081" s="152">
        <v>0.71</v>
      </c>
      <c r="EF2081" s="152">
        <v>15.57</v>
      </c>
      <c r="EH2081" s="152">
        <v>5.4348656880000004</v>
      </c>
      <c r="EK2081" s="152">
        <v>0.13</v>
      </c>
      <c r="EL2081" s="152">
        <v>1.81</v>
      </c>
      <c r="EM2081" s="152">
        <v>4.51</v>
      </c>
      <c r="EO2081" s="152">
        <v>4.51</v>
      </c>
      <c r="EP2081" s="152">
        <v>1.63</v>
      </c>
      <c r="EQ2081" s="152">
        <v>0.14000000000000001</v>
      </c>
      <c r="ER2081" s="152">
        <v>98.294865689999995</v>
      </c>
      <c r="FA2081" s="152">
        <v>35.260394779999999</v>
      </c>
      <c r="FB2081" s="152">
        <v>1.6285881879999999</v>
      </c>
      <c r="FD2081" s="152">
        <v>22.126733260000002</v>
      </c>
      <c r="FE2081" s="152">
        <v>0.70139964700000001</v>
      </c>
      <c r="FF2081" s="152">
        <v>101.6248279</v>
      </c>
      <c r="FG2081" s="152">
        <v>12.732385280000001</v>
      </c>
      <c r="FI2081" s="152">
        <v>11.20169636</v>
      </c>
      <c r="FJ2081" s="152">
        <v>4.4427689450000001</v>
      </c>
      <c r="FK2081" s="152">
        <v>48.880879739999997</v>
      </c>
      <c r="FL2081" s="152">
        <v>76.893489220000006</v>
      </c>
      <c r="FM2081" s="152">
        <v>23.996815649999998</v>
      </c>
      <c r="FP2081" s="152">
        <v>47.099706230000002</v>
      </c>
      <c r="FQ2081" s="152">
        <v>217.1835145</v>
      </c>
      <c r="FR2081" s="152">
        <v>34.331748470000001</v>
      </c>
      <c r="FS2081" s="152">
        <v>165.90930359999999</v>
      </c>
      <c r="FT2081" s="152">
        <v>3.6087734669999998</v>
      </c>
      <c r="FX2081" s="152">
        <v>3.336277382</v>
      </c>
      <c r="FY2081" s="152">
        <v>568.6052297</v>
      </c>
      <c r="FZ2081" s="152">
        <v>11.733375240000001</v>
      </c>
      <c r="GA2081" s="152">
        <v>27.903965979999999</v>
      </c>
      <c r="GB2081" s="152">
        <v>3.9558147959999999</v>
      </c>
      <c r="GC2081" s="152">
        <v>17.20083803</v>
      </c>
      <c r="GD2081" s="152">
        <v>4.5584159379999996</v>
      </c>
      <c r="GE2081" s="152">
        <v>1.2486580890000001</v>
      </c>
      <c r="GF2081" s="152">
        <v>5.2186496370000004</v>
      </c>
      <c r="GG2081" s="152">
        <v>0.90266474600000002</v>
      </c>
      <c r="GH2081" s="152">
        <v>5.5986397390000002</v>
      </c>
      <c r="GI2081" s="152">
        <v>1.2231705610000001</v>
      </c>
      <c r="GJ2081" s="152">
        <v>3.4921407850000001</v>
      </c>
      <c r="GL2081" s="152">
        <v>3.5336369429999999</v>
      </c>
      <c r="GM2081" s="152">
        <v>0.566986816</v>
      </c>
      <c r="GN2081" s="152">
        <v>4.3703285230000004</v>
      </c>
      <c r="GO2081" s="152">
        <v>0.26798654199999999</v>
      </c>
      <c r="GS2081" s="152">
        <v>13.690186069999999</v>
      </c>
      <c r="GT2081" s="152">
        <v>3.2284912779999999</v>
      </c>
      <c r="GU2081" s="152">
        <v>1.8473483989999999</v>
      </c>
      <c r="GW2081" s="152">
        <v>1.2</v>
      </c>
    </row>
    <row r="2082" spans="1:205">
      <c r="A2082" s="151">
        <v>8106</v>
      </c>
      <c r="B2082" s="152" t="s">
        <v>2859</v>
      </c>
      <c r="C2082" s="152" t="s">
        <v>2919</v>
      </c>
      <c r="D2082" s="152" t="s">
        <v>2920</v>
      </c>
      <c r="E2082" s="152" t="s">
        <v>3661</v>
      </c>
      <c r="F2082" s="152" t="s">
        <v>10528</v>
      </c>
      <c r="H2082" s="151">
        <v>311180</v>
      </c>
      <c r="J2082" s="151" t="s">
        <v>4648</v>
      </c>
      <c r="L2082" s="153" t="s">
        <v>5520</v>
      </c>
      <c r="M2082" s="153" t="s">
        <v>5521</v>
      </c>
      <c r="O2082" s="151">
        <v>2519</v>
      </c>
      <c r="P2082" s="152">
        <v>52.307769999999998</v>
      </c>
      <c r="Q2082" s="152">
        <v>-172.48399000000001</v>
      </c>
      <c r="R2082" s="152" t="s">
        <v>2027</v>
      </c>
      <c r="S2082" s="152" t="s">
        <v>2720</v>
      </c>
      <c r="T2082" s="152">
        <v>61.24</v>
      </c>
      <c r="U2082" s="152">
        <v>1.04</v>
      </c>
      <c r="V2082" s="152">
        <v>17.350000000000001</v>
      </c>
      <c r="X2082" s="152">
        <v>7.14</v>
      </c>
      <c r="AA2082" s="152">
        <v>1.75</v>
      </c>
      <c r="AB2082" s="152">
        <v>0.14000000000000001</v>
      </c>
      <c r="AC2082" s="152">
        <v>5.61</v>
      </c>
      <c r="AD2082" s="152">
        <v>3.89</v>
      </c>
      <c r="AE2082" s="152">
        <v>1.17</v>
      </c>
      <c r="AF2082" s="152">
        <v>0.23</v>
      </c>
      <c r="AJ2082" s="152">
        <v>1.75</v>
      </c>
      <c r="AK2082" s="156">
        <f t="shared" si="32"/>
        <v>6.9999999999999999E-4</v>
      </c>
      <c r="AL2082" s="151">
        <v>7</v>
      </c>
      <c r="AM2082" s="151">
        <v>342</v>
      </c>
      <c r="AN2082" s="151">
        <v>238</v>
      </c>
      <c r="AO2082" s="151">
        <v>758</v>
      </c>
      <c r="DP2082" s="152">
        <v>75</v>
      </c>
      <c r="ED2082" s="152">
        <v>63.85</v>
      </c>
      <c r="EE2082" s="152">
        <v>0.71</v>
      </c>
      <c r="EF2082" s="152">
        <v>15.57</v>
      </c>
      <c r="EH2082" s="152">
        <v>5.4348656880000004</v>
      </c>
      <c r="EK2082" s="152">
        <v>0.13</v>
      </c>
      <c r="EL2082" s="152">
        <v>1.81</v>
      </c>
      <c r="EM2082" s="152">
        <v>4.51</v>
      </c>
      <c r="EO2082" s="152">
        <v>4.51</v>
      </c>
      <c r="EP2082" s="152">
        <v>1.63</v>
      </c>
      <c r="EQ2082" s="152">
        <v>0.14000000000000001</v>
      </c>
      <c r="ER2082" s="152">
        <v>98.294865689999995</v>
      </c>
      <c r="FA2082" s="152">
        <v>35.260394779999999</v>
      </c>
      <c r="FB2082" s="152">
        <v>1.6285881879999999</v>
      </c>
      <c r="FD2082" s="152">
        <v>22.126733260000002</v>
      </c>
      <c r="FE2082" s="152">
        <v>0.70139964700000001</v>
      </c>
      <c r="FF2082" s="152">
        <v>101.6248279</v>
      </c>
      <c r="FG2082" s="152">
        <v>12.732385280000001</v>
      </c>
      <c r="FI2082" s="152">
        <v>11.20169636</v>
      </c>
      <c r="FJ2082" s="152">
        <v>4.4427689450000001</v>
      </c>
      <c r="FK2082" s="152">
        <v>48.880879739999997</v>
      </c>
      <c r="FL2082" s="152">
        <v>76.893489220000006</v>
      </c>
      <c r="FM2082" s="152">
        <v>23.996815649999998</v>
      </c>
      <c r="FP2082" s="152">
        <v>47.099706230000002</v>
      </c>
      <c r="FQ2082" s="152">
        <v>217.1835145</v>
      </c>
      <c r="FR2082" s="152">
        <v>34.331748470000001</v>
      </c>
      <c r="FS2082" s="152">
        <v>165.90930359999999</v>
      </c>
      <c r="FT2082" s="152">
        <v>3.6087734669999998</v>
      </c>
      <c r="FX2082" s="152">
        <v>3.336277382</v>
      </c>
      <c r="FY2082" s="152">
        <v>568.6052297</v>
      </c>
      <c r="FZ2082" s="152">
        <v>11.733375240000001</v>
      </c>
      <c r="GA2082" s="152">
        <v>27.903965979999999</v>
      </c>
      <c r="GB2082" s="152">
        <v>3.9558147959999999</v>
      </c>
      <c r="GC2082" s="152">
        <v>17.20083803</v>
      </c>
      <c r="GD2082" s="152">
        <v>4.5584159379999996</v>
      </c>
      <c r="GE2082" s="152">
        <v>1.2486580890000001</v>
      </c>
      <c r="GF2082" s="152">
        <v>5.2186496370000004</v>
      </c>
      <c r="GG2082" s="152">
        <v>0.90266474600000002</v>
      </c>
      <c r="GH2082" s="152">
        <v>5.5986397390000002</v>
      </c>
      <c r="GI2082" s="152">
        <v>1.2231705610000001</v>
      </c>
      <c r="GJ2082" s="152">
        <v>3.4921407850000001</v>
      </c>
      <c r="GL2082" s="152">
        <v>3.5336369429999999</v>
      </c>
      <c r="GM2082" s="152">
        <v>0.566986816</v>
      </c>
      <c r="GN2082" s="152">
        <v>4.3703285230000004</v>
      </c>
      <c r="GO2082" s="152">
        <v>0.26798654199999999</v>
      </c>
      <c r="GS2082" s="152">
        <v>13.690186069999999</v>
      </c>
      <c r="GT2082" s="152">
        <v>3.2284912779999999</v>
      </c>
      <c r="GU2082" s="152">
        <v>1.8473483989999999</v>
      </c>
      <c r="GW2082" s="152">
        <v>1.2</v>
      </c>
    </row>
    <row r="2083" spans="1:205">
      <c r="A2083" s="151">
        <v>8108</v>
      </c>
      <c r="B2083" s="152" t="s">
        <v>2859</v>
      </c>
      <c r="C2083" s="152" t="s">
        <v>2919</v>
      </c>
      <c r="D2083" s="152" t="s">
        <v>2920</v>
      </c>
      <c r="E2083" s="152" t="s">
        <v>3661</v>
      </c>
      <c r="F2083" s="152" t="s">
        <v>10529</v>
      </c>
      <c r="H2083" s="151">
        <v>311180</v>
      </c>
      <c r="J2083" s="151" t="s">
        <v>4648</v>
      </c>
      <c r="L2083" s="153" t="s">
        <v>5443</v>
      </c>
      <c r="M2083" s="153" t="s">
        <v>4585</v>
      </c>
      <c r="O2083" s="151">
        <v>2519</v>
      </c>
      <c r="P2083" s="152">
        <v>52.307769999999998</v>
      </c>
      <c r="Q2083" s="152">
        <v>-172.48399000000001</v>
      </c>
      <c r="R2083" s="152" t="s">
        <v>2027</v>
      </c>
      <c r="S2083" s="152" t="s">
        <v>2720</v>
      </c>
      <c r="T2083" s="152">
        <v>56.09</v>
      </c>
      <c r="U2083" s="152">
        <v>1.04</v>
      </c>
      <c r="V2083" s="152">
        <v>15.58</v>
      </c>
      <c r="X2083" s="152">
        <v>9.82</v>
      </c>
      <c r="AA2083" s="152">
        <v>3.81</v>
      </c>
      <c r="AB2083" s="152">
        <v>0.22</v>
      </c>
      <c r="AC2083" s="152">
        <v>7.95</v>
      </c>
      <c r="AD2083" s="152">
        <v>3.87</v>
      </c>
      <c r="AE2083" s="152">
        <v>0.96</v>
      </c>
      <c r="AF2083" s="152">
        <v>0.19</v>
      </c>
      <c r="AJ2083" s="152">
        <v>0.94</v>
      </c>
      <c r="AK2083" s="156">
        <f t="shared" si="32"/>
        <v>5.4000000000000003E-3</v>
      </c>
      <c r="AL2083" s="151">
        <v>54</v>
      </c>
      <c r="AM2083" s="151">
        <v>612</v>
      </c>
      <c r="AN2083" s="151">
        <v>968</v>
      </c>
      <c r="AO2083" s="151">
        <v>642</v>
      </c>
      <c r="DP2083" s="152">
        <v>75.2</v>
      </c>
      <c r="ED2083" s="152">
        <v>53.76</v>
      </c>
      <c r="EE2083" s="152">
        <v>0.87</v>
      </c>
      <c r="EF2083" s="152">
        <v>17.2</v>
      </c>
      <c r="EH2083" s="152">
        <v>7.9993304580000002</v>
      </c>
      <c r="EK2083" s="152">
        <v>0.15</v>
      </c>
      <c r="EL2083" s="152">
        <v>5.27</v>
      </c>
      <c r="EM2083" s="152">
        <v>9.01</v>
      </c>
      <c r="EO2083" s="152">
        <v>2.95</v>
      </c>
      <c r="EP2083" s="152">
        <v>0.68</v>
      </c>
      <c r="EQ2083" s="152">
        <v>0.13</v>
      </c>
      <c r="ER2083" s="152">
        <v>98.019330460000006</v>
      </c>
      <c r="FA2083" s="152">
        <v>16.918218400000001</v>
      </c>
      <c r="FB2083" s="152">
        <v>0.83806156399999998</v>
      </c>
      <c r="FD2083" s="152">
        <v>36.515017489999998</v>
      </c>
      <c r="FE2083" s="152">
        <v>0.90440995400000002</v>
      </c>
      <c r="FF2083" s="152">
        <v>266.27998860000002</v>
      </c>
      <c r="FG2083" s="152">
        <v>84.196458449999994</v>
      </c>
      <c r="FI2083" s="152">
        <v>27.83411357</v>
      </c>
      <c r="FJ2083" s="152">
        <v>29.920394250000001</v>
      </c>
      <c r="FK2083" s="152">
        <v>102.4882114</v>
      </c>
      <c r="FL2083" s="152">
        <v>74.248745459999995</v>
      </c>
      <c r="FM2083" s="152">
        <v>19.087600290000001</v>
      </c>
      <c r="FP2083" s="152">
        <v>18.942233720000001</v>
      </c>
      <c r="FQ2083" s="152">
        <v>285.52570600000001</v>
      </c>
      <c r="FR2083" s="152">
        <v>19.57335084</v>
      </c>
      <c r="FS2083" s="152">
        <v>62.530734559999999</v>
      </c>
      <c r="FT2083" s="152">
        <v>1.503712288</v>
      </c>
      <c r="FX2083" s="152">
        <v>1.4284789769999999</v>
      </c>
      <c r="FY2083" s="152">
        <v>253.83256470000001</v>
      </c>
      <c r="FZ2083" s="152">
        <v>5.4742362890000003</v>
      </c>
      <c r="GA2083" s="152">
        <v>13.26937253</v>
      </c>
      <c r="GB2083" s="152">
        <v>1.9484300939999999</v>
      </c>
      <c r="GC2083" s="152">
        <v>9.1521552279999998</v>
      </c>
      <c r="GD2083" s="152">
        <v>2.5494920649999999</v>
      </c>
      <c r="GE2083" s="152">
        <v>0.91291638200000003</v>
      </c>
      <c r="GF2083" s="152">
        <v>3.0507470759999999</v>
      </c>
      <c r="GG2083" s="152">
        <v>0.53223355299999997</v>
      </c>
      <c r="GH2083" s="152">
        <v>3.3392446210000002</v>
      </c>
      <c r="GI2083" s="152">
        <v>0.71668983799999997</v>
      </c>
      <c r="GJ2083" s="152">
        <v>2.0092315109999999</v>
      </c>
      <c r="GL2083" s="152">
        <v>1.990579748</v>
      </c>
      <c r="GM2083" s="152">
        <v>0.31188297599999998</v>
      </c>
      <c r="GN2083" s="152">
        <v>1.9710702490000001</v>
      </c>
      <c r="GO2083" s="152">
        <v>0.117013638</v>
      </c>
      <c r="GS2083" s="152">
        <v>6.5405616809999998</v>
      </c>
      <c r="GT2083" s="152">
        <v>1.310792245</v>
      </c>
      <c r="GU2083" s="152">
        <v>0.76555281100000006</v>
      </c>
      <c r="GW2083" s="152">
        <v>1.2</v>
      </c>
    </row>
    <row r="2084" spans="1:205">
      <c r="A2084" s="151">
        <v>8111</v>
      </c>
      <c r="B2084" s="152" t="s">
        <v>2859</v>
      </c>
      <c r="C2084" s="152" t="s">
        <v>2919</v>
      </c>
      <c r="D2084" s="152" t="s">
        <v>2920</v>
      </c>
      <c r="E2084" s="152" t="s">
        <v>2921</v>
      </c>
      <c r="F2084" s="152" t="s">
        <v>10530</v>
      </c>
      <c r="H2084" s="151">
        <v>311161</v>
      </c>
      <c r="L2084" s="153" t="s">
        <v>2922</v>
      </c>
      <c r="M2084" s="153" t="s">
        <v>3097</v>
      </c>
      <c r="O2084" s="151">
        <v>2519</v>
      </c>
      <c r="P2084" s="152">
        <v>52.270499999999998</v>
      </c>
      <c r="Q2084" s="152">
        <v>-74.033000000000001</v>
      </c>
      <c r="R2084" s="152" t="s">
        <v>2027</v>
      </c>
      <c r="S2084" s="152" t="s">
        <v>2716</v>
      </c>
      <c r="T2084" s="152">
        <v>45.37</v>
      </c>
      <c r="U2084" s="152">
        <v>0.66</v>
      </c>
      <c r="V2084" s="152">
        <v>17.22</v>
      </c>
      <c r="X2084" s="152">
        <v>9.36</v>
      </c>
      <c r="AA2084" s="152">
        <v>4.25</v>
      </c>
      <c r="AB2084" s="152">
        <v>0.15</v>
      </c>
      <c r="AC2084" s="152">
        <v>12.93</v>
      </c>
      <c r="AD2084" s="152">
        <v>3.02</v>
      </c>
      <c r="AE2084" s="152">
        <v>1.02</v>
      </c>
      <c r="AF2084" s="152">
        <v>0.26</v>
      </c>
      <c r="AJ2084" s="152">
        <v>2.87</v>
      </c>
      <c r="AK2084" s="156">
        <f t="shared" si="32"/>
        <v>2.6499999999999999E-2</v>
      </c>
      <c r="AL2084" s="151">
        <v>265</v>
      </c>
      <c r="AM2084" s="151">
        <v>426</v>
      </c>
      <c r="AN2084" s="151">
        <v>3634</v>
      </c>
      <c r="AO2084" s="151">
        <v>747</v>
      </c>
      <c r="DO2084" s="154">
        <v>79.494703340000001</v>
      </c>
      <c r="ED2084" s="152">
        <v>54.050198170000002</v>
      </c>
      <c r="EE2084" s="152">
        <v>0.81856531499999996</v>
      </c>
      <c r="EF2084" s="152">
        <v>17.4157172</v>
      </c>
      <c r="EH2084" s="152">
        <v>8.8245594779999994</v>
      </c>
      <c r="EK2084" s="152">
        <v>0.18353702</v>
      </c>
      <c r="EL2084" s="152">
        <v>4.7721924070000004</v>
      </c>
      <c r="EM2084" s="152">
        <v>8.8513858879999994</v>
      </c>
      <c r="EO2084" s="152">
        <v>3.3760596879999998</v>
      </c>
      <c r="EP2084" s="152">
        <v>1.519949993</v>
      </c>
      <c r="EQ2084" s="152">
        <v>0.18782484799999999</v>
      </c>
      <c r="ER2084" s="152">
        <v>99.999990010000005</v>
      </c>
      <c r="FA2084" s="152">
        <v>14.11177683</v>
      </c>
      <c r="FB2084" s="152">
        <v>1.30920345</v>
      </c>
      <c r="FD2084" s="152">
        <v>34.958947610000003</v>
      </c>
      <c r="FE2084" s="152">
        <v>0.85483954200000001</v>
      </c>
      <c r="FF2084" s="152">
        <v>264.2923677</v>
      </c>
      <c r="FG2084" s="152">
        <v>33.831592649999997</v>
      </c>
      <c r="FI2084" s="152">
        <v>30.0694789</v>
      </c>
      <c r="FJ2084" s="152">
        <v>19.029474090000001</v>
      </c>
      <c r="FK2084" s="152">
        <v>124.2995428</v>
      </c>
      <c r="FL2084" s="152">
        <v>82.249177180000004</v>
      </c>
      <c r="FM2084" s="152">
        <v>21.707498659999999</v>
      </c>
      <c r="FP2084" s="152">
        <v>34.321873789999998</v>
      </c>
      <c r="FQ2084" s="152">
        <v>485.36349799999999</v>
      </c>
      <c r="FR2084" s="152">
        <v>28.406947110000001</v>
      </c>
      <c r="FS2084" s="152">
        <v>144.37904090000001</v>
      </c>
      <c r="FT2084" s="152">
        <v>3.2370887210000001</v>
      </c>
      <c r="FX2084" s="152">
        <v>2.045035157</v>
      </c>
      <c r="FY2084" s="152">
        <v>423.49792739999998</v>
      </c>
      <c r="FZ2084" s="152">
        <v>10.757114100000001</v>
      </c>
      <c r="GA2084" s="152">
        <v>26.26423355</v>
      </c>
      <c r="GB2084" s="152">
        <v>3.8294361069999998</v>
      </c>
      <c r="GC2084" s="152">
        <v>17.20599288</v>
      </c>
      <c r="GD2084" s="152">
        <v>4.2528133779999999</v>
      </c>
      <c r="GE2084" s="152">
        <v>1.1987795670000001</v>
      </c>
      <c r="GF2084" s="152">
        <v>4.5805477479999999</v>
      </c>
      <c r="GG2084" s="152">
        <v>0.77498718799999999</v>
      </c>
      <c r="GH2084" s="152">
        <v>4.8249836789999998</v>
      </c>
      <c r="GI2084" s="152">
        <v>1.0239742380000001</v>
      </c>
      <c r="GJ2084" s="152">
        <v>3.036151995</v>
      </c>
      <c r="GL2084" s="152">
        <v>3.1510310459999999</v>
      </c>
      <c r="GM2084" s="152">
        <v>0.48409687899999998</v>
      </c>
      <c r="GN2084" s="152">
        <v>4.0997564720000002</v>
      </c>
      <c r="GO2084" s="152">
        <v>0.21806297299999999</v>
      </c>
      <c r="GS2084" s="152">
        <v>10.599984470000001</v>
      </c>
      <c r="GT2084" s="152">
        <v>2.9307091199999999</v>
      </c>
      <c r="GU2084" s="152">
        <v>1.28131963</v>
      </c>
      <c r="GW2084" s="152">
        <v>1.5</v>
      </c>
    </row>
    <row r="2085" spans="1:205">
      <c r="A2085" s="151">
        <v>8112</v>
      </c>
      <c r="B2085" s="152" t="s">
        <v>2859</v>
      </c>
      <c r="C2085" s="152" t="s">
        <v>2919</v>
      </c>
      <c r="D2085" s="152" t="s">
        <v>2920</v>
      </c>
      <c r="E2085" s="152" t="s">
        <v>2921</v>
      </c>
      <c r="F2085" s="152" t="s">
        <v>10531</v>
      </c>
      <c r="H2085" s="151">
        <v>311161</v>
      </c>
      <c r="L2085" s="153" t="s">
        <v>2922</v>
      </c>
      <c r="M2085" s="153" t="s">
        <v>2923</v>
      </c>
      <c r="O2085" s="151">
        <v>2519</v>
      </c>
      <c r="P2085" s="152">
        <v>52.270499999999998</v>
      </c>
      <c r="Q2085" s="152">
        <v>-74.033000000000001</v>
      </c>
      <c r="R2085" s="152" t="s">
        <v>2027</v>
      </c>
      <c r="S2085" s="152" t="s">
        <v>2716</v>
      </c>
      <c r="T2085" s="152">
        <v>43.36</v>
      </c>
      <c r="U2085" s="152">
        <v>0.85</v>
      </c>
      <c r="V2085" s="152">
        <v>16.23</v>
      </c>
      <c r="X2085" s="152">
        <v>9.34</v>
      </c>
      <c r="AA2085" s="152">
        <v>4.66</v>
      </c>
      <c r="AB2085" s="152">
        <v>0.15</v>
      </c>
      <c r="AC2085" s="152">
        <v>13.52</v>
      </c>
      <c r="AD2085" s="152">
        <v>3.17</v>
      </c>
      <c r="AE2085" s="152">
        <v>0.82</v>
      </c>
      <c r="AF2085" s="152">
        <v>0.24</v>
      </c>
      <c r="AJ2085" s="152">
        <v>2.84</v>
      </c>
      <c r="AK2085" s="156">
        <f t="shared" si="32"/>
        <v>3.3700000000000001E-2</v>
      </c>
      <c r="AL2085" s="151">
        <v>337</v>
      </c>
      <c r="AM2085" s="151">
        <v>466</v>
      </c>
      <c r="AN2085" s="151">
        <v>3945</v>
      </c>
      <c r="AO2085" s="151">
        <v>846</v>
      </c>
      <c r="DO2085" s="154">
        <v>78.664202220000007</v>
      </c>
      <c r="ED2085" s="152">
        <v>54.050198170000002</v>
      </c>
      <c r="EE2085" s="152">
        <v>0.81856531499999996</v>
      </c>
      <c r="EF2085" s="152">
        <v>17.4157172</v>
      </c>
      <c r="EH2085" s="152">
        <v>8.8245594779999994</v>
      </c>
      <c r="EK2085" s="152">
        <v>0.18353702</v>
      </c>
      <c r="EL2085" s="152">
        <v>4.7721924070000004</v>
      </c>
      <c r="EM2085" s="152">
        <v>8.8513858879999994</v>
      </c>
      <c r="EO2085" s="152">
        <v>3.3760596879999998</v>
      </c>
      <c r="EP2085" s="152">
        <v>1.519949993</v>
      </c>
      <c r="EQ2085" s="152">
        <v>0.18782484799999999</v>
      </c>
      <c r="ER2085" s="152">
        <v>99.999990010000005</v>
      </c>
      <c r="FA2085" s="152">
        <v>14.11177683</v>
      </c>
      <c r="FB2085" s="152">
        <v>1.30920345</v>
      </c>
      <c r="FD2085" s="152">
        <v>34.958947610000003</v>
      </c>
      <c r="FE2085" s="152">
        <v>0.85483954200000001</v>
      </c>
      <c r="FF2085" s="152">
        <v>264.2923677</v>
      </c>
      <c r="FG2085" s="152">
        <v>33.831592649999997</v>
      </c>
      <c r="FI2085" s="152">
        <v>30.0694789</v>
      </c>
      <c r="FJ2085" s="152">
        <v>19.029474090000001</v>
      </c>
      <c r="FK2085" s="152">
        <v>124.2995428</v>
      </c>
      <c r="FL2085" s="152">
        <v>82.249177180000004</v>
      </c>
      <c r="FM2085" s="152">
        <v>21.707498659999999</v>
      </c>
      <c r="FP2085" s="152">
        <v>34.321873789999998</v>
      </c>
      <c r="FQ2085" s="152">
        <v>485.36349799999999</v>
      </c>
      <c r="FR2085" s="152">
        <v>28.406947110000001</v>
      </c>
      <c r="FS2085" s="152">
        <v>144.37904090000001</v>
      </c>
      <c r="FT2085" s="152">
        <v>3.2370887210000001</v>
      </c>
      <c r="FX2085" s="152">
        <v>2.045035157</v>
      </c>
      <c r="FY2085" s="152">
        <v>423.49792739999998</v>
      </c>
      <c r="FZ2085" s="152">
        <v>10.757114100000001</v>
      </c>
      <c r="GA2085" s="152">
        <v>26.26423355</v>
      </c>
      <c r="GB2085" s="152">
        <v>3.8294361069999998</v>
      </c>
      <c r="GC2085" s="152">
        <v>17.20599288</v>
      </c>
      <c r="GD2085" s="152">
        <v>4.2528133779999999</v>
      </c>
      <c r="GE2085" s="152">
        <v>1.1987795670000001</v>
      </c>
      <c r="GF2085" s="152">
        <v>4.5805477479999999</v>
      </c>
      <c r="GG2085" s="152">
        <v>0.77498718799999999</v>
      </c>
      <c r="GH2085" s="152">
        <v>4.8249836789999998</v>
      </c>
      <c r="GI2085" s="152">
        <v>1.0239742380000001</v>
      </c>
      <c r="GJ2085" s="152">
        <v>3.036151995</v>
      </c>
      <c r="GL2085" s="152">
        <v>3.1510310459999999</v>
      </c>
      <c r="GM2085" s="152">
        <v>0.48409687899999998</v>
      </c>
      <c r="GN2085" s="152">
        <v>4.0997564720000002</v>
      </c>
      <c r="GO2085" s="152">
        <v>0.21806297299999999</v>
      </c>
      <c r="GS2085" s="152">
        <v>10.599984470000001</v>
      </c>
      <c r="GT2085" s="152">
        <v>2.9307091199999999</v>
      </c>
      <c r="GU2085" s="152">
        <v>1.28131963</v>
      </c>
      <c r="GW2085" s="152">
        <v>1.5</v>
      </c>
    </row>
    <row r="2086" spans="1:205">
      <c r="A2086" s="151">
        <v>8113</v>
      </c>
      <c r="B2086" s="152" t="s">
        <v>2859</v>
      </c>
      <c r="C2086" s="152" t="s">
        <v>2919</v>
      </c>
      <c r="D2086" s="152" t="s">
        <v>2920</v>
      </c>
      <c r="E2086" s="152" t="s">
        <v>2921</v>
      </c>
      <c r="F2086" s="152" t="s">
        <v>10532</v>
      </c>
      <c r="H2086" s="151">
        <v>311161</v>
      </c>
      <c r="L2086" s="153" t="s">
        <v>2922</v>
      </c>
      <c r="M2086" s="153" t="s">
        <v>4063</v>
      </c>
      <c r="O2086" s="151">
        <v>2519</v>
      </c>
      <c r="P2086" s="152">
        <v>52.270499999999998</v>
      </c>
      <c r="Q2086" s="152">
        <v>-74.033000000000001</v>
      </c>
      <c r="R2086" s="152" t="s">
        <v>2027</v>
      </c>
      <c r="S2086" s="152" t="s">
        <v>2716</v>
      </c>
      <c r="T2086" s="152">
        <v>55.28</v>
      </c>
      <c r="U2086" s="152">
        <v>0.98</v>
      </c>
      <c r="V2086" s="152">
        <v>16.66</v>
      </c>
      <c r="X2086" s="152">
        <v>8.56</v>
      </c>
      <c r="AA2086" s="152">
        <v>2.92</v>
      </c>
      <c r="AB2086" s="152">
        <v>0.14000000000000001</v>
      </c>
      <c r="AC2086" s="152">
        <v>6.89</v>
      </c>
      <c r="AD2086" s="152">
        <v>3.6</v>
      </c>
      <c r="AE2086" s="152">
        <v>2.0099999999999998</v>
      </c>
      <c r="AF2086" s="152">
        <v>0.36</v>
      </c>
      <c r="AJ2086" s="152">
        <v>2.13</v>
      </c>
      <c r="AK2086" s="156">
        <f t="shared" si="32"/>
        <v>4.1999999999999997E-3</v>
      </c>
      <c r="AL2086" s="151">
        <v>42</v>
      </c>
      <c r="AM2086" s="151">
        <v>631</v>
      </c>
      <c r="AN2086" s="151">
        <v>1098</v>
      </c>
      <c r="AO2086" s="151">
        <v>854</v>
      </c>
      <c r="DO2086" s="154">
        <v>73.363408519999993</v>
      </c>
      <c r="ED2086" s="152">
        <v>54.050198170000002</v>
      </c>
      <c r="EE2086" s="152">
        <v>0.81856531499999996</v>
      </c>
      <c r="EF2086" s="152">
        <v>17.4157172</v>
      </c>
      <c r="EH2086" s="152">
        <v>8.8245594779999994</v>
      </c>
      <c r="EK2086" s="152">
        <v>0.18353702</v>
      </c>
      <c r="EL2086" s="152">
        <v>4.7721924070000004</v>
      </c>
      <c r="EM2086" s="152">
        <v>8.8513858879999994</v>
      </c>
      <c r="EO2086" s="152">
        <v>3.3760596879999998</v>
      </c>
      <c r="EP2086" s="152">
        <v>1.519949993</v>
      </c>
      <c r="EQ2086" s="152">
        <v>0.18782484799999999</v>
      </c>
      <c r="ER2086" s="152">
        <v>99.999990010000005</v>
      </c>
      <c r="FA2086" s="152">
        <v>14.11177683</v>
      </c>
      <c r="FB2086" s="152">
        <v>1.30920345</v>
      </c>
      <c r="FD2086" s="152">
        <v>34.958947610000003</v>
      </c>
      <c r="FE2086" s="152">
        <v>0.85483954200000001</v>
      </c>
      <c r="FF2086" s="152">
        <v>264.2923677</v>
      </c>
      <c r="FG2086" s="152">
        <v>33.831592649999997</v>
      </c>
      <c r="FI2086" s="152">
        <v>30.0694789</v>
      </c>
      <c r="FJ2086" s="152">
        <v>19.029474090000001</v>
      </c>
      <c r="FK2086" s="152">
        <v>124.2995428</v>
      </c>
      <c r="FL2086" s="152">
        <v>82.249177180000004</v>
      </c>
      <c r="FM2086" s="152">
        <v>21.707498659999999</v>
      </c>
      <c r="FP2086" s="152">
        <v>34.321873789999998</v>
      </c>
      <c r="FQ2086" s="152">
        <v>485.36349799999999</v>
      </c>
      <c r="FR2086" s="152">
        <v>28.406947110000001</v>
      </c>
      <c r="FS2086" s="152">
        <v>144.37904090000001</v>
      </c>
      <c r="FT2086" s="152">
        <v>3.2370887210000001</v>
      </c>
      <c r="FX2086" s="152">
        <v>2.045035157</v>
      </c>
      <c r="FY2086" s="152">
        <v>423.49792739999998</v>
      </c>
      <c r="FZ2086" s="152">
        <v>10.757114100000001</v>
      </c>
      <c r="GA2086" s="152">
        <v>26.26423355</v>
      </c>
      <c r="GB2086" s="152">
        <v>3.8294361069999998</v>
      </c>
      <c r="GC2086" s="152">
        <v>17.20599288</v>
      </c>
      <c r="GD2086" s="152">
        <v>4.2528133779999999</v>
      </c>
      <c r="GE2086" s="152">
        <v>1.1987795670000001</v>
      </c>
      <c r="GF2086" s="152">
        <v>4.5805477479999999</v>
      </c>
      <c r="GG2086" s="152">
        <v>0.77498718799999999</v>
      </c>
      <c r="GH2086" s="152">
        <v>4.8249836789999998</v>
      </c>
      <c r="GI2086" s="152">
        <v>1.0239742380000001</v>
      </c>
      <c r="GJ2086" s="152">
        <v>3.036151995</v>
      </c>
      <c r="GL2086" s="152">
        <v>3.1510310459999999</v>
      </c>
      <c r="GM2086" s="152">
        <v>0.48409687899999998</v>
      </c>
      <c r="GN2086" s="152">
        <v>4.0997564720000002</v>
      </c>
      <c r="GO2086" s="152">
        <v>0.21806297299999999</v>
      </c>
      <c r="GS2086" s="152">
        <v>10.599984470000001</v>
      </c>
      <c r="GT2086" s="152">
        <v>2.9307091199999999</v>
      </c>
      <c r="GU2086" s="152">
        <v>1.28131963</v>
      </c>
      <c r="GW2086" s="152">
        <v>1.5</v>
      </c>
    </row>
    <row r="2087" spans="1:205">
      <c r="A2087" s="151">
        <v>8115</v>
      </c>
      <c r="B2087" s="152" t="s">
        <v>2859</v>
      </c>
      <c r="C2087" s="152" t="s">
        <v>2919</v>
      </c>
      <c r="D2087" s="152" t="s">
        <v>2920</v>
      </c>
      <c r="E2087" s="152" t="s">
        <v>2921</v>
      </c>
      <c r="F2087" s="152" t="s">
        <v>10533</v>
      </c>
      <c r="H2087" s="151">
        <v>311161</v>
      </c>
      <c r="L2087" s="153" t="s">
        <v>2922</v>
      </c>
      <c r="M2087" s="153" t="s">
        <v>3118</v>
      </c>
      <c r="O2087" s="151">
        <v>2519</v>
      </c>
      <c r="P2087" s="152">
        <v>52.270499999999998</v>
      </c>
      <c r="Q2087" s="152">
        <v>-74.033000000000001</v>
      </c>
      <c r="R2087" s="152" t="s">
        <v>2027</v>
      </c>
      <c r="S2087" s="152" t="s">
        <v>2716</v>
      </c>
      <c r="T2087" s="152">
        <v>45.46</v>
      </c>
      <c r="U2087" s="152">
        <v>1.03</v>
      </c>
      <c r="V2087" s="152">
        <v>18.2</v>
      </c>
      <c r="X2087" s="152">
        <v>9.44</v>
      </c>
      <c r="AA2087" s="152">
        <v>5.17</v>
      </c>
      <c r="AB2087" s="152">
        <v>0.18</v>
      </c>
      <c r="AC2087" s="152">
        <v>12.51</v>
      </c>
      <c r="AD2087" s="152">
        <v>2.74</v>
      </c>
      <c r="AE2087" s="152">
        <v>0.81</v>
      </c>
      <c r="AF2087" s="152">
        <v>0.25</v>
      </c>
      <c r="AJ2087" s="152">
        <v>3.69</v>
      </c>
      <c r="AK2087" s="156">
        <f t="shared" si="32"/>
        <v>4.0500000000000001E-2</v>
      </c>
      <c r="AL2087" s="151">
        <v>405</v>
      </c>
      <c r="AM2087" s="151">
        <v>286</v>
      </c>
      <c r="AN2087" s="151">
        <v>1510</v>
      </c>
      <c r="AO2087" s="151">
        <v>347</v>
      </c>
      <c r="AW2087" s="152">
        <v>35.409999999999997</v>
      </c>
      <c r="AY2087" s="151">
        <v>278.11</v>
      </c>
      <c r="AZ2087" s="152">
        <v>9.6199999999999992</v>
      </c>
      <c r="BC2087" s="152">
        <v>172.25</v>
      </c>
      <c r="BG2087" s="152">
        <v>9.93</v>
      </c>
      <c r="BH2087" s="152">
        <v>660.4</v>
      </c>
      <c r="BI2087" s="152">
        <v>24.62</v>
      </c>
      <c r="BJ2087" s="152">
        <v>63.51</v>
      </c>
      <c r="BK2087" s="152">
        <v>1.1599999999999999</v>
      </c>
      <c r="BO2087" s="152">
        <v>231.91</v>
      </c>
      <c r="BP2087" s="152">
        <v>6.84</v>
      </c>
      <c r="BQ2087" s="152">
        <v>17.04</v>
      </c>
      <c r="BS2087" s="152">
        <v>12</v>
      </c>
      <c r="BT2087" s="152">
        <v>3.39</v>
      </c>
      <c r="BU2087" s="152">
        <v>0.98</v>
      </c>
      <c r="BV2087" s="152">
        <v>4.26</v>
      </c>
      <c r="BX2087" s="152">
        <v>3.04</v>
      </c>
      <c r="BZ2087" s="152">
        <v>2.59</v>
      </c>
      <c r="CB2087" s="152">
        <v>2.4300000000000002</v>
      </c>
      <c r="CD2087" s="152">
        <v>1.0900000000000001</v>
      </c>
      <c r="CH2087" s="152">
        <v>5.32</v>
      </c>
      <c r="CJ2087" s="152">
        <v>0.69</v>
      </c>
      <c r="CK2087" s="152">
        <v>0.38</v>
      </c>
      <c r="DO2087" s="154">
        <v>80.387089029999999</v>
      </c>
      <c r="ED2087" s="152">
        <v>54.050198170000002</v>
      </c>
      <c r="EE2087" s="152">
        <v>0.81856531499999996</v>
      </c>
      <c r="EF2087" s="152">
        <v>17.4157172</v>
      </c>
      <c r="EH2087" s="152">
        <v>8.8245594779999994</v>
      </c>
      <c r="EK2087" s="152">
        <v>0.18353702</v>
      </c>
      <c r="EL2087" s="152">
        <v>4.7721924070000004</v>
      </c>
      <c r="EM2087" s="152">
        <v>8.8513858879999994</v>
      </c>
      <c r="EO2087" s="152">
        <v>3.3760596879999998</v>
      </c>
      <c r="EP2087" s="152">
        <v>1.519949993</v>
      </c>
      <c r="EQ2087" s="152">
        <v>0.18782484799999999</v>
      </c>
      <c r="ER2087" s="152">
        <v>99.999990010000005</v>
      </c>
      <c r="FA2087" s="152">
        <v>14.11177683</v>
      </c>
      <c r="FB2087" s="152">
        <v>1.30920345</v>
      </c>
      <c r="FD2087" s="152">
        <v>34.958947610000003</v>
      </c>
      <c r="FE2087" s="152">
        <v>0.85483954200000001</v>
      </c>
      <c r="FF2087" s="152">
        <v>264.2923677</v>
      </c>
      <c r="FG2087" s="152">
        <v>33.831592649999997</v>
      </c>
      <c r="FI2087" s="152">
        <v>30.0694789</v>
      </c>
      <c r="FJ2087" s="152">
        <v>19.029474090000001</v>
      </c>
      <c r="FK2087" s="152">
        <v>124.2995428</v>
      </c>
      <c r="FL2087" s="152">
        <v>82.249177180000004</v>
      </c>
      <c r="FM2087" s="152">
        <v>21.707498659999999</v>
      </c>
      <c r="FP2087" s="152">
        <v>34.321873789999998</v>
      </c>
      <c r="FQ2087" s="152">
        <v>485.36349799999999</v>
      </c>
      <c r="FR2087" s="152">
        <v>28.406947110000001</v>
      </c>
      <c r="FS2087" s="152">
        <v>144.37904090000001</v>
      </c>
      <c r="FT2087" s="152">
        <v>3.2370887210000001</v>
      </c>
      <c r="FX2087" s="152">
        <v>2.045035157</v>
      </c>
      <c r="FY2087" s="152">
        <v>423.49792739999998</v>
      </c>
      <c r="FZ2087" s="152">
        <v>10.757114100000001</v>
      </c>
      <c r="GA2087" s="152">
        <v>26.26423355</v>
      </c>
      <c r="GB2087" s="152">
        <v>3.8294361069999998</v>
      </c>
      <c r="GC2087" s="152">
        <v>17.20599288</v>
      </c>
      <c r="GD2087" s="152">
        <v>4.2528133779999999</v>
      </c>
      <c r="GE2087" s="152">
        <v>1.1987795670000001</v>
      </c>
      <c r="GF2087" s="152">
        <v>4.5805477479999999</v>
      </c>
      <c r="GG2087" s="152">
        <v>0.77498718799999999</v>
      </c>
      <c r="GH2087" s="152">
        <v>4.8249836789999998</v>
      </c>
      <c r="GI2087" s="152">
        <v>1.0239742380000001</v>
      </c>
      <c r="GJ2087" s="152">
        <v>3.036151995</v>
      </c>
      <c r="GL2087" s="152">
        <v>3.1510310459999999</v>
      </c>
      <c r="GM2087" s="152">
        <v>0.48409687899999998</v>
      </c>
      <c r="GN2087" s="152">
        <v>4.0997564720000002</v>
      </c>
      <c r="GO2087" s="152">
        <v>0.21806297299999999</v>
      </c>
      <c r="GS2087" s="152">
        <v>10.599984470000001</v>
      </c>
      <c r="GT2087" s="152">
        <v>2.9307091199999999</v>
      </c>
      <c r="GU2087" s="152">
        <v>1.28131963</v>
      </c>
      <c r="GW2087" s="152">
        <v>1.5</v>
      </c>
    </row>
    <row r="2088" spans="1:205">
      <c r="A2088" s="151">
        <v>8116</v>
      </c>
      <c r="B2088" s="152" t="s">
        <v>2859</v>
      </c>
      <c r="C2088" s="152" t="s">
        <v>2919</v>
      </c>
      <c r="D2088" s="152" t="s">
        <v>2920</v>
      </c>
      <c r="E2088" s="152" t="s">
        <v>2921</v>
      </c>
      <c r="F2088" s="152" t="s">
        <v>10534</v>
      </c>
      <c r="H2088" s="151">
        <v>311161</v>
      </c>
      <c r="L2088" s="153" t="s">
        <v>2922</v>
      </c>
      <c r="M2088" s="153" t="s">
        <v>3245</v>
      </c>
      <c r="O2088" s="151">
        <v>2519</v>
      </c>
      <c r="P2088" s="152">
        <v>52.270499999999998</v>
      </c>
      <c r="Q2088" s="152">
        <v>-74.033000000000001</v>
      </c>
      <c r="R2088" s="152" t="s">
        <v>2027</v>
      </c>
      <c r="S2088" s="152" t="s">
        <v>2716</v>
      </c>
      <c r="T2088" s="152">
        <v>51.92</v>
      </c>
      <c r="U2088" s="152">
        <v>0.7</v>
      </c>
      <c r="V2088" s="152">
        <v>17.75</v>
      </c>
      <c r="X2088" s="152">
        <v>9.07</v>
      </c>
      <c r="AA2088" s="152">
        <v>3.61</v>
      </c>
      <c r="AB2088" s="152">
        <v>0.18</v>
      </c>
      <c r="AC2088" s="152">
        <v>8.44</v>
      </c>
      <c r="AD2088" s="152">
        <v>3.52</v>
      </c>
      <c r="AE2088" s="152">
        <v>0.99</v>
      </c>
      <c r="AF2088" s="152">
        <v>0.35</v>
      </c>
      <c r="AJ2088" s="152">
        <v>2.39</v>
      </c>
      <c r="AK2088" s="156">
        <f t="shared" si="32"/>
        <v>7.9000000000000008E-3</v>
      </c>
      <c r="AL2088" s="151">
        <v>79</v>
      </c>
      <c r="AM2088" s="151">
        <v>269</v>
      </c>
      <c r="AN2088" s="151">
        <v>811</v>
      </c>
      <c r="AO2088" s="151">
        <v>469</v>
      </c>
      <c r="AW2088" s="152">
        <v>23.82</v>
      </c>
      <c r="AY2088" s="151">
        <v>174.61</v>
      </c>
      <c r="AZ2088" s="152">
        <v>7.25</v>
      </c>
      <c r="BC2088" s="152">
        <v>151.59</v>
      </c>
      <c r="BG2088" s="152">
        <v>13.23</v>
      </c>
      <c r="BH2088" s="152">
        <v>449.34</v>
      </c>
      <c r="BI2088" s="152">
        <v>14.86</v>
      </c>
      <c r="BJ2088" s="152">
        <v>64.540000000000006</v>
      </c>
      <c r="BK2088" s="152">
        <v>1.75</v>
      </c>
      <c r="BO2088" s="152">
        <v>325.61</v>
      </c>
      <c r="BP2088" s="152">
        <v>7.76</v>
      </c>
      <c r="BQ2088" s="152">
        <v>17.55</v>
      </c>
      <c r="BS2088" s="152">
        <v>11.28</v>
      </c>
      <c r="BT2088" s="152">
        <v>3.31</v>
      </c>
      <c r="BU2088" s="152">
        <v>1.1000000000000001</v>
      </c>
      <c r="BV2088" s="152">
        <v>3.26</v>
      </c>
      <c r="BX2088" s="152">
        <v>2.71</v>
      </c>
      <c r="BZ2088" s="152">
        <v>1.4</v>
      </c>
      <c r="CB2088" s="152">
        <v>1.41</v>
      </c>
      <c r="CD2088" s="152">
        <v>2.37</v>
      </c>
      <c r="CH2088" s="152">
        <v>5.77</v>
      </c>
      <c r="CJ2088" s="152">
        <v>1.1200000000000001</v>
      </c>
      <c r="CK2088" s="152">
        <v>0.39</v>
      </c>
      <c r="DO2088" s="154">
        <v>73.328421349999999</v>
      </c>
      <c r="ED2088" s="152">
        <v>54.050198170000002</v>
      </c>
      <c r="EE2088" s="152">
        <v>0.81856531499999996</v>
      </c>
      <c r="EF2088" s="152">
        <v>17.4157172</v>
      </c>
      <c r="EH2088" s="152">
        <v>8.8245594779999994</v>
      </c>
      <c r="EK2088" s="152">
        <v>0.18353702</v>
      </c>
      <c r="EL2088" s="152">
        <v>4.7721924070000004</v>
      </c>
      <c r="EM2088" s="152">
        <v>8.8513858879999994</v>
      </c>
      <c r="EO2088" s="152">
        <v>3.3760596879999998</v>
      </c>
      <c r="EP2088" s="152">
        <v>1.519949993</v>
      </c>
      <c r="EQ2088" s="152">
        <v>0.18782484799999999</v>
      </c>
      <c r="ER2088" s="152">
        <v>99.999990010000005</v>
      </c>
      <c r="FA2088" s="152">
        <v>14.11177683</v>
      </c>
      <c r="FB2088" s="152">
        <v>1.30920345</v>
      </c>
      <c r="FD2088" s="152">
        <v>34.958947610000003</v>
      </c>
      <c r="FE2088" s="152">
        <v>0.85483954200000001</v>
      </c>
      <c r="FF2088" s="152">
        <v>264.2923677</v>
      </c>
      <c r="FG2088" s="152">
        <v>33.831592649999997</v>
      </c>
      <c r="FI2088" s="152">
        <v>30.0694789</v>
      </c>
      <c r="FJ2088" s="152">
        <v>19.029474090000001</v>
      </c>
      <c r="FK2088" s="152">
        <v>124.2995428</v>
      </c>
      <c r="FL2088" s="152">
        <v>82.249177180000004</v>
      </c>
      <c r="FM2088" s="152">
        <v>21.707498659999999</v>
      </c>
      <c r="FP2088" s="152">
        <v>34.321873789999998</v>
      </c>
      <c r="FQ2088" s="152">
        <v>485.36349799999999</v>
      </c>
      <c r="FR2088" s="152">
        <v>28.406947110000001</v>
      </c>
      <c r="FS2088" s="152">
        <v>144.37904090000001</v>
      </c>
      <c r="FT2088" s="152">
        <v>3.2370887210000001</v>
      </c>
      <c r="FX2088" s="152">
        <v>2.045035157</v>
      </c>
      <c r="FY2088" s="152">
        <v>423.49792739999998</v>
      </c>
      <c r="FZ2088" s="152">
        <v>10.757114100000001</v>
      </c>
      <c r="GA2088" s="152">
        <v>26.26423355</v>
      </c>
      <c r="GB2088" s="152">
        <v>3.8294361069999998</v>
      </c>
      <c r="GC2088" s="152">
        <v>17.20599288</v>
      </c>
      <c r="GD2088" s="152">
        <v>4.2528133779999999</v>
      </c>
      <c r="GE2088" s="152">
        <v>1.1987795670000001</v>
      </c>
      <c r="GF2088" s="152">
        <v>4.5805477479999999</v>
      </c>
      <c r="GG2088" s="152">
        <v>0.77498718799999999</v>
      </c>
      <c r="GH2088" s="152">
        <v>4.8249836789999998</v>
      </c>
      <c r="GI2088" s="152">
        <v>1.0239742380000001</v>
      </c>
      <c r="GJ2088" s="152">
        <v>3.036151995</v>
      </c>
      <c r="GL2088" s="152">
        <v>3.1510310459999999</v>
      </c>
      <c r="GM2088" s="152">
        <v>0.48409687899999998</v>
      </c>
      <c r="GN2088" s="152">
        <v>4.0997564720000002</v>
      </c>
      <c r="GO2088" s="152">
        <v>0.21806297299999999</v>
      </c>
      <c r="GS2088" s="152">
        <v>10.599984470000001</v>
      </c>
      <c r="GT2088" s="152">
        <v>2.9307091199999999</v>
      </c>
      <c r="GU2088" s="152">
        <v>1.28131963</v>
      </c>
      <c r="GW2088" s="152">
        <v>1.5</v>
      </c>
    </row>
    <row r="2089" spans="1:205">
      <c r="A2089" s="151">
        <v>8117</v>
      </c>
      <c r="B2089" s="152" t="s">
        <v>2859</v>
      </c>
      <c r="C2089" s="152" t="s">
        <v>2919</v>
      </c>
      <c r="D2089" s="152" t="s">
        <v>2920</v>
      </c>
      <c r="E2089" s="152" t="s">
        <v>2921</v>
      </c>
      <c r="F2089" s="152" t="s">
        <v>10535</v>
      </c>
      <c r="H2089" s="151">
        <v>311161</v>
      </c>
      <c r="L2089" s="153" t="s">
        <v>2922</v>
      </c>
      <c r="M2089" s="153" t="s">
        <v>3064</v>
      </c>
      <c r="O2089" s="151">
        <v>2519</v>
      </c>
      <c r="P2089" s="152">
        <v>52.270499999999998</v>
      </c>
      <c r="Q2089" s="152">
        <v>-74.033000000000001</v>
      </c>
      <c r="R2089" s="152" t="s">
        <v>2027</v>
      </c>
      <c r="S2089" s="152" t="s">
        <v>2716</v>
      </c>
      <c r="T2089" s="152">
        <v>45.18</v>
      </c>
      <c r="U2089" s="152">
        <v>0.91</v>
      </c>
      <c r="V2089" s="152">
        <v>18.510000000000002</v>
      </c>
      <c r="X2089" s="152">
        <v>8.86</v>
      </c>
      <c r="AA2089" s="152">
        <v>4.2699999999999996</v>
      </c>
      <c r="AB2089" s="152">
        <v>0.13</v>
      </c>
      <c r="AC2089" s="152">
        <v>13.59</v>
      </c>
      <c r="AD2089" s="152">
        <v>3.14</v>
      </c>
      <c r="AE2089" s="152">
        <v>0.83</v>
      </c>
      <c r="AF2089" s="152">
        <v>0.24</v>
      </c>
      <c r="AJ2089" s="152">
        <v>3.47</v>
      </c>
      <c r="AK2089" s="156">
        <f t="shared" si="32"/>
        <v>3.2199999999999999E-2</v>
      </c>
      <c r="AL2089" s="151">
        <v>322</v>
      </c>
      <c r="AM2089" s="151">
        <v>484</v>
      </c>
      <c r="AN2089" s="151">
        <v>4130</v>
      </c>
      <c r="AO2089" s="151">
        <v>1136</v>
      </c>
      <c r="AW2089" s="152">
        <v>41.79</v>
      </c>
      <c r="AY2089" s="151">
        <v>346.11</v>
      </c>
      <c r="AZ2089" s="152">
        <v>15.59</v>
      </c>
      <c r="BC2089" s="152">
        <v>216.64</v>
      </c>
      <c r="BG2089" s="152">
        <v>8.41</v>
      </c>
      <c r="BH2089" s="152">
        <v>622.16999999999996</v>
      </c>
      <c r="BI2089" s="152">
        <v>19.27</v>
      </c>
      <c r="BJ2089" s="152">
        <v>52.85</v>
      </c>
      <c r="BK2089" s="152">
        <v>1.38</v>
      </c>
      <c r="BO2089" s="152">
        <v>221.29</v>
      </c>
      <c r="BP2089" s="152">
        <v>5.93</v>
      </c>
      <c r="BQ2089" s="152">
        <v>16.350000000000001</v>
      </c>
      <c r="BS2089" s="152">
        <v>14.39</v>
      </c>
      <c r="BT2089" s="152">
        <v>3.52</v>
      </c>
      <c r="BU2089" s="152">
        <v>1.31</v>
      </c>
      <c r="BV2089" s="152">
        <v>3.94</v>
      </c>
      <c r="BX2089" s="152">
        <v>3.32</v>
      </c>
      <c r="BZ2089" s="152">
        <v>2.3199999999999998</v>
      </c>
      <c r="CB2089" s="152">
        <v>1.68</v>
      </c>
      <c r="CD2089" s="152">
        <v>1.44</v>
      </c>
      <c r="CH2089" s="152">
        <v>5.5</v>
      </c>
      <c r="CJ2089" s="152">
        <v>0.74</v>
      </c>
      <c r="CK2089" s="152">
        <v>0.21</v>
      </c>
      <c r="DO2089" s="154">
        <v>82.268671949999998</v>
      </c>
      <c r="ED2089" s="152">
        <v>54.050198170000002</v>
      </c>
      <c r="EE2089" s="152">
        <v>0.81856531499999996</v>
      </c>
      <c r="EF2089" s="152">
        <v>17.4157172</v>
      </c>
      <c r="EH2089" s="152">
        <v>8.8245594779999994</v>
      </c>
      <c r="EK2089" s="152">
        <v>0.18353702</v>
      </c>
      <c r="EL2089" s="152">
        <v>4.7721924070000004</v>
      </c>
      <c r="EM2089" s="152">
        <v>8.8513858879999994</v>
      </c>
      <c r="EO2089" s="152">
        <v>3.3760596879999998</v>
      </c>
      <c r="EP2089" s="152">
        <v>1.519949993</v>
      </c>
      <c r="EQ2089" s="152">
        <v>0.18782484799999999</v>
      </c>
      <c r="ER2089" s="152">
        <v>99.999990010000005</v>
      </c>
      <c r="FA2089" s="152">
        <v>14.11177683</v>
      </c>
      <c r="FB2089" s="152">
        <v>1.30920345</v>
      </c>
      <c r="FD2089" s="152">
        <v>34.958947610000003</v>
      </c>
      <c r="FE2089" s="152">
        <v>0.85483954200000001</v>
      </c>
      <c r="FF2089" s="152">
        <v>264.2923677</v>
      </c>
      <c r="FG2089" s="152">
        <v>33.831592649999997</v>
      </c>
      <c r="FI2089" s="152">
        <v>30.0694789</v>
      </c>
      <c r="FJ2089" s="152">
        <v>19.029474090000001</v>
      </c>
      <c r="FK2089" s="152">
        <v>124.2995428</v>
      </c>
      <c r="FL2089" s="152">
        <v>82.249177180000004</v>
      </c>
      <c r="FM2089" s="152">
        <v>21.707498659999999</v>
      </c>
      <c r="FP2089" s="152">
        <v>34.321873789999998</v>
      </c>
      <c r="FQ2089" s="152">
        <v>485.36349799999999</v>
      </c>
      <c r="FR2089" s="152">
        <v>28.406947110000001</v>
      </c>
      <c r="FS2089" s="152">
        <v>144.37904090000001</v>
      </c>
      <c r="FT2089" s="152">
        <v>3.2370887210000001</v>
      </c>
      <c r="FX2089" s="152">
        <v>2.045035157</v>
      </c>
      <c r="FY2089" s="152">
        <v>423.49792739999998</v>
      </c>
      <c r="FZ2089" s="152">
        <v>10.757114100000001</v>
      </c>
      <c r="GA2089" s="152">
        <v>26.26423355</v>
      </c>
      <c r="GB2089" s="152">
        <v>3.8294361069999998</v>
      </c>
      <c r="GC2089" s="152">
        <v>17.20599288</v>
      </c>
      <c r="GD2089" s="152">
        <v>4.2528133779999999</v>
      </c>
      <c r="GE2089" s="152">
        <v>1.1987795670000001</v>
      </c>
      <c r="GF2089" s="152">
        <v>4.5805477479999999</v>
      </c>
      <c r="GG2089" s="152">
        <v>0.77498718799999999</v>
      </c>
      <c r="GH2089" s="152">
        <v>4.8249836789999998</v>
      </c>
      <c r="GI2089" s="152">
        <v>1.0239742380000001</v>
      </c>
      <c r="GJ2089" s="152">
        <v>3.036151995</v>
      </c>
      <c r="GL2089" s="152">
        <v>3.1510310459999999</v>
      </c>
      <c r="GM2089" s="152">
        <v>0.48409687899999998</v>
      </c>
      <c r="GN2089" s="152">
        <v>4.0997564720000002</v>
      </c>
      <c r="GO2089" s="152">
        <v>0.21806297299999999</v>
      </c>
      <c r="GS2089" s="152">
        <v>10.599984470000001</v>
      </c>
      <c r="GT2089" s="152">
        <v>2.9307091199999999</v>
      </c>
      <c r="GU2089" s="152">
        <v>1.28131963</v>
      </c>
      <c r="GW2089" s="152">
        <v>1.5</v>
      </c>
    </row>
    <row r="2090" spans="1:205">
      <c r="A2090" s="151">
        <v>8118</v>
      </c>
      <c r="B2090" s="152" t="s">
        <v>2859</v>
      </c>
      <c r="C2090" s="152" t="s">
        <v>2919</v>
      </c>
      <c r="D2090" s="152" t="s">
        <v>2920</v>
      </c>
      <c r="E2090" s="152" t="s">
        <v>2921</v>
      </c>
      <c r="F2090" s="152" t="s">
        <v>10536</v>
      </c>
      <c r="H2090" s="151">
        <v>311161</v>
      </c>
      <c r="L2090" s="153" t="s">
        <v>2922</v>
      </c>
      <c r="M2090" s="153" t="s">
        <v>3574</v>
      </c>
      <c r="O2090" s="151">
        <v>2519</v>
      </c>
      <c r="P2090" s="152">
        <v>52.270499999999998</v>
      </c>
      <c r="Q2090" s="152">
        <v>-74.033000000000001</v>
      </c>
      <c r="R2090" s="152" t="s">
        <v>2027</v>
      </c>
      <c r="S2090" s="152" t="s">
        <v>2716</v>
      </c>
      <c r="T2090" s="152">
        <v>55.56</v>
      </c>
      <c r="U2090" s="152">
        <v>1.49</v>
      </c>
      <c r="V2090" s="152">
        <v>16.760000000000002</v>
      </c>
      <c r="X2090" s="152">
        <v>7.28</v>
      </c>
      <c r="AA2090" s="152">
        <v>3.16</v>
      </c>
      <c r="AB2090" s="152">
        <v>0.15</v>
      </c>
      <c r="AC2090" s="152">
        <v>6.64</v>
      </c>
      <c r="AD2090" s="152">
        <v>3.66</v>
      </c>
      <c r="AE2090" s="152">
        <v>1.89</v>
      </c>
      <c r="AF2090" s="152">
        <v>0.37</v>
      </c>
      <c r="AJ2090" s="152">
        <v>2.97</v>
      </c>
      <c r="AK2090" s="156">
        <f t="shared" si="32"/>
        <v>2.9899999999999999E-2</v>
      </c>
      <c r="AL2090" s="151">
        <v>299</v>
      </c>
      <c r="AM2090" s="151">
        <v>820</v>
      </c>
      <c r="AN2090" s="151">
        <v>3504</v>
      </c>
      <c r="AO2090" s="151">
        <v>1945</v>
      </c>
      <c r="DO2090" s="154">
        <v>78.770786430000001</v>
      </c>
      <c r="ED2090" s="152">
        <v>54.050198170000002</v>
      </c>
      <c r="EE2090" s="152">
        <v>0.81856531499999996</v>
      </c>
      <c r="EF2090" s="152">
        <v>17.4157172</v>
      </c>
      <c r="EH2090" s="152">
        <v>8.8245594779999994</v>
      </c>
      <c r="EK2090" s="152">
        <v>0.18353702</v>
      </c>
      <c r="EL2090" s="152">
        <v>4.7721924070000004</v>
      </c>
      <c r="EM2090" s="152">
        <v>8.8513858879999994</v>
      </c>
      <c r="EO2090" s="152">
        <v>3.3760596879999998</v>
      </c>
      <c r="EP2090" s="152">
        <v>1.519949993</v>
      </c>
      <c r="EQ2090" s="152">
        <v>0.18782484799999999</v>
      </c>
      <c r="ER2090" s="152">
        <v>99.999990010000005</v>
      </c>
      <c r="FA2090" s="152">
        <v>14.11177683</v>
      </c>
      <c r="FB2090" s="152">
        <v>1.30920345</v>
      </c>
      <c r="FD2090" s="152">
        <v>34.958947610000003</v>
      </c>
      <c r="FE2090" s="152">
        <v>0.85483954200000001</v>
      </c>
      <c r="FF2090" s="152">
        <v>264.2923677</v>
      </c>
      <c r="FG2090" s="152">
        <v>33.831592649999997</v>
      </c>
      <c r="FI2090" s="152">
        <v>30.0694789</v>
      </c>
      <c r="FJ2090" s="152">
        <v>19.029474090000001</v>
      </c>
      <c r="FK2090" s="152">
        <v>124.2995428</v>
      </c>
      <c r="FL2090" s="152">
        <v>82.249177180000004</v>
      </c>
      <c r="FM2090" s="152">
        <v>21.707498659999999</v>
      </c>
      <c r="FP2090" s="152">
        <v>34.321873789999998</v>
      </c>
      <c r="FQ2090" s="152">
        <v>485.36349799999999</v>
      </c>
      <c r="FR2090" s="152">
        <v>28.406947110000001</v>
      </c>
      <c r="FS2090" s="152">
        <v>144.37904090000001</v>
      </c>
      <c r="FT2090" s="152">
        <v>3.2370887210000001</v>
      </c>
      <c r="FX2090" s="152">
        <v>2.045035157</v>
      </c>
      <c r="FY2090" s="152">
        <v>423.49792739999998</v>
      </c>
      <c r="FZ2090" s="152">
        <v>10.757114100000001</v>
      </c>
      <c r="GA2090" s="152">
        <v>26.26423355</v>
      </c>
      <c r="GB2090" s="152">
        <v>3.8294361069999998</v>
      </c>
      <c r="GC2090" s="152">
        <v>17.20599288</v>
      </c>
      <c r="GD2090" s="152">
        <v>4.2528133779999999</v>
      </c>
      <c r="GE2090" s="152">
        <v>1.1987795670000001</v>
      </c>
      <c r="GF2090" s="152">
        <v>4.5805477479999999</v>
      </c>
      <c r="GG2090" s="152">
        <v>0.77498718799999999</v>
      </c>
      <c r="GH2090" s="152">
        <v>4.8249836789999998</v>
      </c>
      <c r="GI2090" s="152">
        <v>1.0239742380000001</v>
      </c>
      <c r="GJ2090" s="152">
        <v>3.036151995</v>
      </c>
      <c r="GL2090" s="152">
        <v>3.1510310459999999</v>
      </c>
      <c r="GM2090" s="152">
        <v>0.48409687899999998</v>
      </c>
      <c r="GN2090" s="152">
        <v>4.0997564720000002</v>
      </c>
      <c r="GO2090" s="152">
        <v>0.21806297299999999</v>
      </c>
      <c r="GS2090" s="152">
        <v>10.599984470000001</v>
      </c>
      <c r="GT2090" s="152">
        <v>2.9307091199999999</v>
      </c>
      <c r="GU2090" s="152">
        <v>1.28131963</v>
      </c>
      <c r="GW2090" s="152">
        <v>1.5</v>
      </c>
    </row>
    <row r="2091" spans="1:205">
      <c r="A2091" s="151">
        <v>8120</v>
      </c>
      <c r="B2091" s="152" t="s">
        <v>2859</v>
      </c>
      <c r="C2091" s="152" t="s">
        <v>2919</v>
      </c>
      <c r="D2091" s="152" t="s">
        <v>2920</v>
      </c>
      <c r="E2091" s="152" t="s">
        <v>2921</v>
      </c>
      <c r="F2091" s="152" t="s">
        <v>10537</v>
      </c>
      <c r="H2091" s="151">
        <v>311161</v>
      </c>
      <c r="L2091" s="153" t="s">
        <v>2922</v>
      </c>
      <c r="M2091" s="153" t="s">
        <v>4026</v>
      </c>
      <c r="O2091" s="151">
        <v>2519</v>
      </c>
      <c r="P2091" s="152">
        <v>52.270499999999998</v>
      </c>
      <c r="Q2091" s="152">
        <v>-74.033000000000001</v>
      </c>
      <c r="R2091" s="152" t="s">
        <v>2027</v>
      </c>
      <c r="S2091" s="152" t="s">
        <v>2716</v>
      </c>
      <c r="T2091" s="152">
        <v>48.97</v>
      </c>
      <c r="U2091" s="152">
        <v>0.8</v>
      </c>
      <c r="V2091" s="152">
        <v>20.03</v>
      </c>
      <c r="X2091" s="152">
        <v>8.2100000000000009</v>
      </c>
      <c r="AA2091" s="152">
        <v>2.79</v>
      </c>
      <c r="AB2091" s="152">
        <v>0.19</v>
      </c>
      <c r="AC2091" s="152">
        <v>10.53</v>
      </c>
      <c r="AD2091" s="152">
        <v>3.59</v>
      </c>
      <c r="AE2091" s="152">
        <v>0.99</v>
      </c>
      <c r="AF2091" s="152">
        <v>0.25</v>
      </c>
      <c r="AJ2091" s="152">
        <v>3.57</v>
      </c>
      <c r="AK2091" s="156">
        <f t="shared" si="32"/>
        <v>1.7999999999999999E-2</v>
      </c>
      <c r="AL2091" s="151">
        <v>180</v>
      </c>
      <c r="AM2091" s="151">
        <v>871</v>
      </c>
      <c r="AN2091" s="151">
        <v>6264</v>
      </c>
      <c r="AO2091" s="151">
        <v>2100</v>
      </c>
      <c r="DO2091" s="154">
        <v>79.20250824</v>
      </c>
      <c r="ED2091" s="152">
        <v>54.050198170000002</v>
      </c>
      <c r="EE2091" s="152">
        <v>0.81856531499999996</v>
      </c>
      <c r="EF2091" s="152">
        <v>17.4157172</v>
      </c>
      <c r="EH2091" s="152">
        <v>8.8245594779999994</v>
      </c>
      <c r="EK2091" s="152">
        <v>0.18353702</v>
      </c>
      <c r="EL2091" s="152">
        <v>4.7721924070000004</v>
      </c>
      <c r="EM2091" s="152">
        <v>8.8513858879999994</v>
      </c>
      <c r="EO2091" s="152">
        <v>3.3760596879999998</v>
      </c>
      <c r="EP2091" s="152">
        <v>1.519949993</v>
      </c>
      <c r="EQ2091" s="152">
        <v>0.18782484799999999</v>
      </c>
      <c r="ER2091" s="152">
        <v>99.999990010000005</v>
      </c>
      <c r="FA2091" s="152">
        <v>14.11177683</v>
      </c>
      <c r="FB2091" s="152">
        <v>1.30920345</v>
      </c>
      <c r="FD2091" s="152">
        <v>34.958947610000003</v>
      </c>
      <c r="FE2091" s="152">
        <v>0.85483954200000001</v>
      </c>
      <c r="FF2091" s="152">
        <v>264.2923677</v>
      </c>
      <c r="FG2091" s="152">
        <v>33.831592649999997</v>
      </c>
      <c r="FI2091" s="152">
        <v>30.0694789</v>
      </c>
      <c r="FJ2091" s="152">
        <v>19.029474090000001</v>
      </c>
      <c r="FK2091" s="152">
        <v>124.2995428</v>
      </c>
      <c r="FL2091" s="152">
        <v>82.249177180000004</v>
      </c>
      <c r="FM2091" s="152">
        <v>21.707498659999999</v>
      </c>
      <c r="FP2091" s="152">
        <v>34.321873789999998</v>
      </c>
      <c r="FQ2091" s="152">
        <v>485.36349799999999</v>
      </c>
      <c r="FR2091" s="152">
        <v>28.406947110000001</v>
      </c>
      <c r="FS2091" s="152">
        <v>144.37904090000001</v>
      </c>
      <c r="FT2091" s="152">
        <v>3.2370887210000001</v>
      </c>
      <c r="FX2091" s="152">
        <v>2.045035157</v>
      </c>
      <c r="FY2091" s="152">
        <v>423.49792739999998</v>
      </c>
      <c r="FZ2091" s="152">
        <v>10.757114100000001</v>
      </c>
      <c r="GA2091" s="152">
        <v>26.26423355</v>
      </c>
      <c r="GB2091" s="152">
        <v>3.8294361069999998</v>
      </c>
      <c r="GC2091" s="152">
        <v>17.20599288</v>
      </c>
      <c r="GD2091" s="152">
        <v>4.2528133779999999</v>
      </c>
      <c r="GE2091" s="152">
        <v>1.1987795670000001</v>
      </c>
      <c r="GF2091" s="152">
        <v>4.5805477479999999</v>
      </c>
      <c r="GG2091" s="152">
        <v>0.77498718799999999</v>
      </c>
      <c r="GH2091" s="152">
        <v>4.8249836789999998</v>
      </c>
      <c r="GI2091" s="152">
        <v>1.0239742380000001</v>
      </c>
      <c r="GJ2091" s="152">
        <v>3.036151995</v>
      </c>
      <c r="GL2091" s="152">
        <v>3.1510310459999999</v>
      </c>
      <c r="GM2091" s="152">
        <v>0.48409687899999998</v>
      </c>
      <c r="GN2091" s="152">
        <v>4.0997564720000002</v>
      </c>
      <c r="GO2091" s="152">
        <v>0.21806297299999999</v>
      </c>
      <c r="GS2091" s="152">
        <v>10.599984470000001</v>
      </c>
      <c r="GT2091" s="152">
        <v>2.9307091199999999</v>
      </c>
      <c r="GU2091" s="152">
        <v>1.28131963</v>
      </c>
      <c r="GW2091" s="152">
        <v>1.5</v>
      </c>
    </row>
    <row r="2092" spans="1:205">
      <c r="A2092" s="151">
        <v>8121</v>
      </c>
      <c r="B2092" s="152" t="s">
        <v>2859</v>
      </c>
      <c r="C2092" s="152" t="s">
        <v>2919</v>
      </c>
      <c r="D2092" s="152" t="s">
        <v>2920</v>
      </c>
      <c r="E2092" s="152" t="s">
        <v>2921</v>
      </c>
      <c r="F2092" s="152" t="s">
        <v>10538</v>
      </c>
      <c r="H2092" s="151">
        <v>311161</v>
      </c>
      <c r="L2092" s="153" t="s">
        <v>2922</v>
      </c>
      <c r="M2092" s="153" t="s">
        <v>3910</v>
      </c>
      <c r="O2092" s="151">
        <v>2519</v>
      </c>
      <c r="P2092" s="152">
        <v>52.270499999999998</v>
      </c>
      <c r="Q2092" s="152">
        <v>-74.033000000000001</v>
      </c>
      <c r="R2092" s="152" t="s">
        <v>2027</v>
      </c>
      <c r="S2092" s="152" t="s">
        <v>2716</v>
      </c>
      <c r="T2092" s="152">
        <v>48.69</v>
      </c>
      <c r="U2092" s="152">
        <v>0.78</v>
      </c>
      <c r="V2092" s="152">
        <v>17.3</v>
      </c>
      <c r="X2092" s="152">
        <v>9.02</v>
      </c>
      <c r="AA2092" s="152">
        <v>4.93</v>
      </c>
      <c r="AB2092" s="152">
        <v>0.17</v>
      </c>
      <c r="AC2092" s="152">
        <v>10.02</v>
      </c>
      <c r="AD2092" s="152">
        <v>2.66</v>
      </c>
      <c r="AE2092" s="152">
        <v>0.96</v>
      </c>
      <c r="AF2092" s="152">
        <v>0.25</v>
      </c>
      <c r="AJ2092" s="152">
        <v>4.66</v>
      </c>
      <c r="AK2092" s="156">
        <f t="shared" si="32"/>
        <v>2.0199999999999999E-2</v>
      </c>
      <c r="AL2092" s="151">
        <v>202</v>
      </c>
      <c r="AM2092" s="151">
        <v>610</v>
      </c>
      <c r="AN2092" s="151">
        <v>3790</v>
      </c>
      <c r="AO2092" s="151">
        <v>1191</v>
      </c>
      <c r="AQ2092" s="152">
        <v>16.91</v>
      </c>
      <c r="AW2092" s="152">
        <v>26.96</v>
      </c>
      <c r="AY2092" s="151">
        <v>267.23</v>
      </c>
      <c r="AZ2092" s="152">
        <v>14.83</v>
      </c>
      <c r="BB2092" s="152">
        <v>17.38</v>
      </c>
      <c r="BC2092" s="152">
        <v>249.11</v>
      </c>
      <c r="BD2092" s="152">
        <v>114.09</v>
      </c>
      <c r="BG2092" s="152">
        <v>21.3</v>
      </c>
      <c r="BH2092" s="152">
        <v>443.89</v>
      </c>
      <c r="BI2092" s="152">
        <v>12.95</v>
      </c>
      <c r="BJ2092" s="152">
        <v>52.97</v>
      </c>
      <c r="BK2092" s="152">
        <v>1.48</v>
      </c>
      <c r="BO2092" s="152">
        <v>234.28</v>
      </c>
      <c r="BP2092" s="152">
        <v>4.5599999999999996</v>
      </c>
      <c r="BQ2092" s="152">
        <v>13.09</v>
      </c>
      <c r="BR2092" s="152">
        <v>2.13</v>
      </c>
      <c r="BS2092" s="152">
        <v>10.08</v>
      </c>
      <c r="BT2092" s="152">
        <v>2.71</v>
      </c>
      <c r="BU2092" s="152">
        <v>0.91</v>
      </c>
      <c r="BV2092" s="152">
        <v>2.82</v>
      </c>
      <c r="BX2092" s="152">
        <v>2.78</v>
      </c>
      <c r="BZ2092" s="152">
        <v>1.75</v>
      </c>
      <c r="CB2092" s="152">
        <v>2.0299999999999998</v>
      </c>
      <c r="CC2092" s="152">
        <v>0.3</v>
      </c>
      <c r="CD2092" s="152">
        <v>2.0099999999999998</v>
      </c>
      <c r="CH2092" s="152">
        <v>10.8</v>
      </c>
      <c r="CJ2092" s="152">
        <v>1.38</v>
      </c>
      <c r="CK2092" s="152">
        <v>0.92</v>
      </c>
      <c r="DO2092" s="154">
        <v>80.041837380000004</v>
      </c>
      <c r="ED2092" s="152">
        <v>54.050198170000002</v>
      </c>
      <c r="EE2092" s="152">
        <v>0.81856531499999996</v>
      </c>
      <c r="EF2092" s="152">
        <v>17.4157172</v>
      </c>
      <c r="EH2092" s="152">
        <v>8.8245594779999994</v>
      </c>
      <c r="EK2092" s="152">
        <v>0.18353702</v>
      </c>
      <c r="EL2092" s="152">
        <v>4.7721924070000004</v>
      </c>
      <c r="EM2092" s="152">
        <v>8.8513858879999994</v>
      </c>
      <c r="EO2092" s="152">
        <v>3.3760596879999998</v>
      </c>
      <c r="EP2092" s="152">
        <v>1.519949993</v>
      </c>
      <c r="EQ2092" s="152">
        <v>0.18782484799999999</v>
      </c>
      <c r="ER2092" s="152">
        <v>99.999990010000005</v>
      </c>
      <c r="FA2092" s="152">
        <v>14.11177683</v>
      </c>
      <c r="FB2092" s="152">
        <v>1.30920345</v>
      </c>
      <c r="FD2092" s="152">
        <v>34.958947610000003</v>
      </c>
      <c r="FE2092" s="152">
        <v>0.85483954200000001</v>
      </c>
      <c r="FF2092" s="152">
        <v>264.2923677</v>
      </c>
      <c r="FG2092" s="152">
        <v>33.831592649999997</v>
      </c>
      <c r="FI2092" s="152">
        <v>30.0694789</v>
      </c>
      <c r="FJ2092" s="152">
        <v>19.029474090000001</v>
      </c>
      <c r="FK2092" s="152">
        <v>124.2995428</v>
      </c>
      <c r="FL2092" s="152">
        <v>82.249177180000004</v>
      </c>
      <c r="FM2092" s="152">
        <v>21.707498659999999</v>
      </c>
      <c r="FP2092" s="152">
        <v>34.321873789999998</v>
      </c>
      <c r="FQ2092" s="152">
        <v>485.36349799999999</v>
      </c>
      <c r="FR2092" s="152">
        <v>28.406947110000001</v>
      </c>
      <c r="FS2092" s="152">
        <v>144.37904090000001</v>
      </c>
      <c r="FT2092" s="152">
        <v>3.2370887210000001</v>
      </c>
      <c r="FX2092" s="152">
        <v>2.045035157</v>
      </c>
      <c r="FY2092" s="152">
        <v>423.49792739999998</v>
      </c>
      <c r="FZ2092" s="152">
        <v>10.757114100000001</v>
      </c>
      <c r="GA2092" s="152">
        <v>26.26423355</v>
      </c>
      <c r="GB2092" s="152">
        <v>3.8294361069999998</v>
      </c>
      <c r="GC2092" s="152">
        <v>17.20599288</v>
      </c>
      <c r="GD2092" s="152">
        <v>4.2528133779999999</v>
      </c>
      <c r="GE2092" s="152">
        <v>1.1987795670000001</v>
      </c>
      <c r="GF2092" s="152">
        <v>4.5805477479999999</v>
      </c>
      <c r="GG2092" s="152">
        <v>0.77498718799999999</v>
      </c>
      <c r="GH2092" s="152">
        <v>4.8249836789999998</v>
      </c>
      <c r="GI2092" s="152">
        <v>1.0239742380000001</v>
      </c>
      <c r="GJ2092" s="152">
        <v>3.036151995</v>
      </c>
      <c r="GL2092" s="152">
        <v>3.1510310459999999</v>
      </c>
      <c r="GM2092" s="152">
        <v>0.48409687899999998</v>
      </c>
      <c r="GN2092" s="152">
        <v>4.0997564720000002</v>
      </c>
      <c r="GO2092" s="152">
        <v>0.21806297299999999</v>
      </c>
      <c r="GS2092" s="152">
        <v>10.599984470000001</v>
      </c>
      <c r="GT2092" s="152">
        <v>2.9307091199999999</v>
      </c>
      <c r="GU2092" s="152">
        <v>1.28131963</v>
      </c>
      <c r="GW2092" s="152">
        <v>1.5</v>
      </c>
    </row>
    <row r="2093" spans="1:205">
      <c r="A2093" s="151">
        <v>8122</v>
      </c>
      <c r="B2093" s="152" t="s">
        <v>2859</v>
      </c>
      <c r="C2093" s="152" t="s">
        <v>2919</v>
      </c>
      <c r="D2093" s="152" t="s">
        <v>2920</v>
      </c>
      <c r="E2093" s="152" t="s">
        <v>2921</v>
      </c>
      <c r="F2093" s="152" t="s">
        <v>10539</v>
      </c>
      <c r="H2093" s="151">
        <v>311161</v>
      </c>
      <c r="L2093" s="153" t="s">
        <v>2922</v>
      </c>
      <c r="M2093" s="153" t="s">
        <v>3327</v>
      </c>
      <c r="O2093" s="151">
        <v>2519</v>
      </c>
      <c r="P2093" s="152">
        <v>52.270499999999998</v>
      </c>
      <c r="Q2093" s="152">
        <v>-74.033000000000001</v>
      </c>
      <c r="R2093" s="152" t="s">
        <v>2027</v>
      </c>
      <c r="S2093" s="152" t="s">
        <v>2716</v>
      </c>
      <c r="T2093" s="152">
        <v>46.64</v>
      </c>
      <c r="U2093" s="152">
        <v>0.84</v>
      </c>
      <c r="V2093" s="152">
        <v>17.39</v>
      </c>
      <c r="X2093" s="152">
        <v>9.3000000000000007</v>
      </c>
      <c r="AA2093" s="152">
        <v>4.79</v>
      </c>
      <c r="AB2093" s="152">
        <v>0.18</v>
      </c>
      <c r="AC2093" s="152">
        <v>11.64</v>
      </c>
      <c r="AD2093" s="152">
        <v>2.62</v>
      </c>
      <c r="AE2093" s="152">
        <v>0.84</v>
      </c>
      <c r="AF2093" s="152">
        <v>0.27</v>
      </c>
      <c r="AJ2093" s="152">
        <v>4.59</v>
      </c>
      <c r="AK2093" s="156">
        <f t="shared" si="32"/>
        <v>2.64E-2</v>
      </c>
      <c r="AL2093" s="151">
        <v>264</v>
      </c>
      <c r="AM2093" s="151">
        <v>638</v>
      </c>
      <c r="AN2093" s="151">
        <v>4855</v>
      </c>
      <c r="AO2093" s="151">
        <v>1293</v>
      </c>
      <c r="AQ2093" s="152">
        <v>15.4</v>
      </c>
      <c r="AW2093" s="152">
        <v>28.81</v>
      </c>
      <c r="AY2093" s="151">
        <v>297.26</v>
      </c>
      <c r="AZ2093" s="152">
        <v>14.72</v>
      </c>
      <c r="BB2093" s="152">
        <v>18.62</v>
      </c>
      <c r="BC2093" s="152">
        <v>196.22</v>
      </c>
      <c r="BD2093" s="152">
        <v>114.64</v>
      </c>
      <c r="BG2093" s="152">
        <v>13.2</v>
      </c>
      <c r="BH2093" s="152">
        <v>425.21</v>
      </c>
      <c r="BI2093" s="152">
        <v>12.27</v>
      </c>
      <c r="BJ2093" s="152">
        <v>35.15</v>
      </c>
      <c r="BK2093" s="152">
        <v>0.98</v>
      </c>
      <c r="BO2093" s="152">
        <v>165.29</v>
      </c>
      <c r="BP2093" s="152">
        <v>3.64</v>
      </c>
      <c r="BQ2093" s="152">
        <v>10.119999999999999</v>
      </c>
      <c r="BR2093" s="152">
        <v>1.75</v>
      </c>
      <c r="BS2093" s="152">
        <v>9.16</v>
      </c>
      <c r="BT2093" s="152">
        <v>2.4500000000000002</v>
      </c>
      <c r="BU2093" s="152">
        <v>0.88</v>
      </c>
      <c r="BV2093" s="152">
        <v>2.58</v>
      </c>
      <c r="BX2093" s="152">
        <v>2.6</v>
      </c>
      <c r="BZ2093" s="152">
        <v>1.53</v>
      </c>
      <c r="CB2093" s="152">
        <v>1.75</v>
      </c>
      <c r="CC2093" s="152">
        <v>0.25</v>
      </c>
      <c r="CD2093" s="152">
        <v>1.34</v>
      </c>
      <c r="CH2093" s="152">
        <v>7.68</v>
      </c>
      <c r="CJ2093" s="152">
        <v>0.77</v>
      </c>
      <c r="CK2093" s="152">
        <v>0.5</v>
      </c>
      <c r="DO2093" s="154">
        <v>80.592526329999998</v>
      </c>
      <c r="ED2093" s="152">
        <v>54.050198170000002</v>
      </c>
      <c r="EE2093" s="152">
        <v>0.81856531499999996</v>
      </c>
      <c r="EF2093" s="152">
        <v>17.4157172</v>
      </c>
      <c r="EH2093" s="152">
        <v>8.8245594779999994</v>
      </c>
      <c r="EK2093" s="152">
        <v>0.18353702</v>
      </c>
      <c r="EL2093" s="152">
        <v>4.7721924070000004</v>
      </c>
      <c r="EM2093" s="152">
        <v>8.8513858879999994</v>
      </c>
      <c r="EO2093" s="152">
        <v>3.3760596879999998</v>
      </c>
      <c r="EP2093" s="152">
        <v>1.519949993</v>
      </c>
      <c r="EQ2093" s="152">
        <v>0.18782484799999999</v>
      </c>
      <c r="ER2093" s="152">
        <v>99.999990010000005</v>
      </c>
      <c r="FA2093" s="152">
        <v>14.11177683</v>
      </c>
      <c r="FB2093" s="152">
        <v>1.30920345</v>
      </c>
      <c r="FD2093" s="152">
        <v>34.958947610000003</v>
      </c>
      <c r="FE2093" s="152">
        <v>0.85483954200000001</v>
      </c>
      <c r="FF2093" s="152">
        <v>264.2923677</v>
      </c>
      <c r="FG2093" s="152">
        <v>33.831592649999997</v>
      </c>
      <c r="FI2093" s="152">
        <v>30.0694789</v>
      </c>
      <c r="FJ2093" s="152">
        <v>19.029474090000001</v>
      </c>
      <c r="FK2093" s="152">
        <v>124.2995428</v>
      </c>
      <c r="FL2093" s="152">
        <v>82.249177180000004</v>
      </c>
      <c r="FM2093" s="152">
        <v>21.707498659999999</v>
      </c>
      <c r="FP2093" s="152">
        <v>34.321873789999998</v>
      </c>
      <c r="FQ2093" s="152">
        <v>485.36349799999999</v>
      </c>
      <c r="FR2093" s="152">
        <v>28.406947110000001</v>
      </c>
      <c r="FS2093" s="152">
        <v>144.37904090000001</v>
      </c>
      <c r="FT2093" s="152">
        <v>3.2370887210000001</v>
      </c>
      <c r="FX2093" s="152">
        <v>2.045035157</v>
      </c>
      <c r="FY2093" s="152">
        <v>423.49792739999998</v>
      </c>
      <c r="FZ2093" s="152">
        <v>10.757114100000001</v>
      </c>
      <c r="GA2093" s="152">
        <v>26.26423355</v>
      </c>
      <c r="GB2093" s="152">
        <v>3.8294361069999998</v>
      </c>
      <c r="GC2093" s="152">
        <v>17.20599288</v>
      </c>
      <c r="GD2093" s="152">
        <v>4.2528133779999999</v>
      </c>
      <c r="GE2093" s="152">
        <v>1.1987795670000001</v>
      </c>
      <c r="GF2093" s="152">
        <v>4.5805477479999999</v>
      </c>
      <c r="GG2093" s="152">
        <v>0.77498718799999999</v>
      </c>
      <c r="GH2093" s="152">
        <v>4.8249836789999998</v>
      </c>
      <c r="GI2093" s="152">
        <v>1.0239742380000001</v>
      </c>
      <c r="GJ2093" s="152">
        <v>3.036151995</v>
      </c>
      <c r="GL2093" s="152">
        <v>3.1510310459999999</v>
      </c>
      <c r="GM2093" s="152">
        <v>0.48409687899999998</v>
      </c>
      <c r="GN2093" s="152">
        <v>4.0997564720000002</v>
      </c>
      <c r="GO2093" s="152">
        <v>0.21806297299999999</v>
      </c>
      <c r="GS2093" s="152">
        <v>10.599984470000001</v>
      </c>
      <c r="GT2093" s="152">
        <v>2.9307091199999999</v>
      </c>
      <c r="GU2093" s="152">
        <v>1.28131963</v>
      </c>
      <c r="GW2093" s="152">
        <v>1.5</v>
      </c>
    </row>
    <row r="2094" spans="1:205">
      <c r="A2094" s="151">
        <v>8126</v>
      </c>
      <c r="B2094" s="152" t="s">
        <v>2859</v>
      </c>
      <c r="C2094" s="152" t="s">
        <v>2919</v>
      </c>
      <c r="D2094" s="152" t="s">
        <v>3507</v>
      </c>
      <c r="E2094" s="152" t="s">
        <v>3894</v>
      </c>
      <c r="F2094" s="152" t="s">
        <v>10540</v>
      </c>
      <c r="H2094" s="151">
        <v>311080</v>
      </c>
      <c r="L2094" s="153" t="s">
        <v>4584</v>
      </c>
      <c r="M2094" s="153" t="s">
        <v>3971</v>
      </c>
      <c r="O2094" s="151">
        <v>2519</v>
      </c>
      <c r="P2094" s="152">
        <v>51.884999999999998</v>
      </c>
      <c r="Q2094" s="152">
        <v>-178.14599999999999</v>
      </c>
      <c r="R2094" s="152" t="s">
        <v>2027</v>
      </c>
      <c r="S2094" s="152" t="s">
        <v>2716</v>
      </c>
      <c r="T2094" s="152">
        <v>51.220730009999997</v>
      </c>
      <c r="U2094" s="152">
        <v>0.94892661700000003</v>
      </c>
      <c r="V2094" s="152">
        <v>17.640783899999999</v>
      </c>
      <c r="X2094" s="152">
        <v>9.5070807740000003</v>
      </c>
      <c r="AA2094" s="152">
        <v>3.8821515899999999</v>
      </c>
      <c r="AB2094" s="152">
        <v>0.23538925899999999</v>
      </c>
      <c r="AC2094" s="152">
        <v>8.2131669160000005</v>
      </c>
      <c r="AD2094" s="152">
        <v>3.7435423839999999</v>
      </c>
      <c r="AE2094" s="152">
        <v>1.7531766710000001</v>
      </c>
      <c r="AF2094" s="152">
        <v>0.41770854400000001</v>
      </c>
      <c r="AJ2094" s="152">
        <v>2.37</v>
      </c>
      <c r="AK2094" s="156">
        <f t="shared" si="32"/>
        <v>1.2819000000000001E-2</v>
      </c>
      <c r="AL2094" s="151">
        <v>128.19</v>
      </c>
      <c r="AM2094" s="151">
        <v>731.13</v>
      </c>
      <c r="AN2094" s="151">
        <v>1589.94</v>
      </c>
      <c r="AO2094" s="151">
        <v>2073</v>
      </c>
      <c r="AQ2094" s="152">
        <v>13.16</v>
      </c>
      <c r="AW2094" s="152">
        <v>24.66</v>
      </c>
      <c r="AY2094" s="151">
        <v>224.02</v>
      </c>
      <c r="AZ2094" s="152">
        <v>8.76</v>
      </c>
      <c r="BB2094" s="152">
        <v>5.82</v>
      </c>
      <c r="BC2094" s="152">
        <v>287.48</v>
      </c>
      <c r="BD2094" s="152">
        <v>90.02</v>
      </c>
      <c r="BG2094" s="152">
        <v>33.53</v>
      </c>
      <c r="BH2094" s="152">
        <v>574.41</v>
      </c>
      <c r="BI2094" s="152">
        <v>23.17</v>
      </c>
      <c r="BJ2094" s="152">
        <v>107.04</v>
      </c>
      <c r="BK2094" s="152">
        <v>2.78</v>
      </c>
      <c r="BO2094" s="152">
        <v>619.25</v>
      </c>
      <c r="BP2094" s="152">
        <v>14.42</v>
      </c>
      <c r="BQ2094" s="152">
        <v>32.64</v>
      </c>
      <c r="BR2094" s="152">
        <v>4.6399999999999997</v>
      </c>
      <c r="BS2094" s="152">
        <v>21.31</v>
      </c>
      <c r="BT2094" s="152">
        <v>4.88</v>
      </c>
      <c r="BU2094" s="152">
        <v>1.6</v>
      </c>
      <c r="BV2094" s="152">
        <v>4.9000000000000004</v>
      </c>
      <c r="BX2094" s="152">
        <v>4.0999999999999996</v>
      </c>
      <c r="BZ2094" s="152">
        <v>2.2599999999999998</v>
      </c>
      <c r="CB2094" s="152">
        <v>2.19</v>
      </c>
      <c r="CC2094" s="152">
        <v>0.34</v>
      </c>
      <c r="CD2094" s="152">
        <v>3.01</v>
      </c>
      <c r="CH2094" s="152">
        <v>6.81</v>
      </c>
      <c r="CJ2094" s="152">
        <v>3.79</v>
      </c>
      <c r="CK2094" s="152">
        <v>1.38</v>
      </c>
      <c r="DO2094" s="154">
        <v>74.900000000000006</v>
      </c>
      <c r="ED2094" s="152">
        <v>48.02</v>
      </c>
      <c r="EE2094" s="152">
        <v>1</v>
      </c>
      <c r="EF2094" s="152">
        <v>18.34</v>
      </c>
      <c r="EH2094" s="152">
        <v>9.7179717599999993</v>
      </c>
      <c r="EK2094" s="152">
        <v>0.19</v>
      </c>
      <c r="EL2094" s="152">
        <v>5.0199999999999996</v>
      </c>
      <c r="EM2094" s="152">
        <v>10.56</v>
      </c>
      <c r="EO2094" s="152">
        <v>2.83</v>
      </c>
      <c r="EP2094" s="152">
        <v>1.17</v>
      </c>
      <c r="EQ2094" s="152">
        <v>0.24</v>
      </c>
      <c r="ER2094" s="152">
        <v>97.087971760000002</v>
      </c>
      <c r="FA2094" s="152">
        <v>8.595695418</v>
      </c>
      <c r="FB2094" s="152">
        <v>0.90786544999999996</v>
      </c>
      <c r="FD2094" s="152">
        <v>32.072566170000002</v>
      </c>
      <c r="FE2094" s="152">
        <v>1.0042405109999999</v>
      </c>
      <c r="FF2094" s="152">
        <v>345.09600039999998</v>
      </c>
      <c r="FG2094" s="152">
        <v>29.54254555</v>
      </c>
      <c r="FI2094" s="152">
        <v>35.721059580000002</v>
      </c>
      <c r="FJ2094" s="152">
        <v>20.563578410000002</v>
      </c>
      <c r="FK2094" s="152">
        <v>164.5723505</v>
      </c>
      <c r="FL2094" s="152">
        <v>85.42253359</v>
      </c>
      <c r="FM2094" s="152">
        <v>23.062166640000001</v>
      </c>
      <c r="FP2094" s="152">
        <v>27.144179820000002</v>
      </c>
      <c r="FQ2094" s="152">
        <v>655.05329059999997</v>
      </c>
      <c r="FR2094" s="152">
        <v>19.107881240000001</v>
      </c>
      <c r="FS2094" s="152">
        <v>83.719107149999999</v>
      </c>
      <c r="FT2094" s="152">
        <v>1.982772196</v>
      </c>
      <c r="FX2094" s="152">
        <v>1.2845263229999999</v>
      </c>
      <c r="FY2094" s="152">
        <v>494.24813260000002</v>
      </c>
      <c r="FZ2094" s="152">
        <v>10.48598718</v>
      </c>
      <c r="GA2094" s="152">
        <v>24.96087752</v>
      </c>
      <c r="GB2094" s="152">
        <v>3.6261443830000002</v>
      </c>
      <c r="GC2094" s="152">
        <v>16.378277659999998</v>
      </c>
      <c r="GD2094" s="152">
        <v>3.9500208360000002</v>
      </c>
      <c r="GE2094" s="152">
        <v>1.2648932669999999</v>
      </c>
      <c r="GF2094" s="152">
        <v>3.833820958</v>
      </c>
      <c r="GG2094" s="152">
        <v>0.58779019799999999</v>
      </c>
      <c r="GH2094" s="152">
        <v>3.3757756410000002</v>
      </c>
      <c r="GI2094" s="152">
        <v>0.67629350200000005</v>
      </c>
      <c r="GJ2094" s="152">
        <v>1.8683197490000001</v>
      </c>
      <c r="GL2094" s="152">
        <v>1.7112037410000001</v>
      </c>
      <c r="GM2094" s="152">
        <v>0.26624230500000001</v>
      </c>
      <c r="GN2094" s="152">
        <v>2.3379718330000001</v>
      </c>
      <c r="GO2094" s="152">
        <v>0.118950715</v>
      </c>
      <c r="GS2094" s="152">
        <v>4.9197112010000001</v>
      </c>
      <c r="GT2094" s="152">
        <v>2.686740474</v>
      </c>
      <c r="GU2094" s="152">
        <v>1.1083059740000001</v>
      </c>
    </row>
    <row r="2095" spans="1:205">
      <c r="A2095" s="151">
        <v>8128</v>
      </c>
      <c r="B2095" s="152" t="s">
        <v>2859</v>
      </c>
      <c r="C2095" s="152" t="s">
        <v>2919</v>
      </c>
      <c r="D2095" s="152" t="s">
        <v>3507</v>
      </c>
      <c r="E2095" s="152" t="s">
        <v>3894</v>
      </c>
      <c r="F2095" s="152" t="s">
        <v>10541</v>
      </c>
      <c r="H2095" s="151">
        <v>311080</v>
      </c>
      <c r="L2095" s="153" t="s">
        <v>4584</v>
      </c>
      <c r="M2095" s="153" t="s">
        <v>3048</v>
      </c>
      <c r="O2095" s="151">
        <v>2519</v>
      </c>
      <c r="P2095" s="152">
        <v>51.884999999999998</v>
      </c>
      <c r="Q2095" s="152">
        <v>-178.14599999999999</v>
      </c>
      <c r="R2095" s="152" t="s">
        <v>2027</v>
      </c>
      <c r="S2095" s="152" t="s">
        <v>2716</v>
      </c>
      <c r="T2095" s="152">
        <v>51.722894029999999</v>
      </c>
      <c r="U2095" s="152">
        <v>1.0687102509999999</v>
      </c>
      <c r="V2095" s="152">
        <v>18.354127080000001</v>
      </c>
      <c r="X2095" s="152">
        <v>9.5714047309999994</v>
      </c>
      <c r="AA2095" s="152">
        <v>3.202928451</v>
      </c>
      <c r="AB2095" s="152">
        <v>0.20930663099999999</v>
      </c>
      <c r="AC2095" s="152">
        <v>8.4090516470000001</v>
      </c>
      <c r="AD2095" s="152">
        <v>3.730197623</v>
      </c>
      <c r="AE2095" s="152">
        <v>1.8806234850000001</v>
      </c>
      <c r="AF2095" s="152">
        <v>0.34690660200000001</v>
      </c>
      <c r="AJ2095" s="152">
        <v>1.33</v>
      </c>
      <c r="AK2095" s="156">
        <f t="shared" si="32"/>
        <v>2.7859999999999998E-3</v>
      </c>
      <c r="AL2095" s="151">
        <v>27.86</v>
      </c>
      <c r="AM2095" s="151">
        <v>801.03</v>
      </c>
      <c r="AN2095" s="151">
        <v>963.91</v>
      </c>
      <c r="AO2095" s="151">
        <v>1822</v>
      </c>
      <c r="DO2095" s="154">
        <v>75.2</v>
      </c>
      <c r="ED2095" s="152">
        <v>48.02</v>
      </c>
      <c r="EE2095" s="152">
        <v>1</v>
      </c>
      <c r="EF2095" s="152">
        <v>18.34</v>
      </c>
      <c r="EH2095" s="152">
        <v>9.7179717599999993</v>
      </c>
      <c r="EK2095" s="152">
        <v>0.19</v>
      </c>
      <c r="EL2095" s="152">
        <v>5.0199999999999996</v>
      </c>
      <c r="EM2095" s="152">
        <v>10.56</v>
      </c>
      <c r="EO2095" s="152">
        <v>2.83</v>
      </c>
      <c r="EP2095" s="152">
        <v>1.17</v>
      </c>
      <c r="EQ2095" s="152">
        <v>0.24</v>
      </c>
      <c r="ER2095" s="152">
        <v>97.087971760000002</v>
      </c>
      <c r="FA2095" s="152">
        <v>8.595695418</v>
      </c>
      <c r="FB2095" s="152">
        <v>0.90786544999999996</v>
      </c>
      <c r="FD2095" s="152">
        <v>32.072566170000002</v>
      </c>
      <c r="FE2095" s="152">
        <v>1.0042405109999999</v>
      </c>
      <c r="FF2095" s="152">
        <v>345.09600039999998</v>
      </c>
      <c r="FG2095" s="152">
        <v>29.54254555</v>
      </c>
      <c r="FI2095" s="152">
        <v>35.721059580000002</v>
      </c>
      <c r="FJ2095" s="152">
        <v>20.563578410000002</v>
      </c>
      <c r="FK2095" s="152">
        <v>164.5723505</v>
      </c>
      <c r="FL2095" s="152">
        <v>85.42253359</v>
      </c>
      <c r="FM2095" s="152">
        <v>23.062166640000001</v>
      </c>
      <c r="FP2095" s="152">
        <v>27.144179820000002</v>
      </c>
      <c r="FQ2095" s="152">
        <v>655.05329059999997</v>
      </c>
      <c r="FR2095" s="152">
        <v>19.107881240000001</v>
      </c>
      <c r="FS2095" s="152">
        <v>83.719107149999999</v>
      </c>
      <c r="FT2095" s="152">
        <v>1.982772196</v>
      </c>
      <c r="FX2095" s="152">
        <v>1.2845263229999999</v>
      </c>
      <c r="FY2095" s="152">
        <v>494.24813260000002</v>
      </c>
      <c r="FZ2095" s="152">
        <v>10.48598718</v>
      </c>
      <c r="GA2095" s="152">
        <v>24.96087752</v>
      </c>
      <c r="GB2095" s="152">
        <v>3.6261443830000002</v>
      </c>
      <c r="GC2095" s="152">
        <v>16.378277659999998</v>
      </c>
      <c r="GD2095" s="152">
        <v>3.9500208360000002</v>
      </c>
      <c r="GE2095" s="152">
        <v>1.2648932669999999</v>
      </c>
      <c r="GF2095" s="152">
        <v>3.833820958</v>
      </c>
      <c r="GG2095" s="152">
        <v>0.58779019799999999</v>
      </c>
      <c r="GH2095" s="152">
        <v>3.3757756410000002</v>
      </c>
      <c r="GI2095" s="152">
        <v>0.67629350200000005</v>
      </c>
      <c r="GJ2095" s="152">
        <v>1.8683197490000001</v>
      </c>
      <c r="GL2095" s="152">
        <v>1.7112037410000001</v>
      </c>
      <c r="GM2095" s="152">
        <v>0.26624230500000001</v>
      </c>
      <c r="GN2095" s="152">
        <v>2.3379718330000001</v>
      </c>
      <c r="GO2095" s="152">
        <v>0.118950715</v>
      </c>
      <c r="GS2095" s="152">
        <v>4.9197112010000001</v>
      </c>
      <c r="GT2095" s="152">
        <v>2.686740474</v>
      </c>
      <c r="GU2095" s="152">
        <v>1.1083059740000001</v>
      </c>
    </row>
    <row r="2096" spans="1:205">
      <c r="A2096" s="151">
        <v>8130</v>
      </c>
      <c r="B2096" s="152" t="s">
        <v>2859</v>
      </c>
      <c r="C2096" s="152" t="s">
        <v>2919</v>
      </c>
      <c r="D2096" s="152" t="s">
        <v>3507</v>
      </c>
      <c r="E2096" s="152" t="s">
        <v>3894</v>
      </c>
      <c r="F2096" s="152" t="s">
        <v>10542</v>
      </c>
      <c r="H2096" s="151">
        <v>311080</v>
      </c>
      <c r="L2096" s="153" t="s">
        <v>4584</v>
      </c>
      <c r="M2096" s="153" t="s">
        <v>5276</v>
      </c>
      <c r="O2096" s="151">
        <v>2519</v>
      </c>
      <c r="P2096" s="152">
        <v>51.884999999999998</v>
      </c>
      <c r="Q2096" s="152">
        <v>-178.14599999999999</v>
      </c>
      <c r="R2096" s="152" t="s">
        <v>2027</v>
      </c>
      <c r="S2096" s="152" t="s">
        <v>2716</v>
      </c>
      <c r="T2096" s="152">
        <v>53.753383319999998</v>
      </c>
      <c r="U2096" s="152">
        <v>1.7732315409999999</v>
      </c>
      <c r="V2096" s="152">
        <v>14.845249839999999</v>
      </c>
      <c r="X2096" s="152">
        <v>11.9899855</v>
      </c>
      <c r="AA2096" s="152">
        <v>2.7958257149999999</v>
      </c>
      <c r="AB2096" s="152">
        <v>0.30356563199999997</v>
      </c>
      <c r="AC2096" s="152">
        <v>6.3662537429999997</v>
      </c>
      <c r="AD2096" s="152">
        <v>3.4122148889999999</v>
      </c>
      <c r="AE2096" s="152">
        <v>2.6958976159999999</v>
      </c>
      <c r="AF2096" s="152">
        <v>0.51921424100000002</v>
      </c>
      <c r="AJ2096" s="152">
        <v>2.66</v>
      </c>
      <c r="AK2096" s="156">
        <f t="shared" si="32"/>
        <v>3.3609E-2</v>
      </c>
      <c r="AL2096" s="151">
        <v>336.09</v>
      </c>
      <c r="AM2096" s="151">
        <v>533.16</v>
      </c>
      <c r="AN2096" s="151">
        <v>1605.81</v>
      </c>
      <c r="AO2096" s="151">
        <v>1675</v>
      </c>
      <c r="AQ2096" s="152">
        <v>8.86</v>
      </c>
      <c r="AW2096" s="152">
        <v>29.08</v>
      </c>
      <c r="AY2096" s="151">
        <v>179.27</v>
      </c>
      <c r="AZ2096" s="152">
        <v>5.81</v>
      </c>
      <c r="BB2096" s="152">
        <v>36.28</v>
      </c>
      <c r="BC2096" s="152">
        <v>190.02</v>
      </c>
      <c r="BD2096" s="152">
        <v>110.8</v>
      </c>
      <c r="BG2096" s="152">
        <v>32.17</v>
      </c>
      <c r="BH2096" s="152">
        <v>383.88</v>
      </c>
      <c r="BI2096" s="152">
        <v>24.25</v>
      </c>
      <c r="BJ2096" s="152">
        <v>112.63</v>
      </c>
      <c r="BK2096" s="152">
        <v>2.57</v>
      </c>
      <c r="BO2096" s="152">
        <v>547.73</v>
      </c>
      <c r="BP2096" s="152">
        <v>14.01</v>
      </c>
      <c r="BQ2096" s="152">
        <v>32.83</v>
      </c>
      <c r="BR2096" s="152">
        <v>4.68</v>
      </c>
      <c r="BS2096" s="152">
        <v>20.23</v>
      </c>
      <c r="BT2096" s="152">
        <v>5.21</v>
      </c>
      <c r="BU2096" s="152">
        <v>1.42</v>
      </c>
      <c r="BV2096" s="152">
        <v>4.95</v>
      </c>
      <c r="BX2096" s="152">
        <v>4.29</v>
      </c>
      <c r="BZ2096" s="152">
        <v>2.5</v>
      </c>
      <c r="CB2096" s="152">
        <v>2.23</v>
      </c>
      <c r="CC2096" s="152">
        <v>0.38</v>
      </c>
      <c r="CD2096" s="152">
        <v>3.21</v>
      </c>
      <c r="CH2096" s="152">
        <v>6.2</v>
      </c>
      <c r="CJ2096" s="152">
        <v>3.77</v>
      </c>
      <c r="CK2096" s="152">
        <v>1.36</v>
      </c>
      <c r="DO2096" s="154">
        <v>75.400000000000006</v>
      </c>
      <c r="ED2096" s="152">
        <v>48.02</v>
      </c>
      <c r="EE2096" s="152">
        <v>1</v>
      </c>
      <c r="EF2096" s="152">
        <v>18.34</v>
      </c>
      <c r="EH2096" s="152">
        <v>9.7179717599999993</v>
      </c>
      <c r="EK2096" s="152">
        <v>0.19</v>
      </c>
      <c r="EL2096" s="152">
        <v>5.0199999999999996</v>
      </c>
      <c r="EM2096" s="152">
        <v>10.56</v>
      </c>
      <c r="EO2096" s="152">
        <v>2.83</v>
      </c>
      <c r="EP2096" s="152">
        <v>1.17</v>
      </c>
      <c r="EQ2096" s="152">
        <v>0.24</v>
      </c>
      <c r="ER2096" s="152">
        <v>97.087971760000002</v>
      </c>
      <c r="FA2096" s="152">
        <v>8.595695418</v>
      </c>
      <c r="FB2096" s="152">
        <v>0.90786544999999996</v>
      </c>
      <c r="FD2096" s="152">
        <v>32.072566170000002</v>
      </c>
      <c r="FE2096" s="152">
        <v>1.0042405109999999</v>
      </c>
      <c r="FF2096" s="152">
        <v>345.09600039999998</v>
      </c>
      <c r="FG2096" s="152">
        <v>29.54254555</v>
      </c>
      <c r="FI2096" s="152">
        <v>35.721059580000002</v>
      </c>
      <c r="FJ2096" s="152">
        <v>20.563578410000002</v>
      </c>
      <c r="FK2096" s="152">
        <v>164.5723505</v>
      </c>
      <c r="FL2096" s="152">
        <v>85.42253359</v>
      </c>
      <c r="FM2096" s="152">
        <v>23.062166640000001</v>
      </c>
      <c r="FP2096" s="152">
        <v>27.144179820000002</v>
      </c>
      <c r="FQ2096" s="152">
        <v>655.05329059999997</v>
      </c>
      <c r="FR2096" s="152">
        <v>19.107881240000001</v>
      </c>
      <c r="FS2096" s="152">
        <v>83.719107149999999</v>
      </c>
      <c r="FT2096" s="152">
        <v>1.982772196</v>
      </c>
      <c r="FX2096" s="152">
        <v>1.2845263229999999</v>
      </c>
      <c r="FY2096" s="152">
        <v>494.24813260000002</v>
      </c>
      <c r="FZ2096" s="152">
        <v>10.48598718</v>
      </c>
      <c r="GA2096" s="152">
        <v>24.96087752</v>
      </c>
      <c r="GB2096" s="152">
        <v>3.6261443830000002</v>
      </c>
      <c r="GC2096" s="152">
        <v>16.378277659999998</v>
      </c>
      <c r="GD2096" s="152">
        <v>3.9500208360000002</v>
      </c>
      <c r="GE2096" s="152">
        <v>1.2648932669999999</v>
      </c>
      <c r="GF2096" s="152">
        <v>3.833820958</v>
      </c>
      <c r="GG2096" s="152">
        <v>0.58779019799999999</v>
      </c>
      <c r="GH2096" s="152">
        <v>3.3757756410000002</v>
      </c>
      <c r="GI2096" s="152">
        <v>0.67629350200000005</v>
      </c>
      <c r="GJ2096" s="152">
        <v>1.8683197490000001</v>
      </c>
      <c r="GL2096" s="152">
        <v>1.7112037410000001</v>
      </c>
      <c r="GM2096" s="152">
        <v>0.26624230500000001</v>
      </c>
      <c r="GN2096" s="152">
        <v>2.3379718330000001</v>
      </c>
      <c r="GO2096" s="152">
        <v>0.118950715</v>
      </c>
      <c r="GS2096" s="152">
        <v>4.9197112010000001</v>
      </c>
      <c r="GT2096" s="152">
        <v>2.686740474</v>
      </c>
      <c r="GU2096" s="152">
        <v>1.1083059740000001</v>
      </c>
    </row>
    <row r="2097" spans="1:203">
      <c r="A2097" s="151">
        <v>8131</v>
      </c>
      <c r="B2097" s="152" t="s">
        <v>2859</v>
      </c>
      <c r="C2097" s="152" t="s">
        <v>2919</v>
      </c>
      <c r="D2097" s="152" t="s">
        <v>3507</v>
      </c>
      <c r="E2097" s="152" t="s">
        <v>3894</v>
      </c>
      <c r="F2097" s="152" t="s">
        <v>10543</v>
      </c>
      <c r="H2097" s="151">
        <v>311080</v>
      </c>
      <c r="L2097" s="153" t="s">
        <v>4584</v>
      </c>
      <c r="M2097" s="153" t="s">
        <v>3510</v>
      </c>
      <c r="O2097" s="151">
        <v>2519</v>
      </c>
      <c r="P2097" s="152">
        <v>51.884999999999998</v>
      </c>
      <c r="Q2097" s="152">
        <v>-178.14599999999999</v>
      </c>
      <c r="R2097" s="152" t="s">
        <v>2027</v>
      </c>
      <c r="S2097" s="152" t="s">
        <v>2716</v>
      </c>
      <c r="T2097" s="152">
        <v>51.526395059999999</v>
      </c>
      <c r="U2097" s="152">
        <v>1.1577972430000001</v>
      </c>
      <c r="V2097" s="152">
        <v>17.775740720000002</v>
      </c>
      <c r="X2097" s="152">
        <v>9.1468666180000007</v>
      </c>
      <c r="AA2097" s="152">
        <v>2.578262053</v>
      </c>
      <c r="AB2097" s="152">
        <v>0.22531774900000001</v>
      </c>
      <c r="AC2097" s="152">
        <v>8.4790104789999994</v>
      </c>
      <c r="AD2097" s="152">
        <v>2.924659337</v>
      </c>
      <c r="AE2097" s="152">
        <v>1.4007103430000001</v>
      </c>
      <c r="AF2097" s="152">
        <v>0.31780677499999999</v>
      </c>
      <c r="AJ2097" s="152">
        <v>3.76</v>
      </c>
      <c r="AK2097" s="156">
        <f t="shared" si="32"/>
        <v>5.1009999999999996E-3</v>
      </c>
      <c r="AL2097" s="151">
        <v>51.01</v>
      </c>
      <c r="AM2097" s="151">
        <v>778.42</v>
      </c>
      <c r="AN2097" s="151">
        <v>1427.4</v>
      </c>
      <c r="AO2097" s="151">
        <v>2301</v>
      </c>
      <c r="DO2097" s="154">
        <v>74.599999999999994</v>
      </c>
      <c r="ED2097" s="152">
        <v>48.02</v>
      </c>
      <c r="EE2097" s="152">
        <v>1</v>
      </c>
      <c r="EF2097" s="152">
        <v>18.34</v>
      </c>
      <c r="EH2097" s="152">
        <v>9.7179717599999993</v>
      </c>
      <c r="EK2097" s="152">
        <v>0.19</v>
      </c>
      <c r="EL2097" s="152">
        <v>5.0199999999999996</v>
      </c>
      <c r="EM2097" s="152">
        <v>10.56</v>
      </c>
      <c r="EO2097" s="152">
        <v>2.83</v>
      </c>
      <c r="EP2097" s="152">
        <v>1.17</v>
      </c>
      <c r="EQ2097" s="152">
        <v>0.24</v>
      </c>
      <c r="ER2097" s="152">
        <v>97.087971760000002</v>
      </c>
      <c r="FA2097" s="152">
        <v>8.595695418</v>
      </c>
      <c r="FB2097" s="152">
        <v>0.90786544999999996</v>
      </c>
      <c r="FD2097" s="152">
        <v>32.072566170000002</v>
      </c>
      <c r="FE2097" s="152">
        <v>1.0042405109999999</v>
      </c>
      <c r="FF2097" s="152">
        <v>345.09600039999998</v>
      </c>
      <c r="FG2097" s="152">
        <v>29.54254555</v>
      </c>
      <c r="FI2097" s="152">
        <v>35.721059580000002</v>
      </c>
      <c r="FJ2097" s="152">
        <v>20.563578410000002</v>
      </c>
      <c r="FK2097" s="152">
        <v>164.5723505</v>
      </c>
      <c r="FL2097" s="152">
        <v>85.42253359</v>
      </c>
      <c r="FM2097" s="152">
        <v>23.062166640000001</v>
      </c>
      <c r="FP2097" s="152">
        <v>27.144179820000002</v>
      </c>
      <c r="FQ2097" s="152">
        <v>655.05329059999997</v>
      </c>
      <c r="FR2097" s="152">
        <v>19.107881240000001</v>
      </c>
      <c r="FS2097" s="152">
        <v>83.719107149999999</v>
      </c>
      <c r="FT2097" s="152">
        <v>1.982772196</v>
      </c>
      <c r="FX2097" s="152">
        <v>1.2845263229999999</v>
      </c>
      <c r="FY2097" s="152">
        <v>494.24813260000002</v>
      </c>
      <c r="FZ2097" s="152">
        <v>10.48598718</v>
      </c>
      <c r="GA2097" s="152">
        <v>24.96087752</v>
      </c>
      <c r="GB2097" s="152">
        <v>3.6261443830000002</v>
      </c>
      <c r="GC2097" s="152">
        <v>16.378277659999998</v>
      </c>
      <c r="GD2097" s="152">
        <v>3.9500208360000002</v>
      </c>
      <c r="GE2097" s="152">
        <v>1.2648932669999999</v>
      </c>
      <c r="GF2097" s="152">
        <v>3.833820958</v>
      </c>
      <c r="GG2097" s="152">
        <v>0.58779019799999999</v>
      </c>
      <c r="GH2097" s="152">
        <v>3.3757756410000002</v>
      </c>
      <c r="GI2097" s="152">
        <v>0.67629350200000005</v>
      </c>
      <c r="GJ2097" s="152">
        <v>1.8683197490000001</v>
      </c>
      <c r="GL2097" s="152">
        <v>1.7112037410000001</v>
      </c>
      <c r="GM2097" s="152">
        <v>0.26624230500000001</v>
      </c>
      <c r="GN2097" s="152">
        <v>2.3379718330000001</v>
      </c>
      <c r="GO2097" s="152">
        <v>0.118950715</v>
      </c>
      <c r="GS2097" s="152">
        <v>4.9197112010000001</v>
      </c>
      <c r="GT2097" s="152">
        <v>2.686740474</v>
      </c>
      <c r="GU2097" s="152">
        <v>1.1083059740000001</v>
      </c>
    </row>
    <row r="2098" spans="1:203">
      <c r="A2098" s="151">
        <v>8132</v>
      </c>
      <c r="B2098" s="152" t="s">
        <v>2859</v>
      </c>
      <c r="C2098" s="152" t="s">
        <v>2919</v>
      </c>
      <c r="D2098" s="152" t="s">
        <v>3507</v>
      </c>
      <c r="E2098" s="152" t="s">
        <v>3894</v>
      </c>
      <c r="F2098" s="152" t="s">
        <v>10544</v>
      </c>
      <c r="H2098" s="151">
        <v>311080</v>
      </c>
      <c r="L2098" s="153" t="s">
        <v>4584</v>
      </c>
      <c r="M2098" s="153" t="s">
        <v>4585</v>
      </c>
      <c r="O2098" s="151">
        <v>2519</v>
      </c>
      <c r="P2098" s="152">
        <v>51.884999999999998</v>
      </c>
      <c r="Q2098" s="152">
        <v>-178.14599999999999</v>
      </c>
      <c r="R2098" s="152" t="s">
        <v>2027</v>
      </c>
      <c r="S2098" s="152" t="s">
        <v>2720</v>
      </c>
      <c r="T2098" s="152">
        <v>50.762232419999997</v>
      </c>
      <c r="U2098" s="152">
        <v>1.068042932</v>
      </c>
      <c r="V2098" s="152">
        <v>15.82850665</v>
      </c>
      <c r="X2098" s="152">
        <v>10.703506369999999</v>
      </c>
      <c r="AA2098" s="152">
        <v>4.2589081750000002</v>
      </c>
      <c r="AB2098" s="152">
        <v>0.33687908700000002</v>
      </c>
      <c r="AC2098" s="152">
        <v>7.2757185629999999</v>
      </c>
      <c r="AD2098" s="152">
        <v>2.981003882</v>
      </c>
      <c r="AE2098" s="152">
        <v>1.2464009220000001</v>
      </c>
      <c r="AF2098" s="152">
        <v>0.27060548000000001</v>
      </c>
      <c r="AJ2098" s="152">
        <v>3.69</v>
      </c>
      <c r="AK2098" s="156">
        <f t="shared" si="32"/>
        <v>3.4575000000000002E-2</v>
      </c>
      <c r="AL2098" s="151">
        <v>345.75</v>
      </c>
      <c r="AM2098" s="151">
        <v>637.39</v>
      </c>
      <c r="AN2098" s="151">
        <v>1571.12</v>
      </c>
      <c r="AO2098" s="151">
        <v>2072</v>
      </c>
      <c r="DP2098" s="152">
        <v>76.599999999999994</v>
      </c>
      <c r="ED2098" s="152">
        <v>48.02</v>
      </c>
      <c r="EE2098" s="152">
        <v>1</v>
      </c>
      <c r="EF2098" s="152">
        <v>18.34</v>
      </c>
      <c r="EH2098" s="152">
        <v>9.7179717599999993</v>
      </c>
      <c r="EK2098" s="152">
        <v>0.19</v>
      </c>
      <c r="EL2098" s="152">
        <v>5.0199999999999996</v>
      </c>
      <c r="EM2098" s="152">
        <v>10.56</v>
      </c>
      <c r="EO2098" s="152">
        <v>2.83</v>
      </c>
      <c r="EP2098" s="152">
        <v>1.17</v>
      </c>
      <c r="EQ2098" s="152">
        <v>0.24</v>
      </c>
      <c r="ER2098" s="152">
        <v>97.087971760000002</v>
      </c>
      <c r="FA2098" s="152">
        <v>8.595695418</v>
      </c>
      <c r="FB2098" s="152">
        <v>0.90786544999999996</v>
      </c>
      <c r="FD2098" s="152">
        <v>32.072566170000002</v>
      </c>
      <c r="FE2098" s="152">
        <v>1.0042405109999999</v>
      </c>
      <c r="FF2098" s="152">
        <v>345.09600039999998</v>
      </c>
      <c r="FG2098" s="152">
        <v>29.54254555</v>
      </c>
      <c r="FI2098" s="152">
        <v>35.721059580000002</v>
      </c>
      <c r="FJ2098" s="152">
        <v>20.563578410000002</v>
      </c>
      <c r="FK2098" s="152">
        <v>164.5723505</v>
      </c>
      <c r="FL2098" s="152">
        <v>85.42253359</v>
      </c>
      <c r="FM2098" s="152">
        <v>23.062166640000001</v>
      </c>
      <c r="FP2098" s="152">
        <v>27.144179820000002</v>
      </c>
      <c r="FQ2098" s="152">
        <v>655.05329059999997</v>
      </c>
      <c r="FR2098" s="152">
        <v>19.107881240000001</v>
      </c>
      <c r="FS2098" s="152">
        <v>83.719107149999999</v>
      </c>
      <c r="FT2098" s="152">
        <v>1.982772196</v>
      </c>
      <c r="FX2098" s="152">
        <v>1.2845263229999999</v>
      </c>
      <c r="FY2098" s="152">
        <v>494.24813260000002</v>
      </c>
      <c r="FZ2098" s="152">
        <v>10.48598718</v>
      </c>
      <c r="GA2098" s="152">
        <v>24.96087752</v>
      </c>
      <c r="GB2098" s="152">
        <v>3.6261443830000002</v>
      </c>
      <c r="GC2098" s="152">
        <v>16.378277659999998</v>
      </c>
      <c r="GD2098" s="152">
        <v>3.9500208360000002</v>
      </c>
      <c r="GE2098" s="152">
        <v>1.2648932669999999</v>
      </c>
      <c r="GF2098" s="152">
        <v>3.833820958</v>
      </c>
      <c r="GG2098" s="152">
        <v>0.58779019799999999</v>
      </c>
      <c r="GH2098" s="152">
        <v>3.3757756410000002</v>
      </c>
      <c r="GI2098" s="152">
        <v>0.67629350200000005</v>
      </c>
      <c r="GJ2098" s="152">
        <v>1.8683197490000001</v>
      </c>
      <c r="GL2098" s="152">
        <v>1.7112037410000001</v>
      </c>
      <c r="GM2098" s="152">
        <v>0.26624230500000001</v>
      </c>
      <c r="GN2098" s="152">
        <v>2.3379718330000001</v>
      </c>
      <c r="GO2098" s="152">
        <v>0.118950715</v>
      </c>
      <c r="GS2098" s="152">
        <v>4.9197112010000001</v>
      </c>
      <c r="GT2098" s="152">
        <v>2.686740474</v>
      </c>
      <c r="GU2098" s="152">
        <v>1.1083059740000001</v>
      </c>
    </row>
    <row r="2099" spans="1:203">
      <c r="A2099" s="151">
        <v>8135</v>
      </c>
      <c r="B2099" s="152" t="s">
        <v>2859</v>
      </c>
      <c r="C2099" s="152" t="s">
        <v>2919</v>
      </c>
      <c r="D2099" s="152" t="s">
        <v>3507</v>
      </c>
      <c r="E2099" s="152" t="s">
        <v>3894</v>
      </c>
      <c r="F2099" s="152" t="s">
        <v>10545</v>
      </c>
      <c r="H2099" s="151">
        <v>311080</v>
      </c>
      <c r="L2099" s="153" t="s">
        <v>4584</v>
      </c>
      <c r="M2099" s="153" t="s">
        <v>5210</v>
      </c>
      <c r="O2099" s="151">
        <v>2519</v>
      </c>
      <c r="P2099" s="152">
        <v>51.884999999999998</v>
      </c>
      <c r="Q2099" s="152">
        <v>-178.14599999999999</v>
      </c>
      <c r="R2099" s="152" t="s">
        <v>2027</v>
      </c>
      <c r="S2099" s="152" t="s">
        <v>3690</v>
      </c>
      <c r="T2099" s="152">
        <v>53.163886429999998</v>
      </c>
      <c r="U2099" s="152">
        <v>0.72203839599999997</v>
      </c>
      <c r="V2099" s="152">
        <v>18.084213439999999</v>
      </c>
      <c r="X2099" s="152">
        <v>8.4135735129999993</v>
      </c>
      <c r="AA2099" s="152">
        <v>3.2589776260000001</v>
      </c>
      <c r="AB2099" s="152">
        <v>0.220152872</v>
      </c>
      <c r="AC2099" s="152">
        <v>7.6395044910000003</v>
      </c>
      <c r="AD2099" s="152">
        <v>3.466941888</v>
      </c>
      <c r="AE2099" s="152">
        <v>1.4255251289999999</v>
      </c>
      <c r="AF2099" s="152">
        <v>0.36340414199999999</v>
      </c>
      <c r="AJ2099" s="152">
        <v>3.39</v>
      </c>
      <c r="AK2099" s="156">
        <f t="shared" si="32"/>
        <v>2.4771000000000001E-2</v>
      </c>
      <c r="AL2099" s="151">
        <v>247.71</v>
      </c>
      <c r="AM2099" s="151">
        <v>587.29</v>
      </c>
      <c r="AN2099" s="151">
        <v>1493.51</v>
      </c>
      <c r="AO2099" s="151">
        <v>2171</v>
      </c>
      <c r="AQ2099" s="152">
        <v>16.48</v>
      </c>
      <c r="AW2099" s="152">
        <v>8.6</v>
      </c>
      <c r="AY2099" s="151">
        <v>65.7</v>
      </c>
      <c r="AZ2099" s="152">
        <v>5.35</v>
      </c>
      <c r="BB2099" s="152">
        <v>4.33</v>
      </c>
      <c r="BC2099" s="152">
        <v>206.04</v>
      </c>
      <c r="BD2099" s="152">
        <v>86.52</v>
      </c>
      <c r="BG2099" s="152">
        <v>23.3</v>
      </c>
      <c r="BH2099" s="152">
        <v>532.70000000000005</v>
      </c>
      <c r="BI2099" s="152">
        <v>14.4</v>
      </c>
      <c r="BJ2099" s="152">
        <v>78.59</v>
      </c>
      <c r="BK2099" s="152">
        <v>1.74</v>
      </c>
      <c r="BO2099" s="152">
        <v>368.57</v>
      </c>
      <c r="BP2099" s="152">
        <v>9.27</v>
      </c>
      <c r="BQ2099" s="152">
        <v>19.45</v>
      </c>
      <c r="BR2099" s="152">
        <v>2.8</v>
      </c>
      <c r="BS2099" s="152">
        <v>13.01</v>
      </c>
      <c r="BT2099" s="152">
        <v>2.76</v>
      </c>
      <c r="BU2099" s="152">
        <v>0.92</v>
      </c>
      <c r="BV2099" s="152">
        <v>2.75</v>
      </c>
      <c r="BX2099" s="152">
        <v>2.41</v>
      </c>
      <c r="BZ2099" s="152">
        <v>1.34</v>
      </c>
      <c r="CB2099" s="152">
        <v>1.5</v>
      </c>
      <c r="CC2099" s="152">
        <v>0.23</v>
      </c>
      <c r="CD2099" s="152">
        <v>2.02</v>
      </c>
      <c r="CH2099" s="152">
        <v>5.37</v>
      </c>
      <c r="CJ2099" s="152">
        <v>2.71</v>
      </c>
      <c r="CK2099" s="152">
        <v>0.87</v>
      </c>
      <c r="DQ2099" s="152">
        <v>58.4</v>
      </c>
      <c r="ED2099" s="152">
        <v>48.02</v>
      </c>
      <c r="EE2099" s="152">
        <v>1</v>
      </c>
      <c r="EF2099" s="152">
        <v>18.34</v>
      </c>
      <c r="EH2099" s="152">
        <v>9.7179717599999993</v>
      </c>
      <c r="EK2099" s="152">
        <v>0.19</v>
      </c>
      <c r="EL2099" s="152">
        <v>5.0199999999999996</v>
      </c>
      <c r="EM2099" s="152">
        <v>10.56</v>
      </c>
      <c r="EO2099" s="152">
        <v>2.83</v>
      </c>
      <c r="EP2099" s="152">
        <v>1.17</v>
      </c>
      <c r="EQ2099" s="152">
        <v>0.24</v>
      </c>
      <c r="ER2099" s="152">
        <v>97.087971760000002</v>
      </c>
      <c r="FA2099" s="152">
        <v>8.595695418</v>
      </c>
      <c r="FB2099" s="152">
        <v>0.90786544999999996</v>
      </c>
      <c r="FD2099" s="152">
        <v>32.072566170000002</v>
      </c>
      <c r="FE2099" s="152">
        <v>1.0042405109999999</v>
      </c>
      <c r="FF2099" s="152">
        <v>345.09600039999998</v>
      </c>
      <c r="FG2099" s="152">
        <v>29.54254555</v>
      </c>
      <c r="FI2099" s="152">
        <v>35.721059580000002</v>
      </c>
      <c r="FJ2099" s="152">
        <v>20.563578410000002</v>
      </c>
      <c r="FK2099" s="152">
        <v>164.5723505</v>
      </c>
      <c r="FL2099" s="152">
        <v>85.42253359</v>
      </c>
      <c r="FM2099" s="152">
        <v>23.062166640000001</v>
      </c>
      <c r="FP2099" s="152">
        <v>27.144179820000002</v>
      </c>
      <c r="FQ2099" s="152">
        <v>655.05329059999997</v>
      </c>
      <c r="FR2099" s="152">
        <v>19.107881240000001</v>
      </c>
      <c r="FS2099" s="152">
        <v>83.719107149999999</v>
      </c>
      <c r="FT2099" s="152">
        <v>1.982772196</v>
      </c>
      <c r="FX2099" s="152">
        <v>1.2845263229999999</v>
      </c>
      <c r="FY2099" s="152">
        <v>494.24813260000002</v>
      </c>
      <c r="FZ2099" s="152">
        <v>10.48598718</v>
      </c>
      <c r="GA2099" s="152">
        <v>24.96087752</v>
      </c>
      <c r="GB2099" s="152">
        <v>3.6261443830000002</v>
      </c>
      <c r="GC2099" s="152">
        <v>16.378277659999998</v>
      </c>
      <c r="GD2099" s="152">
        <v>3.9500208360000002</v>
      </c>
      <c r="GE2099" s="152">
        <v>1.2648932669999999</v>
      </c>
      <c r="GF2099" s="152">
        <v>3.833820958</v>
      </c>
      <c r="GG2099" s="152">
        <v>0.58779019799999999</v>
      </c>
      <c r="GH2099" s="152">
        <v>3.3757756410000002</v>
      </c>
      <c r="GI2099" s="152">
        <v>0.67629350200000005</v>
      </c>
      <c r="GJ2099" s="152">
        <v>1.8683197490000001</v>
      </c>
      <c r="GL2099" s="152">
        <v>1.7112037410000001</v>
      </c>
      <c r="GM2099" s="152">
        <v>0.26624230500000001</v>
      </c>
      <c r="GN2099" s="152">
        <v>2.3379718330000001</v>
      </c>
      <c r="GO2099" s="152">
        <v>0.118950715</v>
      </c>
      <c r="GS2099" s="152">
        <v>4.9197112010000001</v>
      </c>
      <c r="GT2099" s="152">
        <v>2.686740474</v>
      </c>
      <c r="GU2099" s="152">
        <v>1.1083059740000001</v>
      </c>
    </row>
    <row r="2100" spans="1:203">
      <c r="A2100" s="151">
        <v>8136</v>
      </c>
      <c r="B2100" s="152" t="s">
        <v>2859</v>
      </c>
      <c r="C2100" s="152" t="s">
        <v>2919</v>
      </c>
      <c r="D2100" s="152" t="s">
        <v>3507</v>
      </c>
      <c r="E2100" s="152" t="s">
        <v>3894</v>
      </c>
      <c r="F2100" s="152" t="s">
        <v>10546</v>
      </c>
      <c r="H2100" s="151">
        <v>311080</v>
      </c>
      <c r="L2100" s="153" t="s">
        <v>3895</v>
      </c>
      <c r="M2100" s="153" t="s">
        <v>3971</v>
      </c>
      <c r="O2100" s="151">
        <v>2519</v>
      </c>
      <c r="P2100" s="152">
        <v>51.861939999999997</v>
      </c>
      <c r="Q2100" s="152">
        <v>-178.14160000000001</v>
      </c>
      <c r="R2100" s="152" t="s">
        <v>2027</v>
      </c>
      <c r="S2100" s="152" t="s">
        <v>2716</v>
      </c>
      <c r="T2100" s="152">
        <v>48.819076000000003</v>
      </c>
      <c r="U2100" s="152">
        <v>1.6776381950000001</v>
      </c>
      <c r="V2100" s="152">
        <v>16.52257028</v>
      </c>
      <c r="X2100" s="152">
        <v>13.945433769999999</v>
      </c>
      <c r="AA2100" s="152">
        <v>3.2130438350000001</v>
      </c>
      <c r="AB2100" s="152">
        <v>0.34165659799999998</v>
      </c>
      <c r="AC2100" s="152">
        <v>8.7868293410000007</v>
      </c>
      <c r="AD2100" s="152">
        <v>3.717796431</v>
      </c>
      <c r="AE2100" s="152">
        <v>2.328132852</v>
      </c>
      <c r="AF2100" s="152">
        <v>0.38058908000000002</v>
      </c>
      <c r="AJ2100" s="152">
        <v>0.45</v>
      </c>
      <c r="AK2100" s="156">
        <f t="shared" si="32"/>
        <v>1.317E-3</v>
      </c>
      <c r="AL2100" s="151">
        <v>13.17</v>
      </c>
      <c r="AM2100" s="151">
        <v>995.15</v>
      </c>
      <c r="AN2100" s="151">
        <v>750.27</v>
      </c>
      <c r="AO2100" s="151">
        <v>1860</v>
      </c>
      <c r="AQ2100" s="152">
        <v>11.83</v>
      </c>
      <c r="AW2100" s="152">
        <v>21.45</v>
      </c>
      <c r="AY2100" s="151">
        <v>294.94</v>
      </c>
      <c r="AZ2100" s="152">
        <v>1.68</v>
      </c>
      <c r="BB2100" s="152">
        <v>1.1299999999999999</v>
      </c>
      <c r="BC2100" s="152">
        <v>581.66999999999996</v>
      </c>
      <c r="BD2100" s="152">
        <v>103.87</v>
      </c>
      <c r="BG2100" s="152">
        <v>36.229999999999997</v>
      </c>
      <c r="BH2100" s="152">
        <v>409.15</v>
      </c>
      <c r="BI2100" s="152">
        <v>27.06</v>
      </c>
      <c r="BJ2100" s="152">
        <v>111.14</v>
      </c>
      <c r="BK2100" s="152">
        <v>2.75</v>
      </c>
      <c r="BO2100" s="152">
        <v>790.05</v>
      </c>
      <c r="BP2100" s="152">
        <v>15.23</v>
      </c>
      <c r="BQ2100" s="152">
        <v>33.35</v>
      </c>
      <c r="BR2100" s="152">
        <v>5.21</v>
      </c>
      <c r="BS2100" s="152">
        <v>24.13</v>
      </c>
      <c r="BT2100" s="152">
        <v>5.8</v>
      </c>
      <c r="BU2100" s="152">
        <v>1.82</v>
      </c>
      <c r="BV2100" s="152">
        <v>5.83</v>
      </c>
      <c r="BX2100" s="152">
        <v>4.96</v>
      </c>
      <c r="BZ2100" s="152">
        <v>2.66</v>
      </c>
      <c r="CB2100" s="152">
        <v>2.6</v>
      </c>
      <c r="CC2100" s="152">
        <v>0.38</v>
      </c>
      <c r="CD2100" s="152">
        <v>3.14</v>
      </c>
      <c r="CH2100" s="152">
        <v>8.4600000000000009</v>
      </c>
      <c r="CJ2100" s="152">
        <v>3.98</v>
      </c>
      <c r="CK2100" s="152">
        <v>1.47</v>
      </c>
      <c r="DO2100" s="154">
        <v>73.900000000000006</v>
      </c>
      <c r="ED2100" s="152">
        <v>46.65</v>
      </c>
      <c r="EE2100" s="152">
        <v>1.1299999999999999</v>
      </c>
      <c r="EF2100" s="152">
        <v>18</v>
      </c>
      <c r="EH2100" s="152">
        <v>10.47381401</v>
      </c>
      <c r="EK2100" s="152">
        <v>0.19</v>
      </c>
      <c r="EL2100" s="152">
        <v>5.46</v>
      </c>
      <c r="EM2100" s="152">
        <v>11.12</v>
      </c>
      <c r="EO2100" s="152">
        <v>2.69</v>
      </c>
      <c r="EP2100" s="152">
        <v>1.1299999999999999</v>
      </c>
      <c r="EQ2100" s="152">
        <v>0.23</v>
      </c>
      <c r="ER2100" s="152">
        <v>97.073814010000007</v>
      </c>
      <c r="FA2100" s="152">
        <v>7.6244296939999998</v>
      </c>
      <c r="FB2100" s="152">
        <v>0.79266435599999996</v>
      </c>
      <c r="FD2100" s="152">
        <v>35.982703649999998</v>
      </c>
      <c r="FE2100" s="152">
        <v>1.1359293509999999</v>
      </c>
      <c r="FF2100" s="152">
        <v>406.71444910000002</v>
      </c>
      <c r="FG2100" s="152">
        <v>19.55415575</v>
      </c>
      <c r="FI2100" s="152">
        <v>40.1598975</v>
      </c>
      <c r="FJ2100" s="152">
        <v>19.712812620000001</v>
      </c>
      <c r="FK2100" s="152">
        <v>207.60315209999999</v>
      </c>
      <c r="FL2100" s="152">
        <v>83.506197830000005</v>
      </c>
      <c r="FM2100" s="152">
        <v>22.696081119999999</v>
      </c>
      <c r="FP2100" s="152">
        <v>25.011595889999999</v>
      </c>
      <c r="FQ2100" s="152">
        <v>622.30052750000004</v>
      </c>
      <c r="FR2100" s="152">
        <v>19.201904469999999</v>
      </c>
      <c r="FS2100" s="152">
        <v>76.447805799999998</v>
      </c>
      <c r="FT2100" s="152">
        <v>1.8363744369999999</v>
      </c>
      <c r="FX2100" s="152">
        <v>1.2247002490000001</v>
      </c>
      <c r="FY2100" s="152">
        <v>528.0372208</v>
      </c>
      <c r="FZ2100" s="152">
        <v>9.2877516310000008</v>
      </c>
      <c r="GA2100" s="152">
        <v>22.427545930000001</v>
      </c>
      <c r="GB2100" s="152">
        <v>3.3903139040000001</v>
      </c>
      <c r="GC2100" s="152">
        <v>15.71489145</v>
      </c>
      <c r="GD2100" s="152">
        <v>4.0088146589999996</v>
      </c>
      <c r="GE2100" s="152">
        <v>1.2944026360000001</v>
      </c>
      <c r="GF2100" s="152">
        <v>3.88889196</v>
      </c>
      <c r="GG2100" s="152">
        <v>0.60779224399999998</v>
      </c>
      <c r="GH2100" s="152">
        <v>3.4535580370000001</v>
      </c>
      <c r="GI2100" s="152">
        <v>0.69672973100000002</v>
      </c>
      <c r="GJ2100" s="152">
        <v>1.8887795279999999</v>
      </c>
      <c r="GL2100" s="152">
        <v>1.6848828</v>
      </c>
      <c r="GM2100" s="152">
        <v>0.25817182100000002</v>
      </c>
      <c r="GN2100" s="152">
        <v>2.2510457449999999</v>
      </c>
      <c r="GO2100" s="152">
        <v>0.109870018</v>
      </c>
      <c r="GS2100" s="152">
        <v>5.0834523340000004</v>
      </c>
      <c r="GT2100" s="152">
        <v>2.4294485780000001</v>
      </c>
      <c r="GU2100" s="152">
        <v>1.1214712570000001</v>
      </c>
    </row>
    <row r="2101" spans="1:203">
      <c r="A2101" s="151">
        <v>8138</v>
      </c>
      <c r="B2101" s="152" t="s">
        <v>2859</v>
      </c>
      <c r="C2101" s="152" t="s">
        <v>2919</v>
      </c>
      <c r="D2101" s="152" t="s">
        <v>3507</v>
      </c>
      <c r="E2101" s="152" t="s">
        <v>3894</v>
      </c>
      <c r="F2101" s="152" t="s">
        <v>10547</v>
      </c>
      <c r="H2101" s="151">
        <v>311080</v>
      </c>
      <c r="L2101" s="153" t="s">
        <v>3895</v>
      </c>
      <c r="M2101" s="153" t="s">
        <v>4535</v>
      </c>
      <c r="O2101" s="151">
        <v>2519</v>
      </c>
      <c r="P2101" s="152">
        <v>51.861939999999997</v>
      </c>
      <c r="Q2101" s="152">
        <v>-178.14160000000001</v>
      </c>
      <c r="R2101" s="152" t="s">
        <v>2027</v>
      </c>
      <c r="S2101" s="152" t="s">
        <v>2716</v>
      </c>
      <c r="T2101" s="152">
        <v>50.6093999</v>
      </c>
      <c r="U2101" s="152">
        <v>1.262566216</v>
      </c>
      <c r="V2101" s="152">
        <v>16.676806639999999</v>
      </c>
      <c r="X2101" s="152">
        <v>10.75496553</v>
      </c>
      <c r="AA2101" s="152">
        <v>3.5040683970000002</v>
      </c>
      <c r="AB2101" s="152">
        <v>0.26340871500000002</v>
      </c>
      <c r="AC2101" s="152">
        <v>9.192590569</v>
      </c>
      <c r="AD2101" s="152">
        <v>3.4817694000000001</v>
      </c>
      <c r="AE2101" s="152">
        <v>1.578629949</v>
      </c>
      <c r="AF2101" s="152">
        <v>0.36248761200000001</v>
      </c>
      <c r="AJ2101" s="152">
        <v>2.82</v>
      </c>
      <c r="AK2101" s="156">
        <f t="shared" si="32"/>
        <v>9.2914999999999998E-2</v>
      </c>
      <c r="AL2101" s="151">
        <v>929.15</v>
      </c>
      <c r="AM2101" s="151">
        <v>750.27</v>
      </c>
      <c r="AN2101" s="151">
        <v>773.62</v>
      </c>
      <c r="AO2101" s="151">
        <v>1633</v>
      </c>
      <c r="AQ2101" s="152">
        <v>7.97</v>
      </c>
      <c r="AW2101" s="152">
        <v>35.28</v>
      </c>
      <c r="AY2101" s="151">
        <v>303.61</v>
      </c>
      <c r="AZ2101" s="152">
        <v>7.32</v>
      </c>
      <c r="BB2101" s="152">
        <v>4.6900000000000004</v>
      </c>
      <c r="BC2101" s="152">
        <v>207.9</v>
      </c>
      <c r="BD2101" s="152">
        <v>87.11</v>
      </c>
      <c r="BG2101" s="152">
        <v>30.66</v>
      </c>
      <c r="BH2101" s="152">
        <v>550.75</v>
      </c>
      <c r="BI2101" s="152">
        <v>28.81</v>
      </c>
      <c r="BJ2101" s="152">
        <v>120.41</v>
      </c>
      <c r="BK2101" s="152">
        <v>2.8</v>
      </c>
      <c r="BO2101" s="152">
        <v>668.58</v>
      </c>
      <c r="BP2101" s="152">
        <v>14.92</v>
      </c>
      <c r="BQ2101" s="152">
        <v>30.95</v>
      </c>
      <c r="BR2101" s="152">
        <v>4.8600000000000003</v>
      </c>
      <c r="BS2101" s="152">
        <v>22.97</v>
      </c>
      <c r="BT2101" s="152">
        <v>5.81</v>
      </c>
      <c r="BU2101" s="152">
        <v>1.86</v>
      </c>
      <c r="BV2101" s="152">
        <v>6.42</v>
      </c>
      <c r="BX2101" s="152">
        <v>5.71</v>
      </c>
      <c r="BZ2101" s="152">
        <v>2.46</v>
      </c>
      <c r="CB2101" s="152">
        <v>2.65</v>
      </c>
      <c r="CC2101" s="152">
        <v>0.44</v>
      </c>
      <c r="CD2101" s="152">
        <v>3.47</v>
      </c>
      <c r="CH2101" s="152">
        <v>7.02</v>
      </c>
      <c r="CJ2101" s="152">
        <v>4.1100000000000003</v>
      </c>
      <c r="CK2101" s="152">
        <v>1.42</v>
      </c>
      <c r="DO2101" s="154">
        <v>74.5</v>
      </c>
      <c r="ED2101" s="152">
        <v>46.65</v>
      </c>
      <c r="EE2101" s="152">
        <v>1.1299999999999999</v>
      </c>
      <c r="EF2101" s="152">
        <v>18</v>
      </c>
      <c r="EH2101" s="152">
        <v>10.47381401</v>
      </c>
      <c r="EK2101" s="152">
        <v>0.19</v>
      </c>
      <c r="EL2101" s="152">
        <v>5.46</v>
      </c>
      <c r="EM2101" s="152">
        <v>11.12</v>
      </c>
      <c r="EO2101" s="152">
        <v>2.69</v>
      </c>
      <c r="EP2101" s="152">
        <v>1.1299999999999999</v>
      </c>
      <c r="EQ2101" s="152">
        <v>0.23</v>
      </c>
      <c r="ER2101" s="152">
        <v>97.073814010000007</v>
      </c>
      <c r="FA2101" s="152">
        <v>7.6244296939999998</v>
      </c>
      <c r="FB2101" s="152">
        <v>0.79266435599999996</v>
      </c>
      <c r="FD2101" s="152">
        <v>35.982703649999998</v>
      </c>
      <c r="FE2101" s="152">
        <v>1.1359293509999999</v>
      </c>
      <c r="FF2101" s="152">
        <v>406.71444910000002</v>
      </c>
      <c r="FG2101" s="152">
        <v>19.55415575</v>
      </c>
      <c r="FI2101" s="152">
        <v>40.1598975</v>
      </c>
      <c r="FJ2101" s="152">
        <v>19.712812620000001</v>
      </c>
      <c r="FK2101" s="152">
        <v>207.60315209999999</v>
      </c>
      <c r="FL2101" s="152">
        <v>83.506197830000005</v>
      </c>
      <c r="FM2101" s="152">
        <v>22.696081119999999</v>
      </c>
      <c r="FP2101" s="152">
        <v>25.011595889999999</v>
      </c>
      <c r="FQ2101" s="152">
        <v>622.30052750000004</v>
      </c>
      <c r="FR2101" s="152">
        <v>19.201904469999999</v>
      </c>
      <c r="FS2101" s="152">
        <v>76.447805799999998</v>
      </c>
      <c r="FT2101" s="152">
        <v>1.8363744369999999</v>
      </c>
      <c r="FX2101" s="152">
        <v>1.2247002490000001</v>
      </c>
      <c r="FY2101" s="152">
        <v>528.0372208</v>
      </c>
      <c r="FZ2101" s="152">
        <v>9.2877516310000008</v>
      </c>
      <c r="GA2101" s="152">
        <v>22.427545930000001</v>
      </c>
      <c r="GB2101" s="152">
        <v>3.3903139040000001</v>
      </c>
      <c r="GC2101" s="152">
        <v>15.71489145</v>
      </c>
      <c r="GD2101" s="152">
        <v>4.0088146589999996</v>
      </c>
      <c r="GE2101" s="152">
        <v>1.2944026360000001</v>
      </c>
      <c r="GF2101" s="152">
        <v>3.88889196</v>
      </c>
      <c r="GG2101" s="152">
        <v>0.60779224399999998</v>
      </c>
      <c r="GH2101" s="152">
        <v>3.4535580370000001</v>
      </c>
      <c r="GI2101" s="152">
        <v>0.69672973100000002</v>
      </c>
      <c r="GJ2101" s="152">
        <v>1.8887795279999999</v>
      </c>
      <c r="GL2101" s="152">
        <v>1.6848828</v>
      </c>
      <c r="GM2101" s="152">
        <v>0.25817182100000002</v>
      </c>
      <c r="GN2101" s="152">
        <v>2.2510457449999999</v>
      </c>
      <c r="GO2101" s="152">
        <v>0.109870018</v>
      </c>
      <c r="GS2101" s="152">
        <v>5.0834523340000004</v>
      </c>
      <c r="GT2101" s="152">
        <v>2.4294485780000001</v>
      </c>
      <c r="GU2101" s="152">
        <v>1.1214712570000001</v>
      </c>
    </row>
    <row r="2102" spans="1:203">
      <c r="A2102" s="151">
        <v>8139</v>
      </c>
      <c r="B2102" s="152" t="s">
        <v>2859</v>
      </c>
      <c r="C2102" s="152" t="s">
        <v>2919</v>
      </c>
      <c r="D2102" s="152" t="s">
        <v>3507</v>
      </c>
      <c r="E2102" s="152" t="s">
        <v>3894</v>
      </c>
      <c r="F2102" s="152" t="s">
        <v>10548</v>
      </c>
      <c r="H2102" s="151">
        <v>311080</v>
      </c>
      <c r="L2102" s="153" t="s">
        <v>3895</v>
      </c>
      <c r="M2102" s="153" t="s">
        <v>3048</v>
      </c>
      <c r="O2102" s="151">
        <v>2519</v>
      </c>
      <c r="P2102" s="152">
        <v>51.861939999999997</v>
      </c>
      <c r="Q2102" s="152">
        <v>-178.14160000000001</v>
      </c>
      <c r="R2102" s="152" t="s">
        <v>2027</v>
      </c>
      <c r="S2102" s="152" t="s">
        <v>2716</v>
      </c>
      <c r="T2102" s="152">
        <v>48.666243469999998</v>
      </c>
      <c r="U2102" s="152">
        <v>1.286589674</v>
      </c>
      <c r="V2102" s="152">
        <v>16.156258919999999</v>
      </c>
      <c r="X2102" s="152">
        <v>12.2858757</v>
      </c>
      <c r="AA2102" s="152">
        <v>4.5156067640000002</v>
      </c>
      <c r="AB2102" s="152">
        <v>0.27102690899999998</v>
      </c>
      <c r="AC2102" s="152">
        <v>8.8707799400000003</v>
      </c>
      <c r="AD2102" s="152">
        <v>3.1179561740000001</v>
      </c>
      <c r="AE2102" s="152">
        <v>1.4788889650000001</v>
      </c>
      <c r="AF2102" s="152">
        <v>0.38585912700000002</v>
      </c>
      <c r="AJ2102" s="152">
        <v>2.4900000000000002</v>
      </c>
      <c r="AK2102" s="156">
        <f t="shared" si="32"/>
        <v>1.6097999999999998E-2</v>
      </c>
      <c r="AL2102" s="151">
        <v>160.97999999999999</v>
      </c>
      <c r="AM2102" s="151">
        <v>664.73</v>
      </c>
      <c r="AN2102" s="151">
        <v>1030.1400000000001</v>
      </c>
      <c r="AO2102" s="151">
        <v>1459</v>
      </c>
      <c r="DO2102" s="154">
        <v>73.099999999999994</v>
      </c>
      <c r="ED2102" s="152">
        <v>46.65</v>
      </c>
      <c r="EE2102" s="152">
        <v>1.1299999999999999</v>
      </c>
      <c r="EF2102" s="152">
        <v>18</v>
      </c>
      <c r="EH2102" s="152">
        <v>10.47381401</v>
      </c>
      <c r="EK2102" s="152">
        <v>0.19</v>
      </c>
      <c r="EL2102" s="152">
        <v>5.46</v>
      </c>
      <c r="EM2102" s="152">
        <v>11.12</v>
      </c>
      <c r="EO2102" s="152">
        <v>2.69</v>
      </c>
      <c r="EP2102" s="152">
        <v>1.1299999999999999</v>
      </c>
      <c r="EQ2102" s="152">
        <v>0.23</v>
      </c>
      <c r="ER2102" s="152">
        <v>97.073814010000007</v>
      </c>
      <c r="FA2102" s="152">
        <v>7.6244296939999998</v>
      </c>
      <c r="FB2102" s="152">
        <v>0.79266435599999996</v>
      </c>
      <c r="FD2102" s="152">
        <v>35.982703649999998</v>
      </c>
      <c r="FE2102" s="152">
        <v>1.1359293509999999</v>
      </c>
      <c r="FF2102" s="152">
        <v>406.71444910000002</v>
      </c>
      <c r="FG2102" s="152">
        <v>19.55415575</v>
      </c>
      <c r="FI2102" s="152">
        <v>40.1598975</v>
      </c>
      <c r="FJ2102" s="152">
        <v>19.712812620000001</v>
      </c>
      <c r="FK2102" s="152">
        <v>207.60315209999999</v>
      </c>
      <c r="FL2102" s="152">
        <v>83.506197830000005</v>
      </c>
      <c r="FM2102" s="152">
        <v>22.696081119999999</v>
      </c>
      <c r="FP2102" s="152">
        <v>25.011595889999999</v>
      </c>
      <c r="FQ2102" s="152">
        <v>622.30052750000004</v>
      </c>
      <c r="FR2102" s="152">
        <v>19.201904469999999</v>
      </c>
      <c r="FS2102" s="152">
        <v>76.447805799999998</v>
      </c>
      <c r="FT2102" s="152">
        <v>1.8363744369999999</v>
      </c>
      <c r="FX2102" s="152">
        <v>1.2247002490000001</v>
      </c>
      <c r="FY2102" s="152">
        <v>528.0372208</v>
      </c>
      <c r="FZ2102" s="152">
        <v>9.2877516310000008</v>
      </c>
      <c r="GA2102" s="152">
        <v>22.427545930000001</v>
      </c>
      <c r="GB2102" s="152">
        <v>3.3903139040000001</v>
      </c>
      <c r="GC2102" s="152">
        <v>15.71489145</v>
      </c>
      <c r="GD2102" s="152">
        <v>4.0088146589999996</v>
      </c>
      <c r="GE2102" s="152">
        <v>1.2944026360000001</v>
      </c>
      <c r="GF2102" s="152">
        <v>3.88889196</v>
      </c>
      <c r="GG2102" s="152">
        <v>0.60779224399999998</v>
      </c>
      <c r="GH2102" s="152">
        <v>3.4535580370000001</v>
      </c>
      <c r="GI2102" s="152">
        <v>0.69672973100000002</v>
      </c>
      <c r="GJ2102" s="152">
        <v>1.8887795279999999</v>
      </c>
      <c r="GL2102" s="152">
        <v>1.6848828</v>
      </c>
      <c r="GM2102" s="152">
        <v>0.25817182100000002</v>
      </c>
      <c r="GN2102" s="152">
        <v>2.2510457449999999</v>
      </c>
      <c r="GO2102" s="152">
        <v>0.109870018</v>
      </c>
      <c r="GS2102" s="152">
        <v>5.0834523340000004</v>
      </c>
      <c r="GT2102" s="152">
        <v>2.4294485780000001</v>
      </c>
      <c r="GU2102" s="152">
        <v>1.1214712570000001</v>
      </c>
    </row>
    <row r="2103" spans="1:203">
      <c r="A2103" s="151">
        <v>8140</v>
      </c>
      <c r="B2103" s="152" t="s">
        <v>2859</v>
      </c>
      <c r="C2103" s="152" t="s">
        <v>2919</v>
      </c>
      <c r="D2103" s="152" t="s">
        <v>3507</v>
      </c>
      <c r="E2103" s="152" t="s">
        <v>3894</v>
      </c>
      <c r="F2103" s="152" t="s">
        <v>10549</v>
      </c>
      <c r="H2103" s="151">
        <v>311080</v>
      </c>
      <c r="L2103" s="153" t="s">
        <v>3895</v>
      </c>
      <c r="M2103" s="153" t="s">
        <v>4790</v>
      </c>
      <c r="O2103" s="151">
        <v>2519</v>
      </c>
      <c r="P2103" s="152">
        <v>51.861939999999997</v>
      </c>
      <c r="Q2103" s="152">
        <v>-178.14160000000001</v>
      </c>
      <c r="R2103" s="152" t="s">
        <v>2027</v>
      </c>
      <c r="S2103" s="152" t="s">
        <v>2716</v>
      </c>
      <c r="T2103" s="152">
        <v>51.439062190000001</v>
      </c>
      <c r="U2103" s="152">
        <v>1.724684135</v>
      </c>
      <c r="V2103" s="152">
        <v>15.23084075</v>
      </c>
      <c r="X2103" s="152">
        <v>12.91625047</v>
      </c>
      <c r="AA2103" s="152">
        <v>3.521314297</v>
      </c>
      <c r="AB2103" s="152">
        <v>0.27141427400000001</v>
      </c>
      <c r="AC2103" s="152">
        <v>8.4790104789999994</v>
      </c>
      <c r="AD2103" s="152">
        <v>4.1382237929999999</v>
      </c>
      <c r="AE2103" s="152">
        <v>2.2212847199999999</v>
      </c>
      <c r="AF2103" s="152">
        <v>0.41954160400000001</v>
      </c>
      <c r="AJ2103" s="152">
        <v>0.81</v>
      </c>
      <c r="AK2103" s="156">
        <f t="shared" si="32"/>
        <v>1E-3</v>
      </c>
      <c r="AL2103" s="151">
        <v>10</v>
      </c>
      <c r="AM2103" s="151">
        <v>1018.08</v>
      </c>
      <c r="AN2103" s="151">
        <v>128.97999999999999</v>
      </c>
      <c r="AO2103" s="151">
        <v>2077</v>
      </c>
      <c r="AQ2103" s="152">
        <v>11.23</v>
      </c>
      <c r="AW2103" s="152">
        <v>24.13</v>
      </c>
      <c r="AY2103" s="151">
        <v>354.74</v>
      </c>
      <c r="AZ2103" s="152">
        <v>4.6500000000000004</v>
      </c>
      <c r="BB2103" s="152">
        <v>3.71</v>
      </c>
      <c r="BC2103" s="152">
        <v>428.24</v>
      </c>
      <c r="BD2103" s="152">
        <v>127.74</v>
      </c>
      <c r="BG2103" s="152">
        <v>45.23</v>
      </c>
      <c r="BH2103" s="152">
        <v>448.51</v>
      </c>
      <c r="BI2103" s="152">
        <v>32.69</v>
      </c>
      <c r="BJ2103" s="152">
        <v>143.69</v>
      </c>
      <c r="BK2103" s="152">
        <v>3.56</v>
      </c>
      <c r="BO2103" s="152">
        <v>874.39</v>
      </c>
      <c r="BP2103" s="152">
        <v>18.09</v>
      </c>
      <c r="BQ2103" s="152">
        <v>41.84</v>
      </c>
      <c r="BR2103" s="152">
        <v>6.27</v>
      </c>
      <c r="BS2103" s="152">
        <v>27.47</v>
      </c>
      <c r="BT2103" s="152">
        <v>6.98</v>
      </c>
      <c r="BU2103" s="152">
        <v>2.06</v>
      </c>
      <c r="BV2103" s="152">
        <v>7.02</v>
      </c>
      <c r="BX2103" s="152">
        <v>6.14</v>
      </c>
      <c r="BZ2103" s="152">
        <v>3.38</v>
      </c>
      <c r="CB2103" s="152">
        <v>3.15</v>
      </c>
      <c r="CC2103" s="152">
        <v>0.51</v>
      </c>
      <c r="CD2103" s="152">
        <v>3.86</v>
      </c>
      <c r="CH2103" s="152">
        <v>10.18</v>
      </c>
      <c r="CJ2103" s="152">
        <v>5.0599999999999996</v>
      </c>
      <c r="CK2103" s="152">
        <v>2.02</v>
      </c>
      <c r="DO2103" s="154">
        <v>73.900000000000006</v>
      </c>
      <c r="ED2103" s="152">
        <v>46.65</v>
      </c>
      <c r="EE2103" s="152">
        <v>1.1299999999999999</v>
      </c>
      <c r="EF2103" s="152">
        <v>18</v>
      </c>
      <c r="EH2103" s="152">
        <v>10.47381401</v>
      </c>
      <c r="EK2103" s="152">
        <v>0.19</v>
      </c>
      <c r="EL2103" s="152">
        <v>5.46</v>
      </c>
      <c r="EM2103" s="152">
        <v>11.12</v>
      </c>
      <c r="EO2103" s="152">
        <v>2.69</v>
      </c>
      <c r="EP2103" s="152">
        <v>1.1299999999999999</v>
      </c>
      <c r="EQ2103" s="152">
        <v>0.23</v>
      </c>
      <c r="ER2103" s="152">
        <v>97.073814010000007</v>
      </c>
      <c r="FA2103" s="152">
        <v>7.6244296939999998</v>
      </c>
      <c r="FB2103" s="152">
        <v>0.79266435599999996</v>
      </c>
      <c r="FD2103" s="152">
        <v>35.982703649999998</v>
      </c>
      <c r="FE2103" s="152">
        <v>1.1359293509999999</v>
      </c>
      <c r="FF2103" s="152">
        <v>406.71444910000002</v>
      </c>
      <c r="FG2103" s="152">
        <v>19.55415575</v>
      </c>
      <c r="FI2103" s="152">
        <v>40.1598975</v>
      </c>
      <c r="FJ2103" s="152">
        <v>19.712812620000001</v>
      </c>
      <c r="FK2103" s="152">
        <v>207.60315209999999</v>
      </c>
      <c r="FL2103" s="152">
        <v>83.506197830000005</v>
      </c>
      <c r="FM2103" s="152">
        <v>22.696081119999999</v>
      </c>
      <c r="FP2103" s="152">
        <v>25.011595889999999</v>
      </c>
      <c r="FQ2103" s="152">
        <v>622.30052750000004</v>
      </c>
      <c r="FR2103" s="152">
        <v>19.201904469999999</v>
      </c>
      <c r="FS2103" s="152">
        <v>76.447805799999998</v>
      </c>
      <c r="FT2103" s="152">
        <v>1.8363744369999999</v>
      </c>
      <c r="FX2103" s="152">
        <v>1.2247002490000001</v>
      </c>
      <c r="FY2103" s="152">
        <v>528.0372208</v>
      </c>
      <c r="FZ2103" s="152">
        <v>9.2877516310000008</v>
      </c>
      <c r="GA2103" s="152">
        <v>22.427545930000001</v>
      </c>
      <c r="GB2103" s="152">
        <v>3.3903139040000001</v>
      </c>
      <c r="GC2103" s="152">
        <v>15.71489145</v>
      </c>
      <c r="GD2103" s="152">
        <v>4.0088146589999996</v>
      </c>
      <c r="GE2103" s="152">
        <v>1.2944026360000001</v>
      </c>
      <c r="GF2103" s="152">
        <v>3.88889196</v>
      </c>
      <c r="GG2103" s="152">
        <v>0.60779224399999998</v>
      </c>
      <c r="GH2103" s="152">
        <v>3.4535580370000001</v>
      </c>
      <c r="GI2103" s="152">
        <v>0.69672973100000002</v>
      </c>
      <c r="GJ2103" s="152">
        <v>1.8887795279999999</v>
      </c>
      <c r="GL2103" s="152">
        <v>1.6848828</v>
      </c>
      <c r="GM2103" s="152">
        <v>0.25817182100000002</v>
      </c>
      <c r="GN2103" s="152">
        <v>2.2510457449999999</v>
      </c>
      <c r="GO2103" s="152">
        <v>0.109870018</v>
      </c>
      <c r="GS2103" s="152">
        <v>5.0834523340000004</v>
      </c>
      <c r="GT2103" s="152">
        <v>2.4294485780000001</v>
      </c>
      <c r="GU2103" s="152">
        <v>1.1214712570000001</v>
      </c>
    </row>
    <row r="2104" spans="1:203">
      <c r="A2104" s="151">
        <v>8152</v>
      </c>
      <c r="B2104" s="152" t="s">
        <v>2859</v>
      </c>
      <c r="C2104" s="152" t="s">
        <v>2919</v>
      </c>
      <c r="D2104" s="152" t="s">
        <v>3507</v>
      </c>
      <c r="E2104" s="152" t="s">
        <v>5338</v>
      </c>
      <c r="F2104" s="152" t="s">
        <v>10550</v>
      </c>
      <c r="H2104" s="151">
        <v>311060</v>
      </c>
      <c r="L2104" s="153" t="s">
        <v>5432</v>
      </c>
      <c r="M2104" s="153" t="s">
        <v>3048</v>
      </c>
      <c r="O2104" s="151">
        <v>2519</v>
      </c>
      <c r="P2104" s="152">
        <v>51.941951000000003</v>
      </c>
      <c r="Q2104" s="152">
        <v>-179.61846499999999</v>
      </c>
      <c r="R2104" s="152" t="s">
        <v>2027</v>
      </c>
      <c r="S2104" s="152" t="s">
        <v>2716</v>
      </c>
      <c r="T2104" s="152">
        <v>59.87</v>
      </c>
      <c r="U2104" s="152">
        <v>1.1299999999999999</v>
      </c>
      <c r="V2104" s="152">
        <v>15.91</v>
      </c>
      <c r="X2104" s="152">
        <v>8.94</v>
      </c>
      <c r="AA2104" s="152">
        <v>2.4300000000000002</v>
      </c>
      <c r="AB2104" s="152">
        <v>0.27</v>
      </c>
      <c r="AC2104" s="152">
        <v>5.18</v>
      </c>
      <c r="AD2104" s="152">
        <v>3.8</v>
      </c>
      <c r="AE2104" s="152">
        <v>2.44</v>
      </c>
      <c r="AF2104" s="152">
        <v>0.41</v>
      </c>
      <c r="AJ2104" s="152">
        <v>1.3</v>
      </c>
      <c r="AK2104" s="156">
        <f t="shared" si="32"/>
        <v>1E-3</v>
      </c>
      <c r="AL2104" s="151">
        <v>10</v>
      </c>
      <c r="AM2104" s="151">
        <v>670</v>
      </c>
      <c r="AN2104" s="151">
        <v>709</v>
      </c>
      <c r="AO2104" s="151">
        <v>1055</v>
      </c>
      <c r="AQ2104" s="152">
        <v>13.42</v>
      </c>
      <c r="AW2104" s="152">
        <v>33.590000000000003</v>
      </c>
      <c r="AY2104" s="151">
        <v>269.17</v>
      </c>
      <c r="AZ2104" s="152">
        <v>12.15</v>
      </c>
      <c r="BB2104" s="152">
        <v>3.18</v>
      </c>
      <c r="BC2104" s="152">
        <v>151.83000000000001</v>
      </c>
      <c r="BD2104" s="152">
        <v>97.54</v>
      </c>
      <c r="BG2104" s="152">
        <v>39.5</v>
      </c>
      <c r="BH2104" s="152">
        <v>451.4</v>
      </c>
      <c r="BI2104" s="152">
        <v>38.159999999999997</v>
      </c>
      <c r="BJ2104" s="152">
        <v>165.63</v>
      </c>
      <c r="BK2104" s="152">
        <v>4.01</v>
      </c>
      <c r="BO2104" s="152">
        <v>575.30999999999995</v>
      </c>
      <c r="BP2104" s="152">
        <v>15.19</v>
      </c>
      <c r="BQ2104" s="152">
        <v>34.380000000000003</v>
      </c>
      <c r="BR2104" s="152">
        <v>5.0999999999999996</v>
      </c>
      <c r="BS2104" s="152">
        <v>24.51</v>
      </c>
      <c r="BT2104" s="152">
        <v>5.91</v>
      </c>
      <c r="BU2104" s="152">
        <v>1.63</v>
      </c>
      <c r="BV2104" s="152">
        <v>6.52</v>
      </c>
      <c r="BX2104" s="152">
        <v>6.03</v>
      </c>
      <c r="BZ2104" s="152">
        <v>3.63</v>
      </c>
      <c r="CB2104" s="152">
        <v>3.59</v>
      </c>
      <c r="CC2104" s="152">
        <v>0.62</v>
      </c>
      <c r="CD2104" s="152">
        <v>4.32</v>
      </c>
      <c r="CH2104" s="152">
        <v>8.18</v>
      </c>
      <c r="CJ2104" s="152">
        <v>3.64</v>
      </c>
      <c r="CK2104" s="152">
        <v>1.42</v>
      </c>
      <c r="DO2104" s="154">
        <v>68.97</v>
      </c>
      <c r="ED2104" s="152">
        <v>52.85</v>
      </c>
      <c r="EE2104" s="152">
        <v>0.87</v>
      </c>
      <c r="EF2104" s="152">
        <v>18.809999999999999</v>
      </c>
      <c r="EH2104" s="152">
        <v>7.8823548719999996</v>
      </c>
      <c r="EK2104" s="152">
        <v>0.17</v>
      </c>
      <c r="EL2104" s="152">
        <v>3.38</v>
      </c>
      <c r="EM2104" s="152">
        <v>8.2799999999999994</v>
      </c>
      <c r="EO2104" s="152">
        <v>3.41</v>
      </c>
      <c r="EP2104" s="152">
        <v>1.37</v>
      </c>
      <c r="EQ2104" s="152">
        <v>0.27</v>
      </c>
      <c r="FA2104" s="152">
        <v>12.34393034</v>
      </c>
      <c r="FB2104" s="152">
        <v>1.1354007989999999</v>
      </c>
      <c r="FD2104" s="152">
        <v>25.372960939999999</v>
      </c>
      <c r="FE2104" s="152">
        <v>0.87832340099999995</v>
      </c>
      <c r="FF2104" s="152">
        <v>228.69014849999999</v>
      </c>
      <c r="FG2104" s="152">
        <v>8.3222800370000005</v>
      </c>
      <c r="FI2104" s="152">
        <v>21.849554940000001</v>
      </c>
      <c r="FJ2104" s="152">
        <v>6.7671683859999998</v>
      </c>
      <c r="FK2104" s="152">
        <v>86.439272349999996</v>
      </c>
      <c r="FL2104" s="152">
        <v>81.163102690000002</v>
      </c>
      <c r="FM2104" s="152">
        <v>22.25997739</v>
      </c>
      <c r="FP2104" s="152">
        <v>35.072890039999997</v>
      </c>
      <c r="FQ2104" s="152">
        <v>460.62752369999998</v>
      </c>
      <c r="FR2104" s="152">
        <v>26.311692969999999</v>
      </c>
      <c r="FS2104" s="152">
        <v>124.41937830000001</v>
      </c>
      <c r="FT2104" s="152">
        <v>3.1326272070000001</v>
      </c>
      <c r="FX2104" s="152">
        <v>1.913271782</v>
      </c>
      <c r="FY2104" s="152">
        <v>474.3579034</v>
      </c>
      <c r="FZ2104" s="152">
        <v>10.99258867</v>
      </c>
      <c r="GA2104" s="152">
        <v>26.411843640000001</v>
      </c>
      <c r="GB2104" s="152">
        <v>3.916381345</v>
      </c>
      <c r="GC2104" s="152">
        <v>17.642151760000001</v>
      </c>
      <c r="GD2104" s="152">
        <v>4.4247088290000001</v>
      </c>
      <c r="GE2104" s="152">
        <v>1.283169429</v>
      </c>
      <c r="GF2104" s="152">
        <v>4.4683724470000001</v>
      </c>
      <c r="GG2104" s="152">
        <v>0.73007045400000004</v>
      </c>
      <c r="GH2104" s="152">
        <v>4.3080618599999996</v>
      </c>
      <c r="GI2104" s="152">
        <v>0.90684446500000004</v>
      </c>
      <c r="GJ2104" s="152">
        <v>2.5720693990000001</v>
      </c>
      <c r="GL2104" s="152">
        <v>2.5149418259999998</v>
      </c>
      <c r="GM2104" s="152">
        <v>0.39481313000000001</v>
      </c>
      <c r="GN2104" s="152">
        <v>3.2709640659999999</v>
      </c>
      <c r="GO2104" s="152">
        <v>0.18506578100000001</v>
      </c>
      <c r="GS2104" s="152">
        <v>6.7981472390000004</v>
      </c>
      <c r="GT2104" s="152">
        <v>2.7047305939999999</v>
      </c>
      <c r="GU2104" s="152">
        <v>1.3109650829999999</v>
      </c>
    </row>
    <row r="2105" spans="1:203">
      <c r="A2105" s="151">
        <v>8153</v>
      </c>
      <c r="B2105" s="152" t="s">
        <v>2859</v>
      </c>
      <c r="C2105" s="152" t="s">
        <v>2919</v>
      </c>
      <c r="D2105" s="152" t="s">
        <v>3507</v>
      </c>
      <c r="E2105" s="152" t="s">
        <v>5338</v>
      </c>
      <c r="F2105" s="152" t="s">
        <v>10551</v>
      </c>
      <c r="H2105" s="151">
        <v>311060</v>
      </c>
      <c r="L2105" s="153" t="s">
        <v>5432</v>
      </c>
      <c r="M2105" s="153" t="s">
        <v>4790</v>
      </c>
      <c r="O2105" s="151">
        <v>2519</v>
      </c>
      <c r="P2105" s="152">
        <v>51.941951000000003</v>
      </c>
      <c r="Q2105" s="152">
        <v>-179.61846499999999</v>
      </c>
      <c r="R2105" s="152" t="s">
        <v>2027</v>
      </c>
      <c r="S2105" s="152" t="s">
        <v>2716</v>
      </c>
      <c r="T2105" s="152">
        <v>55.89</v>
      </c>
      <c r="U2105" s="152">
        <v>1.19</v>
      </c>
      <c r="V2105" s="152">
        <v>16.39</v>
      </c>
      <c r="X2105" s="152">
        <v>9.26</v>
      </c>
      <c r="AA2105" s="152">
        <v>3.3</v>
      </c>
      <c r="AB2105" s="152">
        <v>0.23</v>
      </c>
      <c r="AC2105" s="152">
        <v>6.63</v>
      </c>
      <c r="AD2105" s="152">
        <v>3.72</v>
      </c>
      <c r="AE2105" s="152">
        <v>1.8</v>
      </c>
      <c r="AF2105" s="152">
        <v>0.44</v>
      </c>
      <c r="AJ2105" s="152">
        <v>1.02</v>
      </c>
      <c r="AK2105" s="156">
        <f t="shared" si="32"/>
        <v>2.5999999999999999E-3</v>
      </c>
      <c r="AL2105" s="151">
        <v>26</v>
      </c>
      <c r="AM2105" s="151">
        <v>772</v>
      </c>
      <c r="AN2105" s="151">
        <v>564</v>
      </c>
      <c r="AO2105" s="151">
        <v>1317</v>
      </c>
      <c r="DO2105" s="154">
        <v>70.52</v>
      </c>
      <c r="ED2105" s="152">
        <v>52.85</v>
      </c>
      <c r="EE2105" s="152">
        <v>0.87</v>
      </c>
      <c r="EF2105" s="152">
        <v>18.809999999999999</v>
      </c>
      <c r="EH2105" s="152">
        <v>7.8823548719999996</v>
      </c>
      <c r="EK2105" s="152">
        <v>0.17</v>
      </c>
      <c r="EL2105" s="152">
        <v>3.38</v>
      </c>
      <c r="EM2105" s="152">
        <v>8.2799999999999994</v>
      </c>
      <c r="EO2105" s="152">
        <v>3.41</v>
      </c>
      <c r="EP2105" s="152">
        <v>1.37</v>
      </c>
      <c r="EQ2105" s="152">
        <v>0.27</v>
      </c>
      <c r="FA2105" s="152">
        <v>12.34393034</v>
      </c>
      <c r="FB2105" s="152">
        <v>1.1354007989999999</v>
      </c>
      <c r="FD2105" s="152">
        <v>25.372960939999999</v>
      </c>
      <c r="FE2105" s="152">
        <v>0.87832340099999995</v>
      </c>
      <c r="FF2105" s="152">
        <v>228.69014849999999</v>
      </c>
      <c r="FG2105" s="152">
        <v>8.3222800370000005</v>
      </c>
      <c r="FI2105" s="152">
        <v>21.849554940000001</v>
      </c>
      <c r="FJ2105" s="152">
        <v>6.7671683859999998</v>
      </c>
      <c r="FK2105" s="152">
        <v>86.439272349999996</v>
      </c>
      <c r="FL2105" s="152">
        <v>81.163102690000002</v>
      </c>
      <c r="FM2105" s="152">
        <v>22.25997739</v>
      </c>
      <c r="FP2105" s="152">
        <v>35.072890039999997</v>
      </c>
      <c r="FQ2105" s="152">
        <v>460.62752369999998</v>
      </c>
      <c r="FR2105" s="152">
        <v>26.311692969999999</v>
      </c>
      <c r="FS2105" s="152">
        <v>124.41937830000001</v>
      </c>
      <c r="FT2105" s="152">
        <v>3.1326272070000001</v>
      </c>
      <c r="FX2105" s="152">
        <v>1.913271782</v>
      </c>
      <c r="FY2105" s="152">
        <v>474.3579034</v>
      </c>
      <c r="FZ2105" s="152">
        <v>10.99258867</v>
      </c>
      <c r="GA2105" s="152">
        <v>26.411843640000001</v>
      </c>
      <c r="GB2105" s="152">
        <v>3.916381345</v>
      </c>
      <c r="GC2105" s="152">
        <v>17.642151760000001</v>
      </c>
      <c r="GD2105" s="152">
        <v>4.4247088290000001</v>
      </c>
      <c r="GE2105" s="152">
        <v>1.283169429</v>
      </c>
      <c r="GF2105" s="152">
        <v>4.4683724470000001</v>
      </c>
      <c r="GG2105" s="152">
        <v>0.73007045400000004</v>
      </c>
      <c r="GH2105" s="152">
        <v>4.3080618599999996</v>
      </c>
      <c r="GI2105" s="152">
        <v>0.90684446500000004</v>
      </c>
      <c r="GJ2105" s="152">
        <v>2.5720693990000001</v>
      </c>
      <c r="GL2105" s="152">
        <v>2.5149418259999998</v>
      </c>
      <c r="GM2105" s="152">
        <v>0.39481313000000001</v>
      </c>
      <c r="GN2105" s="152">
        <v>3.2709640659999999</v>
      </c>
      <c r="GO2105" s="152">
        <v>0.18506578100000001</v>
      </c>
      <c r="GS2105" s="152">
        <v>6.7981472390000004</v>
      </c>
      <c r="GT2105" s="152">
        <v>2.7047305939999999</v>
      </c>
      <c r="GU2105" s="152">
        <v>1.3109650829999999</v>
      </c>
    </row>
    <row r="2106" spans="1:203">
      <c r="A2106" s="151">
        <v>8157</v>
      </c>
      <c r="B2106" s="152" t="s">
        <v>2859</v>
      </c>
      <c r="C2106" s="152" t="s">
        <v>2919</v>
      </c>
      <c r="D2106" s="152" t="s">
        <v>3507</v>
      </c>
      <c r="E2106" s="152" t="s">
        <v>5338</v>
      </c>
      <c r="F2106" s="152" t="s">
        <v>10552</v>
      </c>
      <c r="H2106" s="151">
        <v>311060</v>
      </c>
      <c r="L2106" s="153" t="s">
        <v>5339</v>
      </c>
      <c r="M2106" s="153" t="s">
        <v>3048</v>
      </c>
      <c r="O2106" s="151">
        <v>2519</v>
      </c>
      <c r="P2106" s="152">
        <v>51.941951000000003</v>
      </c>
      <c r="Q2106" s="152">
        <v>-179.61846499999999</v>
      </c>
      <c r="R2106" s="152" t="s">
        <v>2027</v>
      </c>
      <c r="S2106" s="152" t="s">
        <v>2716</v>
      </c>
      <c r="T2106" s="152">
        <v>54.34</v>
      </c>
      <c r="U2106" s="152">
        <v>1.17</v>
      </c>
      <c r="V2106" s="152">
        <v>16.309999999999999</v>
      </c>
      <c r="X2106" s="152">
        <v>9.4600000000000009</v>
      </c>
      <c r="AA2106" s="152">
        <v>3.42</v>
      </c>
      <c r="AB2106" s="152">
        <v>0.22</v>
      </c>
      <c r="AC2106" s="152">
        <v>7.65</v>
      </c>
      <c r="AD2106" s="152">
        <v>3.51</v>
      </c>
      <c r="AE2106" s="152">
        <v>1.33</v>
      </c>
      <c r="AF2106" s="152">
        <v>0.35</v>
      </c>
      <c r="AJ2106" s="152">
        <v>2</v>
      </c>
      <c r="AK2106" s="156">
        <f t="shared" si="32"/>
        <v>8.0000000000000004E-4</v>
      </c>
      <c r="AL2106" s="151">
        <v>8</v>
      </c>
      <c r="AM2106" s="151">
        <v>799</v>
      </c>
      <c r="AN2106" s="151">
        <v>791</v>
      </c>
      <c r="AO2106" s="151">
        <v>1205</v>
      </c>
      <c r="DO2106" s="154">
        <v>72.67</v>
      </c>
      <c r="ED2106" s="152">
        <v>53.63</v>
      </c>
      <c r="EE2106" s="152">
        <v>0.94</v>
      </c>
      <c r="EF2106" s="152">
        <v>18.41</v>
      </c>
      <c r="EH2106" s="152">
        <v>8.0533191899999998</v>
      </c>
      <c r="EK2106" s="152">
        <v>0.19</v>
      </c>
      <c r="EL2106" s="152">
        <v>3.04</v>
      </c>
      <c r="EM2106" s="152">
        <v>7.52</v>
      </c>
      <c r="EO2106" s="152">
        <v>3.6</v>
      </c>
      <c r="EP2106" s="152">
        <v>1.52</v>
      </c>
      <c r="EQ2106" s="152">
        <v>0.31</v>
      </c>
      <c r="FA2106" s="152">
        <v>12.87484916</v>
      </c>
      <c r="FB2106" s="152">
        <v>1.2275623339999999</v>
      </c>
      <c r="FD2106" s="152">
        <v>24.829498279999999</v>
      </c>
      <c r="FE2106" s="152">
        <v>0.91616224499999999</v>
      </c>
      <c r="FF2106" s="152">
        <v>221.28112719999999</v>
      </c>
      <c r="FG2106" s="152">
        <v>6.0853647459999998</v>
      </c>
      <c r="FI2106" s="152">
        <v>20.753821420000001</v>
      </c>
      <c r="FJ2106" s="152">
        <v>4.9723100029999996</v>
      </c>
      <c r="FK2106" s="152">
        <v>110.41956399999999</v>
      </c>
      <c r="FL2106" s="152">
        <v>84.02241823</v>
      </c>
      <c r="FM2106" s="152">
        <v>22.13577342</v>
      </c>
      <c r="FP2106" s="152">
        <v>38.128419569999998</v>
      </c>
      <c r="FQ2106" s="152">
        <v>429.75458149999997</v>
      </c>
      <c r="FR2106" s="152">
        <v>28.233207419999999</v>
      </c>
      <c r="FS2106" s="152">
        <v>140.85102040000001</v>
      </c>
      <c r="FT2106" s="152">
        <v>3.4887711989999999</v>
      </c>
      <c r="FX2106" s="152">
        <v>2.0552936279999998</v>
      </c>
      <c r="FY2106" s="152">
        <v>502.2212255</v>
      </c>
      <c r="FZ2106" s="152">
        <v>11.856011909999999</v>
      </c>
      <c r="GA2106" s="152">
        <v>29.919639889999999</v>
      </c>
      <c r="GB2106" s="152">
        <v>4.342014592</v>
      </c>
      <c r="GC2106" s="152">
        <v>19.493452090000002</v>
      </c>
      <c r="GD2106" s="152">
        <v>4.9436274300000003</v>
      </c>
      <c r="GE2106" s="152">
        <v>1.378696779</v>
      </c>
      <c r="GF2106" s="152">
        <v>4.9168490169999997</v>
      </c>
      <c r="GG2106" s="152">
        <v>0.80279015899999995</v>
      </c>
      <c r="GH2106" s="152">
        <v>4.7526371750000003</v>
      </c>
      <c r="GI2106" s="152">
        <v>0.99252108800000005</v>
      </c>
      <c r="GJ2106" s="152">
        <v>2.8228144460000002</v>
      </c>
      <c r="GL2106" s="152">
        <v>2.7654816449999999</v>
      </c>
      <c r="GM2106" s="152">
        <v>0.43781653599999998</v>
      </c>
      <c r="GN2106" s="152">
        <v>3.6857779370000001</v>
      </c>
      <c r="GO2106" s="152">
        <v>0.26028794</v>
      </c>
      <c r="GS2106" s="152">
        <v>7.6649656759999996</v>
      </c>
      <c r="GT2106" s="152">
        <v>2.9469224569999999</v>
      </c>
      <c r="GU2106" s="152">
        <v>1.439007269</v>
      </c>
    </row>
    <row r="2107" spans="1:203">
      <c r="A2107" s="151">
        <v>8158</v>
      </c>
      <c r="B2107" s="152" t="s">
        <v>2859</v>
      </c>
      <c r="C2107" s="152" t="s">
        <v>2919</v>
      </c>
      <c r="D2107" s="152" t="s">
        <v>3507</v>
      </c>
      <c r="E2107" s="152" t="s">
        <v>5338</v>
      </c>
      <c r="F2107" s="152" t="s">
        <v>10553</v>
      </c>
      <c r="H2107" s="151">
        <v>311060</v>
      </c>
      <c r="L2107" s="153" t="s">
        <v>5339</v>
      </c>
      <c r="M2107" s="153" t="s">
        <v>4790</v>
      </c>
      <c r="O2107" s="151">
        <v>2519</v>
      </c>
      <c r="P2107" s="152">
        <v>51.941951000000003</v>
      </c>
      <c r="Q2107" s="152">
        <v>-179.61846499999999</v>
      </c>
      <c r="R2107" s="152" t="s">
        <v>2027</v>
      </c>
      <c r="S2107" s="152" t="s">
        <v>2716</v>
      </c>
      <c r="T2107" s="152">
        <v>56.72</v>
      </c>
      <c r="U2107" s="152">
        <v>0.87</v>
      </c>
      <c r="V2107" s="152">
        <v>15.96</v>
      </c>
      <c r="X2107" s="152">
        <v>8.58</v>
      </c>
      <c r="AA2107" s="152">
        <v>3.07</v>
      </c>
      <c r="AB2107" s="152">
        <v>0.22</v>
      </c>
      <c r="AC2107" s="152">
        <v>6.72</v>
      </c>
      <c r="AD2107" s="152">
        <v>3.54</v>
      </c>
      <c r="AE2107" s="152">
        <v>1.8</v>
      </c>
      <c r="AF2107" s="152">
        <v>0.66</v>
      </c>
      <c r="AJ2107" s="152">
        <v>2.04</v>
      </c>
      <c r="AK2107" s="156">
        <f t="shared" si="32"/>
        <v>7.3000000000000001E-3</v>
      </c>
      <c r="AL2107" s="151">
        <v>73</v>
      </c>
      <c r="AM2107" s="151">
        <v>696</v>
      </c>
      <c r="AN2107" s="151">
        <v>745</v>
      </c>
      <c r="AO2107" s="151">
        <v>1079</v>
      </c>
      <c r="DO2107" s="154">
        <v>72.89</v>
      </c>
      <c r="ED2107" s="152">
        <v>53.63</v>
      </c>
      <c r="EE2107" s="152">
        <v>0.94</v>
      </c>
      <c r="EF2107" s="152">
        <v>18.41</v>
      </c>
      <c r="EH2107" s="152">
        <v>8.0533191899999998</v>
      </c>
      <c r="EK2107" s="152">
        <v>0.19</v>
      </c>
      <c r="EL2107" s="152">
        <v>3.04</v>
      </c>
      <c r="EM2107" s="152">
        <v>7.52</v>
      </c>
      <c r="EO2107" s="152">
        <v>3.6</v>
      </c>
      <c r="EP2107" s="152">
        <v>1.52</v>
      </c>
      <c r="EQ2107" s="152">
        <v>0.31</v>
      </c>
      <c r="FA2107" s="152">
        <v>12.87484916</v>
      </c>
      <c r="FB2107" s="152">
        <v>1.2275623339999999</v>
      </c>
      <c r="FD2107" s="152">
        <v>24.829498279999999</v>
      </c>
      <c r="FE2107" s="152">
        <v>0.91616224499999999</v>
      </c>
      <c r="FF2107" s="152">
        <v>221.28112719999999</v>
      </c>
      <c r="FG2107" s="152">
        <v>6.0853647459999998</v>
      </c>
      <c r="FI2107" s="152">
        <v>20.753821420000001</v>
      </c>
      <c r="FJ2107" s="152">
        <v>4.9723100029999996</v>
      </c>
      <c r="FK2107" s="152">
        <v>110.41956399999999</v>
      </c>
      <c r="FL2107" s="152">
        <v>84.02241823</v>
      </c>
      <c r="FM2107" s="152">
        <v>22.13577342</v>
      </c>
      <c r="FP2107" s="152">
        <v>38.128419569999998</v>
      </c>
      <c r="FQ2107" s="152">
        <v>429.75458149999997</v>
      </c>
      <c r="FR2107" s="152">
        <v>28.233207419999999</v>
      </c>
      <c r="FS2107" s="152">
        <v>140.85102040000001</v>
      </c>
      <c r="FT2107" s="152">
        <v>3.4887711989999999</v>
      </c>
      <c r="FX2107" s="152">
        <v>2.0552936279999998</v>
      </c>
      <c r="FY2107" s="152">
        <v>502.2212255</v>
      </c>
      <c r="FZ2107" s="152">
        <v>11.856011909999999</v>
      </c>
      <c r="GA2107" s="152">
        <v>29.919639889999999</v>
      </c>
      <c r="GB2107" s="152">
        <v>4.342014592</v>
      </c>
      <c r="GC2107" s="152">
        <v>19.493452090000002</v>
      </c>
      <c r="GD2107" s="152">
        <v>4.9436274300000003</v>
      </c>
      <c r="GE2107" s="152">
        <v>1.378696779</v>
      </c>
      <c r="GF2107" s="152">
        <v>4.9168490169999997</v>
      </c>
      <c r="GG2107" s="152">
        <v>0.80279015899999995</v>
      </c>
      <c r="GH2107" s="152">
        <v>4.7526371750000003</v>
      </c>
      <c r="GI2107" s="152">
        <v>0.99252108800000005</v>
      </c>
      <c r="GJ2107" s="152">
        <v>2.8228144460000002</v>
      </c>
      <c r="GL2107" s="152">
        <v>2.7654816449999999</v>
      </c>
      <c r="GM2107" s="152">
        <v>0.43781653599999998</v>
      </c>
      <c r="GN2107" s="152">
        <v>3.6857779370000001</v>
      </c>
      <c r="GO2107" s="152">
        <v>0.26028794</v>
      </c>
      <c r="GS2107" s="152">
        <v>7.6649656759999996</v>
      </c>
      <c r="GT2107" s="152">
        <v>2.9469224569999999</v>
      </c>
      <c r="GU2107" s="152">
        <v>1.439007269</v>
      </c>
    </row>
    <row r="2108" spans="1:203">
      <c r="A2108" s="151">
        <v>8159</v>
      </c>
      <c r="B2108" s="152" t="s">
        <v>2859</v>
      </c>
      <c r="C2108" s="152" t="s">
        <v>2919</v>
      </c>
      <c r="D2108" s="152" t="s">
        <v>3507</v>
      </c>
      <c r="E2108" s="152" t="s">
        <v>5338</v>
      </c>
      <c r="F2108" s="152" t="s">
        <v>10554</v>
      </c>
      <c r="H2108" s="151">
        <v>311060</v>
      </c>
      <c r="L2108" s="153" t="s">
        <v>5339</v>
      </c>
      <c r="M2108" s="153" t="s">
        <v>3780</v>
      </c>
      <c r="O2108" s="151">
        <v>2519</v>
      </c>
      <c r="P2108" s="152">
        <v>51.941951000000003</v>
      </c>
      <c r="Q2108" s="152">
        <v>-179.61846499999999</v>
      </c>
      <c r="R2108" s="152" t="s">
        <v>2027</v>
      </c>
      <c r="S2108" s="152" t="s">
        <v>2716</v>
      </c>
      <c r="T2108" s="152">
        <v>58.56</v>
      </c>
      <c r="U2108" s="152">
        <v>1.1000000000000001</v>
      </c>
      <c r="V2108" s="152">
        <v>15.91</v>
      </c>
      <c r="X2108" s="152">
        <v>8.23</v>
      </c>
      <c r="AA2108" s="152">
        <v>2.73</v>
      </c>
      <c r="AB2108" s="152">
        <v>0.18</v>
      </c>
      <c r="AC2108" s="152">
        <v>6.28</v>
      </c>
      <c r="AD2108" s="152">
        <v>3.4</v>
      </c>
      <c r="AE2108" s="152">
        <v>2.02</v>
      </c>
      <c r="AF2108" s="152">
        <v>0.53</v>
      </c>
      <c r="AJ2108" s="152">
        <v>1.95</v>
      </c>
      <c r="AK2108" s="156">
        <f t="shared" si="32"/>
        <v>6.6E-3</v>
      </c>
      <c r="AL2108" s="151">
        <v>66</v>
      </c>
      <c r="AM2108" s="151">
        <v>757</v>
      </c>
      <c r="AN2108" s="151">
        <v>546</v>
      </c>
      <c r="AO2108" s="151">
        <v>1393</v>
      </c>
      <c r="DO2108" s="154">
        <v>71.97</v>
      </c>
      <c r="ED2108" s="152">
        <v>53.63</v>
      </c>
      <c r="EE2108" s="152">
        <v>0.94</v>
      </c>
      <c r="EF2108" s="152">
        <v>18.41</v>
      </c>
      <c r="EH2108" s="152">
        <v>8.0533191899999998</v>
      </c>
      <c r="EK2108" s="152">
        <v>0.19</v>
      </c>
      <c r="EL2108" s="152">
        <v>3.04</v>
      </c>
      <c r="EM2108" s="152">
        <v>7.52</v>
      </c>
      <c r="EO2108" s="152">
        <v>3.6</v>
      </c>
      <c r="EP2108" s="152">
        <v>1.52</v>
      </c>
      <c r="EQ2108" s="152">
        <v>0.31</v>
      </c>
      <c r="FA2108" s="152">
        <v>12.87484916</v>
      </c>
      <c r="FB2108" s="152">
        <v>1.2275623339999999</v>
      </c>
      <c r="FD2108" s="152">
        <v>24.829498279999999</v>
      </c>
      <c r="FE2108" s="152">
        <v>0.91616224499999999</v>
      </c>
      <c r="FF2108" s="152">
        <v>221.28112719999999</v>
      </c>
      <c r="FG2108" s="152">
        <v>6.0853647459999998</v>
      </c>
      <c r="FI2108" s="152">
        <v>20.753821420000001</v>
      </c>
      <c r="FJ2108" s="152">
        <v>4.9723100029999996</v>
      </c>
      <c r="FK2108" s="152">
        <v>110.41956399999999</v>
      </c>
      <c r="FL2108" s="152">
        <v>84.02241823</v>
      </c>
      <c r="FM2108" s="152">
        <v>22.13577342</v>
      </c>
      <c r="FP2108" s="152">
        <v>38.128419569999998</v>
      </c>
      <c r="FQ2108" s="152">
        <v>429.75458149999997</v>
      </c>
      <c r="FR2108" s="152">
        <v>28.233207419999999</v>
      </c>
      <c r="FS2108" s="152">
        <v>140.85102040000001</v>
      </c>
      <c r="FT2108" s="152">
        <v>3.4887711989999999</v>
      </c>
      <c r="FX2108" s="152">
        <v>2.0552936279999998</v>
      </c>
      <c r="FY2108" s="152">
        <v>502.2212255</v>
      </c>
      <c r="FZ2108" s="152">
        <v>11.856011909999999</v>
      </c>
      <c r="GA2108" s="152">
        <v>29.919639889999999</v>
      </c>
      <c r="GB2108" s="152">
        <v>4.342014592</v>
      </c>
      <c r="GC2108" s="152">
        <v>19.493452090000002</v>
      </c>
      <c r="GD2108" s="152">
        <v>4.9436274300000003</v>
      </c>
      <c r="GE2108" s="152">
        <v>1.378696779</v>
      </c>
      <c r="GF2108" s="152">
        <v>4.9168490169999997</v>
      </c>
      <c r="GG2108" s="152">
        <v>0.80279015899999995</v>
      </c>
      <c r="GH2108" s="152">
        <v>4.7526371750000003</v>
      </c>
      <c r="GI2108" s="152">
        <v>0.99252108800000005</v>
      </c>
      <c r="GJ2108" s="152">
        <v>2.8228144460000002</v>
      </c>
      <c r="GL2108" s="152">
        <v>2.7654816449999999</v>
      </c>
      <c r="GM2108" s="152">
        <v>0.43781653599999998</v>
      </c>
      <c r="GN2108" s="152">
        <v>3.6857779370000001</v>
      </c>
      <c r="GO2108" s="152">
        <v>0.26028794</v>
      </c>
      <c r="GS2108" s="152">
        <v>7.6649656759999996</v>
      </c>
      <c r="GT2108" s="152">
        <v>2.9469224569999999</v>
      </c>
      <c r="GU2108" s="152">
        <v>1.439007269</v>
      </c>
    </row>
    <row r="2109" spans="1:203">
      <c r="A2109" s="151">
        <v>8160</v>
      </c>
      <c r="B2109" s="152" t="s">
        <v>2859</v>
      </c>
      <c r="C2109" s="152" t="s">
        <v>2919</v>
      </c>
      <c r="D2109" s="152" t="s">
        <v>3507</v>
      </c>
      <c r="E2109" s="152" t="s">
        <v>5338</v>
      </c>
      <c r="F2109" s="152" t="s">
        <v>10555</v>
      </c>
      <c r="H2109" s="151">
        <v>311060</v>
      </c>
      <c r="L2109" s="153" t="s">
        <v>5339</v>
      </c>
      <c r="M2109" s="153" t="s">
        <v>3331</v>
      </c>
      <c r="O2109" s="151">
        <v>2519</v>
      </c>
      <c r="P2109" s="152">
        <v>51.941951000000003</v>
      </c>
      <c r="Q2109" s="152">
        <v>-179.61846499999999</v>
      </c>
      <c r="R2109" s="152" t="s">
        <v>2027</v>
      </c>
      <c r="S2109" s="152" t="s">
        <v>2716</v>
      </c>
      <c r="T2109" s="152">
        <v>59.02</v>
      </c>
      <c r="U2109" s="152">
        <v>1.02</v>
      </c>
      <c r="V2109" s="152">
        <v>15.81</v>
      </c>
      <c r="X2109" s="152">
        <v>8.3000000000000007</v>
      </c>
      <c r="AA2109" s="152">
        <v>2.72</v>
      </c>
      <c r="AB2109" s="152">
        <v>0.22</v>
      </c>
      <c r="AC2109" s="152">
        <v>5.88</v>
      </c>
      <c r="AD2109" s="152">
        <v>3.44</v>
      </c>
      <c r="AE2109" s="152">
        <v>2.09</v>
      </c>
      <c r="AF2109" s="152">
        <v>0.48</v>
      </c>
      <c r="AJ2109" s="152">
        <v>2.4900000000000002</v>
      </c>
      <c r="AK2109" s="156">
        <f t="shared" si="32"/>
        <v>7.0000000000000001E-3</v>
      </c>
      <c r="AL2109" s="151">
        <v>70</v>
      </c>
      <c r="AM2109" s="151">
        <v>553</v>
      </c>
      <c r="AN2109" s="151">
        <v>1101</v>
      </c>
      <c r="AO2109" s="151">
        <v>1018</v>
      </c>
      <c r="DO2109" s="154">
        <v>71.34</v>
      </c>
      <c r="ED2109" s="152">
        <v>53.63</v>
      </c>
      <c r="EE2109" s="152">
        <v>0.94</v>
      </c>
      <c r="EF2109" s="152">
        <v>18.41</v>
      </c>
      <c r="EH2109" s="152">
        <v>8.0533191899999998</v>
      </c>
      <c r="EK2109" s="152">
        <v>0.19</v>
      </c>
      <c r="EL2109" s="152">
        <v>3.04</v>
      </c>
      <c r="EM2109" s="152">
        <v>7.52</v>
      </c>
      <c r="EO2109" s="152">
        <v>3.6</v>
      </c>
      <c r="EP2109" s="152">
        <v>1.52</v>
      </c>
      <c r="EQ2109" s="152">
        <v>0.31</v>
      </c>
      <c r="FA2109" s="152">
        <v>12.87484916</v>
      </c>
      <c r="FB2109" s="152">
        <v>1.2275623339999999</v>
      </c>
      <c r="FD2109" s="152">
        <v>24.829498279999999</v>
      </c>
      <c r="FE2109" s="152">
        <v>0.91616224499999999</v>
      </c>
      <c r="FF2109" s="152">
        <v>221.28112719999999</v>
      </c>
      <c r="FG2109" s="152">
        <v>6.0853647459999998</v>
      </c>
      <c r="FI2109" s="152">
        <v>20.753821420000001</v>
      </c>
      <c r="FJ2109" s="152">
        <v>4.9723100029999996</v>
      </c>
      <c r="FK2109" s="152">
        <v>110.41956399999999</v>
      </c>
      <c r="FL2109" s="152">
        <v>84.02241823</v>
      </c>
      <c r="FM2109" s="152">
        <v>22.13577342</v>
      </c>
      <c r="FP2109" s="152">
        <v>38.128419569999998</v>
      </c>
      <c r="FQ2109" s="152">
        <v>429.75458149999997</v>
      </c>
      <c r="FR2109" s="152">
        <v>28.233207419999999</v>
      </c>
      <c r="FS2109" s="152">
        <v>140.85102040000001</v>
      </c>
      <c r="FT2109" s="152">
        <v>3.4887711989999999</v>
      </c>
      <c r="FX2109" s="152">
        <v>2.0552936279999998</v>
      </c>
      <c r="FY2109" s="152">
        <v>502.2212255</v>
      </c>
      <c r="FZ2109" s="152">
        <v>11.856011909999999</v>
      </c>
      <c r="GA2109" s="152">
        <v>29.919639889999999</v>
      </c>
      <c r="GB2109" s="152">
        <v>4.342014592</v>
      </c>
      <c r="GC2109" s="152">
        <v>19.493452090000002</v>
      </c>
      <c r="GD2109" s="152">
        <v>4.9436274300000003</v>
      </c>
      <c r="GE2109" s="152">
        <v>1.378696779</v>
      </c>
      <c r="GF2109" s="152">
        <v>4.9168490169999997</v>
      </c>
      <c r="GG2109" s="152">
        <v>0.80279015899999995</v>
      </c>
      <c r="GH2109" s="152">
        <v>4.7526371750000003</v>
      </c>
      <c r="GI2109" s="152">
        <v>0.99252108800000005</v>
      </c>
      <c r="GJ2109" s="152">
        <v>2.8228144460000002</v>
      </c>
      <c r="GL2109" s="152">
        <v>2.7654816449999999</v>
      </c>
      <c r="GM2109" s="152">
        <v>0.43781653599999998</v>
      </c>
      <c r="GN2109" s="152">
        <v>3.6857779370000001</v>
      </c>
      <c r="GO2109" s="152">
        <v>0.26028794</v>
      </c>
      <c r="GS2109" s="152">
        <v>7.6649656759999996</v>
      </c>
      <c r="GT2109" s="152">
        <v>2.9469224569999999</v>
      </c>
      <c r="GU2109" s="152">
        <v>1.439007269</v>
      </c>
    </row>
    <row r="2110" spans="1:203">
      <c r="A2110" s="151">
        <v>8162</v>
      </c>
      <c r="B2110" s="152" t="s">
        <v>2859</v>
      </c>
      <c r="C2110" s="152" t="s">
        <v>2919</v>
      </c>
      <c r="D2110" s="152" t="s">
        <v>3507</v>
      </c>
      <c r="E2110" s="152" t="s">
        <v>5338</v>
      </c>
      <c r="F2110" s="152" t="s">
        <v>10556</v>
      </c>
      <c r="H2110" s="151">
        <v>311060</v>
      </c>
      <c r="L2110" s="153" t="s">
        <v>5475</v>
      </c>
      <c r="M2110" s="153" t="s">
        <v>3971</v>
      </c>
      <c r="O2110" s="151">
        <v>2519</v>
      </c>
      <c r="P2110" s="152">
        <v>51.941951000000003</v>
      </c>
      <c r="Q2110" s="152">
        <v>-179.61846499999999</v>
      </c>
      <c r="R2110" s="152" t="s">
        <v>2027</v>
      </c>
      <c r="S2110" s="152" t="s">
        <v>2716</v>
      </c>
      <c r="T2110" s="152">
        <v>57.18</v>
      </c>
      <c r="U2110" s="152">
        <v>0.99</v>
      </c>
      <c r="V2110" s="152">
        <v>16.989999999999998</v>
      </c>
      <c r="X2110" s="152">
        <v>8.7100000000000009</v>
      </c>
      <c r="AA2110" s="152">
        <v>1.81</v>
      </c>
      <c r="AB2110" s="152">
        <v>0.2</v>
      </c>
      <c r="AC2110" s="152">
        <v>7.12</v>
      </c>
      <c r="AD2110" s="152">
        <v>3.22</v>
      </c>
      <c r="AE2110" s="152">
        <v>1.86</v>
      </c>
      <c r="AF2110" s="152">
        <v>0.65</v>
      </c>
      <c r="AJ2110" s="152">
        <v>1.96</v>
      </c>
      <c r="AK2110" s="156">
        <f t="shared" si="32"/>
        <v>3.7000000000000002E-3</v>
      </c>
      <c r="AL2110" s="151">
        <v>37</v>
      </c>
      <c r="AM2110" s="151">
        <v>494</v>
      </c>
      <c r="AN2110" s="151">
        <v>563</v>
      </c>
      <c r="AO2110" s="151">
        <v>1223</v>
      </c>
      <c r="DO2110" s="154">
        <v>70.13</v>
      </c>
      <c r="ED2110" s="152">
        <v>53.66</v>
      </c>
      <c r="EE2110" s="152">
        <v>0.88</v>
      </c>
      <c r="EF2110" s="152">
        <v>18.43</v>
      </c>
      <c r="EH2110" s="152">
        <v>7.6663999440000001</v>
      </c>
      <c r="EK2110" s="152">
        <v>0.18</v>
      </c>
      <c r="EL2110" s="152">
        <v>3.2</v>
      </c>
      <c r="EM2110" s="152">
        <v>8.23</v>
      </c>
      <c r="EO2110" s="152">
        <v>3.54</v>
      </c>
      <c r="EP2110" s="152">
        <v>1.47</v>
      </c>
      <c r="EQ2110" s="152">
        <v>0.28000000000000003</v>
      </c>
      <c r="FA2110" s="152">
        <v>12.82222604</v>
      </c>
      <c r="FB2110" s="152">
        <v>1.168399221</v>
      </c>
      <c r="FD2110" s="152">
        <v>25.497543310000001</v>
      </c>
      <c r="FE2110" s="152">
        <v>0.87851941499999997</v>
      </c>
      <c r="FF2110" s="152">
        <v>220.56781950000001</v>
      </c>
      <c r="FG2110" s="152">
        <v>6.209311188</v>
      </c>
      <c r="FI2110" s="152">
        <v>20.680370740000001</v>
      </c>
      <c r="FJ2110" s="152">
        <v>5.5817341239999996</v>
      </c>
      <c r="FK2110" s="152">
        <v>86.398910689999994</v>
      </c>
      <c r="FL2110" s="152">
        <v>82.394474540000004</v>
      </c>
      <c r="FM2110" s="152">
        <v>22.033153410000001</v>
      </c>
      <c r="FP2110" s="152">
        <v>37.309253040000002</v>
      </c>
      <c r="FQ2110" s="152">
        <v>455.3512412</v>
      </c>
      <c r="FR2110" s="152">
        <v>26.83837183</v>
      </c>
      <c r="FS2110" s="152">
        <v>126.782173</v>
      </c>
      <c r="FT2110" s="152">
        <v>3.199073115</v>
      </c>
      <c r="FX2110" s="152">
        <v>2.0241310719999999</v>
      </c>
      <c r="FY2110" s="152">
        <v>498.04667619999998</v>
      </c>
      <c r="FZ2110" s="152">
        <v>11.276479350000001</v>
      </c>
      <c r="GA2110" s="152">
        <v>27.498315940000001</v>
      </c>
      <c r="GB2110" s="152">
        <v>4.0226132190000001</v>
      </c>
      <c r="GC2110" s="152">
        <v>18.182810780000001</v>
      </c>
      <c r="GD2110" s="152">
        <v>4.5359972380000002</v>
      </c>
      <c r="GE2110" s="152">
        <v>1.311820939</v>
      </c>
      <c r="GF2110" s="152">
        <v>4.6211183279999997</v>
      </c>
      <c r="GG2110" s="152">
        <v>0.74459353500000003</v>
      </c>
      <c r="GH2110" s="152">
        <v>4.4357670100000002</v>
      </c>
      <c r="GI2110" s="152">
        <v>0.93712838700000001</v>
      </c>
      <c r="GJ2110" s="152">
        <v>2.6467459600000001</v>
      </c>
      <c r="GL2110" s="152">
        <v>2.5705799109999998</v>
      </c>
      <c r="GM2110" s="152">
        <v>0.40623125500000001</v>
      </c>
      <c r="GN2110" s="152">
        <v>3.3460921830000001</v>
      </c>
      <c r="GO2110" s="152">
        <v>0.18964103199999999</v>
      </c>
      <c r="GS2110" s="152">
        <v>6.8202585109999996</v>
      </c>
      <c r="GT2110" s="152">
        <v>2.743333995</v>
      </c>
      <c r="GU2110" s="152">
        <v>1.3538634430000001</v>
      </c>
    </row>
    <row r="2111" spans="1:203">
      <c r="A2111" s="151">
        <v>8163</v>
      </c>
      <c r="B2111" s="152" t="s">
        <v>2859</v>
      </c>
      <c r="C2111" s="152" t="s">
        <v>2919</v>
      </c>
      <c r="D2111" s="152" t="s">
        <v>3507</v>
      </c>
      <c r="E2111" s="152" t="s">
        <v>5338</v>
      </c>
      <c r="F2111" s="152" t="s">
        <v>10557</v>
      </c>
      <c r="H2111" s="151">
        <v>311060</v>
      </c>
      <c r="L2111" s="153" t="s">
        <v>5475</v>
      </c>
      <c r="M2111" s="153" t="s">
        <v>5534</v>
      </c>
      <c r="O2111" s="151">
        <v>2519</v>
      </c>
      <c r="P2111" s="152">
        <v>51.941951000000003</v>
      </c>
      <c r="Q2111" s="152">
        <v>-179.61846499999999</v>
      </c>
      <c r="R2111" s="152" t="s">
        <v>2027</v>
      </c>
      <c r="S2111" s="152" t="s">
        <v>2716</v>
      </c>
      <c r="T2111" s="152">
        <v>62.95</v>
      </c>
      <c r="U2111" s="152">
        <v>1.34</v>
      </c>
      <c r="V2111" s="152">
        <v>14.04</v>
      </c>
      <c r="X2111" s="152">
        <v>9.64</v>
      </c>
      <c r="AA2111" s="152">
        <v>1.72</v>
      </c>
      <c r="AB2111" s="152">
        <v>0.28999999999999998</v>
      </c>
      <c r="AC2111" s="152">
        <v>4.24</v>
      </c>
      <c r="AD2111" s="152">
        <v>3.69</v>
      </c>
      <c r="AE2111" s="152">
        <v>3.23</v>
      </c>
      <c r="AF2111" s="152">
        <v>0.63</v>
      </c>
      <c r="AJ2111" s="152">
        <v>1.91</v>
      </c>
      <c r="AK2111" s="156">
        <f t="shared" si="32"/>
        <v>6.7000000000000002E-3</v>
      </c>
      <c r="AL2111" s="151">
        <v>67</v>
      </c>
      <c r="AM2111" s="151">
        <v>469</v>
      </c>
      <c r="AN2111" s="151">
        <v>401</v>
      </c>
      <c r="AO2111" s="151">
        <v>1226</v>
      </c>
      <c r="DO2111" s="154">
        <v>65.97</v>
      </c>
      <c r="ED2111" s="152">
        <v>53.66</v>
      </c>
      <c r="EE2111" s="152">
        <v>0.88</v>
      </c>
      <c r="EF2111" s="152">
        <v>18.43</v>
      </c>
      <c r="EH2111" s="152">
        <v>7.6663999440000001</v>
      </c>
      <c r="EK2111" s="152">
        <v>0.18</v>
      </c>
      <c r="EL2111" s="152">
        <v>3.2</v>
      </c>
      <c r="EM2111" s="152">
        <v>8.23</v>
      </c>
      <c r="EO2111" s="152">
        <v>3.54</v>
      </c>
      <c r="EP2111" s="152">
        <v>1.47</v>
      </c>
      <c r="EQ2111" s="152">
        <v>0.28000000000000003</v>
      </c>
      <c r="FA2111" s="152">
        <v>12.82222604</v>
      </c>
      <c r="FB2111" s="152">
        <v>1.168399221</v>
      </c>
      <c r="FD2111" s="152">
        <v>25.497543310000001</v>
      </c>
      <c r="FE2111" s="152">
        <v>0.87851941499999997</v>
      </c>
      <c r="FF2111" s="152">
        <v>220.56781950000001</v>
      </c>
      <c r="FG2111" s="152">
        <v>6.209311188</v>
      </c>
      <c r="FI2111" s="152">
        <v>20.680370740000001</v>
      </c>
      <c r="FJ2111" s="152">
        <v>5.5817341239999996</v>
      </c>
      <c r="FK2111" s="152">
        <v>86.398910689999994</v>
      </c>
      <c r="FL2111" s="152">
        <v>82.394474540000004</v>
      </c>
      <c r="FM2111" s="152">
        <v>22.033153410000001</v>
      </c>
      <c r="FP2111" s="152">
        <v>37.309253040000002</v>
      </c>
      <c r="FQ2111" s="152">
        <v>455.3512412</v>
      </c>
      <c r="FR2111" s="152">
        <v>26.83837183</v>
      </c>
      <c r="FS2111" s="152">
        <v>126.782173</v>
      </c>
      <c r="FT2111" s="152">
        <v>3.199073115</v>
      </c>
      <c r="FX2111" s="152">
        <v>2.0241310719999999</v>
      </c>
      <c r="FY2111" s="152">
        <v>498.04667619999998</v>
      </c>
      <c r="FZ2111" s="152">
        <v>11.276479350000001</v>
      </c>
      <c r="GA2111" s="152">
        <v>27.498315940000001</v>
      </c>
      <c r="GB2111" s="152">
        <v>4.0226132190000001</v>
      </c>
      <c r="GC2111" s="152">
        <v>18.182810780000001</v>
      </c>
      <c r="GD2111" s="152">
        <v>4.5359972380000002</v>
      </c>
      <c r="GE2111" s="152">
        <v>1.311820939</v>
      </c>
      <c r="GF2111" s="152">
        <v>4.6211183279999997</v>
      </c>
      <c r="GG2111" s="152">
        <v>0.74459353500000003</v>
      </c>
      <c r="GH2111" s="152">
        <v>4.4357670100000002</v>
      </c>
      <c r="GI2111" s="152">
        <v>0.93712838700000001</v>
      </c>
      <c r="GJ2111" s="152">
        <v>2.6467459600000001</v>
      </c>
      <c r="GL2111" s="152">
        <v>2.5705799109999998</v>
      </c>
      <c r="GM2111" s="152">
        <v>0.40623125500000001</v>
      </c>
      <c r="GN2111" s="152">
        <v>3.3460921830000001</v>
      </c>
      <c r="GO2111" s="152">
        <v>0.18964103199999999</v>
      </c>
      <c r="GS2111" s="152">
        <v>6.8202585109999996</v>
      </c>
      <c r="GT2111" s="152">
        <v>2.743333995</v>
      </c>
      <c r="GU2111" s="152">
        <v>1.3538634430000001</v>
      </c>
    </row>
    <row r="2112" spans="1:203">
      <c r="A2112" s="151">
        <v>8165</v>
      </c>
      <c r="B2112" s="152" t="s">
        <v>2859</v>
      </c>
      <c r="C2112" s="152" t="s">
        <v>2919</v>
      </c>
      <c r="D2112" s="152" t="s">
        <v>3507</v>
      </c>
      <c r="E2112" s="152" t="s">
        <v>5338</v>
      </c>
      <c r="F2112" s="152" t="s">
        <v>10558</v>
      </c>
      <c r="H2112" s="151">
        <v>311060</v>
      </c>
      <c r="L2112" s="153" t="s">
        <v>5475</v>
      </c>
      <c r="M2112" s="153" t="s">
        <v>3780</v>
      </c>
      <c r="O2112" s="151">
        <v>2519</v>
      </c>
      <c r="P2112" s="152">
        <v>51.941951000000003</v>
      </c>
      <c r="Q2112" s="152">
        <v>-179.61846499999999</v>
      </c>
      <c r="R2112" s="152" t="s">
        <v>2027</v>
      </c>
      <c r="S2112" s="152" t="s">
        <v>2716</v>
      </c>
      <c r="T2112" s="152">
        <v>57.9</v>
      </c>
      <c r="U2112" s="152">
        <v>1.1299999999999999</v>
      </c>
      <c r="V2112" s="152">
        <v>15.94</v>
      </c>
      <c r="X2112" s="152">
        <v>9.51</v>
      </c>
      <c r="AA2112" s="152">
        <v>2.54</v>
      </c>
      <c r="AB2112" s="152">
        <v>0.25</v>
      </c>
      <c r="AC2112" s="152">
        <v>5.92</v>
      </c>
      <c r="AD2112" s="152">
        <v>3.79</v>
      </c>
      <c r="AE2112" s="152">
        <v>2.2400000000000002</v>
      </c>
      <c r="AF2112" s="152">
        <v>0.45</v>
      </c>
      <c r="AJ2112" s="152">
        <v>1.33</v>
      </c>
      <c r="AK2112" s="156">
        <f t="shared" si="32"/>
        <v>5.4999999999999997E-3</v>
      </c>
      <c r="AL2112" s="151">
        <v>55</v>
      </c>
      <c r="AM2112" s="151">
        <v>600</v>
      </c>
      <c r="AN2112" s="151">
        <v>558</v>
      </c>
      <c r="AO2112" s="151">
        <v>1147</v>
      </c>
      <c r="DO2112" s="154">
        <v>67.150000000000006</v>
      </c>
      <c r="ED2112" s="152">
        <v>53.66</v>
      </c>
      <c r="EE2112" s="152">
        <v>0.88</v>
      </c>
      <c r="EF2112" s="152">
        <v>18.43</v>
      </c>
      <c r="EH2112" s="152">
        <v>7.6663999440000001</v>
      </c>
      <c r="EK2112" s="152">
        <v>0.18</v>
      </c>
      <c r="EL2112" s="152">
        <v>3.2</v>
      </c>
      <c r="EM2112" s="152">
        <v>8.23</v>
      </c>
      <c r="EO2112" s="152">
        <v>3.54</v>
      </c>
      <c r="EP2112" s="152">
        <v>1.47</v>
      </c>
      <c r="EQ2112" s="152">
        <v>0.28000000000000003</v>
      </c>
      <c r="FA2112" s="152">
        <v>12.82222604</v>
      </c>
      <c r="FB2112" s="152">
        <v>1.168399221</v>
      </c>
      <c r="FD2112" s="152">
        <v>25.497543310000001</v>
      </c>
      <c r="FE2112" s="152">
        <v>0.87851941499999997</v>
      </c>
      <c r="FF2112" s="152">
        <v>220.56781950000001</v>
      </c>
      <c r="FG2112" s="152">
        <v>6.209311188</v>
      </c>
      <c r="FI2112" s="152">
        <v>20.680370740000001</v>
      </c>
      <c r="FJ2112" s="152">
        <v>5.5817341239999996</v>
      </c>
      <c r="FK2112" s="152">
        <v>86.398910689999994</v>
      </c>
      <c r="FL2112" s="152">
        <v>82.394474540000004</v>
      </c>
      <c r="FM2112" s="152">
        <v>22.033153410000001</v>
      </c>
      <c r="FP2112" s="152">
        <v>37.309253040000002</v>
      </c>
      <c r="FQ2112" s="152">
        <v>455.3512412</v>
      </c>
      <c r="FR2112" s="152">
        <v>26.83837183</v>
      </c>
      <c r="FS2112" s="152">
        <v>126.782173</v>
      </c>
      <c r="FT2112" s="152">
        <v>3.199073115</v>
      </c>
      <c r="FX2112" s="152">
        <v>2.0241310719999999</v>
      </c>
      <c r="FY2112" s="152">
        <v>498.04667619999998</v>
      </c>
      <c r="FZ2112" s="152">
        <v>11.276479350000001</v>
      </c>
      <c r="GA2112" s="152">
        <v>27.498315940000001</v>
      </c>
      <c r="GB2112" s="152">
        <v>4.0226132190000001</v>
      </c>
      <c r="GC2112" s="152">
        <v>18.182810780000001</v>
      </c>
      <c r="GD2112" s="152">
        <v>4.5359972380000002</v>
      </c>
      <c r="GE2112" s="152">
        <v>1.311820939</v>
      </c>
      <c r="GF2112" s="152">
        <v>4.6211183279999997</v>
      </c>
      <c r="GG2112" s="152">
        <v>0.74459353500000003</v>
      </c>
      <c r="GH2112" s="152">
        <v>4.4357670100000002</v>
      </c>
      <c r="GI2112" s="152">
        <v>0.93712838700000001</v>
      </c>
      <c r="GJ2112" s="152">
        <v>2.6467459600000001</v>
      </c>
      <c r="GL2112" s="152">
        <v>2.5705799109999998</v>
      </c>
      <c r="GM2112" s="152">
        <v>0.40623125500000001</v>
      </c>
      <c r="GN2112" s="152">
        <v>3.3460921830000001</v>
      </c>
      <c r="GO2112" s="152">
        <v>0.18964103199999999</v>
      </c>
      <c r="GS2112" s="152">
        <v>6.8202585109999996</v>
      </c>
      <c r="GT2112" s="152">
        <v>2.743333995</v>
      </c>
      <c r="GU2112" s="152">
        <v>1.3538634430000001</v>
      </c>
    </row>
    <row r="2113" spans="1:119">
      <c r="A2113" s="151">
        <v>8173</v>
      </c>
      <c r="B2113" s="152" t="s">
        <v>2859</v>
      </c>
      <c r="C2113" s="152" t="s">
        <v>2919</v>
      </c>
      <c r="D2113" s="152" t="s">
        <v>3507</v>
      </c>
      <c r="E2113" s="152" t="s">
        <v>5516</v>
      </c>
      <c r="F2113" s="152" t="s">
        <v>10559</v>
      </c>
      <c r="H2113" s="151">
        <v>313040</v>
      </c>
      <c r="L2113" s="153" t="s">
        <v>5517</v>
      </c>
      <c r="M2113" s="153" t="s">
        <v>5518</v>
      </c>
      <c r="O2113" s="151">
        <v>2519</v>
      </c>
      <c r="P2113" s="152">
        <v>61.268571000000001</v>
      </c>
      <c r="Q2113" s="152">
        <v>-152.23542499999999</v>
      </c>
      <c r="R2113" s="152" t="s">
        <v>2027</v>
      </c>
      <c r="S2113" s="152" t="s">
        <v>2721</v>
      </c>
      <c r="T2113" s="152">
        <v>60.99</v>
      </c>
      <c r="U2113" s="152">
        <v>0.65</v>
      </c>
      <c r="V2113" s="152">
        <v>16.27</v>
      </c>
      <c r="X2113" s="152">
        <v>5.37</v>
      </c>
      <c r="AA2113" s="152">
        <v>1.89</v>
      </c>
      <c r="AB2113" s="152">
        <v>7.0000000000000007E-2</v>
      </c>
      <c r="AC2113" s="152">
        <v>4.88</v>
      </c>
      <c r="AD2113" s="152">
        <v>5.26</v>
      </c>
      <c r="AE2113" s="152">
        <v>1.3</v>
      </c>
      <c r="AF2113" s="152">
        <v>0.41</v>
      </c>
      <c r="AJ2113" s="152">
        <v>2.44</v>
      </c>
      <c r="AK2113" s="156">
        <f t="shared" si="32"/>
        <v>1.0699999999999999E-2</v>
      </c>
      <c r="AL2113" s="151">
        <v>107</v>
      </c>
      <c r="AM2113" s="151">
        <v>307</v>
      </c>
      <c r="AN2113" s="151">
        <v>792.06282580000004</v>
      </c>
      <c r="AO2113" s="151">
        <v>3331.844302</v>
      </c>
    </row>
    <row r="2114" spans="1:119">
      <c r="A2114" s="151">
        <v>8190</v>
      </c>
      <c r="B2114" s="152" t="s">
        <v>2859</v>
      </c>
      <c r="C2114" s="152" t="s">
        <v>2919</v>
      </c>
      <c r="D2114" s="152" t="s">
        <v>3507</v>
      </c>
      <c r="E2114" s="152" t="s">
        <v>3508</v>
      </c>
      <c r="F2114" s="152" t="s">
        <v>10560</v>
      </c>
      <c r="L2114" s="153" t="s">
        <v>4161</v>
      </c>
      <c r="M2114" s="153" t="s">
        <v>3097</v>
      </c>
      <c r="O2114" s="151">
        <v>2519</v>
      </c>
      <c r="P2114" s="152">
        <v>66.33</v>
      </c>
      <c r="Q2114" s="152">
        <v>-164.11</v>
      </c>
      <c r="R2114" s="152" t="s">
        <v>2027</v>
      </c>
      <c r="S2114" s="152" t="s">
        <v>2716</v>
      </c>
      <c r="T2114" s="152">
        <v>49.5</v>
      </c>
      <c r="U2114" s="152">
        <v>3.22</v>
      </c>
      <c r="V2114" s="152">
        <v>15.71</v>
      </c>
      <c r="X2114" s="152">
        <v>10.24</v>
      </c>
      <c r="AA2114" s="152">
        <v>4.5999999999999996</v>
      </c>
      <c r="AB2114" s="152">
        <v>0.19</v>
      </c>
      <c r="AC2114" s="152">
        <v>10.68</v>
      </c>
      <c r="AD2114" s="152">
        <v>4.18</v>
      </c>
      <c r="AE2114" s="152">
        <v>1.73</v>
      </c>
      <c r="AF2114" s="152">
        <v>0.64</v>
      </c>
      <c r="AJ2114" s="152">
        <v>0.28000000000000003</v>
      </c>
      <c r="AK2114" s="156">
        <f t="shared" si="32"/>
        <v>6.6E-3</v>
      </c>
      <c r="AL2114" s="151">
        <v>66</v>
      </c>
      <c r="AM2114" s="151">
        <v>716</v>
      </c>
      <c r="AN2114" s="151">
        <v>546</v>
      </c>
      <c r="AO2114" s="151">
        <v>239</v>
      </c>
      <c r="AQ2114" s="152">
        <v>7.27</v>
      </c>
      <c r="AW2114" s="152">
        <v>20.86</v>
      </c>
      <c r="AY2114" s="151">
        <v>20.86</v>
      </c>
      <c r="AZ2114" s="152">
        <v>166.66</v>
      </c>
      <c r="BA2114" s="152">
        <v>106.39</v>
      </c>
      <c r="BC2114" s="152">
        <v>24.32</v>
      </c>
      <c r="BD2114" s="152">
        <v>63.72</v>
      </c>
      <c r="BE2114" s="152">
        <v>76.040000000000006</v>
      </c>
      <c r="BG2114" s="152">
        <v>15.75</v>
      </c>
      <c r="BH2114" s="152">
        <v>423.11</v>
      </c>
      <c r="BI2114" s="152">
        <v>25.78</v>
      </c>
      <c r="BJ2114" s="152">
        <v>225.93</v>
      </c>
      <c r="BK2114" s="152">
        <v>36.799999999999997</v>
      </c>
      <c r="BO2114" s="152">
        <v>164.02</v>
      </c>
      <c r="BP2114" s="152">
        <v>20.84</v>
      </c>
      <c r="BQ2114" s="152">
        <v>42.16</v>
      </c>
      <c r="BR2114" s="152">
        <v>5.8</v>
      </c>
      <c r="BS2114" s="152">
        <v>25.62</v>
      </c>
      <c r="BT2114" s="152">
        <v>6.33</v>
      </c>
      <c r="BU2114" s="152">
        <v>2.06</v>
      </c>
      <c r="BV2114" s="152">
        <v>7</v>
      </c>
      <c r="BX2114" s="152">
        <v>5.62</v>
      </c>
      <c r="BZ2114" s="152">
        <v>2.56</v>
      </c>
      <c r="CB2114" s="152">
        <v>2.19</v>
      </c>
      <c r="CC2114" s="152">
        <v>0.33</v>
      </c>
      <c r="CD2114" s="152">
        <v>5.2</v>
      </c>
      <c r="CH2114" s="152">
        <v>1.88</v>
      </c>
      <c r="CJ2114" s="152">
        <v>2.86</v>
      </c>
      <c r="CK2114" s="152">
        <v>0.77</v>
      </c>
      <c r="DO2114" s="154">
        <v>79.52</v>
      </c>
    </row>
    <row r="2115" spans="1:119">
      <c r="A2115" s="151">
        <v>8192</v>
      </c>
      <c r="B2115" s="152" t="s">
        <v>2859</v>
      </c>
      <c r="C2115" s="152" t="s">
        <v>2919</v>
      </c>
      <c r="D2115" s="152" t="s">
        <v>3507</v>
      </c>
      <c r="E2115" s="152" t="s">
        <v>3508</v>
      </c>
      <c r="F2115" s="152" t="s">
        <v>10561</v>
      </c>
      <c r="L2115" s="153" t="s">
        <v>4161</v>
      </c>
      <c r="M2115" s="153" t="s">
        <v>3923</v>
      </c>
      <c r="O2115" s="151">
        <v>2519</v>
      </c>
      <c r="P2115" s="152">
        <v>66.33</v>
      </c>
      <c r="Q2115" s="152">
        <v>-164.11</v>
      </c>
      <c r="R2115" s="152" t="s">
        <v>2027</v>
      </c>
      <c r="S2115" s="152" t="s">
        <v>2716</v>
      </c>
      <c r="T2115" s="152">
        <v>49.87</v>
      </c>
      <c r="U2115" s="152">
        <v>3.15</v>
      </c>
      <c r="V2115" s="152">
        <v>15.14</v>
      </c>
      <c r="X2115" s="152">
        <v>10.81</v>
      </c>
      <c r="AA2115" s="152">
        <v>5.05</v>
      </c>
      <c r="AB2115" s="152">
        <v>0.15</v>
      </c>
      <c r="AC2115" s="152">
        <v>10.44</v>
      </c>
      <c r="AD2115" s="152">
        <v>4.0199999999999996</v>
      </c>
      <c r="AE2115" s="152">
        <v>1.71</v>
      </c>
      <c r="AF2115" s="152">
        <v>0.64</v>
      </c>
      <c r="AJ2115" s="152">
        <v>0.33</v>
      </c>
      <c r="AK2115" s="156">
        <f t="shared" ref="AK2115:AK2178" si="33">AL2115/10000</f>
        <v>5.4999999999999997E-3</v>
      </c>
      <c r="AL2115" s="151">
        <v>55</v>
      </c>
      <c r="AM2115" s="151">
        <v>719</v>
      </c>
      <c r="AN2115" s="151">
        <v>581</v>
      </c>
      <c r="AO2115" s="151">
        <v>255</v>
      </c>
      <c r="AQ2115" s="152">
        <v>6.29</v>
      </c>
      <c r="AW2115" s="152">
        <v>22.99</v>
      </c>
      <c r="AY2115" s="151">
        <v>22.99</v>
      </c>
      <c r="AZ2115" s="152">
        <v>189.94</v>
      </c>
      <c r="BA2115" s="152">
        <v>108.3</v>
      </c>
      <c r="BC2115" s="152">
        <v>39.42</v>
      </c>
      <c r="BD2115" s="152">
        <v>76.31</v>
      </c>
      <c r="BE2115" s="152">
        <v>89.7</v>
      </c>
      <c r="BG2115" s="152">
        <v>17.39</v>
      </c>
      <c r="BH2115" s="152">
        <v>501.34</v>
      </c>
      <c r="BI2115" s="152">
        <v>29.9</v>
      </c>
      <c r="BJ2115" s="152">
        <v>274.22000000000003</v>
      </c>
      <c r="BK2115" s="152">
        <v>43.25</v>
      </c>
      <c r="BO2115" s="152">
        <v>178.02</v>
      </c>
      <c r="BP2115" s="152">
        <v>24</v>
      </c>
      <c r="BQ2115" s="152">
        <v>48.13</v>
      </c>
      <c r="BR2115" s="152">
        <v>6.63</v>
      </c>
      <c r="BS2115" s="152">
        <v>29.87</v>
      </c>
      <c r="BT2115" s="152">
        <v>7.25</v>
      </c>
      <c r="BU2115" s="152">
        <v>2.2599999999999998</v>
      </c>
      <c r="BV2115" s="152">
        <v>7.41</v>
      </c>
      <c r="BX2115" s="152">
        <v>5.98</v>
      </c>
      <c r="BZ2115" s="152">
        <v>2.93</v>
      </c>
      <c r="CB2115" s="152">
        <v>2.5499999999999998</v>
      </c>
      <c r="CC2115" s="152">
        <v>0.34</v>
      </c>
      <c r="CD2115" s="152">
        <v>6.8</v>
      </c>
      <c r="CH2115" s="152">
        <v>2.2999999999999998</v>
      </c>
      <c r="CJ2115" s="152">
        <v>3.43</v>
      </c>
      <c r="CK2115" s="152">
        <v>0.93</v>
      </c>
      <c r="DO2115" s="154">
        <v>78.47</v>
      </c>
    </row>
    <row r="2116" spans="1:119">
      <c r="A2116" s="151">
        <v>8193</v>
      </c>
      <c r="B2116" s="152" t="s">
        <v>2859</v>
      </c>
      <c r="C2116" s="152" t="s">
        <v>2919</v>
      </c>
      <c r="D2116" s="152" t="s">
        <v>3507</v>
      </c>
      <c r="E2116" s="152" t="s">
        <v>3508</v>
      </c>
      <c r="F2116" s="152" t="s">
        <v>10562</v>
      </c>
      <c r="L2116" s="153" t="s">
        <v>4161</v>
      </c>
      <c r="M2116" s="153" t="s">
        <v>4138</v>
      </c>
      <c r="O2116" s="151">
        <v>2519</v>
      </c>
      <c r="P2116" s="152">
        <v>66.33</v>
      </c>
      <c r="Q2116" s="152">
        <v>-164.11</v>
      </c>
      <c r="R2116" s="152" t="s">
        <v>2027</v>
      </c>
      <c r="S2116" s="152" t="s">
        <v>2716</v>
      </c>
      <c r="T2116" s="152">
        <v>50.1</v>
      </c>
      <c r="U2116" s="152">
        <v>3.13</v>
      </c>
      <c r="V2116" s="152">
        <v>15.33</v>
      </c>
      <c r="X2116" s="152">
        <v>10.94</v>
      </c>
      <c r="AA2116" s="152">
        <v>5.1100000000000003</v>
      </c>
      <c r="AB2116" s="152">
        <v>0.24</v>
      </c>
      <c r="AC2116" s="152">
        <v>10.29</v>
      </c>
      <c r="AD2116" s="152">
        <v>3.8</v>
      </c>
      <c r="AE2116" s="152">
        <v>1.72</v>
      </c>
      <c r="AF2116" s="152">
        <v>0.66</v>
      </c>
      <c r="AJ2116" s="152">
        <v>0.34</v>
      </c>
      <c r="AK2116" s="156">
        <f t="shared" si="33"/>
        <v>9.4000000000000004E-3</v>
      </c>
      <c r="AL2116" s="151">
        <v>94</v>
      </c>
      <c r="AM2116" s="151">
        <v>644</v>
      </c>
      <c r="AN2116" s="151">
        <v>540</v>
      </c>
      <c r="AO2116" s="151">
        <v>222</v>
      </c>
      <c r="DO2116" s="154">
        <v>78.13</v>
      </c>
    </row>
    <row r="2117" spans="1:119">
      <c r="A2117" s="151">
        <v>8194</v>
      </c>
      <c r="B2117" s="152" t="s">
        <v>2859</v>
      </c>
      <c r="C2117" s="152" t="s">
        <v>2919</v>
      </c>
      <c r="D2117" s="152" t="s">
        <v>3507</v>
      </c>
      <c r="E2117" s="152" t="s">
        <v>3508</v>
      </c>
      <c r="F2117" s="152" t="s">
        <v>10563</v>
      </c>
      <c r="L2117" s="153" t="s">
        <v>4161</v>
      </c>
      <c r="M2117" s="153" t="s">
        <v>3997</v>
      </c>
      <c r="O2117" s="151">
        <v>2519</v>
      </c>
      <c r="P2117" s="152">
        <v>66.33</v>
      </c>
      <c r="Q2117" s="152">
        <v>-164.11</v>
      </c>
      <c r="R2117" s="152" t="s">
        <v>2027</v>
      </c>
      <c r="S2117" s="152" t="s">
        <v>2716</v>
      </c>
      <c r="T2117" s="152">
        <v>49.56</v>
      </c>
      <c r="U2117" s="152">
        <v>3.45</v>
      </c>
      <c r="V2117" s="152">
        <v>15.2</v>
      </c>
      <c r="X2117" s="152">
        <v>11.23</v>
      </c>
      <c r="AA2117" s="152">
        <v>4.97</v>
      </c>
      <c r="AB2117" s="152">
        <v>0.16</v>
      </c>
      <c r="AC2117" s="152">
        <v>9.7899999999999991</v>
      </c>
      <c r="AD2117" s="152">
        <v>3.78</v>
      </c>
      <c r="AE2117" s="152">
        <v>1.85</v>
      </c>
      <c r="AF2117" s="152">
        <v>0.63</v>
      </c>
      <c r="AJ2117" s="152">
        <v>0.35</v>
      </c>
      <c r="AK2117" s="156">
        <f t="shared" si="33"/>
        <v>4.5999999999999999E-3</v>
      </c>
      <c r="AL2117" s="151">
        <v>46</v>
      </c>
      <c r="AM2117" s="151">
        <v>781</v>
      </c>
      <c r="AN2117" s="151">
        <v>614</v>
      </c>
      <c r="AO2117" s="151">
        <v>292</v>
      </c>
    </row>
    <row r="2118" spans="1:119">
      <c r="A2118" s="151">
        <v>8195</v>
      </c>
      <c r="B2118" s="152" t="s">
        <v>2859</v>
      </c>
      <c r="C2118" s="152" t="s">
        <v>2919</v>
      </c>
      <c r="D2118" s="152" t="s">
        <v>3507</v>
      </c>
      <c r="E2118" s="152" t="s">
        <v>3508</v>
      </c>
      <c r="F2118" s="152" t="s">
        <v>10564</v>
      </c>
      <c r="L2118" s="153" t="s">
        <v>4107</v>
      </c>
      <c r="M2118" s="153" t="s">
        <v>3923</v>
      </c>
      <c r="O2118" s="151">
        <v>2519</v>
      </c>
      <c r="P2118" s="152">
        <v>66.33</v>
      </c>
      <c r="Q2118" s="152">
        <v>-164.11</v>
      </c>
      <c r="R2118" s="152" t="s">
        <v>2027</v>
      </c>
      <c r="S2118" s="152" t="s">
        <v>2716</v>
      </c>
      <c r="T2118" s="152">
        <v>49.35</v>
      </c>
      <c r="U2118" s="152">
        <v>3.28</v>
      </c>
      <c r="V2118" s="152">
        <v>17.79</v>
      </c>
      <c r="X2118" s="152">
        <v>8.75</v>
      </c>
      <c r="AA2118" s="152">
        <v>4.4800000000000004</v>
      </c>
      <c r="AB2118" s="152">
        <v>0.2</v>
      </c>
      <c r="AC2118" s="152">
        <v>10.83</v>
      </c>
      <c r="AD2118" s="152">
        <v>3.72</v>
      </c>
      <c r="AE2118" s="152">
        <v>1.54</v>
      </c>
      <c r="AF2118" s="152">
        <v>0.49</v>
      </c>
      <c r="AJ2118" s="152">
        <v>0.32</v>
      </c>
      <c r="AK2118" s="156">
        <f t="shared" si="33"/>
        <v>8.9599999999999999E-2</v>
      </c>
      <c r="AL2118" s="151">
        <v>896</v>
      </c>
      <c r="AM2118" s="151">
        <v>685</v>
      </c>
      <c r="AN2118" s="151">
        <v>944</v>
      </c>
      <c r="AO2118" s="151">
        <v>328</v>
      </c>
      <c r="DO2118" s="154">
        <v>81.36</v>
      </c>
    </row>
    <row r="2119" spans="1:119">
      <c r="A2119" s="151">
        <v>8196</v>
      </c>
      <c r="B2119" s="152" t="s">
        <v>2859</v>
      </c>
      <c r="C2119" s="152" t="s">
        <v>2919</v>
      </c>
      <c r="D2119" s="152" t="s">
        <v>3507</v>
      </c>
      <c r="E2119" s="152" t="s">
        <v>3508</v>
      </c>
      <c r="F2119" s="152" t="s">
        <v>10565</v>
      </c>
      <c r="L2119" s="153" t="s">
        <v>4107</v>
      </c>
      <c r="M2119" s="153" t="s">
        <v>4138</v>
      </c>
      <c r="O2119" s="151">
        <v>2519</v>
      </c>
      <c r="P2119" s="152">
        <v>66.33</v>
      </c>
      <c r="Q2119" s="152">
        <v>-164.11</v>
      </c>
      <c r="R2119" s="152" t="s">
        <v>2027</v>
      </c>
      <c r="S2119" s="152" t="s">
        <v>2716</v>
      </c>
      <c r="T2119" s="152">
        <v>49.97</v>
      </c>
      <c r="U2119" s="152">
        <v>3.29</v>
      </c>
      <c r="V2119" s="152">
        <v>15.47</v>
      </c>
      <c r="X2119" s="152">
        <v>11.11</v>
      </c>
      <c r="AA2119" s="152">
        <v>4.97</v>
      </c>
      <c r="AB2119" s="152">
        <v>0.2</v>
      </c>
      <c r="AC2119" s="152">
        <v>10.47</v>
      </c>
      <c r="AD2119" s="152">
        <v>4.08</v>
      </c>
      <c r="AE2119" s="152">
        <v>1.74</v>
      </c>
      <c r="AF2119" s="152">
        <v>0.39</v>
      </c>
      <c r="AJ2119" s="152">
        <v>0.35</v>
      </c>
      <c r="AK2119" s="156">
        <f t="shared" si="33"/>
        <v>2.5399999999999999E-2</v>
      </c>
      <c r="AL2119" s="151">
        <v>254</v>
      </c>
      <c r="AM2119" s="151">
        <v>719</v>
      </c>
      <c r="AN2119" s="151">
        <v>602</v>
      </c>
      <c r="AO2119" s="151">
        <v>278</v>
      </c>
      <c r="DO2119" s="154">
        <v>77.67</v>
      </c>
    </row>
    <row r="2120" spans="1:119">
      <c r="A2120" s="151">
        <v>8197</v>
      </c>
      <c r="B2120" s="152" t="s">
        <v>2859</v>
      </c>
      <c r="C2120" s="152" t="s">
        <v>2919</v>
      </c>
      <c r="D2120" s="152" t="s">
        <v>3507</v>
      </c>
      <c r="E2120" s="152" t="s">
        <v>3508</v>
      </c>
      <c r="F2120" s="152" t="s">
        <v>10566</v>
      </c>
      <c r="L2120" s="153" t="s">
        <v>4107</v>
      </c>
      <c r="M2120" s="153" t="s">
        <v>3118</v>
      </c>
      <c r="O2120" s="151">
        <v>2519</v>
      </c>
      <c r="P2120" s="152">
        <v>66.33</v>
      </c>
      <c r="Q2120" s="152">
        <v>-164.11</v>
      </c>
      <c r="R2120" s="152" t="s">
        <v>2027</v>
      </c>
      <c r="S2120" s="152" t="s">
        <v>2716</v>
      </c>
      <c r="T2120" s="152">
        <v>50.12</v>
      </c>
      <c r="U2120" s="152">
        <v>3.04</v>
      </c>
      <c r="V2120" s="152">
        <v>18.38</v>
      </c>
      <c r="X2120" s="152">
        <v>7.65</v>
      </c>
      <c r="AA2120" s="152">
        <v>3.35</v>
      </c>
      <c r="AB2120" s="152">
        <v>0.16</v>
      </c>
      <c r="AC2120" s="152">
        <v>11.1</v>
      </c>
      <c r="AD2120" s="152">
        <v>4.2</v>
      </c>
      <c r="AE2120" s="152">
        <v>1.52</v>
      </c>
      <c r="AF2120" s="152">
        <v>0.59</v>
      </c>
      <c r="AJ2120" s="152">
        <v>0.32</v>
      </c>
      <c r="AK2120" s="156">
        <f t="shared" si="33"/>
        <v>9.1600000000000001E-2</v>
      </c>
      <c r="AL2120" s="151">
        <v>916</v>
      </c>
      <c r="AM2120" s="151">
        <v>680</v>
      </c>
      <c r="AN2120" s="151">
        <v>808</v>
      </c>
      <c r="AO2120" s="151">
        <v>334</v>
      </c>
      <c r="DO2120" s="154">
        <v>83.28</v>
      </c>
    </row>
    <row r="2121" spans="1:119">
      <c r="A2121" s="151">
        <v>8198</v>
      </c>
      <c r="B2121" s="152" t="s">
        <v>2859</v>
      </c>
      <c r="C2121" s="152" t="s">
        <v>2919</v>
      </c>
      <c r="D2121" s="152" t="s">
        <v>3507</v>
      </c>
      <c r="E2121" s="152" t="s">
        <v>3508</v>
      </c>
      <c r="F2121" s="152" t="s">
        <v>10567</v>
      </c>
      <c r="L2121" s="153" t="s">
        <v>4107</v>
      </c>
      <c r="M2121" s="153" t="s">
        <v>4022</v>
      </c>
      <c r="O2121" s="151">
        <v>2519</v>
      </c>
      <c r="P2121" s="152">
        <v>66.33</v>
      </c>
      <c r="Q2121" s="152">
        <v>-164.11</v>
      </c>
      <c r="R2121" s="152" t="s">
        <v>2027</v>
      </c>
      <c r="S2121" s="152" t="s">
        <v>2716</v>
      </c>
      <c r="T2121" s="152">
        <v>49.89</v>
      </c>
      <c r="U2121" s="152">
        <v>3.08</v>
      </c>
      <c r="V2121" s="152">
        <v>17.809999999999999</v>
      </c>
      <c r="X2121" s="152">
        <v>9.67</v>
      </c>
      <c r="AA2121" s="152">
        <v>3.59</v>
      </c>
      <c r="AB2121" s="152">
        <v>0.11</v>
      </c>
      <c r="AC2121" s="152">
        <v>10.7</v>
      </c>
      <c r="AD2121" s="152">
        <v>4.28</v>
      </c>
      <c r="AE2121" s="152">
        <v>1.7</v>
      </c>
      <c r="AF2121" s="152">
        <v>0.63</v>
      </c>
      <c r="AJ2121" s="152">
        <v>0.27</v>
      </c>
      <c r="AK2121" s="156">
        <f t="shared" si="33"/>
        <v>7.0099999999999996E-2</v>
      </c>
      <c r="AL2121" s="151">
        <v>701</v>
      </c>
      <c r="AM2121" s="151">
        <v>707</v>
      </c>
      <c r="AN2121" s="151">
        <v>1074</v>
      </c>
      <c r="AO2121" s="151">
        <v>301</v>
      </c>
      <c r="DO2121" s="154">
        <v>78.510000000000005</v>
      </c>
    </row>
    <row r="2122" spans="1:119">
      <c r="A2122" s="151">
        <v>8199</v>
      </c>
      <c r="B2122" s="152" t="s">
        <v>2859</v>
      </c>
      <c r="C2122" s="152" t="s">
        <v>2919</v>
      </c>
      <c r="D2122" s="152" t="s">
        <v>3507</v>
      </c>
      <c r="E2122" s="152" t="s">
        <v>3508</v>
      </c>
      <c r="F2122" s="152" t="s">
        <v>10568</v>
      </c>
      <c r="L2122" s="153" t="s">
        <v>4107</v>
      </c>
      <c r="M2122" s="153" t="s">
        <v>3245</v>
      </c>
      <c r="O2122" s="151">
        <v>2519</v>
      </c>
      <c r="P2122" s="152">
        <v>66.33</v>
      </c>
      <c r="Q2122" s="152">
        <v>-164.11</v>
      </c>
      <c r="R2122" s="152" t="s">
        <v>2027</v>
      </c>
      <c r="S2122" s="152" t="s">
        <v>2716</v>
      </c>
      <c r="T2122" s="152">
        <v>50.02</v>
      </c>
      <c r="U2122" s="152">
        <v>3.37</v>
      </c>
      <c r="V2122" s="152">
        <v>15.62</v>
      </c>
      <c r="X2122" s="152">
        <v>10.56</v>
      </c>
      <c r="AA2122" s="152">
        <v>4.37</v>
      </c>
      <c r="AB2122" s="152">
        <v>0.2</v>
      </c>
      <c r="AC2122" s="152">
        <v>10.79</v>
      </c>
      <c r="AD2122" s="152">
        <v>4.09</v>
      </c>
      <c r="AE2122" s="152">
        <v>1.68</v>
      </c>
      <c r="AF2122" s="152">
        <v>0.56999999999999995</v>
      </c>
      <c r="AJ2122" s="152">
        <v>0.22</v>
      </c>
      <c r="AK2122" s="156">
        <f t="shared" si="33"/>
        <v>5.1000000000000004E-3</v>
      </c>
      <c r="AL2122" s="151">
        <v>51</v>
      </c>
      <c r="AM2122" s="151">
        <v>675</v>
      </c>
      <c r="AN2122" s="151">
        <v>549</v>
      </c>
      <c r="AO2122" s="151">
        <v>227</v>
      </c>
      <c r="DO2122" s="154">
        <v>78.52</v>
      </c>
    </row>
    <row r="2123" spans="1:119">
      <c r="A2123" s="151">
        <v>8200</v>
      </c>
      <c r="B2123" s="152" t="s">
        <v>2859</v>
      </c>
      <c r="C2123" s="152" t="s">
        <v>2919</v>
      </c>
      <c r="D2123" s="152" t="s">
        <v>3507</v>
      </c>
      <c r="E2123" s="152" t="s">
        <v>3508</v>
      </c>
      <c r="F2123" s="152" t="s">
        <v>10569</v>
      </c>
      <c r="L2123" s="153" t="s">
        <v>4107</v>
      </c>
      <c r="M2123" s="153" t="s">
        <v>3064</v>
      </c>
      <c r="O2123" s="151">
        <v>2519</v>
      </c>
      <c r="P2123" s="152">
        <v>66.33</v>
      </c>
      <c r="Q2123" s="152">
        <v>-164.11</v>
      </c>
      <c r="R2123" s="152" t="s">
        <v>2027</v>
      </c>
      <c r="S2123" s="152" t="s">
        <v>2716</v>
      </c>
      <c r="T2123" s="152">
        <v>49.97</v>
      </c>
      <c r="U2123" s="152">
        <v>3.58</v>
      </c>
      <c r="V2123" s="152">
        <v>15.39</v>
      </c>
      <c r="X2123" s="152">
        <v>10.86</v>
      </c>
      <c r="AA2123" s="152">
        <v>4.4000000000000004</v>
      </c>
      <c r="AB2123" s="152">
        <v>0.23</v>
      </c>
      <c r="AC2123" s="152">
        <v>10.42</v>
      </c>
      <c r="AD2123" s="152">
        <v>4.08</v>
      </c>
      <c r="AE2123" s="152">
        <v>1.73</v>
      </c>
      <c r="AF2123" s="152">
        <v>0.66</v>
      </c>
      <c r="AJ2123" s="152">
        <v>0.23</v>
      </c>
      <c r="AK2123" s="156">
        <f t="shared" si="33"/>
        <v>5.0000000000000001E-3</v>
      </c>
      <c r="AL2123" s="151">
        <v>50</v>
      </c>
      <c r="AM2123" s="151">
        <v>657</v>
      </c>
      <c r="AN2123" s="151">
        <v>535</v>
      </c>
      <c r="AO2123" s="151">
        <v>222</v>
      </c>
      <c r="DO2123" s="154">
        <v>77.44</v>
      </c>
    </row>
    <row r="2124" spans="1:119">
      <c r="A2124" s="151">
        <v>8201</v>
      </c>
      <c r="B2124" s="152" t="s">
        <v>2859</v>
      </c>
      <c r="C2124" s="152" t="s">
        <v>2919</v>
      </c>
      <c r="D2124" s="152" t="s">
        <v>3507</v>
      </c>
      <c r="E2124" s="152" t="s">
        <v>3508</v>
      </c>
      <c r="F2124" s="152" t="s">
        <v>10570</v>
      </c>
      <c r="L2124" s="153" t="s">
        <v>4107</v>
      </c>
      <c r="M2124" s="153" t="s">
        <v>3237</v>
      </c>
      <c r="O2124" s="151">
        <v>2519</v>
      </c>
      <c r="P2124" s="152">
        <v>66.33</v>
      </c>
      <c r="Q2124" s="152">
        <v>-164.11</v>
      </c>
      <c r="R2124" s="152" t="s">
        <v>2027</v>
      </c>
      <c r="S2124" s="152" t="s">
        <v>2716</v>
      </c>
      <c r="T2124" s="152">
        <v>50.12</v>
      </c>
      <c r="U2124" s="152">
        <v>3.41</v>
      </c>
      <c r="V2124" s="152">
        <v>15.73</v>
      </c>
      <c r="X2124" s="152">
        <v>10.71</v>
      </c>
      <c r="AA2124" s="152">
        <v>4.38</v>
      </c>
      <c r="AB2124" s="152">
        <v>0.2</v>
      </c>
      <c r="AC2124" s="152">
        <v>10.31</v>
      </c>
      <c r="AD2124" s="152">
        <v>4.12</v>
      </c>
      <c r="AE2124" s="152">
        <v>1.73</v>
      </c>
      <c r="AF2124" s="152">
        <v>0.66</v>
      </c>
      <c r="AJ2124" s="152">
        <v>0.23</v>
      </c>
      <c r="AK2124" s="156">
        <f t="shared" si="33"/>
        <v>5.5999999999999999E-3</v>
      </c>
      <c r="AL2124" s="151">
        <v>56</v>
      </c>
      <c r="AM2124" s="151">
        <v>652</v>
      </c>
      <c r="AN2124" s="151">
        <v>552</v>
      </c>
      <c r="AO2124" s="151">
        <v>229</v>
      </c>
      <c r="DO2124" s="154">
        <v>77.72</v>
      </c>
    </row>
    <row r="2125" spans="1:119">
      <c r="A2125" s="151">
        <v>8202</v>
      </c>
      <c r="B2125" s="152" t="s">
        <v>2859</v>
      </c>
      <c r="C2125" s="152" t="s">
        <v>2919</v>
      </c>
      <c r="D2125" s="152" t="s">
        <v>3507</v>
      </c>
      <c r="E2125" s="152" t="s">
        <v>3508</v>
      </c>
      <c r="F2125" s="152" t="s">
        <v>10571</v>
      </c>
      <c r="L2125" s="153" t="s">
        <v>4107</v>
      </c>
      <c r="M2125" s="153" t="s">
        <v>3574</v>
      </c>
      <c r="O2125" s="151">
        <v>2519</v>
      </c>
      <c r="P2125" s="152">
        <v>66.33</v>
      </c>
      <c r="Q2125" s="152">
        <v>-164.11</v>
      </c>
      <c r="R2125" s="152" t="s">
        <v>2027</v>
      </c>
      <c r="S2125" s="152" t="s">
        <v>2716</v>
      </c>
      <c r="T2125" s="152">
        <v>49.22</v>
      </c>
      <c r="U2125" s="152">
        <v>3.27</v>
      </c>
      <c r="V2125" s="152">
        <v>18.059999999999999</v>
      </c>
      <c r="X2125" s="152">
        <v>8.34</v>
      </c>
      <c r="AA2125" s="152">
        <v>4.12</v>
      </c>
      <c r="AB2125" s="152">
        <v>0.13</v>
      </c>
      <c r="AC2125" s="152">
        <v>11.25</v>
      </c>
      <c r="AD2125" s="152">
        <v>4.3600000000000003</v>
      </c>
      <c r="AE2125" s="152">
        <v>1.78</v>
      </c>
      <c r="AF2125" s="152">
        <v>0.64</v>
      </c>
      <c r="AJ2125" s="152">
        <v>0.33</v>
      </c>
      <c r="AK2125" s="156">
        <f t="shared" si="33"/>
        <v>8.5800000000000001E-2</v>
      </c>
      <c r="AL2125" s="151">
        <v>858</v>
      </c>
      <c r="AM2125" s="151">
        <v>766</v>
      </c>
      <c r="AN2125" s="151">
        <v>930</v>
      </c>
      <c r="AO2125" s="151">
        <v>367</v>
      </c>
      <c r="AQ2125" s="152">
        <v>17.68</v>
      </c>
      <c r="AW2125" s="152">
        <v>21.02</v>
      </c>
      <c r="AY2125" s="151">
        <v>21.02</v>
      </c>
      <c r="AZ2125" s="152">
        <v>225.85</v>
      </c>
      <c r="BA2125" s="152">
        <v>199.47</v>
      </c>
      <c r="BC2125" s="152">
        <v>60.11</v>
      </c>
      <c r="BD2125" s="152">
        <v>59.72</v>
      </c>
      <c r="BE2125" s="152">
        <v>129.66999999999999</v>
      </c>
      <c r="BG2125" s="152">
        <v>22.25</v>
      </c>
      <c r="BH2125" s="152">
        <v>470.19</v>
      </c>
      <c r="BI2125" s="152">
        <v>17.739999999999998</v>
      </c>
      <c r="BJ2125" s="152">
        <v>150.22</v>
      </c>
      <c r="BK2125" s="152">
        <v>29.85</v>
      </c>
      <c r="BO2125" s="152">
        <v>163.80000000000001</v>
      </c>
      <c r="BP2125" s="152">
        <v>14.64</v>
      </c>
      <c r="BQ2125" s="152">
        <v>35.21</v>
      </c>
      <c r="BR2125" s="152">
        <v>5.08</v>
      </c>
      <c r="BS2125" s="152">
        <v>22.96</v>
      </c>
      <c r="BT2125" s="152">
        <v>5.53</v>
      </c>
      <c r="BU2125" s="152">
        <v>2.08</v>
      </c>
      <c r="BV2125" s="152">
        <v>5.55</v>
      </c>
      <c r="BX2125" s="152">
        <v>4.5599999999999996</v>
      </c>
      <c r="BZ2125" s="152">
        <v>2.08</v>
      </c>
      <c r="CB2125" s="152">
        <v>1.95</v>
      </c>
      <c r="CC2125" s="152">
        <v>0.26</v>
      </c>
      <c r="CD2125" s="152">
        <v>4.4400000000000004</v>
      </c>
      <c r="CH2125" s="152">
        <v>3.57</v>
      </c>
      <c r="CJ2125" s="152">
        <v>2.39</v>
      </c>
      <c r="CK2125" s="152">
        <v>1.1399999999999999</v>
      </c>
      <c r="DO2125" s="154">
        <v>82.17</v>
      </c>
    </row>
    <row r="2126" spans="1:119">
      <c r="A2126" s="151">
        <v>8203</v>
      </c>
      <c r="B2126" s="152" t="s">
        <v>2859</v>
      </c>
      <c r="C2126" s="152" t="s">
        <v>2919</v>
      </c>
      <c r="D2126" s="152" t="s">
        <v>3507</v>
      </c>
      <c r="E2126" s="152" t="s">
        <v>3508</v>
      </c>
      <c r="F2126" s="152" t="s">
        <v>10572</v>
      </c>
      <c r="L2126" s="153" t="s">
        <v>4107</v>
      </c>
      <c r="M2126" s="153" t="s">
        <v>4026</v>
      </c>
      <c r="O2126" s="151">
        <v>2519</v>
      </c>
      <c r="P2126" s="152">
        <v>66.33</v>
      </c>
      <c r="Q2126" s="152">
        <v>-164.11</v>
      </c>
      <c r="R2126" s="152" t="s">
        <v>2027</v>
      </c>
      <c r="S2126" s="152" t="s">
        <v>2716</v>
      </c>
      <c r="T2126" s="152">
        <v>49.71</v>
      </c>
      <c r="U2126" s="152">
        <v>3.1</v>
      </c>
      <c r="V2126" s="152">
        <v>17.98</v>
      </c>
      <c r="X2126" s="152">
        <v>7.87</v>
      </c>
      <c r="AA2126" s="152">
        <v>4.76</v>
      </c>
      <c r="AB2126" s="152">
        <v>0.12</v>
      </c>
      <c r="AC2126" s="152">
        <v>11.48</v>
      </c>
      <c r="AD2126" s="152">
        <v>4.28</v>
      </c>
      <c r="AE2126" s="152">
        <v>1.48</v>
      </c>
      <c r="AF2126" s="152">
        <v>0.54</v>
      </c>
      <c r="AJ2126" s="152">
        <v>0.33</v>
      </c>
      <c r="AK2126" s="156">
        <f t="shared" si="33"/>
        <v>8.0199999999999994E-2</v>
      </c>
      <c r="AL2126" s="151">
        <v>802</v>
      </c>
      <c r="AM2126" s="151">
        <v>659</v>
      </c>
      <c r="AN2126" s="151">
        <v>793</v>
      </c>
      <c r="AO2126" s="151">
        <v>324</v>
      </c>
      <c r="DO2126" s="154">
        <v>83.66</v>
      </c>
    </row>
    <row r="2127" spans="1:119">
      <c r="A2127" s="151">
        <v>8204</v>
      </c>
      <c r="B2127" s="152" t="s">
        <v>2859</v>
      </c>
      <c r="C2127" s="152" t="s">
        <v>2919</v>
      </c>
      <c r="D2127" s="152" t="s">
        <v>3507</v>
      </c>
      <c r="E2127" s="152" t="s">
        <v>3508</v>
      </c>
      <c r="F2127" s="152" t="s">
        <v>10573</v>
      </c>
      <c r="L2127" s="153" t="s">
        <v>4107</v>
      </c>
      <c r="M2127" s="153" t="s">
        <v>4252</v>
      </c>
      <c r="O2127" s="151">
        <v>2519</v>
      </c>
      <c r="P2127" s="152">
        <v>66.33</v>
      </c>
      <c r="Q2127" s="152">
        <v>-164.11</v>
      </c>
      <c r="R2127" s="152" t="s">
        <v>2027</v>
      </c>
      <c r="S2127" s="152" t="s">
        <v>2716</v>
      </c>
      <c r="T2127" s="152">
        <v>49.71</v>
      </c>
      <c r="U2127" s="152">
        <v>3.1</v>
      </c>
      <c r="V2127" s="152">
        <v>17.98</v>
      </c>
      <c r="X2127" s="152">
        <v>7.87</v>
      </c>
      <c r="AA2127" s="152">
        <v>4.76</v>
      </c>
      <c r="AB2127" s="152">
        <v>0.12</v>
      </c>
      <c r="AC2127" s="152">
        <v>11.48</v>
      </c>
      <c r="AD2127" s="152">
        <v>4.28</v>
      </c>
      <c r="AE2127" s="152">
        <v>1.48</v>
      </c>
      <c r="AF2127" s="152">
        <v>0.54</v>
      </c>
      <c r="AJ2127" s="152">
        <v>0.21</v>
      </c>
      <c r="AK2127" s="156">
        <f t="shared" si="33"/>
        <v>8.6900000000000005E-2</v>
      </c>
      <c r="AL2127" s="151">
        <v>869</v>
      </c>
      <c r="AM2127" s="151">
        <v>618</v>
      </c>
      <c r="AN2127" s="151">
        <v>740</v>
      </c>
      <c r="AO2127" s="151">
        <v>281</v>
      </c>
      <c r="DO2127" s="154">
        <v>83.66</v>
      </c>
    </row>
    <row r="2128" spans="1:119">
      <c r="A2128" s="151">
        <v>8205</v>
      </c>
      <c r="B2128" s="152" t="s">
        <v>2859</v>
      </c>
      <c r="C2128" s="152" t="s">
        <v>2919</v>
      </c>
      <c r="D2128" s="152" t="s">
        <v>3507</v>
      </c>
      <c r="E2128" s="152" t="s">
        <v>3508</v>
      </c>
      <c r="F2128" s="152" t="s">
        <v>10574</v>
      </c>
      <c r="L2128" s="153" t="s">
        <v>4107</v>
      </c>
      <c r="M2128" s="153" t="s">
        <v>4212</v>
      </c>
      <c r="O2128" s="151">
        <v>2519</v>
      </c>
      <c r="P2128" s="152">
        <v>66.33</v>
      </c>
      <c r="Q2128" s="152">
        <v>-164.11</v>
      </c>
      <c r="R2128" s="152" t="s">
        <v>2027</v>
      </c>
      <c r="S2128" s="152" t="s">
        <v>2716</v>
      </c>
      <c r="T2128" s="152">
        <v>49.63</v>
      </c>
      <c r="U2128" s="152">
        <v>3.13</v>
      </c>
      <c r="V2128" s="152">
        <v>15.43</v>
      </c>
      <c r="X2128" s="152">
        <v>10.65</v>
      </c>
      <c r="AA2128" s="152">
        <v>3.95</v>
      </c>
      <c r="AB2128" s="152">
        <v>0.19</v>
      </c>
      <c r="AC2128" s="152">
        <v>10.89</v>
      </c>
      <c r="AD2128" s="152">
        <v>4.32</v>
      </c>
      <c r="AE2128" s="152">
        <v>1.81</v>
      </c>
      <c r="AF2128" s="152">
        <v>0.62</v>
      </c>
      <c r="AJ2128" s="152">
        <v>0.25</v>
      </c>
      <c r="AK2128" s="156">
        <f t="shared" si="33"/>
        <v>1.6500000000000001E-2</v>
      </c>
      <c r="AL2128" s="151">
        <v>165</v>
      </c>
      <c r="AM2128" s="151">
        <v>670</v>
      </c>
      <c r="AN2128" s="151">
        <v>554</v>
      </c>
      <c r="AO2128" s="151">
        <v>229</v>
      </c>
      <c r="DO2128" s="154">
        <v>78.44</v>
      </c>
    </row>
    <row r="2129" spans="1:119">
      <c r="A2129" s="151">
        <v>8206</v>
      </c>
      <c r="B2129" s="152" t="s">
        <v>2859</v>
      </c>
      <c r="C2129" s="152" t="s">
        <v>2919</v>
      </c>
      <c r="D2129" s="152" t="s">
        <v>3507</v>
      </c>
      <c r="E2129" s="152" t="s">
        <v>3508</v>
      </c>
      <c r="F2129" s="152" t="s">
        <v>10575</v>
      </c>
      <c r="L2129" s="153" t="s">
        <v>3509</v>
      </c>
      <c r="M2129" s="153" t="s">
        <v>3097</v>
      </c>
      <c r="O2129" s="151">
        <v>2519</v>
      </c>
      <c r="P2129" s="152">
        <v>66.33</v>
      </c>
      <c r="Q2129" s="152">
        <v>-164.11</v>
      </c>
      <c r="R2129" s="152" t="s">
        <v>2027</v>
      </c>
      <c r="S2129" s="152" t="s">
        <v>2716</v>
      </c>
      <c r="T2129" s="152">
        <v>49.09</v>
      </c>
      <c r="U2129" s="152">
        <v>3</v>
      </c>
      <c r="V2129" s="152">
        <v>16.420000000000002</v>
      </c>
      <c r="X2129" s="152">
        <v>10.06</v>
      </c>
      <c r="AA2129" s="152">
        <v>4.6900000000000004</v>
      </c>
      <c r="AB2129" s="152">
        <v>0.16</v>
      </c>
      <c r="AC2129" s="152">
        <v>10.81</v>
      </c>
      <c r="AD2129" s="152">
        <v>3.88</v>
      </c>
      <c r="AE2129" s="152">
        <v>1.66</v>
      </c>
      <c r="AF2129" s="152">
        <v>0.61</v>
      </c>
      <c r="AJ2129" s="152">
        <v>0.84</v>
      </c>
      <c r="AK2129" s="156">
        <f t="shared" si="33"/>
        <v>2.06E-2</v>
      </c>
      <c r="AL2129" s="151">
        <v>206</v>
      </c>
      <c r="AM2129" s="151">
        <v>772</v>
      </c>
      <c r="AN2129" s="151">
        <v>1296</v>
      </c>
      <c r="AO2129" s="151">
        <v>358</v>
      </c>
      <c r="DO2129" s="154">
        <v>81.45</v>
      </c>
    </row>
    <row r="2130" spans="1:119">
      <c r="A2130" s="151">
        <v>8207</v>
      </c>
      <c r="B2130" s="152" t="s">
        <v>2859</v>
      </c>
      <c r="C2130" s="152" t="s">
        <v>2919</v>
      </c>
      <c r="D2130" s="152" t="s">
        <v>3507</v>
      </c>
      <c r="E2130" s="152" t="s">
        <v>3508</v>
      </c>
      <c r="F2130" s="152" t="s">
        <v>10576</v>
      </c>
      <c r="L2130" s="153" t="s">
        <v>3509</v>
      </c>
      <c r="M2130" s="153" t="s">
        <v>2923</v>
      </c>
      <c r="O2130" s="151">
        <v>2519</v>
      </c>
      <c r="P2130" s="152">
        <v>66.33</v>
      </c>
      <c r="Q2130" s="152">
        <v>-164.11</v>
      </c>
      <c r="R2130" s="152" t="s">
        <v>2027</v>
      </c>
      <c r="S2130" s="152" t="s">
        <v>2716</v>
      </c>
      <c r="T2130" s="152">
        <v>48.63</v>
      </c>
      <c r="U2130" s="152">
        <v>3.06</v>
      </c>
      <c r="V2130" s="152">
        <v>16.25</v>
      </c>
      <c r="X2130" s="152">
        <v>10.62</v>
      </c>
      <c r="AA2130" s="152">
        <v>5.28</v>
      </c>
      <c r="AB2130" s="152">
        <v>0.13</v>
      </c>
      <c r="AC2130" s="152">
        <v>10.26</v>
      </c>
      <c r="AD2130" s="152">
        <v>3.9</v>
      </c>
      <c r="AE2130" s="152">
        <v>1.54</v>
      </c>
      <c r="AF2130" s="152">
        <v>0.5</v>
      </c>
      <c r="AJ2130" s="152">
        <v>1.1499999999999999</v>
      </c>
      <c r="AK2130" s="156">
        <f t="shared" si="33"/>
        <v>5.5899999999999998E-2</v>
      </c>
      <c r="AL2130" s="151">
        <v>559</v>
      </c>
      <c r="AM2130" s="151">
        <v>644</v>
      </c>
      <c r="AN2130" s="151">
        <v>1309</v>
      </c>
      <c r="AO2130" s="151">
        <v>282</v>
      </c>
      <c r="DO2130" s="154">
        <v>81.13</v>
      </c>
    </row>
    <row r="2131" spans="1:119">
      <c r="A2131" s="151">
        <v>8208</v>
      </c>
      <c r="B2131" s="152" t="s">
        <v>2859</v>
      </c>
      <c r="C2131" s="152" t="s">
        <v>2919</v>
      </c>
      <c r="D2131" s="152" t="s">
        <v>3507</v>
      </c>
      <c r="E2131" s="152" t="s">
        <v>3508</v>
      </c>
      <c r="F2131" s="152" t="s">
        <v>10577</v>
      </c>
      <c r="L2131" s="153" t="s">
        <v>3509</v>
      </c>
      <c r="M2131" s="153" t="s">
        <v>4063</v>
      </c>
      <c r="O2131" s="151">
        <v>2519</v>
      </c>
      <c r="P2131" s="152">
        <v>66.33</v>
      </c>
      <c r="Q2131" s="152">
        <v>-164.11</v>
      </c>
      <c r="R2131" s="152" t="s">
        <v>2027</v>
      </c>
      <c r="S2131" s="152" t="s">
        <v>2716</v>
      </c>
      <c r="T2131" s="152">
        <v>49.11</v>
      </c>
      <c r="U2131" s="152">
        <v>2.99</v>
      </c>
      <c r="V2131" s="152">
        <v>16.46</v>
      </c>
      <c r="X2131" s="152">
        <v>10.52</v>
      </c>
      <c r="AA2131" s="152">
        <v>4.92</v>
      </c>
      <c r="AB2131" s="152">
        <v>0.18</v>
      </c>
      <c r="AC2131" s="152">
        <v>10.65</v>
      </c>
      <c r="AD2131" s="152">
        <v>3.81</v>
      </c>
      <c r="AE2131" s="152">
        <v>1.56</v>
      </c>
      <c r="AF2131" s="152">
        <v>0.59</v>
      </c>
      <c r="AJ2131" s="152">
        <v>0.68</v>
      </c>
      <c r="AK2131" s="156">
        <f t="shared" si="33"/>
        <v>1.3100000000000001E-2</v>
      </c>
      <c r="AL2131" s="151">
        <v>131</v>
      </c>
      <c r="AM2131" s="151">
        <v>485</v>
      </c>
      <c r="AN2131" s="151">
        <v>930</v>
      </c>
      <c r="AO2131" s="151">
        <v>228</v>
      </c>
      <c r="DO2131" s="154">
        <v>80.58</v>
      </c>
    </row>
    <row r="2132" spans="1:119">
      <c r="A2132" s="151">
        <v>8209</v>
      </c>
      <c r="B2132" s="152" t="s">
        <v>2859</v>
      </c>
      <c r="C2132" s="152" t="s">
        <v>2919</v>
      </c>
      <c r="D2132" s="152" t="s">
        <v>3507</v>
      </c>
      <c r="E2132" s="152" t="s">
        <v>3508</v>
      </c>
      <c r="F2132" s="152" t="s">
        <v>10578</v>
      </c>
      <c r="L2132" s="153" t="s">
        <v>3509</v>
      </c>
      <c r="M2132" s="153" t="s">
        <v>4138</v>
      </c>
      <c r="O2132" s="151">
        <v>2519</v>
      </c>
      <c r="P2132" s="152">
        <v>66.33</v>
      </c>
      <c r="Q2132" s="152">
        <v>-164.11</v>
      </c>
      <c r="R2132" s="152" t="s">
        <v>2027</v>
      </c>
      <c r="S2132" s="152" t="s">
        <v>2716</v>
      </c>
      <c r="T2132" s="152">
        <v>49.37</v>
      </c>
      <c r="U2132" s="152">
        <v>3.32</v>
      </c>
      <c r="V2132" s="152">
        <v>17.77</v>
      </c>
      <c r="X2132" s="152">
        <v>8.8800000000000008</v>
      </c>
      <c r="AA2132" s="152">
        <v>3.77</v>
      </c>
      <c r="AB2132" s="152">
        <v>0.13</v>
      </c>
      <c r="AC2132" s="152">
        <v>11.28</v>
      </c>
      <c r="AD2132" s="152">
        <v>3.82</v>
      </c>
      <c r="AE2132" s="152">
        <v>1.65</v>
      </c>
      <c r="AF2132" s="152">
        <v>0.7</v>
      </c>
      <c r="AJ2132" s="152">
        <v>0.83</v>
      </c>
      <c r="AK2132" s="156">
        <f t="shared" si="33"/>
        <v>0.14960000000000001</v>
      </c>
      <c r="AL2132" s="151">
        <v>1496</v>
      </c>
      <c r="AM2132" s="151">
        <v>705</v>
      </c>
      <c r="AN2132" s="151">
        <v>1172</v>
      </c>
      <c r="AO2132" s="151">
        <v>328</v>
      </c>
      <c r="DO2132" s="154">
        <v>82.35</v>
      </c>
    </row>
    <row r="2133" spans="1:119">
      <c r="A2133" s="151">
        <v>8210</v>
      </c>
      <c r="B2133" s="152" t="s">
        <v>2859</v>
      </c>
      <c r="C2133" s="152" t="s">
        <v>2919</v>
      </c>
      <c r="D2133" s="152" t="s">
        <v>3507</v>
      </c>
      <c r="E2133" s="152" t="s">
        <v>3508</v>
      </c>
      <c r="F2133" s="152" t="s">
        <v>10579</v>
      </c>
      <c r="L2133" s="153" t="s">
        <v>3509</v>
      </c>
      <c r="M2133" s="153" t="s">
        <v>3780</v>
      </c>
      <c r="O2133" s="151">
        <v>2519</v>
      </c>
      <c r="P2133" s="152">
        <v>66.33</v>
      </c>
      <c r="Q2133" s="152">
        <v>-164.11</v>
      </c>
      <c r="R2133" s="152" t="s">
        <v>2027</v>
      </c>
      <c r="S2133" s="152" t="s">
        <v>2716</v>
      </c>
      <c r="T2133" s="152">
        <v>48.28</v>
      </c>
      <c r="U2133" s="152">
        <v>2.99</v>
      </c>
      <c r="V2133" s="152">
        <v>17.64</v>
      </c>
      <c r="X2133" s="152">
        <v>7.35</v>
      </c>
      <c r="AA2133" s="152">
        <v>3.87</v>
      </c>
      <c r="AB2133" s="152">
        <v>0.09</v>
      </c>
      <c r="AC2133" s="152">
        <v>11.85</v>
      </c>
      <c r="AD2133" s="152">
        <v>4.2699999999999996</v>
      </c>
      <c r="AE2133" s="152">
        <v>1.48</v>
      </c>
      <c r="AF2133" s="152">
        <v>0.64</v>
      </c>
      <c r="AJ2133" s="152">
        <v>1.36</v>
      </c>
      <c r="AK2133" s="156">
        <f t="shared" si="33"/>
        <v>0.21640000000000001</v>
      </c>
      <c r="AL2133" s="151">
        <v>2164</v>
      </c>
      <c r="AM2133" s="151">
        <v>944</v>
      </c>
      <c r="AN2133" s="151">
        <v>1236</v>
      </c>
      <c r="AO2133" s="151">
        <v>407</v>
      </c>
      <c r="DO2133" s="154">
        <v>84.77</v>
      </c>
    </row>
    <row r="2134" spans="1:119">
      <c r="A2134" s="151">
        <v>8211</v>
      </c>
      <c r="B2134" s="152" t="s">
        <v>2859</v>
      </c>
      <c r="C2134" s="152" t="s">
        <v>2919</v>
      </c>
      <c r="D2134" s="152" t="s">
        <v>3507</v>
      </c>
      <c r="E2134" s="152" t="s">
        <v>3508</v>
      </c>
      <c r="F2134" s="152" t="s">
        <v>10580</v>
      </c>
      <c r="L2134" s="153" t="s">
        <v>3509</v>
      </c>
      <c r="M2134" s="153" t="s">
        <v>3510</v>
      </c>
      <c r="O2134" s="151">
        <v>2519</v>
      </c>
      <c r="P2134" s="152">
        <v>66.33</v>
      </c>
      <c r="Q2134" s="152">
        <v>-164.11</v>
      </c>
      <c r="R2134" s="152" t="s">
        <v>2027</v>
      </c>
      <c r="S2134" s="152" t="s">
        <v>2716</v>
      </c>
      <c r="T2134" s="152">
        <v>47.45</v>
      </c>
      <c r="U2134" s="152">
        <v>2.93</v>
      </c>
      <c r="V2134" s="152">
        <v>16.59</v>
      </c>
      <c r="X2134" s="152">
        <v>10.02</v>
      </c>
      <c r="AA2134" s="152">
        <v>4.9400000000000004</v>
      </c>
      <c r="AB2134" s="152">
        <v>0.1</v>
      </c>
      <c r="AC2134" s="152">
        <v>10.17</v>
      </c>
      <c r="AD2134" s="152">
        <v>3.95</v>
      </c>
      <c r="AE2134" s="152">
        <v>1.58</v>
      </c>
      <c r="AF2134" s="152">
        <v>0.73</v>
      </c>
      <c r="AJ2134" s="152">
        <v>1.26</v>
      </c>
      <c r="AK2134" s="156">
        <f t="shared" si="33"/>
        <v>0.10390000000000001</v>
      </c>
      <c r="AL2134" s="151">
        <v>1039</v>
      </c>
      <c r="AM2134" s="151">
        <v>756</v>
      </c>
      <c r="AN2134" s="151">
        <v>1545</v>
      </c>
      <c r="AO2134" s="151">
        <v>344</v>
      </c>
      <c r="DO2134" s="154">
        <v>81.73</v>
      </c>
    </row>
    <row r="2135" spans="1:119">
      <c r="A2135" s="151">
        <v>8212</v>
      </c>
      <c r="B2135" s="152" t="s">
        <v>2859</v>
      </c>
      <c r="C2135" s="152" t="s">
        <v>2919</v>
      </c>
      <c r="D2135" s="152" t="s">
        <v>3507</v>
      </c>
      <c r="E2135" s="152" t="s">
        <v>3508</v>
      </c>
      <c r="F2135" s="152" t="s">
        <v>10581</v>
      </c>
      <c r="L2135" s="153" t="s">
        <v>3509</v>
      </c>
      <c r="M2135" s="153" t="s">
        <v>3759</v>
      </c>
      <c r="O2135" s="151">
        <v>2519</v>
      </c>
      <c r="P2135" s="152">
        <v>66.33</v>
      </c>
      <c r="Q2135" s="152">
        <v>-164.11</v>
      </c>
      <c r="R2135" s="152" t="s">
        <v>2027</v>
      </c>
      <c r="S2135" s="152" t="s">
        <v>2716</v>
      </c>
      <c r="T2135" s="152">
        <v>48.2</v>
      </c>
      <c r="U2135" s="152">
        <v>2.83</v>
      </c>
      <c r="V2135" s="152">
        <v>16.510000000000002</v>
      </c>
      <c r="X2135" s="152">
        <v>10.1</v>
      </c>
      <c r="AA2135" s="152">
        <v>4.5599999999999996</v>
      </c>
      <c r="AB2135" s="152">
        <v>0.11</v>
      </c>
      <c r="AC2135" s="152">
        <v>10.38</v>
      </c>
      <c r="AD2135" s="152">
        <v>4.53</v>
      </c>
      <c r="AE2135" s="152">
        <v>1.61</v>
      </c>
      <c r="AF2135" s="152">
        <v>0.63</v>
      </c>
      <c r="AJ2135" s="152">
        <v>0.76</v>
      </c>
      <c r="AK2135" s="156">
        <f t="shared" si="33"/>
        <v>1.01E-2</v>
      </c>
      <c r="AL2135" s="151">
        <v>101</v>
      </c>
      <c r="AM2135" s="151">
        <v>632</v>
      </c>
      <c r="AN2135" s="151">
        <v>908</v>
      </c>
      <c r="AO2135" s="151">
        <v>278</v>
      </c>
      <c r="DO2135" s="154">
        <v>80.95</v>
      </c>
    </row>
    <row r="2136" spans="1:119">
      <c r="A2136" s="151">
        <v>8213</v>
      </c>
      <c r="B2136" s="152" t="s">
        <v>2859</v>
      </c>
      <c r="C2136" s="152" t="s">
        <v>2919</v>
      </c>
      <c r="D2136" s="152" t="s">
        <v>3507</v>
      </c>
      <c r="E2136" s="152" t="s">
        <v>3508</v>
      </c>
      <c r="F2136" s="152" t="s">
        <v>10582</v>
      </c>
      <c r="L2136" s="153" t="s">
        <v>3509</v>
      </c>
      <c r="M2136" s="153" t="s">
        <v>3638</v>
      </c>
      <c r="O2136" s="151">
        <v>2519</v>
      </c>
      <c r="P2136" s="152">
        <v>66.33</v>
      </c>
      <c r="Q2136" s="152">
        <v>-164.11</v>
      </c>
      <c r="R2136" s="152" t="s">
        <v>2027</v>
      </c>
      <c r="S2136" s="152" t="s">
        <v>2716</v>
      </c>
      <c r="T2136" s="152">
        <v>47.88</v>
      </c>
      <c r="U2136" s="152">
        <v>2.93</v>
      </c>
      <c r="V2136" s="152">
        <v>16.57</v>
      </c>
      <c r="X2136" s="152">
        <v>10.029999999999999</v>
      </c>
      <c r="AA2136" s="152">
        <v>4.3899999999999997</v>
      </c>
      <c r="AB2136" s="152">
        <v>0.14000000000000001</v>
      </c>
      <c r="AC2136" s="152">
        <v>10.54</v>
      </c>
      <c r="AD2136" s="152">
        <v>4.4800000000000004</v>
      </c>
      <c r="AE2136" s="152">
        <v>1.52</v>
      </c>
      <c r="AF2136" s="152">
        <v>0.61</v>
      </c>
      <c r="AJ2136" s="152">
        <v>1.01</v>
      </c>
      <c r="AK2136" s="156">
        <f t="shared" si="33"/>
        <v>4.4200000000000003E-2</v>
      </c>
      <c r="AL2136" s="151">
        <v>442</v>
      </c>
      <c r="AM2136" s="151">
        <v>645</v>
      </c>
      <c r="AN2136" s="151">
        <v>1293</v>
      </c>
      <c r="AO2136" s="151">
        <v>291</v>
      </c>
      <c r="DO2136" s="154">
        <v>81.12</v>
      </c>
    </row>
    <row r="2137" spans="1:119">
      <c r="A2137" s="151">
        <v>8214</v>
      </c>
      <c r="B2137" s="152" t="s">
        <v>2859</v>
      </c>
      <c r="C2137" s="152" t="s">
        <v>2919</v>
      </c>
      <c r="D2137" s="152" t="s">
        <v>3507</v>
      </c>
      <c r="E2137" s="152" t="s">
        <v>3508</v>
      </c>
      <c r="F2137" s="152" t="s">
        <v>10583</v>
      </c>
      <c r="L2137" s="153" t="s">
        <v>3509</v>
      </c>
      <c r="M2137" s="153" t="s">
        <v>3064</v>
      </c>
      <c r="O2137" s="151">
        <v>2519</v>
      </c>
      <c r="P2137" s="152">
        <v>66.33</v>
      </c>
      <c r="Q2137" s="152">
        <v>-164.11</v>
      </c>
      <c r="R2137" s="152" t="s">
        <v>2027</v>
      </c>
      <c r="S2137" s="152" t="s">
        <v>2716</v>
      </c>
      <c r="T2137" s="152">
        <v>49.61</v>
      </c>
      <c r="U2137" s="152">
        <v>3.08</v>
      </c>
      <c r="V2137" s="152">
        <v>16.670000000000002</v>
      </c>
      <c r="X2137" s="152">
        <v>10.27</v>
      </c>
      <c r="AA2137" s="152">
        <v>4.4800000000000004</v>
      </c>
      <c r="AB2137" s="152">
        <v>0.13</v>
      </c>
      <c r="AC2137" s="152">
        <v>10.57</v>
      </c>
      <c r="AD2137" s="152">
        <v>3.3</v>
      </c>
      <c r="AE2137" s="152">
        <v>1.53</v>
      </c>
      <c r="AF2137" s="152">
        <v>0.61</v>
      </c>
      <c r="AJ2137" s="152">
        <v>1.32</v>
      </c>
      <c r="AK2137" s="156">
        <f t="shared" si="33"/>
        <v>9.1600000000000001E-2</v>
      </c>
      <c r="AL2137" s="151">
        <v>916</v>
      </c>
      <c r="AM2137" s="151">
        <v>690</v>
      </c>
      <c r="AN2137" s="151">
        <v>1355</v>
      </c>
      <c r="AO2137" s="151">
        <v>297</v>
      </c>
      <c r="DO2137" s="154">
        <v>80.34</v>
      </c>
    </row>
    <row r="2138" spans="1:119">
      <c r="A2138" s="151">
        <v>8215</v>
      </c>
      <c r="B2138" s="152" t="s">
        <v>2859</v>
      </c>
      <c r="C2138" s="152" t="s">
        <v>2919</v>
      </c>
      <c r="D2138" s="152" t="s">
        <v>3507</v>
      </c>
      <c r="E2138" s="152" t="s">
        <v>3508</v>
      </c>
      <c r="F2138" s="152" t="s">
        <v>10584</v>
      </c>
      <c r="L2138" s="153" t="s">
        <v>3509</v>
      </c>
      <c r="M2138" s="153" t="s">
        <v>3574</v>
      </c>
      <c r="O2138" s="151">
        <v>2519</v>
      </c>
      <c r="P2138" s="152">
        <v>66.33</v>
      </c>
      <c r="Q2138" s="152">
        <v>-164.11</v>
      </c>
      <c r="R2138" s="152" t="s">
        <v>2027</v>
      </c>
      <c r="S2138" s="152" t="s">
        <v>2716</v>
      </c>
      <c r="T2138" s="152">
        <v>48.05</v>
      </c>
      <c r="U2138" s="152">
        <v>3.29</v>
      </c>
      <c r="V2138" s="152">
        <v>16.55</v>
      </c>
      <c r="X2138" s="152">
        <v>10.029999999999999</v>
      </c>
      <c r="AA2138" s="152">
        <v>4.9000000000000004</v>
      </c>
      <c r="AB2138" s="152">
        <v>0.16</v>
      </c>
      <c r="AC2138" s="152">
        <v>10.74</v>
      </c>
      <c r="AD2138" s="152">
        <v>3.13</v>
      </c>
      <c r="AE2138" s="152">
        <v>1.58</v>
      </c>
      <c r="AF2138" s="152">
        <v>0.57999999999999996</v>
      </c>
      <c r="AJ2138" s="152">
        <v>1.35</v>
      </c>
      <c r="AK2138" s="156">
        <f t="shared" si="33"/>
        <v>8.72E-2</v>
      </c>
      <c r="AL2138" s="151">
        <v>872</v>
      </c>
      <c r="AM2138" s="151">
        <v>767</v>
      </c>
      <c r="AN2138" s="151">
        <v>1511</v>
      </c>
      <c r="AO2138" s="151">
        <v>384</v>
      </c>
      <c r="DO2138" s="154">
        <v>80.81</v>
      </c>
    </row>
    <row r="2139" spans="1:119">
      <c r="A2139" s="151">
        <v>8216</v>
      </c>
      <c r="B2139" s="152" t="s">
        <v>2859</v>
      </c>
      <c r="C2139" s="152" t="s">
        <v>2919</v>
      </c>
      <c r="D2139" s="152" t="s">
        <v>3507</v>
      </c>
      <c r="E2139" s="152" t="s">
        <v>3508</v>
      </c>
      <c r="F2139" s="152" t="s">
        <v>10585</v>
      </c>
      <c r="L2139" s="153" t="s">
        <v>3509</v>
      </c>
      <c r="M2139" s="153" t="s">
        <v>3706</v>
      </c>
      <c r="O2139" s="151">
        <v>2519</v>
      </c>
      <c r="P2139" s="152">
        <v>66.33</v>
      </c>
      <c r="Q2139" s="152">
        <v>-164.11</v>
      </c>
      <c r="R2139" s="152" t="s">
        <v>2027</v>
      </c>
      <c r="S2139" s="152" t="s">
        <v>2716</v>
      </c>
      <c r="T2139" s="152">
        <v>48.05</v>
      </c>
      <c r="U2139" s="152">
        <v>3.29</v>
      </c>
      <c r="V2139" s="152">
        <v>16.55</v>
      </c>
      <c r="X2139" s="152">
        <v>10.029999999999999</v>
      </c>
      <c r="AA2139" s="152">
        <v>4.9000000000000004</v>
      </c>
      <c r="AB2139" s="152">
        <v>0.16</v>
      </c>
      <c r="AC2139" s="152">
        <v>10.74</v>
      </c>
      <c r="AD2139" s="152">
        <v>3.13</v>
      </c>
      <c r="AE2139" s="152">
        <v>1.58</v>
      </c>
      <c r="AF2139" s="152">
        <v>0.57999999999999996</v>
      </c>
      <c r="AJ2139" s="152">
        <v>1.35</v>
      </c>
      <c r="AK2139" s="156">
        <f t="shared" si="33"/>
        <v>8.8499999999999995E-2</v>
      </c>
      <c r="AL2139" s="151">
        <v>885</v>
      </c>
      <c r="AM2139" s="151">
        <v>763</v>
      </c>
      <c r="AN2139" s="151">
        <v>1487</v>
      </c>
      <c r="AO2139" s="151">
        <v>380</v>
      </c>
      <c r="DO2139" s="154">
        <v>80.81</v>
      </c>
    </row>
    <row r="2140" spans="1:119">
      <c r="A2140" s="151">
        <v>8217</v>
      </c>
      <c r="B2140" s="152" t="s">
        <v>2859</v>
      </c>
      <c r="C2140" s="152" t="s">
        <v>2919</v>
      </c>
      <c r="D2140" s="152" t="s">
        <v>3507</v>
      </c>
      <c r="E2140" s="152" t="s">
        <v>3508</v>
      </c>
      <c r="F2140" s="152" t="s">
        <v>10586</v>
      </c>
      <c r="L2140" s="153" t="s">
        <v>3509</v>
      </c>
      <c r="M2140" s="153" t="s">
        <v>3945</v>
      </c>
      <c r="O2140" s="151">
        <v>2519</v>
      </c>
      <c r="P2140" s="152">
        <v>66.33</v>
      </c>
      <c r="Q2140" s="152">
        <v>-164.11</v>
      </c>
      <c r="R2140" s="152" t="s">
        <v>2027</v>
      </c>
      <c r="S2140" s="152" t="s">
        <v>2716</v>
      </c>
      <c r="T2140" s="152">
        <v>48.74</v>
      </c>
      <c r="U2140" s="152">
        <v>2.95</v>
      </c>
      <c r="V2140" s="152">
        <v>16.149999999999999</v>
      </c>
      <c r="X2140" s="152">
        <v>10.4</v>
      </c>
      <c r="AA2140" s="152">
        <v>4.88</v>
      </c>
      <c r="AB2140" s="152">
        <v>0.16</v>
      </c>
      <c r="AC2140" s="152">
        <v>10.23</v>
      </c>
      <c r="AD2140" s="152">
        <v>3.85</v>
      </c>
      <c r="AE2140" s="152">
        <v>1.6</v>
      </c>
      <c r="AF2140" s="152">
        <v>0.55000000000000004</v>
      </c>
      <c r="AJ2140" s="152">
        <v>1.24</v>
      </c>
      <c r="AK2140" s="156">
        <f t="shared" si="33"/>
        <v>3.27E-2</v>
      </c>
      <c r="AL2140" s="151">
        <v>327</v>
      </c>
      <c r="AM2140" s="151">
        <v>728</v>
      </c>
      <c r="AN2140" s="151">
        <v>1469</v>
      </c>
      <c r="AO2140" s="151">
        <v>363</v>
      </c>
      <c r="DO2140" s="154">
        <v>81.02</v>
      </c>
    </row>
    <row r="2141" spans="1:119">
      <c r="A2141" s="151">
        <v>8218</v>
      </c>
      <c r="B2141" s="152" t="s">
        <v>2859</v>
      </c>
      <c r="C2141" s="152" t="s">
        <v>2919</v>
      </c>
      <c r="D2141" s="152" t="s">
        <v>3507</v>
      </c>
      <c r="E2141" s="152" t="s">
        <v>3508</v>
      </c>
      <c r="F2141" s="152" t="s">
        <v>10587</v>
      </c>
      <c r="L2141" s="153" t="s">
        <v>3779</v>
      </c>
      <c r="M2141" s="153" t="s">
        <v>3097</v>
      </c>
      <c r="O2141" s="151">
        <v>2519</v>
      </c>
      <c r="P2141" s="152">
        <v>66.33</v>
      </c>
      <c r="Q2141" s="152">
        <v>-164.11</v>
      </c>
      <c r="R2141" s="152" t="s">
        <v>2027</v>
      </c>
      <c r="S2141" s="152" t="s">
        <v>2716</v>
      </c>
      <c r="T2141" s="152">
        <v>48.27</v>
      </c>
      <c r="U2141" s="152">
        <v>3.39</v>
      </c>
      <c r="V2141" s="152">
        <v>17.559999999999999</v>
      </c>
      <c r="X2141" s="152">
        <v>9.82</v>
      </c>
      <c r="AA2141" s="152">
        <v>3.64</v>
      </c>
      <c r="AB2141" s="152">
        <v>0.16</v>
      </c>
      <c r="AC2141" s="152">
        <v>10.97</v>
      </c>
      <c r="AD2141" s="152">
        <v>3.29</v>
      </c>
      <c r="AE2141" s="152">
        <v>1.79</v>
      </c>
      <c r="AF2141" s="152">
        <v>0.65</v>
      </c>
      <c r="AJ2141" s="152">
        <v>1.36</v>
      </c>
      <c r="AK2141" s="156">
        <f t="shared" si="33"/>
        <v>0.1195</v>
      </c>
      <c r="AL2141" s="151">
        <v>1195</v>
      </c>
      <c r="AM2141" s="151">
        <v>935</v>
      </c>
      <c r="AN2141" s="151">
        <v>1635</v>
      </c>
      <c r="AO2141" s="151">
        <v>457</v>
      </c>
      <c r="DO2141" s="154">
        <v>81.25</v>
      </c>
    </row>
    <row r="2142" spans="1:119">
      <c r="A2142" s="151">
        <v>8219</v>
      </c>
      <c r="B2142" s="152" t="s">
        <v>2859</v>
      </c>
      <c r="C2142" s="152" t="s">
        <v>2919</v>
      </c>
      <c r="D2142" s="152" t="s">
        <v>3507</v>
      </c>
      <c r="E2142" s="152" t="s">
        <v>3508</v>
      </c>
      <c r="F2142" s="152" t="s">
        <v>10588</v>
      </c>
      <c r="L2142" s="153" t="s">
        <v>3779</v>
      </c>
      <c r="M2142" s="153" t="s">
        <v>3923</v>
      </c>
      <c r="O2142" s="151">
        <v>2519</v>
      </c>
      <c r="P2142" s="152">
        <v>66.33</v>
      </c>
      <c r="Q2142" s="152">
        <v>-164.11</v>
      </c>
      <c r="R2142" s="152" t="s">
        <v>2027</v>
      </c>
      <c r="S2142" s="152" t="s">
        <v>2716</v>
      </c>
      <c r="T2142" s="152">
        <v>48.7</v>
      </c>
      <c r="U2142" s="152">
        <v>3.2</v>
      </c>
      <c r="V2142" s="152">
        <v>16.72</v>
      </c>
      <c r="X2142" s="152">
        <v>9.5</v>
      </c>
      <c r="AA2142" s="152">
        <v>4.7</v>
      </c>
      <c r="AB2142" s="152">
        <v>0.12</v>
      </c>
      <c r="AC2142" s="152">
        <v>10.73</v>
      </c>
      <c r="AD2142" s="152">
        <v>4.0999999999999996</v>
      </c>
      <c r="AE2142" s="152">
        <v>1.56</v>
      </c>
      <c r="AF2142" s="152">
        <v>0.64</v>
      </c>
      <c r="AJ2142" s="152">
        <v>1.19</v>
      </c>
      <c r="AK2142" s="156">
        <f t="shared" si="33"/>
        <v>0.14760000000000001</v>
      </c>
      <c r="AL2142" s="151">
        <v>1476</v>
      </c>
      <c r="AM2142" s="151">
        <v>741</v>
      </c>
      <c r="AN2142" s="151">
        <v>1301</v>
      </c>
      <c r="AO2142" s="151">
        <v>348</v>
      </c>
      <c r="DO2142" s="154">
        <v>82.14</v>
      </c>
    </row>
    <row r="2143" spans="1:119">
      <c r="A2143" s="151">
        <v>8220</v>
      </c>
      <c r="B2143" s="152" t="s">
        <v>2859</v>
      </c>
      <c r="C2143" s="152" t="s">
        <v>2919</v>
      </c>
      <c r="D2143" s="152" t="s">
        <v>3507</v>
      </c>
      <c r="E2143" s="152" t="s">
        <v>3508</v>
      </c>
      <c r="F2143" s="152" t="s">
        <v>10589</v>
      </c>
      <c r="L2143" s="153" t="s">
        <v>3779</v>
      </c>
      <c r="M2143" s="153" t="s">
        <v>3118</v>
      </c>
      <c r="O2143" s="151">
        <v>2519</v>
      </c>
      <c r="P2143" s="152">
        <v>66.33</v>
      </c>
      <c r="Q2143" s="152">
        <v>-164.11</v>
      </c>
      <c r="R2143" s="152" t="s">
        <v>2027</v>
      </c>
      <c r="S2143" s="152" t="s">
        <v>2716</v>
      </c>
      <c r="T2143" s="152">
        <v>49.13</v>
      </c>
      <c r="U2143" s="152">
        <v>2.9</v>
      </c>
      <c r="V2143" s="152">
        <v>16.59</v>
      </c>
      <c r="X2143" s="152">
        <v>9.92</v>
      </c>
      <c r="AA2143" s="152">
        <v>6.4</v>
      </c>
      <c r="AB2143" s="152">
        <v>0.18</v>
      </c>
      <c r="AC2143" s="152">
        <v>9.42</v>
      </c>
      <c r="AD2143" s="152">
        <v>3.35</v>
      </c>
      <c r="AE2143" s="152">
        <v>1.61</v>
      </c>
      <c r="AF2143" s="152">
        <v>0.45</v>
      </c>
      <c r="AJ2143" s="152">
        <v>1.22</v>
      </c>
      <c r="AK2143" s="156">
        <f t="shared" si="33"/>
        <v>7.8E-2</v>
      </c>
      <c r="AL2143" s="151">
        <v>780</v>
      </c>
      <c r="AM2143" s="151">
        <v>727</v>
      </c>
      <c r="AN2143" s="151">
        <v>1460</v>
      </c>
      <c r="AO2143" s="151">
        <v>330</v>
      </c>
      <c r="DO2143" s="154">
        <v>80.92</v>
      </c>
    </row>
    <row r="2144" spans="1:119">
      <c r="A2144" s="151">
        <v>8221</v>
      </c>
      <c r="B2144" s="152" t="s">
        <v>2859</v>
      </c>
      <c r="C2144" s="152" t="s">
        <v>2919</v>
      </c>
      <c r="D2144" s="152" t="s">
        <v>3507</v>
      </c>
      <c r="E2144" s="152" t="s">
        <v>3508</v>
      </c>
      <c r="F2144" s="152" t="s">
        <v>10590</v>
      </c>
      <c r="L2144" s="153" t="s">
        <v>3779</v>
      </c>
      <c r="M2144" s="153" t="s">
        <v>3997</v>
      </c>
      <c r="O2144" s="151">
        <v>2519</v>
      </c>
      <c r="P2144" s="152">
        <v>66.33</v>
      </c>
      <c r="Q2144" s="152">
        <v>-164.11</v>
      </c>
      <c r="R2144" s="152" t="s">
        <v>2027</v>
      </c>
      <c r="S2144" s="152" t="s">
        <v>2716</v>
      </c>
      <c r="T2144" s="152">
        <v>48.89</v>
      </c>
      <c r="U2144" s="152">
        <v>2.93</v>
      </c>
      <c r="V2144" s="152">
        <v>16.29</v>
      </c>
      <c r="X2144" s="152">
        <v>10.81</v>
      </c>
      <c r="AA2144" s="152">
        <v>5.31</v>
      </c>
      <c r="AB2144" s="152">
        <v>0.2</v>
      </c>
      <c r="AC2144" s="152">
        <v>10.31</v>
      </c>
      <c r="AD2144" s="152">
        <v>3.74</v>
      </c>
      <c r="AE2144" s="152">
        <v>1.6</v>
      </c>
      <c r="AF2144" s="152">
        <v>0.61</v>
      </c>
      <c r="AJ2144" s="152">
        <v>1.1299999999999999</v>
      </c>
      <c r="AK2144" s="156">
        <f t="shared" si="33"/>
        <v>5.7000000000000002E-2</v>
      </c>
      <c r="AL2144" s="151">
        <v>570</v>
      </c>
      <c r="AM2144" s="151">
        <v>678</v>
      </c>
      <c r="AN2144" s="151">
        <v>1392</v>
      </c>
      <c r="AO2144" s="151">
        <v>307</v>
      </c>
      <c r="DO2144" s="154">
        <v>81.040000000000006</v>
      </c>
    </row>
    <row r="2145" spans="1:148">
      <c r="A2145" s="151">
        <v>8222</v>
      </c>
      <c r="B2145" s="152" t="s">
        <v>2859</v>
      </c>
      <c r="C2145" s="152" t="s">
        <v>2919</v>
      </c>
      <c r="D2145" s="152" t="s">
        <v>3507</v>
      </c>
      <c r="E2145" s="152" t="s">
        <v>3508</v>
      </c>
      <c r="F2145" s="152" t="s">
        <v>10591</v>
      </c>
      <c r="L2145" s="153" t="s">
        <v>3779</v>
      </c>
      <c r="M2145" s="153" t="s">
        <v>4022</v>
      </c>
      <c r="O2145" s="151">
        <v>2519</v>
      </c>
      <c r="P2145" s="152">
        <v>66.33</v>
      </c>
      <c r="Q2145" s="152">
        <v>-164.11</v>
      </c>
      <c r="R2145" s="152" t="s">
        <v>2027</v>
      </c>
      <c r="S2145" s="152" t="s">
        <v>2716</v>
      </c>
      <c r="T2145" s="152">
        <v>48.96</v>
      </c>
      <c r="U2145" s="152">
        <v>3.47</v>
      </c>
      <c r="V2145" s="152">
        <v>17.12</v>
      </c>
      <c r="X2145" s="152">
        <v>9.8800000000000008</v>
      </c>
      <c r="AA2145" s="152">
        <v>3.65</v>
      </c>
      <c r="AB2145" s="152">
        <v>0.13</v>
      </c>
      <c r="AC2145" s="152">
        <v>10.54</v>
      </c>
      <c r="AD2145" s="152">
        <v>3.46</v>
      </c>
      <c r="AE2145" s="152">
        <v>1.71</v>
      </c>
      <c r="AF2145" s="152">
        <v>0.67</v>
      </c>
      <c r="AJ2145" s="152">
        <v>1.2</v>
      </c>
      <c r="AK2145" s="156">
        <f t="shared" si="33"/>
        <v>0.11899999999999999</v>
      </c>
      <c r="AL2145" s="151">
        <v>1190</v>
      </c>
      <c r="AM2145" s="151">
        <v>733</v>
      </c>
      <c r="AN2145" s="151">
        <v>1532</v>
      </c>
      <c r="AO2145" s="151">
        <v>335</v>
      </c>
      <c r="DO2145" s="154">
        <v>80.47</v>
      </c>
    </row>
    <row r="2146" spans="1:148">
      <c r="A2146" s="151">
        <v>8223</v>
      </c>
      <c r="B2146" s="152" t="s">
        <v>2859</v>
      </c>
      <c r="C2146" s="152" t="s">
        <v>5492</v>
      </c>
      <c r="D2146" s="152" t="s">
        <v>5493</v>
      </c>
      <c r="E2146" s="152" t="s">
        <v>5494</v>
      </c>
      <c r="F2146" s="152" t="s">
        <v>10592</v>
      </c>
      <c r="H2146" s="151">
        <v>360050</v>
      </c>
      <c r="L2146" s="153" t="s">
        <v>5733</v>
      </c>
      <c r="O2146" s="151">
        <v>3514</v>
      </c>
      <c r="P2146" s="152">
        <v>16.67672</v>
      </c>
      <c r="Q2146" s="152">
        <v>-62.1693</v>
      </c>
      <c r="S2146" s="152" t="s">
        <v>5536</v>
      </c>
      <c r="T2146" s="152">
        <v>72.599999999999994</v>
      </c>
      <c r="U2146" s="152">
        <v>0.22</v>
      </c>
      <c r="V2146" s="152">
        <v>16.3</v>
      </c>
      <c r="X2146" s="152">
        <v>0.5</v>
      </c>
      <c r="AA2146" s="152">
        <v>0.44</v>
      </c>
      <c r="AC2146" s="152">
        <v>1.97</v>
      </c>
      <c r="AD2146" s="152">
        <v>4.91</v>
      </c>
      <c r="AE2146" s="152">
        <v>2.61</v>
      </c>
      <c r="AJ2146" s="152">
        <v>1.5</v>
      </c>
      <c r="AK2146" s="156">
        <f t="shared" si="33"/>
        <v>2E-3</v>
      </c>
      <c r="AL2146" s="151">
        <v>20</v>
      </c>
      <c r="AN2146" s="151">
        <v>18</v>
      </c>
      <c r="AO2146" s="151">
        <v>3610</v>
      </c>
      <c r="DP2146" s="152">
        <v>79</v>
      </c>
      <c r="ED2146" s="152">
        <v>49.22</v>
      </c>
      <c r="EE2146" s="152">
        <v>1</v>
      </c>
      <c r="EF2146" s="152">
        <v>18.670000000000002</v>
      </c>
      <c r="EH2146" s="152">
        <v>9.8083325830000003</v>
      </c>
      <c r="EJ2146" s="152">
        <v>10.9</v>
      </c>
      <c r="EK2146" s="152">
        <v>0.18</v>
      </c>
      <c r="EL2146" s="152">
        <v>5.93</v>
      </c>
      <c r="EM2146" s="152">
        <v>10.93</v>
      </c>
      <c r="EO2146" s="152">
        <v>2.4500000000000002</v>
      </c>
      <c r="EP2146" s="152">
        <v>0.63</v>
      </c>
      <c r="EQ2146" s="152">
        <v>0.12</v>
      </c>
      <c r="ER2146" s="152">
        <v>100</v>
      </c>
    </row>
    <row r="2147" spans="1:148">
      <c r="A2147" s="151">
        <v>8224</v>
      </c>
      <c r="B2147" s="152" t="s">
        <v>2859</v>
      </c>
      <c r="C2147" s="152" t="s">
        <v>5492</v>
      </c>
      <c r="D2147" s="152" t="s">
        <v>5493</v>
      </c>
      <c r="E2147" s="152" t="s">
        <v>5494</v>
      </c>
      <c r="F2147" s="152" t="s">
        <v>10593</v>
      </c>
      <c r="H2147" s="151">
        <v>360050</v>
      </c>
      <c r="L2147" s="153" t="s">
        <v>5535</v>
      </c>
      <c r="O2147" s="151">
        <v>3514</v>
      </c>
      <c r="P2147" s="152">
        <v>16.676220000000001</v>
      </c>
      <c r="Q2147" s="152">
        <v>-62.168300000000002</v>
      </c>
      <c r="S2147" s="152" t="s">
        <v>5536</v>
      </c>
      <c r="T2147" s="152">
        <v>64.599999999999994</v>
      </c>
      <c r="U2147" s="152">
        <v>0.86</v>
      </c>
      <c r="V2147" s="152">
        <v>16.399999999999999</v>
      </c>
      <c r="W2147" s="152">
        <v>8.9999999999999993E-3</v>
      </c>
      <c r="X2147" s="152">
        <v>3.98</v>
      </c>
      <c r="AA2147" s="152">
        <v>0.87</v>
      </c>
      <c r="AC2147" s="152">
        <v>4.53</v>
      </c>
      <c r="AD2147" s="152">
        <v>4.08</v>
      </c>
      <c r="AE2147" s="152">
        <v>1.05</v>
      </c>
      <c r="AJ2147" s="152">
        <v>5.0599999999999996</v>
      </c>
      <c r="AK2147" s="156">
        <f t="shared" si="33"/>
        <v>1.0500000000000001E-2</v>
      </c>
      <c r="AL2147" s="151">
        <v>105</v>
      </c>
      <c r="AN2147" s="151">
        <v>228</v>
      </c>
      <c r="AO2147" s="151">
        <v>3260</v>
      </c>
      <c r="DP2147" s="152">
        <v>62</v>
      </c>
      <c r="ED2147" s="152">
        <v>50.87</v>
      </c>
      <c r="EE2147" s="152">
        <v>0.87</v>
      </c>
      <c r="EF2147" s="152">
        <v>19.2</v>
      </c>
      <c r="EH2147" s="152">
        <v>8.6205345090000005</v>
      </c>
      <c r="EJ2147" s="152">
        <v>9.58</v>
      </c>
      <c r="EK2147" s="152">
        <v>0.18</v>
      </c>
      <c r="EL2147" s="152">
        <v>4.83</v>
      </c>
      <c r="EM2147" s="152">
        <v>10.65</v>
      </c>
      <c r="EO2147" s="152">
        <v>2.73</v>
      </c>
      <c r="EP2147" s="152">
        <v>0.69</v>
      </c>
      <c r="EQ2147" s="152">
        <v>0.13</v>
      </c>
      <c r="ER2147" s="152">
        <v>99.7</v>
      </c>
    </row>
    <row r="2148" spans="1:148">
      <c r="A2148" s="151">
        <v>8225</v>
      </c>
      <c r="B2148" s="152" t="s">
        <v>2859</v>
      </c>
      <c r="C2148" s="152" t="s">
        <v>5492</v>
      </c>
      <c r="D2148" s="152" t="s">
        <v>5493</v>
      </c>
      <c r="E2148" s="152" t="s">
        <v>5494</v>
      </c>
      <c r="F2148" s="152" t="s">
        <v>10594</v>
      </c>
      <c r="H2148" s="151">
        <v>360050</v>
      </c>
      <c r="L2148" s="153" t="s">
        <v>5535</v>
      </c>
      <c r="O2148" s="151">
        <v>3514</v>
      </c>
      <c r="P2148" s="152">
        <v>16.676220000000001</v>
      </c>
      <c r="Q2148" s="152">
        <v>-62.168300000000002</v>
      </c>
      <c r="S2148" s="152" t="s">
        <v>5536</v>
      </c>
      <c r="T2148" s="152">
        <v>63.6</v>
      </c>
      <c r="U2148" s="152">
        <v>0.59</v>
      </c>
      <c r="V2148" s="152">
        <v>16.5</v>
      </c>
      <c r="W2148" s="152">
        <v>8.0000000000000002E-3</v>
      </c>
      <c r="X2148" s="152">
        <v>3.44</v>
      </c>
      <c r="AA2148" s="152">
        <v>0.78</v>
      </c>
      <c r="AC2148" s="152">
        <v>4.24</v>
      </c>
      <c r="AD2148" s="152">
        <v>4.3099999999999996</v>
      </c>
      <c r="AE2148" s="152">
        <v>0.97</v>
      </c>
      <c r="AJ2148" s="152">
        <v>5.08</v>
      </c>
      <c r="AK2148" s="156">
        <f t="shared" si="33"/>
        <v>7.1000000000000004E-3</v>
      </c>
      <c r="AL2148" s="151">
        <v>71</v>
      </c>
      <c r="AN2148" s="151">
        <v>208</v>
      </c>
      <c r="AO2148" s="151">
        <v>2850</v>
      </c>
      <c r="DP2148" s="152">
        <v>63</v>
      </c>
      <c r="ED2148" s="152">
        <v>50.87</v>
      </c>
      <c r="EE2148" s="152">
        <v>0.87</v>
      </c>
      <c r="EF2148" s="152">
        <v>19.2</v>
      </c>
      <c r="EH2148" s="152">
        <v>8.6205345090000005</v>
      </c>
      <c r="EJ2148" s="152">
        <v>9.58</v>
      </c>
      <c r="EK2148" s="152">
        <v>0.18</v>
      </c>
      <c r="EL2148" s="152">
        <v>4.83</v>
      </c>
      <c r="EM2148" s="152">
        <v>10.65</v>
      </c>
      <c r="EO2148" s="152">
        <v>2.73</v>
      </c>
      <c r="EP2148" s="152">
        <v>0.69</v>
      </c>
      <c r="EQ2148" s="152">
        <v>0.13</v>
      </c>
      <c r="ER2148" s="152">
        <v>99.7</v>
      </c>
    </row>
    <row r="2149" spans="1:148">
      <c r="A2149" s="151">
        <v>8226</v>
      </c>
      <c r="B2149" s="152" t="s">
        <v>2859</v>
      </c>
      <c r="C2149" s="152" t="s">
        <v>5492</v>
      </c>
      <c r="D2149" s="152" t="s">
        <v>5493</v>
      </c>
      <c r="E2149" s="152" t="s">
        <v>5494</v>
      </c>
      <c r="F2149" s="152" t="s">
        <v>10595</v>
      </c>
      <c r="H2149" s="151">
        <v>360050</v>
      </c>
      <c r="L2149" s="153" t="s">
        <v>5495</v>
      </c>
      <c r="O2149" s="151">
        <v>3514</v>
      </c>
      <c r="P2149" s="152">
        <v>16.692260000000001</v>
      </c>
      <c r="Q2149" s="152">
        <v>-62.1479</v>
      </c>
      <c r="S2149" s="152" t="s">
        <v>2716</v>
      </c>
      <c r="T2149" s="152">
        <v>58.7</v>
      </c>
      <c r="U2149" s="152">
        <v>0.68</v>
      </c>
      <c r="V2149" s="152">
        <v>15</v>
      </c>
      <c r="X2149" s="152">
        <v>5.57</v>
      </c>
      <c r="AA2149" s="152">
        <v>2.36</v>
      </c>
      <c r="AC2149" s="152">
        <v>5.7</v>
      </c>
      <c r="AD2149" s="152">
        <v>2.13</v>
      </c>
      <c r="AE2149" s="152">
        <v>2.2200000000000002</v>
      </c>
      <c r="AJ2149" s="152">
        <v>5.62</v>
      </c>
      <c r="AK2149" s="156">
        <f t="shared" si="33"/>
        <v>3.1300000000000001E-2</v>
      </c>
      <c r="AL2149" s="151">
        <v>313</v>
      </c>
      <c r="AN2149" s="151">
        <v>395</v>
      </c>
      <c r="AO2149" s="151">
        <v>2530</v>
      </c>
      <c r="DO2149" s="154">
        <v>77</v>
      </c>
      <c r="ED2149" s="152">
        <v>48.06</v>
      </c>
      <c r="EE2149" s="152">
        <v>0.97</v>
      </c>
      <c r="EF2149" s="152">
        <v>18.89</v>
      </c>
      <c r="EH2149" s="152">
        <v>9.5833708269999995</v>
      </c>
      <c r="EJ2149" s="152">
        <v>10.65</v>
      </c>
      <c r="EK2149" s="152">
        <v>0.19</v>
      </c>
      <c r="EL2149" s="152">
        <v>5.33</v>
      </c>
      <c r="EM2149" s="152">
        <v>10.96</v>
      </c>
      <c r="EO2149" s="152">
        <v>2.5299999999999998</v>
      </c>
      <c r="EP2149" s="152">
        <v>0.59</v>
      </c>
      <c r="EQ2149" s="152">
        <v>0.1</v>
      </c>
      <c r="ER2149" s="152">
        <v>98.3</v>
      </c>
    </row>
    <row r="2150" spans="1:148">
      <c r="A2150" s="151">
        <v>8227</v>
      </c>
      <c r="B2150" s="152" t="s">
        <v>2859</v>
      </c>
      <c r="C2150" s="152" t="s">
        <v>5492</v>
      </c>
      <c r="D2150" s="152" t="s">
        <v>5493</v>
      </c>
      <c r="E2150" s="152" t="s">
        <v>5494</v>
      </c>
      <c r="F2150" s="152" t="s">
        <v>10596</v>
      </c>
      <c r="H2150" s="151">
        <v>360050</v>
      </c>
      <c r="L2150" s="153" t="s">
        <v>5567</v>
      </c>
      <c r="O2150" s="151">
        <v>3514</v>
      </c>
      <c r="P2150" s="152">
        <v>16.691310000000001</v>
      </c>
      <c r="Q2150" s="152">
        <v>-62.148699999999998</v>
      </c>
      <c r="S2150" s="152" t="s">
        <v>5536</v>
      </c>
      <c r="T2150" s="152">
        <v>67.599999999999994</v>
      </c>
      <c r="U2150" s="152">
        <v>0.48</v>
      </c>
      <c r="V2150" s="152">
        <v>17</v>
      </c>
      <c r="X2150" s="152">
        <v>0.48</v>
      </c>
      <c r="AA2150" s="152">
        <v>0.02</v>
      </c>
      <c r="AC2150" s="152">
        <v>3.14</v>
      </c>
      <c r="AD2150" s="152">
        <v>4.51</v>
      </c>
      <c r="AE2150" s="152">
        <v>1.58</v>
      </c>
      <c r="AJ2150" s="152">
        <v>6.19</v>
      </c>
      <c r="AK2150" s="156">
        <f t="shared" si="33"/>
        <v>4.3E-3</v>
      </c>
      <c r="AL2150" s="151">
        <v>43</v>
      </c>
      <c r="AN2150" s="151">
        <v>149</v>
      </c>
      <c r="AO2150" s="151">
        <v>3450</v>
      </c>
      <c r="DP2150" s="152">
        <v>66</v>
      </c>
      <c r="ED2150" s="152">
        <v>58.77</v>
      </c>
      <c r="EE2150" s="152">
        <v>0.59</v>
      </c>
      <c r="EF2150" s="152">
        <v>17.95</v>
      </c>
      <c r="EH2150" s="152">
        <v>6.8208404570000001</v>
      </c>
      <c r="EJ2150" s="152">
        <v>7.58</v>
      </c>
      <c r="EK2150" s="152">
        <v>0.19</v>
      </c>
      <c r="EL2150" s="152">
        <v>3.19</v>
      </c>
      <c r="EM2150" s="152">
        <v>7.27</v>
      </c>
      <c r="EO2150" s="152">
        <v>3.52</v>
      </c>
      <c r="EP2150" s="152">
        <v>0.6</v>
      </c>
      <c r="EQ2150" s="152">
        <v>0.15</v>
      </c>
      <c r="ER2150" s="152">
        <v>99.8</v>
      </c>
    </row>
    <row r="2151" spans="1:148">
      <c r="A2151" s="151">
        <v>8228</v>
      </c>
      <c r="B2151" s="152" t="s">
        <v>2859</v>
      </c>
      <c r="C2151" s="152" t="s">
        <v>5492</v>
      </c>
      <c r="D2151" s="152" t="s">
        <v>5493</v>
      </c>
      <c r="E2151" s="152" t="s">
        <v>5494</v>
      </c>
      <c r="F2151" s="152" t="s">
        <v>10597</v>
      </c>
      <c r="H2151" s="151">
        <v>360050</v>
      </c>
      <c r="L2151" s="153" t="s">
        <v>5567</v>
      </c>
      <c r="O2151" s="151">
        <v>3514</v>
      </c>
      <c r="P2151" s="152">
        <v>16.691310000000001</v>
      </c>
      <c r="Q2151" s="152">
        <v>-62.148699999999998</v>
      </c>
      <c r="S2151" s="152" t="s">
        <v>5536</v>
      </c>
      <c r="T2151" s="152">
        <v>67.2</v>
      </c>
      <c r="U2151" s="152">
        <v>0.7</v>
      </c>
      <c r="V2151" s="152">
        <v>16.899999999999999</v>
      </c>
      <c r="X2151" s="152">
        <v>0.46</v>
      </c>
      <c r="AA2151" s="152">
        <v>0.01</v>
      </c>
      <c r="AC2151" s="152">
        <v>3.31</v>
      </c>
      <c r="AD2151" s="152">
        <v>4.49</v>
      </c>
      <c r="AE2151" s="152">
        <v>1.6</v>
      </c>
      <c r="AJ2151" s="152">
        <v>5.48</v>
      </c>
      <c r="AK2151" s="156">
        <f t="shared" si="33"/>
        <v>5.1999999999999998E-3</v>
      </c>
      <c r="AL2151" s="151">
        <v>52</v>
      </c>
      <c r="AN2151" s="151">
        <v>51</v>
      </c>
      <c r="AO2151" s="151">
        <v>3560</v>
      </c>
      <c r="DP2151" s="152">
        <v>65</v>
      </c>
      <c r="ED2151" s="152">
        <v>58.77</v>
      </c>
      <c r="EE2151" s="152">
        <v>0.59</v>
      </c>
      <c r="EF2151" s="152">
        <v>17.95</v>
      </c>
      <c r="EH2151" s="152">
        <v>6.8208404570000001</v>
      </c>
      <c r="EJ2151" s="152">
        <v>7.58</v>
      </c>
      <c r="EK2151" s="152">
        <v>0.19</v>
      </c>
      <c r="EL2151" s="152">
        <v>3.19</v>
      </c>
      <c r="EM2151" s="152">
        <v>7.27</v>
      </c>
      <c r="EO2151" s="152">
        <v>3.52</v>
      </c>
      <c r="EP2151" s="152">
        <v>0.6</v>
      </c>
      <c r="EQ2151" s="152">
        <v>0.15</v>
      </c>
      <c r="ER2151" s="152">
        <v>99.8</v>
      </c>
    </row>
    <row r="2152" spans="1:148">
      <c r="A2152" s="151">
        <v>8229</v>
      </c>
      <c r="B2152" s="152" t="s">
        <v>2859</v>
      </c>
      <c r="C2152" s="152" t="s">
        <v>5492</v>
      </c>
      <c r="D2152" s="152" t="s">
        <v>5493</v>
      </c>
      <c r="E2152" s="152" t="s">
        <v>5494</v>
      </c>
      <c r="F2152" s="152" t="s">
        <v>10598</v>
      </c>
      <c r="H2152" s="151">
        <v>360050</v>
      </c>
      <c r="L2152" s="153" t="s">
        <v>5495</v>
      </c>
      <c r="O2152" s="151">
        <v>3514</v>
      </c>
      <c r="P2152" s="152">
        <v>16.692260000000001</v>
      </c>
      <c r="Q2152" s="152">
        <v>-62.1479</v>
      </c>
      <c r="S2152" s="152" t="s">
        <v>2716</v>
      </c>
      <c r="T2152" s="152">
        <v>60.3</v>
      </c>
      <c r="U2152" s="152">
        <v>0.81</v>
      </c>
      <c r="V2152" s="152">
        <v>15.8</v>
      </c>
      <c r="X2152" s="152">
        <v>5.49</v>
      </c>
      <c r="AA2152" s="152">
        <v>2.8</v>
      </c>
      <c r="AC2152" s="152">
        <v>6.56</v>
      </c>
      <c r="AD2152" s="152">
        <v>1.94</v>
      </c>
      <c r="AE2152" s="152">
        <v>0.32</v>
      </c>
      <c r="AJ2152" s="152">
        <v>5.2</v>
      </c>
      <c r="AK2152" s="156">
        <f t="shared" si="33"/>
        <v>2.5000000000000001E-2</v>
      </c>
      <c r="AL2152" s="151">
        <v>250</v>
      </c>
      <c r="AN2152" s="151">
        <v>270</v>
      </c>
      <c r="AO2152" s="151">
        <v>2310</v>
      </c>
      <c r="DO2152" s="154">
        <v>80</v>
      </c>
      <c r="ED2152" s="152">
        <v>48.06</v>
      </c>
      <c r="EE2152" s="152">
        <v>0.97</v>
      </c>
      <c r="EF2152" s="152">
        <v>18.89</v>
      </c>
      <c r="EH2152" s="152">
        <v>9.5833708269999995</v>
      </c>
      <c r="EJ2152" s="152">
        <v>10.65</v>
      </c>
      <c r="EK2152" s="152">
        <v>0.19</v>
      </c>
      <c r="EL2152" s="152">
        <v>5.33</v>
      </c>
      <c r="EM2152" s="152">
        <v>10.96</v>
      </c>
      <c r="EO2152" s="152">
        <v>2.5299999999999998</v>
      </c>
      <c r="EP2152" s="152">
        <v>0.59</v>
      </c>
      <c r="EQ2152" s="152">
        <v>0.1</v>
      </c>
      <c r="ER2152" s="152">
        <v>98.3</v>
      </c>
    </row>
    <row r="2153" spans="1:148">
      <c r="A2153" s="151">
        <v>8230</v>
      </c>
      <c r="B2153" s="152" t="s">
        <v>2859</v>
      </c>
      <c r="C2153" s="152" t="s">
        <v>5492</v>
      </c>
      <c r="D2153" s="152" t="s">
        <v>5493</v>
      </c>
      <c r="E2153" s="152" t="s">
        <v>5494</v>
      </c>
      <c r="F2153" s="152" t="s">
        <v>10599</v>
      </c>
      <c r="H2153" s="151">
        <v>360050</v>
      </c>
      <c r="L2153" s="153" t="s">
        <v>5567</v>
      </c>
      <c r="O2153" s="151">
        <v>3514</v>
      </c>
      <c r="P2153" s="152">
        <v>16.691310000000001</v>
      </c>
      <c r="Q2153" s="152">
        <v>-62.148699999999998</v>
      </c>
      <c r="S2153" s="152" t="s">
        <v>5536</v>
      </c>
      <c r="T2153" s="152">
        <v>68</v>
      </c>
      <c r="U2153" s="152">
        <v>0.41</v>
      </c>
      <c r="V2153" s="152">
        <v>16.2</v>
      </c>
      <c r="W2153" s="152">
        <v>6.0000000000000001E-3</v>
      </c>
      <c r="X2153" s="152">
        <v>1.4</v>
      </c>
      <c r="AA2153" s="152">
        <v>0.6</v>
      </c>
      <c r="AC2153" s="152">
        <v>4.2</v>
      </c>
      <c r="AD2153" s="152">
        <v>4.2</v>
      </c>
      <c r="AE2153" s="152">
        <v>1.6</v>
      </c>
      <c r="AJ2153" s="152">
        <v>5.7</v>
      </c>
      <c r="AK2153" s="156">
        <f t="shared" si="33"/>
        <v>1.7999999999999999E-2</v>
      </c>
      <c r="AL2153" s="151">
        <v>180</v>
      </c>
      <c r="AN2153" s="151">
        <v>70</v>
      </c>
      <c r="AO2153" s="151">
        <v>3100</v>
      </c>
      <c r="DP2153" s="152">
        <v>76</v>
      </c>
      <c r="ED2153" s="152">
        <v>58.77</v>
      </c>
      <c r="EE2153" s="152">
        <v>0.59</v>
      </c>
      <c r="EF2153" s="152">
        <v>17.95</v>
      </c>
      <c r="EH2153" s="152">
        <v>6.8208404570000001</v>
      </c>
      <c r="EJ2153" s="152">
        <v>7.58</v>
      </c>
      <c r="EK2153" s="152">
        <v>0.19</v>
      </c>
      <c r="EL2153" s="152">
        <v>3.19</v>
      </c>
      <c r="EM2153" s="152">
        <v>7.27</v>
      </c>
      <c r="EO2153" s="152">
        <v>3.52</v>
      </c>
      <c r="EP2153" s="152">
        <v>0.6</v>
      </c>
      <c r="EQ2153" s="152">
        <v>0.15</v>
      </c>
      <c r="ER2153" s="152">
        <v>99.8</v>
      </c>
    </row>
    <row r="2154" spans="1:148">
      <c r="A2154" s="151">
        <v>8231</v>
      </c>
      <c r="B2154" s="152" t="s">
        <v>2859</v>
      </c>
      <c r="C2154" s="152" t="s">
        <v>5492</v>
      </c>
      <c r="D2154" s="152" t="s">
        <v>5493</v>
      </c>
      <c r="E2154" s="152" t="s">
        <v>5494</v>
      </c>
      <c r="F2154" s="152" t="s">
        <v>10600</v>
      </c>
      <c r="H2154" s="151">
        <v>360050</v>
      </c>
      <c r="L2154" s="153" t="s">
        <v>5535</v>
      </c>
      <c r="O2154" s="151">
        <v>3514</v>
      </c>
      <c r="P2154" s="152">
        <v>16.676220000000001</v>
      </c>
      <c r="Q2154" s="152">
        <v>-62.168300000000002</v>
      </c>
      <c r="S2154" s="152" t="s">
        <v>5536</v>
      </c>
      <c r="T2154" s="152">
        <v>63</v>
      </c>
      <c r="U2154" s="152">
        <v>0.62</v>
      </c>
      <c r="V2154" s="152">
        <v>16</v>
      </c>
      <c r="W2154" s="152">
        <v>8.0000000000000002E-3</v>
      </c>
      <c r="X2154" s="152">
        <v>4.2</v>
      </c>
      <c r="AA2154" s="152">
        <v>1.1000000000000001</v>
      </c>
      <c r="AC2154" s="152">
        <v>4.3</v>
      </c>
      <c r="AD2154" s="152">
        <v>3.3</v>
      </c>
      <c r="AE2154" s="152">
        <v>0.9</v>
      </c>
      <c r="AJ2154" s="152">
        <v>5.0999999999999996</v>
      </c>
      <c r="AK2154" s="156">
        <f t="shared" si="33"/>
        <v>1.4E-2</v>
      </c>
      <c r="AL2154" s="151">
        <v>140</v>
      </c>
      <c r="AN2154" s="151">
        <v>310</v>
      </c>
      <c r="AO2154" s="151">
        <v>2520</v>
      </c>
      <c r="DP2154" s="152">
        <v>65</v>
      </c>
      <c r="ED2154" s="152">
        <v>50.87</v>
      </c>
      <c r="EE2154" s="152">
        <v>0.87</v>
      </c>
      <c r="EF2154" s="152">
        <v>19.2</v>
      </c>
      <c r="EH2154" s="152">
        <v>8.6205345090000005</v>
      </c>
      <c r="EJ2154" s="152">
        <v>9.58</v>
      </c>
      <c r="EK2154" s="152">
        <v>0.18</v>
      </c>
      <c r="EL2154" s="152">
        <v>4.83</v>
      </c>
      <c r="EM2154" s="152">
        <v>10.65</v>
      </c>
      <c r="EO2154" s="152">
        <v>2.73</v>
      </c>
      <c r="EP2154" s="152">
        <v>0.69</v>
      </c>
      <c r="EQ2154" s="152">
        <v>0.13</v>
      </c>
      <c r="ER2154" s="152">
        <v>99.7</v>
      </c>
    </row>
    <row r="2155" spans="1:148">
      <c r="A2155" s="151">
        <v>8246</v>
      </c>
      <c r="B2155" s="152" t="s">
        <v>2859</v>
      </c>
      <c r="C2155" s="152" t="s">
        <v>3490</v>
      </c>
      <c r="D2155" s="152" t="s">
        <v>5177</v>
      </c>
      <c r="E2155" s="152" t="s">
        <v>5178</v>
      </c>
      <c r="F2155" s="152" t="s">
        <v>10601</v>
      </c>
      <c r="H2155" s="151">
        <v>323010</v>
      </c>
      <c r="L2155" s="153" t="s">
        <v>5287</v>
      </c>
      <c r="M2155" s="153" t="s">
        <v>5461</v>
      </c>
      <c r="O2155" s="151">
        <v>3518</v>
      </c>
      <c r="P2155" s="152">
        <v>41.665999999999997</v>
      </c>
      <c r="Q2155" s="152">
        <v>-122.03</v>
      </c>
      <c r="R2155" s="152" t="s">
        <v>2027</v>
      </c>
      <c r="S2155" s="152" t="s">
        <v>2716</v>
      </c>
      <c r="T2155" s="152">
        <v>56.66</v>
      </c>
      <c r="U2155" s="152">
        <v>0.65</v>
      </c>
      <c r="V2155" s="152">
        <v>16.8</v>
      </c>
      <c r="X2155" s="152">
        <v>5.0599999999999996</v>
      </c>
      <c r="AA2155" s="152">
        <v>4.08</v>
      </c>
      <c r="AB2155" s="152">
        <v>0.08</v>
      </c>
      <c r="AC2155" s="152">
        <v>8.3000000000000007</v>
      </c>
      <c r="AD2155" s="152">
        <v>2.2200000000000002</v>
      </c>
      <c r="AE2155" s="152">
        <v>0.79</v>
      </c>
      <c r="AF2155" s="152">
        <v>0.14000000000000001</v>
      </c>
      <c r="AJ2155" s="152">
        <v>3.45</v>
      </c>
      <c r="AK2155" s="156">
        <f t="shared" si="33"/>
        <v>5.16E-2</v>
      </c>
      <c r="AL2155" s="151">
        <v>516</v>
      </c>
      <c r="AN2155" s="151">
        <v>810</v>
      </c>
      <c r="AO2155" s="151">
        <v>1320</v>
      </c>
      <c r="AQ2155" s="152">
        <v>18.100000000000001</v>
      </c>
      <c r="AW2155" s="152">
        <v>23</v>
      </c>
      <c r="AY2155" s="151">
        <v>185</v>
      </c>
      <c r="AZ2155" s="152">
        <v>270</v>
      </c>
      <c r="BG2155" s="152">
        <v>18.7</v>
      </c>
      <c r="BH2155" s="152">
        <v>846</v>
      </c>
      <c r="BI2155" s="152">
        <v>9.9</v>
      </c>
      <c r="BJ2155" s="152">
        <v>82.8</v>
      </c>
      <c r="BK2155" s="152">
        <v>3</v>
      </c>
      <c r="BO2155" s="152">
        <v>234</v>
      </c>
      <c r="BP2155" s="152">
        <v>10.3</v>
      </c>
      <c r="BQ2155" s="152">
        <v>31.1</v>
      </c>
      <c r="BR2155" s="152">
        <v>3.2</v>
      </c>
      <c r="BS2155" s="152">
        <v>12.4</v>
      </c>
      <c r="BT2155" s="152">
        <v>2.5</v>
      </c>
      <c r="BU2155" s="152">
        <v>0.9</v>
      </c>
      <c r="BV2155" s="152">
        <v>1.3</v>
      </c>
      <c r="BX2155" s="152">
        <v>1.6</v>
      </c>
      <c r="BZ2155" s="152">
        <v>0.7</v>
      </c>
      <c r="CB2155" s="152">
        <v>1</v>
      </c>
      <c r="CD2155" s="152">
        <v>2.2000000000000002</v>
      </c>
      <c r="CE2155" s="152">
        <v>0.1</v>
      </c>
      <c r="CH2155" s="152">
        <v>5.9</v>
      </c>
      <c r="CJ2155" s="152">
        <v>1.6</v>
      </c>
      <c r="CK2155" s="152">
        <v>1</v>
      </c>
      <c r="CP2155" s="152">
        <v>0.3</v>
      </c>
      <c r="CR2155" s="152">
        <v>2.2400000000000002</v>
      </c>
      <c r="DO2155" s="154">
        <v>87.8</v>
      </c>
    </row>
    <row r="2156" spans="1:148">
      <c r="A2156" s="151">
        <v>8249</v>
      </c>
      <c r="B2156" s="152" t="s">
        <v>2859</v>
      </c>
      <c r="C2156" s="152" t="s">
        <v>3490</v>
      </c>
      <c r="D2156" s="152" t="s">
        <v>5177</v>
      </c>
      <c r="E2156" s="152" t="s">
        <v>5178</v>
      </c>
      <c r="F2156" s="152" t="s">
        <v>10602</v>
      </c>
      <c r="H2156" s="151">
        <v>323010</v>
      </c>
      <c r="L2156" s="153" t="s">
        <v>5287</v>
      </c>
      <c r="M2156" s="153" t="s">
        <v>5365</v>
      </c>
      <c r="O2156" s="151">
        <v>3518</v>
      </c>
      <c r="P2156" s="152">
        <v>41.665999999999997</v>
      </c>
      <c r="Q2156" s="152">
        <v>-122.03</v>
      </c>
      <c r="R2156" s="152" t="s">
        <v>2027</v>
      </c>
      <c r="S2156" s="152" t="s">
        <v>2716</v>
      </c>
      <c r="T2156" s="152">
        <v>54.66</v>
      </c>
      <c r="U2156" s="152">
        <v>0.71</v>
      </c>
      <c r="V2156" s="152">
        <v>15.6</v>
      </c>
      <c r="X2156" s="152">
        <v>4.29</v>
      </c>
      <c r="AA2156" s="152">
        <v>6.38</v>
      </c>
      <c r="AB2156" s="152">
        <v>0.1</v>
      </c>
      <c r="AC2156" s="152">
        <v>12.31</v>
      </c>
      <c r="AD2156" s="152">
        <v>2.52</v>
      </c>
      <c r="AE2156" s="152">
        <v>0.43</v>
      </c>
      <c r="AF2156" s="152">
        <v>0.35</v>
      </c>
      <c r="AJ2156" s="152">
        <v>1.58</v>
      </c>
      <c r="AK2156" s="156">
        <f t="shared" si="33"/>
        <v>3.2000000000000001E-2</v>
      </c>
      <c r="AL2156" s="151">
        <v>320</v>
      </c>
      <c r="AN2156" s="151">
        <v>1480</v>
      </c>
      <c r="AO2156" s="151">
        <v>2580</v>
      </c>
      <c r="AQ2156" s="152">
        <v>14.6</v>
      </c>
      <c r="AW2156" s="152">
        <v>49.3</v>
      </c>
      <c r="AY2156" s="151">
        <v>329</v>
      </c>
      <c r="AZ2156" s="152">
        <v>1775</v>
      </c>
      <c r="BG2156" s="152">
        <v>10.199999999999999</v>
      </c>
      <c r="BH2156" s="152">
        <v>1029</v>
      </c>
      <c r="BI2156" s="152">
        <v>11.6</v>
      </c>
      <c r="BJ2156" s="152">
        <v>81.3</v>
      </c>
      <c r="BK2156" s="152">
        <v>2</v>
      </c>
      <c r="BO2156" s="152">
        <v>126</v>
      </c>
      <c r="BP2156" s="152">
        <v>10.199999999999999</v>
      </c>
      <c r="BQ2156" s="152">
        <v>34.9</v>
      </c>
      <c r="BR2156" s="152">
        <v>4</v>
      </c>
      <c r="BS2156" s="152">
        <v>13.1</v>
      </c>
      <c r="BT2156" s="152">
        <v>3.2</v>
      </c>
      <c r="BU2156" s="152">
        <v>1.1000000000000001</v>
      </c>
      <c r="BV2156" s="152">
        <v>2.9</v>
      </c>
      <c r="BX2156" s="152">
        <v>1.4</v>
      </c>
      <c r="BZ2156" s="152">
        <v>1.5</v>
      </c>
      <c r="CB2156" s="152">
        <v>1.2</v>
      </c>
      <c r="CD2156" s="152">
        <v>2.4</v>
      </c>
      <c r="CH2156" s="152">
        <v>5</v>
      </c>
      <c r="CJ2156" s="152">
        <v>1.7</v>
      </c>
      <c r="CK2156" s="152">
        <v>0.6</v>
      </c>
      <c r="CP2156" s="152">
        <v>0.3</v>
      </c>
      <c r="CR2156" s="152">
        <v>2.2400000000000002</v>
      </c>
      <c r="DO2156" s="154">
        <v>93.1</v>
      </c>
    </row>
    <row r="2157" spans="1:148">
      <c r="A2157" s="151">
        <v>8250</v>
      </c>
      <c r="B2157" s="152" t="s">
        <v>2859</v>
      </c>
      <c r="C2157" s="152" t="s">
        <v>3490</v>
      </c>
      <c r="D2157" s="152" t="s">
        <v>5177</v>
      </c>
      <c r="E2157" s="152" t="s">
        <v>5178</v>
      </c>
      <c r="F2157" s="152" t="s">
        <v>10603</v>
      </c>
      <c r="H2157" s="151">
        <v>323010</v>
      </c>
      <c r="L2157" s="153" t="s">
        <v>5179</v>
      </c>
      <c r="M2157" s="153" t="s">
        <v>5391</v>
      </c>
      <c r="O2157" s="151">
        <v>3518</v>
      </c>
      <c r="P2157" s="152">
        <v>41.665999999999997</v>
      </c>
      <c r="Q2157" s="152">
        <v>-122.03</v>
      </c>
      <c r="R2157" s="152" t="s">
        <v>2027</v>
      </c>
      <c r="S2157" s="152" t="s">
        <v>2716</v>
      </c>
      <c r="T2157" s="152">
        <v>55.17</v>
      </c>
      <c r="U2157" s="152">
        <v>0.6</v>
      </c>
      <c r="V2157" s="152">
        <v>14.69</v>
      </c>
      <c r="X2157" s="152">
        <v>4.4800000000000004</v>
      </c>
      <c r="AA2157" s="152">
        <v>7.51</v>
      </c>
      <c r="AB2157" s="152">
        <v>0.09</v>
      </c>
      <c r="AC2157" s="152">
        <v>11.55</v>
      </c>
      <c r="AD2157" s="152">
        <v>0.98</v>
      </c>
      <c r="AE2157" s="152">
        <v>0.28999999999999998</v>
      </c>
      <c r="AF2157" s="152">
        <v>0.31</v>
      </c>
      <c r="AJ2157" s="152">
        <v>3.34</v>
      </c>
      <c r="AK2157" s="156">
        <f t="shared" si="33"/>
        <v>7.2599999999999998E-2</v>
      </c>
      <c r="AL2157" s="151">
        <v>726</v>
      </c>
      <c r="AN2157" s="151">
        <v>2200</v>
      </c>
      <c r="AO2157" s="151">
        <v>2230</v>
      </c>
      <c r="AQ2157" s="152">
        <v>5.2</v>
      </c>
      <c r="AW2157" s="152">
        <v>27.8</v>
      </c>
      <c r="AY2157" s="151">
        <v>190</v>
      </c>
      <c r="AZ2157" s="152">
        <v>192</v>
      </c>
      <c r="BG2157" s="152">
        <v>3.9</v>
      </c>
      <c r="BH2157" s="152">
        <v>1178</v>
      </c>
      <c r="BI2157" s="152">
        <v>7.1</v>
      </c>
      <c r="BJ2157" s="152">
        <v>62.7</v>
      </c>
      <c r="BK2157" s="152">
        <v>1.4</v>
      </c>
      <c r="BO2157" s="152">
        <v>74</v>
      </c>
      <c r="BP2157" s="152">
        <v>9.3000000000000007</v>
      </c>
      <c r="BQ2157" s="152">
        <v>23.2</v>
      </c>
      <c r="BR2157" s="152">
        <v>2.9</v>
      </c>
      <c r="BS2157" s="152">
        <v>12.3</v>
      </c>
      <c r="BT2157" s="152">
        <v>2.4</v>
      </c>
      <c r="BU2157" s="152">
        <v>0.8</v>
      </c>
      <c r="BV2157" s="152">
        <v>1.6</v>
      </c>
      <c r="BX2157" s="152">
        <v>1.2</v>
      </c>
      <c r="BZ2157" s="152">
        <v>0.4</v>
      </c>
      <c r="CB2157" s="152">
        <v>0.9</v>
      </c>
      <c r="CD2157" s="152">
        <v>1.8</v>
      </c>
      <c r="CE2157" s="152">
        <v>0.06</v>
      </c>
      <c r="CH2157" s="152">
        <v>2.8</v>
      </c>
      <c r="CJ2157" s="152">
        <v>1</v>
      </c>
      <c r="CK2157" s="152">
        <v>0.3</v>
      </c>
      <c r="CP2157" s="152">
        <v>0.3</v>
      </c>
      <c r="CR2157" s="152">
        <v>2.2400000000000002</v>
      </c>
      <c r="CS2157" s="152">
        <v>0.68600000000000005</v>
      </c>
      <c r="DO2157" s="154">
        <v>93.3</v>
      </c>
    </row>
    <row r="2158" spans="1:148">
      <c r="A2158" s="151">
        <v>8251</v>
      </c>
      <c r="B2158" s="152" t="s">
        <v>2859</v>
      </c>
      <c r="C2158" s="152" t="s">
        <v>3490</v>
      </c>
      <c r="D2158" s="152" t="s">
        <v>5177</v>
      </c>
      <c r="E2158" s="152" t="s">
        <v>5178</v>
      </c>
      <c r="F2158" s="152" t="s">
        <v>10604</v>
      </c>
      <c r="H2158" s="151">
        <v>323010</v>
      </c>
      <c r="L2158" s="153" t="s">
        <v>5287</v>
      </c>
      <c r="M2158" s="153" t="s">
        <v>5405</v>
      </c>
      <c r="O2158" s="151">
        <v>3518</v>
      </c>
      <c r="P2158" s="152">
        <v>41.665999999999997</v>
      </c>
      <c r="Q2158" s="152">
        <v>-122.03</v>
      </c>
      <c r="R2158" s="152" t="s">
        <v>2027</v>
      </c>
      <c r="S2158" s="152" t="s">
        <v>2716</v>
      </c>
      <c r="T2158" s="152">
        <v>55.32</v>
      </c>
      <c r="U2158" s="152">
        <v>0.59</v>
      </c>
      <c r="V2158" s="152">
        <v>15.51</v>
      </c>
      <c r="X2158" s="152">
        <v>3.73</v>
      </c>
      <c r="AA2158" s="152">
        <v>6.49</v>
      </c>
      <c r="AB2158" s="152">
        <v>7.0000000000000007E-2</v>
      </c>
      <c r="AC2158" s="152">
        <v>12.49</v>
      </c>
      <c r="AD2158" s="152">
        <v>2.42</v>
      </c>
      <c r="AE2158" s="152">
        <v>0.38</v>
      </c>
      <c r="AF2158" s="152">
        <v>0.18</v>
      </c>
      <c r="AJ2158" s="152">
        <v>3.79</v>
      </c>
      <c r="AK2158" s="156">
        <f t="shared" si="33"/>
        <v>7.5300000000000006E-2</v>
      </c>
      <c r="AL2158" s="151">
        <v>753</v>
      </c>
      <c r="AN2158" s="151">
        <v>1510</v>
      </c>
      <c r="AO2158" s="151">
        <v>1820</v>
      </c>
      <c r="AQ2158" s="152">
        <v>4.3</v>
      </c>
      <c r="AW2158" s="152">
        <v>28.8</v>
      </c>
      <c r="AY2158" s="151">
        <v>198</v>
      </c>
      <c r="AZ2158" s="152">
        <v>394</v>
      </c>
      <c r="BG2158" s="152">
        <v>7.2</v>
      </c>
      <c r="BH2158" s="152">
        <v>860</v>
      </c>
      <c r="BI2158" s="152">
        <v>7.5</v>
      </c>
      <c r="BJ2158" s="152">
        <v>59.9</v>
      </c>
      <c r="BK2158" s="152">
        <v>1.2</v>
      </c>
      <c r="BO2158" s="152">
        <v>91</v>
      </c>
      <c r="BP2158" s="152">
        <v>9.1999999999999993</v>
      </c>
      <c r="BQ2158" s="152">
        <v>27.3</v>
      </c>
      <c r="BR2158" s="152">
        <v>3.1</v>
      </c>
      <c r="BS2158" s="152">
        <v>11.9</v>
      </c>
      <c r="BT2158" s="152">
        <v>1.6</v>
      </c>
      <c r="BU2158" s="152">
        <v>0.8</v>
      </c>
      <c r="BV2158" s="152">
        <v>1.7</v>
      </c>
      <c r="BX2158" s="152">
        <v>1.1000000000000001</v>
      </c>
      <c r="BZ2158" s="152">
        <v>0.6</v>
      </c>
      <c r="CB2158" s="152">
        <v>0.6</v>
      </c>
      <c r="CD2158" s="152">
        <v>1.5</v>
      </c>
      <c r="CE2158" s="152">
        <v>0.08</v>
      </c>
      <c r="CH2158" s="152">
        <v>3.3</v>
      </c>
      <c r="CJ2158" s="152">
        <v>1.1000000000000001</v>
      </c>
      <c r="CK2158" s="152">
        <v>0.4</v>
      </c>
      <c r="CP2158" s="152">
        <v>0.3</v>
      </c>
      <c r="CR2158" s="152">
        <v>2.2400000000000002</v>
      </c>
      <c r="DO2158" s="154">
        <v>93.3</v>
      </c>
    </row>
    <row r="2159" spans="1:148">
      <c r="A2159" s="151">
        <v>8253</v>
      </c>
      <c r="B2159" s="152" t="s">
        <v>2859</v>
      </c>
      <c r="C2159" s="152" t="s">
        <v>3490</v>
      </c>
      <c r="D2159" s="152" t="s">
        <v>5177</v>
      </c>
      <c r="E2159" s="152" t="s">
        <v>5178</v>
      </c>
      <c r="F2159" s="152" t="s">
        <v>10605</v>
      </c>
      <c r="H2159" s="151">
        <v>323010</v>
      </c>
      <c r="L2159" s="153" t="s">
        <v>5287</v>
      </c>
      <c r="M2159" s="153" t="s">
        <v>5322</v>
      </c>
      <c r="O2159" s="151">
        <v>3518</v>
      </c>
      <c r="P2159" s="152">
        <v>41.665999999999997</v>
      </c>
      <c r="Q2159" s="152">
        <v>-122.03</v>
      </c>
      <c r="R2159" s="152" t="s">
        <v>2027</v>
      </c>
      <c r="S2159" s="152" t="s">
        <v>2716</v>
      </c>
      <c r="T2159" s="152">
        <v>54.17</v>
      </c>
      <c r="U2159" s="152">
        <v>0.68</v>
      </c>
      <c r="V2159" s="152">
        <v>14.63</v>
      </c>
      <c r="X2159" s="152">
        <v>4.0999999999999996</v>
      </c>
      <c r="AA2159" s="152">
        <v>5.84</v>
      </c>
      <c r="AB2159" s="152">
        <v>7.0000000000000007E-2</v>
      </c>
      <c r="AC2159" s="152">
        <v>12.58</v>
      </c>
      <c r="AD2159" s="152">
        <v>1.56</v>
      </c>
      <c r="AE2159" s="152">
        <v>0.35</v>
      </c>
      <c r="AF2159" s="152">
        <v>0.35</v>
      </c>
      <c r="AJ2159" s="152">
        <v>4.09</v>
      </c>
      <c r="AK2159" s="156">
        <f t="shared" si="33"/>
        <v>7.4899999999999994E-2</v>
      </c>
      <c r="AL2159" s="151">
        <v>749</v>
      </c>
      <c r="AN2159" s="151">
        <v>2090</v>
      </c>
      <c r="AO2159" s="151">
        <v>2710</v>
      </c>
      <c r="AQ2159" s="152">
        <v>5.3</v>
      </c>
      <c r="AW2159" s="152">
        <v>29.6</v>
      </c>
      <c r="AY2159" s="151">
        <v>212</v>
      </c>
      <c r="AZ2159" s="152">
        <v>387</v>
      </c>
      <c r="BG2159" s="152">
        <v>4</v>
      </c>
      <c r="BH2159" s="152">
        <v>1043</v>
      </c>
      <c r="BI2159" s="152">
        <v>8.3000000000000007</v>
      </c>
      <c r="BJ2159" s="152">
        <v>71.5</v>
      </c>
      <c r="BK2159" s="152">
        <v>1.4</v>
      </c>
      <c r="BO2159" s="152">
        <v>73</v>
      </c>
      <c r="BP2159" s="152">
        <v>10.199999999999999</v>
      </c>
      <c r="BQ2159" s="152">
        <v>25.8</v>
      </c>
      <c r="BR2159" s="152">
        <v>3.4</v>
      </c>
      <c r="BS2159" s="152">
        <v>12.5</v>
      </c>
      <c r="BT2159" s="152">
        <v>1.8</v>
      </c>
      <c r="BU2159" s="152">
        <v>0.7</v>
      </c>
      <c r="BV2159" s="152">
        <v>2</v>
      </c>
      <c r="BX2159" s="152">
        <v>1.4</v>
      </c>
      <c r="BZ2159" s="152">
        <v>1.2</v>
      </c>
      <c r="CB2159" s="152">
        <v>0.8</v>
      </c>
      <c r="CD2159" s="152">
        <v>1.9</v>
      </c>
      <c r="CE2159" s="152">
        <v>0.08</v>
      </c>
      <c r="CH2159" s="152">
        <v>2.9</v>
      </c>
      <c r="CJ2159" s="152">
        <v>1</v>
      </c>
      <c r="CK2159" s="152">
        <v>0.3</v>
      </c>
      <c r="CP2159" s="152">
        <v>0.3</v>
      </c>
      <c r="CR2159" s="152">
        <v>2.2400000000000002</v>
      </c>
      <c r="DO2159" s="154">
        <v>93.4</v>
      </c>
    </row>
    <row r="2160" spans="1:148">
      <c r="A2160" s="151">
        <v>8254</v>
      </c>
      <c r="B2160" s="152" t="s">
        <v>2859</v>
      </c>
      <c r="C2160" s="152" t="s">
        <v>3490</v>
      </c>
      <c r="D2160" s="152" t="s">
        <v>5177</v>
      </c>
      <c r="E2160" s="152" t="s">
        <v>5178</v>
      </c>
      <c r="F2160" s="152" t="s">
        <v>10606</v>
      </c>
      <c r="H2160" s="151">
        <v>323010</v>
      </c>
      <c r="L2160" s="153" t="s">
        <v>5287</v>
      </c>
      <c r="M2160" s="153" t="s">
        <v>5288</v>
      </c>
      <c r="O2160" s="151">
        <v>3518</v>
      </c>
      <c r="P2160" s="152">
        <v>41.665999999999997</v>
      </c>
      <c r="Q2160" s="152">
        <v>-122.03</v>
      </c>
      <c r="R2160" s="152" t="s">
        <v>2027</v>
      </c>
      <c r="S2160" s="152" t="s">
        <v>2716</v>
      </c>
      <c r="T2160" s="152">
        <v>53.85</v>
      </c>
      <c r="U2160" s="152">
        <v>0.68</v>
      </c>
      <c r="V2160" s="152">
        <v>15.05</v>
      </c>
      <c r="X2160" s="152">
        <v>3.91</v>
      </c>
      <c r="AA2160" s="152">
        <v>7.01</v>
      </c>
      <c r="AB2160" s="152">
        <v>7.0000000000000007E-2</v>
      </c>
      <c r="AC2160" s="152">
        <v>12.32</v>
      </c>
      <c r="AD2160" s="152">
        <v>2.02</v>
      </c>
      <c r="AE2160" s="152">
        <v>0.37</v>
      </c>
      <c r="AF2160" s="152">
        <v>0.34</v>
      </c>
      <c r="AJ2160" s="152">
        <v>2.75</v>
      </c>
      <c r="AK2160" s="156">
        <f t="shared" si="33"/>
        <v>4.8500000000000001E-2</v>
      </c>
      <c r="AL2160" s="151">
        <v>485</v>
      </c>
      <c r="AN2160" s="151">
        <v>2020</v>
      </c>
      <c r="AO2160" s="151">
        <v>2610</v>
      </c>
      <c r="AQ2160" s="152">
        <v>4.9000000000000004</v>
      </c>
      <c r="AW2160" s="152">
        <v>36.700000000000003</v>
      </c>
      <c r="AY2160" s="151">
        <v>245</v>
      </c>
      <c r="AZ2160" s="152">
        <v>4170</v>
      </c>
      <c r="BG2160" s="152">
        <v>4.4000000000000004</v>
      </c>
      <c r="BH2160" s="152">
        <v>1071</v>
      </c>
      <c r="BI2160" s="152">
        <v>9.1999999999999993</v>
      </c>
      <c r="BJ2160" s="152">
        <v>77.599999999999994</v>
      </c>
      <c r="BK2160" s="152">
        <v>1.6</v>
      </c>
      <c r="BO2160" s="152">
        <v>80</v>
      </c>
      <c r="BP2160" s="152">
        <v>10.1</v>
      </c>
      <c r="BQ2160" s="152">
        <v>28.6</v>
      </c>
      <c r="BR2160" s="152">
        <v>3.4</v>
      </c>
      <c r="BS2160" s="152">
        <v>14</v>
      </c>
      <c r="BT2160" s="152">
        <v>2.1</v>
      </c>
      <c r="BU2160" s="152">
        <v>0.7</v>
      </c>
      <c r="BV2160" s="152">
        <v>2.1</v>
      </c>
      <c r="BX2160" s="152">
        <v>1.2</v>
      </c>
      <c r="BZ2160" s="152">
        <v>1</v>
      </c>
      <c r="CB2160" s="152">
        <v>1.1000000000000001</v>
      </c>
      <c r="CD2160" s="152">
        <v>1.5</v>
      </c>
      <c r="CE2160" s="152">
        <v>0.12</v>
      </c>
      <c r="CH2160" s="152">
        <v>2.6</v>
      </c>
      <c r="CJ2160" s="152">
        <v>0.9</v>
      </c>
      <c r="CK2160" s="152">
        <v>0.4</v>
      </c>
      <c r="CP2160" s="152">
        <v>0.3</v>
      </c>
      <c r="CR2160" s="152">
        <v>2.2400000000000002</v>
      </c>
      <c r="CS2160" s="152">
        <v>0.93500000000000005</v>
      </c>
      <c r="DO2160" s="154">
        <v>93.4</v>
      </c>
    </row>
    <row r="2161" spans="1:155">
      <c r="A2161" s="151">
        <v>8255</v>
      </c>
      <c r="B2161" s="152" t="s">
        <v>2859</v>
      </c>
      <c r="C2161" s="152" t="s">
        <v>3490</v>
      </c>
      <c r="D2161" s="152" t="s">
        <v>5177</v>
      </c>
      <c r="E2161" s="152" t="s">
        <v>5178</v>
      </c>
      <c r="F2161" s="152" t="s">
        <v>10607</v>
      </c>
      <c r="H2161" s="151">
        <v>323010</v>
      </c>
      <c r="L2161" s="153" t="s">
        <v>5287</v>
      </c>
      <c r="M2161" s="153" t="s">
        <v>5309</v>
      </c>
      <c r="O2161" s="151">
        <v>3518</v>
      </c>
      <c r="P2161" s="152">
        <v>41.665999999999997</v>
      </c>
      <c r="Q2161" s="152">
        <v>-122.03</v>
      </c>
      <c r="R2161" s="152" t="s">
        <v>2027</v>
      </c>
      <c r="S2161" s="152" t="s">
        <v>2716</v>
      </c>
      <c r="T2161" s="152">
        <v>54.05</v>
      </c>
      <c r="U2161" s="152">
        <v>0.69</v>
      </c>
      <c r="V2161" s="152">
        <v>15.18</v>
      </c>
      <c r="X2161" s="152">
        <v>4.6100000000000003</v>
      </c>
      <c r="AA2161" s="152">
        <v>6.95</v>
      </c>
      <c r="AB2161" s="152">
        <v>0.08</v>
      </c>
      <c r="AC2161" s="152">
        <v>9.52</v>
      </c>
      <c r="AD2161" s="152">
        <v>2</v>
      </c>
      <c r="AE2161" s="152">
        <v>0.55000000000000004</v>
      </c>
      <c r="AF2161" s="152">
        <v>0.3</v>
      </c>
      <c r="AJ2161" s="152">
        <v>2.4700000000000002</v>
      </c>
      <c r="AK2161" s="156">
        <f t="shared" si="33"/>
        <v>9.5899999999999999E-2</v>
      </c>
      <c r="AL2161" s="151">
        <v>959</v>
      </c>
      <c r="AN2161" s="151">
        <v>2300</v>
      </c>
      <c r="AO2161" s="151">
        <v>3000</v>
      </c>
      <c r="AQ2161" s="152">
        <v>5</v>
      </c>
      <c r="AW2161" s="152">
        <v>21.4</v>
      </c>
      <c r="AY2161" s="151">
        <v>234</v>
      </c>
      <c r="AZ2161" s="152">
        <v>154</v>
      </c>
      <c r="BG2161" s="152">
        <v>7.8</v>
      </c>
      <c r="BH2161" s="152">
        <v>1073</v>
      </c>
      <c r="BI2161" s="152">
        <v>7.2</v>
      </c>
      <c r="BJ2161" s="152">
        <v>68.3</v>
      </c>
      <c r="BK2161" s="152">
        <v>1.8</v>
      </c>
      <c r="BO2161" s="152">
        <v>102</v>
      </c>
      <c r="BP2161" s="152">
        <v>10.5</v>
      </c>
      <c r="BQ2161" s="152">
        <v>30.1</v>
      </c>
      <c r="BR2161" s="152">
        <v>3.3</v>
      </c>
      <c r="BS2161" s="152">
        <v>13.1</v>
      </c>
      <c r="BT2161" s="152">
        <v>2.6</v>
      </c>
      <c r="BU2161" s="152">
        <v>0.8</v>
      </c>
      <c r="BV2161" s="152">
        <v>1.6</v>
      </c>
      <c r="BX2161" s="152">
        <v>1.5</v>
      </c>
      <c r="BZ2161" s="152">
        <v>1</v>
      </c>
      <c r="CB2161" s="152">
        <v>0.8</v>
      </c>
      <c r="CD2161" s="152">
        <v>1.9</v>
      </c>
      <c r="CE2161" s="152">
        <v>0.04</v>
      </c>
      <c r="CH2161" s="152">
        <v>3.8</v>
      </c>
      <c r="CJ2161" s="152">
        <v>1.1000000000000001</v>
      </c>
      <c r="CK2161" s="152">
        <v>0.4</v>
      </c>
      <c r="CP2161" s="152">
        <v>0.3</v>
      </c>
      <c r="CR2161" s="152">
        <v>2.2400000000000002</v>
      </c>
      <c r="DO2161" s="154">
        <v>93.4</v>
      </c>
    </row>
    <row r="2162" spans="1:155">
      <c r="A2162" s="151">
        <v>8257</v>
      </c>
      <c r="B2162" s="152" t="s">
        <v>2859</v>
      </c>
      <c r="C2162" s="152" t="s">
        <v>3490</v>
      </c>
      <c r="D2162" s="152" t="s">
        <v>5177</v>
      </c>
      <c r="E2162" s="152" t="s">
        <v>5178</v>
      </c>
      <c r="F2162" s="152" t="s">
        <v>10608</v>
      </c>
      <c r="H2162" s="151">
        <v>323010</v>
      </c>
      <c r="L2162" s="153" t="s">
        <v>5287</v>
      </c>
      <c r="M2162" s="153" t="s">
        <v>5341</v>
      </c>
      <c r="O2162" s="151">
        <v>3518</v>
      </c>
      <c r="P2162" s="152">
        <v>41.665999999999997</v>
      </c>
      <c r="Q2162" s="152">
        <v>-122.03</v>
      </c>
      <c r="R2162" s="152" t="s">
        <v>2027</v>
      </c>
      <c r="S2162" s="152" t="s">
        <v>2716</v>
      </c>
      <c r="T2162" s="152">
        <v>54.41</v>
      </c>
      <c r="U2162" s="152">
        <v>0.65</v>
      </c>
      <c r="V2162" s="152">
        <v>14.09</v>
      </c>
      <c r="X2162" s="152">
        <v>4.07</v>
      </c>
      <c r="AA2162" s="152">
        <v>7.17</v>
      </c>
      <c r="AB2162" s="152">
        <v>0.08</v>
      </c>
      <c r="AC2162" s="152">
        <v>11.8</v>
      </c>
      <c r="AD2162" s="152">
        <v>1.94</v>
      </c>
      <c r="AE2162" s="152">
        <v>0.38</v>
      </c>
      <c r="AF2162" s="152">
        <v>0.32</v>
      </c>
      <c r="AJ2162" s="152">
        <v>3.23</v>
      </c>
      <c r="AK2162" s="156">
        <f t="shared" si="33"/>
        <v>6.7799999999999999E-2</v>
      </c>
      <c r="AL2162" s="151">
        <v>678</v>
      </c>
      <c r="AN2162" s="151">
        <v>1860</v>
      </c>
      <c r="AO2162" s="151">
        <v>2430</v>
      </c>
      <c r="AQ2162" s="152">
        <v>4.3</v>
      </c>
      <c r="AW2162" s="152">
        <v>24.9</v>
      </c>
      <c r="AY2162" s="151">
        <v>214</v>
      </c>
      <c r="AZ2162" s="152">
        <v>373</v>
      </c>
      <c r="BG2162" s="152">
        <v>4.7</v>
      </c>
      <c r="BH2162" s="152">
        <v>988</v>
      </c>
      <c r="BI2162" s="152">
        <v>6.8</v>
      </c>
      <c r="BJ2162" s="152">
        <v>57.7</v>
      </c>
      <c r="BK2162" s="152">
        <v>1.5</v>
      </c>
      <c r="BO2162" s="152">
        <v>84</v>
      </c>
      <c r="BP2162" s="152">
        <v>9</v>
      </c>
      <c r="BQ2162" s="152">
        <v>27.2</v>
      </c>
      <c r="BR2162" s="152">
        <v>2.9</v>
      </c>
      <c r="BS2162" s="152">
        <v>11.3</v>
      </c>
      <c r="BT2162" s="152">
        <v>2.2000000000000002</v>
      </c>
      <c r="BU2162" s="152">
        <v>0.7</v>
      </c>
      <c r="BV2162" s="152">
        <v>1.9</v>
      </c>
      <c r="BX2162" s="152">
        <v>1.3</v>
      </c>
      <c r="BZ2162" s="152">
        <v>0.7</v>
      </c>
      <c r="CB2162" s="152">
        <v>0.7</v>
      </c>
      <c r="CD2162" s="152">
        <v>1.6</v>
      </c>
      <c r="CE2162" s="152">
        <v>0.11</v>
      </c>
      <c r="CH2162" s="152">
        <v>3</v>
      </c>
      <c r="CJ2162" s="152">
        <v>0.9</v>
      </c>
      <c r="CK2162" s="152">
        <v>0.4</v>
      </c>
      <c r="CP2162" s="152">
        <v>0.3</v>
      </c>
      <c r="CR2162" s="152">
        <v>2.2400000000000002</v>
      </c>
      <c r="CS2162" s="152">
        <v>0.90400000000000003</v>
      </c>
      <c r="DO2162" s="154">
        <v>93.5</v>
      </c>
    </row>
    <row r="2163" spans="1:155">
      <c r="A2163" s="151">
        <v>8258</v>
      </c>
      <c r="B2163" s="152" t="s">
        <v>2859</v>
      </c>
      <c r="C2163" s="152" t="s">
        <v>3490</v>
      </c>
      <c r="D2163" s="152" t="s">
        <v>5177</v>
      </c>
      <c r="E2163" s="152" t="s">
        <v>5178</v>
      </c>
      <c r="F2163" s="152" t="s">
        <v>10609</v>
      </c>
      <c r="H2163" s="151">
        <v>323010</v>
      </c>
      <c r="L2163" s="153" t="s">
        <v>5185</v>
      </c>
      <c r="M2163" s="153" t="s">
        <v>5430</v>
      </c>
      <c r="O2163" s="151">
        <v>3518</v>
      </c>
      <c r="P2163" s="152">
        <v>41.665999999999997</v>
      </c>
      <c r="Q2163" s="152">
        <v>-122.03</v>
      </c>
      <c r="R2163" s="152" t="s">
        <v>2027</v>
      </c>
      <c r="S2163" s="152" t="s">
        <v>2716</v>
      </c>
      <c r="T2163" s="152">
        <v>55.86</v>
      </c>
      <c r="U2163" s="152">
        <v>0.65</v>
      </c>
      <c r="V2163" s="152">
        <v>13.34</v>
      </c>
      <c r="X2163" s="152">
        <v>3.94</v>
      </c>
      <c r="AA2163" s="152">
        <v>7.52</v>
      </c>
      <c r="AB2163" s="152">
        <v>7.0000000000000007E-2</v>
      </c>
      <c r="AC2163" s="152">
        <v>11.9</v>
      </c>
      <c r="AD2163" s="152">
        <v>2.0499999999999998</v>
      </c>
      <c r="AE2163" s="152">
        <v>0.35</v>
      </c>
      <c r="AF2163" s="152">
        <v>0.32</v>
      </c>
      <c r="AJ2163" s="152">
        <v>3.1</v>
      </c>
      <c r="AK2163" s="156">
        <f t="shared" si="33"/>
        <v>6.6600000000000006E-2</v>
      </c>
      <c r="AL2163" s="151">
        <v>666</v>
      </c>
      <c r="AN2163" s="151">
        <v>2000</v>
      </c>
      <c r="AO2163" s="151">
        <v>2430</v>
      </c>
      <c r="AQ2163" s="152">
        <v>4.0999999999999996</v>
      </c>
      <c r="AW2163" s="152">
        <v>29</v>
      </c>
      <c r="AY2163" s="151">
        <v>194</v>
      </c>
      <c r="AZ2163" s="152">
        <v>225</v>
      </c>
      <c r="BG2163" s="152">
        <v>4.2</v>
      </c>
      <c r="BH2163" s="152">
        <v>995</v>
      </c>
      <c r="BI2163" s="152">
        <v>7.7</v>
      </c>
      <c r="BJ2163" s="152">
        <v>66.8</v>
      </c>
      <c r="BK2163" s="152">
        <v>1.5</v>
      </c>
      <c r="BO2163" s="152">
        <v>75</v>
      </c>
      <c r="BP2163" s="152">
        <v>9.1999999999999993</v>
      </c>
      <c r="BQ2163" s="152">
        <v>24.9</v>
      </c>
      <c r="BR2163" s="152">
        <v>3.2</v>
      </c>
      <c r="BS2163" s="152">
        <v>11.5</v>
      </c>
      <c r="BT2163" s="152">
        <v>1.7</v>
      </c>
      <c r="BU2163" s="152">
        <v>0.8</v>
      </c>
      <c r="BV2163" s="152">
        <v>1.9</v>
      </c>
      <c r="BX2163" s="152">
        <v>1.4</v>
      </c>
      <c r="BZ2163" s="152">
        <v>0.8</v>
      </c>
      <c r="CB2163" s="152">
        <v>0.6</v>
      </c>
      <c r="CD2163" s="152">
        <v>1.5</v>
      </c>
      <c r="CE2163" s="152">
        <v>0.08</v>
      </c>
      <c r="CH2163" s="152">
        <v>2.4</v>
      </c>
      <c r="CJ2163" s="152">
        <v>0.9</v>
      </c>
      <c r="CK2163" s="152">
        <v>0.3</v>
      </c>
      <c r="CP2163" s="152">
        <v>0.3</v>
      </c>
      <c r="CR2163" s="152">
        <v>2.2400000000000002</v>
      </c>
      <c r="DO2163" s="154">
        <v>93.5</v>
      </c>
    </row>
    <row r="2164" spans="1:155">
      <c r="A2164" s="151">
        <v>8259</v>
      </c>
      <c r="B2164" s="152" t="s">
        <v>2859</v>
      </c>
      <c r="C2164" s="152" t="s">
        <v>3490</v>
      </c>
      <c r="D2164" s="152" t="s">
        <v>5177</v>
      </c>
      <c r="E2164" s="152" t="s">
        <v>5178</v>
      </c>
      <c r="F2164" s="152" t="s">
        <v>10610</v>
      </c>
      <c r="H2164" s="151">
        <v>323010</v>
      </c>
      <c r="L2164" s="153" t="s">
        <v>5185</v>
      </c>
      <c r="M2164" s="153" t="s">
        <v>5370</v>
      </c>
      <c r="O2164" s="151">
        <v>3518</v>
      </c>
      <c r="P2164" s="152">
        <v>41.665999999999997</v>
      </c>
      <c r="Q2164" s="152">
        <v>-122.03</v>
      </c>
      <c r="R2164" s="152" t="s">
        <v>2027</v>
      </c>
      <c r="S2164" s="152" t="s">
        <v>2716</v>
      </c>
      <c r="T2164" s="152">
        <v>54.71</v>
      </c>
      <c r="U2164" s="152">
        <v>0.66</v>
      </c>
      <c r="V2164" s="152">
        <v>14.45</v>
      </c>
      <c r="X2164" s="152">
        <v>3.74</v>
      </c>
      <c r="AA2164" s="152">
        <v>7.44</v>
      </c>
      <c r="AB2164" s="152">
        <v>7.0000000000000007E-2</v>
      </c>
      <c r="AC2164" s="152">
        <v>12.2</v>
      </c>
      <c r="AD2164" s="152">
        <v>2.0099999999999998</v>
      </c>
      <c r="AE2164" s="152">
        <v>0.33</v>
      </c>
      <c r="AF2164" s="152">
        <v>0.33</v>
      </c>
      <c r="AJ2164" s="152">
        <v>2.77</v>
      </c>
      <c r="AK2164" s="156">
        <f t="shared" si="33"/>
        <v>7.5600000000000001E-2</v>
      </c>
      <c r="AL2164" s="151">
        <v>756</v>
      </c>
      <c r="AN2164" s="151">
        <v>2080</v>
      </c>
      <c r="AO2164" s="151">
        <v>2550</v>
      </c>
      <c r="AQ2164" s="152">
        <v>3.5</v>
      </c>
      <c r="AW2164" s="152">
        <v>29.7</v>
      </c>
      <c r="AY2164" s="151">
        <v>203</v>
      </c>
      <c r="AZ2164" s="152">
        <v>237</v>
      </c>
      <c r="BG2164" s="152">
        <v>3.6</v>
      </c>
      <c r="BH2164" s="152">
        <v>1040</v>
      </c>
      <c r="BI2164" s="152">
        <v>7.5</v>
      </c>
      <c r="BJ2164" s="152">
        <v>72.2</v>
      </c>
      <c r="BK2164" s="152">
        <v>1.4</v>
      </c>
      <c r="BO2164" s="152">
        <v>67</v>
      </c>
      <c r="BP2164" s="152">
        <v>9.8000000000000007</v>
      </c>
      <c r="BQ2164" s="152">
        <v>24.8</v>
      </c>
      <c r="BR2164" s="152">
        <v>3.3</v>
      </c>
      <c r="BS2164" s="152">
        <v>13.3</v>
      </c>
      <c r="BT2164" s="152">
        <v>2.4</v>
      </c>
      <c r="BU2164" s="152">
        <v>0.8</v>
      </c>
      <c r="BV2164" s="152">
        <v>1.6</v>
      </c>
      <c r="BX2164" s="152">
        <v>1.6</v>
      </c>
      <c r="BZ2164" s="152">
        <v>0.9</v>
      </c>
      <c r="CB2164" s="152">
        <v>0.8</v>
      </c>
      <c r="CD2164" s="152">
        <v>1.6</v>
      </c>
      <c r="CE2164" s="152">
        <v>0.09</v>
      </c>
      <c r="CH2164" s="152">
        <v>2.6</v>
      </c>
      <c r="CJ2164" s="152">
        <v>0.9</v>
      </c>
      <c r="CK2164" s="152">
        <v>0.3</v>
      </c>
      <c r="CP2164" s="152">
        <v>0.3</v>
      </c>
      <c r="CR2164" s="152">
        <v>2.2400000000000002</v>
      </c>
      <c r="DO2164" s="154">
        <v>93.5</v>
      </c>
    </row>
    <row r="2165" spans="1:155">
      <c r="A2165" s="151">
        <v>8260</v>
      </c>
      <c r="B2165" s="152" t="s">
        <v>2859</v>
      </c>
      <c r="C2165" s="152" t="s">
        <v>3490</v>
      </c>
      <c r="D2165" s="152" t="s">
        <v>5177</v>
      </c>
      <c r="E2165" s="152" t="s">
        <v>5178</v>
      </c>
      <c r="F2165" s="152" t="s">
        <v>10611</v>
      </c>
      <c r="H2165" s="151">
        <v>323010</v>
      </c>
      <c r="L2165" s="153" t="s">
        <v>5185</v>
      </c>
      <c r="M2165" s="153" t="s">
        <v>5313</v>
      </c>
      <c r="O2165" s="151">
        <v>3518</v>
      </c>
      <c r="P2165" s="152">
        <v>41.665999999999997</v>
      </c>
      <c r="Q2165" s="152">
        <v>-122.03</v>
      </c>
      <c r="R2165" s="152" t="s">
        <v>2027</v>
      </c>
      <c r="S2165" s="152" t="s">
        <v>2716</v>
      </c>
      <c r="T2165" s="152">
        <v>54.08</v>
      </c>
      <c r="U2165" s="152">
        <v>0.65</v>
      </c>
      <c r="V2165" s="152">
        <v>14.26</v>
      </c>
      <c r="X2165" s="152">
        <v>4.45</v>
      </c>
      <c r="AA2165" s="152">
        <v>7.13</v>
      </c>
      <c r="AB2165" s="152">
        <v>0.08</v>
      </c>
      <c r="AC2165" s="152">
        <v>11.9</v>
      </c>
      <c r="AD2165" s="152">
        <v>1.64</v>
      </c>
      <c r="AE2165" s="152">
        <v>0.3</v>
      </c>
      <c r="AF2165" s="152">
        <v>0.33</v>
      </c>
      <c r="AI2165" s="152">
        <v>99.04</v>
      </c>
      <c r="AJ2165" s="152">
        <v>3.65</v>
      </c>
      <c r="AK2165" s="156">
        <f t="shared" si="33"/>
        <v>6.4699999999999994E-2</v>
      </c>
      <c r="AL2165" s="151">
        <v>647</v>
      </c>
      <c r="AN2165" s="151">
        <v>2200</v>
      </c>
      <c r="AO2165" s="151">
        <v>2750</v>
      </c>
      <c r="AQ2165" s="152">
        <v>2.4</v>
      </c>
      <c r="AW2165" s="152">
        <v>29.1</v>
      </c>
      <c r="AY2165" s="151">
        <v>193</v>
      </c>
      <c r="AZ2165" s="152">
        <v>243</v>
      </c>
      <c r="BG2165" s="152">
        <v>2.8</v>
      </c>
      <c r="BH2165" s="152">
        <v>1029</v>
      </c>
      <c r="BI2165" s="152">
        <v>7.1</v>
      </c>
      <c r="BJ2165" s="152">
        <v>66.3</v>
      </c>
      <c r="BK2165" s="152">
        <v>1.3</v>
      </c>
      <c r="BO2165" s="152">
        <v>54</v>
      </c>
      <c r="BP2165" s="152">
        <v>9.4</v>
      </c>
      <c r="BQ2165" s="152">
        <v>24.5</v>
      </c>
      <c r="BR2165" s="152">
        <v>3.4</v>
      </c>
      <c r="BS2165" s="152">
        <v>11.5</v>
      </c>
      <c r="BT2165" s="152">
        <v>1.9</v>
      </c>
      <c r="BU2165" s="152">
        <v>0.8</v>
      </c>
      <c r="BV2165" s="152">
        <v>1.4</v>
      </c>
      <c r="BX2165" s="152">
        <v>1.1000000000000001</v>
      </c>
      <c r="BZ2165" s="152">
        <v>0.8</v>
      </c>
      <c r="CB2165" s="152">
        <v>0.7</v>
      </c>
      <c r="CD2165" s="152">
        <v>1.8</v>
      </c>
      <c r="CE2165" s="152">
        <v>0.06</v>
      </c>
      <c r="CH2165" s="152">
        <v>2.4</v>
      </c>
      <c r="CJ2165" s="152">
        <v>0.9</v>
      </c>
      <c r="CK2165" s="152">
        <v>0.3</v>
      </c>
      <c r="CP2165" s="152">
        <v>0.3</v>
      </c>
      <c r="CR2165" s="152">
        <v>2.2400000000000002</v>
      </c>
      <c r="CS2165" s="152">
        <v>0.91200000000000003</v>
      </c>
      <c r="DO2165" s="154">
        <v>93.6</v>
      </c>
    </row>
    <row r="2166" spans="1:155">
      <c r="A2166" s="151">
        <v>8261</v>
      </c>
      <c r="B2166" s="152" t="s">
        <v>2859</v>
      </c>
      <c r="C2166" s="152" t="s">
        <v>3490</v>
      </c>
      <c r="D2166" s="152" t="s">
        <v>5177</v>
      </c>
      <c r="E2166" s="152" t="s">
        <v>5178</v>
      </c>
      <c r="F2166" s="152" t="s">
        <v>10612</v>
      </c>
      <c r="H2166" s="151">
        <v>323010</v>
      </c>
      <c r="L2166" s="153" t="s">
        <v>5185</v>
      </c>
      <c r="M2166" s="153" t="s">
        <v>5186</v>
      </c>
      <c r="O2166" s="151">
        <v>3518</v>
      </c>
      <c r="P2166" s="152">
        <v>41.665999999999997</v>
      </c>
      <c r="Q2166" s="152">
        <v>-122.03</v>
      </c>
      <c r="R2166" s="152" t="s">
        <v>2027</v>
      </c>
      <c r="S2166" s="152" t="s">
        <v>2716</v>
      </c>
      <c r="T2166" s="152">
        <v>53.03</v>
      </c>
      <c r="U2166" s="152">
        <v>0.73</v>
      </c>
      <c r="V2166" s="152">
        <v>16.54</v>
      </c>
      <c r="X2166" s="152">
        <v>3.89</v>
      </c>
      <c r="AA2166" s="152">
        <v>4.87</v>
      </c>
      <c r="AB2166" s="152">
        <v>0.08</v>
      </c>
      <c r="AC2166" s="152">
        <v>13.9</v>
      </c>
      <c r="AD2166" s="152">
        <v>2.95</v>
      </c>
      <c r="AE2166" s="152">
        <v>0.36</v>
      </c>
      <c r="AF2166" s="152">
        <v>0.16</v>
      </c>
      <c r="AI2166" s="152">
        <v>97.86</v>
      </c>
      <c r="AJ2166" s="152">
        <v>0.87</v>
      </c>
      <c r="AK2166" s="156">
        <f t="shared" si="33"/>
        <v>4.2500000000000003E-2</v>
      </c>
      <c r="AL2166" s="151">
        <v>425</v>
      </c>
      <c r="AN2166" s="152">
        <v>1910</v>
      </c>
      <c r="AO2166" s="151">
        <v>2430</v>
      </c>
      <c r="AQ2166" s="152">
        <v>4.7</v>
      </c>
      <c r="AW2166" s="152">
        <v>35.299999999999997</v>
      </c>
      <c r="AY2166" s="151">
        <v>229</v>
      </c>
      <c r="AZ2166" s="152">
        <v>599</v>
      </c>
      <c r="BG2166" s="152">
        <v>3.8</v>
      </c>
      <c r="BH2166" s="152">
        <v>1073</v>
      </c>
      <c r="BI2166" s="152">
        <v>8.4</v>
      </c>
      <c r="BJ2166" s="152">
        <v>72.3</v>
      </c>
      <c r="BK2166" s="152">
        <v>1.5</v>
      </c>
      <c r="BO2166" s="152">
        <v>76</v>
      </c>
      <c r="BP2166" s="152">
        <v>10.3</v>
      </c>
      <c r="BQ2166" s="152">
        <v>31.1</v>
      </c>
      <c r="BR2166" s="152">
        <v>3.5</v>
      </c>
      <c r="BS2166" s="152">
        <v>13</v>
      </c>
      <c r="BT2166" s="152">
        <v>2.9</v>
      </c>
      <c r="BU2166" s="152">
        <v>1</v>
      </c>
      <c r="BV2166" s="152">
        <v>1.8</v>
      </c>
      <c r="BX2166" s="152">
        <v>1.9</v>
      </c>
      <c r="BZ2166" s="152">
        <v>0.8</v>
      </c>
      <c r="CB2166" s="152">
        <v>0.5</v>
      </c>
      <c r="CD2166" s="152">
        <v>2.1</v>
      </c>
      <c r="CE2166" s="152">
        <v>7.0000000000000007E-2</v>
      </c>
      <c r="CH2166" s="152">
        <v>2.8</v>
      </c>
      <c r="CJ2166" s="152">
        <v>1</v>
      </c>
      <c r="CK2166" s="152">
        <v>0.4</v>
      </c>
      <c r="CP2166" s="152">
        <v>0.3</v>
      </c>
      <c r="CR2166" s="152">
        <v>2.2400000000000002</v>
      </c>
      <c r="DO2166" s="154">
        <v>93.6</v>
      </c>
    </row>
    <row r="2167" spans="1:155">
      <c r="A2167" s="151">
        <v>8262</v>
      </c>
      <c r="B2167" s="152" t="s">
        <v>2859</v>
      </c>
      <c r="C2167" s="152" t="s">
        <v>3490</v>
      </c>
      <c r="D2167" s="152" t="s">
        <v>5177</v>
      </c>
      <c r="E2167" s="152" t="s">
        <v>5178</v>
      </c>
      <c r="F2167" s="152" t="s">
        <v>10613</v>
      </c>
      <c r="H2167" s="151">
        <v>323010</v>
      </c>
      <c r="L2167" s="153" t="s">
        <v>5179</v>
      </c>
      <c r="M2167" s="153" t="s">
        <v>5180</v>
      </c>
      <c r="O2167" s="151">
        <v>3518</v>
      </c>
      <c r="P2167" s="152">
        <v>41.665999999999997</v>
      </c>
      <c r="Q2167" s="152">
        <v>-122.03</v>
      </c>
      <c r="R2167" s="152" t="s">
        <v>2027</v>
      </c>
      <c r="S2167" s="152" t="s">
        <v>2716</v>
      </c>
      <c r="T2167" s="152">
        <v>53</v>
      </c>
      <c r="U2167" s="152">
        <v>0.77</v>
      </c>
      <c r="V2167" s="152">
        <v>16.95</v>
      </c>
      <c r="X2167" s="152">
        <v>3.55</v>
      </c>
      <c r="AA2167" s="152">
        <v>4.6900000000000004</v>
      </c>
      <c r="AB2167" s="152">
        <v>7.0000000000000007E-2</v>
      </c>
      <c r="AC2167" s="152">
        <v>14.1</v>
      </c>
      <c r="AD2167" s="152">
        <v>2.88</v>
      </c>
      <c r="AE2167" s="152">
        <v>0.34</v>
      </c>
      <c r="AF2167" s="152">
        <v>0.4</v>
      </c>
      <c r="AI2167" s="152">
        <v>98.61</v>
      </c>
      <c r="AJ2167" s="152">
        <v>1.27</v>
      </c>
      <c r="AK2167" s="156">
        <f t="shared" si="33"/>
        <v>2.92E-2</v>
      </c>
      <c r="AL2167" s="151">
        <v>292</v>
      </c>
      <c r="AN2167" s="152">
        <v>1900</v>
      </c>
      <c r="AO2167" s="151">
        <v>3080</v>
      </c>
      <c r="AQ2167" s="152">
        <v>3.8</v>
      </c>
      <c r="AW2167" s="152">
        <v>31.1</v>
      </c>
      <c r="AY2167" s="151">
        <v>261</v>
      </c>
      <c r="AZ2167" s="152">
        <v>848</v>
      </c>
      <c r="BG2167" s="152">
        <v>3.3</v>
      </c>
      <c r="BH2167" s="152">
        <v>1122</v>
      </c>
      <c r="BI2167" s="152">
        <v>6.7</v>
      </c>
      <c r="BJ2167" s="152">
        <v>65.900000000000006</v>
      </c>
      <c r="BK2167" s="152">
        <v>1.4</v>
      </c>
      <c r="BO2167" s="152">
        <v>68</v>
      </c>
      <c r="BP2167" s="152">
        <v>9.6999999999999993</v>
      </c>
      <c r="BQ2167" s="152">
        <v>33</v>
      </c>
      <c r="BR2167" s="152">
        <v>3.3</v>
      </c>
      <c r="BS2167" s="152">
        <v>12.8</v>
      </c>
      <c r="BT2167" s="152">
        <v>1.6</v>
      </c>
      <c r="BU2167" s="152">
        <v>0.8</v>
      </c>
      <c r="BV2167" s="152">
        <v>0.8</v>
      </c>
      <c r="BX2167" s="152">
        <v>1.6</v>
      </c>
      <c r="BZ2167" s="152">
        <v>0.8</v>
      </c>
      <c r="CB2167" s="152">
        <v>0.4</v>
      </c>
      <c r="CD2167" s="152">
        <v>1.9</v>
      </c>
      <c r="CH2167" s="152">
        <v>2.8</v>
      </c>
      <c r="CJ2167" s="152">
        <v>0.9</v>
      </c>
      <c r="CK2167" s="152">
        <v>0.3</v>
      </c>
      <c r="CP2167" s="152">
        <v>0.3</v>
      </c>
      <c r="CR2167" s="152">
        <v>2.2400000000000002</v>
      </c>
      <c r="DO2167" s="154">
        <v>93.7</v>
      </c>
    </row>
    <row r="2168" spans="1:155">
      <c r="A2168" s="151">
        <v>8263</v>
      </c>
      <c r="B2168" s="152" t="s">
        <v>2859</v>
      </c>
      <c r="C2168" s="152" t="s">
        <v>3490</v>
      </c>
      <c r="D2168" s="152" t="s">
        <v>5177</v>
      </c>
      <c r="E2168" s="152" t="s">
        <v>5178</v>
      </c>
      <c r="F2168" s="152" t="s">
        <v>10614</v>
      </c>
      <c r="H2168" s="151">
        <v>323010</v>
      </c>
      <c r="L2168" s="153" t="s">
        <v>5185</v>
      </c>
      <c r="M2168" s="153" t="s">
        <v>5286</v>
      </c>
      <c r="O2168" s="151">
        <v>3518</v>
      </c>
      <c r="P2168" s="152">
        <v>41.665999999999997</v>
      </c>
      <c r="Q2168" s="152">
        <v>-122.03</v>
      </c>
      <c r="R2168" s="152" t="s">
        <v>2027</v>
      </c>
      <c r="S2168" s="152" t="s">
        <v>2716</v>
      </c>
      <c r="T2168" s="152">
        <v>53.85</v>
      </c>
      <c r="U2168" s="152">
        <v>0.74</v>
      </c>
      <c r="V2168" s="152">
        <v>16.25</v>
      </c>
      <c r="X2168" s="152">
        <v>4.16</v>
      </c>
      <c r="AA2168" s="152">
        <v>4.21</v>
      </c>
      <c r="AB2168" s="152">
        <v>0.08</v>
      </c>
      <c r="AC2168" s="152">
        <v>14.2</v>
      </c>
      <c r="AD2168" s="152">
        <v>2.3199999999999998</v>
      </c>
      <c r="AE2168" s="152">
        <v>0.31</v>
      </c>
      <c r="AF2168" s="152">
        <v>0.38</v>
      </c>
      <c r="AI2168" s="152">
        <v>99.47</v>
      </c>
      <c r="AJ2168" s="152">
        <v>2.42</v>
      </c>
      <c r="AK2168" s="156">
        <f t="shared" si="33"/>
        <v>4.8099999999999997E-2</v>
      </c>
      <c r="AL2168" s="151">
        <v>481</v>
      </c>
      <c r="AN2168" s="152">
        <v>2090</v>
      </c>
      <c r="AO2168" s="151">
        <v>2960</v>
      </c>
      <c r="AQ2168" s="152">
        <v>6.9</v>
      </c>
      <c r="AW2168" s="152">
        <v>31.6</v>
      </c>
      <c r="AY2168" s="151">
        <v>301</v>
      </c>
      <c r="AZ2168" s="152">
        <v>506</v>
      </c>
      <c r="BG2168" s="152">
        <v>3.6</v>
      </c>
      <c r="BH2168" s="152">
        <v>1087</v>
      </c>
      <c r="BI2168" s="152">
        <v>7.5</v>
      </c>
      <c r="BJ2168" s="152">
        <v>61.7</v>
      </c>
      <c r="BK2168" s="152">
        <v>1.4</v>
      </c>
      <c r="BO2168" s="152">
        <v>74</v>
      </c>
      <c r="BP2168" s="152">
        <v>9.6</v>
      </c>
      <c r="BQ2168" s="152">
        <v>32.6</v>
      </c>
      <c r="BR2168" s="152">
        <v>3.6</v>
      </c>
      <c r="BS2168" s="152">
        <v>13.2</v>
      </c>
      <c r="BT2168" s="152">
        <v>2.2000000000000002</v>
      </c>
      <c r="BU2168" s="152">
        <v>0.9</v>
      </c>
      <c r="BV2168" s="152">
        <v>1.2</v>
      </c>
      <c r="BX2168" s="152">
        <v>1.5</v>
      </c>
      <c r="BZ2168" s="152">
        <v>0.6</v>
      </c>
      <c r="CB2168" s="152">
        <v>0.6</v>
      </c>
      <c r="CD2168" s="152">
        <v>1.7</v>
      </c>
      <c r="CH2168" s="152">
        <v>3.2</v>
      </c>
      <c r="CJ2168" s="152">
        <v>1</v>
      </c>
      <c r="CK2168" s="152">
        <v>0.4</v>
      </c>
      <c r="CP2168" s="152">
        <v>0.3</v>
      </c>
      <c r="CR2168" s="152">
        <v>2.2400000000000002</v>
      </c>
      <c r="DO2168" s="154">
        <v>93.7</v>
      </c>
    </row>
    <row r="2169" spans="1:155">
      <c r="A2169" s="151">
        <v>8264</v>
      </c>
      <c r="B2169" s="152" t="s">
        <v>2850</v>
      </c>
      <c r="C2169" s="152" t="s">
        <v>2851</v>
      </c>
      <c r="D2169" s="152" t="s">
        <v>5578</v>
      </c>
      <c r="E2169" s="152" t="s">
        <v>5579</v>
      </c>
      <c r="F2169" s="152" t="s">
        <v>10615</v>
      </c>
      <c r="H2169" s="151">
        <v>221113</v>
      </c>
      <c r="J2169" s="151" t="s">
        <v>5689</v>
      </c>
      <c r="L2169" s="153" t="s">
        <v>3934</v>
      </c>
      <c r="M2169" s="153" t="s">
        <v>5690</v>
      </c>
      <c r="O2169" s="151">
        <v>3519</v>
      </c>
      <c r="P2169" s="152">
        <v>12.6609</v>
      </c>
      <c r="Q2169" s="152">
        <v>40.479199999999999</v>
      </c>
      <c r="S2169" s="152" t="s">
        <v>5583</v>
      </c>
      <c r="T2169" s="152">
        <v>71.510000000000005</v>
      </c>
      <c r="U2169" s="152">
        <v>0.28999999999999998</v>
      </c>
      <c r="V2169" s="152">
        <v>9.4600000000000009</v>
      </c>
      <c r="X2169" s="152">
        <v>5.0999999999999996</v>
      </c>
      <c r="AA2169" s="152" t="s">
        <v>2867</v>
      </c>
      <c r="AB2169" s="152">
        <v>0.18</v>
      </c>
      <c r="AC2169" s="152">
        <v>0.18</v>
      </c>
      <c r="AD2169" s="152">
        <v>5.48</v>
      </c>
      <c r="AE2169" s="152">
        <v>4.2300000000000004</v>
      </c>
      <c r="AF2169" s="152" t="s">
        <v>2867</v>
      </c>
      <c r="AJ2169" s="152">
        <v>3.38</v>
      </c>
      <c r="AK2169" s="156">
        <f t="shared" si="33"/>
        <v>5.1999999999999998E-3</v>
      </c>
      <c r="AL2169" s="151">
        <v>52</v>
      </c>
      <c r="AN2169" s="152" t="s">
        <v>2867</v>
      </c>
      <c r="AO2169" s="151">
        <v>2300</v>
      </c>
      <c r="AQ2169" s="152">
        <v>39</v>
      </c>
      <c r="AR2169" s="152">
        <v>8.8000000000000007</v>
      </c>
      <c r="AS2169" s="152">
        <v>12</v>
      </c>
      <c r="AW2169" s="152">
        <v>6.4</v>
      </c>
      <c r="BG2169" s="152">
        <v>151</v>
      </c>
      <c r="BH2169" s="152">
        <v>0.9</v>
      </c>
      <c r="BI2169" s="152">
        <v>93</v>
      </c>
      <c r="BJ2169" s="152">
        <v>1043</v>
      </c>
      <c r="BK2169" s="152">
        <v>157</v>
      </c>
      <c r="BO2169" s="152">
        <v>15</v>
      </c>
      <c r="BP2169" s="152">
        <v>100</v>
      </c>
      <c r="BQ2169" s="152">
        <v>203</v>
      </c>
      <c r="BR2169" s="152">
        <v>23.8</v>
      </c>
      <c r="BS2169" s="152">
        <v>103</v>
      </c>
      <c r="BT2169" s="152">
        <v>19</v>
      </c>
      <c r="BU2169" s="152">
        <v>2.4</v>
      </c>
      <c r="BV2169" s="152">
        <v>24.9</v>
      </c>
      <c r="BW2169" s="152">
        <v>3.9</v>
      </c>
      <c r="BX2169" s="152">
        <v>30.7</v>
      </c>
      <c r="BY2169" s="152">
        <v>4.0999999999999996</v>
      </c>
      <c r="BZ2169" s="152">
        <v>12.5</v>
      </c>
      <c r="CA2169" s="152">
        <v>11.4</v>
      </c>
      <c r="CB2169" s="152">
        <v>1.5</v>
      </c>
      <c r="CC2169" s="152">
        <v>23</v>
      </c>
      <c r="CD2169" s="152">
        <v>11</v>
      </c>
      <c r="CJ2169" s="152">
        <v>10</v>
      </c>
      <c r="CK2169" s="152">
        <v>3</v>
      </c>
      <c r="ED2169" s="152">
        <v>73.3</v>
      </c>
      <c r="EE2169" s="152">
        <v>0.36</v>
      </c>
      <c r="EF2169" s="152">
        <v>9.77</v>
      </c>
      <c r="EH2169" s="152">
        <v>5.8130117879999998</v>
      </c>
      <c r="EJ2169" s="152">
        <v>6.46</v>
      </c>
      <c r="EK2169" s="152">
        <v>0.21</v>
      </c>
      <c r="EM2169" s="152">
        <v>0.28999999999999998</v>
      </c>
      <c r="EO2169" s="152">
        <v>5.96</v>
      </c>
      <c r="EP2169" s="152">
        <v>4.17</v>
      </c>
      <c r="EQ2169" s="152">
        <v>0.01</v>
      </c>
      <c r="ES2169" s="152">
        <v>0.3</v>
      </c>
      <c r="EY2169" s="151">
        <v>80.102423180000002</v>
      </c>
    </row>
    <row r="2170" spans="1:155">
      <c r="A2170" s="151">
        <v>8265</v>
      </c>
      <c r="B2170" s="152" t="s">
        <v>2850</v>
      </c>
      <c r="C2170" s="152" t="s">
        <v>2851</v>
      </c>
      <c r="D2170" s="152" t="s">
        <v>5578</v>
      </c>
      <c r="E2170" s="152" t="s">
        <v>5579</v>
      </c>
      <c r="F2170" s="152" t="s">
        <v>10616</v>
      </c>
      <c r="H2170" s="151">
        <v>221113</v>
      </c>
      <c r="J2170" s="151" t="s">
        <v>5689</v>
      </c>
      <c r="L2170" s="153" t="s">
        <v>3934</v>
      </c>
      <c r="M2170" s="153" t="s">
        <v>5725</v>
      </c>
      <c r="O2170" s="151">
        <v>3519</v>
      </c>
      <c r="P2170" s="152">
        <v>12.6609</v>
      </c>
      <c r="Q2170" s="152">
        <v>40.479199999999999</v>
      </c>
      <c r="S2170" s="152" t="s">
        <v>5583</v>
      </c>
      <c r="T2170" s="152">
        <v>72.430000000000007</v>
      </c>
      <c r="U2170" s="152">
        <v>0.28999999999999998</v>
      </c>
      <c r="V2170" s="152">
        <v>9.19</v>
      </c>
      <c r="X2170" s="152">
        <v>5.0599999999999996</v>
      </c>
      <c r="AA2170" s="152" t="s">
        <v>2867</v>
      </c>
      <c r="AB2170" s="152">
        <v>0.19</v>
      </c>
      <c r="AC2170" s="152">
        <v>0.16</v>
      </c>
      <c r="AD2170" s="152">
        <v>5.42</v>
      </c>
      <c r="AE2170" s="152">
        <v>4.28</v>
      </c>
      <c r="AF2170" s="152" t="s">
        <v>2867</v>
      </c>
      <c r="AJ2170" s="152">
        <v>2.29</v>
      </c>
      <c r="AK2170" s="156">
        <f t="shared" si="33"/>
        <v>8.8999999999999999E-3</v>
      </c>
      <c r="AL2170" s="151">
        <v>89</v>
      </c>
      <c r="AN2170" s="152" t="s">
        <v>2867</v>
      </c>
      <c r="AO2170" s="151">
        <v>2700</v>
      </c>
      <c r="AQ2170" s="152">
        <v>41</v>
      </c>
      <c r="AR2170" s="152">
        <v>8.8000000000000007</v>
      </c>
      <c r="AS2170" s="152">
        <v>12</v>
      </c>
      <c r="AW2170" s="152">
        <v>3.6</v>
      </c>
      <c r="BG2170" s="152">
        <v>161</v>
      </c>
      <c r="BH2170" s="152">
        <v>1</v>
      </c>
      <c r="BI2170" s="152">
        <v>94</v>
      </c>
      <c r="BJ2170" s="152">
        <v>1059</v>
      </c>
      <c r="BK2170" s="152">
        <v>169</v>
      </c>
      <c r="BO2170" s="152">
        <v>14</v>
      </c>
      <c r="BP2170" s="152">
        <v>103</v>
      </c>
      <c r="BQ2170" s="152">
        <v>212</v>
      </c>
      <c r="BR2170" s="152">
        <v>24.6</v>
      </c>
      <c r="BS2170" s="152">
        <v>106</v>
      </c>
      <c r="BT2170" s="152">
        <v>20.8</v>
      </c>
      <c r="BU2170" s="152">
        <v>2.6</v>
      </c>
      <c r="BV2170" s="152">
        <v>24.4</v>
      </c>
      <c r="BW2170" s="152">
        <v>4</v>
      </c>
      <c r="BX2170" s="152">
        <v>30.7</v>
      </c>
      <c r="BY2170" s="152">
        <v>2.9</v>
      </c>
      <c r="BZ2170" s="152">
        <v>12.5</v>
      </c>
      <c r="CA2170" s="152">
        <v>10.9</v>
      </c>
      <c r="CB2170" s="152">
        <v>1.7</v>
      </c>
      <c r="CC2170" s="152">
        <v>23</v>
      </c>
      <c r="CD2170" s="152">
        <v>12</v>
      </c>
      <c r="CJ2170" s="152">
        <v>11</v>
      </c>
      <c r="CK2170" s="152">
        <v>3</v>
      </c>
      <c r="ED2170" s="152">
        <v>73.3</v>
      </c>
      <c r="EE2170" s="152">
        <v>0.36</v>
      </c>
      <c r="EF2170" s="152">
        <v>9.77</v>
      </c>
      <c r="EH2170" s="152">
        <v>5.8130117879999998</v>
      </c>
      <c r="EJ2170" s="152">
        <v>6.46</v>
      </c>
      <c r="EK2170" s="152">
        <v>0.21</v>
      </c>
      <c r="EM2170" s="152">
        <v>0.28999999999999998</v>
      </c>
      <c r="EO2170" s="152">
        <v>5.96</v>
      </c>
      <c r="EP2170" s="152">
        <v>4.17</v>
      </c>
      <c r="EQ2170" s="152">
        <v>0.01</v>
      </c>
      <c r="ES2170" s="152">
        <v>0.3</v>
      </c>
      <c r="EY2170" s="151">
        <v>80.102423180000002</v>
      </c>
    </row>
    <row r="2171" spans="1:155">
      <c r="A2171" s="151">
        <v>8266</v>
      </c>
      <c r="B2171" s="152" t="s">
        <v>2850</v>
      </c>
      <c r="C2171" s="152" t="s">
        <v>2851</v>
      </c>
      <c r="D2171" s="152" t="s">
        <v>5578</v>
      </c>
      <c r="E2171" s="152" t="s">
        <v>5579</v>
      </c>
      <c r="F2171" s="152" t="s">
        <v>10617</v>
      </c>
      <c r="H2171" s="151">
        <v>221113</v>
      </c>
      <c r="J2171" s="151" t="s">
        <v>5689</v>
      </c>
      <c r="L2171" s="153" t="s">
        <v>3934</v>
      </c>
      <c r="M2171" s="153" t="s">
        <v>5743</v>
      </c>
      <c r="O2171" s="151">
        <v>3519</v>
      </c>
      <c r="P2171" s="152">
        <v>12.6609</v>
      </c>
      <c r="Q2171" s="152">
        <v>40.479199999999999</v>
      </c>
      <c r="S2171" s="152" t="s">
        <v>5583</v>
      </c>
      <c r="T2171" s="152">
        <v>72.91</v>
      </c>
      <c r="U2171" s="152">
        <v>0.34</v>
      </c>
      <c r="V2171" s="152">
        <v>8.77</v>
      </c>
      <c r="X2171" s="152">
        <v>5.07</v>
      </c>
      <c r="AA2171" s="152" t="s">
        <v>2867</v>
      </c>
      <c r="AB2171" s="152">
        <v>0.18</v>
      </c>
      <c r="AC2171" s="152">
        <v>0.17</v>
      </c>
      <c r="AD2171" s="152">
        <v>5.49</v>
      </c>
      <c r="AE2171" s="152">
        <v>4.24</v>
      </c>
      <c r="AF2171" s="152" t="s">
        <v>2867</v>
      </c>
      <c r="AJ2171" s="152">
        <v>3.54</v>
      </c>
      <c r="AK2171" s="156">
        <f t="shared" si="33"/>
        <v>3.5999999999999999E-3</v>
      </c>
      <c r="AL2171" s="151">
        <v>36</v>
      </c>
      <c r="AN2171" s="151" t="s">
        <v>2867</v>
      </c>
      <c r="AO2171" s="151">
        <v>2500</v>
      </c>
      <c r="AQ2171" s="152">
        <v>49</v>
      </c>
      <c r="AR2171" s="152">
        <v>9.1</v>
      </c>
      <c r="AS2171" s="152">
        <v>12</v>
      </c>
      <c r="AW2171" s="152">
        <v>3.5</v>
      </c>
      <c r="BG2171" s="152">
        <v>141</v>
      </c>
      <c r="BH2171" s="152">
        <v>1.2</v>
      </c>
      <c r="BI2171" s="152">
        <v>99</v>
      </c>
      <c r="BJ2171" s="152">
        <v>1067</v>
      </c>
      <c r="BK2171" s="152">
        <v>171</v>
      </c>
      <c r="BO2171" s="152">
        <v>14</v>
      </c>
      <c r="BP2171" s="152">
        <v>105</v>
      </c>
      <c r="BQ2171" s="152">
        <v>210</v>
      </c>
      <c r="BR2171" s="152">
        <v>25</v>
      </c>
      <c r="BS2171" s="152">
        <v>109</v>
      </c>
      <c r="BT2171" s="152">
        <v>20.8</v>
      </c>
      <c r="BU2171" s="152">
        <v>2.7</v>
      </c>
      <c r="BV2171" s="152">
        <v>27.7</v>
      </c>
      <c r="BW2171" s="152">
        <v>3.9</v>
      </c>
      <c r="BX2171" s="152">
        <v>32.6</v>
      </c>
      <c r="BY2171" s="152">
        <v>4.2</v>
      </c>
      <c r="BZ2171" s="152">
        <v>13.3</v>
      </c>
      <c r="CA2171" s="152">
        <v>12.6</v>
      </c>
      <c r="CB2171" s="152">
        <v>1.8</v>
      </c>
      <c r="CC2171" s="152">
        <v>26</v>
      </c>
      <c r="CD2171" s="152">
        <v>12</v>
      </c>
      <c r="CJ2171" s="152">
        <v>10</v>
      </c>
      <c r="CK2171" s="152">
        <v>3</v>
      </c>
      <c r="ED2171" s="152">
        <v>73.3</v>
      </c>
      <c r="EE2171" s="152">
        <v>0.36</v>
      </c>
      <c r="EF2171" s="152">
        <v>9.77</v>
      </c>
      <c r="EH2171" s="152">
        <v>5.8130117879999998</v>
      </c>
      <c r="EJ2171" s="152">
        <v>6.46</v>
      </c>
      <c r="EK2171" s="152">
        <v>0.21</v>
      </c>
      <c r="EM2171" s="152">
        <v>0.28999999999999998</v>
      </c>
      <c r="EO2171" s="152">
        <v>5.96</v>
      </c>
      <c r="EP2171" s="152">
        <v>4.17</v>
      </c>
      <c r="EQ2171" s="152">
        <v>0.01</v>
      </c>
      <c r="ES2171" s="152">
        <v>0.3</v>
      </c>
      <c r="EY2171" s="151">
        <v>80.102423180000002</v>
      </c>
    </row>
    <row r="2172" spans="1:155">
      <c r="A2172" s="151">
        <v>8267</v>
      </c>
      <c r="B2172" s="152" t="s">
        <v>2850</v>
      </c>
      <c r="C2172" s="152" t="s">
        <v>2851</v>
      </c>
      <c r="D2172" s="152" t="s">
        <v>5578</v>
      </c>
      <c r="E2172" s="152" t="s">
        <v>5579</v>
      </c>
      <c r="F2172" s="152" t="s">
        <v>10618</v>
      </c>
      <c r="H2172" s="151">
        <v>221113</v>
      </c>
      <c r="J2172" s="151" t="s">
        <v>5689</v>
      </c>
      <c r="L2172" s="153" t="s">
        <v>3934</v>
      </c>
      <c r="M2172" s="153" t="s">
        <v>5718</v>
      </c>
      <c r="O2172" s="151">
        <v>3519</v>
      </c>
      <c r="P2172" s="152">
        <v>12.6609</v>
      </c>
      <c r="Q2172" s="152">
        <v>40.479199999999999</v>
      </c>
      <c r="S2172" s="152" t="s">
        <v>5583</v>
      </c>
      <c r="T2172" s="152">
        <v>72.28</v>
      </c>
      <c r="U2172" s="152">
        <v>0.31</v>
      </c>
      <c r="V2172" s="152">
        <v>9.14</v>
      </c>
      <c r="X2172" s="152">
        <v>5.08</v>
      </c>
      <c r="AA2172" s="152" t="s">
        <v>2867</v>
      </c>
      <c r="AB2172" s="152">
        <v>0.18</v>
      </c>
      <c r="AC2172" s="152">
        <v>0.17</v>
      </c>
      <c r="AD2172" s="152">
        <v>5.47</v>
      </c>
      <c r="AE2172" s="152">
        <v>4.25</v>
      </c>
      <c r="AF2172" s="152" t="s">
        <v>2867</v>
      </c>
      <c r="AJ2172" s="152">
        <v>2.4</v>
      </c>
      <c r="AK2172" s="156">
        <f t="shared" si="33"/>
        <v>6.1999999999999998E-3</v>
      </c>
      <c r="AL2172" s="151">
        <v>62</v>
      </c>
      <c r="AN2172" s="152" t="s">
        <v>2867</v>
      </c>
      <c r="AO2172" s="151">
        <v>2500</v>
      </c>
      <c r="AQ2172" s="152">
        <v>47</v>
      </c>
      <c r="AR2172" s="152">
        <v>9</v>
      </c>
      <c r="AS2172" s="152">
        <v>12</v>
      </c>
      <c r="AW2172" s="152">
        <v>3.3</v>
      </c>
      <c r="BG2172" s="152">
        <v>140</v>
      </c>
      <c r="BH2172" s="152">
        <v>1.2</v>
      </c>
      <c r="BI2172" s="152">
        <v>98</v>
      </c>
      <c r="BJ2172" s="152">
        <v>1047</v>
      </c>
      <c r="BK2172" s="152">
        <v>169</v>
      </c>
      <c r="BO2172" s="152">
        <v>14</v>
      </c>
      <c r="BP2172" s="152">
        <v>104</v>
      </c>
      <c r="BQ2172" s="152">
        <v>210</v>
      </c>
      <c r="BR2172" s="152">
        <v>24.7</v>
      </c>
      <c r="BS2172" s="152">
        <v>109</v>
      </c>
      <c r="BT2172" s="152">
        <v>18.8</v>
      </c>
      <c r="BU2172" s="152">
        <v>2.8</v>
      </c>
      <c r="BV2172" s="152">
        <v>26.5</v>
      </c>
      <c r="BW2172" s="152">
        <v>4.2</v>
      </c>
      <c r="BX2172" s="152">
        <v>33.200000000000003</v>
      </c>
      <c r="BY2172" s="152">
        <v>4.3</v>
      </c>
      <c r="BZ2172" s="152">
        <v>12.6</v>
      </c>
      <c r="CA2172" s="152">
        <v>11.7</v>
      </c>
      <c r="CB2172" s="152">
        <v>1.9</v>
      </c>
      <c r="CC2172" s="152">
        <v>25</v>
      </c>
      <c r="CD2172" s="152">
        <v>13</v>
      </c>
      <c r="CJ2172" s="152">
        <v>10</v>
      </c>
      <c r="CK2172" s="152">
        <v>3</v>
      </c>
      <c r="ED2172" s="152">
        <v>73.3</v>
      </c>
      <c r="EE2172" s="152">
        <v>0.36</v>
      </c>
      <c r="EF2172" s="152">
        <v>9.77</v>
      </c>
      <c r="EH2172" s="152">
        <v>5.8130117879999998</v>
      </c>
      <c r="EJ2172" s="152">
        <v>6.46</v>
      </c>
      <c r="EK2172" s="152">
        <v>0.21</v>
      </c>
      <c r="EM2172" s="152">
        <v>0.28999999999999998</v>
      </c>
      <c r="EO2172" s="152">
        <v>5.96</v>
      </c>
      <c r="EP2172" s="152">
        <v>4.17</v>
      </c>
      <c r="EQ2172" s="152">
        <v>0.01</v>
      </c>
      <c r="ES2172" s="152">
        <v>0.3</v>
      </c>
      <c r="EY2172" s="151">
        <v>80.102423180000002</v>
      </c>
    </row>
    <row r="2173" spans="1:155">
      <c r="A2173" s="151">
        <v>8268</v>
      </c>
      <c r="B2173" s="152" t="s">
        <v>2850</v>
      </c>
      <c r="C2173" s="152" t="s">
        <v>2851</v>
      </c>
      <c r="D2173" s="152" t="s">
        <v>5578</v>
      </c>
      <c r="E2173" s="152" t="s">
        <v>5579</v>
      </c>
      <c r="F2173" s="152" t="s">
        <v>10619</v>
      </c>
      <c r="H2173" s="151">
        <v>221113</v>
      </c>
      <c r="J2173" s="151" t="s">
        <v>5689</v>
      </c>
      <c r="L2173" s="153" t="s">
        <v>3934</v>
      </c>
      <c r="M2173" s="153" t="s">
        <v>5728</v>
      </c>
      <c r="O2173" s="151">
        <v>3519</v>
      </c>
      <c r="P2173" s="152">
        <v>12.6609</v>
      </c>
      <c r="Q2173" s="152">
        <v>40.479199999999999</v>
      </c>
      <c r="S2173" s="152" t="s">
        <v>5583</v>
      </c>
      <c r="T2173" s="152">
        <v>72.55</v>
      </c>
      <c r="U2173" s="152">
        <v>0.55000000000000004</v>
      </c>
      <c r="V2173" s="152">
        <v>5.59</v>
      </c>
      <c r="X2173" s="152">
        <v>6.78</v>
      </c>
      <c r="AA2173" s="152" t="s">
        <v>2867</v>
      </c>
      <c r="AB2173" s="152">
        <v>0.3</v>
      </c>
      <c r="AC2173" s="152">
        <v>0.46</v>
      </c>
      <c r="AD2173" s="152">
        <v>4.78</v>
      </c>
      <c r="AE2173" s="152">
        <v>3.46</v>
      </c>
      <c r="AF2173" s="152" t="s">
        <v>2867</v>
      </c>
      <c r="AH2173" s="152">
        <v>0.25</v>
      </c>
      <c r="AJ2173" s="152">
        <v>3.43</v>
      </c>
      <c r="AK2173" s="156">
        <f t="shared" si="33"/>
        <v>2.8999999999999998E-3</v>
      </c>
      <c r="AL2173" s="151">
        <v>29</v>
      </c>
      <c r="AN2173" s="151" t="s">
        <v>2867</v>
      </c>
      <c r="AO2173" s="151">
        <v>2700</v>
      </c>
      <c r="AQ2173" s="152">
        <v>44</v>
      </c>
      <c r="AR2173" s="152">
        <v>9.4</v>
      </c>
      <c r="AS2173" s="152">
        <v>12</v>
      </c>
      <c r="AW2173" s="152">
        <v>3.4</v>
      </c>
      <c r="BG2173" s="152">
        <v>126</v>
      </c>
      <c r="BH2173" s="152">
        <v>1.5</v>
      </c>
      <c r="BI2173" s="152">
        <v>98</v>
      </c>
      <c r="BJ2173" s="152">
        <v>1041</v>
      </c>
      <c r="BK2173" s="152">
        <v>164</v>
      </c>
      <c r="BO2173" s="152">
        <v>15</v>
      </c>
      <c r="BP2173" s="152">
        <v>103</v>
      </c>
      <c r="BQ2173" s="152">
        <v>205</v>
      </c>
      <c r="BR2173" s="152">
        <v>24.2</v>
      </c>
      <c r="BS2173" s="152">
        <v>105</v>
      </c>
      <c r="BT2173" s="152">
        <v>20.100000000000001</v>
      </c>
      <c r="BU2173" s="152">
        <v>2.7</v>
      </c>
      <c r="BV2173" s="152">
        <v>26.3</v>
      </c>
      <c r="BW2173" s="152">
        <v>3.9</v>
      </c>
      <c r="BX2173" s="152">
        <v>30.6</v>
      </c>
      <c r="BY2173" s="152">
        <v>4</v>
      </c>
      <c r="BZ2173" s="152">
        <v>12.5</v>
      </c>
      <c r="CA2173" s="152">
        <v>11.9</v>
      </c>
      <c r="CB2173" s="152">
        <v>1.8</v>
      </c>
      <c r="CC2173" s="152">
        <v>24</v>
      </c>
      <c r="CD2173" s="152">
        <v>12</v>
      </c>
      <c r="CJ2173" s="152">
        <v>10</v>
      </c>
      <c r="CK2173" s="152">
        <v>3</v>
      </c>
      <c r="ED2173" s="152">
        <v>73.3</v>
      </c>
      <c r="EE2173" s="152">
        <v>0.36</v>
      </c>
      <c r="EF2173" s="152">
        <v>9.77</v>
      </c>
      <c r="EH2173" s="152">
        <v>5.8130117879999998</v>
      </c>
      <c r="EJ2173" s="152">
        <v>6.46</v>
      </c>
      <c r="EK2173" s="152">
        <v>0.21</v>
      </c>
      <c r="EM2173" s="152">
        <v>0.28999999999999998</v>
      </c>
      <c r="EO2173" s="152">
        <v>5.96</v>
      </c>
      <c r="EP2173" s="152">
        <v>4.17</v>
      </c>
      <c r="EQ2173" s="152">
        <v>0.01</v>
      </c>
      <c r="ES2173" s="152">
        <v>0.3</v>
      </c>
      <c r="EY2173" s="151">
        <v>80.102423180000002</v>
      </c>
    </row>
    <row r="2174" spans="1:155">
      <c r="A2174" s="151">
        <v>8269</v>
      </c>
      <c r="B2174" s="152" t="s">
        <v>2850</v>
      </c>
      <c r="C2174" s="152" t="s">
        <v>2851</v>
      </c>
      <c r="D2174" s="152" t="s">
        <v>5578</v>
      </c>
      <c r="E2174" s="152" t="s">
        <v>5579</v>
      </c>
      <c r="F2174" s="152" t="s">
        <v>10620</v>
      </c>
      <c r="H2174" s="151">
        <v>221113</v>
      </c>
      <c r="J2174" s="151" t="s">
        <v>5584</v>
      </c>
      <c r="L2174" s="153" t="s">
        <v>3619</v>
      </c>
      <c r="M2174" s="153" t="s">
        <v>5624</v>
      </c>
      <c r="O2174" s="151">
        <v>3519</v>
      </c>
      <c r="P2174" s="152">
        <v>12.6609</v>
      </c>
      <c r="Q2174" s="152">
        <v>40.479199999999999</v>
      </c>
      <c r="S2174" s="152" t="s">
        <v>5583</v>
      </c>
      <c r="T2174" s="152">
        <v>70.45</v>
      </c>
      <c r="U2174" s="152">
        <v>0.45</v>
      </c>
      <c r="V2174" s="152">
        <v>8.23</v>
      </c>
      <c r="X2174" s="152">
        <v>4.91</v>
      </c>
      <c r="AA2174" s="152" t="s">
        <v>2867</v>
      </c>
      <c r="AB2174" s="152">
        <v>0.19</v>
      </c>
      <c r="AC2174" s="152">
        <v>0.12</v>
      </c>
      <c r="AD2174" s="152">
        <v>4.9000000000000004</v>
      </c>
      <c r="AE2174" s="152">
        <v>4.0599999999999996</v>
      </c>
      <c r="AF2174" s="152" t="s">
        <v>2867</v>
      </c>
      <c r="AH2174" s="152">
        <v>0.24</v>
      </c>
      <c r="AJ2174" s="152">
        <v>5.79</v>
      </c>
      <c r="AK2174" s="156">
        <f t="shared" si="33"/>
        <v>3.2000000000000002E-3</v>
      </c>
      <c r="AL2174" s="151">
        <v>32</v>
      </c>
      <c r="AN2174" s="151">
        <v>200.09360369999999</v>
      </c>
      <c r="AQ2174" s="152">
        <v>51</v>
      </c>
      <c r="AR2174" s="152">
        <v>9.1</v>
      </c>
      <c r="AS2174" s="152">
        <v>13</v>
      </c>
      <c r="AW2174" s="152">
        <v>4</v>
      </c>
      <c r="BG2174" s="152">
        <v>185</v>
      </c>
      <c r="BH2174" s="152">
        <v>0.7</v>
      </c>
      <c r="BI2174" s="152">
        <v>104</v>
      </c>
      <c r="BJ2174" s="152">
        <v>1173</v>
      </c>
      <c r="BK2174" s="152">
        <v>190</v>
      </c>
      <c r="BO2174" s="152">
        <v>16</v>
      </c>
      <c r="BP2174" s="152">
        <v>115</v>
      </c>
      <c r="BQ2174" s="152">
        <v>237</v>
      </c>
      <c r="BR2174" s="152">
        <v>27.8</v>
      </c>
      <c r="BS2174" s="152">
        <v>115</v>
      </c>
      <c r="BT2174" s="152">
        <v>22.1</v>
      </c>
      <c r="BU2174" s="152">
        <v>2.7</v>
      </c>
      <c r="BV2174" s="152">
        <v>35.299999999999997</v>
      </c>
      <c r="BW2174" s="152">
        <v>4.9000000000000004</v>
      </c>
      <c r="BX2174" s="152">
        <v>27.5</v>
      </c>
      <c r="BY2174" s="152">
        <v>4.3</v>
      </c>
      <c r="CA2174" s="152">
        <v>0.4</v>
      </c>
      <c r="CC2174" s="152">
        <v>28</v>
      </c>
      <c r="CD2174" s="152">
        <v>12</v>
      </c>
      <c r="CJ2174" s="152">
        <v>11</v>
      </c>
      <c r="CK2174" s="152">
        <v>3</v>
      </c>
      <c r="ED2174" s="152">
        <v>72.91</v>
      </c>
      <c r="EE2174" s="152">
        <v>0.35</v>
      </c>
      <c r="EF2174" s="152">
        <v>9.7100000000000009</v>
      </c>
      <c r="EH2174" s="152">
        <v>5.804013318</v>
      </c>
      <c r="EJ2174" s="152">
        <v>6.45</v>
      </c>
      <c r="EK2174" s="152">
        <v>0.21</v>
      </c>
      <c r="EM2174" s="152">
        <v>0.28000000000000003</v>
      </c>
      <c r="EO2174" s="152">
        <v>6.01</v>
      </c>
      <c r="EP2174" s="152">
        <v>4.3</v>
      </c>
      <c r="EQ2174" s="152">
        <v>0.01</v>
      </c>
      <c r="ES2174" s="152">
        <v>0.21</v>
      </c>
      <c r="EY2174" s="151">
        <v>80.102423180000002</v>
      </c>
    </row>
    <row r="2175" spans="1:155">
      <c r="A2175" s="151">
        <v>8270</v>
      </c>
      <c r="B2175" s="152" t="s">
        <v>2850</v>
      </c>
      <c r="C2175" s="152" t="s">
        <v>2851</v>
      </c>
      <c r="D2175" s="152" t="s">
        <v>5578</v>
      </c>
      <c r="E2175" s="152" t="s">
        <v>5579</v>
      </c>
      <c r="F2175" s="152" t="s">
        <v>10621</v>
      </c>
      <c r="H2175" s="151">
        <v>221113</v>
      </c>
      <c r="J2175" s="151" t="s">
        <v>5584</v>
      </c>
      <c r="L2175" s="153" t="s">
        <v>3619</v>
      </c>
      <c r="M2175" s="153" t="s">
        <v>5621</v>
      </c>
      <c r="O2175" s="151">
        <v>3519</v>
      </c>
      <c r="P2175" s="152">
        <v>12.6609</v>
      </c>
      <c r="Q2175" s="152">
        <v>40.479199999999999</v>
      </c>
      <c r="S2175" s="152" t="s">
        <v>5583</v>
      </c>
      <c r="T2175" s="152">
        <v>70.400000000000006</v>
      </c>
      <c r="U2175" s="152">
        <v>0.47</v>
      </c>
      <c r="V2175" s="152">
        <v>8.32</v>
      </c>
      <c r="X2175" s="152">
        <v>5.07</v>
      </c>
      <c r="AA2175" s="152" t="s">
        <v>2867</v>
      </c>
      <c r="AB2175" s="152">
        <v>0.16</v>
      </c>
      <c r="AC2175" s="152">
        <v>0.22</v>
      </c>
      <c r="AD2175" s="152">
        <v>5.13</v>
      </c>
      <c r="AE2175" s="152">
        <v>4.0599999999999996</v>
      </c>
      <c r="AF2175" s="152" t="s">
        <v>2867</v>
      </c>
      <c r="AH2175" s="152">
        <v>0.26</v>
      </c>
      <c r="AJ2175" s="152">
        <v>5.57</v>
      </c>
      <c r="AK2175" s="156">
        <f t="shared" si="33"/>
        <v>7.1000000000000004E-3</v>
      </c>
      <c r="AL2175" s="151">
        <v>71</v>
      </c>
      <c r="AN2175" s="151" t="s">
        <v>2867</v>
      </c>
      <c r="AO2175" s="151">
        <v>2500</v>
      </c>
      <c r="AQ2175" s="152">
        <v>35</v>
      </c>
      <c r="AR2175" s="152">
        <v>8</v>
      </c>
      <c r="AS2175" s="152">
        <v>11</v>
      </c>
      <c r="AW2175" s="152">
        <v>3.8</v>
      </c>
      <c r="BG2175" s="152">
        <v>176</v>
      </c>
      <c r="BH2175" s="152">
        <v>0.9</v>
      </c>
      <c r="BI2175" s="152">
        <v>106</v>
      </c>
      <c r="BJ2175" s="152">
        <v>1152</v>
      </c>
      <c r="BK2175" s="152">
        <v>198</v>
      </c>
      <c r="BO2175" s="152">
        <v>16</v>
      </c>
      <c r="BP2175" s="152">
        <v>119</v>
      </c>
      <c r="BQ2175" s="152">
        <v>244</v>
      </c>
      <c r="BR2175" s="152">
        <v>28.1</v>
      </c>
      <c r="BS2175" s="152">
        <v>121</v>
      </c>
      <c r="BT2175" s="152">
        <v>24.3</v>
      </c>
      <c r="BU2175" s="152">
        <v>2.9</v>
      </c>
      <c r="BV2175" s="152">
        <v>35.9</v>
      </c>
      <c r="BW2175" s="152">
        <v>5</v>
      </c>
      <c r="BX2175" s="152">
        <v>28.5</v>
      </c>
      <c r="BY2175" s="152">
        <v>4.7</v>
      </c>
      <c r="CA2175" s="152">
        <v>3.1</v>
      </c>
      <c r="CC2175" s="152">
        <v>28</v>
      </c>
      <c r="CD2175" s="152">
        <v>14</v>
      </c>
      <c r="CJ2175" s="152">
        <v>11</v>
      </c>
      <c r="CK2175" s="152">
        <v>3</v>
      </c>
      <c r="ED2175" s="152">
        <v>72.91</v>
      </c>
      <c r="EE2175" s="152">
        <v>0.35</v>
      </c>
      <c r="EF2175" s="152">
        <v>9.7100000000000009</v>
      </c>
      <c r="EH2175" s="152">
        <v>5.804013318</v>
      </c>
      <c r="EJ2175" s="152">
        <v>6.45</v>
      </c>
      <c r="EK2175" s="152">
        <v>0.21</v>
      </c>
      <c r="EM2175" s="152">
        <v>0.28000000000000003</v>
      </c>
      <c r="EO2175" s="152">
        <v>6.01</v>
      </c>
      <c r="EP2175" s="152">
        <v>4.3</v>
      </c>
      <c r="EQ2175" s="152">
        <v>0.01</v>
      </c>
      <c r="ES2175" s="152">
        <v>0.21</v>
      </c>
      <c r="EY2175" s="151">
        <v>80.102423180000002</v>
      </c>
    </row>
    <row r="2176" spans="1:155">
      <c r="A2176" s="151">
        <v>8271</v>
      </c>
      <c r="B2176" s="152" t="s">
        <v>2850</v>
      </c>
      <c r="C2176" s="152" t="s">
        <v>2851</v>
      </c>
      <c r="D2176" s="152" t="s">
        <v>5578</v>
      </c>
      <c r="E2176" s="152" t="s">
        <v>5579</v>
      </c>
      <c r="F2176" s="152" t="s">
        <v>10622</v>
      </c>
      <c r="H2176" s="151">
        <v>221113</v>
      </c>
      <c r="J2176" s="151" t="s">
        <v>5584</v>
      </c>
      <c r="L2176" s="153" t="s">
        <v>3619</v>
      </c>
      <c r="M2176" s="153" t="s">
        <v>5634</v>
      </c>
      <c r="O2176" s="151">
        <v>3519</v>
      </c>
      <c r="P2176" s="152">
        <v>12.6609</v>
      </c>
      <c r="Q2176" s="152">
        <v>40.479199999999999</v>
      </c>
      <c r="S2176" s="152" t="s">
        <v>5583</v>
      </c>
      <c r="T2176" s="152">
        <v>70.650000000000006</v>
      </c>
      <c r="U2176" s="152">
        <v>0.4</v>
      </c>
      <c r="V2176" s="152">
        <v>8.2799999999999994</v>
      </c>
      <c r="X2176" s="152">
        <v>5.3</v>
      </c>
      <c r="AA2176" s="152" t="s">
        <v>2867</v>
      </c>
      <c r="AB2176" s="152">
        <v>0.24</v>
      </c>
      <c r="AC2176" s="152">
        <v>0.15</v>
      </c>
      <c r="AD2176" s="152">
        <v>5.28</v>
      </c>
      <c r="AE2176" s="152">
        <v>4.24</v>
      </c>
      <c r="AF2176" s="152" t="s">
        <v>2867</v>
      </c>
      <c r="AH2176" s="152">
        <v>0.21</v>
      </c>
      <c r="AJ2176" s="152">
        <v>4.75</v>
      </c>
      <c r="AK2176" s="156">
        <f t="shared" si="33"/>
        <v>5.5999999999999999E-3</v>
      </c>
      <c r="AL2176" s="151">
        <v>56</v>
      </c>
      <c r="AN2176" s="151">
        <v>250.1170047</v>
      </c>
      <c r="AO2176" s="151">
        <v>2700</v>
      </c>
      <c r="AQ2176" s="152">
        <v>44</v>
      </c>
      <c r="AR2176" s="152">
        <v>8.6999999999999993</v>
      </c>
      <c r="AS2176" s="152">
        <v>12</v>
      </c>
      <c r="AW2176" s="152">
        <v>3.7</v>
      </c>
      <c r="BG2176" s="152">
        <v>179</v>
      </c>
      <c r="BH2176" s="152">
        <v>0.6</v>
      </c>
      <c r="BI2176" s="152">
        <v>106</v>
      </c>
      <c r="BJ2176" s="152">
        <v>1161</v>
      </c>
      <c r="BK2176" s="152">
        <v>191</v>
      </c>
      <c r="BO2176" s="152">
        <v>18</v>
      </c>
      <c r="BP2176" s="152">
        <v>119</v>
      </c>
      <c r="BQ2176" s="152">
        <v>242</v>
      </c>
      <c r="BR2176" s="152">
        <v>27.5</v>
      </c>
      <c r="BS2176" s="152">
        <v>123</v>
      </c>
      <c r="BT2176" s="152">
        <v>22.8</v>
      </c>
      <c r="BU2176" s="152">
        <v>3</v>
      </c>
      <c r="BV2176" s="152">
        <v>41.8</v>
      </c>
      <c r="BW2176" s="152">
        <v>5.4</v>
      </c>
      <c r="BX2176" s="152">
        <v>27.4</v>
      </c>
      <c r="BY2176" s="152">
        <v>4.4000000000000004</v>
      </c>
      <c r="CC2176" s="152">
        <v>28</v>
      </c>
      <c r="CD2176" s="152">
        <v>13</v>
      </c>
      <c r="CJ2176" s="152">
        <v>11</v>
      </c>
      <c r="CK2176" s="152">
        <v>3</v>
      </c>
      <c r="ED2176" s="152">
        <v>72.91</v>
      </c>
      <c r="EE2176" s="152">
        <v>0.35</v>
      </c>
      <c r="EF2176" s="152">
        <v>9.7100000000000009</v>
      </c>
      <c r="EH2176" s="152">
        <v>5.804013318</v>
      </c>
      <c r="EJ2176" s="152">
        <v>6.45</v>
      </c>
      <c r="EK2176" s="152">
        <v>0.21</v>
      </c>
      <c r="EM2176" s="152">
        <v>0.28000000000000003</v>
      </c>
      <c r="EO2176" s="152">
        <v>6.01</v>
      </c>
      <c r="EP2176" s="152">
        <v>4.3</v>
      </c>
      <c r="EQ2176" s="152">
        <v>0.01</v>
      </c>
      <c r="ES2176" s="152">
        <v>0.21</v>
      </c>
      <c r="EY2176" s="151">
        <v>80.102423180000002</v>
      </c>
    </row>
    <row r="2177" spans="1:155">
      <c r="A2177" s="151">
        <v>8272</v>
      </c>
      <c r="B2177" s="152" t="s">
        <v>2850</v>
      </c>
      <c r="C2177" s="152" t="s">
        <v>2851</v>
      </c>
      <c r="D2177" s="152" t="s">
        <v>5578</v>
      </c>
      <c r="E2177" s="152" t="s">
        <v>5579</v>
      </c>
      <c r="F2177" s="152" t="s">
        <v>10623</v>
      </c>
      <c r="H2177" s="151">
        <v>221113</v>
      </c>
      <c r="J2177" s="151" t="s">
        <v>5584</v>
      </c>
      <c r="L2177" s="153" t="s">
        <v>3619</v>
      </c>
      <c r="M2177" s="153" t="s">
        <v>5600</v>
      </c>
      <c r="O2177" s="151">
        <v>3519</v>
      </c>
      <c r="P2177" s="152">
        <v>12.6609</v>
      </c>
      <c r="Q2177" s="152">
        <v>40.479199999999999</v>
      </c>
      <c r="S2177" s="152" t="s">
        <v>5583</v>
      </c>
      <c r="T2177" s="152">
        <v>69.92</v>
      </c>
      <c r="U2177" s="152">
        <v>0.54</v>
      </c>
      <c r="V2177" s="152">
        <v>12.28</v>
      </c>
      <c r="X2177" s="152">
        <v>6.31</v>
      </c>
      <c r="AA2177" s="152" t="s">
        <v>2867</v>
      </c>
      <c r="AB2177" s="152">
        <v>0.24</v>
      </c>
      <c r="AC2177" s="152">
        <v>0.43</v>
      </c>
      <c r="AD2177" s="152">
        <v>6.15</v>
      </c>
      <c r="AE2177" s="152">
        <v>4.87</v>
      </c>
      <c r="AF2177" s="152" t="s">
        <v>2867</v>
      </c>
      <c r="AH2177" s="152">
        <v>0.25</v>
      </c>
      <c r="AJ2177" s="152">
        <v>0.28000000000000003</v>
      </c>
      <c r="AK2177" s="156">
        <f t="shared" si="33"/>
        <v>2.7900000000000001E-2</v>
      </c>
      <c r="AL2177" s="151">
        <v>279</v>
      </c>
      <c r="AN2177" s="152">
        <v>200.09360369999999</v>
      </c>
      <c r="AO2177" s="151">
        <v>2100</v>
      </c>
      <c r="AQ2177" s="152">
        <v>20</v>
      </c>
      <c r="AR2177" s="152">
        <v>8.9</v>
      </c>
      <c r="AS2177" s="152">
        <v>10</v>
      </c>
      <c r="AW2177" s="152">
        <v>3.6</v>
      </c>
      <c r="BG2177" s="152">
        <v>108</v>
      </c>
      <c r="BH2177" s="152">
        <v>5.4</v>
      </c>
      <c r="BI2177" s="152">
        <v>92</v>
      </c>
      <c r="BJ2177" s="152">
        <v>980</v>
      </c>
      <c r="BK2177" s="152">
        <v>147</v>
      </c>
      <c r="BO2177" s="152">
        <v>288</v>
      </c>
      <c r="BP2177" s="152">
        <v>103</v>
      </c>
      <c r="BQ2177" s="152">
        <v>201</v>
      </c>
      <c r="BR2177" s="152">
        <v>23.4</v>
      </c>
      <c r="BS2177" s="152">
        <v>100</v>
      </c>
      <c r="BT2177" s="152">
        <v>17.600000000000001</v>
      </c>
      <c r="BU2177" s="152">
        <v>5.7</v>
      </c>
      <c r="BV2177" s="152">
        <v>34.5</v>
      </c>
      <c r="BW2177" s="152">
        <v>4.2</v>
      </c>
      <c r="BX2177" s="152">
        <v>23.6</v>
      </c>
      <c r="BY2177" s="152">
        <v>4.4000000000000004</v>
      </c>
      <c r="CC2177" s="152">
        <v>26</v>
      </c>
      <c r="CD2177" s="152">
        <v>10</v>
      </c>
      <c r="CJ2177" s="152">
        <v>9</v>
      </c>
      <c r="CK2177" s="152">
        <v>2</v>
      </c>
      <c r="ED2177" s="152">
        <v>72.91</v>
      </c>
      <c r="EE2177" s="152">
        <v>0.35</v>
      </c>
      <c r="EF2177" s="152">
        <v>9.7100000000000009</v>
      </c>
      <c r="EH2177" s="152">
        <v>5.804013318</v>
      </c>
      <c r="EJ2177" s="152">
        <v>6.45</v>
      </c>
      <c r="EK2177" s="152">
        <v>0.21</v>
      </c>
      <c r="EM2177" s="152">
        <v>0.28000000000000003</v>
      </c>
      <c r="EO2177" s="152">
        <v>6.01</v>
      </c>
      <c r="EP2177" s="152">
        <v>4.3</v>
      </c>
      <c r="EQ2177" s="152">
        <v>0.01</v>
      </c>
      <c r="ES2177" s="152">
        <v>0.21</v>
      </c>
      <c r="EY2177" s="151">
        <v>80.102423180000002</v>
      </c>
    </row>
    <row r="2178" spans="1:155">
      <c r="A2178" s="151">
        <v>8273</v>
      </c>
      <c r="B2178" s="152" t="s">
        <v>2850</v>
      </c>
      <c r="C2178" s="152" t="s">
        <v>2851</v>
      </c>
      <c r="D2178" s="152" t="s">
        <v>5578</v>
      </c>
      <c r="E2178" s="152" t="s">
        <v>5579</v>
      </c>
      <c r="F2178" s="152" t="s">
        <v>10624</v>
      </c>
      <c r="H2178" s="151">
        <v>221113</v>
      </c>
      <c r="J2178" s="151" t="s">
        <v>5584</v>
      </c>
      <c r="L2178" s="153" t="s">
        <v>3619</v>
      </c>
      <c r="M2178" s="153" t="s">
        <v>5587</v>
      </c>
      <c r="O2178" s="151">
        <v>3519</v>
      </c>
      <c r="P2178" s="152">
        <v>12.6609</v>
      </c>
      <c r="Q2178" s="152">
        <v>40.479199999999999</v>
      </c>
      <c r="S2178" s="152" t="s">
        <v>5583</v>
      </c>
      <c r="T2178" s="152">
        <v>69.400000000000006</v>
      </c>
      <c r="U2178" s="152">
        <v>0.38</v>
      </c>
      <c r="V2178" s="152">
        <v>12.44</v>
      </c>
      <c r="X2178" s="152">
        <v>5.94</v>
      </c>
      <c r="AA2178" s="152" t="s">
        <v>2867</v>
      </c>
      <c r="AB2178" s="152">
        <v>0.21</v>
      </c>
      <c r="AC2178" s="152">
        <v>0.48</v>
      </c>
      <c r="AD2178" s="152">
        <v>6.1</v>
      </c>
      <c r="AE2178" s="152">
        <v>4.8</v>
      </c>
      <c r="AF2178" s="152" t="s">
        <v>2867</v>
      </c>
      <c r="AJ2178" s="152">
        <v>0.56999999999999995</v>
      </c>
      <c r="AK2178" s="156">
        <f t="shared" si="33"/>
        <v>4.8399999999999999E-2</v>
      </c>
      <c r="AL2178" s="151">
        <v>484</v>
      </c>
      <c r="AN2178" s="152">
        <v>300.14040560000001</v>
      </c>
      <c r="AO2178" s="151">
        <v>2000</v>
      </c>
      <c r="AQ2178" s="152">
        <v>20</v>
      </c>
      <c r="AR2178" s="152">
        <v>6.8</v>
      </c>
      <c r="AS2178" s="152">
        <v>8</v>
      </c>
      <c r="AW2178" s="152">
        <v>3.8</v>
      </c>
      <c r="BG2178" s="152">
        <v>113</v>
      </c>
      <c r="BH2178" s="152">
        <v>5.3</v>
      </c>
      <c r="BI2178" s="152">
        <v>84</v>
      </c>
      <c r="BJ2178" s="152">
        <v>856</v>
      </c>
      <c r="BK2178" s="152">
        <v>128</v>
      </c>
      <c r="BO2178" s="152">
        <v>285</v>
      </c>
      <c r="BP2178" s="152">
        <v>88</v>
      </c>
      <c r="BQ2178" s="152">
        <v>175</v>
      </c>
      <c r="BR2178" s="152">
        <v>20.3</v>
      </c>
      <c r="BS2178" s="152">
        <v>87</v>
      </c>
      <c r="BT2178" s="152">
        <v>16.600000000000001</v>
      </c>
      <c r="BU2178" s="152">
        <v>5.4</v>
      </c>
      <c r="BV2178" s="152">
        <v>30.5</v>
      </c>
      <c r="BW2178" s="152">
        <v>3.7</v>
      </c>
      <c r="BX2178" s="152">
        <v>22.7</v>
      </c>
      <c r="BY2178" s="152">
        <v>3.8</v>
      </c>
      <c r="CC2178" s="152">
        <v>21</v>
      </c>
      <c r="CD2178" s="152">
        <v>9</v>
      </c>
      <c r="CJ2178" s="152">
        <v>8</v>
      </c>
      <c r="CK2178" s="152">
        <v>2</v>
      </c>
      <c r="ED2178" s="152">
        <v>72.91</v>
      </c>
      <c r="EE2178" s="152">
        <v>0.35</v>
      </c>
      <c r="EF2178" s="152">
        <v>9.7100000000000009</v>
      </c>
      <c r="EH2178" s="152">
        <v>5.804013318</v>
      </c>
      <c r="EJ2178" s="152">
        <v>6.45</v>
      </c>
      <c r="EK2178" s="152">
        <v>0.21</v>
      </c>
      <c r="EM2178" s="152">
        <v>0.28000000000000003</v>
      </c>
      <c r="EO2178" s="152">
        <v>6.01</v>
      </c>
      <c r="EP2178" s="152">
        <v>4.3</v>
      </c>
      <c r="EQ2178" s="152">
        <v>0.01</v>
      </c>
      <c r="ES2178" s="152">
        <v>0.21</v>
      </c>
      <c r="EY2178" s="151">
        <v>80.102423180000002</v>
      </c>
    </row>
    <row r="2179" spans="1:155">
      <c r="A2179" s="151">
        <v>8274</v>
      </c>
      <c r="B2179" s="152" t="s">
        <v>2850</v>
      </c>
      <c r="C2179" s="152" t="s">
        <v>2851</v>
      </c>
      <c r="D2179" s="152" t="s">
        <v>5578</v>
      </c>
      <c r="E2179" s="152" t="s">
        <v>5579</v>
      </c>
      <c r="F2179" s="152" t="s">
        <v>10625</v>
      </c>
      <c r="H2179" s="151">
        <v>221113</v>
      </c>
      <c r="J2179" s="151" t="s">
        <v>5584</v>
      </c>
      <c r="L2179" s="153" t="s">
        <v>3619</v>
      </c>
      <c r="M2179" s="153" t="s">
        <v>5585</v>
      </c>
      <c r="O2179" s="151">
        <v>3519</v>
      </c>
      <c r="P2179" s="152">
        <v>12.6609</v>
      </c>
      <c r="Q2179" s="152">
        <v>40.479199999999999</v>
      </c>
      <c r="S2179" s="152" t="s">
        <v>5583</v>
      </c>
      <c r="T2179" s="152">
        <v>69.22</v>
      </c>
      <c r="V2179" s="152">
        <v>12.03</v>
      </c>
      <c r="X2179" s="152">
        <v>6.17</v>
      </c>
      <c r="AA2179" s="152" t="s">
        <v>2867</v>
      </c>
      <c r="AB2179" s="152">
        <v>0.18</v>
      </c>
      <c r="AC2179" s="152">
        <v>0.39</v>
      </c>
      <c r="AD2179" s="152">
        <v>6.32</v>
      </c>
      <c r="AE2179" s="152">
        <v>4.7699999999999996</v>
      </c>
      <c r="AF2179" s="152" t="s">
        <v>2867</v>
      </c>
      <c r="AH2179" s="152" t="s">
        <v>2867</v>
      </c>
      <c r="AJ2179" s="152">
        <v>0.19</v>
      </c>
      <c r="AK2179" s="156">
        <f t="shared" ref="AK2179:AK2242" si="34">AL2179/10000</f>
        <v>4.41E-2</v>
      </c>
      <c r="AL2179" s="151">
        <v>441</v>
      </c>
      <c r="AN2179" s="152">
        <v>300.14040560000001</v>
      </c>
      <c r="AO2179" s="151">
        <v>2000</v>
      </c>
      <c r="ED2179" s="152">
        <v>72.91</v>
      </c>
      <c r="EE2179" s="152">
        <v>0.35</v>
      </c>
      <c r="EF2179" s="152">
        <v>9.7100000000000009</v>
      </c>
      <c r="EH2179" s="152">
        <v>5.804013318</v>
      </c>
      <c r="EJ2179" s="152">
        <v>6.45</v>
      </c>
      <c r="EK2179" s="152">
        <v>0.21</v>
      </c>
      <c r="EM2179" s="152">
        <v>0.28000000000000003</v>
      </c>
      <c r="EO2179" s="152">
        <v>6.01</v>
      </c>
      <c r="EP2179" s="152">
        <v>4.3</v>
      </c>
      <c r="EQ2179" s="152">
        <v>0.01</v>
      </c>
      <c r="ES2179" s="152">
        <v>0.21</v>
      </c>
      <c r="EY2179" s="151">
        <v>80.102423180000002</v>
      </c>
    </row>
    <row r="2180" spans="1:155">
      <c r="A2180" s="151">
        <v>8275</v>
      </c>
      <c r="B2180" s="152" t="s">
        <v>2850</v>
      </c>
      <c r="C2180" s="152" t="s">
        <v>2851</v>
      </c>
      <c r="D2180" s="152" t="s">
        <v>5578</v>
      </c>
      <c r="E2180" s="152" t="s">
        <v>5579</v>
      </c>
      <c r="F2180" s="152" t="s">
        <v>10626</v>
      </c>
      <c r="H2180" s="151">
        <v>221113</v>
      </c>
      <c r="L2180" s="153" t="s">
        <v>3513</v>
      </c>
      <c r="M2180" s="153" t="s">
        <v>5789</v>
      </c>
      <c r="O2180" s="151">
        <v>3519</v>
      </c>
      <c r="P2180" s="152">
        <v>12.6609</v>
      </c>
      <c r="Q2180" s="152">
        <v>40.479199999999999</v>
      </c>
      <c r="S2180" s="152" t="s">
        <v>5583</v>
      </c>
      <c r="T2180" s="152">
        <v>75.31</v>
      </c>
      <c r="U2180" s="152">
        <v>0.46</v>
      </c>
      <c r="V2180" s="152">
        <v>6.38</v>
      </c>
      <c r="X2180" s="152">
        <v>4.8899999999999997</v>
      </c>
      <c r="AA2180" s="152" t="s">
        <v>2867</v>
      </c>
      <c r="AB2180" s="152">
        <v>0.28000000000000003</v>
      </c>
      <c r="AC2180" s="152" t="s">
        <v>2867</v>
      </c>
      <c r="AD2180" s="152">
        <v>4.49</v>
      </c>
      <c r="AE2180" s="152">
        <v>3.37</v>
      </c>
      <c r="AF2180" s="152" t="s">
        <v>2867</v>
      </c>
      <c r="AJ2180" s="152">
        <v>3.96</v>
      </c>
      <c r="AK2180" s="156">
        <f t="shared" si="34"/>
        <v>1.5699999999999999E-2</v>
      </c>
      <c r="AL2180" s="151">
        <v>157</v>
      </c>
      <c r="AN2180" s="152" t="s">
        <v>2867</v>
      </c>
      <c r="AO2180" s="151">
        <v>3000</v>
      </c>
      <c r="AQ2180" s="152">
        <v>40</v>
      </c>
      <c r="AR2180" s="152">
        <v>8.3000000000000007</v>
      </c>
      <c r="AS2180" s="152">
        <v>15</v>
      </c>
      <c r="AW2180" s="152">
        <v>4.4000000000000004</v>
      </c>
      <c r="BG2180" s="152">
        <v>203</v>
      </c>
      <c r="BH2180" s="152">
        <v>0.8</v>
      </c>
      <c r="BI2180" s="152">
        <v>117</v>
      </c>
      <c r="BJ2180" s="152">
        <v>1220</v>
      </c>
      <c r="BK2180" s="152">
        <v>226</v>
      </c>
      <c r="BO2180" s="152">
        <v>13</v>
      </c>
      <c r="BP2180" s="152">
        <v>125</v>
      </c>
      <c r="BQ2180" s="152">
        <v>259</v>
      </c>
      <c r="BR2180" s="152">
        <v>30.4</v>
      </c>
      <c r="BS2180" s="152">
        <v>132</v>
      </c>
      <c r="BT2180" s="152">
        <v>23.6</v>
      </c>
      <c r="BU2180" s="152">
        <v>3.4</v>
      </c>
      <c r="BV2180" s="152">
        <v>30.4</v>
      </c>
      <c r="BW2180" s="152">
        <v>4.7</v>
      </c>
      <c r="BX2180" s="152">
        <v>36.5</v>
      </c>
      <c r="BY2180" s="152">
        <v>5.0999999999999996</v>
      </c>
      <c r="BZ2180" s="152">
        <v>16.2</v>
      </c>
      <c r="CA2180" s="152">
        <v>14.1</v>
      </c>
      <c r="CB2180" s="152">
        <v>2.1</v>
      </c>
      <c r="CC2180" s="152">
        <v>30</v>
      </c>
      <c r="CD2180" s="152">
        <v>14</v>
      </c>
      <c r="CJ2180" s="152">
        <v>13</v>
      </c>
      <c r="CK2180" s="152">
        <v>4</v>
      </c>
      <c r="ED2180" s="152">
        <v>72.58</v>
      </c>
      <c r="EE2180" s="152">
        <v>0.35</v>
      </c>
      <c r="EF2180" s="152">
        <v>9.6300000000000008</v>
      </c>
      <c r="EH2180" s="152">
        <v>5.7680194370000004</v>
      </c>
      <c r="EJ2180" s="152">
        <v>6.41</v>
      </c>
      <c r="EK2180" s="152">
        <v>0.2</v>
      </c>
      <c r="EM2180" s="152">
        <v>0.26</v>
      </c>
      <c r="EO2180" s="152">
        <v>6.01</v>
      </c>
      <c r="EP2180" s="152">
        <v>4.01</v>
      </c>
      <c r="EQ2180" s="152">
        <v>0.01</v>
      </c>
      <c r="ES2180" s="152">
        <v>0.3</v>
      </c>
      <c r="EY2180" s="151">
        <v>40.051211590000001</v>
      </c>
    </row>
    <row r="2181" spans="1:155">
      <c r="A2181" s="151">
        <v>8276</v>
      </c>
      <c r="B2181" s="152" t="s">
        <v>2850</v>
      </c>
      <c r="C2181" s="152" t="s">
        <v>2851</v>
      </c>
      <c r="D2181" s="152" t="s">
        <v>5578</v>
      </c>
      <c r="E2181" s="152" t="s">
        <v>5579</v>
      </c>
      <c r="F2181" s="152" t="s">
        <v>10627</v>
      </c>
      <c r="H2181" s="151">
        <v>221113</v>
      </c>
      <c r="L2181" s="153" t="s">
        <v>3513</v>
      </c>
      <c r="M2181" s="153" t="s">
        <v>5741</v>
      </c>
      <c r="O2181" s="151">
        <v>3519</v>
      </c>
      <c r="P2181" s="152">
        <v>12.6609</v>
      </c>
      <c r="Q2181" s="152">
        <v>40.479199999999999</v>
      </c>
      <c r="S2181" s="152" t="s">
        <v>5583</v>
      </c>
      <c r="T2181" s="152">
        <v>72.849999999999994</v>
      </c>
      <c r="U2181" s="152">
        <v>0.49</v>
      </c>
      <c r="V2181" s="152">
        <v>6.28</v>
      </c>
      <c r="X2181" s="152">
        <v>5.25</v>
      </c>
      <c r="AA2181" s="152" t="s">
        <v>2867</v>
      </c>
      <c r="AB2181" s="152">
        <v>0.26</v>
      </c>
      <c r="AC2181" s="152" t="s">
        <v>2867</v>
      </c>
      <c r="AD2181" s="152">
        <v>4.43</v>
      </c>
      <c r="AE2181" s="152">
        <v>3.6</v>
      </c>
      <c r="AF2181" s="152" t="s">
        <v>2867</v>
      </c>
      <c r="AJ2181" s="152">
        <v>5.25</v>
      </c>
      <c r="AK2181" s="156">
        <f t="shared" si="34"/>
        <v>7.6E-3</v>
      </c>
      <c r="AL2181" s="151">
        <v>76</v>
      </c>
      <c r="AN2181" s="151" t="s">
        <v>2867</v>
      </c>
      <c r="AO2181" s="151">
        <v>3000</v>
      </c>
      <c r="AQ2181" s="152">
        <v>35</v>
      </c>
      <c r="AR2181" s="152">
        <v>8.1999999999999993</v>
      </c>
      <c r="AS2181" s="152">
        <v>15</v>
      </c>
      <c r="AW2181" s="152">
        <v>3.9</v>
      </c>
      <c r="BG2181" s="152">
        <v>199</v>
      </c>
      <c r="BH2181" s="152">
        <v>0.6</v>
      </c>
      <c r="BI2181" s="152">
        <v>88</v>
      </c>
      <c r="BJ2181" s="152">
        <v>1168</v>
      </c>
      <c r="BK2181" s="152">
        <v>186</v>
      </c>
      <c r="BO2181" s="152">
        <v>12</v>
      </c>
      <c r="BP2181" s="152">
        <v>92</v>
      </c>
      <c r="BQ2181" s="152">
        <v>189</v>
      </c>
      <c r="BR2181" s="152">
        <v>22</v>
      </c>
      <c r="BS2181" s="152">
        <v>95</v>
      </c>
      <c r="BT2181" s="152">
        <v>17.899999999999999</v>
      </c>
      <c r="BU2181" s="152">
        <v>2.2000000000000002</v>
      </c>
      <c r="BV2181" s="152">
        <v>20.7</v>
      </c>
      <c r="BW2181" s="152">
        <v>3.1</v>
      </c>
      <c r="BX2181" s="152">
        <v>28.8</v>
      </c>
      <c r="BY2181" s="152">
        <v>3.7</v>
      </c>
      <c r="BZ2181" s="152">
        <v>12.8</v>
      </c>
      <c r="CA2181" s="152">
        <v>10.7</v>
      </c>
      <c r="CB2181" s="152">
        <v>1.7</v>
      </c>
      <c r="CC2181" s="152">
        <v>29</v>
      </c>
      <c r="CD2181" s="152">
        <v>14</v>
      </c>
      <c r="CJ2181" s="152">
        <v>12</v>
      </c>
      <c r="CK2181" s="152">
        <v>4</v>
      </c>
      <c r="ED2181" s="152">
        <v>72.58</v>
      </c>
      <c r="EE2181" s="152">
        <v>0.35</v>
      </c>
      <c r="EF2181" s="152">
        <v>9.6300000000000008</v>
      </c>
      <c r="EH2181" s="152">
        <v>5.7680194370000004</v>
      </c>
      <c r="EJ2181" s="152">
        <v>6.41</v>
      </c>
      <c r="EK2181" s="152">
        <v>0.2</v>
      </c>
      <c r="EM2181" s="152">
        <v>0.26</v>
      </c>
      <c r="EO2181" s="152">
        <v>6.01</v>
      </c>
      <c r="EP2181" s="152">
        <v>4.01</v>
      </c>
      <c r="EQ2181" s="152">
        <v>0.01</v>
      </c>
      <c r="ES2181" s="152">
        <v>0.3</v>
      </c>
      <c r="EY2181" s="151">
        <v>40.051211590000001</v>
      </c>
    </row>
    <row r="2182" spans="1:155">
      <c r="A2182" s="151">
        <v>8277</v>
      </c>
      <c r="B2182" s="152" t="s">
        <v>2850</v>
      </c>
      <c r="C2182" s="152" t="s">
        <v>2851</v>
      </c>
      <c r="D2182" s="152" t="s">
        <v>5578</v>
      </c>
      <c r="E2182" s="152" t="s">
        <v>5579</v>
      </c>
      <c r="F2182" s="152" t="s">
        <v>10628</v>
      </c>
      <c r="H2182" s="151">
        <v>221113</v>
      </c>
      <c r="L2182" s="153" t="s">
        <v>3513</v>
      </c>
      <c r="M2182" s="153" t="s">
        <v>5707</v>
      </c>
      <c r="O2182" s="151">
        <v>3519</v>
      </c>
      <c r="P2182" s="152">
        <v>12.6609</v>
      </c>
      <c r="Q2182" s="152">
        <v>40.479199999999999</v>
      </c>
      <c r="S2182" s="152" t="s">
        <v>5583</v>
      </c>
      <c r="T2182" s="152">
        <v>71.95</v>
      </c>
      <c r="U2182" s="152">
        <v>0.32</v>
      </c>
      <c r="V2182" s="152">
        <v>8.2799999999999994</v>
      </c>
      <c r="X2182" s="152">
        <v>4.26</v>
      </c>
      <c r="AA2182" s="152" t="s">
        <v>2867</v>
      </c>
      <c r="AB2182" s="152">
        <v>0.2</v>
      </c>
      <c r="AC2182" s="152" t="s">
        <v>2867</v>
      </c>
      <c r="AD2182" s="152">
        <v>4.75</v>
      </c>
      <c r="AE2182" s="152">
        <v>4.18</v>
      </c>
      <c r="AF2182" s="152">
        <v>0.03</v>
      </c>
      <c r="AJ2182" s="152">
        <v>4.07</v>
      </c>
      <c r="AK2182" s="156">
        <f t="shared" si="34"/>
        <v>1.35E-2</v>
      </c>
      <c r="AL2182" s="151">
        <v>135</v>
      </c>
      <c r="AN2182" s="151" t="s">
        <v>2867</v>
      </c>
      <c r="AO2182" s="151">
        <v>2900</v>
      </c>
      <c r="AQ2182" s="152">
        <v>32</v>
      </c>
      <c r="AR2182" s="152">
        <v>7.3</v>
      </c>
      <c r="AS2182" s="152">
        <v>13</v>
      </c>
      <c r="AW2182" s="152">
        <v>7.2</v>
      </c>
      <c r="BG2182" s="152">
        <v>175</v>
      </c>
      <c r="BH2182" s="152">
        <v>0.7</v>
      </c>
      <c r="BI2182" s="152">
        <v>89</v>
      </c>
      <c r="BJ2182" s="152">
        <v>1038</v>
      </c>
      <c r="BK2182" s="152">
        <v>175</v>
      </c>
      <c r="BO2182" s="152">
        <v>13</v>
      </c>
      <c r="BP2182" s="152">
        <v>91</v>
      </c>
      <c r="BQ2182" s="152">
        <v>198</v>
      </c>
      <c r="BR2182" s="152">
        <v>22.8</v>
      </c>
      <c r="BS2182" s="152">
        <v>97</v>
      </c>
      <c r="BT2182" s="152">
        <v>20</v>
      </c>
      <c r="BU2182" s="152">
        <v>2.5</v>
      </c>
      <c r="BV2182" s="152">
        <v>18.600000000000001</v>
      </c>
      <c r="BW2182" s="152">
        <v>3.4</v>
      </c>
      <c r="BX2182" s="152">
        <v>32.200000000000003</v>
      </c>
      <c r="BY2182" s="152">
        <v>3.8</v>
      </c>
      <c r="BZ2182" s="152">
        <v>11</v>
      </c>
      <c r="CA2182" s="152">
        <v>11</v>
      </c>
      <c r="CB2182" s="152">
        <v>1.8</v>
      </c>
      <c r="CC2182" s="152">
        <v>25</v>
      </c>
      <c r="CD2182" s="152">
        <v>11</v>
      </c>
      <c r="CJ2182" s="152">
        <v>11</v>
      </c>
      <c r="CK2182" s="152">
        <v>3</v>
      </c>
      <c r="ED2182" s="152">
        <v>72.58</v>
      </c>
      <c r="EE2182" s="152">
        <v>0.35</v>
      </c>
      <c r="EF2182" s="152">
        <v>9.6300000000000008</v>
      </c>
      <c r="EH2182" s="152">
        <v>5.7680194370000004</v>
      </c>
      <c r="EJ2182" s="152">
        <v>6.41</v>
      </c>
      <c r="EK2182" s="152">
        <v>0.2</v>
      </c>
      <c r="EM2182" s="152">
        <v>0.26</v>
      </c>
      <c r="EO2182" s="152">
        <v>6.01</v>
      </c>
      <c r="EP2182" s="152">
        <v>4.01</v>
      </c>
      <c r="EQ2182" s="152">
        <v>0.01</v>
      </c>
      <c r="ES2182" s="152">
        <v>0.3</v>
      </c>
      <c r="EY2182" s="151">
        <v>40.051211590000001</v>
      </c>
    </row>
    <row r="2183" spans="1:155">
      <c r="A2183" s="151">
        <v>8278</v>
      </c>
      <c r="B2183" s="152" t="s">
        <v>2850</v>
      </c>
      <c r="C2183" s="152" t="s">
        <v>2851</v>
      </c>
      <c r="D2183" s="152" t="s">
        <v>5578</v>
      </c>
      <c r="E2183" s="152" t="s">
        <v>5579</v>
      </c>
      <c r="F2183" s="152" t="s">
        <v>10629</v>
      </c>
      <c r="H2183" s="151">
        <v>221113</v>
      </c>
      <c r="L2183" s="153" t="s">
        <v>3513</v>
      </c>
      <c r="M2183" s="153" t="s">
        <v>5697</v>
      </c>
      <c r="O2183" s="151">
        <v>3519</v>
      </c>
      <c r="P2183" s="152">
        <v>12.6609</v>
      </c>
      <c r="Q2183" s="152">
        <v>40.479199999999999</v>
      </c>
      <c r="S2183" s="152" t="s">
        <v>5583</v>
      </c>
      <c r="T2183" s="152">
        <v>71.67</v>
      </c>
      <c r="U2183" s="152">
        <v>0.32</v>
      </c>
      <c r="V2183" s="152">
        <v>9.1199999999999992</v>
      </c>
      <c r="X2183" s="152">
        <v>4.0599999999999996</v>
      </c>
      <c r="AA2183" s="152" t="s">
        <v>2867</v>
      </c>
      <c r="AB2183" s="152">
        <v>0.19</v>
      </c>
      <c r="AC2183" s="152" t="s">
        <v>2867</v>
      </c>
      <c r="AD2183" s="152">
        <v>5.46</v>
      </c>
      <c r="AE2183" s="152">
        <v>3.89</v>
      </c>
      <c r="AF2183" s="152" t="s">
        <v>2867</v>
      </c>
      <c r="AJ2183" s="152">
        <v>4.1399999999999997</v>
      </c>
      <c r="AK2183" s="156">
        <f t="shared" si="34"/>
        <v>8.9999999999999998E-4</v>
      </c>
      <c r="AL2183" s="151">
        <v>9</v>
      </c>
      <c r="AN2183" s="151" t="s">
        <v>2867</v>
      </c>
      <c r="AO2183" s="151">
        <v>2700</v>
      </c>
      <c r="AQ2183" s="152">
        <v>34</v>
      </c>
      <c r="AR2183" s="152">
        <v>7.4</v>
      </c>
      <c r="AS2183" s="152">
        <v>13</v>
      </c>
      <c r="AW2183" s="152">
        <v>2.6</v>
      </c>
      <c r="BG2183" s="152">
        <v>155</v>
      </c>
      <c r="BH2183" s="152">
        <v>0.7</v>
      </c>
      <c r="BI2183" s="152">
        <v>82</v>
      </c>
      <c r="BJ2183" s="152">
        <v>968</v>
      </c>
      <c r="BK2183" s="152">
        <v>163</v>
      </c>
      <c r="BO2183" s="152">
        <v>13</v>
      </c>
      <c r="BP2183" s="152">
        <v>87</v>
      </c>
      <c r="BQ2183" s="152">
        <v>179</v>
      </c>
      <c r="BR2183" s="152">
        <v>21</v>
      </c>
      <c r="BS2183" s="152">
        <v>88</v>
      </c>
      <c r="BT2183" s="152">
        <v>18.2</v>
      </c>
      <c r="BU2183" s="152">
        <v>1.9</v>
      </c>
      <c r="BV2183" s="152">
        <v>18.600000000000001</v>
      </c>
      <c r="BW2183" s="152">
        <v>3.1</v>
      </c>
      <c r="BX2183" s="152">
        <v>26.3</v>
      </c>
      <c r="BY2183" s="152">
        <v>3.5</v>
      </c>
      <c r="BZ2183" s="152">
        <v>11.2</v>
      </c>
      <c r="CA2183" s="152">
        <v>10.7</v>
      </c>
      <c r="CB2183" s="152">
        <v>1.5</v>
      </c>
      <c r="CC2183" s="152">
        <v>25</v>
      </c>
      <c r="CD2183" s="152">
        <v>12</v>
      </c>
      <c r="CJ2183" s="152">
        <v>10</v>
      </c>
      <c r="CK2183" s="152">
        <v>3</v>
      </c>
      <c r="ED2183" s="152">
        <v>72.58</v>
      </c>
      <c r="EE2183" s="152">
        <v>0.35</v>
      </c>
      <c r="EF2183" s="152">
        <v>9.6300000000000008</v>
      </c>
      <c r="EH2183" s="152">
        <v>5.7680194370000004</v>
      </c>
      <c r="EJ2183" s="152">
        <v>6.41</v>
      </c>
      <c r="EK2183" s="152">
        <v>0.2</v>
      </c>
      <c r="EM2183" s="152">
        <v>0.26</v>
      </c>
      <c r="EO2183" s="152">
        <v>6.01</v>
      </c>
      <c r="EP2183" s="152">
        <v>4.01</v>
      </c>
      <c r="EQ2183" s="152">
        <v>0.01</v>
      </c>
      <c r="ES2183" s="152">
        <v>0.3</v>
      </c>
      <c r="EY2183" s="151">
        <v>40.051211590000001</v>
      </c>
    </row>
    <row r="2184" spans="1:155">
      <c r="A2184" s="151">
        <v>8279</v>
      </c>
      <c r="B2184" s="152" t="s">
        <v>2850</v>
      </c>
      <c r="C2184" s="152" t="s">
        <v>2851</v>
      </c>
      <c r="D2184" s="152" t="s">
        <v>5578</v>
      </c>
      <c r="E2184" s="152" t="s">
        <v>5579</v>
      </c>
      <c r="F2184" s="152" t="s">
        <v>10630</v>
      </c>
      <c r="H2184" s="151">
        <v>221113</v>
      </c>
      <c r="L2184" s="153" t="s">
        <v>3513</v>
      </c>
      <c r="M2184" s="153" t="s">
        <v>5706</v>
      </c>
      <c r="O2184" s="151">
        <v>3519</v>
      </c>
      <c r="P2184" s="152">
        <v>12.6609</v>
      </c>
      <c r="Q2184" s="152">
        <v>40.479199999999999</v>
      </c>
      <c r="S2184" s="152" t="s">
        <v>5583</v>
      </c>
      <c r="T2184" s="152">
        <v>71.95</v>
      </c>
      <c r="U2184" s="152">
        <v>0.32</v>
      </c>
      <c r="V2184" s="152">
        <v>8.2799999999999994</v>
      </c>
      <c r="X2184" s="152">
        <v>4.26</v>
      </c>
      <c r="AA2184" s="152" t="s">
        <v>2867</v>
      </c>
      <c r="AB2184" s="152">
        <v>0.2</v>
      </c>
      <c r="AC2184" s="152" t="s">
        <v>2867</v>
      </c>
      <c r="AD2184" s="152">
        <v>4.75</v>
      </c>
      <c r="AE2184" s="152">
        <v>4.18</v>
      </c>
      <c r="AF2184" s="152" t="s">
        <v>2867</v>
      </c>
      <c r="AJ2184" s="152">
        <v>4.8</v>
      </c>
      <c r="AK2184" s="156">
        <f t="shared" si="34"/>
        <v>1.2800000000000001E-2</v>
      </c>
      <c r="AL2184" s="151">
        <v>128</v>
      </c>
      <c r="AN2184" s="151">
        <v>150.0702028</v>
      </c>
      <c r="AO2184" s="151">
        <v>2900</v>
      </c>
      <c r="AQ2184" s="152">
        <v>39</v>
      </c>
      <c r="AR2184" s="152">
        <v>8.3000000000000007</v>
      </c>
      <c r="AS2184" s="152">
        <v>13</v>
      </c>
      <c r="AW2184" s="152">
        <v>3.2</v>
      </c>
      <c r="BG2184" s="152">
        <v>186</v>
      </c>
      <c r="BH2184" s="152">
        <v>0.7</v>
      </c>
      <c r="BI2184" s="152">
        <v>103</v>
      </c>
      <c r="BJ2184" s="152">
        <v>1150</v>
      </c>
      <c r="BK2184" s="152">
        <v>190</v>
      </c>
      <c r="BO2184" s="152">
        <v>14</v>
      </c>
      <c r="BP2184" s="152">
        <v>112</v>
      </c>
      <c r="BQ2184" s="152">
        <v>232</v>
      </c>
      <c r="BR2184" s="152">
        <v>27</v>
      </c>
      <c r="BS2184" s="152">
        <v>113</v>
      </c>
      <c r="BT2184" s="152">
        <v>22.1</v>
      </c>
      <c r="BU2184" s="152">
        <v>3</v>
      </c>
      <c r="BV2184" s="152">
        <v>29.6</v>
      </c>
      <c r="BW2184" s="152">
        <v>4.4000000000000004</v>
      </c>
      <c r="BX2184" s="152">
        <v>35.1</v>
      </c>
      <c r="BY2184" s="152">
        <v>4.5</v>
      </c>
      <c r="BZ2184" s="152">
        <v>14.7</v>
      </c>
      <c r="CA2184" s="152">
        <v>12.5</v>
      </c>
      <c r="CB2184" s="152">
        <v>1.9</v>
      </c>
      <c r="CC2184" s="152">
        <v>27</v>
      </c>
      <c r="CD2184" s="152">
        <v>12</v>
      </c>
      <c r="CJ2184" s="152">
        <v>12</v>
      </c>
      <c r="CK2184" s="152">
        <v>4</v>
      </c>
      <c r="ED2184" s="152">
        <v>72.58</v>
      </c>
      <c r="EE2184" s="152">
        <v>0.35</v>
      </c>
      <c r="EF2184" s="152">
        <v>9.6300000000000008</v>
      </c>
      <c r="EH2184" s="152">
        <v>5.7680194370000004</v>
      </c>
      <c r="EJ2184" s="152">
        <v>6.41</v>
      </c>
      <c r="EK2184" s="152">
        <v>0.2</v>
      </c>
      <c r="EM2184" s="152">
        <v>0.26</v>
      </c>
      <c r="EO2184" s="152">
        <v>6.01</v>
      </c>
      <c r="EP2184" s="152">
        <v>4.01</v>
      </c>
      <c r="EQ2184" s="152">
        <v>0.01</v>
      </c>
      <c r="ES2184" s="152">
        <v>0.3</v>
      </c>
      <c r="EY2184" s="151">
        <v>40.051211590000001</v>
      </c>
    </row>
    <row r="2185" spans="1:155">
      <c r="A2185" s="151">
        <v>8280</v>
      </c>
      <c r="B2185" s="152" t="s">
        <v>2850</v>
      </c>
      <c r="C2185" s="152" t="s">
        <v>2851</v>
      </c>
      <c r="D2185" s="152" t="s">
        <v>5578</v>
      </c>
      <c r="E2185" s="152" t="s">
        <v>5579</v>
      </c>
      <c r="F2185" s="152" t="s">
        <v>10631</v>
      </c>
      <c r="H2185" s="151">
        <v>221113</v>
      </c>
      <c r="J2185" s="151" t="s">
        <v>5580</v>
      </c>
      <c r="L2185" s="153" t="s">
        <v>5581</v>
      </c>
      <c r="M2185" s="153" t="s">
        <v>5656</v>
      </c>
      <c r="O2185" s="151">
        <v>3519</v>
      </c>
      <c r="P2185" s="152">
        <v>12.6609</v>
      </c>
      <c r="Q2185" s="152">
        <v>40.479199999999999</v>
      </c>
      <c r="S2185" s="152" t="s">
        <v>5583</v>
      </c>
      <c r="T2185" s="152">
        <v>71.02</v>
      </c>
      <c r="U2185" s="152">
        <v>0.45</v>
      </c>
      <c r="V2185" s="152">
        <v>8.23</v>
      </c>
      <c r="X2185" s="152">
        <v>5.59</v>
      </c>
      <c r="AA2185" s="152" t="s">
        <v>2867</v>
      </c>
      <c r="AB2185" s="152">
        <v>0.27</v>
      </c>
      <c r="AC2185" s="152">
        <v>0.17</v>
      </c>
      <c r="AD2185" s="152">
        <v>5.26</v>
      </c>
      <c r="AE2185" s="152">
        <v>4.16</v>
      </c>
      <c r="AF2185" s="152" t="s">
        <v>2867</v>
      </c>
      <c r="AH2185" s="152">
        <v>0.23</v>
      </c>
      <c r="AJ2185" s="152">
        <v>3.91</v>
      </c>
      <c r="AK2185" s="156">
        <f t="shared" si="34"/>
        <v>4.8999999999999998E-3</v>
      </c>
      <c r="AL2185" s="151">
        <v>49</v>
      </c>
      <c r="AN2185" s="152">
        <v>250.1170047</v>
      </c>
      <c r="AO2185" s="151">
        <v>2600</v>
      </c>
      <c r="AQ2185" s="152">
        <v>48</v>
      </c>
      <c r="AR2185" s="152">
        <v>9.1</v>
      </c>
      <c r="AS2185" s="152">
        <v>12</v>
      </c>
      <c r="AW2185" s="152">
        <v>3.5</v>
      </c>
      <c r="BG2185" s="152">
        <v>154</v>
      </c>
      <c r="BH2185" s="152">
        <v>0.8</v>
      </c>
      <c r="BI2185" s="152">
        <v>111</v>
      </c>
      <c r="BJ2185" s="152">
        <v>1226</v>
      </c>
      <c r="BK2185" s="152">
        <v>199</v>
      </c>
      <c r="BO2185" s="152">
        <v>18</v>
      </c>
      <c r="BP2185" s="152">
        <v>121</v>
      </c>
      <c r="BQ2185" s="152">
        <v>249</v>
      </c>
      <c r="BR2185" s="152">
        <v>30</v>
      </c>
      <c r="BS2185" s="152">
        <v>125</v>
      </c>
      <c r="BT2185" s="152">
        <v>23</v>
      </c>
      <c r="BU2185" s="152">
        <v>3.1</v>
      </c>
      <c r="BV2185" s="152">
        <v>39.1</v>
      </c>
      <c r="BW2185" s="152">
        <v>5.4</v>
      </c>
      <c r="BX2185" s="152">
        <v>27.8</v>
      </c>
      <c r="BY2185" s="152">
        <v>4.8</v>
      </c>
      <c r="CC2185" s="152">
        <v>31</v>
      </c>
      <c r="CD2185" s="152">
        <v>14</v>
      </c>
      <c r="CJ2185" s="152">
        <v>12</v>
      </c>
      <c r="CK2185" s="152">
        <v>3</v>
      </c>
      <c r="ED2185" s="152">
        <v>72.75</v>
      </c>
      <c r="EE2185" s="152">
        <v>0.36</v>
      </c>
      <c r="EF2185" s="152">
        <v>9.32</v>
      </c>
      <c r="EH2185" s="152">
        <v>5.9389903720000001</v>
      </c>
      <c r="EJ2185" s="152">
        <v>6.6</v>
      </c>
      <c r="EK2185" s="152">
        <v>0.21</v>
      </c>
      <c r="EM2185" s="152">
        <v>0.27</v>
      </c>
      <c r="EO2185" s="152">
        <v>5.99</v>
      </c>
      <c r="EP2185" s="152">
        <v>4.25</v>
      </c>
      <c r="EQ2185" s="152">
        <v>0.01</v>
      </c>
      <c r="ES2185" s="152">
        <v>0.16</v>
      </c>
    </row>
    <row r="2186" spans="1:155">
      <c r="A2186" s="151">
        <v>8281</v>
      </c>
      <c r="B2186" s="152" t="s">
        <v>2850</v>
      </c>
      <c r="C2186" s="152" t="s">
        <v>2851</v>
      </c>
      <c r="D2186" s="152" t="s">
        <v>5578</v>
      </c>
      <c r="E2186" s="152" t="s">
        <v>5579</v>
      </c>
      <c r="F2186" s="152" t="s">
        <v>10632</v>
      </c>
      <c r="H2186" s="151">
        <v>221113</v>
      </c>
      <c r="J2186" s="151" t="s">
        <v>5580</v>
      </c>
      <c r="L2186" s="153" t="s">
        <v>5581</v>
      </c>
      <c r="M2186" s="153" t="s">
        <v>5643</v>
      </c>
      <c r="O2186" s="151">
        <v>3519</v>
      </c>
      <c r="P2186" s="152">
        <v>12.6609</v>
      </c>
      <c r="Q2186" s="152">
        <v>40.479199999999999</v>
      </c>
      <c r="S2186" s="152" t="s">
        <v>5583</v>
      </c>
      <c r="T2186" s="152">
        <v>70.760000000000005</v>
      </c>
      <c r="V2186" s="152">
        <v>8.65</v>
      </c>
      <c r="X2186" s="152">
        <v>5.57</v>
      </c>
      <c r="AA2186" s="152" t="s">
        <v>2867</v>
      </c>
      <c r="AB2186" s="152">
        <v>0.25</v>
      </c>
      <c r="AC2186" s="152">
        <v>0.23</v>
      </c>
      <c r="AD2186" s="152">
        <v>5.35</v>
      </c>
      <c r="AE2186" s="152">
        <v>4.21</v>
      </c>
      <c r="AF2186" s="152" t="s">
        <v>2867</v>
      </c>
      <c r="AH2186" s="152">
        <v>0.28999999999999998</v>
      </c>
      <c r="AJ2186" s="152">
        <v>4.53</v>
      </c>
      <c r="AK2186" s="156">
        <f t="shared" si="34"/>
        <v>7.7999999999999996E-3</v>
      </c>
      <c r="AL2186" s="151">
        <v>78</v>
      </c>
      <c r="AN2186" s="152">
        <v>250.1170047</v>
      </c>
      <c r="AO2186" s="151">
        <v>2200</v>
      </c>
      <c r="ED2186" s="152">
        <v>72.75</v>
      </c>
      <c r="EE2186" s="152">
        <v>0.36</v>
      </c>
      <c r="EF2186" s="152">
        <v>9.32</v>
      </c>
      <c r="EH2186" s="152">
        <v>5.9389903720000001</v>
      </c>
      <c r="EJ2186" s="152">
        <v>6.6</v>
      </c>
      <c r="EK2186" s="152">
        <v>0.21</v>
      </c>
      <c r="EM2186" s="152">
        <v>0.27</v>
      </c>
      <c r="EO2186" s="152">
        <v>5.99</v>
      </c>
      <c r="EP2186" s="152">
        <v>4.25</v>
      </c>
      <c r="EQ2186" s="152">
        <v>0.01</v>
      </c>
      <c r="ES2186" s="152">
        <v>0.16</v>
      </c>
    </row>
    <row r="2187" spans="1:155">
      <c r="A2187" s="151">
        <v>8282</v>
      </c>
      <c r="B2187" s="152" t="s">
        <v>2850</v>
      </c>
      <c r="C2187" s="152" t="s">
        <v>2851</v>
      </c>
      <c r="D2187" s="152" t="s">
        <v>5578</v>
      </c>
      <c r="E2187" s="152" t="s">
        <v>5579</v>
      </c>
      <c r="F2187" s="152" t="s">
        <v>10633</v>
      </c>
      <c r="H2187" s="151">
        <v>221113</v>
      </c>
      <c r="J2187" s="151" t="s">
        <v>5580</v>
      </c>
      <c r="L2187" s="153" t="s">
        <v>5581</v>
      </c>
      <c r="M2187" s="153" t="s">
        <v>5637</v>
      </c>
      <c r="O2187" s="151">
        <v>3519</v>
      </c>
      <c r="P2187" s="152">
        <v>12.6609</v>
      </c>
      <c r="Q2187" s="152">
        <v>40.479199999999999</v>
      </c>
      <c r="S2187" s="152" t="s">
        <v>5583</v>
      </c>
      <c r="T2187" s="152">
        <v>70.66</v>
      </c>
      <c r="U2187" s="152">
        <v>0.51</v>
      </c>
      <c r="V2187" s="152">
        <v>8.84</v>
      </c>
      <c r="X2187" s="152">
        <v>5.49</v>
      </c>
      <c r="AA2187" s="152" t="s">
        <v>2867</v>
      </c>
      <c r="AB2187" s="152">
        <v>0.21</v>
      </c>
      <c r="AC2187" s="152">
        <v>0.26</v>
      </c>
      <c r="AD2187" s="152">
        <v>5.3</v>
      </c>
      <c r="AE2187" s="152">
        <v>4.1500000000000004</v>
      </c>
      <c r="AF2187" s="152" t="s">
        <v>2867</v>
      </c>
      <c r="AH2187" s="152">
        <v>0.24</v>
      </c>
      <c r="AJ2187" s="152">
        <v>4.21</v>
      </c>
      <c r="AK2187" s="156">
        <f t="shared" si="34"/>
        <v>1.38E-2</v>
      </c>
      <c r="AL2187" s="151">
        <v>138</v>
      </c>
      <c r="AN2187" s="151">
        <v>250.1170047</v>
      </c>
      <c r="AO2187" s="151">
        <v>2200</v>
      </c>
      <c r="AQ2187" s="152">
        <v>45</v>
      </c>
      <c r="AR2187" s="152">
        <v>9.1</v>
      </c>
      <c r="AS2187" s="152">
        <v>12</v>
      </c>
      <c r="AW2187" s="152">
        <v>3.8</v>
      </c>
      <c r="BG2187" s="152">
        <v>153</v>
      </c>
      <c r="BH2187" s="152">
        <v>0.9</v>
      </c>
      <c r="BI2187" s="152">
        <v>101</v>
      </c>
      <c r="BJ2187" s="152">
        <v>1124</v>
      </c>
      <c r="BK2187" s="152">
        <v>180</v>
      </c>
      <c r="BO2187" s="152">
        <v>19</v>
      </c>
      <c r="BP2187" s="152">
        <v>113</v>
      </c>
      <c r="BQ2187" s="152">
        <v>235</v>
      </c>
      <c r="BR2187" s="152">
        <v>26.5</v>
      </c>
      <c r="BS2187" s="152">
        <v>114</v>
      </c>
      <c r="BT2187" s="152">
        <v>22</v>
      </c>
      <c r="BU2187" s="152">
        <v>2.8</v>
      </c>
      <c r="BV2187" s="152">
        <v>37.1</v>
      </c>
      <c r="BW2187" s="152">
        <v>5.4</v>
      </c>
      <c r="BX2187" s="152">
        <v>26.8</v>
      </c>
      <c r="BY2187" s="152">
        <v>4.5</v>
      </c>
      <c r="CC2187" s="152">
        <v>28</v>
      </c>
      <c r="CD2187" s="152">
        <v>13</v>
      </c>
      <c r="CJ2187" s="152">
        <v>10</v>
      </c>
      <c r="CK2187" s="152">
        <v>3</v>
      </c>
      <c r="ED2187" s="152">
        <v>72.75</v>
      </c>
      <c r="EE2187" s="152">
        <v>0.36</v>
      </c>
      <c r="EF2187" s="152">
        <v>9.32</v>
      </c>
      <c r="EH2187" s="152">
        <v>5.9389903720000001</v>
      </c>
      <c r="EJ2187" s="152">
        <v>6.6</v>
      </c>
      <c r="EK2187" s="152">
        <v>0.21</v>
      </c>
      <c r="EM2187" s="152">
        <v>0.27</v>
      </c>
      <c r="EO2187" s="152">
        <v>5.99</v>
      </c>
      <c r="EP2187" s="152">
        <v>4.25</v>
      </c>
      <c r="EQ2187" s="152">
        <v>0.01</v>
      </c>
      <c r="ES2187" s="152">
        <v>0.16</v>
      </c>
    </row>
    <row r="2188" spans="1:155">
      <c r="A2188" s="151">
        <v>8283</v>
      </c>
      <c r="B2188" s="152" t="s">
        <v>2850</v>
      </c>
      <c r="C2188" s="152" t="s">
        <v>2851</v>
      </c>
      <c r="D2188" s="152" t="s">
        <v>5578</v>
      </c>
      <c r="E2188" s="152" t="s">
        <v>5579</v>
      </c>
      <c r="F2188" s="152" t="s">
        <v>10634</v>
      </c>
      <c r="H2188" s="151">
        <v>221113</v>
      </c>
      <c r="J2188" s="151" t="s">
        <v>5580</v>
      </c>
      <c r="L2188" s="153" t="s">
        <v>5581</v>
      </c>
      <c r="M2188" s="153" t="s">
        <v>5636</v>
      </c>
      <c r="O2188" s="151">
        <v>3519</v>
      </c>
      <c r="P2188" s="152">
        <v>12.6609</v>
      </c>
      <c r="Q2188" s="152">
        <v>40.479199999999999</v>
      </c>
      <c r="S2188" s="152" t="s">
        <v>5583</v>
      </c>
      <c r="T2188" s="152">
        <v>70.66</v>
      </c>
      <c r="U2188" s="152">
        <v>0.51</v>
      </c>
      <c r="V2188" s="152">
        <v>8.84</v>
      </c>
      <c r="X2188" s="152">
        <v>5.49</v>
      </c>
      <c r="AA2188" s="152" t="s">
        <v>2867</v>
      </c>
      <c r="AB2188" s="152">
        <v>0.21</v>
      </c>
      <c r="AC2188" s="152">
        <v>0.26</v>
      </c>
      <c r="AD2188" s="152">
        <v>5.3</v>
      </c>
      <c r="AE2188" s="152">
        <v>4.1500000000000004</v>
      </c>
      <c r="AF2188" s="152" t="s">
        <v>2867</v>
      </c>
      <c r="AH2188" s="152">
        <v>0.24</v>
      </c>
      <c r="AJ2188" s="152">
        <v>4.2699999999999996</v>
      </c>
      <c r="AK2188" s="156">
        <f t="shared" si="34"/>
        <v>9.2999999999999992E-3</v>
      </c>
      <c r="AL2188" s="151">
        <v>93</v>
      </c>
      <c r="AN2188" s="151" t="s">
        <v>2867</v>
      </c>
      <c r="AO2188" s="151">
        <v>2200</v>
      </c>
      <c r="AQ2188" s="152">
        <v>45</v>
      </c>
      <c r="AR2188" s="152">
        <v>9</v>
      </c>
      <c r="AS2188" s="152">
        <v>11</v>
      </c>
      <c r="AW2188" s="152">
        <v>3.2</v>
      </c>
      <c r="BG2188" s="152">
        <v>152</v>
      </c>
      <c r="BH2188" s="152">
        <v>0.8</v>
      </c>
      <c r="BI2188" s="152">
        <v>105</v>
      </c>
      <c r="BJ2188" s="152">
        <v>1125</v>
      </c>
      <c r="BK2188" s="152">
        <v>188</v>
      </c>
      <c r="BO2188" s="152">
        <v>19</v>
      </c>
      <c r="BP2188" s="152">
        <v>121</v>
      </c>
      <c r="BQ2188" s="152">
        <v>242</v>
      </c>
      <c r="BR2188" s="152">
        <v>28.2</v>
      </c>
      <c r="BS2188" s="152">
        <v>118</v>
      </c>
      <c r="BT2188" s="152">
        <v>23.5</v>
      </c>
      <c r="BU2188" s="152">
        <v>3.1</v>
      </c>
      <c r="BV2188" s="152">
        <v>35.4</v>
      </c>
      <c r="BW2188" s="152">
        <v>5.7</v>
      </c>
      <c r="BX2188" s="152">
        <v>28.9</v>
      </c>
      <c r="BY2188" s="152">
        <v>4.5999999999999996</v>
      </c>
      <c r="CC2188" s="152">
        <v>28</v>
      </c>
      <c r="CD2188" s="152">
        <v>12</v>
      </c>
      <c r="CJ2188" s="152">
        <v>10</v>
      </c>
      <c r="CK2188" s="152">
        <v>3</v>
      </c>
      <c r="ED2188" s="152">
        <v>72.75</v>
      </c>
      <c r="EE2188" s="152">
        <v>0.36</v>
      </c>
      <c r="EF2188" s="152">
        <v>9.32</v>
      </c>
      <c r="EH2188" s="152">
        <v>5.9389903720000001</v>
      </c>
      <c r="EJ2188" s="152">
        <v>6.6</v>
      </c>
      <c r="EK2188" s="152">
        <v>0.21</v>
      </c>
      <c r="EM2188" s="152">
        <v>0.27</v>
      </c>
      <c r="EO2188" s="152">
        <v>5.99</v>
      </c>
      <c r="EP2188" s="152">
        <v>4.25</v>
      </c>
      <c r="EQ2188" s="152">
        <v>0.01</v>
      </c>
      <c r="ES2188" s="152">
        <v>0.16</v>
      </c>
    </row>
    <row r="2189" spans="1:155">
      <c r="A2189" s="151">
        <v>8284</v>
      </c>
      <c r="B2189" s="152" t="s">
        <v>2850</v>
      </c>
      <c r="C2189" s="152" t="s">
        <v>2851</v>
      </c>
      <c r="D2189" s="152" t="s">
        <v>5578</v>
      </c>
      <c r="E2189" s="152" t="s">
        <v>5579</v>
      </c>
      <c r="F2189" s="152" t="s">
        <v>10635</v>
      </c>
      <c r="H2189" s="151">
        <v>221113</v>
      </c>
      <c r="J2189" s="151" t="s">
        <v>5580</v>
      </c>
      <c r="L2189" s="153" t="s">
        <v>5581</v>
      </c>
      <c r="M2189" s="153" t="s">
        <v>5644</v>
      </c>
      <c r="O2189" s="151">
        <v>3519</v>
      </c>
      <c r="P2189" s="152">
        <v>12.6609</v>
      </c>
      <c r="Q2189" s="152">
        <v>40.479199999999999</v>
      </c>
      <c r="S2189" s="152" t="s">
        <v>5583</v>
      </c>
      <c r="T2189" s="152">
        <v>70.790000000000006</v>
      </c>
      <c r="U2189" s="152">
        <v>0.48</v>
      </c>
      <c r="V2189" s="152">
        <v>8.52</v>
      </c>
      <c r="X2189" s="152">
        <v>5.43</v>
      </c>
      <c r="AA2189" s="152" t="s">
        <v>2867</v>
      </c>
      <c r="AB2189" s="152">
        <v>0.25</v>
      </c>
      <c r="AC2189" s="152">
        <v>0.26</v>
      </c>
      <c r="AD2189" s="152">
        <v>5.37</v>
      </c>
      <c r="AE2189" s="152">
        <v>4.24</v>
      </c>
      <c r="AF2189" s="152" t="s">
        <v>2867</v>
      </c>
      <c r="AH2189" s="152">
        <v>0.23</v>
      </c>
      <c r="AJ2189" s="152">
        <v>4.28</v>
      </c>
      <c r="AK2189" s="156">
        <f t="shared" si="34"/>
        <v>3.5999999999999999E-3</v>
      </c>
      <c r="AL2189" s="151">
        <v>36</v>
      </c>
      <c r="AN2189" s="152" t="s">
        <v>2867</v>
      </c>
      <c r="AO2189" s="151">
        <v>2400</v>
      </c>
      <c r="AQ2189" s="152">
        <v>47</v>
      </c>
      <c r="AR2189" s="152">
        <v>9.1999999999999993</v>
      </c>
      <c r="AS2189" s="152">
        <v>12</v>
      </c>
      <c r="AW2189" s="152">
        <v>3.4</v>
      </c>
      <c r="BG2189" s="152">
        <v>164</v>
      </c>
      <c r="BH2189" s="152">
        <v>0.8</v>
      </c>
      <c r="BI2189" s="152">
        <v>106</v>
      </c>
      <c r="BJ2189" s="152">
        <v>1126</v>
      </c>
      <c r="BK2189" s="152">
        <v>190</v>
      </c>
      <c r="BO2189" s="152">
        <v>17</v>
      </c>
      <c r="BP2189" s="152">
        <v>119</v>
      </c>
      <c r="BQ2189" s="152">
        <v>246</v>
      </c>
      <c r="BR2189" s="152">
        <v>28.8</v>
      </c>
      <c r="BS2189" s="152">
        <v>121</v>
      </c>
      <c r="BT2189" s="152">
        <v>23.4</v>
      </c>
      <c r="BU2189" s="152">
        <v>3</v>
      </c>
      <c r="BV2189" s="152">
        <v>38</v>
      </c>
      <c r="BW2189" s="152">
        <v>5.3</v>
      </c>
      <c r="BX2189" s="152">
        <v>29.2</v>
      </c>
      <c r="BY2189" s="152">
        <v>4.7</v>
      </c>
      <c r="CC2189" s="152">
        <v>29</v>
      </c>
      <c r="CD2189" s="152">
        <v>13</v>
      </c>
      <c r="CJ2189" s="152">
        <v>11</v>
      </c>
      <c r="CK2189" s="152">
        <v>3</v>
      </c>
      <c r="ED2189" s="152">
        <v>72.75</v>
      </c>
      <c r="EE2189" s="152">
        <v>0.36</v>
      </c>
      <c r="EF2189" s="152">
        <v>9.32</v>
      </c>
      <c r="EH2189" s="152">
        <v>5.9389903720000001</v>
      </c>
      <c r="EJ2189" s="152">
        <v>6.6</v>
      </c>
      <c r="EK2189" s="152">
        <v>0.21</v>
      </c>
      <c r="EM2189" s="152">
        <v>0.27</v>
      </c>
      <c r="EO2189" s="152">
        <v>5.99</v>
      </c>
      <c r="EP2189" s="152">
        <v>4.25</v>
      </c>
      <c r="EQ2189" s="152">
        <v>0.01</v>
      </c>
      <c r="ES2189" s="152">
        <v>0.16</v>
      </c>
    </row>
    <row r="2190" spans="1:155">
      <c r="A2190" s="151">
        <v>8285</v>
      </c>
      <c r="B2190" s="152" t="s">
        <v>2850</v>
      </c>
      <c r="C2190" s="152" t="s">
        <v>2851</v>
      </c>
      <c r="D2190" s="152" t="s">
        <v>5578</v>
      </c>
      <c r="E2190" s="152" t="s">
        <v>5579</v>
      </c>
      <c r="F2190" s="152" t="s">
        <v>10636</v>
      </c>
      <c r="H2190" s="151">
        <v>221113</v>
      </c>
      <c r="J2190" s="151" t="s">
        <v>5580</v>
      </c>
      <c r="L2190" s="153" t="s">
        <v>5581</v>
      </c>
      <c r="M2190" s="153" t="s">
        <v>5681</v>
      </c>
      <c r="O2190" s="151">
        <v>3519</v>
      </c>
      <c r="P2190" s="152">
        <v>12.6609</v>
      </c>
      <c r="Q2190" s="152">
        <v>40.479199999999999</v>
      </c>
      <c r="S2190" s="152" t="s">
        <v>5583</v>
      </c>
      <c r="T2190" s="152">
        <v>71.36</v>
      </c>
      <c r="U2190" s="152">
        <v>0.34</v>
      </c>
      <c r="V2190" s="152">
        <v>7.63</v>
      </c>
      <c r="X2190" s="152">
        <v>5.26</v>
      </c>
      <c r="AA2190" s="152" t="s">
        <v>2867</v>
      </c>
      <c r="AB2190" s="152">
        <v>0.2</v>
      </c>
      <c r="AC2190" s="152">
        <v>0.11</v>
      </c>
      <c r="AD2190" s="152">
        <v>5.1100000000000003</v>
      </c>
      <c r="AE2190" s="152">
        <v>4.13</v>
      </c>
      <c r="AF2190" s="152" t="s">
        <v>2867</v>
      </c>
      <c r="AH2190" s="152">
        <v>0.21</v>
      </c>
      <c r="AJ2190" s="152">
        <v>4.75</v>
      </c>
      <c r="AK2190" s="156">
        <f t="shared" si="34"/>
        <v>3.6700000000000003E-2</v>
      </c>
      <c r="AL2190" s="151">
        <v>367</v>
      </c>
      <c r="AN2190" s="152">
        <v>100.04680190000001</v>
      </c>
      <c r="AO2190" s="151">
        <v>2700</v>
      </c>
      <c r="AQ2190" s="152">
        <v>59</v>
      </c>
      <c r="AR2190" s="152">
        <v>9</v>
      </c>
      <c r="AS2190" s="152">
        <v>13</v>
      </c>
      <c r="AW2190" s="152">
        <v>3.8</v>
      </c>
      <c r="BG2190" s="152">
        <v>168</v>
      </c>
      <c r="BH2190" s="152">
        <v>0.8</v>
      </c>
      <c r="BI2190" s="152">
        <v>112</v>
      </c>
      <c r="BJ2190" s="152">
        <v>1234</v>
      </c>
      <c r="BK2190" s="152">
        <v>212</v>
      </c>
      <c r="BO2190" s="152">
        <v>15</v>
      </c>
      <c r="BP2190" s="152">
        <v>128</v>
      </c>
      <c r="BQ2190" s="152">
        <v>263</v>
      </c>
      <c r="BR2190" s="152">
        <v>30.3</v>
      </c>
      <c r="BS2190" s="152">
        <v>129</v>
      </c>
      <c r="BT2190" s="152">
        <v>24.7</v>
      </c>
      <c r="BU2190" s="152">
        <v>3.4</v>
      </c>
      <c r="BV2190" s="152">
        <v>44.5</v>
      </c>
      <c r="BW2190" s="152">
        <v>5.6</v>
      </c>
      <c r="BX2190" s="152">
        <v>30.5</v>
      </c>
      <c r="BY2190" s="152">
        <v>5</v>
      </c>
      <c r="CA2190" s="152">
        <v>0.1</v>
      </c>
      <c r="CC2190" s="152">
        <v>33</v>
      </c>
      <c r="CD2190" s="152">
        <v>14</v>
      </c>
      <c r="CJ2190" s="152">
        <v>12</v>
      </c>
      <c r="CK2190" s="152">
        <v>3</v>
      </c>
      <c r="ED2190" s="152">
        <v>72.75</v>
      </c>
      <c r="EE2190" s="152">
        <v>0.36</v>
      </c>
      <c r="EF2190" s="152">
        <v>9.32</v>
      </c>
      <c r="EH2190" s="152">
        <v>5.9389903720000001</v>
      </c>
      <c r="EJ2190" s="152">
        <v>6.6</v>
      </c>
      <c r="EK2190" s="152">
        <v>0.21</v>
      </c>
      <c r="EM2190" s="152">
        <v>0.27</v>
      </c>
      <c r="EO2190" s="152">
        <v>5.99</v>
      </c>
      <c r="EP2190" s="152">
        <v>4.25</v>
      </c>
      <c r="EQ2190" s="152">
        <v>0.01</v>
      </c>
      <c r="ES2190" s="152">
        <v>0.16</v>
      </c>
    </row>
    <row r="2191" spans="1:155">
      <c r="A2191" s="151">
        <v>8286</v>
      </c>
      <c r="B2191" s="152" t="s">
        <v>2850</v>
      </c>
      <c r="C2191" s="152" t="s">
        <v>2851</v>
      </c>
      <c r="D2191" s="152" t="s">
        <v>5578</v>
      </c>
      <c r="E2191" s="152" t="s">
        <v>5579</v>
      </c>
      <c r="F2191" s="152" t="s">
        <v>10637</v>
      </c>
      <c r="H2191" s="151">
        <v>221113</v>
      </c>
      <c r="J2191" s="151" t="s">
        <v>5580</v>
      </c>
      <c r="L2191" s="153" t="s">
        <v>5581</v>
      </c>
      <c r="M2191" s="153" t="s">
        <v>5698</v>
      </c>
      <c r="O2191" s="151">
        <v>3519</v>
      </c>
      <c r="P2191" s="152">
        <v>12.6609</v>
      </c>
      <c r="Q2191" s="152">
        <v>40.479199999999999</v>
      </c>
      <c r="S2191" s="152" t="s">
        <v>5583</v>
      </c>
      <c r="T2191" s="152">
        <v>71.67</v>
      </c>
      <c r="U2191" s="152">
        <v>0.5</v>
      </c>
      <c r="V2191" s="152">
        <v>8.58</v>
      </c>
      <c r="X2191" s="152">
        <v>5.83</v>
      </c>
      <c r="AA2191" s="152" t="s">
        <v>2867</v>
      </c>
      <c r="AB2191" s="152">
        <v>0.23</v>
      </c>
      <c r="AC2191" s="152">
        <v>0.21</v>
      </c>
      <c r="AD2191" s="152">
        <v>5.37</v>
      </c>
      <c r="AE2191" s="152">
        <v>4.1500000000000004</v>
      </c>
      <c r="AF2191" s="152" t="s">
        <v>2867</v>
      </c>
      <c r="AH2191" s="152">
        <v>0.24</v>
      </c>
      <c r="AJ2191" s="152">
        <v>3.84</v>
      </c>
      <c r="AK2191" s="156">
        <f t="shared" si="34"/>
        <v>1.9E-3</v>
      </c>
      <c r="AL2191" s="151">
        <v>19</v>
      </c>
      <c r="AN2191" s="151">
        <v>250.1170047</v>
      </c>
      <c r="AO2191" s="151">
        <v>2400</v>
      </c>
      <c r="ED2191" s="152">
        <v>72.75</v>
      </c>
      <c r="EE2191" s="152">
        <v>0.36</v>
      </c>
      <c r="EF2191" s="152">
        <v>9.32</v>
      </c>
      <c r="EH2191" s="152">
        <v>5.9389903720000001</v>
      </c>
      <c r="EJ2191" s="152">
        <v>6.6</v>
      </c>
      <c r="EK2191" s="152">
        <v>0.21</v>
      </c>
      <c r="EM2191" s="152">
        <v>0.27</v>
      </c>
      <c r="EO2191" s="152">
        <v>5.99</v>
      </c>
      <c r="EP2191" s="152">
        <v>4.25</v>
      </c>
      <c r="EQ2191" s="152">
        <v>0.01</v>
      </c>
      <c r="ES2191" s="152">
        <v>0.16</v>
      </c>
    </row>
    <row r="2192" spans="1:155">
      <c r="A2192" s="151">
        <v>8287</v>
      </c>
      <c r="B2192" s="152" t="s">
        <v>2850</v>
      </c>
      <c r="C2192" s="152" t="s">
        <v>2851</v>
      </c>
      <c r="D2192" s="152" t="s">
        <v>5578</v>
      </c>
      <c r="E2192" s="152" t="s">
        <v>5579</v>
      </c>
      <c r="F2192" s="152" t="s">
        <v>10638</v>
      </c>
      <c r="H2192" s="151">
        <v>221113</v>
      </c>
      <c r="J2192" s="151" t="s">
        <v>5580</v>
      </c>
      <c r="L2192" s="153" t="s">
        <v>5581</v>
      </c>
      <c r="M2192" s="153" t="s">
        <v>5633</v>
      </c>
      <c r="O2192" s="151">
        <v>3519</v>
      </c>
      <c r="P2192" s="152">
        <v>12.6609</v>
      </c>
      <c r="Q2192" s="152">
        <v>40.479199999999999</v>
      </c>
      <c r="S2192" s="152" t="s">
        <v>5583</v>
      </c>
      <c r="T2192" s="152">
        <v>70.63</v>
      </c>
      <c r="U2192" s="152">
        <v>0.24</v>
      </c>
      <c r="V2192" s="152">
        <v>8.17</v>
      </c>
      <c r="X2192" s="152">
        <v>5.81</v>
      </c>
      <c r="AA2192" s="152" t="s">
        <v>2867</v>
      </c>
      <c r="AB2192" s="152">
        <v>0.2</v>
      </c>
      <c r="AC2192" s="152">
        <v>0.24</v>
      </c>
      <c r="AD2192" s="152">
        <v>5.47</v>
      </c>
      <c r="AE2192" s="152">
        <v>4.16</v>
      </c>
      <c r="AF2192" s="152" t="s">
        <v>2867</v>
      </c>
      <c r="AH2192" s="152">
        <v>0.12</v>
      </c>
      <c r="AJ2192" s="152">
        <v>3.6</v>
      </c>
      <c r="AK2192" s="156">
        <f t="shared" si="34"/>
        <v>2.8E-3</v>
      </c>
      <c r="AL2192" s="151">
        <v>28</v>
      </c>
      <c r="AM2192" s="151">
        <v>2600</v>
      </c>
      <c r="AN2192" s="151" t="s">
        <v>2867</v>
      </c>
      <c r="AO2192" s="151">
        <v>2500</v>
      </c>
      <c r="AQ2192" s="152">
        <v>44</v>
      </c>
      <c r="AR2192" s="152">
        <v>8.9</v>
      </c>
      <c r="AS2192" s="152">
        <v>12</v>
      </c>
      <c r="AW2192" s="152">
        <v>3.6</v>
      </c>
      <c r="BG2192" s="152">
        <v>159</v>
      </c>
      <c r="BH2192" s="152">
        <v>1</v>
      </c>
      <c r="BI2192" s="152">
        <v>111</v>
      </c>
      <c r="BJ2192" s="152">
        <v>1235</v>
      </c>
      <c r="BK2192" s="152">
        <v>210</v>
      </c>
      <c r="BO2192" s="152">
        <v>17</v>
      </c>
      <c r="BP2192" s="152">
        <v>123</v>
      </c>
      <c r="BQ2192" s="152">
        <v>260</v>
      </c>
      <c r="BR2192" s="152">
        <v>29.4</v>
      </c>
      <c r="BS2192" s="152">
        <v>128</v>
      </c>
      <c r="BT2192" s="152">
        <v>24.2</v>
      </c>
      <c r="BU2192" s="152">
        <v>3.1</v>
      </c>
      <c r="BV2192" s="152">
        <v>42.4</v>
      </c>
      <c r="BW2192" s="152">
        <v>5.5</v>
      </c>
      <c r="BX2192" s="152">
        <v>29.4</v>
      </c>
      <c r="BY2192" s="152">
        <v>5.0999999999999996</v>
      </c>
      <c r="CC2192" s="152">
        <v>34</v>
      </c>
      <c r="CD2192" s="152">
        <v>15</v>
      </c>
      <c r="CJ2192" s="152">
        <v>12</v>
      </c>
      <c r="CK2192" s="152">
        <v>4</v>
      </c>
      <c r="ED2192" s="152">
        <v>72.75</v>
      </c>
      <c r="EE2192" s="152">
        <v>0.36</v>
      </c>
      <c r="EF2192" s="152">
        <v>9.32</v>
      </c>
      <c r="EH2192" s="152">
        <v>5.9389903720000001</v>
      </c>
      <c r="EJ2192" s="152">
        <v>6.6</v>
      </c>
      <c r="EK2192" s="152">
        <v>0.21</v>
      </c>
      <c r="EM2192" s="152">
        <v>0.27</v>
      </c>
      <c r="EO2192" s="152">
        <v>5.99</v>
      </c>
      <c r="EP2192" s="152">
        <v>4.25</v>
      </c>
      <c r="EQ2192" s="152">
        <v>0.01</v>
      </c>
      <c r="ES2192" s="152">
        <v>0.16</v>
      </c>
    </row>
    <row r="2193" spans="1:149">
      <c r="A2193" s="151">
        <v>8288</v>
      </c>
      <c r="B2193" s="152" t="s">
        <v>2850</v>
      </c>
      <c r="C2193" s="152" t="s">
        <v>2851</v>
      </c>
      <c r="D2193" s="152" t="s">
        <v>5578</v>
      </c>
      <c r="E2193" s="152" t="s">
        <v>5579</v>
      </c>
      <c r="F2193" s="152" t="s">
        <v>10639</v>
      </c>
      <c r="H2193" s="151">
        <v>221113</v>
      </c>
      <c r="J2193" s="151" t="s">
        <v>5580</v>
      </c>
      <c r="L2193" s="153" t="s">
        <v>5581</v>
      </c>
      <c r="M2193" s="153" t="s">
        <v>5679</v>
      </c>
      <c r="O2193" s="151">
        <v>3519</v>
      </c>
      <c r="P2193" s="152">
        <v>12.6609</v>
      </c>
      <c r="Q2193" s="152">
        <v>40.479199999999999</v>
      </c>
      <c r="S2193" s="152" t="s">
        <v>5583</v>
      </c>
      <c r="T2193" s="152">
        <v>71.349999999999994</v>
      </c>
      <c r="U2193" s="152">
        <v>0.51</v>
      </c>
      <c r="V2193" s="152">
        <v>7.86</v>
      </c>
      <c r="X2193" s="152">
        <v>6.08</v>
      </c>
      <c r="AA2193" s="152" t="s">
        <v>2867</v>
      </c>
      <c r="AB2193" s="152">
        <v>0.28999999999999998</v>
      </c>
      <c r="AC2193" s="152">
        <v>0.26</v>
      </c>
      <c r="AD2193" s="152">
        <v>5.18</v>
      </c>
      <c r="AE2193" s="152">
        <v>4.0599999999999996</v>
      </c>
      <c r="AF2193" s="152" t="s">
        <v>2867</v>
      </c>
      <c r="AH2193" s="152">
        <v>0.34</v>
      </c>
      <c r="AJ2193" s="152">
        <v>4.55</v>
      </c>
      <c r="AK2193" s="156">
        <f t="shared" si="34"/>
        <v>3.3999999999999998E-3</v>
      </c>
      <c r="AL2193" s="151">
        <v>34</v>
      </c>
      <c r="AN2193" s="151" t="s">
        <v>2867</v>
      </c>
      <c r="AO2193" s="151">
        <v>2500</v>
      </c>
      <c r="AQ2193" s="152">
        <v>51</v>
      </c>
      <c r="AR2193" s="152">
        <v>9.6999999999999993</v>
      </c>
      <c r="AS2193" s="152">
        <v>13</v>
      </c>
      <c r="AW2193" s="152">
        <v>4.2</v>
      </c>
      <c r="BG2193" s="152">
        <v>154</v>
      </c>
      <c r="BH2193" s="152">
        <v>0.9</v>
      </c>
      <c r="BI2193" s="152">
        <v>118</v>
      </c>
      <c r="BJ2193" s="152">
        <v>1239</v>
      </c>
      <c r="BK2193" s="152">
        <v>203</v>
      </c>
      <c r="BO2193" s="152">
        <v>17</v>
      </c>
      <c r="BP2193" s="152">
        <v>130</v>
      </c>
      <c r="BQ2193" s="152">
        <v>266</v>
      </c>
      <c r="BR2193" s="152">
        <v>31.7</v>
      </c>
      <c r="BS2193" s="152">
        <v>133</v>
      </c>
      <c r="BT2193" s="152">
        <v>23.7</v>
      </c>
      <c r="BU2193" s="152">
        <v>3.4</v>
      </c>
      <c r="BV2193" s="152">
        <v>45</v>
      </c>
      <c r="BW2193" s="152">
        <v>5.5</v>
      </c>
      <c r="BX2193" s="152">
        <v>30.6</v>
      </c>
      <c r="BY2193" s="152">
        <v>5.3</v>
      </c>
      <c r="CC2193" s="152">
        <v>30</v>
      </c>
      <c r="CD2193" s="152">
        <v>12</v>
      </c>
      <c r="CJ2193" s="152">
        <v>11</v>
      </c>
      <c r="CK2193" s="152">
        <v>3</v>
      </c>
      <c r="ED2193" s="152">
        <v>72.75</v>
      </c>
      <c r="EE2193" s="152">
        <v>0.36</v>
      </c>
      <c r="EF2193" s="152">
        <v>9.32</v>
      </c>
      <c r="EH2193" s="152">
        <v>5.9389903720000001</v>
      </c>
      <c r="EJ2193" s="152">
        <v>6.6</v>
      </c>
      <c r="EK2193" s="152">
        <v>0.21</v>
      </c>
      <c r="EM2193" s="152">
        <v>0.27</v>
      </c>
      <c r="EO2193" s="152">
        <v>5.99</v>
      </c>
      <c r="EP2193" s="152">
        <v>4.25</v>
      </c>
      <c r="EQ2193" s="152">
        <v>0.01</v>
      </c>
      <c r="ES2193" s="152">
        <v>0.16</v>
      </c>
    </row>
    <row r="2194" spans="1:149">
      <c r="A2194" s="151">
        <v>8289</v>
      </c>
      <c r="B2194" s="152" t="s">
        <v>2850</v>
      </c>
      <c r="C2194" s="152" t="s">
        <v>2851</v>
      </c>
      <c r="D2194" s="152" t="s">
        <v>5578</v>
      </c>
      <c r="E2194" s="152" t="s">
        <v>5579</v>
      </c>
      <c r="F2194" s="152" t="s">
        <v>10640</v>
      </c>
      <c r="H2194" s="151">
        <v>221113</v>
      </c>
      <c r="J2194" s="151" t="s">
        <v>5580</v>
      </c>
      <c r="L2194" s="153" t="s">
        <v>5581</v>
      </c>
      <c r="M2194" s="153" t="s">
        <v>5711</v>
      </c>
      <c r="O2194" s="151">
        <v>3519</v>
      </c>
      <c r="P2194" s="152">
        <v>12.6609</v>
      </c>
      <c r="Q2194" s="152">
        <v>40.479199999999999</v>
      </c>
      <c r="S2194" s="152" t="s">
        <v>5583</v>
      </c>
      <c r="T2194" s="152">
        <v>72.040000000000006</v>
      </c>
      <c r="U2194" s="152">
        <v>0.14000000000000001</v>
      </c>
      <c r="V2194" s="152">
        <v>8.14</v>
      </c>
      <c r="X2194" s="152">
        <v>5.41</v>
      </c>
      <c r="AA2194" s="152" t="s">
        <v>2867</v>
      </c>
      <c r="AB2194" s="152">
        <v>0.16</v>
      </c>
      <c r="AC2194" s="152">
        <v>0.17</v>
      </c>
      <c r="AD2194" s="152">
        <v>5.0999999999999996</v>
      </c>
      <c r="AE2194" s="152">
        <v>4.0599999999999996</v>
      </c>
      <c r="AF2194" s="152" t="s">
        <v>2867</v>
      </c>
      <c r="AH2194" s="152">
        <v>0.14000000000000001</v>
      </c>
      <c r="AJ2194" s="152">
        <v>4.03</v>
      </c>
      <c r="AK2194" s="156">
        <f t="shared" si="34"/>
        <v>2.5000000000000001E-3</v>
      </c>
      <c r="AL2194" s="151">
        <v>25</v>
      </c>
      <c r="AM2194" s="151">
        <v>1600</v>
      </c>
      <c r="AN2194" s="151">
        <v>50.023400940000002</v>
      </c>
      <c r="AO2194" s="151">
        <v>1500</v>
      </c>
      <c r="AQ2194" s="152">
        <v>50</v>
      </c>
      <c r="AR2194" s="152">
        <v>9.1999999999999993</v>
      </c>
      <c r="AS2194" s="152">
        <v>12</v>
      </c>
      <c r="AW2194" s="152">
        <v>3.5</v>
      </c>
      <c r="BG2194" s="152">
        <v>167</v>
      </c>
      <c r="BH2194" s="152">
        <v>1.1000000000000001</v>
      </c>
      <c r="BI2194" s="152">
        <v>109</v>
      </c>
      <c r="BJ2194" s="152">
        <v>1205</v>
      </c>
      <c r="BK2194" s="152">
        <v>205</v>
      </c>
      <c r="BO2194" s="152">
        <v>19</v>
      </c>
      <c r="BP2194" s="152">
        <v>120</v>
      </c>
      <c r="BQ2194" s="152">
        <v>255</v>
      </c>
      <c r="BR2194" s="152">
        <v>30.1</v>
      </c>
      <c r="BS2194" s="152">
        <v>121</v>
      </c>
      <c r="BT2194" s="152">
        <v>22.1</v>
      </c>
      <c r="BU2194" s="152">
        <v>2.9</v>
      </c>
      <c r="BV2194" s="152">
        <v>36.5</v>
      </c>
      <c r="BW2194" s="152">
        <v>5.4</v>
      </c>
      <c r="BX2194" s="152">
        <v>28.7</v>
      </c>
      <c r="BY2194" s="152">
        <v>4.8</v>
      </c>
      <c r="CA2194" s="152">
        <v>1.2</v>
      </c>
      <c r="CC2194" s="152">
        <v>31</v>
      </c>
      <c r="CD2194" s="152">
        <v>14</v>
      </c>
      <c r="CJ2194" s="152">
        <v>12</v>
      </c>
      <c r="CK2194" s="152">
        <v>4</v>
      </c>
      <c r="ED2194" s="152">
        <v>72.75</v>
      </c>
      <c r="EE2194" s="152">
        <v>0.36</v>
      </c>
      <c r="EF2194" s="152">
        <v>9.32</v>
      </c>
      <c r="EH2194" s="152">
        <v>5.9389903720000001</v>
      </c>
      <c r="EJ2194" s="152">
        <v>6.6</v>
      </c>
      <c r="EK2194" s="152">
        <v>0.21</v>
      </c>
      <c r="EM2194" s="152">
        <v>0.27</v>
      </c>
      <c r="EO2194" s="152">
        <v>5.99</v>
      </c>
      <c r="EP2194" s="152">
        <v>4.25</v>
      </c>
      <c r="EQ2194" s="152">
        <v>0.01</v>
      </c>
      <c r="ES2194" s="152">
        <v>0.16</v>
      </c>
    </row>
    <row r="2195" spans="1:149">
      <c r="A2195" s="151">
        <v>8290</v>
      </c>
      <c r="B2195" s="152" t="s">
        <v>2850</v>
      </c>
      <c r="C2195" s="152" t="s">
        <v>2851</v>
      </c>
      <c r="D2195" s="152" t="s">
        <v>5578</v>
      </c>
      <c r="E2195" s="152" t="s">
        <v>5579</v>
      </c>
      <c r="F2195" s="152" t="s">
        <v>10641</v>
      </c>
      <c r="H2195" s="151">
        <v>221113</v>
      </c>
      <c r="J2195" s="151" t="s">
        <v>5580</v>
      </c>
      <c r="L2195" s="153" t="s">
        <v>5581</v>
      </c>
      <c r="M2195" s="153" t="s">
        <v>5727</v>
      </c>
      <c r="O2195" s="151">
        <v>3519</v>
      </c>
      <c r="P2195" s="152">
        <v>12.6609</v>
      </c>
      <c r="Q2195" s="152">
        <v>40.479199999999999</v>
      </c>
      <c r="S2195" s="152" t="s">
        <v>5583</v>
      </c>
      <c r="T2195" s="152">
        <v>72.510000000000005</v>
      </c>
      <c r="U2195" s="152">
        <v>0.63</v>
      </c>
      <c r="V2195" s="152">
        <v>7.15</v>
      </c>
      <c r="X2195" s="152">
        <v>5.99</v>
      </c>
      <c r="AA2195" s="152" t="s">
        <v>2867</v>
      </c>
      <c r="AB2195" s="152">
        <v>0.23</v>
      </c>
      <c r="AC2195" s="152">
        <v>0.19</v>
      </c>
      <c r="AD2195" s="152">
        <v>5.2</v>
      </c>
      <c r="AE2195" s="152">
        <v>3.91</v>
      </c>
      <c r="AF2195" s="152" t="s">
        <v>2867</v>
      </c>
      <c r="AH2195" s="152">
        <v>0.25</v>
      </c>
      <c r="AJ2195" s="152">
        <v>3.33</v>
      </c>
      <c r="AK2195" s="156">
        <f t="shared" si="34"/>
        <v>8.8000000000000005E-3</v>
      </c>
      <c r="AL2195" s="151">
        <v>88</v>
      </c>
      <c r="AN2195" s="151">
        <v>250.1170047</v>
      </c>
      <c r="AO2195" s="151">
        <v>2200</v>
      </c>
      <c r="AQ2195" s="152">
        <v>44</v>
      </c>
      <c r="AR2195" s="152">
        <v>9.1</v>
      </c>
      <c r="AS2195" s="152">
        <v>13</v>
      </c>
      <c r="AW2195" s="152">
        <v>3.6</v>
      </c>
      <c r="BG2195" s="152">
        <v>170</v>
      </c>
      <c r="BH2195" s="152">
        <v>0.6</v>
      </c>
      <c r="BI2195" s="152">
        <v>121</v>
      </c>
      <c r="BJ2195" s="152">
        <v>1345</v>
      </c>
      <c r="BK2195" s="152">
        <v>238</v>
      </c>
      <c r="BO2195" s="152">
        <v>13</v>
      </c>
      <c r="BP2195" s="152">
        <v>131</v>
      </c>
      <c r="BQ2195" s="152">
        <v>277</v>
      </c>
      <c r="BR2195" s="152">
        <v>32.6</v>
      </c>
      <c r="BS2195" s="152">
        <v>136</v>
      </c>
      <c r="BT2195" s="152">
        <v>27.1</v>
      </c>
      <c r="BU2195" s="152">
        <v>3.5</v>
      </c>
      <c r="BV2195" s="152">
        <v>44.7</v>
      </c>
      <c r="BW2195" s="152">
        <v>6.4</v>
      </c>
      <c r="BX2195" s="152">
        <v>30</v>
      </c>
      <c r="BY2195" s="152">
        <v>5.4</v>
      </c>
      <c r="CC2195" s="152">
        <v>37</v>
      </c>
      <c r="CD2195" s="152">
        <v>17</v>
      </c>
      <c r="CJ2195" s="152">
        <v>14</v>
      </c>
      <c r="CK2195" s="152">
        <v>4</v>
      </c>
      <c r="ED2195" s="152">
        <v>72.75</v>
      </c>
      <c r="EE2195" s="152">
        <v>0.36</v>
      </c>
      <c r="EF2195" s="152">
        <v>9.32</v>
      </c>
      <c r="EH2195" s="152">
        <v>5.9389903720000001</v>
      </c>
      <c r="EJ2195" s="152">
        <v>6.6</v>
      </c>
      <c r="EK2195" s="152">
        <v>0.21</v>
      </c>
      <c r="EM2195" s="152">
        <v>0.27</v>
      </c>
      <c r="EO2195" s="152">
        <v>5.99</v>
      </c>
      <c r="EP2195" s="152">
        <v>4.25</v>
      </c>
      <c r="EQ2195" s="152">
        <v>0.01</v>
      </c>
      <c r="ES2195" s="152">
        <v>0.16</v>
      </c>
    </row>
    <row r="2196" spans="1:149">
      <c r="A2196" s="151">
        <v>8291</v>
      </c>
      <c r="B2196" s="152" t="s">
        <v>2850</v>
      </c>
      <c r="C2196" s="152" t="s">
        <v>2851</v>
      </c>
      <c r="D2196" s="152" t="s">
        <v>5578</v>
      </c>
      <c r="E2196" s="152" t="s">
        <v>5579</v>
      </c>
      <c r="F2196" s="152" t="s">
        <v>10642</v>
      </c>
      <c r="H2196" s="151">
        <v>221113</v>
      </c>
      <c r="J2196" s="151" t="s">
        <v>5580</v>
      </c>
      <c r="L2196" s="153" t="s">
        <v>5581</v>
      </c>
      <c r="M2196" s="153" t="s">
        <v>5667</v>
      </c>
      <c r="O2196" s="151">
        <v>3519</v>
      </c>
      <c r="P2196" s="152">
        <v>12.6609</v>
      </c>
      <c r="Q2196" s="152">
        <v>40.479199999999999</v>
      </c>
      <c r="S2196" s="152" t="s">
        <v>5583</v>
      </c>
      <c r="T2196" s="152">
        <v>71.150000000000006</v>
      </c>
      <c r="U2196" s="152">
        <v>0.42</v>
      </c>
      <c r="V2196" s="152">
        <v>7.87</v>
      </c>
      <c r="X2196" s="152">
        <v>5.46</v>
      </c>
      <c r="AA2196" s="152" t="s">
        <v>2867</v>
      </c>
      <c r="AB2196" s="152">
        <v>0.21</v>
      </c>
      <c r="AC2196" s="152">
        <v>0.12</v>
      </c>
      <c r="AD2196" s="152">
        <v>5.0599999999999996</v>
      </c>
      <c r="AE2196" s="152">
        <v>4.16</v>
      </c>
      <c r="AF2196" s="152" t="s">
        <v>2867</v>
      </c>
      <c r="AH2196" s="152">
        <v>0.27</v>
      </c>
      <c r="AJ2196" s="152">
        <v>3.82</v>
      </c>
      <c r="AK2196" s="156">
        <f t="shared" si="34"/>
        <v>2.0999999999999999E-3</v>
      </c>
      <c r="AL2196" s="151">
        <v>21</v>
      </c>
      <c r="AN2196" s="151">
        <v>400.1872075</v>
      </c>
      <c r="AO2196" s="151">
        <v>2700</v>
      </c>
      <c r="AQ2196" s="152">
        <v>45</v>
      </c>
      <c r="AR2196" s="152">
        <v>9.9</v>
      </c>
      <c r="AS2196" s="152">
        <v>13</v>
      </c>
      <c r="AW2196" s="152">
        <v>3.8</v>
      </c>
      <c r="BG2196" s="152">
        <v>167</v>
      </c>
      <c r="BH2196" s="152">
        <v>0.9</v>
      </c>
      <c r="BI2196" s="152">
        <v>120</v>
      </c>
      <c r="BJ2196" s="152">
        <v>1340</v>
      </c>
      <c r="BK2196" s="152">
        <v>222</v>
      </c>
      <c r="BO2196" s="152">
        <v>16</v>
      </c>
      <c r="BP2196" s="152">
        <v>135</v>
      </c>
      <c r="BQ2196" s="152">
        <v>278</v>
      </c>
      <c r="BR2196" s="152">
        <v>32.299999999999997</v>
      </c>
      <c r="BS2196" s="152">
        <v>139</v>
      </c>
      <c r="BT2196" s="152">
        <v>23.8</v>
      </c>
      <c r="BU2196" s="152">
        <v>3</v>
      </c>
      <c r="BV2196" s="152">
        <v>43.4</v>
      </c>
      <c r="BW2196" s="152">
        <v>6.4</v>
      </c>
      <c r="BX2196" s="152">
        <v>31.1</v>
      </c>
      <c r="BY2196" s="152">
        <v>5.7</v>
      </c>
      <c r="CA2196" s="152">
        <v>2.1</v>
      </c>
      <c r="CC2196" s="152">
        <v>34</v>
      </c>
      <c r="CD2196" s="152">
        <v>16</v>
      </c>
      <c r="CJ2196" s="152">
        <v>13</v>
      </c>
      <c r="CK2196" s="152">
        <v>4</v>
      </c>
      <c r="ED2196" s="152">
        <v>72.75</v>
      </c>
      <c r="EE2196" s="152">
        <v>0.36</v>
      </c>
      <c r="EF2196" s="152">
        <v>9.32</v>
      </c>
      <c r="EH2196" s="152">
        <v>5.9389903720000001</v>
      </c>
      <c r="EJ2196" s="152">
        <v>6.6</v>
      </c>
      <c r="EK2196" s="152">
        <v>0.21</v>
      </c>
      <c r="EM2196" s="152">
        <v>0.27</v>
      </c>
      <c r="EO2196" s="152">
        <v>5.99</v>
      </c>
      <c r="EP2196" s="152">
        <v>4.25</v>
      </c>
      <c r="EQ2196" s="152">
        <v>0.01</v>
      </c>
      <c r="ES2196" s="152">
        <v>0.16</v>
      </c>
    </row>
    <row r="2197" spans="1:149">
      <c r="A2197" s="151">
        <v>8292</v>
      </c>
      <c r="B2197" s="152" t="s">
        <v>2850</v>
      </c>
      <c r="C2197" s="152" t="s">
        <v>2851</v>
      </c>
      <c r="D2197" s="152" t="s">
        <v>5578</v>
      </c>
      <c r="E2197" s="152" t="s">
        <v>5579</v>
      </c>
      <c r="F2197" s="152" t="s">
        <v>10643</v>
      </c>
      <c r="H2197" s="151">
        <v>221113</v>
      </c>
      <c r="J2197" s="151" t="s">
        <v>5580</v>
      </c>
      <c r="L2197" s="153" t="s">
        <v>5581</v>
      </c>
      <c r="M2197" s="153" t="s">
        <v>5686</v>
      </c>
      <c r="O2197" s="151">
        <v>3519</v>
      </c>
      <c r="P2197" s="152">
        <v>12.6609</v>
      </c>
      <c r="Q2197" s="152">
        <v>40.479199999999999</v>
      </c>
      <c r="S2197" s="152" t="s">
        <v>5583</v>
      </c>
      <c r="T2197" s="152">
        <v>71.42</v>
      </c>
      <c r="U2197" s="152">
        <v>0.23</v>
      </c>
      <c r="V2197" s="152">
        <v>8.26</v>
      </c>
      <c r="X2197" s="152">
        <v>5.47</v>
      </c>
      <c r="AA2197" s="152" t="s">
        <v>2867</v>
      </c>
      <c r="AB2197" s="152">
        <v>0.11</v>
      </c>
      <c r="AC2197" s="152">
        <v>0.28999999999999998</v>
      </c>
      <c r="AD2197" s="152">
        <v>5.17</v>
      </c>
      <c r="AE2197" s="152">
        <v>4.13</v>
      </c>
      <c r="AF2197" s="152" t="s">
        <v>2867</v>
      </c>
      <c r="AH2197" s="152">
        <v>0.24</v>
      </c>
      <c r="AJ2197" s="152">
        <v>4.0199999999999996</v>
      </c>
      <c r="AK2197" s="156">
        <f t="shared" si="34"/>
        <v>3.5000000000000001E-3</v>
      </c>
      <c r="AL2197" s="151">
        <v>35</v>
      </c>
      <c r="AM2197" s="151">
        <v>2400</v>
      </c>
      <c r="AN2197" s="151">
        <v>100.04680190000001</v>
      </c>
      <c r="AO2197" s="151">
        <v>2600</v>
      </c>
      <c r="AQ2197" s="152">
        <v>46</v>
      </c>
      <c r="AR2197" s="152">
        <v>9.4</v>
      </c>
      <c r="AS2197" s="152">
        <v>12</v>
      </c>
      <c r="AW2197" s="152">
        <v>3.4</v>
      </c>
      <c r="BG2197" s="152">
        <v>154</v>
      </c>
      <c r="BH2197" s="152">
        <v>0.8</v>
      </c>
      <c r="BI2197" s="152">
        <v>112</v>
      </c>
      <c r="BJ2197" s="152">
        <v>1197</v>
      </c>
      <c r="BK2197" s="152">
        <v>207</v>
      </c>
      <c r="BO2197" s="152">
        <v>17</v>
      </c>
      <c r="BP2197" s="152">
        <v>124</v>
      </c>
      <c r="BQ2197" s="152">
        <v>260</v>
      </c>
      <c r="BR2197" s="152">
        <v>29.5</v>
      </c>
      <c r="BS2197" s="152">
        <v>122</v>
      </c>
      <c r="BT2197" s="152">
        <v>25</v>
      </c>
      <c r="BU2197" s="152">
        <v>2.9</v>
      </c>
      <c r="BV2197" s="152">
        <v>37.299999999999997</v>
      </c>
      <c r="BW2197" s="152">
        <v>5.9</v>
      </c>
      <c r="BX2197" s="152">
        <v>31.6</v>
      </c>
      <c r="BY2197" s="152">
        <v>5</v>
      </c>
      <c r="CA2197" s="152">
        <v>0.8</v>
      </c>
      <c r="CC2197" s="152">
        <v>30</v>
      </c>
      <c r="CD2197" s="152">
        <v>14</v>
      </c>
      <c r="CJ2197" s="152">
        <v>12</v>
      </c>
      <c r="CK2197" s="152">
        <v>4</v>
      </c>
      <c r="ED2197" s="152">
        <v>72.75</v>
      </c>
      <c r="EE2197" s="152">
        <v>0.36</v>
      </c>
      <c r="EF2197" s="152">
        <v>9.32</v>
      </c>
      <c r="EH2197" s="152">
        <v>5.9389903720000001</v>
      </c>
      <c r="EJ2197" s="152">
        <v>6.6</v>
      </c>
      <c r="EK2197" s="152">
        <v>0.21</v>
      </c>
      <c r="EM2197" s="152">
        <v>0.27</v>
      </c>
      <c r="EO2197" s="152">
        <v>5.99</v>
      </c>
      <c r="EP2197" s="152">
        <v>4.25</v>
      </c>
      <c r="EQ2197" s="152">
        <v>0.01</v>
      </c>
      <c r="ES2197" s="152">
        <v>0.16</v>
      </c>
    </row>
    <row r="2198" spans="1:149">
      <c r="A2198" s="151">
        <v>8293</v>
      </c>
      <c r="B2198" s="152" t="s">
        <v>2850</v>
      </c>
      <c r="C2198" s="152" t="s">
        <v>2851</v>
      </c>
      <c r="D2198" s="152" t="s">
        <v>5578</v>
      </c>
      <c r="E2198" s="152" t="s">
        <v>5579</v>
      </c>
      <c r="F2198" s="152" t="s">
        <v>10644</v>
      </c>
      <c r="H2198" s="151">
        <v>221113</v>
      </c>
      <c r="J2198" s="151" t="s">
        <v>5580</v>
      </c>
      <c r="L2198" s="153" t="s">
        <v>5581</v>
      </c>
      <c r="M2198" s="153" t="s">
        <v>5604</v>
      </c>
      <c r="O2198" s="151">
        <v>3519</v>
      </c>
      <c r="P2198" s="152">
        <v>12.6609</v>
      </c>
      <c r="Q2198" s="152">
        <v>40.479199999999999</v>
      </c>
      <c r="S2198" s="152" t="s">
        <v>5583</v>
      </c>
      <c r="T2198" s="152">
        <v>70.069999999999993</v>
      </c>
      <c r="U2198" s="152">
        <v>0.5</v>
      </c>
      <c r="V2198" s="152">
        <v>8.06</v>
      </c>
      <c r="X2198" s="152">
        <v>6.18</v>
      </c>
      <c r="AA2198" s="152" t="s">
        <v>2867</v>
      </c>
      <c r="AB2198" s="152">
        <v>0.23</v>
      </c>
      <c r="AC2198" s="152">
        <v>0.35</v>
      </c>
      <c r="AD2198" s="152">
        <v>5.37</v>
      </c>
      <c r="AE2198" s="152">
        <v>4.09</v>
      </c>
      <c r="AF2198" s="152" t="s">
        <v>2867</v>
      </c>
      <c r="AH2198" s="152" t="s">
        <v>2867</v>
      </c>
      <c r="AJ2198" s="152">
        <v>3.98</v>
      </c>
      <c r="AK2198" s="156">
        <f t="shared" si="34"/>
        <v>8.0000000000000004E-4</v>
      </c>
      <c r="AL2198" s="151">
        <v>8</v>
      </c>
      <c r="AN2198" s="151">
        <v>350.16380659999999</v>
      </c>
      <c r="AO2198" s="151">
        <v>2700</v>
      </c>
      <c r="AQ2198" s="152">
        <v>46</v>
      </c>
      <c r="AR2198" s="152">
        <v>8.9</v>
      </c>
      <c r="AS2198" s="152">
        <v>12</v>
      </c>
      <c r="AW2198" s="152">
        <v>4</v>
      </c>
      <c r="BG2198" s="152">
        <v>163</v>
      </c>
      <c r="BH2198" s="152">
        <v>0.8</v>
      </c>
      <c r="BI2198" s="152">
        <v>110</v>
      </c>
      <c r="BJ2198" s="152">
        <v>1193</v>
      </c>
      <c r="BK2198" s="152">
        <v>211</v>
      </c>
      <c r="BO2198" s="152">
        <v>13</v>
      </c>
      <c r="BP2198" s="152">
        <v>127</v>
      </c>
      <c r="BQ2198" s="152">
        <v>264</v>
      </c>
      <c r="BR2198" s="152">
        <v>30.7</v>
      </c>
      <c r="BS2198" s="152">
        <v>132</v>
      </c>
      <c r="BT2198" s="152">
        <v>22.9</v>
      </c>
      <c r="BU2198" s="152">
        <v>3.1</v>
      </c>
      <c r="BV2198" s="152">
        <v>41.1</v>
      </c>
      <c r="BW2198" s="152">
        <v>5.8</v>
      </c>
      <c r="BX2198" s="152">
        <v>32.1</v>
      </c>
      <c r="BY2198" s="152">
        <v>5.2</v>
      </c>
      <c r="CC2198" s="152">
        <v>30</v>
      </c>
      <c r="CD2198" s="152">
        <v>15</v>
      </c>
      <c r="CJ2198" s="152">
        <v>12</v>
      </c>
      <c r="CK2198" s="152">
        <v>4</v>
      </c>
      <c r="ED2198" s="152">
        <v>72.75</v>
      </c>
      <c r="EE2198" s="152">
        <v>0.36</v>
      </c>
      <c r="EF2198" s="152">
        <v>9.32</v>
      </c>
      <c r="EH2198" s="152">
        <v>5.9389903720000001</v>
      </c>
      <c r="EJ2198" s="152">
        <v>6.6</v>
      </c>
      <c r="EK2198" s="152">
        <v>0.21</v>
      </c>
      <c r="EM2198" s="152">
        <v>0.27</v>
      </c>
      <c r="EO2198" s="152">
        <v>5.99</v>
      </c>
      <c r="EP2198" s="152">
        <v>4.25</v>
      </c>
      <c r="EQ2198" s="152">
        <v>0.01</v>
      </c>
      <c r="ES2198" s="152">
        <v>0.16</v>
      </c>
    </row>
    <row r="2199" spans="1:149">
      <c r="A2199" s="151">
        <v>8294</v>
      </c>
      <c r="B2199" s="152" t="s">
        <v>2850</v>
      </c>
      <c r="C2199" s="152" t="s">
        <v>2851</v>
      </c>
      <c r="D2199" s="152" t="s">
        <v>5578</v>
      </c>
      <c r="E2199" s="152" t="s">
        <v>5579</v>
      </c>
      <c r="F2199" s="152" t="s">
        <v>10645</v>
      </c>
      <c r="H2199" s="151">
        <v>221113</v>
      </c>
      <c r="J2199" s="151" t="s">
        <v>5580</v>
      </c>
      <c r="L2199" s="153" t="s">
        <v>5581</v>
      </c>
      <c r="M2199" s="153" t="s">
        <v>5699</v>
      </c>
      <c r="O2199" s="151">
        <v>3519</v>
      </c>
      <c r="P2199" s="152">
        <v>12.6609</v>
      </c>
      <c r="Q2199" s="152">
        <v>40.479199999999999</v>
      </c>
      <c r="S2199" s="152" t="s">
        <v>5583</v>
      </c>
      <c r="T2199" s="152">
        <v>71.67</v>
      </c>
      <c r="U2199" s="152">
        <v>0.33</v>
      </c>
      <c r="V2199" s="152">
        <v>8.07</v>
      </c>
      <c r="X2199" s="152">
        <v>5.76</v>
      </c>
      <c r="AA2199" s="152" t="s">
        <v>2867</v>
      </c>
      <c r="AB2199" s="152">
        <v>0.18</v>
      </c>
      <c r="AC2199" s="152">
        <v>0.26</v>
      </c>
      <c r="AD2199" s="152">
        <v>4.96</v>
      </c>
      <c r="AE2199" s="152">
        <v>4.08</v>
      </c>
      <c r="AF2199" s="152" t="s">
        <v>2867</v>
      </c>
      <c r="AH2199" s="152">
        <v>0.1</v>
      </c>
      <c r="AJ2199" s="152">
        <v>3.59</v>
      </c>
      <c r="AK2199" s="156">
        <f t="shared" si="34"/>
        <v>9.5999999999999992E-3</v>
      </c>
      <c r="AL2199" s="151">
        <v>96</v>
      </c>
      <c r="AM2199" s="151">
        <v>3000</v>
      </c>
      <c r="AN2199" s="151">
        <v>100.04680190000001</v>
      </c>
      <c r="AO2199" s="151">
        <v>2600</v>
      </c>
      <c r="AQ2199" s="152">
        <v>45</v>
      </c>
      <c r="AR2199" s="152">
        <v>8.9</v>
      </c>
      <c r="AS2199" s="152">
        <v>12</v>
      </c>
      <c r="AW2199" s="152">
        <v>3.8</v>
      </c>
      <c r="BG2199" s="152">
        <v>166</v>
      </c>
      <c r="BH2199" s="152">
        <v>1</v>
      </c>
      <c r="BI2199" s="152">
        <v>110</v>
      </c>
      <c r="BJ2199" s="152">
        <v>1245</v>
      </c>
      <c r="BK2199" s="152">
        <v>213</v>
      </c>
      <c r="BO2199" s="152">
        <v>15</v>
      </c>
      <c r="BP2199" s="152">
        <v>123</v>
      </c>
      <c r="BQ2199" s="152">
        <v>254</v>
      </c>
      <c r="BR2199" s="152">
        <v>29.6</v>
      </c>
      <c r="BS2199" s="152">
        <v>124</v>
      </c>
      <c r="BT2199" s="152">
        <v>23.9</v>
      </c>
      <c r="BU2199" s="152">
        <v>3.1</v>
      </c>
      <c r="BV2199" s="152">
        <v>39.700000000000003</v>
      </c>
      <c r="BW2199" s="152">
        <v>6.1</v>
      </c>
      <c r="BX2199" s="152">
        <v>31.2</v>
      </c>
      <c r="BY2199" s="152">
        <v>5.3</v>
      </c>
      <c r="CC2199" s="152">
        <v>31</v>
      </c>
      <c r="CD2199" s="152">
        <v>15</v>
      </c>
      <c r="CJ2199" s="152">
        <v>12</v>
      </c>
      <c r="CK2199" s="152">
        <v>4</v>
      </c>
      <c r="ED2199" s="152">
        <v>72.75</v>
      </c>
      <c r="EE2199" s="152">
        <v>0.36</v>
      </c>
      <c r="EF2199" s="152">
        <v>9.32</v>
      </c>
      <c r="EH2199" s="152">
        <v>5.9389903720000001</v>
      </c>
      <c r="EJ2199" s="152">
        <v>6.6</v>
      </c>
      <c r="EK2199" s="152">
        <v>0.21</v>
      </c>
      <c r="EM2199" s="152">
        <v>0.27</v>
      </c>
      <c r="EO2199" s="152">
        <v>5.99</v>
      </c>
      <c r="EP2199" s="152">
        <v>4.25</v>
      </c>
      <c r="EQ2199" s="152">
        <v>0.01</v>
      </c>
      <c r="ES2199" s="152">
        <v>0.16</v>
      </c>
    </row>
    <row r="2200" spans="1:149">
      <c r="A2200" s="151">
        <v>8295</v>
      </c>
      <c r="B2200" s="152" t="s">
        <v>2850</v>
      </c>
      <c r="C2200" s="152" t="s">
        <v>2851</v>
      </c>
      <c r="D2200" s="152" t="s">
        <v>5578</v>
      </c>
      <c r="E2200" s="152" t="s">
        <v>5579</v>
      </c>
      <c r="F2200" s="152" t="s">
        <v>10646</v>
      </c>
      <c r="H2200" s="151">
        <v>221113</v>
      </c>
      <c r="J2200" s="151" t="s">
        <v>5580</v>
      </c>
      <c r="L2200" s="153" t="s">
        <v>5581</v>
      </c>
      <c r="M2200" s="153" t="s">
        <v>5648</v>
      </c>
      <c r="O2200" s="151">
        <v>3519</v>
      </c>
      <c r="P2200" s="152">
        <v>12.6609</v>
      </c>
      <c r="Q2200" s="152">
        <v>40.479199999999999</v>
      </c>
      <c r="S2200" s="152" t="s">
        <v>5583</v>
      </c>
      <c r="T2200" s="152">
        <v>70.88</v>
      </c>
      <c r="U2200" s="152">
        <v>0.45</v>
      </c>
      <c r="V2200" s="152">
        <v>8.2899999999999991</v>
      </c>
      <c r="X2200" s="152">
        <v>5.54</v>
      </c>
      <c r="AA2200" s="152" t="s">
        <v>2867</v>
      </c>
      <c r="AB2200" s="152">
        <v>0.23</v>
      </c>
      <c r="AC2200" s="152">
        <v>0.28999999999999998</v>
      </c>
      <c r="AD2200" s="152">
        <v>5.55</v>
      </c>
      <c r="AE2200" s="152">
        <v>4.32</v>
      </c>
      <c r="AF2200" s="152" t="s">
        <v>2867</v>
      </c>
      <c r="AH2200" s="152">
        <v>0.21</v>
      </c>
      <c r="AJ2200" s="152">
        <v>2.82</v>
      </c>
      <c r="AK2200" s="156">
        <f t="shared" si="34"/>
        <v>1.4E-3</v>
      </c>
      <c r="AL2200" s="151">
        <v>14</v>
      </c>
      <c r="AN2200" s="152">
        <v>300.14040560000001</v>
      </c>
      <c r="AO2200" s="151">
        <v>2500</v>
      </c>
      <c r="AQ2200" s="152">
        <v>49</v>
      </c>
      <c r="AR2200" s="152">
        <v>9.1</v>
      </c>
      <c r="AS2200" s="152">
        <v>12</v>
      </c>
      <c r="AW2200" s="152">
        <v>3.5</v>
      </c>
      <c r="BG2200" s="152">
        <v>157</v>
      </c>
      <c r="BH2200" s="152">
        <v>0.7</v>
      </c>
      <c r="BI2200" s="152">
        <v>112</v>
      </c>
      <c r="BJ2200" s="152">
        <v>1218</v>
      </c>
      <c r="BK2200" s="152">
        <v>208</v>
      </c>
      <c r="BO2200" s="152">
        <v>18</v>
      </c>
      <c r="BP2200" s="152">
        <v>122</v>
      </c>
      <c r="BQ2200" s="152">
        <v>255</v>
      </c>
      <c r="BR2200" s="152">
        <v>30</v>
      </c>
      <c r="BS2200" s="152">
        <v>129</v>
      </c>
      <c r="BT2200" s="152">
        <v>22.6</v>
      </c>
      <c r="BU2200" s="152">
        <v>3</v>
      </c>
      <c r="BV2200" s="152">
        <v>38.799999999999997</v>
      </c>
      <c r="BW2200" s="152">
        <v>5.3</v>
      </c>
      <c r="BX2200" s="152">
        <v>29.2</v>
      </c>
      <c r="BY2200" s="152">
        <v>5.0999999999999996</v>
      </c>
      <c r="CA2200" s="152">
        <v>0.1</v>
      </c>
      <c r="CC2200" s="152">
        <v>30</v>
      </c>
      <c r="CD2200" s="152">
        <v>14</v>
      </c>
      <c r="CJ2200" s="152">
        <v>12</v>
      </c>
      <c r="CK2200" s="152">
        <v>4</v>
      </c>
      <c r="ED2200" s="152">
        <v>72.75</v>
      </c>
      <c r="EE2200" s="152">
        <v>0.36</v>
      </c>
      <c r="EF2200" s="152">
        <v>9.32</v>
      </c>
      <c r="EH2200" s="152">
        <v>5.9389903720000001</v>
      </c>
      <c r="EJ2200" s="152">
        <v>6.6</v>
      </c>
      <c r="EK2200" s="152">
        <v>0.21</v>
      </c>
      <c r="EM2200" s="152">
        <v>0.27</v>
      </c>
      <c r="EO2200" s="152">
        <v>5.99</v>
      </c>
      <c r="EP2200" s="152">
        <v>4.25</v>
      </c>
      <c r="EQ2200" s="152">
        <v>0.01</v>
      </c>
      <c r="ES2200" s="152">
        <v>0.16</v>
      </c>
    </row>
    <row r="2201" spans="1:149">
      <c r="A2201" s="151">
        <v>8296</v>
      </c>
      <c r="B2201" s="152" t="s">
        <v>2850</v>
      </c>
      <c r="C2201" s="152" t="s">
        <v>2851</v>
      </c>
      <c r="D2201" s="152" t="s">
        <v>5578</v>
      </c>
      <c r="E2201" s="152" t="s">
        <v>5579</v>
      </c>
      <c r="F2201" s="152" t="s">
        <v>10647</v>
      </c>
      <c r="H2201" s="151">
        <v>221113</v>
      </c>
      <c r="J2201" s="151" t="s">
        <v>5580</v>
      </c>
      <c r="L2201" s="153" t="s">
        <v>5581</v>
      </c>
      <c r="M2201" s="153" t="s">
        <v>5661</v>
      </c>
      <c r="O2201" s="151">
        <v>3519</v>
      </c>
      <c r="P2201" s="152">
        <v>12.6609</v>
      </c>
      <c r="Q2201" s="152">
        <v>40.479199999999999</v>
      </c>
      <c r="S2201" s="152" t="s">
        <v>5583</v>
      </c>
      <c r="T2201" s="152">
        <v>71.11</v>
      </c>
      <c r="U2201" s="152">
        <v>0.47</v>
      </c>
      <c r="V2201" s="152">
        <v>8.14</v>
      </c>
      <c r="X2201" s="152">
        <v>4.9800000000000004</v>
      </c>
      <c r="AA2201" s="152" t="s">
        <v>2867</v>
      </c>
      <c r="AB2201" s="152">
        <v>0.22</v>
      </c>
      <c r="AC2201" s="152">
        <v>0.15</v>
      </c>
      <c r="AD2201" s="152">
        <v>5.12</v>
      </c>
      <c r="AE2201" s="152">
        <v>4.24</v>
      </c>
      <c r="AF2201" s="152" t="s">
        <v>2867</v>
      </c>
      <c r="AH2201" s="152">
        <v>0.35</v>
      </c>
      <c r="AJ2201" s="152">
        <v>3.38</v>
      </c>
      <c r="AK2201" s="156">
        <f t="shared" si="34"/>
        <v>8.9999999999999998E-4</v>
      </c>
      <c r="AL2201" s="151">
        <v>9</v>
      </c>
      <c r="AN2201" s="151">
        <v>250.1170047</v>
      </c>
      <c r="AO2201" s="151">
        <v>2500</v>
      </c>
      <c r="AQ2201" s="152">
        <v>42</v>
      </c>
      <c r="AR2201" s="152">
        <v>8.4</v>
      </c>
      <c r="AS2201" s="152">
        <v>12</v>
      </c>
      <c r="AW2201" s="152">
        <v>3.9</v>
      </c>
      <c r="BG2201" s="152">
        <v>159</v>
      </c>
      <c r="BH2201" s="152">
        <v>1.7</v>
      </c>
      <c r="BI2201" s="152">
        <v>109</v>
      </c>
      <c r="BJ2201" s="152">
        <v>1228</v>
      </c>
      <c r="BK2201" s="152">
        <v>210</v>
      </c>
      <c r="BO2201" s="152">
        <v>30</v>
      </c>
      <c r="BP2201" s="152">
        <v>123</v>
      </c>
      <c r="BQ2201" s="152">
        <v>257</v>
      </c>
      <c r="BR2201" s="152">
        <v>29.1</v>
      </c>
      <c r="BS2201" s="152">
        <v>127</v>
      </c>
      <c r="BT2201" s="152">
        <v>22.8</v>
      </c>
      <c r="BU2201" s="152">
        <v>3.6</v>
      </c>
      <c r="BV2201" s="152">
        <v>41.4</v>
      </c>
      <c r="BW2201" s="152">
        <v>5.7</v>
      </c>
      <c r="BX2201" s="152">
        <v>31.5</v>
      </c>
      <c r="BY2201" s="152">
        <v>5.4</v>
      </c>
      <c r="CC2201" s="152">
        <v>32</v>
      </c>
      <c r="CD2201" s="152">
        <v>15</v>
      </c>
      <c r="CJ2201" s="152">
        <v>13</v>
      </c>
      <c r="CK2201" s="152">
        <v>4</v>
      </c>
      <c r="ED2201" s="152">
        <v>72.75</v>
      </c>
      <c r="EE2201" s="152">
        <v>0.36</v>
      </c>
      <c r="EF2201" s="152">
        <v>9.32</v>
      </c>
      <c r="EH2201" s="152">
        <v>5.9389903720000001</v>
      </c>
      <c r="EJ2201" s="152">
        <v>6.6</v>
      </c>
      <c r="EK2201" s="152">
        <v>0.21</v>
      </c>
      <c r="EM2201" s="152">
        <v>0.27</v>
      </c>
      <c r="EO2201" s="152">
        <v>5.99</v>
      </c>
      <c r="EP2201" s="152">
        <v>4.25</v>
      </c>
      <c r="EQ2201" s="152">
        <v>0.01</v>
      </c>
      <c r="ES2201" s="152">
        <v>0.16</v>
      </c>
    </row>
    <row r="2202" spans="1:149">
      <c r="A2202" s="151">
        <v>8297</v>
      </c>
      <c r="B2202" s="152" t="s">
        <v>2850</v>
      </c>
      <c r="C2202" s="152" t="s">
        <v>2851</v>
      </c>
      <c r="D2202" s="152" t="s">
        <v>5578</v>
      </c>
      <c r="E2202" s="152" t="s">
        <v>5579</v>
      </c>
      <c r="F2202" s="152" t="s">
        <v>10648</v>
      </c>
      <c r="H2202" s="151">
        <v>221113</v>
      </c>
      <c r="J2202" s="151" t="s">
        <v>5580</v>
      </c>
      <c r="L2202" s="153" t="s">
        <v>5581</v>
      </c>
      <c r="M2202" s="153" t="s">
        <v>5639</v>
      </c>
      <c r="O2202" s="151">
        <v>3519</v>
      </c>
      <c r="P2202" s="152">
        <v>12.6609</v>
      </c>
      <c r="Q2202" s="152">
        <v>40.479199999999999</v>
      </c>
      <c r="S2202" s="152" t="s">
        <v>5583</v>
      </c>
      <c r="T2202" s="152">
        <v>70.69</v>
      </c>
      <c r="U2202" s="152">
        <v>0.5</v>
      </c>
      <c r="V2202" s="152">
        <v>8.16</v>
      </c>
      <c r="X2202" s="152">
        <v>5.76</v>
      </c>
      <c r="AA2202" s="152" t="s">
        <v>2867</v>
      </c>
      <c r="AB2202" s="152">
        <v>0.23</v>
      </c>
      <c r="AC2202" s="152">
        <v>0.2</v>
      </c>
      <c r="AD2202" s="152">
        <v>5.31</v>
      </c>
      <c r="AE2202" s="152">
        <v>4.17</v>
      </c>
      <c r="AF2202" s="152" t="s">
        <v>2867</v>
      </c>
      <c r="AH2202" s="152">
        <v>0.4</v>
      </c>
      <c r="AJ2202" s="152">
        <v>3.55</v>
      </c>
      <c r="AK2202" s="156">
        <f t="shared" si="34"/>
        <v>8.9999999999999998E-4</v>
      </c>
      <c r="AL2202" s="151">
        <v>9</v>
      </c>
      <c r="AN2202" s="151">
        <v>250.1170047</v>
      </c>
      <c r="AO2202" s="151">
        <v>2400</v>
      </c>
      <c r="AQ2202" s="152">
        <v>46</v>
      </c>
      <c r="AR2202" s="152">
        <v>9</v>
      </c>
      <c r="AS2202" s="152">
        <v>12</v>
      </c>
      <c r="AW2202" s="152">
        <v>4</v>
      </c>
      <c r="BG2202" s="152">
        <v>162</v>
      </c>
      <c r="BH2202" s="152">
        <v>1.1000000000000001</v>
      </c>
      <c r="BI2202" s="152">
        <v>112</v>
      </c>
      <c r="BJ2202" s="152">
        <v>1219</v>
      </c>
      <c r="BK2202" s="152">
        <v>208</v>
      </c>
      <c r="BO2202" s="152">
        <v>17</v>
      </c>
      <c r="BP2202" s="152">
        <v>127</v>
      </c>
      <c r="BQ2202" s="152">
        <v>265</v>
      </c>
      <c r="BR2202" s="152">
        <v>30.4</v>
      </c>
      <c r="BS2202" s="152">
        <v>126</v>
      </c>
      <c r="BT2202" s="152">
        <v>23.9</v>
      </c>
      <c r="BU2202" s="152">
        <v>3.2</v>
      </c>
      <c r="BV2202" s="152">
        <v>38.299999999999997</v>
      </c>
      <c r="BW2202" s="152">
        <v>5.6</v>
      </c>
      <c r="BX2202" s="152">
        <v>32.299999999999997</v>
      </c>
      <c r="BY2202" s="152">
        <v>5.3</v>
      </c>
      <c r="CA2202" s="152">
        <v>2</v>
      </c>
      <c r="CC2202" s="152">
        <v>31</v>
      </c>
      <c r="CD2202" s="152">
        <v>15</v>
      </c>
      <c r="CJ2202" s="152">
        <v>12</v>
      </c>
      <c r="CK2202" s="152">
        <v>3</v>
      </c>
      <c r="ED2202" s="152">
        <v>72.75</v>
      </c>
      <c r="EE2202" s="152">
        <v>0.36</v>
      </c>
      <c r="EF2202" s="152">
        <v>9.32</v>
      </c>
      <c r="EH2202" s="152">
        <v>5.9389903720000001</v>
      </c>
      <c r="EJ2202" s="152">
        <v>6.6</v>
      </c>
      <c r="EK2202" s="152">
        <v>0.21</v>
      </c>
      <c r="EM2202" s="152">
        <v>0.27</v>
      </c>
      <c r="EO2202" s="152">
        <v>5.99</v>
      </c>
      <c r="EP2202" s="152">
        <v>4.25</v>
      </c>
      <c r="EQ2202" s="152">
        <v>0.01</v>
      </c>
      <c r="ES2202" s="152">
        <v>0.16</v>
      </c>
    </row>
    <row r="2203" spans="1:149">
      <c r="A2203" s="151">
        <v>8298</v>
      </c>
      <c r="B2203" s="152" t="s">
        <v>2850</v>
      </c>
      <c r="C2203" s="152" t="s">
        <v>2851</v>
      </c>
      <c r="D2203" s="152" t="s">
        <v>5578</v>
      </c>
      <c r="E2203" s="152" t="s">
        <v>5579</v>
      </c>
      <c r="F2203" s="152" t="s">
        <v>10649</v>
      </c>
      <c r="H2203" s="151">
        <v>221113</v>
      </c>
      <c r="J2203" s="151" t="s">
        <v>5580</v>
      </c>
      <c r="L2203" s="153" t="s">
        <v>5581</v>
      </c>
      <c r="M2203" s="153" t="s">
        <v>5601</v>
      </c>
      <c r="O2203" s="151">
        <v>3519</v>
      </c>
      <c r="P2203" s="152">
        <v>12.6609</v>
      </c>
      <c r="Q2203" s="152">
        <v>40.479199999999999</v>
      </c>
      <c r="S2203" s="152" t="s">
        <v>5583</v>
      </c>
      <c r="T2203" s="152">
        <v>69.959999999999994</v>
      </c>
      <c r="V2203" s="152">
        <v>8.25</v>
      </c>
      <c r="X2203" s="152">
        <v>5.35</v>
      </c>
      <c r="AA2203" s="152" t="s">
        <v>2867</v>
      </c>
      <c r="AB2203" s="152">
        <v>0.22</v>
      </c>
      <c r="AC2203" s="152">
        <v>0.33</v>
      </c>
      <c r="AD2203" s="152">
        <v>4.79</v>
      </c>
      <c r="AE2203" s="152">
        <v>4.7300000000000004</v>
      </c>
      <c r="AF2203" s="152" t="s">
        <v>2867</v>
      </c>
      <c r="AH2203" s="152" t="s">
        <v>2867</v>
      </c>
      <c r="AJ2203" s="152">
        <v>5.24</v>
      </c>
      <c r="AK2203" s="156">
        <f t="shared" si="34"/>
        <v>4.1999999999999997E-3</v>
      </c>
      <c r="AL2203" s="151">
        <v>42</v>
      </c>
      <c r="AN2203" s="151" t="s">
        <v>2867</v>
      </c>
      <c r="AO2203" s="151">
        <v>2400</v>
      </c>
      <c r="ED2203" s="152">
        <v>72.75</v>
      </c>
      <c r="EE2203" s="152">
        <v>0.36</v>
      </c>
      <c r="EF2203" s="152">
        <v>9.32</v>
      </c>
      <c r="EH2203" s="152">
        <v>5.9389903720000001</v>
      </c>
      <c r="EJ2203" s="152">
        <v>6.6</v>
      </c>
      <c r="EK2203" s="152">
        <v>0.21</v>
      </c>
      <c r="EM2203" s="152">
        <v>0.27</v>
      </c>
      <c r="EO2203" s="152">
        <v>5.99</v>
      </c>
      <c r="EP2203" s="152">
        <v>4.25</v>
      </c>
      <c r="EQ2203" s="152">
        <v>0.01</v>
      </c>
      <c r="ES2203" s="152">
        <v>0.16</v>
      </c>
    </row>
    <row r="2204" spans="1:149">
      <c r="A2204" s="151">
        <v>8299</v>
      </c>
      <c r="B2204" s="152" t="s">
        <v>2850</v>
      </c>
      <c r="C2204" s="152" t="s">
        <v>2851</v>
      </c>
      <c r="D2204" s="152" t="s">
        <v>5578</v>
      </c>
      <c r="E2204" s="152" t="s">
        <v>5579</v>
      </c>
      <c r="F2204" s="152" t="s">
        <v>10650</v>
      </c>
      <c r="H2204" s="151">
        <v>221113</v>
      </c>
      <c r="J2204" s="151" t="s">
        <v>5580</v>
      </c>
      <c r="L2204" s="153" t="s">
        <v>5581</v>
      </c>
      <c r="M2204" s="153" t="s">
        <v>5625</v>
      </c>
      <c r="O2204" s="151">
        <v>3519</v>
      </c>
      <c r="P2204" s="152">
        <v>12.6609</v>
      </c>
      <c r="Q2204" s="152">
        <v>40.479199999999999</v>
      </c>
      <c r="S2204" s="152" t="s">
        <v>5583</v>
      </c>
      <c r="T2204" s="152">
        <v>70.47</v>
      </c>
      <c r="U2204" s="152">
        <v>0.55000000000000004</v>
      </c>
      <c r="V2204" s="152">
        <v>8.26</v>
      </c>
      <c r="X2204" s="152">
        <v>5.62</v>
      </c>
      <c r="AA2204" s="152" t="s">
        <v>2867</v>
      </c>
      <c r="AB2204" s="152">
        <v>0.23</v>
      </c>
      <c r="AC2204" s="152">
        <v>0.26</v>
      </c>
      <c r="AD2204" s="152">
        <v>5.38</v>
      </c>
      <c r="AE2204" s="152">
        <v>4.12</v>
      </c>
      <c r="AF2204" s="152" t="s">
        <v>2867</v>
      </c>
      <c r="AH2204" s="152">
        <v>0.22</v>
      </c>
      <c r="AJ2204" s="152">
        <v>3.63</v>
      </c>
      <c r="AK2204" s="156">
        <f t="shared" si="34"/>
        <v>4.7999999999999996E-3</v>
      </c>
      <c r="AL2204" s="151">
        <v>48</v>
      </c>
      <c r="AN2204" s="151">
        <v>400.1872075</v>
      </c>
      <c r="AO2204" s="151">
        <v>2500</v>
      </c>
      <c r="AQ2204" s="152">
        <v>46</v>
      </c>
      <c r="AR2204" s="152">
        <v>8.9</v>
      </c>
      <c r="AS2204" s="152">
        <v>12</v>
      </c>
      <c r="AW2204" s="152">
        <v>4.2</v>
      </c>
      <c r="BG2204" s="152">
        <v>150</v>
      </c>
      <c r="BH2204" s="152">
        <v>1.1000000000000001</v>
      </c>
      <c r="BI2204" s="152">
        <v>110</v>
      </c>
      <c r="BJ2204" s="152">
        <v>1196</v>
      </c>
      <c r="BK2204" s="152">
        <v>205</v>
      </c>
      <c r="BO2204" s="152">
        <v>17</v>
      </c>
      <c r="BP2204" s="152">
        <v>120</v>
      </c>
      <c r="BQ2204" s="152">
        <v>248</v>
      </c>
      <c r="BR2204" s="152">
        <v>29.5</v>
      </c>
      <c r="BS2204" s="152">
        <v>124</v>
      </c>
      <c r="BT2204" s="152">
        <v>23.5</v>
      </c>
      <c r="BU2204" s="152">
        <v>2.9</v>
      </c>
      <c r="BV2204" s="152">
        <v>39.9</v>
      </c>
      <c r="BW2204" s="152">
        <v>5.5</v>
      </c>
      <c r="BX2204" s="152">
        <v>30.3</v>
      </c>
      <c r="BY2204" s="152">
        <v>4.9000000000000004</v>
      </c>
      <c r="CC2204" s="152">
        <v>31</v>
      </c>
      <c r="CD2204" s="152">
        <v>14</v>
      </c>
      <c r="CJ2204" s="152">
        <v>11</v>
      </c>
      <c r="CK2204" s="152">
        <v>3</v>
      </c>
      <c r="ED2204" s="152">
        <v>72.75</v>
      </c>
      <c r="EE2204" s="152">
        <v>0.36</v>
      </c>
      <c r="EF2204" s="152">
        <v>9.32</v>
      </c>
      <c r="EH2204" s="152">
        <v>5.9389903720000001</v>
      </c>
      <c r="EJ2204" s="152">
        <v>6.6</v>
      </c>
      <c r="EK2204" s="152">
        <v>0.21</v>
      </c>
      <c r="EM2204" s="152">
        <v>0.27</v>
      </c>
      <c r="EO2204" s="152">
        <v>5.99</v>
      </c>
      <c r="EP2204" s="152">
        <v>4.25</v>
      </c>
      <c r="EQ2204" s="152">
        <v>0.01</v>
      </c>
      <c r="ES2204" s="152">
        <v>0.16</v>
      </c>
    </row>
    <row r="2205" spans="1:149">
      <c r="A2205" s="151">
        <v>8300</v>
      </c>
      <c r="B2205" s="152" t="s">
        <v>2850</v>
      </c>
      <c r="C2205" s="152" t="s">
        <v>2851</v>
      </c>
      <c r="D2205" s="152" t="s">
        <v>5578</v>
      </c>
      <c r="E2205" s="152" t="s">
        <v>5579</v>
      </c>
      <c r="F2205" s="152" t="s">
        <v>10651</v>
      </c>
      <c r="H2205" s="151">
        <v>221113</v>
      </c>
      <c r="J2205" s="151" t="s">
        <v>5580</v>
      </c>
      <c r="L2205" s="153" t="s">
        <v>5581</v>
      </c>
      <c r="M2205" s="153" t="s">
        <v>5683</v>
      </c>
      <c r="O2205" s="151">
        <v>3519</v>
      </c>
      <c r="P2205" s="152">
        <v>12.6609</v>
      </c>
      <c r="Q2205" s="152">
        <v>40.479199999999999</v>
      </c>
      <c r="S2205" s="152" t="s">
        <v>5583</v>
      </c>
      <c r="T2205" s="152">
        <v>71.39</v>
      </c>
      <c r="U2205" s="152">
        <v>0.48</v>
      </c>
      <c r="V2205" s="152">
        <v>8.24</v>
      </c>
      <c r="X2205" s="152">
        <v>5.33</v>
      </c>
      <c r="AA2205" s="152" t="s">
        <v>2867</v>
      </c>
      <c r="AB2205" s="152">
        <v>0.21</v>
      </c>
      <c r="AC2205" s="152">
        <v>0.28999999999999998</v>
      </c>
      <c r="AD2205" s="152">
        <v>5.18</v>
      </c>
      <c r="AE2205" s="152">
        <v>4.1500000000000004</v>
      </c>
      <c r="AF2205" s="152" t="s">
        <v>2867</v>
      </c>
      <c r="AH2205" s="152">
        <v>0.24</v>
      </c>
      <c r="AJ2205" s="152">
        <v>3.08</v>
      </c>
      <c r="AK2205" s="156">
        <f t="shared" si="34"/>
        <v>2.81E-2</v>
      </c>
      <c r="AL2205" s="151">
        <v>281</v>
      </c>
      <c r="AN2205" s="151">
        <v>250.1170047</v>
      </c>
      <c r="AO2205" s="151">
        <v>2400</v>
      </c>
      <c r="AQ2205" s="152">
        <v>39</v>
      </c>
      <c r="AR2205" s="152">
        <v>8.5</v>
      </c>
      <c r="AS2205" s="152">
        <v>11</v>
      </c>
      <c r="AW2205" s="152">
        <v>3.6</v>
      </c>
      <c r="BG2205" s="152">
        <v>140</v>
      </c>
      <c r="BH2205" s="152">
        <v>1.2</v>
      </c>
      <c r="BI2205" s="152">
        <v>107</v>
      </c>
      <c r="BJ2205" s="152">
        <v>1171</v>
      </c>
      <c r="BK2205" s="152">
        <v>183</v>
      </c>
      <c r="BO2205" s="152">
        <v>19</v>
      </c>
      <c r="BP2205" s="152">
        <v>119</v>
      </c>
      <c r="BQ2205" s="152">
        <v>248</v>
      </c>
      <c r="BR2205" s="152">
        <v>28.2</v>
      </c>
      <c r="BS2205" s="152">
        <v>120</v>
      </c>
      <c r="BT2205" s="152">
        <v>23.8</v>
      </c>
      <c r="BU2205" s="152">
        <v>2.8</v>
      </c>
      <c r="BV2205" s="152">
        <v>35.6</v>
      </c>
      <c r="BW2205" s="152">
        <v>5.0999999999999996</v>
      </c>
      <c r="BX2205" s="152">
        <v>28.9</v>
      </c>
      <c r="BY2205" s="152">
        <v>4.8</v>
      </c>
      <c r="CC2205" s="152">
        <v>32</v>
      </c>
      <c r="CD2205" s="152">
        <v>12</v>
      </c>
      <c r="CJ2205" s="152">
        <v>11</v>
      </c>
      <c r="CK2205" s="152">
        <v>3</v>
      </c>
      <c r="ED2205" s="152">
        <v>72.75</v>
      </c>
      <c r="EE2205" s="152">
        <v>0.36</v>
      </c>
      <c r="EF2205" s="152">
        <v>9.32</v>
      </c>
      <c r="EH2205" s="152">
        <v>5.9389903720000001</v>
      </c>
      <c r="EJ2205" s="152">
        <v>6.6</v>
      </c>
      <c r="EK2205" s="152">
        <v>0.21</v>
      </c>
      <c r="EM2205" s="152">
        <v>0.27</v>
      </c>
      <c r="EO2205" s="152">
        <v>5.99</v>
      </c>
      <c r="EP2205" s="152">
        <v>4.25</v>
      </c>
      <c r="EQ2205" s="152">
        <v>0.01</v>
      </c>
      <c r="ES2205" s="152">
        <v>0.16</v>
      </c>
    </row>
    <row r="2206" spans="1:149">
      <c r="A2206" s="151">
        <v>8301</v>
      </c>
      <c r="B2206" s="152" t="s">
        <v>2850</v>
      </c>
      <c r="C2206" s="152" t="s">
        <v>2851</v>
      </c>
      <c r="D2206" s="152" t="s">
        <v>5578</v>
      </c>
      <c r="E2206" s="152" t="s">
        <v>5579</v>
      </c>
      <c r="F2206" s="152" t="s">
        <v>10652</v>
      </c>
      <c r="H2206" s="151">
        <v>221113</v>
      </c>
      <c r="J2206" s="151" t="s">
        <v>5580</v>
      </c>
      <c r="L2206" s="153" t="s">
        <v>5581</v>
      </c>
      <c r="M2206" s="153" t="s">
        <v>5626</v>
      </c>
      <c r="O2206" s="151">
        <v>3519</v>
      </c>
      <c r="P2206" s="152">
        <v>12.6609</v>
      </c>
      <c r="Q2206" s="152">
        <v>40.479199999999999</v>
      </c>
      <c r="S2206" s="152" t="s">
        <v>5583</v>
      </c>
      <c r="T2206" s="152">
        <v>70.540000000000006</v>
      </c>
      <c r="U2206" s="152">
        <v>0.59</v>
      </c>
      <c r="V2206" s="152">
        <v>8.59</v>
      </c>
      <c r="X2206" s="152">
        <v>5.51</v>
      </c>
      <c r="AA2206" s="152" t="s">
        <v>2867</v>
      </c>
      <c r="AB2206" s="152">
        <v>0.22</v>
      </c>
      <c r="AC2206" s="152">
        <v>0.15</v>
      </c>
      <c r="AD2206" s="152">
        <v>5.58</v>
      </c>
      <c r="AE2206" s="152">
        <v>4.21</v>
      </c>
      <c r="AF2206" s="152" t="s">
        <v>2867</v>
      </c>
      <c r="AH2206" s="152">
        <v>0.24</v>
      </c>
      <c r="AJ2206" s="152">
        <v>3.77</v>
      </c>
      <c r="AK2206" s="156">
        <f t="shared" si="34"/>
        <v>8.2000000000000007E-3</v>
      </c>
      <c r="AL2206" s="151">
        <v>82</v>
      </c>
      <c r="AN2206" s="152">
        <v>300.14040560000001</v>
      </c>
      <c r="AO2206" s="151">
        <v>2400</v>
      </c>
      <c r="AQ2206" s="152">
        <v>46</v>
      </c>
      <c r="AR2206" s="152">
        <v>9.1999999999999993</v>
      </c>
      <c r="AS2206" s="152">
        <v>12</v>
      </c>
      <c r="AW2206" s="152">
        <v>3.3</v>
      </c>
      <c r="BG2206" s="152">
        <v>156</v>
      </c>
      <c r="BH2206" s="152">
        <v>0.8</v>
      </c>
      <c r="BI2206" s="152">
        <v>114</v>
      </c>
      <c r="BJ2206" s="152">
        <v>1231</v>
      </c>
      <c r="BK2206" s="152">
        <v>200</v>
      </c>
      <c r="BO2206" s="152">
        <v>16</v>
      </c>
      <c r="BP2206" s="152">
        <v>125</v>
      </c>
      <c r="BQ2206" s="152">
        <v>256</v>
      </c>
      <c r="BR2206" s="152">
        <v>29.8</v>
      </c>
      <c r="BS2206" s="152">
        <v>129</v>
      </c>
      <c r="BT2206" s="152">
        <v>25.2</v>
      </c>
      <c r="BU2206" s="152">
        <v>3.3</v>
      </c>
      <c r="BV2206" s="152">
        <v>44.5</v>
      </c>
      <c r="BW2206" s="152">
        <v>5.6</v>
      </c>
      <c r="BX2206" s="152">
        <v>29</v>
      </c>
      <c r="BY2206" s="152">
        <v>5</v>
      </c>
      <c r="CC2206" s="152">
        <v>30</v>
      </c>
      <c r="CD2206" s="152">
        <v>13</v>
      </c>
      <c r="CJ2206" s="152">
        <v>12</v>
      </c>
      <c r="CK2206" s="152">
        <v>3</v>
      </c>
      <c r="ED2206" s="152">
        <v>72.75</v>
      </c>
      <c r="EE2206" s="152">
        <v>0.36</v>
      </c>
      <c r="EF2206" s="152">
        <v>9.32</v>
      </c>
      <c r="EH2206" s="152">
        <v>5.9389903720000001</v>
      </c>
      <c r="EJ2206" s="152">
        <v>6.6</v>
      </c>
      <c r="EK2206" s="152">
        <v>0.21</v>
      </c>
      <c r="EM2206" s="152">
        <v>0.27</v>
      </c>
      <c r="EO2206" s="152">
        <v>5.99</v>
      </c>
      <c r="EP2206" s="152">
        <v>4.25</v>
      </c>
      <c r="EQ2206" s="152">
        <v>0.01</v>
      </c>
      <c r="ES2206" s="152">
        <v>0.16</v>
      </c>
    </row>
    <row r="2207" spans="1:149">
      <c r="A2207" s="151">
        <v>8302</v>
      </c>
      <c r="B2207" s="152" t="s">
        <v>2850</v>
      </c>
      <c r="C2207" s="152" t="s">
        <v>2851</v>
      </c>
      <c r="D2207" s="152" t="s">
        <v>5578</v>
      </c>
      <c r="E2207" s="152" t="s">
        <v>5579</v>
      </c>
      <c r="F2207" s="152" t="s">
        <v>10653</v>
      </c>
      <c r="H2207" s="151">
        <v>221113</v>
      </c>
      <c r="J2207" s="151" t="s">
        <v>5580</v>
      </c>
      <c r="L2207" s="153" t="s">
        <v>5581</v>
      </c>
      <c r="M2207" s="153" t="s">
        <v>5618</v>
      </c>
      <c r="O2207" s="151">
        <v>3519</v>
      </c>
      <c r="P2207" s="152">
        <v>12.6609</v>
      </c>
      <c r="Q2207" s="152">
        <v>40.479199999999999</v>
      </c>
      <c r="S2207" s="152" t="s">
        <v>5583</v>
      </c>
      <c r="T2207" s="152">
        <v>70.31</v>
      </c>
      <c r="U2207" s="152">
        <v>0.42</v>
      </c>
      <c r="V2207" s="152">
        <v>8.15</v>
      </c>
      <c r="X2207" s="152">
        <v>5.91</v>
      </c>
      <c r="AA2207" s="152" t="s">
        <v>2867</v>
      </c>
      <c r="AB2207" s="152">
        <v>0.22</v>
      </c>
      <c r="AC2207" s="152">
        <v>0.25</v>
      </c>
      <c r="AD2207" s="152">
        <v>5.29</v>
      </c>
      <c r="AE2207" s="152">
        <v>4.1399999999999997</v>
      </c>
      <c r="AF2207" s="152" t="s">
        <v>2867</v>
      </c>
      <c r="AH2207" s="152" t="s">
        <v>2867</v>
      </c>
      <c r="AJ2207" s="152">
        <v>3.67</v>
      </c>
      <c r="AK2207" s="156">
        <f t="shared" si="34"/>
        <v>1.3899999999999999E-2</v>
      </c>
      <c r="AL2207" s="151">
        <v>139</v>
      </c>
      <c r="AN2207" s="152">
        <v>200.09360369999999</v>
      </c>
      <c r="AO2207" s="151">
        <v>2500</v>
      </c>
      <c r="AQ2207" s="152">
        <v>47</v>
      </c>
      <c r="AR2207" s="152">
        <v>8.9</v>
      </c>
      <c r="AS2207" s="152">
        <v>12</v>
      </c>
      <c r="AW2207" s="152">
        <v>3.6</v>
      </c>
      <c r="BG2207" s="152">
        <v>155</v>
      </c>
      <c r="BH2207" s="152">
        <v>0.7</v>
      </c>
      <c r="BI2207" s="152">
        <v>108</v>
      </c>
      <c r="BJ2207" s="152">
        <v>1153</v>
      </c>
      <c r="BK2207" s="152">
        <v>204</v>
      </c>
      <c r="BO2207" s="152">
        <v>17</v>
      </c>
      <c r="BP2207" s="152">
        <v>120</v>
      </c>
      <c r="BQ2207" s="152">
        <v>253</v>
      </c>
      <c r="BR2207" s="152">
        <v>29.9</v>
      </c>
      <c r="BS2207" s="152">
        <v>128</v>
      </c>
      <c r="BT2207" s="152">
        <v>23</v>
      </c>
      <c r="BU2207" s="152">
        <v>2.8</v>
      </c>
      <c r="BV2207" s="152">
        <v>40</v>
      </c>
      <c r="BW2207" s="152">
        <v>5.4</v>
      </c>
      <c r="BX2207" s="152">
        <v>29.5</v>
      </c>
      <c r="BY2207" s="152">
        <v>4.7</v>
      </c>
      <c r="CC2207" s="152">
        <v>31</v>
      </c>
      <c r="CD2207" s="152">
        <v>14</v>
      </c>
      <c r="CJ2207" s="152">
        <v>11</v>
      </c>
      <c r="CK2207" s="152">
        <v>3</v>
      </c>
      <c r="ED2207" s="152">
        <v>72.75</v>
      </c>
      <c r="EE2207" s="152">
        <v>0.36</v>
      </c>
      <c r="EF2207" s="152">
        <v>9.32</v>
      </c>
      <c r="EH2207" s="152">
        <v>5.9389903720000001</v>
      </c>
      <c r="EJ2207" s="152">
        <v>6.6</v>
      </c>
      <c r="EK2207" s="152">
        <v>0.21</v>
      </c>
      <c r="EM2207" s="152">
        <v>0.27</v>
      </c>
      <c r="EO2207" s="152">
        <v>5.99</v>
      </c>
      <c r="EP2207" s="152">
        <v>4.25</v>
      </c>
      <c r="EQ2207" s="152">
        <v>0.01</v>
      </c>
      <c r="ES2207" s="152">
        <v>0.16</v>
      </c>
    </row>
    <row r="2208" spans="1:149">
      <c r="A2208" s="151">
        <v>8303</v>
      </c>
      <c r="B2208" s="152" t="s">
        <v>2850</v>
      </c>
      <c r="C2208" s="152" t="s">
        <v>2851</v>
      </c>
      <c r="D2208" s="152" t="s">
        <v>5578</v>
      </c>
      <c r="E2208" s="152" t="s">
        <v>5579</v>
      </c>
      <c r="F2208" s="152" t="s">
        <v>10654</v>
      </c>
      <c r="H2208" s="151">
        <v>221113</v>
      </c>
      <c r="J2208" s="151" t="s">
        <v>5580</v>
      </c>
      <c r="L2208" s="153" t="s">
        <v>5581</v>
      </c>
      <c r="M2208" s="153" t="s">
        <v>5610</v>
      </c>
      <c r="O2208" s="151">
        <v>3519</v>
      </c>
      <c r="P2208" s="152">
        <v>12.6609</v>
      </c>
      <c r="Q2208" s="152">
        <v>40.479199999999999</v>
      </c>
      <c r="S2208" s="152" t="s">
        <v>5583</v>
      </c>
      <c r="T2208" s="152">
        <v>70.13</v>
      </c>
      <c r="U2208" s="152">
        <v>0.41</v>
      </c>
      <c r="V2208" s="152">
        <v>7.76</v>
      </c>
      <c r="X2208" s="152">
        <v>5.6</v>
      </c>
      <c r="AA2208" s="152" t="s">
        <v>2867</v>
      </c>
      <c r="AB2208" s="152">
        <v>0.21</v>
      </c>
      <c r="AC2208" s="152">
        <v>0.15</v>
      </c>
      <c r="AD2208" s="152">
        <v>5.53</v>
      </c>
      <c r="AE2208" s="152">
        <v>4.37</v>
      </c>
      <c r="AF2208" s="152" t="s">
        <v>2867</v>
      </c>
      <c r="AH2208" s="152">
        <v>0.21</v>
      </c>
      <c r="AJ2208" s="152">
        <v>3.38</v>
      </c>
      <c r="AK2208" s="156">
        <f t="shared" si="34"/>
        <v>4.0800000000000003E-2</v>
      </c>
      <c r="AL2208" s="151">
        <v>408</v>
      </c>
      <c r="AN2208" s="151">
        <v>300.14040560000001</v>
      </c>
      <c r="AO2208" s="151">
        <v>2700</v>
      </c>
      <c r="AQ2208" s="152">
        <v>55</v>
      </c>
      <c r="AR2208" s="152">
        <v>9.1</v>
      </c>
      <c r="AS2208" s="152">
        <v>14</v>
      </c>
      <c r="AW2208" s="152">
        <v>3.5</v>
      </c>
      <c r="BG2208" s="152">
        <v>174</v>
      </c>
      <c r="BH2208" s="152">
        <v>0.5</v>
      </c>
      <c r="BI2208" s="152">
        <v>114</v>
      </c>
      <c r="BJ2208" s="152">
        <v>1263</v>
      </c>
      <c r="BK2208" s="152">
        <v>214</v>
      </c>
      <c r="BO2208" s="152">
        <v>15</v>
      </c>
      <c r="BP2208" s="152">
        <v>127</v>
      </c>
      <c r="BQ2208" s="152">
        <v>263</v>
      </c>
      <c r="BR2208" s="152">
        <v>30.6</v>
      </c>
      <c r="BS2208" s="152">
        <v>128</v>
      </c>
      <c r="BT2208" s="152">
        <v>26.2</v>
      </c>
      <c r="BU2208" s="152">
        <v>2.9</v>
      </c>
      <c r="BV2208" s="152">
        <v>41.9</v>
      </c>
      <c r="BW2208" s="152">
        <v>5.9</v>
      </c>
      <c r="BX2208" s="152">
        <v>30</v>
      </c>
      <c r="BY2208" s="152">
        <v>5.0999999999999996</v>
      </c>
      <c r="CC2208" s="152">
        <v>33</v>
      </c>
      <c r="CD2208" s="152">
        <v>15</v>
      </c>
      <c r="CJ2208" s="152">
        <v>12</v>
      </c>
      <c r="CK2208" s="152">
        <v>3</v>
      </c>
      <c r="ED2208" s="152">
        <v>72.75</v>
      </c>
      <c r="EE2208" s="152">
        <v>0.36</v>
      </c>
      <c r="EF2208" s="152">
        <v>9.32</v>
      </c>
      <c r="EH2208" s="152">
        <v>5.9389903720000001</v>
      </c>
      <c r="EJ2208" s="152">
        <v>6.6</v>
      </c>
      <c r="EK2208" s="152">
        <v>0.21</v>
      </c>
      <c r="EM2208" s="152">
        <v>0.27</v>
      </c>
      <c r="EO2208" s="152">
        <v>5.99</v>
      </c>
      <c r="EP2208" s="152">
        <v>4.25</v>
      </c>
      <c r="EQ2208" s="152">
        <v>0.01</v>
      </c>
      <c r="ES2208" s="152">
        <v>0.16</v>
      </c>
    </row>
    <row r="2209" spans="1:149">
      <c r="A2209" s="151">
        <v>8304</v>
      </c>
      <c r="B2209" s="152" t="s">
        <v>2850</v>
      </c>
      <c r="C2209" s="152" t="s">
        <v>2851</v>
      </c>
      <c r="D2209" s="152" t="s">
        <v>5578</v>
      </c>
      <c r="E2209" s="152" t="s">
        <v>5579</v>
      </c>
      <c r="F2209" s="152" t="s">
        <v>10655</v>
      </c>
      <c r="H2209" s="151">
        <v>221113</v>
      </c>
      <c r="J2209" s="151" t="s">
        <v>5580</v>
      </c>
      <c r="L2209" s="153" t="s">
        <v>5581</v>
      </c>
      <c r="M2209" s="153" t="s">
        <v>5649</v>
      </c>
      <c r="O2209" s="151">
        <v>3519</v>
      </c>
      <c r="P2209" s="152">
        <v>12.6609</v>
      </c>
      <c r="Q2209" s="152">
        <v>40.479199999999999</v>
      </c>
      <c r="S2209" s="152" t="s">
        <v>5583</v>
      </c>
      <c r="T2209" s="152">
        <v>70.88</v>
      </c>
      <c r="V2209" s="152">
        <v>8.5</v>
      </c>
      <c r="X2209" s="152">
        <v>5.47</v>
      </c>
      <c r="AA2209" s="152" t="s">
        <v>2867</v>
      </c>
      <c r="AB2209" s="152">
        <v>0.21</v>
      </c>
      <c r="AC2209" s="152">
        <v>0.27</v>
      </c>
      <c r="AD2209" s="152">
        <v>5.18</v>
      </c>
      <c r="AE2209" s="152">
        <v>4.1500000000000004</v>
      </c>
      <c r="AF2209" s="152" t="s">
        <v>2867</v>
      </c>
      <c r="AH2209" s="152">
        <v>0.2</v>
      </c>
      <c r="AJ2209" s="152">
        <v>3.95</v>
      </c>
      <c r="AK2209" s="156">
        <f t="shared" si="34"/>
        <v>2E-3</v>
      </c>
      <c r="AL2209" s="151">
        <v>20</v>
      </c>
      <c r="AN2209" s="152" t="s">
        <v>2867</v>
      </c>
      <c r="AO2209" s="151">
        <v>2500</v>
      </c>
      <c r="ED2209" s="152">
        <v>72.75</v>
      </c>
      <c r="EE2209" s="152">
        <v>0.36</v>
      </c>
      <c r="EF2209" s="152">
        <v>9.32</v>
      </c>
      <c r="EH2209" s="152">
        <v>5.9389903720000001</v>
      </c>
      <c r="EJ2209" s="152">
        <v>6.6</v>
      </c>
      <c r="EK2209" s="152">
        <v>0.21</v>
      </c>
      <c r="EM2209" s="152">
        <v>0.27</v>
      </c>
      <c r="EO2209" s="152">
        <v>5.99</v>
      </c>
      <c r="EP2209" s="152">
        <v>4.25</v>
      </c>
      <c r="EQ2209" s="152">
        <v>0.01</v>
      </c>
      <c r="ES2209" s="152">
        <v>0.16</v>
      </c>
    </row>
    <row r="2210" spans="1:149">
      <c r="A2210" s="151">
        <v>8305</v>
      </c>
      <c r="B2210" s="152" t="s">
        <v>2850</v>
      </c>
      <c r="C2210" s="152" t="s">
        <v>2851</v>
      </c>
      <c r="D2210" s="152" t="s">
        <v>5578</v>
      </c>
      <c r="E2210" s="152" t="s">
        <v>5579</v>
      </c>
      <c r="F2210" s="152" t="s">
        <v>10656</v>
      </c>
      <c r="H2210" s="151">
        <v>221113</v>
      </c>
      <c r="J2210" s="151" t="s">
        <v>5580</v>
      </c>
      <c r="L2210" s="153" t="s">
        <v>5581</v>
      </c>
      <c r="M2210" s="153" t="s">
        <v>5619</v>
      </c>
      <c r="O2210" s="151">
        <v>3519</v>
      </c>
      <c r="P2210" s="152">
        <v>12.6609</v>
      </c>
      <c r="Q2210" s="152">
        <v>40.479199999999999</v>
      </c>
      <c r="S2210" s="152" t="s">
        <v>5583</v>
      </c>
      <c r="T2210" s="152">
        <v>70.36</v>
      </c>
      <c r="U2210" s="152">
        <v>0.52</v>
      </c>
      <c r="V2210" s="152">
        <v>8</v>
      </c>
      <c r="X2210" s="152">
        <v>5.79</v>
      </c>
      <c r="AA2210" s="152" t="s">
        <v>2867</v>
      </c>
      <c r="AB2210" s="152">
        <v>0.21</v>
      </c>
      <c r="AC2210" s="152">
        <v>0.38</v>
      </c>
      <c r="AD2210" s="152">
        <v>5.4</v>
      </c>
      <c r="AE2210" s="152">
        <v>4.24</v>
      </c>
      <c r="AF2210" s="152" t="s">
        <v>2867</v>
      </c>
      <c r="AH2210" s="152">
        <v>0.23</v>
      </c>
      <c r="AJ2210" s="152">
        <v>3.65</v>
      </c>
      <c r="AK2210" s="156">
        <f t="shared" si="34"/>
        <v>1.3299999999999999E-2</v>
      </c>
      <c r="AL2210" s="151">
        <v>133</v>
      </c>
      <c r="AN2210" s="152" t="s">
        <v>2867</v>
      </c>
      <c r="AO2210" s="151">
        <v>2400</v>
      </c>
      <c r="AQ2210" s="152">
        <v>46</v>
      </c>
      <c r="AR2210" s="152">
        <v>8.6999999999999993</v>
      </c>
      <c r="AS2210" s="152">
        <v>12</v>
      </c>
      <c r="AW2210" s="152">
        <v>3.8</v>
      </c>
      <c r="BG2210" s="152">
        <v>155</v>
      </c>
      <c r="BH2210" s="152">
        <v>0.9</v>
      </c>
      <c r="BI2210" s="152">
        <v>111</v>
      </c>
      <c r="BJ2210" s="152">
        <v>1210</v>
      </c>
      <c r="BK2210" s="152">
        <v>210</v>
      </c>
      <c r="BO2210" s="152">
        <v>16</v>
      </c>
      <c r="BP2210" s="152">
        <v>121</v>
      </c>
      <c r="BQ2210" s="152">
        <v>257</v>
      </c>
      <c r="BR2210" s="152">
        <v>29.6</v>
      </c>
      <c r="BS2210" s="152">
        <v>125</v>
      </c>
      <c r="BT2210" s="152">
        <v>23.3</v>
      </c>
      <c r="BU2210" s="152">
        <v>3</v>
      </c>
      <c r="BV2210" s="152">
        <v>38.4</v>
      </c>
      <c r="BW2210" s="152">
        <v>5.5</v>
      </c>
      <c r="BX2210" s="152">
        <v>30.6</v>
      </c>
      <c r="BY2210" s="152">
        <v>5.2</v>
      </c>
      <c r="CA2210" s="152">
        <v>1.1000000000000001</v>
      </c>
      <c r="CC2210" s="152">
        <v>31</v>
      </c>
      <c r="CD2210" s="152">
        <v>15</v>
      </c>
      <c r="CJ2210" s="152">
        <v>12</v>
      </c>
      <c r="CK2210" s="152">
        <v>1</v>
      </c>
      <c r="ED2210" s="152">
        <v>72.75</v>
      </c>
      <c r="EE2210" s="152">
        <v>0.36</v>
      </c>
      <c r="EF2210" s="152">
        <v>9.32</v>
      </c>
      <c r="EH2210" s="152">
        <v>5.9389903720000001</v>
      </c>
      <c r="EJ2210" s="152">
        <v>6.6</v>
      </c>
      <c r="EK2210" s="152">
        <v>0.21</v>
      </c>
      <c r="EM2210" s="152">
        <v>0.27</v>
      </c>
      <c r="EO2210" s="152">
        <v>5.99</v>
      </c>
      <c r="EP2210" s="152">
        <v>4.25</v>
      </c>
      <c r="EQ2210" s="152">
        <v>0.01</v>
      </c>
      <c r="ES2210" s="152">
        <v>0.16</v>
      </c>
    </row>
    <row r="2211" spans="1:149">
      <c r="A2211" s="151">
        <v>8306</v>
      </c>
      <c r="B2211" s="152" t="s">
        <v>2850</v>
      </c>
      <c r="C2211" s="152" t="s">
        <v>2851</v>
      </c>
      <c r="D2211" s="152" t="s">
        <v>5578</v>
      </c>
      <c r="E2211" s="152" t="s">
        <v>5579</v>
      </c>
      <c r="F2211" s="152" t="s">
        <v>10657</v>
      </c>
      <c r="H2211" s="151">
        <v>221113</v>
      </c>
      <c r="J2211" s="151" t="s">
        <v>5580</v>
      </c>
      <c r="L2211" s="153" t="s">
        <v>5581</v>
      </c>
      <c r="M2211" s="153" t="s">
        <v>5655</v>
      </c>
      <c r="O2211" s="151">
        <v>3519</v>
      </c>
      <c r="P2211" s="152">
        <v>12.6609</v>
      </c>
      <c r="Q2211" s="152">
        <v>40.479199999999999</v>
      </c>
      <c r="S2211" s="152" t="s">
        <v>5583</v>
      </c>
      <c r="T2211" s="152">
        <v>71.02</v>
      </c>
      <c r="U2211" s="152">
        <v>0.53</v>
      </c>
      <c r="V2211" s="152">
        <v>8.44</v>
      </c>
      <c r="X2211" s="152">
        <v>5.79</v>
      </c>
      <c r="AA2211" s="152" t="s">
        <v>2867</v>
      </c>
      <c r="AB2211" s="152">
        <v>0.22</v>
      </c>
      <c r="AC2211" s="152">
        <v>0.45</v>
      </c>
      <c r="AD2211" s="152">
        <v>5.29</v>
      </c>
      <c r="AE2211" s="152">
        <v>4.18</v>
      </c>
      <c r="AF2211" s="152" t="s">
        <v>2867</v>
      </c>
      <c r="AH2211" s="152" t="s">
        <v>2867</v>
      </c>
      <c r="AJ2211" s="152">
        <v>3.46</v>
      </c>
      <c r="AK2211" s="156">
        <f t="shared" si="34"/>
        <v>4.4000000000000003E-3</v>
      </c>
      <c r="AL2211" s="151">
        <v>44</v>
      </c>
      <c r="AN2211" s="151">
        <v>200.09360369999999</v>
      </c>
      <c r="AO2211" s="151">
        <v>2300</v>
      </c>
      <c r="AQ2211" s="152">
        <v>45</v>
      </c>
      <c r="AR2211" s="152">
        <v>8.8000000000000007</v>
      </c>
      <c r="AS2211" s="152">
        <v>12</v>
      </c>
      <c r="AW2211" s="152">
        <v>3.8</v>
      </c>
      <c r="BG2211" s="152">
        <v>148</v>
      </c>
      <c r="BH2211" s="152">
        <v>1.2</v>
      </c>
      <c r="BI2211" s="152">
        <v>110</v>
      </c>
      <c r="BJ2211" s="152">
        <v>1170</v>
      </c>
      <c r="BK2211" s="152">
        <v>200</v>
      </c>
      <c r="BO2211" s="152">
        <v>18</v>
      </c>
      <c r="BP2211" s="152">
        <v>123</v>
      </c>
      <c r="BQ2211" s="152">
        <v>249</v>
      </c>
      <c r="BR2211" s="152">
        <v>29.3</v>
      </c>
      <c r="BS2211" s="152">
        <v>122</v>
      </c>
      <c r="BT2211" s="152">
        <v>22.6</v>
      </c>
      <c r="BU2211" s="152">
        <v>3</v>
      </c>
      <c r="BV2211" s="152">
        <v>37.4</v>
      </c>
      <c r="BW2211" s="152">
        <v>5.6</v>
      </c>
      <c r="BX2211" s="152">
        <v>29.8</v>
      </c>
      <c r="BY2211" s="152">
        <v>4.9000000000000004</v>
      </c>
      <c r="CC2211" s="152">
        <v>29</v>
      </c>
      <c r="CD2211" s="152">
        <v>13</v>
      </c>
      <c r="CJ2211" s="152">
        <v>11</v>
      </c>
      <c r="CK2211" s="152">
        <v>3</v>
      </c>
      <c r="ED2211" s="152">
        <v>72.75</v>
      </c>
      <c r="EE2211" s="152">
        <v>0.36</v>
      </c>
      <c r="EF2211" s="152">
        <v>9.32</v>
      </c>
      <c r="EH2211" s="152">
        <v>5.9389903720000001</v>
      </c>
      <c r="EJ2211" s="152">
        <v>6.6</v>
      </c>
      <c r="EK2211" s="152">
        <v>0.21</v>
      </c>
      <c r="EM2211" s="152">
        <v>0.27</v>
      </c>
      <c r="EO2211" s="152">
        <v>5.99</v>
      </c>
      <c r="EP2211" s="152">
        <v>4.25</v>
      </c>
      <c r="EQ2211" s="152">
        <v>0.01</v>
      </c>
      <c r="ES2211" s="152">
        <v>0.16</v>
      </c>
    </row>
    <row r="2212" spans="1:149">
      <c r="A2212" s="151">
        <v>8307</v>
      </c>
      <c r="B2212" s="152" t="s">
        <v>2850</v>
      </c>
      <c r="C2212" s="152" t="s">
        <v>2851</v>
      </c>
      <c r="D2212" s="152" t="s">
        <v>5578</v>
      </c>
      <c r="E2212" s="152" t="s">
        <v>5579</v>
      </c>
      <c r="F2212" s="152" t="s">
        <v>10658</v>
      </c>
      <c r="H2212" s="151">
        <v>221113</v>
      </c>
      <c r="J2212" s="151" t="s">
        <v>5580</v>
      </c>
      <c r="L2212" s="153" t="s">
        <v>5581</v>
      </c>
      <c r="M2212" s="153" t="s">
        <v>5609</v>
      </c>
      <c r="O2212" s="151">
        <v>3519</v>
      </c>
      <c r="P2212" s="152">
        <v>12.6609</v>
      </c>
      <c r="Q2212" s="152">
        <v>40.479199999999999</v>
      </c>
      <c r="S2212" s="152" t="s">
        <v>5583</v>
      </c>
      <c r="T2212" s="152">
        <v>70.12</v>
      </c>
      <c r="U2212" s="152">
        <v>0.26</v>
      </c>
      <c r="V2212" s="152">
        <v>10.07</v>
      </c>
      <c r="X2212" s="152">
        <v>4.95</v>
      </c>
      <c r="AA2212" s="152" t="s">
        <v>2867</v>
      </c>
      <c r="AB2212" s="152">
        <v>0.18</v>
      </c>
      <c r="AC2212" s="152">
        <v>0.42</v>
      </c>
      <c r="AD2212" s="152">
        <v>6.12</v>
      </c>
      <c r="AE2212" s="152">
        <v>4.46</v>
      </c>
      <c r="AF2212" s="152" t="s">
        <v>2867</v>
      </c>
      <c r="AH2212" s="152" t="s">
        <v>2867</v>
      </c>
      <c r="AJ2212" s="152">
        <v>3.48</v>
      </c>
      <c r="AK2212" s="156">
        <f t="shared" si="34"/>
        <v>3.0000000000000001E-3</v>
      </c>
      <c r="AL2212" s="151">
        <v>30</v>
      </c>
      <c r="AN2212" s="151" t="s">
        <v>2867</v>
      </c>
      <c r="AO2212" s="151">
        <v>1500</v>
      </c>
      <c r="AQ2212" s="152">
        <v>52</v>
      </c>
      <c r="AR2212" s="152">
        <v>8.8000000000000007</v>
      </c>
      <c r="AS2212" s="152">
        <v>13</v>
      </c>
      <c r="AW2212" s="152">
        <v>3.9</v>
      </c>
      <c r="BG2212" s="152">
        <v>175</v>
      </c>
      <c r="BH2212" s="152">
        <v>0.7</v>
      </c>
      <c r="BI2212" s="152">
        <v>111</v>
      </c>
      <c r="BJ2212" s="152">
        <v>1326</v>
      </c>
      <c r="BK2212" s="152">
        <v>211</v>
      </c>
      <c r="BO2212" s="152">
        <v>19</v>
      </c>
      <c r="BP2212" s="152">
        <v>126</v>
      </c>
      <c r="BQ2212" s="152">
        <v>262</v>
      </c>
      <c r="BR2212" s="152">
        <v>30.8</v>
      </c>
      <c r="BS2212" s="152">
        <v>127</v>
      </c>
      <c r="BT2212" s="152">
        <v>24.5</v>
      </c>
      <c r="BU2212" s="152">
        <v>3.3</v>
      </c>
      <c r="BV2212" s="152">
        <v>40.700000000000003</v>
      </c>
      <c r="BW2212" s="152">
        <v>5.0999999999999996</v>
      </c>
      <c r="BX2212" s="152">
        <v>29.5</v>
      </c>
      <c r="BY2212" s="152">
        <v>5.3</v>
      </c>
      <c r="CC2212" s="152">
        <v>35</v>
      </c>
      <c r="CD2212" s="152">
        <v>15</v>
      </c>
      <c r="CJ2212" s="152">
        <v>13</v>
      </c>
      <c r="CK2212" s="152">
        <v>4</v>
      </c>
      <c r="ED2212" s="152">
        <v>72.75</v>
      </c>
      <c r="EE2212" s="152">
        <v>0.36</v>
      </c>
      <c r="EF2212" s="152">
        <v>9.32</v>
      </c>
      <c r="EH2212" s="152">
        <v>5.9389903720000001</v>
      </c>
      <c r="EJ2212" s="152">
        <v>6.6</v>
      </c>
      <c r="EK2212" s="152">
        <v>0.21</v>
      </c>
      <c r="EM2212" s="152">
        <v>0.27</v>
      </c>
      <c r="EO2212" s="152">
        <v>5.99</v>
      </c>
      <c r="EP2212" s="152">
        <v>4.25</v>
      </c>
      <c r="EQ2212" s="152">
        <v>0.01</v>
      </c>
      <c r="ES2212" s="152">
        <v>0.16</v>
      </c>
    </row>
    <row r="2213" spans="1:149">
      <c r="A2213" s="151">
        <v>8308</v>
      </c>
      <c r="B2213" s="152" t="s">
        <v>2850</v>
      </c>
      <c r="C2213" s="152" t="s">
        <v>2851</v>
      </c>
      <c r="D2213" s="152" t="s">
        <v>5578</v>
      </c>
      <c r="E2213" s="152" t="s">
        <v>5579</v>
      </c>
      <c r="F2213" s="152" t="s">
        <v>10659</v>
      </c>
      <c r="H2213" s="151">
        <v>221113</v>
      </c>
      <c r="J2213" s="151" t="s">
        <v>5580</v>
      </c>
      <c r="L2213" s="153" t="s">
        <v>5581</v>
      </c>
      <c r="M2213" s="153" t="s">
        <v>5647</v>
      </c>
      <c r="O2213" s="151">
        <v>3519</v>
      </c>
      <c r="P2213" s="152">
        <v>12.6609</v>
      </c>
      <c r="Q2213" s="152">
        <v>40.479199999999999</v>
      </c>
      <c r="S2213" s="152" t="s">
        <v>5583</v>
      </c>
      <c r="T2213" s="152">
        <v>70.86</v>
      </c>
      <c r="U2213" s="152">
        <v>0.49</v>
      </c>
      <c r="V2213" s="152">
        <v>7.86</v>
      </c>
      <c r="X2213" s="152">
        <v>5.51</v>
      </c>
      <c r="AA2213" s="152" t="s">
        <v>2867</v>
      </c>
      <c r="AB2213" s="152">
        <v>0.21</v>
      </c>
      <c r="AC2213" s="152">
        <v>0.19</v>
      </c>
      <c r="AD2213" s="152">
        <v>5.18</v>
      </c>
      <c r="AE2213" s="152">
        <v>4.16</v>
      </c>
      <c r="AF2213" s="152" t="s">
        <v>2867</v>
      </c>
      <c r="AH2213" s="152">
        <v>0.21</v>
      </c>
      <c r="AJ2213" s="152">
        <v>3.53</v>
      </c>
      <c r="AK2213" s="156">
        <f t="shared" si="34"/>
        <v>2.5999999999999999E-3</v>
      </c>
      <c r="AL2213" s="151">
        <v>26</v>
      </c>
      <c r="AN2213" s="152" t="s">
        <v>2867</v>
      </c>
      <c r="AO2213" s="151">
        <v>2600</v>
      </c>
      <c r="AQ2213" s="152">
        <v>43</v>
      </c>
      <c r="AR2213" s="152">
        <v>9.6</v>
      </c>
      <c r="AS2213" s="152">
        <v>14</v>
      </c>
      <c r="AW2213" s="152">
        <v>3.5</v>
      </c>
      <c r="BG2213" s="152">
        <v>155</v>
      </c>
      <c r="BH2213" s="152">
        <v>0.6</v>
      </c>
      <c r="BI2213" s="152">
        <v>119</v>
      </c>
      <c r="BJ2213" s="152">
        <v>1357</v>
      </c>
      <c r="BK2213" s="152">
        <v>228</v>
      </c>
      <c r="BO2213" s="152">
        <v>15</v>
      </c>
      <c r="BP2213" s="152">
        <v>132</v>
      </c>
      <c r="BQ2213" s="152">
        <v>272</v>
      </c>
      <c r="BR2213" s="152">
        <v>31.2</v>
      </c>
      <c r="BS2213" s="152">
        <v>136</v>
      </c>
      <c r="BT2213" s="152">
        <v>25.2</v>
      </c>
      <c r="BU2213" s="152">
        <v>3.1</v>
      </c>
      <c r="BV2213" s="152">
        <v>41.5</v>
      </c>
      <c r="BW2213" s="152">
        <v>5.8</v>
      </c>
      <c r="BX2213" s="152">
        <v>33.299999999999997</v>
      </c>
      <c r="BY2213" s="152">
        <v>5.5</v>
      </c>
      <c r="CC2213" s="152">
        <v>35</v>
      </c>
      <c r="CD2213" s="152">
        <v>17</v>
      </c>
      <c r="CJ2213" s="152">
        <v>13</v>
      </c>
      <c r="CK2213" s="152">
        <v>4</v>
      </c>
      <c r="ED2213" s="152">
        <v>72.75</v>
      </c>
      <c r="EE2213" s="152">
        <v>0.36</v>
      </c>
      <c r="EF2213" s="152">
        <v>9.32</v>
      </c>
      <c r="EH2213" s="152">
        <v>5.9389903720000001</v>
      </c>
      <c r="EJ2213" s="152">
        <v>6.6</v>
      </c>
      <c r="EK2213" s="152">
        <v>0.21</v>
      </c>
      <c r="EM2213" s="152">
        <v>0.27</v>
      </c>
      <c r="EO2213" s="152">
        <v>5.99</v>
      </c>
      <c r="EP2213" s="152">
        <v>4.25</v>
      </c>
      <c r="EQ2213" s="152">
        <v>0.01</v>
      </c>
      <c r="ES2213" s="152">
        <v>0.16</v>
      </c>
    </row>
    <row r="2214" spans="1:149">
      <c r="A2214" s="151">
        <v>8309</v>
      </c>
      <c r="B2214" s="152" t="s">
        <v>2850</v>
      </c>
      <c r="C2214" s="152" t="s">
        <v>2851</v>
      </c>
      <c r="D2214" s="152" t="s">
        <v>5578</v>
      </c>
      <c r="E2214" s="152" t="s">
        <v>5579</v>
      </c>
      <c r="F2214" s="152" t="s">
        <v>10660</v>
      </c>
      <c r="H2214" s="151">
        <v>221113</v>
      </c>
      <c r="J2214" s="151" t="s">
        <v>5580</v>
      </c>
      <c r="L2214" s="153" t="s">
        <v>5581</v>
      </c>
      <c r="M2214" s="153" t="s">
        <v>5646</v>
      </c>
      <c r="O2214" s="151">
        <v>3519</v>
      </c>
      <c r="P2214" s="152">
        <v>12.6609</v>
      </c>
      <c r="Q2214" s="152">
        <v>40.479199999999999</v>
      </c>
      <c r="S2214" s="152" t="s">
        <v>5583</v>
      </c>
      <c r="T2214" s="152">
        <v>70.83</v>
      </c>
      <c r="U2214" s="152">
        <v>0.44</v>
      </c>
      <c r="V2214" s="152">
        <v>8.3800000000000008</v>
      </c>
      <c r="X2214" s="152">
        <v>5.66</v>
      </c>
      <c r="AA2214" s="152" t="s">
        <v>2867</v>
      </c>
      <c r="AB2214" s="152">
        <v>0.25</v>
      </c>
      <c r="AC2214" s="152">
        <v>0.25</v>
      </c>
      <c r="AD2214" s="152">
        <v>5.19</v>
      </c>
      <c r="AE2214" s="152">
        <v>4.12</v>
      </c>
      <c r="AF2214" s="152" t="s">
        <v>2867</v>
      </c>
      <c r="AH2214" s="152">
        <v>0.22</v>
      </c>
      <c r="AJ2214" s="152">
        <v>2.89</v>
      </c>
      <c r="AK2214" s="156">
        <f t="shared" si="34"/>
        <v>1.32E-2</v>
      </c>
      <c r="AL2214" s="151">
        <v>132</v>
      </c>
      <c r="AN2214" s="151">
        <v>350.16380659999999</v>
      </c>
      <c r="AO2214" s="151">
        <v>2200</v>
      </c>
      <c r="AQ2214" s="152">
        <v>43</v>
      </c>
      <c r="AR2214" s="152">
        <v>9</v>
      </c>
      <c r="AS2214" s="152">
        <v>11</v>
      </c>
      <c r="AW2214" s="152">
        <v>3.5</v>
      </c>
      <c r="BG2214" s="152">
        <v>160</v>
      </c>
      <c r="BH2214" s="152">
        <v>1</v>
      </c>
      <c r="BI2214" s="152">
        <v>110</v>
      </c>
      <c r="BJ2214" s="152">
        <v>1238</v>
      </c>
      <c r="BK2214" s="152">
        <v>220</v>
      </c>
      <c r="BO2214" s="152">
        <v>16</v>
      </c>
      <c r="BP2214" s="152">
        <v>121</v>
      </c>
      <c r="BQ2214" s="152">
        <v>256</v>
      </c>
      <c r="BR2214" s="152">
        <v>29.2</v>
      </c>
      <c r="BS2214" s="152">
        <v>123</v>
      </c>
      <c r="BT2214" s="152">
        <v>22.8</v>
      </c>
      <c r="BU2214" s="152">
        <v>2.9</v>
      </c>
      <c r="BV2214" s="152">
        <v>40.5</v>
      </c>
      <c r="BW2214" s="152">
        <v>5.4</v>
      </c>
      <c r="BX2214" s="152">
        <v>30.1</v>
      </c>
      <c r="BY2214" s="152">
        <v>4.9000000000000004</v>
      </c>
      <c r="CA2214" s="152">
        <v>0.2</v>
      </c>
      <c r="CC2214" s="152">
        <v>31</v>
      </c>
      <c r="CD2214" s="152">
        <v>15</v>
      </c>
      <c r="CJ2214" s="152">
        <v>12</v>
      </c>
      <c r="CK2214" s="152">
        <v>4</v>
      </c>
      <c r="ED2214" s="152">
        <v>72.75</v>
      </c>
      <c r="EE2214" s="152">
        <v>0.36</v>
      </c>
      <c r="EF2214" s="152">
        <v>9.32</v>
      </c>
      <c r="EH2214" s="152">
        <v>5.9389903720000001</v>
      </c>
      <c r="EJ2214" s="152">
        <v>6.6</v>
      </c>
      <c r="EK2214" s="152">
        <v>0.21</v>
      </c>
      <c r="EM2214" s="152">
        <v>0.27</v>
      </c>
      <c r="EO2214" s="152">
        <v>5.99</v>
      </c>
      <c r="EP2214" s="152">
        <v>4.25</v>
      </c>
      <c r="EQ2214" s="152">
        <v>0.01</v>
      </c>
      <c r="ES2214" s="152">
        <v>0.16</v>
      </c>
    </row>
    <row r="2215" spans="1:149">
      <c r="A2215" s="151">
        <v>8310</v>
      </c>
      <c r="B2215" s="152" t="s">
        <v>2850</v>
      </c>
      <c r="C2215" s="152" t="s">
        <v>2851</v>
      </c>
      <c r="D2215" s="152" t="s">
        <v>5578</v>
      </c>
      <c r="E2215" s="152" t="s">
        <v>5579</v>
      </c>
      <c r="F2215" s="152" t="s">
        <v>10661</v>
      </c>
      <c r="H2215" s="151">
        <v>221113</v>
      </c>
      <c r="J2215" s="151" t="s">
        <v>5580</v>
      </c>
      <c r="L2215" s="153" t="s">
        <v>5581</v>
      </c>
      <c r="M2215" s="153" t="s">
        <v>5700</v>
      </c>
      <c r="O2215" s="151">
        <v>3519</v>
      </c>
      <c r="P2215" s="152">
        <v>12.6609</v>
      </c>
      <c r="Q2215" s="152">
        <v>40.479199999999999</v>
      </c>
      <c r="S2215" s="152" t="s">
        <v>5583</v>
      </c>
      <c r="T2215" s="152">
        <v>71.709999999999994</v>
      </c>
      <c r="U2215" s="152">
        <v>0.48</v>
      </c>
      <c r="V2215" s="152">
        <v>7.7</v>
      </c>
      <c r="X2215" s="152">
        <v>5.77</v>
      </c>
      <c r="AA2215" s="152" t="s">
        <v>2867</v>
      </c>
      <c r="AB2215" s="152">
        <v>0.2</v>
      </c>
      <c r="AC2215" s="152">
        <v>0.22</v>
      </c>
      <c r="AD2215" s="152">
        <v>4.4000000000000004</v>
      </c>
      <c r="AE2215" s="152">
        <v>3.92</v>
      </c>
      <c r="AF2215" s="152" t="s">
        <v>2867</v>
      </c>
      <c r="AH2215" s="152">
        <v>0.1</v>
      </c>
      <c r="AJ2215" s="152">
        <v>3.7</v>
      </c>
      <c r="AK2215" s="156">
        <f t="shared" si="34"/>
        <v>2.3999999999999998E-3</v>
      </c>
      <c r="AL2215" s="151">
        <v>24</v>
      </c>
      <c r="AM2215" s="151">
        <v>2500</v>
      </c>
      <c r="AN2215" s="151">
        <v>50.023400940000002</v>
      </c>
      <c r="AO2215" s="151">
        <v>2800</v>
      </c>
      <c r="AQ2215" s="152">
        <v>48</v>
      </c>
      <c r="AR2215" s="152">
        <v>9.3000000000000007</v>
      </c>
      <c r="AS2215" s="152">
        <v>13</v>
      </c>
      <c r="AW2215" s="152">
        <v>4.0999999999999996</v>
      </c>
      <c r="BG2215" s="152">
        <v>173</v>
      </c>
      <c r="BH2215" s="152">
        <v>0.9</v>
      </c>
      <c r="BI2215" s="152">
        <v>116</v>
      </c>
      <c r="BJ2215" s="152">
        <v>1225</v>
      </c>
      <c r="BK2215" s="152">
        <v>225</v>
      </c>
      <c r="BO2215" s="152">
        <v>15</v>
      </c>
      <c r="BP2215" s="152">
        <v>125</v>
      </c>
      <c r="BQ2215" s="152">
        <v>269</v>
      </c>
      <c r="BR2215" s="152">
        <v>30.9</v>
      </c>
      <c r="BS2215" s="152">
        <v>128</v>
      </c>
      <c r="BT2215" s="152">
        <v>23.3</v>
      </c>
      <c r="BU2215" s="152">
        <v>3.3</v>
      </c>
      <c r="BV2215" s="152">
        <v>38.4</v>
      </c>
      <c r="BW2215" s="152">
        <v>5.8</v>
      </c>
      <c r="BX2215" s="152">
        <v>29.6</v>
      </c>
      <c r="BY2215" s="152">
        <v>5</v>
      </c>
      <c r="CA2215" s="152">
        <v>1.5</v>
      </c>
      <c r="CC2215" s="152">
        <v>32</v>
      </c>
      <c r="CD2215" s="152">
        <v>15</v>
      </c>
      <c r="CJ2215" s="152">
        <v>12</v>
      </c>
      <c r="CK2215" s="152">
        <v>4</v>
      </c>
      <c r="ED2215" s="152">
        <v>72.75</v>
      </c>
      <c r="EE2215" s="152">
        <v>0.36</v>
      </c>
      <c r="EF2215" s="152">
        <v>9.32</v>
      </c>
      <c r="EH2215" s="152">
        <v>5.9389903720000001</v>
      </c>
      <c r="EJ2215" s="152">
        <v>6.6</v>
      </c>
      <c r="EK2215" s="152">
        <v>0.21</v>
      </c>
      <c r="EM2215" s="152">
        <v>0.27</v>
      </c>
      <c r="EO2215" s="152">
        <v>5.99</v>
      </c>
      <c r="EP2215" s="152">
        <v>4.25</v>
      </c>
      <c r="EQ2215" s="152">
        <v>0.01</v>
      </c>
      <c r="ES2215" s="152">
        <v>0.16</v>
      </c>
    </row>
    <row r="2216" spans="1:149">
      <c r="A2216" s="151">
        <v>8311</v>
      </c>
      <c r="B2216" s="152" t="s">
        <v>2850</v>
      </c>
      <c r="C2216" s="152" t="s">
        <v>2851</v>
      </c>
      <c r="D2216" s="152" t="s">
        <v>5578</v>
      </c>
      <c r="E2216" s="152" t="s">
        <v>5579</v>
      </c>
      <c r="F2216" s="152" t="s">
        <v>10662</v>
      </c>
      <c r="H2216" s="151">
        <v>221113</v>
      </c>
      <c r="J2216" s="151" t="s">
        <v>5580</v>
      </c>
      <c r="L2216" s="153" t="s">
        <v>5581</v>
      </c>
      <c r="M2216" s="153" t="s">
        <v>5608</v>
      </c>
      <c r="O2216" s="151">
        <v>3519</v>
      </c>
      <c r="P2216" s="152">
        <v>12.6609</v>
      </c>
      <c r="Q2216" s="152">
        <v>40.479199999999999</v>
      </c>
      <c r="S2216" s="152" t="s">
        <v>5583</v>
      </c>
      <c r="T2216" s="152">
        <v>70.099999999999994</v>
      </c>
      <c r="U2216" s="152">
        <v>0.45</v>
      </c>
      <c r="V2216" s="152">
        <v>8.93</v>
      </c>
      <c r="X2216" s="152">
        <v>5.16</v>
      </c>
      <c r="AA2216" s="152" t="s">
        <v>2867</v>
      </c>
      <c r="AB2216" s="152">
        <v>0.23</v>
      </c>
      <c r="AC2216" s="152">
        <v>0.18</v>
      </c>
      <c r="AD2216" s="152">
        <v>5.77</v>
      </c>
      <c r="AE2216" s="152">
        <v>4.16</v>
      </c>
      <c r="AF2216" s="152" t="s">
        <v>2867</v>
      </c>
      <c r="AH2216" s="152" t="s">
        <v>2867</v>
      </c>
      <c r="AJ2216" s="152">
        <v>4.5</v>
      </c>
      <c r="AK2216" s="156">
        <f t="shared" si="34"/>
        <v>8.9999999999999998E-4</v>
      </c>
      <c r="AL2216" s="151">
        <v>9</v>
      </c>
      <c r="AN2216" s="152" t="s">
        <v>2867</v>
      </c>
      <c r="AO2216" s="151">
        <v>2100</v>
      </c>
      <c r="AQ2216" s="152">
        <v>51</v>
      </c>
      <c r="AR2216" s="152">
        <v>8.9</v>
      </c>
      <c r="AS2216" s="152">
        <v>13</v>
      </c>
      <c r="AW2216" s="152">
        <v>3.8</v>
      </c>
      <c r="BG2216" s="152">
        <v>178</v>
      </c>
      <c r="BH2216" s="152">
        <v>0.6</v>
      </c>
      <c r="BI2216" s="152">
        <v>113</v>
      </c>
      <c r="BJ2216" s="152">
        <v>1250</v>
      </c>
      <c r="BK2216" s="152">
        <v>213</v>
      </c>
      <c r="BO2216" s="152">
        <v>12</v>
      </c>
      <c r="BP2216" s="152">
        <v>127</v>
      </c>
      <c r="BQ2216" s="152">
        <v>267</v>
      </c>
      <c r="BR2216" s="152">
        <v>30.9</v>
      </c>
      <c r="BS2216" s="152">
        <v>133</v>
      </c>
      <c r="BT2216" s="152">
        <v>23.2</v>
      </c>
      <c r="BU2216" s="152">
        <v>3.4</v>
      </c>
      <c r="BV2216" s="152">
        <v>43.5</v>
      </c>
      <c r="BW2216" s="152">
        <v>5.7</v>
      </c>
      <c r="BX2216" s="152">
        <v>30.3</v>
      </c>
      <c r="BY2216" s="152">
        <v>5.2</v>
      </c>
      <c r="CC2216" s="152">
        <v>31</v>
      </c>
      <c r="CD2216" s="152">
        <v>14</v>
      </c>
      <c r="CJ2216" s="152">
        <v>12</v>
      </c>
      <c r="CK2216" s="152">
        <v>3</v>
      </c>
      <c r="ED2216" s="152">
        <v>72.75</v>
      </c>
      <c r="EE2216" s="152">
        <v>0.36</v>
      </c>
      <c r="EF2216" s="152">
        <v>9.32</v>
      </c>
      <c r="EH2216" s="152">
        <v>5.9389903720000001</v>
      </c>
      <c r="EJ2216" s="152">
        <v>6.6</v>
      </c>
      <c r="EK2216" s="152">
        <v>0.21</v>
      </c>
      <c r="EM2216" s="152">
        <v>0.27</v>
      </c>
      <c r="EO2216" s="152">
        <v>5.99</v>
      </c>
      <c r="EP2216" s="152">
        <v>4.25</v>
      </c>
      <c r="EQ2216" s="152">
        <v>0.01</v>
      </c>
      <c r="ES2216" s="152">
        <v>0.16</v>
      </c>
    </row>
    <row r="2217" spans="1:149">
      <c r="A2217" s="151">
        <v>8312</v>
      </c>
      <c r="B2217" s="152" t="s">
        <v>2850</v>
      </c>
      <c r="C2217" s="152" t="s">
        <v>2851</v>
      </c>
      <c r="D2217" s="152" t="s">
        <v>5578</v>
      </c>
      <c r="E2217" s="152" t="s">
        <v>5579</v>
      </c>
      <c r="F2217" s="152" t="s">
        <v>10663</v>
      </c>
      <c r="H2217" s="151">
        <v>221113</v>
      </c>
      <c r="J2217" s="151" t="s">
        <v>5580</v>
      </c>
      <c r="L2217" s="153" t="s">
        <v>5581</v>
      </c>
      <c r="M2217" s="153" t="s">
        <v>5582</v>
      </c>
      <c r="O2217" s="151">
        <v>3519</v>
      </c>
      <c r="P2217" s="152">
        <v>12.6609</v>
      </c>
      <c r="Q2217" s="152">
        <v>40.479199999999999</v>
      </c>
      <c r="S2217" s="152" t="s">
        <v>5583</v>
      </c>
      <c r="T2217" s="152">
        <v>69.2</v>
      </c>
      <c r="U2217" s="152">
        <v>0.51</v>
      </c>
      <c r="V2217" s="152">
        <v>8.0299999999999994</v>
      </c>
      <c r="X2217" s="152">
        <v>5.63</v>
      </c>
      <c r="AA2217" s="152" t="s">
        <v>2867</v>
      </c>
      <c r="AB2217" s="152">
        <v>0.19</v>
      </c>
      <c r="AC2217" s="152">
        <v>0.26</v>
      </c>
      <c r="AD2217" s="152">
        <v>5.0999999999999996</v>
      </c>
      <c r="AE2217" s="152">
        <v>4.24</v>
      </c>
      <c r="AF2217" s="152" t="s">
        <v>2867</v>
      </c>
      <c r="AH2217" s="152" t="s">
        <v>2867</v>
      </c>
      <c r="AJ2217" s="152">
        <v>4.7</v>
      </c>
      <c r="AK2217" s="156">
        <f t="shared" si="34"/>
        <v>1.1000000000000001E-3</v>
      </c>
      <c r="AL2217" s="151">
        <v>11</v>
      </c>
      <c r="AN2217" s="151">
        <v>300.14040560000001</v>
      </c>
      <c r="AO2217" s="151">
        <v>2500</v>
      </c>
      <c r="AQ2217" s="152">
        <v>42</v>
      </c>
      <c r="AR2217" s="152">
        <v>8.6</v>
      </c>
      <c r="AS2217" s="152">
        <v>12</v>
      </c>
      <c r="AW2217" s="152">
        <v>4.2</v>
      </c>
      <c r="BG2217" s="152">
        <v>158</v>
      </c>
      <c r="BH2217" s="152">
        <v>0.7</v>
      </c>
      <c r="BI2217" s="152">
        <v>108</v>
      </c>
      <c r="BJ2217" s="152">
        <v>1177</v>
      </c>
      <c r="BK2217" s="152">
        <v>209</v>
      </c>
      <c r="BO2217" s="152">
        <v>16</v>
      </c>
      <c r="BP2217" s="152">
        <v>119</v>
      </c>
      <c r="BQ2217" s="152">
        <v>249</v>
      </c>
      <c r="BR2217" s="152">
        <v>29</v>
      </c>
      <c r="BS2217" s="152">
        <v>124</v>
      </c>
      <c r="BT2217" s="152">
        <v>21.4</v>
      </c>
      <c r="BU2217" s="152">
        <v>2.9</v>
      </c>
      <c r="BV2217" s="152">
        <v>39.4</v>
      </c>
      <c r="BW2217" s="152">
        <v>5.4</v>
      </c>
      <c r="BX2217" s="152">
        <v>29.9</v>
      </c>
      <c r="BY2217" s="152">
        <v>4.9000000000000004</v>
      </c>
      <c r="CC2217" s="152">
        <v>29</v>
      </c>
      <c r="CD2217" s="152">
        <v>14</v>
      </c>
      <c r="CJ2217" s="152">
        <v>12</v>
      </c>
      <c r="CK2217" s="152">
        <v>3</v>
      </c>
      <c r="ED2217" s="152">
        <v>72.75</v>
      </c>
      <c r="EE2217" s="152">
        <v>0.36</v>
      </c>
      <c r="EF2217" s="152">
        <v>9.32</v>
      </c>
      <c r="EH2217" s="152">
        <v>5.9389903720000001</v>
      </c>
      <c r="EJ2217" s="152">
        <v>6.6</v>
      </c>
      <c r="EK2217" s="152">
        <v>0.21</v>
      </c>
      <c r="EM2217" s="152">
        <v>0.27</v>
      </c>
      <c r="EO2217" s="152">
        <v>5.99</v>
      </c>
      <c r="EP2217" s="152">
        <v>4.25</v>
      </c>
      <c r="EQ2217" s="152">
        <v>0.01</v>
      </c>
      <c r="ES2217" s="152">
        <v>0.16</v>
      </c>
    </row>
    <row r="2218" spans="1:149">
      <c r="A2218" s="151">
        <v>8313</v>
      </c>
      <c r="B2218" s="152" t="s">
        <v>2850</v>
      </c>
      <c r="C2218" s="152" t="s">
        <v>2851</v>
      </c>
      <c r="D2218" s="152" t="s">
        <v>5578</v>
      </c>
      <c r="E2218" s="152" t="s">
        <v>5579</v>
      </c>
      <c r="F2218" s="152" t="s">
        <v>10664</v>
      </c>
      <c r="H2218" s="151">
        <v>221113</v>
      </c>
      <c r="J2218" s="151" t="s">
        <v>5580</v>
      </c>
      <c r="L2218" s="153" t="s">
        <v>5581</v>
      </c>
      <c r="M2218" s="153" t="s">
        <v>5629</v>
      </c>
      <c r="O2218" s="151">
        <v>3519</v>
      </c>
      <c r="P2218" s="152">
        <v>12.6609</v>
      </c>
      <c r="Q2218" s="152">
        <v>40.479199999999999</v>
      </c>
      <c r="S2218" s="152" t="s">
        <v>5583</v>
      </c>
      <c r="T2218" s="152">
        <v>70.59</v>
      </c>
      <c r="U2218" s="152">
        <v>0.33</v>
      </c>
      <c r="V2218" s="152">
        <v>8.0500000000000007</v>
      </c>
      <c r="X2218" s="152">
        <v>5.8</v>
      </c>
      <c r="AA2218" s="152" t="s">
        <v>2867</v>
      </c>
      <c r="AB2218" s="152">
        <v>0.23</v>
      </c>
      <c r="AC2218" s="152">
        <v>0.26</v>
      </c>
      <c r="AD2218" s="152">
        <v>5.24</v>
      </c>
      <c r="AE2218" s="152">
        <v>4.28</v>
      </c>
      <c r="AF2218" s="152" t="s">
        <v>2867</v>
      </c>
      <c r="AH2218" s="152">
        <v>0.17</v>
      </c>
      <c r="AJ2218" s="152">
        <v>3.56</v>
      </c>
      <c r="AK2218" s="156">
        <f t="shared" si="34"/>
        <v>7.4000000000000003E-3</v>
      </c>
      <c r="AL2218" s="151">
        <v>74</v>
      </c>
      <c r="AM2218" s="151">
        <v>1900</v>
      </c>
      <c r="AN2218" s="152">
        <v>100.04680190000001</v>
      </c>
      <c r="AO2218" s="151">
        <v>2300</v>
      </c>
      <c r="AQ2218" s="152">
        <v>43</v>
      </c>
      <c r="AR2218" s="152">
        <v>8.6999999999999993</v>
      </c>
      <c r="AS2218" s="152">
        <v>12</v>
      </c>
      <c r="AW2218" s="152">
        <v>3.7</v>
      </c>
      <c r="BG2218" s="152">
        <v>158</v>
      </c>
      <c r="BH2218" s="152">
        <v>0.9</v>
      </c>
      <c r="BI2218" s="152">
        <v>109</v>
      </c>
      <c r="BJ2218" s="152">
        <v>1184</v>
      </c>
      <c r="BK2218" s="152">
        <v>206</v>
      </c>
      <c r="BO2218" s="152">
        <v>16</v>
      </c>
      <c r="BP2218" s="152">
        <v>123</v>
      </c>
      <c r="BQ2218" s="152">
        <v>256</v>
      </c>
      <c r="BR2218" s="152">
        <v>29.9</v>
      </c>
      <c r="BS2218" s="152">
        <v>125</v>
      </c>
      <c r="BT2218" s="152">
        <v>23.8</v>
      </c>
      <c r="BU2218" s="152">
        <v>3.1</v>
      </c>
      <c r="BV2218" s="152">
        <v>38.299999999999997</v>
      </c>
      <c r="BW2218" s="152">
        <v>5.7</v>
      </c>
      <c r="BX2218" s="152">
        <v>30.7</v>
      </c>
      <c r="BY2218" s="152">
        <v>4.7</v>
      </c>
      <c r="CC2218" s="152">
        <v>31</v>
      </c>
      <c r="CD2218" s="152">
        <v>15</v>
      </c>
      <c r="CJ2218" s="152">
        <v>11</v>
      </c>
      <c r="CK2218" s="152">
        <v>3</v>
      </c>
      <c r="ED2218" s="152">
        <v>72.75</v>
      </c>
      <c r="EE2218" s="152">
        <v>0.36</v>
      </c>
      <c r="EF2218" s="152">
        <v>9.32</v>
      </c>
      <c r="EH2218" s="152">
        <v>5.9389903720000001</v>
      </c>
      <c r="EJ2218" s="152">
        <v>6.6</v>
      </c>
      <c r="EK2218" s="152">
        <v>0.21</v>
      </c>
      <c r="EM2218" s="152">
        <v>0.27</v>
      </c>
      <c r="EO2218" s="152">
        <v>5.99</v>
      </c>
      <c r="EP2218" s="152">
        <v>4.25</v>
      </c>
      <c r="EQ2218" s="152">
        <v>0.01</v>
      </c>
      <c r="ES2218" s="152">
        <v>0.16</v>
      </c>
    </row>
    <row r="2219" spans="1:149">
      <c r="A2219" s="151">
        <v>8314</v>
      </c>
      <c r="B2219" s="152" t="s">
        <v>2850</v>
      </c>
      <c r="C2219" s="152" t="s">
        <v>2851</v>
      </c>
      <c r="D2219" s="152" t="s">
        <v>5578</v>
      </c>
      <c r="E2219" s="152" t="s">
        <v>5579</v>
      </c>
      <c r="F2219" s="152" t="s">
        <v>10665</v>
      </c>
      <c r="H2219" s="151">
        <v>221113</v>
      </c>
      <c r="J2219" s="151" t="s">
        <v>5580</v>
      </c>
      <c r="L2219" s="153" t="s">
        <v>5581</v>
      </c>
      <c r="M2219" s="153" t="s">
        <v>5714</v>
      </c>
      <c r="O2219" s="151">
        <v>3519</v>
      </c>
      <c r="P2219" s="152">
        <v>12.6609</v>
      </c>
      <c r="Q2219" s="152">
        <v>40.479199999999999</v>
      </c>
      <c r="S2219" s="152" t="s">
        <v>5583</v>
      </c>
      <c r="T2219" s="152">
        <v>72.069999999999993</v>
      </c>
      <c r="U2219" s="152">
        <v>0.38</v>
      </c>
      <c r="V2219" s="152">
        <v>8.2799999999999994</v>
      </c>
      <c r="X2219" s="152">
        <v>5.93</v>
      </c>
      <c r="AA2219" s="152" t="s">
        <v>2867</v>
      </c>
      <c r="AB2219" s="152">
        <v>0.24</v>
      </c>
      <c r="AC2219" s="152">
        <v>0.23</v>
      </c>
      <c r="AD2219" s="152">
        <v>5.47</v>
      </c>
      <c r="AE2219" s="152">
        <v>4.1500000000000004</v>
      </c>
      <c r="AF2219" s="152" t="s">
        <v>2867</v>
      </c>
      <c r="AJ2219" s="152">
        <v>5.04</v>
      </c>
      <c r="AK2219" s="156">
        <f t="shared" si="34"/>
        <v>4.6199999999999998E-2</v>
      </c>
      <c r="AL2219" s="151">
        <v>462</v>
      </c>
      <c r="AN2219" s="151" t="s">
        <v>2867</v>
      </c>
      <c r="AO2219" s="151">
        <v>2600</v>
      </c>
      <c r="AQ2219" s="152">
        <v>51</v>
      </c>
      <c r="AR2219" s="152">
        <v>11.2</v>
      </c>
      <c r="AS2219" s="152">
        <v>14</v>
      </c>
      <c r="AW2219" s="152">
        <v>0.8</v>
      </c>
      <c r="BG2219" s="152">
        <v>136</v>
      </c>
      <c r="BH2219" s="152">
        <v>0.8</v>
      </c>
      <c r="BI2219" s="152">
        <v>119</v>
      </c>
      <c r="BJ2219" s="152">
        <v>1246</v>
      </c>
      <c r="BK2219" s="152">
        <v>195</v>
      </c>
      <c r="BO2219" s="152">
        <v>16</v>
      </c>
      <c r="BP2219" s="152">
        <v>134</v>
      </c>
      <c r="BQ2219" s="152">
        <v>271</v>
      </c>
      <c r="BR2219" s="152">
        <v>31.3</v>
      </c>
      <c r="BS2219" s="152">
        <v>129</v>
      </c>
      <c r="BT2219" s="152">
        <v>26.7</v>
      </c>
      <c r="BU2219" s="152">
        <v>3.2</v>
      </c>
      <c r="BV2219" s="152">
        <v>11.2</v>
      </c>
      <c r="BW2219" s="152">
        <v>3.5</v>
      </c>
      <c r="BX2219" s="152">
        <v>33.1</v>
      </c>
      <c r="BY2219" s="152">
        <v>4.5999999999999996</v>
      </c>
      <c r="BZ2219" s="152">
        <v>15.4</v>
      </c>
      <c r="CA2219" s="152">
        <v>14.5</v>
      </c>
      <c r="CB2219" s="152">
        <v>1.8</v>
      </c>
      <c r="CC2219" s="152">
        <v>28</v>
      </c>
      <c r="CD2219" s="152">
        <v>13</v>
      </c>
      <c r="CJ2219" s="152">
        <v>14</v>
      </c>
      <c r="CK2219" s="152">
        <v>4</v>
      </c>
      <c r="ED2219" s="152">
        <v>72.75</v>
      </c>
      <c r="EE2219" s="152">
        <v>0.36</v>
      </c>
      <c r="EF2219" s="152">
        <v>9.32</v>
      </c>
      <c r="EH2219" s="152">
        <v>5.9389903720000001</v>
      </c>
      <c r="EJ2219" s="152">
        <v>6.6</v>
      </c>
      <c r="EK2219" s="152">
        <v>0.21</v>
      </c>
      <c r="EM2219" s="152">
        <v>0.27</v>
      </c>
      <c r="EO2219" s="152">
        <v>5.99</v>
      </c>
      <c r="EP2219" s="152">
        <v>4.25</v>
      </c>
      <c r="EQ2219" s="152">
        <v>0.01</v>
      </c>
      <c r="ES2219" s="152">
        <v>0.16</v>
      </c>
    </row>
    <row r="2220" spans="1:149">
      <c r="A2220" s="151">
        <v>8315</v>
      </c>
      <c r="B2220" s="152" t="s">
        <v>2850</v>
      </c>
      <c r="C2220" s="152" t="s">
        <v>2851</v>
      </c>
      <c r="D2220" s="152" t="s">
        <v>5578</v>
      </c>
      <c r="E2220" s="152" t="s">
        <v>5579</v>
      </c>
      <c r="F2220" s="152" t="s">
        <v>10666</v>
      </c>
      <c r="H2220" s="151">
        <v>221113</v>
      </c>
      <c r="J2220" s="151" t="s">
        <v>5580</v>
      </c>
      <c r="L2220" s="153" t="s">
        <v>5581</v>
      </c>
      <c r="M2220" s="153" t="s">
        <v>5632</v>
      </c>
      <c r="O2220" s="151">
        <v>3519</v>
      </c>
      <c r="P2220" s="152">
        <v>12.6609</v>
      </c>
      <c r="Q2220" s="152">
        <v>40.479199999999999</v>
      </c>
      <c r="S2220" s="152" t="s">
        <v>5583</v>
      </c>
      <c r="T2220" s="152">
        <v>70.599999999999994</v>
      </c>
      <c r="U2220" s="152">
        <v>0.38</v>
      </c>
      <c r="V2220" s="152">
        <v>8.42</v>
      </c>
      <c r="X2220" s="152">
        <v>5.35</v>
      </c>
      <c r="AA2220" s="152" t="s">
        <v>2867</v>
      </c>
      <c r="AB2220" s="152">
        <v>0.23</v>
      </c>
      <c r="AC2220" s="152">
        <v>0.11</v>
      </c>
      <c r="AD2220" s="152">
        <v>5.41</v>
      </c>
      <c r="AE2220" s="152">
        <v>4.16</v>
      </c>
      <c r="AF2220" s="152" t="s">
        <v>2867</v>
      </c>
      <c r="AJ2220" s="152">
        <v>5.0999999999999996</v>
      </c>
      <c r="AK2220" s="156">
        <f t="shared" si="34"/>
        <v>1.24E-2</v>
      </c>
      <c r="AL2220" s="151">
        <v>124</v>
      </c>
      <c r="AN2220" s="151">
        <v>300.14040560000001</v>
      </c>
      <c r="AO2220" s="151">
        <v>2300</v>
      </c>
      <c r="AQ2220" s="152">
        <v>51</v>
      </c>
      <c r="AR2220" s="152">
        <v>9.1</v>
      </c>
      <c r="AS2220" s="152">
        <v>14</v>
      </c>
      <c r="AW2220" s="152">
        <v>2.8</v>
      </c>
      <c r="BG2220" s="152">
        <v>126</v>
      </c>
      <c r="BH2220" s="152">
        <v>0.9</v>
      </c>
      <c r="BI2220" s="152">
        <v>117</v>
      </c>
      <c r="BJ2220" s="152">
        <v>1293</v>
      </c>
      <c r="BK2220" s="152">
        <v>210</v>
      </c>
      <c r="BO2220" s="152">
        <v>20</v>
      </c>
      <c r="BP2220" s="152">
        <v>137</v>
      </c>
      <c r="BQ2220" s="152">
        <v>280</v>
      </c>
      <c r="BR2220" s="152">
        <v>32</v>
      </c>
      <c r="BS2220" s="152">
        <v>134</v>
      </c>
      <c r="BT2220" s="152">
        <v>24.4</v>
      </c>
      <c r="BU2220" s="152">
        <v>3.5</v>
      </c>
      <c r="BV2220" s="152">
        <v>11.3</v>
      </c>
      <c r="BW2220" s="152">
        <v>3.6</v>
      </c>
      <c r="BX2220" s="152">
        <v>36.4</v>
      </c>
      <c r="BY2220" s="152">
        <v>4.9000000000000004</v>
      </c>
      <c r="BZ2220" s="152">
        <v>16.3</v>
      </c>
      <c r="CA2220" s="152">
        <v>16</v>
      </c>
      <c r="CB2220" s="152">
        <v>2.2999999999999998</v>
      </c>
      <c r="CC2220" s="152">
        <v>32</v>
      </c>
      <c r="CD2220" s="152">
        <v>17</v>
      </c>
      <c r="CJ2220" s="152">
        <v>17</v>
      </c>
      <c r="CK2220" s="152">
        <v>5</v>
      </c>
      <c r="ED2220" s="152">
        <v>72.75</v>
      </c>
      <c r="EE2220" s="152">
        <v>0.36</v>
      </c>
      <c r="EF2220" s="152">
        <v>9.32</v>
      </c>
      <c r="EH2220" s="152">
        <v>5.9389903720000001</v>
      </c>
      <c r="EJ2220" s="152">
        <v>6.6</v>
      </c>
      <c r="EK2220" s="152">
        <v>0.21</v>
      </c>
      <c r="EM2220" s="152">
        <v>0.27</v>
      </c>
      <c r="EO2220" s="152">
        <v>5.99</v>
      </c>
      <c r="EP2220" s="152">
        <v>4.25</v>
      </c>
      <c r="EQ2220" s="152">
        <v>0.01</v>
      </c>
      <c r="ES2220" s="152">
        <v>0.16</v>
      </c>
    </row>
    <row r="2221" spans="1:149">
      <c r="A2221" s="151">
        <v>8316</v>
      </c>
      <c r="B2221" s="152" t="s">
        <v>2850</v>
      </c>
      <c r="C2221" s="152" t="s">
        <v>2851</v>
      </c>
      <c r="D2221" s="152" t="s">
        <v>5578</v>
      </c>
      <c r="E2221" s="152" t="s">
        <v>5579</v>
      </c>
      <c r="F2221" s="152" t="s">
        <v>10667</v>
      </c>
      <c r="H2221" s="151">
        <v>221113</v>
      </c>
      <c r="J2221" s="151" t="s">
        <v>5580</v>
      </c>
      <c r="L2221" s="153" t="s">
        <v>5581</v>
      </c>
      <c r="M2221" s="153" t="s">
        <v>5716</v>
      </c>
      <c r="O2221" s="151">
        <v>3519</v>
      </c>
      <c r="P2221" s="152">
        <v>12.6609</v>
      </c>
      <c r="Q2221" s="152">
        <v>40.479199999999999</v>
      </c>
      <c r="S2221" s="152" t="s">
        <v>5583</v>
      </c>
      <c r="T2221" s="152">
        <v>72.12</v>
      </c>
      <c r="U2221" s="152">
        <v>0.39</v>
      </c>
      <c r="V2221" s="152">
        <v>7.52</v>
      </c>
      <c r="X2221" s="152">
        <v>6.24</v>
      </c>
      <c r="AA2221" s="152" t="s">
        <v>2867</v>
      </c>
      <c r="AB2221" s="152">
        <v>0.24</v>
      </c>
      <c r="AC2221" s="152">
        <v>0.38</v>
      </c>
      <c r="AD2221" s="152">
        <v>5.48</v>
      </c>
      <c r="AE2221" s="152">
        <v>4.0599999999999996</v>
      </c>
      <c r="AF2221" s="152" t="s">
        <v>2867</v>
      </c>
      <c r="AJ2221" s="152">
        <v>3.63</v>
      </c>
      <c r="AK2221" s="156">
        <f t="shared" si="34"/>
        <v>8.6999999999999994E-3</v>
      </c>
      <c r="AL2221" s="151">
        <v>87</v>
      </c>
      <c r="AN2221" s="151" t="s">
        <v>2867</v>
      </c>
      <c r="AO2221" s="151">
        <v>2800</v>
      </c>
      <c r="AQ2221" s="152">
        <v>62</v>
      </c>
      <c r="AR2221" s="152">
        <v>10</v>
      </c>
      <c r="AS2221" s="152">
        <v>14</v>
      </c>
      <c r="AW2221" s="152">
        <v>2.8</v>
      </c>
      <c r="BG2221" s="152">
        <v>158</v>
      </c>
      <c r="BH2221" s="152">
        <v>0.7</v>
      </c>
      <c r="BI2221" s="152">
        <v>119</v>
      </c>
      <c r="BJ2221" s="152">
        <v>1294</v>
      </c>
      <c r="BK2221" s="152">
        <v>213</v>
      </c>
      <c r="BO2221" s="152">
        <v>13</v>
      </c>
      <c r="BP2221" s="152">
        <v>136</v>
      </c>
      <c r="BQ2221" s="152">
        <v>278</v>
      </c>
      <c r="BR2221" s="152">
        <v>31.4</v>
      </c>
      <c r="BS2221" s="152">
        <v>138</v>
      </c>
      <c r="BT2221" s="152">
        <v>27.2</v>
      </c>
      <c r="BU2221" s="152">
        <v>3.4</v>
      </c>
      <c r="BV2221" s="152">
        <v>25.5</v>
      </c>
      <c r="BW2221" s="152">
        <v>4.4000000000000004</v>
      </c>
      <c r="BX2221" s="152">
        <v>38.200000000000003</v>
      </c>
      <c r="BY2221" s="152">
        <v>5.6</v>
      </c>
      <c r="BZ2221" s="152">
        <v>15.8</v>
      </c>
      <c r="CA2221" s="152">
        <v>16.100000000000001</v>
      </c>
      <c r="CB2221" s="152">
        <v>2.2000000000000002</v>
      </c>
      <c r="CC2221" s="152">
        <v>33</v>
      </c>
      <c r="CD2221" s="152">
        <v>17</v>
      </c>
      <c r="CJ2221" s="152">
        <v>14</v>
      </c>
      <c r="CK2221" s="152">
        <v>4</v>
      </c>
      <c r="ED2221" s="152">
        <v>72.75</v>
      </c>
      <c r="EE2221" s="152">
        <v>0.36</v>
      </c>
      <c r="EF2221" s="152">
        <v>9.32</v>
      </c>
      <c r="EH2221" s="152">
        <v>5.9389903720000001</v>
      </c>
      <c r="EJ2221" s="152">
        <v>6.6</v>
      </c>
      <c r="EK2221" s="152">
        <v>0.21</v>
      </c>
      <c r="EM2221" s="152">
        <v>0.27</v>
      </c>
      <c r="EO2221" s="152">
        <v>5.99</v>
      </c>
      <c r="EP2221" s="152">
        <v>4.25</v>
      </c>
      <c r="EQ2221" s="152">
        <v>0.01</v>
      </c>
      <c r="ES2221" s="152">
        <v>0.16</v>
      </c>
    </row>
    <row r="2222" spans="1:149">
      <c r="A2222" s="151">
        <v>8317</v>
      </c>
      <c r="B2222" s="152" t="s">
        <v>2850</v>
      </c>
      <c r="C2222" s="152" t="s">
        <v>2851</v>
      </c>
      <c r="D2222" s="152" t="s">
        <v>5578</v>
      </c>
      <c r="E2222" s="152" t="s">
        <v>5579</v>
      </c>
      <c r="F2222" s="152" t="s">
        <v>10668</v>
      </c>
      <c r="H2222" s="151">
        <v>221113</v>
      </c>
      <c r="J2222" s="151" t="s">
        <v>5580</v>
      </c>
      <c r="L2222" s="153" t="s">
        <v>5581</v>
      </c>
      <c r="M2222" s="153" t="s">
        <v>5729</v>
      </c>
      <c r="O2222" s="151">
        <v>3519</v>
      </c>
      <c r="P2222" s="152">
        <v>12.6609</v>
      </c>
      <c r="Q2222" s="152">
        <v>40.479199999999999</v>
      </c>
      <c r="S2222" s="152" t="s">
        <v>5583</v>
      </c>
      <c r="T2222" s="152">
        <v>72.56</v>
      </c>
      <c r="U2222" s="152">
        <v>0.61</v>
      </c>
      <c r="V2222" s="152">
        <v>6.79</v>
      </c>
      <c r="X2222" s="152">
        <v>6.42</v>
      </c>
      <c r="AA2222" s="152" t="s">
        <v>2867</v>
      </c>
      <c r="AB2222" s="152">
        <v>0.35</v>
      </c>
      <c r="AC2222" s="152">
        <v>0.11</v>
      </c>
      <c r="AD2222" s="152">
        <v>2.87</v>
      </c>
      <c r="AE2222" s="152">
        <v>3.68</v>
      </c>
      <c r="AF2222" s="152" t="s">
        <v>2867</v>
      </c>
      <c r="AJ2222" s="152">
        <v>3.94</v>
      </c>
      <c r="AK2222" s="156">
        <f t="shared" si="34"/>
        <v>3.1699999999999999E-2</v>
      </c>
      <c r="AL2222" s="151">
        <v>317</v>
      </c>
      <c r="AN2222" s="151">
        <v>300.14040560000001</v>
      </c>
      <c r="AO2222" s="151">
        <v>3100</v>
      </c>
      <c r="AQ2222" s="152">
        <v>71</v>
      </c>
      <c r="AR2222" s="152">
        <v>12.6</v>
      </c>
      <c r="AS2222" s="152">
        <v>14</v>
      </c>
      <c r="AW2222" s="152">
        <v>1.2</v>
      </c>
      <c r="BG2222" s="152">
        <v>142</v>
      </c>
      <c r="BH2222" s="152">
        <v>1.3</v>
      </c>
      <c r="BI2222" s="152">
        <v>148</v>
      </c>
      <c r="BJ2222" s="152">
        <v>1728</v>
      </c>
      <c r="BK2222" s="152">
        <v>280</v>
      </c>
      <c r="BO2222" s="152">
        <v>13</v>
      </c>
      <c r="BP2222" s="152">
        <v>169</v>
      </c>
      <c r="BQ2222" s="152">
        <v>352</v>
      </c>
      <c r="BR2222" s="152">
        <v>40.299999999999997</v>
      </c>
      <c r="BS2222" s="152">
        <v>166</v>
      </c>
      <c r="BT2222" s="152">
        <v>32.299999999999997</v>
      </c>
      <c r="BU2222" s="152">
        <v>5.3</v>
      </c>
      <c r="BV2222" s="152">
        <v>21.7</v>
      </c>
      <c r="BW2222" s="152">
        <v>5.6</v>
      </c>
      <c r="BX2222" s="152">
        <v>45.3</v>
      </c>
      <c r="BY2222" s="152">
        <v>6.6</v>
      </c>
      <c r="BZ2222" s="152">
        <v>21.9</v>
      </c>
      <c r="CA2222" s="152">
        <v>21.9</v>
      </c>
      <c r="CB2222" s="152">
        <v>3.3</v>
      </c>
      <c r="CC2222" s="152">
        <v>47</v>
      </c>
      <c r="CD2222" s="152">
        <v>22</v>
      </c>
      <c r="CJ2222" s="152">
        <v>19</v>
      </c>
      <c r="CK2222" s="152">
        <v>6</v>
      </c>
      <c r="ED2222" s="152">
        <v>72.75</v>
      </c>
      <c r="EE2222" s="152">
        <v>0.36</v>
      </c>
      <c r="EF2222" s="152">
        <v>9.32</v>
      </c>
      <c r="EH2222" s="152">
        <v>5.9389903720000001</v>
      </c>
      <c r="EJ2222" s="152">
        <v>6.6</v>
      </c>
      <c r="EK2222" s="152">
        <v>0.21</v>
      </c>
      <c r="EM2222" s="152">
        <v>0.27</v>
      </c>
      <c r="EO2222" s="152">
        <v>5.99</v>
      </c>
      <c r="EP2222" s="152">
        <v>4.25</v>
      </c>
      <c r="EQ2222" s="152">
        <v>0.01</v>
      </c>
      <c r="ES2222" s="152">
        <v>0.16</v>
      </c>
    </row>
    <row r="2223" spans="1:149">
      <c r="A2223" s="151">
        <v>8318</v>
      </c>
      <c r="B2223" s="152" t="s">
        <v>2850</v>
      </c>
      <c r="C2223" s="152" t="s">
        <v>2851</v>
      </c>
      <c r="D2223" s="152" t="s">
        <v>5578</v>
      </c>
      <c r="E2223" s="152" t="s">
        <v>5579</v>
      </c>
      <c r="F2223" s="152" t="s">
        <v>10669</v>
      </c>
      <c r="H2223" s="151">
        <v>221113</v>
      </c>
      <c r="J2223" s="151" t="s">
        <v>5580</v>
      </c>
      <c r="L2223" s="153" t="s">
        <v>5581</v>
      </c>
      <c r="M2223" s="153" t="s">
        <v>5710</v>
      </c>
      <c r="O2223" s="151">
        <v>3519</v>
      </c>
      <c r="P2223" s="152">
        <v>12.6609</v>
      </c>
      <c r="Q2223" s="152">
        <v>40.479199999999999</v>
      </c>
      <c r="S2223" s="152" t="s">
        <v>5583</v>
      </c>
      <c r="T2223" s="152">
        <v>72</v>
      </c>
      <c r="U2223" s="152">
        <v>0.38</v>
      </c>
      <c r="V2223" s="152">
        <v>8.24</v>
      </c>
      <c r="X2223" s="152">
        <v>5.72</v>
      </c>
      <c r="AA2223" s="152" t="s">
        <v>2867</v>
      </c>
      <c r="AB2223" s="152">
        <v>0.2</v>
      </c>
      <c r="AC2223" s="152">
        <v>0.21</v>
      </c>
      <c r="AD2223" s="152">
        <v>4.37</v>
      </c>
      <c r="AE2223" s="152">
        <v>4.17</v>
      </c>
      <c r="AF2223" s="152" t="s">
        <v>2867</v>
      </c>
      <c r="AJ2223" s="152">
        <v>4.0999999999999996</v>
      </c>
      <c r="AK2223" s="156">
        <f t="shared" si="34"/>
        <v>1.8200000000000001E-2</v>
      </c>
      <c r="AL2223" s="151">
        <v>182</v>
      </c>
      <c r="AN2223" s="151">
        <v>150.0702028</v>
      </c>
      <c r="AO2223" s="151">
        <v>2600</v>
      </c>
      <c r="AQ2223" s="152">
        <v>53</v>
      </c>
      <c r="AR2223" s="152">
        <v>10.3</v>
      </c>
      <c r="AS2223" s="152">
        <v>13</v>
      </c>
      <c r="AW2223" s="152">
        <v>2</v>
      </c>
      <c r="BG2223" s="152">
        <v>139</v>
      </c>
      <c r="BH2223" s="152">
        <v>1</v>
      </c>
      <c r="BI2223" s="152">
        <v>105</v>
      </c>
      <c r="BJ2223" s="152">
        <v>1226</v>
      </c>
      <c r="BK2223" s="152">
        <v>185</v>
      </c>
      <c r="BO2223" s="152">
        <v>19</v>
      </c>
      <c r="BP2223" s="152">
        <v>120</v>
      </c>
      <c r="BQ2223" s="152">
        <v>243</v>
      </c>
      <c r="BR2223" s="152">
        <v>28.1</v>
      </c>
      <c r="BS2223" s="152">
        <v>119</v>
      </c>
      <c r="BT2223" s="152">
        <v>20.8</v>
      </c>
      <c r="BU2223" s="152">
        <v>2.7</v>
      </c>
      <c r="BV2223" s="152">
        <v>16.899999999999999</v>
      </c>
      <c r="BW2223" s="152">
        <v>3.6</v>
      </c>
      <c r="BX2223" s="152">
        <v>31.4</v>
      </c>
      <c r="BY2223" s="152">
        <v>4.4000000000000004</v>
      </c>
      <c r="BZ2223" s="152">
        <v>15</v>
      </c>
      <c r="CA2223" s="152">
        <v>12.4</v>
      </c>
      <c r="CB2223" s="152">
        <v>1.9</v>
      </c>
      <c r="CC2223" s="152">
        <v>33</v>
      </c>
      <c r="CD2223" s="152">
        <v>14</v>
      </c>
      <c r="CJ2223" s="152">
        <v>13</v>
      </c>
      <c r="CK2223" s="152">
        <v>4</v>
      </c>
      <c r="ED2223" s="152">
        <v>72.75</v>
      </c>
      <c r="EE2223" s="152">
        <v>0.36</v>
      </c>
      <c r="EF2223" s="152">
        <v>9.32</v>
      </c>
      <c r="EH2223" s="152">
        <v>5.9389903720000001</v>
      </c>
      <c r="EJ2223" s="152">
        <v>6.6</v>
      </c>
      <c r="EK2223" s="152">
        <v>0.21</v>
      </c>
      <c r="EM2223" s="152">
        <v>0.27</v>
      </c>
      <c r="EO2223" s="152">
        <v>5.99</v>
      </c>
      <c r="EP2223" s="152">
        <v>4.25</v>
      </c>
      <c r="EQ2223" s="152">
        <v>0.01</v>
      </c>
      <c r="ES2223" s="152">
        <v>0.16</v>
      </c>
    </row>
    <row r="2224" spans="1:149">
      <c r="A2224" s="151">
        <v>8319</v>
      </c>
      <c r="B2224" s="152" t="s">
        <v>2850</v>
      </c>
      <c r="C2224" s="152" t="s">
        <v>2851</v>
      </c>
      <c r="D2224" s="152" t="s">
        <v>5578</v>
      </c>
      <c r="E2224" s="152" t="s">
        <v>5579</v>
      </c>
      <c r="F2224" s="152" t="s">
        <v>10670</v>
      </c>
      <c r="H2224" s="151">
        <v>221113</v>
      </c>
      <c r="J2224" s="151" t="s">
        <v>5580</v>
      </c>
      <c r="L2224" s="153" t="s">
        <v>5581</v>
      </c>
      <c r="M2224" s="153" t="s">
        <v>5709</v>
      </c>
      <c r="O2224" s="151">
        <v>3519</v>
      </c>
      <c r="P2224" s="152">
        <v>12.6609</v>
      </c>
      <c r="Q2224" s="152">
        <v>40.479199999999999</v>
      </c>
      <c r="S2224" s="152" t="s">
        <v>5583</v>
      </c>
      <c r="T2224" s="152">
        <v>72</v>
      </c>
      <c r="U2224" s="152">
        <v>0.38</v>
      </c>
      <c r="V2224" s="152">
        <v>8.24</v>
      </c>
      <c r="X2224" s="152">
        <v>5.72</v>
      </c>
      <c r="AA2224" s="152" t="s">
        <v>2867</v>
      </c>
      <c r="AB2224" s="152">
        <v>0.2</v>
      </c>
      <c r="AC2224" s="152">
        <v>0.21</v>
      </c>
      <c r="AD2224" s="152">
        <v>4.37</v>
      </c>
      <c r="AE2224" s="152">
        <v>4.17</v>
      </c>
      <c r="AF2224" s="152" t="s">
        <v>2867</v>
      </c>
      <c r="AJ2224" s="152">
        <v>4.03</v>
      </c>
      <c r="AK2224" s="156">
        <f t="shared" si="34"/>
        <v>1.0500000000000001E-2</v>
      </c>
      <c r="AL2224" s="151">
        <v>105</v>
      </c>
      <c r="AN2224" s="151">
        <v>150.0702028</v>
      </c>
      <c r="AO2224" s="151">
        <v>2600</v>
      </c>
      <c r="AQ2224" s="152">
        <v>49</v>
      </c>
      <c r="AR2224" s="152">
        <v>9.6999999999999993</v>
      </c>
      <c r="AS2224" s="152">
        <v>12</v>
      </c>
      <c r="AW2224" s="152">
        <v>3.6</v>
      </c>
      <c r="BG2224" s="152">
        <v>141</v>
      </c>
      <c r="BH2224" s="152">
        <v>0.9</v>
      </c>
      <c r="BI2224" s="152">
        <v>106</v>
      </c>
      <c r="BJ2224" s="152">
        <v>1219</v>
      </c>
      <c r="BK2224" s="152">
        <v>177</v>
      </c>
      <c r="BO2224" s="152">
        <v>20</v>
      </c>
      <c r="BP2224" s="152">
        <v>116</v>
      </c>
      <c r="BQ2224" s="152">
        <v>236</v>
      </c>
      <c r="BR2224" s="152">
        <v>27.6</v>
      </c>
      <c r="BS2224" s="152">
        <v>118</v>
      </c>
      <c r="BT2224" s="152">
        <v>21.6</v>
      </c>
      <c r="BU2224" s="152">
        <v>3</v>
      </c>
      <c r="BV2224" s="152">
        <v>25.5</v>
      </c>
      <c r="BW2224" s="152">
        <v>3.9</v>
      </c>
      <c r="BX2224" s="152">
        <v>31.7</v>
      </c>
      <c r="BY2224" s="152">
        <v>4.5</v>
      </c>
      <c r="BZ2224" s="152">
        <v>14.3</v>
      </c>
      <c r="CA2224" s="152">
        <v>12.2</v>
      </c>
      <c r="CB2224" s="152">
        <v>2</v>
      </c>
      <c r="CC2224" s="152">
        <v>28</v>
      </c>
      <c r="CD2224" s="152">
        <v>13</v>
      </c>
      <c r="CJ2224" s="152">
        <v>11</v>
      </c>
      <c r="CK2224" s="152">
        <v>3</v>
      </c>
      <c r="ED2224" s="152">
        <v>72.75</v>
      </c>
      <c r="EE2224" s="152">
        <v>0.36</v>
      </c>
      <c r="EF2224" s="152">
        <v>9.32</v>
      </c>
      <c r="EH2224" s="152">
        <v>5.9389903720000001</v>
      </c>
      <c r="EJ2224" s="152">
        <v>6.6</v>
      </c>
      <c r="EK2224" s="152">
        <v>0.21</v>
      </c>
      <c r="EM2224" s="152">
        <v>0.27</v>
      </c>
      <c r="EO2224" s="152">
        <v>5.99</v>
      </c>
      <c r="EP2224" s="152">
        <v>4.25</v>
      </c>
      <c r="EQ2224" s="152">
        <v>0.01</v>
      </c>
      <c r="ES2224" s="152">
        <v>0.16</v>
      </c>
    </row>
    <row r="2225" spans="1:203">
      <c r="A2225" s="151">
        <v>8320</v>
      </c>
      <c r="B2225" s="152" t="s">
        <v>2850</v>
      </c>
      <c r="C2225" s="152" t="s">
        <v>2851</v>
      </c>
      <c r="D2225" s="152" t="s">
        <v>5578</v>
      </c>
      <c r="E2225" s="152" t="s">
        <v>5579</v>
      </c>
      <c r="F2225" s="152" t="s">
        <v>10671</v>
      </c>
      <c r="H2225" s="151">
        <v>221113</v>
      </c>
      <c r="J2225" s="151" t="s">
        <v>5580</v>
      </c>
      <c r="L2225" s="153" t="s">
        <v>5581</v>
      </c>
      <c r="M2225" s="153" t="s">
        <v>5685</v>
      </c>
      <c r="O2225" s="151">
        <v>3519</v>
      </c>
      <c r="P2225" s="152">
        <v>12.6609</v>
      </c>
      <c r="Q2225" s="152">
        <v>40.479199999999999</v>
      </c>
      <c r="S2225" s="152" t="s">
        <v>5583</v>
      </c>
      <c r="T2225" s="152">
        <v>71.42</v>
      </c>
      <c r="U2225" s="152">
        <v>0.37</v>
      </c>
      <c r="V2225" s="152">
        <v>8.4499999999999993</v>
      </c>
      <c r="X2225" s="152">
        <v>5.82</v>
      </c>
      <c r="AA2225" s="152" t="s">
        <v>2867</v>
      </c>
      <c r="AB2225" s="152">
        <v>0.1</v>
      </c>
      <c r="AC2225" s="152">
        <v>0.26</v>
      </c>
      <c r="AD2225" s="152">
        <v>5.44</v>
      </c>
      <c r="AE2225" s="152">
        <v>4.28</v>
      </c>
      <c r="AF2225" s="152" t="s">
        <v>2867</v>
      </c>
      <c r="AJ2225" s="152">
        <v>3.42</v>
      </c>
      <c r="AK2225" s="156">
        <f t="shared" si="34"/>
        <v>2.3E-3</v>
      </c>
      <c r="AL2225" s="151">
        <v>23</v>
      </c>
      <c r="AN2225" s="151">
        <v>150.0702028</v>
      </c>
      <c r="AO2225" s="151">
        <v>2500</v>
      </c>
      <c r="AQ2225" s="152">
        <v>46</v>
      </c>
      <c r="AR2225" s="152">
        <v>9.1999999999999993</v>
      </c>
      <c r="AS2225" s="152">
        <v>12</v>
      </c>
      <c r="AW2225" s="152">
        <v>3.2</v>
      </c>
      <c r="BG2225" s="152">
        <v>147</v>
      </c>
      <c r="BH2225" s="152">
        <v>0.8</v>
      </c>
      <c r="BI2225" s="152">
        <v>100</v>
      </c>
      <c r="BJ2225" s="152">
        <v>1061</v>
      </c>
      <c r="BK2225" s="152">
        <v>174</v>
      </c>
      <c r="BO2225" s="152">
        <v>12</v>
      </c>
      <c r="BP2225" s="152">
        <v>110</v>
      </c>
      <c r="BQ2225" s="152">
        <v>225</v>
      </c>
      <c r="BR2225" s="152">
        <v>26</v>
      </c>
      <c r="BS2225" s="152">
        <v>109</v>
      </c>
      <c r="BT2225" s="152">
        <v>22.9</v>
      </c>
      <c r="BU2225" s="152">
        <v>2.8</v>
      </c>
      <c r="BV2225" s="152">
        <v>25.5</v>
      </c>
      <c r="BW2225" s="152">
        <v>4.0999999999999996</v>
      </c>
      <c r="BX2225" s="152">
        <v>32.6</v>
      </c>
      <c r="BY2225" s="152">
        <v>4.4000000000000004</v>
      </c>
      <c r="BZ2225" s="152">
        <v>13.5</v>
      </c>
      <c r="CA2225" s="152">
        <v>11.7</v>
      </c>
      <c r="CB2225" s="152">
        <v>1.8</v>
      </c>
      <c r="CC2225" s="152">
        <v>25</v>
      </c>
      <c r="CD2225" s="152">
        <v>12</v>
      </c>
      <c r="CJ2225" s="152" t="s">
        <v>2867</v>
      </c>
      <c r="CK2225" s="152" t="s">
        <v>2867</v>
      </c>
      <c r="ED2225" s="152">
        <v>72.75</v>
      </c>
      <c r="EE2225" s="152">
        <v>0.36</v>
      </c>
      <c r="EF2225" s="152">
        <v>9.32</v>
      </c>
      <c r="EH2225" s="152">
        <v>5.9389903720000001</v>
      </c>
      <c r="EJ2225" s="152">
        <v>6.6</v>
      </c>
      <c r="EK2225" s="152">
        <v>0.21</v>
      </c>
      <c r="EM2225" s="152">
        <v>0.27</v>
      </c>
      <c r="EO2225" s="152">
        <v>5.99</v>
      </c>
      <c r="EP2225" s="152">
        <v>4.25</v>
      </c>
      <c r="EQ2225" s="152">
        <v>0.01</v>
      </c>
      <c r="ES2225" s="152">
        <v>0.16</v>
      </c>
    </row>
    <row r="2226" spans="1:203">
      <c r="A2226" s="151">
        <v>8321</v>
      </c>
      <c r="B2226" s="152" t="s">
        <v>2850</v>
      </c>
      <c r="C2226" s="152" t="s">
        <v>2851</v>
      </c>
      <c r="D2226" s="152" t="s">
        <v>5578</v>
      </c>
      <c r="E2226" s="152" t="s">
        <v>5579</v>
      </c>
      <c r="F2226" s="152" t="s">
        <v>10672</v>
      </c>
      <c r="H2226" s="151">
        <v>221113</v>
      </c>
      <c r="J2226" s="151" t="s">
        <v>5580</v>
      </c>
      <c r="L2226" s="153" t="s">
        <v>5581</v>
      </c>
      <c r="M2226" s="153" t="s">
        <v>5684</v>
      </c>
      <c r="O2226" s="151">
        <v>3519</v>
      </c>
      <c r="P2226" s="152">
        <v>12.6609</v>
      </c>
      <c r="Q2226" s="152">
        <v>40.479199999999999</v>
      </c>
      <c r="S2226" s="152" t="s">
        <v>5583</v>
      </c>
      <c r="T2226" s="152">
        <v>71.42</v>
      </c>
      <c r="U2226" s="152">
        <v>0.37</v>
      </c>
      <c r="V2226" s="152">
        <v>8.4499999999999993</v>
      </c>
      <c r="X2226" s="152">
        <v>5.82</v>
      </c>
      <c r="AA2226" s="152" t="s">
        <v>2867</v>
      </c>
      <c r="AB2226" s="152">
        <v>0.1</v>
      </c>
      <c r="AC2226" s="152">
        <v>0.26</v>
      </c>
      <c r="AD2226" s="152">
        <v>5.44</v>
      </c>
      <c r="AE2226" s="152">
        <v>4.28</v>
      </c>
      <c r="AF2226" s="152" t="s">
        <v>2867</v>
      </c>
      <c r="AJ2226" s="152">
        <v>3.45</v>
      </c>
      <c r="AK2226" s="156">
        <f t="shared" si="34"/>
        <v>5.9999999999999995E-4</v>
      </c>
      <c r="AL2226" s="151">
        <v>6</v>
      </c>
      <c r="AN2226" s="151">
        <v>150.0702028</v>
      </c>
      <c r="AO2226" s="151">
        <v>2500</v>
      </c>
      <c r="AQ2226" s="152">
        <v>43</v>
      </c>
      <c r="AR2226" s="152">
        <v>9.1999999999999993</v>
      </c>
      <c r="AS2226" s="152">
        <v>13</v>
      </c>
      <c r="AW2226" s="152">
        <v>3.4</v>
      </c>
      <c r="BG2226" s="152">
        <v>148</v>
      </c>
      <c r="BH2226" s="152">
        <v>0.6</v>
      </c>
      <c r="BI2226" s="152">
        <v>100</v>
      </c>
      <c r="BJ2226" s="152">
        <v>1093</v>
      </c>
      <c r="BK2226" s="152">
        <v>175</v>
      </c>
      <c r="BO2226" s="152">
        <v>13</v>
      </c>
      <c r="BP2226" s="152">
        <v>110</v>
      </c>
      <c r="BQ2226" s="152">
        <v>224</v>
      </c>
      <c r="BR2226" s="152">
        <v>26.4</v>
      </c>
      <c r="BS2226" s="152">
        <v>109</v>
      </c>
      <c r="BT2226" s="152">
        <v>21.4</v>
      </c>
      <c r="BU2226" s="152">
        <v>2.5</v>
      </c>
      <c r="BV2226" s="152">
        <v>24.6</v>
      </c>
      <c r="BW2226" s="152">
        <v>4.2</v>
      </c>
      <c r="BX2226" s="152">
        <v>31</v>
      </c>
      <c r="BY2226" s="152">
        <v>4.4000000000000004</v>
      </c>
      <c r="BZ2226" s="152">
        <v>13.3</v>
      </c>
      <c r="CA2226" s="152">
        <v>11.6</v>
      </c>
      <c r="CB2226" s="152">
        <v>1.7</v>
      </c>
      <c r="CC2226" s="152">
        <v>25</v>
      </c>
      <c r="CD2226" s="152">
        <v>12</v>
      </c>
      <c r="CJ2226" s="152">
        <v>11</v>
      </c>
      <c r="CK2226" s="152">
        <v>3</v>
      </c>
      <c r="ED2226" s="152">
        <v>72.75</v>
      </c>
      <c r="EE2226" s="152">
        <v>0.36</v>
      </c>
      <c r="EF2226" s="152">
        <v>9.32</v>
      </c>
      <c r="EH2226" s="152">
        <v>5.9389903720000001</v>
      </c>
      <c r="EJ2226" s="152">
        <v>6.6</v>
      </c>
      <c r="EK2226" s="152">
        <v>0.21</v>
      </c>
      <c r="EM2226" s="152">
        <v>0.27</v>
      </c>
      <c r="EO2226" s="152">
        <v>5.99</v>
      </c>
      <c r="EP2226" s="152">
        <v>4.25</v>
      </c>
      <c r="EQ2226" s="152">
        <v>0.01</v>
      </c>
      <c r="ES2226" s="152">
        <v>0.16</v>
      </c>
    </row>
    <row r="2227" spans="1:203">
      <c r="A2227" s="151">
        <v>8322</v>
      </c>
      <c r="B2227" s="152" t="s">
        <v>2850</v>
      </c>
      <c r="C2227" s="152" t="s">
        <v>2851</v>
      </c>
      <c r="D2227" s="152" t="s">
        <v>5578</v>
      </c>
      <c r="E2227" s="152" t="s">
        <v>5579</v>
      </c>
      <c r="F2227" s="152" t="s">
        <v>10673</v>
      </c>
      <c r="H2227" s="151">
        <v>221113</v>
      </c>
      <c r="J2227" s="151" t="s">
        <v>5580</v>
      </c>
      <c r="L2227" s="153" t="s">
        <v>5581</v>
      </c>
      <c r="M2227" s="153" t="s">
        <v>5630</v>
      </c>
      <c r="O2227" s="151">
        <v>3519</v>
      </c>
      <c r="P2227" s="152">
        <v>12.6609</v>
      </c>
      <c r="Q2227" s="152">
        <v>40.479199999999999</v>
      </c>
      <c r="S2227" s="152" t="s">
        <v>5583</v>
      </c>
      <c r="T2227" s="152">
        <v>70.599999999999994</v>
      </c>
      <c r="U2227" s="152">
        <v>0.37</v>
      </c>
      <c r="V2227" s="152">
        <v>8.2899999999999991</v>
      </c>
      <c r="X2227" s="152">
        <v>5.78</v>
      </c>
      <c r="AA2227" s="152" t="s">
        <v>2867</v>
      </c>
      <c r="AB2227" s="152">
        <v>0.21</v>
      </c>
      <c r="AC2227" s="152">
        <v>0.21</v>
      </c>
      <c r="AD2227" s="152">
        <v>5.28</v>
      </c>
      <c r="AE2227" s="152">
        <v>4.08</v>
      </c>
      <c r="AF2227" s="152" t="s">
        <v>2867</v>
      </c>
      <c r="AJ2227" s="152">
        <v>5.07</v>
      </c>
      <c r="AK2227" s="156">
        <f t="shared" si="34"/>
        <v>5.1000000000000004E-3</v>
      </c>
      <c r="AL2227" s="151">
        <v>51</v>
      </c>
      <c r="AN2227" s="152">
        <v>150.0702028</v>
      </c>
      <c r="AO2227" s="151">
        <v>2500</v>
      </c>
      <c r="AQ2227" s="152">
        <v>50</v>
      </c>
      <c r="AR2227" s="152">
        <v>9.5</v>
      </c>
      <c r="AS2227" s="152">
        <v>12</v>
      </c>
      <c r="AW2227" s="152">
        <v>6.6</v>
      </c>
      <c r="BG2227" s="152">
        <v>155</v>
      </c>
      <c r="BH2227" s="152">
        <v>0.6</v>
      </c>
      <c r="BI2227" s="152">
        <v>100</v>
      </c>
      <c r="BJ2227" s="152">
        <v>1041</v>
      </c>
      <c r="BK2227" s="152">
        <v>174</v>
      </c>
      <c r="BO2227" s="152">
        <v>13</v>
      </c>
      <c r="BP2227" s="152">
        <v>109</v>
      </c>
      <c r="BQ2227" s="152">
        <v>228</v>
      </c>
      <c r="BR2227" s="152">
        <v>26.2</v>
      </c>
      <c r="BS2227" s="152">
        <v>110</v>
      </c>
      <c r="BT2227" s="152">
        <v>21.6</v>
      </c>
      <c r="BU2227" s="152">
        <v>2.5</v>
      </c>
      <c r="BV2227" s="152">
        <v>25</v>
      </c>
      <c r="BW2227" s="152">
        <v>4</v>
      </c>
      <c r="BX2227" s="152">
        <v>32.299999999999997</v>
      </c>
      <c r="BY2227" s="152">
        <v>4</v>
      </c>
      <c r="BZ2227" s="152">
        <v>13.6</v>
      </c>
      <c r="CA2227" s="152">
        <v>11.3</v>
      </c>
      <c r="CB2227" s="152">
        <v>1.8</v>
      </c>
      <c r="CC2227" s="152">
        <v>24</v>
      </c>
      <c r="CD2227" s="152">
        <v>11</v>
      </c>
      <c r="CJ2227" s="152">
        <v>10</v>
      </c>
      <c r="CK2227" s="152">
        <v>3</v>
      </c>
      <c r="ED2227" s="152">
        <v>72.75</v>
      </c>
      <c r="EE2227" s="152">
        <v>0.36</v>
      </c>
      <c r="EF2227" s="152">
        <v>9.32</v>
      </c>
      <c r="EH2227" s="152">
        <v>5.9389903720000001</v>
      </c>
      <c r="EJ2227" s="152">
        <v>6.6</v>
      </c>
      <c r="EK2227" s="152">
        <v>0.21</v>
      </c>
      <c r="EM2227" s="152">
        <v>0.27</v>
      </c>
      <c r="EO2227" s="152">
        <v>5.99</v>
      </c>
      <c r="EP2227" s="152">
        <v>4.25</v>
      </c>
      <c r="EQ2227" s="152">
        <v>0.01</v>
      </c>
      <c r="ES2227" s="152">
        <v>0.16</v>
      </c>
    </row>
    <row r="2228" spans="1:203">
      <c r="A2228" s="151">
        <v>8323</v>
      </c>
      <c r="B2228" s="152" t="s">
        <v>2850</v>
      </c>
      <c r="C2228" s="152" t="s">
        <v>2851</v>
      </c>
      <c r="D2228" s="152" t="s">
        <v>5578</v>
      </c>
      <c r="E2228" s="152" t="s">
        <v>5579</v>
      </c>
      <c r="F2228" s="152" t="s">
        <v>10674</v>
      </c>
      <c r="H2228" s="151">
        <v>221113</v>
      </c>
      <c r="J2228" s="151" t="s">
        <v>5580</v>
      </c>
      <c r="L2228" s="153" t="s">
        <v>5581</v>
      </c>
      <c r="M2228" s="153" t="s">
        <v>5631</v>
      </c>
      <c r="O2228" s="151">
        <v>3519</v>
      </c>
      <c r="P2228" s="152">
        <v>12.6609</v>
      </c>
      <c r="Q2228" s="152">
        <v>40.479199999999999</v>
      </c>
      <c r="S2228" s="152" t="s">
        <v>5583</v>
      </c>
      <c r="T2228" s="152">
        <v>70.599999999999994</v>
      </c>
      <c r="U2228" s="152">
        <v>0.37</v>
      </c>
      <c r="V2228" s="152">
        <v>8.2899999999999991</v>
      </c>
      <c r="X2228" s="152">
        <v>5.78</v>
      </c>
      <c r="AA2228" s="152" t="s">
        <v>2867</v>
      </c>
      <c r="AB2228" s="152">
        <v>0.21</v>
      </c>
      <c r="AC2228" s="152">
        <v>0.21</v>
      </c>
      <c r="AD2228" s="152">
        <v>5.28</v>
      </c>
      <c r="AE2228" s="152">
        <v>4.08</v>
      </c>
      <c r="AF2228" s="152" t="s">
        <v>2867</v>
      </c>
      <c r="AJ2228" s="152">
        <v>5.12</v>
      </c>
      <c r="AK2228" s="156">
        <f t="shared" si="34"/>
        <v>5.8999999999999999E-3</v>
      </c>
      <c r="AL2228" s="151">
        <v>59</v>
      </c>
      <c r="AN2228" s="152">
        <v>150.0702028</v>
      </c>
      <c r="AO2228" s="151">
        <v>2500</v>
      </c>
      <c r="AQ2228" s="152">
        <v>48</v>
      </c>
      <c r="AR2228" s="152">
        <v>9.1999999999999993</v>
      </c>
      <c r="AS2228" s="152">
        <v>12</v>
      </c>
      <c r="AW2228" s="152">
        <v>3.3</v>
      </c>
      <c r="BG2228" s="152">
        <v>153</v>
      </c>
      <c r="BH2228" s="152">
        <v>0.7</v>
      </c>
      <c r="BI2228" s="152">
        <v>95</v>
      </c>
      <c r="BJ2228" s="152">
        <v>1021</v>
      </c>
      <c r="BK2228" s="152">
        <v>169</v>
      </c>
      <c r="BO2228" s="152">
        <v>14</v>
      </c>
      <c r="BP2228" s="152">
        <v>104</v>
      </c>
      <c r="BQ2228" s="152">
        <v>217</v>
      </c>
      <c r="BR2228" s="152">
        <v>24.8</v>
      </c>
      <c r="BS2228" s="152">
        <v>105</v>
      </c>
      <c r="BT2228" s="152">
        <v>19.399999999999999</v>
      </c>
      <c r="BU2228" s="152">
        <v>2.4</v>
      </c>
      <c r="BV2228" s="152">
        <v>25.9</v>
      </c>
      <c r="BW2228" s="152">
        <v>3.8</v>
      </c>
      <c r="BX2228" s="152">
        <v>29.8</v>
      </c>
      <c r="BY2228" s="152">
        <v>3.9</v>
      </c>
      <c r="BZ2228" s="152">
        <v>11.4</v>
      </c>
      <c r="CA2228" s="152">
        <v>10</v>
      </c>
      <c r="CB2228" s="152">
        <v>1.7</v>
      </c>
      <c r="CC2228" s="152">
        <v>22</v>
      </c>
      <c r="CD2228" s="152">
        <v>12</v>
      </c>
      <c r="CJ2228" s="152">
        <v>10</v>
      </c>
      <c r="CK2228" s="152">
        <v>3</v>
      </c>
      <c r="ED2228" s="152">
        <v>72.75</v>
      </c>
      <c r="EE2228" s="152">
        <v>0.36</v>
      </c>
      <c r="EF2228" s="152">
        <v>9.32</v>
      </c>
      <c r="EH2228" s="152">
        <v>5.9389903720000001</v>
      </c>
      <c r="EJ2228" s="152">
        <v>6.6</v>
      </c>
      <c r="EK2228" s="152">
        <v>0.21</v>
      </c>
      <c r="EM2228" s="152">
        <v>0.27</v>
      </c>
      <c r="EO2228" s="152">
        <v>5.99</v>
      </c>
      <c r="EP2228" s="152">
        <v>4.25</v>
      </c>
      <c r="EQ2228" s="152">
        <v>0.01</v>
      </c>
      <c r="ES2228" s="152">
        <v>0.16</v>
      </c>
    </row>
    <row r="2229" spans="1:203">
      <c r="A2229" s="151">
        <v>8324</v>
      </c>
      <c r="B2229" s="152" t="s">
        <v>2850</v>
      </c>
      <c r="C2229" s="152" t="s">
        <v>2851</v>
      </c>
      <c r="D2229" s="152" t="s">
        <v>5578</v>
      </c>
      <c r="E2229" s="152" t="s">
        <v>5579</v>
      </c>
      <c r="F2229" s="152" t="s">
        <v>10675</v>
      </c>
      <c r="H2229" s="151">
        <v>221113</v>
      </c>
      <c r="J2229" s="151" t="s">
        <v>5580</v>
      </c>
      <c r="L2229" s="153" t="s">
        <v>5581</v>
      </c>
      <c r="M2229" s="153" t="s">
        <v>5765</v>
      </c>
      <c r="O2229" s="151">
        <v>3519</v>
      </c>
      <c r="P2229" s="152">
        <v>12.6609</v>
      </c>
      <c r="Q2229" s="152">
        <v>40.479199999999999</v>
      </c>
      <c r="S2229" s="152" t="s">
        <v>5583</v>
      </c>
      <c r="T2229" s="152">
        <v>73.47</v>
      </c>
      <c r="U2229" s="152">
        <v>0.42</v>
      </c>
      <c r="V2229" s="152">
        <v>7.67</v>
      </c>
      <c r="X2229" s="152">
        <v>5.58</v>
      </c>
      <c r="AA2229" s="152" t="s">
        <v>2867</v>
      </c>
      <c r="AB2229" s="152">
        <v>0.2</v>
      </c>
      <c r="AC2229" s="152">
        <v>0.25</v>
      </c>
      <c r="AD2229" s="152">
        <v>2.91</v>
      </c>
      <c r="AE2229" s="152">
        <v>3.87</v>
      </c>
      <c r="AF2229" s="152" t="s">
        <v>2867</v>
      </c>
      <c r="AJ2229" s="152">
        <v>3.54</v>
      </c>
      <c r="AK2229" s="156">
        <f t="shared" si="34"/>
        <v>1.32E-2</v>
      </c>
      <c r="AL2229" s="151">
        <v>132</v>
      </c>
      <c r="AN2229" s="151">
        <v>200.09360369999999</v>
      </c>
      <c r="AO2229" s="151">
        <v>2700</v>
      </c>
      <c r="AQ2229" s="152">
        <v>48</v>
      </c>
      <c r="AR2229" s="152">
        <v>9.1999999999999993</v>
      </c>
      <c r="AS2229" s="152">
        <v>13</v>
      </c>
      <c r="AW2229" s="152">
        <v>4.2</v>
      </c>
      <c r="BG2229" s="152">
        <v>160</v>
      </c>
      <c r="BH2229" s="152">
        <v>0.5</v>
      </c>
      <c r="BI2229" s="152">
        <v>109</v>
      </c>
      <c r="BJ2229" s="152">
        <v>1224</v>
      </c>
      <c r="BK2229" s="152">
        <v>196</v>
      </c>
      <c r="BO2229" s="152">
        <v>14</v>
      </c>
      <c r="BP2229" s="152">
        <v>116</v>
      </c>
      <c r="BQ2229" s="152">
        <v>238</v>
      </c>
      <c r="BR2229" s="152">
        <v>28.3</v>
      </c>
      <c r="BS2229" s="152">
        <v>119</v>
      </c>
      <c r="BT2229" s="152">
        <v>22.2</v>
      </c>
      <c r="BU2229" s="152">
        <v>3.1</v>
      </c>
      <c r="BV2229" s="152">
        <v>33.1</v>
      </c>
      <c r="BW2229" s="152">
        <v>4.4000000000000004</v>
      </c>
      <c r="BX2229" s="152">
        <v>38.6</v>
      </c>
      <c r="BY2229" s="152">
        <v>4.7</v>
      </c>
      <c r="BZ2229" s="152">
        <v>16.3</v>
      </c>
      <c r="CA2229" s="152">
        <v>12.1</v>
      </c>
      <c r="CB2229" s="152">
        <v>2.2000000000000002</v>
      </c>
      <c r="CC2229" s="152">
        <v>29</v>
      </c>
      <c r="CD2229" s="152">
        <v>14</v>
      </c>
      <c r="CJ2229" s="152">
        <v>12</v>
      </c>
      <c r="CK2229" s="152">
        <v>3</v>
      </c>
      <c r="ED2229" s="152">
        <v>72.75</v>
      </c>
      <c r="EE2229" s="152">
        <v>0.36</v>
      </c>
      <c r="EF2229" s="152">
        <v>9.32</v>
      </c>
      <c r="EH2229" s="152">
        <v>5.9389903720000001</v>
      </c>
      <c r="EJ2229" s="152">
        <v>6.6</v>
      </c>
      <c r="EK2229" s="152">
        <v>0.21</v>
      </c>
      <c r="EM2229" s="152">
        <v>0.27</v>
      </c>
      <c r="EO2229" s="152">
        <v>5.99</v>
      </c>
      <c r="EP2229" s="152">
        <v>4.25</v>
      </c>
      <c r="EQ2229" s="152">
        <v>0.01</v>
      </c>
      <c r="ES2229" s="152">
        <v>0.16</v>
      </c>
    </row>
    <row r="2230" spans="1:203">
      <c r="A2230" s="151">
        <v>8325</v>
      </c>
      <c r="B2230" s="152" t="s">
        <v>2850</v>
      </c>
      <c r="C2230" s="152" t="s">
        <v>2851</v>
      </c>
      <c r="D2230" s="152" t="s">
        <v>5578</v>
      </c>
      <c r="E2230" s="152" t="s">
        <v>5579</v>
      </c>
      <c r="F2230" s="152" t="s">
        <v>10676</v>
      </c>
      <c r="H2230" s="151">
        <v>221113</v>
      </c>
      <c r="J2230" s="151" t="s">
        <v>5580</v>
      </c>
      <c r="L2230" s="153" t="s">
        <v>5581</v>
      </c>
      <c r="M2230" s="153" t="s">
        <v>5656</v>
      </c>
      <c r="O2230" s="151">
        <v>3519</v>
      </c>
      <c r="P2230" s="152">
        <v>12.6609</v>
      </c>
      <c r="Q2230" s="152">
        <v>40.479199999999999</v>
      </c>
      <c r="S2230" s="152" t="s">
        <v>2720</v>
      </c>
      <c r="T2230" s="152">
        <v>74.900000000000006</v>
      </c>
      <c r="V2230" s="152">
        <v>10.65</v>
      </c>
      <c r="X2230" s="152">
        <v>3.53</v>
      </c>
      <c r="AA2230" s="152" t="s">
        <v>2867</v>
      </c>
      <c r="AB2230" s="152" t="s">
        <v>2867</v>
      </c>
      <c r="AC2230" s="152">
        <v>0.13</v>
      </c>
      <c r="AD2230" s="152">
        <v>3.96</v>
      </c>
      <c r="AE2230" s="152">
        <v>4.67</v>
      </c>
      <c r="AF2230" s="152" t="s">
        <v>2867</v>
      </c>
      <c r="AH2230" s="152" t="s">
        <v>2867</v>
      </c>
      <c r="AJ2230" s="152">
        <v>3.24</v>
      </c>
      <c r="AK2230" s="156">
        <f t="shared" si="34"/>
        <v>2.8000000000000001E-2</v>
      </c>
      <c r="AL2230" s="151">
        <v>280</v>
      </c>
      <c r="AN2230" s="152" t="s">
        <v>2867</v>
      </c>
      <c r="AO2230" s="151">
        <v>2000</v>
      </c>
      <c r="ED2230" s="152">
        <v>72.75</v>
      </c>
      <c r="EE2230" s="152">
        <v>0.36</v>
      </c>
      <c r="EF2230" s="152">
        <v>9.32</v>
      </c>
      <c r="EH2230" s="152">
        <v>5.9389903720000001</v>
      </c>
      <c r="EJ2230" s="152">
        <v>6.6</v>
      </c>
      <c r="EK2230" s="152">
        <v>0.21</v>
      </c>
      <c r="EM2230" s="152">
        <v>0.27</v>
      </c>
      <c r="EO2230" s="152">
        <v>5.99</v>
      </c>
      <c r="EP2230" s="152">
        <v>4.25</v>
      </c>
      <c r="EQ2230" s="152">
        <v>0.01</v>
      </c>
      <c r="ES2230" s="152">
        <v>0.16</v>
      </c>
    </row>
    <row r="2231" spans="1:203">
      <c r="A2231" s="151">
        <v>8326</v>
      </c>
      <c r="B2231" s="152" t="s">
        <v>2850</v>
      </c>
      <c r="C2231" s="152" t="s">
        <v>2851</v>
      </c>
      <c r="D2231" s="152" t="s">
        <v>5578</v>
      </c>
      <c r="E2231" s="152" t="s">
        <v>5579</v>
      </c>
      <c r="F2231" s="152" t="s">
        <v>10677</v>
      </c>
      <c r="H2231" s="151">
        <v>221113</v>
      </c>
      <c r="J2231" s="151" t="s">
        <v>5580</v>
      </c>
      <c r="L2231" s="153" t="s">
        <v>5581</v>
      </c>
      <c r="M2231" s="153" t="s">
        <v>5643</v>
      </c>
      <c r="O2231" s="151">
        <v>3519</v>
      </c>
      <c r="P2231" s="152">
        <v>12.6609</v>
      </c>
      <c r="Q2231" s="152">
        <v>40.479199999999999</v>
      </c>
      <c r="S2231" s="152" t="s">
        <v>2720</v>
      </c>
      <c r="T2231" s="152">
        <v>73.53</v>
      </c>
      <c r="U2231" s="152">
        <v>0.41</v>
      </c>
      <c r="V2231" s="152">
        <v>9.93</v>
      </c>
      <c r="X2231" s="152">
        <v>3.37</v>
      </c>
      <c r="AA2231" s="152" t="s">
        <v>2867</v>
      </c>
      <c r="AB2231" s="152" t="s">
        <v>2867</v>
      </c>
      <c r="AC2231" s="152">
        <v>0.1</v>
      </c>
      <c r="AD2231" s="152">
        <v>4.45</v>
      </c>
      <c r="AE2231" s="152">
        <v>4.8499999999999996</v>
      </c>
      <c r="AF2231" s="152" t="s">
        <v>2867</v>
      </c>
      <c r="AH2231" s="152" t="s">
        <v>2867</v>
      </c>
      <c r="AJ2231" s="152">
        <v>1.06</v>
      </c>
      <c r="AK2231" s="156">
        <f t="shared" si="34"/>
        <v>3.0800000000000001E-2</v>
      </c>
      <c r="AL2231" s="151">
        <v>308</v>
      </c>
      <c r="AN2231" s="152" t="s">
        <v>2867</v>
      </c>
      <c r="AO2231" s="151">
        <v>2200</v>
      </c>
      <c r="AQ2231" s="152">
        <v>26</v>
      </c>
      <c r="AR2231" s="152">
        <v>3.9</v>
      </c>
      <c r="AS2231" s="152">
        <v>5</v>
      </c>
      <c r="AW2231" s="152">
        <v>16</v>
      </c>
      <c r="BG2231" s="152">
        <v>107</v>
      </c>
      <c r="BH2231" s="152">
        <v>2.6</v>
      </c>
      <c r="BI2231" s="152">
        <v>143</v>
      </c>
      <c r="BJ2231" s="152">
        <v>957</v>
      </c>
      <c r="BK2231" s="152">
        <v>117</v>
      </c>
      <c r="BO2231" s="152">
        <v>8</v>
      </c>
      <c r="BP2231" s="152">
        <v>115</v>
      </c>
      <c r="BQ2231" s="152">
        <v>328</v>
      </c>
      <c r="BR2231" s="152">
        <v>49.5</v>
      </c>
      <c r="BS2231" s="152">
        <v>249</v>
      </c>
      <c r="BT2231" s="152">
        <v>47.6</v>
      </c>
      <c r="BU2231" s="152">
        <v>6</v>
      </c>
      <c r="BV2231" s="152">
        <v>58.6</v>
      </c>
      <c r="BW2231" s="152">
        <v>8.6</v>
      </c>
      <c r="BX2231" s="152">
        <v>46</v>
      </c>
      <c r="BY2231" s="152">
        <v>6.8</v>
      </c>
      <c r="CA2231" s="152">
        <v>15.1</v>
      </c>
      <c r="CC2231" s="152">
        <v>23</v>
      </c>
      <c r="CD2231" s="152">
        <v>9</v>
      </c>
      <c r="CJ2231" s="152">
        <v>6</v>
      </c>
      <c r="CK2231" s="152">
        <v>2</v>
      </c>
      <c r="ED2231" s="152">
        <v>72.75</v>
      </c>
      <c r="EE2231" s="152">
        <v>0.36</v>
      </c>
      <c r="EF2231" s="152">
        <v>9.32</v>
      </c>
      <c r="EH2231" s="152">
        <v>5.9389903720000001</v>
      </c>
      <c r="EJ2231" s="152">
        <v>6.6</v>
      </c>
      <c r="EK2231" s="152">
        <v>0.21</v>
      </c>
      <c r="EM2231" s="152">
        <v>0.27</v>
      </c>
      <c r="EO2231" s="152">
        <v>5.99</v>
      </c>
      <c r="EP2231" s="152">
        <v>4.25</v>
      </c>
      <c r="EQ2231" s="152">
        <v>0.01</v>
      </c>
      <c r="ES2231" s="152">
        <v>0.16</v>
      </c>
    </row>
    <row r="2232" spans="1:203">
      <c r="A2232" s="151">
        <v>8327</v>
      </c>
      <c r="B2232" s="152" t="s">
        <v>2850</v>
      </c>
      <c r="C2232" s="152" t="s">
        <v>2851</v>
      </c>
      <c r="D2232" s="152" t="s">
        <v>5578</v>
      </c>
      <c r="E2232" s="152" t="s">
        <v>5579</v>
      </c>
      <c r="F2232" s="152" t="s">
        <v>10678</v>
      </c>
      <c r="H2232" s="151">
        <v>221113</v>
      </c>
      <c r="J2232" s="151" t="s">
        <v>5580</v>
      </c>
      <c r="L2232" s="153" t="s">
        <v>5581</v>
      </c>
      <c r="M2232" s="153" t="s">
        <v>5637</v>
      </c>
      <c r="O2232" s="151">
        <v>3519</v>
      </c>
      <c r="P2232" s="152">
        <v>12.6609</v>
      </c>
      <c r="Q2232" s="152">
        <v>40.479199999999999</v>
      </c>
      <c r="S2232" s="152" t="s">
        <v>2720</v>
      </c>
      <c r="T2232" s="152">
        <v>71.819999999999993</v>
      </c>
      <c r="U2232" s="152">
        <v>0.39</v>
      </c>
      <c r="V2232" s="152">
        <v>9.5399999999999991</v>
      </c>
      <c r="X2232" s="152">
        <v>3.95</v>
      </c>
      <c r="AA2232" s="152" t="s">
        <v>2867</v>
      </c>
      <c r="AB2232" s="152" t="s">
        <v>2867</v>
      </c>
      <c r="AC2232" s="152">
        <v>0.15</v>
      </c>
      <c r="AD2232" s="152">
        <v>4.55</v>
      </c>
      <c r="AE2232" s="152">
        <v>4.6900000000000004</v>
      </c>
      <c r="AF2232" s="152" t="s">
        <v>2867</v>
      </c>
      <c r="AH2232" s="152">
        <v>0.22</v>
      </c>
      <c r="AJ2232" s="152">
        <v>3.56</v>
      </c>
      <c r="AK2232" s="156">
        <f t="shared" si="34"/>
        <v>0.1457</v>
      </c>
      <c r="AL2232" s="151">
        <v>1457</v>
      </c>
      <c r="AN2232" s="151">
        <v>300.14040560000001</v>
      </c>
      <c r="AO2232" s="151">
        <v>1900</v>
      </c>
      <c r="AQ2232" s="152">
        <v>36</v>
      </c>
      <c r="AR2232" s="152">
        <v>7.4</v>
      </c>
      <c r="AS2232" s="152">
        <v>10</v>
      </c>
      <c r="AW2232" s="152">
        <v>6.3</v>
      </c>
      <c r="BG2232" s="152">
        <v>124</v>
      </c>
      <c r="BH2232" s="152">
        <v>2.4</v>
      </c>
      <c r="BI2232" s="152">
        <v>137</v>
      </c>
      <c r="BJ2232" s="152">
        <v>1221</v>
      </c>
      <c r="BK2232" s="152">
        <v>179</v>
      </c>
      <c r="BO2232" s="152">
        <v>16</v>
      </c>
      <c r="BP2232" s="152">
        <v>135</v>
      </c>
      <c r="BQ2232" s="152">
        <v>331</v>
      </c>
      <c r="BR2232" s="152">
        <v>43.6</v>
      </c>
      <c r="BS2232" s="152">
        <v>196</v>
      </c>
      <c r="BT2232" s="152">
        <v>37.4</v>
      </c>
      <c r="BU2232" s="152">
        <v>5</v>
      </c>
      <c r="BV2232" s="152">
        <v>51.7</v>
      </c>
      <c r="BW2232" s="152">
        <v>8.1</v>
      </c>
      <c r="BX2232" s="152">
        <v>40.1</v>
      </c>
      <c r="BY2232" s="152">
        <v>6.5</v>
      </c>
      <c r="CA2232" s="152">
        <v>4.4000000000000004</v>
      </c>
      <c r="CC2232" s="152">
        <v>36</v>
      </c>
      <c r="CD2232" s="152">
        <v>14</v>
      </c>
      <c r="CJ2232" s="152">
        <v>11</v>
      </c>
      <c r="CK2232" s="152">
        <v>3</v>
      </c>
      <c r="ED2232" s="152">
        <v>72.75</v>
      </c>
      <c r="EE2232" s="152">
        <v>0.36</v>
      </c>
      <c r="EF2232" s="152">
        <v>9.32</v>
      </c>
      <c r="EH2232" s="152">
        <v>5.9389903720000001</v>
      </c>
      <c r="EJ2232" s="152">
        <v>6.6</v>
      </c>
      <c r="EK2232" s="152">
        <v>0.21</v>
      </c>
      <c r="EM2232" s="152">
        <v>0.27</v>
      </c>
      <c r="EO2232" s="152">
        <v>5.99</v>
      </c>
      <c r="EP2232" s="152">
        <v>4.25</v>
      </c>
      <c r="EQ2232" s="152">
        <v>0.01</v>
      </c>
      <c r="ES2232" s="152">
        <v>0.16</v>
      </c>
    </row>
    <row r="2233" spans="1:203">
      <c r="A2233" s="151">
        <v>8328</v>
      </c>
      <c r="B2233" s="152" t="s">
        <v>2850</v>
      </c>
      <c r="C2233" s="152" t="s">
        <v>2851</v>
      </c>
      <c r="D2233" s="152" t="s">
        <v>5578</v>
      </c>
      <c r="E2233" s="152" t="s">
        <v>5579</v>
      </c>
      <c r="F2233" s="152" t="s">
        <v>10679</v>
      </c>
      <c r="H2233" s="151">
        <v>221113</v>
      </c>
      <c r="J2233" s="151" t="s">
        <v>5580</v>
      </c>
      <c r="L2233" s="153" t="s">
        <v>5581</v>
      </c>
      <c r="M2233" s="153" t="s">
        <v>5681</v>
      </c>
      <c r="O2233" s="151">
        <v>3519</v>
      </c>
      <c r="P2233" s="152">
        <v>12.6609</v>
      </c>
      <c r="Q2233" s="152">
        <v>40.479199999999999</v>
      </c>
      <c r="S2233" s="152" t="s">
        <v>2720</v>
      </c>
      <c r="T2233" s="152">
        <v>72.930000000000007</v>
      </c>
      <c r="V2233" s="152">
        <v>9.74</v>
      </c>
      <c r="X2233" s="152">
        <v>4.1399999999999997</v>
      </c>
      <c r="AA2233" s="152" t="s">
        <v>2867</v>
      </c>
      <c r="AB2233" s="152" t="s">
        <v>2867</v>
      </c>
      <c r="AC2233" s="152">
        <v>0.14000000000000001</v>
      </c>
      <c r="AD2233" s="152">
        <v>4.91</v>
      </c>
      <c r="AE2233" s="152">
        <v>4.6900000000000004</v>
      </c>
      <c r="AF2233" s="152" t="s">
        <v>2867</v>
      </c>
      <c r="AH2233" s="152">
        <v>0.24</v>
      </c>
      <c r="AJ2233" s="152">
        <v>3.15</v>
      </c>
      <c r="AK2233" s="156">
        <f t="shared" si="34"/>
        <v>3.5000000000000001E-3</v>
      </c>
      <c r="AL2233" s="151">
        <v>35</v>
      </c>
      <c r="AN2233" s="152" t="s">
        <v>2867</v>
      </c>
      <c r="AO2233" s="151">
        <v>2100</v>
      </c>
      <c r="ED2233" s="152">
        <v>72.75</v>
      </c>
      <c r="EE2233" s="152">
        <v>0.36</v>
      </c>
      <c r="EF2233" s="152">
        <v>9.32</v>
      </c>
      <c r="EH2233" s="152">
        <v>5.9389903720000001</v>
      </c>
      <c r="EJ2233" s="152">
        <v>6.6</v>
      </c>
      <c r="EK2233" s="152">
        <v>0.21</v>
      </c>
      <c r="EM2233" s="152">
        <v>0.27</v>
      </c>
      <c r="EO2233" s="152">
        <v>5.99</v>
      </c>
      <c r="EP2233" s="152">
        <v>4.25</v>
      </c>
      <c r="EQ2233" s="152">
        <v>0.01</v>
      </c>
      <c r="ES2233" s="152">
        <v>0.16</v>
      </c>
    </row>
    <row r="2234" spans="1:203">
      <c r="A2234" s="151">
        <v>8329</v>
      </c>
      <c r="B2234" s="152" t="s">
        <v>2850</v>
      </c>
      <c r="C2234" s="152" t="s">
        <v>2851</v>
      </c>
      <c r="D2234" s="152" t="s">
        <v>5578</v>
      </c>
      <c r="E2234" s="152" t="s">
        <v>5579</v>
      </c>
      <c r="F2234" s="152" t="s">
        <v>10680</v>
      </c>
      <c r="H2234" s="151">
        <v>221113</v>
      </c>
      <c r="J2234" s="151" t="s">
        <v>5580</v>
      </c>
      <c r="L2234" s="153" t="s">
        <v>5581</v>
      </c>
      <c r="M2234" s="153" t="s">
        <v>5698</v>
      </c>
      <c r="O2234" s="151">
        <v>3519</v>
      </c>
      <c r="P2234" s="152">
        <v>12.6609</v>
      </c>
      <c r="Q2234" s="152">
        <v>40.479199999999999</v>
      </c>
      <c r="S2234" s="152" t="s">
        <v>2720</v>
      </c>
      <c r="T2234" s="152">
        <v>72.709999999999994</v>
      </c>
      <c r="V2234" s="152">
        <v>9.8000000000000007</v>
      </c>
      <c r="X2234" s="152">
        <v>4.13</v>
      </c>
      <c r="AA2234" s="152" t="s">
        <v>2867</v>
      </c>
      <c r="AB2234" s="152">
        <v>0.19</v>
      </c>
      <c r="AC2234" s="152">
        <v>0.1</v>
      </c>
      <c r="AD2234" s="152">
        <v>5.0199999999999996</v>
      </c>
      <c r="AE2234" s="152">
        <v>4.63</v>
      </c>
      <c r="AF2234" s="152" t="s">
        <v>2867</v>
      </c>
      <c r="AH2234" s="152" t="s">
        <v>2867</v>
      </c>
      <c r="AJ2234" s="152">
        <v>3.12</v>
      </c>
      <c r="AK2234" s="156">
        <f t="shared" si="34"/>
        <v>2.5999999999999999E-3</v>
      </c>
      <c r="AL2234" s="151">
        <v>26</v>
      </c>
      <c r="AN2234" s="152" t="s">
        <v>2867</v>
      </c>
      <c r="AO2234" s="151">
        <v>2100</v>
      </c>
      <c r="ED2234" s="152">
        <v>72.75</v>
      </c>
      <c r="EE2234" s="152">
        <v>0.36</v>
      </c>
      <c r="EF2234" s="152">
        <v>9.32</v>
      </c>
      <c r="EH2234" s="152">
        <v>5.9389903720000001</v>
      </c>
      <c r="EJ2234" s="152">
        <v>6.6</v>
      </c>
      <c r="EK2234" s="152">
        <v>0.21</v>
      </c>
      <c r="EM2234" s="152">
        <v>0.27</v>
      </c>
      <c r="EO2234" s="152">
        <v>5.99</v>
      </c>
      <c r="EP2234" s="152">
        <v>4.25</v>
      </c>
      <c r="EQ2234" s="152">
        <v>0.01</v>
      </c>
      <c r="ES2234" s="152">
        <v>0.16</v>
      </c>
    </row>
    <row r="2235" spans="1:203">
      <c r="A2235" s="151">
        <v>8330</v>
      </c>
      <c r="B2235" s="152" t="s">
        <v>2850</v>
      </c>
      <c r="C2235" s="152" t="s">
        <v>2851</v>
      </c>
      <c r="D2235" s="152" t="s">
        <v>5578</v>
      </c>
      <c r="E2235" s="152" t="s">
        <v>5579</v>
      </c>
      <c r="F2235" s="152" t="s">
        <v>10681</v>
      </c>
      <c r="H2235" s="151">
        <v>221113</v>
      </c>
      <c r="J2235" s="151" t="s">
        <v>5580</v>
      </c>
      <c r="L2235" s="153" t="s">
        <v>5581</v>
      </c>
      <c r="M2235" s="153" t="s">
        <v>5633</v>
      </c>
      <c r="O2235" s="151">
        <v>3519</v>
      </c>
      <c r="P2235" s="152">
        <v>12.6609</v>
      </c>
      <c r="Q2235" s="152">
        <v>40.479199999999999</v>
      </c>
      <c r="S2235" s="152" t="s">
        <v>2720</v>
      </c>
      <c r="T2235" s="152">
        <v>72.69</v>
      </c>
      <c r="U2235" s="152">
        <v>0.4</v>
      </c>
      <c r="V2235" s="152">
        <v>9.89</v>
      </c>
      <c r="X2235" s="152">
        <v>3.99</v>
      </c>
      <c r="AA2235" s="152" t="s">
        <v>2867</v>
      </c>
      <c r="AB2235" s="152" t="s">
        <v>2867</v>
      </c>
      <c r="AC2235" s="152">
        <v>0.11</v>
      </c>
      <c r="AD2235" s="152">
        <v>4.84</v>
      </c>
      <c r="AE2235" s="152">
        <v>4.78</v>
      </c>
      <c r="AF2235" s="152" t="s">
        <v>2867</v>
      </c>
      <c r="AH2235" s="152" t="s">
        <v>2867</v>
      </c>
      <c r="AJ2235" s="152">
        <v>3.08</v>
      </c>
      <c r="AK2235" s="156">
        <f t="shared" si="34"/>
        <v>2.0500000000000001E-2</v>
      </c>
      <c r="AL2235" s="151">
        <v>205</v>
      </c>
      <c r="AN2235" s="151">
        <v>300.14040560000001</v>
      </c>
      <c r="AO2235" s="151">
        <v>2300</v>
      </c>
      <c r="AQ2235" s="152">
        <v>37</v>
      </c>
      <c r="AR2235" s="152">
        <v>8.1999999999999993</v>
      </c>
      <c r="AS2235" s="152">
        <v>11</v>
      </c>
      <c r="AW2235" s="152">
        <v>5.3</v>
      </c>
      <c r="BG2235" s="152">
        <v>137</v>
      </c>
      <c r="BH2235" s="152">
        <v>1.1000000000000001</v>
      </c>
      <c r="BI2235" s="152">
        <v>119</v>
      </c>
      <c r="BJ2235" s="152">
        <v>1163</v>
      </c>
      <c r="BK2235" s="152">
        <v>190</v>
      </c>
      <c r="BO2235" s="152">
        <v>18</v>
      </c>
      <c r="BP2235" s="152">
        <v>108</v>
      </c>
      <c r="BQ2235" s="152">
        <v>245</v>
      </c>
      <c r="BR2235" s="152">
        <v>30</v>
      </c>
      <c r="BS2235" s="152">
        <v>137</v>
      </c>
      <c r="BT2235" s="152">
        <v>25.3</v>
      </c>
      <c r="BU2235" s="152">
        <v>3.3</v>
      </c>
      <c r="BV2235" s="152">
        <v>37.700000000000003</v>
      </c>
      <c r="BW2235" s="152">
        <v>5.7</v>
      </c>
      <c r="BX2235" s="152">
        <v>30.9</v>
      </c>
      <c r="BY2235" s="152">
        <v>5.3</v>
      </c>
      <c r="CA2235" s="152">
        <v>0.1</v>
      </c>
      <c r="CC2235" s="152">
        <v>32</v>
      </c>
      <c r="CD2235" s="152">
        <v>13</v>
      </c>
      <c r="CJ2235" s="152">
        <v>11</v>
      </c>
      <c r="CK2235" s="152">
        <v>3</v>
      </c>
      <c r="ED2235" s="152">
        <v>72.75</v>
      </c>
      <c r="EE2235" s="152">
        <v>0.36</v>
      </c>
      <c r="EF2235" s="152">
        <v>9.32</v>
      </c>
      <c r="EH2235" s="152">
        <v>5.9389903720000001</v>
      </c>
      <c r="EJ2235" s="152">
        <v>6.6</v>
      </c>
      <c r="EK2235" s="152">
        <v>0.21</v>
      </c>
      <c r="EM2235" s="152">
        <v>0.27</v>
      </c>
      <c r="EO2235" s="152">
        <v>5.99</v>
      </c>
      <c r="EP2235" s="152">
        <v>4.25</v>
      </c>
      <c r="EQ2235" s="152">
        <v>0.01</v>
      </c>
      <c r="ES2235" s="152">
        <v>0.16</v>
      </c>
    </row>
    <row r="2236" spans="1:203">
      <c r="A2236" s="151">
        <v>8331</v>
      </c>
      <c r="B2236" s="152" t="s">
        <v>2850</v>
      </c>
      <c r="C2236" s="152" t="s">
        <v>2851</v>
      </c>
      <c r="D2236" s="152" t="s">
        <v>5578</v>
      </c>
      <c r="E2236" s="152" t="s">
        <v>5579</v>
      </c>
      <c r="F2236" s="152" t="s">
        <v>10682</v>
      </c>
      <c r="H2236" s="151">
        <v>221113</v>
      </c>
      <c r="J2236" s="151" t="s">
        <v>5580</v>
      </c>
      <c r="L2236" s="153" t="s">
        <v>5581</v>
      </c>
      <c r="M2236" s="153" t="s">
        <v>5679</v>
      </c>
      <c r="O2236" s="151">
        <v>3519</v>
      </c>
      <c r="P2236" s="152">
        <v>12.6609</v>
      </c>
      <c r="Q2236" s="152">
        <v>40.479199999999999</v>
      </c>
      <c r="S2236" s="152" t="s">
        <v>2720</v>
      </c>
      <c r="T2236" s="152">
        <v>72.760000000000005</v>
      </c>
      <c r="U2236" s="152">
        <v>0.48</v>
      </c>
      <c r="V2236" s="152">
        <v>9.9600000000000009</v>
      </c>
      <c r="X2236" s="152">
        <v>3.92</v>
      </c>
      <c r="AA2236" s="152" t="s">
        <v>2867</v>
      </c>
      <c r="AB2236" s="152" t="s">
        <v>2867</v>
      </c>
      <c r="AC2236" s="152">
        <v>0.14000000000000001</v>
      </c>
      <c r="AD2236" s="152">
        <v>4.57</v>
      </c>
      <c r="AE2236" s="152">
        <v>4.8</v>
      </c>
      <c r="AF2236" s="152" t="s">
        <v>2867</v>
      </c>
      <c r="AH2236" s="152" t="s">
        <v>2867</v>
      </c>
      <c r="AJ2236" s="152">
        <v>3.24</v>
      </c>
      <c r="AK2236" s="156">
        <f t="shared" si="34"/>
        <v>3.0000000000000001E-3</v>
      </c>
      <c r="AL2236" s="151">
        <v>30</v>
      </c>
      <c r="AN2236" s="151" t="s">
        <v>2867</v>
      </c>
      <c r="AO2236" s="151">
        <v>2100</v>
      </c>
      <c r="AQ2236" s="152">
        <v>36</v>
      </c>
      <c r="AR2236" s="152">
        <v>8.1999999999999993</v>
      </c>
      <c r="AS2236" s="152">
        <v>12</v>
      </c>
      <c r="AW2236" s="152">
        <v>3.6</v>
      </c>
      <c r="BG2236" s="152">
        <v>139</v>
      </c>
      <c r="BH2236" s="152">
        <v>0.8</v>
      </c>
      <c r="BI2236" s="152">
        <v>105</v>
      </c>
      <c r="BJ2236" s="152">
        <v>1225</v>
      </c>
      <c r="BK2236" s="152">
        <v>200</v>
      </c>
      <c r="BO2236" s="152">
        <v>15</v>
      </c>
      <c r="BP2236" s="152">
        <v>94</v>
      </c>
      <c r="BQ2236" s="152">
        <v>204</v>
      </c>
      <c r="BR2236" s="152">
        <v>24.1</v>
      </c>
      <c r="BS2236" s="152">
        <v>102</v>
      </c>
      <c r="BT2236" s="152">
        <v>19.7</v>
      </c>
      <c r="BU2236" s="152">
        <v>2.4</v>
      </c>
      <c r="BV2236" s="152">
        <v>33.799999999999997</v>
      </c>
      <c r="BW2236" s="152">
        <v>4.8</v>
      </c>
      <c r="BX2236" s="152">
        <v>27</v>
      </c>
      <c r="BY2236" s="152">
        <v>5</v>
      </c>
      <c r="CC2236" s="152">
        <v>31</v>
      </c>
      <c r="CD2236" s="152">
        <v>14</v>
      </c>
      <c r="CJ2236" s="152">
        <v>12</v>
      </c>
      <c r="CK2236" s="152">
        <v>3</v>
      </c>
      <c r="ED2236" s="152">
        <v>72.75</v>
      </c>
      <c r="EE2236" s="152">
        <v>0.36</v>
      </c>
      <c r="EF2236" s="152">
        <v>9.32</v>
      </c>
      <c r="EH2236" s="152">
        <v>5.9389903720000001</v>
      </c>
      <c r="EJ2236" s="152">
        <v>6.6</v>
      </c>
      <c r="EK2236" s="152">
        <v>0.21</v>
      </c>
      <c r="EM2236" s="152">
        <v>0.27</v>
      </c>
      <c r="EO2236" s="152">
        <v>5.99</v>
      </c>
      <c r="EP2236" s="152">
        <v>4.25</v>
      </c>
      <c r="EQ2236" s="152">
        <v>0.01</v>
      </c>
      <c r="ES2236" s="152">
        <v>0.16</v>
      </c>
    </row>
    <row r="2237" spans="1:203">
      <c r="A2237" s="151">
        <v>8332</v>
      </c>
      <c r="B2237" s="152" t="s">
        <v>2850</v>
      </c>
      <c r="C2237" s="152" t="s">
        <v>2851</v>
      </c>
      <c r="D2237" s="152" t="s">
        <v>5578</v>
      </c>
      <c r="E2237" s="152" t="s">
        <v>5579</v>
      </c>
      <c r="F2237" s="152" t="s">
        <v>10683</v>
      </c>
      <c r="H2237" s="151">
        <v>221113</v>
      </c>
      <c r="J2237" s="151" t="s">
        <v>5580</v>
      </c>
      <c r="L2237" s="153" t="s">
        <v>5581</v>
      </c>
      <c r="M2237" s="153" t="s">
        <v>5711</v>
      </c>
      <c r="O2237" s="151">
        <v>3519</v>
      </c>
      <c r="P2237" s="152">
        <v>12.6609</v>
      </c>
      <c r="Q2237" s="152">
        <v>40.479199999999999</v>
      </c>
      <c r="S2237" s="152" t="s">
        <v>2720</v>
      </c>
      <c r="T2237" s="152">
        <v>72.680000000000007</v>
      </c>
      <c r="U2237" s="152">
        <v>0.44</v>
      </c>
      <c r="V2237" s="152">
        <v>9.51</v>
      </c>
      <c r="X2237" s="152">
        <v>4.3099999999999996</v>
      </c>
      <c r="AA2237" s="152" t="s">
        <v>2867</v>
      </c>
      <c r="AB2237" s="152">
        <v>0.19</v>
      </c>
      <c r="AC2237" s="152">
        <v>0.28000000000000003</v>
      </c>
      <c r="AD2237" s="152">
        <v>5.27</v>
      </c>
      <c r="AE2237" s="152">
        <v>4.6399999999999997</v>
      </c>
      <c r="AF2237" s="152" t="s">
        <v>2867</v>
      </c>
      <c r="AH2237" s="152" t="s">
        <v>2867</v>
      </c>
      <c r="AJ2237" s="152">
        <v>3.27</v>
      </c>
      <c r="AK2237" s="156">
        <f t="shared" si="34"/>
        <v>4.4000000000000003E-3</v>
      </c>
      <c r="AL2237" s="151">
        <v>44</v>
      </c>
      <c r="AN2237" s="151" t="s">
        <v>2867</v>
      </c>
      <c r="AO2237" s="151">
        <v>2200</v>
      </c>
      <c r="AQ2237" s="152">
        <v>33</v>
      </c>
      <c r="AR2237" s="152">
        <v>9.1</v>
      </c>
      <c r="AS2237" s="152">
        <v>12</v>
      </c>
      <c r="AW2237" s="152">
        <v>4</v>
      </c>
      <c r="BG2237" s="152">
        <v>140</v>
      </c>
      <c r="BH2237" s="152">
        <v>1</v>
      </c>
      <c r="BI2237" s="152">
        <v>119</v>
      </c>
      <c r="BJ2237" s="152">
        <v>1170</v>
      </c>
      <c r="BK2237" s="152">
        <v>197</v>
      </c>
      <c r="BO2237" s="152">
        <v>15</v>
      </c>
      <c r="BP2237" s="152">
        <v>129</v>
      </c>
      <c r="BQ2237" s="152">
        <v>274</v>
      </c>
      <c r="BR2237" s="152">
        <v>32.4</v>
      </c>
      <c r="BS2237" s="152">
        <v>145</v>
      </c>
      <c r="BT2237" s="152">
        <v>28.6</v>
      </c>
      <c r="BU2237" s="152">
        <v>3.3</v>
      </c>
      <c r="BV2237" s="152">
        <v>45</v>
      </c>
      <c r="BW2237" s="152">
        <v>5.5</v>
      </c>
      <c r="BX2237" s="152">
        <v>29.6</v>
      </c>
      <c r="BY2237" s="152">
        <v>5.3</v>
      </c>
      <c r="CA2237" s="152">
        <v>0.5</v>
      </c>
      <c r="CC2237" s="152">
        <v>27</v>
      </c>
      <c r="CD2237" s="152">
        <v>13</v>
      </c>
      <c r="CJ2237" s="152">
        <v>12</v>
      </c>
      <c r="CK2237" s="152">
        <v>3</v>
      </c>
      <c r="ED2237" s="152">
        <v>72.75</v>
      </c>
      <c r="EE2237" s="152">
        <v>0.36</v>
      </c>
      <c r="EF2237" s="152">
        <v>9.32</v>
      </c>
      <c r="EH2237" s="152">
        <v>5.9389903720000001</v>
      </c>
      <c r="EJ2237" s="152">
        <v>6.6</v>
      </c>
      <c r="EK2237" s="152">
        <v>0.21</v>
      </c>
      <c r="EM2237" s="152">
        <v>0.27</v>
      </c>
      <c r="EO2237" s="152">
        <v>5.99</v>
      </c>
      <c r="EP2237" s="152">
        <v>4.25</v>
      </c>
      <c r="EQ2237" s="152">
        <v>0.01</v>
      </c>
      <c r="ES2237" s="152">
        <v>0.16</v>
      </c>
    </row>
    <row r="2238" spans="1:203">
      <c r="A2238" s="151">
        <v>8333</v>
      </c>
      <c r="B2238" s="152" t="s">
        <v>2850</v>
      </c>
      <c r="C2238" s="152" t="s">
        <v>2851</v>
      </c>
      <c r="D2238" s="152" t="s">
        <v>4084</v>
      </c>
      <c r="E2238" s="152" t="s">
        <v>4085</v>
      </c>
      <c r="F2238" s="152" t="s">
        <v>10684</v>
      </c>
      <c r="H2238" s="151">
        <v>221080</v>
      </c>
      <c r="I2238" s="153" t="s">
        <v>4086</v>
      </c>
      <c r="L2238" s="153" t="s">
        <v>4087</v>
      </c>
      <c r="M2238" s="153" t="s">
        <v>4088</v>
      </c>
      <c r="O2238" s="151">
        <v>3520</v>
      </c>
      <c r="P2238" s="152">
        <v>13.6</v>
      </c>
      <c r="Q2238" s="152">
        <v>40.67</v>
      </c>
      <c r="S2238" s="152" t="s">
        <v>2716</v>
      </c>
      <c r="T2238" s="152">
        <v>49.17</v>
      </c>
      <c r="U2238" s="152">
        <v>2.42</v>
      </c>
      <c r="V2238" s="152">
        <v>13.84</v>
      </c>
      <c r="X2238" s="152">
        <v>11.49</v>
      </c>
      <c r="AA2238" s="152">
        <v>5.6</v>
      </c>
      <c r="AB2238" s="152">
        <v>0.23</v>
      </c>
      <c r="AC2238" s="152">
        <v>11.96</v>
      </c>
      <c r="AD2238" s="152">
        <v>2.83</v>
      </c>
      <c r="AE2238" s="152">
        <v>0.57999999999999996</v>
      </c>
      <c r="AF2238" s="152">
        <v>0.51</v>
      </c>
      <c r="AJ2238" s="152">
        <v>0.13289999999999999</v>
      </c>
      <c r="AK2238" s="156">
        <f t="shared" si="34"/>
        <v>3.3E-3</v>
      </c>
      <c r="AL2238" s="151">
        <v>33</v>
      </c>
      <c r="AR2238" s="152">
        <v>1</v>
      </c>
      <c r="AS2238" s="152">
        <v>4</v>
      </c>
      <c r="AW2238" s="152">
        <v>45</v>
      </c>
      <c r="BH2238" s="152">
        <v>330</v>
      </c>
      <c r="BI2238" s="152">
        <v>41</v>
      </c>
      <c r="BJ2238" s="152">
        <v>221</v>
      </c>
      <c r="BK2238" s="152">
        <v>38</v>
      </c>
      <c r="BO2238" s="152">
        <v>166</v>
      </c>
      <c r="BP2238" s="152">
        <v>33</v>
      </c>
      <c r="BQ2238" s="152">
        <v>65</v>
      </c>
      <c r="BR2238" s="152">
        <v>8</v>
      </c>
      <c r="BS2238" s="152">
        <v>26</v>
      </c>
      <c r="BT2238" s="152">
        <v>8</v>
      </c>
      <c r="BW2238" s="152">
        <v>1</v>
      </c>
      <c r="BX2238" s="152">
        <v>6</v>
      </c>
      <c r="BY2238" s="152">
        <v>1</v>
      </c>
      <c r="BZ2238" s="152">
        <v>4</v>
      </c>
      <c r="CB2238" s="152">
        <v>3</v>
      </c>
      <c r="CD2238" s="152">
        <v>4</v>
      </c>
      <c r="CE2238" s="152">
        <v>2</v>
      </c>
      <c r="CJ2238" s="152">
        <v>3</v>
      </c>
      <c r="CK2238" s="152">
        <v>1</v>
      </c>
      <c r="DO2238" s="154">
        <v>79.010000000000005</v>
      </c>
      <c r="ED2238" s="152">
        <v>49.12</v>
      </c>
      <c r="EE2238" s="152">
        <v>1.95</v>
      </c>
      <c r="EF2238" s="152">
        <v>16.559999999999999</v>
      </c>
      <c r="EH2238" s="152">
        <v>9.69135247</v>
      </c>
      <c r="EJ2238" s="152">
        <v>10.77</v>
      </c>
      <c r="EK2238" s="152">
        <v>0.17</v>
      </c>
      <c r="EL2238" s="152">
        <v>6.13</v>
      </c>
      <c r="EM2238" s="152">
        <v>12.4</v>
      </c>
      <c r="EO2238" s="152">
        <v>2.65</v>
      </c>
      <c r="EP2238" s="152">
        <v>0.49</v>
      </c>
      <c r="EQ2238" s="152">
        <v>0.27</v>
      </c>
      <c r="ES2238" s="152">
        <v>-0.39</v>
      </c>
      <c r="FD2238" s="152">
        <v>38</v>
      </c>
      <c r="FF2238" s="152">
        <v>292</v>
      </c>
      <c r="FG2238" s="152">
        <v>127</v>
      </c>
      <c r="FI2238" s="152">
        <v>42</v>
      </c>
      <c r="FJ2238" s="152">
        <v>52</v>
      </c>
      <c r="FK2238" s="152">
        <v>109</v>
      </c>
      <c r="FL2238" s="152">
        <v>77</v>
      </c>
      <c r="FM2238" s="152">
        <v>19</v>
      </c>
      <c r="FP2238" s="152">
        <v>12</v>
      </c>
      <c r="FQ2238" s="152">
        <v>315</v>
      </c>
      <c r="FR2238" s="152">
        <v>29</v>
      </c>
      <c r="FS2238" s="152">
        <v>163</v>
      </c>
      <c r="FY2238" s="152">
        <v>119</v>
      </c>
      <c r="FZ2238" s="152">
        <v>20</v>
      </c>
      <c r="GA2238" s="152">
        <v>46</v>
      </c>
      <c r="GB2238" s="152">
        <v>26</v>
      </c>
      <c r="GS2238" s="152">
        <v>2</v>
      </c>
      <c r="GT2238" s="152">
        <v>2</v>
      </c>
      <c r="GU2238" s="152">
        <v>2</v>
      </c>
    </row>
    <row r="2239" spans="1:203">
      <c r="A2239" s="151">
        <v>8334</v>
      </c>
      <c r="B2239" s="152" t="s">
        <v>2850</v>
      </c>
      <c r="C2239" s="152" t="s">
        <v>2851</v>
      </c>
      <c r="D2239" s="152" t="s">
        <v>4084</v>
      </c>
      <c r="E2239" s="152" t="s">
        <v>4085</v>
      </c>
      <c r="F2239" s="152" t="s">
        <v>10685</v>
      </c>
      <c r="H2239" s="151">
        <v>221080</v>
      </c>
      <c r="I2239" s="153" t="s">
        <v>4086</v>
      </c>
      <c r="L2239" s="153" t="s">
        <v>4087</v>
      </c>
      <c r="M2239" s="153" t="s">
        <v>4122</v>
      </c>
      <c r="O2239" s="151">
        <v>3520</v>
      </c>
      <c r="P2239" s="152">
        <v>13.6</v>
      </c>
      <c r="Q2239" s="152">
        <v>40.67</v>
      </c>
      <c r="S2239" s="152" t="s">
        <v>2716</v>
      </c>
      <c r="T2239" s="152">
        <v>49.29</v>
      </c>
      <c r="U2239" s="152">
        <v>2.38</v>
      </c>
      <c r="V2239" s="152">
        <v>13.94</v>
      </c>
      <c r="X2239" s="152">
        <v>11.3</v>
      </c>
      <c r="AA2239" s="152">
        <v>6.15</v>
      </c>
      <c r="AB2239" s="152">
        <v>0.21</v>
      </c>
      <c r="AC2239" s="152">
        <v>11.74</v>
      </c>
      <c r="AD2239" s="152">
        <v>2.71</v>
      </c>
      <c r="AE2239" s="152">
        <v>0.55000000000000004</v>
      </c>
      <c r="AF2239" s="152">
        <v>0.39</v>
      </c>
      <c r="AJ2239" s="152">
        <v>8.6699999999999999E-2</v>
      </c>
      <c r="AK2239" s="156">
        <f t="shared" si="34"/>
        <v>1.9400000000000001E-2</v>
      </c>
      <c r="AL2239" s="151">
        <v>194</v>
      </c>
      <c r="AR2239" s="152">
        <v>1</v>
      </c>
      <c r="AS2239" s="152">
        <v>4</v>
      </c>
      <c r="AW2239" s="152">
        <v>45</v>
      </c>
      <c r="BH2239" s="152">
        <v>334</v>
      </c>
      <c r="BI2239" s="152">
        <v>41</v>
      </c>
      <c r="BJ2239" s="152">
        <v>210</v>
      </c>
      <c r="BK2239" s="152">
        <v>34</v>
      </c>
      <c r="BO2239" s="152">
        <v>153</v>
      </c>
      <c r="BP2239" s="152">
        <v>31</v>
      </c>
      <c r="BQ2239" s="152">
        <v>64</v>
      </c>
      <c r="BR2239" s="152">
        <v>8</v>
      </c>
      <c r="BS2239" s="152">
        <v>25</v>
      </c>
      <c r="BT2239" s="152">
        <v>7</v>
      </c>
      <c r="BW2239" s="152">
        <v>1</v>
      </c>
      <c r="BX2239" s="152">
        <v>6</v>
      </c>
      <c r="BY2239" s="152">
        <v>1</v>
      </c>
      <c r="BZ2239" s="152">
        <v>4</v>
      </c>
      <c r="CB2239" s="152">
        <v>3</v>
      </c>
      <c r="CC2239" s="152">
        <v>1</v>
      </c>
      <c r="CD2239" s="152">
        <v>4</v>
      </c>
      <c r="CE2239" s="152">
        <v>2</v>
      </c>
      <c r="CJ2239" s="152">
        <v>4</v>
      </c>
      <c r="CK2239" s="152">
        <v>1</v>
      </c>
      <c r="DO2239" s="154">
        <v>78.69</v>
      </c>
      <c r="ED2239" s="152">
        <v>49.12</v>
      </c>
      <c r="EE2239" s="152">
        <v>1.95</v>
      </c>
      <c r="EF2239" s="152">
        <v>16.559999999999999</v>
      </c>
      <c r="EH2239" s="152">
        <v>9.69135247</v>
      </c>
      <c r="EJ2239" s="152">
        <v>10.77</v>
      </c>
      <c r="EK2239" s="152">
        <v>0.17</v>
      </c>
      <c r="EL2239" s="152">
        <v>6.13</v>
      </c>
      <c r="EM2239" s="152">
        <v>12.4</v>
      </c>
      <c r="EO2239" s="152">
        <v>2.65</v>
      </c>
      <c r="EP2239" s="152">
        <v>0.49</v>
      </c>
      <c r="EQ2239" s="152">
        <v>0.27</v>
      </c>
      <c r="ES2239" s="152">
        <v>-0.39</v>
      </c>
      <c r="FD2239" s="152">
        <v>38</v>
      </c>
      <c r="FF2239" s="152">
        <v>292</v>
      </c>
      <c r="FG2239" s="152">
        <v>127</v>
      </c>
      <c r="FI2239" s="152">
        <v>42</v>
      </c>
      <c r="FJ2239" s="152">
        <v>52</v>
      </c>
      <c r="FK2239" s="152">
        <v>109</v>
      </c>
      <c r="FL2239" s="152">
        <v>77</v>
      </c>
      <c r="FM2239" s="152">
        <v>19</v>
      </c>
      <c r="FP2239" s="152">
        <v>12</v>
      </c>
      <c r="FQ2239" s="152">
        <v>315</v>
      </c>
      <c r="FR2239" s="152">
        <v>29</v>
      </c>
      <c r="FS2239" s="152">
        <v>163</v>
      </c>
      <c r="FY2239" s="152">
        <v>119</v>
      </c>
      <c r="FZ2239" s="152">
        <v>20</v>
      </c>
      <c r="GA2239" s="152">
        <v>46</v>
      </c>
      <c r="GB2239" s="152">
        <v>26</v>
      </c>
      <c r="GS2239" s="152">
        <v>2</v>
      </c>
      <c r="GT2239" s="152">
        <v>2</v>
      </c>
      <c r="GU2239" s="152">
        <v>2</v>
      </c>
    </row>
    <row r="2240" spans="1:203">
      <c r="A2240" s="151">
        <v>8335</v>
      </c>
      <c r="B2240" s="152" t="s">
        <v>2850</v>
      </c>
      <c r="C2240" s="152" t="s">
        <v>2851</v>
      </c>
      <c r="D2240" s="152" t="s">
        <v>4084</v>
      </c>
      <c r="E2240" s="152" t="s">
        <v>4085</v>
      </c>
      <c r="F2240" s="152" t="s">
        <v>10686</v>
      </c>
      <c r="H2240" s="151">
        <v>221080</v>
      </c>
      <c r="I2240" s="153" t="s">
        <v>4086</v>
      </c>
      <c r="L2240" s="153" t="s">
        <v>4087</v>
      </c>
      <c r="M2240" s="153" t="s">
        <v>4127</v>
      </c>
      <c r="O2240" s="151">
        <v>3520</v>
      </c>
      <c r="P2240" s="152">
        <v>13.6</v>
      </c>
      <c r="Q2240" s="152">
        <v>40.67</v>
      </c>
      <c r="S2240" s="152" t="s">
        <v>2716</v>
      </c>
      <c r="T2240" s="152">
        <v>49.32</v>
      </c>
      <c r="U2240" s="152">
        <v>2.42</v>
      </c>
      <c r="V2240" s="152">
        <v>13.84</v>
      </c>
      <c r="X2240" s="152">
        <v>11.8</v>
      </c>
      <c r="AA2240" s="152">
        <v>4.79</v>
      </c>
      <c r="AB2240" s="152">
        <v>0.21</v>
      </c>
      <c r="AC2240" s="152">
        <v>12.43</v>
      </c>
      <c r="AD2240" s="152">
        <v>2.77</v>
      </c>
      <c r="AE2240" s="152">
        <v>0.55000000000000004</v>
      </c>
      <c r="AF2240" s="152">
        <v>0.36</v>
      </c>
      <c r="AJ2240" s="152">
        <v>0.1118</v>
      </c>
      <c r="AK2240" s="156">
        <f t="shared" si="34"/>
        <v>8.2000000000000007E-3</v>
      </c>
      <c r="AL2240" s="151">
        <v>82</v>
      </c>
      <c r="AR2240" s="152">
        <v>1</v>
      </c>
      <c r="AS2240" s="152">
        <v>4</v>
      </c>
      <c r="AW2240" s="152">
        <v>48</v>
      </c>
      <c r="BH2240" s="152">
        <v>355</v>
      </c>
      <c r="BI2240" s="152">
        <v>43</v>
      </c>
      <c r="BJ2240" s="152">
        <v>218</v>
      </c>
      <c r="BK2240" s="152">
        <v>36</v>
      </c>
      <c r="BO2240" s="152">
        <v>164</v>
      </c>
      <c r="BP2240" s="152">
        <v>35</v>
      </c>
      <c r="BQ2240" s="152">
        <v>70</v>
      </c>
      <c r="BR2240" s="152">
        <v>8</v>
      </c>
      <c r="BS2240" s="152">
        <v>27</v>
      </c>
      <c r="BT2240" s="152">
        <v>8</v>
      </c>
      <c r="BW2240" s="152">
        <v>1</v>
      </c>
      <c r="BX2240" s="152">
        <v>7</v>
      </c>
      <c r="BY2240" s="152">
        <v>1</v>
      </c>
      <c r="BZ2240" s="152">
        <v>4</v>
      </c>
      <c r="CB2240" s="152">
        <v>3</v>
      </c>
      <c r="CD2240" s="152">
        <v>4</v>
      </c>
      <c r="CE2240" s="152">
        <v>2</v>
      </c>
      <c r="CJ2240" s="152">
        <v>4</v>
      </c>
      <c r="CK2240" s="152">
        <v>1</v>
      </c>
      <c r="DO2240" s="154">
        <v>78.260000000000005</v>
      </c>
      <c r="ED2240" s="152">
        <v>49.12</v>
      </c>
      <c r="EE2240" s="152">
        <v>1.95</v>
      </c>
      <c r="EF2240" s="152">
        <v>16.559999999999999</v>
      </c>
      <c r="EH2240" s="152">
        <v>9.69135247</v>
      </c>
      <c r="EJ2240" s="152">
        <v>10.77</v>
      </c>
      <c r="EK2240" s="152">
        <v>0.17</v>
      </c>
      <c r="EL2240" s="152">
        <v>6.13</v>
      </c>
      <c r="EM2240" s="152">
        <v>12.4</v>
      </c>
      <c r="EO2240" s="152">
        <v>2.65</v>
      </c>
      <c r="EP2240" s="152">
        <v>0.49</v>
      </c>
      <c r="EQ2240" s="152">
        <v>0.27</v>
      </c>
      <c r="ES2240" s="152">
        <v>-0.39</v>
      </c>
      <c r="FD2240" s="152">
        <v>38</v>
      </c>
      <c r="FF2240" s="152">
        <v>292</v>
      </c>
      <c r="FG2240" s="152">
        <v>127</v>
      </c>
      <c r="FI2240" s="152">
        <v>42</v>
      </c>
      <c r="FJ2240" s="152">
        <v>52</v>
      </c>
      <c r="FK2240" s="152">
        <v>109</v>
      </c>
      <c r="FL2240" s="152">
        <v>77</v>
      </c>
      <c r="FM2240" s="152">
        <v>19</v>
      </c>
      <c r="FP2240" s="152">
        <v>12</v>
      </c>
      <c r="FQ2240" s="152">
        <v>315</v>
      </c>
      <c r="FR2240" s="152">
        <v>29</v>
      </c>
      <c r="FS2240" s="152">
        <v>163</v>
      </c>
      <c r="FY2240" s="152">
        <v>119</v>
      </c>
      <c r="FZ2240" s="152">
        <v>20</v>
      </c>
      <c r="GA2240" s="152">
        <v>46</v>
      </c>
      <c r="GB2240" s="152">
        <v>26</v>
      </c>
      <c r="GS2240" s="152">
        <v>2</v>
      </c>
      <c r="GT2240" s="152">
        <v>2</v>
      </c>
      <c r="GU2240" s="152">
        <v>2</v>
      </c>
    </row>
    <row r="2241" spans="1:203">
      <c r="A2241" s="151">
        <v>8336</v>
      </c>
      <c r="B2241" s="152" t="s">
        <v>2850</v>
      </c>
      <c r="C2241" s="152" t="s">
        <v>2851</v>
      </c>
      <c r="D2241" s="152" t="s">
        <v>4084</v>
      </c>
      <c r="E2241" s="152" t="s">
        <v>4085</v>
      </c>
      <c r="F2241" s="152" t="s">
        <v>10687</v>
      </c>
      <c r="H2241" s="151">
        <v>221080</v>
      </c>
      <c r="I2241" s="153" t="s">
        <v>4086</v>
      </c>
      <c r="L2241" s="153" t="s">
        <v>4087</v>
      </c>
      <c r="M2241" s="153" t="s">
        <v>4306</v>
      </c>
      <c r="O2241" s="151">
        <v>3520</v>
      </c>
      <c r="P2241" s="152">
        <v>13.6</v>
      </c>
      <c r="Q2241" s="152">
        <v>40.67</v>
      </c>
      <c r="S2241" s="152" t="s">
        <v>2716</v>
      </c>
      <c r="T2241" s="152">
        <v>49.88</v>
      </c>
      <c r="U2241" s="152">
        <v>2.2999999999999998</v>
      </c>
      <c r="V2241" s="152">
        <v>14.18</v>
      </c>
      <c r="X2241" s="152">
        <v>10.94</v>
      </c>
      <c r="AA2241" s="152">
        <v>6.02</v>
      </c>
      <c r="AB2241" s="152">
        <v>0.22</v>
      </c>
      <c r="AC2241" s="152">
        <v>11.75</v>
      </c>
      <c r="AD2241" s="152">
        <v>2.86</v>
      </c>
      <c r="AE2241" s="152">
        <v>0.56999999999999995</v>
      </c>
      <c r="AF2241" s="152">
        <v>0.38</v>
      </c>
      <c r="AJ2241" s="152">
        <v>9.0999999999999998E-2</v>
      </c>
      <c r="AK2241" s="156">
        <f t="shared" si="34"/>
        <v>1.2999999999999999E-2</v>
      </c>
      <c r="AL2241" s="151">
        <v>130</v>
      </c>
      <c r="AN2241" s="151">
        <v>209.59804990000001</v>
      </c>
      <c r="AO2241" s="151">
        <v>368</v>
      </c>
      <c r="AR2241" s="152">
        <v>1</v>
      </c>
      <c r="AS2241" s="152">
        <v>4</v>
      </c>
      <c r="AW2241" s="152">
        <v>45</v>
      </c>
      <c r="BH2241" s="152">
        <v>327</v>
      </c>
      <c r="BI2241" s="152">
        <v>40</v>
      </c>
      <c r="BJ2241" s="152">
        <v>213</v>
      </c>
      <c r="BK2241" s="152">
        <v>34</v>
      </c>
      <c r="BO2241" s="152">
        <v>156</v>
      </c>
      <c r="BP2241" s="152">
        <v>33</v>
      </c>
      <c r="BQ2241" s="152">
        <v>64</v>
      </c>
      <c r="BR2241" s="152">
        <v>8</v>
      </c>
      <c r="BS2241" s="152">
        <v>26</v>
      </c>
      <c r="BT2241" s="152">
        <v>8</v>
      </c>
      <c r="BW2241" s="152">
        <v>1</v>
      </c>
      <c r="BX2241" s="152">
        <v>5</v>
      </c>
      <c r="BY2241" s="152">
        <v>1</v>
      </c>
      <c r="BZ2241" s="152">
        <v>4</v>
      </c>
      <c r="CB2241" s="152">
        <v>3</v>
      </c>
      <c r="CC2241" s="152">
        <v>1</v>
      </c>
      <c r="CD2241" s="152">
        <v>4</v>
      </c>
      <c r="CE2241" s="152">
        <v>2</v>
      </c>
      <c r="CJ2241" s="152">
        <v>4</v>
      </c>
      <c r="CK2241" s="152">
        <v>1</v>
      </c>
      <c r="DO2241" s="154">
        <v>79.680000000000007</v>
      </c>
      <c r="ED2241" s="152">
        <v>49.12</v>
      </c>
      <c r="EE2241" s="152">
        <v>1.95</v>
      </c>
      <c r="EF2241" s="152">
        <v>16.559999999999999</v>
      </c>
      <c r="EH2241" s="152">
        <v>9.69135247</v>
      </c>
      <c r="EJ2241" s="152">
        <v>10.77</v>
      </c>
      <c r="EK2241" s="152">
        <v>0.17</v>
      </c>
      <c r="EL2241" s="152">
        <v>6.13</v>
      </c>
      <c r="EM2241" s="152">
        <v>12.4</v>
      </c>
      <c r="EO2241" s="152">
        <v>2.65</v>
      </c>
      <c r="EP2241" s="152">
        <v>0.49</v>
      </c>
      <c r="EQ2241" s="152">
        <v>0.27</v>
      </c>
      <c r="ES2241" s="152">
        <v>-0.39</v>
      </c>
      <c r="FD2241" s="152">
        <v>38</v>
      </c>
      <c r="FF2241" s="152">
        <v>292</v>
      </c>
      <c r="FG2241" s="152">
        <v>127</v>
      </c>
      <c r="FI2241" s="152">
        <v>42</v>
      </c>
      <c r="FJ2241" s="152">
        <v>52</v>
      </c>
      <c r="FK2241" s="152">
        <v>109</v>
      </c>
      <c r="FL2241" s="152">
        <v>77</v>
      </c>
      <c r="FM2241" s="152">
        <v>19</v>
      </c>
      <c r="FP2241" s="152">
        <v>12</v>
      </c>
      <c r="FQ2241" s="152">
        <v>315</v>
      </c>
      <c r="FR2241" s="152">
        <v>29</v>
      </c>
      <c r="FS2241" s="152">
        <v>163</v>
      </c>
      <c r="FY2241" s="152">
        <v>119</v>
      </c>
      <c r="FZ2241" s="152">
        <v>20</v>
      </c>
      <c r="GA2241" s="152">
        <v>46</v>
      </c>
      <c r="GB2241" s="152">
        <v>26</v>
      </c>
      <c r="GS2241" s="152">
        <v>2</v>
      </c>
      <c r="GT2241" s="152">
        <v>2</v>
      </c>
      <c r="GU2241" s="152">
        <v>2</v>
      </c>
    </row>
    <row r="2242" spans="1:203">
      <c r="A2242" s="151">
        <v>8337</v>
      </c>
      <c r="B2242" s="152" t="s">
        <v>2850</v>
      </c>
      <c r="C2242" s="152" t="s">
        <v>2851</v>
      </c>
      <c r="D2242" s="152" t="s">
        <v>4084</v>
      </c>
      <c r="E2242" s="152" t="s">
        <v>4085</v>
      </c>
      <c r="F2242" s="152" t="s">
        <v>10688</v>
      </c>
      <c r="H2242" s="151">
        <v>221080</v>
      </c>
      <c r="I2242" s="153" t="s">
        <v>4086</v>
      </c>
      <c r="L2242" s="153" t="s">
        <v>4087</v>
      </c>
      <c r="M2242" s="153" t="s">
        <v>4120</v>
      </c>
      <c r="O2242" s="151">
        <v>3520</v>
      </c>
      <c r="P2242" s="152">
        <v>13.6</v>
      </c>
      <c r="Q2242" s="152">
        <v>40.67</v>
      </c>
      <c r="S2242" s="152" t="s">
        <v>2716</v>
      </c>
      <c r="T2242" s="152">
        <v>49.28</v>
      </c>
      <c r="U2242" s="152">
        <v>2.5</v>
      </c>
      <c r="V2242" s="152">
        <v>13.75</v>
      </c>
      <c r="X2242" s="152">
        <v>12.13</v>
      </c>
      <c r="AA2242" s="152">
        <v>5.4</v>
      </c>
      <c r="AB2242" s="152">
        <v>0.23</v>
      </c>
      <c r="AC2242" s="152">
        <v>11.75</v>
      </c>
      <c r="AD2242" s="152">
        <v>2.94</v>
      </c>
      <c r="AE2242" s="152">
        <v>0.59</v>
      </c>
      <c r="AF2242" s="152">
        <v>0.39</v>
      </c>
      <c r="AJ2242" s="152">
        <v>0.2</v>
      </c>
      <c r="AK2242" s="156">
        <f t="shared" si="34"/>
        <v>9.4000000000000004E-3</v>
      </c>
      <c r="AL2242" s="151">
        <v>94</v>
      </c>
      <c r="AR2242" s="152">
        <v>1</v>
      </c>
      <c r="AS2242" s="152">
        <v>3</v>
      </c>
      <c r="AW2242" s="152">
        <v>45</v>
      </c>
      <c r="BH2242" s="152">
        <v>340</v>
      </c>
      <c r="BI2242" s="152">
        <v>40</v>
      </c>
      <c r="BJ2242" s="152">
        <v>219</v>
      </c>
      <c r="BK2242" s="152">
        <v>39</v>
      </c>
      <c r="BO2242" s="152">
        <v>174</v>
      </c>
      <c r="BP2242" s="152">
        <v>32</v>
      </c>
      <c r="BQ2242" s="152">
        <v>65</v>
      </c>
      <c r="BR2242" s="152">
        <v>8</v>
      </c>
      <c r="BS2242" s="152">
        <v>25</v>
      </c>
      <c r="BT2242" s="152">
        <v>8</v>
      </c>
      <c r="BW2242" s="152">
        <v>1</v>
      </c>
      <c r="BX2242" s="152">
        <v>6</v>
      </c>
      <c r="BY2242" s="152">
        <v>1</v>
      </c>
      <c r="BZ2242" s="152">
        <v>4</v>
      </c>
      <c r="CB2242" s="152">
        <v>3</v>
      </c>
      <c r="CC2242" s="152">
        <v>1</v>
      </c>
      <c r="CD2242" s="152">
        <v>4</v>
      </c>
      <c r="CE2242" s="152">
        <v>2</v>
      </c>
      <c r="CJ2242" s="152">
        <v>3</v>
      </c>
      <c r="CK2242" s="152">
        <v>1</v>
      </c>
      <c r="DO2242" s="154">
        <v>77.83</v>
      </c>
      <c r="ED2242" s="152">
        <v>49.12</v>
      </c>
      <c r="EE2242" s="152">
        <v>1.95</v>
      </c>
      <c r="EF2242" s="152">
        <v>16.559999999999999</v>
      </c>
      <c r="EH2242" s="152">
        <v>9.69135247</v>
      </c>
      <c r="EJ2242" s="152">
        <v>10.77</v>
      </c>
      <c r="EK2242" s="152">
        <v>0.17</v>
      </c>
      <c r="EL2242" s="152">
        <v>6.13</v>
      </c>
      <c r="EM2242" s="152">
        <v>12.4</v>
      </c>
      <c r="EO2242" s="152">
        <v>2.65</v>
      </c>
      <c r="EP2242" s="152">
        <v>0.49</v>
      </c>
      <c r="EQ2242" s="152">
        <v>0.27</v>
      </c>
      <c r="ES2242" s="152">
        <v>-0.39</v>
      </c>
      <c r="FD2242" s="152">
        <v>38</v>
      </c>
      <c r="FF2242" s="152">
        <v>292</v>
      </c>
      <c r="FG2242" s="152">
        <v>127</v>
      </c>
      <c r="FI2242" s="152">
        <v>42</v>
      </c>
      <c r="FJ2242" s="152">
        <v>52</v>
      </c>
      <c r="FK2242" s="152">
        <v>109</v>
      </c>
      <c r="FL2242" s="152">
        <v>77</v>
      </c>
      <c r="FM2242" s="152">
        <v>19</v>
      </c>
      <c r="FP2242" s="152">
        <v>12</v>
      </c>
      <c r="FQ2242" s="152">
        <v>315</v>
      </c>
      <c r="FR2242" s="152">
        <v>29</v>
      </c>
      <c r="FS2242" s="152">
        <v>163</v>
      </c>
      <c r="FY2242" s="152">
        <v>119</v>
      </c>
      <c r="FZ2242" s="152">
        <v>20</v>
      </c>
      <c r="GA2242" s="152">
        <v>46</v>
      </c>
      <c r="GB2242" s="152">
        <v>26</v>
      </c>
      <c r="GS2242" s="152">
        <v>2</v>
      </c>
      <c r="GT2242" s="152">
        <v>2</v>
      </c>
      <c r="GU2242" s="152">
        <v>2</v>
      </c>
    </row>
    <row r="2243" spans="1:203">
      <c r="A2243" s="151">
        <v>8340</v>
      </c>
      <c r="B2243" s="152" t="s">
        <v>2850</v>
      </c>
      <c r="C2243" s="152" t="s">
        <v>2851</v>
      </c>
      <c r="D2243" s="152" t="s">
        <v>2872</v>
      </c>
      <c r="E2243" s="152" t="s">
        <v>2873</v>
      </c>
      <c r="F2243" s="152" t="s">
        <v>10689</v>
      </c>
      <c r="H2243" s="151">
        <v>223020</v>
      </c>
      <c r="I2243" s="153" t="s">
        <v>2888</v>
      </c>
      <c r="L2243" s="153" t="s">
        <v>2936</v>
      </c>
      <c r="M2243" s="153" t="s">
        <v>2940</v>
      </c>
      <c r="O2243" s="151">
        <v>3521</v>
      </c>
      <c r="P2243" s="152">
        <v>-1.4079999999999999</v>
      </c>
      <c r="Q2243" s="152">
        <v>29.2</v>
      </c>
      <c r="R2243" s="152" t="s">
        <v>2938</v>
      </c>
      <c r="S2243" s="152" t="s">
        <v>2716</v>
      </c>
      <c r="T2243" s="152">
        <v>44.09</v>
      </c>
      <c r="U2243" s="152">
        <v>3.41</v>
      </c>
      <c r="V2243" s="152">
        <v>15.17</v>
      </c>
      <c r="X2243" s="152">
        <v>11.66</v>
      </c>
      <c r="AA2243" s="152">
        <v>5.16</v>
      </c>
      <c r="AB2243" s="152">
        <v>0.19</v>
      </c>
      <c r="AC2243" s="152">
        <v>11.38</v>
      </c>
      <c r="AD2243" s="152">
        <v>3.21</v>
      </c>
      <c r="AE2243" s="152">
        <v>2.09</v>
      </c>
      <c r="AF2243" s="152">
        <v>0.55000000000000004</v>
      </c>
      <c r="AJ2243" s="152">
        <v>1.34</v>
      </c>
      <c r="AK2243" s="156">
        <f t="shared" ref="AK2243:AK2306" si="35">AL2243/10000</f>
        <v>8.7800000000000003E-2</v>
      </c>
      <c r="AL2243" s="151">
        <v>878</v>
      </c>
      <c r="AM2243" s="151">
        <v>1530</v>
      </c>
      <c r="AN2243" s="151">
        <v>2254</v>
      </c>
      <c r="AO2243" s="151">
        <v>822</v>
      </c>
      <c r="DO2243" s="154">
        <v>79.646017700000002</v>
      </c>
      <c r="ED2243" s="152">
        <v>45.94</v>
      </c>
      <c r="EE2243" s="152">
        <v>3.55</v>
      </c>
      <c r="EF2243" s="152">
        <v>15.54</v>
      </c>
      <c r="EH2243" s="152">
        <v>11.63</v>
      </c>
      <c r="EK2243" s="152">
        <v>0.2</v>
      </c>
      <c r="EL2243" s="152">
        <v>5.55</v>
      </c>
      <c r="EM2243" s="152">
        <v>11.3</v>
      </c>
      <c r="EO2243" s="152">
        <v>2.93</v>
      </c>
      <c r="EP2243" s="152">
        <v>2.82</v>
      </c>
      <c r="EQ2243" s="152">
        <v>0.54</v>
      </c>
      <c r="FD2243" s="152">
        <v>26</v>
      </c>
      <c r="FF2243" s="152">
        <v>353</v>
      </c>
      <c r="FG2243" s="152">
        <v>20</v>
      </c>
      <c r="FJ2243" s="152">
        <v>25</v>
      </c>
      <c r="FK2243" s="152">
        <v>29</v>
      </c>
      <c r="FL2243" s="152">
        <v>99</v>
      </c>
      <c r="FM2243" s="152">
        <v>19</v>
      </c>
      <c r="FP2243" s="152">
        <v>76</v>
      </c>
      <c r="FQ2243" s="152">
        <v>938</v>
      </c>
      <c r="FR2243" s="152">
        <v>31</v>
      </c>
      <c r="FS2243" s="152">
        <v>268</v>
      </c>
      <c r="FT2243" s="152">
        <v>84</v>
      </c>
      <c r="FX2243" s="152">
        <v>1</v>
      </c>
      <c r="FY2243" s="152">
        <v>900</v>
      </c>
      <c r="FZ2243" s="152">
        <v>71</v>
      </c>
      <c r="GA2243" s="152">
        <v>140</v>
      </c>
      <c r="GB2243" s="152">
        <v>16</v>
      </c>
      <c r="GC2243" s="152">
        <v>61</v>
      </c>
      <c r="GD2243" s="152">
        <v>11</v>
      </c>
      <c r="GE2243" s="152">
        <v>3</v>
      </c>
      <c r="GF2243" s="152">
        <v>9</v>
      </c>
      <c r="GG2243" s="152">
        <v>1</v>
      </c>
      <c r="GH2243" s="152">
        <v>7</v>
      </c>
      <c r="GI2243" s="152">
        <v>1</v>
      </c>
      <c r="GJ2243" s="152">
        <v>3</v>
      </c>
      <c r="GK2243" s="152">
        <v>0.4</v>
      </c>
      <c r="GL2243" s="152">
        <v>2</v>
      </c>
      <c r="GM2243" s="152">
        <v>0.4</v>
      </c>
      <c r="GN2243" s="152">
        <v>7</v>
      </c>
      <c r="GO2243" s="152">
        <v>5</v>
      </c>
      <c r="GS2243" s="152">
        <v>7</v>
      </c>
      <c r="GT2243" s="152">
        <v>10</v>
      </c>
      <c r="GU2243" s="152">
        <v>2</v>
      </c>
    </row>
    <row r="2244" spans="1:203">
      <c r="A2244" s="151">
        <v>8341</v>
      </c>
      <c r="B2244" s="152" t="s">
        <v>2850</v>
      </c>
      <c r="C2244" s="152" t="s">
        <v>2851</v>
      </c>
      <c r="D2244" s="152" t="s">
        <v>2872</v>
      </c>
      <c r="E2244" s="152" t="s">
        <v>2873</v>
      </c>
      <c r="F2244" s="152" t="s">
        <v>10690</v>
      </c>
      <c r="H2244" s="151">
        <v>223020</v>
      </c>
      <c r="I2244" s="153" t="s">
        <v>2888</v>
      </c>
      <c r="L2244" s="153" t="s">
        <v>2936</v>
      </c>
      <c r="M2244" s="153" t="s">
        <v>3098</v>
      </c>
      <c r="O2244" s="151">
        <v>3521</v>
      </c>
      <c r="P2244" s="152">
        <v>-1.4079999999999999</v>
      </c>
      <c r="Q2244" s="152">
        <v>29.2</v>
      </c>
      <c r="R2244" s="152" t="s">
        <v>2938</v>
      </c>
      <c r="S2244" s="152" t="s">
        <v>2716</v>
      </c>
      <c r="T2244" s="152">
        <v>45.37</v>
      </c>
      <c r="U2244" s="152">
        <v>3.61</v>
      </c>
      <c r="V2244" s="152">
        <v>16.12</v>
      </c>
      <c r="X2244" s="152">
        <v>11.21</v>
      </c>
      <c r="AA2244" s="152">
        <v>3.43</v>
      </c>
      <c r="AB2244" s="152">
        <v>0.19</v>
      </c>
      <c r="AC2244" s="152">
        <v>11.55</v>
      </c>
      <c r="AD2244" s="152">
        <v>3.04</v>
      </c>
      <c r="AE2244" s="152">
        <v>2.25</v>
      </c>
      <c r="AF2244" s="152">
        <v>0.44</v>
      </c>
      <c r="AJ2244" s="152">
        <v>1.25</v>
      </c>
      <c r="AK2244" s="156">
        <f t="shared" si="35"/>
        <v>9.5000000000000001E-2</v>
      </c>
      <c r="AL2244" s="151">
        <v>950</v>
      </c>
      <c r="AM2244" s="151">
        <v>1527</v>
      </c>
      <c r="AN2244" s="151">
        <v>2253</v>
      </c>
      <c r="AO2244" s="151">
        <v>791</v>
      </c>
      <c r="DO2244" s="154">
        <v>79.646017700000002</v>
      </c>
      <c r="ED2244" s="152">
        <v>45.94</v>
      </c>
      <c r="EE2244" s="152">
        <v>3.55</v>
      </c>
      <c r="EF2244" s="152">
        <v>15.54</v>
      </c>
      <c r="EH2244" s="152">
        <v>11.63</v>
      </c>
      <c r="EK2244" s="152">
        <v>0.2</v>
      </c>
      <c r="EL2244" s="152">
        <v>5.55</v>
      </c>
      <c r="EM2244" s="152">
        <v>11.3</v>
      </c>
      <c r="EO2244" s="152">
        <v>2.93</v>
      </c>
      <c r="EP2244" s="152">
        <v>2.82</v>
      </c>
      <c r="EQ2244" s="152">
        <v>0.54</v>
      </c>
      <c r="FD2244" s="152">
        <v>26</v>
      </c>
      <c r="FF2244" s="152">
        <v>353</v>
      </c>
      <c r="FG2244" s="152">
        <v>20</v>
      </c>
      <c r="FJ2244" s="152">
        <v>25</v>
      </c>
      <c r="FK2244" s="152">
        <v>29</v>
      </c>
      <c r="FL2244" s="152">
        <v>99</v>
      </c>
      <c r="FM2244" s="152">
        <v>19</v>
      </c>
      <c r="FP2244" s="152">
        <v>76</v>
      </c>
      <c r="FQ2244" s="152">
        <v>938</v>
      </c>
      <c r="FR2244" s="152">
        <v>31</v>
      </c>
      <c r="FS2244" s="152">
        <v>268</v>
      </c>
      <c r="FT2244" s="152">
        <v>84</v>
      </c>
      <c r="FX2244" s="152">
        <v>1</v>
      </c>
      <c r="FY2244" s="152">
        <v>900</v>
      </c>
      <c r="FZ2244" s="152">
        <v>71</v>
      </c>
      <c r="GA2244" s="152">
        <v>140</v>
      </c>
      <c r="GB2244" s="152">
        <v>16</v>
      </c>
      <c r="GC2244" s="152">
        <v>61</v>
      </c>
      <c r="GD2244" s="152">
        <v>11</v>
      </c>
      <c r="GE2244" s="152">
        <v>3</v>
      </c>
      <c r="GF2244" s="152">
        <v>9</v>
      </c>
      <c r="GG2244" s="152">
        <v>1</v>
      </c>
      <c r="GH2244" s="152">
        <v>7</v>
      </c>
      <c r="GI2244" s="152">
        <v>1</v>
      </c>
      <c r="GJ2244" s="152">
        <v>3</v>
      </c>
      <c r="GK2244" s="152">
        <v>0.4</v>
      </c>
      <c r="GL2244" s="152">
        <v>2</v>
      </c>
      <c r="GM2244" s="152">
        <v>0.4</v>
      </c>
      <c r="GN2244" s="152">
        <v>7</v>
      </c>
      <c r="GO2244" s="152">
        <v>5</v>
      </c>
      <c r="GS2244" s="152">
        <v>7</v>
      </c>
      <c r="GT2244" s="152">
        <v>10</v>
      </c>
      <c r="GU2244" s="152">
        <v>2</v>
      </c>
    </row>
    <row r="2245" spans="1:203">
      <c r="A2245" s="151">
        <v>8342</v>
      </c>
      <c r="B2245" s="152" t="s">
        <v>2850</v>
      </c>
      <c r="C2245" s="152" t="s">
        <v>2851</v>
      </c>
      <c r="D2245" s="152" t="s">
        <v>2872</v>
      </c>
      <c r="E2245" s="152" t="s">
        <v>2873</v>
      </c>
      <c r="F2245" s="152" t="s">
        <v>10691</v>
      </c>
      <c r="H2245" s="151">
        <v>223020</v>
      </c>
      <c r="I2245" s="153" t="s">
        <v>2888</v>
      </c>
      <c r="L2245" s="153" t="s">
        <v>2936</v>
      </c>
      <c r="M2245" s="153" t="s">
        <v>3036</v>
      </c>
      <c r="O2245" s="151">
        <v>3521</v>
      </c>
      <c r="P2245" s="152">
        <v>-1.4079999999999999</v>
      </c>
      <c r="Q2245" s="152">
        <v>29.2</v>
      </c>
      <c r="R2245" s="152" t="s">
        <v>2938</v>
      </c>
      <c r="S2245" s="152" t="s">
        <v>2716</v>
      </c>
      <c r="T2245" s="152">
        <v>44.92</v>
      </c>
      <c r="U2245" s="152">
        <v>3.51</v>
      </c>
      <c r="V2245" s="152">
        <v>15.31</v>
      </c>
      <c r="X2245" s="152">
        <v>11.87</v>
      </c>
      <c r="AA2245" s="152">
        <v>4.7300000000000004</v>
      </c>
      <c r="AB2245" s="152">
        <v>0.17</v>
      </c>
      <c r="AC2245" s="152">
        <v>11.28</v>
      </c>
      <c r="AD2245" s="152">
        <v>2.69</v>
      </c>
      <c r="AE2245" s="152">
        <v>2.1</v>
      </c>
      <c r="AF2245" s="152">
        <v>0.44</v>
      </c>
      <c r="AJ2245" s="152">
        <v>1.26</v>
      </c>
      <c r="AK2245" s="156">
        <f t="shared" si="35"/>
        <v>6.88E-2</v>
      </c>
      <c r="AL2245" s="151">
        <v>688</v>
      </c>
      <c r="AM2245" s="151">
        <v>1478</v>
      </c>
      <c r="AN2245" s="151">
        <v>2154</v>
      </c>
      <c r="AO2245" s="151">
        <v>768</v>
      </c>
      <c r="DO2245" s="154">
        <v>79.646017700000002</v>
      </c>
      <c r="ED2245" s="152">
        <v>45.94</v>
      </c>
      <c r="EE2245" s="152">
        <v>3.55</v>
      </c>
      <c r="EF2245" s="152">
        <v>15.54</v>
      </c>
      <c r="EH2245" s="152">
        <v>11.63</v>
      </c>
      <c r="EK2245" s="152">
        <v>0.2</v>
      </c>
      <c r="EL2245" s="152">
        <v>5.55</v>
      </c>
      <c r="EM2245" s="152">
        <v>11.3</v>
      </c>
      <c r="EO2245" s="152">
        <v>2.93</v>
      </c>
      <c r="EP2245" s="152">
        <v>2.82</v>
      </c>
      <c r="EQ2245" s="152">
        <v>0.54</v>
      </c>
      <c r="FD2245" s="152">
        <v>26</v>
      </c>
      <c r="FF2245" s="152">
        <v>353</v>
      </c>
      <c r="FG2245" s="152">
        <v>20</v>
      </c>
      <c r="FJ2245" s="152">
        <v>25</v>
      </c>
      <c r="FK2245" s="152">
        <v>29</v>
      </c>
      <c r="FL2245" s="152">
        <v>99</v>
      </c>
      <c r="FM2245" s="152">
        <v>19</v>
      </c>
      <c r="FP2245" s="152">
        <v>76</v>
      </c>
      <c r="FQ2245" s="152">
        <v>938</v>
      </c>
      <c r="FR2245" s="152">
        <v>31</v>
      </c>
      <c r="FS2245" s="152">
        <v>268</v>
      </c>
      <c r="FT2245" s="152">
        <v>84</v>
      </c>
      <c r="FX2245" s="152">
        <v>1</v>
      </c>
      <c r="FY2245" s="152">
        <v>900</v>
      </c>
      <c r="FZ2245" s="152">
        <v>71</v>
      </c>
      <c r="GA2245" s="152">
        <v>140</v>
      </c>
      <c r="GB2245" s="152">
        <v>16</v>
      </c>
      <c r="GC2245" s="152">
        <v>61</v>
      </c>
      <c r="GD2245" s="152">
        <v>11</v>
      </c>
      <c r="GE2245" s="152">
        <v>3</v>
      </c>
      <c r="GF2245" s="152">
        <v>9</v>
      </c>
      <c r="GG2245" s="152">
        <v>1</v>
      </c>
      <c r="GH2245" s="152">
        <v>7</v>
      </c>
      <c r="GI2245" s="152">
        <v>1</v>
      </c>
      <c r="GJ2245" s="152">
        <v>3</v>
      </c>
      <c r="GK2245" s="152">
        <v>0.4</v>
      </c>
      <c r="GL2245" s="152">
        <v>2</v>
      </c>
      <c r="GM2245" s="152">
        <v>0.4</v>
      </c>
      <c r="GN2245" s="152">
        <v>7</v>
      </c>
      <c r="GO2245" s="152">
        <v>5</v>
      </c>
      <c r="GS2245" s="152">
        <v>7</v>
      </c>
      <c r="GT2245" s="152">
        <v>10</v>
      </c>
      <c r="GU2245" s="152">
        <v>2</v>
      </c>
    </row>
    <row r="2246" spans="1:203">
      <c r="A2246" s="151">
        <v>8343</v>
      </c>
      <c r="B2246" s="152" t="s">
        <v>2850</v>
      </c>
      <c r="C2246" s="152" t="s">
        <v>2851</v>
      </c>
      <c r="D2246" s="152" t="s">
        <v>2872</v>
      </c>
      <c r="E2246" s="152" t="s">
        <v>2873</v>
      </c>
      <c r="F2246" s="152" t="s">
        <v>10692</v>
      </c>
      <c r="H2246" s="151">
        <v>223020</v>
      </c>
      <c r="I2246" s="153" t="s">
        <v>2888</v>
      </c>
      <c r="L2246" s="153" t="s">
        <v>2936</v>
      </c>
      <c r="M2246" s="153" t="s">
        <v>2937</v>
      </c>
      <c r="O2246" s="151">
        <v>3521</v>
      </c>
      <c r="P2246" s="152">
        <v>-1.4079999999999999</v>
      </c>
      <c r="Q2246" s="152">
        <v>29.2</v>
      </c>
      <c r="R2246" s="152" t="s">
        <v>2938</v>
      </c>
      <c r="S2246" s="152" t="s">
        <v>2716</v>
      </c>
      <c r="T2246" s="152">
        <v>43.84</v>
      </c>
      <c r="U2246" s="152">
        <v>3.42</v>
      </c>
      <c r="V2246" s="152">
        <v>15.05</v>
      </c>
      <c r="X2246" s="152">
        <v>11.31</v>
      </c>
      <c r="AA2246" s="152">
        <v>3.53</v>
      </c>
      <c r="AB2246" s="152">
        <v>0.22</v>
      </c>
      <c r="AC2246" s="152">
        <v>12.8</v>
      </c>
      <c r="AD2246" s="152">
        <v>2.42</v>
      </c>
      <c r="AE2246" s="152">
        <v>1.97</v>
      </c>
      <c r="AF2246" s="152">
        <v>1.27</v>
      </c>
      <c r="AJ2246" s="152">
        <v>1.24</v>
      </c>
      <c r="AK2246" s="156">
        <f t="shared" si="35"/>
        <v>6.5000000000000002E-2</v>
      </c>
      <c r="AL2246" s="151">
        <v>650</v>
      </c>
      <c r="AM2246" s="151">
        <v>1554</v>
      </c>
      <c r="AN2246" s="151">
        <v>2217</v>
      </c>
      <c r="AO2246" s="151">
        <v>788</v>
      </c>
      <c r="DO2246" s="154">
        <v>80.924855489999999</v>
      </c>
      <c r="ED2246" s="152">
        <v>45.94</v>
      </c>
      <c r="EE2246" s="152">
        <v>3.55</v>
      </c>
      <c r="EF2246" s="152">
        <v>15.54</v>
      </c>
      <c r="EH2246" s="152">
        <v>11.63</v>
      </c>
      <c r="EK2246" s="152">
        <v>0.2</v>
      </c>
      <c r="EL2246" s="152">
        <v>5.55</v>
      </c>
      <c r="EM2246" s="152">
        <v>11.3</v>
      </c>
      <c r="EO2246" s="152">
        <v>2.93</v>
      </c>
      <c r="EP2246" s="152">
        <v>2.82</v>
      </c>
      <c r="EQ2246" s="152">
        <v>0.54</v>
      </c>
      <c r="FD2246" s="152">
        <v>26</v>
      </c>
      <c r="FF2246" s="152">
        <v>353</v>
      </c>
      <c r="FG2246" s="152">
        <v>20</v>
      </c>
      <c r="FJ2246" s="152">
        <v>25</v>
      </c>
      <c r="FK2246" s="152">
        <v>29</v>
      </c>
      <c r="FL2246" s="152">
        <v>99</v>
      </c>
      <c r="FM2246" s="152">
        <v>19</v>
      </c>
      <c r="FP2246" s="152">
        <v>76</v>
      </c>
      <c r="FQ2246" s="152">
        <v>938</v>
      </c>
      <c r="FR2246" s="152">
        <v>31</v>
      </c>
      <c r="FS2246" s="152">
        <v>268</v>
      </c>
      <c r="FT2246" s="152">
        <v>84</v>
      </c>
      <c r="FX2246" s="152">
        <v>1</v>
      </c>
      <c r="FY2246" s="152">
        <v>900</v>
      </c>
      <c r="FZ2246" s="152">
        <v>71</v>
      </c>
      <c r="GA2246" s="152">
        <v>140</v>
      </c>
      <c r="GB2246" s="152">
        <v>16</v>
      </c>
      <c r="GC2246" s="152">
        <v>61</v>
      </c>
      <c r="GD2246" s="152">
        <v>11</v>
      </c>
      <c r="GE2246" s="152">
        <v>3</v>
      </c>
      <c r="GF2246" s="152">
        <v>9</v>
      </c>
      <c r="GG2246" s="152">
        <v>1</v>
      </c>
      <c r="GH2246" s="152">
        <v>7</v>
      </c>
      <c r="GI2246" s="152">
        <v>1</v>
      </c>
      <c r="GJ2246" s="152">
        <v>3</v>
      </c>
      <c r="GK2246" s="152">
        <v>0.4</v>
      </c>
      <c r="GL2246" s="152">
        <v>2</v>
      </c>
      <c r="GM2246" s="152">
        <v>0.4</v>
      </c>
      <c r="GN2246" s="152">
        <v>7</v>
      </c>
      <c r="GO2246" s="152">
        <v>5</v>
      </c>
      <c r="GS2246" s="152">
        <v>7</v>
      </c>
      <c r="GT2246" s="152">
        <v>10</v>
      </c>
      <c r="GU2246" s="152">
        <v>2</v>
      </c>
    </row>
    <row r="2247" spans="1:203">
      <c r="A2247" s="151">
        <v>8344</v>
      </c>
      <c r="B2247" s="152" t="s">
        <v>2850</v>
      </c>
      <c r="C2247" s="152" t="s">
        <v>2851</v>
      </c>
      <c r="D2247" s="152" t="s">
        <v>2872</v>
      </c>
      <c r="E2247" s="152" t="s">
        <v>2873</v>
      </c>
      <c r="F2247" s="152" t="s">
        <v>10693</v>
      </c>
      <c r="H2247" s="151">
        <v>223020</v>
      </c>
      <c r="I2247" s="153" t="s">
        <v>2888</v>
      </c>
      <c r="L2247" s="153" t="s">
        <v>2936</v>
      </c>
      <c r="M2247" s="153" t="s">
        <v>3051</v>
      </c>
      <c r="O2247" s="151">
        <v>3521</v>
      </c>
      <c r="P2247" s="152">
        <v>-1.4079999999999999</v>
      </c>
      <c r="Q2247" s="152">
        <v>29.2</v>
      </c>
      <c r="R2247" s="152" t="s">
        <v>2938</v>
      </c>
      <c r="S2247" s="152" t="s">
        <v>2716</v>
      </c>
      <c r="T2247" s="152">
        <v>45.06</v>
      </c>
      <c r="U2247" s="152">
        <v>3.43</v>
      </c>
      <c r="V2247" s="152">
        <v>15.41</v>
      </c>
      <c r="X2247" s="152">
        <v>12</v>
      </c>
      <c r="AA2247" s="152">
        <v>4.5</v>
      </c>
      <c r="AB2247" s="152">
        <v>0.19</v>
      </c>
      <c r="AC2247" s="152">
        <v>11.18</v>
      </c>
      <c r="AD2247" s="152">
        <v>2.93</v>
      </c>
      <c r="AE2247" s="152">
        <v>2.19</v>
      </c>
      <c r="AF2247" s="152">
        <v>0.45</v>
      </c>
      <c r="AJ2247" s="152">
        <v>1.28</v>
      </c>
      <c r="AK2247" s="156">
        <f t="shared" si="35"/>
        <v>8.5199999999999998E-2</v>
      </c>
      <c r="AL2247" s="151">
        <v>852</v>
      </c>
      <c r="AM2247" s="151">
        <v>1542</v>
      </c>
      <c r="AN2247" s="151">
        <v>2250</v>
      </c>
      <c r="AO2247" s="151">
        <v>816</v>
      </c>
      <c r="DO2247" s="154">
        <v>79.646017700000002</v>
      </c>
      <c r="ED2247" s="152">
        <v>45.94</v>
      </c>
      <c r="EE2247" s="152">
        <v>3.55</v>
      </c>
      <c r="EF2247" s="152">
        <v>15.54</v>
      </c>
      <c r="EH2247" s="152">
        <v>11.63</v>
      </c>
      <c r="EK2247" s="152">
        <v>0.2</v>
      </c>
      <c r="EL2247" s="152">
        <v>5.55</v>
      </c>
      <c r="EM2247" s="152">
        <v>11.3</v>
      </c>
      <c r="EO2247" s="152">
        <v>2.93</v>
      </c>
      <c r="EP2247" s="152">
        <v>2.82</v>
      </c>
      <c r="EQ2247" s="152">
        <v>0.54</v>
      </c>
      <c r="FD2247" s="152">
        <v>26</v>
      </c>
      <c r="FF2247" s="152">
        <v>353</v>
      </c>
      <c r="FG2247" s="152">
        <v>20</v>
      </c>
      <c r="FJ2247" s="152">
        <v>25</v>
      </c>
      <c r="FK2247" s="152">
        <v>29</v>
      </c>
      <c r="FL2247" s="152">
        <v>99</v>
      </c>
      <c r="FM2247" s="152">
        <v>19</v>
      </c>
      <c r="FP2247" s="152">
        <v>76</v>
      </c>
      <c r="FQ2247" s="152">
        <v>938</v>
      </c>
      <c r="FR2247" s="152">
        <v>31</v>
      </c>
      <c r="FS2247" s="152">
        <v>268</v>
      </c>
      <c r="FT2247" s="152">
        <v>84</v>
      </c>
      <c r="FX2247" s="152">
        <v>1</v>
      </c>
      <c r="FY2247" s="152">
        <v>900</v>
      </c>
      <c r="FZ2247" s="152">
        <v>71</v>
      </c>
      <c r="GA2247" s="152">
        <v>140</v>
      </c>
      <c r="GB2247" s="152">
        <v>16</v>
      </c>
      <c r="GC2247" s="152">
        <v>61</v>
      </c>
      <c r="GD2247" s="152">
        <v>11</v>
      </c>
      <c r="GE2247" s="152">
        <v>3</v>
      </c>
      <c r="GF2247" s="152">
        <v>9</v>
      </c>
      <c r="GG2247" s="152">
        <v>1</v>
      </c>
      <c r="GH2247" s="152">
        <v>7</v>
      </c>
      <c r="GI2247" s="152">
        <v>1</v>
      </c>
      <c r="GJ2247" s="152">
        <v>3</v>
      </c>
      <c r="GK2247" s="152">
        <v>0.4</v>
      </c>
      <c r="GL2247" s="152">
        <v>2</v>
      </c>
      <c r="GM2247" s="152">
        <v>0.4</v>
      </c>
      <c r="GN2247" s="152">
        <v>7</v>
      </c>
      <c r="GO2247" s="152">
        <v>5</v>
      </c>
      <c r="GS2247" s="152">
        <v>7</v>
      </c>
      <c r="GT2247" s="152">
        <v>10</v>
      </c>
      <c r="GU2247" s="152">
        <v>2</v>
      </c>
    </row>
    <row r="2248" spans="1:203">
      <c r="A2248" s="151">
        <v>8345</v>
      </c>
      <c r="B2248" s="152" t="s">
        <v>2850</v>
      </c>
      <c r="C2248" s="152" t="s">
        <v>2851</v>
      </c>
      <c r="D2248" s="152" t="s">
        <v>2872</v>
      </c>
      <c r="E2248" s="152" t="s">
        <v>2873</v>
      </c>
      <c r="F2248" s="152" t="s">
        <v>10694</v>
      </c>
      <c r="H2248" s="151">
        <v>223020</v>
      </c>
      <c r="I2248" s="153" t="s">
        <v>2888</v>
      </c>
      <c r="L2248" s="153" t="s">
        <v>2936</v>
      </c>
      <c r="M2248" s="153" t="s">
        <v>3028</v>
      </c>
      <c r="O2248" s="151">
        <v>3521</v>
      </c>
      <c r="P2248" s="152">
        <v>-1.4079999999999999</v>
      </c>
      <c r="Q2248" s="152">
        <v>29.2</v>
      </c>
      <c r="R2248" s="152" t="s">
        <v>2938</v>
      </c>
      <c r="S2248" s="152" t="s">
        <v>2716</v>
      </c>
      <c r="T2248" s="152">
        <v>44.81</v>
      </c>
      <c r="U2248" s="152">
        <v>3.66</v>
      </c>
      <c r="V2248" s="152">
        <v>15.24</v>
      </c>
      <c r="X2248" s="152">
        <v>11.49</v>
      </c>
      <c r="AA2248" s="152">
        <v>4.53</v>
      </c>
      <c r="AB2248" s="152">
        <v>0.2</v>
      </c>
      <c r="AC2248" s="152">
        <v>11.44</v>
      </c>
      <c r="AD2248" s="152">
        <v>3.01</v>
      </c>
      <c r="AE2248" s="152">
        <v>2.13</v>
      </c>
      <c r="AF2248" s="152">
        <v>0.55000000000000004</v>
      </c>
      <c r="AJ2248" s="152">
        <v>1.28</v>
      </c>
      <c r="AK2248" s="156">
        <f t="shared" si="35"/>
        <v>9.2299999999999993E-2</v>
      </c>
      <c r="AL2248" s="151">
        <v>923</v>
      </c>
      <c r="AM2248" s="151">
        <v>1548</v>
      </c>
      <c r="AN2248" s="151">
        <v>2145</v>
      </c>
      <c r="AO2248" s="151">
        <v>802</v>
      </c>
      <c r="DO2248" s="154">
        <v>80.291970800000001</v>
      </c>
      <c r="ED2248" s="152">
        <v>45.94</v>
      </c>
      <c r="EE2248" s="152">
        <v>3.55</v>
      </c>
      <c r="EF2248" s="152">
        <v>15.54</v>
      </c>
      <c r="EH2248" s="152">
        <v>11.63</v>
      </c>
      <c r="EK2248" s="152">
        <v>0.2</v>
      </c>
      <c r="EL2248" s="152">
        <v>5.55</v>
      </c>
      <c r="EM2248" s="152">
        <v>11.3</v>
      </c>
      <c r="EO2248" s="152">
        <v>2.93</v>
      </c>
      <c r="EP2248" s="152">
        <v>2.82</v>
      </c>
      <c r="EQ2248" s="152">
        <v>0.54</v>
      </c>
      <c r="FD2248" s="152">
        <v>26</v>
      </c>
      <c r="FF2248" s="152">
        <v>353</v>
      </c>
      <c r="FG2248" s="152">
        <v>20</v>
      </c>
      <c r="FJ2248" s="152">
        <v>25</v>
      </c>
      <c r="FK2248" s="152">
        <v>29</v>
      </c>
      <c r="FL2248" s="152">
        <v>99</v>
      </c>
      <c r="FM2248" s="152">
        <v>19</v>
      </c>
      <c r="FP2248" s="152">
        <v>76</v>
      </c>
      <c r="FQ2248" s="152">
        <v>938</v>
      </c>
      <c r="FR2248" s="152">
        <v>31</v>
      </c>
      <c r="FS2248" s="152">
        <v>268</v>
      </c>
      <c r="FT2248" s="152">
        <v>84</v>
      </c>
      <c r="FX2248" s="152">
        <v>1</v>
      </c>
      <c r="FY2248" s="152">
        <v>900</v>
      </c>
      <c r="FZ2248" s="152">
        <v>71</v>
      </c>
      <c r="GA2248" s="152">
        <v>140</v>
      </c>
      <c r="GB2248" s="152">
        <v>16</v>
      </c>
      <c r="GC2248" s="152">
        <v>61</v>
      </c>
      <c r="GD2248" s="152">
        <v>11</v>
      </c>
      <c r="GE2248" s="152">
        <v>3</v>
      </c>
      <c r="GF2248" s="152">
        <v>9</v>
      </c>
      <c r="GG2248" s="152">
        <v>1</v>
      </c>
      <c r="GH2248" s="152">
        <v>7</v>
      </c>
      <c r="GI2248" s="152">
        <v>1</v>
      </c>
      <c r="GJ2248" s="152">
        <v>3</v>
      </c>
      <c r="GK2248" s="152">
        <v>0.4</v>
      </c>
      <c r="GL2248" s="152">
        <v>2</v>
      </c>
      <c r="GM2248" s="152">
        <v>0.4</v>
      </c>
      <c r="GN2248" s="152">
        <v>7</v>
      </c>
      <c r="GO2248" s="152">
        <v>5</v>
      </c>
      <c r="GS2248" s="152">
        <v>7</v>
      </c>
      <c r="GT2248" s="152">
        <v>10</v>
      </c>
      <c r="GU2248" s="152">
        <v>2</v>
      </c>
    </row>
    <row r="2249" spans="1:203">
      <c r="A2249" s="151">
        <v>8346</v>
      </c>
      <c r="B2249" s="152" t="s">
        <v>2850</v>
      </c>
      <c r="C2249" s="152" t="s">
        <v>2851</v>
      </c>
      <c r="D2249" s="152" t="s">
        <v>2872</v>
      </c>
      <c r="E2249" s="152" t="s">
        <v>2873</v>
      </c>
      <c r="F2249" s="152" t="s">
        <v>10695</v>
      </c>
      <c r="H2249" s="151">
        <v>223020</v>
      </c>
      <c r="I2249" s="153" t="s">
        <v>2888</v>
      </c>
      <c r="L2249" s="153" t="s">
        <v>2936</v>
      </c>
      <c r="M2249" s="153" t="s">
        <v>3004</v>
      </c>
      <c r="O2249" s="151">
        <v>3521</v>
      </c>
      <c r="P2249" s="152">
        <v>-1.4079999999999999</v>
      </c>
      <c r="Q2249" s="152">
        <v>29.2</v>
      </c>
      <c r="R2249" s="152" t="s">
        <v>2938</v>
      </c>
      <c r="S2249" s="152" t="s">
        <v>2716</v>
      </c>
      <c r="T2249" s="152">
        <v>44.73</v>
      </c>
      <c r="U2249" s="152">
        <v>3.35</v>
      </c>
      <c r="V2249" s="152">
        <v>15.37</v>
      </c>
      <c r="X2249" s="152">
        <v>11.92</v>
      </c>
      <c r="AA2249" s="152">
        <v>4.3499999999999996</v>
      </c>
      <c r="AB2249" s="152">
        <v>0.17</v>
      </c>
      <c r="AC2249" s="152">
        <v>11.56</v>
      </c>
      <c r="AD2249" s="152">
        <v>3.09</v>
      </c>
      <c r="AE2249" s="152">
        <v>2.16</v>
      </c>
      <c r="AF2249" s="152">
        <v>0.48</v>
      </c>
      <c r="AJ2249" s="152">
        <v>1.1599999999999999</v>
      </c>
      <c r="AK2249" s="156">
        <f t="shared" si="35"/>
        <v>8.2699999999999996E-2</v>
      </c>
      <c r="AL2249" s="151">
        <v>827</v>
      </c>
      <c r="AM2249" s="151">
        <v>1550</v>
      </c>
      <c r="AN2249" s="151">
        <v>2207</v>
      </c>
      <c r="AO2249" s="151">
        <v>810</v>
      </c>
      <c r="DO2249" s="154">
        <v>80.291970800000001</v>
      </c>
      <c r="ED2249" s="152">
        <v>45.94</v>
      </c>
      <c r="EE2249" s="152">
        <v>3.55</v>
      </c>
      <c r="EF2249" s="152">
        <v>15.54</v>
      </c>
      <c r="EH2249" s="152">
        <v>11.63</v>
      </c>
      <c r="EK2249" s="152">
        <v>0.2</v>
      </c>
      <c r="EL2249" s="152">
        <v>5.55</v>
      </c>
      <c r="EM2249" s="152">
        <v>11.3</v>
      </c>
      <c r="EO2249" s="152">
        <v>2.93</v>
      </c>
      <c r="EP2249" s="152">
        <v>2.82</v>
      </c>
      <c r="EQ2249" s="152">
        <v>0.54</v>
      </c>
      <c r="FD2249" s="152">
        <v>26</v>
      </c>
      <c r="FF2249" s="152">
        <v>353</v>
      </c>
      <c r="FG2249" s="152">
        <v>20</v>
      </c>
      <c r="FJ2249" s="152">
        <v>25</v>
      </c>
      <c r="FK2249" s="152">
        <v>29</v>
      </c>
      <c r="FL2249" s="152">
        <v>99</v>
      </c>
      <c r="FM2249" s="152">
        <v>19</v>
      </c>
      <c r="FP2249" s="152">
        <v>76</v>
      </c>
      <c r="FQ2249" s="152">
        <v>938</v>
      </c>
      <c r="FR2249" s="152">
        <v>31</v>
      </c>
      <c r="FS2249" s="152">
        <v>268</v>
      </c>
      <c r="FT2249" s="152">
        <v>84</v>
      </c>
      <c r="FX2249" s="152">
        <v>1</v>
      </c>
      <c r="FY2249" s="152">
        <v>900</v>
      </c>
      <c r="FZ2249" s="152">
        <v>71</v>
      </c>
      <c r="GA2249" s="152">
        <v>140</v>
      </c>
      <c r="GB2249" s="152">
        <v>16</v>
      </c>
      <c r="GC2249" s="152">
        <v>61</v>
      </c>
      <c r="GD2249" s="152">
        <v>11</v>
      </c>
      <c r="GE2249" s="152">
        <v>3</v>
      </c>
      <c r="GF2249" s="152">
        <v>9</v>
      </c>
      <c r="GG2249" s="152">
        <v>1</v>
      </c>
      <c r="GH2249" s="152">
        <v>7</v>
      </c>
      <c r="GI2249" s="152">
        <v>1</v>
      </c>
      <c r="GJ2249" s="152">
        <v>3</v>
      </c>
      <c r="GK2249" s="152">
        <v>0.4</v>
      </c>
      <c r="GL2249" s="152">
        <v>2</v>
      </c>
      <c r="GM2249" s="152">
        <v>0.4</v>
      </c>
      <c r="GN2249" s="152">
        <v>7</v>
      </c>
      <c r="GO2249" s="152">
        <v>5</v>
      </c>
      <c r="GS2249" s="152">
        <v>7</v>
      </c>
      <c r="GT2249" s="152">
        <v>10</v>
      </c>
      <c r="GU2249" s="152">
        <v>2</v>
      </c>
    </row>
    <row r="2250" spans="1:203">
      <c r="A2250" s="151">
        <v>8347</v>
      </c>
      <c r="B2250" s="152" t="s">
        <v>2850</v>
      </c>
      <c r="C2250" s="152" t="s">
        <v>2851</v>
      </c>
      <c r="D2250" s="152" t="s">
        <v>2872</v>
      </c>
      <c r="E2250" s="152" t="s">
        <v>2873</v>
      </c>
      <c r="F2250" s="152" t="s">
        <v>10696</v>
      </c>
      <c r="H2250" s="151">
        <v>223020</v>
      </c>
      <c r="I2250" s="153" t="s">
        <v>2888</v>
      </c>
      <c r="L2250" s="153" t="s">
        <v>2936</v>
      </c>
      <c r="M2250" s="153" t="s">
        <v>2996</v>
      </c>
      <c r="O2250" s="151">
        <v>3521</v>
      </c>
      <c r="P2250" s="152">
        <v>-1.4079999999999999</v>
      </c>
      <c r="Q2250" s="152">
        <v>29.2</v>
      </c>
      <c r="R2250" s="152" t="s">
        <v>2938</v>
      </c>
      <c r="S2250" s="152" t="s">
        <v>2716</v>
      </c>
      <c r="T2250" s="152">
        <v>44.63</v>
      </c>
      <c r="U2250" s="152">
        <v>3.54</v>
      </c>
      <c r="V2250" s="152">
        <v>15.52</v>
      </c>
      <c r="X2250" s="152">
        <v>11.84</v>
      </c>
      <c r="AA2250" s="152">
        <v>4.53</v>
      </c>
      <c r="AB2250" s="152">
        <v>0.22</v>
      </c>
      <c r="AC2250" s="152">
        <v>10.45</v>
      </c>
      <c r="AD2250" s="152">
        <v>3.36</v>
      </c>
      <c r="AE2250" s="152">
        <v>2.33</v>
      </c>
      <c r="AF2250" s="152">
        <v>0.55000000000000004</v>
      </c>
      <c r="AJ2250" s="152">
        <v>1.25</v>
      </c>
      <c r="AK2250" s="156">
        <f t="shared" si="35"/>
        <v>4.6199999999999998E-2</v>
      </c>
      <c r="AL2250" s="151">
        <v>462</v>
      </c>
      <c r="AM2250" s="151">
        <v>1578</v>
      </c>
      <c r="AN2250" s="151">
        <v>2325</v>
      </c>
      <c r="AO2250" s="151">
        <v>842</v>
      </c>
      <c r="DO2250" s="154">
        <v>79.646017700000002</v>
      </c>
      <c r="ED2250" s="152">
        <v>45.94</v>
      </c>
      <c r="EE2250" s="152">
        <v>3.55</v>
      </c>
      <c r="EF2250" s="152">
        <v>15.54</v>
      </c>
      <c r="EH2250" s="152">
        <v>11.63</v>
      </c>
      <c r="EK2250" s="152">
        <v>0.2</v>
      </c>
      <c r="EL2250" s="152">
        <v>5.55</v>
      </c>
      <c r="EM2250" s="152">
        <v>11.3</v>
      </c>
      <c r="EO2250" s="152">
        <v>2.93</v>
      </c>
      <c r="EP2250" s="152">
        <v>2.82</v>
      </c>
      <c r="EQ2250" s="152">
        <v>0.54</v>
      </c>
      <c r="FD2250" s="152">
        <v>26</v>
      </c>
      <c r="FF2250" s="152">
        <v>353</v>
      </c>
      <c r="FG2250" s="152">
        <v>20</v>
      </c>
      <c r="FJ2250" s="152">
        <v>25</v>
      </c>
      <c r="FK2250" s="152">
        <v>29</v>
      </c>
      <c r="FL2250" s="152">
        <v>99</v>
      </c>
      <c r="FM2250" s="152">
        <v>19</v>
      </c>
      <c r="FP2250" s="152">
        <v>76</v>
      </c>
      <c r="FQ2250" s="152">
        <v>938</v>
      </c>
      <c r="FR2250" s="152">
        <v>31</v>
      </c>
      <c r="FS2250" s="152">
        <v>268</v>
      </c>
      <c r="FT2250" s="152">
        <v>84</v>
      </c>
      <c r="FX2250" s="152">
        <v>1</v>
      </c>
      <c r="FY2250" s="152">
        <v>900</v>
      </c>
      <c r="FZ2250" s="152">
        <v>71</v>
      </c>
      <c r="GA2250" s="152">
        <v>140</v>
      </c>
      <c r="GB2250" s="152">
        <v>16</v>
      </c>
      <c r="GC2250" s="152">
        <v>61</v>
      </c>
      <c r="GD2250" s="152">
        <v>11</v>
      </c>
      <c r="GE2250" s="152">
        <v>3</v>
      </c>
      <c r="GF2250" s="152">
        <v>9</v>
      </c>
      <c r="GG2250" s="152">
        <v>1</v>
      </c>
      <c r="GH2250" s="152">
        <v>7</v>
      </c>
      <c r="GI2250" s="152">
        <v>1</v>
      </c>
      <c r="GJ2250" s="152">
        <v>3</v>
      </c>
      <c r="GK2250" s="152">
        <v>0.4</v>
      </c>
      <c r="GL2250" s="152">
        <v>2</v>
      </c>
      <c r="GM2250" s="152">
        <v>0.4</v>
      </c>
      <c r="GN2250" s="152">
        <v>7</v>
      </c>
      <c r="GO2250" s="152">
        <v>5</v>
      </c>
      <c r="GS2250" s="152">
        <v>7</v>
      </c>
      <c r="GT2250" s="152">
        <v>10</v>
      </c>
      <c r="GU2250" s="152">
        <v>2</v>
      </c>
    </row>
    <row r="2251" spans="1:203">
      <c r="A2251" s="151">
        <v>8348</v>
      </c>
      <c r="B2251" s="152" t="s">
        <v>2850</v>
      </c>
      <c r="C2251" s="152" t="s">
        <v>2851</v>
      </c>
      <c r="D2251" s="152" t="s">
        <v>2872</v>
      </c>
      <c r="E2251" s="152" t="s">
        <v>2873</v>
      </c>
      <c r="F2251" s="152" t="s">
        <v>10697</v>
      </c>
      <c r="H2251" s="151">
        <v>223020</v>
      </c>
      <c r="I2251" s="153" t="s">
        <v>2888</v>
      </c>
      <c r="L2251" s="153" t="s">
        <v>2936</v>
      </c>
      <c r="M2251" s="153" t="s">
        <v>3000</v>
      </c>
      <c r="O2251" s="151">
        <v>3521</v>
      </c>
      <c r="P2251" s="152">
        <v>-1.4079999999999999</v>
      </c>
      <c r="Q2251" s="152">
        <v>29.2</v>
      </c>
      <c r="R2251" s="152" t="s">
        <v>2938</v>
      </c>
      <c r="S2251" s="152" t="s">
        <v>2716</v>
      </c>
      <c r="T2251" s="152">
        <v>44.69</v>
      </c>
      <c r="U2251" s="152">
        <v>3.68</v>
      </c>
      <c r="V2251" s="152">
        <v>15.6</v>
      </c>
      <c r="X2251" s="152">
        <v>11.87</v>
      </c>
      <c r="AA2251" s="152">
        <v>4.2300000000000004</v>
      </c>
      <c r="AB2251" s="152">
        <v>0.16</v>
      </c>
      <c r="AC2251" s="152">
        <v>11.69</v>
      </c>
      <c r="AD2251" s="152">
        <v>3.04</v>
      </c>
      <c r="AE2251" s="152">
        <v>2.19</v>
      </c>
      <c r="AF2251" s="152">
        <v>0.47</v>
      </c>
      <c r="AJ2251" s="152">
        <v>1.29</v>
      </c>
      <c r="AK2251" s="156">
        <f t="shared" si="35"/>
        <v>0.18459999999999999</v>
      </c>
      <c r="AL2251" s="151">
        <v>1846</v>
      </c>
      <c r="AM2251" s="151">
        <v>1554</v>
      </c>
      <c r="AN2251" s="151">
        <v>2183</v>
      </c>
      <c r="AO2251" s="151">
        <v>787</v>
      </c>
      <c r="DO2251" s="154">
        <v>79.646017700000002</v>
      </c>
      <c r="ED2251" s="152">
        <v>45.94</v>
      </c>
      <c r="EE2251" s="152">
        <v>3.55</v>
      </c>
      <c r="EF2251" s="152">
        <v>15.54</v>
      </c>
      <c r="EH2251" s="152">
        <v>11.63</v>
      </c>
      <c r="EK2251" s="152">
        <v>0.2</v>
      </c>
      <c r="EL2251" s="152">
        <v>5.55</v>
      </c>
      <c r="EM2251" s="152">
        <v>11.3</v>
      </c>
      <c r="EO2251" s="152">
        <v>2.93</v>
      </c>
      <c r="EP2251" s="152">
        <v>2.82</v>
      </c>
      <c r="EQ2251" s="152">
        <v>0.54</v>
      </c>
      <c r="FD2251" s="152">
        <v>26</v>
      </c>
      <c r="FF2251" s="152">
        <v>353</v>
      </c>
      <c r="FG2251" s="152">
        <v>20</v>
      </c>
      <c r="FJ2251" s="152">
        <v>25</v>
      </c>
      <c r="FK2251" s="152">
        <v>29</v>
      </c>
      <c r="FL2251" s="152">
        <v>99</v>
      </c>
      <c r="FM2251" s="152">
        <v>19</v>
      </c>
      <c r="FP2251" s="152">
        <v>76</v>
      </c>
      <c r="FQ2251" s="152">
        <v>938</v>
      </c>
      <c r="FR2251" s="152">
        <v>31</v>
      </c>
      <c r="FS2251" s="152">
        <v>268</v>
      </c>
      <c r="FT2251" s="152">
        <v>84</v>
      </c>
      <c r="FX2251" s="152">
        <v>1</v>
      </c>
      <c r="FY2251" s="152">
        <v>900</v>
      </c>
      <c r="FZ2251" s="152">
        <v>71</v>
      </c>
      <c r="GA2251" s="152">
        <v>140</v>
      </c>
      <c r="GB2251" s="152">
        <v>16</v>
      </c>
      <c r="GC2251" s="152">
        <v>61</v>
      </c>
      <c r="GD2251" s="152">
        <v>11</v>
      </c>
      <c r="GE2251" s="152">
        <v>3</v>
      </c>
      <c r="GF2251" s="152">
        <v>9</v>
      </c>
      <c r="GG2251" s="152">
        <v>1</v>
      </c>
      <c r="GH2251" s="152">
        <v>7</v>
      </c>
      <c r="GI2251" s="152">
        <v>1</v>
      </c>
      <c r="GJ2251" s="152">
        <v>3</v>
      </c>
      <c r="GK2251" s="152">
        <v>0.4</v>
      </c>
      <c r="GL2251" s="152">
        <v>2</v>
      </c>
      <c r="GM2251" s="152">
        <v>0.4</v>
      </c>
      <c r="GN2251" s="152">
        <v>7</v>
      </c>
      <c r="GO2251" s="152">
        <v>5</v>
      </c>
      <c r="GS2251" s="152">
        <v>7</v>
      </c>
      <c r="GT2251" s="152">
        <v>10</v>
      </c>
      <c r="GU2251" s="152">
        <v>2</v>
      </c>
    </row>
    <row r="2252" spans="1:203">
      <c r="A2252" s="151">
        <v>8349</v>
      </c>
      <c r="B2252" s="152" t="s">
        <v>2850</v>
      </c>
      <c r="C2252" s="152" t="s">
        <v>2851</v>
      </c>
      <c r="D2252" s="152" t="s">
        <v>2872</v>
      </c>
      <c r="E2252" s="152" t="s">
        <v>2873</v>
      </c>
      <c r="F2252" s="152" t="s">
        <v>10698</v>
      </c>
      <c r="H2252" s="151">
        <v>223020</v>
      </c>
      <c r="I2252" s="153" t="s">
        <v>2888</v>
      </c>
      <c r="L2252" s="153" t="s">
        <v>2936</v>
      </c>
      <c r="M2252" s="153" t="s">
        <v>3177</v>
      </c>
      <c r="O2252" s="151">
        <v>3521</v>
      </c>
      <c r="P2252" s="152">
        <v>-1.4079999999999999</v>
      </c>
      <c r="Q2252" s="152">
        <v>29.2</v>
      </c>
      <c r="R2252" s="152" t="s">
        <v>2938</v>
      </c>
      <c r="S2252" s="152" t="s">
        <v>2716</v>
      </c>
      <c r="T2252" s="152">
        <v>45.8</v>
      </c>
      <c r="U2252" s="152">
        <v>3.52</v>
      </c>
      <c r="V2252" s="152">
        <v>16.04</v>
      </c>
      <c r="X2252" s="152">
        <v>11.41</v>
      </c>
      <c r="AA2252" s="152">
        <v>4.5</v>
      </c>
      <c r="AB2252" s="152">
        <v>0.21</v>
      </c>
      <c r="AC2252" s="152">
        <v>10.18</v>
      </c>
      <c r="AD2252" s="152">
        <v>2.13</v>
      </c>
      <c r="AE2252" s="152">
        <v>2.5299999999999998</v>
      </c>
      <c r="AF2252" s="152">
        <v>0.49</v>
      </c>
      <c r="AJ2252" s="152">
        <v>1.25</v>
      </c>
      <c r="AK2252" s="156">
        <f t="shared" si="35"/>
        <v>0.14599999999999999</v>
      </c>
      <c r="AL2252" s="151">
        <v>1460</v>
      </c>
      <c r="AM2252" s="151">
        <v>1500</v>
      </c>
      <c r="AN2252" s="151">
        <v>2112</v>
      </c>
      <c r="AO2252" s="151">
        <v>772</v>
      </c>
      <c r="DO2252" s="154">
        <v>80.291970800000001</v>
      </c>
      <c r="ED2252" s="152">
        <v>45.94</v>
      </c>
      <c r="EE2252" s="152">
        <v>3.55</v>
      </c>
      <c r="EF2252" s="152">
        <v>15.54</v>
      </c>
      <c r="EH2252" s="152">
        <v>11.63</v>
      </c>
      <c r="EK2252" s="152">
        <v>0.2</v>
      </c>
      <c r="EL2252" s="152">
        <v>5.55</v>
      </c>
      <c r="EM2252" s="152">
        <v>11.3</v>
      </c>
      <c r="EO2252" s="152">
        <v>2.93</v>
      </c>
      <c r="EP2252" s="152">
        <v>2.82</v>
      </c>
      <c r="EQ2252" s="152">
        <v>0.54</v>
      </c>
      <c r="FD2252" s="152">
        <v>26</v>
      </c>
      <c r="FF2252" s="152">
        <v>353</v>
      </c>
      <c r="FG2252" s="152">
        <v>20</v>
      </c>
      <c r="FJ2252" s="152">
        <v>25</v>
      </c>
      <c r="FK2252" s="152">
        <v>29</v>
      </c>
      <c r="FL2252" s="152">
        <v>99</v>
      </c>
      <c r="FM2252" s="152">
        <v>19</v>
      </c>
      <c r="FP2252" s="152">
        <v>76</v>
      </c>
      <c r="FQ2252" s="152">
        <v>938</v>
      </c>
      <c r="FR2252" s="152">
        <v>31</v>
      </c>
      <c r="FS2252" s="152">
        <v>268</v>
      </c>
      <c r="FT2252" s="152">
        <v>84</v>
      </c>
      <c r="FX2252" s="152">
        <v>1</v>
      </c>
      <c r="FY2252" s="152">
        <v>900</v>
      </c>
      <c r="FZ2252" s="152">
        <v>71</v>
      </c>
      <c r="GA2252" s="152">
        <v>140</v>
      </c>
      <c r="GB2252" s="152">
        <v>16</v>
      </c>
      <c r="GC2252" s="152">
        <v>61</v>
      </c>
      <c r="GD2252" s="152">
        <v>11</v>
      </c>
      <c r="GE2252" s="152">
        <v>3</v>
      </c>
      <c r="GF2252" s="152">
        <v>9</v>
      </c>
      <c r="GG2252" s="152">
        <v>1</v>
      </c>
      <c r="GH2252" s="152">
        <v>7</v>
      </c>
      <c r="GI2252" s="152">
        <v>1</v>
      </c>
      <c r="GJ2252" s="152">
        <v>3</v>
      </c>
      <c r="GK2252" s="152">
        <v>0.4</v>
      </c>
      <c r="GL2252" s="152">
        <v>2</v>
      </c>
      <c r="GM2252" s="152">
        <v>0.4</v>
      </c>
      <c r="GN2252" s="152">
        <v>7</v>
      </c>
      <c r="GO2252" s="152">
        <v>5</v>
      </c>
      <c r="GS2252" s="152">
        <v>7</v>
      </c>
      <c r="GT2252" s="152">
        <v>10</v>
      </c>
      <c r="GU2252" s="152">
        <v>2</v>
      </c>
    </row>
    <row r="2253" spans="1:203">
      <c r="A2253" s="151">
        <v>8350</v>
      </c>
      <c r="B2253" s="152" t="s">
        <v>2850</v>
      </c>
      <c r="C2253" s="152" t="s">
        <v>2851</v>
      </c>
      <c r="D2253" s="152" t="s">
        <v>2872</v>
      </c>
      <c r="E2253" s="152" t="s">
        <v>2873</v>
      </c>
      <c r="F2253" s="152" t="s">
        <v>10699</v>
      </c>
      <c r="H2253" s="151">
        <v>223020</v>
      </c>
      <c r="I2253" s="153" t="s">
        <v>3077</v>
      </c>
      <c r="L2253" s="153" t="s">
        <v>3078</v>
      </c>
      <c r="M2253" s="153" t="s">
        <v>3420</v>
      </c>
      <c r="O2253" s="151">
        <v>3521</v>
      </c>
      <c r="P2253" s="152">
        <v>-1.4079999999999999</v>
      </c>
      <c r="Q2253" s="152">
        <v>29.2</v>
      </c>
      <c r="R2253" s="152" t="s">
        <v>2027</v>
      </c>
      <c r="S2253" s="152" t="s">
        <v>2716</v>
      </c>
      <c r="T2253" s="152">
        <v>47.16</v>
      </c>
      <c r="U2253" s="152">
        <v>3.25</v>
      </c>
      <c r="V2253" s="152">
        <v>16.68</v>
      </c>
      <c r="X2253" s="152">
        <v>10.95</v>
      </c>
      <c r="AA2253" s="152">
        <v>3.94</v>
      </c>
      <c r="AB2253" s="152">
        <v>0.22</v>
      </c>
      <c r="AC2253" s="152">
        <v>8.81</v>
      </c>
      <c r="AD2253" s="152">
        <v>1.96</v>
      </c>
      <c r="AE2253" s="152">
        <v>3.53</v>
      </c>
      <c r="AF2253" s="152">
        <v>0.55000000000000004</v>
      </c>
      <c r="AJ2253" s="152">
        <v>1.33</v>
      </c>
      <c r="AK2253" s="156">
        <f t="shared" si="35"/>
        <v>0.1726</v>
      </c>
      <c r="AL2253" s="151">
        <v>1726</v>
      </c>
      <c r="AM2253" s="151">
        <v>2129</v>
      </c>
      <c r="AN2253" s="151">
        <v>1953</v>
      </c>
      <c r="AO2253" s="151">
        <v>953</v>
      </c>
      <c r="DO2253" s="154">
        <v>76.92307692</v>
      </c>
      <c r="ED2253" s="152">
        <v>46.3</v>
      </c>
      <c r="EE2253" s="152">
        <v>3.7</v>
      </c>
      <c r="EF2253" s="152">
        <v>16.079999999999998</v>
      </c>
      <c r="EH2253" s="152">
        <v>11.82</v>
      </c>
      <c r="EK2253" s="152">
        <v>0.2</v>
      </c>
      <c r="EL2253" s="152">
        <v>4.99</v>
      </c>
      <c r="EM2253" s="152">
        <v>10.26</v>
      </c>
      <c r="EO2253" s="152">
        <v>2.81</v>
      </c>
      <c r="EP2253" s="152">
        <v>3.24</v>
      </c>
      <c r="EQ2253" s="152">
        <v>0.61</v>
      </c>
      <c r="FD2253" s="152">
        <v>21</v>
      </c>
      <c r="FF2253" s="152">
        <v>341</v>
      </c>
      <c r="FG2253" s="152">
        <v>19</v>
      </c>
      <c r="FJ2253" s="152">
        <v>22</v>
      </c>
      <c r="FK2253" s="152">
        <v>28</v>
      </c>
      <c r="FL2253" s="152">
        <v>103</v>
      </c>
      <c r="FM2253" s="152">
        <v>20</v>
      </c>
      <c r="FP2253" s="152">
        <v>87</v>
      </c>
      <c r="FQ2253" s="152">
        <v>1026</v>
      </c>
      <c r="FR2253" s="152">
        <v>31</v>
      </c>
      <c r="FS2253" s="152">
        <v>287</v>
      </c>
      <c r="FT2253" s="152">
        <v>98</v>
      </c>
      <c r="FX2253" s="152">
        <v>1</v>
      </c>
      <c r="FY2253" s="152">
        <v>1034</v>
      </c>
      <c r="FZ2253" s="152">
        <v>81</v>
      </c>
      <c r="GA2253" s="152">
        <v>157</v>
      </c>
      <c r="GB2253" s="152">
        <v>18</v>
      </c>
      <c r="GC2253" s="152">
        <v>66</v>
      </c>
      <c r="GD2253" s="152">
        <v>11</v>
      </c>
      <c r="GE2253" s="152">
        <v>3</v>
      </c>
      <c r="GF2253" s="152">
        <v>9</v>
      </c>
      <c r="GG2253" s="152">
        <v>1</v>
      </c>
      <c r="GH2253" s="152">
        <v>7</v>
      </c>
      <c r="GI2253" s="152">
        <v>1</v>
      </c>
      <c r="GJ2253" s="152">
        <v>3</v>
      </c>
      <c r="GK2253" s="152">
        <v>0.4</v>
      </c>
      <c r="GL2253" s="152">
        <v>3</v>
      </c>
      <c r="GM2253" s="152">
        <v>0.4</v>
      </c>
      <c r="GN2253" s="152">
        <v>7</v>
      </c>
      <c r="GO2253" s="152">
        <v>6</v>
      </c>
      <c r="GS2253" s="152">
        <v>7</v>
      </c>
      <c r="GT2253" s="152">
        <v>12</v>
      </c>
      <c r="GU2253" s="152">
        <v>2</v>
      </c>
    </row>
    <row r="2254" spans="1:203">
      <c r="A2254" s="151">
        <v>8351</v>
      </c>
      <c r="B2254" s="152" t="s">
        <v>2850</v>
      </c>
      <c r="C2254" s="152" t="s">
        <v>2851</v>
      </c>
      <c r="D2254" s="152" t="s">
        <v>2872</v>
      </c>
      <c r="E2254" s="152" t="s">
        <v>2873</v>
      </c>
      <c r="F2254" s="152" t="s">
        <v>10700</v>
      </c>
      <c r="H2254" s="151">
        <v>223020</v>
      </c>
      <c r="I2254" s="153" t="s">
        <v>3077</v>
      </c>
      <c r="L2254" s="153" t="s">
        <v>3078</v>
      </c>
      <c r="M2254" s="153" t="s">
        <v>3265</v>
      </c>
      <c r="O2254" s="151">
        <v>3521</v>
      </c>
      <c r="P2254" s="152">
        <v>-1.4079999999999999</v>
      </c>
      <c r="Q2254" s="152">
        <v>29.2</v>
      </c>
      <c r="R2254" s="152" t="s">
        <v>2027</v>
      </c>
      <c r="S2254" s="152" t="s">
        <v>2716</v>
      </c>
      <c r="T2254" s="152">
        <v>46.31</v>
      </c>
      <c r="U2254" s="152">
        <v>3.62</v>
      </c>
      <c r="V2254" s="152">
        <v>16.18</v>
      </c>
      <c r="X2254" s="152">
        <v>10.199999999999999</v>
      </c>
      <c r="AA2254" s="152">
        <v>4.2300000000000004</v>
      </c>
      <c r="AB2254" s="152">
        <v>0.21</v>
      </c>
      <c r="AC2254" s="152">
        <v>11.7</v>
      </c>
      <c r="AD2254" s="152">
        <v>3.13</v>
      </c>
      <c r="AE2254" s="152">
        <v>1.88</v>
      </c>
      <c r="AF2254" s="152">
        <v>0.47</v>
      </c>
      <c r="AJ2254" s="152">
        <v>0.89</v>
      </c>
      <c r="AK2254" s="156">
        <f t="shared" si="35"/>
        <v>4.0899999999999999E-2</v>
      </c>
      <c r="AL2254" s="151">
        <v>409</v>
      </c>
      <c r="AM2254" s="151">
        <v>2147</v>
      </c>
      <c r="AN2254" s="151">
        <v>1518</v>
      </c>
      <c r="AO2254" s="151">
        <v>982</v>
      </c>
      <c r="DO2254" s="154">
        <v>76.92307692</v>
      </c>
      <c r="ED2254" s="152">
        <v>46.3</v>
      </c>
      <c r="EE2254" s="152">
        <v>3.7</v>
      </c>
      <c r="EF2254" s="152">
        <v>16.079999999999998</v>
      </c>
      <c r="EH2254" s="152">
        <v>11.82</v>
      </c>
      <c r="EK2254" s="152">
        <v>0.2</v>
      </c>
      <c r="EL2254" s="152">
        <v>4.99</v>
      </c>
      <c r="EM2254" s="152">
        <v>10.26</v>
      </c>
      <c r="EO2254" s="152">
        <v>2.81</v>
      </c>
      <c r="EP2254" s="152">
        <v>3.24</v>
      </c>
      <c r="EQ2254" s="152">
        <v>0.61</v>
      </c>
      <c r="FD2254" s="152">
        <v>21</v>
      </c>
      <c r="FF2254" s="152">
        <v>341</v>
      </c>
      <c r="FG2254" s="152">
        <v>19</v>
      </c>
      <c r="FJ2254" s="152">
        <v>22</v>
      </c>
      <c r="FK2254" s="152">
        <v>28</v>
      </c>
      <c r="FL2254" s="152">
        <v>103</v>
      </c>
      <c r="FM2254" s="152">
        <v>20</v>
      </c>
      <c r="FP2254" s="152">
        <v>87</v>
      </c>
      <c r="FQ2254" s="152">
        <v>1026</v>
      </c>
      <c r="FR2254" s="152">
        <v>31</v>
      </c>
      <c r="FS2254" s="152">
        <v>287</v>
      </c>
      <c r="FT2254" s="152">
        <v>98</v>
      </c>
      <c r="FX2254" s="152">
        <v>1</v>
      </c>
      <c r="FY2254" s="152">
        <v>1034</v>
      </c>
      <c r="FZ2254" s="152">
        <v>81</v>
      </c>
      <c r="GA2254" s="152">
        <v>157</v>
      </c>
      <c r="GB2254" s="152">
        <v>18</v>
      </c>
      <c r="GC2254" s="152">
        <v>66</v>
      </c>
      <c r="GD2254" s="152">
        <v>11</v>
      </c>
      <c r="GE2254" s="152">
        <v>3</v>
      </c>
      <c r="GF2254" s="152">
        <v>9</v>
      </c>
      <c r="GG2254" s="152">
        <v>1</v>
      </c>
      <c r="GH2254" s="152">
        <v>7</v>
      </c>
      <c r="GI2254" s="152">
        <v>1</v>
      </c>
      <c r="GJ2254" s="152">
        <v>3</v>
      </c>
      <c r="GK2254" s="152">
        <v>0.4</v>
      </c>
      <c r="GL2254" s="152">
        <v>3</v>
      </c>
      <c r="GM2254" s="152">
        <v>0.4</v>
      </c>
      <c r="GN2254" s="152">
        <v>7</v>
      </c>
      <c r="GO2254" s="152">
        <v>6</v>
      </c>
      <c r="GS2254" s="152">
        <v>7</v>
      </c>
      <c r="GT2254" s="152">
        <v>12</v>
      </c>
      <c r="GU2254" s="152">
        <v>2</v>
      </c>
    </row>
    <row r="2255" spans="1:203">
      <c r="A2255" s="151">
        <v>8352</v>
      </c>
      <c r="B2255" s="152" t="s">
        <v>2850</v>
      </c>
      <c r="C2255" s="152" t="s">
        <v>2851</v>
      </c>
      <c r="D2255" s="152" t="s">
        <v>2872</v>
      </c>
      <c r="E2255" s="152" t="s">
        <v>2873</v>
      </c>
      <c r="F2255" s="152" t="s">
        <v>10701</v>
      </c>
      <c r="H2255" s="151">
        <v>223020</v>
      </c>
      <c r="I2255" s="153" t="s">
        <v>3077</v>
      </c>
      <c r="L2255" s="153" t="s">
        <v>3078</v>
      </c>
      <c r="M2255" s="153" t="s">
        <v>3165</v>
      </c>
      <c r="O2255" s="151">
        <v>3521</v>
      </c>
      <c r="P2255" s="152">
        <v>-1.4079999999999999</v>
      </c>
      <c r="Q2255" s="152">
        <v>29.2</v>
      </c>
      <c r="R2255" s="152" t="s">
        <v>2027</v>
      </c>
      <c r="S2255" s="152" t="s">
        <v>2716</v>
      </c>
      <c r="T2255" s="152">
        <v>45.7</v>
      </c>
      <c r="U2255" s="152">
        <v>3.42</v>
      </c>
      <c r="V2255" s="152">
        <v>15.9</v>
      </c>
      <c r="X2255" s="152">
        <v>11.59</v>
      </c>
      <c r="AA2255" s="152">
        <v>4.17</v>
      </c>
      <c r="AB2255" s="152">
        <v>0.24</v>
      </c>
      <c r="AC2255" s="152">
        <v>9.9600000000000009</v>
      </c>
      <c r="AD2255" s="152">
        <v>2.92</v>
      </c>
      <c r="AE2255" s="152">
        <v>2.65</v>
      </c>
      <c r="AF2255" s="152">
        <v>0.56000000000000005</v>
      </c>
      <c r="AJ2255" s="152">
        <v>1.05</v>
      </c>
      <c r="AK2255" s="156">
        <f t="shared" si="35"/>
        <v>0.17299999999999999</v>
      </c>
      <c r="AL2255" s="151">
        <v>1730</v>
      </c>
      <c r="AM2255" s="151">
        <v>1800</v>
      </c>
      <c r="AN2255" s="151">
        <v>1271</v>
      </c>
      <c r="AO2255" s="151">
        <v>848</v>
      </c>
      <c r="DO2255" s="154">
        <v>78.986587180000001</v>
      </c>
      <c r="ED2255" s="152">
        <v>46.3</v>
      </c>
      <c r="EE2255" s="152">
        <v>3.7</v>
      </c>
      <c r="EF2255" s="152">
        <v>16.079999999999998</v>
      </c>
      <c r="EH2255" s="152">
        <v>11.82</v>
      </c>
      <c r="EK2255" s="152">
        <v>0.2</v>
      </c>
      <c r="EL2255" s="152">
        <v>4.99</v>
      </c>
      <c r="EM2255" s="152">
        <v>10.26</v>
      </c>
      <c r="EO2255" s="152">
        <v>2.81</v>
      </c>
      <c r="EP2255" s="152">
        <v>3.24</v>
      </c>
      <c r="EQ2255" s="152">
        <v>0.61</v>
      </c>
      <c r="FD2255" s="152">
        <v>21</v>
      </c>
      <c r="FF2255" s="152">
        <v>341</v>
      </c>
      <c r="FG2255" s="152">
        <v>19</v>
      </c>
      <c r="FJ2255" s="152">
        <v>22</v>
      </c>
      <c r="FK2255" s="152">
        <v>28</v>
      </c>
      <c r="FL2255" s="152">
        <v>103</v>
      </c>
      <c r="FM2255" s="152">
        <v>20</v>
      </c>
      <c r="FP2255" s="152">
        <v>87</v>
      </c>
      <c r="FQ2255" s="152">
        <v>1026</v>
      </c>
      <c r="FR2255" s="152">
        <v>31</v>
      </c>
      <c r="FS2255" s="152">
        <v>287</v>
      </c>
      <c r="FT2255" s="152">
        <v>98</v>
      </c>
      <c r="FX2255" s="152">
        <v>1</v>
      </c>
      <c r="FY2255" s="152">
        <v>1034</v>
      </c>
      <c r="FZ2255" s="152">
        <v>81</v>
      </c>
      <c r="GA2255" s="152">
        <v>157</v>
      </c>
      <c r="GB2255" s="152">
        <v>18</v>
      </c>
      <c r="GC2255" s="152">
        <v>66</v>
      </c>
      <c r="GD2255" s="152">
        <v>11</v>
      </c>
      <c r="GE2255" s="152">
        <v>3</v>
      </c>
      <c r="GF2255" s="152">
        <v>9</v>
      </c>
      <c r="GG2255" s="152">
        <v>1</v>
      </c>
      <c r="GH2255" s="152">
        <v>7</v>
      </c>
      <c r="GI2255" s="152">
        <v>1</v>
      </c>
      <c r="GJ2255" s="152">
        <v>3</v>
      </c>
      <c r="GK2255" s="152">
        <v>0.4</v>
      </c>
      <c r="GL2255" s="152">
        <v>3</v>
      </c>
      <c r="GM2255" s="152">
        <v>0.4</v>
      </c>
      <c r="GN2255" s="152">
        <v>7</v>
      </c>
      <c r="GO2255" s="152">
        <v>6</v>
      </c>
      <c r="GS2255" s="152">
        <v>7</v>
      </c>
      <c r="GT2255" s="152">
        <v>12</v>
      </c>
      <c r="GU2255" s="152">
        <v>2</v>
      </c>
    </row>
    <row r="2256" spans="1:203">
      <c r="A2256" s="151">
        <v>8353</v>
      </c>
      <c r="B2256" s="152" t="s">
        <v>2850</v>
      </c>
      <c r="C2256" s="152" t="s">
        <v>2851</v>
      </c>
      <c r="D2256" s="152" t="s">
        <v>2872</v>
      </c>
      <c r="E2256" s="152" t="s">
        <v>2873</v>
      </c>
      <c r="F2256" s="152" t="s">
        <v>10702</v>
      </c>
      <c r="H2256" s="151">
        <v>223020</v>
      </c>
      <c r="I2256" s="153" t="s">
        <v>3077</v>
      </c>
      <c r="L2256" s="153" t="s">
        <v>3078</v>
      </c>
      <c r="M2256" s="153" t="s">
        <v>3321</v>
      </c>
      <c r="O2256" s="151">
        <v>3521</v>
      </c>
      <c r="P2256" s="152">
        <v>-1.4079999999999999</v>
      </c>
      <c r="Q2256" s="152">
        <v>29.2</v>
      </c>
      <c r="R2256" s="152" t="s">
        <v>2027</v>
      </c>
      <c r="S2256" s="152" t="s">
        <v>2716</v>
      </c>
      <c r="T2256" s="152">
        <v>46.61</v>
      </c>
      <c r="U2256" s="152">
        <v>3.54</v>
      </c>
      <c r="V2256" s="152">
        <v>16.88</v>
      </c>
      <c r="X2256" s="152">
        <v>11.48</v>
      </c>
      <c r="AA2256" s="152">
        <v>4.07</v>
      </c>
      <c r="AB2256" s="152">
        <v>0.23</v>
      </c>
      <c r="AC2256" s="152">
        <v>9.25</v>
      </c>
      <c r="AD2256" s="152">
        <v>2.59</v>
      </c>
      <c r="AE2256" s="152">
        <v>2.8</v>
      </c>
      <c r="AF2256" s="152">
        <v>0.52</v>
      </c>
      <c r="AJ2256" s="152">
        <v>1.05</v>
      </c>
      <c r="AK2256" s="156">
        <f t="shared" si="35"/>
        <v>3.4700000000000002E-2</v>
      </c>
      <c r="AL2256" s="151">
        <v>347</v>
      </c>
      <c r="AM2256" s="151">
        <v>1823</v>
      </c>
      <c r="AN2256" s="151">
        <v>1868</v>
      </c>
      <c r="AO2256" s="151">
        <v>821</v>
      </c>
      <c r="DO2256" s="154">
        <v>78.313253009999997</v>
      </c>
      <c r="ED2256" s="152">
        <v>46.3</v>
      </c>
      <c r="EE2256" s="152">
        <v>3.7</v>
      </c>
      <c r="EF2256" s="152">
        <v>16.079999999999998</v>
      </c>
      <c r="EH2256" s="152">
        <v>11.82</v>
      </c>
      <c r="EK2256" s="152">
        <v>0.2</v>
      </c>
      <c r="EL2256" s="152">
        <v>4.99</v>
      </c>
      <c r="EM2256" s="152">
        <v>10.26</v>
      </c>
      <c r="EO2256" s="152">
        <v>2.81</v>
      </c>
      <c r="EP2256" s="152">
        <v>3.24</v>
      </c>
      <c r="EQ2256" s="152">
        <v>0.61</v>
      </c>
      <c r="FD2256" s="152">
        <v>21</v>
      </c>
      <c r="FF2256" s="152">
        <v>341</v>
      </c>
      <c r="FG2256" s="152">
        <v>19</v>
      </c>
      <c r="FJ2256" s="152">
        <v>22</v>
      </c>
      <c r="FK2256" s="152">
        <v>28</v>
      </c>
      <c r="FL2256" s="152">
        <v>103</v>
      </c>
      <c r="FM2256" s="152">
        <v>20</v>
      </c>
      <c r="FP2256" s="152">
        <v>87</v>
      </c>
      <c r="FQ2256" s="152">
        <v>1026</v>
      </c>
      <c r="FR2256" s="152">
        <v>31</v>
      </c>
      <c r="FS2256" s="152">
        <v>287</v>
      </c>
      <c r="FT2256" s="152">
        <v>98</v>
      </c>
      <c r="FX2256" s="152">
        <v>1</v>
      </c>
      <c r="FY2256" s="152">
        <v>1034</v>
      </c>
      <c r="FZ2256" s="152">
        <v>81</v>
      </c>
      <c r="GA2256" s="152">
        <v>157</v>
      </c>
      <c r="GB2256" s="152">
        <v>18</v>
      </c>
      <c r="GC2256" s="152">
        <v>66</v>
      </c>
      <c r="GD2256" s="152">
        <v>11</v>
      </c>
      <c r="GE2256" s="152">
        <v>3</v>
      </c>
      <c r="GF2256" s="152">
        <v>9</v>
      </c>
      <c r="GG2256" s="152">
        <v>1</v>
      </c>
      <c r="GH2256" s="152">
        <v>7</v>
      </c>
      <c r="GI2256" s="152">
        <v>1</v>
      </c>
      <c r="GJ2256" s="152">
        <v>3</v>
      </c>
      <c r="GK2256" s="152">
        <v>0.4</v>
      </c>
      <c r="GL2256" s="152">
        <v>3</v>
      </c>
      <c r="GM2256" s="152">
        <v>0.4</v>
      </c>
      <c r="GN2256" s="152">
        <v>7</v>
      </c>
      <c r="GO2256" s="152">
        <v>6</v>
      </c>
      <c r="GS2256" s="152">
        <v>7</v>
      </c>
      <c r="GT2256" s="152">
        <v>12</v>
      </c>
      <c r="GU2256" s="152">
        <v>2</v>
      </c>
    </row>
    <row r="2257" spans="1:203">
      <c r="A2257" s="151">
        <v>8354</v>
      </c>
      <c r="B2257" s="152" t="s">
        <v>2850</v>
      </c>
      <c r="C2257" s="152" t="s">
        <v>2851</v>
      </c>
      <c r="D2257" s="152" t="s">
        <v>2872</v>
      </c>
      <c r="E2257" s="152" t="s">
        <v>2873</v>
      </c>
      <c r="F2257" s="152" t="s">
        <v>10703</v>
      </c>
      <c r="H2257" s="151">
        <v>223020</v>
      </c>
      <c r="I2257" s="153" t="s">
        <v>3077</v>
      </c>
      <c r="L2257" s="153" t="s">
        <v>3078</v>
      </c>
      <c r="M2257" s="153" t="s">
        <v>3156</v>
      </c>
      <c r="O2257" s="151">
        <v>3521</v>
      </c>
      <c r="P2257" s="152">
        <v>-1.4079999999999999</v>
      </c>
      <c r="Q2257" s="152">
        <v>29.2</v>
      </c>
      <c r="R2257" s="152" t="s">
        <v>2027</v>
      </c>
      <c r="S2257" s="152" t="s">
        <v>2716</v>
      </c>
      <c r="T2257" s="152">
        <v>45.66</v>
      </c>
      <c r="U2257" s="152">
        <v>3.44</v>
      </c>
      <c r="V2257" s="152">
        <v>16.399999999999999</v>
      </c>
      <c r="X2257" s="152">
        <v>10.36</v>
      </c>
      <c r="AA2257" s="152">
        <v>4.2</v>
      </c>
      <c r="AB2257" s="152">
        <v>0.21</v>
      </c>
      <c r="AC2257" s="152">
        <v>12.85</v>
      </c>
      <c r="AD2257" s="152">
        <v>2.57</v>
      </c>
      <c r="AE2257" s="152">
        <v>1.99</v>
      </c>
      <c r="AF2257" s="152">
        <v>0.33</v>
      </c>
      <c r="AJ2257" s="152">
        <v>0.62</v>
      </c>
      <c r="AK2257" s="156">
        <f t="shared" si="35"/>
        <v>3.7400000000000003E-2</v>
      </c>
      <c r="AL2257" s="151">
        <v>374</v>
      </c>
      <c r="AM2257" s="151">
        <v>1506</v>
      </c>
      <c r="AN2257" s="151">
        <v>1813</v>
      </c>
      <c r="AO2257" s="151">
        <v>870</v>
      </c>
      <c r="DO2257" s="154">
        <v>78.313253009999997</v>
      </c>
      <c r="ED2257" s="152">
        <v>46.3</v>
      </c>
      <c r="EE2257" s="152">
        <v>3.7</v>
      </c>
      <c r="EF2257" s="152">
        <v>16.079999999999998</v>
      </c>
      <c r="EH2257" s="152">
        <v>11.82</v>
      </c>
      <c r="EK2257" s="152">
        <v>0.2</v>
      </c>
      <c r="EL2257" s="152">
        <v>4.99</v>
      </c>
      <c r="EM2257" s="152">
        <v>10.26</v>
      </c>
      <c r="EO2257" s="152">
        <v>2.81</v>
      </c>
      <c r="EP2257" s="152">
        <v>3.24</v>
      </c>
      <c r="EQ2257" s="152">
        <v>0.61</v>
      </c>
      <c r="FD2257" s="152">
        <v>21</v>
      </c>
      <c r="FF2257" s="152">
        <v>341</v>
      </c>
      <c r="FG2257" s="152">
        <v>19</v>
      </c>
      <c r="FJ2257" s="152">
        <v>22</v>
      </c>
      <c r="FK2257" s="152">
        <v>28</v>
      </c>
      <c r="FL2257" s="152">
        <v>103</v>
      </c>
      <c r="FM2257" s="152">
        <v>20</v>
      </c>
      <c r="FP2257" s="152">
        <v>87</v>
      </c>
      <c r="FQ2257" s="152">
        <v>1026</v>
      </c>
      <c r="FR2257" s="152">
        <v>31</v>
      </c>
      <c r="FS2257" s="152">
        <v>287</v>
      </c>
      <c r="FT2257" s="152">
        <v>98</v>
      </c>
      <c r="FX2257" s="152">
        <v>1</v>
      </c>
      <c r="FY2257" s="152">
        <v>1034</v>
      </c>
      <c r="FZ2257" s="152">
        <v>81</v>
      </c>
      <c r="GA2257" s="152">
        <v>157</v>
      </c>
      <c r="GB2257" s="152">
        <v>18</v>
      </c>
      <c r="GC2257" s="152">
        <v>66</v>
      </c>
      <c r="GD2257" s="152">
        <v>11</v>
      </c>
      <c r="GE2257" s="152">
        <v>3</v>
      </c>
      <c r="GF2257" s="152">
        <v>9</v>
      </c>
      <c r="GG2257" s="152">
        <v>1</v>
      </c>
      <c r="GH2257" s="152">
        <v>7</v>
      </c>
      <c r="GI2257" s="152">
        <v>1</v>
      </c>
      <c r="GJ2257" s="152">
        <v>3</v>
      </c>
      <c r="GK2257" s="152">
        <v>0.4</v>
      </c>
      <c r="GL2257" s="152">
        <v>3</v>
      </c>
      <c r="GM2257" s="152">
        <v>0.4</v>
      </c>
      <c r="GN2257" s="152">
        <v>7</v>
      </c>
      <c r="GO2257" s="152">
        <v>6</v>
      </c>
      <c r="GS2257" s="152">
        <v>7</v>
      </c>
      <c r="GT2257" s="152">
        <v>12</v>
      </c>
      <c r="GU2257" s="152">
        <v>2</v>
      </c>
    </row>
    <row r="2258" spans="1:203">
      <c r="A2258" s="151">
        <v>8355</v>
      </c>
      <c r="B2258" s="152" t="s">
        <v>2850</v>
      </c>
      <c r="C2258" s="152" t="s">
        <v>2851</v>
      </c>
      <c r="D2258" s="152" t="s">
        <v>2872</v>
      </c>
      <c r="E2258" s="152" t="s">
        <v>2873</v>
      </c>
      <c r="F2258" s="152" t="s">
        <v>10704</v>
      </c>
      <c r="H2258" s="151">
        <v>223020</v>
      </c>
      <c r="I2258" s="153" t="s">
        <v>3077</v>
      </c>
      <c r="L2258" s="153" t="s">
        <v>3078</v>
      </c>
      <c r="M2258" s="153" t="s">
        <v>3079</v>
      </c>
      <c r="O2258" s="151">
        <v>3521</v>
      </c>
      <c r="P2258" s="152">
        <v>-1.4079999999999999</v>
      </c>
      <c r="Q2258" s="152">
        <v>29.2</v>
      </c>
      <c r="R2258" s="152" t="s">
        <v>2027</v>
      </c>
      <c r="S2258" s="152" t="s">
        <v>2716</v>
      </c>
      <c r="T2258" s="152">
        <v>45.28</v>
      </c>
      <c r="U2258" s="152">
        <v>3.48</v>
      </c>
      <c r="V2258" s="152">
        <v>15.75</v>
      </c>
      <c r="X2258" s="152">
        <v>11.48</v>
      </c>
      <c r="AA2258" s="152">
        <v>4.38</v>
      </c>
      <c r="AB2258" s="152">
        <v>0.23</v>
      </c>
      <c r="AC2258" s="152">
        <v>9.7799999999999994</v>
      </c>
      <c r="AD2258" s="152">
        <v>3.22</v>
      </c>
      <c r="AE2258" s="152">
        <v>2.78</v>
      </c>
      <c r="AF2258" s="152">
        <v>0.48</v>
      </c>
      <c r="AJ2258" s="152">
        <v>0.98</v>
      </c>
      <c r="AK2258" s="156">
        <f t="shared" si="35"/>
        <v>0.16900000000000001</v>
      </c>
      <c r="AL2258" s="151">
        <v>1690</v>
      </c>
      <c r="AM2258" s="151">
        <v>1755</v>
      </c>
      <c r="AN2258" s="151">
        <v>1514</v>
      </c>
      <c r="AO2258" s="151">
        <v>742</v>
      </c>
      <c r="DO2258" s="154">
        <v>80.291970800000001</v>
      </c>
      <c r="ED2258" s="152">
        <v>46.3</v>
      </c>
      <c r="EE2258" s="152">
        <v>3.7</v>
      </c>
      <c r="EF2258" s="152">
        <v>16.079999999999998</v>
      </c>
      <c r="EH2258" s="152">
        <v>11.82</v>
      </c>
      <c r="EK2258" s="152">
        <v>0.2</v>
      </c>
      <c r="EL2258" s="152">
        <v>4.99</v>
      </c>
      <c r="EM2258" s="152">
        <v>10.26</v>
      </c>
      <c r="EO2258" s="152">
        <v>2.81</v>
      </c>
      <c r="EP2258" s="152">
        <v>3.24</v>
      </c>
      <c r="EQ2258" s="152">
        <v>0.61</v>
      </c>
      <c r="FD2258" s="152">
        <v>21</v>
      </c>
      <c r="FF2258" s="152">
        <v>341</v>
      </c>
      <c r="FG2258" s="152">
        <v>19</v>
      </c>
      <c r="FJ2258" s="152">
        <v>22</v>
      </c>
      <c r="FK2258" s="152">
        <v>28</v>
      </c>
      <c r="FL2258" s="152">
        <v>103</v>
      </c>
      <c r="FM2258" s="152">
        <v>20</v>
      </c>
      <c r="FP2258" s="152">
        <v>87</v>
      </c>
      <c r="FQ2258" s="152">
        <v>1026</v>
      </c>
      <c r="FR2258" s="152">
        <v>31</v>
      </c>
      <c r="FS2258" s="152">
        <v>287</v>
      </c>
      <c r="FT2258" s="152">
        <v>98</v>
      </c>
      <c r="FX2258" s="152">
        <v>1</v>
      </c>
      <c r="FY2258" s="152">
        <v>1034</v>
      </c>
      <c r="FZ2258" s="152">
        <v>81</v>
      </c>
      <c r="GA2258" s="152">
        <v>157</v>
      </c>
      <c r="GB2258" s="152">
        <v>18</v>
      </c>
      <c r="GC2258" s="152">
        <v>66</v>
      </c>
      <c r="GD2258" s="152">
        <v>11</v>
      </c>
      <c r="GE2258" s="152">
        <v>3</v>
      </c>
      <c r="GF2258" s="152">
        <v>9</v>
      </c>
      <c r="GG2258" s="152">
        <v>1</v>
      </c>
      <c r="GH2258" s="152">
        <v>7</v>
      </c>
      <c r="GI2258" s="152">
        <v>1</v>
      </c>
      <c r="GJ2258" s="152">
        <v>3</v>
      </c>
      <c r="GK2258" s="152">
        <v>0.4</v>
      </c>
      <c r="GL2258" s="152">
        <v>3</v>
      </c>
      <c r="GM2258" s="152">
        <v>0.4</v>
      </c>
      <c r="GN2258" s="152">
        <v>7</v>
      </c>
      <c r="GO2258" s="152">
        <v>6</v>
      </c>
      <c r="GS2258" s="152">
        <v>7</v>
      </c>
      <c r="GT2258" s="152">
        <v>12</v>
      </c>
      <c r="GU2258" s="152">
        <v>2</v>
      </c>
    </row>
    <row r="2259" spans="1:203">
      <c r="A2259" s="151">
        <v>8356</v>
      </c>
      <c r="B2259" s="152" t="s">
        <v>2850</v>
      </c>
      <c r="C2259" s="152" t="s">
        <v>2851</v>
      </c>
      <c r="D2259" s="152" t="s">
        <v>2872</v>
      </c>
      <c r="E2259" s="152" t="s">
        <v>2873</v>
      </c>
      <c r="F2259" s="152" t="s">
        <v>10705</v>
      </c>
      <c r="H2259" s="151">
        <v>223020</v>
      </c>
      <c r="I2259" s="153" t="s">
        <v>3077</v>
      </c>
      <c r="L2259" s="153" t="s">
        <v>3078</v>
      </c>
      <c r="M2259" s="153" t="s">
        <v>3253</v>
      </c>
      <c r="O2259" s="151">
        <v>3521</v>
      </c>
      <c r="P2259" s="152">
        <v>-1.4079999999999999</v>
      </c>
      <c r="Q2259" s="152">
        <v>29.2</v>
      </c>
      <c r="R2259" s="152" t="s">
        <v>2027</v>
      </c>
      <c r="S2259" s="152" t="s">
        <v>2716</v>
      </c>
      <c r="T2259" s="152">
        <v>46.17</v>
      </c>
      <c r="U2259" s="152">
        <v>4.2699999999999996</v>
      </c>
      <c r="V2259" s="152">
        <v>16.739999999999998</v>
      </c>
      <c r="X2259" s="152">
        <v>10.38</v>
      </c>
      <c r="AA2259" s="152">
        <v>3.22</v>
      </c>
      <c r="AB2259" s="152">
        <v>0.26</v>
      </c>
      <c r="AC2259" s="152">
        <v>10.83</v>
      </c>
      <c r="AD2259" s="152">
        <v>2.58</v>
      </c>
      <c r="AE2259" s="152">
        <v>2.73</v>
      </c>
      <c r="AF2259" s="152">
        <v>0.37</v>
      </c>
      <c r="AJ2259" s="152">
        <v>1.43</v>
      </c>
      <c r="AK2259" s="156">
        <f t="shared" si="35"/>
        <v>0.1163</v>
      </c>
      <c r="AL2259" s="151">
        <v>1163</v>
      </c>
      <c r="AM2259" s="151">
        <v>1922</v>
      </c>
      <c r="AN2259" s="151">
        <v>2057</v>
      </c>
      <c r="AO2259" s="151">
        <v>922</v>
      </c>
      <c r="DO2259" s="154">
        <v>77.625570780000004</v>
      </c>
      <c r="ED2259" s="152">
        <v>46.3</v>
      </c>
      <c r="EE2259" s="152">
        <v>3.7</v>
      </c>
      <c r="EF2259" s="152">
        <v>16.079999999999998</v>
      </c>
      <c r="EH2259" s="152">
        <v>11.82</v>
      </c>
      <c r="EK2259" s="152">
        <v>0.2</v>
      </c>
      <c r="EL2259" s="152">
        <v>4.99</v>
      </c>
      <c r="EM2259" s="152">
        <v>10.26</v>
      </c>
      <c r="EO2259" s="152">
        <v>2.81</v>
      </c>
      <c r="EP2259" s="152">
        <v>3.24</v>
      </c>
      <c r="EQ2259" s="152">
        <v>0.61</v>
      </c>
      <c r="FD2259" s="152">
        <v>21</v>
      </c>
      <c r="FF2259" s="152">
        <v>341</v>
      </c>
      <c r="FG2259" s="152">
        <v>19</v>
      </c>
      <c r="FJ2259" s="152">
        <v>22</v>
      </c>
      <c r="FK2259" s="152">
        <v>28</v>
      </c>
      <c r="FL2259" s="152">
        <v>103</v>
      </c>
      <c r="FM2259" s="152">
        <v>20</v>
      </c>
      <c r="FP2259" s="152">
        <v>87</v>
      </c>
      <c r="FQ2259" s="152">
        <v>1026</v>
      </c>
      <c r="FR2259" s="152">
        <v>31</v>
      </c>
      <c r="FS2259" s="152">
        <v>287</v>
      </c>
      <c r="FT2259" s="152">
        <v>98</v>
      </c>
      <c r="FX2259" s="152">
        <v>1</v>
      </c>
      <c r="FY2259" s="152">
        <v>1034</v>
      </c>
      <c r="FZ2259" s="152">
        <v>81</v>
      </c>
      <c r="GA2259" s="152">
        <v>157</v>
      </c>
      <c r="GB2259" s="152">
        <v>18</v>
      </c>
      <c r="GC2259" s="152">
        <v>66</v>
      </c>
      <c r="GD2259" s="152">
        <v>11</v>
      </c>
      <c r="GE2259" s="152">
        <v>3</v>
      </c>
      <c r="GF2259" s="152">
        <v>9</v>
      </c>
      <c r="GG2259" s="152">
        <v>1</v>
      </c>
      <c r="GH2259" s="152">
        <v>7</v>
      </c>
      <c r="GI2259" s="152">
        <v>1</v>
      </c>
      <c r="GJ2259" s="152">
        <v>3</v>
      </c>
      <c r="GK2259" s="152">
        <v>0.4</v>
      </c>
      <c r="GL2259" s="152">
        <v>3</v>
      </c>
      <c r="GM2259" s="152">
        <v>0.4</v>
      </c>
      <c r="GN2259" s="152">
        <v>7</v>
      </c>
      <c r="GO2259" s="152">
        <v>6</v>
      </c>
      <c r="GS2259" s="152">
        <v>7</v>
      </c>
      <c r="GT2259" s="152">
        <v>12</v>
      </c>
      <c r="GU2259" s="152">
        <v>2</v>
      </c>
    </row>
    <row r="2260" spans="1:203">
      <c r="A2260" s="151">
        <v>8357</v>
      </c>
      <c r="B2260" s="152" t="s">
        <v>2850</v>
      </c>
      <c r="C2260" s="152" t="s">
        <v>2851</v>
      </c>
      <c r="D2260" s="152" t="s">
        <v>2872</v>
      </c>
      <c r="E2260" s="152" t="s">
        <v>2873</v>
      </c>
      <c r="F2260" s="152" t="s">
        <v>10706</v>
      </c>
      <c r="H2260" s="151">
        <v>223020</v>
      </c>
      <c r="I2260" s="153" t="s">
        <v>3077</v>
      </c>
      <c r="L2260" s="153" t="s">
        <v>3078</v>
      </c>
      <c r="M2260" s="153" t="s">
        <v>3249</v>
      </c>
      <c r="O2260" s="151">
        <v>3521</v>
      </c>
      <c r="P2260" s="152">
        <v>-1.4079999999999999</v>
      </c>
      <c r="Q2260" s="152">
        <v>29.2</v>
      </c>
      <c r="R2260" s="152" t="s">
        <v>2027</v>
      </c>
      <c r="S2260" s="152" t="s">
        <v>2716</v>
      </c>
      <c r="T2260" s="152">
        <v>46.14</v>
      </c>
      <c r="U2260" s="152">
        <v>4.21</v>
      </c>
      <c r="V2260" s="152">
        <v>16.309999999999999</v>
      </c>
      <c r="X2260" s="152">
        <v>11.71</v>
      </c>
      <c r="AA2260" s="152">
        <v>3.82</v>
      </c>
      <c r="AB2260" s="152">
        <v>0.24</v>
      </c>
      <c r="AC2260" s="152">
        <v>10.97</v>
      </c>
      <c r="AD2260" s="152">
        <v>2.04</v>
      </c>
      <c r="AE2260" s="152">
        <v>2.48</v>
      </c>
      <c r="AF2260" s="152">
        <v>0.39</v>
      </c>
      <c r="AJ2260" s="152">
        <v>0.03</v>
      </c>
      <c r="AK2260" s="156">
        <f t="shared" si="35"/>
        <v>0.14480000000000001</v>
      </c>
      <c r="AL2260" s="151">
        <v>1448</v>
      </c>
      <c r="AM2260" s="151">
        <v>1849</v>
      </c>
      <c r="AN2260" s="151">
        <v>1971</v>
      </c>
      <c r="AO2260" s="151">
        <v>722</v>
      </c>
      <c r="DO2260" s="154">
        <v>77.625570780000004</v>
      </c>
      <c r="ED2260" s="152">
        <v>46.3</v>
      </c>
      <c r="EE2260" s="152">
        <v>3.7</v>
      </c>
      <c r="EF2260" s="152">
        <v>16.079999999999998</v>
      </c>
      <c r="EH2260" s="152">
        <v>11.82</v>
      </c>
      <c r="EK2260" s="152">
        <v>0.2</v>
      </c>
      <c r="EL2260" s="152">
        <v>4.99</v>
      </c>
      <c r="EM2260" s="152">
        <v>10.26</v>
      </c>
      <c r="EO2260" s="152">
        <v>2.81</v>
      </c>
      <c r="EP2260" s="152">
        <v>3.24</v>
      </c>
      <c r="EQ2260" s="152">
        <v>0.61</v>
      </c>
      <c r="FD2260" s="152">
        <v>21</v>
      </c>
      <c r="FF2260" s="152">
        <v>341</v>
      </c>
      <c r="FG2260" s="152">
        <v>19</v>
      </c>
      <c r="FJ2260" s="152">
        <v>22</v>
      </c>
      <c r="FK2260" s="152">
        <v>28</v>
      </c>
      <c r="FL2260" s="152">
        <v>103</v>
      </c>
      <c r="FM2260" s="152">
        <v>20</v>
      </c>
      <c r="FP2260" s="152">
        <v>87</v>
      </c>
      <c r="FQ2260" s="152">
        <v>1026</v>
      </c>
      <c r="FR2260" s="152">
        <v>31</v>
      </c>
      <c r="FS2260" s="152">
        <v>287</v>
      </c>
      <c r="FT2260" s="152">
        <v>98</v>
      </c>
      <c r="FX2260" s="152">
        <v>1</v>
      </c>
      <c r="FY2260" s="152">
        <v>1034</v>
      </c>
      <c r="FZ2260" s="152">
        <v>81</v>
      </c>
      <c r="GA2260" s="152">
        <v>157</v>
      </c>
      <c r="GB2260" s="152">
        <v>18</v>
      </c>
      <c r="GC2260" s="152">
        <v>66</v>
      </c>
      <c r="GD2260" s="152">
        <v>11</v>
      </c>
      <c r="GE2260" s="152">
        <v>3</v>
      </c>
      <c r="GF2260" s="152">
        <v>9</v>
      </c>
      <c r="GG2260" s="152">
        <v>1</v>
      </c>
      <c r="GH2260" s="152">
        <v>7</v>
      </c>
      <c r="GI2260" s="152">
        <v>1</v>
      </c>
      <c r="GJ2260" s="152">
        <v>3</v>
      </c>
      <c r="GK2260" s="152">
        <v>0.4</v>
      </c>
      <c r="GL2260" s="152">
        <v>3</v>
      </c>
      <c r="GM2260" s="152">
        <v>0.4</v>
      </c>
      <c r="GN2260" s="152">
        <v>7</v>
      </c>
      <c r="GO2260" s="152">
        <v>6</v>
      </c>
      <c r="GS2260" s="152">
        <v>7</v>
      </c>
      <c r="GT2260" s="152">
        <v>12</v>
      </c>
      <c r="GU2260" s="152">
        <v>2</v>
      </c>
    </row>
    <row r="2261" spans="1:203">
      <c r="A2261" s="151">
        <v>8358</v>
      </c>
      <c r="B2261" s="152" t="s">
        <v>2850</v>
      </c>
      <c r="C2261" s="152" t="s">
        <v>2851</v>
      </c>
      <c r="D2261" s="152" t="s">
        <v>2872</v>
      </c>
      <c r="E2261" s="152" t="s">
        <v>2873</v>
      </c>
      <c r="F2261" s="152" t="s">
        <v>10707</v>
      </c>
      <c r="H2261" s="151">
        <v>223020</v>
      </c>
      <c r="I2261" s="153" t="s">
        <v>2914</v>
      </c>
      <c r="L2261" s="153" t="s">
        <v>2915</v>
      </c>
      <c r="M2261" s="153" t="s">
        <v>3066</v>
      </c>
      <c r="O2261" s="151">
        <v>3521</v>
      </c>
      <c r="P2261" s="152">
        <v>-1.4079999999999999</v>
      </c>
      <c r="Q2261" s="152">
        <v>29.2</v>
      </c>
      <c r="R2261" s="152" t="s">
        <v>2030</v>
      </c>
      <c r="S2261" s="152" t="s">
        <v>2716</v>
      </c>
      <c r="T2261" s="152">
        <v>45.2</v>
      </c>
      <c r="U2261" s="152">
        <v>3.81</v>
      </c>
      <c r="V2261" s="152">
        <v>14.9</v>
      </c>
      <c r="X2261" s="152">
        <v>13.48</v>
      </c>
      <c r="AA2261" s="152">
        <v>5.52</v>
      </c>
      <c r="AB2261" s="152">
        <v>0.21</v>
      </c>
      <c r="AC2261" s="152">
        <v>8.26</v>
      </c>
      <c r="AD2261" s="152">
        <v>3.75</v>
      </c>
      <c r="AE2261" s="152">
        <v>2.71</v>
      </c>
      <c r="AF2261" s="152">
        <v>0.53</v>
      </c>
      <c r="AJ2261" s="152">
        <v>0.23</v>
      </c>
      <c r="AK2261" s="156">
        <f t="shared" si="35"/>
        <v>7.2599999999999998E-2</v>
      </c>
      <c r="AL2261" s="151">
        <v>726</v>
      </c>
      <c r="AM2261" s="151">
        <v>1896</v>
      </c>
      <c r="AN2261" s="151">
        <v>951</v>
      </c>
      <c r="AO2261" s="151">
        <v>759</v>
      </c>
      <c r="DO2261" s="154">
        <v>70.707070709999996</v>
      </c>
      <c r="ED2261" s="152">
        <v>45.75</v>
      </c>
      <c r="EE2261" s="152">
        <v>3.72</v>
      </c>
      <c r="EF2261" s="152">
        <v>16.32</v>
      </c>
      <c r="EH2261" s="152">
        <v>12</v>
      </c>
      <c r="EK2261" s="152">
        <v>0.2</v>
      </c>
      <c r="EL2261" s="152">
        <v>4.93</v>
      </c>
      <c r="EM2261" s="152">
        <v>9.48</v>
      </c>
      <c r="EO2261" s="152">
        <v>3.41</v>
      </c>
      <c r="EP2261" s="152">
        <v>3.56</v>
      </c>
      <c r="EQ2261" s="152">
        <v>0.64</v>
      </c>
      <c r="FD2261" s="152">
        <v>16</v>
      </c>
      <c r="FF2261" s="152">
        <v>311</v>
      </c>
      <c r="FG2261" s="152">
        <v>31</v>
      </c>
      <c r="FJ2261" s="152">
        <v>33</v>
      </c>
      <c r="FK2261" s="152">
        <v>45</v>
      </c>
      <c r="FL2261" s="152">
        <v>108</v>
      </c>
      <c r="FM2261" s="152">
        <v>21</v>
      </c>
      <c r="FP2261" s="152">
        <v>93</v>
      </c>
      <c r="FQ2261" s="152">
        <v>1071</v>
      </c>
      <c r="FR2261" s="152">
        <v>30</v>
      </c>
      <c r="FS2261" s="152">
        <v>290</v>
      </c>
      <c r="FT2261" s="152">
        <v>104</v>
      </c>
      <c r="FX2261" s="152">
        <v>1</v>
      </c>
      <c r="FY2261" s="152">
        <v>1080</v>
      </c>
      <c r="FZ2261" s="152">
        <v>82</v>
      </c>
      <c r="GA2261" s="152">
        <v>160</v>
      </c>
      <c r="GB2261" s="152">
        <v>18</v>
      </c>
      <c r="GC2261" s="152">
        <v>67</v>
      </c>
      <c r="GD2261" s="152">
        <v>11</v>
      </c>
      <c r="GE2261" s="152">
        <v>3</v>
      </c>
      <c r="GF2261" s="152">
        <v>9</v>
      </c>
      <c r="GG2261" s="152">
        <v>1</v>
      </c>
      <c r="GH2261" s="152">
        <v>7</v>
      </c>
      <c r="GI2261" s="152">
        <v>1</v>
      </c>
      <c r="GJ2261" s="152">
        <v>3</v>
      </c>
      <c r="GK2261" s="152">
        <v>0.4</v>
      </c>
      <c r="GL2261" s="152">
        <v>2</v>
      </c>
      <c r="GM2261" s="152">
        <v>0.4</v>
      </c>
      <c r="GN2261" s="152">
        <v>7</v>
      </c>
      <c r="GO2261" s="152">
        <v>7</v>
      </c>
      <c r="GS2261" s="152">
        <v>7</v>
      </c>
      <c r="GT2261" s="152">
        <v>12</v>
      </c>
      <c r="GU2261" s="152">
        <v>2</v>
      </c>
    </row>
    <row r="2262" spans="1:203">
      <c r="A2262" s="151">
        <v>8359</v>
      </c>
      <c r="B2262" s="152" t="s">
        <v>2850</v>
      </c>
      <c r="C2262" s="152" t="s">
        <v>2851</v>
      </c>
      <c r="D2262" s="152" t="s">
        <v>2872</v>
      </c>
      <c r="E2262" s="152" t="s">
        <v>2873</v>
      </c>
      <c r="F2262" s="152" t="s">
        <v>10708</v>
      </c>
      <c r="H2262" s="151">
        <v>223020</v>
      </c>
      <c r="I2262" s="153" t="s">
        <v>2914</v>
      </c>
      <c r="L2262" s="153" t="s">
        <v>2915</v>
      </c>
      <c r="M2262" s="153" t="s">
        <v>2933</v>
      </c>
      <c r="O2262" s="151">
        <v>3521</v>
      </c>
      <c r="P2262" s="152">
        <v>-1.4079999999999999</v>
      </c>
      <c r="Q2262" s="152">
        <v>29.2</v>
      </c>
      <c r="R2262" s="152" t="s">
        <v>2030</v>
      </c>
      <c r="S2262" s="152" t="s">
        <v>2716</v>
      </c>
      <c r="T2262" s="152">
        <v>43.8</v>
      </c>
      <c r="U2262" s="152">
        <v>3.3</v>
      </c>
      <c r="V2262" s="152">
        <v>14.86</v>
      </c>
      <c r="X2262" s="152">
        <v>14.81</v>
      </c>
      <c r="AA2262" s="152">
        <v>5.34</v>
      </c>
      <c r="AB2262" s="152">
        <v>0.26</v>
      </c>
      <c r="AC2262" s="152">
        <v>9.32</v>
      </c>
      <c r="AD2262" s="152">
        <v>4.46</v>
      </c>
      <c r="AE2262" s="152">
        <v>2.63</v>
      </c>
      <c r="AF2262" s="152">
        <v>0.46</v>
      </c>
      <c r="AJ2262" s="152">
        <v>0.23</v>
      </c>
      <c r="AK2262" s="156">
        <f t="shared" si="35"/>
        <v>8.7999999999999995E-2</v>
      </c>
      <c r="AL2262" s="151">
        <v>880</v>
      </c>
      <c r="AM2262" s="151">
        <v>1678</v>
      </c>
      <c r="AN2262" s="151">
        <v>1087</v>
      </c>
      <c r="AO2262" s="151">
        <v>740</v>
      </c>
      <c r="DO2262" s="154">
        <v>73.954983920000004</v>
      </c>
      <c r="ED2262" s="152">
        <v>45.75</v>
      </c>
      <c r="EE2262" s="152">
        <v>3.72</v>
      </c>
      <c r="EF2262" s="152">
        <v>16.32</v>
      </c>
      <c r="EH2262" s="152">
        <v>12</v>
      </c>
      <c r="EK2262" s="152">
        <v>0.2</v>
      </c>
      <c r="EL2262" s="152">
        <v>4.93</v>
      </c>
      <c r="EM2262" s="152">
        <v>9.48</v>
      </c>
      <c r="EO2262" s="152">
        <v>3.41</v>
      </c>
      <c r="EP2262" s="152">
        <v>3.56</v>
      </c>
      <c r="EQ2262" s="152">
        <v>0.64</v>
      </c>
      <c r="FD2262" s="152">
        <v>16</v>
      </c>
      <c r="FF2262" s="152">
        <v>311</v>
      </c>
      <c r="FG2262" s="152">
        <v>31</v>
      </c>
      <c r="FJ2262" s="152">
        <v>33</v>
      </c>
      <c r="FK2262" s="152">
        <v>45</v>
      </c>
      <c r="FL2262" s="152">
        <v>108</v>
      </c>
      <c r="FM2262" s="152">
        <v>21</v>
      </c>
      <c r="FP2262" s="152">
        <v>93</v>
      </c>
      <c r="FQ2262" s="152">
        <v>1071</v>
      </c>
      <c r="FR2262" s="152">
        <v>30</v>
      </c>
      <c r="FS2262" s="152">
        <v>290</v>
      </c>
      <c r="FT2262" s="152">
        <v>104</v>
      </c>
      <c r="FX2262" s="152">
        <v>1</v>
      </c>
      <c r="FY2262" s="152">
        <v>1080</v>
      </c>
      <c r="FZ2262" s="152">
        <v>82</v>
      </c>
      <c r="GA2262" s="152">
        <v>160</v>
      </c>
      <c r="GB2262" s="152">
        <v>18</v>
      </c>
      <c r="GC2262" s="152">
        <v>67</v>
      </c>
      <c r="GD2262" s="152">
        <v>11</v>
      </c>
      <c r="GE2262" s="152">
        <v>3</v>
      </c>
      <c r="GF2262" s="152">
        <v>9</v>
      </c>
      <c r="GG2262" s="152">
        <v>1</v>
      </c>
      <c r="GH2262" s="152">
        <v>7</v>
      </c>
      <c r="GI2262" s="152">
        <v>1</v>
      </c>
      <c r="GJ2262" s="152">
        <v>3</v>
      </c>
      <c r="GK2262" s="152">
        <v>0.4</v>
      </c>
      <c r="GL2262" s="152">
        <v>2</v>
      </c>
      <c r="GM2262" s="152">
        <v>0.4</v>
      </c>
      <c r="GN2262" s="152">
        <v>7</v>
      </c>
      <c r="GO2262" s="152">
        <v>7</v>
      </c>
      <c r="GS2262" s="152">
        <v>7</v>
      </c>
      <c r="GT2262" s="152">
        <v>12</v>
      </c>
      <c r="GU2262" s="152">
        <v>2</v>
      </c>
    </row>
    <row r="2263" spans="1:203">
      <c r="A2263" s="151">
        <v>8360</v>
      </c>
      <c r="B2263" s="152" t="s">
        <v>2850</v>
      </c>
      <c r="C2263" s="152" t="s">
        <v>2851</v>
      </c>
      <c r="D2263" s="152" t="s">
        <v>2872</v>
      </c>
      <c r="E2263" s="152" t="s">
        <v>2873</v>
      </c>
      <c r="F2263" s="152" t="s">
        <v>10709</v>
      </c>
      <c r="H2263" s="151">
        <v>223020</v>
      </c>
      <c r="I2263" s="153" t="s">
        <v>2914</v>
      </c>
      <c r="L2263" s="153" t="s">
        <v>2915</v>
      </c>
      <c r="M2263" s="153" t="s">
        <v>2932</v>
      </c>
      <c r="O2263" s="151">
        <v>3521</v>
      </c>
      <c r="P2263" s="152">
        <v>-1.4079999999999999</v>
      </c>
      <c r="Q2263" s="152">
        <v>29.2</v>
      </c>
      <c r="R2263" s="152" t="s">
        <v>2030</v>
      </c>
      <c r="S2263" s="152" t="s">
        <v>2716</v>
      </c>
      <c r="T2263" s="152">
        <v>43.8</v>
      </c>
      <c r="U2263" s="152">
        <v>3.41</v>
      </c>
      <c r="V2263" s="152">
        <v>14.51</v>
      </c>
      <c r="X2263" s="152">
        <v>15.54</v>
      </c>
      <c r="AA2263" s="152">
        <v>5.52</v>
      </c>
      <c r="AB2263" s="152">
        <v>0.25</v>
      </c>
      <c r="AC2263" s="152">
        <v>8.2100000000000009</v>
      </c>
      <c r="AD2263" s="152">
        <v>3.59</v>
      </c>
      <c r="AE2263" s="152">
        <v>2.61</v>
      </c>
      <c r="AF2263" s="152">
        <v>0.49</v>
      </c>
      <c r="AJ2263" s="152">
        <v>0.13</v>
      </c>
      <c r="AK2263" s="156">
        <f t="shared" si="35"/>
        <v>3.0999999999999999E-3</v>
      </c>
      <c r="AL2263" s="151">
        <v>31</v>
      </c>
      <c r="AM2263" s="151">
        <v>2</v>
      </c>
      <c r="AN2263" s="151">
        <v>331</v>
      </c>
      <c r="AO2263" s="151">
        <v>82</v>
      </c>
      <c r="DO2263" s="154">
        <v>72.368421049999995</v>
      </c>
      <c r="ED2263" s="152">
        <v>45.75</v>
      </c>
      <c r="EE2263" s="152">
        <v>3.72</v>
      </c>
      <c r="EF2263" s="152">
        <v>16.32</v>
      </c>
      <c r="EH2263" s="152">
        <v>12</v>
      </c>
      <c r="EK2263" s="152">
        <v>0.2</v>
      </c>
      <c r="EL2263" s="152">
        <v>4.93</v>
      </c>
      <c r="EM2263" s="152">
        <v>9.48</v>
      </c>
      <c r="EO2263" s="152">
        <v>3.41</v>
      </c>
      <c r="EP2263" s="152">
        <v>3.56</v>
      </c>
      <c r="EQ2263" s="152">
        <v>0.64</v>
      </c>
      <c r="FD2263" s="152">
        <v>16</v>
      </c>
      <c r="FF2263" s="152">
        <v>311</v>
      </c>
      <c r="FG2263" s="152">
        <v>31</v>
      </c>
      <c r="FJ2263" s="152">
        <v>33</v>
      </c>
      <c r="FK2263" s="152">
        <v>45</v>
      </c>
      <c r="FL2263" s="152">
        <v>108</v>
      </c>
      <c r="FM2263" s="152">
        <v>21</v>
      </c>
      <c r="FP2263" s="152">
        <v>93</v>
      </c>
      <c r="FQ2263" s="152">
        <v>1071</v>
      </c>
      <c r="FR2263" s="152">
        <v>30</v>
      </c>
      <c r="FS2263" s="152">
        <v>290</v>
      </c>
      <c r="FT2263" s="152">
        <v>104</v>
      </c>
      <c r="FX2263" s="152">
        <v>1</v>
      </c>
      <c r="FY2263" s="152">
        <v>1080</v>
      </c>
      <c r="FZ2263" s="152">
        <v>82</v>
      </c>
      <c r="GA2263" s="152">
        <v>160</v>
      </c>
      <c r="GB2263" s="152">
        <v>18</v>
      </c>
      <c r="GC2263" s="152">
        <v>67</v>
      </c>
      <c r="GD2263" s="152">
        <v>11</v>
      </c>
      <c r="GE2263" s="152">
        <v>3</v>
      </c>
      <c r="GF2263" s="152">
        <v>9</v>
      </c>
      <c r="GG2263" s="152">
        <v>1</v>
      </c>
      <c r="GH2263" s="152">
        <v>7</v>
      </c>
      <c r="GI2263" s="152">
        <v>1</v>
      </c>
      <c r="GJ2263" s="152">
        <v>3</v>
      </c>
      <c r="GK2263" s="152">
        <v>0.4</v>
      </c>
      <c r="GL2263" s="152">
        <v>2</v>
      </c>
      <c r="GM2263" s="152">
        <v>0.4</v>
      </c>
      <c r="GN2263" s="152">
        <v>7</v>
      </c>
      <c r="GO2263" s="152">
        <v>7</v>
      </c>
      <c r="GS2263" s="152">
        <v>7</v>
      </c>
      <c r="GT2263" s="152">
        <v>12</v>
      </c>
      <c r="GU2263" s="152">
        <v>2</v>
      </c>
    </row>
    <row r="2264" spans="1:203">
      <c r="A2264" s="151">
        <v>8361</v>
      </c>
      <c r="B2264" s="152" t="s">
        <v>2850</v>
      </c>
      <c r="C2264" s="152" t="s">
        <v>2851</v>
      </c>
      <c r="D2264" s="152" t="s">
        <v>2872</v>
      </c>
      <c r="E2264" s="152" t="s">
        <v>2873</v>
      </c>
      <c r="F2264" s="152" t="s">
        <v>10710</v>
      </c>
      <c r="H2264" s="151">
        <v>223020</v>
      </c>
      <c r="I2264" s="153" t="s">
        <v>2914</v>
      </c>
      <c r="L2264" s="153" t="s">
        <v>2915</v>
      </c>
      <c r="M2264" s="153" t="s">
        <v>2985</v>
      </c>
      <c r="O2264" s="151">
        <v>3521</v>
      </c>
      <c r="P2264" s="152">
        <v>-1.4079999999999999</v>
      </c>
      <c r="Q2264" s="152">
        <v>29.2</v>
      </c>
      <c r="R2264" s="152" t="s">
        <v>2030</v>
      </c>
      <c r="S2264" s="152" t="s">
        <v>2716</v>
      </c>
      <c r="T2264" s="152">
        <v>44.56</v>
      </c>
      <c r="U2264" s="152">
        <v>2.6</v>
      </c>
      <c r="V2264" s="152">
        <v>17.52</v>
      </c>
      <c r="X2264" s="152">
        <v>11.09</v>
      </c>
      <c r="AA2264" s="152">
        <v>6.24</v>
      </c>
      <c r="AB2264" s="152">
        <v>0.22</v>
      </c>
      <c r="AC2264" s="152">
        <v>8.85</v>
      </c>
      <c r="AD2264" s="152">
        <v>3.42</v>
      </c>
      <c r="AE2264" s="152">
        <v>2.41</v>
      </c>
      <c r="AF2264" s="152">
        <v>0.39</v>
      </c>
      <c r="AJ2264" s="152">
        <v>0.17</v>
      </c>
      <c r="AK2264" s="156">
        <f t="shared" si="35"/>
        <v>8.48E-2</v>
      </c>
      <c r="AL2264" s="151">
        <v>848</v>
      </c>
      <c r="AM2264" s="151">
        <v>1818</v>
      </c>
      <c r="AN2264" s="151">
        <v>1045</v>
      </c>
      <c r="AO2264" s="151">
        <v>716</v>
      </c>
      <c r="DO2264" s="154">
        <v>71.547420970000005</v>
      </c>
      <c r="ED2264" s="152">
        <v>45.75</v>
      </c>
      <c r="EE2264" s="152">
        <v>3.72</v>
      </c>
      <c r="EF2264" s="152">
        <v>16.32</v>
      </c>
      <c r="EH2264" s="152">
        <v>12</v>
      </c>
      <c r="EK2264" s="152">
        <v>0.2</v>
      </c>
      <c r="EL2264" s="152">
        <v>4.93</v>
      </c>
      <c r="EM2264" s="152">
        <v>9.48</v>
      </c>
      <c r="EO2264" s="152">
        <v>3.41</v>
      </c>
      <c r="EP2264" s="152">
        <v>3.56</v>
      </c>
      <c r="EQ2264" s="152">
        <v>0.64</v>
      </c>
      <c r="FD2264" s="152">
        <v>16</v>
      </c>
      <c r="FF2264" s="152">
        <v>311</v>
      </c>
      <c r="FG2264" s="152">
        <v>31</v>
      </c>
      <c r="FJ2264" s="152">
        <v>33</v>
      </c>
      <c r="FK2264" s="152">
        <v>45</v>
      </c>
      <c r="FL2264" s="152">
        <v>108</v>
      </c>
      <c r="FM2264" s="152">
        <v>21</v>
      </c>
      <c r="FP2264" s="152">
        <v>93</v>
      </c>
      <c r="FQ2264" s="152">
        <v>1071</v>
      </c>
      <c r="FR2264" s="152">
        <v>30</v>
      </c>
      <c r="FS2264" s="152">
        <v>290</v>
      </c>
      <c r="FT2264" s="152">
        <v>104</v>
      </c>
      <c r="FX2264" s="152">
        <v>1</v>
      </c>
      <c r="FY2264" s="152">
        <v>1080</v>
      </c>
      <c r="FZ2264" s="152">
        <v>82</v>
      </c>
      <c r="GA2264" s="152">
        <v>160</v>
      </c>
      <c r="GB2264" s="152">
        <v>18</v>
      </c>
      <c r="GC2264" s="152">
        <v>67</v>
      </c>
      <c r="GD2264" s="152">
        <v>11</v>
      </c>
      <c r="GE2264" s="152">
        <v>3</v>
      </c>
      <c r="GF2264" s="152">
        <v>9</v>
      </c>
      <c r="GG2264" s="152">
        <v>1</v>
      </c>
      <c r="GH2264" s="152">
        <v>7</v>
      </c>
      <c r="GI2264" s="152">
        <v>1</v>
      </c>
      <c r="GJ2264" s="152">
        <v>3</v>
      </c>
      <c r="GK2264" s="152">
        <v>0.4</v>
      </c>
      <c r="GL2264" s="152">
        <v>2</v>
      </c>
      <c r="GM2264" s="152">
        <v>0.4</v>
      </c>
      <c r="GN2264" s="152">
        <v>7</v>
      </c>
      <c r="GO2264" s="152">
        <v>7</v>
      </c>
      <c r="GS2264" s="152">
        <v>7</v>
      </c>
      <c r="GT2264" s="152">
        <v>12</v>
      </c>
      <c r="GU2264" s="152">
        <v>2</v>
      </c>
    </row>
    <row r="2265" spans="1:203">
      <c r="A2265" s="151">
        <v>8362</v>
      </c>
      <c r="B2265" s="152" t="s">
        <v>2850</v>
      </c>
      <c r="C2265" s="152" t="s">
        <v>2851</v>
      </c>
      <c r="D2265" s="152" t="s">
        <v>2872</v>
      </c>
      <c r="E2265" s="152" t="s">
        <v>2873</v>
      </c>
      <c r="F2265" s="152" t="s">
        <v>10711</v>
      </c>
      <c r="H2265" s="151">
        <v>223020</v>
      </c>
      <c r="I2265" s="153" t="s">
        <v>2914</v>
      </c>
      <c r="L2265" s="153" t="s">
        <v>2915</v>
      </c>
      <c r="M2265" s="153" t="s">
        <v>3011</v>
      </c>
      <c r="O2265" s="151">
        <v>3521</v>
      </c>
      <c r="P2265" s="152">
        <v>-1.4079999999999999</v>
      </c>
      <c r="Q2265" s="152">
        <v>29.2</v>
      </c>
      <c r="R2265" s="152" t="s">
        <v>2030</v>
      </c>
      <c r="S2265" s="152" t="s">
        <v>2716</v>
      </c>
      <c r="T2265" s="152">
        <v>44.75</v>
      </c>
      <c r="U2265" s="152">
        <v>2.77</v>
      </c>
      <c r="V2265" s="152">
        <v>17.420000000000002</v>
      </c>
      <c r="X2265" s="152">
        <v>11.28</v>
      </c>
      <c r="AA2265" s="152">
        <v>5.9</v>
      </c>
      <c r="AB2265" s="152">
        <v>0.25</v>
      </c>
      <c r="AC2265" s="152">
        <v>9.25</v>
      </c>
      <c r="AD2265" s="152">
        <v>3.39</v>
      </c>
      <c r="AE2265" s="152">
        <v>2.4</v>
      </c>
      <c r="AF2265" s="152">
        <v>0.33</v>
      </c>
      <c r="AJ2265" s="152">
        <v>0.14000000000000001</v>
      </c>
      <c r="AK2265" s="156">
        <f t="shared" si="35"/>
        <v>2.3800000000000002E-2</v>
      </c>
      <c r="AL2265" s="151">
        <v>238</v>
      </c>
      <c r="AM2265" s="151">
        <v>1394</v>
      </c>
      <c r="AN2265" s="151">
        <v>694</v>
      </c>
      <c r="AO2265" s="151">
        <v>563</v>
      </c>
      <c r="DO2265" s="154">
        <v>73.170731709999998</v>
      </c>
      <c r="ED2265" s="152">
        <v>45.75</v>
      </c>
      <c r="EE2265" s="152">
        <v>3.72</v>
      </c>
      <c r="EF2265" s="152">
        <v>16.32</v>
      </c>
      <c r="EH2265" s="152">
        <v>12</v>
      </c>
      <c r="EK2265" s="152">
        <v>0.2</v>
      </c>
      <c r="EL2265" s="152">
        <v>4.93</v>
      </c>
      <c r="EM2265" s="152">
        <v>9.48</v>
      </c>
      <c r="EO2265" s="152">
        <v>3.41</v>
      </c>
      <c r="EP2265" s="152">
        <v>3.56</v>
      </c>
      <c r="EQ2265" s="152">
        <v>0.64</v>
      </c>
      <c r="FD2265" s="152">
        <v>16</v>
      </c>
      <c r="FF2265" s="152">
        <v>311</v>
      </c>
      <c r="FG2265" s="152">
        <v>31</v>
      </c>
      <c r="FJ2265" s="152">
        <v>33</v>
      </c>
      <c r="FK2265" s="152">
        <v>45</v>
      </c>
      <c r="FL2265" s="152">
        <v>108</v>
      </c>
      <c r="FM2265" s="152">
        <v>21</v>
      </c>
      <c r="FP2265" s="152">
        <v>93</v>
      </c>
      <c r="FQ2265" s="152">
        <v>1071</v>
      </c>
      <c r="FR2265" s="152">
        <v>30</v>
      </c>
      <c r="FS2265" s="152">
        <v>290</v>
      </c>
      <c r="FT2265" s="152">
        <v>104</v>
      </c>
      <c r="FX2265" s="152">
        <v>1</v>
      </c>
      <c r="FY2265" s="152">
        <v>1080</v>
      </c>
      <c r="FZ2265" s="152">
        <v>82</v>
      </c>
      <c r="GA2265" s="152">
        <v>160</v>
      </c>
      <c r="GB2265" s="152">
        <v>18</v>
      </c>
      <c r="GC2265" s="152">
        <v>67</v>
      </c>
      <c r="GD2265" s="152">
        <v>11</v>
      </c>
      <c r="GE2265" s="152">
        <v>3</v>
      </c>
      <c r="GF2265" s="152">
        <v>9</v>
      </c>
      <c r="GG2265" s="152">
        <v>1</v>
      </c>
      <c r="GH2265" s="152">
        <v>7</v>
      </c>
      <c r="GI2265" s="152">
        <v>1</v>
      </c>
      <c r="GJ2265" s="152">
        <v>3</v>
      </c>
      <c r="GK2265" s="152">
        <v>0.4</v>
      </c>
      <c r="GL2265" s="152">
        <v>2</v>
      </c>
      <c r="GM2265" s="152">
        <v>0.4</v>
      </c>
      <c r="GN2265" s="152">
        <v>7</v>
      </c>
      <c r="GO2265" s="152">
        <v>7</v>
      </c>
      <c r="GS2265" s="152">
        <v>7</v>
      </c>
      <c r="GT2265" s="152">
        <v>12</v>
      </c>
      <c r="GU2265" s="152">
        <v>2</v>
      </c>
    </row>
    <row r="2266" spans="1:203">
      <c r="A2266" s="151">
        <v>8363</v>
      </c>
      <c r="B2266" s="152" t="s">
        <v>2850</v>
      </c>
      <c r="C2266" s="152" t="s">
        <v>2851</v>
      </c>
      <c r="D2266" s="152" t="s">
        <v>2872</v>
      </c>
      <c r="E2266" s="152" t="s">
        <v>2873</v>
      </c>
      <c r="F2266" s="152" t="s">
        <v>10712</v>
      </c>
      <c r="H2266" s="151">
        <v>223020</v>
      </c>
      <c r="I2266" s="153" t="s">
        <v>2914</v>
      </c>
      <c r="L2266" s="153" t="s">
        <v>2915</v>
      </c>
      <c r="M2266" s="153" t="s">
        <v>3005</v>
      </c>
      <c r="O2266" s="151">
        <v>3521</v>
      </c>
      <c r="P2266" s="152">
        <v>-1.4079999999999999</v>
      </c>
      <c r="Q2266" s="152">
        <v>29.2</v>
      </c>
      <c r="R2266" s="152" t="s">
        <v>2030</v>
      </c>
      <c r="S2266" s="152" t="s">
        <v>2716</v>
      </c>
      <c r="T2266" s="152">
        <v>44.74</v>
      </c>
      <c r="U2266" s="152">
        <v>3.71</v>
      </c>
      <c r="V2266" s="152">
        <v>15.24</v>
      </c>
      <c r="X2266" s="152">
        <v>11.16</v>
      </c>
      <c r="AA2266" s="152">
        <v>5.94</v>
      </c>
      <c r="AB2266" s="152">
        <v>0.2</v>
      </c>
      <c r="AC2266" s="152">
        <v>10.99</v>
      </c>
      <c r="AD2266" s="152">
        <v>3.34</v>
      </c>
      <c r="AE2266" s="152">
        <v>2.46</v>
      </c>
      <c r="AF2266" s="152">
        <v>0.49</v>
      </c>
      <c r="AJ2266" s="152">
        <v>0.08</v>
      </c>
      <c r="AK2266" s="156">
        <f t="shared" si="35"/>
        <v>7.7999999999999996E-3</v>
      </c>
      <c r="AL2266" s="151">
        <v>78</v>
      </c>
      <c r="AM2266" s="151">
        <v>90</v>
      </c>
      <c r="AN2266" s="151">
        <v>312</v>
      </c>
      <c r="AO2266" s="151">
        <v>196</v>
      </c>
      <c r="DO2266" s="154">
        <v>74.721780600000002</v>
      </c>
      <c r="ED2266" s="152">
        <v>45.75</v>
      </c>
      <c r="EE2266" s="152">
        <v>3.72</v>
      </c>
      <c r="EF2266" s="152">
        <v>16.32</v>
      </c>
      <c r="EH2266" s="152">
        <v>12</v>
      </c>
      <c r="EK2266" s="152">
        <v>0.2</v>
      </c>
      <c r="EL2266" s="152">
        <v>4.93</v>
      </c>
      <c r="EM2266" s="152">
        <v>9.48</v>
      </c>
      <c r="EO2266" s="152">
        <v>3.41</v>
      </c>
      <c r="EP2266" s="152">
        <v>3.56</v>
      </c>
      <c r="EQ2266" s="152">
        <v>0.64</v>
      </c>
      <c r="FD2266" s="152">
        <v>16</v>
      </c>
      <c r="FF2266" s="152">
        <v>311</v>
      </c>
      <c r="FG2266" s="152">
        <v>31</v>
      </c>
      <c r="FJ2266" s="152">
        <v>33</v>
      </c>
      <c r="FK2266" s="152">
        <v>45</v>
      </c>
      <c r="FL2266" s="152">
        <v>108</v>
      </c>
      <c r="FM2266" s="152">
        <v>21</v>
      </c>
      <c r="FP2266" s="152">
        <v>93</v>
      </c>
      <c r="FQ2266" s="152">
        <v>1071</v>
      </c>
      <c r="FR2266" s="152">
        <v>30</v>
      </c>
      <c r="FS2266" s="152">
        <v>290</v>
      </c>
      <c r="FT2266" s="152">
        <v>104</v>
      </c>
      <c r="FX2266" s="152">
        <v>1</v>
      </c>
      <c r="FY2266" s="152">
        <v>1080</v>
      </c>
      <c r="FZ2266" s="152">
        <v>82</v>
      </c>
      <c r="GA2266" s="152">
        <v>160</v>
      </c>
      <c r="GB2266" s="152">
        <v>18</v>
      </c>
      <c r="GC2266" s="152">
        <v>67</v>
      </c>
      <c r="GD2266" s="152">
        <v>11</v>
      </c>
      <c r="GE2266" s="152">
        <v>3</v>
      </c>
      <c r="GF2266" s="152">
        <v>9</v>
      </c>
      <c r="GG2266" s="152">
        <v>1</v>
      </c>
      <c r="GH2266" s="152">
        <v>7</v>
      </c>
      <c r="GI2266" s="152">
        <v>1</v>
      </c>
      <c r="GJ2266" s="152">
        <v>3</v>
      </c>
      <c r="GK2266" s="152">
        <v>0.4</v>
      </c>
      <c r="GL2266" s="152">
        <v>2</v>
      </c>
      <c r="GM2266" s="152">
        <v>0.4</v>
      </c>
      <c r="GN2266" s="152">
        <v>7</v>
      </c>
      <c r="GO2266" s="152">
        <v>7</v>
      </c>
      <c r="GS2266" s="152">
        <v>7</v>
      </c>
      <c r="GT2266" s="152">
        <v>12</v>
      </c>
      <c r="GU2266" s="152">
        <v>2</v>
      </c>
    </row>
    <row r="2267" spans="1:203">
      <c r="A2267" s="151">
        <v>8364</v>
      </c>
      <c r="B2267" s="152" t="s">
        <v>2850</v>
      </c>
      <c r="C2267" s="152" t="s">
        <v>2851</v>
      </c>
      <c r="D2267" s="152" t="s">
        <v>2872</v>
      </c>
      <c r="E2267" s="152" t="s">
        <v>2873</v>
      </c>
      <c r="F2267" s="152" t="s">
        <v>10713</v>
      </c>
      <c r="H2267" s="151">
        <v>223020</v>
      </c>
      <c r="I2267" s="153" t="s">
        <v>2914</v>
      </c>
      <c r="L2267" s="153" t="s">
        <v>2915</v>
      </c>
      <c r="M2267" s="153" t="s">
        <v>2960</v>
      </c>
      <c r="O2267" s="151">
        <v>3521</v>
      </c>
      <c r="P2267" s="152">
        <v>-1.4079999999999999</v>
      </c>
      <c r="Q2267" s="152">
        <v>29.2</v>
      </c>
      <c r="R2267" s="152" t="s">
        <v>2030</v>
      </c>
      <c r="S2267" s="152" t="s">
        <v>2716</v>
      </c>
      <c r="T2267" s="152">
        <v>44.42</v>
      </c>
      <c r="U2267" s="152">
        <v>3.65</v>
      </c>
      <c r="V2267" s="152">
        <v>15.93</v>
      </c>
      <c r="X2267" s="152">
        <v>11.28</v>
      </c>
      <c r="AA2267" s="152">
        <v>6.17</v>
      </c>
      <c r="AB2267" s="152">
        <v>0.18</v>
      </c>
      <c r="AC2267" s="152">
        <v>9.86</v>
      </c>
      <c r="AD2267" s="152">
        <v>3.29</v>
      </c>
      <c r="AE2267" s="152">
        <v>2.61</v>
      </c>
      <c r="AF2267" s="152">
        <v>0.47</v>
      </c>
      <c r="AJ2267" s="152">
        <v>0.15</v>
      </c>
      <c r="AK2267" s="156">
        <f t="shared" si="35"/>
        <v>0.45069999999999999</v>
      </c>
      <c r="AL2267" s="151">
        <v>4507</v>
      </c>
      <c r="AM2267" s="151">
        <v>1524</v>
      </c>
      <c r="AN2267" s="151">
        <v>1303</v>
      </c>
      <c r="AO2267" s="151">
        <v>796</v>
      </c>
      <c r="DO2267" s="154">
        <v>82.748948110000001</v>
      </c>
      <c r="ED2267" s="152">
        <v>45.75</v>
      </c>
      <c r="EE2267" s="152">
        <v>3.72</v>
      </c>
      <c r="EF2267" s="152">
        <v>16.32</v>
      </c>
      <c r="EH2267" s="152">
        <v>12</v>
      </c>
      <c r="EK2267" s="152">
        <v>0.2</v>
      </c>
      <c r="EL2267" s="152">
        <v>4.93</v>
      </c>
      <c r="EM2267" s="152">
        <v>9.48</v>
      </c>
      <c r="EO2267" s="152">
        <v>3.41</v>
      </c>
      <c r="EP2267" s="152">
        <v>3.56</v>
      </c>
      <c r="EQ2267" s="152">
        <v>0.64</v>
      </c>
      <c r="FD2267" s="152">
        <v>16</v>
      </c>
      <c r="FF2267" s="152">
        <v>311</v>
      </c>
      <c r="FG2267" s="152">
        <v>31</v>
      </c>
      <c r="FJ2267" s="152">
        <v>33</v>
      </c>
      <c r="FK2267" s="152">
        <v>45</v>
      </c>
      <c r="FL2267" s="152">
        <v>108</v>
      </c>
      <c r="FM2267" s="152">
        <v>21</v>
      </c>
      <c r="FP2267" s="152">
        <v>93</v>
      </c>
      <c r="FQ2267" s="152">
        <v>1071</v>
      </c>
      <c r="FR2267" s="152">
        <v>30</v>
      </c>
      <c r="FS2267" s="152">
        <v>290</v>
      </c>
      <c r="FT2267" s="152">
        <v>104</v>
      </c>
      <c r="FX2267" s="152">
        <v>1</v>
      </c>
      <c r="FY2267" s="152">
        <v>1080</v>
      </c>
      <c r="FZ2267" s="152">
        <v>82</v>
      </c>
      <c r="GA2267" s="152">
        <v>160</v>
      </c>
      <c r="GB2267" s="152">
        <v>18</v>
      </c>
      <c r="GC2267" s="152">
        <v>67</v>
      </c>
      <c r="GD2267" s="152">
        <v>11</v>
      </c>
      <c r="GE2267" s="152">
        <v>3</v>
      </c>
      <c r="GF2267" s="152">
        <v>9</v>
      </c>
      <c r="GG2267" s="152">
        <v>1</v>
      </c>
      <c r="GH2267" s="152">
        <v>7</v>
      </c>
      <c r="GI2267" s="152">
        <v>1</v>
      </c>
      <c r="GJ2267" s="152">
        <v>3</v>
      </c>
      <c r="GK2267" s="152">
        <v>0.4</v>
      </c>
      <c r="GL2267" s="152">
        <v>2</v>
      </c>
      <c r="GM2267" s="152">
        <v>0.4</v>
      </c>
      <c r="GN2267" s="152">
        <v>7</v>
      </c>
      <c r="GO2267" s="152">
        <v>7</v>
      </c>
      <c r="GS2267" s="152">
        <v>7</v>
      </c>
      <c r="GT2267" s="152">
        <v>12</v>
      </c>
      <c r="GU2267" s="152">
        <v>2</v>
      </c>
    </row>
    <row r="2268" spans="1:203">
      <c r="A2268" s="151">
        <v>8365</v>
      </c>
      <c r="B2268" s="152" t="s">
        <v>2850</v>
      </c>
      <c r="C2268" s="152" t="s">
        <v>2851</v>
      </c>
      <c r="D2268" s="152" t="s">
        <v>2872</v>
      </c>
      <c r="E2268" s="152" t="s">
        <v>2873</v>
      </c>
      <c r="F2268" s="152" t="s">
        <v>10714</v>
      </c>
      <c r="H2268" s="151">
        <v>223020</v>
      </c>
      <c r="I2268" s="153" t="s">
        <v>2914</v>
      </c>
      <c r="L2268" s="153" t="s">
        <v>2915</v>
      </c>
      <c r="M2268" s="153" t="s">
        <v>2926</v>
      </c>
      <c r="O2268" s="151">
        <v>3521</v>
      </c>
      <c r="P2268" s="152">
        <v>-1.4079999999999999</v>
      </c>
      <c r="Q2268" s="152">
        <v>29.2</v>
      </c>
      <c r="R2268" s="152" t="s">
        <v>2030</v>
      </c>
      <c r="S2268" s="152" t="s">
        <v>2716</v>
      </c>
      <c r="T2268" s="152">
        <v>43.51</v>
      </c>
      <c r="U2268" s="152">
        <v>3.55</v>
      </c>
      <c r="V2268" s="152">
        <v>15.78</v>
      </c>
      <c r="X2268" s="152">
        <v>12.11</v>
      </c>
      <c r="AA2268" s="152">
        <v>5.74</v>
      </c>
      <c r="AB2268" s="152">
        <v>0.24</v>
      </c>
      <c r="AC2268" s="152">
        <v>10.199999999999999</v>
      </c>
      <c r="AD2268" s="152">
        <v>3.7</v>
      </c>
      <c r="AE2268" s="152">
        <v>2.5499999999999998</v>
      </c>
      <c r="AF2268" s="152">
        <v>0.48</v>
      </c>
      <c r="AJ2268" s="152">
        <v>0.13</v>
      </c>
      <c r="AK2268" s="156">
        <f t="shared" si="35"/>
        <v>6.5100000000000005E-2</v>
      </c>
      <c r="AL2268" s="151">
        <v>651</v>
      </c>
      <c r="AM2268" s="151">
        <v>1572</v>
      </c>
      <c r="AN2268" s="151">
        <v>1215</v>
      </c>
      <c r="AO2268" s="151">
        <v>742</v>
      </c>
      <c r="DO2268" s="154">
        <v>77.625570780000004</v>
      </c>
      <c r="ED2268" s="152">
        <v>45.75</v>
      </c>
      <c r="EE2268" s="152">
        <v>3.72</v>
      </c>
      <c r="EF2268" s="152">
        <v>16.32</v>
      </c>
      <c r="EH2268" s="152">
        <v>12</v>
      </c>
      <c r="EK2268" s="152">
        <v>0.2</v>
      </c>
      <c r="EL2268" s="152">
        <v>4.93</v>
      </c>
      <c r="EM2268" s="152">
        <v>9.48</v>
      </c>
      <c r="EO2268" s="152">
        <v>3.41</v>
      </c>
      <c r="EP2268" s="152">
        <v>3.56</v>
      </c>
      <c r="EQ2268" s="152">
        <v>0.64</v>
      </c>
      <c r="FD2268" s="152">
        <v>16</v>
      </c>
      <c r="FF2268" s="152">
        <v>311</v>
      </c>
      <c r="FG2268" s="152">
        <v>31</v>
      </c>
      <c r="FJ2268" s="152">
        <v>33</v>
      </c>
      <c r="FK2268" s="152">
        <v>45</v>
      </c>
      <c r="FL2268" s="152">
        <v>108</v>
      </c>
      <c r="FM2268" s="152">
        <v>21</v>
      </c>
      <c r="FP2268" s="152">
        <v>93</v>
      </c>
      <c r="FQ2268" s="152">
        <v>1071</v>
      </c>
      <c r="FR2268" s="152">
        <v>30</v>
      </c>
      <c r="FS2268" s="152">
        <v>290</v>
      </c>
      <c r="FT2268" s="152">
        <v>104</v>
      </c>
      <c r="FX2268" s="152">
        <v>1</v>
      </c>
      <c r="FY2268" s="152">
        <v>1080</v>
      </c>
      <c r="FZ2268" s="152">
        <v>82</v>
      </c>
      <c r="GA2268" s="152">
        <v>160</v>
      </c>
      <c r="GB2268" s="152">
        <v>18</v>
      </c>
      <c r="GC2268" s="152">
        <v>67</v>
      </c>
      <c r="GD2268" s="152">
        <v>11</v>
      </c>
      <c r="GE2268" s="152">
        <v>3</v>
      </c>
      <c r="GF2268" s="152">
        <v>9</v>
      </c>
      <c r="GG2268" s="152">
        <v>1</v>
      </c>
      <c r="GH2268" s="152">
        <v>7</v>
      </c>
      <c r="GI2268" s="152">
        <v>1</v>
      </c>
      <c r="GJ2268" s="152">
        <v>3</v>
      </c>
      <c r="GK2268" s="152">
        <v>0.4</v>
      </c>
      <c r="GL2268" s="152">
        <v>2</v>
      </c>
      <c r="GM2268" s="152">
        <v>0.4</v>
      </c>
      <c r="GN2268" s="152">
        <v>7</v>
      </c>
      <c r="GO2268" s="152">
        <v>7</v>
      </c>
      <c r="GS2268" s="152">
        <v>7</v>
      </c>
      <c r="GT2268" s="152">
        <v>12</v>
      </c>
      <c r="GU2268" s="152">
        <v>2</v>
      </c>
    </row>
    <row r="2269" spans="1:203">
      <c r="A2269" s="151">
        <v>8366</v>
      </c>
      <c r="B2269" s="152" t="s">
        <v>2850</v>
      </c>
      <c r="C2269" s="152" t="s">
        <v>2851</v>
      </c>
      <c r="D2269" s="152" t="s">
        <v>2872</v>
      </c>
      <c r="E2269" s="152" t="s">
        <v>2873</v>
      </c>
      <c r="F2269" s="152" t="s">
        <v>10715</v>
      </c>
      <c r="H2269" s="151">
        <v>223020</v>
      </c>
      <c r="I2269" s="153" t="s">
        <v>2914</v>
      </c>
      <c r="L2269" s="153" t="s">
        <v>2915</v>
      </c>
      <c r="M2269" s="153" t="s">
        <v>2916</v>
      </c>
      <c r="O2269" s="151">
        <v>3521</v>
      </c>
      <c r="P2269" s="152">
        <v>-1.4079999999999999</v>
      </c>
      <c r="Q2269" s="152">
        <v>29.2</v>
      </c>
      <c r="R2269" s="152" t="s">
        <v>2030</v>
      </c>
      <c r="S2269" s="152" t="s">
        <v>2716</v>
      </c>
      <c r="T2269" s="152">
        <v>43.32</v>
      </c>
      <c r="U2269" s="152">
        <v>3.61</v>
      </c>
      <c r="V2269" s="152">
        <v>15.43</v>
      </c>
      <c r="X2269" s="152">
        <v>9</v>
      </c>
      <c r="AA2269" s="152">
        <v>6.51</v>
      </c>
      <c r="AB2269" s="152">
        <v>0.15</v>
      </c>
      <c r="AC2269" s="152">
        <v>13</v>
      </c>
      <c r="AD2269" s="152">
        <v>3.2</v>
      </c>
      <c r="AE2269" s="152">
        <v>2.27</v>
      </c>
      <c r="AF2269" s="152">
        <v>0.44</v>
      </c>
      <c r="AJ2269" s="152">
        <v>0.15</v>
      </c>
      <c r="AK2269" s="156">
        <f t="shared" si="35"/>
        <v>6.4799999999999996E-2</v>
      </c>
      <c r="AL2269" s="151">
        <v>648</v>
      </c>
      <c r="AM2269" s="151">
        <v>1581</v>
      </c>
      <c r="AN2269" s="151">
        <v>1379</v>
      </c>
      <c r="AO2269" s="151">
        <v>751</v>
      </c>
      <c r="DO2269" s="154">
        <v>74.721780600000002</v>
      </c>
      <c r="ED2269" s="152">
        <v>45.75</v>
      </c>
      <c r="EE2269" s="152">
        <v>3.72</v>
      </c>
      <c r="EF2269" s="152">
        <v>16.32</v>
      </c>
      <c r="EH2269" s="152">
        <v>12</v>
      </c>
      <c r="EK2269" s="152">
        <v>0.2</v>
      </c>
      <c r="EL2269" s="152">
        <v>4.93</v>
      </c>
      <c r="EM2269" s="152">
        <v>9.48</v>
      </c>
      <c r="EO2269" s="152">
        <v>3.41</v>
      </c>
      <c r="EP2269" s="152">
        <v>3.56</v>
      </c>
      <c r="EQ2269" s="152">
        <v>0.64</v>
      </c>
      <c r="FD2269" s="152">
        <v>16</v>
      </c>
      <c r="FF2269" s="152">
        <v>311</v>
      </c>
      <c r="FG2269" s="152">
        <v>31</v>
      </c>
      <c r="FJ2269" s="152">
        <v>33</v>
      </c>
      <c r="FK2269" s="152">
        <v>45</v>
      </c>
      <c r="FL2269" s="152">
        <v>108</v>
      </c>
      <c r="FM2269" s="152">
        <v>21</v>
      </c>
      <c r="FP2269" s="152">
        <v>93</v>
      </c>
      <c r="FQ2269" s="152">
        <v>1071</v>
      </c>
      <c r="FR2269" s="152">
        <v>30</v>
      </c>
      <c r="FS2269" s="152">
        <v>290</v>
      </c>
      <c r="FT2269" s="152">
        <v>104</v>
      </c>
      <c r="FX2269" s="152">
        <v>1</v>
      </c>
      <c r="FY2269" s="152">
        <v>1080</v>
      </c>
      <c r="FZ2269" s="152">
        <v>82</v>
      </c>
      <c r="GA2269" s="152">
        <v>160</v>
      </c>
      <c r="GB2269" s="152">
        <v>18</v>
      </c>
      <c r="GC2269" s="152">
        <v>67</v>
      </c>
      <c r="GD2269" s="152">
        <v>11</v>
      </c>
      <c r="GE2269" s="152">
        <v>3</v>
      </c>
      <c r="GF2269" s="152">
        <v>9</v>
      </c>
      <c r="GG2269" s="152">
        <v>1</v>
      </c>
      <c r="GH2269" s="152">
        <v>7</v>
      </c>
      <c r="GI2269" s="152">
        <v>1</v>
      </c>
      <c r="GJ2269" s="152">
        <v>3</v>
      </c>
      <c r="GK2269" s="152">
        <v>0.4</v>
      </c>
      <c r="GL2269" s="152">
        <v>2</v>
      </c>
      <c r="GM2269" s="152">
        <v>0.4</v>
      </c>
      <c r="GN2269" s="152">
        <v>7</v>
      </c>
      <c r="GO2269" s="152">
        <v>7</v>
      </c>
      <c r="GS2269" s="152">
        <v>7</v>
      </c>
      <c r="GT2269" s="152">
        <v>12</v>
      </c>
      <c r="GU2269" s="152">
        <v>2</v>
      </c>
    </row>
    <row r="2270" spans="1:203">
      <c r="A2270" s="151">
        <v>8367</v>
      </c>
      <c r="B2270" s="152" t="s">
        <v>2850</v>
      </c>
      <c r="C2270" s="152" t="s">
        <v>2851</v>
      </c>
      <c r="D2270" s="152" t="s">
        <v>2872</v>
      </c>
      <c r="E2270" s="152" t="s">
        <v>2873</v>
      </c>
      <c r="F2270" s="152" t="s">
        <v>10716</v>
      </c>
      <c r="H2270" s="151">
        <v>223020</v>
      </c>
      <c r="I2270" s="153" t="s">
        <v>2914</v>
      </c>
      <c r="L2270" s="153" t="s">
        <v>2915</v>
      </c>
      <c r="M2270" s="153" t="s">
        <v>3038</v>
      </c>
      <c r="O2270" s="151">
        <v>3521</v>
      </c>
      <c r="P2270" s="152">
        <v>-1.4079999999999999</v>
      </c>
      <c r="Q2270" s="152">
        <v>29.2</v>
      </c>
      <c r="R2270" s="152" t="s">
        <v>2030</v>
      </c>
      <c r="S2270" s="152" t="s">
        <v>2716</v>
      </c>
      <c r="T2270" s="152">
        <v>44.93</v>
      </c>
      <c r="U2270" s="152">
        <v>3.69</v>
      </c>
      <c r="V2270" s="152">
        <v>15.42</v>
      </c>
      <c r="X2270" s="152">
        <v>8.67</v>
      </c>
      <c r="AA2270" s="152">
        <v>6.22</v>
      </c>
      <c r="AB2270" s="152">
        <v>0.19</v>
      </c>
      <c r="AC2270" s="152">
        <v>13.06</v>
      </c>
      <c r="AD2270" s="152">
        <v>2.74</v>
      </c>
      <c r="AE2270" s="152">
        <v>2.2599999999999998</v>
      </c>
      <c r="AF2270" s="152">
        <v>0.47</v>
      </c>
      <c r="AJ2270" s="152">
        <v>0.12</v>
      </c>
      <c r="AK2270" s="156">
        <f t="shared" si="35"/>
        <v>7.85E-2</v>
      </c>
      <c r="AL2270" s="151">
        <v>785</v>
      </c>
      <c r="AM2270" s="151">
        <v>1563</v>
      </c>
      <c r="AN2270" s="151">
        <v>1278</v>
      </c>
      <c r="AO2270" s="151">
        <v>835</v>
      </c>
      <c r="DO2270" s="154">
        <v>83.333333330000002</v>
      </c>
      <c r="ED2270" s="152">
        <v>45.75</v>
      </c>
      <c r="EE2270" s="152">
        <v>3.72</v>
      </c>
      <c r="EF2270" s="152">
        <v>16.32</v>
      </c>
      <c r="EH2270" s="152">
        <v>12</v>
      </c>
      <c r="EK2270" s="152">
        <v>0.2</v>
      </c>
      <c r="EL2270" s="152">
        <v>4.93</v>
      </c>
      <c r="EM2270" s="152">
        <v>9.48</v>
      </c>
      <c r="EO2270" s="152">
        <v>3.41</v>
      </c>
      <c r="EP2270" s="152">
        <v>3.56</v>
      </c>
      <c r="EQ2270" s="152">
        <v>0.64</v>
      </c>
      <c r="FD2270" s="152">
        <v>16</v>
      </c>
      <c r="FF2270" s="152">
        <v>311</v>
      </c>
      <c r="FG2270" s="152">
        <v>31</v>
      </c>
      <c r="FJ2270" s="152">
        <v>33</v>
      </c>
      <c r="FK2270" s="152">
        <v>45</v>
      </c>
      <c r="FL2270" s="152">
        <v>108</v>
      </c>
      <c r="FM2270" s="152">
        <v>21</v>
      </c>
      <c r="FP2270" s="152">
        <v>93</v>
      </c>
      <c r="FQ2270" s="152">
        <v>1071</v>
      </c>
      <c r="FR2270" s="152">
        <v>30</v>
      </c>
      <c r="FS2270" s="152">
        <v>290</v>
      </c>
      <c r="FT2270" s="152">
        <v>104</v>
      </c>
      <c r="FX2270" s="152">
        <v>1</v>
      </c>
      <c r="FY2270" s="152">
        <v>1080</v>
      </c>
      <c r="FZ2270" s="152">
        <v>82</v>
      </c>
      <c r="GA2270" s="152">
        <v>160</v>
      </c>
      <c r="GB2270" s="152">
        <v>18</v>
      </c>
      <c r="GC2270" s="152">
        <v>67</v>
      </c>
      <c r="GD2270" s="152">
        <v>11</v>
      </c>
      <c r="GE2270" s="152">
        <v>3</v>
      </c>
      <c r="GF2270" s="152">
        <v>9</v>
      </c>
      <c r="GG2270" s="152">
        <v>1</v>
      </c>
      <c r="GH2270" s="152">
        <v>7</v>
      </c>
      <c r="GI2270" s="152">
        <v>1</v>
      </c>
      <c r="GJ2270" s="152">
        <v>3</v>
      </c>
      <c r="GK2270" s="152">
        <v>0.4</v>
      </c>
      <c r="GL2270" s="152">
        <v>2</v>
      </c>
      <c r="GM2270" s="152">
        <v>0.4</v>
      </c>
      <c r="GN2270" s="152">
        <v>7</v>
      </c>
      <c r="GO2270" s="152">
        <v>7</v>
      </c>
      <c r="GS2270" s="152">
        <v>7</v>
      </c>
      <c r="GT2270" s="152">
        <v>12</v>
      </c>
      <c r="GU2270" s="152">
        <v>2</v>
      </c>
    </row>
    <row r="2271" spans="1:203">
      <c r="A2271" s="151">
        <v>8368</v>
      </c>
      <c r="B2271" s="152" t="s">
        <v>2850</v>
      </c>
      <c r="C2271" s="152" t="s">
        <v>2851</v>
      </c>
      <c r="D2271" s="152" t="s">
        <v>2872</v>
      </c>
      <c r="E2271" s="152" t="s">
        <v>2873</v>
      </c>
      <c r="F2271" s="152" t="s">
        <v>10717</v>
      </c>
      <c r="H2271" s="151">
        <v>223020</v>
      </c>
      <c r="I2271" s="153" t="s">
        <v>2874</v>
      </c>
      <c r="L2271" s="153" t="s">
        <v>2875</v>
      </c>
      <c r="M2271" s="153" t="s">
        <v>3174</v>
      </c>
      <c r="O2271" s="151">
        <v>3521</v>
      </c>
      <c r="P2271" s="152">
        <v>-1.4079999999999999</v>
      </c>
      <c r="Q2271" s="152">
        <v>29.2</v>
      </c>
      <c r="R2271" s="152" t="s">
        <v>2030</v>
      </c>
      <c r="S2271" s="152" t="s">
        <v>2716</v>
      </c>
      <c r="T2271" s="152">
        <v>45.74</v>
      </c>
      <c r="U2271" s="152">
        <v>3.6</v>
      </c>
      <c r="V2271" s="152">
        <v>15.33</v>
      </c>
      <c r="X2271" s="152">
        <v>12.7</v>
      </c>
      <c r="AA2271" s="152">
        <v>5.49</v>
      </c>
      <c r="AB2271" s="152">
        <v>0.27</v>
      </c>
      <c r="AC2271" s="152">
        <v>8.82</v>
      </c>
      <c r="AD2271" s="152">
        <v>3.77</v>
      </c>
      <c r="AE2271" s="152">
        <v>2.84</v>
      </c>
      <c r="AF2271" s="152">
        <v>0.5</v>
      </c>
      <c r="AJ2271" s="152">
        <v>0.13</v>
      </c>
      <c r="AK2271" s="156">
        <f t="shared" si="35"/>
        <v>7.9799999999999996E-2</v>
      </c>
      <c r="AL2271" s="151">
        <v>798</v>
      </c>
      <c r="AM2271" s="151">
        <v>1747</v>
      </c>
      <c r="AN2271" s="151">
        <v>1071</v>
      </c>
      <c r="AO2271" s="151">
        <v>835</v>
      </c>
      <c r="DO2271" s="154">
        <v>82.748948110000001</v>
      </c>
      <c r="ED2271" s="152">
        <v>45.92</v>
      </c>
      <c r="EE2271" s="152">
        <v>3.76</v>
      </c>
      <c r="EF2271" s="152">
        <v>16.38</v>
      </c>
      <c r="EH2271" s="152">
        <v>11.73</v>
      </c>
      <c r="EK2271" s="152">
        <v>0.2</v>
      </c>
      <c r="EL2271" s="152">
        <v>4.66</v>
      </c>
      <c r="EM2271" s="152">
        <v>9.67</v>
      </c>
      <c r="EO2271" s="152">
        <v>3.41</v>
      </c>
      <c r="EP2271" s="152">
        <v>3.6</v>
      </c>
      <c r="EQ2271" s="152">
        <v>0.65</v>
      </c>
      <c r="FD2271" s="152">
        <v>16</v>
      </c>
      <c r="FF2271" s="152">
        <v>311</v>
      </c>
      <c r="FG2271" s="152">
        <v>25</v>
      </c>
      <c r="FJ2271" s="152">
        <v>27</v>
      </c>
      <c r="FK2271" s="152">
        <v>48</v>
      </c>
      <c r="FL2271" s="152">
        <v>105</v>
      </c>
      <c r="FM2271" s="152">
        <v>20</v>
      </c>
      <c r="FP2271" s="152">
        <v>95</v>
      </c>
      <c r="FQ2271" s="152">
        <v>1100</v>
      </c>
      <c r="FR2271" s="152">
        <v>31</v>
      </c>
      <c r="FS2271" s="152">
        <v>297</v>
      </c>
      <c r="FT2271" s="152">
        <v>106</v>
      </c>
      <c r="FX2271" s="152">
        <v>1</v>
      </c>
      <c r="FY2271" s="152">
        <v>1104</v>
      </c>
      <c r="FZ2271" s="152">
        <v>85</v>
      </c>
      <c r="GA2271" s="152">
        <v>164</v>
      </c>
      <c r="GB2271" s="152">
        <v>19</v>
      </c>
      <c r="GC2271" s="152">
        <v>68</v>
      </c>
      <c r="GD2271" s="152">
        <v>12</v>
      </c>
      <c r="GE2271" s="152">
        <v>3</v>
      </c>
      <c r="GF2271" s="152">
        <v>9</v>
      </c>
      <c r="GG2271" s="152">
        <v>1</v>
      </c>
      <c r="GH2271" s="152">
        <v>7</v>
      </c>
      <c r="GI2271" s="152">
        <v>1</v>
      </c>
      <c r="GJ2271" s="152">
        <v>3</v>
      </c>
      <c r="GK2271" s="152">
        <v>0.4</v>
      </c>
      <c r="GL2271" s="152">
        <v>2</v>
      </c>
      <c r="GM2271" s="152">
        <v>0.4</v>
      </c>
      <c r="GN2271" s="152">
        <v>7</v>
      </c>
      <c r="GO2271" s="152">
        <v>7</v>
      </c>
      <c r="GS2271" s="152">
        <v>7</v>
      </c>
      <c r="GT2271" s="152">
        <v>12</v>
      </c>
      <c r="GU2271" s="152">
        <v>2</v>
      </c>
    </row>
    <row r="2272" spans="1:203">
      <c r="A2272" s="151">
        <v>8369</v>
      </c>
      <c r="B2272" s="152" t="s">
        <v>2850</v>
      </c>
      <c r="C2272" s="152" t="s">
        <v>2851</v>
      </c>
      <c r="D2272" s="152" t="s">
        <v>2872</v>
      </c>
      <c r="E2272" s="152" t="s">
        <v>2873</v>
      </c>
      <c r="F2272" s="152" t="s">
        <v>10718</v>
      </c>
      <c r="H2272" s="151">
        <v>223020</v>
      </c>
      <c r="I2272" s="153" t="s">
        <v>2874</v>
      </c>
      <c r="L2272" s="153" t="s">
        <v>2875</v>
      </c>
      <c r="M2272" s="153" t="s">
        <v>3095</v>
      </c>
      <c r="O2272" s="151">
        <v>3521</v>
      </c>
      <c r="P2272" s="152">
        <v>-1.4079999999999999</v>
      </c>
      <c r="Q2272" s="152">
        <v>29.2</v>
      </c>
      <c r="R2272" s="152" t="s">
        <v>2030</v>
      </c>
      <c r="S2272" s="152" t="s">
        <v>2716</v>
      </c>
      <c r="T2272" s="152">
        <v>45.36</v>
      </c>
      <c r="U2272" s="152">
        <v>3.58</v>
      </c>
      <c r="V2272" s="152">
        <v>15.03</v>
      </c>
      <c r="X2272" s="152">
        <v>12.97</v>
      </c>
      <c r="AA2272" s="152">
        <v>5.28</v>
      </c>
      <c r="AB2272" s="152">
        <v>0.25</v>
      </c>
      <c r="AC2272" s="152">
        <v>8.56</v>
      </c>
      <c r="AD2272" s="152">
        <v>3.42</v>
      </c>
      <c r="AE2272" s="152">
        <v>2.8</v>
      </c>
      <c r="AF2272" s="152">
        <v>0.6</v>
      </c>
      <c r="AJ2272" s="152">
        <v>0.15</v>
      </c>
      <c r="AK2272" s="156">
        <f t="shared" si="35"/>
        <v>7.4499999999999997E-2</v>
      </c>
      <c r="AL2272" s="151">
        <v>745</v>
      </c>
      <c r="AM2272" s="151">
        <v>1685</v>
      </c>
      <c r="AN2272" s="151">
        <v>1643</v>
      </c>
      <c r="AO2272" s="151">
        <v>812</v>
      </c>
      <c r="DO2272" s="154">
        <v>75.471698110000005</v>
      </c>
      <c r="ED2272" s="152">
        <v>45.92</v>
      </c>
      <c r="EE2272" s="152">
        <v>3.76</v>
      </c>
      <c r="EF2272" s="152">
        <v>16.38</v>
      </c>
      <c r="EH2272" s="152">
        <v>11.73</v>
      </c>
      <c r="EK2272" s="152">
        <v>0.2</v>
      </c>
      <c r="EL2272" s="152">
        <v>4.66</v>
      </c>
      <c r="EM2272" s="152">
        <v>9.67</v>
      </c>
      <c r="EO2272" s="152">
        <v>3.41</v>
      </c>
      <c r="EP2272" s="152">
        <v>3.6</v>
      </c>
      <c r="EQ2272" s="152">
        <v>0.65</v>
      </c>
      <c r="FD2272" s="152">
        <v>16</v>
      </c>
      <c r="FF2272" s="152">
        <v>311</v>
      </c>
      <c r="FG2272" s="152">
        <v>25</v>
      </c>
      <c r="FJ2272" s="152">
        <v>27</v>
      </c>
      <c r="FK2272" s="152">
        <v>48</v>
      </c>
      <c r="FL2272" s="152">
        <v>105</v>
      </c>
      <c r="FM2272" s="152">
        <v>20</v>
      </c>
      <c r="FP2272" s="152">
        <v>95</v>
      </c>
      <c r="FQ2272" s="152">
        <v>1100</v>
      </c>
      <c r="FR2272" s="152">
        <v>31</v>
      </c>
      <c r="FS2272" s="152">
        <v>297</v>
      </c>
      <c r="FT2272" s="152">
        <v>106</v>
      </c>
      <c r="FX2272" s="152">
        <v>1</v>
      </c>
      <c r="FY2272" s="152">
        <v>1104</v>
      </c>
      <c r="FZ2272" s="152">
        <v>85</v>
      </c>
      <c r="GA2272" s="152">
        <v>164</v>
      </c>
      <c r="GB2272" s="152">
        <v>19</v>
      </c>
      <c r="GC2272" s="152">
        <v>68</v>
      </c>
      <c r="GD2272" s="152">
        <v>12</v>
      </c>
      <c r="GE2272" s="152">
        <v>3</v>
      </c>
      <c r="GF2272" s="152">
        <v>9</v>
      </c>
      <c r="GG2272" s="152">
        <v>1</v>
      </c>
      <c r="GH2272" s="152">
        <v>7</v>
      </c>
      <c r="GI2272" s="152">
        <v>1</v>
      </c>
      <c r="GJ2272" s="152">
        <v>3</v>
      </c>
      <c r="GK2272" s="152">
        <v>0.4</v>
      </c>
      <c r="GL2272" s="152">
        <v>2</v>
      </c>
      <c r="GM2272" s="152">
        <v>0.4</v>
      </c>
      <c r="GN2272" s="152">
        <v>7</v>
      </c>
      <c r="GO2272" s="152">
        <v>7</v>
      </c>
      <c r="GS2272" s="152">
        <v>7</v>
      </c>
      <c r="GT2272" s="152">
        <v>12</v>
      </c>
      <c r="GU2272" s="152">
        <v>2</v>
      </c>
    </row>
    <row r="2273" spans="1:203">
      <c r="A2273" s="151">
        <v>8370</v>
      </c>
      <c r="B2273" s="152" t="s">
        <v>2850</v>
      </c>
      <c r="C2273" s="152" t="s">
        <v>2851</v>
      </c>
      <c r="D2273" s="152" t="s">
        <v>2872</v>
      </c>
      <c r="E2273" s="152" t="s">
        <v>2873</v>
      </c>
      <c r="F2273" s="152" t="s">
        <v>10719</v>
      </c>
      <c r="H2273" s="151">
        <v>223020</v>
      </c>
      <c r="I2273" s="153" t="s">
        <v>2874</v>
      </c>
      <c r="L2273" s="153" t="s">
        <v>2875</v>
      </c>
      <c r="M2273" s="153" t="s">
        <v>2876</v>
      </c>
      <c r="O2273" s="151">
        <v>3521</v>
      </c>
      <c r="P2273" s="152">
        <v>-1.4079999999999999</v>
      </c>
      <c r="Q2273" s="152">
        <v>29.2</v>
      </c>
      <c r="R2273" s="152" t="s">
        <v>2030</v>
      </c>
      <c r="S2273" s="152" t="s">
        <v>2716</v>
      </c>
      <c r="T2273" s="152">
        <v>41.94</v>
      </c>
      <c r="U2273" s="152">
        <v>5.03</v>
      </c>
      <c r="V2273" s="152">
        <v>15.58</v>
      </c>
      <c r="X2273" s="152">
        <v>10.45</v>
      </c>
      <c r="AA2273" s="152">
        <v>6.57</v>
      </c>
      <c r="AB2273" s="152">
        <v>0.19</v>
      </c>
      <c r="AC2273" s="152">
        <v>11.93</v>
      </c>
      <c r="AD2273" s="152">
        <v>3.06</v>
      </c>
      <c r="AE2273" s="152">
        <v>2.35</v>
      </c>
      <c r="AF2273" s="152">
        <v>0.56000000000000005</v>
      </c>
      <c r="AJ2273" s="152">
        <v>0.04</v>
      </c>
      <c r="AK2273" s="156">
        <f t="shared" si="35"/>
        <v>8.8999999999999999E-3</v>
      </c>
      <c r="AL2273" s="151">
        <v>89</v>
      </c>
      <c r="AM2273" s="151">
        <v>1691</v>
      </c>
      <c r="AN2273" s="151">
        <v>1664</v>
      </c>
      <c r="AO2273" s="151">
        <v>728</v>
      </c>
      <c r="DO2273" s="154">
        <v>82.152974499999999</v>
      </c>
      <c r="ED2273" s="152">
        <v>45.92</v>
      </c>
      <c r="EE2273" s="152">
        <v>3.76</v>
      </c>
      <c r="EF2273" s="152">
        <v>16.38</v>
      </c>
      <c r="EH2273" s="152">
        <v>11.73</v>
      </c>
      <c r="EK2273" s="152">
        <v>0.2</v>
      </c>
      <c r="EL2273" s="152">
        <v>4.66</v>
      </c>
      <c r="EM2273" s="152">
        <v>9.67</v>
      </c>
      <c r="EO2273" s="152">
        <v>3.41</v>
      </c>
      <c r="EP2273" s="152">
        <v>3.6</v>
      </c>
      <c r="EQ2273" s="152">
        <v>0.65</v>
      </c>
      <c r="FD2273" s="152">
        <v>16</v>
      </c>
      <c r="FF2273" s="152">
        <v>311</v>
      </c>
      <c r="FG2273" s="152">
        <v>25</v>
      </c>
      <c r="FJ2273" s="152">
        <v>27</v>
      </c>
      <c r="FK2273" s="152">
        <v>48</v>
      </c>
      <c r="FL2273" s="152">
        <v>105</v>
      </c>
      <c r="FM2273" s="152">
        <v>20</v>
      </c>
      <c r="FP2273" s="152">
        <v>95</v>
      </c>
      <c r="FQ2273" s="152">
        <v>1100</v>
      </c>
      <c r="FR2273" s="152">
        <v>31</v>
      </c>
      <c r="FS2273" s="152">
        <v>297</v>
      </c>
      <c r="FT2273" s="152">
        <v>106</v>
      </c>
      <c r="FX2273" s="152">
        <v>1</v>
      </c>
      <c r="FY2273" s="152">
        <v>1104</v>
      </c>
      <c r="FZ2273" s="152">
        <v>85</v>
      </c>
      <c r="GA2273" s="152">
        <v>164</v>
      </c>
      <c r="GB2273" s="152">
        <v>19</v>
      </c>
      <c r="GC2273" s="152">
        <v>68</v>
      </c>
      <c r="GD2273" s="152">
        <v>12</v>
      </c>
      <c r="GE2273" s="152">
        <v>3</v>
      </c>
      <c r="GF2273" s="152">
        <v>9</v>
      </c>
      <c r="GG2273" s="152">
        <v>1</v>
      </c>
      <c r="GH2273" s="152">
        <v>7</v>
      </c>
      <c r="GI2273" s="152">
        <v>1</v>
      </c>
      <c r="GJ2273" s="152">
        <v>3</v>
      </c>
      <c r="GK2273" s="152">
        <v>0.4</v>
      </c>
      <c r="GL2273" s="152">
        <v>2</v>
      </c>
      <c r="GM2273" s="152">
        <v>0.4</v>
      </c>
      <c r="GN2273" s="152">
        <v>7</v>
      </c>
      <c r="GO2273" s="152">
        <v>7</v>
      </c>
      <c r="GS2273" s="152">
        <v>7</v>
      </c>
      <c r="GT2273" s="152">
        <v>12</v>
      </c>
      <c r="GU2273" s="152">
        <v>2</v>
      </c>
    </row>
    <row r="2274" spans="1:203">
      <c r="A2274" s="151">
        <v>8371</v>
      </c>
      <c r="B2274" s="152" t="s">
        <v>2850</v>
      </c>
      <c r="C2274" s="152" t="s">
        <v>2851</v>
      </c>
      <c r="D2274" s="152" t="s">
        <v>2872</v>
      </c>
      <c r="E2274" s="152" t="s">
        <v>2873</v>
      </c>
      <c r="F2274" s="152" t="s">
        <v>10720</v>
      </c>
      <c r="H2274" s="151">
        <v>223020</v>
      </c>
      <c r="I2274" s="153" t="s">
        <v>2874</v>
      </c>
      <c r="L2274" s="153" t="s">
        <v>2875</v>
      </c>
      <c r="M2274" s="153" t="s">
        <v>2994</v>
      </c>
      <c r="O2274" s="151">
        <v>3521</v>
      </c>
      <c r="P2274" s="152">
        <v>-1.4079999999999999</v>
      </c>
      <c r="Q2274" s="152">
        <v>29.2</v>
      </c>
      <c r="R2274" s="152" t="s">
        <v>2030</v>
      </c>
      <c r="S2274" s="152" t="s">
        <v>2716</v>
      </c>
      <c r="T2274" s="152">
        <v>44.62</v>
      </c>
      <c r="U2274" s="152">
        <v>3.67</v>
      </c>
      <c r="V2274" s="152">
        <v>14.96</v>
      </c>
      <c r="X2274" s="152">
        <v>13.62</v>
      </c>
      <c r="AA2274" s="152">
        <v>5.64</v>
      </c>
      <c r="AB2274" s="152">
        <v>0.25</v>
      </c>
      <c r="AC2274" s="152">
        <v>9.61</v>
      </c>
      <c r="AD2274" s="152">
        <v>3.32</v>
      </c>
      <c r="AE2274" s="152">
        <v>2.58</v>
      </c>
      <c r="AF2274" s="152">
        <v>0.47</v>
      </c>
      <c r="AJ2274" s="152">
        <v>0.16</v>
      </c>
      <c r="AK2274" s="156">
        <f t="shared" si="35"/>
        <v>0.5212</v>
      </c>
      <c r="AL2274" s="151">
        <v>5212</v>
      </c>
      <c r="AM2274" s="151">
        <v>1</v>
      </c>
      <c r="AN2274" s="151">
        <v>105</v>
      </c>
      <c r="AO2274" s="151">
        <v>53</v>
      </c>
      <c r="DO2274" s="154">
        <v>83.906464920000005</v>
      </c>
      <c r="ED2274" s="152">
        <v>45.92</v>
      </c>
      <c r="EE2274" s="152">
        <v>3.76</v>
      </c>
      <c r="EF2274" s="152">
        <v>16.38</v>
      </c>
      <c r="EH2274" s="152">
        <v>11.73</v>
      </c>
      <c r="EK2274" s="152">
        <v>0.2</v>
      </c>
      <c r="EL2274" s="152">
        <v>4.66</v>
      </c>
      <c r="EM2274" s="152">
        <v>9.67</v>
      </c>
      <c r="EO2274" s="152">
        <v>3.41</v>
      </c>
      <c r="EP2274" s="152">
        <v>3.6</v>
      </c>
      <c r="EQ2274" s="152">
        <v>0.65</v>
      </c>
      <c r="FD2274" s="152">
        <v>16</v>
      </c>
      <c r="FF2274" s="152">
        <v>311</v>
      </c>
      <c r="FG2274" s="152">
        <v>25</v>
      </c>
      <c r="FJ2274" s="152">
        <v>27</v>
      </c>
      <c r="FK2274" s="152">
        <v>48</v>
      </c>
      <c r="FL2274" s="152">
        <v>105</v>
      </c>
      <c r="FM2274" s="152">
        <v>20</v>
      </c>
      <c r="FP2274" s="152">
        <v>95</v>
      </c>
      <c r="FQ2274" s="152">
        <v>1100</v>
      </c>
      <c r="FR2274" s="152">
        <v>31</v>
      </c>
      <c r="FS2274" s="152">
        <v>297</v>
      </c>
      <c r="FT2274" s="152">
        <v>106</v>
      </c>
      <c r="FX2274" s="152">
        <v>1</v>
      </c>
      <c r="FY2274" s="152">
        <v>1104</v>
      </c>
      <c r="FZ2274" s="152">
        <v>85</v>
      </c>
      <c r="GA2274" s="152">
        <v>164</v>
      </c>
      <c r="GB2274" s="152">
        <v>19</v>
      </c>
      <c r="GC2274" s="152">
        <v>68</v>
      </c>
      <c r="GD2274" s="152">
        <v>12</v>
      </c>
      <c r="GE2274" s="152">
        <v>3</v>
      </c>
      <c r="GF2274" s="152">
        <v>9</v>
      </c>
      <c r="GG2274" s="152">
        <v>1</v>
      </c>
      <c r="GH2274" s="152">
        <v>7</v>
      </c>
      <c r="GI2274" s="152">
        <v>1</v>
      </c>
      <c r="GJ2274" s="152">
        <v>3</v>
      </c>
      <c r="GK2274" s="152">
        <v>0.4</v>
      </c>
      <c r="GL2274" s="152">
        <v>2</v>
      </c>
      <c r="GM2274" s="152">
        <v>0.4</v>
      </c>
      <c r="GN2274" s="152">
        <v>7</v>
      </c>
      <c r="GO2274" s="152">
        <v>7</v>
      </c>
      <c r="GS2274" s="152">
        <v>7</v>
      </c>
      <c r="GT2274" s="152">
        <v>12</v>
      </c>
      <c r="GU2274" s="152">
        <v>2</v>
      </c>
    </row>
    <row r="2275" spans="1:203">
      <c r="A2275" s="151">
        <v>8372</v>
      </c>
      <c r="B2275" s="152" t="s">
        <v>2850</v>
      </c>
      <c r="C2275" s="152" t="s">
        <v>2851</v>
      </c>
      <c r="D2275" s="152" t="s">
        <v>2872</v>
      </c>
      <c r="E2275" s="152" t="s">
        <v>2873</v>
      </c>
      <c r="F2275" s="152" t="s">
        <v>10721</v>
      </c>
      <c r="H2275" s="151">
        <v>223020</v>
      </c>
      <c r="I2275" s="153" t="s">
        <v>2902</v>
      </c>
      <c r="L2275" s="153" t="s">
        <v>2903</v>
      </c>
      <c r="M2275" s="153" t="s">
        <v>2903</v>
      </c>
      <c r="O2275" s="151">
        <v>3521</v>
      </c>
      <c r="P2275" s="152">
        <v>-1.4079999999999999</v>
      </c>
      <c r="Q2275" s="152">
        <v>29.2</v>
      </c>
      <c r="R2275" s="152" t="s">
        <v>2030</v>
      </c>
      <c r="S2275" s="152" t="s">
        <v>2716</v>
      </c>
      <c r="T2275" s="152">
        <v>43.16</v>
      </c>
      <c r="U2275" s="152">
        <v>3.36</v>
      </c>
      <c r="V2275" s="152">
        <v>9.7899999999999991</v>
      </c>
      <c r="X2275" s="152">
        <v>9.14</v>
      </c>
      <c r="AA2275" s="152">
        <v>13.4</v>
      </c>
      <c r="AB2275" s="152">
        <v>0.124</v>
      </c>
      <c r="AC2275" s="152">
        <v>11.41</v>
      </c>
      <c r="AD2275" s="152">
        <v>1.62</v>
      </c>
      <c r="AE2275" s="152">
        <v>2.2200000000000002</v>
      </c>
      <c r="AF2275" s="152">
        <v>0.67</v>
      </c>
      <c r="AJ2275" s="152">
        <v>0.37</v>
      </c>
      <c r="AK2275" s="156">
        <f t="shared" si="35"/>
        <v>2.69E-2</v>
      </c>
      <c r="AL2275" s="151">
        <v>269</v>
      </c>
      <c r="AM2275" s="151">
        <v>790</v>
      </c>
      <c r="AN2275" s="151">
        <v>3670</v>
      </c>
      <c r="AO2275" s="151">
        <v>1270</v>
      </c>
      <c r="DO2275" s="154">
        <v>90.464547679999995</v>
      </c>
      <c r="ED2275" s="152">
        <v>45.26</v>
      </c>
      <c r="EE2275" s="152">
        <v>2.71</v>
      </c>
      <c r="EF2275" s="152">
        <v>10.210000000000001</v>
      </c>
      <c r="EH2275" s="152">
        <v>10.55</v>
      </c>
      <c r="EK2275" s="152">
        <v>0.17</v>
      </c>
      <c r="EL2275" s="152">
        <v>13.52</v>
      </c>
      <c r="EM2275" s="152">
        <v>13.73</v>
      </c>
      <c r="EO2275" s="152">
        <v>1.81</v>
      </c>
      <c r="EP2275" s="152">
        <v>1.72</v>
      </c>
      <c r="EQ2275" s="152">
        <v>0.33</v>
      </c>
      <c r="FD2275" s="152">
        <v>44</v>
      </c>
      <c r="FF2275" s="152">
        <v>316</v>
      </c>
      <c r="FG2275" s="152">
        <v>724</v>
      </c>
      <c r="FJ2275" s="152">
        <v>275</v>
      </c>
      <c r="FK2275" s="152">
        <v>106</v>
      </c>
      <c r="FL2275" s="152">
        <v>70</v>
      </c>
      <c r="FM2275" s="152">
        <v>14</v>
      </c>
      <c r="FP2275" s="152">
        <v>44</v>
      </c>
      <c r="FQ2275" s="152">
        <v>598</v>
      </c>
      <c r="FR2275" s="152">
        <v>20</v>
      </c>
      <c r="FS2275" s="152">
        <v>175</v>
      </c>
      <c r="FT2275" s="152">
        <v>52</v>
      </c>
      <c r="FX2275" s="152">
        <v>0.5</v>
      </c>
      <c r="FY2275" s="152">
        <v>527</v>
      </c>
      <c r="FZ2275" s="152">
        <v>43</v>
      </c>
      <c r="GA2275" s="152">
        <v>86</v>
      </c>
      <c r="GB2275" s="152">
        <v>10</v>
      </c>
      <c r="GC2275" s="152">
        <v>40</v>
      </c>
      <c r="GD2275" s="152">
        <v>8</v>
      </c>
      <c r="GE2275" s="152">
        <v>2</v>
      </c>
      <c r="GF2275" s="152">
        <v>6</v>
      </c>
      <c r="GG2275" s="152">
        <v>1</v>
      </c>
      <c r="GH2275" s="152">
        <v>5</v>
      </c>
      <c r="GI2275" s="152">
        <v>1</v>
      </c>
      <c r="GJ2275" s="152">
        <v>2</v>
      </c>
      <c r="GK2275" s="152">
        <v>0.3</v>
      </c>
      <c r="GL2275" s="152">
        <v>2</v>
      </c>
      <c r="GM2275" s="152">
        <v>0.2</v>
      </c>
      <c r="GN2275" s="152">
        <v>5</v>
      </c>
      <c r="GO2275" s="152">
        <v>3</v>
      </c>
      <c r="GS2275" s="152">
        <v>3</v>
      </c>
      <c r="GT2275" s="152">
        <v>6</v>
      </c>
      <c r="GU2275" s="152">
        <v>1</v>
      </c>
    </row>
    <row r="2276" spans="1:203">
      <c r="A2276" s="151">
        <v>8373</v>
      </c>
      <c r="B2276" s="152" t="s">
        <v>2859</v>
      </c>
      <c r="C2276" s="152" t="s">
        <v>2941</v>
      </c>
      <c r="D2276" s="152" t="s">
        <v>3102</v>
      </c>
      <c r="E2276" s="152" t="s">
        <v>3103</v>
      </c>
      <c r="F2276" s="152" t="s">
        <v>10722</v>
      </c>
      <c r="H2276" s="151">
        <v>211010</v>
      </c>
      <c r="J2276" s="151" t="s">
        <v>3104</v>
      </c>
      <c r="L2276" s="153" t="s">
        <v>3105</v>
      </c>
      <c r="M2276" s="153" t="s">
        <v>3650</v>
      </c>
      <c r="O2276" s="151">
        <v>3522</v>
      </c>
      <c r="P2276" s="152">
        <v>40.750799999999998</v>
      </c>
      <c r="Q2276" s="152">
        <v>14.014849999999999</v>
      </c>
      <c r="R2276" s="152" t="s">
        <v>3075</v>
      </c>
      <c r="S2276" s="152" t="s">
        <v>2716</v>
      </c>
      <c r="T2276" s="152">
        <v>47.9</v>
      </c>
      <c r="U2276" s="152">
        <v>1.25</v>
      </c>
      <c r="V2276" s="152">
        <v>15.8</v>
      </c>
      <c r="X2276" s="152">
        <v>11.2</v>
      </c>
      <c r="AA2276" s="152">
        <v>5.73</v>
      </c>
      <c r="AB2276" s="152">
        <v>0.22</v>
      </c>
      <c r="AC2276" s="152">
        <v>12.8</v>
      </c>
      <c r="AD2276" s="152">
        <v>3.05</v>
      </c>
      <c r="AE2276" s="152">
        <v>1.74</v>
      </c>
      <c r="AF2276" s="152">
        <v>0.32</v>
      </c>
      <c r="AJ2276" s="152">
        <v>1.74</v>
      </c>
      <c r="AK2276" s="156">
        <f t="shared" si="35"/>
        <v>0.28920000000000001</v>
      </c>
      <c r="AL2276" s="151">
        <v>2892</v>
      </c>
      <c r="AM2276" s="151" t="s">
        <v>2867</v>
      </c>
      <c r="AN2276" s="151">
        <v>921.17786660000002</v>
      </c>
      <c r="AO2276" s="151">
        <v>1000</v>
      </c>
      <c r="DO2276" s="154">
        <v>86.2</v>
      </c>
      <c r="ED2276" s="152">
        <v>48.3</v>
      </c>
      <c r="EE2276" s="152">
        <v>1.27</v>
      </c>
      <c r="EF2276" s="152">
        <v>16.2</v>
      </c>
      <c r="EH2276" s="152">
        <v>8.5500000000000007</v>
      </c>
      <c r="EK2276" s="152">
        <v>0.14000000000000001</v>
      </c>
      <c r="EL2276" s="152">
        <v>8.58</v>
      </c>
      <c r="EM2276" s="152">
        <v>12</v>
      </c>
      <c r="EO2276" s="152">
        <v>2.84</v>
      </c>
      <c r="EP2276" s="152">
        <v>1.78</v>
      </c>
      <c r="EQ2276" s="152">
        <v>0.34</v>
      </c>
    </row>
    <row r="2277" spans="1:203">
      <c r="A2277" s="151">
        <v>8374</v>
      </c>
      <c r="B2277" s="152" t="s">
        <v>2859</v>
      </c>
      <c r="C2277" s="152" t="s">
        <v>2941</v>
      </c>
      <c r="D2277" s="152" t="s">
        <v>3102</v>
      </c>
      <c r="E2277" s="152" t="s">
        <v>3103</v>
      </c>
      <c r="F2277" s="152" t="s">
        <v>10723</v>
      </c>
      <c r="H2277" s="151">
        <v>211010</v>
      </c>
      <c r="J2277" s="151" t="s">
        <v>3104</v>
      </c>
      <c r="L2277" s="153" t="s">
        <v>3105</v>
      </c>
      <c r="M2277" s="153" t="s">
        <v>3384</v>
      </c>
      <c r="O2277" s="151">
        <v>3522</v>
      </c>
      <c r="P2277" s="152">
        <v>40.750799999999998</v>
      </c>
      <c r="Q2277" s="152">
        <v>14.014849999999999</v>
      </c>
      <c r="R2277" s="152" t="s">
        <v>3075</v>
      </c>
      <c r="S2277" s="152" t="s">
        <v>2716</v>
      </c>
      <c r="T2277" s="152">
        <v>47</v>
      </c>
      <c r="U2277" s="152">
        <v>1.46</v>
      </c>
      <c r="V2277" s="152">
        <v>16.8</v>
      </c>
      <c r="X2277" s="152">
        <v>11.4</v>
      </c>
      <c r="AA2277" s="152">
        <v>6.34</v>
      </c>
      <c r="AB2277" s="152">
        <v>0.16</v>
      </c>
      <c r="AC2277" s="152">
        <v>11.2</v>
      </c>
      <c r="AD2277" s="152">
        <v>2.96</v>
      </c>
      <c r="AE2277" s="152">
        <v>2.34</v>
      </c>
      <c r="AF2277" s="152">
        <v>0.32</v>
      </c>
      <c r="AJ2277" s="152">
        <v>0.77</v>
      </c>
      <c r="AK2277" s="156">
        <f t="shared" si="35"/>
        <v>2.2599999999999999E-2</v>
      </c>
      <c r="AL2277" s="151">
        <v>226</v>
      </c>
      <c r="AM2277" s="151" t="s">
        <v>2867</v>
      </c>
      <c r="AN2277" s="151">
        <v>841.07544340000004</v>
      </c>
      <c r="AO2277" s="151">
        <v>1500</v>
      </c>
      <c r="DO2277" s="154">
        <v>86.2</v>
      </c>
      <c r="ED2277" s="152">
        <v>48.3</v>
      </c>
      <c r="EE2277" s="152">
        <v>1.27</v>
      </c>
      <c r="EF2277" s="152">
        <v>16.2</v>
      </c>
      <c r="EH2277" s="152">
        <v>8.5500000000000007</v>
      </c>
      <c r="EK2277" s="152">
        <v>0.14000000000000001</v>
      </c>
      <c r="EL2277" s="152">
        <v>8.58</v>
      </c>
      <c r="EM2277" s="152">
        <v>12</v>
      </c>
      <c r="EO2277" s="152">
        <v>2.84</v>
      </c>
      <c r="EP2277" s="152">
        <v>1.78</v>
      </c>
      <c r="EQ2277" s="152">
        <v>0.34</v>
      </c>
    </row>
    <row r="2278" spans="1:203">
      <c r="A2278" s="151">
        <v>8375</v>
      </c>
      <c r="B2278" s="152" t="s">
        <v>2859</v>
      </c>
      <c r="C2278" s="152" t="s">
        <v>2941</v>
      </c>
      <c r="D2278" s="152" t="s">
        <v>3102</v>
      </c>
      <c r="E2278" s="152" t="s">
        <v>3103</v>
      </c>
      <c r="F2278" s="152" t="s">
        <v>10724</v>
      </c>
      <c r="H2278" s="151">
        <v>211010</v>
      </c>
      <c r="J2278" s="151" t="s">
        <v>3104</v>
      </c>
      <c r="L2278" s="153" t="s">
        <v>3105</v>
      </c>
      <c r="M2278" s="153" t="s">
        <v>3106</v>
      </c>
      <c r="O2278" s="151">
        <v>3522</v>
      </c>
      <c r="P2278" s="152">
        <v>40.750799999999998</v>
      </c>
      <c r="Q2278" s="152">
        <v>14.014849999999999</v>
      </c>
      <c r="R2278" s="152" t="s">
        <v>3075</v>
      </c>
      <c r="S2278" s="152" t="s">
        <v>2716</v>
      </c>
      <c r="T2278" s="152">
        <v>45.4</v>
      </c>
      <c r="U2278" s="152">
        <v>1.34</v>
      </c>
      <c r="V2278" s="152">
        <v>17.5</v>
      </c>
      <c r="X2278" s="152">
        <v>12.6</v>
      </c>
      <c r="AA2278" s="152">
        <v>5.26</v>
      </c>
      <c r="AB2278" s="152">
        <v>0.13</v>
      </c>
      <c r="AC2278" s="152">
        <v>11.6</v>
      </c>
      <c r="AD2278" s="152">
        <v>2.5</v>
      </c>
      <c r="AE2278" s="152">
        <v>3.26</v>
      </c>
      <c r="AF2278" s="152">
        <v>0.4</v>
      </c>
      <c r="AJ2278" s="152">
        <v>1.2</v>
      </c>
      <c r="AK2278" s="156">
        <f t="shared" si="35"/>
        <v>7.8899999999999998E-2</v>
      </c>
      <c r="AL2278" s="151">
        <v>789</v>
      </c>
      <c r="AM2278" s="151" t="s">
        <v>2867</v>
      </c>
      <c r="AN2278" s="151">
        <v>961.2290782</v>
      </c>
      <c r="AO2278" s="151">
        <v>1900</v>
      </c>
      <c r="DO2278" s="154">
        <v>86.2</v>
      </c>
      <c r="ED2278" s="152">
        <v>48.3</v>
      </c>
      <c r="EE2278" s="152">
        <v>1.27</v>
      </c>
      <c r="EF2278" s="152">
        <v>16.2</v>
      </c>
      <c r="EH2278" s="152">
        <v>8.5500000000000007</v>
      </c>
      <c r="EK2278" s="152">
        <v>0.14000000000000001</v>
      </c>
      <c r="EL2278" s="152">
        <v>8.58</v>
      </c>
      <c r="EM2278" s="152">
        <v>12</v>
      </c>
      <c r="EO2278" s="152">
        <v>2.84</v>
      </c>
      <c r="EP2278" s="152">
        <v>1.78</v>
      </c>
      <c r="EQ2278" s="152">
        <v>0.34</v>
      </c>
    </row>
    <row r="2279" spans="1:203">
      <c r="A2279" s="151">
        <v>8376</v>
      </c>
      <c r="B2279" s="152" t="s">
        <v>2859</v>
      </c>
      <c r="C2279" s="152" t="s">
        <v>2941</v>
      </c>
      <c r="D2279" s="152" t="s">
        <v>3102</v>
      </c>
      <c r="E2279" s="152" t="s">
        <v>3103</v>
      </c>
      <c r="F2279" s="152" t="s">
        <v>10725</v>
      </c>
      <c r="H2279" s="151">
        <v>211010</v>
      </c>
      <c r="J2279" s="151" t="s">
        <v>3104</v>
      </c>
      <c r="L2279" s="153" t="s">
        <v>3105</v>
      </c>
      <c r="M2279" s="153" t="s">
        <v>3106</v>
      </c>
      <c r="O2279" s="151">
        <v>3522</v>
      </c>
      <c r="P2279" s="152">
        <v>40.750799999999998</v>
      </c>
      <c r="Q2279" s="152">
        <v>14.014849999999999</v>
      </c>
      <c r="R2279" s="152" t="s">
        <v>3075</v>
      </c>
      <c r="S2279" s="152" t="s">
        <v>2716</v>
      </c>
      <c r="T2279" s="152">
        <v>46</v>
      </c>
      <c r="U2279" s="152">
        <v>1</v>
      </c>
      <c r="V2279" s="152">
        <v>17.600000000000001</v>
      </c>
      <c r="X2279" s="152">
        <v>11.5</v>
      </c>
      <c r="AA2279" s="152">
        <v>5.74</v>
      </c>
      <c r="AB2279" s="152">
        <v>0.16</v>
      </c>
      <c r="AC2279" s="152">
        <v>11.1</v>
      </c>
      <c r="AD2279" s="152">
        <v>2.46</v>
      </c>
      <c r="AE2279" s="152">
        <v>3.79</v>
      </c>
      <c r="AF2279" s="152">
        <v>0.57999999999999996</v>
      </c>
      <c r="AJ2279" s="152">
        <v>0.8</v>
      </c>
      <c r="AK2279" s="156">
        <f t="shared" si="35"/>
        <v>4.2299999999999997E-2</v>
      </c>
      <c r="AL2279" s="151">
        <v>423</v>
      </c>
      <c r="AM2279" s="151" t="s">
        <v>2867</v>
      </c>
      <c r="AN2279" s="151">
        <v>1001.28029</v>
      </c>
      <c r="AO2279" s="151">
        <v>2900</v>
      </c>
      <c r="DO2279" s="154">
        <v>85.8</v>
      </c>
      <c r="ED2279" s="152">
        <v>48.3</v>
      </c>
      <c r="EE2279" s="152">
        <v>1.27</v>
      </c>
      <c r="EF2279" s="152">
        <v>16.2</v>
      </c>
      <c r="EH2279" s="152">
        <v>8.5500000000000007</v>
      </c>
      <c r="EK2279" s="152">
        <v>0.14000000000000001</v>
      </c>
      <c r="EL2279" s="152">
        <v>8.58</v>
      </c>
      <c r="EM2279" s="152">
        <v>12</v>
      </c>
      <c r="EO2279" s="152">
        <v>2.84</v>
      </c>
      <c r="EP2279" s="152">
        <v>1.78</v>
      </c>
      <c r="EQ2279" s="152">
        <v>0.34</v>
      </c>
    </row>
    <row r="2280" spans="1:203">
      <c r="A2280" s="151">
        <v>8377</v>
      </c>
      <c r="B2280" s="152" t="s">
        <v>2859</v>
      </c>
      <c r="C2280" s="152" t="s">
        <v>2941</v>
      </c>
      <c r="D2280" s="152" t="s">
        <v>3102</v>
      </c>
      <c r="E2280" s="152" t="s">
        <v>3103</v>
      </c>
      <c r="F2280" s="152" t="s">
        <v>10726</v>
      </c>
      <c r="H2280" s="151">
        <v>211010</v>
      </c>
      <c r="J2280" s="151" t="s">
        <v>3104</v>
      </c>
      <c r="L2280" s="153" t="s">
        <v>3105</v>
      </c>
      <c r="M2280" s="153" t="s">
        <v>3921</v>
      </c>
      <c r="O2280" s="151">
        <v>3522</v>
      </c>
      <c r="P2280" s="152">
        <v>40.750799999999998</v>
      </c>
      <c r="Q2280" s="152">
        <v>14.014849999999999</v>
      </c>
      <c r="R2280" s="152" t="s">
        <v>3075</v>
      </c>
      <c r="S2280" s="152" t="s">
        <v>2716</v>
      </c>
      <c r="T2280" s="152">
        <v>48.7</v>
      </c>
      <c r="U2280" s="152">
        <v>1.23</v>
      </c>
      <c r="V2280" s="152">
        <v>15.1</v>
      </c>
      <c r="X2280" s="152">
        <v>10.3</v>
      </c>
      <c r="AA2280" s="152">
        <v>6.19</v>
      </c>
      <c r="AB2280" s="152">
        <v>7.0000000000000007E-2</v>
      </c>
      <c r="AC2280" s="152">
        <v>10.8</v>
      </c>
      <c r="AD2280" s="152">
        <v>3.03</v>
      </c>
      <c r="AE2280" s="152">
        <v>4.05</v>
      </c>
      <c r="AF2280" s="152">
        <v>0.57999999999999996</v>
      </c>
      <c r="AJ2280" s="152">
        <v>1.5</v>
      </c>
      <c r="AK2280" s="156">
        <f t="shared" si="35"/>
        <v>8.9099999999999999E-2</v>
      </c>
      <c r="AL2280" s="151">
        <v>891</v>
      </c>
      <c r="AM2280" s="151" t="s">
        <v>2867</v>
      </c>
      <c r="AN2280" s="151">
        <v>720.92180859999996</v>
      </c>
      <c r="AO2280" s="151">
        <v>2200</v>
      </c>
      <c r="DO2280" s="154">
        <v>87.9</v>
      </c>
      <c r="ED2280" s="152">
        <v>48.3</v>
      </c>
      <c r="EE2280" s="152">
        <v>1.27</v>
      </c>
      <c r="EF2280" s="152">
        <v>16.2</v>
      </c>
      <c r="EH2280" s="152">
        <v>8.5500000000000007</v>
      </c>
      <c r="EK2280" s="152">
        <v>0.14000000000000001</v>
      </c>
      <c r="EL2280" s="152">
        <v>8.58</v>
      </c>
      <c r="EM2280" s="152">
        <v>12</v>
      </c>
      <c r="EO2280" s="152">
        <v>2.84</v>
      </c>
      <c r="EP2280" s="152">
        <v>1.78</v>
      </c>
      <c r="EQ2280" s="152">
        <v>0.34</v>
      </c>
    </row>
    <row r="2281" spans="1:203">
      <c r="A2281" s="151">
        <v>8378</v>
      </c>
      <c r="B2281" s="152" t="s">
        <v>2859</v>
      </c>
      <c r="C2281" s="152" t="s">
        <v>2941</v>
      </c>
      <c r="D2281" s="152" t="s">
        <v>3102</v>
      </c>
      <c r="E2281" s="152" t="s">
        <v>3103</v>
      </c>
      <c r="F2281" s="152" t="s">
        <v>10727</v>
      </c>
      <c r="H2281" s="151">
        <v>211010</v>
      </c>
      <c r="J2281" s="151" t="s">
        <v>3104</v>
      </c>
      <c r="L2281" s="153" t="s">
        <v>3105</v>
      </c>
      <c r="M2281" s="153" t="s">
        <v>3760</v>
      </c>
      <c r="O2281" s="151">
        <v>3522</v>
      </c>
      <c r="P2281" s="152">
        <v>40.750799999999998</v>
      </c>
      <c r="Q2281" s="152">
        <v>14.014849999999999</v>
      </c>
      <c r="R2281" s="152" t="s">
        <v>3075</v>
      </c>
      <c r="S2281" s="152" t="s">
        <v>2716</v>
      </c>
      <c r="T2281" s="152">
        <v>48.2</v>
      </c>
      <c r="U2281" s="152">
        <v>1.29</v>
      </c>
      <c r="V2281" s="152">
        <v>15.2</v>
      </c>
      <c r="X2281" s="152">
        <v>9.5</v>
      </c>
      <c r="AA2281" s="152">
        <v>5.58</v>
      </c>
      <c r="AB2281" s="152">
        <v>0.05</v>
      </c>
      <c r="AC2281" s="152">
        <v>11.4</v>
      </c>
      <c r="AD2281" s="152">
        <v>3.25</v>
      </c>
      <c r="AE2281" s="152">
        <v>4.7699999999999996</v>
      </c>
      <c r="AF2281" s="152">
        <v>0.75</v>
      </c>
      <c r="AJ2281" s="152">
        <v>1.1000000000000001</v>
      </c>
      <c r="AK2281" s="156">
        <f t="shared" si="35"/>
        <v>4.8300000000000003E-2</v>
      </c>
      <c r="AL2281" s="151">
        <v>483</v>
      </c>
      <c r="AM2281" s="151" t="s">
        <v>2867</v>
      </c>
      <c r="AN2281" s="151">
        <v>961.2290782</v>
      </c>
      <c r="AO2281" s="151">
        <v>9300</v>
      </c>
      <c r="DO2281" s="154">
        <v>87.9</v>
      </c>
      <c r="ED2281" s="152">
        <v>48.3</v>
      </c>
      <c r="EE2281" s="152">
        <v>1.27</v>
      </c>
      <c r="EF2281" s="152">
        <v>16.2</v>
      </c>
      <c r="EH2281" s="152">
        <v>8.5500000000000007</v>
      </c>
      <c r="EK2281" s="152">
        <v>0.14000000000000001</v>
      </c>
      <c r="EL2281" s="152">
        <v>8.58</v>
      </c>
      <c r="EM2281" s="152">
        <v>12</v>
      </c>
      <c r="EO2281" s="152">
        <v>2.84</v>
      </c>
      <c r="EP2281" s="152">
        <v>1.78</v>
      </c>
      <c r="EQ2281" s="152">
        <v>0.34</v>
      </c>
    </row>
    <row r="2282" spans="1:203">
      <c r="A2282" s="151">
        <v>8379</v>
      </c>
      <c r="B2282" s="152" t="s">
        <v>2859</v>
      </c>
      <c r="C2282" s="152" t="s">
        <v>2941</v>
      </c>
      <c r="D2282" s="152" t="s">
        <v>3102</v>
      </c>
      <c r="E2282" s="152" t="s">
        <v>3103</v>
      </c>
      <c r="F2282" s="152" t="s">
        <v>10728</v>
      </c>
      <c r="H2282" s="151">
        <v>211010</v>
      </c>
      <c r="J2282" s="151" t="s">
        <v>3104</v>
      </c>
      <c r="L2282" s="153" t="s">
        <v>3105</v>
      </c>
      <c r="M2282" s="153" t="s">
        <v>4245</v>
      </c>
      <c r="O2282" s="151">
        <v>3522</v>
      </c>
      <c r="P2282" s="152">
        <v>40.750799999999998</v>
      </c>
      <c r="Q2282" s="152">
        <v>14.014849999999999</v>
      </c>
      <c r="R2282" s="152" t="s">
        <v>3075</v>
      </c>
      <c r="S2282" s="152" t="s">
        <v>2716</v>
      </c>
      <c r="T2282" s="152">
        <v>49.7</v>
      </c>
      <c r="U2282" s="152">
        <v>1.04</v>
      </c>
      <c r="V2282" s="152">
        <v>15.1</v>
      </c>
      <c r="X2282" s="152">
        <v>9.6999999999999993</v>
      </c>
      <c r="AA2282" s="152">
        <v>6.19</v>
      </c>
      <c r="AB2282" s="152">
        <v>0.08</v>
      </c>
      <c r="AC2282" s="152">
        <v>11</v>
      </c>
      <c r="AD2282" s="152">
        <v>2.56</v>
      </c>
      <c r="AE2282" s="152">
        <v>3.92</v>
      </c>
      <c r="AF2282" s="152">
        <v>0.62</v>
      </c>
      <c r="AJ2282" s="152">
        <v>1.1200000000000001</v>
      </c>
      <c r="AK2282" s="156">
        <f t="shared" si="35"/>
        <v>9.7000000000000003E-2</v>
      </c>
      <c r="AL2282" s="151">
        <v>970</v>
      </c>
      <c r="AM2282" s="151" t="s">
        <v>2867</v>
      </c>
      <c r="AN2282" s="151">
        <v>1682.150887</v>
      </c>
      <c r="AO2282" s="151">
        <v>3100</v>
      </c>
      <c r="DO2282" s="154">
        <v>87.8</v>
      </c>
      <c r="ED2282" s="152">
        <v>48.3</v>
      </c>
      <c r="EE2282" s="152">
        <v>1.27</v>
      </c>
      <c r="EF2282" s="152">
        <v>16.2</v>
      </c>
      <c r="EH2282" s="152">
        <v>8.5500000000000007</v>
      </c>
      <c r="EK2282" s="152">
        <v>0.14000000000000001</v>
      </c>
      <c r="EL2282" s="152">
        <v>8.58</v>
      </c>
      <c r="EM2282" s="152">
        <v>12</v>
      </c>
      <c r="EO2282" s="152">
        <v>2.84</v>
      </c>
      <c r="EP2282" s="152">
        <v>1.78</v>
      </c>
      <c r="EQ2282" s="152">
        <v>0.34</v>
      </c>
    </row>
    <row r="2283" spans="1:203">
      <c r="A2283" s="151">
        <v>8380</v>
      </c>
      <c r="B2283" s="152" t="s">
        <v>2859</v>
      </c>
      <c r="C2283" s="152" t="s">
        <v>2941</v>
      </c>
      <c r="D2283" s="152" t="s">
        <v>3102</v>
      </c>
      <c r="E2283" s="152" t="s">
        <v>3103</v>
      </c>
      <c r="F2283" s="152" t="s">
        <v>10729</v>
      </c>
      <c r="H2283" s="151">
        <v>211010</v>
      </c>
      <c r="J2283" s="151" t="s">
        <v>3104</v>
      </c>
      <c r="L2283" s="153" t="s">
        <v>3105</v>
      </c>
      <c r="M2283" s="153" t="s">
        <v>3256</v>
      </c>
      <c r="O2283" s="151">
        <v>3522</v>
      </c>
      <c r="P2283" s="152">
        <v>40.750799999999998</v>
      </c>
      <c r="Q2283" s="152">
        <v>14.014849999999999</v>
      </c>
      <c r="R2283" s="152" t="s">
        <v>3075</v>
      </c>
      <c r="S2283" s="152" t="s">
        <v>2716</v>
      </c>
      <c r="T2283" s="152">
        <v>46.2</v>
      </c>
      <c r="U2283" s="152">
        <v>0.94</v>
      </c>
      <c r="V2283" s="152">
        <v>16.8</v>
      </c>
      <c r="X2283" s="152">
        <v>11.1</v>
      </c>
      <c r="AA2283" s="152">
        <v>6.15</v>
      </c>
      <c r="AB2283" s="152">
        <v>0.19</v>
      </c>
      <c r="AC2283" s="152">
        <v>11.3</v>
      </c>
      <c r="AD2283" s="152">
        <v>2.59</v>
      </c>
      <c r="AE2283" s="152">
        <v>3.92</v>
      </c>
      <c r="AF2283" s="152">
        <v>0.79</v>
      </c>
      <c r="AJ2283" s="152">
        <v>1.7</v>
      </c>
      <c r="AK2283" s="156">
        <f t="shared" si="35"/>
        <v>0.14119999999999999</v>
      </c>
      <c r="AL2283" s="151">
        <v>1412</v>
      </c>
      <c r="AM2283" s="151" t="s">
        <v>2867</v>
      </c>
      <c r="AN2283" s="151">
        <v>1161.485136</v>
      </c>
      <c r="AO2283" s="151">
        <v>2300</v>
      </c>
      <c r="DO2283" s="154">
        <v>87.1</v>
      </c>
      <c r="ED2283" s="152">
        <v>48.3</v>
      </c>
      <c r="EE2283" s="152">
        <v>1.27</v>
      </c>
      <c r="EF2283" s="152">
        <v>16.2</v>
      </c>
      <c r="EH2283" s="152">
        <v>8.5500000000000007</v>
      </c>
      <c r="EK2283" s="152">
        <v>0.14000000000000001</v>
      </c>
      <c r="EL2283" s="152">
        <v>8.58</v>
      </c>
      <c r="EM2283" s="152">
        <v>12</v>
      </c>
      <c r="EO2283" s="152">
        <v>2.84</v>
      </c>
      <c r="EP2283" s="152">
        <v>1.78</v>
      </c>
      <c r="EQ2283" s="152">
        <v>0.34</v>
      </c>
    </row>
    <row r="2284" spans="1:203">
      <c r="A2284" s="151">
        <v>8382</v>
      </c>
      <c r="B2284" s="152" t="s">
        <v>2859</v>
      </c>
      <c r="C2284" s="152" t="s">
        <v>2941</v>
      </c>
      <c r="D2284" s="152" t="s">
        <v>3102</v>
      </c>
      <c r="E2284" s="152" t="s">
        <v>3103</v>
      </c>
      <c r="F2284" s="152" t="s">
        <v>10730</v>
      </c>
      <c r="H2284" s="151">
        <v>211010</v>
      </c>
      <c r="J2284" s="151" t="s">
        <v>3104</v>
      </c>
      <c r="L2284" s="153" t="s">
        <v>3105</v>
      </c>
      <c r="M2284" s="153" t="s">
        <v>3450</v>
      </c>
      <c r="O2284" s="151">
        <v>3522</v>
      </c>
      <c r="P2284" s="152">
        <v>40.750799999999998</v>
      </c>
      <c r="Q2284" s="152">
        <v>14.014849999999999</v>
      </c>
      <c r="R2284" s="152" t="s">
        <v>3075</v>
      </c>
      <c r="S2284" s="152" t="s">
        <v>2716</v>
      </c>
      <c r="T2284" s="152">
        <v>47.3</v>
      </c>
      <c r="U2284" s="152">
        <v>1.21</v>
      </c>
      <c r="V2284" s="152">
        <v>16.7</v>
      </c>
      <c r="X2284" s="152">
        <v>10.5</v>
      </c>
      <c r="AA2284" s="152">
        <v>6.35</v>
      </c>
      <c r="AB2284" s="152">
        <v>0.15</v>
      </c>
      <c r="AC2284" s="152">
        <v>10.8</v>
      </c>
      <c r="AD2284" s="152">
        <v>3.12</v>
      </c>
      <c r="AE2284" s="152">
        <v>3.35</v>
      </c>
      <c r="AF2284" s="152">
        <v>0.54</v>
      </c>
      <c r="AJ2284" s="152">
        <v>2.7</v>
      </c>
      <c r="AK2284" s="156">
        <f t="shared" si="35"/>
        <v>6.7500000000000004E-2</v>
      </c>
      <c r="AL2284" s="151">
        <v>675</v>
      </c>
      <c r="AM2284" s="151" t="s">
        <v>2867</v>
      </c>
      <c r="AN2284" s="151">
        <v>1121.433925</v>
      </c>
      <c r="AO2284" s="151">
        <v>2800</v>
      </c>
      <c r="DO2284" s="154">
        <v>86.8</v>
      </c>
      <c r="ED2284" s="152">
        <v>48.3</v>
      </c>
      <c r="EE2284" s="152">
        <v>1.27</v>
      </c>
      <c r="EF2284" s="152">
        <v>16.2</v>
      </c>
      <c r="EH2284" s="152">
        <v>8.5500000000000007</v>
      </c>
      <c r="EK2284" s="152">
        <v>0.14000000000000001</v>
      </c>
      <c r="EL2284" s="152">
        <v>8.58</v>
      </c>
      <c r="EM2284" s="152">
        <v>12</v>
      </c>
      <c r="EO2284" s="152">
        <v>2.84</v>
      </c>
      <c r="EP2284" s="152">
        <v>1.78</v>
      </c>
      <c r="EQ2284" s="152">
        <v>0.34</v>
      </c>
    </row>
    <row r="2285" spans="1:203">
      <c r="A2285" s="151">
        <v>8383</v>
      </c>
      <c r="B2285" s="152" t="s">
        <v>2859</v>
      </c>
      <c r="C2285" s="152" t="s">
        <v>2941</v>
      </c>
      <c r="D2285" s="152" t="s">
        <v>3102</v>
      </c>
      <c r="E2285" s="152" t="s">
        <v>3103</v>
      </c>
      <c r="F2285" s="152" t="s">
        <v>10731</v>
      </c>
      <c r="H2285" s="151">
        <v>211010</v>
      </c>
      <c r="J2285" s="151" t="s">
        <v>3104</v>
      </c>
      <c r="L2285" s="153" t="s">
        <v>3105</v>
      </c>
      <c r="M2285" s="153" t="s">
        <v>3786</v>
      </c>
      <c r="O2285" s="151">
        <v>3522</v>
      </c>
      <c r="P2285" s="152">
        <v>40.750799999999998</v>
      </c>
      <c r="Q2285" s="152">
        <v>14.014849999999999</v>
      </c>
      <c r="R2285" s="152" t="s">
        <v>3075</v>
      </c>
      <c r="S2285" s="152" t="s">
        <v>2716</v>
      </c>
      <c r="T2285" s="152">
        <v>48.3</v>
      </c>
      <c r="U2285" s="152">
        <v>1.48</v>
      </c>
      <c r="V2285" s="152">
        <v>18.7</v>
      </c>
      <c r="X2285" s="152">
        <v>9.3000000000000007</v>
      </c>
      <c r="AA2285" s="152">
        <v>3.19</v>
      </c>
      <c r="AB2285" s="152">
        <v>0.09</v>
      </c>
      <c r="AC2285" s="152">
        <v>11.8</v>
      </c>
      <c r="AD2285" s="152">
        <v>3.78</v>
      </c>
      <c r="AE2285" s="152">
        <v>2.96</v>
      </c>
      <c r="AF2285" s="152">
        <v>0.42</v>
      </c>
      <c r="AJ2285" s="152">
        <v>0.99</v>
      </c>
      <c r="AK2285" s="156">
        <f t="shared" si="35"/>
        <v>2.7699999999999999E-2</v>
      </c>
      <c r="AL2285" s="151">
        <v>277</v>
      </c>
      <c r="AM2285" s="151" t="s">
        <v>2867</v>
      </c>
      <c r="AN2285" s="151">
        <v>1481.8948290000001</v>
      </c>
      <c r="AO2285" s="151">
        <v>2400</v>
      </c>
      <c r="DO2285" s="154">
        <v>87.1</v>
      </c>
      <c r="ED2285" s="152">
        <v>48.3</v>
      </c>
      <c r="EE2285" s="152">
        <v>1.27</v>
      </c>
      <c r="EF2285" s="152">
        <v>16.2</v>
      </c>
      <c r="EH2285" s="152">
        <v>8.5500000000000007</v>
      </c>
      <c r="EK2285" s="152">
        <v>0.14000000000000001</v>
      </c>
      <c r="EL2285" s="152">
        <v>8.58</v>
      </c>
      <c r="EM2285" s="152">
        <v>12</v>
      </c>
      <c r="EO2285" s="152">
        <v>2.84</v>
      </c>
      <c r="EP2285" s="152">
        <v>1.78</v>
      </c>
      <c r="EQ2285" s="152">
        <v>0.34</v>
      </c>
    </row>
    <row r="2286" spans="1:203">
      <c r="A2286" s="151">
        <v>8386</v>
      </c>
      <c r="B2286" s="152" t="s">
        <v>2859</v>
      </c>
      <c r="C2286" s="152" t="s">
        <v>2941</v>
      </c>
      <c r="D2286" s="152" t="s">
        <v>3102</v>
      </c>
      <c r="E2286" s="152" t="s">
        <v>3103</v>
      </c>
      <c r="F2286" s="152" t="s">
        <v>10732</v>
      </c>
      <c r="H2286" s="151">
        <v>211010</v>
      </c>
      <c r="J2286" s="151" t="s">
        <v>3104</v>
      </c>
      <c r="L2286" s="153" t="s">
        <v>3105</v>
      </c>
      <c r="M2286" s="153" t="s">
        <v>3279</v>
      </c>
      <c r="O2286" s="151">
        <v>3522</v>
      </c>
      <c r="P2286" s="152">
        <v>40.750799999999998</v>
      </c>
      <c r="Q2286" s="152">
        <v>14.014849999999999</v>
      </c>
      <c r="R2286" s="152" t="s">
        <v>3075</v>
      </c>
      <c r="S2286" s="152" t="s">
        <v>2716</v>
      </c>
      <c r="T2286" s="152">
        <v>46.4</v>
      </c>
      <c r="U2286" s="152">
        <v>1.1599999999999999</v>
      </c>
      <c r="V2286" s="152">
        <v>16</v>
      </c>
      <c r="X2286" s="152">
        <v>10.8</v>
      </c>
      <c r="AA2286" s="152">
        <v>6.17</v>
      </c>
      <c r="AB2286" s="152">
        <v>0.12</v>
      </c>
      <c r="AC2286" s="152">
        <v>12.2</v>
      </c>
      <c r="AD2286" s="152">
        <v>2.78</v>
      </c>
      <c r="AE2286" s="152">
        <v>3.66</v>
      </c>
      <c r="AF2286" s="152">
        <v>0.63</v>
      </c>
      <c r="AJ2286" s="152">
        <v>1.46</v>
      </c>
      <c r="AK2286" s="156">
        <f t="shared" si="35"/>
        <v>0.159</v>
      </c>
      <c r="AL2286" s="151">
        <v>1590</v>
      </c>
      <c r="AM2286" s="151">
        <v>1100</v>
      </c>
      <c r="AN2286" s="151">
        <v>921.17786660000002</v>
      </c>
      <c r="AO2286" s="151">
        <v>2100</v>
      </c>
      <c r="DO2286" s="154">
        <v>87.4</v>
      </c>
      <c r="ED2286" s="152">
        <v>48.3</v>
      </c>
      <c r="EE2286" s="152">
        <v>1.27</v>
      </c>
      <c r="EF2286" s="152">
        <v>16.2</v>
      </c>
      <c r="EH2286" s="152">
        <v>8.5500000000000007</v>
      </c>
      <c r="EK2286" s="152">
        <v>0.14000000000000001</v>
      </c>
      <c r="EL2286" s="152">
        <v>8.58</v>
      </c>
      <c r="EM2286" s="152">
        <v>12</v>
      </c>
      <c r="EO2286" s="152">
        <v>2.84</v>
      </c>
      <c r="EP2286" s="152">
        <v>1.78</v>
      </c>
      <c r="EQ2286" s="152">
        <v>0.34</v>
      </c>
    </row>
    <row r="2287" spans="1:203">
      <c r="A2287" s="151">
        <v>8387</v>
      </c>
      <c r="B2287" s="152" t="s">
        <v>2859</v>
      </c>
      <c r="C2287" s="152" t="s">
        <v>2941</v>
      </c>
      <c r="D2287" s="152" t="s">
        <v>3102</v>
      </c>
      <c r="E2287" s="152" t="s">
        <v>3103</v>
      </c>
      <c r="F2287" s="152" t="s">
        <v>10733</v>
      </c>
      <c r="H2287" s="151">
        <v>211010</v>
      </c>
      <c r="J2287" s="151" t="s">
        <v>3104</v>
      </c>
      <c r="L2287" s="153" t="s">
        <v>3105</v>
      </c>
      <c r="M2287" s="153" t="s">
        <v>3386</v>
      </c>
      <c r="O2287" s="151">
        <v>3522</v>
      </c>
      <c r="P2287" s="152">
        <v>40.750799999999998</v>
      </c>
      <c r="Q2287" s="152">
        <v>14.014849999999999</v>
      </c>
      <c r="R2287" s="152" t="s">
        <v>3075</v>
      </c>
      <c r="S2287" s="152" t="s">
        <v>2716</v>
      </c>
      <c r="T2287" s="152">
        <v>47</v>
      </c>
      <c r="U2287" s="152">
        <v>1.1299999999999999</v>
      </c>
      <c r="V2287" s="152">
        <v>17.100000000000001</v>
      </c>
      <c r="X2287" s="152">
        <v>10.5</v>
      </c>
      <c r="AA2287" s="152">
        <v>6.2</v>
      </c>
      <c r="AB2287" s="152">
        <v>0.12</v>
      </c>
      <c r="AC2287" s="152">
        <v>11.3</v>
      </c>
      <c r="AD2287" s="152">
        <v>2.86</v>
      </c>
      <c r="AE2287" s="152">
        <v>3.34</v>
      </c>
      <c r="AF2287" s="152">
        <v>0.47</v>
      </c>
      <c r="AJ2287" s="152">
        <v>1.4</v>
      </c>
      <c r="AK2287" s="156">
        <f t="shared" si="35"/>
        <v>7.8700000000000006E-2</v>
      </c>
      <c r="AL2287" s="151">
        <v>787</v>
      </c>
      <c r="AM2287" s="151" t="s">
        <v>2867</v>
      </c>
      <c r="AN2287" s="151">
        <v>1481.8948290000001</v>
      </c>
      <c r="AO2287" s="151">
        <v>2500</v>
      </c>
      <c r="DO2287" s="154">
        <v>86.3</v>
      </c>
      <c r="ED2287" s="152">
        <v>48.3</v>
      </c>
      <c r="EE2287" s="152">
        <v>1.27</v>
      </c>
      <c r="EF2287" s="152">
        <v>16.2</v>
      </c>
      <c r="EH2287" s="152">
        <v>8.5500000000000007</v>
      </c>
      <c r="EK2287" s="152">
        <v>0.14000000000000001</v>
      </c>
      <c r="EL2287" s="152">
        <v>8.58</v>
      </c>
      <c r="EM2287" s="152">
        <v>12</v>
      </c>
      <c r="EO2287" s="152">
        <v>2.84</v>
      </c>
      <c r="EP2287" s="152">
        <v>1.78</v>
      </c>
      <c r="EQ2287" s="152">
        <v>0.34</v>
      </c>
    </row>
    <row r="2288" spans="1:203">
      <c r="A2288" s="151">
        <v>8388</v>
      </c>
      <c r="B2288" s="152" t="s">
        <v>2859</v>
      </c>
      <c r="C2288" s="152" t="s">
        <v>2941</v>
      </c>
      <c r="D2288" s="152" t="s">
        <v>3102</v>
      </c>
      <c r="E2288" s="152" t="s">
        <v>3103</v>
      </c>
      <c r="F2288" s="152" t="s">
        <v>10734</v>
      </c>
      <c r="H2288" s="151">
        <v>211010</v>
      </c>
      <c r="J2288" s="151" t="s">
        <v>3104</v>
      </c>
      <c r="L2288" s="153" t="s">
        <v>3105</v>
      </c>
      <c r="M2288" s="153" t="s">
        <v>3761</v>
      </c>
      <c r="O2288" s="151">
        <v>3522</v>
      </c>
      <c r="P2288" s="152">
        <v>40.750799999999998</v>
      </c>
      <c r="Q2288" s="152">
        <v>14.014849999999999</v>
      </c>
      <c r="R2288" s="152" t="s">
        <v>3075</v>
      </c>
      <c r="S2288" s="152" t="s">
        <v>2716</v>
      </c>
      <c r="T2288" s="152">
        <v>48.2</v>
      </c>
      <c r="U2288" s="152">
        <v>1.41</v>
      </c>
      <c r="V2288" s="152">
        <v>15.2</v>
      </c>
      <c r="X2288" s="152">
        <v>12.1</v>
      </c>
      <c r="AA2288" s="152">
        <v>5.87</v>
      </c>
      <c r="AB2288" s="152">
        <v>0.12</v>
      </c>
      <c r="AC2288" s="152">
        <v>11.8</v>
      </c>
      <c r="AD2288" s="152">
        <v>2.81</v>
      </c>
      <c r="AE2288" s="152">
        <v>2.1</v>
      </c>
      <c r="AF2288" s="152">
        <v>0.35</v>
      </c>
      <c r="AJ2288" s="152">
        <v>1.3</v>
      </c>
      <c r="AK2288" s="156">
        <f t="shared" si="35"/>
        <v>0.14680000000000001</v>
      </c>
      <c r="AL2288" s="151">
        <v>1468</v>
      </c>
      <c r="AM2288" s="151" t="s">
        <v>2867</v>
      </c>
      <c r="AN2288" s="151">
        <v>881.12665500000003</v>
      </c>
      <c r="AO2288" s="151">
        <v>1500</v>
      </c>
      <c r="DO2288" s="154">
        <v>86.3</v>
      </c>
      <c r="ED2288" s="152">
        <v>48.3</v>
      </c>
      <c r="EE2288" s="152">
        <v>1.27</v>
      </c>
      <c r="EF2288" s="152">
        <v>16.2</v>
      </c>
      <c r="EH2288" s="152">
        <v>8.5500000000000007</v>
      </c>
      <c r="EK2288" s="152">
        <v>0.14000000000000001</v>
      </c>
      <c r="EL2288" s="152">
        <v>8.58</v>
      </c>
      <c r="EM2288" s="152">
        <v>12</v>
      </c>
      <c r="EO2288" s="152">
        <v>2.84</v>
      </c>
      <c r="EP2288" s="152">
        <v>1.78</v>
      </c>
      <c r="EQ2288" s="152">
        <v>0.34</v>
      </c>
    </row>
    <row r="2289" spans="1:202">
      <c r="A2289" s="151">
        <v>8389</v>
      </c>
      <c r="B2289" s="152" t="s">
        <v>2859</v>
      </c>
      <c r="C2289" s="152" t="s">
        <v>2941</v>
      </c>
      <c r="D2289" s="152" t="s">
        <v>3102</v>
      </c>
      <c r="E2289" s="152" t="s">
        <v>3103</v>
      </c>
      <c r="F2289" s="152" t="s">
        <v>10735</v>
      </c>
      <c r="H2289" s="151">
        <v>211010</v>
      </c>
      <c r="J2289" s="151" t="s">
        <v>3104</v>
      </c>
      <c r="L2289" s="153" t="s">
        <v>3105</v>
      </c>
      <c r="M2289" s="153" t="s">
        <v>4444</v>
      </c>
      <c r="O2289" s="151">
        <v>3522</v>
      </c>
      <c r="P2289" s="152">
        <v>40.750799999999998</v>
      </c>
      <c r="Q2289" s="152">
        <v>14.014849999999999</v>
      </c>
      <c r="R2289" s="152" t="s">
        <v>3075</v>
      </c>
      <c r="S2289" s="152" t="s">
        <v>2716</v>
      </c>
      <c r="T2289" s="152">
        <v>50.3</v>
      </c>
      <c r="U2289" s="152">
        <v>1.31</v>
      </c>
      <c r="V2289" s="152">
        <v>14.9</v>
      </c>
      <c r="X2289" s="152">
        <v>8.6999999999999993</v>
      </c>
      <c r="AA2289" s="152">
        <v>6.39</v>
      </c>
      <c r="AB2289" s="152">
        <v>0.08</v>
      </c>
      <c r="AC2289" s="152">
        <v>10.9</v>
      </c>
      <c r="AD2289" s="152">
        <v>3.27</v>
      </c>
      <c r="AE2289" s="152">
        <v>3.47</v>
      </c>
      <c r="AF2289" s="152">
        <v>0.68</v>
      </c>
      <c r="AJ2289" s="152">
        <v>1.31</v>
      </c>
      <c r="AK2289" s="156">
        <f t="shared" si="35"/>
        <v>0.12379999999999999</v>
      </c>
      <c r="AL2289" s="151">
        <v>1238</v>
      </c>
      <c r="AM2289" s="151" t="s">
        <v>2867</v>
      </c>
      <c r="AN2289" s="151">
        <v>921.17786660000002</v>
      </c>
      <c r="AO2289" s="151">
        <v>3100</v>
      </c>
      <c r="DO2289" s="154">
        <v>89.3</v>
      </c>
      <c r="ED2289" s="152">
        <v>48.3</v>
      </c>
      <c r="EE2289" s="152">
        <v>1.27</v>
      </c>
      <c r="EF2289" s="152">
        <v>16.2</v>
      </c>
      <c r="EH2289" s="152">
        <v>8.5500000000000007</v>
      </c>
      <c r="EK2289" s="152">
        <v>0.14000000000000001</v>
      </c>
      <c r="EL2289" s="152">
        <v>8.58</v>
      </c>
      <c r="EM2289" s="152">
        <v>12</v>
      </c>
      <c r="EO2289" s="152">
        <v>2.84</v>
      </c>
      <c r="EP2289" s="152">
        <v>1.78</v>
      </c>
      <c r="EQ2289" s="152">
        <v>0.34</v>
      </c>
    </row>
    <row r="2290" spans="1:202">
      <c r="A2290" s="151">
        <v>8390</v>
      </c>
      <c r="B2290" s="152" t="s">
        <v>2859</v>
      </c>
      <c r="C2290" s="152" t="s">
        <v>2941</v>
      </c>
      <c r="D2290" s="152" t="s">
        <v>3102</v>
      </c>
      <c r="E2290" s="152" t="s">
        <v>3103</v>
      </c>
      <c r="F2290" s="152" t="s">
        <v>10736</v>
      </c>
      <c r="H2290" s="151">
        <v>211010</v>
      </c>
      <c r="J2290" s="151" t="s">
        <v>3104</v>
      </c>
      <c r="L2290" s="153" t="s">
        <v>3105</v>
      </c>
      <c r="M2290" s="153" t="s">
        <v>3459</v>
      </c>
      <c r="O2290" s="151">
        <v>3522</v>
      </c>
      <c r="P2290" s="152">
        <v>40.750799999999998</v>
      </c>
      <c r="Q2290" s="152">
        <v>14.014849999999999</v>
      </c>
      <c r="R2290" s="152" t="s">
        <v>3075</v>
      </c>
      <c r="S2290" s="152" t="s">
        <v>2716</v>
      </c>
      <c r="T2290" s="152">
        <v>47.3</v>
      </c>
      <c r="U2290" s="152">
        <v>1.18</v>
      </c>
      <c r="V2290" s="152">
        <v>15.6</v>
      </c>
      <c r="X2290" s="152">
        <v>10.199999999999999</v>
      </c>
      <c r="AA2290" s="152">
        <v>6.4</v>
      </c>
      <c r="AB2290" s="152">
        <v>0.16</v>
      </c>
      <c r="AC2290" s="152">
        <v>12.1</v>
      </c>
      <c r="AD2290" s="152">
        <v>3.02</v>
      </c>
      <c r="AE2290" s="152">
        <v>3.37</v>
      </c>
      <c r="AF2290" s="152">
        <v>0.65</v>
      </c>
      <c r="AJ2290" s="152">
        <v>1.54</v>
      </c>
      <c r="AK2290" s="156">
        <f t="shared" si="35"/>
        <v>0.1179</v>
      </c>
      <c r="AL2290" s="151">
        <v>1179</v>
      </c>
      <c r="AM2290" s="151" t="s">
        <v>2867</v>
      </c>
      <c r="AN2290" s="151">
        <v>961.2290782</v>
      </c>
      <c r="AO2290" s="151">
        <v>2500</v>
      </c>
      <c r="DO2290" s="154">
        <v>90.1</v>
      </c>
      <c r="ED2290" s="152">
        <v>48.3</v>
      </c>
      <c r="EE2290" s="152">
        <v>1.27</v>
      </c>
      <c r="EF2290" s="152">
        <v>16.2</v>
      </c>
      <c r="EH2290" s="152">
        <v>8.5500000000000007</v>
      </c>
      <c r="EK2290" s="152">
        <v>0.14000000000000001</v>
      </c>
      <c r="EL2290" s="152">
        <v>8.58</v>
      </c>
      <c r="EM2290" s="152">
        <v>12</v>
      </c>
      <c r="EO2290" s="152">
        <v>2.84</v>
      </c>
      <c r="EP2290" s="152">
        <v>1.78</v>
      </c>
      <c r="EQ2290" s="152">
        <v>0.34</v>
      </c>
    </row>
    <row r="2291" spans="1:202">
      <c r="A2291" s="151">
        <v>8391</v>
      </c>
      <c r="B2291" s="152" t="s">
        <v>2859</v>
      </c>
      <c r="C2291" s="152" t="s">
        <v>2941</v>
      </c>
      <c r="D2291" s="152" t="s">
        <v>3102</v>
      </c>
      <c r="E2291" s="152" t="s">
        <v>3103</v>
      </c>
      <c r="F2291" s="152" t="s">
        <v>10737</v>
      </c>
      <c r="H2291" s="151">
        <v>211010</v>
      </c>
      <c r="J2291" s="151" t="s">
        <v>3104</v>
      </c>
      <c r="L2291" s="153" t="s">
        <v>3105</v>
      </c>
      <c r="M2291" s="153" t="s">
        <v>3547</v>
      </c>
      <c r="O2291" s="151">
        <v>3522</v>
      </c>
      <c r="P2291" s="152">
        <v>40.750799999999998</v>
      </c>
      <c r="Q2291" s="152">
        <v>14.014849999999999</v>
      </c>
      <c r="R2291" s="152" t="s">
        <v>3075</v>
      </c>
      <c r="S2291" s="152" t="s">
        <v>2716</v>
      </c>
      <c r="T2291" s="152">
        <v>47.6</v>
      </c>
      <c r="U2291" s="152">
        <v>1.46</v>
      </c>
      <c r="V2291" s="152">
        <v>15.2</v>
      </c>
      <c r="X2291" s="152">
        <v>10.199999999999999</v>
      </c>
      <c r="AA2291" s="152">
        <v>6.07</v>
      </c>
      <c r="AB2291" s="152">
        <v>0.13</v>
      </c>
      <c r="AC2291" s="152">
        <v>12.2</v>
      </c>
      <c r="AD2291" s="152">
        <v>2.99</v>
      </c>
      <c r="AE2291" s="152">
        <v>3.57</v>
      </c>
      <c r="AF2291" s="152">
        <v>0.61</v>
      </c>
      <c r="AJ2291" s="152">
        <v>1.18</v>
      </c>
      <c r="AK2291" s="156">
        <f t="shared" si="35"/>
        <v>0.1108</v>
      </c>
      <c r="AL2291" s="151">
        <v>1108</v>
      </c>
      <c r="AM2291" s="151" t="s">
        <v>2867</v>
      </c>
      <c r="AN2291" s="151">
        <v>1201.5363480000001</v>
      </c>
      <c r="AO2291" s="151">
        <v>2900</v>
      </c>
      <c r="DO2291" s="154">
        <v>90.1</v>
      </c>
      <c r="ED2291" s="152">
        <v>48.3</v>
      </c>
      <c r="EE2291" s="152">
        <v>1.27</v>
      </c>
      <c r="EF2291" s="152">
        <v>16.2</v>
      </c>
      <c r="EH2291" s="152">
        <v>8.5500000000000007</v>
      </c>
      <c r="EK2291" s="152">
        <v>0.14000000000000001</v>
      </c>
      <c r="EL2291" s="152">
        <v>8.58</v>
      </c>
      <c r="EM2291" s="152">
        <v>12</v>
      </c>
      <c r="EO2291" s="152">
        <v>2.84</v>
      </c>
      <c r="EP2291" s="152">
        <v>1.78</v>
      </c>
      <c r="EQ2291" s="152">
        <v>0.34</v>
      </c>
    </row>
    <row r="2292" spans="1:202">
      <c r="A2292" s="151">
        <v>8397</v>
      </c>
      <c r="B2292" s="152" t="s">
        <v>2859</v>
      </c>
      <c r="C2292" s="152" t="s">
        <v>2941</v>
      </c>
      <c r="D2292" s="152" t="s">
        <v>3102</v>
      </c>
      <c r="E2292" s="152" t="s">
        <v>3103</v>
      </c>
      <c r="F2292" s="152" t="s">
        <v>10738</v>
      </c>
      <c r="H2292" s="151">
        <v>211010</v>
      </c>
      <c r="J2292" s="151" t="s">
        <v>3104</v>
      </c>
      <c r="L2292" s="153" t="s">
        <v>3105</v>
      </c>
      <c r="M2292" s="153" t="s">
        <v>4244</v>
      </c>
      <c r="O2292" s="151">
        <v>3522</v>
      </c>
      <c r="P2292" s="152">
        <v>40.750799999999998</v>
      </c>
      <c r="Q2292" s="152">
        <v>14.014849999999999</v>
      </c>
      <c r="R2292" s="152" t="s">
        <v>3075</v>
      </c>
      <c r="S2292" s="152" t="s">
        <v>2716</v>
      </c>
      <c r="T2292" s="152">
        <v>49.7</v>
      </c>
      <c r="U2292" s="152">
        <v>1.37</v>
      </c>
      <c r="V2292" s="152">
        <v>15.9</v>
      </c>
      <c r="X2292" s="152">
        <v>7.6</v>
      </c>
      <c r="AA2292" s="152">
        <v>6.2</v>
      </c>
      <c r="AB2292" s="152">
        <v>0.13</v>
      </c>
      <c r="AC2292" s="152">
        <v>13.7</v>
      </c>
      <c r="AD2292" s="152">
        <v>3.36</v>
      </c>
      <c r="AE2292" s="152">
        <v>1.68</v>
      </c>
      <c r="AF2292" s="152">
        <v>0.36</v>
      </c>
      <c r="AJ2292" s="152">
        <v>0.74</v>
      </c>
      <c r="AK2292" s="156">
        <f t="shared" si="35"/>
        <v>5.28E-2</v>
      </c>
      <c r="AL2292" s="151">
        <v>528</v>
      </c>
      <c r="AM2292" s="151" t="s">
        <v>2867</v>
      </c>
      <c r="AN2292" s="151">
        <v>720.92180859999996</v>
      </c>
      <c r="AO2292" s="151">
        <v>900</v>
      </c>
      <c r="DO2292" s="154">
        <v>85.4</v>
      </c>
      <c r="ED2292" s="152">
        <v>48.3</v>
      </c>
      <c r="EE2292" s="152">
        <v>1.27</v>
      </c>
      <c r="EF2292" s="152">
        <v>16.2</v>
      </c>
      <c r="EH2292" s="152">
        <v>8.5500000000000007</v>
      </c>
      <c r="EK2292" s="152">
        <v>0.14000000000000001</v>
      </c>
      <c r="EL2292" s="152">
        <v>8.58</v>
      </c>
      <c r="EM2292" s="152">
        <v>12</v>
      </c>
      <c r="EO2292" s="152">
        <v>2.84</v>
      </c>
      <c r="EP2292" s="152">
        <v>1.78</v>
      </c>
      <c r="EQ2292" s="152">
        <v>0.34</v>
      </c>
    </row>
    <row r="2293" spans="1:202">
      <c r="A2293" s="151">
        <v>8398</v>
      </c>
      <c r="B2293" s="152" t="s">
        <v>2859</v>
      </c>
      <c r="C2293" s="152" t="s">
        <v>2941</v>
      </c>
      <c r="D2293" s="152" t="s">
        <v>3102</v>
      </c>
      <c r="E2293" s="152" t="s">
        <v>3103</v>
      </c>
      <c r="F2293" s="152" t="s">
        <v>10739</v>
      </c>
      <c r="H2293" s="151">
        <v>211010</v>
      </c>
      <c r="J2293" s="151" t="s">
        <v>3104</v>
      </c>
      <c r="L2293" s="153" t="s">
        <v>3105</v>
      </c>
      <c r="M2293" s="153" t="s">
        <v>3966</v>
      </c>
      <c r="O2293" s="151">
        <v>3522</v>
      </c>
      <c r="P2293" s="152">
        <v>40.750799999999998</v>
      </c>
      <c r="Q2293" s="152">
        <v>14.014849999999999</v>
      </c>
      <c r="R2293" s="152" t="s">
        <v>3075</v>
      </c>
      <c r="S2293" s="152" t="s">
        <v>2716</v>
      </c>
      <c r="T2293" s="152">
        <v>48.8</v>
      </c>
      <c r="U2293" s="152">
        <v>1.53</v>
      </c>
      <c r="V2293" s="152">
        <v>17</v>
      </c>
      <c r="X2293" s="152">
        <v>8.3000000000000007</v>
      </c>
      <c r="AA2293" s="152">
        <v>6.25</v>
      </c>
      <c r="AB2293" s="152">
        <v>0.18</v>
      </c>
      <c r="AC2293" s="152">
        <v>11.6</v>
      </c>
      <c r="AD2293" s="152">
        <v>2.88</v>
      </c>
      <c r="AE2293" s="152">
        <v>2.87</v>
      </c>
      <c r="AF2293" s="152">
        <v>0.6</v>
      </c>
      <c r="AJ2293" s="152">
        <v>1.58</v>
      </c>
      <c r="AK2293" s="156">
        <f t="shared" si="35"/>
        <v>0.14510000000000001</v>
      </c>
      <c r="AL2293" s="151">
        <v>1451</v>
      </c>
      <c r="AM2293" s="151" t="s">
        <v>2867</v>
      </c>
      <c r="AN2293" s="151">
        <v>1121.433925</v>
      </c>
      <c r="AO2293" s="151">
        <v>2100</v>
      </c>
      <c r="DO2293" s="154">
        <v>86.6</v>
      </c>
      <c r="ED2293" s="152">
        <v>48.3</v>
      </c>
      <c r="EE2293" s="152">
        <v>1.27</v>
      </c>
      <c r="EF2293" s="152">
        <v>16.2</v>
      </c>
      <c r="EH2293" s="152">
        <v>8.5500000000000007</v>
      </c>
      <c r="EK2293" s="152">
        <v>0.14000000000000001</v>
      </c>
      <c r="EL2293" s="152">
        <v>8.58</v>
      </c>
      <c r="EM2293" s="152">
        <v>12</v>
      </c>
      <c r="EO2293" s="152">
        <v>2.84</v>
      </c>
      <c r="EP2293" s="152">
        <v>1.78</v>
      </c>
      <c r="EQ2293" s="152">
        <v>0.34</v>
      </c>
    </row>
    <row r="2294" spans="1:202">
      <c r="A2294" s="151">
        <v>8400</v>
      </c>
      <c r="B2294" s="152" t="s">
        <v>2859</v>
      </c>
      <c r="C2294" s="152" t="s">
        <v>2941</v>
      </c>
      <c r="D2294" s="152" t="s">
        <v>3102</v>
      </c>
      <c r="E2294" s="152" t="s">
        <v>3103</v>
      </c>
      <c r="F2294" s="152" t="s">
        <v>10740</v>
      </c>
      <c r="H2294" s="151">
        <v>211010</v>
      </c>
      <c r="J2294" s="151" t="s">
        <v>3104</v>
      </c>
      <c r="L2294" s="153" t="s">
        <v>3105</v>
      </c>
      <c r="M2294" s="153" t="s">
        <v>3965</v>
      </c>
      <c r="O2294" s="151">
        <v>3522</v>
      </c>
      <c r="P2294" s="152">
        <v>40.750799999999998</v>
      </c>
      <c r="Q2294" s="152">
        <v>14.014849999999999</v>
      </c>
      <c r="R2294" s="152" t="s">
        <v>3075</v>
      </c>
      <c r="S2294" s="152" t="s">
        <v>2716</v>
      </c>
      <c r="T2294" s="152">
        <v>48.8</v>
      </c>
      <c r="U2294" s="152">
        <v>1.27</v>
      </c>
      <c r="V2294" s="152">
        <v>17.3</v>
      </c>
      <c r="X2294" s="152">
        <v>7.6</v>
      </c>
      <c r="AA2294" s="152">
        <v>5.39</v>
      </c>
      <c r="AB2294" s="152">
        <v>0.14000000000000001</v>
      </c>
      <c r="AC2294" s="152">
        <v>12.9</v>
      </c>
      <c r="AD2294" s="152">
        <v>3.01</v>
      </c>
      <c r="AE2294" s="152">
        <v>3.11</v>
      </c>
      <c r="AF2294" s="152">
        <v>0.55000000000000004</v>
      </c>
      <c r="AJ2294" s="152">
        <v>0.51</v>
      </c>
      <c r="AK2294" s="156">
        <f t="shared" si="35"/>
        <v>5.28E-2</v>
      </c>
      <c r="AL2294" s="151">
        <v>528</v>
      </c>
      <c r="AM2294" s="151" t="s">
        <v>2867</v>
      </c>
      <c r="AN2294" s="151">
        <v>1201.5363480000001</v>
      </c>
      <c r="AO2294" s="151">
        <v>2800</v>
      </c>
      <c r="DO2294" s="154">
        <v>87.7</v>
      </c>
      <c r="ED2294" s="152">
        <v>48.3</v>
      </c>
      <c r="EE2294" s="152">
        <v>1.27</v>
      </c>
      <c r="EF2294" s="152">
        <v>16.2</v>
      </c>
      <c r="EH2294" s="152">
        <v>8.5500000000000007</v>
      </c>
      <c r="EK2294" s="152">
        <v>0.14000000000000001</v>
      </c>
      <c r="EL2294" s="152">
        <v>8.58</v>
      </c>
      <c r="EM2294" s="152">
        <v>12</v>
      </c>
      <c r="EO2294" s="152">
        <v>2.84</v>
      </c>
      <c r="EP2294" s="152">
        <v>1.78</v>
      </c>
      <c r="EQ2294" s="152">
        <v>0.34</v>
      </c>
    </row>
    <row r="2295" spans="1:202">
      <c r="A2295" s="151">
        <v>8401</v>
      </c>
      <c r="B2295" s="152" t="s">
        <v>2859</v>
      </c>
      <c r="C2295" s="152" t="s">
        <v>2941</v>
      </c>
      <c r="D2295" s="152" t="s">
        <v>3102</v>
      </c>
      <c r="E2295" s="152" t="s">
        <v>3103</v>
      </c>
      <c r="F2295" s="152" t="s">
        <v>10741</v>
      </c>
      <c r="H2295" s="151">
        <v>211010</v>
      </c>
      <c r="J2295" s="151" t="s">
        <v>3104</v>
      </c>
      <c r="L2295" s="153" t="s">
        <v>3105</v>
      </c>
      <c r="M2295" s="153" t="s">
        <v>3965</v>
      </c>
      <c r="O2295" s="151">
        <v>3522</v>
      </c>
      <c r="P2295" s="152">
        <v>40.750799999999998</v>
      </c>
      <c r="Q2295" s="152">
        <v>14.014849999999999</v>
      </c>
      <c r="R2295" s="152" t="s">
        <v>3075</v>
      </c>
      <c r="S2295" s="152" t="s">
        <v>2716</v>
      </c>
      <c r="T2295" s="152">
        <v>49.5</v>
      </c>
      <c r="U2295" s="152">
        <v>1.52</v>
      </c>
      <c r="V2295" s="152">
        <v>16.100000000000001</v>
      </c>
      <c r="X2295" s="152">
        <v>6.9</v>
      </c>
      <c r="AA2295" s="152">
        <v>6.7</v>
      </c>
      <c r="AB2295" s="152">
        <v>0.18</v>
      </c>
      <c r="AC2295" s="152">
        <v>12.1</v>
      </c>
      <c r="AD2295" s="152">
        <v>3.15</v>
      </c>
      <c r="AE2295" s="152">
        <v>3.14</v>
      </c>
      <c r="AF2295" s="152">
        <v>0.65</v>
      </c>
      <c r="AJ2295" s="152">
        <v>1.01</v>
      </c>
      <c r="AK2295" s="156">
        <f t="shared" si="35"/>
        <v>3.6299999999999999E-2</v>
      </c>
      <c r="AL2295" s="151">
        <v>363</v>
      </c>
      <c r="AM2295" s="151" t="s">
        <v>2867</v>
      </c>
      <c r="AN2295" s="151">
        <v>1001.28029</v>
      </c>
      <c r="AO2295" s="151">
        <v>2000</v>
      </c>
      <c r="DO2295" s="154">
        <v>87.7</v>
      </c>
      <c r="ED2295" s="152">
        <v>48.3</v>
      </c>
      <c r="EE2295" s="152">
        <v>1.27</v>
      </c>
      <c r="EF2295" s="152">
        <v>16.2</v>
      </c>
      <c r="EH2295" s="152">
        <v>8.5500000000000007</v>
      </c>
      <c r="EK2295" s="152">
        <v>0.14000000000000001</v>
      </c>
      <c r="EL2295" s="152">
        <v>8.58</v>
      </c>
      <c r="EM2295" s="152">
        <v>12</v>
      </c>
      <c r="EO2295" s="152">
        <v>2.84</v>
      </c>
      <c r="EP2295" s="152">
        <v>1.78</v>
      </c>
      <c r="EQ2295" s="152">
        <v>0.34</v>
      </c>
    </row>
    <row r="2296" spans="1:202">
      <c r="A2296" s="151">
        <v>8402</v>
      </c>
      <c r="B2296" s="152" t="s">
        <v>2859</v>
      </c>
      <c r="C2296" s="152" t="s">
        <v>2941</v>
      </c>
      <c r="D2296" s="152" t="s">
        <v>3102</v>
      </c>
      <c r="E2296" s="152" t="s">
        <v>3103</v>
      </c>
      <c r="F2296" s="152" t="s">
        <v>10742</v>
      </c>
      <c r="H2296" s="151">
        <v>211010</v>
      </c>
      <c r="J2296" s="151" t="s">
        <v>3104</v>
      </c>
      <c r="L2296" s="153" t="s">
        <v>3105</v>
      </c>
      <c r="M2296" s="153" t="s">
        <v>4752</v>
      </c>
      <c r="O2296" s="151">
        <v>3522</v>
      </c>
      <c r="P2296" s="152">
        <v>40.750799999999998</v>
      </c>
      <c r="Q2296" s="152">
        <v>14.014849999999999</v>
      </c>
      <c r="R2296" s="152" t="s">
        <v>3075</v>
      </c>
      <c r="S2296" s="152" t="s">
        <v>2716</v>
      </c>
      <c r="T2296" s="152">
        <v>51.3</v>
      </c>
      <c r="U2296" s="152">
        <v>1.0900000000000001</v>
      </c>
      <c r="V2296" s="152">
        <v>16.7</v>
      </c>
      <c r="X2296" s="152">
        <v>5.9</v>
      </c>
      <c r="AA2296" s="152">
        <v>4.8099999999999996</v>
      </c>
      <c r="AB2296" s="152">
        <v>0.1</v>
      </c>
      <c r="AC2296" s="152">
        <v>12.2</v>
      </c>
      <c r="AD2296" s="152">
        <v>3.56</v>
      </c>
      <c r="AE2296" s="152">
        <v>3.8</v>
      </c>
      <c r="AF2296" s="152">
        <v>0.57999999999999996</v>
      </c>
      <c r="AJ2296" s="152">
        <v>1.1399999999999999</v>
      </c>
      <c r="AK2296" s="156">
        <f t="shared" si="35"/>
        <v>9.7500000000000003E-2</v>
      </c>
      <c r="AL2296" s="151">
        <v>975</v>
      </c>
      <c r="AM2296" s="151" t="s">
        <v>2867</v>
      </c>
      <c r="AN2296" s="151">
        <v>881.12665500000003</v>
      </c>
      <c r="AO2296" s="151">
        <v>2400</v>
      </c>
      <c r="DO2296" s="154">
        <v>87.4</v>
      </c>
      <c r="ED2296" s="152">
        <v>48.3</v>
      </c>
      <c r="EE2296" s="152">
        <v>1.27</v>
      </c>
      <c r="EF2296" s="152">
        <v>16.2</v>
      </c>
      <c r="EH2296" s="152">
        <v>8.5500000000000007</v>
      </c>
      <c r="EK2296" s="152">
        <v>0.14000000000000001</v>
      </c>
      <c r="EL2296" s="152">
        <v>8.58</v>
      </c>
      <c r="EM2296" s="152">
        <v>12</v>
      </c>
      <c r="EO2296" s="152">
        <v>2.84</v>
      </c>
      <c r="EP2296" s="152">
        <v>1.78</v>
      </c>
      <c r="EQ2296" s="152">
        <v>0.34</v>
      </c>
    </row>
    <row r="2297" spans="1:202">
      <c r="A2297" s="151">
        <v>8403</v>
      </c>
      <c r="B2297" s="152" t="s">
        <v>2859</v>
      </c>
      <c r="C2297" s="152" t="s">
        <v>2941</v>
      </c>
      <c r="D2297" s="152" t="s">
        <v>3102</v>
      </c>
      <c r="E2297" s="152" t="s">
        <v>3103</v>
      </c>
      <c r="F2297" s="152" t="s">
        <v>10743</v>
      </c>
      <c r="H2297" s="151">
        <v>211010</v>
      </c>
      <c r="J2297" s="151" t="s">
        <v>3104</v>
      </c>
      <c r="L2297" s="153" t="s">
        <v>3105</v>
      </c>
      <c r="M2297" s="153" t="s">
        <v>4499</v>
      </c>
      <c r="O2297" s="151">
        <v>3522</v>
      </c>
      <c r="P2297" s="152">
        <v>40.750799999999998</v>
      </c>
      <c r="Q2297" s="152">
        <v>14.014849999999999</v>
      </c>
      <c r="R2297" s="152" t="s">
        <v>3075</v>
      </c>
      <c r="S2297" s="152" t="s">
        <v>2716</v>
      </c>
      <c r="T2297" s="152">
        <v>50.5</v>
      </c>
      <c r="U2297" s="152">
        <v>1.29</v>
      </c>
      <c r="V2297" s="152">
        <v>16.7</v>
      </c>
      <c r="X2297" s="152">
        <v>7.3</v>
      </c>
      <c r="AA2297" s="152">
        <v>5.78</v>
      </c>
      <c r="AB2297" s="152">
        <v>0.14000000000000001</v>
      </c>
      <c r="AC2297" s="152">
        <v>13.1</v>
      </c>
      <c r="AD2297" s="152">
        <v>3.09</v>
      </c>
      <c r="AE2297" s="152">
        <v>1.67</v>
      </c>
      <c r="AF2297" s="152">
        <v>0.4</v>
      </c>
      <c r="AJ2297" s="152">
        <v>1.39</v>
      </c>
      <c r="AK2297" s="156">
        <f t="shared" si="35"/>
        <v>2.0500000000000001E-2</v>
      </c>
      <c r="AL2297" s="151">
        <v>205</v>
      </c>
      <c r="AM2297" s="151" t="s">
        <v>2867</v>
      </c>
      <c r="AN2297" s="151">
        <v>1081.382713</v>
      </c>
      <c r="AO2297" s="151">
        <v>1600</v>
      </c>
      <c r="DO2297" s="154">
        <v>86.7</v>
      </c>
      <c r="ED2297" s="152">
        <v>48.3</v>
      </c>
      <c r="EE2297" s="152">
        <v>1.27</v>
      </c>
      <c r="EF2297" s="152">
        <v>16.2</v>
      </c>
      <c r="EH2297" s="152">
        <v>8.5500000000000007</v>
      </c>
      <c r="EK2297" s="152">
        <v>0.14000000000000001</v>
      </c>
      <c r="EL2297" s="152">
        <v>8.58</v>
      </c>
      <c r="EM2297" s="152">
        <v>12</v>
      </c>
      <c r="EO2297" s="152">
        <v>2.84</v>
      </c>
      <c r="EP2297" s="152">
        <v>1.78</v>
      </c>
      <c r="EQ2297" s="152">
        <v>0.34</v>
      </c>
    </row>
    <row r="2298" spans="1:202">
      <c r="A2298" s="151">
        <v>8404</v>
      </c>
      <c r="B2298" s="152" t="s">
        <v>2859</v>
      </c>
      <c r="C2298" s="152" t="s">
        <v>2941</v>
      </c>
      <c r="D2298" s="152" t="s">
        <v>3102</v>
      </c>
      <c r="E2298" s="152" t="s">
        <v>3103</v>
      </c>
      <c r="F2298" s="152" t="s">
        <v>10744</v>
      </c>
      <c r="H2298" s="151">
        <v>211010</v>
      </c>
      <c r="J2298" s="151" t="s">
        <v>3104</v>
      </c>
      <c r="L2298" s="153" t="s">
        <v>3105</v>
      </c>
      <c r="M2298" s="153" t="s">
        <v>4631</v>
      </c>
      <c r="O2298" s="151">
        <v>3522</v>
      </c>
      <c r="P2298" s="152">
        <v>40.750799999999998</v>
      </c>
      <c r="Q2298" s="152">
        <v>14.014849999999999</v>
      </c>
      <c r="R2298" s="152" t="s">
        <v>3075</v>
      </c>
      <c r="S2298" s="152" t="s">
        <v>2716</v>
      </c>
      <c r="T2298" s="152">
        <v>50.9</v>
      </c>
      <c r="U2298" s="152">
        <v>1.27</v>
      </c>
      <c r="V2298" s="152">
        <v>19.2</v>
      </c>
      <c r="X2298" s="152">
        <v>6.4</v>
      </c>
      <c r="AA2298" s="152">
        <v>4.59</v>
      </c>
      <c r="AB2298" s="152">
        <v>0.11</v>
      </c>
      <c r="AC2298" s="152">
        <v>12.3</v>
      </c>
      <c r="AD2298" s="152">
        <v>2.5299999999999998</v>
      </c>
      <c r="AE2298" s="152">
        <v>2.2799999999999998</v>
      </c>
      <c r="AF2298" s="152">
        <v>0.3</v>
      </c>
      <c r="AJ2298" s="152">
        <v>0.74</v>
      </c>
      <c r="AK2298" s="156">
        <f t="shared" si="35"/>
        <v>0.16619999999999999</v>
      </c>
      <c r="AL2298" s="151">
        <v>1662</v>
      </c>
      <c r="AM2298" s="151" t="s">
        <v>2867</v>
      </c>
      <c r="AN2298" s="151">
        <v>760.97302019999995</v>
      </c>
      <c r="AO2298" s="151">
        <v>2100</v>
      </c>
      <c r="DO2298" s="154">
        <v>87.5</v>
      </c>
      <c r="ED2298" s="152">
        <v>48.3</v>
      </c>
      <c r="EE2298" s="152">
        <v>1.27</v>
      </c>
      <c r="EF2298" s="152">
        <v>16.2</v>
      </c>
      <c r="EH2298" s="152">
        <v>8.5500000000000007</v>
      </c>
      <c r="EK2298" s="152">
        <v>0.14000000000000001</v>
      </c>
      <c r="EL2298" s="152">
        <v>8.58</v>
      </c>
      <c r="EM2298" s="152">
        <v>12</v>
      </c>
      <c r="EO2298" s="152">
        <v>2.84</v>
      </c>
      <c r="EP2298" s="152">
        <v>1.78</v>
      </c>
      <c r="EQ2298" s="152">
        <v>0.34</v>
      </c>
    </row>
    <row r="2299" spans="1:202">
      <c r="A2299" s="151">
        <v>8737</v>
      </c>
      <c r="B2299" s="152" t="s">
        <v>2859</v>
      </c>
      <c r="C2299" s="152" t="s">
        <v>3731</v>
      </c>
      <c r="D2299" s="152" t="s">
        <v>3732</v>
      </c>
      <c r="E2299" s="152" t="s">
        <v>3733</v>
      </c>
      <c r="F2299" s="152" t="s">
        <v>10745</v>
      </c>
      <c r="H2299" s="151">
        <v>300260</v>
      </c>
      <c r="J2299" s="151" t="s">
        <v>3847</v>
      </c>
      <c r="L2299" s="153" t="s">
        <v>3848</v>
      </c>
      <c r="M2299" s="153" t="s">
        <v>3111</v>
      </c>
      <c r="O2299" s="151">
        <v>3590</v>
      </c>
      <c r="P2299" s="152">
        <v>56.085270000000001</v>
      </c>
      <c r="Q2299" s="152">
        <v>160.48053999999999</v>
      </c>
      <c r="R2299" s="152" t="s">
        <v>2866</v>
      </c>
      <c r="S2299" s="152" t="s">
        <v>2716</v>
      </c>
      <c r="T2299" s="152">
        <v>49.936006669999998</v>
      </c>
      <c r="U2299" s="152">
        <v>0.86254033299999999</v>
      </c>
      <c r="V2299" s="152">
        <v>17.632280000000002</v>
      </c>
      <c r="X2299" s="152">
        <v>8.2571853330000007</v>
      </c>
      <c r="AA2299" s="152">
        <v>5.9415473329999999</v>
      </c>
      <c r="AB2299" s="152">
        <v>0.17377100000000001</v>
      </c>
      <c r="AC2299" s="152">
        <v>10.730643329999999</v>
      </c>
      <c r="AD2299" s="152">
        <v>3.0057353330000001</v>
      </c>
      <c r="AE2299" s="152">
        <v>0.572024333</v>
      </c>
      <c r="AF2299" s="152">
        <v>0.15794900000000001</v>
      </c>
      <c r="AJ2299" s="152">
        <v>2.4900000000000002</v>
      </c>
      <c r="AK2299" s="156">
        <f t="shared" si="35"/>
        <v>5.1999999999999998E-2</v>
      </c>
      <c r="AL2299" s="151">
        <v>520</v>
      </c>
      <c r="AN2299" s="151">
        <v>1200</v>
      </c>
      <c r="AO2299" s="151">
        <v>429</v>
      </c>
      <c r="AQ2299" s="152">
        <v>7.07</v>
      </c>
      <c r="AR2299" s="152">
        <v>0.42</v>
      </c>
      <c r="AX2299" s="151">
        <v>5473</v>
      </c>
      <c r="AY2299" s="151">
        <v>265</v>
      </c>
      <c r="AZ2299" s="152">
        <v>134</v>
      </c>
      <c r="BH2299" s="152">
        <v>285</v>
      </c>
      <c r="BI2299" s="152">
        <v>18.14</v>
      </c>
      <c r="BJ2299" s="152">
        <v>61</v>
      </c>
      <c r="BO2299" s="152">
        <v>217</v>
      </c>
      <c r="BP2299" s="152">
        <v>4.09</v>
      </c>
      <c r="BQ2299" s="152">
        <v>10.39</v>
      </c>
      <c r="BS2299" s="152">
        <v>8.15</v>
      </c>
      <c r="BT2299" s="152">
        <v>2.52</v>
      </c>
      <c r="BU2299" s="152">
        <v>0.84</v>
      </c>
      <c r="BV2299" s="152">
        <v>2.23</v>
      </c>
      <c r="BX2299" s="152">
        <v>2.71</v>
      </c>
      <c r="BZ2299" s="152">
        <v>1.98</v>
      </c>
      <c r="CB2299" s="152">
        <v>1.93</v>
      </c>
      <c r="CD2299" s="152">
        <v>1.9</v>
      </c>
      <c r="CH2299" s="152">
        <v>3.65</v>
      </c>
      <c r="CJ2299" s="152">
        <v>0.27</v>
      </c>
      <c r="CK2299" s="152">
        <v>0.21</v>
      </c>
      <c r="CO2299" s="152">
        <v>0.14000000000000001</v>
      </c>
      <c r="DO2299" s="154">
        <v>85.5</v>
      </c>
      <c r="EC2299" s="152">
        <v>5.76</v>
      </c>
      <c r="ED2299" s="152">
        <v>51.48</v>
      </c>
      <c r="EE2299" s="152">
        <v>0.81</v>
      </c>
      <c r="EF2299" s="152">
        <v>13.87</v>
      </c>
      <c r="EH2299" s="152">
        <v>8.5500000000000007</v>
      </c>
      <c r="EK2299" s="152">
        <v>0.17</v>
      </c>
      <c r="EL2299" s="152">
        <v>11.3</v>
      </c>
      <c r="EM2299" s="152">
        <v>9.7799999999999994</v>
      </c>
      <c r="EO2299" s="152">
        <v>2.36</v>
      </c>
      <c r="EP2299" s="152">
        <v>0.56000000000000005</v>
      </c>
      <c r="EQ2299" s="152">
        <v>0.14000000000000001</v>
      </c>
      <c r="FD2299" s="152">
        <v>37.4</v>
      </c>
      <c r="FF2299" s="152">
        <v>242.5</v>
      </c>
      <c r="FG2299" s="152">
        <v>807.2</v>
      </c>
      <c r="FJ2299" s="152">
        <v>180.7</v>
      </c>
      <c r="FK2299" s="152">
        <v>76.900000000000006</v>
      </c>
      <c r="FL2299" s="152">
        <v>73.099999999999994</v>
      </c>
      <c r="FM2299" s="152">
        <v>15.3</v>
      </c>
      <c r="FP2299" s="152">
        <v>8.5</v>
      </c>
      <c r="FQ2299" s="152">
        <v>244.1</v>
      </c>
      <c r="FR2299" s="152">
        <v>16.7</v>
      </c>
      <c r="FS2299" s="152">
        <v>63.4</v>
      </c>
      <c r="FT2299" s="152">
        <v>1</v>
      </c>
      <c r="FY2299" s="152">
        <v>219.1</v>
      </c>
      <c r="FZ2299" s="152">
        <v>3.8</v>
      </c>
      <c r="GA2299" s="152">
        <v>14.6</v>
      </c>
      <c r="GC2299" s="152">
        <v>10.1</v>
      </c>
      <c r="GS2299" s="152">
        <v>2.4</v>
      </c>
      <c r="GT2299" s="152">
        <v>1.8</v>
      </c>
    </row>
    <row r="2300" spans="1:202">
      <c r="A2300" s="151">
        <v>8739</v>
      </c>
      <c r="B2300" s="152" t="s">
        <v>2859</v>
      </c>
      <c r="C2300" s="152" t="s">
        <v>3731</v>
      </c>
      <c r="D2300" s="152" t="s">
        <v>3732</v>
      </c>
      <c r="E2300" s="152" t="s">
        <v>3733</v>
      </c>
      <c r="F2300" s="152" t="s">
        <v>10746</v>
      </c>
      <c r="H2300" s="151">
        <v>300260</v>
      </c>
      <c r="J2300" s="151" t="s">
        <v>3847</v>
      </c>
      <c r="L2300" s="153" t="s">
        <v>3848</v>
      </c>
      <c r="M2300" s="153" t="s">
        <v>2058</v>
      </c>
      <c r="O2300" s="151">
        <v>3590</v>
      </c>
      <c r="P2300" s="152">
        <v>56.085270000000001</v>
      </c>
      <c r="Q2300" s="152">
        <v>160.48053999999999</v>
      </c>
      <c r="R2300" s="152" t="s">
        <v>2866</v>
      </c>
      <c r="S2300" s="152" t="s">
        <v>2716</v>
      </c>
      <c r="T2300" s="152">
        <v>48.513383330000003</v>
      </c>
      <c r="U2300" s="152">
        <v>0.799226667</v>
      </c>
      <c r="V2300" s="152">
        <v>14.607329999999999</v>
      </c>
      <c r="X2300" s="152">
        <v>7.6312566669999997</v>
      </c>
      <c r="AA2300" s="152">
        <v>8.1160653329999999</v>
      </c>
      <c r="AB2300" s="152">
        <v>0.119359333</v>
      </c>
      <c r="AC2300" s="152">
        <v>12.613633330000001</v>
      </c>
      <c r="AD2300" s="152">
        <v>2.5225716669999998</v>
      </c>
      <c r="AE2300" s="152">
        <v>0.40461266699999998</v>
      </c>
      <c r="AF2300" s="152">
        <v>0.113411</v>
      </c>
      <c r="AJ2300" s="152">
        <v>3.92</v>
      </c>
      <c r="AK2300" s="156">
        <f t="shared" si="35"/>
        <v>5.28E-2</v>
      </c>
      <c r="AL2300" s="151">
        <v>528</v>
      </c>
      <c r="AN2300" s="151">
        <v>2500</v>
      </c>
      <c r="AO2300" s="151">
        <v>600</v>
      </c>
      <c r="AQ2300" s="152">
        <v>5.38</v>
      </c>
      <c r="AR2300" s="152">
        <v>0.39</v>
      </c>
      <c r="AX2300" s="151">
        <v>5613</v>
      </c>
      <c r="AY2300" s="151">
        <v>305</v>
      </c>
      <c r="AZ2300" s="152">
        <v>204</v>
      </c>
      <c r="BH2300" s="152">
        <v>249</v>
      </c>
      <c r="BI2300" s="152">
        <v>20.14</v>
      </c>
      <c r="BJ2300" s="152">
        <v>60</v>
      </c>
      <c r="BO2300" s="152">
        <v>195</v>
      </c>
      <c r="BP2300" s="152">
        <v>3.81</v>
      </c>
      <c r="BQ2300" s="152">
        <v>10.3</v>
      </c>
      <c r="BS2300" s="152">
        <v>8.73</v>
      </c>
      <c r="BT2300" s="152">
        <v>2.83</v>
      </c>
      <c r="BU2300" s="152">
        <v>0.89</v>
      </c>
      <c r="BV2300" s="152">
        <v>2.2999999999999998</v>
      </c>
      <c r="BX2300" s="152">
        <v>3.14</v>
      </c>
      <c r="BZ2300" s="152">
        <v>2.12</v>
      </c>
      <c r="CB2300" s="152">
        <v>2.25</v>
      </c>
      <c r="CD2300" s="152">
        <v>1.91</v>
      </c>
      <c r="CH2300" s="152">
        <v>1.38</v>
      </c>
      <c r="CJ2300" s="152">
        <v>0.27</v>
      </c>
      <c r="CK2300" s="152">
        <v>0.18</v>
      </c>
      <c r="CO2300" s="152">
        <v>0.14000000000000001</v>
      </c>
      <c r="DO2300" s="154">
        <v>88</v>
      </c>
      <c r="EC2300" s="152">
        <v>6.4</v>
      </c>
      <c r="ED2300" s="152">
        <v>51.48</v>
      </c>
      <c r="EE2300" s="152">
        <v>0.81</v>
      </c>
      <c r="EF2300" s="152">
        <v>13.87</v>
      </c>
      <c r="EH2300" s="152">
        <v>8.5500000000000007</v>
      </c>
      <c r="EK2300" s="152">
        <v>0.17</v>
      </c>
      <c r="EL2300" s="152">
        <v>11.3</v>
      </c>
      <c r="EM2300" s="152">
        <v>9.7799999999999994</v>
      </c>
      <c r="EO2300" s="152">
        <v>2.36</v>
      </c>
      <c r="EP2300" s="152">
        <v>0.56000000000000005</v>
      </c>
      <c r="EQ2300" s="152">
        <v>0.14000000000000001</v>
      </c>
      <c r="FD2300" s="152">
        <v>37.4</v>
      </c>
      <c r="FF2300" s="152">
        <v>242.5</v>
      </c>
      <c r="FG2300" s="152">
        <v>807.2</v>
      </c>
      <c r="FJ2300" s="152">
        <v>180.7</v>
      </c>
      <c r="FK2300" s="152">
        <v>76.900000000000006</v>
      </c>
      <c r="FL2300" s="152">
        <v>73.099999999999994</v>
      </c>
      <c r="FM2300" s="152">
        <v>15.3</v>
      </c>
      <c r="FP2300" s="152">
        <v>8.5</v>
      </c>
      <c r="FQ2300" s="152">
        <v>244.1</v>
      </c>
      <c r="FR2300" s="152">
        <v>16.7</v>
      </c>
      <c r="FS2300" s="152">
        <v>63.4</v>
      </c>
      <c r="FT2300" s="152">
        <v>1</v>
      </c>
      <c r="FY2300" s="152">
        <v>219.1</v>
      </c>
      <c r="FZ2300" s="152">
        <v>3.8</v>
      </c>
      <c r="GA2300" s="152">
        <v>14.6</v>
      </c>
      <c r="GC2300" s="152">
        <v>10.1</v>
      </c>
      <c r="GS2300" s="152">
        <v>2.4</v>
      </c>
      <c r="GT2300" s="152">
        <v>1.8</v>
      </c>
    </row>
    <row r="2301" spans="1:202">
      <c r="A2301" s="151">
        <v>8745</v>
      </c>
      <c r="B2301" s="152" t="s">
        <v>2859</v>
      </c>
      <c r="C2301" s="152" t="s">
        <v>3731</v>
      </c>
      <c r="D2301" s="152" t="s">
        <v>3732</v>
      </c>
      <c r="E2301" s="152" t="s">
        <v>3733</v>
      </c>
      <c r="F2301" s="152" t="s">
        <v>10747</v>
      </c>
      <c r="H2301" s="151">
        <v>300260</v>
      </c>
      <c r="J2301" s="151" t="s">
        <v>4354</v>
      </c>
      <c r="L2301" s="153" t="s">
        <v>4355</v>
      </c>
      <c r="M2301" s="153" t="s">
        <v>2059</v>
      </c>
      <c r="O2301" s="151">
        <v>3590</v>
      </c>
      <c r="P2301" s="152">
        <v>56.05</v>
      </c>
      <c r="Q2301" s="152">
        <v>160.63</v>
      </c>
      <c r="R2301" s="152" t="s">
        <v>2866</v>
      </c>
      <c r="S2301" s="152" t="s">
        <v>2716</v>
      </c>
      <c r="T2301" s="152">
        <v>50.25056</v>
      </c>
      <c r="U2301" s="152">
        <v>1.1327845000000001</v>
      </c>
      <c r="V2301" s="152">
        <v>17.23405</v>
      </c>
      <c r="X2301" s="152">
        <v>8.5302354999999999</v>
      </c>
      <c r="AA2301" s="152">
        <v>5.4162610000000004</v>
      </c>
      <c r="AB2301" s="152">
        <v>0.120807</v>
      </c>
      <c r="AC2301" s="152">
        <v>8.8541139999999992</v>
      </c>
      <c r="AD2301" s="152">
        <v>3.396855</v>
      </c>
      <c r="AE2301" s="152">
        <v>0.663242</v>
      </c>
      <c r="AF2301" s="152">
        <v>0.19919100000000001</v>
      </c>
      <c r="AJ2301" s="152">
        <v>3.25</v>
      </c>
      <c r="AK2301" s="156">
        <f t="shared" si="35"/>
        <v>8.8700000000000001E-2</v>
      </c>
      <c r="AL2301" s="151">
        <v>887</v>
      </c>
      <c r="AN2301" s="151">
        <v>1600</v>
      </c>
      <c r="AO2301" s="151">
        <v>574</v>
      </c>
      <c r="AQ2301" s="152">
        <v>7.17</v>
      </c>
      <c r="AR2301" s="152">
        <v>0.59</v>
      </c>
      <c r="AX2301" s="151">
        <v>5905</v>
      </c>
      <c r="AY2301" s="151">
        <v>239</v>
      </c>
      <c r="AZ2301" s="152">
        <v>74</v>
      </c>
      <c r="BH2301" s="152">
        <v>270</v>
      </c>
      <c r="BI2301" s="152">
        <v>17.940000000000001</v>
      </c>
      <c r="BJ2301" s="152">
        <v>78</v>
      </c>
      <c r="BO2301" s="152">
        <v>202</v>
      </c>
      <c r="BP2301" s="152">
        <v>4.82</v>
      </c>
      <c r="BQ2301" s="152">
        <v>12.67</v>
      </c>
      <c r="BS2301" s="152">
        <v>9.0299999999999994</v>
      </c>
      <c r="BT2301" s="152">
        <v>2.72</v>
      </c>
      <c r="BU2301" s="152">
        <v>0.88</v>
      </c>
      <c r="BV2301" s="152">
        <v>2.74</v>
      </c>
      <c r="BX2301" s="152">
        <v>2.99</v>
      </c>
      <c r="BZ2301" s="152">
        <v>1.94</v>
      </c>
      <c r="CB2301" s="152">
        <v>2.06</v>
      </c>
      <c r="CD2301" s="152">
        <v>2.0299999999999998</v>
      </c>
      <c r="CH2301" s="152">
        <v>2.02</v>
      </c>
      <c r="CJ2301" s="152">
        <v>0.39</v>
      </c>
      <c r="CK2301" s="152">
        <v>0.22</v>
      </c>
      <c r="CO2301" s="152">
        <v>0.14000000000000001</v>
      </c>
      <c r="DO2301" s="154">
        <v>80.5</v>
      </c>
      <c r="ED2301" s="152">
        <v>53.1</v>
      </c>
      <c r="EE2301" s="152">
        <v>1.03</v>
      </c>
      <c r="EF2301" s="152">
        <v>17.23</v>
      </c>
      <c r="EH2301" s="152">
        <v>8.35</v>
      </c>
      <c r="EK2301" s="152">
        <v>0.16</v>
      </c>
      <c r="EL2301" s="152">
        <v>6.28</v>
      </c>
      <c r="EM2301" s="152">
        <v>8.8000000000000007</v>
      </c>
      <c r="EO2301" s="152">
        <v>3.23</v>
      </c>
      <c r="EP2301" s="152">
        <v>0.71</v>
      </c>
      <c r="EQ2301" s="152">
        <v>0.19</v>
      </c>
      <c r="FD2301" s="152">
        <v>29.5</v>
      </c>
      <c r="FF2301" s="152">
        <v>250.6</v>
      </c>
      <c r="FG2301" s="152">
        <v>128.30000000000001</v>
      </c>
      <c r="FJ2301" s="152">
        <v>49.3</v>
      </c>
      <c r="FK2301" s="152">
        <v>84.4</v>
      </c>
      <c r="FL2301" s="152">
        <v>80</v>
      </c>
      <c r="FM2301" s="152">
        <v>19.3</v>
      </c>
      <c r="FP2301" s="152">
        <v>10.199999999999999</v>
      </c>
      <c r="FQ2301" s="152">
        <v>319.5</v>
      </c>
      <c r="FR2301" s="152">
        <v>21</v>
      </c>
      <c r="FS2301" s="152">
        <v>92.5</v>
      </c>
      <c r="FT2301" s="152">
        <v>1.3</v>
      </c>
      <c r="FY2301" s="152">
        <v>241</v>
      </c>
      <c r="FZ2301" s="152">
        <v>4.0999999999999996</v>
      </c>
      <c r="GA2301" s="152">
        <v>14.7</v>
      </c>
      <c r="GC2301" s="152">
        <v>12</v>
      </c>
      <c r="GS2301" s="152">
        <v>3.8</v>
      </c>
      <c r="GT2301" s="152">
        <v>1.5</v>
      </c>
    </row>
    <row r="2302" spans="1:202">
      <c r="A2302" s="151">
        <v>8746</v>
      </c>
      <c r="B2302" s="152" t="s">
        <v>2859</v>
      </c>
      <c r="C2302" s="152" t="s">
        <v>3731</v>
      </c>
      <c r="D2302" s="152" t="s">
        <v>3732</v>
      </c>
      <c r="E2302" s="152" t="s">
        <v>3733</v>
      </c>
      <c r="F2302" s="152" t="s">
        <v>10748</v>
      </c>
      <c r="H2302" s="151">
        <v>300260</v>
      </c>
      <c r="J2302" s="151" t="s">
        <v>4354</v>
      </c>
      <c r="L2302" s="153" t="s">
        <v>4355</v>
      </c>
      <c r="M2302" s="153" t="s">
        <v>4356</v>
      </c>
      <c r="O2302" s="151">
        <v>3590</v>
      </c>
      <c r="P2302" s="152">
        <v>56.05</v>
      </c>
      <c r="Q2302" s="152">
        <v>160.63</v>
      </c>
      <c r="R2302" s="152" t="s">
        <v>2866</v>
      </c>
      <c r="S2302" s="152" t="s">
        <v>2716</v>
      </c>
      <c r="T2302" s="152">
        <v>50.034329999999997</v>
      </c>
      <c r="U2302" s="152">
        <v>1.0754364999999999</v>
      </c>
      <c r="V2302" s="152">
        <v>17.326625</v>
      </c>
      <c r="X2302" s="152">
        <v>8.8596620000000001</v>
      </c>
      <c r="AA2302" s="152">
        <v>5.8016085000000004</v>
      </c>
      <c r="AB2302" s="152">
        <v>0.1045035</v>
      </c>
      <c r="AC2302" s="152">
        <v>8.5615260000000006</v>
      </c>
      <c r="AD2302" s="152">
        <v>3.4358645000000001</v>
      </c>
      <c r="AE2302" s="152">
        <v>0.72144450000000004</v>
      </c>
      <c r="AF2302" s="152">
        <v>0.23353199999999999</v>
      </c>
      <c r="AJ2302" s="152">
        <v>3.25</v>
      </c>
      <c r="AK2302" s="156">
        <f t="shared" si="35"/>
        <v>8.8700000000000001E-2</v>
      </c>
      <c r="AL2302" s="151">
        <v>887</v>
      </c>
      <c r="AN2302" s="151">
        <v>1700</v>
      </c>
      <c r="AO2302" s="151">
        <v>503</v>
      </c>
      <c r="CO2302" s="152">
        <v>0.14000000000000001</v>
      </c>
      <c r="DO2302" s="154">
        <v>80.5</v>
      </c>
      <c r="ED2302" s="152">
        <v>53.1</v>
      </c>
      <c r="EE2302" s="152">
        <v>1.03</v>
      </c>
      <c r="EF2302" s="152">
        <v>17.23</v>
      </c>
      <c r="EH2302" s="152">
        <v>8.35</v>
      </c>
      <c r="EK2302" s="152">
        <v>0.16</v>
      </c>
      <c r="EL2302" s="152">
        <v>6.28</v>
      </c>
      <c r="EM2302" s="152">
        <v>8.8000000000000007</v>
      </c>
      <c r="EO2302" s="152">
        <v>3.23</v>
      </c>
      <c r="EP2302" s="152">
        <v>0.71</v>
      </c>
      <c r="EQ2302" s="152">
        <v>0.19</v>
      </c>
      <c r="FD2302" s="152">
        <v>29.5</v>
      </c>
      <c r="FF2302" s="152">
        <v>250.6</v>
      </c>
      <c r="FG2302" s="152">
        <v>128.30000000000001</v>
      </c>
      <c r="FJ2302" s="152">
        <v>49.3</v>
      </c>
      <c r="FK2302" s="152">
        <v>84.4</v>
      </c>
      <c r="FL2302" s="152">
        <v>80</v>
      </c>
      <c r="FM2302" s="152">
        <v>19.3</v>
      </c>
      <c r="FP2302" s="152">
        <v>10.199999999999999</v>
      </c>
      <c r="FQ2302" s="152">
        <v>319.5</v>
      </c>
      <c r="FR2302" s="152">
        <v>21</v>
      </c>
      <c r="FS2302" s="152">
        <v>92.5</v>
      </c>
      <c r="FT2302" s="152">
        <v>1.3</v>
      </c>
      <c r="FY2302" s="152">
        <v>241</v>
      </c>
      <c r="FZ2302" s="152">
        <v>4.0999999999999996</v>
      </c>
      <c r="GA2302" s="152">
        <v>14.7</v>
      </c>
      <c r="GC2302" s="152">
        <v>12</v>
      </c>
      <c r="GS2302" s="152">
        <v>3.8</v>
      </c>
      <c r="GT2302" s="152">
        <v>1.5</v>
      </c>
    </row>
    <row r="2303" spans="1:202">
      <c r="A2303" s="151">
        <v>8748</v>
      </c>
      <c r="B2303" s="152" t="s">
        <v>2859</v>
      </c>
      <c r="C2303" s="152" t="s">
        <v>3731</v>
      </c>
      <c r="D2303" s="152" t="s">
        <v>3732</v>
      </c>
      <c r="E2303" s="152" t="s">
        <v>3733</v>
      </c>
      <c r="F2303" s="152" t="s">
        <v>10749</v>
      </c>
      <c r="H2303" s="151">
        <v>300260</v>
      </c>
      <c r="J2303" s="151" t="s">
        <v>4354</v>
      </c>
      <c r="L2303" s="153" t="s">
        <v>4355</v>
      </c>
      <c r="M2303" s="153" t="s">
        <v>2032</v>
      </c>
      <c r="O2303" s="151">
        <v>3590</v>
      </c>
      <c r="P2303" s="152">
        <v>56.05</v>
      </c>
      <c r="Q2303" s="152">
        <v>160.63</v>
      </c>
      <c r="R2303" s="152" t="s">
        <v>2866</v>
      </c>
      <c r="S2303" s="152" t="s">
        <v>2716</v>
      </c>
      <c r="T2303" s="152">
        <v>50.968903330000003</v>
      </c>
      <c r="U2303" s="152">
        <v>1.115631</v>
      </c>
      <c r="V2303" s="152">
        <v>17.219390000000001</v>
      </c>
      <c r="X2303" s="152">
        <v>8.2953050000000008</v>
      </c>
      <c r="AA2303" s="152">
        <v>5.2201909999999998</v>
      </c>
      <c r="AB2303" s="152">
        <v>0.113616333</v>
      </c>
      <c r="AC2303" s="152">
        <v>8.6749936670000007</v>
      </c>
      <c r="AD2303" s="152">
        <v>3.6254396670000002</v>
      </c>
      <c r="AE2303" s="152">
        <v>0.71343533299999995</v>
      </c>
      <c r="AF2303" s="152">
        <v>0.20572933299999999</v>
      </c>
      <c r="AJ2303" s="152">
        <v>4.84</v>
      </c>
      <c r="AK2303" s="156">
        <f t="shared" si="35"/>
        <v>0.1008</v>
      </c>
      <c r="AL2303" s="151">
        <v>1008</v>
      </c>
      <c r="AN2303" s="151">
        <v>1600</v>
      </c>
      <c r="AO2303" s="151">
        <v>500</v>
      </c>
      <c r="AQ2303" s="152">
        <v>7.09</v>
      </c>
      <c r="AR2303" s="152">
        <v>0.62</v>
      </c>
      <c r="AX2303" s="151">
        <v>6134</v>
      </c>
      <c r="AY2303" s="151">
        <v>243</v>
      </c>
      <c r="AZ2303" s="152">
        <v>87</v>
      </c>
      <c r="BH2303" s="152">
        <v>276</v>
      </c>
      <c r="BI2303" s="152">
        <v>19.38</v>
      </c>
      <c r="BJ2303" s="152">
        <v>80</v>
      </c>
      <c r="BO2303" s="152">
        <v>205</v>
      </c>
      <c r="BP2303" s="152">
        <v>5.0599999999999996</v>
      </c>
      <c r="BQ2303" s="152">
        <v>13.09</v>
      </c>
      <c r="BS2303" s="152">
        <v>9.59</v>
      </c>
      <c r="BT2303" s="152">
        <v>2.73</v>
      </c>
      <c r="BU2303" s="152">
        <v>0.9</v>
      </c>
      <c r="BV2303" s="152">
        <v>2.65</v>
      </c>
      <c r="BX2303" s="152">
        <v>2.95</v>
      </c>
      <c r="BZ2303" s="152">
        <v>2.12</v>
      </c>
      <c r="CB2303" s="152">
        <v>1.85</v>
      </c>
      <c r="CD2303" s="152">
        <v>2.35</v>
      </c>
      <c r="CH2303" s="152">
        <v>1.71</v>
      </c>
      <c r="CJ2303" s="152">
        <v>0.37</v>
      </c>
      <c r="CK2303" s="152">
        <v>0.26</v>
      </c>
      <c r="CO2303" s="152">
        <v>0.14000000000000001</v>
      </c>
      <c r="DO2303" s="154">
        <v>81.3</v>
      </c>
      <c r="ED2303" s="152">
        <v>53.1</v>
      </c>
      <c r="EE2303" s="152">
        <v>1.03</v>
      </c>
      <c r="EF2303" s="152">
        <v>17.23</v>
      </c>
      <c r="EH2303" s="152">
        <v>8.35</v>
      </c>
      <c r="EK2303" s="152">
        <v>0.16</v>
      </c>
      <c r="EL2303" s="152">
        <v>6.28</v>
      </c>
      <c r="EM2303" s="152">
        <v>8.8000000000000007</v>
      </c>
      <c r="EO2303" s="152">
        <v>3.23</v>
      </c>
      <c r="EP2303" s="152">
        <v>0.71</v>
      </c>
      <c r="EQ2303" s="152">
        <v>0.19</v>
      </c>
      <c r="FD2303" s="152">
        <v>29.5</v>
      </c>
      <c r="FF2303" s="152">
        <v>250.6</v>
      </c>
      <c r="FG2303" s="152">
        <v>128.30000000000001</v>
      </c>
      <c r="FJ2303" s="152">
        <v>49.3</v>
      </c>
      <c r="FK2303" s="152">
        <v>84.4</v>
      </c>
      <c r="FL2303" s="152">
        <v>80</v>
      </c>
      <c r="FM2303" s="152">
        <v>19.3</v>
      </c>
      <c r="FP2303" s="152">
        <v>10.199999999999999</v>
      </c>
      <c r="FQ2303" s="152">
        <v>319.5</v>
      </c>
      <c r="FR2303" s="152">
        <v>21</v>
      </c>
      <c r="FS2303" s="152">
        <v>92.5</v>
      </c>
      <c r="FT2303" s="152">
        <v>1.3</v>
      </c>
      <c r="FY2303" s="152">
        <v>241</v>
      </c>
      <c r="FZ2303" s="152">
        <v>4.0999999999999996</v>
      </c>
      <c r="GA2303" s="152">
        <v>14.7</v>
      </c>
      <c r="GC2303" s="152">
        <v>12</v>
      </c>
      <c r="GS2303" s="152">
        <v>3.8</v>
      </c>
      <c r="GT2303" s="152">
        <v>1.5</v>
      </c>
    </row>
    <row r="2304" spans="1:202">
      <c r="A2304" s="151">
        <v>8749</v>
      </c>
      <c r="B2304" s="152" t="s">
        <v>2859</v>
      </c>
      <c r="C2304" s="152" t="s">
        <v>3731</v>
      </c>
      <c r="D2304" s="152" t="s">
        <v>3732</v>
      </c>
      <c r="E2304" s="152" t="s">
        <v>3733</v>
      </c>
      <c r="F2304" s="152" t="s">
        <v>10750</v>
      </c>
      <c r="H2304" s="151">
        <v>300260</v>
      </c>
      <c r="J2304" s="151" t="s">
        <v>4354</v>
      </c>
      <c r="L2304" s="153" t="s">
        <v>4355</v>
      </c>
      <c r="M2304" s="153" t="s">
        <v>3137</v>
      </c>
      <c r="O2304" s="151">
        <v>3590</v>
      </c>
      <c r="P2304" s="152">
        <v>56.05</v>
      </c>
      <c r="Q2304" s="152">
        <v>160.63</v>
      </c>
      <c r="R2304" s="152" t="s">
        <v>2866</v>
      </c>
      <c r="S2304" s="152" t="s">
        <v>2716</v>
      </c>
      <c r="T2304" s="152">
        <v>51.123730000000002</v>
      </c>
      <c r="U2304" s="152">
        <v>0.82871349999999999</v>
      </c>
      <c r="V2304" s="152">
        <v>17.962350000000001</v>
      </c>
      <c r="X2304" s="152">
        <v>8.3768519999999995</v>
      </c>
      <c r="AA2304" s="152">
        <v>4.9565425000000003</v>
      </c>
      <c r="AB2304" s="152">
        <v>0.1998095</v>
      </c>
      <c r="AC2304" s="152">
        <v>8.7918120000000002</v>
      </c>
      <c r="AD2304" s="152">
        <v>3.5044265000000001</v>
      </c>
      <c r="AE2304" s="152">
        <v>0.62398849999999995</v>
      </c>
      <c r="AF2304" s="152">
        <v>0.2103585</v>
      </c>
      <c r="AJ2304" s="152">
        <v>3.1</v>
      </c>
      <c r="AK2304" s="156">
        <f t="shared" si="35"/>
        <v>7.8E-2</v>
      </c>
      <c r="AL2304" s="151">
        <v>780</v>
      </c>
      <c r="AN2304" s="151">
        <v>1800</v>
      </c>
      <c r="AO2304" s="151">
        <v>491</v>
      </c>
      <c r="AQ2304" s="152">
        <v>7.97</v>
      </c>
      <c r="AR2304" s="152">
        <v>65</v>
      </c>
      <c r="AX2304" s="151">
        <v>6339</v>
      </c>
      <c r="AY2304" s="151">
        <v>259</v>
      </c>
      <c r="AZ2304" s="152">
        <v>59</v>
      </c>
      <c r="BH2304" s="152">
        <v>277</v>
      </c>
      <c r="BI2304" s="152">
        <v>20.73</v>
      </c>
      <c r="BJ2304" s="152">
        <v>84</v>
      </c>
      <c r="BO2304" s="152">
        <v>203</v>
      </c>
      <c r="BP2304" s="152">
        <v>5.35</v>
      </c>
      <c r="BQ2304" s="152">
        <v>12.96</v>
      </c>
      <c r="BS2304" s="152">
        <v>9.74</v>
      </c>
      <c r="BT2304" s="152">
        <v>2.41</v>
      </c>
      <c r="BU2304" s="152">
        <v>0.87</v>
      </c>
      <c r="BV2304" s="152">
        <v>2.81</v>
      </c>
      <c r="BX2304" s="152">
        <v>3.01</v>
      </c>
      <c r="BZ2304" s="152">
        <v>1.98</v>
      </c>
      <c r="CB2304" s="152">
        <v>2.06</v>
      </c>
      <c r="CD2304" s="152">
        <v>2.2000000000000002</v>
      </c>
      <c r="CH2304" s="152">
        <v>2.0099999999999998</v>
      </c>
      <c r="CJ2304" s="152">
        <v>0.38</v>
      </c>
      <c r="CK2304" s="152">
        <v>0.28000000000000003</v>
      </c>
      <c r="CO2304" s="152">
        <v>0.14000000000000001</v>
      </c>
      <c r="DO2304" s="154">
        <v>81.099999999999994</v>
      </c>
      <c r="ED2304" s="152">
        <v>53.1</v>
      </c>
      <c r="EE2304" s="152">
        <v>1.03</v>
      </c>
      <c r="EF2304" s="152">
        <v>17.23</v>
      </c>
      <c r="EH2304" s="152">
        <v>8.35</v>
      </c>
      <c r="EK2304" s="152">
        <v>0.16</v>
      </c>
      <c r="EL2304" s="152">
        <v>6.28</v>
      </c>
      <c r="EM2304" s="152">
        <v>8.8000000000000007</v>
      </c>
      <c r="EO2304" s="152">
        <v>3.23</v>
      </c>
      <c r="EP2304" s="152">
        <v>0.71</v>
      </c>
      <c r="EQ2304" s="152">
        <v>0.19</v>
      </c>
      <c r="FD2304" s="152">
        <v>29.5</v>
      </c>
      <c r="FF2304" s="152">
        <v>250.6</v>
      </c>
      <c r="FG2304" s="152">
        <v>128.30000000000001</v>
      </c>
      <c r="FJ2304" s="152">
        <v>49.3</v>
      </c>
      <c r="FK2304" s="152">
        <v>84.4</v>
      </c>
      <c r="FL2304" s="152">
        <v>80</v>
      </c>
      <c r="FM2304" s="152">
        <v>19.3</v>
      </c>
      <c r="FP2304" s="152">
        <v>10.199999999999999</v>
      </c>
      <c r="FQ2304" s="152">
        <v>319.5</v>
      </c>
      <c r="FR2304" s="152">
        <v>21</v>
      </c>
      <c r="FS2304" s="152">
        <v>92.5</v>
      </c>
      <c r="FT2304" s="152">
        <v>1.3</v>
      </c>
      <c r="FY2304" s="152">
        <v>241</v>
      </c>
      <c r="FZ2304" s="152">
        <v>4.0999999999999996</v>
      </c>
      <c r="GA2304" s="152">
        <v>14.7</v>
      </c>
      <c r="GC2304" s="152">
        <v>12</v>
      </c>
      <c r="GS2304" s="152">
        <v>3.8</v>
      </c>
      <c r="GT2304" s="152">
        <v>1.5</v>
      </c>
    </row>
    <row r="2305" spans="1:215">
      <c r="A2305" s="151">
        <v>8750</v>
      </c>
      <c r="B2305" s="152" t="s">
        <v>2859</v>
      </c>
      <c r="C2305" s="152" t="s">
        <v>3731</v>
      </c>
      <c r="D2305" s="152" t="s">
        <v>3732</v>
      </c>
      <c r="E2305" s="152" t="s">
        <v>3733</v>
      </c>
      <c r="F2305" s="152" t="s">
        <v>10751</v>
      </c>
      <c r="H2305" s="151">
        <v>300260</v>
      </c>
      <c r="J2305" s="151" t="s">
        <v>4354</v>
      </c>
      <c r="L2305" s="153" t="s">
        <v>4355</v>
      </c>
      <c r="M2305" s="153" t="s">
        <v>3247</v>
      </c>
      <c r="O2305" s="151">
        <v>3590</v>
      </c>
      <c r="P2305" s="152">
        <v>56.05</v>
      </c>
      <c r="Q2305" s="152">
        <v>160.63</v>
      </c>
      <c r="R2305" s="152" t="s">
        <v>2866</v>
      </c>
      <c r="S2305" s="152" t="s">
        <v>2716</v>
      </c>
      <c r="T2305" s="152">
        <v>51.546493329999997</v>
      </c>
      <c r="U2305" s="152">
        <v>0.97547600000000001</v>
      </c>
      <c r="V2305" s="152">
        <v>17.093116670000001</v>
      </c>
      <c r="X2305" s="152">
        <v>8.7664803330000005</v>
      </c>
      <c r="AA2305" s="152">
        <v>5.554856</v>
      </c>
      <c r="AB2305" s="152">
        <v>0.16451533300000001</v>
      </c>
      <c r="AC2305" s="152">
        <v>8.2251896670000004</v>
      </c>
      <c r="AD2305" s="152">
        <v>3.5484813329999998</v>
      </c>
      <c r="AE2305" s="152">
        <v>0.69740999999999997</v>
      </c>
      <c r="AF2305" s="152">
        <v>0.203834667</v>
      </c>
      <c r="AJ2305" s="152">
        <v>5.32</v>
      </c>
      <c r="AK2305" s="156">
        <f t="shared" si="35"/>
        <v>0.12690000000000001</v>
      </c>
      <c r="AL2305" s="151">
        <v>1269</v>
      </c>
      <c r="AN2305" s="151">
        <v>1500</v>
      </c>
      <c r="AO2305" s="151">
        <v>575</v>
      </c>
      <c r="CO2305" s="152">
        <v>0.14000000000000001</v>
      </c>
      <c r="DO2305" s="154">
        <v>80.8</v>
      </c>
      <c r="ED2305" s="152">
        <v>53.1</v>
      </c>
      <c r="EE2305" s="152">
        <v>1.03</v>
      </c>
      <c r="EF2305" s="152">
        <v>17.23</v>
      </c>
      <c r="EH2305" s="152">
        <v>8.35</v>
      </c>
      <c r="EK2305" s="152">
        <v>0.16</v>
      </c>
      <c r="EL2305" s="152">
        <v>6.28</v>
      </c>
      <c r="EM2305" s="152">
        <v>8.8000000000000007</v>
      </c>
      <c r="EO2305" s="152">
        <v>3.23</v>
      </c>
      <c r="EP2305" s="152">
        <v>0.71</v>
      </c>
      <c r="EQ2305" s="152">
        <v>0.19</v>
      </c>
      <c r="FD2305" s="152">
        <v>29.5</v>
      </c>
      <c r="FF2305" s="152">
        <v>250.6</v>
      </c>
      <c r="FG2305" s="152">
        <v>128.30000000000001</v>
      </c>
      <c r="FJ2305" s="152">
        <v>49.3</v>
      </c>
      <c r="FK2305" s="152">
        <v>84.4</v>
      </c>
      <c r="FL2305" s="152">
        <v>80</v>
      </c>
      <c r="FM2305" s="152">
        <v>19.3</v>
      </c>
      <c r="FP2305" s="152">
        <v>10.199999999999999</v>
      </c>
      <c r="FQ2305" s="152">
        <v>319.5</v>
      </c>
      <c r="FR2305" s="152">
        <v>21</v>
      </c>
      <c r="FS2305" s="152">
        <v>92.5</v>
      </c>
      <c r="FT2305" s="152">
        <v>1.3</v>
      </c>
      <c r="FY2305" s="152">
        <v>241</v>
      </c>
      <c r="FZ2305" s="152">
        <v>4.0999999999999996</v>
      </c>
      <c r="GA2305" s="152">
        <v>14.7</v>
      </c>
      <c r="GC2305" s="152">
        <v>12</v>
      </c>
      <c r="GS2305" s="152">
        <v>3.8</v>
      </c>
      <c r="GT2305" s="152">
        <v>1.5</v>
      </c>
    </row>
    <row r="2306" spans="1:215">
      <c r="A2306" s="151">
        <v>8752</v>
      </c>
      <c r="B2306" s="152" t="s">
        <v>2859</v>
      </c>
      <c r="C2306" s="152" t="s">
        <v>3731</v>
      </c>
      <c r="D2306" s="152" t="s">
        <v>3732</v>
      </c>
      <c r="E2306" s="152" t="s">
        <v>3733</v>
      </c>
      <c r="F2306" s="152" t="s">
        <v>10752</v>
      </c>
      <c r="H2306" s="151">
        <v>300260</v>
      </c>
      <c r="J2306" s="151" t="s">
        <v>3734</v>
      </c>
      <c r="L2306" s="153" t="s">
        <v>3735</v>
      </c>
      <c r="M2306" s="153" t="s">
        <v>3111</v>
      </c>
      <c r="O2306" s="151">
        <v>3590</v>
      </c>
      <c r="P2306" s="152">
        <v>56.085270000000001</v>
      </c>
      <c r="Q2306" s="152">
        <v>160.48053999999999</v>
      </c>
      <c r="R2306" s="152" t="s">
        <v>2866</v>
      </c>
      <c r="S2306" s="152" t="s">
        <v>2716</v>
      </c>
      <c r="T2306" s="152">
        <v>49.5456</v>
      </c>
      <c r="U2306" s="152">
        <v>1.0461233329999999</v>
      </c>
      <c r="V2306" s="152">
        <v>17.740066670000001</v>
      </c>
      <c r="X2306" s="152">
        <v>8.2330233330000002</v>
      </c>
      <c r="AA2306" s="152">
        <v>4.93194</v>
      </c>
      <c r="AB2306" s="152">
        <v>0.14723766699999999</v>
      </c>
      <c r="AC2306" s="152">
        <v>8.5138633329999998</v>
      </c>
      <c r="AD2306" s="152">
        <v>2.6440133330000002</v>
      </c>
      <c r="AE2306" s="152">
        <v>0.94547166699999996</v>
      </c>
      <c r="AF2306" s="152">
        <v>0.21769633299999999</v>
      </c>
      <c r="AJ2306" s="152">
        <v>3.82</v>
      </c>
      <c r="AK2306" s="156">
        <f t="shared" si="35"/>
        <v>0.1036</v>
      </c>
      <c r="AL2306" s="151">
        <v>1036</v>
      </c>
      <c r="AN2306" s="151">
        <v>1900</v>
      </c>
      <c r="AO2306" s="151">
        <v>800</v>
      </c>
      <c r="CO2306" s="152">
        <v>0.14000000000000001</v>
      </c>
      <c r="DO2306" s="154">
        <v>82</v>
      </c>
      <c r="EC2306" s="152">
        <v>6.27</v>
      </c>
      <c r="ED2306" s="152">
        <v>53.44</v>
      </c>
      <c r="EE2306" s="152">
        <v>0.87</v>
      </c>
      <c r="EF2306" s="152">
        <v>14.85</v>
      </c>
      <c r="EH2306" s="152">
        <v>8.34</v>
      </c>
      <c r="EK2306" s="152">
        <v>0.16</v>
      </c>
      <c r="EL2306" s="152">
        <v>9.6</v>
      </c>
      <c r="EM2306" s="152">
        <v>8.84</v>
      </c>
      <c r="EO2306" s="152">
        <v>2.62</v>
      </c>
      <c r="EP2306" s="152">
        <v>0.77</v>
      </c>
      <c r="EQ2306" s="152">
        <v>0.17</v>
      </c>
      <c r="FD2306" s="152">
        <v>32.799999999999997</v>
      </c>
      <c r="FF2306" s="152">
        <v>236</v>
      </c>
      <c r="FG2306" s="152">
        <v>587.29999999999995</v>
      </c>
      <c r="FJ2306" s="152">
        <v>125.3</v>
      </c>
      <c r="FK2306" s="152">
        <v>30.7</v>
      </c>
      <c r="FL2306" s="152">
        <v>79</v>
      </c>
      <c r="FM2306" s="152">
        <v>16.3</v>
      </c>
      <c r="FP2306" s="152">
        <v>11.2</v>
      </c>
      <c r="FQ2306" s="152">
        <v>308.89999999999998</v>
      </c>
      <c r="FR2306" s="152">
        <v>19.3</v>
      </c>
      <c r="FS2306" s="152">
        <v>75</v>
      </c>
      <c r="FT2306" s="152">
        <v>1.4</v>
      </c>
      <c r="FY2306" s="152">
        <v>308.10000000000002</v>
      </c>
      <c r="FZ2306" s="152">
        <v>3.3</v>
      </c>
      <c r="GA2306" s="152">
        <v>13.2</v>
      </c>
      <c r="GC2306" s="152">
        <v>8.3000000000000007</v>
      </c>
      <c r="GS2306" s="152">
        <v>3.5</v>
      </c>
      <c r="GT2306" s="152">
        <v>2.2000000000000002</v>
      </c>
    </row>
    <row r="2307" spans="1:215">
      <c r="A2307" s="151">
        <v>8753</v>
      </c>
      <c r="B2307" s="152" t="s">
        <v>2859</v>
      </c>
      <c r="C2307" s="152" t="s">
        <v>3731</v>
      </c>
      <c r="D2307" s="152" t="s">
        <v>3732</v>
      </c>
      <c r="E2307" s="152" t="s">
        <v>3733</v>
      </c>
      <c r="F2307" s="152" t="s">
        <v>10753</v>
      </c>
      <c r="H2307" s="151">
        <v>300260</v>
      </c>
      <c r="J2307" s="151" t="s">
        <v>3734</v>
      </c>
      <c r="L2307" s="153" t="s">
        <v>3735</v>
      </c>
      <c r="M2307" s="153" t="s">
        <v>2058</v>
      </c>
      <c r="O2307" s="151">
        <v>3590</v>
      </c>
      <c r="P2307" s="152">
        <v>56.085270000000001</v>
      </c>
      <c r="Q2307" s="152">
        <v>160.48053999999999</v>
      </c>
      <c r="R2307" s="152" t="s">
        <v>2866</v>
      </c>
      <c r="S2307" s="152" t="s">
        <v>2716</v>
      </c>
      <c r="T2307" s="152">
        <v>50.576183329999999</v>
      </c>
      <c r="U2307" s="152">
        <v>1.0394983330000001</v>
      </c>
      <c r="V2307" s="152">
        <v>18.013999999999999</v>
      </c>
      <c r="X2307" s="152">
        <v>7.6293183329999996</v>
      </c>
      <c r="AA2307" s="152">
        <v>3.388051667</v>
      </c>
      <c r="AB2307" s="152">
        <v>0.14136383299999999</v>
      </c>
      <c r="AC2307" s="152">
        <v>8.9736200000000004</v>
      </c>
      <c r="AD2307" s="152">
        <v>1.8873766670000001</v>
      </c>
      <c r="AE2307" s="152">
        <v>1.000649833</v>
      </c>
      <c r="AF2307" s="152">
        <v>0.21035216700000001</v>
      </c>
      <c r="AJ2307" s="152">
        <v>1</v>
      </c>
      <c r="AK2307" s="156">
        <f t="shared" ref="AK2307:AK2370" si="36">AL2307/10000</f>
        <v>7.0300000000000001E-2</v>
      </c>
      <c r="AL2307" s="151">
        <v>703</v>
      </c>
      <c r="AN2307" s="151">
        <v>1900</v>
      </c>
      <c r="AO2307" s="151">
        <v>900</v>
      </c>
      <c r="CO2307" s="152">
        <v>0.14000000000000001</v>
      </c>
      <c r="DO2307" s="154">
        <v>82</v>
      </c>
      <c r="EC2307" s="152">
        <v>6.61</v>
      </c>
      <c r="ED2307" s="152">
        <v>53.44</v>
      </c>
      <c r="EE2307" s="152">
        <v>0.87</v>
      </c>
      <c r="EF2307" s="152">
        <v>14.85</v>
      </c>
      <c r="EH2307" s="152">
        <v>8.34</v>
      </c>
      <c r="EK2307" s="152">
        <v>0.16</v>
      </c>
      <c r="EL2307" s="152">
        <v>9.6</v>
      </c>
      <c r="EM2307" s="152">
        <v>8.84</v>
      </c>
      <c r="EO2307" s="152">
        <v>2.62</v>
      </c>
      <c r="EP2307" s="152">
        <v>0.77</v>
      </c>
      <c r="EQ2307" s="152">
        <v>0.17</v>
      </c>
      <c r="FD2307" s="152">
        <v>32.799999999999997</v>
      </c>
      <c r="FF2307" s="152">
        <v>236</v>
      </c>
      <c r="FG2307" s="152">
        <v>587.29999999999995</v>
      </c>
      <c r="FJ2307" s="152">
        <v>125.3</v>
      </c>
      <c r="FK2307" s="152">
        <v>30.7</v>
      </c>
      <c r="FL2307" s="152">
        <v>79</v>
      </c>
      <c r="FM2307" s="152">
        <v>16.3</v>
      </c>
      <c r="FP2307" s="152">
        <v>11.2</v>
      </c>
      <c r="FQ2307" s="152">
        <v>308.89999999999998</v>
      </c>
      <c r="FR2307" s="152">
        <v>19.3</v>
      </c>
      <c r="FS2307" s="152">
        <v>75</v>
      </c>
      <c r="FT2307" s="152">
        <v>1.4</v>
      </c>
      <c r="FY2307" s="152">
        <v>308.10000000000002</v>
      </c>
      <c r="FZ2307" s="152">
        <v>3.3</v>
      </c>
      <c r="GA2307" s="152">
        <v>13.2</v>
      </c>
      <c r="GC2307" s="152">
        <v>8.3000000000000007</v>
      </c>
      <c r="GS2307" s="152">
        <v>3.5</v>
      </c>
      <c r="GT2307" s="152">
        <v>2.2000000000000002</v>
      </c>
    </row>
    <row r="2308" spans="1:215">
      <c r="A2308" s="151">
        <v>8754</v>
      </c>
      <c r="B2308" s="152" t="s">
        <v>2859</v>
      </c>
      <c r="C2308" s="152" t="s">
        <v>3731</v>
      </c>
      <c r="D2308" s="152" t="s">
        <v>3732</v>
      </c>
      <c r="E2308" s="152" t="s">
        <v>3733</v>
      </c>
      <c r="F2308" s="152" t="s">
        <v>10754</v>
      </c>
      <c r="H2308" s="151">
        <v>300260</v>
      </c>
      <c r="J2308" s="151" t="s">
        <v>3734</v>
      </c>
      <c r="L2308" s="153" t="s">
        <v>3735</v>
      </c>
      <c r="M2308" s="153" t="s">
        <v>3385</v>
      </c>
      <c r="O2308" s="151">
        <v>3590</v>
      </c>
      <c r="P2308" s="152">
        <v>56.085270000000001</v>
      </c>
      <c r="Q2308" s="152">
        <v>160.48053999999999</v>
      </c>
      <c r="R2308" s="152" t="s">
        <v>2866</v>
      </c>
      <c r="S2308" s="152" t="s">
        <v>2716</v>
      </c>
      <c r="T2308" s="152">
        <v>50.124825000000001</v>
      </c>
      <c r="U2308" s="152">
        <v>0.96590200000000004</v>
      </c>
      <c r="V2308" s="152">
        <v>17.7117</v>
      </c>
      <c r="X2308" s="152">
        <v>7.4922525000000002</v>
      </c>
      <c r="AA2308" s="152">
        <v>4.3322649999999996</v>
      </c>
      <c r="AB2308" s="152">
        <v>0.13553925</v>
      </c>
      <c r="AC2308" s="152">
        <v>9.9118750000000002</v>
      </c>
      <c r="AD2308" s="152">
        <v>3.0330300000000001</v>
      </c>
      <c r="AE2308" s="152">
        <v>0.98570774999999999</v>
      </c>
      <c r="AF2308" s="152">
        <v>0.20469275000000001</v>
      </c>
      <c r="AJ2308" s="152">
        <v>2.21</v>
      </c>
      <c r="AK2308" s="156">
        <f t="shared" si="36"/>
        <v>8.0399999999999999E-2</v>
      </c>
      <c r="AL2308" s="151">
        <v>804</v>
      </c>
      <c r="AN2308" s="151">
        <v>2000</v>
      </c>
      <c r="AO2308" s="151">
        <v>800</v>
      </c>
      <c r="CO2308" s="152">
        <v>0.14000000000000001</v>
      </c>
      <c r="DO2308" s="154">
        <v>81.5</v>
      </c>
      <c r="EC2308" s="152">
        <v>7.37</v>
      </c>
      <c r="ED2308" s="152">
        <v>53.44</v>
      </c>
      <c r="EE2308" s="152">
        <v>0.87</v>
      </c>
      <c r="EF2308" s="152">
        <v>14.85</v>
      </c>
      <c r="EH2308" s="152">
        <v>8.34</v>
      </c>
      <c r="EK2308" s="152">
        <v>0.16</v>
      </c>
      <c r="EL2308" s="152">
        <v>9.6</v>
      </c>
      <c r="EM2308" s="152">
        <v>8.84</v>
      </c>
      <c r="EO2308" s="152">
        <v>2.62</v>
      </c>
      <c r="EP2308" s="152">
        <v>0.77</v>
      </c>
      <c r="EQ2308" s="152">
        <v>0.17</v>
      </c>
      <c r="FD2308" s="152">
        <v>32.799999999999997</v>
      </c>
      <c r="FF2308" s="152">
        <v>236</v>
      </c>
      <c r="FG2308" s="152">
        <v>587.29999999999995</v>
      </c>
      <c r="FJ2308" s="152">
        <v>125.3</v>
      </c>
      <c r="FK2308" s="152">
        <v>30.7</v>
      </c>
      <c r="FL2308" s="152">
        <v>79</v>
      </c>
      <c r="FM2308" s="152">
        <v>16.3</v>
      </c>
      <c r="FP2308" s="152">
        <v>11.2</v>
      </c>
      <c r="FQ2308" s="152">
        <v>308.89999999999998</v>
      </c>
      <c r="FR2308" s="152">
        <v>19.3</v>
      </c>
      <c r="FS2308" s="152">
        <v>75</v>
      </c>
      <c r="FT2308" s="152">
        <v>1.4</v>
      </c>
      <c r="FY2308" s="152">
        <v>308.10000000000002</v>
      </c>
      <c r="FZ2308" s="152">
        <v>3.3</v>
      </c>
      <c r="GA2308" s="152">
        <v>13.2</v>
      </c>
      <c r="GC2308" s="152">
        <v>8.3000000000000007</v>
      </c>
      <c r="GS2308" s="152">
        <v>3.5</v>
      </c>
      <c r="GT2308" s="152">
        <v>2.2000000000000002</v>
      </c>
    </row>
    <row r="2309" spans="1:215">
      <c r="A2309" s="151">
        <v>8755</v>
      </c>
      <c r="B2309" s="152" t="s">
        <v>2859</v>
      </c>
      <c r="C2309" s="152" t="s">
        <v>3731</v>
      </c>
      <c r="D2309" s="152" t="s">
        <v>3732</v>
      </c>
      <c r="E2309" s="152" t="s">
        <v>3733</v>
      </c>
      <c r="F2309" s="152" t="s">
        <v>10755</v>
      </c>
      <c r="H2309" s="151">
        <v>300260</v>
      </c>
      <c r="J2309" s="151" t="s">
        <v>3734</v>
      </c>
      <c r="L2309" s="153" t="s">
        <v>3735</v>
      </c>
      <c r="M2309" s="153" t="s">
        <v>2059</v>
      </c>
      <c r="O2309" s="151">
        <v>3590</v>
      </c>
      <c r="P2309" s="152">
        <v>56.085270000000001</v>
      </c>
      <c r="Q2309" s="152">
        <v>160.48053999999999</v>
      </c>
      <c r="R2309" s="152" t="s">
        <v>2866</v>
      </c>
      <c r="S2309" s="152" t="s">
        <v>2716</v>
      </c>
      <c r="T2309" s="152">
        <v>51.1511</v>
      </c>
      <c r="U2309" s="152">
        <v>0.88840249999999998</v>
      </c>
      <c r="V2309" s="152">
        <v>16.7393</v>
      </c>
      <c r="X2309" s="152">
        <v>5.7586575</v>
      </c>
      <c r="AA2309" s="152">
        <v>5.1172800000000001</v>
      </c>
      <c r="AB2309" s="152">
        <v>0.10373549999999999</v>
      </c>
      <c r="AC2309" s="152">
        <v>11.885125</v>
      </c>
      <c r="AD2309" s="152">
        <v>3.0181149999999999</v>
      </c>
      <c r="AE2309" s="152">
        <v>0.99708375000000005</v>
      </c>
      <c r="AF2309" s="152">
        <v>0.23784</v>
      </c>
      <c r="AJ2309" s="152">
        <v>2.91</v>
      </c>
      <c r="AK2309" s="156">
        <f t="shared" si="36"/>
        <v>6.5100000000000005E-2</v>
      </c>
      <c r="AL2309" s="151">
        <v>651</v>
      </c>
      <c r="AN2309" s="151">
        <v>3000</v>
      </c>
      <c r="AO2309" s="151">
        <v>1300</v>
      </c>
      <c r="CO2309" s="152">
        <v>0.14000000000000001</v>
      </c>
      <c r="DO2309" s="154">
        <v>86.4</v>
      </c>
      <c r="EC2309" s="152">
        <v>7.53</v>
      </c>
      <c r="ED2309" s="152">
        <v>53.44</v>
      </c>
      <c r="EE2309" s="152">
        <v>0.87</v>
      </c>
      <c r="EF2309" s="152">
        <v>14.85</v>
      </c>
      <c r="EH2309" s="152">
        <v>8.34</v>
      </c>
      <c r="EK2309" s="152">
        <v>0.16</v>
      </c>
      <c r="EL2309" s="152">
        <v>9.6</v>
      </c>
      <c r="EM2309" s="152">
        <v>8.84</v>
      </c>
      <c r="EO2309" s="152">
        <v>2.62</v>
      </c>
      <c r="EP2309" s="152">
        <v>0.77</v>
      </c>
      <c r="EQ2309" s="152">
        <v>0.17</v>
      </c>
      <c r="FD2309" s="152">
        <v>32.799999999999997</v>
      </c>
      <c r="FF2309" s="152">
        <v>236</v>
      </c>
      <c r="FG2309" s="152">
        <v>587.29999999999995</v>
      </c>
      <c r="FJ2309" s="152">
        <v>125.3</v>
      </c>
      <c r="FK2309" s="152">
        <v>30.7</v>
      </c>
      <c r="FL2309" s="152">
        <v>79</v>
      </c>
      <c r="FM2309" s="152">
        <v>16.3</v>
      </c>
      <c r="FP2309" s="152">
        <v>11.2</v>
      </c>
      <c r="FQ2309" s="152">
        <v>308.89999999999998</v>
      </c>
      <c r="FR2309" s="152">
        <v>19.3</v>
      </c>
      <c r="FS2309" s="152">
        <v>75</v>
      </c>
      <c r="FT2309" s="152">
        <v>1.4</v>
      </c>
      <c r="FY2309" s="152">
        <v>308.10000000000002</v>
      </c>
      <c r="FZ2309" s="152">
        <v>3.3</v>
      </c>
      <c r="GA2309" s="152">
        <v>13.2</v>
      </c>
      <c r="GC2309" s="152">
        <v>8.3000000000000007</v>
      </c>
      <c r="GS2309" s="152">
        <v>3.5</v>
      </c>
      <c r="GT2309" s="152">
        <v>2.2000000000000002</v>
      </c>
    </row>
    <row r="2310" spans="1:215">
      <c r="A2310" s="151">
        <v>8756</v>
      </c>
      <c r="B2310" s="152" t="s">
        <v>2859</v>
      </c>
      <c r="C2310" s="152" t="s">
        <v>3731</v>
      </c>
      <c r="D2310" s="152" t="s">
        <v>3732</v>
      </c>
      <c r="E2310" s="152" t="s">
        <v>3733</v>
      </c>
      <c r="F2310" s="152" t="s">
        <v>10756</v>
      </c>
      <c r="H2310" s="151">
        <v>300260</v>
      </c>
      <c r="J2310" s="151" t="s">
        <v>3734</v>
      </c>
      <c r="L2310" s="153" t="s">
        <v>3735</v>
      </c>
      <c r="M2310" s="153" t="s">
        <v>3736</v>
      </c>
      <c r="O2310" s="151">
        <v>3590</v>
      </c>
      <c r="P2310" s="152">
        <v>56.085270000000001</v>
      </c>
      <c r="Q2310" s="152">
        <v>160.48053999999999</v>
      </c>
      <c r="R2310" s="152" t="s">
        <v>2866</v>
      </c>
      <c r="S2310" s="152" t="s">
        <v>2716</v>
      </c>
      <c r="T2310" s="152">
        <v>48.140225000000001</v>
      </c>
      <c r="U2310" s="152">
        <v>1.8314425000000001</v>
      </c>
      <c r="V2310" s="152">
        <v>18.323125000000001</v>
      </c>
      <c r="X2310" s="152">
        <v>8.1963024999999998</v>
      </c>
      <c r="AA2310" s="152">
        <v>4.4683025000000001</v>
      </c>
      <c r="AB2310" s="152">
        <v>0.15864575</v>
      </c>
      <c r="AC2310" s="152">
        <v>9.3332700000000006</v>
      </c>
      <c r="AD2310" s="152">
        <v>2.3416000000000001</v>
      </c>
      <c r="AE2310" s="152">
        <v>0.79592375000000004</v>
      </c>
      <c r="AF2310" s="152">
        <v>0.1621245</v>
      </c>
      <c r="AJ2310" s="152">
        <v>4.2</v>
      </c>
      <c r="AK2310" s="156">
        <f t="shared" si="36"/>
        <v>0.18840000000000001</v>
      </c>
      <c r="AL2310" s="151">
        <v>1884</v>
      </c>
      <c r="AN2310" s="151">
        <v>1500</v>
      </c>
      <c r="AO2310" s="151">
        <v>600</v>
      </c>
      <c r="CO2310" s="152">
        <v>0.14000000000000001</v>
      </c>
      <c r="DO2310" s="154">
        <v>81.7</v>
      </c>
      <c r="ED2310" s="152">
        <v>53.44</v>
      </c>
      <c r="EE2310" s="152">
        <v>0.87</v>
      </c>
      <c r="EF2310" s="152">
        <v>14.85</v>
      </c>
      <c r="EH2310" s="152">
        <v>8.34</v>
      </c>
      <c r="EK2310" s="152">
        <v>0.16</v>
      </c>
      <c r="EL2310" s="152">
        <v>9.6</v>
      </c>
      <c r="EM2310" s="152">
        <v>8.84</v>
      </c>
      <c r="EO2310" s="152">
        <v>2.62</v>
      </c>
      <c r="EP2310" s="152">
        <v>0.77</v>
      </c>
      <c r="EQ2310" s="152">
        <v>0.17</v>
      </c>
      <c r="FD2310" s="152">
        <v>32.799999999999997</v>
      </c>
      <c r="FF2310" s="152">
        <v>236</v>
      </c>
      <c r="FG2310" s="152">
        <v>587.29999999999995</v>
      </c>
      <c r="FJ2310" s="152">
        <v>125.3</v>
      </c>
      <c r="FK2310" s="152">
        <v>30.7</v>
      </c>
      <c r="FL2310" s="152">
        <v>79</v>
      </c>
      <c r="FM2310" s="152">
        <v>16.3</v>
      </c>
      <c r="FP2310" s="152">
        <v>11.2</v>
      </c>
      <c r="FQ2310" s="152">
        <v>308.89999999999998</v>
      </c>
      <c r="FR2310" s="152">
        <v>19.3</v>
      </c>
      <c r="FS2310" s="152">
        <v>75</v>
      </c>
      <c r="FT2310" s="152">
        <v>1.4</v>
      </c>
      <c r="FY2310" s="152">
        <v>308.10000000000002</v>
      </c>
      <c r="FZ2310" s="152">
        <v>3.3</v>
      </c>
      <c r="GA2310" s="152">
        <v>13.2</v>
      </c>
      <c r="GC2310" s="152">
        <v>8.3000000000000007</v>
      </c>
      <c r="GS2310" s="152">
        <v>3.5</v>
      </c>
      <c r="GT2310" s="152">
        <v>2.2000000000000002</v>
      </c>
    </row>
    <row r="2311" spans="1:215">
      <c r="A2311" s="151">
        <v>8757</v>
      </c>
      <c r="B2311" s="152" t="s">
        <v>2859</v>
      </c>
      <c r="C2311" s="152" t="s">
        <v>3490</v>
      </c>
      <c r="D2311" s="152" t="s">
        <v>3491</v>
      </c>
      <c r="E2311" s="152" t="s">
        <v>3492</v>
      </c>
      <c r="F2311" s="152" t="s">
        <v>10757</v>
      </c>
      <c r="H2311" s="151">
        <v>323080</v>
      </c>
      <c r="K2311" s="152" t="s">
        <v>3022</v>
      </c>
      <c r="L2311" s="153" t="s">
        <v>3716</v>
      </c>
      <c r="M2311" s="153" t="s">
        <v>3111</v>
      </c>
      <c r="O2311" s="151">
        <v>3592</v>
      </c>
      <c r="P2311" s="152">
        <v>42.026000000000003</v>
      </c>
      <c r="Q2311" s="152">
        <v>-121.617</v>
      </c>
      <c r="R2311" s="152" t="s">
        <v>2949</v>
      </c>
      <c r="S2311" s="152" t="s">
        <v>2716</v>
      </c>
      <c r="T2311" s="152">
        <v>49.54</v>
      </c>
      <c r="U2311" s="152">
        <v>1.22</v>
      </c>
      <c r="V2311" s="152">
        <v>16.89</v>
      </c>
      <c r="X2311" s="152">
        <v>9.3699999999999992</v>
      </c>
      <c r="AA2311" s="152">
        <v>6.63</v>
      </c>
      <c r="AB2311" s="152">
        <v>0.16</v>
      </c>
      <c r="AC2311" s="152">
        <v>10.33</v>
      </c>
      <c r="AD2311" s="152">
        <v>3.17</v>
      </c>
      <c r="AE2311" s="152">
        <v>0.46</v>
      </c>
      <c r="AF2311" s="152">
        <v>0.21</v>
      </c>
      <c r="AJ2311" s="152">
        <v>0.94</v>
      </c>
      <c r="AK2311" s="156">
        <f t="shared" si="36"/>
        <v>8.9899999999999994E-2</v>
      </c>
      <c r="AL2311" s="151">
        <v>899</v>
      </c>
      <c r="AN2311" s="151">
        <v>1100</v>
      </c>
      <c r="AO2311" s="151">
        <v>200</v>
      </c>
      <c r="DC2311" s="152">
        <v>39.630000000000003</v>
      </c>
      <c r="DE2311" s="152">
        <v>0.02</v>
      </c>
      <c r="DF2311" s="152">
        <v>15.35</v>
      </c>
      <c r="DG2311" s="152">
        <v>44.09</v>
      </c>
      <c r="DH2311" s="152">
        <v>0.22</v>
      </c>
      <c r="DO2311" s="154">
        <v>83.7</v>
      </c>
      <c r="ED2311" s="152">
        <v>49.76</v>
      </c>
      <c r="EE2311" s="152">
        <v>1.04</v>
      </c>
      <c r="EF2311" s="152">
        <v>17.27</v>
      </c>
      <c r="EH2311" s="152">
        <v>9.3800000000000008</v>
      </c>
      <c r="EK2311" s="152">
        <v>0.14000000000000001</v>
      </c>
      <c r="EL2311" s="152">
        <v>8.3800000000000008</v>
      </c>
      <c r="EM2311" s="152">
        <v>10.34</v>
      </c>
      <c r="EO2311" s="152">
        <v>3.14</v>
      </c>
      <c r="EP2311" s="152">
        <v>0.37</v>
      </c>
      <c r="EQ2311" s="152">
        <v>0.18</v>
      </c>
      <c r="FD2311" s="152">
        <v>41.4</v>
      </c>
      <c r="FP2311" s="152">
        <v>8.68</v>
      </c>
      <c r="FQ2311" s="152">
        <v>186</v>
      </c>
      <c r="FR2311" s="152">
        <v>24.6</v>
      </c>
      <c r="FS2311" s="152">
        <v>104</v>
      </c>
      <c r="FT2311" s="152">
        <v>3.87</v>
      </c>
      <c r="FY2311" s="152">
        <v>146</v>
      </c>
      <c r="FZ2311" s="152">
        <v>7.62</v>
      </c>
      <c r="GA2311" s="152">
        <v>18.600000000000001</v>
      </c>
      <c r="GB2311" s="152">
        <v>2.6</v>
      </c>
      <c r="GC2311" s="152">
        <v>11.9</v>
      </c>
      <c r="GD2311" s="152">
        <v>3.35</v>
      </c>
      <c r="GE2311" s="152">
        <v>1.18</v>
      </c>
      <c r="GF2311" s="152">
        <v>3.93</v>
      </c>
      <c r="GH2311" s="152">
        <v>4.5999999999999996</v>
      </c>
      <c r="GJ2311" s="152">
        <v>2.81</v>
      </c>
      <c r="GL2311" s="152">
        <v>2.66</v>
      </c>
      <c r="GN2311" s="152">
        <v>2.63</v>
      </c>
      <c r="GO2311" s="152">
        <v>0.25</v>
      </c>
      <c r="GS2311" s="152">
        <v>3.32</v>
      </c>
      <c r="GT2311" s="152">
        <v>1.47</v>
      </c>
      <c r="GU2311" s="152">
        <v>0.44</v>
      </c>
      <c r="HB2311" s="152">
        <v>38.650300000000001</v>
      </c>
      <c r="HC2311" s="152">
        <v>15.6183</v>
      </c>
      <c r="HD2311" s="152">
        <v>18.964300000000001</v>
      </c>
      <c r="HE2311" s="152">
        <v>0.51285899999999995</v>
      </c>
      <c r="HF2311" s="152">
        <v>0.283057</v>
      </c>
      <c r="HG2311" s="152">
        <v>0.70393899999999998</v>
      </c>
    </row>
    <row r="2312" spans="1:215">
      <c r="A2312" s="151">
        <v>8758</v>
      </c>
      <c r="B2312" s="152" t="s">
        <v>2859</v>
      </c>
      <c r="C2312" s="152" t="s">
        <v>3490</v>
      </c>
      <c r="D2312" s="152" t="s">
        <v>3491</v>
      </c>
      <c r="E2312" s="152" t="s">
        <v>3492</v>
      </c>
      <c r="F2312" s="152" t="s">
        <v>10768</v>
      </c>
      <c r="H2312" s="151">
        <v>323080</v>
      </c>
      <c r="K2312" s="152" t="s">
        <v>3022</v>
      </c>
      <c r="L2312" s="153" t="s">
        <v>3716</v>
      </c>
      <c r="M2312" s="153" t="s">
        <v>2058</v>
      </c>
      <c r="O2312" s="151">
        <v>3592</v>
      </c>
      <c r="P2312" s="152">
        <v>42.026000000000003</v>
      </c>
      <c r="Q2312" s="152">
        <v>-121.617</v>
      </c>
      <c r="R2312" s="152" t="s">
        <v>2949</v>
      </c>
      <c r="S2312" s="152" t="s">
        <v>2716</v>
      </c>
      <c r="T2312" s="152">
        <v>49.17</v>
      </c>
      <c r="U2312" s="152">
        <v>1</v>
      </c>
      <c r="V2312" s="152">
        <v>17.95</v>
      </c>
      <c r="X2312" s="152">
        <v>8.68</v>
      </c>
      <c r="AA2312" s="152">
        <v>6.66</v>
      </c>
      <c r="AB2312" s="152">
        <v>0.15</v>
      </c>
      <c r="AC2312" s="152">
        <v>11.01</v>
      </c>
      <c r="AD2312" s="152">
        <v>3.08</v>
      </c>
      <c r="AE2312" s="152">
        <v>0.31</v>
      </c>
      <c r="AF2312" s="152">
        <v>0.16</v>
      </c>
      <c r="AJ2312" s="152">
        <v>0.8</v>
      </c>
      <c r="AK2312" s="156">
        <f t="shared" si="36"/>
        <v>8.14E-2</v>
      </c>
      <c r="AL2312" s="151">
        <v>814</v>
      </c>
      <c r="AN2312" s="151">
        <v>1100</v>
      </c>
      <c r="AO2312" s="151">
        <v>100</v>
      </c>
      <c r="DC2312" s="152">
        <v>39.72</v>
      </c>
      <c r="DE2312" s="152">
        <v>0.06</v>
      </c>
      <c r="DF2312" s="152">
        <v>13.87</v>
      </c>
      <c r="DG2312" s="152">
        <v>44.99</v>
      </c>
      <c r="DH2312" s="152">
        <v>0.21</v>
      </c>
      <c r="DO2312" s="154">
        <v>85.3</v>
      </c>
      <c r="ED2312" s="152">
        <v>49.76</v>
      </c>
      <c r="EE2312" s="152">
        <v>1.04</v>
      </c>
      <c r="EF2312" s="152">
        <v>17.27</v>
      </c>
      <c r="EH2312" s="152">
        <v>9.3800000000000008</v>
      </c>
      <c r="EK2312" s="152">
        <v>0.14000000000000001</v>
      </c>
      <c r="EL2312" s="152">
        <v>8.3800000000000008</v>
      </c>
      <c r="EM2312" s="152">
        <v>10.34</v>
      </c>
      <c r="EO2312" s="152">
        <v>3.14</v>
      </c>
      <c r="EP2312" s="152">
        <v>0.37</v>
      </c>
      <c r="EQ2312" s="152">
        <v>0.18</v>
      </c>
      <c r="FD2312" s="152">
        <v>41.4</v>
      </c>
      <c r="FP2312" s="152">
        <v>8.68</v>
      </c>
      <c r="FQ2312" s="152">
        <v>186</v>
      </c>
      <c r="FR2312" s="152">
        <v>24.6</v>
      </c>
      <c r="FS2312" s="152">
        <v>104</v>
      </c>
      <c r="FT2312" s="152">
        <v>3.87</v>
      </c>
      <c r="FY2312" s="152">
        <v>146</v>
      </c>
      <c r="FZ2312" s="152">
        <v>7.62</v>
      </c>
      <c r="GA2312" s="152">
        <v>18.600000000000001</v>
      </c>
      <c r="GB2312" s="152">
        <v>2.6</v>
      </c>
      <c r="GC2312" s="152">
        <v>11.9</v>
      </c>
      <c r="GD2312" s="152">
        <v>3.35</v>
      </c>
      <c r="GE2312" s="152">
        <v>1.18</v>
      </c>
      <c r="GF2312" s="152">
        <v>3.93</v>
      </c>
      <c r="GH2312" s="152">
        <v>4.5999999999999996</v>
      </c>
      <c r="GJ2312" s="152">
        <v>2.81</v>
      </c>
      <c r="GL2312" s="152">
        <v>2.66</v>
      </c>
      <c r="GN2312" s="152">
        <v>2.63</v>
      </c>
      <c r="GO2312" s="152">
        <v>0.25</v>
      </c>
      <c r="GS2312" s="152">
        <v>3.32</v>
      </c>
      <c r="GT2312" s="152">
        <v>1.47</v>
      </c>
      <c r="GU2312" s="152">
        <v>0.44</v>
      </c>
      <c r="HB2312" s="152">
        <v>38.650300000000001</v>
      </c>
      <c r="HC2312" s="152">
        <v>15.6183</v>
      </c>
      <c r="HD2312" s="152">
        <v>18.964300000000001</v>
      </c>
      <c r="HE2312" s="152">
        <v>0.51285899999999995</v>
      </c>
      <c r="HF2312" s="152">
        <v>0.283057</v>
      </c>
      <c r="HG2312" s="152">
        <v>0.70393899999999998</v>
      </c>
    </row>
    <row r="2313" spans="1:215">
      <c r="A2313" s="151">
        <v>8759</v>
      </c>
      <c r="B2313" s="152" t="s">
        <v>2859</v>
      </c>
      <c r="C2313" s="152" t="s">
        <v>3490</v>
      </c>
      <c r="D2313" s="152" t="s">
        <v>3491</v>
      </c>
      <c r="E2313" s="152" t="s">
        <v>3492</v>
      </c>
      <c r="F2313" s="152" t="s">
        <v>10758</v>
      </c>
      <c r="H2313" s="151">
        <v>323080</v>
      </c>
      <c r="K2313" s="152" t="s">
        <v>3022</v>
      </c>
      <c r="L2313" s="153" t="s">
        <v>3716</v>
      </c>
      <c r="M2313" s="153" t="s">
        <v>3385</v>
      </c>
      <c r="O2313" s="151">
        <v>3592</v>
      </c>
      <c r="P2313" s="152">
        <v>42.026000000000003</v>
      </c>
      <c r="Q2313" s="152">
        <v>-121.617</v>
      </c>
      <c r="R2313" s="152" t="s">
        <v>2949</v>
      </c>
      <c r="S2313" s="152" t="s">
        <v>2716</v>
      </c>
      <c r="T2313" s="152">
        <v>49.48</v>
      </c>
      <c r="U2313" s="152">
        <v>0.94</v>
      </c>
      <c r="V2313" s="152">
        <v>19.02</v>
      </c>
      <c r="X2313" s="152">
        <v>7.03</v>
      </c>
      <c r="AA2313" s="152">
        <v>5.84</v>
      </c>
      <c r="AB2313" s="152">
        <v>0.1</v>
      </c>
      <c r="AC2313" s="152">
        <v>12.41</v>
      </c>
      <c r="AD2313" s="152">
        <v>2.9</v>
      </c>
      <c r="AE2313" s="152">
        <v>0.17</v>
      </c>
      <c r="AF2313" s="152">
        <v>0.12</v>
      </c>
      <c r="AJ2313" s="152">
        <v>0.91</v>
      </c>
      <c r="AK2313" s="156">
        <f t="shared" si="36"/>
        <v>5.0099999999999999E-2</v>
      </c>
      <c r="AL2313" s="151">
        <v>501</v>
      </c>
      <c r="AN2313" s="151">
        <v>1000</v>
      </c>
      <c r="AO2313" s="151">
        <v>100</v>
      </c>
      <c r="AQ2313" s="152">
        <v>8.92</v>
      </c>
      <c r="AS2313" s="152">
        <v>3.27</v>
      </c>
      <c r="AW2313" s="152">
        <v>45.14</v>
      </c>
      <c r="AY2313" s="151">
        <v>248.12</v>
      </c>
      <c r="BG2313" s="152">
        <v>2.06</v>
      </c>
      <c r="BH2313" s="152">
        <v>193.47</v>
      </c>
      <c r="BI2313" s="152">
        <v>19.41</v>
      </c>
      <c r="BJ2313" s="152">
        <v>56.34</v>
      </c>
      <c r="BK2313" s="152">
        <v>1.08</v>
      </c>
      <c r="BO2313" s="152">
        <v>70.06</v>
      </c>
      <c r="BP2313" s="152">
        <v>2.94</v>
      </c>
      <c r="BQ2313" s="152">
        <v>8.81</v>
      </c>
      <c r="BR2313" s="152">
        <v>1.26</v>
      </c>
      <c r="BS2313" s="152">
        <v>6.77</v>
      </c>
      <c r="BT2313" s="152">
        <v>2.37</v>
      </c>
      <c r="BU2313" s="152">
        <v>0.83</v>
      </c>
      <c r="BV2313" s="152">
        <v>3.45</v>
      </c>
      <c r="BX2313" s="152">
        <v>3.29</v>
      </c>
      <c r="BZ2313" s="152">
        <v>2.41</v>
      </c>
      <c r="CB2313" s="152">
        <v>2.4500000000000002</v>
      </c>
      <c r="CD2313" s="152">
        <v>1.36</v>
      </c>
      <c r="CE2313" s="152">
        <v>0.06</v>
      </c>
      <c r="CH2313" s="152">
        <v>0.89</v>
      </c>
      <c r="CJ2313" s="152">
        <v>0.18</v>
      </c>
      <c r="CK2313" s="152">
        <v>0.08</v>
      </c>
      <c r="CV2313" s="152">
        <v>-5.0990000000000002</v>
      </c>
      <c r="DC2313" s="152">
        <v>40.14</v>
      </c>
      <c r="DE2313" s="152">
        <v>7.0000000000000007E-2</v>
      </c>
      <c r="DF2313" s="152">
        <v>11.49</v>
      </c>
      <c r="DG2313" s="152">
        <v>46.52</v>
      </c>
      <c r="DH2313" s="152">
        <v>0.16</v>
      </c>
      <c r="DO2313" s="154">
        <v>87.8</v>
      </c>
      <c r="ED2313" s="152">
        <v>49.76</v>
      </c>
      <c r="EE2313" s="152">
        <v>1.04</v>
      </c>
      <c r="EF2313" s="152">
        <v>17.27</v>
      </c>
      <c r="EH2313" s="152">
        <v>9.3800000000000008</v>
      </c>
      <c r="EK2313" s="152">
        <v>0.14000000000000001</v>
      </c>
      <c r="EL2313" s="152">
        <v>8.3800000000000008</v>
      </c>
      <c r="EM2313" s="152">
        <v>10.34</v>
      </c>
      <c r="EO2313" s="152">
        <v>3.14</v>
      </c>
      <c r="EP2313" s="152">
        <v>0.37</v>
      </c>
      <c r="EQ2313" s="152">
        <v>0.18</v>
      </c>
      <c r="FD2313" s="152">
        <v>41.4</v>
      </c>
      <c r="FP2313" s="152">
        <v>8.68</v>
      </c>
      <c r="FQ2313" s="152">
        <v>186</v>
      </c>
      <c r="FR2313" s="152">
        <v>24.6</v>
      </c>
      <c r="FS2313" s="152">
        <v>104</v>
      </c>
      <c r="FT2313" s="152">
        <v>3.87</v>
      </c>
      <c r="FY2313" s="152">
        <v>146</v>
      </c>
      <c r="FZ2313" s="152">
        <v>7.62</v>
      </c>
      <c r="GA2313" s="152">
        <v>18.600000000000001</v>
      </c>
      <c r="GB2313" s="152">
        <v>2.6</v>
      </c>
      <c r="GC2313" s="152">
        <v>11.9</v>
      </c>
      <c r="GD2313" s="152">
        <v>3.35</v>
      </c>
      <c r="GE2313" s="152">
        <v>1.18</v>
      </c>
      <c r="GF2313" s="152">
        <v>3.93</v>
      </c>
      <c r="GH2313" s="152">
        <v>4.5999999999999996</v>
      </c>
      <c r="GJ2313" s="152">
        <v>2.81</v>
      </c>
      <c r="GL2313" s="152">
        <v>2.66</v>
      </c>
      <c r="GN2313" s="152">
        <v>2.63</v>
      </c>
      <c r="GO2313" s="152">
        <v>0.25</v>
      </c>
      <c r="GS2313" s="152">
        <v>3.32</v>
      </c>
      <c r="GT2313" s="152">
        <v>1.47</v>
      </c>
      <c r="GU2313" s="152">
        <v>0.44</v>
      </c>
      <c r="HB2313" s="152">
        <v>38.650300000000001</v>
      </c>
      <c r="HC2313" s="152">
        <v>15.6183</v>
      </c>
      <c r="HD2313" s="152">
        <v>18.964300000000001</v>
      </c>
      <c r="HE2313" s="152">
        <v>0.51285899999999995</v>
      </c>
      <c r="HF2313" s="152">
        <v>0.283057</v>
      </c>
      <c r="HG2313" s="152">
        <v>0.70393899999999998</v>
      </c>
    </row>
    <row r="2314" spans="1:215">
      <c r="A2314" s="151">
        <v>8761</v>
      </c>
      <c r="B2314" s="152" t="s">
        <v>2859</v>
      </c>
      <c r="C2314" s="152" t="s">
        <v>3490</v>
      </c>
      <c r="D2314" s="152" t="s">
        <v>3491</v>
      </c>
      <c r="E2314" s="152" t="s">
        <v>3492</v>
      </c>
      <c r="F2314" s="152" t="s">
        <v>10759</v>
      </c>
      <c r="H2314" s="151">
        <v>323080</v>
      </c>
      <c r="K2314" s="152" t="s">
        <v>3022</v>
      </c>
      <c r="L2314" s="153" t="s">
        <v>3716</v>
      </c>
      <c r="M2314" s="153" t="s">
        <v>3736</v>
      </c>
      <c r="O2314" s="151">
        <v>3592</v>
      </c>
      <c r="P2314" s="152">
        <v>42.026000000000003</v>
      </c>
      <c r="Q2314" s="152">
        <v>-121.617</v>
      </c>
      <c r="R2314" s="152" t="s">
        <v>2949</v>
      </c>
      <c r="S2314" s="152" t="s">
        <v>2716</v>
      </c>
      <c r="T2314" s="152">
        <v>49.13</v>
      </c>
      <c r="U2314" s="152">
        <v>1.1000000000000001</v>
      </c>
      <c r="V2314" s="152">
        <v>17.16</v>
      </c>
      <c r="X2314" s="152">
        <v>8.93</v>
      </c>
      <c r="AA2314" s="152">
        <v>6.95</v>
      </c>
      <c r="AB2314" s="152">
        <v>0.16</v>
      </c>
      <c r="AC2314" s="152">
        <v>10.51</v>
      </c>
      <c r="AD2314" s="152">
        <v>3.16</v>
      </c>
      <c r="AE2314" s="152">
        <v>0.4</v>
      </c>
      <c r="AF2314" s="152">
        <v>0.19</v>
      </c>
      <c r="AJ2314" s="152">
        <v>1.19</v>
      </c>
      <c r="AK2314" s="156">
        <f t="shared" si="36"/>
        <v>8.6099999999999996E-2</v>
      </c>
      <c r="AL2314" s="151">
        <v>861</v>
      </c>
      <c r="AN2314" s="151">
        <v>1200</v>
      </c>
      <c r="AO2314" s="151">
        <v>200</v>
      </c>
      <c r="AQ2314" s="152">
        <v>7.78</v>
      </c>
      <c r="AS2314" s="152">
        <v>1.87</v>
      </c>
      <c r="AW2314" s="152">
        <v>40.1</v>
      </c>
      <c r="AY2314" s="151">
        <v>235.56</v>
      </c>
      <c r="BG2314" s="152">
        <v>5.67</v>
      </c>
      <c r="BH2314" s="152">
        <v>274.62</v>
      </c>
      <c r="BI2314" s="152">
        <v>21.35</v>
      </c>
      <c r="BJ2314" s="152">
        <v>78.59</v>
      </c>
      <c r="BK2314" s="152">
        <v>2.97</v>
      </c>
      <c r="BO2314" s="152">
        <v>170.44</v>
      </c>
      <c r="BP2314" s="152">
        <v>6.44</v>
      </c>
      <c r="BQ2314" s="152">
        <v>16.809999999999999</v>
      </c>
      <c r="BR2314" s="152">
        <v>2.37</v>
      </c>
      <c r="BS2314" s="152">
        <v>11.83</v>
      </c>
      <c r="BT2314" s="152">
        <v>2.93</v>
      </c>
      <c r="BU2314" s="152">
        <v>1.0900000000000001</v>
      </c>
      <c r="BV2314" s="152">
        <v>3.59</v>
      </c>
      <c r="BX2314" s="152">
        <v>3.74</v>
      </c>
      <c r="BZ2314" s="152">
        <v>2.4700000000000002</v>
      </c>
      <c r="CB2314" s="152">
        <v>2.44</v>
      </c>
      <c r="CD2314" s="152">
        <v>1.95</v>
      </c>
      <c r="CE2314" s="152">
        <v>0.17</v>
      </c>
      <c r="CH2314" s="152">
        <v>2.15</v>
      </c>
      <c r="CJ2314" s="152">
        <v>0.59</v>
      </c>
      <c r="CK2314" s="152">
        <v>0.23</v>
      </c>
      <c r="CV2314" s="152">
        <v>-7.2119999999999997</v>
      </c>
      <c r="DC2314" s="152">
        <v>39.61</v>
      </c>
      <c r="DE2314" s="152">
        <v>0.04</v>
      </c>
      <c r="DF2314" s="152">
        <v>14.18</v>
      </c>
      <c r="DG2314" s="152">
        <v>44.62</v>
      </c>
      <c r="DH2314" s="152">
        <v>0.24</v>
      </c>
      <c r="DO2314" s="154">
        <v>84.7</v>
      </c>
      <c r="ED2314" s="152">
        <v>49.76</v>
      </c>
      <c r="EE2314" s="152">
        <v>1.04</v>
      </c>
      <c r="EF2314" s="152">
        <v>17.27</v>
      </c>
      <c r="EH2314" s="152">
        <v>9.3800000000000008</v>
      </c>
      <c r="EK2314" s="152">
        <v>0.14000000000000001</v>
      </c>
      <c r="EL2314" s="152">
        <v>8.3800000000000008</v>
      </c>
      <c r="EM2314" s="152">
        <v>10.34</v>
      </c>
      <c r="EO2314" s="152">
        <v>3.14</v>
      </c>
      <c r="EP2314" s="152">
        <v>0.37</v>
      </c>
      <c r="EQ2314" s="152">
        <v>0.18</v>
      </c>
      <c r="FD2314" s="152">
        <v>41.4</v>
      </c>
      <c r="FP2314" s="152">
        <v>8.68</v>
      </c>
      <c r="FQ2314" s="152">
        <v>186</v>
      </c>
      <c r="FR2314" s="152">
        <v>24.6</v>
      </c>
      <c r="FS2314" s="152">
        <v>104</v>
      </c>
      <c r="FT2314" s="152">
        <v>3.87</v>
      </c>
      <c r="FY2314" s="152">
        <v>146</v>
      </c>
      <c r="FZ2314" s="152">
        <v>7.62</v>
      </c>
      <c r="GA2314" s="152">
        <v>18.600000000000001</v>
      </c>
      <c r="GB2314" s="152">
        <v>2.6</v>
      </c>
      <c r="GC2314" s="152">
        <v>11.9</v>
      </c>
      <c r="GD2314" s="152">
        <v>3.35</v>
      </c>
      <c r="GE2314" s="152">
        <v>1.18</v>
      </c>
      <c r="GF2314" s="152">
        <v>3.93</v>
      </c>
      <c r="GH2314" s="152">
        <v>4.5999999999999996</v>
      </c>
      <c r="GJ2314" s="152">
        <v>2.81</v>
      </c>
      <c r="GL2314" s="152">
        <v>2.66</v>
      </c>
      <c r="GN2314" s="152">
        <v>2.63</v>
      </c>
      <c r="GO2314" s="152">
        <v>0.25</v>
      </c>
      <c r="GS2314" s="152">
        <v>3.32</v>
      </c>
      <c r="GT2314" s="152">
        <v>1.47</v>
      </c>
      <c r="GU2314" s="152">
        <v>0.44</v>
      </c>
      <c r="HB2314" s="152">
        <v>38.650300000000001</v>
      </c>
      <c r="HC2314" s="152">
        <v>15.6183</v>
      </c>
      <c r="HD2314" s="152">
        <v>18.964300000000001</v>
      </c>
      <c r="HE2314" s="152">
        <v>0.51285899999999995</v>
      </c>
      <c r="HF2314" s="152">
        <v>0.283057</v>
      </c>
      <c r="HG2314" s="152">
        <v>0.70393899999999998</v>
      </c>
    </row>
    <row r="2315" spans="1:215">
      <c r="A2315" s="151">
        <v>8762</v>
      </c>
      <c r="B2315" s="152" t="s">
        <v>2859</v>
      </c>
      <c r="C2315" s="152" t="s">
        <v>3490</v>
      </c>
      <c r="D2315" s="152" t="s">
        <v>3491</v>
      </c>
      <c r="E2315" s="152" t="s">
        <v>3492</v>
      </c>
      <c r="F2315" s="152" t="s">
        <v>10769</v>
      </c>
      <c r="H2315" s="151">
        <v>323080</v>
      </c>
      <c r="K2315" s="152" t="s">
        <v>3022</v>
      </c>
      <c r="L2315" s="153" t="s">
        <v>3716</v>
      </c>
      <c r="M2315" s="153" t="s">
        <v>3137</v>
      </c>
      <c r="O2315" s="151">
        <v>3592</v>
      </c>
      <c r="P2315" s="152">
        <v>42.026000000000003</v>
      </c>
      <c r="Q2315" s="152">
        <v>-121.617</v>
      </c>
      <c r="R2315" s="152" t="s">
        <v>2949</v>
      </c>
      <c r="S2315" s="152" t="s">
        <v>2716</v>
      </c>
      <c r="T2315" s="152">
        <v>50.22</v>
      </c>
      <c r="U2315" s="152">
        <v>1.26</v>
      </c>
      <c r="V2315" s="152">
        <v>15.69</v>
      </c>
      <c r="X2315" s="152">
        <v>9.77</v>
      </c>
      <c r="AA2315" s="152">
        <v>6.32</v>
      </c>
      <c r="AB2315" s="152">
        <v>0.17</v>
      </c>
      <c r="AC2315" s="152">
        <v>9.49</v>
      </c>
      <c r="AD2315" s="152">
        <v>3.49</v>
      </c>
      <c r="AE2315" s="152">
        <v>0.71</v>
      </c>
      <c r="AF2315" s="152">
        <v>0.27</v>
      </c>
      <c r="AJ2315" s="152">
        <v>1.46</v>
      </c>
      <c r="AK2315" s="156">
        <f t="shared" si="36"/>
        <v>9.2499999999999999E-2</v>
      </c>
      <c r="AL2315" s="151">
        <v>925</v>
      </c>
      <c r="AN2315" s="151">
        <v>1200</v>
      </c>
      <c r="AO2315" s="151">
        <v>200</v>
      </c>
      <c r="AQ2315" s="152">
        <v>9.18</v>
      </c>
      <c r="AS2315" s="152">
        <v>5.16</v>
      </c>
      <c r="AW2315" s="152">
        <v>40.700000000000003</v>
      </c>
      <c r="AY2315" s="151">
        <v>266.27</v>
      </c>
      <c r="BG2315" s="152">
        <v>9.74</v>
      </c>
      <c r="BH2315" s="152">
        <v>307.88</v>
      </c>
      <c r="BI2315" s="152">
        <v>24.52</v>
      </c>
      <c r="BJ2315" s="152">
        <v>118.55</v>
      </c>
      <c r="BK2315" s="152">
        <v>5.41</v>
      </c>
      <c r="BO2315" s="152">
        <v>297.04000000000002</v>
      </c>
      <c r="BP2315" s="152">
        <v>10.98</v>
      </c>
      <c r="BQ2315" s="152">
        <v>29.05</v>
      </c>
      <c r="BR2315" s="152">
        <v>3.85</v>
      </c>
      <c r="BS2315" s="152">
        <v>17.27</v>
      </c>
      <c r="BT2315" s="152">
        <v>4.24</v>
      </c>
      <c r="BU2315" s="152">
        <v>1.43</v>
      </c>
      <c r="BV2315" s="152">
        <v>3.87</v>
      </c>
      <c r="BX2315" s="152">
        <v>4.66</v>
      </c>
      <c r="BZ2315" s="152">
        <v>2.73</v>
      </c>
      <c r="CB2315" s="152">
        <v>2.84</v>
      </c>
      <c r="CD2315" s="152">
        <v>2.58</v>
      </c>
      <c r="CE2315" s="152">
        <v>0.36</v>
      </c>
      <c r="CH2315" s="152">
        <v>3.65</v>
      </c>
      <c r="CJ2315" s="152">
        <v>0.99</v>
      </c>
      <c r="CK2315" s="152">
        <v>0.39</v>
      </c>
      <c r="CV2315" s="152">
        <v>-2.7829999999999999</v>
      </c>
      <c r="DC2315" s="152">
        <v>39.72</v>
      </c>
      <c r="DE2315" s="152">
        <v>0.03</v>
      </c>
      <c r="DF2315" s="152">
        <v>15.74</v>
      </c>
      <c r="DG2315" s="152">
        <v>43.04</v>
      </c>
      <c r="DH2315" s="152">
        <v>0.27</v>
      </c>
      <c r="DO2315" s="154">
        <v>83</v>
      </c>
      <c r="ED2315" s="152">
        <v>49.76</v>
      </c>
      <c r="EE2315" s="152">
        <v>1.04</v>
      </c>
      <c r="EF2315" s="152">
        <v>17.27</v>
      </c>
      <c r="EH2315" s="152">
        <v>9.3800000000000008</v>
      </c>
      <c r="EK2315" s="152">
        <v>0.14000000000000001</v>
      </c>
      <c r="EL2315" s="152">
        <v>8.3800000000000008</v>
      </c>
      <c r="EM2315" s="152">
        <v>10.34</v>
      </c>
      <c r="EO2315" s="152">
        <v>3.14</v>
      </c>
      <c r="EP2315" s="152">
        <v>0.37</v>
      </c>
      <c r="EQ2315" s="152">
        <v>0.18</v>
      </c>
      <c r="FD2315" s="152">
        <v>41.4</v>
      </c>
      <c r="FP2315" s="152">
        <v>8.68</v>
      </c>
      <c r="FQ2315" s="152">
        <v>186</v>
      </c>
      <c r="FR2315" s="152">
        <v>24.6</v>
      </c>
      <c r="FS2315" s="152">
        <v>104</v>
      </c>
      <c r="FT2315" s="152">
        <v>3.87</v>
      </c>
      <c r="FY2315" s="152">
        <v>146</v>
      </c>
      <c r="FZ2315" s="152">
        <v>7.62</v>
      </c>
      <c r="GA2315" s="152">
        <v>18.600000000000001</v>
      </c>
      <c r="GB2315" s="152">
        <v>2.6</v>
      </c>
      <c r="GC2315" s="152">
        <v>11.9</v>
      </c>
      <c r="GD2315" s="152">
        <v>3.35</v>
      </c>
      <c r="GE2315" s="152">
        <v>1.18</v>
      </c>
      <c r="GF2315" s="152">
        <v>3.93</v>
      </c>
      <c r="GH2315" s="152">
        <v>4.5999999999999996</v>
      </c>
      <c r="GJ2315" s="152">
        <v>2.81</v>
      </c>
      <c r="GL2315" s="152">
        <v>2.66</v>
      </c>
      <c r="GN2315" s="152">
        <v>2.63</v>
      </c>
      <c r="GO2315" s="152">
        <v>0.25</v>
      </c>
      <c r="GS2315" s="152">
        <v>3.32</v>
      </c>
      <c r="GT2315" s="152">
        <v>1.47</v>
      </c>
      <c r="GU2315" s="152">
        <v>0.44</v>
      </c>
      <c r="HB2315" s="152">
        <v>38.650300000000001</v>
      </c>
      <c r="HC2315" s="152">
        <v>15.6183</v>
      </c>
      <c r="HD2315" s="152">
        <v>18.964300000000001</v>
      </c>
      <c r="HE2315" s="152">
        <v>0.51285899999999995</v>
      </c>
      <c r="HF2315" s="152">
        <v>0.283057</v>
      </c>
      <c r="HG2315" s="152">
        <v>0.70393899999999998</v>
      </c>
    </row>
    <row r="2316" spans="1:215">
      <c r="A2316" s="151">
        <v>8763</v>
      </c>
      <c r="B2316" s="152" t="s">
        <v>2859</v>
      </c>
      <c r="C2316" s="152" t="s">
        <v>3490</v>
      </c>
      <c r="D2316" s="152" t="s">
        <v>3491</v>
      </c>
      <c r="E2316" s="152" t="s">
        <v>3492</v>
      </c>
      <c r="F2316" s="152" t="s">
        <v>10760</v>
      </c>
      <c r="H2316" s="151">
        <v>323080</v>
      </c>
      <c r="K2316" s="152" t="s">
        <v>3022</v>
      </c>
      <c r="L2316" s="153" t="s">
        <v>3716</v>
      </c>
      <c r="M2316" s="153" t="s">
        <v>2033</v>
      </c>
      <c r="O2316" s="151">
        <v>3592</v>
      </c>
      <c r="P2316" s="152">
        <v>42.026000000000003</v>
      </c>
      <c r="Q2316" s="152">
        <v>-121.617</v>
      </c>
      <c r="R2316" s="152" t="s">
        <v>2949</v>
      </c>
      <c r="S2316" s="152" t="s">
        <v>2716</v>
      </c>
      <c r="T2316" s="152">
        <v>48.06</v>
      </c>
      <c r="U2316" s="152">
        <v>0.99</v>
      </c>
      <c r="V2316" s="152">
        <v>17.579999999999998</v>
      </c>
      <c r="X2316" s="152">
        <v>8.81</v>
      </c>
      <c r="AA2316" s="152">
        <v>6.99</v>
      </c>
      <c r="AB2316" s="152">
        <v>0.13</v>
      </c>
      <c r="AC2316" s="152">
        <v>10.43</v>
      </c>
      <c r="AD2316" s="152">
        <v>3.19</v>
      </c>
      <c r="AE2316" s="152">
        <v>0.37</v>
      </c>
      <c r="AF2316" s="152">
        <v>0.17</v>
      </c>
      <c r="AJ2316" s="152">
        <v>0.94</v>
      </c>
      <c r="AK2316" s="156">
        <f t="shared" si="36"/>
        <v>8.6699999999999999E-2</v>
      </c>
      <c r="AL2316" s="151">
        <v>867</v>
      </c>
      <c r="AN2316" s="151">
        <v>1100</v>
      </c>
      <c r="AO2316" s="151">
        <v>200</v>
      </c>
      <c r="AQ2316" s="152">
        <v>7.41</v>
      </c>
      <c r="AS2316" s="152">
        <v>0.47</v>
      </c>
      <c r="AW2316" s="152">
        <v>36.03</v>
      </c>
      <c r="AY2316" s="151">
        <v>220.63</v>
      </c>
      <c r="BG2316" s="152">
        <v>5.21</v>
      </c>
      <c r="BH2316" s="152">
        <v>269.97000000000003</v>
      </c>
      <c r="BI2316" s="152">
        <v>20.05</v>
      </c>
      <c r="BJ2316" s="152">
        <v>73.8</v>
      </c>
      <c r="BK2316" s="152">
        <v>2.92</v>
      </c>
      <c r="BO2316" s="152">
        <v>147.13999999999999</v>
      </c>
      <c r="BP2316" s="152">
        <v>5.81</v>
      </c>
      <c r="BQ2316" s="152">
        <v>14.96</v>
      </c>
      <c r="BR2316" s="152">
        <v>2.04</v>
      </c>
      <c r="BS2316" s="152">
        <v>10.93</v>
      </c>
      <c r="BT2316" s="152">
        <v>2.5099999999999998</v>
      </c>
      <c r="BU2316" s="152">
        <v>0.98</v>
      </c>
      <c r="BV2316" s="152">
        <v>3.29</v>
      </c>
      <c r="BX2316" s="152">
        <v>3.91</v>
      </c>
      <c r="BZ2316" s="152">
        <v>2.38</v>
      </c>
      <c r="CB2316" s="152">
        <v>2.2400000000000002</v>
      </c>
      <c r="CD2316" s="152">
        <v>1.55</v>
      </c>
      <c r="CE2316" s="152">
        <v>0.13</v>
      </c>
      <c r="CH2316" s="152">
        <v>1.7</v>
      </c>
      <c r="CJ2316" s="152">
        <v>0.56999999999999995</v>
      </c>
      <c r="CK2316" s="152">
        <v>0.15</v>
      </c>
      <c r="DC2316" s="152">
        <v>39.130000000000003</v>
      </c>
      <c r="DE2316" s="152">
        <v>0.06</v>
      </c>
      <c r="DF2316" s="152">
        <v>14.09</v>
      </c>
      <c r="DG2316" s="152">
        <v>45.79</v>
      </c>
      <c r="DH2316" s="152">
        <v>0.2</v>
      </c>
      <c r="DO2316" s="154">
        <v>85</v>
      </c>
      <c r="ED2316" s="152">
        <v>49.76</v>
      </c>
      <c r="EE2316" s="152">
        <v>1.04</v>
      </c>
      <c r="EF2316" s="152">
        <v>17.27</v>
      </c>
      <c r="EH2316" s="152">
        <v>9.3800000000000008</v>
      </c>
      <c r="EK2316" s="152">
        <v>0.14000000000000001</v>
      </c>
      <c r="EL2316" s="152">
        <v>8.3800000000000008</v>
      </c>
      <c r="EM2316" s="152">
        <v>10.34</v>
      </c>
      <c r="EO2316" s="152">
        <v>3.14</v>
      </c>
      <c r="EP2316" s="152">
        <v>0.37</v>
      </c>
      <c r="EQ2316" s="152">
        <v>0.18</v>
      </c>
      <c r="FD2316" s="152">
        <v>41.4</v>
      </c>
      <c r="FP2316" s="152">
        <v>8.68</v>
      </c>
      <c r="FQ2316" s="152">
        <v>186</v>
      </c>
      <c r="FR2316" s="152">
        <v>24.6</v>
      </c>
      <c r="FS2316" s="152">
        <v>104</v>
      </c>
      <c r="FT2316" s="152">
        <v>3.87</v>
      </c>
      <c r="FY2316" s="152">
        <v>146</v>
      </c>
      <c r="FZ2316" s="152">
        <v>7.62</v>
      </c>
      <c r="GA2316" s="152">
        <v>18.600000000000001</v>
      </c>
      <c r="GB2316" s="152">
        <v>2.6</v>
      </c>
      <c r="GC2316" s="152">
        <v>11.9</v>
      </c>
      <c r="GD2316" s="152">
        <v>3.35</v>
      </c>
      <c r="GE2316" s="152">
        <v>1.18</v>
      </c>
      <c r="GF2316" s="152">
        <v>3.93</v>
      </c>
      <c r="GH2316" s="152">
        <v>4.5999999999999996</v>
      </c>
      <c r="GJ2316" s="152">
        <v>2.81</v>
      </c>
      <c r="GL2316" s="152">
        <v>2.66</v>
      </c>
      <c r="GN2316" s="152">
        <v>2.63</v>
      </c>
      <c r="GO2316" s="152">
        <v>0.25</v>
      </c>
      <c r="GS2316" s="152">
        <v>3.32</v>
      </c>
      <c r="GT2316" s="152">
        <v>1.47</v>
      </c>
      <c r="GU2316" s="152">
        <v>0.44</v>
      </c>
      <c r="HB2316" s="152">
        <v>38.650300000000001</v>
      </c>
      <c r="HC2316" s="152">
        <v>15.6183</v>
      </c>
      <c r="HD2316" s="152">
        <v>18.964300000000001</v>
      </c>
      <c r="HE2316" s="152">
        <v>0.51285899999999995</v>
      </c>
      <c r="HF2316" s="152">
        <v>0.283057</v>
      </c>
      <c r="HG2316" s="152">
        <v>0.70393899999999998</v>
      </c>
    </row>
    <row r="2317" spans="1:215">
      <c r="A2317" s="151">
        <v>8765</v>
      </c>
      <c r="B2317" s="152" t="s">
        <v>2859</v>
      </c>
      <c r="C2317" s="152" t="s">
        <v>3490</v>
      </c>
      <c r="D2317" s="152" t="s">
        <v>3491</v>
      </c>
      <c r="E2317" s="152" t="s">
        <v>3492</v>
      </c>
      <c r="F2317" s="152" t="s">
        <v>10770</v>
      </c>
      <c r="H2317" s="151">
        <v>323080</v>
      </c>
      <c r="K2317" s="152" t="s">
        <v>3022</v>
      </c>
      <c r="L2317" s="153" t="s">
        <v>3716</v>
      </c>
      <c r="M2317" s="153" t="s">
        <v>3376</v>
      </c>
      <c r="O2317" s="151">
        <v>3592</v>
      </c>
      <c r="P2317" s="152">
        <v>42.026000000000003</v>
      </c>
      <c r="Q2317" s="152">
        <v>-121.617</v>
      </c>
      <c r="R2317" s="152" t="s">
        <v>2949</v>
      </c>
      <c r="S2317" s="152" t="s">
        <v>2716</v>
      </c>
      <c r="T2317" s="152">
        <v>49.14</v>
      </c>
      <c r="U2317" s="152">
        <v>0.95</v>
      </c>
      <c r="V2317" s="152">
        <v>18.87</v>
      </c>
      <c r="X2317" s="152">
        <v>7.6</v>
      </c>
      <c r="AA2317" s="152">
        <v>7.05</v>
      </c>
      <c r="AB2317" s="152">
        <v>0.13</v>
      </c>
      <c r="AC2317" s="152">
        <v>10.98</v>
      </c>
      <c r="AD2317" s="152">
        <v>3.14</v>
      </c>
      <c r="AE2317" s="152">
        <v>0.3</v>
      </c>
      <c r="AF2317" s="152">
        <v>0.16</v>
      </c>
      <c r="AJ2317" s="152">
        <v>1.28</v>
      </c>
      <c r="AK2317" s="156">
        <f t="shared" si="36"/>
        <v>5.9400000000000001E-2</v>
      </c>
      <c r="AL2317" s="151">
        <v>594</v>
      </c>
      <c r="AN2317" s="151">
        <v>1000</v>
      </c>
      <c r="AO2317" s="151">
        <v>100</v>
      </c>
      <c r="AQ2317" s="152">
        <v>9.3800000000000008</v>
      </c>
      <c r="AS2317" s="152">
        <v>3.59</v>
      </c>
      <c r="AW2317" s="152">
        <v>42.02</v>
      </c>
      <c r="AY2317" s="151">
        <v>219.19</v>
      </c>
      <c r="BG2317" s="152">
        <v>8.16</v>
      </c>
      <c r="BH2317" s="152">
        <v>306.66000000000003</v>
      </c>
      <c r="BI2317" s="152">
        <v>24.86</v>
      </c>
      <c r="BJ2317" s="152">
        <v>106.75</v>
      </c>
      <c r="BK2317" s="152">
        <v>4.96</v>
      </c>
      <c r="BO2317" s="152">
        <v>247.66</v>
      </c>
      <c r="BP2317" s="152">
        <v>10.44</v>
      </c>
      <c r="BQ2317" s="152">
        <v>25.37</v>
      </c>
      <c r="BR2317" s="152">
        <v>3.4</v>
      </c>
      <c r="BS2317" s="152">
        <v>15.23</v>
      </c>
      <c r="BT2317" s="152">
        <v>3.59</v>
      </c>
      <c r="BU2317" s="152">
        <v>1.22</v>
      </c>
      <c r="BV2317" s="152">
        <v>4.47</v>
      </c>
      <c r="BX2317" s="152">
        <v>4.08</v>
      </c>
      <c r="BZ2317" s="152">
        <v>3.18</v>
      </c>
      <c r="CB2317" s="152">
        <v>3.07</v>
      </c>
      <c r="CD2317" s="152">
        <v>2.57</v>
      </c>
      <c r="CE2317" s="152">
        <v>0.28999999999999998</v>
      </c>
      <c r="CH2317" s="152">
        <v>3.13</v>
      </c>
      <c r="CJ2317" s="152">
        <v>0.89</v>
      </c>
      <c r="CK2317" s="152">
        <v>0.34</v>
      </c>
      <c r="DC2317" s="152">
        <v>39.92</v>
      </c>
      <c r="DE2317" s="152">
        <v>0.06</v>
      </c>
      <c r="DF2317" s="152">
        <v>12.6</v>
      </c>
      <c r="DG2317" s="152">
        <v>46.2</v>
      </c>
      <c r="DH2317" s="152">
        <v>0.18</v>
      </c>
      <c r="DO2317" s="154">
        <v>86.7</v>
      </c>
      <c r="ED2317" s="152">
        <v>49.76</v>
      </c>
      <c r="EE2317" s="152">
        <v>1.04</v>
      </c>
      <c r="EF2317" s="152">
        <v>17.27</v>
      </c>
      <c r="EH2317" s="152">
        <v>9.3800000000000008</v>
      </c>
      <c r="EK2317" s="152">
        <v>0.14000000000000001</v>
      </c>
      <c r="EL2317" s="152">
        <v>8.3800000000000008</v>
      </c>
      <c r="EM2317" s="152">
        <v>10.34</v>
      </c>
      <c r="EO2317" s="152">
        <v>3.14</v>
      </c>
      <c r="EP2317" s="152">
        <v>0.37</v>
      </c>
      <c r="EQ2317" s="152">
        <v>0.18</v>
      </c>
      <c r="FD2317" s="152">
        <v>41.4</v>
      </c>
      <c r="FP2317" s="152">
        <v>8.68</v>
      </c>
      <c r="FQ2317" s="152">
        <v>186</v>
      </c>
      <c r="FR2317" s="152">
        <v>24.6</v>
      </c>
      <c r="FS2317" s="152">
        <v>104</v>
      </c>
      <c r="FT2317" s="152">
        <v>3.87</v>
      </c>
      <c r="FY2317" s="152">
        <v>146</v>
      </c>
      <c r="FZ2317" s="152">
        <v>7.62</v>
      </c>
      <c r="GA2317" s="152">
        <v>18.600000000000001</v>
      </c>
      <c r="GB2317" s="152">
        <v>2.6</v>
      </c>
      <c r="GC2317" s="152">
        <v>11.9</v>
      </c>
      <c r="GD2317" s="152">
        <v>3.35</v>
      </c>
      <c r="GE2317" s="152">
        <v>1.18</v>
      </c>
      <c r="GF2317" s="152">
        <v>3.93</v>
      </c>
      <c r="GH2317" s="152">
        <v>4.5999999999999996</v>
      </c>
      <c r="GJ2317" s="152">
        <v>2.81</v>
      </c>
      <c r="GL2317" s="152">
        <v>2.66</v>
      </c>
      <c r="GN2317" s="152">
        <v>2.63</v>
      </c>
      <c r="GO2317" s="152">
        <v>0.25</v>
      </c>
      <c r="GS2317" s="152">
        <v>3.32</v>
      </c>
      <c r="GT2317" s="152">
        <v>1.47</v>
      </c>
      <c r="GU2317" s="152">
        <v>0.44</v>
      </c>
      <c r="HB2317" s="152">
        <v>38.650300000000001</v>
      </c>
      <c r="HC2317" s="152">
        <v>15.6183</v>
      </c>
      <c r="HD2317" s="152">
        <v>18.964300000000001</v>
      </c>
      <c r="HE2317" s="152">
        <v>0.51285899999999995</v>
      </c>
      <c r="HF2317" s="152">
        <v>0.283057</v>
      </c>
      <c r="HG2317" s="152">
        <v>0.70393899999999998</v>
      </c>
    </row>
    <row r="2318" spans="1:215">
      <c r="A2318" s="151">
        <v>8766</v>
      </c>
      <c r="B2318" s="152" t="s">
        <v>2859</v>
      </c>
      <c r="C2318" s="152" t="s">
        <v>3490</v>
      </c>
      <c r="D2318" s="152" t="s">
        <v>3491</v>
      </c>
      <c r="E2318" s="152" t="s">
        <v>3492</v>
      </c>
      <c r="F2318" s="152" t="s">
        <v>10761</v>
      </c>
      <c r="H2318" s="151">
        <v>323080</v>
      </c>
      <c r="K2318" s="152" t="s">
        <v>3022</v>
      </c>
      <c r="L2318" s="153" t="s">
        <v>3716</v>
      </c>
      <c r="M2318" s="153" t="s">
        <v>3259</v>
      </c>
      <c r="O2318" s="151">
        <v>3592</v>
      </c>
      <c r="P2318" s="152">
        <v>42.026000000000003</v>
      </c>
      <c r="Q2318" s="152">
        <v>-121.617</v>
      </c>
      <c r="R2318" s="152" t="s">
        <v>2949</v>
      </c>
      <c r="S2318" s="152" t="s">
        <v>2716</v>
      </c>
      <c r="T2318" s="152">
        <v>50.46</v>
      </c>
      <c r="U2318" s="152">
        <v>1.29</v>
      </c>
      <c r="V2318" s="152">
        <v>17.100000000000001</v>
      </c>
      <c r="X2318" s="152">
        <v>9.5</v>
      </c>
      <c r="AA2318" s="152">
        <v>6.62</v>
      </c>
      <c r="AB2318" s="152">
        <v>0.16</v>
      </c>
      <c r="AC2318" s="152">
        <v>9.2899999999999991</v>
      </c>
      <c r="AD2318" s="152">
        <v>3.59</v>
      </c>
      <c r="AE2318" s="152">
        <v>0.74</v>
      </c>
      <c r="AF2318" s="152">
        <v>0.3</v>
      </c>
      <c r="AJ2318" s="152">
        <v>1.61</v>
      </c>
      <c r="AK2318" s="156">
        <f t="shared" si="36"/>
        <v>0.1061</v>
      </c>
      <c r="AL2318" s="151">
        <v>1061</v>
      </c>
      <c r="AN2318" s="151">
        <v>1200</v>
      </c>
      <c r="AO2318" s="151">
        <v>300</v>
      </c>
      <c r="AQ2318" s="152">
        <v>5.96</v>
      </c>
      <c r="AS2318" s="152">
        <v>1.82</v>
      </c>
      <c r="AW2318" s="152">
        <v>41.9</v>
      </c>
      <c r="AY2318" s="151">
        <v>225.66</v>
      </c>
      <c r="BG2318" s="152">
        <v>6.11</v>
      </c>
      <c r="BH2318" s="152">
        <v>284.8</v>
      </c>
      <c r="BI2318" s="152">
        <v>23.85</v>
      </c>
      <c r="BJ2318" s="152">
        <v>92.64</v>
      </c>
      <c r="BK2318" s="152">
        <v>3.41</v>
      </c>
      <c r="BO2318" s="152">
        <v>174.24</v>
      </c>
      <c r="BP2318" s="152">
        <v>7.55</v>
      </c>
      <c r="BQ2318" s="152">
        <v>17.57</v>
      </c>
      <c r="BR2318" s="152">
        <v>2.54</v>
      </c>
      <c r="BS2318" s="152">
        <v>11.62</v>
      </c>
      <c r="BT2318" s="152">
        <v>2.72</v>
      </c>
      <c r="BU2318" s="152">
        <v>1.03</v>
      </c>
      <c r="BV2318" s="152">
        <v>4.3600000000000003</v>
      </c>
      <c r="BX2318" s="152">
        <v>4.1399999999999997</v>
      </c>
      <c r="BZ2318" s="152">
        <v>2.85</v>
      </c>
      <c r="CB2318" s="152">
        <v>2.4700000000000002</v>
      </c>
      <c r="CD2318" s="152">
        <v>1.96</v>
      </c>
      <c r="CE2318" s="152">
        <v>0.19</v>
      </c>
      <c r="CH2318" s="152">
        <v>2.08</v>
      </c>
      <c r="CJ2318" s="152">
        <v>0.55000000000000004</v>
      </c>
      <c r="CK2318" s="152">
        <v>0.18</v>
      </c>
      <c r="DC2318" s="152">
        <v>39.840000000000003</v>
      </c>
      <c r="DE2318" s="152">
        <v>0.04</v>
      </c>
      <c r="DF2318" s="152">
        <v>15.5</v>
      </c>
      <c r="DG2318" s="152">
        <v>44.61</v>
      </c>
      <c r="DH2318" s="152">
        <v>0.24</v>
      </c>
      <c r="DO2318" s="154">
        <v>84</v>
      </c>
      <c r="ED2318" s="152">
        <v>49.76</v>
      </c>
      <c r="EE2318" s="152">
        <v>1.04</v>
      </c>
      <c r="EF2318" s="152">
        <v>17.27</v>
      </c>
      <c r="EH2318" s="152">
        <v>9.3800000000000008</v>
      </c>
      <c r="EK2318" s="152">
        <v>0.14000000000000001</v>
      </c>
      <c r="EL2318" s="152">
        <v>8.3800000000000008</v>
      </c>
      <c r="EM2318" s="152">
        <v>10.34</v>
      </c>
      <c r="EO2318" s="152">
        <v>3.14</v>
      </c>
      <c r="EP2318" s="152">
        <v>0.37</v>
      </c>
      <c r="EQ2318" s="152">
        <v>0.18</v>
      </c>
      <c r="FD2318" s="152">
        <v>41.4</v>
      </c>
      <c r="FP2318" s="152">
        <v>8.68</v>
      </c>
      <c r="FQ2318" s="152">
        <v>186</v>
      </c>
      <c r="FR2318" s="152">
        <v>24.6</v>
      </c>
      <c r="FS2318" s="152">
        <v>104</v>
      </c>
      <c r="FT2318" s="152">
        <v>3.87</v>
      </c>
      <c r="FY2318" s="152">
        <v>146</v>
      </c>
      <c r="FZ2318" s="152">
        <v>7.62</v>
      </c>
      <c r="GA2318" s="152">
        <v>18.600000000000001</v>
      </c>
      <c r="GB2318" s="152">
        <v>2.6</v>
      </c>
      <c r="GC2318" s="152">
        <v>11.9</v>
      </c>
      <c r="GD2318" s="152">
        <v>3.35</v>
      </c>
      <c r="GE2318" s="152">
        <v>1.18</v>
      </c>
      <c r="GF2318" s="152">
        <v>3.93</v>
      </c>
      <c r="GH2318" s="152">
        <v>4.5999999999999996</v>
      </c>
      <c r="GJ2318" s="152">
        <v>2.81</v>
      </c>
      <c r="GL2318" s="152">
        <v>2.66</v>
      </c>
      <c r="GN2318" s="152">
        <v>2.63</v>
      </c>
      <c r="GO2318" s="152">
        <v>0.25</v>
      </c>
      <c r="GS2318" s="152">
        <v>3.32</v>
      </c>
      <c r="GT2318" s="152">
        <v>1.47</v>
      </c>
      <c r="GU2318" s="152">
        <v>0.44</v>
      </c>
      <c r="HB2318" s="152">
        <v>38.650300000000001</v>
      </c>
      <c r="HC2318" s="152">
        <v>15.6183</v>
      </c>
      <c r="HD2318" s="152">
        <v>18.964300000000001</v>
      </c>
      <c r="HE2318" s="152">
        <v>0.51285899999999995</v>
      </c>
      <c r="HF2318" s="152">
        <v>0.283057</v>
      </c>
      <c r="HG2318" s="152">
        <v>0.70393899999999998</v>
      </c>
    </row>
    <row r="2319" spans="1:215">
      <c r="A2319" s="151">
        <v>8767</v>
      </c>
      <c r="B2319" s="152" t="s">
        <v>2859</v>
      </c>
      <c r="C2319" s="152" t="s">
        <v>3490</v>
      </c>
      <c r="D2319" s="152" t="s">
        <v>3491</v>
      </c>
      <c r="E2319" s="152" t="s">
        <v>3492</v>
      </c>
      <c r="F2319" s="152" t="s">
        <v>10762</v>
      </c>
      <c r="H2319" s="151">
        <v>323080</v>
      </c>
      <c r="K2319" s="152" t="s">
        <v>3022</v>
      </c>
      <c r="L2319" s="153" t="s">
        <v>3716</v>
      </c>
      <c r="M2319" s="153" t="s">
        <v>3629</v>
      </c>
      <c r="O2319" s="151">
        <v>3592</v>
      </c>
      <c r="P2319" s="152">
        <v>42.026000000000003</v>
      </c>
      <c r="Q2319" s="152">
        <v>-121.617</v>
      </c>
      <c r="R2319" s="152" t="s">
        <v>2949</v>
      </c>
      <c r="S2319" s="152" t="s">
        <v>2716</v>
      </c>
      <c r="T2319" s="152">
        <v>49.45</v>
      </c>
      <c r="U2319" s="152">
        <v>1.07</v>
      </c>
      <c r="V2319" s="152">
        <v>17.53</v>
      </c>
      <c r="X2319" s="152">
        <v>9.42</v>
      </c>
      <c r="AA2319" s="152">
        <v>7.13</v>
      </c>
      <c r="AB2319" s="152">
        <v>0.14000000000000001</v>
      </c>
      <c r="AC2319" s="152">
        <v>10.24</v>
      </c>
      <c r="AD2319" s="152">
        <v>3.26</v>
      </c>
      <c r="AE2319" s="152">
        <v>0.41</v>
      </c>
      <c r="AF2319" s="152">
        <v>0.19</v>
      </c>
      <c r="AJ2319" s="152">
        <v>1.5</v>
      </c>
      <c r="AK2319" s="156">
        <f t="shared" si="36"/>
        <v>8.6800000000000002E-2</v>
      </c>
      <c r="AL2319" s="151">
        <v>868</v>
      </c>
      <c r="AN2319" s="151">
        <v>1200</v>
      </c>
      <c r="AO2319" s="151">
        <v>200</v>
      </c>
      <c r="AQ2319" s="152">
        <v>8.0500000000000007</v>
      </c>
      <c r="AS2319" s="152">
        <v>2.42</v>
      </c>
      <c r="AW2319" s="152">
        <v>38.61</v>
      </c>
      <c r="AY2319" s="151">
        <v>233.91</v>
      </c>
      <c r="BG2319" s="152">
        <v>6.52</v>
      </c>
      <c r="BH2319" s="152">
        <v>268.68</v>
      </c>
      <c r="BI2319" s="152">
        <v>21.6</v>
      </c>
      <c r="BJ2319" s="152">
        <v>79.53</v>
      </c>
      <c r="BK2319" s="152">
        <v>3.23</v>
      </c>
      <c r="BO2319" s="152">
        <v>168.02</v>
      </c>
      <c r="BP2319" s="152">
        <v>6.62</v>
      </c>
      <c r="BQ2319" s="152">
        <v>16.95</v>
      </c>
      <c r="BR2319" s="152">
        <v>2.33</v>
      </c>
      <c r="BS2319" s="152">
        <v>11.07</v>
      </c>
      <c r="BT2319" s="152">
        <v>3.02</v>
      </c>
      <c r="BU2319" s="152">
        <v>1.17</v>
      </c>
      <c r="BV2319" s="152">
        <v>3.62</v>
      </c>
      <c r="BX2319" s="152">
        <v>3.83</v>
      </c>
      <c r="BZ2319" s="152">
        <v>2.74</v>
      </c>
      <c r="CB2319" s="152">
        <v>2.6</v>
      </c>
      <c r="CD2319" s="152">
        <v>2.09</v>
      </c>
      <c r="CE2319" s="152">
        <v>0.18</v>
      </c>
      <c r="CH2319" s="152">
        <v>2.0099999999999998</v>
      </c>
      <c r="CJ2319" s="152">
        <v>0.56000000000000005</v>
      </c>
      <c r="CK2319" s="152">
        <v>0.2</v>
      </c>
      <c r="DC2319" s="152">
        <v>39.700000000000003</v>
      </c>
      <c r="DE2319" s="152">
        <v>0.04</v>
      </c>
      <c r="DF2319" s="152">
        <v>14.67</v>
      </c>
      <c r="DG2319" s="152">
        <v>44.95</v>
      </c>
      <c r="DH2319" s="152">
        <v>0.21</v>
      </c>
      <c r="DO2319" s="154">
        <v>84.5</v>
      </c>
      <c r="ED2319" s="152">
        <v>49.76</v>
      </c>
      <c r="EE2319" s="152">
        <v>1.04</v>
      </c>
      <c r="EF2319" s="152">
        <v>17.27</v>
      </c>
      <c r="EH2319" s="152">
        <v>9.3800000000000008</v>
      </c>
      <c r="EK2319" s="152">
        <v>0.14000000000000001</v>
      </c>
      <c r="EL2319" s="152">
        <v>8.3800000000000008</v>
      </c>
      <c r="EM2319" s="152">
        <v>10.34</v>
      </c>
      <c r="EO2319" s="152">
        <v>3.14</v>
      </c>
      <c r="EP2319" s="152">
        <v>0.37</v>
      </c>
      <c r="EQ2319" s="152">
        <v>0.18</v>
      </c>
      <c r="FD2319" s="152">
        <v>41.4</v>
      </c>
      <c r="FP2319" s="152">
        <v>8.68</v>
      </c>
      <c r="FQ2319" s="152">
        <v>186</v>
      </c>
      <c r="FR2319" s="152">
        <v>24.6</v>
      </c>
      <c r="FS2319" s="152">
        <v>104</v>
      </c>
      <c r="FT2319" s="152">
        <v>3.87</v>
      </c>
      <c r="FY2319" s="152">
        <v>146</v>
      </c>
      <c r="FZ2319" s="152">
        <v>7.62</v>
      </c>
      <c r="GA2319" s="152">
        <v>18.600000000000001</v>
      </c>
      <c r="GB2319" s="152">
        <v>2.6</v>
      </c>
      <c r="GC2319" s="152">
        <v>11.9</v>
      </c>
      <c r="GD2319" s="152">
        <v>3.35</v>
      </c>
      <c r="GE2319" s="152">
        <v>1.18</v>
      </c>
      <c r="GF2319" s="152">
        <v>3.93</v>
      </c>
      <c r="GH2319" s="152">
        <v>4.5999999999999996</v>
      </c>
      <c r="GJ2319" s="152">
        <v>2.81</v>
      </c>
      <c r="GL2319" s="152">
        <v>2.66</v>
      </c>
      <c r="GN2319" s="152">
        <v>2.63</v>
      </c>
      <c r="GO2319" s="152">
        <v>0.25</v>
      </c>
      <c r="GS2319" s="152">
        <v>3.32</v>
      </c>
      <c r="GT2319" s="152">
        <v>1.47</v>
      </c>
      <c r="GU2319" s="152">
        <v>0.44</v>
      </c>
      <c r="HB2319" s="152">
        <v>38.650300000000001</v>
      </c>
      <c r="HC2319" s="152">
        <v>15.6183</v>
      </c>
      <c r="HD2319" s="152">
        <v>18.964300000000001</v>
      </c>
      <c r="HE2319" s="152">
        <v>0.51285899999999995</v>
      </c>
      <c r="HF2319" s="152">
        <v>0.283057</v>
      </c>
      <c r="HG2319" s="152">
        <v>0.70393899999999998</v>
      </c>
    </row>
    <row r="2320" spans="1:215">
      <c r="A2320" s="151">
        <v>8768</v>
      </c>
      <c r="B2320" s="152" t="s">
        <v>2859</v>
      </c>
      <c r="C2320" s="152" t="s">
        <v>3490</v>
      </c>
      <c r="D2320" s="152" t="s">
        <v>3491</v>
      </c>
      <c r="E2320" s="152" t="s">
        <v>3492</v>
      </c>
      <c r="F2320" s="152" t="s">
        <v>10771</v>
      </c>
      <c r="H2320" s="151">
        <v>323080</v>
      </c>
      <c r="K2320" s="152" t="s">
        <v>3022</v>
      </c>
      <c r="L2320" s="153" t="s">
        <v>3716</v>
      </c>
      <c r="M2320" s="153" t="s">
        <v>2035</v>
      </c>
      <c r="O2320" s="151">
        <v>3592</v>
      </c>
      <c r="P2320" s="152">
        <v>42.026000000000003</v>
      </c>
      <c r="Q2320" s="152">
        <v>-121.617</v>
      </c>
      <c r="R2320" s="152" t="s">
        <v>2949</v>
      </c>
      <c r="S2320" s="152" t="s">
        <v>2716</v>
      </c>
      <c r="T2320" s="152">
        <v>50.32</v>
      </c>
      <c r="U2320" s="152">
        <v>1.1200000000000001</v>
      </c>
      <c r="V2320" s="152">
        <v>17.12</v>
      </c>
      <c r="X2320" s="152">
        <v>8.84</v>
      </c>
      <c r="AA2320" s="152">
        <v>6.86</v>
      </c>
      <c r="AB2320" s="152">
        <v>0.15</v>
      </c>
      <c r="AC2320" s="152">
        <v>10.43</v>
      </c>
      <c r="AD2320" s="152">
        <v>3.32</v>
      </c>
      <c r="AE2320" s="152">
        <v>0.41</v>
      </c>
      <c r="AF2320" s="152">
        <v>0.18</v>
      </c>
      <c r="AJ2320" s="152">
        <v>1.2</v>
      </c>
      <c r="AK2320" s="156">
        <f t="shared" si="36"/>
        <v>7.4200000000000002E-2</v>
      </c>
      <c r="AL2320" s="151">
        <v>742</v>
      </c>
      <c r="AN2320" s="151">
        <v>1100</v>
      </c>
      <c r="AO2320" s="151">
        <v>200</v>
      </c>
      <c r="AQ2320" s="152">
        <v>6.07</v>
      </c>
      <c r="AS2320" s="152">
        <v>1.38</v>
      </c>
      <c r="AW2320" s="152">
        <v>37.65</v>
      </c>
      <c r="AY2320" s="151">
        <v>225.9</v>
      </c>
      <c r="BG2320" s="152">
        <v>5.4</v>
      </c>
      <c r="BH2320" s="152">
        <v>275.25</v>
      </c>
      <c r="BI2320" s="152">
        <v>21.25</v>
      </c>
      <c r="BJ2320" s="152">
        <v>81.12</v>
      </c>
      <c r="BK2320" s="152">
        <v>2.73</v>
      </c>
      <c r="BO2320" s="152">
        <v>154.91999999999999</v>
      </c>
      <c r="BP2320" s="152">
        <v>6.1</v>
      </c>
      <c r="BQ2320" s="152">
        <v>15.93</v>
      </c>
      <c r="BR2320" s="152">
        <v>2.04</v>
      </c>
      <c r="BS2320" s="152">
        <v>10.35</v>
      </c>
      <c r="BT2320" s="152">
        <v>2.94</v>
      </c>
      <c r="BU2320" s="152">
        <v>1</v>
      </c>
      <c r="BV2320" s="152">
        <v>3.24</v>
      </c>
      <c r="BX2320" s="152">
        <v>3.68</v>
      </c>
      <c r="BZ2320" s="152">
        <v>2.4700000000000002</v>
      </c>
      <c r="CB2320" s="152">
        <v>2.67</v>
      </c>
      <c r="CD2320" s="152">
        <v>1.61</v>
      </c>
      <c r="CE2320" s="152">
        <v>0.19</v>
      </c>
      <c r="CH2320" s="152">
        <v>1.7</v>
      </c>
      <c r="CJ2320" s="152">
        <v>0.49</v>
      </c>
      <c r="CK2320" s="152">
        <v>0.17</v>
      </c>
      <c r="DC2320" s="152">
        <v>40.32</v>
      </c>
      <c r="DE2320" s="152">
        <v>0.05</v>
      </c>
      <c r="DF2320" s="152">
        <v>13.97</v>
      </c>
      <c r="DG2320" s="152">
        <v>45.23</v>
      </c>
      <c r="DH2320" s="152">
        <v>0.23</v>
      </c>
      <c r="DO2320" s="154">
        <v>85.2</v>
      </c>
      <c r="ED2320" s="152">
        <v>49.76</v>
      </c>
      <c r="EE2320" s="152">
        <v>1.04</v>
      </c>
      <c r="EF2320" s="152">
        <v>17.27</v>
      </c>
      <c r="EH2320" s="152">
        <v>9.3800000000000008</v>
      </c>
      <c r="EK2320" s="152">
        <v>0.14000000000000001</v>
      </c>
      <c r="EL2320" s="152">
        <v>8.3800000000000008</v>
      </c>
      <c r="EM2320" s="152">
        <v>10.34</v>
      </c>
      <c r="EO2320" s="152">
        <v>3.14</v>
      </c>
      <c r="EP2320" s="152">
        <v>0.37</v>
      </c>
      <c r="EQ2320" s="152">
        <v>0.18</v>
      </c>
      <c r="FD2320" s="152">
        <v>41.4</v>
      </c>
      <c r="FP2320" s="152">
        <v>8.68</v>
      </c>
      <c r="FQ2320" s="152">
        <v>186</v>
      </c>
      <c r="FR2320" s="152">
        <v>24.6</v>
      </c>
      <c r="FS2320" s="152">
        <v>104</v>
      </c>
      <c r="FT2320" s="152">
        <v>3.87</v>
      </c>
      <c r="FY2320" s="152">
        <v>146</v>
      </c>
      <c r="FZ2320" s="152">
        <v>7.62</v>
      </c>
      <c r="GA2320" s="152">
        <v>18.600000000000001</v>
      </c>
      <c r="GB2320" s="152">
        <v>2.6</v>
      </c>
      <c r="GC2320" s="152">
        <v>11.9</v>
      </c>
      <c r="GD2320" s="152">
        <v>3.35</v>
      </c>
      <c r="GE2320" s="152">
        <v>1.18</v>
      </c>
      <c r="GF2320" s="152">
        <v>3.93</v>
      </c>
      <c r="GH2320" s="152">
        <v>4.5999999999999996</v>
      </c>
      <c r="GJ2320" s="152">
        <v>2.81</v>
      </c>
      <c r="GL2320" s="152">
        <v>2.66</v>
      </c>
      <c r="GN2320" s="152">
        <v>2.63</v>
      </c>
      <c r="GO2320" s="152">
        <v>0.25</v>
      </c>
      <c r="GS2320" s="152">
        <v>3.32</v>
      </c>
      <c r="GT2320" s="152">
        <v>1.47</v>
      </c>
      <c r="GU2320" s="152">
        <v>0.44</v>
      </c>
      <c r="HB2320" s="152">
        <v>38.650300000000001</v>
      </c>
      <c r="HC2320" s="152">
        <v>15.6183</v>
      </c>
      <c r="HD2320" s="152">
        <v>18.964300000000001</v>
      </c>
      <c r="HE2320" s="152">
        <v>0.51285899999999995</v>
      </c>
      <c r="HF2320" s="152">
        <v>0.283057</v>
      </c>
      <c r="HG2320" s="152">
        <v>0.70393899999999998</v>
      </c>
    </row>
    <row r="2321" spans="1:215">
      <c r="A2321" s="151">
        <v>8769</v>
      </c>
      <c r="B2321" s="152" t="s">
        <v>2859</v>
      </c>
      <c r="C2321" s="152" t="s">
        <v>3490</v>
      </c>
      <c r="D2321" s="152" t="s">
        <v>3491</v>
      </c>
      <c r="E2321" s="152" t="s">
        <v>3492</v>
      </c>
      <c r="F2321" s="152" t="s">
        <v>10772</v>
      </c>
      <c r="H2321" s="151">
        <v>323080</v>
      </c>
      <c r="K2321" s="152" t="s">
        <v>3022</v>
      </c>
      <c r="L2321" s="153" t="s">
        <v>3716</v>
      </c>
      <c r="M2321" s="153" t="s">
        <v>3619</v>
      </c>
      <c r="O2321" s="151">
        <v>3592</v>
      </c>
      <c r="P2321" s="152">
        <v>42.026000000000003</v>
      </c>
      <c r="Q2321" s="152">
        <v>-121.617</v>
      </c>
      <c r="R2321" s="152" t="s">
        <v>2949</v>
      </c>
      <c r="S2321" s="152" t="s">
        <v>2716</v>
      </c>
      <c r="T2321" s="152">
        <v>50.01</v>
      </c>
      <c r="U2321" s="152">
        <v>1.08</v>
      </c>
      <c r="V2321" s="152">
        <v>18.170000000000002</v>
      </c>
      <c r="X2321" s="152">
        <v>8.25</v>
      </c>
      <c r="AA2321" s="152">
        <v>6.68</v>
      </c>
      <c r="AB2321" s="152">
        <v>0.14000000000000001</v>
      </c>
      <c r="AC2321" s="152">
        <v>10.59</v>
      </c>
      <c r="AD2321" s="152">
        <v>3.31</v>
      </c>
      <c r="AE2321" s="152">
        <v>0.39</v>
      </c>
      <c r="AF2321" s="152">
        <v>0.17</v>
      </c>
      <c r="AJ2321" s="152">
        <v>1.32</v>
      </c>
      <c r="AK2321" s="156">
        <f t="shared" si="36"/>
        <v>9.1700000000000004E-2</v>
      </c>
      <c r="AL2321" s="151">
        <v>917</v>
      </c>
      <c r="AN2321" s="151">
        <v>1200</v>
      </c>
      <c r="AO2321" s="151">
        <v>200</v>
      </c>
      <c r="AQ2321" s="152">
        <v>8.6300000000000008</v>
      </c>
      <c r="AS2321" s="152">
        <v>4.97</v>
      </c>
      <c r="AW2321" s="152">
        <v>34.01</v>
      </c>
      <c r="AY2321" s="151">
        <v>243.83</v>
      </c>
      <c r="BG2321" s="152">
        <v>15.22</v>
      </c>
      <c r="BH2321" s="152">
        <v>531.04</v>
      </c>
      <c r="BI2321" s="152">
        <v>19.079999999999998</v>
      </c>
      <c r="BJ2321" s="152">
        <v>108.08</v>
      </c>
      <c r="BK2321" s="152">
        <v>6.48</v>
      </c>
      <c r="BO2321" s="152">
        <v>327.64999999999998</v>
      </c>
      <c r="BP2321" s="152">
        <v>13.71</v>
      </c>
      <c r="BQ2321" s="152">
        <v>28.33</v>
      </c>
      <c r="BR2321" s="152">
        <v>4.0599999999999996</v>
      </c>
      <c r="BS2321" s="152">
        <v>14.55</v>
      </c>
      <c r="BT2321" s="152">
        <v>3.59</v>
      </c>
      <c r="BU2321" s="152">
        <v>1.2</v>
      </c>
      <c r="BV2321" s="152">
        <v>3.8</v>
      </c>
      <c r="BX2321" s="152">
        <v>3.18</v>
      </c>
      <c r="BZ2321" s="152">
        <v>1.69</v>
      </c>
      <c r="CB2321" s="152">
        <v>2.02</v>
      </c>
      <c r="CD2321" s="152">
        <v>2.69</v>
      </c>
      <c r="CE2321" s="152">
        <v>0.33</v>
      </c>
      <c r="CH2321" s="152">
        <v>4.29</v>
      </c>
      <c r="CJ2321" s="152">
        <v>2.78</v>
      </c>
      <c r="CK2321" s="152">
        <v>0.61</v>
      </c>
      <c r="DC2321" s="152">
        <v>40.19</v>
      </c>
      <c r="DE2321" s="152">
        <v>0.05</v>
      </c>
      <c r="DF2321" s="152">
        <v>13.4</v>
      </c>
      <c r="DG2321" s="152">
        <v>45.79</v>
      </c>
      <c r="DH2321" s="152">
        <v>0.21</v>
      </c>
      <c r="DO2321" s="154">
        <v>85.9</v>
      </c>
      <c r="ED2321" s="152">
        <v>49.76</v>
      </c>
      <c r="EE2321" s="152">
        <v>1.04</v>
      </c>
      <c r="EF2321" s="152">
        <v>17.27</v>
      </c>
      <c r="EH2321" s="152">
        <v>9.3800000000000008</v>
      </c>
      <c r="EK2321" s="152">
        <v>0.14000000000000001</v>
      </c>
      <c r="EL2321" s="152">
        <v>8.3800000000000008</v>
      </c>
      <c r="EM2321" s="152">
        <v>10.34</v>
      </c>
      <c r="EO2321" s="152">
        <v>3.14</v>
      </c>
      <c r="EP2321" s="152">
        <v>0.37</v>
      </c>
      <c r="EQ2321" s="152">
        <v>0.18</v>
      </c>
      <c r="FD2321" s="152">
        <v>41.4</v>
      </c>
      <c r="FP2321" s="152">
        <v>8.68</v>
      </c>
      <c r="FQ2321" s="152">
        <v>186</v>
      </c>
      <c r="FR2321" s="152">
        <v>24.6</v>
      </c>
      <c r="FS2321" s="152">
        <v>104</v>
      </c>
      <c r="FT2321" s="152">
        <v>3.87</v>
      </c>
      <c r="FY2321" s="152">
        <v>146</v>
      </c>
      <c r="FZ2321" s="152">
        <v>7.62</v>
      </c>
      <c r="GA2321" s="152">
        <v>18.600000000000001</v>
      </c>
      <c r="GB2321" s="152">
        <v>2.6</v>
      </c>
      <c r="GC2321" s="152">
        <v>11.9</v>
      </c>
      <c r="GD2321" s="152">
        <v>3.35</v>
      </c>
      <c r="GE2321" s="152">
        <v>1.18</v>
      </c>
      <c r="GF2321" s="152">
        <v>3.93</v>
      </c>
      <c r="GH2321" s="152">
        <v>4.5999999999999996</v>
      </c>
      <c r="GJ2321" s="152">
        <v>2.81</v>
      </c>
      <c r="GL2321" s="152">
        <v>2.66</v>
      </c>
      <c r="GN2321" s="152">
        <v>2.63</v>
      </c>
      <c r="GO2321" s="152">
        <v>0.25</v>
      </c>
      <c r="GS2321" s="152">
        <v>3.32</v>
      </c>
      <c r="GT2321" s="152">
        <v>1.47</v>
      </c>
      <c r="GU2321" s="152">
        <v>0.44</v>
      </c>
      <c r="HB2321" s="152">
        <v>38.650300000000001</v>
      </c>
      <c r="HC2321" s="152">
        <v>15.6183</v>
      </c>
      <c r="HD2321" s="152">
        <v>18.964300000000001</v>
      </c>
      <c r="HE2321" s="152">
        <v>0.51285899999999995</v>
      </c>
      <c r="HF2321" s="152">
        <v>0.283057</v>
      </c>
      <c r="HG2321" s="152">
        <v>0.70393899999999998</v>
      </c>
    </row>
    <row r="2322" spans="1:215">
      <c r="A2322" s="151">
        <v>8770</v>
      </c>
      <c r="B2322" s="152" t="s">
        <v>2859</v>
      </c>
      <c r="C2322" s="152" t="s">
        <v>3490</v>
      </c>
      <c r="D2322" s="152" t="s">
        <v>3491</v>
      </c>
      <c r="E2322" s="152" t="s">
        <v>3492</v>
      </c>
      <c r="F2322" s="152" t="s">
        <v>10773</v>
      </c>
      <c r="H2322" s="151">
        <v>323080</v>
      </c>
      <c r="K2322" s="152" t="s">
        <v>3022</v>
      </c>
      <c r="L2322" s="153" t="s">
        <v>3933</v>
      </c>
      <c r="M2322" s="153" t="s">
        <v>3111</v>
      </c>
      <c r="O2322" s="151">
        <v>3592</v>
      </c>
      <c r="P2322" s="152">
        <v>42.027999999999999</v>
      </c>
      <c r="Q2322" s="152">
        <v>-121.214</v>
      </c>
      <c r="R2322" s="152" t="s">
        <v>2949</v>
      </c>
      <c r="S2322" s="152" t="s">
        <v>2716</v>
      </c>
      <c r="T2322" s="152">
        <v>49.74</v>
      </c>
      <c r="U2322" s="152">
        <v>0.9</v>
      </c>
      <c r="V2322" s="152">
        <v>17.2</v>
      </c>
      <c r="X2322" s="152">
        <v>7.29</v>
      </c>
      <c r="AA2322" s="152">
        <v>5.75</v>
      </c>
      <c r="AB2322" s="152">
        <v>0.12</v>
      </c>
      <c r="AC2322" s="152">
        <v>10.37</v>
      </c>
      <c r="AD2322" s="152">
        <v>2.61</v>
      </c>
      <c r="AE2322" s="152">
        <v>0.77</v>
      </c>
      <c r="AF2322" s="152">
        <v>0.25</v>
      </c>
      <c r="AJ2322" s="152">
        <v>2.42</v>
      </c>
      <c r="AK2322" s="156">
        <f t="shared" si="36"/>
        <v>6.2899999999999998E-2</v>
      </c>
      <c r="AL2322" s="151">
        <v>629</v>
      </c>
      <c r="AN2322" s="151">
        <v>1100</v>
      </c>
      <c r="AO2322" s="151">
        <v>600</v>
      </c>
      <c r="AQ2322" s="152">
        <v>8.49</v>
      </c>
      <c r="AS2322" s="152">
        <v>10.130000000000001</v>
      </c>
      <c r="AW2322" s="152">
        <v>35.74</v>
      </c>
      <c r="AY2322" s="151">
        <v>207.05</v>
      </c>
      <c r="BG2322" s="152">
        <v>16.97</v>
      </c>
      <c r="BH2322" s="152">
        <v>445.98</v>
      </c>
      <c r="BI2322" s="152">
        <v>16.309999999999999</v>
      </c>
      <c r="BJ2322" s="152">
        <v>90.31</v>
      </c>
      <c r="BK2322" s="152">
        <v>5.54</v>
      </c>
      <c r="BO2322" s="152">
        <v>303.67</v>
      </c>
      <c r="BP2322" s="152">
        <v>10.27</v>
      </c>
      <c r="BQ2322" s="152">
        <v>22.96</v>
      </c>
      <c r="BR2322" s="152">
        <v>3.36</v>
      </c>
      <c r="BS2322" s="152">
        <v>15.1</v>
      </c>
      <c r="BT2322" s="152">
        <v>3.89</v>
      </c>
      <c r="BU2322" s="152">
        <v>1.03</v>
      </c>
      <c r="BV2322" s="152">
        <v>3.6</v>
      </c>
      <c r="BX2322" s="152">
        <v>3.2</v>
      </c>
      <c r="BZ2322" s="152">
        <v>1.61</v>
      </c>
      <c r="CB2322" s="152">
        <v>2.06</v>
      </c>
      <c r="CD2322" s="152">
        <v>2.4500000000000002</v>
      </c>
      <c r="CE2322" s="152">
        <v>0.4</v>
      </c>
      <c r="CH2322" s="152">
        <v>4.7300000000000004</v>
      </c>
      <c r="CJ2322" s="152">
        <v>1.93</v>
      </c>
      <c r="CK2322" s="152">
        <v>0.55000000000000004</v>
      </c>
      <c r="DC2322" s="152">
        <v>39.81</v>
      </c>
      <c r="DE2322" s="152">
        <v>0.03</v>
      </c>
      <c r="DF2322" s="152">
        <v>13.06</v>
      </c>
      <c r="DG2322" s="152">
        <v>45.38</v>
      </c>
      <c r="DH2322" s="152">
        <v>0.21</v>
      </c>
      <c r="DO2322" s="154">
        <v>86.1</v>
      </c>
      <c r="ED2322" s="152">
        <v>52.44</v>
      </c>
      <c r="EE2322" s="152">
        <v>0.92</v>
      </c>
      <c r="EF2322" s="152">
        <v>17.16</v>
      </c>
      <c r="EH2322" s="152">
        <v>7.65</v>
      </c>
      <c r="EK2322" s="152">
        <v>0.14000000000000001</v>
      </c>
      <c r="EL2322" s="152">
        <v>8.76</v>
      </c>
      <c r="EM2322" s="152">
        <v>9.35</v>
      </c>
      <c r="EO2322" s="152">
        <v>2.69</v>
      </c>
      <c r="EP2322" s="152">
        <v>0.71</v>
      </c>
      <c r="EQ2322" s="152">
        <v>0.19</v>
      </c>
      <c r="FD2322" s="152">
        <v>30.2</v>
      </c>
      <c r="FP2322" s="152">
        <v>14.6</v>
      </c>
      <c r="FQ2322" s="152">
        <v>464</v>
      </c>
      <c r="FR2322" s="152">
        <v>17.5</v>
      </c>
      <c r="FS2322" s="152">
        <v>98.5</v>
      </c>
      <c r="FT2322" s="152">
        <v>5.61</v>
      </c>
      <c r="FY2322" s="152">
        <v>309</v>
      </c>
      <c r="FZ2322" s="152">
        <v>11.7</v>
      </c>
      <c r="GA2322" s="152">
        <v>25.7</v>
      </c>
      <c r="GB2322" s="152">
        <v>3.49</v>
      </c>
      <c r="GC2322" s="152">
        <v>14.8</v>
      </c>
      <c r="GD2322" s="152">
        <v>3.51</v>
      </c>
      <c r="GE2322" s="152">
        <v>1.1399999999999999</v>
      </c>
      <c r="GF2322" s="152">
        <v>3.48</v>
      </c>
      <c r="GH2322" s="152">
        <v>3.41</v>
      </c>
      <c r="GJ2322" s="152">
        <v>1.88</v>
      </c>
      <c r="GL2322" s="152">
        <v>1.68</v>
      </c>
      <c r="GN2322" s="152">
        <v>2.5299999999999998</v>
      </c>
      <c r="GO2322" s="152">
        <v>0.37</v>
      </c>
      <c r="GS2322" s="152">
        <v>3.84</v>
      </c>
      <c r="GT2322" s="152">
        <v>1.9</v>
      </c>
      <c r="GU2322" s="152">
        <v>0.56999999999999995</v>
      </c>
      <c r="HB2322" s="152">
        <v>38.612400000000001</v>
      </c>
      <c r="HC2322" s="152">
        <v>15.6128</v>
      </c>
      <c r="HD2322" s="152">
        <v>18.9544</v>
      </c>
      <c r="HE2322" s="152">
        <v>0.51282700000000003</v>
      </c>
      <c r="HF2322" s="152">
        <v>0.28305900000000001</v>
      </c>
      <c r="HG2322" s="152">
        <v>0.70387699999999997</v>
      </c>
    </row>
    <row r="2323" spans="1:215">
      <c r="A2323" s="151">
        <v>8772</v>
      </c>
      <c r="B2323" s="152" t="s">
        <v>2859</v>
      </c>
      <c r="C2323" s="152" t="s">
        <v>3490</v>
      </c>
      <c r="D2323" s="152" t="s">
        <v>3491</v>
      </c>
      <c r="E2323" s="152" t="s">
        <v>3492</v>
      </c>
      <c r="F2323" s="152" t="s">
        <v>10763</v>
      </c>
      <c r="H2323" s="151">
        <v>323080</v>
      </c>
      <c r="K2323" s="152" t="s">
        <v>3022</v>
      </c>
      <c r="L2323" s="153" t="s">
        <v>3933</v>
      </c>
      <c r="M2323" s="153" t="s">
        <v>4469</v>
      </c>
      <c r="O2323" s="151">
        <v>3592</v>
      </c>
      <c r="P2323" s="152">
        <v>42.027999999999999</v>
      </c>
      <c r="Q2323" s="152">
        <v>-121.214</v>
      </c>
      <c r="R2323" s="152" t="s">
        <v>2949</v>
      </c>
      <c r="S2323" s="152" t="s">
        <v>2716</v>
      </c>
      <c r="T2323" s="152">
        <v>50.38</v>
      </c>
      <c r="U2323" s="152">
        <v>0.89</v>
      </c>
      <c r="V2323" s="152">
        <v>16.87</v>
      </c>
      <c r="X2323" s="152">
        <v>7.13</v>
      </c>
      <c r="AA2323" s="152">
        <v>6.59</v>
      </c>
      <c r="AB2323" s="152">
        <v>0.12</v>
      </c>
      <c r="AC2323" s="152">
        <v>9.93</v>
      </c>
      <c r="AD2323" s="152">
        <v>2.8</v>
      </c>
      <c r="AE2323" s="152">
        <v>0.81</v>
      </c>
      <c r="AF2323" s="152">
        <v>0.24</v>
      </c>
      <c r="AJ2323" s="152">
        <v>2.34</v>
      </c>
      <c r="AK2323" s="156">
        <f t="shared" si="36"/>
        <v>3.6499999999999998E-2</v>
      </c>
      <c r="AL2323" s="151">
        <v>365</v>
      </c>
      <c r="AN2323" s="151">
        <v>900</v>
      </c>
      <c r="AO2323" s="151">
        <v>600</v>
      </c>
      <c r="AQ2323" s="152">
        <v>7.21</v>
      </c>
      <c r="AS2323" s="152">
        <v>17</v>
      </c>
      <c r="AW2323" s="152">
        <v>35.39</v>
      </c>
      <c r="AY2323" s="151">
        <v>217.05</v>
      </c>
      <c r="BG2323" s="152">
        <v>17.14</v>
      </c>
      <c r="BH2323" s="152">
        <v>498.9</v>
      </c>
      <c r="BI2323" s="152">
        <v>17.45</v>
      </c>
      <c r="BJ2323" s="152">
        <v>102.19</v>
      </c>
      <c r="BK2323" s="152">
        <v>5.97</v>
      </c>
      <c r="BO2323" s="152">
        <v>335.7</v>
      </c>
      <c r="BP2323" s="152">
        <v>12.72</v>
      </c>
      <c r="BQ2323" s="152">
        <v>23.35</v>
      </c>
      <c r="BR2323" s="152">
        <v>3.77</v>
      </c>
      <c r="BS2323" s="152">
        <v>15.95</v>
      </c>
      <c r="BT2323" s="152">
        <v>3.38</v>
      </c>
      <c r="BU2323" s="152">
        <v>1.1499999999999999</v>
      </c>
      <c r="BV2323" s="152">
        <v>3.3</v>
      </c>
      <c r="BX2323" s="152">
        <v>3.09</v>
      </c>
      <c r="BZ2323" s="152">
        <v>1.73</v>
      </c>
      <c r="CB2323" s="152">
        <v>1.64</v>
      </c>
      <c r="CD2323" s="152">
        <v>2.2400000000000002</v>
      </c>
      <c r="CE2323" s="152">
        <v>0.37</v>
      </c>
      <c r="CH2323" s="152">
        <v>4.46</v>
      </c>
      <c r="CJ2323" s="152">
        <v>1.57</v>
      </c>
      <c r="CK2323" s="152">
        <v>0.4</v>
      </c>
      <c r="DC2323" s="152">
        <v>40.72</v>
      </c>
      <c r="DE2323" s="152">
        <v>0.02</v>
      </c>
      <c r="DF2323" s="152">
        <v>13.37</v>
      </c>
      <c r="DG2323" s="152">
        <v>45.15</v>
      </c>
      <c r="DH2323" s="152">
        <v>0.21</v>
      </c>
      <c r="DO2323" s="154">
        <v>85.8</v>
      </c>
      <c r="ED2323" s="152">
        <v>52.44</v>
      </c>
      <c r="EE2323" s="152">
        <v>0.92</v>
      </c>
      <c r="EF2323" s="152">
        <v>17.16</v>
      </c>
      <c r="EH2323" s="152">
        <v>7.65</v>
      </c>
      <c r="EK2323" s="152">
        <v>0.14000000000000001</v>
      </c>
      <c r="EL2323" s="152">
        <v>8.76</v>
      </c>
      <c r="EM2323" s="152">
        <v>9.35</v>
      </c>
      <c r="EO2323" s="152">
        <v>2.69</v>
      </c>
      <c r="EP2323" s="152">
        <v>0.71</v>
      </c>
      <c r="EQ2323" s="152">
        <v>0.19</v>
      </c>
      <c r="FD2323" s="152">
        <v>30.2</v>
      </c>
      <c r="FP2323" s="152">
        <v>14.6</v>
      </c>
      <c r="FQ2323" s="152">
        <v>464</v>
      </c>
      <c r="FR2323" s="152">
        <v>17.5</v>
      </c>
      <c r="FS2323" s="152">
        <v>98.5</v>
      </c>
      <c r="FT2323" s="152">
        <v>5.61</v>
      </c>
      <c r="FY2323" s="152">
        <v>309</v>
      </c>
      <c r="FZ2323" s="152">
        <v>11.7</v>
      </c>
      <c r="GA2323" s="152">
        <v>25.7</v>
      </c>
      <c r="GB2323" s="152">
        <v>3.49</v>
      </c>
      <c r="GC2323" s="152">
        <v>14.8</v>
      </c>
      <c r="GD2323" s="152">
        <v>3.51</v>
      </c>
      <c r="GE2323" s="152">
        <v>1.1399999999999999</v>
      </c>
      <c r="GF2323" s="152">
        <v>3.48</v>
      </c>
      <c r="GH2323" s="152">
        <v>3.41</v>
      </c>
      <c r="GJ2323" s="152">
        <v>1.88</v>
      </c>
      <c r="GL2323" s="152">
        <v>1.68</v>
      </c>
      <c r="GN2323" s="152">
        <v>2.5299999999999998</v>
      </c>
      <c r="GO2323" s="152">
        <v>0.37</v>
      </c>
      <c r="GS2323" s="152">
        <v>3.84</v>
      </c>
      <c r="GT2323" s="152">
        <v>1.9</v>
      </c>
      <c r="GU2323" s="152">
        <v>0.56999999999999995</v>
      </c>
      <c r="HB2323" s="152">
        <v>38.612400000000001</v>
      </c>
      <c r="HC2323" s="152">
        <v>15.6128</v>
      </c>
      <c r="HD2323" s="152">
        <v>18.9544</v>
      </c>
      <c r="HE2323" s="152">
        <v>0.51282700000000003</v>
      </c>
      <c r="HF2323" s="152">
        <v>0.28305900000000001</v>
      </c>
      <c r="HG2323" s="152">
        <v>0.70387699999999997</v>
      </c>
    </row>
    <row r="2324" spans="1:215">
      <c r="A2324" s="151">
        <v>8773</v>
      </c>
      <c r="B2324" s="152" t="s">
        <v>2859</v>
      </c>
      <c r="C2324" s="152" t="s">
        <v>3490</v>
      </c>
      <c r="D2324" s="152" t="s">
        <v>3491</v>
      </c>
      <c r="E2324" s="152" t="s">
        <v>3492</v>
      </c>
      <c r="F2324" s="152" t="s">
        <v>10774</v>
      </c>
      <c r="H2324" s="151">
        <v>323080</v>
      </c>
      <c r="K2324" s="152" t="s">
        <v>3022</v>
      </c>
      <c r="L2324" s="153" t="s">
        <v>3933</v>
      </c>
      <c r="M2324" s="153" t="s">
        <v>4487</v>
      </c>
      <c r="O2324" s="151">
        <v>3592</v>
      </c>
      <c r="P2324" s="152">
        <v>42.027999999999999</v>
      </c>
      <c r="Q2324" s="152">
        <v>-121.214</v>
      </c>
      <c r="R2324" s="152" t="s">
        <v>2949</v>
      </c>
      <c r="S2324" s="152" t="s">
        <v>2716</v>
      </c>
      <c r="T2324" s="152">
        <v>50.46</v>
      </c>
      <c r="U2324" s="152">
        <v>0.89</v>
      </c>
      <c r="V2324" s="152">
        <v>16.87</v>
      </c>
      <c r="X2324" s="152">
        <v>7.42</v>
      </c>
      <c r="AA2324" s="152">
        <v>6.86</v>
      </c>
      <c r="AB2324" s="152">
        <v>0.12</v>
      </c>
      <c r="AC2324" s="152">
        <v>9.94</v>
      </c>
      <c r="AD2324" s="152">
        <v>2.75</v>
      </c>
      <c r="AE2324" s="152">
        <v>0.82</v>
      </c>
      <c r="AF2324" s="152">
        <v>0.23</v>
      </c>
      <c r="AJ2324" s="152">
        <v>2.08</v>
      </c>
      <c r="AK2324" s="156">
        <f t="shared" si="36"/>
        <v>2.8000000000000001E-2</v>
      </c>
      <c r="AL2324" s="151">
        <v>280</v>
      </c>
      <c r="AN2324" s="151">
        <v>900</v>
      </c>
      <c r="AO2324" s="151">
        <v>600</v>
      </c>
      <c r="AQ2324" s="152">
        <v>4.54</v>
      </c>
      <c r="AS2324" s="152">
        <v>3.09</v>
      </c>
      <c r="AW2324" s="152">
        <v>34.32</v>
      </c>
      <c r="AY2324" s="151">
        <v>170.79</v>
      </c>
      <c r="BG2324" s="152">
        <v>11.37</v>
      </c>
      <c r="BH2324" s="152">
        <v>480.81</v>
      </c>
      <c r="BI2324" s="152">
        <v>16.55</v>
      </c>
      <c r="BJ2324" s="152">
        <v>96.45</v>
      </c>
      <c r="BK2324" s="152">
        <v>5.37</v>
      </c>
      <c r="BO2324" s="152">
        <v>257.76</v>
      </c>
      <c r="BP2324" s="152">
        <v>11.59</v>
      </c>
      <c r="BQ2324" s="152">
        <v>20.34</v>
      </c>
      <c r="BR2324" s="152">
        <v>3.14</v>
      </c>
      <c r="BS2324" s="152">
        <v>11.24</v>
      </c>
      <c r="BT2324" s="152">
        <v>3.04</v>
      </c>
      <c r="BU2324" s="152">
        <v>1.1399999999999999</v>
      </c>
      <c r="BV2324" s="152">
        <v>2.91</v>
      </c>
      <c r="BX2324" s="152">
        <v>2.2999999999999998</v>
      </c>
      <c r="BZ2324" s="152">
        <v>1.91</v>
      </c>
      <c r="CB2324" s="152">
        <v>1.5</v>
      </c>
      <c r="CD2324" s="152">
        <v>3.38</v>
      </c>
      <c r="CE2324" s="152">
        <v>0.33</v>
      </c>
      <c r="CH2324" s="152">
        <v>2.92</v>
      </c>
      <c r="CJ2324" s="152">
        <v>1.53</v>
      </c>
      <c r="CK2324" s="152">
        <v>0.39</v>
      </c>
      <c r="DC2324" s="152">
        <v>40.72</v>
      </c>
      <c r="DE2324" s="152">
        <v>0.02</v>
      </c>
      <c r="DF2324" s="152">
        <v>13.37</v>
      </c>
      <c r="DG2324" s="152">
        <v>45.15</v>
      </c>
      <c r="DH2324" s="152">
        <v>0.21</v>
      </c>
      <c r="DO2324" s="154">
        <v>85.8</v>
      </c>
      <c r="ED2324" s="152">
        <v>52.44</v>
      </c>
      <c r="EE2324" s="152">
        <v>0.92</v>
      </c>
      <c r="EF2324" s="152">
        <v>17.16</v>
      </c>
      <c r="EH2324" s="152">
        <v>7.65</v>
      </c>
      <c r="EK2324" s="152">
        <v>0.14000000000000001</v>
      </c>
      <c r="EL2324" s="152">
        <v>8.76</v>
      </c>
      <c r="EM2324" s="152">
        <v>9.35</v>
      </c>
      <c r="EO2324" s="152">
        <v>2.69</v>
      </c>
      <c r="EP2324" s="152">
        <v>0.71</v>
      </c>
      <c r="EQ2324" s="152">
        <v>0.19</v>
      </c>
      <c r="FD2324" s="152">
        <v>30.2</v>
      </c>
      <c r="FP2324" s="152">
        <v>14.6</v>
      </c>
      <c r="FQ2324" s="152">
        <v>464</v>
      </c>
      <c r="FR2324" s="152">
        <v>17.5</v>
      </c>
      <c r="FS2324" s="152">
        <v>98.5</v>
      </c>
      <c r="FT2324" s="152">
        <v>5.61</v>
      </c>
      <c r="FY2324" s="152">
        <v>309</v>
      </c>
      <c r="FZ2324" s="152">
        <v>11.7</v>
      </c>
      <c r="GA2324" s="152">
        <v>25.7</v>
      </c>
      <c r="GB2324" s="152">
        <v>3.49</v>
      </c>
      <c r="GC2324" s="152">
        <v>14.8</v>
      </c>
      <c r="GD2324" s="152">
        <v>3.51</v>
      </c>
      <c r="GE2324" s="152">
        <v>1.1399999999999999</v>
      </c>
      <c r="GF2324" s="152">
        <v>3.48</v>
      </c>
      <c r="GH2324" s="152">
        <v>3.41</v>
      </c>
      <c r="GJ2324" s="152">
        <v>1.88</v>
      </c>
      <c r="GL2324" s="152">
        <v>1.68</v>
      </c>
      <c r="GN2324" s="152">
        <v>2.5299999999999998</v>
      </c>
      <c r="GO2324" s="152">
        <v>0.37</v>
      </c>
      <c r="GS2324" s="152">
        <v>3.84</v>
      </c>
      <c r="GT2324" s="152">
        <v>1.9</v>
      </c>
      <c r="GU2324" s="152">
        <v>0.56999999999999995</v>
      </c>
      <c r="HB2324" s="152">
        <v>38.612400000000001</v>
      </c>
      <c r="HC2324" s="152">
        <v>15.6128</v>
      </c>
      <c r="HD2324" s="152">
        <v>18.9544</v>
      </c>
      <c r="HE2324" s="152">
        <v>0.51282700000000003</v>
      </c>
      <c r="HF2324" s="152">
        <v>0.28305900000000001</v>
      </c>
      <c r="HG2324" s="152">
        <v>0.70387699999999997</v>
      </c>
    </row>
    <row r="2325" spans="1:215">
      <c r="A2325" s="151">
        <v>8774</v>
      </c>
      <c r="B2325" s="152" t="s">
        <v>2859</v>
      </c>
      <c r="C2325" s="152" t="s">
        <v>3490</v>
      </c>
      <c r="D2325" s="152" t="s">
        <v>3491</v>
      </c>
      <c r="E2325" s="152" t="s">
        <v>3492</v>
      </c>
      <c r="F2325" s="152" t="s">
        <v>10764</v>
      </c>
      <c r="H2325" s="151">
        <v>323080</v>
      </c>
      <c r="K2325" s="152" t="s">
        <v>3022</v>
      </c>
      <c r="L2325" s="153" t="s">
        <v>3933</v>
      </c>
      <c r="M2325" s="153" t="s">
        <v>3385</v>
      </c>
      <c r="O2325" s="151">
        <v>3592</v>
      </c>
      <c r="P2325" s="152">
        <v>42.027999999999999</v>
      </c>
      <c r="Q2325" s="152">
        <v>-121.214</v>
      </c>
      <c r="R2325" s="152" t="s">
        <v>2949</v>
      </c>
      <c r="S2325" s="152" t="s">
        <v>2716</v>
      </c>
      <c r="T2325" s="152">
        <v>50.4</v>
      </c>
      <c r="U2325" s="152">
        <v>0.88</v>
      </c>
      <c r="V2325" s="152">
        <v>17.149999999999999</v>
      </c>
      <c r="X2325" s="152">
        <v>6.14</v>
      </c>
      <c r="AA2325" s="152">
        <v>7.36</v>
      </c>
      <c r="AB2325" s="152">
        <v>0.11</v>
      </c>
      <c r="AC2325" s="152">
        <v>9.9499999999999993</v>
      </c>
      <c r="AD2325" s="152">
        <v>2.99</v>
      </c>
      <c r="AE2325" s="152">
        <v>0.83</v>
      </c>
      <c r="AF2325" s="152">
        <v>0.25</v>
      </c>
      <c r="AJ2325" s="152">
        <v>3.27</v>
      </c>
      <c r="AK2325" s="156">
        <f t="shared" si="36"/>
        <v>8.72E-2</v>
      </c>
      <c r="AL2325" s="151">
        <v>872</v>
      </c>
      <c r="AN2325" s="151">
        <v>1100</v>
      </c>
      <c r="AO2325" s="151">
        <v>600</v>
      </c>
      <c r="AQ2325" s="152">
        <v>7.21</v>
      </c>
      <c r="AS2325" s="152">
        <v>17</v>
      </c>
      <c r="AW2325" s="152">
        <v>35.39</v>
      </c>
      <c r="AY2325" s="151">
        <v>217.05</v>
      </c>
      <c r="BG2325" s="152">
        <v>17.14</v>
      </c>
      <c r="BH2325" s="152">
        <v>498.9</v>
      </c>
      <c r="BI2325" s="152">
        <v>17.45</v>
      </c>
      <c r="BJ2325" s="152">
        <v>102.19</v>
      </c>
      <c r="BK2325" s="152">
        <v>5.97</v>
      </c>
      <c r="BO2325" s="152">
        <v>335.7</v>
      </c>
      <c r="BP2325" s="152">
        <v>12.72</v>
      </c>
      <c r="BQ2325" s="152">
        <v>23.35</v>
      </c>
      <c r="BR2325" s="152">
        <v>3.77</v>
      </c>
      <c r="BS2325" s="152">
        <v>15.95</v>
      </c>
      <c r="BT2325" s="152">
        <v>3.38</v>
      </c>
      <c r="BU2325" s="152">
        <v>1.1499999999999999</v>
      </c>
      <c r="BV2325" s="152">
        <v>3.3</v>
      </c>
      <c r="BX2325" s="152">
        <v>3.09</v>
      </c>
      <c r="BZ2325" s="152">
        <v>1.73</v>
      </c>
      <c r="CB2325" s="152">
        <v>1.64</v>
      </c>
      <c r="CD2325" s="152">
        <v>2.2400000000000002</v>
      </c>
      <c r="CE2325" s="152">
        <v>0.37</v>
      </c>
      <c r="CH2325" s="152">
        <v>4.46</v>
      </c>
      <c r="CJ2325" s="152">
        <v>1.57</v>
      </c>
      <c r="CK2325" s="152">
        <v>0.4</v>
      </c>
      <c r="CV2325" s="152">
        <v>-3.903</v>
      </c>
      <c r="DC2325" s="152">
        <v>40.54</v>
      </c>
      <c r="DE2325" s="152">
        <v>0.02</v>
      </c>
      <c r="DF2325" s="152">
        <v>11.86</v>
      </c>
      <c r="DG2325" s="152">
        <v>47.35</v>
      </c>
      <c r="DH2325" s="152">
        <v>0.17</v>
      </c>
      <c r="DO2325" s="154">
        <v>87.7</v>
      </c>
      <c r="ED2325" s="152">
        <v>52.44</v>
      </c>
      <c r="EE2325" s="152">
        <v>0.92</v>
      </c>
      <c r="EF2325" s="152">
        <v>17.16</v>
      </c>
      <c r="EH2325" s="152">
        <v>7.65</v>
      </c>
      <c r="EK2325" s="152">
        <v>0.14000000000000001</v>
      </c>
      <c r="EL2325" s="152">
        <v>8.76</v>
      </c>
      <c r="EM2325" s="152">
        <v>9.35</v>
      </c>
      <c r="EO2325" s="152">
        <v>2.69</v>
      </c>
      <c r="EP2325" s="152">
        <v>0.71</v>
      </c>
      <c r="EQ2325" s="152">
        <v>0.19</v>
      </c>
      <c r="FD2325" s="152">
        <v>30.2</v>
      </c>
      <c r="FP2325" s="152">
        <v>14.6</v>
      </c>
      <c r="FQ2325" s="152">
        <v>464</v>
      </c>
      <c r="FR2325" s="152">
        <v>17.5</v>
      </c>
      <c r="FS2325" s="152">
        <v>98.5</v>
      </c>
      <c r="FT2325" s="152">
        <v>5.61</v>
      </c>
      <c r="FY2325" s="152">
        <v>309</v>
      </c>
      <c r="FZ2325" s="152">
        <v>11.7</v>
      </c>
      <c r="GA2325" s="152">
        <v>25.7</v>
      </c>
      <c r="GB2325" s="152">
        <v>3.49</v>
      </c>
      <c r="GC2325" s="152">
        <v>14.8</v>
      </c>
      <c r="GD2325" s="152">
        <v>3.51</v>
      </c>
      <c r="GE2325" s="152">
        <v>1.1399999999999999</v>
      </c>
      <c r="GF2325" s="152">
        <v>3.48</v>
      </c>
      <c r="GH2325" s="152">
        <v>3.41</v>
      </c>
      <c r="GJ2325" s="152">
        <v>1.88</v>
      </c>
      <c r="GL2325" s="152">
        <v>1.68</v>
      </c>
      <c r="GN2325" s="152">
        <v>2.5299999999999998</v>
      </c>
      <c r="GO2325" s="152">
        <v>0.37</v>
      </c>
      <c r="GS2325" s="152">
        <v>3.84</v>
      </c>
      <c r="GT2325" s="152">
        <v>1.9</v>
      </c>
      <c r="GU2325" s="152">
        <v>0.56999999999999995</v>
      </c>
      <c r="HB2325" s="152">
        <v>38.612400000000001</v>
      </c>
      <c r="HC2325" s="152">
        <v>15.6128</v>
      </c>
      <c r="HD2325" s="152">
        <v>18.9544</v>
      </c>
      <c r="HE2325" s="152">
        <v>0.51282700000000003</v>
      </c>
      <c r="HF2325" s="152">
        <v>0.28305900000000001</v>
      </c>
      <c r="HG2325" s="152">
        <v>0.70387699999999997</v>
      </c>
    </row>
    <row r="2326" spans="1:215">
      <c r="A2326" s="151">
        <v>8775</v>
      </c>
      <c r="B2326" s="152" t="s">
        <v>2859</v>
      </c>
      <c r="C2326" s="152" t="s">
        <v>3490</v>
      </c>
      <c r="D2326" s="152" t="s">
        <v>3491</v>
      </c>
      <c r="E2326" s="152" t="s">
        <v>3492</v>
      </c>
      <c r="F2326" s="152" t="s">
        <v>10775</v>
      </c>
      <c r="H2326" s="151">
        <v>323080</v>
      </c>
      <c r="K2326" s="152" t="s">
        <v>3022</v>
      </c>
      <c r="L2326" s="153" t="s">
        <v>3933</v>
      </c>
      <c r="M2326" s="153" t="s">
        <v>2059</v>
      </c>
      <c r="O2326" s="151">
        <v>3592</v>
      </c>
      <c r="P2326" s="152">
        <v>42.027999999999999</v>
      </c>
      <c r="Q2326" s="152">
        <v>-121.214</v>
      </c>
      <c r="R2326" s="152" t="s">
        <v>2949</v>
      </c>
      <c r="S2326" s="152" t="s">
        <v>2716</v>
      </c>
      <c r="T2326" s="152">
        <v>49.6</v>
      </c>
      <c r="U2326" s="152">
        <v>0.88</v>
      </c>
      <c r="V2326" s="152">
        <v>17.75</v>
      </c>
      <c r="X2326" s="152">
        <v>6.33</v>
      </c>
      <c r="AA2326" s="152">
        <v>6.9</v>
      </c>
      <c r="AB2326" s="152">
        <v>0.11</v>
      </c>
      <c r="AC2326" s="152">
        <v>9.9</v>
      </c>
      <c r="AD2326" s="152">
        <v>2.91</v>
      </c>
      <c r="AE2326" s="152">
        <v>0.76</v>
      </c>
      <c r="AF2326" s="152">
        <v>0.24</v>
      </c>
      <c r="AJ2326" s="152">
        <v>2.04</v>
      </c>
      <c r="AK2326" s="156">
        <f t="shared" si="36"/>
        <v>5.8200000000000002E-2</v>
      </c>
      <c r="AL2326" s="151">
        <v>582</v>
      </c>
      <c r="AN2326" s="151">
        <v>1100</v>
      </c>
      <c r="AO2326" s="151">
        <v>500</v>
      </c>
      <c r="AQ2326" s="152">
        <v>4.54</v>
      </c>
      <c r="AS2326" s="152">
        <v>3.09</v>
      </c>
      <c r="AW2326" s="152">
        <v>34.32</v>
      </c>
      <c r="AY2326" s="151">
        <v>170.79</v>
      </c>
      <c r="BG2326" s="152">
        <v>11.37</v>
      </c>
      <c r="BH2326" s="152">
        <v>480.81</v>
      </c>
      <c r="BI2326" s="152">
        <v>16.55</v>
      </c>
      <c r="BJ2326" s="152">
        <v>96.45</v>
      </c>
      <c r="BK2326" s="152">
        <v>5.37</v>
      </c>
      <c r="BO2326" s="152">
        <v>257.76</v>
      </c>
      <c r="BP2326" s="152">
        <v>11.59</v>
      </c>
      <c r="BQ2326" s="152">
        <v>20.34</v>
      </c>
      <c r="BR2326" s="152">
        <v>3.14</v>
      </c>
      <c r="BS2326" s="152">
        <v>11.24</v>
      </c>
      <c r="BT2326" s="152">
        <v>3.04</v>
      </c>
      <c r="BU2326" s="152">
        <v>1.1399999999999999</v>
      </c>
      <c r="BV2326" s="152">
        <v>2.91</v>
      </c>
      <c r="BX2326" s="152">
        <v>2.2999999999999998</v>
      </c>
      <c r="BZ2326" s="152">
        <v>1.91</v>
      </c>
      <c r="CB2326" s="152">
        <v>1.5</v>
      </c>
      <c r="CD2326" s="152">
        <v>3.38</v>
      </c>
      <c r="CE2326" s="152">
        <v>0.33</v>
      </c>
      <c r="CH2326" s="152">
        <v>2.92</v>
      </c>
      <c r="CJ2326" s="152">
        <v>1.53</v>
      </c>
      <c r="CK2326" s="152">
        <v>0.39</v>
      </c>
      <c r="DC2326" s="152">
        <v>39.26</v>
      </c>
      <c r="DE2326" s="152">
        <v>0.03</v>
      </c>
      <c r="DF2326" s="152">
        <v>12.24</v>
      </c>
      <c r="DG2326" s="152">
        <v>46.09</v>
      </c>
      <c r="DH2326" s="152">
        <v>0.19</v>
      </c>
      <c r="DO2326" s="154">
        <v>87</v>
      </c>
      <c r="ED2326" s="152">
        <v>52.44</v>
      </c>
      <c r="EE2326" s="152">
        <v>0.92</v>
      </c>
      <c r="EF2326" s="152">
        <v>17.16</v>
      </c>
      <c r="EH2326" s="152">
        <v>7.65</v>
      </c>
      <c r="EK2326" s="152">
        <v>0.14000000000000001</v>
      </c>
      <c r="EL2326" s="152">
        <v>8.76</v>
      </c>
      <c r="EM2326" s="152">
        <v>9.35</v>
      </c>
      <c r="EO2326" s="152">
        <v>2.69</v>
      </c>
      <c r="EP2326" s="152">
        <v>0.71</v>
      </c>
      <c r="EQ2326" s="152">
        <v>0.19</v>
      </c>
      <c r="FD2326" s="152">
        <v>30.2</v>
      </c>
      <c r="FP2326" s="152">
        <v>14.6</v>
      </c>
      <c r="FQ2326" s="152">
        <v>464</v>
      </c>
      <c r="FR2326" s="152">
        <v>17.5</v>
      </c>
      <c r="FS2326" s="152">
        <v>98.5</v>
      </c>
      <c r="FT2326" s="152">
        <v>5.61</v>
      </c>
      <c r="FY2326" s="152">
        <v>309</v>
      </c>
      <c r="FZ2326" s="152">
        <v>11.7</v>
      </c>
      <c r="GA2326" s="152">
        <v>25.7</v>
      </c>
      <c r="GB2326" s="152">
        <v>3.49</v>
      </c>
      <c r="GC2326" s="152">
        <v>14.8</v>
      </c>
      <c r="GD2326" s="152">
        <v>3.51</v>
      </c>
      <c r="GE2326" s="152">
        <v>1.1399999999999999</v>
      </c>
      <c r="GF2326" s="152">
        <v>3.48</v>
      </c>
      <c r="GH2326" s="152">
        <v>3.41</v>
      </c>
      <c r="GJ2326" s="152">
        <v>1.88</v>
      </c>
      <c r="GL2326" s="152">
        <v>1.68</v>
      </c>
      <c r="GN2326" s="152">
        <v>2.5299999999999998</v>
      </c>
      <c r="GO2326" s="152">
        <v>0.37</v>
      </c>
      <c r="GS2326" s="152">
        <v>3.84</v>
      </c>
      <c r="GT2326" s="152">
        <v>1.9</v>
      </c>
      <c r="GU2326" s="152">
        <v>0.56999999999999995</v>
      </c>
      <c r="HB2326" s="152">
        <v>38.612400000000001</v>
      </c>
      <c r="HC2326" s="152">
        <v>15.6128</v>
      </c>
      <c r="HD2326" s="152">
        <v>18.9544</v>
      </c>
      <c r="HE2326" s="152">
        <v>0.51282700000000003</v>
      </c>
      <c r="HF2326" s="152">
        <v>0.28305900000000001</v>
      </c>
      <c r="HG2326" s="152">
        <v>0.70387699999999997</v>
      </c>
    </row>
    <row r="2327" spans="1:215">
      <c r="A2327" s="151">
        <v>8777</v>
      </c>
      <c r="B2327" s="152" t="s">
        <v>2859</v>
      </c>
      <c r="C2327" s="152" t="s">
        <v>3490</v>
      </c>
      <c r="D2327" s="152" t="s">
        <v>3491</v>
      </c>
      <c r="E2327" s="152" t="s">
        <v>3492</v>
      </c>
      <c r="F2327" s="152" t="s">
        <v>10776</v>
      </c>
      <c r="H2327" s="151">
        <v>323080</v>
      </c>
      <c r="K2327" s="152" t="s">
        <v>3022</v>
      </c>
      <c r="L2327" s="153" t="s">
        <v>3933</v>
      </c>
      <c r="M2327" s="153" t="s">
        <v>2033</v>
      </c>
      <c r="O2327" s="151">
        <v>3592</v>
      </c>
      <c r="P2327" s="152">
        <v>42.027999999999999</v>
      </c>
      <c r="Q2327" s="152">
        <v>-121.214</v>
      </c>
      <c r="R2327" s="152" t="s">
        <v>2949</v>
      </c>
      <c r="S2327" s="152" t="s">
        <v>2716</v>
      </c>
      <c r="T2327" s="152">
        <v>50.89</v>
      </c>
      <c r="U2327" s="152">
        <v>0.91</v>
      </c>
      <c r="V2327" s="152">
        <v>17.3</v>
      </c>
      <c r="X2327" s="152">
        <v>7.01</v>
      </c>
      <c r="AA2327" s="152">
        <v>5.32</v>
      </c>
      <c r="AB2327" s="152">
        <v>0.12</v>
      </c>
      <c r="AC2327" s="152">
        <v>10.39</v>
      </c>
      <c r="AD2327" s="152">
        <v>2.92</v>
      </c>
      <c r="AE2327" s="152">
        <v>0.83</v>
      </c>
      <c r="AF2327" s="152">
        <v>0.27</v>
      </c>
      <c r="AJ2327" s="152">
        <v>2.02</v>
      </c>
      <c r="AK2327" s="156">
        <f t="shared" si="36"/>
        <v>3.1600000000000003E-2</v>
      </c>
      <c r="AL2327" s="151">
        <v>316</v>
      </c>
      <c r="AN2327" s="151">
        <v>900</v>
      </c>
      <c r="AO2327" s="151">
        <v>600</v>
      </c>
      <c r="AQ2327" s="152">
        <v>8.17</v>
      </c>
      <c r="AS2327" s="152">
        <v>8.7100000000000009</v>
      </c>
      <c r="AW2327" s="152">
        <v>36.58</v>
      </c>
      <c r="AY2327" s="151">
        <v>211.62</v>
      </c>
      <c r="BG2327" s="152">
        <v>14.87</v>
      </c>
      <c r="BH2327" s="152">
        <v>481.46</v>
      </c>
      <c r="BI2327" s="152">
        <v>15.69</v>
      </c>
      <c r="BJ2327" s="152">
        <v>91.57</v>
      </c>
      <c r="BK2327" s="152">
        <v>5.66</v>
      </c>
      <c r="BO2327" s="152">
        <v>307.58999999999997</v>
      </c>
      <c r="BP2327" s="152">
        <v>11.54</v>
      </c>
      <c r="BQ2327" s="152">
        <v>25.62</v>
      </c>
      <c r="BR2327" s="152">
        <v>2.96</v>
      </c>
      <c r="BS2327" s="152">
        <v>13.8</v>
      </c>
      <c r="BT2327" s="152">
        <v>3.47</v>
      </c>
      <c r="BU2327" s="152">
        <v>1.02</v>
      </c>
      <c r="BV2327" s="152">
        <v>2.8</v>
      </c>
      <c r="BX2327" s="152">
        <v>2.92</v>
      </c>
      <c r="BZ2327" s="152">
        <v>2.4300000000000002</v>
      </c>
      <c r="CB2327" s="152">
        <v>2.41</v>
      </c>
      <c r="CD2327" s="152">
        <v>2.64</v>
      </c>
      <c r="CE2327" s="152">
        <v>0.33</v>
      </c>
      <c r="CH2327" s="152">
        <v>4.6500000000000004</v>
      </c>
      <c r="CJ2327" s="152">
        <v>2.08</v>
      </c>
      <c r="CK2327" s="152">
        <v>0.52</v>
      </c>
      <c r="DC2327" s="152">
        <v>40.630000000000003</v>
      </c>
      <c r="DE2327" s="152">
        <v>0.02</v>
      </c>
      <c r="DF2327" s="152">
        <v>13.41</v>
      </c>
      <c r="DG2327" s="152">
        <v>45.55</v>
      </c>
      <c r="DH2327" s="152">
        <v>0.21</v>
      </c>
      <c r="DO2327" s="154">
        <v>85.8</v>
      </c>
      <c r="ED2327" s="152">
        <v>52.44</v>
      </c>
      <c r="EE2327" s="152">
        <v>0.92</v>
      </c>
      <c r="EF2327" s="152">
        <v>17.16</v>
      </c>
      <c r="EH2327" s="152">
        <v>7.65</v>
      </c>
      <c r="EK2327" s="152">
        <v>0.14000000000000001</v>
      </c>
      <c r="EL2327" s="152">
        <v>8.76</v>
      </c>
      <c r="EM2327" s="152">
        <v>9.35</v>
      </c>
      <c r="EO2327" s="152">
        <v>2.69</v>
      </c>
      <c r="EP2327" s="152">
        <v>0.71</v>
      </c>
      <c r="EQ2327" s="152">
        <v>0.19</v>
      </c>
      <c r="FD2327" s="152">
        <v>30.2</v>
      </c>
      <c r="FP2327" s="152">
        <v>14.6</v>
      </c>
      <c r="FQ2327" s="152">
        <v>464</v>
      </c>
      <c r="FR2327" s="152">
        <v>17.5</v>
      </c>
      <c r="FS2327" s="152">
        <v>98.5</v>
      </c>
      <c r="FT2327" s="152">
        <v>5.61</v>
      </c>
      <c r="FY2327" s="152">
        <v>309</v>
      </c>
      <c r="FZ2327" s="152">
        <v>11.7</v>
      </c>
      <c r="GA2327" s="152">
        <v>25.7</v>
      </c>
      <c r="GB2327" s="152">
        <v>3.49</v>
      </c>
      <c r="GC2327" s="152">
        <v>14.8</v>
      </c>
      <c r="GD2327" s="152">
        <v>3.51</v>
      </c>
      <c r="GE2327" s="152">
        <v>1.1399999999999999</v>
      </c>
      <c r="GF2327" s="152">
        <v>3.48</v>
      </c>
      <c r="GH2327" s="152">
        <v>3.41</v>
      </c>
      <c r="GJ2327" s="152">
        <v>1.88</v>
      </c>
      <c r="GL2327" s="152">
        <v>1.68</v>
      </c>
      <c r="GN2327" s="152">
        <v>2.5299999999999998</v>
      </c>
      <c r="GO2327" s="152">
        <v>0.37</v>
      </c>
      <c r="GS2327" s="152">
        <v>3.84</v>
      </c>
      <c r="GT2327" s="152">
        <v>1.9</v>
      </c>
      <c r="GU2327" s="152">
        <v>0.56999999999999995</v>
      </c>
      <c r="HB2327" s="152">
        <v>38.612400000000001</v>
      </c>
      <c r="HC2327" s="152">
        <v>15.6128</v>
      </c>
      <c r="HD2327" s="152">
        <v>18.9544</v>
      </c>
      <c r="HE2327" s="152">
        <v>0.51282700000000003</v>
      </c>
      <c r="HF2327" s="152">
        <v>0.28305900000000001</v>
      </c>
      <c r="HG2327" s="152">
        <v>0.70387699999999997</v>
      </c>
    </row>
    <row r="2328" spans="1:215">
      <c r="A2328" s="151">
        <v>8778</v>
      </c>
      <c r="B2328" s="152" t="s">
        <v>2859</v>
      </c>
      <c r="C2328" s="152" t="s">
        <v>3490</v>
      </c>
      <c r="D2328" s="152" t="s">
        <v>3491</v>
      </c>
      <c r="E2328" s="152" t="s">
        <v>3492</v>
      </c>
      <c r="F2328" s="152" t="s">
        <v>10765</v>
      </c>
      <c r="H2328" s="151">
        <v>323080</v>
      </c>
      <c r="K2328" s="152" t="s">
        <v>3022</v>
      </c>
      <c r="L2328" s="153" t="s">
        <v>3933</v>
      </c>
      <c r="M2328" s="153" t="s">
        <v>5001</v>
      </c>
      <c r="O2328" s="151">
        <v>3592</v>
      </c>
      <c r="P2328" s="152">
        <v>42.027999999999999</v>
      </c>
      <c r="Q2328" s="152">
        <v>-121.214</v>
      </c>
      <c r="R2328" s="152" t="s">
        <v>2949</v>
      </c>
      <c r="S2328" s="152" t="s">
        <v>2716</v>
      </c>
      <c r="T2328" s="152">
        <v>52.15</v>
      </c>
      <c r="U2328" s="152">
        <v>0.96</v>
      </c>
      <c r="V2328" s="152">
        <v>17.57</v>
      </c>
      <c r="X2328" s="152">
        <v>5.92</v>
      </c>
      <c r="AA2328" s="152">
        <v>4.26</v>
      </c>
      <c r="AB2328" s="152">
        <v>0.1</v>
      </c>
      <c r="AC2328" s="152">
        <v>11.1</v>
      </c>
      <c r="AD2328" s="152">
        <v>3.24</v>
      </c>
      <c r="AE2328" s="152">
        <v>0.83</v>
      </c>
      <c r="AF2328" s="152">
        <v>0.26</v>
      </c>
      <c r="AJ2328" s="152">
        <v>3.11</v>
      </c>
      <c r="AK2328" s="156">
        <f t="shared" si="36"/>
        <v>0.17319999999999999</v>
      </c>
      <c r="AL2328" s="151">
        <v>1732</v>
      </c>
      <c r="AN2328" s="151">
        <v>1300</v>
      </c>
      <c r="AO2328" s="151">
        <v>700</v>
      </c>
      <c r="AQ2328" s="152">
        <v>15.49</v>
      </c>
      <c r="AS2328" s="152">
        <v>5.5</v>
      </c>
      <c r="AW2328" s="152">
        <v>53.9</v>
      </c>
      <c r="AY2328" s="151">
        <v>317.52</v>
      </c>
      <c r="BG2328" s="152">
        <v>18.36</v>
      </c>
      <c r="BH2328" s="152">
        <v>510.39</v>
      </c>
      <c r="BI2328" s="152">
        <v>17.239999999999998</v>
      </c>
      <c r="BJ2328" s="152">
        <v>107.21</v>
      </c>
      <c r="BK2328" s="152">
        <v>5.8</v>
      </c>
      <c r="BO2328" s="152">
        <v>358.81</v>
      </c>
      <c r="BP2328" s="152">
        <v>11.77</v>
      </c>
      <c r="BQ2328" s="152">
        <v>35.869999999999997</v>
      </c>
      <c r="BR2328" s="152">
        <v>4.05</v>
      </c>
      <c r="BS2328" s="152">
        <v>15.26</v>
      </c>
      <c r="BT2328" s="152">
        <v>2.42</v>
      </c>
      <c r="BU2328" s="152">
        <v>1.0900000000000001</v>
      </c>
      <c r="BV2328" s="152">
        <v>2.68</v>
      </c>
      <c r="BX2328" s="152">
        <v>3.38</v>
      </c>
      <c r="BZ2328" s="152">
        <v>1.68</v>
      </c>
      <c r="CB2328" s="152">
        <v>1.89</v>
      </c>
      <c r="CD2328" s="152">
        <v>2.36</v>
      </c>
      <c r="CE2328" s="152">
        <v>0.32</v>
      </c>
      <c r="CH2328" s="152">
        <v>4.76</v>
      </c>
      <c r="CJ2328" s="152">
        <v>1.59</v>
      </c>
      <c r="CK2328" s="152">
        <v>0.53</v>
      </c>
      <c r="DC2328" s="152">
        <v>41.14</v>
      </c>
      <c r="DE2328" s="152">
        <v>0.03</v>
      </c>
      <c r="DF2328" s="152">
        <v>11.84</v>
      </c>
      <c r="DG2328" s="152">
        <v>47.46</v>
      </c>
      <c r="DH2328" s="152">
        <v>0.17</v>
      </c>
      <c r="DO2328" s="154">
        <v>87.7</v>
      </c>
      <c r="ED2328" s="152">
        <v>52.44</v>
      </c>
      <c r="EE2328" s="152">
        <v>0.92</v>
      </c>
      <c r="EF2328" s="152">
        <v>17.16</v>
      </c>
      <c r="EH2328" s="152">
        <v>7.65</v>
      </c>
      <c r="EK2328" s="152">
        <v>0.14000000000000001</v>
      </c>
      <c r="EL2328" s="152">
        <v>8.76</v>
      </c>
      <c r="EM2328" s="152">
        <v>9.35</v>
      </c>
      <c r="EO2328" s="152">
        <v>2.69</v>
      </c>
      <c r="EP2328" s="152">
        <v>0.71</v>
      </c>
      <c r="EQ2328" s="152">
        <v>0.19</v>
      </c>
      <c r="FD2328" s="152">
        <v>30.2</v>
      </c>
      <c r="FP2328" s="152">
        <v>14.6</v>
      </c>
      <c r="FQ2328" s="152">
        <v>464</v>
      </c>
      <c r="FR2328" s="152">
        <v>17.5</v>
      </c>
      <c r="FS2328" s="152">
        <v>98.5</v>
      </c>
      <c r="FT2328" s="152">
        <v>5.61</v>
      </c>
      <c r="FY2328" s="152">
        <v>309</v>
      </c>
      <c r="FZ2328" s="152">
        <v>11.7</v>
      </c>
      <c r="GA2328" s="152">
        <v>25.7</v>
      </c>
      <c r="GB2328" s="152">
        <v>3.49</v>
      </c>
      <c r="GC2328" s="152">
        <v>14.8</v>
      </c>
      <c r="GD2328" s="152">
        <v>3.51</v>
      </c>
      <c r="GE2328" s="152">
        <v>1.1399999999999999</v>
      </c>
      <c r="GF2328" s="152">
        <v>3.48</v>
      </c>
      <c r="GH2328" s="152">
        <v>3.41</v>
      </c>
      <c r="GJ2328" s="152">
        <v>1.88</v>
      </c>
      <c r="GL2328" s="152">
        <v>1.68</v>
      </c>
      <c r="GN2328" s="152">
        <v>2.5299999999999998</v>
      </c>
      <c r="GO2328" s="152">
        <v>0.37</v>
      </c>
      <c r="GS2328" s="152">
        <v>3.84</v>
      </c>
      <c r="GT2328" s="152">
        <v>1.9</v>
      </c>
      <c r="GU2328" s="152">
        <v>0.56999999999999995</v>
      </c>
      <c r="HB2328" s="152">
        <v>38.612400000000001</v>
      </c>
      <c r="HC2328" s="152">
        <v>15.6128</v>
      </c>
      <c r="HD2328" s="152">
        <v>18.9544</v>
      </c>
      <c r="HE2328" s="152">
        <v>0.51282700000000003</v>
      </c>
      <c r="HF2328" s="152">
        <v>0.28305900000000001</v>
      </c>
      <c r="HG2328" s="152">
        <v>0.70387699999999997</v>
      </c>
    </row>
    <row r="2329" spans="1:215">
      <c r="A2329" s="151">
        <v>8779</v>
      </c>
      <c r="B2329" s="152" t="s">
        <v>2859</v>
      </c>
      <c r="C2329" s="152" t="s">
        <v>3490</v>
      </c>
      <c r="D2329" s="152" t="s">
        <v>3491</v>
      </c>
      <c r="E2329" s="152" t="s">
        <v>3492</v>
      </c>
      <c r="F2329" s="152" t="s">
        <v>10777</v>
      </c>
      <c r="H2329" s="151">
        <v>323080</v>
      </c>
      <c r="K2329" s="152" t="s">
        <v>3022</v>
      </c>
      <c r="L2329" s="153" t="s">
        <v>3933</v>
      </c>
      <c r="M2329" s="153" t="s">
        <v>4372</v>
      </c>
      <c r="O2329" s="151">
        <v>3592</v>
      </c>
      <c r="P2329" s="152">
        <v>42.027999999999999</v>
      </c>
      <c r="Q2329" s="152">
        <v>-121.214</v>
      </c>
      <c r="R2329" s="152" t="s">
        <v>2949</v>
      </c>
      <c r="S2329" s="152" t="s">
        <v>2716</v>
      </c>
      <c r="T2329" s="152">
        <v>50.1</v>
      </c>
      <c r="U2329" s="152">
        <v>0.92</v>
      </c>
      <c r="V2329" s="152">
        <v>17.47</v>
      </c>
      <c r="X2329" s="152">
        <v>6.5</v>
      </c>
      <c r="AA2329" s="152">
        <v>5.39</v>
      </c>
      <c r="AB2329" s="152">
        <v>0.11</v>
      </c>
      <c r="AC2329" s="152">
        <v>10.87</v>
      </c>
      <c r="AD2329" s="152">
        <v>2.95</v>
      </c>
      <c r="AE2329" s="152">
        <v>0.78</v>
      </c>
      <c r="AF2329" s="152">
        <v>0.25</v>
      </c>
      <c r="AJ2329" s="152">
        <v>2.4500000000000002</v>
      </c>
      <c r="AK2329" s="156">
        <f t="shared" si="36"/>
        <v>0.1111</v>
      </c>
      <c r="AL2329" s="151">
        <v>1111</v>
      </c>
      <c r="AN2329" s="151">
        <v>1200</v>
      </c>
      <c r="AO2329" s="151">
        <v>600</v>
      </c>
      <c r="AQ2329" s="152">
        <v>14.52</v>
      </c>
      <c r="AS2329" s="152">
        <v>5.34</v>
      </c>
      <c r="AW2329" s="152">
        <v>41.41</v>
      </c>
      <c r="AY2329" s="151">
        <v>253.85</v>
      </c>
      <c r="BG2329" s="152">
        <v>14.47</v>
      </c>
      <c r="BH2329" s="152">
        <v>522.64</v>
      </c>
      <c r="BI2329" s="152">
        <v>16.13</v>
      </c>
      <c r="BJ2329" s="152">
        <v>96.49</v>
      </c>
      <c r="BK2329" s="152">
        <v>5.22</v>
      </c>
      <c r="BO2329" s="152">
        <v>338.17</v>
      </c>
      <c r="BP2329" s="152">
        <v>11.52</v>
      </c>
      <c r="BQ2329" s="152">
        <v>29.11</v>
      </c>
      <c r="BR2329" s="152">
        <v>3.01</v>
      </c>
      <c r="BS2329" s="152">
        <v>18.170000000000002</v>
      </c>
      <c r="BT2329" s="152">
        <v>2.37</v>
      </c>
      <c r="BU2329" s="152">
        <v>1.02</v>
      </c>
      <c r="BV2329" s="152">
        <v>3.9</v>
      </c>
      <c r="BX2329" s="152">
        <v>3.3</v>
      </c>
      <c r="BZ2329" s="152">
        <v>1.46</v>
      </c>
      <c r="CB2329" s="152">
        <v>1.69</v>
      </c>
      <c r="CD2329" s="152">
        <v>2.36</v>
      </c>
      <c r="CE2329" s="152">
        <v>0.28000000000000003</v>
      </c>
      <c r="CH2329" s="152">
        <v>4.43</v>
      </c>
      <c r="CJ2329" s="152">
        <v>1.6</v>
      </c>
      <c r="CK2329" s="152">
        <v>0.54</v>
      </c>
      <c r="DC2329" s="152">
        <v>41.14</v>
      </c>
      <c r="DE2329" s="152">
        <v>0.03</v>
      </c>
      <c r="DF2329" s="152">
        <v>11.84</v>
      </c>
      <c r="DG2329" s="152">
        <v>47.46</v>
      </c>
      <c r="DH2329" s="152">
        <v>0.17</v>
      </c>
      <c r="DO2329" s="154">
        <v>87.7</v>
      </c>
      <c r="ED2329" s="152">
        <v>52.44</v>
      </c>
      <c r="EE2329" s="152">
        <v>0.92</v>
      </c>
      <c r="EF2329" s="152">
        <v>17.16</v>
      </c>
      <c r="EH2329" s="152">
        <v>7.65</v>
      </c>
      <c r="EK2329" s="152">
        <v>0.14000000000000001</v>
      </c>
      <c r="EL2329" s="152">
        <v>8.76</v>
      </c>
      <c r="EM2329" s="152">
        <v>9.35</v>
      </c>
      <c r="EO2329" s="152">
        <v>2.69</v>
      </c>
      <c r="EP2329" s="152">
        <v>0.71</v>
      </c>
      <c r="EQ2329" s="152">
        <v>0.19</v>
      </c>
      <c r="FD2329" s="152">
        <v>30.2</v>
      </c>
      <c r="FP2329" s="152">
        <v>14.6</v>
      </c>
      <c r="FQ2329" s="152">
        <v>464</v>
      </c>
      <c r="FR2329" s="152">
        <v>17.5</v>
      </c>
      <c r="FS2329" s="152">
        <v>98.5</v>
      </c>
      <c r="FT2329" s="152">
        <v>5.61</v>
      </c>
      <c r="FY2329" s="152">
        <v>309</v>
      </c>
      <c r="FZ2329" s="152">
        <v>11.7</v>
      </c>
      <c r="GA2329" s="152">
        <v>25.7</v>
      </c>
      <c r="GB2329" s="152">
        <v>3.49</v>
      </c>
      <c r="GC2329" s="152">
        <v>14.8</v>
      </c>
      <c r="GD2329" s="152">
        <v>3.51</v>
      </c>
      <c r="GE2329" s="152">
        <v>1.1399999999999999</v>
      </c>
      <c r="GF2329" s="152">
        <v>3.48</v>
      </c>
      <c r="GH2329" s="152">
        <v>3.41</v>
      </c>
      <c r="GJ2329" s="152">
        <v>1.88</v>
      </c>
      <c r="GL2329" s="152">
        <v>1.68</v>
      </c>
      <c r="GN2329" s="152">
        <v>2.5299999999999998</v>
      </c>
      <c r="GO2329" s="152">
        <v>0.37</v>
      </c>
      <c r="GS2329" s="152">
        <v>3.84</v>
      </c>
      <c r="GT2329" s="152">
        <v>1.9</v>
      </c>
      <c r="GU2329" s="152">
        <v>0.56999999999999995</v>
      </c>
      <c r="HB2329" s="152">
        <v>38.612400000000001</v>
      </c>
      <c r="HC2329" s="152">
        <v>15.6128</v>
      </c>
      <c r="HD2329" s="152">
        <v>18.9544</v>
      </c>
      <c r="HE2329" s="152">
        <v>0.51282700000000003</v>
      </c>
      <c r="HF2329" s="152">
        <v>0.28305900000000001</v>
      </c>
      <c r="HG2329" s="152">
        <v>0.70387699999999997</v>
      </c>
    </row>
    <row r="2330" spans="1:215">
      <c r="A2330" s="151">
        <v>8780</v>
      </c>
      <c r="B2330" s="152" t="s">
        <v>2859</v>
      </c>
      <c r="C2330" s="152" t="s">
        <v>3490</v>
      </c>
      <c r="D2330" s="152" t="s">
        <v>3491</v>
      </c>
      <c r="E2330" s="152" t="s">
        <v>3492</v>
      </c>
      <c r="F2330" s="152" t="s">
        <v>10766</v>
      </c>
      <c r="H2330" s="151">
        <v>323080</v>
      </c>
      <c r="K2330" s="152" t="s">
        <v>3022</v>
      </c>
      <c r="L2330" s="153" t="s">
        <v>3933</v>
      </c>
      <c r="M2330" s="153" t="s">
        <v>4852</v>
      </c>
      <c r="O2330" s="151">
        <v>3592</v>
      </c>
      <c r="P2330" s="152">
        <v>42.027999999999999</v>
      </c>
      <c r="Q2330" s="152">
        <v>-121.214</v>
      </c>
      <c r="R2330" s="152" t="s">
        <v>2949</v>
      </c>
      <c r="S2330" s="152" t="s">
        <v>2716</v>
      </c>
      <c r="T2330" s="152">
        <v>51.59</v>
      </c>
      <c r="U2330" s="152">
        <v>0.9</v>
      </c>
      <c r="V2330" s="152">
        <v>16.84</v>
      </c>
      <c r="X2330" s="152">
        <v>6.16</v>
      </c>
      <c r="AA2330" s="152">
        <v>6.39</v>
      </c>
      <c r="AB2330" s="152">
        <v>0.1</v>
      </c>
      <c r="AC2330" s="152">
        <v>10.36</v>
      </c>
      <c r="AD2330" s="152">
        <v>2.84</v>
      </c>
      <c r="AE2330" s="152">
        <v>0.79</v>
      </c>
      <c r="AF2330" s="152">
        <v>0.25</v>
      </c>
      <c r="AJ2330" s="152">
        <v>2.5499999999999998</v>
      </c>
      <c r="AK2330" s="156">
        <f t="shared" si="36"/>
        <v>0.1169</v>
      </c>
      <c r="AL2330" s="151">
        <v>1169</v>
      </c>
      <c r="AN2330" s="151">
        <v>1100</v>
      </c>
      <c r="AO2330" s="151">
        <v>600</v>
      </c>
      <c r="AQ2330" s="152">
        <v>8.1199999999999992</v>
      </c>
      <c r="AS2330" s="152">
        <v>4.7</v>
      </c>
      <c r="AW2330" s="152">
        <v>38.299999999999997</v>
      </c>
      <c r="AY2330" s="151">
        <v>226.86</v>
      </c>
      <c r="BG2330" s="152">
        <v>14.9</v>
      </c>
      <c r="BH2330" s="152">
        <v>497.73</v>
      </c>
      <c r="BI2330" s="152">
        <v>15.41</v>
      </c>
      <c r="BJ2330" s="152">
        <v>97.16</v>
      </c>
      <c r="BK2330" s="152">
        <v>5.47</v>
      </c>
      <c r="BO2330" s="152">
        <v>304.23</v>
      </c>
      <c r="BP2330" s="152">
        <v>10.52</v>
      </c>
      <c r="BQ2330" s="152">
        <v>25.95</v>
      </c>
      <c r="BR2330" s="152">
        <v>3.4</v>
      </c>
      <c r="BS2330" s="152">
        <v>13.45</v>
      </c>
      <c r="BT2330" s="152">
        <v>2.4500000000000002</v>
      </c>
      <c r="BU2330" s="152">
        <v>1.01</v>
      </c>
      <c r="BV2330" s="152">
        <v>3.22</v>
      </c>
      <c r="BX2330" s="152">
        <v>3.12</v>
      </c>
      <c r="BZ2330" s="152">
        <v>1.84</v>
      </c>
      <c r="CB2330" s="152">
        <v>1.18</v>
      </c>
      <c r="CD2330" s="152">
        <v>1.1599999999999999</v>
      </c>
      <c r="CE2330" s="152">
        <v>0.47</v>
      </c>
      <c r="CH2330" s="152">
        <v>4.51</v>
      </c>
      <c r="CJ2330" s="152">
        <v>1.34</v>
      </c>
      <c r="CK2330" s="152">
        <v>0.52</v>
      </c>
      <c r="DC2330" s="152">
        <v>41.2</v>
      </c>
      <c r="DE2330" s="152">
        <v>0.02</v>
      </c>
      <c r="DF2330" s="152">
        <v>12.09</v>
      </c>
      <c r="DG2330" s="152">
        <v>46.8</v>
      </c>
      <c r="DH2330" s="152">
        <v>0.18</v>
      </c>
      <c r="DO2330" s="154">
        <v>87.3</v>
      </c>
      <c r="ED2330" s="152">
        <v>52.44</v>
      </c>
      <c r="EE2330" s="152">
        <v>0.92</v>
      </c>
      <c r="EF2330" s="152">
        <v>17.16</v>
      </c>
      <c r="EH2330" s="152">
        <v>7.65</v>
      </c>
      <c r="EK2330" s="152">
        <v>0.14000000000000001</v>
      </c>
      <c r="EL2330" s="152">
        <v>8.76</v>
      </c>
      <c r="EM2330" s="152">
        <v>9.35</v>
      </c>
      <c r="EO2330" s="152">
        <v>2.69</v>
      </c>
      <c r="EP2330" s="152">
        <v>0.71</v>
      </c>
      <c r="EQ2330" s="152">
        <v>0.19</v>
      </c>
      <c r="FD2330" s="152">
        <v>30.2</v>
      </c>
      <c r="FP2330" s="152">
        <v>14.6</v>
      </c>
      <c r="FQ2330" s="152">
        <v>464</v>
      </c>
      <c r="FR2330" s="152">
        <v>17.5</v>
      </c>
      <c r="FS2330" s="152">
        <v>98.5</v>
      </c>
      <c r="FT2330" s="152">
        <v>5.61</v>
      </c>
      <c r="FY2330" s="152">
        <v>309</v>
      </c>
      <c r="FZ2330" s="152">
        <v>11.7</v>
      </c>
      <c r="GA2330" s="152">
        <v>25.7</v>
      </c>
      <c r="GB2330" s="152">
        <v>3.49</v>
      </c>
      <c r="GC2330" s="152">
        <v>14.8</v>
      </c>
      <c r="GD2330" s="152">
        <v>3.51</v>
      </c>
      <c r="GE2330" s="152">
        <v>1.1399999999999999</v>
      </c>
      <c r="GF2330" s="152">
        <v>3.48</v>
      </c>
      <c r="GH2330" s="152">
        <v>3.41</v>
      </c>
      <c r="GJ2330" s="152">
        <v>1.88</v>
      </c>
      <c r="GL2330" s="152">
        <v>1.68</v>
      </c>
      <c r="GN2330" s="152">
        <v>2.5299999999999998</v>
      </c>
      <c r="GO2330" s="152">
        <v>0.37</v>
      </c>
      <c r="GS2330" s="152">
        <v>3.84</v>
      </c>
      <c r="GT2330" s="152">
        <v>1.9</v>
      </c>
      <c r="GU2330" s="152">
        <v>0.56999999999999995</v>
      </c>
      <c r="HB2330" s="152">
        <v>38.612400000000001</v>
      </c>
      <c r="HC2330" s="152">
        <v>15.6128</v>
      </c>
      <c r="HD2330" s="152">
        <v>18.9544</v>
      </c>
      <c r="HE2330" s="152">
        <v>0.51282700000000003</v>
      </c>
      <c r="HF2330" s="152">
        <v>0.28305900000000001</v>
      </c>
      <c r="HG2330" s="152">
        <v>0.70387699999999997</v>
      </c>
    </row>
    <row r="2331" spans="1:215">
      <c r="A2331" s="151">
        <v>8781</v>
      </c>
      <c r="B2331" s="152" t="s">
        <v>2859</v>
      </c>
      <c r="C2331" s="152" t="s">
        <v>3490</v>
      </c>
      <c r="D2331" s="152" t="s">
        <v>3491</v>
      </c>
      <c r="E2331" s="152" t="s">
        <v>3492</v>
      </c>
      <c r="F2331" s="152" t="s">
        <v>10767</v>
      </c>
      <c r="H2331" s="151">
        <v>323080</v>
      </c>
      <c r="K2331" s="152" t="s">
        <v>3022</v>
      </c>
      <c r="L2331" s="153" t="s">
        <v>3933</v>
      </c>
      <c r="M2331" s="153" t="s">
        <v>4954</v>
      </c>
      <c r="O2331" s="151">
        <v>3592</v>
      </c>
      <c r="P2331" s="152">
        <v>42.027999999999999</v>
      </c>
      <c r="Q2331" s="152">
        <v>-121.214</v>
      </c>
      <c r="R2331" s="152" t="s">
        <v>2949</v>
      </c>
      <c r="S2331" s="152" t="s">
        <v>2716</v>
      </c>
      <c r="T2331" s="152">
        <v>51.97</v>
      </c>
      <c r="U2331" s="152">
        <v>0.87</v>
      </c>
      <c r="V2331" s="152">
        <v>16.21</v>
      </c>
      <c r="X2331" s="152">
        <v>6.46</v>
      </c>
      <c r="AA2331" s="152">
        <v>6.8</v>
      </c>
      <c r="AB2331" s="152">
        <v>0.13</v>
      </c>
      <c r="AC2331" s="152">
        <v>9.9700000000000006</v>
      </c>
      <c r="AD2331" s="152">
        <v>2.94</v>
      </c>
      <c r="AE2331" s="152">
        <v>0.84</v>
      </c>
      <c r="AF2331" s="152">
        <v>0.23</v>
      </c>
      <c r="AJ2331" s="152">
        <v>2.04</v>
      </c>
      <c r="AK2331" s="156">
        <f t="shared" si="36"/>
        <v>4.8500000000000001E-2</v>
      </c>
      <c r="AL2331" s="151">
        <v>485</v>
      </c>
      <c r="AN2331" s="151">
        <v>900</v>
      </c>
      <c r="AO2331" s="151">
        <v>600</v>
      </c>
      <c r="AQ2331" s="152">
        <v>10.36</v>
      </c>
      <c r="AS2331" s="152">
        <v>7.52</v>
      </c>
      <c r="AW2331" s="152">
        <v>28.17</v>
      </c>
      <c r="AY2331" s="151">
        <v>217.33</v>
      </c>
      <c r="BG2331" s="152">
        <v>15.57</v>
      </c>
      <c r="BH2331" s="152">
        <v>465.51</v>
      </c>
      <c r="BI2331" s="152">
        <v>13.99</v>
      </c>
      <c r="BJ2331" s="152">
        <v>100.98</v>
      </c>
      <c r="BK2331" s="152">
        <v>5.44</v>
      </c>
      <c r="BO2331" s="152">
        <v>311.04000000000002</v>
      </c>
      <c r="BP2331" s="152">
        <v>11.99</v>
      </c>
      <c r="BQ2331" s="152">
        <v>25.69</v>
      </c>
      <c r="BR2331" s="152">
        <v>3.22</v>
      </c>
      <c r="BS2331" s="152">
        <v>13.35</v>
      </c>
      <c r="BT2331" s="152">
        <v>3.94</v>
      </c>
      <c r="BU2331" s="152">
        <v>0.95</v>
      </c>
      <c r="BV2331" s="152">
        <v>3.41</v>
      </c>
      <c r="BX2331" s="152">
        <v>2.52</v>
      </c>
      <c r="BZ2331" s="152">
        <v>3.26</v>
      </c>
      <c r="CB2331" s="152">
        <v>1.63</v>
      </c>
      <c r="CD2331" s="152">
        <v>2.41</v>
      </c>
      <c r="CE2331" s="152">
        <v>0.27</v>
      </c>
      <c r="CH2331" s="152">
        <v>3.33</v>
      </c>
      <c r="CJ2331" s="152">
        <v>1.91</v>
      </c>
      <c r="CK2331" s="152">
        <v>0.64</v>
      </c>
      <c r="DC2331" s="152">
        <v>41.2</v>
      </c>
      <c r="DE2331" s="152">
        <v>0.02</v>
      </c>
      <c r="DF2331" s="152">
        <v>12.09</v>
      </c>
      <c r="DG2331" s="152">
        <v>46.8</v>
      </c>
      <c r="DH2331" s="152">
        <v>0.18</v>
      </c>
      <c r="DO2331" s="154">
        <v>87.3</v>
      </c>
      <c r="ED2331" s="152">
        <v>52.44</v>
      </c>
      <c r="EE2331" s="152">
        <v>0.92</v>
      </c>
      <c r="EF2331" s="152">
        <v>17.16</v>
      </c>
      <c r="EH2331" s="152">
        <v>7.65</v>
      </c>
      <c r="EK2331" s="152">
        <v>0.14000000000000001</v>
      </c>
      <c r="EL2331" s="152">
        <v>8.76</v>
      </c>
      <c r="EM2331" s="152">
        <v>9.35</v>
      </c>
      <c r="EO2331" s="152">
        <v>2.69</v>
      </c>
      <c r="EP2331" s="152">
        <v>0.71</v>
      </c>
      <c r="EQ2331" s="152">
        <v>0.19</v>
      </c>
      <c r="FD2331" s="152">
        <v>30.2</v>
      </c>
      <c r="FP2331" s="152">
        <v>14.6</v>
      </c>
      <c r="FQ2331" s="152">
        <v>464</v>
      </c>
      <c r="FR2331" s="152">
        <v>17.5</v>
      </c>
      <c r="FS2331" s="152">
        <v>98.5</v>
      </c>
      <c r="FT2331" s="152">
        <v>5.61</v>
      </c>
      <c r="FY2331" s="152">
        <v>309</v>
      </c>
      <c r="FZ2331" s="152">
        <v>11.7</v>
      </c>
      <c r="GA2331" s="152">
        <v>25.7</v>
      </c>
      <c r="GB2331" s="152">
        <v>3.49</v>
      </c>
      <c r="GC2331" s="152">
        <v>14.8</v>
      </c>
      <c r="GD2331" s="152">
        <v>3.51</v>
      </c>
      <c r="GE2331" s="152">
        <v>1.1399999999999999</v>
      </c>
      <c r="GF2331" s="152">
        <v>3.48</v>
      </c>
      <c r="GH2331" s="152">
        <v>3.41</v>
      </c>
      <c r="GJ2331" s="152">
        <v>1.88</v>
      </c>
      <c r="GL2331" s="152">
        <v>1.68</v>
      </c>
      <c r="GN2331" s="152">
        <v>2.5299999999999998</v>
      </c>
      <c r="GO2331" s="152">
        <v>0.37</v>
      </c>
      <c r="GS2331" s="152">
        <v>3.84</v>
      </c>
      <c r="GT2331" s="152">
        <v>1.9</v>
      </c>
      <c r="GU2331" s="152">
        <v>0.56999999999999995</v>
      </c>
      <c r="HB2331" s="152">
        <v>38.612400000000001</v>
      </c>
      <c r="HC2331" s="152">
        <v>15.6128</v>
      </c>
      <c r="HD2331" s="152">
        <v>18.9544</v>
      </c>
      <c r="HE2331" s="152">
        <v>0.51282700000000003</v>
      </c>
      <c r="HF2331" s="152">
        <v>0.28305900000000001</v>
      </c>
      <c r="HG2331" s="152">
        <v>0.70387699999999997</v>
      </c>
    </row>
    <row r="2332" spans="1:215">
      <c r="A2332" s="151">
        <v>8782</v>
      </c>
      <c r="B2332" s="152" t="s">
        <v>2859</v>
      </c>
      <c r="C2332" s="152" t="s">
        <v>3490</v>
      </c>
      <c r="D2332" s="152" t="s">
        <v>3491</v>
      </c>
      <c r="E2332" s="152" t="s">
        <v>3492</v>
      </c>
      <c r="F2332" s="152" t="s">
        <v>10778</v>
      </c>
      <c r="H2332" s="151">
        <v>323080</v>
      </c>
      <c r="K2332" s="152" t="s">
        <v>3022</v>
      </c>
      <c r="L2332" s="153" t="s">
        <v>3933</v>
      </c>
      <c r="M2332" s="153" t="s">
        <v>3381</v>
      </c>
      <c r="O2332" s="151">
        <v>3592</v>
      </c>
      <c r="P2332" s="152">
        <v>42.027999999999999</v>
      </c>
      <c r="Q2332" s="152">
        <v>-121.214</v>
      </c>
      <c r="R2332" s="152" t="s">
        <v>2949</v>
      </c>
      <c r="S2332" s="152" t="s">
        <v>2716</v>
      </c>
      <c r="T2332" s="152">
        <v>50.95</v>
      </c>
      <c r="U2332" s="152">
        <v>0.94</v>
      </c>
      <c r="V2332" s="152">
        <v>17.489999999999998</v>
      </c>
      <c r="X2332" s="152">
        <v>8.35</v>
      </c>
      <c r="AA2332" s="152">
        <v>5.5</v>
      </c>
      <c r="AB2332" s="152">
        <v>0.15</v>
      </c>
      <c r="AC2332" s="152">
        <v>10.6</v>
      </c>
      <c r="AD2332" s="152">
        <v>2.76</v>
      </c>
      <c r="AE2332" s="152">
        <v>1.03</v>
      </c>
      <c r="AF2332" s="152">
        <v>0.25</v>
      </c>
      <c r="AJ2332" s="152">
        <v>0.73</v>
      </c>
      <c r="AK2332" s="156">
        <f t="shared" si="36"/>
        <v>1.37E-2</v>
      </c>
      <c r="AL2332" s="151">
        <v>137</v>
      </c>
      <c r="AN2332" s="151">
        <v>600</v>
      </c>
      <c r="AO2332" s="151">
        <v>600</v>
      </c>
      <c r="AQ2332" s="152">
        <v>10.73</v>
      </c>
      <c r="AS2332" s="152">
        <v>9.85</v>
      </c>
      <c r="AW2332" s="152">
        <v>38.4</v>
      </c>
      <c r="AY2332" s="151">
        <v>227</v>
      </c>
      <c r="BG2332" s="152">
        <v>18.53</v>
      </c>
      <c r="BH2332" s="152">
        <v>476.11</v>
      </c>
      <c r="BI2332" s="152">
        <v>17.71</v>
      </c>
      <c r="BJ2332" s="152">
        <v>106.46</v>
      </c>
      <c r="BK2332" s="152">
        <v>6.11</v>
      </c>
      <c r="BO2332" s="152">
        <v>374.2</v>
      </c>
      <c r="BP2332" s="152">
        <v>12.75</v>
      </c>
      <c r="BQ2332" s="152">
        <v>28.74</v>
      </c>
      <c r="BR2332" s="152">
        <v>3.4</v>
      </c>
      <c r="BS2332" s="152">
        <v>17.43</v>
      </c>
      <c r="BT2332" s="152">
        <v>3.81</v>
      </c>
      <c r="BU2332" s="152">
        <v>1.1000000000000001</v>
      </c>
      <c r="BV2332" s="152">
        <v>3.02</v>
      </c>
      <c r="BX2332" s="152">
        <v>2.85</v>
      </c>
      <c r="BZ2332" s="152">
        <v>1.91</v>
      </c>
      <c r="CB2332" s="152">
        <v>1.75</v>
      </c>
      <c r="CD2332" s="152">
        <v>3.09</v>
      </c>
      <c r="CE2332" s="152">
        <v>0.32</v>
      </c>
      <c r="CH2332" s="152">
        <v>5.3</v>
      </c>
      <c r="CJ2332" s="152">
        <v>1.99</v>
      </c>
      <c r="CK2332" s="152">
        <v>0.63</v>
      </c>
      <c r="DC2332" s="152">
        <v>39.71</v>
      </c>
      <c r="DE2332" s="152">
        <v>0.03</v>
      </c>
      <c r="DF2332" s="152">
        <v>11.78</v>
      </c>
      <c r="DG2332" s="152">
        <v>45.71</v>
      </c>
      <c r="DH2332" s="152">
        <v>0.18</v>
      </c>
      <c r="DO2332" s="154">
        <v>87.4</v>
      </c>
      <c r="ED2332" s="152">
        <v>52.44</v>
      </c>
      <c r="EE2332" s="152">
        <v>0.92</v>
      </c>
      <c r="EF2332" s="152">
        <v>17.16</v>
      </c>
      <c r="EH2332" s="152">
        <v>7.65</v>
      </c>
      <c r="EK2332" s="152">
        <v>0.14000000000000001</v>
      </c>
      <c r="EL2332" s="152">
        <v>8.76</v>
      </c>
      <c r="EM2332" s="152">
        <v>9.35</v>
      </c>
      <c r="EO2332" s="152">
        <v>2.69</v>
      </c>
      <c r="EP2332" s="152">
        <v>0.71</v>
      </c>
      <c r="EQ2332" s="152">
        <v>0.19</v>
      </c>
      <c r="FD2332" s="152">
        <v>30.2</v>
      </c>
      <c r="FP2332" s="152">
        <v>14.6</v>
      </c>
      <c r="FQ2332" s="152">
        <v>464</v>
      </c>
      <c r="FR2332" s="152">
        <v>17.5</v>
      </c>
      <c r="FS2332" s="152">
        <v>98.5</v>
      </c>
      <c r="FT2332" s="152">
        <v>5.61</v>
      </c>
      <c r="FY2332" s="152">
        <v>309</v>
      </c>
      <c r="FZ2332" s="152">
        <v>11.7</v>
      </c>
      <c r="GA2332" s="152">
        <v>25.7</v>
      </c>
      <c r="GB2332" s="152">
        <v>3.49</v>
      </c>
      <c r="GC2332" s="152">
        <v>14.8</v>
      </c>
      <c r="GD2332" s="152">
        <v>3.51</v>
      </c>
      <c r="GE2332" s="152">
        <v>1.1399999999999999</v>
      </c>
      <c r="GF2332" s="152">
        <v>3.48</v>
      </c>
      <c r="GH2332" s="152">
        <v>3.41</v>
      </c>
      <c r="GJ2332" s="152">
        <v>1.88</v>
      </c>
      <c r="GL2332" s="152">
        <v>1.68</v>
      </c>
      <c r="GN2332" s="152">
        <v>2.5299999999999998</v>
      </c>
      <c r="GO2332" s="152">
        <v>0.37</v>
      </c>
      <c r="GS2332" s="152">
        <v>3.84</v>
      </c>
      <c r="GT2332" s="152">
        <v>1.9</v>
      </c>
      <c r="GU2332" s="152">
        <v>0.56999999999999995</v>
      </c>
      <c r="HB2332" s="152">
        <v>38.612400000000001</v>
      </c>
      <c r="HC2332" s="152">
        <v>15.6128</v>
      </c>
      <c r="HD2332" s="152">
        <v>18.9544</v>
      </c>
      <c r="HE2332" s="152">
        <v>0.51282700000000003</v>
      </c>
      <c r="HF2332" s="152">
        <v>0.28305900000000001</v>
      </c>
      <c r="HG2332" s="152">
        <v>0.70387699999999997</v>
      </c>
    </row>
    <row r="2333" spans="1:215">
      <c r="A2333" s="151">
        <v>8783</v>
      </c>
      <c r="B2333" s="152" t="s">
        <v>2859</v>
      </c>
      <c r="C2333" s="152" t="s">
        <v>3490</v>
      </c>
      <c r="D2333" s="152" t="s">
        <v>3491</v>
      </c>
      <c r="E2333" s="152" t="s">
        <v>3492</v>
      </c>
      <c r="F2333" s="152" t="s">
        <v>10779</v>
      </c>
      <c r="H2333" s="151">
        <v>323080</v>
      </c>
      <c r="K2333" s="152" t="s">
        <v>3022</v>
      </c>
      <c r="L2333" s="153" t="s">
        <v>3933</v>
      </c>
      <c r="M2333" s="153" t="s">
        <v>3629</v>
      </c>
      <c r="O2333" s="151">
        <v>3592</v>
      </c>
      <c r="P2333" s="152">
        <v>42.027999999999999</v>
      </c>
      <c r="Q2333" s="152">
        <v>-121.214</v>
      </c>
      <c r="R2333" s="152" t="s">
        <v>2949</v>
      </c>
      <c r="S2333" s="152" t="s">
        <v>2716</v>
      </c>
      <c r="T2333" s="152">
        <v>50.97</v>
      </c>
      <c r="U2333" s="152">
        <v>0.92</v>
      </c>
      <c r="V2333" s="152">
        <v>17.21</v>
      </c>
      <c r="X2333" s="152">
        <v>6.53</v>
      </c>
      <c r="AA2333" s="152">
        <v>6.62</v>
      </c>
      <c r="AB2333" s="152">
        <v>0.12</v>
      </c>
      <c r="AC2333" s="152">
        <v>10.34</v>
      </c>
      <c r="AD2333" s="152">
        <v>2.69</v>
      </c>
      <c r="AE2333" s="152">
        <v>0.83</v>
      </c>
      <c r="AF2333" s="152">
        <v>0.25</v>
      </c>
      <c r="AJ2333" s="152">
        <v>2.59</v>
      </c>
      <c r="AK2333" s="156">
        <f t="shared" si="36"/>
        <v>4.2599999999999999E-2</v>
      </c>
      <c r="AL2333" s="151">
        <v>426</v>
      </c>
      <c r="AN2333" s="151">
        <v>1200</v>
      </c>
      <c r="AO2333" s="151">
        <v>600</v>
      </c>
      <c r="DC2333" s="152">
        <v>40.6</v>
      </c>
      <c r="DE2333" s="152">
        <v>0.03</v>
      </c>
      <c r="DF2333" s="152">
        <v>11.93</v>
      </c>
      <c r="DG2333" s="152">
        <v>46.54</v>
      </c>
      <c r="DH2333" s="152">
        <v>0.17</v>
      </c>
      <c r="DO2333" s="154">
        <v>87.4</v>
      </c>
      <c r="ED2333" s="152">
        <v>52.44</v>
      </c>
      <c r="EE2333" s="152">
        <v>0.92</v>
      </c>
      <c r="EF2333" s="152">
        <v>17.16</v>
      </c>
      <c r="EH2333" s="152">
        <v>7.65</v>
      </c>
      <c r="EK2333" s="152">
        <v>0.14000000000000001</v>
      </c>
      <c r="EL2333" s="152">
        <v>8.76</v>
      </c>
      <c r="EM2333" s="152">
        <v>9.35</v>
      </c>
      <c r="EO2333" s="152">
        <v>2.69</v>
      </c>
      <c r="EP2333" s="152">
        <v>0.71</v>
      </c>
      <c r="EQ2333" s="152">
        <v>0.19</v>
      </c>
      <c r="FD2333" s="152">
        <v>30.2</v>
      </c>
      <c r="FP2333" s="152">
        <v>14.6</v>
      </c>
      <c r="FQ2333" s="152">
        <v>464</v>
      </c>
      <c r="FR2333" s="152">
        <v>17.5</v>
      </c>
      <c r="FS2333" s="152">
        <v>98.5</v>
      </c>
      <c r="FT2333" s="152">
        <v>5.61</v>
      </c>
      <c r="FY2333" s="152">
        <v>309</v>
      </c>
      <c r="FZ2333" s="152">
        <v>11.7</v>
      </c>
      <c r="GA2333" s="152">
        <v>25.7</v>
      </c>
      <c r="GB2333" s="152">
        <v>3.49</v>
      </c>
      <c r="GC2333" s="152">
        <v>14.8</v>
      </c>
      <c r="GD2333" s="152">
        <v>3.51</v>
      </c>
      <c r="GE2333" s="152">
        <v>1.1399999999999999</v>
      </c>
      <c r="GF2333" s="152">
        <v>3.48</v>
      </c>
      <c r="GH2333" s="152">
        <v>3.41</v>
      </c>
      <c r="GJ2333" s="152">
        <v>1.88</v>
      </c>
      <c r="GL2333" s="152">
        <v>1.68</v>
      </c>
      <c r="GN2333" s="152">
        <v>2.5299999999999998</v>
      </c>
      <c r="GO2333" s="152">
        <v>0.37</v>
      </c>
      <c r="GS2333" s="152">
        <v>3.84</v>
      </c>
      <c r="GT2333" s="152">
        <v>1.9</v>
      </c>
      <c r="GU2333" s="152">
        <v>0.56999999999999995</v>
      </c>
      <c r="HB2333" s="152">
        <v>38.612400000000001</v>
      </c>
      <c r="HC2333" s="152">
        <v>15.6128</v>
      </c>
      <c r="HD2333" s="152">
        <v>18.9544</v>
      </c>
      <c r="HE2333" s="152">
        <v>0.51282700000000003</v>
      </c>
      <c r="HF2333" s="152">
        <v>0.28305900000000001</v>
      </c>
      <c r="HG2333" s="152">
        <v>0.70387699999999997</v>
      </c>
    </row>
    <row r="2334" spans="1:215">
      <c r="A2334" s="151">
        <v>8784</v>
      </c>
      <c r="B2334" s="152" t="s">
        <v>2859</v>
      </c>
      <c r="C2334" s="152" t="s">
        <v>3490</v>
      </c>
      <c r="D2334" s="152" t="s">
        <v>3491</v>
      </c>
      <c r="E2334" s="152" t="s">
        <v>3492</v>
      </c>
      <c r="F2334" s="152" t="s">
        <v>10780</v>
      </c>
      <c r="H2334" s="151">
        <v>323080</v>
      </c>
      <c r="K2334" s="152" t="s">
        <v>3022</v>
      </c>
      <c r="L2334" s="153" t="s">
        <v>3933</v>
      </c>
      <c r="M2334" s="153" t="s">
        <v>3934</v>
      </c>
      <c r="O2334" s="151">
        <v>3592</v>
      </c>
      <c r="P2334" s="152">
        <v>42.027999999999999</v>
      </c>
      <c r="Q2334" s="152">
        <v>-121.214</v>
      </c>
      <c r="R2334" s="152" t="s">
        <v>2949</v>
      </c>
      <c r="S2334" s="152" t="s">
        <v>2716</v>
      </c>
      <c r="T2334" s="152">
        <v>48.73</v>
      </c>
      <c r="U2334" s="152">
        <v>0.86</v>
      </c>
      <c r="V2334" s="152">
        <v>17.809999999999999</v>
      </c>
      <c r="X2334" s="152">
        <v>6.26</v>
      </c>
      <c r="AA2334" s="152">
        <v>6.27</v>
      </c>
      <c r="AB2334" s="152">
        <v>0.11</v>
      </c>
      <c r="AC2334" s="152">
        <v>10.23</v>
      </c>
      <c r="AD2334" s="152">
        <v>2.57</v>
      </c>
      <c r="AE2334" s="152">
        <v>0.79</v>
      </c>
      <c r="AF2334" s="152">
        <v>0.25</v>
      </c>
      <c r="AJ2334" s="152">
        <v>2.61</v>
      </c>
      <c r="AK2334" s="156">
        <f t="shared" si="36"/>
        <v>0.14000000000000001</v>
      </c>
      <c r="AL2334" s="151">
        <v>1400</v>
      </c>
      <c r="AN2334" s="151">
        <v>1100</v>
      </c>
      <c r="AO2334" s="151">
        <v>600</v>
      </c>
      <c r="DC2334" s="152">
        <v>39.840000000000003</v>
      </c>
      <c r="DE2334" s="152">
        <v>0.03</v>
      </c>
      <c r="DF2334" s="152">
        <v>11.92</v>
      </c>
      <c r="DG2334" s="152">
        <v>45.41</v>
      </c>
      <c r="DH2334" s="152">
        <v>0.18</v>
      </c>
      <c r="DO2334" s="154">
        <v>87.2</v>
      </c>
      <c r="ED2334" s="152">
        <v>52.44</v>
      </c>
      <c r="EE2334" s="152">
        <v>0.92</v>
      </c>
      <c r="EF2334" s="152">
        <v>17.16</v>
      </c>
      <c r="EH2334" s="152">
        <v>7.65</v>
      </c>
      <c r="EK2334" s="152">
        <v>0.14000000000000001</v>
      </c>
      <c r="EL2334" s="152">
        <v>8.76</v>
      </c>
      <c r="EM2334" s="152">
        <v>9.35</v>
      </c>
      <c r="EO2334" s="152">
        <v>2.69</v>
      </c>
      <c r="EP2334" s="152">
        <v>0.71</v>
      </c>
      <c r="EQ2334" s="152">
        <v>0.19</v>
      </c>
      <c r="FD2334" s="152">
        <v>30.2</v>
      </c>
      <c r="FP2334" s="152">
        <v>14.6</v>
      </c>
      <c r="FQ2334" s="152">
        <v>464</v>
      </c>
      <c r="FR2334" s="152">
        <v>17.5</v>
      </c>
      <c r="FS2334" s="152">
        <v>98.5</v>
      </c>
      <c r="FT2334" s="152">
        <v>5.61</v>
      </c>
      <c r="FY2334" s="152">
        <v>309</v>
      </c>
      <c r="FZ2334" s="152">
        <v>11.7</v>
      </c>
      <c r="GA2334" s="152">
        <v>25.7</v>
      </c>
      <c r="GB2334" s="152">
        <v>3.49</v>
      </c>
      <c r="GC2334" s="152">
        <v>14.8</v>
      </c>
      <c r="GD2334" s="152">
        <v>3.51</v>
      </c>
      <c r="GE2334" s="152">
        <v>1.1399999999999999</v>
      </c>
      <c r="GF2334" s="152">
        <v>3.48</v>
      </c>
      <c r="GH2334" s="152">
        <v>3.41</v>
      </c>
      <c r="GJ2334" s="152">
        <v>1.88</v>
      </c>
      <c r="GL2334" s="152">
        <v>1.68</v>
      </c>
      <c r="GN2334" s="152">
        <v>2.5299999999999998</v>
      </c>
      <c r="GO2334" s="152">
        <v>0.37</v>
      </c>
      <c r="GS2334" s="152">
        <v>3.84</v>
      </c>
      <c r="GT2334" s="152">
        <v>1.9</v>
      </c>
      <c r="GU2334" s="152">
        <v>0.56999999999999995</v>
      </c>
      <c r="HB2334" s="152">
        <v>38.612400000000001</v>
      </c>
      <c r="HC2334" s="152">
        <v>15.6128</v>
      </c>
      <c r="HD2334" s="152">
        <v>18.9544</v>
      </c>
      <c r="HE2334" s="152">
        <v>0.51282700000000003</v>
      </c>
      <c r="HF2334" s="152">
        <v>0.28305900000000001</v>
      </c>
      <c r="HG2334" s="152">
        <v>0.70387699999999997</v>
      </c>
    </row>
    <row r="2335" spans="1:215">
      <c r="A2335" s="151">
        <v>8785</v>
      </c>
      <c r="B2335" s="152" t="s">
        <v>2859</v>
      </c>
      <c r="C2335" s="152" t="s">
        <v>3490</v>
      </c>
      <c r="D2335" s="152" t="s">
        <v>3491</v>
      </c>
      <c r="E2335" s="152" t="s">
        <v>3492</v>
      </c>
      <c r="F2335" s="152" t="s">
        <v>10781</v>
      </c>
      <c r="H2335" s="151">
        <v>323080</v>
      </c>
      <c r="K2335" s="152" t="s">
        <v>3022</v>
      </c>
      <c r="L2335" s="153" t="s">
        <v>3933</v>
      </c>
      <c r="M2335" s="153" t="s">
        <v>2035</v>
      </c>
      <c r="O2335" s="151">
        <v>3592</v>
      </c>
      <c r="P2335" s="152">
        <v>42.027999999999999</v>
      </c>
      <c r="Q2335" s="152">
        <v>-121.214</v>
      </c>
      <c r="R2335" s="152" t="s">
        <v>2949</v>
      </c>
      <c r="S2335" s="152" t="s">
        <v>2716</v>
      </c>
      <c r="T2335" s="152">
        <v>50.8</v>
      </c>
      <c r="U2335" s="152">
        <v>0.94</v>
      </c>
      <c r="V2335" s="152">
        <v>17.18</v>
      </c>
      <c r="X2335" s="152">
        <v>8.3800000000000008</v>
      </c>
      <c r="AA2335" s="152">
        <v>5.57</v>
      </c>
      <c r="AB2335" s="152">
        <v>0.16</v>
      </c>
      <c r="AC2335" s="152">
        <v>10.37</v>
      </c>
      <c r="AD2335" s="152">
        <v>3.26</v>
      </c>
      <c r="AE2335" s="152">
        <v>1.03</v>
      </c>
      <c r="AF2335" s="152">
        <v>0.25</v>
      </c>
      <c r="AJ2335" s="152">
        <v>0.97</v>
      </c>
      <c r="AK2335" s="156">
        <f t="shared" si="36"/>
        <v>1.0699999999999999E-2</v>
      </c>
      <c r="AL2335" s="151">
        <v>107</v>
      </c>
      <c r="AN2335" s="151">
        <v>900</v>
      </c>
      <c r="AO2335" s="151">
        <v>700</v>
      </c>
      <c r="AQ2335" s="152">
        <v>12.39</v>
      </c>
      <c r="AS2335" s="152">
        <v>6.63</v>
      </c>
      <c r="AW2335" s="152">
        <v>38.9</v>
      </c>
      <c r="AY2335" s="151">
        <v>262.79000000000002</v>
      </c>
      <c r="BG2335" s="152">
        <v>21.09</v>
      </c>
      <c r="BH2335" s="152">
        <v>452.45</v>
      </c>
      <c r="BI2335" s="152">
        <v>18.47</v>
      </c>
      <c r="BJ2335" s="152">
        <v>105.55</v>
      </c>
      <c r="BK2335" s="152">
        <v>6.88</v>
      </c>
      <c r="BO2335" s="152">
        <v>400.84</v>
      </c>
      <c r="BP2335" s="152">
        <v>13.38</v>
      </c>
      <c r="BQ2335" s="152">
        <v>30.62</v>
      </c>
      <c r="BR2335" s="152">
        <v>4.0199999999999996</v>
      </c>
      <c r="BS2335" s="152">
        <v>18.559999999999999</v>
      </c>
      <c r="BT2335" s="152">
        <v>3.6</v>
      </c>
      <c r="BU2335" s="152">
        <v>1.19</v>
      </c>
      <c r="BV2335" s="152">
        <v>4.82</v>
      </c>
      <c r="BX2335" s="152">
        <v>3.7</v>
      </c>
      <c r="BZ2335" s="152">
        <v>1.86</v>
      </c>
      <c r="CB2335" s="152">
        <v>1.77</v>
      </c>
      <c r="CD2335" s="152">
        <v>2.79</v>
      </c>
      <c r="CE2335" s="152">
        <v>0.39</v>
      </c>
      <c r="CH2335" s="152">
        <v>5.97</v>
      </c>
      <c r="CJ2335" s="152">
        <v>2.0299999999999998</v>
      </c>
      <c r="CK2335" s="152">
        <v>0.7</v>
      </c>
      <c r="DC2335" s="152">
        <v>40.82</v>
      </c>
      <c r="DE2335" s="152">
        <v>0.02</v>
      </c>
      <c r="DF2335" s="152">
        <v>12.34</v>
      </c>
      <c r="DG2335" s="152">
        <v>46.89</v>
      </c>
      <c r="DH2335" s="152">
        <v>0.2</v>
      </c>
      <c r="DO2335" s="154">
        <v>87.1</v>
      </c>
      <c r="ED2335" s="152">
        <v>52.44</v>
      </c>
      <c r="EE2335" s="152">
        <v>0.92</v>
      </c>
      <c r="EF2335" s="152">
        <v>17.16</v>
      </c>
      <c r="EH2335" s="152">
        <v>7.65</v>
      </c>
      <c r="EK2335" s="152">
        <v>0.14000000000000001</v>
      </c>
      <c r="EL2335" s="152">
        <v>8.76</v>
      </c>
      <c r="EM2335" s="152">
        <v>9.35</v>
      </c>
      <c r="EO2335" s="152">
        <v>2.69</v>
      </c>
      <c r="EP2335" s="152">
        <v>0.71</v>
      </c>
      <c r="EQ2335" s="152">
        <v>0.19</v>
      </c>
      <c r="FD2335" s="152">
        <v>30.2</v>
      </c>
      <c r="FP2335" s="152">
        <v>14.6</v>
      </c>
      <c r="FQ2335" s="152">
        <v>464</v>
      </c>
      <c r="FR2335" s="152">
        <v>17.5</v>
      </c>
      <c r="FS2335" s="152">
        <v>98.5</v>
      </c>
      <c r="FT2335" s="152">
        <v>5.61</v>
      </c>
      <c r="FY2335" s="152">
        <v>309</v>
      </c>
      <c r="FZ2335" s="152">
        <v>11.7</v>
      </c>
      <c r="GA2335" s="152">
        <v>25.7</v>
      </c>
      <c r="GB2335" s="152">
        <v>3.49</v>
      </c>
      <c r="GC2335" s="152">
        <v>14.8</v>
      </c>
      <c r="GD2335" s="152">
        <v>3.51</v>
      </c>
      <c r="GE2335" s="152">
        <v>1.1399999999999999</v>
      </c>
      <c r="GF2335" s="152">
        <v>3.48</v>
      </c>
      <c r="GH2335" s="152">
        <v>3.41</v>
      </c>
      <c r="GJ2335" s="152">
        <v>1.88</v>
      </c>
      <c r="GL2335" s="152">
        <v>1.68</v>
      </c>
      <c r="GN2335" s="152">
        <v>2.5299999999999998</v>
      </c>
      <c r="GO2335" s="152">
        <v>0.37</v>
      </c>
      <c r="GS2335" s="152">
        <v>3.84</v>
      </c>
      <c r="GT2335" s="152">
        <v>1.9</v>
      </c>
      <c r="GU2335" s="152">
        <v>0.56999999999999995</v>
      </c>
      <c r="HB2335" s="152">
        <v>38.612400000000001</v>
      </c>
      <c r="HC2335" s="152">
        <v>15.6128</v>
      </c>
      <c r="HD2335" s="152">
        <v>18.9544</v>
      </c>
      <c r="HE2335" s="152">
        <v>0.51282700000000003</v>
      </c>
      <c r="HF2335" s="152">
        <v>0.28305900000000001</v>
      </c>
      <c r="HG2335" s="152">
        <v>0.70387699999999997</v>
      </c>
    </row>
    <row r="2336" spans="1:215">
      <c r="A2336" s="151">
        <v>8786</v>
      </c>
      <c r="B2336" s="152" t="s">
        <v>2859</v>
      </c>
      <c r="C2336" s="152" t="s">
        <v>3490</v>
      </c>
      <c r="D2336" s="152" t="s">
        <v>3491</v>
      </c>
      <c r="E2336" s="152" t="s">
        <v>3492</v>
      </c>
      <c r="F2336" s="152" t="s">
        <v>10782</v>
      </c>
      <c r="H2336" s="151">
        <v>323080</v>
      </c>
      <c r="K2336" s="152" t="s">
        <v>3022</v>
      </c>
      <c r="L2336" s="153" t="s">
        <v>3933</v>
      </c>
      <c r="M2336" s="153" t="s">
        <v>3619</v>
      </c>
      <c r="O2336" s="151">
        <v>3592</v>
      </c>
      <c r="P2336" s="152">
        <v>42.027999999999999</v>
      </c>
      <c r="Q2336" s="152">
        <v>-121.214</v>
      </c>
      <c r="R2336" s="152" t="s">
        <v>2949</v>
      </c>
      <c r="S2336" s="152" t="s">
        <v>2716</v>
      </c>
      <c r="T2336" s="152">
        <v>50.39</v>
      </c>
      <c r="U2336" s="152">
        <v>0.95</v>
      </c>
      <c r="V2336" s="152">
        <v>18.05</v>
      </c>
      <c r="X2336" s="152">
        <v>6.84</v>
      </c>
      <c r="AA2336" s="152">
        <v>6.24</v>
      </c>
      <c r="AB2336" s="152">
        <v>0.11</v>
      </c>
      <c r="AC2336" s="152">
        <v>9.9600000000000009</v>
      </c>
      <c r="AD2336" s="152">
        <v>2.83</v>
      </c>
      <c r="AE2336" s="152">
        <v>0.86</v>
      </c>
      <c r="AF2336" s="152">
        <v>0.26</v>
      </c>
      <c r="AJ2336" s="152">
        <v>1.83</v>
      </c>
      <c r="AK2336" s="156">
        <f t="shared" si="36"/>
        <v>2.29E-2</v>
      </c>
      <c r="AL2336" s="151">
        <v>229</v>
      </c>
      <c r="AN2336" s="151">
        <v>900</v>
      </c>
      <c r="AO2336" s="151">
        <v>600</v>
      </c>
      <c r="DC2336" s="152">
        <v>40.04</v>
      </c>
      <c r="DE2336" s="152">
        <v>0.02</v>
      </c>
      <c r="DF2336" s="152">
        <v>14.5</v>
      </c>
      <c r="DG2336" s="152">
        <v>43.9</v>
      </c>
      <c r="DH2336" s="152">
        <v>0.24</v>
      </c>
      <c r="DO2336" s="154">
        <v>84.4</v>
      </c>
      <c r="ED2336" s="152">
        <v>52.44</v>
      </c>
      <c r="EE2336" s="152">
        <v>0.92</v>
      </c>
      <c r="EF2336" s="152">
        <v>17.16</v>
      </c>
      <c r="EH2336" s="152">
        <v>7.65</v>
      </c>
      <c r="EK2336" s="152">
        <v>0.14000000000000001</v>
      </c>
      <c r="EL2336" s="152">
        <v>8.76</v>
      </c>
      <c r="EM2336" s="152">
        <v>9.35</v>
      </c>
      <c r="EO2336" s="152">
        <v>2.69</v>
      </c>
      <c r="EP2336" s="152">
        <v>0.71</v>
      </c>
      <c r="EQ2336" s="152">
        <v>0.19</v>
      </c>
      <c r="FD2336" s="152">
        <v>30.2</v>
      </c>
      <c r="FP2336" s="152">
        <v>14.6</v>
      </c>
      <c r="FQ2336" s="152">
        <v>464</v>
      </c>
      <c r="FR2336" s="152">
        <v>17.5</v>
      </c>
      <c r="FS2336" s="152">
        <v>98.5</v>
      </c>
      <c r="FT2336" s="152">
        <v>5.61</v>
      </c>
      <c r="FY2336" s="152">
        <v>309</v>
      </c>
      <c r="FZ2336" s="152">
        <v>11.7</v>
      </c>
      <c r="GA2336" s="152">
        <v>25.7</v>
      </c>
      <c r="GB2336" s="152">
        <v>3.49</v>
      </c>
      <c r="GC2336" s="152">
        <v>14.8</v>
      </c>
      <c r="GD2336" s="152">
        <v>3.51</v>
      </c>
      <c r="GE2336" s="152">
        <v>1.1399999999999999</v>
      </c>
      <c r="GF2336" s="152">
        <v>3.48</v>
      </c>
      <c r="GH2336" s="152">
        <v>3.41</v>
      </c>
      <c r="GJ2336" s="152">
        <v>1.88</v>
      </c>
      <c r="GL2336" s="152">
        <v>1.68</v>
      </c>
      <c r="GN2336" s="152">
        <v>2.5299999999999998</v>
      </c>
      <c r="GO2336" s="152">
        <v>0.37</v>
      </c>
      <c r="GS2336" s="152">
        <v>3.84</v>
      </c>
      <c r="GT2336" s="152">
        <v>1.9</v>
      </c>
      <c r="GU2336" s="152">
        <v>0.56999999999999995</v>
      </c>
      <c r="HB2336" s="152">
        <v>38.612400000000001</v>
      </c>
      <c r="HC2336" s="152">
        <v>15.6128</v>
      </c>
      <c r="HD2336" s="152">
        <v>18.9544</v>
      </c>
      <c r="HE2336" s="152">
        <v>0.51282700000000003</v>
      </c>
      <c r="HF2336" s="152">
        <v>0.28305900000000001</v>
      </c>
      <c r="HG2336" s="152">
        <v>0.70387699999999997</v>
      </c>
    </row>
    <row r="2337" spans="1:215">
      <c r="A2337" s="151">
        <v>8787</v>
      </c>
      <c r="B2337" s="152" t="s">
        <v>2859</v>
      </c>
      <c r="C2337" s="152" t="s">
        <v>3490</v>
      </c>
      <c r="D2337" s="152" t="s">
        <v>3491</v>
      </c>
      <c r="E2337" s="152" t="s">
        <v>3492</v>
      </c>
      <c r="F2337" s="152" t="s">
        <v>10783</v>
      </c>
      <c r="H2337" s="151">
        <v>323080</v>
      </c>
      <c r="K2337" s="152" t="s">
        <v>3022</v>
      </c>
      <c r="L2337" s="153" t="s">
        <v>3933</v>
      </c>
      <c r="M2337" s="153" t="s">
        <v>2036</v>
      </c>
      <c r="O2337" s="151">
        <v>3592</v>
      </c>
      <c r="P2337" s="152">
        <v>42.027999999999999</v>
      </c>
      <c r="Q2337" s="152">
        <v>-121.214</v>
      </c>
      <c r="R2337" s="152" t="s">
        <v>2949</v>
      </c>
      <c r="S2337" s="152" t="s">
        <v>2716</v>
      </c>
      <c r="T2337" s="152">
        <v>51.07</v>
      </c>
      <c r="U2337" s="152">
        <v>0.9</v>
      </c>
      <c r="V2337" s="152">
        <v>17.13</v>
      </c>
      <c r="X2337" s="152">
        <v>6.33</v>
      </c>
      <c r="AA2337" s="152">
        <v>6.07</v>
      </c>
      <c r="AB2337" s="152">
        <v>0.09</v>
      </c>
      <c r="AC2337" s="152">
        <v>10.42</v>
      </c>
      <c r="AD2337" s="152">
        <v>3.17</v>
      </c>
      <c r="AE2337" s="152">
        <v>0.8</v>
      </c>
      <c r="AF2337" s="152">
        <v>0.26</v>
      </c>
      <c r="AJ2337" s="152">
        <v>2.2599999999999998</v>
      </c>
      <c r="AK2337" s="156">
        <f t="shared" si="36"/>
        <v>6.7900000000000002E-2</v>
      </c>
      <c r="AL2337" s="151">
        <v>679</v>
      </c>
      <c r="AN2337" s="151">
        <v>1100</v>
      </c>
      <c r="AO2337" s="151">
        <v>600</v>
      </c>
      <c r="AQ2337" s="152">
        <v>8.82</v>
      </c>
      <c r="AS2337" s="152">
        <v>11.88</v>
      </c>
      <c r="AW2337" s="152">
        <v>36.590000000000003</v>
      </c>
      <c r="AY2337" s="151">
        <v>225.62</v>
      </c>
      <c r="BG2337" s="152">
        <v>13.95</v>
      </c>
      <c r="BH2337" s="152">
        <v>550.99</v>
      </c>
      <c r="BI2337" s="152">
        <v>15.6</v>
      </c>
      <c r="BJ2337" s="152">
        <v>94.6</v>
      </c>
      <c r="BK2337" s="152">
        <v>6.28</v>
      </c>
      <c r="BO2337" s="152">
        <v>319.43</v>
      </c>
      <c r="BP2337" s="152">
        <v>12.23</v>
      </c>
      <c r="BQ2337" s="152">
        <v>29.65</v>
      </c>
      <c r="BR2337" s="152">
        <v>3.54</v>
      </c>
      <c r="BS2337" s="152">
        <v>16.100000000000001</v>
      </c>
      <c r="BT2337" s="152">
        <v>3.07</v>
      </c>
      <c r="BU2337" s="152">
        <v>1.1399999999999999</v>
      </c>
      <c r="BV2337" s="152">
        <v>3.29</v>
      </c>
      <c r="BX2337" s="152">
        <v>3.26</v>
      </c>
      <c r="BZ2337" s="152">
        <v>1.99</v>
      </c>
      <c r="CB2337" s="152">
        <v>1.85</v>
      </c>
      <c r="CD2337" s="152">
        <v>1.7</v>
      </c>
      <c r="CE2337" s="152">
        <v>0.24</v>
      </c>
      <c r="CH2337" s="152">
        <v>3.81</v>
      </c>
      <c r="CJ2337" s="152">
        <v>1.6</v>
      </c>
      <c r="CK2337" s="152">
        <v>0.64</v>
      </c>
      <c r="DC2337" s="152">
        <v>40.49</v>
      </c>
      <c r="DE2337" s="152">
        <v>0.02</v>
      </c>
      <c r="DF2337" s="152">
        <v>12.65</v>
      </c>
      <c r="DG2337" s="152">
        <v>46.72</v>
      </c>
      <c r="DH2337" s="152">
        <v>0.2</v>
      </c>
      <c r="DO2337" s="154">
        <v>86.8</v>
      </c>
      <c r="ED2337" s="152">
        <v>52.44</v>
      </c>
      <c r="EE2337" s="152">
        <v>0.92</v>
      </c>
      <c r="EF2337" s="152">
        <v>17.16</v>
      </c>
      <c r="EH2337" s="152">
        <v>7.65</v>
      </c>
      <c r="EK2337" s="152">
        <v>0.14000000000000001</v>
      </c>
      <c r="EL2337" s="152">
        <v>8.76</v>
      </c>
      <c r="EM2337" s="152">
        <v>9.35</v>
      </c>
      <c r="EO2337" s="152">
        <v>2.69</v>
      </c>
      <c r="EP2337" s="152">
        <v>0.71</v>
      </c>
      <c r="EQ2337" s="152">
        <v>0.19</v>
      </c>
      <c r="FD2337" s="152">
        <v>30.2</v>
      </c>
      <c r="FP2337" s="152">
        <v>14.6</v>
      </c>
      <c r="FQ2337" s="152">
        <v>464</v>
      </c>
      <c r="FR2337" s="152">
        <v>17.5</v>
      </c>
      <c r="FS2337" s="152">
        <v>98.5</v>
      </c>
      <c r="FT2337" s="152">
        <v>5.61</v>
      </c>
      <c r="FY2337" s="152">
        <v>309</v>
      </c>
      <c r="FZ2337" s="152">
        <v>11.7</v>
      </c>
      <c r="GA2337" s="152">
        <v>25.7</v>
      </c>
      <c r="GB2337" s="152">
        <v>3.49</v>
      </c>
      <c r="GC2337" s="152">
        <v>14.8</v>
      </c>
      <c r="GD2337" s="152">
        <v>3.51</v>
      </c>
      <c r="GE2337" s="152">
        <v>1.1399999999999999</v>
      </c>
      <c r="GF2337" s="152">
        <v>3.48</v>
      </c>
      <c r="GH2337" s="152">
        <v>3.41</v>
      </c>
      <c r="GJ2337" s="152">
        <v>1.88</v>
      </c>
      <c r="GL2337" s="152">
        <v>1.68</v>
      </c>
      <c r="GN2337" s="152">
        <v>2.5299999999999998</v>
      </c>
      <c r="GO2337" s="152">
        <v>0.37</v>
      </c>
      <c r="GS2337" s="152">
        <v>3.84</v>
      </c>
      <c r="GT2337" s="152">
        <v>1.9</v>
      </c>
      <c r="GU2337" s="152">
        <v>0.56999999999999995</v>
      </c>
      <c r="HB2337" s="152">
        <v>38.612400000000001</v>
      </c>
      <c r="HC2337" s="152">
        <v>15.6128</v>
      </c>
      <c r="HD2337" s="152">
        <v>18.9544</v>
      </c>
      <c r="HE2337" s="152">
        <v>0.51282700000000003</v>
      </c>
      <c r="HF2337" s="152">
        <v>0.28305900000000001</v>
      </c>
      <c r="HG2337" s="152">
        <v>0.70387699999999997</v>
      </c>
    </row>
    <row r="2338" spans="1:215">
      <c r="A2338" s="151">
        <v>8790</v>
      </c>
      <c r="B2338" s="152" t="s">
        <v>2859</v>
      </c>
      <c r="C2338" s="152" t="s">
        <v>3490</v>
      </c>
      <c r="D2338" s="152" t="s">
        <v>3491</v>
      </c>
      <c r="E2338" s="152" t="s">
        <v>3492</v>
      </c>
      <c r="F2338" s="152" t="s">
        <v>10784</v>
      </c>
      <c r="H2338" s="151">
        <v>323080</v>
      </c>
      <c r="K2338" s="152" t="s">
        <v>3022</v>
      </c>
      <c r="L2338" s="153" t="s">
        <v>3493</v>
      </c>
      <c r="M2338" s="153" t="s">
        <v>2058</v>
      </c>
      <c r="O2338" s="151">
        <v>3592</v>
      </c>
      <c r="P2338" s="152">
        <v>42</v>
      </c>
      <c r="Q2338" s="152">
        <v>-121</v>
      </c>
      <c r="R2338" s="152" t="s">
        <v>2949</v>
      </c>
      <c r="S2338" s="152" t="s">
        <v>2716</v>
      </c>
      <c r="T2338" s="152">
        <v>50.23</v>
      </c>
      <c r="U2338" s="152">
        <v>0.8</v>
      </c>
      <c r="V2338" s="152">
        <v>18.07</v>
      </c>
      <c r="X2338" s="152">
        <v>8.83</v>
      </c>
      <c r="AA2338" s="152">
        <v>4.9000000000000004</v>
      </c>
      <c r="AB2338" s="152">
        <v>0.12</v>
      </c>
      <c r="AC2338" s="152">
        <v>8.34</v>
      </c>
      <c r="AD2338" s="152">
        <v>3.87</v>
      </c>
      <c r="AE2338" s="152">
        <v>0.79</v>
      </c>
      <c r="AF2338" s="152">
        <v>0.28000000000000003</v>
      </c>
      <c r="AJ2338" s="152">
        <v>2.35</v>
      </c>
      <c r="AK2338" s="156">
        <f t="shared" si="36"/>
        <v>1.6500000000000001E-2</v>
      </c>
      <c r="AL2338" s="151">
        <v>165</v>
      </c>
      <c r="AN2338" s="151">
        <v>1700</v>
      </c>
      <c r="AO2338" s="151">
        <v>2100</v>
      </c>
      <c r="AQ2338" s="152">
        <v>11.5</v>
      </c>
      <c r="AS2338" s="152">
        <v>2.74</v>
      </c>
      <c r="AW2338" s="152">
        <v>22.28</v>
      </c>
      <c r="AY2338" s="151">
        <v>181.04</v>
      </c>
      <c r="BG2338" s="152">
        <v>11.75</v>
      </c>
      <c r="BH2338" s="152">
        <v>1173.04</v>
      </c>
      <c r="BI2338" s="152">
        <v>11.44</v>
      </c>
      <c r="BJ2338" s="152">
        <v>92.69</v>
      </c>
      <c r="BK2338" s="152">
        <v>4.58</v>
      </c>
      <c r="BO2338" s="152">
        <v>283.02</v>
      </c>
      <c r="BP2338" s="152">
        <v>14.98</v>
      </c>
      <c r="BQ2338" s="152">
        <v>36.69</v>
      </c>
      <c r="BR2338" s="152">
        <v>4.2699999999999996</v>
      </c>
      <c r="BS2338" s="152">
        <v>19.52</v>
      </c>
      <c r="BT2338" s="152">
        <v>2.82</v>
      </c>
      <c r="BU2338" s="152">
        <v>1.1200000000000001</v>
      </c>
      <c r="BV2338" s="152">
        <v>2.88</v>
      </c>
      <c r="BX2338" s="152">
        <v>1.96</v>
      </c>
      <c r="BZ2338" s="152">
        <v>1.31</v>
      </c>
      <c r="CB2338" s="152">
        <v>1.27</v>
      </c>
      <c r="CD2338" s="152">
        <v>2.78</v>
      </c>
      <c r="CE2338" s="152">
        <v>0.22</v>
      </c>
      <c r="CH2338" s="152">
        <v>5.08</v>
      </c>
      <c r="CJ2338" s="152">
        <v>1.94</v>
      </c>
      <c r="CK2338" s="152">
        <v>0.47</v>
      </c>
      <c r="CV2338" s="152">
        <v>-2.0960000000000001</v>
      </c>
      <c r="DO2338" s="154">
        <v>83</v>
      </c>
    </row>
    <row r="2339" spans="1:215">
      <c r="A2339" s="151">
        <v>8791</v>
      </c>
      <c r="B2339" s="152" t="s">
        <v>2859</v>
      </c>
      <c r="C2339" s="152" t="s">
        <v>3490</v>
      </c>
      <c r="D2339" s="152" t="s">
        <v>3491</v>
      </c>
      <c r="E2339" s="152" t="s">
        <v>3492</v>
      </c>
      <c r="F2339" s="152" t="s">
        <v>10785</v>
      </c>
      <c r="H2339" s="151">
        <v>323080</v>
      </c>
      <c r="K2339" s="152" t="s">
        <v>3022</v>
      </c>
      <c r="L2339" s="153" t="s">
        <v>3493</v>
      </c>
      <c r="M2339" s="153" t="s">
        <v>2059</v>
      </c>
      <c r="O2339" s="151">
        <v>3592</v>
      </c>
      <c r="P2339" s="152">
        <v>42</v>
      </c>
      <c r="Q2339" s="152">
        <v>-121</v>
      </c>
      <c r="R2339" s="152" t="s">
        <v>2949</v>
      </c>
      <c r="S2339" s="152" t="s">
        <v>2716</v>
      </c>
      <c r="T2339" s="152">
        <v>50.49</v>
      </c>
      <c r="U2339" s="152">
        <v>0.94</v>
      </c>
      <c r="V2339" s="152">
        <v>19.02</v>
      </c>
      <c r="X2339" s="152">
        <v>7.02</v>
      </c>
      <c r="AA2339" s="152">
        <v>3.94</v>
      </c>
      <c r="AB2339" s="152">
        <v>0.1</v>
      </c>
      <c r="AC2339" s="152">
        <v>10.36</v>
      </c>
      <c r="AD2339" s="152">
        <v>3.9</v>
      </c>
      <c r="AE2339" s="152">
        <v>0.82</v>
      </c>
      <c r="AF2339" s="152">
        <v>0.35</v>
      </c>
      <c r="AJ2339" s="152">
        <v>2.23</v>
      </c>
      <c r="AK2339" s="156">
        <f t="shared" si="36"/>
        <v>2.12E-2</v>
      </c>
      <c r="AL2339" s="151">
        <v>212</v>
      </c>
      <c r="AN2339" s="151">
        <v>2200</v>
      </c>
      <c r="AO2339" s="151">
        <v>2200</v>
      </c>
      <c r="AQ2339" s="152">
        <v>6.27</v>
      </c>
      <c r="AS2339" s="152">
        <v>4.6500000000000004</v>
      </c>
      <c r="AW2339" s="152">
        <v>26.34</v>
      </c>
      <c r="AY2339" s="151">
        <v>201.7</v>
      </c>
      <c r="BG2339" s="152">
        <v>9.9700000000000006</v>
      </c>
      <c r="BH2339" s="152">
        <v>1257.27</v>
      </c>
      <c r="BI2339" s="152">
        <v>11.39</v>
      </c>
      <c r="BJ2339" s="152">
        <v>92.57</v>
      </c>
      <c r="BK2339" s="152">
        <v>5.14</v>
      </c>
      <c r="BO2339" s="152">
        <v>285.17</v>
      </c>
      <c r="BP2339" s="152">
        <v>15.78</v>
      </c>
      <c r="BQ2339" s="152">
        <v>37.51</v>
      </c>
      <c r="BR2339" s="152">
        <v>4.41</v>
      </c>
      <c r="BS2339" s="152">
        <v>19.329999999999998</v>
      </c>
      <c r="BT2339" s="152">
        <v>3.54</v>
      </c>
      <c r="BU2339" s="152">
        <v>1.1399999999999999</v>
      </c>
      <c r="BV2339" s="152">
        <v>2.75</v>
      </c>
      <c r="BX2339" s="152">
        <v>2.4500000000000002</v>
      </c>
      <c r="BZ2339" s="152">
        <v>1.39</v>
      </c>
      <c r="CB2339" s="152">
        <v>1.77</v>
      </c>
      <c r="CD2339" s="152">
        <v>2.35</v>
      </c>
      <c r="CE2339" s="152">
        <v>0.24</v>
      </c>
      <c r="CH2339" s="152">
        <v>5.08</v>
      </c>
      <c r="CJ2339" s="152">
        <v>1.75</v>
      </c>
      <c r="CK2339" s="152">
        <v>0.47</v>
      </c>
      <c r="CV2339" s="152">
        <v>-0.64500000000000002</v>
      </c>
      <c r="DO2339" s="154">
        <v>86.5</v>
      </c>
    </row>
    <row r="2340" spans="1:215">
      <c r="A2340" s="151">
        <v>8792</v>
      </c>
      <c r="B2340" s="152" t="s">
        <v>2859</v>
      </c>
      <c r="C2340" s="152" t="s">
        <v>3490</v>
      </c>
      <c r="D2340" s="152" t="s">
        <v>3491</v>
      </c>
      <c r="E2340" s="152" t="s">
        <v>3492</v>
      </c>
      <c r="F2340" s="152" t="s">
        <v>10786</v>
      </c>
      <c r="H2340" s="151">
        <v>323080</v>
      </c>
      <c r="K2340" s="152" t="s">
        <v>3022</v>
      </c>
      <c r="L2340" s="153" t="s">
        <v>3493</v>
      </c>
      <c r="M2340" s="153" t="s">
        <v>3736</v>
      </c>
      <c r="O2340" s="151">
        <v>3592</v>
      </c>
      <c r="P2340" s="152">
        <v>42</v>
      </c>
      <c r="Q2340" s="152">
        <v>-121</v>
      </c>
      <c r="R2340" s="152" t="s">
        <v>2949</v>
      </c>
      <c r="S2340" s="152" t="s">
        <v>2716</v>
      </c>
      <c r="T2340" s="152">
        <v>53.29</v>
      </c>
      <c r="U2340" s="152">
        <v>0.96</v>
      </c>
      <c r="V2340" s="152">
        <v>16.170000000000002</v>
      </c>
      <c r="X2340" s="152">
        <v>6.39</v>
      </c>
      <c r="AA2340" s="152">
        <v>5.09</v>
      </c>
      <c r="AB2340" s="152">
        <v>0.1</v>
      </c>
      <c r="AC2340" s="152">
        <v>8.2200000000000006</v>
      </c>
      <c r="AD2340" s="152">
        <v>3.71</v>
      </c>
      <c r="AE2340" s="152">
        <v>0.98</v>
      </c>
      <c r="AF2340" s="152">
        <v>0.34</v>
      </c>
      <c r="AJ2340" s="152">
        <v>3.19</v>
      </c>
      <c r="AK2340" s="156">
        <f t="shared" si="36"/>
        <v>4.0599999999999997E-2</v>
      </c>
      <c r="AL2340" s="151">
        <v>406</v>
      </c>
      <c r="AN2340" s="151">
        <v>900</v>
      </c>
      <c r="AO2340" s="151">
        <v>1900</v>
      </c>
      <c r="AQ2340" s="152">
        <v>11.71</v>
      </c>
      <c r="AS2340" s="152">
        <v>2.74</v>
      </c>
      <c r="AW2340" s="152">
        <v>24.27</v>
      </c>
      <c r="AY2340" s="151">
        <v>204.66</v>
      </c>
      <c r="BG2340" s="152">
        <v>13.74</v>
      </c>
      <c r="BH2340" s="152">
        <v>969.12</v>
      </c>
      <c r="BI2340" s="152">
        <v>12.27</v>
      </c>
      <c r="BJ2340" s="152">
        <v>98.34</v>
      </c>
      <c r="BK2340" s="152">
        <v>6.73</v>
      </c>
      <c r="BO2340" s="152">
        <v>332.13</v>
      </c>
      <c r="BP2340" s="152">
        <v>16.43</v>
      </c>
      <c r="BQ2340" s="152">
        <v>37.32</v>
      </c>
      <c r="BR2340" s="152">
        <v>4.71</v>
      </c>
      <c r="BS2340" s="152">
        <v>20.350000000000001</v>
      </c>
      <c r="BT2340" s="152">
        <v>2.98</v>
      </c>
      <c r="BU2340" s="152">
        <v>1.1499999999999999</v>
      </c>
      <c r="BV2340" s="152">
        <v>2.4900000000000002</v>
      </c>
      <c r="BX2340" s="152">
        <v>2.0699999999999998</v>
      </c>
      <c r="BZ2340" s="152">
        <v>1.1599999999999999</v>
      </c>
      <c r="CB2340" s="152">
        <v>1.1100000000000001</v>
      </c>
      <c r="CD2340" s="152">
        <v>2.3199999999999998</v>
      </c>
      <c r="CE2340" s="152">
        <v>0.28999999999999998</v>
      </c>
      <c r="CH2340" s="152">
        <v>5.8</v>
      </c>
      <c r="CJ2340" s="152">
        <v>1.82</v>
      </c>
      <c r="CK2340" s="152">
        <v>0.6</v>
      </c>
      <c r="DO2340" s="154">
        <v>86.4</v>
      </c>
    </row>
    <row r="2341" spans="1:215">
      <c r="A2341" s="151">
        <v>8793</v>
      </c>
      <c r="B2341" s="152" t="s">
        <v>2859</v>
      </c>
      <c r="C2341" s="152" t="s">
        <v>3490</v>
      </c>
      <c r="D2341" s="152" t="s">
        <v>3491</v>
      </c>
      <c r="E2341" s="152" t="s">
        <v>3492</v>
      </c>
      <c r="F2341" s="152" t="s">
        <v>10787</v>
      </c>
      <c r="H2341" s="151">
        <v>323080</v>
      </c>
      <c r="K2341" s="152" t="s">
        <v>3022</v>
      </c>
      <c r="L2341" s="153" t="s">
        <v>3493</v>
      </c>
      <c r="M2341" s="153" t="s">
        <v>2032</v>
      </c>
      <c r="O2341" s="151">
        <v>3592</v>
      </c>
      <c r="P2341" s="152">
        <v>42</v>
      </c>
      <c r="Q2341" s="152">
        <v>-121</v>
      </c>
      <c r="R2341" s="152" t="s">
        <v>2949</v>
      </c>
      <c r="S2341" s="152" t="s">
        <v>2716</v>
      </c>
      <c r="T2341" s="152">
        <v>49.36</v>
      </c>
      <c r="U2341" s="152">
        <v>0.92</v>
      </c>
      <c r="V2341" s="152">
        <v>18.84</v>
      </c>
      <c r="X2341" s="152">
        <v>7</v>
      </c>
      <c r="AA2341" s="152">
        <v>5.0999999999999996</v>
      </c>
      <c r="AB2341" s="152">
        <v>0.1</v>
      </c>
      <c r="AC2341" s="152">
        <v>10.5</v>
      </c>
      <c r="AD2341" s="152">
        <v>3.65</v>
      </c>
      <c r="AE2341" s="152">
        <v>0.76</v>
      </c>
      <c r="AF2341" s="152">
        <v>0.32</v>
      </c>
      <c r="AJ2341" s="152">
        <v>1.2</v>
      </c>
      <c r="AK2341" s="156">
        <f t="shared" si="36"/>
        <v>3.39E-2</v>
      </c>
      <c r="AL2341" s="151">
        <v>339</v>
      </c>
      <c r="AN2341" s="151">
        <v>2200</v>
      </c>
      <c r="AO2341" s="151">
        <v>2400</v>
      </c>
      <c r="DO2341" s="154">
        <v>86.8</v>
      </c>
    </row>
    <row r="2342" spans="1:215">
      <c r="A2342" s="151">
        <v>8794</v>
      </c>
      <c r="B2342" s="152" t="s">
        <v>2859</v>
      </c>
      <c r="C2342" s="152" t="s">
        <v>3490</v>
      </c>
      <c r="D2342" s="152" t="s">
        <v>3491</v>
      </c>
      <c r="E2342" s="152" t="s">
        <v>3492</v>
      </c>
      <c r="F2342" s="152" t="s">
        <v>10788</v>
      </c>
      <c r="H2342" s="151">
        <v>323080</v>
      </c>
      <c r="K2342" s="152" t="s">
        <v>3022</v>
      </c>
      <c r="L2342" s="153" t="s">
        <v>3493</v>
      </c>
      <c r="M2342" s="153" t="s">
        <v>3137</v>
      </c>
      <c r="O2342" s="151">
        <v>3592</v>
      </c>
      <c r="P2342" s="152">
        <v>42</v>
      </c>
      <c r="Q2342" s="152">
        <v>-121</v>
      </c>
      <c r="R2342" s="152" t="s">
        <v>2949</v>
      </c>
      <c r="S2342" s="152" t="s">
        <v>2716</v>
      </c>
      <c r="T2342" s="152">
        <v>48.48</v>
      </c>
      <c r="U2342" s="152">
        <v>0.98</v>
      </c>
      <c r="V2342" s="152">
        <v>18.57</v>
      </c>
      <c r="X2342" s="152">
        <v>6.32</v>
      </c>
      <c r="AA2342" s="152">
        <v>5.0999999999999996</v>
      </c>
      <c r="AB2342" s="152">
        <v>0.09</v>
      </c>
      <c r="AC2342" s="152">
        <v>10.15</v>
      </c>
      <c r="AD2342" s="152">
        <v>4.07</v>
      </c>
      <c r="AE2342" s="152">
        <v>0.82</v>
      </c>
      <c r="AF2342" s="152">
        <v>0.36</v>
      </c>
      <c r="AJ2342" s="152">
        <v>2.56</v>
      </c>
      <c r="AK2342" s="156">
        <f t="shared" si="36"/>
        <v>6.3E-2</v>
      </c>
      <c r="AL2342" s="151">
        <v>630</v>
      </c>
      <c r="AN2342" s="151">
        <v>2200</v>
      </c>
      <c r="AO2342" s="151">
        <v>2200</v>
      </c>
      <c r="CV2342" s="152">
        <v>-3.5979999999999999</v>
      </c>
      <c r="DO2342" s="154">
        <v>86.4</v>
      </c>
    </row>
    <row r="2343" spans="1:215">
      <c r="A2343" s="151">
        <v>8795</v>
      </c>
      <c r="B2343" s="152" t="s">
        <v>2859</v>
      </c>
      <c r="C2343" s="152" t="s">
        <v>3490</v>
      </c>
      <c r="D2343" s="152" t="s">
        <v>3491</v>
      </c>
      <c r="E2343" s="152" t="s">
        <v>3492</v>
      </c>
      <c r="F2343" s="152" t="s">
        <v>10789</v>
      </c>
      <c r="H2343" s="151">
        <v>323080</v>
      </c>
      <c r="K2343" s="152" t="s">
        <v>3022</v>
      </c>
      <c r="L2343" s="153" t="s">
        <v>3493</v>
      </c>
      <c r="M2343" s="153" t="s">
        <v>2033</v>
      </c>
      <c r="O2343" s="151">
        <v>3592</v>
      </c>
      <c r="P2343" s="152">
        <v>42</v>
      </c>
      <c r="Q2343" s="152">
        <v>-121</v>
      </c>
      <c r="R2343" s="152" t="s">
        <v>2949</v>
      </c>
      <c r="S2343" s="152" t="s">
        <v>2716</v>
      </c>
      <c r="T2343" s="152">
        <v>49.27</v>
      </c>
      <c r="U2343" s="152">
        <v>0.85</v>
      </c>
      <c r="V2343" s="152">
        <v>18.579999999999998</v>
      </c>
      <c r="X2343" s="152">
        <v>7.15</v>
      </c>
      <c r="AA2343" s="152">
        <v>4.6900000000000004</v>
      </c>
      <c r="AB2343" s="152">
        <v>0.09</v>
      </c>
      <c r="AC2343" s="152">
        <v>10.3</v>
      </c>
      <c r="AD2343" s="152">
        <v>4.07</v>
      </c>
      <c r="AE2343" s="152">
        <v>0.68</v>
      </c>
      <c r="AF2343" s="152">
        <v>0.28999999999999998</v>
      </c>
      <c r="AJ2343" s="152">
        <v>1.47</v>
      </c>
      <c r="AK2343" s="156">
        <f t="shared" si="36"/>
        <v>2.6499999999999999E-2</v>
      </c>
      <c r="AL2343" s="151">
        <v>265</v>
      </c>
      <c r="AN2343" s="151">
        <v>2300</v>
      </c>
      <c r="AO2343" s="151">
        <v>2600</v>
      </c>
      <c r="CV2343" s="152">
        <v>-3.165</v>
      </c>
      <c r="DO2343" s="154">
        <v>87</v>
      </c>
    </row>
    <row r="2344" spans="1:215">
      <c r="A2344" s="151">
        <v>8796</v>
      </c>
      <c r="B2344" s="152" t="s">
        <v>2859</v>
      </c>
      <c r="C2344" s="152" t="s">
        <v>3490</v>
      </c>
      <c r="D2344" s="152" t="s">
        <v>3491</v>
      </c>
      <c r="E2344" s="152" t="s">
        <v>3492</v>
      </c>
      <c r="F2344" s="152" t="s">
        <v>10790</v>
      </c>
      <c r="H2344" s="151">
        <v>323080</v>
      </c>
      <c r="K2344" s="152" t="s">
        <v>3022</v>
      </c>
      <c r="L2344" s="153" t="s">
        <v>3493</v>
      </c>
      <c r="M2344" s="153" t="s">
        <v>3247</v>
      </c>
      <c r="O2344" s="151">
        <v>3592</v>
      </c>
      <c r="P2344" s="152">
        <v>42</v>
      </c>
      <c r="Q2344" s="152">
        <v>-121</v>
      </c>
      <c r="R2344" s="152" t="s">
        <v>2949</v>
      </c>
      <c r="S2344" s="152" t="s">
        <v>2716</v>
      </c>
      <c r="T2344" s="152">
        <v>47.4</v>
      </c>
      <c r="U2344" s="152">
        <v>0.85</v>
      </c>
      <c r="V2344" s="152">
        <v>18.61</v>
      </c>
      <c r="X2344" s="152">
        <v>6.53</v>
      </c>
      <c r="AA2344" s="152">
        <v>5.0599999999999996</v>
      </c>
      <c r="AB2344" s="152">
        <v>0.08</v>
      </c>
      <c r="AC2344" s="152">
        <v>10.08</v>
      </c>
      <c r="AD2344" s="152">
        <v>3.9</v>
      </c>
      <c r="AE2344" s="152">
        <v>0.74</v>
      </c>
      <c r="AF2344" s="152">
        <v>0.28999999999999998</v>
      </c>
      <c r="AJ2344" s="152">
        <v>2.2000000000000002</v>
      </c>
      <c r="AK2344" s="156">
        <f t="shared" si="36"/>
        <v>3.1800000000000002E-2</v>
      </c>
      <c r="AL2344" s="151">
        <v>318</v>
      </c>
      <c r="AN2344" s="151">
        <v>2400</v>
      </c>
      <c r="AO2344" s="151">
        <v>2600</v>
      </c>
      <c r="DO2344" s="154">
        <v>87.3</v>
      </c>
    </row>
    <row r="2345" spans="1:215">
      <c r="A2345" s="151">
        <v>8797</v>
      </c>
      <c r="B2345" s="152" t="s">
        <v>2859</v>
      </c>
      <c r="C2345" s="152" t="s">
        <v>3490</v>
      </c>
      <c r="D2345" s="152" t="s">
        <v>3491</v>
      </c>
      <c r="E2345" s="152" t="s">
        <v>3492</v>
      </c>
      <c r="F2345" s="152" t="s">
        <v>10791</v>
      </c>
      <c r="H2345" s="151">
        <v>323080</v>
      </c>
      <c r="K2345" s="152" t="s">
        <v>3022</v>
      </c>
      <c r="L2345" s="153" t="s">
        <v>3493</v>
      </c>
      <c r="M2345" s="153" t="s">
        <v>3168</v>
      </c>
      <c r="O2345" s="151">
        <v>3592</v>
      </c>
      <c r="P2345" s="152">
        <v>42</v>
      </c>
      <c r="Q2345" s="152">
        <v>-121</v>
      </c>
      <c r="R2345" s="152" t="s">
        <v>2949</v>
      </c>
      <c r="S2345" s="152" t="s">
        <v>2716</v>
      </c>
      <c r="T2345" s="152">
        <v>49.45</v>
      </c>
      <c r="U2345" s="152">
        <v>0.81</v>
      </c>
      <c r="V2345" s="152">
        <v>18.690000000000001</v>
      </c>
      <c r="X2345" s="152">
        <v>7.62</v>
      </c>
      <c r="AA2345" s="152">
        <v>4.8099999999999996</v>
      </c>
      <c r="AB2345" s="152">
        <v>0.12</v>
      </c>
      <c r="AC2345" s="152">
        <v>8.7100000000000009</v>
      </c>
      <c r="AD2345" s="152">
        <v>3.84</v>
      </c>
      <c r="AE2345" s="152">
        <v>0.79</v>
      </c>
      <c r="AF2345" s="152">
        <v>0.27</v>
      </c>
      <c r="AJ2345" s="152">
        <v>1.41</v>
      </c>
      <c r="AK2345" s="156">
        <f t="shared" si="36"/>
        <v>1.3899999999999999E-2</v>
      </c>
      <c r="AL2345" s="151">
        <v>139</v>
      </c>
      <c r="AN2345" s="151">
        <v>1600</v>
      </c>
      <c r="AO2345" s="151">
        <v>2100</v>
      </c>
      <c r="AQ2345" s="152">
        <v>4.51</v>
      </c>
      <c r="AS2345" s="152">
        <v>2.1800000000000002</v>
      </c>
      <c r="AW2345" s="152">
        <v>20.18</v>
      </c>
      <c r="AY2345" s="151">
        <v>167.71</v>
      </c>
      <c r="BG2345" s="152">
        <v>10.24</v>
      </c>
      <c r="BH2345" s="152">
        <v>1038.98</v>
      </c>
      <c r="BI2345" s="152">
        <v>9.42</v>
      </c>
      <c r="BJ2345" s="152">
        <v>79.069999999999993</v>
      </c>
      <c r="BK2345" s="152">
        <v>6.63</v>
      </c>
      <c r="BO2345" s="152">
        <v>262.63</v>
      </c>
      <c r="BP2345" s="152">
        <v>13.53</v>
      </c>
      <c r="BQ2345" s="152">
        <v>32.29</v>
      </c>
      <c r="BR2345" s="152">
        <v>4.09</v>
      </c>
      <c r="BS2345" s="152">
        <v>17</v>
      </c>
      <c r="BT2345" s="152">
        <v>3.1</v>
      </c>
      <c r="BU2345" s="152">
        <v>1.0900000000000001</v>
      </c>
      <c r="BV2345" s="152">
        <v>2.87</v>
      </c>
      <c r="BX2345" s="152">
        <v>1.54</v>
      </c>
      <c r="BZ2345" s="152">
        <v>0.64</v>
      </c>
      <c r="CB2345" s="152">
        <v>0.71</v>
      </c>
      <c r="CD2345" s="152">
        <v>1.69</v>
      </c>
      <c r="CE2345" s="152">
        <v>0.27</v>
      </c>
      <c r="CH2345" s="152">
        <v>4.1500000000000004</v>
      </c>
      <c r="CJ2345" s="152">
        <v>1.46</v>
      </c>
      <c r="CK2345" s="152">
        <v>0.38</v>
      </c>
      <c r="DO2345" s="154">
        <v>82.6</v>
      </c>
    </row>
    <row r="2346" spans="1:215">
      <c r="A2346" s="151">
        <v>8802</v>
      </c>
      <c r="B2346" s="152" t="s">
        <v>2859</v>
      </c>
      <c r="C2346" s="152" t="s">
        <v>3490</v>
      </c>
      <c r="D2346" s="152" t="s">
        <v>3491</v>
      </c>
      <c r="E2346" s="152" t="s">
        <v>3492</v>
      </c>
      <c r="F2346" s="152" t="s">
        <v>10792</v>
      </c>
      <c r="H2346" s="151">
        <v>323080</v>
      </c>
      <c r="K2346" s="152" t="s">
        <v>3022</v>
      </c>
      <c r="L2346" s="153" t="s">
        <v>3493</v>
      </c>
      <c r="M2346" s="153" t="s">
        <v>3629</v>
      </c>
      <c r="O2346" s="151">
        <v>3592</v>
      </c>
      <c r="P2346" s="152">
        <v>42</v>
      </c>
      <c r="Q2346" s="152">
        <v>-121</v>
      </c>
      <c r="R2346" s="152" t="s">
        <v>2949</v>
      </c>
      <c r="S2346" s="152" t="s">
        <v>2716</v>
      </c>
      <c r="T2346" s="152">
        <v>49.98</v>
      </c>
      <c r="U2346" s="152">
        <v>0.87</v>
      </c>
      <c r="V2346" s="152">
        <v>19.2</v>
      </c>
      <c r="X2346" s="152">
        <v>8.14</v>
      </c>
      <c r="AA2346" s="152">
        <v>5.13</v>
      </c>
      <c r="AB2346" s="152">
        <v>0.11</v>
      </c>
      <c r="AC2346" s="152">
        <v>8.27</v>
      </c>
      <c r="AD2346" s="152">
        <v>3.92</v>
      </c>
      <c r="AE2346" s="152">
        <v>0.75</v>
      </c>
      <c r="AF2346" s="152">
        <v>0.24</v>
      </c>
      <c r="AJ2346" s="152">
        <v>2.58</v>
      </c>
      <c r="AK2346" s="156">
        <f t="shared" si="36"/>
        <v>2.7199999999999998E-2</v>
      </c>
      <c r="AL2346" s="151">
        <v>272</v>
      </c>
      <c r="AN2346" s="151">
        <v>1600</v>
      </c>
      <c r="AO2346" s="151">
        <v>2300</v>
      </c>
      <c r="AQ2346" s="152">
        <v>6.68</v>
      </c>
      <c r="AS2346" s="152">
        <v>3.22</v>
      </c>
      <c r="AW2346" s="152">
        <v>19.55</v>
      </c>
      <c r="AY2346" s="151">
        <v>153.94999999999999</v>
      </c>
      <c r="BG2346" s="152">
        <v>11.19</v>
      </c>
      <c r="BH2346" s="152">
        <v>1167.23</v>
      </c>
      <c r="BI2346" s="152">
        <v>12.25</v>
      </c>
      <c r="BJ2346" s="152">
        <v>84.94</v>
      </c>
      <c r="BK2346" s="152">
        <v>4.25</v>
      </c>
      <c r="BO2346" s="152">
        <v>256.91000000000003</v>
      </c>
      <c r="BP2346" s="152">
        <v>13.95</v>
      </c>
      <c r="BQ2346" s="152">
        <v>31.52</v>
      </c>
      <c r="BR2346" s="152">
        <v>4.1900000000000004</v>
      </c>
      <c r="BS2346" s="152">
        <v>17.920000000000002</v>
      </c>
      <c r="BT2346" s="152">
        <v>3.42</v>
      </c>
      <c r="BU2346" s="152">
        <v>0.95</v>
      </c>
      <c r="BV2346" s="152">
        <v>2.97</v>
      </c>
      <c r="BX2346" s="152">
        <v>2</v>
      </c>
      <c r="BZ2346" s="152">
        <v>1.39</v>
      </c>
      <c r="CB2346" s="152">
        <v>1.44</v>
      </c>
      <c r="CD2346" s="152">
        <v>2.54</v>
      </c>
      <c r="CE2346" s="152">
        <v>0.18</v>
      </c>
      <c r="CH2346" s="152">
        <v>4.63</v>
      </c>
      <c r="CJ2346" s="152">
        <v>1.82</v>
      </c>
      <c r="CK2346" s="152">
        <v>0.51</v>
      </c>
      <c r="DO2346" s="154">
        <v>82.8</v>
      </c>
    </row>
    <row r="2347" spans="1:215">
      <c r="A2347" s="151">
        <v>8803</v>
      </c>
      <c r="B2347" s="152" t="s">
        <v>2859</v>
      </c>
      <c r="C2347" s="152" t="s">
        <v>3490</v>
      </c>
      <c r="D2347" s="152" t="s">
        <v>3491</v>
      </c>
      <c r="E2347" s="152" t="s">
        <v>3492</v>
      </c>
      <c r="F2347" s="152" t="s">
        <v>10793</v>
      </c>
      <c r="H2347" s="151">
        <v>323080</v>
      </c>
      <c r="K2347" s="152" t="s">
        <v>3022</v>
      </c>
      <c r="L2347" s="153" t="s">
        <v>3618</v>
      </c>
      <c r="M2347" s="153" t="s">
        <v>3111</v>
      </c>
      <c r="O2347" s="151">
        <v>3592</v>
      </c>
      <c r="P2347" s="152">
        <v>42.03</v>
      </c>
      <c r="Q2347" s="152">
        <v>-121.07599999999999</v>
      </c>
      <c r="R2347" s="152" t="s">
        <v>2949</v>
      </c>
      <c r="S2347" s="152" t="s">
        <v>2716</v>
      </c>
      <c r="T2347" s="152">
        <v>49.2</v>
      </c>
      <c r="U2347" s="152">
        <v>1.37</v>
      </c>
      <c r="V2347" s="152">
        <v>18.97</v>
      </c>
      <c r="X2347" s="152">
        <v>8.43</v>
      </c>
      <c r="AA2347" s="152">
        <v>5.17</v>
      </c>
      <c r="AB2347" s="152">
        <v>0.13</v>
      </c>
      <c r="AC2347" s="152">
        <v>9.23</v>
      </c>
      <c r="AD2347" s="152">
        <v>3.99</v>
      </c>
      <c r="AE2347" s="152">
        <v>1.33</v>
      </c>
      <c r="AF2347" s="152">
        <v>0.32</v>
      </c>
      <c r="AJ2347" s="152">
        <v>1.07</v>
      </c>
      <c r="AK2347" s="156">
        <f t="shared" si="36"/>
        <v>7.0000000000000007E-2</v>
      </c>
      <c r="AL2347" s="151">
        <v>700</v>
      </c>
      <c r="AN2347" s="151">
        <v>1500</v>
      </c>
      <c r="AO2347" s="151">
        <v>400</v>
      </c>
      <c r="CV2347" s="152">
        <v>-4.6159999999999997</v>
      </c>
      <c r="DO2347" s="154">
        <v>85</v>
      </c>
      <c r="ED2347" s="152">
        <v>50.38</v>
      </c>
      <c r="EE2347" s="152">
        <v>1.32</v>
      </c>
      <c r="EF2347" s="152">
        <v>16.86</v>
      </c>
      <c r="EH2347" s="152">
        <v>9.39</v>
      </c>
      <c r="EK2347" s="152">
        <v>0.16</v>
      </c>
      <c r="EL2347" s="152">
        <v>8.65</v>
      </c>
      <c r="EM2347" s="152">
        <v>9.24</v>
      </c>
      <c r="EO2347" s="152">
        <v>2.9</v>
      </c>
      <c r="EP2347" s="152">
        <v>0.84</v>
      </c>
      <c r="EQ2347" s="152">
        <v>0.27</v>
      </c>
      <c r="FD2347" s="152">
        <v>30.1</v>
      </c>
      <c r="FP2347" s="152">
        <v>16.03</v>
      </c>
      <c r="FQ2347" s="152">
        <v>459</v>
      </c>
      <c r="FR2347" s="152">
        <v>22.9</v>
      </c>
      <c r="FS2347" s="152">
        <v>114</v>
      </c>
      <c r="FT2347" s="152">
        <v>7.06</v>
      </c>
      <c r="FY2347" s="152">
        <v>337</v>
      </c>
      <c r="FZ2347" s="152">
        <v>14.06</v>
      </c>
      <c r="GA2347" s="152">
        <v>32</v>
      </c>
      <c r="GB2347" s="152">
        <v>4.4400000000000004</v>
      </c>
      <c r="GC2347" s="152">
        <v>19.2</v>
      </c>
      <c r="GD2347" s="152">
        <v>4.58</v>
      </c>
      <c r="GE2347" s="152">
        <v>1.48</v>
      </c>
      <c r="GF2347" s="152">
        <v>4.58</v>
      </c>
      <c r="GH2347" s="152">
        <v>4.46</v>
      </c>
      <c r="GJ2347" s="152">
        <v>2.42</v>
      </c>
      <c r="GL2347" s="152">
        <v>2.12</v>
      </c>
      <c r="GN2347" s="152">
        <v>2.91</v>
      </c>
      <c r="GO2347" s="152">
        <v>0.45</v>
      </c>
      <c r="GS2347" s="152">
        <v>3.44</v>
      </c>
      <c r="GT2347" s="152">
        <v>1.83</v>
      </c>
      <c r="GU2347" s="152">
        <v>0.55000000000000004</v>
      </c>
      <c r="HB2347" s="152">
        <v>38.645600000000002</v>
      </c>
      <c r="HC2347" s="152">
        <v>15.6166</v>
      </c>
      <c r="HD2347" s="152">
        <v>18.9771</v>
      </c>
      <c r="HE2347" s="152">
        <v>0.51283299999999998</v>
      </c>
      <c r="HF2347" s="152">
        <v>0.28303499999999998</v>
      </c>
      <c r="HG2347" s="152">
        <v>0.70398499999999997</v>
      </c>
    </row>
    <row r="2348" spans="1:215">
      <c r="A2348" s="151">
        <v>8804</v>
      </c>
      <c r="B2348" s="152" t="s">
        <v>2859</v>
      </c>
      <c r="C2348" s="152" t="s">
        <v>3490</v>
      </c>
      <c r="D2348" s="152" t="s">
        <v>3491</v>
      </c>
      <c r="E2348" s="152" t="s">
        <v>3492</v>
      </c>
      <c r="F2348" s="152" t="s">
        <v>10794</v>
      </c>
      <c r="H2348" s="151">
        <v>323080</v>
      </c>
      <c r="K2348" s="152" t="s">
        <v>3022</v>
      </c>
      <c r="L2348" s="153" t="s">
        <v>3618</v>
      </c>
      <c r="M2348" s="153" t="s">
        <v>2058</v>
      </c>
      <c r="O2348" s="151">
        <v>3592</v>
      </c>
      <c r="P2348" s="152">
        <v>42.03</v>
      </c>
      <c r="Q2348" s="152">
        <v>-121.07599999999999</v>
      </c>
      <c r="R2348" s="152" t="s">
        <v>2949</v>
      </c>
      <c r="S2348" s="152" t="s">
        <v>2716</v>
      </c>
      <c r="T2348" s="152">
        <v>49.17</v>
      </c>
      <c r="U2348" s="152">
        <v>1.53</v>
      </c>
      <c r="V2348" s="152">
        <v>16.68</v>
      </c>
      <c r="X2348" s="152">
        <v>8.65</v>
      </c>
      <c r="AA2348" s="152">
        <v>4.74</v>
      </c>
      <c r="AB2348" s="152">
        <v>0.14000000000000001</v>
      </c>
      <c r="AC2348" s="152">
        <v>9.66</v>
      </c>
      <c r="AD2348" s="152">
        <v>3.42</v>
      </c>
      <c r="AE2348" s="152">
        <v>1.07</v>
      </c>
      <c r="AF2348" s="152">
        <v>0.33</v>
      </c>
      <c r="AJ2348" s="152">
        <v>2.1</v>
      </c>
      <c r="AK2348" s="156">
        <f t="shared" si="36"/>
        <v>7.8200000000000006E-2</v>
      </c>
      <c r="AL2348" s="151">
        <v>782</v>
      </c>
      <c r="AN2348" s="151">
        <v>2000</v>
      </c>
      <c r="AO2348" s="151">
        <v>500</v>
      </c>
      <c r="AQ2348" s="152">
        <v>10.77</v>
      </c>
      <c r="AS2348" s="152">
        <v>6.17</v>
      </c>
      <c r="AW2348" s="152">
        <v>36.5</v>
      </c>
      <c r="AY2348" s="151">
        <v>262.29000000000002</v>
      </c>
      <c r="BG2348" s="152">
        <v>21.73</v>
      </c>
      <c r="BH2348" s="152">
        <v>456.19</v>
      </c>
      <c r="BI2348" s="152">
        <v>18.88</v>
      </c>
      <c r="BJ2348" s="152">
        <v>110.2</v>
      </c>
      <c r="BK2348" s="152">
        <v>6.77</v>
      </c>
      <c r="BO2348" s="152">
        <v>411.64</v>
      </c>
      <c r="BP2348" s="152">
        <v>14.2</v>
      </c>
      <c r="BQ2348" s="152">
        <v>35.99</v>
      </c>
      <c r="BR2348" s="152">
        <v>4.45</v>
      </c>
      <c r="BS2348" s="152">
        <v>20.63</v>
      </c>
      <c r="BT2348" s="152">
        <v>4.2300000000000004</v>
      </c>
      <c r="BU2348" s="152">
        <v>1.4</v>
      </c>
      <c r="BV2348" s="152">
        <v>3.97</v>
      </c>
      <c r="BX2348" s="152">
        <v>3.53</v>
      </c>
      <c r="BZ2348" s="152">
        <v>2.12</v>
      </c>
      <c r="CB2348" s="152">
        <v>2</v>
      </c>
      <c r="CD2348" s="152">
        <v>2.69</v>
      </c>
      <c r="CE2348" s="152">
        <v>0.38</v>
      </c>
      <c r="CH2348" s="152">
        <v>4.1100000000000003</v>
      </c>
      <c r="CJ2348" s="152">
        <v>1.77</v>
      </c>
      <c r="CK2348" s="152">
        <v>0.61</v>
      </c>
      <c r="DC2348" s="152">
        <v>39.19</v>
      </c>
      <c r="DE2348" s="152">
        <v>0.03</v>
      </c>
      <c r="DF2348" s="152">
        <v>14.65</v>
      </c>
      <c r="DG2348" s="152">
        <v>45.58</v>
      </c>
      <c r="DH2348" s="152">
        <v>0.22</v>
      </c>
      <c r="DM2348" s="152">
        <v>0.17299999999999999</v>
      </c>
      <c r="DO2348" s="154">
        <v>84.4</v>
      </c>
      <c r="ED2348" s="152">
        <v>50.38</v>
      </c>
      <c r="EE2348" s="152">
        <v>1.32</v>
      </c>
      <c r="EF2348" s="152">
        <v>16.86</v>
      </c>
      <c r="EH2348" s="152">
        <v>9.39</v>
      </c>
      <c r="EK2348" s="152">
        <v>0.16</v>
      </c>
      <c r="EL2348" s="152">
        <v>8.65</v>
      </c>
      <c r="EM2348" s="152">
        <v>9.24</v>
      </c>
      <c r="EO2348" s="152">
        <v>2.9</v>
      </c>
      <c r="EP2348" s="152">
        <v>0.84</v>
      </c>
      <c r="EQ2348" s="152">
        <v>0.27</v>
      </c>
      <c r="FD2348" s="152">
        <v>30.1</v>
      </c>
      <c r="FP2348" s="152">
        <v>16.03</v>
      </c>
      <c r="FQ2348" s="152">
        <v>459</v>
      </c>
      <c r="FR2348" s="152">
        <v>22.9</v>
      </c>
      <c r="FS2348" s="152">
        <v>114</v>
      </c>
      <c r="FT2348" s="152">
        <v>7.06</v>
      </c>
      <c r="FY2348" s="152">
        <v>337</v>
      </c>
      <c r="FZ2348" s="152">
        <v>14.06</v>
      </c>
      <c r="GA2348" s="152">
        <v>32</v>
      </c>
      <c r="GB2348" s="152">
        <v>4.4400000000000004</v>
      </c>
      <c r="GC2348" s="152">
        <v>19.2</v>
      </c>
      <c r="GD2348" s="152">
        <v>4.58</v>
      </c>
      <c r="GE2348" s="152">
        <v>1.48</v>
      </c>
      <c r="GF2348" s="152">
        <v>4.58</v>
      </c>
      <c r="GH2348" s="152">
        <v>4.46</v>
      </c>
      <c r="GJ2348" s="152">
        <v>2.42</v>
      </c>
      <c r="GL2348" s="152">
        <v>2.12</v>
      </c>
      <c r="GN2348" s="152">
        <v>2.91</v>
      </c>
      <c r="GO2348" s="152">
        <v>0.45</v>
      </c>
      <c r="GS2348" s="152">
        <v>3.44</v>
      </c>
      <c r="GT2348" s="152">
        <v>1.83</v>
      </c>
      <c r="GU2348" s="152">
        <v>0.55000000000000004</v>
      </c>
      <c r="HB2348" s="152">
        <v>38.645600000000002</v>
      </c>
      <c r="HC2348" s="152">
        <v>15.6166</v>
      </c>
      <c r="HD2348" s="152">
        <v>18.9771</v>
      </c>
      <c r="HE2348" s="152">
        <v>0.51283299999999998</v>
      </c>
      <c r="HF2348" s="152">
        <v>0.28303499999999998</v>
      </c>
      <c r="HG2348" s="152">
        <v>0.70398499999999997</v>
      </c>
    </row>
    <row r="2349" spans="1:215">
      <c r="A2349" s="151">
        <v>8805</v>
      </c>
      <c r="B2349" s="152" t="s">
        <v>2859</v>
      </c>
      <c r="C2349" s="152" t="s">
        <v>3490</v>
      </c>
      <c r="D2349" s="152" t="s">
        <v>3491</v>
      </c>
      <c r="E2349" s="152" t="s">
        <v>3492</v>
      </c>
      <c r="F2349" s="152" t="s">
        <v>10795</v>
      </c>
      <c r="H2349" s="151">
        <v>323080</v>
      </c>
      <c r="K2349" s="152" t="s">
        <v>3022</v>
      </c>
      <c r="L2349" s="153" t="s">
        <v>3618</v>
      </c>
      <c r="M2349" s="153" t="s">
        <v>3385</v>
      </c>
      <c r="O2349" s="151">
        <v>3592</v>
      </c>
      <c r="P2349" s="152">
        <v>42.03</v>
      </c>
      <c r="Q2349" s="152">
        <v>-121.07599999999999</v>
      </c>
      <c r="R2349" s="152" t="s">
        <v>2949</v>
      </c>
      <c r="S2349" s="152" t="s">
        <v>2716</v>
      </c>
      <c r="T2349" s="152">
        <v>48.76</v>
      </c>
      <c r="U2349" s="152">
        <v>1.4</v>
      </c>
      <c r="V2349" s="152">
        <v>16.78</v>
      </c>
      <c r="X2349" s="152">
        <v>8.41</v>
      </c>
      <c r="AA2349" s="152">
        <v>5.95</v>
      </c>
      <c r="AB2349" s="152">
        <v>0.13</v>
      </c>
      <c r="AC2349" s="152">
        <v>9.89</v>
      </c>
      <c r="AD2349" s="152">
        <v>3.41</v>
      </c>
      <c r="AE2349" s="152">
        <v>1.04</v>
      </c>
      <c r="AF2349" s="152">
        <v>0.3</v>
      </c>
      <c r="AJ2349" s="152">
        <v>1.88</v>
      </c>
      <c r="AK2349" s="156">
        <f t="shared" si="36"/>
        <v>6.1400000000000003E-2</v>
      </c>
      <c r="AL2349" s="151">
        <v>614</v>
      </c>
      <c r="AN2349" s="151">
        <v>1700</v>
      </c>
      <c r="AO2349" s="151">
        <v>500</v>
      </c>
      <c r="AQ2349" s="152">
        <v>10.130000000000001</v>
      </c>
      <c r="AS2349" s="152">
        <v>16.190000000000001</v>
      </c>
      <c r="AW2349" s="152">
        <v>30.06</v>
      </c>
      <c r="AY2349" s="151">
        <v>229.99</v>
      </c>
      <c r="BG2349" s="152">
        <v>18.91</v>
      </c>
      <c r="BH2349" s="152">
        <v>457.11</v>
      </c>
      <c r="BI2349" s="152">
        <v>18.690000000000001</v>
      </c>
      <c r="BJ2349" s="152">
        <v>107.22</v>
      </c>
      <c r="BK2349" s="152">
        <v>6.77</v>
      </c>
      <c r="BO2349" s="152">
        <v>359.09</v>
      </c>
      <c r="BP2349" s="152">
        <v>13.56</v>
      </c>
      <c r="BQ2349" s="152">
        <v>32.43</v>
      </c>
      <c r="BR2349" s="152">
        <v>4.2300000000000004</v>
      </c>
      <c r="BS2349" s="152">
        <v>18.7</v>
      </c>
      <c r="BT2349" s="152">
        <v>4.3499999999999996</v>
      </c>
      <c r="BU2349" s="152">
        <v>1.31</v>
      </c>
      <c r="BV2349" s="152">
        <v>3.92</v>
      </c>
      <c r="BX2349" s="152">
        <v>3.6</v>
      </c>
      <c r="BZ2349" s="152">
        <v>1.91</v>
      </c>
      <c r="CB2349" s="152">
        <v>1.67</v>
      </c>
      <c r="CD2349" s="152">
        <v>2.56</v>
      </c>
      <c r="CE2349" s="152">
        <v>0.38</v>
      </c>
      <c r="CH2349" s="152">
        <v>3.85</v>
      </c>
      <c r="CJ2349" s="152">
        <v>1.61</v>
      </c>
      <c r="CK2349" s="152">
        <v>0.54</v>
      </c>
      <c r="DC2349" s="152">
        <v>39.270000000000003</v>
      </c>
      <c r="DE2349" s="152">
        <v>0.03</v>
      </c>
      <c r="DF2349" s="152">
        <v>14.33</v>
      </c>
      <c r="DG2349" s="152">
        <v>45.03</v>
      </c>
      <c r="DH2349" s="152">
        <v>0.2</v>
      </c>
      <c r="DM2349" s="152">
        <v>0.156</v>
      </c>
      <c r="DO2349" s="154">
        <v>84.8</v>
      </c>
      <c r="ED2349" s="152">
        <v>50.38</v>
      </c>
      <c r="EE2349" s="152">
        <v>1.32</v>
      </c>
      <c r="EF2349" s="152">
        <v>16.86</v>
      </c>
      <c r="EH2349" s="152">
        <v>9.39</v>
      </c>
      <c r="EK2349" s="152">
        <v>0.16</v>
      </c>
      <c r="EL2349" s="152">
        <v>8.65</v>
      </c>
      <c r="EM2349" s="152">
        <v>9.24</v>
      </c>
      <c r="EO2349" s="152">
        <v>2.9</v>
      </c>
      <c r="EP2349" s="152">
        <v>0.84</v>
      </c>
      <c r="EQ2349" s="152">
        <v>0.27</v>
      </c>
      <c r="FD2349" s="152">
        <v>30.1</v>
      </c>
      <c r="FP2349" s="152">
        <v>16.03</v>
      </c>
      <c r="FQ2349" s="152">
        <v>459</v>
      </c>
      <c r="FR2349" s="152">
        <v>22.9</v>
      </c>
      <c r="FS2349" s="152">
        <v>114</v>
      </c>
      <c r="FT2349" s="152">
        <v>7.06</v>
      </c>
      <c r="FY2349" s="152">
        <v>337</v>
      </c>
      <c r="FZ2349" s="152">
        <v>14.06</v>
      </c>
      <c r="GA2349" s="152">
        <v>32</v>
      </c>
      <c r="GB2349" s="152">
        <v>4.4400000000000004</v>
      </c>
      <c r="GC2349" s="152">
        <v>19.2</v>
      </c>
      <c r="GD2349" s="152">
        <v>4.58</v>
      </c>
      <c r="GE2349" s="152">
        <v>1.48</v>
      </c>
      <c r="GF2349" s="152">
        <v>4.58</v>
      </c>
      <c r="GH2349" s="152">
        <v>4.46</v>
      </c>
      <c r="GJ2349" s="152">
        <v>2.42</v>
      </c>
      <c r="GL2349" s="152">
        <v>2.12</v>
      </c>
      <c r="GN2349" s="152">
        <v>2.91</v>
      </c>
      <c r="GO2349" s="152">
        <v>0.45</v>
      </c>
      <c r="GS2349" s="152">
        <v>3.44</v>
      </c>
      <c r="GT2349" s="152">
        <v>1.83</v>
      </c>
      <c r="GU2349" s="152">
        <v>0.55000000000000004</v>
      </c>
      <c r="HB2349" s="152">
        <v>38.645600000000002</v>
      </c>
      <c r="HC2349" s="152">
        <v>15.6166</v>
      </c>
      <c r="HD2349" s="152">
        <v>18.9771</v>
      </c>
      <c r="HE2349" s="152">
        <v>0.51283299999999998</v>
      </c>
      <c r="HF2349" s="152">
        <v>0.28303499999999998</v>
      </c>
      <c r="HG2349" s="152">
        <v>0.70398499999999997</v>
      </c>
    </row>
    <row r="2350" spans="1:215">
      <c r="A2350" s="151">
        <v>8806</v>
      </c>
      <c r="B2350" s="152" t="s">
        <v>2859</v>
      </c>
      <c r="C2350" s="152" t="s">
        <v>3490</v>
      </c>
      <c r="D2350" s="152" t="s">
        <v>3491</v>
      </c>
      <c r="E2350" s="152" t="s">
        <v>3492</v>
      </c>
      <c r="F2350" s="152" t="s">
        <v>10796</v>
      </c>
      <c r="H2350" s="151">
        <v>323080</v>
      </c>
      <c r="K2350" s="152" t="s">
        <v>3022</v>
      </c>
      <c r="L2350" s="153" t="s">
        <v>3618</v>
      </c>
      <c r="M2350" s="153" t="s">
        <v>2059</v>
      </c>
      <c r="O2350" s="151">
        <v>3592</v>
      </c>
      <c r="P2350" s="152">
        <v>42.03</v>
      </c>
      <c r="Q2350" s="152">
        <v>-121.07599999999999</v>
      </c>
      <c r="R2350" s="152" t="s">
        <v>2949</v>
      </c>
      <c r="S2350" s="152" t="s">
        <v>2716</v>
      </c>
      <c r="T2350" s="152">
        <v>48.9</v>
      </c>
      <c r="U2350" s="152">
        <v>1.37</v>
      </c>
      <c r="V2350" s="152">
        <v>17.87</v>
      </c>
      <c r="X2350" s="152">
        <v>8.61</v>
      </c>
      <c r="AA2350" s="152">
        <v>6.11</v>
      </c>
      <c r="AB2350" s="152">
        <v>0.14000000000000001</v>
      </c>
      <c r="AC2350" s="152">
        <v>9.66</v>
      </c>
      <c r="AD2350" s="152">
        <v>3.45</v>
      </c>
      <c r="AE2350" s="152">
        <v>1.07</v>
      </c>
      <c r="AF2350" s="152">
        <v>0.33</v>
      </c>
      <c r="AJ2350" s="152">
        <v>0.72</v>
      </c>
      <c r="AK2350" s="156">
        <f t="shared" si="36"/>
        <v>6.5799999999999997E-2</v>
      </c>
      <c r="AL2350" s="151">
        <v>658</v>
      </c>
      <c r="AN2350" s="151">
        <v>1900</v>
      </c>
      <c r="AO2350" s="151">
        <v>500</v>
      </c>
      <c r="DC2350" s="152">
        <v>39.39</v>
      </c>
      <c r="DE2350" s="152">
        <v>0.03</v>
      </c>
      <c r="DF2350" s="152">
        <v>14.77</v>
      </c>
      <c r="DG2350" s="152">
        <v>44.89</v>
      </c>
      <c r="DH2350" s="152">
        <v>0.21</v>
      </c>
      <c r="DM2350" s="152">
        <v>0.17699999999999999</v>
      </c>
      <c r="DO2350" s="154">
        <v>84.4</v>
      </c>
      <c r="ED2350" s="152">
        <v>50.38</v>
      </c>
      <c r="EE2350" s="152">
        <v>1.32</v>
      </c>
      <c r="EF2350" s="152">
        <v>16.86</v>
      </c>
      <c r="EH2350" s="152">
        <v>9.39</v>
      </c>
      <c r="EK2350" s="152">
        <v>0.16</v>
      </c>
      <c r="EL2350" s="152">
        <v>8.65</v>
      </c>
      <c r="EM2350" s="152">
        <v>9.24</v>
      </c>
      <c r="EO2350" s="152">
        <v>2.9</v>
      </c>
      <c r="EP2350" s="152">
        <v>0.84</v>
      </c>
      <c r="EQ2350" s="152">
        <v>0.27</v>
      </c>
      <c r="FD2350" s="152">
        <v>30.1</v>
      </c>
      <c r="FP2350" s="152">
        <v>16.03</v>
      </c>
      <c r="FQ2350" s="152">
        <v>459</v>
      </c>
      <c r="FR2350" s="152">
        <v>22.9</v>
      </c>
      <c r="FS2350" s="152">
        <v>114</v>
      </c>
      <c r="FT2350" s="152">
        <v>7.06</v>
      </c>
      <c r="FY2350" s="152">
        <v>337</v>
      </c>
      <c r="FZ2350" s="152">
        <v>14.06</v>
      </c>
      <c r="GA2350" s="152">
        <v>32</v>
      </c>
      <c r="GB2350" s="152">
        <v>4.4400000000000004</v>
      </c>
      <c r="GC2350" s="152">
        <v>19.2</v>
      </c>
      <c r="GD2350" s="152">
        <v>4.58</v>
      </c>
      <c r="GE2350" s="152">
        <v>1.48</v>
      </c>
      <c r="GF2350" s="152">
        <v>4.58</v>
      </c>
      <c r="GH2350" s="152">
        <v>4.46</v>
      </c>
      <c r="GJ2350" s="152">
        <v>2.42</v>
      </c>
      <c r="GL2350" s="152">
        <v>2.12</v>
      </c>
      <c r="GN2350" s="152">
        <v>2.91</v>
      </c>
      <c r="GO2350" s="152">
        <v>0.45</v>
      </c>
      <c r="GS2350" s="152">
        <v>3.44</v>
      </c>
      <c r="GT2350" s="152">
        <v>1.83</v>
      </c>
      <c r="GU2350" s="152">
        <v>0.55000000000000004</v>
      </c>
      <c r="HB2350" s="152">
        <v>38.645600000000002</v>
      </c>
      <c r="HC2350" s="152">
        <v>15.6166</v>
      </c>
      <c r="HD2350" s="152">
        <v>18.9771</v>
      </c>
      <c r="HE2350" s="152">
        <v>0.51283299999999998</v>
      </c>
      <c r="HF2350" s="152">
        <v>0.28303499999999998</v>
      </c>
      <c r="HG2350" s="152">
        <v>0.70398499999999997</v>
      </c>
    </row>
    <row r="2351" spans="1:215">
      <c r="A2351" s="151">
        <v>8808</v>
      </c>
      <c r="B2351" s="152" t="s">
        <v>2859</v>
      </c>
      <c r="C2351" s="152" t="s">
        <v>3490</v>
      </c>
      <c r="D2351" s="152" t="s">
        <v>3491</v>
      </c>
      <c r="E2351" s="152" t="s">
        <v>3492</v>
      </c>
      <c r="F2351" s="152" t="s">
        <v>10797</v>
      </c>
      <c r="H2351" s="151">
        <v>323080</v>
      </c>
      <c r="K2351" s="152" t="s">
        <v>3022</v>
      </c>
      <c r="L2351" s="153" t="s">
        <v>3618</v>
      </c>
      <c r="M2351" s="153" t="s">
        <v>3137</v>
      </c>
      <c r="O2351" s="151">
        <v>3592</v>
      </c>
      <c r="P2351" s="152">
        <v>42.03</v>
      </c>
      <c r="Q2351" s="152">
        <v>-121.07599999999999</v>
      </c>
      <c r="R2351" s="152" t="s">
        <v>2949</v>
      </c>
      <c r="S2351" s="152" t="s">
        <v>2716</v>
      </c>
      <c r="T2351" s="152">
        <v>48.68</v>
      </c>
      <c r="U2351" s="152">
        <v>1.47</v>
      </c>
      <c r="V2351" s="152">
        <v>17.16</v>
      </c>
      <c r="X2351" s="152">
        <v>9.14</v>
      </c>
      <c r="AA2351" s="152">
        <v>5.6</v>
      </c>
      <c r="AB2351" s="152">
        <v>0.14000000000000001</v>
      </c>
      <c r="AC2351" s="152">
        <v>9.99</v>
      </c>
      <c r="AD2351" s="152">
        <v>3.82</v>
      </c>
      <c r="AE2351" s="152">
        <v>1.1499999999999999</v>
      </c>
      <c r="AF2351" s="152">
        <v>0.35</v>
      </c>
      <c r="AJ2351" s="152">
        <v>0.64</v>
      </c>
      <c r="AK2351" s="156">
        <f t="shared" si="36"/>
        <v>2.9100000000000001E-2</v>
      </c>
      <c r="AL2351" s="151">
        <v>291</v>
      </c>
      <c r="AN2351" s="151">
        <v>1700</v>
      </c>
      <c r="AO2351" s="151">
        <v>500</v>
      </c>
      <c r="DC2351" s="152">
        <v>39.659999999999997</v>
      </c>
      <c r="DE2351" s="152">
        <v>0.03</v>
      </c>
      <c r="DF2351" s="152">
        <v>15.38</v>
      </c>
      <c r="DG2351" s="152">
        <v>45.36</v>
      </c>
      <c r="DH2351" s="152">
        <v>0.22</v>
      </c>
      <c r="DM2351" s="152">
        <v>0.187</v>
      </c>
      <c r="DO2351" s="154">
        <v>84.2</v>
      </c>
      <c r="ED2351" s="152">
        <v>50.38</v>
      </c>
      <c r="EE2351" s="152">
        <v>1.32</v>
      </c>
      <c r="EF2351" s="152">
        <v>16.86</v>
      </c>
      <c r="EH2351" s="152">
        <v>9.39</v>
      </c>
      <c r="EK2351" s="152">
        <v>0.16</v>
      </c>
      <c r="EL2351" s="152">
        <v>8.65</v>
      </c>
      <c r="EM2351" s="152">
        <v>9.24</v>
      </c>
      <c r="EO2351" s="152">
        <v>2.9</v>
      </c>
      <c r="EP2351" s="152">
        <v>0.84</v>
      </c>
      <c r="EQ2351" s="152">
        <v>0.27</v>
      </c>
      <c r="FD2351" s="152">
        <v>30.1</v>
      </c>
      <c r="FP2351" s="152">
        <v>16.03</v>
      </c>
      <c r="FQ2351" s="152">
        <v>459</v>
      </c>
      <c r="FR2351" s="152">
        <v>22.9</v>
      </c>
      <c r="FS2351" s="152">
        <v>114</v>
      </c>
      <c r="FT2351" s="152">
        <v>7.06</v>
      </c>
      <c r="FY2351" s="152">
        <v>337</v>
      </c>
      <c r="FZ2351" s="152">
        <v>14.06</v>
      </c>
      <c r="GA2351" s="152">
        <v>32</v>
      </c>
      <c r="GB2351" s="152">
        <v>4.4400000000000004</v>
      </c>
      <c r="GC2351" s="152">
        <v>19.2</v>
      </c>
      <c r="GD2351" s="152">
        <v>4.58</v>
      </c>
      <c r="GE2351" s="152">
        <v>1.48</v>
      </c>
      <c r="GF2351" s="152">
        <v>4.58</v>
      </c>
      <c r="GH2351" s="152">
        <v>4.46</v>
      </c>
      <c r="GJ2351" s="152">
        <v>2.42</v>
      </c>
      <c r="GL2351" s="152">
        <v>2.12</v>
      </c>
      <c r="GN2351" s="152">
        <v>2.91</v>
      </c>
      <c r="GO2351" s="152">
        <v>0.45</v>
      </c>
      <c r="GS2351" s="152">
        <v>3.44</v>
      </c>
      <c r="GT2351" s="152">
        <v>1.83</v>
      </c>
      <c r="GU2351" s="152">
        <v>0.55000000000000004</v>
      </c>
      <c r="HB2351" s="152">
        <v>38.645600000000002</v>
      </c>
      <c r="HC2351" s="152">
        <v>15.6166</v>
      </c>
      <c r="HD2351" s="152">
        <v>18.9771</v>
      </c>
      <c r="HE2351" s="152">
        <v>0.51283299999999998</v>
      </c>
      <c r="HF2351" s="152">
        <v>0.28303499999999998</v>
      </c>
      <c r="HG2351" s="152">
        <v>0.70398499999999997</v>
      </c>
    </row>
    <row r="2352" spans="1:215">
      <c r="A2352" s="151">
        <v>8809</v>
      </c>
      <c r="B2352" s="152" t="s">
        <v>2859</v>
      </c>
      <c r="C2352" s="152" t="s">
        <v>3490</v>
      </c>
      <c r="D2352" s="152" t="s">
        <v>3491</v>
      </c>
      <c r="E2352" s="152" t="s">
        <v>3492</v>
      </c>
      <c r="F2352" s="152" t="s">
        <v>10798</v>
      </c>
      <c r="H2352" s="151">
        <v>323080</v>
      </c>
      <c r="K2352" s="152" t="s">
        <v>3022</v>
      </c>
      <c r="L2352" s="153" t="s">
        <v>3618</v>
      </c>
      <c r="M2352" s="153" t="s">
        <v>2033</v>
      </c>
      <c r="O2352" s="151">
        <v>3592</v>
      </c>
      <c r="P2352" s="152">
        <v>42.03</v>
      </c>
      <c r="Q2352" s="152">
        <v>-121.07599999999999</v>
      </c>
      <c r="R2352" s="152" t="s">
        <v>2949</v>
      </c>
      <c r="S2352" s="152" t="s">
        <v>2716</v>
      </c>
      <c r="T2352" s="152">
        <v>54</v>
      </c>
      <c r="U2352" s="152">
        <v>2.52</v>
      </c>
      <c r="V2352" s="152">
        <v>15.11</v>
      </c>
      <c r="X2352" s="152">
        <v>8.2799999999999994</v>
      </c>
      <c r="AA2352" s="152">
        <v>4.9400000000000004</v>
      </c>
      <c r="AB2352" s="152">
        <v>0.14000000000000001</v>
      </c>
      <c r="AC2352" s="152">
        <v>8.51</v>
      </c>
      <c r="AD2352" s="152">
        <v>3.1</v>
      </c>
      <c r="AE2352" s="152">
        <v>1.77</v>
      </c>
      <c r="AF2352" s="152">
        <v>0.54</v>
      </c>
      <c r="AJ2352" s="152">
        <v>0.61</v>
      </c>
      <c r="AK2352" s="156">
        <f t="shared" si="36"/>
        <v>4.2999999999999997E-2</v>
      </c>
      <c r="AL2352" s="151">
        <v>430</v>
      </c>
      <c r="AN2352" s="151">
        <v>100</v>
      </c>
      <c r="AO2352" s="151">
        <v>600</v>
      </c>
      <c r="CV2352" s="152">
        <v>-5.3789999999999996</v>
      </c>
      <c r="DC2352" s="152">
        <v>39.11</v>
      </c>
      <c r="DE2352" s="152">
        <v>0.03</v>
      </c>
      <c r="DF2352" s="152">
        <v>15.41</v>
      </c>
      <c r="DG2352" s="152">
        <v>43.83</v>
      </c>
      <c r="DH2352" s="152">
        <v>0.22</v>
      </c>
      <c r="DM2352" s="152">
        <v>0.187</v>
      </c>
      <c r="DO2352" s="154">
        <v>83.5</v>
      </c>
      <c r="ED2352" s="152">
        <v>50.38</v>
      </c>
      <c r="EE2352" s="152">
        <v>1.32</v>
      </c>
      <c r="EF2352" s="152">
        <v>16.86</v>
      </c>
      <c r="EH2352" s="152">
        <v>9.39</v>
      </c>
      <c r="EK2352" s="152">
        <v>0.16</v>
      </c>
      <c r="EL2352" s="152">
        <v>8.65</v>
      </c>
      <c r="EM2352" s="152">
        <v>9.24</v>
      </c>
      <c r="EO2352" s="152">
        <v>2.9</v>
      </c>
      <c r="EP2352" s="152">
        <v>0.84</v>
      </c>
      <c r="EQ2352" s="152">
        <v>0.27</v>
      </c>
      <c r="FD2352" s="152">
        <v>30.1</v>
      </c>
      <c r="FP2352" s="152">
        <v>16.03</v>
      </c>
      <c r="FQ2352" s="152">
        <v>459</v>
      </c>
      <c r="FR2352" s="152">
        <v>22.9</v>
      </c>
      <c r="FS2352" s="152">
        <v>114</v>
      </c>
      <c r="FT2352" s="152">
        <v>7.06</v>
      </c>
      <c r="FY2352" s="152">
        <v>337</v>
      </c>
      <c r="FZ2352" s="152">
        <v>14.06</v>
      </c>
      <c r="GA2352" s="152">
        <v>32</v>
      </c>
      <c r="GB2352" s="152">
        <v>4.4400000000000004</v>
      </c>
      <c r="GC2352" s="152">
        <v>19.2</v>
      </c>
      <c r="GD2352" s="152">
        <v>4.58</v>
      </c>
      <c r="GE2352" s="152">
        <v>1.48</v>
      </c>
      <c r="GF2352" s="152">
        <v>4.58</v>
      </c>
      <c r="GH2352" s="152">
        <v>4.46</v>
      </c>
      <c r="GJ2352" s="152">
        <v>2.42</v>
      </c>
      <c r="GL2352" s="152">
        <v>2.12</v>
      </c>
      <c r="GN2352" s="152">
        <v>2.91</v>
      </c>
      <c r="GO2352" s="152">
        <v>0.45</v>
      </c>
      <c r="GS2352" s="152">
        <v>3.44</v>
      </c>
      <c r="GT2352" s="152">
        <v>1.83</v>
      </c>
      <c r="GU2352" s="152">
        <v>0.55000000000000004</v>
      </c>
      <c r="HB2352" s="152">
        <v>38.645600000000002</v>
      </c>
      <c r="HC2352" s="152">
        <v>15.6166</v>
      </c>
      <c r="HD2352" s="152">
        <v>18.9771</v>
      </c>
      <c r="HE2352" s="152">
        <v>0.51283299999999998</v>
      </c>
      <c r="HF2352" s="152">
        <v>0.28303499999999998</v>
      </c>
      <c r="HG2352" s="152">
        <v>0.70398499999999997</v>
      </c>
    </row>
    <row r="2353" spans="1:215">
      <c r="A2353" s="151">
        <v>8810</v>
      </c>
      <c r="B2353" s="152" t="s">
        <v>2859</v>
      </c>
      <c r="C2353" s="152" t="s">
        <v>3490</v>
      </c>
      <c r="D2353" s="152" t="s">
        <v>3491</v>
      </c>
      <c r="E2353" s="152" t="s">
        <v>3492</v>
      </c>
      <c r="F2353" s="152" t="s">
        <v>10799</v>
      </c>
      <c r="H2353" s="151">
        <v>323080</v>
      </c>
      <c r="K2353" s="152" t="s">
        <v>3022</v>
      </c>
      <c r="L2353" s="153" t="s">
        <v>3618</v>
      </c>
      <c r="M2353" s="153" t="s">
        <v>3247</v>
      </c>
      <c r="O2353" s="151">
        <v>3592</v>
      </c>
      <c r="P2353" s="152">
        <v>42.03</v>
      </c>
      <c r="Q2353" s="152">
        <v>-121.07599999999999</v>
      </c>
      <c r="R2353" s="152" t="s">
        <v>2949</v>
      </c>
      <c r="S2353" s="152" t="s">
        <v>2716</v>
      </c>
      <c r="T2353" s="152">
        <v>48.79</v>
      </c>
      <c r="U2353" s="152">
        <v>1.36</v>
      </c>
      <c r="V2353" s="152">
        <v>15.54</v>
      </c>
      <c r="X2353" s="152">
        <v>9.0399999999999991</v>
      </c>
      <c r="AA2353" s="152">
        <v>6.32</v>
      </c>
      <c r="AB2353" s="152">
        <v>0.14000000000000001</v>
      </c>
      <c r="AC2353" s="152">
        <v>9.66</v>
      </c>
      <c r="AD2353" s="152">
        <v>3.28</v>
      </c>
      <c r="AE2353" s="152">
        <v>0.98</v>
      </c>
      <c r="AF2353" s="152">
        <v>0.3</v>
      </c>
      <c r="AJ2353" s="152">
        <v>2.62</v>
      </c>
      <c r="AK2353" s="156">
        <f t="shared" si="36"/>
        <v>4.1099999999999998E-2</v>
      </c>
      <c r="AL2353" s="151">
        <v>411</v>
      </c>
      <c r="AN2353" s="151">
        <v>2000</v>
      </c>
      <c r="AO2353" s="151">
        <v>500</v>
      </c>
      <c r="AQ2353" s="152">
        <v>12.11</v>
      </c>
      <c r="AS2353" s="152">
        <v>114.73</v>
      </c>
      <c r="AW2353" s="152">
        <v>33.44</v>
      </c>
      <c r="AY2353" s="151">
        <v>235.3</v>
      </c>
      <c r="BG2353" s="152">
        <v>26.62</v>
      </c>
      <c r="BH2353" s="152">
        <v>453.51</v>
      </c>
      <c r="BI2353" s="152">
        <v>17.309999999999999</v>
      </c>
      <c r="BJ2353" s="152">
        <v>101.63</v>
      </c>
      <c r="BK2353" s="152">
        <v>7.43</v>
      </c>
      <c r="BO2353" s="152">
        <v>385.7</v>
      </c>
      <c r="BP2353" s="152">
        <v>13.98</v>
      </c>
      <c r="BQ2353" s="152">
        <v>33.25</v>
      </c>
      <c r="BR2353" s="152">
        <v>4.32</v>
      </c>
      <c r="BS2353" s="152">
        <v>20.170000000000002</v>
      </c>
      <c r="BT2353" s="152">
        <v>4.38</v>
      </c>
      <c r="BU2353" s="152">
        <v>1.31</v>
      </c>
      <c r="BV2353" s="152">
        <v>3.88</v>
      </c>
      <c r="BX2353" s="152">
        <v>3.57</v>
      </c>
      <c r="BZ2353" s="152">
        <v>1.85</v>
      </c>
      <c r="CB2353" s="152">
        <v>1.65</v>
      </c>
      <c r="CD2353" s="152">
        <v>2.38</v>
      </c>
      <c r="CE2353" s="152">
        <v>0.34</v>
      </c>
      <c r="CH2353" s="152">
        <v>3.92</v>
      </c>
      <c r="CJ2353" s="152">
        <v>1.73</v>
      </c>
      <c r="CK2353" s="152">
        <v>0.63</v>
      </c>
      <c r="DC2353" s="152">
        <v>39.369999999999997</v>
      </c>
      <c r="DE2353" s="152">
        <v>0.03</v>
      </c>
      <c r="DF2353" s="152">
        <v>15.13</v>
      </c>
      <c r="DG2353" s="152">
        <v>44.4</v>
      </c>
      <c r="DH2353" s="152">
        <v>0.22</v>
      </c>
      <c r="DM2353" s="152">
        <v>0.19</v>
      </c>
      <c r="DO2353" s="154">
        <v>84</v>
      </c>
      <c r="ED2353" s="152">
        <v>50.38</v>
      </c>
      <c r="EE2353" s="152">
        <v>1.32</v>
      </c>
      <c r="EF2353" s="152">
        <v>16.86</v>
      </c>
      <c r="EH2353" s="152">
        <v>9.39</v>
      </c>
      <c r="EK2353" s="152">
        <v>0.16</v>
      </c>
      <c r="EL2353" s="152">
        <v>8.65</v>
      </c>
      <c r="EM2353" s="152">
        <v>9.24</v>
      </c>
      <c r="EO2353" s="152">
        <v>2.9</v>
      </c>
      <c r="EP2353" s="152">
        <v>0.84</v>
      </c>
      <c r="EQ2353" s="152">
        <v>0.27</v>
      </c>
      <c r="FD2353" s="152">
        <v>30.1</v>
      </c>
      <c r="FP2353" s="152">
        <v>16.03</v>
      </c>
      <c r="FQ2353" s="152">
        <v>459</v>
      </c>
      <c r="FR2353" s="152">
        <v>22.9</v>
      </c>
      <c r="FS2353" s="152">
        <v>114</v>
      </c>
      <c r="FT2353" s="152">
        <v>7.06</v>
      </c>
      <c r="FY2353" s="152">
        <v>337</v>
      </c>
      <c r="FZ2353" s="152">
        <v>14.06</v>
      </c>
      <c r="GA2353" s="152">
        <v>32</v>
      </c>
      <c r="GB2353" s="152">
        <v>4.4400000000000004</v>
      </c>
      <c r="GC2353" s="152">
        <v>19.2</v>
      </c>
      <c r="GD2353" s="152">
        <v>4.58</v>
      </c>
      <c r="GE2353" s="152">
        <v>1.48</v>
      </c>
      <c r="GF2353" s="152">
        <v>4.58</v>
      </c>
      <c r="GH2353" s="152">
        <v>4.46</v>
      </c>
      <c r="GJ2353" s="152">
        <v>2.42</v>
      </c>
      <c r="GL2353" s="152">
        <v>2.12</v>
      </c>
      <c r="GN2353" s="152">
        <v>2.91</v>
      </c>
      <c r="GO2353" s="152">
        <v>0.45</v>
      </c>
      <c r="GS2353" s="152">
        <v>3.44</v>
      </c>
      <c r="GT2353" s="152">
        <v>1.83</v>
      </c>
      <c r="GU2353" s="152">
        <v>0.55000000000000004</v>
      </c>
      <c r="HB2353" s="152">
        <v>38.645600000000002</v>
      </c>
      <c r="HC2353" s="152">
        <v>15.6166</v>
      </c>
      <c r="HD2353" s="152">
        <v>18.9771</v>
      </c>
      <c r="HE2353" s="152">
        <v>0.51283299999999998</v>
      </c>
      <c r="HF2353" s="152">
        <v>0.28303499999999998</v>
      </c>
      <c r="HG2353" s="152">
        <v>0.70398499999999997</v>
      </c>
    </row>
    <row r="2354" spans="1:215">
      <c r="A2354" s="151">
        <v>8811</v>
      </c>
      <c r="B2354" s="152" t="s">
        <v>2859</v>
      </c>
      <c r="C2354" s="152" t="s">
        <v>3490</v>
      </c>
      <c r="D2354" s="152" t="s">
        <v>3491</v>
      </c>
      <c r="E2354" s="152" t="s">
        <v>3492</v>
      </c>
      <c r="F2354" s="152" t="s">
        <v>10800</v>
      </c>
      <c r="H2354" s="151">
        <v>323080</v>
      </c>
      <c r="K2354" s="152" t="s">
        <v>3022</v>
      </c>
      <c r="L2354" s="153" t="s">
        <v>3618</v>
      </c>
      <c r="M2354" s="153" t="s">
        <v>3168</v>
      </c>
      <c r="O2354" s="151">
        <v>3592</v>
      </c>
      <c r="P2354" s="152">
        <v>42.03</v>
      </c>
      <c r="Q2354" s="152">
        <v>-121.07599999999999</v>
      </c>
      <c r="R2354" s="152" t="s">
        <v>2949</v>
      </c>
      <c r="S2354" s="152" t="s">
        <v>2716</v>
      </c>
      <c r="T2354" s="152">
        <v>47.88</v>
      </c>
      <c r="U2354" s="152">
        <v>1.36</v>
      </c>
      <c r="V2354" s="152">
        <v>16.760000000000002</v>
      </c>
      <c r="X2354" s="152">
        <v>8.4600000000000009</v>
      </c>
      <c r="AA2354" s="152">
        <v>6.5</v>
      </c>
      <c r="AB2354" s="152">
        <v>0.13</v>
      </c>
      <c r="AC2354" s="152">
        <v>9.34</v>
      </c>
      <c r="AD2354" s="152">
        <v>3.64</v>
      </c>
      <c r="AE2354" s="152">
        <v>1.05</v>
      </c>
      <c r="AF2354" s="152">
        <v>0.28000000000000003</v>
      </c>
      <c r="AJ2354" s="152">
        <v>2.73</v>
      </c>
      <c r="AK2354" s="156">
        <f t="shared" si="36"/>
        <v>6.2600000000000003E-2</v>
      </c>
      <c r="AL2354" s="151">
        <v>626</v>
      </c>
      <c r="AN2354" s="151">
        <v>1900</v>
      </c>
      <c r="AO2354" s="151">
        <v>500</v>
      </c>
      <c r="AQ2354" s="152">
        <v>9.86</v>
      </c>
      <c r="AS2354" s="152">
        <v>4.8600000000000003</v>
      </c>
      <c r="AW2354" s="152">
        <v>29.58</v>
      </c>
      <c r="AY2354" s="151">
        <v>238.74</v>
      </c>
      <c r="BG2354" s="152">
        <v>18.559999999999999</v>
      </c>
      <c r="BH2354" s="152">
        <v>436.54</v>
      </c>
      <c r="BI2354" s="152">
        <v>17.809999999999999</v>
      </c>
      <c r="BJ2354" s="152">
        <v>98.73</v>
      </c>
      <c r="BK2354" s="152">
        <v>6.77</v>
      </c>
      <c r="BO2354" s="152">
        <v>347.07</v>
      </c>
      <c r="BP2354" s="152">
        <v>13.2</v>
      </c>
      <c r="BQ2354" s="152">
        <v>32.71</v>
      </c>
      <c r="BR2354" s="152">
        <v>4.07</v>
      </c>
      <c r="BS2354" s="152">
        <v>18.27</v>
      </c>
      <c r="BT2354" s="152">
        <v>4</v>
      </c>
      <c r="BU2354" s="152">
        <v>1.38</v>
      </c>
      <c r="BV2354" s="152">
        <v>3.73</v>
      </c>
      <c r="BX2354" s="152">
        <v>3.37</v>
      </c>
      <c r="BZ2354" s="152">
        <v>1.94</v>
      </c>
      <c r="CB2354" s="152">
        <v>1.73</v>
      </c>
      <c r="CD2354" s="152">
        <v>2.31</v>
      </c>
      <c r="CE2354" s="152">
        <v>0.28999999999999998</v>
      </c>
      <c r="CH2354" s="152">
        <v>3.79</v>
      </c>
      <c r="CJ2354" s="152">
        <v>1.7</v>
      </c>
      <c r="CK2354" s="152">
        <v>0.61</v>
      </c>
      <c r="CV2354" s="152">
        <v>-4.6920000000000002</v>
      </c>
      <c r="DC2354" s="152">
        <v>38.81</v>
      </c>
      <c r="DE2354" s="152">
        <v>0.03</v>
      </c>
      <c r="DF2354" s="152">
        <v>14.7</v>
      </c>
      <c r="DG2354" s="152">
        <v>45.07</v>
      </c>
      <c r="DH2354" s="152">
        <v>0.22</v>
      </c>
      <c r="DM2354" s="152">
        <v>0.182</v>
      </c>
      <c r="DO2354" s="154">
        <v>84.5</v>
      </c>
      <c r="ED2354" s="152">
        <v>50.38</v>
      </c>
      <c r="EE2354" s="152">
        <v>1.32</v>
      </c>
      <c r="EF2354" s="152">
        <v>16.86</v>
      </c>
      <c r="EH2354" s="152">
        <v>9.39</v>
      </c>
      <c r="EK2354" s="152">
        <v>0.16</v>
      </c>
      <c r="EL2354" s="152">
        <v>8.65</v>
      </c>
      <c r="EM2354" s="152">
        <v>9.24</v>
      </c>
      <c r="EO2354" s="152">
        <v>2.9</v>
      </c>
      <c r="EP2354" s="152">
        <v>0.84</v>
      </c>
      <c r="EQ2354" s="152">
        <v>0.27</v>
      </c>
      <c r="FD2354" s="152">
        <v>30.1</v>
      </c>
      <c r="FP2354" s="152">
        <v>16.03</v>
      </c>
      <c r="FQ2354" s="152">
        <v>459</v>
      </c>
      <c r="FR2354" s="152">
        <v>22.9</v>
      </c>
      <c r="FS2354" s="152">
        <v>114</v>
      </c>
      <c r="FT2354" s="152">
        <v>7.06</v>
      </c>
      <c r="FY2354" s="152">
        <v>337</v>
      </c>
      <c r="FZ2354" s="152">
        <v>14.06</v>
      </c>
      <c r="GA2354" s="152">
        <v>32</v>
      </c>
      <c r="GB2354" s="152">
        <v>4.4400000000000004</v>
      </c>
      <c r="GC2354" s="152">
        <v>19.2</v>
      </c>
      <c r="GD2354" s="152">
        <v>4.58</v>
      </c>
      <c r="GE2354" s="152">
        <v>1.48</v>
      </c>
      <c r="GF2354" s="152">
        <v>4.58</v>
      </c>
      <c r="GH2354" s="152">
        <v>4.46</v>
      </c>
      <c r="GJ2354" s="152">
        <v>2.42</v>
      </c>
      <c r="GL2354" s="152">
        <v>2.12</v>
      </c>
      <c r="GN2354" s="152">
        <v>2.91</v>
      </c>
      <c r="GO2354" s="152">
        <v>0.45</v>
      </c>
      <c r="GS2354" s="152">
        <v>3.44</v>
      </c>
      <c r="GT2354" s="152">
        <v>1.83</v>
      </c>
      <c r="GU2354" s="152">
        <v>0.55000000000000004</v>
      </c>
      <c r="HB2354" s="152">
        <v>38.645600000000002</v>
      </c>
      <c r="HC2354" s="152">
        <v>15.6166</v>
      </c>
      <c r="HD2354" s="152">
        <v>18.9771</v>
      </c>
      <c r="HE2354" s="152">
        <v>0.51283299999999998</v>
      </c>
      <c r="HF2354" s="152">
        <v>0.28303499999999998</v>
      </c>
      <c r="HG2354" s="152">
        <v>0.70398499999999997</v>
      </c>
    </row>
    <row r="2355" spans="1:215">
      <c r="A2355" s="151">
        <v>8812</v>
      </c>
      <c r="B2355" s="152" t="s">
        <v>2859</v>
      </c>
      <c r="C2355" s="152" t="s">
        <v>3490</v>
      </c>
      <c r="D2355" s="152" t="s">
        <v>3491</v>
      </c>
      <c r="E2355" s="152" t="s">
        <v>3492</v>
      </c>
      <c r="F2355" s="152" t="s">
        <v>10801</v>
      </c>
      <c r="H2355" s="151">
        <v>323080</v>
      </c>
      <c r="K2355" s="152" t="s">
        <v>3022</v>
      </c>
      <c r="L2355" s="153" t="s">
        <v>3618</v>
      </c>
      <c r="M2355" s="153" t="s">
        <v>3376</v>
      </c>
      <c r="O2355" s="151">
        <v>3592</v>
      </c>
      <c r="P2355" s="152">
        <v>42.03</v>
      </c>
      <c r="Q2355" s="152">
        <v>-121.07599999999999</v>
      </c>
      <c r="R2355" s="152" t="s">
        <v>2949</v>
      </c>
      <c r="S2355" s="152" t="s">
        <v>2716</v>
      </c>
      <c r="T2355" s="152">
        <v>49.19</v>
      </c>
      <c r="U2355" s="152">
        <v>1.35</v>
      </c>
      <c r="V2355" s="152">
        <v>16.22</v>
      </c>
      <c r="X2355" s="152">
        <v>8.8800000000000008</v>
      </c>
      <c r="AA2355" s="152">
        <v>6.23</v>
      </c>
      <c r="AB2355" s="152">
        <v>0.15</v>
      </c>
      <c r="AC2355" s="152">
        <v>9.86</v>
      </c>
      <c r="AD2355" s="152">
        <v>3.64</v>
      </c>
      <c r="AE2355" s="152">
        <v>0.96</v>
      </c>
      <c r="AF2355" s="152">
        <v>0.27</v>
      </c>
      <c r="AJ2355" s="152">
        <v>1.1499999999999999</v>
      </c>
      <c r="AK2355" s="156">
        <f t="shared" si="36"/>
        <v>4.3099999999999999E-2</v>
      </c>
      <c r="AL2355" s="151">
        <v>431</v>
      </c>
      <c r="AN2355" s="151">
        <v>1700</v>
      </c>
      <c r="AO2355" s="151">
        <v>400</v>
      </c>
      <c r="DC2355" s="152">
        <v>39.53</v>
      </c>
      <c r="DE2355" s="152">
        <v>0.04</v>
      </c>
      <c r="DF2355" s="152">
        <v>13.3</v>
      </c>
      <c r="DG2355" s="152">
        <v>45.45</v>
      </c>
      <c r="DH2355" s="152">
        <v>0.19</v>
      </c>
      <c r="DM2355" s="152">
        <v>0.16400000000000001</v>
      </c>
      <c r="DO2355" s="154">
        <v>85.9</v>
      </c>
      <c r="ED2355" s="152">
        <v>50.38</v>
      </c>
      <c r="EE2355" s="152">
        <v>1.32</v>
      </c>
      <c r="EF2355" s="152">
        <v>16.86</v>
      </c>
      <c r="EH2355" s="152">
        <v>9.39</v>
      </c>
      <c r="EK2355" s="152">
        <v>0.16</v>
      </c>
      <c r="EL2355" s="152">
        <v>8.65</v>
      </c>
      <c r="EM2355" s="152">
        <v>9.24</v>
      </c>
      <c r="EO2355" s="152">
        <v>2.9</v>
      </c>
      <c r="EP2355" s="152">
        <v>0.84</v>
      </c>
      <c r="EQ2355" s="152">
        <v>0.27</v>
      </c>
      <c r="FD2355" s="152">
        <v>30.1</v>
      </c>
      <c r="FP2355" s="152">
        <v>16.03</v>
      </c>
      <c r="FQ2355" s="152">
        <v>459</v>
      </c>
      <c r="FR2355" s="152">
        <v>22.9</v>
      </c>
      <c r="FS2355" s="152">
        <v>114</v>
      </c>
      <c r="FT2355" s="152">
        <v>7.06</v>
      </c>
      <c r="FY2355" s="152">
        <v>337</v>
      </c>
      <c r="FZ2355" s="152">
        <v>14.06</v>
      </c>
      <c r="GA2355" s="152">
        <v>32</v>
      </c>
      <c r="GB2355" s="152">
        <v>4.4400000000000004</v>
      </c>
      <c r="GC2355" s="152">
        <v>19.2</v>
      </c>
      <c r="GD2355" s="152">
        <v>4.58</v>
      </c>
      <c r="GE2355" s="152">
        <v>1.48</v>
      </c>
      <c r="GF2355" s="152">
        <v>4.58</v>
      </c>
      <c r="GH2355" s="152">
        <v>4.46</v>
      </c>
      <c r="GJ2355" s="152">
        <v>2.42</v>
      </c>
      <c r="GL2355" s="152">
        <v>2.12</v>
      </c>
      <c r="GN2355" s="152">
        <v>2.91</v>
      </c>
      <c r="GO2355" s="152">
        <v>0.45</v>
      </c>
      <c r="GS2355" s="152">
        <v>3.44</v>
      </c>
      <c r="GT2355" s="152">
        <v>1.83</v>
      </c>
      <c r="GU2355" s="152">
        <v>0.55000000000000004</v>
      </c>
      <c r="HB2355" s="152">
        <v>38.645600000000002</v>
      </c>
      <c r="HC2355" s="152">
        <v>15.6166</v>
      </c>
      <c r="HD2355" s="152">
        <v>18.9771</v>
      </c>
      <c r="HE2355" s="152">
        <v>0.51283299999999998</v>
      </c>
      <c r="HF2355" s="152">
        <v>0.28303499999999998</v>
      </c>
      <c r="HG2355" s="152">
        <v>0.70398499999999997</v>
      </c>
    </row>
    <row r="2356" spans="1:215">
      <c r="A2356" s="151">
        <v>8814</v>
      </c>
      <c r="B2356" s="152" t="s">
        <v>2859</v>
      </c>
      <c r="C2356" s="152" t="s">
        <v>3490</v>
      </c>
      <c r="D2356" s="152" t="s">
        <v>3491</v>
      </c>
      <c r="E2356" s="152" t="s">
        <v>3492</v>
      </c>
      <c r="F2356" s="152" t="s">
        <v>10802</v>
      </c>
      <c r="H2356" s="151">
        <v>323080</v>
      </c>
      <c r="K2356" s="152" t="s">
        <v>3022</v>
      </c>
      <c r="L2356" s="153" t="s">
        <v>3618</v>
      </c>
      <c r="M2356" s="153" t="s">
        <v>3629</v>
      </c>
      <c r="O2356" s="151">
        <v>3592</v>
      </c>
      <c r="P2356" s="152">
        <v>42.03</v>
      </c>
      <c r="Q2356" s="152">
        <v>-121.07599999999999</v>
      </c>
      <c r="R2356" s="152" t="s">
        <v>2949</v>
      </c>
      <c r="S2356" s="152" t="s">
        <v>2716</v>
      </c>
      <c r="T2356" s="152">
        <v>49.61</v>
      </c>
      <c r="U2356" s="152">
        <v>1.37</v>
      </c>
      <c r="V2356" s="152">
        <v>17.53</v>
      </c>
      <c r="X2356" s="152">
        <v>9.17</v>
      </c>
      <c r="AA2356" s="152">
        <v>6.21</v>
      </c>
      <c r="AB2356" s="152">
        <v>0.14000000000000001</v>
      </c>
      <c r="AC2356" s="152">
        <v>9.7799999999999994</v>
      </c>
      <c r="AD2356" s="152">
        <v>3.61</v>
      </c>
      <c r="AE2356" s="152">
        <v>0.97</v>
      </c>
      <c r="AF2356" s="152">
        <v>0.3</v>
      </c>
      <c r="AJ2356" s="152">
        <v>1.62</v>
      </c>
      <c r="AK2356" s="156">
        <f t="shared" si="36"/>
        <v>5.6899999999999999E-2</v>
      </c>
      <c r="AL2356" s="151">
        <v>569</v>
      </c>
      <c r="AN2356" s="151">
        <v>1800</v>
      </c>
      <c r="AO2356" s="151">
        <v>400</v>
      </c>
      <c r="AQ2356" s="152">
        <v>16.23</v>
      </c>
      <c r="AS2356" s="152">
        <v>11.14</v>
      </c>
      <c r="AW2356" s="152">
        <v>37.74</v>
      </c>
      <c r="AY2356" s="151">
        <v>310.44</v>
      </c>
      <c r="BG2356" s="152">
        <v>25.51</v>
      </c>
      <c r="BH2356" s="152">
        <v>468.89</v>
      </c>
      <c r="BI2356" s="152">
        <v>19.29</v>
      </c>
      <c r="BJ2356" s="152">
        <v>111.74</v>
      </c>
      <c r="BK2356" s="152">
        <v>7.63</v>
      </c>
      <c r="BO2356" s="152">
        <v>425.43</v>
      </c>
      <c r="BP2356" s="152">
        <v>16.37</v>
      </c>
      <c r="BQ2356" s="152">
        <v>43.15</v>
      </c>
      <c r="BR2356" s="152">
        <v>5.15</v>
      </c>
      <c r="BS2356" s="152">
        <v>20.61</v>
      </c>
      <c r="BT2356" s="152">
        <v>4.67</v>
      </c>
      <c r="BU2356" s="152">
        <v>1.45</v>
      </c>
      <c r="BV2356" s="152">
        <v>4.68</v>
      </c>
      <c r="BX2356" s="152">
        <v>4.28</v>
      </c>
      <c r="BZ2356" s="152">
        <v>2.13</v>
      </c>
      <c r="CB2356" s="152">
        <v>2.78</v>
      </c>
      <c r="CD2356" s="152">
        <v>2.59</v>
      </c>
      <c r="CE2356" s="152">
        <v>0.42</v>
      </c>
      <c r="CH2356" s="152">
        <v>5.32</v>
      </c>
      <c r="CJ2356" s="152">
        <v>1.99</v>
      </c>
      <c r="CK2356" s="152">
        <v>0.65</v>
      </c>
      <c r="DC2356" s="152">
        <v>39.299999999999997</v>
      </c>
      <c r="DE2356" s="152">
        <v>0.03</v>
      </c>
      <c r="DF2356" s="152">
        <v>14.8</v>
      </c>
      <c r="DG2356" s="152">
        <v>43.73</v>
      </c>
      <c r="DH2356" s="152">
        <v>0.22</v>
      </c>
      <c r="DM2356" s="152">
        <v>0.18</v>
      </c>
      <c r="DO2356" s="154">
        <v>84.3</v>
      </c>
      <c r="ED2356" s="152">
        <v>50.38</v>
      </c>
      <c r="EE2356" s="152">
        <v>1.32</v>
      </c>
      <c r="EF2356" s="152">
        <v>16.86</v>
      </c>
      <c r="EH2356" s="152">
        <v>9.39</v>
      </c>
      <c r="EK2356" s="152">
        <v>0.16</v>
      </c>
      <c r="EL2356" s="152">
        <v>8.65</v>
      </c>
      <c r="EM2356" s="152">
        <v>9.24</v>
      </c>
      <c r="EO2356" s="152">
        <v>2.9</v>
      </c>
      <c r="EP2356" s="152">
        <v>0.84</v>
      </c>
      <c r="EQ2356" s="152">
        <v>0.27</v>
      </c>
      <c r="FD2356" s="152">
        <v>30.1</v>
      </c>
      <c r="FP2356" s="152">
        <v>16.03</v>
      </c>
      <c r="FQ2356" s="152">
        <v>459</v>
      </c>
      <c r="FR2356" s="152">
        <v>22.9</v>
      </c>
      <c r="FS2356" s="152">
        <v>114</v>
      </c>
      <c r="FT2356" s="152">
        <v>7.06</v>
      </c>
      <c r="FY2356" s="152">
        <v>337</v>
      </c>
      <c r="FZ2356" s="152">
        <v>14.06</v>
      </c>
      <c r="GA2356" s="152">
        <v>32</v>
      </c>
      <c r="GB2356" s="152">
        <v>4.4400000000000004</v>
      </c>
      <c r="GC2356" s="152">
        <v>19.2</v>
      </c>
      <c r="GD2356" s="152">
        <v>4.58</v>
      </c>
      <c r="GE2356" s="152">
        <v>1.48</v>
      </c>
      <c r="GF2356" s="152">
        <v>4.58</v>
      </c>
      <c r="GH2356" s="152">
        <v>4.46</v>
      </c>
      <c r="GJ2356" s="152">
        <v>2.42</v>
      </c>
      <c r="GL2356" s="152">
        <v>2.12</v>
      </c>
      <c r="GN2356" s="152">
        <v>2.91</v>
      </c>
      <c r="GO2356" s="152">
        <v>0.45</v>
      </c>
      <c r="GS2356" s="152">
        <v>3.44</v>
      </c>
      <c r="GT2356" s="152">
        <v>1.83</v>
      </c>
      <c r="GU2356" s="152">
        <v>0.55000000000000004</v>
      </c>
      <c r="HB2356" s="152">
        <v>38.645600000000002</v>
      </c>
      <c r="HC2356" s="152">
        <v>15.6166</v>
      </c>
      <c r="HD2356" s="152">
        <v>18.9771</v>
      </c>
      <c r="HE2356" s="152">
        <v>0.51283299999999998</v>
      </c>
      <c r="HF2356" s="152">
        <v>0.28303499999999998</v>
      </c>
      <c r="HG2356" s="152">
        <v>0.70398499999999997</v>
      </c>
    </row>
    <row r="2357" spans="1:215">
      <c r="A2357" s="151">
        <v>8815</v>
      </c>
      <c r="B2357" s="152" t="s">
        <v>2859</v>
      </c>
      <c r="C2357" s="152" t="s">
        <v>3490</v>
      </c>
      <c r="D2357" s="152" t="s">
        <v>3491</v>
      </c>
      <c r="E2357" s="152" t="s">
        <v>3492</v>
      </c>
      <c r="F2357" s="152" t="s">
        <v>10803</v>
      </c>
      <c r="H2357" s="151">
        <v>323080</v>
      </c>
      <c r="K2357" s="152" t="s">
        <v>3022</v>
      </c>
      <c r="L2357" s="153" t="s">
        <v>3618</v>
      </c>
      <c r="M2357" s="153" t="s">
        <v>2035</v>
      </c>
      <c r="O2357" s="151">
        <v>3592</v>
      </c>
      <c r="P2357" s="152">
        <v>42.03</v>
      </c>
      <c r="Q2357" s="152">
        <v>-121.07599999999999</v>
      </c>
      <c r="R2357" s="152" t="s">
        <v>2949</v>
      </c>
      <c r="S2357" s="152" t="s">
        <v>2716</v>
      </c>
      <c r="T2357" s="152">
        <v>50.96</v>
      </c>
      <c r="U2357" s="152">
        <v>1.5</v>
      </c>
      <c r="V2357" s="152">
        <v>16.32</v>
      </c>
      <c r="X2357" s="152">
        <v>8.5299999999999994</v>
      </c>
      <c r="AA2357" s="152">
        <v>4.47</v>
      </c>
      <c r="AB2357" s="152">
        <v>0.13</v>
      </c>
      <c r="AC2357" s="152">
        <v>9.92</v>
      </c>
      <c r="AD2357" s="152">
        <v>3.54</v>
      </c>
      <c r="AE2357" s="152">
        <v>1.25</v>
      </c>
      <c r="AF2357" s="152">
        <v>0.28999999999999998</v>
      </c>
      <c r="AJ2357" s="152">
        <v>1.1299999999999999</v>
      </c>
      <c r="AK2357" s="156">
        <f t="shared" si="36"/>
        <v>4.82E-2</v>
      </c>
      <c r="AL2357" s="151">
        <v>482</v>
      </c>
      <c r="AN2357" s="151">
        <v>400</v>
      </c>
      <c r="AO2357" s="151">
        <v>400</v>
      </c>
      <c r="DC2357" s="152">
        <v>38.99</v>
      </c>
      <c r="DE2357" s="152">
        <v>0.03</v>
      </c>
      <c r="DF2357" s="152">
        <v>14.85</v>
      </c>
      <c r="DG2357" s="152">
        <v>44.18</v>
      </c>
      <c r="DH2357" s="152">
        <v>0.21</v>
      </c>
      <c r="DM2357" s="152">
        <v>0.17899999999999999</v>
      </c>
      <c r="DO2357" s="154">
        <v>84.2</v>
      </c>
      <c r="ED2357" s="152">
        <v>50.38</v>
      </c>
      <c r="EE2357" s="152">
        <v>1.32</v>
      </c>
      <c r="EF2357" s="152">
        <v>16.86</v>
      </c>
      <c r="EH2357" s="152">
        <v>9.39</v>
      </c>
      <c r="EK2357" s="152">
        <v>0.16</v>
      </c>
      <c r="EL2357" s="152">
        <v>8.65</v>
      </c>
      <c r="EM2357" s="152">
        <v>9.24</v>
      </c>
      <c r="EO2357" s="152">
        <v>2.9</v>
      </c>
      <c r="EP2357" s="152">
        <v>0.84</v>
      </c>
      <c r="EQ2357" s="152">
        <v>0.27</v>
      </c>
      <c r="FD2357" s="152">
        <v>30.1</v>
      </c>
      <c r="FP2357" s="152">
        <v>16.03</v>
      </c>
      <c r="FQ2357" s="152">
        <v>459</v>
      </c>
      <c r="FR2357" s="152">
        <v>22.9</v>
      </c>
      <c r="FS2357" s="152">
        <v>114</v>
      </c>
      <c r="FT2357" s="152">
        <v>7.06</v>
      </c>
      <c r="FY2357" s="152">
        <v>337</v>
      </c>
      <c r="FZ2357" s="152">
        <v>14.06</v>
      </c>
      <c r="GA2357" s="152">
        <v>32</v>
      </c>
      <c r="GB2357" s="152">
        <v>4.4400000000000004</v>
      </c>
      <c r="GC2357" s="152">
        <v>19.2</v>
      </c>
      <c r="GD2357" s="152">
        <v>4.58</v>
      </c>
      <c r="GE2357" s="152">
        <v>1.48</v>
      </c>
      <c r="GF2357" s="152">
        <v>4.58</v>
      </c>
      <c r="GH2357" s="152">
        <v>4.46</v>
      </c>
      <c r="GJ2357" s="152">
        <v>2.42</v>
      </c>
      <c r="GL2357" s="152">
        <v>2.12</v>
      </c>
      <c r="GN2357" s="152">
        <v>2.91</v>
      </c>
      <c r="GO2357" s="152">
        <v>0.45</v>
      </c>
      <c r="GS2357" s="152">
        <v>3.44</v>
      </c>
      <c r="GT2357" s="152">
        <v>1.83</v>
      </c>
      <c r="GU2357" s="152">
        <v>0.55000000000000004</v>
      </c>
      <c r="HB2357" s="152">
        <v>38.645600000000002</v>
      </c>
      <c r="HC2357" s="152">
        <v>15.6166</v>
      </c>
      <c r="HD2357" s="152">
        <v>18.9771</v>
      </c>
      <c r="HE2357" s="152">
        <v>0.51283299999999998</v>
      </c>
      <c r="HF2357" s="152">
        <v>0.28303499999999998</v>
      </c>
      <c r="HG2357" s="152">
        <v>0.70398499999999997</v>
      </c>
    </row>
    <row r="2358" spans="1:215">
      <c r="A2358" s="151">
        <v>8816</v>
      </c>
      <c r="B2358" s="152" t="s">
        <v>2859</v>
      </c>
      <c r="C2358" s="152" t="s">
        <v>3490</v>
      </c>
      <c r="D2358" s="152" t="s">
        <v>3491</v>
      </c>
      <c r="E2358" s="152" t="s">
        <v>3492</v>
      </c>
      <c r="F2358" s="152" t="s">
        <v>10804</v>
      </c>
      <c r="H2358" s="151">
        <v>323080</v>
      </c>
      <c r="K2358" s="152" t="s">
        <v>3022</v>
      </c>
      <c r="L2358" s="153" t="s">
        <v>3618</v>
      </c>
      <c r="M2358" s="153" t="s">
        <v>3619</v>
      </c>
      <c r="O2358" s="151">
        <v>3592</v>
      </c>
      <c r="P2358" s="152">
        <v>42.03</v>
      </c>
      <c r="Q2358" s="152">
        <v>-121.07599999999999</v>
      </c>
      <c r="R2358" s="152" t="s">
        <v>2949</v>
      </c>
      <c r="S2358" s="152" t="s">
        <v>2716</v>
      </c>
      <c r="T2358" s="152">
        <v>47.8</v>
      </c>
      <c r="U2358" s="152">
        <v>1.46</v>
      </c>
      <c r="V2358" s="152">
        <v>18.78</v>
      </c>
      <c r="X2358" s="152">
        <v>9.02</v>
      </c>
      <c r="AA2358" s="152">
        <v>5.39</v>
      </c>
      <c r="AB2358" s="152">
        <v>0.14000000000000001</v>
      </c>
      <c r="AC2358" s="152">
        <v>10.07</v>
      </c>
      <c r="AD2358" s="152">
        <v>3.73</v>
      </c>
      <c r="AE2358" s="152">
        <v>1.1499999999999999</v>
      </c>
      <c r="AF2358" s="152">
        <v>0.33</v>
      </c>
      <c r="AJ2358" s="152">
        <v>0.39</v>
      </c>
      <c r="AK2358" s="156">
        <f t="shared" si="36"/>
        <v>1.2500000000000001E-2</v>
      </c>
      <c r="AL2358" s="151">
        <v>125</v>
      </c>
      <c r="AN2358" s="151">
        <v>1600</v>
      </c>
      <c r="AO2358" s="151">
        <v>500</v>
      </c>
      <c r="AQ2358" s="152">
        <v>0.26</v>
      </c>
      <c r="AS2358" s="152">
        <v>10.81</v>
      </c>
      <c r="AW2358" s="152">
        <v>48.4</v>
      </c>
      <c r="AY2358" s="151">
        <v>408.29</v>
      </c>
      <c r="BG2358" s="152">
        <v>32.25</v>
      </c>
      <c r="BH2358" s="152">
        <v>326.25</v>
      </c>
      <c r="BI2358" s="152">
        <v>33.83</v>
      </c>
      <c r="BJ2358" s="152">
        <v>199.74</v>
      </c>
      <c r="BK2358" s="152">
        <v>11.8</v>
      </c>
      <c r="BO2358" s="152">
        <v>548.11</v>
      </c>
      <c r="BP2358" s="152">
        <v>23.82</v>
      </c>
      <c r="BQ2358" s="152">
        <v>51.57</v>
      </c>
      <c r="BR2358" s="152">
        <v>7.43</v>
      </c>
      <c r="BS2358" s="152">
        <v>34.49</v>
      </c>
      <c r="BT2358" s="152">
        <v>7.1</v>
      </c>
      <c r="BU2358" s="152">
        <v>1.99</v>
      </c>
      <c r="BV2358" s="152">
        <v>6.88</v>
      </c>
      <c r="BX2358" s="152">
        <v>6.02</v>
      </c>
      <c r="BZ2358" s="152">
        <v>3.55</v>
      </c>
      <c r="CB2358" s="152">
        <v>3.21</v>
      </c>
      <c r="CD2358" s="152">
        <v>4.3600000000000003</v>
      </c>
      <c r="CE2358" s="152">
        <v>0.67</v>
      </c>
      <c r="CH2358" s="152">
        <v>6.75</v>
      </c>
      <c r="CJ2358" s="152">
        <v>2.67</v>
      </c>
      <c r="CK2358" s="152">
        <v>1</v>
      </c>
      <c r="DC2358" s="152">
        <v>38.71</v>
      </c>
      <c r="DE2358" s="152">
        <v>0.02</v>
      </c>
      <c r="DF2358" s="152">
        <v>16.21</v>
      </c>
      <c r="DG2358" s="152">
        <v>42.36</v>
      </c>
      <c r="DH2358" s="152">
        <v>0.24</v>
      </c>
      <c r="DM2358" s="152">
        <v>0.19500000000000001</v>
      </c>
      <c r="DO2358" s="154">
        <v>83.6</v>
      </c>
      <c r="ED2358" s="152">
        <v>50.38</v>
      </c>
      <c r="EE2358" s="152">
        <v>1.32</v>
      </c>
      <c r="EF2358" s="152">
        <v>16.86</v>
      </c>
      <c r="EH2358" s="152">
        <v>9.39</v>
      </c>
      <c r="EK2358" s="152">
        <v>0.16</v>
      </c>
      <c r="EL2358" s="152">
        <v>8.65</v>
      </c>
      <c r="EM2358" s="152">
        <v>9.24</v>
      </c>
      <c r="EO2358" s="152">
        <v>2.9</v>
      </c>
      <c r="EP2358" s="152">
        <v>0.84</v>
      </c>
      <c r="EQ2358" s="152">
        <v>0.27</v>
      </c>
      <c r="FD2358" s="152">
        <v>30.1</v>
      </c>
      <c r="FP2358" s="152">
        <v>16.03</v>
      </c>
      <c r="FQ2358" s="152">
        <v>459</v>
      </c>
      <c r="FR2358" s="152">
        <v>22.9</v>
      </c>
      <c r="FS2358" s="152">
        <v>114</v>
      </c>
      <c r="FT2358" s="152">
        <v>7.06</v>
      </c>
      <c r="FY2358" s="152">
        <v>337</v>
      </c>
      <c r="FZ2358" s="152">
        <v>14.06</v>
      </c>
      <c r="GA2358" s="152">
        <v>32</v>
      </c>
      <c r="GB2358" s="152">
        <v>4.4400000000000004</v>
      </c>
      <c r="GC2358" s="152">
        <v>19.2</v>
      </c>
      <c r="GD2358" s="152">
        <v>4.58</v>
      </c>
      <c r="GE2358" s="152">
        <v>1.48</v>
      </c>
      <c r="GF2358" s="152">
        <v>4.58</v>
      </c>
      <c r="GH2358" s="152">
        <v>4.46</v>
      </c>
      <c r="GJ2358" s="152">
        <v>2.42</v>
      </c>
      <c r="GL2358" s="152">
        <v>2.12</v>
      </c>
      <c r="GN2358" s="152">
        <v>2.91</v>
      </c>
      <c r="GO2358" s="152">
        <v>0.45</v>
      </c>
      <c r="GS2358" s="152">
        <v>3.44</v>
      </c>
      <c r="GT2358" s="152">
        <v>1.83</v>
      </c>
      <c r="GU2358" s="152">
        <v>0.55000000000000004</v>
      </c>
      <c r="HB2358" s="152">
        <v>38.645600000000002</v>
      </c>
      <c r="HC2358" s="152">
        <v>15.6166</v>
      </c>
      <c r="HD2358" s="152">
        <v>18.9771</v>
      </c>
      <c r="HE2358" s="152">
        <v>0.51283299999999998</v>
      </c>
      <c r="HF2358" s="152">
        <v>0.28303499999999998</v>
      </c>
      <c r="HG2358" s="152">
        <v>0.70398499999999997</v>
      </c>
    </row>
    <row r="2359" spans="1:215">
      <c r="A2359" s="151">
        <v>8817</v>
      </c>
      <c r="B2359" s="152" t="s">
        <v>2859</v>
      </c>
      <c r="C2359" s="152" t="s">
        <v>3490</v>
      </c>
      <c r="D2359" s="152" t="s">
        <v>3491</v>
      </c>
      <c r="E2359" s="152" t="s">
        <v>3492</v>
      </c>
      <c r="F2359" s="152" t="s">
        <v>10805</v>
      </c>
      <c r="H2359" s="151">
        <v>323080</v>
      </c>
      <c r="K2359" s="152" t="s">
        <v>3022</v>
      </c>
      <c r="L2359" s="153" t="s">
        <v>3618</v>
      </c>
      <c r="M2359" s="153" t="s">
        <v>2036</v>
      </c>
      <c r="O2359" s="151">
        <v>3592</v>
      </c>
      <c r="P2359" s="152">
        <v>42.03</v>
      </c>
      <c r="Q2359" s="152">
        <v>-121.07599999999999</v>
      </c>
      <c r="R2359" s="152" t="s">
        <v>2949</v>
      </c>
      <c r="S2359" s="152" t="s">
        <v>2716</v>
      </c>
      <c r="T2359" s="152">
        <v>48.27</v>
      </c>
      <c r="U2359" s="152">
        <v>1.34</v>
      </c>
      <c r="V2359" s="152">
        <v>16.73</v>
      </c>
      <c r="X2359" s="152">
        <v>9.0500000000000007</v>
      </c>
      <c r="AA2359" s="152">
        <v>6.26</v>
      </c>
      <c r="AB2359" s="152">
        <v>0.15</v>
      </c>
      <c r="AC2359" s="152">
        <v>9.52</v>
      </c>
      <c r="AD2359" s="152">
        <v>3.3</v>
      </c>
      <c r="AE2359" s="152">
        <v>0.97</v>
      </c>
      <c r="AF2359" s="152">
        <v>0.28000000000000003</v>
      </c>
      <c r="AJ2359" s="152">
        <v>2.94</v>
      </c>
      <c r="AK2359" s="156">
        <f t="shared" si="36"/>
        <v>5.7000000000000002E-2</v>
      </c>
      <c r="AL2359" s="151">
        <v>570</v>
      </c>
      <c r="AN2359" s="151">
        <v>2000</v>
      </c>
      <c r="AO2359" s="151">
        <v>500</v>
      </c>
      <c r="AQ2359" s="152">
        <v>10.88</v>
      </c>
      <c r="AS2359" s="152">
        <v>4.25</v>
      </c>
      <c r="AW2359" s="152">
        <v>27.67</v>
      </c>
      <c r="AY2359" s="151">
        <v>240.45</v>
      </c>
      <c r="BG2359" s="152">
        <v>19.88</v>
      </c>
      <c r="BH2359" s="152">
        <v>455.05</v>
      </c>
      <c r="BI2359" s="152">
        <v>17.25</v>
      </c>
      <c r="BJ2359" s="152">
        <v>99.18</v>
      </c>
      <c r="BK2359" s="152">
        <v>6.91</v>
      </c>
      <c r="BO2359" s="152">
        <v>365.92</v>
      </c>
      <c r="BP2359" s="152">
        <v>13.67</v>
      </c>
      <c r="BQ2359" s="152">
        <v>33.630000000000003</v>
      </c>
      <c r="BR2359" s="152">
        <v>4.22</v>
      </c>
      <c r="BS2359" s="152">
        <v>20.309999999999999</v>
      </c>
      <c r="BT2359" s="152">
        <v>4.16</v>
      </c>
      <c r="BU2359" s="152">
        <v>1.25</v>
      </c>
      <c r="BV2359" s="152">
        <v>3.61</v>
      </c>
      <c r="BX2359" s="152">
        <v>3.82</v>
      </c>
      <c r="BZ2359" s="152">
        <v>1.79</v>
      </c>
      <c r="CB2359" s="152">
        <v>1.7</v>
      </c>
      <c r="CD2359" s="152">
        <v>2.5099999999999998</v>
      </c>
      <c r="CE2359" s="152">
        <v>0.34</v>
      </c>
      <c r="CH2359" s="152">
        <v>4.1500000000000004</v>
      </c>
      <c r="CJ2359" s="152">
        <v>1.8</v>
      </c>
      <c r="CK2359" s="152">
        <v>0.62</v>
      </c>
      <c r="DC2359" s="152">
        <v>38.76</v>
      </c>
      <c r="DE2359" s="152">
        <v>0.03</v>
      </c>
      <c r="DF2359" s="152">
        <v>14.6</v>
      </c>
      <c r="DG2359" s="152">
        <v>43.72</v>
      </c>
      <c r="DH2359" s="152">
        <v>0.22</v>
      </c>
      <c r="DM2359" s="152">
        <v>0.18</v>
      </c>
      <c r="DO2359" s="154">
        <v>84.2</v>
      </c>
      <c r="ED2359" s="152">
        <v>50.38</v>
      </c>
      <c r="EE2359" s="152">
        <v>1.32</v>
      </c>
      <c r="EF2359" s="152">
        <v>16.86</v>
      </c>
      <c r="EH2359" s="152">
        <v>9.39</v>
      </c>
      <c r="EK2359" s="152">
        <v>0.16</v>
      </c>
      <c r="EL2359" s="152">
        <v>8.65</v>
      </c>
      <c r="EM2359" s="152">
        <v>9.24</v>
      </c>
      <c r="EO2359" s="152">
        <v>2.9</v>
      </c>
      <c r="EP2359" s="152">
        <v>0.84</v>
      </c>
      <c r="EQ2359" s="152">
        <v>0.27</v>
      </c>
      <c r="FD2359" s="152">
        <v>30.1</v>
      </c>
      <c r="FP2359" s="152">
        <v>16.03</v>
      </c>
      <c r="FQ2359" s="152">
        <v>459</v>
      </c>
      <c r="FR2359" s="152">
        <v>22.9</v>
      </c>
      <c r="FS2359" s="152">
        <v>114</v>
      </c>
      <c r="FT2359" s="152">
        <v>7.06</v>
      </c>
      <c r="FY2359" s="152">
        <v>337</v>
      </c>
      <c r="FZ2359" s="152">
        <v>14.06</v>
      </c>
      <c r="GA2359" s="152">
        <v>32</v>
      </c>
      <c r="GB2359" s="152">
        <v>4.4400000000000004</v>
      </c>
      <c r="GC2359" s="152">
        <v>19.2</v>
      </c>
      <c r="GD2359" s="152">
        <v>4.58</v>
      </c>
      <c r="GE2359" s="152">
        <v>1.48</v>
      </c>
      <c r="GF2359" s="152">
        <v>4.58</v>
      </c>
      <c r="GH2359" s="152">
        <v>4.46</v>
      </c>
      <c r="GJ2359" s="152">
        <v>2.42</v>
      </c>
      <c r="GL2359" s="152">
        <v>2.12</v>
      </c>
      <c r="GN2359" s="152">
        <v>2.91</v>
      </c>
      <c r="GO2359" s="152">
        <v>0.45</v>
      </c>
      <c r="GS2359" s="152">
        <v>3.44</v>
      </c>
      <c r="GT2359" s="152">
        <v>1.83</v>
      </c>
      <c r="GU2359" s="152">
        <v>0.55000000000000004</v>
      </c>
      <c r="HB2359" s="152">
        <v>38.645600000000002</v>
      </c>
      <c r="HC2359" s="152">
        <v>15.6166</v>
      </c>
      <c r="HD2359" s="152">
        <v>18.9771</v>
      </c>
      <c r="HE2359" s="152">
        <v>0.51283299999999998</v>
      </c>
      <c r="HF2359" s="152">
        <v>0.28303499999999998</v>
      </c>
      <c r="HG2359" s="152">
        <v>0.70398499999999997</v>
      </c>
    </row>
    <row r="2360" spans="1:215">
      <c r="A2360" s="151">
        <v>8818</v>
      </c>
      <c r="B2360" s="152" t="s">
        <v>2859</v>
      </c>
      <c r="C2360" s="152" t="s">
        <v>3490</v>
      </c>
      <c r="D2360" s="152" t="s">
        <v>3491</v>
      </c>
      <c r="E2360" s="152" t="s">
        <v>3492</v>
      </c>
      <c r="F2360" s="152" t="s">
        <v>10806</v>
      </c>
      <c r="H2360" s="151">
        <v>323080</v>
      </c>
      <c r="K2360" s="152" t="s">
        <v>3022</v>
      </c>
      <c r="L2360" s="153" t="s">
        <v>3947</v>
      </c>
      <c r="M2360" s="153" t="s">
        <v>3111</v>
      </c>
      <c r="O2360" s="151">
        <v>3592</v>
      </c>
      <c r="P2360" s="152">
        <v>42.02617</v>
      </c>
      <c r="Q2360" s="152">
        <v>-121.91070000000001</v>
      </c>
      <c r="R2360" s="152" t="s">
        <v>2949</v>
      </c>
      <c r="S2360" s="152" t="s">
        <v>2716</v>
      </c>
      <c r="T2360" s="152">
        <v>50.64</v>
      </c>
      <c r="U2360" s="152">
        <v>0.79</v>
      </c>
      <c r="V2360" s="152">
        <v>16.649999999999999</v>
      </c>
      <c r="X2360" s="152">
        <v>7.18</v>
      </c>
      <c r="AA2360" s="152">
        <v>7.54</v>
      </c>
      <c r="AB2360" s="152">
        <v>0.13</v>
      </c>
      <c r="AC2360" s="152">
        <v>10.94</v>
      </c>
      <c r="AD2360" s="152">
        <v>2.75</v>
      </c>
      <c r="AE2360" s="152">
        <v>0.31</v>
      </c>
      <c r="AF2360" s="152">
        <v>0.18</v>
      </c>
      <c r="AJ2360" s="152">
        <v>2.5299999999999998</v>
      </c>
      <c r="AK2360" s="156">
        <f t="shared" si="36"/>
        <v>9.1999999999999998E-2</v>
      </c>
      <c r="AL2360" s="151">
        <v>920</v>
      </c>
      <c r="AN2360" s="151">
        <v>1200</v>
      </c>
      <c r="AO2360" s="151">
        <v>400</v>
      </c>
      <c r="AQ2360" s="152">
        <v>6.14</v>
      </c>
      <c r="AS2360" s="152">
        <v>1.74</v>
      </c>
      <c r="AW2360" s="152">
        <v>35.869999999999997</v>
      </c>
      <c r="AY2360" s="151">
        <v>211.28</v>
      </c>
      <c r="BG2360" s="152">
        <v>5.09</v>
      </c>
      <c r="BH2360" s="152">
        <v>455.25</v>
      </c>
      <c r="BI2360" s="152">
        <v>14.99</v>
      </c>
      <c r="BJ2360" s="152">
        <v>58.3</v>
      </c>
      <c r="BK2360" s="152">
        <v>1.41</v>
      </c>
      <c r="BO2360" s="152">
        <v>111.39</v>
      </c>
      <c r="BP2360" s="152">
        <v>5.14</v>
      </c>
      <c r="BQ2360" s="152">
        <v>13.1</v>
      </c>
      <c r="BR2360" s="152">
        <v>1.88</v>
      </c>
      <c r="BS2360" s="152">
        <v>9.0399999999999991</v>
      </c>
      <c r="BT2360" s="152">
        <v>2.37</v>
      </c>
      <c r="BU2360" s="152">
        <v>0.99</v>
      </c>
      <c r="BV2360" s="152">
        <v>2.48</v>
      </c>
      <c r="BX2360" s="152">
        <v>2.78</v>
      </c>
      <c r="BZ2360" s="152">
        <v>1.57</v>
      </c>
      <c r="CB2360" s="152">
        <v>1.7</v>
      </c>
      <c r="CD2360" s="152">
        <v>1.66</v>
      </c>
      <c r="CE2360" s="152">
        <v>0.09</v>
      </c>
      <c r="CH2360" s="152">
        <v>1.64</v>
      </c>
      <c r="CJ2360" s="152">
        <v>0.54</v>
      </c>
      <c r="CK2360" s="152">
        <v>0.18</v>
      </c>
      <c r="CV2360" s="152">
        <v>-4.234</v>
      </c>
      <c r="DO2360" s="154">
        <v>87</v>
      </c>
      <c r="ED2360" s="152">
        <v>51.83</v>
      </c>
      <c r="EE2360" s="152">
        <v>0.82</v>
      </c>
      <c r="EF2360" s="152">
        <v>16.78</v>
      </c>
      <c r="EH2360" s="152">
        <v>7.68</v>
      </c>
      <c r="EK2360" s="152">
        <v>0.15</v>
      </c>
      <c r="EL2360" s="152">
        <v>9.14</v>
      </c>
      <c r="EM2360" s="152">
        <v>10.6</v>
      </c>
      <c r="EO2360" s="152">
        <v>2.56</v>
      </c>
      <c r="EP2360" s="152">
        <v>0.34</v>
      </c>
      <c r="EQ2360" s="152">
        <v>0.1</v>
      </c>
      <c r="FD2360" s="152">
        <v>36</v>
      </c>
      <c r="FP2360" s="152">
        <v>6.25</v>
      </c>
      <c r="FQ2360" s="152">
        <v>461</v>
      </c>
      <c r="FR2360" s="152">
        <v>18.899999999999999</v>
      </c>
      <c r="FS2360" s="152">
        <v>67.2</v>
      </c>
      <c r="FT2360" s="152">
        <v>1.81</v>
      </c>
      <c r="FY2360" s="152">
        <v>125</v>
      </c>
      <c r="FZ2360" s="152">
        <v>6.3</v>
      </c>
      <c r="GA2360" s="152">
        <v>15.1</v>
      </c>
      <c r="GB2360" s="152">
        <v>2.1800000000000002</v>
      </c>
      <c r="GC2360" s="152">
        <v>9.77</v>
      </c>
      <c r="GD2360" s="152">
        <v>2.67</v>
      </c>
      <c r="GE2360" s="152">
        <v>0.95</v>
      </c>
      <c r="GF2360" s="152">
        <v>3.04</v>
      </c>
      <c r="GH2360" s="152">
        <v>3.45</v>
      </c>
      <c r="GJ2360" s="152">
        <v>2.12</v>
      </c>
      <c r="GL2360" s="152">
        <v>1.95</v>
      </c>
      <c r="GN2360" s="152">
        <v>1.83</v>
      </c>
      <c r="GO2360" s="152">
        <v>0.12</v>
      </c>
      <c r="GS2360" s="152">
        <v>1.89</v>
      </c>
      <c r="GT2360" s="152">
        <v>0.69</v>
      </c>
      <c r="GU2360" s="152">
        <v>0.23</v>
      </c>
    </row>
    <row r="2361" spans="1:215">
      <c r="A2361" s="151">
        <v>8819</v>
      </c>
      <c r="B2361" s="152" t="s">
        <v>2859</v>
      </c>
      <c r="C2361" s="152" t="s">
        <v>3490</v>
      </c>
      <c r="D2361" s="152" t="s">
        <v>3491</v>
      </c>
      <c r="E2361" s="152" t="s">
        <v>3492</v>
      </c>
      <c r="F2361" s="152" t="s">
        <v>10807</v>
      </c>
      <c r="H2361" s="151">
        <v>323080</v>
      </c>
      <c r="K2361" s="152" t="s">
        <v>3022</v>
      </c>
      <c r="L2361" s="153" t="s">
        <v>3947</v>
      </c>
      <c r="M2361" s="153" t="s">
        <v>4034</v>
      </c>
      <c r="O2361" s="151">
        <v>3592</v>
      </c>
      <c r="P2361" s="152">
        <v>42.02617</v>
      </c>
      <c r="Q2361" s="152">
        <v>-121.91070000000001</v>
      </c>
      <c r="R2361" s="152" t="s">
        <v>2949</v>
      </c>
      <c r="S2361" s="152" t="s">
        <v>2716</v>
      </c>
      <c r="T2361" s="152">
        <v>50.44</v>
      </c>
      <c r="U2361" s="152">
        <v>0.8</v>
      </c>
      <c r="V2361" s="152">
        <v>17.04</v>
      </c>
      <c r="X2361" s="152">
        <v>6.49</v>
      </c>
      <c r="AA2361" s="152">
        <v>7.65</v>
      </c>
      <c r="AB2361" s="152">
        <v>0.11</v>
      </c>
      <c r="AC2361" s="152">
        <v>11.05</v>
      </c>
      <c r="AD2361" s="152">
        <v>2.76</v>
      </c>
      <c r="AE2361" s="152">
        <v>0.31</v>
      </c>
      <c r="AF2361" s="152">
        <v>0.18</v>
      </c>
      <c r="AJ2361" s="152">
        <v>2.4</v>
      </c>
      <c r="AK2361" s="156">
        <f t="shared" si="36"/>
        <v>9.0700000000000003E-2</v>
      </c>
      <c r="AL2361" s="151">
        <v>907</v>
      </c>
      <c r="AN2361" s="151">
        <v>1100</v>
      </c>
      <c r="AO2361" s="151">
        <v>400</v>
      </c>
      <c r="AQ2361" s="152">
        <v>6.06</v>
      </c>
      <c r="AS2361" s="152">
        <v>2.69</v>
      </c>
      <c r="AW2361" s="152">
        <v>34.04</v>
      </c>
      <c r="AY2361" s="151">
        <v>211.99</v>
      </c>
      <c r="BG2361" s="152">
        <v>4.58</v>
      </c>
      <c r="BH2361" s="152">
        <v>446.62</v>
      </c>
      <c r="BI2361" s="152">
        <v>15.36</v>
      </c>
      <c r="BJ2361" s="152">
        <v>60.6</v>
      </c>
      <c r="BK2361" s="152">
        <v>1.42</v>
      </c>
      <c r="BO2361" s="152">
        <v>101.52</v>
      </c>
      <c r="BP2361" s="152">
        <v>5.23</v>
      </c>
      <c r="BQ2361" s="152">
        <v>12.54</v>
      </c>
      <c r="BR2361" s="152">
        <v>1.66</v>
      </c>
      <c r="BS2361" s="152">
        <v>8.2899999999999991</v>
      </c>
      <c r="BT2361" s="152">
        <v>2.56</v>
      </c>
      <c r="BU2361" s="152">
        <v>0.78</v>
      </c>
      <c r="BV2361" s="152">
        <v>2.62</v>
      </c>
      <c r="BX2361" s="152">
        <v>2.38</v>
      </c>
      <c r="BZ2361" s="152">
        <v>1.63</v>
      </c>
      <c r="CB2361" s="152">
        <v>1.56</v>
      </c>
      <c r="CD2361" s="152">
        <v>1.52</v>
      </c>
      <c r="CE2361" s="152">
        <v>0.06</v>
      </c>
      <c r="CH2361" s="152">
        <v>1.56</v>
      </c>
      <c r="CJ2361" s="152">
        <v>0.48</v>
      </c>
      <c r="CK2361" s="152">
        <v>0.17</v>
      </c>
      <c r="DO2361" s="154">
        <v>87.8</v>
      </c>
      <c r="ED2361" s="152">
        <v>51.83</v>
      </c>
      <c r="EE2361" s="152">
        <v>0.82</v>
      </c>
      <c r="EF2361" s="152">
        <v>16.78</v>
      </c>
      <c r="EH2361" s="152">
        <v>7.68</v>
      </c>
      <c r="EK2361" s="152">
        <v>0.15</v>
      </c>
      <c r="EL2361" s="152">
        <v>9.14</v>
      </c>
      <c r="EM2361" s="152">
        <v>10.6</v>
      </c>
      <c r="EO2361" s="152">
        <v>2.56</v>
      </c>
      <c r="EP2361" s="152">
        <v>0.34</v>
      </c>
      <c r="EQ2361" s="152">
        <v>0.1</v>
      </c>
      <c r="FD2361" s="152">
        <v>36</v>
      </c>
      <c r="FP2361" s="152">
        <v>6.25</v>
      </c>
      <c r="FQ2361" s="152">
        <v>461</v>
      </c>
      <c r="FR2361" s="152">
        <v>18.899999999999999</v>
      </c>
      <c r="FS2361" s="152">
        <v>67.2</v>
      </c>
      <c r="FT2361" s="152">
        <v>1.81</v>
      </c>
      <c r="FY2361" s="152">
        <v>125</v>
      </c>
      <c r="FZ2361" s="152">
        <v>6.3</v>
      </c>
      <c r="GA2361" s="152">
        <v>15.1</v>
      </c>
      <c r="GB2361" s="152">
        <v>2.1800000000000002</v>
      </c>
      <c r="GC2361" s="152">
        <v>9.77</v>
      </c>
      <c r="GD2361" s="152">
        <v>2.67</v>
      </c>
      <c r="GE2361" s="152">
        <v>0.95</v>
      </c>
      <c r="GF2361" s="152">
        <v>3.04</v>
      </c>
      <c r="GH2361" s="152">
        <v>3.45</v>
      </c>
      <c r="GJ2361" s="152">
        <v>2.12</v>
      </c>
      <c r="GL2361" s="152">
        <v>1.95</v>
      </c>
      <c r="GN2361" s="152">
        <v>1.83</v>
      </c>
      <c r="GO2361" s="152">
        <v>0.12</v>
      </c>
      <c r="GS2361" s="152">
        <v>1.89</v>
      </c>
      <c r="GT2361" s="152">
        <v>0.69</v>
      </c>
      <c r="GU2361" s="152">
        <v>0.23</v>
      </c>
    </row>
    <row r="2362" spans="1:215">
      <c r="A2362" s="151">
        <v>8820</v>
      </c>
      <c r="B2362" s="152" t="s">
        <v>2859</v>
      </c>
      <c r="C2362" s="152" t="s">
        <v>3490</v>
      </c>
      <c r="D2362" s="152" t="s">
        <v>3491</v>
      </c>
      <c r="E2362" s="152" t="s">
        <v>3492</v>
      </c>
      <c r="F2362" s="152" t="s">
        <v>10808</v>
      </c>
      <c r="H2362" s="151">
        <v>323080</v>
      </c>
      <c r="K2362" s="152" t="s">
        <v>3022</v>
      </c>
      <c r="L2362" s="153" t="s">
        <v>3947</v>
      </c>
      <c r="M2362" s="153" t="s">
        <v>2058</v>
      </c>
      <c r="O2362" s="151">
        <v>3592</v>
      </c>
      <c r="P2362" s="152">
        <v>42.02617</v>
      </c>
      <c r="Q2362" s="152">
        <v>-121.91070000000001</v>
      </c>
      <c r="R2362" s="152" t="s">
        <v>2949</v>
      </c>
      <c r="S2362" s="152" t="s">
        <v>2716</v>
      </c>
      <c r="T2362" s="152">
        <v>50.35</v>
      </c>
      <c r="U2362" s="152">
        <v>0.77</v>
      </c>
      <c r="V2362" s="152">
        <v>17.98</v>
      </c>
      <c r="X2362" s="152">
        <v>6.28</v>
      </c>
      <c r="AA2362" s="152">
        <v>5.17</v>
      </c>
      <c r="AB2362" s="152">
        <v>0.11</v>
      </c>
      <c r="AC2362" s="152">
        <v>11.94</v>
      </c>
      <c r="AD2362" s="152">
        <v>2.79</v>
      </c>
      <c r="AE2362" s="152">
        <v>0.26</v>
      </c>
      <c r="AF2362" s="152">
        <v>0.19</v>
      </c>
      <c r="AJ2362" s="152">
        <v>2.29</v>
      </c>
      <c r="AK2362" s="156">
        <f t="shared" si="36"/>
        <v>0.10290000000000001</v>
      </c>
      <c r="AL2362" s="151">
        <v>1029</v>
      </c>
      <c r="AN2362" s="151">
        <v>1200</v>
      </c>
      <c r="AO2362" s="151">
        <v>400</v>
      </c>
      <c r="AQ2362" s="152">
        <v>6.89</v>
      </c>
      <c r="AS2362" s="152">
        <v>1.31</v>
      </c>
      <c r="AW2362" s="152">
        <v>31.48</v>
      </c>
      <c r="AY2362" s="151">
        <v>215.33</v>
      </c>
      <c r="BG2362" s="152">
        <v>2.72</v>
      </c>
      <c r="BH2362" s="152">
        <v>344.7</v>
      </c>
      <c r="BI2362" s="152">
        <v>13.39</v>
      </c>
      <c r="BJ2362" s="152">
        <v>41.62</v>
      </c>
      <c r="BK2362" s="152">
        <v>0.83</v>
      </c>
      <c r="BO2362" s="152">
        <v>60.67</v>
      </c>
      <c r="BP2362" s="152">
        <v>3.79</v>
      </c>
      <c r="BQ2362" s="152">
        <v>9.59</v>
      </c>
      <c r="BR2362" s="152">
        <v>1.23</v>
      </c>
      <c r="BS2362" s="152">
        <v>6.11</v>
      </c>
      <c r="BT2362" s="152">
        <v>1.87</v>
      </c>
      <c r="BU2362" s="152">
        <v>0.65</v>
      </c>
      <c r="BV2362" s="152">
        <v>1.77</v>
      </c>
      <c r="BX2362" s="152">
        <v>2.27</v>
      </c>
      <c r="BZ2362" s="152">
        <v>1.1599999999999999</v>
      </c>
      <c r="CB2362" s="152">
        <v>1.54</v>
      </c>
      <c r="CD2362" s="152">
        <v>1.1599999999999999</v>
      </c>
      <c r="CH2362" s="152">
        <v>1.02</v>
      </c>
      <c r="CJ2362" s="152">
        <v>0.3</v>
      </c>
      <c r="CK2362" s="152">
        <v>0.01</v>
      </c>
      <c r="DO2362" s="154">
        <v>87.8</v>
      </c>
      <c r="ED2362" s="152">
        <v>51.83</v>
      </c>
      <c r="EE2362" s="152">
        <v>0.82</v>
      </c>
      <c r="EF2362" s="152">
        <v>16.78</v>
      </c>
      <c r="EH2362" s="152">
        <v>7.68</v>
      </c>
      <c r="EK2362" s="152">
        <v>0.15</v>
      </c>
      <c r="EL2362" s="152">
        <v>9.14</v>
      </c>
      <c r="EM2362" s="152">
        <v>10.6</v>
      </c>
      <c r="EO2362" s="152">
        <v>2.56</v>
      </c>
      <c r="EP2362" s="152">
        <v>0.34</v>
      </c>
      <c r="EQ2362" s="152">
        <v>0.1</v>
      </c>
      <c r="FD2362" s="152">
        <v>36</v>
      </c>
      <c r="FP2362" s="152">
        <v>6.25</v>
      </c>
      <c r="FQ2362" s="152">
        <v>461</v>
      </c>
      <c r="FR2362" s="152">
        <v>18.899999999999999</v>
      </c>
      <c r="FS2362" s="152">
        <v>67.2</v>
      </c>
      <c r="FT2362" s="152">
        <v>1.81</v>
      </c>
      <c r="FY2362" s="152">
        <v>125</v>
      </c>
      <c r="FZ2362" s="152">
        <v>6.3</v>
      </c>
      <c r="GA2362" s="152">
        <v>15.1</v>
      </c>
      <c r="GB2362" s="152">
        <v>2.1800000000000002</v>
      </c>
      <c r="GC2362" s="152">
        <v>9.77</v>
      </c>
      <c r="GD2362" s="152">
        <v>2.67</v>
      </c>
      <c r="GE2362" s="152">
        <v>0.95</v>
      </c>
      <c r="GF2362" s="152">
        <v>3.04</v>
      </c>
      <c r="GH2362" s="152">
        <v>3.45</v>
      </c>
      <c r="GJ2362" s="152">
        <v>2.12</v>
      </c>
      <c r="GL2362" s="152">
        <v>1.95</v>
      </c>
      <c r="GN2362" s="152">
        <v>1.83</v>
      </c>
      <c r="GO2362" s="152">
        <v>0.12</v>
      </c>
      <c r="GS2362" s="152">
        <v>1.89</v>
      </c>
      <c r="GT2362" s="152">
        <v>0.69</v>
      </c>
      <c r="GU2362" s="152">
        <v>0.23</v>
      </c>
    </row>
    <row r="2363" spans="1:215">
      <c r="A2363" s="151">
        <v>8822</v>
      </c>
      <c r="B2363" s="152" t="s">
        <v>2859</v>
      </c>
      <c r="C2363" s="152" t="s">
        <v>3490</v>
      </c>
      <c r="D2363" s="152" t="s">
        <v>3491</v>
      </c>
      <c r="E2363" s="152" t="s">
        <v>3492</v>
      </c>
      <c r="F2363" s="152" t="s">
        <v>10809</v>
      </c>
      <c r="H2363" s="151">
        <v>323080</v>
      </c>
      <c r="K2363" s="152" t="s">
        <v>3022</v>
      </c>
      <c r="L2363" s="153" t="s">
        <v>3947</v>
      </c>
      <c r="M2363" s="153" t="s">
        <v>2059</v>
      </c>
      <c r="O2363" s="151">
        <v>3592</v>
      </c>
      <c r="P2363" s="152">
        <v>42.02617</v>
      </c>
      <c r="Q2363" s="152">
        <v>-121.91070000000001</v>
      </c>
      <c r="R2363" s="152" t="s">
        <v>2949</v>
      </c>
      <c r="S2363" s="152" t="s">
        <v>2716</v>
      </c>
      <c r="T2363" s="152">
        <v>48.75</v>
      </c>
      <c r="U2363" s="152">
        <v>0.75</v>
      </c>
      <c r="V2363" s="152">
        <v>16.54</v>
      </c>
      <c r="X2363" s="152">
        <v>7.14</v>
      </c>
      <c r="AA2363" s="152">
        <v>7.7</v>
      </c>
      <c r="AB2363" s="152">
        <v>0.12</v>
      </c>
      <c r="AC2363" s="152">
        <v>11.45</v>
      </c>
      <c r="AD2363" s="152">
        <v>2.36</v>
      </c>
      <c r="AE2363" s="152">
        <v>0.19</v>
      </c>
      <c r="AF2363" s="152">
        <v>0.16</v>
      </c>
      <c r="AJ2363" s="152">
        <v>2.52</v>
      </c>
      <c r="AK2363" s="156">
        <f t="shared" si="36"/>
        <v>7.5399999999999995E-2</v>
      </c>
      <c r="AL2363" s="151">
        <v>754</v>
      </c>
      <c r="AN2363" s="151">
        <v>1300</v>
      </c>
      <c r="AO2363" s="151">
        <v>400</v>
      </c>
      <c r="DO2363" s="154">
        <v>87.5</v>
      </c>
      <c r="ED2363" s="152">
        <v>51.83</v>
      </c>
      <c r="EE2363" s="152">
        <v>0.82</v>
      </c>
      <c r="EF2363" s="152">
        <v>16.78</v>
      </c>
      <c r="EH2363" s="152">
        <v>7.68</v>
      </c>
      <c r="EK2363" s="152">
        <v>0.15</v>
      </c>
      <c r="EL2363" s="152">
        <v>9.14</v>
      </c>
      <c r="EM2363" s="152">
        <v>10.6</v>
      </c>
      <c r="EO2363" s="152">
        <v>2.56</v>
      </c>
      <c r="EP2363" s="152">
        <v>0.34</v>
      </c>
      <c r="EQ2363" s="152">
        <v>0.1</v>
      </c>
      <c r="FD2363" s="152">
        <v>36</v>
      </c>
      <c r="FP2363" s="152">
        <v>6.25</v>
      </c>
      <c r="FQ2363" s="152">
        <v>461</v>
      </c>
      <c r="FR2363" s="152">
        <v>18.899999999999999</v>
      </c>
      <c r="FS2363" s="152">
        <v>67.2</v>
      </c>
      <c r="FT2363" s="152">
        <v>1.81</v>
      </c>
      <c r="FY2363" s="152">
        <v>125</v>
      </c>
      <c r="FZ2363" s="152">
        <v>6.3</v>
      </c>
      <c r="GA2363" s="152">
        <v>15.1</v>
      </c>
      <c r="GB2363" s="152">
        <v>2.1800000000000002</v>
      </c>
      <c r="GC2363" s="152">
        <v>9.77</v>
      </c>
      <c r="GD2363" s="152">
        <v>2.67</v>
      </c>
      <c r="GE2363" s="152">
        <v>0.95</v>
      </c>
      <c r="GF2363" s="152">
        <v>3.04</v>
      </c>
      <c r="GH2363" s="152">
        <v>3.45</v>
      </c>
      <c r="GJ2363" s="152">
        <v>2.12</v>
      </c>
      <c r="GL2363" s="152">
        <v>1.95</v>
      </c>
      <c r="GN2363" s="152">
        <v>1.83</v>
      </c>
      <c r="GO2363" s="152">
        <v>0.12</v>
      </c>
      <c r="GS2363" s="152">
        <v>1.89</v>
      </c>
      <c r="GT2363" s="152">
        <v>0.69</v>
      </c>
      <c r="GU2363" s="152">
        <v>0.23</v>
      </c>
    </row>
    <row r="2364" spans="1:215">
      <c r="A2364" s="151">
        <v>8823</v>
      </c>
      <c r="B2364" s="152" t="s">
        <v>2859</v>
      </c>
      <c r="C2364" s="152" t="s">
        <v>3490</v>
      </c>
      <c r="D2364" s="152" t="s">
        <v>3491</v>
      </c>
      <c r="E2364" s="152" t="s">
        <v>3492</v>
      </c>
      <c r="F2364" s="152" t="s">
        <v>10810</v>
      </c>
      <c r="H2364" s="151">
        <v>323080</v>
      </c>
      <c r="K2364" s="152" t="s">
        <v>3022</v>
      </c>
      <c r="L2364" s="153" t="s">
        <v>3947</v>
      </c>
      <c r="M2364" s="153" t="s">
        <v>2032</v>
      </c>
      <c r="O2364" s="151">
        <v>3592</v>
      </c>
      <c r="P2364" s="152">
        <v>42.02617</v>
      </c>
      <c r="Q2364" s="152">
        <v>-121.91070000000001</v>
      </c>
      <c r="R2364" s="152" t="s">
        <v>2949</v>
      </c>
      <c r="S2364" s="152" t="s">
        <v>2716</v>
      </c>
      <c r="T2364" s="152">
        <v>49.95</v>
      </c>
      <c r="U2364" s="152">
        <v>0.79</v>
      </c>
      <c r="V2364" s="152">
        <v>16.36</v>
      </c>
      <c r="X2364" s="152">
        <v>7.04</v>
      </c>
      <c r="AA2364" s="152">
        <v>7.82</v>
      </c>
      <c r="AB2364" s="152">
        <v>0.12</v>
      </c>
      <c r="AC2364" s="152">
        <v>10.7</v>
      </c>
      <c r="AD2364" s="152">
        <v>2.71</v>
      </c>
      <c r="AE2364" s="152">
        <v>0.33</v>
      </c>
      <c r="AF2364" s="152">
        <v>0.19</v>
      </c>
      <c r="AJ2364" s="152">
        <v>2.1800000000000002</v>
      </c>
      <c r="AK2364" s="156">
        <f t="shared" si="36"/>
        <v>0.12920000000000001</v>
      </c>
      <c r="AL2364" s="151">
        <v>1292</v>
      </c>
      <c r="AN2364" s="151">
        <v>1200</v>
      </c>
      <c r="AO2364" s="151">
        <v>400</v>
      </c>
      <c r="CV2364" s="152">
        <v>-5.4050000000000002</v>
      </c>
      <c r="DO2364" s="154">
        <v>87.2</v>
      </c>
      <c r="ED2364" s="152">
        <v>51.83</v>
      </c>
      <c r="EE2364" s="152">
        <v>0.82</v>
      </c>
      <c r="EF2364" s="152">
        <v>16.78</v>
      </c>
      <c r="EH2364" s="152">
        <v>7.68</v>
      </c>
      <c r="EK2364" s="152">
        <v>0.15</v>
      </c>
      <c r="EL2364" s="152">
        <v>9.14</v>
      </c>
      <c r="EM2364" s="152">
        <v>10.6</v>
      </c>
      <c r="EO2364" s="152">
        <v>2.56</v>
      </c>
      <c r="EP2364" s="152">
        <v>0.34</v>
      </c>
      <c r="EQ2364" s="152">
        <v>0.1</v>
      </c>
      <c r="FD2364" s="152">
        <v>36</v>
      </c>
      <c r="FP2364" s="152">
        <v>6.25</v>
      </c>
      <c r="FQ2364" s="152">
        <v>461</v>
      </c>
      <c r="FR2364" s="152">
        <v>18.899999999999999</v>
      </c>
      <c r="FS2364" s="152">
        <v>67.2</v>
      </c>
      <c r="FT2364" s="152">
        <v>1.81</v>
      </c>
      <c r="FY2364" s="152">
        <v>125</v>
      </c>
      <c r="FZ2364" s="152">
        <v>6.3</v>
      </c>
      <c r="GA2364" s="152">
        <v>15.1</v>
      </c>
      <c r="GB2364" s="152">
        <v>2.1800000000000002</v>
      </c>
      <c r="GC2364" s="152">
        <v>9.77</v>
      </c>
      <c r="GD2364" s="152">
        <v>2.67</v>
      </c>
      <c r="GE2364" s="152">
        <v>0.95</v>
      </c>
      <c r="GF2364" s="152">
        <v>3.04</v>
      </c>
      <c r="GH2364" s="152">
        <v>3.45</v>
      </c>
      <c r="GJ2364" s="152">
        <v>2.12</v>
      </c>
      <c r="GL2364" s="152">
        <v>1.95</v>
      </c>
      <c r="GN2364" s="152">
        <v>1.83</v>
      </c>
      <c r="GO2364" s="152">
        <v>0.12</v>
      </c>
      <c r="GS2364" s="152">
        <v>1.89</v>
      </c>
      <c r="GT2364" s="152">
        <v>0.69</v>
      </c>
      <c r="GU2364" s="152">
        <v>0.23</v>
      </c>
    </row>
    <row r="2365" spans="1:215">
      <c r="A2365" s="151">
        <v>8824</v>
      </c>
      <c r="B2365" s="152" t="s">
        <v>2859</v>
      </c>
      <c r="C2365" s="152" t="s">
        <v>3490</v>
      </c>
      <c r="D2365" s="152" t="s">
        <v>3491</v>
      </c>
      <c r="E2365" s="152" t="s">
        <v>3492</v>
      </c>
      <c r="F2365" s="152" t="s">
        <v>10811</v>
      </c>
      <c r="H2365" s="151">
        <v>323080</v>
      </c>
      <c r="K2365" s="152" t="s">
        <v>3022</v>
      </c>
      <c r="L2365" s="153" t="s">
        <v>3947</v>
      </c>
      <c r="M2365" s="153" t="s">
        <v>3247</v>
      </c>
      <c r="O2365" s="151">
        <v>3592</v>
      </c>
      <c r="P2365" s="152">
        <v>42.02617</v>
      </c>
      <c r="Q2365" s="152">
        <v>-121.91070000000001</v>
      </c>
      <c r="R2365" s="152" t="s">
        <v>2949</v>
      </c>
      <c r="S2365" s="152" t="s">
        <v>2716</v>
      </c>
      <c r="T2365" s="152">
        <v>49.98</v>
      </c>
      <c r="U2365" s="152">
        <v>0.8</v>
      </c>
      <c r="V2365" s="152">
        <v>16.760000000000002</v>
      </c>
      <c r="X2365" s="152">
        <v>6.79</v>
      </c>
      <c r="AA2365" s="152">
        <v>7.36</v>
      </c>
      <c r="AB2365" s="152">
        <v>0.11</v>
      </c>
      <c r="AC2365" s="152">
        <v>11.19</v>
      </c>
      <c r="AD2365" s="152">
        <v>2.73</v>
      </c>
      <c r="AE2365" s="152">
        <v>0.31</v>
      </c>
      <c r="AF2365" s="152">
        <v>0.19</v>
      </c>
      <c r="AJ2365" s="152">
        <v>2.4700000000000002</v>
      </c>
      <c r="AK2365" s="156">
        <f t="shared" si="36"/>
        <v>0.10249999999999999</v>
      </c>
      <c r="AL2365" s="151">
        <v>1025</v>
      </c>
      <c r="AN2365" s="151">
        <v>1200</v>
      </c>
      <c r="AO2365" s="151">
        <v>400</v>
      </c>
      <c r="DO2365" s="154">
        <v>87.3</v>
      </c>
      <c r="ED2365" s="152">
        <v>51.83</v>
      </c>
      <c r="EE2365" s="152">
        <v>0.82</v>
      </c>
      <c r="EF2365" s="152">
        <v>16.78</v>
      </c>
      <c r="EH2365" s="152">
        <v>7.68</v>
      </c>
      <c r="EK2365" s="152">
        <v>0.15</v>
      </c>
      <c r="EL2365" s="152">
        <v>9.14</v>
      </c>
      <c r="EM2365" s="152">
        <v>10.6</v>
      </c>
      <c r="EO2365" s="152">
        <v>2.56</v>
      </c>
      <c r="EP2365" s="152">
        <v>0.34</v>
      </c>
      <c r="EQ2365" s="152">
        <v>0.1</v>
      </c>
      <c r="FD2365" s="152">
        <v>36</v>
      </c>
      <c r="FP2365" s="152">
        <v>6.25</v>
      </c>
      <c r="FQ2365" s="152">
        <v>461</v>
      </c>
      <c r="FR2365" s="152">
        <v>18.899999999999999</v>
      </c>
      <c r="FS2365" s="152">
        <v>67.2</v>
      </c>
      <c r="FT2365" s="152">
        <v>1.81</v>
      </c>
      <c r="FY2365" s="152">
        <v>125</v>
      </c>
      <c r="FZ2365" s="152">
        <v>6.3</v>
      </c>
      <c r="GA2365" s="152">
        <v>15.1</v>
      </c>
      <c r="GB2365" s="152">
        <v>2.1800000000000002</v>
      </c>
      <c r="GC2365" s="152">
        <v>9.77</v>
      </c>
      <c r="GD2365" s="152">
        <v>2.67</v>
      </c>
      <c r="GE2365" s="152">
        <v>0.95</v>
      </c>
      <c r="GF2365" s="152">
        <v>3.04</v>
      </c>
      <c r="GH2365" s="152">
        <v>3.45</v>
      </c>
      <c r="GJ2365" s="152">
        <v>2.12</v>
      </c>
      <c r="GL2365" s="152">
        <v>1.95</v>
      </c>
      <c r="GN2365" s="152">
        <v>1.83</v>
      </c>
      <c r="GO2365" s="152">
        <v>0.12</v>
      </c>
      <c r="GS2365" s="152">
        <v>1.89</v>
      </c>
      <c r="GT2365" s="152">
        <v>0.69</v>
      </c>
      <c r="GU2365" s="152">
        <v>0.23</v>
      </c>
    </row>
    <row r="2366" spans="1:215">
      <c r="A2366" s="151">
        <v>8825</v>
      </c>
      <c r="B2366" s="152" t="s">
        <v>2859</v>
      </c>
      <c r="C2366" s="152" t="s">
        <v>3490</v>
      </c>
      <c r="D2366" s="152" t="s">
        <v>3491</v>
      </c>
      <c r="E2366" s="152" t="s">
        <v>3492</v>
      </c>
      <c r="F2366" s="152" t="s">
        <v>10812</v>
      </c>
      <c r="H2366" s="151">
        <v>323080</v>
      </c>
      <c r="K2366" s="152" t="s">
        <v>3022</v>
      </c>
      <c r="L2366" s="153" t="s">
        <v>3947</v>
      </c>
      <c r="M2366" s="153" t="s">
        <v>3168</v>
      </c>
      <c r="O2366" s="151">
        <v>3592</v>
      </c>
      <c r="P2366" s="152">
        <v>42.02617</v>
      </c>
      <c r="Q2366" s="152">
        <v>-121.91070000000001</v>
      </c>
      <c r="R2366" s="152" t="s">
        <v>2949</v>
      </c>
      <c r="S2366" s="152" t="s">
        <v>2716</v>
      </c>
      <c r="T2366" s="152">
        <v>50.03</v>
      </c>
      <c r="U2366" s="152">
        <v>0.77</v>
      </c>
      <c r="V2366" s="152">
        <v>16.63</v>
      </c>
      <c r="X2366" s="152">
        <v>6.95</v>
      </c>
      <c r="AA2366" s="152">
        <v>7.91</v>
      </c>
      <c r="AB2366" s="152">
        <v>0.13</v>
      </c>
      <c r="AC2366" s="152">
        <v>10.82</v>
      </c>
      <c r="AD2366" s="152">
        <v>2.68</v>
      </c>
      <c r="AE2366" s="152">
        <v>0.35</v>
      </c>
      <c r="AF2366" s="152">
        <v>0.19</v>
      </c>
      <c r="AJ2366" s="152">
        <v>2.4500000000000002</v>
      </c>
      <c r="AK2366" s="156">
        <f t="shared" si="36"/>
        <v>0.10150000000000001</v>
      </c>
      <c r="AL2366" s="151">
        <v>1015</v>
      </c>
      <c r="AN2366" s="151">
        <v>1200</v>
      </c>
      <c r="AO2366" s="151">
        <v>400</v>
      </c>
      <c r="CV2366" s="152">
        <v>-5.2779999999999996</v>
      </c>
      <c r="DO2366" s="154">
        <v>87.3</v>
      </c>
      <c r="ED2366" s="152">
        <v>51.83</v>
      </c>
      <c r="EE2366" s="152">
        <v>0.82</v>
      </c>
      <c r="EF2366" s="152">
        <v>16.78</v>
      </c>
      <c r="EH2366" s="152">
        <v>7.68</v>
      </c>
      <c r="EK2366" s="152">
        <v>0.15</v>
      </c>
      <c r="EL2366" s="152">
        <v>9.14</v>
      </c>
      <c r="EM2366" s="152">
        <v>10.6</v>
      </c>
      <c r="EO2366" s="152">
        <v>2.56</v>
      </c>
      <c r="EP2366" s="152">
        <v>0.34</v>
      </c>
      <c r="EQ2366" s="152">
        <v>0.1</v>
      </c>
      <c r="FD2366" s="152">
        <v>36</v>
      </c>
      <c r="FP2366" s="152">
        <v>6.25</v>
      </c>
      <c r="FQ2366" s="152">
        <v>461</v>
      </c>
      <c r="FR2366" s="152">
        <v>18.899999999999999</v>
      </c>
      <c r="FS2366" s="152">
        <v>67.2</v>
      </c>
      <c r="FT2366" s="152">
        <v>1.81</v>
      </c>
      <c r="FY2366" s="152">
        <v>125</v>
      </c>
      <c r="FZ2366" s="152">
        <v>6.3</v>
      </c>
      <c r="GA2366" s="152">
        <v>15.1</v>
      </c>
      <c r="GB2366" s="152">
        <v>2.1800000000000002</v>
      </c>
      <c r="GC2366" s="152">
        <v>9.77</v>
      </c>
      <c r="GD2366" s="152">
        <v>2.67</v>
      </c>
      <c r="GE2366" s="152">
        <v>0.95</v>
      </c>
      <c r="GF2366" s="152">
        <v>3.04</v>
      </c>
      <c r="GH2366" s="152">
        <v>3.45</v>
      </c>
      <c r="GJ2366" s="152">
        <v>2.12</v>
      </c>
      <c r="GL2366" s="152">
        <v>1.95</v>
      </c>
      <c r="GN2366" s="152">
        <v>1.83</v>
      </c>
      <c r="GO2366" s="152">
        <v>0.12</v>
      </c>
      <c r="GS2366" s="152">
        <v>1.89</v>
      </c>
      <c r="GT2366" s="152">
        <v>0.69</v>
      </c>
      <c r="GU2366" s="152">
        <v>0.23</v>
      </c>
    </row>
    <row r="2367" spans="1:215">
      <c r="A2367" s="151">
        <v>8826</v>
      </c>
      <c r="B2367" s="152" t="s">
        <v>2859</v>
      </c>
      <c r="C2367" s="152" t="s">
        <v>3490</v>
      </c>
      <c r="D2367" s="152" t="s">
        <v>3491</v>
      </c>
      <c r="E2367" s="152" t="s">
        <v>3492</v>
      </c>
      <c r="F2367" s="152" t="s">
        <v>10813</v>
      </c>
      <c r="H2367" s="151">
        <v>323080</v>
      </c>
      <c r="K2367" s="152" t="s">
        <v>3022</v>
      </c>
      <c r="L2367" s="153" t="s">
        <v>3947</v>
      </c>
      <c r="M2367" s="153" t="s">
        <v>2034</v>
      </c>
      <c r="O2367" s="151">
        <v>3592</v>
      </c>
      <c r="P2367" s="152">
        <v>42.02617</v>
      </c>
      <c r="Q2367" s="152">
        <v>-121.91070000000001</v>
      </c>
      <c r="R2367" s="152" t="s">
        <v>2949</v>
      </c>
      <c r="S2367" s="152" t="s">
        <v>2716</v>
      </c>
      <c r="T2367" s="152">
        <v>49.96</v>
      </c>
      <c r="U2367" s="152">
        <v>0.83</v>
      </c>
      <c r="V2367" s="152">
        <v>16.87</v>
      </c>
      <c r="X2367" s="152">
        <v>6.54</v>
      </c>
      <c r="AA2367" s="152">
        <v>6.44</v>
      </c>
      <c r="AB2367" s="152">
        <v>0.11</v>
      </c>
      <c r="AC2367" s="152">
        <v>11.16</v>
      </c>
      <c r="AD2367" s="152">
        <v>2.89</v>
      </c>
      <c r="AE2367" s="152">
        <v>0.33</v>
      </c>
      <c r="AF2367" s="152">
        <v>0.18</v>
      </c>
      <c r="AJ2367" s="152">
        <v>1.83</v>
      </c>
      <c r="AK2367" s="156">
        <f t="shared" si="36"/>
        <v>6.8900000000000003E-2</v>
      </c>
      <c r="AL2367" s="151">
        <v>689</v>
      </c>
      <c r="AN2367" s="151">
        <v>1200</v>
      </c>
      <c r="AO2367" s="151">
        <v>400</v>
      </c>
      <c r="DO2367" s="154">
        <v>87.5</v>
      </c>
      <c r="ED2367" s="152">
        <v>51.83</v>
      </c>
      <c r="EE2367" s="152">
        <v>0.82</v>
      </c>
      <c r="EF2367" s="152">
        <v>16.78</v>
      </c>
      <c r="EH2367" s="152">
        <v>7.68</v>
      </c>
      <c r="EK2367" s="152">
        <v>0.15</v>
      </c>
      <c r="EL2367" s="152">
        <v>9.14</v>
      </c>
      <c r="EM2367" s="152">
        <v>10.6</v>
      </c>
      <c r="EO2367" s="152">
        <v>2.56</v>
      </c>
      <c r="EP2367" s="152">
        <v>0.34</v>
      </c>
      <c r="EQ2367" s="152">
        <v>0.1</v>
      </c>
      <c r="FD2367" s="152">
        <v>36</v>
      </c>
      <c r="FP2367" s="152">
        <v>6.25</v>
      </c>
      <c r="FQ2367" s="152">
        <v>461</v>
      </c>
      <c r="FR2367" s="152">
        <v>18.899999999999999</v>
      </c>
      <c r="FS2367" s="152">
        <v>67.2</v>
      </c>
      <c r="FT2367" s="152">
        <v>1.81</v>
      </c>
      <c r="FY2367" s="152">
        <v>125</v>
      </c>
      <c r="FZ2367" s="152">
        <v>6.3</v>
      </c>
      <c r="GA2367" s="152">
        <v>15.1</v>
      </c>
      <c r="GB2367" s="152">
        <v>2.1800000000000002</v>
      </c>
      <c r="GC2367" s="152">
        <v>9.77</v>
      </c>
      <c r="GD2367" s="152">
        <v>2.67</v>
      </c>
      <c r="GE2367" s="152">
        <v>0.95</v>
      </c>
      <c r="GF2367" s="152">
        <v>3.04</v>
      </c>
      <c r="GH2367" s="152">
        <v>3.45</v>
      </c>
      <c r="GJ2367" s="152">
        <v>2.12</v>
      </c>
      <c r="GL2367" s="152">
        <v>1.95</v>
      </c>
      <c r="GN2367" s="152">
        <v>1.83</v>
      </c>
      <c r="GO2367" s="152">
        <v>0.12</v>
      </c>
      <c r="GS2367" s="152">
        <v>1.89</v>
      </c>
      <c r="GT2367" s="152">
        <v>0.69</v>
      </c>
      <c r="GU2367" s="152">
        <v>0.23</v>
      </c>
    </row>
    <row r="2368" spans="1:215">
      <c r="A2368" s="151">
        <v>8827</v>
      </c>
      <c r="B2368" s="152" t="s">
        <v>2859</v>
      </c>
      <c r="C2368" s="152" t="s">
        <v>3490</v>
      </c>
      <c r="D2368" s="152" t="s">
        <v>3491</v>
      </c>
      <c r="E2368" s="152" t="s">
        <v>3492</v>
      </c>
      <c r="F2368" s="152" t="s">
        <v>10814</v>
      </c>
      <c r="H2368" s="151">
        <v>323080</v>
      </c>
      <c r="K2368" s="152" t="s">
        <v>3022</v>
      </c>
      <c r="L2368" s="153" t="s">
        <v>3947</v>
      </c>
      <c r="M2368" s="153" t="s">
        <v>3376</v>
      </c>
      <c r="O2368" s="151">
        <v>3592</v>
      </c>
      <c r="P2368" s="152">
        <v>42.02617</v>
      </c>
      <c r="Q2368" s="152">
        <v>-121.91070000000001</v>
      </c>
      <c r="R2368" s="152" t="s">
        <v>2949</v>
      </c>
      <c r="S2368" s="152" t="s">
        <v>2716</v>
      </c>
      <c r="T2368" s="152">
        <v>50.15</v>
      </c>
      <c r="U2368" s="152">
        <v>0.76</v>
      </c>
      <c r="V2368" s="152">
        <v>15.33</v>
      </c>
      <c r="X2368" s="152">
        <v>7.15</v>
      </c>
      <c r="AA2368" s="152">
        <v>6.87</v>
      </c>
      <c r="AB2368" s="152">
        <v>0.13</v>
      </c>
      <c r="AC2368" s="152">
        <v>11.3</v>
      </c>
      <c r="AD2368" s="152">
        <v>2.62</v>
      </c>
      <c r="AE2368" s="152">
        <v>0.3</v>
      </c>
      <c r="AF2368" s="152">
        <v>0.21</v>
      </c>
      <c r="AJ2368" s="152">
        <v>2.84</v>
      </c>
      <c r="AK2368" s="156">
        <f t="shared" si="36"/>
        <v>8.8900000000000007E-2</v>
      </c>
      <c r="AL2368" s="151">
        <v>889</v>
      </c>
      <c r="AN2368" s="151">
        <v>1200</v>
      </c>
      <c r="AO2368" s="151">
        <v>300</v>
      </c>
      <c r="AQ2368" s="152">
        <v>4</v>
      </c>
      <c r="AS2368" s="152">
        <v>4.6100000000000003</v>
      </c>
      <c r="AW2368" s="152">
        <v>35.340000000000003</v>
      </c>
      <c r="AY2368" s="151">
        <v>209.35</v>
      </c>
      <c r="BG2368" s="152">
        <v>5.5</v>
      </c>
      <c r="BH2368" s="152">
        <v>458.3</v>
      </c>
      <c r="BI2368" s="152">
        <v>15.88</v>
      </c>
      <c r="BJ2368" s="152">
        <v>58.42</v>
      </c>
      <c r="BK2368" s="152">
        <v>1.3</v>
      </c>
      <c r="BO2368" s="152">
        <v>118.71</v>
      </c>
      <c r="BP2368" s="152">
        <v>5.74</v>
      </c>
      <c r="BQ2368" s="152">
        <v>12.91</v>
      </c>
      <c r="BR2368" s="152">
        <v>1.85</v>
      </c>
      <c r="BS2368" s="152">
        <v>8.48</v>
      </c>
      <c r="BT2368" s="152">
        <v>2.42</v>
      </c>
      <c r="BU2368" s="152">
        <v>0.82</v>
      </c>
      <c r="BV2368" s="152">
        <v>3.73</v>
      </c>
      <c r="BX2368" s="152">
        <v>2.74</v>
      </c>
      <c r="BZ2368" s="152">
        <v>1.71</v>
      </c>
      <c r="CB2368" s="152">
        <v>2.02</v>
      </c>
      <c r="CD2368" s="152">
        <v>1.9</v>
      </c>
      <c r="CE2368" s="152">
        <v>0.04</v>
      </c>
      <c r="CH2368" s="152">
        <v>1.96</v>
      </c>
      <c r="CJ2368" s="152">
        <v>0.46</v>
      </c>
      <c r="CK2368" s="152">
        <v>0.25</v>
      </c>
      <c r="DO2368" s="154">
        <v>86.4</v>
      </c>
      <c r="ED2368" s="152">
        <v>51.83</v>
      </c>
      <c r="EE2368" s="152">
        <v>0.82</v>
      </c>
      <c r="EF2368" s="152">
        <v>16.78</v>
      </c>
      <c r="EH2368" s="152">
        <v>7.68</v>
      </c>
      <c r="EK2368" s="152">
        <v>0.15</v>
      </c>
      <c r="EL2368" s="152">
        <v>9.14</v>
      </c>
      <c r="EM2368" s="152">
        <v>10.6</v>
      </c>
      <c r="EO2368" s="152">
        <v>2.56</v>
      </c>
      <c r="EP2368" s="152">
        <v>0.34</v>
      </c>
      <c r="EQ2368" s="152">
        <v>0.1</v>
      </c>
      <c r="FD2368" s="152">
        <v>36</v>
      </c>
      <c r="FP2368" s="152">
        <v>6.25</v>
      </c>
      <c r="FQ2368" s="152">
        <v>461</v>
      </c>
      <c r="FR2368" s="152">
        <v>18.899999999999999</v>
      </c>
      <c r="FS2368" s="152">
        <v>67.2</v>
      </c>
      <c r="FT2368" s="152">
        <v>1.81</v>
      </c>
      <c r="FY2368" s="152">
        <v>125</v>
      </c>
      <c r="FZ2368" s="152">
        <v>6.3</v>
      </c>
      <c r="GA2368" s="152">
        <v>15.1</v>
      </c>
      <c r="GB2368" s="152">
        <v>2.1800000000000002</v>
      </c>
      <c r="GC2368" s="152">
        <v>9.77</v>
      </c>
      <c r="GD2368" s="152">
        <v>2.67</v>
      </c>
      <c r="GE2368" s="152">
        <v>0.95</v>
      </c>
      <c r="GF2368" s="152">
        <v>3.04</v>
      </c>
      <c r="GH2368" s="152">
        <v>3.45</v>
      </c>
      <c r="GJ2368" s="152">
        <v>2.12</v>
      </c>
      <c r="GL2368" s="152">
        <v>1.95</v>
      </c>
      <c r="GN2368" s="152">
        <v>1.83</v>
      </c>
      <c r="GO2368" s="152">
        <v>0.12</v>
      </c>
      <c r="GS2368" s="152">
        <v>1.89</v>
      </c>
      <c r="GT2368" s="152">
        <v>0.69</v>
      </c>
      <c r="GU2368" s="152">
        <v>0.23</v>
      </c>
    </row>
    <row r="2369" spans="1:203">
      <c r="A2369" s="151">
        <v>8828</v>
      </c>
      <c r="B2369" s="152" t="s">
        <v>2859</v>
      </c>
      <c r="C2369" s="152" t="s">
        <v>3490</v>
      </c>
      <c r="D2369" s="152" t="s">
        <v>3491</v>
      </c>
      <c r="E2369" s="152" t="s">
        <v>3492</v>
      </c>
      <c r="F2369" s="152" t="s">
        <v>10815</v>
      </c>
      <c r="H2369" s="151">
        <v>323080</v>
      </c>
      <c r="K2369" s="152" t="s">
        <v>3022</v>
      </c>
      <c r="L2369" s="153" t="s">
        <v>3947</v>
      </c>
      <c r="M2369" s="153" t="s">
        <v>3259</v>
      </c>
      <c r="O2369" s="151">
        <v>3592</v>
      </c>
      <c r="P2369" s="152">
        <v>42.02617</v>
      </c>
      <c r="Q2369" s="152">
        <v>-121.91070000000001</v>
      </c>
      <c r="R2369" s="152" t="s">
        <v>2949</v>
      </c>
      <c r="S2369" s="152" t="s">
        <v>2716</v>
      </c>
      <c r="T2369" s="152">
        <v>50.99</v>
      </c>
      <c r="U2369" s="152">
        <v>1.01</v>
      </c>
      <c r="V2369" s="152">
        <v>15.57</v>
      </c>
      <c r="X2369" s="152">
        <v>9.06</v>
      </c>
      <c r="AA2369" s="152">
        <v>6.73</v>
      </c>
      <c r="AB2369" s="152">
        <v>0.18</v>
      </c>
      <c r="AC2369" s="152">
        <v>11.33</v>
      </c>
      <c r="AD2369" s="152">
        <v>3.04</v>
      </c>
      <c r="AE2369" s="152">
        <v>0.45</v>
      </c>
      <c r="AF2369" s="152">
        <v>0.22</v>
      </c>
      <c r="AJ2369" s="152">
        <v>0.61</v>
      </c>
      <c r="AK2369" s="156">
        <f t="shared" si="36"/>
        <v>8.5000000000000006E-3</v>
      </c>
      <c r="AL2369" s="151">
        <v>85</v>
      </c>
      <c r="AN2369" s="151">
        <v>700</v>
      </c>
      <c r="AO2369" s="151">
        <v>500</v>
      </c>
      <c r="AQ2369" s="152">
        <v>6.99</v>
      </c>
      <c r="AS2369" s="152">
        <v>3.43</v>
      </c>
      <c r="AW2369" s="152">
        <v>40.369999999999997</v>
      </c>
      <c r="AY2369" s="151">
        <v>237.97</v>
      </c>
      <c r="BG2369" s="152">
        <v>6.75</v>
      </c>
      <c r="BH2369" s="152">
        <v>377.89</v>
      </c>
      <c r="BI2369" s="152">
        <v>18.39</v>
      </c>
      <c r="BJ2369" s="152">
        <v>68.02</v>
      </c>
      <c r="BK2369" s="152">
        <v>1.71</v>
      </c>
      <c r="BO2369" s="152">
        <v>135.80000000000001</v>
      </c>
      <c r="BP2369" s="152">
        <v>6.29</v>
      </c>
      <c r="BQ2369" s="152">
        <v>16.22</v>
      </c>
      <c r="BR2369" s="152">
        <v>2</v>
      </c>
      <c r="BS2369" s="152">
        <v>9.52</v>
      </c>
      <c r="BT2369" s="152">
        <v>3</v>
      </c>
      <c r="BU2369" s="152">
        <v>0.85</v>
      </c>
      <c r="BV2369" s="152">
        <v>2.42</v>
      </c>
      <c r="BX2369" s="152">
        <v>3.16</v>
      </c>
      <c r="BZ2369" s="152">
        <v>1.91</v>
      </c>
      <c r="CB2369" s="152">
        <v>1.75</v>
      </c>
      <c r="CD2369" s="152">
        <v>1.51</v>
      </c>
      <c r="CE2369" s="152">
        <v>0.12</v>
      </c>
      <c r="CH2369" s="152">
        <v>2.33</v>
      </c>
      <c r="CJ2369" s="152">
        <v>0.69</v>
      </c>
      <c r="CK2369" s="152">
        <v>0.22</v>
      </c>
      <c r="DO2369" s="154">
        <v>87.8</v>
      </c>
      <c r="ED2369" s="152">
        <v>51.83</v>
      </c>
      <c r="EE2369" s="152">
        <v>0.82</v>
      </c>
      <c r="EF2369" s="152">
        <v>16.78</v>
      </c>
      <c r="EH2369" s="152">
        <v>7.68</v>
      </c>
      <c r="EK2369" s="152">
        <v>0.15</v>
      </c>
      <c r="EL2369" s="152">
        <v>9.14</v>
      </c>
      <c r="EM2369" s="152">
        <v>10.6</v>
      </c>
      <c r="EO2369" s="152">
        <v>2.56</v>
      </c>
      <c r="EP2369" s="152">
        <v>0.34</v>
      </c>
      <c r="EQ2369" s="152">
        <v>0.1</v>
      </c>
      <c r="FD2369" s="152">
        <v>36</v>
      </c>
      <c r="FP2369" s="152">
        <v>6.25</v>
      </c>
      <c r="FQ2369" s="152">
        <v>461</v>
      </c>
      <c r="FR2369" s="152">
        <v>18.899999999999999</v>
      </c>
      <c r="FS2369" s="152">
        <v>67.2</v>
      </c>
      <c r="FT2369" s="152">
        <v>1.81</v>
      </c>
      <c r="FY2369" s="152">
        <v>125</v>
      </c>
      <c r="FZ2369" s="152">
        <v>6.3</v>
      </c>
      <c r="GA2369" s="152">
        <v>15.1</v>
      </c>
      <c r="GB2369" s="152">
        <v>2.1800000000000002</v>
      </c>
      <c r="GC2369" s="152">
        <v>9.77</v>
      </c>
      <c r="GD2369" s="152">
        <v>2.67</v>
      </c>
      <c r="GE2369" s="152">
        <v>0.95</v>
      </c>
      <c r="GF2369" s="152">
        <v>3.04</v>
      </c>
      <c r="GH2369" s="152">
        <v>3.45</v>
      </c>
      <c r="GJ2369" s="152">
        <v>2.12</v>
      </c>
      <c r="GL2369" s="152">
        <v>1.95</v>
      </c>
      <c r="GN2369" s="152">
        <v>1.83</v>
      </c>
      <c r="GO2369" s="152">
        <v>0.12</v>
      </c>
      <c r="GS2369" s="152">
        <v>1.89</v>
      </c>
      <c r="GT2369" s="152">
        <v>0.69</v>
      </c>
      <c r="GU2369" s="152">
        <v>0.23</v>
      </c>
    </row>
    <row r="2370" spans="1:203">
      <c r="A2370" s="151">
        <v>8829</v>
      </c>
      <c r="B2370" s="152" t="s">
        <v>2859</v>
      </c>
      <c r="C2370" s="152" t="s">
        <v>3490</v>
      </c>
      <c r="D2370" s="152" t="s">
        <v>3491</v>
      </c>
      <c r="E2370" s="152" t="s">
        <v>3492</v>
      </c>
      <c r="F2370" s="152" t="s">
        <v>10816</v>
      </c>
      <c r="H2370" s="151">
        <v>323080</v>
      </c>
      <c r="K2370" s="152" t="s">
        <v>3022</v>
      </c>
      <c r="L2370" s="153" t="s">
        <v>3947</v>
      </c>
      <c r="M2370" s="153" t="s">
        <v>4309</v>
      </c>
      <c r="O2370" s="151">
        <v>3592</v>
      </c>
      <c r="P2370" s="152">
        <v>42.02617</v>
      </c>
      <c r="Q2370" s="152">
        <v>-121.91070000000001</v>
      </c>
      <c r="R2370" s="152" t="s">
        <v>2949</v>
      </c>
      <c r="S2370" s="152" t="s">
        <v>2716</v>
      </c>
      <c r="T2370" s="152">
        <v>49.88</v>
      </c>
      <c r="U2370" s="152">
        <v>0.81</v>
      </c>
      <c r="V2370" s="152">
        <v>16.48</v>
      </c>
      <c r="X2370" s="152">
        <v>6.61</v>
      </c>
      <c r="AA2370" s="152">
        <v>7.25</v>
      </c>
      <c r="AB2370" s="152">
        <v>0.11</v>
      </c>
      <c r="AC2370" s="152">
        <v>11.09</v>
      </c>
      <c r="AD2370" s="152">
        <v>2.81</v>
      </c>
      <c r="AE2370" s="152">
        <v>0.31</v>
      </c>
      <c r="AF2370" s="152">
        <v>0.19</v>
      </c>
      <c r="AJ2370" s="152">
        <v>2.36</v>
      </c>
      <c r="AK2370" s="156">
        <f t="shared" si="36"/>
        <v>8.9099999999999999E-2</v>
      </c>
      <c r="AL2370" s="151">
        <v>891</v>
      </c>
      <c r="AN2370" s="151">
        <v>1100</v>
      </c>
      <c r="AO2370" s="151">
        <v>400</v>
      </c>
      <c r="AQ2370" s="152">
        <v>7.35</v>
      </c>
      <c r="AW2370" s="152">
        <v>36.71</v>
      </c>
      <c r="AY2370" s="151">
        <v>210.23</v>
      </c>
      <c r="BG2370" s="152">
        <v>4.74</v>
      </c>
      <c r="BH2370" s="152">
        <v>444.87</v>
      </c>
      <c r="BI2370" s="152">
        <v>16.190000000000001</v>
      </c>
      <c r="BJ2370" s="152">
        <v>59.08</v>
      </c>
      <c r="BK2370" s="152">
        <v>1.4</v>
      </c>
      <c r="BO2370" s="152">
        <v>104.57</v>
      </c>
      <c r="BP2370" s="152">
        <v>4.99</v>
      </c>
      <c r="BQ2370" s="152">
        <v>13.36</v>
      </c>
      <c r="BR2370" s="152">
        <v>1.95</v>
      </c>
      <c r="BS2370" s="152">
        <v>9.26</v>
      </c>
      <c r="BT2370" s="152">
        <v>1.32</v>
      </c>
      <c r="BU2370" s="152">
        <v>0.87</v>
      </c>
      <c r="BV2370" s="152">
        <v>2.48</v>
      </c>
      <c r="BX2370" s="152">
        <v>2.88</v>
      </c>
      <c r="BZ2370" s="152">
        <v>2.4700000000000002</v>
      </c>
      <c r="CB2370" s="152">
        <v>1.62</v>
      </c>
      <c r="CD2370" s="152">
        <v>1.95</v>
      </c>
      <c r="CE2370" s="152">
        <v>7.0000000000000007E-2</v>
      </c>
      <c r="CH2370" s="152">
        <v>1.39</v>
      </c>
      <c r="CJ2370" s="152">
        <v>0.62</v>
      </c>
      <c r="CK2370" s="152">
        <v>0.15</v>
      </c>
      <c r="DO2370" s="154">
        <v>87.5</v>
      </c>
      <c r="ED2370" s="152">
        <v>51.83</v>
      </c>
      <c r="EE2370" s="152">
        <v>0.82</v>
      </c>
      <c r="EF2370" s="152">
        <v>16.78</v>
      </c>
      <c r="EH2370" s="152">
        <v>7.68</v>
      </c>
      <c r="EK2370" s="152">
        <v>0.15</v>
      </c>
      <c r="EL2370" s="152">
        <v>9.14</v>
      </c>
      <c r="EM2370" s="152">
        <v>10.6</v>
      </c>
      <c r="EO2370" s="152">
        <v>2.56</v>
      </c>
      <c r="EP2370" s="152">
        <v>0.34</v>
      </c>
      <c r="EQ2370" s="152">
        <v>0.1</v>
      </c>
      <c r="FD2370" s="152">
        <v>36</v>
      </c>
      <c r="FP2370" s="152">
        <v>6.25</v>
      </c>
      <c r="FQ2370" s="152">
        <v>461</v>
      </c>
      <c r="FR2370" s="152">
        <v>18.899999999999999</v>
      </c>
      <c r="FS2370" s="152">
        <v>67.2</v>
      </c>
      <c r="FT2370" s="152">
        <v>1.81</v>
      </c>
      <c r="FY2370" s="152">
        <v>125</v>
      </c>
      <c r="FZ2370" s="152">
        <v>6.3</v>
      </c>
      <c r="GA2370" s="152">
        <v>15.1</v>
      </c>
      <c r="GB2370" s="152">
        <v>2.1800000000000002</v>
      </c>
      <c r="GC2370" s="152">
        <v>9.77</v>
      </c>
      <c r="GD2370" s="152">
        <v>2.67</v>
      </c>
      <c r="GE2370" s="152">
        <v>0.95</v>
      </c>
      <c r="GF2370" s="152">
        <v>3.04</v>
      </c>
      <c r="GH2370" s="152">
        <v>3.45</v>
      </c>
      <c r="GJ2370" s="152">
        <v>2.12</v>
      </c>
      <c r="GL2370" s="152">
        <v>1.95</v>
      </c>
      <c r="GN2370" s="152">
        <v>1.83</v>
      </c>
      <c r="GO2370" s="152">
        <v>0.12</v>
      </c>
      <c r="GS2370" s="152">
        <v>1.89</v>
      </c>
      <c r="GT2370" s="152">
        <v>0.69</v>
      </c>
      <c r="GU2370" s="152">
        <v>0.23</v>
      </c>
    </row>
    <row r="2371" spans="1:203">
      <c r="A2371" s="151">
        <v>8830</v>
      </c>
      <c r="B2371" s="152" t="s">
        <v>2859</v>
      </c>
      <c r="C2371" s="152" t="s">
        <v>3490</v>
      </c>
      <c r="D2371" s="152" t="s">
        <v>3491</v>
      </c>
      <c r="E2371" s="152" t="s">
        <v>3492</v>
      </c>
      <c r="F2371" s="152" t="s">
        <v>10817</v>
      </c>
      <c r="H2371" s="151">
        <v>323080</v>
      </c>
      <c r="K2371" s="152" t="s">
        <v>3022</v>
      </c>
      <c r="L2371" s="153" t="s">
        <v>3947</v>
      </c>
      <c r="M2371" s="153" t="s">
        <v>4577</v>
      </c>
      <c r="O2371" s="151">
        <v>3592</v>
      </c>
      <c r="P2371" s="152">
        <v>42.02617</v>
      </c>
      <c r="Q2371" s="152">
        <v>-121.91070000000001</v>
      </c>
      <c r="R2371" s="152" t="s">
        <v>2949</v>
      </c>
      <c r="S2371" s="152" t="s">
        <v>2716</v>
      </c>
      <c r="T2371" s="152">
        <v>50.74</v>
      </c>
      <c r="U2371" s="152">
        <v>0.83</v>
      </c>
      <c r="V2371" s="152">
        <v>17.5</v>
      </c>
      <c r="X2371" s="152">
        <v>6.43</v>
      </c>
      <c r="AA2371" s="152">
        <v>7.06</v>
      </c>
      <c r="AB2371" s="152">
        <v>0.12</v>
      </c>
      <c r="AC2371" s="152">
        <v>11.16</v>
      </c>
      <c r="AD2371" s="152">
        <v>2.83</v>
      </c>
      <c r="AE2371" s="152">
        <v>0.31</v>
      </c>
      <c r="AF2371" s="152">
        <v>0.19</v>
      </c>
      <c r="AJ2371" s="152">
        <v>2.2400000000000002</v>
      </c>
      <c r="AK2371" s="156">
        <f t="shared" ref="AK2371:AK2434" si="37">AL2371/10000</f>
        <v>0.1056</v>
      </c>
      <c r="AL2371" s="151">
        <v>1056</v>
      </c>
      <c r="AN2371" s="151">
        <v>1200</v>
      </c>
      <c r="AO2371" s="151">
        <v>400</v>
      </c>
      <c r="DO2371" s="154">
        <v>87.5</v>
      </c>
      <c r="ED2371" s="152">
        <v>51.83</v>
      </c>
      <c r="EE2371" s="152">
        <v>0.82</v>
      </c>
      <c r="EF2371" s="152">
        <v>16.78</v>
      </c>
      <c r="EH2371" s="152">
        <v>7.68</v>
      </c>
      <c r="EK2371" s="152">
        <v>0.15</v>
      </c>
      <c r="EL2371" s="152">
        <v>9.14</v>
      </c>
      <c r="EM2371" s="152">
        <v>10.6</v>
      </c>
      <c r="EO2371" s="152">
        <v>2.56</v>
      </c>
      <c r="EP2371" s="152">
        <v>0.34</v>
      </c>
      <c r="EQ2371" s="152">
        <v>0.1</v>
      </c>
      <c r="FD2371" s="152">
        <v>36</v>
      </c>
      <c r="FP2371" s="152">
        <v>6.25</v>
      </c>
      <c r="FQ2371" s="152">
        <v>461</v>
      </c>
      <c r="FR2371" s="152">
        <v>18.899999999999999</v>
      </c>
      <c r="FS2371" s="152">
        <v>67.2</v>
      </c>
      <c r="FT2371" s="152">
        <v>1.81</v>
      </c>
      <c r="FY2371" s="152">
        <v>125</v>
      </c>
      <c r="FZ2371" s="152">
        <v>6.3</v>
      </c>
      <c r="GA2371" s="152">
        <v>15.1</v>
      </c>
      <c r="GB2371" s="152">
        <v>2.1800000000000002</v>
      </c>
      <c r="GC2371" s="152">
        <v>9.77</v>
      </c>
      <c r="GD2371" s="152">
        <v>2.67</v>
      </c>
      <c r="GE2371" s="152">
        <v>0.95</v>
      </c>
      <c r="GF2371" s="152">
        <v>3.04</v>
      </c>
      <c r="GH2371" s="152">
        <v>3.45</v>
      </c>
      <c r="GJ2371" s="152">
        <v>2.12</v>
      </c>
      <c r="GL2371" s="152">
        <v>1.95</v>
      </c>
      <c r="GN2371" s="152">
        <v>1.83</v>
      </c>
      <c r="GO2371" s="152">
        <v>0.12</v>
      </c>
      <c r="GS2371" s="152">
        <v>1.89</v>
      </c>
      <c r="GT2371" s="152">
        <v>0.69</v>
      </c>
      <c r="GU2371" s="152">
        <v>0.23</v>
      </c>
    </row>
    <row r="2372" spans="1:203">
      <c r="A2372" s="151">
        <v>8831</v>
      </c>
      <c r="B2372" s="152" t="s">
        <v>2859</v>
      </c>
      <c r="C2372" s="152" t="s">
        <v>3490</v>
      </c>
      <c r="D2372" s="152" t="s">
        <v>3491</v>
      </c>
      <c r="E2372" s="152" t="s">
        <v>3492</v>
      </c>
      <c r="F2372" s="152" t="s">
        <v>10818</v>
      </c>
      <c r="H2372" s="151">
        <v>323080</v>
      </c>
      <c r="K2372" s="152" t="s">
        <v>3022</v>
      </c>
      <c r="L2372" s="153" t="s">
        <v>3947</v>
      </c>
      <c r="M2372" s="153" t="s">
        <v>3629</v>
      </c>
      <c r="O2372" s="151">
        <v>3592</v>
      </c>
      <c r="P2372" s="152">
        <v>42.02617</v>
      </c>
      <c r="Q2372" s="152">
        <v>-121.91070000000001</v>
      </c>
      <c r="R2372" s="152" t="s">
        <v>2949</v>
      </c>
      <c r="S2372" s="152" t="s">
        <v>2716</v>
      </c>
      <c r="T2372" s="152">
        <v>50.09</v>
      </c>
      <c r="U2372" s="152">
        <v>0.82</v>
      </c>
      <c r="V2372" s="152">
        <v>16.78</v>
      </c>
      <c r="X2372" s="152">
        <v>7.55</v>
      </c>
      <c r="AA2372" s="152">
        <v>7.43</v>
      </c>
      <c r="AB2372" s="152">
        <v>0.14000000000000001</v>
      </c>
      <c r="AC2372" s="152">
        <v>11.16</v>
      </c>
      <c r="AD2372" s="152">
        <v>2.86</v>
      </c>
      <c r="AE2372" s="152">
        <v>0.36</v>
      </c>
      <c r="AF2372" s="152">
        <v>0.19</v>
      </c>
      <c r="AJ2372" s="152">
        <v>2.0499999999999998</v>
      </c>
      <c r="AK2372" s="156">
        <f t="shared" si="37"/>
        <v>9.5699999999999993E-2</v>
      </c>
      <c r="AL2372" s="151">
        <v>957</v>
      </c>
      <c r="AN2372" s="151">
        <v>1300</v>
      </c>
      <c r="AO2372" s="151">
        <v>400</v>
      </c>
      <c r="AQ2372" s="152">
        <v>7.04</v>
      </c>
      <c r="AS2372" s="152">
        <v>4.34</v>
      </c>
      <c r="AW2372" s="152">
        <v>36.15</v>
      </c>
      <c r="AY2372" s="151">
        <v>210.44</v>
      </c>
      <c r="BG2372" s="152">
        <v>6.16</v>
      </c>
      <c r="BH2372" s="152">
        <v>454.9</v>
      </c>
      <c r="BI2372" s="152">
        <v>16.12</v>
      </c>
      <c r="BJ2372" s="152">
        <v>61.9</v>
      </c>
      <c r="BK2372" s="152">
        <v>1.65</v>
      </c>
      <c r="BO2372" s="152">
        <v>117.99</v>
      </c>
      <c r="BP2372" s="152">
        <v>5.61</v>
      </c>
      <c r="BQ2372" s="152">
        <v>13.57</v>
      </c>
      <c r="BR2372" s="152">
        <v>1.92</v>
      </c>
      <c r="BS2372" s="152">
        <v>8.5299999999999994</v>
      </c>
      <c r="BT2372" s="152">
        <v>2.85</v>
      </c>
      <c r="BU2372" s="152">
        <v>0.92</v>
      </c>
      <c r="BV2372" s="152">
        <v>2.68</v>
      </c>
      <c r="BX2372" s="152">
        <v>2.4300000000000002</v>
      </c>
      <c r="BZ2372" s="152">
        <v>1.76</v>
      </c>
      <c r="CB2372" s="152">
        <v>1.62</v>
      </c>
      <c r="CD2372" s="152">
        <v>1.88</v>
      </c>
      <c r="CE2372" s="152">
        <v>0.1</v>
      </c>
      <c r="CH2372" s="152">
        <v>1.76</v>
      </c>
      <c r="CJ2372" s="152">
        <v>0.6</v>
      </c>
      <c r="CK2372" s="152">
        <v>0.19</v>
      </c>
      <c r="DO2372" s="154">
        <v>87</v>
      </c>
      <c r="ED2372" s="152">
        <v>51.83</v>
      </c>
      <c r="EE2372" s="152">
        <v>0.82</v>
      </c>
      <c r="EF2372" s="152">
        <v>16.78</v>
      </c>
      <c r="EH2372" s="152">
        <v>7.68</v>
      </c>
      <c r="EK2372" s="152">
        <v>0.15</v>
      </c>
      <c r="EL2372" s="152">
        <v>9.14</v>
      </c>
      <c r="EM2372" s="152">
        <v>10.6</v>
      </c>
      <c r="EO2372" s="152">
        <v>2.56</v>
      </c>
      <c r="EP2372" s="152">
        <v>0.34</v>
      </c>
      <c r="EQ2372" s="152">
        <v>0.1</v>
      </c>
      <c r="FD2372" s="152">
        <v>36</v>
      </c>
      <c r="FP2372" s="152">
        <v>6.25</v>
      </c>
      <c r="FQ2372" s="152">
        <v>461</v>
      </c>
      <c r="FR2372" s="152">
        <v>18.899999999999999</v>
      </c>
      <c r="FS2372" s="152">
        <v>67.2</v>
      </c>
      <c r="FT2372" s="152">
        <v>1.81</v>
      </c>
      <c r="FY2372" s="152">
        <v>125</v>
      </c>
      <c r="FZ2372" s="152">
        <v>6.3</v>
      </c>
      <c r="GA2372" s="152">
        <v>15.1</v>
      </c>
      <c r="GB2372" s="152">
        <v>2.1800000000000002</v>
      </c>
      <c r="GC2372" s="152">
        <v>9.77</v>
      </c>
      <c r="GD2372" s="152">
        <v>2.67</v>
      </c>
      <c r="GE2372" s="152">
        <v>0.95</v>
      </c>
      <c r="GF2372" s="152">
        <v>3.04</v>
      </c>
      <c r="GH2372" s="152">
        <v>3.45</v>
      </c>
      <c r="GJ2372" s="152">
        <v>2.12</v>
      </c>
      <c r="GL2372" s="152">
        <v>1.95</v>
      </c>
      <c r="GN2372" s="152">
        <v>1.83</v>
      </c>
      <c r="GO2372" s="152">
        <v>0.12</v>
      </c>
      <c r="GS2372" s="152">
        <v>1.89</v>
      </c>
      <c r="GT2372" s="152">
        <v>0.69</v>
      </c>
      <c r="GU2372" s="152">
        <v>0.23</v>
      </c>
    </row>
    <row r="2373" spans="1:203">
      <c r="A2373" s="151">
        <v>8832</v>
      </c>
      <c r="B2373" s="152" t="s">
        <v>2859</v>
      </c>
      <c r="C2373" s="152" t="s">
        <v>3490</v>
      </c>
      <c r="D2373" s="152" t="s">
        <v>3491</v>
      </c>
      <c r="E2373" s="152" t="s">
        <v>3492</v>
      </c>
      <c r="F2373" s="152" t="s">
        <v>10819</v>
      </c>
      <c r="H2373" s="151">
        <v>323080</v>
      </c>
      <c r="K2373" s="152" t="s">
        <v>3022</v>
      </c>
      <c r="L2373" s="153" t="s">
        <v>3947</v>
      </c>
      <c r="M2373" s="153" t="s">
        <v>3934</v>
      </c>
      <c r="O2373" s="151">
        <v>3592</v>
      </c>
      <c r="P2373" s="152">
        <v>42.02617</v>
      </c>
      <c r="Q2373" s="152">
        <v>-121.91070000000001</v>
      </c>
      <c r="R2373" s="152" t="s">
        <v>2949</v>
      </c>
      <c r="S2373" s="152" t="s">
        <v>2716</v>
      </c>
      <c r="T2373" s="152">
        <v>49.95</v>
      </c>
      <c r="U2373" s="152">
        <v>0.77</v>
      </c>
      <c r="V2373" s="152">
        <v>16.670000000000002</v>
      </c>
      <c r="X2373" s="152">
        <v>6.92</v>
      </c>
      <c r="AA2373" s="152">
        <v>7.67</v>
      </c>
      <c r="AB2373" s="152">
        <v>0.14000000000000001</v>
      </c>
      <c r="AC2373" s="152">
        <v>10.86</v>
      </c>
      <c r="AD2373" s="152">
        <v>2.79</v>
      </c>
      <c r="AE2373" s="152">
        <v>0.31</v>
      </c>
      <c r="AF2373" s="152">
        <v>0.18</v>
      </c>
      <c r="AJ2373" s="152">
        <v>2.21</v>
      </c>
      <c r="AK2373" s="156">
        <f t="shared" si="37"/>
        <v>7.3300000000000004E-2</v>
      </c>
      <c r="AL2373" s="151">
        <v>733</v>
      </c>
      <c r="AN2373" s="151">
        <v>1100</v>
      </c>
      <c r="AO2373" s="151">
        <v>400</v>
      </c>
      <c r="DO2373" s="154">
        <v>86.9</v>
      </c>
      <c r="ED2373" s="152">
        <v>51.83</v>
      </c>
      <c r="EE2373" s="152">
        <v>0.82</v>
      </c>
      <c r="EF2373" s="152">
        <v>16.78</v>
      </c>
      <c r="EH2373" s="152">
        <v>7.68</v>
      </c>
      <c r="EK2373" s="152">
        <v>0.15</v>
      </c>
      <c r="EL2373" s="152">
        <v>9.14</v>
      </c>
      <c r="EM2373" s="152">
        <v>10.6</v>
      </c>
      <c r="EO2373" s="152">
        <v>2.56</v>
      </c>
      <c r="EP2373" s="152">
        <v>0.34</v>
      </c>
      <c r="EQ2373" s="152">
        <v>0.1</v>
      </c>
      <c r="FD2373" s="152">
        <v>36</v>
      </c>
      <c r="FP2373" s="152">
        <v>6.25</v>
      </c>
      <c r="FQ2373" s="152">
        <v>461</v>
      </c>
      <c r="FR2373" s="152">
        <v>18.899999999999999</v>
      </c>
      <c r="FS2373" s="152">
        <v>67.2</v>
      </c>
      <c r="FT2373" s="152">
        <v>1.81</v>
      </c>
      <c r="FY2373" s="152">
        <v>125</v>
      </c>
      <c r="FZ2373" s="152">
        <v>6.3</v>
      </c>
      <c r="GA2373" s="152">
        <v>15.1</v>
      </c>
      <c r="GB2373" s="152">
        <v>2.1800000000000002</v>
      </c>
      <c r="GC2373" s="152">
        <v>9.77</v>
      </c>
      <c r="GD2373" s="152">
        <v>2.67</v>
      </c>
      <c r="GE2373" s="152">
        <v>0.95</v>
      </c>
      <c r="GF2373" s="152">
        <v>3.04</v>
      </c>
      <c r="GH2373" s="152">
        <v>3.45</v>
      </c>
      <c r="GJ2373" s="152">
        <v>2.12</v>
      </c>
      <c r="GL2373" s="152">
        <v>1.95</v>
      </c>
      <c r="GN2373" s="152">
        <v>1.83</v>
      </c>
      <c r="GO2373" s="152">
        <v>0.12</v>
      </c>
      <c r="GS2373" s="152">
        <v>1.89</v>
      </c>
      <c r="GT2373" s="152">
        <v>0.69</v>
      </c>
      <c r="GU2373" s="152">
        <v>0.23</v>
      </c>
    </row>
    <row r="2374" spans="1:203">
      <c r="A2374" s="151">
        <v>8833</v>
      </c>
      <c r="B2374" s="152" t="s">
        <v>2859</v>
      </c>
      <c r="C2374" s="152" t="s">
        <v>3490</v>
      </c>
      <c r="D2374" s="152" t="s">
        <v>3491</v>
      </c>
      <c r="E2374" s="152" t="s">
        <v>3492</v>
      </c>
      <c r="F2374" s="152" t="s">
        <v>10820</v>
      </c>
      <c r="H2374" s="151">
        <v>323080</v>
      </c>
      <c r="K2374" s="152" t="s">
        <v>3022</v>
      </c>
      <c r="L2374" s="153" t="s">
        <v>4315</v>
      </c>
      <c r="M2374" s="153" t="s">
        <v>3111</v>
      </c>
      <c r="O2374" s="151">
        <v>3592</v>
      </c>
      <c r="P2374" s="152">
        <v>42.023470000000003</v>
      </c>
      <c r="Q2374" s="152">
        <v>-121.3103</v>
      </c>
      <c r="R2374" s="152" t="s">
        <v>2949</v>
      </c>
      <c r="S2374" s="152" t="s">
        <v>2716</v>
      </c>
      <c r="T2374" s="152">
        <v>51.04</v>
      </c>
      <c r="U2374" s="152">
        <v>0.91</v>
      </c>
      <c r="V2374" s="152">
        <v>17.420000000000002</v>
      </c>
      <c r="X2374" s="152">
        <v>5.34</v>
      </c>
      <c r="AA2374" s="152">
        <v>5.71</v>
      </c>
      <c r="AB2374" s="152">
        <v>0.1</v>
      </c>
      <c r="AC2374" s="152">
        <v>10.57</v>
      </c>
      <c r="AD2374" s="152">
        <v>3.39</v>
      </c>
      <c r="AE2374" s="152">
        <v>0.9</v>
      </c>
      <c r="AF2374" s="152">
        <v>0.17</v>
      </c>
      <c r="AJ2374" s="152">
        <v>2.7</v>
      </c>
      <c r="AK2374" s="156">
        <f t="shared" si="37"/>
        <v>9.6500000000000002E-2</v>
      </c>
      <c r="AL2374" s="151">
        <v>965</v>
      </c>
      <c r="AN2374" s="151">
        <v>900</v>
      </c>
      <c r="AO2374" s="151">
        <v>400</v>
      </c>
      <c r="DO2374" s="154">
        <v>89.7</v>
      </c>
      <c r="ED2374" s="152">
        <v>51.85</v>
      </c>
      <c r="EE2374" s="152">
        <v>0.83</v>
      </c>
      <c r="EF2374" s="152">
        <v>16.61</v>
      </c>
      <c r="EH2374" s="152">
        <v>6.88</v>
      </c>
      <c r="EK2374" s="152">
        <v>0.09</v>
      </c>
      <c r="EL2374" s="152">
        <v>9.68</v>
      </c>
      <c r="EM2374" s="152">
        <v>10.02</v>
      </c>
      <c r="EO2374" s="152">
        <v>3.05</v>
      </c>
      <c r="EP2374" s="152">
        <v>0.84</v>
      </c>
      <c r="EQ2374" s="152">
        <v>0.15</v>
      </c>
      <c r="FD2374" s="152">
        <v>27.1</v>
      </c>
      <c r="FP2374" s="152">
        <v>15.39</v>
      </c>
      <c r="FQ2374" s="152">
        <v>342</v>
      </c>
      <c r="FR2374" s="152">
        <v>13.1</v>
      </c>
      <c r="FS2374" s="152">
        <v>70.900000000000006</v>
      </c>
      <c r="FT2374" s="152">
        <v>4.03</v>
      </c>
      <c r="FY2374" s="152">
        <v>202</v>
      </c>
      <c r="FZ2374" s="152">
        <v>7.46</v>
      </c>
      <c r="GA2374" s="152">
        <v>16.899999999999999</v>
      </c>
      <c r="GB2374" s="152">
        <v>2.31</v>
      </c>
      <c r="GC2374" s="152">
        <v>10.5</v>
      </c>
      <c r="GD2374" s="152">
        <v>2.41</v>
      </c>
      <c r="GE2374" s="152">
        <v>0.8</v>
      </c>
      <c r="GF2374" s="152">
        <v>2.4700000000000002</v>
      </c>
      <c r="GH2374" s="152">
        <v>2.5499999999999998</v>
      </c>
      <c r="GJ2374" s="152">
        <v>1.39</v>
      </c>
      <c r="GL2374" s="152">
        <v>1.39</v>
      </c>
      <c r="GN2374" s="152">
        <v>1.73</v>
      </c>
      <c r="GO2374" s="152">
        <v>0.26</v>
      </c>
      <c r="GS2374" s="152">
        <v>3.22</v>
      </c>
      <c r="GT2374" s="152">
        <v>1.63</v>
      </c>
      <c r="GU2374" s="152">
        <v>0.52</v>
      </c>
    </row>
    <row r="2375" spans="1:203">
      <c r="A2375" s="151">
        <v>8834</v>
      </c>
      <c r="B2375" s="152" t="s">
        <v>2859</v>
      </c>
      <c r="C2375" s="152" t="s">
        <v>3490</v>
      </c>
      <c r="D2375" s="152" t="s">
        <v>3491</v>
      </c>
      <c r="E2375" s="152" t="s">
        <v>3492</v>
      </c>
      <c r="F2375" s="152" t="s">
        <v>10821</v>
      </c>
      <c r="H2375" s="151">
        <v>323080</v>
      </c>
      <c r="K2375" s="152" t="s">
        <v>3022</v>
      </c>
      <c r="L2375" s="153" t="s">
        <v>4315</v>
      </c>
      <c r="M2375" s="153" t="s">
        <v>4034</v>
      </c>
      <c r="O2375" s="151">
        <v>3592</v>
      </c>
      <c r="P2375" s="152">
        <v>42.023470000000003</v>
      </c>
      <c r="Q2375" s="152">
        <v>-121.3103</v>
      </c>
      <c r="R2375" s="152" t="s">
        <v>2949</v>
      </c>
      <c r="S2375" s="152" t="s">
        <v>2716</v>
      </c>
      <c r="T2375" s="152">
        <v>49.89</v>
      </c>
      <c r="U2375" s="152">
        <v>0.95</v>
      </c>
      <c r="V2375" s="152">
        <v>18.12</v>
      </c>
      <c r="X2375" s="152">
        <v>5.39</v>
      </c>
      <c r="AA2375" s="152">
        <v>7.15</v>
      </c>
      <c r="AB2375" s="152">
        <v>0.09</v>
      </c>
      <c r="AC2375" s="152">
        <v>9.49</v>
      </c>
      <c r="AD2375" s="152">
        <v>3.46</v>
      </c>
      <c r="AE2375" s="152">
        <v>0.85</v>
      </c>
      <c r="AF2375" s="152">
        <v>0.18</v>
      </c>
      <c r="AJ2375" s="152">
        <v>3.07</v>
      </c>
      <c r="AK2375" s="156">
        <f t="shared" si="37"/>
        <v>9.4700000000000006E-2</v>
      </c>
      <c r="AL2375" s="151">
        <v>947</v>
      </c>
      <c r="AN2375" s="151">
        <v>900</v>
      </c>
      <c r="AO2375" s="151">
        <v>400</v>
      </c>
      <c r="DO2375" s="154">
        <v>89.2</v>
      </c>
      <c r="ED2375" s="152">
        <v>51.85</v>
      </c>
      <c r="EE2375" s="152">
        <v>0.83</v>
      </c>
      <c r="EF2375" s="152">
        <v>16.61</v>
      </c>
      <c r="EH2375" s="152">
        <v>6.88</v>
      </c>
      <c r="EK2375" s="152">
        <v>0.09</v>
      </c>
      <c r="EL2375" s="152">
        <v>9.68</v>
      </c>
      <c r="EM2375" s="152">
        <v>10.02</v>
      </c>
      <c r="EO2375" s="152">
        <v>3.05</v>
      </c>
      <c r="EP2375" s="152">
        <v>0.84</v>
      </c>
      <c r="EQ2375" s="152">
        <v>0.15</v>
      </c>
      <c r="FD2375" s="152">
        <v>27.1</v>
      </c>
      <c r="FP2375" s="152">
        <v>15.39</v>
      </c>
      <c r="FQ2375" s="152">
        <v>342</v>
      </c>
      <c r="FR2375" s="152">
        <v>13.1</v>
      </c>
      <c r="FS2375" s="152">
        <v>70.900000000000006</v>
      </c>
      <c r="FT2375" s="152">
        <v>4.03</v>
      </c>
      <c r="FY2375" s="152">
        <v>202</v>
      </c>
      <c r="FZ2375" s="152">
        <v>7.46</v>
      </c>
      <c r="GA2375" s="152">
        <v>16.899999999999999</v>
      </c>
      <c r="GB2375" s="152">
        <v>2.31</v>
      </c>
      <c r="GC2375" s="152">
        <v>10.5</v>
      </c>
      <c r="GD2375" s="152">
        <v>2.41</v>
      </c>
      <c r="GE2375" s="152">
        <v>0.8</v>
      </c>
      <c r="GF2375" s="152">
        <v>2.4700000000000002</v>
      </c>
      <c r="GH2375" s="152">
        <v>2.5499999999999998</v>
      </c>
      <c r="GJ2375" s="152">
        <v>1.39</v>
      </c>
      <c r="GL2375" s="152">
        <v>1.39</v>
      </c>
      <c r="GN2375" s="152">
        <v>1.73</v>
      </c>
      <c r="GO2375" s="152">
        <v>0.26</v>
      </c>
      <c r="GS2375" s="152">
        <v>3.22</v>
      </c>
      <c r="GT2375" s="152">
        <v>1.63</v>
      </c>
      <c r="GU2375" s="152">
        <v>0.52</v>
      </c>
    </row>
    <row r="2376" spans="1:203">
      <c r="A2376" s="151">
        <v>8835</v>
      </c>
      <c r="B2376" s="152" t="s">
        <v>2859</v>
      </c>
      <c r="C2376" s="152" t="s">
        <v>3490</v>
      </c>
      <c r="D2376" s="152" t="s">
        <v>3491</v>
      </c>
      <c r="E2376" s="152" t="s">
        <v>3492</v>
      </c>
      <c r="F2376" s="152" t="s">
        <v>10822</v>
      </c>
      <c r="H2376" s="151">
        <v>323080</v>
      </c>
      <c r="K2376" s="152" t="s">
        <v>3022</v>
      </c>
      <c r="L2376" s="153" t="s">
        <v>4315</v>
      </c>
      <c r="M2376" s="153" t="s">
        <v>3736</v>
      </c>
      <c r="O2376" s="151">
        <v>3592</v>
      </c>
      <c r="P2376" s="152">
        <v>42.023470000000003</v>
      </c>
      <c r="Q2376" s="152">
        <v>-121.3103</v>
      </c>
      <c r="R2376" s="152" t="s">
        <v>2949</v>
      </c>
      <c r="S2376" s="152" t="s">
        <v>2716</v>
      </c>
      <c r="T2376" s="152">
        <v>50.48</v>
      </c>
      <c r="U2376" s="152">
        <v>0.93</v>
      </c>
      <c r="V2376" s="152">
        <v>17.82</v>
      </c>
      <c r="X2376" s="152">
        <v>4.99</v>
      </c>
      <c r="AA2376" s="152">
        <v>5.72</v>
      </c>
      <c r="AB2376" s="152">
        <v>0.09</v>
      </c>
      <c r="AC2376" s="152">
        <v>11.48</v>
      </c>
      <c r="AD2376" s="152">
        <v>3.11</v>
      </c>
      <c r="AE2376" s="152">
        <v>0.77</v>
      </c>
      <c r="AF2376" s="152">
        <v>0.18</v>
      </c>
      <c r="AJ2376" s="152">
        <v>3.59</v>
      </c>
      <c r="AK2376" s="156">
        <f t="shared" si="37"/>
        <v>0.14019999999999999</v>
      </c>
      <c r="AL2376" s="151">
        <v>1402</v>
      </c>
      <c r="AN2376" s="151">
        <v>1000</v>
      </c>
      <c r="AO2376" s="151">
        <v>400</v>
      </c>
      <c r="AQ2376" s="152">
        <v>5.85</v>
      </c>
      <c r="AS2376" s="152">
        <v>7.2</v>
      </c>
      <c r="AW2376" s="152">
        <v>29.83</v>
      </c>
      <c r="AY2376" s="151">
        <v>196.4</v>
      </c>
      <c r="BG2376" s="152">
        <v>10.199999999999999</v>
      </c>
      <c r="BH2376" s="152">
        <v>347.36</v>
      </c>
      <c r="BI2376" s="152">
        <v>15.38</v>
      </c>
      <c r="BJ2376" s="152">
        <v>80.98</v>
      </c>
      <c r="BK2376" s="152">
        <v>4.46</v>
      </c>
      <c r="BO2376" s="152">
        <v>177.63</v>
      </c>
      <c r="BP2376" s="152">
        <v>8.3800000000000008</v>
      </c>
      <c r="BQ2376" s="152">
        <v>17.97</v>
      </c>
      <c r="BR2376" s="152">
        <v>2.5</v>
      </c>
      <c r="BS2376" s="152">
        <v>10.96</v>
      </c>
      <c r="BT2376" s="152">
        <v>2.2200000000000002</v>
      </c>
      <c r="BU2376" s="152">
        <v>1.03</v>
      </c>
      <c r="BV2376" s="152">
        <v>3.04</v>
      </c>
      <c r="BX2376" s="152">
        <v>2.63</v>
      </c>
      <c r="BZ2376" s="152">
        <v>1.66</v>
      </c>
      <c r="CB2376" s="152">
        <v>1.43</v>
      </c>
      <c r="CD2376" s="152">
        <v>1.77</v>
      </c>
      <c r="CE2376" s="152">
        <v>0.28000000000000003</v>
      </c>
      <c r="CH2376" s="152">
        <v>2.4</v>
      </c>
      <c r="CJ2376" s="152">
        <v>1.29</v>
      </c>
      <c r="CK2376" s="152">
        <v>0.35</v>
      </c>
      <c r="DO2376" s="154">
        <v>90.2</v>
      </c>
      <c r="ED2376" s="152">
        <v>51.85</v>
      </c>
      <c r="EE2376" s="152">
        <v>0.83</v>
      </c>
      <c r="EF2376" s="152">
        <v>16.61</v>
      </c>
      <c r="EH2376" s="152">
        <v>6.88</v>
      </c>
      <c r="EK2376" s="152">
        <v>0.09</v>
      </c>
      <c r="EL2376" s="152">
        <v>9.68</v>
      </c>
      <c r="EM2376" s="152">
        <v>10.02</v>
      </c>
      <c r="EO2376" s="152">
        <v>3.05</v>
      </c>
      <c r="EP2376" s="152">
        <v>0.84</v>
      </c>
      <c r="EQ2376" s="152">
        <v>0.15</v>
      </c>
      <c r="FD2376" s="152">
        <v>27.1</v>
      </c>
      <c r="FP2376" s="152">
        <v>15.39</v>
      </c>
      <c r="FQ2376" s="152">
        <v>342</v>
      </c>
      <c r="FR2376" s="152">
        <v>13.1</v>
      </c>
      <c r="FS2376" s="152">
        <v>70.900000000000006</v>
      </c>
      <c r="FT2376" s="152">
        <v>4.03</v>
      </c>
      <c r="FY2376" s="152">
        <v>202</v>
      </c>
      <c r="FZ2376" s="152">
        <v>7.46</v>
      </c>
      <c r="GA2376" s="152">
        <v>16.899999999999999</v>
      </c>
      <c r="GB2376" s="152">
        <v>2.31</v>
      </c>
      <c r="GC2376" s="152">
        <v>10.5</v>
      </c>
      <c r="GD2376" s="152">
        <v>2.41</v>
      </c>
      <c r="GE2376" s="152">
        <v>0.8</v>
      </c>
      <c r="GF2376" s="152">
        <v>2.4700000000000002</v>
      </c>
      <c r="GH2376" s="152">
        <v>2.5499999999999998</v>
      </c>
      <c r="GJ2376" s="152">
        <v>1.39</v>
      </c>
      <c r="GL2376" s="152">
        <v>1.39</v>
      </c>
      <c r="GN2376" s="152">
        <v>1.73</v>
      </c>
      <c r="GO2376" s="152">
        <v>0.26</v>
      </c>
      <c r="GS2376" s="152">
        <v>3.22</v>
      </c>
      <c r="GT2376" s="152">
        <v>1.63</v>
      </c>
      <c r="GU2376" s="152">
        <v>0.52</v>
      </c>
    </row>
    <row r="2377" spans="1:203">
      <c r="A2377" s="151">
        <v>8836</v>
      </c>
      <c r="B2377" s="152" t="s">
        <v>2859</v>
      </c>
      <c r="C2377" s="152" t="s">
        <v>3490</v>
      </c>
      <c r="D2377" s="152" t="s">
        <v>3491</v>
      </c>
      <c r="E2377" s="152" t="s">
        <v>3492</v>
      </c>
      <c r="F2377" s="152" t="s">
        <v>10823</v>
      </c>
      <c r="H2377" s="151">
        <v>323080</v>
      </c>
      <c r="K2377" s="152" t="s">
        <v>3022</v>
      </c>
      <c r="L2377" s="153" t="s">
        <v>4315</v>
      </c>
      <c r="M2377" s="153" t="s">
        <v>2032</v>
      </c>
      <c r="O2377" s="151">
        <v>3592</v>
      </c>
      <c r="P2377" s="152">
        <v>42.023470000000003</v>
      </c>
      <c r="Q2377" s="152">
        <v>-121.3103</v>
      </c>
      <c r="R2377" s="152" t="s">
        <v>2949</v>
      </c>
      <c r="S2377" s="152" t="s">
        <v>2716</v>
      </c>
      <c r="T2377" s="152">
        <v>50.57</v>
      </c>
      <c r="U2377" s="152">
        <v>0.83</v>
      </c>
      <c r="V2377" s="152">
        <v>16.72</v>
      </c>
      <c r="X2377" s="152">
        <v>5.18</v>
      </c>
      <c r="AA2377" s="152">
        <v>8.59</v>
      </c>
      <c r="AB2377" s="152">
        <v>0.09</v>
      </c>
      <c r="AC2377" s="152">
        <v>10.17</v>
      </c>
      <c r="AD2377" s="152">
        <v>2.78</v>
      </c>
      <c r="AE2377" s="152">
        <v>0.82</v>
      </c>
      <c r="AF2377" s="152">
        <v>0.16</v>
      </c>
      <c r="AJ2377" s="152">
        <v>3.11</v>
      </c>
      <c r="AK2377" s="156">
        <f t="shared" si="37"/>
        <v>0.12520000000000001</v>
      </c>
      <c r="AL2377" s="151">
        <v>1252</v>
      </c>
      <c r="AN2377" s="151">
        <v>900</v>
      </c>
      <c r="AO2377" s="151">
        <v>300</v>
      </c>
      <c r="AQ2377" s="152">
        <v>9.67</v>
      </c>
      <c r="AS2377" s="152">
        <v>5.42</v>
      </c>
      <c r="AW2377" s="152">
        <v>30.52</v>
      </c>
      <c r="AY2377" s="151">
        <v>206.11</v>
      </c>
      <c r="BG2377" s="152">
        <v>17</v>
      </c>
      <c r="BH2377" s="152">
        <v>370.37</v>
      </c>
      <c r="BI2377" s="152">
        <v>14.1</v>
      </c>
      <c r="BJ2377" s="152">
        <v>75.69</v>
      </c>
      <c r="BK2377" s="152">
        <v>4.34</v>
      </c>
      <c r="BO2377" s="152">
        <v>205.48</v>
      </c>
      <c r="BP2377" s="152">
        <v>7.81</v>
      </c>
      <c r="BQ2377" s="152">
        <v>17.59</v>
      </c>
      <c r="BR2377" s="152">
        <v>2.31</v>
      </c>
      <c r="BS2377" s="152">
        <v>10.34</v>
      </c>
      <c r="BT2377" s="152">
        <v>2.61</v>
      </c>
      <c r="BU2377" s="152">
        <v>0.9</v>
      </c>
      <c r="BV2377" s="152">
        <v>2.74</v>
      </c>
      <c r="BX2377" s="152">
        <v>2.56</v>
      </c>
      <c r="BZ2377" s="152">
        <v>1.38</v>
      </c>
      <c r="CB2377" s="152">
        <v>1.59</v>
      </c>
      <c r="CD2377" s="152">
        <v>1.92</v>
      </c>
      <c r="CE2377" s="152">
        <v>0.25</v>
      </c>
      <c r="CH2377" s="152">
        <v>2.91</v>
      </c>
      <c r="CJ2377" s="152">
        <v>1.64</v>
      </c>
      <c r="CK2377" s="152">
        <v>0.51</v>
      </c>
      <c r="DO2377" s="154">
        <v>90</v>
      </c>
      <c r="ED2377" s="152">
        <v>51.85</v>
      </c>
      <c r="EE2377" s="152">
        <v>0.83</v>
      </c>
      <c r="EF2377" s="152">
        <v>16.61</v>
      </c>
      <c r="EH2377" s="152">
        <v>6.88</v>
      </c>
      <c r="EK2377" s="152">
        <v>0.09</v>
      </c>
      <c r="EL2377" s="152">
        <v>9.68</v>
      </c>
      <c r="EM2377" s="152">
        <v>10.02</v>
      </c>
      <c r="EO2377" s="152">
        <v>3.05</v>
      </c>
      <c r="EP2377" s="152">
        <v>0.84</v>
      </c>
      <c r="EQ2377" s="152">
        <v>0.15</v>
      </c>
      <c r="FD2377" s="152">
        <v>27.1</v>
      </c>
      <c r="FP2377" s="152">
        <v>15.39</v>
      </c>
      <c r="FQ2377" s="152">
        <v>342</v>
      </c>
      <c r="FR2377" s="152">
        <v>13.1</v>
      </c>
      <c r="FS2377" s="152">
        <v>70.900000000000006</v>
      </c>
      <c r="FT2377" s="152">
        <v>4.03</v>
      </c>
      <c r="FY2377" s="152">
        <v>202</v>
      </c>
      <c r="FZ2377" s="152">
        <v>7.46</v>
      </c>
      <c r="GA2377" s="152">
        <v>16.899999999999999</v>
      </c>
      <c r="GB2377" s="152">
        <v>2.31</v>
      </c>
      <c r="GC2377" s="152">
        <v>10.5</v>
      </c>
      <c r="GD2377" s="152">
        <v>2.41</v>
      </c>
      <c r="GE2377" s="152">
        <v>0.8</v>
      </c>
      <c r="GF2377" s="152">
        <v>2.4700000000000002</v>
      </c>
      <c r="GH2377" s="152">
        <v>2.5499999999999998</v>
      </c>
      <c r="GJ2377" s="152">
        <v>1.39</v>
      </c>
      <c r="GL2377" s="152">
        <v>1.39</v>
      </c>
      <c r="GN2377" s="152">
        <v>1.73</v>
      </c>
      <c r="GO2377" s="152">
        <v>0.26</v>
      </c>
      <c r="GS2377" s="152">
        <v>3.22</v>
      </c>
      <c r="GT2377" s="152">
        <v>1.63</v>
      </c>
      <c r="GU2377" s="152">
        <v>0.52</v>
      </c>
    </row>
    <row r="2378" spans="1:203">
      <c r="A2378" s="151">
        <v>8838</v>
      </c>
      <c r="B2378" s="152" t="s">
        <v>2859</v>
      </c>
      <c r="C2378" s="152" t="s">
        <v>3490</v>
      </c>
      <c r="D2378" s="152" t="s">
        <v>3491</v>
      </c>
      <c r="E2378" s="152" t="s">
        <v>3492</v>
      </c>
      <c r="F2378" s="152" t="s">
        <v>10824</v>
      </c>
      <c r="H2378" s="151">
        <v>323080</v>
      </c>
      <c r="K2378" s="152" t="s">
        <v>3022</v>
      </c>
      <c r="L2378" s="153" t="s">
        <v>4315</v>
      </c>
      <c r="M2378" s="153" t="s">
        <v>4794</v>
      </c>
      <c r="O2378" s="151">
        <v>3592</v>
      </c>
      <c r="P2378" s="152">
        <v>42.023470000000003</v>
      </c>
      <c r="Q2378" s="152">
        <v>-121.3103</v>
      </c>
      <c r="R2378" s="152" t="s">
        <v>2949</v>
      </c>
      <c r="S2378" s="152" t="s">
        <v>2716</v>
      </c>
      <c r="T2378" s="152">
        <v>51.44</v>
      </c>
      <c r="U2378" s="152">
        <v>0.86</v>
      </c>
      <c r="V2378" s="152">
        <v>17.73</v>
      </c>
      <c r="X2378" s="152">
        <v>5.05</v>
      </c>
      <c r="AA2378" s="152">
        <v>5.88</v>
      </c>
      <c r="AB2378" s="152">
        <v>0.09</v>
      </c>
      <c r="AC2378" s="152">
        <v>10.46</v>
      </c>
      <c r="AD2378" s="152">
        <v>3.06</v>
      </c>
      <c r="AE2378" s="152">
        <v>0.88</v>
      </c>
      <c r="AF2378" s="152">
        <v>0.16</v>
      </c>
      <c r="AJ2378" s="152">
        <v>3.71</v>
      </c>
      <c r="AK2378" s="156">
        <f t="shared" si="37"/>
        <v>8.48E-2</v>
      </c>
      <c r="AL2378" s="151">
        <v>848</v>
      </c>
      <c r="AN2378" s="151">
        <v>600</v>
      </c>
      <c r="AO2378" s="151">
        <v>400</v>
      </c>
      <c r="DO2378" s="154">
        <v>90.1</v>
      </c>
      <c r="ED2378" s="152">
        <v>51.85</v>
      </c>
      <c r="EE2378" s="152">
        <v>0.83</v>
      </c>
      <c r="EF2378" s="152">
        <v>16.61</v>
      </c>
      <c r="EH2378" s="152">
        <v>6.88</v>
      </c>
      <c r="EK2378" s="152">
        <v>0.09</v>
      </c>
      <c r="EL2378" s="152">
        <v>9.68</v>
      </c>
      <c r="EM2378" s="152">
        <v>10.02</v>
      </c>
      <c r="EO2378" s="152">
        <v>3.05</v>
      </c>
      <c r="EP2378" s="152">
        <v>0.84</v>
      </c>
      <c r="EQ2378" s="152">
        <v>0.15</v>
      </c>
      <c r="FD2378" s="152">
        <v>27.1</v>
      </c>
      <c r="FP2378" s="152">
        <v>15.39</v>
      </c>
      <c r="FQ2378" s="152">
        <v>342</v>
      </c>
      <c r="FR2378" s="152">
        <v>13.1</v>
      </c>
      <c r="FS2378" s="152">
        <v>70.900000000000006</v>
      </c>
      <c r="FT2378" s="152">
        <v>4.03</v>
      </c>
      <c r="FY2378" s="152">
        <v>202</v>
      </c>
      <c r="FZ2378" s="152">
        <v>7.46</v>
      </c>
      <c r="GA2378" s="152">
        <v>16.899999999999999</v>
      </c>
      <c r="GB2378" s="152">
        <v>2.31</v>
      </c>
      <c r="GC2378" s="152">
        <v>10.5</v>
      </c>
      <c r="GD2378" s="152">
        <v>2.41</v>
      </c>
      <c r="GE2378" s="152">
        <v>0.8</v>
      </c>
      <c r="GF2378" s="152">
        <v>2.4700000000000002</v>
      </c>
      <c r="GH2378" s="152">
        <v>2.5499999999999998</v>
      </c>
      <c r="GJ2378" s="152">
        <v>1.39</v>
      </c>
      <c r="GL2378" s="152">
        <v>1.39</v>
      </c>
      <c r="GN2378" s="152">
        <v>1.73</v>
      </c>
      <c r="GO2378" s="152">
        <v>0.26</v>
      </c>
      <c r="GS2378" s="152">
        <v>3.22</v>
      </c>
      <c r="GT2378" s="152">
        <v>1.63</v>
      </c>
      <c r="GU2378" s="152">
        <v>0.52</v>
      </c>
    </row>
    <row r="2379" spans="1:203">
      <c r="A2379" s="151">
        <v>8839</v>
      </c>
      <c r="B2379" s="152" t="s">
        <v>2859</v>
      </c>
      <c r="C2379" s="152" t="s">
        <v>3490</v>
      </c>
      <c r="D2379" s="152" t="s">
        <v>3491</v>
      </c>
      <c r="E2379" s="152" t="s">
        <v>3492</v>
      </c>
      <c r="F2379" s="152" t="s">
        <v>10825</v>
      </c>
      <c r="H2379" s="151">
        <v>323080</v>
      </c>
      <c r="K2379" s="152" t="s">
        <v>3022</v>
      </c>
      <c r="L2379" s="153" t="s">
        <v>4315</v>
      </c>
      <c r="M2379" s="153" t="s">
        <v>4625</v>
      </c>
      <c r="O2379" s="151">
        <v>3592</v>
      </c>
      <c r="P2379" s="152">
        <v>42.023470000000003</v>
      </c>
      <c r="Q2379" s="152">
        <v>-121.3103</v>
      </c>
      <c r="R2379" s="152" t="s">
        <v>2949</v>
      </c>
      <c r="S2379" s="152" t="s">
        <v>2716</v>
      </c>
      <c r="T2379" s="152">
        <v>50.89</v>
      </c>
      <c r="U2379" s="152">
        <v>0.89</v>
      </c>
      <c r="V2379" s="152">
        <v>17.72</v>
      </c>
      <c r="X2379" s="152">
        <v>5.3</v>
      </c>
      <c r="AA2379" s="152">
        <v>5.77</v>
      </c>
      <c r="AB2379" s="152">
        <v>0.09</v>
      </c>
      <c r="AC2379" s="152">
        <v>10.76</v>
      </c>
      <c r="AD2379" s="152">
        <v>3.34</v>
      </c>
      <c r="AE2379" s="152">
        <v>0.85</v>
      </c>
      <c r="AF2379" s="152">
        <v>0.17</v>
      </c>
      <c r="AJ2379" s="152">
        <v>3.16</v>
      </c>
      <c r="AK2379" s="156">
        <f t="shared" si="37"/>
        <v>5.6000000000000001E-2</v>
      </c>
      <c r="AL2379" s="151">
        <v>560</v>
      </c>
      <c r="AN2379" s="151">
        <v>1000</v>
      </c>
      <c r="AO2379" s="151">
        <v>400</v>
      </c>
      <c r="AQ2379" s="152">
        <v>7.69</v>
      </c>
      <c r="AS2379" s="152">
        <v>5.0999999999999996</v>
      </c>
      <c r="AW2379" s="152">
        <v>26.88</v>
      </c>
      <c r="AY2379" s="151">
        <v>192.62</v>
      </c>
      <c r="BG2379" s="152">
        <v>13.48</v>
      </c>
      <c r="BH2379" s="152">
        <v>343.49</v>
      </c>
      <c r="BI2379" s="152">
        <v>13.02</v>
      </c>
      <c r="BJ2379" s="152">
        <v>68.489999999999995</v>
      </c>
      <c r="BK2379" s="152">
        <v>3.95</v>
      </c>
      <c r="BO2379" s="152">
        <v>188.57</v>
      </c>
      <c r="BP2379" s="152">
        <v>7.12</v>
      </c>
      <c r="BQ2379" s="152">
        <v>16.72</v>
      </c>
      <c r="BR2379" s="152">
        <v>2.2799999999999998</v>
      </c>
      <c r="BS2379" s="152">
        <v>10.61</v>
      </c>
      <c r="BT2379" s="152">
        <v>2.2999999999999998</v>
      </c>
      <c r="BU2379" s="152">
        <v>0.81</v>
      </c>
      <c r="BV2379" s="152">
        <v>2.54</v>
      </c>
      <c r="BX2379" s="152">
        <v>2.2999999999999998</v>
      </c>
      <c r="BZ2379" s="152">
        <v>1.4</v>
      </c>
      <c r="CB2379" s="152">
        <v>1.28</v>
      </c>
      <c r="CD2379" s="152">
        <v>1.58</v>
      </c>
      <c r="CE2379" s="152">
        <v>0.24</v>
      </c>
      <c r="CH2379" s="152">
        <v>2.84</v>
      </c>
      <c r="CJ2379" s="152">
        <v>1.55</v>
      </c>
      <c r="CK2379" s="152">
        <v>0.46</v>
      </c>
      <c r="DO2379" s="154">
        <v>89.6</v>
      </c>
      <c r="ED2379" s="152">
        <v>51.85</v>
      </c>
      <c r="EE2379" s="152">
        <v>0.83</v>
      </c>
      <c r="EF2379" s="152">
        <v>16.61</v>
      </c>
      <c r="EH2379" s="152">
        <v>6.88</v>
      </c>
      <c r="EK2379" s="152">
        <v>0.09</v>
      </c>
      <c r="EL2379" s="152">
        <v>9.68</v>
      </c>
      <c r="EM2379" s="152">
        <v>10.02</v>
      </c>
      <c r="EO2379" s="152">
        <v>3.05</v>
      </c>
      <c r="EP2379" s="152">
        <v>0.84</v>
      </c>
      <c r="EQ2379" s="152">
        <v>0.15</v>
      </c>
      <c r="FD2379" s="152">
        <v>27.1</v>
      </c>
      <c r="FP2379" s="152">
        <v>15.39</v>
      </c>
      <c r="FQ2379" s="152">
        <v>342</v>
      </c>
      <c r="FR2379" s="152">
        <v>13.1</v>
      </c>
      <c r="FS2379" s="152">
        <v>70.900000000000006</v>
      </c>
      <c r="FT2379" s="152">
        <v>4.03</v>
      </c>
      <c r="FY2379" s="152">
        <v>202</v>
      </c>
      <c r="FZ2379" s="152">
        <v>7.46</v>
      </c>
      <c r="GA2379" s="152">
        <v>16.899999999999999</v>
      </c>
      <c r="GB2379" s="152">
        <v>2.31</v>
      </c>
      <c r="GC2379" s="152">
        <v>10.5</v>
      </c>
      <c r="GD2379" s="152">
        <v>2.41</v>
      </c>
      <c r="GE2379" s="152">
        <v>0.8</v>
      </c>
      <c r="GF2379" s="152">
        <v>2.4700000000000002</v>
      </c>
      <c r="GH2379" s="152">
        <v>2.5499999999999998</v>
      </c>
      <c r="GJ2379" s="152">
        <v>1.39</v>
      </c>
      <c r="GL2379" s="152">
        <v>1.39</v>
      </c>
      <c r="GN2379" s="152">
        <v>1.73</v>
      </c>
      <c r="GO2379" s="152">
        <v>0.26</v>
      </c>
      <c r="GS2379" s="152">
        <v>3.22</v>
      </c>
      <c r="GT2379" s="152">
        <v>1.63</v>
      </c>
      <c r="GU2379" s="152">
        <v>0.52</v>
      </c>
    </row>
    <row r="2380" spans="1:203">
      <c r="A2380" s="151">
        <v>8840</v>
      </c>
      <c r="B2380" s="152" t="s">
        <v>2859</v>
      </c>
      <c r="C2380" s="152" t="s">
        <v>3490</v>
      </c>
      <c r="D2380" s="152" t="s">
        <v>3491</v>
      </c>
      <c r="E2380" s="152" t="s">
        <v>3492</v>
      </c>
      <c r="F2380" s="152" t="s">
        <v>10826</v>
      </c>
      <c r="H2380" s="151">
        <v>323080</v>
      </c>
      <c r="K2380" s="152" t="s">
        <v>3022</v>
      </c>
      <c r="L2380" s="153" t="s">
        <v>4315</v>
      </c>
      <c r="M2380" s="153" t="s">
        <v>4748</v>
      </c>
      <c r="O2380" s="151">
        <v>3592</v>
      </c>
      <c r="P2380" s="152">
        <v>42.023470000000003</v>
      </c>
      <c r="Q2380" s="152">
        <v>-121.3103</v>
      </c>
      <c r="R2380" s="152" t="s">
        <v>2949</v>
      </c>
      <c r="S2380" s="152" t="s">
        <v>2716</v>
      </c>
      <c r="T2380" s="152">
        <v>51.28</v>
      </c>
      <c r="U2380" s="152">
        <v>0.88</v>
      </c>
      <c r="V2380" s="152">
        <v>17.61</v>
      </c>
      <c r="X2380" s="152">
        <v>5.25</v>
      </c>
      <c r="AA2380" s="152">
        <v>5.58</v>
      </c>
      <c r="AB2380" s="152">
        <v>0.09</v>
      </c>
      <c r="AC2380" s="152">
        <v>10.51</v>
      </c>
      <c r="AD2380" s="152">
        <v>3.22</v>
      </c>
      <c r="AE2380" s="152">
        <v>0.93</v>
      </c>
      <c r="AF2380" s="152">
        <v>0.16</v>
      </c>
      <c r="AJ2380" s="152">
        <v>3.51</v>
      </c>
      <c r="AK2380" s="156">
        <f t="shared" si="37"/>
        <v>6.7900000000000002E-2</v>
      </c>
      <c r="AL2380" s="151">
        <v>679</v>
      </c>
      <c r="AN2380" s="151">
        <v>900</v>
      </c>
      <c r="AO2380" s="151">
        <v>400</v>
      </c>
      <c r="AQ2380" s="152">
        <v>7.2</v>
      </c>
      <c r="AS2380" s="152">
        <v>2.29</v>
      </c>
      <c r="AW2380" s="152">
        <v>26.93</v>
      </c>
      <c r="AY2380" s="151">
        <v>173.82</v>
      </c>
      <c r="BG2380" s="152">
        <v>13.65</v>
      </c>
      <c r="BH2380" s="152">
        <v>346.39</v>
      </c>
      <c r="BI2380" s="152">
        <v>13.19</v>
      </c>
      <c r="BJ2380" s="152">
        <v>71.84</v>
      </c>
      <c r="BK2380" s="152">
        <v>4.04</v>
      </c>
      <c r="BO2380" s="152">
        <v>198.45</v>
      </c>
      <c r="BP2380" s="152">
        <v>7.54</v>
      </c>
      <c r="BQ2380" s="152">
        <v>16.82</v>
      </c>
      <c r="BR2380" s="152">
        <v>2.54</v>
      </c>
      <c r="BS2380" s="152">
        <v>11.35</v>
      </c>
      <c r="BT2380" s="152">
        <v>2.4700000000000002</v>
      </c>
      <c r="BU2380" s="152">
        <v>0.79</v>
      </c>
      <c r="BV2380" s="152">
        <v>2.75</v>
      </c>
      <c r="BX2380" s="152">
        <v>3.03</v>
      </c>
      <c r="BZ2380" s="152">
        <v>1.21</v>
      </c>
      <c r="CB2380" s="152">
        <v>1.55</v>
      </c>
      <c r="CD2380" s="152">
        <v>1.91</v>
      </c>
      <c r="CE2380" s="152">
        <v>0.18</v>
      </c>
      <c r="CH2380" s="152">
        <v>2.88</v>
      </c>
      <c r="CJ2380" s="152">
        <v>1.65</v>
      </c>
      <c r="CK2380" s="152">
        <v>0.57999999999999996</v>
      </c>
      <c r="DO2380" s="154">
        <v>89.6</v>
      </c>
      <c r="ED2380" s="152">
        <v>51.85</v>
      </c>
      <c r="EE2380" s="152">
        <v>0.83</v>
      </c>
      <c r="EF2380" s="152">
        <v>16.61</v>
      </c>
      <c r="EH2380" s="152">
        <v>6.88</v>
      </c>
      <c r="EK2380" s="152">
        <v>0.09</v>
      </c>
      <c r="EL2380" s="152">
        <v>9.68</v>
      </c>
      <c r="EM2380" s="152">
        <v>10.02</v>
      </c>
      <c r="EO2380" s="152">
        <v>3.05</v>
      </c>
      <c r="EP2380" s="152">
        <v>0.84</v>
      </c>
      <c r="EQ2380" s="152">
        <v>0.15</v>
      </c>
      <c r="FD2380" s="152">
        <v>27.1</v>
      </c>
      <c r="FP2380" s="152">
        <v>15.39</v>
      </c>
      <c r="FQ2380" s="152">
        <v>342</v>
      </c>
      <c r="FR2380" s="152">
        <v>13.1</v>
      </c>
      <c r="FS2380" s="152">
        <v>70.900000000000006</v>
      </c>
      <c r="FT2380" s="152">
        <v>4.03</v>
      </c>
      <c r="FY2380" s="152">
        <v>202</v>
      </c>
      <c r="FZ2380" s="152">
        <v>7.46</v>
      </c>
      <c r="GA2380" s="152">
        <v>16.899999999999999</v>
      </c>
      <c r="GB2380" s="152">
        <v>2.31</v>
      </c>
      <c r="GC2380" s="152">
        <v>10.5</v>
      </c>
      <c r="GD2380" s="152">
        <v>2.41</v>
      </c>
      <c r="GE2380" s="152">
        <v>0.8</v>
      </c>
      <c r="GF2380" s="152">
        <v>2.4700000000000002</v>
      </c>
      <c r="GH2380" s="152">
        <v>2.5499999999999998</v>
      </c>
      <c r="GJ2380" s="152">
        <v>1.39</v>
      </c>
      <c r="GL2380" s="152">
        <v>1.39</v>
      </c>
      <c r="GN2380" s="152">
        <v>1.73</v>
      </c>
      <c r="GO2380" s="152">
        <v>0.26</v>
      </c>
      <c r="GS2380" s="152">
        <v>3.22</v>
      </c>
      <c r="GT2380" s="152">
        <v>1.63</v>
      </c>
      <c r="GU2380" s="152">
        <v>0.52</v>
      </c>
    </row>
    <row r="2381" spans="1:203">
      <c r="A2381" s="151">
        <v>8841</v>
      </c>
      <c r="B2381" s="152" t="s">
        <v>2859</v>
      </c>
      <c r="C2381" s="152" t="s">
        <v>3490</v>
      </c>
      <c r="D2381" s="152" t="s">
        <v>3491</v>
      </c>
      <c r="E2381" s="152" t="s">
        <v>3492</v>
      </c>
      <c r="F2381" s="152" t="s">
        <v>10827</v>
      </c>
      <c r="H2381" s="151">
        <v>323080</v>
      </c>
      <c r="K2381" s="152" t="s">
        <v>3022</v>
      </c>
      <c r="L2381" s="153" t="s">
        <v>4315</v>
      </c>
      <c r="M2381" s="153" t="s">
        <v>3247</v>
      </c>
      <c r="O2381" s="151">
        <v>3592</v>
      </c>
      <c r="P2381" s="152">
        <v>42.023470000000003</v>
      </c>
      <c r="Q2381" s="152">
        <v>-121.3103</v>
      </c>
      <c r="R2381" s="152" t="s">
        <v>2949</v>
      </c>
      <c r="S2381" s="152" t="s">
        <v>2716</v>
      </c>
      <c r="T2381" s="152">
        <v>51.15</v>
      </c>
      <c r="U2381" s="152">
        <v>0.86</v>
      </c>
      <c r="V2381" s="152">
        <v>17.95</v>
      </c>
      <c r="X2381" s="152">
        <v>5.18</v>
      </c>
      <c r="AA2381" s="152">
        <v>5.67</v>
      </c>
      <c r="AB2381" s="152">
        <v>0.09</v>
      </c>
      <c r="AC2381" s="152">
        <v>10.79</v>
      </c>
      <c r="AD2381" s="152">
        <v>3.23</v>
      </c>
      <c r="AE2381" s="152">
        <v>0.87</v>
      </c>
      <c r="AF2381" s="152">
        <v>0.17</v>
      </c>
      <c r="AJ2381" s="152">
        <v>2.92</v>
      </c>
      <c r="AK2381" s="156">
        <f t="shared" si="37"/>
        <v>0.1227</v>
      </c>
      <c r="AL2381" s="151">
        <v>1227</v>
      </c>
      <c r="AN2381" s="151">
        <v>1000</v>
      </c>
      <c r="AO2381" s="151">
        <v>400</v>
      </c>
      <c r="DO2381" s="154">
        <v>90</v>
      </c>
      <c r="ED2381" s="152">
        <v>51.85</v>
      </c>
      <c r="EE2381" s="152">
        <v>0.83</v>
      </c>
      <c r="EF2381" s="152">
        <v>16.61</v>
      </c>
      <c r="EH2381" s="152">
        <v>6.88</v>
      </c>
      <c r="EK2381" s="152">
        <v>0.09</v>
      </c>
      <c r="EL2381" s="152">
        <v>9.68</v>
      </c>
      <c r="EM2381" s="152">
        <v>10.02</v>
      </c>
      <c r="EO2381" s="152">
        <v>3.05</v>
      </c>
      <c r="EP2381" s="152">
        <v>0.84</v>
      </c>
      <c r="EQ2381" s="152">
        <v>0.15</v>
      </c>
      <c r="FD2381" s="152">
        <v>27.1</v>
      </c>
      <c r="FP2381" s="152">
        <v>15.39</v>
      </c>
      <c r="FQ2381" s="152">
        <v>342</v>
      </c>
      <c r="FR2381" s="152">
        <v>13.1</v>
      </c>
      <c r="FS2381" s="152">
        <v>70.900000000000006</v>
      </c>
      <c r="FT2381" s="152">
        <v>4.03</v>
      </c>
      <c r="FY2381" s="152">
        <v>202</v>
      </c>
      <c r="FZ2381" s="152">
        <v>7.46</v>
      </c>
      <c r="GA2381" s="152">
        <v>16.899999999999999</v>
      </c>
      <c r="GB2381" s="152">
        <v>2.31</v>
      </c>
      <c r="GC2381" s="152">
        <v>10.5</v>
      </c>
      <c r="GD2381" s="152">
        <v>2.41</v>
      </c>
      <c r="GE2381" s="152">
        <v>0.8</v>
      </c>
      <c r="GF2381" s="152">
        <v>2.4700000000000002</v>
      </c>
      <c r="GH2381" s="152">
        <v>2.5499999999999998</v>
      </c>
      <c r="GJ2381" s="152">
        <v>1.39</v>
      </c>
      <c r="GL2381" s="152">
        <v>1.39</v>
      </c>
      <c r="GN2381" s="152">
        <v>1.73</v>
      </c>
      <c r="GO2381" s="152">
        <v>0.26</v>
      </c>
      <c r="GS2381" s="152">
        <v>3.22</v>
      </c>
      <c r="GT2381" s="152">
        <v>1.63</v>
      </c>
      <c r="GU2381" s="152">
        <v>0.52</v>
      </c>
    </row>
    <row r="2382" spans="1:203">
      <c r="A2382" s="151">
        <v>8842</v>
      </c>
      <c r="B2382" s="152" t="s">
        <v>2859</v>
      </c>
      <c r="C2382" s="152" t="s">
        <v>3490</v>
      </c>
      <c r="D2382" s="152" t="s">
        <v>3491</v>
      </c>
      <c r="E2382" s="152" t="s">
        <v>3492</v>
      </c>
      <c r="F2382" s="152" t="s">
        <v>10828</v>
      </c>
      <c r="H2382" s="151">
        <v>323080</v>
      </c>
      <c r="K2382" s="152" t="s">
        <v>3022</v>
      </c>
      <c r="L2382" s="153" t="s">
        <v>4315</v>
      </c>
      <c r="M2382" s="153" t="s">
        <v>3376</v>
      </c>
      <c r="O2382" s="151">
        <v>3592</v>
      </c>
      <c r="P2382" s="152">
        <v>42.023470000000003</v>
      </c>
      <c r="Q2382" s="152">
        <v>-121.3103</v>
      </c>
      <c r="R2382" s="152" t="s">
        <v>2949</v>
      </c>
      <c r="S2382" s="152" t="s">
        <v>2716</v>
      </c>
      <c r="T2382" s="152">
        <v>53.14</v>
      </c>
      <c r="U2382" s="152">
        <v>0.85</v>
      </c>
      <c r="V2382" s="152">
        <v>17.7</v>
      </c>
      <c r="X2382" s="152">
        <v>6.21</v>
      </c>
      <c r="AA2382" s="152">
        <v>4.87</v>
      </c>
      <c r="AB2382" s="152">
        <v>0.11</v>
      </c>
      <c r="AC2382" s="152">
        <v>8.92</v>
      </c>
      <c r="AD2382" s="152">
        <v>3.72</v>
      </c>
      <c r="AE2382" s="152">
        <v>1.35</v>
      </c>
      <c r="AF2382" s="152">
        <v>0.16</v>
      </c>
      <c r="AJ2382" s="152">
        <v>2.4300000000000002</v>
      </c>
      <c r="AK2382" s="156">
        <f t="shared" si="37"/>
        <v>6.4799999999999996E-2</v>
      </c>
      <c r="AL2382" s="151">
        <v>648</v>
      </c>
      <c r="AN2382" s="151">
        <v>800</v>
      </c>
      <c r="AO2382" s="151">
        <v>400</v>
      </c>
      <c r="AQ2382" s="152">
        <v>8.6</v>
      </c>
      <c r="AS2382" s="152">
        <v>5.67</v>
      </c>
      <c r="AW2382" s="152">
        <v>25.4</v>
      </c>
      <c r="AY2382" s="151">
        <v>188.53</v>
      </c>
      <c r="BG2382" s="152">
        <v>12.56</v>
      </c>
      <c r="BH2382" s="152">
        <v>325.12</v>
      </c>
      <c r="BI2382" s="152">
        <v>12.48</v>
      </c>
      <c r="BJ2382" s="152">
        <v>68.56</v>
      </c>
      <c r="BK2382" s="152">
        <v>3.8</v>
      </c>
      <c r="BO2382" s="152">
        <v>182.38</v>
      </c>
      <c r="BP2382" s="152">
        <v>6.96</v>
      </c>
      <c r="BQ2382" s="152">
        <v>16.13</v>
      </c>
      <c r="BR2382" s="152">
        <v>2.23</v>
      </c>
      <c r="BS2382" s="152">
        <v>10.11</v>
      </c>
      <c r="BT2382" s="152">
        <v>2.5099999999999998</v>
      </c>
      <c r="BU2382" s="152">
        <v>0.7</v>
      </c>
      <c r="BV2382" s="152">
        <v>2.17</v>
      </c>
      <c r="BX2382" s="152">
        <v>2.58</v>
      </c>
      <c r="BZ2382" s="152">
        <v>1.29</v>
      </c>
      <c r="CB2382" s="152">
        <v>1.33</v>
      </c>
      <c r="CD2382" s="152">
        <v>1.45</v>
      </c>
      <c r="CE2382" s="152">
        <v>0.38</v>
      </c>
      <c r="CH2382" s="152">
        <v>2.46</v>
      </c>
      <c r="CJ2382" s="152">
        <v>1.53</v>
      </c>
      <c r="CK2382" s="152">
        <v>0.46</v>
      </c>
      <c r="DO2382" s="154">
        <v>89.5</v>
      </c>
      <c r="ED2382" s="152">
        <v>51.85</v>
      </c>
      <c r="EE2382" s="152">
        <v>0.83</v>
      </c>
      <c r="EF2382" s="152">
        <v>16.61</v>
      </c>
      <c r="EH2382" s="152">
        <v>6.88</v>
      </c>
      <c r="EK2382" s="152">
        <v>0.09</v>
      </c>
      <c r="EL2382" s="152">
        <v>9.68</v>
      </c>
      <c r="EM2382" s="152">
        <v>10.02</v>
      </c>
      <c r="EO2382" s="152">
        <v>3.05</v>
      </c>
      <c r="EP2382" s="152">
        <v>0.84</v>
      </c>
      <c r="EQ2382" s="152">
        <v>0.15</v>
      </c>
      <c r="FD2382" s="152">
        <v>27.1</v>
      </c>
      <c r="FP2382" s="152">
        <v>15.39</v>
      </c>
      <c r="FQ2382" s="152">
        <v>342</v>
      </c>
      <c r="FR2382" s="152">
        <v>13.1</v>
      </c>
      <c r="FS2382" s="152">
        <v>70.900000000000006</v>
      </c>
      <c r="FT2382" s="152">
        <v>4.03</v>
      </c>
      <c r="FY2382" s="152">
        <v>202</v>
      </c>
      <c r="FZ2382" s="152">
        <v>7.46</v>
      </c>
      <c r="GA2382" s="152">
        <v>16.899999999999999</v>
      </c>
      <c r="GB2382" s="152">
        <v>2.31</v>
      </c>
      <c r="GC2382" s="152">
        <v>10.5</v>
      </c>
      <c r="GD2382" s="152">
        <v>2.41</v>
      </c>
      <c r="GE2382" s="152">
        <v>0.8</v>
      </c>
      <c r="GF2382" s="152">
        <v>2.4700000000000002</v>
      </c>
      <c r="GH2382" s="152">
        <v>2.5499999999999998</v>
      </c>
      <c r="GJ2382" s="152">
        <v>1.39</v>
      </c>
      <c r="GL2382" s="152">
        <v>1.39</v>
      </c>
      <c r="GN2382" s="152">
        <v>1.73</v>
      </c>
      <c r="GO2382" s="152">
        <v>0.26</v>
      </c>
      <c r="GS2382" s="152">
        <v>3.22</v>
      </c>
      <c r="GT2382" s="152">
        <v>1.63</v>
      </c>
      <c r="GU2382" s="152">
        <v>0.52</v>
      </c>
    </row>
    <row r="2383" spans="1:203">
      <c r="A2383" s="151">
        <v>8843</v>
      </c>
      <c r="B2383" s="152" t="s">
        <v>2859</v>
      </c>
      <c r="C2383" s="152" t="s">
        <v>3490</v>
      </c>
      <c r="D2383" s="152" t="s">
        <v>3491</v>
      </c>
      <c r="E2383" s="152" t="s">
        <v>3492</v>
      </c>
      <c r="F2383" s="152" t="s">
        <v>10829</v>
      </c>
      <c r="H2383" s="151">
        <v>323080</v>
      </c>
      <c r="K2383" s="152" t="s">
        <v>3022</v>
      </c>
      <c r="L2383" s="153" t="s">
        <v>4315</v>
      </c>
      <c r="M2383" s="153" t="s">
        <v>2909</v>
      </c>
      <c r="O2383" s="151">
        <v>3592</v>
      </c>
      <c r="P2383" s="152">
        <v>42.023470000000003</v>
      </c>
      <c r="Q2383" s="152">
        <v>-121.3103</v>
      </c>
      <c r="R2383" s="152" t="s">
        <v>2949</v>
      </c>
      <c r="S2383" s="152" t="s">
        <v>2716</v>
      </c>
      <c r="T2383" s="152">
        <v>49.96</v>
      </c>
      <c r="U2383" s="152">
        <v>0.87</v>
      </c>
      <c r="V2383" s="152">
        <v>17.27</v>
      </c>
      <c r="X2383" s="152">
        <v>5.46</v>
      </c>
      <c r="AA2383" s="152">
        <v>6.03</v>
      </c>
      <c r="AB2383" s="152">
        <v>0.1</v>
      </c>
      <c r="AC2383" s="152">
        <v>11.2</v>
      </c>
      <c r="AD2383" s="152">
        <v>3.12</v>
      </c>
      <c r="AE2383" s="152">
        <v>0.71</v>
      </c>
      <c r="AF2383" s="152">
        <v>0.17</v>
      </c>
      <c r="AJ2383" s="152">
        <v>3.66</v>
      </c>
      <c r="AK2383" s="156">
        <f t="shared" si="37"/>
        <v>0.15</v>
      </c>
      <c r="AL2383" s="151">
        <v>1500</v>
      </c>
      <c r="AN2383" s="151">
        <v>1000</v>
      </c>
      <c r="AO2383" s="151">
        <v>400</v>
      </c>
      <c r="AQ2383" s="152">
        <v>24.63</v>
      </c>
      <c r="AS2383" s="152">
        <v>9.41</v>
      </c>
      <c r="AW2383" s="152">
        <v>23.61</v>
      </c>
      <c r="AY2383" s="151">
        <v>162.32</v>
      </c>
      <c r="BG2383" s="152">
        <v>26.23</v>
      </c>
      <c r="BH2383" s="152">
        <v>349.11</v>
      </c>
      <c r="BI2383" s="152">
        <v>12.73</v>
      </c>
      <c r="BJ2383" s="152">
        <v>73.03</v>
      </c>
      <c r="BK2383" s="152">
        <v>3.9</v>
      </c>
      <c r="BO2383" s="152">
        <v>279.94</v>
      </c>
      <c r="BP2383" s="152">
        <v>8.77</v>
      </c>
      <c r="BQ2383" s="152">
        <v>18.84</v>
      </c>
      <c r="BR2383" s="152">
        <v>2.3199999999999998</v>
      </c>
      <c r="BS2383" s="152">
        <v>11.53</v>
      </c>
      <c r="BT2383" s="152">
        <v>2.31</v>
      </c>
      <c r="BU2383" s="152">
        <v>0.79</v>
      </c>
      <c r="BV2383" s="152">
        <v>2.33</v>
      </c>
      <c r="BX2383" s="152">
        <v>2.35</v>
      </c>
      <c r="BZ2383" s="152">
        <v>1.42</v>
      </c>
      <c r="CB2383" s="152">
        <v>1.31</v>
      </c>
      <c r="CD2383" s="152">
        <v>1.82</v>
      </c>
      <c r="CE2383" s="152">
        <v>0.24</v>
      </c>
      <c r="CH2383" s="152">
        <v>6.59</v>
      </c>
      <c r="CJ2383" s="152">
        <v>2.27</v>
      </c>
      <c r="CK2383" s="152">
        <v>0.76</v>
      </c>
      <c r="DO2383" s="154">
        <v>90</v>
      </c>
      <c r="ED2383" s="152">
        <v>51.85</v>
      </c>
      <c r="EE2383" s="152">
        <v>0.83</v>
      </c>
      <c r="EF2383" s="152">
        <v>16.61</v>
      </c>
      <c r="EH2383" s="152">
        <v>6.88</v>
      </c>
      <c r="EK2383" s="152">
        <v>0.09</v>
      </c>
      <c r="EL2383" s="152">
        <v>9.68</v>
      </c>
      <c r="EM2383" s="152">
        <v>10.02</v>
      </c>
      <c r="EO2383" s="152">
        <v>3.05</v>
      </c>
      <c r="EP2383" s="152">
        <v>0.84</v>
      </c>
      <c r="EQ2383" s="152">
        <v>0.15</v>
      </c>
      <c r="FD2383" s="152">
        <v>27.1</v>
      </c>
      <c r="FP2383" s="152">
        <v>15.39</v>
      </c>
      <c r="FQ2383" s="152">
        <v>342</v>
      </c>
      <c r="FR2383" s="152">
        <v>13.1</v>
      </c>
      <c r="FS2383" s="152">
        <v>70.900000000000006</v>
      </c>
      <c r="FT2383" s="152">
        <v>4.03</v>
      </c>
      <c r="FY2383" s="152">
        <v>202</v>
      </c>
      <c r="FZ2383" s="152">
        <v>7.46</v>
      </c>
      <c r="GA2383" s="152">
        <v>16.899999999999999</v>
      </c>
      <c r="GB2383" s="152">
        <v>2.31</v>
      </c>
      <c r="GC2383" s="152">
        <v>10.5</v>
      </c>
      <c r="GD2383" s="152">
        <v>2.41</v>
      </c>
      <c r="GE2383" s="152">
        <v>0.8</v>
      </c>
      <c r="GF2383" s="152">
        <v>2.4700000000000002</v>
      </c>
      <c r="GH2383" s="152">
        <v>2.5499999999999998</v>
      </c>
      <c r="GJ2383" s="152">
        <v>1.39</v>
      </c>
      <c r="GL2383" s="152">
        <v>1.39</v>
      </c>
      <c r="GN2383" s="152">
        <v>1.73</v>
      </c>
      <c r="GO2383" s="152">
        <v>0.26</v>
      </c>
      <c r="GS2383" s="152">
        <v>3.22</v>
      </c>
      <c r="GT2383" s="152">
        <v>1.63</v>
      </c>
      <c r="GU2383" s="152">
        <v>0.52</v>
      </c>
    </row>
    <row r="2384" spans="1:203">
      <c r="A2384" s="151">
        <v>8844</v>
      </c>
      <c r="B2384" s="152" t="s">
        <v>2859</v>
      </c>
      <c r="C2384" s="152" t="s">
        <v>3490</v>
      </c>
      <c r="D2384" s="152" t="s">
        <v>3491</v>
      </c>
      <c r="E2384" s="152" t="s">
        <v>3492</v>
      </c>
      <c r="F2384" s="152" t="s">
        <v>10830</v>
      </c>
      <c r="H2384" s="151">
        <v>323080</v>
      </c>
      <c r="K2384" s="152" t="s">
        <v>3022</v>
      </c>
      <c r="L2384" s="153" t="s">
        <v>4315</v>
      </c>
      <c r="M2384" s="153" t="s">
        <v>4373</v>
      </c>
      <c r="O2384" s="151">
        <v>3592</v>
      </c>
      <c r="P2384" s="152">
        <v>42.023470000000003</v>
      </c>
      <c r="Q2384" s="152">
        <v>-121.3103</v>
      </c>
      <c r="R2384" s="152" t="s">
        <v>2949</v>
      </c>
      <c r="S2384" s="152" t="s">
        <v>2716</v>
      </c>
      <c r="T2384" s="152">
        <v>50.1</v>
      </c>
      <c r="U2384" s="152">
        <v>0.89</v>
      </c>
      <c r="V2384" s="152">
        <v>17.45</v>
      </c>
      <c r="X2384" s="152">
        <v>5.31</v>
      </c>
      <c r="AA2384" s="152">
        <v>6.05</v>
      </c>
      <c r="AB2384" s="152">
        <v>0.1</v>
      </c>
      <c r="AC2384" s="152">
        <v>11.32</v>
      </c>
      <c r="AD2384" s="152">
        <v>3.09</v>
      </c>
      <c r="AE2384" s="152">
        <v>0.72</v>
      </c>
      <c r="AF2384" s="152">
        <v>0.16</v>
      </c>
      <c r="AJ2384" s="152">
        <v>3.71</v>
      </c>
      <c r="AK2384" s="156">
        <f t="shared" si="37"/>
        <v>0.1545</v>
      </c>
      <c r="AL2384" s="151">
        <v>1545</v>
      </c>
      <c r="AN2384" s="151">
        <v>1000</v>
      </c>
      <c r="AO2384" s="151">
        <v>400</v>
      </c>
      <c r="AQ2384" s="152">
        <v>4.83</v>
      </c>
      <c r="AS2384" s="152">
        <v>3.83</v>
      </c>
      <c r="AW2384" s="152">
        <v>29.22</v>
      </c>
      <c r="AY2384" s="151">
        <v>192.31</v>
      </c>
      <c r="BG2384" s="152">
        <v>9.41</v>
      </c>
      <c r="BH2384" s="152">
        <v>320.39999999999998</v>
      </c>
      <c r="BI2384" s="152">
        <v>13.24</v>
      </c>
      <c r="BJ2384" s="152">
        <v>67.73</v>
      </c>
      <c r="BK2384" s="152">
        <v>4.16</v>
      </c>
      <c r="BO2384" s="152">
        <v>157.29</v>
      </c>
      <c r="BP2384" s="152">
        <v>6.57</v>
      </c>
      <c r="BQ2384" s="152">
        <v>15.44</v>
      </c>
      <c r="BR2384" s="152">
        <v>2.17</v>
      </c>
      <c r="BS2384" s="152">
        <v>9.1999999999999993</v>
      </c>
      <c r="BT2384" s="152">
        <v>2.2599999999999998</v>
      </c>
      <c r="BU2384" s="152">
        <v>0.79</v>
      </c>
      <c r="BV2384" s="152">
        <v>2.2999999999999998</v>
      </c>
      <c r="BX2384" s="152">
        <v>2.4500000000000002</v>
      </c>
      <c r="BZ2384" s="152">
        <v>1.61</v>
      </c>
      <c r="CB2384" s="152">
        <v>1.3</v>
      </c>
      <c r="CD2384" s="152">
        <v>1.7</v>
      </c>
      <c r="CE2384" s="152">
        <v>0.27</v>
      </c>
      <c r="CH2384" s="152">
        <v>1.66</v>
      </c>
      <c r="CJ2384" s="152">
        <v>1.1200000000000001</v>
      </c>
      <c r="CK2384" s="152">
        <v>0.37</v>
      </c>
      <c r="DO2384" s="154">
        <v>90</v>
      </c>
      <c r="ED2384" s="152">
        <v>51.85</v>
      </c>
      <c r="EE2384" s="152">
        <v>0.83</v>
      </c>
      <c r="EF2384" s="152">
        <v>16.61</v>
      </c>
      <c r="EH2384" s="152">
        <v>6.88</v>
      </c>
      <c r="EK2384" s="152">
        <v>0.09</v>
      </c>
      <c r="EL2384" s="152">
        <v>9.68</v>
      </c>
      <c r="EM2384" s="152">
        <v>10.02</v>
      </c>
      <c r="EO2384" s="152">
        <v>3.05</v>
      </c>
      <c r="EP2384" s="152">
        <v>0.84</v>
      </c>
      <c r="EQ2384" s="152">
        <v>0.15</v>
      </c>
      <c r="FD2384" s="152">
        <v>27.1</v>
      </c>
      <c r="FP2384" s="152">
        <v>15.39</v>
      </c>
      <c r="FQ2384" s="152">
        <v>342</v>
      </c>
      <c r="FR2384" s="152">
        <v>13.1</v>
      </c>
      <c r="FS2384" s="152">
        <v>70.900000000000006</v>
      </c>
      <c r="FT2384" s="152">
        <v>4.03</v>
      </c>
      <c r="FY2384" s="152">
        <v>202</v>
      </c>
      <c r="FZ2384" s="152">
        <v>7.46</v>
      </c>
      <c r="GA2384" s="152">
        <v>16.899999999999999</v>
      </c>
      <c r="GB2384" s="152">
        <v>2.31</v>
      </c>
      <c r="GC2384" s="152">
        <v>10.5</v>
      </c>
      <c r="GD2384" s="152">
        <v>2.41</v>
      </c>
      <c r="GE2384" s="152">
        <v>0.8</v>
      </c>
      <c r="GF2384" s="152">
        <v>2.4700000000000002</v>
      </c>
      <c r="GH2384" s="152">
        <v>2.5499999999999998</v>
      </c>
      <c r="GJ2384" s="152">
        <v>1.39</v>
      </c>
      <c r="GL2384" s="152">
        <v>1.39</v>
      </c>
      <c r="GN2384" s="152">
        <v>1.73</v>
      </c>
      <c r="GO2384" s="152">
        <v>0.26</v>
      </c>
      <c r="GS2384" s="152">
        <v>3.22</v>
      </c>
      <c r="GT2384" s="152">
        <v>1.63</v>
      </c>
      <c r="GU2384" s="152">
        <v>0.52</v>
      </c>
    </row>
    <row r="2385" spans="1:215">
      <c r="A2385" s="151">
        <v>8845</v>
      </c>
      <c r="B2385" s="152" t="s">
        <v>2859</v>
      </c>
      <c r="C2385" s="152" t="s">
        <v>3490</v>
      </c>
      <c r="D2385" s="152" t="s">
        <v>3491</v>
      </c>
      <c r="E2385" s="152" t="s">
        <v>3492</v>
      </c>
      <c r="F2385" s="152" t="s">
        <v>10831</v>
      </c>
      <c r="H2385" s="151">
        <v>323080</v>
      </c>
      <c r="K2385" s="152" t="s">
        <v>3022</v>
      </c>
      <c r="L2385" s="153" t="s">
        <v>4315</v>
      </c>
      <c r="M2385" s="153" t="s">
        <v>3629</v>
      </c>
      <c r="O2385" s="151">
        <v>3592</v>
      </c>
      <c r="P2385" s="152">
        <v>42.023470000000003</v>
      </c>
      <c r="Q2385" s="152">
        <v>-121.3103</v>
      </c>
      <c r="R2385" s="152" t="s">
        <v>2949</v>
      </c>
      <c r="S2385" s="152" t="s">
        <v>2716</v>
      </c>
      <c r="T2385" s="152">
        <v>51.18</v>
      </c>
      <c r="U2385" s="152">
        <v>0.87</v>
      </c>
      <c r="V2385" s="152">
        <v>17.39</v>
      </c>
      <c r="X2385" s="152">
        <v>5.21</v>
      </c>
      <c r="AA2385" s="152">
        <v>5.94</v>
      </c>
      <c r="AB2385" s="152">
        <v>0.1</v>
      </c>
      <c r="AC2385" s="152">
        <v>10.77</v>
      </c>
      <c r="AD2385" s="152">
        <v>3.24</v>
      </c>
      <c r="AE2385" s="152">
        <v>0.83</v>
      </c>
      <c r="AF2385" s="152">
        <v>0.16</v>
      </c>
      <c r="AJ2385" s="152">
        <v>3.17</v>
      </c>
      <c r="AK2385" s="156">
        <f t="shared" si="37"/>
        <v>0.13389999999999999</v>
      </c>
      <c r="AL2385" s="151">
        <v>1339</v>
      </c>
      <c r="AN2385" s="151">
        <v>900</v>
      </c>
      <c r="AO2385" s="151">
        <v>400</v>
      </c>
      <c r="DO2385" s="154">
        <v>89.9</v>
      </c>
      <c r="ED2385" s="152">
        <v>51.85</v>
      </c>
      <c r="EE2385" s="152">
        <v>0.83</v>
      </c>
      <c r="EF2385" s="152">
        <v>16.61</v>
      </c>
      <c r="EH2385" s="152">
        <v>6.88</v>
      </c>
      <c r="EK2385" s="152">
        <v>0.09</v>
      </c>
      <c r="EL2385" s="152">
        <v>9.68</v>
      </c>
      <c r="EM2385" s="152">
        <v>10.02</v>
      </c>
      <c r="EO2385" s="152">
        <v>3.05</v>
      </c>
      <c r="EP2385" s="152">
        <v>0.84</v>
      </c>
      <c r="EQ2385" s="152">
        <v>0.15</v>
      </c>
      <c r="FD2385" s="152">
        <v>27.1</v>
      </c>
      <c r="FP2385" s="152">
        <v>15.39</v>
      </c>
      <c r="FQ2385" s="152">
        <v>342</v>
      </c>
      <c r="FR2385" s="152">
        <v>13.1</v>
      </c>
      <c r="FS2385" s="152">
        <v>70.900000000000006</v>
      </c>
      <c r="FT2385" s="152">
        <v>4.03</v>
      </c>
      <c r="FY2385" s="152">
        <v>202</v>
      </c>
      <c r="FZ2385" s="152">
        <v>7.46</v>
      </c>
      <c r="GA2385" s="152">
        <v>16.899999999999999</v>
      </c>
      <c r="GB2385" s="152">
        <v>2.31</v>
      </c>
      <c r="GC2385" s="152">
        <v>10.5</v>
      </c>
      <c r="GD2385" s="152">
        <v>2.41</v>
      </c>
      <c r="GE2385" s="152">
        <v>0.8</v>
      </c>
      <c r="GF2385" s="152">
        <v>2.4700000000000002</v>
      </c>
      <c r="GH2385" s="152">
        <v>2.5499999999999998</v>
      </c>
      <c r="GJ2385" s="152">
        <v>1.39</v>
      </c>
      <c r="GL2385" s="152">
        <v>1.39</v>
      </c>
      <c r="GN2385" s="152">
        <v>1.73</v>
      </c>
      <c r="GO2385" s="152">
        <v>0.26</v>
      </c>
      <c r="GS2385" s="152">
        <v>3.22</v>
      </c>
      <c r="GT2385" s="152">
        <v>1.63</v>
      </c>
      <c r="GU2385" s="152">
        <v>0.52</v>
      </c>
    </row>
    <row r="2386" spans="1:215">
      <c r="A2386" s="151">
        <v>8846</v>
      </c>
      <c r="B2386" s="152" t="s">
        <v>2859</v>
      </c>
      <c r="C2386" s="152" t="s">
        <v>3490</v>
      </c>
      <c r="D2386" s="152" t="s">
        <v>3491</v>
      </c>
      <c r="E2386" s="152" t="s">
        <v>3492</v>
      </c>
      <c r="F2386" s="152" t="s">
        <v>10832</v>
      </c>
      <c r="H2386" s="151">
        <v>323080</v>
      </c>
      <c r="K2386" s="152" t="s">
        <v>3022</v>
      </c>
      <c r="L2386" s="153" t="s">
        <v>3955</v>
      </c>
      <c r="M2386" s="153" t="s">
        <v>3956</v>
      </c>
      <c r="O2386" s="151">
        <v>3592</v>
      </c>
      <c r="P2386" s="152">
        <v>42.021000000000001</v>
      </c>
      <c r="Q2386" s="152">
        <v>-121.22499999999999</v>
      </c>
      <c r="R2386" s="152" t="s">
        <v>2949</v>
      </c>
      <c r="S2386" s="152" t="s">
        <v>2716</v>
      </c>
      <c r="T2386" s="152">
        <v>48.78</v>
      </c>
      <c r="U2386" s="152">
        <v>0.73</v>
      </c>
      <c r="V2386" s="152">
        <v>18.72</v>
      </c>
      <c r="X2386" s="152">
        <v>6.65</v>
      </c>
      <c r="AA2386" s="152">
        <v>7.05</v>
      </c>
      <c r="AB2386" s="152">
        <v>0.13</v>
      </c>
      <c r="AC2386" s="152">
        <v>10.78</v>
      </c>
      <c r="AD2386" s="152">
        <v>2.9</v>
      </c>
      <c r="AE2386" s="152">
        <v>0.55000000000000004</v>
      </c>
      <c r="AF2386" s="152">
        <v>0.11</v>
      </c>
      <c r="AJ2386" s="152">
        <v>3.32</v>
      </c>
      <c r="AK2386" s="156">
        <f t="shared" si="37"/>
        <v>5.7299999999999997E-2</v>
      </c>
      <c r="AL2386" s="151">
        <v>573</v>
      </c>
      <c r="AN2386" s="151">
        <v>1100</v>
      </c>
      <c r="AO2386" s="151">
        <v>600</v>
      </c>
      <c r="AQ2386" s="152">
        <v>7.6</v>
      </c>
      <c r="AS2386" s="152">
        <v>2.87</v>
      </c>
      <c r="AW2386" s="152">
        <v>38.35</v>
      </c>
      <c r="AY2386" s="151">
        <v>272.02999999999997</v>
      </c>
      <c r="BG2386" s="152">
        <v>5.2</v>
      </c>
      <c r="BH2386" s="152">
        <v>475.48</v>
      </c>
      <c r="BI2386" s="152">
        <v>12.58</v>
      </c>
      <c r="BJ2386" s="152">
        <v>51.88</v>
      </c>
      <c r="BK2386" s="152">
        <v>1.98</v>
      </c>
      <c r="BO2386" s="152">
        <v>147.25</v>
      </c>
      <c r="BP2386" s="152">
        <v>4.96</v>
      </c>
      <c r="BQ2386" s="152">
        <v>12.07</v>
      </c>
      <c r="BR2386" s="152">
        <v>1.68</v>
      </c>
      <c r="BS2386" s="152">
        <v>7.94</v>
      </c>
      <c r="BT2386" s="152">
        <v>2.21</v>
      </c>
      <c r="BU2386" s="152">
        <v>0.85</v>
      </c>
      <c r="BV2386" s="152">
        <v>2.5099999999999998</v>
      </c>
      <c r="BX2386" s="152">
        <v>2.1800000000000002</v>
      </c>
      <c r="BZ2386" s="152">
        <v>1.42</v>
      </c>
      <c r="CB2386" s="152">
        <v>1.49</v>
      </c>
      <c r="CD2386" s="152">
        <v>1.22</v>
      </c>
      <c r="CE2386" s="152">
        <v>0.1</v>
      </c>
      <c r="CH2386" s="152">
        <v>2.29</v>
      </c>
      <c r="CJ2386" s="152">
        <v>0.6</v>
      </c>
      <c r="CK2386" s="152">
        <v>0.24</v>
      </c>
      <c r="CV2386" s="152">
        <v>-3.496</v>
      </c>
      <c r="DC2386" s="152">
        <v>40.32</v>
      </c>
      <c r="DE2386" s="152">
        <v>2.8000000000000001E-2</v>
      </c>
      <c r="DF2386" s="152">
        <v>11</v>
      </c>
      <c r="DG2386" s="152">
        <v>48.12</v>
      </c>
      <c r="DH2386" s="152">
        <v>0.152</v>
      </c>
      <c r="DM2386" s="152">
        <v>0.152</v>
      </c>
      <c r="DO2386" s="154">
        <v>88.63</v>
      </c>
      <c r="ED2386" s="152">
        <v>49.29</v>
      </c>
      <c r="EE2386" s="152">
        <v>0.64</v>
      </c>
      <c r="EF2386" s="152">
        <v>15.48</v>
      </c>
      <c r="EH2386" s="152">
        <v>8.5399999999999991</v>
      </c>
      <c r="EK2386" s="152">
        <v>0.15</v>
      </c>
      <c r="EL2386" s="152">
        <v>5.05</v>
      </c>
      <c r="EM2386" s="152">
        <v>8.5</v>
      </c>
      <c r="EO2386" s="152">
        <v>2.0699999999999998</v>
      </c>
      <c r="EP2386" s="152">
        <v>0.4</v>
      </c>
      <c r="EQ2386" s="152">
        <v>0.1</v>
      </c>
      <c r="FD2386" s="152">
        <v>28.8</v>
      </c>
      <c r="FP2386" s="152">
        <v>7.4</v>
      </c>
      <c r="FQ2386" s="152">
        <v>362</v>
      </c>
      <c r="FR2386" s="152">
        <v>12.9</v>
      </c>
      <c r="FS2386" s="152">
        <v>60.1</v>
      </c>
      <c r="FT2386" s="152">
        <v>2.48</v>
      </c>
      <c r="FY2386" s="152">
        <v>154</v>
      </c>
      <c r="FZ2386" s="152">
        <v>5.54</v>
      </c>
      <c r="GA2386" s="152">
        <v>13.2</v>
      </c>
      <c r="GB2386" s="152">
        <v>1.82</v>
      </c>
      <c r="GC2386" s="152">
        <v>8.16</v>
      </c>
      <c r="GD2386" s="152">
        <v>2.2000000000000002</v>
      </c>
      <c r="GE2386" s="152">
        <v>0.76</v>
      </c>
      <c r="GF2386" s="152">
        <v>2.29</v>
      </c>
      <c r="GH2386" s="152">
        <v>2.48</v>
      </c>
      <c r="GJ2386" s="152">
        <v>1.39</v>
      </c>
      <c r="GL2386" s="152">
        <v>1.31</v>
      </c>
      <c r="GN2386" s="152">
        <v>1.61</v>
      </c>
      <c r="GO2386" s="152">
        <v>0.17</v>
      </c>
      <c r="GS2386" s="152">
        <v>2.48</v>
      </c>
      <c r="GT2386" s="152">
        <v>1.07</v>
      </c>
      <c r="GU2386" s="152">
        <v>0.33</v>
      </c>
      <c r="HB2386" s="152">
        <v>38.538600000000002</v>
      </c>
      <c r="HC2386" s="152">
        <v>15.6013</v>
      </c>
      <c r="HD2386" s="152">
        <v>18.898</v>
      </c>
      <c r="HE2386" s="152">
        <v>0.51286399999999999</v>
      </c>
      <c r="HF2386" s="152">
        <v>0.283055</v>
      </c>
      <c r="HG2386" s="152">
        <v>0.70381300000000002</v>
      </c>
    </row>
    <row r="2387" spans="1:215">
      <c r="A2387" s="151">
        <v>8847</v>
      </c>
      <c r="B2387" s="152" t="s">
        <v>2859</v>
      </c>
      <c r="C2387" s="152" t="s">
        <v>3490</v>
      </c>
      <c r="D2387" s="152" t="s">
        <v>3491</v>
      </c>
      <c r="E2387" s="152" t="s">
        <v>3492</v>
      </c>
      <c r="F2387" s="152" t="s">
        <v>10833</v>
      </c>
      <c r="H2387" s="151">
        <v>323080</v>
      </c>
      <c r="K2387" s="152" t="s">
        <v>3022</v>
      </c>
      <c r="L2387" s="153" t="s">
        <v>3955</v>
      </c>
      <c r="M2387" s="153" t="s">
        <v>3622</v>
      </c>
      <c r="O2387" s="151">
        <v>3592</v>
      </c>
      <c r="P2387" s="152">
        <v>42.021000000000001</v>
      </c>
      <c r="Q2387" s="152">
        <v>-121.22499999999999</v>
      </c>
      <c r="R2387" s="152" t="s">
        <v>2949</v>
      </c>
      <c r="S2387" s="152" t="s">
        <v>2716</v>
      </c>
      <c r="T2387" s="152">
        <v>48.88</v>
      </c>
      <c r="U2387" s="152">
        <v>0.73</v>
      </c>
      <c r="V2387" s="152">
        <v>18.32</v>
      </c>
      <c r="X2387" s="152">
        <v>6.27</v>
      </c>
      <c r="AA2387" s="152">
        <v>6.92</v>
      </c>
      <c r="AB2387" s="152">
        <v>0.12</v>
      </c>
      <c r="AC2387" s="152">
        <v>10.89</v>
      </c>
      <c r="AD2387" s="152">
        <v>2.71</v>
      </c>
      <c r="AE2387" s="152">
        <v>0.52</v>
      </c>
      <c r="AF2387" s="152">
        <v>0.08</v>
      </c>
      <c r="AJ2387" s="152">
        <v>2.92</v>
      </c>
      <c r="AK2387" s="156">
        <f t="shared" si="37"/>
        <v>9.3299999999999994E-2</v>
      </c>
      <c r="AL2387" s="151">
        <v>933</v>
      </c>
      <c r="AN2387" s="151">
        <v>1200</v>
      </c>
      <c r="AO2387" s="151">
        <v>500</v>
      </c>
      <c r="DC2387" s="152">
        <v>41.216999999999999</v>
      </c>
      <c r="DE2387" s="152">
        <v>2.1999999999999999E-2</v>
      </c>
      <c r="DF2387" s="152">
        <v>10.98</v>
      </c>
      <c r="DG2387" s="152">
        <v>47.04</v>
      </c>
      <c r="DH2387" s="152">
        <v>0.155</v>
      </c>
      <c r="DM2387" s="152">
        <v>0.14699999999999999</v>
      </c>
      <c r="DO2387" s="154">
        <v>88.43</v>
      </c>
      <c r="ED2387" s="152">
        <v>49.29</v>
      </c>
      <c r="EE2387" s="152">
        <v>0.64</v>
      </c>
      <c r="EF2387" s="152">
        <v>15.48</v>
      </c>
      <c r="EH2387" s="152">
        <v>8.5399999999999991</v>
      </c>
      <c r="EK2387" s="152">
        <v>0.15</v>
      </c>
      <c r="EL2387" s="152">
        <v>5.05</v>
      </c>
      <c r="EM2387" s="152">
        <v>8.5</v>
      </c>
      <c r="EO2387" s="152">
        <v>2.0699999999999998</v>
      </c>
      <c r="EP2387" s="152">
        <v>0.4</v>
      </c>
      <c r="EQ2387" s="152">
        <v>0.1</v>
      </c>
      <c r="FD2387" s="152">
        <v>28.8</v>
      </c>
      <c r="FP2387" s="152">
        <v>7.4</v>
      </c>
      <c r="FQ2387" s="152">
        <v>362</v>
      </c>
      <c r="FR2387" s="152">
        <v>12.9</v>
      </c>
      <c r="FS2387" s="152">
        <v>60.1</v>
      </c>
      <c r="FT2387" s="152">
        <v>2.48</v>
      </c>
      <c r="FY2387" s="152">
        <v>154</v>
      </c>
      <c r="FZ2387" s="152">
        <v>5.54</v>
      </c>
      <c r="GA2387" s="152">
        <v>13.2</v>
      </c>
      <c r="GB2387" s="152">
        <v>1.82</v>
      </c>
      <c r="GC2387" s="152">
        <v>8.16</v>
      </c>
      <c r="GD2387" s="152">
        <v>2.2000000000000002</v>
      </c>
      <c r="GE2387" s="152">
        <v>0.76</v>
      </c>
      <c r="GF2387" s="152">
        <v>2.29</v>
      </c>
      <c r="GH2387" s="152">
        <v>2.48</v>
      </c>
      <c r="GJ2387" s="152">
        <v>1.39</v>
      </c>
      <c r="GL2387" s="152">
        <v>1.31</v>
      </c>
      <c r="GN2387" s="152">
        <v>1.61</v>
      </c>
      <c r="GO2387" s="152">
        <v>0.17</v>
      </c>
      <c r="GS2387" s="152">
        <v>2.48</v>
      </c>
      <c r="GT2387" s="152">
        <v>1.07</v>
      </c>
      <c r="GU2387" s="152">
        <v>0.33</v>
      </c>
      <c r="HB2387" s="152">
        <v>38.538600000000002</v>
      </c>
      <c r="HC2387" s="152">
        <v>15.6013</v>
      </c>
      <c r="HD2387" s="152">
        <v>18.898</v>
      </c>
      <c r="HE2387" s="152">
        <v>0.51286399999999999</v>
      </c>
      <c r="HF2387" s="152">
        <v>0.283055</v>
      </c>
      <c r="HG2387" s="152">
        <v>0.70381300000000002</v>
      </c>
    </row>
    <row r="2388" spans="1:215">
      <c r="A2388" s="151">
        <v>8848</v>
      </c>
      <c r="B2388" s="152" t="s">
        <v>2859</v>
      </c>
      <c r="C2388" s="152" t="s">
        <v>3490</v>
      </c>
      <c r="D2388" s="152" t="s">
        <v>3491</v>
      </c>
      <c r="E2388" s="152" t="s">
        <v>3492</v>
      </c>
      <c r="F2388" s="152" t="s">
        <v>10834</v>
      </c>
      <c r="H2388" s="151">
        <v>323080</v>
      </c>
      <c r="K2388" s="152" t="s">
        <v>3022</v>
      </c>
      <c r="L2388" s="153" t="s">
        <v>3955</v>
      </c>
      <c r="M2388" s="153" t="s">
        <v>4109</v>
      </c>
      <c r="O2388" s="151">
        <v>3592</v>
      </c>
      <c r="P2388" s="152">
        <v>42.021000000000001</v>
      </c>
      <c r="Q2388" s="152">
        <v>-121.22499999999999</v>
      </c>
      <c r="R2388" s="152" t="s">
        <v>2949</v>
      </c>
      <c r="S2388" s="152" t="s">
        <v>2716</v>
      </c>
      <c r="T2388" s="152">
        <v>49.23</v>
      </c>
      <c r="U2388" s="152">
        <v>0.77</v>
      </c>
      <c r="V2388" s="152">
        <v>17.66</v>
      </c>
      <c r="X2388" s="152">
        <v>6.57</v>
      </c>
      <c r="AA2388" s="152">
        <v>6.88</v>
      </c>
      <c r="AB2388" s="152">
        <v>0.13</v>
      </c>
      <c r="AC2388" s="152">
        <v>10.86</v>
      </c>
      <c r="AD2388" s="152">
        <v>2.7</v>
      </c>
      <c r="AE2388" s="152">
        <v>0.56000000000000005</v>
      </c>
      <c r="AF2388" s="152">
        <v>0.09</v>
      </c>
      <c r="AJ2388" s="152">
        <v>3.35</v>
      </c>
      <c r="AK2388" s="156">
        <f t="shared" si="37"/>
        <v>0.1212</v>
      </c>
      <c r="AL2388" s="151">
        <v>1212</v>
      </c>
      <c r="AN2388" s="151">
        <v>1300</v>
      </c>
      <c r="AO2388" s="151">
        <v>600</v>
      </c>
      <c r="AQ2388" s="152">
        <v>5.76</v>
      </c>
      <c r="AS2388" s="152">
        <v>3.36</v>
      </c>
      <c r="AW2388" s="152">
        <v>35.93</v>
      </c>
      <c r="AY2388" s="151">
        <v>244.76</v>
      </c>
      <c r="BG2388" s="152">
        <v>4.25</v>
      </c>
      <c r="BH2388" s="152">
        <v>436.34</v>
      </c>
      <c r="BI2388" s="152">
        <v>11.99</v>
      </c>
      <c r="BJ2388" s="152">
        <v>48.59</v>
      </c>
      <c r="BK2388" s="152">
        <v>1.82</v>
      </c>
      <c r="BO2388" s="152">
        <v>133.05000000000001</v>
      </c>
      <c r="BP2388" s="152">
        <v>4.6500000000000004</v>
      </c>
      <c r="BQ2388" s="152">
        <v>11.48</v>
      </c>
      <c r="BR2388" s="152">
        <v>1.51</v>
      </c>
      <c r="BS2388" s="152">
        <v>8.0500000000000007</v>
      </c>
      <c r="BT2388" s="152">
        <v>2.58</v>
      </c>
      <c r="BU2388" s="152">
        <v>0.76</v>
      </c>
      <c r="BV2388" s="152">
        <v>1.96</v>
      </c>
      <c r="BX2388" s="152">
        <v>2.4</v>
      </c>
      <c r="BZ2388" s="152">
        <v>1.39</v>
      </c>
      <c r="CB2388" s="152">
        <v>1.27</v>
      </c>
      <c r="CD2388" s="152">
        <v>1.27</v>
      </c>
      <c r="CE2388" s="152">
        <v>0.11</v>
      </c>
      <c r="CH2388" s="152">
        <v>2.06</v>
      </c>
      <c r="CJ2388" s="152">
        <v>0.57999999999999996</v>
      </c>
      <c r="CK2388" s="152">
        <v>0.26</v>
      </c>
      <c r="DC2388" s="152">
        <v>41.341999999999999</v>
      </c>
      <c r="DE2388" s="152">
        <v>2.5000000000000001E-2</v>
      </c>
      <c r="DF2388" s="152">
        <v>11.17</v>
      </c>
      <c r="DG2388" s="152">
        <v>46.67</v>
      </c>
      <c r="DH2388" s="152">
        <v>0.16</v>
      </c>
      <c r="DM2388" s="152">
        <v>0.14799999999999999</v>
      </c>
      <c r="DO2388" s="154">
        <v>88.17</v>
      </c>
      <c r="ED2388" s="152">
        <v>49.29</v>
      </c>
      <c r="EE2388" s="152">
        <v>0.64</v>
      </c>
      <c r="EF2388" s="152">
        <v>15.48</v>
      </c>
      <c r="EH2388" s="152">
        <v>8.5399999999999991</v>
      </c>
      <c r="EK2388" s="152">
        <v>0.15</v>
      </c>
      <c r="EL2388" s="152">
        <v>5.05</v>
      </c>
      <c r="EM2388" s="152">
        <v>8.5</v>
      </c>
      <c r="EO2388" s="152">
        <v>2.0699999999999998</v>
      </c>
      <c r="EP2388" s="152">
        <v>0.4</v>
      </c>
      <c r="EQ2388" s="152">
        <v>0.1</v>
      </c>
      <c r="FD2388" s="152">
        <v>28.8</v>
      </c>
      <c r="FP2388" s="152">
        <v>7.4</v>
      </c>
      <c r="FQ2388" s="152">
        <v>362</v>
      </c>
      <c r="FR2388" s="152">
        <v>12.9</v>
      </c>
      <c r="FS2388" s="152">
        <v>60.1</v>
      </c>
      <c r="FT2388" s="152">
        <v>2.48</v>
      </c>
      <c r="FY2388" s="152">
        <v>154</v>
      </c>
      <c r="FZ2388" s="152">
        <v>5.54</v>
      </c>
      <c r="GA2388" s="152">
        <v>13.2</v>
      </c>
      <c r="GB2388" s="152">
        <v>1.82</v>
      </c>
      <c r="GC2388" s="152">
        <v>8.16</v>
      </c>
      <c r="GD2388" s="152">
        <v>2.2000000000000002</v>
      </c>
      <c r="GE2388" s="152">
        <v>0.76</v>
      </c>
      <c r="GF2388" s="152">
        <v>2.29</v>
      </c>
      <c r="GH2388" s="152">
        <v>2.48</v>
      </c>
      <c r="GJ2388" s="152">
        <v>1.39</v>
      </c>
      <c r="GL2388" s="152">
        <v>1.31</v>
      </c>
      <c r="GN2388" s="152">
        <v>1.61</v>
      </c>
      <c r="GO2388" s="152">
        <v>0.17</v>
      </c>
      <c r="GS2388" s="152">
        <v>2.48</v>
      </c>
      <c r="GT2388" s="152">
        <v>1.07</v>
      </c>
      <c r="GU2388" s="152">
        <v>0.33</v>
      </c>
      <c r="HB2388" s="152">
        <v>38.538600000000002</v>
      </c>
      <c r="HC2388" s="152">
        <v>15.6013</v>
      </c>
      <c r="HD2388" s="152">
        <v>18.898</v>
      </c>
      <c r="HE2388" s="152">
        <v>0.51286399999999999</v>
      </c>
      <c r="HF2388" s="152">
        <v>0.283055</v>
      </c>
      <c r="HG2388" s="152">
        <v>0.70381300000000002</v>
      </c>
    </row>
    <row r="2389" spans="1:215">
      <c r="A2389" s="151">
        <v>8849</v>
      </c>
      <c r="B2389" s="152" t="s">
        <v>2859</v>
      </c>
      <c r="C2389" s="152" t="s">
        <v>3490</v>
      </c>
      <c r="D2389" s="152" t="s">
        <v>3491</v>
      </c>
      <c r="E2389" s="152" t="s">
        <v>3492</v>
      </c>
      <c r="F2389" s="152" t="s">
        <v>10835</v>
      </c>
      <c r="H2389" s="151">
        <v>323080</v>
      </c>
      <c r="K2389" s="152" t="s">
        <v>3022</v>
      </c>
      <c r="L2389" s="153" t="s">
        <v>3955</v>
      </c>
      <c r="M2389" s="153" t="s">
        <v>4551</v>
      </c>
      <c r="O2389" s="151">
        <v>3592</v>
      </c>
      <c r="P2389" s="152">
        <v>42.021000000000001</v>
      </c>
      <c r="Q2389" s="152">
        <v>-121.22499999999999</v>
      </c>
      <c r="R2389" s="152" t="s">
        <v>2949</v>
      </c>
      <c r="S2389" s="152" t="s">
        <v>2716</v>
      </c>
      <c r="T2389" s="152">
        <v>50.65</v>
      </c>
      <c r="U2389" s="152">
        <v>0.9</v>
      </c>
      <c r="V2389" s="152">
        <v>21.04</v>
      </c>
      <c r="X2389" s="152">
        <v>7.16</v>
      </c>
      <c r="AA2389" s="152">
        <v>3.92</v>
      </c>
      <c r="AB2389" s="152">
        <v>0.13</v>
      </c>
      <c r="AC2389" s="152">
        <v>9.56</v>
      </c>
      <c r="AD2389" s="152">
        <v>2.69</v>
      </c>
      <c r="AE2389" s="152">
        <v>0.6</v>
      </c>
      <c r="AF2389" s="152">
        <v>0.14000000000000001</v>
      </c>
      <c r="AJ2389" s="152">
        <v>3</v>
      </c>
      <c r="AK2389" s="156">
        <f t="shared" si="37"/>
        <v>7.9299999999999995E-2</v>
      </c>
      <c r="AL2389" s="151">
        <v>793</v>
      </c>
      <c r="AN2389" s="151">
        <v>1600</v>
      </c>
      <c r="AO2389" s="151">
        <v>500</v>
      </c>
      <c r="CV2389" s="152">
        <v>-0.82299999999999995</v>
      </c>
      <c r="DC2389" s="152">
        <v>39.241</v>
      </c>
      <c r="DE2389" s="152">
        <v>0.03</v>
      </c>
      <c r="DF2389" s="152">
        <v>15.31</v>
      </c>
      <c r="DG2389" s="152">
        <v>44.44</v>
      </c>
      <c r="DH2389" s="152">
        <v>0.19500000000000001</v>
      </c>
      <c r="DM2389" s="152">
        <v>0.13600000000000001</v>
      </c>
      <c r="DO2389" s="154">
        <v>83.8</v>
      </c>
      <c r="ED2389" s="152">
        <v>49.29</v>
      </c>
      <c r="EE2389" s="152">
        <v>0.64</v>
      </c>
      <c r="EF2389" s="152">
        <v>15.48</v>
      </c>
      <c r="EH2389" s="152">
        <v>8.5399999999999991</v>
      </c>
      <c r="EK2389" s="152">
        <v>0.15</v>
      </c>
      <c r="EL2389" s="152">
        <v>5.05</v>
      </c>
      <c r="EM2389" s="152">
        <v>8.5</v>
      </c>
      <c r="EO2389" s="152">
        <v>2.0699999999999998</v>
      </c>
      <c r="EP2389" s="152">
        <v>0.4</v>
      </c>
      <c r="EQ2389" s="152">
        <v>0.1</v>
      </c>
      <c r="FD2389" s="152">
        <v>28.8</v>
      </c>
      <c r="FP2389" s="152">
        <v>7.4</v>
      </c>
      <c r="FQ2389" s="152">
        <v>362</v>
      </c>
      <c r="FR2389" s="152">
        <v>12.9</v>
      </c>
      <c r="FS2389" s="152">
        <v>60.1</v>
      </c>
      <c r="FT2389" s="152">
        <v>2.48</v>
      </c>
      <c r="FY2389" s="152">
        <v>154</v>
      </c>
      <c r="FZ2389" s="152">
        <v>5.54</v>
      </c>
      <c r="GA2389" s="152">
        <v>13.2</v>
      </c>
      <c r="GB2389" s="152">
        <v>1.82</v>
      </c>
      <c r="GC2389" s="152">
        <v>8.16</v>
      </c>
      <c r="GD2389" s="152">
        <v>2.2000000000000002</v>
      </c>
      <c r="GE2389" s="152">
        <v>0.76</v>
      </c>
      <c r="GF2389" s="152">
        <v>2.29</v>
      </c>
      <c r="GH2389" s="152">
        <v>2.48</v>
      </c>
      <c r="GJ2389" s="152">
        <v>1.39</v>
      </c>
      <c r="GL2389" s="152">
        <v>1.31</v>
      </c>
      <c r="GN2389" s="152">
        <v>1.61</v>
      </c>
      <c r="GO2389" s="152">
        <v>0.17</v>
      </c>
      <c r="GS2389" s="152">
        <v>2.48</v>
      </c>
      <c r="GT2389" s="152">
        <v>1.07</v>
      </c>
      <c r="GU2389" s="152">
        <v>0.33</v>
      </c>
      <c r="HB2389" s="152">
        <v>38.538600000000002</v>
      </c>
      <c r="HC2389" s="152">
        <v>15.6013</v>
      </c>
      <c r="HD2389" s="152">
        <v>18.898</v>
      </c>
      <c r="HE2389" s="152">
        <v>0.51286399999999999</v>
      </c>
      <c r="HF2389" s="152">
        <v>0.283055</v>
      </c>
      <c r="HG2389" s="152">
        <v>0.70381300000000002</v>
      </c>
    </row>
    <row r="2390" spans="1:215">
      <c r="A2390" s="151">
        <v>8850</v>
      </c>
      <c r="B2390" s="152" t="s">
        <v>2859</v>
      </c>
      <c r="C2390" s="152" t="s">
        <v>3490</v>
      </c>
      <c r="D2390" s="152" t="s">
        <v>3491</v>
      </c>
      <c r="E2390" s="152" t="s">
        <v>3492</v>
      </c>
      <c r="F2390" s="152" t="s">
        <v>10836</v>
      </c>
      <c r="H2390" s="151">
        <v>323080</v>
      </c>
      <c r="K2390" s="152" t="s">
        <v>3022</v>
      </c>
      <c r="L2390" s="153" t="s">
        <v>3955</v>
      </c>
      <c r="M2390" s="153" t="s">
        <v>3959</v>
      </c>
      <c r="O2390" s="151">
        <v>3592</v>
      </c>
      <c r="P2390" s="152">
        <v>42.021000000000001</v>
      </c>
      <c r="Q2390" s="152">
        <v>-121.22499999999999</v>
      </c>
      <c r="R2390" s="152" t="s">
        <v>2949</v>
      </c>
      <c r="S2390" s="152" t="s">
        <v>2716</v>
      </c>
      <c r="T2390" s="152">
        <v>48.79</v>
      </c>
      <c r="U2390" s="152">
        <v>0.7</v>
      </c>
      <c r="V2390" s="152">
        <v>17.8</v>
      </c>
      <c r="X2390" s="152">
        <v>6.62</v>
      </c>
      <c r="AA2390" s="152">
        <v>7.17</v>
      </c>
      <c r="AB2390" s="152">
        <v>0.11</v>
      </c>
      <c r="AC2390" s="152">
        <v>10.92</v>
      </c>
      <c r="AD2390" s="152">
        <v>2.63</v>
      </c>
      <c r="AE2390" s="152">
        <v>0.53</v>
      </c>
      <c r="AF2390" s="152">
        <v>0.08</v>
      </c>
      <c r="AJ2390" s="152">
        <v>3.56</v>
      </c>
      <c r="AK2390" s="156">
        <f t="shared" si="37"/>
        <v>0.1028</v>
      </c>
      <c r="AL2390" s="151">
        <v>1028</v>
      </c>
      <c r="AN2390" s="151">
        <v>1300</v>
      </c>
      <c r="AO2390" s="151">
        <v>500</v>
      </c>
      <c r="AQ2390" s="152">
        <v>5.43</v>
      </c>
      <c r="AS2390" s="152">
        <v>4.41</v>
      </c>
      <c r="AW2390" s="152">
        <v>37.47</v>
      </c>
      <c r="AY2390" s="151">
        <v>250.38</v>
      </c>
      <c r="BG2390" s="152">
        <v>5.95</v>
      </c>
      <c r="BH2390" s="152">
        <v>442.53</v>
      </c>
      <c r="BI2390" s="152">
        <v>12.3</v>
      </c>
      <c r="BJ2390" s="152">
        <v>54.42</v>
      </c>
      <c r="BK2390" s="152">
        <v>2.19</v>
      </c>
      <c r="BO2390" s="152">
        <v>147.11000000000001</v>
      </c>
      <c r="BP2390" s="152">
        <v>5.52</v>
      </c>
      <c r="BQ2390" s="152">
        <v>13.39</v>
      </c>
      <c r="BR2390" s="152">
        <v>1.84</v>
      </c>
      <c r="BS2390" s="152">
        <v>8.56</v>
      </c>
      <c r="BT2390" s="152">
        <v>2.2599999999999998</v>
      </c>
      <c r="BU2390" s="152">
        <v>0.89</v>
      </c>
      <c r="BV2390" s="152">
        <v>2.4</v>
      </c>
      <c r="BX2390" s="152">
        <v>2.4300000000000002</v>
      </c>
      <c r="BZ2390" s="152">
        <v>1.33</v>
      </c>
      <c r="CB2390" s="152">
        <v>1.33</v>
      </c>
      <c r="CD2390" s="152">
        <v>1.37</v>
      </c>
      <c r="CE2390" s="152">
        <v>0.11</v>
      </c>
      <c r="CH2390" s="152">
        <v>2.1800000000000002</v>
      </c>
      <c r="CJ2390" s="152">
        <v>0.55000000000000004</v>
      </c>
      <c r="CK2390" s="152">
        <v>0.51</v>
      </c>
      <c r="CV2390" s="152">
        <v>1.518</v>
      </c>
      <c r="DC2390" s="152">
        <v>41.875999999999998</v>
      </c>
      <c r="DE2390" s="152">
        <v>2.4E-2</v>
      </c>
      <c r="DF2390" s="152">
        <v>10.86</v>
      </c>
      <c r="DG2390" s="152">
        <v>46.64</v>
      </c>
      <c r="DH2390" s="152">
        <v>0.156</v>
      </c>
      <c r="DM2390" s="152">
        <v>0.14799999999999999</v>
      </c>
      <c r="DO2390" s="154">
        <v>88.47</v>
      </c>
      <c r="ED2390" s="152">
        <v>49.29</v>
      </c>
      <c r="EE2390" s="152">
        <v>0.64</v>
      </c>
      <c r="EF2390" s="152">
        <v>15.48</v>
      </c>
      <c r="EH2390" s="152">
        <v>8.5399999999999991</v>
      </c>
      <c r="EK2390" s="152">
        <v>0.15</v>
      </c>
      <c r="EL2390" s="152">
        <v>5.05</v>
      </c>
      <c r="EM2390" s="152">
        <v>8.5</v>
      </c>
      <c r="EO2390" s="152">
        <v>2.0699999999999998</v>
      </c>
      <c r="EP2390" s="152">
        <v>0.4</v>
      </c>
      <c r="EQ2390" s="152">
        <v>0.1</v>
      </c>
      <c r="FD2390" s="152">
        <v>28.8</v>
      </c>
      <c r="FP2390" s="152">
        <v>7.4</v>
      </c>
      <c r="FQ2390" s="152">
        <v>362</v>
      </c>
      <c r="FR2390" s="152">
        <v>12.9</v>
      </c>
      <c r="FS2390" s="152">
        <v>60.1</v>
      </c>
      <c r="FT2390" s="152">
        <v>2.48</v>
      </c>
      <c r="FY2390" s="152">
        <v>154</v>
      </c>
      <c r="FZ2390" s="152">
        <v>5.54</v>
      </c>
      <c r="GA2390" s="152">
        <v>13.2</v>
      </c>
      <c r="GB2390" s="152">
        <v>1.82</v>
      </c>
      <c r="GC2390" s="152">
        <v>8.16</v>
      </c>
      <c r="GD2390" s="152">
        <v>2.2000000000000002</v>
      </c>
      <c r="GE2390" s="152">
        <v>0.76</v>
      </c>
      <c r="GF2390" s="152">
        <v>2.29</v>
      </c>
      <c r="GH2390" s="152">
        <v>2.48</v>
      </c>
      <c r="GJ2390" s="152">
        <v>1.39</v>
      </c>
      <c r="GL2390" s="152">
        <v>1.31</v>
      </c>
      <c r="GN2390" s="152">
        <v>1.61</v>
      </c>
      <c r="GO2390" s="152">
        <v>0.17</v>
      </c>
      <c r="GS2390" s="152">
        <v>2.48</v>
      </c>
      <c r="GT2390" s="152">
        <v>1.07</v>
      </c>
      <c r="GU2390" s="152">
        <v>0.33</v>
      </c>
      <c r="HB2390" s="152">
        <v>38.538600000000002</v>
      </c>
      <c r="HC2390" s="152">
        <v>15.6013</v>
      </c>
      <c r="HD2390" s="152">
        <v>18.898</v>
      </c>
      <c r="HE2390" s="152">
        <v>0.51286399999999999</v>
      </c>
      <c r="HF2390" s="152">
        <v>0.283055</v>
      </c>
      <c r="HG2390" s="152">
        <v>0.70381300000000002</v>
      </c>
    </row>
    <row r="2391" spans="1:215">
      <c r="A2391" s="151">
        <v>8851</v>
      </c>
      <c r="B2391" s="152" t="s">
        <v>2859</v>
      </c>
      <c r="C2391" s="152" t="s">
        <v>3490</v>
      </c>
      <c r="D2391" s="152" t="s">
        <v>3491</v>
      </c>
      <c r="E2391" s="152" t="s">
        <v>3492</v>
      </c>
      <c r="F2391" s="152" t="s">
        <v>10837</v>
      </c>
      <c r="H2391" s="151">
        <v>323080</v>
      </c>
      <c r="K2391" s="152" t="s">
        <v>3022</v>
      </c>
      <c r="L2391" s="153" t="s">
        <v>3955</v>
      </c>
      <c r="M2391" s="153" t="s">
        <v>4346</v>
      </c>
      <c r="O2391" s="151">
        <v>3592</v>
      </c>
      <c r="P2391" s="152">
        <v>42.021000000000001</v>
      </c>
      <c r="Q2391" s="152">
        <v>-121.22499999999999</v>
      </c>
      <c r="R2391" s="152" t="s">
        <v>2949</v>
      </c>
      <c r="S2391" s="152" t="s">
        <v>2716</v>
      </c>
      <c r="T2391" s="152">
        <v>50.01</v>
      </c>
      <c r="U2391" s="152">
        <v>0.78</v>
      </c>
      <c r="V2391" s="152">
        <v>20.81</v>
      </c>
      <c r="X2391" s="152">
        <v>5.93</v>
      </c>
      <c r="AA2391" s="152">
        <v>3.61</v>
      </c>
      <c r="AB2391" s="152">
        <v>0.12</v>
      </c>
      <c r="AC2391" s="152">
        <v>10.75</v>
      </c>
      <c r="AD2391" s="152">
        <v>3.25</v>
      </c>
      <c r="AE2391" s="152">
        <v>0.6</v>
      </c>
      <c r="AF2391" s="152">
        <v>0.1</v>
      </c>
      <c r="AJ2391" s="152">
        <v>3.12</v>
      </c>
      <c r="AK2391" s="156">
        <f t="shared" si="37"/>
        <v>0.1055</v>
      </c>
      <c r="AL2391" s="151">
        <v>1055</v>
      </c>
      <c r="AN2391" s="151">
        <v>1500</v>
      </c>
      <c r="AO2391" s="151">
        <v>700</v>
      </c>
      <c r="CV2391" s="152">
        <v>-3.42</v>
      </c>
      <c r="DC2391" s="152">
        <v>41.585000000000001</v>
      </c>
      <c r="DE2391" s="152">
        <v>2.3E-2</v>
      </c>
      <c r="DF2391" s="152">
        <v>10.92</v>
      </c>
      <c r="DG2391" s="152">
        <v>46.83</v>
      </c>
      <c r="DH2391" s="152">
        <v>0.17499999999999999</v>
      </c>
      <c r="DM2391" s="152">
        <v>0.14799999999999999</v>
      </c>
      <c r="DO2391" s="154">
        <v>88.43</v>
      </c>
      <c r="ED2391" s="152">
        <v>49.29</v>
      </c>
      <c r="EE2391" s="152">
        <v>0.64</v>
      </c>
      <c r="EF2391" s="152">
        <v>15.48</v>
      </c>
      <c r="EH2391" s="152">
        <v>8.5399999999999991</v>
      </c>
      <c r="EK2391" s="152">
        <v>0.15</v>
      </c>
      <c r="EL2391" s="152">
        <v>5.05</v>
      </c>
      <c r="EM2391" s="152">
        <v>8.5</v>
      </c>
      <c r="EO2391" s="152">
        <v>2.0699999999999998</v>
      </c>
      <c r="EP2391" s="152">
        <v>0.4</v>
      </c>
      <c r="EQ2391" s="152">
        <v>0.1</v>
      </c>
      <c r="FD2391" s="152">
        <v>28.8</v>
      </c>
      <c r="FP2391" s="152">
        <v>7.4</v>
      </c>
      <c r="FQ2391" s="152">
        <v>362</v>
      </c>
      <c r="FR2391" s="152">
        <v>12.9</v>
      </c>
      <c r="FS2391" s="152">
        <v>60.1</v>
      </c>
      <c r="FT2391" s="152">
        <v>2.48</v>
      </c>
      <c r="FY2391" s="152">
        <v>154</v>
      </c>
      <c r="FZ2391" s="152">
        <v>5.54</v>
      </c>
      <c r="GA2391" s="152">
        <v>13.2</v>
      </c>
      <c r="GB2391" s="152">
        <v>1.82</v>
      </c>
      <c r="GC2391" s="152">
        <v>8.16</v>
      </c>
      <c r="GD2391" s="152">
        <v>2.2000000000000002</v>
      </c>
      <c r="GE2391" s="152">
        <v>0.76</v>
      </c>
      <c r="GF2391" s="152">
        <v>2.29</v>
      </c>
      <c r="GH2391" s="152">
        <v>2.48</v>
      </c>
      <c r="GJ2391" s="152">
        <v>1.39</v>
      </c>
      <c r="GL2391" s="152">
        <v>1.31</v>
      </c>
      <c r="GN2391" s="152">
        <v>1.61</v>
      </c>
      <c r="GO2391" s="152">
        <v>0.17</v>
      </c>
      <c r="GS2391" s="152">
        <v>2.48</v>
      </c>
      <c r="GT2391" s="152">
        <v>1.07</v>
      </c>
      <c r="GU2391" s="152">
        <v>0.33</v>
      </c>
      <c r="HB2391" s="152">
        <v>38.538600000000002</v>
      </c>
      <c r="HC2391" s="152">
        <v>15.6013</v>
      </c>
      <c r="HD2391" s="152">
        <v>18.898</v>
      </c>
      <c r="HE2391" s="152">
        <v>0.51286399999999999</v>
      </c>
      <c r="HF2391" s="152">
        <v>0.283055</v>
      </c>
      <c r="HG2391" s="152">
        <v>0.70381300000000002</v>
      </c>
    </row>
    <row r="2392" spans="1:215">
      <c r="A2392" s="151">
        <v>8852</v>
      </c>
      <c r="B2392" s="152" t="s">
        <v>2859</v>
      </c>
      <c r="C2392" s="152" t="s">
        <v>3490</v>
      </c>
      <c r="D2392" s="152" t="s">
        <v>3491</v>
      </c>
      <c r="E2392" s="152" t="s">
        <v>3492</v>
      </c>
      <c r="F2392" s="152" t="s">
        <v>10838</v>
      </c>
      <c r="H2392" s="151">
        <v>323080</v>
      </c>
      <c r="K2392" s="152" t="s">
        <v>3022</v>
      </c>
      <c r="L2392" s="153" t="s">
        <v>3955</v>
      </c>
      <c r="M2392" s="153" t="s">
        <v>4465</v>
      </c>
      <c r="O2392" s="151">
        <v>3592</v>
      </c>
      <c r="P2392" s="152">
        <v>42.021000000000001</v>
      </c>
      <c r="Q2392" s="152">
        <v>-121.22499999999999</v>
      </c>
      <c r="R2392" s="152" t="s">
        <v>2949</v>
      </c>
      <c r="S2392" s="152" t="s">
        <v>2716</v>
      </c>
      <c r="T2392" s="152">
        <v>50.36</v>
      </c>
      <c r="U2392" s="152">
        <v>0.81</v>
      </c>
      <c r="V2392" s="152">
        <v>17.63</v>
      </c>
      <c r="X2392" s="152">
        <v>6.27</v>
      </c>
      <c r="AA2392" s="152">
        <v>6.17</v>
      </c>
      <c r="AB2392" s="152">
        <v>0.11</v>
      </c>
      <c r="AC2392" s="152">
        <v>11.37</v>
      </c>
      <c r="AD2392" s="152">
        <v>2.7</v>
      </c>
      <c r="AE2392" s="152">
        <v>0.54</v>
      </c>
      <c r="AF2392" s="152">
        <v>0.12</v>
      </c>
      <c r="AJ2392" s="152">
        <v>3.49</v>
      </c>
      <c r="AK2392" s="156">
        <f t="shared" si="37"/>
        <v>0.16750000000000001</v>
      </c>
      <c r="AL2392" s="151">
        <v>1675</v>
      </c>
      <c r="AN2392" s="151">
        <v>1300</v>
      </c>
      <c r="AO2392" s="151">
        <v>600</v>
      </c>
      <c r="AQ2392" s="152">
        <v>10.48</v>
      </c>
      <c r="AS2392" s="152">
        <v>3.82</v>
      </c>
      <c r="AW2392" s="152">
        <v>41.11</v>
      </c>
      <c r="AY2392" s="151">
        <v>338.8</v>
      </c>
      <c r="BG2392" s="152">
        <v>6.91</v>
      </c>
      <c r="BH2392" s="152">
        <v>466</v>
      </c>
      <c r="BI2392" s="152">
        <v>12.56</v>
      </c>
      <c r="BJ2392" s="152">
        <v>50.32</v>
      </c>
      <c r="BK2392" s="152">
        <v>2.2599999999999998</v>
      </c>
      <c r="BO2392" s="152">
        <v>159.71</v>
      </c>
      <c r="BP2392" s="152">
        <v>4.95</v>
      </c>
      <c r="BQ2392" s="152">
        <v>13.84</v>
      </c>
      <c r="BR2392" s="152">
        <v>1.72</v>
      </c>
      <c r="BS2392" s="152">
        <v>8.16</v>
      </c>
      <c r="BT2392" s="152">
        <v>2.0099999999999998</v>
      </c>
      <c r="BU2392" s="152">
        <v>0.89</v>
      </c>
      <c r="BV2392" s="152">
        <v>2.23</v>
      </c>
      <c r="BX2392" s="152">
        <v>2.5</v>
      </c>
      <c r="BZ2392" s="152">
        <v>1.35</v>
      </c>
      <c r="CB2392" s="152">
        <v>1.3</v>
      </c>
      <c r="CD2392" s="152">
        <v>1.34</v>
      </c>
      <c r="CE2392" s="152">
        <v>0.11</v>
      </c>
      <c r="CH2392" s="152">
        <v>3.2</v>
      </c>
      <c r="CJ2392" s="152">
        <v>0.6</v>
      </c>
      <c r="CK2392" s="152">
        <v>0.31</v>
      </c>
      <c r="DC2392" s="152">
        <v>42.261000000000003</v>
      </c>
      <c r="DE2392" s="152">
        <v>2.5999999999999999E-2</v>
      </c>
      <c r="DF2392" s="152">
        <v>11.23</v>
      </c>
      <c r="DG2392" s="152">
        <v>46.24</v>
      </c>
      <c r="DH2392" s="152">
        <v>0.16300000000000001</v>
      </c>
      <c r="DM2392" s="152">
        <v>0.14799999999999999</v>
      </c>
      <c r="DO2392" s="154">
        <v>88.03</v>
      </c>
      <c r="ED2392" s="152">
        <v>49.29</v>
      </c>
      <c r="EE2392" s="152">
        <v>0.64</v>
      </c>
      <c r="EF2392" s="152">
        <v>15.48</v>
      </c>
      <c r="EH2392" s="152">
        <v>8.5399999999999991</v>
      </c>
      <c r="EK2392" s="152">
        <v>0.15</v>
      </c>
      <c r="EL2392" s="152">
        <v>5.05</v>
      </c>
      <c r="EM2392" s="152">
        <v>8.5</v>
      </c>
      <c r="EO2392" s="152">
        <v>2.0699999999999998</v>
      </c>
      <c r="EP2392" s="152">
        <v>0.4</v>
      </c>
      <c r="EQ2392" s="152">
        <v>0.1</v>
      </c>
      <c r="FD2392" s="152">
        <v>28.8</v>
      </c>
      <c r="FP2392" s="152">
        <v>7.4</v>
      </c>
      <c r="FQ2392" s="152">
        <v>362</v>
      </c>
      <c r="FR2392" s="152">
        <v>12.9</v>
      </c>
      <c r="FS2392" s="152">
        <v>60.1</v>
      </c>
      <c r="FT2392" s="152">
        <v>2.48</v>
      </c>
      <c r="FY2392" s="152">
        <v>154</v>
      </c>
      <c r="FZ2392" s="152">
        <v>5.54</v>
      </c>
      <c r="GA2392" s="152">
        <v>13.2</v>
      </c>
      <c r="GB2392" s="152">
        <v>1.82</v>
      </c>
      <c r="GC2392" s="152">
        <v>8.16</v>
      </c>
      <c r="GD2392" s="152">
        <v>2.2000000000000002</v>
      </c>
      <c r="GE2392" s="152">
        <v>0.76</v>
      </c>
      <c r="GF2392" s="152">
        <v>2.29</v>
      </c>
      <c r="GH2392" s="152">
        <v>2.48</v>
      </c>
      <c r="GJ2392" s="152">
        <v>1.39</v>
      </c>
      <c r="GL2392" s="152">
        <v>1.31</v>
      </c>
      <c r="GN2392" s="152">
        <v>1.61</v>
      </c>
      <c r="GO2392" s="152">
        <v>0.17</v>
      </c>
      <c r="GS2392" s="152">
        <v>2.48</v>
      </c>
      <c r="GT2392" s="152">
        <v>1.07</v>
      </c>
      <c r="GU2392" s="152">
        <v>0.33</v>
      </c>
      <c r="HB2392" s="152">
        <v>38.538600000000002</v>
      </c>
      <c r="HC2392" s="152">
        <v>15.6013</v>
      </c>
      <c r="HD2392" s="152">
        <v>18.898</v>
      </c>
      <c r="HE2392" s="152">
        <v>0.51286399999999999</v>
      </c>
      <c r="HF2392" s="152">
        <v>0.283055</v>
      </c>
      <c r="HG2392" s="152">
        <v>0.70381300000000002</v>
      </c>
    </row>
    <row r="2393" spans="1:215">
      <c r="A2393" s="151">
        <v>8854</v>
      </c>
      <c r="B2393" s="152" t="s">
        <v>2859</v>
      </c>
      <c r="C2393" s="152" t="s">
        <v>3490</v>
      </c>
      <c r="D2393" s="152" t="s">
        <v>3491</v>
      </c>
      <c r="E2393" s="152" t="s">
        <v>3492</v>
      </c>
      <c r="F2393" s="152" t="s">
        <v>10839</v>
      </c>
      <c r="H2393" s="151">
        <v>323080</v>
      </c>
      <c r="K2393" s="152" t="s">
        <v>3022</v>
      </c>
      <c r="L2393" s="153" t="s">
        <v>3955</v>
      </c>
      <c r="M2393" s="153" t="s">
        <v>3996</v>
      </c>
      <c r="O2393" s="151">
        <v>3592</v>
      </c>
      <c r="P2393" s="152">
        <v>42.021000000000001</v>
      </c>
      <c r="Q2393" s="152">
        <v>-121.22499999999999</v>
      </c>
      <c r="R2393" s="152" t="s">
        <v>2949</v>
      </c>
      <c r="S2393" s="152" t="s">
        <v>2716</v>
      </c>
      <c r="T2393" s="152">
        <v>48.88</v>
      </c>
      <c r="U2393" s="152">
        <v>0.81</v>
      </c>
      <c r="V2393" s="152">
        <v>18.170000000000002</v>
      </c>
      <c r="X2393" s="152">
        <v>7.6</v>
      </c>
      <c r="AA2393" s="152">
        <v>6.5</v>
      </c>
      <c r="AB2393" s="152">
        <v>0.13</v>
      </c>
      <c r="AC2393" s="152">
        <v>9.31</v>
      </c>
      <c r="AD2393" s="152">
        <v>3.33</v>
      </c>
      <c r="AE2393" s="152">
        <v>0.53</v>
      </c>
      <c r="AF2393" s="152">
        <v>0.11</v>
      </c>
      <c r="AJ2393" s="152">
        <v>2.77</v>
      </c>
      <c r="AK2393" s="156">
        <f t="shared" si="37"/>
        <v>8.5400000000000004E-2</v>
      </c>
      <c r="AL2393" s="151">
        <v>854</v>
      </c>
      <c r="AN2393" s="151">
        <v>1100</v>
      </c>
      <c r="AO2393" s="151">
        <v>400</v>
      </c>
      <c r="AQ2393" s="152">
        <v>6.51</v>
      </c>
      <c r="AS2393" s="152">
        <v>6.91</v>
      </c>
      <c r="AW2393" s="152">
        <v>29.58</v>
      </c>
      <c r="AY2393" s="151">
        <v>226.94</v>
      </c>
      <c r="BG2393" s="152">
        <v>8.83</v>
      </c>
      <c r="BH2393" s="152">
        <v>641.54</v>
      </c>
      <c r="BI2393" s="152">
        <v>12.08</v>
      </c>
      <c r="BJ2393" s="152">
        <v>54.97</v>
      </c>
      <c r="BK2393" s="152">
        <v>2.4900000000000002</v>
      </c>
      <c r="BO2393" s="152">
        <v>264.10000000000002</v>
      </c>
      <c r="BP2393" s="152">
        <v>7.93</v>
      </c>
      <c r="BQ2393" s="152">
        <v>17.649999999999999</v>
      </c>
      <c r="BR2393" s="152">
        <v>2.2799999999999998</v>
      </c>
      <c r="BS2393" s="152">
        <v>10.76</v>
      </c>
      <c r="BT2393" s="152">
        <v>2.27</v>
      </c>
      <c r="BU2393" s="152">
        <v>1</v>
      </c>
      <c r="BV2393" s="152">
        <v>2.4500000000000002</v>
      </c>
      <c r="BX2393" s="152">
        <v>2.75</v>
      </c>
      <c r="BZ2393" s="152">
        <v>1.41</v>
      </c>
      <c r="CB2393" s="152">
        <v>1.45</v>
      </c>
      <c r="CD2393" s="152">
        <v>1.51</v>
      </c>
      <c r="CE2393" s="152">
        <v>0.14000000000000001</v>
      </c>
      <c r="CH2393" s="152">
        <v>4.3</v>
      </c>
      <c r="CJ2393" s="152">
        <v>1.28</v>
      </c>
      <c r="CK2393" s="152">
        <v>0.55000000000000004</v>
      </c>
      <c r="DC2393" s="152">
        <v>39.813000000000002</v>
      </c>
      <c r="DE2393" s="152">
        <v>3.4000000000000002E-2</v>
      </c>
      <c r="DF2393" s="152">
        <v>13.86</v>
      </c>
      <c r="DG2393" s="152">
        <v>45.7</v>
      </c>
      <c r="DH2393" s="152">
        <v>0.187</v>
      </c>
      <c r="DM2393" s="152">
        <v>0.14099999999999999</v>
      </c>
      <c r="DO2393" s="154">
        <v>85.43</v>
      </c>
      <c r="ED2393" s="152">
        <v>49.29</v>
      </c>
      <c r="EE2393" s="152">
        <v>0.64</v>
      </c>
      <c r="EF2393" s="152">
        <v>15.48</v>
      </c>
      <c r="EH2393" s="152">
        <v>8.5399999999999991</v>
      </c>
      <c r="EK2393" s="152">
        <v>0.15</v>
      </c>
      <c r="EL2393" s="152">
        <v>5.05</v>
      </c>
      <c r="EM2393" s="152">
        <v>8.5</v>
      </c>
      <c r="EO2393" s="152">
        <v>2.0699999999999998</v>
      </c>
      <c r="EP2393" s="152">
        <v>0.4</v>
      </c>
      <c r="EQ2393" s="152">
        <v>0.1</v>
      </c>
      <c r="FD2393" s="152">
        <v>28.8</v>
      </c>
      <c r="FP2393" s="152">
        <v>7.4</v>
      </c>
      <c r="FQ2393" s="152">
        <v>362</v>
      </c>
      <c r="FR2393" s="152">
        <v>12.9</v>
      </c>
      <c r="FS2393" s="152">
        <v>60.1</v>
      </c>
      <c r="FT2393" s="152">
        <v>2.48</v>
      </c>
      <c r="FY2393" s="152">
        <v>154</v>
      </c>
      <c r="FZ2393" s="152">
        <v>5.54</v>
      </c>
      <c r="GA2393" s="152">
        <v>13.2</v>
      </c>
      <c r="GB2393" s="152">
        <v>1.82</v>
      </c>
      <c r="GC2393" s="152">
        <v>8.16</v>
      </c>
      <c r="GD2393" s="152">
        <v>2.2000000000000002</v>
      </c>
      <c r="GE2393" s="152">
        <v>0.76</v>
      </c>
      <c r="GF2393" s="152">
        <v>2.29</v>
      </c>
      <c r="GH2393" s="152">
        <v>2.48</v>
      </c>
      <c r="GJ2393" s="152">
        <v>1.39</v>
      </c>
      <c r="GL2393" s="152">
        <v>1.31</v>
      </c>
      <c r="GN2393" s="152">
        <v>1.61</v>
      </c>
      <c r="GO2393" s="152">
        <v>0.17</v>
      </c>
      <c r="GS2393" s="152">
        <v>2.48</v>
      </c>
      <c r="GT2393" s="152">
        <v>1.07</v>
      </c>
      <c r="GU2393" s="152">
        <v>0.33</v>
      </c>
      <c r="HB2393" s="152">
        <v>38.538600000000002</v>
      </c>
      <c r="HC2393" s="152">
        <v>15.6013</v>
      </c>
      <c r="HD2393" s="152">
        <v>18.898</v>
      </c>
      <c r="HE2393" s="152">
        <v>0.51286399999999999</v>
      </c>
      <c r="HF2393" s="152">
        <v>0.283055</v>
      </c>
      <c r="HG2393" s="152">
        <v>0.70381300000000002</v>
      </c>
    </row>
    <row r="2394" spans="1:215">
      <c r="A2394" s="151">
        <v>8855</v>
      </c>
      <c r="B2394" s="152" t="s">
        <v>2859</v>
      </c>
      <c r="C2394" s="152" t="s">
        <v>3490</v>
      </c>
      <c r="D2394" s="152" t="s">
        <v>3491</v>
      </c>
      <c r="E2394" s="152" t="s">
        <v>3492</v>
      </c>
      <c r="F2394" s="152" t="s">
        <v>10840</v>
      </c>
      <c r="H2394" s="151">
        <v>323080</v>
      </c>
      <c r="K2394" s="152" t="s">
        <v>3022</v>
      </c>
      <c r="L2394" s="153" t="s">
        <v>3955</v>
      </c>
      <c r="M2394" s="153" t="s">
        <v>4286</v>
      </c>
      <c r="O2394" s="151">
        <v>3592</v>
      </c>
      <c r="P2394" s="152">
        <v>42.021000000000001</v>
      </c>
      <c r="Q2394" s="152">
        <v>-121.22499999999999</v>
      </c>
      <c r="R2394" s="152" t="s">
        <v>2949</v>
      </c>
      <c r="S2394" s="152" t="s">
        <v>2716</v>
      </c>
      <c r="T2394" s="152">
        <v>49.78</v>
      </c>
      <c r="U2394" s="152">
        <v>0.82</v>
      </c>
      <c r="V2394" s="152">
        <v>18.54</v>
      </c>
      <c r="X2394" s="152">
        <v>6.37</v>
      </c>
      <c r="AA2394" s="152">
        <v>4.59</v>
      </c>
      <c r="AB2394" s="152">
        <v>0.11</v>
      </c>
      <c r="AC2394" s="152">
        <v>11.39</v>
      </c>
      <c r="AD2394" s="152">
        <v>2.91</v>
      </c>
      <c r="AE2394" s="152">
        <v>0.56999999999999995</v>
      </c>
      <c r="AF2394" s="152">
        <v>0.11</v>
      </c>
      <c r="AJ2394" s="152">
        <v>3.8</v>
      </c>
      <c r="AK2394" s="156">
        <f t="shared" si="37"/>
        <v>0.12559999999999999</v>
      </c>
      <c r="AL2394" s="151">
        <v>1256</v>
      </c>
      <c r="AN2394" s="151">
        <v>1400</v>
      </c>
      <c r="AO2394" s="151">
        <v>600</v>
      </c>
      <c r="AQ2394" s="152">
        <v>5.01</v>
      </c>
      <c r="AS2394" s="152">
        <v>2.4900000000000002</v>
      </c>
      <c r="AW2394" s="152">
        <v>35.29</v>
      </c>
      <c r="AY2394" s="151">
        <v>236.45</v>
      </c>
      <c r="BG2394" s="152">
        <v>4.37</v>
      </c>
      <c r="BH2394" s="152">
        <v>336.58</v>
      </c>
      <c r="BI2394" s="152">
        <v>11.77</v>
      </c>
      <c r="BJ2394" s="152">
        <v>47.73</v>
      </c>
      <c r="BK2394" s="152">
        <v>1.78</v>
      </c>
      <c r="BO2394" s="152">
        <v>109.54</v>
      </c>
      <c r="BP2394" s="152">
        <v>4</v>
      </c>
      <c r="BQ2394" s="152">
        <v>10.58</v>
      </c>
      <c r="BR2394" s="152">
        <v>1.45</v>
      </c>
      <c r="BS2394" s="152">
        <v>7.22</v>
      </c>
      <c r="BT2394" s="152">
        <v>1.85</v>
      </c>
      <c r="BU2394" s="152">
        <v>0.73</v>
      </c>
      <c r="BV2394" s="152">
        <v>2.06</v>
      </c>
      <c r="BX2394" s="152">
        <v>2.2200000000000002</v>
      </c>
      <c r="BZ2394" s="152">
        <v>1.31</v>
      </c>
      <c r="CB2394" s="152">
        <v>1.27</v>
      </c>
      <c r="CD2394" s="152">
        <v>1.26</v>
      </c>
      <c r="CE2394" s="152">
        <v>0.1</v>
      </c>
      <c r="CH2394" s="152">
        <v>1.51</v>
      </c>
      <c r="CJ2394" s="152">
        <v>0.49</v>
      </c>
      <c r="CK2394" s="152">
        <v>0.16</v>
      </c>
      <c r="DC2394" s="152">
        <v>42.274000000000001</v>
      </c>
      <c r="DE2394" s="152">
        <v>2.3E-2</v>
      </c>
      <c r="DF2394" s="152">
        <v>11.7</v>
      </c>
      <c r="DG2394" s="152">
        <v>46.01</v>
      </c>
      <c r="DH2394" s="152">
        <v>0.17699999999999999</v>
      </c>
      <c r="DM2394" s="152">
        <v>0.14899999999999999</v>
      </c>
      <c r="DO2394" s="154">
        <v>87.53</v>
      </c>
      <c r="ED2394" s="152">
        <v>49.29</v>
      </c>
      <c r="EE2394" s="152">
        <v>0.64</v>
      </c>
      <c r="EF2394" s="152">
        <v>15.48</v>
      </c>
      <c r="EH2394" s="152">
        <v>8.5399999999999991</v>
      </c>
      <c r="EK2394" s="152">
        <v>0.15</v>
      </c>
      <c r="EL2394" s="152">
        <v>5.05</v>
      </c>
      <c r="EM2394" s="152">
        <v>8.5</v>
      </c>
      <c r="EO2394" s="152">
        <v>2.0699999999999998</v>
      </c>
      <c r="EP2394" s="152">
        <v>0.4</v>
      </c>
      <c r="EQ2394" s="152">
        <v>0.1</v>
      </c>
      <c r="FD2394" s="152">
        <v>28.8</v>
      </c>
      <c r="FP2394" s="152">
        <v>7.4</v>
      </c>
      <c r="FQ2394" s="152">
        <v>362</v>
      </c>
      <c r="FR2394" s="152">
        <v>12.9</v>
      </c>
      <c r="FS2394" s="152">
        <v>60.1</v>
      </c>
      <c r="FT2394" s="152">
        <v>2.48</v>
      </c>
      <c r="FY2394" s="152">
        <v>154</v>
      </c>
      <c r="FZ2394" s="152">
        <v>5.54</v>
      </c>
      <c r="GA2394" s="152">
        <v>13.2</v>
      </c>
      <c r="GB2394" s="152">
        <v>1.82</v>
      </c>
      <c r="GC2394" s="152">
        <v>8.16</v>
      </c>
      <c r="GD2394" s="152">
        <v>2.2000000000000002</v>
      </c>
      <c r="GE2394" s="152">
        <v>0.76</v>
      </c>
      <c r="GF2394" s="152">
        <v>2.29</v>
      </c>
      <c r="GH2394" s="152">
        <v>2.48</v>
      </c>
      <c r="GJ2394" s="152">
        <v>1.39</v>
      </c>
      <c r="GL2394" s="152">
        <v>1.31</v>
      </c>
      <c r="GN2394" s="152">
        <v>1.61</v>
      </c>
      <c r="GO2394" s="152">
        <v>0.17</v>
      </c>
      <c r="GS2394" s="152">
        <v>2.48</v>
      </c>
      <c r="GT2394" s="152">
        <v>1.07</v>
      </c>
      <c r="GU2394" s="152">
        <v>0.33</v>
      </c>
      <c r="HB2394" s="152">
        <v>38.538600000000002</v>
      </c>
      <c r="HC2394" s="152">
        <v>15.6013</v>
      </c>
      <c r="HD2394" s="152">
        <v>18.898</v>
      </c>
      <c r="HE2394" s="152">
        <v>0.51286399999999999</v>
      </c>
      <c r="HF2394" s="152">
        <v>0.283055</v>
      </c>
      <c r="HG2394" s="152">
        <v>0.70381300000000002</v>
      </c>
    </row>
    <row r="2395" spans="1:215">
      <c r="A2395" s="151">
        <v>8856</v>
      </c>
      <c r="B2395" s="152" t="s">
        <v>2859</v>
      </c>
      <c r="C2395" s="152" t="s">
        <v>3490</v>
      </c>
      <c r="D2395" s="152" t="s">
        <v>3491</v>
      </c>
      <c r="E2395" s="152" t="s">
        <v>3492</v>
      </c>
      <c r="F2395" s="152" t="s">
        <v>10841</v>
      </c>
      <c r="H2395" s="151">
        <v>323080</v>
      </c>
      <c r="K2395" s="152" t="s">
        <v>3022</v>
      </c>
      <c r="L2395" s="153" t="s">
        <v>3955</v>
      </c>
      <c r="M2395" s="153" t="s">
        <v>4214</v>
      </c>
      <c r="O2395" s="151">
        <v>3592</v>
      </c>
      <c r="P2395" s="152">
        <v>42.021000000000001</v>
      </c>
      <c r="Q2395" s="152">
        <v>-121.22499999999999</v>
      </c>
      <c r="R2395" s="152" t="s">
        <v>2949</v>
      </c>
      <c r="S2395" s="152" t="s">
        <v>2716</v>
      </c>
      <c r="T2395" s="152">
        <v>49.63</v>
      </c>
      <c r="U2395" s="152">
        <v>0.81</v>
      </c>
      <c r="V2395" s="152">
        <v>18.190000000000001</v>
      </c>
      <c r="X2395" s="152">
        <v>6.05</v>
      </c>
      <c r="AA2395" s="152">
        <v>6.31</v>
      </c>
      <c r="AB2395" s="152">
        <v>0.09</v>
      </c>
      <c r="AC2395" s="152">
        <v>12.28</v>
      </c>
      <c r="AD2395" s="152">
        <v>2.7</v>
      </c>
      <c r="AE2395" s="152">
        <v>0.44</v>
      </c>
      <c r="AF2395" s="152">
        <v>0.1</v>
      </c>
      <c r="AJ2395" s="152">
        <v>2.81</v>
      </c>
      <c r="AK2395" s="156">
        <f t="shared" si="37"/>
        <v>0.1285</v>
      </c>
      <c r="AL2395" s="151">
        <v>1285</v>
      </c>
      <c r="AN2395" s="151">
        <v>1300</v>
      </c>
      <c r="AO2395" s="151">
        <v>700</v>
      </c>
      <c r="AQ2395" s="152">
        <v>6.75</v>
      </c>
      <c r="AS2395" s="152">
        <v>4.09</v>
      </c>
      <c r="AW2395" s="152">
        <v>41.35</v>
      </c>
      <c r="AY2395" s="151">
        <v>287.83999999999997</v>
      </c>
      <c r="BG2395" s="152">
        <v>5.63</v>
      </c>
      <c r="BH2395" s="152">
        <v>477.21</v>
      </c>
      <c r="BI2395" s="152">
        <v>13.52</v>
      </c>
      <c r="BJ2395" s="152">
        <v>58.74</v>
      </c>
      <c r="BK2395" s="152">
        <v>2.4</v>
      </c>
      <c r="BO2395" s="152">
        <v>153.18</v>
      </c>
      <c r="BP2395" s="152">
        <v>5.83</v>
      </c>
      <c r="BQ2395" s="152">
        <v>14.32</v>
      </c>
      <c r="BR2395" s="152">
        <v>1.96</v>
      </c>
      <c r="BS2395" s="152">
        <v>9.69</v>
      </c>
      <c r="BT2395" s="152">
        <v>2.63</v>
      </c>
      <c r="BU2395" s="152">
        <v>0.93</v>
      </c>
      <c r="BV2395" s="152">
        <v>2.73</v>
      </c>
      <c r="BX2395" s="152">
        <v>2.84</v>
      </c>
      <c r="BZ2395" s="152">
        <v>1.7</v>
      </c>
      <c r="CB2395" s="152">
        <v>1.57</v>
      </c>
      <c r="CD2395" s="152">
        <v>1.4</v>
      </c>
      <c r="CE2395" s="152">
        <v>0.14000000000000001</v>
      </c>
      <c r="CH2395" s="152">
        <v>2.44</v>
      </c>
      <c r="CJ2395" s="152">
        <v>0.62</v>
      </c>
      <c r="CK2395" s="152">
        <v>0.3</v>
      </c>
      <c r="DC2395" s="152">
        <v>42.262999999999998</v>
      </c>
      <c r="DE2395" s="152">
        <v>2.1000000000000001E-2</v>
      </c>
      <c r="DF2395" s="152">
        <v>10.16</v>
      </c>
      <c r="DG2395" s="152">
        <v>46.79</v>
      </c>
      <c r="DH2395" s="152">
        <v>0.159</v>
      </c>
      <c r="DM2395" s="152">
        <v>0.16800000000000001</v>
      </c>
      <c r="DO2395" s="154">
        <v>89.13</v>
      </c>
      <c r="ED2395" s="152">
        <v>49.29</v>
      </c>
      <c r="EE2395" s="152">
        <v>0.64</v>
      </c>
      <c r="EF2395" s="152">
        <v>15.48</v>
      </c>
      <c r="EH2395" s="152">
        <v>8.5399999999999991</v>
      </c>
      <c r="EK2395" s="152">
        <v>0.15</v>
      </c>
      <c r="EL2395" s="152">
        <v>5.05</v>
      </c>
      <c r="EM2395" s="152">
        <v>8.5</v>
      </c>
      <c r="EO2395" s="152">
        <v>2.0699999999999998</v>
      </c>
      <c r="EP2395" s="152">
        <v>0.4</v>
      </c>
      <c r="EQ2395" s="152">
        <v>0.1</v>
      </c>
      <c r="FD2395" s="152">
        <v>28.8</v>
      </c>
      <c r="FP2395" s="152">
        <v>7.4</v>
      </c>
      <c r="FQ2395" s="152">
        <v>362</v>
      </c>
      <c r="FR2395" s="152">
        <v>12.9</v>
      </c>
      <c r="FS2395" s="152">
        <v>60.1</v>
      </c>
      <c r="FT2395" s="152">
        <v>2.48</v>
      </c>
      <c r="FY2395" s="152">
        <v>154</v>
      </c>
      <c r="FZ2395" s="152">
        <v>5.54</v>
      </c>
      <c r="GA2395" s="152">
        <v>13.2</v>
      </c>
      <c r="GB2395" s="152">
        <v>1.82</v>
      </c>
      <c r="GC2395" s="152">
        <v>8.16</v>
      </c>
      <c r="GD2395" s="152">
        <v>2.2000000000000002</v>
      </c>
      <c r="GE2395" s="152">
        <v>0.76</v>
      </c>
      <c r="GF2395" s="152">
        <v>2.29</v>
      </c>
      <c r="GH2395" s="152">
        <v>2.48</v>
      </c>
      <c r="GJ2395" s="152">
        <v>1.39</v>
      </c>
      <c r="GL2395" s="152">
        <v>1.31</v>
      </c>
      <c r="GN2395" s="152">
        <v>1.61</v>
      </c>
      <c r="GO2395" s="152">
        <v>0.17</v>
      </c>
      <c r="GS2395" s="152">
        <v>2.48</v>
      </c>
      <c r="GT2395" s="152">
        <v>1.07</v>
      </c>
      <c r="GU2395" s="152">
        <v>0.33</v>
      </c>
      <c r="HB2395" s="152">
        <v>38.538600000000002</v>
      </c>
      <c r="HC2395" s="152">
        <v>15.6013</v>
      </c>
      <c r="HD2395" s="152">
        <v>18.898</v>
      </c>
      <c r="HE2395" s="152">
        <v>0.51286399999999999</v>
      </c>
      <c r="HF2395" s="152">
        <v>0.283055</v>
      </c>
      <c r="HG2395" s="152">
        <v>0.70381300000000002</v>
      </c>
    </row>
    <row r="2396" spans="1:215">
      <c r="A2396" s="151">
        <v>8857</v>
      </c>
      <c r="B2396" s="152" t="s">
        <v>2859</v>
      </c>
      <c r="C2396" s="152" t="s">
        <v>3490</v>
      </c>
      <c r="D2396" s="152" t="s">
        <v>3491</v>
      </c>
      <c r="E2396" s="152" t="s">
        <v>3492</v>
      </c>
      <c r="F2396" s="152" t="s">
        <v>10842</v>
      </c>
      <c r="H2396" s="151">
        <v>323080</v>
      </c>
      <c r="K2396" s="152" t="s">
        <v>3022</v>
      </c>
      <c r="L2396" s="153" t="s">
        <v>3955</v>
      </c>
      <c r="M2396" s="153" t="s">
        <v>4325</v>
      </c>
      <c r="O2396" s="151">
        <v>3592</v>
      </c>
      <c r="P2396" s="152">
        <v>42.021000000000001</v>
      </c>
      <c r="Q2396" s="152">
        <v>-121.22499999999999</v>
      </c>
      <c r="R2396" s="152" t="s">
        <v>2949</v>
      </c>
      <c r="S2396" s="152" t="s">
        <v>2716</v>
      </c>
      <c r="T2396" s="152">
        <v>49.93</v>
      </c>
      <c r="U2396" s="152">
        <v>0.77</v>
      </c>
      <c r="V2396" s="152">
        <v>18.38</v>
      </c>
      <c r="X2396" s="152">
        <v>6</v>
      </c>
      <c r="AA2396" s="152">
        <v>6.84</v>
      </c>
      <c r="AB2396" s="152">
        <v>0.11</v>
      </c>
      <c r="AC2396" s="152">
        <v>12.07</v>
      </c>
      <c r="AD2396" s="152">
        <v>2.83</v>
      </c>
      <c r="AE2396" s="152">
        <v>0.45</v>
      </c>
      <c r="AF2396" s="152">
        <v>0.1</v>
      </c>
      <c r="AJ2396" s="152">
        <v>2.3199999999999998</v>
      </c>
      <c r="AK2396" s="156">
        <f t="shared" si="37"/>
        <v>0.108</v>
      </c>
      <c r="AL2396" s="151">
        <v>1080</v>
      </c>
      <c r="AN2396" s="151">
        <v>1300</v>
      </c>
      <c r="AO2396" s="151">
        <v>700</v>
      </c>
      <c r="DC2396" s="152">
        <v>42.262999999999998</v>
      </c>
      <c r="DE2396" s="152">
        <v>2.1000000000000001E-2</v>
      </c>
      <c r="DF2396" s="152">
        <v>10.16</v>
      </c>
      <c r="DG2396" s="152">
        <v>46.79</v>
      </c>
      <c r="DH2396" s="152">
        <v>0.159</v>
      </c>
      <c r="DM2396" s="152">
        <v>0.16800000000000001</v>
      </c>
      <c r="DO2396" s="154">
        <v>89.13</v>
      </c>
      <c r="ED2396" s="152">
        <v>49.29</v>
      </c>
      <c r="EE2396" s="152">
        <v>0.64</v>
      </c>
      <c r="EF2396" s="152">
        <v>15.48</v>
      </c>
      <c r="EH2396" s="152">
        <v>8.5399999999999991</v>
      </c>
      <c r="EK2396" s="152">
        <v>0.15</v>
      </c>
      <c r="EL2396" s="152">
        <v>5.05</v>
      </c>
      <c r="EM2396" s="152">
        <v>8.5</v>
      </c>
      <c r="EO2396" s="152">
        <v>2.0699999999999998</v>
      </c>
      <c r="EP2396" s="152">
        <v>0.4</v>
      </c>
      <c r="EQ2396" s="152">
        <v>0.1</v>
      </c>
      <c r="FD2396" s="152">
        <v>28.8</v>
      </c>
      <c r="FP2396" s="152">
        <v>7.4</v>
      </c>
      <c r="FQ2396" s="152">
        <v>362</v>
      </c>
      <c r="FR2396" s="152">
        <v>12.9</v>
      </c>
      <c r="FS2396" s="152">
        <v>60.1</v>
      </c>
      <c r="FT2396" s="152">
        <v>2.48</v>
      </c>
      <c r="FY2396" s="152">
        <v>154</v>
      </c>
      <c r="FZ2396" s="152">
        <v>5.54</v>
      </c>
      <c r="GA2396" s="152">
        <v>13.2</v>
      </c>
      <c r="GB2396" s="152">
        <v>1.82</v>
      </c>
      <c r="GC2396" s="152">
        <v>8.16</v>
      </c>
      <c r="GD2396" s="152">
        <v>2.2000000000000002</v>
      </c>
      <c r="GE2396" s="152">
        <v>0.76</v>
      </c>
      <c r="GF2396" s="152">
        <v>2.29</v>
      </c>
      <c r="GH2396" s="152">
        <v>2.48</v>
      </c>
      <c r="GJ2396" s="152">
        <v>1.39</v>
      </c>
      <c r="GL2396" s="152">
        <v>1.31</v>
      </c>
      <c r="GN2396" s="152">
        <v>1.61</v>
      </c>
      <c r="GO2396" s="152">
        <v>0.17</v>
      </c>
      <c r="GS2396" s="152">
        <v>2.48</v>
      </c>
      <c r="GT2396" s="152">
        <v>1.07</v>
      </c>
      <c r="GU2396" s="152">
        <v>0.33</v>
      </c>
      <c r="HB2396" s="152">
        <v>38.538600000000002</v>
      </c>
      <c r="HC2396" s="152">
        <v>15.6013</v>
      </c>
      <c r="HD2396" s="152">
        <v>18.898</v>
      </c>
      <c r="HE2396" s="152">
        <v>0.51286399999999999</v>
      </c>
      <c r="HF2396" s="152">
        <v>0.283055</v>
      </c>
      <c r="HG2396" s="152">
        <v>0.70381300000000002</v>
      </c>
    </row>
    <row r="2397" spans="1:215">
      <c r="A2397" s="151">
        <v>8858</v>
      </c>
      <c r="B2397" s="152" t="s">
        <v>2859</v>
      </c>
      <c r="C2397" s="152" t="s">
        <v>3490</v>
      </c>
      <c r="D2397" s="152" t="s">
        <v>3491</v>
      </c>
      <c r="E2397" s="152" t="s">
        <v>3492</v>
      </c>
      <c r="F2397" s="152" t="s">
        <v>10843</v>
      </c>
      <c r="H2397" s="151">
        <v>323080</v>
      </c>
      <c r="K2397" s="152" t="s">
        <v>3022</v>
      </c>
      <c r="L2397" s="153" t="s">
        <v>3955</v>
      </c>
      <c r="M2397" s="153" t="s">
        <v>4175</v>
      </c>
      <c r="O2397" s="151">
        <v>3592</v>
      </c>
      <c r="P2397" s="152">
        <v>42.021000000000001</v>
      </c>
      <c r="Q2397" s="152">
        <v>-121.22499999999999</v>
      </c>
      <c r="R2397" s="152" t="s">
        <v>2949</v>
      </c>
      <c r="S2397" s="152" t="s">
        <v>2716</v>
      </c>
      <c r="T2397" s="152">
        <v>49.53</v>
      </c>
      <c r="U2397" s="152">
        <v>0.78</v>
      </c>
      <c r="V2397" s="152">
        <v>19.489999999999998</v>
      </c>
      <c r="X2397" s="152">
        <v>6.26</v>
      </c>
      <c r="AA2397" s="152">
        <v>5.15</v>
      </c>
      <c r="AB2397" s="152">
        <v>0.12</v>
      </c>
      <c r="AC2397" s="152">
        <v>11.89</v>
      </c>
      <c r="AD2397" s="152">
        <v>2.82</v>
      </c>
      <c r="AE2397" s="152">
        <v>0.53</v>
      </c>
      <c r="AF2397" s="152">
        <v>0.1</v>
      </c>
      <c r="AJ2397" s="152">
        <v>2.34</v>
      </c>
      <c r="AK2397" s="156">
        <f t="shared" si="37"/>
        <v>9.0800000000000006E-2</v>
      </c>
      <c r="AL2397" s="151">
        <v>908</v>
      </c>
      <c r="AN2397" s="151">
        <v>1400</v>
      </c>
      <c r="AO2397" s="151">
        <v>600</v>
      </c>
      <c r="AQ2397" s="152">
        <v>7.74</v>
      </c>
      <c r="AS2397" s="152">
        <v>4.99</v>
      </c>
      <c r="AW2397" s="152">
        <v>39.69</v>
      </c>
      <c r="AY2397" s="151">
        <v>305.29000000000002</v>
      </c>
      <c r="BG2397" s="152">
        <v>5.78</v>
      </c>
      <c r="BH2397" s="152">
        <v>434.05</v>
      </c>
      <c r="BI2397" s="152">
        <v>13.71</v>
      </c>
      <c r="BJ2397" s="152">
        <v>53.78</v>
      </c>
      <c r="BK2397" s="152">
        <v>1.97</v>
      </c>
      <c r="BO2397" s="152">
        <v>137.58000000000001</v>
      </c>
      <c r="BP2397" s="152">
        <v>5.03</v>
      </c>
      <c r="BQ2397" s="152">
        <v>13.61</v>
      </c>
      <c r="BR2397" s="152">
        <v>1.72</v>
      </c>
      <c r="BS2397" s="152">
        <v>8.15</v>
      </c>
      <c r="BT2397" s="152">
        <v>2.11</v>
      </c>
      <c r="BU2397" s="152">
        <v>0.82</v>
      </c>
      <c r="BV2397" s="152">
        <v>3.13</v>
      </c>
      <c r="BX2397" s="152">
        <v>2.44</v>
      </c>
      <c r="BZ2397" s="152">
        <v>1.27</v>
      </c>
      <c r="CB2397" s="152">
        <v>1.36</v>
      </c>
      <c r="CD2397" s="152">
        <v>1.55</v>
      </c>
      <c r="CE2397" s="152">
        <v>0.13</v>
      </c>
      <c r="CH2397" s="152">
        <v>2.12</v>
      </c>
      <c r="CJ2397" s="152">
        <v>0.62</v>
      </c>
      <c r="CK2397" s="152">
        <v>0.27</v>
      </c>
      <c r="DC2397" s="152">
        <v>41.98</v>
      </c>
      <c r="DE2397" s="152">
        <v>2.1000000000000001E-2</v>
      </c>
      <c r="DF2397" s="152">
        <v>10.86</v>
      </c>
      <c r="DG2397" s="152">
        <v>46.57</v>
      </c>
      <c r="DH2397" s="152">
        <v>0.16900000000000001</v>
      </c>
      <c r="DM2397" s="152">
        <v>0.14799999999999999</v>
      </c>
      <c r="DO2397" s="154">
        <v>88.4</v>
      </c>
      <c r="ED2397" s="152">
        <v>49.29</v>
      </c>
      <c r="EE2397" s="152">
        <v>0.64</v>
      </c>
      <c r="EF2397" s="152">
        <v>15.48</v>
      </c>
      <c r="EH2397" s="152">
        <v>8.5399999999999991</v>
      </c>
      <c r="EK2397" s="152">
        <v>0.15</v>
      </c>
      <c r="EL2397" s="152">
        <v>5.05</v>
      </c>
      <c r="EM2397" s="152">
        <v>8.5</v>
      </c>
      <c r="EO2397" s="152">
        <v>2.0699999999999998</v>
      </c>
      <c r="EP2397" s="152">
        <v>0.4</v>
      </c>
      <c r="EQ2397" s="152">
        <v>0.1</v>
      </c>
      <c r="FD2397" s="152">
        <v>28.8</v>
      </c>
      <c r="FP2397" s="152">
        <v>7.4</v>
      </c>
      <c r="FQ2397" s="152">
        <v>362</v>
      </c>
      <c r="FR2397" s="152">
        <v>12.9</v>
      </c>
      <c r="FS2397" s="152">
        <v>60.1</v>
      </c>
      <c r="FT2397" s="152">
        <v>2.48</v>
      </c>
      <c r="FY2397" s="152">
        <v>154</v>
      </c>
      <c r="FZ2397" s="152">
        <v>5.54</v>
      </c>
      <c r="GA2397" s="152">
        <v>13.2</v>
      </c>
      <c r="GB2397" s="152">
        <v>1.82</v>
      </c>
      <c r="GC2397" s="152">
        <v>8.16</v>
      </c>
      <c r="GD2397" s="152">
        <v>2.2000000000000002</v>
      </c>
      <c r="GE2397" s="152">
        <v>0.76</v>
      </c>
      <c r="GF2397" s="152">
        <v>2.29</v>
      </c>
      <c r="GH2397" s="152">
        <v>2.48</v>
      </c>
      <c r="GJ2397" s="152">
        <v>1.39</v>
      </c>
      <c r="GL2397" s="152">
        <v>1.31</v>
      </c>
      <c r="GN2397" s="152">
        <v>1.61</v>
      </c>
      <c r="GO2397" s="152">
        <v>0.17</v>
      </c>
      <c r="GS2397" s="152">
        <v>2.48</v>
      </c>
      <c r="GT2397" s="152">
        <v>1.07</v>
      </c>
      <c r="GU2397" s="152">
        <v>0.33</v>
      </c>
      <c r="HB2397" s="152">
        <v>38.538600000000002</v>
      </c>
      <c r="HC2397" s="152">
        <v>15.6013</v>
      </c>
      <c r="HD2397" s="152">
        <v>18.898</v>
      </c>
      <c r="HE2397" s="152">
        <v>0.51286399999999999</v>
      </c>
      <c r="HF2397" s="152">
        <v>0.283055</v>
      </c>
      <c r="HG2397" s="152">
        <v>0.70381300000000002</v>
      </c>
    </row>
    <row r="2398" spans="1:215">
      <c r="A2398" s="151">
        <v>8859</v>
      </c>
      <c r="B2398" s="152" t="s">
        <v>2859</v>
      </c>
      <c r="C2398" s="152" t="s">
        <v>3490</v>
      </c>
      <c r="D2398" s="152" t="s">
        <v>3491</v>
      </c>
      <c r="E2398" s="152" t="s">
        <v>3492</v>
      </c>
      <c r="F2398" s="152" t="s">
        <v>10844</v>
      </c>
      <c r="H2398" s="151">
        <v>323080</v>
      </c>
      <c r="K2398" s="152" t="s">
        <v>3022</v>
      </c>
      <c r="L2398" s="153" t="s">
        <v>3955</v>
      </c>
      <c r="M2398" s="153" t="s">
        <v>4610</v>
      </c>
      <c r="O2398" s="151">
        <v>3592</v>
      </c>
      <c r="P2398" s="152">
        <v>42.021000000000001</v>
      </c>
      <c r="Q2398" s="152">
        <v>-121.22499999999999</v>
      </c>
      <c r="R2398" s="152" t="s">
        <v>2949</v>
      </c>
      <c r="S2398" s="152" t="s">
        <v>2716</v>
      </c>
      <c r="T2398" s="152">
        <v>50.84</v>
      </c>
      <c r="U2398" s="152">
        <v>0.9</v>
      </c>
      <c r="V2398" s="152">
        <v>18.41</v>
      </c>
      <c r="X2398" s="152">
        <v>7.11</v>
      </c>
      <c r="AA2398" s="152">
        <v>5.28</v>
      </c>
      <c r="AB2398" s="152">
        <v>0.13</v>
      </c>
      <c r="AC2398" s="152">
        <v>9.5500000000000007</v>
      </c>
      <c r="AD2398" s="152">
        <v>2.99</v>
      </c>
      <c r="AE2398" s="152">
        <v>0.62</v>
      </c>
      <c r="AF2398" s="152">
        <v>0.12</v>
      </c>
      <c r="AJ2398" s="152">
        <v>3.56</v>
      </c>
      <c r="AK2398" s="156">
        <f t="shared" si="37"/>
        <v>8.5699999999999998E-2</v>
      </c>
      <c r="AL2398" s="151">
        <v>857</v>
      </c>
      <c r="AN2398" s="151">
        <v>1100</v>
      </c>
      <c r="AO2398" s="151">
        <v>400</v>
      </c>
      <c r="AQ2398" s="152">
        <v>6.01</v>
      </c>
      <c r="AS2398" s="152">
        <v>3.72</v>
      </c>
      <c r="AW2398" s="152">
        <v>30.05</v>
      </c>
      <c r="AY2398" s="151">
        <v>224.92</v>
      </c>
      <c r="BG2398" s="152">
        <v>4.58</v>
      </c>
      <c r="BH2398" s="152">
        <v>381.68</v>
      </c>
      <c r="BI2398" s="152">
        <v>11.24</v>
      </c>
      <c r="BJ2398" s="152">
        <v>48.4</v>
      </c>
      <c r="BK2398" s="152">
        <v>2.0699999999999998</v>
      </c>
      <c r="BO2398" s="152">
        <v>122.85</v>
      </c>
      <c r="BP2398" s="152">
        <v>4.57</v>
      </c>
      <c r="BQ2398" s="152">
        <v>11.64</v>
      </c>
      <c r="BR2398" s="152">
        <v>1.52</v>
      </c>
      <c r="BS2398" s="152">
        <v>7.43</v>
      </c>
      <c r="BT2398" s="152">
        <v>1.94</v>
      </c>
      <c r="BU2398" s="152">
        <v>0.74</v>
      </c>
      <c r="BV2398" s="152">
        <v>1.86</v>
      </c>
      <c r="BX2398" s="152">
        <v>2</v>
      </c>
      <c r="BZ2398" s="152">
        <v>1.18</v>
      </c>
      <c r="CB2398" s="152">
        <v>1.07</v>
      </c>
      <c r="CD2398" s="152">
        <v>1.25</v>
      </c>
      <c r="CE2398" s="152">
        <v>0.1</v>
      </c>
      <c r="CH2398" s="152">
        <v>1.83</v>
      </c>
      <c r="CJ2398" s="152">
        <v>0.54</v>
      </c>
      <c r="CK2398" s="152">
        <v>0.23</v>
      </c>
      <c r="DC2398" s="152">
        <v>40.692999999999998</v>
      </c>
      <c r="DE2398" s="152">
        <v>3.2000000000000001E-2</v>
      </c>
      <c r="DF2398" s="152">
        <v>13.07</v>
      </c>
      <c r="DG2398" s="152">
        <v>45.72</v>
      </c>
      <c r="DH2398" s="152">
        <v>0.187</v>
      </c>
      <c r="DM2398" s="152">
        <v>0.14000000000000001</v>
      </c>
      <c r="DO2398" s="154">
        <v>86.17</v>
      </c>
      <c r="ED2398" s="152">
        <v>49.29</v>
      </c>
      <c r="EE2398" s="152">
        <v>0.64</v>
      </c>
      <c r="EF2398" s="152">
        <v>15.48</v>
      </c>
      <c r="EH2398" s="152">
        <v>8.5399999999999991</v>
      </c>
      <c r="EK2398" s="152">
        <v>0.15</v>
      </c>
      <c r="EL2398" s="152">
        <v>5.05</v>
      </c>
      <c r="EM2398" s="152">
        <v>8.5</v>
      </c>
      <c r="EO2398" s="152">
        <v>2.0699999999999998</v>
      </c>
      <c r="EP2398" s="152">
        <v>0.4</v>
      </c>
      <c r="EQ2398" s="152">
        <v>0.1</v>
      </c>
      <c r="FD2398" s="152">
        <v>28.8</v>
      </c>
      <c r="FP2398" s="152">
        <v>7.4</v>
      </c>
      <c r="FQ2398" s="152">
        <v>362</v>
      </c>
      <c r="FR2398" s="152">
        <v>12.9</v>
      </c>
      <c r="FS2398" s="152">
        <v>60.1</v>
      </c>
      <c r="FT2398" s="152">
        <v>2.48</v>
      </c>
      <c r="FY2398" s="152">
        <v>154</v>
      </c>
      <c r="FZ2398" s="152">
        <v>5.54</v>
      </c>
      <c r="GA2398" s="152">
        <v>13.2</v>
      </c>
      <c r="GB2398" s="152">
        <v>1.82</v>
      </c>
      <c r="GC2398" s="152">
        <v>8.16</v>
      </c>
      <c r="GD2398" s="152">
        <v>2.2000000000000002</v>
      </c>
      <c r="GE2398" s="152">
        <v>0.76</v>
      </c>
      <c r="GF2398" s="152">
        <v>2.29</v>
      </c>
      <c r="GH2398" s="152">
        <v>2.48</v>
      </c>
      <c r="GJ2398" s="152">
        <v>1.39</v>
      </c>
      <c r="GL2398" s="152">
        <v>1.31</v>
      </c>
      <c r="GN2398" s="152">
        <v>1.61</v>
      </c>
      <c r="GO2398" s="152">
        <v>0.17</v>
      </c>
      <c r="GS2398" s="152">
        <v>2.48</v>
      </c>
      <c r="GT2398" s="152">
        <v>1.07</v>
      </c>
      <c r="GU2398" s="152">
        <v>0.33</v>
      </c>
      <c r="HB2398" s="152">
        <v>38.538600000000002</v>
      </c>
      <c r="HC2398" s="152">
        <v>15.6013</v>
      </c>
      <c r="HD2398" s="152">
        <v>18.898</v>
      </c>
      <c r="HE2398" s="152">
        <v>0.51286399999999999</v>
      </c>
      <c r="HF2398" s="152">
        <v>0.283055</v>
      </c>
      <c r="HG2398" s="152">
        <v>0.70381300000000002</v>
      </c>
    </row>
    <row r="2399" spans="1:215">
      <c r="A2399" s="151">
        <v>8860</v>
      </c>
      <c r="B2399" s="152" t="s">
        <v>2859</v>
      </c>
      <c r="C2399" s="152" t="s">
        <v>3490</v>
      </c>
      <c r="D2399" s="152" t="s">
        <v>3491</v>
      </c>
      <c r="E2399" s="152" t="s">
        <v>3492</v>
      </c>
      <c r="F2399" s="152" t="s">
        <v>10845</v>
      </c>
      <c r="H2399" s="151">
        <v>323080</v>
      </c>
      <c r="K2399" s="152" t="s">
        <v>3022</v>
      </c>
      <c r="L2399" s="153" t="s">
        <v>3955</v>
      </c>
      <c r="M2399" s="153" t="s">
        <v>4133</v>
      </c>
      <c r="O2399" s="151">
        <v>3592</v>
      </c>
      <c r="P2399" s="152">
        <v>42.021000000000001</v>
      </c>
      <c r="Q2399" s="152">
        <v>-121.22499999999999</v>
      </c>
      <c r="R2399" s="152" t="s">
        <v>2949</v>
      </c>
      <c r="S2399" s="152" t="s">
        <v>2716</v>
      </c>
      <c r="T2399" s="152">
        <v>49.33</v>
      </c>
      <c r="U2399" s="152">
        <v>0.89</v>
      </c>
      <c r="V2399" s="152">
        <v>18.73</v>
      </c>
      <c r="X2399" s="152">
        <v>7.42</v>
      </c>
      <c r="AA2399" s="152">
        <v>6.34</v>
      </c>
      <c r="AB2399" s="152">
        <v>0.13</v>
      </c>
      <c r="AC2399" s="152">
        <v>9.1199999999999992</v>
      </c>
      <c r="AD2399" s="152">
        <v>3.36</v>
      </c>
      <c r="AE2399" s="152">
        <v>0.56999999999999995</v>
      </c>
      <c r="AF2399" s="152">
        <v>0.11</v>
      </c>
      <c r="AJ2399" s="152">
        <v>2.88</v>
      </c>
      <c r="AK2399" s="156">
        <f t="shared" si="37"/>
        <v>8.7900000000000006E-2</v>
      </c>
      <c r="AL2399" s="151">
        <v>879</v>
      </c>
      <c r="AN2399" s="151">
        <v>2200</v>
      </c>
      <c r="AO2399" s="151">
        <v>400</v>
      </c>
      <c r="CV2399" s="152">
        <v>-4.2089999999999996</v>
      </c>
      <c r="DC2399" s="152">
        <v>40.904000000000003</v>
      </c>
      <c r="DE2399" s="152">
        <v>3.5999999999999997E-2</v>
      </c>
      <c r="DF2399" s="152">
        <v>13.17</v>
      </c>
      <c r="DG2399" s="152">
        <v>45.7</v>
      </c>
      <c r="DH2399" s="152">
        <v>0.188</v>
      </c>
      <c r="DM2399" s="152">
        <v>0.14499999999999999</v>
      </c>
      <c r="DO2399" s="154">
        <v>86.1</v>
      </c>
      <c r="ED2399" s="152">
        <v>49.29</v>
      </c>
      <c r="EE2399" s="152">
        <v>0.64</v>
      </c>
      <c r="EF2399" s="152">
        <v>15.48</v>
      </c>
      <c r="EH2399" s="152">
        <v>8.5399999999999991</v>
      </c>
      <c r="EK2399" s="152">
        <v>0.15</v>
      </c>
      <c r="EL2399" s="152">
        <v>5.05</v>
      </c>
      <c r="EM2399" s="152">
        <v>8.5</v>
      </c>
      <c r="EO2399" s="152">
        <v>2.0699999999999998</v>
      </c>
      <c r="EP2399" s="152">
        <v>0.4</v>
      </c>
      <c r="EQ2399" s="152">
        <v>0.1</v>
      </c>
      <c r="FD2399" s="152">
        <v>28.8</v>
      </c>
      <c r="FP2399" s="152">
        <v>7.4</v>
      </c>
      <c r="FQ2399" s="152">
        <v>362</v>
      </c>
      <c r="FR2399" s="152">
        <v>12.9</v>
      </c>
      <c r="FS2399" s="152">
        <v>60.1</v>
      </c>
      <c r="FT2399" s="152">
        <v>2.48</v>
      </c>
      <c r="FY2399" s="152">
        <v>154</v>
      </c>
      <c r="FZ2399" s="152">
        <v>5.54</v>
      </c>
      <c r="GA2399" s="152">
        <v>13.2</v>
      </c>
      <c r="GB2399" s="152">
        <v>1.82</v>
      </c>
      <c r="GC2399" s="152">
        <v>8.16</v>
      </c>
      <c r="GD2399" s="152">
        <v>2.2000000000000002</v>
      </c>
      <c r="GE2399" s="152">
        <v>0.76</v>
      </c>
      <c r="GF2399" s="152">
        <v>2.29</v>
      </c>
      <c r="GH2399" s="152">
        <v>2.48</v>
      </c>
      <c r="GJ2399" s="152">
        <v>1.39</v>
      </c>
      <c r="GL2399" s="152">
        <v>1.31</v>
      </c>
      <c r="GN2399" s="152">
        <v>1.61</v>
      </c>
      <c r="GO2399" s="152">
        <v>0.17</v>
      </c>
      <c r="GS2399" s="152">
        <v>2.48</v>
      </c>
      <c r="GT2399" s="152">
        <v>1.07</v>
      </c>
      <c r="GU2399" s="152">
        <v>0.33</v>
      </c>
      <c r="HB2399" s="152">
        <v>38.538600000000002</v>
      </c>
      <c r="HC2399" s="152">
        <v>15.6013</v>
      </c>
      <c r="HD2399" s="152">
        <v>18.898</v>
      </c>
      <c r="HE2399" s="152">
        <v>0.51286399999999999</v>
      </c>
      <c r="HF2399" s="152">
        <v>0.283055</v>
      </c>
      <c r="HG2399" s="152">
        <v>0.70381300000000002</v>
      </c>
    </row>
    <row r="2400" spans="1:215">
      <c r="A2400" s="151">
        <v>8861</v>
      </c>
      <c r="B2400" s="152" t="s">
        <v>2859</v>
      </c>
      <c r="C2400" s="152" t="s">
        <v>3490</v>
      </c>
      <c r="D2400" s="152" t="s">
        <v>3491</v>
      </c>
      <c r="E2400" s="152" t="s">
        <v>3492</v>
      </c>
      <c r="F2400" s="152" t="s">
        <v>10846</v>
      </c>
      <c r="H2400" s="151">
        <v>323080</v>
      </c>
      <c r="K2400" s="152" t="s">
        <v>3022</v>
      </c>
      <c r="L2400" s="153" t="s">
        <v>3955</v>
      </c>
      <c r="M2400" s="153" t="s">
        <v>4598</v>
      </c>
      <c r="O2400" s="151">
        <v>3592</v>
      </c>
      <c r="P2400" s="152">
        <v>42.021000000000001</v>
      </c>
      <c r="Q2400" s="152">
        <v>-121.22499999999999</v>
      </c>
      <c r="R2400" s="152" t="s">
        <v>2949</v>
      </c>
      <c r="S2400" s="152" t="s">
        <v>2716</v>
      </c>
      <c r="T2400" s="152">
        <v>50.8</v>
      </c>
      <c r="U2400" s="152">
        <v>0.84</v>
      </c>
      <c r="V2400" s="152">
        <v>17.989999999999998</v>
      </c>
      <c r="X2400" s="152">
        <v>6.29</v>
      </c>
      <c r="AA2400" s="152">
        <v>5.55</v>
      </c>
      <c r="AB2400" s="152">
        <v>0.1</v>
      </c>
      <c r="AC2400" s="152">
        <v>11.31</v>
      </c>
      <c r="AD2400" s="152">
        <v>2.8</v>
      </c>
      <c r="AE2400" s="152">
        <v>0.54</v>
      </c>
      <c r="AF2400" s="152">
        <v>0.12</v>
      </c>
      <c r="AJ2400" s="152">
        <v>3.17</v>
      </c>
      <c r="AK2400" s="156">
        <f t="shared" si="37"/>
        <v>0.1114</v>
      </c>
      <c r="AL2400" s="151">
        <v>1114</v>
      </c>
      <c r="AN2400" s="151">
        <v>1300</v>
      </c>
      <c r="AO2400" s="151">
        <v>600</v>
      </c>
      <c r="AQ2400" s="152">
        <v>7.66</v>
      </c>
      <c r="AS2400" s="152">
        <v>4.9800000000000004</v>
      </c>
      <c r="AW2400" s="152">
        <v>39.369999999999997</v>
      </c>
      <c r="AY2400" s="151">
        <v>280.33</v>
      </c>
      <c r="BG2400" s="152">
        <v>6.93</v>
      </c>
      <c r="BH2400" s="152">
        <v>631.38</v>
      </c>
      <c r="BI2400" s="152">
        <v>17.190000000000001</v>
      </c>
      <c r="BJ2400" s="152">
        <v>71.87</v>
      </c>
      <c r="BK2400" s="152">
        <v>3.42</v>
      </c>
      <c r="BO2400" s="152">
        <v>222.52</v>
      </c>
      <c r="BP2400" s="152">
        <v>7.55</v>
      </c>
      <c r="BQ2400" s="152">
        <v>17.82</v>
      </c>
      <c r="BR2400" s="152">
        <v>2.4</v>
      </c>
      <c r="BS2400" s="152">
        <v>11.35</v>
      </c>
      <c r="BT2400" s="152">
        <v>2.67</v>
      </c>
      <c r="BU2400" s="152">
        <v>1.1599999999999999</v>
      </c>
      <c r="BV2400" s="152">
        <v>3.07</v>
      </c>
      <c r="BX2400" s="152">
        <v>3.38</v>
      </c>
      <c r="BZ2400" s="152">
        <v>2.0099999999999998</v>
      </c>
      <c r="CB2400" s="152">
        <v>1.9</v>
      </c>
      <c r="CD2400" s="152">
        <v>1.8</v>
      </c>
      <c r="CE2400" s="152">
        <v>0.16</v>
      </c>
      <c r="CH2400" s="152">
        <v>2.98</v>
      </c>
      <c r="CJ2400" s="152">
        <v>1.01</v>
      </c>
      <c r="CK2400" s="152">
        <v>0.37</v>
      </c>
      <c r="DC2400" s="152">
        <v>41.6</v>
      </c>
      <c r="DE2400" s="152">
        <v>2.3E-2</v>
      </c>
      <c r="DF2400" s="152">
        <v>11.48</v>
      </c>
      <c r="DG2400" s="152">
        <v>46.66</v>
      </c>
      <c r="DH2400" s="152">
        <v>0.17799999999999999</v>
      </c>
      <c r="DM2400" s="152">
        <v>0.15</v>
      </c>
      <c r="DO2400" s="154">
        <v>87.87</v>
      </c>
      <c r="ED2400" s="152">
        <v>49.29</v>
      </c>
      <c r="EE2400" s="152">
        <v>0.64</v>
      </c>
      <c r="EF2400" s="152">
        <v>15.48</v>
      </c>
      <c r="EH2400" s="152">
        <v>8.5399999999999991</v>
      </c>
      <c r="EK2400" s="152">
        <v>0.15</v>
      </c>
      <c r="EL2400" s="152">
        <v>5.05</v>
      </c>
      <c r="EM2400" s="152">
        <v>8.5</v>
      </c>
      <c r="EO2400" s="152">
        <v>2.0699999999999998</v>
      </c>
      <c r="EP2400" s="152">
        <v>0.4</v>
      </c>
      <c r="EQ2400" s="152">
        <v>0.1</v>
      </c>
      <c r="FD2400" s="152">
        <v>28.8</v>
      </c>
      <c r="FP2400" s="152">
        <v>7.4</v>
      </c>
      <c r="FQ2400" s="152">
        <v>362</v>
      </c>
      <c r="FR2400" s="152">
        <v>12.9</v>
      </c>
      <c r="FS2400" s="152">
        <v>60.1</v>
      </c>
      <c r="FT2400" s="152">
        <v>2.48</v>
      </c>
      <c r="FY2400" s="152">
        <v>154</v>
      </c>
      <c r="FZ2400" s="152">
        <v>5.54</v>
      </c>
      <c r="GA2400" s="152">
        <v>13.2</v>
      </c>
      <c r="GB2400" s="152">
        <v>1.82</v>
      </c>
      <c r="GC2400" s="152">
        <v>8.16</v>
      </c>
      <c r="GD2400" s="152">
        <v>2.2000000000000002</v>
      </c>
      <c r="GE2400" s="152">
        <v>0.76</v>
      </c>
      <c r="GF2400" s="152">
        <v>2.29</v>
      </c>
      <c r="GH2400" s="152">
        <v>2.48</v>
      </c>
      <c r="GJ2400" s="152">
        <v>1.39</v>
      </c>
      <c r="GL2400" s="152">
        <v>1.31</v>
      </c>
      <c r="GN2400" s="152">
        <v>1.61</v>
      </c>
      <c r="GO2400" s="152">
        <v>0.17</v>
      </c>
      <c r="GS2400" s="152">
        <v>2.48</v>
      </c>
      <c r="GT2400" s="152">
        <v>1.07</v>
      </c>
      <c r="GU2400" s="152">
        <v>0.33</v>
      </c>
      <c r="HB2400" s="152">
        <v>38.538600000000002</v>
      </c>
      <c r="HC2400" s="152">
        <v>15.6013</v>
      </c>
      <c r="HD2400" s="152">
        <v>18.898</v>
      </c>
      <c r="HE2400" s="152">
        <v>0.51286399999999999</v>
      </c>
      <c r="HF2400" s="152">
        <v>0.283055</v>
      </c>
      <c r="HG2400" s="152">
        <v>0.70381300000000002</v>
      </c>
    </row>
    <row r="2401" spans="1:215">
      <c r="A2401" s="151">
        <v>8862</v>
      </c>
      <c r="B2401" s="152" t="s">
        <v>2859</v>
      </c>
      <c r="C2401" s="152" t="s">
        <v>3490</v>
      </c>
      <c r="D2401" s="152" t="s">
        <v>3491</v>
      </c>
      <c r="E2401" s="152" t="s">
        <v>3492</v>
      </c>
      <c r="F2401" s="152" t="s">
        <v>10847</v>
      </c>
      <c r="H2401" s="151">
        <v>323080</v>
      </c>
      <c r="K2401" s="152" t="s">
        <v>3022</v>
      </c>
      <c r="L2401" s="153" t="s">
        <v>3674</v>
      </c>
      <c r="M2401" s="153" t="s">
        <v>4229</v>
      </c>
      <c r="O2401" s="151">
        <v>3592</v>
      </c>
      <c r="P2401" s="152">
        <v>42.030999999999999</v>
      </c>
      <c r="Q2401" s="152">
        <v>-121.345</v>
      </c>
      <c r="R2401" s="152" t="s">
        <v>2949</v>
      </c>
      <c r="S2401" s="152" t="s">
        <v>2716</v>
      </c>
      <c r="T2401" s="152">
        <v>49.66</v>
      </c>
      <c r="U2401" s="152">
        <v>1.01</v>
      </c>
      <c r="V2401" s="152">
        <v>17.73</v>
      </c>
      <c r="X2401" s="152">
        <v>8</v>
      </c>
      <c r="AA2401" s="152">
        <v>7.78</v>
      </c>
      <c r="AB2401" s="152">
        <v>0.14000000000000001</v>
      </c>
      <c r="AC2401" s="152">
        <v>11.16</v>
      </c>
      <c r="AD2401" s="152">
        <v>3</v>
      </c>
      <c r="AE2401" s="152">
        <v>0.28000000000000003</v>
      </c>
      <c r="AF2401" s="152">
        <v>0.18</v>
      </c>
      <c r="AJ2401" s="152">
        <v>1.22</v>
      </c>
      <c r="AK2401" s="156">
        <f t="shared" si="37"/>
        <v>5.2499999999999998E-2</v>
      </c>
      <c r="AL2401" s="151">
        <v>525</v>
      </c>
      <c r="AN2401" s="151">
        <v>1200</v>
      </c>
      <c r="AO2401" s="151">
        <v>300</v>
      </c>
      <c r="AQ2401" s="152">
        <v>8.5299999999999994</v>
      </c>
      <c r="AS2401" s="152">
        <v>5.75</v>
      </c>
      <c r="AW2401" s="152">
        <v>57.53</v>
      </c>
      <c r="AY2401" s="151">
        <v>235.97</v>
      </c>
      <c r="BG2401" s="152">
        <v>4.47</v>
      </c>
      <c r="BH2401" s="152">
        <v>390.64</v>
      </c>
      <c r="BI2401" s="152">
        <v>19.59</v>
      </c>
      <c r="BJ2401" s="152">
        <v>78.97</v>
      </c>
      <c r="BK2401" s="152">
        <v>2.57</v>
      </c>
      <c r="BO2401" s="152">
        <v>112.19</v>
      </c>
      <c r="BP2401" s="152">
        <v>7.43</v>
      </c>
      <c r="BQ2401" s="152">
        <v>20.57</v>
      </c>
      <c r="BR2401" s="152">
        <v>2.63</v>
      </c>
      <c r="BS2401" s="152">
        <v>11.96</v>
      </c>
      <c r="BT2401" s="152">
        <v>2.99</v>
      </c>
      <c r="BU2401" s="152">
        <v>0.86</v>
      </c>
      <c r="BV2401" s="152">
        <v>3.14</v>
      </c>
      <c r="BX2401" s="152">
        <v>3.34</v>
      </c>
      <c r="BZ2401" s="152">
        <v>2.2200000000000002</v>
      </c>
      <c r="CB2401" s="152">
        <v>2.38</v>
      </c>
      <c r="CD2401" s="152">
        <v>1.95</v>
      </c>
      <c r="CE2401" s="152">
        <v>0.15</v>
      </c>
      <c r="CH2401" s="152">
        <v>1.46</v>
      </c>
      <c r="CJ2401" s="152">
        <v>0.54</v>
      </c>
      <c r="CK2401" s="152">
        <v>0.2</v>
      </c>
      <c r="CV2401" s="152">
        <v>-2.7829999999999999</v>
      </c>
      <c r="DC2401" s="152">
        <v>40.53</v>
      </c>
      <c r="DE2401" s="152">
        <v>4.7E-2</v>
      </c>
      <c r="DF2401" s="152">
        <v>12.06</v>
      </c>
      <c r="DG2401" s="152">
        <v>46.97</v>
      </c>
      <c r="DH2401" s="152">
        <v>0.17699999999999999</v>
      </c>
      <c r="DM2401" s="152">
        <v>0.219</v>
      </c>
      <c r="DO2401" s="154">
        <v>87.4</v>
      </c>
      <c r="ED2401" s="152">
        <v>50.04</v>
      </c>
      <c r="EE2401" s="152">
        <v>1</v>
      </c>
      <c r="EF2401" s="152">
        <v>17.8</v>
      </c>
      <c r="EH2401" s="152">
        <v>8.8800000000000008</v>
      </c>
      <c r="EK2401" s="152">
        <v>0.16</v>
      </c>
      <c r="EL2401" s="152">
        <v>9.01</v>
      </c>
      <c r="EM2401" s="152">
        <v>9.92</v>
      </c>
      <c r="EO2401" s="152">
        <v>2.67</v>
      </c>
      <c r="EP2401" s="152">
        <v>0.36</v>
      </c>
      <c r="EQ2401" s="152">
        <v>0.16</v>
      </c>
      <c r="FD2401" s="152">
        <v>36.700000000000003</v>
      </c>
      <c r="FP2401" s="152">
        <v>7.24</v>
      </c>
      <c r="FQ2401" s="152">
        <v>411</v>
      </c>
      <c r="FR2401" s="152">
        <v>22</v>
      </c>
      <c r="FS2401" s="152">
        <v>89.3</v>
      </c>
      <c r="FT2401" s="152">
        <v>3.11</v>
      </c>
      <c r="FY2401" s="152">
        <v>151</v>
      </c>
      <c r="FZ2401" s="152">
        <v>8.75</v>
      </c>
      <c r="GA2401" s="152">
        <v>21.2</v>
      </c>
      <c r="GB2401" s="152">
        <v>3.03</v>
      </c>
      <c r="GC2401" s="152">
        <v>13.3</v>
      </c>
      <c r="GD2401" s="152">
        <v>3.4</v>
      </c>
      <c r="GE2401" s="152">
        <v>1.17</v>
      </c>
      <c r="GF2401" s="152">
        <v>3.63</v>
      </c>
      <c r="GH2401" s="152">
        <v>4.12</v>
      </c>
      <c r="GJ2401" s="152">
        <v>2.46</v>
      </c>
      <c r="GL2401" s="152">
        <v>2.27</v>
      </c>
      <c r="GN2401" s="152">
        <v>2.33</v>
      </c>
      <c r="GO2401" s="152">
        <v>0.2</v>
      </c>
      <c r="GS2401" s="152">
        <v>2.66</v>
      </c>
      <c r="GT2401" s="152">
        <v>1.08</v>
      </c>
      <c r="GU2401" s="152">
        <v>0.34</v>
      </c>
      <c r="HB2401" s="152">
        <v>38.563800000000001</v>
      </c>
      <c r="HC2401" s="152">
        <v>15.6059</v>
      </c>
      <c r="HD2401" s="152">
        <v>18.921700000000001</v>
      </c>
      <c r="HE2401" s="152">
        <v>0.51294799999999996</v>
      </c>
      <c r="HF2401" s="152">
        <v>0.28309400000000001</v>
      </c>
      <c r="HG2401" s="152">
        <v>0.70352899999999996</v>
      </c>
    </row>
    <row r="2402" spans="1:215">
      <c r="A2402" s="151">
        <v>8863</v>
      </c>
      <c r="B2402" s="152" t="s">
        <v>2859</v>
      </c>
      <c r="C2402" s="152" t="s">
        <v>3490</v>
      </c>
      <c r="D2402" s="152" t="s">
        <v>3491</v>
      </c>
      <c r="E2402" s="152" t="s">
        <v>3492</v>
      </c>
      <c r="F2402" s="152" t="s">
        <v>10848</v>
      </c>
      <c r="H2402" s="151">
        <v>323080</v>
      </c>
      <c r="K2402" s="152" t="s">
        <v>3022</v>
      </c>
      <c r="L2402" s="153" t="s">
        <v>3674</v>
      </c>
      <c r="M2402" s="153" t="s">
        <v>3675</v>
      </c>
      <c r="O2402" s="151">
        <v>3592</v>
      </c>
      <c r="P2402" s="152">
        <v>42.030999999999999</v>
      </c>
      <c r="Q2402" s="152">
        <v>-121.345</v>
      </c>
      <c r="R2402" s="152" t="s">
        <v>2949</v>
      </c>
      <c r="S2402" s="152" t="s">
        <v>2716</v>
      </c>
      <c r="T2402" s="152">
        <v>48</v>
      </c>
      <c r="U2402" s="152">
        <v>0.99</v>
      </c>
      <c r="V2402" s="152">
        <v>19.02</v>
      </c>
      <c r="X2402" s="152">
        <v>7.5</v>
      </c>
      <c r="AA2402" s="152">
        <v>7.34</v>
      </c>
      <c r="AB2402" s="152">
        <v>0.14000000000000001</v>
      </c>
      <c r="AC2402" s="152">
        <v>11.19</v>
      </c>
      <c r="AD2402" s="152">
        <v>3.01</v>
      </c>
      <c r="AE2402" s="152">
        <v>0.31</v>
      </c>
      <c r="AF2402" s="152">
        <v>0.15</v>
      </c>
      <c r="AJ2402" s="152">
        <v>1.0900000000000001</v>
      </c>
      <c r="AK2402" s="156">
        <f t="shared" si="37"/>
        <v>4.4200000000000003E-2</v>
      </c>
      <c r="AL2402" s="151">
        <v>442</v>
      </c>
      <c r="AN2402" s="151">
        <v>1100</v>
      </c>
      <c r="AO2402" s="151">
        <v>300</v>
      </c>
      <c r="DC2402" s="152">
        <v>40.76</v>
      </c>
      <c r="DE2402" s="152">
        <v>4.9000000000000002E-2</v>
      </c>
      <c r="DF2402" s="152">
        <v>11.8</v>
      </c>
      <c r="DG2402" s="152">
        <v>47.15</v>
      </c>
      <c r="DH2402" s="152">
        <v>0.17100000000000001</v>
      </c>
      <c r="DM2402" s="152">
        <v>0.214</v>
      </c>
      <c r="DO2402" s="154">
        <v>87.7</v>
      </c>
      <c r="ED2402" s="152">
        <v>50.04</v>
      </c>
      <c r="EE2402" s="152">
        <v>1</v>
      </c>
      <c r="EF2402" s="152">
        <v>17.8</v>
      </c>
      <c r="EH2402" s="152">
        <v>8.8800000000000008</v>
      </c>
      <c r="EK2402" s="152">
        <v>0.16</v>
      </c>
      <c r="EL2402" s="152">
        <v>9.01</v>
      </c>
      <c r="EM2402" s="152">
        <v>9.92</v>
      </c>
      <c r="EO2402" s="152">
        <v>2.67</v>
      </c>
      <c r="EP2402" s="152">
        <v>0.36</v>
      </c>
      <c r="EQ2402" s="152">
        <v>0.16</v>
      </c>
      <c r="FD2402" s="152">
        <v>36.700000000000003</v>
      </c>
      <c r="FP2402" s="152">
        <v>7.24</v>
      </c>
      <c r="FQ2402" s="152">
        <v>411</v>
      </c>
      <c r="FR2402" s="152">
        <v>22</v>
      </c>
      <c r="FS2402" s="152">
        <v>89.3</v>
      </c>
      <c r="FT2402" s="152">
        <v>3.11</v>
      </c>
      <c r="FY2402" s="152">
        <v>151</v>
      </c>
      <c r="FZ2402" s="152">
        <v>8.75</v>
      </c>
      <c r="GA2402" s="152">
        <v>21.2</v>
      </c>
      <c r="GB2402" s="152">
        <v>3.03</v>
      </c>
      <c r="GC2402" s="152">
        <v>13.3</v>
      </c>
      <c r="GD2402" s="152">
        <v>3.4</v>
      </c>
      <c r="GE2402" s="152">
        <v>1.17</v>
      </c>
      <c r="GF2402" s="152">
        <v>3.63</v>
      </c>
      <c r="GH2402" s="152">
        <v>4.12</v>
      </c>
      <c r="GJ2402" s="152">
        <v>2.46</v>
      </c>
      <c r="GL2402" s="152">
        <v>2.27</v>
      </c>
      <c r="GN2402" s="152">
        <v>2.33</v>
      </c>
      <c r="GO2402" s="152">
        <v>0.2</v>
      </c>
      <c r="GS2402" s="152">
        <v>2.66</v>
      </c>
      <c r="GT2402" s="152">
        <v>1.08</v>
      </c>
      <c r="GU2402" s="152">
        <v>0.34</v>
      </c>
      <c r="HB2402" s="152">
        <v>38.563800000000001</v>
      </c>
      <c r="HC2402" s="152">
        <v>15.6059</v>
      </c>
      <c r="HD2402" s="152">
        <v>18.921700000000001</v>
      </c>
      <c r="HE2402" s="152">
        <v>0.51294799999999996</v>
      </c>
      <c r="HF2402" s="152">
        <v>0.28309400000000001</v>
      </c>
      <c r="HG2402" s="152">
        <v>0.70352899999999996</v>
      </c>
    </row>
    <row r="2403" spans="1:215">
      <c r="A2403" s="151">
        <v>8864</v>
      </c>
      <c r="B2403" s="152" t="s">
        <v>2859</v>
      </c>
      <c r="C2403" s="152" t="s">
        <v>3490</v>
      </c>
      <c r="D2403" s="152" t="s">
        <v>3491</v>
      </c>
      <c r="E2403" s="152" t="s">
        <v>3492</v>
      </c>
      <c r="F2403" s="152" t="s">
        <v>10849</v>
      </c>
      <c r="H2403" s="151">
        <v>323080</v>
      </c>
      <c r="K2403" s="152" t="s">
        <v>3022</v>
      </c>
      <c r="L2403" s="153" t="s">
        <v>3674</v>
      </c>
      <c r="M2403" s="153" t="s">
        <v>3975</v>
      </c>
      <c r="O2403" s="151">
        <v>3592</v>
      </c>
      <c r="P2403" s="152">
        <v>42.030999999999999</v>
      </c>
      <c r="Q2403" s="152">
        <v>-121.345</v>
      </c>
      <c r="R2403" s="152" t="s">
        <v>2949</v>
      </c>
      <c r="S2403" s="152" t="s">
        <v>2716</v>
      </c>
      <c r="T2403" s="152">
        <v>48.83</v>
      </c>
      <c r="U2403" s="152">
        <v>1.04</v>
      </c>
      <c r="V2403" s="152">
        <v>18.190000000000001</v>
      </c>
      <c r="X2403" s="152">
        <v>7.83</v>
      </c>
      <c r="AA2403" s="152">
        <v>7.51</v>
      </c>
      <c r="AB2403" s="152">
        <v>0.12</v>
      </c>
      <c r="AC2403" s="152">
        <v>11.43</v>
      </c>
      <c r="AD2403" s="152">
        <v>2.94</v>
      </c>
      <c r="AE2403" s="152">
        <v>0.28000000000000003</v>
      </c>
      <c r="AF2403" s="152">
        <v>0.17</v>
      </c>
      <c r="AJ2403" s="152">
        <v>1.1299999999999999</v>
      </c>
      <c r="AK2403" s="156">
        <f t="shared" si="37"/>
        <v>0.06</v>
      </c>
      <c r="AL2403" s="151">
        <v>600</v>
      </c>
      <c r="AN2403" s="151">
        <v>1200</v>
      </c>
      <c r="AO2403" s="151">
        <v>300</v>
      </c>
      <c r="AQ2403" s="152">
        <v>9.3699999999999992</v>
      </c>
      <c r="AS2403" s="152">
        <v>2.89</v>
      </c>
      <c r="AW2403" s="152">
        <v>45.15</v>
      </c>
      <c r="AY2403" s="151">
        <v>246.34</v>
      </c>
      <c r="BG2403" s="152">
        <v>7.25</v>
      </c>
      <c r="BH2403" s="152">
        <v>392.89</v>
      </c>
      <c r="BI2403" s="152">
        <v>19.440000000000001</v>
      </c>
      <c r="BJ2403" s="152">
        <v>83.55</v>
      </c>
      <c r="BK2403" s="152">
        <v>2.98</v>
      </c>
      <c r="BO2403" s="152">
        <v>125.08</v>
      </c>
      <c r="BP2403" s="152">
        <v>7.43</v>
      </c>
      <c r="BQ2403" s="152">
        <v>22.09</v>
      </c>
      <c r="BR2403" s="152">
        <v>2.83</v>
      </c>
      <c r="BS2403" s="152">
        <v>12.3</v>
      </c>
      <c r="BT2403" s="152">
        <v>2.39</v>
      </c>
      <c r="BU2403" s="152">
        <v>1.0900000000000001</v>
      </c>
      <c r="BV2403" s="152">
        <v>3.23</v>
      </c>
      <c r="BX2403" s="152">
        <v>3.66</v>
      </c>
      <c r="BZ2403" s="152">
        <v>2.1</v>
      </c>
      <c r="CB2403" s="152">
        <v>2.13</v>
      </c>
      <c r="CD2403" s="152">
        <v>2.14</v>
      </c>
      <c r="CE2403" s="152">
        <v>0.14000000000000001</v>
      </c>
      <c r="CH2403" s="152">
        <v>2.0699999999999998</v>
      </c>
      <c r="CJ2403" s="152">
        <v>0.61</v>
      </c>
      <c r="CK2403" s="152">
        <v>0.26</v>
      </c>
      <c r="DC2403" s="152">
        <v>39.69</v>
      </c>
      <c r="DE2403" s="152">
        <v>5.5E-2</v>
      </c>
      <c r="DF2403" s="152">
        <v>11.32</v>
      </c>
      <c r="DG2403" s="152">
        <v>47.42</v>
      </c>
      <c r="DH2403" s="152">
        <v>0.16400000000000001</v>
      </c>
      <c r="DM2403" s="152">
        <v>0.20799999999999999</v>
      </c>
      <c r="DO2403" s="154">
        <v>88.2</v>
      </c>
      <c r="ED2403" s="152">
        <v>50.04</v>
      </c>
      <c r="EE2403" s="152">
        <v>1</v>
      </c>
      <c r="EF2403" s="152">
        <v>17.8</v>
      </c>
      <c r="EH2403" s="152">
        <v>8.8800000000000008</v>
      </c>
      <c r="EK2403" s="152">
        <v>0.16</v>
      </c>
      <c r="EL2403" s="152">
        <v>9.01</v>
      </c>
      <c r="EM2403" s="152">
        <v>9.92</v>
      </c>
      <c r="EO2403" s="152">
        <v>2.67</v>
      </c>
      <c r="EP2403" s="152">
        <v>0.36</v>
      </c>
      <c r="EQ2403" s="152">
        <v>0.16</v>
      </c>
      <c r="FD2403" s="152">
        <v>36.700000000000003</v>
      </c>
      <c r="FP2403" s="152">
        <v>7.24</v>
      </c>
      <c r="FQ2403" s="152">
        <v>411</v>
      </c>
      <c r="FR2403" s="152">
        <v>22</v>
      </c>
      <c r="FS2403" s="152">
        <v>89.3</v>
      </c>
      <c r="FT2403" s="152">
        <v>3.11</v>
      </c>
      <c r="FY2403" s="152">
        <v>151</v>
      </c>
      <c r="FZ2403" s="152">
        <v>8.75</v>
      </c>
      <c r="GA2403" s="152">
        <v>21.2</v>
      </c>
      <c r="GB2403" s="152">
        <v>3.03</v>
      </c>
      <c r="GC2403" s="152">
        <v>13.3</v>
      </c>
      <c r="GD2403" s="152">
        <v>3.4</v>
      </c>
      <c r="GE2403" s="152">
        <v>1.17</v>
      </c>
      <c r="GF2403" s="152">
        <v>3.63</v>
      </c>
      <c r="GH2403" s="152">
        <v>4.12</v>
      </c>
      <c r="GJ2403" s="152">
        <v>2.46</v>
      </c>
      <c r="GL2403" s="152">
        <v>2.27</v>
      </c>
      <c r="GN2403" s="152">
        <v>2.33</v>
      </c>
      <c r="GO2403" s="152">
        <v>0.2</v>
      </c>
      <c r="GS2403" s="152">
        <v>2.66</v>
      </c>
      <c r="GT2403" s="152">
        <v>1.08</v>
      </c>
      <c r="GU2403" s="152">
        <v>0.34</v>
      </c>
      <c r="HB2403" s="152">
        <v>38.563800000000001</v>
      </c>
      <c r="HC2403" s="152">
        <v>15.6059</v>
      </c>
      <c r="HD2403" s="152">
        <v>18.921700000000001</v>
      </c>
      <c r="HE2403" s="152">
        <v>0.51294799999999996</v>
      </c>
      <c r="HF2403" s="152">
        <v>0.28309400000000001</v>
      </c>
      <c r="HG2403" s="152">
        <v>0.70352899999999996</v>
      </c>
    </row>
    <row r="2404" spans="1:215">
      <c r="A2404" s="151">
        <v>8865</v>
      </c>
      <c r="B2404" s="152" t="s">
        <v>2859</v>
      </c>
      <c r="C2404" s="152" t="s">
        <v>3490</v>
      </c>
      <c r="D2404" s="152" t="s">
        <v>3491</v>
      </c>
      <c r="E2404" s="152" t="s">
        <v>3492</v>
      </c>
      <c r="F2404" s="152" t="s">
        <v>10850</v>
      </c>
      <c r="H2404" s="151">
        <v>323080</v>
      </c>
      <c r="K2404" s="152" t="s">
        <v>3022</v>
      </c>
      <c r="L2404" s="153" t="s">
        <v>3674</v>
      </c>
      <c r="M2404" s="153" t="s">
        <v>4390</v>
      </c>
      <c r="O2404" s="151">
        <v>3592</v>
      </c>
      <c r="P2404" s="152">
        <v>42.030999999999999</v>
      </c>
      <c r="Q2404" s="152">
        <v>-121.345</v>
      </c>
      <c r="R2404" s="152" t="s">
        <v>2949</v>
      </c>
      <c r="S2404" s="152" t="s">
        <v>2716</v>
      </c>
      <c r="T2404" s="152">
        <v>50.17</v>
      </c>
      <c r="U2404" s="152">
        <v>1.01</v>
      </c>
      <c r="V2404" s="152">
        <v>16.98</v>
      </c>
      <c r="X2404" s="152">
        <v>8.0399999999999991</v>
      </c>
      <c r="AA2404" s="152">
        <v>7.58</v>
      </c>
      <c r="AB2404" s="152">
        <v>0.14000000000000001</v>
      </c>
      <c r="AC2404" s="152">
        <v>11.1</v>
      </c>
      <c r="AD2404" s="152">
        <v>3.12</v>
      </c>
      <c r="AE2404" s="152">
        <v>0.34</v>
      </c>
      <c r="AF2404" s="152">
        <v>0.17</v>
      </c>
      <c r="AJ2404" s="152">
        <v>1.08</v>
      </c>
      <c r="AK2404" s="156">
        <f t="shared" si="37"/>
        <v>4.7699999999999999E-2</v>
      </c>
      <c r="AL2404" s="151">
        <v>477</v>
      </c>
      <c r="AN2404" s="151">
        <v>1200</v>
      </c>
      <c r="AO2404" s="151">
        <v>300</v>
      </c>
      <c r="AQ2404" s="152">
        <v>5.26</v>
      </c>
      <c r="AS2404" s="152">
        <v>2.5499999999999998</v>
      </c>
      <c r="AW2404" s="152">
        <v>38.83</v>
      </c>
      <c r="AY2404" s="151">
        <v>211.02</v>
      </c>
      <c r="BG2404" s="152">
        <v>5.19</v>
      </c>
      <c r="BH2404" s="152">
        <v>399.16</v>
      </c>
      <c r="BI2404" s="152">
        <v>17.88</v>
      </c>
      <c r="BJ2404" s="152">
        <v>77.28</v>
      </c>
      <c r="BK2404" s="152">
        <v>2.67</v>
      </c>
      <c r="BO2404" s="152">
        <v>117.9</v>
      </c>
      <c r="BP2404" s="152">
        <v>7.5</v>
      </c>
      <c r="BQ2404" s="152">
        <v>18.649999999999999</v>
      </c>
      <c r="BR2404" s="152">
        <v>2.59</v>
      </c>
      <c r="BS2404" s="152">
        <v>11.55</v>
      </c>
      <c r="BT2404" s="152">
        <v>3.05</v>
      </c>
      <c r="BU2404" s="152">
        <v>1.07</v>
      </c>
      <c r="BV2404" s="152">
        <v>3.09</v>
      </c>
      <c r="BX2404" s="152">
        <v>3.36</v>
      </c>
      <c r="BZ2404" s="152">
        <v>2.12</v>
      </c>
      <c r="CB2404" s="152">
        <v>2.0099999999999998</v>
      </c>
      <c r="CD2404" s="152">
        <v>1.9</v>
      </c>
      <c r="CE2404" s="152">
        <v>0.15</v>
      </c>
      <c r="CH2404" s="152">
        <v>1.65</v>
      </c>
      <c r="CJ2404" s="152">
        <v>0.6</v>
      </c>
      <c r="CK2404" s="152">
        <v>0.21</v>
      </c>
      <c r="CV2404" s="152">
        <v>-6.7539999999999996</v>
      </c>
      <c r="DC2404" s="152">
        <v>41.28</v>
      </c>
      <c r="DE2404" s="152">
        <v>0.04</v>
      </c>
      <c r="DF2404" s="152">
        <v>11.96</v>
      </c>
      <c r="DG2404" s="152">
        <v>47.98</v>
      </c>
      <c r="DH2404" s="152">
        <v>0.17199999999999999</v>
      </c>
      <c r="DM2404" s="152">
        <v>0.22</v>
      </c>
      <c r="DO2404" s="154">
        <v>87.73</v>
      </c>
      <c r="ED2404" s="152">
        <v>50.04</v>
      </c>
      <c r="EE2404" s="152">
        <v>1</v>
      </c>
      <c r="EF2404" s="152">
        <v>17.8</v>
      </c>
      <c r="EH2404" s="152">
        <v>8.8800000000000008</v>
      </c>
      <c r="EK2404" s="152">
        <v>0.16</v>
      </c>
      <c r="EL2404" s="152">
        <v>9.01</v>
      </c>
      <c r="EM2404" s="152">
        <v>9.92</v>
      </c>
      <c r="EO2404" s="152">
        <v>2.67</v>
      </c>
      <c r="EP2404" s="152">
        <v>0.36</v>
      </c>
      <c r="EQ2404" s="152">
        <v>0.16</v>
      </c>
      <c r="FD2404" s="152">
        <v>36.700000000000003</v>
      </c>
      <c r="FP2404" s="152">
        <v>7.24</v>
      </c>
      <c r="FQ2404" s="152">
        <v>411</v>
      </c>
      <c r="FR2404" s="152">
        <v>22</v>
      </c>
      <c r="FS2404" s="152">
        <v>89.3</v>
      </c>
      <c r="FT2404" s="152">
        <v>3.11</v>
      </c>
      <c r="FY2404" s="152">
        <v>151</v>
      </c>
      <c r="FZ2404" s="152">
        <v>8.75</v>
      </c>
      <c r="GA2404" s="152">
        <v>21.2</v>
      </c>
      <c r="GB2404" s="152">
        <v>3.03</v>
      </c>
      <c r="GC2404" s="152">
        <v>13.3</v>
      </c>
      <c r="GD2404" s="152">
        <v>3.4</v>
      </c>
      <c r="GE2404" s="152">
        <v>1.17</v>
      </c>
      <c r="GF2404" s="152">
        <v>3.63</v>
      </c>
      <c r="GH2404" s="152">
        <v>4.12</v>
      </c>
      <c r="GJ2404" s="152">
        <v>2.46</v>
      </c>
      <c r="GL2404" s="152">
        <v>2.27</v>
      </c>
      <c r="GN2404" s="152">
        <v>2.33</v>
      </c>
      <c r="GO2404" s="152">
        <v>0.2</v>
      </c>
      <c r="GS2404" s="152">
        <v>2.66</v>
      </c>
      <c r="GT2404" s="152">
        <v>1.08</v>
      </c>
      <c r="GU2404" s="152">
        <v>0.34</v>
      </c>
      <c r="HB2404" s="152">
        <v>38.563800000000001</v>
      </c>
      <c r="HC2404" s="152">
        <v>15.6059</v>
      </c>
      <c r="HD2404" s="152">
        <v>18.921700000000001</v>
      </c>
      <c r="HE2404" s="152">
        <v>0.51294799999999996</v>
      </c>
      <c r="HF2404" s="152">
        <v>0.28309400000000001</v>
      </c>
      <c r="HG2404" s="152">
        <v>0.70352899999999996</v>
      </c>
    </row>
    <row r="2405" spans="1:215">
      <c r="A2405" s="151">
        <v>8866</v>
      </c>
      <c r="B2405" s="152" t="s">
        <v>2859</v>
      </c>
      <c r="C2405" s="152" t="s">
        <v>3490</v>
      </c>
      <c r="D2405" s="152" t="s">
        <v>3491</v>
      </c>
      <c r="E2405" s="152" t="s">
        <v>3492</v>
      </c>
      <c r="F2405" s="152" t="s">
        <v>10851</v>
      </c>
      <c r="H2405" s="151">
        <v>323080</v>
      </c>
      <c r="K2405" s="152" t="s">
        <v>3022</v>
      </c>
      <c r="L2405" s="153" t="s">
        <v>3674</v>
      </c>
      <c r="M2405" s="153" t="s">
        <v>4294</v>
      </c>
      <c r="O2405" s="151">
        <v>3592</v>
      </c>
      <c r="P2405" s="152">
        <v>42.030999999999999</v>
      </c>
      <c r="Q2405" s="152">
        <v>-121.345</v>
      </c>
      <c r="R2405" s="152" t="s">
        <v>2949</v>
      </c>
      <c r="S2405" s="152" t="s">
        <v>2716</v>
      </c>
      <c r="T2405" s="152">
        <v>49.84</v>
      </c>
      <c r="U2405" s="152">
        <v>1.03</v>
      </c>
      <c r="V2405" s="152">
        <v>17.760000000000002</v>
      </c>
      <c r="X2405" s="152">
        <v>8.0299999999999994</v>
      </c>
      <c r="AA2405" s="152">
        <v>7.58</v>
      </c>
      <c r="AB2405" s="152">
        <v>0.12</v>
      </c>
      <c r="AC2405" s="152">
        <v>11.34</v>
      </c>
      <c r="AD2405" s="152">
        <v>3.13</v>
      </c>
      <c r="AE2405" s="152">
        <v>0.3</v>
      </c>
      <c r="AF2405" s="152">
        <v>0.16</v>
      </c>
      <c r="AJ2405" s="152">
        <v>1</v>
      </c>
      <c r="AK2405" s="156">
        <f t="shared" si="37"/>
        <v>6.1800000000000001E-2</v>
      </c>
      <c r="AL2405" s="151">
        <v>618</v>
      </c>
      <c r="AN2405" s="151">
        <v>1200</v>
      </c>
      <c r="AO2405" s="151">
        <v>300</v>
      </c>
      <c r="AQ2405" s="152">
        <v>5.75</v>
      </c>
      <c r="AS2405" s="152">
        <v>2.1800000000000002</v>
      </c>
      <c r="AW2405" s="152">
        <v>39.93</v>
      </c>
      <c r="AY2405" s="151">
        <v>215.04</v>
      </c>
      <c r="BG2405" s="152">
        <v>4.3</v>
      </c>
      <c r="BH2405" s="152">
        <v>407.88</v>
      </c>
      <c r="BI2405" s="152">
        <v>18.48</v>
      </c>
      <c r="BJ2405" s="152">
        <v>76.64</v>
      </c>
      <c r="BK2405" s="152">
        <v>2.93</v>
      </c>
      <c r="BO2405" s="152">
        <v>110.53</v>
      </c>
      <c r="BP2405" s="152">
        <v>7.57</v>
      </c>
      <c r="BQ2405" s="152">
        <v>19.760000000000002</v>
      </c>
      <c r="BR2405" s="152">
        <v>2.62</v>
      </c>
      <c r="BS2405" s="152">
        <v>12.96</v>
      </c>
      <c r="BT2405" s="152">
        <v>3.09</v>
      </c>
      <c r="BU2405" s="152">
        <v>1.05</v>
      </c>
      <c r="BV2405" s="152">
        <v>3.22</v>
      </c>
      <c r="BX2405" s="152">
        <v>3.45</v>
      </c>
      <c r="BZ2405" s="152">
        <v>2.16</v>
      </c>
      <c r="CB2405" s="152">
        <v>2.0099999999999998</v>
      </c>
      <c r="CD2405" s="152">
        <v>2.02</v>
      </c>
      <c r="CE2405" s="152">
        <v>0.15</v>
      </c>
      <c r="CH2405" s="152">
        <v>1.38</v>
      </c>
      <c r="CJ2405" s="152">
        <v>0.67</v>
      </c>
      <c r="CK2405" s="152">
        <v>0.22</v>
      </c>
      <c r="DC2405" s="152">
        <v>41.28</v>
      </c>
      <c r="DE2405" s="152">
        <v>0.04</v>
      </c>
      <c r="DF2405" s="152">
        <v>11.96</v>
      </c>
      <c r="DG2405" s="152">
        <v>47.98</v>
      </c>
      <c r="DH2405" s="152">
        <v>0.17199999999999999</v>
      </c>
      <c r="DM2405" s="152">
        <v>0.22</v>
      </c>
      <c r="DO2405" s="154">
        <v>87.73</v>
      </c>
      <c r="ED2405" s="152">
        <v>50.04</v>
      </c>
      <c r="EE2405" s="152">
        <v>1</v>
      </c>
      <c r="EF2405" s="152">
        <v>17.8</v>
      </c>
      <c r="EH2405" s="152">
        <v>8.8800000000000008</v>
      </c>
      <c r="EK2405" s="152">
        <v>0.16</v>
      </c>
      <c r="EL2405" s="152">
        <v>9.01</v>
      </c>
      <c r="EM2405" s="152">
        <v>9.92</v>
      </c>
      <c r="EO2405" s="152">
        <v>2.67</v>
      </c>
      <c r="EP2405" s="152">
        <v>0.36</v>
      </c>
      <c r="EQ2405" s="152">
        <v>0.16</v>
      </c>
      <c r="FD2405" s="152">
        <v>36.700000000000003</v>
      </c>
      <c r="FP2405" s="152">
        <v>7.24</v>
      </c>
      <c r="FQ2405" s="152">
        <v>411</v>
      </c>
      <c r="FR2405" s="152">
        <v>22</v>
      </c>
      <c r="FS2405" s="152">
        <v>89.3</v>
      </c>
      <c r="FT2405" s="152">
        <v>3.11</v>
      </c>
      <c r="FY2405" s="152">
        <v>151</v>
      </c>
      <c r="FZ2405" s="152">
        <v>8.75</v>
      </c>
      <c r="GA2405" s="152">
        <v>21.2</v>
      </c>
      <c r="GB2405" s="152">
        <v>3.03</v>
      </c>
      <c r="GC2405" s="152">
        <v>13.3</v>
      </c>
      <c r="GD2405" s="152">
        <v>3.4</v>
      </c>
      <c r="GE2405" s="152">
        <v>1.17</v>
      </c>
      <c r="GF2405" s="152">
        <v>3.63</v>
      </c>
      <c r="GH2405" s="152">
        <v>4.12</v>
      </c>
      <c r="GJ2405" s="152">
        <v>2.46</v>
      </c>
      <c r="GL2405" s="152">
        <v>2.27</v>
      </c>
      <c r="GN2405" s="152">
        <v>2.33</v>
      </c>
      <c r="GO2405" s="152">
        <v>0.2</v>
      </c>
      <c r="GS2405" s="152">
        <v>2.66</v>
      </c>
      <c r="GT2405" s="152">
        <v>1.08</v>
      </c>
      <c r="GU2405" s="152">
        <v>0.34</v>
      </c>
      <c r="HB2405" s="152">
        <v>38.563800000000001</v>
      </c>
      <c r="HC2405" s="152">
        <v>15.6059</v>
      </c>
      <c r="HD2405" s="152">
        <v>18.921700000000001</v>
      </c>
      <c r="HE2405" s="152">
        <v>0.51294799999999996</v>
      </c>
      <c r="HF2405" s="152">
        <v>0.28309400000000001</v>
      </c>
      <c r="HG2405" s="152">
        <v>0.70352899999999996</v>
      </c>
    </row>
    <row r="2406" spans="1:215">
      <c r="A2406" s="151">
        <v>8867</v>
      </c>
      <c r="B2406" s="152" t="s">
        <v>2859</v>
      </c>
      <c r="C2406" s="152" t="s">
        <v>3490</v>
      </c>
      <c r="D2406" s="152" t="s">
        <v>3491</v>
      </c>
      <c r="E2406" s="152" t="s">
        <v>3492</v>
      </c>
      <c r="F2406" s="152" t="s">
        <v>10852</v>
      </c>
      <c r="H2406" s="151">
        <v>323080</v>
      </c>
      <c r="K2406" s="152" t="s">
        <v>3022</v>
      </c>
      <c r="L2406" s="153" t="s">
        <v>3674</v>
      </c>
      <c r="M2406" s="153" t="s">
        <v>4198</v>
      </c>
      <c r="O2406" s="151">
        <v>3592</v>
      </c>
      <c r="P2406" s="152">
        <v>42.030999999999999</v>
      </c>
      <c r="Q2406" s="152">
        <v>-121.345</v>
      </c>
      <c r="R2406" s="152" t="s">
        <v>2949</v>
      </c>
      <c r="S2406" s="152" t="s">
        <v>2716</v>
      </c>
      <c r="T2406" s="152">
        <v>49.59</v>
      </c>
      <c r="U2406" s="152">
        <v>0.99</v>
      </c>
      <c r="V2406" s="152">
        <v>17.600000000000001</v>
      </c>
      <c r="X2406" s="152">
        <v>7.82</v>
      </c>
      <c r="AA2406" s="152">
        <v>7.72</v>
      </c>
      <c r="AB2406" s="152">
        <v>0.13</v>
      </c>
      <c r="AC2406" s="152">
        <v>11.27</v>
      </c>
      <c r="AD2406" s="152">
        <v>2.71</v>
      </c>
      <c r="AE2406" s="152">
        <v>0.28999999999999998</v>
      </c>
      <c r="AF2406" s="152">
        <v>0.17</v>
      </c>
      <c r="AJ2406" s="152">
        <v>1.1599999999999999</v>
      </c>
      <c r="AK2406" s="156">
        <f t="shared" si="37"/>
        <v>5.3900000000000003E-2</v>
      </c>
      <c r="AL2406" s="151">
        <v>539</v>
      </c>
      <c r="AN2406" s="151">
        <v>1200</v>
      </c>
      <c r="AO2406" s="151">
        <v>300</v>
      </c>
      <c r="AQ2406" s="152">
        <v>0.63</v>
      </c>
      <c r="AS2406" s="152">
        <v>2.13</v>
      </c>
      <c r="AW2406" s="152">
        <v>39.020000000000003</v>
      </c>
      <c r="AY2406" s="151">
        <v>211.19</v>
      </c>
      <c r="BG2406" s="152">
        <v>4.72</v>
      </c>
      <c r="BH2406" s="152">
        <v>411.09</v>
      </c>
      <c r="BI2406" s="152">
        <v>19.53</v>
      </c>
      <c r="BJ2406" s="152">
        <v>84.3</v>
      </c>
      <c r="BK2406" s="152">
        <v>2.84</v>
      </c>
      <c r="BO2406" s="152">
        <v>115.4</v>
      </c>
      <c r="BP2406" s="152">
        <v>7.15</v>
      </c>
      <c r="BQ2406" s="152">
        <v>18.73</v>
      </c>
      <c r="BR2406" s="152">
        <v>2.72</v>
      </c>
      <c r="BS2406" s="152">
        <v>12.5</v>
      </c>
      <c r="BT2406" s="152">
        <v>3.06</v>
      </c>
      <c r="BU2406" s="152">
        <v>0.97</v>
      </c>
      <c r="BV2406" s="152">
        <v>3.29</v>
      </c>
      <c r="BX2406" s="152">
        <v>3.61</v>
      </c>
      <c r="BZ2406" s="152">
        <v>1.93</v>
      </c>
      <c r="CB2406" s="152">
        <v>1.91</v>
      </c>
      <c r="CD2406" s="152">
        <v>1.99</v>
      </c>
      <c r="CE2406" s="152">
        <v>0.16</v>
      </c>
      <c r="CH2406" s="152">
        <v>1.35</v>
      </c>
      <c r="CJ2406" s="152">
        <v>0.59</v>
      </c>
      <c r="CK2406" s="152">
        <v>0.19</v>
      </c>
      <c r="DC2406" s="152">
        <v>41.12</v>
      </c>
      <c r="DE2406" s="152">
        <v>5.2999999999999999E-2</v>
      </c>
      <c r="DF2406" s="152">
        <v>11.94</v>
      </c>
      <c r="DG2406" s="152">
        <v>47.67</v>
      </c>
      <c r="DH2406" s="152">
        <v>0.17199999999999999</v>
      </c>
      <c r="DM2406" s="152">
        <v>0.214</v>
      </c>
      <c r="DO2406" s="154">
        <v>87.67</v>
      </c>
      <c r="ED2406" s="152">
        <v>50.04</v>
      </c>
      <c r="EE2406" s="152">
        <v>1</v>
      </c>
      <c r="EF2406" s="152">
        <v>17.8</v>
      </c>
      <c r="EH2406" s="152">
        <v>8.8800000000000008</v>
      </c>
      <c r="EK2406" s="152">
        <v>0.16</v>
      </c>
      <c r="EL2406" s="152">
        <v>9.01</v>
      </c>
      <c r="EM2406" s="152">
        <v>9.92</v>
      </c>
      <c r="EO2406" s="152">
        <v>2.67</v>
      </c>
      <c r="EP2406" s="152">
        <v>0.36</v>
      </c>
      <c r="EQ2406" s="152">
        <v>0.16</v>
      </c>
      <c r="FD2406" s="152">
        <v>36.700000000000003</v>
      </c>
      <c r="FP2406" s="152">
        <v>7.24</v>
      </c>
      <c r="FQ2406" s="152">
        <v>411</v>
      </c>
      <c r="FR2406" s="152">
        <v>22</v>
      </c>
      <c r="FS2406" s="152">
        <v>89.3</v>
      </c>
      <c r="FT2406" s="152">
        <v>3.11</v>
      </c>
      <c r="FY2406" s="152">
        <v>151</v>
      </c>
      <c r="FZ2406" s="152">
        <v>8.75</v>
      </c>
      <c r="GA2406" s="152">
        <v>21.2</v>
      </c>
      <c r="GB2406" s="152">
        <v>3.03</v>
      </c>
      <c r="GC2406" s="152">
        <v>13.3</v>
      </c>
      <c r="GD2406" s="152">
        <v>3.4</v>
      </c>
      <c r="GE2406" s="152">
        <v>1.17</v>
      </c>
      <c r="GF2406" s="152">
        <v>3.63</v>
      </c>
      <c r="GH2406" s="152">
        <v>4.12</v>
      </c>
      <c r="GJ2406" s="152">
        <v>2.46</v>
      </c>
      <c r="GL2406" s="152">
        <v>2.27</v>
      </c>
      <c r="GN2406" s="152">
        <v>2.33</v>
      </c>
      <c r="GO2406" s="152">
        <v>0.2</v>
      </c>
      <c r="GS2406" s="152">
        <v>2.66</v>
      </c>
      <c r="GT2406" s="152">
        <v>1.08</v>
      </c>
      <c r="GU2406" s="152">
        <v>0.34</v>
      </c>
      <c r="HB2406" s="152">
        <v>38.563800000000001</v>
      </c>
      <c r="HC2406" s="152">
        <v>15.6059</v>
      </c>
      <c r="HD2406" s="152">
        <v>18.921700000000001</v>
      </c>
      <c r="HE2406" s="152">
        <v>0.51294799999999996</v>
      </c>
      <c r="HF2406" s="152">
        <v>0.28309400000000001</v>
      </c>
      <c r="HG2406" s="152">
        <v>0.70352899999999996</v>
      </c>
    </row>
    <row r="2407" spans="1:215">
      <c r="A2407" s="151">
        <v>8869</v>
      </c>
      <c r="B2407" s="152" t="s">
        <v>2859</v>
      </c>
      <c r="C2407" s="152" t="s">
        <v>3490</v>
      </c>
      <c r="D2407" s="152" t="s">
        <v>3491</v>
      </c>
      <c r="E2407" s="152" t="s">
        <v>3492</v>
      </c>
      <c r="F2407" s="152" t="s">
        <v>10853</v>
      </c>
      <c r="H2407" s="151">
        <v>323080</v>
      </c>
      <c r="K2407" s="152" t="s">
        <v>3022</v>
      </c>
      <c r="L2407" s="153" t="s">
        <v>3674</v>
      </c>
      <c r="M2407" s="153" t="s">
        <v>3796</v>
      </c>
      <c r="O2407" s="151">
        <v>3592</v>
      </c>
      <c r="P2407" s="152">
        <v>42.030999999999999</v>
      </c>
      <c r="Q2407" s="152">
        <v>-121.345</v>
      </c>
      <c r="R2407" s="152" t="s">
        <v>2949</v>
      </c>
      <c r="S2407" s="152" t="s">
        <v>2716</v>
      </c>
      <c r="T2407" s="152">
        <v>48.33</v>
      </c>
      <c r="U2407" s="152">
        <v>1</v>
      </c>
      <c r="V2407" s="152">
        <v>17.829999999999998</v>
      </c>
      <c r="X2407" s="152">
        <v>7.51</v>
      </c>
      <c r="AA2407" s="152">
        <v>7.49</v>
      </c>
      <c r="AB2407" s="152">
        <v>0.12</v>
      </c>
      <c r="AC2407" s="152">
        <v>11.21</v>
      </c>
      <c r="AD2407" s="152">
        <v>2.98</v>
      </c>
      <c r="AE2407" s="152">
        <v>0.31</v>
      </c>
      <c r="AF2407" s="152">
        <v>0.16</v>
      </c>
      <c r="AJ2407" s="152">
        <v>1.04</v>
      </c>
      <c r="AK2407" s="156">
        <f t="shared" si="37"/>
        <v>6.8699999999999997E-2</v>
      </c>
      <c r="AL2407" s="151">
        <v>687</v>
      </c>
      <c r="AN2407" s="151">
        <v>1300</v>
      </c>
      <c r="AO2407" s="151">
        <v>300</v>
      </c>
      <c r="DC2407" s="152">
        <v>39.94</v>
      </c>
      <c r="DE2407" s="152">
        <v>5.2999999999999999E-2</v>
      </c>
      <c r="DF2407" s="152">
        <v>11.82</v>
      </c>
      <c r="DG2407" s="152">
        <v>46.62</v>
      </c>
      <c r="DH2407" s="152">
        <v>0.17699999999999999</v>
      </c>
      <c r="DM2407" s="152">
        <v>0.21</v>
      </c>
      <c r="DO2407" s="154">
        <v>87.53</v>
      </c>
      <c r="ED2407" s="152">
        <v>50.04</v>
      </c>
      <c r="EE2407" s="152">
        <v>1</v>
      </c>
      <c r="EF2407" s="152">
        <v>17.8</v>
      </c>
      <c r="EH2407" s="152">
        <v>8.8800000000000008</v>
      </c>
      <c r="EK2407" s="152">
        <v>0.16</v>
      </c>
      <c r="EL2407" s="152">
        <v>9.01</v>
      </c>
      <c r="EM2407" s="152">
        <v>9.92</v>
      </c>
      <c r="EO2407" s="152">
        <v>2.67</v>
      </c>
      <c r="EP2407" s="152">
        <v>0.36</v>
      </c>
      <c r="EQ2407" s="152">
        <v>0.16</v>
      </c>
      <c r="FD2407" s="152">
        <v>36.700000000000003</v>
      </c>
      <c r="FP2407" s="152">
        <v>7.24</v>
      </c>
      <c r="FQ2407" s="152">
        <v>411</v>
      </c>
      <c r="FR2407" s="152">
        <v>22</v>
      </c>
      <c r="FS2407" s="152">
        <v>89.3</v>
      </c>
      <c r="FT2407" s="152">
        <v>3.11</v>
      </c>
      <c r="FY2407" s="152">
        <v>151</v>
      </c>
      <c r="FZ2407" s="152">
        <v>8.75</v>
      </c>
      <c r="GA2407" s="152">
        <v>21.2</v>
      </c>
      <c r="GB2407" s="152">
        <v>3.03</v>
      </c>
      <c r="GC2407" s="152">
        <v>13.3</v>
      </c>
      <c r="GD2407" s="152">
        <v>3.4</v>
      </c>
      <c r="GE2407" s="152">
        <v>1.17</v>
      </c>
      <c r="GF2407" s="152">
        <v>3.63</v>
      </c>
      <c r="GH2407" s="152">
        <v>4.12</v>
      </c>
      <c r="GJ2407" s="152">
        <v>2.46</v>
      </c>
      <c r="GL2407" s="152">
        <v>2.27</v>
      </c>
      <c r="GN2407" s="152">
        <v>2.33</v>
      </c>
      <c r="GO2407" s="152">
        <v>0.2</v>
      </c>
      <c r="GS2407" s="152">
        <v>2.66</v>
      </c>
      <c r="GT2407" s="152">
        <v>1.08</v>
      </c>
      <c r="GU2407" s="152">
        <v>0.34</v>
      </c>
      <c r="HB2407" s="152">
        <v>38.563800000000001</v>
      </c>
      <c r="HC2407" s="152">
        <v>15.6059</v>
      </c>
      <c r="HD2407" s="152">
        <v>18.921700000000001</v>
      </c>
      <c r="HE2407" s="152">
        <v>0.51294799999999996</v>
      </c>
      <c r="HF2407" s="152">
        <v>0.28309400000000001</v>
      </c>
      <c r="HG2407" s="152">
        <v>0.70352899999999996</v>
      </c>
    </row>
    <row r="2408" spans="1:215">
      <c r="A2408" s="151">
        <v>8870</v>
      </c>
      <c r="B2408" s="152" t="s">
        <v>2859</v>
      </c>
      <c r="C2408" s="152" t="s">
        <v>3490</v>
      </c>
      <c r="D2408" s="152" t="s">
        <v>3491</v>
      </c>
      <c r="E2408" s="152" t="s">
        <v>3492</v>
      </c>
      <c r="F2408" s="152" t="s">
        <v>10854</v>
      </c>
      <c r="H2408" s="151">
        <v>323080</v>
      </c>
      <c r="K2408" s="152" t="s">
        <v>3022</v>
      </c>
      <c r="L2408" s="153" t="s">
        <v>3674</v>
      </c>
      <c r="M2408" s="153" t="s">
        <v>4006</v>
      </c>
      <c r="O2408" s="151">
        <v>3592</v>
      </c>
      <c r="P2408" s="152">
        <v>42.030999999999999</v>
      </c>
      <c r="Q2408" s="152">
        <v>-121.345</v>
      </c>
      <c r="R2408" s="152" t="s">
        <v>2949</v>
      </c>
      <c r="S2408" s="152" t="s">
        <v>2716</v>
      </c>
      <c r="T2408" s="152">
        <v>48.91</v>
      </c>
      <c r="U2408" s="152">
        <v>1.01</v>
      </c>
      <c r="V2408" s="152">
        <v>17.46</v>
      </c>
      <c r="X2408" s="152">
        <v>7.8</v>
      </c>
      <c r="AA2408" s="152">
        <v>7.9</v>
      </c>
      <c r="AB2408" s="152">
        <v>0.13</v>
      </c>
      <c r="AC2408" s="152">
        <v>11.09</v>
      </c>
      <c r="AD2408" s="152">
        <v>3.01</v>
      </c>
      <c r="AE2408" s="152">
        <v>0.31</v>
      </c>
      <c r="AF2408" s="152">
        <v>0.16</v>
      </c>
      <c r="AJ2408" s="152">
        <v>1.23</v>
      </c>
      <c r="AK2408" s="156">
        <f t="shared" si="37"/>
        <v>5.9299999999999999E-2</v>
      </c>
      <c r="AL2408" s="151">
        <v>593</v>
      </c>
      <c r="AN2408" s="151">
        <v>1200</v>
      </c>
      <c r="AO2408" s="151">
        <v>300</v>
      </c>
      <c r="AQ2408" s="152">
        <v>6.49</v>
      </c>
      <c r="AS2408" s="152">
        <v>1.96</v>
      </c>
      <c r="AW2408" s="152">
        <v>43.3</v>
      </c>
      <c r="AY2408" s="151">
        <v>228.7</v>
      </c>
      <c r="BG2408" s="152">
        <v>4.72</v>
      </c>
      <c r="BH2408" s="152">
        <v>383.64</v>
      </c>
      <c r="BI2408" s="152">
        <v>18.989999999999998</v>
      </c>
      <c r="BJ2408" s="152">
        <v>77.58</v>
      </c>
      <c r="BK2408" s="152">
        <v>2.65</v>
      </c>
      <c r="BO2408" s="152">
        <v>106.79</v>
      </c>
      <c r="BP2408" s="152">
        <v>6.96</v>
      </c>
      <c r="BQ2408" s="152">
        <v>19.420000000000002</v>
      </c>
      <c r="BR2408" s="152">
        <v>2.69</v>
      </c>
      <c r="BS2408" s="152">
        <v>11.86</v>
      </c>
      <c r="BT2408" s="152">
        <v>2.68</v>
      </c>
      <c r="BU2408" s="152">
        <v>1.07</v>
      </c>
      <c r="BV2408" s="152">
        <v>3.18</v>
      </c>
      <c r="BX2408" s="152">
        <v>3.8</v>
      </c>
      <c r="BZ2408" s="152">
        <v>2.2799999999999998</v>
      </c>
      <c r="CB2408" s="152">
        <v>2.1</v>
      </c>
      <c r="CD2408" s="152">
        <v>1.94</v>
      </c>
      <c r="CE2408" s="152">
        <v>0.17</v>
      </c>
      <c r="CH2408" s="152">
        <v>1.55</v>
      </c>
      <c r="CJ2408" s="152">
        <v>0.56999999999999995</v>
      </c>
      <c r="CK2408" s="152">
        <v>0.23</v>
      </c>
      <c r="DC2408" s="152">
        <v>39.71</v>
      </c>
      <c r="DE2408" s="152">
        <v>4.9000000000000002E-2</v>
      </c>
      <c r="DF2408" s="152">
        <v>11.34</v>
      </c>
      <c r="DG2408" s="152">
        <v>47.17</v>
      </c>
      <c r="DH2408" s="152">
        <v>0.16700000000000001</v>
      </c>
      <c r="DM2408" s="152">
        <v>0.20899999999999999</v>
      </c>
      <c r="DO2408" s="154">
        <v>88.1</v>
      </c>
      <c r="ED2408" s="152">
        <v>50.04</v>
      </c>
      <c r="EE2408" s="152">
        <v>1</v>
      </c>
      <c r="EF2408" s="152">
        <v>17.8</v>
      </c>
      <c r="EH2408" s="152">
        <v>8.8800000000000008</v>
      </c>
      <c r="EK2408" s="152">
        <v>0.16</v>
      </c>
      <c r="EL2408" s="152">
        <v>9.01</v>
      </c>
      <c r="EM2408" s="152">
        <v>9.92</v>
      </c>
      <c r="EO2408" s="152">
        <v>2.67</v>
      </c>
      <c r="EP2408" s="152">
        <v>0.36</v>
      </c>
      <c r="EQ2408" s="152">
        <v>0.16</v>
      </c>
      <c r="FD2408" s="152">
        <v>36.700000000000003</v>
      </c>
      <c r="FP2408" s="152">
        <v>7.24</v>
      </c>
      <c r="FQ2408" s="152">
        <v>411</v>
      </c>
      <c r="FR2408" s="152">
        <v>22</v>
      </c>
      <c r="FS2408" s="152">
        <v>89.3</v>
      </c>
      <c r="FT2408" s="152">
        <v>3.11</v>
      </c>
      <c r="FY2408" s="152">
        <v>151</v>
      </c>
      <c r="FZ2408" s="152">
        <v>8.75</v>
      </c>
      <c r="GA2408" s="152">
        <v>21.2</v>
      </c>
      <c r="GB2408" s="152">
        <v>3.03</v>
      </c>
      <c r="GC2408" s="152">
        <v>13.3</v>
      </c>
      <c r="GD2408" s="152">
        <v>3.4</v>
      </c>
      <c r="GE2408" s="152">
        <v>1.17</v>
      </c>
      <c r="GF2408" s="152">
        <v>3.63</v>
      </c>
      <c r="GH2408" s="152">
        <v>4.12</v>
      </c>
      <c r="GJ2408" s="152">
        <v>2.46</v>
      </c>
      <c r="GL2408" s="152">
        <v>2.27</v>
      </c>
      <c r="GN2408" s="152">
        <v>2.33</v>
      </c>
      <c r="GO2408" s="152">
        <v>0.2</v>
      </c>
      <c r="GS2408" s="152">
        <v>2.66</v>
      </c>
      <c r="GT2408" s="152">
        <v>1.08</v>
      </c>
      <c r="GU2408" s="152">
        <v>0.34</v>
      </c>
      <c r="HB2408" s="152">
        <v>38.563800000000001</v>
      </c>
      <c r="HC2408" s="152">
        <v>15.6059</v>
      </c>
      <c r="HD2408" s="152">
        <v>18.921700000000001</v>
      </c>
      <c r="HE2408" s="152">
        <v>0.51294799999999996</v>
      </c>
      <c r="HF2408" s="152">
        <v>0.28309400000000001</v>
      </c>
      <c r="HG2408" s="152">
        <v>0.70352899999999996</v>
      </c>
    </row>
    <row r="2409" spans="1:215">
      <c r="A2409" s="151">
        <v>8871</v>
      </c>
      <c r="B2409" s="152" t="s">
        <v>2859</v>
      </c>
      <c r="C2409" s="152" t="s">
        <v>3490</v>
      </c>
      <c r="D2409" s="152" t="s">
        <v>3491</v>
      </c>
      <c r="E2409" s="152" t="s">
        <v>3492</v>
      </c>
      <c r="F2409" s="152" t="s">
        <v>10855</v>
      </c>
      <c r="H2409" s="151">
        <v>323080</v>
      </c>
      <c r="K2409" s="152" t="s">
        <v>3022</v>
      </c>
      <c r="L2409" s="153" t="s">
        <v>3674</v>
      </c>
      <c r="M2409" s="153" t="s">
        <v>4236</v>
      </c>
      <c r="O2409" s="151">
        <v>3592</v>
      </c>
      <c r="P2409" s="152">
        <v>42.030999999999999</v>
      </c>
      <c r="Q2409" s="152">
        <v>-121.345</v>
      </c>
      <c r="R2409" s="152" t="s">
        <v>2949</v>
      </c>
      <c r="S2409" s="152" t="s">
        <v>2716</v>
      </c>
      <c r="T2409" s="152">
        <v>49.67</v>
      </c>
      <c r="U2409" s="152">
        <v>0.99</v>
      </c>
      <c r="V2409" s="152">
        <v>17.149999999999999</v>
      </c>
      <c r="X2409" s="152">
        <v>7.94</v>
      </c>
      <c r="AA2409" s="152">
        <v>8.33</v>
      </c>
      <c r="AB2409" s="152">
        <v>0.13</v>
      </c>
      <c r="AC2409" s="152">
        <v>10.72</v>
      </c>
      <c r="AD2409" s="152">
        <v>3.21</v>
      </c>
      <c r="AE2409" s="152">
        <v>0.28999999999999998</v>
      </c>
      <c r="AF2409" s="152">
        <v>0.17</v>
      </c>
      <c r="AJ2409" s="152">
        <v>1.08</v>
      </c>
      <c r="AK2409" s="156">
        <f t="shared" si="37"/>
        <v>8.8700000000000001E-2</v>
      </c>
      <c r="AL2409" s="151">
        <v>887</v>
      </c>
      <c r="AN2409" s="151">
        <v>1200</v>
      </c>
      <c r="AO2409" s="151">
        <v>300</v>
      </c>
      <c r="AQ2409" s="152">
        <v>6.23</v>
      </c>
      <c r="AS2409" s="152">
        <v>2.0499999999999998</v>
      </c>
      <c r="AW2409" s="152">
        <v>34.909999999999997</v>
      </c>
      <c r="AY2409" s="151">
        <v>180.37</v>
      </c>
      <c r="BG2409" s="152">
        <v>4.2699999999999996</v>
      </c>
      <c r="BH2409" s="152">
        <v>377.62</v>
      </c>
      <c r="BI2409" s="152">
        <v>17.97</v>
      </c>
      <c r="BJ2409" s="152">
        <v>74.349999999999994</v>
      </c>
      <c r="BK2409" s="152">
        <v>2.36</v>
      </c>
      <c r="BO2409" s="152">
        <v>97.52</v>
      </c>
      <c r="BP2409" s="152">
        <v>7.2</v>
      </c>
      <c r="BQ2409" s="152">
        <v>17.53</v>
      </c>
      <c r="BR2409" s="152">
        <v>2.58</v>
      </c>
      <c r="BS2409" s="152">
        <v>12.12</v>
      </c>
      <c r="BT2409" s="152">
        <v>2.59</v>
      </c>
      <c r="BU2409" s="152">
        <v>0.94</v>
      </c>
      <c r="BV2409" s="152">
        <v>3.14</v>
      </c>
      <c r="BX2409" s="152">
        <v>3.04</v>
      </c>
      <c r="BZ2409" s="152">
        <v>2.2000000000000002</v>
      </c>
      <c r="CB2409" s="152">
        <v>2.14</v>
      </c>
      <c r="CD2409" s="152">
        <v>1.86</v>
      </c>
      <c r="CE2409" s="152">
        <v>0.13</v>
      </c>
      <c r="CH2409" s="152">
        <v>1.62</v>
      </c>
      <c r="CJ2409" s="152">
        <v>0.57999999999999996</v>
      </c>
      <c r="CK2409" s="152">
        <v>0.19</v>
      </c>
      <c r="DC2409" s="152">
        <v>40.04</v>
      </c>
      <c r="DE2409" s="152">
        <v>4.1000000000000002E-2</v>
      </c>
      <c r="DF2409" s="152">
        <v>11.31</v>
      </c>
      <c r="DG2409" s="152">
        <v>48.05</v>
      </c>
      <c r="DH2409" s="152">
        <v>0.17100000000000001</v>
      </c>
      <c r="DM2409" s="152">
        <v>0.216</v>
      </c>
      <c r="DO2409" s="154">
        <v>88.3</v>
      </c>
      <c r="ED2409" s="152">
        <v>50.04</v>
      </c>
      <c r="EE2409" s="152">
        <v>1</v>
      </c>
      <c r="EF2409" s="152">
        <v>17.8</v>
      </c>
      <c r="EH2409" s="152">
        <v>8.8800000000000008</v>
      </c>
      <c r="EK2409" s="152">
        <v>0.16</v>
      </c>
      <c r="EL2409" s="152">
        <v>9.01</v>
      </c>
      <c r="EM2409" s="152">
        <v>9.92</v>
      </c>
      <c r="EO2409" s="152">
        <v>2.67</v>
      </c>
      <c r="EP2409" s="152">
        <v>0.36</v>
      </c>
      <c r="EQ2409" s="152">
        <v>0.16</v>
      </c>
      <c r="FD2409" s="152">
        <v>36.700000000000003</v>
      </c>
      <c r="FP2409" s="152">
        <v>7.24</v>
      </c>
      <c r="FQ2409" s="152">
        <v>411</v>
      </c>
      <c r="FR2409" s="152">
        <v>22</v>
      </c>
      <c r="FS2409" s="152">
        <v>89.3</v>
      </c>
      <c r="FT2409" s="152">
        <v>3.11</v>
      </c>
      <c r="FY2409" s="152">
        <v>151</v>
      </c>
      <c r="FZ2409" s="152">
        <v>8.75</v>
      </c>
      <c r="GA2409" s="152">
        <v>21.2</v>
      </c>
      <c r="GB2409" s="152">
        <v>3.03</v>
      </c>
      <c r="GC2409" s="152">
        <v>13.3</v>
      </c>
      <c r="GD2409" s="152">
        <v>3.4</v>
      </c>
      <c r="GE2409" s="152">
        <v>1.17</v>
      </c>
      <c r="GF2409" s="152">
        <v>3.63</v>
      </c>
      <c r="GH2409" s="152">
        <v>4.12</v>
      </c>
      <c r="GJ2409" s="152">
        <v>2.46</v>
      </c>
      <c r="GL2409" s="152">
        <v>2.27</v>
      </c>
      <c r="GN2409" s="152">
        <v>2.33</v>
      </c>
      <c r="GO2409" s="152">
        <v>0.2</v>
      </c>
      <c r="GS2409" s="152">
        <v>2.66</v>
      </c>
      <c r="GT2409" s="152">
        <v>1.08</v>
      </c>
      <c r="GU2409" s="152">
        <v>0.34</v>
      </c>
      <c r="HB2409" s="152">
        <v>38.563800000000001</v>
      </c>
      <c r="HC2409" s="152">
        <v>15.6059</v>
      </c>
      <c r="HD2409" s="152">
        <v>18.921700000000001</v>
      </c>
      <c r="HE2409" s="152">
        <v>0.51294799999999996</v>
      </c>
      <c r="HF2409" s="152">
        <v>0.28309400000000001</v>
      </c>
      <c r="HG2409" s="152">
        <v>0.70352899999999996</v>
      </c>
    </row>
    <row r="2410" spans="1:215">
      <c r="A2410" s="151">
        <v>8872</v>
      </c>
      <c r="B2410" s="152" t="s">
        <v>2859</v>
      </c>
      <c r="C2410" s="152" t="s">
        <v>3490</v>
      </c>
      <c r="D2410" s="152" t="s">
        <v>3491</v>
      </c>
      <c r="E2410" s="152" t="s">
        <v>3492</v>
      </c>
      <c r="F2410" s="152" t="s">
        <v>10856</v>
      </c>
      <c r="H2410" s="151">
        <v>323080</v>
      </c>
      <c r="K2410" s="152" t="s">
        <v>3022</v>
      </c>
      <c r="L2410" s="153" t="s">
        <v>3674</v>
      </c>
      <c r="M2410" s="153" t="s">
        <v>4119</v>
      </c>
      <c r="O2410" s="151">
        <v>3592</v>
      </c>
      <c r="P2410" s="152">
        <v>42.030999999999999</v>
      </c>
      <c r="Q2410" s="152">
        <v>-121.345</v>
      </c>
      <c r="R2410" s="152" t="s">
        <v>2949</v>
      </c>
      <c r="S2410" s="152" t="s">
        <v>2716</v>
      </c>
      <c r="T2410" s="152">
        <v>49.27</v>
      </c>
      <c r="U2410" s="152">
        <v>1.01</v>
      </c>
      <c r="V2410" s="152">
        <v>17.149999999999999</v>
      </c>
      <c r="X2410" s="152">
        <v>7.76</v>
      </c>
      <c r="AA2410" s="152">
        <v>7.39</v>
      </c>
      <c r="AB2410" s="152">
        <v>0.13</v>
      </c>
      <c r="AC2410" s="152">
        <v>11.24</v>
      </c>
      <c r="AD2410" s="152">
        <v>3.06</v>
      </c>
      <c r="AE2410" s="152">
        <v>0.31</v>
      </c>
      <c r="AF2410" s="152">
        <v>0.17</v>
      </c>
      <c r="AJ2410" s="152">
        <v>1.34</v>
      </c>
      <c r="AK2410" s="156">
        <f t="shared" si="37"/>
        <v>6.5299999999999997E-2</v>
      </c>
      <c r="AL2410" s="151">
        <v>653</v>
      </c>
      <c r="AN2410" s="151">
        <v>1200</v>
      </c>
      <c r="AO2410" s="151">
        <v>300</v>
      </c>
      <c r="AQ2410" s="152">
        <v>5.72</v>
      </c>
      <c r="AS2410" s="152">
        <v>2.04</v>
      </c>
      <c r="AW2410" s="152">
        <v>38.76</v>
      </c>
      <c r="AY2410" s="151">
        <v>214.95</v>
      </c>
      <c r="BG2410" s="152">
        <v>4.54</v>
      </c>
      <c r="BH2410" s="152">
        <v>412.53</v>
      </c>
      <c r="BI2410" s="152">
        <v>17.72</v>
      </c>
      <c r="BJ2410" s="152">
        <v>72.53</v>
      </c>
      <c r="BK2410" s="152">
        <v>2.59</v>
      </c>
      <c r="BO2410" s="152">
        <v>108</v>
      </c>
      <c r="BP2410" s="152">
        <v>7.52</v>
      </c>
      <c r="BQ2410" s="152">
        <v>19.440000000000001</v>
      </c>
      <c r="BR2410" s="152">
        <v>2.71</v>
      </c>
      <c r="BS2410" s="152">
        <v>11.98</v>
      </c>
      <c r="BT2410" s="152">
        <v>2.91</v>
      </c>
      <c r="BU2410" s="152">
        <v>0.99</v>
      </c>
      <c r="BV2410" s="152">
        <v>3.25</v>
      </c>
      <c r="BX2410" s="152">
        <v>3.11</v>
      </c>
      <c r="BZ2410" s="152">
        <v>2.2999999999999998</v>
      </c>
      <c r="CB2410" s="152">
        <v>2.14</v>
      </c>
      <c r="CD2410" s="152">
        <v>1.94</v>
      </c>
      <c r="CE2410" s="152">
        <v>0.15</v>
      </c>
      <c r="CH2410" s="152">
        <v>1.42</v>
      </c>
      <c r="CJ2410" s="152">
        <v>0.53</v>
      </c>
      <c r="CK2410" s="152">
        <v>0.18</v>
      </c>
      <c r="DC2410" s="152">
        <v>39.979999999999997</v>
      </c>
      <c r="DE2410" s="152">
        <v>4.2999999999999997E-2</v>
      </c>
      <c r="DF2410" s="152">
        <v>11.91</v>
      </c>
      <c r="DG2410" s="152">
        <v>47.15</v>
      </c>
      <c r="DH2410" s="152">
        <v>0.17399999999999999</v>
      </c>
      <c r="DM2410" s="152">
        <v>0.247</v>
      </c>
      <c r="DO2410" s="154">
        <v>87.57</v>
      </c>
      <c r="ED2410" s="152">
        <v>50.04</v>
      </c>
      <c r="EE2410" s="152">
        <v>1</v>
      </c>
      <c r="EF2410" s="152">
        <v>17.8</v>
      </c>
      <c r="EH2410" s="152">
        <v>8.8800000000000008</v>
      </c>
      <c r="EK2410" s="152">
        <v>0.16</v>
      </c>
      <c r="EL2410" s="152">
        <v>9.01</v>
      </c>
      <c r="EM2410" s="152">
        <v>9.92</v>
      </c>
      <c r="EO2410" s="152">
        <v>2.67</v>
      </c>
      <c r="EP2410" s="152">
        <v>0.36</v>
      </c>
      <c r="EQ2410" s="152">
        <v>0.16</v>
      </c>
      <c r="FD2410" s="152">
        <v>36.700000000000003</v>
      </c>
      <c r="FP2410" s="152">
        <v>7.24</v>
      </c>
      <c r="FQ2410" s="152">
        <v>411</v>
      </c>
      <c r="FR2410" s="152">
        <v>22</v>
      </c>
      <c r="FS2410" s="152">
        <v>89.3</v>
      </c>
      <c r="FT2410" s="152">
        <v>3.11</v>
      </c>
      <c r="FY2410" s="152">
        <v>151</v>
      </c>
      <c r="FZ2410" s="152">
        <v>8.75</v>
      </c>
      <c r="GA2410" s="152">
        <v>21.2</v>
      </c>
      <c r="GB2410" s="152">
        <v>3.03</v>
      </c>
      <c r="GC2410" s="152">
        <v>13.3</v>
      </c>
      <c r="GD2410" s="152">
        <v>3.4</v>
      </c>
      <c r="GE2410" s="152">
        <v>1.17</v>
      </c>
      <c r="GF2410" s="152">
        <v>3.63</v>
      </c>
      <c r="GH2410" s="152">
        <v>4.12</v>
      </c>
      <c r="GJ2410" s="152">
        <v>2.46</v>
      </c>
      <c r="GL2410" s="152">
        <v>2.27</v>
      </c>
      <c r="GN2410" s="152">
        <v>2.33</v>
      </c>
      <c r="GO2410" s="152">
        <v>0.2</v>
      </c>
      <c r="GS2410" s="152">
        <v>2.66</v>
      </c>
      <c r="GT2410" s="152">
        <v>1.08</v>
      </c>
      <c r="GU2410" s="152">
        <v>0.34</v>
      </c>
      <c r="HB2410" s="152">
        <v>38.563800000000001</v>
      </c>
      <c r="HC2410" s="152">
        <v>15.6059</v>
      </c>
      <c r="HD2410" s="152">
        <v>18.921700000000001</v>
      </c>
      <c r="HE2410" s="152">
        <v>0.51294799999999996</v>
      </c>
      <c r="HF2410" s="152">
        <v>0.28309400000000001</v>
      </c>
      <c r="HG2410" s="152">
        <v>0.70352899999999996</v>
      </c>
    </row>
    <row r="2411" spans="1:215">
      <c r="A2411" s="151">
        <v>8873</v>
      </c>
      <c r="B2411" s="152" t="s">
        <v>2859</v>
      </c>
      <c r="C2411" s="152" t="s">
        <v>3490</v>
      </c>
      <c r="D2411" s="152" t="s">
        <v>3491</v>
      </c>
      <c r="E2411" s="152" t="s">
        <v>3492</v>
      </c>
      <c r="F2411" s="152" t="s">
        <v>10857</v>
      </c>
      <c r="H2411" s="151">
        <v>323080</v>
      </c>
      <c r="K2411" s="152" t="s">
        <v>3022</v>
      </c>
      <c r="L2411" s="153" t="s">
        <v>3674</v>
      </c>
      <c r="M2411" s="153" t="s">
        <v>3876</v>
      </c>
      <c r="O2411" s="151">
        <v>3592</v>
      </c>
      <c r="P2411" s="152">
        <v>42.030999999999999</v>
      </c>
      <c r="Q2411" s="152">
        <v>-121.345</v>
      </c>
      <c r="R2411" s="152" t="s">
        <v>2949</v>
      </c>
      <c r="S2411" s="152" t="s">
        <v>2716</v>
      </c>
      <c r="T2411" s="152">
        <v>48.61</v>
      </c>
      <c r="U2411" s="152">
        <v>0.98</v>
      </c>
      <c r="V2411" s="152">
        <v>17.399999999999999</v>
      </c>
      <c r="X2411" s="152">
        <v>7.74</v>
      </c>
      <c r="AA2411" s="152">
        <v>7.83</v>
      </c>
      <c r="AB2411" s="152">
        <v>0.13</v>
      </c>
      <c r="AC2411" s="152">
        <v>11.02</v>
      </c>
      <c r="AD2411" s="152">
        <v>2.95</v>
      </c>
      <c r="AE2411" s="152">
        <v>0.28999999999999998</v>
      </c>
      <c r="AF2411" s="152">
        <v>0.15</v>
      </c>
      <c r="AJ2411" s="152">
        <v>1.17</v>
      </c>
      <c r="AK2411" s="156">
        <f t="shared" si="37"/>
        <v>5.1499999999999997E-2</v>
      </c>
      <c r="AL2411" s="151">
        <v>515</v>
      </c>
      <c r="AN2411" s="151">
        <v>1200</v>
      </c>
      <c r="AO2411" s="151">
        <v>300</v>
      </c>
      <c r="AQ2411" s="152">
        <v>7.27</v>
      </c>
      <c r="AS2411" s="152">
        <v>1.61</v>
      </c>
      <c r="AW2411" s="152">
        <v>38.71</v>
      </c>
      <c r="AY2411" s="151">
        <v>263.02999999999997</v>
      </c>
      <c r="BG2411" s="152">
        <v>5.15</v>
      </c>
      <c r="BH2411" s="152">
        <v>380.19</v>
      </c>
      <c r="BJ2411" s="152">
        <v>78.92</v>
      </c>
      <c r="BK2411" s="152">
        <v>2.62</v>
      </c>
      <c r="BO2411" s="152">
        <v>97.48</v>
      </c>
      <c r="BP2411" s="152">
        <v>7.26</v>
      </c>
      <c r="BQ2411" s="152">
        <v>19.2</v>
      </c>
      <c r="BR2411" s="152">
        <v>2.58</v>
      </c>
      <c r="BS2411" s="152">
        <v>12.18</v>
      </c>
      <c r="BT2411" s="152">
        <v>2.62</v>
      </c>
      <c r="BU2411" s="152">
        <v>1.05</v>
      </c>
      <c r="BV2411" s="152">
        <v>3.2</v>
      </c>
      <c r="BX2411" s="152">
        <v>3.33</v>
      </c>
      <c r="BZ2411" s="152">
        <v>2.1800000000000002</v>
      </c>
      <c r="CB2411" s="152">
        <v>1.76</v>
      </c>
      <c r="CD2411" s="152">
        <v>1.97</v>
      </c>
      <c r="CE2411" s="152">
        <v>0.16</v>
      </c>
      <c r="CH2411" s="152">
        <v>1.44</v>
      </c>
      <c r="CJ2411" s="152">
        <v>0.57999999999999996</v>
      </c>
      <c r="CK2411" s="152">
        <v>0.25</v>
      </c>
      <c r="DC2411" s="152">
        <v>40.01</v>
      </c>
      <c r="DE2411" s="152">
        <v>5.1999999999999998E-2</v>
      </c>
      <c r="DF2411" s="152">
        <v>11.5</v>
      </c>
      <c r="DG2411" s="152">
        <v>47.5</v>
      </c>
      <c r="DH2411" s="152">
        <v>0.17299999999999999</v>
      </c>
      <c r="DM2411" s="152">
        <v>0.19900000000000001</v>
      </c>
      <c r="DO2411" s="154">
        <v>88.03</v>
      </c>
      <c r="ED2411" s="152">
        <v>50.04</v>
      </c>
      <c r="EE2411" s="152">
        <v>1</v>
      </c>
      <c r="EF2411" s="152">
        <v>17.8</v>
      </c>
      <c r="EH2411" s="152">
        <v>8.8800000000000008</v>
      </c>
      <c r="EK2411" s="152">
        <v>0.16</v>
      </c>
      <c r="EL2411" s="152">
        <v>9.01</v>
      </c>
      <c r="EM2411" s="152">
        <v>9.92</v>
      </c>
      <c r="EO2411" s="152">
        <v>2.67</v>
      </c>
      <c r="EP2411" s="152">
        <v>0.36</v>
      </c>
      <c r="EQ2411" s="152">
        <v>0.16</v>
      </c>
      <c r="FD2411" s="152">
        <v>36.700000000000003</v>
      </c>
      <c r="FP2411" s="152">
        <v>7.24</v>
      </c>
      <c r="FQ2411" s="152">
        <v>411</v>
      </c>
      <c r="FR2411" s="152">
        <v>22</v>
      </c>
      <c r="FS2411" s="152">
        <v>89.3</v>
      </c>
      <c r="FT2411" s="152">
        <v>3.11</v>
      </c>
      <c r="FY2411" s="152">
        <v>151</v>
      </c>
      <c r="FZ2411" s="152">
        <v>8.75</v>
      </c>
      <c r="GA2411" s="152">
        <v>21.2</v>
      </c>
      <c r="GB2411" s="152">
        <v>3.03</v>
      </c>
      <c r="GC2411" s="152">
        <v>13.3</v>
      </c>
      <c r="GD2411" s="152">
        <v>3.4</v>
      </c>
      <c r="GE2411" s="152">
        <v>1.17</v>
      </c>
      <c r="GF2411" s="152">
        <v>3.63</v>
      </c>
      <c r="GH2411" s="152">
        <v>4.12</v>
      </c>
      <c r="GJ2411" s="152">
        <v>2.46</v>
      </c>
      <c r="GL2411" s="152">
        <v>2.27</v>
      </c>
      <c r="GN2411" s="152">
        <v>2.33</v>
      </c>
      <c r="GO2411" s="152">
        <v>0.2</v>
      </c>
      <c r="GS2411" s="152">
        <v>2.66</v>
      </c>
      <c r="GT2411" s="152">
        <v>1.08</v>
      </c>
      <c r="GU2411" s="152">
        <v>0.34</v>
      </c>
      <c r="HB2411" s="152">
        <v>38.563800000000001</v>
      </c>
      <c r="HC2411" s="152">
        <v>15.6059</v>
      </c>
      <c r="HD2411" s="152">
        <v>18.921700000000001</v>
      </c>
      <c r="HE2411" s="152">
        <v>0.51294799999999996</v>
      </c>
      <c r="HF2411" s="152">
        <v>0.28309400000000001</v>
      </c>
      <c r="HG2411" s="152">
        <v>0.70352899999999996</v>
      </c>
    </row>
    <row r="2412" spans="1:215">
      <c r="A2412" s="151">
        <v>8874</v>
      </c>
      <c r="B2412" s="152" t="s">
        <v>2859</v>
      </c>
      <c r="C2412" s="152" t="s">
        <v>3490</v>
      </c>
      <c r="D2412" s="152" t="s">
        <v>3491</v>
      </c>
      <c r="E2412" s="152" t="s">
        <v>3492</v>
      </c>
      <c r="F2412" s="152" t="s">
        <v>10858</v>
      </c>
      <c r="H2412" s="151">
        <v>323080</v>
      </c>
      <c r="K2412" s="152" t="s">
        <v>3022</v>
      </c>
      <c r="L2412" s="153" t="s">
        <v>3674</v>
      </c>
      <c r="M2412" s="153" t="s">
        <v>4174</v>
      </c>
      <c r="O2412" s="151">
        <v>3592</v>
      </c>
      <c r="P2412" s="152">
        <v>42.030999999999999</v>
      </c>
      <c r="Q2412" s="152">
        <v>-121.345</v>
      </c>
      <c r="R2412" s="152" t="s">
        <v>2949</v>
      </c>
      <c r="S2412" s="152" t="s">
        <v>2716</v>
      </c>
      <c r="T2412" s="152">
        <v>49.53</v>
      </c>
      <c r="U2412" s="152">
        <v>0.99</v>
      </c>
      <c r="V2412" s="152">
        <v>17.399999999999999</v>
      </c>
      <c r="X2412" s="152">
        <v>7.91</v>
      </c>
      <c r="AA2412" s="152">
        <v>7.39</v>
      </c>
      <c r="AB2412" s="152">
        <v>0.13</v>
      </c>
      <c r="AC2412" s="152">
        <v>11.13</v>
      </c>
      <c r="AD2412" s="152">
        <v>2.95</v>
      </c>
      <c r="AE2412" s="152">
        <v>0.31</v>
      </c>
      <c r="AF2412" s="152">
        <v>0.17</v>
      </c>
      <c r="AJ2412" s="152">
        <v>1.22</v>
      </c>
      <c r="AK2412" s="156">
        <f t="shared" si="37"/>
        <v>3.8100000000000002E-2</v>
      </c>
      <c r="AL2412" s="151">
        <v>381</v>
      </c>
      <c r="AN2412" s="151">
        <v>1200</v>
      </c>
      <c r="AO2412" s="151">
        <v>300</v>
      </c>
      <c r="AQ2412" s="152">
        <v>6.21</v>
      </c>
      <c r="AS2412" s="152">
        <v>3.73</v>
      </c>
      <c r="AW2412" s="152">
        <v>43.17</v>
      </c>
      <c r="AY2412" s="151">
        <v>221.86</v>
      </c>
      <c r="BG2412" s="152">
        <v>5.61</v>
      </c>
      <c r="BH2412" s="152">
        <v>472.37</v>
      </c>
      <c r="BI2412" s="152">
        <v>19.350000000000001</v>
      </c>
      <c r="BJ2412" s="152">
        <v>79.69</v>
      </c>
      <c r="BK2412" s="152">
        <v>3.27</v>
      </c>
      <c r="BO2412" s="152">
        <v>176.79</v>
      </c>
      <c r="BP2412" s="152">
        <v>7.89</v>
      </c>
      <c r="BQ2412" s="152">
        <v>21.05</v>
      </c>
      <c r="BR2412" s="152">
        <v>2.83</v>
      </c>
      <c r="BS2412" s="152">
        <v>13.7</v>
      </c>
      <c r="BT2412" s="152">
        <v>3.12</v>
      </c>
      <c r="BU2412" s="152">
        <v>1.1200000000000001</v>
      </c>
      <c r="BV2412" s="152">
        <v>3.22</v>
      </c>
      <c r="BX2412" s="152">
        <v>3.15</v>
      </c>
      <c r="BZ2412" s="152">
        <v>2.2999999999999998</v>
      </c>
      <c r="CB2412" s="152">
        <v>2.2000000000000002</v>
      </c>
      <c r="CD2412" s="152">
        <v>2.2799999999999998</v>
      </c>
      <c r="CE2412" s="152">
        <v>0.13</v>
      </c>
      <c r="CH2412" s="152">
        <v>2</v>
      </c>
      <c r="CJ2412" s="152">
        <v>0.62</v>
      </c>
      <c r="CK2412" s="152">
        <v>0.25</v>
      </c>
      <c r="DC2412" s="152">
        <v>40.549999999999997</v>
      </c>
      <c r="DE2412" s="152">
        <v>4.4999999999999998E-2</v>
      </c>
      <c r="DF2412" s="152">
        <v>11.74</v>
      </c>
      <c r="DG2412" s="152">
        <v>47.15</v>
      </c>
      <c r="DH2412" s="152">
        <v>0.17</v>
      </c>
      <c r="DM2412" s="152">
        <v>0.21299999999999999</v>
      </c>
      <c r="DO2412" s="154">
        <v>87.73</v>
      </c>
      <c r="ED2412" s="152">
        <v>50.04</v>
      </c>
      <c r="EE2412" s="152">
        <v>1</v>
      </c>
      <c r="EF2412" s="152">
        <v>17.8</v>
      </c>
      <c r="EH2412" s="152">
        <v>8.8800000000000008</v>
      </c>
      <c r="EK2412" s="152">
        <v>0.16</v>
      </c>
      <c r="EL2412" s="152">
        <v>9.01</v>
      </c>
      <c r="EM2412" s="152">
        <v>9.92</v>
      </c>
      <c r="EO2412" s="152">
        <v>2.67</v>
      </c>
      <c r="EP2412" s="152">
        <v>0.36</v>
      </c>
      <c r="EQ2412" s="152">
        <v>0.16</v>
      </c>
      <c r="FD2412" s="152">
        <v>36.700000000000003</v>
      </c>
      <c r="FP2412" s="152">
        <v>7.24</v>
      </c>
      <c r="FQ2412" s="152">
        <v>411</v>
      </c>
      <c r="FR2412" s="152">
        <v>22</v>
      </c>
      <c r="FS2412" s="152">
        <v>89.3</v>
      </c>
      <c r="FT2412" s="152">
        <v>3.11</v>
      </c>
      <c r="FY2412" s="152">
        <v>151</v>
      </c>
      <c r="FZ2412" s="152">
        <v>8.75</v>
      </c>
      <c r="GA2412" s="152">
        <v>21.2</v>
      </c>
      <c r="GB2412" s="152">
        <v>3.03</v>
      </c>
      <c r="GC2412" s="152">
        <v>13.3</v>
      </c>
      <c r="GD2412" s="152">
        <v>3.4</v>
      </c>
      <c r="GE2412" s="152">
        <v>1.17</v>
      </c>
      <c r="GF2412" s="152">
        <v>3.63</v>
      </c>
      <c r="GH2412" s="152">
        <v>4.12</v>
      </c>
      <c r="GJ2412" s="152">
        <v>2.46</v>
      </c>
      <c r="GL2412" s="152">
        <v>2.27</v>
      </c>
      <c r="GN2412" s="152">
        <v>2.33</v>
      </c>
      <c r="GO2412" s="152">
        <v>0.2</v>
      </c>
      <c r="GS2412" s="152">
        <v>2.66</v>
      </c>
      <c r="GT2412" s="152">
        <v>1.08</v>
      </c>
      <c r="GU2412" s="152">
        <v>0.34</v>
      </c>
      <c r="HB2412" s="152">
        <v>38.563800000000001</v>
      </c>
      <c r="HC2412" s="152">
        <v>15.6059</v>
      </c>
      <c r="HD2412" s="152">
        <v>18.921700000000001</v>
      </c>
      <c r="HE2412" s="152">
        <v>0.51294799999999996</v>
      </c>
      <c r="HF2412" s="152">
        <v>0.28309400000000001</v>
      </c>
      <c r="HG2412" s="152">
        <v>0.70352899999999996</v>
      </c>
    </row>
    <row r="2413" spans="1:215">
      <c r="A2413" s="151">
        <v>8875</v>
      </c>
      <c r="B2413" s="152" t="s">
        <v>2859</v>
      </c>
      <c r="C2413" s="152" t="s">
        <v>3490</v>
      </c>
      <c r="D2413" s="152" t="s">
        <v>3491</v>
      </c>
      <c r="E2413" s="152" t="s">
        <v>3492</v>
      </c>
      <c r="F2413" s="152" t="s">
        <v>10859</v>
      </c>
      <c r="H2413" s="151">
        <v>323080</v>
      </c>
      <c r="K2413" s="152" t="s">
        <v>3022</v>
      </c>
      <c r="L2413" s="153" t="s">
        <v>3674</v>
      </c>
      <c r="M2413" s="153" t="s">
        <v>4039</v>
      </c>
      <c r="O2413" s="151">
        <v>3592</v>
      </c>
      <c r="P2413" s="152">
        <v>42.030999999999999</v>
      </c>
      <c r="Q2413" s="152">
        <v>-121.345</v>
      </c>
      <c r="R2413" s="152" t="s">
        <v>2949</v>
      </c>
      <c r="S2413" s="152" t="s">
        <v>2716</v>
      </c>
      <c r="T2413" s="152">
        <v>49</v>
      </c>
      <c r="U2413" s="152">
        <v>1.03</v>
      </c>
      <c r="V2413" s="152">
        <v>17.68</v>
      </c>
      <c r="X2413" s="152">
        <v>7.66</v>
      </c>
      <c r="AA2413" s="152">
        <v>7.43</v>
      </c>
      <c r="AB2413" s="152">
        <v>0.11</v>
      </c>
      <c r="AC2413" s="152">
        <v>11.26</v>
      </c>
      <c r="AD2413" s="152">
        <v>2.98</v>
      </c>
      <c r="AE2413" s="152">
        <v>0.3</v>
      </c>
      <c r="AF2413" s="152">
        <v>0.17</v>
      </c>
      <c r="AJ2413" s="152">
        <v>1.1399999999999999</v>
      </c>
      <c r="AK2413" s="156">
        <f t="shared" si="37"/>
        <v>8.3400000000000002E-2</v>
      </c>
      <c r="AL2413" s="151">
        <v>834</v>
      </c>
      <c r="AN2413" s="151">
        <v>1200</v>
      </c>
      <c r="AO2413" s="151">
        <v>300</v>
      </c>
      <c r="AQ2413" s="152">
        <v>6.18</v>
      </c>
      <c r="AS2413" s="152">
        <v>1.72</v>
      </c>
      <c r="AW2413" s="152">
        <v>36.770000000000003</v>
      </c>
      <c r="AY2413" s="151">
        <v>218.18</v>
      </c>
      <c r="BG2413" s="152">
        <v>4.59</v>
      </c>
      <c r="BH2413" s="152">
        <v>404.16</v>
      </c>
      <c r="BI2413" s="152">
        <v>18.11</v>
      </c>
      <c r="BJ2413" s="152">
        <v>74.41</v>
      </c>
      <c r="BK2413" s="152">
        <v>2.63</v>
      </c>
      <c r="BO2413" s="152">
        <v>108.66</v>
      </c>
      <c r="BP2413" s="152">
        <v>7.17</v>
      </c>
      <c r="BQ2413" s="152">
        <v>19.25</v>
      </c>
      <c r="BR2413" s="152">
        <v>2.72</v>
      </c>
      <c r="BS2413" s="152">
        <v>11.61</v>
      </c>
      <c r="BT2413" s="152">
        <v>2.78</v>
      </c>
      <c r="BU2413" s="152">
        <v>1.05</v>
      </c>
      <c r="BV2413" s="152">
        <v>2.86</v>
      </c>
      <c r="BX2413" s="152">
        <v>3.31</v>
      </c>
      <c r="BZ2413" s="152">
        <v>2.17</v>
      </c>
      <c r="CB2413" s="152">
        <v>2.1800000000000002</v>
      </c>
      <c r="CD2413" s="152">
        <v>1.99</v>
      </c>
      <c r="CE2413" s="152">
        <v>0.12</v>
      </c>
      <c r="CH2413" s="152">
        <v>1.4</v>
      </c>
      <c r="CJ2413" s="152">
        <v>0.56000000000000005</v>
      </c>
      <c r="CK2413" s="152">
        <v>0.19</v>
      </c>
      <c r="DC2413" s="152">
        <v>40.380000000000003</v>
      </c>
      <c r="DE2413" s="152">
        <v>4.4999999999999998E-2</v>
      </c>
      <c r="DF2413" s="152">
        <v>12</v>
      </c>
      <c r="DG2413" s="152">
        <v>47.33</v>
      </c>
      <c r="DH2413" s="152">
        <v>0.16700000000000001</v>
      </c>
      <c r="DM2413" s="152">
        <v>0.215</v>
      </c>
      <c r="DO2413" s="154">
        <v>87.53</v>
      </c>
      <c r="ED2413" s="152">
        <v>50.04</v>
      </c>
      <c r="EE2413" s="152">
        <v>1</v>
      </c>
      <c r="EF2413" s="152">
        <v>17.8</v>
      </c>
      <c r="EH2413" s="152">
        <v>8.8800000000000008</v>
      </c>
      <c r="EK2413" s="152">
        <v>0.16</v>
      </c>
      <c r="EL2413" s="152">
        <v>9.01</v>
      </c>
      <c r="EM2413" s="152">
        <v>9.92</v>
      </c>
      <c r="EO2413" s="152">
        <v>2.67</v>
      </c>
      <c r="EP2413" s="152">
        <v>0.36</v>
      </c>
      <c r="EQ2413" s="152">
        <v>0.16</v>
      </c>
      <c r="FD2413" s="152">
        <v>36.700000000000003</v>
      </c>
      <c r="FP2413" s="152">
        <v>7.24</v>
      </c>
      <c r="FQ2413" s="152">
        <v>411</v>
      </c>
      <c r="FR2413" s="152">
        <v>22</v>
      </c>
      <c r="FS2413" s="152">
        <v>89.3</v>
      </c>
      <c r="FT2413" s="152">
        <v>3.11</v>
      </c>
      <c r="FY2413" s="152">
        <v>151</v>
      </c>
      <c r="FZ2413" s="152">
        <v>8.75</v>
      </c>
      <c r="GA2413" s="152">
        <v>21.2</v>
      </c>
      <c r="GB2413" s="152">
        <v>3.03</v>
      </c>
      <c r="GC2413" s="152">
        <v>13.3</v>
      </c>
      <c r="GD2413" s="152">
        <v>3.4</v>
      </c>
      <c r="GE2413" s="152">
        <v>1.17</v>
      </c>
      <c r="GF2413" s="152">
        <v>3.63</v>
      </c>
      <c r="GH2413" s="152">
        <v>4.12</v>
      </c>
      <c r="GJ2413" s="152">
        <v>2.46</v>
      </c>
      <c r="GL2413" s="152">
        <v>2.27</v>
      </c>
      <c r="GN2413" s="152">
        <v>2.33</v>
      </c>
      <c r="GO2413" s="152">
        <v>0.2</v>
      </c>
      <c r="GS2413" s="152">
        <v>2.66</v>
      </c>
      <c r="GT2413" s="152">
        <v>1.08</v>
      </c>
      <c r="GU2413" s="152">
        <v>0.34</v>
      </c>
      <c r="HB2413" s="152">
        <v>38.563800000000001</v>
      </c>
      <c r="HC2413" s="152">
        <v>15.6059</v>
      </c>
      <c r="HD2413" s="152">
        <v>18.921700000000001</v>
      </c>
      <c r="HE2413" s="152">
        <v>0.51294799999999996</v>
      </c>
      <c r="HF2413" s="152">
        <v>0.28309400000000001</v>
      </c>
      <c r="HG2413" s="152">
        <v>0.70352899999999996</v>
      </c>
    </row>
    <row r="2414" spans="1:215">
      <c r="A2414" s="151">
        <v>8876</v>
      </c>
      <c r="B2414" s="152" t="s">
        <v>2859</v>
      </c>
      <c r="C2414" s="152" t="s">
        <v>3490</v>
      </c>
      <c r="D2414" s="152" t="s">
        <v>3491</v>
      </c>
      <c r="E2414" s="152" t="s">
        <v>3492</v>
      </c>
      <c r="F2414" s="152" t="s">
        <v>10860</v>
      </c>
      <c r="H2414" s="151">
        <v>323080</v>
      </c>
      <c r="K2414" s="152" t="s">
        <v>3022</v>
      </c>
      <c r="L2414" s="153" t="s">
        <v>3674</v>
      </c>
      <c r="M2414" s="153" t="s">
        <v>4426</v>
      </c>
      <c r="O2414" s="151">
        <v>3592</v>
      </c>
      <c r="P2414" s="152">
        <v>42.030999999999999</v>
      </c>
      <c r="Q2414" s="152">
        <v>-121.345</v>
      </c>
      <c r="R2414" s="152" t="s">
        <v>2949</v>
      </c>
      <c r="S2414" s="152" t="s">
        <v>2716</v>
      </c>
      <c r="T2414" s="152">
        <v>50.25</v>
      </c>
      <c r="U2414" s="152">
        <v>1.03</v>
      </c>
      <c r="V2414" s="152">
        <v>17.62</v>
      </c>
      <c r="X2414" s="152">
        <v>8.2200000000000006</v>
      </c>
      <c r="AA2414" s="152">
        <v>7.74</v>
      </c>
      <c r="AB2414" s="152">
        <v>0.14000000000000001</v>
      </c>
      <c r="AC2414" s="152">
        <v>11.47</v>
      </c>
      <c r="AD2414" s="152">
        <v>1.58</v>
      </c>
      <c r="AE2414" s="152">
        <v>0.28999999999999998</v>
      </c>
      <c r="AF2414" s="152">
        <v>0.17</v>
      </c>
      <c r="AJ2414" s="152">
        <v>1.02</v>
      </c>
      <c r="AK2414" s="156">
        <f t="shared" si="37"/>
        <v>3.61E-2</v>
      </c>
      <c r="AL2414" s="151">
        <v>361</v>
      </c>
      <c r="AN2414" s="151">
        <v>1100</v>
      </c>
      <c r="AO2414" s="151">
        <v>300</v>
      </c>
      <c r="DC2414" s="152">
        <v>40.619999999999997</v>
      </c>
      <c r="DE2414" s="152">
        <v>5.6000000000000001E-2</v>
      </c>
      <c r="DF2414" s="152">
        <v>11.94</v>
      </c>
      <c r="DG2414" s="152">
        <v>47.86</v>
      </c>
      <c r="DH2414" s="152">
        <v>0.16700000000000001</v>
      </c>
      <c r="DM2414" s="152">
        <v>0.216</v>
      </c>
      <c r="DO2414" s="154">
        <v>87.73</v>
      </c>
      <c r="ED2414" s="152">
        <v>50.04</v>
      </c>
      <c r="EE2414" s="152">
        <v>1</v>
      </c>
      <c r="EF2414" s="152">
        <v>17.8</v>
      </c>
      <c r="EH2414" s="152">
        <v>8.8800000000000008</v>
      </c>
      <c r="EK2414" s="152">
        <v>0.16</v>
      </c>
      <c r="EL2414" s="152">
        <v>9.01</v>
      </c>
      <c r="EM2414" s="152">
        <v>9.92</v>
      </c>
      <c r="EO2414" s="152">
        <v>2.67</v>
      </c>
      <c r="EP2414" s="152">
        <v>0.36</v>
      </c>
      <c r="EQ2414" s="152">
        <v>0.16</v>
      </c>
      <c r="FD2414" s="152">
        <v>36.700000000000003</v>
      </c>
      <c r="FP2414" s="152">
        <v>7.24</v>
      </c>
      <c r="FQ2414" s="152">
        <v>411</v>
      </c>
      <c r="FR2414" s="152">
        <v>22</v>
      </c>
      <c r="FS2414" s="152">
        <v>89.3</v>
      </c>
      <c r="FT2414" s="152">
        <v>3.11</v>
      </c>
      <c r="FY2414" s="152">
        <v>151</v>
      </c>
      <c r="FZ2414" s="152">
        <v>8.75</v>
      </c>
      <c r="GA2414" s="152">
        <v>21.2</v>
      </c>
      <c r="GB2414" s="152">
        <v>3.03</v>
      </c>
      <c r="GC2414" s="152">
        <v>13.3</v>
      </c>
      <c r="GD2414" s="152">
        <v>3.4</v>
      </c>
      <c r="GE2414" s="152">
        <v>1.17</v>
      </c>
      <c r="GF2414" s="152">
        <v>3.63</v>
      </c>
      <c r="GH2414" s="152">
        <v>4.12</v>
      </c>
      <c r="GJ2414" s="152">
        <v>2.46</v>
      </c>
      <c r="GL2414" s="152">
        <v>2.27</v>
      </c>
      <c r="GN2414" s="152">
        <v>2.33</v>
      </c>
      <c r="GO2414" s="152">
        <v>0.2</v>
      </c>
      <c r="GS2414" s="152">
        <v>2.66</v>
      </c>
      <c r="GT2414" s="152">
        <v>1.08</v>
      </c>
      <c r="GU2414" s="152">
        <v>0.34</v>
      </c>
      <c r="HB2414" s="152">
        <v>38.563800000000001</v>
      </c>
      <c r="HC2414" s="152">
        <v>15.6059</v>
      </c>
      <c r="HD2414" s="152">
        <v>18.921700000000001</v>
      </c>
      <c r="HE2414" s="152">
        <v>0.51294799999999996</v>
      </c>
      <c r="HF2414" s="152">
        <v>0.28309400000000001</v>
      </c>
      <c r="HG2414" s="152">
        <v>0.70352899999999996</v>
      </c>
    </row>
    <row r="2415" spans="1:215">
      <c r="A2415" s="151">
        <v>8877</v>
      </c>
      <c r="B2415" s="152" t="s">
        <v>2859</v>
      </c>
      <c r="C2415" s="152" t="s">
        <v>3490</v>
      </c>
      <c r="D2415" s="152" t="s">
        <v>3491</v>
      </c>
      <c r="E2415" s="152" t="s">
        <v>3492</v>
      </c>
      <c r="F2415" s="152" t="s">
        <v>10861</v>
      </c>
      <c r="H2415" s="151">
        <v>323080</v>
      </c>
      <c r="K2415" s="152" t="s">
        <v>3022</v>
      </c>
      <c r="L2415" s="153" t="s">
        <v>3674</v>
      </c>
      <c r="M2415" s="153" t="s">
        <v>3881</v>
      </c>
      <c r="O2415" s="151">
        <v>3592</v>
      </c>
      <c r="P2415" s="152">
        <v>42.030999999999999</v>
      </c>
      <c r="Q2415" s="152">
        <v>-121.345</v>
      </c>
      <c r="R2415" s="152" t="s">
        <v>2949</v>
      </c>
      <c r="S2415" s="152" t="s">
        <v>2716</v>
      </c>
      <c r="T2415" s="152">
        <v>48.62</v>
      </c>
      <c r="U2415" s="152">
        <v>1.03</v>
      </c>
      <c r="V2415" s="152">
        <v>17.59</v>
      </c>
      <c r="X2415" s="152">
        <v>7.68</v>
      </c>
      <c r="AA2415" s="152">
        <v>7.52</v>
      </c>
      <c r="AB2415" s="152">
        <v>0.12</v>
      </c>
      <c r="AC2415" s="152">
        <v>11.27</v>
      </c>
      <c r="AD2415" s="152">
        <v>2.96</v>
      </c>
      <c r="AE2415" s="152">
        <v>0.28999999999999998</v>
      </c>
      <c r="AF2415" s="152">
        <v>0.16</v>
      </c>
      <c r="AJ2415" s="152">
        <v>1.18</v>
      </c>
      <c r="AK2415" s="156">
        <f t="shared" si="37"/>
        <v>6.8699999999999997E-2</v>
      </c>
      <c r="AL2415" s="151">
        <v>687</v>
      </c>
      <c r="AN2415" s="151">
        <v>1300</v>
      </c>
      <c r="AO2415" s="151">
        <v>400</v>
      </c>
      <c r="AQ2415" s="152">
        <v>5.84</v>
      </c>
      <c r="AS2415" s="152">
        <v>2.65</v>
      </c>
      <c r="AW2415" s="152">
        <v>35.82</v>
      </c>
      <c r="AY2415" s="151">
        <v>226.23</v>
      </c>
      <c r="BG2415" s="152">
        <v>4.76</v>
      </c>
      <c r="BH2415" s="152">
        <v>396.14</v>
      </c>
      <c r="BI2415" s="152">
        <v>17.989999999999998</v>
      </c>
      <c r="BJ2415" s="152">
        <v>77.59</v>
      </c>
      <c r="BK2415" s="152">
        <v>2.48</v>
      </c>
      <c r="BO2415" s="152">
        <v>104.4</v>
      </c>
      <c r="BP2415" s="152">
        <v>7.56</v>
      </c>
      <c r="BQ2415" s="152">
        <v>20.239999999999998</v>
      </c>
      <c r="BR2415" s="152">
        <v>2.61</v>
      </c>
      <c r="BS2415" s="152">
        <v>12.39</v>
      </c>
      <c r="BT2415" s="152">
        <v>2.99</v>
      </c>
      <c r="BU2415" s="152">
        <v>1.18</v>
      </c>
      <c r="BV2415" s="152">
        <v>3.17</v>
      </c>
      <c r="BX2415" s="152">
        <v>3.25</v>
      </c>
      <c r="BZ2415" s="152">
        <v>2.19</v>
      </c>
      <c r="CB2415" s="152">
        <v>2.02</v>
      </c>
      <c r="CD2415" s="152">
        <v>1.98</v>
      </c>
      <c r="CE2415" s="152">
        <v>0.15</v>
      </c>
      <c r="CH2415" s="152">
        <v>1.46</v>
      </c>
      <c r="CJ2415" s="152">
        <v>0.6</v>
      </c>
      <c r="CK2415" s="152">
        <v>0.2</v>
      </c>
      <c r="DC2415" s="152">
        <v>40.65</v>
      </c>
      <c r="DE2415" s="152">
        <v>5.1999999999999998E-2</v>
      </c>
      <c r="DF2415" s="152">
        <v>11.74</v>
      </c>
      <c r="DG2415" s="152">
        <v>47.34</v>
      </c>
      <c r="DH2415" s="152">
        <v>0.17199999999999999</v>
      </c>
      <c r="DM2415" s="152">
        <v>0.20499999999999999</v>
      </c>
      <c r="DO2415" s="154">
        <v>87.77</v>
      </c>
      <c r="ED2415" s="152">
        <v>50.04</v>
      </c>
      <c r="EE2415" s="152">
        <v>1</v>
      </c>
      <c r="EF2415" s="152">
        <v>17.8</v>
      </c>
      <c r="EH2415" s="152">
        <v>8.8800000000000008</v>
      </c>
      <c r="EK2415" s="152">
        <v>0.16</v>
      </c>
      <c r="EL2415" s="152">
        <v>9.01</v>
      </c>
      <c r="EM2415" s="152">
        <v>9.92</v>
      </c>
      <c r="EO2415" s="152">
        <v>2.67</v>
      </c>
      <c r="EP2415" s="152">
        <v>0.36</v>
      </c>
      <c r="EQ2415" s="152">
        <v>0.16</v>
      </c>
      <c r="FD2415" s="152">
        <v>36.700000000000003</v>
      </c>
      <c r="FP2415" s="152">
        <v>7.24</v>
      </c>
      <c r="FQ2415" s="152">
        <v>411</v>
      </c>
      <c r="FR2415" s="152">
        <v>22</v>
      </c>
      <c r="FS2415" s="152">
        <v>89.3</v>
      </c>
      <c r="FT2415" s="152">
        <v>3.11</v>
      </c>
      <c r="FY2415" s="152">
        <v>151</v>
      </c>
      <c r="FZ2415" s="152">
        <v>8.75</v>
      </c>
      <c r="GA2415" s="152">
        <v>21.2</v>
      </c>
      <c r="GB2415" s="152">
        <v>3.03</v>
      </c>
      <c r="GC2415" s="152">
        <v>13.3</v>
      </c>
      <c r="GD2415" s="152">
        <v>3.4</v>
      </c>
      <c r="GE2415" s="152">
        <v>1.17</v>
      </c>
      <c r="GF2415" s="152">
        <v>3.63</v>
      </c>
      <c r="GH2415" s="152">
        <v>4.12</v>
      </c>
      <c r="GJ2415" s="152">
        <v>2.46</v>
      </c>
      <c r="GL2415" s="152">
        <v>2.27</v>
      </c>
      <c r="GN2415" s="152">
        <v>2.33</v>
      </c>
      <c r="GO2415" s="152">
        <v>0.2</v>
      </c>
      <c r="GS2415" s="152">
        <v>2.66</v>
      </c>
      <c r="GT2415" s="152">
        <v>1.08</v>
      </c>
      <c r="GU2415" s="152">
        <v>0.34</v>
      </c>
      <c r="HB2415" s="152">
        <v>38.563800000000001</v>
      </c>
      <c r="HC2415" s="152">
        <v>15.6059</v>
      </c>
      <c r="HD2415" s="152">
        <v>18.921700000000001</v>
      </c>
      <c r="HE2415" s="152">
        <v>0.51294799999999996</v>
      </c>
      <c r="HF2415" s="152">
        <v>0.28309400000000001</v>
      </c>
      <c r="HG2415" s="152">
        <v>0.70352899999999996</v>
      </c>
    </row>
    <row r="2416" spans="1:215">
      <c r="A2416" s="151">
        <v>8878</v>
      </c>
      <c r="B2416" s="152" t="s">
        <v>2859</v>
      </c>
      <c r="C2416" s="152" t="s">
        <v>3490</v>
      </c>
      <c r="D2416" s="152" t="s">
        <v>3491</v>
      </c>
      <c r="E2416" s="152" t="s">
        <v>3492</v>
      </c>
      <c r="F2416" s="152" t="s">
        <v>10862</v>
      </c>
      <c r="H2416" s="151">
        <v>323080</v>
      </c>
      <c r="K2416" s="152" t="s">
        <v>3022</v>
      </c>
      <c r="L2416" s="153" t="s">
        <v>3674</v>
      </c>
      <c r="M2416" s="153" t="s">
        <v>4106</v>
      </c>
      <c r="O2416" s="151">
        <v>3592</v>
      </c>
      <c r="P2416" s="152">
        <v>42.030999999999999</v>
      </c>
      <c r="Q2416" s="152">
        <v>-121.345</v>
      </c>
      <c r="R2416" s="152" t="s">
        <v>2949</v>
      </c>
      <c r="S2416" s="152" t="s">
        <v>2716</v>
      </c>
      <c r="T2416" s="152">
        <v>49.22</v>
      </c>
      <c r="U2416" s="152">
        <v>1</v>
      </c>
      <c r="V2416" s="152">
        <v>17.29</v>
      </c>
      <c r="X2416" s="152">
        <v>8.1199999999999992</v>
      </c>
      <c r="AA2416" s="152">
        <v>7.75</v>
      </c>
      <c r="AB2416" s="152">
        <v>0.13</v>
      </c>
      <c r="AC2416" s="152">
        <v>11.15</v>
      </c>
      <c r="AD2416" s="152">
        <v>3.15</v>
      </c>
      <c r="AE2416" s="152">
        <v>0.31</v>
      </c>
      <c r="AF2416" s="152">
        <v>0.17</v>
      </c>
      <c r="AJ2416" s="152">
        <v>0.66</v>
      </c>
      <c r="AK2416" s="156">
        <f t="shared" si="37"/>
        <v>9.2999999999999992E-3</v>
      </c>
      <c r="AL2416" s="151">
        <v>93</v>
      </c>
      <c r="AN2416" s="151">
        <v>1100</v>
      </c>
      <c r="AO2416" s="151">
        <v>300</v>
      </c>
      <c r="AQ2416" s="152">
        <v>2.35</v>
      </c>
      <c r="AS2416" s="152">
        <v>1.67</v>
      </c>
      <c r="AW2416" s="152">
        <v>37.99</v>
      </c>
      <c r="AY2416" s="151">
        <v>225.79</v>
      </c>
      <c r="BG2416" s="152">
        <v>5.93</v>
      </c>
      <c r="BH2416" s="152">
        <v>423.45</v>
      </c>
      <c r="BI2416" s="152">
        <v>18.600000000000001</v>
      </c>
      <c r="BJ2416" s="152">
        <v>79.209999999999994</v>
      </c>
      <c r="BK2416" s="152">
        <v>2.79</v>
      </c>
      <c r="BO2416" s="152">
        <v>129.1</v>
      </c>
      <c r="BP2416" s="152">
        <v>7.85</v>
      </c>
      <c r="BQ2416" s="152">
        <v>20.48</v>
      </c>
      <c r="BR2416" s="152">
        <v>2.66</v>
      </c>
      <c r="BS2416" s="152">
        <v>12.7</v>
      </c>
      <c r="BT2416" s="152">
        <v>2.9</v>
      </c>
      <c r="BU2416" s="152">
        <v>0.9</v>
      </c>
      <c r="BV2416" s="152">
        <v>3.38</v>
      </c>
      <c r="BZ2416" s="152">
        <v>2.33</v>
      </c>
      <c r="CB2416" s="152">
        <v>2.0299999999999998</v>
      </c>
      <c r="CD2416" s="152">
        <v>1.91</v>
      </c>
      <c r="CE2416" s="152">
        <v>0.17</v>
      </c>
      <c r="CH2416" s="152">
        <v>1.74</v>
      </c>
      <c r="CJ2416" s="152">
        <v>0.66</v>
      </c>
      <c r="CK2416" s="152">
        <v>0.28999999999999998</v>
      </c>
      <c r="DC2416" s="152">
        <v>40.65</v>
      </c>
      <c r="DE2416" s="152">
        <v>3.9E-2</v>
      </c>
      <c r="DF2416" s="152">
        <v>12.2</v>
      </c>
      <c r="DG2416" s="152">
        <v>47.08</v>
      </c>
      <c r="DH2416" s="152">
        <v>0.182</v>
      </c>
      <c r="DM2416" s="152">
        <v>0.218</v>
      </c>
      <c r="DO2416" s="154">
        <v>87.3</v>
      </c>
      <c r="ED2416" s="152">
        <v>50.04</v>
      </c>
      <c r="EE2416" s="152">
        <v>1</v>
      </c>
      <c r="EF2416" s="152">
        <v>17.8</v>
      </c>
      <c r="EH2416" s="152">
        <v>8.8800000000000008</v>
      </c>
      <c r="EK2416" s="152">
        <v>0.16</v>
      </c>
      <c r="EL2416" s="152">
        <v>9.01</v>
      </c>
      <c r="EM2416" s="152">
        <v>9.92</v>
      </c>
      <c r="EO2416" s="152">
        <v>2.67</v>
      </c>
      <c r="EP2416" s="152">
        <v>0.36</v>
      </c>
      <c r="EQ2416" s="152">
        <v>0.16</v>
      </c>
      <c r="FD2416" s="152">
        <v>36.700000000000003</v>
      </c>
      <c r="FP2416" s="152">
        <v>7.24</v>
      </c>
      <c r="FQ2416" s="152">
        <v>411</v>
      </c>
      <c r="FR2416" s="152">
        <v>22</v>
      </c>
      <c r="FS2416" s="152">
        <v>89.3</v>
      </c>
      <c r="FT2416" s="152">
        <v>3.11</v>
      </c>
      <c r="FY2416" s="152">
        <v>151</v>
      </c>
      <c r="FZ2416" s="152">
        <v>8.75</v>
      </c>
      <c r="GA2416" s="152">
        <v>21.2</v>
      </c>
      <c r="GB2416" s="152">
        <v>3.03</v>
      </c>
      <c r="GC2416" s="152">
        <v>13.3</v>
      </c>
      <c r="GD2416" s="152">
        <v>3.4</v>
      </c>
      <c r="GE2416" s="152">
        <v>1.17</v>
      </c>
      <c r="GF2416" s="152">
        <v>3.63</v>
      </c>
      <c r="GH2416" s="152">
        <v>4.12</v>
      </c>
      <c r="GJ2416" s="152">
        <v>2.46</v>
      </c>
      <c r="GL2416" s="152">
        <v>2.27</v>
      </c>
      <c r="GN2416" s="152">
        <v>2.33</v>
      </c>
      <c r="GO2416" s="152">
        <v>0.2</v>
      </c>
      <c r="GS2416" s="152">
        <v>2.66</v>
      </c>
      <c r="GT2416" s="152">
        <v>1.08</v>
      </c>
      <c r="GU2416" s="152">
        <v>0.34</v>
      </c>
      <c r="HB2416" s="152">
        <v>38.563800000000001</v>
      </c>
      <c r="HC2416" s="152">
        <v>15.6059</v>
      </c>
      <c r="HD2416" s="152">
        <v>18.921700000000001</v>
      </c>
      <c r="HE2416" s="152">
        <v>0.51294799999999996</v>
      </c>
      <c r="HF2416" s="152">
        <v>0.28309400000000001</v>
      </c>
      <c r="HG2416" s="152">
        <v>0.70352899999999996</v>
      </c>
    </row>
    <row r="2417" spans="1:215">
      <c r="A2417" s="151">
        <v>8879</v>
      </c>
      <c r="B2417" s="152" t="s">
        <v>2859</v>
      </c>
      <c r="C2417" s="152" t="s">
        <v>3490</v>
      </c>
      <c r="D2417" s="152" t="s">
        <v>3491</v>
      </c>
      <c r="E2417" s="152" t="s">
        <v>3492</v>
      </c>
      <c r="F2417" s="152" t="s">
        <v>10863</v>
      </c>
      <c r="H2417" s="151">
        <v>323080</v>
      </c>
      <c r="K2417" s="152" t="s">
        <v>3022</v>
      </c>
      <c r="L2417" s="153" t="s">
        <v>3674</v>
      </c>
      <c r="M2417" s="153" t="s">
        <v>4050</v>
      </c>
      <c r="O2417" s="151">
        <v>3592</v>
      </c>
      <c r="P2417" s="152">
        <v>42.030999999999999</v>
      </c>
      <c r="Q2417" s="152">
        <v>-121.345</v>
      </c>
      <c r="R2417" s="152" t="s">
        <v>2949</v>
      </c>
      <c r="S2417" s="152" t="s">
        <v>2716</v>
      </c>
      <c r="T2417" s="152">
        <v>49.05</v>
      </c>
      <c r="U2417" s="152">
        <v>1.03</v>
      </c>
      <c r="V2417" s="152">
        <v>17.95</v>
      </c>
      <c r="X2417" s="152">
        <v>7.92</v>
      </c>
      <c r="AA2417" s="152">
        <v>7.19</v>
      </c>
      <c r="AB2417" s="152">
        <v>0.13</v>
      </c>
      <c r="AC2417" s="152">
        <v>10.89</v>
      </c>
      <c r="AD2417" s="152">
        <v>2.79</v>
      </c>
      <c r="AE2417" s="152">
        <v>0.36</v>
      </c>
      <c r="AF2417" s="152">
        <v>0.16</v>
      </c>
      <c r="AJ2417" s="152">
        <v>1.05</v>
      </c>
      <c r="AK2417" s="156">
        <f t="shared" si="37"/>
        <v>3.5200000000000002E-2</v>
      </c>
      <c r="AL2417" s="151">
        <v>352</v>
      </c>
      <c r="AN2417" s="151">
        <v>1000</v>
      </c>
      <c r="AO2417" s="151">
        <v>300</v>
      </c>
      <c r="DC2417" s="152">
        <v>40.450000000000003</v>
      </c>
      <c r="DE2417" s="152">
        <v>4.9000000000000002E-2</v>
      </c>
      <c r="DF2417" s="152">
        <v>12.36</v>
      </c>
      <c r="DG2417" s="152">
        <v>46.94</v>
      </c>
      <c r="DH2417" s="152">
        <v>0.18099999999999999</v>
      </c>
      <c r="DM2417" s="152">
        <v>0.22600000000000001</v>
      </c>
      <c r="DO2417" s="154">
        <v>87.13</v>
      </c>
      <c r="ED2417" s="152">
        <v>50.04</v>
      </c>
      <c r="EE2417" s="152">
        <v>1</v>
      </c>
      <c r="EF2417" s="152">
        <v>17.8</v>
      </c>
      <c r="EH2417" s="152">
        <v>8.8800000000000008</v>
      </c>
      <c r="EK2417" s="152">
        <v>0.16</v>
      </c>
      <c r="EL2417" s="152">
        <v>9.01</v>
      </c>
      <c r="EM2417" s="152">
        <v>9.92</v>
      </c>
      <c r="EO2417" s="152">
        <v>2.67</v>
      </c>
      <c r="EP2417" s="152">
        <v>0.36</v>
      </c>
      <c r="EQ2417" s="152">
        <v>0.16</v>
      </c>
      <c r="FD2417" s="152">
        <v>36.700000000000003</v>
      </c>
      <c r="FP2417" s="152">
        <v>7.24</v>
      </c>
      <c r="FQ2417" s="152">
        <v>411</v>
      </c>
      <c r="FR2417" s="152">
        <v>22</v>
      </c>
      <c r="FS2417" s="152">
        <v>89.3</v>
      </c>
      <c r="FT2417" s="152">
        <v>3.11</v>
      </c>
      <c r="FY2417" s="152">
        <v>151</v>
      </c>
      <c r="FZ2417" s="152">
        <v>8.75</v>
      </c>
      <c r="GA2417" s="152">
        <v>21.2</v>
      </c>
      <c r="GB2417" s="152">
        <v>3.03</v>
      </c>
      <c r="GC2417" s="152">
        <v>13.3</v>
      </c>
      <c r="GD2417" s="152">
        <v>3.4</v>
      </c>
      <c r="GE2417" s="152">
        <v>1.17</v>
      </c>
      <c r="GF2417" s="152">
        <v>3.63</v>
      </c>
      <c r="GH2417" s="152">
        <v>4.12</v>
      </c>
      <c r="GJ2417" s="152">
        <v>2.46</v>
      </c>
      <c r="GL2417" s="152">
        <v>2.27</v>
      </c>
      <c r="GN2417" s="152">
        <v>2.33</v>
      </c>
      <c r="GO2417" s="152">
        <v>0.2</v>
      </c>
      <c r="GS2417" s="152">
        <v>2.66</v>
      </c>
      <c r="GT2417" s="152">
        <v>1.08</v>
      </c>
      <c r="GU2417" s="152">
        <v>0.34</v>
      </c>
      <c r="HB2417" s="152">
        <v>38.563800000000001</v>
      </c>
      <c r="HC2417" s="152">
        <v>15.6059</v>
      </c>
      <c r="HD2417" s="152">
        <v>18.921700000000001</v>
      </c>
      <c r="HE2417" s="152">
        <v>0.51294799999999996</v>
      </c>
      <c r="HF2417" s="152">
        <v>0.28309400000000001</v>
      </c>
      <c r="HG2417" s="152">
        <v>0.70352899999999996</v>
      </c>
    </row>
    <row r="2418" spans="1:215">
      <c r="A2418" s="151">
        <v>8929</v>
      </c>
      <c r="B2418" s="152" t="s">
        <v>2859</v>
      </c>
      <c r="C2418" s="152" t="s">
        <v>3019</v>
      </c>
      <c r="D2418" s="152" t="s">
        <v>3020</v>
      </c>
      <c r="E2418" s="152" t="s">
        <v>3021</v>
      </c>
      <c r="F2418" s="152" t="s">
        <v>10864</v>
      </c>
      <c r="H2418" s="151">
        <v>341040</v>
      </c>
      <c r="K2418" s="152" t="s">
        <v>3022</v>
      </c>
      <c r="L2418" s="153" t="s">
        <v>4780</v>
      </c>
      <c r="M2418" s="153" t="s">
        <v>4781</v>
      </c>
      <c r="O2418" s="151">
        <v>3593</v>
      </c>
      <c r="P2418" s="152">
        <v>19.649999999999999</v>
      </c>
      <c r="Q2418" s="152">
        <v>-103.76</v>
      </c>
      <c r="R2418" s="152" t="s">
        <v>2911</v>
      </c>
      <c r="S2418" s="152" t="s">
        <v>2716</v>
      </c>
      <c r="T2418" s="152">
        <v>51.406419999999997</v>
      </c>
      <c r="U2418" s="152">
        <v>1.79332</v>
      </c>
      <c r="V2418" s="152">
        <v>15.47836</v>
      </c>
      <c r="X2418" s="152">
        <v>6.2473000000000001</v>
      </c>
      <c r="AA2418" s="152">
        <v>3.8800400000000002</v>
      </c>
      <c r="AB2418" s="152">
        <v>6.6960000000000006E-2</v>
      </c>
      <c r="AC2418" s="152">
        <v>5.8997400000000004</v>
      </c>
      <c r="AD2418" s="152">
        <v>3.0687199999999999</v>
      </c>
      <c r="AE2418" s="152">
        <v>8.1675199999999997</v>
      </c>
      <c r="AF2418" s="152">
        <v>0.80491999999999997</v>
      </c>
      <c r="AJ2418" s="152">
        <v>4.5</v>
      </c>
      <c r="AK2418" s="156">
        <f t="shared" si="37"/>
        <v>0.08</v>
      </c>
      <c r="AL2418" s="151">
        <v>800</v>
      </c>
      <c r="AM2418" s="151">
        <v>6175.4</v>
      </c>
      <c r="AN2418" s="151">
        <v>2176.4</v>
      </c>
      <c r="AO2418" s="151">
        <v>1833.2</v>
      </c>
      <c r="AW2418" s="152">
        <v>10.59966741</v>
      </c>
      <c r="AY2418" s="151">
        <v>244.39593600000001</v>
      </c>
      <c r="BG2418" s="152">
        <v>68.451511319999994</v>
      </c>
      <c r="BH2418" s="152">
        <v>3039.6638889999999</v>
      </c>
      <c r="BI2418" s="152">
        <v>17.367288559999999</v>
      </c>
      <c r="BJ2418" s="152">
        <v>500.63644310000001</v>
      </c>
      <c r="BK2418" s="152">
        <v>16.11306686</v>
      </c>
      <c r="BO2418" s="152">
        <v>2992.0913930000002</v>
      </c>
      <c r="BP2418" s="152">
        <v>69.696526610000006</v>
      </c>
      <c r="BQ2418" s="152">
        <v>162.76852940000001</v>
      </c>
      <c r="BR2418" s="152">
        <v>19.049857299999999</v>
      </c>
      <c r="BS2418" s="152">
        <v>70.435357359999998</v>
      </c>
      <c r="BT2418" s="152">
        <v>12.012768230000001</v>
      </c>
      <c r="BV2418" s="152">
        <v>6.4109981290000002</v>
      </c>
      <c r="BX2418" s="152">
        <v>3.8272365939999999</v>
      </c>
      <c r="BZ2418" s="152">
        <v>1.0854512650000001</v>
      </c>
      <c r="CB2418" s="152">
        <v>1.4252284850000001</v>
      </c>
      <c r="CE2418" s="152">
        <v>0.43148863300000001</v>
      </c>
      <c r="CH2418" s="152">
        <v>32.495151880000002</v>
      </c>
      <c r="CJ2418" s="152">
        <v>8.1599573270000008</v>
      </c>
      <c r="CK2418" s="152">
        <v>2.8667088330000001</v>
      </c>
      <c r="CS2418" s="152">
        <v>0.78</v>
      </c>
      <c r="DO2418" s="154">
        <v>89.1</v>
      </c>
      <c r="ED2418" s="152">
        <v>46.74</v>
      </c>
      <c r="EE2418" s="152">
        <v>1.42</v>
      </c>
      <c r="EF2418" s="152">
        <v>10.72</v>
      </c>
      <c r="EH2418" s="152">
        <v>7.02</v>
      </c>
      <c r="EK2418" s="152">
        <v>0.12</v>
      </c>
      <c r="EL2418" s="152">
        <v>11.97</v>
      </c>
      <c r="EM2418" s="152">
        <v>8.57</v>
      </c>
      <c r="EO2418" s="152">
        <v>2.46</v>
      </c>
      <c r="EP2418" s="152">
        <v>4.7699999999999996</v>
      </c>
      <c r="EQ2418" s="152">
        <v>1.29</v>
      </c>
      <c r="ES2418" s="152">
        <v>1.5</v>
      </c>
      <c r="FD2418" s="152">
        <v>24</v>
      </c>
      <c r="FF2418" s="152">
        <v>198</v>
      </c>
      <c r="FG2418" s="152">
        <v>591</v>
      </c>
      <c r="FJ2418" s="152">
        <v>353</v>
      </c>
      <c r="FK2418" s="152">
        <v>73</v>
      </c>
      <c r="FL2418" s="152">
        <v>96</v>
      </c>
      <c r="FM2418" s="152">
        <v>17</v>
      </c>
      <c r="FP2418" s="152">
        <v>55</v>
      </c>
      <c r="FQ2418" s="152">
        <v>2579</v>
      </c>
      <c r="FR2418" s="152">
        <v>19</v>
      </c>
      <c r="FS2418" s="152">
        <v>413</v>
      </c>
      <c r="FT2418" s="152">
        <v>7.5</v>
      </c>
      <c r="FY2418" s="152">
        <v>2342</v>
      </c>
      <c r="FZ2418" s="152">
        <v>64</v>
      </c>
      <c r="GA2418" s="152">
        <v>142</v>
      </c>
      <c r="GC2418" s="152">
        <v>73</v>
      </c>
      <c r="GD2418" s="152">
        <v>13</v>
      </c>
      <c r="GE2418" s="152">
        <v>3.4</v>
      </c>
      <c r="GG2418" s="152">
        <v>1</v>
      </c>
      <c r="GH2418" s="152">
        <v>4.5</v>
      </c>
      <c r="GL2418" s="152">
        <v>1.2</v>
      </c>
      <c r="GM2418" s="152">
        <v>0.2</v>
      </c>
      <c r="GN2418" s="152">
        <v>12</v>
      </c>
      <c r="GS2418" s="152">
        <v>24</v>
      </c>
      <c r="GT2418" s="152">
        <v>6.6</v>
      </c>
      <c r="GU2418" s="152">
        <v>1.9</v>
      </c>
    </row>
    <row r="2419" spans="1:215">
      <c r="A2419" s="151">
        <v>8930</v>
      </c>
      <c r="B2419" s="152" t="s">
        <v>2859</v>
      </c>
      <c r="C2419" s="152" t="s">
        <v>3019</v>
      </c>
      <c r="D2419" s="152" t="s">
        <v>3020</v>
      </c>
      <c r="E2419" s="152" t="s">
        <v>3021</v>
      </c>
      <c r="F2419" s="152" t="s">
        <v>10865</v>
      </c>
      <c r="H2419" s="151">
        <v>341040</v>
      </c>
      <c r="K2419" s="152" t="s">
        <v>3022</v>
      </c>
      <c r="L2419" s="153" t="s">
        <v>3100</v>
      </c>
      <c r="M2419" s="153" t="s">
        <v>3359</v>
      </c>
      <c r="O2419" s="151">
        <v>3593</v>
      </c>
      <c r="P2419" s="152">
        <v>19.649999999999999</v>
      </c>
      <c r="Q2419" s="152">
        <v>-103.76</v>
      </c>
      <c r="R2419" s="152" t="s">
        <v>2911</v>
      </c>
      <c r="S2419" s="152" t="s">
        <v>2716</v>
      </c>
      <c r="T2419" s="152">
        <v>46.833866669999999</v>
      </c>
      <c r="U2419" s="152">
        <v>2.0354666670000001</v>
      </c>
      <c r="V2419" s="152">
        <v>12.969099999999999</v>
      </c>
      <c r="X2419" s="152">
        <v>6.2684666670000002</v>
      </c>
      <c r="AA2419" s="152">
        <v>6.9331333329999998</v>
      </c>
      <c r="AB2419" s="152">
        <v>0.1052</v>
      </c>
      <c r="AC2419" s="152">
        <v>7.2382999999999997</v>
      </c>
      <c r="AD2419" s="152">
        <v>2.0266999999999999</v>
      </c>
      <c r="AE2419" s="152">
        <v>6.3128000000000002</v>
      </c>
      <c r="AF2419" s="152">
        <v>1.6926666669999999</v>
      </c>
      <c r="AJ2419" s="152">
        <v>3.9</v>
      </c>
      <c r="AK2419" s="156">
        <f t="shared" si="37"/>
        <v>0.09</v>
      </c>
      <c r="AL2419" s="151">
        <v>900</v>
      </c>
      <c r="AM2419" s="151">
        <v>6612.3333329999996</v>
      </c>
      <c r="AN2419" s="151">
        <v>6704</v>
      </c>
      <c r="AO2419" s="151">
        <v>2133</v>
      </c>
      <c r="AW2419" s="152">
        <v>25.98880286</v>
      </c>
      <c r="AY2419" s="151">
        <v>314.9777393</v>
      </c>
      <c r="BG2419" s="152">
        <v>77.598854889999998</v>
      </c>
      <c r="BH2419" s="152">
        <v>3910.9048429999998</v>
      </c>
      <c r="BI2419" s="152">
        <v>29.36793527</v>
      </c>
      <c r="BJ2419" s="152">
        <v>696.99476330000005</v>
      </c>
      <c r="BK2419" s="152">
        <v>17.934688300000001</v>
      </c>
      <c r="BO2419" s="152">
        <v>3697.0358059999999</v>
      </c>
      <c r="BP2419" s="152">
        <v>102.40938730000001</v>
      </c>
      <c r="BQ2419" s="152">
        <v>265.76565040000003</v>
      </c>
      <c r="BR2419" s="152">
        <v>31.222421919999999</v>
      </c>
      <c r="BS2419" s="152">
        <v>121.5329952</v>
      </c>
      <c r="BT2419" s="152">
        <v>19.662588039999999</v>
      </c>
      <c r="BV2419" s="152">
        <v>10.41536507</v>
      </c>
      <c r="BX2419" s="152">
        <v>6.1160270060000004</v>
      </c>
      <c r="BZ2419" s="152">
        <v>3.054136921</v>
      </c>
      <c r="CB2419" s="152">
        <v>1.1885808959999999</v>
      </c>
      <c r="CE2419" s="152">
        <v>0.59752593799999998</v>
      </c>
      <c r="CH2419" s="152">
        <v>50.807526930000002</v>
      </c>
      <c r="CJ2419" s="152">
        <v>12.63432652</v>
      </c>
      <c r="CK2419" s="152">
        <v>4.1653619219999998</v>
      </c>
      <c r="DO2419" s="154">
        <v>90.2</v>
      </c>
      <c r="ED2419" s="152">
        <v>48.3</v>
      </c>
      <c r="EE2419" s="152">
        <v>1.26</v>
      </c>
      <c r="EF2419" s="152">
        <v>10.72</v>
      </c>
      <c r="EH2419" s="152">
        <v>7.34</v>
      </c>
      <c r="EK2419" s="152">
        <v>0.13</v>
      </c>
      <c r="EL2419" s="152">
        <v>14.24</v>
      </c>
      <c r="EM2419" s="152">
        <v>8.2100000000000009</v>
      </c>
      <c r="EO2419" s="152">
        <v>1.94</v>
      </c>
      <c r="EP2419" s="152">
        <v>3.76</v>
      </c>
      <c r="EQ2419" s="152">
        <v>0.97</v>
      </c>
      <c r="ES2419" s="152">
        <v>1.9</v>
      </c>
      <c r="FD2419" s="152">
        <v>25</v>
      </c>
      <c r="FF2419" s="152">
        <v>185</v>
      </c>
      <c r="FG2419" s="152">
        <v>941</v>
      </c>
      <c r="FJ2419" s="152">
        <v>487</v>
      </c>
      <c r="FK2419" s="152">
        <v>34</v>
      </c>
      <c r="FL2419" s="152">
        <v>92</v>
      </c>
      <c r="FM2419" s="152">
        <v>14</v>
      </c>
      <c r="FP2419" s="152">
        <v>37</v>
      </c>
      <c r="FQ2419" s="152">
        <v>1896</v>
      </c>
      <c r="FR2419" s="152">
        <v>17</v>
      </c>
      <c r="FS2419" s="152">
        <v>333</v>
      </c>
      <c r="FT2419" s="152">
        <v>6.8</v>
      </c>
      <c r="FY2419" s="152">
        <v>1881</v>
      </c>
      <c r="FZ2419" s="152">
        <v>50</v>
      </c>
      <c r="GA2419" s="152">
        <v>110</v>
      </c>
      <c r="GC2419" s="152">
        <v>56</v>
      </c>
      <c r="GD2419" s="152">
        <v>10</v>
      </c>
      <c r="GE2419" s="152">
        <v>2.6</v>
      </c>
      <c r="GG2419" s="152">
        <v>0.8</v>
      </c>
      <c r="GH2419" s="152">
        <v>3.7</v>
      </c>
      <c r="GL2419" s="152">
        <v>1.2</v>
      </c>
      <c r="GM2419" s="152">
        <v>0.2</v>
      </c>
      <c r="GN2419" s="152">
        <v>10</v>
      </c>
      <c r="GS2419" s="152">
        <v>19</v>
      </c>
      <c r="GT2419" s="152">
        <v>4.7</v>
      </c>
      <c r="GU2419" s="152">
        <v>1.3</v>
      </c>
    </row>
    <row r="2420" spans="1:215">
      <c r="A2420" s="151">
        <v>8931</v>
      </c>
      <c r="B2420" s="152" t="s">
        <v>2859</v>
      </c>
      <c r="C2420" s="152" t="s">
        <v>3019</v>
      </c>
      <c r="D2420" s="152" t="s">
        <v>3020</v>
      </c>
      <c r="E2420" s="152" t="s">
        <v>3021</v>
      </c>
      <c r="F2420" s="152" t="s">
        <v>10866</v>
      </c>
      <c r="H2420" s="151">
        <v>341040</v>
      </c>
      <c r="K2420" s="152" t="s">
        <v>3022</v>
      </c>
      <c r="L2420" s="153" t="s">
        <v>3100</v>
      </c>
      <c r="M2420" s="153" t="s">
        <v>3101</v>
      </c>
      <c r="O2420" s="151">
        <v>3593</v>
      </c>
      <c r="P2420" s="152">
        <v>19.649999999999999</v>
      </c>
      <c r="Q2420" s="152">
        <v>-103.76</v>
      </c>
      <c r="R2420" s="152" t="s">
        <v>2911</v>
      </c>
      <c r="S2420" s="152" t="s">
        <v>2716</v>
      </c>
      <c r="T2420" s="152">
        <v>45.399250000000002</v>
      </c>
      <c r="U2420" s="152">
        <v>1.932825</v>
      </c>
      <c r="V2420" s="152">
        <v>13.1922</v>
      </c>
      <c r="X2420" s="152">
        <v>6.1292249999999999</v>
      </c>
      <c r="AA2420" s="152">
        <v>6.4597749999999996</v>
      </c>
      <c r="AB2420" s="152">
        <v>7.2425000000000003E-2</v>
      </c>
      <c r="AC2420" s="152">
        <v>11.223325000000001</v>
      </c>
      <c r="AD2420" s="152">
        <v>2.2338749999999998</v>
      </c>
      <c r="AE2420" s="152">
        <v>6.0265750000000002</v>
      </c>
      <c r="AF2420" s="152">
        <v>1.492575</v>
      </c>
      <c r="AJ2420" s="152">
        <v>3.2</v>
      </c>
      <c r="AK2420" s="156">
        <f t="shared" si="37"/>
        <v>0.31</v>
      </c>
      <c r="AL2420" s="151">
        <v>3100</v>
      </c>
      <c r="AM2420" s="151">
        <v>6837.5</v>
      </c>
      <c r="AN2420" s="151">
        <v>4807</v>
      </c>
      <c r="AO2420" s="151">
        <v>2037</v>
      </c>
      <c r="AW2420" s="152">
        <v>33.977106149999997</v>
      </c>
      <c r="AY2420" s="151">
        <v>312.43063439999997</v>
      </c>
      <c r="BG2420" s="152">
        <v>62.63230789</v>
      </c>
      <c r="BH2420" s="152">
        <v>3239.7113060000001</v>
      </c>
      <c r="BI2420" s="152">
        <v>26.64614529</v>
      </c>
      <c r="BJ2420" s="152">
        <v>622.18656620000002</v>
      </c>
      <c r="BK2420" s="152">
        <v>16.32629103</v>
      </c>
      <c r="BO2420" s="152">
        <v>3053.2837469999999</v>
      </c>
      <c r="BP2420" s="152">
        <v>90.808769889999994</v>
      </c>
      <c r="BQ2420" s="152">
        <v>231.6935268</v>
      </c>
      <c r="BR2420" s="152">
        <v>27.957835599999999</v>
      </c>
      <c r="BS2420" s="152">
        <v>105.5671092</v>
      </c>
      <c r="BT2420" s="152">
        <v>18.46242926</v>
      </c>
      <c r="BV2420" s="152">
        <v>11.75157888</v>
      </c>
      <c r="BX2420" s="152">
        <v>5.5276184840000004</v>
      </c>
      <c r="BZ2420" s="152">
        <v>2.243524802</v>
      </c>
      <c r="CB2420" s="152">
        <v>1.749052767</v>
      </c>
      <c r="CE2420" s="152">
        <v>0.594374509</v>
      </c>
      <c r="CH2420" s="152">
        <v>38.324122799999998</v>
      </c>
      <c r="CJ2420" s="152">
        <v>8.6735399439999998</v>
      </c>
      <c r="CK2420" s="152">
        <v>3.2738865399999999</v>
      </c>
      <c r="DO2420" s="154">
        <v>90.8</v>
      </c>
      <c r="ED2420" s="152">
        <v>48.3</v>
      </c>
      <c r="EE2420" s="152">
        <v>1.26</v>
      </c>
      <c r="EF2420" s="152">
        <v>10.72</v>
      </c>
      <c r="EH2420" s="152">
        <v>7.34</v>
      </c>
      <c r="EK2420" s="152">
        <v>0.13</v>
      </c>
      <c r="EL2420" s="152">
        <v>14.24</v>
      </c>
      <c r="EM2420" s="152">
        <v>8.2100000000000009</v>
      </c>
      <c r="EO2420" s="152">
        <v>1.94</v>
      </c>
      <c r="EP2420" s="152">
        <v>3.76</v>
      </c>
      <c r="EQ2420" s="152">
        <v>0.97</v>
      </c>
      <c r="ES2420" s="152">
        <v>1.9</v>
      </c>
      <c r="FD2420" s="152">
        <v>25</v>
      </c>
      <c r="FF2420" s="152">
        <v>185</v>
      </c>
      <c r="FG2420" s="152">
        <v>941</v>
      </c>
      <c r="FJ2420" s="152">
        <v>487</v>
      </c>
      <c r="FK2420" s="152">
        <v>34</v>
      </c>
      <c r="FL2420" s="152">
        <v>92</v>
      </c>
      <c r="FM2420" s="152">
        <v>14</v>
      </c>
      <c r="FP2420" s="152">
        <v>37</v>
      </c>
      <c r="FQ2420" s="152">
        <v>1896</v>
      </c>
      <c r="FR2420" s="152">
        <v>17</v>
      </c>
      <c r="FS2420" s="152">
        <v>333</v>
      </c>
      <c r="FT2420" s="152">
        <v>6.8</v>
      </c>
      <c r="FY2420" s="152">
        <v>1881</v>
      </c>
      <c r="FZ2420" s="152">
        <v>50</v>
      </c>
      <c r="GA2420" s="152">
        <v>110</v>
      </c>
      <c r="GC2420" s="152">
        <v>56</v>
      </c>
      <c r="GD2420" s="152">
        <v>10</v>
      </c>
      <c r="GE2420" s="152">
        <v>2.6</v>
      </c>
      <c r="GG2420" s="152">
        <v>0.8</v>
      </c>
      <c r="GH2420" s="152">
        <v>3.7</v>
      </c>
      <c r="GL2420" s="152">
        <v>1.2</v>
      </c>
      <c r="GM2420" s="152">
        <v>0.2</v>
      </c>
      <c r="GN2420" s="152">
        <v>10</v>
      </c>
      <c r="GS2420" s="152">
        <v>19</v>
      </c>
      <c r="GT2420" s="152">
        <v>4.7</v>
      </c>
      <c r="GU2420" s="152">
        <v>1.3</v>
      </c>
    </row>
    <row r="2421" spans="1:215">
      <c r="A2421" s="151">
        <v>8932</v>
      </c>
      <c r="B2421" s="152" t="s">
        <v>2859</v>
      </c>
      <c r="C2421" s="152" t="s">
        <v>3019</v>
      </c>
      <c r="D2421" s="152" t="s">
        <v>3020</v>
      </c>
      <c r="E2421" s="152" t="s">
        <v>3021</v>
      </c>
      <c r="F2421" s="152" t="s">
        <v>10867</v>
      </c>
      <c r="H2421" s="151">
        <v>341040</v>
      </c>
      <c r="K2421" s="152" t="s">
        <v>3022</v>
      </c>
      <c r="L2421" s="153" t="s">
        <v>3100</v>
      </c>
      <c r="M2421" s="153" t="s">
        <v>3387</v>
      </c>
      <c r="O2421" s="151">
        <v>3593</v>
      </c>
      <c r="P2421" s="152">
        <v>19.649999999999999</v>
      </c>
      <c r="Q2421" s="152">
        <v>-103.76</v>
      </c>
      <c r="R2421" s="152" t="s">
        <v>2911</v>
      </c>
      <c r="S2421" s="152" t="s">
        <v>2716</v>
      </c>
      <c r="T2421" s="152">
        <v>47.002099999999999</v>
      </c>
      <c r="U2421" s="152">
        <v>1.79515</v>
      </c>
      <c r="V2421" s="152">
        <v>12.57395</v>
      </c>
      <c r="X2421" s="152">
        <v>4.9018499999999996</v>
      </c>
      <c r="AA2421" s="152">
        <v>6.8083999999999998</v>
      </c>
      <c r="AB2421" s="152">
        <v>9.1749999999999998E-2</v>
      </c>
      <c r="AC2421" s="152">
        <v>9.86815</v>
      </c>
      <c r="AD2421" s="152">
        <v>2.42075</v>
      </c>
      <c r="AE2421" s="152">
        <v>5.4762000000000004</v>
      </c>
      <c r="AF2421" s="152">
        <v>1.3270999999999999</v>
      </c>
      <c r="AJ2421" s="152">
        <v>3.2</v>
      </c>
      <c r="AK2421" s="156">
        <f t="shared" si="37"/>
        <v>0.27</v>
      </c>
      <c r="AL2421" s="151">
        <v>2700</v>
      </c>
      <c r="AM2421" s="151">
        <v>7705</v>
      </c>
      <c r="AN2421" s="151">
        <v>6265.5</v>
      </c>
      <c r="AO2421" s="151">
        <v>1950.5</v>
      </c>
      <c r="AW2421" s="152">
        <v>30.268611700000001</v>
      </c>
      <c r="AY2421" s="151">
        <v>273.1851929</v>
      </c>
      <c r="BG2421" s="152">
        <v>60.938300869999999</v>
      </c>
      <c r="BH2421" s="152">
        <v>3137.47865</v>
      </c>
      <c r="BI2421" s="152">
        <v>26.83757679</v>
      </c>
      <c r="BJ2421" s="152">
        <v>570.12787730000002</v>
      </c>
      <c r="BK2421" s="152">
        <v>15.11499334</v>
      </c>
      <c r="BO2421" s="152">
        <v>3296.8704160000002</v>
      </c>
      <c r="BP2421" s="152">
        <v>83.965053479999995</v>
      </c>
      <c r="BQ2421" s="152">
        <v>196.72639659999999</v>
      </c>
      <c r="BR2421" s="152">
        <v>24.912897170000001</v>
      </c>
      <c r="BS2421" s="152">
        <v>94.830265589999996</v>
      </c>
      <c r="BT2421" s="152">
        <v>15.85010203</v>
      </c>
      <c r="BV2421" s="152">
        <v>9.2290304459999994</v>
      </c>
      <c r="BX2421" s="152">
        <v>4.9543820380000003</v>
      </c>
      <c r="BZ2421" s="152">
        <v>2.8122210590000001</v>
      </c>
      <c r="CB2421" s="152">
        <v>1.383743827</v>
      </c>
      <c r="CE2421" s="152">
        <v>0.828081968</v>
      </c>
      <c r="CH2421" s="152">
        <v>34.848329190000001</v>
      </c>
      <c r="CJ2421" s="152">
        <v>8.4761561350000001</v>
      </c>
      <c r="CK2421" s="152">
        <v>3.1248753979999999</v>
      </c>
      <c r="DO2421" s="154">
        <v>91.7</v>
      </c>
      <c r="ED2421" s="152">
        <v>48.3</v>
      </c>
      <c r="EE2421" s="152">
        <v>1.26</v>
      </c>
      <c r="EF2421" s="152">
        <v>10.72</v>
      </c>
      <c r="EH2421" s="152">
        <v>7.34</v>
      </c>
      <c r="EK2421" s="152">
        <v>0.13</v>
      </c>
      <c r="EL2421" s="152">
        <v>14.24</v>
      </c>
      <c r="EM2421" s="152">
        <v>8.2100000000000009</v>
      </c>
      <c r="EO2421" s="152">
        <v>1.94</v>
      </c>
      <c r="EP2421" s="152">
        <v>3.76</v>
      </c>
      <c r="EQ2421" s="152">
        <v>0.97</v>
      </c>
      <c r="ES2421" s="152">
        <v>1.9</v>
      </c>
      <c r="FD2421" s="152">
        <v>25</v>
      </c>
      <c r="FF2421" s="152">
        <v>185</v>
      </c>
      <c r="FG2421" s="152">
        <v>941</v>
      </c>
      <c r="FJ2421" s="152">
        <v>487</v>
      </c>
      <c r="FK2421" s="152">
        <v>34</v>
      </c>
      <c r="FL2421" s="152">
        <v>92</v>
      </c>
      <c r="FM2421" s="152">
        <v>14</v>
      </c>
      <c r="FP2421" s="152">
        <v>37</v>
      </c>
      <c r="FQ2421" s="152">
        <v>1896</v>
      </c>
      <c r="FR2421" s="152">
        <v>17</v>
      </c>
      <c r="FS2421" s="152">
        <v>333</v>
      </c>
      <c r="FT2421" s="152">
        <v>6.8</v>
      </c>
      <c r="FY2421" s="152">
        <v>1881</v>
      </c>
      <c r="FZ2421" s="152">
        <v>50</v>
      </c>
      <c r="GA2421" s="152">
        <v>110</v>
      </c>
      <c r="GC2421" s="152">
        <v>56</v>
      </c>
      <c r="GD2421" s="152">
        <v>10</v>
      </c>
      <c r="GE2421" s="152">
        <v>2.6</v>
      </c>
      <c r="GG2421" s="152">
        <v>0.8</v>
      </c>
      <c r="GH2421" s="152">
        <v>3.7</v>
      </c>
      <c r="GL2421" s="152">
        <v>1.2</v>
      </c>
      <c r="GM2421" s="152">
        <v>0.2</v>
      </c>
      <c r="GN2421" s="152">
        <v>10</v>
      </c>
      <c r="GS2421" s="152">
        <v>19</v>
      </c>
      <c r="GT2421" s="152">
        <v>4.7</v>
      </c>
      <c r="GU2421" s="152">
        <v>1.3</v>
      </c>
    </row>
    <row r="2422" spans="1:215">
      <c r="A2422" s="151">
        <v>8933</v>
      </c>
      <c r="B2422" s="152" t="s">
        <v>2859</v>
      </c>
      <c r="C2422" s="152" t="s">
        <v>3019</v>
      </c>
      <c r="D2422" s="152" t="s">
        <v>3020</v>
      </c>
      <c r="E2422" s="152" t="s">
        <v>3021</v>
      </c>
      <c r="F2422" s="152" t="s">
        <v>10868</v>
      </c>
      <c r="H2422" s="151">
        <v>341040</v>
      </c>
      <c r="K2422" s="152" t="s">
        <v>3022</v>
      </c>
      <c r="L2422" s="153" t="s">
        <v>3100</v>
      </c>
      <c r="M2422" s="153" t="s">
        <v>3261</v>
      </c>
      <c r="O2422" s="151">
        <v>3593</v>
      </c>
      <c r="P2422" s="152">
        <v>19.649999999999999</v>
      </c>
      <c r="Q2422" s="152">
        <v>-103.76</v>
      </c>
      <c r="R2422" s="152" t="s">
        <v>2911</v>
      </c>
      <c r="S2422" s="152" t="s">
        <v>2716</v>
      </c>
      <c r="T2422" s="152">
        <v>46.280160000000002</v>
      </c>
      <c r="U2422" s="152">
        <v>1.7692600000000001</v>
      </c>
      <c r="V2422" s="152">
        <v>12.02876</v>
      </c>
      <c r="X2422" s="152">
        <v>4.8346200000000001</v>
      </c>
      <c r="AA2422" s="152">
        <v>7.1995800000000001</v>
      </c>
      <c r="AB2422" s="152">
        <v>7.9880000000000007E-2</v>
      </c>
      <c r="AC2422" s="152">
        <v>10.754899999999999</v>
      </c>
      <c r="AD2422" s="152">
        <v>2.2498200000000002</v>
      </c>
      <c r="AE2422" s="152">
        <v>5.1440599999999996</v>
      </c>
      <c r="AF2422" s="152">
        <v>1.39608</v>
      </c>
      <c r="AJ2422" s="152">
        <v>3.7</v>
      </c>
      <c r="AK2422" s="156">
        <f t="shared" si="37"/>
        <v>0.3</v>
      </c>
      <c r="AL2422" s="151">
        <v>3000</v>
      </c>
      <c r="AM2422" s="151">
        <v>5605.2</v>
      </c>
      <c r="AN2422" s="151">
        <v>7182.4</v>
      </c>
      <c r="AO2422" s="151">
        <v>2071.4</v>
      </c>
      <c r="AW2422" s="152">
        <v>30.523280960000001</v>
      </c>
      <c r="AY2422" s="151">
        <v>295.10965670000002</v>
      </c>
      <c r="BG2422" s="152">
        <v>79.969568890000005</v>
      </c>
      <c r="BH2422" s="152">
        <v>3129.1127200000001</v>
      </c>
      <c r="BI2422" s="152">
        <v>27.063058890000001</v>
      </c>
      <c r="BJ2422" s="152">
        <v>580.43281569999999</v>
      </c>
      <c r="BK2422" s="152">
        <v>15.31188712</v>
      </c>
      <c r="BO2422" s="152">
        <v>2737.3099069999998</v>
      </c>
      <c r="BP2422" s="152">
        <v>80.90681447</v>
      </c>
      <c r="BQ2422" s="152">
        <v>204.7255634</v>
      </c>
      <c r="BR2422" s="152">
        <v>24.910324490000001</v>
      </c>
      <c r="BS2422" s="152">
        <v>95.500210800000005</v>
      </c>
      <c r="BT2422" s="152">
        <v>14.2476913</v>
      </c>
      <c r="BV2422" s="152">
        <v>8.7181181339999991</v>
      </c>
      <c r="BX2422" s="152">
        <v>5.6032908619999997</v>
      </c>
      <c r="BZ2422" s="152">
        <v>2.603925469</v>
      </c>
      <c r="CB2422" s="152">
        <v>1.998015095</v>
      </c>
      <c r="CE2422" s="152">
        <v>0.81649591300000002</v>
      </c>
      <c r="CH2422" s="152">
        <v>41.830744320000001</v>
      </c>
      <c r="CJ2422" s="152">
        <v>10.03283158</v>
      </c>
      <c r="CK2422" s="152">
        <v>4.3704245229999996</v>
      </c>
      <c r="DO2422" s="154">
        <v>91.6</v>
      </c>
      <c r="ED2422" s="152">
        <v>48.3</v>
      </c>
      <c r="EE2422" s="152">
        <v>1.26</v>
      </c>
      <c r="EF2422" s="152">
        <v>10.72</v>
      </c>
      <c r="EH2422" s="152">
        <v>7.34</v>
      </c>
      <c r="EK2422" s="152">
        <v>0.13</v>
      </c>
      <c r="EL2422" s="152">
        <v>14.24</v>
      </c>
      <c r="EM2422" s="152">
        <v>8.2100000000000009</v>
      </c>
      <c r="EO2422" s="152">
        <v>1.94</v>
      </c>
      <c r="EP2422" s="152">
        <v>3.76</v>
      </c>
      <c r="EQ2422" s="152">
        <v>0.97</v>
      </c>
      <c r="ES2422" s="152">
        <v>1.9</v>
      </c>
      <c r="FD2422" s="152">
        <v>25</v>
      </c>
      <c r="FF2422" s="152">
        <v>185</v>
      </c>
      <c r="FG2422" s="152">
        <v>941</v>
      </c>
      <c r="FJ2422" s="152">
        <v>487</v>
      </c>
      <c r="FK2422" s="152">
        <v>34</v>
      </c>
      <c r="FL2422" s="152">
        <v>92</v>
      </c>
      <c r="FM2422" s="152">
        <v>14</v>
      </c>
      <c r="FP2422" s="152">
        <v>37</v>
      </c>
      <c r="FQ2422" s="152">
        <v>1896</v>
      </c>
      <c r="FR2422" s="152">
        <v>17</v>
      </c>
      <c r="FS2422" s="152">
        <v>333</v>
      </c>
      <c r="FT2422" s="152">
        <v>6.8</v>
      </c>
      <c r="FY2422" s="152">
        <v>1881</v>
      </c>
      <c r="FZ2422" s="152">
        <v>50</v>
      </c>
      <c r="GA2422" s="152">
        <v>110</v>
      </c>
      <c r="GC2422" s="152">
        <v>56</v>
      </c>
      <c r="GD2422" s="152">
        <v>10</v>
      </c>
      <c r="GE2422" s="152">
        <v>2.6</v>
      </c>
      <c r="GG2422" s="152">
        <v>0.8</v>
      </c>
      <c r="GH2422" s="152">
        <v>3.7</v>
      </c>
      <c r="GL2422" s="152">
        <v>1.2</v>
      </c>
      <c r="GM2422" s="152">
        <v>0.2</v>
      </c>
      <c r="GN2422" s="152">
        <v>10</v>
      </c>
      <c r="GS2422" s="152">
        <v>19</v>
      </c>
      <c r="GT2422" s="152">
        <v>4.7</v>
      </c>
      <c r="GU2422" s="152">
        <v>1.3</v>
      </c>
    </row>
    <row r="2423" spans="1:215">
      <c r="A2423" s="151">
        <v>8934</v>
      </c>
      <c r="B2423" s="152" t="s">
        <v>2859</v>
      </c>
      <c r="C2423" s="152" t="s">
        <v>3019</v>
      </c>
      <c r="D2423" s="152" t="s">
        <v>3020</v>
      </c>
      <c r="E2423" s="152" t="s">
        <v>3021</v>
      </c>
      <c r="F2423" s="152" t="s">
        <v>10869</v>
      </c>
      <c r="H2423" s="151">
        <v>341040</v>
      </c>
      <c r="K2423" s="152" t="s">
        <v>3022</v>
      </c>
      <c r="L2423" s="153" t="s">
        <v>3100</v>
      </c>
      <c r="M2423" s="153" t="s">
        <v>4211</v>
      </c>
      <c r="O2423" s="151">
        <v>3593</v>
      </c>
      <c r="P2423" s="152">
        <v>19.649999999999999</v>
      </c>
      <c r="Q2423" s="152">
        <v>-103.76</v>
      </c>
      <c r="R2423" s="152" t="s">
        <v>2911</v>
      </c>
      <c r="S2423" s="152" t="s">
        <v>2716</v>
      </c>
      <c r="T2423" s="152">
        <v>49.62843333</v>
      </c>
      <c r="U2423" s="152">
        <v>1.5973999999999999</v>
      </c>
      <c r="V2423" s="152">
        <v>13.425266669999999</v>
      </c>
      <c r="X2423" s="152">
        <v>7.4160666669999999</v>
      </c>
      <c r="AA2423" s="152">
        <v>5.2640000000000002</v>
      </c>
      <c r="AB2423" s="152">
        <v>0.120333333</v>
      </c>
      <c r="AC2423" s="152">
        <v>10.177466669999999</v>
      </c>
      <c r="AD2423" s="152">
        <v>1.8321000000000001</v>
      </c>
      <c r="AE2423" s="152">
        <v>5.5076999999999998</v>
      </c>
      <c r="AF2423" s="152">
        <v>1.2423</v>
      </c>
      <c r="AJ2423" s="152">
        <v>5.5</v>
      </c>
      <c r="AK2423" s="156">
        <f t="shared" si="37"/>
        <v>0.3</v>
      </c>
      <c r="AL2423" s="151">
        <v>3000</v>
      </c>
      <c r="AM2423" s="151">
        <v>5830.3333329999996</v>
      </c>
      <c r="AN2423" s="151">
        <v>4843.6666670000004</v>
      </c>
      <c r="AO2423" s="151">
        <v>1809.666667</v>
      </c>
      <c r="CS2423" s="152">
        <v>0.63</v>
      </c>
      <c r="DO2423" s="154">
        <v>89.6</v>
      </c>
      <c r="ED2423" s="152">
        <v>48.3</v>
      </c>
      <c r="EE2423" s="152">
        <v>1.26</v>
      </c>
      <c r="EF2423" s="152">
        <v>10.72</v>
      </c>
      <c r="EH2423" s="152">
        <v>7.34</v>
      </c>
      <c r="EK2423" s="152">
        <v>0.13</v>
      </c>
      <c r="EL2423" s="152">
        <v>14.24</v>
      </c>
      <c r="EM2423" s="152">
        <v>8.2100000000000009</v>
      </c>
      <c r="EO2423" s="152">
        <v>1.94</v>
      </c>
      <c r="EP2423" s="152">
        <v>3.76</v>
      </c>
      <c r="EQ2423" s="152">
        <v>0.97</v>
      </c>
      <c r="ES2423" s="152">
        <v>1.9</v>
      </c>
      <c r="FD2423" s="152">
        <v>25</v>
      </c>
      <c r="FF2423" s="152">
        <v>185</v>
      </c>
      <c r="FG2423" s="152">
        <v>941</v>
      </c>
      <c r="FJ2423" s="152">
        <v>487</v>
      </c>
      <c r="FK2423" s="152">
        <v>34</v>
      </c>
      <c r="FL2423" s="152">
        <v>92</v>
      </c>
      <c r="FM2423" s="152">
        <v>14</v>
      </c>
      <c r="FP2423" s="152">
        <v>37</v>
      </c>
      <c r="FQ2423" s="152">
        <v>1896</v>
      </c>
      <c r="FR2423" s="152">
        <v>17</v>
      </c>
      <c r="FS2423" s="152">
        <v>333</v>
      </c>
      <c r="FT2423" s="152">
        <v>6.8</v>
      </c>
      <c r="FY2423" s="152">
        <v>1881</v>
      </c>
      <c r="FZ2423" s="152">
        <v>50</v>
      </c>
      <c r="GA2423" s="152">
        <v>110</v>
      </c>
      <c r="GC2423" s="152">
        <v>56</v>
      </c>
      <c r="GD2423" s="152">
        <v>10</v>
      </c>
      <c r="GE2423" s="152">
        <v>2.6</v>
      </c>
      <c r="GG2423" s="152">
        <v>0.8</v>
      </c>
      <c r="GH2423" s="152">
        <v>3.7</v>
      </c>
      <c r="GL2423" s="152">
        <v>1.2</v>
      </c>
      <c r="GM2423" s="152">
        <v>0.2</v>
      </c>
      <c r="GN2423" s="152">
        <v>10</v>
      </c>
      <c r="GS2423" s="152">
        <v>19</v>
      </c>
      <c r="GT2423" s="152">
        <v>4.7</v>
      </c>
      <c r="GU2423" s="152">
        <v>1.3</v>
      </c>
    </row>
    <row r="2424" spans="1:215">
      <c r="A2424" s="151">
        <v>8935</v>
      </c>
      <c r="B2424" s="152" t="s">
        <v>2859</v>
      </c>
      <c r="C2424" s="152" t="s">
        <v>3019</v>
      </c>
      <c r="D2424" s="152" t="s">
        <v>3020</v>
      </c>
      <c r="E2424" s="152" t="s">
        <v>3021</v>
      </c>
      <c r="F2424" s="152" t="s">
        <v>10870</v>
      </c>
      <c r="H2424" s="151">
        <v>341040</v>
      </c>
      <c r="K2424" s="152" t="s">
        <v>3022</v>
      </c>
      <c r="L2424" s="153" t="s">
        <v>3100</v>
      </c>
      <c r="M2424" s="153" t="s">
        <v>3348</v>
      </c>
      <c r="O2424" s="151">
        <v>3593</v>
      </c>
      <c r="P2424" s="152">
        <v>19.649999999999999</v>
      </c>
      <c r="Q2424" s="152">
        <v>-103.76</v>
      </c>
      <c r="R2424" s="152" t="s">
        <v>2911</v>
      </c>
      <c r="S2424" s="152" t="s">
        <v>2716</v>
      </c>
      <c r="T2424" s="152">
        <v>46.757133330000002</v>
      </c>
      <c r="U2424" s="152">
        <v>1.7733000000000001</v>
      </c>
      <c r="V2424" s="152">
        <v>13.944800000000001</v>
      </c>
      <c r="X2424" s="152">
        <v>5.5145999999999997</v>
      </c>
      <c r="AA2424" s="152">
        <v>6.4773333329999998</v>
      </c>
      <c r="AB2424" s="152">
        <v>6.2899999999999998E-2</v>
      </c>
      <c r="AC2424" s="152">
        <v>10.45253333</v>
      </c>
      <c r="AD2424" s="152">
        <v>2.461233333</v>
      </c>
      <c r="AE2424" s="152">
        <v>6.0438000000000001</v>
      </c>
      <c r="AF2424" s="152">
        <v>1.3774999999999999</v>
      </c>
      <c r="AJ2424" s="152">
        <v>3.2</v>
      </c>
      <c r="AK2424" s="156">
        <f t="shared" si="37"/>
        <v>0.16</v>
      </c>
      <c r="AL2424" s="151">
        <v>1600</v>
      </c>
      <c r="AM2424" s="151">
        <v>6866.3333329999996</v>
      </c>
      <c r="AN2424" s="151">
        <v>5614.6666670000004</v>
      </c>
      <c r="AO2424" s="151">
        <v>1812.666667</v>
      </c>
      <c r="DO2424" s="154">
        <v>91.1</v>
      </c>
      <c r="ED2424" s="152">
        <v>48.3</v>
      </c>
      <c r="EE2424" s="152">
        <v>1.26</v>
      </c>
      <c r="EF2424" s="152">
        <v>10.72</v>
      </c>
      <c r="EH2424" s="152">
        <v>7.34</v>
      </c>
      <c r="EK2424" s="152">
        <v>0.13</v>
      </c>
      <c r="EL2424" s="152">
        <v>14.24</v>
      </c>
      <c r="EM2424" s="152">
        <v>8.2100000000000009</v>
      </c>
      <c r="EO2424" s="152">
        <v>1.94</v>
      </c>
      <c r="EP2424" s="152">
        <v>3.76</v>
      </c>
      <c r="EQ2424" s="152">
        <v>0.97</v>
      </c>
      <c r="ES2424" s="152">
        <v>1.9</v>
      </c>
      <c r="FD2424" s="152">
        <v>25</v>
      </c>
      <c r="FF2424" s="152">
        <v>185</v>
      </c>
      <c r="FG2424" s="152">
        <v>941</v>
      </c>
      <c r="FJ2424" s="152">
        <v>487</v>
      </c>
      <c r="FK2424" s="152">
        <v>34</v>
      </c>
      <c r="FL2424" s="152">
        <v>92</v>
      </c>
      <c r="FM2424" s="152">
        <v>14</v>
      </c>
      <c r="FP2424" s="152">
        <v>37</v>
      </c>
      <c r="FQ2424" s="152">
        <v>1896</v>
      </c>
      <c r="FR2424" s="152">
        <v>17</v>
      </c>
      <c r="FS2424" s="152">
        <v>333</v>
      </c>
      <c r="FT2424" s="152">
        <v>6.8</v>
      </c>
      <c r="FY2424" s="152">
        <v>1881</v>
      </c>
      <c r="FZ2424" s="152">
        <v>50</v>
      </c>
      <c r="GA2424" s="152">
        <v>110</v>
      </c>
      <c r="GC2424" s="152">
        <v>56</v>
      </c>
      <c r="GD2424" s="152">
        <v>10</v>
      </c>
      <c r="GE2424" s="152">
        <v>2.6</v>
      </c>
      <c r="GG2424" s="152">
        <v>0.8</v>
      </c>
      <c r="GH2424" s="152">
        <v>3.7</v>
      </c>
      <c r="GL2424" s="152">
        <v>1.2</v>
      </c>
      <c r="GM2424" s="152">
        <v>0.2</v>
      </c>
      <c r="GN2424" s="152">
        <v>10</v>
      </c>
      <c r="GS2424" s="152">
        <v>19</v>
      </c>
      <c r="GT2424" s="152">
        <v>4.7</v>
      </c>
      <c r="GU2424" s="152">
        <v>1.3</v>
      </c>
    </row>
    <row r="2425" spans="1:215">
      <c r="A2425" s="151">
        <v>8936</v>
      </c>
      <c r="B2425" s="152" t="s">
        <v>2859</v>
      </c>
      <c r="C2425" s="152" t="s">
        <v>3019</v>
      </c>
      <c r="D2425" s="152" t="s">
        <v>3020</v>
      </c>
      <c r="E2425" s="152" t="s">
        <v>3021</v>
      </c>
      <c r="F2425" s="152" t="s">
        <v>10871</v>
      </c>
      <c r="H2425" s="151">
        <v>341040</v>
      </c>
      <c r="K2425" s="152" t="s">
        <v>3022</v>
      </c>
      <c r="L2425" s="153" t="s">
        <v>3318</v>
      </c>
      <c r="M2425" s="153" t="s">
        <v>3319</v>
      </c>
      <c r="O2425" s="151">
        <v>3593</v>
      </c>
      <c r="P2425" s="152">
        <v>19.726700000000001</v>
      </c>
      <c r="Q2425" s="152">
        <v>-103.7302</v>
      </c>
      <c r="R2425" s="152" t="s">
        <v>2911</v>
      </c>
      <c r="S2425" s="152" t="s">
        <v>2716</v>
      </c>
      <c r="T2425" s="152">
        <v>46.5976</v>
      </c>
      <c r="U2425" s="152">
        <v>2.0505913329999998</v>
      </c>
      <c r="V2425" s="152">
        <v>13.21006667</v>
      </c>
      <c r="X2425" s="152">
        <v>6.9466760000000001</v>
      </c>
      <c r="AA2425" s="152">
        <v>5.1992033329999998</v>
      </c>
      <c r="AB2425" s="152">
        <v>7.9618667000000004E-2</v>
      </c>
      <c r="AC2425" s="152">
        <v>10.46488667</v>
      </c>
      <c r="AD2425" s="152">
        <v>2.9067569999999998</v>
      </c>
      <c r="AE2425" s="152">
        <v>4.9981410000000004</v>
      </c>
      <c r="AF2425" s="152">
        <v>1.85514</v>
      </c>
      <c r="AJ2425" s="152">
        <v>0.7</v>
      </c>
      <c r="AK2425" s="156">
        <f t="shared" si="37"/>
        <v>0.03</v>
      </c>
      <c r="AL2425" s="151">
        <v>300</v>
      </c>
      <c r="AM2425" s="151">
        <v>8579.15</v>
      </c>
      <c r="AN2425" s="151">
        <v>3135.6766670000002</v>
      </c>
      <c r="AO2425" s="151">
        <v>1873.926667</v>
      </c>
      <c r="AW2425" s="152">
        <v>28.691551010000001</v>
      </c>
      <c r="AY2425" s="151">
        <v>277.14550029999998</v>
      </c>
      <c r="BG2425" s="152">
        <v>110.7849935</v>
      </c>
      <c r="BH2425" s="152">
        <v>4018.484164</v>
      </c>
      <c r="BI2425" s="152">
        <v>31.98865494</v>
      </c>
      <c r="BJ2425" s="152">
        <v>733.56435080000006</v>
      </c>
      <c r="BK2425" s="152">
        <v>19.060516150000002</v>
      </c>
      <c r="BO2425" s="152">
        <v>5797.1493620000001</v>
      </c>
      <c r="BP2425" s="152">
        <v>109.6396352</v>
      </c>
      <c r="BQ2425" s="152">
        <v>274.80262069999998</v>
      </c>
      <c r="BR2425" s="152">
        <v>34.976453499999998</v>
      </c>
      <c r="BS2425" s="152">
        <v>132.93009169999999</v>
      </c>
      <c r="BT2425" s="152">
        <v>19.673018840000001</v>
      </c>
      <c r="BV2425" s="152">
        <v>13.0052588</v>
      </c>
      <c r="BX2425" s="152">
        <v>8.5734535970000003</v>
      </c>
      <c r="BZ2425" s="152">
        <v>3.6097467519999999</v>
      </c>
      <c r="CB2425" s="152">
        <v>1.604215588</v>
      </c>
      <c r="CE2425" s="152">
        <v>0.745012126</v>
      </c>
      <c r="CH2425" s="152">
        <v>71.036424170000004</v>
      </c>
      <c r="CJ2425" s="152">
        <v>9.3926119650000004</v>
      </c>
      <c r="CK2425" s="152">
        <v>3.2318744970000002</v>
      </c>
      <c r="CS2425" s="152">
        <v>0.91</v>
      </c>
      <c r="DO2425" s="154">
        <v>91.3</v>
      </c>
    </row>
    <row r="2426" spans="1:215">
      <c r="A2426" s="151">
        <v>8939</v>
      </c>
      <c r="B2426" s="152" t="s">
        <v>2859</v>
      </c>
      <c r="C2426" s="152" t="s">
        <v>3019</v>
      </c>
      <c r="D2426" s="152" t="s">
        <v>3020</v>
      </c>
      <c r="E2426" s="152" t="s">
        <v>3021</v>
      </c>
      <c r="F2426" s="152" t="s">
        <v>10872</v>
      </c>
      <c r="H2426" s="151">
        <v>341040</v>
      </c>
      <c r="K2426" s="152" t="s">
        <v>3022</v>
      </c>
      <c r="L2426" s="153" t="s">
        <v>3658</v>
      </c>
      <c r="M2426" s="153" t="s">
        <v>3658</v>
      </c>
      <c r="O2426" s="151">
        <v>3593</v>
      </c>
      <c r="P2426" s="152">
        <v>19.726700000000001</v>
      </c>
      <c r="Q2426" s="152">
        <v>-103.7302</v>
      </c>
      <c r="R2426" s="152" t="s">
        <v>2911</v>
      </c>
      <c r="S2426" s="152" t="s">
        <v>2716</v>
      </c>
      <c r="T2426" s="152">
        <v>47.931780000000003</v>
      </c>
      <c r="U2426" s="152">
        <v>1.935972</v>
      </c>
      <c r="V2426" s="152">
        <v>14.074339999999999</v>
      </c>
      <c r="X2426" s="152">
        <v>6.5498143329999996</v>
      </c>
      <c r="AA2426" s="152">
        <v>5.0160196670000001</v>
      </c>
      <c r="AB2426" s="152">
        <v>5.3661332999999999E-2</v>
      </c>
      <c r="AC2426" s="152">
        <v>9.2916629999999998</v>
      </c>
      <c r="AD2426" s="152">
        <v>2.7901983330000002</v>
      </c>
      <c r="AE2426" s="152">
        <v>5.4664133330000002</v>
      </c>
      <c r="AF2426" s="152">
        <v>1.6630879999999999</v>
      </c>
      <c r="AJ2426" s="152">
        <v>1.6</v>
      </c>
      <c r="AK2426" s="156">
        <f t="shared" si="37"/>
        <v>0.02</v>
      </c>
      <c r="AL2426" s="151">
        <v>200</v>
      </c>
      <c r="AM2426" s="151">
        <v>6269.5866669999996</v>
      </c>
      <c r="AN2426" s="151">
        <v>3378.26</v>
      </c>
      <c r="AO2426" s="151">
        <v>2175.69</v>
      </c>
      <c r="AW2426" s="152">
        <v>22.964494370000001</v>
      </c>
      <c r="AY2426" s="151">
        <v>234.8002937</v>
      </c>
      <c r="BG2426" s="152">
        <v>78.656908720000004</v>
      </c>
      <c r="BH2426" s="152">
        <v>3568.8615279999999</v>
      </c>
      <c r="BI2426" s="152">
        <v>25.164645589999999</v>
      </c>
      <c r="BJ2426" s="152">
        <v>590.04359380000005</v>
      </c>
      <c r="BK2426" s="152">
        <v>15.232480649999999</v>
      </c>
      <c r="BO2426" s="152">
        <v>4037.0027220000002</v>
      </c>
      <c r="BP2426" s="152">
        <v>88.565721640000007</v>
      </c>
      <c r="BQ2426" s="152">
        <v>205.79003019999999</v>
      </c>
      <c r="BR2426" s="152">
        <v>26.037798559999999</v>
      </c>
      <c r="BS2426" s="152">
        <v>97.501539620000003</v>
      </c>
      <c r="BT2426" s="152">
        <v>15.56279739</v>
      </c>
      <c r="BV2426" s="152">
        <v>10.654973590000001</v>
      </c>
      <c r="BX2426" s="152">
        <v>5.1929780440000002</v>
      </c>
      <c r="BZ2426" s="152">
        <v>2.075549761</v>
      </c>
      <c r="CB2426" s="152">
        <v>1.730501523</v>
      </c>
      <c r="CE2426" s="152">
        <v>0.62826032399999998</v>
      </c>
      <c r="CH2426" s="152">
        <v>50.641006230000002</v>
      </c>
      <c r="CJ2426" s="152">
        <v>6.8707392020000002</v>
      </c>
      <c r="CK2426" s="152">
        <v>2.5282945809999999</v>
      </c>
      <c r="DO2426" s="154">
        <v>91.9</v>
      </c>
    </row>
    <row r="2427" spans="1:215">
      <c r="A2427" s="151">
        <v>8940</v>
      </c>
      <c r="B2427" s="152" t="s">
        <v>2859</v>
      </c>
      <c r="C2427" s="152" t="s">
        <v>3019</v>
      </c>
      <c r="D2427" s="152" t="s">
        <v>3020</v>
      </c>
      <c r="E2427" s="152" t="s">
        <v>3021</v>
      </c>
      <c r="F2427" s="152" t="s">
        <v>10873</v>
      </c>
      <c r="H2427" s="151">
        <v>341040</v>
      </c>
      <c r="K2427" s="152" t="s">
        <v>3022</v>
      </c>
      <c r="L2427" s="153" t="s">
        <v>4455</v>
      </c>
      <c r="M2427" s="153" t="s">
        <v>4455</v>
      </c>
      <c r="O2427" s="151">
        <v>3593</v>
      </c>
      <c r="P2427" s="152">
        <v>19.726700000000001</v>
      </c>
      <c r="Q2427" s="152">
        <v>-103.7302</v>
      </c>
      <c r="R2427" s="152" t="s">
        <v>2911</v>
      </c>
      <c r="S2427" s="152" t="s">
        <v>2716</v>
      </c>
      <c r="T2427" s="152">
        <v>50.329830000000001</v>
      </c>
      <c r="U2427" s="152">
        <v>1.9221936669999999</v>
      </c>
      <c r="V2427" s="152">
        <v>14.17089333</v>
      </c>
      <c r="X2427" s="152">
        <v>7.9373943330000003</v>
      </c>
      <c r="AA2427" s="152">
        <v>4.1818983330000004</v>
      </c>
      <c r="AB2427" s="152">
        <v>0.10625533299999999</v>
      </c>
      <c r="AC2427" s="152">
        <v>7.2242376669999997</v>
      </c>
      <c r="AD2427" s="152">
        <v>3.5361356669999999</v>
      </c>
      <c r="AE2427" s="152">
        <v>5.2282283329999997</v>
      </c>
      <c r="AF2427" s="152">
        <v>1.249077333</v>
      </c>
      <c r="AJ2427" s="152">
        <v>0.5</v>
      </c>
      <c r="AK2427" s="156">
        <f t="shared" si="37"/>
        <v>0.02</v>
      </c>
      <c r="AL2427" s="151">
        <v>200</v>
      </c>
      <c r="AM2427" s="151">
        <v>7887.4066670000002</v>
      </c>
      <c r="AN2427" s="151">
        <v>2141.3200000000002</v>
      </c>
      <c r="AO2427" s="151">
        <v>2351.2633329999999</v>
      </c>
      <c r="AW2427" s="152">
        <v>24.560052110000001</v>
      </c>
      <c r="AY2427" s="151">
        <v>278.88584609999998</v>
      </c>
      <c r="BG2427" s="152">
        <v>79.149499809999995</v>
      </c>
      <c r="BH2427" s="152">
        <v>4329.8644370000002</v>
      </c>
      <c r="BI2427" s="152">
        <v>28.810454719999999</v>
      </c>
      <c r="BJ2427" s="152">
        <v>688.73454449999997</v>
      </c>
      <c r="BK2427" s="152">
        <v>19.315885590000001</v>
      </c>
      <c r="BO2427" s="152">
        <v>5335.2981149999996</v>
      </c>
      <c r="BP2427" s="152">
        <v>98.025249430000002</v>
      </c>
      <c r="BQ2427" s="152">
        <v>235.09825889999999</v>
      </c>
      <c r="BR2427" s="152">
        <v>29.45383155</v>
      </c>
      <c r="BS2427" s="152">
        <v>110.24187240000001</v>
      </c>
      <c r="BT2427" s="152">
        <v>17.1148925</v>
      </c>
      <c r="BV2427" s="152">
        <v>11.064526539999999</v>
      </c>
      <c r="BX2427" s="152">
        <v>4.7877360830000004</v>
      </c>
      <c r="BZ2427" s="152">
        <v>2.489828315</v>
      </c>
      <c r="CB2427" s="152">
        <v>2.520929164</v>
      </c>
      <c r="CE2427" s="152">
        <v>1.0651479989999999</v>
      </c>
      <c r="CH2427" s="152">
        <v>81.761713869999994</v>
      </c>
      <c r="CJ2427" s="152">
        <v>8.9655744080000002</v>
      </c>
      <c r="CK2427" s="152">
        <v>3.29463938</v>
      </c>
      <c r="CS2427" s="152">
        <v>0.91</v>
      </c>
      <c r="DO2427" s="154">
        <v>89.4</v>
      </c>
    </row>
    <row r="2428" spans="1:215">
      <c r="A2428" s="151">
        <v>8941</v>
      </c>
      <c r="B2428" s="152" t="s">
        <v>2859</v>
      </c>
      <c r="C2428" s="152" t="s">
        <v>3019</v>
      </c>
      <c r="D2428" s="152" t="s">
        <v>3020</v>
      </c>
      <c r="E2428" s="152" t="s">
        <v>3021</v>
      </c>
      <c r="F2428" s="152" t="s">
        <v>10874</v>
      </c>
      <c r="H2428" s="151">
        <v>341040</v>
      </c>
      <c r="K2428" s="152" t="s">
        <v>3022</v>
      </c>
      <c r="L2428" s="153" t="s">
        <v>3151</v>
      </c>
      <c r="M2428" s="153" t="s">
        <v>3763</v>
      </c>
      <c r="O2428" s="151">
        <v>3593</v>
      </c>
      <c r="P2428" s="152">
        <v>19.63</v>
      </c>
      <c r="Q2428" s="152">
        <v>-103.49</v>
      </c>
      <c r="R2428" s="152" t="s">
        <v>2911</v>
      </c>
      <c r="S2428" s="152" t="s">
        <v>2716</v>
      </c>
      <c r="T2428" s="152">
        <v>48.212499999999999</v>
      </c>
      <c r="U2428" s="152">
        <v>1.814033333</v>
      </c>
      <c r="V2428" s="152">
        <v>17.799299999999999</v>
      </c>
      <c r="X2428" s="152">
        <v>5.1179333329999999</v>
      </c>
      <c r="AA2428" s="152">
        <v>4.6044666669999996</v>
      </c>
      <c r="AB2428" s="152">
        <v>6.3966667000000005E-2</v>
      </c>
      <c r="AC2428" s="152">
        <v>11.563800000000001</v>
      </c>
      <c r="AD2428" s="152">
        <v>2.9270666670000001</v>
      </c>
      <c r="AE2428" s="152">
        <v>4.8842666670000003</v>
      </c>
      <c r="AF2428" s="152">
        <v>1.3198000000000001</v>
      </c>
      <c r="AJ2428" s="152">
        <v>0.4</v>
      </c>
      <c r="AK2428" s="156">
        <f t="shared" si="37"/>
        <v>0.08</v>
      </c>
      <c r="AL2428" s="151">
        <v>800</v>
      </c>
      <c r="AM2428" s="151">
        <v>4329</v>
      </c>
      <c r="AN2428" s="151">
        <v>3704.666667</v>
      </c>
      <c r="AO2428" s="151">
        <v>2034</v>
      </c>
      <c r="AW2428" s="152">
        <v>16.725433330000001</v>
      </c>
      <c r="AY2428" s="151">
        <v>307.183739</v>
      </c>
      <c r="BG2428" s="152">
        <v>75.103026360000001</v>
      </c>
      <c r="BH2428" s="152">
        <v>2362.251205</v>
      </c>
      <c r="BI2428" s="152">
        <v>27.74764021</v>
      </c>
      <c r="BJ2428" s="152">
        <v>603.92400910000003</v>
      </c>
      <c r="BK2428" s="152">
        <v>15.70854682</v>
      </c>
      <c r="BO2428" s="152">
        <v>2709.0378270000001</v>
      </c>
      <c r="BP2428" s="152">
        <v>40.080234609999998</v>
      </c>
      <c r="BQ2428" s="152">
        <v>90.441565569999995</v>
      </c>
      <c r="BR2428" s="152">
        <v>12.06167469</v>
      </c>
      <c r="BS2428" s="152">
        <v>46.684816259999998</v>
      </c>
      <c r="BT2428" s="152">
        <v>11.152680330000001</v>
      </c>
      <c r="BX2428" s="152">
        <v>5.3107882829999999</v>
      </c>
      <c r="CB2428" s="152">
        <v>1.511095732</v>
      </c>
      <c r="CE2428" s="152">
        <v>0.77052869899999998</v>
      </c>
      <c r="CH2428" s="152">
        <v>29.410299040000002</v>
      </c>
      <c r="CJ2428" s="152">
        <v>5.006735698</v>
      </c>
      <c r="CK2428" s="152">
        <v>1.9285872399999999</v>
      </c>
      <c r="DO2428" s="154">
        <v>88.6</v>
      </c>
      <c r="ED2428" s="152">
        <v>48.47</v>
      </c>
      <c r="EE2428" s="152">
        <v>1.35</v>
      </c>
      <c r="EF2428" s="152">
        <v>12.07</v>
      </c>
      <c r="EH2428" s="152">
        <v>8.09</v>
      </c>
      <c r="EK2428" s="152">
        <v>0.14000000000000001</v>
      </c>
      <c r="EL2428" s="152">
        <v>13.55</v>
      </c>
      <c r="EM2428" s="152">
        <v>8.09</v>
      </c>
      <c r="EO2428" s="152">
        <v>1.73</v>
      </c>
      <c r="EP2428" s="152">
        <v>3.24</v>
      </c>
      <c r="EQ2428" s="152">
        <v>0.82</v>
      </c>
      <c r="ES2428" s="152">
        <v>0.6</v>
      </c>
      <c r="FD2428" s="152">
        <v>27</v>
      </c>
      <c r="FF2428" s="152">
        <v>215</v>
      </c>
      <c r="FG2428" s="152">
        <v>746</v>
      </c>
      <c r="FJ2428" s="152">
        <v>437</v>
      </c>
      <c r="FK2428" s="152">
        <v>70</v>
      </c>
      <c r="FL2428" s="152">
        <v>75</v>
      </c>
      <c r="FM2428" s="152">
        <v>15</v>
      </c>
      <c r="FP2428" s="152">
        <v>47</v>
      </c>
      <c r="FQ2428" s="152">
        <v>1429</v>
      </c>
      <c r="FR2428" s="152">
        <v>19</v>
      </c>
      <c r="FS2428" s="152">
        <v>387</v>
      </c>
      <c r="FT2428" s="152">
        <v>7.7</v>
      </c>
      <c r="FY2428" s="152">
        <v>1548</v>
      </c>
      <c r="FZ2428" s="152">
        <v>25</v>
      </c>
      <c r="GA2428" s="152">
        <v>55</v>
      </c>
      <c r="GC2428" s="152">
        <v>32</v>
      </c>
      <c r="GD2428" s="152">
        <v>6.5</v>
      </c>
      <c r="GE2428" s="152">
        <v>1.9</v>
      </c>
      <c r="GG2428" s="152">
        <v>0.7</v>
      </c>
      <c r="GH2428" s="152">
        <v>3.9</v>
      </c>
      <c r="GL2428" s="152">
        <v>1.5</v>
      </c>
      <c r="GM2428" s="152">
        <v>0.2</v>
      </c>
      <c r="GN2428" s="152">
        <v>11</v>
      </c>
      <c r="GS2428" s="152">
        <v>11</v>
      </c>
      <c r="GT2428" s="152">
        <v>0.7</v>
      </c>
      <c r="GU2428" s="152">
        <v>0.9</v>
      </c>
    </row>
    <row r="2429" spans="1:215">
      <c r="A2429" s="151">
        <v>8942</v>
      </c>
      <c r="B2429" s="152" t="s">
        <v>2859</v>
      </c>
      <c r="C2429" s="152" t="s">
        <v>3019</v>
      </c>
      <c r="D2429" s="152" t="s">
        <v>3020</v>
      </c>
      <c r="E2429" s="152" t="s">
        <v>3021</v>
      </c>
      <c r="F2429" s="152" t="s">
        <v>10875</v>
      </c>
      <c r="H2429" s="151">
        <v>341040</v>
      </c>
      <c r="K2429" s="152" t="s">
        <v>3022</v>
      </c>
      <c r="L2429" s="153" t="s">
        <v>3151</v>
      </c>
      <c r="M2429" s="153" t="s">
        <v>3283</v>
      </c>
      <c r="O2429" s="151">
        <v>3593</v>
      </c>
      <c r="P2429" s="152">
        <v>19.63</v>
      </c>
      <c r="Q2429" s="152">
        <v>-103.49</v>
      </c>
      <c r="R2429" s="152" t="s">
        <v>2911</v>
      </c>
      <c r="S2429" s="152" t="s">
        <v>2716</v>
      </c>
      <c r="T2429" s="152">
        <v>46.457850000000001</v>
      </c>
      <c r="U2429" s="152">
        <v>1.5496000000000001</v>
      </c>
      <c r="V2429" s="152">
        <v>15.75445</v>
      </c>
      <c r="X2429" s="152">
        <v>5.7628500000000003</v>
      </c>
      <c r="AA2429" s="152">
        <v>5.8238500000000002</v>
      </c>
      <c r="AB2429" s="152">
        <v>0.1095</v>
      </c>
      <c r="AC2429" s="152">
        <v>10.89255</v>
      </c>
      <c r="AD2429" s="152">
        <v>2.9297</v>
      </c>
      <c r="AE2429" s="152">
        <v>4.5442999999999998</v>
      </c>
      <c r="AF2429" s="152">
        <v>1.3750500000000001</v>
      </c>
      <c r="AJ2429" s="152">
        <v>3.7</v>
      </c>
      <c r="AK2429" s="156">
        <f t="shared" si="37"/>
        <v>0.3</v>
      </c>
      <c r="AL2429" s="151">
        <v>3000</v>
      </c>
      <c r="AM2429" s="151">
        <v>4135.5</v>
      </c>
      <c r="AN2429" s="151">
        <v>5704</v>
      </c>
      <c r="AO2429" s="151">
        <v>2042.5</v>
      </c>
      <c r="CS2429" s="152">
        <v>0.78</v>
      </c>
      <c r="DO2429" s="154">
        <v>89</v>
      </c>
      <c r="ED2429" s="152">
        <v>48.47</v>
      </c>
      <c r="EE2429" s="152">
        <v>1.35</v>
      </c>
      <c r="EF2429" s="152">
        <v>12.07</v>
      </c>
      <c r="EH2429" s="152">
        <v>8.09</v>
      </c>
      <c r="EK2429" s="152">
        <v>0.14000000000000001</v>
      </c>
      <c r="EL2429" s="152">
        <v>13.55</v>
      </c>
      <c r="EM2429" s="152">
        <v>8.09</v>
      </c>
      <c r="EO2429" s="152">
        <v>1.73</v>
      </c>
      <c r="EP2429" s="152">
        <v>3.24</v>
      </c>
      <c r="EQ2429" s="152">
        <v>0.82</v>
      </c>
      <c r="ES2429" s="152">
        <v>0.6</v>
      </c>
      <c r="FD2429" s="152">
        <v>27</v>
      </c>
      <c r="FF2429" s="152">
        <v>215</v>
      </c>
      <c r="FG2429" s="152">
        <v>746</v>
      </c>
      <c r="FJ2429" s="152">
        <v>437</v>
      </c>
      <c r="FK2429" s="152">
        <v>70</v>
      </c>
      <c r="FL2429" s="152">
        <v>75</v>
      </c>
      <c r="FM2429" s="152">
        <v>15</v>
      </c>
      <c r="FP2429" s="152">
        <v>47</v>
      </c>
      <c r="FQ2429" s="152">
        <v>1429</v>
      </c>
      <c r="FR2429" s="152">
        <v>19</v>
      </c>
      <c r="FS2429" s="152">
        <v>387</v>
      </c>
      <c r="FT2429" s="152">
        <v>7.7</v>
      </c>
      <c r="FY2429" s="152">
        <v>1548</v>
      </c>
      <c r="FZ2429" s="152">
        <v>25</v>
      </c>
      <c r="GA2429" s="152">
        <v>55</v>
      </c>
      <c r="GC2429" s="152">
        <v>32</v>
      </c>
      <c r="GD2429" s="152">
        <v>6.5</v>
      </c>
      <c r="GE2429" s="152">
        <v>1.9</v>
      </c>
      <c r="GG2429" s="152">
        <v>0.7</v>
      </c>
      <c r="GH2429" s="152">
        <v>3.9</v>
      </c>
      <c r="GL2429" s="152">
        <v>1.5</v>
      </c>
      <c r="GM2429" s="152">
        <v>0.2</v>
      </c>
      <c r="GN2429" s="152">
        <v>11</v>
      </c>
      <c r="GS2429" s="152">
        <v>11</v>
      </c>
      <c r="GT2429" s="152">
        <v>0.7</v>
      </c>
      <c r="GU2429" s="152">
        <v>0.9</v>
      </c>
    </row>
    <row r="2430" spans="1:215">
      <c r="A2430" s="151">
        <v>8943</v>
      </c>
      <c r="B2430" s="152" t="s">
        <v>2859</v>
      </c>
      <c r="C2430" s="152" t="s">
        <v>3019</v>
      </c>
      <c r="D2430" s="152" t="s">
        <v>3020</v>
      </c>
      <c r="E2430" s="152" t="s">
        <v>3021</v>
      </c>
      <c r="F2430" s="152" t="s">
        <v>10876</v>
      </c>
      <c r="H2430" s="151">
        <v>341040</v>
      </c>
      <c r="K2430" s="152" t="s">
        <v>3022</v>
      </c>
      <c r="L2430" s="153" t="s">
        <v>3151</v>
      </c>
      <c r="M2430" s="153" t="s">
        <v>3553</v>
      </c>
      <c r="O2430" s="151">
        <v>3593</v>
      </c>
      <c r="P2430" s="152">
        <v>19.63</v>
      </c>
      <c r="Q2430" s="152">
        <v>-103.49</v>
      </c>
      <c r="R2430" s="152" t="s">
        <v>2911</v>
      </c>
      <c r="S2430" s="152" t="s">
        <v>2716</v>
      </c>
      <c r="T2430" s="152">
        <v>47.618825000000001</v>
      </c>
      <c r="U2430" s="152">
        <v>1.6090500000000001</v>
      </c>
      <c r="V2430" s="152">
        <v>15.704174999999999</v>
      </c>
      <c r="X2430" s="152">
        <v>5.1009500000000001</v>
      </c>
      <c r="AA2430" s="152">
        <v>5.5856750000000002</v>
      </c>
      <c r="AB2430" s="152">
        <v>7.0675000000000002E-2</v>
      </c>
      <c r="AC2430" s="152">
        <v>11.317275</v>
      </c>
      <c r="AD2430" s="152">
        <v>2.760275</v>
      </c>
      <c r="AE2430" s="152">
        <v>4.4315749999999996</v>
      </c>
      <c r="AF2430" s="152">
        <v>1.373275</v>
      </c>
      <c r="AJ2430" s="152">
        <v>3.7</v>
      </c>
      <c r="AK2430" s="156">
        <f t="shared" si="37"/>
        <v>0.26</v>
      </c>
      <c r="AL2430" s="151">
        <v>2600</v>
      </c>
      <c r="AM2430" s="151">
        <v>4772.75</v>
      </c>
      <c r="AN2430" s="151">
        <v>5573.25</v>
      </c>
      <c r="AO2430" s="151">
        <v>2163.25</v>
      </c>
      <c r="AW2430" s="152">
        <v>26.918406829999999</v>
      </c>
      <c r="AY2430" s="151">
        <v>280.99693250000001</v>
      </c>
      <c r="BG2430" s="152">
        <v>53.705071070000002</v>
      </c>
      <c r="BH2430" s="152">
        <v>2528.3568409999998</v>
      </c>
      <c r="BI2430" s="152">
        <v>23.64746324</v>
      </c>
      <c r="BJ2430" s="152">
        <v>497.84074759999999</v>
      </c>
      <c r="BK2430" s="152">
        <v>13.59767134</v>
      </c>
      <c r="BO2430" s="152">
        <v>2625.8147220000001</v>
      </c>
      <c r="BP2430" s="152">
        <v>42.181775109999997</v>
      </c>
      <c r="BQ2430" s="152">
        <v>103.1580503</v>
      </c>
      <c r="BR2430" s="152">
        <v>13.031318369999999</v>
      </c>
      <c r="BS2430" s="152">
        <v>54.135954599999998</v>
      </c>
      <c r="BT2430" s="152">
        <v>10.165425539999999</v>
      </c>
      <c r="BV2430" s="152">
        <v>6.4769357699999999</v>
      </c>
      <c r="BX2430" s="152">
        <v>5.0462137250000003</v>
      </c>
      <c r="BZ2430" s="152">
        <v>1.8758864580000001</v>
      </c>
      <c r="CB2430" s="152">
        <v>2.0423197179999999</v>
      </c>
      <c r="CE2430" s="152">
        <v>0.54026637200000005</v>
      </c>
      <c r="CH2430" s="152">
        <v>27.239851519999998</v>
      </c>
      <c r="CJ2430" s="152">
        <v>4.5792715409999998</v>
      </c>
      <c r="CK2430" s="152">
        <v>1.9109149350000001</v>
      </c>
      <c r="DO2430" s="154">
        <v>89.3</v>
      </c>
      <c r="ED2430" s="152">
        <v>48.47</v>
      </c>
      <c r="EE2430" s="152">
        <v>1.35</v>
      </c>
      <c r="EF2430" s="152">
        <v>12.07</v>
      </c>
      <c r="EH2430" s="152">
        <v>8.09</v>
      </c>
      <c r="EK2430" s="152">
        <v>0.14000000000000001</v>
      </c>
      <c r="EL2430" s="152">
        <v>13.55</v>
      </c>
      <c r="EM2430" s="152">
        <v>8.09</v>
      </c>
      <c r="EO2430" s="152">
        <v>1.73</v>
      </c>
      <c r="EP2430" s="152">
        <v>3.24</v>
      </c>
      <c r="EQ2430" s="152">
        <v>0.82</v>
      </c>
      <c r="ES2430" s="152">
        <v>0.6</v>
      </c>
      <c r="FD2430" s="152">
        <v>27</v>
      </c>
      <c r="FF2430" s="152">
        <v>215</v>
      </c>
      <c r="FG2430" s="152">
        <v>746</v>
      </c>
      <c r="FJ2430" s="152">
        <v>437</v>
      </c>
      <c r="FK2430" s="152">
        <v>70</v>
      </c>
      <c r="FL2430" s="152">
        <v>75</v>
      </c>
      <c r="FM2430" s="152">
        <v>15</v>
      </c>
      <c r="FP2430" s="152">
        <v>47</v>
      </c>
      <c r="FQ2430" s="152">
        <v>1429</v>
      </c>
      <c r="FR2430" s="152">
        <v>19</v>
      </c>
      <c r="FS2430" s="152">
        <v>387</v>
      </c>
      <c r="FT2430" s="152">
        <v>7.7</v>
      </c>
      <c r="FY2430" s="152">
        <v>1548</v>
      </c>
      <c r="FZ2430" s="152">
        <v>25</v>
      </c>
      <c r="GA2430" s="152">
        <v>55</v>
      </c>
      <c r="GC2430" s="152">
        <v>32</v>
      </c>
      <c r="GD2430" s="152">
        <v>6.5</v>
      </c>
      <c r="GE2430" s="152">
        <v>1.9</v>
      </c>
      <c r="GG2430" s="152">
        <v>0.7</v>
      </c>
      <c r="GH2430" s="152">
        <v>3.9</v>
      </c>
      <c r="GL2430" s="152">
        <v>1.5</v>
      </c>
      <c r="GM2430" s="152">
        <v>0.2</v>
      </c>
      <c r="GN2430" s="152">
        <v>11</v>
      </c>
      <c r="GS2430" s="152">
        <v>11</v>
      </c>
      <c r="GT2430" s="152">
        <v>0.7</v>
      </c>
      <c r="GU2430" s="152">
        <v>0.9</v>
      </c>
    </row>
    <row r="2431" spans="1:215">
      <c r="A2431" s="151">
        <v>8944</v>
      </c>
      <c r="B2431" s="152" t="s">
        <v>2859</v>
      </c>
      <c r="C2431" s="152" t="s">
        <v>3019</v>
      </c>
      <c r="D2431" s="152" t="s">
        <v>3020</v>
      </c>
      <c r="E2431" s="152" t="s">
        <v>3021</v>
      </c>
      <c r="F2431" s="152" t="s">
        <v>10877</v>
      </c>
      <c r="H2431" s="151">
        <v>341040</v>
      </c>
      <c r="K2431" s="152" t="s">
        <v>3022</v>
      </c>
      <c r="L2431" s="153" t="s">
        <v>3151</v>
      </c>
      <c r="M2431" s="153" t="s">
        <v>3417</v>
      </c>
      <c r="O2431" s="151">
        <v>3593</v>
      </c>
      <c r="P2431" s="152">
        <v>19.63</v>
      </c>
      <c r="Q2431" s="152">
        <v>-103.49</v>
      </c>
      <c r="R2431" s="152" t="s">
        <v>2911</v>
      </c>
      <c r="S2431" s="152" t="s">
        <v>2716</v>
      </c>
      <c r="T2431" s="152">
        <v>47.132399999999997</v>
      </c>
      <c r="U2431" s="152">
        <v>1.786</v>
      </c>
      <c r="V2431" s="152">
        <v>15.81925</v>
      </c>
      <c r="X2431" s="152">
        <v>5.6149750000000003</v>
      </c>
      <c r="AA2431" s="152">
        <v>5.3975</v>
      </c>
      <c r="AB2431" s="152">
        <v>7.3075000000000001E-2</v>
      </c>
      <c r="AC2431" s="152">
        <v>11.153625</v>
      </c>
      <c r="AD2431" s="152">
        <v>2.6220750000000002</v>
      </c>
      <c r="AE2431" s="152">
        <v>4.8425250000000002</v>
      </c>
      <c r="AF2431" s="152">
        <v>1.3121750000000001</v>
      </c>
      <c r="AJ2431" s="152">
        <v>2.5</v>
      </c>
      <c r="AK2431" s="156">
        <f t="shared" si="37"/>
        <v>0.17</v>
      </c>
      <c r="AL2431" s="151">
        <v>1700</v>
      </c>
      <c r="AM2431" s="151">
        <v>4180.75</v>
      </c>
      <c r="AN2431" s="151">
        <v>5334.75</v>
      </c>
      <c r="AO2431" s="151">
        <v>2085.25</v>
      </c>
      <c r="AW2431" s="152">
        <v>26.76501399</v>
      </c>
      <c r="AY2431" s="151">
        <v>318.79152010000001</v>
      </c>
      <c r="BG2431" s="152">
        <v>66.984021549999994</v>
      </c>
      <c r="BH2431" s="152">
        <v>2534.0554659999998</v>
      </c>
      <c r="BI2431" s="152">
        <v>23.202163599999999</v>
      </c>
      <c r="BJ2431" s="152">
        <v>517.05061939999996</v>
      </c>
      <c r="BK2431" s="152">
        <v>14.55268397</v>
      </c>
      <c r="BO2431" s="152">
        <v>2848.4832919999999</v>
      </c>
      <c r="BP2431" s="152">
        <v>40.908006229999998</v>
      </c>
      <c r="BQ2431" s="152">
        <v>105.4852939</v>
      </c>
      <c r="BR2431" s="152">
        <v>12.73556052</v>
      </c>
      <c r="BS2431" s="152">
        <v>51.926583430000001</v>
      </c>
      <c r="BT2431" s="152">
        <v>10.35370865</v>
      </c>
      <c r="BV2431" s="152">
        <v>6.3523054989999999</v>
      </c>
      <c r="BX2431" s="152">
        <v>4.7369780309999996</v>
      </c>
      <c r="BZ2431" s="152">
        <v>1.9624178889999999</v>
      </c>
      <c r="CB2431" s="152">
        <v>1.6896056639999999</v>
      </c>
      <c r="CE2431" s="152">
        <v>0.67681771999999996</v>
      </c>
      <c r="CH2431" s="152">
        <v>30.691500489999999</v>
      </c>
      <c r="CJ2431" s="152">
        <v>4.4781647859999998</v>
      </c>
      <c r="CK2431" s="152">
        <v>1.878583337</v>
      </c>
      <c r="DO2431" s="154">
        <v>89.1</v>
      </c>
      <c r="ED2431" s="152">
        <v>48.47</v>
      </c>
      <c r="EE2431" s="152">
        <v>1.35</v>
      </c>
      <c r="EF2431" s="152">
        <v>12.07</v>
      </c>
      <c r="EH2431" s="152">
        <v>8.09</v>
      </c>
      <c r="EK2431" s="152">
        <v>0.14000000000000001</v>
      </c>
      <c r="EL2431" s="152">
        <v>13.55</v>
      </c>
      <c r="EM2431" s="152">
        <v>8.09</v>
      </c>
      <c r="EO2431" s="152">
        <v>1.73</v>
      </c>
      <c r="EP2431" s="152">
        <v>3.24</v>
      </c>
      <c r="EQ2431" s="152">
        <v>0.82</v>
      </c>
      <c r="ES2431" s="152">
        <v>0.6</v>
      </c>
      <c r="FD2431" s="152">
        <v>27</v>
      </c>
      <c r="FF2431" s="152">
        <v>215</v>
      </c>
      <c r="FG2431" s="152">
        <v>746</v>
      </c>
      <c r="FJ2431" s="152">
        <v>437</v>
      </c>
      <c r="FK2431" s="152">
        <v>70</v>
      </c>
      <c r="FL2431" s="152">
        <v>75</v>
      </c>
      <c r="FM2431" s="152">
        <v>15</v>
      </c>
      <c r="FP2431" s="152">
        <v>47</v>
      </c>
      <c r="FQ2431" s="152">
        <v>1429</v>
      </c>
      <c r="FR2431" s="152">
        <v>19</v>
      </c>
      <c r="FS2431" s="152">
        <v>387</v>
      </c>
      <c r="FT2431" s="152">
        <v>7.7</v>
      </c>
      <c r="FY2431" s="152">
        <v>1548</v>
      </c>
      <c r="FZ2431" s="152">
        <v>25</v>
      </c>
      <c r="GA2431" s="152">
        <v>55</v>
      </c>
      <c r="GC2431" s="152">
        <v>32</v>
      </c>
      <c r="GD2431" s="152">
        <v>6.5</v>
      </c>
      <c r="GE2431" s="152">
        <v>1.9</v>
      </c>
      <c r="GG2431" s="152">
        <v>0.7</v>
      </c>
      <c r="GH2431" s="152">
        <v>3.9</v>
      </c>
      <c r="GL2431" s="152">
        <v>1.5</v>
      </c>
      <c r="GM2431" s="152">
        <v>0.2</v>
      </c>
      <c r="GN2431" s="152">
        <v>11</v>
      </c>
      <c r="GS2431" s="152">
        <v>11</v>
      </c>
      <c r="GT2431" s="152">
        <v>0.7</v>
      </c>
      <c r="GU2431" s="152">
        <v>0.9</v>
      </c>
    </row>
    <row r="2432" spans="1:215">
      <c r="A2432" s="151">
        <v>8945</v>
      </c>
      <c r="B2432" s="152" t="s">
        <v>2859</v>
      </c>
      <c r="C2432" s="152" t="s">
        <v>3019</v>
      </c>
      <c r="D2432" s="152" t="s">
        <v>3020</v>
      </c>
      <c r="E2432" s="152" t="s">
        <v>3021</v>
      </c>
      <c r="F2432" s="152" t="s">
        <v>10878</v>
      </c>
      <c r="H2432" s="151">
        <v>341040</v>
      </c>
      <c r="K2432" s="152" t="s">
        <v>3022</v>
      </c>
      <c r="L2432" s="153" t="s">
        <v>3151</v>
      </c>
      <c r="M2432" s="153" t="s">
        <v>3344</v>
      </c>
      <c r="O2432" s="151">
        <v>3593</v>
      </c>
      <c r="P2432" s="152">
        <v>19.63</v>
      </c>
      <c r="Q2432" s="152">
        <v>-103.49</v>
      </c>
      <c r="R2432" s="152" t="s">
        <v>2911</v>
      </c>
      <c r="S2432" s="152" t="s">
        <v>2716</v>
      </c>
      <c r="T2432" s="152">
        <v>46.736766670000002</v>
      </c>
      <c r="U2432" s="152">
        <v>1.8007</v>
      </c>
      <c r="V2432" s="152">
        <v>15.341799999999999</v>
      </c>
      <c r="X2432" s="152">
        <v>5.4683000000000002</v>
      </c>
      <c r="AA2432" s="152">
        <v>5.3115666670000001</v>
      </c>
      <c r="AB2432" s="152">
        <v>0.14553333299999999</v>
      </c>
      <c r="AC2432" s="152">
        <v>11.6267</v>
      </c>
      <c r="AD2432" s="152">
        <v>2.5481666669999998</v>
      </c>
      <c r="AE2432" s="152">
        <v>4.0464000000000002</v>
      </c>
      <c r="AF2432" s="152">
        <v>1.1080000000000001</v>
      </c>
      <c r="AJ2432" s="152">
        <v>2.5</v>
      </c>
      <c r="AK2432" s="156">
        <f t="shared" si="37"/>
        <v>0.16</v>
      </c>
      <c r="AL2432" s="151">
        <v>1600</v>
      </c>
      <c r="AM2432" s="151">
        <v>4253.6666670000004</v>
      </c>
      <c r="AN2432" s="151">
        <v>3870.666667</v>
      </c>
      <c r="AO2432" s="151">
        <v>1975</v>
      </c>
      <c r="AW2432" s="152">
        <v>30.253522449999998</v>
      </c>
      <c r="AY2432" s="151">
        <v>320.84718809999998</v>
      </c>
      <c r="BG2432" s="152">
        <v>73.710087419999994</v>
      </c>
      <c r="BH2432" s="152">
        <v>2288.824783</v>
      </c>
      <c r="BI2432" s="152">
        <v>26.430723619999998</v>
      </c>
      <c r="BJ2432" s="152">
        <v>595.88144390000002</v>
      </c>
      <c r="BK2432" s="152">
        <v>14.67688139</v>
      </c>
      <c r="BO2432" s="152">
        <v>2564.4827049999999</v>
      </c>
      <c r="BP2432" s="152">
        <v>36.155344540000002</v>
      </c>
      <c r="BQ2432" s="152">
        <v>87.269281449999994</v>
      </c>
      <c r="BR2432" s="152">
        <v>11.234266180000001</v>
      </c>
      <c r="BS2432" s="152">
        <v>48.547106710000001</v>
      </c>
      <c r="BT2432" s="152">
        <v>8.6702134120000007</v>
      </c>
      <c r="BV2432" s="152">
        <v>6.3892694309999998</v>
      </c>
      <c r="BX2432" s="152">
        <v>5.413577053</v>
      </c>
      <c r="BZ2432" s="152">
        <v>2.7441781220000001</v>
      </c>
      <c r="CB2432" s="152">
        <v>2.2369887780000002</v>
      </c>
      <c r="CE2432" s="152">
        <v>0.62911067899999995</v>
      </c>
      <c r="CH2432" s="152">
        <v>29.814975090000001</v>
      </c>
      <c r="CJ2432" s="152">
        <v>4.4463883299999996</v>
      </c>
      <c r="CK2432" s="152">
        <v>2.1548811680000002</v>
      </c>
      <c r="DO2432" s="154">
        <v>89.9</v>
      </c>
      <c r="ED2432" s="152">
        <v>48.47</v>
      </c>
      <c r="EE2432" s="152">
        <v>1.35</v>
      </c>
      <c r="EF2432" s="152">
        <v>12.07</v>
      </c>
      <c r="EH2432" s="152">
        <v>8.09</v>
      </c>
      <c r="EK2432" s="152">
        <v>0.14000000000000001</v>
      </c>
      <c r="EL2432" s="152">
        <v>13.55</v>
      </c>
      <c r="EM2432" s="152">
        <v>8.09</v>
      </c>
      <c r="EO2432" s="152">
        <v>1.73</v>
      </c>
      <c r="EP2432" s="152">
        <v>3.24</v>
      </c>
      <c r="EQ2432" s="152">
        <v>0.82</v>
      </c>
      <c r="ES2432" s="152">
        <v>0.6</v>
      </c>
      <c r="FD2432" s="152">
        <v>27</v>
      </c>
      <c r="FF2432" s="152">
        <v>215</v>
      </c>
      <c r="FG2432" s="152">
        <v>746</v>
      </c>
      <c r="FJ2432" s="152">
        <v>437</v>
      </c>
      <c r="FK2432" s="152">
        <v>70</v>
      </c>
      <c r="FL2432" s="152">
        <v>75</v>
      </c>
      <c r="FM2432" s="152">
        <v>15</v>
      </c>
      <c r="FP2432" s="152">
        <v>47</v>
      </c>
      <c r="FQ2432" s="152">
        <v>1429</v>
      </c>
      <c r="FR2432" s="152">
        <v>19</v>
      </c>
      <c r="FS2432" s="152">
        <v>387</v>
      </c>
      <c r="FT2432" s="152">
        <v>7.7</v>
      </c>
      <c r="FY2432" s="152">
        <v>1548</v>
      </c>
      <c r="FZ2432" s="152">
        <v>25</v>
      </c>
      <c r="GA2432" s="152">
        <v>55</v>
      </c>
      <c r="GC2432" s="152">
        <v>32</v>
      </c>
      <c r="GD2432" s="152">
        <v>6.5</v>
      </c>
      <c r="GE2432" s="152">
        <v>1.9</v>
      </c>
      <c r="GG2432" s="152">
        <v>0.7</v>
      </c>
      <c r="GH2432" s="152">
        <v>3.9</v>
      </c>
      <c r="GL2432" s="152">
        <v>1.5</v>
      </c>
      <c r="GM2432" s="152">
        <v>0.2</v>
      </c>
      <c r="GN2432" s="152">
        <v>11</v>
      </c>
      <c r="GS2432" s="152">
        <v>11</v>
      </c>
      <c r="GT2432" s="152">
        <v>0.7</v>
      </c>
      <c r="GU2432" s="152">
        <v>0.9</v>
      </c>
    </row>
    <row r="2433" spans="1:203">
      <c r="A2433" s="151">
        <v>8946</v>
      </c>
      <c r="B2433" s="152" t="s">
        <v>2859</v>
      </c>
      <c r="C2433" s="152" t="s">
        <v>3019</v>
      </c>
      <c r="D2433" s="152" t="s">
        <v>3020</v>
      </c>
      <c r="E2433" s="152" t="s">
        <v>3021</v>
      </c>
      <c r="F2433" s="152" t="s">
        <v>10879</v>
      </c>
      <c r="H2433" s="151">
        <v>341040</v>
      </c>
      <c r="K2433" s="152" t="s">
        <v>3022</v>
      </c>
      <c r="L2433" s="153" t="s">
        <v>3151</v>
      </c>
      <c r="M2433" s="153" t="s">
        <v>3613</v>
      </c>
      <c r="O2433" s="151">
        <v>3593</v>
      </c>
      <c r="P2433" s="152">
        <v>19.63</v>
      </c>
      <c r="Q2433" s="152">
        <v>-103.49</v>
      </c>
      <c r="R2433" s="152" t="s">
        <v>2911</v>
      </c>
      <c r="S2433" s="152" t="s">
        <v>2716</v>
      </c>
      <c r="T2433" s="152">
        <v>47.788066669999999</v>
      </c>
      <c r="U2433" s="152">
        <v>1.716366667</v>
      </c>
      <c r="V2433" s="152">
        <v>15.20016667</v>
      </c>
      <c r="X2433" s="152">
        <v>5.8996333329999997</v>
      </c>
      <c r="AA2433" s="152">
        <v>5.4466000000000001</v>
      </c>
      <c r="AB2433" s="152">
        <v>0.120966667</v>
      </c>
      <c r="AC2433" s="152">
        <v>10.83213333</v>
      </c>
      <c r="AD2433" s="152">
        <v>2.6494</v>
      </c>
      <c r="AE2433" s="152">
        <v>4.5746666669999998</v>
      </c>
      <c r="AF2433" s="152">
        <v>1.088766667</v>
      </c>
      <c r="AJ2433" s="152">
        <v>3.2</v>
      </c>
      <c r="AK2433" s="156">
        <f t="shared" si="37"/>
        <v>0.22</v>
      </c>
      <c r="AL2433" s="151">
        <v>2200</v>
      </c>
      <c r="AM2433" s="151">
        <v>5400.3333329999996</v>
      </c>
      <c r="AN2433" s="151">
        <v>4000</v>
      </c>
      <c r="AO2433" s="151">
        <v>2107</v>
      </c>
      <c r="AW2433" s="152">
        <v>26.562414090000001</v>
      </c>
      <c r="AY2433" s="151">
        <v>285.86552419999998</v>
      </c>
      <c r="BG2433" s="152">
        <v>69.249509669999995</v>
      </c>
      <c r="BH2433" s="152">
        <v>2163.03024</v>
      </c>
      <c r="BI2433" s="152">
        <v>23.965646320000001</v>
      </c>
      <c r="BJ2433" s="152">
        <v>535.74351249999995</v>
      </c>
      <c r="BK2433" s="152">
        <v>13.40880144</v>
      </c>
      <c r="BO2433" s="152">
        <v>2393.3558870000002</v>
      </c>
      <c r="BP2433" s="152">
        <v>34.7522533</v>
      </c>
      <c r="BQ2433" s="152">
        <v>86.719496910000004</v>
      </c>
      <c r="BR2433" s="152">
        <v>11.23714766</v>
      </c>
      <c r="BS2433" s="152">
        <v>44.431413020000001</v>
      </c>
      <c r="BT2433" s="152">
        <v>9.7168723359999998</v>
      </c>
      <c r="BV2433" s="152">
        <v>6.0443061409999999</v>
      </c>
      <c r="BX2433" s="152">
        <v>4.2357322049999997</v>
      </c>
      <c r="BZ2433" s="152">
        <v>2.3095038049999999</v>
      </c>
      <c r="CB2433" s="152">
        <v>1.718854533</v>
      </c>
      <c r="CE2433" s="152">
        <v>0.73816704499999997</v>
      </c>
      <c r="CH2433" s="152">
        <v>26.52807293</v>
      </c>
      <c r="CJ2433" s="152">
        <v>3.6745654409999999</v>
      </c>
      <c r="CK2433" s="152">
        <v>1.756173403</v>
      </c>
      <c r="DO2433" s="154">
        <v>89.6</v>
      </c>
      <c r="ED2433" s="152">
        <v>48.47</v>
      </c>
      <c r="EE2433" s="152">
        <v>1.35</v>
      </c>
      <c r="EF2433" s="152">
        <v>12.07</v>
      </c>
      <c r="EH2433" s="152">
        <v>8.09</v>
      </c>
      <c r="EK2433" s="152">
        <v>0.14000000000000001</v>
      </c>
      <c r="EL2433" s="152">
        <v>13.55</v>
      </c>
      <c r="EM2433" s="152">
        <v>8.09</v>
      </c>
      <c r="EO2433" s="152">
        <v>1.73</v>
      </c>
      <c r="EP2433" s="152">
        <v>3.24</v>
      </c>
      <c r="EQ2433" s="152">
        <v>0.82</v>
      </c>
      <c r="ES2433" s="152">
        <v>0.6</v>
      </c>
      <c r="FD2433" s="152">
        <v>27</v>
      </c>
      <c r="FF2433" s="152">
        <v>215</v>
      </c>
      <c r="FG2433" s="152">
        <v>746</v>
      </c>
      <c r="FJ2433" s="152">
        <v>437</v>
      </c>
      <c r="FK2433" s="152">
        <v>70</v>
      </c>
      <c r="FL2433" s="152">
        <v>75</v>
      </c>
      <c r="FM2433" s="152">
        <v>15</v>
      </c>
      <c r="FP2433" s="152">
        <v>47</v>
      </c>
      <c r="FQ2433" s="152">
        <v>1429</v>
      </c>
      <c r="FR2433" s="152">
        <v>19</v>
      </c>
      <c r="FS2433" s="152">
        <v>387</v>
      </c>
      <c r="FT2433" s="152">
        <v>7.7</v>
      </c>
      <c r="FY2433" s="152">
        <v>1548</v>
      </c>
      <c r="FZ2433" s="152">
        <v>25</v>
      </c>
      <c r="GA2433" s="152">
        <v>55</v>
      </c>
      <c r="GC2433" s="152">
        <v>32</v>
      </c>
      <c r="GD2433" s="152">
        <v>6.5</v>
      </c>
      <c r="GE2433" s="152">
        <v>1.9</v>
      </c>
      <c r="GG2433" s="152">
        <v>0.7</v>
      </c>
      <c r="GH2433" s="152">
        <v>3.9</v>
      </c>
      <c r="GL2433" s="152">
        <v>1.5</v>
      </c>
      <c r="GM2433" s="152">
        <v>0.2</v>
      </c>
      <c r="GN2433" s="152">
        <v>11</v>
      </c>
      <c r="GS2433" s="152">
        <v>11</v>
      </c>
      <c r="GT2433" s="152">
        <v>0.7</v>
      </c>
      <c r="GU2433" s="152">
        <v>0.9</v>
      </c>
    </row>
    <row r="2434" spans="1:203">
      <c r="A2434" s="151">
        <v>8947</v>
      </c>
      <c r="B2434" s="152" t="s">
        <v>2859</v>
      </c>
      <c r="C2434" s="152" t="s">
        <v>3019</v>
      </c>
      <c r="D2434" s="152" t="s">
        <v>3020</v>
      </c>
      <c r="E2434" s="152" t="s">
        <v>3021</v>
      </c>
      <c r="F2434" s="152" t="s">
        <v>10880</v>
      </c>
      <c r="H2434" s="151">
        <v>341040</v>
      </c>
      <c r="K2434" s="152" t="s">
        <v>3022</v>
      </c>
      <c r="L2434" s="153" t="s">
        <v>3151</v>
      </c>
      <c r="M2434" s="153" t="s">
        <v>4079</v>
      </c>
      <c r="O2434" s="151">
        <v>3593</v>
      </c>
      <c r="P2434" s="152">
        <v>19.63</v>
      </c>
      <c r="Q2434" s="152">
        <v>-103.49</v>
      </c>
      <c r="R2434" s="152" t="s">
        <v>2911</v>
      </c>
      <c r="S2434" s="152" t="s">
        <v>2716</v>
      </c>
      <c r="T2434" s="152">
        <v>49.148800000000001</v>
      </c>
      <c r="U2434" s="152">
        <v>1.833075</v>
      </c>
      <c r="V2434" s="152">
        <v>14.7423</v>
      </c>
      <c r="X2434" s="152">
        <v>5.3406750000000001</v>
      </c>
      <c r="AA2434" s="152">
        <v>5.7587000000000002</v>
      </c>
      <c r="AB2434" s="152">
        <v>5.6474999999999997E-2</v>
      </c>
      <c r="AC2434" s="152">
        <v>10.2028</v>
      </c>
      <c r="AD2434" s="152">
        <v>2.8593999999999999</v>
      </c>
      <c r="AE2434" s="152">
        <v>4.2401499999999999</v>
      </c>
      <c r="AF2434" s="152">
        <v>1.10405</v>
      </c>
      <c r="AJ2434" s="152">
        <v>2.4</v>
      </c>
      <c r="AK2434" s="156">
        <f t="shared" si="37"/>
        <v>0.09</v>
      </c>
      <c r="AL2434" s="151">
        <v>900</v>
      </c>
      <c r="AM2434" s="151">
        <v>4778.5</v>
      </c>
      <c r="AN2434" s="151">
        <v>4120.25</v>
      </c>
      <c r="AO2434" s="151">
        <v>2001.5</v>
      </c>
      <c r="AW2434" s="152">
        <v>28.774023440000001</v>
      </c>
      <c r="AY2434" s="151">
        <v>311.98994269999997</v>
      </c>
      <c r="BG2434" s="152">
        <v>76.840914490000003</v>
      </c>
      <c r="BH2434" s="152">
        <v>2258.1006980000002</v>
      </c>
      <c r="BI2434" s="152">
        <v>25.512904819999999</v>
      </c>
      <c r="BJ2434" s="152">
        <v>572.40921839999999</v>
      </c>
      <c r="BK2434" s="152">
        <v>15.10391094</v>
      </c>
      <c r="BO2434" s="152">
        <v>2501.2572610000002</v>
      </c>
      <c r="BP2434" s="152">
        <v>36.179917330000002</v>
      </c>
      <c r="BQ2434" s="152">
        <v>95.806286749999998</v>
      </c>
      <c r="BR2434" s="152">
        <v>11.990136570000001</v>
      </c>
      <c r="BS2434" s="152">
        <v>48.524930019999999</v>
      </c>
      <c r="BT2434" s="152">
        <v>10.35084434</v>
      </c>
      <c r="BV2434" s="152">
        <v>5.8331681729999998</v>
      </c>
      <c r="BX2434" s="152">
        <v>5.5133205040000002</v>
      </c>
      <c r="BZ2434" s="152">
        <v>2.702659154</v>
      </c>
      <c r="CB2434" s="152">
        <v>2.5436767429999998</v>
      </c>
      <c r="CE2434" s="152">
        <v>0.47774529500000001</v>
      </c>
      <c r="CH2434" s="152">
        <v>27.920996079999998</v>
      </c>
      <c r="CJ2434" s="152">
        <v>5.2840419709999997</v>
      </c>
      <c r="CK2434" s="152">
        <v>2.1454924559999999</v>
      </c>
      <c r="DO2434" s="154">
        <v>90.3</v>
      </c>
      <c r="ED2434" s="152">
        <v>48.47</v>
      </c>
      <c r="EE2434" s="152">
        <v>1.35</v>
      </c>
      <c r="EF2434" s="152">
        <v>12.07</v>
      </c>
      <c r="EH2434" s="152">
        <v>8.09</v>
      </c>
      <c r="EK2434" s="152">
        <v>0.14000000000000001</v>
      </c>
      <c r="EL2434" s="152">
        <v>13.55</v>
      </c>
      <c r="EM2434" s="152">
        <v>8.09</v>
      </c>
      <c r="EO2434" s="152">
        <v>1.73</v>
      </c>
      <c r="EP2434" s="152">
        <v>3.24</v>
      </c>
      <c r="EQ2434" s="152">
        <v>0.82</v>
      </c>
      <c r="ES2434" s="152">
        <v>0.6</v>
      </c>
      <c r="FD2434" s="152">
        <v>27</v>
      </c>
      <c r="FF2434" s="152">
        <v>215</v>
      </c>
      <c r="FG2434" s="152">
        <v>746</v>
      </c>
      <c r="FJ2434" s="152">
        <v>437</v>
      </c>
      <c r="FK2434" s="152">
        <v>70</v>
      </c>
      <c r="FL2434" s="152">
        <v>75</v>
      </c>
      <c r="FM2434" s="152">
        <v>15</v>
      </c>
      <c r="FP2434" s="152">
        <v>47</v>
      </c>
      <c r="FQ2434" s="152">
        <v>1429</v>
      </c>
      <c r="FR2434" s="152">
        <v>19</v>
      </c>
      <c r="FS2434" s="152">
        <v>387</v>
      </c>
      <c r="FT2434" s="152">
        <v>7.7</v>
      </c>
      <c r="FY2434" s="152">
        <v>1548</v>
      </c>
      <c r="FZ2434" s="152">
        <v>25</v>
      </c>
      <c r="GA2434" s="152">
        <v>55</v>
      </c>
      <c r="GC2434" s="152">
        <v>32</v>
      </c>
      <c r="GD2434" s="152">
        <v>6.5</v>
      </c>
      <c r="GE2434" s="152">
        <v>1.9</v>
      </c>
      <c r="GG2434" s="152">
        <v>0.7</v>
      </c>
      <c r="GH2434" s="152">
        <v>3.9</v>
      </c>
      <c r="GL2434" s="152">
        <v>1.5</v>
      </c>
      <c r="GM2434" s="152">
        <v>0.2</v>
      </c>
      <c r="GN2434" s="152">
        <v>11</v>
      </c>
      <c r="GS2434" s="152">
        <v>11</v>
      </c>
      <c r="GT2434" s="152">
        <v>0.7</v>
      </c>
      <c r="GU2434" s="152">
        <v>0.9</v>
      </c>
    </row>
    <row r="2435" spans="1:203">
      <c r="A2435" s="151">
        <v>8948</v>
      </c>
      <c r="B2435" s="152" t="s">
        <v>2859</v>
      </c>
      <c r="C2435" s="152" t="s">
        <v>3019</v>
      </c>
      <c r="D2435" s="152" t="s">
        <v>3020</v>
      </c>
      <c r="E2435" s="152" t="s">
        <v>3021</v>
      </c>
      <c r="F2435" s="152" t="s">
        <v>10881</v>
      </c>
      <c r="H2435" s="151">
        <v>341040</v>
      </c>
      <c r="K2435" s="152" t="s">
        <v>3022</v>
      </c>
      <c r="L2435" s="153" t="s">
        <v>3151</v>
      </c>
      <c r="M2435" s="153" t="s">
        <v>3152</v>
      </c>
      <c r="O2435" s="151">
        <v>3593</v>
      </c>
      <c r="P2435" s="152">
        <v>19.63</v>
      </c>
      <c r="Q2435" s="152">
        <v>-103.49</v>
      </c>
      <c r="R2435" s="152" t="s">
        <v>2911</v>
      </c>
      <c r="S2435" s="152" t="s">
        <v>2716</v>
      </c>
      <c r="T2435" s="152">
        <v>45.629899999999999</v>
      </c>
      <c r="U2435" s="152">
        <v>2.0438999999999998</v>
      </c>
      <c r="V2435" s="152">
        <v>17.682500000000001</v>
      </c>
      <c r="X2435" s="152">
        <v>5.5499499999999999</v>
      </c>
      <c r="AA2435" s="152">
        <v>4.6336500000000003</v>
      </c>
      <c r="AB2435" s="152">
        <v>9.0550000000000005E-2</v>
      </c>
      <c r="AC2435" s="152">
        <v>11.3636</v>
      </c>
      <c r="AD2435" s="152">
        <v>2.7051500000000002</v>
      </c>
      <c r="AE2435" s="152">
        <v>5.6913999999999998</v>
      </c>
      <c r="AF2435" s="152">
        <v>1.1150500000000001</v>
      </c>
      <c r="AJ2435" s="152">
        <v>1</v>
      </c>
      <c r="AK2435" s="156">
        <f t="shared" ref="AK2435:AK2498" si="38">AL2435/10000</f>
        <v>0.24</v>
      </c>
      <c r="AL2435" s="151">
        <v>2400</v>
      </c>
      <c r="AM2435" s="151">
        <v>5487</v>
      </c>
      <c r="AN2435" s="151">
        <v>3132</v>
      </c>
      <c r="AO2435" s="151">
        <v>1947</v>
      </c>
      <c r="DO2435" s="154">
        <v>89.1</v>
      </c>
      <c r="ED2435" s="152">
        <v>48.47</v>
      </c>
      <c r="EE2435" s="152">
        <v>1.35</v>
      </c>
      <c r="EF2435" s="152">
        <v>12.07</v>
      </c>
      <c r="EH2435" s="152">
        <v>8.09</v>
      </c>
      <c r="EK2435" s="152">
        <v>0.14000000000000001</v>
      </c>
      <c r="EL2435" s="152">
        <v>13.55</v>
      </c>
      <c r="EM2435" s="152">
        <v>8.09</v>
      </c>
      <c r="EO2435" s="152">
        <v>1.73</v>
      </c>
      <c r="EP2435" s="152">
        <v>3.24</v>
      </c>
      <c r="EQ2435" s="152">
        <v>0.82</v>
      </c>
      <c r="ES2435" s="152">
        <v>0.6</v>
      </c>
      <c r="FD2435" s="152">
        <v>27</v>
      </c>
      <c r="FF2435" s="152">
        <v>215</v>
      </c>
      <c r="FG2435" s="152">
        <v>746</v>
      </c>
      <c r="FJ2435" s="152">
        <v>437</v>
      </c>
      <c r="FK2435" s="152">
        <v>70</v>
      </c>
      <c r="FL2435" s="152">
        <v>75</v>
      </c>
      <c r="FM2435" s="152">
        <v>15</v>
      </c>
      <c r="FP2435" s="152">
        <v>47</v>
      </c>
      <c r="FQ2435" s="152">
        <v>1429</v>
      </c>
      <c r="FR2435" s="152">
        <v>19</v>
      </c>
      <c r="FS2435" s="152">
        <v>387</v>
      </c>
      <c r="FT2435" s="152">
        <v>7.7</v>
      </c>
      <c r="FY2435" s="152">
        <v>1548</v>
      </c>
      <c r="FZ2435" s="152">
        <v>25</v>
      </c>
      <c r="GA2435" s="152">
        <v>55</v>
      </c>
      <c r="GC2435" s="152">
        <v>32</v>
      </c>
      <c r="GD2435" s="152">
        <v>6.5</v>
      </c>
      <c r="GE2435" s="152">
        <v>1.9</v>
      </c>
      <c r="GG2435" s="152">
        <v>0.7</v>
      </c>
      <c r="GH2435" s="152">
        <v>3.9</v>
      </c>
      <c r="GL2435" s="152">
        <v>1.5</v>
      </c>
      <c r="GM2435" s="152">
        <v>0.2</v>
      </c>
      <c r="GN2435" s="152">
        <v>11</v>
      </c>
      <c r="GS2435" s="152">
        <v>11</v>
      </c>
      <c r="GT2435" s="152">
        <v>0.7</v>
      </c>
      <c r="GU2435" s="152">
        <v>0.9</v>
      </c>
    </row>
    <row r="2436" spans="1:203">
      <c r="A2436" s="151">
        <v>8949</v>
      </c>
      <c r="B2436" s="152" t="s">
        <v>2859</v>
      </c>
      <c r="C2436" s="152" t="s">
        <v>3019</v>
      </c>
      <c r="D2436" s="152" t="s">
        <v>3020</v>
      </c>
      <c r="E2436" s="152" t="s">
        <v>3021</v>
      </c>
      <c r="F2436" s="152" t="s">
        <v>10882</v>
      </c>
      <c r="H2436" s="151">
        <v>341040</v>
      </c>
      <c r="K2436" s="152" t="s">
        <v>3022</v>
      </c>
      <c r="L2436" s="153" t="s">
        <v>3151</v>
      </c>
      <c r="M2436" s="153" t="s">
        <v>3184</v>
      </c>
      <c r="O2436" s="151">
        <v>3593</v>
      </c>
      <c r="P2436" s="152">
        <v>19.63</v>
      </c>
      <c r="Q2436" s="152">
        <v>-103.49</v>
      </c>
      <c r="R2436" s="152" t="s">
        <v>2911</v>
      </c>
      <c r="S2436" s="152" t="s">
        <v>2716</v>
      </c>
      <c r="T2436" s="152">
        <v>45.827666669999999</v>
      </c>
      <c r="U2436" s="152">
        <v>1.9567000000000001</v>
      </c>
      <c r="V2436" s="152">
        <v>16.5702</v>
      </c>
      <c r="X2436" s="152">
        <v>6.2237</v>
      </c>
      <c r="AA2436" s="152">
        <v>4.9346666670000001</v>
      </c>
      <c r="AB2436" s="152">
        <v>9.7699999999999995E-2</v>
      </c>
      <c r="AC2436" s="152">
        <v>11.04396667</v>
      </c>
      <c r="AD2436" s="152">
        <v>2.723233333</v>
      </c>
      <c r="AE2436" s="152">
        <v>5.417566667</v>
      </c>
      <c r="AF2436" s="152">
        <v>1.2723</v>
      </c>
      <c r="AJ2436" s="152">
        <v>1.4</v>
      </c>
      <c r="AK2436" s="156">
        <f t="shared" si="38"/>
        <v>0.1</v>
      </c>
      <c r="AL2436" s="151">
        <v>1000</v>
      </c>
      <c r="AM2436" s="151">
        <v>6223</v>
      </c>
      <c r="AN2436" s="151">
        <v>3476.666667</v>
      </c>
      <c r="AO2436" s="151">
        <v>1924</v>
      </c>
      <c r="AW2436" s="152">
        <v>30.126994700000001</v>
      </c>
      <c r="AY2436" s="151">
        <v>359.80931090000001</v>
      </c>
      <c r="BG2436" s="152">
        <v>65.960867120000003</v>
      </c>
      <c r="BH2436" s="152">
        <v>2712.763974</v>
      </c>
      <c r="BI2436" s="152">
        <v>26.433607540000001</v>
      </c>
      <c r="BJ2436" s="152">
        <v>565.66190040000004</v>
      </c>
      <c r="BK2436" s="152">
        <v>15.08361429</v>
      </c>
      <c r="BO2436" s="152">
        <v>2920.8134839999998</v>
      </c>
      <c r="BP2436" s="152">
        <v>45.166310490000001</v>
      </c>
      <c r="BQ2436" s="152">
        <v>115.679697</v>
      </c>
      <c r="BR2436" s="152">
        <v>15.203590609999999</v>
      </c>
      <c r="BS2436" s="152">
        <v>57.854612039999999</v>
      </c>
      <c r="BT2436" s="152">
        <v>12.03874306</v>
      </c>
      <c r="BV2436" s="152">
        <v>6.712019197</v>
      </c>
      <c r="BX2436" s="152">
        <v>5.0105470050000003</v>
      </c>
      <c r="BZ2436" s="152">
        <v>2.491916909</v>
      </c>
      <c r="CB2436" s="152">
        <v>2.3119816520000001</v>
      </c>
      <c r="CE2436" s="152">
        <v>0.71511375899999996</v>
      </c>
      <c r="CH2436" s="152">
        <v>30.080386239999999</v>
      </c>
      <c r="CJ2436" s="152">
        <v>5.4097110339999999</v>
      </c>
      <c r="CK2436" s="152">
        <v>2.2211984870000001</v>
      </c>
      <c r="DO2436" s="154">
        <v>89</v>
      </c>
      <c r="ED2436" s="152">
        <v>48.47</v>
      </c>
      <c r="EE2436" s="152">
        <v>1.35</v>
      </c>
      <c r="EF2436" s="152">
        <v>12.07</v>
      </c>
      <c r="EH2436" s="152">
        <v>8.09</v>
      </c>
      <c r="EK2436" s="152">
        <v>0.14000000000000001</v>
      </c>
      <c r="EL2436" s="152">
        <v>13.55</v>
      </c>
      <c r="EM2436" s="152">
        <v>8.09</v>
      </c>
      <c r="EO2436" s="152">
        <v>1.73</v>
      </c>
      <c r="EP2436" s="152">
        <v>3.24</v>
      </c>
      <c r="EQ2436" s="152">
        <v>0.82</v>
      </c>
      <c r="ES2436" s="152">
        <v>0.6</v>
      </c>
      <c r="FD2436" s="152">
        <v>27</v>
      </c>
      <c r="FF2436" s="152">
        <v>215</v>
      </c>
      <c r="FG2436" s="152">
        <v>746</v>
      </c>
      <c r="FJ2436" s="152">
        <v>437</v>
      </c>
      <c r="FK2436" s="152">
        <v>70</v>
      </c>
      <c r="FL2436" s="152">
        <v>75</v>
      </c>
      <c r="FM2436" s="152">
        <v>15</v>
      </c>
      <c r="FP2436" s="152">
        <v>47</v>
      </c>
      <c r="FQ2436" s="152">
        <v>1429</v>
      </c>
      <c r="FR2436" s="152">
        <v>19</v>
      </c>
      <c r="FS2436" s="152">
        <v>387</v>
      </c>
      <c r="FT2436" s="152">
        <v>7.7</v>
      </c>
      <c r="FY2436" s="152">
        <v>1548</v>
      </c>
      <c r="FZ2436" s="152">
        <v>25</v>
      </c>
      <c r="GA2436" s="152">
        <v>55</v>
      </c>
      <c r="GC2436" s="152">
        <v>32</v>
      </c>
      <c r="GD2436" s="152">
        <v>6.5</v>
      </c>
      <c r="GE2436" s="152">
        <v>1.9</v>
      </c>
      <c r="GG2436" s="152">
        <v>0.7</v>
      </c>
      <c r="GH2436" s="152">
        <v>3.9</v>
      </c>
      <c r="GL2436" s="152">
        <v>1.5</v>
      </c>
      <c r="GM2436" s="152">
        <v>0.2</v>
      </c>
      <c r="GN2436" s="152">
        <v>11</v>
      </c>
      <c r="GS2436" s="152">
        <v>11</v>
      </c>
      <c r="GT2436" s="152">
        <v>0.7</v>
      </c>
      <c r="GU2436" s="152">
        <v>0.9</v>
      </c>
    </row>
    <row r="2437" spans="1:203">
      <c r="A2437" s="151">
        <v>8950</v>
      </c>
      <c r="B2437" s="152" t="s">
        <v>2859</v>
      </c>
      <c r="C2437" s="152" t="s">
        <v>3019</v>
      </c>
      <c r="D2437" s="152" t="s">
        <v>3020</v>
      </c>
      <c r="E2437" s="152" t="s">
        <v>3021</v>
      </c>
      <c r="F2437" s="152" t="s">
        <v>10883</v>
      </c>
      <c r="H2437" s="151">
        <v>341040</v>
      </c>
      <c r="K2437" s="152" t="s">
        <v>3022</v>
      </c>
      <c r="L2437" s="153" t="s">
        <v>3151</v>
      </c>
      <c r="M2437" s="153" t="s">
        <v>3598</v>
      </c>
      <c r="O2437" s="151">
        <v>3593</v>
      </c>
      <c r="P2437" s="152">
        <v>19.63</v>
      </c>
      <c r="Q2437" s="152">
        <v>-103.49</v>
      </c>
      <c r="R2437" s="152" t="s">
        <v>2911</v>
      </c>
      <c r="S2437" s="152" t="s">
        <v>2716</v>
      </c>
      <c r="T2437" s="152">
        <v>47.738700000000001</v>
      </c>
      <c r="U2437" s="152">
        <v>1.7132000000000001</v>
      </c>
      <c r="V2437" s="152">
        <v>15.075200000000001</v>
      </c>
      <c r="X2437" s="152">
        <v>5.7766999999999999</v>
      </c>
      <c r="AA2437" s="152">
        <v>5.6304499999999997</v>
      </c>
      <c r="AB2437" s="152">
        <v>8.5199999999999998E-2</v>
      </c>
      <c r="AC2437" s="152">
        <v>11.107100000000001</v>
      </c>
      <c r="AD2437" s="152">
        <v>2.609</v>
      </c>
      <c r="AE2437" s="152">
        <v>3.9729000000000001</v>
      </c>
      <c r="AF2437" s="152">
        <v>1.0033000000000001</v>
      </c>
      <c r="AJ2437" s="152">
        <v>2.1</v>
      </c>
      <c r="AK2437" s="156">
        <f t="shared" si="38"/>
        <v>0.17</v>
      </c>
      <c r="AL2437" s="151">
        <v>1700</v>
      </c>
      <c r="AM2437" s="151">
        <v>3885</v>
      </c>
      <c r="AN2437" s="151">
        <v>4021.5</v>
      </c>
      <c r="AO2437" s="151">
        <v>1827.5</v>
      </c>
      <c r="DO2437" s="154">
        <v>89.2</v>
      </c>
      <c r="EK2437" s="152">
        <v>0.14000000000000001</v>
      </c>
      <c r="EL2437" s="152">
        <v>13.55</v>
      </c>
      <c r="EM2437" s="152">
        <v>8.09</v>
      </c>
      <c r="EO2437" s="152">
        <v>1.73</v>
      </c>
      <c r="EP2437" s="152">
        <v>3.24</v>
      </c>
      <c r="EQ2437" s="152">
        <v>0.82</v>
      </c>
      <c r="ES2437" s="152">
        <v>0.6</v>
      </c>
      <c r="FD2437" s="152">
        <v>27</v>
      </c>
      <c r="FF2437" s="152">
        <v>215</v>
      </c>
      <c r="FG2437" s="152">
        <v>746</v>
      </c>
      <c r="FJ2437" s="152">
        <v>437</v>
      </c>
      <c r="FK2437" s="152">
        <v>70</v>
      </c>
      <c r="FL2437" s="152">
        <v>75</v>
      </c>
      <c r="FM2437" s="152">
        <v>15</v>
      </c>
      <c r="FP2437" s="152">
        <v>47</v>
      </c>
      <c r="FQ2437" s="152">
        <v>1429</v>
      </c>
      <c r="FR2437" s="152">
        <v>19</v>
      </c>
      <c r="FS2437" s="152">
        <v>387</v>
      </c>
      <c r="FT2437" s="152">
        <v>7.7</v>
      </c>
      <c r="FY2437" s="152">
        <v>1548</v>
      </c>
      <c r="FZ2437" s="152">
        <v>25</v>
      </c>
      <c r="GA2437" s="152">
        <v>55</v>
      </c>
      <c r="GC2437" s="152">
        <v>32</v>
      </c>
      <c r="GD2437" s="152">
        <v>6.5</v>
      </c>
      <c r="GE2437" s="152">
        <v>1.9</v>
      </c>
      <c r="GG2437" s="152">
        <v>0.7</v>
      </c>
      <c r="GH2437" s="152">
        <v>3.9</v>
      </c>
      <c r="GL2437" s="152">
        <v>1.5</v>
      </c>
      <c r="GM2437" s="152">
        <v>0.2</v>
      </c>
      <c r="GN2437" s="152">
        <v>11</v>
      </c>
      <c r="GS2437" s="152">
        <v>11</v>
      </c>
      <c r="GT2437" s="152">
        <v>0.7</v>
      </c>
      <c r="GU2437" s="152">
        <v>0.9</v>
      </c>
    </row>
    <row r="2438" spans="1:203">
      <c r="A2438" s="151">
        <v>8951</v>
      </c>
      <c r="B2438" s="152" t="s">
        <v>2859</v>
      </c>
      <c r="C2438" s="152" t="s">
        <v>3019</v>
      </c>
      <c r="D2438" s="152" t="s">
        <v>3020</v>
      </c>
      <c r="E2438" s="152" t="s">
        <v>3021</v>
      </c>
      <c r="F2438" s="152" t="s">
        <v>10884</v>
      </c>
      <c r="H2438" s="151">
        <v>341040</v>
      </c>
      <c r="K2438" s="152" t="s">
        <v>3022</v>
      </c>
      <c r="L2438" s="153" t="s">
        <v>3269</v>
      </c>
      <c r="M2438" s="153" t="s">
        <v>3270</v>
      </c>
      <c r="O2438" s="151">
        <v>3593</v>
      </c>
      <c r="P2438" s="152">
        <v>19.63</v>
      </c>
      <c r="Q2438" s="152">
        <v>-103.49</v>
      </c>
      <c r="R2438" s="152" t="s">
        <v>2911</v>
      </c>
      <c r="S2438" s="152" t="s">
        <v>2716</v>
      </c>
      <c r="T2438" s="152">
        <v>46.357100000000003</v>
      </c>
      <c r="U2438" s="152">
        <v>1.7110666670000001</v>
      </c>
      <c r="V2438" s="152">
        <v>14.97123333</v>
      </c>
      <c r="X2438" s="152">
        <v>5.3932333330000004</v>
      </c>
      <c r="AA2438" s="152">
        <v>6.0601333329999996</v>
      </c>
      <c r="AB2438" s="152">
        <v>7.3533333000000006E-2</v>
      </c>
      <c r="AC2438" s="152">
        <v>11.0946</v>
      </c>
      <c r="AD2438" s="152">
        <v>2.5324</v>
      </c>
      <c r="AE2438" s="152">
        <v>4.5188666670000002</v>
      </c>
      <c r="AF2438" s="152">
        <v>1.0879333330000001</v>
      </c>
      <c r="AJ2438" s="152">
        <v>4.4000000000000004</v>
      </c>
      <c r="AK2438" s="156">
        <f t="shared" si="38"/>
        <v>0.35</v>
      </c>
      <c r="AL2438" s="151">
        <v>3500</v>
      </c>
      <c r="AM2438" s="151">
        <v>4335.6666670000004</v>
      </c>
      <c r="AN2438" s="151">
        <v>4250.3333329999996</v>
      </c>
      <c r="AO2438" s="151">
        <v>2083</v>
      </c>
      <c r="AW2438" s="152">
        <v>27.985933339999999</v>
      </c>
      <c r="AY2438" s="151">
        <v>308.12729209999998</v>
      </c>
      <c r="BG2438" s="152">
        <v>63.842545970000003</v>
      </c>
      <c r="BH2438" s="152">
        <v>2459.871967</v>
      </c>
      <c r="BI2438" s="152">
        <v>23.236643059999999</v>
      </c>
      <c r="BJ2438" s="152">
        <v>510.2213251</v>
      </c>
      <c r="BK2438" s="152">
        <v>13.6563932</v>
      </c>
      <c r="BO2438" s="152">
        <v>2669.8026799999998</v>
      </c>
      <c r="BP2438" s="152">
        <v>39.00416027</v>
      </c>
      <c r="BQ2438" s="152">
        <v>100.66967390000001</v>
      </c>
      <c r="BR2438" s="152">
        <v>12.710799339999999</v>
      </c>
      <c r="BS2438" s="152">
        <v>51.302740929999999</v>
      </c>
      <c r="BT2438" s="152">
        <v>9.5258090919999994</v>
      </c>
      <c r="BV2438" s="152">
        <v>5.821682343</v>
      </c>
      <c r="BX2438" s="152">
        <v>4.8517084759999998</v>
      </c>
      <c r="BZ2438" s="152">
        <v>2.2752690379999998</v>
      </c>
      <c r="CB2438" s="152">
        <v>1.7621908399999999</v>
      </c>
      <c r="CE2438" s="152">
        <v>0.52378818999999999</v>
      </c>
      <c r="CH2438" s="152">
        <v>29.245834039999998</v>
      </c>
      <c r="CJ2438" s="152">
        <v>4.6385803550000002</v>
      </c>
      <c r="CK2438" s="152">
        <v>1.8050882509999999</v>
      </c>
      <c r="DO2438" s="154">
        <v>89.8</v>
      </c>
    </row>
    <row r="2439" spans="1:203">
      <c r="A2439" s="151">
        <v>8952</v>
      </c>
      <c r="B2439" s="152" t="s">
        <v>2859</v>
      </c>
      <c r="C2439" s="152" t="s">
        <v>3019</v>
      </c>
      <c r="D2439" s="152" t="s">
        <v>3020</v>
      </c>
      <c r="E2439" s="152" t="s">
        <v>3021</v>
      </c>
      <c r="F2439" s="152" t="s">
        <v>10885</v>
      </c>
      <c r="H2439" s="151">
        <v>341040</v>
      </c>
      <c r="K2439" s="152" t="s">
        <v>3022</v>
      </c>
      <c r="L2439" s="153" t="s">
        <v>3269</v>
      </c>
      <c r="M2439" s="153" t="s">
        <v>3505</v>
      </c>
      <c r="O2439" s="151">
        <v>3593</v>
      </c>
      <c r="P2439" s="152">
        <v>19.63</v>
      </c>
      <c r="Q2439" s="152">
        <v>-103.49</v>
      </c>
      <c r="R2439" s="152" t="s">
        <v>2911</v>
      </c>
      <c r="S2439" s="152" t="s">
        <v>2716</v>
      </c>
      <c r="T2439" s="152">
        <v>47.439700000000002</v>
      </c>
      <c r="U2439" s="152">
        <v>1.8049249999999999</v>
      </c>
      <c r="V2439" s="152">
        <v>13.951375000000001</v>
      </c>
      <c r="X2439" s="152">
        <v>5.5584249999999997</v>
      </c>
      <c r="AA2439" s="152">
        <v>5.4845499999999996</v>
      </c>
      <c r="AB2439" s="152">
        <v>0.121175</v>
      </c>
      <c r="AC2439" s="152">
        <v>10.419824999999999</v>
      </c>
      <c r="AD2439" s="152">
        <v>2.7508499999999998</v>
      </c>
      <c r="AE2439" s="152">
        <v>4.3203750000000003</v>
      </c>
      <c r="AF2439" s="152">
        <v>1.0429999999999999</v>
      </c>
      <c r="AJ2439" s="152">
        <v>3.2</v>
      </c>
      <c r="AK2439" s="156">
        <f t="shared" si="38"/>
        <v>0.23</v>
      </c>
      <c r="AL2439" s="151">
        <v>2300</v>
      </c>
      <c r="AM2439" s="151">
        <v>5549</v>
      </c>
      <c r="AN2439" s="151">
        <v>3655.25</v>
      </c>
      <c r="AO2439" s="151">
        <v>1999.25</v>
      </c>
      <c r="DO2439" s="154">
        <v>90.9</v>
      </c>
    </row>
    <row r="2440" spans="1:203">
      <c r="A2440" s="151">
        <v>8953</v>
      </c>
      <c r="B2440" s="152" t="s">
        <v>2859</v>
      </c>
      <c r="C2440" s="152" t="s">
        <v>3019</v>
      </c>
      <c r="D2440" s="152" t="s">
        <v>3020</v>
      </c>
      <c r="E2440" s="152" t="s">
        <v>3021</v>
      </c>
      <c r="F2440" s="152" t="s">
        <v>10886</v>
      </c>
      <c r="H2440" s="151">
        <v>341040</v>
      </c>
      <c r="K2440" s="152" t="s">
        <v>3022</v>
      </c>
      <c r="L2440" s="153" t="s">
        <v>3269</v>
      </c>
      <c r="M2440" s="153" t="s">
        <v>3519</v>
      </c>
      <c r="O2440" s="151">
        <v>3593</v>
      </c>
      <c r="P2440" s="152">
        <v>19.63</v>
      </c>
      <c r="Q2440" s="152">
        <v>-103.49</v>
      </c>
      <c r="R2440" s="152" t="s">
        <v>2911</v>
      </c>
      <c r="S2440" s="152" t="s">
        <v>2716</v>
      </c>
      <c r="T2440" s="152">
        <v>47.47753333</v>
      </c>
      <c r="U2440" s="152">
        <v>1.8787666670000001</v>
      </c>
      <c r="V2440" s="152">
        <v>15.679233330000001</v>
      </c>
      <c r="X2440" s="152">
        <v>5.2854000000000001</v>
      </c>
      <c r="AA2440" s="152">
        <v>5.3575333330000001</v>
      </c>
      <c r="AB2440" s="152">
        <v>7.1599999999999997E-2</v>
      </c>
      <c r="AC2440" s="152">
        <v>11.139333329999999</v>
      </c>
      <c r="AD2440" s="152">
        <v>2.8130999999999999</v>
      </c>
      <c r="AE2440" s="152">
        <v>4.5694999999999997</v>
      </c>
      <c r="AF2440" s="152">
        <v>1.072633333</v>
      </c>
      <c r="AJ2440" s="152">
        <v>1.8</v>
      </c>
      <c r="AK2440" s="156">
        <f t="shared" si="38"/>
        <v>0.15</v>
      </c>
      <c r="AL2440" s="151">
        <v>1500</v>
      </c>
      <c r="AM2440" s="151">
        <v>5225.3333329999996</v>
      </c>
      <c r="AN2440" s="151">
        <v>4722.6666670000004</v>
      </c>
      <c r="AO2440" s="151">
        <v>2066.666667</v>
      </c>
      <c r="AW2440" s="152">
        <v>26.947359859999999</v>
      </c>
      <c r="AY2440" s="151">
        <v>305.72903009999999</v>
      </c>
      <c r="BG2440" s="152">
        <v>65.129637099999997</v>
      </c>
      <c r="BH2440" s="152">
        <v>2493.8653920000002</v>
      </c>
      <c r="BI2440" s="152">
        <v>25.949494990000002</v>
      </c>
      <c r="BJ2440" s="152">
        <v>534.9398516</v>
      </c>
      <c r="BK2440" s="152">
        <v>14.568628009999999</v>
      </c>
      <c r="BO2440" s="152">
        <v>2694.5241420000002</v>
      </c>
      <c r="BP2440" s="152">
        <v>39.071471459999998</v>
      </c>
      <c r="BQ2440" s="152">
        <v>97.763222420000005</v>
      </c>
      <c r="BR2440" s="152">
        <v>13.03752719</v>
      </c>
      <c r="BS2440" s="152">
        <v>51.592114610000003</v>
      </c>
      <c r="BT2440" s="152">
        <v>10.753652410000001</v>
      </c>
      <c r="BV2440" s="152">
        <v>6.5749959899999997</v>
      </c>
      <c r="BX2440" s="152">
        <v>5.1080299399999998</v>
      </c>
      <c r="BZ2440" s="152">
        <v>2.7117737759999998</v>
      </c>
      <c r="CB2440" s="152">
        <v>2.495958275</v>
      </c>
      <c r="CE2440" s="152">
        <v>0.59750528300000005</v>
      </c>
      <c r="CH2440" s="152">
        <v>26.623332000000001</v>
      </c>
      <c r="CJ2440" s="152">
        <v>4.7154770270000004</v>
      </c>
      <c r="CK2440" s="152">
        <v>1.7598115889999999</v>
      </c>
      <c r="DO2440" s="154">
        <v>90.4</v>
      </c>
    </row>
    <row r="2441" spans="1:203">
      <c r="A2441" s="151">
        <v>8954</v>
      </c>
      <c r="B2441" s="152" t="s">
        <v>2859</v>
      </c>
      <c r="C2441" s="152" t="s">
        <v>3019</v>
      </c>
      <c r="D2441" s="152" t="s">
        <v>3020</v>
      </c>
      <c r="E2441" s="152" t="s">
        <v>3021</v>
      </c>
      <c r="F2441" s="152" t="s">
        <v>10887</v>
      </c>
      <c r="H2441" s="151">
        <v>341040</v>
      </c>
      <c r="K2441" s="152" t="s">
        <v>3022</v>
      </c>
      <c r="L2441" s="153" t="s">
        <v>3238</v>
      </c>
      <c r="M2441" s="153" t="s">
        <v>4271</v>
      </c>
      <c r="O2441" s="151">
        <v>3593</v>
      </c>
      <c r="P2441" s="152">
        <v>19.63</v>
      </c>
      <c r="Q2441" s="152">
        <v>-103.49</v>
      </c>
      <c r="R2441" s="152" t="s">
        <v>2911</v>
      </c>
      <c r="S2441" s="152" t="s">
        <v>2716</v>
      </c>
      <c r="T2441" s="152">
        <v>49.751100000000001</v>
      </c>
      <c r="U2441" s="152">
        <v>1.8358000000000001</v>
      </c>
      <c r="V2441" s="152">
        <v>15.46746667</v>
      </c>
      <c r="X2441" s="152">
        <v>7.2178333329999997</v>
      </c>
      <c r="AA2441" s="152">
        <v>4.2605000000000004</v>
      </c>
      <c r="AB2441" s="152">
        <v>0.135366667</v>
      </c>
      <c r="AC2441" s="152">
        <v>10.554733329999999</v>
      </c>
      <c r="AD2441" s="152">
        <v>2.7050333329999998</v>
      </c>
      <c r="AE2441" s="152">
        <v>4.0468000000000002</v>
      </c>
      <c r="AF2441" s="152">
        <v>1.2192000000000001</v>
      </c>
      <c r="AJ2441" s="152">
        <v>1.9</v>
      </c>
      <c r="AK2441" s="156">
        <f t="shared" si="38"/>
        <v>7.0000000000000007E-2</v>
      </c>
      <c r="AL2441" s="151">
        <v>700</v>
      </c>
      <c r="AM2441" s="151">
        <v>4161.6666670000004</v>
      </c>
      <c r="AN2441" s="151">
        <v>3612</v>
      </c>
      <c r="AO2441" s="151">
        <v>2080</v>
      </c>
      <c r="DO2441" s="154">
        <v>87.7</v>
      </c>
      <c r="ED2441" s="152">
        <v>49.35</v>
      </c>
      <c r="EE2441" s="152">
        <v>1.47</v>
      </c>
      <c r="EF2441" s="152">
        <v>13.05</v>
      </c>
      <c r="EH2441" s="152">
        <v>7.91</v>
      </c>
      <c r="EK2441" s="152">
        <v>0.14000000000000001</v>
      </c>
      <c r="EL2441" s="152">
        <v>10.88</v>
      </c>
      <c r="EM2441" s="152">
        <v>8.82</v>
      </c>
      <c r="EO2441" s="152">
        <v>1.95</v>
      </c>
      <c r="EP2441" s="152">
        <v>3.55</v>
      </c>
      <c r="EQ2441" s="152">
        <v>0.89</v>
      </c>
      <c r="ES2441" s="152">
        <v>0.9</v>
      </c>
      <c r="FD2441" s="152">
        <v>29</v>
      </c>
      <c r="FF2441" s="152">
        <v>229</v>
      </c>
      <c r="FG2441" s="152">
        <v>600</v>
      </c>
      <c r="FJ2441" s="152">
        <v>266</v>
      </c>
      <c r="FK2441" s="152">
        <v>79</v>
      </c>
      <c r="FL2441" s="152">
        <v>77</v>
      </c>
      <c r="FM2441" s="152">
        <v>17</v>
      </c>
      <c r="FP2441" s="152">
        <v>51</v>
      </c>
      <c r="FQ2441" s="152">
        <v>1574</v>
      </c>
      <c r="FR2441" s="152">
        <v>21</v>
      </c>
      <c r="FS2441" s="152">
        <v>421</v>
      </c>
      <c r="FT2441" s="152">
        <v>9.1999999999999993</v>
      </c>
      <c r="FY2441" s="152">
        <v>1672</v>
      </c>
      <c r="FZ2441" s="152">
        <v>26</v>
      </c>
      <c r="GA2441" s="152">
        <v>62</v>
      </c>
      <c r="GC2441" s="152">
        <v>36</v>
      </c>
      <c r="GD2441" s="152">
        <v>7.2</v>
      </c>
      <c r="GE2441" s="152">
        <v>2.1</v>
      </c>
      <c r="GG2441" s="152">
        <v>0.8</v>
      </c>
      <c r="GH2441" s="152">
        <v>4.4000000000000004</v>
      </c>
      <c r="GL2441" s="152">
        <v>1.7</v>
      </c>
      <c r="GM2441" s="152">
        <v>0.3</v>
      </c>
      <c r="GN2441" s="152">
        <v>12</v>
      </c>
      <c r="GS2441" s="152">
        <v>12</v>
      </c>
      <c r="GT2441" s="152">
        <v>1.6</v>
      </c>
      <c r="GU2441" s="152">
        <v>1</v>
      </c>
    </row>
    <row r="2442" spans="1:203">
      <c r="A2442" s="151">
        <v>8955</v>
      </c>
      <c r="B2442" s="152" t="s">
        <v>2859</v>
      </c>
      <c r="C2442" s="152" t="s">
        <v>3019</v>
      </c>
      <c r="D2442" s="152" t="s">
        <v>3020</v>
      </c>
      <c r="E2442" s="152" t="s">
        <v>3021</v>
      </c>
      <c r="F2442" s="152" t="s">
        <v>10888</v>
      </c>
      <c r="H2442" s="151">
        <v>341040</v>
      </c>
      <c r="K2442" s="152" t="s">
        <v>3022</v>
      </c>
      <c r="L2442" s="153" t="s">
        <v>3238</v>
      </c>
      <c r="M2442" s="153" t="s">
        <v>3351</v>
      </c>
      <c r="O2442" s="151">
        <v>3593</v>
      </c>
      <c r="P2442" s="152">
        <v>19.63</v>
      </c>
      <c r="Q2442" s="152">
        <v>-103.49</v>
      </c>
      <c r="R2442" s="152" t="s">
        <v>2911</v>
      </c>
      <c r="S2442" s="152" t="s">
        <v>2716</v>
      </c>
      <c r="T2442" s="152">
        <v>46.767099999999999</v>
      </c>
      <c r="U2442" s="152">
        <v>1.7715000000000001</v>
      </c>
      <c r="V2442" s="152">
        <v>16.451499999999999</v>
      </c>
      <c r="X2442" s="152">
        <v>4.4962999999999997</v>
      </c>
      <c r="AA2442" s="152">
        <v>5.0459666670000001</v>
      </c>
      <c r="AB2442" s="152">
        <v>5.4333332999999998E-2</v>
      </c>
      <c r="AC2442" s="152">
        <v>11.300966669999999</v>
      </c>
      <c r="AD2442" s="152">
        <v>2.8378333329999998</v>
      </c>
      <c r="AE2442" s="152">
        <v>4.6463333330000003</v>
      </c>
      <c r="AF2442" s="152">
        <v>1.3578666669999999</v>
      </c>
      <c r="AJ2442" s="152">
        <v>1.8</v>
      </c>
      <c r="AK2442" s="156">
        <f t="shared" si="38"/>
        <v>0.16</v>
      </c>
      <c r="AL2442" s="151">
        <v>1600</v>
      </c>
      <c r="AM2442" s="151">
        <v>4343.3333329999996</v>
      </c>
      <c r="AN2442" s="151">
        <v>5241.6666670000004</v>
      </c>
      <c r="AO2442" s="151">
        <v>2084.333333</v>
      </c>
      <c r="DO2442" s="154">
        <v>90.5</v>
      </c>
      <c r="ED2442" s="152">
        <v>49.35</v>
      </c>
      <c r="EE2442" s="152">
        <v>1.47</v>
      </c>
      <c r="EF2442" s="152">
        <v>13.05</v>
      </c>
      <c r="EH2442" s="152">
        <v>7.91</v>
      </c>
      <c r="EK2442" s="152">
        <v>0.14000000000000001</v>
      </c>
      <c r="EL2442" s="152">
        <v>10.88</v>
      </c>
      <c r="EM2442" s="152">
        <v>8.82</v>
      </c>
      <c r="EO2442" s="152">
        <v>1.95</v>
      </c>
      <c r="EP2442" s="152">
        <v>3.55</v>
      </c>
      <c r="EQ2442" s="152">
        <v>0.89</v>
      </c>
      <c r="ES2442" s="152">
        <v>0.9</v>
      </c>
      <c r="FD2442" s="152">
        <v>29</v>
      </c>
      <c r="FF2442" s="152">
        <v>229</v>
      </c>
      <c r="FG2442" s="152">
        <v>600</v>
      </c>
      <c r="FJ2442" s="152">
        <v>266</v>
      </c>
      <c r="FK2442" s="152">
        <v>79</v>
      </c>
      <c r="FL2442" s="152">
        <v>77</v>
      </c>
      <c r="FM2442" s="152">
        <v>17</v>
      </c>
      <c r="FP2442" s="152">
        <v>51</v>
      </c>
      <c r="FQ2442" s="152">
        <v>1574</v>
      </c>
      <c r="FR2442" s="152">
        <v>21</v>
      </c>
      <c r="FS2442" s="152">
        <v>421</v>
      </c>
      <c r="FT2442" s="152">
        <v>9.1999999999999993</v>
      </c>
      <c r="FY2442" s="152">
        <v>1672</v>
      </c>
      <c r="FZ2442" s="152">
        <v>26</v>
      </c>
      <c r="GA2442" s="152">
        <v>62</v>
      </c>
      <c r="GC2442" s="152">
        <v>36</v>
      </c>
      <c r="GD2442" s="152">
        <v>7.2</v>
      </c>
      <c r="GE2442" s="152">
        <v>2.1</v>
      </c>
      <c r="GG2442" s="152">
        <v>0.8</v>
      </c>
      <c r="GH2442" s="152">
        <v>4.4000000000000004</v>
      </c>
      <c r="GL2442" s="152">
        <v>1.7</v>
      </c>
      <c r="GM2442" s="152">
        <v>0.3</v>
      </c>
      <c r="GN2442" s="152">
        <v>12</v>
      </c>
      <c r="GS2442" s="152">
        <v>12</v>
      </c>
      <c r="GT2442" s="152">
        <v>1.6</v>
      </c>
      <c r="GU2442" s="152">
        <v>1</v>
      </c>
    </row>
    <row r="2443" spans="1:203">
      <c r="A2443" s="151">
        <v>8956</v>
      </c>
      <c r="B2443" s="152" t="s">
        <v>2859</v>
      </c>
      <c r="C2443" s="152" t="s">
        <v>3019</v>
      </c>
      <c r="D2443" s="152" t="s">
        <v>3020</v>
      </c>
      <c r="E2443" s="152" t="s">
        <v>3021</v>
      </c>
      <c r="F2443" s="152" t="s">
        <v>10889</v>
      </c>
      <c r="H2443" s="151">
        <v>341040</v>
      </c>
      <c r="K2443" s="152" t="s">
        <v>3022</v>
      </c>
      <c r="L2443" s="153" t="s">
        <v>3238</v>
      </c>
      <c r="M2443" s="153" t="s">
        <v>3239</v>
      </c>
      <c r="O2443" s="151">
        <v>3593</v>
      </c>
      <c r="P2443" s="152">
        <v>19.63</v>
      </c>
      <c r="Q2443" s="152">
        <v>-103.49</v>
      </c>
      <c r="R2443" s="152" t="s">
        <v>2911</v>
      </c>
      <c r="S2443" s="152" t="s">
        <v>2716</v>
      </c>
      <c r="T2443" s="152">
        <v>46.093600000000002</v>
      </c>
      <c r="U2443" s="152">
        <v>1.8785000000000001</v>
      </c>
      <c r="V2443" s="152">
        <v>16.5825</v>
      </c>
      <c r="X2443" s="152">
        <v>5.6951666669999996</v>
      </c>
      <c r="AA2443" s="152">
        <v>4.6132333330000002</v>
      </c>
      <c r="AB2443" s="152">
        <v>6.5566666999999995E-2</v>
      </c>
      <c r="AC2443" s="152">
        <v>11.613466669999999</v>
      </c>
      <c r="AD2443" s="152">
        <v>2.6814</v>
      </c>
      <c r="AE2443" s="152">
        <v>5.0113666669999999</v>
      </c>
      <c r="AF2443" s="152">
        <v>1.399566667</v>
      </c>
      <c r="AJ2443" s="152">
        <v>2</v>
      </c>
      <c r="AK2443" s="156">
        <f t="shared" si="38"/>
        <v>0.19</v>
      </c>
      <c r="AL2443" s="151">
        <v>1900</v>
      </c>
      <c r="AM2443" s="151">
        <v>5589.3333329999996</v>
      </c>
      <c r="AN2443" s="151">
        <v>5095</v>
      </c>
      <c r="AO2443" s="151">
        <v>2117</v>
      </c>
      <c r="DO2443" s="154">
        <v>90.2</v>
      </c>
      <c r="ED2443" s="152">
        <v>49.35</v>
      </c>
      <c r="EE2443" s="152">
        <v>1.47</v>
      </c>
      <c r="EF2443" s="152">
        <v>13.05</v>
      </c>
      <c r="EH2443" s="152">
        <v>7.91</v>
      </c>
      <c r="EK2443" s="152">
        <v>0.14000000000000001</v>
      </c>
      <c r="EL2443" s="152">
        <v>10.88</v>
      </c>
      <c r="EM2443" s="152">
        <v>8.82</v>
      </c>
      <c r="EO2443" s="152">
        <v>1.95</v>
      </c>
      <c r="EP2443" s="152">
        <v>3.55</v>
      </c>
      <c r="EQ2443" s="152">
        <v>0.89</v>
      </c>
      <c r="ES2443" s="152">
        <v>0.9</v>
      </c>
      <c r="FD2443" s="152">
        <v>29</v>
      </c>
      <c r="FF2443" s="152">
        <v>229</v>
      </c>
      <c r="FG2443" s="152">
        <v>600</v>
      </c>
      <c r="FJ2443" s="152">
        <v>266</v>
      </c>
      <c r="FK2443" s="152">
        <v>79</v>
      </c>
      <c r="FL2443" s="152">
        <v>77</v>
      </c>
      <c r="FM2443" s="152">
        <v>17</v>
      </c>
      <c r="FP2443" s="152">
        <v>51</v>
      </c>
      <c r="FQ2443" s="152">
        <v>1574</v>
      </c>
      <c r="FR2443" s="152">
        <v>21</v>
      </c>
      <c r="FS2443" s="152">
        <v>421</v>
      </c>
      <c r="FT2443" s="152">
        <v>9.1999999999999993</v>
      </c>
      <c r="FY2443" s="152">
        <v>1672</v>
      </c>
      <c r="FZ2443" s="152">
        <v>26</v>
      </c>
      <c r="GA2443" s="152">
        <v>62</v>
      </c>
      <c r="GC2443" s="152">
        <v>36</v>
      </c>
      <c r="GD2443" s="152">
        <v>7.2</v>
      </c>
      <c r="GE2443" s="152">
        <v>2.1</v>
      </c>
      <c r="GG2443" s="152">
        <v>0.8</v>
      </c>
      <c r="GH2443" s="152">
        <v>4.4000000000000004</v>
      </c>
      <c r="GL2443" s="152">
        <v>1.7</v>
      </c>
      <c r="GM2443" s="152">
        <v>0.3</v>
      </c>
      <c r="GN2443" s="152">
        <v>12</v>
      </c>
      <c r="GS2443" s="152">
        <v>12</v>
      </c>
      <c r="GT2443" s="152">
        <v>1.6</v>
      </c>
      <c r="GU2443" s="152">
        <v>1</v>
      </c>
    </row>
    <row r="2444" spans="1:203">
      <c r="A2444" s="151">
        <v>8957</v>
      </c>
      <c r="B2444" s="152" t="s">
        <v>2859</v>
      </c>
      <c r="C2444" s="152" t="s">
        <v>3019</v>
      </c>
      <c r="D2444" s="152" t="s">
        <v>3020</v>
      </c>
      <c r="E2444" s="152" t="s">
        <v>3021</v>
      </c>
      <c r="F2444" s="152" t="s">
        <v>10890</v>
      </c>
      <c r="H2444" s="151">
        <v>341040</v>
      </c>
      <c r="K2444" s="152" t="s">
        <v>3022</v>
      </c>
      <c r="L2444" s="153" t="s">
        <v>3238</v>
      </c>
      <c r="M2444" s="153" t="s">
        <v>3669</v>
      </c>
      <c r="O2444" s="151">
        <v>3593</v>
      </c>
      <c r="P2444" s="152">
        <v>19.63</v>
      </c>
      <c r="Q2444" s="152">
        <v>-103.49</v>
      </c>
      <c r="R2444" s="152" t="s">
        <v>2911</v>
      </c>
      <c r="S2444" s="152" t="s">
        <v>2716</v>
      </c>
      <c r="T2444" s="152">
        <v>47.982833329999998</v>
      </c>
      <c r="U2444" s="152">
        <v>1.834733333</v>
      </c>
      <c r="V2444" s="152">
        <v>15.566333330000001</v>
      </c>
      <c r="X2444" s="152">
        <v>4.3619000000000003</v>
      </c>
      <c r="AA2444" s="152">
        <v>5.8574999999999999</v>
      </c>
      <c r="AB2444" s="152">
        <v>4.7033332999999997E-2</v>
      </c>
      <c r="AC2444" s="152">
        <v>10.800933329999999</v>
      </c>
      <c r="AD2444" s="152">
        <v>2.622433333</v>
      </c>
      <c r="AE2444" s="152">
        <v>4.7561</v>
      </c>
      <c r="AF2444" s="152">
        <v>1.5017</v>
      </c>
      <c r="AJ2444" s="152">
        <v>2.1</v>
      </c>
      <c r="AK2444" s="156">
        <f t="shared" si="38"/>
        <v>0.16</v>
      </c>
      <c r="AL2444" s="151">
        <v>1600</v>
      </c>
      <c r="AM2444" s="151">
        <v>4884</v>
      </c>
      <c r="AN2444" s="151">
        <v>5306.6666670000004</v>
      </c>
      <c r="AO2444" s="151">
        <v>2167.666667</v>
      </c>
      <c r="CS2444" s="152">
        <v>0.75</v>
      </c>
      <c r="DO2444" s="154">
        <v>90.5</v>
      </c>
      <c r="ED2444" s="152">
        <v>49.35</v>
      </c>
      <c r="EE2444" s="152">
        <v>1.47</v>
      </c>
      <c r="EF2444" s="152">
        <v>13.05</v>
      </c>
      <c r="EH2444" s="152">
        <v>7.91</v>
      </c>
      <c r="EK2444" s="152">
        <v>0.14000000000000001</v>
      </c>
      <c r="EL2444" s="152">
        <v>10.88</v>
      </c>
      <c r="EM2444" s="152">
        <v>8.82</v>
      </c>
      <c r="EO2444" s="152">
        <v>1.95</v>
      </c>
      <c r="EP2444" s="152">
        <v>3.55</v>
      </c>
      <c r="EQ2444" s="152">
        <v>0.89</v>
      </c>
      <c r="ES2444" s="152">
        <v>0.9</v>
      </c>
      <c r="FD2444" s="152">
        <v>29</v>
      </c>
      <c r="FF2444" s="152">
        <v>229</v>
      </c>
      <c r="FG2444" s="152">
        <v>600</v>
      </c>
      <c r="FJ2444" s="152">
        <v>266</v>
      </c>
      <c r="FK2444" s="152">
        <v>79</v>
      </c>
      <c r="FL2444" s="152">
        <v>77</v>
      </c>
      <c r="FM2444" s="152">
        <v>17</v>
      </c>
      <c r="FP2444" s="152">
        <v>51</v>
      </c>
      <c r="FQ2444" s="152">
        <v>1574</v>
      </c>
      <c r="FR2444" s="152">
        <v>21</v>
      </c>
      <c r="FS2444" s="152">
        <v>421</v>
      </c>
      <c r="FT2444" s="152">
        <v>9.1999999999999993</v>
      </c>
      <c r="FY2444" s="152">
        <v>1672</v>
      </c>
      <c r="FZ2444" s="152">
        <v>26</v>
      </c>
      <c r="GA2444" s="152">
        <v>62</v>
      </c>
      <c r="GC2444" s="152">
        <v>36</v>
      </c>
      <c r="GD2444" s="152">
        <v>7.2</v>
      </c>
      <c r="GE2444" s="152">
        <v>2.1</v>
      </c>
      <c r="GG2444" s="152">
        <v>0.8</v>
      </c>
      <c r="GH2444" s="152">
        <v>4.4000000000000004</v>
      </c>
      <c r="GL2444" s="152">
        <v>1.7</v>
      </c>
      <c r="GM2444" s="152">
        <v>0.3</v>
      </c>
      <c r="GN2444" s="152">
        <v>12</v>
      </c>
      <c r="GS2444" s="152">
        <v>12</v>
      </c>
      <c r="GT2444" s="152">
        <v>1.6</v>
      </c>
      <c r="GU2444" s="152">
        <v>1</v>
      </c>
    </row>
    <row r="2445" spans="1:203">
      <c r="A2445" s="151">
        <v>8958</v>
      </c>
      <c r="B2445" s="152" t="s">
        <v>2859</v>
      </c>
      <c r="C2445" s="152" t="s">
        <v>3019</v>
      </c>
      <c r="D2445" s="152" t="s">
        <v>3020</v>
      </c>
      <c r="E2445" s="152" t="s">
        <v>3021</v>
      </c>
      <c r="F2445" s="152" t="s">
        <v>10891</v>
      </c>
      <c r="H2445" s="151">
        <v>341040</v>
      </c>
      <c r="K2445" s="152" t="s">
        <v>3022</v>
      </c>
      <c r="L2445" s="153" t="s">
        <v>3238</v>
      </c>
      <c r="M2445" s="153" t="s">
        <v>3539</v>
      </c>
      <c r="O2445" s="151">
        <v>3593</v>
      </c>
      <c r="P2445" s="152">
        <v>19.63</v>
      </c>
      <c r="Q2445" s="152">
        <v>-103.49</v>
      </c>
      <c r="R2445" s="152" t="s">
        <v>2911</v>
      </c>
      <c r="S2445" s="152" t="s">
        <v>2716</v>
      </c>
      <c r="T2445" s="152">
        <v>47.568166669999997</v>
      </c>
      <c r="U2445" s="152">
        <v>1.9150666670000001</v>
      </c>
      <c r="V2445" s="152">
        <v>16.68793333</v>
      </c>
      <c r="X2445" s="152">
        <v>5.4781000000000004</v>
      </c>
      <c r="AA2445" s="152">
        <v>5.0165333329999999</v>
      </c>
      <c r="AB2445" s="152">
        <v>3.2933333000000002E-2</v>
      </c>
      <c r="AC2445" s="152">
        <v>10.92106667</v>
      </c>
      <c r="AD2445" s="152">
        <v>2.9319666670000002</v>
      </c>
      <c r="AE2445" s="152">
        <v>4.8712</v>
      </c>
      <c r="AF2445" s="152">
        <v>1.441433333</v>
      </c>
      <c r="AJ2445" s="152">
        <v>1.1000000000000001</v>
      </c>
      <c r="AK2445" s="156">
        <f t="shared" si="38"/>
        <v>0.08</v>
      </c>
      <c r="AL2445" s="151">
        <v>800</v>
      </c>
      <c r="AM2445" s="151">
        <v>4298.6666670000004</v>
      </c>
      <c r="AN2445" s="151">
        <v>4520.3333329999996</v>
      </c>
      <c r="AO2445" s="151">
        <v>2193</v>
      </c>
      <c r="AW2445" s="152">
        <v>25.071692980000002</v>
      </c>
      <c r="AY2445" s="151">
        <v>295.44882799999999</v>
      </c>
      <c r="BG2445" s="152">
        <v>71.522870670000003</v>
      </c>
      <c r="BH2445" s="152">
        <v>2538.6255980000001</v>
      </c>
      <c r="BI2445" s="152">
        <v>25.110738980000001</v>
      </c>
      <c r="BJ2445" s="152">
        <v>646.38735859999997</v>
      </c>
      <c r="BK2445" s="152">
        <v>16.695727049999999</v>
      </c>
      <c r="BO2445" s="152">
        <v>2892.1360089999998</v>
      </c>
      <c r="BP2445" s="152">
        <v>40.412932720000001</v>
      </c>
      <c r="BQ2445" s="152">
        <v>102.1204523</v>
      </c>
      <c r="BR2445" s="152">
        <v>13.48919903</v>
      </c>
      <c r="BS2445" s="152">
        <v>51.811674359999998</v>
      </c>
      <c r="BT2445" s="152">
        <v>10.24044932</v>
      </c>
      <c r="BV2445" s="152">
        <v>8.3415091869999998</v>
      </c>
      <c r="BX2445" s="152">
        <v>5.3596967290000004</v>
      </c>
      <c r="BZ2445" s="152">
        <v>2.6139505619999999</v>
      </c>
      <c r="CB2445" s="152">
        <v>2.046203164</v>
      </c>
      <c r="CE2445" s="152">
        <v>0.72621092499999995</v>
      </c>
      <c r="CH2445" s="152">
        <v>27.918810579999999</v>
      </c>
      <c r="CJ2445" s="152">
        <v>4.5298716990000001</v>
      </c>
      <c r="CK2445" s="152">
        <v>1.9331086040000001</v>
      </c>
      <c r="DO2445" s="154">
        <v>89.1</v>
      </c>
      <c r="ED2445" s="152">
        <v>49.35</v>
      </c>
      <c r="EE2445" s="152">
        <v>1.47</v>
      </c>
      <c r="EF2445" s="152">
        <v>13.05</v>
      </c>
      <c r="EH2445" s="152">
        <v>7.91</v>
      </c>
      <c r="EK2445" s="152">
        <v>0.14000000000000001</v>
      </c>
      <c r="EL2445" s="152">
        <v>10.88</v>
      </c>
      <c r="EM2445" s="152">
        <v>8.82</v>
      </c>
      <c r="EO2445" s="152">
        <v>1.95</v>
      </c>
      <c r="EP2445" s="152">
        <v>3.55</v>
      </c>
      <c r="EQ2445" s="152">
        <v>0.89</v>
      </c>
      <c r="ES2445" s="152">
        <v>0.9</v>
      </c>
      <c r="FD2445" s="152">
        <v>29</v>
      </c>
      <c r="FF2445" s="152">
        <v>229</v>
      </c>
      <c r="FG2445" s="152">
        <v>600</v>
      </c>
      <c r="FJ2445" s="152">
        <v>266</v>
      </c>
      <c r="FK2445" s="152">
        <v>79</v>
      </c>
      <c r="FL2445" s="152">
        <v>77</v>
      </c>
      <c r="FM2445" s="152">
        <v>17</v>
      </c>
      <c r="FP2445" s="152">
        <v>51</v>
      </c>
      <c r="FQ2445" s="152">
        <v>1574</v>
      </c>
      <c r="FR2445" s="152">
        <v>21</v>
      </c>
      <c r="FS2445" s="152">
        <v>421</v>
      </c>
      <c r="FT2445" s="152">
        <v>9.1999999999999993</v>
      </c>
      <c r="FY2445" s="152">
        <v>1672</v>
      </c>
      <c r="FZ2445" s="152">
        <v>26</v>
      </c>
      <c r="GA2445" s="152">
        <v>62</v>
      </c>
      <c r="GC2445" s="152">
        <v>36</v>
      </c>
      <c r="GD2445" s="152">
        <v>7.2</v>
      </c>
      <c r="GE2445" s="152">
        <v>2.1</v>
      </c>
      <c r="GG2445" s="152">
        <v>0.8</v>
      </c>
      <c r="GH2445" s="152">
        <v>4.4000000000000004</v>
      </c>
      <c r="GL2445" s="152">
        <v>1.7</v>
      </c>
      <c r="GM2445" s="152">
        <v>0.3</v>
      </c>
      <c r="GN2445" s="152">
        <v>12</v>
      </c>
      <c r="GS2445" s="152">
        <v>12</v>
      </c>
      <c r="GT2445" s="152">
        <v>1.6</v>
      </c>
      <c r="GU2445" s="152">
        <v>1</v>
      </c>
    </row>
    <row r="2446" spans="1:203">
      <c r="A2446" s="151">
        <v>8959</v>
      </c>
      <c r="B2446" s="152" t="s">
        <v>2859</v>
      </c>
      <c r="C2446" s="152" t="s">
        <v>3019</v>
      </c>
      <c r="D2446" s="152" t="s">
        <v>3020</v>
      </c>
      <c r="E2446" s="152" t="s">
        <v>3021</v>
      </c>
      <c r="F2446" s="152" t="s">
        <v>10892</v>
      </c>
      <c r="H2446" s="151">
        <v>341040</v>
      </c>
      <c r="K2446" s="152" t="s">
        <v>3022</v>
      </c>
      <c r="L2446" s="153" t="s">
        <v>3238</v>
      </c>
      <c r="M2446" s="153" t="s">
        <v>3588</v>
      </c>
      <c r="O2446" s="151">
        <v>3593</v>
      </c>
      <c r="P2446" s="152">
        <v>19.63</v>
      </c>
      <c r="Q2446" s="152">
        <v>-103.49</v>
      </c>
      <c r="R2446" s="152" t="s">
        <v>2911</v>
      </c>
      <c r="S2446" s="152" t="s">
        <v>2716</v>
      </c>
      <c r="T2446" s="152">
        <v>47.704475000000002</v>
      </c>
      <c r="U2446" s="152">
        <v>1.725725</v>
      </c>
      <c r="V2446" s="152">
        <v>15.789825</v>
      </c>
      <c r="X2446" s="152">
        <v>5.211125</v>
      </c>
      <c r="AA2446" s="152">
        <v>5.6289749999999996</v>
      </c>
      <c r="AB2446" s="152">
        <v>9.7275E-2</v>
      </c>
      <c r="AC2446" s="152">
        <v>11.121449999999999</v>
      </c>
      <c r="AD2446" s="152">
        <v>2.52075</v>
      </c>
      <c r="AE2446" s="152">
        <v>4.2423500000000001</v>
      </c>
      <c r="AF2446" s="152">
        <v>1.2247250000000001</v>
      </c>
      <c r="AJ2446" s="152">
        <v>6.2</v>
      </c>
      <c r="AK2446" s="156">
        <f t="shared" si="38"/>
        <v>0.53</v>
      </c>
      <c r="AL2446" s="151">
        <v>5300</v>
      </c>
      <c r="AM2446" s="151">
        <v>3745.5</v>
      </c>
      <c r="AN2446" s="151">
        <v>4673.25</v>
      </c>
      <c r="AO2446" s="151">
        <v>1871.25</v>
      </c>
      <c r="CS2446" s="152">
        <v>0.75</v>
      </c>
      <c r="DO2446" s="154">
        <v>89.3</v>
      </c>
      <c r="ED2446" s="152">
        <v>49.35</v>
      </c>
      <c r="EE2446" s="152">
        <v>1.47</v>
      </c>
      <c r="EF2446" s="152">
        <v>13.05</v>
      </c>
      <c r="EH2446" s="152">
        <v>7.91</v>
      </c>
      <c r="EK2446" s="152">
        <v>0.14000000000000001</v>
      </c>
      <c r="EL2446" s="152">
        <v>10.88</v>
      </c>
      <c r="EM2446" s="152">
        <v>8.82</v>
      </c>
      <c r="EO2446" s="152">
        <v>1.95</v>
      </c>
      <c r="EP2446" s="152">
        <v>3.55</v>
      </c>
      <c r="EQ2446" s="152">
        <v>0.89</v>
      </c>
      <c r="ES2446" s="152">
        <v>0.9</v>
      </c>
      <c r="FD2446" s="152">
        <v>29</v>
      </c>
      <c r="FF2446" s="152">
        <v>229</v>
      </c>
      <c r="FG2446" s="152">
        <v>600</v>
      </c>
      <c r="FJ2446" s="152">
        <v>266</v>
      </c>
      <c r="FK2446" s="152">
        <v>79</v>
      </c>
      <c r="FL2446" s="152">
        <v>77</v>
      </c>
      <c r="FM2446" s="152">
        <v>17</v>
      </c>
      <c r="FP2446" s="152">
        <v>51</v>
      </c>
      <c r="FQ2446" s="152">
        <v>1574</v>
      </c>
      <c r="FR2446" s="152">
        <v>21</v>
      </c>
      <c r="FS2446" s="152">
        <v>421</v>
      </c>
      <c r="FT2446" s="152">
        <v>9.1999999999999993</v>
      </c>
      <c r="FY2446" s="152">
        <v>1672</v>
      </c>
      <c r="FZ2446" s="152">
        <v>26</v>
      </c>
      <c r="GA2446" s="152">
        <v>62</v>
      </c>
      <c r="GC2446" s="152">
        <v>36</v>
      </c>
      <c r="GD2446" s="152">
        <v>7.2</v>
      </c>
      <c r="GE2446" s="152">
        <v>2.1</v>
      </c>
      <c r="GG2446" s="152">
        <v>0.8</v>
      </c>
      <c r="GH2446" s="152">
        <v>4.4000000000000004</v>
      </c>
      <c r="GL2446" s="152">
        <v>1.7</v>
      </c>
      <c r="GM2446" s="152">
        <v>0.3</v>
      </c>
      <c r="GN2446" s="152">
        <v>12</v>
      </c>
      <c r="GS2446" s="152">
        <v>12</v>
      </c>
      <c r="GT2446" s="152">
        <v>1.6</v>
      </c>
      <c r="GU2446" s="152">
        <v>1</v>
      </c>
    </row>
    <row r="2447" spans="1:203">
      <c r="A2447" s="151">
        <v>8960</v>
      </c>
      <c r="B2447" s="152" t="s">
        <v>2859</v>
      </c>
      <c r="C2447" s="152" t="s">
        <v>3019</v>
      </c>
      <c r="D2447" s="152" t="s">
        <v>3020</v>
      </c>
      <c r="E2447" s="152" t="s">
        <v>3021</v>
      </c>
      <c r="F2447" s="152" t="s">
        <v>10893</v>
      </c>
      <c r="H2447" s="151">
        <v>341040</v>
      </c>
      <c r="K2447" s="152" t="s">
        <v>3022</v>
      </c>
      <c r="L2447" s="153" t="s">
        <v>3238</v>
      </c>
      <c r="M2447" s="153" t="s">
        <v>3350</v>
      </c>
      <c r="O2447" s="151">
        <v>3593</v>
      </c>
      <c r="P2447" s="152">
        <v>19.63</v>
      </c>
      <c r="Q2447" s="152">
        <v>-103.49</v>
      </c>
      <c r="R2447" s="152" t="s">
        <v>2911</v>
      </c>
      <c r="S2447" s="152" t="s">
        <v>2716</v>
      </c>
      <c r="T2447" s="152">
        <v>46.762524999999997</v>
      </c>
      <c r="U2447" s="152">
        <v>2.0838000000000001</v>
      </c>
      <c r="V2447" s="152">
        <v>16.122325</v>
      </c>
      <c r="X2447" s="152">
        <v>5.0974000000000004</v>
      </c>
      <c r="AA2447" s="152">
        <v>5.4812250000000002</v>
      </c>
      <c r="AB2447" s="152">
        <v>5.4524999999999997E-2</v>
      </c>
      <c r="AC2447" s="152">
        <v>11.1183</v>
      </c>
      <c r="AD2447" s="152">
        <v>2.8026</v>
      </c>
      <c r="AE2447" s="152">
        <v>4.9121750000000004</v>
      </c>
      <c r="AF2447" s="152">
        <v>1.53365</v>
      </c>
      <c r="AJ2447" s="152">
        <v>2.6</v>
      </c>
      <c r="AK2447" s="156">
        <f t="shared" si="38"/>
        <v>0.2</v>
      </c>
      <c r="AL2447" s="151">
        <v>2000</v>
      </c>
      <c r="AM2447" s="151">
        <v>4644.25</v>
      </c>
      <c r="AN2447" s="151">
        <v>4994.5</v>
      </c>
      <c r="AO2447" s="151">
        <v>2127</v>
      </c>
      <c r="AW2447" s="152">
        <v>34.177507339999998</v>
      </c>
      <c r="AY2447" s="151">
        <v>378.30861060000001</v>
      </c>
      <c r="BG2447" s="152">
        <v>78.17992418</v>
      </c>
      <c r="BH2447" s="152">
        <v>2910.840154</v>
      </c>
      <c r="BI2447" s="152">
        <v>28.875335939999999</v>
      </c>
      <c r="BJ2447" s="152">
        <v>640.22570499999995</v>
      </c>
      <c r="BK2447" s="152">
        <v>16.602085030000001</v>
      </c>
      <c r="BO2447" s="152">
        <v>3191.5540649999998</v>
      </c>
      <c r="BP2447" s="152">
        <v>47.0084558</v>
      </c>
      <c r="BQ2447" s="152">
        <v>118.6391237</v>
      </c>
      <c r="BR2447" s="152">
        <v>15.49964402</v>
      </c>
      <c r="BS2447" s="152">
        <v>61.23333624</v>
      </c>
      <c r="BT2447" s="152">
        <v>12.32914645</v>
      </c>
      <c r="BV2447" s="152">
        <v>7.8403272140000002</v>
      </c>
      <c r="BX2447" s="152">
        <v>5.3405168889999999</v>
      </c>
      <c r="BZ2447" s="152">
        <v>2.796880415</v>
      </c>
      <c r="CB2447" s="152">
        <v>2.235605203</v>
      </c>
      <c r="CE2447" s="152">
        <v>0.64151298800000001</v>
      </c>
      <c r="CH2447" s="152">
        <v>34.383956470000001</v>
      </c>
      <c r="CJ2447" s="152">
        <v>5.6413602310000002</v>
      </c>
      <c r="CK2447" s="152">
        <v>1.959038023</v>
      </c>
      <c r="DO2447" s="154">
        <v>89.9</v>
      </c>
      <c r="ED2447" s="152">
        <v>49.35</v>
      </c>
      <c r="EE2447" s="152">
        <v>1.47</v>
      </c>
      <c r="EF2447" s="152">
        <v>13.05</v>
      </c>
      <c r="EH2447" s="152">
        <v>7.91</v>
      </c>
      <c r="EK2447" s="152">
        <v>0.14000000000000001</v>
      </c>
      <c r="EL2447" s="152">
        <v>10.88</v>
      </c>
      <c r="EM2447" s="152">
        <v>8.82</v>
      </c>
      <c r="EO2447" s="152">
        <v>1.95</v>
      </c>
      <c r="EP2447" s="152">
        <v>3.55</v>
      </c>
      <c r="EQ2447" s="152">
        <v>0.89</v>
      </c>
      <c r="ES2447" s="152">
        <v>0.9</v>
      </c>
      <c r="FD2447" s="152">
        <v>29</v>
      </c>
      <c r="FF2447" s="152">
        <v>229</v>
      </c>
      <c r="FG2447" s="152">
        <v>600</v>
      </c>
      <c r="FJ2447" s="152">
        <v>266</v>
      </c>
      <c r="FK2447" s="152">
        <v>79</v>
      </c>
      <c r="FL2447" s="152">
        <v>77</v>
      </c>
      <c r="FM2447" s="152">
        <v>17</v>
      </c>
      <c r="FP2447" s="152">
        <v>51</v>
      </c>
      <c r="FQ2447" s="152">
        <v>1574</v>
      </c>
      <c r="FR2447" s="152">
        <v>21</v>
      </c>
      <c r="FS2447" s="152">
        <v>421</v>
      </c>
      <c r="FT2447" s="152">
        <v>9.1999999999999993</v>
      </c>
      <c r="FY2447" s="152">
        <v>1672</v>
      </c>
      <c r="FZ2447" s="152">
        <v>26</v>
      </c>
      <c r="GA2447" s="152">
        <v>62</v>
      </c>
      <c r="GC2447" s="152">
        <v>36</v>
      </c>
      <c r="GD2447" s="152">
        <v>7.2</v>
      </c>
      <c r="GE2447" s="152">
        <v>2.1</v>
      </c>
      <c r="GG2447" s="152">
        <v>0.8</v>
      </c>
      <c r="GH2447" s="152">
        <v>4.4000000000000004</v>
      </c>
      <c r="GL2447" s="152">
        <v>1.7</v>
      </c>
      <c r="GM2447" s="152">
        <v>0.3</v>
      </c>
      <c r="GN2447" s="152">
        <v>12</v>
      </c>
      <c r="GS2447" s="152">
        <v>12</v>
      </c>
      <c r="GT2447" s="152">
        <v>1.6</v>
      </c>
      <c r="GU2447" s="152">
        <v>1</v>
      </c>
    </row>
    <row r="2448" spans="1:203">
      <c r="A2448" s="151">
        <v>8961</v>
      </c>
      <c r="B2448" s="152" t="s">
        <v>2859</v>
      </c>
      <c r="C2448" s="152" t="s">
        <v>3019</v>
      </c>
      <c r="D2448" s="152" t="s">
        <v>3020</v>
      </c>
      <c r="E2448" s="152" t="s">
        <v>3021</v>
      </c>
      <c r="F2448" s="152" t="s">
        <v>10894</v>
      </c>
      <c r="H2448" s="151">
        <v>341040</v>
      </c>
      <c r="K2448" s="152" t="s">
        <v>3022</v>
      </c>
      <c r="L2448" s="153" t="s">
        <v>3238</v>
      </c>
      <c r="M2448" s="153" t="s">
        <v>3637</v>
      </c>
      <c r="O2448" s="151">
        <v>3593</v>
      </c>
      <c r="P2448" s="152">
        <v>19.63</v>
      </c>
      <c r="Q2448" s="152">
        <v>-103.49</v>
      </c>
      <c r="R2448" s="152" t="s">
        <v>2911</v>
      </c>
      <c r="S2448" s="152" t="s">
        <v>2716</v>
      </c>
      <c r="T2448" s="152">
        <v>47.874133329999999</v>
      </c>
      <c r="U2448" s="152">
        <v>1.803733333</v>
      </c>
      <c r="V2448" s="152">
        <v>15.79536667</v>
      </c>
      <c r="X2448" s="152">
        <v>5.0122</v>
      </c>
      <c r="AA2448" s="152">
        <v>5.606833333</v>
      </c>
      <c r="AB2448" s="152">
        <v>7.0166667000000002E-2</v>
      </c>
      <c r="AC2448" s="152">
        <v>10.8492</v>
      </c>
      <c r="AD2448" s="152">
        <v>2.7835666670000001</v>
      </c>
      <c r="AE2448" s="152">
        <v>4.7016333330000002</v>
      </c>
      <c r="AF2448" s="152">
        <v>1.3253333329999999</v>
      </c>
      <c r="AJ2448" s="152">
        <v>2.2999999999999998</v>
      </c>
      <c r="AK2448" s="156">
        <f t="shared" si="38"/>
        <v>0.19</v>
      </c>
      <c r="AL2448" s="151">
        <v>1900</v>
      </c>
      <c r="AM2448" s="151">
        <v>3752.666667</v>
      </c>
      <c r="AN2448" s="151">
        <v>5396.3333329999996</v>
      </c>
      <c r="AO2448" s="151">
        <v>2110</v>
      </c>
      <c r="AW2448" s="152">
        <v>27.0761897</v>
      </c>
      <c r="AY2448" s="151">
        <v>325.5234097</v>
      </c>
      <c r="BG2448" s="152">
        <v>79.254859010000004</v>
      </c>
      <c r="BH2448" s="152">
        <v>2605.830289</v>
      </c>
      <c r="BI2448" s="152">
        <v>22.391575790000001</v>
      </c>
      <c r="BJ2448" s="152">
        <v>575.83448580000004</v>
      </c>
      <c r="BK2448" s="152">
        <v>14.212120240000001</v>
      </c>
      <c r="BO2448" s="152">
        <v>3013.8068010000002</v>
      </c>
      <c r="BP2448" s="152">
        <v>40.984927669999998</v>
      </c>
      <c r="BQ2448" s="152">
        <v>114.4238423</v>
      </c>
      <c r="BR2448" s="152">
        <v>13.54301459</v>
      </c>
      <c r="BS2448" s="152">
        <v>56.949144359999998</v>
      </c>
      <c r="BT2448" s="152">
        <v>10.6527169</v>
      </c>
      <c r="BV2448" s="152">
        <v>6.4786495979999996</v>
      </c>
      <c r="BX2448" s="152">
        <v>4.5205485569999997</v>
      </c>
      <c r="BZ2448" s="152">
        <v>2.036458219</v>
      </c>
      <c r="CB2448" s="152">
        <v>1.9180920180000001</v>
      </c>
      <c r="CE2448" s="152">
        <v>0.588720205</v>
      </c>
      <c r="CH2448" s="152">
        <v>33.595339109999998</v>
      </c>
      <c r="CJ2448" s="152">
        <v>4.5211967360000003</v>
      </c>
      <c r="CK2448" s="152">
        <v>2.2558325579999998</v>
      </c>
      <c r="DO2448" s="154">
        <v>89.7</v>
      </c>
      <c r="ED2448" s="152">
        <v>49.35</v>
      </c>
      <c r="EE2448" s="152">
        <v>1.47</v>
      </c>
      <c r="EF2448" s="152">
        <v>13.05</v>
      </c>
      <c r="EH2448" s="152">
        <v>7.91</v>
      </c>
      <c r="EK2448" s="152">
        <v>0.14000000000000001</v>
      </c>
      <c r="EL2448" s="152">
        <v>10.88</v>
      </c>
      <c r="EM2448" s="152">
        <v>8.82</v>
      </c>
      <c r="EO2448" s="152">
        <v>1.95</v>
      </c>
      <c r="EP2448" s="152">
        <v>3.55</v>
      </c>
      <c r="EQ2448" s="152">
        <v>0.89</v>
      </c>
      <c r="ES2448" s="152">
        <v>0.9</v>
      </c>
      <c r="FD2448" s="152">
        <v>29</v>
      </c>
      <c r="FF2448" s="152">
        <v>229</v>
      </c>
      <c r="FG2448" s="152">
        <v>600</v>
      </c>
      <c r="FJ2448" s="152">
        <v>266</v>
      </c>
      <c r="FK2448" s="152">
        <v>79</v>
      </c>
      <c r="FL2448" s="152">
        <v>77</v>
      </c>
      <c r="FM2448" s="152">
        <v>17</v>
      </c>
      <c r="FP2448" s="152">
        <v>51</v>
      </c>
      <c r="FQ2448" s="152">
        <v>1574</v>
      </c>
      <c r="FR2448" s="152">
        <v>21</v>
      </c>
      <c r="FS2448" s="152">
        <v>421</v>
      </c>
      <c r="FT2448" s="152">
        <v>9.1999999999999993</v>
      </c>
      <c r="FY2448" s="152">
        <v>1672</v>
      </c>
      <c r="FZ2448" s="152">
        <v>26</v>
      </c>
      <c r="GA2448" s="152">
        <v>62</v>
      </c>
      <c r="GC2448" s="152">
        <v>36</v>
      </c>
      <c r="GD2448" s="152">
        <v>7.2</v>
      </c>
      <c r="GE2448" s="152">
        <v>2.1</v>
      </c>
      <c r="GG2448" s="152">
        <v>0.8</v>
      </c>
      <c r="GH2448" s="152">
        <v>4.4000000000000004</v>
      </c>
      <c r="GL2448" s="152">
        <v>1.7</v>
      </c>
      <c r="GM2448" s="152">
        <v>0.3</v>
      </c>
      <c r="GN2448" s="152">
        <v>12</v>
      </c>
      <c r="GS2448" s="152">
        <v>12</v>
      </c>
      <c r="GT2448" s="152">
        <v>1.6</v>
      </c>
      <c r="GU2448" s="152">
        <v>1</v>
      </c>
    </row>
    <row r="2449" spans="1:203">
      <c r="A2449" s="151">
        <v>8963</v>
      </c>
      <c r="B2449" s="152" t="s">
        <v>2859</v>
      </c>
      <c r="C2449" s="152" t="s">
        <v>3019</v>
      </c>
      <c r="D2449" s="152" t="s">
        <v>3020</v>
      </c>
      <c r="E2449" s="152" t="s">
        <v>3021</v>
      </c>
      <c r="F2449" s="152" t="s">
        <v>10895</v>
      </c>
      <c r="H2449" s="151">
        <v>341040</v>
      </c>
      <c r="K2449" s="152" t="s">
        <v>3022</v>
      </c>
      <c r="L2449" s="153" t="s">
        <v>3023</v>
      </c>
      <c r="M2449" s="153" t="s">
        <v>3024</v>
      </c>
      <c r="O2449" s="151">
        <v>3593</v>
      </c>
      <c r="P2449" s="152">
        <v>19.649999999999999</v>
      </c>
      <c r="Q2449" s="152">
        <v>-103.76</v>
      </c>
      <c r="R2449" s="152" t="s">
        <v>2911</v>
      </c>
      <c r="S2449" s="152" t="s">
        <v>2716</v>
      </c>
      <c r="T2449" s="152">
        <v>44.769030000000001</v>
      </c>
      <c r="U2449" s="152">
        <v>1.185431667</v>
      </c>
      <c r="V2449" s="152">
        <v>14.730893330000001</v>
      </c>
      <c r="X2449" s="152">
        <v>6.6007163330000003</v>
      </c>
      <c r="AA2449" s="152">
        <v>7.2633369999999999</v>
      </c>
      <c r="AB2449" s="152">
        <v>7.3835999999999999E-2</v>
      </c>
      <c r="AC2449" s="152">
        <v>11.21380667</v>
      </c>
      <c r="AD2449" s="152">
        <v>2.453642667</v>
      </c>
      <c r="AE2449" s="152">
        <v>3.1658953329999999</v>
      </c>
      <c r="AF2449" s="152">
        <v>1.0907043329999999</v>
      </c>
      <c r="AJ2449" s="152">
        <v>3.4</v>
      </c>
      <c r="AK2449" s="156">
        <f t="shared" si="38"/>
        <v>0.18</v>
      </c>
      <c r="AL2449" s="151">
        <v>1800</v>
      </c>
      <c r="AM2449" s="151">
        <v>4536.0533329999998</v>
      </c>
      <c r="AN2449" s="151">
        <v>6235.32</v>
      </c>
      <c r="AO2449" s="151">
        <v>1038.116667</v>
      </c>
      <c r="AW2449" s="152">
        <v>35.620121079999997</v>
      </c>
      <c r="AY2449" s="151">
        <v>288.5561333</v>
      </c>
      <c r="BG2449" s="152">
        <v>23.229892570000001</v>
      </c>
      <c r="BH2449" s="152">
        <v>2084.773604</v>
      </c>
      <c r="BI2449" s="152">
        <v>18.005877309999999</v>
      </c>
      <c r="BJ2449" s="152">
        <v>250.3802388</v>
      </c>
      <c r="BK2449" s="152">
        <v>11.62604646</v>
      </c>
      <c r="BO2449" s="152">
        <v>1485.353793</v>
      </c>
      <c r="BP2449" s="152">
        <v>40.542643779999999</v>
      </c>
      <c r="BQ2449" s="152">
        <v>102.4645945</v>
      </c>
      <c r="BR2449" s="152">
        <v>12.99225174</v>
      </c>
      <c r="BS2449" s="152">
        <v>43.80635118</v>
      </c>
      <c r="BT2449" s="152">
        <v>9.5725559279999999</v>
      </c>
      <c r="BV2449" s="152">
        <v>6.3417218149999997</v>
      </c>
      <c r="BX2449" s="152">
        <v>2.1341637109999998</v>
      </c>
      <c r="BZ2449" s="152">
        <v>0.88558084199999998</v>
      </c>
      <c r="CB2449" s="152">
        <v>3.5208393029999998</v>
      </c>
      <c r="CE2449" s="152">
        <v>0.375450442</v>
      </c>
      <c r="CH2449" s="152">
        <v>17.440441209999999</v>
      </c>
      <c r="CJ2449" s="152">
        <v>4.0485998140000001</v>
      </c>
      <c r="CK2449" s="152">
        <v>0.85131755499999995</v>
      </c>
      <c r="CS2449" s="152">
        <v>0.86</v>
      </c>
      <c r="DO2449" s="154">
        <v>89.3</v>
      </c>
    </row>
    <row r="2450" spans="1:203">
      <c r="A2450" s="151">
        <v>8964</v>
      </c>
      <c r="B2450" s="152" t="s">
        <v>2859</v>
      </c>
      <c r="C2450" s="152" t="s">
        <v>3019</v>
      </c>
      <c r="D2450" s="152" t="s">
        <v>3020</v>
      </c>
      <c r="E2450" s="152" t="s">
        <v>3021</v>
      </c>
      <c r="F2450" s="152" t="s">
        <v>10896</v>
      </c>
      <c r="H2450" s="151">
        <v>341040</v>
      </c>
      <c r="K2450" s="152" t="s">
        <v>3022</v>
      </c>
      <c r="L2450" s="153" t="s">
        <v>3023</v>
      </c>
      <c r="M2450" s="153" t="s">
        <v>3033</v>
      </c>
      <c r="O2450" s="151">
        <v>3593</v>
      </c>
      <c r="P2450" s="152">
        <v>19.649999999999999</v>
      </c>
      <c r="Q2450" s="152">
        <v>-103.76</v>
      </c>
      <c r="R2450" s="152" t="s">
        <v>2911</v>
      </c>
      <c r="S2450" s="152" t="s">
        <v>2716</v>
      </c>
      <c r="T2450" s="152">
        <v>44.85127</v>
      </c>
      <c r="U2450" s="152">
        <v>1.6124905</v>
      </c>
      <c r="V2450" s="152">
        <v>16.372140000000002</v>
      </c>
      <c r="X2450" s="152">
        <v>7.2900625000000003</v>
      </c>
      <c r="AA2450" s="152">
        <v>3.6343675000000002</v>
      </c>
      <c r="AB2450" s="152">
        <v>0.10520649999999999</v>
      </c>
      <c r="AC2450" s="152">
        <v>12.452819999999999</v>
      </c>
      <c r="AD2450" s="152">
        <v>2.869316</v>
      </c>
      <c r="AE2450" s="152">
        <v>5.3890279999999997</v>
      </c>
      <c r="AF2450" s="152">
        <v>1.725821</v>
      </c>
      <c r="AJ2450" s="152">
        <v>0.7</v>
      </c>
      <c r="AK2450" s="156">
        <f t="shared" si="38"/>
        <v>0.06</v>
      </c>
      <c r="AL2450" s="151">
        <v>600</v>
      </c>
      <c r="AM2450" s="151">
        <v>6199.69</v>
      </c>
      <c r="AN2450" s="151">
        <v>3229.14</v>
      </c>
      <c r="AO2450" s="151">
        <v>1271.7249999999999</v>
      </c>
      <c r="AW2450" s="152">
        <v>38.254041409999999</v>
      </c>
      <c r="AY2450" s="151">
        <v>303.26085719999998</v>
      </c>
      <c r="BG2450" s="152">
        <v>33.693704990000001</v>
      </c>
      <c r="BH2450" s="152">
        <v>2514.1720660000001</v>
      </c>
      <c r="BI2450" s="152">
        <v>22.140975399999999</v>
      </c>
      <c r="BJ2450" s="152">
        <v>459.8137031</v>
      </c>
      <c r="BK2450" s="152">
        <v>16.873869030000002</v>
      </c>
      <c r="BO2450" s="152">
        <v>1860.415281</v>
      </c>
      <c r="BP2450" s="152">
        <v>59.082735579999998</v>
      </c>
      <c r="BQ2450" s="152">
        <v>129.96342770000001</v>
      </c>
      <c r="BR2450" s="152">
        <v>17.155483239999999</v>
      </c>
      <c r="BS2450" s="152">
        <v>69.865810600000003</v>
      </c>
      <c r="BT2450" s="152">
        <v>10.28750265</v>
      </c>
      <c r="BV2450" s="152">
        <v>7.385349884</v>
      </c>
      <c r="BX2450" s="152">
        <v>4.8120986950000004</v>
      </c>
      <c r="BZ2450" s="152">
        <v>2.4613732110000002</v>
      </c>
      <c r="CB2450" s="152">
        <v>1.3188263689999999</v>
      </c>
      <c r="CE2450" s="152">
        <v>0.68479544400000003</v>
      </c>
      <c r="CH2450" s="152">
        <v>23.609037690000001</v>
      </c>
      <c r="CJ2450" s="152">
        <v>4.4208887690000003</v>
      </c>
      <c r="CK2450" s="152">
        <v>1.5906044189999999</v>
      </c>
      <c r="CS2450" s="152">
        <v>0.69</v>
      </c>
      <c r="DO2450" s="154">
        <v>89.7</v>
      </c>
    </row>
    <row r="2451" spans="1:203">
      <c r="A2451" s="151">
        <v>8966</v>
      </c>
      <c r="B2451" s="152" t="s">
        <v>2859</v>
      </c>
      <c r="C2451" s="152" t="s">
        <v>3019</v>
      </c>
      <c r="D2451" s="152" t="s">
        <v>3020</v>
      </c>
      <c r="E2451" s="152" t="s">
        <v>3021</v>
      </c>
      <c r="F2451" s="152" t="s">
        <v>10897</v>
      </c>
      <c r="H2451" s="151">
        <v>341040</v>
      </c>
      <c r="K2451" s="152" t="s">
        <v>3022</v>
      </c>
      <c r="L2451" s="153" t="s">
        <v>5359</v>
      </c>
      <c r="M2451" s="153" t="s">
        <v>5402</v>
      </c>
      <c r="O2451" s="151">
        <v>3593</v>
      </c>
      <c r="P2451" s="152">
        <v>19.87</v>
      </c>
      <c r="Q2451" s="152">
        <v>-103.53</v>
      </c>
      <c r="R2451" s="152" t="s">
        <v>2911</v>
      </c>
      <c r="S2451" s="152" t="s">
        <v>2716</v>
      </c>
      <c r="T2451" s="152">
        <v>55.245766670000002</v>
      </c>
      <c r="U2451" s="152">
        <v>1.4974666670000001</v>
      </c>
      <c r="V2451" s="152">
        <v>17.261099999999999</v>
      </c>
      <c r="X2451" s="152">
        <v>7.7642666670000002</v>
      </c>
      <c r="AA2451" s="152">
        <v>3.449966667</v>
      </c>
      <c r="AB2451" s="152">
        <v>0.151466667</v>
      </c>
      <c r="AC2451" s="152">
        <v>7.2617666669999998</v>
      </c>
      <c r="AD2451" s="152">
        <v>3.8520333330000001</v>
      </c>
      <c r="AE2451" s="152">
        <v>2.0372333330000001</v>
      </c>
      <c r="AF2451" s="152">
        <v>0.42030000000000001</v>
      </c>
      <c r="AJ2451" s="152">
        <v>1.1000000000000001</v>
      </c>
      <c r="AK2451" s="156">
        <f t="shared" si="38"/>
        <v>0.03</v>
      </c>
      <c r="AL2451" s="151">
        <v>300</v>
      </c>
      <c r="AN2451" s="151">
        <v>1318.333333</v>
      </c>
      <c r="AO2451" s="151">
        <v>953.33333330000005</v>
      </c>
      <c r="AW2451" s="152">
        <v>18.571810849999999</v>
      </c>
      <c r="AY2451" s="151">
        <v>145.1196156</v>
      </c>
      <c r="BG2451" s="152">
        <v>24.571738109999998</v>
      </c>
      <c r="BH2451" s="152">
        <v>942.32551369999999</v>
      </c>
      <c r="BI2451" s="152">
        <v>21.702175359999998</v>
      </c>
      <c r="BJ2451" s="152">
        <v>187.5226811</v>
      </c>
      <c r="BK2451" s="152">
        <v>22.91875156</v>
      </c>
      <c r="BO2451" s="152">
        <v>624.92031589999999</v>
      </c>
      <c r="BP2451" s="152">
        <v>28.75442868</v>
      </c>
      <c r="BQ2451" s="152">
        <v>65.488787060000007</v>
      </c>
      <c r="BR2451" s="152">
        <v>8.2966600079999999</v>
      </c>
      <c r="BS2451" s="152">
        <v>33.315052710000003</v>
      </c>
      <c r="BT2451" s="152">
        <v>6.8603781550000003</v>
      </c>
      <c r="BV2451" s="152">
        <v>6.1225927499999999</v>
      </c>
      <c r="BX2451" s="152">
        <v>4.5141914090000004</v>
      </c>
      <c r="BZ2451" s="152">
        <v>2.3301117499999999</v>
      </c>
      <c r="CB2451" s="152">
        <v>1.7417680760000001</v>
      </c>
      <c r="CE2451" s="152">
        <v>1.655168921</v>
      </c>
      <c r="CH2451" s="152">
        <v>10.57851078</v>
      </c>
      <c r="CJ2451" s="152">
        <v>3.5599691889999998</v>
      </c>
      <c r="CK2451" s="152">
        <v>1.3329554889999999</v>
      </c>
      <c r="DO2451" s="154">
        <v>79</v>
      </c>
      <c r="ED2451" s="152">
        <v>54.45</v>
      </c>
      <c r="EE2451" s="152">
        <v>1.36</v>
      </c>
      <c r="EF2451" s="152">
        <v>16.46</v>
      </c>
      <c r="EH2451" s="152">
        <v>7.77</v>
      </c>
      <c r="EK2451" s="152">
        <v>0.13</v>
      </c>
      <c r="EL2451" s="152">
        <v>5.86</v>
      </c>
      <c r="EM2451" s="152">
        <v>6.68</v>
      </c>
      <c r="EO2451" s="152">
        <v>3.84</v>
      </c>
      <c r="EP2451" s="152">
        <v>1.48</v>
      </c>
      <c r="EQ2451" s="152">
        <v>0.43</v>
      </c>
      <c r="FD2451" s="152">
        <v>17</v>
      </c>
      <c r="FF2451" s="152">
        <v>145</v>
      </c>
      <c r="FG2451" s="152">
        <v>152</v>
      </c>
      <c r="FJ2451" s="152">
        <v>114</v>
      </c>
      <c r="FK2451" s="152">
        <v>30</v>
      </c>
      <c r="FL2451" s="152">
        <v>83</v>
      </c>
      <c r="FM2451" s="152">
        <v>19</v>
      </c>
      <c r="FP2451" s="152">
        <v>21</v>
      </c>
      <c r="FQ2451" s="152">
        <v>890</v>
      </c>
      <c r="FR2451" s="152">
        <v>20</v>
      </c>
      <c r="FS2451" s="152">
        <v>179</v>
      </c>
      <c r="FT2451" s="152">
        <v>17</v>
      </c>
      <c r="FY2451" s="152">
        <v>475</v>
      </c>
      <c r="FZ2451" s="152">
        <v>24</v>
      </c>
      <c r="GA2451" s="152">
        <v>55</v>
      </c>
      <c r="GC2451" s="152">
        <v>27</v>
      </c>
      <c r="GD2451" s="152">
        <v>5.4</v>
      </c>
      <c r="GE2451" s="152">
        <v>1.7</v>
      </c>
      <c r="GG2451" s="152">
        <v>0.7</v>
      </c>
      <c r="GH2451" s="152">
        <v>4</v>
      </c>
      <c r="GL2451" s="152">
        <v>1.8</v>
      </c>
      <c r="GM2451" s="152">
        <v>0.3</v>
      </c>
      <c r="GN2451" s="152">
        <v>4.2</v>
      </c>
      <c r="GS2451" s="152">
        <v>8</v>
      </c>
      <c r="GT2451" s="152">
        <v>2.5</v>
      </c>
      <c r="GU2451" s="152">
        <v>0.7</v>
      </c>
    </row>
    <row r="2452" spans="1:203">
      <c r="A2452" s="151">
        <v>8967</v>
      </c>
      <c r="B2452" s="152" t="s">
        <v>2859</v>
      </c>
      <c r="C2452" s="152" t="s">
        <v>3019</v>
      </c>
      <c r="D2452" s="152" t="s">
        <v>3020</v>
      </c>
      <c r="E2452" s="152" t="s">
        <v>3021</v>
      </c>
      <c r="F2452" s="152" t="s">
        <v>10898</v>
      </c>
      <c r="H2452" s="151">
        <v>341040</v>
      </c>
      <c r="K2452" s="152" t="s">
        <v>3022</v>
      </c>
      <c r="L2452" s="153" t="s">
        <v>5359</v>
      </c>
      <c r="M2452" s="153" t="s">
        <v>5482</v>
      </c>
      <c r="O2452" s="151">
        <v>3593</v>
      </c>
      <c r="P2452" s="152">
        <v>19.87</v>
      </c>
      <c r="Q2452" s="152">
        <v>-103.53</v>
      </c>
      <c r="R2452" s="152" t="s">
        <v>2911</v>
      </c>
      <c r="S2452" s="152" t="s">
        <v>2716</v>
      </c>
      <c r="T2452" s="152">
        <v>57.444299999999998</v>
      </c>
      <c r="U2452" s="152">
        <v>1.4668000000000001</v>
      </c>
      <c r="V2452" s="152">
        <v>17.654566670000001</v>
      </c>
      <c r="X2452" s="152">
        <v>6.1385666670000001</v>
      </c>
      <c r="AA2452" s="152">
        <v>2.6708666669999999</v>
      </c>
      <c r="AB2452" s="152">
        <v>8.5833332999999998E-2</v>
      </c>
      <c r="AC2452" s="152">
        <v>6.3539666669999999</v>
      </c>
      <c r="AD2452" s="152">
        <v>3.8786333329999998</v>
      </c>
      <c r="AE2452" s="152">
        <v>2.4534666669999998</v>
      </c>
      <c r="AF2452" s="152">
        <v>0.46879999999999999</v>
      </c>
      <c r="AJ2452" s="152">
        <v>1</v>
      </c>
      <c r="AK2452" s="156">
        <f t="shared" si="38"/>
        <v>0.04</v>
      </c>
      <c r="AL2452" s="151">
        <v>400</v>
      </c>
      <c r="AN2452" s="151">
        <v>366</v>
      </c>
      <c r="AO2452" s="151">
        <v>1054</v>
      </c>
      <c r="AW2452" s="152">
        <v>15.580217620000001</v>
      </c>
      <c r="AY2452" s="151">
        <v>154.0772796</v>
      </c>
      <c r="BG2452" s="152">
        <v>23.123754219999999</v>
      </c>
      <c r="BH2452" s="152">
        <v>827.39305890000003</v>
      </c>
      <c r="BI2452" s="152">
        <v>17.172563839999999</v>
      </c>
      <c r="BJ2452" s="152">
        <v>151.91927329999999</v>
      </c>
      <c r="BK2452" s="152">
        <v>21.11526228</v>
      </c>
      <c r="BO2452" s="152">
        <v>441.73608439999998</v>
      </c>
      <c r="BP2452" s="152">
        <v>22.326824120000001</v>
      </c>
      <c r="BQ2452" s="152">
        <v>52.600863259999997</v>
      </c>
      <c r="BR2452" s="152">
        <v>6.5864688789999999</v>
      </c>
      <c r="BS2452" s="152">
        <v>24.297464219999998</v>
      </c>
      <c r="BT2452" s="152">
        <v>4.4912476400000001</v>
      </c>
      <c r="BV2452" s="152">
        <v>4.3942976099999997</v>
      </c>
      <c r="BX2452" s="152">
        <v>2.8904392620000001</v>
      </c>
      <c r="BZ2452" s="152">
        <v>1.694481922</v>
      </c>
      <c r="CB2452" s="152">
        <v>1.411431426</v>
      </c>
      <c r="CE2452" s="152">
        <v>1.118462262</v>
      </c>
      <c r="CH2452" s="152">
        <v>9.0288688290000003</v>
      </c>
      <c r="CJ2452" s="152">
        <v>2.5406753549999999</v>
      </c>
      <c r="CK2452" s="152">
        <v>0.73320386800000004</v>
      </c>
      <c r="DO2452" s="154">
        <v>78.099999999999994</v>
      </c>
      <c r="ED2452" s="152">
        <v>54.45</v>
      </c>
      <c r="EE2452" s="152">
        <v>1.36</v>
      </c>
      <c r="EF2452" s="152">
        <v>16.46</v>
      </c>
      <c r="EH2452" s="152">
        <v>7.77</v>
      </c>
      <c r="EK2452" s="152">
        <v>0.13</v>
      </c>
      <c r="EL2452" s="152">
        <v>5.86</v>
      </c>
      <c r="EM2452" s="152">
        <v>6.68</v>
      </c>
      <c r="EO2452" s="152">
        <v>3.84</v>
      </c>
      <c r="EP2452" s="152">
        <v>1.48</v>
      </c>
      <c r="EQ2452" s="152">
        <v>0.43</v>
      </c>
      <c r="FD2452" s="152">
        <v>17</v>
      </c>
      <c r="FF2452" s="152">
        <v>145</v>
      </c>
      <c r="FG2452" s="152">
        <v>152</v>
      </c>
      <c r="FJ2452" s="152">
        <v>114</v>
      </c>
      <c r="FK2452" s="152">
        <v>30</v>
      </c>
      <c r="FL2452" s="152">
        <v>83</v>
      </c>
      <c r="FM2452" s="152">
        <v>19</v>
      </c>
      <c r="FP2452" s="152">
        <v>21</v>
      </c>
      <c r="FQ2452" s="152">
        <v>890</v>
      </c>
      <c r="FR2452" s="152">
        <v>20</v>
      </c>
      <c r="FS2452" s="152">
        <v>179</v>
      </c>
      <c r="FT2452" s="152">
        <v>17</v>
      </c>
      <c r="FY2452" s="152">
        <v>475</v>
      </c>
      <c r="FZ2452" s="152">
        <v>24</v>
      </c>
      <c r="GA2452" s="152">
        <v>55</v>
      </c>
      <c r="GC2452" s="152">
        <v>27</v>
      </c>
      <c r="GD2452" s="152">
        <v>5.4</v>
      </c>
      <c r="GE2452" s="152">
        <v>1.7</v>
      </c>
      <c r="GG2452" s="152">
        <v>0.7</v>
      </c>
      <c r="GH2452" s="152">
        <v>4</v>
      </c>
      <c r="GL2452" s="152">
        <v>1.8</v>
      </c>
      <c r="GM2452" s="152">
        <v>0.3</v>
      </c>
      <c r="GN2452" s="152">
        <v>4.2</v>
      </c>
      <c r="GS2452" s="152">
        <v>8</v>
      </c>
      <c r="GT2452" s="152">
        <v>2.5</v>
      </c>
      <c r="GU2452" s="152">
        <v>0.7</v>
      </c>
    </row>
    <row r="2453" spans="1:203">
      <c r="A2453" s="151">
        <v>8968</v>
      </c>
      <c r="B2453" s="152" t="s">
        <v>2859</v>
      </c>
      <c r="C2453" s="152" t="s">
        <v>3019</v>
      </c>
      <c r="D2453" s="152" t="s">
        <v>3020</v>
      </c>
      <c r="E2453" s="152" t="s">
        <v>3021</v>
      </c>
      <c r="F2453" s="152" t="s">
        <v>10899</v>
      </c>
      <c r="H2453" s="151">
        <v>341040</v>
      </c>
      <c r="K2453" s="152" t="s">
        <v>3022</v>
      </c>
      <c r="L2453" s="153" t="s">
        <v>5359</v>
      </c>
      <c r="M2453" s="153" t="s">
        <v>5360</v>
      </c>
      <c r="O2453" s="151">
        <v>3593</v>
      </c>
      <c r="P2453" s="152">
        <v>19.87</v>
      </c>
      <c r="Q2453" s="152">
        <v>-103.53</v>
      </c>
      <c r="R2453" s="152" t="s">
        <v>2911</v>
      </c>
      <c r="S2453" s="152" t="s">
        <v>2716</v>
      </c>
      <c r="T2453" s="152">
        <v>54.591099999999997</v>
      </c>
      <c r="U2453" s="152">
        <v>1.431966667</v>
      </c>
      <c r="V2453" s="152">
        <v>17.661100000000001</v>
      </c>
      <c r="X2453" s="152">
        <v>6.1606333329999998</v>
      </c>
      <c r="AA2453" s="152">
        <v>1.9888666669999999</v>
      </c>
      <c r="AB2453" s="152">
        <v>7.4200000000000002E-2</v>
      </c>
      <c r="AC2453" s="152">
        <v>7.1484666670000001</v>
      </c>
      <c r="AD2453" s="152">
        <v>4.2081</v>
      </c>
      <c r="AE2453" s="152">
        <v>1.6637</v>
      </c>
      <c r="AF2453" s="152">
        <v>0.46970000000000001</v>
      </c>
      <c r="AJ2453" s="152">
        <v>3</v>
      </c>
      <c r="AK2453" s="156">
        <f t="shared" si="38"/>
        <v>0.12</v>
      </c>
      <c r="AL2453" s="151">
        <v>1200</v>
      </c>
      <c r="AN2453" s="151">
        <v>1320</v>
      </c>
      <c r="AO2453" s="151">
        <v>974.33333330000005</v>
      </c>
      <c r="DO2453" s="154">
        <v>78.599999999999994</v>
      </c>
      <c r="ED2453" s="152">
        <v>54.45</v>
      </c>
      <c r="EE2453" s="152">
        <v>1.36</v>
      </c>
      <c r="EF2453" s="152">
        <v>16.46</v>
      </c>
      <c r="EH2453" s="152">
        <v>7.77</v>
      </c>
      <c r="EK2453" s="152">
        <v>0.13</v>
      </c>
      <c r="EL2453" s="152">
        <v>5.86</v>
      </c>
      <c r="EM2453" s="152">
        <v>6.68</v>
      </c>
      <c r="EO2453" s="152">
        <v>3.84</v>
      </c>
      <c r="EP2453" s="152">
        <v>1.48</v>
      </c>
      <c r="EQ2453" s="152">
        <v>0.43</v>
      </c>
      <c r="FD2453" s="152">
        <v>17</v>
      </c>
      <c r="FF2453" s="152">
        <v>145</v>
      </c>
      <c r="FG2453" s="152">
        <v>152</v>
      </c>
      <c r="FJ2453" s="152">
        <v>114</v>
      </c>
      <c r="FK2453" s="152">
        <v>30</v>
      </c>
      <c r="FL2453" s="152">
        <v>83</v>
      </c>
      <c r="FM2453" s="152">
        <v>19</v>
      </c>
      <c r="FP2453" s="152">
        <v>21</v>
      </c>
      <c r="FQ2453" s="152">
        <v>890</v>
      </c>
      <c r="FR2453" s="152">
        <v>20</v>
      </c>
      <c r="FS2453" s="152">
        <v>179</v>
      </c>
      <c r="FT2453" s="152">
        <v>17</v>
      </c>
      <c r="FY2453" s="152">
        <v>475</v>
      </c>
      <c r="FZ2453" s="152">
        <v>24</v>
      </c>
      <c r="GA2453" s="152">
        <v>55</v>
      </c>
      <c r="GC2453" s="152">
        <v>27</v>
      </c>
      <c r="GD2453" s="152">
        <v>5.4</v>
      </c>
      <c r="GE2453" s="152">
        <v>1.7</v>
      </c>
      <c r="GG2453" s="152">
        <v>0.7</v>
      </c>
      <c r="GH2453" s="152">
        <v>4</v>
      </c>
      <c r="GL2453" s="152">
        <v>1.8</v>
      </c>
      <c r="GM2453" s="152">
        <v>0.3</v>
      </c>
      <c r="GN2453" s="152">
        <v>4.2</v>
      </c>
      <c r="GS2453" s="152">
        <v>8</v>
      </c>
      <c r="GT2453" s="152">
        <v>2.5</v>
      </c>
      <c r="GU2453" s="152">
        <v>0.7</v>
      </c>
    </row>
    <row r="2454" spans="1:203">
      <c r="A2454" s="151">
        <v>8969</v>
      </c>
      <c r="B2454" s="152" t="s">
        <v>2859</v>
      </c>
      <c r="C2454" s="152" t="s">
        <v>3019</v>
      </c>
      <c r="D2454" s="152" t="s">
        <v>3020</v>
      </c>
      <c r="E2454" s="152" t="s">
        <v>3021</v>
      </c>
      <c r="F2454" s="152" t="s">
        <v>10900</v>
      </c>
      <c r="H2454" s="151">
        <v>341040</v>
      </c>
      <c r="K2454" s="152" t="s">
        <v>3022</v>
      </c>
      <c r="L2454" s="153" t="s">
        <v>5064</v>
      </c>
      <c r="M2454" s="153" t="s">
        <v>5065</v>
      </c>
      <c r="O2454" s="151">
        <v>3593</v>
      </c>
      <c r="P2454" s="152">
        <v>19.87</v>
      </c>
      <c r="Q2454" s="152">
        <v>-103.53</v>
      </c>
      <c r="R2454" s="152" t="s">
        <v>2911</v>
      </c>
      <c r="S2454" s="152" t="s">
        <v>2716</v>
      </c>
      <c r="T2454" s="152">
        <v>52.432966669999999</v>
      </c>
      <c r="U2454" s="152">
        <v>1.4722999999999999</v>
      </c>
      <c r="V2454" s="152">
        <v>16.414100000000001</v>
      </c>
      <c r="X2454" s="152">
        <v>7.5778999999999996</v>
      </c>
      <c r="AA2454" s="152">
        <v>4.6389333329999998</v>
      </c>
      <c r="AB2454" s="152">
        <v>0.13193333300000001</v>
      </c>
      <c r="AC2454" s="152">
        <v>6.2434000000000003</v>
      </c>
      <c r="AD2454" s="152">
        <v>4.0693666669999997</v>
      </c>
      <c r="AE2454" s="152">
        <v>1.470166667</v>
      </c>
      <c r="AF2454" s="152">
        <v>0.448333333</v>
      </c>
      <c r="AJ2454" s="152">
        <v>5.5</v>
      </c>
      <c r="AK2454" s="156">
        <f t="shared" si="38"/>
        <v>0.08</v>
      </c>
      <c r="AL2454" s="151">
        <v>800</v>
      </c>
      <c r="AN2454" s="151">
        <v>1330.666667</v>
      </c>
      <c r="AO2454" s="151">
        <v>926.33333330000005</v>
      </c>
      <c r="AW2454" s="152">
        <v>14.5656593</v>
      </c>
      <c r="AY2454" s="151">
        <v>126.47471160000001</v>
      </c>
      <c r="BG2454" s="152">
        <v>18.06913011</v>
      </c>
      <c r="BH2454" s="152">
        <v>795.47323570000003</v>
      </c>
      <c r="BI2454" s="152">
        <v>16.673043369999998</v>
      </c>
      <c r="BJ2454" s="152">
        <v>153.3270723</v>
      </c>
      <c r="BK2454" s="152">
        <v>17.740401890000001</v>
      </c>
      <c r="BO2454" s="152">
        <v>394.24460069999998</v>
      </c>
      <c r="BP2454" s="152">
        <v>21.070004560000001</v>
      </c>
      <c r="BQ2454" s="152">
        <v>46.011544880000002</v>
      </c>
      <c r="BR2454" s="152">
        <v>5.6948226010000003</v>
      </c>
      <c r="BS2454" s="152">
        <v>22.554250320000001</v>
      </c>
      <c r="BT2454" s="152">
        <v>4.6766984819999999</v>
      </c>
      <c r="BV2454" s="152">
        <v>2.7299279439999999</v>
      </c>
      <c r="BX2454" s="152">
        <v>2.4401731309999999</v>
      </c>
      <c r="BZ2454" s="152">
        <v>1.750930361</v>
      </c>
      <c r="CB2454" s="152">
        <v>2</v>
      </c>
      <c r="CE2454" s="152">
        <v>1</v>
      </c>
      <c r="CH2454" s="152">
        <v>5.4262064309999998</v>
      </c>
      <c r="CJ2454" s="152">
        <v>1.5810343149999999</v>
      </c>
      <c r="CK2454" s="152">
        <v>0.24351376699999999</v>
      </c>
      <c r="CS2454" s="152">
        <v>0.94</v>
      </c>
      <c r="DO2454" s="154">
        <v>78.900000000000006</v>
      </c>
      <c r="ED2454" s="152">
        <v>54.95</v>
      </c>
      <c r="EE2454" s="152">
        <v>1.37</v>
      </c>
      <c r="EF2454" s="152">
        <v>16.739999999999998</v>
      </c>
      <c r="EH2454" s="152">
        <v>7.71</v>
      </c>
      <c r="EK2454" s="152">
        <v>0.13</v>
      </c>
      <c r="EL2454" s="152">
        <v>5.5</v>
      </c>
      <c r="EM2454" s="152">
        <v>6.75</v>
      </c>
      <c r="EO2454" s="152">
        <v>3.82</v>
      </c>
      <c r="EP2454" s="152">
        <v>1.49</v>
      </c>
      <c r="EQ2454" s="152">
        <v>0.43</v>
      </c>
      <c r="FD2454" s="152">
        <v>18</v>
      </c>
      <c r="FF2454" s="152">
        <v>148</v>
      </c>
      <c r="FG2454" s="152">
        <v>146</v>
      </c>
      <c r="FJ2454" s="152">
        <v>103</v>
      </c>
      <c r="FK2454" s="152">
        <v>27</v>
      </c>
      <c r="FL2454" s="152">
        <v>81</v>
      </c>
      <c r="FM2454" s="152">
        <v>19</v>
      </c>
      <c r="FP2454" s="152">
        <v>21</v>
      </c>
      <c r="FQ2454" s="152">
        <v>921</v>
      </c>
      <c r="FR2454" s="152">
        <v>20</v>
      </c>
      <c r="FS2454" s="152">
        <v>181</v>
      </c>
      <c r="FT2454" s="152">
        <v>18</v>
      </c>
      <c r="FY2454" s="152">
        <v>490</v>
      </c>
      <c r="FZ2454" s="152">
        <v>23</v>
      </c>
      <c r="GA2454" s="152">
        <v>52</v>
      </c>
      <c r="GC2454" s="152">
        <v>28</v>
      </c>
      <c r="GD2454" s="152">
        <v>5.6</v>
      </c>
      <c r="GE2454" s="152">
        <v>1.8</v>
      </c>
      <c r="GG2454" s="152">
        <v>0.7</v>
      </c>
      <c r="GH2454" s="152">
        <v>4.0999999999999996</v>
      </c>
      <c r="GL2454" s="152">
        <v>1.8</v>
      </c>
      <c r="GM2454" s="152">
        <v>0.3</v>
      </c>
      <c r="GN2454" s="152">
        <v>4.3</v>
      </c>
      <c r="GS2454" s="152">
        <v>6</v>
      </c>
      <c r="GT2454" s="152">
        <v>2.5</v>
      </c>
      <c r="GU2454" s="152">
        <v>0.7</v>
      </c>
    </row>
    <row r="2455" spans="1:203">
      <c r="A2455" s="151">
        <v>9076</v>
      </c>
      <c r="B2455" s="152" t="s">
        <v>2859</v>
      </c>
      <c r="C2455" s="152" t="s">
        <v>3490</v>
      </c>
      <c r="D2455" s="152" t="s">
        <v>3558</v>
      </c>
      <c r="E2455" s="152" t="s">
        <v>4218</v>
      </c>
      <c r="F2455" s="152" t="s">
        <v>10901</v>
      </c>
      <c r="J2455" s="151" t="s">
        <v>3560</v>
      </c>
      <c r="L2455" s="153" t="s">
        <v>4219</v>
      </c>
      <c r="M2455" s="153" t="s">
        <v>4493</v>
      </c>
      <c r="O2455" s="151">
        <v>3599</v>
      </c>
      <c r="P2455" s="152">
        <v>44.254719999999999</v>
      </c>
      <c r="Q2455" s="152">
        <v>-121.88012999999999</v>
      </c>
      <c r="R2455" s="152" t="s">
        <v>2027</v>
      </c>
      <c r="S2455" s="152" t="s">
        <v>2716</v>
      </c>
      <c r="T2455" s="152">
        <v>50.47</v>
      </c>
      <c r="U2455" s="152">
        <v>1.55</v>
      </c>
      <c r="V2455" s="152">
        <v>18.07</v>
      </c>
      <c r="X2455" s="152">
        <v>7.91</v>
      </c>
      <c r="AA2455" s="152">
        <v>4.8</v>
      </c>
      <c r="AB2455" s="152">
        <v>0.14000000000000001</v>
      </c>
      <c r="AC2455" s="152">
        <v>10.09</v>
      </c>
      <c r="AD2455" s="152">
        <v>3.72</v>
      </c>
      <c r="AE2455" s="152">
        <v>0.7</v>
      </c>
      <c r="AF2455" s="152">
        <v>0.32</v>
      </c>
      <c r="AI2455" s="152">
        <v>99.830424239999999</v>
      </c>
      <c r="AJ2455" s="152">
        <v>1.76</v>
      </c>
      <c r="AK2455" s="156">
        <f t="shared" si="38"/>
        <v>0.13250000000000001</v>
      </c>
      <c r="AL2455" s="151">
        <v>1325</v>
      </c>
      <c r="AN2455" s="151">
        <v>1300</v>
      </c>
      <c r="AO2455" s="151">
        <v>300</v>
      </c>
      <c r="DO2455" s="154">
        <v>82.69</v>
      </c>
      <c r="EC2455" s="152">
        <v>5.2359999999999998</v>
      </c>
      <c r="ED2455" s="152">
        <v>54.5</v>
      </c>
      <c r="EE2455" s="152">
        <v>1.23</v>
      </c>
      <c r="EF2455" s="152">
        <v>15.9</v>
      </c>
      <c r="EH2455" s="152">
        <v>9.0299999999999994</v>
      </c>
      <c r="EK2455" s="152">
        <v>0.15</v>
      </c>
      <c r="EL2455" s="152">
        <v>7.17</v>
      </c>
      <c r="EM2455" s="152">
        <v>7.54</v>
      </c>
      <c r="EO2455" s="152">
        <v>3.09</v>
      </c>
      <c r="EP2455" s="152">
        <v>1.1299999999999999</v>
      </c>
      <c r="EQ2455" s="152">
        <v>0.26</v>
      </c>
    </row>
    <row r="2456" spans="1:203">
      <c r="A2456" s="151">
        <v>9077</v>
      </c>
      <c r="B2456" s="152" t="s">
        <v>2859</v>
      </c>
      <c r="C2456" s="152" t="s">
        <v>3490</v>
      </c>
      <c r="D2456" s="152" t="s">
        <v>3558</v>
      </c>
      <c r="E2456" s="152" t="s">
        <v>4218</v>
      </c>
      <c r="F2456" s="152" t="s">
        <v>10902</v>
      </c>
      <c r="J2456" s="151" t="s">
        <v>3560</v>
      </c>
      <c r="L2456" s="153" t="s">
        <v>4219</v>
      </c>
      <c r="M2456" s="153" t="s">
        <v>4147</v>
      </c>
      <c r="O2456" s="151">
        <v>3599</v>
      </c>
      <c r="P2456" s="152">
        <v>44.254719999999999</v>
      </c>
      <c r="Q2456" s="152">
        <v>-121.88012999999999</v>
      </c>
      <c r="R2456" s="152" t="s">
        <v>2027</v>
      </c>
      <c r="S2456" s="152" t="s">
        <v>2716</v>
      </c>
      <c r="T2456" s="152">
        <v>51.49</v>
      </c>
      <c r="U2456" s="152">
        <v>1.48</v>
      </c>
      <c r="V2456" s="152">
        <v>17.52</v>
      </c>
      <c r="X2456" s="152">
        <v>8.08</v>
      </c>
      <c r="AA2456" s="152">
        <v>5.03</v>
      </c>
      <c r="AB2456" s="152">
        <v>0.12</v>
      </c>
      <c r="AC2456" s="152">
        <v>9.7799999999999994</v>
      </c>
      <c r="AD2456" s="152">
        <v>3.75</v>
      </c>
      <c r="AE2456" s="152">
        <v>0.67</v>
      </c>
      <c r="AF2456" s="152">
        <v>0.34</v>
      </c>
      <c r="AI2456" s="152">
        <v>100.24454590000001</v>
      </c>
      <c r="AJ2456" s="152">
        <v>1.7</v>
      </c>
      <c r="AK2456" s="156">
        <f t="shared" si="38"/>
        <v>0.1017</v>
      </c>
      <c r="AL2456" s="151">
        <v>1017</v>
      </c>
      <c r="AN2456" s="151">
        <v>1600</v>
      </c>
      <c r="AO2456" s="151">
        <v>300</v>
      </c>
      <c r="AW2456" s="152">
        <v>31.7</v>
      </c>
      <c r="AY2456" s="151">
        <v>267.3</v>
      </c>
      <c r="AZ2456" s="152">
        <v>215.8</v>
      </c>
      <c r="BG2456" s="152">
        <v>8.4</v>
      </c>
      <c r="BH2456" s="152">
        <v>644.79999999999995</v>
      </c>
      <c r="BI2456" s="152">
        <v>24.7</v>
      </c>
      <c r="BJ2456" s="152">
        <v>134.80000000000001</v>
      </c>
      <c r="BK2456" s="152">
        <v>6.4</v>
      </c>
      <c r="BO2456" s="152">
        <v>427</v>
      </c>
      <c r="BP2456" s="152">
        <v>16.100000000000001</v>
      </c>
      <c r="BQ2456" s="152">
        <v>45.8</v>
      </c>
      <c r="BR2456" s="152">
        <v>5.3</v>
      </c>
      <c r="BS2456" s="152">
        <v>19.7</v>
      </c>
      <c r="BT2456" s="152">
        <v>8.1999999999999993</v>
      </c>
      <c r="BU2456" s="152">
        <v>1.3</v>
      </c>
      <c r="BV2456" s="152">
        <v>3.6</v>
      </c>
      <c r="BX2456" s="152">
        <v>4.8</v>
      </c>
      <c r="BZ2456" s="152">
        <v>2.2999999999999998</v>
      </c>
      <c r="CB2456" s="152">
        <v>1.8</v>
      </c>
      <c r="CE2456" s="152">
        <v>0.2</v>
      </c>
      <c r="CJ2456" s="152">
        <v>1.4</v>
      </c>
      <c r="CK2456" s="152">
        <v>0.5</v>
      </c>
      <c r="DO2456" s="154">
        <v>82.72</v>
      </c>
      <c r="EC2456" s="152">
        <v>5.2359999999999998</v>
      </c>
      <c r="ED2456" s="152">
        <v>54.5</v>
      </c>
      <c r="EE2456" s="152">
        <v>1.23</v>
      </c>
      <c r="EF2456" s="152">
        <v>15.9</v>
      </c>
      <c r="EH2456" s="152">
        <v>9.0299999999999994</v>
      </c>
      <c r="EK2456" s="152">
        <v>0.15</v>
      </c>
      <c r="EL2456" s="152">
        <v>7.17</v>
      </c>
      <c r="EM2456" s="152">
        <v>7.54</v>
      </c>
      <c r="EO2456" s="152">
        <v>3.09</v>
      </c>
      <c r="EP2456" s="152">
        <v>1.1299999999999999</v>
      </c>
      <c r="EQ2456" s="152">
        <v>0.26</v>
      </c>
    </row>
    <row r="2457" spans="1:203">
      <c r="A2457" s="151">
        <v>9078</v>
      </c>
      <c r="B2457" s="152" t="s">
        <v>2859</v>
      </c>
      <c r="C2457" s="152" t="s">
        <v>3490</v>
      </c>
      <c r="D2457" s="152" t="s">
        <v>3558</v>
      </c>
      <c r="E2457" s="152" t="s">
        <v>4218</v>
      </c>
      <c r="F2457" s="152" t="s">
        <v>10903</v>
      </c>
      <c r="J2457" s="151" t="s">
        <v>3560</v>
      </c>
      <c r="L2457" s="153" t="s">
        <v>4219</v>
      </c>
      <c r="M2457" s="153" t="s">
        <v>3845</v>
      </c>
      <c r="O2457" s="151">
        <v>3599</v>
      </c>
      <c r="P2457" s="152">
        <v>44.254719999999999</v>
      </c>
      <c r="Q2457" s="152">
        <v>-121.88012999999999</v>
      </c>
      <c r="R2457" s="152" t="s">
        <v>2027</v>
      </c>
      <c r="S2457" s="152" t="s">
        <v>2716</v>
      </c>
      <c r="T2457" s="152">
        <v>51.82</v>
      </c>
      <c r="U2457" s="152">
        <v>1.55</v>
      </c>
      <c r="V2457" s="152">
        <v>17.920000000000002</v>
      </c>
      <c r="X2457" s="152">
        <v>8.07</v>
      </c>
      <c r="AA2457" s="152">
        <v>4.84</v>
      </c>
      <c r="AB2457" s="152">
        <v>0.13</v>
      </c>
      <c r="AC2457" s="152">
        <v>9.7799999999999994</v>
      </c>
      <c r="AD2457" s="152">
        <v>3.79</v>
      </c>
      <c r="AE2457" s="152">
        <v>0.73</v>
      </c>
      <c r="AF2457" s="152">
        <v>0.3</v>
      </c>
      <c r="AI2457" s="152">
        <v>100.8243691</v>
      </c>
      <c r="AJ2457" s="152">
        <v>1.63</v>
      </c>
      <c r="AK2457" s="156">
        <f t="shared" si="38"/>
        <v>0.1057</v>
      </c>
      <c r="AL2457" s="151">
        <v>1057</v>
      </c>
      <c r="AN2457" s="151">
        <v>1300</v>
      </c>
      <c r="AO2457" s="151">
        <v>300</v>
      </c>
      <c r="DO2457" s="154">
        <v>82.77</v>
      </c>
      <c r="EC2457" s="152">
        <v>5.2359999999999998</v>
      </c>
      <c r="ED2457" s="152">
        <v>54.5</v>
      </c>
      <c r="EE2457" s="152">
        <v>1.23</v>
      </c>
      <c r="EF2457" s="152">
        <v>15.9</v>
      </c>
      <c r="EH2457" s="152">
        <v>9.0299999999999994</v>
      </c>
      <c r="EK2457" s="152">
        <v>0.15</v>
      </c>
      <c r="EL2457" s="152">
        <v>7.17</v>
      </c>
      <c r="EM2457" s="152">
        <v>7.54</v>
      </c>
      <c r="EO2457" s="152">
        <v>3.09</v>
      </c>
      <c r="EP2457" s="152">
        <v>1.1299999999999999</v>
      </c>
      <c r="EQ2457" s="152">
        <v>0.26</v>
      </c>
    </row>
    <row r="2458" spans="1:203">
      <c r="A2458" s="151">
        <v>9079</v>
      </c>
      <c r="B2458" s="152" t="s">
        <v>2859</v>
      </c>
      <c r="C2458" s="152" t="s">
        <v>3490</v>
      </c>
      <c r="D2458" s="152" t="s">
        <v>3558</v>
      </c>
      <c r="E2458" s="152" t="s">
        <v>4218</v>
      </c>
      <c r="F2458" s="152" t="s">
        <v>10904</v>
      </c>
      <c r="J2458" s="151" t="s">
        <v>3560</v>
      </c>
      <c r="L2458" s="153" t="s">
        <v>4219</v>
      </c>
      <c r="M2458" s="153" t="s">
        <v>4220</v>
      </c>
      <c r="O2458" s="151">
        <v>3599</v>
      </c>
      <c r="P2458" s="152">
        <v>44.254719999999999</v>
      </c>
      <c r="Q2458" s="152">
        <v>-121.88012999999999</v>
      </c>
      <c r="R2458" s="152" t="s">
        <v>2027</v>
      </c>
      <c r="S2458" s="152" t="s">
        <v>2716</v>
      </c>
      <c r="T2458" s="152">
        <v>50.54</v>
      </c>
      <c r="U2458" s="152">
        <v>1.61</v>
      </c>
      <c r="V2458" s="152">
        <v>18.239999999999998</v>
      </c>
      <c r="X2458" s="152">
        <v>7.77</v>
      </c>
      <c r="AA2458" s="152">
        <v>4.83</v>
      </c>
      <c r="AB2458" s="152">
        <v>0.12</v>
      </c>
      <c r="AC2458" s="152">
        <v>10.36</v>
      </c>
      <c r="AD2458" s="152">
        <v>3.51</v>
      </c>
      <c r="AE2458" s="152">
        <v>0.65</v>
      </c>
      <c r="AF2458" s="152">
        <v>0.35</v>
      </c>
      <c r="AI2458" s="152">
        <v>99.854410060000006</v>
      </c>
      <c r="AJ2458" s="152">
        <v>1.58</v>
      </c>
      <c r="AK2458" s="156">
        <f t="shared" si="38"/>
        <v>0.1118</v>
      </c>
      <c r="AL2458" s="151">
        <v>1118</v>
      </c>
      <c r="AN2458" s="151">
        <v>1500</v>
      </c>
      <c r="AO2458" s="151">
        <v>300</v>
      </c>
      <c r="AW2458" s="152">
        <v>23</v>
      </c>
      <c r="AY2458" s="151">
        <v>236.8</v>
      </c>
      <c r="AZ2458" s="152">
        <v>87.1</v>
      </c>
      <c r="BG2458" s="152">
        <v>7.1</v>
      </c>
      <c r="BH2458" s="152">
        <v>614.29999999999995</v>
      </c>
      <c r="BI2458" s="152">
        <v>23.6</v>
      </c>
      <c r="BJ2458" s="152">
        <v>124.9</v>
      </c>
      <c r="BK2458" s="152">
        <v>6.8</v>
      </c>
      <c r="BO2458" s="152">
        <v>372</v>
      </c>
      <c r="BP2458" s="152">
        <v>12.8</v>
      </c>
      <c r="BQ2458" s="152">
        <v>38.4</v>
      </c>
      <c r="BR2458" s="152">
        <v>5</v>
      </c>
      <c r="BS2458" s="152">
        <v>20.9</v>
      </c>
      <c r="BT2458" s="152">
        <v>4</v>
      </c>
      <c r="BU2458" s="152">
        <v>1.8</v>
      </c>
      <c r="BV2458" s="152">
        <v>5.2</v>
      </c>
      <c r="BX2458" s="152">
        <v>5.6</v>
      </c>
      <c r="BZ2458" s="152">
        <v>2.2999999999999998</v>
      </c>
      <c r="CB2458" s="152">
        <v>2.7</v>
      </c>
      <c r="CE2458" s="152">
        <v>0.3</v>
      </c>
      <c r="CJ2458" s="152">
        <v>1.2</v>
      </c>
      <c r="CK2458" s="152">
        <v>0.5</v>
      </c>
      <c r="DO2458" s="154">
        <v>83.1</v>
      </c>
      <c r="EC2458" s="152">
        <v>5.2359999999999998</v>
      </c>
      <c r="ED2458" s="152">
        <v>54.5</v>
      </c>
      <c r="EE2458" s="152">
        <v>1.23</v>
      </c>
      <c r="EF2458" s="152">
        <v>15.9</v>
      </c>
      <c r="EH2458" s="152">
        <v>9.0299999999999994</v>
      </c>
      <c r="EK2458" s="152">
        <v>0.15</v>
      </c>
      <c r="EL2458" s="152">
        <v>7.17</v>
      </c>
      <c r="EM2458" s="152">
        <v>7.54</v>
      </c>
      <c r="EO2458" s="152">
        <v>3.09</v>
      </c>
      <c r="EP2458" s="152">
        <v>1.1299999999999999</v>
      </c>
      <c r="EQ2458" s="152">
        <v>0.26</v>
      </c>
    </row>
    <row r="2459" spans="1:203">
      <c r="A2459" s="151">
        <v>9080</v>
      </c>
      <c r="B2459" s="152" t="s">
        <v>2859</v>
      </c>
      <c r="C2459" s="152" t="s">
        <v>3490</v>
      </c>
      <c r="D2459" s="152" t="s">
        <v>3558</v>
      </c>
      <c r="E2459" s="152" t="s">
        <v>4218</v>
      </c>
      <c r="F2459" s="152" t="s">
        <v>10905</v>
      </c>
      <c r="J2459" s="151" t="s">
        <v>3560</v>
      </c>
      <c r="L2459" s="153" t="s">
        <v>4219</v>
      </c>
      <c r="M2459" s="153" t="s">
        <v>4545</v>
      </c>
      <c r="O2459" s="151">
        <v>3599</v>
      </c>
      <c r="P2459" s="152">
        <v>44.254719999999999</v>
      </c>
      <c r="Q2459" s="152">
        <v>-121.88012999999999</v>
      </c>
      <c r="R2459" s="152" t="s">
        <v>2027</v>
      </c>
      <c r="S2459" s="152" t="s">
        <v>2716</v>
      </c>
      <c r="T2459" s="152">
        <v>50.63</v>
      </c>
      <c r="U2459" s="152">
        <v>1.49</v>
      </c>
      <c r="V2459" s="152">
        <v>18.27</v>
      </c>
      <c r="X2459" s="152">
        <v>7.92</v>
      </c>
      <c r="AA2459" s="152">
        <v>5.0999999999999996</v>
      </c>
      <c r="AB2459" s="152">
        <v>0.14000000000000001</v>
      </c>
      <c r="AC2459" s="152">
        <v>10.16</v>
      </c>
      <c r="AD2459" s="152">
        <v>3.83</v>
      </c>
      <c r="AE2459" s="152">
        <v>0.65</v>
      </c>
      <c r="AF2459" s="152">
        <v>0.32</v>
      </c>
      <c r="AI2459" s="152">
        <v>100.6759758</v>
      </c>
      <c r="AJ2459" s="152">
        <v>1.87</v>
      </c>
      <c r="AK2459" s="156">
        <f t="shared" si="38"/>
        <v>0.14460000000000001</v>
      </c>
      <c r="AL2459" s="151">
        <v>1446</v>
      </c>
      <c r="AN2459" s="151">
        <v>1200</v>
      </c>
      <c r="AO2459" s="151">
        <v>300</v>
      </c>
      <c r="AW2459" s="152">
        <v>25.2</v>
      </c>
      <c r="AY2459" s="151">
        <v>255.6</v>
      </c>
      <c r="AZ2459" s="152">
        <v>91.6</v>
      </c>
      <c r="BG2459" s="152">
        <v>7.9</v>
      </c>
      <c r="BH2459" s="152">
        <v>572.70000000000005</v>
      </c>
      <c r="BI2459" s="152">
        <v>23.8</v>
      </c>
      <c r="BJ2459" s="152">
        <v>124.1</v>
      </c>
      <c r="BK2459" s="152">
        <v>7.4</v>
      </c>
      <c r="BO2459" s="152">
        <v>359</v>
      </c>
      <c r="BP2459" s="152">
        <v>11.9</v>
      </c>
      <c r="BQ2459" s="152">
        <v>37.299999999999997</v>
      </c>
      <c r="BR2459" s="152">
        <v>5.3</v>
      </c>
      <c r="BS2459" s="152">
        <v>18.899999999999999</v>
      </c>
      <c r="BT2459" s="152">
        <v>3.8</v>
      </c>
      <c r="BU2459" s="152">
        <v>1.7</v>
      </c>
      <c r="BV2459" s="152">
        <v>3.8</v>
      </c>
      <c r="BX2459" s="152">
        <v>4.9000000000000004</v>
      </c>
      <c r="BZ2459" s="152">
        <v>2.4</v>
      </c>
      <c r="CB2459" s="152">
        <v>2.6</v>
      </c>
      <c r="CE2459" s="152">
        <v>0.4</v>
      </c>
      <c r="CJ2459" s="152">
        <v>0.9</v>
      </c>
      <c r="CK2459" s="152">
        <v>0.5</v>
      </c>
      <c r="DO2459" s="154">
        <v>83.7</v>
      </c>
      <c r="EC2459" s="152">
        <v>5.2359999999999998</v>
      </c>
      <c r="ED2459" s="152">
        <v>54.5</v>
      </c>
      <c r="EE2459" s="152">
        <v>1.23</v>
      </c>
      <c r="EF2459" s="152">
        <v>15.9</v>
      </c>
      <c r="EH2459" s="152">
        <v>9.0299999999999994</v>
      </c>
      <c r="EK2459" s="152">
        <v>0.15</v>
      </c>
      <c r="EL2459" s="152">
        <v>7.17</v>
      </c>
      <c r="EM2459" s="152">
        <v>7.54</v>
      </c>
      <c r="EO2459" s="152">
        <v>3.09</v>
      </c>
      <c r="EP2459" s="152">
        <v>1.1299999999999999</v>
      </c>
      <c r="EQ2459" s="152">
        <v>0.26</v>
      </c>
    </row>
    <row r="2460" spans="1:203">
      <c r="A2460" s="151">
        <v>9081</v>
      </c>
      <c r="B2460" s="152" t="s">
        <v>2859</v>
      </c>
      <c r="C2460" s="152" t="s">
        <v>3490</v>
      </c>
      <c r="D2460" s="152" t="s">
        <v>3558</v>
      </c>
      <c r="E2460" s="152" t="s">
        <v>4218</v>
      </c>
      <c r="F2460" s="152" t="s">
        <v>10906</v>
      </c>
      <c r="J2460" s="151" t="s">
        <v>3560</v>
      </c>
      <c r="L2460" s="153" t="s">
        <v>4219</v>
      </c>
      <c r="M2460" s="153" t="s">
        <v>4718</v>
      </c>
      <c r="O2460" s="151">
        <v>3599</v>
      </c>
      <c r="P2460" s="152">
        <v>44.254719999999999</v>
      </c>
      <c r="Q2460" s="152">
        <v>-121.88012999999999</v>
      </c>
      <c r="R2460" s="152" t="s">
        <v>2027</v>
      </c>
      <c r="S2460" s="152" t="s">
        <v>2716</v>
      </c>
      <c r="T2460" s="152">
        <v>51.17</v>
      </c>
      <c r="U2460" s="152">
        <v>1.55</v>
      </c>
      <c r="V2460" s="152">
        <v>18.14</v>
      </c>
      <c r="X2460" s="152">
        <v>8.66</v>
      </c>
      <c r="AA2460" s="152">
        <v>5.05</v>
      </c>
      <c r="AB2460" s="152">
        <v>0.18</v>
      </c>
      <c r="AC2460" s="152">
        <v>9.64</v>
      </c>
      <c r="AD2460" s="152">
        <v>3.32</v>
      </c>
      <c r="AE2460" s="152">
        <v>0.87</v>
      </c>
      <c r="AF2460" s="152">
        <v>0.33</v>
      </c>
      <c r="AI2460" s="152">
        <v>100.2356185</v>
      </c>
      <c r="AJ2460" s="152">
        <v>1.1100000000000001</v>
      </c>
      <c r="AK2460" s="156">
        <f t="shared" si="38"/>
        <v>8.48E-2</v>
      </c>
      <c r="AL2460" s="151">
        <v>848</v>
      </c>
      <c r="AN2460" s="151">
        <v>800</v>
      </c>
      <c r="AO2460" s="151">
        <v>500</v>
      </c>
      <c r="DO2460" s="154">
        <v>83.7</v>
      </c>
      <c r="EC2460" s="152">
        <v>5.2359999999999998</v>
      </c>
      <c r="ED2460" s="152">
        <v>54.5</v>
      </c>
      <c r="EE2460" s="152">
        <v>1.23</v>
      </c>
      <c r="EF2460" s="152">
        <v>15.9</v>
      </c>
      <c r="EH2460" s="152">
        <v>9.0299999999999994</v>
      </c>
      <c r="EK2460" s="152">
        <v>0.15</v>
      </c>
      <c r="EL2460" s="152">
        <v>7.17</v>
      </c>
      <c r="EM2460" s="152">
        <v>7.54</v>
      </c>
      <c r="EO2460" s="152">
        <v>3.09</v>
      </c>
      <c r="EP2460" s="152">
        <v>1.1299999999999999</v>
      </c>
      <c r="EQ2460" s="152">
        <v>0.26</v>
      </c>
    </row>
    <row r="2461" spans="1:203">
      <c r="A2461" s="151">
        <v>9082</v>
      </c>
      <c r="B2461" s="152" t="s">
        <v>2859</v>
      </c>
      <c r="C2461" s="152" t="s">
        <v>3490</v>
      </c>
      <c r="D2461" s="152" t="s">
        <v>3558</v>
      </c>
      <c r="E2461" s="152" t="s">
        <v>4218</v>
      </c>
      <c r="F2461" s="152" t="s">
        <v>10907</v>
      </c>
      <c r="J2461" s="151" t="s">
        <v>3560</v>
      </c>
      <c r="L2461" s="153" t="s">
        <v>4219</v>
      </c>
      <c r="M2461" s="153" t="s">
        <v>3832</v>
      </c>
      <c r="O2461" s="151">
        <v>3599</v>
      </c>
      <c r="P2461" s="152">
        <v>44.254719999999999</v>
      </c>
      <c r="Q2461" s="152">
        <v>-121.88012999999999</v>
      </c>
      <c r="R2461" s="152" t="s">
        <v>2027</v>
      </c>
      <c r="S2461" s="152" t="s">
        <v>2716</v>
      </c>
      <c r="T2461" s="152">
        <v>52.49</v>
      </c>
      <c r="U2461" s="152">
        <v>1.35</v>
      </c>
      <c r="V2461" s="152">
        <v>16.579999999999998</v>
      </c>
      <c r="X2461" s="152">
        <v>8.0299999999999994</v>
      </c>
      <c r="AA2461" s="152">
        <v>5.17</v>
      </c>
      <c r="AB2461" s="152">
        <v>0.16</v>
      </c>
      <c r="AC2461" s="152">
        <v>9.91</v>
      </c>
      <c r="AD2461" s="152">
        <v>4.01</v>
      </c>
      <c r="AE2461" s="152">
        <v>0.63</v>
      </c>
      <c r="AF2461" s="152">
        <v>0.32</v>
      </c>
      <c r="AI2461" s="152">
        <v>100.622427</v>
      </c>
      <c r="AJ2461" s="152">
        <v>1.7</v>
      </c>
      <c r="AK2461" s="156">
        <f t="shared" si="38"/>
        <v>9.2999999999999999E-2</v>
      </c>
      <c r="AL2461" s="151">
        <v>930</v>
      </c>
      <c r="AN2461" s="151">
        <v>1500</v>
      </c>
      <c r="AO2461" s="151">
        <v>300</v>
      </c>
      <c r="AW2461" s="152">
        <v>26.7</v>
      </c>
      <c r="AY2461" s="151">
        <v>243.8</v>
      </c>
      <c r="AZ2461" s="152">
        <v>141.19999999999999</v>
      </c>
      <c r="BG2461" s="152">
        <v>8.1999999999999993</v>
      </c>
      <c r="BH2461" s="152">
        <v>567.70000000000005</v>
      </c>
      <c r="BI2461" s="152">
        <v>23.5</v>
      </c>
      <c r="BJ2461" s="152">
        <v>120.3</v>
      </c>
      <c r="BK2461" s="152">
        <v>7.2</v>
      </c>
      <c r="BO2461" s="152">
        <v>354</v>
      </c>
      <c r="BP2461" s="152">
        <v>12</v>
      </c>
      <c r="BQ2461" s="152">
        <v>37.1</v>
      </c>
      <c r="BR2461" s="152">
        <v>5</v>
      </c>
      <c r="BS2461" s="152">
        <v>19.2</v>
      </c>
      <c r="BT2461" s="152">
        <v>4.9000000000000004</v>
      </c>
      <c r="BU2461" s="152">
        <v>1.4</v>
      </c>
      <c r="BV2461" s="152">
        <v>4.0999999999999996</v>
      </c>
      <c r="BX2461" s="152">
        <v>4.7</v>
      </c>
      <c r="BZ2461" s="152">
        <v>2.2000000000000002</v>
      </c>
      <c r="CB2461" s="152">
        <v>2.2999999999999998</v>
      </c>
      <c r="CE2461" s="152">
        <v>0.3</v>
      </c>
      <c r="CJ2461" s="152">
        <v>1.1000000000000001</v>
      </c>
      <c r="CK2461" s="152">
        <v>0.4</v>
      </c>
      <c r="DO2461" s="154">
        <v>83.95</v>
      </c>
      <c r="EC2461" s="152">
        <v>5.2359999999999998</v>
      </c>
      <c r="ED2461" s="152">
        <v>54.5</v>
      </c>
      <c r="EE2461" s="152">
        <v>1.23</v>
      </c>
      <c r="EF2461" s="152">
        <v>15.9</v>
      </c>
      <c r="EH2461" s="152">
        <v>9.0299999999999994</v>
      </c>
      <c r="EK2461" s="152">
        <v>0.15</v>
      </c>
      <c r="EL2461" s="152">
        <v>7.17</v>
      </c>
      <c r="EM2461" s="152">
        <v>7.54</v>
      </c>
      <c r="EO2461" s="152">
        <v>3.09</v>
      </c>
      <c r="EP2461" s="152">
        <v>1.1299999999999999</v>
      </c>
      <c r="EQ2461" s="152">
        <v>0.26</v>
      </c>
    </row>
    <row r="2462" spans="1:203">
      <c r="A2462" s="151">
        <v>9083</v>
      </c>
      <c r="B2462" s="152" t="s">
        <v>2859</v>
      </c>
      <c r="C2462" s="152" t="s">
        <v>3490</v>
      </c>
      <c r="D2462" s="152" t="s">
        <v>3558</v>
      </c>
      <c r="E2462" s="152" t="s">
        <v>4218</v>
      </c>
      <c r="F2462" s="152" t="s">
        <v>10908</v>
      </c>
      <c r="J2462" s="151" t="s">
        <v>3560</v>
      </c>
      <c r="L2462" s="153" t="s">
        <v>4219</v>
      </c>
      <c r="M2462" s="153" t="s">
        <v>4220</v>
      </c>
      <c r="O2462" s="151">
        <v>3599</v>
      </c>
      <c r="P2462" s="152">
        <v>44.254719999999999</v>
      </c>
      <c r="Q2462" s="152">
        <v>-121.88012999999999</v>
      </c>
      <c r="R2462" s="152" t="s">
        <v>2027</v>
      </c>
      <c r="S2462" s="152" t="s">
        <v>2716</v>
      </c>
      <c r="T2462" s="152">
        <v>49.64</v>
      </c>
      <c r="U2462" s="152">
        <v>1.43</v>
      </c>
      <c r="V2462" s="152">
        <v>18.37</v>
      </c>
      <c r="X2462" s="152">
        <v>8.0399999999999991</v>
      </c>
      <c r="AA2462" s="152">
        <v>5.17</v>
      </c>
      <c r="AB2462" s="152">
        <v>0.14000000000000001</v>
      </c>
      <c r="AC2462" s="152">
        <v>10.220000000000001</v>
      </c>
      <c r="AD2462" s="152">
        <v>3.59</v>
      </c>
      <c r="AE2462" s="152">
        <v>0.65</v>
      </c>
      <c r="AF2462" s="152">
        <v>0.31</v>
      </c>
      <c r="AI2462" s="152">
        <v>99.087261889999994</v>
      </c>
      <c r="AJ2462" s="152">
        <v>1.3</v>
      </c>
      <c r="AK2462" s="156">
        <f t="shared" si="38"/>
        <v>6.0199999999999997E-2</v>
      </c>
      <c r="AL2462" s="151">
        <v>602</v>
      </c>
      <c r="AN2462" s="151">
        <v>1300</v>
      </c>
      <c r="AO2462" s="151">
        <v>400</v>
      </c>
      <c r="AW2462" s="152">
        <v>27</v>
      </c>
      <c r="AY2462" s="151">
        <v>235</v>
      </c>
      <c r="AZ2462" s="152">
        <v>134.4</v>
      </c>
      <c r="BG2462" s="152">
        <v>7.1</v>
      </c>
      <c r="BH2462" s="152">
        <v>624.20000000000005</v>
      </c>
      <c r="BI2462" s="152">
        <v>25.9</v>
      </c>
      <c r="BJ2462" s="152">
        <v>135.1</v>
      </c>
      <c r="BK2462" s="152">
        <v>7.6</v>
      </c>
      <c r="BO2462" s="152">
        <v>370</v>
      </c>
      <c r="BP2462" s="152">
        <v>13.5</v>
      </c>
      <c r="BQ2462" s="152">
        <v>38.1</v>
      </c>
      <c r="BR2462" s="152">
        <v>5.4</v>
      </c>
      <c r="BS2462" s="152">
        <v>22.9</v>
      </c>
      <c r="BT2462" s="152">
        <v>5.3</v>
      </c>
      <c r="BU2462" s="152">
        <v>1.9</v>
      </c>
      <c r="BV2462" s="152">
        <v>5.6</v>
      </c>
      <c r="BX2462" s="152">
        <v>4.5</v>
      </c>
      <c r="BZ2462" s="152">
        <v>2.9</v>
      </c>
      <c r="CB2462" s="152">
        <v>2.1</v>
      </c>
      <c r="CE2462" s="152">
        <v>0.5</v>
      </c>
      <c r="CJ2462" s="152">
        <v>1.2</v>
      </c>
      <c r="CK2462" s="152">
        <v>0.4</v>
      </c>
      <c r="DO2462" s="154">
        <v>82.73</v>
      </c>
      <c r="EC2462" s="152">
        <v>5.2359999999999998</v>
      </c>
      <c r="ED2462" s="152">
        <v>54.5</v>
      </c>
      <c r="EE2462" s="152">
        <v>1.23</v>
      </c>
      <c r="EF2462" s="152">
        <v>15.9</v>
      </c>
      <c r="EH2462" s="152">
        <v>9.0299999999999994</v>
      </c>
      <c r="EK2462" s="152">
        <v>0.15</v>
      </c>
      <c r="EL2462" s="152">
        <v>7.17</v>
      </c>
      <c r="EM2462" s="152">
        <v>7.54</v>
      </c>
      <c r="EO2462" s="152">
        <v>3.09</v>
      </c>
      <c r="EP2462" s="152">
        <v>1.1299999999999999</v>
      </c>
      <c r="EQ2462" s="152">
        <v>0.26</v>
      </c>
    </row>
    <row r="2463" spans="1:203">
      <c r="A2463" s="151">
        <v>9084</v>
      </c>
      <c r="B2463" s="152" t="s">
        <v>2859</v>
      </c>
      <c r="C2463" s="152" t="s">
        <v>3490</v>
      </c>
      <c r="D2463" s="152" t="s">
        <v>3558</v>
      </c>
      <c r="E2463" s="152" t="s">
        <v>4218</v>
      </c>
      <c r="F2463" s="152" t="s">
        <v>10909</v>
      </c>
      <c r="J2463" s="151" t="s">
        <v>3560</v>
      </c>
      <c r="L2463" s="153" t="s">
        <v>4219</v>
      </c>
      <c r="M2463" s="153" t="s">
        <v>4436</v>
      </c>
      <c r="O2463" s="151">
        <v>3599</v>
      </c>
      <c r="P2463" s="152">
        <v>44.254719999999999</v>
      </c>
      <c r="Q2463" s="152">
        <v>-121.88012999999999</v>
      </c>
      <c r="R2463" s="152" t="s">
        <v>2027</v>
      </c>
      <c r="S2463" s="152" t="s">
        <v>2716</v>
      </c>
      <c r="T2463" s="152">
        <v>50.28</v>
      </c>
      <c r="U2463" s="152">
        <v>1.48</v>
      </c>
      <c r="V2463" s="152">
        <v>18.190000000000001</v>
      </c>
      <c r="X2463" s="152">
        <v>7.46</v>
      </c>
      <c r="AA2463" s="152">
        <v>5.19</v>
      </c>
      <c r="AB2463" s="152">
        <v>0.14000000000000001</v>
      </c>
      <c r="AC2463" s="152">
        <v>10.34</v>
      </c>
      <c r="AD2463" s="152">
        <v>3.72</v>
      </c>
      <c r="AE2463" s="152">
        <v>0.67</v>
      </c>
      <c r="AF2463" s="152">
        <v>0.33</v>
      </c>
      <c r="AI2463" s="152">
        <v>99.543440480000001</v>
      </c>
      <c r="AJ2463" s="152">
        <v>1.47</v>
      </c>
      <c r="AK2463" s="156">
        <f t="shared" si="38"/>
        <v>8.1299999999999997E-2</v>
      </c>
      <c r="AL2463" s="151">
        <v>813</v>
      </c>
      <c r="AN2463" s="151">
        <v>1600</v>
      </c>
      <c r="AO2463" s="151">
        <v>400</v>
      </c>
      <c r="AW2463" s="152">
        <v>38.9</v>
      </c>
      <c r="AY2463" s="151">
        <v>261.10000000000002</v>
      </c>
      <c r="BG2463" s="152">
        <v>8</v>
      </c>
      <c r="BH2463" s="152">
        <v>575.29999999999995</v>
      </c>
      <c r="BI2463" s="152">
        <v>27.8</v>
      </c>
      <c r="BJ2463" s="152">
        <v>132.69999999999999</v>
      </c>
      <c r="BK2463" s="152">
        <v>8.1999999999999993</v>
      </c>
      <c r="BO2463" s="152">
        <v>381</v>
      </c>
      <c r="BP2463" s="152">
        <v>14.1</v>
      </c>
      <c r="BQ2463" s="152">
        <v>37.6</v>
      </c>
      <c r="BR2463" s="152">
        <v>4.4000000000000004</v>
      </c>
      <c r="BS2463" s="152">
        <v>22.3</v>
      </c>
      <c r="BT2463" s="152">
        <v>4</v>
      </c>
      <c r="BU2463" s="152">
        <v>1.2</v>
      </c>
      <c r="BV2463" s="152">
        <v>3</v>
      </c>
      <c r="BX2463" s="152">
        <v>7.9</v>
      </c>
      <c r="BZ2463" s="152">
        <v>3.2</v>
      </c>
      <c r="CB2463" s="152">
        <v>2.1</v>
      </c>
      <c r="CE2463" s="152">
        <v>0.6</v>
      </c>
      <c r="CJ2463" s="152">
        <v>1.4</v>
      </c>
      <c r="CK2463" s="152">
        <v>0.5</v>
      </c>
      <c r="DO2463" s="154">
        <v>83.48</v>
      </c>
      <c r="EC2463" s="152">
        <v>5.2359999999999998</v>
      </c>
      <c r="ED2463" s="152">
        <v>54.5</v>
      </c>
      <c r="EE2463" s="152">
        <v>1.23</v>
      </c>
      <c r="EF2463" s="152">
        <v>15.9</v>
      </c>
      <c r="EH2463" s="152">
        <v>9.0299999999999994</v>
      </c>
      <c r="EK2463" s="152">
        <v>0.15</v>
      </c>
      <c r="EL2463" s="152">
        <v>7.17</v>
      </c>
      <c r="EM2463" s="152">
        <v>7.54</v>
      </c>
      <c r="EO2463" s="152">
        <v>3.09</v>
      </c>
      <c r="EP2463" s="152">
        <v>1.1299999999999999</v>
      </c>
      <c r="EQ2463" s="152">
        <v>0.26</v>
      </c>
    </row>
    <row r="2464" spans="1:203">
      <c r="A2464" s="151">
        <v>9085</v>
      </c>
      <c r="B2464" s="152" t="s">
        <v>2859</v>
      </c>
      <c r="C2464" s="152" t="s">
        <v>3490</v>
      </c>
      <c r="D2464" s="152" t="s">
        <v>3558</v>
      </c>
      <c r="E2464" s="152" t="s">
        <v>4218</v>
      </c>
      <c r="F2464" s="152" t="s">
        <v>10910</v>
      </c>
      <c r="J2464" s="151" t="s">
        <v>3560</v>
      </c>
      <c r="L2464" s="153" t="s">
        <v>4219</v>
      </c>
      <c r="M2464" s="153" t="s">
        <v>4324</v>
      </c>
      <c r="O2464" s="151">
        <v>3599</v>
      </c>
      <c r="P2464" s="152">
        <v>44.254719999999999</v>
      </c>
      <c r="Q2464" s="152">
        <v>-121.88012999999999</v>
      </c>
      <c r="R2464" s="152" t="s">
        <v>2027</v>
      </c>
      <c r="S2464" s="152" t="s">
        <v>2716</v>
      </c>
      <c r="T2464" s="152">
        <v>49.93</v>
      </c>
      <c r="U2464" s="152">
        <v>1.66</v>
      </c>
      <c r="V2464" s="152">
        <v>18.61</v>
      </c>
      <c r="X2464" s="152">
        <v>7.83</v>
      </c>
      <c r="AA2464" s="152">
        <v>4.82</v>
      </c>
      <c r="AB2464" s="152">
        <v>0.13</v>
      </c>
      <c r="AC2464" s="152">
        <v>10.36</v>
      </c>
      <c r="AD2464" s="152">
        <v>2.5099999999999998</v>
      </c>
      <c r="AE2464" s="152">
        <v>0.66</v>
      </c>
      <c r="AF2464" s="152">
        <v>0.33</v>
      </c>
      <c r="AI2464" s="152">
        <v>98.565512530000007</v>
      </c>
      <c r="AJ2464" s="152">
        <v>1.46</v>
      </c>
      <c r="AK2464" s="156">
        <f t="shared" si="38"/>
        <v>9.69E-2</v>
      </c>
      <c r="AL2464" s="151">
        <v>969</v>
      </c>
      <c r="AN2464" s="151">
        <v>1300</v>
      </c>
      <c r="AO2464" s="151">
        <v>400</v>
      </c>
      <c r="AW2464" s="152">
        <v>26.4</v>
      </c>
      <c r="AY2464" s="151">
        <v>223.2</v>
      </c>
      <c r="AZ2464" s="152">
        <v>119.6</v>
      </c>
      <c r="BG2464" s="152">
        <v>6.2</v>
      </c>
      <c r="BH2464" s="152">
        <v>624.6</v>
      </c>
      <c r="BI2464" s="152">
        <v>26.8</v>
      </c>
      <c r="BJ2464" s="152">
        <v>143.30000000000001</v>
      </c>
      <c r="BK2464" s="152">
        <v>8</v>
      </c>
      <c r="BO2464" s="152">
        <v>353</v>
      </c>
      <c r="BP2464" s="152">
        <v>14.1</v>
      </c>
      <c r="BQ2464" s="152">
        <v>34.5</v>
      </c>
      <c r="BR2464" s="152">
        <v>5.4</v>
      </c>
      <c r="BS2464" s="152">
        <v>21.9</v>
      </c>
      <c r="BT2464" s="152">
        <v>5.2</v>
      </c>
      <c r="BU2464" s="152">
        <v>2.2999999999999998</v>
      </c>
      <c r="BV2464" s="152">
        <v>8.1</v>
      </c>
      <c r="BX2464" s="152">
        <v>4.7</v>
      </c>
      <c r="BZ2464" s="152">
        <v>2.6</v>
      </c>
      <c r="CB2464" s="152">
        <v>2.4</v>
      </c>
      <c r="CE2464" s="152">
        <v>0.6</v>
      </c>
      <c r="CJ2464" s="152">
        <v>1.1000000000000001</v>
      </c>
      <c r="CK2464" s="152">
        <v>0.4</v>
      </c>
      <c r="DO2464" s="154">
        <v>83.48</v>
      </c>
      <c r="EC2464" s="152">
        <v>5.2359999999999998</v>
      </c>
      <c r="ED2464" s="152">
        <v>54.5</v>
      </c>
      <c r="EE2464" s="152">
        <v>1.23</v>
      </c>
      <c r="EF2464" s="152">
        <v>15.9</v>
      </c>
      <c r="EH2464" s="152">
        <v>9.0299999999999994</v>
      </c>
      <c r="EK2464" s="152">
        <v>0.15</v>
      </c>
      <c r="EL2464" s="152">
        <v>7.17</v>
      </c>
      <c r="EM2464" s="152">
        <v>7.54</v>
      </c>
      <c r="EO2464" s="152">
        <v>3.09</v>
      </c>
      <c r="EP2464" s="152">
        <v>1.1299999999999999</v>
      </c>
      <c r="EQ2464" s="152">
        <v>0.26</v>
      </c>
    </row>
    <row r="2465" spans="1:147">
      <c r="A2465" s="151">
        <v>9086</v>
      </c>
      <c r="B2465" s="152" t="s">
        <v>2859</v>
      </c>
      <c r="C2465" s="152" t="s">
        <v>3490</v>
      </c>
      <c r="D2465" s="152" t="s">
        <v>3558</v>
      </c>
      <c r="E2465" s="152" t="s">
        <v>3911</v>
      </c>
      <c r="F2465" s="152" t="s">
        <v>10911</v>
      </c>
      <c r="J2465" s="151" t="s">
        <v>3560</v>
      </c>
      <c r="L2465" s="153" t="s">
        <v>3912</v>
      </c>
      <c r="M2465" s="153" t="s">
        <v>4151</v>
      </c>
      <c r="O2465" s="151">
        <v>3599</v>
      </c>
      <c r="P2465" s="152">
        <v>44.394179999999999</v>
      </c>
      <c r="Q2465" s="152">
        <v>-121.73950000000001</v>
      </c>
      <c r="R2465" s="152" t="s">
        <v>2027</v>
      </c>
      <c r="S2465" s="152" t="s">
        <v>2716</v>
      </c>
      <c r="T2465" s="152">
        <v>49.78</v>
      </c>
      <c r="U2465" s="152">
        <v>1.36</v>
      </c>
      <c r="V2465" s="152">
        <v>17.25</v>
      </c>
      <c r="X2465" s="152">
        <v>8.52</v>
      </c>
      <c r="AA2465" s="152">
        <v>4.84</v>
      </c>
      <c r="AB2465" s="152">
        <v>0.15</v>
      </c>
      <c r="AC2465" s="152">
        <v>9.9700000000000006</v>
      </c>
      <c r="AD2465" s="152">
        <v>4.1399999999999997</v>
      </c>
      <c r="AE2465" s="152">
        <v>1.08</v>
      </c>
      <c r="AF2465" s="152">
        <v>0.39</v>
      </c>
      <c r="AI2465" s="152">
        <v>98.876685839999993</v>
      </c>
      <c r="AJ2465" s="152">
        <v>1.1000000000000001</v>
      </c>
      <c r="AK2465" s="156">
        <f t="shared" si="38"/>
        <v>1.15E-2</v>
      </c>
      <c r="AL2465" s="151">
        <v>115</v>
      </c>
      <c r="AN2465" s="151">
        <v>1800</v>
      </c>
      <c r="AO2465" s="151">
        <v>1000</v>
      </c>
      <c r="DO2465" s="154">
        <v>83.74</v>
      </c>
      <c r="EC2465" s="152">
        <v>5.3449999999999998</v>
      </c>
      <c r="ED2465" s="152">
        <v>51.15</v>
      </c>
      <c r="EE2465" s="152">
        <v>1.36</v>
      </c>
      <c r="EF2465" s="152">
        <v>17.38</v>
      </c>
      <c r="EH2465" s="152">
        <v>8.58</v>
      </c>
      <c r="EK2465" s="152">
        <v>0.15</v>
      </c>
      <c r="EL2465" s="152">
        <v>7.83</v>
      </c>
      <c r="EM2465" s="152">
        <v>9.19</v>
      </c>
      <c r="EO2465" s="152">
        <v>3.12</v>
      </c>
      <c r="EP2465" s="152">
        <v>0.86</v>
      </c>
      <c r="EQ2465" s="152">
        <v>0.37</v>
      </c>
    </row>
    <row r="2466" spans="1:147">
      <c r="A2466" s="151">
        <v>9087</v>
      </c>
      <c r="B2466" s="152" t="s">
        <v>2859</v>
      </c>
      <c r="C2466" s="152" t="s">
        <v>3490</v>
      </c>
      <c r="D2466" s="152" t="s">
        <v>3558</v>
      </c>
      <c r="E2466" s="152" t="s">
        <v>3911</v>
      </c>
      <c r="F2466" s="152" t="s">
        <v>10912</v>
      </c>
      <c r="J2466" s="151" t="s">
        <v>3560</v>
      </c>
      <c r="L2466" s="153" t="s">
        <v>3912</v>
      </c>
      <c r="M2466" s="153" t="s">
        <v>4132</v>
      </c>
      <c r="O2466" s="151">
        <v>3599</v>
      </c>
      <c r="P2466" s="152">
        <v>44.394179999999999</v>
      </c>
      <c r="Q2466" s="152">
        <v>-121.73950000000001</v>
      </c>
      <c r="R2466" s="152" t="s">
        <v>2027</v>
      </c>
      <c r="S2466" s="152" t="s">
        <v>2716</v>
      </c>
      <c r="T2466" s="152">
        <v>49.46</v>
      </c>
      <c r="U2466" s="152">
        <v>1.42</v>
      </c>
      <c r="V2466" s="152">
        <v>17.98</v>
      </c>
      <c r="X2466" s="152">
        <v>7.85</v>
      </c>
      <c r="AA2466" s="152">
        <v>4.9800000000000004</v>
      </c>
      <c r="AB2466" s="152">
        <v>0.12</v>
      </c>
      <c r="AC2466" s="152">
        <v>10</v>
      </c>
      <c r="AD2466" s="152">
        <v>3.68</v>
      </c>
      <c r="AE2466" s="152">
        <v>1.03</v>
      </c>
      <c r="AF2466" s="152">
        <v>0.37</v>
      </c>
      <c r="AI2466" s="152">
        <v>98.851629959999997</v>
      </c>
      <c r="AJ2466" s="152">
        <v>1.65</v>
      </c>
      <c r="AK2466" s="156">
        <f t="shared" si="38"/>
        <v>1.15E-2</v>
      </c>
      <c r="AL2466" s="151">
        <v>115</v>
      </c>
      <c r="AN2466" s="151">
        <v>2100</v>
      </c>
      <c r="AO2466" s="151">
        <v>900</v>
      </c>
      <c r="AW2466" s="152">
        <v>24.7</v>
      </c>
      <c r="AY2466" s="151">
        <v>213.9</v>
      </c>
      <c r="AZ2466" s="152">
        <v>101</v>
      </c>
      <c r="BG2466" s="152">
        <v>10.6</v>
      </c>
      <c r="BH2466" s="152">
        <v>1074.7</v>
      </c>
      <c r="BI2466" s="152">
        <v>21.7</v>
      </c>
      <c r="BJ2466" s="152">
        <v>138.1</v>
      </c>
      <c r="BK2466" s="152">
        <v>13.4</v>
      </c>
      <c r="BO2466" s="152">
        <v>421</v>
      </c>
      <c r="BP2466" s="152">
        <v>19.8</v>
      </c>
      <c r="BQ2466" s="152">
        <v>51.7</v>
      </c>
      <c r="BR2466" s="152">
        <v>6.3</v>
      </c>
      <c r="BS2466" s="152">
        <v>25</v>
      </c>
      <c r="BT2466" s="152">
        <v>5.2</v>
      </c>
      <c r="BU2466" s="152">
        <v>1.7</v>
      </c>
      <c r="BV2466" s="152">
        <v>4.2</v>
      </c>
      <c r="BX2466" s="152">
        <v>4.2</v>
      </c>
      <c r="BZ2466" s="152">
        <v>2.1</v>
      </c>
      <c r="CB2466" s="152">
        <v>1.9</v>
      </c>
      <c r="CE2466" s="152">
        <v>0.7</v>
      </c>
      <c r="CJ2466" s="152">
        <v>1.5</v>
      </c>
      <c r="CK2466" s="152">
        <v>0.5</v>
      </c>
      <c r="DO2466" s="154">
        <v>83.89</v>
      </c>
      <c r="EC2466" s="152">
        <v>5.3449999999999998</v>
      </c>
      <c r="ED2466" s="152">
        <v>51.15</v>
      </c>
      <c r="EE2466" s="152">
        <v>1.36</v>
      </c>
      <c r="EF2466" s="152">
        <v>17.38</v>
      </c>
      <c r="EH2466" s="152">
        <v>8.58</v>
      </c>
      <c r="EK2466" s="152">
        <v>0.15</v>
      </c>
      <c r="EL2466" s="152">
        <v>7.83</v>
      </c>
      <c r="EM2466" s="152">
        <v>9.19</v>
      </c>
      <c r="EO2466" s="152">
        <v>3.12</v>
      </c>
      <c r="EP2466" s="152">
        <v>0.86</v>
      </c>
      <c r="EQ2466" s="152">
        <v>0.37</v>
      </c>
    </row>
    <row r="2467" spans="1:147">
      <c r="A2467" s="151">
        <v>9088</v>
      </c>
      <c r="B2467" s="152" t="s">
        <v>2859</v>
      </c>
      <c r="C2467" s="152" t="s">
        <v>3490</v>
      </c>
      <c r="D2467" s="152" t="s">
        <v>3558</v>
      </c>
      <c r="E2467" s="152" t="s">
        <v>3911</v>
      </c>
      <c r="F2467" s="152" t="s">
        <v>10913</v>
      </c>
      <c r="J2467" s="151" t="s">
        <v>3560</v>
      </c>
      <c r="L2467" s="153" t="s">
        <v>3912</v>
      </c>
      <c r="M2467" s="153" t="s">
        <v>3913</v>
      </c>
      <c r="O2467" s="151">
        <v>3599</v>
      </c>
      <c r="P2467" s="152">
        <v>44.394179999999999</v>
      </c>
      <c r="Q2467" s="152">
        <v>-121.73950000000001</v>
      </c>
      <c r="R2467" s="152" t="s">
        <v>2027</v>
      </c>
      <c r="S2467" s="152" t="s">
        <v>2716</v>
      </c>
      <c r="T2467" s="152">
        <v>48.69</v>
      </c>
      <c r="U2467" s="152">
        <v>1.27</v>
      </c>
      <c r="V2467" s="152">
        <v>17.28</v>
      </c>
      <c r="X2467" s="152">
        <v>7.8</v>
      </c>
      <c r="AA2467" s="152">
        <v>5.01</v>
      </c>
      <c r="AB2467" s="152">
        <v>0.13</v>
      </c>
      <c r="AC2467" s="152">
        <v>9.73</v>
      </c>
      <c r="AD2467" s="152">
        <v>3.56</v>
      </c>
      <c r="AE2467" s="152">
        <v>0.97</v>
      </c>
      <c r="AF2467" s="152">
        <v>0.35</v>
      </c>
      <c r="AI2467" s="152">
        <v>97.784357560000004</v>
      </c>
      <c r="AJ2467" s="152">
        <v>2.64</v>
      </c>
      <c r="AK2467" s="156">
        <f t="shared" si="38"/>
        <v>4.5699999999999998E-2</v>
      </c>
      <c r="AL2467" s="151">
        <v>457</v>
      </c>
      <c r="AN2467" s="151">
        <v>2100</v>
      </c>
      <c r="AO2467" s="151">
        <v>1000</v>
      </c>
      <c r="AW2467" s="152">
        <v>28.9</v>
      </c>
      <c r="AY2467" s="151">
        <v>193.8</v>
      </c>
      <c r="BG2467" s="152">
        <v>9</v>
      </c>
      <c r="BH2467" s="152">
        <v>1056.4000000000001</v>
      </c>
      <c r="BI2467" s="152">
        <v>25.7</v>
      </c>
      <c r="BJ2467" s="152">
        <v>154.6</v>
      </c>
      <c r="BK2467" s="152">
        <v>12.3</v>
      </c>
      <c r="BO2467" s="152">
        <v>406</v>
      </c>
      <c r="BP2467" s="152">
        <v>20.6</v>
      </c>
      <c r="BQ2467" s="152">
        <v>48.7</v>
      </c>
      <c r="BR2467" s="152">
        <v>6.4</v>
      </c>
      <c r="BS2467" s="152">
        <v>25.8</v>
      </c>
      <c r="BT2467" s="152">
        <v>6</v>
      </c>
      <c r="BU2467" s="152">
        <v>1.7</v>
      </c>
      <c r="BV2467" s="152">
        <v>4.3</v>
      </c>
      <c r="BX2467" s="152">
        <v>4.8</v>
      </c>
      <c r="BZ2467" s="152">
        <v>2.4</v>
      </c>
      <c r="CB2467" s="152">
        <v>2</v>
      </c>
      <c r="CE2467" s="152">
        <v>0.7</v>
      </c>
      <c r="CJ2467" s="152">
        <v>1.4</v>
      </c>
      <c r="CK2467" s="152">
        <v>0.5</v>
      </c>
      <c r="DO2467" s="154">
        <v>84.02</v>
      </c>
      <c r="EC2467" s="152">
        <v>5.3449999999999998</v>
      </c>
      <c r="ED2467" s="152">
        <v>51.15</v>
      </c>
      <c r="EE2467" s="152">
        <v>1.36</v>
      </c>
      <c r="EF2467" s="152">
        <v>17.38</v>
      </c>
      <c r="EH2467" s="152">
        <v>8.58</v>
      </c>
      <c r="EK2467" s="152">
        <v>0.15</v>
      </c>
      <c r="EL2467" s="152">
        <v>7.83</v>
      </c>
      <c r="EM2467" s="152">
        <v>9.19</v>
      </c>
      <c r="EO2467" s="152">
        <v>3.12</v>
      </c>
      <c r="EP2467" s="152">
        <v>0.86</v>
      </c>
      <c r="EQ2467" s="152">
        <v>0.37</v>
      </c>
    </row>
    <row r="2468" spans="1:147">
      <c r="A2468" s="151">
        <v>9090</v>
      </c>
      <c r="B2468" s="152" t="s">
        <v>2859</v>
      </c>
      <c r="C2468" s="152" t="s">
        <v>3490</v>
      </c>
      <c r="D2468" s="152" t="s">
        <v>3558</v>
      </c>
      <c r="E2468" s="152" t="s">
        <v>3911</v>
      </c>
      <c r="F2468" s="152" t="s">
        <v>10914</v>
      </c>
      <c r="J2468" s="151" t="s">
        <v>3560</v>
      </c>
      <c r="L2468" s="153" t="s">
        <v>3912</v>
      </c>
      <c r="M2468" s="153" t="s">
        <v>3832</v>
      </c>
      <c r="O2468" s="151">
        <v>3599</v>
      </c>
      <c r="P2468" s="152">
        <v>44.394179999999999</v>
      </c>
      <c r="Q2468" s="152">
        <v>-121.73950000000001</v>
      </c>
      <c r="R2468" s="152" t="s">
        <v>2027</v>
      </c>
      <c r="S2468" s="152" t="s">
        <v>2716</v>
      </c>
      <c r="T2468" s="152">
        <v>49.75</v>
      </c>
      <c r="U2468" s="152">
        <v>1.45</v>
      </c>
      <c r="V2468" s="152">
        <v>17.52</v>
      </c>
      <c r="X2468" s="152">
        <v>7.36</v>
      </c>
      <c r="AA2468" s="152">
        <v>6.24</v>
      </c>
      <c r="AB2468" s="152">
        <v>0.14000000000000001</v>
      </c>
      <c r="AC2468" s="152">
        <v>9.84</v>
      </c>
      <c r="AD2468" s="152">
        <v>3.54</v>
      </c>
      <c r="AE2468" s="152">
        <v>0.96</v>
      </c>
      <c r="AF2468" s="152">
        <v>0.4</v>
      </c>
      <c r="AI2468" s="152">
        <v>99.811914209999998</v>
      </c>
      <c r="AJ2468" s="152">
        <v>2.21</v>
      </c>
      <c r="AK2468" s="156">
        <f t="shared" si="38"/>
        <v>0.1074</v>
      </c>
      <c r="AL2468" s="151">
        <v>1074</v>
      </c>
      <c r="AN2468" s="151">
        <v>2100</v>
      </c>
      <c r="AO2468" s="151">
        <v>800</v>
      </c>
      <c r="DO2468" s="154">
        <v>84.5</v>
      </c>
      <c r="EC2468" s="152">
        <v>5.3449999999999998</v>
      </c>
      <c r="ED2468" s="152">
        <v>51.15</v>
      </c>
      <c r="EE2468" s="152">
        <v>1.36</v>
      </c>
      <c r="EF2468" s="152">
        <v>17.38</v>
      </c>
      <c r="EH2468" s="152">
        <v>8.58</v>
      </c>
      <c r="EK2468" s="152">
        <v>0.15</v>
      </c>
      <c r="EL2468" s="152">
        <v>7.83</v>
      </c>
      <c r="EM2468" s="152">
        <v>9.19</v>
      </c>
      <c r="EO2468" s="152">
        <v>3.12</v>
      </c>
      <c r="EP2468" s="152">
        <v>0.86</v>
      </c>
      <c r="EQ2468" s="152">
        <v>0.37</v>
      </c>
    </row>
    <row r="2469" spans="1:147">
      <c r="A2469" s="151">
        <v>9091</v>
      </c>
      <c r="B2469" s="152" t="s">
        <v>2859</v>
      </c>
      <c r="C2469" s="152" t="s">
        <v>3490</v>
      </c>
      <c r="D2469" s="152" t="s">
        <v>3558</v>
      </c>
      <c r="E2469" s="152" t="s">
        <v>3911</v>
      </c>
      <c r="F2469" s="152" t="s">
        <v>10915</v>
      </c>
      <c r="J2469" s="151" t="s">
        <v>3560</v>
      </c>
      <c r="L2469" s="153" t="s">
        <v>3912</v>
      </c>
      <c r="M2469" s="153" t="s">
        <v>4147</v>
      </c>
      <c r="O2469" s="151">
        <v>3599</v>
      </c>
      <c r="P2469" s="152">
        <v>44.394179999999999</v>
      </c>
      <c r="Q2469" s="152">
        <v>-121.73950000000001</v>
      </c>
      <c r="R2469" s="152" t="s">
        <v>2027</v>
      </c>
      <c r="S2469" s="152" t="s">
        <v>2716</v>
      </c>
      <c r="T2469" s="152">
        <v>49.89</v>
      </c>
      <c r="U2469" s="152">
        <v>1.55</v>
      </c>
      <c r="V2469" s="152">
        <v>17.66</v>
      </c>
      <c r="X2469" s="152">
        <v>6.85</v>
      </c>
      <c r="AA2469" s="152">
        <v>4.8</v>
      </c>
      <c r="AB2469" s="152">
        <v>0.09</v>
      </c>
      <c r="AC2469" s="152">
        <v>10.33</v>
      </c>
      <c r="AD2469" s="152">
        <v>3.69</v>
      </c>
      <c r="AE2469" s="152">
        <v>1</v>
      </c>
      <c r="AF2469" s="152">
        <v>0.37</v>
      </c>
      <c r="AI2469" s="152">
        <v>98.813937019999997</v>
      </c>
      <c r="AJ2469" s="152">
        <v>2.1800000000000002</v>
      </c>
      <c r="AK2469" s="156">
        <f t="shared" si="38"/>
        <v>8.8499999999999995E-2</v>
      </c>
      <c r="AL2469" s="151">
        <v>885</v>
      </c>
      <c r="AN2469" s="151">
        <v>2200</v>
      </c>
      <c r="AO2469" s="151">
        <v>900</v>
      </c>
      <c r="AW2469" s="152">
        <v>29.5</v>
      </c>
      <c r="AY2469" s="151">
        <v>204.3</v>
      </c>
      <c r="AZ2469" s="152">
        <v>136.30000000000001</v>
      </c>
      <c r="BG2469" s="152">
        <v>10.8</v>
      </c>
      <c r="BH2469" s="152">
        <v>1064.5999999999999</v>
      </c>
      <c r="BI2469" s="152">
        <v>24.5</v>
      </c>
      <c r="BJ2469" s="152">
        <v>162</v>
      </c>
      <c r="BK2469" s="152">
        <v>16.100000000000001</v>
      </c>
      <c r="BO2469" s="152">
        <v>408</v>
      </c>
      <c r="BP2469" s="152">
        <v>21.2</v>
      </c>
      <c r="BQ2469" s="152">
        <v>49.7</v>
      </c>
      <c r="BR2469" s="152">
        <v>6.4</v>
      </c>
      <c r="BS2469" s="152">
        <v>26.4</v>
      </c>
      <c r="BT2469" s="152">
        <v>5.4</v>
      </c>
      <c r="BU2469" s="152">
        <v>1.7</v>
      </c>
      <c r="BV2469" s="152">
        <v>5.3</v>
      </c>
      <c r="BX2469" s="152">
        <v>5</v>
      </c>
      <c r="BZ2469" s="152">
        <v>2.5</v>
      </c>
      <c r="CB2469" s="152">
        <v>2.1</v>
      </c>
      <c r="CE2469" s="152">
        <v>1.1000000000000001</v>
      </c>
      <c r="CJ2469" s="152">
        <v>1.6</v>
      </c>
      <c r="CK2469" s="152">
        <v>0.5</v>
      </c>
      <c r="DO2469" s="154">
        <v>84.78</v>
      </c>
      <c r="EC2469" s="152">
        <v>5.3449999999999998</v>
      </c>
      <c r="ED2469" s="152">
        <v>51.15</v>
      </c>
      <c r="EE2469" s="152">
        <v>1.36</v>
      </c>
      <c r="EF2469" s="152">
        <v>17.38</v>
      </c>
      <c r="EH2469" s="152">
        <v>8.58</v>
      </c>
      <c r="EK2469" s="152">
        <v>0.15</v>
      </c>
      <c r="EL2469" s="152">
        <v>7.83</v>
      </c>
      <c r="EM2469" s="152">
        <v>9.19</v>
      </c>
      <c r="EO2469" s="152">
        <v>3.12</v>
      </c>
      <c r="EP2469" s="152">
        <v>0.86</v>
      </c>
      <c r="EQ2469" s="152">
        <v>0.37</v>
      </c>
    </row>
    <row r="2470" spans="1:147">
      <c r="A2470" s="151">
        <v>9092</v>
      </c>
      <c r="B2470" s="152" t="s">
        <v>2859</v>
      </c>
      <c r="C2470" s="152" t="s">
        <v>3490</v>
      </c>
      <c r="D2470" s="152" t="s">
        <v>3558</v>
      </c>
      <c r="E2470" s="152" t="s">
        <v>4307</v>
      </c>
      <c r="F2470" s="152" t="s">
        <v>10916</v>
      </c>
      <c r="J2470" s="151" t="s">
        <v>3560</v>
      </c>
      <c r="L2470" s="153" t="s">
        <v>4308</v>
      </c>
      <c r="M2470" s="153" t="s">
        <v>4560</v>
      </c>
      <c r="O2470" s="151">
        <v>3599</v>
      </c>
      <c r="P2470" s="152">
        <v>44.209049999999998</v>
      </c>
      <c r="Q2470" s="152">
        <v>-121.79552</v>
      </c>
      <c r="R2470" s="152" t="s">
        <v>2027</v>
      </c>
      <c r="S2470" s="152" t="s">
        <v>2716</v>
      </c>
      <c r="T2470" s="152">
        <v>50.68</v>
      </c>
      <c r="U2470" s="152">
        <v>1.4</v>
      </c>
      <c r="V2470" s="152">
        <v>17.82</v>
      </c>
      <c r="X2470" s="152">
        <v>8.32</v>
      </c>
      <c r="AA2470" s="152">
        <v>5.49</v>
      </c>
      <c r="AB2470" s="152">
        <v>0.11</v>
      </c>
      <c r="AC2470" s="152">
        <v>8.74</v>
      </c>
      <c r="AD2470" s="152">
        <v>3.83</v>
      </c>
      <c r="AE2470" s="152">
        <v>0.8</v>
      </c>
      <c r="AF2470" s="152">
        <v>0.4</v>
      </c>
      <c r="AI2470" s="152">
        <v>99.176360810000006</v>
      </c>
      <c r="AJ2470" s="152">
        <v>1.38</v>
      </c>
      <c r="AK2470" s="156">
        <f t="shared" si="38"/>
        <v>4.3799999999999999E-2</v>
      </c>
      <c r="AL2470" s="151">
        <v>438</v>
      </c>
      <c r="AN2470" s="151">
        <v>1100</v>
      </c>
      <c r="AO2470" s="151">
        <v>500</v>
      </c>
      <c r="DO2470" s="154">
        <v>80.739999999999995</v>
      </c>
      <c r="EC2470" s="152">
        <v>5.7039999999999997</v>
      </c>
    </row>
    <row r="2471" spans="1:147">
      <c r="A2471" s="151">
        <v>9093</v>
      </c>
      <c r="B2471" s="152" t="s">
        <v>2859</v>
      </c>
      <c r="C2471" s="152" t="s">
        <v>3490</v>
      </c>
      <c r="D2471" s="152" t="s">
        <v>3558</v>
      </c>
      <c r="E2471" s="152" t="s">
        <v>4307</v>
      </c>
      <c r="F2471" s="152" t="s">
        <v>10917</v>
      </c>
      <c r="J2471" s="151" t="s">
        <v>3560</v>
      </c>
      <c r="L2471" s="153" t="s">
        <v>4308</v>
      </c>
      <c r="M2471" s="153" t="s">
        <v>4207</v>
      </c>
      <c r="O2471" s="151">
        <v>3599</v>
      </c>
      <c r="P2471" s="152">
        <v>44.209049999999998</v>
      </c>
      <c r="Q2471" s="152">
        <v>-121.79552</v>
      </c>
      <c r="R2471" s="152" t="s">
        <v>2027</v>
      </c>
      <c r="S2471" s="152" t="s">
        <v>2716</v>
      </c>
      <c r="T2471" s="152">
        <v>49.88</v>
      </c>
      <c r="U2471" s="152">
        <v>1.33</v>
      </c>
      <c r="V2471" s="152">
        <v>16.940000000000001</v>
      </c>
      <c r="X2471" s="152">
        <v>7.52</v>
      </c>
      <c r="AA2471" s="152">
        <v>5.34</v>
      </c>
      <c r="AB2471" s="152">
        <v>0.11</v>
      </c>
      <c r="AC2471" s="152">
        <v>8.08</v>
      </c>
      <c r="AD2471" s="152">
        <v>3.95</v>
      </c>
      <c r="AE2471" s="152">
        <v>0.99</v>
      </c>
      <c r="AF2471" s="152">
        <v>0.43</v>
      </c>
      <c r="AI2471" s="152">
        <v>96.355103310000004</v>
      </c>
      <c r="AJ2471" s="152">
        <v>1.59</v>
      </c>
      <c r="AK2471" s="156">
        <f t="shared" si="38"/>
        <v>3.6700000000000003E-2</v>
      </c>
      <c r="AL2471" s="151">
        <v>367</v>
      </c>
      <c r="AN2471" s="151">
        <v>1100</v>
      </c>
      <c r="AO2471" s="151">
        <v>500</v>
      </c>
      <c r="AW2471" s="152">
        <v>21.1</v>
      </c>
      <c r="AY2471" s="151">
        <v>204.8</v>
      </c>
      <c r="AZ2471" s="152">
        <v>102.2</v>
      </c>
      <c r="BG2471" s="152">
        <v>16.3</v>
      </c>
      <c r="BH2471" s="152">
        <v>633.29999999999995</v>
      </c>
      <c r="BI2471" s="152">
        <v>23.2</v>
      </c>
      <c r="BJ2471" s="152">
        <v>151.80000000000001</v>
      </c>
      <c r="BK2471" s="152">
        <v>14</v>
      </c>
      <c r="BO2471" s="152">
        <v>468</v>
      </c>
      <c r="BP2471" s="152">
        <v>15.9</v>
      </c>
      <c r="BQ2471" s="152">
        <v>46.3</v>
      </c>
      <c r="BR2471" s="152">
        <v>5.4</v>
      </c>
      <c r="BS2471" s="152">
        <v>24.7</v>
      </c>
      <c r="BT2471" s="152">
        <v>4.8</v>
      </c>
      <c r="BU2471" s="152">
        <v>1.5</v>
      </c>
      <c r="BV2471" s="152">
        <v>4.3</v>
      </c>
      <c r="BX2471" s="152">
        <v>4.5</v>
      </c>
      <c r="BZ2471" s="152">
        <v>2.4</v>
      </c>
      <c r="CB2471" s="152">
        <v>1.8</v>
      </c>
      <c r="CE2471" s="152">
        <v>0.9</v>
      </c>
      <c r="CJ2471" s="152">
        <v>1.5</v>
      </c>
      <c r="CK2471" s="152">
        <v>0.8</v>
      </c>
      <c r="DO2471" s="154">
        <v>81.489999999999995</v>
      </c>
      <c r="EC2471" s="152">
        <v>5.7039999999999997</v>
      </c>
    </row>
    <row r="2472" spans="1:147">
      <c r="A2472" s="151">
        <v>9094</v>
      </c>
      <c r="B2472" s="152" t="s">
        <v>2859</v>
      </c>
      <c r="C2472" s="152" t="s">
        <v>3490</v>
      </c>
      <c r="D2472" s="152" t="s">
        <v>3558</v>
      </c>
      <c r="E2472" s="152" t="s">
        <v>4307</v>
      </c>
      <c r="F2472" s="152" t="s">
        <v>10918</v>
      </c>
      <c r="J2472" s="151" t="s">
        <v>3560</v>
      </c>
      <c r="L2472" s="153" t="s">
        <v>4308</v>
      </c>
      <c r="M2472" s="153" t="s">
        <v>4784</v>
      </c>
      <c r="O2472" s="151">
        <v>3599</v>
      </c>
      <c r="P2472" s="152">
        <v>44.209049999999998</v>
      </c>
      <c r="Q2472" s="152">
        <v>-121.79552</v>
      </c>
      <c r="R2472" s="152" t="s">
        <v>2027</v>
      </c>
      <c r="S2472" s="152" t="s">
        <v>2716</v>
      </c>
      <c r="T2472" s="152">
        <v>51.42</v>
      </c>
      <c r="U2472" s="152">
        <v>1.42</v>
      </c>
      <c r="V2472" s="152">
        <v>18.04</v>
      </c>
      <c r="X2472" s="152">
        <v>7.39</v>
      </c>
      <c r="AA2472" s="152">
        <v>5.05</v>
      </c>
      <c r="AB2472" s="152">
        <v>0.16</v>
      </c>
      <c r="AC2472" s="152">
        <v>9.1199999999999992</v>
      </c>
      <c r="AD2472" s="152">
        <v>4.01</v>
      </c>
      <c r="AE2472" s="152">
        <v>0.98</v>
      </c>
      <c r="AF2472" s="152">
        <v>0.47</v>
      </c>
      <c r="AI2472" s="152">
        <v>100.3564976</v>
      </c>
      <c r="AJ2472" s="152">
        <v>1.99</v>
      </c>
      <c r="AK2472" s="156">
        <f t="shared" si="38"/>
        <v>0.1124</v>
      </c>
      <c r="AL2472" s="151">
        <v>1124</v>
      </c>
      <c r="AN2472" s="151">
        <v>1500</v>
      </c>
      <c r="AO2472" s="151">
        <v>500</v>
      </c>
      <c r="AW2472" s="152">
        <v>20</v>
      </c>
      <c r="AY2472" s="151">
        <v>213.4</v>
      </c>
      <c r="AZ2472" s="152">
        <v>83.7</v>
      </c>
      <c r="BG2472" s="152">
        <v>15.5</v>
      </c>
      <c r="BH2472" s="152">
        <v>767.4</v>
      </c>
      <c r="BI2472" s="152">
        <v>22.2</v>
      </c>
      <c r="BJ2472" s="152">
        <v>141.6</v>
      </c>
      <c r="BK2472" s="152">
        <v>15.9</v>
      </c>
      <c r="BO2472" s="152">
        <v>500</v>
      </c>
      <c r="BP2472" s="152">
        <v>18.399999999999999</v>
      </c>
      <c r="BQ2472" s="152">
        <v>49.7</v>
      </c>
      <c r="BR2472" s="152">
        <v>6</v>
      </c>
      <c r="BS2472" s="152">
        <v>26.3</v>
      </c>
      <c r="BT2472" s="152">
        <v>4.0999999999999996</v>
      </c>
      <c r="BU2472" s="152">
        <v>1.7</v>
      </c>
      <c r="BV2472" s="152">
        <v>4.3</v>
      </c>
      <c r="BX2472" s="152">
        <v>3.7</v>
      </c>
      <c r="BZ2472" s="152">
        <v>1.9</v>
      </c>
      <c r="CB2472" s="152">
        <v>2.5</v>
      </c>
      <c r="CE2472" s="152">
        <v>0.6</v>
      </c>
      <c r="CJ2472" s="152">
        <v>1.4</v>
      </c>
      <c r="CK2472" s="152">
        <v>0.6</v>
      </c>
      <c r="DO2472" s="154">
        <v>81.739999999999995</v>
      </c>
      <c r="EC2472" s="152">
        <v>5.7039999999999997</v>
      </c>
    </row>
    <row r="2473" spans="1:147">
      <c r="A2473" s="151">
        <v>9095</v>
      </c>
      <c r="B2473" s="152" t="s">
        <v>2859</v>
      </c>
      <c r="C2473" s="152" t="s">
        <v>3490</v>
      </c>
      <c r="D2473" s="152" t="s">
        <v>3558</v>
      </c>
      <c r="E2473" s="152" t="s">
        <v>4307</v>
      </c>
      <c r="F2473" s="152" t="s">
        <v>10919</v>
      </c>
      <c r="J2473" s="151" t="s">
        <v>3560</v>
      </c>
      <c r="L2473" s="153" t="s">
        <v>4308</v>
      </c>
      <c r="M2473" s="153" t="s">
        <v>4671</v>
      </c>
      <c r="O2473" s="151">
        <v>3599</v>
      </c>
      <c r="P2473" s="152">
        <v>44.209049999999998</v>
      </c>
      <c r="Q2473" s="152">
        <v>-121.79552</v>
      </c>
      <c r="R2473" s="152" t="s">
        <v>2027</v>
      </c>
      <c r="S2473" s="152" t="s">
        <v>2716</v>
      </c>
      <c r="T2473" s="152">
        <v>51.04</v>
      </c>
      <c r="U2473" s="152">
        <v>1.35</v>
      </c>
      <c r="V2473" s="152">
        <v>17.579999999999998</v>
      </c>
      <c r="X2473" s="152">
        <v>7.81</v>
      </c>
      <c r="AA2473" s="152">
        <v>5.34</v>
      </c>
      <c r="AB2473" s="152">
        <v>0.18</v>
      </c>
      <c r="AC2473" s="152">
        <v>8.43</v>
      </c>
      <c r="AD2473" s="152">
        <v>3.98</v>
      </c>
      <c r="AE2473" s="152">
        <v>1.06</v>
      </c>
      <c r="AF2473" s="152">
        <v>0.45</v>
      </c>
      <c r="AI2473" s="152">
        <v>99.887995189999998</v>
      </c>
      <c r="AJ2473" s="152">
        <v>2.4500000000000002</v>
      </c>
      <c r="AK2473" s="156">
        <f t="shared" si="38"/>
        <v>4.6600000000000003E-2</v>
      </c>
      <c r="AL2473" s="151">
        <v>466</v>
      </c>
      <c r="AN2473" s="151">
        <v>1300</v>
      </c>
      <c r="AO2473" s="151">
        <v>500</v>
      </c>
      <c r="DO2473" s="154">
        <v>82.17</v>
      </c>
      <c r="EC2473" s="152">
        <v>5.7039999999999997</v>
      </c>
    </row>
    <row r="2474" spans="1:147">
      <c r="A2474" s="151">
        <v>9096</v>
      </c>
      <c r="B2474" s="152" t="s">
        <v>2859</v>
      </c>
      <c r="C2474" s="152" t="s">
        <v>3490</v>
      </c>
      <c r="D2474" s="152" t="s">
        <v>3558</v>
      </c>
      <c r="E2474" s="152" t="s">
        <v>4307</v>
      </c>
      <c r="F2474" s="152" t="s">
        <v>10920</v>
      </c>
      <c r="J2474" s="151" t="s">
        <v>3560</v>
      </c>
      <c r="L2474" s="153" t="s">
        <v>4308</v>
      </c>
      <c r="M2474" s="153" t="s">
        <v>4679</v>
      </c>
      <c r="O2474" s="151">
        <v>3599</v>
      </c>
      <c r="P2474" s="152">
        <v>44.209049999999998</v>
      </c>
      <c r="Q2474" s="152">
        <v>-121.79552</v>
      </c>
      <c r="R2474" s="152" t="s">
        <v>2027</v>
      </c>
      <c r="S2474" s="152" t="s">
        <v>2716</v>
      </c>
      <c r="T2474" s="152">
        <v>51.05</v>
      </c>
      <c r="U2474" s="152">
        <v>1.37</v>
      </c>
      <c r="V2474" s="152">
        <v>16.8</v>
      </c>
      <c r="X2474" s="152">
        <v>8.73</v>
      </c>
      <c r="AA2474" s="152">
        <v>5.24</v>
      </c>
      <c r="AB2474" s="152">
        <v>0.15</v>
      </c>
      <c r="AC2474" s="152">
        <v>8.4700000000000006</v>
      </c>
      <c r="AD2474" s="152">
        <v>4.09</v>
      </c>
      <c r="AE2474" s="152">
        <v>1.07</v>
      </c>
      <c r="AF2474" s="152">
        <v>0.43</v>
      </c>
      <c r="AI2474" s="152">
        <v>99.904388929999996</v>
      </c>
      <c r="AJ2474" s="152">
        <v>2.27</v>
      </c>
      <c r="AK2474" s="156">
        <f t="shared" si="38"/>
        <v>4.5900000000000003E-2</v>
      </c>
      <c r="AL2474" s="151">
        <v>459</v>
      </c>
      <c r="AN2474" s="151">
        <v>1400</v>
      </c>
      <c r="AO2474" s="151">
        <v>500</v>
      </c>
      <c r="AW2474" s="152">
        <v>26.1</v>
      </c>
      <c r="AY2474" s="151">
        <v>235.6</v>
      </c>
      <c r="AZ2474" s="152">
        <v>95.3</v>
      </c>
      <c r="BG2474" s="152">
        <v>17.7</v>
      </c>
      <c r="BH2474" s="152">
        <v>678.4</v>
      </c>
      <c r="BI2474" s="152">
        <v>21.6</v>
      </c>
      <c r="BJ2474" s="152">
        <v>140.30000000000001</v>
      </c>
      <c r="BK2474" s="152">
        <v>15</v>
      </c>
      <c r="BO2474" s="152">
        <v>506</v>
      </c>
      <c r="BP2474" s="152">
        <v>18.600000000000001</v>
      </c>
      <c r="BQ2474" s="152">
        <v>48.4</v>
      </c>
      <c r="BR2474" s="152">
        <v>6.4</v>
      </c>
      <c r="BS2474" s="152">
        <v>22</v>
      </c>
      <c r="BT2474" s="152">
        <v>5.2</v>
      </c>
      <c r="BU2474" s="152">
        <v>2.2000000000000002</v>
      </c>
      <c r="BV2474" s="152">
        <v>4.0999999999999996</v>
      </c>
      <c r="BX2474" s="152">
        <v>4.3</v>
      </c>
      <c r="BZ2474" s="152">
        <v>2.4</v>
      </c>
      <c r="CB2474" s="152">
        <v>2.4</v>
      </c>
      <c r="CE2474" s="152">
        <v>0.7</v>
      </c>
      <c r="CJ2474" s="152">
        <v>1.5</v>
      </c>
      <c r="CK2474" s="152">
        <v>0.8</v>
      </c>
      <c r="DO2474" s="154">
        <v>82.17</v>
      </c>
      <c r="EC2474" s="152">
        <v>5.7039999999999997</v>
      </c>
    </row>
    <row r="2475" spans="1:147">
      <c r="A2475" s="151">
        <v>9097</v>
      </c>
      <c r="B2475" s="152" t="s">
        <v>2859</v>
      </c>
      <c r="C2475" s="152" t="s">
        <v>3490</v>
      </c>
      <c r="D2475" s="152" t="s">
        <v>3558</v>
      </c>
      <c r="E2475" s="152" t="s">
        <v>4307</v>
      </c>
      <c r="F2475" s="152" t="s">
        <v>10921</v>
      </c>
      <c r="J2475" s="151" t="s">
        <v>3560</v>
      </c>
      <c r="L2475" s="153" t="s">
        <v>4308</v>
      </c>
      <c r="M2475" s="153" t="s">
        <v>4739</v>
      </c>
      <c r="O2475" s="151">
        <v>3599</v>
      </c>
      <c r="P2475" s="152">
        <v>44.209049999999998</v>
      </c>
      <c r="Q2475" s="152">
        <v>-121.79552</v>
      </c>
      <c r="R2475" s="152" t="s">
        <v>2027</v>
      </c>
      <c r="S2475" s="152" t="s">
        <v>2716</v>
      </c>
      <c r="T2475" s="152">
        <v>51.2</v>
      </c>
      <c r="U2475" s="152">
        <v>1.47</v>
      </c>
      <c r="V2475" s="152">
        <v>18.05</v>
      </c>
      <c r="X2475" s="152">
        <v>7.45</v>
      </c>
      <c r="AA2475" s="152">
        <v>5.38</v>
      </c>
      <c r="AB2475" s="152">
        <v>0.13</v>
      </c>
      <c r="AC2475" s="152">
        <v>9.15</v>
      </c>
      <c r="AD2475" s="152">
        <v>3.48</v>
      </c>
      <c r="AE2475" s="152">
        <v>0.89</v>
      </c>
      <c r="AF2475" s="152">
        <v>0.41</v>
      </c>
      <c r="AI2475" s="152">
        <v>99.708758259999996</v>
      </c>
      <c r="AJ2475" s="152">
        <v>1.85</v>
      </c>
      <c r="AK2475" s="156">
        <f t="shared" si="38"/>
        <v>7.0300000000000001E-2</v>
      </c>
      <c r="AL2475" s="151">
        <v>703</v>
      </c>
      <c r="AN2475" s="151">
        <v>1300</v>
      </c>
      <c r="AO2475" s="151">
        <v>500</v>
      </c>
      <c r="AW2475" s="152">
        <v>22.6</v>
      </c>
      <c r="AY2475" s="151">
        <v>209.5</v>
      </c>
      <c r="AZ2475" s="152">
        <v>96.3</v>
      </c>
      <c r="BG2475" s="152">
        <v>13.6</v>
      </c>
      <c r="BH2475" s="152">
        <v>689.4</v>
      </c>
      <c r="BI2475" s="152">
        <v>26.3</v>
      </c>
      <c r="BJ2475" s="152">
        <v>160.5</v>
      </c>
      <c r="BK2475" s="152">
        <v>13.6</v>
      </c>
      <c r="BO2475" s="152">
        <v>436</v>
      </c>
      <c r="BP2475" s="152">
        <v>17.7</v>
      </c>
      <c r="BQ2475" s="152">
        <v>42.6</v>
      </c>
      <c r="BR2475" s="152">
        <v>5.2</v>
      </c>
      <c r="BS2475" s="152">
        <v>24.6</v>
      </c>
      <c r="BT2475" s="152">
        <v>4.0999999999999996</v>
      </c>
      <c r="BU2475" s="152">
        <v>2.1</v>
      </c>
      <c r="BV2475" s="152">
        <v>4.3</v>
      </c>
      <c r="BX2475" s="152">
        <v>4.0999999999999996</v>
      </c>
      <c r="BZ2475" s="152">
        <v>3</v>
      </c>
      <c r="CB2475" s="152">
        <v>2.1</v>
      </c>
      <c r="CE2475" s="152">
        <v>0.8</v>
      </c>
      <c r="CJ2475" s="152">
        <v>1.4</v>
      </c>
      <c r="CK2475" s="152">
        <v>0.9</v>
      </c>
      <c r="DO2475" s="154">
        <v>82.2</v>
      </c>
      <c r="EC2475" s="152">
        <v>5.7039999999999997</v>
      </c>
    </row>
    <row r="2476" spans="1:147">
      <c r="A2476" s="151">
        <v>9098</v>
      </c>
      <c r="B2476" s="152" t="s">
        <v>2859</v>
      </c>
      <c r="C2476" s="152" t="s">
        <v>3490</v>
      </c>
      <c r="D2476" s="152" t="s">
        <v>3558</v>
      </c>
      <c r="E2476" s="152" t="s">
        <v>4307</v>
      </c>
      <c r="F2476" s="152" t="s">
        <v>10922</v>
      </c>
      <c r="J2476" s="151" t="s">
        <v>3560</v>
      </c>
      <c r="L2476" s="153" t="s">
        <v>4308</v>
      </c>
      <c r="M2476" s="153" t="s">
        <v>4596</v>
      </c>
      <c r="O2476" s="151">
        <v>3599</v>
      </c>
      <c r="P2476" s="152">
        <v>44.209049999999998</v>
      </c>
      <c r="Q2476" s="152">
        <v>-121.79552</v>
      </c>
      <c r="R2476" s="152" t="s">
        <v>2027</v>
      </c>
      <c r="S2476" s="152" t="s">
        <v>2716</v>
      </c>
      <c r="T2476" s="152">
        <v>50.79</v>
      </c>
      <c r="U2476" s="152">
        <v>1.43</v>
      </c>
      <c r="V2476" s="152">
        <v>17.559999999999999</v>
      </c>
      <c r="X2476" s="152">
        <v>7.38</v>
      </c>
      <c r="AA2476" s="152">
        <v>5.2</v>
      </c>
      <c r="AB2476" s="152">
        <v>0.08</v>
      </c>
      <c r="AC2476" s="152">
        <v>9.25</v>
      </c>
      <c r="AD2476" s="152">
        <v>3.44</v>
      </c>
      <c r="AE2476" s="152">
        <v>0.87</v>
      </c>
      <c r="AF2476" s="152">
        <v>0.41</v>
      </c>
      <c r="AI2476" s="152">
        <v>98.157883010000006</v>
      </c>
      <c r="AJ2476" s="152">
        <v>1.51</v>
      </c>
      <c r="AK2476" s="156">
        <f t="shared" si="38"/>
        <v>4.2900000000000001E-2</v>
      </c>
      <c r="AL2476" s="151">
        <v>429</v>
      </c>
      <c r="AN2476" s="151">
        <v>1400</v>
      </c>
      <c r="AO2476" s="151">
        <v>500</v>
      </c>
      <c r="AW2476" s="152">
        <v>31.6</v>
      </c>
      <c r="AY2476" s="151">
        <v>216.2</v>
      </c>
      <c r="AZ2476" s="152">
        <v>275.89999999999998</v>
      </c>
      <c r="BG2476" s="152">
        <v>16</v>
      </c>
      <c r="BH2476" s="152">
        <v>687.6</v>
      </c>
      <c r="BI2476" s="152">
        <v>29.1</v>
      </c>
      <c r="BJ2476" s="152">
        <v>148.9</v>
      </c>
      <c r="BK2476" s="152">
        <v>13.9</v>
      </c>
      <c r="BO2476" s="152">
        <v>432</v>
      </c>
      <c r="BP2476" s="152">
        <v>15.9</v>
      </c>
      <c r="BQ2476" s="152">
        <v>46.2</v>
      </c>
      <c r="BR2476" s="152">
        <v>5.8</v>
      </c>
      <c r="BS2476" s="152">
        <v>23.1</v>
      </c>
      <c r="BT2476" s="152">
        <v>4.2</v>
      </c>
      <c r="BU2476" s="152">
        <v>2</v>
      </c>
      <c r="BV2476" s="152">
        <v>4.3</v>
      </c>
      <c r="BX2476" s="152">
        <v>5.6</v>
      </c>
      <c r="BZ2476" s="152">
        <v>2</v>
      </c>
      <c r="CB2476" s="152">
        <v>2.2999999999999998</v>
      </c>
      <c r="CE2476" s="152">
        <v>0.6</v>
      </c>
      <c r="CJ2476" s="152">
        <v>1.4</v>
      </c>
      <c r="CK2476" s="152">
        <v>0.9</v>
      </c>
      <c r="DO2476" s="154">
        <v>82.2</v>
      </c>
      <c r="EC2476" s="152">
        <v>5.7039999999999997</v>
      </c>
    </row>
    <row r="2477" spans="1:147">
      <c r="A2477" s="151">
        <v>9099</v>
      </c>
      <c r="B2477" s="152" t="s">
        <v>2859</v>
      </c>
      <c r="C2477" s="152" t="s">
        <v>3490</v>
      </c>
      <c r="D2477" s="152" t="s">
        <v>3558</v>
      </c>
      <c r="E2477" s="152" t="s">
        <v>4307</v>
      </c>
      <c r="F2477" s="152" t="s">
        <v>10923</v>
      </c>
      <c r="J2477" s="151" t="s">
        <v>3560</v>
      </c>
      <c r="L2477" s="153" t="s">
        <v>4308</v>
      </c>
      <c r="M2477" s="153" t="s">
        <v>4545</v>
      </c>
      <c r="O2477" s="151">
        <v>3599</v>
      </c>
      <c r="P2477" s="152">
        <v>44.209049999999998</v>
      </c>
      <c r="Q2477" s="152">
        <v>-121.79552</v>
      </c>
      <c r="R2477" s="152" t="s">
        <v>2027</v>
      </c>
      <c r="S2477" s="152" t="s">
        <v>2716</v>
      </c>
      <c r="T2477" s="152">
        <v>51.06</v>
      </c>
      <c r="U2477" s="152">
        <v>1.36</v>
      </c>
      <c r="V2477" s="152">
        <v>17.77</v>
      </c>
      <c r="X2477" s="152">
        <v>8.32</v>
      </c>
      <c r="AA2477" s="152">
        <v>5.26</v>
      </c>
      <c r="AB2477" s="152">
        <v>0.15</v>
      </c>
      <c r="AC2477" s="152">
        <v>8.61</v>
      </c>
      <c r="AD2477" s="152">
        <v>3.69</v>
      </c>
      <c r="AE2477" s="152">
        <v>0.94</v>
      </c>
      <c r="AF2477" s="152">
        <v>0.41</v>
      </c>
      <c r="AI2477" s="152">
        <v>100.4840389</v>
      </c>
      <c r="AJ2477" s="152">
        <v>2.69</v>
      </c>
      <c r="AK2477" s="156">
        <f t="shared" si="38"/>
        <v>3.9899999999999998E-2</v>
      </c>
      <c r="AL2477" s="151">
        <v>399</v>
      </c>
      <c r="AN2477" s="151">
        <v>1300</v>
      </c>
      <c r="AO2477" s="151">
        <v>500</v>
      </c>
      <c r="DO2477" s="154">
        <v>82.23</v>
      </c>
      <c r="EC2477" s="152">
        <v>5.7039999999999997</v>
      </c>
    </row>
    <row r="2478" spans="1:147">
      <c r="A2478" s="151">
        <v>9100</v>
      </c>
      <c r="B2478" s="152" t="s">
        <v>2859</v>
      </c>
      <c r="C2478" s="152" t="s">
        <v>3490</v>
      </c>
      <c r="D2478" s="152" t="s">
        <v>3558</v>
      </c>
      <c r="E2478" s="152" t="s">
        <v>4307</v>
      </c>
      <c r="F2478" s="152" t="s">
        <v>10924</v>
      </c>
      <c r="J2478" s="151" t="s">
        <v>3560</v>
      </c>
      <c r="L2478" s="153" t="s">
        <v>4308</v>
      </c>
      <c r="M2478" s="153" t="s">
        <v>4835</v>
      </c>
      <c r="O2478" s="151">
        <v>3599</v>
      </c>
      <c r="P2478" s="152">
        <v>44.209049999999998</v>
      </c>
      <c r="Q2478" s="152">
        <v>-121.79552</v>
      </c>
      <c r="R2478" s="152" t="s">
        <v>2027</v>
      </c>
      <c r="S2478" s="152" t="s">
        <v>2716</v>
      </c>
      <c r="T2478" s="152">
        <v>51.56</v>
      </c>
      <c r="U2478" s="152">
        <v>1.38</v>
      </c>
      <c r="V2478" s="152">
        <v>17.38</v>
      </c>
      <c r="X2478" s="152">
        <v>7.47</v>
      </c>
      <c r="AA2478" s="152">
        <v>5.46</v>
      </c>
      <c r="AB2478" s="152">
        <v>0.17</v>
      </c>
      <c r="AC2478" s="152">
        <v>8.9499999999999993</v>
      </c>
      <c r="AD2478" s="152">
        <v>3.82</v>
      </c>
      <c r="AE2478" s="152">
        <v>0.92</v>
      </c>
      <c r="AF2478" s="152">
        <v>0.39</v>
      </c>
      <c r="AI2478" s="152">
        <v>99.373332649999995</v>
      </c>
      <c r="AJ2478" s="152">
        <v>1.62</v>
      </c>
      <c r="AK2478" s="156">
        <f t="shared" si="38"/>
        <v>6.7500000000000004E-2</v>
      </c>
      <c r="AL2478" s="151">
        <v>675</v>
      </c>
      <c r="AN2478" s="151">
        <v>1300</v>
      </c>
      <c r="AO2478" s="151">
        <v>500</v>
      </c>
      <c r="AW2478" s="152">
        <v>27.3</v>
      </c>
      <c r="AY2478" s="151">
        <v>221.2</v>
      </c>
      <c r="AZ2478" s="152">
        <v>83.6</v>
      </c>
      <c r="BG2478" s="152">
        <v>13.9</v>
      </c>
      <c r="BH2478" s="152">
        <v>711.1</v>
      </c>
      <c r="BI2478" s="152">
        <v>23</v>
      </c>
      <c r="BJ2478" s="152">
        <v>147.5</v>
      </c>
      <c r="BK2478" s="152">
        <v>14.7</v>
      </c>
      <c r="BO2478" s="152">
        <v>461</v>
      </c>
      <c r="BP2478" s="152">
        <v>17.7</v>
      </c>
      <c r="BQ2478" s="152">
        <v>42.8</v>
      </c>
      <c r="BR2478" s="152">
        <v>5.2</v>
      </c>
      <c r="BS2478" s="152">
        <v>22.9</v>
      </c>
      <c r="BT2478" s="152">
        <v>4.7</v>
      </c>
      <c r="BU2478" s="152">
        <v>1.9</v>
      </c>
      <c r="BV2478" s="152">
        <v>5.3</v>
      </c>
      <c r="BX2478" s="152">
        <v>3.9</v>
      </c>
      <c r="BZ2478" s="152">
        <v>2.2000000000000002</v>
      </c>
      <c r="CB2478" s="152">
        <v>2.4</v>
      </c>
      <c r="CE2478" s="152">
        <v>0.7</v>
      </c>
      <c r="CJ2478" s="152">
        <v>1.4</v>
      </c>
      <c r="CK2478" s="152">
        <v>0.5</v>
      </c>
      <c r="DO2478" s="154">
        <v>82.61</v>
      </c>
      <c r="EC2478" s="152">
        <v>5.7039999999999997</v>
      </c>
    </row>
    <row r="2479" spans="1:147">
      <c r="A2479" s="151">
        <v>9101</v>
      </c>
      <c r="B2479" s="152" t="s">
        <v>2859</v>
      </c>
      <c r="C2479" s="152" t="s">
        <v>3490</v>
      </c>
      <c r="D2479" s="152" t="s">
        <v>3558</v>
      </c>
      <c r="E2479" s="152" t="s">
        <v>4307</v>
      </c>
      <c r="F2479" s="152" t="s">
        <v>10925</v>
      </c>
      <c r="J2479" s="151" t="s">
        <v>3560</v>
      </c>
      <c r="L2479" s="153" t="s">
        <v>4308</v>
      </c>
      <c r="M2479" s="153" t="s">
        <v>4747</v>
      </c>
      <c r="O2479" s="151">
        <v>3599</v>
      </c>
      <c r="P2479" s="152">
        <v>44.209049999999998</v>
      </c>
      <c r="Q2479" s="152">
        <v>-121.79552</v>
      </c>
      <c r="R2479" s="152" t="s">
        <v>2027</v>
      </c>
      <c r="S2479" s="152" t="s">
        <v>2716</v>
      </c>
      <c r="T2479" s="152">
        <v>51.27</v>
      </c>
      <c r="U2479" s="152">
        <v>1.43</v>
      </c>
      <c r="V2479" s="152">
        <v>17.89</v>
      </c>
      <c r="X2479" s="152">
        <v>7.36</v>
      </c>
      <c r="AA2479" s="152">
        <v>5.57</v>
      </c>
      <c r="AB2479" s="152">
        <v>0.12</v>
      </c>
      <c r="AC2479" s="152">
        <v>9.02</v>
      </c>
      <c r="AD2479" s="152">
        <v>3.85</v>
      </c>
      <c r="AE2479" s="152">
        <v>0.92</v>
      </c>
      <c r="AF2479" s="152">
        <v>0.42</v>
      </c>
      <c r="AI2479" s="152">
        <v>99.785343810000001</v>
      </c>
      <c r="AJ2479" s="152">
        <v>1.66</v>
      </c>
      <c r="AK2479" s="156">
        <f t="shared" si="38"/>
        <v>9.1600000000000001E-2</v>
      </c>
      <c r="AL2479" s="151">
        <v>916</v>
      </c>
      <c r="AN2479" s="151">
        <v>1400</v>
      </c>
      <c r="AO2479" s="151">
        <v>400</v>
      </c>
      <c r="AW2479" s="152">
        <v>22.1</v>
      </c>
      <c r="AY2479" s="151">
        <v>229.3</v>
      </c>
      <c r="AZ2479" s="152">
        <v>83.9</v>
      </c>
      <c r="BG2479" s="152">
        <v>15.4</v>
      </c>
      <c r="BH2479" s="152">
        <v>702.5</v>
      </c>
      <c r="BI2479" s="152">
        <v>21.9</v>
      </c>
      <c r="BJ2479" s="152">
        <v>130.69999999999999</v>
      </c>
      <c r="BK2479" s="152">
        <v>14</v>
      </c>
      <c r="BO2479" s="152">
        <v>465</v>
      </c>
      <c r="BP2479" s="152">
        <v>16.5</v>
      </c>
      <c r="BQ2479" s="152">
        <v>45.6</v>
      </c>
      <c r="BR2479" s="152">
        <v>5</v>
      </c>
      <c r="BS2479" s="152">
        <v>21.9</v>
      </c>
      <c r="BT2479" s="152">
        <v>4.0999999999999996</v>
      </c>
      <c r="BU2479" s="152">
        <v>1.5</v>
      </c>
      <c r="BV2479" s="152">
        <v>3.7</v>
      </c>
      <c r="BX2479" s="152">
        <v>2.9</v>
      </c>
      <c r="BZ2479" s="152">
        <v>2.1</v>
      </c>
      <c r="CB2479" s="152">
        <v>1.3</v>
      </c>
      <c r="CE2479" s="152">
        <v>0.6</v>
      </c>
      <c r="CJ2479" s="152">
        <v>1</v>
      </c>
      <c r="CK2479" s="152">
        <v>0.8</v>
      </c>
      <c r="DO2479" s="154">
        <v>82.75</v>
      </c>
      <c r="EC2479" s="152">
        <v>5.7039999999999997</v>
      </c>
    </row>
    <row r="2480" spans="1:147">
      <c r="A2480" s="151">
        <v>9102</v>
      </c>
      <c r="B2480" s="152" t="s">
        <v>2859</v>
      </c>
      <c r="C2480" s="152" t="s">
        <v>3490</v>
      </c>
      <c r="D2480" s="152" t="s">
        <v>3558</v>
      </c>
      <c r="E2480" s="152" t="s">
        <v>4307</v>
      </c>
      <c r="F2480" s="152" t="s">
        <v>10926</v>
      </c>
      <c r="J2480" s="151" t="s">
        <v>3560</v>
      </c>
      <c r="L2480" s="153" t="s">
        <v>4308</v>
      </c>
      <c r="M2480" s="153" t="s">
        <v>4723</v>
      </c>
      <c r="O2480" s="151">
        <v>3599</v>
      </c>
      <c r="P2480" s="152">
        <v>44.209049999999998</v>
      </c>
      <c r="Q2480" s="152">
        <v>-121.79552</v>
      </c>
      <c r="R2480" s="152" t="s">
        <v>2027</v>
      </c>
      <c r="S2480" s="152" t="s">
        <v>2716</v>
      </c>
      <c r="T2480" s="152">
        <v>51.18</v>
      </c>
      <c r="U2480" s="152">
        <v>1.41</v>
      </c>
      <c r="V2480" s="152">
        <v>18.16</v>
      </c>
      <c r="X2480" s="152">
        <v>7.22</v>
      </c>
      <c r="AA2480" s="152">
        <v>5.08</v>
      </c>
      <c r="AB2480" s="152">
        <v>0.1</v>
      </c>
      <c r="AC2480" s="152">
        <v>9.1</v>
      </c>
      <c r="AD2480" s="152">
        <v>3.96</v>
      </c>
      <c r="AE2480" s="152">
        <v>0.96</v>
      </c>
      <c r="AF2480" s="152">
        <v>0.45</v>
      </c>
      <c r="AI2480" s="152">
        <v>98.511610750000003</v>
      </c>
      <c r="AJ2480" s="152">
        <v>0.63</v>
      </c>
      <c r="AK2480" s="156">
        <f t="shared" si="38"/>
        <v>5.6899999999999999E-2</v>
      </c>
      <c r="AL2480" s="151">
        <v>569</v>
      </c>
      <c r="AN2480" s="151">
        <v>1600</v>
      </c>
      <c r="AO2480" s="151">
        <v>500</v>
      </c>
      <c r="AW2480" s="152">
        <v>23.1</v>
      </c>
      <c r="AY2480" s="151">
        <v>240.9</v>
      </c>
      <c r="AZ2480" s="152">
        <v>94.9</v>
      </c>
      <c r="BG2480" s="152">
        <v>16.899999999999999</v>
      </c>
      <c r="BH2480" s="152">
        <v>829.8</v>
      </c>
      <c r="BI2480" s="152">
        <v>22.2</v>
      </c>
      <c r="BJ2480" s="152">
        <v>138.30000000000001</v>
      </c>
      <c r="BK2480" s="152">
        <v>14</v>
      </c>
      <c r="BO2480" s="152">
        <v>569</v>
      </c>
      <c r="BP2480" s="152">
        <v>17</v>
      </c>
      <c r="BQ2480" s="152">
        <v>50.3</v>
      </c>
      <c r="BR2480" s="152">
        <v>5.5</v>
      </c>
      <c r="BS2480" s="152">
        <v>27.9</v>
      </c>
      <c r="BT2480" s="152">
        <v>4.8</v>
      </c>
      <c r="BU2480" s="152">
        <v>2</v>
      </c>
      <c r="BV2480" s="152">
        <v>4.5999999999999996</v>
      </c>
      <c r="BX2480" s="152">
        <v>3</v>
      </c>
      <c r="BZ2480" s="152">
        <v>2.4</v>
      </c>
      <c r="CB2480" s="152">
        <v>1.5</v>
      </c>
      <c r="CE2480" s="152">
        <v>1</v>
      </c>
      <c r="CJ2480" s="152">
        <v>1.5</v>
      </c>
      <c r="CK2480" s="152">
        <v>0.8</v>
      </c>
      <c r="DO2480" s="154">
        <v>82.84</v>
      </c>
      <c r="EC2480" s="152">
        <v>5.7039999999999997</v>
      </c>
    </row>
    <row r="2481" spans="1:147">
      <c r="A2481" s="151">
        <v>9103</v>
      </c>
      <c r="B2481" s="152" t="s">
        <v>2859</v>
      </c>
      <c r="C2481" s="152" t="s">
        <v>3490</v>
      </c>
      <c r="D2481" s="152" t="s">
        <v>3558</v>
      </c>
      <c r="E2481" s="152" t="s">
        <v>4307</v>
      </c>
      <c r="F2481" s="152" t="s">
        <v>10927</v>
      </c>
      <c r="J2481" s="151" t="s">
        <v>3560</v>
      </c>
      <c r="L2481" s="153" t="s">
        <v>4308</v>
      </c>
      <c r="M2481" s="153" t="s">
        <v>4729</v>
      </c>
      <c r="O2481" s="151">
        <v>3599</v>
      </c>
      <c r="P2481" s="152">
        <v>44.209049999999998</v>
      </c>
      <c r="Q2481" s="152">
        <v>-121.79552</v>
      </c>
      <c r="R2481" s="152" t="s">
        <v>2027</v>
      </c>
      <c r="S2481" s="152" t="s">
        <v>2716</v>
      </c>
      <c r="T2481" s="152">
        <v>51.19</v>
      </c>
      <c r="U2481" s="152">
        <v>1.38</v>
      </c>
      <c r="V2481" s="152">
        <v>17.309999999999999</v>
      </c>
      <c r="X2481" s="152">
        <v>7.83</v>
      </c>
      <c r="AA2481" s="152">
        <v>5.63</v>
      </c>
      <c r="AB2481" s="152">
        <v>0.17</v>
      </c>
      <c r="AC2481" s="152">
        <v>8.77</v>
      </c>
      <c r="AD2481" s="152">
        <v>3.9</v>
      </c>
      <c r="AE2481" s="152">
        <v>0.95</v>
      </c>
      <c r="AF2481" s="152">
        <v>0.43</v>
      </c>
      <c r="AI2481" s="152">
        <v>100.0137185</v>
      </c>
      <c r="AJ2481" s="152">
        <v>2.1800000000000002</v>
      </c>
      <c r="AK2481" s="156">
        <f t="shared" si="38"/>
        <v>8.2799999999999999E-2</v>
      </c>
      <c r="AL2481" s="151">
        <v>828</v>
      </c>
      <c r="AN2481" s="151">
        <v>1400</v>
      </c>
      <c r="AO2481" s="151">
        <v>500</v>
      </c>
      <c r="AW2481" s="152">
        <v>22.8</v>
      </c>
      <c r="AY2481" s="151">
        <v>216.9</v>
      </c>
      <c r="AZ2481" s="152">
        <v>98</v>
      </c>
      <c r="BG2481" s="152">
        <v>14.6</v>
      </c>
      <c r="BH2481" s="152">
        <v>730.7</v>
      </c>
      <c r="BI2481" s="152">
        <v>21.1</v>
      </c>
      <c r="BJ2481" s="152">
        <v>126.2</v>
      </c>
      <c r="BK2481" s="152">
        <v>13.6</v>
      </c>
      <c r="BO2481" s="152">
        <v>489</v>
      </c>
      <c r="BP2481" s="152">
        <v>17.7</v>
      </c>
      <c r="BQ2481" s="152">
        <v>48.1</v>
      </c>
      <c r="BR2481" s="152">
        <v>5.4</v>
      </c>
      <c r="BS2481" s="152">
        <v>24.5</v>
      </c>
      <c r="BT2481" s="152">
        <v>4.0999999999999996</v>
      </c>
      <c r="BU2481" s="152">
        <v>2</v>
      </c>
      <c r="BV2481" s="152">
        <v>3.7</v>
      </c>
      <c r="BX2481" s="152">
        <v>3.3</v>
      </c>
      <c r="BZ2481" s="152">
        <v>2.7</v>
      </c>
      <c r="CB2481" s="152">
        <v>1.5</v>
      </c>
      <c r="CE2481" s="152">
        <v>0.8</v>
      </c>
      <c r="CJ2481" s="152">
        <v>1.3</v>
      </c>
      <c r="CK2481" s="152">
        <v>0.8</v>
      </c>
      <c r="DO2481" s="154">
        <v>82.84</v>
      </c>
      <c r="EC2481" s="152">
        <v>5.7039999999999997</v>
      </c>
    </row>
    <row r="2482" spans="1:147">
      <c r="A2482" s="151">
        <v>9104</v>
      </c>
      <c r="B2482" s="152" t="s">
        <v>2859</v>
      </c>
      <c r="C2482" s="152" t="s">
        <v>3490</v>
      </c>
      <c r="D2482" s="152" t="s">
        <v>3558</v>
      </c>
      <c r="E2482" s="152" t="s">
        <v>4307</v>
      </c>
      <c r="F2482" s="152" t="s">
        <v>10928</v>
      </c>
      <c r="J2482" s="151" t="s">
        <v>3560</v>
      </c>
      <c r="L2482" s="153" t="s">
        <v>4308</v>
      </c>
      <c r="M2482" s="153" t="s">
        <v>4544</v>
      </c>
      <c r="O2482" s="151">
        <v>3599</v>
      </c>
      <c r="P2482" s="152">
        <v>44.209049999999998</v>
      </c>
      <c r="Q2482" s="152">
        <v>-121.79552</v>
      </c>
      <c r="R2482" s="152" t="s">
        <v>2027</v>
      </c>
      <c r="S2482" s="152" t="s">
        <v>2716</v>
      </c>
      <c r="T2482" s="152">
        <v>50.63</v>
      </c>
      <c r="U2482" s="152">
        <v>1.36</v>
      </c>
      <c r="V2482" s="152">
        <v>17.920000000000002</v>
      </c>
      <c r="X2482" s="152">
        <v>7.36</v>
      </c>
      <c r="AA2482" s="152">
        <v>5.63</v>
      </c>
      <c r="AB2482" s="152">
        <v>0.16</v>
      </c>
      <c r="AC2482" s="152">
        <v>8.83</v>
      </c>
      <c r="AD2482" s="152">
        <v>3.74</v>
      </c>
      <c r="AE2482" s="152">
        <v>0.86</v>
      </c>
      <c r="AF2482" s="152">
        <v>0.43</v>
      </c>
      <c r="AI2482" s="152">
        <v>98.389168810000001</v>
      </c>
      <c r="AJ2482" s="152">
        <v>1.22</v>
      </c>
      <c r="AK2482" s="156">
        <f t="shared" si="38"/>
        <v>8.2699999999999996E-2</v>
      </c>
      <c r="AL2482" s="151">
        <v>827</v>
      </c>
      <c r="AN2482" s="151">
        <v>1200</v>
      </c>
      <c r="AO2482" s="151">
        <v>500</v>
      </c>
      <c r="DO2482" s="154">
        <v>83.24</v>
      </c>
      <c r="EC2482" s="152">
        <v>5.7039999999999997</v>
      </c>
    </row>
    <row r="2483" spans="1:147">
      <c r="A2483" s="151">
        <v>9105</v>
      </c>
      <c r="B2483" s="152" t="s">
        <v>2859</v>
      </c>
      <c r="C2483" s="152" t="s">
        <v>3490</v>
      </c>
      <c r="D2483" s="152" t="s">
        <v>3558</v>
      </c>
      <c r="E2483" s="152" t="s">
        <v>4842</v>
      </c>
      <c r="F2483" s="152" t="s">
        <v>10929</v>
      </c>
      <c r="J2483" s="151" t="s">
        <v>3560</v>
      </c>
      <c r="L2483" s="153" t="s">
        <v>4843</v>
      </c>
      <c r="M2483" s="153" t="s">
        <v>5258</v>
      </c>
      <c r="O2483" s="151">
        <v>3599</v>
      </c>
      <c r="P2483" s="152">
        <v>44.219250000000002</v>
      </c>
      <c r="Q2483" s="152">
        <v>-121.77672</v>
      </c>
      <c r="R2483" s="152" t="s">
        <v>2027</v>
      </c>
      <c r="S2483" s="152" t="s">
        <v>2716</v>
      </c>
      <c r="T2483" s="152">
        <v>53.52</v>
      </c>
      <c r="U2483" s="152">
        <v>0.9</v>
      </c>
      <c r="V2483" s="152">
        <v>17.829999999999998</v>
      </c>
      <c r="X2483" s="152">
        <v>6.76</v>
      </c>
      <c r="AA2483" s="152">
        <v>5.45</v>
      </c>
      <c r="AB2483" s="152">
        <v>0.09</v>
      </c>
      <c r="AC2483" s="152">
        <v>8.39</v>
      </c>
      <c r="AD2483" s="152">
        <v>4.03</v>
      </c>
      <c r="AE2483" s="152">
        <v>0.64</v>
      </c>
      <c r="AF2483" s="152">
        <v>0.16</v>
      </c>
      <c r="AI2483" s="152">
        <v>100.1</v>
      </c>
      <c r="AJ2483" s="152">
        <v>2.12</v>
      </c>
      <c r="AK2483" s="156">
        <f t="shared" si="38"/>
        <v>5.9799999999999999E-2</v>
      </c>
      <c r="AL2483" s="151">
        <v>598</v>
      </c>
      <c r="AN2483" s="151">
        <v>900</v>
      </c>
      <c r="AO2483" s="151">
        <v>900</v>
      </c>
      <c r="AW2483" s="152">
        <v>23.2</v>
      </c>
      <c r="AY2483" s="151">
        <v>210.4</v>
      </c>
      <c r="AZ2483" s="152">
        <v>80.2</v>
      </c>
      <c r="BG2483" s="152">
        <v>8.5</v>
      </c>
      <c r="BH2483" s="152">
        <v>673.9</v>
      </c>
      <c r="BI2483" s="152">
        <v>15.8</v>
      </c>
      <c r="BJ2483" s="152">
        <v>82.5</v>
      </c>
      <c r="BK2483" s="152">
        <v>5.6</v>
      </c>
      <c r="BO2483" s="152">
        <v>256</v>
      </c>
      <c r="BP2483" s="152">
        <v>8.6999999999999993</v>
      </c>
      <c r="BQ2483" s="152">
        <v>22.7</v>
      </c>
      <c r="BR2483" s="152">
        <v>2.6</v>
      </c>
      <c r="BS2483" s="152">
        <v>10.6</v>
      </c>
      <c r="BT2483" s="152">
        <v>2.2999999999999998</v>
      </c>
      <c r="BU2483" s="152">
        <v>1</v>
      </c>
      <c r="BV2483" s="152">
        <v>2.8</v>
      </c>
      <c r="BX2483" s="152">
        <v>2.6</v>
      </c>
      <c r="BZ2483" s="152">
        <v>1.2</v>
      </c>
      <c r="CB2483" s="152">
        <v>1.3</v>
      </c>
      <c r="CE2483" s="152">
        <v>0.2</v>
      </c>
      <c r="CJ2483" s="152">
        <v>0.6</v>
      </c>
      <c r="CK2483" s="152">
        <v>0.3</v>
      </c>
      <c r="DO2483" s="154">
        <v>83.88</v>
      </c>
      <c r="EC2483" s="152">
        <v>5.4349999999999996</v>
      </c>
      <c r="ED2483" s="152">
        <v>53.81</v>
      </c>
      <c r="EE2483" s="152">
        <v>0.82</v>
      </c>
      <c r="EF2483" s="152">
        <v>20</v>
      </c>
      <c r="EH2483" s="152">
        <v>6.85</v>
      </c>
      <c r="EK2483" s="152">
        <v>0.12</v>
      </c>
      <c r="EL2483" s="152">
        <v>5.88</v>
      </c>
      <c r="EM2483" s="152">
        <v>8.2899999999999991</v>
      </c>
      <c r="EO2483" s="152">
        <v>3.37</v>
      </c>
      <c r="EP2483" s="152">
        <v>0.72</v>
      </c>
      <c r="EQ2483" s="152">
        <v>0.15</v>
      </c>
    </row>
    <row r="2484" spans="1:147">
      <c r="A2484" s="151">
        <v>9106</v>
      </c>
      <c r="B2484" s="152" t="s">
        <v>2859</v>
      </c>
      <c r="C2484" s="152" t="s">
        <v>3490</v>
      </c>
      <c r="D2484" s="152" t="s">
        <v>3558</v>
      </c>
      <c r="E2484" s="152" t="s">
        <v>4842</v>
      </c>
      <c r="F2484" s="152" t="s">
        <v>10930</v>
      </c>
      <c r="J2484" s="151" t="s">
        <v>3560</v>
      </c>
      <c r="L2484" s="153" t="s">
        <v>4843</v>
      </c>
      <c r="M2484" s="153" t="s">
        <v>4844</v>
      </c>
      <c r="O2484" s="151">
        <v>3599</v>
      </c>
      <c r="P2484" s="152">
        <v>44.219250000000002</v>
      </c>
      <c r="Q2484" s="152">
        <v>-121.77672</v>
      </c>
      <c r="R2484" s="152" t="s">
        <v>2027</v>
      </c>
      <c r="S2484" s="152" t="s">
        <v>2716</v>
      </c>
      <c r="T2484" s="152">
        <v>51.58</v>
      </c>
      <c r="U2484" s="152">
        <v>0.94</v>
      </c>
      <c r="V2484" s="152">
        <v>18.59</v>
      </c>
      <c r="X2484" s="152">
        <v>7.24</v>
      </c>
      <c r="AA2484" s="152">
        <v>5.0999999999999996</v>
      </c>
      <c r="AB2484" s="152">
        <v>0.1</v>
      </c>
      <c r="AC2484" s="152">
        <v>8.8699999999999992</v>
      </c>
      <c r="AD2484" s="152">
        <v>4.04</v>
      </c>
      <c r="AE2484" s="152">
        <v>0.63</v>
      </c>
      <c r="AF2484" s="152">
        <v>0.16</v>
      </c>
      <c r="AI2484" s="152">
        <v>99.3</v>
      </c>
      <c r="AJ2484" s="152">
        <v>1.91</v>
      </c>
      <c r="AK2484" s="156">
        <f t="shared" si="38"/>
        <v>1E-4</v>
      </c>
      <c r="AL2484" s="151">
        <v>1</v>
      </c>
      <c r="AN2484" s="151">
        <v>900</v>
      </c>
      <c r="AO2484" s="151">
        <v>900</v>
      </c>
      <c r="AW2484" s="152">
        <v>21.3</v>
      </c>
      <c r="AY2484" s="151">
        <v>215.7</v>
      </c>
      <c r="AZ2484" s="152">
        <v>75.900000000000006</v>
      </c>
      <c r="BG2484" s="152">
        <v>8.9</v>
      </c>
      <c r="BH2484" s="152">
        <v>705.2</v>
      </c>
      <c r="BI2484" s="152">
        <v>14.5</v>
      </c>
      <c r="BJ2484" s="152">
        <v>84.2</v>
      </c>
      <c r="BK2484" s="152">
        <v>5.7</v>
      </c>
      <c r="BO2484" s="152">
        <v>280</v>
      </c>
      <c r="BP2484" s="152">
        <v>9.1</v>
      </c>
      <c r="BQ2484" s="152">
        <v>23.1</v>
      </c>
      <c r="BR2484" s="152">
        <v>3</v>
      </c>
      <c r="BS2484" s="152">
        <v>10.5</v>
      </c>
      <c r="BT2484" s="152">
        <v>2.1</v>
      </c>
      <c r="BU2484" s="152">
        <v>1.4</v>
      </c>
      <c r="BV2484" s="152">
        <v>2.2000000000000002</v>
      </c>
      <c r="BX2484" s="152">
        <v>3</v>
      </c>
      <c r="BZ2484" s="152">
        <v>1.2</v>
      </c>
      <c r="CB2484" s="152">
        <v>1</v>
      </c>
      <c r="CE2484" s="152">
        <v>0.4</v>
      </c>
      <c r="CJ2484" s="152">
        <v>1</v>
      </c>
      <c r="CK2484" s="152">
        <v>0.5</v>
      </c>
      <c r="DO2484" s="154">
        <v>84.05</v>
      </c>
      <c r="EC2484" s="152">
        <v>5.4349999999999996</v>
      </c>
      <c r="ED2484" s="152">
        <v>53.81</v>
      </c>
      <c r="EE2484" s="152">
        <v>0.82</v>
      </c>
      <c r="EF2484" s="152">
        <v>20</v>
      </c>
      <c r="EH2484" s="152">
        <v>6.85</v>
      </c>
      <c r="EK2484" s="152">
        <v>0.12</v>
      </c>
      <c r="EL2484" s="152">
        <v>5.88</v>
      </c>
      <c r="EM2484" s="152">
        <v>8.2899999999999991</v>
      </c>
      <c r="EO2484" s="152">
        <v>3.37</v>
      </c>
      <c r="EP2484" s="152">
        <v>0.72</v>
      </c>
      <c r="EQ2484" s="152">
        <v>0.15</v>
      </c>
    </row>
    <row r="2485" spans="1:147">
      <c r="A2485" s="151">
        <v>9108</v>
      </c>
      <c r="B2485" s="152" t="s">
        <v>2859</v>
      </c>
      <c r="C2485" s="152" t="s">
        <v>3490</v>
      </c>
      <c r="D2485" s="152" t="s">
        <v>3558</v>
      </c>
      <c r="E2485" s="152" t="s">
        <v>4842</v>
      </c>
      <c r="F2485" s="152" t="s">
        <v>10931</v>
      </c>
      <c r="J2485" s="151" t="s">
        <v>3560</v>
      </c>
      <c r="L2485" s="153" t="s">
        <v>4912</v>
      </c>
      <c r="M2485" s="153" t="s">
        <v>5315</v>
      </c>
      <c r="O2485" s="151">
        <v>3599</v>
      </c>
      <c r="P2485" s="152">
        <v>44.219250000000002</v>
      </c>
      <c r="Q2485" s="152">
        <v>-121.77672</v>
      </c>
      <c r="R2485" s="152" t="s">
        <v>2027</v>
      </c>
      <c r="S2485" s="152" t="s">
        <v>2716</v>
      </c>
      <c r="T2485" s="152">
        <v>54.1</v>
      </c>
      <c r="U2485" s="152">
        <v>0.99</v>
      </c>
      <c r="V2485" s="152">
        <v>17.34</v>
      </c>
      <c r="X2485" s="152">
        <v>6.84</v>
      </c>
      <c r="AA2485" s="152">
        <v>4.37</v>
      </c>
      <c r="AB2485" s="152">
        <v>0.15</v>
      </c>
      <c r="AC2485" s="152">
        <v>7.16</v>
      </c>
      <c r="AD2485" s="152">
        <v>4.42</v>
      </c>
      <c r="AE2485" s="152">
        <v>1.06</v>
      </c>
      <c r="AF2485" s="152">
        <v>0.19</v>
      </c>
      <c r="AI2485" s="152">
        <v>100</v>
      </c>
      <c r="AJ2485" s="152">
        <v>3.13</v>
      </c>
      <c r="AK2485" s="156">
        <f t="shared" si="38"/>
        <v>2.9600000000000001E-2</v>
      </c>
      <c r="AL2485" s="151">
        <v>296</v>
      </c>
      <c r="AN2485" s="151">
        <v>700</v>
      </c>
      <c r="AO2485" s="151">
        <v>1200</v>
      </c>
      <c r="AW2485" s="152">
        <v>27.1</v>
      </c>
      <c r="AY2485" s="151">
        <v>198</v>
      </c>
      <c r="AZ2485" s="152">
        <v>107.5</v>
      </c>
      <c r="BG2485" s="152">
        <v>16.600000000000001</v>
      </c>
      <c r="BH2485" s="152">
        <v>548.5</v>
      </c>
      <c r="BI2485" s="152">
        <v>18.899999999999999</v>
      </c>
      <c r="BJ2485" s="152">
        <v>117</v>
      </c>
      <c r="BK2485" s="152">
        <v>6.6</v>
      </c>
      <c r="BO2485" s="152">
        <v>333</v>
      </c>
      <c r="BP2485" s="152">
        <v>11.1</v>
      </c>
      <c r="BQ2485" s="152">
        <v>28.1</v>
      </c>
      <c r="BR2485" s="152">
        <v>3.6</v>
      </c>
      <c r="BS2485" s="152">
        <v>14.2</v>
      </c>
      <c r="BT2485" s="152">
        <v>3.3</v>
      </c>
      <c r="BU2485" s="152">
        <v>1.2</v>
      </c>
      <c r="BV2485" s="152">
        <v>2.4</v>
      </c>
      <c r="BX2485" s="152">
        <v>3.6</v>
      </c>
      <c r="BZ2485" s="152">
        <v>2</v>
      </c>
      <c r="CB2485" s="152">
        <v>1.6</v>
      </c>
      <c r="CE2485" s="152">
        <v>0.5</v>
      </c>
      <c r="CJ2485" s="152">
        <v>1.4</v>
      </c>
      <c r="CK2485" s="152">
        <v>0.6</v>
      </c>
      <c r="DO2485" s="154">
        <v>82.34</v>
      </c>
      <c r="EC2485" s="152">
        <v>5.4349999999999996</v>
      </c>
      <c r="ED2485" s="152">
        <v>54.91</v>
      </c>
      <c r="EE2485" s="152">
        <v>0.89</v>
      </c>
      <c r="EF2485" s="152">
        <v>19.39</v>
      </c>
      <c r="EH2485" s="152">
        <v>6.69</v>
      </c>
      <c r="EK2485" s="152">
        <v>0.12</v>
      </c>
      <c r="EL2485" s="152">
        <v>4.9400000000000004</v>
      </c>
      <c r="EM2485" s="152">
        <v>8.34</v>
      </c>
      <c r="EO2485" s="152">
        <v>3.72</v>
      </c>
      <c r="EP2485" s="152">
        <v>0.83</v>
      </c>
      <c r="EQ2485" s="152">
        <v>0.18</v>
      </c>
    </row>
    <row r="2486" spans="1:147">
      <c r="A2486" s="151">
        <v>9109</v>
      </c>
      <c r="B2486" s="152" t="s">
        <v>2859</v>
      </c>
      <c r="C2486" s="152" t="s">
        <v>3490</v>
      </c>
      <c r="D2486" s="152" t="s">
        <v>3558</v>
      </c>
      <c r="E2486" s="152" t="s">
        <v>4842</v>
      </c>
      <c r="F2486" s="152" t="s">
        <v>10932</v>
      </c>
      <c r="J2486" s="151" t="s">
        <v>3560</v>
      </c>
      <c r="L2486" s="153" t="s">
        <v>4912</v>
      </c>
      <c r="M2486" s="153" t="s">
        <v>5042</v>
      </c>
      <c r="O2486" s="151">
        <v>3599</v>
      </c>
      <c r="P2486" s="152">
        <v>44.219250000000002</v>
      </c>
      <c r="Q2486" s="152">
        <v>-121.77672</v>
      </c>
      <c r="R2486" s="152" t="s">
        <v>2027</v>
      </c>
      <c r="S2486" s="152" t="s">
        <v>2716</v>
      </c>
      <c r="T2486" s="152">
        <v>52.32</v>
      </c>
      <c r="U2486" s="152">
        <v>1.1299999999999999</v>
      </c>
      <c r="V2486" s="152">
        <v>20.04</v>
      </c>
      <c r="X2486" s="152">
        <v>6.17</v>
      </c>
      <c r="AA2486" s="152">
        <v>2.83</v>
      </c>
      <c r="AB2486" s="152">
        <v>0.1</v>
      </c>
      <c r="AC2486" s="152">
        <v>9.24</v>
      </c>
      <c r="AD2486" s="152">
        <v>4.26</v>
      </c>
      <c r="AE2486" s="152">
        <v>0.69</v>
      </c>
      <c r="AF2486" s="152">
        <v>0.27</v>
      </c>
      <c r="AI2486" s="152">
        <v>100.6</v>
      </c>
      <c r="AJ2486" s="152">
        <v>3.2</v>
      </c>
      <c r="AK2486" s="156">
        <f t="shared" si="38"/>
        <v>9.2399999999999996E-2</v>
      </c>
      <c r="AL2486" s="151">
        <v>924</v>
      </c>
      <c r="AN2486" s="151">
        <v>1200</v>
      </c>
      <c r="AO2486" s="151">
        <v>1100</v>
      </c>
      <c r="AW2486" s="152">
        <v>26.7</v>
      </c>
      <c r="AY2486" s="151">
        <v>212.3</v>
      </c>
      <c r="AZ2486" s="152">
        <v>199.9</v>
      </c>
      <c r="BG2486" s="152">
        <v>7.4</v>
      </c>
      <c r="BH2486" s="152">
        <v>610.4</v>
      </c>
      <c r="BI2486" s="152">
        <v>16.100000000000001</v>
      </c>
      <c r="BJ2486" s="152">
        <v>98.8</v>
      </c>
      <c r="BK2486" s="152">
        <v>6</v>
      </c>
      <c r="BO2486" s="152">
        <v>251</v>
      </c>
      <c r="BP2486" s="152">
        <v>10.1</v>
      </c>
      <c r="BQ2486" s="152">
        <v>24.7</v>
      </c>
      <c r="BR2486" s="152">
        <v>3.1</v>
      </c>
      <c r="BS2486" s="152">
        <v>13.5</v>
      </c>
      <c r="BT2486" s="152">
        <v>2.5</v>
      </c>
      <c r="BU2486" s="152">
        <v>0.9</v>
      </c>
      <c r="BV2486" s="152">
        <v>3.4</v>
      </c>
      <c r="BX2486" s="152">
        <v>3.4</v>
      </c>
      <c r="BZ2486" s="152">
        <v>1.9</v>
      </c>
      <c r="CB2486" s="152">
        <v>1.4</v>
      </c>
      <c r="CE2486" s="152">
        <v>0.3</v>
      </c>
      <c r="CJ2486" s="152">
        <v>0.9</v>
      </c>
      <c r="CK2486" s="152">
        <v>0.3</v>
      </c>
      <c r="DO2486" s="154">
        <v>82.6</v>
      </c>
      <c r="EC2486" s="152">
        <v>5.4349999999999996</v>
      </c>
      <c r="ED2486" s="152">
        <v>54.91</v>
      </c>
      <c r="EE2486" s="152">
        <v>0.89</v>
      </c>
      <c r="EF2486" s="152">
        <v>19.39</v>
      </c>
      <c r="EH2486" s="152">
        <v>6.69</v>
      </c>
      <c r="EK2486" s="152">
        <v>0.12</v>
      </c>
      <c r="EL2486" s="152">
        <v>4.9400000000000004</v>
      </c>
      <c r="EM2486" s="152">
        <v>8.34</v>
      </c>
      <c r="EO2486" s="152">
        <v>3.72</v>
      </c>
      <c r="EP2486" s="152">
        <v>0.83</v>
      </c>
      <c r="EQ2486" s="152">
        <v>0.18</v>
      </c>
    </row>
    <row r="2487" spans="1:147">
      <c r="A2487" s="151">
        <v>9110</v>
      </c>
      <c r="B2487" s="152" t="s">
        <v>2859</v>
      </c>
      <c r="C2487" s="152" t="s">
        <v>3490</v>
      </c>
      <c r="D2487" s="152" t="s">
        <v>3558</v>
      </c>
      <c r="E2487" s="152" t="s">
        <v>4842</v>
      </c>
      <c r="F2487" s="152" t="s">
        <v>10933</v>
      </c>
      <c r="J2487" s="151" t="s">
        <v>3560</v>
      </c>
      <c r="L2487" s="153" t="s">
        <v>4912</v>
      </c>
      <c r="M2487" s="153" t="s">
        <v>4913</v>
      </c>
      <c r="O2487" s="151">
        <v>3599</v>
      </c>
      <c r="P2487" s="152">
        <v>44.219250000000002</v>
      </c>
      <c r="Q2487" s="152">
        <v>-121.77672</v>
      </c>
      <c r="R2487" s="152" t="s">
        <v>2027</v>
      </c>
      <c r="S2487" s="152" t="s">
        <v>2716</v>
      </c>
      <c r="T2487" s="152">
        <v>51.83</v>
      </c>
      <c r="U2487" s="152">
        <v>0.98</v>
      </c>
      <c r="V2487" s="152">
        <v>17.440000000000001</v>
      </c>
      <c r="X2487" s="152">
        <v>7.5</v>
      </c>
      <c r="AA2487" s="152">
        <v>6.09</v>
      </c>
      <c r="AB2487" s="152">
        <v>0.16</v>
      </c>
      <c r="AC2487" s="152">
        <v>8.3699999999999992</v>
      </c>
      <c r="AD2487" s="152">
        <v>4.0199999999999996</v>
      </c>
      <c r="AE2487" s="152">
        <v>0.69</v>
      </c>
      <c r="AF2487" s="152">
        <v>0.23</v>
      </c>
      <c r="AI2487" s="152">
        <v>100.4</v>
      </c>
      <c r="AJ2487" s="152">
        <v>2.82</v>
      </c>
      <c r="AK2487" s="156">
        <f t="shared" si="38"/>
        <v>8.3699999999999997E-2</v>
      </c>
      <c r="AL2487" s="151">
        <v>837</v>
      </c>
      <c r="AN2487" s="151">
        <v>1000</v>
      </c>
      <c r="AO2487" s="151">
        <v>700</v>
      </c>
      <c r="AW2487" s="152">
        <v>24.1</v>
      </c>
      <c r="AY2487" s="151">
        <v>183.4</v>
      </c>
      <c r="AZ2487" s="152">
        <v>97.5</v>
      </c>
      <c r="BG2487" s="152">
        <v>9.1999999999999993</v>
      </c>
      <c r="BH2487" s="152">
        <v>541.6</v>
      </c>
      <c r="BI2487" s="152">
        <v>17.100000000000001</v>
      </c>
      <c r="BJ2487" s="152">
        <v>95.7</v>
      </c>
      <c r="BK2487" s="152">
        <v>8.6999999999999993</v>
      </c>
      <c r="BO2487" s="152">
        <v>250</v>
      </c>
      <c r="BP2487" s="152">
        <v>10.3</v>
      </c>
      <c r="BQ2487" s="152">
        <v>25.3</v>
      </c>
      <c r="BR2487" s="152">
        <v>3.1</v>
      </c>
      <c r="BS2487" s="152">
        <v>13.9</v>
      </c>
      <c r="BT2487" s="152">
        <v>3.1</v>
      </c>
      <c r="BU2487" s="152">
        <v>1.2</v>
      </c>
      <c r="BV2487" s="152">
        <v>2.9</v>
      </c>
      <c r="BX2487" s="152">
        <v>3.2</v>
      </c>
      <c r="BZ2487" s="152">
        <v>1.8</v>
      </c>
      <c r="CB2487" s="152">
        <v>1.9</v>
      </c>
      <c r="CE2487" s="152">
        <v>0.4</v>
      </c>
      <c r="CJ2487" s="152">
        <v>0.9</v>
      </c>
      <c r="CK2487" s="152">
        <v>0.4</v>
      </c>
      <c r="DO2487" s="154">
        <v>83.28</v>
      </c>
      <c r="EC2487" s="152">
        <v>5.4349999999999996</v>
      </c>
      <c r="ED2487" s="152">
        <v>54.91</v>
      </c>
      <c r="EE2487" s="152">
        <v>0.89</v>
      </c>
      <c r="EF2487" s="152">
        <v>19.39</v>
      </c>
      <c r="EH2487" s="152">
        <v>6.69</v>
      </c>
      <c r="EK2487" s="152">
        <v>0.12</v>
      </c>
      <c r="EL2487" s="152">
        <v>4.9400000000000004</v>
      </c>
      <c r="EM2487" s="152">
        <v>8.34</v>
      </c>
      <c r="EO2487" s="152">
        <v>3.72</v>
      </c>
      <c r="EP2487" s="152">
        <v>0.83</v>
      </c>
      <c r="EQ2487" s="152">
        <v>0.18</v>
      </c>
    </row>
    <row r="2488" spans="1:147">
      <c r="A2488" s="151">
        <v>9111</v>
      </c>
      <c r="B2488" s="152" t="s">
        <v>2859</v>
      </c>
      <c r="C2488" s="152" t="s">
        <v>3490</v>
      </c>
      <c r="D2488" s="152" t="s">
        <v>3558</v>
      </c>
      <c r="E2488" s="152" t="s">
        <v>3566</v>
      </c>
      <c r="F2488" s="152" t="s">
        <v>10934</v>
      </c>
      <c r="J2488" s="151" t="s">
        <v>3560</v>
      </c>
      <c r="L2488" s="153" t="s">
        <v>3567</v>
      </c>
      <c r="M2488" s="153" t="s">
        <v>4547</v>
      </c>
      <c r="O2488" s="151">
        <v>3599</v>
      </c>
      <c r="P2488" s="152">
        <v>44.18</v>
      </c>
      <c r="Q2488" s="152">
        <v>-121.78</v>
      </c>
      <c r="R2488" s="152" t="s">
        <v>2027</v>
      </c>
      <c r="S2488" s="152" t="s">
        <v>2716</v>
      </c>
      <c r="T2488" s="152">
        <v>50.64</v>
      </c>
      <c r="U2488" s="152">
        <v>1.18</v>
      </c>
      <c r="V2488" s="152">
        <v>20.28</v>
      </c>
      <c r="X2488" s="152">
        <v>6.33</v>
      </c>
      <c r="AA2488" s="152">
        <v>4.5599999999999996</v>
      </c>
      <c r="AB2488" s="152">
        <v>0.16</v>
      </c>
      <c r="AC2488" s="152">
        <v>8.9600000000000009</v>
      </c>
      <c r="AD2488" s="152">
        <v>4.22</v>
      </c>
      <c r="AE2488" s="152">
        <v>0.68</v>
      </c>
      <c r="AF2488" s="152">
        <v>0.28000000000000003</v>
      </c>
      <c r="AI2488" s="152">
        <v>99.828232310000004</v>
      </c>
      <c r="AJ2488" s="152">
        <v>2.2999999999999998</v>
      </c>
      <c r="AK2488" s="156">
        <f t="shared" si="38"/>
        <v>7.2300000000000003E-2</v>
      </c>
      <c r="AL2488" s="151">
        <v>723</v>
      </c>
      <c r="AN2488" s="151">
        <v>1000</v>
      </c>
      <c r="AO2488" s="151">
        <v>700</v>
      </c>
      <c r="AW2488" s="152">
        <v>25.8</v>
      </c>
      <c r="AY2488" s="151">
        <v>181.8</v>
      </c>
      <c r="AZ2488" s="152">
        <v>78.7</v>
      </c>
      <c r="BG2488" s="152">
        <v>7.7</v>
      </c>
      <c r="BH2488" s="152">
        <v>551.5</v>
      </c>
      <c r="BI2488" s="152">
        <v>19.3</v>
      </c>
      <c r="BJ2488" s="152">
        <v>106.4</v>
      </c>
      <c r="BK2488" s="152">
        <v>8.5</v>
      </c>
      <c r="BO2488" s="152">
        <v>222</v>
      </c>
      <c r="BP2488" s="152">
        <v>10.199999999999999</v>
      </c>
      <c r="BQ2488" s="152">
        <v>21.5</v>
      </c>
      <c r="BR2488" s="152">
        <v>3.1</v>
      </c>
      <c r="BS2488" s="152">
        <v>13.5</v>
      </c>
      <c r="BT2488" s="152">
        <v>3.1</v>
      </c>
      <c r="BU2488" s="152">
        <v>1.2</v>
      </c>
      <c r="BV2488" s="152">
        <v>3.4</v>
      </c>
      <c r="BX2488" s="152">
        <v>3.5</v>
      </c>
      <c r="BZ2488" s="152">
        <v>1.8</v>
      </c>
      <c r="CB2488" s="152">
        <v>1.6</v>
      </c>
      <c r="CE2488" s="152">
        <v>0.6</v>
      </c>
      <c r="CJ2488" s="152">
        <v>1</v>
      </c>
      <c r="CK2488" s="152">
        <v>0.4</v>
      </c>
      <c r="DO2488" s="154">
        <v>82.51</v>
      </c>
      <c r="EC2488" s="152">
        <v>5.5679999999999996</v>
      </c>
      <c r="ED2488" s="152">
        <v>55.43</v>
      </c>
      <c r="EE2488" s="152">
        <v>0.98</v>
      </c>
      <c r="EF2488" s="152">
        <v>18.649999999999999</v>
      </c>
      <c r="EH2488" s="152">
        <v>7.08</v>
      </c>
      <c r="EK2488" s="152">
        <v>0.13</v>
      </c>
      <c r="EL2488" s="152">
        <v>5.07</v>
      </c>
      <c r="EM2488" s="152">
        <v>7.68</v>
      </c>
      <c r="EO2488" s="152">
        <v>3.94</v>
      </c>
      <c r="EP2488" s="152">
        <v>0.84</v>
      </c>
      <c r="EQ2488" s="152">
        <v>0.18</v>
      </c>
    </row>
    <row r="2489" spans="1:147">
      <c r="A2489" s="151">
        <v>9112</v>
      </c>
      <c r="B2489" s="152" t="s">
        <v>2859</v>
      </c>
      <c r="C2489" s="152" t="s">
        <v>3490</v>
      </c>
      <c r="D2489" s="152" t="s">
        <v>3558</v>
      </c>
      <c r="E2489" s="152" t="s">
        <v>3566</v>
      </c>
      <c r="F2489" s="152" t="s">
        <v>10935</v>
      </c>
      <c r="J2489" s="151" t="s">
        <v>3560</v>
      </c>
      <c r="L2489" s="153" t="s">
        <v>3567</v>
      </c>
      <c r="M2489" s="153" t="s">
        <v>3568</v>
      </c>
      <c r="O2489" s="151">
        <v>3599</v>
      </c>
      <c r="P2489" s="152">
        <v>44.18</v>
      </c>
      <c r="Q2489" s="152">
        <v>-121.78</v>
      </c>
      <c r="R2489" s="152" t="s">
        <v>2027</v>
      </c>
      <c r="S2489" s="152" t="s">
        <v>2716</v>
      </c>
      <c r="T2489" s="152">
        <v>47.64</v>
      </c>
      <c r="U2489" s="152">
        <v>1.06</v>
      </c>
      <c r="V2489" s="152">
        <v>19.77</v>
      </c>
      <c r="X2489" s="152">
        <v>6.48</v>
      </c>
      <c r="AA2489" s="152">
        <v>4.0999999999999996</v>
      </c>
      <c r="AB2489" s="152">
        <v>0.13</v>
      </c>
      <c r="AC2489" s="152">
        <v>8.86</v>
      </c>
      <c r="AD2489" s="152">
        <v>3.63</v>
      </c>
      <c r="AE2489" s="152">
        <v>0.72</v>
      </c>
      <c r="AF2489" s="152">
        <v>0.26</v>
      </c>
      <c r="AI2489" s="152">
        <v>94.860535929999998</v>
      </c>
      <c r="AJ2489" s="152">
        <v>1.93</v>
      </c>
      <c r="AK2489" s="156">
        <f t="shared" si="38"/>
        <v>5.2699999999999997E-2</v>
      </c>
      <c r="AL2489" s="151">
        <v>527</v>
      </c>
      <c r="AN2489" s="151">
        <v>900</v>
      </c>
      <c r="AO2489" s="151">
        <v>1300</v>
      </c>
      <c r="DO2489" s="154">
        <v>82.51</v>
      </c>
      <c r="EC2489" s="152">
        <v>5.5679999999999996</v>
      </c>
      <c r="ED2489" s="152">
        <v>55.43</v>
      </c>
      <c r="EE2489" s="152">
        <v>0.98</v>
      </c>
      <c r="EF2489" s="152">
        <v>18.649999999999999</v>
      </c>
      <c r="EH2489" s="152">
        <v>7.08</v>
      </c>
      <c r="EK2489" s="152">
        <v>0.13</v>
      </c>
      <c r="EL2489" s="152">
        <v>5.07</v>
      </c>
      <c r="EM2489" s="152">
        <v>7.68</v>
      </c>
      <c r="EO2489" s="152">
        <v>3.94</v>
      </c>
      <c r="EP2489" s="152">
        <v>0.84</v>
      </c>
      <c r="EQ2489" s="152">
        <v>0.18</v>
      </c>
    </row>
    <row r="2490" spans="1:147">
      <c r="A2490" s="151">
        <v>9113</v>
      </c>
      <c r="B2490" s="152" t="s">
        <v>2859</v>
      </c>
      <c r="C2490" s="152" t="s">
        <v>3490</v>
      </c>
      <c r="D2490" s="152" t="s">
        <v>3558</v>
      </c>
      <c r="E2490" s="152" t="s">
        <v>3566</v>
      </c>
      <c r="F2490" s="152" t="s">
        <v>10936</v>
      </c>
      <c r="J2490" s="151" t="s">
        <v>3560</v>
      </c>
      <c r="L2490" s="153" t="s">
        <v>3567</v>
      </c>
      <c r="M2490" s="153" t="s">
        <v>5099</v>
      </c>
      <c r="O2490" s="151">
        <v>3599</v>
      </c>
      <c r="P2490" s="152">
        <v>44.18</v>
      </c>
      <c r="Q2490" s="152">
        <v>-121.78</v>
      </c>
      <c r="R2490" s="152" t="s">
        <v>2027</v>
      </c>
      <c r="S2490" s="152" t="s">
        <v>2716</v>
      </c>
      <c r="T2490" s="152">
        <v>52.61</v>
      </c>
      <c r="U2490" s="152">
        <v>1.1200000000000001</v>
      </c>
      <c r="V2490" s="152">
        <v>17.3</v>
      </c>
      <c r="X2490" s="152">
        <v>6.96</v>
      </c>
      <c r="AA2490" s="152">
        <v>5.23</v>
      </c>
      <c r="AB2490" s="152">
        <v>0.09</v>
      </c>
      <c r="AC2490" s="152">
        <v>8.84</v>
      </c>
      <c r="AD2490" s="152">
        <v>3.85</v>
      </c>
      <c r="AE2490" s="152">
        <v>0.66</v>
      </c>
      <c r="AF2490" s="152">
        <v>0.26</v>
      </c>
      <c r="AI2490" s="152">
        <v>99.834354349999998</v>
      </c>
      <c r="AJ2490" s="152">
        <v>2.66</v>
      </c>
      <c r="AK2490" s="156">
        <f t="shared" si="38"/>
        <v>7.6200000000000004E-2</v>
      </c>
      <c r="AL2490" s="151">
        <v>762</v>
      </c>
      <c r="AN2490" s="151">
        <v>1000</v>
      </c>
      <c r="AO2490" s="151">
        <v>700</v>
      </c>
      <c r="AW2490" s="152">
        <v>24.3</v>
      </c>
      <c r="AY2490" s="151">
        <v>193.3</v>
      </c>
      <c r="AZ2490" s="152">
        <v>71.2</v>
      </c>
      <c r="BG2490" s="152">
        <v>8.4</v>
      </c>
      <c r="BH2490" s="152">
        <v>541.1</v>
      </c>
      <c r="BI2490" s="152">
        <v>15.1</v>
      </c>
      <c r="BJ2490" s="152">
        <v>84.2</v>
      </c>
      <c r="BK2490" s="152">
        <v>8.6</v>
      </c>
      <c r="BO2490" s="152">
        <v>233</v>
      </c>
      <c r="BP2490" s="152">
        <v>9.1999999999999993</v>
      </c>
      <c r="BQ2490" s="152">
        <v>22.7</v>
      </c>
      <c r="BR2490" s="152">
        <v>3</v>
      </c>
      <c r="BS2490" s="152">
        <v>12.6</v>
      </c>
      <c r="BT2490" s="152">
        <v>2.6</v>
      </c>
      <c r="BU2490" s="152">
        <v>1.1000000000000001</v>
      </c>
      <c r="BV2490" s="152">
        <v>2.8</v>
      </c>
      <c r="BX2490" s="152">
        <v>3.1</v>
      </c>
      <c r="BZ2490" s="152">
        <v>1.4</v>
      </c>
      <c r="CB2490" s="152">
        <v>1.5</v>
      </c>
      <c r="CE2490" s="152">
        <v>0.4</v>
      </c>
      <c r="CJ2490" s="152">
        <v>0.8</v>
      </c>
      <c r="CK2490" s="152">
        <v>0.4</v>
      </c>
      <c r="DO2490" s="154">
        <v>82.91</v>
      </c>
      <c r="EC2490" s="152">
        <v>5.5679999999999996</v>
      </c>
      <c r="ED2490" s="152">
        <v>55.43</v>
      </c>
      <c r="EE2490" s="152">
        <v>0.98</v>
      </c>
      <c r="EF2490" s="152">
        <v>18.649999999999999</v>
      </c>
      <c r="EH2490" s="152">
        <v>7.08</v>
      </c>
      <c r="EK2490" s="152">
        <v>0.13</v>
      </c>
      <c r="EL2490" s="152">
        <v>5.07</v>
      </c>
      <c r="EM2490" s="152">
        <v>7.68</v>
      </c>
      <c r="EO2490" s="152">
        <v>3.94</v>
      </c>
      <c r="EP2490" s="152">
        <v>0.84</v>
      </c>
      <c r="EQ2490" s="152">
        <v>0.18</v>
      </c>
    </row>
    <row r="2491" spans="1:147">
      <c r="A2491" s="151">
        <v>9114</v>
      </c>
      <c r="B2491" s="152" t="s">
        <v>2859</v>
      </c>
      <c r="C2491" s="152" t="s">
        <v>3490</v>
      </c>
      <c r="D2491" s="152" t="s">
        <v>3558</v>
      </c>
      <c r="E2491" s="152" t="s">
        <v>3566</v>
      </c>
      <c r="F2491" s="152" t="s">
        <v>10937</v>
      </c>
      <c r="J2491" s="151" t="s">
        <v>3560</v>
      </c>
      <c r="L2491" s="153" t="s">
        <v>3567</v>
      </c>
      <c r="M2491" s="153" t="s">
        <v>4949</v>
      </c>
      <c r="O2491" s="151">
        <v>3599</v>
      </c>
      <c r="P2491" s="152">
        <v>44.18</v>
      </c>
      <c r="Q2491" s="152">
        <v>-121.78</v>
      </c>
      <c r="R2491" s="152" t="s">
        <v>2027</v>
      </c>
      <c r="S2491" s="152" t="s">
        <v>2716</v>
      </c>
      <c r="T2491" s="152">
        <v>51.95</v>
      </c>
      <c r="U2491" s="152">
        <v>1.32</v>
      </c>
      <c r="V2491" s="152">
        <v>17.579999999999998</v>
      </c>
      <c r="X2491" s="152">
        <v>6.93</v>
      </c>
      <c r="AA2491" s="152">
        <v>4.76</v>
      </c>
      <c r="AB2491" s="152">
        <v>0.12</v>
      </c>
      <c r="AC2491" s="152">
        <v>8.51</v>
      </c>
      <c r="AD2491" s="152">
        <v>4</v>
      </c>
      <c r="AE2491" s="152">
        <v>0.83</v>
      </c>
      <c r="AF2491" s="152">
        <v>0.31</v>
      </c>
      <c r="AI2491" s="152">
        <v>98.941675750000002</v>
      </c>
      <c r="AJ2491" s="152">
        <v>2.38</v>
      </c>
      <c r="AK2491" s="156">
        <f t="shared" si="38"/>
        <v>6.08E-2</v>
      </c>
      <c r="AL2491" s="151">
        <v>608</v>
      </c>
      <c r="AN2491" s="151">
        <v>1200</v>
      </c>
      <c r="AO2491" s="151">
        <v>800</v>
      </c>
      <c r="AW2491" s="152">
        <v>28.5</v>
      </c>
      <c r="AY2491" s="151">
        <v>203.9</v>
      </c>
      <c r="AZ2491" s="152">
        <v>60.7</v>
      </c>
      <c r="BG2491" s="152">
        <v>9.9</v>
      </c>
      <c r="BH2491" s="152">
        <v>498.8</v>
      </c>
      <c r="BI2491" s="152">
        <v>21.4</v>
      </c>
      <c r="BJ2491" s="152">
        <v>116.3</v>
      </c>
      <c r="BK2491" s="152">
        <v>11.1</v>
      </c>
      <c r="BO2491" s="152">
        <v>267</v>
      </c>
      <c r="BP2491" s="152">
        <v>11.8</v>
      </c>
      <c r="BQ2491" s="152">
        <v>26.6</v>
      </c>
      <c r="BR2491" s="152">
        <v>3.6</v>
      </c>
      <c r="BS2491" s="152">
        <v>15.7</v>
      </c>
      <c r="BT2491" s="152">
        <v>3.5</v>
      </c>
      <c r="BU2491" s="152">
        <v>1.3</v>
      </c>
      <c r="BV2491" s="152">
        <v>3.8</v>
      </c>
      <c r="BX2491" s="152">
        <v>3.6</v>
      </c>
      <c r="BZ2491" s="152">
        <v>1.9</v>
      </c>
      <c r="CB2491" s="152">
        <v>1.6</v>
      </c>
      <c r="CE2491" s="152">
        <v>0.7</v>
      </c>
      <c r="CJ2491" s="152">
        <v>1</v>
      </c>
      <c r="CK2491" s="152">
        <v>0.4</v>
      </c>
      <c r="DO2491" s="154">
        <v>83.24</v>
      </c>
      <c r="EC2491" s="152">
        <v>5.5679999999999996</v>
      </c>
      <c r="ED2491" s="152">
        <v>55.43</v>
      </c>
      <c r="EE2491" s="152">
        <v>0.98</v>
      </c>
      <c r="EF2491" s="152">
        <v>18.649999999999999</v>
      </c>
      <c r="EH2491" s="152">
        <v>7.08</v>
      </c>
      <c r="EK2491" s="152">
        <v>0.13</v>
      </c>
      <c r="EL2491" s="152">
        <v>5.07</v>
      </c>
      <c r="EM2491" s="152">
        <v>7.68</v>
      </c>
      <c r="EO2491" s="152">
        <v>3.94</v>
      </c>
      <c r="EP2491" s="152">
        <v>0.84</v>
      </c>
      <c r="EQ2491" s="152">
        <v>0.18</v>
      </c>
    </row>
    <row r="2492" spans="1:147">
      <c r="A2492" s="151">
        <v>9115</v>
      </c>
      <c r="B2492" s="152" t="s">
        <v>2859</v>
      </c>
      <c r="C2492" s="152" t="s">
        <v>3490</v>
      </c>
      <c r="D2492" s="152" t="s">
        <v>3558</v>
      </c>
      <c r="E2492" s="152" t="s">
        <v>3566</v>
      </c>
      <c r="F2492" s="152" t="s">
        <v>10938</v>
      </c>
      <c r="J2492" s="151" t="s">
        <v>3560</v>
      </c>
      <c r="L2492" s="153" t="s">
        <v>3567</v>
      </c>
      <c r="M2492" s="153" t="s">
        <v>5277</v>
      </c>
      <c r="O2492" s="151">
        <v>3599</v>
      </c>
      <c r="P2492" s="152">
        <v>44.18</v>
      </c>
      <c r="Q2492" s="152">
        <v>-121.78</v>
      </c>
      <c r="R2492" s="152" t="s">
        <v>2027</v>
      </c>
      <c r="S2492" s="152" t="s">
        <v>2716</v>
      </c>
      <c r="T2492" s="152">
        <v>53.76</v>
      </c>
      <c r="U2492" s="152">
        <v>0.94</v>
      </c>
      <c r="V2492" s="152">
        <v>18.59</v>
      </c>
      <c r="X2492" s="152">
        <v>6.1</v>
      </c>
      <c r="AA2492" s="152">
        <v>4.38</v>
      </c>
      <c r="AB2492" s="152">
        <v>0.08</v>
      </c>
      <c r="AC2492" s="152">
        <v>8.34</v>
      </c>
      <c r="AD2492" s="152">
        <v>3.97</v>
      </c>
      <c r="AE2492" s="152">
        <v>0.61</v>
      </c>
      <c r="AF2492" s="152">
        <v>0.14000000000000001</v>
      </c>
      <c r="AI2492" s="152">
        <v>99.577428319999996</v>
      </c>
      <c r="AJ2492" s="152">
        <v>2.44</v>
      </c>
      <c r="AK2492" s="156">
        <f t="shared" si="38"/>
        <v>8.4500000000000006E-2</v>
      </c>
      <c r="AL2492" s="151">
        <v>845</v>
      </c>
      <c r="AN2492" s="151">
        <v>800</v>
      </c>
      <c r="AO2492" s="151">
        <v>600</v>
      </c>
      <c r="AW2492" s="152">
        <v>22.4</v>
      </c>
      <c r="AY2492" s="151">
        <v>173.6</v>
      </c>
      <c r="AZ2492" s="152">
        <v>109.4</v>
      </c>
      <c r="BG2492" s="152">
        <v>10.4</v>
      </c>
      <c r="BH2492" s="152">
        <v>460.7</v>
      </c>
      <c r="BI2492" s="152">
        <v>10.1</v>
      </c>
      <c r="BJ2492" s="152">
        <v>59.5</v>
      </c>
      <c r="BK2492" s="152">
        <v>3.5</v>
      </c>
      <c r="BO2492" s="152">
        <v>208</v>
      </c>
      <c r="BP2492" s="152">
        <v>5.8</v>
      </c>
      <c r="BQ2492" s="152">
        <v>16.7</v>
      </c>
      <c r="BR2492" s="152">
        <v>2.1</v>
      </c>
      <c r="BS2492" s="152">
        <v>8.6999999999999993</v>
      </c>
      <c r="BT2492" s="152">
        <v>2.1</v>
      </c>
      <c r="BU2492" s="152">
        <v>0.9</v>
      </c>
      <c r="BV2492" s="152">
        <v>2.5</v>
      </c>
      <c r="BX2492" s="152">
        <v>1.8</v>
      </c>
      <c r="BZ2492" s="152">
        <v>0.8</v>
      </c>
      <c r="CB2492" s="152">
        <v>0.9</v>
      </c>
      <c r="CE2492" s="152">
        <v>0.2</v>
      </c>
      <c r="CJ2492" s="152">
        <v>0.8</v>
      </c>
      <c r="CK2492" s="152">
        <v>0.4</v>
      </c>
      <c r="DO2492" s="154">
        <v>84.32</v>
      </c>
      <c r="EC2492" s="152">
        <v>5.5679999999999996</v>
      </c>
      <c r="ED2492" s="152">
        <v>55.43</v>
      </c>
      <c r="EE2492" s="152">
        <v>0.98</v>
      </c>
      <c r="EF2492" s="152">
        <v>18.649999999999999</v>
      </c>
      <c r="EH2492" s="152">
        <v>7.08</v>
      </c>
      <c r="EK2492" s="152">
        <v>0.13</v>
      </c>
      <c r="EL2492" s="152">
        <v>5.07</v>
      </c>
      <c r="EM2492" s="152">
        <v>7.68</v>
      </c>
      <c r="EO2492" s="152">
        <v>3.94</v>
      </c>
      <c r="EP2492" s="152">
        <v>0.84</v>
      </c>
      <c r="EQ2492" s="152">
        <v>0.18</v>
      </c>
    </row>
    <row r="2493" spans="1:147">
      <c r="A2493" s="151">
        <v>9116</v>
      </c>
      <c r="B2493" s="152" t="s">
        <v>2859</v>
      </c>
      <c r="C2493" s="152" t="s">
        <v>3490</v>
      </c>
      <c r="D2493" s="152" t="s">
        <v>3558</v>
      </c>
      <c r="E2493" s="152" t="s">
        <v>3566</v>
      </c>
      <c r="F2493" s="152" t="s">
        <v>10939</v>
      </c>
      <c r="J2493" s="151" t="s">
        <v>3560</v>
      </c>
      <c r="L2493" s="153" t="s">
        <v>3567</v>
      </c>
      <c r="M2493" s="153" t="s">
        <v>5201</v>
      </c>
      <c r="O2493" s="151">
        <v>3599</v>
      </c>
      <c r="P2493" s="152">
        <v>44.18</v>
      </c>
      <c r="Q2493" s="152">
        <v>-121.78</v>
      </c>
      <c r="R2493" s="152" t="s">
        <v>2027</v>
      </c>
      <c r="S2493" s="152" t="s">
        <v>2716</v>
      </c>
      <c r="T2493" s="152">
        <v>53.1</v>
      </c>
      <c r="U2493" s="152">
        <v>0.82</v>
      </c>
      <c r="V2493" s="152">
        <v>18.850000000000001</v>
      </c>
      <c r="X2493" s="152">
        <v>6.19</v>
      </c>
      <c r="AA2493" s="152">
        <v>4.29</v>
      </c>
      <c r="AB2493" s="152">
        <v>0.08</v>
      </c>
      <c r="AC2493" s="152">
        <v>8.48</v>
      </c>
      <c r="AD2493" s="152">
        <v>4.09</v>
      </c>
      <c r="AE2493" s="152">
        <v>0.56000000000000005</v>
      </c>
      <c r="AF2493" s="152">
        <v>0.11</v>
      </c>
      <c r="AI2493" s="152">
        <v>99.154693519999995</v>
      </c>
      <c r="AJ2493" s="152">
        <v>2.39</v>
      </c>
      <c r="AK2493" s="156">
        <f t="shared" si="38"/>
        <v>6.4000000000000001E-2</v>
      </c>
      <c r="AL2493" s="151">
        <v>640</v>
      </c>
      <c r="AN2493" s="151">
        <v>800</v>
      </c>
      <c r="AO2493" s="151">
        <v>600</v>
      </c>
      <c r="DO2493" s="154">
        <v>84.61</v>
      </c>
      <c r="EC2493" s="152">
        <v>5.5679999999999996</v>
      </c>
      <c r="ED2493" s="152">
        <v>55.43</v>
      </c>
      <c r="EE2493" s="152">
        <v>0.98</v>
      </c>
      <c r="EF2493" s="152">
        <v>18.649999999999999</v>
      </c>
      <c r="EH2493" s="152">
        <v>7.08</v>
      </c>
      <c r="EK2493" s="152">
        <v>0.13</v>
      </c>
      <c r="EL2493" s="152">
        <v>5.07</v>
      </c>
      <c r="EM2493" s="152">
        <v>7.68</v>
      </c>
      <c r="EO2493" s="152">
        <v>3.94</v>
      </c>
      <c r="EP2493" s="152">
        <v>0.84</v>
      </c>
      <c r="EQ2493" s="152">
        <v>0.18</v>
      </c>
    </row>
    <row r="2494" spans="1:147">
      <c r="A2494" s="151">
        <v>9117</v>
      </c>
      <c r="B2494" s="152" t="s">
        <v>2859</v>
      </c>
      <c r="C2494" s="152" t="s">
        <v>3490</v>
      </c>
      <c r="D2494" s="152" t="s">
        <v>3558</v>
      </c>
      <c r="E2494" s="152" t="s">
        <v>3559</v>
      </c>
      <c r="F2494" s="152" t="s">
        <v>10940</v>
      </c>
      <c r="J2494" s="151" t="s">
        <v>3560</v>
      </c>
      <c r="L2494" s="153" t="s">
        <v>3561</v>
      </c>
      <c r="M2494" s="153" t="s">
        <v>4151</v>
      </c>
      <c r="O2494" s="151">
        <v>3599</v>
      </c>
      <c r="P2494" s="152">
        <v>44.387369999999997</v>
      </c>
      <c r="Q2494" s="152">
        <v>-121.53858</v>
      </c>
      <c r="R2494" s="152" t="s">
        <v>2027</v>
      </c>
      <c r="S2494" s="152" t="s">
        <v>2716</v>
      </c>
      <c r="T2494" s="152">
        <v>49.42</v>
      </c>
      <c r="U2494" s="152">
        <v>1.48</v>
      </c>
      <c r="V2494" s="152">
        <v>16.63</v>
      </c>
      <c r="X2494" s="152">
        <v>10.220000000000001</v>
      </c>
      <c r="AA2494" s="152">
        <v>5.38</v>
      </c>
      <c r="AB2494" s="152">
        <v>0.18</v>
      </c>
      <c r="AC2494" s="152">
        <v>9.89</v>
      </c>
      <c r="AD2494" s="152">
        <v>3.42</v>
      </c>
      <c r="AE2494" s="152">
        <v>0.64</v>
      </c>
      <c r="AF2494" s="152">
        <v>0.34</v>
      </c>
      <c r="AI2494" s="152">
        <v>99.02756728</v>
      </c>
      <c r="AJ2494" s="152">
        <v>1.19</v>
      </c>
      <c r="AK2494" s="156">
        <f t="shared" si="38"/>
        <v>2.7300000000000001E-2</v>
      </c>
      <c r="AL2494" s="151">
        <v>273</v>
      </c>
      <c r="AN2494" s="151">
        <v>1300</v>
      </c>
      <c r="AO2494" s="151">
        <v>700</v>
      </c>
      <c r="AW2494" s="152">
        <v>37.299999999999997</v>
      </c>
      <c r="AY2494" s="151">
        <v>252.3</v>
      </c>
      <c r="AZ2494" s="152">
        <v>205.5</v>
      </c>
      <c r="BG2494" s="152">
        <v>10.5</v>
      </c>
      <c r="BH2494" s="152">
        <v>519.20000000000005</v>
      </c>
      <c r="BI2494" s="152">
        <v>26.1</v>
      </c>
      <c r="BJ2494" s="152">
        <v>137.69999999999999</v>
      </c>
      <c r="BK2494" s="152">
        <v>9.6</v>
      </c>
      <c r="BO2494" s="152">
        <v>256</v>
      </c>
      <c r="BP2494" s="152">
        <v>12.9</v>
      </c>
      <c r="BQ2494" s="152">
        <v>38.9</v>
      </c>
      <c r="BR2494" s="152">
        <v>4.7</v>
      </c>
      <c r="BS2494" s="152">
        <v>20.8</v>
      </c>
      <c r="BT2494" s="152">
        <v>5.2</v>
      </c>
      <c r="BU2494" s="152">
        <v>1.6</v>
      </c>
      <c r="BV2494" s="152">
        <v>4.5</v>
      </c>
      <c r="BX2494" s="152">
        <v>4.7</v>
      </c>
      <c r="BZ2494" s="152">
        <v>2.8</v>
      </c>
      <c r="CB2494" s="152">
        <v>2.6</v>
      </c>
      <c r="CE2494" s="152">
        <v>0.5</v>
      </c>
      <c r="CJ2494" s="152">
        <v>1.1000000000000001</v>
      </c>
      <c r="CK2494" s="152">
        <v>0.4</v>
      </c>
      <c r="DO2494" s="154">
        <v>82.05</v>
      </c>
      <c r="EC2494" s="152">
        <v>5.3239999999999998</v>
      </c>
      <c r="ED2494" s="152">
        <v>49.71</v>
      </c>
      <c r="EE2494" s="152">
        <v>1.33</v>
      </c>
      <c r="EF2494" s="152">
        <v>16.420000000000002</v>
      </c>
      <c r="EH2494" s="152">
        <v>10.3</v>
      </c>
      <c r="EK2494" s="152">
        <v>0.18</v>
      </c>
      <c r="EL2494" s="152">
        <v>9.09</v>
      </c>
      <c r="EM2494" s="152">
        <v>9.33</v>
      </c>
      <c r="EO2494" s="152">
        <v>2.8</v>
      </c>
      <c r="EP2494" s="152">
        <v>0.54</v>
      </c>
      <c r="EQ2494" s="152">
        <v>0.28999999999999998</v>
      </c>
    </row>
    <row r="2495" spans="1:147">
      <c r="A2495" s="151">
        <v>9118</v>
      </c>
      <c r="B2495" s="152" t="s">
        <v>2859</v>
      </c>
      <c r="C2495" s="152" t="s">
        <v>3490</v>
      </c>
      <c r="D2495" s="152" t="s">
        <v>3558</v>
      </c>
      <c r="E2495" s="152" t="s">
        <v>3559</v>
      </c>
      <c r="F2495" s="152" t="s">
        <v>10941</v>
      </c>
      <c r="J2495" s="151" t="s">
        <v>3560</v>
      </c>
      <c r="L2495" s="153" t="s">
        <v>3561</v>
      </c>
      <c r="M2495" s="153" t="s">
        <v>3832</v>
      </c>
      <c r="O2495" s="151">
        <v>3599</v>
      </c>
      <c r="P2495" s="152">
        <v>44.387369999999997</v>
      </c>
      <c r="Q2495" s="152">
        <v>-121.53858</v>
      </c>
      <c r="R2495" s="152" t="s">
        <v>2027</v>
      </c>
      <c r="S2495" s="152" t="s">
        <v>2716</v>
      </c>
      <c r="T2495" s="152">
        <v>48.43</v>
      </c>
      <c r="U2495" s="152">
        <v>1.59</v>
      </c>
      <c r="V2495" s="152">
        <v>17.899999999999999</v>
      </c>
      <c r="X2495" s="152">
        <v>8.92</v>
      </c>
      <c r="AA2495" s="152">
        <v>6.32</v>
      </c>
      <c r="AB2495" s="152">
        <v>0.15</v>
      </c>
      <c r="AC2495" s="152">
        <v>10.27</v>
      </c>
      <c r="AD2495" s="152">
        <v>3.33</v>
      </c>
      <c r="AE2495" s="152">
        <v>0.47</v>
      </c>
      <c r="AF2495" s="152">
        <v>0.4</v>
      </c>
      <c r="AI2495" s="152">
        <v>99.632096009999998</v>
      </c>
      <c r="AJ2495" s="152">
        <v>1.59</v>
      </c>
      <c r="AK2495" s="156">
        <f t="shared" si="38"/>
        <v>8.9099999999999999E-2</v>
      </c>
      <c r="AL2495" s="151">
        <v>891</v>
      </c>
      <c r="AN2495" s="151">
        <v>1300</v>
      </c>
      <c r="AO2495" s="151">
        <v>400</v>
      </c>
      <c r="AW2495" s="152">
        <v>30</v>
      </c>
      <c r="AY2495" s="151">
        <v>226.8</v>
      </c>
      <c r="AZ2495" s="152">
        <v>106.8</v>
      </c>
      <c r="BG2495" s="152">
        <v>3.9</v>
      </c>
      <c r="BH2495" s="152">
        <v>591.79999999999995</v>
      </c>
      <c r="BI2495" s="152">
        <v>27.2</v>
      </c>
      <c r="BJ2495" s="152">
        <v>176.3</v>
      </c>
      <c r="BK2495" s="152">
        <v>10.5</v>
      </c>
      <c r="BO2495" s="152">
        <v>225</v>
      </c>
      <c r="BP2495" s="152">
        <v>14.1</v>
      </c>
      <c r="BQ2495" s="152">
        <v>36.200000000000003</v>
      </c>
      <c r="BR2495" s="152">
        <v>5</v>
      </c>
      <c r="BS2495" s="152">
        <v>19.600000000000001</v>
      </c>
      <c r="BT2495" s="152">
        <v>5.0999999999999996</v>
      </c>
      <c r="BU2495" s="152">
        <v>1.9</v>
      </c>
      <c r="BV2495" s="152">
        <v>4.9000000000000004</v>
      </c>
      <c r="BX2495" s="152">
        <v>4.5999999999999996</v>
      </c>
      <c r="BZ2495" s="152">
        <v>3.1</v>
      </c>
      <c r="CB2495" s="152">
        <v>2.2000000000000002</v>
      </c>
      <c r="CE2495" s="152">
        <v>0.6</v>
      </c>
      <c r="CJ2495" s="152">
        <v>0.7</v>
      </c>
      <c r="CK2495" s="152">
        <v>0.3</v>
      </c>
      <c r="DO2495" s="154">
        <v>82.26</v>
      </c>
      <c r="EC2495" s="152">
        <v>5.3239999999999998</v>
      </c>
      <c r="ED2495" s="152">
        <v>49.71</v>
      </c>
      <c r="EE2495" s="152">
        <v>1.33</v>
      </c>
      <c r="EF2495" s="152">
        <v>16.420000000000002</v>
      </c>
      <c r="EH2495" s="152">
        <v>10.3</v>
      </c>
      <c r="EK2495" s="152">
        <v>0.18</v>
      </c>
      <c r="EL2495" s="152">
        <v>9.09</v>
      </c>
      <c r="EM2495" s="152">
        <v>9.33</v>
      </c>
      <c r="EO2495" s="152">
        <v>2.8</v>
      </c>
      <c r="EP2495" s="152">
        <v>0.54</v>
      </c>
      <c r="EQ2495" s="152">
        <v>0.28999999999999998</v>
      </c>
    </row>
    <row r="2496" spans="1:147">
      <c r="A2496" s="151">
        <v>9119</v>
      </c>
      <c r="B2496" s="152" t="s">
        <v>2859</v>
      </c>
      <c r="C2496" s="152" t="s">
        <v>3490</v>
      </c>
      <c r="D2496" s="152" t="s">
        <v>3558</v>
      </c>
      <c r="E2496" s="152" t="s">
        <v>3559</v>
      </c>
      <c r="F2496" s="152" t="s">
        <v>10942</v>
      </c>
      <c r="J2496" s="151" t="s">
        <v>3560</v>
      </c>
      <c r="L2496" s="153" t="s">
        <v>3561</v>
      </c>
      <c r="M2496" s="153" t="s">
        <v>3922</v>
      </c>
      <c r="O2496" s="151">
        <v>3599</v>
      </c>
      <c r="P2496" s="152">
        <v>44.387369999999997</v>
      </c>
      <c r="Q2496" s="152">
        <v>-121.53858</v>
      </c>
      <c r="R2496" s="152" t="s">
        <v>2027</v>
      </c>
      <c r="S2496" s="152" t="s">
        <v>2716</v>
      </c>
      <c r="T2496" s="152">
        <v>48.7</v>
      </c>
      <c r="U2496" s="152">
        <v>1.48</v>
      </c>
      <c r="V2496" s="152">
        <v>17.43</v>
      </c>
      <c r="X2496" s="152">
        <v>9.64</v>
      </c>
      <c r="AA2496" s="152">
        <v>6.45</v>
      </c>
      <c r="AB2496" s="152">
        <v>0.18</v>
      </c>
      <c r="AC2496" s="152">
        <v>9.73</v>
      </c>
      <c r="AD2496" s="152">
        <v>3.22</v>
      </c>
      <c r="AE2496" s="152">
        <v>0.56000000000000005</v>
      </c>
      <c r="AF2496" s="152">
        <v>0.34</v>
      </c>
      <c r="AI2496" s="152">
        <v>99.550085850000002</v>
      </c>
      <c r="AJ2496" s="152">
        <v>1.55</v>
      </c>
      <c r="AK2496" s="156">
        <f t="shared" si="38"/>
        <v>9.2999999999999999E-2</v>
      </c>
      <c r="AL2496" s="151">
        <v>930</v>
      </c>
      <c r="AN2496" s="151">
        <v>1300</v>
      </c>
      <c r="AO2496" s="151">
        <v>500</v>
      </c>
      <c r="AW2496" s="152">
        <v>30.7</v>
      </c>
      <c r="AY2496" s="151">
        <v>206.6</v>
      </c>
      <c r="AZ2496" s="152">
        <v>119.2</v>
      </c>
      <c r="BG2496" s="152">
        <v>6.6</v>
      </c>
      <c r="BH2496" s="152">
        <v>516.4</v>
      </c>
      <c r="BI2496" s="152">
        <v>24.9</v>
      </c>
      <c r="BJ2496" s="152">
        <v>136</v>
      </c>
      <c r="BK2496" s="152">
        <v>9.1</v>
      </c>
      <c r="BO2496" s="152">
        <v>222</v>
      </c>
      <c r="BP2496" s="152">
        <v>12.3</v>
      </c>
      <c r="BQ2496" s="152">
        <v>31.7</v>
      </c>
      <c r="BR2496" s="152">
        <v>4.4000000000000004</v>
      </c>
      <c r="BS2496" s="152">
        <v>17.3</v>
      </c>
      <c r="BT2496" s="152">
        <v>3.7</v>
      </c>
      <c r="BU2496" s="152">
        <v>1.6</v>
      </c>
      <c r="BV2496" s="152">
        <v>4.4000000000000004</v>
      </c>
      <c r="BX2496" s="152">
        <v>4.7</v>
      </c>
      <c r="BZ2496" s="152">
        <v>2.4</v>
      </c>
      <c r="CB2496" s="152">
        <v>2.4</v>
      </c>
      <c r="CE2496" s="152">
        <v>0.5</v>
      </c>
      <c r="CJ2496" s="152">
        <v>0.9</v>
      </c>
      <c r="CK2496" s="152">
        <v>0.3</v>
      </c>
      <c r="DO2496" s="154">
        <v>82.67</v>
      </c>
      <c r="EC2496" s="152">
        <v>5.3239999999999998</v>
      </c>
      <c r="ED2496" s="152">
        <v>49.71</v>
      </c>
      <c r="EE2496" s="152">
        <v>1.33</v>
      </c>
      <c r="EF2496" s="152">
        <v>16.420000000000002</v>
      </c>
      <c r="EH2496" s="152">
        <v>10.3</v>
      </c>
      <c r="EK2496" s="152">
        <v>0.18</v>
      </c>
      <c r="EL2496" s="152">
        <v>9.09</v>
      </c>
      <c r="EM2496" s="152">
        <v>9.33</v>
      </c>
      <c r="EO2496" s="152">
        <v>2.8</v>
      </c>
      <c r="EP2496" s="152">
        <v>0.54</v>
      </c>
      <c r="EQ2496" s="152">
        <v>0.28999999999999998</v>
      </c>
    </row>
    <row r="2497" spans="1:147">
      <c r="A2497" s="151">
        <v>9120</v>
      </c>
      <c r="B2497" s="152" t="s">
        <v>2859</v>
      </c>
      <c r="C2497" s="152" t="s">
        <v>3490</v>
      </c>
      <c r="D2497" s="152" t="s">
        <v>3558</v>
      </c>
      <c r="E2497" s="152" t="s">
        <v>3559</v>
      </c>
      <c r="F2497" s="152" t="s">
        <v>10943</v>
      </c>
      <c r="J2497" s="151" t="s">
        <v>3560</v>
      </c>
      <c r="L2497" s="153" t="s">
        <v>3561</v>
      </c>
      <c r="M2497" s="153" t="s">
        <v>4207</v>
      </c>
      <c r="O2497" s="151">
        <v>3599</v>
      </c>
      <c r="P2497" s="152">
        <v>44.387369999999997</v>
      </c>
      <c r="Q2497" s="152">
        <v>-121.53858</v>
      </c>
      <c r="R2497" s="152" t="s">
        <v>2027</v>
      </c>
      <c r="S2497" s="152" t="s">
        <v>2716</v>
      </c>
      <c r="T2497" s="152">
        <v>49.61</v>
      </c>
      <c r="U2497" s="152">
        <v>1.41</v>
      </c>
      <c r="V2497" s="152">
        <v>16.649999999999999</v>
      </c>
      <c r="X2497" s="152">
        <v>10</v>
      </c>
      <c r="AA2497" s="152">
        <v>6.22</v>
      </c>
      <c r="AB2497" s="152">
        <v>0.2</v>
      </c>
      <c r="AC2497" s="152">
        <v>9.66</v>
      </c>
      <c r="AD2497" s="152">
        <v>3.55</v>
      </c>
      <c r="AE2497" s="152">
        <v>0.63</v>
      </c>
      <c r="AF2497" s="152">
        <v>0.33</v>
      </c>
      <c r="AI2497" s="152">
        <v>99.707696609999999</v>
      </c>
      <c r="AJ2497" s="152">
        <v>1.21</v>
      </c>
      <c r="AK2497" s="156">
        <f t="shared" si="38"/>
        <v>2.3800000000000002E-2</v>
      </c>
      <c r="AL2497" s="151">
        <v>238</v>
      </c>
      <c r="AN2497" s="151">
        <v>1300</v>
      </c>
      <c r="AO2497" s="151">
        <v>800</v>
      </c>
      <c r="AW2497" s="152">
        <v>35</v>
      </c>
      <c r="AY2497" s="151">
        <v>201</v>
      </c>
      <c r="AZ2497" s="152">
        <v>106.9</v>
      </c>
      <c r="BG2497" s="152">
        <v>8.6999999999999993</v>
      </c>
      <c r="BH2497" s="152">
        <v>488.5</v>
      </c>
      <c r="BI2497" s="152">
        <v>27.7</v>
      </c>
      <c r="BJ2497" s="152">
        <v>138.5</v>
      </c>
      <c r="BK2497" s="152">
        <v>9.3000000000000007</v>
      </c>
      <c r="BO2497" s="152">
        <v>227</v>
      </c>
      <c r="BP2497" s="152">
        <v>13.1</v>
      </c>
      <c r="BQ2497" s="152">
        <v>31.5</v>
      </c>
      <c r="BR2497" s="152">
        <v>4.5999999999999996</v>
      </c>
      <c r="BS2497" s="152">
        <v>19.5</v>
      </c>
      <c r="BT2497" s="152">
        <v>4.0999999999999996</v>
      </c>
      <c r="BU2497" s="152">
        <v>1.4</v>
      </c>
      <c r="BV2497" s="152">
        <v>4.2</v>
      </c>
      <c r="BX2497" s="152">
        <v>4.7</v>
      </c>
      <c r="BZ2497" s="152">
        <v>2.7</v>
      </c>
      <c r="CB2497" s="152">
        <v>2.4</v>
      </c>
      <c r="CE2497" s="152">
        <v>0.4</v>
      </c>
      <c r="CJ2497" s="152">
        <v>1.1000000000000001</v>
      </c>
      <c r="CK2497" s="152">
        <v>0.3</v>
      </c>
      <c r="DO2497" s="154">
        <v>83.59</v>
      </c>
      <c r="EC2497" s="152">
        <v>5.3239999999999998</v>
      </c>
      <c r="ED2497" s="152">
        <v>49.71</v>
      </c>
      <c r="EE2497" s="152">
        <v>1.33</v>
      </c>
      <c r="EF2497" s="152">
        <v>16.420000000000002</v>
      </c>
      <c r="EH2497" s="152">
        <v>10.3</v>
      </c>
      <c r="EK2497" s="152">
        <v>0.18</v>
      </c>
      <c r="EL2497" s="152">
        <v>9.09</v>
      </c>
      <c r="EM2497" s="152">
        <v>9.33</v>
      </c>
      <c r="EO2497" s="152">
        <v>2.8</v>
      </c>
      <c r="EP2497" s="152">
        <v>0.54</v>
      </c>
      <c r="EQ2497" s="152">
        <v>0.28999999999999998</v>
      </c>
    </row>
    <row r="2498" spans="1:147">
      <c r="A2498" s="151">
        <v>9121</v>
      </c>
      <c r="B2498" s="152" t="s">
        <v>2859</v>
      </c>
      <c r="C2498" s="152" t="s">
        <v>3490</v>
      </c>
      <c r="D2498" s="152" t="s">
        <v>3558</v>
      </c>
      <c r="E2498" s="152" t="s">
        <v>3559</v>
      </c>
      <c r="F2498" s="152" t="s">
        <v>10944</v>
      </c>
      <c r="J2498" s="151" t="s">
        <v>3560</v>
      </c>
      <c r="L2498" s="153" t="s">
        <v>3561</v>
      </c>
      <c r="M2498" s="153" t="s">
        <v>4132</v>
      </c>
      <c r="O2498" s="151">
        <v>3599</v>
      </c>
      <c r="P2498" s="152">
        <v>44.387369999999997</v>
      </c>
      <c r="Q2498" s="152">
        <v>-121.53858</v>
      </c>
      <c r="R2498" s="152" t="s">
        <v>2027</v>
      </c>
      <c r="S2498" s="152" t="s">
        <v>2716</v>
      </c>
      <c r="T2498" s="152">
        <v>49.33</v>
      </c>
      <c r="U2498" s="152">
        <v>1.5</v>
      </c>
      <c r="V2498" s="152">
        <v>16.100000000000001</v>
      </c>
      <c r="X2498" s="152">
        <v>9.8699999999999992</v>
      </c>
      <c r="AA2498" s="152">
        <v>6.84</v>
      </c>
      <c r="AB2498" s="152">
        <v>0.16</v>
      </c>
      <c r="AC2498" s="152">
        <v>9.67</v>
      </c>
      <c r="AD2498" s="152">
        <v>3.33</v>
      </c>
      <c r="AE2498" s="152">
        <v>0.57999999999999996</v>
      </c>
      <c r="AF2498" s="152">
        <v>0.34</v>
      </c>
      <c r="AI2498" s="152">
        <v>99.681479179999997</v>
      </c>
      <c r="AJ2498" s="152">
        <v>1.7</v>
      </c>
      <c r="AK2498" s="156">
        <f t="shared" si="38"/>
        <v>6.7900000000000002E-2</v>
      </c>
      <c r="AL2498" s="151">
        <v>679</v>
      </c>
      <c r="AN2498" s="151">
        <v>1400</v>
      </c>
      <c r="AO2498" s="151">
        <v>500</v>
      </c>
      <c r="AW2498" s="152">
        <v>30.9</v>
      </c>
      <c r="AY2498" s="151">
        <v>231</v>
      </c>
      <c r="AZ2498" s="152">
        <v>132.5</v>
      </c>
      <c r="BG2498" s="152">
        <v>8.6999999999999993</v>
      </c>
      <c r="BH2498" s="152">
        <v>519.1</v>
      </c>
      <c r="BI2498" s="152">
        <v>23.2</v>
      </c>
      <c r="BJ2498" s="152">
        <v>125.8</v>
      </c>
      <c r="BK2498" s="152">
        <v>10</v>
      </c>
      <c r="BO2498" s="152">
        <v>238</v>
      </c>
      <c r="BP2498" s="152">
        <v>12</v>
      </c>
      <c r="BQ2498" s="152">
        <v>33.4</v>
      </c>
      <c r="BR2498" s="152">
        <v>4.5</v>
      </c>
      <c r="BS2498" s="152">
        <v>17.600000000000001</v>
      </c>
      <c r="BT2498" s="152">
        <v>4.0999999999999996</v>
      </c>
      <c r="BU2498" s="152">
        <v>1.5</v>
      </c>
      <c r="BV2498" s="152">
        <v>3.5</v>
      </c>
      <c r="BX2498" s="152">
        <v>4.0999999999999996</v>
      </c>
      <c r="BZ2498" s="152">
        <v>2.2999999999999998</v>
      </c>
      <c r="CB2498" s="152">
        <v>2.1</v>
      </c>
      <c r="CE2498" s="152">
        <v>0.5</v>
      </c>
      <c r="CJ2498" s="152">
        <v>0.8</v>
      </c>
      <c r="CK2498" s="152">
        <v>0.4</v>
      </c>
      <c r="DO2498" s="154">
        <v>83.99</v>
      </c>
      <c r="EC2498" s="152">
        <v>5.3239999999999998</v>
      </c>
      <c r="ED2498" s="152">
        <v>49.71</v>
      </c>
      <c r="EE2498" s="152">
        <v>1.33</v>
      </c>
      <c r="EF2498" s="152">
        <v>16.420000000000002</v>
      </c>
      <c r="EH2498" s="152">
        <v>10.3</v>
      </c>
      <c r="EK2498" s="152">
        <v>0.18</v>
      </c>
      <c r="EL2498" s="152">
        <v>9.09</v>
      </c>
      <c r="EM2498" s="152">
        <v>9.33</v>
      </c>
      <c r="EO2498" s="152">
        <v>2.8</v>
      </c>
      <c r="EP2498" s="152">
        <v>0.54</v>
      </c>
      <c r="EQ2498" s="152">
        <v>0.28999999999999998</v>
      </c>
    </row>
    <row r="2499" spans="1:147">
      <c r="A2499" s="151">
        <v>9122</v>
      </c>
      <c r="B2499" s="152" t="s">
        <v>2859</v>
      </c>
      <c r="C2499" s="152" t="s">
        <v>3490</v>
      </c>
      <c r="D2499" s="152" t="s">
        <v>3558</v>
      </c>
      <c r="E2499" s="152" t="s">
        <v>3559</v>
      </c>
      <c r="F2499" s="152" t="s">
        <v>10945</v>
      </c>
      <c r="J2499" s="151" t="s">
        <v>3560</v>
      </c>
      <c r="L2499" s="153" t="s">
        <v>3561</v>
      </c>
      <c r="M2499" s="153" t="s">
        <v>4147</v>
      </c>
      <c r="O2499" s="151">
        <v>3599</v>
      </c>
      <c r="P2499" s="152">
        <v>44.387369999999997</v>
      </c>
      <c r="Q2499" s="152">
        <v>-121.53858</v>
      </c>
      <c r="R2499" s="152" t="s">
        <v>2027</v>
      </c>
      <c r="S2499" s="152" t="s">
        <v>2716</v>
      </c>
      <c r="T2499" s="152">
        <v>49.4</v>
      </c>
      <c r="U2499" s="152">
        <v>1.58</v>
      </c>
      <c r="V2499" s="152">
        <v>17.71</v>
      </c>
      <c r="X2499" s="152">
        <v>8.1199999999999992</v>
      </c>
      <c r="AA2499" s="152">
        <v>6.4</v>
      </c>
      <c r="AB2499" s="152">
        <v>0.13</v>
      </c>
      <c r="AC2499" s="152">
        <v>10.23</v>
      </c>
      <c r="AD2499" s="152">
        <v>3.15</v>
      </c>
      <c r="AE2499" s="152">
        <v>0.52</v>
      </c>
      <c r="AF2499" s="152">
        <v>0.43</v>
      </c>
      <c r="AI2499" s="152">
        <v>99.229613799999996</v>
      </c>
      <c r="AJ2499" s="152">
        <v>1.26</v>
      </c>
      <c r="AK2499" s="156">
        <f t="shared" ref="AK2499:AK2562" si="39">AL2499/10000</f>
        <v>7.3599999999999999E-2</v>
      </c>
      <c r="AL2499" s="151">
        <v>736</v>
      </c>
      <c r="AN2499" s="151">
        <v>1300</v>
      </c>
      <c r="AO2499" s="151">
        <v>900</v>
      </c>
      <c r="DO2499" s="154">
        <v>82.42</v>
      </c>
      <c r="EC2499" s="152">
        <v>5.3239999999999998</v>
      </c>
      <c r="ED2499" s="152">
        <v>49.71</v>
      </c>
      <c r="EE2499" s="152">
        <v>1.33</v>
      </c>
      <c r="EF2499" s="152">
        <v>16.420000000000002</v>
      </c>
      <c r="EH2499" s="152">
        <v>10.3</v>
      </c>
      <c r="EK2499" s="152">
        <v>0.18</v>
      </c>
      <c r="EL2499" s="152">
        <v>9.09</v>
      </c>
      <c r="EM2499" s="152">
        <v>9.33</v>
      </c>
      <c r="EO2499" s="152">
        <v>2.8</v>
      </c>
      <c r="EP2499" s="152">
        <v>0.54</v>
      </c>
      <c r="EQ2499" s="152">
        <v>0.28999999999999998</v>
      </c>
    </row>
    <row r="2500" spans="1:147">
      <c r="A2500" s="151">
        <v>9123</v>
      </c>
      <c r="B2500" s="152" t="s">
        <v>2859</v>
      </c>
      <c r="C2500" s="152" t="s">
        <v>3490</v>
      </c>
      <c r="D2500" s="152" t="s">
        <v>3558</v>
      </c>
      <c r="E2500" s="152" t="s">
        <v>3559</v>
      </c>
      <c r="F2500" s="152" t="s">
        <v>10946</v>
      </c>
      <c r="J2500" s="151" t="s">
        <v>3560</v>
      </c>
      <c r="L2500" s="153" t="s">
        <v>3561</v>
      </c>
      <c r="M2500" s="153" t="s">
        <v>3948</v>
      </c>
      <c r="O2500" s="151">
        <v>3599</v>
      </c>
      <c r="P2500" s="152">
        <v>44.387369999999997</v>
      </c>
      <c r="Q2500" s="152">
        <v>-121.53858</v>
      </c>
      <c r="R2500" s="152" t="s">
        <v>2027</v>
      </c>
      <c r="S2500" s="152" t="s">
        <v>2716</v>
      </c>
      <c r="T2500" s="152">
        <v>48.75</v>
      </c>
      <c r="U2500" s="152">
        <v>1.47</v>
      </c>
      <c r="V2500" s="152">
        <v>18.149999999999999</v>
      </c>
      <c r="X2500" s="152">
        <v>8.52</v>
      </c>
      <c r="AA2500" s="152">
        <v>6.18</v>
      </c>
      <c r="AB2500" s="152">
        <v>0.17</v>
      </c>
      <c r="AC2500" s="152">
        <v>10.24</v>
      </c>
      <c r="AD2500" s="152">
        <v>3.12</v>
      </c>
      <c r="AE2500" s="152">
        <v>0.44</v>
      </c>
      <c r="AF2500" s="152">
        <v>0.42</v>
      </c>
      <c r="AI2500" s="152">
        <v>99.275939379999997</v>
      </c>
      <c r="AJ2500" s="152">
        <v>1.56</v>
      </c>
      <c r="AK2500" s="156">
        <f t="shared" si="39"/>
        <v>8.9899999999999994E-2</v>
      </c>
      <c r="AL2500" s="151">
        <v>899</v>
      </c>
      <c r="AN2500" s="151">
        <v>1200</v>
      </c>
      <c r="AO2500" s="151">
        <v>500</v>
      </c>
      <c r="DO2500" s="154">
        <v>83.29</v>
      </c>
      <c r="EC2500" s="152">
        <v>5.3239999999999998</v>
      </c>
      <c r="ED2500" s="152">
        <v>49.71</v>
      </c>
      <c r="EE2500" s="152">
        <v>1.33</v>
      </c>
      <c r="EF2500" s="152">
        <v>16.420000000000002</v>
      </c>
      <c r="EH2500" s="152">
        <v>10.3</v>
      </c>
      <c r="EK2500" s="152">
        <v>0.18</v>
      </c>
      <c r="EL2500" s="152">
        <v>9.09</v>
      </c>
      <c r="EM2500" s="152">
        <v>9.33</v>
      </c>
      <c r="EO2500" s="152">
        <v>2.8</v>
      </c>
      <c r="EP2500" s="152">
        <v>0.54</v>
      </c>
      <c r="EQ2500" s="152">
        <v>0.28999999999999998</v>
      </c>
    </row>
    <row r="2501" spans="1:147">
      <c r="A2501" s="151">
        <v>9125</v>
      </c>
      <c r="B2501" s="152" t="s">
        <v>2859</v>
      </c>
      <c r="C2501" s="152" t="s">
        <v>3490</v>
      </c>
      <c r="D2501" s="152" t="s">
        <v>3558</v>
      </c>
      <c r="E2501" s="152" t="s">
        <v>3559</v>
      </c>
      <c r="F2501" s="152" t="s">
        <v>10947</v>
      </c>
      <c r="J2501" s="151" t="s">
        <v>3560</v>
      </c>
      <c r="L2501" s="153" t="s">
        <v>3561</v>
      </c>
      <c r="M2501" s="153" t="s">
        <v>3845</v>
      </c>
      <c r="O2501" s="151">
        <v>3599</v>
      </c>
      <c r="P2501" s="152">
        <v>44.387369999999997</v>
      </c>
      <c r="Q2501" s="152">
        <v>-121.53858</v>
      </c>
      <c r="R2501" s="152" t="s">
        <v>2027</v>
      </c>
      <c r="S2501" s="152" t="s">
        <v>2716</v>
      </c>
      <c r="T2501" s="152">
        <v>48.51</v>
      </c>
      <c r="U2501" s="152">
        <v>1.53</v>
      </c>
      <c r="V2501" s="152">
        <v>17.88</v>
      </c>
      <c r="X2501" s="152">
        <v>8.86</v>
      </c>
      <c r="AA2501" s="152">
        <v>6.24</v>
      </c>
      <c r="AB2501" s="152">
        <v>0.17</v>
      </c>
      <c r="AC2501" s="152">
        <v>10.039999999999999</v>
      </c>
      <c r="AD2501" s="152">
        <v>3.25</v>
      </c>
      <c r="AE2501" s="152">
        <v>0.5</v>
      </c>
      <c r="AF2501" s="152">
        <v>0.39</v>
      </c>
      <c r="AI2501" s="152">
        <v>99.175349449999999</v>
      </c>
      <c r="AJ2501" s="152">
        <v>1.59</v>
      </c>
      <c r="AK2501" s="156">
        <f t="shared" si="39"/>
        <v>4.4699999999999997E-2</v>
      </c>
      <c r="AL2501" s="151">
        <v>447</v>
      </c>
      <c r="AN2501" s="151">
        <v>1300</v>
      </c>
      <c r="AO2501" s="151">
        <v>500</v>
      </c>
      <c r="AW2501" s="152">
        <v>28.9</v>
      </c>
      <c r="AY2501" s="151">
        <v>215.7</v>
      </c>
      <c r="AZ2501" s="152">
        <v>73.099999999999994</v>
      </c>
      <c r="BG2501" s="152">
        <v>4.4000000000000004</v>
      </c>
      <c r="BH2501" s="152">
        <v>549.70000000000005</v>
      </c>
      <c r="BI2501" s="152">
        <v>24.1</v>
      </c>
      <c r="BJ2501" s="152">
        <v>140.19999999999999</v>
      </c>
      <c r="BK2501" s="152">
        <v>10.3</v>
      </c>
      <c r="BO2501" s="152">
        <v>223</v>
      </c>
      <c r="BP2501" s="152">
        <v>12.1</v>
      </c>
      <c r="BQ2501" s="152">
        <v>33.799999999999997</v>
      </c>
      <c r="BR2501" s="152">
        <v>4.3</v>
      </c>
      <c r="BS2501" s="152">
        <v>19.2</v>
      </c>
      <c r="BT2501" s="152">
        <v>4.5</v>
      </c>
      <c r="BU2501" s="152">
        <v>1.4</v>
      </c>
      <c r="BV2501" s="152">
        <v>4.5999999999999996</v>
      </c>
      <c r="BX2501" s="152">
        <v>4.4000000000000004</v>
      </c>
      <c r="BZ2501" s="152">
        <v>2.6</v>
      </c>
      <c r="CB2501" s="152">
        <v>2.1</v>
      </c>
      <c r="CE2501" s="152">
        <v>0.6</v>
      </c>
      <c r="CJ2501" s="152">
        <v>0.7</v>
      </c>
      <c r="CK2501" s="152">
        <v>0.3</v>
      </c>
      <c r="DO2501" s="154">
        <v>83.78</v>
      </c>
      <c r="EC2501" s="152">
        <v>5.3239999999999998</v>
      </c>
      <c r="ED2501" s="152">
        <v>49.71</v>
      </c>
      <c r="EE2501" s="152">
        <v>1.33</v>
      </c>
      <c r="EF2501" s="152">
        <v>16.420000000000002</v>
      </c>
      <c r="EH2501" s="152">
        <v>10.3</v>
      </c>
      <c r="EK2501" s="152">
        <v>0.18</v>
      </c>
      <c r="EL2501" s="152">
        <v>9.09</v>
      </c>
      <c r="EM2501" s="152">
        <v>9.33</v>
      </c>
      <c r="EO2501" s="152">
        <v>2.8</v>
      </c>
      <c r="EP2501" s="152">
        <v>0.54</v>
      </c>
      <c r="EQ2501" s="152">
        <v>0.28999999999999998</v>
      </c>
    </row>
    <row r="2502" spans="1:147">
      <c r="A2502" s="151">
        <v>9126</v>
      </c>
      <c r="B2502" s="152" t="s">
        <v>2859</v>
      </c>
      <c r="C2502" s="152" t="s">
        <v>3490</v>
      </c>
      <c r="D2502" s="152" t="s">
        <v>3558</v>
      </c>
      <c r="E2502" s="152" t="s">
        <v>3559</v>
      </c>
      <c r="F2502" s="152" t="s">
        <v>10948</v>
      </c>
      <c r="J2502" s="151" t="s">
        <v>3560</v>
      </c>
      <c r="L2502" s="153" t="s">
        <v>3561</v>
      </c>
      <c r="M2502" s="153" t="s">
        <v>3887</v>
      </c>
      <c r="O2502" s="151">
        <v>3599</v>
      </c>
      <c r="P2502" s="152">
        <v>44.387369999999997</v>
      </c>
      <c r="Q2502" s="152">
        <v>-121.53858</v>
      </c>
      <c r="R2502" s="152" t="s">
        <v>2027</v>
      </c>
      <c r="S2502" s="152" t="s">
        <v>2716</v>
      </c>
      <c r="T2502" s="152">
        <v>48.65</v>
      </c>
      <c r="U2502" s="152">
        <v>1.61</v>
      </c>
      <c r="V2502" s="152">
        <v>17.54</v>
      </c>
      <c r="X2502" s="152">
        <v>8.44</v>
      </c>
      <c r="AA2502" s="152">
        <v>6.36</v>
      </c>
      <c r="AB2502" s="152">
        <v>0.14000000000000001</v>
      </c>
      <c r="AC2502" s="152">
        <v>10.24</v>
      </c>
      <c r="AD2502" s="152">
        <v>3.31</v>
      </c>
      <c r="AE2502" s="152">
        <v>0.5</v>
      </c>
      <c r="AF2502" s="152">
        <v>0.42</v>
      </c>
      <c r="AI2502" s="152">
        <v>99.226427860000001</v>
      </c>
      <c r="AJ2502" s="152">
        <v>1.73</v>
      </c>
      <c r="AK2502" s="156">
        <f t="shared" si="39"/>
        <v>9.9199999999999997E-2</v>
      </c>
      <c r="AL2502" s="151">
        <v>992</v>
      </c>
      <c r="AN2502" s="151">
        <v>1300</v>
      </c>
      <c r="AO2502" s="151">
        <v>600</v>
      </c>
      <c r="DO2502" s="154">
        <v>83.84</v>
      </c>
      <c r="EC2502" s="152">
        <v>5.3239999999999998</v>
      </c>
      <c r="ED2502" s="152">
        <v>49.71</v>
      </c>
      <c r="EE2502" s="152">
        <v>1.33</v>
      </c>
      <c r="EF2502" s="152">
        <v>16.420000000000002</v>
      </c>
      <c r="EH2502" s="152">
        <v>10.3</v>
      </c>
      <c r="EK2502" s="152">
        <v>0.18</v>
      </c>
      <c r="EL2502" s="152">
        <v>9.09</v>
      </c>
      <c r="EM2502" s="152">
        <v>9.33</v>
      </c>
      <c r="EO2502" s="152">
        <v>2.8</v>
      </c>
      <c r="EP2502" s="152">
        <v>0.54</v>
      </c>
      <c r="EQ2502" s="152">
        <v>0.28999999999999998</v>
      </c>
    </row>
    <row r="2503" spans="1:147">
      <c r="A2503" s="151">
        <v>9127</v>
      </c>
      <c r="B2503" s="152" t="s">
        <v>2859</v>
      </c>
      <c r="C2503" s="152" t="s">
        <v>3490</v>
      </c>
      <c r="D2503" s="152" t="s">
        <v>3558</v>
      </c>
      <c r="E2503" s="152" t="s">
        <v>3559</v>
      </c>
      <c r="F2503" s="152" t="s">
        <v>10949</v>
      </c>
      <c r="J2503" s="151" t="s">
        <v>3560</v>
      </c>
      <c r="L2503" s="153" t="s">
        <v>3561</v>
      </c>
      <c r="M2503" s="153" t="s">
        <v>3562</v>
      </c>
      <c r="O2503" s="151">
        <v>3599</v>
      </c>
      <c r="P2503" s="152">
        <v>44.387369999999997</v>
      </c>
      <c r="Q2503" s="152">
        <v>-121.53858</v>
      </c>
      <c r="R2503" s="152" t="s">
        <v>2027</v>
      </c>
      <c r="S2503" s="152" t="s">
        <v>2716</v>
      </c>
      <c r="T2503" s="152">
        <v>47.63</v>
      </c>
      <c r="U2503" s="152">
        <v>1.44</v>
      </c>
      <c r="V2503" s="152">
        <v>18.61</v>
      </c>
      <c r="X2503" s="152">
        <v>8.26</v>
      </c>
      <c r="AA2503" s="152">
        <v>6.09</v>
      </c>
      <c r="AB2503" s="152">
        <v>0.14000000000000001</v>
      </c>
      <c r="AC2503" s="152">
        <v>10.32</v>
      </c>
      <c r="AD2503" s="152">
        <v>3.34</v>
      </c>
      <c r="AE2503" s="152">
        <v>0.51</v>
      </c>
      <c r="AF2503" s="152">
        <v>0.48</v>
      </c>
      <c r="AI2503" s="152">
        <v>98.63304608</v>
      </c>
      <c r="AJ2503" s="152">
        <v>1.52</v>
      </c>
      <c r="AK2503" s="156">
        <f t="shared" si="39"/>
        <v>0.1004</v>
      </c>
      <c r="AL2503" s="151">
        <v>1004</v>
      </c>
      <c r="AN2503" s="151">
        <v>1300</v>
      </c>
      <c r="AO2503" s="151">
        <v>600</v>
      </c>
      <c r="DO2503" s="154">
        <v>83.95</v>
      </c>
      <c r="EC2503" s="152">
        <v>5.3239999999999998</v>
      </c>
      <c r="ED2503" s="152">
        <v>49.71</v>
      </c>
      <c r="EE2503" s="152">
        <v>1.33</v>
      </c>
      <c r="EF2503" s="152">
        <v>16.420000000000002</v>
      </c>
      <c r="EH2503" s="152">
        <v>10.3</v>
      </c>
      <c r="EK2503" s="152">
        <v>0.18</v>
      </c>
      <c r="EL2503" s="152">
        <v>9.09</v>
      </c>
      <c r="EM2503" s="152">
        <v>9.33</v>
      </c>
      <c r="EO2503" s="152">
        <v>2.8</v>
      </c>
      <c r="EP2503" s="152">
        <v>0.54</v>
      </c>
      <c r="EQ2503" s="152">
        <v>0.28999999999999998</v>
      </c>
    </row>
    <row r="2504" spans="1:147">
      <c r="A2504" s="151">
        <v>9128</v>
      </c>
      <c r="B2504" s="152" t="s">
        <v>2859</v>
      </c>
      <c r="C2504" s="152" t="s">
        <v>3490</v>
      </c>
      <c r="D2504" s="152" t="s">
        <v>3558</v>
      </c>
      <c r="E2504" s="152" t="s">
        <v>4943</v>
      </c>
      <c r="F2504" s="152" t="s">
        <v>10950</v>
      </c>
      <c r="J2504" s="151" t="s">
        <v>3560</v>
      </c>
      <c r="L2504" s="153" t="s">
        <v>5103</v>
      </c>
      <c r="M2504" s="153" t="s">
        <v>5251</v>
      </c>
      <c r="O2504" s="151">
        <v>3599</v>
      </c>
      <c r="P2504" s="152">
        <v>44.408569999999997</v>
      </c>
      <c r="Q2504" s="152">
        <v>-121.77413</v>
      </c>
      <c r="R2504" s="152" t="s">
        <v>2027</v>
      </c>
      <c r="S2504" s="152" t="s">
        <v>2716</v>
      </c>
      <c r="T2504" s="152">
        <v>53.46</v>
      </c>
      <c r="U2504" s="152">
        <v>1.08</v>
      </c>
      <c r="V2504" s="152">
        <v>17.010000000000002</v>
      </c>
      <c r="X2504" s="152">
        <v>8.24</v>
      </c>
      <c r="AA2504" s="152">
        <v>4.4800000000000004</v>
      </c>
      <c r="AB2504" s="152">
        <v>0.14000000000000001</v>
      </c>
      <c r="AC2504" s="152">
        <v>8.26</v>
      </c>
      <c r="AD2504" s="152">
        <v>4.24</v>
      </c>
      <c r="AE2504" s="152">
        <v>0.68</v>
      </c>
      <c r="AF2504" s="152">
        <v>0.21</v>
      </c>
      <c r="AI2504" s="152">
        <v>101.1323099</v>
      </c>
      <c r="AJ2504" s="152">
        <v>2.99</v>
      </c>
      <c r="AK2504" s="156">
        <f t="shared" si="39"/>
        <v>8.5800000000000001E-2</v>
      </c>
      <c r="AL2504" s="151">
        <v>858</v>
      </c>
      <c r="AN2504" s="151">
        <v>1800</v>
      </c>
      <c r="AO2504" s="151">
        <v>700</v>
      </c>
      <c r="AW2504" s="152">
        <v>26.7</v>
      </c>
      <c r="AY2504" s="151">
        <v>274.7</v>
      </c>
      <c r="AZ2504" s="152">
        <v>53.9</v>
      </c>
      <c r="BG2504" s="152">
        <v>10.8</v>
      </c>
      <c r="BH2504" s="152">
        <v>627.4</v>
      </c>
      <c r="BI2504" s="152">
        <v>16.5</v>
      </c>
      <c r="BJ2504" s="152">
        <v>87.9</v>
      </c>
      <c r="BK2504" s="152">
        <v>6.6</v>
      </c>
      <c r="BO2504" s="152">
        <v>297</v>
      </c>
      <c r="BP2504" s="152">
        <v>9.1</v>
      </c>
      <c r="BQ2504" s="152">
        <v>24.2</v>
      </c>
      <c r="BR2504" s="152">
        <v>3.2</v>
      </c>
      <c r="BS2504" s="152">
        <v>14.1</v>
      </c>
      <c r="BT2504" s="152">
        <v>2.9</v>
      </c>
      <c r="BU2504" s="152">
        <v>0.9</v>
      </c>
      <c r="BV2504" s="152">
        <v>2.4</v>
      </c>
      <c r="BX2504" s="152">
        <v>2.5</v>
      </c>
      <c r="BZ2504" s="152">
        <v>1.6</v>
      </c>
      <c r="CB2504" s="152">
        <v>1.7</v>
      </c>
      <c r="CE2504" s="152">
        <v>0.5</v>
      </c>
      <c r="CJ2504" s="152">
        <v>0.8</v>
      </c>
      <c r="CK2504" s="152">
        <v>0.5</v>
      </c>
      <c r="DO2504" s="154">
        <v>79.680000000000007</v>
      </c>
      <c r="EC2504" s="152">
        <v>5.2009999999999996</v>
      </c>
      <c r="ED2504" s="152">
        <v>54.1</v>
      </c>
      <c r="EE2504" s="152">
        <v>0.93</v>
      </c>
      <c r="EF2504" s="152">
        <v>19.59</v>
      </c>
      <c r="EH2504" s="152">
        <v>6.69</v>
      </c>
      <c r="EK2504" s="152">
        <v>0.12</v>
      </c>
      <c r="EL2504" s="152">
        <v>5</v>
      </c>
      <c r="EM2504" s="152">
        <v>9</v>
      </c>
      <c r="EO2504" s="152">
        <v>3.77</v>
      </c>
      <c r="EP2504" s="152">
        <v>0.64</v>
      </c>
      <c r="EQ2504" s="152">
        <v>0.16</v>
      </c>
    </row>
    <row r="2505" spans="1:147">
      <c r="A2505" s="151">
        <v>9129</v>
      </c>
      <c r="B2505" s="152" t="s">
        <v>2859</v>
      </c>
      <c r="C2505" s="152" t="s">
        <v>3490</v>
      </c>
      <c r="D2505" s="152" t="s">
        <v>3558</v>
      </c>
      <c r="E2505" s="152" t="s">
        <v>4943</v>
      </c>
      <c r="F2505" s="152" t="s">
        <v>10951</v>
      </c>
      <c r="J2505" s="151" t="s">
        <v>3560</v>
      </c>
      <c r="L2505" s="153" t="s">
        <v>5103</v>
      </c>
      <c r="M2505" s="153" t="s">
        <v>5104</v>
      </c>
      <c r="O2505" s="151">
        <v>3599</v>
      </c>
      <c r="P2505" s="152">
        <v>44.408569999999997</v>
      </c>
      <c r="Q2505" s="152">
        <v>-121.77413</v>
      </c>
      <c r="R2505" s="152" t="s">
        <v>2027</v>
      </c>
      <c r="S2505" s="152" t="s">
        <v>2716</v>
      </c>
      <c r="T2505" s="152">
        <v>52.62</v>
      </c>
      <c r="U2505" s="152">
        <v>0.95</v>
      </c>
      <c r="V2505" s="152">
        <v>17.88</v>
      </c>
      <c r="X2505" s="152">
        <v>7.49</v>
      </c>
      <c r="AA2505" s="152">
        <v>4.49</v>
      </c>
      <c r="AB2505" s="152">
        <v>0.11</v>
      </c>
      <c r="AC2505" s="152">
        <v>8.74</v>
      </c>
      <c r="AD2505" s="152">
        <v>4.3</v>
      </c>
      <c r="AE2505" s="152">
        <v>0.56999999999999995</v>
      </c>
      <c r="AF2505" s="152">
        <v>0.15</v>
      </c>
      <c r="AI2505" s="152">
        <v>100.5824243</v>
      </c>
      <c r="AJ2505" s="152">
        <v>2.99</v>
      </c>
      <c r="AK2505" s="156">
        <f t="shared" si="39"/>
        <v>8.09E-2</v>
      </c>
      <c r="AL2505" s="151">
        <v>809</v>
      </c>
      <c r="AN2505" s="151">
        <v>1500</v>
      </c>
      <c r="AO2505" s="151">
        <v>700</v>
      </c>
      <c r="AW2505" s="152">
        <v>28.5</v>
      </c>
      <c r="AY2505" s="151">
        <v>220.9</v>
      </c>
      <c r="AZ2505" s="152">
        <v>70.8</v>
      </c>
      <c r="BG2505" s="152">
        <v>7.4</v>
      </c>
      <c r="BH2505" s="152">
        <v>639.79999999999995</v>
      </c>
      <c r="BI2505" s="152">
        <v>15.5</v>
      </c>
      <c r="BJ2505" s="152">
        <v>70.7</v>
      </c>
      <c r="BK2505" s="152">
        <v>4.8</v>
      </c>
      <c r="BO2505" s="152">
        <v>221</v>
      </c>
      <c r="BP2505" s="152">
        <v>7.5</v>
      </c>
      <c r="BQ2505" s="152">
        <v>17.899999999999999</v>
      </c>
      <c r="BR2505" s="152">
        <v>2.7</v>
      </c>
      <c r="BS2505" s="152">
        <v>12.4</v>
      </c>
      <c r="BT2505" s="152">
        <v>2.2999999999999998</v>
      </c>
      <c r="BU2505" s="152">
        <v>1</v>
      </c>
      <c r="BV2505" s="152">
        <v>2.2999999999999998</v>
      </c>
      <c r="BX2505" s="152">
        <v>2.2000000000000002</v>
      </c>
      <c r="BZ2505" s="152">
        <v>1.7</v>
      </c>
      <c r="CB2505" s="152">
        <v>1.5</v>
      </c>
      <c r="CE2505" s="152">
        <v>0.2</v>
      </c>
      <c r="CJ2505" s="152">
        <v>0.7</v>
      </c>
      <c r="CK2505" s="152">
        <v>0.3</v>
      </c>
      <c r="DO2505" s="154">
        <v>81.93</v>
      </c>
      <c r="EC2505" s="152">
        <v>5.2009999999999996</v>
      </c>
      <c r="ED2505" s="152">
        <v>54.1</v>
      </c>
      <c r="EE2505" s="152">
        <v>0.93</v>
      </c>
      <c r="EF2505" s="152">
        <v>19.59</v>
      </c>
      <c r="EH2505" s="152">
        <v>6.69</v>
      </c>
      <c r="EK2505" s="152">
        <v>0.12</v>
      </c>
      <c r="EL2505" s="152">
        <v>5</v>
      </c>
      <c r="EM2505" s="152">
        <v>9</v>
      </c>
      <c r="EO2505" s="152">
        <v>3.77</v>
      </c>
      <c r="EP2505" s="152">
        <v>0.64</v>
      </c>
      <c r="EQ2505" s="152">
        <v>0.16</v>
      </c>
    </row>
    <row r="2506" spans="1:147">
      <c r="A2506" s="151">
        <v>9130</v>
      </c>
      <c r="B2506" s="152" t="s">
        <v>2859</v>
      </c>
      <c r="C2506" s="152" t="s">
        <v>3490</v>
      </c>
      <c r="D2506" s="152" t="s">
        <v>3558</v>
      </c>
      <c r="E2506" s="152" t="s">
        <v>4943</v>
      </c>
      <c r="F2506" s="152" t="s">
        <v>10952</v>
      </c>
      <c r="J2506" s="151" t="s">
        <v>3560</v>
      </c>
      <c r="L2506" s="153" t="s">
        <v>5103</v>
      </c>
      <c r="M2506" s="153" t="s">
        <v>5303</v>
      </c>
      <c r="O2506" s="151">
        <v>3599</v>
      </c>
      <c r="P2506" s="152">
        <v>44.408569999999997</v>
      </c>
      <c r="Q2506" s="152">
        <v>-121.77413</v>
      </c>
      <c r="R2506" s="152" t="s">
        <v>2027</v>
      </c>
      <c r="S2506" s="152" t="s">
        <v>2716</v>
      </c>
      <c r="T2506" s="152">
        <v>54.03</v>
      </c>
      <c r="U2506" s="152">
        <v>1.19</v>
      </c>
      <c r="V2506" s="152">
        <v>18.45</v>
      </c>
      <c r="X2506" s="152">
        <v>6.16</v>
      </c>
      <c r="AA2506" s="152">
        <v>3.03</v>
      </c>
      <c r="AB2506" s="152">
        <v>0.11</v>
      </c>
      <c r="AC2506" s="152">
        <v>8.44</v>
      </c>
      <c r="AD2506" s="152">
        <v>4.51</v>
      </c>
      <c r="AE2506" s="152">
        <v>0.72</v>
      </c>
      <c r="AF2506" s="152">
        <v>0.2</v>
      </c>
      <c r="AI2506" s="152">
        <v>101.0296347</v>
      </c>
      <c r="AJ2506" s="152">
        <v>3.86</v>
      </c>
      <c r="AK2506" s="156">
        <f t="shared" si="39"/>
        <v>7.8899999999999998E-2</v>
      </c>
      <c r="AL2506" s="151">
        <v>789</v>
      </c>
      <c r="AN2506" s="151">
        <v>1800</v>
      </c>
      <c r="AO2506" s="151">
        <v>700</v>
      </c>
      <c r="DO2506" s="154">
        <v>82.06</v>
      </c>
      <c r="EC2506" s="152">
        <v>5.2009999999999996</v>
      </c>
      <c r="ED2506" s="152">
        <v>54.1</v>
      </c>
      <c r="EE2506" s="152">
        <v>0.93</v>
      </c>
      <c r="EF2506" s="152">
        <v>19.59</v>
      </c>
      <c r="EH2506" s="152">
        <v>6.69</v>
      </c>
      <c r="EK2506" s="152">
        <v>0.12</v>
      </c>
      <c r="EL2506" s="152">
        <v>5</v>
      </c>
      <c r="EM2506" s="152">
        <v>9</v>
      </c>
      <c r="EO2506" s="152">
        <v>3.77</v>
      </c>
      <c r="EP2506" s="152">
        <v>0.64</v>
      </c>
      <c r="EQ2506" s="152">
        <v>0.16</v>
      </c>
    </row>
    <row r="2507" spans="1:147">
      <c r="A2507" s="151">
        <v>9131</v>
      </c>
      <c r="B2507" s="152" t="s">
        <v>2859</v>
      </c>
      <c r="C2507" s="152" t="s">
        <v>3490</v>
      </c>
      <c r="D2507" s="152" t="s">
        <v>3558</v>
      </c>
      <c r="E2507" s="152" t="s">
        <v>4943</v>
      </c>
      <c r="F2507" s="152" t="s">
        <v>10953</v>
      </c>
      <c r="J2507" s="151" t="s">
        <v>3560</v>
      </c>
      <c r="L2507" s="153" t="s">
        <v>5103</v>
      </c>
      <c r="M2507" s="153" t="s">
        <v>5324</v>
      </c>
      <c r="O2507" s="151">
        <v>3599</v>
      </c>
      <c r="P2507" s="152">
        <v>44.408569999999997</v>
      </c>
      <c r="Q2507" s="152">
        <v>-121.77413</v>
      </c>
      <c r="R2507" s="152" t="s">
        <v>2027</v>
      </c>
      <c r="S2507" s="152" t="s">
        <v>2716</v>
      </c>
      <c r="T2507" s="152">
        <v>54.18</v>
      </c>
      <c r="U2507" s="152">
        <v>1.18</v>
      </c>
      <c r="V2507" s="152">
        <v>17.93</v>
      </c>
      <c r="X2507" s="152">
        <v>6.47</v>
      </c>
      <c r="AA2507" s="152">
        <v>3.13</v>
      </c>
      <c r="AB2507" s="152">
        <v>0.13</v>
      </c>
      <c r="AC2507" s="152">
        <v>8.51</v>
      </c>
      <c r="AD2507" s="152">
        <v>4.32</v>
      </c>
      <c r="AE2507" s="152">
        <v>0.7</v>
      </c>
      <c r="AF2507" s="152">
        <v>0.19</v>
      </c>
      <c r="AI2507" s="152">
        <v>100.39901279999999</v>
      </c>
      <c r="AJ2507" s="152">
        <v>3.33</v>
      </c>
      <c r="AK2507" s="156">
        <f t="shared" si="39"/>
        <v>8.0199999999999994E-2</v>
      </c>
      <c r="AL2507" s="151">
        <v>802</v>
      </c>
      <c r="AN2507" s="151">
        <v>1800</v>
      </c>
      <c r="AO2507" s="151">
        <v>700</v>
      </c>
      <c r="DO2507" s="154">
        <v>83.06</v>
      </c>
      <c r="EC2507" s="152">
        <v>5.2009999999999996</v>
      </c>
      <c r="ED2507" s="152">
        <v>54.1</v>
      </c>
      <c r="EE2507" s="152">
        <v>0.93</v>
      </c>
      <c r="EF2507" s="152">
        <v>19.59</v>
      </c>
      <c r="EH2507" s="152">
        <v>6.69</v>
      </c>
      <c r="EK2507" s="152">
        <v>0.12</v>
      </c>
      <c r="EL2507" s="152">
        <v>5</v>
      </c>
      <c r="EM2507" s="152">
        <v>9</v>
      </c>
      <c r="EO2507" s="152">
        <v>3.77</v>
      </c>
      <c r="EP2507" s="152">
        <v>0.64</v>
      </c>
      <c r="EQ2507" s="152">
        <v>0.16</v>
      </c>
    </row>
    <row r="2508" spans="1:147">
      <c r="A2508" s="151">
        <v>9132</v>
      </c>
      <c r="B2508" s="152" t="s">
        <v>2859</v>
      </c>
      <c r="C2508" s="152" t="s">
        <v>3490</v>
      </c>
      <c r="D2508" s="152" t="s">
        <v>3558</v>
      </c>
      <c r="E2508" s="152" t="s">
        <v>4943</v>
      </c>
      <c r="F2508" s="152" t="s">
        <v>10954</v>
      </c>
      <c r="J2508" s="151" t="s">
        <v>3560</v>
      </c>
      <c r="L2508" s="153" t="s">
        <v>5103</v>
      </c>
      <c r="M2508" s="153" t="s">
        <v>5227</v>
      </c>
      <c r="O2508" s="151">
        <v>3599</v>
      </c>
      <c r="P2508" s="152">
        <v>44.408569999999997</v>
      </c>
      <c r="Q2508" s="152">
        <v>-121.77413</v>
      </c>
      <c r="R2508" s="152" t="s">
        <v>2027</v>
      </c>
      <c r="S2508" s="152" t="s">
        <v>2716</v>
      </c>
      <c r="T2508" s="152">
        <v>53.25</v>
      </c>
      <c r="U2508" s="152">
        <v>1</v>
      </c>
      <c r="V2508" s="152">
        <v>18.350000000000001</v>
      </c>
      <c r="X2508" s="152">
        <v>6.47</v>
      </c>
      <c r="AA2508" s="152">
        <v>3.72</v>
      </c>
      <c r="AB2508" s="152">
        <v>0.12</v>
      </c>
      <c r="AC2508" s="152">
        <v>8.67</v>
      </c>
      <c r="AD2508" s="152">
        <v>4.29</v>
      </c>
      <c r="AE2508" s="152">
        <v>0.64</v>
      </c>
      <c r="AF2508" s="152">
        <v>0.15</v>
      </c>
      <c r="AI2508" s="152">
        <v>100.6848064</v>
      </c>
      <c r="AJ2508" s="152">
        <v>3.7</v>
      </c>
      <c r="AK2508" s="156">
        <f t="shared" si="39"/>
        <v>8.6099999999999996E-2</v>
      </c>
      <c r="AL2508" s="151">
        <v>861</v>
      </c>
      <c r="AN2508" s="151">
        <v>1600</v>
      </c>
      <c r="AO2508" s="151">
        <v>600</v>
      </c>
      <c r="AW2508" s="152">
        <v>20.5</v>
      </c>
      <c r="AY2508" s="151">
        <v>205.7</v>
      </c>
      <c r="AZ2508" s="152">
        <v>73.400000000000006</v>
      </c>
      <c r="BG2508" s="152">
        <v>8.4</v>
      </c>
      <c r="BH2508" s="152">
        <v>617</v>
      </c>
      <c r="BI2508" s="152">
        <v>12.3</v>
      </c>
      <c r="BJ2508" s="152">
        <v>64.400000000000006</v>
      </c>
      <c r="BK2508" s="152">
        <v>4.7</v>
      </c>
      <c r="BO2508" s="152">
        <v>226</v>
      </c>
      <c r="BP2508" s="152">
        <v>7.2</v>
      </c>
      <c r="BQ2508" s="152">
        <v>19.899999999999999</v>
      </c>
      <c r="BR2508" s="152">
        <v>2.6</v>
      </c>
      <c r="BS2508" s="152">
        <v>11.5</v>
      </c>
      <c r="BT2508" s="152">
        <v>2.2999999999999998</v>
      </c>
      <c r="BU2508" s="152">
        <v>1.1000000000000001</v>
      </c>
      <c r="BV2508" s="152">
        <v>2.5</v>
      </c>
      <c r="BX2508" s="152">
        <v>1.9</v>
      </c>
      <c r="BZ2508" s="152">
        <v>0.9</v>
      </c>
      <c r="CB2508" s="152">
        <v>0.9</v>
      </c>
      <c r="CE2508" s="152">
        <v>0.2</v>
      </c>
      <c r="CJ2508" s="152">
        <v>0.7</v>
      </c>
      <c r="CK2508" s="152">
        <v>0.3</v>
      </c>
      <c r="DO2508" s="154">
        <v>83.21</v>
      </c>
      <c r="EC2508" s="152">
        <v>5.2009999999999996</v>
      </c>
      <c r="ED2508" s="152">
        <v>54.1</v>
      </c>
      <c r="EE2508" s="152">
        <v>0.93</v>
      </c>
      <c r="EF2508" s="152">
        <v>19.59</v>
      </c>
      <c r="EH2508" s="152">
        <v>6.69</v>
      </c>
      <c r="EK2508" s="152">
        <v>0.12</v>
      </c>
      <c r="EL2508" s="152">
        <v>5</v>
      </c>
      <c r="EM2508" s="152">
        <v>9</v>
      </c>
      <c r="EO2508" s="152">
        <v>3.77</v>
      </c>
      <c r="EP2508" s="152">
        <v>0.64</v>
      </c>
      <c r="EQ2508" s="152">
        <v>0.16</v>
      </c>
    </row>
    <row r="2509" spans="1:147">
      <c r="A2509" s="151">
        <v>9134</v>
      </c>
      <c r="B2509" s="152" t="s">
        <v>2859</v>
      </c>
      <c r="C2509" s="152" t="s">
        <v>3490</v>
      </c>
      <c r="D2509" s="152" t="s">
        <v>3558</v>
      </c>
      <c r="E2509" s="152" t="s">
        <v>4943</v>
      </c>
      <c r="F2509" s="152" t="s">
        <v>10955</v>
      </c>
      <c r="J2509" s="151" t="s">
        <v>3560</v>
      </c>
      <c r="L2509" s="153" t="s">
        <v>5103</v>
      </c>
      <c r="M2509" s="153" t="s">
        <v>5166</v>
      </c>
      <c r="O2509" s="151">
        <v>3599</v>
      </c>
      <c r="P2509" s="152">
        <v>44.408569999999997</v>
      </c>
      <c r="Q2509" s="152">
        <v>-121.77413</v>
      </c>
      <c r="R2509" s="152" t="s">
        <v>2027</v>
      </c>
      <c r="S2509" s="152" t="s">
        <v>2716</v>
      </c>
      <c r="T2509" s="152">
        <v>52.94</v>
      </c>
      <c r="U2509" s="152">
        <v>0.94</v>
      </c>
      <c r="V2509" s="152">
        <v>19.52</v>
      </c>
      <c r="X2509" s="152">
        <v>7.35</v>
      </c>
      <c r="AA2509" s="152">
        <v>5.15</v>
      </c>
      <c r="AB2509" s="152">
        <v>0.12</v>
      </c>
      <c r="AC2509" s="152">
        <v>8.84</v>
      </c>
      <c r="AD2509" s="152">
        <v>4.41</v>
      </c>
      <c r="AE2509" s="152">
        <v>0.52</v>
      </c>
      <c r="AF2509" s="152">
        <v>0.21</v>
      </c>
      <c r="AJ2509" s="152">
        <v>2.81</v>
      </c>
      <c r="AK2509" s="156">
        <f t="shared" si="39"/>
        <v>6.8500000000000005E-2</v>
      </c>
      <c r="AL2509" s="151">
        <v>685</v>
      </c>
      <c r="DO2509" s="154">
        <v>83.9</v>
      </c>
      <c r="EC2509" s="152">
        <v>5.2009999999999996</v>
      </c>
      <c r="ED2509" s="152">
        <v>54.1</v>
      </c>
      <c r="EE2509" s="152">
        <v>0.93</v>
      </c>
      <c r="EF2509" s="152">
        <v>19.59</v>
      </c>
      <c r="EH2509" s="152">
        <v>6.69</v>
      </c>
      <c r="EK2509" s="152">
        <v>0.12</v>
      </c>
      <c r="EL2509" s="152">
        <v>5</v>
      </c>
      <c r="EM2509" s="152">
        <v>9</v>
      </c>
      <c r="EO2509" s="152">
        <v>3.77</v>
      </c>
      <c r="EP2509" s="152">
        <v>0.64</v>
      </c>
      <c r="EQ2509" s="152">
        <v>0.16</v>
      </c>
    </row>
    <row r="2510" spans="1:147">
      <c r="A2510" s="151">
        <v>9135</v>
      </c>
      <c r="B2510" s="152" t="s">
        <v>2859</v>
      </c>
      <c r="C2510" s="152" t="s">
        <v>3490</v>
      </c>
      <c r="D2510" s="152" t="s">
        <v>3558</v>
      </c>
      <c r="E2510" s="152" t="s">
        <v>4943</v>
      </c>
      <c r="F2510" s="152" t="s">
        <v>10956</v>
      </c>
      <c r="J2510" s="151" t="s">
        <v>3560</v>
      </c>
      <c r="L2510" s="153" t="s">
        <v>4944</v>
      </c>
      <c r="M2510" s="153" t="s">
        <v>5191</v>
      </c>
      <c r="O2510" s="151">
        <v>3599</v>
      </c>
      <c r="P2510" s="152">
        <v>44.408569999999997</v>
      </c>
      <c r="Q2510" s="152">
        <v>-121.77413</v>
      </c>
      <c r="R2510" s="152" t="s">
        <v>2027</v>
      </c>
      <c r="S2510" s="152" t="s">
        <v>2716</v>
      </c>
      <c r="T2510" s="152">
        <v>53.05</v>
      </c>
      <c r="U2510" s="152">
        <v>1.1000000000000001</v>
      </c>
      <c r="V2510" s="152">
        <v>16.88</v>
      </c>
      <c r="X2510" s="152">
        <v>7.28</v>
      </c>
      <c r="AA2510" s="152">
        <v>4.88</v>
      </c>
      <c r="AB2510" s="152">
        <v>0.14000000000000001</v>
      </c>
      <c r="AC2510" s="152">
        <v>7.98</v>
      </c>
      <c r="AD2510" s="152">
        <v>4.21</v>
      </c>
      <c r="AE2510" s="152">
        <v>0.73</v>
      </c>
      <c r="AF2510" s="152">
        <v>0.2</v>
      </c>
      <c r="AI2510" s="152">
        <v>99.622343000000001</v>
      </c>
      <c r="AJ2510" s="152">
        <v>2.86</v>
      </c>
      <c r="AK2510" s="156">
        <f t="shared" si="39"/>
        <v>7.3200000000000001E-2</v>
      </c>
      <c r="AL2510" s="151">
        <v>732</v>
      </c>
      <c r="AN2510" s="151">
        <v>1700</v>
      </c>
      <c r="AO2510" s="151">
        <v>700</v>
      </c>
      <c r="AW2510" s="152">
        <v>28.3</v>
      </c>
      <c r="AY2510" s="151">
        <v>217.5</v>
      </c>
      <c r="AZ2510" s="152">
        <v>67.400000000000006</v>
      </c>
      <c r="BG2510" s="152">
        <v>11.8</v>
      </c>
      <c r="BH2510" s="152">
        <v>621.1</v>
      </c>
      <c r="BI2510" s="152">
        <v>19.2</v>
      </c>
      <c r="BJ2510" s="152">
        <v>103.9</v>
      </c>
      <c r="BK2510" s="152">
        <v>7.6</v>
      </c>
      <c r="BO2510" s="152">
        <v>301</v>
      </c>
      <c r="BP2510" s="152">
        <v>11.4</v>
      </c>
      <c r="BQ2510" s="152">
        <v>26.3</v>
      </c>
      <c r="BR2510" s="152">
        <v>3.5</v>
      </c>
      <c r="BS2510" s="152">
        <v>13.3</v>
      </c>
      <c r="BT2510" s="152">
        <v>2.8</v>
      </c>
      <c r="BU2510" s="152">
        <v>1.2</v>
      </c>
      <c r="BV2510" s="152">
        <v>4.5999999999999996</v>
      </c>
      <c r="BX2510" s="152">
        <v>2.8</v>
      </c>
      <c r="BZ2510" s="152">
        <v>1.4</v>
      </c>
      <c r="CB2510" s="152">
        <v>1.3</v>
      </c>
      <c r="CE2510" s="152">
        <v>0.5</v>
      </c>
      <c r="CJ2510" s="152">
        <v>1</v>
      </c>
      <c r="CK2510" s="152">
        <v>0.6</v>
      </c>
      <c r="DO2510" s="154">
        <v>81.87</v>
      </c>
      <c r="EC2510" s="152">
        <v>5.2009999999999996</v>
      </c>
      <c r="ED2510" s="152">
        <v>54.1</v>
      </c>
      <c r="EE2510" s="152">
        <v>0.93</v>
      </c>
      <c r="EF2510" s="152">
        <v>19.59</v>
      </c>
      <c r="EH2510" s="152">
        <v>6.69</v>
      </c>
      <c r="EK2510" s="152">
        <v>0.12</v>
      </c>
      <c r="EL2510" s="152">
        <v>5</v>
      </c>
      <c r="EM2510" s="152">
        <v>9</v>
      </c>
      <c r="EO2510" s="152">
        <v>3.77</v>
      </c>
      <c r="EP2510" s="152">
        <v>0.64</v>
      </c>
      <c r="EQ2510" s="152">
        <v>0.16</v>
      </c>
    </row>
    <row r="2511" spans="1:147">
      <c r="A2511" s="151">
        <v>9136</v>
      </c>
      <c r="B2511" s="152" t="s">
        <v>2859</v>
      </c>
      <c r="C2511" s="152" t="s">
        <v>3490</v>
      </c>
      <c r="D2511" s="152" t="s">
        <v>3558</v>
      </c>
      <c r="E2511" s="152" t="s">
        <v>4943</v>
      </c>
      <c r="F2511" s="152" t="s">
        <v>10957</v>
      </c>
      <c r="J2511" s="151" t="s">
        <v>3560</v>
      </c>
      <c r="L2511" s="153" t="s">
        <v>4944</v>
      </c>
      <c r="M2511" s="153" t="s">
        <v>5248</v>
      </c>
      <c r="O2511" s="151">
        <v>3599</v>
      </c>
      <c r="P2511" s="152">
        <v>44.408569999999997</v>
      </c>
      <c r="Q2511" s="152">
        <v>-121.77413</v>
      </c>
      <c r="R2511" s="152" t="s">
        <v>2027</v>
      </c>
      <c r="S2511" s="152" t="s">
        <v>2716</v>
      </c>
      <c r="T2511" s="152">
        <v>53.44</v>
      </c>
      <c r="U2511" s="152">
        <v>1</v>
      </c>
      <c r="V2511" s="152">
        <v>16.989999999999998</v>
      </c>
      <c r="X2511" s="152">
        <v>6.87</v>
      </c>
      <c r="AA2511" s="152">
        <v>5.13</v>
      </c>
      <c r="AB2511" s="152">
        <v>0.14000000000000001</v>
      </c>
      <c r="AC2511" s="152">
        <v>7.92</v>
      </c>
      <c r="AD2511" s="152">
        <v>4.5199999999999996</v>
      </c>
      <c r="AE2511" s="152">
        <v>0.74</v>
      </c>
      <c r="AF2511" s="152">
        <v>0.17</v>
      </c>
      <c r="AI2511" s="152">
        <v>100.2048661</v>
      </c>
      <c r="AJ2511" s="152">
        <v>2.97</v>
      </c>
      <c r="AK2511" s="156">
        <f t="shared" si="39"/>
        <v>8.1699999999999995E-2</v>
      </c>
      <c r="AL2511" s="151">
        <v>817</v>
      </c>
      <c r="AN2511" s="151">
        <v>1700</v>
      </c>
      <c r="AO2511" s="151">
        <v>700</v>
      </c>
      <c r="DO2511" s="154">
        <v>82.59</v>
      </c>
      <c r="EC2511" s="152">
        <v>5.2009999999999996</v>
      </c>
      <c r="ED2511" s="152">
        <v>54.1</v>
      </c>
      <c r="EE2511" s="152">
        <v>0.93</v>
      </c>
      <c r="EF2511" s="152">
        <v>19.59</v>
      </c>
      <c r="EH2511" s="152">
        <v>6.69</v>
      </c>
      <c r="EK2511" s="152">
        <v>0.12</v>
      </c>
      <c r="EL2511" s="152">
        <v>5</v>
      </c>
      <c r="EM2511" s="152">
        <v>9</v>
      </c>
      <c r="EO2511" s="152">
        <v>3.77</v>
      </c>
      <c r="EP2511" s="152">
        <v>0.64</v>
      </c>
      <c r="EQ2511" s="152">
        <v>0.16</v>
      </c>
    </row>
    <row r="2512" spans="1:147">
      <c r="A2512" s="151">
        <v>9137</v>
      </c>
      <c r="B2512" s="152" t="s">
        <v>2859</v>
      </c>
      <c r="C2512" s="152" t="s">
        <v>3490</v>
      </c>
      <c r="D2512" s="152" t="s">
        <v>3558</v>
      </c>
      <c r="E2512" s="152" t="s">
        <v>4943</v>
      </c>
      <c r="F2512" s="152" t="s">
        <v>10958</v>
      </c>
      <c r="J2512" s="151" t="s">
        <v>3560</v>
      </c>
      <c r="L2512" s="153" t="s">
        <v>4944</v>
      </c>
      <c r="M2512" s="153" t="s">
        <v>5230</v>
      </c>
      <c r="O2512" s="151">
        <v>3599</v>
      </c>
      <c r="P2512" s="152">
        <v>44.408569999999997</v>
      </c>
      <c r="Q2512" s="152">
        <v>-121.77413</v>
      </c>
      <c r="R2512" s="152" t="s">
        <v>2027</v>
      </c>
      <c r="S2512" s="152" t="s">
        <v>2716</v>
      </c>
      <c r="T2512" s="152">
        <v>53.27</v>
      </c>
      <c r="U2512" s="152">
        <v>0.94</v>
      </c>
      <c r="V2512" s="152">
        <v>17.7</v>
      </c>
      <c r="X2512" s="152">
        <v>7.13</v>
      </c>
      <c r="AA2512" s="152">
        <v>5.05</v>
      </c>
      <c r="AB2512" s="152">
        <v>0.09</v>
      </c>
      <c r="AC2512" s="152">
        <v>8.31</v>
      </c>
      <c r="AD2512" s="152">
        <v>4.21</v>
      </c>
      <c r="AE2512" s="152">
        <v>0.64</v>
      </c>
      <c r="AF2512" s="152">
        <v>0.16</v>
      </c>
      <c r="AI2512" s="152">
        <v>101.15146679999999</v>
      </c>
      <c r="AJ2512" s="152">
        <v>3.36</v>
      </c>
      <c r="AK2512" s="156">
        <f t="shared" si="39"/>
        <v>7.4999999999999997E-2</v>
      </c>
      <c r="AL2512" s="151">
        <v>750</v>
      </c>
      <c r="AN2512" s="151">
        <v>1500</v>
      </c>
      <c r="AO2512" s="151">
        <v>600</v>
      </c>
      <c r="AW2512" s="152">
        <v>21.4</v>
      </c>
      <c r="AY2512" s="151">
        <v>222.1</v>
      </c>
      <c r="AZ2512" s="152">
        <v>85</v>
      </c>
      <c r="BG2512" s="152">
        <v>11</v>
      </c>
      <c r="BH2512" s="152">
        <v>624.4</v>
      </c>
      <c r="BI2512" s="152">
        <v>13.7</v>
      </c>
      <c r="BJ2512" s="152">
        <v>73.2</v>
      </c>
      <c r="BK2512" s="152">
        <v>5.8</v>
      </c>
      <c r="BO2512" s="152">
        <v>272</v>
      </c>
      <c r="BP2512" s="152">
        <v>7.8</v>
      </c>
      <c r="BQ2512" s="152">
        <v>22.7</v>
      </c>
      <c r="BR2512" s="152">
        <v>2.7</v>
      </c>
      <c r="BS2512" s="152">
        <v>11.4</v>
      </c>
      <c r="BT2512" s="152">
        <v>2.5</v>
      </c>
      <c r="BU2512" s="152">
        <v>1</v>
      </c>
      <c r="BV2512" s="152">
        <v>2.4</v>
      </c>
      <c r="BX2512" s="152">
        <v>1.8</v>
      </c>
      <c r="BZ2512" s="152">
        <v>1.3</v>
      </c>
      <c r="CB2512" s="152">
        <v>1.3</v>
      </c>
      <c r="CE2512" s="152">
        <v>0.3</v>
      </c>
      <c r="CJ2512" s="152">
        <v>0.9</v>
      </c>
      <c r="CK2512" s="152">
        <v>0.6</v>
      </c>
      <c r="DO2512" s="154">
        <v>82.71</v>
      </c>
      <c r="EC2512" s="152">
        <v>5.2009999999999996</v>
      </c>
      <c r="ED2512" s="152">
        <v>54.1</v>
      </c>
      <c r="EE2512" s="152">
        <v>0.93</v>
      </c>
      <c r="EF2512" s="152">
        <v>19.59</v>
      </c>
      <c r="EH2512" s="152">
        <v>6.69</v>
      </c>
      <c r="EK2512" s="152">
        <v>0.12</v>
      </c>
      <c r="EL2512" s="152">
        <v>5</v>
      </c>
      <c r="EM2512" s="152">
        <v>9</v>
      </c>
      <c r="EO2512" s="152">
        <v>3.77</v>
      </c>
      <c r="EP2512" s="152">
        <v>0.64</v>
      </c>
      <c r="EQ2512" s="152">
        <v>0.16</v>
      </c>
    </row>
    <row r="2513" spans="1:203">
      <c r="A2513" s="151">
        <v>9138</v>
      </c>
      <c r="B2513" s="152" t="s">
        <v>2859</v>
      </c>
      <c r="C2513" s="152" t="s">
        <v>3490</v>
      </c>
      <c r="D2513" s="152" t="s">
        <v>3558</v>
      </c>
      <c r="E2513" s="152" t="s">
        <v>4943</v>
      </c>
      <c r="F2513" s="152" t="s">
        <v>10959</v>
      </c>
      <c r="J2513" s="151" t="s">
        <v>3560</v>
      </c>
      <c r="L2513" s="153" t="s">
        <v>4944</v>
      </c>
      <c r="M2513" s="153" t="s">
        <v>5239</v>
      </c>
      <c r="O2513" s="151">
        <v>3599</v>
      </c>
      <c r="P2513" s="152">
        <v>44.408569999999997</v>
      </c>
      <c r="Q2513" s="152">
        <v>-121.77413</v>
      </c>
      <c r="R2513" s="152" t="s">
        <v>2027</v>
      </c>
      <c r="S2513" s="152" t="s">
        <v>2716</v>
      </c>
      <c r="T2513" s="152">
        <v>53.31</v>
      </c>
      <c r="U2513" s="152">
        <v>1</v>
      </c>
      <c r="V2513" s="152">
        <v>17.489999999999998</v>
      </c>
      <c r="X2513" s="152">
        <v>7.21</v>
      </c>
      <c r="AA2513" s="152">
        <v>5</v>
      </c>
      <c r="AB2513" s="152">
        <v>0.12</v>
      </c>
      <c r="AC2513" s="152">
        <v>8.23</v>
      </c>
      <c r="AD2513" s="152">
        <v>4.51</v>
      </c>
      <c r="AE2513" s="152">
        <v>0.64</v>
      </c>
      <c r="AF2513" s="152">
        <v>0.17</v>
      </c>
      <c r="AI2513" s="152">
        <v>101.326252</v>
      </c>
      <c r="AJ2513" s="152">
        <v>3.33</v>
      </c>
      <c r="AK2513" s="156">
        <f t="shared" si="39"/>
        <v>7.2900000000000006E-2</v>
      </c>
      <c r="AL2513" s="151">
        <v>729</v>
      </c>
      <c r="AN2513" s="151">
        <v>1600</v>
      </c>
      <c r="AO2513" s="151">
        <v>700</v>
      </c>
      <c r="DO2513" s="154">
        <v>83.71</v>
      </c>
      <c r="EC2513" s="152">
        <v>5.2009999999999996</v>
      </c>
      <c r="ED2513" s="152">
        <v>54.1</v>
      </c>
      <c r="EE2513" s="152">
        <v>0.93</v>
      </c>
      <c r="EF2513" s="152">
        <v>19.59</v>
      </c>
      <c r="EH2513" s="152">
        <v>6.69</v>
      </c>
      <c r="EK2513" s="152">
        <v>0.12</v>
      </c>
      <c r="EL2513" s="152">
        <v>5</v>
      </c>
      <c r="EM2513" s="152">
        <v>9</v>
      </c>
      <c r="EO2513" s="152">
        <v>3.77</v>
      </c>
      <c r="EP2513" s="152">
        <v>0.64</v>
      </c>
      <c r="EQ2513" s="152">
        <v>0.16</v>
      </c>
    </row>
    <row r="2514" spans="1:203">
      <c r="A2514" s="151">
        <v>9139</v>
      </c>
      <c r="B2514" s="152" t="s">
        <v>2859</v>
      </c>
      <c r="C2514" s="152" t="s">
        <v>3490</v>
      </c>
      <c r="D2514" s="152" t="s">
        <v>3558</v>
      </c>
      <c r="E2514" s="152" t="s">
        <v>4943</v>
      </c>
      <c r="F2514" s="152" t="s">
        <v>10960</v>
      </c>
      <c r="J2514" s="151" t="s">
        <v>3560</v>
      </c>
      <c r="L2514" s="153" t="s">
        <v>4944</v>
      </c>
      <c r="M2514" s="153" t="s">
        <v>5097</v>
      </c>
      <c r="O2514" s="151">
        <v>3599</v>
      </c>
      <c r="P2514" s="152">
        <v>44.408569999999997</v>
      </c>
      <c r="Q2514" s="152">
        <v>-121.77413</v>
      </c>
      <c r="R2514" s="152" t="s">
        <v>2027</v>
      </c>
      <c r="S2514" s="152" t="s">
        <v>2716</v>
      </c>
      <c r="T2514" s="152">
        <v>52.6</v>
      </c>
      <c r="U2514" s="152">
        <v>0.97</v>
      </c>
      <c r="V2514" s="152">
        <v>17.73</v>
      </c>
      <c r="X2514" s="152">
        <v>6.99</v>
      </c>
      <c r="AA2514" s="152">
        <v>4.66</v>
      </c>
      <c r="AB2514" s="152">
        <v>0.11</v>
      </c>
      <c r="AC2514" s="152">
        <v>8.68</v>
      </c>
      <c r="AD2514" s="152">
        <v>4.3099999999999996</v>
      </c>
      <c r="AE2514" s="152">
        <v>0.56999999999999995</v>
      </c>
      <c r="AF2514" s="152">
        <v>0.17</v>
      </c>
      <c r="AI2514" s="152">
        <v>100.3422187</v>
      </c>
      <c r="AJ2514" s="152">
        <v>3.25</v>
      </c>
      <c r="AK2514" s="156">
        <f t="shared" si="39"/>
        <v>8.4199999999999997E-2</v>
      </c>
      <c r="AL2514" s="151">
        <v>842</v>
      </c>
      <c r="AN2514" s="151">
        <v>1500</v>
      </c>
      <c r="AO2514" s="151">
        <v>600</v>
      </c>
      <c r="AW2514" s="152">
        <v>25.4</v>
      </c>
      <c r="AY2514" s="151">
        <v>222.5</v>
      </c>
      <c r="AZ2514" s="152">
        <v>78.400000000000006</v>
      </c>
      <c r="BG2514" s="152">
        <v>8.6999999999999993</v>
      </c>
      <c r="BH2514" s="152">
        <v>620.5</v>
      </c>
      <c r="BI2514" s="152">
        <v>12.8</v>
      </c>
      <c r="BJ2514" s="152">
        <v>63</v>
      </c>
      <c r="BK2514" s="152">
        <v>4.5999999999999996</v>
      </c>
      <c r="BO2514" s="152">
        <v>243</v>
      </c>
      <c r="BP2514" s="152">
        <v>6.8</v>
      </c>
      <c r="BQ2514" s="152">
        <v>18.2</v>
      </c>
      <c r="BR2514" s="152">
        <v>2.2999999999999998</v>
      </c>
      <c r="BS2514" s="152">
        <v>9</v>
      </c>
      <c r="BT2514" s="152">
        <v>2</v>
      </c>
      <c r="BU2514" s="152">
        <v>0.9</v>
      </c>
      <c r="BV2514" s="152">
        <v>1.8</v>
      </c>
      <c r="BX2514" s="152">
        <v>1.7</v>
      </c>
      <c r="BZ2514" s="152">
        <v>1</v>
      </c>
      <c r="CB2514" s="152">
        <v>1.5</v>
      </c>
      <c r="CE2514" s="152">
        <v>0.2</v>
      </c>
      <c r="CJ2514" s="152">
        <v>0.5</v>
      </c>
      <c r="CK2514" s="152">
        <v>0.3</v>
      </c>
      <c r="DO2514" s="154">
        <v>82.84</v>
      </c>
      <c r="EC2514" s="152">
        <v>5.2009999999999996</v>
      </c>
      <c r="ED2514" s="152">
        <v>54.1</v>
      </c>
      <c r="EE2514" s="152">
        <v>0.93</v>
      </c>
      <c r="EF2514" s="152">
        <v>19.59</v>
      </c>
      <c r="EH2514" s="152">
        <v>6.69</v>
      </c>
      <c r="EK2514" s="152">
        <v>0.12</v>
      </c>
      <c r="EL2514" s="152">
        <v>5</v>
      </c>
      <c r="EM2514" s="152">
        <v>9</v>
      </c>
      <c r="EO2514" s="152">
        <v>3.77</v>
      </c>
      <c r="EP2514" s="152">
        <v>0.64</v>
      </c>
      <c r="EQ2514" s="152">
        <v>0.16</v>
      </c>
    </row>
    <row r="2515" spans="1:203">
      <c r="A2515" s="151">
        <v>9140</v>
      </c>
      <c r="B2515" s="152" t="s">
        <v>2859</v>
      </c>
      <c r="C2515" s="152" t="s">
        <v>3490</v>
      </c>
      <c r="D2515" s="152" t="s">
        <v>3558</v>
      </c>
      <c r="E2515" s="152" t="s">
        <v>4943</v>
      </c>
      <c r="F2515" s="152" t="s">
        <v>10961</v>
      </c>
      <c r="J2515" s="151" t="s">
        <v>3560</v>
      </c>
      <c r="L2515" s="153" t="s">
        <v>4944</v>
      </c>
      <c r="M2515" s="153" t="s">
        <v>4945</v>
      </c>
      <c r="O2515" s="151">
        <v>3599</v>
      </c>
      <c r="P2515" s="152">
        <v>44.408569999999997</v>
      </c>
      <c r="Q2515" s="152">
        <v>-121.77413</v>
      </c>
      <c r="R2515" s="152" t="s">
        <v>2027</v>
      </c>
      <c r="S2515" s="152" t="s">
        <v>2716</v>
      </c>
      <c r="T2515" s="152">
        <v>51.93</v>
      </c>
      <c r="U2515" s="152">
        <v>1.03</v>
      </c>
      <c r="V2515" s="152">
        <v>17.93</v>
      </c>
      <c r="X2515" s="152">
        <v>7.01</v>
      </c>
      <c r="AA2515" s="152">
        <v>5.44</v>
      </c>
      <c r="AB2515" s="152">
        <v>0.1</v>
      </c>
      <c r="AC2515" s="152">
        <v>8.82</v>
      </c>
      <c r="AD2515" s="152">
        <v>4.2</v>
      </c>
      <c r="AE2515" s="152">
        <v>0.6</v>
      </c>
      <c r="AF2515" s="152">
        <v>0.19</v>
      </c>
      <c r="AI2515" s="152">
        <v>100.61010090000001</v>
      </c>
      <c r="AJ2515" s="152">
        <v>3.08</v>
      </c>
      <c r="AK2515" s="156">
        <f t="shared" si="39"/>
        <v>7.9899999999999999E-2</v>
      </c>
      <c r="AL2515" s="151">
        <v>799</v>
      </c>
      <c r="AN2515" s="151">
        <v>1500</v>
      </c>
      <c r="AO2515" s="151">
        <v>600</v>
      </c>
      <c r="DO2515" s="154">
        <v>84.03</v>
      </c>
      <c r="EC2515" s="152">
        <v>5.2009999999999996</v>
      </c>
      <c r="ED2515" s="152">
        <v>54.1</v>
      </c>
      <c r="EE2515" s="152">
        <v>0.93</v>
      </c>
      <c r="EF2515" s="152">
        <v>19.59</v>
      </c>
      <c r="EH2515" s="152">
        <v>6.69</v>
      </c>
      <c r="EK2515" s="152">
        <v>0.12</v>
      </c>
      <c r="EL2515" s="152">
        <v>5</v>
      </c>
      <c r="EM2515" s="152">
        <v>9</v>
      </c>
      <c r="EO2515" s="152">
        <v>3.77</v>
      </c>
      <c r="EP2515" s="152">
        <v>0.64</v>
      </c>
      <c r="EQ2515" s="152">
        <v>0.16</v>
      </c>
    </row>
    <row r="2516" spans="1:203">
      <c r="A2516" s="151">
        <v>9141</v>
      </c>
      <c r="B2516" s="152" t="s">
        <v>2859</v>
      </c>
      <c r="C2516" s="152" t="s">
        <v>2860</v>
      </c>
      <c r="D2516" s="152" t="s">
        <v>3440</v>
      </c>
      <c r="E2516" s="152" t="s">
        <v>3441</v>
      </c>
      <c r="F2516" s="152" t="s">
        <v>10962</v>
      </c>
      <c r="H2516" s="151">
        <v>345060</v>
      </c>
      <c r="I2516" s="153" t="s">
        <v>3442</v>
      </c>
      <c r="L2516" s="153" t="s">
        <v>3826</v>
      </c>
      <c r="M2516" s="153" t="s">
        <v>3444</v>
      </c>
      <c r="O2516" s="151">
        <v>3613</v>
      </c>
      <c r="P2516" s="152">
        <v>9.9830000000000005</v>
      </c>
      <c r="Q2516" s="152">
        <v>-83.85</v>
      </c>
      <c r="R2516" s="152" t="s">
        <v>2866</v>
      </c>
      <c r="S2516" s="152" t="s">
        <v>2716</v>
      </c>
      <c r="T2516" s="152">
        <v>52.73</v>
      </c>
      <c r="U2516" s="152">
        <v>1.24</v>
      </c>
      <c r="V2516" s="152">
        <v>16.989999999999998</v>
      </c>
      <c r="X2516" s="152">
        <v>6.72</v>
      </c>
      <c r="AA2516" s="152">
        <v>3.4</v>
      </c>
      <c r="AB2516" s="152">
        <v>0.16</v>
      </c>
      <c r="AC2516" s="152">
        <v>8.14</v>
      </c>
      <c r="AD2516" s="152">
        <v>4.1100000000000003</v>
      </c>
      <c r="AE2516" s="152">
        <v>2.5099999999999998</v>
      </c>
      <c r="AF2516" s="152">
        <v>0.54</v>
      </c>
      <c r="AJ2516" s="152">
        <v>1.95</v>
      </c>
      <c r="AK2516" s="156">
        <f t="shared" si="39"/>
        <v>7.1999999999999998E-3</v>
      </c>
      <c r="AL2516" s="151">
        <v>72</v>
      </c>
      <c r="AM2516" s="151">
        <v>1878</v>
      </c>
      <c r="AN2516" s="151">
        <v>1785</v>
      </c>
      <c r="AO2516" s="151">
        <v>2136</v>
      </c>
      <c r="AW2516" s="152">
        <v>30.6</v>
      </c>
      <c r="AY2516" s="151">
        <v>225</v>
      </c>
      <c r="BC2516" s="152">
        <v>237</v>
      </c>
      <c r="BG2516" s="152">
        <v>61</v>
      </c>
      <c r="BH2516" s="152">
        <v>814</v>
      </c>
      <c r="BI2516" s="152">
        <v>34.799999999999997</v>
      </c>
      <c r="BJ2516" s="152">
        <v>282</v>
      </c>
      <c r="BK2516" s="152">
        <v>27.2</v>
      </c>
      <c r="BO2516" s="152">
        <v>1052</v>
      </c>
      <c r="BP2516" s="152">
        <v>62.1</v>
      </c>
      <c r="BQ2516" s="152">
        <v>135</v>
      </c>
      <c r="BR2516" s="152">
        <v>14.8</v>
      </c>
      <c r="BS2516" s="152">
        <v>67.099999999999994</v>
      </c>
      <c r="BT2516" s="152">
        <v>9.5500000000000007</v>
      </c>
      <c r="BU2516" s="152">
        <v>3.2</v>
      </c>
      <c r="BV2516" s="152">
        <v>9.56</v>
      </c>
      <c r="BX2516" s="152">
        <v>7.62</v>
      </c>
      <c r="BZ2516" s="152">
        <v>2.57</v>
      </c>
      <c r="CB2516" s="152">
        <v>4.5599999999999996</v>
      </c>
      <c r="CC2516" s="152">
        <v>0.44</v>
      </c>
      <c r="CD2516" s="152">
        <v>7.82</v>
      </c>
      <c r="CE2516" s="152">
        <v>1.49</v>
      </c>
      <c r="CH2516" s="152">
        <v>8.32</v>
      </c>
      <c r="CJ2516" s="152">
        <v>11.8</v>
      </c>
      <c r="CK2516" s="152">
        <v>4.5599999999999996</v>
      </c>
      <c r="DO2516" s="154">
        <v>80</v>
      </c>
      <c r="ED2516" s="152">
        <v>54.23</v>
      </c>
      <c r="EE2516" s="152">
        <v>1.2</v>
      </c>
      <c r="EF2516" s="152">
        <v>17.34</v>
      </c>
      <c r="EH2516" s="152">
        <v>7.3337532620000001</v>
      </c>
      <c r="EJ2516" s="152">
        <v>8.15</v>
      </c>
      <c r="EK2516" s="152">
        <v>0.13800000000000001</v>
      </c>
      <c r="EL2516" s="152">
        <v>4.66</v>
      </c>
      <c r="EM2516" s="152">
        <v>8.94</v>
      </c>
      <c r="EO2516" s="152">
        <v>3.5</v>
      </c>
      <c r="EP2516" s="152">
        <v>2.02</v>
      </c>
      <c r="EQ2516" s="152">
        <v>0.49</v>
      </c>
      <c r="ES2516" s="152">
        <v>-0.15</v>
      </c>
      <c r="FA2516" s="152">
        <v>9.36</v>
      </c>
      <c r="FB2516" s="152">
        <v>1.82</v>
      </c>
      <c r="FD2516" s="152">
        <v>22.4</v>
      </c>
      <c r="FF2516" s="152">
        <v>217</v>
      </c>
      <c r="FG2516" s="152">
        <v>69</v>
      </c>
      <c r="FI2516" s="152">
        <v>26.5</v>
      </c>
      <c r="FJ2516" s="152">
        <v>39.799999999999997</v>
      </c>
      <c r="FK2516" s="152">
        <v>121</v>
      </c>
      <c r="FL2516" s="152">
        <v>79.2</v>
      </c>
      <c r="FP2516" s="152">
        <v>54.7</v>
      </c>
      <c r="FQ2516" s="152">
        <v>820</v>
      </c>
      <c r="FR2516" s="152">
        <v>26.2</v>
      </c>
      <c r="FS2516" s="152">
        <v>229</v>
      </c>
      <c r="FT2516" s="152">
        <v>23</v>
      </c>
      <c r="FX2516" s="152">
        <v>0.72499999999999998</v>
      </c>
      <c r="FY2516" s="152">
        <v>857</v>
      </c>
      <c r="FZ2516" s="152">
        <v>49.2</v>
      </c>
      <c r="GA2516" s="152">
        <v>96.2</v>
      </c>
      <c r="GB2516" s="152">
        <v>11.4</v>
      </c>
      <c r="GC2516" s="152">
        <v>44</v>
      </c>
      <c r="GD2516" s="152">
        <v>7.73</v>
      </c>
      <c r="GE2516" s="152">
        <v>2.14</v>
      </c>
      <c r="GF2516" s="152">
        <v>6.84</v>
      </c>
      <c r="GG2516" s="152">
        <v>0.97</v>
      </c>
      <c r="GH2516" s="152">
        <v>4.79</v>
      </c>
      <c r="GI2516" s="152">
        <v>0.91</v>
      </c>
      <c r="GJ2516" s="152">
        <v>2.4900000000000002</v>
      </c>
      <c r="GL2516" s="152">
        <v>2.23</v>
      </c>
      <c r="GM2516" s="152">
        <v>0.34699999999999998</v>
      </c>
      <c r="GN2516" s="152">
        <v>4.68</v>
      </c>
      <c r="GO2516" s="152">
        <v>1.1599999999999999</v>
      </c>
      <c r="GS2516" s="152">
        <v>5.55</v>
      </c>
      <c r="GT2516" s="152">
        <v>8.77</v>
      </c>
      <c r="GU2516" s="152">
        <v>3.09</v>
      </c>
    </row>
    <row r="2517" spans="1:203">
      <c r="A2517" s="151">
        <v>9142</v>
      </c>
      <c r="B2517" s="152" t="s">
        <v>2859</v>
      </c>
      <c r="C2517" s="152" t="s">
        <v>2860</v>
      </c>
      <c r="D2517" s="152" t="s">
        <v>3440</v>
      </c>
      <c r="E2517" s="152" t="s">
        <v>3441</v>
      </c>
      <c r="F2517" s="152" t="s">
        <v>10963</v>
      </c>
      <c r="H2517" s="151">
        <v>345060</v>
      </c>
      <c r="I2517" s="153" t="s">
        <v>3442</v>
      </c>
      <c r="L2517" s="153" t="s">
        <v>3826</v>
      </c>
      <c r="M2517" s="153" t="s">
        <v>5466</v>
      </c>
      <c r="O2517" s="151">
        <v>3613</v>
      </c>
      <c r="P2517" s="152">
        <v>9.9830000000000005</v>
      </c>
      <c r="Q2517" s="152">
        <v>-83.85</v>
      </c>
      <c r="R2517" s="152" t="s">
        <v>2866</v>
      </c>
      <c r="S2517" s="152" t="s">
        <v>2716</v>
      </c>
      <c r="T2517" s="152">
        <v>56.82</v>
      </c>
      <c r="U2517" s="152">
        <v>1.1599999999999999</v>
      </c>
      <c r="V2517" s="152">
        <v>16.38</v>
      </c>
      <c r="X2517" s="152">
        <v>5.64</v>
      </c>
      <c r="AA2517" s="152">
        <v>2.9</v>
      </c>
      <c r="AB2517" s="152">
        <v>0.09</v>
      </c>
      <c r="AC2517" s="152">
        <v>6.73</v>
      </c>
      <c r="AD2517" s="152">
        <v>4.42</v>
      </c>
      <c r="AE2517" s="152">
        <v>2.84</v>
      </c>
      <c r="AF2517" s="152">
        <v>0.6</v>
      </c>
      <c r="AJ2517" s="152">
        <v>0.98</v>
      </c>
      <c r="AK2517" s="156">
        <f t="shared" si="39"/>
        <v>3.8999999999999998E-3</v>
      </c>
      <c r="AL2517" s="151">
        <v>39</v>
      </c>
      <c r="AM2517" s="151">
        <v>1612</v>
      </c>
      <c r="AN2517" s="151">
        <v>878</v>
      </c>
      <c r="AO2517" s="151">
        <v>2000</v>
      </c>
      <c r="AW2517" s="152">
        <v>24.8</v>
      </c>
      <c r="AY2517" s="151">
        <v>182</v>
      </c>
      <c r="BC2517" s="152">
        <v>208</v>
      </c>
      <c r="BG2517" s="152">
        <v>73</v>
      </c>
      <c r="BH2517" s="152">
        <v>650</v>
      </c>
      <c r="BI2517" s="152">
        <v>26.9</v>
      </c>
      <c r="BJ2517" s="152">
        <v>307</v>
      </c>
      <c r="BK2517" s="152">
        <v>29.3</v>
      </c>
      <c r="BO2517" s="152">
        <v>887</v>
      </c>
      <c r="BP2517" s="152">
        <v>53.8</v>
      </c>
      <c r="BQ2517" s="152">
        <v>105</v>
      </c>
      <c r="BR2517" s="152">
        <v>13.4</v>
      </c>
      <c r="BS2517" s="152">
        <v>43.1</v>
      </c>
      <c r="BT2517" s="152">
        <v>7.81</v>
      </c>
      <c r="BU2517" s="152">
        <v>2.41</v>
      </c>
      <c r="BV2517" s="152">
        <v>5.62</v>
      </c>
      <c r="BX2517" s="152">
        <v>4.6500000000000004</v>
      </c>
      <c r="BZ2517" s="152">
        <v>2.15</v>
      </c>
      <c r="CB2517" s="152">
        <v>2.4900000000000002</v>
      </c>
      <c r="CC2517" s="152">
        <v>0.69</v>
      </c>
      <c r="CD2517" s="152">
        <v>7.21</v>
      </c>
      <c r="CE2517" s="152">
        <v>1.23</v>
      </c>
      <c r="CH2517" s="152">
        <v>7.9</v>
      </c>
      <c r="CJ2517" s="152">
        <v>12.54</v>
      </c>
      <c r="CK2517" s="152">
        <v>3.91</v>
      </c>
      <c r="DO2517" s="154">
        <v>79.5</v>
      </c>
      <c r="ED2517" s="152">
        <v>54.23</v>
      </c>
      <c r="EE2517" s="152">
        <v>1.2</v>
      </c>
      <c r="EF2517" s="152">
        <v>17.34</v>
      </c>
      <c r="EH2517" s="152">
        <v>7.3337532620000001</v>
      </c>
      <c r="EJ2517" s="152">
        <v>8.15</v>
      </c>
      <c r="EK2517" s="152">
        <v>0.13800000000000001</v>
      </c>
      <c r="EL2517" s="152">
        <v>4.66</v>
      </c>
      <c r="EM2517" s="152">
        <v>8.94</v>
      </c>
      <c r="EO2517" s="152">
        <v>3.5</v>
      </c>
      <c r="EP2517" s="152">
        <v>2.02</v>
      </c>
      <c r="EQ2517" s="152">
        <v>0.49</v>
      </c>
      <c r="ES2517" s="152">
        <v>-0.15</v>
      </c>
      <c r="FA2517" s="152">
        <v>9.36</v>
      </c>
      <c r="FB2517" s="152">
        <v>1.82</v>
      </c>
      <c r="FD2517" s="152">
        <v>22.4</v>
      </c>
      <c r="FF2517" s="152">
        <v>217</v>
      </c>
      <c r="FG2517" s="152">
        <v>69</v>
      </c>
      <c r="FI2517" s="152">
        <v>26.5</v>
      </c>
      <c r="FJ2517" s="152">
        <v>39.799999999999997</v>
      </c>
      <c r="FK2517" s="152">
        <v>121</v>
      </c>
      <c r="FL2517" s="152">
        <v>79.2</v>
      </c>
      <c r="FP2517" s="152">
        <v>54.7</v>
      </c>
      <c r="FQ2517" s="152">
        <v>820</v>
      </c>
      <c r="FR2517" s="152">
        <v>26.2</v>
      </c>
      <c r="FS2517" s="152">
        <v>229</v>
      </c>
      <c r="FT2517" s="152">
        <v>23</v>
      </c>
      <c r="FX2517" s="152">
        <v>0.72499999999999998</v>
      </c>
      <c r="FY2517" s="152">
        <v>857</v>
      </c>
      <c r="FZ2517" s="152">
        <v>49.2</v>
      </c>
      <c r="GA2517" s="152">
        <v>96.2</v>
      </c>
      <c r="GB2517" s="152">
        <v>11.4</v>
      </c>
      <c r="GC2517" s="152">
        <v>44</v>
      </c>
      <c r="GD2517" s="152">
        <v>7.73</v>
      </c>
      <c r="GE2517" s="152">
        <v>2.14</v>
      </c>
      <c r="GF2517" s="152">
        <v>6.84</v>
      </c>
      <c r="GG2517" s="152">
        <v>0.97</v>
      </c>
      <c r="GH2517" s="152">
        <v>4.79</v>
      </c>
      <c r="GI2517" s="152">
        <v>0.91</v>
      </c>
      <c r="GJ2517" s="152">
        <v>2.4900000000000002</v>
      </c>
      <c r="GL2517" s="152">
        <v>2.23</v>
      </c>
      <c r="GM2517" s="152">
        <v>0.34699999999999998</v>
      </c>
      <c r="GN2517" s="152">
        <v>4.68</v>
      </c>
      <c r="GO2517" s="152">
        <v>1.1599999999999999</v>
      </c>
      <c r="GS2517" s="152">
        <v>5.55</v>
      </c>
      <c r="GT2517" s="152">
        <v>8.77</v>
      </c>
      <c r="GU2517" s="152">
        <v>3.09</v>
      </c>
    </row>
    <row r="2518" spans="1:203">
      <c r="A2518" s="151">
        <v>9143</v>
      </c>
      <c r="B2518" s="152" t="s">
        <v>2859</v>
      </c>
      <c r="C2518" s="152" t="s">
        <v>2860</v>
      </c>
      <c r="D2518" s="152" t="s">
        <v>3440</v>
      </c>
      <c r="E2518" s="152" t="s">
        <v>3441</v>
      </c>
      <c r="F2518" s="152" t="s">
        <v>10964</v>
      </c>
      <c r="H2518" s="151">
        <v>345060</v>
      </c>
      <c r="I2518" s="153" t="s">
        <v>3442</v>
      </c>
      <c r="L2518" s="153" t="s">
        <v>3826</v>
      </c>
      <c r="M2518" s="153" t="s">
        <v>3827</v>
      </c>
      <c r="O2518" s="151">
        <v>3613</v>
      </c>
      <c r="P2518" s="152">
        <v>9.9830000000000005</v>
      </c>
      <c r="Q2518" s="152">
        <v>-83.85</v>
      </c>
      <c r="R2518" s="152" t="s">
        <v>2866</v>
      </c>
      <c r="S2518" s="152" t="s">
        <v>2716</v>
      </c>
      <c r="T2518" s="152">
        <v>48.41</v>
      </c>
      <c r="U2518" s="152">
        <v>1.1200000000000001</v>
      </c>
      <c r="V2518" s="152">
        <v>19.78</v>
      </c>
      <c r="X2518" s="152">
        <v>4.55</v>
      </c>
      <c r="AA2518" s="152">
        <v>4.2</v>
      </c>
      <c r="AB2518" s="152">
        <v>7.0000000000000007E-2</v>
      </c>
      <c r="AC2518" s="152">
        <v>9.4600000000000009</v>
      </c>
      <c r="AD2518" s="152">
        <v>4.3899999999999997</v>
      </c>
      <c r="AE2518" s="152">
        <v>2.0699999999999998</v>
      </c>
      <c r="AF2518" s="152">
        <v>0.77</v>
      </c>
      <c r="AJ2518" s="152">
        <v>3.28</v>
      </c>
      <c r="AK2518" s="156">
        <f t="shared" si="39"/>
        <v>2.2499999999999999E-2</v>
      </c>
      <c r="AL2518" s="151">
        <v>225</v>
      </c>
      <c r="AM2518" s="151">
        <v>2515</v>
      </c>
      <c r="AN2518" s="151">
        <v>4154</v>
      </c>
      <c r="AO2518" s="151">
        <v>3840</v>
      </c>
      <c r="AW2518" s="152">
        <v>21.8</v>
      </c>
      <c r="AY2518" s="151">
        <v>246</v>
      </c>
      <c r="BC2518" s="152">
        <v>152</v>
      </c>
      <c r="BG2518" s="152">
        <v>44</v>
      </c>
      <c r="BH2518" s="152">
        <v>1267</v>
      </c>
      <c r="BI2518" s="152">
        <v>28</v>
      </c>
      <c r="BJ2518" s="152">
        <v>197</v>
      </c>
      <c r="BK2518" s="152">
        <v>25.5</v>
      </c>
      <c r="BO2518" s="152">
        <v>1148</v>
      </c>
      <c r="BP2518" s="152">
        <v>70.2</v>
      </c>
      <c r="BQ2518" s="152">
        <v>138</v>
      </c>
      <c r="BR2518" s="152">
        <v>15</v>
      </c>
      <c r="BS2518" s="152">
        <v>62.1</v>
      </c>
      <c r="BT2518" s="152">
        <v>9.3699999999999992</v>
      </c>
      <c r="BU2518" s="152">
        <v>3.28</v>
      </c>
      <c r="BV2518" s="152">
        <v>8.11</v>
      </c>
      <c r="BX2518" s="152">
        <v>4.32</v>
      </c>
      <c r="BZ2518" s="152">
        <v>3.48</v>
      </c>
      <c r="CB2518" s="152">
        <v>2.06</v>
      </c>
      <c r="CC2518" s="152">
        <v>0.67</v>
      </c>
      <c r="CD2518" s="152">
        <v>4.33</v>
      </c>
      <c r="CE2518" s="152">
        <v>1.27</v>
      </c>
      <c r="CH2518" s="152">
        <v>6.96</v>
      </c>
      <c r="CJ2518" s="152">
        <v>9.74</v>
      </c>
      <c r="CK2518" s="152">
        <v>3.16</v>
      </c>
      <c r="DO2518" s="154">
        <v>87</v>
      </c>
      <c r="ED2518" s="152">
        <v>54.23</v>
      </c>
      <c r="EE2518" s="152">
        <v>1.2</v>
      </c>
      <c r="EF2518" s="152">
        <v>17.34</v>
      </c>
      <c r="EH2518" s="152">
        <v>7.3337532620000001</v>
      </c>
      <c r="EJ2518" s="152">
        <v>8.15</v>
      </c>
      <c r="EK2518" s="152">
        <v>0.13800000000000001</v>
      </c>
      <c r="EL2518" s="152">
        <v>4.66</v>
      </c>
      <c r="EM2518" s="152">
        <v>8.94</v>
      </c>
      <c r="EO2518" s="152">
        <v>3.5</v>
      </c>
      <c r="EP2518" s="152">
        <v>2.02</v>
      </c>
      <c r="EQ2518" s="152">
        <v>0.49</v>
      </c>
      <c r="ES2518" s="152">
        <v>-0.15</v>
      </c>
      <c r="FA2518" s="152">
        <v>9.36</v>
      </c>
      <c r="FB2518" s="152">
        <v>1.82</v>
      </c>
      <c r="FD2518" s="152">
        <v>22.4</v>
      </c>
      <c r="FF2518" s="152">
        <v>217</v>
      </c>
      <c r="FG2518" s="152">
        <v>69</v>
      </c>
      <c r="FI2518" s="152">
        <v>26.5</v>
      </c>
      <c r="FJ2518" s="152">
        <v>39.799999999999997</v>
      </c>
      <c r="FK2518" s="152">
        <v>121</v>
      </c>
      <c r="FL2518" s="152">
        <v>79.2</v>
      </c>
      <c r="FP2518" s="152">
        <v>54.7</v>
      </c>
      <c r="FQ2518" s="152">
        <v>820</v>
      </c>
      <c r="FR2518" s="152">
        <v>26.2</v>
      </c>
      <c r="FS2518" s="152">
        <v>229</v>
      </c>
      <c r="FT2518" s="152">
        <v>23</v>
      </c>
      <c r="FX2518" s="152">
        <v>0.72499999999999998</v>
      </c>
      <c r="FY2518" s="152">
        <v>857</v>
      </c>
      <c r="FZ2518" s="152">
        <v>49.2</v>
      </c>
      <c r="GA2518" s="152">
        <v>96.2</v>
      </c>
      <c r="GB2518" s="152">
        <v>11.4</v>
      </c>
      <c r="GC2518" s="152">
        <v>44</v>
      </c>
      <c r="GD2518" s="152">
        <v>7.73</v>
      </c>
      <c r="GE2518" s="152">
        <v>2.14</v>
      </c>
      <c r="GF2518" s="152">
        <v>6.84</v>
      </c>
      <c r="GG2518" s="152">
        <v>0.97</v>
      </c>
      <c r="GH2518" s="152">
        <v>4.79</v>
      </c>
      <c r="GI2518" s="152">
        <v>0.91</v>
      </c>
      <c r="GJ2518" s="152">
        <v>2.4900000000000002</v>
      </c>
      <c r="GL2518" s="152">
        <v>2.23</v>
      </c>
      <c r="GM2518" s="152">
        <v>0.34699999999999998</v>
      </c>
      <c r="GN2518" s="152">
        <v>4.68</v>
      </c>
      <c r="GO2518" s="152">
        <v>1.1599999999999999</v>
      </c>
      <c r="GS2518" s="152">
        <v>5.55</v>
      </c>
      <c r="GT2518" s="152">
        <v>8.77</v>
      </c>
      <c r="GU2518" s="152">
        <v>3.09</v>
      </c>
    </row>
    <row r="2519" spans="1:203">
      <c r="A2519" s="151">
        <v>9144</v>
      </c>
      <c r="B2519" s="152" t="s">
        <v>2859</v>
      </c>
      <c r="C2519" s="152" t="s">
        <v>2860</v>
      </c>
      <c r="D2519" s="152" t="s">
        <v>3440</v>
      </c>
      <c r="E2519" s="152" t="s">
        <v>3441</v>
      </c>
      <c r="F2519" s="152" t="s">
        <v>10965</v>
      </c>
      <c r="H2519" s="151">
        <v>345060</v>
      </c>
      <c r="I2519" s="153" t="s">
        <v>3442</v>
      </c>
      <c r="L2519" s="153" t="s">
        <v>3826</v>
      </c>
      <c r="M2519" s="153" t="s">
        <v>5155</v>
      </c>
      <c r="O2519" s="151">
        <v>3613</v>
      </c>
      <c r="P2519" s="152">
        <v>9.9830000000000005</v>
      </c>
      <c r="Q2519" s="152">
        <v>-83.85</v>
      </c>
      <c r="R2519" s="152" t="s">
        <v>2866</v>
      </c>
      <c r="S2519" s="152" t="s">
        <v>2716</v>
      </c>
      <c r="T2519" s="152">
        <v>52.9</v>
      </c>
      <c r="U2519" s="152">
        <v>1.24</v>
      </c>
      <c r="V2519" s="152">
        <v>18.95</v>
      </c>
      <c r="X2519" s="152">
        <v>4.16</v>
      </c>
      <c r="AA2519" s="152">
        <v>1.67</v>
      </c>
      <c r="AB2519" s="152">
        <v>0.1</v>
      </c>
      <c r="AC2519" s="152">
        <v>9.49</v>
      </c>
      <c r="AD2519" s="152">
        <v>3.9</v>
      </c>
      <c r="AE2519" s="152">
        <v>2.27</v>
      </c>
      <c r="AF2519" s="152">
        <v>0.59</v>
      </c>
      <c r="AJ2519" s="152">
        <v>3.09</v>
      </c>
      <c r="AK2519" s="156">
        <f t="shared" si="39"/>
        <v>2.12E-2</v>
      </c>
      <c r="AL2519" s="151">
        <v>212</v>
      </c>
      <c r="AM2519" s="151">
        <v>1940</v>
      </c>
      <c r="AN2519" s="151">
        <v>2656</v>
      </c>
      <c r="AO2519" s="151">
        <v>2409</v>
      </c>
      <c r="AW2519" s="152">
        <v>27.5</v>
      </c>
      <c r="AY2519" s="151">
        <v>248</v>
      </c>
      <c r="BC2519" s="152">
        <v>107</v>
      </c>
      <c r="BG2519" s="152">
        <v>56</v>
      </c>
      <c r="BH2519" s="152">
        <v>892</v>
      </c>
      <c r="BI2519" s="152">
        <v>31.8</v>
      </c>
      <c r="BJ2519" s="152">
        <v>264</v>
      </c>
      <c r="BK2519" s="152">
        <v>27.5</v>
      </c>
      <c r="BO2519" s="152">
        <v>1030</v>
      </c>
      <c r="BP2519" s="152">
        <v>64.099999999999994</v>
      </c>
      <c r="BQ2519" s="152">
        <v>139</v>
      </c>
      <c r="BR2519" s="152">
        <v>17.7</v>
      </c>
      <c r="BS2519" s="152">
        <v>57.4</v>
      </c>
      <c r="BT2519" s="152">
        <v>11.33</v>
      </c>
      <c r="BU2519" s="152">
        <v>2.95</v>
      </c>
      <c r="BV2519" s="152">
        <v>9.73</v>
      </c>
      <c r="BX2519" s="152">
        <v>4.55</v>
      </c>
      <c r="BZ2519" s="152">
        <v>2.2000000000000002</v>
      </c>
      <c r="CB2519" s="152">
        <v>3.58</v>
      </c>
      <c r="CC2519" s="152">
        <v>0.52</v>
      </c>
      <c r="CD2519" s="152">
        <v>8.14</v>
      </c>
      <c r="CE2519" s="152">
        <v>1.53</v>
      </c>
      <c r="CH2519" s="152">
        <v>8.32</v>
      </c>
      <c r="CJ2519" s="152">
        <v>6.85</v>
      </c>
      <c r="CK2519" s="152">
        <v>3.99</v>
      </c>
      <c r="DO2519" s="154">
        <v>85</v>
      </c>
      <c r="ED2519" s="152">
        <v>54.23</v>
      </c>
      <c r="EE2519" s="152">
        <v>1.2</v>
      </c>
      <c r="EF2519" s="152">
        <v>17.34</v>
      </c>
      <c r="EH2519" s="152">
        <v>7.3337532620000001</v>
      </c>
      <c r="EJ2519" s="152">
        <v>8.15</v>
      </c>
      <c r="EK2519" s="152">
        <v>0.13800000000000001</v>
      </c>
      <c r="EL2519" s="152">
        <v>4.66</v>
      </c>
      <c r="EM2519" s="152">
        <v>8.94</v>
      </c>
      <c r="EO2519" s="152">
        <v>3.5</v>
      </c>
      <c r="EP2519" s="152">
        <v>2.02</v>
      </c>
      <c r="EQ2519" s="152">
        <v>0.49</v>
      </c>
      <c r="ES2519" s="152">
        <v>-0.15</v>
      </c>
      <c r="FA2519" s="152">
        <v>9.36</v>
      </c>
      <c r="FB2519" s="152">
        <v>1.82</v>
      </c>
      <c r="FD2519" s="152">
        <v>22.4</v>
      </c>
      <c r="FF2519" s="152">
        <v>217</v>
      </c>
      <c r="FG2519" s="152">
        <v>69</v>
      </c>
      <c r="FI2519" s="152">
        <v>26.5</v>
      </c>
      <c r="FJ2519" s="152">
        <v>39.799999999999997</v>
      </c>
      <c r="FK2519" s="152">
        <v>121</v>
      </c>
      <c r="FL2519" s="152">
        <v>79.2</v>
      </c>
      <c r="FP2519" s="152">
        <v>54.7</v>
      </c>
      <c r="FQ2519" s="152">
        <v>820</v>
      </c>
      <c r="FR2519" s="152">
        <v>26.2</v>
      </c>
      <c r="FS2519" s="152">
        <v>229</v>
      </c>
      <c r="FT2519" s="152">
        <v>23</v>
      </c>
      <c r="FX2519" s="152">
        <v>0.72499999999999998</v>
      </c>
      <c r="FY2519" s="152">
        <v>857</v>
      </c>
      <c r="FZ2519" s="152">
        <v>49.2</v>
      </c>
      <c r="GA2519" s="152">
        <v>96.2</v>
      </c>
      <c r="GB2519" s="152">
        <v>11.4</v>
      </c>
      <c r="GC2519" s="152">
        <v>44</v>
      </c>
      <c r="GD2519" s="152">
        <v>7.73</v>
      </c>
      <c r="GE2519" s="152">
        <v>2.14</v>
      </c>
      <c r="GF2519" s="152">
        <v>6.84</v>
      </c>
      <c r="GG2519" s="152">
        <v>0.97</v>
      </c>
      <c r="GH2519" s="152">
        <v>4.79</v>
      </c>
      <c r="GI2519" s="152">
        <v>0.91</v>
      </c>
      <c r="GJ2519" s="152">
        <v>2.4900000000000002</v>
      </c>
      <c r="GL2519" s="152">
        <v>2.23</v>
      </c>
      <c r="GM2519" s="152">
        <v>0.34699999999999998</v>
      </c>
      <c r="GN2519" s="152">
        <v>4.68</v>
      </c>
      <c r="GO2519" s="152">
        <v>1.1599999999999999</v>
      </c>
      <c r="GS2519" s="152">
        <v>5.55</v>
      </c>
      <c r="GT2519" s="152">
        <v>8.77</v>
      </c>
      <c r="GU2519" s="152">
        <v>3.09</v>
      </c>
    </row>
    <row r="2520" spans="1:203">
      <c r="A2520" s="151">
        <v>9145</v>
      </c>
      <c r="B2520" s="152" t="s">
        <v>2859</v>
      </c>
      <c r="C2520" s="152" t="s">
        <v>2860</v>
      </c>
      <c r="D2520" s="152" t="s">
        <v>3440</v>
      </c>
      <c r="E2520" s="152" t="s">
        <v>3441</v>
      </c>
      <c r="F2520" s="152" t="s">
        <v>10966</v>
      </c>
      <c r="H2520" s="151">
        <v>345060</v>
      </c>
      <c r="I2520" s="153" t="s">
        <v>3442</v>
      </c>
      <c r="L2520" s="153" t="s">
        <v>3826</v>
      </c>
      <c r="M2520" s="153" t="s">
        <v>5437</v>
      </c>
      <c r="O2520" s="151">
        <v>3613</v>
      </c>
      <c r="P2520" s="152">
        <v>9.9830000000000005</v>
      </c>
      <c r="Q2520" s="152">
        <v>-83.85</v>
      </c>
      <c r="R2520" s="152" t="s">
        <v>2866</v>
      </c>
      <c r="S2520" s="152" t="s">
        <v>2716</v>
      </c>
      <c r="T2520" s="152">
        <v>55.99</v>
      </c>
      <c r="U2520" s="152">
        <v>1.1200000000000001</v>
      </c>
      <c r="V2520" s="152">
        <v>16</v>
      </c>
      <c r="X2520" s="152">
        <v>5.78</v>
      </c>
      <c r="AA2520" s="152">
        <v>2.87</v>
      </c>
      <c r="AB2520" s="152">
        <v>0.13</v>
      </c>
      <c r="AC2520" s="152">
        <v>6.7</v>
      </c>
      <c r="AD2520" s="152">
        <v>4.33</v>
      </c>
      <c r="AE2520" s="152">
        <v>2.72</v>
      </c>
      <c r="AF2520" s="152">
        <v>0.57999999999999996</v>
      </c>
      <c r="AJ2520" s="152">
        <v>2.4700000000000002</v>
      </c>
      <c r="AK2520" s="156">
        <f t="shared" si="39"/>
        <v>6.1000000000000004E-3</v>
      </c>
      <c r="AL2520" s="151">
        <v>61</v>
      </c>
      <c r="AM2520" s="151">
        <v>1675</v>
      </c>
      <c r="AN2520" s="151">
        <v>1717</v>
      </c>
      <c r="AO2520" s="151">
        <v>2063</v>
      </c>
      <c r="AW2520" s="152">
        <v>21.4</v>
      </c>
      <c r="AY2520" s="151">
        <v>172</v>
      </c>
      <c r="BC2520" s="152">
        <v>166</v>
      </c>
      <c r="BG2520" s="152">
        <v>62</v>
      </c>
      <c r="BH2520" s="152">
        <v>650</v>
      </c>
      <c r="BI2520" s="152">
        <v>26.5</v>
      </c>
      <c r="BJ2520" s="152">
        <v>285</v>
      </c>
      <c r="BK2520" s="152">
        <v>28.2</v>
      </c>
      <c r="BO2520" s="152">
        <v>815</v>
      </c>
      <c r="BP2520" s="152">
        <v>50.3</v>
      </c>
      <c r="BQ2520" s="152">
        <v>100</v>
      </c>
      <c r="BR2520" s="152">
        <v>11.8</v>
      </c>
      <c r="BS2520" s="152">
        <v>42.7</v>
      </c>
      <c r="BT2520" s="152">
        <v>7.09</v>
      </c>
      <c r="BU2520" s="152">
        <v>2.0099999999999998</v>
      </c>
      <c r="BV2520" s="152">
        <v>4.3499999999999996</v>
      </c>
      <c r="BX2520" s="152">
        <v>4.26</v>
      </c>
      <c r="BZ2520" s="152">
        <v>2.31</v>
      </c>
      <c r="CB2520" s="152">
        <v>2.74</v>
      </c>
      <c r="CC2520" s="152">
        <v>0.64</v>
      </c>
      <c r="CD2520" s="152">
        <v>7.29</v>
      </c>
      <c r="CE2520" s="152">
        <v>1.44</v>
      </c>
      <c r="CH2520" s="152">
        <v>5.42</v>
      </c>
      <c r="CJ2520" s="152">
        <v>11.98</v>
      </c>
      <c r="CK2520" s="152">
        <v>3.31</v>
      </c>
      <c r="DO2520" s="154">
        <v>80.5</v>
      </c>
      <c r="ED2520" s="152">
        <v>54.23</v>
      </c>
      <c r="EE2520" s="152">
        <v>1.2</v>
      </c>
      <c r="EF2520" s="152">
        <v>17.34</v>
      </c>
      <c r="EH2520" s="152">
        <v>7.3337532620000001</v>
      </c>
      <c r="EJ2520" s="152">
        <v>8.15</v>
      </c>
      <c r="EK2520" s="152">
        <v>0.13800000000000001</v>
      </c>
      <c r="EL2520" s="152">
        <v>4.66</v>
      </c>
      <c r="EM2520" s="152">
        <v>8.94</v>
      </c>
      <c r="EO2520" s="152">
        <v>3.5</v>
      </c>
      <c r="EP2520" s="152">
        <v>2.02</v>
      </c>
      <c r="EQ2520" s="152">
        <v>0.49</v>
      </c>
      <c r="ES2520" s="152">
        <v>-0.15</v>
      </c>
      <c r="FA2520" s="152">
        <v>9.36</v>
      </c>
      <c r="FB2520" s="152">
        <v>1.82</v>
      </c>
      <c r="FD2520" s="152">
        <v>22.4</v>
      </c>
      <c r="FF2520" s="152">
        <v>217</v>
      </c>
      <c r="FG2520" s="152">
        <v>69</v>
      </c>
      <c r="FI2520" s="152">
        <v>26.5</v>
      </c>
      <c r="FJ2520" s="152">
        <v>39.799999999999997</v>
      </c>
      <c r="FK2520" s="152">
        <v>121</v>
      </c>
      <c r="FL2520" s="152">
        <v>79.2</v>
      </c>
      <c r="FP2520" s="152">
        <v>54.7</v>
      </c>
      <c r="FQ2520" s="152">
        <v>820</v>
      </c>
      <c r="FR2520" s="152">
        <v>26.2</v>
      </c>
      <c r="FS2520" s="152">
        <v>229</v>
      </c>
      <c r="FT2520" s="152">
        <v>23</v>
      </c>
      <c r="FX2520" s="152">
        <v>0.72499999999999998</v>
      </c>
      <c r="FY2520" s="152">
        <v>857</v>
      </c>
      <c r="FZ2520" s="152">
        <v>49.2</v>
      </c>
      <c r="GA2520" s="152">
        <v>96.2</v>
      </c>
      <c r="GB2520" s="152">
        <v>11.4</v>
      </c>
      <c r="GC2520" s="152">
        <v>44</v>
      </c>
      <c r="GD2520" s="152">
        <v>7.73</v>
      </c>
      <c r="GE2520" s="152">
        <v>2.14</v>
      </c>
      <c r="GF2520" s="152">
        <v>6.84</v>
      </c>
      <c r="GG2520" s="152">
        <v>0.97</v>
      </c>
      <c r="GH2520" s="152">
        <v>4.79</v>
      </c>
      <c r="GI2520" s="152">
        <v>0.91</v>
      </c>
      <c r="GJ2520" s="152">
        <v>2.4900000000000002</v>
      </c>
      <c r="GL2520" s="152">
        <v>2.23</v>
      </c>
      <c r="GM2520" s="152">
        <v>0.34699999999999998</v>
      </c>
      <c r="GN2520" s="152">
        <v>4.68</v>
      </c>
      <c r="GO2520" s="152">
        <v>1.1599999999999999</v>
      </c>
      <c r="GS2520" s="152">
        <v>5.55</v>
      </c>
      <c r="GT2520" s="152">
        <v>8.77</v>
      </c>
      <c r="GU2520" s="152">
        <v>3.09</v>
      </c>
    </row>
    <row r="2521" spans="1:203">
      <c r="A2521" s="151">
        <v>9146</v>
      </c>
      <c r="B2521" s="152" t="s">
        <v>2859</v>
      </c>
      <c r="C2521" s="152" t="s">
        <v>2860</v>
      </c>
      <c r="D2521" s="152" t="s">
        <v>3440</v>
      </c>
      <c r="E2521" s="152" t="s">
        <v>3441</v>
      </c>
      <c r="F2521" s="152" t="s">
        <v>10967</v>
      </c>
      <c r="H2521" s="151">
        <v>345060</v>
      </c>
      <c r="I2521" s="153" t="s">
        <v>3442</v>
      </c>
      <c r="L2521" s="153" t="s">
        <v>3826</v>
      </c>
      <c r="M2521" s="153" t="s">
        <v>5438</v>
      </c>
      <c r="O2521" s="151">
        <v>3613</v>
      </c>
      <c r="P2521" s="152">
        <v>9.9830000000000005</v>
      </c>
      <c r="Q2521" s="152">
        <v>-83.85</v>
      </c>
      <c r="R2521" s="152" t="s">
        <v>2866</v>
      </c>
      <c r="S2521" s="152" t="s">
        <v>2716</v>
      </c>
      <c r="T2521" s="152">
        <v>55.99</v>
      </c>
      <c r="U2521" s="152">
        <v>1.1200000000000001</v>
      </c>
      <c r="V2521" s="152">
        <v>16</v>
      </c>
      <c r="X2521" s="152">
        <v>5.78</v>
      </c>
      <c r="AA2521" s="152">
        <v>2.87</v>
      </c>
      <c r="AB2521" s="152">
        <v>0.13</v>
      </c>
      <c r="AC2521" s="152">
        <v>6.7</v>
      </c>
      <c r="AD2521" s="152">
        <v>4.33</v>
      </c>
      <c r="AE2521" s="152">
        <v>2.72</v>
      </c>
      <c r="AF2521" s="152">
        <v>0.57999999999999996</v>
      </c>
      <c r="AJ2521" s="152">
        <v>2.4500000000000002</v>
      </c>
      <c r="AK2521" s="156">
        <f t="shared" si="39"/>
        <v>6.3E-3</v>
      </c>
      <c r="AL2521" s="151">
        <v>63</v>
      </c>
      <c r="AM2521" s="151">
        <v>1688</v>
      </c>
      <c r="AN2521" s="151">
        <v>1704</v>
      </c>
      <c r="AO2521" s="151">
        <v>2088</v>
      </c>
      <c r="AW2521" s="152">
        <v>21.4</v>
      </c>
      <c r="AY2521" s="151">
        <v>172</v>
      </c>
      <c r="BC2521" s="152">
        <v>166</v>
      </c>
      <c r="BG2521" s="152">
        <v>62</v>
      </c>
      <c r="BH2521" s="152">
        <v>650</v>
      </c>
      <c r="BI2521" s="152">
        <v>26.5</v>
      </c>
      <c r="BJ2521" s="152">
        <v>285</v>
      </c>
      <c r="BK2521" s="152">
        <v>28.2</v>
      </c>
      <c r="BO2521" s="152">
        <v>815</v>
      </c>
      <c r="BP2521" s="152">
        <v>50.3</v>
      </c>
      <c r="BQ2521" s="152">
        <v>100</v>
      </c>
      <c r="BR2521" s="152">
        <v>11.8</v>
      </c>
      <c r="BS2521" s="152">
        <v>42.7</v>
      </c>
      <c r="BT2521" s="152">
        <v>7.09</v>
      </c>
      <c r="BU2521" s="152">
        <v>2.0099999999999998</v>
      </c>
      <c r="BV2521" s="152">
        <v>4.3499999999999996</v>
      </c>
      <c r="BX2521" s="152">
        <v>4.26</v>
      </c>
      <c r="BZ2521" s="152">
        <v>2.31</v>
      </c>
      <c r="CB2521" s="152">
        <v>2.74</v>
      </c>
      <c r="CC2521" s="152">
        <v>0.64</v>
      </c>
      <c r="CD2521" s="152">
        <v>7.29</v>
      </c>
      <c r="CE2521" s="152">
        <v>1.44</v>
      </c>
      <c r="CH2521" s="152">
        <v>5.42</v>
      </c>
      <c r="CJ2521" s="152">
        <v>11.98</v>
      </c>
      <c r="CK2521" s="152">
        <v>3.31</v>
      </c>
      <c r="DO2521" s="154">
        <v>80.5</v>
      </c>
      <c r="ED2521" s="152">
        <v>54.23</v>
      </c>
      <c r="EE2521" s="152">
        <v>1.2</v>
      </c>
      <c r="EF2521" s="152">
        <v>17.34</v>
      </c>
      <c r="EH2521" s="152">
        <v>7.3337532620000001</v>
      </c>
      <c r="EJ2521" s="152">
        <v>8.15</v>
      </c>
      <c r="EK2521" s="152">
        <v>0.13800000000000001</v>
      </c>
      <c r="EL2521" s="152">
        <v>4.66</v>
      </c>
      <c r="EM2521" s="152">
        <v>8.94</v>
      </c>
      <c r="EO2521" s="152">
        <v>3.5</v>
      </c>
      <c r="EP2521" s="152">
        <v>2.02</v>
      </c>
      <c r="EQ2521" s="152">
        <v>0.49</v>
      </c>
      <c r="ES2521" s="152">
        <v>-0.15</v>
      </c>
      <c r="FA2521" s="152">
        <v>9.36</v>
      </c>
      <c r="FB2521" s="152">
        <v>1.82</v>
      </c>
      <c r="FD2521" s="152">
        <v>22.4</v>
      </c>
      <c r="FF2521" s="152">
        <v>217</v>
      </c>
      <c r="FG2521" s="152">
        <v>69</v>
      </c>
      <c r="FI2521" s="152">
        <v>26.5</v>
      </c>
      <c r="FJ2521" s="152">
        <v>39.799999999999997</v>
      </c>
      <c r="FK2521" s="152">
        <v>121</v>
      </c>
      <c r="FL2521" s="152">
        <v>79.2</v>
      </c>
      <c r="FP2521" s="152">
        <v>54.7</v>
      </c>
      <c r="FQ2521" s="152">
        <v>820</v>
      </c>
      <c r="FR2521" s="152">
        <v>26.2</v>
      </c>
      <c r="FS2521" s="152">
        <v>229</v>
      </c>
      <c r="FT2521" s="152">
        <v>23</v>
      </c>
      <c r="FX2521" s="152">
        <v>0.72499999999999998</v>
      </c>
      <c r="FY2521" s="152">
        <v>857</v>
      </c>
      <c r="FZ2521" s="152">
        <v>49.2</v>
      </c>
      <c r="GA2521" s="152">
        <v>96.2</v>
      </c>
      <c r="GB2521" s="152">
        <v>11.4</v>
      </c>
      <c r="GC2521" s="152">
        <v>44</v>
      </c>
      <c r="GD2521" s="152">
        <v>7.73</v>
      </c>
      <c r="GE2521" s="152">
        <v>2.14</v>
      </c>
      <c r="GF2521" s="152">
        <v>6.84</v>
      </c>
      <c r="GG2521" s="152">
        <v>0.97</v>
      </c>
      <c r="GH2521" s="152">
        <v>4.79</v>
      </c>
      <c r="GI2521" s="152">
        <v>0.91</v>
      </c>
      <c r="GJ2521" s="152">
        <v>2.4900000000000002</v>
      </c>
      <c r="GL2521" s="152">
        <v>2.23</v>
      </c>
      <c r="GM2521" s="152">
        <v>0.34699999999999998</v>
      </c>
      <c r="GN2521" s="152">
        <v>4.68</v>
      </c>
      <c r="GO2521" s="152">
        <v>1.1599999999999999</v>
      </c>
      <c r="GS2521" s="152">
        <v>5.55</v>
      </c>
      <c r="GT2521" s="152">
        <v>8.77</v>
      </c>
      <c r="GU2521" s="152">
        <v>3.09</v>
      </c>
    </row>
    <row r="2522" spans="1:203">
      <c r="A2522" s="151">
        <v>9147</v>
      </c>
      <c r="B2522" s="152" t="s">
        <v>2859</v>
      </c>
      <c r="C2522" s="152" t="s">
        <v>2860</v>
      </c>
      <c r="D2522" s="152" t="s">
        <v>3440</v>
      </c>
      <c r="E2522" s="152" t="s">
        <v>3441</v>
      </c>
      <c r="F2522" s="152" t="s">
        <v>10968</v>
      </c>
      <c r="H2522" s="151">
        <v>345060</v>
      </c>
      <c r="I2522" s="153" t="s">
        <v>3442</v>
      </c>
      <c r="L2522" s="153" t="s">
        <v>3826</v>
      </c>
      <c r="M2522" s="153" t="s">
        <v>5283</v>
      </c>
      <c r="O2522" s="151">
        <v>3613</v>
      </c>
      <c r="P2522" s="152">
        <v>9.9830000000000005</v>
      </c>
      <c r="Q2522" s="152">
        <v>-83.85</v>
      </c>
      <c r="R2522" s="152" t="s">
        <v>2866</v>
      </c>
      <c r="S2522" s="152" t="s">
        <v>2716</v>
      </c>
      <c r="T2522" s="152">
        <v>53.84</v>
      </c>
      <c r="U2522" s="152">
        <v>1.51</v>
      </c>
      <c r="V2522" s="152">
        <v>17.239999999999998</v>
      </c>
      <c r="X2522" s="152">
        <v>6.1</v>
      </c>
      <c r="AA2522" s="152">
        <v>2.52</v>
      </c>
      <c r="AB2522" s="152">
        <v>0.12</v>
      </c>
      <c r="AC2522" s="152">
        <v>7.77</v>
      </c>
      <c r="AD2522" s="152">
        <v>4.18</v>
      </c>
      <c r="AE2522" s="152">
        <v>3.11</v>
      </c>
      <c r="AF2522" s="152">
        <v>0.63</v>
      </c>
      <c r="AJ2522" s="152">
        <v>1.81</v>
      </c>
      <c r="AK2522" s="156">
        <f t="shared" si="39"/>
        <v>2.7000000000000001E-3</v>
      </c>
      <c r="AL2522" s="151">
        <v>27</v>
      </c>
      <c r="AM2522" s="151">
        <v>1611</v>
      </c>
      <c r="AN2522" s="151">
        <v>1737</v>
      </c>
      <c r="AO2522" s="151">
        <v>1780</v>
      </c>
      <c r="AW2522" s="152">
        <v>22.4</v>
      </c>
      <c r="AY2522" s="151">
        <v>242</v>
      </c>
      <c r="BC2522" s="152">
        <v>265</v>
      </c>
      <c r="BG2522" s="152">
        <v>78</v>
      </c>
      <c r="BH2522" s="152">
        <v>749</v>
      </c>
      <c r="BI2522" s="152">
        <v>29.7</v>
      </c>
      <c r="BJ2522" s="152">
        <v>290</v>
      </c>
      <c r="BK2522" s="152">
        <v>32.200000000000003</v>
      </c>
      <c r="BO2522" s="152">
        <v>1038</v>
      </c>
      <c r="BP2522" s="152">
        <v>60.1</v>
      </c>
      <c r="BQ2522" s="152">
        <v>126</v>
      </c>
      <c r="BR2522" s="152">
        <v>13.4</v>
      </c>
      <c r="BS2522" s="152">
        <v>52.8</v>
      </c>
      <c r="BT2522" s="152">
        <v>8.4</v>
      </c>
      <c r="BU2522" s="152">
        <v>2.36</v>
      </c>
      <c r="BV2522" s="152">
        <v>8.42</v>
      </c>
      <c r="BX2522" s="152">
        <v>5.7</v>
      </c>
      <c r="BZ2522" s="152">
        <v>2.95</v>
      </c>
      <c r="CB2522" s="152">
        <v>3.19</v>
      </c>
      <c r="CC2522" s="152">
        <v>0.51</v>
      </c>
      <c r="CD2522" s="152">
        <v>6.42</v>
      </c>
      <c r="CE2522" s="152">
        <v>1.22</v>
      </c>
      <c r="CH2522" s="152">
        <v>7.47</v>
      </c>
      <c r="CJ2522" s="152">
        <v>12</v>
      </c>
      <c r="CK2522" s="152">
        <v>4.55</v>
      </c>
      <c r="DO2522" s="154">
        <v>78.5</v>
      </c>
      <c r="ED2522" s="152">
        <v>54.23</v>
      </c>
      <c r="EE2522" s="152">
        <v>1.2</v>
      </c>
      <c r="EF2522" s="152">
        <v>17.34</v>
      </c>
      <c r="EH2522" s="152">
        <v>7.3337532620000001</v>
      </c>
      <c r="EJ2522" s="152">
        <v>8.15</v>
      </c>
      <c r="EK2522" s="152">
        <v>0.13800000000000001</v>
      </c>
      <c r="EL2522" s="152">
        <v>4.66</v>
      </c>
      <c r="EM2522" s="152">
        <v>8.94</v>
      </c>
      <c r="EO2522" s="152">
        <v>3.5</v>
      </c>
      <c r="EP2522" s="152">
        <v>2.02</v>
      </c>
      <c r="EQ2522" s="152">
        <v>0.49</v>
      </c>
      <c r="ES2522" s="152">
        <v>-0.15</v>
      </c>
      <c r="FA2522" s="152">
        <v>9.36</v>
      </c>
      <c r="FB2522" s="152">
        <v>1.82</v>
      </c>
      <c r="FD2522" s="152">
        <v>22.4</v>
      </c>
      <c r="FF2522" s="152">
        <v>217</v>
      </c>
      <c r="FG2522" s="152">
        <v>69</v>
      </c>
      <c r="FI2522" s="152">
        <v>26.5</v>
      </c>
      <c r="FJ2522" s="152">
        <v>39.799999999999997</v>
      </c>
      <c r="FK2522" s="152">
        <v>121</v>
      </c>
      <c r="FL2522" s="152">
        <v>79.2</v>
      </c>
      <c r="FP2522" s="152">
        <v>54.7</v>
      </c>
      <c r="FQ2522" s="152">
        <v>820</v>
      </c>
      <c r="FR2522" s="152">
        <v>26.2</v>
      </c>
      <c r="FS2522" s="152">
        <v>229</v>
      </c>
      <c r="FT2522" s="152">
        <v>23</v>
      </c>
      <c r="FX2522" s="152">
        <v>0.72499999999999998</v>
      </c>
      <c r="FY2522" s="152">
        <v>857</v>
      </c>
      <c r="FZ2522" s="152">
        <v>49.2</v>
      </c>
      <c r="GA2522" s="152">
        <v>96.2</v>
      </c>
      <c r="GB2522" s="152">
        <v>11.4</v>
      </c>
      <c r="GC2522" s="152">
        <v>44</v>
      </c>
      <c r="GD2522" s="152">
        <v>7.73</v>
      </c>
      <c r="GE2522" s="152">
        <v>2.14</v>
      </c>
      <c r="GF2522" s="152">
        <v>6.84</v>
      </c>
      <c r="GG2522" s="152">
        <v>0.97</v>
      </c>
      <c r="GH2522" s="152">
        <v>4.79</v>
      </c>
      <c r="GI2522" s="152">
        <v>0.91</v>
      </c>
      <c r="GJ2522" s="152">
        <v>2.4900000000000002</v>
      </c>
      <c r="GL2522" s="152">
        <v>2.23</v>
      </c>
      <c r="GM2522" s="152">
        <v>0.34699999999999998</v>
      </c>
      <c r="GN2522" s="152">
        <v>4.68</v>
      </c>
      <c r="GO2522" s="152">
        <v>1.1599999999999999</v>
      </c>
      <c r="GS2522" s="152">
        <v>5.55</v>
      </c>
      <c r="GT2522" s="152">
        <v>8.77</v>
      </c>
      <c r="GU2522" s="152">
        <v>3.09</v>
      </c>
    </row>
    <row r="2523" spans="1:203">
      <c r="A2523" s="151">
        <v>9148</v>
      </c>
      <c r="B2523" s="152" t="s">
        <v>2859</v>
      </c>
      <c r="C2523" s="152" t="s">
        <v>2860</v>
      </c>
      <c r="D2523" s="152" t="s">
        <v>3440</v>
      </c>
      <c r="E2523" s="152" t="s">
        <v>3441</v>
      </c>
      <c r="F2523" s="152" t="s">
        <v>10969</v>
      </c>
      <c r="H2523" s="151">
        <v>345060</v>
      </c>
      <c r="I2523" s="153" t="s">
        <v>3442</v>
      </c>
      <c r="L2523" s="153" t="s">
        <v>3443</v>
      </c>
      <c r="M2523" s="153" t="s">
        <v>3444</v>
      </c>
      <c r="P2523" s="152">
        <v>9.9830000000000005</v>
      </c>
      <c r="Q2523" s="152">
        <v>-83.85</v>
      </c>
      <c r="R2523" s="152" t="s">
        <v>2866</v>
      </c>
      <c r="S2523" s="152" t="s">
        <v>2716</v>
      </c>
      <c r="T2523" s="152">
        <v>47.23</v>
      </c>
      <c r="U2523" s="152">
        <v>1.52</v>
      </c>
      <c r="V2523" s="152">
        <v>17.260000000000002</v>
      </c>
      <c r="X2523" s="152">
        <v>5.0999999999999996</v>
      </c>
      <c r="AA2523" s="152">
        <v>4.5599999999999996</v>
      </c>
      <c r="AB2523" s="152">
        <v>0.09</v>
      </c>
      <c r="AC2523" s="152">
        <v>14.25</v>
      </c>
      <c r="AD2523" s="152">
        <v>2.94</v>
      </c>
      <c r="AE2523" s="152">
        <v>1.47</v>
      </c>
      <c r="AF2523" s="152">
        <v>0.56999999999999995</v>
      </c>
      <c r="AJ2523" s="152">
        <v>3.14</v>
      </c>
      <c r="AK2523" s="156">
        <f t="shared" si="39"/>
        <v>4.6199999999999998E-2</v>
      </c>
      <c r="AL2523" s="151">
        <v>462</v>
      </c>
      <c r="AM2523" s="151">
        <v>1447</v>
      </c>
      <c r="AN2523" s="151">
        <v>3270</v>
      </c>
      <c r="AO2523" s="151">
        <v>1750</v>
      </c>
      <c r="AW2523" s="152">
        <v>46.4</v>
      </c>
      <c r="AY2523" s="151">
        <v>302</v>
      </c>
      <c r="BC2523" s="152">
        <v>109</v>
      </c>
      <c r="BG2523" s="152">
        <v>38</v>
      </c>
      <c r="BH2523" s="152">
        <v>1015</v>
      </c>
      <c r="BI2523" s="152">
        <v>30.4</v>
      </c>
      <c r="BJ2523" s="152">
        <v>209</v>
      </c>
      <c r="BK2523" s="152">
        <v>22.8</v>
      </c>
      <c r="BO2523" s="152">
        <v>954</v>
      </c>
      <c r="BP2523" s="152">
        <v>71.7</v>
      </c>
      <c r="BQ2523" s="152">
        <v>150</v>
      </c>
      <c r="BR2523" s="152">
        <v>18.8</v>
      </c>
      <c r="BS2523" s="152">
        <v>67.2</v>
      </c>
      <c r="BT2523" s="152">
        <v>14</v>
      </c>
      <c r="BU2523" s="152">
        <v>3.77</v>
      </c>
      <c r="BV2523" s="152">
        <v>10.67</v>
      </c>
      <c r="BX2523" s="152">
        <v>5.67</v>
      </c>
      <c r="BZ2523" s="152">
        <v>3.09</v>
      </c>
      <c r="CB2523" s="152">
        <v>3.34</v>
      </c>
      <c r="CC2523" s="152">
        <v>0.46</v>
      </c>
      <c r="CD2523" s="152">
        <v>4.7699999999999996</v>
      </c>
      <c r="CE2523" s="152">
        <v>0.85</v>
      </c>
      <c r="CH2523" s="152">
        <v>4.4800000000000004</v>
      </c>
      <c r="CJ2523" s="152">
        <v>6.77</v>
      </c>
      <c r="CK2523" s="152">
        <v>2.4300000000000002</v>
      </c>
      <c r="DO2523" s="154">
        <v>87.2</v>
      </c>
      <c r="ED2523" s="152">
        <v>54.09</v>
      </c>
      <c r="EE2523" s="152">
        <v>1.1499999999999999</v>
      </c>
      <c r="EF2523" s="152">
        <v>17.72</v>
      </c>
      <c r="EH2523" s="152">
        <v>7.2797624399999998</v>
      </c>
      <c r="EJ2523" s="152">
        <v>8.09</v>
      </c>
      <c r="EK2523" s="152">
        <v>0.13500000000000001</v>
      </c>
      <c r="EL2523" s="152">
        <v>4.75</v>
      </c>
      <c r="EM2523" s="152">
        <v>8.83</v>
      </c>
      <c r="EO2523" s="152">
        <v>3.4</v>
      </c>
      <c r="EP2523" s="152">
        <v>2.2000000000000002</v>
      </c>
      <c r="EQ2523" s="152">
        <v>0.45</v>
      </c>
      <c r="FA2523" s="152">
        <v>9.6</v>
      </c>
      <c r="FB2523" s="152">
        <v>1.66</v>
      </c>
      <c r="FD2523" s="152">
        <v>23.2</v>
      </c>
      <c r="FF2523" s="152">
        <v>224</v>
      </c>
      <c r="FG2523" s="152">
        <v>77</v>
      </c>
      <c r="FI2523" s="152">
        <v>25.9</v>
      </c>
      <c r="FJ2523" s="152">
        <v>39.799999999999997</v>
      </c>
      <c r="FK2523" s="152">
        <v>116</v>
      </c>
      <c r="FL2523" s="152">
        <v>77.2</v>
      </c>
      <c r="FP2523" s="152">
        <v>58.7</v>
      </c>
      <c r="FQ2523" s="152">
        <v>820</v>
      </c>
      <c r="FR2523" s="152">
        <v>26.6</v>
      </c>
      <c r="FS2523" s="152">
        <v>231</v>
      </c>
      <c r="FT2523" s="152">
        <v>23.3</v>
      </c>
      <c r="FX2523" s="152">
        <v>0.73</v>
      </c>
      <c r="FY2523" s="152">
        <v>875</v>
      </c>
      <c r="FZ2523" s="152">
        <v>48.8</v>
      </c>
      <c r="GA2523" s="152">
        <v>99.9</v>
      </c>
      <c r="GB2523" s="152">
        <v>12</v>
      </c>
      <c r="GC2523" s="152">
        <v>44.6</v>
      </c>
      <c r="GD2523" s="152">
        <v>7.87</v>
      </c>
      <c r="GE2523" s="152">
        <v>2.11</v>
      </c>
      <c r="GF2523" s="152">
        <v>6.47</v>
      </c>
      <c r="GG2523" s="152">
        <v>1.02</v>
      </c>
      <c r="GH2523" s="152">
        <v>5.01</v>
      </c>
      <c r="GI2523" s="152">
        <v>0.92</v>
      </c>
      <c r="GJ2523" s="152">
        <v>2.4900000000000002</v>
      </c>
      <c r="GL2523" s="152">
        <v>2.25</v>
      </c>
      <c r="GM2523" s="152">
        <v>0.34799999999999998</v>
      </c>
      <c r="GN2523" s="152">
        <v>5.26</v>
      </c>
      <c r="GO2523" s="152">
        <v>1.22</v>
      </c>
      <c r="GS2523" s="152">
        <v>5.73</v>
      </c>
      <c r="GT2523" s="152">
        <v>9.7799999999999994</v>
      </c>
      <c r="GU2523" s="152">
        <v>3.44</v>
      </c>
    </row>
    <row r="2524" spans="1:203">
      <c r="A2524" s="151">
        <v>9149</v>
      </c>
      <c r="B2524" s="152" t="s">
        <v>2859</v>
      </c>
      <c r="C2524" s="152" t="s">
        <v>2860</v>
      </c>
      <c r="D2524" s="152" t="s">
        <v>3440</v>
      </c>
      <c r="E2524" s="152" t="s">
        <v>3441</v>
      </c>
      <c r="F2524" s="152" t="s">
        <v>10970</v>
      </c>
      <c r="H2524" s="151">
        <v>345060</v>
      </c>
      <c r="I2524" s="153" t="s">
        <v>4351</v>
      </c>
      <c r="L2524" s="153" t="s">
        <v>5522</v>
      </c>
      <c r="M2524" s="153" t="s">
        <v>5523</v>
      </c>
      <c r="O2524" s="151">
        <v>3613</v>
      </c>
      <c r="P2524" s="152">
        <v>9.9830000000000005</v>
      </c>
      <c r="Q2524" s="152">
        <v>-83.85</v>
      </c>
      <c r="R2524" s="152" t="s">
        <v>2938</v>
      </c>
      <c r="S2524" s="152" t="s">
        <v>2720</v>
      </c>
      <c r="T2524" s="152">
        <v>61.5</v>
      </c>
      <c r="U2524" s="152">
        <v>2.09</v>
      </c>
      <c r="V2524" s="152">
        <v>15.08</v>
      </c>
      <c r="X2524" s="152">
        <v>3.51</v>
      </c>
      <c r="AA2524" s="152">
        <v>1.29</v>
      </c>
      <c r="AB2524" s="152">
        <v>0.08</v>
      </c>
      <c r="AC2524" s="152">
        <v>3.38</v>
      </c>
      <c r="AD2524" s="152">
        <v>3.23</v>
      </c>
      <c r="AE2524" s="152">
        <v>4.25</v>
      </c>
      <c r="AF2524" s="152">
        <v>0.68</v>
      </c>
      <c r="AJ2524" s="152">
        <v>0.71</v>
      </c>
      <c r="AK2524" s="156">
        <f t="shared" si="39"/>
        <v>2.0999999999999999E-3</v>
      </c>
      <c r="AL2524" s="151">
        <v>21</v>
      </c>
      <c r="AM2524" s="151">
        <v>1820</v>
      </c>
      <c r="AN2524" s="151">
        <v>139</v>
      </c>
      <c r="AO2524" s="151">
        <v>1493</v>
      </c>
      <c r="DP2524" s="152">
        <v>74</v>
      </c>
      <c r="ED2524" s="152">
        <v>57.09</v>
      </c>
      <c r="EE2524" s="152">
        <v>0.99</v>
      </c>
      <c r="EF2524" s="152">
        <v>16.829999999999998</v>
      </c>
      <c r="EH2524" s="152">
        <v>6.7308557550000003</v>
      </c>
      <c r="EJ2524" s="152">
        <v>7.48</v>
      </c>
      <c r="EK2524" s="152">
        <v>0.124</v>
      </c>
      <c r="EL2524" s="152">
        <v>5.55</v>
      </c>
      <c r="EM2524" s="152">
        <v>8.06</v>
      </c>
      <c r="EO2524" s="152">
        <v>3.41</v>
      </c>
      <c r="EP2524" s="152">
        <v>1.97</v>
      </c>
      <c r="EQ2524" s="152">
        <v>0.39</v>
      </c>
      <c r="ES2524" s="152" t="s">
        <v>2867</v>
      </c>
      <c r="EV2524" s="152">
        <v>0.03</v>
      </c>
      <c r="FA2524" s="152">
        <v>10.7</v>
      </c>
      <c r="FB2524" s="152">
        <v>1.72</v>
      </c>
      <c r="FD2524" s="152">
        <v>20.8</v>
      </c>
      <c r="FF2524" s="152">
        <v>184</v>
      </c>
      <c r="FG2524" s="152">
        <v>136</v>
      </c>
      <c r="FI2524" s="152">
        <v>26.3</v>
      </c>
      <c r="FJ2524" s="152">
        <v>80.2</v>
      </c>
      <c r="FK2524" s="152">
        <v>124</v>
      </c>
      <c r="FL2524" s="152">
        <v>75.400000000000006</v>
      </c>
      <c r="FP2524" s="152">
        <v>57.6</v>
      </c>
      <c r="FQ2524" s="152">
        <v>814</v>
      </c>
      <c r="FR2524" s="152">
        <v>20</v>
      </c>
      <c r="FS2524" s="152">
        <v>202</v>
      </c>
      <c r="FT2524" s="152">
        <v>20.6</v>
      </c>
      <c r="FX2524" s="152">
        <v>0.90200000000000002</v>
      </c>
      <c r="FY2524" s="152">
        <v>824</v>
      </c>
      <c r="FZ2524" s="152">
        <v>41.3</v>
      </c>
      <c r="GA2524" s="152">
        <v>79.599999999999994</v>
      </c>
      <c r="GB2524" s="152">
        <v>9.3000000000000007</v>
      </c>
      <c r="GC2524" s="152">
        <v>35</v>
      </c>
      <c r="GD2524" s="152">
        <v>6.05</v>
      </c>
      <c r="GE2524" s="152">
        <v>1.65</v>
      </c>
      <c r="GF2524" s="152">
        <v>5.28</v>
      </c>
      <c r="GG2524" s="152">
        <v>0.75</v>
      </c>
      <c r="GH2524" s="152">
        <v>3.66</v>
      </c>
      <c r="GI2524" s="152">
        <v>0.7</v>
      </c>
      <c r="GJ2524" s="152">
        <v>1.91</v>
      </c>
      <c r="GL2524" s="152">
        <v>1.75</v>
      </c>
      <c r="GM2524" s="152">
        <v>0.27200000000000002</v>
      </c>
      <c r="GN2524" s="152">
        <v>4.28</v>
      </c>
      <c r="GO2524" s="152">
        <v>1.1100000000000001</v>
      </c>
      <c r="GS2524" s="152">
        <v>5.79</v>
      </c>
      <c r="GT2524" s="152">
        <v>9.8000000000000007</v>
      </c>
      <c r="GU2524" s="152">
        <v>3.51</v>
      </c>
    </row>
    <row r="2525" spans="1:203">
      <c r="A2525" s="151">
        <v>9150</v>
      </c>
      <c r="B2525" s="152" t="s">
        <v>2859</v>
      </c>
      <c r="C2525" s="152" t="s">
        <v>2860</v>
      </c>
      <c r="D2525" s="152" t="s">
        <v>3440</v>
      </c>
      <c r="E2525" s="152" t="s">
        <v>3441</v>
      </c>
      <c r="F2525" s="152" t="s">
        <v>10971</v>
      </c>
      <c r="H2525" s="151">
        <v>345060</v>
      </c>
      <c r="I2525" s="153" t="s">
        <v>4351</v>
      </c>
      <c r="L2525" s="153" t="s">
        <v>5522</v>
      </c>
      <c r="M2525" s="153" t="s">
        <v>5527</v>
      </c>
      <c r="O2525" s="151">
        <v>3613</v>
      </c>
      <c r="P2525" s="152">
        <v>9.9830000000000005</v>
      </c>
      <c r="Q2525" s="152">
        <v>-83.85</v>
      </c>
      <c r="R2525" s="152" t="s">
        <v>2938</v>
      </c>
      <c r="S2525" s="152" t="s">
        <v>2720</v>
      </c>
      <c r="T2525" s="152">
        <v>61.91</v>
      </c>
      <c r="U2525" s="152">
        <v>1.87</v>
      </c>
      <c r="V2525" s="152">
        <v>15.12</v>
      </c>
      <c r="X2525" s="152">
        <v>3.49</v>
      </c>
      <c r="AA2525" s="152">
        <v>1.28</v>
      </c>
      <c r="AB2525" s="152">
        <v>7.0000000000000007E-2</v>
      </c>
      <c r="AC2525" s="152">
        <v>3.39</v>
      </c>
      <c r="AD2525" s="152">
        <v>3.73</v>
      </c>
      <c r="AE2525" s="152">
        <v>4.0999999999999996</v>
      </c>
      <c r="AF2525" s="152">
        <v>0.43</v>
      </c>
      <c r="AJ2525" s="152">
        <v>0.82</v>
      </c>
      <c r="AK2525" s="156">
        <f t="shared" si="39"/>
        <v>5.3E-3</v>
      </c>
      <c r="AL2525" s="151">
        <v>53</v>
      </c>
      <c r="AM2525" s="151">
        <v>2000</v>
      </c>
      <c r="AN2525" s="151">
        <v>107</v>
      </c>
      <c r="AO2525" s="151">
        <v>1371</v>
      </c>
      <c r="DP2525" s="152">
        <v>74</v>
      </c>
      <c r="ED2525" s="152">
        <v>57.09</v>
      </c>
      <c r="EE2525" s="152">
        <v>0.99</v>
      </c>
      <c r="EF2525" s="152">
        <v>16.829999999999998</v>
      </c>
      <c r="EH2525" s="152">
        <v>6.7308557550000003</v>
      </c>
      <c r="EJ2525" s="152">
        <v>7.48</v>
      </c>
      <c r="EK2525" s="152">
        <v>0.124</v>
      </c>
      <c r="EL2525" s="152">
        <v>5.55</v>
      </c>
      <c r="EM2525" s="152">
        <v>8.06</v>
      </c>
      <c r="EO2525" s="152">
        <v>3.41</v>
      </c>
      <c r="EP2525" s="152">
        <v>1.97</v>
      </c>
      <c r="EQ2525" s="152">
        <v>0.39</v>
      </c>
      <c r="ES2525" s="152" t="s">
        <v>2867</v>
      </c>
      <c r="EV2525" s="152">
        <v>0.03</v>
      </c>
      <c r="FA2525" s="152">
        <v>10.7</v>
      </c>
      <c r="FB2525" s="152">
        <v>1.72</v>
      </c>
      <c r="FD2525" s="152">
        <v>20.8</v>
      </c>
      <c r="FF2525" s="152">
        <v>184</v>
      </c>
      <c r="FG2525" s="152">
        <v>136</v>
      </c>
      <c r="FI2525" s="152">
        <v>26.3</v>
      </c>
      <c r="FJ2525" s="152">
        <v>80.2</v>
      </c>
      <c r="FK2525" s="152">
        <v>124</v>
      </c>
      <c r="FL2525" s="152">
        <v>75.400000000000006</v>
      </c>
      <c r="FP2525" s="152">
        <v>57.6</v>
      </c>
      <c r="FQ2525" s="152">
        <v>814</v>
      </c>
      <c r="FR2525" s="152">
        <v>20</v>
      </c>
      <c r="FS2525" s="152">
        <v>202</v>
      </c>
      <c r="FT2525" s="152">
        <v>20.6</v>
      </c>
      <c r="FX2525" s="152">
        <v>0.90200000000000002</v>
      </c>
      <c r="FY2525" s="152">
        <v>824</v>
      </c>
      <c r="FZ2525" s="152">
        <v>41.3</v>
      </c>
      <c r="GA2525" s="152">
        <v>79.599999999999994</v>
      </c>
      <c r="GB2525" s="152">
        <v>9.3000000000000007</v>
      </c>
      <c r="GC2525" s="152">
        <v>35</v>
      </c>
      <c r="GD2525" s="152">
        <v>6.05</v>
      </c>
      <c r="GE2525" s="152">
        <v>1.65</v>
      </c>
      <c r="GF2525" s="152">
        <v>5.28</v>
      </c>
      <c r="GG2525" s="152">
        <v>0.75</v>
      </c>
      <c r="GH2525" s="152">
        <v>3.66</v>
      </c>
      <c r="GI2525" s="152">
        <v>0.7</v>
      </c>
      <c r="GJ2525" s="152">
        <v>1.91</v>
      </c>
      <c r="GL2525" s="152">
        <v>1.75</v>
      </c>
      <c r="GM2525" s="152">
        <v>0.27200000000000002</v>
      </c>
      <c r="GN2525" s="152">
        <v>4.28</v>
      </c>
      <c r="GO2525" s="152">
        <v>1.1100000000000001</v>
      </c>
      <c r="GS2525" s="152">
        <v>5.79</v>
      </c>
      <c r="GT2525" s="152">
        <v>9.8000000000000007</v>
      </c>
      <c r="GU2525" s="152">
        <v>3.51</v>
      </c>
    </row>
    <row r="2526" spans="1:203">
      <c r="A2526" s="151">
        <v>9152</v>
      </c>
      <c r="B2526" s="152" t="s">
        <v>2859</v>
      </c>
      <c r="C2526" s="152" t="s">
        <v>2860</v>
      </c>
      <c r="D2526" s="152" t="s">
        <v>3440</v>
      </c>
      <c r="E2526" s="152" t="s">
        <v>3441</v>
      </c>
      <c r="F2526" s="152" t="s">
        <v>10972</v>
      </c>
      <c r="H2526" s="151">
        <v>345060</v>
      </c>
      <c r="I2526" s="153" t="s">
        <v>4351</v>
      </c>
      <c r="L2526" s="153" t="s">
        <v>5522</v>
      </c>
      <c r="M2526" s="153" t="s">
        <v>5537</v>
      </c>
      <c r="O2526" s="151">
        <v>3613</v>
      </c>
      <c r="P2526" s="152">
        <v>9.9830000000000005</v>
      </c>
      <c r="Q2526" s="152">
        <v>-83.85</v>
      </c>
      <c r="R2526" s="152" t="s">
        <v>2938</v>
      </c>
      <c r="S2526" s="152" t="s">
        <v>2720</v>
      </c>
      <c r="T2526" s="152">
        <v>63.22</v>
      </c>
      <c r="U2526" s="152">
        <v>1.45</v>
      </c>
      <c r="V2526" s="152">
        <v>15</v>
      </c>
      <c r="X2526" s="152">
        <v>3.2</v>
      </c>
      <c r="AA2526" s="152">
        <v>1.2</v>
      </c>
      <c r="AB2526" s="152">
        <v>0.08</v>
      </c>
      <c r="AC2526" s="152">
        <v>2.99</v>
      </c>
      <c r="AD2526" s="152">
        <v>4.5199999999999996</v>
      </c>
      <c r="AE2526" s="152">
        <v>4.42</v>
      </c>
      <c r="AF2526" s="152">
        <v>0.37</v>
      </c>
      <c r="AJ2526" s="152">
        <v>0.24</v>
      </c>
      <c r="AK2526" s="156">
        <f t="shared" si="39"/>
        <v>3.0000000000000001E-3</v>
      </c>
      <c r="AL2526" s="151">
        <v>30</v>
      </c>
      <c r="AM2526" s="151">
        <v>866</v>
      </c>
      <c r="AN2526" s="151">
        <v>149</v>
      </c>
      <c r="AO2526" s="151">
        <v>632</v>
      </c>
      <c r="DP2526" s="152">
        <v>73.8</v>
      </c>
      <c r="ED2526" s="152">
        <v>57.09</v>
      </c>
      <c r="EE2526" s="152">
        <v>0.99</v>
      </c>
      <c r="EF2526" s="152">
        <v>16.829999999999998</v>
      </c>
      <c r="EH2526" s="152">
        <v>6.7308557550000003</v>
      </c>
      <c r="EJ2526" s="152">
        <v>7.48</v>
      </c>
      <c r="EK2526" s="152">
        <v>0.124</v>
      </c>
      <c r="EL2526" s="152">
        <v>5.55</v>
      </c>
      <c r="EM2526" s="152">
        <v>8.06</v>
      </c>
      <c r="EO2526" s="152">
        <v>3.41</v>
      </c>
      <c r="EP2526" s="152">
        <v>1.97</v>
      </c>
      <c r="EQ2526" s="152">
        <v>0.39</v>
      </c>
      <c r="ES2526" s="152" t="s">
        <v>2867</v>
      </c>
      <c r="EV2526" s="152">
        <v>0.03</v>
      </c>
      <c r="FA2526" s="152">
        <v>10.7</v>
      </c>
      <c r="FB2526" s="152">
        <v>1.72</v>
      </c>
      <c r="FD2526" s="152">
        <v>20.8</v>
      </c>
      <c r="FF2526" s="152">
        <v>184</v>
      </c>
      <c r="FG2526" s="152">
        <v>136</v>
      </c>
      <c r="FI2526" s="152">
        <v>26.3</v>
      </c>
      <c r="FJ2526" s="152">
        <v>80.2</v>
      </c>
      <c r="FK2526" s="152">
        <v>124</v>
      </c>
      <c r="FL2526" s="152">
        <v>75.400000000000006</v>
      </c>
      <c r="FP2526" s="152">
        <v>57.6</v>
      </c>
      <c r="FQ2526" s="152">
        <v>814</v>
      </c>
      <c r="FR2526" s="152">
        <v>20</v>
      </c>
      <c r="FS2526" s="152">
        <v>202</v>
      </c>
      <c r="FT2526" s="152">
        <v>20.6</v>
      </c>
      <c r="FX2526" s="152">
        <v>0.90200000000000002</v>
      </c>
      <c r="FY2526" s="152">
        <v>824</v>
      </c>
      <c r="FZ2526" s="152">
        <v>41.3</v>
      </c>
      <c r="GA2526" s="152">
        <v>79.599999999999994</v>
      </c>
      <c r="GB2526" s="152">
        <v>9.3000000000000007</v>
      </c>
      <c r="GC2526" s="152">
        <v>35</v>
      </c>
      <c r="GD2526" s="152">
        <v>6.05</v>
      </c>
      <c r="GE2526" s="152">
        <v>1.65</v>
      </c>
      <c r="GF2526" s="152">
        <v>5.28</v>
      </c>
      <c r="GG2526" s="152">
        <v>0.75</v>
      </c>
      <c r="GH2526" s="152">
        <v>3.66</v>
      </c>
      <c r="GI2526" s="152">
        <v>0.7</v>
      </c>
      <c r="GJ2526" s="152">
        <v>1.91</v>
      </c>
      <c r="GL2526" s="152">
        <v>1.75</v>
      </c>
      <c r="GM2526" s="152">
        <v>0.27200000000000002</v>
      </c>
      <c r="GN2526" s="152">
        <v>4.28</v>
      </c>
      <c r="GO2526" s="152">
        <v>1.1100000000000001</v>
      </c>
      <c r="GS2526" s="152">
        <v>5.79</v>
      </c>
      <c r="GT2526" s="152">
        <v>9.8000000000000007</v>
      </c>
      <c r="GU2526" s="152">
        <v>3.51</v>
      </c>
    </row>
    <row r="2527" spans="1:203">
      <c r="A2527" s="151">
        <v>9153</v>
      </c>
      <c r="B2527" s="152" t="s">
        <v>2859</v>
      </c>
      <c r="C2527" s="152" t="s">
        <v>2860</v>
      </c>
      <c r="D2527" s="152" t="s">
        <v>3802</v>
      </c>
      <c r="E2527" s="152" t="s">
        <v>3803</v>
      </c>
      <c r="F2527" s="152" t="s">
        <v>10973</v>
      </c>
      <c r="H2527" s="151">
        <v>342090</v>
      </c>
      <c r="I2527" s="153" t="s">
        <v>3804</v>
      </c>
      <c r="L2527" s="153" t="s">
        <v>4233</v>
      </c>
      <c r="M2527" s="153" t="s">
        <v>4234</v>
      </c>
      <c r="O2527" s="151">
        <v>3498</v>
      </c>
      <c r="P2527" s="152">
        <v>14.47</v>
      </c>
      <c r="Q2527" s="152">
        <v>-90.88</v>
      </c>
      <c r="R2527" s="152" t="s">
        <v>2949</v>
      </c>
      <c r="S2527" s="152" t="s">
        <v>2716</v>
      </c>
      <c r="T2527" s="152">
        <v>49.67</v>
      </c>
      <c r="U2527" s="152">
        <v>1.17</v>
      </c>
      <c r="V2527" s="152">
        <v>16.5</v>
      </c>
      <c r="X2527" s="152">
        <v>9.92</v>
      </c>
      <c r="AA2527" s="152">
        <v>4.38</v>
      </c>
      <c r="AB2527" s="152">
        <v>0.19</v>
      </c>
      <c r="AC2527" s="152">
        <v>7.9</v>
      </c>
      <c r="AD2527" s="152">
        <v>3.37</v>
      </c>
      <c r="AE2527" s="152">
        <v>0.79</v>
      </c>
      <c r="AF2527" s="152">
        <v>0.22</v>
      </c>
      <c r="AJ2527" s="152">
        <v>4.1500000000000004</v>
      </c>
      <c r="AK2527" s="156">
        <f t="shared" si="39"/>
        <v>2.9399999999999999E-2</v>
      </c>
      <c r="AL2527" s="151">
        <v>294</v>
      </c>
      <c r="AM2527" s="151">
        <v>396</v>
      </c>
      <c r="AN2527" s="151">
        <v>1933</v>
      </c>
      <c r="AO2527" s="151">
        <v>1111</v>
      </c>
      <c r="AQ2527" s="152">
        <v>12.52480297</v>
      </c>
      <c r="AR2527" s="152">
        <v>0.85647219900000005</v>
      </c>
      <c r="AS2527" s="152">
        <v>7.6625515789999996</v>
      </c>
      <c r="AU2527" s="151">
        <v>996.47868000000005</v>
      </c>
      <c r="AW2527" s="152">
        <v>32.969459780000001</v>
      </c>
      <c r="AY2527" s="151">
        <v>270.76089730000001</v>
      </c>
      <c r="AZ2527" s="152">
        <v>4.6469725369999999</v>
      </c>
      <c r="BA2527" s="152">
        <v>46.087712250000003</v>
      </c>
      <c r="BB2527" s="152">
        <v>22.368872280000001</v>
      </c>
      <c r="BC2527" s="152">
        <v>99.990627979999999</v>
      </c>
      <c r="BD2527" s="152">
        <v>139.49108039999999</v>
      </c>
      <c r="BG2527" s="152">
        <v>10.88715156</v>
      </c>
      <c r="BH2527" s="152">
        <v>491.77933689999998</v>
      </c>
      <c r="BI2527" s="152">
        <v>22.482956300000001</v>
      </c>
      <c r="BJ2527" s="152">
        <v>74.566329249999995</v>
      </c>
      <c r="BK2527" s="152">
        <v>2.066408263</v>
      </c>
      <c r="BO2527" s="152">
        <v>384.15489000000002</v>
      </c>
      <c r="BP2527" s="152">
        <v>7.5941612169999999</v>
      </c>
      <c r="BQ2527" s="152">
        <v>14.890524640000001</v>
      </c>
      <c r="BR2527" s="152">
        <v>2.6723438829999999</v>
      </c>
      <c r="BS2527" s="152">
        <v>12.803442329999999</v>
      </c>
      <c r="BT2527" s="152">
        <v>3.485394383</v>
      </c>
      <c r="BU2527" s="152">
        <v>1.184781554</v>
      </c>
      <c r="BV2527" s="152">
        <v>3.9945045210000001</v>
      </c>
      <c r="BW2527" s="152">
        <v>0.62101544399999997</v>
      </c>
      <c r="BX2527" s="152">
        <v>3.9355659140000001</v>
      </c>
      <c r="BY2527" s="152">
        <v>0.79430679100000001</v>
      </c>
      <c r="BZ2527" s="152">
        <v>2.261900662</v>
      </c>
      <c r="CB2527" s="152">
        <v>2.187474511</v>
      </c>
      <c r="CC2527" s="152">
        <v>0.364146413</v>
      </c>
      <c r="CD2527" s="152">
        <v>2.1665713879999999</v>
      </c>
      <c r="CE2527" s="152">
        <v>0.13069929299999999</v>
      </c>
      <c r="CG2527" s="152">
        <v>7.6181192999999994E-2</v>
      </c>
      <c r="CH2527" s="152">
        <v>4.1451411250000003</v>
      </c>
      <c r="CJ2527" s="152">
        <v>0.89024454399999997</v>
      </c>
      <c r="CK2527" s="152">
        <v>0.33069663599999999</v>
      </c>
      <c r="DC2527" s="152">
        <v>37.43</v>
      </c>
      <c r="DD2527" s="152">
        <v>0.02</v>
      </c>
      <c r="DE2527" s="152">
        <v>0.19</v>
      </c>
      <c r="DF2527" s="152">
        <v>24.25</v>
      </c>
      <c r="DG2527" s="152">
        <v>37.590000000000003</v>
      </c>
      <c r="DH2527" s="152">
        <v>0.43</v>
      </c>
      <c r="DI2527" s="152">
        <v>0.02</v>
      </c>
      <c r="DJ2527" s="152">
        <v>0.02</v>
      </c>
      <c r="DL2527" s="152">
        <v>0.03</v>
      </c>
      <c r="DM2527" s="152">
        <v>0.19</v>
      </c>
      <c r="DO2527" s="154">
        <v>73.42</v>
      </c>
    </row>
    <row r="2528" spans="1:203">
      <c r="A2528" s="151">
        <v>9154</v>
      </c>
      <c r="B2528" s="152" t="s">
        <v>2859</v>
      </c>
      <c r="C2528" s="152" t="s">
        <v>2860</v>
      </c>
      <c r="D2528" s="152" t="s">
        <v>3802</v>
      </c>
      <c r="E2528" s="152" t="s">
        <v>3803</v>
      </c>
      <c r="F2528" s="152" t="s">
        <v>10974</v>
      </c>
      <c r="H2528" s="151">
        <v>342090</v>
      </c>
      <c r="I2528" s="153" t="s">
        <v>3804</v>
      </c>
      <c r="L2528" s="153" t="s">
        <v>4233</v>
      </c>
      <c r="M2528" s="153" t="s">
        <v>4760</v>
      </c>
      <c r="O2528" s="151">
        <v>3498</v>
      </c>
      <c r="P2528" s="152">
        <v>14.47</v>
      </c>
      <c r="Q2528" s="152">
        <v>-90.88</v>
      </c>
      <c r="R2528" s="152" t="s">
        <v>2949</v>
      </c>
      <c r="S2528" s="152" t="s">
        <v>2716</v>
      </c>
      <c r="T2528" s="152">
        <v>51.33</v>
      </c>
      <c r="U2528" s="152">
        <v>1.1299999999999999</v>
      </c>
      <c r="V2528" s="152">
        <v>17.48</v>
      </c>
      <c r="X2528" s="152">
        <v>9.19</v>
      </c>
      <c r="AA2528" s="152">
        <v>3.87</v>
      </c>
      <c r="AB2528" s="152">
        <v>0.19</v>
      </c>
      <c r="AC2528" s="152">
        <v>7.39</v>
      </c>
      <c r="AD2528" s="152">
        <v>3.61</v>
      </c>
      <c r="AE2528" s="152">
        <v>0.85</v>
      </c>
      <c r="AF2528" s="152">
        <v>0.26</v>
      </c>
      <c r="AJ2528" s="152">
        <v>4.12</v>
      </c>
      <c r="AK2528" s="156">
        <f t="shared" si="39"/>
        <v>2.4500000000000001E-2</v>
      </c>
      <c r="AL2528" s="151">
        <v>245</v>
      </c>
      <c r="AM2528" s="151">
        <v>405</v>
      </c>
      <c r="AN2528" s="151">
        <v>1599</v>
      </c>
      <c r="AO2528" s="151">
        <v>1147</v>
      </c>
      <c r="AQ2528" s="152">
        <v>10.983182790000001</v>
      </c>
      <c r="AR2528" s="152">
        <v>0.95415932699999995</v>
      </c>
      <c r="AS2528" s="152">
        <v>8.2664268090000004</v>
      </c>
      <c r="AU2528" s="151">
        <v>1067.88048</v>
      </c>
      <c r="AW2528" s="152">
        <v>30.11687148</v>
      </c>
      <c r="AY2528" s="151">
        <v>183.13295210000001</v>
      </c>
      <c r="AZ2528" s="152">
        <v>3.959887889</v>
      </c>
      <c r="BA2528" s="152">
        <v>29.48145396</v>
      </c>
      <c r="BB2528" s="152">
        <v>18.901913889999999</v>
      </c>
      <c r="BC2528" s="152">
        <v>80.393419739999999</v>
      </c>
      <c r="BD2528" s="152">
        <v>108.1606812</v>
      </c>
      <c r="BG2528" s="152">
        <v>11.9948221</v>
      </c>
      <c r="BH2528" s="152">
        <v>495.21933139999999</v>
      </c>
      <c r="BI2528" s="152">
        <v>25.905224130000001</v>
      </c>
      <c r="BJ2528" s="152">
        <v>90.796727599999997</v>
      </c>
      <c r="BK2528" s="152">
        <v>2.2056108490000002</v>
      </c>
      <c r="BO2528" s="152">
        <v>401.02784550000001</v>
      </c>
      <c r="BP2528" s="152">
        <v>8.2752534200000003</v>
      </c>
      <c r="BQ2528" s="152">
        <v>14.94669717</v>
      </c>
      <c r="BR2528" s="152">
        <v>2.811667447</v>
      </c>
      <c r="BS2528" s="152">
        <v>13.51269696</v>
      </c>
      <c r="BT2528" s="152">
        <v>3.6022263849999998</v>
      </c>
      <c r="BU2528" s="152">
        <v>1.1872321990000001</v>
      </c>
      <c r="BV2528" s="152">
        <v>4.1962965600000004</v>
      </c>
      <c r="BW2528" s="152">
        <v>0.65526616900000001</v>
      </c>
      <c r="BX2528" s="152">
        <v>4.2580806090000003</v>
      </c>
      <c r="BY2528" s="152">
        <v>0.88680554199999995</v>
      </c>
      <c r="BZ2528" s="152">
        <v>2.3380216869999999</v>
      </c>
      <c r="CB2528" s="152">
        <v>2.0149230980000001</v>
      </c>
      <c r="CC2528" s="152">
        <v>0.35094626800000001</v>
      </c>
      <c r="CD2528" s="152">
        <v>2.6544537909999999</v>
      </c>
      <c r="CE2528" s="152">
        <v>0.14338098599999999</v>
      </c>
      <c r="CG2528" s="152">
        <v>8.0957293999999999E-2</v>
      </c>
      <c r="CH2528" s="152">
        <v>3.6576128469999998</v>
      </c>
      <c r="CJ2528" s="152">
        <v>1.065633579</v>
      </c>
      <c r="CK2528" s="152">
        <v>0.34063959100000002</v>
      </c>
      <c r="DC2528" s="152">
        <v>38.090000000000003</v>
      </c>
      <c r="DD2528" s="152">
        <v>0.05</v>
      </c>
      <c r="DE2528" s="152">
        <v>0.3</v>
      </c>
      <c r="DF2528" s="152">
        <v>24.47</v>
      </c>
      <c r="DG2528" s="152">
        <v>37.46</v>
      </c>
      <c r="DH2528" s="152">
        <v>0.45</v>
      </c>
      <c r="DJ2528" s="152">
        <v>0.05</v>
      </c>
      <c r="DM2528" s="152">
        <v>0.14000000000000001</v>
      </c>
      <c r="DO2528" s="154">
        <v>73.180000000000007</v>
      </c>
    </row>
    <row r="2529" spans="1:119">
      <c r="A2529" s="151">
        <v>9155</v>
      </c>
      <c r="B2529" s="152" t="s">
        <v>2859</v>
      </c>
      <c r="C2529" s="152" t="s">
        <v>2860</v>
      </c>
      <c r="D2529" s="152" t="s">
        <v>3802</v>
      </c>
      <c r="E2529" s="152" t="s">
        <v>3803</v>
      </c>
      <c r="F2529" s="152" t="s">
        <v>10975</v>
      </c>
      <c r="H2529" s="151">
        <v>342090</v>
      </c>
      <c r="I2529" s="153" t="s">
        <v>3804</v>
      </c>
      <c r="L2529" s="153" t="s">
        <v>4233</v>
      </c>
      <c r="M2529" s="153" t="s">
        <v>5112</v>
      </c>
      <c r="O2529" s="151">
        <v>3498</v>
      </c>
      <c r="P2529" s="152">
        <v>14.47</v>
      </c>
      <c r="Q2529" s="152">
        <v>-90.88</v>
      </c>
      <c r="R2529" s="152" t="s">
        <v>2949</v>
      </c>
      <c r="S2529" s="152" t="s">
        <v>2716</v>
      </c>
      <c r="T2529" s="152">
        <v>52.65</v>
      </c>
      <c r="U2529" s="152">
        <v>0.95</v>
      </c>
      <c r="V2529" s="152">
        <v>17.989999999999998</v>
      </c>
      <c r="X2529" s="152">
        <v>7.94</v>
      </c>
      <c r="AA2529" s="152">
        <v>1.95</v>
      </c>
      <c r="AB2529" s="152">
        <v>0.14000000000000001</v>
      </c>
      <c r="AC2529" s="152">
        <v>7.95</v>
      </c>
      <c r="AD2529" s="152">
        <v>3.73</v>
      </c>
      <c r="AE2529" s="152">
        <v>0.88</v>
      </c>
      <c r="AF2529" s="152">
        <v>0.27</v>
      </c>
      <c r="AJ2529" s="152">
        <v>3.62</v>
      </c>
      <c r="AK2529" s="156">
        <f t="shared" si="39"/>
        <v>4.1099999999999998E-2</v>
      </c>
      <c r="AL2529" s="151">
        <v>411</v>
      </c>
      <c r="AM2529" s="151">
        <v>427</v>
      </c>
      <c r="AN2529" s="151">
        <v>1881</v>
      </c>
      <c r="AO2529" s="151">
        <v>1342</v>
      </c>
      <c r="AQ2529" s="152">
        <v>18.889234600000002</v>
      </c>
      <c r="AR2529" s="152">
        <v>1.828551491</v>
      </c>
      <c r="AS2529" s="152">
        <v>10.56752665</v>
      </c>
      <c r="AU2529" s="151">
        <v>1139.4759120000001</v>
      </c>
      <c r="AW2529" s="152">
        <v>43.459786039999997</v>
      </c>
      <c r="AY2529" s="151">
        <v>233.98372789999999</v>
      </c>
      <c r="AZ2529" s="152">
        <v>17.174902159999998</v>
      </c>
      <c r="BA2529" s="152">
        <v>192.14756850000001</v>
      </c>
      <c r="BB2529" s="152">
        <v>107.24022739999999</v>
      </c>
      <c r="BC2529" s="152">
        <v>127.697934</v>
      </c>
      <c r="BD2529" s="152">
        <v>307.84081270000001</v>
      </c>
      <c r="BG2529" s="152">
        <v>15.510376369999999</v>
      </c>
      <c r="BH2529" s="152">
        <v>722.78987529999995</v>
      </c>
      <c r="BI2529" s="152">
        <v>35.051434999999998</v>
      </c>
      <c r="BJ2529" s="152">
        <v>105.2603029</v>
      </c>
      <c r="BK2529" s="152">
        <v>2.4934836749999998</v>
      </c>
      <c r="BO2529" s="152">
        <v>478.02696559999998</v>
      </c>
      <c r="BP2529" s="152">
        <v>10.152940109999999</v>
      </c>
      <c r="BQ2529" s="152">
        <v>20.857207429999999</v>
      </c>
      <c r="BR2529" s="152">
        <v>3.374503458</v>
      </c>
      <c r="BS2529" s="152">
        <v>19.346561350000002</v>
      </c>
      <c r="BT2529" s="152">
        <v>4.1527437980000004</v>
      </c>
      <c r="BU2529" s="152">
        <v>1.716226271</v>
      </c>
      <c r="BV2529" s="152">
        <v>5.1956066310000004</v>
      </c>
      <c r="BW2529" s="152">
        <v>0.695437419</v>
      </c>
      <c r="BX2529" s="152">
        <v>5.6088835870000002</v>
      </c>
      <c r="BY2529" s="152">
        <v>1.267376517</v>
      </c>
      <c r="BZ2529" s="152">
        <v>3.2337022009999998</v>
      </c>
      <c r="CB2529" s="152">
        <v>3.6509566929999999</v>
      </c>
      <c r="CC2529" s="152">
        <v>0.73386172900000002</v>
      </c>
      <c r="CD2529" s="152">
        <v>2.9824458539999998</v>
      </c>
      <c r="CE2529" s="152">
        <v>0.22928180500000001</v>
      </c>
      <c r="CG2529" s="152">
        <v>2.7719738000000001E-2</v>
      </c>
      <c r="CH2529" s="152">
        <v>4.5755278610000003</v>
      </c>
      <c r="CJ2529" s="152">
        <v>1.270641906</v>
      </c>
      <c r="CK2529" s="152">
        <v>0.48365051599999997</v>
      </c>
      <c r="DC2529" s="152">
        <v>37.770000000000003</v>
      </c>
      <c r="DE2529" s="152">
        <v>0.11</v>
      </c>
      <c r="DF2529" s="152">
        <v>24.47</v>
      </c>
      <c r="DG2529" s="152">
        <v>37.54</v>
      </c>
      <c r="DH2529" s="152">
        <v>0.39</v>
      </c>
      <c r="DI2529" s="152">
        <v>0.02</v>
      </c>
      <c r="DL2529" s="152">
        <v>0.01</v>
      </c>
      <c r="DM2529" s="152">
        <v>0.16</v>
      </c>
      <c r="DO2529" s="154">
        <v>73.22</v>
      </c>
    </row>
    <row r="2530" spans="1:119">
      <c r="A2530" s="151">
        <v>9156</v>
      </c>
      <c r="B2530" s="152" t="s">
        <v>2859</v>
      </c>
      <c r="C2530" s="152" t="s">
        <v>2860</v>
      </c>
      <c r="D2530" s="152" t="s">
        <v>3802</v>
      </c>
      <c r="E2530" s="152" t="s">
        <v>3803</v>
      </c>
      <c r="F2530" s="152" t="s">
        <v>10976</v>
      </c>
      <c r="H2530" s="151">
        <v>342090</v>
      </c>
      <c r="I2530" s="153" t="s">
        <v>3804</v>
      </c>
      <c r="L2530" s="153" t="s">
        <v>4233</v>
      </c>
      <c r="M2530" s="153" t="s">
        <v>4808</v>
      </c>
      <c r="O2530" s="151">
        <v>3498</v>
      </c>
      <c r="P2530" s="152">
        <v>14.47</v>
      </c>
      <c r="Q2530" s="152">
        <v>-90.88</v>
      </c>
      <c r="R2530" s="152" t="s">
        <v>2949</v>
      </c>
      <c r="S2530" s="152" t="s">
        <v>2716</v>
      </c>
      <c r="T2530" s="152">
        <v>51.48</v>
      </c>
      <c r="U2530" s="152">
        <v>1.21</v>
      </c>
      <c r="V2530" s="152">
        <v>17</v>
      </c>
      <c r="X2530" s="152">
        <v>9.32</v>
      </c>
      <c r="AA2530" s="152">
        <v>4.08</v>
      </c>
      <c r="AB2530" s="152">
        <v>0.18</v>
      </c>
      <c r="AC2530" s="152">
        <v>7.4</v>
      </c>
      <c r="AD2530" s="152">
        <v>3.53</v>
      </c>
      <c r="AE2530" s="152">
        <v>0.81</v>
      </c>
      <c r="AF2530" s="152">
        <v>0.26</v>
      </c>
      <c r="AJ2530" s="152">
        <v>3.98</v>
      </c>
      <c r="AK2530" s="156">
        <f t="shared" si="39"/>
        <v>4.3900000000000002E-2</v>
      </c>
      <c r="AL2530" s="151">
        <v>439</v>
      </c>
      <c r="AM2530" s="151">
        <v>409</v>
      </c>
      <c r="AN2530" s="151">
        <v>1685</v>
      </c>
      <c r="AO2530" s="151">
        <v>1159</v>
      </c>
      <c r="AU2530" s="151">
        <v>1084.7264640000001</v>
      </c>
      <c r="DC2530" s="152">
        <v>37.840000000000003</v>
      </c>
      <c r="DD2530" s="152">
        <v>0.04</v>
      </c>
      <c r="DE2530" s="152">
        <v>0.13</v>
      </c>
      <c r="DF2530" s="152">
        <v>24.54</v>
      </c>
      <c r="DG2530" s="152">
        <v>37.4</v>
      </c>
      <c r="DH2530" s="152">
        <v>0.37</v>
      </c>
      <c r="DJ2530" s="152">
        <v>0.06</v>
      </c>
      <c r="DL2530" s="152">
        <v>0.02</v>
      </c>
      <c r="DM2530" s="152">
        <v>0.11</v>
      </c>
      <c r="DO2530" s="154">
        <v>73.09</v>
      </c>
    </row>
    <row r="2531" spans="1:119">
      <c r="A2531" s="151">
        <v>9157</v>
      </c>
      <c r="B2531" s="152" t="s">
        <v>2859</v>
      </c>
      <c r="C2531" s="152" t="s">
        <v>2860</v>
      </c>
      <c r="D2531" s="152" t="s">
        <v>3802</v>
      </c>
      <c r="E2531" s="152" t="s">
        <v>3803</v>
      </c>
      <c r="F2531" s="152" t="s">
        <v>10977</v>
      </c>
      <c r="H2531" s="151">
        <v>342090</v>
      </c>
      <c r="I2531" s="153" t="s">
        <v>3804</v>
      </c>
      <c r="L2531" s="153" t="s">
        <v>4233</v>
      </c>
      <c r="M2531" s="153" t="s">
        <v>5373</v>
      </c>
      <c r="O2531" s="151">
        <v>3498</v>
      </c>
      <c r="P2531" s="152">
        <v>14.47</v>
      </c>
      <c r="Q2531" s="152">
        <v>-90.88</v>
      </c>
      <c r="R2531" s="152" t="s">
        <v>2949</v>
      </c>
      <c r="S2531" s="152" t="s">
        <v>2716</v>
      </c>
      <c r="T2531" s="152">
        <v>54.74</v>
      </c>
      <c r="U2531" s="152">
        <v>1.03</v>
      </c>
      <c r="V2531" s="152">
        <v>16.489999999999998</v>
      </c>
      <c r="X2531" s="152">
        <v>8.39</v>
      </c>
      <c r="AA2531" s="152">
        <v>3.51</v>
      </c>
      <c r="AB2531" s="152">
        <v>0.17</v>
      </c>
      <c r="AC2531" s="152">
        <v>6.76</v>
      </c>
      <c r="AD2531" s="152">
        <v>4.3899999999999997</v>
      </c>
      <c r="AE2531" s="152">
        <v>0.88</v>
      </c>
      <c r="AF2531" s="152">
        <v>0.25</v>
      </c>
      <c r="AJ2531" s="152">
        <v>3.87</v>
      </c>
      <c r="AK2531" s="156">
        <f t="shared" si="39"/>
        <v>3.2899999999999999E-2</v>
      </c>
      <c r="AL2531" s="151">
        <v>329</v>
      </c>
      <c r="AM2531" s="151">
        <v>392</v>
      </c>
      <c r="AN2531" s="151">
        <v>1463</v>
      </c>
      <c r="AO2531" s="151">
        <v>1132</v>
      </c>
      <c r="AQ2531" s="152">
        <v>13.73833372</v>
      </c>
      <c r="AR2531" s="152">
        <v>0.98102250300000005</v>
      </c>
      <c r="AS2531" s="152">
        <v>10.37487982</v>
      </c>
      <c r="AU2531" s="151">
        <v>1047.984792</v>
      </c>
      <c r="AW2531" s="152">
        <v>30.413236619999999</v>
      </c>
      <c r="AY2531" s="151">
        <v>241.20558639999999</v>
      </c>
      <c r="AZ2531" s="152">
        <v>5.2810920299999999</v>
      </c>
      <c r="BA2531" s="152">
        <v>28.588685349999999</v>
      </c>
      <c r="BB2531" s="152">
        <v>12.14706024</v>
      </c>
      <c r="BC2531" s="152">
        <v>92.275710590000003</v>
      </c>
      <c r="BD2531" s="152">
        <v>114.9786692</v>
      </c>
      <c r="BG2531" s="152">
        <v>14.12660155</v>
      </c>
      <c r="BH2531" s="152">
        <v>581.18765470000005</v>
      </c>
      <c r="BI2531" s="152">
        <v>24.46230422</v>
      </c>
      <c r="BJ2531" s="152">
        <v>85.052374159999999</v>
      </c>
      <c r="BK2531" s="152">
        <v>2.5689031359999999</v>
      </c>
      <c r="BO2531" s="152">
        <v>469.87054929999999</v>
      </c>
      <c r="BP2531" s="152">
        <v>8.5088284000000005</v>
      </c>
      <c r="BQ2531" s="152">
        <v>17.52897321</v>
      </c>
      <c r="BR2531" s="152">
        <v>3.0620813180000002</v>
      </c>
      <c r="BS2531" s="152">
        <v>13.84513653</v>
      </c>
      <c r="BT2531" s="152">
        <v>3.6389159809999998</v>
      </c>
      <c r="BU2531" s="152">
        <v>1.240957986</v>
      </c>
      <c r="BV2531" s="152">
        <v>4.1304270189999999</v>
      </c>
      <c r="BW2531" s="152">
        <v>0.64595954200000005</v>
      </c>
      <c r="BX2531" s="152">
        <v>3.7749846950000001</v>
      </c>
      <c r="BY2531" s="152">
        <v>0.80550342799999997</v>
      </c>
      <c r="BZ2531" s="152">
        <v>2.1377290019999999</v>
      </c>
      <c r="CB2531" s="152">
        <v>2.2416626059999998</v>
      </c>
      <c r="CC2531" s="152">
        <v>0.29253900100000002</v>
      </c>
      <c r="CD2531" s="152">
        <v>2.5113306039999999</v>
      </c>
      <c r="CE2531" s="152">
        <v>0.120126976</v>
      </c>
      <c r="CG2531" s="152">
        <v>8.4647049000000002E-2</v>
      </c>
      <c r="CH2531" s="152">
        <v>4.3453871140000002</v>
      </c>
      <c r="CJ2531" s="152">
        <v>1.018195854</v>
      </c>
      <c r="CK2531" s="152">
        <v>0.397537633</v>
      </c>
      <c r="DC2531" s="152">
        <v>37.78</v>
      </c>
      <c r="DD2531" s="152">
        <v>0.02</v>
      </c>
      <c r="DE2531" s="152">
        <v>0.03</v>
      </c>
      <c r="DF2531" s="152">
        <v>25.09</v>
      </c>
      <c r="DG2531" s="152">
        <v>37.31</v>
      </c>
      <c r="DH2531" s="152">
        <v>0.37</v>
      </c>
      <c r="DM2531" s="152">
        <v>0.17</v>
      </c>
      <c r="DO2531" s="154">
        <v>72.61</v>
      </c>
    </row>
    <row r="2532" spans="1:119">
      <c r="A2532" s="151">
        <v>9158</v>
      </c>
      <c r="B2532" s="152" t="s">
        <v>2859</v>
      </c>
      <c r="C2532" s="152" t="s">
        <v>2860</v>
      </c>
      <c r="D2532" s="152" t="s">
        <v>3802</v>
      </c>
      <c r="E2532" s="152" t="s">
        <v>3803</v>
      </c>
      <c r="F2532" s="152" t="s">
        <v>10978</v>
      </c>
      <c r="H2532" s="151">
        <v>342090</v>
      </c>
      <c r="I2532" s="153" t="s">
        <v>3804</v>
      </c>
      <c r="L2532" s="153" t="s">
        <v>4491</v>
      </c>
      <c r="M2532" s="153" t="s">
        <v>4492</v>
      </c>
      <c r="O2532" s="151">
        <v>3498</v>
      </c>
      <c r="P2532" s="152">
        <v>14.47</v>
      </c>
      <c r="Q2532" s="152">
        <v>-90.88</v>
      </c>
      <c r="R2532" s="152" t="s">
        <v>2949</v>
      </c>
      <c r="S2532" s="152" t="s">
        <v>2716</v>
      </c>
      <c r="T2532" s="152">
        <v>50.47</v>
      </c>
      <c r="U2532" s="152">
        <v>1.06</v>
      </c>
      <c r="V2532" s="152">
        <v>18.21</v>
      </c>
      <c r="X2532" s="152">
        <v>9.2899999999999991</v>
      </c>
      <c r="AA2532" s="152">
        <v>4.21</v>
      </c>
      <c r="AB2532" s="152">
        <v>0.16</v>
      </c>
      <c r="AC2532" s="152">
        <v>8.0399999999999991</v>
      </c>
      <c r="AD2532" s="152">
        <v>3.45</v>
      </c>
      <c r="AE2532" s="152">
        <v>0.63</v>
      </c>
      <c r="AF2532" s="152">
        <v>0.16</v>
      </c>
      <c r="AJ2532" s="152">
        <v>3.81</v>
      </c>
      <c r="AK2532" s="156">
        <f t="shared" si="39"/>
        <v>4.3799999999999999E-2</v>
      </c>
      <c r="AL2532" s="151">
        <v>438</v>
      </c>
      <c r="AM2532" s="151">
        <v>295</v>
      </c>
      <c r="AN2532" s="151">
        <v>2140</v>
      </c>
      <c r="AO2532" s="151">
        <v>851</v>
      </c>
      <c r="AQ2532" s="152">
        <v>9.9963800519999992</v>
      </c>
      <c r="AR2532" s="152">
        <v>0.74459472900000001</v>
      </c>
      <c r="AS2532" s="152">
        <v>4.486198098</v>
      </c>
      <c r="AU2532" s="151">
        <v>697.55927999999994</v>
      </c>
      <c r="AW2532" s="152">
        <v>23.222735400000001</v>
      </c>
      <c r="AY2532" s="151">
        <v>200.86051670000001</v>
      </c>
      <c r="AZ2532" s="152">
        <v>4.2710657960000002</v>
      </c>
      <c r="BA2532" s="152">
        <v>25.142794909999999</v>
      </c>
      <c r="BB2532" s="152">
        <v>10.634409399999999</v>
      </c>
      <c r="BC2532" s="152">
        <v>84.590944859999993</v>
      </c>
      <c r="BD2532" s="152">
        <v>102.5583389</v>
      </c>
      <c r="BG2532" s="152">
        <v>7.1465928190000003</v>
      </c>
      <c r="BH2532" s="152">
        <v>591.62739710000005</v>
      </c>
      <c r="BI2532" s="152">
        <v>16.354858270000001</v>
      </c>
      <c r="BJ2532" s="152">
        <v>45.855130729999999</v>
      </c>
      <c r="BK2532" s="152">
        <v>1.2606842549999999</v>
      </c>
      <c r="BO2532" s="152">
        <v>290.30367369999999</v>
      </c>
      <c r="BP2532" s="152">
        <v>5.0229910279999999</v>
      </c>
      <c r="BQ2532" s="152">
        <v>9.3555723820000001</v>
      </c>
      <c r="BR2532" s="152">
        <v>1.7448702869999999</v>
      </c>
      <c r="BS2532" s="152">
        <v>8.1294993380000005</v>
      </c>
      <c r="BT2532" s="152">
        <v>2.276527975</v>
      </c>
      <c r="BU2532" s="152">
        <v>0.83418364199999995</v>
      </c>
      <c r="BV2532" s="152">
        <v>2.5816489420000002</v>
      </c>
      <c r="BW2532" s="152">
        <v>0.41310271900000001</v>
      </c>
      <c r="BX2532" s="152">
        <v>2.5245703769999999</v>
      </c>
      <c r="BY2532" s="152">
        <v>0.54707045600000004</v>
      </c>
      <c r="BZ2532" s="152">
        <v>1.470485483</v>
      </c>
      <c r="CB2532" s="152">
        <v>1.3766593090000001</v>
      </c>
      <c r="CC2532" s="152">
        <v>0.243750034</v>
      </c>
      <c r="CD2532" s="152">
        <v>1.4420868790000001</v>
      </c>
      <c r="CE2532" s="152">
        <v>7.3679517E-2</v>
      </c>
      <c r="CG2532" s="152">
        <v>4.9095062000000002E-2</v>
      </c>
      <c r="CH2532" s="152">
        <v>2.548099669</v>
      </c>
      <c r="CJ2532" s="152">
        <v>0.50993121100000005</v>
      </c>
      <c r="CK2532" s="152">
        <v>0.18342033599999999</v>
      </c>
      <c r="DC2532" s="152">
        <v>38.18</v>
      </c>
      <c r="DE2532" s="152">
        <v>0.08</v>
      </c>
      <c r="DF2532" s="152">
        <v>23.76</v>
      </c>
      <c r="DG2532" s="152">
        <v>38.19</v>
      </c>
      <c r="DH2532" s="152">
        <v>0.39</v>
      </c>
      <c r="DI2532" s="152">
        <v>0.02</v>
      </c>
      <c r="DM2532" s="152">
        <v>0.14000000000000001</v>
      </c>
      <c r="DO2532" s="154">
        <v>74.13</v>
      </c>
    </row>
    <row r="2533" spans="1:119">
      <c r="A2533" s="151">
        <v>9159</v>
      </c>
      <c r="B2533" s="152" t="s">
        <v>2859</v>
      </c>
      <c r="C2533" s="152" t="s">
        <v>2860</v>
      </c>
      <c r="D2533" s="152" t="s">
        <v>3802</v>
      </c>
      <c r="E2533" s="152" t="s">
        <v>3803</v>
      </c>
      <c r="F2533" s="152" t="s">
        <v>10979</v>
      </c>
      <c r="H2533" s="151">
        <v>342090</v>
      </c>
      <c r="I2533" s="153" t="s">
        <v>3804</v>
      </c>
      <c r="L2533" s="153" t="s">
        <v>4491</v>
      </c>
      <c r="M2533" s="153" t="s">
        <v>4911</v>
      </c>
      <c r="O2533" s="151">
        <v>3498</v>
      </c>
      <c r="P2533" s="152">
        <v>14.47</v>
      </c>
      <c r="Q2533" s="152">
        <v>-90.88</v>
      </c>
      <c r="R2533" s="152" t="s">
        <v>2949</v>
      </c>
      <c r="S2533" s="152" t="s">
        <v>2716</v>
      </c>
      <c r="T2533" s="152">
        <v>51.83</v>
      </c>
      <c r="U2533" s="152">
        <v>1.21</v>
      </c>
      <c r="V2533" s="152">
        <v>17.100000000000001</v>
      </c>
      <c r="X2533" s="152">
        <v>8.85</v>
      </c>
      <c r="AA2533" s="152">
        <v>4.2699999999999996</v>
      </c>
      <c r="AB2533" s="152">
        <v>0.15</v>
      </c>
      <c r="AC2533" s="152">
        <v>7.44</v>
      </c>
      <c r="AD2533" s="152">
        <v>3.7</v>
      </c>
      <c r="AE2533" s="152">
        <v>0.87</v>
      </c>
      <c r="AF2533" s="152">
        <v>0.24</v>
      </c>
      <c r="AJ2533" s="152">
        <v>3.77</v>
      </c>
      <c r="AK2533" s="156">
        <f t="shared" si="39"/>
        <v>1.9900000000000001E-2</v>
      </c>
      <c r="AL2533" s="151">
        <v>199</v>
      </c>
      <c r="AM2533" s="151">
        <v>393</v>
      </c>
      <c r="AN2533" s="151">
        <v>1634</v>
      </c>
      <c r="AO2533" s="151">
        <v>1117</v>
      </c>
      <c r="AQ2533" s="152">
        <v>9.6662767990000003</v>
      </c>
      <c r="AR2533" s="152">
        <v>0.92461961599999998</v>
      </c>
      <c r="AS2533" s="152">
        <v>8.4353042019999993</v>
      </c>
      <c r="AU2533" s="151">
        <v>1087.0500480000001</v>
      </c>
      <c r="AW2533" s="152">
        <v>28.13881065</v>
      </c>
      <c r="AY2533" s="151">
        <v>252.5710919</v>
      </c>
      <c r="AZ2533" s="152">
        <v>5.7226892810000001</v>
      </c>
      <c r="BA2533" s="152">
        <v>24.745906699999999</v>
      </c>
      <c r="BB2533" s="152">
        <v>17.060809450000001</v>
      </c>
      <c r="BC2533" s="152">
        <v>90.645808009999996</v>
      </c>
      <c r="BD2533" s="152">
        <v>98.059918699999997</v>
      </c>
      <c r="BG2533" s="152">
        <v>12.080462280000001</v>
      </c>
      <c r="BH2533" s="152">
        <v>503.60047379999997</v>
      </c>
      <c r="BI2533" s="152">
        <v>25.2260302</v>
      </c>
      <c r="BJ2533" s="152">
        <v>86.984592239999998</v>
      </c>
      <c r="BK2533" s="152">
        <v>2.3262530799999999</v>
      </c>
      <c r="BO2533" s="152">
        <v>418.57312910000002</v>
      </c>
      <c r="BP2533" s="152">
        <v>8.2342348970000003</v>
      </c>
      <c r="BQ2533" s="152">
        <v>15.44755891</v>
      </c>
      <c r="BR2533" s="152">
        <v>2.8480014439999999</v>
      </c>
      <c r="BS2533" s="152">
        <v>13.67810792</v>
      </c>
      <c r="BT2533" s="152">
        <v>3.6932440500000001</v>
      </c>
      <c r="BU2533" s="152">
        <v>1.211649757</v>
      </c>
      <c r="BV2533" s="152">
        <v>4.2094820750000004</v>
      </c>
      <c r="BW2533" s="152">
        <v>0.65794440399999998</v>
      </c>
      <c r="BX2533" s="152">
        <v>4.108774156</v>
      </c>
      <c r="BY2533" s="152">
        <v>0.83836010999999999</v>
      </c>
      <c r="BZ2533" s="152">
        <v>2.414494473</v>
      </c>
      <c r="CB2533" s="152">
        <v>2.158859493</v>
      </c>
      <c r="CC2533" s="152">
        <v>0.34835079099999999</v>
      </c>
      <c r="CD2533" s="152">
        <v>2.5446239020000001</v>
      </c>
      <c r="CE2533" s="152">
        <v>0.13376036299999999</v>
      </c>
      <c r="CG2533" s="152">
        <v>7.4338113999999997E-2</v>
      </c>
      <c r="CH2533" s="152">
        <v>3.825816331</v>
      </c>
      <c r="CJ2533" s="152">
        <v>1.009917272</v>
      </c>
      <c r="CK2533" s="152">
        <v>0.35017994099999999</v>
      </c>
      <c r="DC2533" s="152">
        <v>38.33</v>
      </c>
      <c r="DE2533" s="152">
        <v>0.05</v>
      </c>
      <c r="DF2533" s="152">
        <v>22.83</v>
      </c>
      <c r="DG2533" s="152">
        <v>39.01</v>
      </c>
      <c r="DH2533" s="152">
        <v>0.41</v>
      </c>
      <c r="DI2533" s="152" t="s">
        <v>2867</v>
      </c>
      <c r="DJ2533" s="152">
        <v>0.04</v>
      </c>
      <c r="DM2533" s="152">
        <v>0.16</v>
      </c>
      <c r="DO2533" s="154">
        <v>75.28</v>
      </c>
    </row>
    <row r="2534" spans="1:119">
      <c r="A2534" s="151">
        <v>9160</v>
      </c>
      <c r="B2534" s="152" t="s">
        <v>2859</v>
      </c>
      <c r="C2534" s="152" t="s">
        <v>2860</v>
      </c>
      <c r="D2534" s="152" t="s">
        <v>3802</v>
      </c>
      <c r="E2534" s="152" t="s">
        <v>3803</v>
      </c>
      <c r="F2534" s="152" t="s">
        <v>10980</v>
      </c>
      <c r="H2534" s="151">
        <v>342090</v>
      </c>
      <c r="I2534" s="153" t="s">
        <v>3804</v>
      </c>
      <c r="L2534" s="153" t="s">
        <v>4491</v>
      </c>
      <c r="M2534" s="153" t="s">
        <v>4838</v>
      </c>
      <c r="O2534" s="151">
        <v>3498</v>
      </c>
      <c r="P2534" s="152">
        <v>14.47</v>
      </c>
      <c r="Q2534" s="152">
        <v>-90.88</v>
      </c>
      <c r="R2534" s="152" t="s">
        <v>2949</v>
      </c>
      <c r="S2534" s="152" t="s">
        <v>2716</v>
      </c>
      <c r="T2534" s="152">
        <v>51.57</v>
      </c>
      <c r="U2534" s="152">
        <v>1.1499999999999999</v>
      </c>
      <c r="V2534" s="152">
        <v>16.91</v>
      </c>
      <c r="X2534" s="152">
        <v>10.08</v>
      </c>
      <c r="AA2534" s="152">
        <v>4.49</v>
      </c>
      <c r="AB2534" s="152">
        <v>0.19</v>
      </c>
      <c r="AC2534" s="152">
        <v>7.34</v>
      </c>
      <c r="AD2534" s="152">
        <v>3.82</v>
      </c>
      <c r="AE2534" s="152">
        <v>0.81</v>
      </c>
      <c r="AF2534" s="152">
        <v>0.24</v>
      </c>
      <c r="AJ2534" s="152">
        <v>3.94</v>
      </c>
      <c r="AK2534" s="156">
        <f t="shared" si="39"/>
        <v>3.4500000000000003E-2</v>
      </c>
      <c r="AL2534" s="151">
        <v>345</v>
      </c>
      <c r="AM2534" s="151">
        <v>448</v>
      </c>
      <c r="AN2534" s="151">
        <v>1845</v>
      </c>
      <c r="AO2534" s="151">
        <v>1270</v>
      </c>
      <c r="AU2534" s="151">
        <v>1120.451568</v>
      </c>
      <c r="DC2534" s="152">
        <v>37.549999999999997</v>
      </c>
      <c r="DD2534" s="152">
        <v>0.02</v>
      </c>
      <c r="DE2534" s="152">
        <v>0.09</v>
      </c>
      <c r="DF2534" s="152">
        <v>24.88</v>
      </c>
      <c r="DG2534" s="152">
        <v>37.409999999999997</v>
      </c>
      <c r="DH2534" s="152">
        <v>0.42</v>
      </c>
      <c r="DI2534" s="152">
        <v>0.03</v>
      </c>
      <c r="DJ2534" s="152">
        <v>0.06</v>
      </c>
      <c r="DM2534" s="152">
        <v>0.11</v>
      </c>
      <c r="DO2534" s="154">
        <v>72.83</v>
      </c>
    </row>
    <row r="2535" spans="1:119">
      <c r="A2535" s="151">
        <v>9161</v>
      </c>
      <c r="B2535" s="152" t="s">
        <v>2859</v>
      </c>
      <c r="C2535" s="152" t="s">
        <v>2860</v>
      </c>
      <c r="D2535" s="152" t="s">
        <v>3802</v>
      </c>
      <c r="E2535" s="152" t="s">
        <v>3803</v>
      </c>
      <c r="F2535" s="152" t="s">
        <v>10981</v>
      </c>
      <c r="H2535" s="151">
        <v>342090</v>
      </c>
      <c r="I2535" s="153" t="s">
        <v>3804</v>
      </c>
      <c r="L2535" s="153" t="s">
        <v>3805</v>
      </c>
      <c r="M2535" s="153" t="s">
        <v>4888</v>
      </c>
      <c r="O2535" s="151">
        <v>3498</v>
      </c>
      <c r="P2535" s="152">
        <v>14.47</v>
      </c>
      <c r="Q2535" s="152">
        <v>-90.88</v>
      </c>
      <c r="R2535" s="152" t="s">
        <v>2949</v>
      </c>
      <c r="S2535" s="152" t="s">
        <v>2716</v>
      </c>
      <c r="T2535" s="152">
        <v>51.72</v>
      </c>
      <c r="U2535" s="152">
        <v>1.01</v>
      </c>
      <c r="V2535" s="152">
        <v>16.7</v>
      </c>
      <c r="X2535" s="152">
        <v>9.82</v>
      </c>
      <c r="AA2535" s="152">
        <v>4.21</v>
      </c>
      <c r="AB2535" s="152">
        <v>0.14000000000000001</v>
      </c>
      <c r="AC2535" s="152">
        <v>7.27</v>
      </c>
      <c r="AD2535" s="152">
        <v>3.87</v>
      </c>
      <c r="AE2535" s="152">
        <v>0.83</v>
      </c>
      <c r="AF2535" s="152">
        <v>0.26</v>
      </c>
      <c r="AJ2535" s="152">
        <v>3.91</v>
      </c>
      <c r="AK2535" s="156">
        <f t="shared" si="39"/>
        <v>1.9800000000000002E-2</v>
      </c>
      <c r="AL2535" s="151">
        <v>198</v>
      </c>
      <c r="AM2535" s="151">
        <v>412</v>
      </c>
      <c r="AN2535" s="151">
        <v>1676</v>
      </c>
      <c r="AO2535" s="151">
        <v>1172</v>
      </c>
      <c r="AU2535" s="151">
        <v>1087.2920879999999</v>
      </c>
      <c r="DC2535" s="152">
        <v>37.47</v>
      </c>
      <c r="DD2535" s="152">
        <v>0.03</v>
      </c>
      <c r="DE2535" s="152">
        <v>0.06</v>
      </c>
      <c r="DF2535" s="152">
        <v>24.86</v>
      </c>
      <c r="DG2535" s="152">
        <v>37.39</v>
      </c>
      <c r="DH2535" s="152">
        <v>0.47</v>
      </c>
      <c r="DI2535" s="152">
        <v>0.01</v>
      </c>
      <c r="DJ2535" s="152">
        <v>7.0000000000000007E-2</v>
      </c>
      <c r="DM2535" s="152">
        <v>0.16</v>
      </c>
      <c r="DO2535" s="154">
        <v>72.83</v>
      </c>
    </row>
    <row r="2536" spans="1:119">
      <c r="A2536" s="151">
        <v>9162</v>
      </c>
      <c r="B2536" s="152" t="s">
        <v>2859</v>
      </c>
      <c r="C2536" s="152" t="s">
        <v>2860</v>
      </c>
      <c r="D2536" s="152" t="s">
        <v>3802</v>
      </c>
      <c r="E2536" s="152" t="s">
        <v>3803</v>
      </c>
      <c r="F2536" s="152" t="s">
        <v>10982</v>
      </c>
      <c r="H2536" s="151">
        <v>342090</v>
      </c>
      <c r="I2536" s="153" t="s">
        <v>3804</v>
      </c>
      <c r="L2536" s="153" t="s">
        <v>3805</v>
      </c>
      <c r="M2536" s="153" t="s">
        <v>3806</v>
      </c>
      <c r="O2536" s="151">
        <v>3498</v>
      </c>
      <c r="P2536" s="152">
        <v>14.47</v>
      </c>
      <c r="Q2536" s="152">
        <v>-90.88</v>
      </c>
      <c r="R2536" s="152" t="s">
        <v>2949</v>
      </c>
      <c r="S2536" s="152" t="s">
        <v>2716</v>
      </c>
      <c r="T2536" s="152">
        <v>48.36</v>
      </c>
      <c r="U2536" s="152">
        <v>0.93</v>
      </c>
      <c r="V2536" s="152">
        <v>18.71</v>
      </c>
      <c r="X2536" s="152">
        <v>8.66</v>
      </c>
      <c r="AA2536" s="152">
        <v>4.55</v>
      </c>
      <c r="AB2536" s="152">
        <v>0.15</v>
      </c>
      <c r="AC2536" s="152">
        <v>9.23</v>
      </c>
      <c r="AD2536" s="152">
        <v>2.99</v>
      </c>
      <c r="AE2536" s="152">
        <v>0.61</v>
      </c>
      <c r="AF2536" s="152">
        <v>0.18</v>
      </c>
      <c r="AJ2536" s="152">
        <v>4.3499999999999996</v>
      </c>
      <c r="AK2536" s="156">
        <f t="shared" si="39"/>
        <v>6.0699999999999997E-2</v>
      </c>
      <c r="AL2536" s="151">
        <v>607</v>
      </c>
      <c r="AM2536" s="151">
        <v>329</v>
      </c>
      <c r="AN2536" s="151">
        <v>2518</v>
      </c>
      <c r="AO2536" s="151">
        <v>960</v>
      </c>
      <c r="AQ2536" s="152">
        <v>8.4060694179999995</v>
      </c>
      <c r="AR2536" s="152">
        <v>0.564226746</v>
      </c>
      <c r="AS2536" s="152">
        <v>5.4556517400000004</v>
      </c>
      <c r="AU2536" s="151">
        <v>818.918136</v>
      </c>
      <c r="AW2536" s="152">
        <v>25.69784254</v>
      </c>
      <c r="AY2536" s="151">
        <v>210.1348796</v>
      </c>
      <c r="AZ2536" s="152">
        <v>4.0276934200000003</v>
      </c>
      <c r="BA2536" s="152">
        <v>25.52807409</v>
      </c>
      <c r="BB2536" s="152">
        <v>16.808253619999999</v>
      </c>
      <c r="BC2536" s="152">
        <v>74.515690460000002</v>
      </c>
      <c r="BD2536" s="152">
        <v>93.703720099999998</v>
      </c>
      <c r="BG2536" s="152">
        <v>6.7706278580000001</v>
      </c>
      <c r="BH2536" s="152">
        <v>551.93477359999997</v>
      </c>
      <c r="BI2536" s="152">
        <v>17.14579878</v>
      </c>
      <c r="BJ2536" s="152">
        <v>54.465248940000002</v>
      </c>
      <c r="BK2536" s="152">
        <v>1.517031808</v>
      </c>
      <c r="BO2536" s="152">
        <v>288.4713514</v>
      </c>
      <c r="BP2536" s="152">
        <v>5.3551282530000002</v>
      </c>
      <c r="BQ2536" s="152">
        <v>10.44959074</v>
      </c>
      <c r="BR2536" s="152">
        <v>1.902822733</v>
      </c>
      <c r="BS2536" s="152">
        <v>9.2422734660000003</v>
      </c>
      <c r="BT2536" s="152">
        <v>2.5301605920000001</v>
      </c>
      <c r="BU2536" s="152">
        <v>0.89011734799999997</v>
      </c>
      <c r="BV2536" s="152">
        <v>2.8771116999999999</v>
      </c>
      <c r="BW2536" s="152">
        <v>0.45072511399999998</v>
      </c>
      <c r="BX2536" s="152">
        <v>2.8794273069999998</v>
      </c>
      <c r="BY2536" s="152">
        <v>0.58822344999999998</v>
      </c>
      <c r="BZ2536" s="152">
        <v>1.598063292</v>
      </c>
      <c r="CB2536" s="152">
        <v>1.5327493729999999</v>
      </c>
      <c r="CC2536" s="152">
        <v>0.244192614</v>
      </c>
      <c r="CD2536" s="152">
        <v>1.5525045260000001</v>
      </c>
      <c r="CE2536" s="152">
        <v>9.5995664999999994E-2</v>
      </c>
      <c r="CG2536" s="152">
        <v>5.9890362000000003E-2</v>
      </c>
      <c r="CH2536" s="152">
        <v>2.6916954080000002</v>
      </c>
      <c r="CJ2536" s="152">
        <v>0.520123958</v>
      </c>
      <c r="CK2536" s="152">
        <v>0.199011835</v>
      </c>
      <c r="DC2536" s="152">
        <v>38.4</v>
      </c>
      <c r="DE2536" s="152">
        <v>0.08</v>
      </c>
      <c r="DF2536" s="152">
        <v>22.02</v>
      </c>
      <c r="DG2536" s="152">
        <v>39.700000000000003</v>
      </c>
      <c r="DH2536" s="152">
        <v>0.33</v>
      </c>
      <c r="DL2536" s="152">
        <v>0.02</v>
      </c>
      <c r="DM2536" s="152">
        <v>0.14000000000000001</v>
      </c>
      <c r="DO2536" s="154">
        <v>76.27</v>
      </c>
    </row>
    <row r="2537" spans="1:119">
      <c r="A2537" s="151">
        <v>9163</v>
      </c>
      <c r="B2537" s="152" t="s">
        <v>2859</v>
      </c>
      <c r="C2537" s="152" t="s">
        <v>2860</v>
      </c>
      <c r="D2537" s="152" t="s">
        <v>3802</v>
      </c>
      <c r="E2537" s="152" t="s">
        <v>3803</v>
      </c>
      <c r="F2537" s="152" t="s">
        <v>10983</v>
      </c>
      <c r="H2537" s="151">
        <v>342090</v>
      </c>
      <c r="I2537" s="153" t="s">
        <v>3804</v>
      </c>
      <c r="L2537" s="153" t="s">
        <v>3805</v>
      </c>
      <c r="M2537" s="153" t="s">
        <v>5369</v>
      </c>
      <c r="O2537" s="151">
        <v>3498</v>
      </c>
      <c r="P2537" s="152">
        <v>14.47</v>
      </c>
      <c r="Q2537" s="152">
        <v>-90.88</v>
      </c>
      <c r="R2537" s="152" t="s">
        <v>2949</v>
      </c>
      <c r="S2537" s="152" t="s">
        <v>2716</v>
      </c>
      <c r="T2537" s="152">
        <v>54.7</v>
      </c>
      <c r="U2537" s="152">
        <v>0.98</v>
      </c>
      <c r="V2537" s="152">
        <v>16.38</v>
      </c>
      <c r="X2537" s="152">
        <v>8.51</v>
      </c>
      <c r="AA2537" s="152">
        <v>3.84</v>
      </c>
      <c r="AB2537" s="152">
        <v>0.16</v>
      </c>
      <c r="AC2537" s="152">
        <v>5.93</v>
      </c>
      <c r="AD2537" s="152">
        <v>4.16</v>
      </c>
      <c r="AE2537" s="152">
        <v>1.18</v>
      </c>
      <c r="AF2537" s="152">
        <v>0.3</v>
      </c>
      <c r="AJ2537" s="152">
        <v>3.63</v>
      </c>
      <c r="AK2537" s="156">
        <f t="shared" si="39"/>
        <v>2.9899999999999999E-2</v>
      </c>
      <c r="AL2537" s="151">
        <v>299</v>
      </c>
      <c r="AM2537" s="151">
        <v>505</v>
      </c>
      <c r="AN2537" s="151">
        <v>1175</v>
      </c>
      <c r="AO2537" s="151">
        <v>1309</v>
      </c>
      <c r="AQ2537" s="152">
        <v>14.87184892</v>
      </c>
      <c r="AR2537" s="152">
        <v>1.032149872</v>
      </c>
      <c r="AS2537" s="152">
        <v>10.979443399999999</v>
      </c>
      <c r="AU2537" s="151">
        <v>1299.7547999999999</v>
      </c>
      <c r="AW2537" s="152">
        <v>22.303821370000001</v>
      </c>
      <c r="AY2537" s="151">
        <v>153.2957461</v>
      </c>
      <c r="AZ2537" s="152">
        <v>4.044876897</v>
      </c>
      <c r="BA2537" s="152">
        <v>26.781871649999999</v>
      </c>
      <c r="BB2537" s="152">
        <v>13.25585897</v>
      </c>
      <c r="BC2537" s="152">
        <v>150.72754639999999</v>
      </c>
      <c r="BD2537" s="152">
        <v>582.64597549999996</v>
      </c>
      <c r="BG2537" s="152">
        <v>18.67925571</v>
      </c>
      <c r="BH2537" s="152">
        <v>473.65378679999998</v>
      </c>
      <c r="BI2537" s="152">
        <v>27.885183680000001</v>
      </c>
      <c r="BJ2537" s="152">
        <v>110.3207207</v>
      </c>
      <c r="BK2537" s="152">
        <v>2.9921428680000002</v>
      </c>
      <c r="BO2537" s="152">
        <v>529.85932890000004</v>
      </c>
      <c r="BP2537" s="152">
        <v>10.576230089999999</v>
      </c>
      <c r="BQ2537" s="152">
        <v>19.67836565</v>
      </c>
      <c r="BR2537" s="152">
        <v>3.4554497419999999</v>
      </c>
      <c r="BS2537" s="152">
        <v>15.98401419</v>
      </c>
      <c r="BT2537" s="152">
        <v>4.1523789759999996</v>
      </c>
      <c r="BU2537" s="152">
        <v>1.3015241870000001</v>
      </c>
      <c r="BV2537" s="152">
        <v>4.4814995739999999</v>
      </c>
      <c r="BW2537" s="152">
        <v>0.70951481999999999</v>
      </c>
      <c r="BX2537" s="152">
        <v>4.4192255789999999</v>
      </c>
      <c r="BY2537" s="152">
        <v>0.93226618900000002</v>
      </c>
      <c r="BZ2537" s="152">
        <v>2.709268233</v>
      </c>
      <c r="CB2537" s="152">
        <v>2.591322752</v>
      </c>
      <c r="CC2537" s="152">
        <v>0.43343943899999998</v>
      </c>
      <c r="CD2537" s="152">
        <v>3.0221739369999998</v>
      </c>
      <c r="CE2537" s="152">
        <v>0.18730061100000001</v>
      </c>
      <c r="CG2537" s="152">
        <v>0.11183533700000001</v>
      </c>
      <c r="CH2537" s="152">
        <v>4.8293256439999999</v>
      </c>
      <c r="CJ2537" s="152">
        <v>1.574590758</v>
      </c>
      <c r="CK2537" s="152">
        <v>0.51207320300000003</v>
      </c>
      <c r="DC2537" s="152">
        <v>37.909999999999997</v>
      </c>
      <c r="DD2537" s="152">
        <v>0.01</v>
      </c>
      <c r="DE2537" s="152">
        <v>0.06</v>
      </c>
      <c r="DF2537" s="152">
        <v>24.85</v>
      </c>
      <c r="DG2537" s="152">
        <v>37.24</v>
      </c>
      <c r="DH2537" s="152">
        <v>0.4</v>
      </c>
      <c r="DI2537" s="152">
        <v>0.01</v>
      </c>
      <c r="DL2537" s="152">
        <v>0.01</v>
      </c>
      <c r="DM2537" s="152">
        <v>0.13</v>
      </c>
      <c r="DO2537" s="154">
        <v>72.760000000000005</v>
      </c>
    </row>
    <row r="2538" spans="1:119">
      <c r="A2538" s="151">
        <v>9164</v>
      </c>
      <c r="B2538" s="152" t="s">
        <v>2859</v>
      </c>
      <c r="C2538" s="152" t="s">
        <v>2860</v>
      </c>
      <c r="D2538" s="152" t="s">
        <v>3802</v>
      </c>
      <c r="E2538" s="152" t="s">
        <v>3803</v>
      </c>
      <c r="F2538" s="152" t="s">
        <v>10984</v>
      </c>
      <c r="H2538" s="151">
        <v>342090</v>
      </c>
      <c r="I2538" s="153" t="s">
        <v>3804</v>
      </c>
      <c r="L2538" s="153" t="s">
        <v>3805</v>
      </c>
      <c r="M2538" s="153" t="s">
        <v>5181</v>
      </c>
      <c r="O2538" s="151">
        <v>3498</v>
      </c>
      <c r="P2538" s="152">
        <v>14.47</v>
      </c>
      <c r="Q2538" s="152">
        <v>-90.88</v>
      </c>
      <c r="R2538" s="152" t="s">
        <v>2949</v>
      </c>
      <c r="S2538" s="152" t="s">
        <v>2716</v>
      </c>
      <c r="T2538" s="152">
        <v>53.01</v>
      </c>
      <c r="U2538" s="152">
        <v>1.18</v>
      </c>
      <c r="V2538" s="152">
        <v>17.39</v>
      </c>
      <c r="X2538" s="152">
        <v>9.65</v>
      </c>
      <c r="AA2538" s="152">
        <v>3.56</v>
      </c>
      <c r="AB2538" s="152">
        <v>0.15</v>
      </c>
      <c r="AC2538" s="152">
        <v>7.48</v>
      </c>
      <c r="AD2538" s="152">
        <v>3.84</v>
      </c>
      <c r="AE2538" s="152">
        <v>0.84</v>
      </c>
      <c r="AF2538" s="152">
        <v>0.28000000000000003</v>
      </c>
      <c r="AJ2538" s="152">
        <v>3.94</v>
      </c>
      <c r="AK2538" s="156">
        <f t="shared" si="39"/>
        <v>4.02E-2</v>
      </c>
      <c r="AL2538" s="151">
        <v>402</v>
      </c>
      <c r="AM2538" s="151">
        <v>403</v>
      </c>
      <c r="AN2538" s="151">
        <v>1736</v>
      </c>
      <c r="AO2538" s="151">
        <v>1067</v>
      </c>
      <c r="AU2538" s="151">
        <v>1188.5616239999999</v>
      </c>
      <c r="DC2538" s="152">
        <v>37.76</v>
      </c>
      <c r="DD2538" s="152">
        <v>0.01</v>
      </c>
      <c r="DE2538" s="152">
        <v>0.1</v>
      </c>
      <c r="DF2538" s="152">
        <v>25.17</v>
      </c>
      <c r="DG2538" s="152">
        <v>37.01</v>
      </c>
      <c r="DH2538" s="152">
        <v>0.43</v>
      </c>
      <c r="DI2538" s="152">
        <v>0.02</v>
      </c>
      <c r="DL2538" s="152">
        <v>0.01</v>
      </c>
      <c r="DM2538" s="152">
        <v>0.18</v>
      </c>
      <c r="DO2538" s="154">
        <v>72.38</v>
      </c>
    </row>
    <row r="2539" spans="1:119">
      <c r="A2539" s="151">
        <v>9165</v>
      </c>
      <c r="B2539" s="152" t="s">
        <v>2859</v>
      </c>
      <c r="C2539" s="152" t="s">
        <v>2860</v>
      </c>
      <c r="D2539" s="152" t="s">
        <v>3802</v>
      </c>
      <c r="E2539" s="152" t="s">
        <v>3803</v>
      </c>
      <c r="F2539" s="152" t="s">
        <v>10985</v>
      </c>
      <c r="H2539" s="151">
        <v>342090</v>
      </c>
      <c r="I2539" s="153" t="s">
        <v>3804</v>
      </c>
      <c r="L2539" s="153" t="s">
        <v>4934</v>
      </c>
      <c r="M2539" s="153" t="s">
        <v>4935</v>
      </c>
      <c r="O2539" s="151">
        <v>3498</v>
      </c>
      <c r="P2539" s="152">
        <v>14.47</v>
      </c>
      <c r="Q2539" s="152">
        <v>-90.88</v>
      </c>
      <c r="R2539" s="152" t="s">
        <v>2866</v>
      </c>
      <c r="S2539" s="152" t="s">
        <v>2716</v>
      </c>
      <c r="T2539" s="152">
        <v>51.9</v>
      </c>
      <c r="U2539" s="152">
        <v>1.27</v>
      </c>
      <c r="V2539" s="152">
        <v>18.41</v>
      </c>
      <c r="X2539" s="152">
        <v>9.2100000000000009</v>
      </c>
      <c r="AA2539" s="152">
        <v>2.95</v>
      </c>
      <c r="AB2539" s="152">
        <v>0.15</v>
      </c>
      <c r="AC2539" s="152">
        <v>7.88</v>
      </c>
      <c r="AD2539" s="152">
        <v>3.38</v>
      </c>
      <c r="AE2539" s="152">
        <v>0.87</v>
      </c>
      <c r="AF2539" s="152">
        <v>0.25</v>
      </c>
      <c r="AJ2539" s="152">
        <v>3.89</v>
      </c>
      <c r="AK2539" s="156">
        <f t="shared" si="39"/>
        <v>2.1600000000000001E-2</v>
      </c>
      <c r="AL2539" s="151">
        <v>216</v>
      </c>
      <c r="AM2539" s="151">
        <v>428</v>
      </c>
      <c r="AN2539" s="151">
        <v>1716</v>
      </c>
      <c r="AO2539" s="151">
        <v>1138</v>
      </c>
      <c r="AU2539" s="151">
        <v>1060.8129120000001</v>
      </c>
      <c r="DC2539" s="152">
        <v>37.33</v>
      </c>
      <c r="DD2539" s="152">
        <v>0.04</v>
      </c>
      <c r="DE2539" s="152">
        <v>0.11</v>
      </c>
      <c r="DF2539" s="152">
        <v>24.91</v>
      </c>
      <c r="DG2539" s="152">
        <v>37.76</v>
      </c>
      <c r="DH2539" s="152">
        <v>0.47</v>
      </c>
      <c r="DJ2539" s="152">
        <v>0.03</v>
      </c>
      <c r="DL2539" s="152">
        <v>0.01</v>
      </c>
      <c r="DM2539" s="152">
        <v>0.16</v>
      </c>
      <c r="DO2539" s="154">
        <v>72.98</v>
      </c>
    </row>
    <row r="2540" spans="1:119">
      <c r="A2540" s="151">
        <v>9166</v>
      </c>
      <c r="B2540" s="152" t="s">
        <v>2859</v>
      </c>
      <c r="C2540" s="152" t="s">
        <v>2860</v>
      </c>
      <c r="D2540" s="152" t="s">
        <v>3802</v>
      </c>
      <c r="E2540" s="152" t="s">
        <v>3803</v>
      </c>
      <c r="F2540" s="152" t="s">
        <v>10986</v>
      </c>
      <c r="H2540" s="151">
        <v>342090</v>
      </c>
      <c r="I2540" s="153" t="s">
        <v>3804</v>
      </c>
      <c r="L2540" s="153" t="s">
        <v>4934</v>
      </c>
      <c r="M2540" s="153" t="s">
        <v>5378</v>
      </c>
      <c r="O2540" s="151">
        <v>3498</v>
      </c>
      <c r="P2540" s="152">
        <v>14.47</v>
      </c>
      <c r="Q2540" s="152">
        <v>-90.88</v>
      </c>
      <c r="R2540" s="152" t="s">
        <v>2866</v>
      </c>
      <c r="S2540" s="152" t="s">
        <v>2716</v>
      </c>
      <c r="T2540" s="152">
        <v>54.92</v>
      </c>
      <c r="U2540" s="152">
        <v>1.26</v>
      </c>
      <c r="V2540" s="152">
        <v>16</v>
      </c>
      <c r="X2540" s="152">
        <v>8.2200000000000006</v>
      </c>
      <c r="AA2540" s="152">
        <v>3.58</v>
      </c>
      <c r="AB2540" s="152">
        <v>0.21</v>
      </c>
      <c r="AC2540" s="152">
        <v>6.61</v>
      </c>
      <c r="AD2540" s="152">
        <v>3.57</v>
      </c>
      <c r="AE2540" s="152">
        <v>1.06</v>
      </c>
      <c r="AF2540" s="152">
        <v>0.28999999999999998</v>
      </c>
      <c r="AJ2540" s="152">
        <v>3.57</v>
      </c>
      <c r="AK2540" s="156">
        <f t="shared" si="39"/>
        <v>5.8999999999999999E-3</v>
      </c>
      <c r="AL2540" s="151">
        <v>59</v>
      </c>
      <c r="AM2540" s="151">
        <v>407</v>
      </c>
      <c r="AN2540" s="151">
        <v>878</v>
      </c>
      <c r="AO2540" s="151">
        <v>1237</v>
      </c>
      <c r="AQ2540" s="152">
        <v>13.27524719</v>
      </c>
      <c r="AR2540" s="152">
        <v>0.93626819900000002</v>
      </c>
      <c r="AS2540" s="152">
        <v>11.96874862</v>
      </c>
      <c r="AU2540" s="151">
        <v>1183.6724160000001</v>
      </c>
      <c r="AW2540" s="152">
        <v>27.312151650000001</v>
      </c>
      <c r="AY2540" s="151">
        <v>160.20811119999999</v>
      </c>
      <c r="AZ2540" s="152">
        <v>4.7353032329999998</v>
      </c>
      <c r="BA2540" s="152">
        <v>31.867018510000001</v>
      </c>
      <c r="BB2540" s="152">
        <v>16.394021550000001</v>
      </c>
      <c r="BC2540" s="152">
        <v>76.430833820000004</v>
      </c>
      <c r="BD2540" s="152">
        <v>106.24179530000001</v>
      </c>
      <c r="BG2540" s="152">
        <v>16.297923340000001</v>
      </c>
      <c r="BH2540" s="152">
        <v>429.17757010000003</v>
      </c>
      <c r="BI2540" s="152">
        <v>28.38385268</v>
      </c>
      <c r="BJ2540" s="152">
        <v>95.341825760000006</v>
      </c>
      <c r="BK2540" s="152">
        <v>2.833192865</v>
      </c>
      <c r="BO2540" s="152">
        <v>538.96244650000006</v>
      </c>
      <c r="BP2540" s="152">
        <v>10.58030377</v>
      </c>
      <c r="BQ2540" s="152">
        <v>20.405499209999999</v>
      </c>
      <c r="BR2540" s="152">
        <v>3.5866854429999999</v>
      </c>
      <c r="BS2540" s="152">
        <v>18.153016600000001</v>
      </c>
      <c r="BT2540" s="152">
        <v>4.5451509090000002</v>
      </c>
      <c r="BU2540" s="152">
        <v>1.515755172</v>
      </c>
      <c r="BV2540" s="152">
        <v>5.2956074180000003</v>
      </c>
      <c r="BW2540" s="152">
        <v>0.79442871599999998</v>
      </c>
      <c r="BX2540" s="152">
        <v>4.9863266819999996</v>
      </c>
      <c r="BY2540" s="152">
        <v>0.96387166800000001</v>
      </c>
      <c r="BZ2540" s="152">
        <v>2.6658972909999998</v>
      </c>
      <c r="CB2540" s="152">
        <v>2.4820438519999999</v>
      </c>
      <c r="CC2540" s="152">
        <v>0.43356924699999999</v>
      </c>
      <c r="CD2540" s="152">
        <v>2.7591006569999998</v>
      </c>
      <c r="CE2540" s="152">
        <v>0.13703385700000001</v>
      </c>
      <c r="CG2540" s="152">
        <v>0.113595003</v>
      </c>
      <c r="CH2540" s="152">
        <v>5.2592109760000003</v>
      </c>
      <c r="CJ2540" s="152">
        <v>1.285852582</v>
      </c>
      <c r="CK2540" s="152">
        <v>0.48044283300000001</v>
      </c>
      <c r="DC2540" s="152">
        <v>38.270000000000003</v>
      </c>
      <c r="DD2540" s="152">
        <v>0.02</v>
      </c>
      <c r="DE2540" s="152">
        <v>0.06</v>
      </c>
      <c r="DF2540" s="152">
        <v>24.61</v>
      </c>
      <c r="DG2540" s="152">
        <v>37.5</v>
      </c>
      <c r="DH2540" s="152">
        <v>0.45</v>
      </c>
      <c r="DM2540" s="152">
        <v>0.17</v>
      </c>
      <c r="DO2540" s="154">
        <v>73.08</v>
      </c>
    </row>
    <row r="2541" spans="1:119">
      <c r="A2541" s="151">
        <v>9167</v>
      </c>
      <c r="B2541" s="152" t="s">
        <v>2859</v>
      </c>
      <c r="C2541" s="152" t="s">
        <v>2860</v>
      </c>
      <c r="D2541" s="152" t="s">
        <v>3802</v>
      </c>
      <c r="E2541" s="152" t="s">
        <v>3803</v>
      </c>
      <c r="F2541" s="152" t="s">
        <v>10987</v>
      </c>
      <c r="H2541" s="151">
        <v>342090</v>
      </c>
      <c r="I2541" s="153" t="s">
        <v>3804</v>
      </c>
      <c r="L2541" s="153" t="s">
        <v>4934</v>
      </c>
      <c r="M2541" s="153" t="s">
        <v>5220</v>
      </c>
      <c r="O2541" s="151">
        <v>3498</v>
      </c>
      <c r="P2541" s="152">
        <v>14.47</v>
      </c>
      <c r="Q2541" s="152">
        <v>-90.88</v>
      </c>
      <c r="R2541" s="152" t="s">
        <v>2866</v>
      </c>
      <c r="S2541" s="152" t="s">
        <v>2716</v>
      </c>
      <c r="T2541" s="152">
        <v>53.21</v>
      </c>
      <c r="U2541" s="152">
        <v>1.1200000000000001</v>
      </c>
      <c r="V2541" s="152">
        <v>19.2</v>
      </c>
      <c r="X2541" s="152">
        <v>7.26</v>
      </c>
      <c r="AA2541" s="152">
        <v>3.5</v>
      </c>
      <c r="AB2541" s="152">
        <v>0.18</v>
      </c>
      <c r="AC2541" s="152">
        <v>7.19</v>
      </c>
      <c r="AD2541" s="152">
        <v>3.9</v>
      </c>
      <c r="AE2541" s="152">
        <v>1.01</v>
      </c>
      <c r="AF2541" s="152">
        <v>0.23</v>
      </c>
      <c r="AJ2541" s="152">
        <v>3.44</v>
      </c>
      <c r="AK2541" s="156">
        <f t="shared" si="39"/>
        <v>2.3E-2</v>
      </c>
      <c r="AL2541" s="151">
        <v>230</v>
      </c>
      <c r="AM2541" s="151">
        <v>390</v>
      </c>
      <c r="AN2541" s="151">
        <v>1459</v>
      </c>
      <c r="AO2541" s="151">
        <v>1145</v>
      </c>
      <c r="AQ2541" s="152">
        <v>42.843311370000002</v>
      </c>
      <c r="AR2541" s="152">
        <v>1.6692660210000001</v>
      </c>
      <c r="AS2541" s="152">
        <v>16.123919659999999</v>
      </c>
      <c r="AU2541" s="151">
        <v>1097.6029920000001</v>
      </c>
      <c r="AW2541" s="152">
        <v>106.8931733</v>
      </c>
      <c r="AY2541" s="151">
        <v>256.43237979999998</v>
      </c>
      <c r="AZ2541" s="152">
        <v>59.56676496</v>
      </c>
      <c r="BA2541" s="152">
        <v>1527.2545419999999</v>
      </c>
      <c r="BB2541" s="152">
        <v>1203.1488449999999</v>
      </c>
      <c r="BC2541" s="152">
        <v>389.20402689999997</v>
      </c>
      <c r="BD2541" s="152">
        <v>1592.447989</v>
      </c>
      <c r="BG2541" s="152">
        <v>18.74235539</v>
      </c>
      <c r="BH2541" s="152">
        <v>418.15874550000001</v>
      </c>
      <c r="BI2541" s="152">
        <v>24.39679864</v>
      </c>
      <c r="BJ2541" s="152">
        <v>87.445074430000005</v>
      </c>
      <c r="BK2541" s="152">
        <v>2.6022504099999999</v>
      </c>
      <c r="BO2541" s="152">
        <v>409.91536280000003</v>
      </c>
      <c r="BP2541" s="152">
        <v>8.5436543379999996</v>
      </c>
      <c r="BQ2541" s="152">
        <v>16.548537150000001</v>
      </c>
      <c r="BR2541" s="152">
        <v>2.6530669790000001</v>
      </c>
      <c r="BS2541" s="152">
        <v>14.886361989999999</v>
      </c>
      <c r="BT2541" s="152">
        <v>4.4976692979999999</v>
      </c>
      <c r="BU2541" s="152">
        <v>0.75885441300000001</v>
      </c>
      <c r="BV2541" s="152">
        <v>3.1115913480000001</v>
      </c>
      <c r="BW2541" s="152">
        <v>0.61390281300000005</v>
      </c>
      <c r="BX2541" s="152">
        <v>4.0462481419999996</v>
      </c>
      <c r="BY2541" s="152">
        <v>0.78608599400000001</v>
      </c>
      <c r="BZ2541" s="152">
        <v>2.2665664300000001</v>
      </c>
      <c r="CB2541" s="152">
        <v>2.1536748139999999</v>
      </c>
      <c r="CC2541" s="152">
        <v>0.31015993600000002</v>
      </c>
      <c r="CD2541" s="152">
        <v>1.6186987049999999</v>
      </c>
      <c r="CE2541" s="152">
        <v>0.322969652</v>
      </c>
      <c r="CG2541" s="152">
        <v>0.14733093899999999</v>
      </c>
      <c r="CH2541" s="152">
        <v>3.9069664350000002</v>
      </c>
      <c r="CJ2541" s="152">
        <v>1.0804342179999999</v>
      </c>
      <c r="CK2541" s="152">
        <v>0.45302172600000001</v>
      </c>
      <c r="DC2541" s="152">
        <v>37.700000000000003</v>
      </c>
      <c r="DE2541" s="152">
        <v>0.04</v>
      </c>
      <c r="DF2541" s="152">
        <v>24.7</v>
      </c>
      <c r="DG2541" s="152">
        <v>37.700000000000003</v>
      </c>
      <c r="DH2541" s="152">
        <v>0.45</v>
      </c>
      <c r="DI2541" s="152">
        <v>0.02</v>
      </c>
      <c r="DM2541" s="152">
        <v>0.15</v>
      </c>
      <c r="DO2541" s="154">
        <v>73.12</v>
      </c>
    </row>
    <row r="2542" spans="1:119">
      <c r="A2542" s="151">
        <v>9168</v>
      </c>
      <c r="B2542" s="152" t="s">
        <v>2859</v>
      </c>
      <c r="C2542" s="152" t="s">
        <v>2860</v>
      </c>
      <c r="D2542" s="152" t="s">
        <v>3802</v>
      </c>
      <c r="E2542" s="152" t="s">
        <v>3803</v>
      </c>
      <c r="F2542" s="152" t="s">
        <v>10988</v>
      </c>
      <c r="H2542" s="151">
        <v>342090</v>
      </c>
      <c r="I2542" s="153" t="s">
        <v>3804</v>
      </c>
      <c r="L2542" s="153" t="s">
        <v>4934</v>
      </c>
      <c r="M2542" s="153" t="s">
        <v>5382</v>
      </c>
      <c r="O2542" s="151">
        <v>3498</v>
      </c>
      <c r="P2542" s="152">
        <v>14.47</v>
      </c>
      <c r="Q2542" s="152">
        <v>-90.88</v>
      </c>
      <c r="R2542" s="152" t="s">
        <v>2866</v>
      </c>
      <c r="S2542" s="152" t="s">
        <v>2716</v>
      </c>
      <c r="T2542" s="152">
        <v>54.99</v>
      </c>
      <c r="U2542" s="152">
        <v>1.28</v>
      </c>
      <c r="V2542" s="152">
        <v>16.559999999999999</v>
      </c>
      <c r="X2542" s="152">
        <v>8.23</v>
      </c>
      <c r="AA2542" s="152">
        <v>2.4300000000000002</v>
      </c>
      <c r="AB2542" s="152">
        <v>0.1</v>
      </c>
      <c r="AC2542" s="152">
        <v>7</v>
      </c>
      <c r="AD2542" s="152">
        <v>4.3099999999999996</v>
      </c>
      <c r="AE2542" s="152">
        <v>0.97</v>
      </c>
      <c r="AF2542" s="152">
        <v>0.26</v>
      </c>
      <c r="AJ2542" s="152">
        <v>3.82</v>
      </c>
      <c r="AK2542" s="156">
        <f t="shared" si="39"/>
        <v>6.1000000000000004E-3</v>
      </c>
      <c r="AL2542" s="151">
        <v>61</v>
      </c>
      <c r="AM2542" s="151">
        <v>439</v>
      </c>
      <c r="AN2542" s="151">
        <v>934</v>
      </c>
      <c r="AO2542" s="151">
        <v>1284</v>
      </c>
      <c r="AU2542" s="151">
        <v>1199.3081999999999</v>
      </c>
      <c r="DC2542" s="152">
        <v>37.880000000000003</v>
      </c>
      <c r="DE2542" s="152">
        <v>0.1</v>
      </c>
      <c r="DF2542" s="152">
        <v>24.49</v>
      </c>
      <c r="DG2542" s="152">
        <v>37.35</v>
      </c>
      <c r="DH2542" s="152">
        <v>0.4</v>
      </c>
      <c r="DJ2542" s="152">
        <v>0.04</v>
      </c>
      <c r="DM2542" s="152">
        <v>0.17</v>
      </c>
      <c r="DO2542" s="154">
        <v>73.11</v>
      </c>
    </row>
    <row r="2543" spans="1:119">
      <c r="A2543" s="151">
        <v>9169</v>
      </c>
      <c r="B2543" s="152" t="s">
        <v>2859</v>
      </c>
      <c r="C2543" s="152" t="s">
        <v>2860</v>
      </c>
      <c r="D2543" s="152" t="s">
        <v>3802</v>
      </c>
      <c r="E2543" s="152" t="s">
        <v>3803</v>
      </c>
      <c r="F2543" s="152" t="s">
        <v>10989</v>
      </c>
      <c r="H2543" s="151">
        <v>342090</v>
      </c>
      <c r="I2543" s="153" t="s">
        <v>3804</v>
      </c>
      <c r="L2543" s="153" t="s">
        <v>4376</v>
      </c>
      <c r="M2543" s="153" t="s">
        <v>4377</v>
      </c>
      <c r="O2543" s="151">
        <v>3498</v>
      </c>
      <c r="P2543" s="152">
        <v>14.47</v>
      </c>
      <c r="Q2543" s="152">
        <v>-90.88</v>
      </c>
      <c r="R2543" s="152" t="s">
        <v>2866</v>
      </c>
      <c r="S2543" s="152" t="s">
        <v>2716</v>
      </c>
      <c r="T2543" s="152">
        <v>50.11</v>
      </c>
      <c r="U2543" s="152">
        <v>1.22</v>
      </c>
      <c r="V2543" s="152">
        <v>17.84</v>
      </c>
      <c r="X2543" s="152">
        <v>9.3000000000000007</v>
      </c>
      <c r="AA2543" s="152">
        <v>3.34</v>
      </c>
      <c r="AB2543" s="152">
        <v>0.2</v>
      </c>
      <c r="AC2543" s="152">
        <v>8.0299999999999994</v>
      </c>
      <c r="AD2543" s="152">
        <v>3.22</v>
      </c>
      <c r="AE2543" s="152">
        <v>0.79</v>
      </c>
      <c r="AF2543" s="152">
        <v>0.25</v>
      </c>
      <c r="AJ2543" s="152">
        <v>4.25</v>
      </c>
      <c r="AK2543" s="156">
        <f t="shared" si="39"/>
        <v>3.32E-2</v>
      </c>
      <c r="AL2543" s="151">
        <v>332</v>
      </c>
      <c r="AM2543" s="151">
        <v>466</v>
      </c>
      <c r="AN2543" s="151">
        <v>1712</v>
      </c>
      <c r="AO2543" s="151">
        <v>1207</v>
      </c>
      <c r="AQ2543" s="152">
        <v>15.33806444</v>
      </c>
      <c r="AR2543" s="152">
        <v>0.50011929399999999</v>
      </c>
      <c r="AS2543" s="152">
        <v>12.603179799999999</v>
      </c>
      <c r="AU2543" s="151">
        <v>1082.7901440000001</v>
      </c>
      <c r="AW2543" s="152">
        <v>38.235472350000002</v>
      </c>
      <c r="AY2543" s="151">
        <v>266.30662669999998</v>
      </c>
      <c r="AZ2543" s="152">
        <v>6.8572019849999997</v>
      </c>
      <c r="BA2543" s="152">
        <v>41.11775128</v>
      </c>
      <c r="BB2543" s="152">
        <v>14.27620128</v>
      </c>
      <c r="BC2543" s="152">
        <v>60.455714550000003</v>
      </c>
      <c r="BD2543" s="152">
        <v>149.9009088</v>
      </c>
      <c r="BG2543" s="152">
        <v>13.08608029</v>
      </c>
      <c r="BH2543" s="152">
        <v>569.25358559999995</v>
      </c>
      <c r="BI2543" s="152">
        <v>26.82812328</v>
      </c>
      <c r="BJ2543" s="152">
        <v>90.615529449999997</v>
      </c>
      <c r="BK2543" s="152">
        <v>2.5082857089999999</v>
      </c>
      <c r="BO2543" s="152">
        <v>418.95392279999999</v>
      </c>
      <c r="BP2543" s="152">
        <v>10.172774820000001</v>
      </c>
      <c r="BQ2543" s="152">
        <v>18.21366518</v>
      </c>
      <c r="BR2543" s="152">
        <v>3.3508821179999999</v>
      </c>
      <c r="BS2543" s="152">
        <v>16.83903303</v>
      </c>
      <c r="BT2543" s="152">
        <v>3.9921601180000001</v>
      </c>
      <c r="BU2543" s="152">
        <v>1.3616253979999999</v>
      </c>
      <c r="BV2543" s="152">
        <v>4.6669479569999996</v>
      </c>
      <c r="BW2543" s="152">
        <v>0.88274587100000002</v>
      </c>
      <c r="BX2543" s="152">
        <v>5.3331496679999999</v>
      </c>
      <c r="BY2543" s="152">
        <v>0.88139706200000001</v>
      </c>
      <c r="BZ2543" s="152">
        <v>2.6351228039999999</v>
      </c>
      <c r="CB2543" s="152">
        <v>1.7265941140000001</v>
      </c>
      <c r="CC2543" s="152">
        <v>0.45179754799999999</v>
      </c>
      <c r="CD2543" s="152">
        <v>3.0107038699999999</v>
      </c>
      <c r="CE2543" s="152">
        <v>0.18302466000000001</v>
      </c>
      <c r="CG2543" s="152">
        <v>6.9610693000000001E-2</v>
      </c>
      <c r="CH2543" s="152">
        <v>5.1048867910000002</v>
      </c>
      <c r="CJ2543" s="152">
        <v>0.94955534799999997</v>
      </c>
      <c r="CK2543" s="152">
        <v>0.57221284800000005</v>
      </c>
      <c r="DC2543" s="152">
        <v>37.94</v>
      </c>
      <c r="DD2543" s="152">
        <v>0.05</v>
      </c>
      <c r="DE2543" s="152">
        <v>0.09</v>
      </c>
      <c r="DF2543" s="152">
        <v>24.51</v>
      </c>
      <c r="DG2543" s="152">
        <v>37.979999999999997</v>
      </c>
      <c r="DH2543" s="152">
        <v>0.38</v>
      </c>
      <c r="DJ2543" s="152">
        <v>0.04</v>
      </c>
      <c r="DM2543" s="152">
        <v>0.17</v>
      </c>
      <c r="DO2543" s="154">
        <v>73.41</v>
      </c>
    </row>
    <row r="2544" spans="1:119">
      <c r="A2544" s="151">
        <v>9170</v>
      </c>
      <c r="B2544" s="152" t="s">
        <v>2859</v>
      </c>
      <c r="C2544" s="152" t="s">
        <v>2860</v>
      </c>
      <c r="D2544" s="152" t="s">
        <v>3802</v>
      </c>
      <c r="E2544" s="152" t="s">
        <v>3803</v>
      </c>
      <c r="F2544" s="152" t="s">
        <v>10990</v>
      </c>
      <c r="H2544" s="151">
        <v>342090</v>
      </c>
      <c r="I2544" s="153" t="s">
        <v>3804</v>
      </c>
      <c r="L2544" s="153" t="s">
        <v>4376</v>
      </c>
      <c r="M2544" s="153" t="s">
        <v>5476</v>
      </c>
      <c r="O2544" s="151">
        <v>3498</v>
      </c>
      <c r="P2544" s="152">
        <v>14.47</v>
      </c>
      <c r="Q2544" s="152">
        <v>-90.88</v>
      </c>
      <c r="R2544" s="152" t="s">
        <v>2866</v>
      </c>
      <c r="S2544" s="152" t="s">
        <v>2716</v>
      </c>
      <c r="T2544" s="152">
        <v>57.31</v>
      </c>
      <c r="U2544" s="152">
        <v>1.03</v>
      </c>
      <c r="V2544" s="152">
        <v>15.98</v>
      </c>
      <c r="X2544" s="152">
        <v>7.54</v>
      </c>
      <c r="AA2544" s="152">
        <v>3.25</v>
      </c>
      <c r="AB2544" s="152">
        <v>0.16</v>
      </c>
      <c r="AC2544" s="152">
        <v>5.76</v>
      </c>
      <c r="AD2544" s="152">
        <v>4.24</v>
      </c>
      <c r="AE2544" s="152">
        <v>1.23</v>
      </c>
      <c r="AF2544" s="152">
        <v>0.33</v>
      </c>
      <c r="AJ2544" s="152">
        <v>3.43</v>
      </c>
      <c r="AK2544" s="156">
        <f t="shared" si="39"/>
        <v>7.4000000000000003E-3</v>
      </c>
      <c r="AL2544" s="151">
        <v>74</v>
      </c>
      <c r="AM2544" s="151">
        <v>430</v>
      </c>
      <c r="AN2544" s="151">
        <v>582</v>
      </c>
      <c r="AO2544" s="151">
        <v>1437</v>
      </c>
      <c r="AQ2544" s="152">
        <v>12.16614457</v>
      </c>
      <c r="AR2544" s="152">
        <v>1.121698657</v>
      </c>
      <c r="AS2544" s="152">
        <v>13.894414660000001</v>
      </c>
      <c r="AU2544" s="151">
        <v>1366.2189840000001</v>
      </c>
      <c r="AW2544" s="152">
        <v>23.525125200000002</v>
      </c>
      <c r="AY2544" s="151">
        <v>144.23773249999999</v>
      </c>
      <c r="AZ2544" s="152">
        <v>3.719888015</v>
      </c>
      <c r="BA2544" s="152">
        <v>23.844491489999999</v>
      </c>
      <c r="BB2544" s="152">
        <v>12.15801723</v>
      </c>
      <c r="BC2544" s="152">
        <v>79.011081390000001</v>
      </c>
      <c r="BD2544" s="152">
        <v>83.193442989999994</v>
      </c>
      <c r="BG2544" s="152">
        <v>20.049074579999999</v>
      </c>
      <c r="BH2544" s="152">
        <v>381.04494829999999</v>
      </c>
      <c r="BI2544" s="152">
        <v>28.754080290000001</v>
      </c>
      <c r="BJ2544" s="152">
        <v>119.6572967</v>
      </c>
      <c r="BK2544" s="152">
        <v>3.0914303680000002</v>
      </c>
      <c r="BO2544" s="152">
        <v>560.10223870000004</v>
      </c>
      <c r="BP2544" s="152">
        <v>11.24199306</v>
      </c>
      <c r="BQ2544" s="152">
        <v>21.218136250000001</v>
      </c>
      <c r="BR2544" s="152">
        <v>3.8442221519999999</v>
      </c>
      <c r="BS2544" s="152">
        <v>17.811643830000001</v>
      </c>
      <c r="BT2544" s="152">
        <v>4.550995898</v>
      </c>
      <c r="BU2544" s="152">
        <v>1.3565581229999999</v>
      </c>
      <c r="BV2544" s="152">
        <v>5.1442671339999997</v>
      </c>
      <c r="BW2544" s="152">
        <v>0.78882108299999998</v>
      </c>
      <c r="BX2544" s="152">
        <v>4.7950395009999998</v>
      </c>
      <c r="BY2544" s="152">
        <v>1.0088030729999999</v>
      </c>
      <c r="BZ2544" s="152">
        <v>2.7759911229999998</v>
      </c>
      <c r="CB2544" s="152">
        <v>2.6197110170000002</v>
      </c>
      <c r="CC2544" s="152">
        <v>0.41387858399999999</v>
      </c>
      <c r="CD2544" s="152">
        <v>3.3579437730000001</v>
      </c>
      <c r="CE2544" s="152">
        <v>0.20895401599999999</v>
      </c>
      <c r="CG2544" s="152">
        <v>0.117282409</v>
      </c>
      <c r="CH2544" s="152">
        <v>5.7161034949999996</v>
      </c>
      <c r="CJ2544" s="152">
        <v>1.544939748</v>
      </c>
      <c r="CK2544" s="152">
        <v>0.57819589100000002</v>
      </c>
      <c r="DC2544" s="152">
        <v>38.01</v>
      </c>
      <c r="DE2544" s="152">
        <v>0.05</v>
      </c>
      <c r="DF2544" s="152">
        <v>24.26</v>
      </c>
      <c r="DG2544" s="152">
        <v>37.520000000000003</v>
      </c>
      <c r="DH2544" s="152">
        <v>0.4</v>
      </c>
      <c r="DI2544" s="152">
        <v>0.01</v>
      </c>
      <c r="DJ2544" s="152">
        <v>7.0000000000000007E-2</v>
      </c>
      <c r="DL2544" s="152">
        <v>0.01</v>
      </c>
      <c r="DM2544" s="152">
        <v>0.16</v>
      </c>
      <c r="DO2544" s="154">
        <v>73.38</v>
      </c>
    </row>
    <row r="2545" spans="1:119">
      <c r="A2545" s="151">
        <v>9171</v>
      </c>
      <c r="B2545" s="152" t="s">
        <v>2859</v>
      </c>
      <c r="C2545" s="152" t="s">
        <v>2860</v>
      </c>
      <c r="D2545" s="152" t="s">
        <v>3802</v>
      </c>
      <c r="E2545" s="152" t="s">
        <v>3803</v>
      </c>
      <c r="F2545" s="152" t="s">
        <v>10991</v>
      </c>
      <c r="H2545" s="151">
        <v>342090</v>
      </c>
      <c r="I2545" s="153" t="s">
        <v>3804</v>
      </c>
      <c r="L2545" s="153" t="s">
        <v>4376</v>
      </c>
      <c r="M2545" s="153" t="s">
        <v>5123</v>
      </c>
      <c r="O2545" s="151">
        <v>3498</v>
      </c>
      <c r="P2545" s="152">
        <v>14.47</v>
      </c>
      <c r="Q2545" s="152">
        <v>-90.88</v>
      </c>
      <c r="R2545" s="152" t="s">
        <v>2866</v>
      </c>
      <c r="S2545" s="152" t="s">
        <v>2716</v>
      </c>
      <c r="T2545" s="152">
        <v>52.71</v>
      </c>
      <c r="U2545" s="152">
        <v>1.21</v>
      </c>
      <c r="V2545" s="152">
        <v>18.07</v>
      </c>
      <c r="X2545" s="152">
        <v>7.98</v>
      </c>
      <c r="AA2545" s="152">
        <v>2.61</v>
      </c>
      <c r="AB2545" s="152">
        <v>0.14000000000000001</v>
      </c>
      <c r="AC2545" s="152">
        <v>7.44</v>
      </c>
      <c r="AD2545" s="152">
        <v>3.77</v>
      </c>
      <c r="AE2545" s="152">
        <v>0.97</v>
      </c>
      <c r="AF2545" s="152">
        <v>0.27</v>
      </c>
      <c r="AJ2545" s="152">
        <v>3.93</v>
      </c>
      <c r="AK2545" s="156">
        <f t="shared" si="39"/>
        <v>3.1099999999999999E-2</v>
      </c>
      <c r="AL2545" s="151">
        <v>311</v>
      </c>
      <c r="AM2545" s="151">
        <v>455</v>
      </c>
      <c r="AN2545" s="151">
        <v>1515</v>
      </c>
      <c r="AO2545" s="151">
        <v>1311</v>
      </c>
      <c r="AQ2545" s="152">
        <v>15.21657884</v>
      </c>
      <c r="AR2545" s="152">
        <v>1.1562888629999999</v>
      </c>
      <c r="AS2545" s="152">
        <v>11.35866877</v>
      </c>
      <c r="AU2545" s="151">
        <v>1113.9164880000001</v>
      </c>
      <c r="AW2545" s="152">
        <v>34.553336100000003</v>
      </c>
      <c r="AY2545" s="151">
        <v>204.91623659999999</v>
      </c>
      <c r="AZ2545" s="152">
        <v>6.9111067830000001</v>
      </c>
      <c r="BA2545" s="152">
        <v>81.313444270000005</v>
      </c>
      <c r="BB2545" s="152">
        <v>57.032327359999996</v>
      </c>
      <c r="BC2545" s="152">
        <v>89.428047730000003</v>
      </c>
      <c r="BD2545" s="152">
        <v>178.30475759999999</v>
      </c>
      <c r="BG2545" s="152">
        <v>16.360072649999999</v>
      </c>
      <c r="BH2545" s="152">
        <v>535.36324330000002</v>
      </c>
      <c r="BI2545" s="152">
        <v>28.690353179999999</v>
      </c>
      <c r="BJ2545" s="152">
        <v>93.772705419999994</v>
      </c>
      <c r="BK2545" s="152">
        <v>2.6269795949999999</v>
      </c>
      <c r="BO2545" s="152">
        <v>495.4462522</v>
      </c>
      <c r="BP2545" s="152">
        <v>9.2607576399999996</v>
      </c>
      <c r="BQ2545" s="152">
        <v>17.9331277</v>
      </c>
      <c r="BR2545" s="152">
        <v>3.5754840799999998</v>
      </c>
      <c r="BS2545" s="152">
        <v>16.918227770000001</v>
      </c>
      <c r="BT2545" s="152">
        <v>4.4364585769999998</v>
      </c>
      <c r="BU2545" s="152">
        <v>1.4220315589999999</v>
      </c>
      <c r="BV2545" s="152">
        <v>5.0456559680000002</v>
      </c>
      <c r="BW2545" s="152">
        <v>0.84500576800000005</v>
      </c>
      <c r="BX2545" s="152">
        <v>4.0028894260000003</v>
      </c>
      <c r="BY2545" s="152">
        <v>1.096695124</v>
      </c>
      <c r="BZ2545" s="152">
        <v>2.792128129</v>
      </c>
      <c r="CB2545" s="152">
        <v>2.9604085200000001</v>
      </c>
      <c r="CC2545" s="152">
        <v>0.45103513299999998</v>
      </c>
      <c r="CD2545" s="152">
        <v>2.7265105360000002</v>
      </c>
      <c r="CE2545" s="152">
        <v>0.153492564</v>
      </c>
      <c r="CG2545" s="152">
        <v>9.2488945000000003E-2</v>
      </c>
      <c r="CH2545" s="152">
        <v>4.6970285230000002</v>
      </c>
      <c r="CJ2545" s="152">
        <v>1.182032215</v>
      </c>
      <c r="CK2545" s="152">
        <v>0.48288859699999997</v>
      </c>
      <c r="DC2545" s="152">
        <v>37.700000000000003</v>
      </c>
      <c r="DE2545" s="152">
        <v>0.08</v>
      </c>
      <c r="DF2545" s="152">
        <v>24.93</v>
      </c>
      <c r="DG2545" s="152">
        <v>37.21</v>
      </c>
      <c r="DH2545" s="152">
        <v>0.45</v>
      </c>
      <c r="DJ2545" s="152">
        <v>0.05</v>
      </c>
      <c r="DL2545" s="152">
        <v>0.02</v>
      </c>
      <c r="DM2545" s="152">
        <v>0.16</v>
      </c>
      <c r="DO2545" s="154">
        <v>72.680000000000007</v>
      </c>
    </row>
    <row r="2546" spans="1:119">
      <c r="A2546" s="151">
        <v>9172</v>
      </c>
      <c r="B2546" s="152" t="s">
        <v>2859</v>
      </c>
      <c r="C2546" s="152" t="s">
        <v>2860</v>
      </c>
      <c r="D2546" s="152" t="s">
        <v>3802</v>
      </c>
      <c r="E2546" s="152" t="s">
        <v>3803</v>
      </c>
      <c r="F2546" s="152" t="s">
        <v>10992</v>
      </c>
      <c r="H2546" s="151">
        <v>342090</v>
      </c>
      <c r="I2546" s="153" t="s">
        <v>3804</v>
      </c>
      <c r="L2546" s="153" t="s">
        <v>4376</v>
      </c>
      <c r="M2546" s="153" t="s">
        <v>4966</v>
      </c>
      <c r="O2546" s="151">
        <v>3498</v>
      </c>
      <c r="P2546" s="152">
        <v>14.47</v>
      </c>
      <c r="Q2546" s="152">
        <v>-90.88</v>
      </c>
      <c r="R2546" s="152" t="s">
        <v>2866</v>
      </c>
      <c r="S2546" s="152" t="s">
        <v>2716</v>
      </c>
      <c r="T2546" s="152">
        <v>52</v>
      </c>
      <c r="U2546" s="152">
        <v>1.21</v>
      </c>
      <c r="V2546" s="152">
        <v>17.010000000000002</v>
      </c>
      <c r="X2546" s="152">
        <v>9.1999999999999993</v>
      </c>
      <c r="AA2546" s="152">
        <v>3.48</v>
      </c>
      <c r="AB2546" s="152">
        <v>0.19</v>
      </c>
      <c r="AC2546" s="152">
        <v>7.98</v>
      </c>
      <c r="AD2546" s="152">
        <v>3.74</v>
      </c>
      <c r="AE2546" s="152">
        <v>0.84</v>
      </c>
      <c r="AF2546" s="152">
        <v>0.2</v>
      </c>
      <c r="AJ2546" s="152">
        <v>3.82</v>
      </c>
      <c r="AK2546" s="156">
        <f t="shared" si="39"/>
        <v>2.3099999999999999E-2</v>
      </c>
      <c r="AL2546" s="151">
        <v>231</v>
      </c>
      <c r="AM2546" s="151">
        <v>401</v>
      </c>
      <c r="AN2546" s="151">
        <v>1641</v>
      </c>
      <c r="AO2546" s="151">
        <v>1123</v>
      </c>
      <c r="AU2546" s="151">
        <v>1064.830776</v>
      </c>
      <c r="DC2546" s="152">
        <v>37.78</v>
      </c>
      <c r="DE2546" s="152">
        <v>0.22</v>
      </c>
      <c r="DF2546" s="152">
        <v>23.44</v>
      </c>
      <c r="DG2546" s="152">
        <v>38.020000000000003</v>
      </c>
      <c r="DH2546" s="152">
        <v>0.42</v>
      </c>
      <c r="DJ2546" s="152">
        <v>0.03</v>
      </c>
      <c r="DL2546" s="152">
        <v>0.02</v>
      </c>
      <c r="DM2546" s="152">
        <v>0.14000000000000001</v>
      </c>
      <c r="DO2546" s="154">
        <v>74.3</v>
      </c>
    </row>
    <row r="2547" spans="1:119">
      <c r="A2547" s="151">
        <v>9173</v>
      </c>
      <c r="B2547" s="152" t="s">
        <v>2859</v>
      </c>
      <c r="C2547" s="152" t="s">
        <v>2860</v>
      </c>
      <c r="D2547" s="152" t="s">
        <v>3802</v>
      </c>
      <c r="E2547" s="152" t="s">
        <v>3803</v>
      </c>
      <c r="F2547" s="152" t="s">
        <v>10993</v>
      </c>
      <c r="H2547" s="151">
        <v>342090</v>
      </c>
      <c r="I2547" s="153" t="s">
        <v>3804</v>
      </c>
      <c r="L2547" s="153" t="s">
        <v>3899</v>
      </c>
      <c r="M2547" s="153" t="s">
        <v>5477</v>
      </c>
      <c r="O2547" s="151">
        <v>3498</v>
      </c>
      <c r="P2547" s="152">
        <v>14.47</v>
      </c>
      <c r="Q2547" s="152">
        <v>-90.88</v>
      </c>
      <c r="R2547" s="152" t="s">
        <v>2938</v>
      </c>
      <c r="S2547" s="152" t="s">
        <v>2716</v>
      </c>
      <c r="T2547" s="152">
        <v>57.31</v>
      </c>
      <c r="U2547" s="152">
        <v>1.08</v>
      </c>
      <c r="V2547" s="152">
        <v>16.89</v>
      </c>
      <c r="X2547" s="152">
        <v>7.31</v>
      </c>
      <c r="AA2547" s="152">
        <v>1.97</v>
      </c>
      <c r="AB2547" s="152">
        <v>0.14000000000000001</v>
      </c>
      <c r="AC2547" s="152">
        <v>6.65</v>
      </c>
      <c r="AD2547" s="152">
        <v>4.0999999999999996</v>
      </c>
      <c r="AE2547" s="152">
        <v>1.19</v>
      </c>
      <c r="AF2547" s="152">
        <v>0.31</v>
      </c>
      <c r="AJ2547" s="152">
        <v>2.88</v>
      </c>
      <c r="AK2547" s="156">
        <f t="shared" si="39"/>
        <v>1.3899999999999999E-2</v>
      </c>
      <c r="AL2547" s="151">
        <v>139</v>
      </c>
      <c r="AM2547" s="151">
        <v>425</v>
      </c>
      <c r="AN2547" s="151">
        <v>672</v>
      </c>
      <c r="AO2547" s="151">
        <v>1490</v>
      </c>
      <c r="AQ2547" s="152">
        <v>19.169951439999998</v>
      </c>
      <c r="AR2547" s="152">
        <v>3.1450351030000001</v>
      </c>
      <c r="AS2547" s="152">
        <v>21.045062009999999</v>
      </c>
      <c r="AU2547" s="151">
        <v>1316.0682959999999</v>
      </c>
      <c r="AW2547" s="152">
        <v>37.816944970000002</v>
      </c>
      <c r="AY2547" s="151">
        <v>174.59858130000001</v>
      </c>
      <c r="AZ2547" s="152">
        <v>8.2354347390000004</v>
      </c>
      <c r="BA2547" s="152">
        <v>112.0850283</v>
      </c>
      <c r="BB2547" s="152">
        <v>85.809737139999996</v>
      </c>
      <c r="BC2547" s="152">
        <v>101.513481</v>
      </c>
      <c r="BD2547" s="152">
        <v>219.95576019999999</v>
      </c>
      <c r="BG2547" s="152">
        <v>26.120060800000001</v>
      </c>
      <c r="BH2547" s="152">
        <v>560.55179220000002</v>
      </c>
      <c r="BI2547" s="152">
        <v>36.481992349999999</v>
      </c>
      <c r="BJ2547" s="152">
        <v>155.31006790000001</v>
      </c>
      <c r="BK2547" s="152">
        <v>4.064521182</v>
      </c>
      <c r="BO2547" s="152">
        <v>779.57616689999998</v>
      </c>
      <c r="BP2547" s="152">
        <v>16.129241950000001</v>
      </c>
      <c r="BQ2547" s="152">
        <v>29.78389537</v>
      </c>
      <c r="BR2547" s="152">
        <v>5.3402405030000004</v>
      </c>
      <c r="BS2547" s="152">
        <v>24.44918899</v>
      </c>
      <c r="BT2547" s="152">
        <v>7.8258605589999997</v>
      </c>
      <c r="BU2547" s="152">
        <v>1.9576413610000001</v>
      </c>
      <c r="BV2547" s="152">
        <v>5.9565160150000001</v>
      </c>
      <c r="BW2547" s="152">
        <v>1.213720371</v>
      </c>
      <c r="BX2547" s="152">
        <v>6.075934159</v>
      </c>
      <c r="BY2547" s="152">
        <v>1.132936505</v>
      </c>
      <c r="BZ2547" s="152">
        <v>2.7654319269999998</v>
      </c>
      <c r="CB2547" s="152">
        <v>3.3831088540000001</v>
      </c>
      <c r="CC2547" s="152">
        <v>0.50394982300000002</v>
      </c>
      <c r="CD2547" s="152">
        <v>3.8534866490000002</v>
      </c>
      <c r="CE2547" s="152">
        <v>0.20755646899999999</v>
      </c>
      <c r="CG2547" s="152">
        <v>8.2019871999999994E-2</v>
      </c>
      <c r="CH2547" s="152">
        <v>7.3484865920000004</v>
      </c>
      <c r="CJ2547" s="152">
        <v>2.2632851770000002</v>
      </c>
      <c r="CK2547" s="152">
        <v>0.67833991500000002</v>
      </c>
      <c r="DC2547" s="152">
        <v>37.53</v>
      </c>
      <c r="DE2547" s="152">
        <v>0.08</v>
      </c>
      <c r="DF2547" s="152">
        <v>25.09</v>
      </c>
      <c r="DG2547" s="152">
        <v>37.58</v>
      </c>
      <c r="DH2547" s="152">
        <v>0.46</v>
      </c>
      <c r="DJ2547" s="152">
        <v>7.0000000000000007E-2</v>
      </c>
      <c r="DL2547" s="152">
        <v>0.02</v>
      </c>
      <c r="DM2547" s="152">
        <v>0.16</v>
      </c>
      <c r="DO2547" s="154">
        <v>72.75</v>
      </c>
    </row>
    <row r="2548" spans="1:119">
      <c r="A2548" s="151">
        <v>9174</v>
      </c>
      <c r="B2548" s="152" t="s">
        <v>2859</v>
      </c>
      <c r="C2548" s="152" t="s">
        <v>2860</v>
      </c>
      <c r="D2548" s="152" t="s">
        <v>3802</v>
      </c>
      <c r="E2548" s="152" t="s">
        <v>3803</v>
      </c>
      <c r="F2548" s="152" t="s">
        <v>10994</v>
      </c>
      <c r="H2548" s="151">
        <v>342090</v>
      </c>
      <c r="I2548" s="153" t="s">
        <v>3804</v>
      </c>
      <c r="L2548" s="153" t="s">
        <v>3899</v>
      </c>
      <c r="M2548" s="153" t="s">
        <v>5428</v>
      </c>
      <c r="O2548" s="151">
        <v>3498</v>
      </c>
      <c r="P2548" s="152">
        <v>14.47</v>
      </c>
      <c r="Q2548" s="152">
        <v>-90.88</v>
      </c>
      <c r="R2548" s="152" t="s">
        <v>2938</v>
      </c>
      <c r="S2548" s="152" t="s">
        <v>2716</v>
      </c>
      <c r="T2548" s="152">
        <v>55.84</v>
      </c>
      <c r="U2548" s="152">
        <v>0.87</v>
      </c>
      <c r="V2548" s="152">
        <v>17.66</v>
      </c>
      <c r="X2548" s="152">
        <v>7.61</v>
      </c>
      <c r="AA2548" s="152">
        <v>1.7</v>
      </c>
      <c r="AB2548" s="152">
        <v>0.11</v>
      </c>
      <c r="AC2548" s="152">
        <v>7.36</v>
      </c>
      <c r="AD2548" s="152">
        <v>4.5999999999999996</v>
      </c>
      <c r="AE2548" s="152">
        <v>0.98</v>
      </c>
      <c r="AF2548" s="152">
        <v>0.33</v>
      </c>
      <c r="AJ2548" s="152">
        <v>3.17</v>
      </c>
      <c r="AK2548" s="156">
        <f t="shared" si="39"/>
        <v>3.3300000000000003E-2</v>
      </c>
      <c r="AL2548" s="151">
        <v>333</v>
      </c>
      <c r="AM2548" s="151">
        <v>485</v>
      </c>
      <c r="AN2548" s="151">
        <v>1107</v>
      </c>
      <c r="AO2548" s="151">
        <v>1337</v>
      </c>
      <c r="AQ2548" s="152">
        <v>20.834966909999999</v>
      </c>
      <c r="AR2548" s="152">
        <v>1.0003984290000001</v>
      </c>
      <c r="AS2548" s="152">
        <v>15.88986336</v>
      </c>
      <c r="AU2548" s="151">
        <v>1325.4594480000001</v>
      </c>
      <c r="AW2548" s="152">
        <v>46.226891860000002</v>
      </c>
      <c r="AY2548" s="151">
        <v>215.21847579999999</v>
      </c>
      <c r="AZ2548" s="152">
        <v>15.21230426</v>
      </c>
      <c r="BA2548" s="152">
        <v>261.06565519999998</v>
      </c>
      <c r="BB2548" s="152">
        <v>172.98492039999999</v>
      </c>
      <c r="BC2548" s="152">
        <v>171.51889800000001</v>
      </c>
      <c r="BD2548" s="152">
        <v>388.33071080000002</v>
      </c>
      <c r="BG2548" s="152">
        <v>17.736701960000001</v>
      </c>
      <c r="BH2548" s="152">
        <v>733.94178980000004</v>
      </c>
      <c r="BI2548" s="152">
        <v>41.241931790000002</v>
      </c>
      <c r="BJ2548" s="152">
        <v>118.6667535</v>
      </c>
      <c r="BK2548" s="152">
        <v>3.3438218640000001</v>
      </c>
      <c r="BO2548" s="152">
        <v>564.68005800000003</v>
      </c>
      <c r="BP2548" s="152">
        <v>11.337270820000001</v>
      </c>
      <c r="BQ2548" s="152">
        <v>21.91037983</v>
      </c>
      <c r="BR2548" s="152">
        <v>4.1057211000000002</v>
      </c>
      <c r="BS2548" s="152">
        <v>18.0181799</v>
      </c>
      <c r="BT2548" s="152">
        <v>5.252307397</v>
      </c>
      <c r="BU2548" s="152">
        <v>1.676299336</v>
      </c>
      <c r="BV2548" s="152">
        <v>5.5344355749999998</v>
      </c>
      <c r="BW2548" s="152">
        <v>1.1252281150000001</v>
      </c>
      <c r="BX2548" s="152">
        <v>6.2828290879999997</v>
      </c>
      <c r="BY2548" s="152">
        <v>1.291679773</v>
      </c>
      <c r="BZ2548" s="152">
        <v>3.5939841229999998</v>
      </c>
      <c r="CB2548" s="152">
        <v>2.9711956349999999</v>
      </c>
      <c r="CC2548" s="152">
        <v>0.74795083500000004</v>
      </c>
      <c r="CD2548" s="152">
        <v>3.849184181</v>
      </c>
      <c r="CE2548" s="152">
        <v>0.241574233</v>
      </c>
      <c r="CG2548" s="152">
        <v>7.6812094999999997E-2</v>
      </c>
      <c r="CH2548" s="152">
        <v>4.8763462320000004</v>
      </c>
      <c r="CJ2548" s="152">
        <v>1.688964951</v>
      </c>
      <c r="CK2548" s="152">
        <v>0.58968549299999995</v>
      </c>
      <c r="DC2548" s="152">
        <v>38.07</v>
      </c>
      <c r="DD2548" s="152">
        <v>0.04</v>
      </c>
      <c r="DE2548" s="152">
        <v>0.04</v>
      </c>
      <c r="DF2548" s="152">
        <v>25.5</v>
      </c>
      <c r="DG2548" s="152">
        <v>36.81</v>
      </c>
      <c r="DH2548" s="152">
        <v>0.48</v>
      </c>
      <c r="DM2548" s="152">
        <v>0.14000000000000001</v>
      </c>
      <c r="DO2548" s="154">
        <v>72.010000000000005</v>
      </c>
    </row>
    <row r="2549" spans="1:119">
      <c r="A2549" s="151">
        <v>9175</v>
      </c>
      <c r="B2549" s="152" t="s">
        <v>2859</v>
      </c>
      <c r="C2549" s="152" t="s">
        <v>2860</v>
      </c>
      <c r="D2549" s="152" t="s">
        <v>3802</v>
      </c>
      <c r="E2549" s="152" t="s">
        <v>3803</v>
      </c>
      <c r="F2549" s="152" t="s">
        <v>10995</v>
      </c>
      <c r="H2549" s="151">
        <v>342090</v>
      </c>
      <c r="I2549" s="153" t="s">
        <v>3804</v>
      </c>
      <c r="L2549" s="153" t="s">
        <v>3899</v>
      </c>
      <c r="M2549" s="153" t="s">
        <v>5404</v>
      </c>
      <c r="O2549" s="151">
        <v>3498</v>
      </c>
      <c r="P2549" s="152">
        <v>14.47</v>
      </c>
      <c r="Q2549" s="152">
        <v>-90.88</v>
      </c>
      <c r="R2549" s="152" t="s">
        <v>2938</v>
      </c>
      <c r="S2549" s="152" t="s">
        <v>2716</v>
      </c>
      <c r="T2549" s="152">
        <v>55.28</v>
      </c>
      <c r="U2549" s="152">
        <v>0.8</v>
      </c>
      <c r="V2549" s="152">
        <v>17.46</v>
      </c>
      <c r="X2549" s="152">
        <v>7.66</v>
      </c>
      <c r="AA2549" s="152">
        <v>1.81</v>
      </c>
      <c r="AB2549" s="152">
        <v>0.14000000000000001</v>
      </c>
      <c r="AC2549" s="152">
        <v>7.23</v>
      </c>
      <c r="AD2549" s="152">
        <v>4.2</v>
      </c>
      <c r="AE2549" s="152">
        <v>0.94</v>
      </c>
      <c r="AF2549" s="152">
        <v>0.3</v>
      </c>
      <c r="AJ2549" s="152">
        <v>3.83</v>
      </c>
      <c r="AK2549" s="156">
        <f t="shared" si="39"/>
        <v>0.03</v>
      </c>
      <c r="AL2549" s="151">
        <v>300</v>
      </c>
      <c r="AM2549" s="151">
        <v>502</v>
      </c>
      <c r="AN2549" s="151">
        <v>1127</v>
      </c>
      <c r="AO2549" s="151">
        <v>1438</v>
      </c>
      <c r="AQ2549" s="152">
        <v>16.76535685</v>
      </c>
      <c r="AR2549" s="152">
        <v>1.8134473769999999</v>
      </c>
      <c r="AS2549" s="152">
        <v>12.346807800000001</v>
      </c>
      <c r="AU2549" s="151">
        <v>1246.3123680000001</v>
      </c>
      <c r="AW2549" s="152">
        <v>44.056718250000003</v>
      </c>
      <c r="AY2549" s="151">
        <v>226.88409480000001</v>
      </c>
      <c r="AZ2549" s="152">
        <v>12.281613159999999</v>
      </c>
      <c r="BA2549" s="152">
        <v>14.455506679999999</v>
      </c>
      <c r="BB2549" s="152">
        <v>-7.1297031210000004</v>
      </c>
      <c r="BC2549" s="152">
        <v>20.008780479999999</v>
      </c>
      <c r="BD2549" s="152">
        <v>120.7051318</v>
      </c>
      <c r="BG2549" s="152">
        <v>17.28950618</v>
      </c>
      <c r="BH2549" s="152">
        <v>878.45134729999995</v>
      </c>
      <c r="BI2549" s="152">
        <v>46.89239121</v>
      </c>
      <c r="BJ2549" s="152">
        <v>116.70281009999999</v>
      </c>
      <c r="BK2549" s="152">
        <v>3.1027935059999998</v>
      </c>
      <c r="BO2549" s="152">
        <v>578.00932409999996</v>
      </c>
      <c r="BP2549" s="152">
        <v>12.0929146</v>
      </c>
      <c r="BQ2549" s="152">
        <v>22.536876240000002</v>
      </c>
      <c r="BR2549" s="152">
        <v>4.6104045420000004</v>
      </c>
      <c r="BS2549" s="152">
        <v>19.741261560000002</v>
      </c>
      <c r="BT2549" s="152">
        <v>5.1996569299999997</v>
      </c>
      <c r="BU2549" s="152">
        <v>2.2055562360000001</v>
      </c>
      <c r="BV2549" s="152">
        <v>6.7632235859999996</v>
      </c>
      <c r="BW2549" s="152">
        <v>1.072407441</v>
      </c>
      <c r="BX2549" s="152">
        <v>7.7014608669999998</v>
      </c>
      <c r="BY2549" s="152">
        <v>1.668856348</v>
      </c>
      <c r="BZ2549" s="152">
        <v>3.8962326090000001</v>
      </c>
      <c r="CB2549" s="152">
        <v>3.8009374199999999</v>
      </c>
      <c r="CC2549" s="152">
        <v>0.70349571799999999</v>
      </c>
      <c r="CD2549" s="152">
        <v>3.017057807</v>
      </c>
      <c r="CE2549" s="152">
        <v>0.1249624</v>
      </c>
      <c r="CG2549" s="152">
        <v>9.1387288999999997E-2</v>
      </c>
      <c r="CH2549" s="152">
        <v>5.4686629309999999</v>
      </c>
      <c r="CJ2549" s="152">
        <v>1.57473105</v>
      </c>
      <c r="CK2549" s="152">
        <v>0.59716401299999999</v>
      </c>
      <c r="DC2549" s="152">
        <v>37.799999999999997</v>
      </c>
      <c r="DD2549" s="152">
        <v>0.06</v>
      </c>
      <c r="DE2549" s="152">
        <v>0.12</v>
      </c>
      <c r="DF2549" s="152">
        <v>24.86</v>
      </c>
      <c r="DG2549" s="152">
        <v>37.380000000000003</v>
      </c>
      <c r="DH2549" s="152">
        <v>0.45</v>
      </c>
      <c r="DI2549" s="152">
        <v>0.02</v>
      </c>
      <c r="DJ2549" s="152">
        <v>0.06</v>
      </c>
      <c r="DL2549" s="152">
        <v>0.01</v>
      </c>
      <c r="DM2549" s="152">
        <v>0.14000000000000001</v>
      </c>
      <c r="DO2549" s="154">
        <v>72.83</v>
      </c>
    </row>
    <row r="2550" spans="1:119">
      <c r="A2550" s="151">
        <v>9176</v>
      </c>
      <c r="B2550" s="152" t="s">
        <v>2859</v>
      </c>
      <c r="C2550" s="152" t="s">
        <v>2860</v>
      </c>
      <c r="D2550" s="152" t="s">
        <v>3802</v>
      </c>
      <c r="E2550" s="152" t="s">
        <v>3803</v>
      </c>
      <c r="F2550" s="152" t="s">
        <v>10996</v>
      </c>
      <c r="H2550" s="151">
        <v>342090</v>
      </c>
      <c r="I2550" s="153" t="s">
        <v>3804</v>
      </c>
      <c r="L2550" s="153" t="s">
        <v>3899</v>
      </c>
      <c r="M2550" s="153" t="s">
        <v>4225</v>
      </c>
      <c r="O2550" s="151">
        <v>3498</v>
      </c>
      <c r="P2550" s="152">
        <v>14.47</v>
      </c>
      <c r="Q2550" s="152">
        <v>-90.88</v>
      </c>
      <c r="R2550" s="152" t="s">
        <v>2938</v>
      </c>
      <c r="S2550" s="152" t="s">
        <v>2716</v>
      </c>
      <c r="T2550" s="152">
        <v>49.65</v>
      </c>
      <c r="U2550" s="152">
        <v>1.08</v>
      </c>
      <c r="V2550" s="152">
        <v>17.989999999999998</v>
      </c>
      <c r="X2550" s="152">
        <v>9.51</v>
      </c>
      <c r="AA2550" s="152">
        <v>3.48</v>
      </c>
      <c r="AB2550" s="152">
        <v>0.17</v>
      </c>
      <c r="AC2550" s="152">
        <v>8.81</v>
      </c>
      <c r="AD2550" s="152">
        <v>3.52</v>
      </c>
      <c r="AE2550" s="152">
        <v>0.71</v>
      </c>
      <c r="AF2550" s="152">
        <v>0.23</v>
      </c>
      <c r="AJ2550" s="152">
        <v>3.58</v>
      </c>
      <c r="AK2550" s="156">
        <f t="shared" si="39"/>
        <v>3.5400000000000001E-2</v>
      </c>
      <c r="AL2550" s="151">
        <v>354</v>
      </c>
      <c r="AM2550" s="151">
        <v>368</v>
      </c>
      <c r="AN2550" s="151">
        <v>2077</v>
      </c>
      <c r="AO2550" s="151">
        <v>1036</v>
      </c>
      <c r="AQ2550" s="152">
        <v>12.34172272</v>
      </c>
      <c r="AR2550" s="152">
        <v>0.81016079900000004</v>
      </c>
      <c r="AS2550" s="152">
        <v>8.1166983259999999</v>
      </c>
      <c r="AU2550" s="151">
        <v>937.95340799999997</v>
      </c>
      <c r="AW2550" s="152">
        <v>32.907285330000001</v>
      </c>
      <c r="AY2550" s="151">
        <v>205.32953889999999</v>
      </c>
      <c r="AZ2550" s="152">
        <v>3.9441149719999999</v>
      </c>
      <c r="BA2550" s="152">
        <v>23.367159180000002</v>
      </c>
      <c r="BB2550" s="152">
        <v>10.588791069999999</v>
      </c>
      <c r="BC2550" s="152">
        <v>37.313121879999997</v>
      </c>
      <c r="BD2550" s="152">
        <v>105.8634701</v>
      </c>
      <c r="BG2550" s="152">
        <v>10.00483463</v>
      </c>
      <c r="BH2550" s="152">
        <v>562.27314349999995</v>
      </c>
      <c r="BI2550" s="152">
        <v>24.385661930000001</v>
      </c>
      <c r="BJ2550" s="152">
        <v>77.950229089999993</v>
      </c>
      <c r="BK2550" s="152">
        <v>1.920957024</v>
      </c>
      <c r="BO2550" s="152">
        <v>373.44437929999998</v>
      </c>
      <c r="BP2550" s="152">
        <v>7.4931843200000001</v>
      </c>
      <c r="BQ2550" s="152">
        <v>13.51216153</v>
      </c>
      <c r="BR2550" s="152">
        <v>2.6255710059999999</v>
      </c>
      <c r="BS2550" s="152">
        <v>12.85705286</v>
      </c>
      <c r="BT2550" s="152">
        <v>3.5468444780000001</v>
      </c>
      <c r="BU2550" s="152">
        <v>1.0935789810000001</v>
      </c>
      <c r="BV2550" s="152">
        <v>3.9862235109999999</v>
      </c>
      <c r="BW2550" s="152">
        <v>0.65257407099999998</v>
      </c>
      <c r="BX2550" s="152">
        <v>3.732746052</v>
      </c>
      <c r="BY2550" s="152">
        <v>0.87090827500000001</v>
      </c>
      <c r="BZ2550" s="152">
        <v>2.3666580970000002</v>
      </c>
      <c r="CB2550" s="152">
        <v>2.1233032039999999</v>
      </c>
      <c r="CC2550" s="152">
        <v>0.34977655499999999</v>
      </c>
      <c r="CD2550" s="152">
        <v>2.4070961849999999</v>
      </c>
      <c r="CE2550" s="152">
        <v>0.11597678</v>
      </c>
      <c r="CG2550" s="152">
        <v>8.1819579000000003E-2</v>
      </c>
      <c r="CH2550" s="152">
        <v>3.4493849519999999</v>
      </c>
      <c r="CJ2550" s="152">
        <v>0.84122331299999997</v>
      </c>
      <c r="CK2550" s="152">
        <v>0.31047359400000002</v>
      </c>
      <c r="DC2550" s="152">
        <v>38.14</v>
      </c>
      <c r="DD2550" s="152">
        <v>0.05</v>
      </c>
      <c r="DE2550" s="152">
        <v>0.08</v>
      </c>
      <c r="DF2550" s="152">
        <v>24.32</v>
      </c>
      <c r="DG2550" s="152">
        <v>37.619999999999997</v>
      </c>
      <c r="DH2550" s="152">
        <v>0.35</v>
      </c>
      <c r="DJ2550" s="152">
        <v>0.01</v>
      </c>
      <c r="DL2550" s="152">
        <v>0.02</v>
      </c>
      <c r="DM2550" s="152">
        <v>0.17</v>
      </c>
      <c r="DO2550" s="154">
        <v>73.39</v>
      </c>
    </row>
    <row r="2551" spans="1:119">
      <c r="A2551" s="151">
        <v>9177</v>
      </c>
      <c r="B2551" s="152" t="s">
        <v>2859</v>
      </c>
      <c r="C2551" s="152" t="s">
        <v>2860</v>
      </c>
      <c r="D2551" s="152" t="s">
        <v>3802</v>
      </c>
      <c r="E2551" s="152" t="s">
        <v>3803</v>
      </c>
      <c r="F2551" s="152" t="s">
        <v>10997</v>
      </c>
      <c r="H2551" s="151">
        <v>342090</v>
      </c>
      <c r="I2551" s="153" t="s">
        <v>3804</v>
      </c>
      <c r="L2551" s="153" t="s">
        <v>3899</v>
      </c>
      <c r="M2551" s="153" t="s">
        <v>3900</v>
      </c>
      <c r="O2551" s="151">
        <v>3498</v>
      </c>
      <c r="P2551" s="152">
        <v>14.47</v>
      </c>
      <c r="Q2551" s="152">
        <v>-90.88</v>
      </c>
      <c r="R2551" s="152" t="s">
        <v>2938</v>
      </c>
      <c r="S2551" s="152" t="s">
        <v>2716</v>
      </c>
      <c r="T2551" s="152">
        <v>48.67</v>
      </c>
      <c r="U2551" s="152">
        <v>0.99</v>
      </c>
      <c r="V2551" s="152">
        <v>19.29</v>
      </c>
      <c r="X2551" s="152">
        <v>8.6300000000000008</v>
      </c>
      <c r="AA2551" s="152">
        <v>3.75</v>
      </c>
      <c r="AB2551" s="152">
        <v>0.14000000000000001</v>
      </c>
      <c r="AC2551" s="152">
        <v>9.74</v>
      </c>
      <c r="AD2551" s="152">
        <v>3.1</v>
      </c>
      <c r="AE2551" s="152">
        <v>0.61</v>
      </c>
      <c r="AF2551" s="152">
        <v>0.19</v>
      </c>
      <c r="AJ2551" s="152">
        <v>4.33</v>
      </c>
      <c r="AK2551" s="156">
        <f t="shared" si="39"/>
        <v>5.1900000000000002E-2</v>
      </c>
      <c r="AL2551" s="151">
        <v>519</v>
      </c>
      <c r="AM2551" s="151">
        <v>376</v>
      </c>
      <c r="AN2551" s="151">
        <v>2917</v>
      </c>
      <c r="AO2551" s="151">
        <v>1061</v>
      </c>
      <c r="AQ2551" s="152">
        <v>8.6873920850000008</v>
      </c>
      <c r="AR2551" s="152">
        <v>0.66632355399999998</v>
      </c>
      <c r="AS2551" s="152">
        <v>6.5070007920000004</v>
      </c>
      <c r="AU2551" s="151">
        <v>821.96784000000002</v>
      </c>
      <c r="AW2551" s="152">
        <v>25.225333079999999</v>
      </c>
      <c r="AY2551" s="151">
        <v>210.79991530000001</v>
      </c>
      <c r="AZ2551" s="152">
        <v>4.688034977</v>
      </c>
      <c r="BA2551" s="152">
        <v>25.87691375</v>
      </c>
      <c r="BB2551" s="152">
        <v>21.536369990000001</v>
      </c>
      <c r="BC2551" s="152">
        <v>30.45598584</v>
      </c>
      <c r="BD2551" s="152">
        <v>106.617929</v>
      </c>
      <c r="BG2551" s="152">
        <v>6.667353801</v>
      </c>
      <c r="BH2551" s="152">
        <v>555.63208950000001</v>
      </c>
      <c r="BI2551" s="152">
        <v>17.038516000000001</v>
      </c>
      <c r="BJ2551" s="152">
        <v>51.021955009999999</v>
      </c>
      <c r="BK2551" s="152">
        <v>1.5518622989999999</v>
      </c>
      <c r="BO2551" s="152">
        <v>294.69859079999998</v>
      </c>
      <c r="BP2551" s="152">
        <v>5.5145442539999996</v>
      </c>
      <c r="BQ2551" s="152">
        <v>10.835950159999999</v>
      </c>
      <c r="BR2551" s="152">
        <v>2.0530739470000001</v>
      </c>
      <c r="BS2551" s="152">
        <v>9.6815762369999998</v>
      </c>
      <c r="BT2551" s="152">
        <v>2.797764489</v>
      </c>
      <c r="BU2551" s="152">
        <v>1.008196093</v>
      </c>
      <c r="BV2551" s="152">
        <v>3.0277103830000001</v>
      </c>
      <c r="BW2551" s="152">
        <v>0.47434006899999998</v>
      </c>
      <c r="BX2551" s="152">
        <v>2.8999134089999998</v>
      </c>
      <c r="BY2551" s="152">
        <v>0.56338485299999996</v>
      </c>
      <c r="BZ2551" s="152">
        <v>1.638359337</v>
      </c>
      <c r="CB2551" s="152">
        <v>1.483740394</v>
      </c>
      <c r="CC2551" s="152">
        <v>0.22419465699999999</v>
      </c>
      <c r="CD2551" s="152">
        <v>1.5258830130000001</v>
      </c>
      <c r="CE2551" s="152">
        <v>8.7983185000000005E-2</v>
      </c>
      <c r="CG2551" s="152">
        <v>5.8187831000000002E-2</v>
      </c>
      <c r="CH2551" s="152">
        <v>2.852400711</v>
      </c>
      <c r="CJ2551" s="152">
        <v>0.48278943600000002</v>
      </c>
      <c r="CK2551" s="152">
        <v>0.19709868899999999</v>
      </c>
      <c r="DC2551" s="152">
        <v>38.65</v>
      </c>
      <c r="DD2551" s="152">
        <v>0.03</v>
      </c>
      <c r="DE2551" s="152">
        <v>0.09</v>
      </c>
      <c r="DF2551" s="152">
        <v>21.29</v>
      </c>
      <c r="DG2551" s="152">
        <v>39.909999999999997</v>
      </c>
      <c r="DH2551" s="152">
        <v>0.27</v>
      </c>
      <c r="DI2551" s="152">
        <v>0.02</v>
      </c>
      <c r="DJ2551" s="152">
        <v>0.05</v>
      </c>
      <c r="DM2551" s="152">
        <v>0.17</v>
      </c>
      <c r="DO2551" s="154">
        <v>76.97</v>
      </c>
    </row>
    <row r="2552" spans="1:119">
      <c r="A2552" s="151">
        <v>9178</v>
      </c>
      <c r="B2552" s="152" t="s">
        <v>2859</v>
      </c>
      <c r="C2552" s="152" t="s">
        <v>2860</v>
      </c>
      <c r="D2552" s="152" t="s">
        <v>3802</v>
      </c>
      <c r="E2552" s="152" t="s">
        <v>3803</v>
      </c>
      <c r="F2552" s="152" t="s">
        <v>10998</v>
      </c>
      <c r="H2552" s="151">
        <v>342090</v>
      </c>
      <c r="I2552" s="153" t="s">
        <v>3804</v>
      </c>
      <c r="L2552" s="153" t="s">
        <v>3903</v>
      </c>
      <c r="M2552" s="153" t="s">
        <v>5195</v>
      </c>
      <c r="O2552" s="151">
        <v>3498</v>
      </c>
      <c r="P2552" s="152">
        <v>14.47</v>
      </c>
      <c r="Q2552" s="152">
        <v>-90.88</v>
      </c>
      <c r="R2552" s="152" t="s">
        <v>2938</v>
      </c>
      <c r="S2552" s="152" t="s">
        <v>2716</v>
      </c>
      <c r="T2552" s="152">
        <v>53.07</v>
      </c>
      <c r="U2552" s="152">
        <v>0.86</v>
      </c>
      <c r="V2552" s="152">
        <v>19.45</v>
      </c>
      <c r="X2552" s="152">
        <v>7.59</v>
      </c>
      <c r="AA2552" s="152">
        <v>1.58</v>
      </c>
      <c r="AB2552" s="152">
        <v>0.14000000000000001</v>
      </c>
      <c r="AC2552" s="152">
        <v>9.43</v>
      </c>
      <c r="AD2552" s="152">
        <v>4.01</v>
      </c>
      <c r="AE2552" s="152">
        <v>0.67</v>
      </c>
      <c r="AF2552" s="152">
        <v>0.22</v>
      </c>
      <c r="AJ2552" s="152">
        <v>3.97</v>
      </c>
      <c r="AK2552" s="156">
        <f t="shared" si="39"/>
        <v>4.2799999999999998E-2</v>
      </c>
      <c r="AL2552" s="151">
        <v>428</v>
      </c>
      <c r="AM2552" s="151">
        <v>416</v>
      </c>
      <c r="AN2552" s="151">
        <v>2918</v>
      </c>
      <c r="AO2552" s="151">
        <v>1153</v>
      </c>
      <c r="AQ2552" s="152">
        <v>27.654248110000001</v>
      </c>
      <c r="AR2552" s="152">
        <v>1.561419527</v>
      </c>
      <c r="AS2552" s="152">
        <v>9.8090442850000006</v>
      </c>
      <c r="AU2552" s="151">
        <v>858.32224799999995</v>
      </c>
      <c r="AW2552" s="152">
        <v>44.142310909999999</v>
      </c>
      <c r="AY2552" s="151">
        <v>208.59986599999999</v>
      </c>
      <c r="AZ2552" s="152">
        <v>30.155561909999999</v>
      </c>
      <c r="BA2552" s="152">
        <v>419.69484770000003</v>
      </c>
      <c r="BB2552" s="152">
        <v>456.26825680000002</v>
      </c>
      <c r="BC2552" s="152">
        <v>170.70699809999999</v>
      </c>
      <c r="BD2552" s="152">
        <v>561.09655550000002</v>
      </c>
      <c r="BG2552" s="152">
        <v>9.0231645260000004</v>
      </c>
      <c r="BH2552" s="152">
        <v>588.08708750000005</v>
      </c>
      <c r="BI2552" s="152">
        <v>25.183045969999998</v>
      </c>
      <c r="BJ2552" s="152">
        <v>74.739290780000005</v>
      </c>
      <c r="BK2552" s="152">
        <v>1.8204863769999999</v>
      </c>
      <c r="BO2552" s="152">
        <v>327.30745239999999</v>
      </c>
      <c r="BP2552" s="152">
        <v>8.1445590770000003</v>
      </c>
      <c r="BQ2552" s="152">
        <v>13.745436120000001</v>
      </c>
      <c r="BR2552" s="152">
        <v>2.7111996719999998</v>
      </c>
      <c r="BS2552" s="152">
        <v>10.910435290000001</v>
      </c>
      <c r="BT2552" s="152">
        <v>4.0548988550000002</v>
      </c>
      <c r="BU2552" s="152">
        <v>1.333957337</v>
      </c>
      <c r="BV2552" s="152">
        <v>4.1221015100000002</v>
      </c>
      <c r="BW2552" s="152">
        <v>0.97753534099999995</v>
      </c>
      <c r="BX2552" s="152">
        <v>4.725968913</v>
      </c>
      <c r="BY2552" s="152">
        <v>0.66992527300000004</v>
      </c>
      <c r="BZ2552" s="152">
        <v>3.8694488040000001</v>
      </c>
      <c r="CB2552" s="152">
        <v>2.2076512909999999</v>
      </c>
      <c r="CC2552" s="152">
        <v>0.36525296200000001</v>
      </c>
      <c r="CD2552" s="152">
        <v>2.9886360550000002</v>
      </c>
      <c r="CE2552" s="152">
        <v>6.7803526000000003E-2</v>
      </c>
      <c r="CG2552" s="152">
        <v>0.137956094</v>
      </c>
      <c r="CH2552" s="152">
        <v>5.2074610440000004</v>
      </c>
      <c r="CJ2552" s="152">
        <v>1.306985321</v>
      </c>
      <c r="CK2552" s="152">
        <v>0.51116230399999996</v>
      </c>
      <c r="DC2552" s="152">
        <v>38.28</v>
      </c>
      <c r="DD2552" s="152">
        <v>0.06</v>
      </c>
      <c r="DE2552" s="152">
        <v>0.1</v>
      </c>
      <c r="DF2552" s="152">
        <v>24.14</v>
      </c>
      <c r="DG2552" s="152">
        <v>37.94</v>
      </c>
      <c r="DH2552" s="152">
        <v>0.43</v>
      </c>
      <c r="DI2552" s="152">
        <v>0.01</v>
      </c>
      <c r="DM2552" s="152">
        <v>0.11</v>
      </c>
      <c r="DO2552" s="154">
        <v>73.69</v>
      </c>
    </row>
    <row r="2553" spans="1:119">
      <c r="A2553" s="151">
        <v>9179</v>
      </c>
      <c r="B2553" s="152" t="s">
        <v>2859</v>
      </c>
      <c r="C2553" s="152" t="s">
        <v>2860</v>
      </c>
      <c r="D2553" s="152" t="s">
        <v>3802</v>
      </c>
      <c r="E2553" s="152" t="s">
        <v>3803</v>
      </c>
      <c r="F2553" s="152" t="s">
        <v>10999</v>
      </c>
      <c r="H2553" s="151">
        <v>342090</v>
      </c>
      <c r="I2553" s="153" t="s">
        <v>3804</v>
      </c>
      <c r="L2553" s="153" t="s">
        <v>3903</v>
      </c>
      <c r="M2553" s="153" t="s">
        <v>3982</v>
      </c>
      <c r="O2553" s="151">
        <v>3498</v>
      </c>
      <c r="P2553" s="152">
        <v>14.47</v>
      </c>
      <c r="Q2553" s="152">
        <v>-90.88</v>
      </c>
      <c r="R2553" s="152" t="s">
        <v>2938</v>
      </c>
      <c r="S2553" s="152" t="s">
        <v>2716</v>
      </c>
      <c r="T2553" s="152">
        <v>48.84</v>
      </c>
      <c r="U2553" s="152">
        <v>1.2</v>
      </c>
      <c r="V2553" s="152">
        <v>20.170000000000002</v>
      </c>
      <c r="X2553" s="152">
        <v>8</v>
      </c>
      <c r="AA2553" s="152">
        <v>2.27</v>
      </c>
      <c r="AB2553" s="152">
        <v>0.12</v>
      </c>
      <c r="AC2553" s="152">
        <v>10</v>
      </c>
      <c r="AD2553" s="152">
        <v>3.36</v>
      </c>
      <c r="AE2553" s="152">
        <v>0.61</v>
      </c>
      <c r="AF2553" s="152">
        <v>0.2</v>
      </c>
      <c r="AJ2553" s="152">
        <v>3.69</v>
      </c>
      <c r="AK2553" s="156">
        <f t="shared" si="39"/>
        <v>4.3799999999999999E-2</v>
      </c>
      <c r="AL2553" s="151">
        <v>438</v>
      </c>
      <c r="AM2553" s="151">
        <v>373</v>
      </c>
      <c r="AN2553" s="151">
        <v>2657</v>
      </c>
      <c r="AO2553" s="151">
        <v>1119</v>
      </c>
      <c r="AQ2553" s="152">
        <v>11.60394771</v>
      </c>
      <c r="AR2553" s="152">
        <v>1.1905358610000001</v>
      </c>
      <c r="AS2553" s="152">
        <v>7.9112856269999998</v>
      </c>
      <c r="AU2553" s="151">
        <v>837.60362399999997</v>
      </c>
      <c r="AW2553" s="152">
        <v>37.198905320000001</v>
      </c>
      <c r="AY2553" s="151">
        <v>281.64303719999998</v>
      </c>
      <c r="AZ2553" s="152">
        <v>16.013919600000001</v>
      </c>
      <c r="BA2553" s="152">
        <v>52.560713100000001</v>
      </c>
      <c r="BB2553" s="152">
        <v>61.519351970000002</v>
      </c>
      <c r="BC2553" s="152">
        <v>56.552502060000002</v>
      </c>
      <c r="BD2553" s="152">
        <v>155.22998010000001</v>
      </c>
      <c r="BG2553" s="152">
        <v>10.304740450000001</v>
      </c>
      <c r="BH2553" s="152">
        <v>767.74570329999995</v>
      </c>
      <c r="BI2553" s="152">
        <v>26.58002072</v>
      </c>
      <c r="BJ2553" s="152">
        <v>80.884362859999996</v>
      </c>
      <c r="BK2553" s="152">
        <v>2.222879743</v>
      </c>
      <c r="BO2553" s="152">
        <v>355.83232520000001</v>
      </c>
      <c r="BP2553" s="152">
        <v>8.3731848059999994</v>
      </c>
      <c r="BQ2553" s="152">
        <v>16.05304683</v>
      </c>
      <c r="BR2553" s="152">
        <v>3.2250721219999998</v>
      </c>
      <c r="BS2553" s="152">
        <v>13.384693459999999</v>
      </c>
      <c r="BT2553" s="152">
        <v>3.3144574250000001</v>
      </c>
      <c r="BU2553" s="152">
        <v>1.2690217930000001</v>
      </c>
      <c r="BV2553" s="152">
        <v>5.1017933160000002</v>
      </c>
      <c r="BW2553" s="152">
        <v>0.69935358400000003</v>
      </c>
      <c r="BX2553" s="152">
        <v>4.3517803099999997</v>
      </c>
      <c r="BY2553" s="152">
        <v>0.83317664999999996</v>
      </c>
      <c r="BZ2553" s="152">
        <v>3.3406692609999999</v>
      </c>
      <c r="CB2553" s="152">
        <v>2.1468856110000001</v>
      </c>
      <c r="CC2553" s="152">
        <v>0.43567889399999998</v>
      </c>
      <c r="CD2553" s="152">
        <v>2.4614715889999998</v>
      </c>
      <c r="CE2553" s="152">
        <v>0.12816276400000001</v>
      </c>
      <c r="CG2553" s="152">
        <v>0.124078643</v>
      </c>
      <c r="CH2553" s="152">
        <v>4.6431821849999997</v>
      </c>
      <c r="CJ2553" s="152">
        <v>1.0831260549999999</v>
      </c>
      <c r="CK2553" s="152">
        <v>0.18034998799999999</v>
      </c>
      <c r="DC2553" s="152">
        <v>38.71</v>
      </c>
      <c r="DD2553" s="152">
        <v>0.01</v>
      </c>
      <c r="DE2553" s="152">
        <v>0.08</v>
      </c>
      <c r="DF2553" s="152">
        <v>21.08</v>
      </c>
      <c r="DG2553" s="152">
        <v>40.57</v>
      </c>
      <c r="DH2553" s="152">
        <v>0.34</v>
      </c>
      <c r="DI2553" s="152">
        <v>0.01</v>
      </c>
      <c r="DJ2553" s="152">
        <v>0.04</v>
      </c>
      <c r="DL2553" s="152">
        <v>0.05</v>
      </c>
      <c r="DM2553" s="152">
        <v>0.14000000000000001</v>
      </c>
      <c r="DO2553" s="154">
        <v>77.430000000000007</v>
      </c>
    </row>
    <row r="2554" spans="1:119">
      <c r="A2554" s="151">
        <v>9180</v>
      </c>
      <c r="B2554" s="152" t="s">
        <v>2859</v>
      </c>
      <c r="C2554" s="152" t="s">
        <v>2860</v>
      </c>
      <c r="D2554" s="152" t="s">
        <v>3802</v>
      </c>
      <c r="E2554" s="152" t="s">
        <v>3803</v>
      </c>
      <c r="F2554" s="152" t="s">
        <v>11000</v>
      </c>
      <c r="H2554" s="151">
        <v>342090</v>
      </c>
      <c r="I2554" s="153" t="s">
        <v>3804</v>
      </c>
      <c r="L2554" s="153" t="s">
        <v>3903</v>
      </c>
      <c r="M2554" s="153" t="s">
        <v>5225</v>
      </c>
      <c r="O2554" s="151">
        <v>3498</v>
      </c>
      <c r="P2554" s="152">
        <v>14.47</v>
      </c>
      <c r="Q2554" s="152">
        <v>-90.88</v>
      </c>
      <c r="R2554" s="152" t="s">
        <v>2938</v>
      </c>
      <c r="S2554" s="152" t="s">
        <v>2716</v>
      </c>
      <c r="T2554" s="152">
        <v>53.24</v>
      </c>
      <c r="U2554" s="152">
        <v>0.95</v>
      </c>
      <c r="V2554" s="152">
        <v>20.329999999999998</v>
      </c>
      <c r="X2554" s="152">
        <v>6.14</v>
      </c>
      <c r="AA2554" s="152">
        <v>1.66</v>
      </c>
      <c r="AB2554" s="152">
        <v>0.13</v>
      </c>
      <c r="AC2554" s="152">
        <v>9.49</v>
      </c>
      <c r="AD2554" s="152">
        <v>4.03</v>
      </c>
      <c r="AE2554" s="152">
        <v>0.74</v>
      </c>
      <c r="AF2554" s="152">
        <v>0.18</v>
      </c>
      <c r="AJ2554" s="152">
        <v>3.84</v>
      </c>
      <c r="AK2554" s="156">
        <f t="shared" si="39"/>
        <v>7.8600000000000003E-2</v>
      </c>
      <c r="AL2554" s="151">
        <v>786</v>
      </c>
      <c r="AM2554" s="151">
        <v>385</v>
      </c>
      <c r="AN2554" s="151">
        <v>2871</v>
      </c>
      <c r="AO2554" s="151">
        <v>1125</v>
      </c>
      <c r="AQ2554" s="152">
        <v>13.31105629</v>
      </c>
      <c r="AR2554" s="152">
        <v>3.0635536060000002</v>
      </c>
      <c r="AS2554" s="152">
        <v>10.334412009999999</v>
      </c>
      <c r="AU2554" s="151">
        <v>858.17702399999996</v>
      </c>
      <c r="AW2554" s="152">
        <v>37.843782079999997</v>
      </c>
      <c r="AY2554" s="151">
        <v>218.78073979999999</v>
      </c>
      <c r="AZ2554" s="152">
        <v>13.230649420000001</v>
      </c>
      <c r="BA2554" s="152">
        <v>176.08592440000001</v>
      </c>
      <c r="BB2554" s="152">
        <v>290.90228300000001</v>
      </c>
      <c r="BC2554" s="152">
        <v>76.976675080000007</v>
      </c>
      <c r="BD2554" s="152">
        <v>214.1395326</v>
      </c>
      <c r="BG2554" s="152">
        <v>8.1603394700000003</v>
      </c>
      <c r="BH2554" s="152">
        <v>597.39663610000002</v>
      </c>
      <c r="BI2554" s="152">
        <v>21.824527209999999</v>
      </c>
      <c r="BJ2554" s="152">
        <v>65.950609389999997</v>
      </c>
      <c r="BK2554" s="152">
        <v>1.6475610629999999</v>
      </c>
      <c r="BO2554" s="152">
        <v>281.18388599999997</v>
      </c>
      <c r="BP2554" s="152">
        <v>7.2561536320000002</v>
      </c>
      <c r="BQ2554" s="152">
        <v>12.943455630000001</v>
      </c>
      <c r="BR2554" s="152">
        <v>2.6870431990000001</v>
      </c>
      <c r="BS2554" s="152">
        <v>12.453906160000001</v>
      </c>
      <c r="BT2554" s="152">
        <v>3.8725582840000001</v>
      </c>
      <c r="BU2554" s="152">
        <v>0.93714047199999995</v>
      </c>
      <c r="BV2554" s="152">
        <v>3.974481199</v>
      </c>
      <c r="BW2554" s="152">
        <v>0.67960732199999996</v>
      </c>
      <c r="BX2554" s="152">
        <v>4.3099809560000004</v>
      </c>
      <c r="BY2554" s="152">
        <v>0.41460801000000003</v>
      </c>
      <c r="BZ2554" s="152">
        <v>2.0288951150000001</v>
      </c>
      <c r="CB2554" s="152">
        <v>1.697309441</v>
      </c>
      <c r="CC2554" s="152">
        <v>0.36371849899999997</v>
      </c>
      <c r="CD2554" s="152">
        <v>2.5119957890000002</v>
      </c>
      <c r="CE2554" s="152">
        <v>0.112764515</v>
      </c>
      <c r="CG2554" s="152">
        <v>6.5876703999999994E-2</v>
      </c>
      <c r="CH2554" s="152">
        <v>3.3272980099999998</v>
      </c>
      <c r="CJ2554" s="152">
        <v>0.56301334999999997</v>
      </c>
      <c r="CK2554" s="152">
        <v>0.25721027400000002</v>
      </c>
      <c r="DC2554" s="152">
        <v>38.89</v>
      </c>
      <c r="DD2554" s="152">
        <v>0.05</v>
      </c>
      <c r="DE2554" s="152">
        <v>0.12</v>
      </c>
      <c r="DF2554" s="152">
        <v>21.38</v>
      </c>
      <c r="DG2554" s="152">
        <v>40.479999999999997</v>
      </c>
      <c r="DH2554" s="152">
        <v>0.28000000000000003</v>
      </c>
      <c r="DI2554" s="152">
        <v>0.01</v>
      </c>
      <c r="DJ2554" s="152">
        <v>0.09</v>
      </c>
      <c r="DL2554" s="152">
        <v>0.01</v>
      </c>
      <c r="DM2554" s="152">
        <v>0.15</v>
      </c>
      <c r="DO2554" s="154">
        <v>77.150000000000006</v>
      </c>
    </row>
    <row r="2555" spans="1:119">
      <c r="A2555" s="151">
        <v>9181</v>
      </c>
      <c r="B2555" s="152" t="s">
        <v>2859</v>
      </c>
      <c r="C2555" s="152" t="s">
        <v>2860</v>
      </c>
      <c r="D2555" s="152" t="s">
        <v>3802</v>
      </c>
      <c r="E2555" s="152" t="s">
        <v>3803</v>
      </c>
      <c r="F2555" s="152" t="s">
        <v>11001</v>
      </c>
      <c r="H2555" s="151">
        <v>342090</v>
      </c>
      <c r="I2555" s="153" t="s">
        <v>3804</v>
      </c>
      <c r="L2555" s="153" t="s">
        <v>3903</v>
      </c>
      <c r="M2555" s="153" t="s">
        <v>4793</v>
      </c>
      <c r="O2555" s="151">
        <v>3498</v>
      </c>
      <c r="P2555" s="152">
        <v>14.47</v>
      </c>
      <c r="Q2555" s="152">
        <v>-90.88</v>
      </c>
      <c r="R2555" s="152" t="s">
        <v>2938</v>
      </c>
      <c r="S2555" s="152" t="s">
        <v>2716</v>
      </c>
      <c r="T2555" s="152">
        <v>51.44</v>
      </c>
      <c r="U2555" s="152">
        <v>1.1599999999999999</v>
      </c>
      <c r="V2555" s="152">
        <v>18.28</v>
      </c>
      <c r="X2555" s="152">
        <v>7.31</v>
      </c>
      <c r="AA2555" s="152">
        <v>1.5</v>
      </c>
      <c r="AB2555" s="152">
        <v>0.14000000000000001</v>
      </c>
      <c r="AC2555" s="152">
        <v>8.52</v>
      </c>
      <c r="AD2555" s="152">
        <v>3.99</v>
      </c>
      <c r="AE2555" s="152">
        <v>0.87</v>
      </c>
      <c r="AF2555" s="152">
        <v>0.28999999999999998</v>
      </c>
      <c r="AJ2555" s="152">
        <v>4.17</v>
      </c>
      <c r="AK2555" s="156">
        <f t="shared" si="39"/>
        <v>7.4200000000000002E-2</v>
      </c>
      <c r="AL2555" s="151">
        <v>742</v>
      </c>
      <c r="AM2555" s="151">
        <v>567</v>
      </c>
      <c r="AN2555" s="151">
        <v>2554</v>
      </c>
      <c r="AO2555" s="151">
        <v>1536</v>
      </c>
      <c r="AQ2555" s="152">
        <v>21.605924129999998</v>
      </c>
      <c r="AR2555" s="152">
        <v>0.75354238799999995</v>
      </c>
      <c r="AS2555" s="152">
        <v>21.832512040000001</v>
      </c>
      <c r="AU2555" s="151">
        <v>1089.3252239999999</v>
      </c>
      <c r="AW2555" s="152">
        <v>33.764383780000003</v>
      </c>
      <c r="AY2555" s="151">
        <v>268.41154449999999</v>
      </c>
      <c r="AZ2555" s="152">
        <v>18.554428059999999</v>
      </c>
      <c r="BA2555" s="152">
        <v>82.809805589999996</v>
      </c>
      <c r="BB2555" s="152">
        <v>100.0501984</v>
      </c>
      <c r="BC2555" s="152">
        <v>233.7780119</v>
      </c>
      <c r="BD2555" s="152">
        <v>304.05516649999998</v>
      </c>
      <c r="BG2555" s="152">
        <v>14.88282854</v>
      </c>
      <c r="BH2555" s="152">
        <v>689.95855510000001</v>
      </c>
      <c r="BI2555" s="152">
        <v>28.123673780000001</v>
      </c>
      <c r="BJ2555" s="152">
        <v>86.26308109</v>
      </c>
      <c r="BK2555" s="152">
        <v>2.9596357520000001</v>
      </c>
      <c r="BO2555" s="152">
        <v>500.30495860000002</v>
      </c>
      <c r="BP2555" s="152">
        <v>9.3217380920000004</v>
      </c>
      <c r="BQ2555" s="152">
        <v>20.122205699999999</v>
      </c>
      <c r="BR2555" s="152">
        <v>3.2310581940000001</v>
      </c>
      <c r="BS2555" s="152">
        <v>15.257050080000001</v>
      </c>
      <c r="BT2555" s="152">
        <v>3.7881248159999998</v>
      </c>
      <c r="BU2555" s="152">
        <v>1.111390364</v>
      </c>
      <c r="BV2555" s="152">
        <v>4.4632964929999996</v>
      </c>
      <c r="BW2555" s="152">
        <v>0.53386845900000002</v>
      </c>
      <c r="BX2555" s="152">
        <v>4.0805989829999998</v>
      </c>
      <c r="BY2555" s="152">
        <v>0.93032668699999999</v>
      </c>
      <c r="BZ2555" s="152">
        <v>2.3034073930000001</v>
      </c>
      <c r="CB2555" s="152">
        <v>3.8082067570000002</v>
      </c>
      <c r="CC2555" s="152">
        <v>0.34549341700000002</v>
      </c>
      <c r="CD2555" s="152">
        <v>1.8292511920000001</v>
      </c>
      <c r="CE2555" s="152">
        <v>0.16940860999999999</v>
      </c>
      <c r="CG2555" s="152">
        <v>0.101370379</v>
      </c>
      <c r="CH2555" s="152">
        <v>6.2866859130000003</v>
      </c>
      <c r="CJ2555" s="152">
        <v>1.014204922</v>
      </c>
      <c r="CK2555" s="152">
        <v>0.52923329900000005</v>
      </c>
      <c r="DC2555" s="152">
        <v>37.799999999999997</v>
      </c>
      <c r="DE2555" s="152">
        <v>7.0000000000000007E-2</v>
      </c>
      <c r="DF2555" s="152">
        <v>25.4</v>
      </c>
      <c r="DG2555" s="152">
        <v>36.82</v>
      </c>
      <c r="DH2555" s="152">
        <v>0.39</v>
      </c>
      <c r="DI2555" s="152">
        <v>0.02</v>
      </c>
      <c r="DJ2555" s="152">
        <v>0.08</v>
      </c>
      <c r="DM2555" s="152">
        <v>0.08</v>
      </c>
      <c r="DO2555" s="154">
        <v>72.09</v>
      </c>
    </row>
    <row r="2556" spans="1:119">
      <c r="A2556" s="151">
        <v>9182</v>
      </c>
      <c r="B2556" s="152" t="s">
        <v>2859</v>
      </c>
      <c r="C2556" s="152" t="s">
        <v>2860</v>
      </c>
      <c r="D2556" s="152" t="s">
        <v>3802</v>
      </c>
      <c r="E2556" s="152" t="s">
        <v>3803</v>
      </c>
      <c r="F2556" s="152" t="s">
        <v>11002</v>
      </c>
      <c r="H2556" s="151">
        <v>342090</v>
      </c>
      <c r="I2556" s="153" t="s">
        <v>3804</v>
      </c>
      <c r="L2556" s="153" t="s">
        <v>3899</v>
      </c>
      <c r="M2556" s="153" t="s">
        <v>5229</v>
      </c>
      <c r="O2556" s="151">
        <v>3498</v>
      </c>
      <c r="P2556" s="152">
        <v>14.47</v>
      </c>
      <c r="Q2556" s="152">
        <v>-90.88</v>
      </c>
      <c r="R2556" s="152" t="s">
        <v>3905</v>
      </c>
      <c r="S2556" s="152" t="s">
        <v>2716</v>
      </c>
      <c r="T2556" s="152">
        <v>53.27</v>
      </c>
      <c r="U2556" s="152">
        <v>1.25</v>
      </c>
      <c r="V2556" s="152">
        <v>17.64</v>
      </c>
      <c r="X2556" s="152">
        <v>9.82</v>
      </c>
      <c r="AA2556" s="152">
        <v>3.05</v>
      </c>
      <c r="AB2556" s="152">
        <v>0.17</v>
      </c>
      <c r="AC2556" s="152">
        <v>7.99</v>
      </c>
      <c r="AD2556" s="152">
        <v>3.88</v>
      </c>
      <c r="AE2556" s="152">
        <v>0.84</v>
      </c>
      <c r="AF2556" s="152">
        <v>0.24</v>
      </c>
      <c r="AJ2556" s="152">
        <v>3.56</v>
      </c>
      <c r="AK2556" s="156">
        <f t="shared" si="39"/>
        <v>3.4500000000000003E-2</v>
      </c>
      <c r="AL2556" s="151">
        <v>345</v>
      </c>
      <c r="AM2556" s="151">
        <v>452</v>
      </c>
      <c r="AN2556" s="151">
        <v>1733</v>
      </c>
      <c r="AO2556" s="151">
        <v>1212</v>
      </c>
      <c r="AU2556" s="151">
        <v>1072.205567</v>
      </c>
      <c r="DC2556" s="152">
        <v>37.72</v>
      </c>
      <c r="DD2556" s="152">
        <v>0.03</v>
      </c>
      <c r="DF2556" s="152">
        <v>24.58</v>
      </c>
      <c r="DG2556" s="152">
        <v>38.229999999999997</v>
      </c>
      <c r="DH2556" s="152">
        <v>0.4</v>
      </c>
      <c r="DJ2556" s="152">
        <v>0.02</v>
      </c>
      <c r="DM2556" s="152">
        <v>0.19</v>
      </c>
      <c r="DO2556" s="154">
        <v>73.489999999999995</v>
      </c>
    </row>
    <row r="2557" spans="1:119">
      <c r="A2557" s="151">
        <v>9183</v>
      </c>
      <c r="B2557" s="152" t="s">
        <v>2859</v>
      </c>
      <c r="C2557" s="152" t="s">
        <v>2860</v>
      </c>
      <c r="D2557" s="152" t="s">
        <v>3802</v>
      </c>
      <c r="E2557" s="152" t="s">
        <v>3803</v>
      </c>
      <c r="F2557" s="152" t="s">
        <v>11003</v>
      </c>
      <c r="H2557" s="151">
        <v>342090</v>
      </c>
      <c r="I2557" s="153" t="s">
        <v>3804</v>
      </c>
      <c r="L2557" s="153" t="s">
        <v>3899</v>
      </c>
      <c r="M2557" s="153" t="s">
        <v>5478</v>
      </c>
      <c r="O2557" s="151">
        <v>3498</v>
      </c>
      <c r="P2557" s="152">
        <v>14.47</v>
      </c>
      <c r="Q2557" s="152">
        <v>-90.88</v>
      </c>
      <c r="R2557" s="152" t="s">
        <v>3905</v>
      </c>
      <c r="S2557" s="152" t="s">
        <v>2716</v>
      </c>
      <c r="T2557" s="152">
        <v>57.36</v>
      </c>
      <c r="U2557" s="152">
        <v>1.07</v>
      </c>
      <c r="V2557" s="152">
        <v>18.100000000000001</v>
      </c>
      <c r="X2557" s="152">
        <v>7.67</v>
      </c>
      <c r="AA2557" s="152">
        <v>1.69</v>
      </c>
      <c r="AB2557" s="152">
        <v>0.15</v>
      </c>
      <c r="AC2557" s="152">
        <v>7.11</v>
      </c>
      <c r="AD2557" s="152">
        <v>4.59</v>
      </c>
      <c r="AE2557" s="152">
        <v>1.2</v>
      </c>
      <c r="AF2557" s="152">
        <v>0.44</v>
      </c>
      <c r="AJ2557" s="152">
        <v>3.24</v>
      </c>
      <c r="AK2557" s="156">
        <f t="shared" si="39"/>
        <v>2.18E-2</v>
      </c>
      <c r="AL2557" s="151">
        <v>218</v>
      </c>
      <c r="AM2557" s="151">
        <v>411</v>
      </c>
      <c r="AN2557" s="151">
        <v>1467</v>
      </c>
      <c r="AO2557" s="151">
        <v>1472</v>
      </c>
      <c r="AU2557" s="151">
        <v>1642.8316600000001</v>
      </c>
      <c r="DC2557" s="152">
        <v>37.72</v>
      </c>
      <c r="DD2557" s="152">
        <v>0.04</v>
      </c>
      <c r="DF2557" s="152">
        <v>25.17</v>
      </c>
      <c r="DG2557" s="152">
        <v>37.520000000000003</v>
      </c>
      <c r="DH2557" s="152">
        <v>0.39</v>
      </c>
      <c r="DJ2557" s="152">
        <v>0.04</v>
      </c>
      <c r="DM2557" s="152">
        <v>0.18</v>
      </c>
      <c r="DO2557" s="154">
        <v>72.650000000000006</v>
      </c>
    </row>
    <row r="2558" spans="1:119">
      <c r="A2558" s="151">
        <v>9184</v>
      </c>
      <c r="B2558" s="152" t="s">
        <v>2859</v>
      </c>
      <c r="C2558" s="152" t="s">
        <v>2860</v>
      </c>
      <c r="D2558" s="152" t="s">
        <v>3802</v>
      </c>
      <c r="E2558" s="152" t="s">
        <v>3803</v>
      </c>
      <c r="F2558" s="152" t="s">
        <v>11004</v>
      </c>
      <c r="H2558" s="151">
        <v>342090</v>
      </c>
      <c r="I2558" s="153" t="s">
        <v>3804</v>
      </c>
      <c r="L2558" s="153" t="s">
        <v>3899</v>
      </c>
      <c r="M2558" s="153" t="s">
        <v>4810</v>
      </c>
      <c r="O2558" s="151">
        <v>3498</v>
      </c>
      <c r="P2558" s="152">
        <v>14.47</v>
      </c>
      <c r="Q2558" s="152">
        <v>-90.88</v>
      </c>
      <c r="R2558" s="152" t="s">
        <v>3905</v>
      </c>
      <c r="S2558" s="152" t="s">
        <v>2716</v>
      </c>
      <c r="T2558" s="152">
        <v>51.49</v>
      </c>
      <c r="U2558" s="152">
        <v>0.97</v>
      </c>
      <c r="V2558" s="152">
        <v>18.760000000000002</v>
      </c>
      <c r="X2558" s="152">
        <v>9.15</v>
      </c>
      <c r="AA2558" s="152">
        <v>2.4300000000000002</v>
      </c>
      <c r="AB2558" s="152">
        <v>0.17</v>
      </c>
      <c r="AC2558" s="152">
        <v>9.57</v>
      </c>
      <c r="AD2558" s="152">
        <v>3.22</v>
      </c>
      <c r="AE2558" s="152">
        <v>1.07</v>
      </c>
      <c r="AF2558" s="152">
        <v>0.33</v>
      </c>
      <c r="AJ2558" s="152">
        <v>3.5</v>
      </c>
      <c r="AK2558" s="156">
        <f t="shared" si="39"/>
        <v>0.05</v>
      </c>
      <c r="AL2558" s="151">
        <v>500</v>
      </c>
      <c r="AM2558" s="151">
        <v>394</v>
      </c>
      <c r="AN2558" s="151">
        <v>1666</v>
      </c>
      <c r="AO2558" s="151">
        <v>1004</v>
      </c>
      <c r="AU2558" s="151">
        <v>1545.9274800000001</v>
      </c>
      <c r="DC2558" s="152">
        <v>37.99</v>
      </c>
      <c r="DE2558" s="152">
        <v>0.05</v>
      </c>
      <c r="DF2558" s="152">
        <v>23.8</v>
      </c>
      <c r="DG2558" s="152">
        <v>38.89</v>
      </c>
      <c r="DH2558" s="152">
        <v>0.31</v>
      </c>
      <c r="DJ2558" s="152">
        <v>0.01</v>
      </c>
      <c r="DL2558" s="152">
        <v>0.02</v>
      </c>
      <c r="DM2558" s="152">
        <v>0.15</v>
      </c>
      <c r="DO2558" s="154">
        <v>74.44</v>
      </c>
    </row>
    <row r="2559" spans="1:119">
      <c r="A2559" s="151">
        <v>9185</v>
      </c>
      <c r="B2559" s="152" t="s">
        <v>2859</v>
      </c>
      <c r="C2559" s="152" t="s">
        <v>2860</v>
      </c>
      <c r="D2559" s="152" t="s">
        <v>3802</v>
      </c>
      <c r="E2559" s="152" t="s">
        <v>3803</v>
      </c>
      <c r="F2559" s="152" t="s">
        <v>11005</v>
      </c>
      <c r="H2559" s="151">
        <v>342090</v>
      </c>
      <c r="I2559" s="153" t="s">
        <v>3804</v>
      </c>
      <c r="L2559" s="153" t="s">
        <v>3899</v>
      </c>
      <c r="M2559" s="153" t="s">
        <v>5429</v>
      </c>
      <c r="O2559" s="151">
        <v>3498</v>
      </c>
      <c r="P2559" s="152">
        <v>14.47</v>
      </c>
      <c r="Q2559" s="152">
        <v>-90.88</v>
      </c>
      <c r="R2559" s="152" t="s">
        <v>3905</v>
      </c>
      <c r="S2559" s="152" t="s">
        <v>2716</v>
      </c>
      <c r="T2559" s="152">
        <v>55.86</v>
      </c>
      <c r="U2559" s="152">
        <v>1.24</v>
      </c>
      <c r="V2559" s="152">
        <v>17.54</v>
      </c>
      <c r="X2559" s="152">
        <v>8.51</v>
      </c>
      <c r="AA2559" s="152">
        <v>2.4</v>
      </c>
      <c r="AB2559" s="152">
        <v>0.18</v>
      </c>
      <c r="AC2559" s="152">
        <v>7.64</v>
      </c>
      <c r="AD2559" s="152">
        <v>4.3099999999999996</v>
      </c>
      <c r="AE2559" s="152">
        <v>0.96</v>
      </c>
      <c r="AF2559" s="152">
        <v>0.38</v>
      </c>
      <c r="AJ2559" s="152">
        <v>3.35</v>
      </c>
      <c r="AK2559" s="156">
        <f t="shared" si="39"/>
        <v>3.44E-2</v>
      </c>
      <c r="AL2559" s="151">
        <v>344</v>
      </c>
      <c r="AM2559" s="151">
        <v>420</v>
      </c>
      <c r="AN2559" s="151">
        <v>1376</v>
      </c>
      <c r="AO2559" s="151">
        <v>1256</v>
      </c>
      <c r="AU2559" s="151">
        <v>1178.761939</v>
      </c>
      <c r="DC2559" s="152">
        <v>37.590000000000003</v>
      </c>
      <c r="DE2559" s="152">
        <v>0.01</v>
      </c>
      <c r="DF2559" s="152">
        <v>24.8</v>
      </c>
      <c r="DG2559" s="152">
        <v>38.33</v>
      </c>
      <c r="DH2559" s="152">
        <v>0.39</v>
      </c>
      <c r="DJ2559" s="152">
        <v>0.04</v>
      </c>
      <c r="DL2559" s="152">
        <v>0.02</v>
      </c>
      <c r="DM2559" s="152">
        <v>0.14000000000000001</v>
      </c>
      <c r="DO2559" s="154">
        <v>73.37</v>
      </c>
    </row>
    <row r="2560" spans="1:119">
      <c r="A2560" s="151">
        <v>9186</v>
      </c>
      <c r="B2560" s="152" t="s">
        <v>2859</v>
      </c>
      <c r="C2560" s="152" t="s">
        <v>2860</v>
      </c>
      <c r="D2560" s="152" t="s">
        <v>3802</v>
      </c>
      <c r="E2560" s="152" t="s">
        <v>3803</v>
      </c>
      <c r="F2560" s="152" t="s">
        <v>11006</v>
      </c>
      <c r="H2560" s="151">
        <v>342090</v>
      </c>
      <c r="I2560" s="153" t="s">
        <v>3804</v>
      </c>
      <c r="L2560" s="153" t="s">
        <v>3899</v>
      </c>
      <c r="M2560" s="153" t="s">
        <v>5320</v>
      </c>
      <c r="O2560" s="151">
        <v>3498</v>
      </c>
      <c r="P2560" s="152">
        <v>14.47</v>
      </c>
      <c r="Q2560" s="152">
        <v>-90.88</v>
      </c>
      <c r="R2560" s="152" t="s">
        <v>3905</v>
      </c>
      <c r="S2560" s="152" t="s">
        <v>2716</v>
      </c>
      <c r="T2560" s="152">
        <v>54.16</v>
      </c>
      <c r="U2560" s="152">
        <v>1</v>
      </c>
      <c r="V2560" s="152">
        <v>17.39</v>
      </c>
      <c r="X2560" s="152">
        <v>9.77</v>
      </c>
      <c r="AA2560" s="152">
        <v>3.34</v>
      </c>
      <c r="AB2560" s="152">
        <v>0.18</v>
      </c>
      <c r="AC2560" s="152">
        <v>7.42</v>
      </c>
      <c r="AD2560" s="152">
        <v>3.9</v>
      </c>
      <c r="AE2560" s="152">
        <v>0.87</v>
      </c>
      <c r="AF2560" s="152">
        <v>0.32</v>
      </c>
      <c r="AJ2560" s="152">
        <v>3.58</v>
      </c>
      <c r="AK2560" s="156">
        <f t="shared" si="39"/>
        <v>1.9300000000000001E-2</v>
      </c>
      <c r="AL2560" s="151">
        <v>193</v>
      </c>
      <c r="AM2560" s="151">
        <v>496</v>
      </c>
      <c r="AN2560" s="151">
        <v>2025</v>
      </c>
      <c r="AO2560" s="151">
        <v>1352</v>
      </c>
      <c r="AU2560" s="151">
        <v>1186.7895040000001</v>
      </c>
      <c r="DC2560" s="152">
        <v>37.450000000000003</v>
      </c>
      <c r="DD2560" s="152">
        <v>0.03</v>
      </c>
      <c r="DE2560" s="152">
        <v>0.03</v>
      </c>
      <c r="DF2560" s="152">
        <v>25.11</v>
      </c>
      <c r="DG2560" s="152">
        <v>37.590000000000003</v>
      </c>
      <c r="DH2560" s="152">
        <v>0.44</v>
      </c>
      <c r="DL2560" s="152">
        <v>0.01</v>
      </c>
      <c r="DM2560" s="152">
        <v>0.16</v>
      </c>
      <c r="DO2560" s="154">
        <v>72.739999999999995</v>
      </c>
    </row>
    <row r="2561" spans="1:181">
      <c r="A2561" s="151">
        <v>9187</v>
      </c>
      <c r="B2561" s="152" t="s">
        <v>2859</v>
      </c>
      <c r="C2561" s="152" t="s">
        <v>2860</v>
      </c>
      <c r="D2561" s="152" t="s">
        <v>3802</v>
      </c>
      <c r="E2561" s="152" t="s">
        <v>3803</v>
      </c>
      <c r="F2561" s="152" t="s">
        <v>11007</v>
      </c>
      <c r="H2561" s="151">
        <v>342090</v>
      </c>
      <c r="I2561" s="153" t="s">
        <v>3804</v>
      </c>
      <c r="L2561" s="153" t="s">
        <v>3903</v>
      </c>
      <c r="M2561" s="153" t="s">
        <v>4007</v>
      </c>
      <c r="O2561" s="151">
        <v>3498</v>
      </c>
      <c r="P2561" s="152">
        <v>14.47</v>
      </c>
      <c r="Q2561" s="152">
        <v>-90.88</v>
      </c>
      <c r="R2561" s="152" t="s">
        <v>3905</v>
      </c>
      <c r="S2561" s="152" t="s">
        <v>2716</v>
      </c>
      <c r="T2561" s="152">
        <v>48.91</v>
      </c>
      <c r="U2561" s="152">
        <v>1.02</v>
      </c>
      <c r="V2561" s="152">
        <v>18.54</v>
      </c>
      <c r="X2561" s="152">
        <v>9.4499999999999993</v>
      </c>
      <c r="AA2561" s="152">
        <v>4.78</v>
      </c>
      <c r="AB2561" s="152">
        <v>0.22</v>
      </c>
      <c r="AC2561" s="152">
        <v>9.5299999999999994</v>
      </c>
      <c r="AD2561" s="152">
        <v>2.92</v>
      </c>
      <c r="AE2561" s="152">
        <v>0.56000000000000005</v>
      </c>
      <c r="AF2561" s="152">
        <v>0.24</v>
      </c>
      <c r="AJ2561" s="152">
        <v>4.4000000000000004</v>
      </c>
      <c r="AK2561" s="156">
        <f t="shared" si="39"/>
        <v>5.9299999999999999E-2</v>
      </c>
      <c r="AL2561" s="151">
        <v>593</v>
      </c>
      <c r="AM2561" s="151">
        <v>367</v>
      </c>
      <c r="AN2561" s="151">
        <v>2575</v>
      </c>
      <c r="AO2561" s="151">
        <v>1007</v>
      </c>
      <c r="AU2561" s="151">
        <v>787.56148499999995</v>
      </c>
      <c r="DC2561" s="152">
        <v>38.369999999999997</v>
      </c>
      <c r="DE2561" s="152">
        <v>0.01</v>
      </c>
      <c r="DF2561" s="152">
        <v>20.52</v>
      </c>
      <c r="DG2561" s="152">
        <v>41.39</v>
      </c>
      <c r="DH2561" s="152">
        <v>0.25</v>
      </c>
      <c r="DJ2561" s="152">
        <v>0.06</v>
      </c>
      <c r="DL2561" s="152">
        <v>0.01</v>
      </c>
      <c r="DM2561" s="152">
        <v>0.13</v>
      </c>
      <c r="DO2561" s="154">
        <v>78.239999999999995</v>
      </c>
    </row>
    <row r="2562" spans="1:181">
      <c r="A2562" s="151">
        <v>9188</v>
      </c>
      <c r="B2562" s="152" t="s">
        <v>2859</v>
      </c>
      <c r="C2562" s="152" t="s">
        <v>2860</v>
      </c>
      <c r="D2562" s="152" t="s">
        <v>3802</v>
      </c>
      <c r="E2562" s="152" t="s">
        <v>3803</v>
      </c>
      <c r="F2562" s="152" t="s">
        <v>11008</v>
      </c>
      <c r="H2562" s="151">
        <v>342090</v>
      </c>
      <c r="I2562" s="153" t="s">
        <v>3804</v>
      </c>
      <c r="L2562" s="153" t="s">
        <v>3903</v>
      </c>
      <c r="M2562" s="153" t="s">
        <v>5342</v>
      </c>
      <c r="O2562" s="151">
        <v>3498</v>
      </c>
      <c r="P2562" s="152">
        <v>14.47</v>
      </c>
      <c r="Q2562" s="152">
        <v>-90.88</v>
      </c>
      <c r="R2562" s="152" t="s">
        <v>3905</v>
      </c>
      <c r="S2562" s="152" t="s">
        <v>2716</v>
      </c>
      <c r="T2562" s="152">
        <v>54.43</v>
      </c>
      <c r="U2562" s="152">
        <v>1.27</v>
      </c>
      <c r="V2562" s="152">
        <v>16.96</v>
      </c>
      <c r="X2562" s="152">
        <v>9.19</v>
      </c>
      <c r="AA2562" s="152">
        <v>3.07</v>
      </c>
      <c r="AB2562" s="152">
        <v>0.17</v>
      </c>
      <c r="AC2562" s="152">
        <v>7.34</v>
      </c>
      <c r="AD2562" s="152">
        <v>4.32</v>
      </c>
      <c r="AE2562" s="152">
        <v>0.98</v>
      </c>
      <c r="AF2562" s="152">
        <v>0.31</v>
      </c>
      <c r="AJ2562" s="152">
        <v>3.59</v>
      </c>
      <c r="AK2562" s="156">
        <f t="shared" si="39"/>
        <v>2.1899999999999999E-2</v>
      </c>
      <c r="AL2562" s="151">
        <v>219</v>
      </c>
      <c r="AM2562" s="151">
        <v>442</v>
      </c>
      <c r="AN2562" s="151">
        <v>1358</v>
      </c>
      <c r="AO2562" s="151">
        <v>1257</v>
      </c>
      <c r="AU2562" s="151">
        <v>1090.410938</v>
      </c>
      <c r="DC2562" s="152">
        <v>37.380000000000003</v>
      </c>
      <c r="DF2562" s="152">
        <v>24.99</v>
      </c>
      <c r="DG2562" s="152">
        <v>37.869999999999997</v>
      </c>
      <c r="DH2562" s="152">
        <v>0.4</v>
      </c>
      <c r="DJ2562" s="152">
        <v>0.05</v>
      </c>
      <c r="DL2562" s="152">
        <v>0.01</v>
      </c>
      <c r="DM2562" s="152">
        <v>0.15</v>
      </c>
      <c r="DO2562" s="154">
        <v>72.98</v>
      </c>
    </row>
    <row r="2563" spans="1:181">
      <c r="A2563" s="151">
        <v>9189</v>
      </c>
      <c r="B2563" s="152" t="s">
        <v>2859</v>
      </c>
      <c r="C2563" s="152" t="s">
        <v>2860</v>
      </c>
      <c r="D2563" s="152" t="s">
        <v>3802</v>
      </c>
      <c r="E2563" s="152" t="s">
        <v>3803</v>
      </c>
      <c r="F2563" s="152" t="s">
        <v>11009</v>
      </c>
      <c r="H2563" s="151">
        <v>342090</v>
      </c>
      <c r="I2563" s="153" t="s">
        <v>3804</v>
      </c>
      <c r="L2563" s="153" t="s">
        <v>3903</v>
      </c>
      <c r="M2563" s="153" t="s">
        <v>3904</v>
      </c>
      <c r="O2563" s="151">
        <v>3498</v>
      </c>
      <c r="P2563" s="152">
        <v>14.47</v>
      </c>
      <c r="Q2563" s="152">
        <v>-90.88</v>
      </c>
      <c r="R2563" s="152" t="s">
        <v>3905</v>
      </c>
      <c r="S2563" s="152" t="s">
        <v>2716</v>
      </c>
      <c r="T2563" s="152">
        <v>48.68</v>
      </c>
      <c r="U2563" s="152">
        <v>1.0900000000000001</v>
      </c>
      <c r="V2563" s="152">
        <v>18.79</v>
      </c>
      <c r="X2563" s="152">
        <v>9.5399999999999991</v>
      </c>
      <c r="AA2563" s="152">
        <v>4.3899999999999997</v>
      </c>
      <c r="AB2563" s="152">
        <v>0.14000000000000001</v>
      </c>
      <c r="AC2563" s="152">
        <v>9.86</v>
      </c>
      <c r="AD2563" s="152">
        <v>3.25</v>
      </c>
      <c r="AE2563" s="152">
        <v>0.57999999999999996</v>
      </c>
      <c r="AF2563" s="152">
        <v>0.16</v>
      </c>
      <c r="AJ2563" s="152">
        <v>4.2699999999999996</v>
      </c>
      <c r="AK2563" s="156">
        <f t="shared" ref="AK2563:AK2604" si="40">AL2563/10000</f>
        <v>5.5800000000000002E-2</v>
      </c>
      <c r="AL2563" s="151">
        <v>558</v>
      </c>
      <c r="AM2563" s="151">
        <v>384</v>
      </c>
      <c r="AN2563" s="151">
        <v>2960</v>
      </c>
      <c r="AO2563" s="151">
        <v>1027</v>
      </c>
      <c r="AU2563" s="151">
        <v>777.43146220000006</v>
      </c>
      <c r="DC2563" s="152">
        <v>38.25</v>
      </c>
      <c r="DE2563" s="152">
        <v>0.01</v>
      </c>
      <c r="DF2563" s="152">
        <v>22.05</v>
      </c>
      <c r="DG2563" s="152">
        <v>40.1</v>
      </c>
      <c r="DH2563" s="152">
        <v>0.28999999999999998</v>
      </c>
      <c r="DJ2563" s="152">
        <v>0.01</v>
      </c>
      <c r="DL2563" s="152">
        <v>0.01</v>
      </c>
      <c r="DM2563" s="152">
        <v>0.11</v>
      </c>
      <c r="DO2563" s="154">
        <v>76.42</v>
      </c>
    </row>
    <row r="2564" spans="1:181">
      <c r="A2564" s="151">
        <v>9190</v>
      </c>
      <c r="B2564" s="152" t="s">
        <v>2859</v>
      </c>
      <c r="C2564" s="152" t="s">
        <v>2860</v>
      </c>
      <c r="D2564" s="152" t="s">
        <v>3802</v>
      </c>
      <c r="E2564" s="152" t="s">
        <v>3803</v>
      </c>
      <c r="F2564" s="152" t="s">
        <v>11010</v>
      </c>
      <c r="H2564" s="151">
        <v>342090</v>
      </c>
      <c r="I2564" s="153" t="s">
        <v>3804</v>
      </c>
      <c r="L2564" s="153" t="s">
        <v>3903</v>
      </c>
      <c r="M2564" s="153" t="s">
        <v>5491</v>
      </c>
      <c r="O2564" s="151">
        <v>3498</v>
      </c>
      <c r="P2564" s="152">
        <v>14.47</v>
      </c>
      <c r="Q2564" s="152">
        <v>-90.88</v>
      </c>
      <c r="R2564" s="152" t="s">
        <v>3905</v>
      </c>
      <c r="S2564" s="152" t="s">
        <v>2716</v>
      </c>
      <c r="T2564" s="152">
        <v>58.24</v>
      </c>
      <c r="U2564" s="152">
        <v>1.05</v>
      </c>
      <c r="V2564" s="152">
        <v>17.63</v>
      </c>
      <c r="X2564" s="152">
        <v>7.64</v>
      </c>
      <c r="AA2564" s="152">
        <v>1.94</v>
      </c>
      <c r="AB2564" s="152">
        <v>0.13</v>
      </c>
      <c r="AC2564" s="152">
        <v>7.1</v>
      </c>
      <c r="AD2564" s="152">
        <v>4.01</v>
      </c>
      <c r="AE2564" s="152">
        <v>1.1399999999999999</v>
      </c>
      <c r="AF2564" s="152">
        <v>0.42</v>
      </c>
      <c r="AJ2564" s="152">
        <v>3.24</v>
      </c>
      <c r="AK2564" s="156">
        <f t="shared" si="40"/>
        <v>2.5600000000000001E-2</v>
      </c>
      <c r="AL2564" s="151">
        <v>256</v>
      </c>
      <c r="AM2564" s="151">
        <v>410</v>
      </c>
      <c r="AN2564" s="151">
        <v>1106</v>
      </c>
      <c r="AO2564" s="151">
        <v>1457</v>
      </c>
      <c r="AU2564" s="151">
        <v>1600.4002439999999</v>
      </c>
      <c r="DC2564" s="152">
        <v>37.43</v>
      </c>
      <c r="DD2564" s="152">
        <v>0.03</v>
      </c>
      <c r="DE2564" s="152">
        <v>0.03</v>
      </c>
      <c r="DF2564" s="152">
        <v>25.09</v>
      </c>
      <c r="DG2564" s="152">
        <v>37.869999999999997</v>
      </c>
      <c r="DH2564" s="152">
        <v>0.36</v>
      </c>
      <c r="DJ2564" s="152">
        <v>0.04</v>
      </c>
      <c r="DL2564" s="152">
        <v>0.04</v>
      </c>
      <c r="DM2564" s="152">
        <v>0.13</v>
      </c>
      <c r="DO2564" s="154">
        <v>72.900000000000006</v>
      </c>
    </row>
    <row r="2565" spans="1:181">
      <c r="A2565" s="151">
        <v>9191</v>
      </c>
      <c r="B2565" s="152" t="s">
        <v>2859</v>
      </c>
      <c r="C2565" s="152" t="s">
        <v>2860</v>
      </c>
      <c r="D2565" s="152" t="s">
        <v>3802</v>
      </c>
      <c r="E2565" s="152" t="s">
        <v>3803</v>
      </c>
      <c r="F2565" s="152" t="s">
        <v>11011</v>
      </c>
      <c r="H2565" s="151">
        <v>342090</v>
      </c>
      <c r="I2565" s="153" t="s">
        <v>3804</v>
      </c>
      <c r="L2565" s="153" t="s">
        <v>3903</v>
      </c>
      <c r="M2565" s="153" t="s">
        <v>5483</v>
      </c>
      <c r="O2565" s="151">
        <v>3498</v>
      </c>
      <c r="P2565" s="152">
        <v>14.47</v>
      </c>
      <c r="Q2565" s="152">
        <v>-90.88</v>
      </c>
      <c r="R2565" s="152" t="s">
        <v>3905</v>
      </c>
      <c r="S2565" s="152" t="s">
        <v>2716</v>
      </c>
      <c r="T2565" s="152">
        <v>57.5</v>
      </c>
      <c r="U2565" s="152">
        <v>1.06</v>
      </c>
      <c r="V2565" s="152">
        <v>17.14</v>
      </c>
      <c r="X2565" s="152">
        <v>8.07</v>
      </c>
      <c r="AA2565" s="152">
        <v>2.57</v>
      </c>
      <c r="AB2565" s="152">
        <v>0.14000000000000001</v>
      </c>
      <c r="AC2565" s="152">
        <v>7.05</v>
      </c>
      <c r="AD2565" s="152">
        <v>4.09</v>
      </c>
      <c r="AE2565" s="152">
        <v>1.1599999999999999</v>
      </c>
      <c r="AF2565" s="152">
        <v>0.38</v>
      </c>
      <c r="AJ2565" s="152">
        <v>3.36</v>
      </c>
      <c r="AK2565" s="156">
        <f t="shared" si="40"/>
        <v>2.8299999999999999E-2</v>
      </c>
      <c r="AL2565" s="151">
        <v>283</v>
      </c>
      <c r="AM2565" s="151">
        <v>447</v>
      </c>
      <c r="AN2565" s="151">
        <v>958</v>
      </c>
      <c r="AO2565" s="151">
        <v>1390</v>
      </c>
      <c r="AU2565" s="151">
        <v>1426.421881</v>
      </c>
      <c r="DC2565" s="152">
        <v>37.700000000000003</v>
      </c>
      <c r="DF2565" s="152">
        <v>24.56</v>
      </c>
      <c r="DG2565" s="152">
        <v>37.82</v>
      </c>
      <c r="DH2565" s="152">
        <v>0.37</v>
      </c>
      <c r="DJ2565" s="152">
        <v>0.04</v>
      </c>
      <c r="DL2565" s="152">
        <v>0.05</v>
      </c>
      <c r="DM2565" s="152">
        <v>0.13</v>
      </c>
      <c r="DO2565" s="154">
        <v>73.3</v>
      </c>
    </row>
    <row r="2566" spans="1:181">
      <c r="A2566" s="151">
        <v>9192</v>
      </c>
      <c r="B2566" s="152" t="s">
        <v>2859</v>
      </c>
      <c r="C2566" s="152" t="s">
        <v>2860</v>
      </c>
      <c r="D2566" s="152" t="s">
        <v>2945</v>
      </c>
      <c r="E2566" s="152" t="s">
        <v>3693</v>
      </c>
      <c r="F2566" s="152" t="s">
        <v>11012</v>
      </c>
      <c r="H2566" s="151">
        <v>342030</v>
      </c>
      <c r="L2566" s="153" t="s">
        <v>3694</v>
      </c>
      <c r="M2566" s="153" t="s">
        <v>4144</v>
      </c>
      <c r="P2566" s="152">
        <v>14.757</v>
      </c>
      <c r="Q2566" s="152">
        <v>-91.552000000000007</v>
      </c>
      <c r="R2566" s="152" t="s">
        <v>2911</v>
      </c>
      <c r="S2566" s="152" t="s">
        <v>2716</v>
      </c>
      <c r="T2566" s="152">
        <v>49.396864399999998</v>
      </c>
      <c r="U2566" s="152">
        <v>0.958768277</v>
      </c>
      <c r="V2566" s="152">
        <v>18.462304499999998</v>
      </c>
      <c r="X2566" s="152">
        <v>7.5516692330000001</v>
      </c>
      <c r="AA2566" s="152">
        <v>2.5652330210000001</v>
      </c>
      <c r="AB2566" s="152">
        <v>9.5239480000000001E-2</v>
      </c>
      <c r="AC2566" s="152">
        <v>9.751258</v>
      </c>
      <c r="AD2566" s="152">
        <v>3.260777467</v>
      </c>
      <c r="AE2566" s="152">
        <v>0.82189033300000003</v>
      </c>
      <c r="AF2566" s="152">
        <v>0.21093926700000001</v>
      </c>
      <c r="AJ2566" s="152">
        <v>1.5</v>
      </c>
      <c r="AK2566" s="156">
        <f t="shared" si="40"/>
        <v>4.8599999999999997E-2</v>
      </c>
      <c r="AL2566" s="151">
        <v>486</v>
      </c>
      <c r="AM2566" s="151">
        <v>518.86366320000002</v>
      </c>
      <c r="AN2566" s="151">
        <v>1380</v>
      </c>
      <c r="AO2566" s="151">
        <v>572</v>
      </c>
      <c r="AQ2566" s="152">
        <v>7.8934859919999996</v>
      </c>
      <c r="AR2566" s="152">
        <v>0.78463982899999996</v>
      </c>
      <c r="AS2566" s="152">
        <v>16.306532709999999</v>
      </c>
      <c r="AV2566" s="152">
        <v>7332.2480260000002</v>
      </c>
      <c r="AY2566" s="151">
        <v>290.8162767</v>
      </c>
      <c r="AZ2566" s="152">
        <v>158.5542398</v>
      </c>
      <c r="BH2566" s="152">
        <v>500.19366430000002</v>
      </c>
      <c r="BI2566" s="152">
        <v>75.712384549999996</v>
      </c>
      <c r="BJ2566" s="152">
        <v>15.15436687</v>
      </c>
      <c r="BK2566" s="152">
        <v>3.465427724</v>
      </c>
      <c r="BO2566" s="152">
        <v>409.68273149999999</v>
      </c>
      <c r="BP2566" s="152">
        <v>8.9760988009999991</v>
      </c>
      <c r="BQ2566" s="152">
        <v>19.545272359999998</v>
      </c>
      <c r="BS2566" s="152">
        <v>11.11824711</v>
      </c>
      <c r="BT2566" s="152">
        <v>3.1610883869999999</v>
      </c>
      <c r="BU2566" s="152">
        <v>2.054356871</v>
      </c>
      <c r="BV2566" s="152">
        <v>1.534817986</v>
      </c>
      <c r="BX2566" s="152">
        <v>2.4585361109999999</v>
      </c>
      <c r="BZ2566" s="152">
        <v>1.660398029</v>
      </c>
      <c r="CB2566" s="152">
        <v>1.79826975</v>
      </c>
      <c r="CD2566" s="152">
        <v>1.9787138879999999</v>
      </c>
      <c r="CH2566" s="152">
        <v>2.9805856639999999</v>
      </c>
      <c r="CJ2566" s="152">
        <v>0.70468888600000001</v>
      </c>
      <c r="CK2566" s="152">
        <v>0.224286128</v>
      </c>
      <c r="DC2566" s="152">
        <v>38.86177</v>
      </c>
      <c r="DF2566" s="152">
        <v>19.615546670000001</v>
      </c>
      <c r="DG2566" s="152">
        <v>41.289000000000001</v>
      </c>
      <c r="DH2566" s="152">
        <v>0.31466666700000001</v>
      </c>
      <c r="DI2566" s="152">
        <v>2.5000000000000001E-2</v>
      </c>
      <c r="DJ2566" s="152">
        <v>6.4000000000000001E-2</v>
      </c>
      <c r="DM2566" s="152">
        <v>0.140666667</v>
      </c>
      <c r="DO2566" s="154">
        <v>78.955658639999996</v>
      </c>
    </row>
    <row r="2567" spans="1:181">
      <c r="A2567" s="151">
        <v>9193</v>
      </c>
      <c r="B2567" s="152" t="s">
        <v>2859</v>
      </c>
      <c r="C2567" s="152" t="s">
        <v>2860</v>
      </c>
      <c r="D2567" s="152" t="s">
        <v>2945</v>
      </c>
      <c r="E2567" s="152" t="s">
        <v>3693</v>
      </c>
      <c r="F2567" s="152" t="s">
        <v>11013</v>
      </c>
      <c r="H2567" s="151">
        <v>342030</v>
      </c>
      <c r="L2567" s="153" t="s">
        <v>3694</v>
      </c>
      <c r="M2567" s="153" t="s">
        <v>5310</v>
      </c>
      <c r="P2567" s="152">
        <v>14.757</v>
      </c>
      <c r="Q2567" s="152">
        <v>-91.552000000000007</v>
      </c>
      <c r="R2567" s="152" t="s">
        <v>2911</v>
      </c>
      <c r="S2567" s="152" t="s">
        <v>2716</v>
      </c>
      <c r="T2567" s="152">
        <v>54.060772020000002</v>
      </c>
      <c r="U2567" s="152">
        <v>1.0376138029999999</v>
      </c>
      <c r="V2567" s="152">
        <v>18.06884762</v>
      </c>
      <c r="X2567" s="152">
        <v>6.9543043999999998</v>
      </c>
      <c r="AA2567" s="152">
        <v>2.9278653979999998</v>
      </c>
      <c r="AB2567" s="152">
        <v>0.12112024</v>
      </c>
      <c r="AC2567" s="152">
        <v>8.3429631999999998</v>
      </c>
      <c r="AD2567" s="152">
        <v>3.397848727</v>
      </c>
      <c r="AE2567" s="152">
        <v>1.0937785</v>
      </c>
      <c r="AF2567" s="152">
        <v>0.21376298299999999</v>
      </c>
      <c r="AJ2567" s="152">
        <v>2.23</v>
      </c>
      <c r="AK2567" s="156">
        <f t="shared" si="40"/>
        <v>2.1399999999999999E-2</v>
      </c>
      <c r="AL2567" s="151">
        <v>214</v>
      </c>
      <c r="AN2567" s="151">
        <v>1224</v>
      </c>
      <c r="AO2567" s="151">
        <v>817</v>
      </c>
      <c r="DC2567" s="152">
        <v>38.651690000000002</v>
      </c>
      <c r="DF2567" s="152">
        <v>20.788325</v>
      </c>
      <c r="DG2567" s="152">
        <v>40.5505</v>
      </c>
      <c r="DH2567" s="152">
        <v>0.32550000000000001</v>
      </c>
      <c r="DI2567" s="152">
        <v>1.7999999999999999E-2</v>
      </c>
      <c r="DJ2567" s="152">
        <v>6.0999999999999999E-2</v>
      </c>
      <c r="DM2567" s="152">
        <v>0.1535</v>
      </c>
      <c r="DO2567" s="154">
        <v>77.663054790000004</v>
      </c>
    </row>
    <row r="2568" spans="1:181">
      <c r="A2568" s="151">
        <v>9194</v>
      </c>
      <c r="B2568" s="152" t="s">
        <v>2859</v>
      </c>
      <c r="C2568" s="152" t="s">
        <v>2860</v>
      </c>
      <c r="D2568" s="152" t="s">
        <v>2945</v>
      </c>
      <c r="E2568" s="152" t="s">
        <v>3693</v>
      </c>
      <c r="F2568" s="152" t="s">
        <v>11014</v>
      </c>
      <c r="H2568" s="151">
        <v>342030</v>
      </c>
      <c r="L2568" s="153" t="s">
        <v>3694</v>
      </c>
      <c r="M2568" s="153" t="s">
        <v>5377</v>
      </c>
      <c r="P2568" s="152">
        <v>14.757</v>
      </c>
      <c r="Q2568" s="152">
        <v>-91.552000000000007</v>
      </c>
      <c r="R2568" s="152" t="s">
        <v>2911</v>
      </c>
      <c r="S2568" s="152" t="s">
        <v>2716</v>
      </c>
      <c r="T2568" s="152">
        <v>54.859207009999999</v>
      </c>
      <c r="U2568" s="152">
        <v>1.07392278</v>
      </c>
      <c r="V2568" s="152">
        <v>19.32454633</v>
      </c>
      <c r="X2568" s="152">
        <v>6.1183367000000004</v>
      </c>
      <c r="AA2568" s="152">
        <v>2.0358518399999999</v>
      </c>
      <c r="AB2568" s="152">
        <v>0.12476843999999999</v>
      </c>
      <c r="AC2568" s="152">
        <v>8.3294376000000003</v>
      </c>
      <c r="AD2568" s="152">
        <v>3.6259863399999999</v>
      </c>
      <c r="AE2568" s="152">
        <v>1.217451667</v>
      </c>
      <c r="AF2568" s="152">
        <v>0.19750753300000001</v>
      </c>
      <c r="AJ2568" s="152">
        <v>2.2400000000000002</v>
      </c>
      <c r="AK2568" s="156">
        <f t="shared" si="40"/>
        <v>2.7300000000000001E-2</v>
      </c>
      <c r="AL2568" s="151">
        <v>273</v>
      </c>
      <c r="AN2568" s="151">
        <v>1195</v>
      </c>
      <c r="AO2568" s="151">
        <v>746</v>
      </c>
      <c r="DC2568" s="152">
        <v>38.644620000000003</v>
      </c>
      <c r="DF2568" s="152">
        <v>21.40089</v>
      </c>
      <c r="DG2568" s="152">
        <v>40.087000000000003</v>
      </c>
      <c r="DH2568" s="152">
        <v>0.34933333300000002</v>
      </c>
      <c r="DI2568" s="152">
        <v>2.4666667E-2</v>
      </c>
      <c r="DJ2568" s="152">
        <v>7.5666667000000007E-2</v>
      </c>
      <c r="DM2568" s="152">
        <v>0.140333333</v>
      </c>
      <c r="DO2568" s="154">
        <v>76.951960349999993</v>
      </c>
    </row>
    <row r="2569" spans="1:181">
      <c r="A2569" s="151">
        <v>9196</v>
      </c>
      <c r="B2569" s="152" t="s">
        <v>2859</v>
      </c>
      <c r="C2569" s="152" t="s">
        <v>2860</v>
      </c>
      <c r="D2569" s="152" t="s">
        <v>2945</v>
      </c>
      <c r="E2569" s="152" t="s">
        <v>3693</v>
      </c>
      <c r="F2569" s="152" t="s">
        <v>11015</v>
      </c>
      <c r="H2569" s="151">
        <v>342030</v>
      </c>
      <c r="L2569" s="153" t="s">
        <v>3694</v>
      </c>
      <c r="M2569" s="153" t="s">
        <v>3695</v>
      </c>
      <c r="P2569" s="152">
        <v>14.757</v>
      </c>
      <c r="Q2569" s="152">
        <v>-91.552000000000007</v>
      </c>
      <c r="R2569" s="152" t="s">
        <v>2911</v>
      </c>
      <c r="S2569" s="152" t="s">
        <v>2716</v>
      </c>
      <c r="T2569" s="152">
        <v>48.035340179999999</v>
      </c>
      <c r="U2569" s="152">
        <v>0.95498724999999995</v>
      </c>
      <c r="V2569" s="152">
        <v>17.536323530000001</v>
      </c>
      <c r="X2569" s="152">
        <v>6.8070001500000004</v>
      </c>
      <c r="AA2569" s="152">
        <v>2.3914393340000002</v>
      </c>
      <c r="AB2569" s="152">
        <v>0.10704248</v>
      </c>
      <c r="AC2569" s="152">
        <v>9.3974003199999991</v>
      </c>
      <c r="AD2569" s="152">
        <v>3.55576596</v>
      </c>
      <c r="AE2569" s="152">
        <v>1.0327251669999999</v>
      </c>
      <c r="AF2569" s="152">
        <v>0.218494617</v>
      </c>
      <c r="AJ2569" s="152">
        <v>2.69</v>
      </c>
      <c r="AK2569" s="156">
        <f t="shared" si="40"/>
        <v>1.6500000000000001E-2</v>
      </c>
      <c r="AL2569" s="151">
        <v>165</v>
      </c>
      <c r="AN2569" s="151">
        <v>1931</v>
      </c>
      <c r="AO2569" s="151">
        <v>990</v>
      </c>
      <c r="DC2569" s="152">
        <v>37.454166669999999</v>
      </c>
      <c r="DF2569" s="152">
        <v>20.039073330000001</v>
      </c>
      <c r="DG2569" s="152">
        <v>39.786000000000001</v>
      </c>
      <c r="DH2569" s="152">
        <v>0.313</v>
      </c>
      <c r="DI2569" s="152">
        <v>2.5000000000000001E-2</v>
      </c>
      <c r="DJ2569" s="152">
        <v>6.2333332999999998E-2</v>
      </c>
      <c r="DM2569" s="152">
        <v>0.166333333</v>
      </c>
      <c r="DO2569" s="154">
        <v>77.968164020000003</v>
      </c>
    </row>
    <row r="2570" spans="1:181">
      <c r="A2570" s="151">
        <v>9213</v>
      </c>
      <c r="B2570" s="152" t="s">
        <v>2859</v>
      </c>
      <c r="C2570" s="152" t="s">
        <v>2860</v>
      </c>
      <c r="D2570" s="152" t="s">
        <v>2945</v>
      </c>
      <c r="E2570" s="152" t="s">
        <v>4925</v>
      </c>
      <c r="F2570" s="152" t="s">
        <v>11016</v>
      </c>
      <c r="H2570" s="151">
        <v>342060</v>
      </c>
      <c r="L2570" s="153" t="s">
        <v>4926</v>
      </c>
      <c r="M2570" s="153" t="s">
        <v>5120</v>
      </c>
      <c r="P2570" s="152">
        <v>14.583</v>
      </c>
      <c r="Q2570" s="152">
        <v>-91.186000000000007</v>
      </c>
      <c r="R2570" s="152" t="s">
        <v>2911</v>
      </c>
      <c r="S2570" s="152" t="s">
        <v>2716</v>
      </c>
      <c r="T2570" s="152">
        <v>52.700190630000002</v>
      </c>
      <c r="U2570" s="152">
        <v>1.250352157</v>
      </c>
      <c r="V2570" s="152">
        <v>16.426872119999999</v>
      </c>
      <c r="X2570" s="152">
        <v>8.3621213500000007</v>
      </c>
      <c r="AA2570" s="152">
        <v>3.94483608</v>
      </c>
      <c r="AB2570" s="152">
        <v>0.11978972</v>
      </c>
      <c r="AC2570" s="152">
        <v>7.2957552799999998</v>
      </c>
      <c r="AD2570" s="152">
        <v>3.8667932729999999</v>
      </c>
      <c r="AE2570" s="152">
        <v>1.1809803329999999</v>
      </c>
      <c r="AF2570" s="152">
        <v>0.27214523299999999</v>
      </c>
      <c r="AJ2570" s="152">
        <v>2.4700000000000002</v>
      </c>
      <c r="AK2570" s="156">
        <f t="shared" si="40"/>
        <v>9.4000000000000004E-3</v>
      </c>
      <c r="AL2570" s="151">
        <v>94</v>
      </c>
      <c r="AM2570" s="151">
        <v>456.42263530000002</v>
      </c>
      <c r="AN2570" s="151">
        <v>988</v>
      </c>
      <c r="AO2570" s="151">
        <v>1051</v>
      </c>
      <c r="AQ2570" s="152">
        <v>11.874071600000001</v>
      </c>
      <c r="AR2570" s="152">
        <v>0.99280977400000003</v>
      </c>
      <c r="AS2570" s="152">
        <v>15.062366020000001</v>
      </c>
      <c r="AV2570" s="152">
        <v>10590.233770000001</v>
      </c>
      <c r="AY2570" s="151">
        <v>274.00767869999999</v>
      </c>
      <c r="AZ2570" s="152">
        <v>31.393864090000001</v>
      </c>
      <c r="BH2570" s="152">
        <v>482.69748170000003</v>
      </c>
      <c r="BI2570" s="152">
        <v>123.7049868</v>
      </c>
      <c r="BJ2570" s="152">
        <v>18.004400539999999</v>
      </c>
      <c r="BK2570" s="152">
        <v>4.5399520940000002</v>
      </c>
      <c r="BO2570" s="152">
        <v>555.69935109999994</v>
      </c>
      <c r="BP2570" s="152">
        <v>12.257509130000001</v>
      </c>
      <c r="BQ2570" s="152">
        <v>28.270425979999999</v>
      </c>
      <c r="BS2570" s="152">
        <v>16.395925030000001</v>
      </c>
      <c r="BT2570" s="152">
        <v>4.1146925049999998</v>
      </c>
      <c r="BU2570" s="152">
        <v>1.4271135399999999</v>
      </c>
      <c r="BV2570" s="152">
        <v>3.801957319</v>
      </c>
      <c r="BX2570" s="152">
        <v>3.4246200199999999</v>
      </c>
      <c r="BZ2570" s="152">
        <v>2.0853821570000002</v>
      </c>
      <c r="CB2570" s="152">
        <v>1.9377488839999999</v>
      </c>
      <c r="CD2570" s="152">
        <v>3.0813805749999998</v>
      </c>
      <c r="CH2570" s="152">
        <v>5.2097391210000001</v>
      </c>
      <c r="CJ2570" s="152">
        <v>1.2363796469999999</v>
      </c>
      <c r="CK2570" s="152">
        <v>0.55178307299999996</v>
      </c>
      <c r="DC2570" s="152">
        <v>37.848403329999996</v>
      </c>
      <c r="DF2570" s="152">
        <v>23.55185333</v>
      </c>
      <c r="DG2570" s="152">
        <v>37.877333329999999</v>
      </c>
      <c r="DH2570" s="152">
        <v>0.38666666700000002</v>
      </c>
      <c r="DI2570" s="152">
        <v>2.8333332999999999E-2</v>
      </c>
      <c r="DJ2570" s="152">
        <v>4.9333333E-2</v>
      </c>
      <c r="DM2570" s="152">
        <v>0.158</v>
      </c>
      <c r="DO2570" s="154">
        <v>74.137537469999998</v>
      </c>
      <c r="ED2570" s="152">
        <v>52.5</v>
      </c>
      <c r="EE2570" s="152">
        <v>1</v>
      </c>
      <c r="EF2570" s="152">
        <v>18.97</v>
      </c>
      <c r="EH2570" s="152">
        <v>8.2695941689999994</v>
      </c>
      <c r="EJ2570" s="152">
        <v>9.19</v>
      </c>
      <c r="EK2570" s="152">
        <v>0.13</v>
      </c>
      <c r="EL2570" s="152">
        <v>4.54</v>
      </c>
      <c r="EM2570" s="152">
        <v>8.61</v>
      </c>
      <c r="EO2570" s="152">
        <v>3.25</v>
      </c>
      <c r="EP2570" s="152">
        <v>0.93</v>
      </c>
      <c r="EQ2570" s="152">
        <v>0.22</v>
      </c>
      <c r="ET2570" s="152">
        <v>1.07</v>
      </c>
      <c r="EW2570" s="151">
        <v>700</v>
      </c>
      <c r="FF2570" s="152">
        <v>214</v>
      </c>
      <c r="FG2570" s="152">
        <v>93</v>
      </c>
      <c r="FI2570" s="152">
        <v>28</v>
      </c>
      <c r="FJ2570" s="152">
        <v>21</v>
      </c>
      <c r="FL2570" s="152">
        <v>86</v>
      </c>
      <c r="FM2570" s="152">
        <v>21</v>
      </c>
      <c r="FP2570" s="152">
        <v>21</v>
      </c>
      <c r="FQ2570" s="152">
        <v>604</v>
      </c>
      <c r="FR2570" s="152">
        <v>18</v>
      </c>
      <c r="FS2570" s="152">
        <v>105</v>
      </c>
      <c r="FY2570" s="152">
        <v>477</v>
      </c>
    </row>
    <row r="2571" spans="1:181">
      <c r="A2571" s="151">
        <v>9215</v>
      </c>
      <c r="B2571" s="152" t="s">
        <v>2859</v>
      </c>
      <c r="C2571" s="152" t="s">
        <v>2860</v>
      </c>
      <c r="D2571" s="152" t="s">
        <v>2945</v>
      </c>
      <c r="E2571" s="152" t="s">
        <v>4925</v>
      </c>
      <c r="F2571" s="152" t="s">
        <v>11017</v>
      </c>
      <c r="H2571" s="151">
        <v>342060</v>
      </c>
      <c r="L2571" s="153" t="s">
        <v>4926</v>
      </c>
      <c r="M2571" s="153" t="s">
        <v>4927</v>
      </c>
      <c r="P2571" s="152">
        <v>14.583</v>
      </c>
      <c r="Q2571" s="152">
        <v>-91.186000000000007</v>
      </c>
      <c r="R2571" s="152" t="s">
        <v>2911</v>
      </c>
      <c r="S2571" s="152" t="s">
        <v>2716</v>
      </c>
      <c r="T2571" s="152">
        <v>51.873833259999998</v>
      </c>
      <c r="U2571" s="152">
        <v>1.4843865869999999</v>
      </c>
      <c r="V2571" s="152">
        <v>16.835445</v>
      </c>
      <c r="X2571" s="152">
        <v>8.1961199669999996</v>
      </c>
      <c r="AA2571" s="152">
        <v>3.1635704740000001</v>
      </c>
      <c r="AB2571" s="152">
        <v>0.11635611999999999</v>
      </c>
      <c r="AC2571" s="152">
        <v>7.9047803999999999</v>
      </c>
      <c r="AD2571" s="152">
        <v>3.58231762</v>
      </c>
      <c r="AE2571" s="152">
        <v>0.94379616700000002</v>
      </c>
      <c r="AF2571" s="152">
        <v>0.265963583</v>
      </c>
      <c r="AJ2571" s="152">
        <v>2.34</v>
      </c>
      <c r="AK2571" s="156">
        <f t="shared" si="40"/>
        <v>4.6100000000000002E-2</v>
      </c>
      <c r="AL2571" s="151">
        <v>461</v>
      </c>
      <c r="AM2571" s="151">
        <v>414.1625325</v>
      </c>
      <c r="AN2571" s="151">
        <v>1690</v>
      </c>
      <c r="AO2571" s="151">
        <v>1192</v>
      </c>
      <c r="AQ2571" s="152">
        <v>10.697608199999999</v>
      </c>
      <c r="AR2571" s="152">
        <v>1.036585919</v>
      </c>
      <c r="AS2571" s="152">
        <v>17.228831329999998</v>
      </c>
      <c r="AV2571" s="152">
        <v>8603.2416479999993</v>
      </c>
      <c r="AY2571" s="151">
        <v>231.57055320000001</v>
      </c>
      <c r="AZ2571" s="152">
        <v>35.78978919</v>
      </c>
      <c r="BH2571" s="152">
        <v>410.626779</v>
      </c>
      <c r="BI2571" s="152">
        <v>101.2698194</v>
      </c>
      <c r="BJ2571" s="152">
        <v>19.036344920000001</v>
      </c>
      <c r="BK2571" s="152">
        <v>3.8168760349999999</v>
      </c>
      <c r="BO2571" s="152">
        <v>459.9005851</v>
      </c>
      <c r="BP2571" s="152">
        <v>10.26978632</v>
      </c>
      <c r="BQ2571" s="152">
        <v>23.80213062</v>
      </c>
      <c r="BS2571" s="152">
        <v>15.1421619</v>
      </c>
      <c r="BT2571" s="152">
        <v>4.0452645150000004</v>
      </c>
      <c r="BU2571" s="152">
        <v>1.146896661</v>
      </c>
      <c r="BV2571" s="152">
        <v>3.4613383240000002</v>
      </c>
      <c r="BX2571" s="152">
        <v>3.3290541070000002</v>
      </c>
      <c r="BZ2571" s="152">
        <v>1.6329626260000001</v>
      </c>
      <c r="CB2571" s="152">
        <v>1.850733033</v>
      </c>
      <c r="CD2571" s="152">
        <v>2.82366553</v>
      </c>
      <c r="CH2571" s="152">
        <v>4.4728627440000004</v>
      </c>
      <c r="CJ2571" s="152">
        <v>1.0968891599999999</v>
      </c>
      <c r="CK2571" s="152">
        <v>0.48794249099999998</v>
      </c>
      <c r="DC2571" s="152">
        <v>37.658859999999997</v>
      </c>
      <c r="DF2571" s="152">
        <v>22.394729999999999</v>
      </c>
      <c r="DG2571" s="152">
        <v>38.500999999999998</v>
      </c>
      <c r="DH2571" s="152">
        <v>0.318</v>
      </c>
      <c r="DI2571" s="152">
        <v>2.7E-2</v>
      </c>
      <c r="DJ2571" s="152">
        <v>7.9333333000000006E-2</v>
      </c>
      <c r="DM2571" s="152">
        <v>0.13500000000000001</v>
      </c>
      <c r="DO2571" s="154">
        <v>75.395896030000003</v>
      </c>
      <c r="ED2571" s="152">
        <v>52.5</v>
      </c>
      <c r="EE2571" s="152">
        <v>1</v>
      </c>
      <c r="EF2571" s="152">
        <v>18.97</v>
      </c>
      <c r="EH2571" s="152">
        <v>8.2695941689999994</v>
      </c>
      <c r="EJ2571" s="152">
        <v>9.19</v>
      </c>
      <c r="EK2571" s="152">
        <v>0.13</v>
      </c>
      <c r="EL2571" s="152">
        <v>4.54</v>
      </c>
      <c r="EM2571" s="152">
        <v>8.61</v>
      </c>
      <c r="EO2571" s="152">
        <v>3.25</v>
      </c>
      <c r="EP2571" s="152">
        <v>0.93</v>
      </c>
      <c r="EQ2571" s="152">
        <v>0.22</v>
      </c>
      <c r="ET2571" s="152">
        <v>1.07</v>
      </c>
      <c r="EW2571" s="151">
        <v>700</v>
      </c>
      <c r="FF2571" s="152">
        <v>214</v>
      </c>
      <c r="FG2571" s="152">
        <v>93</v>
      </c>
      <c r="FI2571" s="152">
        <v>28</v>
      </c>
      <c r="FJ2571" s="152">
        <v>21</v>
      </c>
      <c r="FL2571" s="152">
        <v>86</v>
      </c>
      <c r="FM2571" s="152">
        <v>21</v>
      </c>
      <c r="FP2571" s="152">
        <v>21</v>
      </c>
      <c r="FQ2571" s="152">
        <v>604</v>
      </c>
      <c r="FR2571" s="152">
        <v>18</v>
      </c>
      <c r="FS2571" s="152">
        <v>105</v>
      </c>
      <c r="FY2571" s="152">
        <v>477</v>
      </c>
    </row>
    <row r="2572" spans="1:181">
      <c r="A2572" s="151">
        <v>9218</v>
      </c>
      <c r="B2572" s="152" t="s">
        <v>2859</v>
      </c>
      <c r="C2572" s="152" t="s">
        <v>2860</v>
      </c>
      <c r="D2572" s="152" t="s">
        <v>2945</v>
      </c>
      <c r="E2572" s="152" t="s">
        <v>4053</v>
      </c>
      <c r="F2572" s="152" t="s">
        <v>11018</v>
      </c>
      <c r="H2572" s="151">
        <v>342100</v>
      </c>
      <c r="L2572" s="153" t="s">
        <v>4054</v>
      </c>
      <c r="M2572" s="153" t="s">
        <v>4821</v>
      </c>
      <c r="P2572" s="152">
        <v>14.465</v>
      </c>
      <c r="Q2572" s="152">
        <v>-90.742999999999995</v>
      </c>
      <c r="R2572" s="152" t="s">
        <v>2911</v>
      </c>
      <c r="S2572" s="152" t="s">
        <v>2716</v>
      </c>
      <c r="T2572" s="152">
        <v>51.515991659999997</v>
      </c>
      <c r="U2572" s="152">
        <v>1.118405447</v>
      </c>
      <c r="V2572" s="152">
        <v>17.401917099999999</v>
      </c>
      <c r="X2572" s="152">
        <v>9.1310195170000004</v>
      </c>
      <c r="AA2572" s="152">
        <v>3.8885964190000002</v>
      </c>
      <c r="AB2572" s="152">
        <v>0.20211028</v>
      </c>
      <c r="AC2572" s="152">
        <v>7.5400089599999998</v>
      </c>
      <c r="AD2572" s="152">
        <v>3.7059108799999998</v>
      </c>
      <c r="AE2572" s="152">
        <v>1.010111333</v>
      </c>
      <c r="AF2572" s="152">
        <v>0.20407076699999999</v>
      </c>
      <c r="AJ2572" s="152">
        <v>2.77</v>
      </c>
      <c r="AK2572" s="156">
        <f t="shared" si="40"/>
        <v>0.03</v>
      </c>
      <c r="AL2572" s="151">
        <v>300</v>
      </c>
      <c r="AM2572" s="151">
        <v>660.97529199999997</v>
      </c>
      <c r="AN2572" s="151">
        <v>2303</v>
      </c>
      <c r="AO2572" s="151">
        <v>1481</v>
      </c>
      <c r="AQ2572" s="152">
        <v>10.41380916</v>
      </c>
      <c r="AR2572" s="152">
        <v>0.78591050799999995</v>
      </c>
      <c r="AS2572" s="152">
        <v>10.723752960000001</v>
      </c>
      <c r="AV2572" s="152">
        <v>9894.1276149999994</v>
      </c>
      <c r="AY2572" s="151">
        <v>274.74623589999999</v>
      </c>
      <c r="AZ2572" s="152">
        <v>27.36922255</v>
      </c>
      <c r="BH2572" s="152">
        <v>558.42535050000004</v>
      </c>
      <c r="BI2572" s="152">
        <v>85.89444408</v>
      </c>
      <c r="BJ2572" s="152">
        <v>19.02663914</v>
      </c>
      <c r="BK2572" s="152">
        <v>2.9118535219999999</v>
      </c>
      <c r="BO2572" s="152">
        <v>510.0705246</v>
      </c>
      <c r="BP2572" s="152">
        <v>9.4904464179999994</v>
      </c>
      <c r="BQ2572" s="152">
        <v>20.783175400000001</v>
      </c>
      <c r="BS2572" s="152">
        <v>13.915167719999999</v>
      </c>
      <c r="BT2572" s="152">
        <v>3.754764888</v>
      </c>
      <c r="BU2572" s="152">
        <v>1.4279047410000001</v>
      </c>
      <c r="BV2572" s="152">
        <v>2.8567740779999999</v>
      </c>
      <c r="BX2572" s="152">
        <v>3.3344531740000001</v>
      </c>
      <c r="BZ2572" s="152">
        <v>2.287010338</v>
      </c>
      <c r="CB2572" s="152">
        <v>2.197922766</v>
      </c>
      <c r="CD2572" s="152">
        <v>2.719016769</v>
      </c>
      <c r="CH2572" s="152">
        <v>4.9339334289999996</v>
      </c>
      <c r="CJ2572" s="152">
        <v>1.1010183170000001</v>
      </c>
      <c r="CK2572" s="152">
        <v>0.45741356700000002</v>
      </c>
      <c r="DC2572" s="152">
        <v>37.982565000000001</v>
      </c>
      <c r="DF2572" s="152">
        <v>23.559764999999999</v>
      </c>
      <c r="DG2572" s="152">
        <v>38.111499999999999</v>
      </c>
      <c r="DH2572" s="152">
        <v>0.41099999999999998</v>
      </c>
      <c r="DI2572" s="152">
        <v>1.4500000000000001E-2</v>
      </c>
      <c r="DJ2572" s="152">
        <v>4.0500000000000001E-2</v>
      </c>
      <c r="DM2572" s="152">
        <v>0.14099999999999999</v>
      </c>
      <c r="DO2572" s="154">
        <v>74.249112359999998</v>
      </c>
      <c r="ED2572" s="152">
        <v>52.99</v>
      </c>
      <c r="EE2572" s="152">
        <v>1.02</v>
      </c>
      <c r="EF2572" s="152">
        <v>18.04</v>
      </c>
      <c r="EH2572" s="152">
        <v>9.106451903</v>
      </c>
      <c r="EJ2572" s="152">
        <v>10.119999999999999</v>
      </c>
      <c r="EK2572" s="152">
        <v>0.16</v>
      </c>
      <c r="EL2572" s="152">
        <v>4.54</v>
      </c>
      <c r="EM2572" s="152">
        <v>8.18</v>
      </c>
      <c r="EO2572" s="152">
        <v>3.26</v>
      </c>
      <c r="EP2572" s="152">
        <v>1.02</v>
      </c>
      <c r="EQ2572" s="152">
        <v>0.2</v>
      </c>
      <c r="ET2572" s="152">
        <v>1.04</v>
      </c>
      <c r="EW2572" s="151">
        <v>600</v>
      </c>
      <c r="FF2572" s="152">
        <v>235</v>
      </c>
      <c r="FG2572" s="152">
        <v>38</v>
      </c>
      <c r="FI2572" s="152">
        <v>32</v>
      </c>
      <c r="FJ2572" s="152">
        <v>12</v>
      </c>
      <c r="FL2572" s="152">
        <v>93</v>
      </c>
      <c r="FM2572" s="152">
        <v>22</v>
      </c>
      <c r="FP2572" s="152">
        <v>24</v>
      </c>
      <c r="FQ2572" s="152">
        <v>530</v>
      </c>
      <c r="FR2572" s="152">
        <v>22</v>
      </c>
      <c r="FS2572" s="152">
        <v>106</v>
      </c>
      <c r="FY2572" s="152">
        <v>515</v>
      </c>
    </row>
    <row r="2573" spans="1:181">
      <c r="A2573" s="151">
        <v>9221</v>
      </c>
      <c r="B2573" s="152" t="s">
        <v>2859</v>
      </c>
      <c r="C2573" s="152" t="s">
        <v>2860</v>
      </c>
      <c r="D2573" s="152" t="s">
        <v>2945</v>
      </c>
      <c r="E2573" s="152" t="s">
        <v>4053</v>
      </c>
      <c r="F2573" s="152" t="s">
        <v>11019</v>
      </c>
      <c r="H2573" s="151">
        <v>342100</v>
      </c>
      <c r="L2573" s="153" t="s">
        <v>4054</v>
      </c>
      <c r="M2573" s="153" t="s">
        <v>4055</v>
      </c>
      <c r="P2573" s="152">
        <v>14.465</v>
      </c>
      <c r="Q2573" s="152">
        <v>-90.742999999999995</v>
      </c>
      <c r="R2573" s="152" t="s">
        <v>2911</v>
      </c>
      <c r="S2573" s="152" t="s">
        <v>2716</v>
      </c>
      <c r="T2573" s="152">
        <v>49.064406769999998</v>
      </c>
      <c r="U2573" s="152">
        <v>0.77255271299999995</v>
      </c>
      <c r="V2573" s="152">
        <v>18.381685829999999</v>
      </c>
      <c r="X2573" s="152">
        <v>8.5965645330000005</v>
      </c>
      <c r="AA2573" s="152">
        <v>4.1610184700000001</v>
      </c>
      <c r="AB2573" s="152">
        <v>0.13481172</v>
      </c>
      <c r="AC2573" s="152">
        <v>8.8920092799999999</v>
      </c>
      <c r="AD2573" s="152">
        <v>3.5678961600000001</v>
      </c>
      <c r="AE2573" s="152">
        <v>0.69962299999999999</v>
      </c>
      <c r="AF2573" s="152">
        <v>0.219639367</v>
      </c>
      <c r="AJ2573" s="152">
        <v>1.77</v>
      </c>
      <c r="AK2573" s="156">
        <f t="shared" si="40"/>
        <v>3.04E-2</v>
      </c>
      <c r="AL2573" s="151">
        <v>304</v>
      </c>
      <c r="AM2573" s="151">
        <v>296.19652489999999</v>
      </c>
      <c r="AN2573" s="151">
        <v>2611</v>
      </c>
      <c r="AO2573" s="151">
        <v>1329</v>
      </c>
      <c r="AQ2573" s="152">
        <v>7.2537737330000001</v>
      </c>
      <c r="AR2573" s="152">
        <v>0.678561996</v>
      </c>
      <c r="AS2573" s="152">
        <v>11.66571298</v>
      </c>
      <c r="AV2573" s="152">
        <v>6276.9580059999998</v>
      </c>
      <c r="AY2573" s="151">
        <v>190.4761555</v>
      </c>
      <c r="AZ2573" s="152">
        <v>26.833865660000001</v>
      </c>
      <c r="BH2573" s="152">
        <v>543.78790160000005</v>
      </c>
      <c r="BI2573" s="152">
        <v>76.131348740000007</v>
      </c>
      <c r="BJ2573" s="152">
        <v>17.599608100000001</v>
      </c>
      <c r="BK2573" s="152">
        <v>2.4495560460000001</v>
      </c>
      <c r="BO2573" s="152">
        <v>369.02270979999997</v>
      </c>
      <c r="BP2573" s="152">
        <v>7.1864483369999999</v>
      </c>
      <c r="BQ2573" s="152">
        <v>16.220757240000001</v>
      </c>
      <c r="BS2573" s="152">
        <v>11.292380290000001</v>
      </c>
      <c r="BT2573" s="152">
        <v>3.2926761510000002</v>
      </c>
      <c r="BU2573" s="152">
        <v>1.213799989</v>
      </c>
      <c r="BV2573" s="152">
        <v>3.0053967180000001</v>
      </c>
      <c r="BX2573" s="152">
        <v>2.7999292429999998</v>
      </c>
      <c r="BZ2573" s="152">
        <v>1.7189666560000001</v>
      </c>
      <c r="CB2573" s="152">
        <v>1.568907155</v>
      </c>
      <c r="CD2573" s="152">
        <v>2.011036807</v>
      </c>
      <c r="CH2573" s="152">
        <v>2.9034222089999999</v>
      </c>
      <c r="CJ2573" s="152">
        <v>0.523370628</v>
      </c>
      <c r="CK2573" s="152">
        <v>0.21374950100000001</v>
      </c>
      <c r="DC2573" s="152">
        <v>38.695793330000001</v>
      </c>
      <c r="DF2573" s="152">
        <v>21.15209333</v>
      </c>
      <c r="DG2573" s="152">
        <v>40.052</v>
      </c>
      <c r="DH2573" s="152">
        <v>0.32866666700000002</v>
      </c>
      <c r="DI2573" s="152">
        <v>2.0666667E-2</v>
      </c>
      <c r="DJ2573" s="152">
        <v>7.5333333000000002E-2</v>
      </c>
      <c r="DM2573" s="152">
        <v>0.13466666699999999</v>
      </c>
      <c r="DO2573" s="154">
        <v>77.143305799999993</v>
      </c>
      <c r="ED2573" s="152">
        <v>52.99</v>
      </c>
      <c r="EE2573" s="152">
        <v>1.02</v>
      </c>
      <c r="EF2573" s="152">
        <v>18.04</v>
      </c>
      <c r="EH2573" s="152">
        <v>9.106451903</v>
      </c>
      <c r="EJ2573" s="152">
        <v>10.119999999999999</v>
      </c>
      <c r="EK2573" s="152">
        <v>0.16</v>
      </c>
      <c r="EL2573" s="152">
        <v>4.54</v>
      </c>
      <c r="EM2573" s="152">
        <v>8.18</v>
      </c>
      <c r="EO2573" s="152">
        <v>3.26</v>
      </c>
      <c r="EP2573" s="152">
        <v>1.02</v>
      </c>
      <c r="EQ2573" s="152">
        <v>0.2</v>
      </c>
      <c r="ET2573" s="152">
        <v>1.04</v>
      </c>
      <c r="EW2573" s="151">
        <v>600</v>
      </c>
      <c r="FF2573" s="152">
        <v>235</v>
      </c>
      <c r="FG2573" s="152">
        <v>38</v>
      </c>
      <c r="FI2573" s="152">
        <v>32</v>
      </c>
      <c r="FJ2573" s="152">
        <v>12</v>
      </c>
      <c r="FL2573" s="152">
        <v>93</v>
      </c>
      <c r="FM2573" s="152">
        <v>22</v>
      </c>
      <c r="FP2573" s="152">
        <v>24</v>
      </c>
      <c r="FQ2573" s="152">
        <v>530</v>
      </c>
      <c r="FR2573" s="152">
        <v>22</v>
      </c>
      <c r="FS2573" s="152">
        <v>106</v>
      </c>
      <c r="FY2573" s="152">
        <v>515</v>
      </c>
    </row>
    <row r="2574" spans="1:181">
      <c r="A2574" s="151">
        <v>9223</v>
      </c>
      <c r="B2574" s="152" t="s">
        <v>2859</v>
      </c>
      <c r="C2574" s="152" t="s">
        <v>2860</v>
      </c>
      <c r="D2574" s="152" t="s">
        <v>2945</v>
      </c>
      <c r="E2574" s="152" t="s">
        <v>2966</v>
      </c>
      <c r="F2574" s="152" t="s">
        <v>11020</v>
      </c>
      <c r="H2574" s="151">
        <v>344070</v>
      </c>
      <c r="I2574" s="153" t="s">
        <v>3013</v>
      </c>
      <c r="L2574" s="153" t="s">
        <v>3144</v>
      </c>
      <c r="M2574" s="153" t="s">
        <v>4170</v>
      </c>
      <c r="P2574" s="152">
        <v>12.506</v>
      </c>
      <c r="Q2574" s="152">
        <v>-86.701999999999998</v>
      </c>
      <c r="R2574" s="152" t="s">
        <v>2911</v>
      </c>
      <c r="S2574" s="152" t="s">
        <v>2716</v>
      </c>
      <c r="T2574" s="152">
        <v>49.514632409999997</v>
      </c>
      <c r="U2574" s="152">
        <v>0.94490817999999999</v>
      </c>
      <c r="V2574" s="152">
        <v>14.72327044</v>
      </c>
      <c r="X2574" s="152">
        <v>10.52767053</v>
      </c>
      <c r="AA2574" s="152">
        <v>4.9917081259999998</v>
      </c>
      <c r="AB2574" s="152">
        <v>0.20645161300000001</v>
      </c>
      <c r="AC2574" s="152">
        <v>9.0256410260000006</v>
      </c>
      <c r="AD2574" s="152">
        <v>2.4168912850000002</v>
      </c>
      <c r="AE2574" s="152">
        <v>0.62168674700000004</v>
      </c>
      <c r="AF2574" s="152">
        <v>0.178134557</v>
      </c>
      <c r="AJ2574" s="152">
        <v>2.29</v>
      </c>
      <c r="AK2574" s="156">
        <f t="shared" si="40"/>
        <v>1.55E-2</v>
      </c>
      <c r="AL2574" s="151">
        <v>155</v>
      </c>
      <c r="AM2574" s="151">
        <v>218.64346860000001</v>
      </c>
      <c r="AN2574" s="151">
        <v>546</v>
      </c>
      <c r="AO2574" s="151">
        <v>965</v>
      </c>
      <c r="AQ2574" s="152">
        <v>6.1849846370000003</v>
      </c>
      <c r="AR2574" s="152">
        <v>0.42257767899999998</v>
      </c>
      <c r="AS2574" s="152">
        <v>16.116624649999999</v>
      </c>
      <c r="AV2574" s="152">
        <v>5256.754817</v>
      </c>
      <c r="AY2574" s="151">
        <v>335.50342490000003</v>
      </c>
      <c r="AZ2574" s="152">
        <v>47.107301290000002</v>
      </c>
      <c r="BH2574" s="152">
        <v>377.59918090000002</v>
      </c>
      <c r="BI2574" s="152">
        <v>44.278265930000003</v>
      </c>
      <c r="BJ2574" s="152">
        <v>19.95394628</v>
      </c>
      <c r="BK2574" s="152">
        <v>1.9619421260000001</v>
      </c>
      <c r="BO2574" s="152">
        <v>530.3677854</v>
      </c>
      <c r="BP2574" s="152">
        <v>4.7833199659999996</v>
      </c>
      <c r="BQ2574" s="152">
        <v>10.56361012</v>
      </c>
      <c r="BS2574" s="152">
        <v>8.7123247639999999</v>
      </c>
      <c r="BT2574" s="152">
        <v>2.6482158419999999</v>
      </c>
      <c r="BU2574" s="152">
        <v>1.025638498</v>
      </c>
      <c r="BV2574" s="152">
        <v>2.539706383</v>
      </c>
      <c r="BX2574" s="152">
        <v>3.2997996860000001</v>
      </c>
      <c r="BZ2574" s="152">
        <v>2.1776107530000002</v>
      </c>
      <c r="CB2574" s="152">
        <v>2.209397364</v>
      </c>
      <c r="CD2574" s="152">
        <v>1.9265718629999999</v>
      </c>
      <c r="CH2574" s="152">
        <v>2.870817508</v>
      </c>
      <c r="CJ2574" s="152">
        <v>0.49447807500000002</v>
      </c>
      <c r="CK2574" s="152">
        <v>0.43185865200000001</v>
      </c>
      <c r="DC2574" s="152">
        <v>38.65433333</v>
      </c>
      <c r="DF2574" s="152">
        <v>21.406333329999999</v>
      </c>
      <c r="DG2574" s="152">
        <v>39.92166667</v>
      </c>
      <c r="DH2574" s="152">
        <v>0.387333333</v>
      </c>
      <c r="DI2574" s="152">
        <v>1.7666667E-2</v>
      </c>
      <c r="DJ2574" s="152">
        <v>4.7333332999999998E-2</v>
      </c>
      <c r="DM2574" s="152">
        <v>0.19800000000000001</v>
      </c>
      <c r="DO2574" s="154">
        <v>76.87405717</v>
      </c>
      <c r="ED2574" s="152">
        <v>49.19</v>
      </c>
      <c r="EE2574" s="152">
        <v>0.75</v>
      </c>
      <c r="EF2574" s="152">
        <v>18.41</v>
      </c>
      <c r="EH2574" s="152">
        <v>10.12327904</v>
      </c>
      <c r="EJ2574" s="152">
        <v>11.25</v>
      </c>
      <c r="EK2574" s="152">
        <v>0.19</v>
      </c>
      <c r="EL2574" s="152">
        <v>5.98</v>
      </c>
      <c r="EM2574" s="152">
        <v>12.05</v>
      </c>
      <c r="EO2574" s="152">
        <v>2.1</v>
      </c>
      <c r="EP2574" s="152">
        <v>0.42</v>
      </c>
      <c r="EQ2574" s="152">
        <v>0.12</v>
      </c>
      <c r="FF2574" s="152">
        <v>326</v>
      </c>
      <c r="FG2574" s="152">
        <v>55</v>
      </c>
      <c r="FI2574" s="152">
        <v>42</v>
      </c>
      <c r="FJ2574" s="152">
        <v>16</v>
      </c>
      <c r="FL2574" s="152">
        <v>78</v>
      </c>
      <c r="FM2574" s="152">
        <v>17</v>
      </c>
      <c r="FP2574" s="152">
        <v>9</v>
      </c>
      <c r="FQ2574" s="152">
        <v>426</v>
      </c>
      <c r="FR2574" s="152">
        <v>15</v>
      </c>
      <c r="FS2574" s="152">
        <v>40</v>
      </c>
      <c r="FT2574" s="152">
        <v>4</v>
      </c>
      <c r="FY2574" s="152">
        <v>334</v>
      </c>
    </row>
    <row r="2575" spans="1:181">
      <c r="A2575" s="151">
        <v>9225</v>
      </c>
      <c r="B2575" s="152" t="s">
        <v>2859</v>
      </c>
      <c r="C2575" s="152" t="s">
        <v>2860</v>
      </c>
      <c r="D2575" s="152" t="s">
        <v>2945</v>
      </c>
      <c r="E2575" s="152" t="s">
        <v>2966</v>
      </c>
      <c r="F2575" s="152" t="s">
        <v>11021</v>
      </c>
      <c r="H2575" s="151">
        <v>344070</v>
      </c>
      <c r="K2575" s="152" t="s">
        <v>3389</v>
      </c>
      <c r="L2575" s="153" t="s">
        <v>3390</v>
      </c>
      <c r="M2575" s="153" t="s">
        <v>3391</v>
      </c>
      <c r="P2575" s="152">
        <v>12.506</v>
      </c>
      <c r="Q2575" s="152">
        <v>-86.701999999999998</v>
      </c>
      <c r="R2575" s="152" t="s">
        <v>2911</v>
      </c>
      <c r="S2575" s="152" t="s">
        <v>2716</v>
      </c>
      <c r="T2575" s="152">
        <v>47.013600250000003</v>
      </c>
      <c r="U2575" s="152">
        <v>0.57399321000000003</v>
      </c>
      <c r="V2575" s="152">
        <v>17.325770250000001</v>
      </c>
      <c r="X2575" s="152">
        <v>9.7418068330000001</v>
      </c>
      <c r="AA2575" s="152">
        <v>4.7866565039999998</v>
      </c>
      <c r="AB2575" s="152">
        <v>0.16189423999999999</v>
      </c>
      <c r="AC2575" s="152">
        <v>11.501563920000001</v>
      </c>
      <c r="AD2575" s="152">
        <v>1.79061969</v>
      </c>
      <c r="AE2575" s="152">
        <v>0.27686883299999998</v>
      </c>
      <c r="AF2575" s="152">
        <v>0.2055971</v>
      </c>
      <c r="AJ2575" s="152">
        <v>4.99</v>
      </c>
      <c r="AK2575" s="156">
        <f t="shared" si="40"/>
        <v>7.5499999999999998E-2</v>
      </c>
      <c r="AL2575" s="151">
        <v>755</v>
      </c>
      <c r="AM2575" s="151">
        <v>144.14401340000001</v>
      </c>
      <c r="AN2575" s="151">
        <v>1584</v>
      </c>
      <c r="AO2575" s="151">
        <v>926</v>
      </c>
      <c r="AQ2575" s="152">
        <v>4.0274990490000002</v>
      </c>
      <c r="AR2575" s="152">
        <v>0.33547964899999999</v>
      </c>
      <c r="AS2575" s="152">
        <v>4.7513621859999997</v>
      </c>
      <c r="AV2575" s="152">
        <v>2477.6406160000001</v>
      </c>
      <c r="AY2575" s="151">
        <v>273.18869699999999</v>
      </c>
      <c r="AZ2575" s="152">
        <v>49.321178199999999</v>
      </c>
      <c r="BH2575" s="152">
        <v>418.3930221</v>
      </c>
      <c r="BI2575" s="152">
        <v>33.374966100000002</v>
      </c>
      <c r="BJ2575" s="152">
        <v>12.35651968</v>
      </c>
      <c r="BK2575" s="152">
        <v>1.3493265839999999</v>
      </c>
      <c r="BO2575" s="152">
        <v>181.61998800000001</v>
      </c>
      <c r="BP2575" s="152">
        <v>4.0278629339999998</v>
      </c>
      <c r="BQ2575" s="152">
        <v>9.2338848089999992</v>
      </c>
      <c r="BS2575" s="152">
        <v>6.5739702080000004</v>
      </c>
      <c r="BT2575" s="152">
        <v>2.0451950409999999</v>
      </c>
      <c r="BU2575" s="152">
        <v>0.85300051499999996</v>
      </c>
      <c r="BV2575" s="152">
        <v>2.2289153879999999</v>
      </c>
      <c r="BX2575" s="152">
        <v>2.069354766</v>
      </c>
      <c r="BZ2575" s="152">
        <v>1.3692556870000001</v>
      </c>
      <c r="CB2575" s="152">
        <v>1.180807688</v>
      </c>
      <c r="CD2575" s="152">
        <v>1.081446465</v>
      </c>
      <c r="CH2575" s="152">
        <v>1.1242176429999999</v>
      </c>
      <c r="CJ2575" s="152">
        <v>0.26230509600000002</v>
      </c>
      <c r="CK2575" s="152">
        <v>0.17302509299999999</v>
      </c>
      <c r="DC2575" s="152">
        <v>37.97066667</v>
      </c>
      <c r="DF2575" s="152">
        <v>18.021999999999998</v>
      </c>
      <c r="DG2575" s="152">
        <v>42.287333330000003</v>
      </c>
      <c r="DH2575" s="152">
        <v>0.29449999999999998</v>
      </c>
      <c r="DI2575" s="152">
        <v>2.5000000000000001E-2</v>
      </c>
      <c r="DJ2575" s="152">
        <v>8.4000000000000005E-2</v>
      </c>
      <c r="DM2575" s="152">
        <v>0.18333333299999999</v>
      </c>
      <c r="DO2575" s="154">
        <v>80.703767569999997</v>
      </c>
      <c r="ED2575" s="152">
        <v>47.5</v>
      </c>
      <c r="EE2575" s="152">
        <v>0.61</v>
      </c>
      <c r="EF2575" s="152">
        <v>15.74</v>
      </c>
      <c r="EH2575" s="152">
        <v>10.30324845</v>
      </c>
      <c r="EJ2575" s="152">
        <v>11.45</v>
      </c>
      <c r="EK2575" s="152">
        <v>0.19</v>
      </c>
      <c r="EL2575" s="152">
        <v>10.029999999999999</v>
      </c>
      <c r="EM2575" s="152">
        <v>12.44</v>
      </c>
      <c r="EO2575" s="152">
        <v>1.5</v>
      </c>
      <c r="EP2575" s="152">
        <v>0.27</v>
      </c>
      <c r="EQ2575" s="152">
        <v>0.1</v>
      </c>
      <c r="FF2575" s="152">
        <v>280</v>
      </c>
      <c r="FG2575" s="152">
        <v>141</v>
      </c>
      <c r="FI2575" s="152">
        <v>55</v>
      </c>
      <c r="FJ2575" s="152">
        <v>58</v>
      </c>
      <c r="FL2575" s="152">
        <v>70</v>
      </c>
      <c r="FM2575" s="152">
        <v>17</v>
      </c>
      <c r="FP2575" s="152">
        <v>6</v>
      </c>
      <c r="FQ2575" s="152">
        <v>360</v>
      </c>
      <c r="FR2575" s="152">
        <v>12</v>
      </c>
      <c r="FS2575" s="152">
        <v>27</v>
      </c>
      <c r="FT2575" s="152">
        <v>5</v>
      </c>
      <c r="FY2575" s="152">
        <v>222</v>
      </c>
    </row>
    <row r="2576" spans="1:181">
      <c r="A2576" s="151">
        <v>9230</v>
      </c>
      <c r="B2576" s="152" t="s">
        <v>2859</v>
      </c>
      <c r="C2576" s="152" t="s">
        <v>2860</v>
      </c>
      <c r="D2576" s="152" t="s">
        <v>2945</v>
      </c>
      <c r="E2576" s="152" t="s">
        <v>2966</v>
      </c>
      <c r="F2576" s="152" t="s">
        <v>11022</v>
      </c>
      <c r="H2576" s="151">
        <v>344070</v>
      </c>
      <c r="K2576" s="152" t="s">
        <v>3389</v>
      </c>
      <c r="L2576" s="153" t="s">
        <v>3390</v>
      </c>
      <c r="M2576" s="153" t="s">
        <v>3409</v>
      </c>
      <c r="P2576" s="152">
        <v>12.506</v>
      </c>
      <c r="Q2576" s="152">
        <v>-86.701999999999998</v>
      </c>
      <c r="R2576" s="152" t="s">
        <v>2911</v>
      </c>
      <c r="S2576" s="152" t="s">
        <v>2716</v>
      </c>
      <c r="T2576" s="152">
        <v>47.113795490000001</v>
      </c>
      <c r="U2576" s="152">
        <v>0.64490414100000004</v>
      </c>
      <c r="V2576" s="152">
        <v>17.213470969999999</v>
      </c>
      <c r="X2576" s="152">
        <v>9.0061003670000002</v>
      </c>
      <c r="AA2576" s="152">
        <v>6.2971935600000002</v>
      </c>
      <c r="AB2576" s="152">
        <v>0.15760224</v>
      </c>
      <c r="AC2576" s="152">
        <v>11.605198</v>
      </c>
      <c r="AD2576" s="152">
        <v>1.715493318</v>
      </c>
      <c r="AE2576" s="152">
        <v>0.274940833</v>
      </c>
      <c r="AF2576" s="152">
        <v>0.18384685000000001</v>
      </c>
      <c r="AJ2576" s="152">
        <v>3.11</v>
      </c>
      <c r="AK2576" s="156">
        <f t="shared" si="40"/>
        <v>4.0899999999999999E-2</v>
      </c>
      <c r="AL2576" s="151">
        <v>409</v>
      </c>
      <c r="AN2576" s="151">
        <v>1477</v>
      </c>
      <c r="AO2576" s="151">
        <v>1007</v>
      </c>
      <c r="DC2576" s="152">
        <v>39.299999999999997</v>
      </c>
      <c r="DF2576" s="152">
        <v>16.382999999999999</v>
      </c>
      <c r="DG2576" s="152">
        <v>43.469000000000001</v>
      </c>
      <c r="DH2576" s="152">
        <v>0.26666666700000002</v>
      </c>
      <c r="DI2576" s="152">
        <v>2.7666666999999999E-2</v>
      </c>
      <c r="DJ2576" s="152">
        <v>9.2333333000000004E-2</v>
      </c>
      <c r="DM2576" s="152">
        <v>0.176666667</v>
      </c>
      <c r="DO2576" s="154">
        <v>82.545971170000001</v>
      </c>
      <c r="ED2576" s="152">
        <v>47.5</v>
      </c>
      <c r="EE2576" s="152">
        <v>0.61</v>
      </c>
      <c r="EF2576" s="152">
        <v>15.74</v>
      </c>
      <c r="EH2576" s="152">
        <v>10.30324845</v>
      </c>
      <c r="EJ2576" s="152">
        <v>11.45</v>
      </c>
      <c r="EK2576" s="152">
        <v>0.19</v>
      </c>
      <c r="EL2576" s="152">
        <v>10.029999999999999</v>
      </c>
      <c r="EM2576" s="152">
        <v>12.44</v>
      </c>
      <c r="EO2576" s="152">
        <v>1.5</v>
      </c>
      <c r="EP2576" s="152">
        <v>0.27</v>
      </c>
      <c r="EQ2576" s="152">
        <v>0.1</v>
      </c>
      <c r="FF2576" s="152">
        <v>280</v>
      </c>
      <c r="FG2576" s="152">
        <v>141</v>
      </c>
      <c r="FI2576" s="152">
        <v>55</v>
      </c>
      <c r="FJ2576" s="152">
        <v>58</v>
      </c>
      <c r="FL2576" s="152">
        <v>70</v>
      </c>
      <c r="FM2576" s="152">
        <v>17</v>
      </c>
      <c r="FP2576" s="152">
        <v>6</v>
      </c>
      <c r="FQ2576" s="152">
        <v>360</v>
      </c>
      <c r="FR2576" s="152">
        <v>12</v>
      </c>
      <c r="FS2576" s="152">
        <v>27</v>
      </c>
      <c r="FT2576" s="152">
        <v>5</v>
      </c>
      <c r="FY2576" s="152">
        <v>222</v>
      </c>
    </row>
    <row r="2577" spans="1:181">
      <c r="A2577" s="151">
        <v>9232</v>
      </c>
      <c r="B2577" s="152" t="s">
        <v>2859</v>
      </c>
      <c r="C2577" s="152" t="s">
        <v>2860</v>
      </c>
      <c r="D2577" s="152" t="s">
        <v>2945</v>
      </c>
      <c r="E2577" s="152" t="s">
        <v>2966</v>
      </c>
      <c r="F2577" s="152" t="s">
        <v>11023</v>
      </c>
      <c r="H2577" s="151">
        <v>344070</v>
      </c>
      <c r="I2577" s="153" t="s">
        <v>3013</v>
      </c>
      <c r="L2577" s="153" t="s">
        <v>3144</v>
      </c>
      <c r="M2577" s="153" t="s">
        <v>3145</v>
      </c>
      <c r="P2577" s="152">
        <v>12.506</v>
      </c>
      <c r="Q2577" s="152">
        <v>-86.701999999999998</v>
      </c>
      <c r="R2577" s="152" t="s">
        <v>2911</v>
      </c>
      <c r="S2577" s="152" t="s">
        <v>2716</v>
      </c>
      <c r="T2577" s="152">
        <v>45.606588189999997</v>
      </c>
      <c r="U2577" s="152">
        <v>1.511148471</v>
      </c>
      <c r="V2577" s="152">
        <v>17.044612650000001</v>
      </c>
      <c r="X2577" s="152">
        <v>11.48784463</v>
      </c>
      <c r="AA2577" s="152">
        <v>4.8976946760000004</v>
      </c>
      <c r="AB2577" s="152">
        <v>0.28361535999999998</v>
      </c>
      <c r="AC2577" s="152">
        <v>12.6688232</v>
      </c>
      <c r="AD2577" s="152">
        <v>1.3710765060000001</v>
      </c>
      <c r="AE2577" s="152">
        <v>0.18360183299999999</v>
      </c>
      <c r="AF2577" s="152">
        <v>0.1616387</v>
      </c>
      <c r="AJ2577" s="152">
        <v>2.66</v>
      </c>
      <c r="AK2577" s="156">
        <f t="shared" si="40"/>
        <v>4.3499999999999997E-2</v>
      </c>
      <c r="AL2577" s="151">
        <v>435</v>
      </c>
      <c r="AN2577" s="151">
        <v>1679</v>
      </c>
      <c r="AO2577" s="151">
        <v>1033</v>
      </c>
      <c r="DC2577" s="152">
        <v>38.65433333</v>
      </c>
      <c r="DF2577" s="152">
        <v>21.406333329999999</v>
      </c>
      <c r="DG2577" s="152">
        <v>39.92166667</v>
      </c>
      <c r="DH2577" s="152">
        <v>0.387333333</v>
      </c>
      <c r="DI2577" s="152">
        <v>1.7666667E-2</v>
      </c>
      <c r="DJ2577" s="152">
        <v>4.7333332999999998E-2</v>
      </c>
      <c r="DM2577" s="152">
        <v>0.19800000000000001</v>
      </c>
      <c r="DO2577" s="154">
        <v>76.87405717</v>
      </c>
      <c r="ED2577" s="152">
        <v>49.19</v>
      </c>
      <c r="EE2577" s="152">
        <v>0.75</v>
      </c>
      <c r="EF2577" s="152">
        <v>18.41</v>
      </c>
      <c r="EH2577" s="152">
        <v>10.12327904</v>
      </c>
      <c r="EJ2577" s="152">
        <v>11.25</v>
      </c>
      <c r="EK2577" s="152">
        <v>0.19</v>
      </c>
      <c r="EL2577" s="152">
        <v>5.98</v>
      </c>
      <c r="EM2577" s="152">
        <v>12.05</v>
      </c>
      <c r="EO2577" s="152">
        <v>2.1</v>
      </c>
      <c r="EP2577" s="152">
        <v>0.42</v>
      </c>
      <c r="EQ2577" s="152">
        <v>0.12</v>
      </c>
      <c r="FF2577" s="152">
        <v>326</v>
      </c>
      <c r="FG2577" s="152">
        <v>55</v>
      </c>
      <c r="FI2577" s="152">
        <v>42</v>
      </c>
      <c r="FJ2577" s="152">
        <v>16</v>
      </c>
      <c r="FL2577" s="152">
        <v>78</v>
      </c>
      <c r="FM2577" s="152">
        <v>17</v>
      </c>
      <c r="FP2577" s="152">
        <v>9</v>
      </c>
      <c r="FQ2577" s="152">
        <v>426</v>
      </c>
      <c r="FR2577" s="152">
        <v>15</v>
      </c>
      <c r="FS2577" s="152">
        <v>40</v>
      </c>
      <c r="FT2577" s="152">
        <v>4</v>
      </c>
      <c r="FY2577" s="152">
        <v>334</v>
      </c>
    </row>
    <row r="2578" spans="1:181">
      <c r="A2578" s="151">
        <v>9233</v>
      </c>
      <c r="B2578" s="152" t="s">
        <v>2859</v>
      </c>
      <c r="C2578" s="152" t="s">
        <v>2860</v>
      </c>
      <c r="D2578" s="152" t="s">
        <v>2945</v>
      </c>
      <c r="E2578" s="152" t="s">
        <v>3148</v>
      </c>
      <c r="F2578" s="152" t="s">
        <v>11024</v>
      </c>
      <c r="H2578" s="151">
        <v>344092</v>
      </c>
      <c r="L2578" s="153" t="s">
        <v>3149</v>
      </c>
      <c r="M2578" s="153" t="s">
        <v>4397</v>
      </c>
      <c r="P2578" s="152">
        <v>12.12</v>
      </c>
      <c r="Q2578" s="152">
        <v>-86.32</v>
      </c>
      <c r="R2578" s="152" t="s">
        <v>2027</v>
      </c>
      <c r="S2578" s="152" t="s">
        <v>2716</v>
      </c>
      <c r="T2578" s="152">
        <v>50.186687020000001</v>
      </c>
      <c r="U2578" s="152">
        <v>1.4605549980000001</v>
      </c>
      <c r="V2578" s="152">
        <v>15.287629580000001</v>
      </c>
      <c r="X2578" s="152">
        <v>12.14820508</v>
      </c>
      <c r="AA2578" s="152">
        <v>5.7338765399999998</v>
      </c>
      <c r="AB2578" s="152">
        <v>0.17537111999999999</v>
      </c>
      <c r="AC2578" s="152">
        <v>11.822074000000001</v>
      </c>
      <c r="AD2578" s="152">
        <v>2.486610132</v>
      </c>
      <c r="AE2578" s="152">
        <v>0.24887266699999999</v>
      </c>
      <c r="AF2578" s="152">
        <v>0.187891633</v>
      </c>
      <c r="AJ2578" s="152">
        <v>0.51</v>
      </c>
      <c r="AK2578" s="156">
        <f t="shared" si="40"/>
        <v>8.5000000000000006E-3</v>
      </c>
      <c r="AL2578" s="151">
        <v>85</v>
      </c>
      <c r="AM2578" s="151">
        <v>255.2861862</v>
      </c>
      <c r="AN2578" s="151">
        <v>242</v>
      </c>
      <c r="AO2578" s="151">
        <v>460</v>
      </c>
      <c r="AQ2578" s="152">
        <v>4.5100898640000002</v>
      </c>
      <c r="AR2578" s="152">
        <v>0.52323636200000001</v>
      </c>
      <c r="AS2578" s="152">
        <v>1.8466998489999999</v>
      </c>
      <c r="AV2578" s="152">
        <v>2281.4494530000002</v>
      </c>
      <c r="AY2578" s="151">
        <v>382.86941739999997</v>
      </c>
      <c r="AZ2578" s="152">
        <v>160.9936123</v>
      </c>
      <c r="BH2578" s="152">
        <v>316.41802810000002</v>
      </c>
      <c r="BI2578" s="152">
        <v>71.618052520000006</v>
      </c>
      <c r="BJ2578" s="152">
        <v>28.790374920000001</v>
      </c>
      <c r="BK2578" s="152">
        <v>4.3780671590000004</v>
      </c>
      <c r="BO2578" s="152">
        <v>159.30386669999999</v>
      </c>
      <c r="BP2578" s="152">
        <v>4.6604421519999999</v>
      </c>
      <c r="BQ2578" s="152">
        <v>12.97017713</v>
      </c>
      <c r="BS2578" s="152">
        <v>11.92060689</v>
      </c>
      <c r="BT2578" s="152">
        <v>4.1891580460000002</v>
      </c>
      <c r="BU2578" s="152">
        <v>1.460937119</v>
      </c>
      <c r="BV2578" s="152">
        <v>5.2458819559999998</v>
      </c>
      <c r="BX2578" s="152">
        <v>5.3337511620000004</v>
      </c>
      <c r="BZ2578" s="152">
        <v>3.5731393969999998</v>
      </c>
      <c r="CB2578" s="152">
        <v>3.410025235</v>
      </c>
      <c r="CD2578" s="152">
        <v>2.687773719</v>
      </c>
      <c r="CH2578" s="152">
        <v>1.2604410530000001</v>
      </c>
      <c r="CJ2578" s="152">
        <v>0.30038990599999998</v>
      </c>
      <c r="CK2578" s="152">
        <v>0.16736853600000001</v>
      </c>
      <c r="DC2578" s="152">
        <v>40.030999999999999</v>
      </c>
      <c r="DF2578" s="152">
        <v>15.959</v>
      </c>
      <c r="DG2578" s="152">
        <v>44.367333330000001</v>
      </c>
      <c r="DH2578" s="152">
        <v>0.26</v>
      </c>
      <c r="DI2578" s="152">
        <v>4.1333333E-2</v>
      </c>
      <c r="DJ2578" s="152">
        <v>0.182</v>
      </c>
      <c r="DM2578" s="152">
        <v>0.26166666700000002</v>
      </c>
      <c r="DO2578" s="154">
        <v>83.208288530000004</v>
      </c>
      <c r="ED2578" s="152">
        <v>47.75</v>
      </c>
      <c r="EE2578" s="152">
        <v>1.1399999999999999</v>
      </c>
      <c r="EF2578" s="152">
        <v>16.04</v>
      </c>
      <c r="EH2578" s="152">
        <v>11.491046519999999</v>
      </c>
      <c r="EJ2578" s="152">
        <v>12.77</v>
      </c>
      <c r="EK2578" s="152">
        <v>0.19</v>
      </c>
      <c r="EL2578" s="152">
        <v>9.19</v>
      </c>
      <c r="EM2578" s="152">
        <v>10.78</v>
      </c>
      <c r="EO2578" s="152">
        <v>2.17</v>
      </c>
      <c r="EP2578" s="152">
        <v>0.23</v>
      </c>
      <c r="EQ2578" s="152">
        <v>0.12</v>
      </c>
      <c r="FF2578" s="152">
        <v>274</v>
      </c>
      <c r="FG2578" s="152">
        <v>313</v>
      </c>
      <c r="FI2578" s="152">
        <v>54</v>
      </c>
      <c r="FJ2578" s="152">
        <v>141</v>
      </c>
      <c r="FL2578" s="152">
        <v>88</v>
      </c>
      <c r="FM2578" s="152">
        <v>17</v>
      </c>
      <c r="FP2578" s="152">
        <v>7</v>
      </c>
      <c r="FQ2578" s="152">
        <v>298</v>
      </c>
      <c r="FR2578" s="152">
        <v>19</v>
      </c>
      <c r="FS2578" s="152">
        <v>58</v>
      </c>
      <c r="FT2578" s="152">
        <v>3</v>
      </c>
      <c r="FY2578" s="152">
        <v>121</v>
      </c>
    </row>
    <row r="2579" spans="1:181">
      <c r="A2579" s="151">
        <v>9234</v>
      </c>
      <c r="B2579" s="152" t="s">
        <v>2859</v>
      </c>
      <c r="C2579" s="152" t="s">
        <v>2860</v>
      </c>
      <c r="D2579" s="152" t="s">
        <v>2945</v>
      </c>
      <c r="E2579" s="152" t="s">
        <v>3148</v>
      </c>
      <c r="F2579" s="152" t="s">
        <v>11025</v>
      </c>
      <c r="H2579" s="151">
        <v>344092</v>
      </c>
      <c r="L2579" s="153" t="s">
        <v>3149</v>
      </c>
      <c r="M2579" s="153" t="s">
        <v>3688</v>
      </c>
      <c r="P2579" s="152">
        <v>12.12</v>
      </c>
      <c r="Q2579" s="152">
        <v>-86.32</v>
      </c>
      <c r="R2579" s="152" t="s">
        <v>2027</v>
      </c>
      <c r="S2579" s="152" t="s">
        <v>2716</v>
      </c>
      <c r="T2579" s="152">
        <v>48.019403509999997</v>
      </c>
      <c r="U2579" s="152">
        <v>1.32964251</v>
      </c>
      <c r="V2579" s="152">
        <v>16.344741849999998</v>
      </c>
      <c r="X2579" s="152">
        <v>11.7233599</v>
      </c>
      <c r="AA2579" s="152">
        <v>6.1630538760000002</v>
      </c>
      <c r="AB2579" s="152">
        <v>0.17313928000000001</v>
      </c>
      <c r="AC2579" s="152">
        <v>11.81311912</v>
      </c>
      <c r="AD2579" s="152">
        <v>2.7119488139999999</v>
      </c>
      <c r="AE2579" s="152">
        <v>0.24602083299999999</v>
      </c>
      <c r="AF2579" s="152">
        <v>0.173620417</v>
      </c>
      <c r="AJ2579" s="152">
        <v>1.19</v>
      </c>
      <c r="AK2579" s="156">
        <f t="shared" si="40"/>
        <v>1.4E-2</v>
      </c>
      <c r="AL2579" s="151">
        <v>140</v>
      </c>
      <c r="AM2579" s="151">
        <v>202.30443299999999</v>
      </c>
      <c r="AN2579" s="151">
        <v>853</v>
      </c>
      <c r="AO2579" s="151">
        <v>453</v>
      </c>
      <c r="AQ2579" s="152">
        <v>4.8293181330000001</v>
      </c>
      <c r="AR2579" s="152">
        <v>0.42497652299999999</v>
      </c>
      <c r="AS2579" s="152">
        <v>1.5586706539999999</v>
      </c>
      <c r="AV2579" s="152">
        <v>2230.2419880000002</v>
      </c>
      <c r="AY2579" s="151">
        <v>323.77793500000001</v>
      </c>
      <c r="AZ2579" s="152">
        <v>134.3936621</v>
      </c>
      <c r="BH2579" s="152">
        <v>320.51953040000001</v>
      </c>
      <c r="BI2579" s="152">
        <v>60.251916299999998</v>
      </c>
      <c r="BJ2579" s="152">
        <v>24.149091519999999</v>
      </c>
      <c r="BK2579" s="152">
        <v>3.8902639319999999</v>
      </c>
      <c r="BO2579" s="152">
        <v>140.8218679</v>
      </c>
      <c r="BP2579" s="152">
        <v>3.8187008069999999</v>
      </c>
      <c r="BQ2579" s="152">
        <v>10.62624501</v>
      </c>
      <c r="BS2579" s="152">
        <v>9.2640708160000003</v>
      </c>
      <c r="BT2579" s="152">
        <v>3.0506006760000002</v>
      </c>
      <c r="BU2579" s="152">
        <v>1.2080732089999999</v>
      </c>
      <c r="BV2579" s="152">
        <v>3.3533814820000001</v>
      </c>
      <c r="BX2579" s="152">
        <v>3.8809418290000002</v>
      </c>
      <c r="BZ2579" s="152">
        <v>2.8029383079999999</v>
      </c>
      <c r="CB2579" s="152">
        <v>2.4906943259999998</v>
      </c>
      <c r="CD2579" s="152">
        <v>2.1548667949999998</v>
      </c>
      <c r="CH2579" s="152">
        <v>1.272587643</v>
      </c>
      <c r="CJ2579" s="152">
        <v>0.243061639</v>
      </c>
      <c r="CK2579" s="152">
        <v>0.178811149</v>
      </c>
      <c r="DC2579" s="152">
        <v>40.052666670000001</v>
      </c>
      <c r="DF2579" s="152">
        <v>15.986000000000001</v>
      </c>
      <c r="DG2579" s="152">
        <v>43.980333330000001</v>
      </c>
      <c r="DH2579" s="152">
        <v>0.26366666700000002</v>
      </c>
      <c r="DI2579" s="152">
        <v>3.8666667000000002E-2</v>
      </c>
      <c r="DJ2579" s="152">
        <v>0.18366666700000001</v>
      </c>
      <c r="DM2579" s="152">
        <v>0.252</v>
      </c>
      <c r="DO2579" s="154">
        <v>83.061754660000005</v>
      </c>
      <c r="ED2579" s="152">
        <v>47.75</v>
      </c>
      <c r="EE2579" s="152">
        <v>1.1399999999999999</v>
      </c>
      <c r="EF2579" s="152">
        <v>16.04</v>
      </c>
      <c r="EH2579" s="152">
        <v>11.491046519999999</v>
      </c>
      <c r="EJ2579" s="152">
        <v>12.77</v>
      </c>
      <c r="EK2579" s="152">
        <v>0.19</v>
      </c>
      <c r="EL2579" s="152">
        <v>9.19</v>
      </c>
      <c r="EM2579" s="152">
        <v>10.78</v>
      </c>
      <c r="EO2579" s="152">
        <v>2.17</v>
      </c>
      <c r="EP2579" s="152">
        <v>0.23</v>
      </c>
      <c r="EQ2579" s="152">
        <v>0.12</v>
      </c>
      <c r="FF2579" s="152">
        <v>274</v>
      </c>
      <c r="FG2579" s="152">
        <v>313</v>
      </c>
      <c r="FI2579" s="152">
        <v>54</v>
      </c>
      <c r="FJ2579" s="152">
        <v>141</v>
      </c>
      <c r="FL2579" s="152">
        <v>88</v>
      </c>
      <c r="FM2579" s="152">
        <v>17</v>
      </c>
      <c r="FP2579" s="152">
        <v>7</v>
      </c>
      <c r="FQ2579" s="152">
        <v>298</v>
      </c>
      <c r="FR2579" s="152">
        <v>19</v>
      </c>
      <c r="FS2579" s="152">
        <v>58</v>
      </c>
      <c r="FT2579" s="152">
        <v>3</v>
      </c>
      <c r="FY2579" s="152">
        <v>121</v>
      </c>
    </row>
    <row r="2580" spans="1:181">
      <c r="A2580" s="151">
        <v>9236</v>
      </c>
      <c r="B2580" s="152" t="s">
        <v>2859</v>
      </c>
      <c r="C2580" s="152" t="s">
        <v>2860</v>
      </c>
      <c r="D2580" s="152" t="s">
        <v>2945</v>
      </c>
      <c r="E2580" s="152" t="s">
        <v>3148</v>
      </c>
      <c r="F2580" s="152" t="s">
        <v>11026</v>
      </c>
      <c r="H2580" s="151">
        <v>344092</v>
      </c>
      <c r="L2580" s="153" t="s">
        <v>3149</v>
      </c>
      <c r="M2580" s="153" t="s">
        <v>3524</v>
      </c>
      <c r="P2580" s="152">
        <v>12.12</v>
      </c>
      <c r="Q2580" s="152">
        <v>-86.32</v>
      </c>
      <c r="R2580" s="152" t="s">
        <v>2027</v>
      </c>
      <c r="S2580" s="152" t="s">
        <v>2716</v>
      </c>
      <c r="T2580" s="152">
        <v>47.51343541</v>
      </c>
      <c r="U2580" s="152">
        <v>1.1013963870000001</v>
      </c>
      <c r="V2580" s="152">
        <v>16.89937308</v>
      </c>
      <c r="X2580" s="152">
        <v>10.076897199999999</v>
      </c>
      <c r="AA2580" s="152">
        <v>6.7018182839999998</v>
      </c>
      <c r="AB2580" s="152">
        <v>0.18288212000000001</v>
      </c>
      <c r="AC2580" s="152">
        <v>12.564816</v>
      </c>
      <c r="AD2580" s="152">
        <v>2.1585690899999999</v>
      </c>
      <c r="AE2580" s="152">
        <v>0.124597</v>
      </c>
      <c r="AF2580" s="152">
        <v>0.15026751699999999</v>
      </c>
      <c r="AJ2580" s="152">
        <v>1.55</v>
      </c>
      <c r="AK2580" s="156">
        <f t="shared" si="40"/>
        <v>0.1777</v>
      </c>
      <c r="AL2580" s="151">
        <v>1777</v>
      </c>
      <c r="AM2580" s="151">
        <v>99.752243280000002</v>
      </c>
      <c r="AN2580" s="151">
        <v>1193</v>
      </c>
      <c r="AO2580" s="151">
        <v>316</v>
      </c>
      <c r="AQ2580" s="152">
        <v>3.3469953769999998</v>
      </c>
      <c r="AR2580" s="152">
        <v>0.31423289300000001</v>
      </c>
      <c r="AS2580" s="152">
        <v>0.624623496</v>
      </c>
      <c r="AV2580" s="152">
        <v>1069.3104450000001</v>
      </c>
      <c r="AY2580" s="151">
        <v>308.01591689999998</v>
      </c>
      <c r="AZ2580" s="152">
        <v>93.732703990000005</v>
      </c>
      <c r="BH2580" s="152">
        <v>310.58136389999999</v>
      </c>
      <c r="BI2580" s="152">
        <v>47.20336897</v>
      </c>
      <c r="BJ2580" s="152">
        <v>21.594662339999999</v>
      </c>
      <c r="BK2580" s="152">
        <v>2.9433101549999998</v>
      </c>
      <c r="BO2580" s="152">
        <v>51.966305390000002</v>
      </c>
      <c r="BP2580" s="152">
        <v>2.7576670760000002</v>
      </c>
      <c r="BQ2580" s="152">
        <v>7.8332135310000002</v>
      </c>
      <c r="BS2580" s="152">
        <v>7.1186048919999996</v>
      </c>
      <c r="BT2580" s="152">
        <v>2.7305280999999999</v>
      </c>
      <c r="BU2580" s="152">
        <v>1.089290638</v>
      </c>
      <c r="BV2580" s="152">
        <v>3.5009389569999998</v>
      </c>
      <c r="BX2580" s="152">
        <v>3.537052525</v>
      </c>
      <c r="BZ2580" s="152">
        <v>2.3629841219999999</v>
      </c>
      <c r="CB2580" s="152">
        <v>2.0500516750000002</v>
      </c>
      <c r="CD2580" s="152">
        <v>1.7268562359999999</v>
      </c>
      <c r="CH2580" s="152">
        <v>0.31669977199999999</v>
      </c>
      <c r="CJ2580" s="152">
        <v>8.8692454000000004E-2</v>
      </c>
      <c r="CK2580" s="152">
        <v>2.9164176E-2</v>
      </c>
      <c r="DC2580" s="152">
        <v>39.879333330000001</v>
      </c>
      <c r="DF2580" s="152">
        <v>16.209666670000001</v>
      </c>
      <c r="DG2580" s="152">
        <v>44.260333330000002</v>
      </c>
      <c r="DH2580" s="152">
        <v>0.246</v>
      </c>
      <c r="DI2580" s="152">
        <v>5.3666667000000001E-2</v>
      </c>
      <c r="DJ2580" s="152">
        <v>0.187</v>
      </c>
      <c r="DM2580" s="152">
        <v>0.24766666700000001</v>
      </c>
      <c r="DO2580" s="154">
        <v>82.95529329</v>
      </c>
      <c r="ED2580" s="152">
        <v>47.75</v>
      </c>
      <c r="EE2580" s="152">
        <v>1.1399999999999999</v>
      </c>
      <c r="EF2580" s="152">
        <v>16.04</v>
      </c>
      <c r="EH2580" s="152">
        <v>11.491046519999999</v>
      </c>
      <c r="EJ2580" s="152">
        <v>12.77</v>
      </c>
      <c r="EK2580" s="152">
        <v>0.19</v>
      </c>
      <c r="EL2580" s="152">
        <v>9.19</v>
      </c>
      <c r="EM2580" s="152">
        <v>10.78</v>
      </c>
      <c r="EO2580" s="152">
        <v>2.17</v>
      </c>
      <c r="EP2580" s="152">
        <v>0.23</v>
      </c>
      <c r="EQ2580" s="152">
        <v>0.12</v>
      </c>
      <c r="FF2580" s="152">
        <v>274</v>
      </c>
      <c r="FG2580" s="152">
        <v>313</v>
      </c>
      <c r="FI2580" s="152">
        <v>54</v>
      </c>
      <c r="FJ2580" s="152">
        <v>141</v>
      </c>
      <c r="FL2580" s="152">
        <v>88</v>
      </c>
      <c r="FM2580" s="152">
        <v>17</v>
      </c>
      <c r="FP2580" s="152">
        <v>7</v>
      </c>
      <c r="FQ2580" s="152">
        <v>298</v>
      </c>
      <c r="FR2580" s="152">
        <v>19</v>
      </c>
      <c r="FS2580" s="152">
        <v>58</v>
      </c>
      <c r="FT2580" s="152">
        <v>3</v>
      </c>
      <c r="FY2580" s="152">
        <v>121</v>
      </c>
    </row>
    <row r="2581" spans="1:181">
      <c r="A2581" s="151">
        <v>9237</v>
      </c>
      <c r="B2581" s="152" t="s">
        <v>2859</v>
      </c>
      <c r="C2581" s="152" t="s">
        <v>2860</v>
      </c>
      <c r="D2581" s="152" t="s">
        <v>2945</v>
      </c>
      <c r="E2581" s="152" t="s">
        <v>3148</v>
      </c>
      <c r="F2581" s="152" t="s">
        <v>11027</v>
      </c>
      <c r="H2581" s="151">
        <v>344092</v>
      </c>
      <c r="L2581" s="153" t="s">
        <v>3149</v>
      </c>
      <c r="M2581" s="153" t="s">
        <v>3221</v>
      </c>
      <c r="P2581" s="152">
        <v>12.12</v>
      </c>
      <c r="Q2581" s="152">
        <v>-86.32</v>
      </c>
      <c r="R2581" s="152" t="s">
        <v>2027</v>
      </c>
      <c r="S2581" s="152" t="s">
        <v>2716</v>
      </c>
      <c r="T2581" s="152">
        <v>46.014857020000001</v>
      </c>
      <c r="U2581" s="152">
        <v>1.1618483310000001</v>
      </c>
      <c r="V2581" s="152">
        <v>16.763832950000001</v>
      </c>
      <c r="X2581" s="152">
        <v>10.91423717</v>
      </c>
      <c r="AA2581" s="152">
        <v>6.5107374360000003</v>
      </c>
      <c r="AB2581" s="152">
        <v>0.2137416</v>
      </c>
      <c r="AC2581" s="152">
        <v>12.5536224</v>
      </c>
      <c r="AD2581" s="152">
        <v>2.120641998</v>
      </c>
      <c r="AE2581" s="152">
        <v>0.1064015</v>
      </c>
      <c r="AF2581" s="152">
        <v>0.143856917</v>
      </c>
      <c r="AJ2581" s="152">
        <v>1.84</v>
      </c>
      <c r="AK2581" s="156">
        <f t="shared" si="40"/>
        <v>0.1419</v>
      </c>
      <c r="AL2581" s="151">
        <v>1419</v>
      </c>
      <c r="AM2581" s="151">
        <v>171.3649604</v>
      </c>
      <c r="AN2581" s="151">
        <v>1221</v>
      </c>
      <c r="AO2581" s="151">
        <v>325</v>
      </c>
      <c r="AQ2581" s="152">
        <v>3.1960272349999999</v>
      </c>
      <c r="AR2581" s="152">
        <v>0.33566457799999999</v>
      </c>
      <c r="AS2581" s="152">
        <v>1.9575993869999999</v>
      </c>
      <c r="AV2581" s="152">
        <v>1151.813071</v>
      </c>
      <c r="AY2581" s="151">
        <v>326.6383032</v>
      </c>
      <c r="AZ2581" s="152">
        <v>159.17179569999999</v>
      </c>
      <c r="BH2581" s="152">
        <v>311.29667369999999</v>
      </c>
      <c r="BI2581" s="152">
        <v>49.09877642</v>
      </c>
      <c r="BJ2581" s="152">
        <v>21.14848074</v>
      </c>
      <c r="BK2581" s="152">
        <v>2.512609425</v>
      </c>
      <c r="BO2581" s="152">
        <v>50.874603870000001</v>
      </c>
      <c r="BP2581" s="152">
        <v>2.7349210959999999</v>
      </c>
      <c r="BQ2581" s="152">
        <v>7.929749513</v>
      </c>
      <c r="BS2581" s="152">
        <v>7.4513118780000003</v>
      </c>
      <c r="BT2581" s="152">
        <v>2.5007188180000002</v>
      </c>
      <c r="BU2581" s="152">
        <v>0.97484886699999995</v>
      </c>
      <c r="BV2581" s="152">
        <v>3.1931594670000001</v>
      </c>
      <c r="BX2581" s="152">
        <v>3.5070208549999999</v>
      </c>
      <c r="BZ2581" s="152">
        <v>2.3988524259999999</v>
      </c>
      <c r="CB2581" s="152">
        <v>2.3308828840000002</v>
      </c>
      <c r="CD2581" s="152">
        <v>1.873829432</v>
      </c>
      <c r="CH2581" s="152">
        <v>0.78404880499999996</v>
      </c>
      <c r="CJ2581" s="152">
        <v>0.107472254</v>
      </c>
      <c r="CK2581" s="152">
        <v>6.4803458999999994E-2</v>
      </c>
      <c r="DC2581" s="152">
        <v>39.76</v>
      </c>
      <c r="DF2581" s="152">
        <v>16.931999999999999</v>
      </c>
      <c r="DG2581" s="152">
        <v>43.633666669999997</v>
      </c>
      <c r="DH2581" s="152">
        <v>0.27466666699999998</v>
      </c>
      <c r="DI2581" s="152">
        <v>3.5000000000000003E-2</v>
      </c>
      <c r="DJ2581" s="152">
        <v>0.162333333</v>
      </c>
      <c r="DM2581" s="152">
        <v>0.25233333299999999</v>
      </c>
      <c r="DO2581" s="154">
        <v>82.121555090000001</v>
      </c>
      <c r="ED2581" s="152">
        <v>47.75</v>
      </c>
      <c r="EE2581" s="152">
        <v>1.1399999999999999</v>
      </c>
      <c r="EF2581" s="152">
        <v>16.04</v>
      </c>
      <c r="EH2581" s="152">
        <v>11.491046519999999</v>
      </c>
      <c r="EJ2581" s="152">
        <v>12.77</v>
      </c>
      <c r="EK2581" s="152">
        <v>0.19</v>
      </c>
      <c r="EL2581" s="152">
        <v>9.19</v>
      </c>
      <c r="EM2581" s="152">
        <v>10.78</v>
      </c>
      <c r="EO2581" s="152">
        <v>2.17</v>
      </c>
      <c r="EP2581" s="152">
        <v>0.23</v>
      </c>
      <c r="EQ2581" s="152">
        <v>0.12</v>
      </c>
      <c r="FF2581" s="152">
        <v>274</v>
      </c>
      <c r="FG2581" s="152">
        <v>313</v>
      </c>
      <c r="FI2581" s="152">
        <v>54</v>
      </c>
      <c r="FJ2581" s="152">
        <v>141</v>
      </c>
      <c r="FL2581" s="152">
        <v>88</v>
      </c>
      <c r="FM2581" s="152">
        <v>17</v>
      </c>
      <c r="FP2581" s="152">
        <v>7</v>
      </c>
      <c r="FQ2581" s="152">
        <v>298</v>
      </c>
      <c r="FR2581" s="152">
        <v>19</v>
      </c>
      <c r="FS2581" s="152">
        <v>58</v>
      </c>
      <c r="FT2581" s="152">
        <v>3</v>
      </c>
      <c r="FY2581" s="152">
        <v>121</v>
      </c>
    </row>
    <row r="2582" spans="1:181">
      <c r="A2582" s="151">
        <v>9238</v>
      </c>
      <c r="B2582" s="152" t="s">
        <v>2859</v>
      </c>
      <c r="C2582" s="152" t="s">
        <v>2860</v>
      </c>
      <c r="D2582" s="152" t="s">
        <v>2945</v>
      </c>
      <c r="E2582" s="152" t="s">
        <v>3148</v>
      </c>
      <c r="F2582" s="152" t="s">
        <v>11028</v>
      </c>
      <c r="H2582" s="151">
        <v>344092</v>
      </c>
      <c r="L2582" s="153" t="s">
        <v>3149</v>
      </c>
      <c r="M2582" s="153" t="s">
        <v>3150</v>
      </c>
      <c r="P2582" s="152">
        <v>12.12</v>
      </c>
      <c r="Q2582" s="152">
        <v>-86.32</v>
      </c>
      <c r="R2582" s="152" t="s">
        <v>2027</v>
      </c>
      <c r="S2582" s="152" t="s">
        <v>2716</v>
      </c>
      <c r="T2582" s="152">
        <v>45.615431039999997</v>
      </c>
      <c r="U2582" s="152">
        <v>2.5341775200000001</v>
      </c>
      <c r="V2582" s="152">
        <v>16.867629480000002</v>
      </c>
      <c r="X2582" s="152">
        <v>10.88983655</v>
      </c>
      <c r="AA2582" s="152">
        <v>6.3759592679999999</v>
      </c>
      <c r="AB2582" s="152">
        <v>0.20897747999999999</v>
      </c>
      <c r="AC2582" s="152">
        <v>10.7990256</v>
      </c>
      <c r="AD2582" s="152">
        <v>2.6453540160000002</v>
      </c>
      <c r="AE2582" s="152">
        <v>0.34531283299999999</v>
      </c>
      <c r="AF2582" s="152">
        <v>0.24665546699999999</v>
      </c>
      <c r="AJ2582" s="152">
        <v>1.63</v>
      </c>
      <c r="AK2582" s="156">
        <f t="shared" si="40"/>
        <v>0.14660000000000001</v>
      </c>
      <c r="AL2582" s="151">
        <v>1466</v>
      </c>
      <c r="AM2582" s="151">
        <v>290.54661249999998</v>
      </c>
      <c r="AN2582" s="151">
        <v>1685</v>
      </c>
      <c r="AO2582" s="151">
        <v>659</v>
      </c>
      <c r="AQ2582" s="152">
        <v>3.724827463</v>
      </c>
      <c r="AR2582" s="152">
        <v>0.49594921199999997</v>
      </c>
      <c r="AS2582" s="152">
        <v>2.3018885770000002</v>
      </c>
      <c r="AV2582" s="152">
        <v>3816.5060859999999</v>
      </c>
      <c r="AY2582" s="151">
        <v>590.6630864</v>
      </c>
      <c r="AZ2582" s="152">
        <v>107.5286535</v>
      </c>
      <c r="BH2582" s="152">
        <v>475.61449190000002</v>
      </c>
      <c r="BI2582" s="152">
        <v>98.085624269999997</v>
      </c>
      <c r="BJ2582" s="152">
        <v>25.01307473</v>
      </c>
      <c r="BK2582" s="152">
        <v>14.591013950000001</v>
      </c>
      <c r="BO2582" s="152">
        <v>219.47929600000001</v>
      </c>
      <c r="BP2582" s="152">
        <v>6.6844925630000001</v>
      </c>
      <c r="BQ2582" s="152">
        <v>17.83146885</v>
      </c>
      <c r="BS2582" s="152">
        <v>14.0074041</v>
      </c>
      <c r="BT2582" s="152">
        <v>3.9747781299999998</v>
      </c>
      <c r="BU2582" s="152">
        <v>1.5560893389999999</v>
      </c>
      <c r="BV2582" s="152">
        <v>3.8633026159999999</v>
      </c>
      <c r="BX2582" s="152">
        <v>4.077323808</v>
      </c>
      <c r="BZ2582" s="152">
        <v>2.8108117699999999</v>
      </c>
      <c r="CB2582" s="152">
        <v>2.6252388579999999</v>
      </c>
      <c r="CD2582" s="152">
        <v>2.8609374330000001</v>
      </c>
      <c r="CH2582" s="152">
        <v>1.0077016169999999</v>
      </c>
      <c r="CJ2582" s="152">
        <v>0.32356826999999999</v>
      </c>
      <c r="CK2582" s="152">
        <v>0.19659826599999999</v>
      </c>
      <c r="DC2582" s="152">
        <v>39.871000000000002</v>
      </c>
      <c r="DF2582" s="152">
        <v>16.811666670000001</v>
      </c>
      <c r="DG2582" s="152">
        <v>43.708333330000002</v>
      </c>
      <c r="DH2582" s="152">
        <v>0.28100000000000003</v>
      </c>
      <c r="DI2582" s="152">
        <v>0.03</v>
      </c>
      <c r="DJ2582" s="152">
        <v>0.15366666700000001</v>
      </c>
      <c r="DM2582" s="152">
        <v>0.21566666700000001</v>
      </c>
      <c r="DO2582" s="154">
        <v>82.251005140000004</v>
      </c>
      <c r="ED2582" s="152">
        <v>47.75</v>
      </c>
      <c r="EE2582" s="152">
        <v>1.1399999999999999</v>
      </c>
      <c r="EF2582" s="152">
        <v>16.04</v>
      </c>
      <c r="EH2582" s="152">
        <v>11.491046519999999</v>
      </c>
      <c r="EJ2582" s="152">
        <v>12.77</v>
      </c>
      <c r="EK2582" s="152">
        <v>0.19</v>
      </c>
      <c r="EL2582" s="152">
        <v>9.19</v>
      </c>
      <c r="EM2582" s="152">
        <v>10.78</v>
      </c>
      <c r="EO2582" s="152">
        <v>2.17</v>
      </c>
      <c r="EP2582" s="152">
        <v>0.23</v>
      </c>
      <c r="EQ2582" s="152">
        <v>0.12</v>
      </c>
      <c r="FF2582" s="152">
        <v>274</v>
      </c>
      <c r="FG2582" s="152">
        <v>313</v>
      </c>
      <c r="FI2582" s="152">
        <v>54</v>
      </c>
      <c r="FJ2582" s="152">
        <v>141</v>
      </c>
      <c r="FL2582" s="152">
        <v>88</v>
      </c>
      <c r="FM2582" s="152">
        <v>17</v>
      </c>
      <c r="FP2582" s="152">
        <v>7</v>
      </c>
      <c r="FQ2582" s="152">
        <v>298</v>
      </c>
      <c r="FR2582" s="152">
        <v>19</v>
      </c>
      <c r="FS2582" s="152">
        <v>58</v>
      </c>
      <c r="FT2582" s="152">
        <v>3</v>
      </c>
      <c r="FY2582" s="152">
        <v>121</v>
      </c>
    </row>
    <row r="2583" spans="1:181">
      <c r="A2583" s="151">
        <v>9239</v>
      </c>
      <c r="B2583" s="152" t="s">
        <v>2859</v>
      </c>
      <c r="C2583" s="152" t="s">
        <v>2860</v>
      </c>
      <c r="D2583" s="152" t="s">
        <v>2945</v>
      </c>
      <c r="E2583" s="152" t="s">
        <v>4993</v>
      </c>
      <c r="F2583" s="152" t="s">
        <v>11029</v>
      </c>
      <c r="H2583" s="151">
        <v>344100</v>
      </c>
      <c r="J2583" s="151" t="s">
        <v>4994</v>
      </c>
      <c r="L2583" s="153" t="s">
        <v>4995</v>
      </c>
      <c r="M2583" s="153" t="s">
        <v>4996</v>
      </c>
      <c r="P2583" s="152">
        <v>11.984</v>
      </c>
      <c r="Q2583" s="152">
        <v>-86.161000000000001</v>
      </c>
      <c r="R2583" s="152" t="s">
        <v>2866</v>
      </c>
      <c r="S2583" s="152" t="s">
        <v>2716</v>
      </c>
      <c r="T2583" s="152">
        <v>52.134111529999998</v>
      </c>
      <c r="U2583" s="152">
        <v>1.3485587640000001</v>
      </c>
      <c r="V2583" s="152">
        <v>15.28555113</v>
      </c>
      <c r="X2583" s="152">
        <v>11.52789767</v>
      </c>
      <c r="AA2583" s="152">
        <v>3.733273992</v>
      </c>
      <c r="AB2583" s="152">
        <v>0.24588868</v>
      </c>
      <c r="AC2583" s="152">
        <v>8.7073615199999992</v>
      </c>
      <c r="AD2583" s="152">
        <v>2.9710498859999999</v>
      </c>
      <c r="AE2583" s="152">
        <v>1.480262167</v>
      </c>
      <c r="AF2583" s="152">
        <v>0.32945904999999998</v>
      </c>
      <c r="AJ2583" s="152">
        <v>1.39</v>
      </c>
      <c r="AK2583" s="156">
        <f t="shared" si="40"/>
        <v>3.6900000000000002E-2</v>
      </c>
      <c r="AL2583" s="151">
        <v>369</v>
      </c>
      <c r="AM2583" s="151">
        <v>433.87547160000003</v>
      </c>
      <c r="AN2583" s="151">
        <v>448</v>
      </c>
      <c r="AO2583" s="151">
        <v>1278</v>
      </c>
      <c r="AQ2583" s="152">
        <v>11.45834471</v>
      </c>
      <c r="AR2583" s="152">
        <v>0.91778453999999998</v>
      </c>
      <c r="AS2583" s="152">
        <v>25.17914511</v>
      </c>
      <c r="AV2583" s="152">
        <v>15162.186589999999</v>
      </c>
      <c r="AY2583" s="151">
        <v>423.88702910000001</v>
      </c>
      <c r="AZ2583" s="152">
        <v>50.180435750000001</v>
      </c>
      <c r="BH2583" s="152">
        <v>414.57087189999999</v>
      </c>
      <c r="BI2583" s="152">
        <v>109.1992446</v>
      </c>
      <c r="BJ2583" s="152">
        <v>30.782450600000001</v>
      </c>
      <c r="BK2583" s="152">
        <v>5.0775905310000002</v>
      </c>
      <c r="BO2583" s="152">
        <v>1139.7931490000001</v>
      </c>
      <c r="BP2583" s="152">
        <v>15.502771449999999</v>
      </c>
      <c r="BQ2583" s="152">
        <v>26.729174619999998</v>
      </c>
      <c r="BS2583" s="152">
        <v>19.971914980000001</v>
      </c>
      <c r="BT2583" s="152">
        <v>4.7302999809999999</v>
      </c>
      <c r="BU2583" s="152">
        <v>2.883097716</v>
      </c>
      <c r="BV2583" s="152">
        <v>4.967524375</v>
      </c>
      <c r="BX2583" s="152">
        <v>5.160737557</v>
      </c>
      <c r="BZ2583" s="152">
        <v>3.016240984</v>
      </c>
      <c r="CB2583" s="152">
        <v>2.9329727669999999</v>
      </c>
      <c r="CD2583" s="152">
        <v>3.5551363189999998</v>
      </c>
      <c r="CH2583" s="152">
        <v>5.212124566</v>
      </c>
      <c r="CJ2583" s="152">
        <v>1.600508882</v>
      </c>
      <c r="CK2583" s="152">
        <v>1.490088834</v>
      </c>
      <c r="DC2583" s="152">
        <v>38.280666670000002</v>
      </c>
      <c r="DF2583" s="152">
        <v>25.051333329999999</v>
      </c>
      <c r="DG2583" s="152">
        <v>36.862666670000003</v>
      </c>
      <c r="DH2583" s="152">
        <v>0.50166666699999996</v>
      </c>
      <c r="DI2583" s="152">
        <v>1.4E-2</v>
      </c>
      <c r="DJ2583" s="152">
        <v>7.7333333000000004E-2</v>
      </c>
      <c r="DM2583" s="152">
        <v>0.258333333</v>
      </c>
      <c r="DO2583" s="154">
        <v>72.397257350000004</v>
      </c>
      <c r="ED2583" s="152">
        <v>51.69</v>
      </c>
      <c r="EE2583" s="152">
        <v>1.22</v>
      </c>
      <c r="EF2583" s="152">
        <v>15.17</v>
      </c>
      <c r="EH2583" s="152">
        <v>11.74300369</v>
      </c>
      <c r="EJ2583" s="152">
        <v>13.05</v>
      </c>
      <c r="EK2583" s="152">
        <v>0.22</v>
      </c>
      <c r="EL2583" s="152">
        <v>3.86</v>
      </c>
      <c r="EM2583" s="152">
        <v>8.3000000000000007</v>
      </c>
      <c r="EO2583" s="152">
        <v>3.01</v>
      </c>
      <c r="EP2583" s="152">
        <v>1.49</v>
      </c>
      <c r="EQ2583" s="152">
        <v>0.33</v>
      </c>
      <c r="ET2583" s="152">
        <v>0.38</v>
      </c>
      <c r="EW2583" s="151">
        <v>900</v>
      </c>
      <c r="FF2583" s="152">
        <v>382</v>
      </c>
      <c r="FG2583" s="152">
        <v>19</v>
      </c>
      <c r="FI2583" s="152">
        <v>39</v>
      </c>
      <c r="FJ2583" s="152">
        <v>7</v>
      </c>
      <c r="FL2583" s="152">
        <v>118</v>
      </c>
      <c r="FM2583" s="152">
        <v>16</v>
      </c>
      <c r="FP2583" s="152">
        <v>29</v>
      </c>
      <c r="FQ2583" s="152">
        <v>394</v>
      </c>
      <c r="FR2583" s="152">
        <v>27</v>
      </c>
      <c r="FS2583" s="152">
        <v>119</v>
      </c>
      <c r="FT2583" s="152">
        <v>3</v>
      </c>
      <c r="FY2583" s="152">
        <v>991</v>
      </c>
    </row>
    <row r="2584" spans="1:181">
      <c r="A2584" s="151">
        <v>9243</v>
      </c>
      <c r="B2584" s="152" t="s">
        <v>2859</v>
      </c>
      <c r="C2584" s="152" t="s">
        <v>2860</v>
      </c>
      <c r="D2584" s="152" t="s">
        <v>2945</v>
      </c>
      <c r="E2584" s="152" t="s">
        <v>2946</v>
      </c>
      <c r="F2584" s="152" t="s">
        <v>11030</v>
      </c>
      <c r="H2584" s="151">
        <v>344101</v>
      </c>
      <c r="L2584" s="153" t="s">
        <v>2947</v>
      </c>
      <c r="M2584" s="153" t="s">
        <v>4143</v>
      </c>
      <c r="P2584" s="152">
        <v>11.92</v>
      </c>
      <c r="Q2584" s="152">
        <v>-85.98</v>
      </c>
      <c r="R2584" s="152" t="s">
        <v>2949</v>
      </c>
      <c r="S2584" s="152" t="s">
        <v>2716</v>
      </c>
      <c r="T2584" s="152">
        <v>49.391614670000003</v>
      </c>
      <c r="U2584" s="152">
        <v>1.0941901949999999</v>
      </c>
      <c r="V2584" s="152">
        <v>15.53515408</v>
      </c>
      <c r="X2584" s="152">
        <v>9.985512817</v>
      </c>
      <c r="AA2584" s="152">
        <v>6.0723891480000001</v>
      </c>
      <c r="AB2584" s="152">
        <v>0.15034876</v>
      </c>
      <c r="AC2584" s="152">
        <v>9.3103234399999995</v>
      </c>
      <c r="AD2584" s="152">
        <v>2.3048593020000001</v>
      </c>
      <c r="AE2584" s="152">
        <v>0.57510633300000003</v>
      </c>
      <c r="AF2584" s="152">
        <v>0.19712594999999999</v>
      </c>
      <c r="AJ2584" s="152">
        <v>3.22</v>
      </c>
      <c r="AK2584" s="156">
        <f t="shared" si="40"/>
        <v>2.81E-2</v>
      </c>
      <c r="AL2584" s="151">
        <v>281</v>
      </c>
      <c r="AM2584" s="151">
        <v>186.14018759999999</v>
      </c>
      <c r="AN2584" s="151">
        <v>1037</v>
      </c>
      <c r="AO2584" s="151">
        <v>1414</v>
      </c>
      <c r="AQ2584" s="152">
        <v>5.8644965740000004</v>
      </c>
      <c r="AR2584" s="152">
        <v>0.35894862</v>
      </c>
      <c r="AS2584" s="152">
        <v>16.99472209</v>
      </c>
      <c r="AV2584" s="152">
        <v>5581.0734620000003</v>
      </c>
      <c r="AY2584" s="151">
        <v>275.07217550000001</v>
      </c>
      <c r="AZ2584" s="152">
        <v>33.112391359999997</v>
      </c>
      <c r="BH2584" s="152">
        <v>374.30012699999997</v>
      </c>
      <c r="BI2584" s="152">
        <v>37.571596720000002</v>
      </c>
      <c r="BJ2584" s="152">
        <v>18.980898199999999</v>
      </c>
      <c r="BK2584" s="152">
        <v>1.8847004249999999</v>
      </c>
      <c r="BO2584" s="152">
        <v>493.33391829999999</v>
      </c>
      <c r="BP2584" s="152">
        <v>5.4390051010000002</v>
      </c>
      <c r="BQ2584" s="152">
        <v>9.9399241549999999</v>
      </c>
      <c r="BS2584" s="152">
        <v>7.7702208559999999</v>
      </c>
      <c r="BT2584" s="152">
        <v>2.3006317759999999</v>
      </c>
      <c r="BU2584" s="152">
        <v>1.4019777819999999</v>
      </c>
      <c r="BV2584" s="152">
        <v>2.8638685580000001</v>
      </c>
      <c r="BX2584" s="152">
        <v>2.9280917849999999</v>
      </c>
      <c r="BZ2584" s="152">
        <v>1.9789046770000001</v>
      </c>
      <c r="CB2584" s="152">
        <v>1.8100421550000001</v>
      </c>
      <c r="CD2584" s="152">
        <v>1.4836962869999999</v>
      </c>
      <c r="CH2584" s="152">
        <v>1.976802728</v>
      </c>
      <c r="CJ2584" s="152">
        <v>0.38794060899999999</v>
      </c>
      <c r="CK2584" s="152">
        <v>0.38942779100000002</v>
      </c>
      <c r="DC2584" s="152">
        <v>38.763333330000002</v>
      </c>
      <c r="DF2584" s="152">
        <v>19.646000000000001</v>
      </c>
      <c r="DG2584" s="152">
        <v>40.97666667</v>
      </c>
      <c r="DH2584" s="152">
        <v>0.35933333299999998</v>
      </c>
      <c r="DI2584" s="152">
        <v>2.4666667E-2</v>
      </c>
      <c r="DJ2584" s="152">
        <v>6.2333332999999998E-2</v>
      </c>
      <c r="DM2584" s="152">
        <v>0.18366666700000001</v>
      </c>
      <c r="DO2584" s="154">
        <v>78.803311930000007</v>
      </c>
      <c r="ED2584" s="152">
        <v>47.9</v>
      </c>
      <c r="EE2584" s="152">
        <v>1.05</v>
      </c>
      <c r="EF2584" s="152">
        <v>16.489999999999998</v>
      </c>
      <c r="EH2584" s="152">
        <v>10.20426527</v>
      </c>
      <c r="EJ2584" s="152">
        <v>11.34</v>
      </c>
      <c r="EK2584" s="152">
        <v>0.18</v>
      </c>
      <c r="EL2584" s="152">
        <v>7.2</v>
      </c>
      <c r="EM2584" s="152">
        <v>12.04</v>
      </c>
      <c r="EO2584" s="152">
        <v>2.14</v>
      </c>
      <c r="EP2584" s="152">
        <v>0.33</v>
      </c>
      <c r="EQ2584" s="152">
        <v>0.14000000000000001</v>
      </c>
      <c r="FF2584" s="152">
        <v>271</v>
      </c>
      <c r="FG2584" s="152">
        <v>161</v>
      </c>
      <c r="FI2584" s="152">
        <v>47</v>
      </c>
      <c r="FJ2584" s="152">
        <v>59</v>
      </c>
      <c r="FL2584" s="152">
        <v>81</v>
      </c>
      <c r="FM2584" s="152">
        <v>19</v>
      </c>
      <c r="FP2584" s="152">
        <v>8</v>
      </c>
      <c r="FQ2584" s="152">
        <v>377</v>
      </c>
      <c r="FR2584" s="152">
        <v>19</v>
      </c>
      <c r="FS2584" s="152">
        <v>68</v>
      </c>
      <c r="FT2584" s="152">
        <v>6</v>
      </c>
      <c r="FY2584" s="152">
        <v>188</v>
      </c>
    </row>
    <row r="2585" spans="1:181">
      <c r="A2585" s="151">
        <v>9244</v>
      </c>
      <c r="B2585" s="152" t="s">
        <v>2859</v>
      </c>
      <c r="C2585" s="152" t="s">
        <v>2860</v>
      </c>
      <c r="D2585" s="152" t="s">
        <v>2945</v>
      </c>
      <c r="E2585" s="152" t="s">
        <v>2946</v>
      </c>
      <c r="F2585" s="152" t="s">
        <v>11031</v>
      </c>
      <c r="H2585" s="151">
        <v>344101</v>
      </c>
      <c r="L2585" s="153" t="s">
        <v>2947</v>
      </c>
      <c r="M2585" s="153" t="s">
        <v>3143</v>
      </c>
      <c r="P2585" s="152">
        <v>11.92</v>
      </c>
      <c r="Q2585" s="152">
        <v>-85.98</v>
      </c>
      <c r="R2585" s="152" t="s">
        <v>2949</v>
      </c>
      <c r="S2585" s="152" t="s">
        <v>2716</v>
      </c>
      <c r="T2585" s="152">
        <v>45.570218390000001</v>
      </c>
      <c r="U2585" s="152">
        <v>1.0763748870000001</v>
      </c>
      <c r="V2585" s="152">
        <v>16.252030380000001</v>
      </c>
      <c r="X2585" s="152">
        <v>7.8870597829999998</v>
      </c>
      <c r="AA2585" s="152">
        <v>6.9087451440000001</v>
      </c>
      <c r="AB2585" s="152">
        <v>0.12197864</v>
      </c>
      <c r="AC2585" s="152">
        <v>14.97745656</v>
      </c>
      <c r="AD2585" s="152">
        <v>1.975847844</v>
      </c>
      <c r="AE2585" s="152">
        <v>0.136566667</v>
      </c>
      <c r="AF2585" s="152">
        <v>0.16736245</v>
      </c>
      <c r="AJ2585" s="152">
        <v>1.97</v>
      </c>
      <c r="AK2585" s="156">
        <f t="shared" si="40"/>
        <v>0.14510000000000001</v>
      </c>
      <c r="AL2585" s="151">
        <v>1451</v>
      </c>
      <c r="AM2585" s="151">
        <v>172.13372179999999</v>
      </c>
      <c r="AN2585" s="151">
        <v>1301</v>
      </c>
      <c r="AO2585" s="151">
        <v>591</v>
      </c>
      <c r="AQ2585" s="152">
        <v>3.4677328780000001</v>
      </c>
      <c r="AR2585" s="152">
        <v>0.31091463600000002</v>
      </c>
      <c r="AS2585" s="152">
        <v>1.3347352610000001</v>
      </c>
      <c r="AV2585" s="152">
        <v>1601.641214</v>
      </c>
      <c r="AY2585" s="151">
        <v>291.8605804</v>
      </c>
      <c r="AZ2585" s="152">
        <v>410.08366419999999</v>
      </c>
      <c r="BH2585" s="152">
        <v>322.94668680000001</v>
      </c>
      <c r="BI2585" s="152">
        <v>46.047116219999999</v>
      </c>
      <c r="BJ2585" s="152">
        <v>16.789641710000001</v>
      </c>
      <c r="BK2585" s="152">
        <v>5.1667552289999996</v>
      </c>
      <c r="BO2585" s="152">
        <v>62.86009456</v>
      </c>
      <c r="BP2585" s="152">
        <v>4.2220873750000001</v>
      </c>
      <c r="BQ2585" s="152">
        <v>10.206168359999999</v>
      </c>
      <c r="BS2585" s="152">
        <v>8.2318547179999992</v>
      </c>
      <c r="BT2585" s="152">
        <v>2.5213556769999999</v>
      </c>
      <c r="BU2585" s="152">
        <v>0.86542375400000005</v>
      </c>
      <c r="BV2585" s="152">
        <v>3.143521147</v>
      </c>
      <c r="BX2585" s="152">
        <v>3.1913992790000001</v>
      </c>
      <c r="BZ2585" s="152">
        <v>2.2103819750000002</v>
      </c>
      <c r="CB2585" s="152">
        <v>1.8332658529999999</v>
      </c>
      <c r="CD2585" s="152">
        <v>1.831773951</v>
      </c>
      <c r="CH2585" s="152">
        <v>0.52722368399999997</v>
      </c>
      <c r="CJ2585" s="152">
        <v>0.15246293799999999</v>
      </c>
      <c r="CK2585" s="152">
        <v>0.12918289199999999</v>
      </c>
      <c r="DC2585" s="152">
        <v>40.225000000000001</v>
      </c>
      <c r="DF2585" s="152">
        <v>12.29366667</v>
      </c>
      <c r="DG2585" s="152">
        <v>47.256</v>
      </c>
      <c r="DH2585" s="152">
        <v>0.19566666699999999</v>
      </c>
      <c r="DI2585" s="152">
        <v>4.7333332999999998E-2</v>
      </c>
      <c r="DJ2585" s="152">
        <v>0.255</v>
      </c>
      <c r="DM2585" s="152">
        <v>0.26666666700000002</v>
      </c>
      <c r="DO2585" s="154">
        <v>87.263678389999995</v>
      </c>
      <c r="ED2585" s="152">
        <v>47.9</v>
      </c>
      <c r="EE2585" s="152">
        <v>1.05</v>
      </c>
      <c r="EF2585" s="152">
        <v>16.489999999999998</v>
      </c>
      <c r="EH2585" s="152">
        <v>10.20426527</v>
      </c>
      <c r="EJ2585" s="152">
        <v>11.34</v>
      </c>
      <c r="EK2585" s="152">
        <v>0.18</v>
      </c>
      <c r="EL2585" s="152">
        <v>7.2</v>
      </c>
      <c r="EM2585" s="152">
        <v>12.04</v>
      </c>
      <c r="EO2585" s="152">
        <v>2.14</v>
      </c>
      <c r="EP2585" s="152">
        <v>0.33</v>
      </c>
      <c r="EQ2585" s="152">
        <v>0.14000000000000001</v>
      </c>
      <c r="FF2585" s="152">
        <v>271</v>
      </c>
      <c r="FG2585" s="152">
        <v>161</v>
      </c>
      <c r="FI2585" s="152">
        <v>47</v>
      </c>
      <c r="FJ2585" s="152">
        <v>59</v>
      </c>
      <c r="FL2585" s="152">
        <v>81</v>
      </c>
      <c r="FM2585" s="152">
        <v>19</v>
      </c>
      <c r="FP2585" s="152">
        <v>8</v>
      </c>
      <c r="FQ2585" s="152">
        <v>377</v>
      </c>
      <c r="FR2585" s="152">
        <v>19</v>
      </c>
      <c r="FS2585" s="152">
        <v>68</v>
      </c>
      <c r="FT2585" s="152">
        <v>6</v>
      </c>
      <c r="FY2585" s="152">
        <v>188</v>
      </c>
    </row>
    <row r="2586" spans="1:181">
      <c r="A2586" s="151">
        <v>9245</v>
      </c>
      <c r="B2586" s="152" t="s">
        <v>2859</v>
      </c>
      <c r="C2586" s="152" t="s">
        <v>2860</v>
      </c>
      <c r="D2586" s="152" t="s">
        <v>2945</v>
      </c>
      <c r="E2586" s="152" t="s">
        <v>2946</v>
      </c>
      <c r="F2586" s="152" t="s">
        <v>11032</v>
      </c>
      <c r="H2586" s="151">
        <v>344101</v>
      </c>
      <c r="L2586" s="153" t="s">
        <v>2947</v>
      </c>
      <c r="M2586" s="153" t="s">
        <v>3686</v>
      </c>
      <c r="P2586" s="152">
        <v>11.92</v>
      </c>
      <c r="Q2586" s="152">
        <v>-85.98</v>
      </c>
      <c r="R2586" s="152" t="s">
        <v>2949</v>
      </c>
      <c r="S2586" s="152" t="s">
        <v>2716</v>
      </c>
      <c r="T2586" s="152">
        <v>48.012842679999999</v>
      </c>
      <c r="U2586" s="152">
        <v>1.0615121160000001</v>
      </c>
      <c r="V2586" s="152">
        <v>16.034800870000002</v>
      </c>
      <c r="X2586" s="152">
        <v>8.4866974329999998</v>
      </c>
      <c r="AA2586" s="152">
        <v>7.6148504040000002</v>
      </c>
      <c r="AB2586" s="152">
        <v>0.15206555999999999</v>
      </c>
      <c r="AC2586" s="152">
        <v>13.34547632</v>
      </c>
      <c r="AD2586" s="152">
        <v>2.1243619260000002</v>
      </c>
      <c r="AE2586" s="152">
        <v>0.133554167</v>
      </c>
      <c r="AF2586" s="152">
        <v>0.180717867</v>
      </c>
      <c r="AJ2586" s="152">
        <v>1.94</v>
      </c>
      <c r="AK2586" s="156">
        <f t="shared" si="40"/>
        <v>0.12</v>
      </c>
      <c r="AL2586" s="151">
        <v>1200</v>
      </c>
      <c r="AM2586" s="151">
        <v>159.53147509999999</v>
      </c>
      <c r="AN2586" s="151">
        <v>1346</v>
      </c>
      <c r="AO2586" s="151">
        <v>557</v>
      </c>
      <c r="AQ2586" s="152">
        <v>3.6587831469999998</v>
      </c>
      <c r="AR2586" s="152">
        <v>0.34052628499999998</v>
      </c>
      <c r="AS2586" s="152">
        <v>1.1291126440000001</v>
      </c>
      <c r="AV2586" s="152">
        <v>1242.9497879999999</v>
      </c>
      <c r="AY2586" s="151">
        <v>270.19198410000001</v>
      </c>
      <c r="AZ2586" s="152">
        <v>218.2676888</v>
      </c>
      <c r="BH2586" s="152">
        <v>338.90469969999998</v>
      </c>
      <c r="BI2586" s="152">
        <v>46.249586399999998</v>
      </c>
      <c r="BJ2586" s="152">
        <v>20.05162077</v>
      </c>
      <c r="BK2586" s="152">
        <v>3.6296476100000001</v>
      </c>
      <c r="BO2586" s="152">
        <v>59.814868019999999</v>
      </c>
      <c r="BP2586" s="152">
        <v>4.2532920890000003</v>
      </c>
      <c r="BQ2586" s="152">
        <v>10.61345013</v>
      </c>
      <c r="BS2586" s="152">
        <v>8.0978698609999995</v>
      </c>
      <c r="BT2586" s="152">
        <v>2.825743042</v>
      </c>
      <c r="BU2586" s="152">
        <v>0.95914557099999997</v>
      </c>
      <c r="BV2586" s="152">
        <v>3.2784049579999999</v>
      </c>
      <c r="BX2586" s="152">
        <v>3.55531307</v>
      </c>
      <c r="BZ2586" s="152">
        <v>2.1990097039999998</v>
      </c>
      <c r="CB2586" s="152">
        <v>2.0336871790000002</v>
      </c>
      <c r="CD2586" s="152">
        <v>1.822271653</v>
      </c>
      <c r="CH2586" s="152">
        <v>0.51494694100000005</v>
      </c>
      <c r="CJ2586" s="152">
        <v>0.245012225</v>
      </c>
      <c r="CK2586" s="152">
        <v>6.3573756999999995E-2</v>
      </c>
      <c r="DC2586" s="152">
        <v>39.701666670000002</v>
      </c>
      <c r="DF2586" s="152">
        <v>13.36333333</v>
      </c>
      <c r="DG2586" s="152">
        <v>46.554000000000002</v>
      </c>
      <c r="DH2586" s="152">
        <v>0.22366666700000001</v>
      </c>
      <c r="DI2586" s="152">
        <v>6.0666667000000001E-2</v>
      </c>
      <c r="DJ2586" s="152">
        <v>0.22</v>
      </c>
      <c r="DM2586" s="152">
        <v>0.26600000000000001</v>
      </c>
      <c r="DO2586" s="154">
        <v>86.129400029999999</v>
      </c>
      <c r="ED2586" s="152">
        <v>47.9</v>
      </c>
      <c r="EE2586" s="152">
        <v>1.05</v>
      </c>
      <c r="EF2586" s="152">
        <v>16.489999999999998</v>
      </c>
      <c r="EH2586" s="152">
        <v>10.20426527</v>
      </c>
      <c r="EJ2586" s="152">
        <v>11.34</v>
      </c>
      <c r="EK2586" s="152">
        <v>0.18</v>
      </c>
      <c r="EL2586" s="152">
        <v>7.2</v>
      </c>
      <c r="EM2586" s="152">
        <v>12.04</v>
      </c>
      <c r="EO2586" s="152">
        <v>2.14</v>
      </c>
      <c r="EP2586" s="152">
        <v>0.33</v>
      </c>
      <c r="EQ2586" s="152">
        <v>0.14000000000000001</v>
      </c>
      <c r="FF2586" s="152">
        <v>271</v>
      </c>
      <c r="FG2586" s="152">
        <v>161</v>
      </c>
      <c r="FI2586" s="152">
        <v>47</v>
      </c>
      <c r="FJ2586" s="152">
        <v>59</v>
      </c>
      <c r="FL2586" s="152">
        <v>81</v>
      </c>
      <c r="FM2586" s="152">
        <v>19</v>
      </c>
      <c r="FP2586" s="152">
        <v>8</v>
      </c>
      <c r="FQ2586" s="152">
        <v>377</v>
      </c>
      <c r="FR2586" s="152">
        <v>19</v>
      </c>
      <c r="FS2586" s="152">
        <v>68</v>
      </c>
      <c r="FT2586" s="152">
        <v>6</v>
      </c>
      <c r="FY2586" s="152">
        <v>188</v>
      </c>
    </row>
    <row r="2587" spans="1:181">
      <c r="A2587" s="151">
        <v>9247</v>
      </c>
      <c r="B2587" s="152" t="s">
        <v>2859</v>
      </c>
      <c r="C2587" s="152" t="s">
        <v>2860</v>
      </c>
      <c r="D2587" s="152" t="s">
        <v>2945</v>
      </c>
      <c r="E2587" s="152" t="s">
        <v>2946</v>
      </c>
      <c r="F2587" s="152" t="s">
        <v>11033</v>
      </c>
      <c r="H2587" s="151">
        <v>344101</v>
      </c>
      <c r="L2587" s="153" t="s">
        <v>2947</v>
      </c>
      <c r="M2587" s="153" t="s">
        <v>3789</v>
      </c>
      <c r="P2587" s="152">
        <v>11.92</v>
      </c>
      <c r="Q2587" s="152">
        <v>-85.98</v>
      </c>
      <c r="R2587" s="152" t="s">
        <v>2949</v>
      </c>
      <c r="S2587" s="152" t="s">
        <v>2716</v>
      </c>
      <c r="T2587" s="152">
        <v>48.317992429999997</v>
      </c>
      <c r="U2587" s="152">
        <v>1.0323870900000001</v>
      </c>
      <c r="V2587" s="152">
        <v>15.507567379999999</v>
      </c>
      <c r="X2587" s="152">
        <v>11.04944832</v>
      </c>
      <c r="AA2587" s="152">
        <v>5.6105910840000002</v>
      </c>
      <c r="AB2587" s="152">
        <v>0.24472984</v>
      </c>
      <c r="AC2587" s="152">
        <v>10.24083808</v>
      </c>
      <c r="AD2587" s="152">
        <v>2.2400435999999999</v>
      </c>
      <c r="AE2587" s="152">
        <v>0.37716499999999997</v>
      </c>
      <c r="AF2587" s="152">
        <v>0.328619567</v>
      </c>
      <c r="AJ2587" s="152">
        <v>3.34</v>
      </c>
      <c r="AK2587" s="156">
        <f t="shared" si="40"/>
        <v>9.2999999999999992E-3</v>
      </c>
      <c r="AL2587" s="151">
        <v>93</v>
      </c>
      <c r="AM2587" s="151">
        <v>139.06761829999999</v>
      </c>
      <c r="AN2587" s="151">
        <v>1721</v>
      </c>
      <c r="AO2587" s="151">
        <v>839</v>
      </c>
      <c r="AQ2587" s="152">
        <v>5.0304045530000003</v>
      </c>
      <c r="AR2587" s="152">
        <v>0.29679326900000003</v>
      </c>
      <c r="AS2587" s="152">
        <v>14.86988923</v>
      </c>
      <c r="AV2587" s="152">
        <v>3637.937606</v>
      </c>
      <c r="AY2587" s="151">
        <v>233.63788360000001</v>
      </c>
      <c r="AZ2587" s="152">
        <v>38.494788990000004</v>
      </c>
      <c r="BH2587" s="152">
        <v>395.33423859999999</v>
      </c>
      <c r="BI2587" s="152">
        <v>28.488352119999998</v>
      </c>
      <c r="BJ2587" s="152">
        <v>17.166160269999999</v>
      </c>
      <c r="BK2587" s="152">
        <v>1.5444316330000001</v>
      </c>
      <c r="BO2587" s="152">
        <v>363.07596790000002</v>
      </c>
      <c r="BP2587" s="152">
        <v>4.2001241159999996</v>
      </c>
      <c r="BQ2587" s="152">
        <v>8.9147565760000003</v>
      </c>
      <c r="BS2587" s="152">
        <v>7.3012984010000004</v>
      </c>
      <c r="BT2587" s="152">
        <v>2.2271840389999999</v>
      </c>
      <c r="BU2587" s="152">
        <v>1.0784368470000001</v>
      </c>
      <c r="BV2587" s="152">
        <v>2.542054292</v>
      </c>
      <c r="BX2587" s="152">
        <v>2.882303829</v>
      </c>
      <c r="BZ2587" s="152">
        <v>1.922641724</v>
      </c>
      <c r="CB2587" s="152">
        <v>1.7604129049999999</v>
      </c>
      <c r="CD2587" s="152">
        <v>1.3794759009999999</v>
      </c>
      <c r="CH2587" s="152">
        <v>1.648422351</v>
      </c>
      <c r="CJ2587" s="152">
        <v>0.15694324200000001</v>
      </c>
      <c r="CK2587" s="152">
        <v>0.196056391</v>
      </c>
      <c r="DC2587" s="152">
        <v>38.763333330000002</v>
      </c>
      <c r="DF2587" s="152">
        <v>19.646000000000001</v>
      </c>
      <c r="DG2587" s="152">
        <v>40.97666667</v>
      </c>
      <c r="DH2587" s="152">
        <v>0.35933333299999998</v>
      </c>
      <c r="DI2587" s="152">
        <v>2.4666667E-2</v>
      </c>
      <c r="DJ2587" s="152">
        <v>6.2333332999999998E-2</v>
      </c>
      <c r="DM2587" s="152">
        <v>0.18366666700000001</v>
      </c>
      <c r="DO2587" s="154">
        <v>78.803311930000007</v>
      </c>
      <c r="ED2587" s="152">
        <v>47.9</v>
      </c>
      <c r="EE2587" s="152">
        <v>1.05</v>
      </c>
      <c r="EF2587" s="152">
        <v>16.489999999999998</v>
      </c>
      <c r="EH2587" s="152">
        <v>10.20426527</v>
      </c>
      <c r="EJ2587" s="152">
        <v>11.34</v>
      </c>
      <c r="EK2587" s="152">
        <v>0.18</v>
      </c>
      <c r="EL2587" s="152">
        <v>7.2</v>
      </c>
      <c r="EM2587" s="152">
        <v>12.04</v>
      </c>
      <c r="EO2587" s="152">
        <v>2.14</v>
      </c>
      <c r="EP2587" s="152">
        <v>0.33</v>
      </c>
      <c r="EQ2587" s="152">
        <v>0.14000000000000001</v>
      </c>
      <c r="FF2587" s="152">
        <v>271</v>
      </c>
      <c r="FG2587" s="152">
        <v>161</v>
      </c>
      <c r="FI2587" s="152">
        <v>47</v>
      </c>
      <c r="FJ2587" s="152">
        <v>59</v>
      </c>
      <c r="FL2587" s="152">
        <v>81</v>
      </c>
      <c r="FM2587" s="152">
        <v>19</v>
      </c>
      <c r="FP2587" s="152">
        <v>8</v>
      </c>
      <c r="FQ2587" s="152">
        <v>377</v>
      </c>
      <c r="FR2587" s="152">
        <v>19</v>
      </c>
      <c r="FS2587" s="152">
        <v>68</v>
      </c>
      <c r="FT2587" s="152">
        <v>6</v>
      </c>
      <c r="FY2587" s="152">
        <v>188</v>
      </c>
    </row>
    <row r="2588" spans="1:181">
      <c r="A2588" s="151">
        <v>9249</v>
      </c>
      <c r="B2588" s="152" t="s">
        <v>2859</v>
      </c>
      <c r="C2588" s="152" t="s">
        <v>2860</v>
      </c>
      <c r="D2588" s="152" t="s">
        <v>2945</v>
      </c>
      <c r="E2588" s="152" t="s">
        <v>2946</v>
      </c>
      <c r="F2588" s="152" t="s">
        <v>11034</v>
      </c>
      <c r="H2588" s="151">
        <v>344101</v>
      </c>
      <c r="L2588" s="153" t="s">
        <v>2947</v>
      </c>
      <c r="M2588" s="153" t="s">
        <v>2948</v>
      </c>
      <c r="P2588" s="152">
        <v>11.92</v>
      </c>
      <c r="Q2588" s="152">
        <v>-85.98</v>
      </c>
      <c r="R2588" s="152" t="s">
        <v>2949</v>
      </c>
      <c r="S2588" s="152" t="s">
        <v>2716</v>
      </c>
      <c r="T2588" s="152">
        <v>44.110077889999999</v>
      </c>
      <c r="U2588" s="152">
        <v>1.038192078</v>
      </c>
      <c r="V2588" s="152">
        <v>18.40606038</v>
      </c>
      <c r="X2588" s="152">
        <v>10.312283819999999</v>
      </c>
      <c r="AA2588" s="152">
        <v>5.7115296000000004</v>
      </c>
      <c r="AB2588" s="152">
        <v>0.18142284</v>
      </c>
      <c r="AC2588" s="152">
        <v>12.505303359999999</v>
      </c>
      <c r="AD2588" s="152">
        <v>1.92384972</v>
      </c>
      <c r="AE2588" s="152">
        <v>0.380579167</v>
      </c>
      <c r="AF2588" s="152">
        <v>0.213686667</v>
      </c>
      <c r="AJ2588" s="152">
        <v>2.04</v>
      </c>
      <c r="AK2588" s="156">
        <f t="shared" si="40"/>
        <v>6.9199999999999998E-2</v>
      </c>
      <c r="AL2588" s="151">
        <v>692</v>
      </c>
      <c r="AM2588" s="151">
        <v>131.0830981</v>
      </c>
      <c r="AN2588" s="151">
        <v>2219</v>
      </c>
      <c r="AO2588" s="151">
        <v>906</v>
      </c>
      <c r="AQ2588" s="152">
        <v>3.9967594609999999</v>
      </c>
      <c r="AR2588" s="152">
        <v>0.37734848300000001</v>
      </c>
      <c r="AS2588" s="152">
        <v>6.079387852</v>
      </c>
      <c r="AV2588" s="152">
        <v>3228.530581</v>
      </c>
      <c r="AY2588" s="151">
        <v>312.2828543</v>
      </c>
      <c r="AZ2588" s="152">
        <v>54.084940340000003</v>
      </c>
      <c r="BH2588" s="152">
        <v>463.54530979999998</v>
      </c>
      <c r="BI2588" s="152">
        <v>34.528784950000002</v>
      </c>
      <c r="BJ2588" s="152">
        <v>15.15574196</v>
      </c>
      <c r="BK2588" s="152">
        <v>2.0276361280000001</v>
      </c>
      <c r="BO2588" s="152">
        <v>301.57149820000001</v>
      </c>
      <c r="BP2588" s="152">
        <v>4.6413506150000003</v>
      </c>
      <c r="BQ2588" s="152">
        <v>10.55898002</v>
      </c>
      <c r="BS2588" s="152">
        <v>7.99814501</v>
      </c>
      <c r="BT2588" s="152">
        <v>2.3213369589999999</v>
      </c>
      <c r="BU2588" s="152">
        <v>0.87571562700000005</v>
      </c>
      <c r="BV2588" s="152">
        <v>3.6083076799999998</v>
      </c>
      <c r="BX2588" s="152">
        <v>2.8079813929999999</v>
      </c>
      <c r="BZ2588" s="152">
        <v>1.75678654</v>
      </c>
      <c r="CB2588" s="152">
        <v>1.513593213</v>
      </c>
      <c r="CD2588" s="152">
        <v>1.3520879560000001</v>
      </c>
      <c r="CH2588" s="152">
        <v>1.6444309020000001</v>
      </c>
      <c r="CJ2588" s="152">
        <v>0.32729576300000002</v>
      </c>
      <c r="CK2588" s="152">
        <v>0.20906081700000001</v>
      </c>
      <c r="DC2588" s="152">
        <v>39.304666670000003</v>
      </c>
      <c r="DF2588" s="152">
        <v>14.256</v>
      </c>
      <c r="DG2588" s="152">
        <v>45.667000000000002</v>
      </c>
      <c r="DH2588" s="152">
        <v>0.232333333</v>
      </c>
      <c r="DI2588" s="152">
        <v>3.5666666999999999E-2</v>
      </c>
      <c r="DJ2588" s="152">
        <v>0.111666667</v>
      </c>
      <c r="DM2588" s="152">
        <v>0.202333333</v>
      </c>
      <c r="DO2588" s="154">
        <v>85.096364030000004</v>
      </c>
      <c r="ED2588" s="152">
        <v>47.9</v>
      </c>
      <c r="EE2588" s="152">
        <v>1.05</v>
      </c>
      <c r="EF2588" s="152">
        <v>16.489999999999998</v>
      </c>
      <c r="EH2588" s="152">
        <v>10.20426527</v>
      </c>
      <c r="EJ2588" s="152">
        <v>11.34</v>
      </c>
      <c r="EK2588" s="152">
        <v>0.18</v>
      </c>
      <c r="EL2588" s="152">
        <v>7.2</v>
      </c>
      <c r="EM2588" s="152">
        <v>12.04</v>
      </c>
      <c r="EO2588" s="152">
        <v>2.14</v>
      </c>
      <c r="EP2588" s="152">
        <v>0.33</v>
      </c>
      <c r="EQ2588" s="152">
        <v>0.14000000000000001</v>
      </c>
      <c r="FF2588" s="152">
        <v>271</v>
      </c>
      <c r="FG2588" s="152">
        <v>161</v>
      </c>
      <c r="FI2588" s="152">
        <v>47</v>
      </c>
      <c r="FJ2588" s="152">
        <v>59</v>
      </c>
      <c r="FL2588" s="152">
        <v>81</v>
      </c>
      <c r="FM2588" s="152">
        <v>19</v>
      </c>
      <c r="FP2588" s="152">
        <v>8</v>
      </c>
      <c r="FQ2588" s="152">
        <v>377</v>
      </c>
      <c r="FR2588" s="152">
        <v>19</v>
      </c>
      <c r="FS2588" s="152">
        <v>68</v>
      </c>
      <c r="FT2588" s="152">
        <v>6</v>
      </c>
      <c r="FY2588" s="152">
        <v>188</v>
      </c>
    </row>
    <row r="2589" spans="1:181">
      <c r="A2589" s="151">
        <v>9250</v>
      </c>
      <c r="B2589" s="152" t="s">
        <v>2859</v>
      </c>
      <c r="C2589" s="152" t="s">
        <v>2860</v>
      </c>
      <c r="D2589" s="152" t="s">
        <v>2945</v>
      </c>
      <c r="E2589" s="152" t="s">
        <v>4009</v>
      </c>
      <c r="F2589" s="152" t="s">
        <v>11035</v>
      </c>
      <c r="H2589" s="151">
        <v>345033</v>
      </c>
      <c r="I2589" s="153" t="s">
        <v>4010</v>
      </c>
      <c r="L2589" s="153" t="s">
        <v>4011</v>
      </c>
      <c r="M2589" s="153" t="s">
        <v>4344</v>
      </c>
      <c r="P2589" s="152">
        <v>10.462999999999999</v>
      </c>
      <c r="Q2589" s="152">
        <v>-84.703000000000003</v>
      </c>
      <c r="R2589" s="152" t="s">
        <v>2938</v>
      </c>
      <c r="S2589" s="152" t="s">
        <v>2716</v>
      </c>
      <c r="T2589" s="152">
        <v>49.99649436</v>
      </c>
      <c r="U2589" s="152">
        <v>0.82796143499999997</v>
      </c>
      <c r="V2589" s="152">
        <v>18.81992387</v>
      </c>
      <c r="X2589" s="152">
        <v>10.055284</v>
      </c>
      <c r="AA2589" s="152">
        <v>4.3368155039999996</v>
      </c>
      <c r="AB2589" s="152">
        <v>0.16549952000000001</v>
      </c>
      <c r="AC2589" s="152">
        <v>10.86017064</v>
      </c>
      <c r="AD2589" s="152">
        <v>2.8715418119999998</v>
      </c>
      <c r="AE2589" s="152">
        <v>0.483365667</v>
      </c>
      <c r="AF2589" s="152">
        <v>0.22543943299999999</v>
      </c>
      <c r="AJ2589" s="152">
        <v>1.03</v>
      </c>
      <c r="AK2589" s="156">
        <f t="shared" si="40"/>
        <v>1.3599999999999999E-2</v>
      </c>
      <c r="AL2589" s="151">
        <v>136</v>
      </c>
      <c r="AM2589" s="151">
        <v>406.70851479999999</v>
      </c>
      <c r="AN2589" s="151">
        <v>2065</v>
      </c>
      <c r="AO2589" s="151">
        <v>1655</v>
      </c>
      <c r="AQ2589" s="152">
        <v>6.2261684349999999</v>
      </c>
      <c r="AR2589" s="152">
        <v>0.83679132599999995</v>
      </c>
      <c r="AS2589" s="152">
        <v>9.7969130629999999</v>
      </c>
      <c r="AV2589" s="152">
        <v>4088.955042</v>
      </c>
      <c r="AY2589" s="151">
        <v>252.3877032</v>
      </c>
      <c r="AZ2589" s="152">
        <v>27.118612250000002</v>
      </c>
      <c r="BH2589" s="152">
        <v>845.73182420000001</v>
      </c>
      <c r="BI2589" s="152">
        <v>42.65812391</v>
      </c>
      <c r="BJ2589" s="152">
        <v>17.04355095</v>
      </c>
      <c r="BK2589" s="152">
        <v>3.2920197710000001</v>
      </c>
      <c r="BO2589" s="152">
        <v>468.10172779999999</v>
      </c>
      <c r="BP2589" s="152">
        <v>12.137099470000001</v>
      </c>
      <c r="BQ2589" s="152">
        <v>24.042657930000001</v>
      </c>
      <c r="BS2589" s="152">
        <v>13.209323789999999</v>
      </c>
      <c r="BT2589" s="152">
        <v>3.5528633809999999</v>
      </c>
      <c r="BU2589" s="152">
        <v>1.4080962610000001</v>
      </c>
      <c r="BV2589" s="152">
        <v>3.244894484</v>
      </c>
      <c r="BX2589" s="152">
        <v>3.194748192</v>
      </c>
      <c r="BZ2589" s="152">
        <v>1.9846392230000001</v>
      </c>
      <c r="CB2589" s="152">
        <v>1.918750698</v>
      </c>
      <c r="CD2589" s="152">
        <v>1.6536322510000001</v>
      </c>
      <c r="CH2589" s="152">
        <v>2.8374431250000001</v>
      </c>
      <c r="CJ2589" s="152">
        <v>0.84993090500000001</v>
      </c>
      <c r="CK2589" s="152">
        <v>0.27711756900000001</v>
      </c>
      <c r="DC2589" s="152">
        <v>38.489666669999998</v>
      </c>
      <c r="DF2589" s="152">
        <v>21.534333329999999</v>
      </c>
      <c r="DG2589" s="152">
        <v>39.78233333</v>
      </c>
      <c r="DH2589" s="152">
        <v>0.37833333299999999</v>
      </c>
      <c r="DI2589" s="152">
        <v>2.2333333E-2</v>
      </c>
      <c r="DJ2589" s="152">
        <v>8.5333332999999997E-2</v>
      </c>
      <c r="DM2589" s="152">
        <v>0.12466666699999999</v>
      </c>
      <c r="DO2589" s="154">
        <v>76.705486949999994</v>
      </c>
      <c r="ED2589" s="152">
        <v>51.1</v>
      </c>
      <c r="EE2589" s="152">
        <v>0.65</v>
      </c>
      <c r="EF2589" s="152">
        <v>19.690000000000001</v>
      </c>
      <c r="EH2589" s="152">
        <v>8.1886079370000004</v>
      </c>
      <c r="EJ2589" s="152">
        <v>9.1</v>
      </c>
      <c r="EK2589" s="152">
        <v>0.16</v>
      </c>
      <c r="EL2589" s="152">
        <v>5.2</v>
      </c>
      <c r="EM2589" s="152">
        <v>10.01</v>
      </c>
      <c r="EO2589" s="152">
        <v>2.3199999999999998</v>
      </c>
      <c r="EP2589" s="152">
        <v>0.4</v>
      </c>
      <c r="EQ2589" s="152">
        <v>0.16</v>
      </c>
      <c r="ET2589" s="152">
        <v>0.55000000000000004</v>
      </c>
      <c r="EW2589" s="151">
        <v>200</v>
      </c>
      <c r="FF2589" s="152">
        <v>223</v>
      </c>
      <c r="FG2589" s="152">
        <v>66</v>
      </c>
      <c r="FI2589" s="152">
        <v>36</v>
      </c>
      <c r="FJ2589" s="152">
        <v>26</v>
      </c>
      <c r="FL2589" s="152">
        <v>78</v>
      </c>
      <c r="FM2589" s="152">
        <v>15</v>
      </c>
      <c r="FP2589" s="152">
        <v>8</v>
      </c>
      <c r="FQ2589" s="152">
        <v>696</v>
      </c>
      <c r="FR2589" s="152">
        <v>12</v>
      </c>
      <c r="FS2589" s="152">
        <v>37</v>
      </c>
      <c r="FY2589" s="152">
        <v>380</v>
      </c>
    </row>
    <row r="2590" spans="1:181">
      <c r="A2590" s="151">
        <v>9251</v>
      </c>
      <c r="B2590" s="152" t="s">
        <v>2859</v>
      </c>
      <c r="C2590" s="152" t="s">
        <v>2860</v>
      </c>
      <c r="D2590" s="152" t="s">
        <v>2945</v>
      </c>
      <c r="E2590" s="152" t="s">
        <v>4009</v>
      </c>
      <c r="F2590" s="152" t="s">
        <v>11036</v>
      </c>
      <c r="H2590" s="151">
        <v>345033</v>
      </c>
      <c r="I2590" s="153" t="s">
        <v>4010</v>
      </c>
      <c r="L2590" s="153" t="s">
        <v>4011</v>
      </c>
      <c r="M2590" s="153" t="s">
        <v>4012</v>
      </c>
      <c r="P2590" s="152">
        <v>10.462999999999999</v>
      </c>
      <c r="Q2590" s="152">
        <v>-84.703000000000003</v>
      </c>
      <c r="R2590" s="152" t="s">
        <v>2938</v>
      </c>
      <c r="S2590" s="152" t="s">
        <v>2716</v>
      </c>
      <c r="T2590" s="152">
        <v>48.913886650000002</v>
      </c>
      <c r="U2590" s="152">
        <v>0.76340596500000002</v>
      </c>
      <c r="V2590" s="152">
        <v>18.718268770000002</v>
      </c>
      <c r="X2590" s="152">
        <v>9.2180726830000008</v>
      </c>
      <c r="AA2590" s="152">
        <v>3.9739824600000002</v>
      </c>
      <c r="AB2590" s="152">
        <v>0.15412571999999999</v>
      </c>
      <c r="AC2590" s="152">
        <v>11.188889359999999</v>
      </c>
      <c r="AD2590" s="152">
        <v>2.3653485660000002</v>
      </c>
      <c r="AE2590" s="152">
        <v>0.53538149999999995</v>
      </c>
      <c r="AF2590" s="152">
        <v>0.19918649999999999</v>
      </c>
      <c r="AJ2590" s="152">
        <v>1.1599999999999999</v>
      </c>
      <c r="AK2590" s="156">
        <f t="shared" si="40"/>
        <v>3.4599999999999999E-2</v>
      </c>
      <c r="AL2590" s="151">
        <v>346</v>
      </c>
      <c r="AM2590" s="151">
        <v>349.88150280000002</v>
      </c>
      <c r="AN2590" s="151">
        <v>1814</v>
      </c>
      <c r="AO2590" s="151">
        <v>1742</v>
      </c>
      <c r="AQ2590" s="152">
        <v>5.7185753149999998</v>
      </c>
      <c r="AR2590" s="152">
        <v>0.78860924600000004</v>
      </c>
      <c r="AS2590" s="152">
        <v>10.00313635</v>
      </c>
      <c r="AV2590" s="152">
        <v>4482.0704130000004</v>
      </c>
      <c r="AY2590" s="151">
        <v>233.85709639999999</v>
      </c>
      <c r="AZ2590" s="152">
        <v>27.390974329999999</v>
      </c>
      <c r="BH2590" s="152">
        <v>870.46859189999998</v>
      </c>
      <c r="BI2590" s="152">
        <v>50.698425669999999</v>
      </c>
      <c r="BJ2590" s="152">
        <v>18.019315290000002</v>
      </c>
      <c r="BK2590" s="152">
        <v>3.7913613329999998</v>
      </c>
      <c r="BO2590" s="152">
        <v>528.59222050000005</v>
      </c>
      <c r="BP2590" s="152">
        <v>14.379916679999999</v>
      </c>
      <c r="BQ2590" s="152">
        <v>27.478094859999999</v>
      </c>
      <c r="BS2590" s="152">
        <v>15.92930024</v>
      </c>
      <c r="BT2590" s="152">
        <v>3.369633629</v>
      </c>
      <c r="BU2590" s="152">
        <v>1.28484763</v>
      </c>
      <c r="BV2590" s="152">
        <v>4.0886107870000004</v>
      </c>
      <c r="BX2590" s="152">
        <v>3.3579321549999999</v>
      </c>
      <c r="BZ2590" s="152">
        <v>1.9198291890000001</v>
      </c>
      <c r="CB2590" s="152">
        <v>1.8363179430000001</v>
      </c>
      <c r="CD2590" s="152">
        <v>2.0283606600000001</v>
      </c>
      <c r="CH2590" s="152">
        <v>3.037320705</v>
      </c>
      <c r="CJ2590" s="152">
        <v>1.0615912890000001</v>
      </c>
      <c r="CK2590" s="152">
        <v>0.430792866</v>
      </c>
      <c r="DC2590" s="152">
        <v>37.386000000000003</v>
      </c>
      <c r="DF2590" s="152">
        <v>21.218</v>
      </c>
      <c r="DG2590" s="152">
        <v>39.95333333</v>
      </c>
      <c r="DH2590" s="152">
        <v>0.372</v>
      </c>
      <c r="DI2590" s="152">
        <v>1.9333333000000001E-2</v>
      </c>
      <c r="DJ2590" s="152">
        <v>0.106333333</v>
      </c>
      <c r="DM2590" s="152">
        <v>0.111666667</v>
      </c>
      <c r="DO2590" s="154">
        <v>77.04481208</v>
      </c>
      <c r="ED2590" s="152">
        <v>51.1</v>
      </c>
      <c r="EE2590" s="152">
        <v>0.65</v>
      </c>
      <c r="EF2590" s="152">
        <v>19.690000000000001</v>
      </c>
      <c r="EH2590" s="152">
        <v>8.1886079370000004</v>
      </c>
      <c r="EJ2590" s="152">
        <v>9.1</v>
      </c>
      <c r="EK2590" s="152">
        <v>0.16</v>
      </c>
      <c r="EL2590" s="152">
        <v>5.2</v>
      </c>
      <c r="EM2590" s="152">
        <v>10.01</v>
      </c>
      <c r="EO2590" s="152">
        <v>2.3199999999999998</v>
      </c>
      <c r="EP2590" s="152">
        <v>0.4</v>
      </c>
      <c r="EQ2590" s="152">
        <v>0.16</v>
      </c>
      <c r="ET2590" s="152">
        <v>0.55000000000000004</v>
      </c>
      <c r="EW2590" s="151">
        <v>200</v>
      </c>
      <c r="FF2590" s="152">
        <v>223</v>
      </c>
      <c r="FG2590" s="152">
        <v>66</v>
      </c>
      <c r="FI2590" s="152">
        <v>36</v>
      </c>
      <c r="FJ2590" s="152">
        <v>26</v>
      </c>
      <c r="FL2590" s="152">
        <v>78</v>
      </c>
      <c r="FM2590" s="152">
        <v>15</v>
      </c>
      <c r="FP2590" s="152">
        <v>8</v>
      </c>
      <c r="FQ2590" s="152">
        <v>696</v>
      </c>
      <c r="FR2590" s="152">
        <v>12</v>
      </c>
      <c r="FS2590" s="152">
        <v>37</v>
      </c>
      <c r="FY2590" s="152">
        <v>380</v>
      </c>
    </row>
    <row r="2591" spans="1:181">
      <c r="A2591" s="151">
        <v>9252</v>
      </c>
      <c r="B2591" s="152" t="s">
        <v>2859</v>
      </c>
      <c r="C2591" s="152" t="s">
        <v>2860</v>
      </c>
      <c r="D2591" s="152" t="s">
        <v>2945</v>
      </c>
      <c r="E2591" s="152" t="s">
        <v>4009</v>
      </c>
      <c r="F2591" s="152" t="s">
        <v>11037</v>
      </c>
      <c r="H2591" s="151">
        <v>345033</v>
      </c>
      <c r="I2591" s="153" t="s">
        <v>4010</v>
      </c>
      <c r="L2591" s="153" t="s">
        <v>4011</v>
      </c>
      <c r="M2591" s="153" t="s">
        <v>4427</v>
      </c>
      <c r="P2591" s="152">
        <v>10.462999999999999</v>
      </c>
      <c r="Q2591" s="152">
        <v>-84.703000000000003</v>
      </c>
      <c r="R2591" s="152" t="s">
        <v>2938</v>
      </c>
      <c r="S2591" s="152" t="s">
        <v>2716</v>
      </c>
      <c r="T2591" s="152">
        <v>50.250227199999998</v>
      </c>
      <c r="U2591" s="152">
        <v>0.67422933900000004</v>
      </c>
      <c r="V2591" s="152">
        <v>18.93436458</v>
      </c>
      <c r="X2591" s="152">
        <v>9.7075859330000007</v>
      </c>
      <c r="AA2591" s="152">
        <v>4.1040010200000001</v>
      </c>
      <c r="AB2591" s="152">
        <v>0.16219468000000001</v>
      </c>
      <c r="AC2591" s="152">
        <v>10.8876416</v>
      </c>
      <c r="AD2591" s="152">
        <v>2.3022715260000002</v>
      </c>
      <c r="AE2591" s="152">
        <v>0.51622199999999996</v>
      </c>
      <c r="AF2591" s="152">
        <v>0.22345519999999999</v>
      </c>
      <c r="AJ2591" s="152">
        <v>1.42</v>
      </c>
      <c r="AK2591" s="156">
        <f t="shared" si="40"/>
        <v>1.3100000000000001E-2</v>
      </c>
      <c r="AL2591" s="151">
        <v>131</v>
      </c>
      <c r="AN2591" s="151">
        <v>2033</v>
      </c>
      <c r="AO2591" s="151">
        <v>2069</v>
      </c>
      <c r="DC2591" s="152">
        <v>38.251333330000001</v>
      </c>
      <c r="DF2591" s="152">
        <v>21.326666670000002</v>
      </c>
      <c r="DG2591" s="152">
        <v>39.950333329999999</v>
      </c>
      <c r="DH2591" s="152">
        <v>0.37066666700000001</v>
      </c>
      <c r="DI2591" s="152">
        <v>1.0999999999999999E-2</v>
      </c>
      <c r="DJ2591" s="152">
        <v>0.105</v>
      </c>
      <c r="DM2591" s="152">
        <v>0.124333333</v>
      </c>
      <c r="DO2591" s="154">
        <v>76.953010090000006</v>
      </c>
      <c r="ED2591" s="152">
        <v>51.1</v>
      </c>
      <c r="EE2591" s="152">
        <v>0.65</v>
      </c>
      <c r="EF2591" s="152">
        <v>19.690000000000001</v>
      </c>
      <c r="EH2591" s="152">
        <v>8.1886079370000004</v>
      </c>
      <c r="EJ2591" s="152">
        <v>9.1</v>
      </c>
      <c r="EK2591" s="152">
        <v>0.16</v>
      </c>
      <c r="EL2591" s="152">
        <v>5.2</v>
      </c>
      <c r="EM2591" s="152">
        <v>10.01</v>
      </c>
      <c r="EO2591" s="152">
        <v>2.3199999999999998</v>
      </c>
      <c r="EP2591" s="152">
        <v>0.4</v>
      </c>
      <c r="EQ2591" s="152">
        <v>0.16</v>
      </c>
      <c r="ET2591" s="152">
        <v>0.55000000000000004</v>
      </c>
      <c r="EW2591" s="151">
        <v>200</v>
      </c>
      <c r="FF2591" s="152">
        <v>223</v>
      </c>
      <c r="FG2591" s="152">
        <v>66</v>
      </c>
      <c r="FI2591" s="152">
        <v>36</v>
      </c>
      <c r="FJ2591" s="152">
        <v>26</v>
      </c>
      <c r="FL2591" s="152">
        <v>78</v>
      </c>
      <c r="FM2591" s="152">
        <v>15</v>
      </c>
      <c r="FP2591" s="152">
        <v>8</v>
      </c>
      <c r="FQ2591" s="152">
        <v>696</v>
      </c>
      <c r="FR2591" s="152">
        <v>12</v>
      </c>
      <c r="FS2591" s="152">
        <v>37</v>
      </c>
      <c r="FY2591" s="152">
        <v>380</v>
      </c>
    </row>
    <row r="2592" spans="1:181">
      <c r="A2592" s="151">
        <v>9253</v>
      </c>
      <c r="B2592" s="152" t="s">
        <v>2859</v>
      </c>
      <c r="C2592" s="152" t="s">
        <v>2860</v>
      </c>
      <c r="D2592" s="152" t="s">
        <v>2945</v>
      </c>
      <c r="E2592" s="152" t="s">
        <v>3441</v>
      </c>
      <c r="F2592" s="152" t="s">
        <v>11038</v>
      </c>
      <c r="H2592" s="151">
        <v>345060</v>
      </c>
      <c r="I2592" s="153" t="s">
        <v>4351</v>
      </c>
      <c r="L2592" s="153" t="s">
        <v>4352</v>
      </c>
      <c r="M2592" s="153" t="s">
        <v>5506</v>
      </c>
      <c r="P2592" s="152">
        <v>9.9789999999999992</v>
      </c>
      <c r="Q2592" s="152">
        <v>-83.852000000000004</v>
      </c>
      <c r="R2592" s="152" t="s">
        <v>2949</v>
      </c>
      <c r="S2592" s="152" t="s">
        <v>2716</v>
      </c>
      <c r="T2592" s="152">
        <v>59.601188030000003</v>
      </c>
      <c r="U2592" s="152">
        <v>1.262634933</v>
      </c>
      <c r="V2592" s="152">
        <v>15.93043748</v>
      </c>
      <c r="X2592" s="152">
        <v>6.8647640000000001</v>
      </c>
      <c r="AA2592" s="152">
        <v>2.297613696</v>
      </c>
      <c r="AB2592" s="152">
        <v>0.11875964</v>
      </c>
      <c r="AC2592" s="152">
        <v>3.5823251200000001</v>
      </c>
      <c r="AD2592" s="152">
        <v>3.9962539559999999</v>
      </c>
      <c r="AE2592" s="152">
        <v>4.1740798330000004</v>
      </c>
      <c r="AF2592" s="152">
        <v>0.80796455</v>
      </c>
      <c r="AJ2592" s="152">
        <v>0.81</v>
      </c>
      <c r="AK2592" s="156">
        <f t="shared" si="40"/>
        <v>1.47E-2</v>
      </c>
      <c r="AL2592" s="151">
        <v>147</v>
      </c>
      <c r="AM2592" s="151">
        <v>2142.6468009999999</v>
      </c>
      <c r="AN2592" s="151">
        <v>222</v>
      </c>
      <c r="AO2592" s="151">
        <v>2287</v>
      </c>
      <c r="AQ2592" s="152">
        <v>18.9470341</v>
      </c>
      <c r="AR2592" s="152">
        <v>2.9630134620000002</v>
      </c>
      <c r="AS2592" s="152">
        <v>25.277083180000002</v>
      </c>
      <c r="AV2592" s="152">
        <v>33811.234250000001</v>
      </c>
      <c r="AY2592" s="151">
        <v>174.40893009999999</v>
      </c>
      <c r="AZ2592" s="152">
        <v>81.793906149999998</v>
      </c>
      <c r="BH2592" s="152">
        <v>768.44371980000005</v>
      </c>
      <c r="BI2592" s="152">
        <v>316.87672529999998</v>
      </c>
      <c r="BJ2592" s="152">
        <v>29.43963849</v>
      </c>
      <c r="BK2592" s="152">
        <v>52.40117618</v>
      </c>
      <c r="BO2592" s="152">
        <v>1364.533678</v>
      </c>
      <c r="BP2592" s="152">
        <v>75.940823929999993</v>
      </c>
      <c r="BQ2592" s="152">
        <v>157.74416969999999</v>
      </c>
      <c r="BS2592" s="152">
        <v>70.420279390000005</v>
      </c>
      <c r="BT2592" s="152">
        <v>12.193497130000001</v>
      </c>
      <c r="BU2592" s="152">
        <v>2.7657742349999999</v>
      </c>
      <c r="BV2592" s="152">
        <v>9.8591950639999997</v>
      </c>
      <c r="BX2592" s="152">
        <v>6.7093136040000001</v>
      </c>
      <c r="BZ2592" s="152">
        <v>3.5146364179999998</v>
      </c>
      <c r="CB2592" s="152">
        <v>2.6246419049999998</v>
      </c>
      <c r="CD2592" s="152">
        <v>7.465752095</v>
      </c>
      <c r="CH2592" s="152">
        <v>8.5140869279999993</v>
      </c>
      <c r="CJ2592" s="152">
        <v>14.939222539999999</v>
      </c>
      <c r="CK2592" s="152">
        <v>6.3273604639999999</v>
      </c>
      <c r="DC2592" s="152">
        <v>37.944333329999999</v>
      </c>
      <c r="DF2592" s="152">
        <v>25.68866667</v>
      </c>
      <c r="DG2592" s="152">
        <v>35.993333329999999</v>
      </c>
      <c r="DH2592" s="152">
        <v>0.49966666700000001</v>
      </c>
      <c r="DI2592" s="152">
        <v>1.7999999999999999E-2</v>
      </c>
      <c r="DJ2592" s="152">
        <v>0.113666667</v>
      </c>
      <c r="DM2592" s="152">
        <v>0.15333333299999999</v>
      </c>
      <c r="DO2592" s="154">
        <v>71.40763072</v>
      </c>
      <c r="ED2592" s="152">
        <v>54.14</v>
      </c>
      <c r="EE2592" s="152">
        <v>0.94</v>
      </c>
      <c r="EF2592" s="152">
        <v>16.059999999999999</v>
      </c>
      <c r="EH2592" s="152">
        <v>7.0548006839999999</v>
      </c>
      <c r="EJ2592" s="152">
        <v>7.84</v>
      </c>
      <c r="EK2592" s="152">
        <v>0.13</v>
      </c>
      <c r="EL2592" s="152">
        <v>6.29</v>
      </c>
      <c r="EM2592" s="152">
        <v>7.77</v>
      </c>
      <c r="EO2592" s="152">
        <v>3.13</v>
      </c>
      <c r="EP2592" s="152">
        <v>1.98</v>
      </c>
      <c r="EQ2592" s="152">
        <v>0.34</v>
      </c>
      <c r="ET2592" s="152">
        <v>0.36</v>
      </c>
      <c r="EW2592" s="151">
        <v>300</v>
      </c>
      <c r="FF2592" s="152">
        <v>208</v>
      </c>
      <c r="FG2592" s="152">
        <v>221</v>
      </c>
      <c r="FI2592" s="152">
        <v>30</v>
      </c>
      <c r="FJ2592" s="152">
        <v>90</v>
      </c>
      <c r="FL2592" s="152">
        <v>75</v>
      </c>
      <c r="FM2592" s="152">
        <v>16</v>
      </c>
      <c r="FP2592" s="152">
        <v>50</v>
      </c>
      <c r="FQ2592" s="152">
        <v>740</v>
      </c>
      <c r="FR2592" s="152">
        <v>17</v>
      </c>
      <c r="FS2592" s="152">
        <v>161</v>
      </c>
      <c r="FT2592" s="152">
        <v>17</v>
      </c>
      <c r="FY2592" s="152">
        <v>726</v>
      </c>
    </row>
    <row r="2593" spans="1:203">
      <c r="A2593" s="151">
        <v>9254</v>
      </c>
      <c r="B2593" s="152" t="s">
        <v>2859</v>
      </c>
      <c r="C2593" s="152" t="s">
        <v>2860</v>
      </c>
      <c r="D2593" s="152" t="s">
        <v>2945</v>
      </c>
      <c r="E2593" s="152" t="s">
        <v>3441</v>
      </c>
      <c r="F2593" s="152" t="s">
        <v>11039</v>
      </c>
      <c r="H2593" s="151">
        <v>345060</v>
      </c>
      <c r="I2593" s="153" t="s">
        <v>4351</v>
      </c>
      <c r="L2593" s="153" t="s">
        <v>4352</v>
      </c>
      <c r="M2593" s="153" t="s">
        <v>5469</v>
      </c>
      <c r="P2593" s="152">
        <v>9.9789999999999992</v>
      </c>
      <c r="Q2593" s="152">
        <v>-83.852000000000004</v>
      </c>
      <c r="R2593" s="152" t="s">
        <v>2949</v>
      </c>
      <c r="S2593" s="152" t="s">
        <v>2716</v>
      </c>
      <c r="T2593" s="152">
        <v>57.00780735</v>
      </c>
      <c r="U2593" s="152">
        <v>1.536119928</v>
      </c>
      <c r="V2593" s="152">
        <v>15.732543850000001</v>
      </c>
      <c r="X2593" s="152">
        <v>8.3527298999999999</v>
      </c>
      <c r="AA2593" s="152">
        <v>2.8478708159999999</v>
      </c>
      <c r="AB2593" s="152">
        <v>0.11373800000000001</v>
      </c>
      <c r="AC2593" s="152">
        <v>4.3407847999999998</v>
      </c>
      <c r="AD2593" s="152">
        <v>3.8929855199999999</v>
      </c>
      <c r="AE2593" s="152">
        <v>3.738673167</v>
      </c>
      <c r="AF2593" s="152">
        <v>1.373089467</v>
      </c>
      <c r="AJ2593" s="152">
        <v>0.78</v>
      </c>
      <c r="AK2593" s="156">
        <f t="shared" si="40"/>
        <v>4.4499999999999998E-2</v>
      </c>
      <c r="AL2593" s="151">
        <v>445</v>
      </c>
      <c r="AM2593" s="151">
        <v>3158.5572480000001</v>
      </c>
      <c r="AN2593" s="151">
        <v>293</v>
      </c>
      <c r="AO2593" s="151">
        <v>3137</v>
      </c>
      <c r="AQ2593" s="152">
        <v>20.1719732</v>
      </c>
      <c r="AR2593" s="152">
        <v>3.5922899730000002</v>
      </c>
      <c r="AS2593" s="152">
        <v>10.81302655</v>
      </c>
      <c r="AV2593" s="152">
        <v>40619.595110000002</v>
      </c>
      <c r="AY2593" s="151">
        <v>236.9279818</v>
      </c>
      <c r="AZ2593" s="152">
        <v>22.802134429999999</v>
      </c>
      <c r="BH2593" s="152">
        <v>2651.671413</v>
      </c>
      <c r="BI2593" s="152">
        <v>431.17759319999999</v>
      </c>
      <c r="BJ2593" s="152">
        <v>48.33066496</v>
      </c>
      <c r="BK2593" s="152">
        <v>133.77391650000001</v>
      </c>
      <c r="BO2593" s="152">
        <v>1894.5275549999999</v>
      </c>
      <c r="BP2593" s="152">
        <v>144.08169190000001</v>
      </c>
      <c r="BQ2593" s="152">
        <v>317.7796894</v>
      </c>
      <c r="BS2593" s="152">
        <v>125.1773329</v>
      </c>
      <c r="BT2593" s="152">
        <v>21.10749697</v>
      </c>
      <c r="BU2593" s="152">
        <v>3.7375175669999998</v>
      </c>
      <c r="BV2593" s="152">
        <v>15.137656959999999</v>
      </c>
      <c r="BX2593" s="152">
        <v>10.496876070000001</v>
      </c>
      <c r="BZ2593" s="152">
        <v>5.5399496450000001</v>
      </c>
      <c r="CB2593" s="152">
        <v>4.0664269380000002</v>
      </c>
      <c r="CD2593" s="152">
        <v>9.8794498219999998</v>
      </c>
      <c r="CH2593" s="152">
        <v>15.55837468</v>
      </c>
      <c r="CJ2593" s="152">
        <v>10.23047146</v>
      </c>
      <c r="CK2593" s="152">
        <v>3.580042985</v>
      </c>
      <c r="DC2593" s="152">
        <v>36.924666670000001</v>
      </c>
      <c r="DF2593" s="152">
        <v>25.96533333</v>
      </c>
      <c r="DG2593" s="152">
        <v>35.834666669999997</v>
      </c>
      <c r="DH2593" s="152">
        <v>0.484666667</v>
      </c>
      <c r="DI2593" s="152">
        <v>2.4E-2</v>
      </c>
      <c r="DJ2593" s="152">
        <v>0.105333333</v>
      </c>
      <c r="DM2593" s="152">
        <v>0.15666666700000001</v>
      </c>
      <c r="DO2593" s="154">
        <v>71.097713909999996</v>
      </c>
      <c r="ED2593" s="152">
        <v>54.14</v>
      </c>
      <c r="EE2593" s="152">
        <v>0.94</v>
      </c>
      <c r="EF2593" s="152">
        <v>16.059999999999999</v>
      </c>
      <c r="EH2593" s="152">
        <v>7.0548006839999999</v>
      </c>
      <c r="EJ2593" s="152">
        <v>7.84</v>
      </c>
      <c r="EK2593" s="152">
        <v>0.13</v>
      </c>
      <c r="EL2593" s="152">
        <v>6.29</v>
      </c>
      <c r="EM2593" s="152">
        <v>7.77</v>
      </c>
      <c r="EO2593" s="152">
        <v>3.13</v>
      </c>
      <c r="EP2593" s="152">
        <v>1.98</v>
      </c>
      <c r="EQ2593" s="152">
        <v>0.34</v>
      </c>
      <c r="ET2593" s="152">
        <v>0.36</v>
      </c>
      <c r="EW2593" s="151">
        <v>300</v>
      </c>
      <c r="FF2593" s="152">
        <v>208</v>
      </c>
      <c r="FG2593" s="152">
        <v>221</v>
      </c>
      <c r="FI2593" s="152">
        <v>30</v>
      </c>
      <c r="FJ2593" s="152">
        <v>90</v>
      </c>
      <c r="FL2593" s="152">
        <v>75</v>
      </c>
      <c r="FM2593" s="152">
        <v>16</v>
      </c>
      <c r="FP2593" s="152">
        <v>50</v>
      </c>
      <c r="FQ2593" s="152">
        <v>740</v>
      </c>
      <c r="FR2593" s="152">
        <v>17</v>
      </c>
      <c r="FS2593" s="152">
        <v>161</v>
      </c>
      <c r="FT2593" s="152">
        <v>17</v>
      </c>
      <c r="FY2593" s="152">
        <v>726</v>
      </c>
    </row>
    <row r="2594" spans="1:203">
      <c r="A2594" s="151">
        <v>9256</v>
      </c>
      <c r="B2594" s="152" t="s">
        <v>2859</v>
      </c>
      <c r="C2594" s="152" t="s">
        <v>2860</v>
      </c>
      <c r="D2594" s="152" t="s">
        <v>2945</v>
      </c>
      <c r="E2594" s="152" t="s">
        <v>3441</v>
      </c>
      <c r="F2594" s="152" t="s">
        <v>11040</v>
      </c>
      <c r="H2594" s="151">
        <v>345060</v>
      </c>
      <c r="I2594" s="153" t="s">
        <v>4351</v>
      </c>
      <c r="L2594" s="153" t="s">
        <v>4352</v>
      </c>
      <c r="M2594" s="153" t="s">
        <v>4353</v>
      </c>
      <c r="P2594" s="152">
        <v>9.9789999999999992</v>
      </c>
      <c r="Q2594" s="152">
        <v>-83.852000000000004</v>
      </c>
      <c r="R2594" s="152" t="s">
        <v>2949</v>
      </c>
      <c r="S2594" s="152" t="s">
        <v>2716</v>
      </c>
      <c r="T2594" s="152">
        <v>50.022737669999998</v>
      </c>
      <c r="U2594" s="152">
        <v>0.84682764600000004</v>
      </c>
      <c r="V2594" s="152">
        <v>17.166170480000002</v>
      </c>
      <c r="X2594" s="152">
        <v>6.8196936170000004</v>
      </c>
      <c r="AA2594" s="152">
        <v>5.671711416</v>
      </c>
      <c r="AB2594" s="152">
        <v>0.14781648</v>
      </c>
      <c r="AC2594" s="152">
        <v>11.13534664</v>
      </c>
      <c r="AD2594" s="152">
        <v>2.6641153919999998</v>
      </c>
      <c r="AE2594" s="152">
        <v>0.82767433300000004</v>
      </c>
      <c r="AF2594" s="152">
        <v>0.28588223299999999</v>
      </c>
      <c r="AJ2594" s="152">
        <v>3.01</v>
      </c>
      <c r="AK2594" s="156">
        <f t="shared" si="40"/>
        <v>1.9400000000000001E-2</v>
      </c>
      <c r="AL2594" s="151">
        <v>194</v>
      </c>
      <c r="AM2594" s="151">
        <v>610.78222149999999</v>
      </c>
      <c r="AN2594" s="151">
        <v>2009</v>
      </c>
      <c r="AO2594" s="151">
        <v>751</v>
      </c>
      <c r="AQ2594" s="152">
        <v>5.0189083280000002</v>
      </c>
      <c r="AR2594" s="152">
        <v>0.76198135600000005</v>
      </c>
      <c r="AS2594" s="152">
        <v>5.0938898100000003</v>
      </c>
      <c r="AV2594" s="152">
        <v>7670.4379719999997</v>
      </c>
      <c r="AY2594" s="151">
        <v>274.14601210000001</v>
      </c>
      <c r="AZ2594" s="152">
        <v>91.235705879999998</v>
      </c>
      <c r="BH2594" s="152">
        <v>792.26272029999996</v>
      </c>
      <c r="BI2594" s="152">
        <v>59.871306300000001</v>
      </c>
      <c r="BJ2594" s="152">
        <v>13.93167259</v>
      </c>
      <c r="BK2594" s="152">
        <v>6.1398824630000002</v>
      </c>
      <c r="BO2594" s="152">
        <v>466.88778230000003</v>
      </c>
      <c r="BP2594" s="152">
        <v>17.703868230000001</v>
      </c>
      <c r="BQ2594" s="152">
        <v>36.214686260000001</v>
      </c>
      <c r="BS2594" s="152">
        <v>17.70280275</v>
      </c>
      <c r="BT2594" s="152">
        <v>3.8997226060000001</v>
      </c>
      <c r="BU2594" s="152">
        <v>1.205721179</v>
      </c>
      <c r="BV2594" s="152">
        <v>3.3215904690000002</v>
      </c>
      <c r="BX2594" s="152">
        <v>2.5374997119999998</v>
      </c>
      <c r="BZ2594" s="152">
        <v>1.5865355539999999</v>
      </c>
      <c r="CB2594" s="152">
        <v>1.406524331</v>
      </c>
      <c r="CD2594" s="152">
        <v>1.604519029</v>
      </c>
      <c r="CH2594" s="152">
        <v>1.83334262</v>
      </c>
      <c r="CJ2594" s="152">
        <v>1.61666485</v>
      </c>
      <c r="CK2594" s="152">
        <v>0.634995435</v>
      </c>
      <c r="DC2594" s="152">
        <v>40.166333330000001</v>
      </c>
      <c r="DF2594" s="152">
        <v>10.709</v>
      </c>
      <c r="DG2594" s="152">
        <v>48.55</v>
      </c>
      <c r="DH2594" s="152">
        <v>0.16900000000000001</v>
      </c>
      <c r="DI2594" s="152">
        <v>5.0333333000000001E-2</v>
      </c>
      <c r="DJ2594" s="152">
        <v>0.39166666700000002</v>
      </c>
      <c r="DM2594" s="152">
        <v>0.133333333</v>
      </c>
      <c r="DO2594" s="154">
        <v>88.987752850000007</v>
      </c>
      <c r="ED2594" s="152">
        <v>54.14</v>
      </c>
      <c r="EE2594" s="152">
        <v>0.94</v>
      </c>
      <c r="EF2594" s="152">
        <v>16.059999999999999</v>
      </c>
      <c r="EH2594" s="152">
        <v>7.0548006839999999</v>
      </c>
      <c r="EJ2594" s="152">
        <v>7.84</v>
      </c>
      <c r="EK2594" s="152">
        <v>0.13</v>
      </c>
      <c r="EL2594" s="152">
        <v>6.29</v>
      </c>
      <c r="EM2594" s="152">
        <v>7.77</v>
      </c>
      <c r="EO2594" s="152">
        <v>3.13</v>
      </c>
      <c r="EP2594" s="152">
        <v>1.98</v>
      </c>
      <c r="EQ2594" s="152">
        <v>0.34</v>
      </c>
      <c r="ET2594" s="152">
        <v>0.36</v>
      </c>
      <c r="EW2594" s="151">
        <v>300</v>
      </c>
      <c r="FF2594" s="152">
        <v>208</v>
      </c>
      <c r="FG2594" s="152">
        <v>221</v>
      </c>
      <c r="FI2594" s="152">
        <v>30</v>
      </c>
      <c r="FJ2594" s="152">
        <v>90</v>
      </c>
      <c r="FL2594" s="152">
        <v>75</v>
      </c>
      <c r="FM2594" s="152">
        <v>16</v>
      </c>
      <c r="FP2594" s="152">
        <v>50</v>
      </c>
      <c r="FQ2594" s="152">
        <v>740</v>
      </c>
      <c r="FR2594" s="152">
        <v>17</v>
      </c>
      <c r="FS2594" s="152">
        <v>161</v>
      </c>
      <c r="FT2594" s="152">
        <v>17</v>
      </c>
      <c r="FY2594" s="152">
        <v>726</v>
      </c>
    </row>
    <row r="2595" spans="1:203">
      <c r="A2595" s="151">
        <v>9257</v>
      </c>
      <c r="B2595" s="152" t="s">
        <v>2859</v>
      </c>
      <c r="C2595" s="152" t="s">
        <v>2860</v>
      </c>
      <c r="D2595" s="152" t="s">
        <v>2945</v>
      </c>
      <c r="E2595" s="152" t="s">
        <v>3441</v>
      </c>
      <c r="F2595" s="152" t="s">
        <v>11041</v>
      </c>
      <c r="H2595" s="151">
        <v>345060</v>
      </c>
      <c r="I2595" s="153" t="s">
        <v>4351</v>
      </c>
      <c r="L2595" s="153" t="s">
        <v>4352</v>
      </c>
      <c r="M2595" s="153" t="s">
        <v>4387</v>
      </c>
      <c r="P2595" s="152">
        <v>9.9789999999999992</v>
      </c>
      <c r="Q2595" s="152">
        <v>-83.852000000000004</v>
      </c>
      <c r="R2595" s="152" t="s">
        <v>2949</v>
      </c>
      <c r="S2595" s="152" t="s">
        <v>2716</v>
      </c>
      <c r="T2595" s="152">
        <v>50.165079079999998</v>
      </c>
      <c r="U2595" s="152">
        <v>0.94060822799999999</v>
      </c>
      <c r="V2595" s="152">
        <v>17.524104770000001</v>
      </c>
      <c r="X2595" s="152">
        <v>7.4853287169999998</v>
      </c>
      <c r="AA2595" s="152">
        <v>4.5981876359999996</v>
      </c>
      <c r="AB2595" s="152">
        <v>0.16270972</v>
      </c>
      <c r="AC2595" s="152">
        <v>11.328156399999999</v>
      </c>
      <c r="AD2595" s="152">
        <v>2.7124744559999998</v>
      </c>
      <c r="AE2595" s="152">
        <v>1.1782490000000001</v>
      </c>
      <c r="AF2595" s="152">
        <v>0.27634265000000002</v>
      </c>
      <c r="AJ2595" s="152">
        <v>2.11</v>
      </c>
      <c r="AK2595" s="156">
        <f t="shared" si="40"/>
        <v>5.5999999999999999E-3</v>
      </c>
      <c r="AL2595" s="151">
        <v>56</v>
      </c>
      <c r="AM2595" s="151">
        <v>711.70453759999998</v>
      </c>
      <c r="AN2595" s="151">
        <v>1388</v>
      </c>
      <c r="AO2595" s="151">
        <v>877</v>
      </c>
      <c r="AQ2595" s="152">
        <v>14.23929951</v>
      </c>
      <c r="AR2595" s="152">
        <v>0.97954841699999995</v>
      </c>
      <c r="AS2595" s="152">
        <v>6.1322932420000003</v>
      </c>
      <c r="AV2595" s="152">
        <v>9393.2180229999994</v>
      </c>
      <c r="AY2595" s="151">
        <v>286.00215220000001</v>
      </c>
      <c r="AZ2595" s="152">
        <v>78.233783239999994</v>
      </c>
      <c r="BH2595" s="152">
        <v>826.4810152</v>
      </c>
      <c r="BI2595" s="152">
        <v>70.607619700000001</v>
      </c>
      <c r="BJ2595" s="152">
        <v>15.827644299999999</v>
      </c>
      <c r="BK2595" s="152">
        <v>7.6041788009999998</v>
      </c>
      <c r="BO2595" s="152">
        <v>531.41240789999995</v>
      </c>
      <c r="BP2595" s="152">
        <v>22.124967009999999</v>
      </c>
      <c r="BQ2595" s="152">
        <v>45.443391339999998</v>
      </c>
      <c r="BS2595" s="152">
        <v>22.080438470000001</v>
      </c>
      <c r="BT2595" s="152">
        <v>4.5484476540000003</v>
      </c>
      <c r="BU2595" s="152">
        <v>1.450295844</v>
      </c>
      <c r="BV2595" s="152">
        <v>4.0932471450000003</v>
      </c>
      <c r="BX2595" s="152">
        <v>3.1053910629999999</v>
      </c>
      <c r="BZ2595" s="152">
        <v>1.717292724</v>
      </c>
      <c r="CB2595" s="152">
        <v>1.6335706189999999</v>
      </c>
      <c r="CD2595" s="152">
        <v>2.0127618300000001</v>
      </c>
      <c r="CH2595" s="152">
        <v>3.0545600130000001</v>
      </c>
      <c r="CJ2595" s="152">
        <v>2.6242632079999999</v>
      </c>
      <c r="CK2595" s="152">
        <v>0.80335436199999999</v>
      </c>
      <c r="DC2595" s="152">
        <v>40.343666669999998</v>
      </c>
      <c r="DF2595" s="152">
        <v>11.01466667</v>
      </c>
      <c r="DG2595" s="152">
        <v>48.646333329999997</v>
      </c>
      <c r="DH2595" s="152">
        <v>0.174666667</v>
      </c>
      <c r="DI2595" s="152">
        <v>5.1666666999999999E-2</v>
      </c>
      <c r="DJ2595" s="152">
        <v>0.34566666699999998</v>
      </c>
      <c r="DM2595" s="152">
        <v>0.139333333</v>
      </c>
      <c r="DO2595" s="154">
        <v>88.728760280000003</v>
      </c>
      <c r="ED2595" s="152">
        <v>54.14</v>
      </c>
      <c r="EE2595" s="152">
        <v>0.94</v>
      </c>
      <c r="EF2595" s="152">
        <v>16.059999999999999</v>
      </c>
      <c r="EH2595" s="152">
        <v>7.0548006839999999</v>
      </c>
      <c r="EJ2595" s="152">
        <v>7.84</v>
      </c>
      <c r="EK2595" s="152">
        <v>0.13</v>
      </c>
      <c r="EL2595" s="152">
        <v>6.29</v>
      </c>
      <c r="EM2595" s="152">
        <v>7.77</v>
      </c>
      <c r="EO2595" s="152">
        <v>3.13</v>
      </c>
      <c r="EP2595" s="152">
        <v>1.98</v>
      </c>
      <c r="EQ2595" s="152">
        <v>0.34</v>
      </c>
      <c r="ET2595" s="152">
        <v>0.36</v>
      </c>
      <c r="EW2595" s="151">
        <v>300</v>
      </c>
      <c r="FF2595" s="152">
        <v>208</v>
      </c>
      <c r="FG2595" s="152">
        <v>221</v>
      </c>
      <c r="FI2595" s="152">
        <v>30</v>
      </c>
      <c r="FJ2595" s="152">
        <v>90</v>
      </c>
      <c r="FL2595" s="152">
        <v>75</v>
      </c>
      <c r="FM2595" s="152">
        <v>16</v>
      </c>
      <c r="FP2595" s="152">
        <v>50</v>
      </c>
      <c r="FQ2595" s="152">
        <v>740</v>
      </c>
      <c r="FR2595" s="152">
        <v>17</v>
      </c>
      <c r="FS2595" s="152">
        <v>161</v>
      </c>
      <c r="FT2595" s="152">
        <v>17</v>
      </c>
      <c r="FY2595" s="152">
        <v>726</v>
      </c>
    </row>
    <row r="2596" spans="1:203">
      <c r="A2596" s="151">
        <v>9259</v>
      </c>
      <c r="B2596" s="152" t="s">
        <v>2859</v>
      </c>
      <c r="C2596" s="152" t="s">
        <v>2860</v>
      </c>
      <c r="D2596" s="152" t="s">
        <v>4248</v>
      </c>
      <c r="E2596" s="152" t="s">
        <v>4249</v>
      </c>
      <c r="F2596" s="152" t="s">
        <v>11042</v>
      </c>
      <c r="H2596" s="151">
        <v>345033</v>
      </c>
      <c r="I2596" s="153" t="s">
        <v>4250</v>
      </c>
      <c r="L2596" s="153" t="s">
        <v>5480</v>
      </c>
      <c r="M2596" s="153" t="s">
        <v>5481</v>
      </c>
      <c r="O2596" s="151">
        <v>1542</v>
      </c>
      <c r="P2596" s="152">
        <v>10.4862</v>
      </c>
      <c r="Q2596" s="152">
        <v>-84.731499999999997</v>
      </c>
      <c r="R2596" s="152" t="s">
        <v>2866</v>
      </c>
      <c r="S2596" s="152" t="s">
        <v>2716</v>
      </c>
      <c r="T2596" s="152">
        <v>57.41844905</v>
      </c>
      <c r="U2596" s="152">
        <v>1.676637218</v>
      </c>
      <c r="V2596" s="152">
        <v>15.64444963</v>
      </c>
      <c r="X2596" s="152">
        <v>7.5883964840000004</v>
      </c>
      <c r="AA2596" s="152">
        <v>3.0196907629999998</v>
      </c>
      <c r="AB2596" s="152">
        <v>0.12227845800000001</v>
      </c>
      <c r="AC2596" s="152">
        <v>5.8765419159999999</v>
      </c>
      <c r="AD2596" s="152">
        <v>2.299207923</v>
      </c>
      <c r="AE2596" s="152">
        <v>0.60410753100000003</v>
      </c>
      <c r="AF2596" s="152">
        <v>0.27072835499999998</v>
      </c>
      <c r="AJ2596" s="152">
        <v>2.95</v>
      </c>
      <c r="AK2596" s="156">
        <f t="shared" si="40"/>
        <v>1.176E-2</v>
      </c>
      <c r="AL2596" s="151">
        <v>117.6</v>
      </c>
      <c r="AM2596" s="151">
        <v>649</v>
      </c>
      <c r="AN2596" s="151">
        <v>1070</v>
      </c>
      <c r="AO2596" s="151">
        <v>2920</v>
      </c>
      <c r="AQ2596" s="152">
        <v>9.1173602329999994</v>
      </c>
      <c r="AW2596" s="152">
        <v>22.56534761</v>
      </c>
      <c r="AY2596" s="151">
        <v>259.69733309999998</v>
      </c>
      <c r="AZ2596" s="152">
        <v>3.925674339</v>
      </c>
      <c r="BA2596" s="152">
        <v>18.209537770000001</v>
      </c>
      <c r="BB2596" s="152">
        <v>9.5605958700000002</v>
      </c>
      <c r="BC2596" s="152">
        <v>254.73478159999999</v>
      </c>
      <c r="BD2596" s="152">
        <v>67.591477929999996</v>
      </c>
      <c r="BG2596" s="152">
        <v>15.923196559999999</v>
      </c>
      <c r="BH2596" s="152">
        <v>449.71244250000001</v>
      </c>
      <c r="BI2596" s="152">
        <v>26.619841730000001</v>
      </c>
      <c r="BJ2596" s="152">
        <v>60.171491760000002</v>
      </c>
      <c r="BK2596" s="152">
        <v>5.8956311829999999</v>
      </c>
      <c r="BO2596" s="152">
        <v>921.67610079999997</v>
      </c>
      <c r="BP2596" s="152">
        <v>21.316206579999999</v>
      </c>
      <c r="BQ2596" s="152">
        <v>43.147911819999997</v>
      </c>
      <c r="BR2596" s="152">
        <v>6.0714566239999996</v>
      </c>
      <c r="BS2596" s="152">
        <v>23.804899689999999</v>
      </c>
      <c r="BT2596" s="152">
        <v>6.1431403810000003</v>
      </c>
      <c r="BU2596" s="152">
        <v>2.0041606289999998</v>
      </c>
      <c r="BV2596" s="152">
        <v>5.9710790290000002</v>
      </c>
      <c r="BW2596" s="152">
        <v>1.0474749269999999</v>
      </c>
      <c r="BX2596" s="152">
        <v>5.8197919169999999</v>
      </c>
      <c r="BZ2596" s="152">
        <v>2.7866982930000002</v>
      </c>
      <c r="CB2596" s="152">
        <v>2.6207696189999998</v>
      </c>
      <c r="CD2596" s="152">
        <v>1.8344479039999999</v>
      </c>
      <c r="CE2596" s="152">
        <v>0.31015950799999997</v>
      </c>
      <c r="CH2596" s="152">
        <v>5.9540692389999998</v>
      </c>
      <c r="CJ2596" s="152">
        <v>1.3446877610000001</v>
      </c>
      <c r="CK2596" s="152">
        <v>0.59387809800000002</v>
      </c>
      <c r="DC2596" s="152">
        <v>38.1</v>
      </c>
      <c r="DD2596" s="152">
        <v>0.01</v>
      </c>
      <c r="DE2596" s="152">
        <v>0.02</v>
      </c>
      <c r="DF2596" s="152">
        <v>21.5</v>
      </c>
      <c r="DG2596" s="152">
        <v>38.700000000000003</v>
      </c>
      <c r="DH2596" s="152">
        <v>0.33</v>
      </c>
      <c r="DM2596" s="152">
        <v>0.09</v>
      </c>
      <c r="DO2596" s="154">
        <v>76.599999999999994</v>
      </c>
      <c r="DS2596" s="152">
        <v>6.24</v>
      </c>
      <c r="DT2596" s="152">
        <v>3.1</v>
      </c>
      <c r="DU2596" s="152">
        <v>3.09</v>
      </c>
      <c r="DV2596" s="152">
        <v>168</v>
      </c>
      <c r="DW2596" s="152">
        <v>542</v>
      </c>
      <c r="DX2596" s="152">
        <v>5.25</v>
      </c>
      <c r="DY2596" s="152">
        <v>95.9</v>
      </c>
      <c r="ED2596" s="152">
        <v>51.6</v>
      </c>
      <c r="EE2596" s="152">
        <v>0.62</v>
      </c>
      <c r="EF2596" s="152">
        <v>20.6</v>
      </c>
      <c r="EH2596" s="152">
        <v>8.4</v>
      </c>
      <c r="EK2596" s="152">
        <v>0.16</v>
      </c>
      <c r="EL2596" s="152">
        <v>5.37</v>
      </c>
      <c r="EM2596" s="152">
        <v>10.8</v>
      </c>
      <c r="EO2596" s="152">
        <v>2.52</v>
      </c>
      <c r="EP2596" s="152">
        <v>0.4</v>
      </c>
      <c r="EQ2596" s="152">
        <v>0.14000000000000001</v>
      </c>
      <c r="ES2596" s="152">
        <v>0.7</v>
      </c>
      <c r="ET2596" s="152">
        <v>2.2000000000000002</v>
      </c>
      <c r="FA2596" s="152">
        <v>6.45</v>
      </c>
      <c r="FD2596" s="152">
        <v>23.88</v>
      </c>
      <c r="FF2596" s="152">
        <v>204</v>
      </c>
      <c r="FG2596" s="152">
        <v>37.729999999999997</v>
      </c>
      <c r="FI2596" s="152">
        <v>28.4</v>
      </c>
      <c r="FJ2596" s="152">
        <v>27.97</v>
      </c>
      <c r="FK2596" s="152">
        <v>114.5</v>
      </c>
      <c r="FL2596" s="152">
        <v>67.099999999999994</v>
      </c>
      <c r="FP2596" s="152">
        <v>7</v>
      </c>
      <c r="FQ2596" s="152">
        <v>691</v>
      </c>
      <c r="FR2596" s="152">
        <v>13.7</v>
      </c>
      <c r="FS2596" s="152">
        <v>37.5</v>
      </c>
      <c r="FT2596" s="152">
        <v>3.03</v>
      </c>
      <c r="FY2596" s="152">
        <v>364</v>
      </c>
      <c r="FZ2596" s="152">
        <v>8.48</v>
      </c>
      <c r="GA2596" s="152">
        <v>18.3</v>
      </c>
      <c r="GB2596" s="152">
        <v>2.44</v>
      </c>
      <c r="GC2596" s="152">
        <v>10.64</v>
      </c>
      <c r="GD2596" s="152">
        <v>2.5099999999999998</v>
      </c>
      <c r="GE2596" s="152">
        <v>1.0369999999999999</v>
      </c>
      <c r="GF2596" s="152">
        <v>2.63</v>
      </c>
      <c r="GG2596" s="152">
        <v>0.39100000000000001</v>
      </c>
      <c r="GH2596" s="152">
        <v>2.37</v>
      </c>
      <c r="GJ2596" s="152">
        <v>1.3</v>
      </c>
      <c r="GL2596" s="152">
        <v>1.29</v>
      </c>
      <c r="GN2596" s="152">
        <v>1.06</v>
      </c>
      <c r="GO2596" s="152">
        <v>0.161</v>
      </c>
      <c r="GS2596" s="152">
        <v>2.14</v>
      </c>
      <c r="GT2596" s="152">
        <v>0.60399999999999998</v>
      </c>
      <c r="GU2596" s="152">
        <v>0.23699999999999999</v>
      </c>
    </row>
    <row r="2597" spans="1:203">
      <c r="A2597" s="151">
        <v>9260</v>
      </c>
      <c r="B2597" s="152" t="s">
        <v>2859</v>
      </c>
      <c r="C2597" s="152" t="s">
        <v>2860</v>
      </c>
      <c r="D2597" s="152" t="s">
        <v>4248</v>
      </c>
      <c r="E2597" s="152" t="s">
        <v>4249</v>
      </c>
      <c r="F2597" s="152" t="s">
        <v>11043</v>
      </c>
      <c r="H2597" s="151">
        <v>345033</v>
      </c>
      <c r="I2597" s="153" t="s">
        <v>4250</v>
      </c>
      <c r="L2597" s="153" t="s">
        <v>5223</v>
      </c>
      <c r="M2597" s="153" t="s">
        <v>5224</v>
      </c>
      <c r="O2597" s="151">
        <v>1542</v>
      </c>
      <c r="P2597" s="152">
        <v>10.4862</v>
      </c>
      <c r="Q2597" s="152">
        <v>-84.731499999999997</v>
      </c>
      <c r="R2597" s="152" t="s">
        <v>2866</v>
      </c>
      <c r="S2597" s="152" t="s">
        <v>2716</v>
      </c>
      <c r="T2597" s="152">
        <v>53.225447549999998</v>
      </c>
      <c r="U2597" s="152">
        <v>0.851831805</v>
      </c>
      <c r="V2597" s="152">
        <v>18.403012010000001</v>
      </c>
      <c r="X2597" s="152">
        <v>9.8777771179999991</v>
      </c>
      <c r="AA2597" s="152">
        <v>3.2443849409999999</v>
      </c>
      <c r="AB2597" s="152">
        <v>0.22505950499999999</v>
      </c>
      <c r="AC2597" s="152">
        <v>8.0172821859999992</v>
      </c>
      <c r="AD2597" s="152">
        <v>2.5627332489999999</v>
      </c>
      <c r="AE2597" s="152">
        <v>0.45449605500000001</v>
      </c>
      <c r="AF2597" s="152">
        <v>0.17086578099999999</v>
      </c>
      <c r="AJ2597" s="152">
        <v>2.61</v>
      </c>
      <c r="AK2597" s="156">
        <f t="shared" si="40"/>
        <v>3.0989999999999997E-2</v>
      </c>
      <c r="AL2597" s="151">
        <v>309.89999999999998</v>
      </c>
      <c r="AM2597" s="151">
        <v>610</v>
      </c>
      <c r="AN2597" s="151">
        <v>2000</v>
      </c>
      <c r="AO2597" s="151">
        <v>1540</v>
      </c>
      <c r="AQ2597" s="152">
        <v>11.6551217</v>
      </c>
      <c r="AW2597" s="152">
        <v>21.511112709999999</v>
      </c>
      <c r="AY2597" s="151">
        <v>185.65734209999999</v>
      </c>
      <c r="AZ2597" s="152">
        <v>16.045319920000001</v>
      </c>
      <c r="BA2597" s="152">
        <v>26.1906645</v>
      </c>
      <c r="BB2597" s="152">
        <v>12.76121614</v>
      </c>
      <c r="BC2597" s="152">
        <v>470.34108179999998</v>
      </c>
      <c r="BD2597" s="152">
        <v>104.8461238</v>
      </c>
      <c r="BG2597" s="152">
        <v>11.821814939999999</v>
      </c>
      <c r="BH2597" s="152">
        <v>772.18385000000001</v>
      </c>
      <c r="BI2597" s="152">
        <v>18.840832930000001</v>
      </c>
      <c r="BJ2597" s="152">
        <v>46.639876809999997</v>
      </c>
      <c r="BK2597" s="152">
        <v>2.9749897789999999</v>
      </c>
      <c r="BO2597" s="152">
        <v>511.1208982</v>
      </c>
      <c r="BP2597" s="152">
        <v>12.406669190000001</v>
      </c>
      <c r="BQ2597" s="152">
        <v>29.323524689999999</v>
      </c>
      <c r="BR2597" s="152">
        <v>4.1418961249999997</v>
      </c>
      <c r="BS2597" s="152">
        <v>15.74400852</v>
      </c>
      <c r="BT2597" s="152">
        <v>3.0812119039999999</v>
      </c>
      <c r="BU2597" s="152">
        <v>1.19502858</v>
      </c>
      <c r="BV2597" s="152">
        <v>3.96291313</v>
      </c>
      <c r="BW2597" s="152">
        <v>0.81503522900000003</v>
      </c>
      <c r="BX2597" s="152">
        <v>3.8101231630000001</v>
      </c>
      <c r="BZ2597" s="152">
        <v>1.559672809</v>
      </c>
      <c r="CB2597" s="152">
        <v>1.585231303</v>
      </c>
      <c r="CD2597" s="152">
        <v>1.116737042</v>
      </c>
      <c r="CE2597" s="152">
        <v>0.27793958800000002</v>
      </c>
      <c r="CH2597" s="152">
        <v>3.974419659</v>
      </c>
      <c r="CJ2597" s="152">
        <v>0.57049426299999995</v>
      </c>
      <c r="CK2597" s="152">
        <v>0.34839526399999998</v>
      </c>
      <c r="DC2597" s="152">
        <v>38.299999999999997</v>
      </c>
      <c r="DD2597" s="152">
        <v>0.01</v>
      </c>
      <c r="DE2597" s="152">
        <v>0.01</v>
      </c>
      <c r="DF2597" s="152">
        <v>22.7</v>
      </c>
      <c r="DG2597" s="152">
        <v>39</v>
      </c>
      <c r="DH2597" s="152">
        <v>0.42</v>
      </c>
      <c r="DM2597" s="152">
        <v>0.12</v>
      </c>
      <c r="DO2597" s="154">
        <v>75.401356910000004</v>
      </c>
      <c r="DS2597" s="152">
        <v>4.51</v>
      </c>
      <c r="DT2597" s="152">
        <v>3.35</v>
      </c>
      <c r="DU2597" s="152">
        <v>10.93</v>
      </c>
      <c r="DV2597" s="152">
        <v>156</v>
      </c>
      <c r="DW2597" s="152">
        <v>777</v>
      </c>
      <c r="DX2597" s="152">
        <v>8.48</v>
      </c>
      <c r="DY2597" s="152">
        <v>128</v>
      </c>
      <c r="ED2597" s="152">
        <v>51.6</v>
      </c>
      <c r="EE2597" s="152">
        <v>0.62</v>
      </c>
      <c r="EF2597" s="152">
        <v>20.6</v>
      </c>
      <c r="EH2597" s="152">
        <v>8.4</v>
      </c>
      <c r="EK2597" s="152">
        <v>0.16</v>
      </c>
      <c r="EL2597" s="152">
        <v>5.37</v>
      </c>
      <c r="EM2597" s="152">
        <v>10.8</v>
      </c>
      <c r="EO2597" s="152">
        <v>2.52</v>
      </c>
      <c r="EP2597" s="152">
        <v>0.4</v>
      </c>
      <c r="EQ2597" s="152">
        <v>0.14000000000000001</v>
      </c>
      <c r="ES2597" s="152">
        <v>0.7</v>
      </c>
      <c r="ET2597" s="152">
        <v>2.2000000000000002</v>
      </c>
      <c r="FA2597" s="152">
        <v>6.45</v>
      </c>
      <c r="FD2597" s="152">
        <v>23.88</v>
      </c>
      <c r="FF2597" s="152">
        <v>204</v>
      </c>
      <c r="FG2597" s="152">
        <v>37.729999999999997</v>
      </c>
      <c r="FI2597" s="152">
        <v>28.4</v>
      </c>
      <c r="FJ2597" s="152">
        <v>27.97</v>
      </c>
      <c r="FK2597" s="152">
        <v>114.5</v>
      </c>
      <c r="FL2597" s="152">
        <v>67.099999999999994</v>
      </c>
      <c r="FP2597" s="152">
        <v>7</v>
      </c>
      <c r="FQ2597" s="152">
        <v>691</v>
      </c>
      <c r="FR2597" s="152">
        <v>13.7</v>
      </c>
      <c r="FS2597" s="152">
        <v>37.5</v>
      </c>
      <c r="FT2597" s="152">
        <v>3.03</v>
      </c>
      <c r="FY2597" s="152">
        <v>364</v>
      </c>
      <c r="FZ2597" s="152">
        <v>8.48</v>
      </c>
      <c r="GA2597" s="152">
        <v>18.3</v>
      </c>
      <c r="GB2597" s="152">
        <v>2.44</v>
      </c>
      <c r="GC2597" s="152">
        <v>10.64</v>
      </c>
      <c r="GD2597" s="152">
        <v>2.5099999999999998</v>
      </c>
      <c r="GE2597" s="152">
        <v>1.0369999999999999</v>
      </c>
      <c r="GF2597" s="152">
        <v>2.63</v>
      </c>
      <c r="GG2597" s="152">
        <v>0.39100000000000001</v>
      </c>
      <c r="GH2597" s="152">
        <v>2.37</v>
      </c>
      <c r="GJ2597" s="152">
        <v>1.3</v>
      </c>
      <c r="GL2597" s="152">
        <v>1.29</v>
      </c>
      <c r="GN2597" s="152">
        <v>1.06</v>
      </c>
      <c r="GO2597" s="152">
        <v>0.161</v>
      </c>
      <c r="GS2597" s="152">
        <v>2.14</v>
      </c>
      <c r="GT2597" s="152">
        <v>0.60399999999999998</v>
      </c>
      <c r="GU2597" s="152">
        <v>0.23699999999999999</v>
      </c>
    </row>
    <row r="2598" spans="1:203">
      <c r="A2598" s="151">
        <v>9264</v>
      </c>
      <c r="B2598" s="152" t="s">
        <v>2859</v>
      </c>
      <c r="C2598" s="152" t="s">
        <v>2860</v>
      </c>
      <c r="D2598" s="152" t="s">
        <v>4248</v>
      </c>
      <c r="E2598" s="152" t="s">
        <v>4249</v>
      </c>
      <c r="F2598" s="152" t="s">
        <v>11044</v>
      </c>
      <c r="H2598" s="151">
        <v>345033</v>
      </c>
      <c r="I2598" s="153" t="s">
        <v>4250</v>
      </c>
      <c r="L2598" s="153" t="s">
        <v>4251</v>
      </c>
      <c r="M2598" s="153" t="s">
        <v>4251</v>
      </c>
      <c r="O2598" s="151">
        <v>1542</v>
      </c>
      <c r="P2598" s="152">
        <v>10.4862</v>
      </c>
      <c r="Q2598" s="152">
        <v>-84.731499999999997</v>
      </c>
      <c r="R2598" s="152" t="s">
        <v>2866</v>
      </c>
      <c r="S2598" s="152" t="s">
        <v>2716</v>
      </c>
      <c r="T2598" s="152">
        <v>49.71</v>
      </c>
      <c r="U2598" s="152">
        <v>0.69610000000000005</v>
      </c>
      <c r="V2598" s="152">
        <v>17.920000000000002</v>
      </c>
      <c r="X2598" s="152">
        <v>9.7376511959999998</v>
      </c>
      <c r="AA2598" s="152">
        <v>4.18</v>
      </c>
      <c r="AB2598" s="152">
        <v>0.22109999999999999</v>
      </c>
      <c r="AC2598" s="152">
        <v>9.1999999999999993</v>
      </c>
      <c r="AD2598" s="152">
        <v>2.5287000000000002</v>
      </c>
      <c r="AE2598" s="152">
        <v>0.4551</v>
      </c>
      <c r="AF2598" s="152">
        <v>0.15620000000000001</v>
      </c>
      <c r="AJ2598" s="152">
        <v>3.8790426099999999</v>
      </c>
      <c r="AK2598" s="156">
        <f t="shared" si="40"/>
        <v>1.7000000000000001E-2</v>
      </c>
      <c r="AL2598" s="151">
        <v>170</v>
      </c>
      <c r="AM2598" s="151">
        <v>315</v>
      </c>
      <c r="AN2598" s="151">
        <v>2170</v>
      </c>
      <c r="AO2598" s="151">
        <v>1490</v>
      </c>
      <c r="DC2598" s="152">
        <v>38.5</v>
      </c>
      <c r="DD2598" s="152">
        <v>0.02</v>
      </c>
      <c r="DE2598" s="152">
        <v>0.04</v>
      </c>
      <c r="DF2598" s="152">
        <v>22.4</v>
      </c>
      <c r="DG2598" s="152">
        <v>39.200000000000003</v>
      </c>
      <c r="DH2598" s="152">
        <v>0.26</v>
      </c>
      <c r="DM2598" s="152">
        <v>0.09</v>
      </c>
      <c r="DO2598" s="154">
        <v>75.729671819999993</v>
      </c>
      <c r="ED2598" s="152">
        <v>50.3</v>
      </c>
      <c r="EE2598" s="152">
        <v>0.59</v>
      </c>
      <c r="EF2598" s="152">
        <v>20.9</v>
      </c>
      <c r="EH2598" s="152">
        <v>7.93</v>
      </c>
      <c r="EK2598" s="152">
        <v>0.15</v>
      </c>
      <c r="EL2598" s="152">
        <v>5.08</v>
      </c>
      <c r="EM2598" s="152">
        <v>11.2</v>
      </c>
      <c r="EO2598" s="152">
        <v>2.56</v>
      </c>
      <c r="EP2598" s="152">
        <v>0.41</v>
      </c>
      <c r="EQ2598" s="152">
        <v>0.12</v>
      </c>
      <c r="ES2598" s="152">
        <v>2.2000000000000002</v>
      </c>
      <c r="ET2598" s="152">
        <v>1.1000000000000001</v>
      </c>
      <c r="FA2598" s="152">
        <v>5.9</v>
      </c>
      <c r="FD2598" s="152">
        <v>21.52</v>
      </c>
      <c r="FF2598" s="152">
        <v>179</v>
      </c>
      <c r="FG2598" s="152">
        <v>33.340000000000003</v>
      </c>
      <c r="FI2598" s="152">
        <v>27</v>
      </c>
      <c r="FJ2598" s="152">
        <v>25.8</v>
      </c>
      <c r="FK2598" s="152">
        <v>99.1</v>
      </c>
      <c r="FL2598" s="152">
        <v>60.7</v>
      </c>
      <c r="FP2598" s="152">
        <v>6.37</v>
      </c>
      <c r="FQ2598" s="152">
        <v>667</v>
      </c>
      <c r="FR2598" s="152">
        <v>12.1</v>
      </c>
      <c r="FS2598" s="152">
        <v>32</v>
      </c>
      <c r="FT2598" s="152">
        <v>2.77</v>
      </c>
      <c r="FY2598" s="152">
        <v>325</v>
      </c>
      <c r="FZ2598" s="152">
        <v>7.2</v>
      </c>
      <c r="GA2598" s="152">
        <v>15.6</v>
      </c>
      <c r="GB2598" s="152">
        <v>2.11</v>
      </c>
      <c r="GC2598" s="152">
        <v>9.19</v>
      </c>
      <c r="GD2598" s="152">
        <v>2.23</v>
      </c>
      <c r="GE2598" s="152">
        <v>0.94099999999999995</v>
      </c>
      <c r="GF2598" s="152">
        <v>2.35</v>
      </c>
      <c r="GG2598" s="152">
        <v>0.35</v>
      </c>
      <c r="GH2598" s="152">
        <v>2.08</v>
      </c>
      <c r="GJ2598" s="152">
        <v>1.1599999999999999</v>
      </c>
      <c r="GL2598" s="152">
        <v>1.1499999999999999</v>
      </c>
      <c r="GN2598" s="152">
        <v>0.91</v>
      </c>
      <c r="GO2598" s="152">
        <v>0.14599999999999999</v>
      </c>
      <c r="GS2598" s="152">
        <v>1.94</v>
      </c>
      <c r="GT2598" s="152">
        <v>0.499</v>
      </c>
      <c r="GU2598" s="152">
        <v>0.20499999999999999</v>
      </c>
    </row>
    <row r="2599" spans="1:203">
      <c r="A2599" s="151">
        <v>9265</v>
      </c>
      <c r="B2599" s="152" t="s">
        <v>2859</v>
      </c>
      <c r="C2599" s="152" t="s">
        <v>2860</v>
      </c>
      <c r="D2599" s="152" t="s">
        <v>4248</v>
      </c>
      <c r="E2599" s="152" t="s">
        <v>4249</v>
      </c>
      <c r="F2599" s="152" t="s">
        <v>11045</v>
      </c>
      <c r="H2599" s="151">
        <v>345033</v>
      </c>
      <c r="I2599" s="153" t="s">
        <v>4250</v>
      </c>
      <c r="L2599" s="153" t="s">
        <v>4532</v>
      </c>
      <c r="M2599" s="153" t="s">
        <v>4532</v>
      </c>
      <c r="O2599" s="151">
        <v>1542</v>
      </c>
      <c r="P2599" s="152">
        <v>10.4862</v>
      </c>
      <c r="Q2599" s="152">
        <v>-84.731499999999997</v>
      </c>
      <c r="R2599" s="152" t="s">
        <v>2866</v>
      </c>
      <c r="S2599" s="152" t="s">
        <v>2716</v>
      </c>
      <c r="T2599" s="152">
        <v>50.6</v>
      </c>
      <c r="U2599" s="152">
        <v>0.57389999999999997</v>
      </c>
      <c r="V2599" s="152">
        <v>19.079999999999998</v>
      </c>
      <c r="X2599" s="152">
        <v>8.1380370360000001</v>
      </c>
      <c r="AA2599" s="152">
        <v>2.2126999999999999</v>
      </c>
      <c r="AB2599" s="152">
        <v>0.17330000000000001</v>
      </c>
      <c r="AC2599" s="152">
        <v>9.64</v>
      </c>
      <c r="AD2599" s="152">
        <v>2.8395999999999999</v>
      </c>
      <c r="AE2599" s="152">
        <v>0.49809999999999999</v>
      </c>
      <c r="AF2599" s="152">
        <v>0.12909999999999999</v>
      </c>
      <c r="AJ2599" s="152">
        <v>3.9261542700000001</v>
      </c>
      <c r="AK2599" s="156">
        <f t="shared" si="40"/>
        <v>1.7899999999999999E-2</v>
      </c>
      <c r="AL2599" s="151">
        <v>179</v>
      </c>
      <c r="AM2599" s="151">
        <v>326</v>
      </c>
      <c r="AN2599" s="151">
        <v>2770</v>
      </c>
      <c r="AO2599" s="151">
        <v>1740</v>
      </c>
      <c r="DC2599" s="152">
        <v>38.4</v>
      </c>
      <c r="DD2599" s="152">
        <v>0.01</v>
      </c>
      <c r="DE2599" s="152">
        <v>0.12</v>
      </c>
      <c r="DF2599" s="152">
        <v>23.3</v>
      </c>
      <c r="DG2599" s="152">
        <v>38.299999999999997</v>
      </c>
      <c r="DH2599" s="152">
        <v>0.32</v>
      </c>
      <c r="DM2599" s="152">
        <v>0.12</v>
      </c>
      <c r="DO2599" s="154">
        <v>75.729671819999993</v>
      </c>
      <c r="ED2599" s="152">
        <v>50.3</v>
      </c>
      <c r="EE2599" s="152">
        <v>0.59</v>
      </c>
      <c r="EF2599" s="152">
        <v>20.9</v>
      </c>
      <c r="EH2599" s="152">
        <v>7.93</v>
      </c>
      <c r="EK2599" s="152">
        <v>0.15</v>
      </c>
      <c r="EL2599" s="152">
        <v>5.08</v>
      </c>
      <c r="EM2599" s="152">
        <v>11.2</v>
      </c>
      <c r="EO2599" s="152">
        <v>2.56</v>
      </c>
      <c r="EP2599" s="152">
        <v>0.41</v>
      </c>
      <c r="EQ2599" s="152">
        <v>0.12</v>
      </c>
      <c r="ES2599" s="152">
        <v>2.2000000000000002</v>
      </c>
      <c r="ET2599" s="152">
        <v>1.1000000000000001</v>
      </c>
      <c r="FA2599" s="152">
        <v>5.9</v>
      </c>
      <c r="FD2599" s="152">
        <v>21.52</v>
      </c>
      <c r="FF2599" s="152">
        <v>179</v>
      </c>
      <c r="FG2599" s="152">
        <v>33.340000000000003</v>
      </c>
      <c r="FI2599" s="152">
        <v>27</v>
      </c>
      <c r="FJ2599" s="152">
        <v>25.8</v>
      </c>
      <c r="FK2599" s="152">
        <v>99.1</v>
      </c>
      <c r="FL2599" s="152">
        <v>60.7</v>
      </c>
      <c r="FP2599" s="152">
        <v>6.37</v>
      </c>
      <c r="FQ2599" s="152">
        <v>667</v>
      </c>
      <c r="FR2599" s="152">
        <v>12.1</v>
      </c>
      <c r="FS2599" s="152">
        <v>32</v>
      </c>
      <c r="FT2599" s="152">
        <v>2.77</v>
      </c>
      <c r="FY2599" s="152">
        <v>325</v>
      </c>
      <c r="FZ2599" s="152">
        <v>7.2</v>
      </c>
      <c r="GA2599" s="152">
        <v>15.6</v>
      </c>
      <c r="GB2599" s="152">
        <v>2.11</v>
      </c>
      <c r="GC2599" s="152">
        <v>9.19</v>
      </c>
      <c r="GD2599" s="152">
        <v>2.23</v>
      </c>
      <c r="GE2599" s="152">
        <v>0.94099999999999995</v>
      </c>
      <c r="GF2599" s="152">
        <v>2.35</v>
      </c>
      <c r="GG2599" s="152">
        <v>0.35</v>
      </c>
      <c r="GH2599" s="152">
        <v>2.08</v>
      </c>
      <c r="GJ2599" s="152">
        <v>1.1599999999999999</v>
      </c>
      <c r="GL2599" s="152">
        <v>1.1499999999999999</v>
      </c>
      <c r="GN2599" s="152">
        <v>0.91</v>
      </c>
      <c r="GO2599" s="152">
        <v>0.14599999999999999</v>
      </c>
      <c r="GS2599" s="152">
        <v>1.94</v>
      </c>
      <c r="GT2599" s="152">
        <v>0.499</v>
      </c>
      <c r="GU2599" s="152">
        <v>0.20499999999999999</v>
      </c>
    </row>
    <row r="2600" spans="1:203">
      <c r="A2600" s="151">
        <v>9266</v>
      </c>
      <c r="B2600" s="152" t="s">
        <v>2859</v>
      </c>
      <c r="C2600" s="152" t="s">
        <v>2860</v>
      </c>
      <c r="D2600" s="152" t="s">
        <v>4248</v>
      </c>
      <c r="E2600" s="152" t="s">
        <v>4249</v>
      </c>
      <c r="F2600" s="152" t="s">
        <v>11046</v>
      </c>
      <c r="H2600" s="151">
        <v>345033</v>
      </c>
      <c r="I2600" s="153" t="s">
        <v>4250</v>
      </c>
      <c r="L2600" s="153" t="s">
        <v>5498</v>
      </c>
      <c r="M2600" s="153" t="s">
        <v>5498</v>
      </c>
      <c r="O2600" s="151">
        <v>1542</v>
      </c>
      <c r="P2600" s="152">
        <v>10.4862</v>
      </c>
      <c r="Q2600" s="152">
        <v>-84.731499999999997</v>
      </c>
      <c r="R2600" s="152" t="s">
        <v>2866</v>
      </c>
      <c r="S2600" s="152" t="s">
        <v>2716</v>
      </c>
      <c r="T2600" s="152">
        <v>58.852448850000002</v>
      </c>
      <c r="U2600" s="152">
        <v>1.205004338</v>
      </c>
      <c r="V2600" s="152">
        <v>16.393819789999998</v>
      </c>
      <c r="X2600" s="152">
        <v>7.0546554400000003</v>
      </c>
      <c r="AA2600" s="152">
        <v>2.6160830430000002</v>
      </c>
      <c r="AB2600" s="152">
        <v>9.7810073999999997E-2</v>
      </c>
      <c r="AC2600" s="152">
        <v>5.9815013219999997</v>
      </c>
      <c r="AD2600" s="152">
        <v>2.5192733999999999</v>
      </c>
      <c r="AE2600" s="152">
        <v>0.36445260400000001</v>
      </c>
      <c r="AF2600" s="152">
        <v>0.38841637299999998</v>
      </c>
      <c r="AJ2600" s="152">
        <v>3.26</v>
      </c>
      <c r="AK2600" s="156">
        <f t="shared" si="40"/>
        <v>8.3700000000000007E-3</v>
      </c>
      <c r="AL2600" s="151">
        <v>83.7</v>
      </c>
      <c r="AM2600" s="151">
        <v>667</v>
      </c>
      <c r="AN2600" s="151">
        <v>890</v>
      </c>
      <c r="AO2600" s="151">
        <v>2570</v>
      </c>
      <c r="AQ2600" s="152">
        <v>8.9168431439999996</v>
      </c>
      <c r="AW2600" s="152">
        <v>16.764177400000001</v>
      </c>
      <c r="AY2600" s="151">
        <v>134.29791850000001</v>
      </c>
      <c r="AZ2600" s="152">
        <v>5.2951463820000004</v>
      </c>
      <c r="BA2600" s="152">
        <v>14.89675175</v>
      </c>
      <c r="BB2600" s="152">
        <v>1.022050798</v>
      </c>
      <c r="BC2600" s="152">
        <v>312.61968610000002</v>
      </c>
      <c r="BD2600" s="152">
        <v>60.127142599999999</v>
      </c>
      <c r="BG2600" s="152">
        <v>11.557421870000001</v>
      </c>
      <c r="BH2600" s="152">
        <v>397.30792750000001</v>
      </c>
      <c r="BI2600" s="152">
        <v>19.639109990000001</v>
      </c>
      <c r="BJ2600" s="152">
        <v>72.305410769999995</v>
      </c>
      <c r="BK2600" s="152">
        <v>5.2995585180000004</v>
      </c>
      <c r="BO2600" s="152">
        <v>514.41483129999995</v>
      </c>
      <c r="BP2600" s="152">
        <v>14.44464926</v>
      </c>
      <c r="BQ2600" s="152">
        <v>31.6355334</v>
      </c>
      <c r="BR2600" s="152">
        <v>4.7833981750000003</v>
      </c>
      <c r="BS2600" s="152">
        <v>18.791692009999998</v>
      </c>
      <c r="BT2600" s="152">
        <v>4.0728074579999998</v>
      </c>
      <c r="BU2600" s="152">
        <v>1.2914704800000001</v>
      </c>
      <c r="BV2600" s="152">
        <v>4.7355601900000002</v>
      </c>
      <c r="BW2600" s="152">
        <v>0.57085828900000002</v>
      </c>
      <c r="BX2600" s="152">
        <v>3.9837071489999998</v>
      </c>
      <c r="BZ2600" s="152">
        <v>2.090057678</v>
      </c>
      <c r="CB2600" s="152">
        <v>2.2002560249999998</v>
      </c>
      <c r="CD2600" s="152">
        <v>2.4390561380000002</v>
      </c>
      <c r="CE2600" s="152">
        <v>0.56975434400000002</v>
      </c>
      <c r="CH2600" s="152">
        <v>3.3918958539999999</v>
      </c>
      <c r="CJ2600" s="152">
        <v>1.1914631389999999</v>
      </c>
      <c r="CK2600" s="152">
        <v>0.56664489500000004</v>
      </c>
      <c r="DC2600" s="152">
        <v>38.1</v>
      </c>
      <c r="DD2600" s="152">
        <v>0.01</v>
      </c>
      <c r="DF2600" s="152">
        <v>21.8</v>
      </c>
      <c r="DG2600" s="152">
        <v>39</v>
      </c>
      <c r="DH2600" s="152">
        <v>0.32</v>
      </c>
      <c r="DM2600" s="152">
        <v>0.1</v>
      </c>
      <c r="DO2600" s="154">
        <v>76.949266230000006</v>
      </c>
      <c r="DS2600" s="152">
        <v>1.68</v>
      </c>
      <c r="DT2600" s="152">
        <v>3.89</v>
      </c>
      <c r="DV2600" s="152">
        <v>162</v>
      </c>
      <c r="DW2600" s="152">
        <v>783</v>
      </c>
      <c r="DX2600" s="152">
        <v>8.36</v>
      </c>
      <c r="DY2600" s="152">
        <v>94.6</v>
      </c>
      <c r="ED2600" s="152">
        <v>50.3</v>
      </c>
      <c r="EE2600" s="152">
        <v>0.59</v>
      </c>
      <c r="EF2600" s="152">
        <v>20.9</v>
      </c>
      <c r="EH2600" s="152">
        <v>7.93</v>
      </c>
      <c r="EK2600" s="152">
        <v>0.15</v>
      </c>
      <c r="EL2600" s="152">
        <v>5.08</v>
      </c>
      <c r="EM2600" s="152">
        <v>11.2</v>
      </c>
      <c r="EO2600" s="152">
        <v>2.56</v>
      </c>
      <c r="EP2600" s="152">
        <v>0.41</v>
      </c>
      <c r="EQ2600" s="152">
        <v>0.12</v>
      </c>
      <c r="ES2600" s="152">
        <v>2.2000000000000002</v>
      </c>
      <c r="ET2600" s="152">
        <v>1.1000000000000001</v>
      </c>
      <c r="FA2600" s="152">
        <v>5.9</v>
      </c>
      <c r="FD2600" s="152">
        <v>21.52</v>
      </c>
      <c r="FF2600" s="152">
        <v>179</v>
      </c>
      <c r="FG2600" s="152">
        <v>33.340000000000003</v>
      </c>
      <c r="FI2600" s="152">
        <v>27</v>
      </c>
      <c r="FJ2600" s="152">
        <v>25.8</v>
      </c>
      <c r="FK2600" s="152">
        <v>99.1</v>
      </c>
      <c r="FL2600" s="152">
        <v>60.7</v>
      </c>
      <c r="FP2600" s="152">
        <v>6.37</v>
      </c>
      <c r="FQ2600" s="152">
        <v>667</v>
      </c>
      <c r="FR2600" s="152">
        <v>12.1</v>
      </c>
      <c r="FS2600" s="152">
        <v>32</v>
      </c>
      <c r="FT2600" s="152">
        <v>2.77</v>
      </c>
      <c r="FY2600" s="152">
        <v>325</v>
      </c>
      <c r="FZ2600" s="152">
        <v>7.2</v>
      </c>
      <c r="GA2600" s="152">
        <v>15.6</v>
      </c>
      <c r="GB2600" s="152">
        <v>2.11</v>
      </c>
      <c r="GC2600" s="152">
        <v>9.19</v>
      </c>
      <c r="GD2600" s="152">
        <v>2.23</v>
      </c>
      <c r="GE2600" s="152">
        <v>0.94099999999999995</v>
      </c>
      <c r="GF2600" s="152">
        <v>2.35</v>
      </c>
      <c r="GG2600" s="152">
        <v>0.35</v>
      </c>
      <c r="GH2600" s="152">
        <v>2.08</v>
      </c>
      <c r="GJ2600" s="152">
        <v>1.1599999999999999</v>
      </c>
      <c r="GL2600" s="152">
        <v>1.1499999999999999</v>
      </c>
      <c r="GN2600" s="152">
        <v>0.91</v>
      </c>
      <c r="GO2600" s="152">
        <v>0.14599999999999999</v>
      </c>
      <c r="GS2600" s="152">
        <v>1.94</v>
      </c>
      <c r="GT2600" s="152">
        <v>0.499</v>
      </c>
      <c r="GU2600" s="152">
        <v>0.20499999999999999</v>
      </c>
    </row>
    <row r="2601" spans="1:203">
      <c r="A2601" s="151">
        <v>9267</v>
      </c>
      <c r="B2601" s="152" t="s">
        <v>2859</v>
      </c>
      <c r="C2601" s="152" t="s">
        <v>2860</v>
      </c>
      <c r="D2601" s="152" t="s">
        <v>4248</v>
      </c>
      <c r="E2601" s="152" t="s">
        <v>4249</v>
      </c>
      <c r="F2601" s="152" t="s">
        <v>11047</v>
      </c>
      <c r="H2601" s="151">
        <v>345033</v>
      </c>
      <c r="I2601" s="153" t="s">
        <v>4250</v>
      </c>
      <c r="L2601" s="153" t="s">
        <v>4692</v>
      </c>
      <c r="M2601" s="153" t="s">
        <v>4693</v>
      </c>
      <c r="O2601" s="151">
        <v>1542</v>
      </c>
      <c r="P2601" s="152">
        <v>10.4862</v>
      </c>
      <c r="Q2601" s="152">
        <v>-84.731499999999997</v>
      </c>
      <c r="R2601" s="152" t="s">
        <v>2866</v>
      </c>
      <c r="S2601" s="152" t="s">
        <v>2716</v>
      </c>
      <c r="T2601" s="152">
        <v>51.086749939999997</v>
      </c>
      <c r="U2601" s="152">
        <v>0.85910901699999997</v>
      </c>
      <c r="V2601" s="152">
        <v>17.87731574</v>
      </c>
      <c r="X2601" s="152">
        <v>9.9999910189999994</v>
      </c>
      <c r="AA2601" s="152">
        <v>4.1802443350000003</v>
      </c>
      <c r="AB2601" s="152">
        <v>0.19290868899999999</v>
      </c>
      <c r="AC2601" s="152">
        <v>8.1852123750000008</v>
      </c>
      <c r="AD2601" s="152">
        <v>1.869016896</v>
      </c>
      <c r="AE2601" s="152">
        <v>0.24875053499999999</v>
      </c>
      <c r="AF2601" s="152">
        <v>0.14489401199999999</v>
      </c>
      <c r="AJ2601" s="152">
        <v>3.54</v>
      </c>
      <c r="AK2601" s="156">
        <f t="shared" si="40"/>
        <v>1.7740000000000002E-2</v>
      </c>
      <c r="AL2601" s="151">
        <v>177.4</v>
      </c>
      <c r="AM2601" s="151">
        <v>308</v>
      </c>
      <c r="AN2601" s="151">
        <v>2170</v>
      </c>
      <c r="AO2601" s="151">
        <v>1380</v>
      </c>
      <c r="AQ2601" s="152">
        <v>4.607656736</v>
      </c>
      <c r="AW2601" s="152">
        <v>17.528323950000001</v>
      </c>
      <c r="AY2601" s="151">
        <v>160.4043662</v>
      </c>
      <c r="AZ2601" s="152">
        <v>13.23962038</v>
      </c>
      <c r="BA2601" s="152">
        <v>26.245097479999998</v>
      </c>
      <c r="BB2601" s="152">
        <v>8.2020542770000002</v>
      </c>
      <c r="BC2601" s="152">
        <v>69.427407439999996</v>
      </c>
      <c r="BD2601" s="152">
        <v>75.633697060000003</v>
      </c>
      <c r="BG2601" s="152">
        <v>6.3333366240000002</v>
      </c>
      <c r="BH2601" s="152">
        <v>419.65965949999998</v>
      </c>
      <c r="BI2601" s="152">
        <v>10.08194606</v>
      </c>
      <c r="BJ2601" s="152">
        <v>27.153094379999999</v>
      </c>
      <c r="BK2601" s="152">
        <v>2.8895366610000002</v>
      </c>
      <c r="BO2601" s="152">
        <v>347.01915960000002</v>
      </c>
      <c r="BP2601" s="152">
        <v>7.2479665840000003</v>
      </c>
      <c r="BQ2601" s="152">
        <v>15.605126609999999</v>
      </c>
      <c r="BR2601" s="152">
        <v>1.857779252</v>
      </c>
      <c r="BS2601" s="152">
        <v>9.2707344369999998</v>
      </c>
      <c r="BT2601" s="152">
        <v>2.2754696129999998</v>
      </c>
      <c r="BU2601" s="152">
        <v>0.74999546500000003</v>
      </c>
      <c r="BV2601" s="152">
        <v>2.2578067970000002</v>
      </c>
      <c r="BW2601" s="152">
        <v>0.30524571900000003</v>
      </c>
      <c r="BX2601" s="152">
        <v>2.1257277619999999</v>
      </c>
      <c r="BZ2601" s="152">
        <v>1.031896165</v>
      </c>
      <c r="CB2601" s="152">
        <v>1.085653269</v>
      </c>
      <c r="CD2601" s="152">
        <v>1.065370836</v>
      </c>
      <c r="CE2601" s="152">
        <v>0.200013106</v>
      </c>
      <c r="CH2601" s="152">
        <v>2.3464423289999998</v>
      </c>
      <c r="CJ2601" s="152">
        <v>0.45045055499999997</v>
      </c>
      <c r="CK2601" s="152">
        <v>0.27599569099999999</v>
      </c>
      <c r="DC2601" s="152">
        <v>37.1</v>
      </c>
      <c r="DE2601" s="152">
        <v>0.03</v>
      </c>
      <c r="DF2601" s="152">
        <v>23.2</v>
      </c>
      <c r="DG2601" s="152">
        <v>37.9</v>
      </c>
      <c r="DH2601" s="152">
        <v>0.33</v>
      </c>
      <c r="DM2601" s="152">
        <v>0.1</v>
      </c>
      <c r="DO2601" s="154">
        <v>79</v>
      </c>
      <c r="DS2601" s="152">
        <v>5.89</v>
      </c>
      <c r="DT2601" s="152">
        <v>2.11</v>
      </c>
      <c r="DU2601" s="152">
        <v>14.22</v>
      </c>
      <c r="DV2601" s="152">
        <v>166</v>
      </c>
      <c r="DW2601" s="152">
        <v>326</v>
      </c>
      <c r="DX2601" s="152">
        <v>5.81</v>
      </c>
      <c r="DY2601" s="152">
        <v>134</v>
      </c>
      <c r="ED2601" s="152">
        <v>50.3</v>
      </c>
      <c r="EE2601" s="152">
        <v>0.59</v>
      </c>
      <c r="EF2601" s="152">
        <v>20.9</v>
      </c>
      <c r="EH2601" s="152">
        <v>7.93</v>
      </c>
      <c r="EK2601" s="152">
        <v>0.15</v>
      </c>
      <c r="EL2601" s="152">
        <v>5.08</v>
      </c>
      <c r="EM2601" s="152">
        <v>11.2</v>
      </c>
      <c r="EO2601" s="152">
        <v>2.56</v>
      </c>
      <c r="EP2601" s="152">
        <v>0.41</v>
      </c>
      <c r="EQ2601" s="152">
        <v>0.12</v>
      </c>
      <c r="ES2601" s="152">
        <v>2.2000000000000002</v>
      </c>
      <c r="ET2601" s="152">
        <v>1.1000000000000001</v>
      </c>
      <c r="FA2601" s="152">
        <v>5.9</v>
      </c>
      <c r="FD2601" s="152">
        <v>21.52</v>
      </c>
      <c r="FF2601" s="152">
        <v>179</v>
      </c>
      <c r="FG2601" s="152">
        <v>33.340000000000003</v>
      </c>
      <c r="FI2601" s="152">
        <v>27</v>
      </c>
      <c r="FJ2601" s="152">
        <v>25.8</v>
      </c>
      <c r="FK2601" s="152">
        <v>99.1</v>
      </c>
      <c r="FL2601" s="152">
        <v>60.7</v>
      </c>
      <c r="FP2601" s="152">
        <v>6.37</v>
      </c>
      <c r="FQ2601" s="152">
        <v>667</v>
      </c>
      <c r="FR2601" s="152">
        <v>12.1</v>
      </c>
      <c r="FS2601" s="152">
        <v>32</v>
      </c>
      <c r="FT2601" s="152">
        <v>2.77</v>
      </c>
      <c r="FY2601" s="152">
        <v>325</v>
      </c>
      <c r="FZ2601" s="152">
        <v>7.2</v>
      </c>
      <c r="GA2601" s="152">
        <v>15.6</v>
      </c>
      <c r="GB2601" s="152">
        <v>2.11</v>
      </c>
      <c r="GC2601" s="152">
        <v>9.19</v>
      </c>
      <c r="GD2601" s="152">
        <v>2.23</v>
      </c>
      <c r="GE2601" s="152">
        <v>0.94099999999999995</v>
      </c>
      <c r="GF2601" s="152">
        <v>2.35</v>
      </c>
      <c r="GG2601" s="152">
        <v>0.35</v>
      </c>
      <c r="GH2601" s="152">
        <v>2.08</v>
      </c>
      <c r="GJ2601" s="152">
        <v>1.1599999999999999</v>
      </c>
      <c r="GL2601" s="152">
        <v>1.1499999999999999</v>
      </c>
      <c r="GN2601" s="152">
        <v>0.91</v>
      </c>
      <c r="GO2601" s="152">
        <v>0.14599999999999999</v>
      </c>
      <c r="GS2601" s="152">
        <v>1.94</v>
      </c>
      <c r="GT2601" s="152">
        <v>0.499</v>
      </c>
      <c r="GU2601" s="152">
        <v>0.20499999999999999</v>
      </c>
    </row>
    <row r="2602" spans="1:203">
      <c r="A2602" s="151">
        <v>9269</v>
      </c>
      <c r="B2602" s="152" t="s">
        <v>2859</v>
      </c>
      <c r="C2602" s="152" t="s">
        <v>2860</v>
      </c>
      <c r="D2602" s="152" t="s">
        <v>4248</v>
      </c>
      <c r="E2602" s="152" t="s">
        <v>4249</v>
      </c>
      <c r="F2602" s="152" t="s">
        <v>11048</v>
      </c>
      <c r="H2602" s="151">
        <v>345033</v>
      </c>
      <c r="I2602" s="153" t="s">
        <v>4250</v>
      </c>
      <c r="L2602" s="153" t="s">
        <v>5488</v>
      </c>
      <c r="M2602" s="153" t="s">
        <v>5488</v>
      </c>
      <c r="O2602" s="151">
        <v>1542</v>
      </c>
      <c r="P2602" s="152">
        <v>10.46</v>
      </c>
      <c r="Q2602" s="152">
        <v>-84.7</v>
      </c>
      <c r="R2602" s="152" t="s">
        <v>2866</v>
      </c>
      <c r="S2602" s="152" t="s">
        <v>2716</v>
      </c>
      <c r="T2602" s="152">
        <v>57.931877800000002</v>
      </c>
      <c r="U2602" s="152">
        <v>1.246550576</v>
      </c>
      <c r="V2602" s="152">
        <v>15.83339226</v>
      </c>
      <c r="X2602" s="152">
        <v>10.62375508</v>
      </c>
      <c r="AA2602" s="152">
        <v>2.244786044</v>
      </c>
      <c r="AB2602" s="152">
        <v>0.23371067400000001</v>
      </c>
      <c r="AC2602" s="152">
        <v>7.8773645209999996</v>
      </c>
      <c r="AD2602" s="152">
        <v>2.9948878250000002</v>
      </c>
      <c r="AE2602" s="152">
        <v>0.862735421</v>
      </c>
      <c r="AJ2602" s="152">
        <v>1.1000024799999999</v>
      </c>
      <c r="AK2602" s="156">
        <f t="shared" si="40"/>
        <v>4.1000000000000003E-3</v>
      </c>
      <c r="AL2602" s="151">
        <v>41</v>
      </c>
      <c r="AM2602" s="151">
        <v>461</v>
      </c>
      <c r="AN2602" s="151">
        <v>447</v>
      </c>
      <c r="AO2602" s="151">
        <v>1570</v>
      </c>
      <c r="DC2602" s="152">
        <v>36.700000000000003</v>
      </c>
      <c r="DD2602" s="152">
        <v>0.02</v>
      </c>
      <c r="DE2602" s="152">
        <v>0.03</v>
      </c>
      <c r="DF2602" s="152">
        <v>24.2</v>
      </c>
      <c r="DG2602" s="152">
        <v>37.200000000000003</v>
      </c>
      <c r="DH2602" s="152">
        <v>0.5</v>
      </c>
      <c r="DM2602" s="152">
        <v>0.11</v>
      </c>
      <c r="DO2602" s="154">
        <v>73.275671119999998</v>
      </c>
      <c r="ED2602" s="152">
        <v>52.4</v>
      </c>
      <c r="EE2602" s="152">
        <v>0.57999999999999996</v>
      </c>
      <c r="EF2602" s="152">
        <v>20.100000000000001</v>
      </c>
      <c r="EH2602" s="152">
        <v>8.14</v>
      </c>
      <c r="EL2602" s="152">
        <v>4.74</v>
      </c>
      <c r="EM2602" s="152">
        <v>10.4</v>
      </c>
      <c r="EO2602" s="152">
        <v>2.69</v>
      </c>
      <c r="EP2602" s="152">
        <v>0.42</v>
      </c>
      <c r="EQ2602" s="152">
        <v>0.14000000000000001</v>
      </c>
    </row>
    <row r="2603" spans="1:203">
      <c r="A2603" s="151">
        <v>9270</v>
      </c>
      <c r="B2603" s="152" t="s">
        <v>2859</v>
      </c>
      <c r="C2603" s="152" t="s">
        <v>2860</v>
      </c>
      <c r="D2603" s="152" t="s">
        <v>4248</v>
      </c>
      <c r="E2603" s="152" t="s">
        <v>4249</v>
      </c>
      <c r="F2603" s="152" t="s">
        <v>11049</v>
      </c>
      <c r="H2603" s="151">
        <v>345033</v>
      </c>
      <c r="I2603" s="153" t="s">
        <v>4250</v>
      </c>
      <c r="L2603" s="153" t="s">
        <v>5490</v>
      </c>
      <c r="M2603" s="153" t="s">
        <v>5490</v>
      </c>
      <c r="O2603" s="151">
        <v>1542</v>
      </c>
      <c r="P2603" s="152">
        <v>10.46</v>
      </c>
      <c r="Q2603" s="152">
        <v>-84.7</v>
      </c>
      <c r="R2603" s="152" t="s">
        <v>2866</v>
      </c>
      <c r="S2603" s="152" t="s">
        <v>2716</v>
      </c>
      <c r="T2603" s="152">
        <v>58.20998505</v>
      </c>
      <c r="U2603" s="152">
        <v>1.2128510029999999</v>
      </c>
      <c r="V2603" s="152">
        <v>15.814498</v>
      </c>
      <c r="X2603" s="152">
        <v>9.1961076039999998</v>
      </c>
      <c r="AA2603" s="152">
        <v>2.0995225020000001</v>
      </c>
      <c r="AB2603" s="152">
        <v>0.142937965</v>
      </c>
      <c r="AC2603" s="152">
        <v>6.6880643710000003</v>
      </c>
      <c r="AD2603" s="152">
        <v>2.8536220750000001</v>
      </c>
      <c r="AE2603" s="152">
        <v>0.48172004299999999</v>
      </c>
      <c r="AJ2603" s="152">
        <v>2.4120074300000001</v>
      </c>
      <c r="AK2603" s="156">
        <f t="shared" si="40"/>
        <v>4.7499999999999999E-3</v>
      </c>
      <c r="AL2603" s="151">
        <v>47.5</v>
      </c>
      <c r="AM2603" s="151">
        <v>557</v>
      </c>
      <c r="AN2603" s="151">
        <v>619</v>
      </c>
      <c r="AO2603" s="151">
        <v>1780</v>
      </c>
      <c r="DC2603" s="152">
        <v>36.4</v>
      </c>
      <c r="DD2603" s="152">
        <v>0.01</v>
      </c>
      <c r="DF2603" s="152">
        <v>24.5</v>
      </c>
      <c r="DG2603" s="152">
        <v>36.6</v>
      </c>
      <c r="DH2603" s="152">
        <v>0.46</v>
      </c>
      <c r="DM2603" s="152">
        <v>0.14000000000000001</v>
      </c>
      <c r="DO2603" s="154">
        <v>72.738330739999995</v>
      </c>
      <c r="ED2603" s="152">
        <v>52.4</v>
      </c>
      <c r="EE2603" s="152">
        <v>0.57999999999999996</v>
      </c>
      <c r="EF2603" s="152">
        <v>20.100000000000001</v>
      </c>
      <c r="EH2603" s="152">
        <v>8.14</v>
      </c>
      <c r="EL2603" s="152">
        <v>4.74</v>
      </c>
      <c r="EM2603" s="152">
        <v>10.4</v>
      </c>
      <c r="EO2603" s="152">
        <v>2.69</v>
      </c>
      <c r="EP2603" s="152">
        <v>0.42</v>
      </c>
      <c r="EQ2603" s="152">
        <v>0.14000000000000001</v>
      </c>
    </row>
    <row r="2604" spans="1:203">
      <c r="A2604" s="151">
        <v>9277</v>
      </c>
      <c r="B2604" s="152" t="s">
        <v>2859</v>
      </c>
      <c r="C2604" s="152" t="s">
        <v>2860</v>
      </c>
      <c r="D2604" s="152" t="s">
        <v>4248</v>
      </c>
      <c r="E2604" s="152" t="s">
        <v>5447</v>
      </c>
      <c r="F2604" s="152" t="s">
        <v>11050</v>
      </c>
      <c r="H2604" s="151">
        <v>345033</v>
      </c>
      <c r="I2604" s="153" t="s">
        <v>5448</v>
      </c>
      <c r="L2604" s="153" t="s">
        <v>5449</v>
      </c>
      <c r="M2604" s="153" t="s">
        <v>5449</v>
      </c>
      <c r="O2604" s="151">
        <v>1542</v>
      </c>
      <c r="P2604" s="152">
        <v>10.46</v>
      </c>
      <c r="Q2604" s="152">
        <v>-84.7</v>
      </c>
      <c r="R2604" s="152" t="s">
        <v>2866</v>
      </c>
      <c r="S2604" s="152" t="s">
        <v>2716</v>
      </c>
      <c r="T2604" s="152">
        <v>56.265651409999997</v>
      </c>
      <c r="U2604" s="152">
        <v>0.67050366699999997</v>
      </c>
      <c r="V2604" s="152">
        <v>18.002376170000002</v>
      </c>
      <c r="X2604" s="152">
        <v>5.7262584070000004</v>
      </c>
      <c r="AA2604" s="152">
        <v>2.753119222</v>
      </c>
      <c r="AB2604" s="152">
        <v>0.138173719</v>
      </c>
      <c r="AC2604" s="152">
        <v>5.6222535369999997</v>
      </c>
      <c r="AD2604" s="152">
        <v>3.7261552849999999</v>
      </c>
      <c r="AF2604" s="152">
        <v>0.57917781999999995</v>
      </c>
      <c r="AJ2604" s="152">
        <v>2.75</v>
      </c>
      <c r="AK2604" s="156">
        <f t="shared" si="40"/>
        <v>1.37E-2</v>
      </c>
      <c r="AL2604" s="151">
        <v>137</v>
      </c>
      <c r="AM2604" s="151">
        <v>981</v>
      </c>
      <c r="AN2604" s="151">
        <v>566</v>
      </c>
      <c r="AO2604" s="151">
        <v>3430</v>
      </c>
      <c r="DC2604" s="152">
        <v>46.6</v>
      </c>
      <c r="DD2604" s="152">
        <v>0.46</v>
      </c>
      <c r="DE2604" s="152">
        <v>6.96</v>
      </c>
      <c r="DF2604" s="152">
        <v>6.81</v>
      </c>
      <c r="DG2604" s="152">
        <v>14.3</v>
      </c>
      <c r="DH2604" s="152">
        <v>0.17</v>
      </c>
      <c r="DM2604" s="152">
        <v>21.72</v>
      </c>
      <c r="DO2604" s="154">
        <v>78.962579109999993</v>
      </c>
      <c r="ED2604" s="152">
        <v>51.4</v>
      </c>
      <c r="EE2604" s="152">
        <v>0.56000000000000005</v>
      </c>
      <c r="EF2604" s="152">
        <v>18.2</v>
      </c>
      <c r="EH2604" s="152">
        <v>9.09</v>
      </c>
      <c r="EL2604" s="152">
        <v>6.48</v>
      </c>
      <c r="EM2604" s="152">
        <v>9.9</v>
      </c>
      <c r="EO2604" s="152">
        <v>2.02</v>
      </c>
      <c r="EP2604" s="152">
        <v>0.31</v>
      </c>
      <c r="EQ2604" s="152">
        <v>0.12</v>
      </c>
    </row>
  </sheetData>
  <phoneticPr fontId="6" type="noConversion"/>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10DCA-AE09-45C1-90B9-913E2F56E469}">
  <dimension ref="A1:CX41"/>
  <sheetViews>
    <sheetView topLeftCell="CB1" workbookViewId="0">
      <selection activeCell="CD1" activeCellId="1" sqref="CO1:CO1048576 CD1:CD1048576"/>
    </sheetView>
  </sheetViews>
  <sheetFormatPr defaultRowHeight="15.6"/>
  <cols>
    <col min="1" max="1" width="22.19921875" customWidth="1"/>
  </cols>
  <sheetData>
    <row r="1" spans="1:102" ht="14.25" customHeight="1">
      <c r="A1" t="s">
        <v>2020</v>
      </c>
      <c r="B1" s="175" t="s">
        <v>11053</v>
      </c>
      <c r="C1" s="176" t="s">
        <v>1</v>
      </c>
      <c r="D1" s="176" t="s">
        <v>2786</v>
      </c>
      <c r="E1" s="177" t="s">
        <v>2787</v>
      </c>
      <c r="F1" s="176" t="s">
        <v>16</v>
      </c>
      <c r="G1" s="176" t="s">
        <v>15</v>
      </c>
      <c r="H1" s="176" t="s">
        <v>3</v>
      </c>
      <c r="I1" s="176" t="s">
        <v>4</v>
      </c>
      <c r="J1" s="176" t="s">
        <v>5</v>
      </c>
      <c r="K1" s="176" t="s">
        <v>6</v>
      </c>
      <c r="L1" s="176" t="s">
        <v>7</v>
      </c>
      <c r="M1" s="176" t="s">
        <v>9</v>
      </c>
      <c r="N1" s="176" t="s">
        <v>10</v>
      </c>
      <c r="O1" s="176" t="s">
        <v>11</v>
      </c>
      <c r="P1" s="176" t="s">
        <v>12</v>
      </c>
      <c r="Q1" s="176" t="s">
        <v>13</v>
      </c>
      <c r="R1" s="176" t="s">
        <v>14</v>
      </c>
      <c r="S1" s="176" t="s">
        <v>11054</v>
      </c>
      <c r="T1" s="176" t="s">
        <v>2768</v>
      </c>
      <c r="U1" s="176" t="s">
        <v>11055</v>
      </c>
      <c r="V1" s="176" t="s">
        <v>11056</v>
      </c>
      <c r="W1" s="176" t="s">
        <v>11057</v>
      </c>
      <c r="X1" s="176" t="s">
        <v>29</v>
      </c>
      <c r="Y1" s="176" t="s">
        <v>33</v>
      </c>
      <c r="Z1" s="176" t="s">
        <v>32</v>
      </c>
      <c r="AA1" s="176" t="s">
        <v>34</v>
      </c>
      <c r="AB1" s="176" t="s">
        <v>35</v>
      </c>
      <c r="AC1" s="176" t="s">
        <v>30</v>
      </c>
      <c r="AD1" s="176" t="s">
        <v>37</v>
      </c>
      <c r="AE1" s="176" t="s">
        <v>38</v>
      </c>
      <c r="AF1" s="176" t="s">
        <v>42</v>
      </c>
      <c r="AG1" s="176" t="s">
        <v>11058</v>
      </c>
      <c r="AH1" s="176" t="s">
        <v>46</v>
      </c>
      <c r="AI1" s="176" t="s">
        <v>47</v>
      </c>
      <c r="AJ1" s="176" t="s">
        <v>11059</v>
      </c>
      <c r="AK1" s="176" t="s">
        <v>11060</v>
      </c>
      <c r="AL1" s="176" t="s">
        <v>11061</v>
      </c>
      <c r="AM1" s="176" t="s">
        <v>2759</v>
      </c>
      <c r="AN1" s="177" t="s">
        <v>63</v>
      </c>
      <c r="AO1" s="176" t="s">
        <v>11062</v>
      </c>
      <c r="AP1" s="176" t="s">
        <v>11063</v>
      </c>
      <c r="AQ1" s="176" t="s">
        <v>11064</v>
      </c>
      <c r="AR1" s="176" t="s">
        <v>11065</v>
      </c>
      <c r="AS1" s="176" t="s">
        <v>11066</v>
      </c>
      <c r="AT1" s="176" t="s">
        <v>11067</v>
      </c>
      <c r="AU1" s="176" t="s">
        <v>11068</v>
      </c>
      <c r="AV1" s="176" t="s">
        <v>11069</v>
      </c>
      <c r="AW1" s="176" t="s">
        <v>11070</v>
      </c>
      <c r="AX1" s="176" t="s">
        <v>11071</v>
      </c>
      <c r="AY1" s="176" t="s">
        <v>11072</v>
      </c>
      <c r="AZ1" s="176" t="s">
        <v>11073</v>
      </c>
      <c r="BA1" s="176" t="s">
        <v>11074</v>
      </c>
      <c r="BB1" s="176" t="s">
        <v>11075</v>
      </c>
      <c r="BC1" s="177" t="s">
        <v>11076</v>
      </c>
      <c r="BD1" s="178" t="s">
        <v>11077</v>
      </c>
      <c r="BE1" s="176" t="s">
        <v>11078</v>
      </c>
      <c r="BF1" s="176" t="s">
        <v>11079</v>
      </c>
      <c r="BG1" s="176" t="s">
        <v>11080</v>
      </c>
      <c r="BH1" s="176" t="s">
        <v>11081</v>
      </c>
      <c r="BI1" s="176" t="s">
        <v>11082</v>
      </c>
      <c r="BJ1" s="176" t="s">
        <v>11083</v>
      </c>
      <c r="BK1" s="176" t="s">
        <v>11084</v>
      </c>
      <c r="BL1" s="176" t="s">
        <v>11085</v>
      </c>
      <c r="BM1" s="176" t="s">
        <v>11086</v>
      </c>
      <c r="BN1" s="176" t="s">
        <v>11087</v>
      </c>
      <c r="BO1" s="176" t="s">
        <v>11088</v>
      </c>
      <c r="BP1" s="176" t="s">
        <v>11089</v>
      </c>
      <c r="BQ1" s="176" t="s">
        <v>11090</v>
      </c>
      <c r="BR1" s="176" t="s">
        <v>11091</v>
      </c>
      <c r="BS1" s="176" t="s">
        <v>11092</v>
      </c>
      <c r="BT1" s="176" t="s">
        <v>11093</v>
      </c>
      <c r="BU1" s="176" t="s">
        <v>11094</v>
      </c>
      <c r="BV1" s="176" t="s">
        <v>11095</v>
      </c>
      <c r="BW1" s="176" t="s">
        <v>11096</v>
      </c>
      <c r="BX1" s="176" t="s">
        <v>11097</v>
      </c>
      <c r="BY1" s="176" t="s">
        <v>11098</v>
      </c>
      <c r="BZ1" s="176" t="s">
        <v>11099</v>
      </c>
      <c r="CA1" s="176" t="s">
        <v>11100</v>
      </c>
      <c r="CB1" s="176" t="s">
        <v>11101</v>
      </c>
      <c r="CC1" s="177" t="s">
        <v>11102</v>
      </c>
      <c r="CD1" s="176" t="s">
        <v>11103</v>
      </c>
      <c r="CE1" s="176" t="s">
        <v>11104</v>
      </c>
      <c r="CF1" s="176" t="s">
        <v>11105</v>
      </c>
      <c r="CG1" s="176" t="s">
        <v>11106</v>
      </c>
      <c r="CH1" s="176" t="s">
        <v>11107</v>
      </c>
      <c r="CI1" s="176" t="s">
        <v>11108</v>
      </c>
      <c r="CJ1" s="176" t="s">
        <v>11109</v>
      </c>
      <c r="CK1" s="176" t="s">
        <v>11110</v>
      </c>
      <c r="CL1" s="176" t="s">
        <v>11111</v>
      </c>
      <c r="CM1" s="176" t="s">
        <v>11112</v>
      </c>
      <c r="CN1" s="176" t="s">
        <v>11113</v>
      </c>
      <c r="CO1" s="179" t="s">
        <v>11114</v>
      </c>
      <c r="CP1" s="180" t="s">
        <v>11115</v>
      </c>
      <c r="CQ1" s="180" t="s">
        <v>11116</v>
      </c>
      <c r="CR1" s="181" t="s">
        <v>11117</v>
      </c>
      <c r="CS1" s="179" t="s">
        <v>11114</v>
      </c>
      <c r="CT1" s="180" t="s">
        <v>11115</v>
      </c>
      <c r="CU1" s="180" t="s">
        <v>11116</v>
      </c>
      <c r="CV1" s="181" t="s">
        <v>11117</v>
      </c>
      <c r="CW1" s="182" t="s">
        <v>11118</v>
      </c>
      <c r="CX1" s="182" t="s">
        <v>11119</v>
      </c>
    </row>
    <row r="2" spans="1:102" ht="14.25" customHeight="1">
      <c r="A2" t="s">
        <v>11162</v>
      </c>
      <c r="B2" s="183" t="s">
        <v>11120</v>
      </c>
      <c r="C2" s="184" t="s">
        <v>11121</v>
      </c>
      <c r="D2" s="185">
        <v>8.48996</v>
      </c>
      <c r="E2" s="186">
        <v>39.293779999999998</v>
      </c>
      <c r="F2" s="185">
        <f>AM2/10000</f>
        <v>0.31189466093716445</v>
      </c>
      <c r="G2" s="185">
        <v>1.06</v>
      </c>
      <c r="H2" s="185">
        <v>47.531999999999996</v>
      </c>
      <c r="I2" s="185">
        <v>2.3090000000000002</v>
      </c>
      <c r="J2" s="185">
        <v>14.901</v>
      </c>
      <c r="K2" s="185">
        <v>1.464</v>
      </c>
      <c r="L2" s="185">
        <v>11.382999999999999</v>
      </c>
      <c r="M2" s="185">
        <v>0.18099999999999999</v>
      </c>
      <c r="N2" s="185">
        <v>8.0890000000000004</v>
      </c>
      <c r="O2" s="185">
        <v>9.2569999999999997</v>
      </c>
      <c r="P2" s="185">
        <v>2.7930000000000001</v>
      </c>
      <c r="Q2" s="185">
        <v>0.66700000000000004</v>
      </c>
      <c r="R2" s="185">
        <v>0.36599999999999999</v>
      </c>
      <c r="S2" s="185">
        <v>98.941999999999993</v>
      </c>
      <c r="T2" s="185">
        <v>1.06</v>
      </c>
      <c r="U2" s="185">
        <v>80.27</v>
      </c>
      <c r="V2" s="185">
        <v>-7.13</v>
      </c>
      <c r="W2" s="185">
        <v>0.92900000000000005</v>
      </c>
      <c r="X2" s="185">
        <v>17.285903000000001</v>
      </c>
      <c r="Y2" s="185">
        <v>217.26523</v>
      </c>
      <c r="Z2" s="185">
        <v>24.261763999999999</v>
      </c>
      <c r="AA2" s="185">
        <v>21.339130000000001</v>
      </c>
      <c r="AB2" s="185">
        <v>46.481586</v>
      </c>
      <c r="AC2" s="185">
        <v>620.45123000000001</v>
      </c>
      <c r="AD2" s="185">
        <v>25.84478</v>
      </c>
      <c r="AE2" s="185">
        <v>5.3267002000000003</v>
      </c>
      <c r="AF2" s="185">
        <v>6.8169091000000002</v>
      </c>
      <c r="AG2" s="185">
        <v>21.920684000000001</v>
      </c>
      <c r="AH2" s="185">
        <v>2.2924932999999998</v>
      </c>
      <c r="AI2" s="185">
        <v>0.25826199999999999</v>
      </c>
      <c r="AJ2" s="185">
        <v>463.13497749999999</v>
      </c>
      <c r="AK2" s="185">
        <v>1529.3703177663917</v>
      </c>
      <c r="AL2" s="185">
        <f t="shared" ref="AL2:AL41" si="0">AK2*W2</f>
        <v>1420.785025204978</v>
      </c>
      <c r="AM2" s="185">
        <f t="shared" ref="AM2:AM41" si="1">AJ2*44/12 + AL2</f>
        <v>3118.9466093716446</v>
      </c>
      <c r="AN2" s="186">
        <v>536.43246999999997</v>
      </c>
      <c r="AO2" s="185">
        <v>24.328940979999999</v>
      </c>
      <c r="AP2" s="185">
        <v>359.30735290000001</v>
      </c>
      <c r="AQ2" s="185">
        <v>4.5922327999999997</v>
      </c>
      <c r="AR2" s="185">
        <v>0.62459456999999996</v>
      </c>
      <c r="AS2" s="185">
        <v>0.62519842000000003</v>
      </c>
      <c r="AT2" s="185">
        <v>0.81933155000000002</v>
      </c>
      <c r="AU2" s="185">
        <v>3.8048124000000003E-2</v>
      </c>
      <c r="AV2" s="185">
        <v>0.58519568</v>
      </c>
      <c r="AW2" s="185">
        <v>1.6744296000000001</v>
      </c>
      <c r="AX2" s="185">
        <v>1.3843958000000001</v>
      </c>
      <c r="AY2" s="185">
        <v>0.62700067999999998</v>
      </c>
      <c r="AZ2" s="185">
        <v>5.0142775000000004</v>
      </c>
      <c r="BA2" s="185">
        <v>0.57653739999999998</v>
      </c>
      <c r="BB2" s="185">
        <v>0.29237488</v>
      </c>
      <c r="BC2" s="186">
        <v>13.425908</v>
      </c>
      <c r="BD2" s="187">
        <v>47.53945366</v>
      </c>
      <c r="BE2" s="185">
        <v>2.4424924770000001</v>
      </c>
      <c r="BF2" s="185">
        <v>15.76357709</v>
      </c>
      <c r="BG2" s="185">
        <v>11.165232079999999</v>
      </c>
      <c r="BH2" s="185">
        <v>0.148277624</v>
      </c>
      <c r="BI2" s="185">
        <v>6.1997375789999998</v>
      </c>
      <c r="BJ2" s="185">
        <v>9.7562244339999999</v>
      </c>
      <c r="BK2" s="185">
        <v>2.9545542020000002</v>
      </c>
      <c r="BL2" s="185">
        <v>0.70592465900000001</v>
      </c>
      <c r="BM2" s="185">
        <v>0.38673832000000002</v>
      </c>
      <c r="BN2" s="185">
        <f t="shared" ref="BN2:BN41" si="2">SUM(BD2:BM2)</f>
        <v>97.062212125000016</v>
      </c>
      <c r="BO2" s="185">
        <v>1.1210563659999999</v>
      </c>
      <c r="BP2" s="185">
        <v>18.606999999999999</v>
      </c>
      <c r="BQ2" s="185">
        <v>233.87</v>
      </c>
      <c r="BR2" s="185">
        <v>26.116</v>
      </c>
      <c r="BS2" s="185">
        <v>22.97</v>
      </c>
      <c r="BT2" s="185">
        <v>50.033999999999999</v>
      </c>
      <c r="BU2" s="185">
        <v>667.87</v>
      </c>
      <c r="BV2" s="185">
        <v>27.82</v>
      </c>
      <c r="BW2" s="185">
        <v>5.7337999999999996</v>
      </c>
      <c r="BX2" s="185">
        <v>7.3379000000000003</v>
      </c>
      <c r="BY2" s="185">
        <v>23.596</v>
      </c>
      <c r="BZ2" s="185">
        <v>2.4676999999999998</v>
      </c>
      <c r="CA2" s="185">
        <v>0.27800000000000002</v>
      </c>
      <c r="CB2" s="185">
        <v>498.5306539</v>
      </c>
      <c r="CC2" s="186">
        <v>577.42999999999995</v>
      </c>
      <c r="CD2" s="185">
        <v>4010</v>
      </c>
      <c r="CE2" s="185">
        <v>2350</v>
      </c>
      <c r="CF2" s="185">
        <v>3240</v>
      </c>
      <c r="CG2" s="185">
        <v>4580</v>
      </c>
      <c r="CH2" s="185">
        <v>3677.4964656593088</v>
      </c>
      <c r="CI2" s="185">
        <v>4294.1099628926022</v>
      </c>
      <c r="CJ2" s="185">
        <v>3752.8352424497812</v>
      </c>
      <c r="CK2" s="185">
        <v>3735.4930601543492</v>
      </c>
      <c r="CL2" s="185">
        <v>2971.867681124616</v>
      </c>
      <c r="CM2" s="188" t="b">
        <v>1</v>
      </c>
      <c r="CN2" s="184">
        <v>1.912118848</v>
      </c>
      <c r="CO2" s="62">
        <v>7.1192694921500946E-2</v>
      </c>
      <c r="CP2" s="5">
        <v>0.92880730507849907</v>
      </c>
      <c r="CQ2" s="189">
        <v>4.4896536090130359E-4</v>
      </c>
      <c r="CR2" s="190">
        <v>4.489653609013037E-4</v>
      </c>
      <c r="CS2" s="191">
        <v>0.1011351522541436</v>
      </c>
      <c r="CT2" s="191">
        <v>0.8988648477458564</v>
      </c>
      <c r="CU2" s="192">
        <v>5.5791773588109185E-4</v>
      </c>
      <c r="CV2" s="193">
        <v>5.5791773588109153E-4</v>
      </c>
      <c r="CW2" s="161">
        <v>2.7244466040679431</v>
      </c>
      <c r="CX2" s="161">
        <v>5.1117964907212772E-2</v>
      </c>
    </row>
    <row r="3" spans="1:102" ht="14.25" customHeight="1">
      <c r="A3" t="s">
        <v>11163</v>
      </c>
      <c r="B3" s="183" t="s">
        <v>11120</v>
      </c>
      <c r="C3" s="184" t="s">
        <v>11122</v>
      </c>
      <c r="D3" s="185">
        <v>8.48996</v>
      </c>
      <c r="E3" s="186">
        <v>39.293779999999998</v>
      </c>
      <c r="F3" s="185">
        <f t="shared" ref="F3:F41" si="3">AM3/10000</f>
        <v>0.23404535055375894</v>
      </c>
      <c r="G3" s="185">
        <v>1.071</v>
      </c>
      <c r="H3" s="185">
        <v>47.018999999999998</v>
      </c>
      <c r="I3" s="185">
        <v>1.8620000000000001</v>
      </c>
      <c r="J3" s="185">
        <v>14.893000000000001</v>
      </c>
      <c r="K3" s="185">
        <v>1.3009999999999999</v>
      </c>
      <c r="L3" s="185">
        <v>11.531000000000001</v>
      </c>
      <c r="M3" s="185">
        <v>0.193</v>
      </c>
      <c r="N3" s="185">
        <v>9.3510000000000009</v>
      </c>
      <c r="O3" s="185">
        <v>9.24</v>
      </c>
      <c r="P3" s="185">
        <v>2.7080000000000002</v>
      </c>
      <c r="Q3" s="185">
        <v>0.57899999999999996</v>
      </c>
      <c r="R3" s="185">
        <v>0.253</v>
      </c>
      <c r="S3" s="185">
        <v>98.929999999999993</v>
      </c>
      <c r="T3" s="185">
        <v>1.071</v>
      </c>
      <c r="U3" s="185">
        <v>82.49</v>
      </c>
      <c r="V3" s="185">
        <v>-12.31</v>
      </c>
      <c r="W3" s="185">
        <v>0.88200000000000001</v>
      </c>
      <c r="X3" s="185">
        <v>12.871026000000001</v>
      </c>
      <c r="Y3" s="185">
        <v>185.24646000000001</v>
      </c>
      <c r="Z3" s="185">
        <v>19.269054000000001</v>
      </c>
      <c r="AA3" s="185">
        <v>17.094042000000002</v>
      </c>
      <c r="AB3" s="185">
        <v>33.78942</v>
      </c>
      <c r="AC3" s="185">
        <v>511.28658000000001</v>
      </c>
      <c r="AD3" s="185">
        <v>23.135742</v>
      </c>
      <c r="AE3" s="185">
        <v>6.2076924</v>
      </c>
      <c r="AF3" s="185">
        <v>6.6411954</v>
      </c>
      <c r="AG3" s="185">
        <v>24.397884000000001</v>
      </c>
      <c r="AH3" s="185">
        <v>2.5761455999999998</v>
      </c>
      <c r="AI3" s="185">
        <v>0.58565681999999997</v>
      </c>
      <c r="AJ3" s="185">
        <v>389.2638948</v>
      </c>
      <c r="AK3" s="185">
        <v>1035.3203604734574</v>
      </c>
      <c r="AL3" s="185">
        <f>AK3*W3</f>
        <v>913.15255793758945</v>
      </c>
      <c r="AM3" s="185">
        <f>AJ3*44/12 + AL3</f>
        <v>2340.4535055375895</v>
      </c>
      <c r="AN3" s="186">
        <v>769.96835999999996</v>
      </c>
      <c r="AO3" s="185">
        <v>10.29690912</v>
      </c>
      <c r="AP3" s="185">
        <v>452.05814079999999</v>
      </c>
      <c r="AQ3" s="185">
        <v>3.1270427999999999</v>
      </c>
      <c r="AR3" s="185">
        <v>1.4171975999999999</v>
      </c>
      <c r="AS3" s="185">
        <v>0.51086321999999995</v>
      </c>
      <c r="AT3" s="185">
        <v>0.61538022000000003</v>
      </c>
      <c r="AU3" s="185">
        <v>0.18803358000000001</v>
      </c>
      <c r="AV3" s="185">
        <v>0.71575182000000004</v>
      </c>
      <c r="AW3" s="185">
        <v>0.93544919999999998</v>
      </c>
      <c r="AX3" s="185">
        <v>0.78852564000000003</v>
      </c>
      <c r="AY3" s="185">
        <v>0.65155985999999999</v>
      </c>
      <c r="AZ3" s="185">
        <v>4.0833072000000001</v>
      </c>
      <c r="BA3" s="185">
        <v>0.60999119999999996</v>
      </c>
      <c r="BB3" s="185">
        <v>0.36843786000000001</v>
      </c>
      <c r="BC3" s="186">
        <v>25.966080000000002</v>
      </c>
      <c r="BD3" s="187">
        <v>47.532165300000003</v>
      </c>
      <c r="BE3" s="185">
        <v>2.0718550019999999</v>
      </c>
      <c r="BF3" s="185">
        <v>16.571069340000001</v>
      </c>
      <c r="BG3" s="185">
        <v>9.8981748229999997</v>
      </c>
      <c r="BH3" s="185">
        <v>0.14893566499999999</v>
      </c>
      <c r="BI3" s="185">
        <v>6.4529565230000001</v>
      </c>
      <c r="BJ3" s="185">
        <v>10.20384267</v>
      </c>
      <c r="BK3" s="185">
        <v>3.0132997449999999</v>
      </c>
      <c r="BL3" s="185">
        <v>0.64401218999999998</v>
      </c>
      <c r="BM3" s="185">
        <v>0.28103178899999998</v>
      </c>
      <c r="BN3" s="185">
        <f t="shared" si="2"/>
        <v>96.817343046999994</v>
      </c>
      <c r="BO3" s="185">
        <v>1.191828549</v>
      </c>
      <c r="BP3" s="185">
        <v>14.593</v>
      </c>
      <c r="BQ3" s="185">
        <v>210.03</v>
      </c>
      <c r="BR3" s="185">
        <v>21.847000000000001</v>
      </c>
      <c r="BS3" s="185">
        <v>19.381</v>
      </c>
      <c r="BT3" s="185">
        <v>38.31</v>
      </c>
      <c r="BU3" s="185">
        <v>579.69000000000005</v>
      </c>
      <c r="BV3" s="185">
        <v>26.231000000000002</v>
      </c>
      <c r="BW3" s="185">
        <v>7.0381999999999998</v>
      </c>
      <c r="BX3" s="185">
        <v>7.5297000000000001</v>
      </c>
      <c r="BY3" s="185">
        <v>27.661999999999999</v>
      </c>
      <c r="BZ3" s="185">
        <v>2.9207999999999998</v>
      </c>
      <c r="CA3" s="185">
        <v>0.66400999999999999</v>
      </c>
      <c r="CB3" s="185">
        <v>441.34228439999998</v>
      </c>
      <c r="CC3" s="186">
        <v>872.98</v>
      </c>
      <c r="CD3" s="185">
        <v>3050</v>
      </c>
      <c r="CE3" s="185">
        <v>1970</v>
      </c>
      <c r="CF3" s="185">
        <v>2540</v>
      </c>
      <c r="CG3" s="185">
        <v>3430</v>
      </c>
      <c r="CH3" s="185">
        <v>2598.939393455455</v>
      </c>
      <c r="CI3" s="185">
        <v>3137.154119771953</v>
      </c>
      <c r="CJ3" s="185">
        <v>2845.5148191342032</v>
      </c>
      <c r="CK3" s="185">
        <v>3017.4101535380478</v>
      </c>
      <c r="CL3" s="185">
        <v>2316.9732713129092</v>
      </c>
      <c r="CM3" s="188" t="b">
        <v>1</v>
      </c>
      <c r="CN3" s="184">
        <v>1.505914397</v>
      </c>
      <c r="CO3" s="62">
        <v>9.0441408723985747E-2</v>
      </c>
      <c r="CP3" s="5">
        <v>0.90955859127601424</v>
      </c>
      <c r="CQ3" s="189">
        <v>7.2585768328250881E-4</v>
      </c>
      <c r="CR3" s="190">
        <v>7.2585768328250891E-4</v>
      </c>
      <c r="CS3" s="191">
        <v>0.11423721932673291</v>
      </c>
      <c r="CT3" s="191">
        <v>0.88576278067326708</v>
      </c>
      <c r="CU3" s="192">
        <v>3.8864787034018409E-4</v>
      </c>
      <c r="CV3" s="194">
        <v>3.8864787034018398E-4</v>
      </c>
      <c r="CW3" s="161">
        <v>2.7193805520551608</v>
      </c>
      <c r="CX3" s="161">
        <v>5.3438094210954572E-2</v>
      </c>
    </row>
    <row r="4" spans="1:102" ht="14.25" customHeight="1">
      <c r="A4" t="s">
        <v>11164</v>
      </c>
      <c r="B4" s="183" t="s">
        <v>11120</v>
      </c>
      <c r="C4" s="184" t="s">
        <v>11123</v>
      </c>
      <c r="D4" s="185">
        <v>8.48996</v>
      </c>
      <c r="E4" s="186">
        <v>39.293779999999998</v>
      </c>
      <c r="F4" s="185">
        <f t="shared" si="3"/>
        <v>0.17093364332000002</v>
      </c>
      <c r="G4" s="185">
        <v>1.0660000000000001</v>
      </c>
      <c r="H4" s="185">
        <v>46.904000000000003</v>
      </c>
      <c r="I4" s="185">
        <v>2.4540000000000002</v>
      </c>
      <c r="J4" s="185">
        <v>14.988</v>
      </c>
      <c r="K4" s="185">
        <v>1.466</v>
      </c>
      <c r="L4" s="185">
        <v>11.379</v>
      </c>
      <c r="M4" s="185">
        <v>0.223</v>
      </c>
      <c r="N4" s="185">
        <v>8.3520000000000003</v>
      </c>
      <c r="O4" s="185">
        <v>9.1519999999999992</v>
      </c>
      <c r="P4" s="185">
        <v>2.6659999999999999</v>
      </c>
      <c r="Q4" s="185">
        <v>0.89</v>
      </c>
      <c r="R4" s="185">
        <v>0.45900000000000002</v>
      </c>
      <c r="S4" s="185">
        <v>98.933000000000007</v>
      </c>
      <c r="T4" s="185">
        <v>1.0660000000000001</v>
      </c>
      <c r="U4" s="185">
        <v>80.92</v>
      </c>
      <c r="V4" s="185">
        <v>-9.69</v>
      </c>
      <c r="W4" s="185">
        <v>0.90500000000000003</v>
      </c>
      <c r="X4" s="185">
        <v>20.540785</v>
      </c>
      <c r="Y4" s="185">
        <v>373.584</v>
      </c>
      <c r="Z4" s="185">
        <v>30.860499999999998</v>
      </c>
      <c r="AA4" s="185">
        <v>28.209755000000001</v>
      </c>
      <c r="AB4" s="185">
        <v>55.385095</v>
      </c>
      <c r="AC4" s="185">
        <v>526.25750000000005</v>
      </c>
      <c r="AD4" s="185">
        <v>34.603580000000001</v>
      </c>
      <c r="AE4" s="185">
        <v>7.3864289999999997</v>
      </c>
      <c r="AF4" s="185">
        <v>6.9622555000000004</v>
      </c>
      <c r="AG4" s="185">
        <v>25.297464999999999</v>
      </c>
      <c r="AH4" s="185">
        <v>3.2500360000000001</v>
      </c>
      <c r="AI4" s="185">
        <v>0.49606670000000003</v>
      </c>
      <c r="AJ4" s="185">
        <v>466.18266360000001</v>
      </c>
      <c r="AK4" s="185">
        <v>0</v>
      </c>
      <c r="AL4" s="185">
        <f t="shared" si="0"/>
        <v>0</v>
      </c>
      <c r="AM4" s="185">
        <f t="shared" si="1"/>
        <v>1709.3364332000001</v>
      </c>
      <c r="AN4" s="186">
        <v>621.83455000000004</v>
      </c>
      <c r="AO4" s="185">
        <v>24.39252729</v>
      </c>
      <c r="AP4" s="185">
        <v>220.2218498</v>
      </c>
      <c r="AQ4" s="185">
        <v>4.1253520000000004</v>
      </c>
      <c r="AR4" s="185">
        <v>1.13849</v>
      </c>
      <c r="AS4" s="185">
        <v>0.37305909999999998</v>
      </c>
      <c r="AT4" s="185">
        <v>0.53314455000000005</v>
      </c>
      <c r="AU4" s="185">
        <v>5.8043079999999997E-2</v>
      </c>
      <c r="AV4" s="185">
        <v>0.61111934999999995</v>
      </c>
      <c r="AW4" s="185">
        <v>1.1593955</v>
      </c>
      <c r="AX4" s="185">
        <v>1.3698984999999999</v>
      </c>
      <c r="AY4" s="185">
        <v>0.4742924</v>
      </c>
      <c r="AZ4" s="185">
        <v>3.5476000000000001</v>
      </c>
      <c r="BA4" s="185">
        <v>0.60544500000000001</v>
      </c>
      <c r="BB4" s="185">
        <v>0.4971527</v>
      </c>
      <c r="BC4" s="186">
        <v>16.328009999999999</v>
      </c>
      <c r="BD4" s="187">
        <v>47.297864220000001</v>
      </c>
      <c r="BE4" s="185">
        <v>2.6703544140000002</v>
      </c>
      <c r="BF4" s="185">
        <v>16.313133560000001</v>
      </c>
      <c r="BG4" s="185">
        <v>10.414737219999999</v>
      </c>
      <c r="BH4" s="185">
        <v>0.18505902900000001</v>
      </c>
      <c r="BI4" s="185">
        <v>6.0373552310000003</v>
      </c>
      <c r="BJ4" s="185">
        <v>9.9069655559999994</v>
      </c>
      <c r="BK4" s="185">
        <v>2.9020297899999998</v>
      </c>
      <c r="BL4" s="185">
        <v>0.96912703300000003</v>
      </c>
      <c r="BM4" s="185">
        <v>0.50008609299999995</v>
      </c>
      <c r="BN4" s="185">
        <f t="shared" si="2"/>
        <v>97.19671214600001</v>
      </c>
      <c r="BO4" s="185">
        <v>1.160681694</v>
      </c>
      <c r="BP4" s="185">
        <v>22.696999999999999</v>
      </c>
      <c r="BQ4" s="185">
        <v>412.8</v>
      </c>
      <c r="BR4" s="185">
        <v>34.1</v>
      </c>
      <c r="BS4" s="185">
        <v>31.170999999999999</v>
      </c>
      <c r="BT4" s="185">
        <v>61.198999999999998</v>
      </c>
      <c r="BU4" s="185">
        <v>581.5</v>
      </c>
      <c r="BV4" s="185">
        <v>38.235999999999997</v>
      </c>
      <c r="BW4" s="185">
        <v>8.1617999999999995</v>
      </c>
      <c r="BX4" s="185">
        <v>7.6931000000000003</v>
      </c>
      <c r="BY4" s="185">
        <v>27.952999999999999</v>
      </c>
      <c r="BZ4" s="185">
        <v>3.5912000000000002</v>
      </c>
      <c r="CA4" s="185">
        <v>0.54813999999999996</v>
      </c>
      <c r="CB4" s="185">
        <v>515.11896530000001</v>
      </c>
      <c r="CC4" s="186">
        <v>687.11</v>
      </c>
      <c r="CD4" s="185">
        <v>2300</v>
      </c>
      <c r="CE4" s="185">
        <v>2300</v>
      </c>
      <c r="CF4" s="185">
        <v>2310</v>
      </c>
      <c r="CG4" s="185">
        <v>2300</v>
      </c>
      <c r="CH4" s="185">
        <v>1937.774640251846</v>
      </c>
      <c r="CI4" s="185">
        <v>2481.4325182024609</v>
      </c>
      <c r="CJ4" s="185">
        <v>2279.9929046969928</v>
      </c>
      <c r="CK4" s="185">
        <v>2355.6334258953821</v>
      </c>
      <c r="CL4" s="185">
        <v>1747.0524864649451</v>
      </c>
      <c r="CM4" s="184" t="b">
        <v>0</v>
      </c>
      <c r="CN4" s="184" t="s">
        <v>2730</v>
      </c>
      <c r="CO4" s="62">
        <v>0.11175811339110051</v>
      </c>
      <c r="CP4" s="5">
        <v>0.88824188660889947</v>
      </c>
      <c r="CQ4" s="189">
        <v>7.9146969232085087E-4</v>
      </c>
      <c r="CR4" s="190">
        <v>7.9146969232085087E-4</v>
      </c>
      <c r="CS4" s="191">
        <v>0.1049671997952677</v>
      </c>
      <c r="CT4" s="191">
        <v>0.8950328002047323</v>
      </c>
      <c r="CU4" s="192">
        <v>8.4049696136352528E-4</v>
      </c>
      <c r="CV4" s="194">
        <v>8.4049696136352518E-4</v>
      </c>
      <c r="CW4" s="161">
        <v>2.6982780977414862</v>
      </c>
      <c r="CX4" s="161">
        <v>5.1425255718374391E-2</v>
      </c>
    </row>
    <row r="5" spans="1:102" ht="14.25" customHeight="1">
      <c r="A5" t="s">
        <v>11165</v>
      </c>
      <c r="B5" s="183" t="s">
        <v>11120</v>
      </c>
      <c r="C5" s="184" t="s">
        <v>11124</v>
      </c>
      <c r="D5" s="185">
        <v>8.48996</v>
      </c>
      <c r="E5" s="186">
        <v>39.293779999999998</v>
      </c>
      <c r="F5" s="185">
        <f t="shared" si="3"/>
        <v>0.32934016671016036</v>
      </c>
      <c r="G5" s="185">
        <v>1.18</v>
      </c>
      <c r="H5" s="185">
        <v>46.844999999999999</v>
      </c>
      <c r="I5" s="185">
        <v>2.234</v>
      </c>
      <c r="J5" s="185">
        <v>15.616</v>
      </c>
      <c r="K5" s="185">
        <v>1.4530000000000001</v>
      </c>
      <c r="L5" s="185">
        <v>11.413</v>
      </c>
      <c r="M5" s="185">
        <v>0.17499999999999999</v>
      </c>
      <c r="N5" s="185">
        <v>7.9969999999999999</v>
      </c>
      <c r="O5" s="185">
        <v>9.0809999999999995</v>
      </c>
      <c r="P5" s="185">
        <v>2.786</v>
      </c>
      <c r="Q5" s="185">
        <v>0.82499999999999996</v>
      </c>
      <c r="R5" s="185">
        <v>0.39500000000000002</v>
      </c>
      <c r="S5" s="185">
        <v>98.82</v>
      </c>
      <c r="T5" s="185">
        <v>1.18</v>
      </c>
      <c r="U5" s="185">
        <v>80.180000000000007</v>
      </c>
      <c r="V5" s="185">
        <v>-6.9</v>
      </c>
      <c r="W5" s="185">
        <v>0.93100000000000005</v>
      </c>
      <c r="X5" s="185">
        <v>21.263109</v>
      </c>
      <c r="Y5" s="185">
        <v>338.13920000000002</v>
      </c>
      <c r="Z5" s="185">
        <v>33.960087000000001</v>
      </c>
      <c r="AA5" s="185">
        <v>27.835038000000001</v>
      </c>
      <c r="AB5" s="185">
        <v>57.187606000000002</v>
      </c>
      <c r="AC5" s="185">
        <v>738.77643</v>
      </c>
      <c r="AD5" s="185">
        <v>29.468942999999999</v>
      </c>
      <c r="AE5" s="185">
        <v>5.8040402000000002</v>
      </c>
      <c r="AF5" s="185">
        <v>5.4926206999999998</v>
      </c>
      <c r="AG5" s="185">
        <v>25.959073</v>
      </c>
      <c r="AH5" s="185">
        <v>2.4994556999999999</v>
      </c>
      <c r="AI5" s="185">
        <v>0.46384281999999999</v>
      </c>
      <c r="AJ5" s="185">
        <v>506.95518980000003</v>
      </c>
      <c r="AK5" s="185">
        <v>1540.8871870765524</v>
      </c>
      <c r="AL5" s="185">
        <f t="shared" si="0"/>
        <v>1434.5659711682704</v>
      </c>
      <c r="AM5" s="185">
        <f t="shared" si="1"/>
        <v>3293.4016671016038</v>
      </c>
      <c r="AN5" s="186">
        <v>624.34721999999999</v>
      </c>
      <c r="AO5" s="185">
        <v>31.637369360000001</v>
      </c>
      <c r="AP5" s="185">
        <v>201.4230991</v>
      </c>
      <c r="AQ5" s="185">
        <v>5.6537768000000002</v>
      </c>
      <c r="AR5" s="185">
        <v>1.2365542</v>
      </c>
      <c r="AS5" s="185">
        <v>0.20583478999999999</v>
      </c>
      <c r="AT5" s="185">
        <v>0.95948860000000002</v>
      </c>
      <c r="AU5" s="185">
        <v>4.3236571000000001E-2</v>
      </c>
      <c r="AV5" s="185">
        <v>0.91994902999999995</v>
      </c>
      <c r="AW5" s="185">
        <v>2.3224726000000002</v>
      </c>
      <c r="AX5" s="185">
        <v>1.1173862000000001</v>
      </c>
      <c r="AY5" s="185">
        <v>0.53444986000000005</v>
      </c>
      <c r="AZ5" s="185">
        <v>5.7387771000000001</v>
      </c>
      <c r="BA5" s="185">
        <v>0.57736896000000004</v>
      </c>
      <c r="BB5" s="185">
        <v>0.19385282000000001</v>
      </c>
      <c r="BC5" s="186">
        <v>21.602924000000002</v>
      </c>
      <c r="BD5" s="187">
        <v>46.719109289999999</v>
      </c>
      <c r="BE5" s="185">
        <v>2.3547498629999999</v>
      </c>
      <c r="BF5" s="185">
        <v>16.457187260000001</v>
      </c>
      <c r="BG5" s="185">
        <v>11.10862404</v>
      </c>
      <c r="BH5" s="185">
        <v>0.14237952400000001</v>
      </c>
      <c r="BI5" s="185">
        <v>6.2099171110000002</v>
      </c>
      <c r="BJ5" s="185">
        <v>9.5356419829999997</v>
      </c>
      <c r="BK5" s="185">
        <v>2.935657618</v>
      </c>
      <c r="BL5" s="185">
        <v>0.86969664199999996</v>
      </c>
      <c r="BM5" s="185">
        <v>0.41578467099999999</v>
      </c>
      <c r="BN5" s="185">
        <f t="shared" si="2"/>
        <v>96.748748001999985</v>
      </c>
      <c r="BO5" s="185">
        <v>1.243562423</v>
      </c>
      <c r="BP5" s="185">
        <v>22.838999999999999</v>
      </c>
      <c r="BQ5" s="185">
        <v>363.2</v>
      </c>
      <c r="BR5" s="185">
        <v>36.476999999999997</v>
      </c>
      <c r="BS5" s="185">
        <v>29.898</v>
      </c>
      <c r="BT5" s="185">
        <v>61.426000000000002</v>
      </c>
      <c r="BU5" s="185">
        <v>793.53</v>
      </c>
      <c r="BV5" s="185">
        <v>31.652999999999999</v>
      </c>
      <c r="BW5" s="185">
        <v>6.2342000000000004</v>
      </c>
      <c r="BX5" s="185">
        <v>5.8997000000000002</v>
      </c>
      <c r="BY5" s="185">
        <v>27.882999999999999</v>
      </c>
      <c r="BZ5" s="185">
        <v>2.6846999999999999</v>
      </c>
      <c r="CA5" s="185">
        <v>0.49822</v>
      </c>
      <c r="CB5" s="185">
        <v>544.52759379999998</v>
      </c>
      <c r="CC5" s="186">
        <v>670.62</v>
      </c>
      <c r="CD5" s="185">
        <v>4200</v>
      </c>
      <c r="CE5" s="185">
        <v>2570</v>
      </c>
      <c r="CF5" s="185">
        <v>3440</v>
      </c>
      <c r="CG5" s="185">
        <v>4760</v>
      </c>
      <c r="CH5" s="185">
        <v>3378.8710591437971</v>
      </c>
      <c r="CI5" s="185">
        <v>4609.4132391774428</v>
      </c>
      <c r="CJ5" s="185">
        <v>3685.3392856192122</v>
      </c>
      <c r="CK5" s="185">
        <v>3884.1845131797618</v>
      </c>
      <c r="CL5" s="185">
        <v>3112.0117526611948</v>
      </c>
      <c r="CM5" s="188" t="b">
        <v>1</v>
      </c>
      <c r="CN5" s="184">
        <v>1.6079805250000001</v>
      </c>
      <c r="CO5" s="62">
        <v>8.3275898293502848E-2</v>
      </c>
      <c r="CP5" s="5">
        <v>0.9167241017064971</v>
      </c>
      <c r="CQ5" s="189">
        <v>9.4918017020324266E-4</v>
      </c>
      <c r="CR5" s="190">
        <v>9.4918017020324211E-4</v>
      </c>
      <c r="CS5" s="191">
        <v>0.1148520504963066</v>
      </c>
      <c r="CT5" s="191">
        <v>0.88514794950369335</v>
      </c>
      <c r="CU5" s="192">
        <v>3.6061393431709719E-4</v>
      </c>
      <c r="CV5" s="194">
        <v>3.6061393431709708E-4</v>
      </c>
      <c r="CW5" s="161">
        <v>2.7210315735189541</v>
      </c>
      <c r="CX5" s="161">
        <v>5.1754360588109213E-2</v>
      </c>
    </row>
    <row r="6" spans="1:102" ht="14.25" customHeight="1">
      <c r="A6" t="s">
        <v>11166</v>
      </c>
      <c r="B6" s="183" t="s">
        <v>11120</v>
      </c>
      <c r="C6" s="184" t="s">
        <v>11125</v>
      </c>
      <c r="D6" s="185">
        <v>8.48996</v>
      </c>
      <c r="E6" s="186">
        <v>39.293779999999998</v>
      </c>
      <c r="F6" s="185">
        <f t="shared" si="3"/>
        <v>0.29088823864761937</v>
      </c>
      <c r="G6" s="185">
        <v>1.1850000000000001</v>
      </c>
      <c r="H6" s="185">
        <v>47.332999999999998</v>
      </c>
      <c r="I6" s="185">
        <v>2.2999999999999998</v>
      </c>
      <c r="J6" s="185">
        <v>15.657</v>
      </c>
      <c r="K6" s="185">
        <v>1.6060000000000001</v>
      </c>
      <c r="L6" s="185">
        <v>11.257</v>
      </c>
      <c r="M6" s="185">
        <v>0.23200000000000001</v>
      </c>
      <c r="N6" s="185">
        <v>7.16</v>
      </c>
      <c r="O6" s="185">
        <v>8.9290000000000003</v>
      </c>
      <c r="P6" s="185">
        <v>3.2480000000000002</v>
      </c>
      <c r="Q6" s="185">
        <v>0.77600000000000002</v>
      </c>
      <c r="R6" s="185">
        <v>0.316</v>
      </c>
      <c r="S6" s="185">
        <v>98.813999999999993</v>
      </c>
      <c r="T6" s="185">
        <v>1.1850000000000001</v>
      </c>
      <c r="U6" s="185">
        <v>78.599999999999994</v>
      </c>
      <c r="V6" s="185">
        <v>-3.16</v>
      </c>
      <c r="W6" s="185">
        <v>0.96799999999999997</v>
      </c>
      <c r="X6" s="185">
        <v>20.042439999999999</v>
      </c>
      <c r="Y6" s="185">
        <v>276.52856000000003</v>
      </c>
      <c r="Z6" s="185">
        <v>26.506744000000001</v>
      </c>
      <c r="AA6" s="185">
        <v>21.961984000000001</v>
      </c>
      <c r="AB6" s="185">
        <v>46.531759999999998</v>
      </c>
      <c r="AC6" s="185">
        <v>551.23728000000006</v>
      </c>
      <c r="AD6" s="185">
        <v>25.638448</v>
      </c>
      <c r="AE6" s="185">
        <v>7.2611616000000003</v>
      </c>
      <c r="AF6" s="185">
        <v>7.3782895999999996</v>
      </c>
      <c r="AG6" s="185">
        <v>25.76332</v>
      </c>
      <c r="AH6" s="185">
        <v>2.6345087999999999</v>
      </c>
      <c r="AI6" s="185">
        <v>0.25107015999999999</v>
      </c>
      <c r="AJ6" s="185">
        <v>468.53843790000002</v>
      </c>
      <c r="AK6" s="185">
        <v>1230.276977454746</v>
      </c>
      <c r="AL6" s="185">
        <f t="shared" si="0"/>
        <v>1190.908114176194</v>
      </c>
      <c r="AM6" s="185">
        <f t="shared" si="1"/>
        <v>2908.8823864761939</v>
      </c>
      <c r="AN6" s="186">
        <v>629.48072000000002</v>
      </c>
      <c r="AO6" s="185">
        <v>22.19615971</v>
      </c>
      <c r="AP6" s="185">
        <v>314.56200139999999</v>
      </c>
      <c r="AQ6" s="185">
        <v>2.7587031999999998</v>
      </c>
      <c r="AR6" s="185">
        <v>0.90506063999999997</v>
      </c>
      <c r="AS6" s="185">
        <v>0.45646039999999999</v>
      </c>
      <c r="AT6" s="185">
        <v>0.89920423999999999</v>
      </c>
      <c r="AU6" s="185">
        <v>2.0332840000000001E-2</v>
      </c>
      <c r="AV6" s="185">
        <v>0.68886751999999996</v>
      </c>
      <c r="AW6" s="185">
        <v>1.2991528000000001</v>
      </c>
      <c r="AX6" s="185">
        <v>0.75350088000000004</v>
      </c>
      <c r="AY6" s="185">
        <v>0.58170991999999999</v>
      </c>
      <c r="AZ6" s="185">
        <v>4.3888151999999998</v>
      </c>
      <c r="BA6" s="185">
        <v>0.38146943999999999</v>
      </c>
      <c r="BB6" s="185">
        <v>0.32229560000000002</v>
      </c>
      <c r="BC6" s="186">
        <v>16.508272000000002</v>
      </c>
      <c r="BD6" s="187">
        <v>46.943185020000001</v>
      </c>
      <c r="BE6" s="185">
        <v>2.33952699</v>
      </c>
      <c r="BF6" s="185">
        <v>15.927591140000001</v>
      </c>
      <c r="BG6" s="185">
        <v>11.93802417</v>
      </c>
      <c r="BH6" s="185">
        <v>0.21555475900000001</v>
      </c>
      <c r="BI6" s="185">
        <v>6.235902877</v>
      </c>
      <c r="BJ6" s="185">
        <v>9.0708659649999994</v>
      </c>
      <c r="BK6" s="185">
        <v>3.3040391640000002</v>
      </c>
      <c r="BL6" s="185">
        <v>0.78923870699999998</v>
      </c>
      <c r="BM6" s="185">
        <v>0.32187235400000003</v>
      </c>
      <c r="BN6" s="185">
        <f t="shared" si="2"/>
        <v>97.085801146000009</v>
      </c>
      <c r="BO6" s="185">
        <v>1.2052112699999999</v>
      </c>
      <c r="BP6" s="185">
        <v>20.704999999999998</v>
      </c>
      <c r="BQ6" s="185">
        <v>285.67</v>
      </c>
      <c r="BR6" s="185">
        <v>27.382999999999999</v>
      </c>
      <c r="BS6" s="185">
        <v>22.687999999999999</v>
      </c>
      <c r="BT6" s="185">
        <v>48.07</v>
      </c>
      <c r="BU6" s="185">
        <v>569.46</v>
      </c>
      <c r="BV6" s="185">
        <v>26.486000000000001</v>
      </c>
      <c r="BW6" s="185">
        <v>7.5011999999999999</v>
      </c>
      <c r="BX6" s="185">
        <v>7.6222000000000003</v>
      </c>
      <c r="BY6" s="185">
        <v>26.614999999999998</v>
      </c>
      <c r="BZ6" s="185">
        <v>2.7216</v>
      </c>
      <c r="CA6" s="185">
        <v>0.25936999999999999</v>
      </c>
      <c r="CB6" s="185">
        <v>484.02731189999997</v>
      </c>
      <c r="CC6" s="186">
        <v>650.29</v>
      </c>
      <c r="CD6" s="185">
        <v>3760</v>
      </c>
      <c r="CE6" s="185">
        <v>2400</v>
      </c>
      <c r="CF6" s="185">
        <v>3130</v>
      </c>
      <c r="CG6" s="185">
        <v>4230</v>
      </c>
      <c r="CH6" s="185">
        <v>3359.3174574035238</v>
      </c>
      <c r="CI6" s="185">
        <v>4251.5528921817449</v>
      </c>
      <c r="CJ6" s="185">
        <v>3302.8466137808759</v>
      </c>
      <c r="CK6" s="185">
        <v>3550.9013833429299</v>
      </c>
      <c r="CL6" s="185">
        <v>2800.0171907600829</v>
      </c>
      <c r="CM6" s="188" t="b">
        <v>1</v>
      </c>
      <c r="CN6" s="184">
        <v>1.2136192109999999</v>
      </c>
      <c r="CO6" s="62">
        <v>8.8196667442642193E-2</v>
      </c>
      <c r="CP6" s="5">
        <v>0.91180333255735779</v>
      </c>
      <c r="CQ6" s="189">
        <v>6.3864119912696569E-4</v>
      </c>
      <c r="CR6" s="190">
        <v>6.3864119912696569E-4</v>
      </c>
      <c r="CS6" s="191">
        <v>0.1217290501826722</v>
      </c>
      <c r="CT6" s="191">
        <v>0.87827094981732778</v>
      </c>
      <c r="CU6" s="192">
        <v>3.6796660576644309E-4</v>
      </c>
      <c r="CV6" s="194">
        <v>3.6796660576644298E-4</v>
      </c>
      <c r="CW6" s="161">
        <v>2.7006505827758489</v>
      </c>
      <c r="CX6" s="161">
        <v>4.9860037873976637E-2</v>
      </c>
    </row>
    <row r="7" spans="1:102" ht="14.25" customHeight="1">
      <c r="A7" t="s">
        <v>11167</v>
      </c>
      <c r="B7" s="183" t="s">
        <v>11120</v>
      </c>
      <c r="C7" s="184" t="s">
        <v>11126</v>
      </c>
      <c r="D7" s="185">
        <v>8.48996</v>
      </c>
      <c r="E7" s="186">
        <v>39.293779999999998</v>
      </c>
      <c r="F7" s="185">
        <f t="shared" si="3"/>
        <v>0.16213467075666668</v>
      </c>
      <c r="G7" s="185">
        <v>1.224</v>
      </c>
      <c r="H7" s="185">
        <v>47.027999999999999</v>
      </c>
      <c r="I7" s="185">
        <v>2.3540000000000001</v>
      </c>
      <c r="J7" s="185">
        <v>15.708</v>
      </c>
      <c r="K7" s="185">
        <v>1.613</v>
      </c>
      <c r="L7" s="185">
        <v>11.247999999999999</v>
      </c>
      <c r="M7" s="185">
        <v>0.26200000000000001</v>
      </c>
      <c r="N7" s="185">
        <v>7.1669999999999998</v>
      </c>
      <c r="O7" s="185">
        <v>9</v>
      </c>
      <c r="P7" s="185">
        <v>3.1040000000000001</v>
      </c>
      <c r="Q7" s="185">
        <v>0.86399999999999999</v>
      </c>
      <c r="R7" s="185">
        <v>0.42899999999999999</v>
      </c>
      <c r="S7" s="185">
        <v>98.777000000000015</v>
      </c>
      <c r="T7" s="185">
        <v>1.224</v>
      </c>
      <c r="U7" s="185">
        <v>78.599999999999994</v>
      </c>
      <c r="V7" s="185">
        <v>-3.61</v>
      </c>
      <c r="W7" s="185">
        <v>0.96299999999999997</v>
      </c>
      <c r="X7" s="185">
        <v>21.087774</v>
      </c>
      <c r="Y7" s="185">
        <v>331.47422999999998</v>
      </c>
      <c r="Z7" s="185">
        <v>32.456952000000001</v>
      </c>
      <c r="AA7" s="185">
        <v>24.992739</v>
      </c>
      <c r="AB7" s="185">
        <v>50.928255</v>
      </c>
      <c r="AC7" s="185">
        <v>540.40670999999998</v>
      </c>
      <c r="AD7" s="185">
        <v>30.676365000000001</v>
      </c>
      <c r="AE7" s="185">
        <v>5.7998601000000001</v>
      </c>
      <c r="AF7" s="185">
        <v>6.8970060000000002</v>
      </c>
      <c r="AG7" s="185">
        <v>25.509869999999999</v>
      </c>
      <c r="AH7" s="185">
        <v>2.5690914</v>
      </c>
      <c r="AI7" s="185">
        <v>0.33363134999999999</v>
      </c>
      <c r="AJ7" s="185">
        <v>442.18546570000001</v>
      </c>
      <c r="AK7" s="185">
        <v>0</v>
      </c>
      <c r="AL7" s="185">
        <f t="shared" si="0"/>
        <v>0</v>
      </c>
      <c r="AM7" s="185">
        <f t="shared" si="1"/>
        <v>1621.3467075666667</v>
      </c>
      <c r="AN7" s="186">
        <v>654.10811999999999</v>
      </c>
      <c r="AO7" s="185">
        <v>30.556197210000001</v>
      </c>
      <c r="AP7" s="185">
        <v>363.1494467</v>
      </c>
      <c r="AQ7" s="185">
        <v>3.3973677000000002</v>
      </c>
      <c r="AR7" s="185">
        <v>1.1470293</v>
      </c>
      <c r="AS7" s="185">
        <v>0.44210367</v>
      </c>
      <c r="AT7" s="185">
        <v>0.81472688999999998</v>
      </c>
      <c r="AU7" s="185">
        <v>6.6030984000000001E-2</v>
      </c>
      <c r="AV7" s="185">
        <v>0.50992775999999995</v>
      </c>
      <c r="AW7" s="185">
        <v>1.7379260999999999</v>
      </c>
      <c r="AX7" s="185">
        <v>0.94894982999999999</v>
      </c>
      <c r="AY7" s="185">
        <v>0.47731095000000001</v>
      </c>
      <c r="AZ7" s="185">
        <v>5.5618065000000003</v>
      </c>
      <c r="BA7" s="185">
        <v>0.50239710000000004</v>
      </c>
      <c r="BB7" s="185">
        <v>0.13713120000000001</v>
      </c>
      <c r="BC7" s="186">
        <v>22.400342999999999</v>
      </c>
      <c r="BD7" s="187">
        <v>46.471187069999999</v>
      </c>
      <c r="BE7" s="185">
        <v>2.3945303849999999</v>
      </c>
      <c r="BF7" s="185">
        <v>15.981221619999999</v>
      </c>
      <c r="BG7" s="185">
        <v>11.80727061</v>
      </c>
      <c r="BH7" s="185">
        <v>0.242457124</v>
      </c>
      <c r="BI7" s="185">
        <v>6.0952907070000002</v>
      </c>
      <c r="BJ7" s="185">
        <v>9.1418668390000004</v>
      </c>
      <c r="BK7" s="185">
        <v>3.1580057369999999</v>
      </c>
      <c r="BL7" s="185">
        <v>0.87897785299999998</v>
      </c>
      <c r="BM7" s="185">
        <v>0.43665363200000001</v>
      </c>
      <c r="BN7" s="185">
        <f t="shared" si="2"/>
        <v>96.607461576999995</v>
      </c>
      <c r="BO7" s="185">
        <v>1.2448619169999999</v>
      </c>
      <c r="BP7" s="185">
        <v>21.898</v>
      </c>
      <c r="BQ7" s="185">
        <v>344.21</v>
      </c>
      <c r="BR7" s="185">
        <v>33.704000000000001</v>
      </c>
      <c r="BS7" s="185">
        <v>25.952999999999999</v>
      </c>
      <c r="BT7" s="185">
        <v>52.884999999999998</v>
      </c>
      <c r="BU7" s="185">
        <v>561.16999999999996</v>
      </c>
      <c r="BV7" s="185">
        <v>31.855</v>
      </c>
      <c r="BW7" s="185">
        <v>6.0227000000000004</v>
      </c>
      <c r="BX7" s="185">
        <v>7.1619999999999999</v>
      </c>
      <c r="BY7" s="185">
        <v>26.49</v>
      </c>
      <c r="BZ7" s="185">
        <v>2.6678000000000002</v>
      </c>
      <c r="CA7" s="185">
        <v>0.34644999999999998</v>
      </c>
      <c r="CB7" s="185">
        <v>459.17493839999997</v>
      </c>
      <c r="CC7" s="186">
        <v>679.24</v>
      </c>
      <c r="CD7" s="185">
        <v>2290</v>
      </c>
      <c r="CE7" s="185">
        <v>2290</v>
      </c>
      <c r="CF7" s="185">
        <v>2290</v>
      </c>
      <c r="CG7" s="185">
        <v>2290</v>
      </c>
      <c r="CH7" s="185">
        <v>1941.0711031785461</v>
      </c>
      <c r="CI7" s="185">
        <v>2581.4606457009559</v>
      </c>
      <c r="CJ7" s="185">
        <v>2114.116798480658</v>
      </c>
      <c r="CK7" s="185">
        <v>2256.4995047527082</v>
      </c>
      <c r="CL7" s="185">
        <v>1664.568098045545</v>
      </c>
      <c r="CM7" s="184" t="b">
        <v>0</v>
      </c>
      <c r="CN7" s="184" t="s">
        <v>2730</v>
      </c>
      <c r="CO7" s="62">
        <v>0.13845509026347119</v>
      </c>
      <c r="CP7" s="5">
        <v>0.86154490973652875</v>
      </c>
      <c r="CQ7" s="189">
        <v>7.5693318625143279E-4</v>
      </c>
      <c r="CR7" s="190">
        <v>7.5693318625143268E-4</v>
      </c>
      <c r="CS7" s="191">
        <v>0.13350022358743671</v>
      </c>
      <c r="CT7" s="191">
        <v>0.86649977641256326</v>
      </c>
      <c r="CU7" s="192">
        <v>6.6352394324679172E-4</v>
      </c>
      <c r="CV7" s="194">
        <v>6.6352394324679183E-4</v>
      </c>
      <c r="CW7" s="161">
        <v>2.6751556881166061</v>
      </c>
      <c r="CX7" s="161">
        <v>5.0082720239779943E-2</v>
      </c>
    </row>
    <row r="8" spans="1:102" ht="14.25" customHeight="1">
      <c r="A8" t="s">
        <v>11168</v>
      </c>
      <c r="B8" s="183" t="s">
        <v>11120</v>
      </c>
      <c r="C8" s="184" t="s">
        <v>11127</v>
      </c>
      <c r="D8" s="185">
        <v>8.48996</v>
      </c>
      <c r="E8" s="186">
        <v>39.293779999999998</v>
      </c>
      <c r="F8" s="185">
        <f t="shared" si="3"/>
        <v>0.21809000429333333</v>
      </c>
      <c r="G8" s="185">
        <v>1.014</v>
      </c>
      <c r="H8" s="185">
        <v>46.2</v>
      </c>
      <c r="I8" s="185">
        <v>2.0739999999999998</v>
      </c>
      <c r="J8" s="185">
        <v>14.667999999999999</v>
      </c>
      <c r="K8" s="185">
        <v>1.2809999999999999</v>
      </c>
      <c r="L8" s="185">
        <v>11.542</v>
      </c>
      <c r="M8" s="185">
        <v>0.22600000000000001</v>
      </c>
      <c r="N8" s="185">
        <v>10.106999999999999</v>
      </c>
      <c r="O8" s="185">
        <v>9.4410000000000007</v>
      </c>
      <c r="P8" s="185">
        <v>2.4249999999999998</v>
      </c>
      <c r="Q8" s="185">
        <v>0.71299999999999997</v>
      </c>
      <c r="R8" s="185">
        <v>0.308</v>
      </c>
      <c r="S8" s="185">
        <v>98.984999999999999</v>
      </c>
      <c r="T8" s="185">
        <v>1.014</v>
      </c>
      <c r="U8" s="185">
        <v>83.76</v>
      </c>
      <c r="V8" s="185">
        <v>-13.96</v>
      </c>
      <c r="W8" s="185">
        <v>0.86599999999999999</v>
      </c>
      <c r="X8" s="185">
        <v>12.990866</v>
      </c>
      <c r="Y8" s="185">
        <v>164.78247999999999</v>
      </c>
      <c r="Z8" s="185">
        <v>19.995940000000001</v>
      </c>
      <c r="AA8" s="185">
        <v>17.262844000000001</v>
      </c>
      <c r="AB8" s="185">
        <v>33.347062000000001</v>
      </c>
      <c r="AC8" s="185">
        <v>540.34069999999997</v>
      </c>
      <c r="AD8" s="185">
        <v>22.787924</v>
      </c>
      <c r="AE8" s="185">
        <v>5.1001338000000001</v>
      </c>
      <c r="AF8" s="185">
        <v>5.6255360000000003</v>
      </c>
      <c r="AG8" s="185">
        <v>21.094894</v>
      </c>
      <c r="AH8" s="185">
        <v>2.1278486000000001</v>
      </c>
      <c r="AI8" s="185">
        <v>0.24322476000000001</v>
      </c>
      <c r="AJ8" s="185">
        <v>594.79092079999998</v>
      </c>
      <c r="AK8" s="185">
        <v>0</v>
      </c>
      <c r="AL8" s="185">
        <f t="shared" si="0"/>
        <v>0</v>
      </c>
      <c r="AM8" s="185">
        <f t="shared" si="1"/>
        <v>2180.9000429333332</v>
      </c>
      <c r="AN8" s="186">
        <v>597.86908000000005</v>
      </c>
      <c r="AO8" s="185">
        <v>119.0754032</v>
      </c>
      <c r="AP8" s="185">
        <v>309.60754509999998</v>
      </c>
      <c r="AQ8" s="185">
        <v>3.6725327999999999</v>
      </c>
      <c r="AR8" s="185">
        <v>0.62586686000000002</v>
      </c>
      <c r="AS8" s="185">
        <v>0.49533468000000003</v>
      </c>
      <c r="AT8" s="185">
        <v>0.41102958000000001</v>
      </c>
      <c r="AU8" s="185">
        <v>3.2432566000000003E-2</v>
      </c>
      <c r="AV8" s="185">
        <v>0.57521451999999995</v>
      </c>
      <c r="AW8" s="185">
        <v>1.5244198</v>
      </c>
      <c r="AX8" s="185">
        <v>0.49588026000000002</v>
      </c>
      <c r="AY8" s="185">
        <v>0.46364773999999997</v>
      </c>
      <c r="AZ8" s="185">
        <v>4.1220733999999997</v>
      </c>
      <c r="BA8" s="185">
        <v>0.70168516000000003</v>
      </c>
      <c r="BB8" s="185">
        <v>0.15198300000000001</v>
      </c>
      <c r="BC8" s="186">
        <v>15.379294</v>
      </c>
      <c r="BD8" s="187">
        <v>47.043668660000002</v>
      </c>
      <c r="BE8" s="185">
        <v>2.3588679680000002</v>
      </c>
      <c r="BF8" s="185">
        <v>16.67979678</v>
      </c>
      <c r="BG8" s="185">
        <v>9.2201708359999994</v>
      </c>
      <c r="BH8" s="185">
        <v>0.186586469</v>
      </c>
      <c r="BI8" s="185">
        <v>7.1573167690000004</v>
      </c>
      <c r="BJ8" s="185">
        <v>10.64268163</v>
      </c>
      <c r="BK8" s="185">
        <v>2.7578155240000002</v>
      </c>
      <c r="BL8" s="185">
        <v>0.810934924</v>
      </c>
      <c r="BM8" s="185">
        <v>0.350712786</v>
      </c>
      <c r="BN8" s="185">
        <f t="shared" si="2"/>
        <v>97.208552345999991</v>
      </c>
      <c r="BO8" s="185">
        <v>1.153252172</v>
      </c>
      <c r="BP8" s="185">
        <v>15.000999999999999</v>
      </c>
      <c r="BQ8" s="185">
        <v>190.28</v>
      </c>
      <c r="BR8" s="185">
        <v>23.09</v>
      </c>
      <c r="BS8" s="185">
        <v>19.934000000000001</v>
      </c>
      <c r="BT8" s="185">
        <v>38.506999999999998</v>
      </c>
      <c r="BU8" s="185">
        <v>623.95000000000005</v>
      </c>
      <c r="BV8" s="185">
        <v>26.314</v>
      </c>
      <c r="BW8" s="185">
        <v>5.8893000000000004</v>
      </c>
      <c r="BX8" s="185">
        <v>6.4960000000000004</v>
      </c>
      <c r="BY8" s="185">
        <v>24.359000000000002</v>
      </c>
      <c r="BZ8" s="185">
        <v>2.4571000000000001</v>
      </c>
      <c r="CA8" s="185">
        <v>0.28086</v>
      </c>
      <c r="CB8" s="185">
        <v>686.82554359999995</v>
      </c>
      <c r="CC8" s="186">
        <v>690.38</v>
      </c>
      <c r="CD8" s="185">
        <v>2750</v>
      </c>
      <c r="CE8" s="185">
        <v>2750</v>
      </c>
      <c r="CF8" s="185">
        <v>2750</v>
      </c>
      <c r="CG8" s="185">
        <v>2750</v>
      </c>
      <c r="CH8" s="185">
        <v>2090.9584552072638</v>
      </c>
      <c r="CI8" s="185">
        <v>2734.5896256728629</v>
      </c>
      <c r="CJ8" s="185">
        <v>2648.176118968694</v>
      </c>
      <c r="CK8" s="185">
        <v>2857.666440934805</v>
      </c>
      <c r="CL8" s="185">
        <v>2176.376898762438</v>
      </c>
      <c r="CM8" s="188" t="b">
        <v>1</v>
      </c>
      <c r="CN8" s="184" t="s">
        <v>2730</v>
      </c>
      <c r="CO8" s="62">
        <v>9.0959465631866285E-2</v>
      </c>
      <c r="CP8" s="5">
        <v>0.9090405343681337</v>
      </c>
      <c r="CQ8" s="189">
        <v>7.8472427416486376E-4</v>
      </c>
      <c r="CR8" s="190">
        <v>7.8472427416486354E-4</v>
      </c>
      <c r="CS8" s="191">
        <v>8.4278601235382042E-2</v>
      </c>
      <c r="CT8" s="191">
        <v>0.915721398764618</v>
      </c>
      <c r="CU8" s="192">
        <v>4.3664845378642319E-4</v>
      </c>
      <c r="CV8" s="194">
        <v>4.3664845378642292E-4</v>
      </c>
      <c r="CW8" s="161">
        <v>2.7281878228916772</v>
      </c>
      <c r="CX8" s="161">
        <v>5.4825710227576499E-2</v>
      </c>
    </row>
    <row r="9" spans="1:102" ht="14.25" customHeight="1">
      <c r="A9" t="s">
        <v>11169</v>
      </c>
      <c r="B9" s="183" t="s">
        <v>11120</v>
      </c>
      <c r="C9" s="184" t="s">
        <v>11128</v>
      </c>
      <c r="D9" s="185">
        <v>8.48996</v>
      </c>
      <c r="E9" s="186">
        <v>39.293779999999998</v>
      </c>
      <c r="F9" s="185">
        <f t="shared" si="3"/>
        <v>0.2527843214256893</v>
      </c>
      <c r="G9" s="185">
        <v>1.1459999999999999</v>
      </c>
      <c r="H9" s="185">
        <v>47.155999999999999</v>
      </c>
      <c r="I9" s="185">
        <v>2.391</v>
      </c>
      <c r="J9" s="185">
        <v>14.739000000000001</v>
      </c>
      <c r="K9" s="185">
        <v>1.5569999999999999</v>
      </c>
      <c r="L9" s="185">
        <v>11.292999999999999</v>
      </c>
      <c r="M9" s="185">
        <v>0.25</v>
      </c>
      <c r="N9" s="185">
        <v>8.0020000000000007</v>
      </c>
      <c r="O9" s="185">
        <v>9.2390000000000008</v>
      </c>
      <c r="P9" s="185">
        <v>3.3029999999999999</v>
      </c>
      <c r="Q9" s="185">
        <v>0.65100000000000002</v>
      </c>
      <c r="R9" s="185">
        <v>0.27300000000000002</v>
      </c>
      <c r="S9" s="185">
        <v>98.853999999999985</v>
      </c>
      <c r="T9" s="185">
        <v>1.1459999999999999</v>
      </c>
      <c r="U9" s="185">
        <v>80.59</v>
      </c>
      <c r="V9" s="185">
        <v>-8.11</v>
      </c>
      <c r="W9" s="185">
        <v>0.92</v>
      </c>
      <c r="X9" s="185">
        <v>15.965680000000001</v>
      </c>
      <c r="Y9" s="185">
        <v>189.90639999999999</v>
      </c>
      <c r="Z9" s="185">
        <v>19.892240000000001</v>
      </c>
      <c r="AA9" s="185">
        <v>16.962039999999998</v>
      </c>
      <c r="AB9" s="185">
        <v>36.389679999999998</v>
      </c>
      <c r="AC9" s="185">
        <v>541.00599999999997</v>
      </c>
      <c r="AD9" s="185">
        <v>24.935680000000001</v>
      </c>
      <c r="AE9" s="185">
        <v>5.5691280000000001</v>
      </c>
      <c r="AF9" s="185">
        <v>6.7964079999999996</v>
      </c>
      <c r="AG9" s="185">
        <v>24.075479999999999</v>
      </c>
      <c r="AH9" s="185">
        <v>3.0634160000000001</v>
      </c>
      <c r="AI9" s="185">
        <v>0.27253159999999998</v>
      </c>
      <c r="AJ9" s="185">
        <v>424.16245140000001</v>
      </c>
      <c r="AK9" s="185">
        <v>1057.1531439748837</v>
      </c>
      <c r="AL9" s="185">
        <f t="shared" si="0"/>
        <v>972.58089245689303</v>
      </c>
      <c r="AM9" s="185">
        <f t="shared" si="1"/>
        <v>2527.8432142568931</v>
      </c>
      <c r="AN9" s="186">
        <v>760.21439999999996</v>
      </c>
      <c r="AO9" s="185">
        <v>18.244342240000002</v>
      </c>
      <c r="AP9" s="185">
        <v>328.89144829999998</v>
      </c>
      <c r="AQ9" s="185">
        <v>2.7386560000000002</v>
      </c>
      <c r="AR9" s="185">
        <v>0.68401999999999996</v>
      </c>
      <c r="AS9" s="185">
        <v>0.4491348</v>
      </c>
      <c r="AT9" s="185">
        <v>0.78025199999999995</v>
      </c>
      <c r="AU9" s="185">
        <v>5.4704120000000002E-2</v>
      </c>
      <c r="AV9" s="185">
        <v>0.4923748</v>
      </c>
      <c r="AW9" s="185">
        <v>1.352676</v>
      </c>
      <c r="AX9" s="185">
        <v>0.86159839999999999</v>
      </c>
      <c r="AY9" s="185">
        <v>0.37236999999999998</v>
      </c>
      <c r="AZ9" s="185">
        <v>2.8628559999999998</v>
      </c>
      <c r="BA9" s="185">
        <v>0.67746960000000001</v>
      </c>
      <c r="BB9" s="185">
        <v>0.36434759999999999</v>
      </c>
      <c r="BC9" s="186">
        <v>20.290600000000001</v>
      </c>
      <c r="BD9" s="187">
        <v>47.371220809999997</v>
      </c>
      <c r="BE9" s="185">
        <v>2.560588058</v>
      </c>
      <c r="BF9" s="185">
        <v>15.786902619999999</v>
      </c>
      <c r="BG9" s="185">
        <v>10.96443755</v>
      </c>
      <c r="BH9" s="185">
        <v>0.21922291599999999</v>
      </c>
      <c r="BI9" s="185">
        <v>5.8983959199999996</v>
      </c>
      <c r="BJ9" s="185">
        <v>9.8516584460000001</v>
      </c>
      <c r="BK9" s="185">
        <v>3.537242204</v>
      </c>
      <c r="BL9" s="185">
        <v>0.69776291199999996</v>
      </c>
      <c r="BM9" s="185">
        <v>0.29249487000000002</v>
      </c>
      <c r="BN9" s="185">
        <f t="shared" si="2"/>
        <v>97.179926305999999</v>
      </c>
      <c r="BO9" s="185">
        <v>1.2273122990000001</v>
      </c>
      <c r="BP9" s="185">
        <v>17.353999999999999</v>
      </c>
      <c r="BQ9" s="185">
        <v>206.42</v>
      </c>
      <c r="BR9" s="185">
        <v>21.622</v>
      </c>
      <c r="BS9" s="185">
        <v>18.437000000000001</v>
      </c>
      <c r="BT9" s="185">
        <v>39.554000000000002</v>
      </c>
      <c r="BU9" s="185">
        <v>588.04999999999995</v>
      </c>
      <c r="BV9" s="185">
        <v>27.103999999999999</v>
      </c>
      <c r="BW9" s="185">
        <v>6.0533999999999999</v>
      </c>
      <c r="BX9" s="185">
        <v>7.3874000000000004</v>
      </c>
      <c r="BY9" s="185">
        <v>26.169</v>
      </c>
      <c r="BZ9" s="185">
        <v>3.3298000000000001</v>
      </c>
      <c r="CA9" s="185">
        <v>0.29622999999999999</v>
      </c>
      <c r="CB9" s="185">
        <v>461.04614279999998</v>
      </c>
      <c r="CC9" s="186">
        <v>826.32</v>
      </c>
      <c r="CD9" s="185">
        <v>3120</v>
      </c>
      <c r="CE9" s="185">
        <v>2070</v>
      </c>
      <c r="CF9" s="185">
        <v>2630</v>
      </c>
      <c r="CG9" s="185">
        <v>3490</v>
      </c>
      <c r="CH9" s="185">
        <v>2872.3415528054611</v>
      </c>
      <c r="CI9" s="185">
        <v>3363.600728138736</v>
      </c>
      <c r="CJ9" s="185">
        <v>2924.902928531651</v>
      </c>
      <c r="CK9" s="185">
        <v>3199.163381578715</v>
      </c>
      <c r="CL9" s="185">
        <v>2479.2294645478928</v>
      </c>
      <c r="CM9" s="188" t="b">
        <v>1</v>
      </c>
      <c r="CN9" s="184">
        <v>1.3104223690000001</v>
      </c>
      <c r="CO9" s="62">
        <v>9.6743170078060062E-2</v>
      </c>
      <c r="CP9" s="5">
        <v>0.9032568299219399</v>
      </c>
      <c r="CQ9" s="189">
        <v>1.3911276151776161E-5</v>
      </c>
      <c r="CR9" s="190">
        <v>1.391127615177615E-5</v>
      </c>
      <c r="CS9" s="191">
        <v>0.12738010625103049</v>
      </c>
      <c r="CT9" s="191">
        <v>0.87261989374896953</v>
      </c>
      <c r="CU9" s="192">
        <v>6.0785330662935667E-4</v>
      </c>
      <c r="CV9" s="194">
        <v>6.0785330662935645E-4</v>
      </c>
      <c r="CW9" s="161">
        <v>2.7017983829418339</v>
      </c>
      <c r="CX9" s="161">
        <v>5.1297782378557658E-2</v>
      </c>
    </row>
    <row r="10" spans="1:102" ht="14.25" customHeight="1">
      <c r="A10" t="s">
        <v>11170</v>
      </c>
      <c r="B10" s="183" t="s">
        <v>11120</v>
      </c>
      <c r="C10" s="184" t="s">
        <v>11129</v>
      </c>
      <c r="D10" s="185">
        <v>8.48996</v>
      </c>
      <c r="E10" s="186">
        <v>39.293779999999998</v>
      </c>
      <c r="F10" s="185">
        <f t="shared" si="3"/>
        <v>0.16023690481333333</v>
      </c>
      <c r="G10" s="185">
        <v>1.198</v>
      </c>
      <c r="H10" s="185">
        <v>47.811</v>
      </c>
      <c r="I10" s="185">
        <v>2.8820000000000001</v>
      </c>
      <c r="J10" s="185">
        <v>15.396000000000001</v>
      </c>
      <c r="K10" s="185">
        <v>1.9379999999999999</v>
      </c>
      <c r="L10" s="185">
        <v>10.955</v>
      </c>
      <c r="M10" s="185">
        <v>0.23599999999999999</v>
      </c>
      <c r="N10" s="185">
        <v>6.048</v>
      </c>
      <c r="O10" s="185">
        <v>9.0329999999999995</v>
      </c>
      <c r="P10" s="185">
        <v>2.9809999999999999</v>
      </c>
      <c r="Q10" s="185">
        <v>1.022</v>
      </c>
      <c r="R10" s="185">
        <v>0.501</v>
      </c>
      <c r="S10" s="185">
        <v>98.803000000000011</v>
      </c>
      <c r="T10" s="185">
        <v>1.198</v>
      </c>
      <c r="U10" s="185">
        <v>75.62</v>
      </c>
      <c r="V10" s="185">
        <v>1.53</v>
      </c>
      <c r="W10" s="185">
        <v>1.022</v>
      </c>
      <c r="X10" s="185">
        <v>25.984349999999999</v>
      </c>
      <c r="Y10" s="185">
        <v>424.05846000000003</v>
      </c>
      <c r="Z10" s="185">
        <v>37.904958000000001</v>
      </c>
      <c r="AA10" s="185">
        <v>31.839388</v>
      </c>
      <c r="AB10" s="185">
        <v>65.344635999999994</v>
      </c>
      <c r="AC10" s="185">
        <v>606.22996000000001</v>
      </c>
      <c r="AD10" s="185">
        <v>39.41854</v>
      </c>
      <c r="AE10" s="185">
        <v>8.2991510000000002</v>
      </c>
      <c r="AF10" s="185">
        <v>8.6182193999999992</v>
      </c>
      <c r="AG10" s="185">
        <v>33.227263999999998</v>
      </c>
      <c r="AH10" s="185">
        <v>3.3975368000000001</v>
      </c>
      <c r="AI10" s="185">
        <v>0.48002317999999999</v>
      </c>
      <c r="AJ10" s="185">
        <v>437.0097404</v>
      </c>
      <c r="AK10" s="185">
        <v>0</v>
      </c>
      <c r="AL10" s="185">
        <f t="shared" si="0"/>
        <v>0</v>
      </c>
      <c r="AM10" s="185">
        <f t="shared" si="1"/>
        <v>1602.3690481333333</v>
      </c>
      <c r="AN10" s="186">
        <v>824.46784000000002</v>
      </c>
      <c r="AO10" s="185">
        <v>20.722386029999999</v>
      </c>
      <c r="AP10" s="185">
        <v>301.88104079999999</v>
      </c>
      <c r="AQ10" s="185">
        <v>5.6603469999999998</v>
      </c>
      <c r="AR10" s="185">
        <v>1.1935937999999999</v>
      </c>
      <c r="AS10" s="185">
        <v>0.43979726000000002</v>
      </c>
      <c r="AT10" s="185">
        <v>0.91006034000000002</v>
      </c>
      <c r="AU10" s="185">
        <v>4.2834063999999998E-2</v>
      </c>
      <c r="AV10" s="185">
        <v>0.54888554000000001</v>
      </c>
      <c r="AW10" s="185">
        <v>1.8061806</v>
      </c>
      <c r="AX10" s="185">
        <v>1.1408586000000001</v>
      </c>
      <c r="AY10" s="185">
        <v>0.68446406000000004</v>
      </c>
      <c r="AZ10" s="185">
        <v>6.1700184</v>
      </c>
      <c r="BA10" s="185">
        <v>0.62452375999999998</v>
      </c>
      <c r="BB10" s="185">
        <v>0.28077405999999999</v>
      </c>
      <c r="BC10" s="186">
        <v>25.106452000000001</v>
      </c>
      <c r="BD10" s="187">
        <v>46.19737026</v>
      </c>
      <c r="BE10" s="185">
        <v>2.7508622630000001</v>
      </c>
      <c r="BF10" s="185">
        <v>14.69464909</v>
      </c>
      <c r="BG10" s="185">
        <v>13.744040569999999</v>
      </c>
      <c r="BH10" s="185">
        <v>0.23798149299999999</v>
      </c>
      <c r="BI10" s="185">
        <v>5.6114588330000004</v>
      </c>
      <c r="BJ10" s="185">
        <v>8.6240476929999996</v>
      </c>
      <c r="BK10" s="185">
        <v>2.845258201</v>
      </c>
      <c r="BL10" s="185">
        <v>0.975090821</v>
      </c>
      <c r="BM10" s="185">
        <v>0.47769003300000001</v>
      </c>
      <c r="BN10" s="185">
        <f t="shared" si="2"/>
        <v>96.158449257000001</v>
      </c>
      <c r="BO10" s="185">
        <v>1.143230663</v>
      </c>
      <c r="BP10" s="185">
        <v>25.425000000000001</v>
      </c>
      <c r="BQ10" s="185">
        <v>414.93</v>
      </c>
      <c r="BR10" s="185">
        <v>37.088999999999999</v>
      </c>
      <c r="BS10" s="185">
        <v>31.154</v>
      </c>
      <c r="BT10" s="185">
        <v>63.938000000000002</v>
      </c>
      <c r="BU10" s="185">
        <v>593.17999999999995</v>
      </c>
      <c r="BV10" s="185">
        <v>38.57</v>
      </c>
      <c r="BW10" s="185">
        <v>8.1204999999999998</v>
      </c>
      <c r="BX10" s="185">
        <v>8.4327000000000005</v>
      </c>
      <c r="BY10" s="185">
        <v>32.512</v>
      </c>
      <c r="BZ10" s="185">
        <v>3.3243999999999998</v>
      </c>
      <c r="CA10" s="185">
        <v>0.46969</v>
      </c>
      <c r="CB10" s="185">
        <v>427.60248569999999</v>
      </c>
      <c r="CC10" s="186">
        <v>806.72</v>
      </c>
      <c r="CD10" s="185">
        <v>2330</v>
      </c>
      <c r="CE10" s="185">
        <v>2330</v>
      </c>
      <c r="CF10" s="185">
        <v>2330</v>
      </c>
      <c r="CG10" s="185">
        <v>2330</v>
      </c>
      <c r="CH10" s="185">
        <v>2273.9885703047062</v>
      </c>
      <c r="CI10" s="185">
        <v>2723.8834225542591</v>
      </c>
      <c r="CJ10" s="185">
        <v>2308.4045855955769</v>
      </c>
      <c r="CK10" s="185">
        <v>2234.8742982414519</v>
      </c>
      <c r="CL10" s="185">
        <v>1646.676774956461</v>
      </c>
      <c r="CM10" s="184" t="b">
        <v>0</v>
      </c>
      <c r="CN10" s="184" t="s">
        <v>2730</v>
      </c>
      <c r="CO10" s="62">
        <v>0.1305000229258157</v>
      </c>
      <c r="CP10" s="5">
        <v>0.86949997707418436</v>
      </c>
      <c r="CQ10" s="189">
        <v>1.5882826562772659E-4</v>
      </c>
      <c r="CR10" s="190">
        <v>1.5882826562772659E-4</v>
      </c>
      <c r="CS10" s="191">
        <v>0.13104595124845861</v>
      </c>
      <c r="CT10" s="191">
        <v>0.86895404875154147</v>
      </c>
      <c r="CU10" s="192">
        <v>1.3570239043724709E-4</v>
      </c>
      <c r="CV10" s="194">
        <v>1.3570239043724701E-4</v>
      </c>
      <c r="CW10" s="161">
        <v>2.6657695107354509</v>
      </c>
      <c r="CX10" s="161">
        <v>4.7722148870182481E-2</v>
      </c>
    </row>
    <row r="11" spans="1:102" ht="14.25" customHeight="1">
      <c r="A11" t="s">
        <v>11171</v>
      </c>
      <c r="B11" s="183" t="s">
        <v>11120</v>
      </c>
      <c r="C11" s="184" t="s">
        <v>11130</v>
      </c>
      <c r="D11" s="185">
        <v>8.48996</v>
      </c>
      <c r="E11" s="186">
        <v>39.293779999999998</v>
      </c>
      <c r="F11" s="185">
        <f t="shared" si="3"/>
        <v>0.16326806217333334</v>
      </c>
      <c r="G11" s="185">
        <v>1.2509999999999999</v>
      </c>
      <c r="H11" s="185">
        <v>47.552999999999997</v>
      </c>
      <c r="I11" s="185">
        <v>2.347</v>
      </c>
      <c r="J11" s="185">
        <v>15.281000000000001</v>
      </c>
      <c r="K11" s="185">
        <v>1.623</v>
      </c>
      <c r="L11" s="185">
        <v>11.265000000000001</v>
      </c>
      <c r="M11" s="185">
        <v>0.28699999999999998</v>
      </c>
      <c r="N11" s="185">
        <v>7.2069999999999999</v>
      </c>
      <c r="O11" s="185">
        <v>8.9160000000000004</v>
      </c>
      <c r="P11" s="185">
        <v>3.2890000000000001</v>
      </c>
      <c r="Q11" s="185">
        <v>0.73</v>
      </c>
      <c r="R11" s="185">
        <v>0.25</v>
      </c>
      <c r="S11" s="185">
        <v>98.748000000000005</v>
      </c>
      <c r="T11" s="185">
        <v>1.2509999999999999</v>
      </c>
      <c r="U11" s="185">
        <v>78.67</v>
      </c>
      <c r="V11" s="185">
        <v>-3.73</v>
      </c>
      <c r="W11" s="185">
        <v>0.96399999999999997</v>
      </c>
      <c r="X11" s="185">
        <v>19.584624000000002</v>
      </c>
      <c r="Y11" s="185">
        <v>224.15891999999999</v>
      </c>
      <c r="Z11" s="185">
        <v>25.643363999999998</v>
      </c>
      <c r="AA11" s="185">
        <v>22.433243999999998</v>
      </c>
      <c r="AB11" s="185">
        <v>46.016539999999999</v>
      </c>
      <c r="AC11" s="185">
        <v>558.11743999999999</v>
      </c>
      <c r="AD11" s="185">
        <v>28.213387999999998</v>
      </c>
      <c r="AE11" s="185">
        <v>5.4203792000000002</v>
      </c>
      <c r="AF11" s="185">
        <v>6.9426316000000003</v>
      </c>
      <c r="AG11" s="185">
        <v>29.195703999999999</v>
      </c>
      <c r="AH11" s="185">
        <v>2.7282164</v>
      </c>
      <c r="AI11" s="185">
        <v>0.39557740000000002</v>
      </c>
      <c r="AJ11" s="185">
        <v>445.27653320000002</v>
      </c>
      <c r="AK11" s="185">
        <v>0</v>
      </c>
      <c r="AL11" s="185">
        <f t="shared" si="0"/>
        <v>0</v>
      </c>
      <c r="AM11" s="185">
        <f t="shared" si="1"/>
        <v>1632.6806217333333</v>
      </c>
      <c r="AN11" s="186">
        <v>858.73119999999994</v>
      </c>
      <c r="AO11" s="185">
        <v>26.487212660000001</v>
      </c>
      <c r="AP11" s="185">
        <v>421.38893039999999</v>
      </c>
      <c r="AQ11" s="185">
        <v>5.8328747999999999</v>
      </c>
      <c r="AR11" s="185">
        <v>1.8404688</v>
      </c>
      <c r="AS11" s="185">
        <v>0.47068263999999999</v>
      </c>
      <c r="AT11" s="185">
        <v>0.70313196</v>
      </c>
      <c r="AU11" s="185">
        <v>6.2509616000000004E-2</v>
      </c>
      <c r="AV11" s="185">
        <v>0.55751976000000003</v>
      </c>
      <c r="AW11" s="185">
        <v>1.9879608</v>
      </c>
      <c r="AX11" s="185">
        <v>1.2932060000000001</v>
      </c>
      <c r="AY11" s="185">
        <v>0.33551056000000001</v>
      </c>
      <c r="AZ11" s="185">
        <v>4.2365871999999998</v>
      </c>
      <c r="BA11" s="185">
        <v>0.76943587999999996</v>
      </c>
      <c r="BB11" s="185">
        <v>0.30981031999999997</v>
      </c>
      <c r="BC11" s="186">
        <v>23.864784</v>
      </c>
      <c r="BD11" s="187">
        <v>46.830632049999998</v>
      </c>
      <c r="BE11" s="185">
        <v>2.3808732610000001</v>
      </c>
      <c r="BF11" s="185">
        <v>15.50453272</v>
      </c>
      <c r="BG11" s="185">
        <v>12.21503474</v>
      </c>
      <c r="BH11" s="185">
        <v>0.26798101800000002</v>
      </c>
      <c r="BI11" s="185">
        <v>5.8259401119999996</v>
      </c>
      <c r="BJ11" s="185">
        <v>9.0290557959999997</v>
      </c>
      <c r="BK11" s="185">
        <v>3.3372154580000002</v>
      </c>
      <c r="BL11" s="185">
        <v>0.74072396900000004</v>
      </c>
      <c r="BM11" s="185">
        <v>0.25364495300000001</v>
      </c>
      <c r="BN11" s="185">
        <f t="shared" si="2"/>
        <v>96.385634077000006</v>
      </c>
      <c r="BO11" s="185">
        <v>1.2695359799999999</v>
      </c>
      <c r="BP11" s="185">
        <v>20.315999999999999</v>
      </c>
      <c r="BQ11" s="185">
        <v>232.53</v>
      </c>
      <c r="BR11" s="185">
        <v>26.600999999999999</v>
      </c>
      <c r="BS11" s="185">
        <v>23.271000000000001</v>
      </c>
      <c r="BT11" s="185">
        <v>47.734999999999999</v>
      </c>
      <c r="BU11" s="185">
        <v>578.96</v>
      </c>
      <c r="BV11" s="185">
        <v>29.266999999999999</v>
      </c>
      <c r="BW11" s="185">
        <v>5.6227999999999998</v>
      </c>
      <c r="BX11" s="185">
        <v>7.2019000000000002</v>
      </c>
      <c r="BY11" s="185">
        <v>30.286000000000001</v>
      </c>
      <c r="BZ11" s="185">
        <v>2.8300999999999998</v>
      </c>
      <c r="CA11" s="185">
        <v>0.41034999999999999</v>
      </c>
      <c r="CB11" s="185">
        <v>461.90511739999999</v>
      </c>
      <c r="CC11" s="186">
        <v>890.8</v>
      </c>
      <c r="CD11" s="185">
        <v>2280</v>
      </c>
      <c r="CE11" s="185">
        <v>2280</v>
      </c>
      <c r="CF11" s="185">
        <v>2280</v>
      </c>
      <c r="CG11" s="185">
        <v>2280</v>
      </c>
      <c r="CH11" s="185">
        <v>2189.5201988582421</v>
      </c>
      <c r="CI11" s="185">
        <v>2597.367074069472</v>
      </c>
      <c r="CJ11" s="185">
        <v>2138.7238244944369</v>
      </c>
      <c r="CK11" s="185">
        <v>2269.3728514665472</v>
      </c>
      <c r="CL11" s="185">
        <v>1675.2360563089189</v>
      </c>
      <c r="CM11" s="188" t="b">
        <v>1</v>
      </c>
      <c r="CN11" s="184" t="s">
        <v>2730</v>
      </c>
      <c r="CO11" s="62">
        <v>0.14235291440953629</v>
      </c>
      <c r="CP11" s="5">
        <v>0.85764708559046376</v>
      </c>
      <c r="CQ11" s="189">
        <v>5.8678725889986776E-4</v>
      </c>
      <c r="CR11" s="190">
        <v>5.8678725889986809E-4</v>
      </c>
      <c r="CS11" s="191">
        <v>0.1369915298333701</v>
      </c>
      <c r="CT11" s="191">
        <v>0.86300847016662985</v>
      </c>
      <c r="CU11" s="192">
        <v>5.9730240050216905E-4</v>
      </c>
      <c r="CV11" s="194">
        <v>5.9730240050216883E-4</v>
      </c>
      <c r="CW11" s="161">
        <v>2.6700123535978819</v>
      </c>
      <c r="CX11" s="161">
        <v>5.0016595204109629E-2</v>
      </c>
    </row>
    <row r="12" spans="1:102" ht="14.25" customHeight="1">
      <c r="A12" t="s">
        <v>11172</v>
      </c>
      <c r="B12" s="183" t="s">
        <v>11120</v>
      </c>
      <c r="C12" s="184" t="s">
        <v>11131</v>
      </c>
      <c r="D12" s="185">
        <v>8.48996</v>
      </c>
      <c r="E12" s="186">
        <v>39.293779999999998</v>
      </c>
      <c r="F12" s="185">
        <f t="shared" si="3"/>
        <v>0.19943702078666664</v>
      </c>
      <c r="G12" s="185">
        <v>1.208</v>
      </c>
      <c r="H12" s="185">
        <v>47.164000000000001</v>
      </c>
      <c r="I12" s="185">
        <v>2.3620000000000001</v>
      </c>
      <c r="J12" s="185">
        <v>15.746</v>
      </c>
      <c r="K12" s="185">
        <v>1.615</v>
      </c>
      <c r="L12" s="185">
        <v>11.24</v>
      </c>
      <c r="M12" s="185">
        <v>0.218</v>
      </c>
      <c r="N12" s="185">
        <v>7.1280000000000001</v>
      </c>
      <c r="O12" s="185">
        <v>9.0380000000000003</v>
      </c>
      <c r="P12" s="185">
        <v>3.3450000000000002</v>
      </c>
      <c r="Q12" s="185">
        <v>0.63900000000000001</v>
      </c>
      <c r="R12" s="185">
        <v>0.29899999999999999</v>
      </c>
      <c r="S12" s="185">
        <v>98.793999999999997</v>
      </c>
      <c r="T12" s="185">
        <v>1.208</v>
      </c>
      <c r="U12" s="185">
        <v>78.61</v>
      </c>
      <c r="V12" s="185">
        <v>-4.2300000000000004</v>
      </c>
      <c r="W12" s="185">
        <v>0.96</v>
      </c>
      <c r="X12" s="185">
        <v>18.014399999999998</v>
      </c>
      <c r="Y12" s="185">
        <v>244.39680000000001</v>
      </c>
      <c r="Z12" s="185">
        <v>24.5472</v>
      </c>
      <c r="AA12" s="185">
        <v>20.488320000000002</v>
      </c>
      <c r="AB12" s="185">
        <v>45.686399999999999</v>
      </c>
      <c r="AC12" s="185">
        <v>625.42079999999999</v>
      </c>
      <c r="AD12" s="185">
        <v>28.82976</v>
      </c>
      <c r="AE12" s="185">
        <v>7.7874239999999997</v>
      </c>
      <c r="AF12" s="185">
        <v>8.4406079999999992</v>
      </c>
      <c r="AG12" s="185">
        <v>29.8032</v>
      </c>
      <c r="AH12" s="185">
        <v>3.1744319999999999</v>
      </c>
      <c r="AI12" s="185">
        <v>0.43774079999999999</v>
      </c>
      <c r="AJ12" s="185">
        <v>543.91914759999997</v>
      </c>
      <c r="AK12" s="185">
        <v>0</v>
      </c>
      <c r="AL12" s="185">
        <f t="shared" si="0"/>
        <v>0</v>
      </c>
      <c r="AM12" s="185">
        <f t="shared" si="1"/>
        <v>1994.3702078666665</v>
      </c>
      <c r="AN12" s="186">
        <v>637.69920000000002</v>
      </c>
      <c r="AO12" s="185">
        <v>14.22918398</v>
      </c>
      <c r="AP12" s="185">
        <v>181.6105642</v>
      </c>
      <c r="AQ12" s="185">
        <v>4.4744640000000002</v>
      </c>
      <c r="AR12" s="185">
        <v>0.98880000000000001</v>
      </c>
      <c r="AS12" s="185">
        <v>0.74985599999999997</v>
      </c>
      <c r="AT12" s="185">
        <v>0.45529920000000002</v>
      </c>
      <c r="AU12" s="185">
        <v>6.5761920000000001E-2</v>
      </c>
      <c r="AV12" s="185">
        <v>0.53627519999999995</v>
      </c>
      <c r="AW12" s="185">
        <v>1.10256</v>
      </c>
      <c r="AX12" s="185">
        <v>1.6164480000000001</v>
      </c>
      <c r="AY12" s="185">
        <v>0.69319679999999995</v>
      </c>
      <c r="AZ12" s="185">
        <v>3.380064</v>
      </c>
      <c r="BA12" s="185">
        <v>0.74729279999999998</v>
      </c>
      <c r="BB12" s="185">
        <v>0.30342720000000001</v>
      </c>
      <c r="BC12" s="186">
        <v>13.920959999999999</v>
      </c>
      <c r="BD12" s="187">
        <v>46.543372140000002</v>
      </c>
      <c r="BE12" s="185">
        <v>2.4113056099999999</v>
      </c>
      <c r="BF12" s="185">
        <v>16.077300869999998</v>
      </c>
      <c r="BG12" s="185">
        <v>12.29957793</v>
      </c>
      <c r="BH12" s="185">
        <v>0.19662215699999999</v>
      </c>
      <c r="BI12" s="185">
        <v>5.5125586899999997</v>
      </c>
      <c r="BJ12" s="185">
        <v>9.2081938910000005</v>
      </c>
      <c r="BK12" s="185">
        <v>3.4150011450000002</v>
      </c>
      <c r="BL12" s="185">
        <v>0.65225025400000003</v>
      </c>
      <c r="BM12" s="185">
        <v>0.30544735899999997</v>
      </c>
      <c r="BN12" s="185">
        <f t="shared" si="2"/>
        <v>96.621630045999993</v>
      </c>
      <c r="BO12" s="185">
        <v>1.233119152</v>
      </c>
      <c r="BP12" s="185">
        <v>18.765000000000001</v>
      </c>
      <c r="BQ12" s="185">
        <v>254.58</v>
      </c>
      <c r="BR12" s="185">
        <v>25.57</v>
      </c>
      <c r="BS12" s="185">
        <v>21.341999999999999</v>
      </c>
      <c r="BT12" s="185">
        <v>47.59</v>
      </c>
      <c r="BU12" s="185">
        <v>651.48</v>
      </c>
      <c r="BV12" s="185">
        <v>30.030999999999999</v>
      </c>
      <c r="BW12" s="185">
        <v>8.1119000000000003</v>
      </c>
      <c r="BX12" s="185">
        <v>8.7922999999999991</v>
      </c>
      <c r="BY12" s="185">
        <v>31.045000000000002</v>
      </c>
      <c r="BZ12" s="185">
        <v>3.3067000000000002</v>
      </c>
      <c r="CA12" s="185">
        <v>0.45598</v>
      </c>
      <c r="CB12" s="185">
        <v>566.58244539999998</v>
      </c>
      <c r="CC12" s="186">
        <v>664.27</v>
      </c>
      <c r="CD12" s="185">
        <v>2730</v>
      </c>
      <c r="CE12" s="185">
        <v>2730</v>
      </c>
      <c r="CF12" s="185">
        <v>2730</v>
      </c>
      <c r="CG12" s="185">
        <v>2730</v>
      </c>
      <c r="CH12" s="185">
        <v>2372.1168002352861</v>
      </c>
      <c r="CI12" s="185">
        <v>3057.687718539717</v>
      </c>
      <c r="CJ12" s="185">
        <v>2469.3323495126092</v>
      </c>
      <c r="CK12" s="185">
        <v>2664.6782222785409</v>
      </c>
      <c r="CL12" s="185">
        <v>2009.0680121430339</v>
      </c>
      <c r="CM12" s="188" t="b">
        <v>1</v>
      </c>
      <c r="CN12" s="184" t="s">
        <v>2730</v>
      </c>
      <c r="CO12" s="62">
        <v>0.1162749737752502</v>
      </c>
      <c r="CP12" s="5">
        <v>0.8837250262247498</v>
      </c>
      <c r="CQ12" s="189">
        <v>8.9750604209131997E-4</v>
      </c>
      <c r="CR12" s="190">
        <v>8.9750604209131986E-4</v>
      </c>
      <c r="CS12" s="191">
        <v>0.1139943036052069</v>
      </c>
      <c r="CT12" s="191">
        <v>0.8860056963947931</v>
      </c>
      <c r="CU12" s="192">
        <v>7.7714248232925551E-4</v>
      </c>
      <c r="CV12" s="194">
        <v>7.7714248232925518E-4</v>
      </c>
      <c r="CW12" s="161">
        <v>2.682992013390848</v>
      </c>
      <c r="CX12" s="161">
        <v>4.9946265617359709E-2</v>
      </c>
    </row>
    <row r="13" spans="1:102" ht="14.25" customHeight="1">
      <c r="A13" t="s">
        <v>11173</v>
      </c>
      <c r="B13" s="183" t="s">
        <v>11120</v>
      </c>
      <c r="C13" s="184" t="s">
        <v>11132</v>
      </c>
      <c r="D13" s="185">
        <v>8.48996</v>
      </c>
      <c r="E13" s="186">
        <v>39.293779999999998</v>
      </c>
      <c r="F13" s="185">
        <f t="shared" si="3"/>
        <v>0.16068869571333336</v>
      </c>
      <c r="G13" s="185">
        <v>1.0009999999999999</v>
      </c>
      <c r="H13" s="185">
        <v>47.362000000000002</v>
      </c>
      <c r="I13" s="185">
        <v>2.2810000000000001</v>
      </c>
      <c r="J13" s="185">
        <v>15.368</v>
      </c>
      <c r="K13" s="185">
        <v>1.4990000000000001</v>
      </c>
      <c r="L13" s="185">
        <v>11.378</v>
      </c>
      <c r="M13" s="185">
        <v>0.192</v>
      </c>
      <c r="N13" s="185">
        <v>7.8769999999999998</v>
      </c>
      <c r="O13" s="185">
        <v>9.0220000000000002</v>
      </c>
      <c r="P13" s="185">
        <v>3.089</v>
      </c>
      <c r="Q13" s="185">
        <v>0.65900000000000003</v>
      </c>
      <c r="R13" s="185">
        <v>0.27100000000000002</v>
      </c>
      <c r="S13" s="185">
        <v>98.99799999999999</v>
      </c>
      <c r="T13" s="185">
        <v>1.0009999999999999</v>
      </c>
      <c r="U13" s="185">
        <v>80.03</v>
      </c>
      <c r="V13" s="185">
        <v>-12.22</v>
      </c>
      <c r="W13" s="185">
        <v>0.88100000000000001</v>
      </c>
      <c r="X13" s="185">
        <v>15.710872999999999</v>
      </c>
      <c r="Y13" s="185">
        <v>191.14176</v>
      </c>
      <c r="Z13" s="185">
        <v>22.19239</v>
      </c>
      <c r="AA13" s="185">
        <v>18.547692999999999</v>
      </c>
      <c r="AB13" s="185">
        <v>37.344709000000002</v>
      </c>
      <c r="AC13" s="185">
        <v>560.06931999999995</v>
      </c>
      <c r="AD13" s="185">
        <v>22.531575</v>
      </c>
      <c r="AE13" s="185">
        <v>5.5758489999999998</v>
      </c>
      <c r="AF13" s="185">
        <v>6.7321615000000001</v>
      </c>
      <c r="AG13" s="185">
        <v>21.462921999999999</v>
      </c>
      <c r="AH13" s="185">
        <v>2.8102138000000001</v>
      </c>
      <c r="AI13" s="185">
        <v>2.1317556999999998</v>
      </c>
      <c r="AJ13" s="185">
        <v>438.24189740000003</v>
      </c>
      <c r="AK13" s="185">
        <v>0</v>
      </c>
      <c r="AL13" s="185">
        <f t="shared" si="0"/>
        <v>0</v>
      </c>
      <c r="AM13" s="185">
        <f t="shared" si="1"/>
        <v>1606.8869571333335</v>
      </c>
      <c r="AN13" s="186">
        <v>593.30064000000004</v>
      </c>
      <c r="AO13" s="185">
        <v>15.87795573</v>
      </c>
      <c r="AP13" s="185">
        <v>99.164304599999994</v>
      </c>
      <c r="AQ13" s="185">
        <v>2.2816138000000001</v>
      </c>
      <c r="AR13" s="185">
        <v>1.285379</v>
      </c>
      <c r="AS13" s="185">
        <v>0.38602776999999999</v>
      </c>
      <c r="AT13" s="185">
        <v>0.72974992000000005</v>
      </c>
      <c r="AU13" s="185">
        <v>1.7662287999999999</v>
      </c>
      <c r="AV13" s="185">
        <v>0.67187702999999999</v>
      </c>
      <c r="AW13" s="185">
        <v>1.2976249</v>
      </c>
      <c r="AX13" s="185">
        <v>0.47269174000000003</v>
      </c>
      <c r="AY13" s="185">
        <v>0.44538074</v>
      </c>
      <c r="AZ13" s="185">
        <v>4.3496731999999998</v>
      </c>
      <c r="BA13" s="185">
        <v>0.60016362999999995</v>
      </c>
      <c r="BB13" s="185">
        <v>0.25441518000000002</v>
      </c>
      <c r="BC13" s="186">
        <v>16.695830999999998</v>
      </c>
      <c r="BD13" s="187">
        <v>48.439918310000003</v>
      </c>
      <c r="BE13" s="185">
        <v>2.5613763270000001</v>
      </c>
      <c r="BF13" s="185">
        <v>17.25813312</v>
      </c>
      <c r="BG13" s="185">
        <v>9.4208359020000003</v>
      </c>
      <c r="BH13" s="185">
        <v>0.13889685700000001</v>
      </c>
      <c r="BI13" s="185">
        <v>5.2953309280000003</v>
      </c>
      <c r="BJ13" s="185">
        <v>10.072145580000001</v>
      </c>
      <c r="BK13" s="185">
        <v>3.469294927</v>
      </c>
      <c r="BL13" s="185">
        <v>0.74057454099999998</v>
      </c>
      <c r="BM13" s="185">
        <v>0.30425629599999998</v>
      </c>
      <c r="BN13" s="185">
        <f t="shared" si="2"/>
        <v>97.700762787999992</v>
      </c>
      <c r="BO13" s="185">
        <v>1.1245137169999999</v>
      </c>
      <c r="BP13" s="185">
        <v>17.832999999999998</v>
      </c>
      <c r="BQ13" s="185">
        <v>216.96</v>
      </c>
      <c r="BR13" s="185">
        <v>25.19</v>
      </c>
      <c r="BS13" s="185">
        <v>21.053000000000001</v>
      </c>
      <c r="BT13" s="185">
        <v>42.389000000000003</v>
      </c>
      <c r="BU13" s="185">
        <v>635.72</v>
      </c>
      <c r="BV13" s="185">
        <v>25.574999999999999</v>
      </c>
      <c r="BW13" s="185">
        <v>6.3289999999999997</v>
      </c>
      <c r="BX13" s="185">
        <v>7.6414999999999997</v>
      </c>
      <c r="BY13" s="185">
        <v>24.361999999999998</v>
      </c>
      <c r="BZ13" s="185">
        <v>3.1898</v>
      </c>
      <c r="CA13" s="185">
        <v>2.4197000000000002</v>
      </c>
      <c r="CB13" s="185">
        <v>497.43688689999999</v>
      </c>
      <c r="CC13" s="186">
        <v>673.44</v>
      </c>
      <c r="CD13" s="185">
        <v>2230</v>
      </c>
      <c r="CE13" s="185">
        <v>2230</v>
      </c>
      <c r="CF13" s="185">
        <v>2230</v>
      </c>
      <c r="CG13" s="185">
        <v>2230</v>
      </c>
      <c r="CH13" s="185">
        <v>2004.5499871460161</v>
      </c>
      <c r="CI13" s="185">
        <v>2436.6186483332399</v>
      </c>
      <c r="CJ13" s="185">
        <v>2128.9732981234702</v>
      </c>
      <c r="CK13" s="185">
        <v>2240.0304625806589</v>
      </c>
      <c r="CL13" s="185">
        <v>1650.9393349141819</v>
      </c>
      <c r="CM13" s="184" t="b">
        <v>0</v>
      </c>
      <c r="CN13" s="184" t="s">
        <v>2730</v>
      </c>
      <c r="CO13" s="62">
        <v>9.9673296014871848E-2</v>
      </c>
      <c r="CP13" s="5">
        <v>0.90032670398512815</v>
      </c>
      <c r="CQ13" s="189">
        <v>3.5795151939953392E-4</v>
      </c>
      <c r="CR13" s="190">
        <v>3.5795151939953398E-4</v>
      </c>
      <c r="CS13" s="191">
        <v>9.2956626980603516E-2</v>
      </c>
      <c r="CT13" s="191">
        <v>0.90704337301939653</v>
      </c>
      <c r="CU13" s="192">
        <v>5.6495570883370789E-4</v>
      </c>
      <c r="CV13" s="194">
        <v>5.6495570883370789E-4</v>
      </c>
      <c r="CW13" s="161">
        <v>2.6947360543341752</v>
      </c>
      <c r="CX13" s="161">
        <v>4.9921074638546697E-2</v>
      </c>
    </row>
    <row r="14" spans="1:102" ht="14.25" customHeight="1">
      <c r="A14" t="s">
        <v>11174</v>
      </c>
      <c r="B14" s="183" t="s">
        <v>11120</v>
      </c>
      <c r="C14" s="184" t="s">
        <v>11133</v>
      </c>
      <c r="D14" s="185">
        <v>8.48996</v>
      </c>
      <c r="E14" s="186">
        <v>39.293779999999998</v>
      </c>
      <c r="F14" s="185">
        <f t="shared" si="3"/>
        <v>0.23135325532000001</v>
      </c>
      <c r="G14" s="185">
        <v>1.093</v>
      </c>
      <c r="H14" s="185">
        <v>46.682000000000002</v>
      </c>
      <c r="I14" s="185">
        <v>2.5979999999999999</v>
      </c>
      <c r="J14" s="185">
        <v>15.239000000000001</v>
      </c>
      <c r="K14" s="185">
        <v>1.7270000000000001</v>
      </c>
      <c r="L14" s="185">
        <v>11.148</v>
      </c>
      <c r="M14" s="185">
        <v>0.17499999999999999</v>
      </c>
      <c r="N14" s="185">
        <v>7.2569999999999997</v>
      </c>
      <c r="O14" s="185">
        <v>9.3559999999999999</v>
      </c>
      <c r="P14" s="185">
        <v>3.4969999999999999</v>
      </c>
      <c r="Q14" s="185">
        <v>0.80100000000000005</v>
      </c>
      <c r="R14" s="185">
        <v>0.42699999999999999</v>
      </c>
      <c r="S14" s="185">
        <v>98.907000000000011</v>
      </c>
      <c r="T14" s="185">
        <v>1.093</v>
      </c>
      <c r="U14" s="185">
        <v>79.349999999999994</v>
      </c>
      <c r="V14" s="185">
        <v>-6.21</v>
      </c>
      <c r="W14" s="185">
        <v>0.93899999999999995</v>
      </c>
      <c r="X14" s="185">
        <v>18.501117000000001</v>
      </c>
      <c r="Y14" s="185">
        <v>321.2319</v>
      </c>
      <c r="Z14" s="185">
        <v>21.142524000000002</v>
      </c>
      <c r="AA14" s="185">
        <v>18.346181999999999</v>
      </c>
      <c r="AB14" s="185">
        <v>41.993957999999999</v>
      </c>
      <c r="AC14" s="185">
        <v>536.43191999999999</v>
      </c>
      <c r="AD14" s="185">
        <v>25.855364999999999</v>
      </c>
      <c r="AE14" s="185">
        <v>6.3315830999999996</v>
      </c>
      <c r="AF14" s="185">
        <v>6.0548598</v>
      </c>
      <c r="AG14" s="185">
        <v>25.214967000000001</v>
      </c>
      <c r="AH14" s="185">
        <v>2.46957</v>
      </c>
      <c r="AI14" s="185">
        <v>0.34974933000000002</v>
      </c>
      <c r="AJ14" s="185">
        <v>630.96342360000006</v>
      </c>
      <c r="AK14" s="185">
        <v>0</v>
      </c>
      <c r="AL14" s="185">
        <f t="shared" si="0"/>
        <v>0</v>
      </c>
      <c r="AM14" s="185">
        <f t="shared" si="1"/>
        <v>2313.5325532000002</v>
      </c>
      <c r="AN14" s="186">
        <v>830.77085999999997</v>
      </c>
      <c r="AO14" s="185">
        <v>27.04969608</v>
      </c>
      <c r="AP14" s="185">
        <v>214.69214740000001</v>
      </c>
      <c r="AQ14" s="185">
        <v>4.8457094999999999</v>
      </c>
      <c r="AR14" s="185">
        <v>1.1820132000000001</v>
      </c>
      <c r="AS14" s="185">
        <v>0.48162249000000001</v>
      </c>
      <c r="AT14" s="185">
        <v>0.62174006999999998</v>
      </c>
      <c r="AU14" s="185">
        <v>4.8381975000000001E-2</v>
      </c>
      <c r="AV14" s="185">
        <v>0.56867718</v>
      </c>
      <c r="AW14" s="185">
        <v>1.1491482</v>
      </c>
      <c r="AX14" s="185">
        <v>0.72595968</v>
      </c>
      <c r="AY14" s="185">
        <v>0.43407152999999998</v>
      </c>
      <c r="AZ14" s="185">
        <v>2.9856444</v>
      </c>
      <c r="BA14" s="185">
        <v>0.55631993999999996</v>
      </c>
      <c r="BB14" s="185">
        <v>0.26959629000000002</v>
      </c>
      <c r="BC14" s="186">
        <v>20.232633</v>
      </c>
      <c r="BD14" s="187">
        <v>46.615623579999998</v>
      </c>
      <c r="BE14" s="185">
        <v>2.7275596219999998</v>
      </c>
      <c r="BF14" s="185">
        <v>15.99650405</v>
      </c>
      <c r="BG14" s="185">
        <v>11.505771810000001</v>
      </c>
      <c r="BH14" s="185">
        <v>0.144722145</v>
      </c>
      <c r="BI14" s="185">
        <v>5.4831899479999997</v>
      </c>
      <c r="BJ14" s="185">
        <v>9.7907028270000005</v>
      </c>
      <c r="BK14" s="185">
        <v>3.6714286380000001</v>
      </c>
      <c r="BL14" s="185">
        <v>0.84116262500000005</v>
      </c>
      <c r="BM14" s="185">
        <v>0.448466327</v>
      </c>
      <c r="BN14" s="185">
        <f t="shared" si="2"/>
        <v>97.225131572000009</v>
      </c>
      <c r="BO14" s="185">
        <v>1.146831784</v>
      </c>
      <c r="BP14" s="185">
        <v>19.702999999999999</v>
      </c>
      <c r="BQ14" s="185">
        <v>342.1</v>
      </c>
      <c r="BR14" s="185">
        <v>22.515999999999998</v>
      </c>
      <c r="BS14" s="185">
        <v>19.538</v>
      </c>
      <c r="BT14" s="185">
        <v>44.722000000000001</v>
      </c>
      <c r="BU14" s="185">
        <v>571.28</v>
      </c>
      <c r="BV14" s="185">
        <v>27.535</v>
      </c>
      <c r="BW14" s="185">
        <v>6.7428999999999997</v>
      </c>
      <c r="BX14" s="185">
        <v>6.4481999999999999</v>
      </c>
      <c r="BY14" s="185">
        <v>26.853000000000002</v>
      </c>
      <c r="BZ14" s="185">
        <v>2.63</v>
      </c>
      <c r="CA14" s="185">
        <v>0.37247000000000002</v>
      </c>
      <c r="CB14" s="185">
        <v>671.95252779999998</v>
      </c>
      <c r="CC14" s="186">
        <v>884.74</v>
      </c>
      <c r="CD14" s="185">
        <v>2860</v>
      </c>
      <c r="CE14" s="185">
        <v>2860</v>
      </c>
      <c r="CF14" s="185">
        <v>2860</v>
      </c>
      <c r="CG14" s="185">
        <v>2860</v>
      </c>
      <c r="CH14" s="185">
        <v>2417.7671203485588</v>
      </c>
      <c r="CI14" s="185">
        <v>3081.5869738124261</v>
      </c>
      <c r="CJ14" s="185">
        <v>2636.219423376122</v>
      </c>
      <c r="CK14" s="185">
        <v>2990.7877872289268</v>
      </c>
      <c r="CL14" s="185">
        <v>2293.410504788365</v>
      </c>
      <c r="CM14" s="184" t="b">
        <v>0</v>
      </c>
      <c r="CN14" s="184" t="s">
        <v>2730</v>
      </c>
      <c r="CO14" s="62">
        <v>9.5386791436089788E-2</v>
      </c>
      <c r="CP14" s="5">
        <v>0.90461320856391025</v>
      </c>
      <c r="CQ14" s="189">
        <v>1.6978314449332541E-4</v>
      </c>
      <c r="CR14" s="190">
        <v>1.6978314449332541E-4</v>
      </c>
      <c r="CS14" s="191">
        <v>9.3834452608873575E-2</v>
      </c>
      <c r="CT14" s="191">
        <v>0.90616554739112642</v>
      </c>
      <c r="CU14" s="192">
        <v>5.434727297156677E-4</v>
      </c>
      <c r="CV14" s="194">
        <v>5.4347272971566726E-4</v>
      </c>
      <c r="CW14" s="161">
        <v>2.6966786871743751</v>
      </c>
      <c r="CX14" s="161">
        <v>4.985173714964191E-2</v>
      </c>
    </row>
    <row r="15" spans="1:102" ht="14.25" customHeight="1">
      <c r="A15" t="s">
        <v>11175</v>
      </c>
      <c r="B15" s="183" t="s">
        <v>11120</v>
      </c>
      <c r="C15" s="184" t="s">
        <v>11134</v>
      </c>
      <c r="D15" s="185">
        <v>8.48996</v>
      </c>
      <c r="E15" s="186">
        <v>39.293779999999998</v>
      </c>
      <c r="F15" s="185">
        <f t="shared" si="3"/>
        <v>0.21133052587192552</v>
      </c>
      <c r="G15" s="185">
        <v>0.98799999999999999</v>
      </c>
      <c r="H15" s="185">
        <v>46.613</v>
      </c>
      <c r="I15" s="185">
        <v>2.6150000000000002</v>
      </c>
      <c r="J15" s="185">
        <v>15.723000000000001</v>
      </c>
      <c r="K15" s="185">
        <v>1.7589999999999999</v>
      </c>
      <c r="L15" s="185">
        <v>11.167</v>
      </c>
      <c r="M15" s="185">
        <v>0.155</v>
      </c>
      <c r="N15" s="185">
        <v>6.907</v>
      </c>
      <c r="O15" s="185">
        <v>9.5820000000000007</v>
      </c>
      <c r="P15" s="185">
        <v>3.34</v>
      </c>
      <c r="Q15" s="185">
        <v>0.76500000000000001</v>
      </c>
      <c r="R15" s="185">
        <v>0.38700000000000001</v>
      </c>
      <c r="S15" s="185">
        <v>99.013000000000019</v>
      </c>
      <c r="T15" s="185">
        <v>0.98799999999999999</v>
      </c>
      <c r="U15" s="185">
        <v>78.37</v>
      </c>
      <c r="V15" s="185">
        <v>-6.92</v>
      </c>
      <c r="W15" s="185">
        <v>0.92900000000000005</v>
      </c>
      <c r="X15" s="185">
        <v>18.119216000000002</v>
      </c>
      <c r="Y15" s="185">
        <v>292.08688999999998</v>
      </c>
      <c r="Z15" s="185">
        <v>18.116429</v>
      </c>
      <c r="AA15" s="185">
        <v>17.414104999999999</v>
      </c>
      <c r="AB15" s="185">
        <v>36.509700000000002</v>
      </c>
      <c r="AC15" s="185">
        <v>488.33814000000001</v>
      </c>
      <c r="AD15" s="185">
        <v>19.986505999999999</v>
      </c>
      <c r="AE15" s="185">
        <v>5.5082268000000001</v>
      </c>
      <c r="AF15" s="185">
        <v>6.7003196000000003</v>
      </c>
      <c r="AG15" s="185">
        <v>21.866802</v>
      </c>
      <c r="AH15" s="185">
        <v>2.0405484999999999</v>
      </c>
      <c r="AI15" s="185">
        <v>0.31422496</v>
      </c>
      <c r="AJ15" s="185">
        <v>403.05087159999999</v>
      </c>
      <c r="AK15" s="185">
        <v>684.01729047641425</v>
      </c>
      <c r="AL15" s="185">
        <f t="shared" si="0"/>
        <v>635.45206285258882</v>
      </c>
      <c r="AM15" s="185">
        <f t="shared" si="1"/>
        <v>2113.3052587192551</v>
      </c>
      <c r="AN15" s="186">
        <v>796.94264999999996</v>
      </c>
      <c r="AO15" s="185">
        <v>23.802542280000001</v>
      </c>
      <c r="AP15" s="185">
        <v>256.11526190000001</v>
      </c>
      <c r="AQ15" s="185">
        <v>2.7612667000000002</v>
      </c>
      <c r="AR15" s="185">
        <v>1.2425375000000001</v>
      </c>
      <c r="AS15" s="185">
        <v>0.25089503000000002</v>
      </c>
      <c r="AT15" s="185">
        <v>0.95687</v>
      </c>
      <c r="AU15" s="185">
        <v>5.2371446000000002E-2</v>
      </c>
      <c r="AV15" s="185">
        <v>0.56064221000000003</v>
      </c>
      <c r="AW15" s="185">
        <v>1.4790608999999999</v>
      </c>
      <c r="AX15" s="185">
        <v>1.3622856000000001</v>
      </c>
      <c r="AY15" s="185">
        <v>0.5813682</v>
      </c>
      <c r="AZ15" s="185">
        <v>3.7303994999999999</v>
      </c>
      <c r="BA15" s="185">
        <v>0.59997606999999997</v>
      </c>
      <c r="BB15" s="185">
        <v>0.19735675999999999</v>
      </c>
      <c r="BC15" s="186">
        <v>18.769515999999999</v>
      </c>
      <c r="BD15" s="187">
        <v>46.5967889</v>
      </c>
      <c r="BE15" s="185">
        <v>2.7623736860000001</v>
      </c>
      <c r="BF15" s="185">
        <v>16.609511000000001</v>
      </c>
      <c r="BG15" s="185">
        <v>10.659099749999999</v>
      </c>
      <c r="BH15" s="185">
        <v>0.116742941</v>
      </c>
      <c r="BI15" s="185">
        <v>5.3675517230000001</v>
      </c>
      <c r="BJ15" s="185">
        <v>10.09731472</v>
      </c>
      <c r="BK15" s="185">
        <v>3.5286067700000001</v>
      </c>
      <c r="BL15" s="185">
        <v>0.80858812599999996</v>
      </c>
      <c r="BM15" s="185">
        <v>0.40849586700000001</v>
      </c>
      <c r="BN15" s="185">
        <f t="shared" si="2"/>
        <v>96.955073482999993</v>
      </c>
      <c r="BO15" s="185">
        <v>1.04391228</v>
      </c>
      <c r="BP15" s="185">
        <v>19.504000000000001</v>
      </c>
      <c r="BQ15" s="185">
        <v>314.41000000000003</v>
      </c>
      <c r="BR15" s="185">
        <v>19.501000000000001</v>
      </c>
      <c r="BS15" s="185">
        <v>18.745000000000001</v>
      </c>
      <c r="BT15" s="185">
        <v>39.299999999999997</v>
      </c>
      <c r="BU15" s="185">
        <v>525.66</v>
      </c>
      <c r="BV15" s="185">
        <v>21.513999999999999</v>
      </c>
      <c r="BW15" s="185">
        <v>5.9291999999999998</v>
      </c>
      <c r="BX15" s="185">
        <v>7.2123999999999997</v>
      </c>
      <c r="BY15" s="185">
        <v>23.538</v>
      </c>
      <c r="BZ15" s="185">
        <v>2.1964999999999999</v>
      </c>
      <c r="CA15" s="185">
        <v>0.33823999999999999</v>
      </c>
      <c r="CB15" s="185">
        <v>433.85454420000002</v>
      </c>
      <c r="CC15" s="186">
        <v>857.85</v>
      </c>
      <c r="CD15" s="185">
        <v>2770</v>
      </c>
      <c r="CE15" s="185">
        <v>2030</v>
      </c>
      <c r="CF15" s="185">
        <v>2420</v>
      </c>
      <c r="CG15" s="185">
        <v>3030</v>
      </c>
      <c r="CH15" s="185">
        <v>2182.519994270373</v>
      </c>
      <c r="CI15" s="185">
        <v>2931.1279799585309</v>
      </c>
      <c r="CJ15" s="185">
        <v>2565.3959200593981</v>
      </c>
      <c r="CK15" s="185">
        <v>2788.5313342655322</v>
      </c>
      <c r="CL15" s="185">
        <v>2116.1186395140821</v>
      </c>
      <c r="CM15" s="188" t="b">
        <v>1</v>
      </c>
      <c r="CN15" s="184">
        <v>1.1532608310000001</v>
      </c>
      <c r="CO15" s="62">
        <v>8.3063179803681816E-2</v>
      </c>
      <c r="CP15" s="5">
        <v>0.91693682019631817</v>
      </c>
      <c r="CQ15" s="189">
        <v>5.1415748878501453E-4</v>
      </c>
      <c r="CR15" s="190">
        <v>5.1415748878501453E-4</v>
      </c>
      <c r="CS15" s="191">
        <v>0.101284852906151</v>
      </c>
      <c r="CT15" s="191">
        <v>0.89871514709384903</v>
      </c>
      <c r="CU15" s="192">
        <v>5.715541014215084E-4</v>
      </c>
      <c r="CV15" s="194">
        <v>5.7155410142150796E-4</v>
      </c>
      <c r="CW15" s="161">
        <v>2.7048622802673008</v>
      </c>
      <c r="CX15" s="161">
        <v>4.8915703798933292E-2</v>
      </c>
    </row>
    <row r="16" spans="1:102" ht="14.25" customHeight="1">
      <c r="A16" t="s">
        <v>11176</v>
      </c>
      <c r="B16" s="183" t="s">
        <v>11120</v>
      </c>
      <c r="C16" s="184" t="s">
        <v>11135</v>
      </c>
      <c r="D16" s="185">
        <v>8.48996</v>
      </c>
      <c r="E16" s="186">
        <v>39.293779999999998</v>
      </c>
      <c r="F16" s="185">
        <f t="shared" si="3"/>
        <v>0.21575169093506455</v>
      </c>
      <c r="G16" s="185">
        <v>1.022</v>
      </c>
      <c r="H16" s="185">
        <v>46.534999999999997</v>
      </c>
      <c r="I16" s="185">
        <v>2.5960000000000001</v>
      </c>
      <c r="J16" s="185">
        <v>15.659000000000001</v>
      </c>
      <c r="K16" s="185">
        <v>1.8029999999999999</v>
      </c>
      <c r="L16" s="185">
        <v>11.13</v>
      </c>
      <c r="M16" s="185">
        <v>0.218</v>
      </c>
      <c r="N16" s="185">
        <v>6.8380000000000001</v>
      </c>
      <c r="O16" s="185">
        <v>9.5</v>
      </c>
      <c r="P16" s="185">
        <v>3.59</v>
      </c>
      <c r="Q16" s="185">
        <v>0.73</v>
      </c>
      <c r="R16" s="185">
        <v>0.38</v>
      </c>
      <c r="S16" s="185">
        <v>98.978999999999999</v>
      </c>
      <c r="T16" s="185">
        <v>1.022</v>
      </c>
      <c r="U16" s="185">
        <v>78.37</v>
      </c>
      <c r="V16" s="185">
        <v>-7.32</v>
      </c>
      <c r="W16" s="185">
        <v>0.92500000000000004</v>
      </c>
      <c r="X16" s="185">
        <v>15.872075000000001</v>
      </c>
      <c r="Y16" s="185">
        <v>331.65875</v>
      </c>
      <c r="Z16" s="185">
        <v>21.763400000000001</v>
      </c>
      <c r="AA16" s="185">
        <v>18.93845</v>
      </c>
      <c r="AB16" s="185">
        <v>40.463200000000001</v>
      </c>
      <c r="AC16" s="185">
        <v>596.75450000000001</v>
      </c>
      <c r="AD16" s="185">
        <v>26.698274999999999</v>
      </c>
      <c r="AE16" s="185">
        <v>5.7594200000000004</v>
      </c>
      <c r="AF16" s="185">
        <v>7.3511600000000001</v>
      </c>
      <c r="AG16" s="185">
        <v>24.596675000000001</v>
      </c>
      <c r="AH16" s="185">
        <v>2.9871025000000002</v>
      </c>
      <c r="AI16" s="185">
        <v>0.32351875000000002</v>
      </c>
      <c r="AJ16" s="185">
        <v>409.93413950000001</v>
      </c>
      <c r="AK16" s="185">
        <v>707.48655623493221</v>
      </c>
      <c r="AL16" s="185">
        <f t="shared" si="0"/>
        <v>654.42506451731231</v>
      </c>
      <c r="AM16" s="185">
        <f t="shared" si="1"/>
        <v>2157.5169093506456</v>
      </c>
      <c r="AN16" s="186">
        <v>759.14750000000004</v>
      </c>
      <c r="AO16" s="185">
        <v>21.59194183</v>
      </c>
      <c r="AP16" s="185">
        <v>144.2501676</v>
      </c>
      <c r="AQ16" s="185">
        <v>5.0595650000000001</v>
      </c>
      <c r="AR16" s="185">
        <v>1.3354225</v>
      </c>
      <c r="AS16" s="185">
        <v>0.56292724999999999</v>
      </c>
      <c r="AT16" s="185">
        <v>0.50700175000000003</v>
      </c>
      <c r="AU16" s="185">
        <v>5.0901824999999998E-2</v>
      </c>
      <c r="AV16" s="185">
        <v>0.28966375</v>
      </c>
      <c r="AW16" s="185">
        <v>1.1547700000000001</v>
      </c>
      <c r="AX16" s="185">
        <v>1.1395074999999999</v>
      </c>
      <c r="AY16" s="185">
        <v>0.60601375000000002</v>
      </c>
      <c r="AZ16" s="185">
        <v>3.7624374999999999</v>
      </c>
      <c r="BA16" s="185">
        <v>0.39042399999999999</v>
      </c>
      <c r="BB16" s="185">
        <v>0.58159375000000002</v>
      </c>
      <c r="BC16" s="186">
        <v>20.941075000000001</v>
      </c>
      <c r="BD16" s="187">
        <v>46.344453530000003</v>
      </c>
      <c r="BE16" s="185">
        <v>2.7405401899999999</v>
      </c>
      <c r="BF16" s="185">
        <v>16.531935799999999</v>
      </c>
      <c r="BG16" s="185">
        <v>10.365404720000001</v>
      </c>
      <c r="BH16" s="185">
        <v>0.18068447300000001</v>
      </c>
      <c r="BI16" s="185">
        <v>5.2666151719999998</v>
      </c>
      <c r="BJ16" s="185">
        <v>10.00381793</v>
      </c>
      <c r="BK16" s="185">
        <v>3.790028945</v>
      </c>
      <c r="BL16" s="185">
        <v>0.77060734600000003</v>
      </c>
      <c r="BM16" s="185">
        <v>0.40130376699999998</v>
      </c>
      <c r="BN16" s="185">
        <f t="shared" si="2"/>
        <v>96.395391873000008</v>
      </c>
      <c r="BO16" s="185">
        <v>1.079139944</v>
      </c>
      <c r="BP16" s="185">
        <v>17.158999999999999</v>
      </c>
      <c r="BQ16" s="185">
        <v>358.55</v>
      </c>
      <c r="BR16" s="185">
        <v>23.527999999999999</v>
      </c>
      <c r="BS16" s="185">
        <v>20.474</v>
      </c>
      <c r="BT16" s="185">
        <v>43.744</v>
      </c>
      <c r="BU16" s="185">
        <v>645.14</v>
      </c>
      <c r="BV16" s="185">
        <v>28.863</v>
      </c>
      <c r="BW16" s="185">
        <v>6.2263999999999999</v>
      </c>
      <c r="BX16" s="185">
        <v>7.9471999999999996</v>
      </c>
      <c r="BY16" s="185">
        <v>26.591000000000001</v>
      </c>
      <c r="BZ16" s="185">
        <v>3.2292999999999998</v>
      </c>
      <c r="CA16" s="185">
        <v>0.34975000000000001</v>
      </c>
      <c r="CB16" s="185">
        <v>443.17204270000002</v>
      </c>
      <c r="CC16" s="186">
        <v>820.7</v>
      </c>
      <c r="CD16" s="185">
        <v>2730</v>
      </c>
      <c r="CE16" s="185">
        <v>2000</v>
      </c>
      <c r="CF16" s="185">
        <v>2390</v>
      </c>
      <c r="CG16" s="185">
        <v>2990</v>
      </c>
      <c r="CH16" s="185">
        <v>2198.8830102680199</v>
      </c>
      <c r="CI16" s="185">
        <v>2922.8919534298552</v>
      </c>
      <c r="CJ16" s="185">
        <v>2495.6505678726289</v>
      </c>
      <c r="CK16" s="185">
        <v>2833.8511202976838</v>
      </c>
      <c r="CL16" s="185">
        <v>2155.5789778931498</v>
      </c>
      <c r="CM16" s="188" t="b">
        <v>1</v>
      </c>
      <c r="CN16" s="184">
        <v>1.155394633</v>
      </c>
      <c r="CO16" s="62">
        <v>8.6266047684629796E-2</v>
      </c>
      <c r="CP16" s="5">
        <v>0.91373395231537025</v>
      </c>
      <c r="CQ16" s="189">
        <v>5.9713400122970329E-5</v>
      </c>
      <c r="CR16" s="190">
        <v>5.9713400122970302E-5</v>
      </c>
      <c r="CS16" s="191">
        <v>0.106486169607234</v>
      </c>
      <c r="CT16" s="191">
        <v>0.893513830392766</v>
      </c>
      <c r="CU16" s="192">
        <v>8.4557824291383058E-4</v>
      </c>
      <c r="CV16" s="194">
        <v>8.4557824291383004E-4</v>
      </c>
      <c r="CW16" s="161">
        <v>2.7001023584900592</v>
      </c>
      <c r="CX16" s="161">
        <v>4.8902718729608843E-2</v>
      </c>
    </row>
    <row r="17" spans="1:102" ht="14.25" customHeight="1">
      <c r="A17" t="s">
        <v>11177</v>
      </c>
      <c r="B17" s="183" t="s">
        <v>11120</v>
      </c>
      <c r="C17" s="184" t="s">
        <v>11136</v>
      </c>
      <c r="D17" s="185">
        <v>8.48996</v>
      </c>
      <c r="E17" s="186">
        <v>39.293779999999998</v>
      </c>
      <c r="F17" s="185">
        <f t="shared" si="3"/>
        <v>0.12031187476000001</v>
      </c>
      <c r="G17" s="185">
        <v>0.67800000000000005</v>
      </c>
      <c r="H17" s="185">
        <v>46.17</v>
      </c>
      <c r="I17" s="185">
        <v>2.63</v>
      </c>
      <c r="J17" s="185">
        <v>16.350999999999999</v>
      </c>
      <c r="K17" s="185">
        <v>1.7729999999999999</v>
      </c>
      <c r="L17" s="185">
        <v>11.102</v>
      </c>
      <c r="M17" s="185">
        <v>0.20799999999999999</v>
      </c>
      <c r="N17" s="185">
        <v>6.7930000000000001</v>
      </c>
      <c r="O17" s="185">
        <v>9.7509999999999994</v>
      </c>
      <c r="P17" s="185">
        <v>3.4369999999999998</v>
      </c>
      <c r="Q17" s="185">
        <v>0.75</v>
      </c>
      <c r="R17" s="185">
        <v>0.35599999999999998</v>
      </c>
      <c r="S17" s="185">
        <v>99.321000000000012</v>
      </c>
      <c r="T17" s="185">
        <v>0.67800000000000005</v>
      </c>
      <c r="U17" s="185">
        <v>78.37</v>
      </c>
      <c r="V17" s="185">
        <v>-7.22</v>
      </c>
      <c r="W17" s="185">
        <v>0.92800000000000005</v>
      </c>
      <c r="X17" s="185">
        <v>17.749856000000001</v>
      </c>
      <c r="Y17" s="185">
        <v>207.56576000000001</v>
      </c>
      <c r="Z17" s="185">
        <v>13.420736</v>
      </c>
      <c r="AA17" s="185">
        <v>11.792096000000001</v>
      </c>
      <c r="AB17" s="185">
        <v>25.459679999999999</v>
      </c>
      <c r="AC17" s="185">
        <v>362.02208000000002</v>
      </c>
      <c r="AD17" s="185">
        <v>15.239616</v>
      </c>
      <c r="AE17" s="185">
        <v>3.6636511999999999</v>
      </c>
      <c r="AF17" s="185">
        <v>3.9896576000000001</v>
      </c>
      <c r="AG17" s="185">
        <v>16.502624000000001</v>
      </c>
      <c r="AH17" s="185">
        <v>1.4306976</v>
      </c>
      <c r="AI17" s="185">
        <v>0.27169056000000003</v>
      </c>
      <c r="AJ17" s="185">
        <v>328.1232948</v>
      </c>
      <c r="AK17" s="185">
        <v>0</v>
      </c>
      <c r="AL17" s="185">
        <f t="shared" si="0"/>
        <v>0</v>
      </c>
      <c r="AM17" s="185">
        <f t="shared" si="1"/>
        <v>1203.1187476</v>
      </c>
      <c r="AN17" s="186">
        <v>566.77599999999995</v>
      </c>
      <c r="AO17" s="185">
        <v>11.105266909999999</v>
      </c>
      <c r="AP17" s="185">
        <v>154.929554</v>
      </c>
      <c r="AQ17" s="185">
        <v>3.5413408</v>
      </c>
      <c r="AR17" s="185">
        <v>1.3242560000000001</v>
      </c>
      <c r="AS17" s="185">
        <v>0.45714208000000001</v>
      </c>
      <c r="AT17" s="185">
        <v>0.68530016000000005</v>
      </c>
      <c r="AU17" s="185">
        <v>3.9476192E-2</v>
      </c>
      <c r="AV17" s="185">
        <v>0.21421024</v>
      </c>
      <c r="AW17" s="185">
        <v>1.3282464</v>
      </c>
      <c r="AX17" s="185">
        <v>1.2365600000000001</v>
      </c>
      <c r="AY17" s="185">
        <v>0.33170432</v>
      </c>
      <c r="AZ17" s="185">
        <v>5.8141984000000004</v>
      </c>
      <c r="BA17" s="185">
        <v>0.78457759999999999</v>
      </c>
      <c r="BB17" s="185">
        <v>0.38660480000000003</v>
      </c>
      <c r="BC17" s="186">
        <v>22.114239999999999</v>
      </c>
      <c r="BD17" s="187">
        <v>46.173090350000003</v>
      </c>
      <c r="BE17" s="185">
        <v>2.787784045</v>
      </c>
      <c r="BF17" s="185">
        <v>17.329896359999999</v>
      </c>
      <c r="BG17" s="185">
        <v>10.80063606</v>
      </c>
      <c r="BH17" s="185">
        <v>0.17235352600000001</v>
      </c>
      <c r="BI17" s="185">
        <v>5.0332689549999996</v>
      </c>
      <c r="BJ17" s="185">
        <v>10.30768005</v>
      </c>
      <c r="BK17" s="185">
        <v>3.6432197949999998</v>
      </c>
      <c r="BL17" s="185">
        <v>0.79523258799999996</v>
      </c>
      <c r="BM17" s="185">
        <v>0.37757714399999998</v>
      </c>
      <c r="BN17" s="185">
        <f t="shared" si="2"/>
        <v>97.420738873000005</v>
      </c>
      <c r="BO17" s="185">
        <v>0.71872844999999996</v>
      </c>
      <c r="BP17" s="185">
        <v>19.126999999999999</v>
      </c>
      <c r="BQ17" s="185">
        <v>223.67</v>
      </c>
      <c r="BR17" s="185">
        <v>14.462</v>
      </c>
      <c r="BS17" s="185">
        <v>12.707000000000001</v>
      </c>
      <c r="BT17" s="185">
        <v>27.434999999999999</v>
      </c>
      <c r="BU17" s="185">
        <v>390.11</v>
      </c>
      <c r="BV17" s="185">
        <v>16.422000000000001</v>
      </c>
      <c r="BW17" s="185">
        <v>3.9479000000000002</v>
      </c>
      <c r="BX17" s="185">
        <v>4.2991999999999999</v>
      </c>
      <c r="BY17" s="185">
        <v>17.783000000000001</v>
      </c>
      <c r="BZ17" s="185">
        <v>1.5417000000000001</v>
      </c>
      <c r="CA17" s="185">
        <v>0.29276999999999997</v>
      </c>
      <c r="CB17" s="185">
        <v>353.58113659999998</v>
      </c>
      <c r="CC17" s="186">
        <v>610.75</v>
      </c>
      <c r="CD17" s="185">
        <v>1670</v>
      </c>
      <c r="CE17" s="185">
        <v>1670</v>
      </c>
      <c r="CF17" s="185">
        <v>1670</v>
      </c>
      <c r="CG17" s="185">
        <v>1670</v>
      </c>
      <c r="CH17" s="185">
        <v>1170.1382042945011</v>
      </c>
      <c r="CI17" s="185">
        <v>1779.5881100950689</v>
      </c>
      <c r="CJ17" s="185">
        <v>1574.704130315369</v>
      </c>
      <c r="CK17" s="185">
        <v>1758.286233720258</v>
      </c>
      <c r="CL17" s="185">
        <v>1261.7625969157441</v>
      </c>
      <c r="CM17" s="188" t="b">
        <v>1</v>
      </c>
      <c r="CN17" s="184" t="s">
        <v>2730</v>
      </c>
      <c r="CO17" s="62">
        <v>6.5321520509048742E-2</v>
      </c>
      <c r="CP17" s="5">
        <v>0.93467847949095129</v>
      </c>
      <c r="CQ17" s="189">
        <v>5.764143015425942E-4</v>
      </c>
      <c r="CR17" s="190">
        <v>5.7641430154259431E-4</v>
      </c>
      <c r="CS17" s="191">
        <v>6.1815880754886143E-2</v>
      </c>
      <c r="CT17" s="191">
        <v>0.93818411924511391</v>
      </c>
      <c r="CU17" s="192">
        <v>1.9473937110433699E-4</v>
      </c>
      <c r="CV17" s="194">
        <v>1.9473937110433699E-4</v>
      </c>
      <c r="CW17" s="161">
        <v>2.7102698046062659</v>
      </c>
      <c r="CX17" s="161">
        <v>4.7009424983385902E-2</v>
      </c>
    </row>
    <row r="18" spans="1:102" ht="15" customHeight="1">
      <c r="A18" t="s">
        <v>11178</v>
      </c>
      <c r="B18" s="183" t="s">
        <v>11120</v>
      </c>
      <c r="C18" s="184" t="s">
        <v>11137</v>
      </c>
      <c r="D18" s="185">
        <v>8.48996</v>
      </c>
      <c r="E18" s="186">
        <v>39.293779999999998</v>
      </c>
      <c r="F18" s="185">
        <f t="shared" si="3"/>
        <v>0.14524495971333334</v>
      </c>
      <c r="G18" s="185">
        <v>0.89600000000000002</v>
      </c>
      <c r="H18" s="185">
        <v>46.52</v>
      </c>
      <c r="I18" s="185">
        <v>2.5369999999999999</v>
      </c>
      <c r="J18" s="185">
        <v>15.798</v>
      </c>
      <c r="K18" s="185">
        <v>1.659</v>
      </c>
      <c r="L18" s="185">
        <v>11.205</v>
      </c>
      <c r="M18" s="185">
        <v>0.248</v>
      </c>
      <c r="N18" s="185">
        <v>7.25</v>
      </c>
      <c r="O18" s="185">
        <v>9.5670000000000002</v>
      </c>
      <c r="P18" s="185">
        <v>3.2549999999999999</v>
      </c>
      <c r="Q18" s="185">
        <v>0.69299999999999995</v>
      </c>
      <c r="R18" s="185">
        <v>0.373</v>
      </c>
      <c r="S18" s="185">
        <v>99.105000000000018</v>
      </c>
      <c r="T18" s="185">
        <v>0.89600000000000002</v>
      </c>
      <c r="U18" s="185">
        <v>79.14</v>
      </c>
      <c r="V18" s="185">
        <v>-8.2100000000000009</v>
      </c>
      <c r="W18" s="185">
        <v>0.91900000000000004</v>
      </c>
      <c r="X18" s="185">
        <v>17.869036000000001</v>
      </c>
      <c r="Y18" s="185">
        <v>268.87182999999999</v>
      </c>
      <c r="Z18" s="185">
        <v>17.182542999999999</v>
      </c>
      <c r="AA18" s="185">
        <v>17.200923</v>
      </c>
      <c r="AB18" s="185">
        <v>32.866197</v>
      </c>
      <c r="AC18" s="185">
        <v>476.01443</v>
      </c>
      <c r="AD18" s="185">
        <v>20.59479</v>
      </c>
      <c r="AE18" s="185">
        <v>4.1933050999999999</v>
      </c>
      <c r="AF18" s="185">
        <v>5.7964086999999997</v>
      </c>
      <c r="AG18" s="185">
        <v>21.119539</v>
      </c>
      <c r="AH18" s="185">
        <v>1.1601456000000001</v>
      </c>
      <c r="AI18" s="185">
        <v>0.28302442999999999</v>
      </c>
      <c r="AJ18" s="185">
        <v>396.12261740000002</v>
      </c>
      <c r="AK18" s="185">
        <v>0</v>
      </c>
      <c r="AL18" s="185">
        <f t="shared" si="0"/>
        <v>0</v>
      </c>
      <c r="AM18" s="185">
        <f t="shared" si="1"/>
        <v>1452.4495971333336</v>
      </c>
      <c r="AN18" s="186">
        <v>707.77704000000006</v>
      </c>
      <c r="AO18" s="185">
        <v>14.41938494</v>
      </c>
      <c r="AP18" s="185">
        <v>165.2954139</v>
      </c>
      <c r="AQ18" s="185">
        <v>6.7803820000000004</v>
      </c>
      <c r="AR18" s="185">
        <v>1.1965380000000001</v>
      </c>
      <c r="AS18" s="185">
        <v>0.64264750999999998</v>
      </c>
      <c r="AT18" s="185">
        <v>0.91818208999999995</v>
      </c>
      <c r="AU18" s="185">
        <v>4.1537880999999999E-2</v>
      </c>
      <c r="AV18" s="185">
        <v>0.63670157999999999</v>
      </c>
      <c r="AW18" s="185">
        <v>1.3840140000000001</v>
      </c>
      <c r="AX18" s="185">
        <v>1.2945952999999999</v>
      </c>
      <c r="AY18" s="185">
        <v>0.51363829000000005</v>
      </c>
      <c r="AZ18" s="185">
        <v>2.8951256999999999</v>
      </c>
      <c r="BA18" s="185">
        <v>0.87828830000000002</v>
      </c>
      <c r="BB18" s="185">
        <v>0.19432255000000001</v>
      </c>
      <c r="BC18" s="186">
        <v>23.591649</v>
      </c>
      <c r="BD18" s="187">
        <v>47.085166280000003</v>
      </c>
      <c r="BE18" s="185">
        <v>2.741011828</v>
      </c>
      <c r="BF18" s="185">
        <v>17.070481579999999</v>
      </c>
      <c r="BG18" s="185">
        <v>10.74994772</v>
      </c>
      <c r="BH18" s="185">
        <v>0.214599125</v>
      </c>
      <c r="BI18" s="185">
        <v>5.288151118</v>
      </c>
      <c r="BJ18" s="185">
        <v>10.300967549999999</v>
      </c>
      <c r="BK18" s="185">
        <v>3.5167924350000002</v>
      </c>
      <c r="BL18" s="185">
        <v>0.74881436599999995</v>
      </c>
      <c r="BM18" s="185">
        <v>0.40321627799999998</v>
      </c>
      <c r="BN18" s="185">
        <f t="shared" si="2"/>
        <v>98.119148280000005</v>
      </c>
      <c r="BO18" s="185">
        <v>0.96823860399999995</v>
      </c>
      <c r="BP18" s="185">
        <v>23.094000000000001</v>
      </c>
      <c r="BQ18" s="185">
        <v>415.28</v>
      </c>
      <c r="BR18" s="185">
        <v>25.120999999999999</v>
      </c>
      <c r="BS18" s="185">
        <v>20.902000000000001</v>
      </c>
      <c r="BT18" s="185">
        <v>43.228999999999999</v>
      </c>
      <c r="BU18" s="185">
        <v>653.11</v>
      </c>
      <c r="BV18" s="185">
        <v>28.414000000000001</v>
      </c>
      <c r="BW18" s="185">
        <v>6.2770000000000001</v>
      </c>
      <c r="BX18" s="185">
        <v>8.2289999999999992</v>
      </c>
      <c r="BY18" s="185">
        <v>26.7</v>
      </c>
      <c r="BZ18" s="185">
        <v>3.1341999999999999</v>
      </c>
      <c r="CA18" s="185">
        <v>0.46127000000000001</v>
      </c>
      <c r="CB18" s="185">
        <v>1723.605663</v>
      </c>
      <c r="CC18" s="186">
        <v>770.16</v>
      </c>
      <c r="CD18" s="185">
        <v>2000</v>
      </c>
      <c r="CE18" s="185">
        <v>2000</v>
      </c>
      <c r="CF18" s="185">
        <v>2000</v>
      </c>
      <c r="CG18" s="185">
        <v>2000</v>
      </c>
      <c r="CH18" s="185">
        <v>1524.640976213127</v>
      </c>
      <c r="CI18" s="185">
        <v>2118.5647419991928</v>
      </c>
      <c r="CJ18" s="185">
        <v>1906.6295388299379</v>
      </c>
      <c r="CK18" s="185">
        <v>2060.8803057805512</v>
      </c>
      <c r="CL18" s="185">
        <v>1504.062297825845</v>
      </c>
      <c r="CM18" s="188" t="b">
        <v>0</v>
      </c>
      <c r="CN18" s="184" t="s">
        <v>2730</v>
      </c>
      <c r="CO18" s="62">
        <v>3.8069072400923033E-2</v>
      </c>
      <c r="CP18" s="5">
        <v>0.96193092759907706</v>
      </c>
      <c r="CQ18" s="189">
        <v>1.848592254466233E-5</v>
      </c>
      <c r="CR18" s="190">
        <v>1.848592254466232E-5</v>
      </c>
      <c r="CS18" s="191">
        <v>3.8541161305434508E-2</v>
      </c>
      <c r="CT18" s="191">
        <v>0.9614588386945655</v>
      </c>
      <c r="CU18" s="192">
        <v>8.0713007248721131E-4</v>
      </c>
      <c r="CV18" s="194">
        <v>8.0713007248721109E-4</v>
      </c>
      <c r="CW18" s="161">
        <v>2.7010501957601898</v>
      </c>
      <c r="CX18" s="161">
        <v>4.8912339536962383E-2</v>
      </c>
    </row>
    <row r="19" spans="1:102" ht="14.25" customHeight="1">
      <c r="A19" t="s">
        <v>11179</v>
      </c>
      <c r="B19" s="183" t="s">
        <v>11120</v>
      </c>
      <c r="C19" s="184" t="s">
        <v>11138</v>
      </c>
      <c r="D19" s="185">
        <v>8.48996</v>
      </c>
      <c r="E19" s="186">
        <v>39.293779999999998</v>
      </c>
      <c r="F19" s="185">
        <f t="shared" si="3"/>
        <v>0.57700572233333336</v>
      </c>
      <c r="G19" s="185">
        <v>1.0589999999999999</v>
      </c>
      <c r="H19" s="185">
        <v>47.042999999999999</v>
      </c>
      <c r="I19" s="185">
        <v>2.556</v>
      </c>
      <c r="J19" s="185">
        <v>15.170999999999999</v>
      </c>
      <c r="K19" s="185">
        <v>1.663</v>
      </c>
      <c r="L19" s="185">
        <v>11.260999999999999</v>
      </c>
      <c r="M19" s="185">
        <v>0.16600000000000001</v>
      </c>
      <c r="N19" s="185">
        <v>7.3449999999999998</v>
      </c>
      <c r="O19" s="185">
        <v>9.4649999999999999</v>
      </c>
      <c r="P19" s="185">
        <v>3.2389999999999999</v>
      </c>
      <c r="Q19" s="185">
        <v>0.66100000000000003</v>
      </c>
      <c r="R19" s="185">
        <v>0.37</v>
      </c>
      <c r="S19" s="185">
        <v>98.94</v>
      </c>
      <c r="T19" s="185">
        <v>1.0589999999999999</v>
      </c>
      <c r="U19" s="185">
        <v>79.14</v>
      </c>
      <c r="V19" s="185">
        <v>-8.73</v>
      </c>
      <c r="W19" s="185">
        <v>0.91300000000000003</v>
      </c>
      <c r="X19" s="185">
        <v>21.084821999999999</v>
      </c>
      <c r="Y19" s="185">
        <v>379.15064000000001</v>
      </c>
      <c r="Z19" s="185">
        <v>22.935473000000002</v>
      </c>
      <c r="AA19" s="185">
        <v>19.083525999999999</v>
      </c>
      <c r="AB19" s="185">
        <v>39.468077000000001</v>
      </c>
      <c r="AC19" s="185">
        <v>596.28943000000004</v>
      </c>
      <c r="AD19" s="185">
        <v>25.941981999999999</v>
      </c>
      <c r="AE19" s="185">
        <v>5.7309010000000002</v>
      </c>
      <c r="AF19" s="185">
        <v>7.513077</v>
      </c>
      <c r="AG19" s="185">
        <v>24.377099999999999</v>
      </c>
      <c r="AH19" s="185">
        <v>2.8615246000000001</v>
      </c>
      <c r="AI19" s="185">
        <v>0.42113950999999999</v>
      </c>
      <c r="AJ19" s="185">
        <v>1573.6519699999999</v>
      </c>
      <c r="AK19" s="185">
        <v>0</v>
      </c>
      <c r="AL19" s="185">
        <f t="shared" si="0"/>
        <v>0</v>
      </c>
      <c r="AM19" s="185">
        <f t="shared" si="1"/>
        <v>5770.0572233333332</v>
      </c>
      <c r="AN19" s="186">
        <v>991.51800000000003</v>
      </c>
      <c r="AO19" s="185">
        <v>70.507329010000007</v>
      </c>
      <c r="AP19" s="185">
        <v>568.85625760000005</v>
      </c>
      <c r="AQ19" s="185">
        <v>4.6079109999999996</v>
      </c>
      <c r="AR19" s="185">
        <v>0.76335017000000005</v>
      </c>
      <c r="AS19" s="185">
        <v>0.64854042000000001</v>
      </c>
      <c r="AT19" s="185">
        <v>0.52418982000000003</v>
      </c>
      <c r="AU19" s="185">
        <v>5.3897129000000002E-2</v>
      </c>
      <c r="AV19" s="185">
        <v>0.48225572999999999</v>
      </c>
      <c r="AW19" s="185">
        <v>2.3632092</v>
      </c>
      <c r="AX19" s="185">
        <v>1.3781734999999999</v>
      </c>
      <c r="AY19" s="185">
        <v>0.43229636999999999</v>
      </c>
      <c r="AZ19" s="185">
        <v>6.7214147000000004</v>
      </c>
      <c r="BA19" s="185">
        <v>0.52112214000000001</v>
      </c>
      <c r="BB19" s="185">
        <v>0.30164606999999999</v>
      </c>
      <c r="BC19" s="186">
        <v>26.922543999999998</v>
      </c>
      <c r="BD19" s="187">
        <v>47.808013299999999</v>
      </c>
      <c r="BE19" s="185">
        <v>2.7820990929999998</v>
      </c>
      <c r="BF19" s="185">
        <v>16.511064600000001</v>
      </c>
      <c r="BG19" s="185">
        <v>10.43778489</v>
      </c>
      <c r="BH19" s="185">
        <v>0.123376865</v>
      </c>
      <c r="BI19" s="185">
        <v>5.4395674170000001</v>
      </c>
      <c r="BJ19" s="185">
        <v>10.26362488</v>
      </c>
      <c r="BK19" s="185">
        <v>3.5252706479999998</v>
      </c>
      <c r="BL19" s="185">
        <v>0.71947468800000003</v>
      </c>
      <c r="BM19" s="185">
        <v>0.40291157399999999</v>
      </c>
      <c r="BN19" s="185">
        <f t="shared" si="2"/>
        <v>98.013187955000006</v>
      </c>
      <c r="BO19" s="185">
        <v>1.152118355</v>
      </c>
      <c r="BP19" s="185">
        <v>19.443999999999999</v>
      </c>
      <c r="BQ19" s="185">
        <v>292.57</v>
      </c>
      <c r="BR19" s="185">
        <v>18.696999999999999</v>
      </c>
      <c r="BS19" s="185">
        <v>18.716999999999999</v>
      </c>
      <c r="BT19" s="185">
        <v>35.762999999999998</v>
      </c>
      <c r="BU19" s="185">
        <v>517.97</v>
      </c>
      <c r="BV19" s="185">
        <v>22.41</v>
      </c>
      <c r="BW19" s="185">
        <v>4.5629</v>
      </c>
      <c r="BX19" s="185">
        <v>6.3072999999999997</v>
      </c>
      <c r="BY19" s="185">
        <v>22.981000000000002</v>
      </c>
      <c r="BZ19" s="185">
        <v>1.2624</v>
      </c>
      <c r="CA19" s="185">
        <v>0.30797000000000002</v>
      </c>
      <c r="CB19" s="185">
        <v>431.03658039999999</v>
      </c>
      <c r="CC19" s="186">
        <v>1086</v>
      </c>
      <c r="CD19" s="185">
        <v>6310</v>
      </c>
      <c r="CE19" s="185">
        <v>6310</v>
      </c>
      <c r="CF19" s="185">
        <v>6310</v>
      </c>
      <c r="CG19" s="185">
        <v>6310</v>
      </c>
      <c r="CH19" s="185">
        <v>5430.7663030023277</v>
      </c>
      <c r="CI19" s="185">
        <v>7037.3788742619636</v>
      </c>
      <c r="CJ19" s="185">
        <v>5474.1155786093896</v>
      </c>
      <c r="CK19" s="185">
        <v>5594.3743016393146</v>
      </c>
      <c r="CL19" s="185">
        <v>4836.4042452542944</v>
      </c>
      <c r="CM19" s="184" t="b">
        <v>1</v>
      </c>
      <c r="CN19" s="184" t="s">
        <v>2730</v>
      </c>
      <c r="CO19" s="62">
        <v>0.12330522074268629</v>
      </c>
      <c r="CP19" s="5">
        <v>0.87669477925731365</v>
      </c>
      <c r="CQ19" s="189">
        <v>6.1015801798267391E-4</v>
      </c>
      <c r="CR19" s="190">
        <v>6.1015801798267391E-4</v>
      </c>
      <c r="CS19" s="191">
        <v>0.1158069270957284</v>
      </c>
      <c r="CT19" s="191">
        <v>0.88419307290427163</v>
      </c>
      <c r="CU19" s="192">
        <v>5.0709494310940818E-5</v>
      </c>
      <c r="CV19" s="194">
        <v>5.0709494310940797E-5</v>
      </c>
      <c r="CW19" s="161">
        <v>2.7593353112688792</v>
      </c>
      <c r="CX19" s="161">
        <v>5.0389829794482519E-2</v>
      </c>
    </row>
    <row r="20" spans="1:102" ht="14.25" customHeight="1">
      <c r="A20" t="s">
        <v>11180</v>
      </c>
      <c r="B20" s="183" t="s">
        <v>11120</v>
      </c>
      <c r="C20" s="184" t="s">
        <v>11139</v>
      </c>
      <c r="D20" s="185">
        <v>8.48996</v>
      </c>
      <c r="E20" s="186">
        <v>39.293779999999998</v>
      </c>
      <c r="F20" s="185">
        <f t="shared" si="3"/>
        <v>6.2919919516666659E-3</v>
      </c>
      <c r="G20" s="185">
        <v>0.375</v>
      </c>
      <c r="H20" s="185">
        <v>47.746000000000002</v>
      </c>
      <c r="I20" s="185">
        <v>3.0880000000000001</v>
      </c>
      <c r="J20" s="185">
        <v>14.497</v>
      </c>
      <c r="K20" s="185">
        <v>2.0299999999999998</v>
      </c>
      <c r="L20" s="185">
        <v>10.865</v>
      </c>
      <c r="M20" s="185">
        <v>0.19700000000000001</v>
      </c>
      <c r="N20" s="185">
        <v>6.49</v>
      </c>
      <c r="O20" s="185">
        <v>9.609</v>
      </c>
      <c r="P20" s="185">
        <v>3.55</v>
      </c>
      <c r="Q20" s="185">
        <v>1.0109999999999999</v>
      </c>
      <c r="R20" s="185">
        <v>0.54300000000000004</v>
      </c>
      <c r="S20" s="185">
        <v>99.625999999999991</v>
      </c>
      <c r="T20" s="185">
        <v>0.375</v>
      </c>
      <c r="U20" s="185">
        <v>77.650000000000006</v>
      </c>
      <c r="V20" s="185">
        <v>-3.47</v>
      </c>
      <c r="W20" s="185">
        <v>0.97099999999999997</v>
      </c>
      <c r="X20" s="185">
        <v>26.242246000000002</v>
      </c>
      <c r="Y20" s="185">
        <v>434.81380000000001</v>
      </c>
      <c r="Z20" s="185">
        <v>29.090188999999999</v>
      </c>
      <c r="AA20" s="185">
        <v>27.154015000000001</v>
      </c>
      <c r="AB20" s="185">
        <v>55.298450000000003</v>
      </c>
      <c r="AC20" s="185">
        <v>541.95393999999999</v>
      </c>
      <c r="AD20" s="185">
        <v>31.098217000000002</v>
      </c>
      <c r="AE20" s="185">
        <v>7.3816391000000001</v>
      </c>
      <c r="AF20" s="185">
        <v>8.2393234</v>
      </c>
      <c r="AG20" s="185">
        <v>33.888871000000002</v>
      </c>
      <c r="AH20" s="185">
        <v>1.7815908</v>
      </c>
      <c r="AI20" s="185">
        <v>0.41543264000000002</v>
      </c>
      <c r="AJ20" s="185">
        <v>17.159978049999999</v>
      </c>
      <c r="AK20" s="185">
        <v>0</v>
      </c>
      <c r="AL20" s="185">
        <f>AK20*W20</f>
        <v>0</v>
      </c>
      <c r="AM20" s="185">
        <f t="shared" si="1"/>
        <v>62.91991951666666</v>
      </c>
      <c r="AN20" s="186">
        <v>979.35059999999999</v>
      </c>
      <c r="AO20" s="185">
        <v>3.4298909580000001</v>
      </c>
      <c r="AP20" s="185">
        <v>62.216232740000002</v>
      </c>
      <c r="AQ20" s="185">
        <v>5.4697401000000001</v>
      </c>
      <c r="AR20" s="185">
        <v>0.66742656</v>
      </c>
      <c r="AS20" s="185">
        <v>0.66701874000000005</v>
      </c>
      <c r="AT20" s="185">
        <v>0.54034207999999995</v>
      </c>
      <c r="AU20" s="185">
        <v>4.9603534999999997E-2</v>
      </c>
      <c r="AV20" s="185">
        <v>0.54130336999999995</v>
      </c>
      <c r="AW20" s="185">
        <v>1.5865168999999999</v>
      </c>
      <c r="AX20" s="185">
        <v>0.92211986000000001</v>
      </c>
      <c r="AY20" s="185">
        <v>0.31944929</v>
      </c>
      <c r="AZ20" s="185">
        <v>3.7308732999999998</v>
      </c>
      <c r="BA20" s="185">
        <v>0.79706476999999998</v>
      </c>
      <c r="BB20" s="185">
        <v>0.23526358999999999</v>
      </c>
      <c r="BC20" s="186">
        <v>18.782053000000001</v>
      </c>
      <c r="BD20" s="187">
        <v>46.684687619999998</v>
      </c>
      <c r="BE20" s="185">
        <v>3.1052824750000001</v>
      </c>
      <c r="BF20" s="185">
        <v>14.575646219999999</v>
      </c>
      <c r="BG20" s="185">
        <v>13.081567209999999</v>
      </c>
      <c r="BH20" s="185">
        <v>0.180275567</v>
      </c>
      <c r="BI20" s="185">
        <v>4.593451494</v>
      </c>
      <c r="BJ20" s="185">
        <v>9.6472327119999992</v>
      </c>
      <c r="BK20" s="185">
        <v>3.5688665839999998</v>
      </c>
      <c r="BL20" s="185">
        <v>1.0165791740000001</v>
      </c>
      <c r="BM20" s="185">
        <v>0.54569820199999997</v>
      </c>
      <c r="BN20" s="185">
        <f t="shared" si="2"/>
        <v>96.99928725800001</v>
      </c>
      <c r="BO20" s="185">
        <v>0.37703753800000001</v>
      </c>
      <c r="BP20" s="185">
        <v>27.026</v>
      </c>
      <c r="BQ20" s="185">
        <v>447.8</v>
      </c>
      <c r="BR20" s="185">
        <v>29.959</v>
      </c>
      <c r="BS20" s="185">
        <v>27.965</v>
      </c>
      <c r="BT20" s="185">
        <v>56.95</v>
      </c>
      <c r="BU20" s="185">
        <v>558.14</v>
      </c>
      <c r="BV20" s="185">
        <v>32.027000000000001</v>
      </c>
      <c r="BW20" s="185">
        <v>7.6021000000000001</v>
      </c>
      <c r="BX20" s="185">
        <v>8.4854000000000003</v>
      </c>
      <c r="BY20" s="185">
        <v>34.901000000000003</v>
      </c>
      <c r="BZ20" s="185">
        <v>1.8348</v>
      </c>
      <c r="CA20" s="185">
        <v>0.42784</v>
      </c>
      <c r="CB20" s="185">
        <v>17.672479970000001</v>
      </c>
      <c r="CC20" s="186">
        <v>1008.6</v>
      </c>
      <c r="CD20" s="185">
        <v>100</v>
      </c>
      <c r="CE20" s="185">
        <v>100</v>
      </c>
      <c r="CF20" s="185">
        <v>100</v>
      </c>
      <c r="CG20" s="185">
        <v>100</v>
      </c>
      <c r="CH20" s="185">
        <v>100.5658997509525</v>
      </c>
      <c r="CI20" s="185">
        <v>132.99584744701471</v>
      </c>
      <c r="CJ20" s="185">
        <v>116.3145722346047</v>
      </c>
      <c r="CK20" s="185">
        <v>106.6575116461604</v>
      </c>
      <c r="CL20" s="185">
        <v>69.622812094505036</v>
      </c>
      <c r="CM20" s="188" t="b">
        <v>1</v>
      </c>
      <c r="CN20" s="184" t="s">
        <v>2730</v>
      </c>
      <c r="CO20" s="62">
        <v>0.18715982216475849</v>
      </c>
      <c r="CP20" s="5">
        <v>0.81284017783524143</v>
      </c>
      <c r="CQ20" s="189">
        <v>5.5505892070087121E-4</v>
      </c>
      <c r="CR20" s="190">
        <v>5.5505892070087121E-4</v>
      </c>
      <c r="CS20" s="191">
        <v>0.26805098010267409</v>
      </c>
      <c r="CT20" s="191">
        <v>0.73194901989732586</v>
      </c>
      <c r="CU20" s="192">
        <v>5.6192741953015111E-4</v>
      </c>
      <c r="CV20" s="194">
        <v>5.6192741953015111E-4</v>
      </c>
      <c r="CW20" s="161">
        <v>2.6915010800984538</v>
      </c>
      <c r="CX20" s="161">
        <v>4.3557325313870292E-2</v>
      </c>
    </row>
    <row r="21" spans="1:102" ht="14.25" customHeight="1">
      <c r="A21" t="s">
        <v>11181</v>
      </c>
      <c r="B21" s="183" t="s">
        <v>11120</v>
      </c>
      <c r="C21" s="184" t="s">
        <v>11140</v>
      </c>
      <c r="D21" s="185">
        <v>8.48996</v>
      </c>
      <c r="E21" s="186">
        <v>39.293779999999998</v>
      </c>
      <c r="F21" s="185">
        <f t="shared" si="3"/>
        <v>0.28622229398021182</v>
      </c>
      <c r="G21" s="185">
        <v>1.085</v>
      </c>
      <c r="H21" s="185">
        <v>47.598999999999997</v>
      </c>
      <c r="I21" s="185">
        <v>2.1850000000000001</v>
      </c>
      <c r="J21" s="185">
        <v>15.321</v>
      </c>
      <c r="K21" s="185">
        <v>1.54</v>
      </c>
      <c r="L21" s="185">
        <v>11.315</v>
      </c>
      <c r="M21" s="185">
        <v>0.22</v>
      </c>
      <c r="N21" s="185">
        <v>7.5149999999999997</v>
      </c>
      <c r="O21" s="185">
        <v>9.09</v>
      </c>
      <c r="P21" s="185">
        <v>3.2519999999999998</v>
      </c>
      <c r="Q21" s="185">
        <v>0.61599999999999999</v>
      </c>
      <c r="R21" s="185">
        <v>0.26300000000000001</v>
      </c>
      <c r="S21" s="185">
        <v>98.916000000000011</v>
      </c>
      <c r="T21" s="185">
        <v>1.085</v>
      </c>
      <c r="U21" s="185">
        <v>79.3</v>
      </c>
      <c r="V21" s="185">
        <v>-10.63</v>
      </c>
      <c r="W21" s="185">
        <v>0.89500000000000002</v>
      </c>
      <c r="X21" s="185">
        <v>15.491555</v>
      </c>
      <c r="Y21" s="185">
        <v>195.4143</v>
      </c>
      <c r="Z21" s="185">
        <v>22.912894999999999</v>
      </c>
      <c r="AA21" s="185">
        <v>16.479634999999998</v>
      </c>
      <c r="AB21" s="185">
        <v>37.412790000000001</v>
      </c>
      <c r="AC21" s="185">
        <v>584.02329999999995</v>
      </c>
      <c r="AD21" s="185">
        <v>20.537565000000001</v>
      </c>
      <c r="AE21" s="185">
        <v>4.1783970000000004</v>
      </c>
      <c r="AF21" s="185">
        <v>5.636889</v>
      </c>
      <c r="AG21" s="185">
        <v>21.783404999999998</v>
      </c>
      <c r="AH21" s="185">
        <v>1.7357629999999999</v>
      </c>
      <c r="AI21" s="185">
        <v>0.34978389999999998</v>
      </c>
      <c r="AJ21" s="185">
        <v>474.89222160000003</v>
      </c>
      <c r="AK21" s="185">
        <v>1252.4597325163329</v>
      </c>
      <c r="AL21" s="185">
        <f t="shared" si="0"/>
        <v>1120.951460602118</v>
      </c>
      <c r="AM21" s="185">
        <f t="shared" si="1"/>
        <v>2862.2229398021182</v>
      </c>
      <c r="AN21" s="186">
        <v>621.74755000000005</v>
      </c>
      <c r="AO21" s="185">
        <v>11.940587969999999</v>
      </c>
      <c r="AP21" s="185">
        <v>171.39464530000001</v>
      </c>
      <c r="AQ21" s="185">
        <v>4.2115119999999999</v>
      </c>
      <c r="AR21" s="185">
        <v>0.95183249999999997</v>
      </c>
      <c r="AS21" s="185">
        <v>0.44288179999999999</v>
      </c>
      <c r="AT21" s="185">
        <v>0.57800890000000005</v>
      </c>
      <c r="AU21" s="185">
        <v>6.0109990000000002E-2</v>
      </c>
      <c r="AV21" s="185">
        <v>0.54554725000000004</v>
      </c>
      <c r="AW21" s="185">
        <v>0.92757800000000001</v>
      </c>
      <c r="AX21" s="185">
        <v>1.0086649999999999</v>
      </c>
      <c r="AY21" s="185">
        <v>0.33276099999999997</v>
      </c>
      <c r="AZ21" s="185">
        <v>5.1138510000000004</v>
      </c>
      <c r="BA21" s="185">
        <v>0.39062275000000002</v>
      </c>
      <c r="BB21" s="185">
        <v>0.19343635000000001</v>
      </c>
      <c r="BC21" s="186">
        <v>16.973675</v>
      </c>
      <c r="BD21" s="187">
        <v>48.477599009999999</v>
      </c>
      <c r="BE21" s="185">
        <v>2.4142986089999998</v>
      </c>
      <c r="BF21" s="185">
        <v>16.927637220000001</v>
      </c>
      <c r="BG21" s="185">
        <v>9.6975689260000006</v>
      </c>
      <c r="BH21" s="185">
        <v>0.17447659600000001</v>
      </c>
      <c r="BI21" s="185">
        <v>5.2898735300000004</v>
      </c>
      <c r="BJ21" s="185">
        <v>9.9965142870000001</v>
      </c>
      <c r="BK21" s="185">
        <v>3.5927365340000001</v>
      </c>
      <c r="BL21" s="185">
        <v>0.68058781999999995</v>
      </c>
      <c r="BM21" s="185">
        <v>0.29003136000000002</v>
      </c>
      <c r="BN21" s="185">
        <f t="shared" si="2"/>
        <v>97.541323891999994</v>
      </c>
      <c r="BO21" s="185">
        <v>1.1985010810000001</v>
      </c>
      <c r="BP21" s="185">
        <v>17.309000000000001</v>
      </c>
      <c r="BQ21" s="185">
        <v>218.34</v>
      </c>
      <c r="BR21" s="185">
        <v>25.600999999999999</v>
      </c>
      <c r="BS21" s="185">
        <v>18.413</v>
      </c>
      <c r="BT21" s="185">
        <v>41.802</v>
      </c>
      <c r="BU21" s="185">
        <v>652.54</v>
      </c>
      <c r="BV21" s="185">
        <v>22.946999999999999</v>
      </c>
      <c r="BW21" s="185">
        <v>4.6685999999999996</v>
      </c>
      <c r="BX21" s="185">
        <v>6.2981999999999996</v>
      </c>
      <c r="BY21" s="185">
        <v>24.338999999999999</v>
      </c>
      <c r="BZ21" s="185">
        <v>1.9394</v>
      </c>
      <c r="CA21" s="185">
        <v>0.39082</v>
      </c>
      <c r="CB21" s="185">
        <v>530.6058342</v>
      </c>
      <c r="CC21" s="186">
        <v>694.69</v>
      </c>
      <c r="CD21" s="185">
        <v>3700</v>
      </c>
      <c r="CE21" s="185">
        <v>2410</v>
      </c>
      <c r="CF21" s="185">
        <v>3100</v>
      </c>
      <c r="CG21" s="185">
        <v>4150</v>
      </c>
      <c r="CH21" s="185">
        <v>3484.1459082143192</v>
      </c>
      <c r="CI21" s="185">
        <v>4052.1466562997798</v>
      </c>
      <c r="CJ21" s="185">
        <v>3329.634774499958</v>
      </c>
      <c r="CK21" s="185">
        <v>3509.0359521941482</v>
      </c>
      <c r="CL21" s="185">
        <v>2761.3735981847572</v>
      </c>
      <c r="CM21" s="188" t="b">
        <v>1</v>
      </c>
      <c r="CN21" s="184">
        <v>1.303813254</v>
      </c>
      <c r="CO21" s="62">
        <v>7.5543430289355118E-2</v>
      </c>
      <c r="CP21" s="5">
        <v>0.92445656971064494</v>
      </c>
      <c r="CQ21" s="189">
        <v>7.3267781542344008E-4</v>
      </c>
      <c r="CR21" s="190">
        <v>7.3267781542344019E-4</v>
      </c>
      <c r="CS21" s="191">
        <v>9.9571025263581248E-2</v>
      </c>
      <c r="CT21" s="191">
        <v>0.9004289747364187</v>
      </c>
      <c r="CU21" s="192">
        <v>1.9233122562568091E-4</v>
      </c>
      <c r="CV21" s="194">
        <v>1.9233122562568099E-4</v>
      </c>
      <c r="CW21" s="161">
        <v>2.710574926734421</v>
      </c>
      <c r="CX21" s="161">
        <v>4.998248897019876E-2</v>
      </c>
    </row>
    <row r="22" spans="1:102" ht="14.25" customHeight="1">
      <c r="A22" t="s">
        <v>11182</v>
      </c>
      <c r="B22" s="183" t="s">
        <v>11120</v>
      </c>
      <c r="C22" s="184" t="s">
        <v>11141</v>
      </c>
      <c r="D22" s="185">
        <v>8.48996</v>
      </c>
      <c r="E22" s="186">
        <v>39.293779999999998</v>
      </c>
      <c r="F22" s="185">
        <f t="shared" si="3"/>
        <v>0.16834169256666665</v>
      </c>
      <c r="G22" s="185">
        <v>0.99</v>
      </c>
      <c r="H22" s="185">
        <v>46.917000000000002</v>
      </c>
      <c r="I22" s="185">
        <v>2.2810000000000001</v>
      </c>
      <c r="J22" s="185">
        <v>15.811999999999999</v>
      </c>
      <c r="K22" s="185">
        <v>1.526</v>
      </c>
      <c r="L22" s="185">
        <v>11.321</v>
      </c>
      <c r="M22" s="185">
        <v>0.17100000000000001</v>
      </c>
      <c r="N22" s="185">
        <v>7.617</v>
      </c>
      <c r="O22" s="185">
        <v>9.2129999999999992</v>
      </c>
      <c r="P22" s="185">
        <v>3.2</v>
      </c>
      <c r="Q22" s="185">
        <v>0.61499999999999999</v>
      </c>
      <c r="R22" s="185">
        <v>0.33600000000000002</v>
      </c>
      <c r="S22" s="185">
        <v>99.009</v>
      </c>
      <c r="T22" s="185">
        <v>0.99</v>
      </c>
      <c r="U22" s="185">
        <v>79.67</v>
      </c>
      <c r="V22" s="185">
        <v>-11.81</v>
      </c>
      <c r="W22" s="185">
        <v>0.88500000000000001</v>
      </c>
      <c r="X22" s="185">
        <v>14.702505</v>
      </c>
      <c r="Y22" s="185">
        <v>295.6431</v>
      </c>
      <c r="Z22" s="185">
        <v>19.539915000000001</v>
      </c>
      <c r="AA22" s="185">
        <v>16.859249999999999</v>
      </c>
      <c r="AB22" s="185">
        <v>37.466475000000003</v>
      </c>
      <c r="AC22" s="185">
        <v>556.81545000000006</v>
      </c>
      <c r="AD22" s="185">
        <v>24.298559999999998</v>
      </c>
      <c r="AE22" s="185">
        <v>4.8067890000000002</v>
      </c>
      <c r="AF22" s="185">
        <v>5.6521410000000003</v>
      </c>
      <c r="AG22" s="185">
        <v>21.431159999999998</v>
      </c>
      <c r="AH22" s="185">
        <v>1.3661745000000001</v>
      </c>
      <c r="AI22" s="185">
        <v>0.3212373</v>
      </c>
      <c r="AJ22" s="185">
        <v>459.11370699999998</v>
      </c>
      <c r="AK22" s="185">
        <v>0</v>
      </c>
      <c r="AL22" s="185">
        <f t="shared" si="0"/>
        <v>0</v>
      </c>
      <c r="AM22" s="185">
        <f t="shared" si="1"/>
        <v>1683.4169256666664</v>
      </c>
      <c r="AN22" s="186">
        <v>666.29880000000003</v>
      </c>
      <c r="AO22" s="185">
        <v>18.839437740000001</v>
      </c>
      <c r="AP22" s="185">
        <v>224.623805</v>
      </c>
      <c r="AQ22" s="185">
        <v>4.6736849999999999</v>
      </c>
      <c r="AR22" s="185">
        <v>0.94650749999999995</v>
      </c>
      <c r="AS22" s="185">
        <v>0.62406660000000003</v>
      </c>
      <c r="AT22" s="185">
        <v>0.38634675000000002</v>
      </c>
      <c r="AU22" s="185">
        <v>5.8781699999999999E-2</v>
      </c>
      <c r="AV22" s="185">
        <v>0.34695540000000002</v>
      </c>
      <c r="AW22" s="185">
        <v>0.84259965000000003</v>
      </c>
      <c r="AX22" s="185">
        <v>0.70843365000000003</v>
      </c>
      <c r="AY22" s="185">
        <v>0.39923235000000001</v>
      </c>
      <c r="AZ22" s="185">
        <v>3.5586734999999998</v>
      </c>
      <c r="BA22" s="185">
        <v>0.37864724999999999</v>
      </c>
      <c r="BB22" s="185">
        <v>0.20260305000000001</v>
      </c>
      <c r="BC22" s="186">
        <v>24.46848</v>
      </c>
      <c r="BD22" s="187">
        <v>47.803235149999999</v>
      </c>
      <c r="BE22" s="185">
        <v>2.546294998</v>
      </c>
      <c r="BF22" s="185">
        <v>17.65250996</v>
      </c>
      <c r="BG22" s="185">
        <v>9.6004097099999992</v>
      </c>
      <c r="BH22" s="185">
        <v>0.116505267</v>
      </c>
      <c r="BI22" s="185">
        <v>5.0131498360000002</v>
      </c>
      <c r="BJ22" s="185">
        <v>10.230359809999999</v>
      </c>
      <c r="BK22" s="185">
        <v>3.573087804</v>
      </c>
      <c r="BL22" s="185">
        <v>0.68611783599999998</v>
      </c>
      <c r="BM22" s="185">
        <v>0.37521633500000001</v>
      </c>
      <c r="BN22" s="185">
        <f t="shared" si="2"/>
        <v>97.596886705999978</v>
      </c>
      <c r="BO22" s="185">
        <v>1.105262615</v>
      </c>
      <c r="BP22" s="185">
        <v>16.613</v>
      </c>
      <c r="BQ22" s="185">
        <v>334.06</v>
      </c>
      <c r="BR22" s="185">
        <v>22.079000000000001</v>
      </c>
      <c r="BS22" s="185">
        <v>19.05</v>
      </c>
      <c r="BT22" s="185">
        <v>42.335000000000001</v>
      </c>
      <c r="BU22" s="185">
        <v>629.16999999999996</v>
      </c>
      <c r="BV22" s="185">
        <v>27.456</v>
      </c>
      <c r="BW22" s="185">
        <v>5.4314</v>
      </c>
      <c r="BX22" s="185">
        <v>6.3865999999999996</v>
      </c>
      <c r="BY22" s="185">
        <v>24.216000000000001</v>
      </c>
      <c r="BZ22" s="185">
        <v>1.5437000000000001</v>
      </c>
      <c r="CA22" s="185">
        <v>0.36298000000000002</v>
      </c>
      <c r="CB22" s="185">
        <v>518.77255030000003</v>
      </c>
      <c r="CC22" s="186">
        <v>752.88</v>
      </c>
      <c r="CD22" s="185">
        <v>2330</v>
      </c>
      <c r="CE22" s="185">
        <v>2330</v>
      </c>
      <c r="CF22" s="185">
        <v>2330</v>
      </c>
      <c r="CG22" s="185">
        <v>2330</v>
      </c>
      <c r="CH22" s="185">
        <v>1898.3300819131521</v>
      </c>
      <c r="CI22" s="185">
        <v>2511.0850548752969</v>
      </c>
      <c r="CJ22" s="185">
        <v>2163.4096502666762</v>
      </c>
      <c r="CK22" s="185">
        <v>2326.6222186009309</v>
      </c>
      <c r="CL22" s="185">
        <v>1722.834466270305</v>
      </c>
      <c r="CM22" s="184" t="b">
        <v>0</v>
      </c>
      <c r="CN22" s="184" t="s">
        <v>2730</v>
      </c>
      <c r="CO22" s="62">
        <v>9.3831661978957384E-2</v>
      </c>
      <c r="CP22" s="5">
        <v>0.90616833802104257</v>
      </c>
      <c r="CQ22" s="189">
        <v>8.6076670911701967E-4</v>
      </c>
      <c r="CR22" s="190">
        <v>8.6076670911701934E-4</v>
      </c>
      <c r="CS22" s="191">
        <v>8.8571282441251439E-2</v>
      </c>
      <c r="CT22" s="191">
        <v>0.91142871755874855</v>
      </c>
      <c r="CU22" s="192">
        <v>3.2452913652370109E-4</v>
      </c>
      <c r="CV22" s="194">
        <v>3.2452913652370092E-4</v>
      </c>
      <c r="CW22" s="161">
        <v>2.6984417228406361</v>
      </c>
      <c r="CX22" s="161">
        <v>4.974579386603576E-2</v>
      </c>
    </row>
    <row r="23" spans="1:102" ht="14.25" customHeight="1">
      <c r="A23" t="s">
        <v>11183</v>
      </c>
      <c r="B23" s="183" t="s">
        <v>11120</v>
      </c>
      <c r="C23" s="184" t="s">
        <v>11142</v>
      </c>
      <c r="D23" s="185">
        <v>8.48996</v>
      </c>
      <c r="E23" s="186">
        <v>39.293779999999998</v>
      </c>
      <c r="F23" s="185">
        <f t="shared" si="3"/>
        <v>0.23469556271677874</v>
      </c>
      <c r="G23" s="185">
        <v>1.121</v>
      </c>
      <c r="H23" s="185">
        <v>47.073</v>
      </c>
      <c r="I23" s="185">
        <v>2.4750000000000001</v>
      </c>
      <c r="J23" s="185">
        <v>15.55</v>
      </c>
      <c r="K23" s="185">
        <v>1.679</v>
      </c>
      <c r="L23" s="185">
        <v>11.287000000000001</v>
      </c>
      <c r="M23" s="185">
        <v>0.20100000000000001</v>
      </c>
      <c r="N23" s="185">
        <v>7.1189999999999998</v>
      </c>
      <c r="O23" s="185">
        <v>9.1720000000000006</v>
      </c>
      <c r="P23" s="185">
        <v>3.383</v>
      </c>
      <c r="Q23" s="185">
        <v>0.65500000000000003</v>
      </c>
      <c r="R23" s="185">
        <v>0.28599999999999998</v>
      </c>
      <c r="S23" s="185">
        <v>98.88</v>
      </c>
      <c r="T23" s="185">
        <v>1.121</v>
      </c>
      <c r="U23" s="185">
        <v>78.59</v>
      </c>
      <c r="V23" s="185">
        <v>-14.45</v>
      </c>
      <c r="W23" s="185">
        <v>0.86499999999999999</v>
      </c>
      <c r="X23" s="185">
        <v>16.32601</v>
      </c>
      <c r="Y23" s="185">
        <v>198.86349999999999</v>
      </c>
      <c r="Z23" s="185">
        <v>21.703714999999999</v>
      </c>
      <c r="AA23" s="185">
        <v>16.352824999999999</v>
      </c>
      <c r="AB23" s="185">
        <v>35.715850000000003</v>
      </c>
      <c r="AC23" s="185">
        <v>470.51675</v>
      </c>
      <c r="AD23" s="185">
        <v>22.432044999999999</v>
      </c>
      <c r="AE23" s="185">
        <v>4.4112404999999999</v>
      </c>
      <c r="AF23" s="185">
        <v>6.1864800000000004</v>
      </c>
      <c r="AG23" s="185">
        <v>18.26707</v>
      </c>
      <c r="AH23" s="185">
        <v>2.2406095000000001</v>
      </c>
      <c r="AI23" s="185">
        <v>0.38441465000000002</v>
      </c>
      <c r="AJ23" s="185">
        <v>403.55700999999999</v>
      </c>
      <c r="AK23" s="185">
        <v>1002.5972144521629</v>
      </c>
      <c r="AL23" s="185">
        <f t="shared" si="0"/>
        <v>867.24659050112086</v>
      </c>
      <c r="AM23" s="185">
        <f t="shared" si="1"/>
        <v>2346.9556271677875</v>
      </c>
      <c r="AN23" s="186">
        <v>593.40729999999996</v>
      </c>
      <c r="AO23" s="185">
        <v>16.842729259999999</v>
      </c>
      <c r="AP23" s="185">
        <v>121.55135850000001</v>
      </c>
      <c r="AQ23" s="185">
        <v>3.3414950000000001</v>
      </c>
      <c r="AR23" s="185">
        <v>0.95409500000000003</v>
      </c>
      <c r="AS23" s="185">
        <v>0.68665430000000005</v>
      </c>
      <c r="AT23" s="185">
        <v>0.4338494</v>
      </c>
      <c r="AU23" s="185">
        <v>9.1145050000000005E-2</v>
      </c>
      <c r="AV23" s="185">
        <v>0.59984289999999996</v>
      </c>
      <c r="AW23" s="185">
        <v>1.423271</v>
      </c>
      <c r="AX23" s="185">
        <v>1.1413675000000001</v>
      </c>
      <c r="AY23" s="185">
        <v>0.30735180000000001</v>
      </c>
      <c r="AZ23" s="185">
        <v>3.9256294999999999</v>
      </c>
      <c r="BA23" s="185">
        <v>0.37541865000000002</v>
      </c>
      <c r="BB23" s="185">
        <v>0.28557110000000002</v>
      </c>
      <c r="BC23" s="186">
        <v>13.503515</v>
      </c>
      <c r="BD23" s="187">
        <v>48.005067179999998</v>
      </c>
      <c r="BE23" s="185">
        <v>2.8158659579999998</v>
      </c>
      <c r="BF23" s="185">
        <v>17.691627709999999</v>
      </c>
      <c r="BG23" s="185">
        <v>9.3962973440000006</v>
      </c>
      <c r="BH23" s="185">
        <v>0.13500695600000001</v>
      </c>
      <c r="BI23" s="185">
        <v>3.645826075</v>
      </c>
      <c r="BJ23" s="185">
        <v>10.376588760000001</v>
      </c>
      <c r="BK23" s="185">
        <v>3.8484030910000002</v>
      </c>
      <c r="BL23" s="185">
        <v>0.74538282300000003</v>
      </c>
      <c r="BM23" s="185">
        <v>0.32505869599999998</v>
      </c>
      <c r="BN23" s="185">
        <f t="shared" si="2"/>
        <v>96.985124592999995</v>
      </c>
      <c r="BO23" s="185">
        <v>1.275166553</v>
      </c>
      <c r="BP23" s="185">
        <v>18.873999999999999</v>
      </c>
      <c r="BQ23" s="185">
        <v>229.9</v>
      </c>
      <c r="BR23" s="185">
        <v>25.091000000000001</v>
      </c>
      <c r="BS23" s="185">
        <v>18.905000000000001</v>
      </c>
      <c r="BT23" s="185">
        <v>41.29</v>
      </c>
      <c r="BU23" s="185">
        <v>543.95000000000005</v>
      </c>
      <c r="BV23" s="185">
        <v>25.933</v>
      </c>
      <c r="BW23" s="185">
        <v>5.0997000000000003</v>
      </c>
      <c r="BX23" s="185">
        <v>7.1520000000000001</v>
      </c>
      <c r="BY23" s="185">
        <v>21.117999999999999</v>
      </c>
      <c r="BZ23" s="185">
        <v>2.5903</v>
      </c>
      <c r="CA23" s="185">
        <v>0.44441000000000003</v>
      </c>
      <c r="CB23" s="185">
        <v>466.53989589999998</v>
      </c>
      <c r="CC23" s="186">
        <v>686.02</v>
      </c>
      <c r="CD23" s="185">
        <v>3070</v>
      </c>
      <c r="CE23" s="185">
        <v>2060</v>
      </c>
      <c r="CF23" s="185">
        <v>2600</v>
      </c>
      <c r="CG23" s="185">
        <v>3420</v>
      </c>
      <c r="CH23" s="185">
        <v>2646.7189878457548</v>
      </c>
      <c r="CI23" s="185">
        <v>3369.6231535082588</v>
      </c>
      <c r="CJ23" s="185">
        <v>2793.398485185603</v>
      </c>
      <c r="CK23" s="185">
        <v>3023.8204600972249</v>
      </c>
      <c r="CL23" s="185">
        <v>2322.6546841430122</v>
      </c>
      <c r="CM23" s="188" t="b">
        <v>1</v>
      </c>
      <c r="CN23" s="184">
        <v>1.4523978580000001</v>
      </c>
      <c r="CO23" s="62">
        <v>9.5402097766945179E-2</v>
      </c>
      <c r="CP23" s="5">
        <v>0.90459790223305481</v>
      </c>
      <c r="CQ23" s="189">
        <v>8.2938314521454855E-4</v>
      </c>
      <c r="CR23" s="190">
        <v>8.2938314521454855E-4</v>
      </c>
      <c r="CS23" s="191">
        <v>0.11857303342629021</v>
      </c>
      <c r="CT23" s="191">
        <v>0.88142696657370978</v>
      </c>
      <c r="CU23" s="192">
        <v>8.1300263270765337E-4</v>
      </c>
      <c r="CV23" s="194">
        <v>8.1300263270765272E-4</v>
      </c>
      <c r="CW23" s="161">
        <v>2.6993926462253621</v>
      </c>
      <c r="CX23" s="161">
        <v>4.9623366138962809E-2</v>
      </c>
    </row>
    <row r="24" spans="1:102" ht="14.25" customHeight="1">
      <c r="A24" t="s">
        <v>11184</v>
      </c>
      <c r="B24" s="183" t="s">
        <v>11120</v>
      </c>
      <c r="C24" s="184" t="s">
        <v>11143</v>
      </c>
      <c r="D24" s="185">
        <v>8.48996</v>
      </c>
      <c r="E24" s="186">
        <v>39.293779999999998</v>
      </c>
      <c r="F24" s="185">
        <f t="shared" si="3"/>
        <v>0.20798661146579761</v>
      </c>
      <c r="G24" s="185">
        <v>1.1120000000000001</v>
      </c>
      <c r="H24" s="185">
        <v>46.801000000000002</v>
      </c>
      <c r="I24" s="185">
        <v>2.4380000000000002</v>
      </c>
      <c r="J24" s="185">
        <v>15.686999999999999</v>
      </c>
      <c r="K24" s="185">
        <v>1.5940000000000001</v>
      </c>
      <c r="L24" s="185">
        <v>11.257999999999999</v>
      </c>
      <c r="M24" s="185">
        <v>0.223</v>
      </c>
      <c r="N24" s="185">
        <v>7.3620000000000001</v>
      </c>
      <c r="O24" s="185">
        <v>9.2780000000000005</v>
      </c>
      <c r="P24" s="185">
        <v>2.9460000000000002</v>
      </c>
      <c r="Q24" s="185">
        <v>0.88</v>
      </c>
      <c r="R24" s="185">
        <v>0.42</v>
      </c>
      <c r="S24" s="185">
        <v>98.886999999999986</v>
      </c>
      <c r="T24" s="185">
        <v>1.1120000000000001</v>
      </c>
      <c r="U24" s="185">
        <v>79.09</v>
      </c>
      <c r="V24" s="185">
        <v>-5.63</v>
      </c>
      <c r="W24" s="185">
        <v>0.94399999999999995</v>
      </c>
      <c r="X24" s="185">
        <v>20.362079999999999</v>
      </c>
      <c r="Y24" s="185">
        <v>326.82224000000002</v>
      </c>
      <c r="Z24" s="185">
        <v>28.444607999999999</v>
      </c>
      <c r="AA24" s="185">
        <v>26.262080000000001</v>
      </c>
      <c r="AB24" s="185">
        <v>49.147472</v>
      </c>
      <c r="AC24" s="185">
        <v>562.17088000000001</v>
      </c>
      <c r="AD24" s="185">
        <v>28.116095999999999</v>
      </c>
      <c r="AE24" s="185">
        <v>5.8194768000000003</v>
      </c>
      <c r="AF24" s="185">
        <v>6.0343311999999996</v>
      </c>
      <c r="AG24" s="185">
        <v>23.6</v>
      </c>
      <c r="AH24" s="185">
        <v>2.4617632</v>
      </c>
      <c r="AI24" s="185">
        <v>0.27300479999999999</v>
      </c>
      <c r="AJ24" s="185">
        <v>455.02475220000002</v>
      </c>
      <c r="AK24" s="185">
        <v>435.84960090887284</v>
      </c>
      <c r="AL24" s="185">
        <f t="shared" si="0"/>
        <v>411.44202325797596</v>
      </c>
      <c r="AM24" s="185">
        <f t="shared" si="1"/>
        <v>2079.8661146579761</v>
      </c>
      <c r="AN24" s="186">
        <v>613.93039999999996</v>
      </c>
      <c r="AO24" s="185">
        <v>30.63793059</v>
      </c>
      <c r="AP24" s="185">
        <v>202.0650129</v>
      </c>
      <c r="AQ24" s="185">
        <v>4.3313552</v>
      </c>
      <c r="AR24" s="185">
        <v>1.0935296000000001</v>
      </c>
      <c r="AS24" s="185">
        <v>0.44573792000000001</v>
      </c>
      <c r="AT24" s="185">
        <v>0.93707103999999997</v>
      </c>
      <c r="AU24" s="185">
        <v>4.1571872000000003E-2</v>
      </c>
      <c r="AV24" s="185">
        <v>0.52334415999999995</v>
      </c>
      <c r="AW24" s="185">
        <v>1.5314512</v>
      </c>
      <c r="AX24" s="185">
        <v>1.0484064</v>
      </c>
      <c r="AY24" s="185">
        <v>0.29369728000000001</v>
      </c>
      <c r="AZ24" s="185">
        <v>4.2176032000000001</v>
      </c>
      <c r="BA24" s="185">
        <v>0.67870768000000004</v>
      </c>
      <c r="BB24" s="185">
        <v>0.26198832</v>
      </c>
      <c r="BC24" s="186">
        <v>14.677312000000001</v>
      </c>
      <c r="BD24" s="187">
        <v>46.619434460000001</v>
      </c>
      <c r="BE24" s="185">
        <v>2.5414828360000001</v>
      </c>
      <c r="BF24" s="185">
        <v>16.349662810000002</v>
      </c>
      <c r="BG24" s="185">
        <v>11.60165961</v>
      </c>
      <c r="BH24" s="185">
        <v>0.197118505</v>
      </c>
      <c r="BI24" s="185">
        <v>5.7285474399999998</v>
      </c>
      <c r="BJ24" s="185">
        <v>9.6437734499999994</v>
      </c>
      <c r="BK24" s="185">
        <v>3.0702469030000001</v>
      </c>
      <c r="BL24" s="185">
        <v>0.91741992500000002</v>
      </c>
      <c r="BM24" s="185">
        <v>0.43784915499999999</v>
      </c>
      <c r="BN24" s="185">
        <f t="shared" si="2"/>
        <v>97.107195094000005</v>
      </c>
      <c r="BO24" s="185">
        <v>1.159070501</v>
      </c>
      <c r="BP24" s="185">
        <v>21.57</v>
      </c>
      <c r="BQ24" s="185">
        <v>346.21</v>
      </c>
      <c r="BR24" s="185">
        <v>30.132000000000001</v>
      </c>
      <c r="BS24" s="185">
        <v>27.82</v>
      </c>
      <c r="BT24" s="185">
        <v>52.063000000000002</v>
      </c>
      <c r="BU24" s="185">
        <v>595.52</v>
      </c>
      <c r="BV24" s="185">
        <v>29.783999999999999</v>
      </c>
      <c r="BW24" s="185">
        <v>6.1646999999999998</v>
      </c>
      <c r="BX24" s="185">
        <v>6.3922999999999996</v>
      </c>
      <c r="BY24" s="185">
        <v>25</v>
      </c>
      <c r="BZ24" s="185">
        <v>2.6078000000000001</v>
      </c>
      <c r="CA24" s="185">
        <v>0.28920000000000001</v>
      </c>
      <c r="CB24" s="185">
        <v>482.01774599999999</v>
      </c>
      <c r="CC24" s="186">
        <v>650.35</v>
      </c>
      <c r="CD24" s="185">
        <v>2820</v>
      </c>
      <c r="CE24" s="185">
        <v>2330</v>
      </c>
      <c r="CF24" s="185">
        <v>2580</v>
      </c>
      <c r="CG24" s="185">
        <v>2990</v>
      </c>
      <c r="CH24" s="185">
        <v>2262.2264866858131</v>
      </c>
      <c r="CI24" s="185">
        <v>3057.7941361726212</v>
      </c>
      <c r="CJ24" s="185">
        <v>2616.7277002559499</v>
      </c>
      <c r="CK24" s="185">
        <v>2753.997823091031</v>
      </c>
      <c r="CL24" s="185">
        <v>2086.1536508577219</v>
      </c>
      <c r="CM24" s="188" t="b">
        <v>1</v>
      </c>
      <c r="CN24" s="184">
        <v>0.68012137900000003</v>
      </c>
      <c r="CO24" s="62">
        <v>0.1000783207987832</v>
      </c>
      <c r="CP24" s="5">
        <v>0.8999216792012168</v>
      </c>
      <c r="CQ24" s="189">
        <v>4.94596356470637E-4</v>
      </c>
      <c r="CR24" s="190">
        <v>4.94596356470637E-4</v>
      </c>
      <c r="CS24" s="191">
        <v>0.1131323356549418</v>
      </c>
      <c r="CT24" s="191">
        <v>0.88686766434505826</v>
      </c>
      <c r="CU24" s="192">
        <v>1.213003891813922E-4</v>
      </c>
      <c r="CV24" s="194">
        <v>1.213003891813921E-4</v>
      </c>
      <c r="CW24" s="161">
        <v>2.697342878328004</v>
      </c>
      <c r="CX24" s="161">
        <v>5.0178779461621657E-2</v>
      </c>
    </row>
    <row r="25" spans="1:102" ht="14.25" customHeight="1">
      <c r="A25" t="s">
        <v>11185</v>
      </c>
      <c r="B25" s="183" t="s">
        <v>11120</v>
      </c>
      <c r="C25" s="184" t="s">
        <v>11144</v>
      </c>
      <c r="D25" s="185">
        <v>8.48996</v>
      </c>
      <c r="E25" s="186">
        <v>39.293779999999998</v>
      </c>
      <c r="F25" s="185">
        <f t="shared" si="3"/>
        <v>0.17867559559666668</v>
      </c>
      <c r="G25" s="185">
        <v>1.0529999999999999</v>
      </c>
      <c r="H25" s="185">
        <v>46.600999999999999</v>
      </c>
      <c r="I25" s="185">
        <v>2.6110000000000002</v>
      </c>
      <c r="J25" s="185">
        <v>15.733000000000001</v>
      </c>
      <c r="K25" s="185">
        <v>1.72</v>
      </c>
      <c r="L25" s="185">
        <v>11.147</v>
      </c>
      <c r="M25" s="185">
        <v>0.221</v>
      </c>
      <c r="N25" s="185">
        <v>7.0449999999999999</v>
      </c>
      <c r="O25" s="185">
        <v>9.3829999999999991</v>
      </c>
      <c r="P25" s="185">
        <v>3.3460000000000001</v>
      </c>
      <c r="Q25" s="185">
        <v>0.79600000000000004</v>
      </c>
      <c r="R25" s="185">
        <v>0.34300000000000003</v>
      </c>
      <c r="S25" s="185">
        <v>98.946000000000012</v>
      </c>
      <c r="T25" s="185">
        <v>1.0529999999999999</v>
      </c>
      <c r="U25" s="185">
        <v>78.77</v>
      </c>
      <c r="V25" s="185">
        <v>-8.6199999999999992</v>
      </c>
      <c r="W25" s="185">
        <v>0.91900000000000004</v>
      </c>
      <c r="X25" s="185">
        <v>19.794340999999999</v>
      </c>
      <c r="Y25" s="185">
        <v>246.07144</v>
      </c>
      <c r="Z25" s="185">
        <v>23.111011999999999</v>
      </c>
      <c r="AA25" s="185">
        <v>19.460743999999998</v>
      </c>
      <c r="AB25" s="185">
        <v>37.093597000000003</v>
      </c>
      <c r="AC25" s="185">
        <v>491.12279000000001</v>
      </c>
      <c r="AD25" s="185">
        <v>22.984190000000002</v>
      </c>
      <c r="AE25" s="185">
        <v>5.5089455000000003</v>
      </c>
      <c r="AF25" s="185">
        <v>5.4008710999999998</v>
      </c>
      <c r="AG25" s="185">
        <v>22.299534999999999</v>
      </c>
      <c r="AH25" s="185">
        <v>2.0250165</v>
      </c>
      <c r="AI25" s="185">
        <v>0.28171025999999999</v>
      </c>
      <c r="AJ25" s="185">
        <v>487.29707889999997</v>
      </c>
      <c r="AK25" s="185">
        <v>0</v>
      </c>
      <c r="AL25" s="185">
        <f t="shared" si="0"/>
        <v>0</v>
      </c>
      <c r="AM25" s="185">
        <f t="shared" si="1"/>
        <v>1786.7559559666668</v>
      </c>
      <c r="AN25" s="186">
        <v>653.38143000000002</v>
      </c>
      <c r="AO25" s="185">
        <v>25.573664820000001</v>
      </c>
      <c r="AP25" s="185">
        <v>187.63577939999999</v>
      </c>
      <c r="AQ25" s="185">
        <v>4.9509287000000004</v>
      </c>
      <c r="AR25" s="185">
        <v>0.82827631999999995</v>
      </c>
      <c r="AS25" s="185">
        <v>0.43088233999999997</v>
      </c>
      <c r="AT25" s="185">
        <v>0.55774109999999999</v>
      </c>
      <c r="AU25" s="185">
        <v>4.8063700000000001E-2</v>
      </c>
      <c r="AV25" s="185">
        <v>0.63264878999999996</v>
      </c>
      <c r="AW25" s="185">
        <v>1.4741679000000001</v>
      </c>
      <c r="AX25" s="185">
        <v>0.75515149000000004</v>
      </c>
      <c r="AY25" s="185">
        <v>0.49934783999999999</v>
      </c>
      <c r="AZ25" s="185">
        <v>4.7149295000000002</v>
      </c>
      <c r="BA25" s="185">
        <v>0.44493385000000002</v>
      </c>
      <c r="BB25" s="185">
        <v>0.34123388999999998</v>
      </c>
      <c r="BC25" s="186">
        <v>17.535439</v>
      </c>
      <c r="BD25" s="187">
        <v>46.753062739999997</v>
      </c>
      <c r="BE25" s="185">
        <v>2.8051279259999999</v>
      </c>
      <c r="BF25" s="185">
        <v>16.903064730000001</v>
      </c>
      <c r="BG25" s="185">
        <v>11.530245600000001</v>
      </c>
      <c r="BH25" s="185">
        <v>0.185565171</v>
      </c>
      <c r="BI25" s="185">
        <v>4.3642193310000001</v>
      </c>
      <c r="BJ25" s="185">
        <v>10.040732350000001</v>
      </c>
      <c r="BK25" s="185">
        <v>3.5949224129999999</v>
      </c>
      <c r="BL25" s="185">
        <v>0.85528747699999996</v>
      </c>
      <c r="BM25" s="185">
        <v>0.36860491200000001</v>
      </c>
      <c r="BN25" s="185">
        <f t="shared" si="2"/>
        <v>97.400832649999998</v>
      </c>
      <c r="BO25" s="185">
        <v>1.131496745</v>
      </c>
      <c r="BP25" s="185">
        <v>21.539000000000001</v>
      </c>
      <c r="BQ25" s="185">
        <v>267.76</v>
      </c>
      <c r="BR25" s="185">
        <v>25.148</v>
      </c>
      <c r="BS25" s="185">
        <v>21.175999999999998</v>
      </c>
      <c r="BT25" s="185">
        <v>40.363</v>
      </c>
      <c r="BU25" s="185">
        <v>534.41</v>
      </c>
      <c r="BV25" s="185">
        <v>25.01</v>
      </c>
      <c r="BW25" s="185">
        <v>5.9945000000000004</v>
      </c>
      <c r="BX25" s="185">
        <v>5.8769</v>
      </c>
      <c r="BY25" s="185">
        <v>24.265000000000001</v>
      </c>
      <c r="BZ25" s="185">
        <v>2.2035</v>
      </c>
      <c r="CA25" s="185">
        <v>0.30653999999999998</v>
      </c>
      <c r="CB25" s="185">
        <v>530.24709350000001</v>
      </c>
      <c r="CC25" s="186">
        <v>710.97</v>
      </c>
      <c r="CD25" s="185">
        <v>2380</v>
      </c>
      <c r="CE25" s="185">
        <v>2380</v>
      </c>
      <c r="CF25" s="185">
        <v>2380</v>
      </c>
      <c r="CG25" s="185">
        <v>2380</v>
      </c>
      <c r="CH25" s="185">
        <v>1897.5367323002611</v>
      </c>
      <c r="CI25" s="185">
        <v>2559.308480296037</v>
      </c>
      <c r="CJ25" s="185">
        <v>2217.530243624883</v>
      </c>
      <c r="CK25" s="185">
        <v>2441.3595946474129</v>
      </c>
      <c r="CL25" s="185">
        <v>1818.996616489364</v>
      </c>
      <c r="CM25" s="188" t="b">
        <v>1</v>
      </c>
      <c r="CN25" s="184" t="s">
        <v>2730</v>
      </c>
      <c r="CO25" s="62">
        <v>0.10289541558538939</v>
      </c>
      <c r="CP25" s="5">
        <v>0.89710458441461061</v>
      </c>
      <c r="CQ25" s="189">
        <v>1.678833751317003E-4</v>
      </c>
      <c r="CR25" s="190">
        <v>1.678833751317003E-4</v>
      </c>
      <c r="CS25" s="191">
        <v>0.1011420136525409</v>
      </c>
      <c r="CT25" s="191">
        <v>0.89885798634745906</v>
      </c>
      <c r="CU25" s="192">
        <v>6.4636918632259509E-4</v>
      </c>
      <c r="CV25" s="194">
        <v>6.4636918632259531E-4</v>
      </c>
      <c r="CW25" s="161">
        <v>2.6919580901838822</v>
      </c>
      <c r="CX25" s="161">
        <v>4.9286171280239321E-2</v>
      </c>
    </row>
    <row r="26" spans="1:102" ht="14.25" customHeight="1">
      <c r="A26" t="s">
        <v>11186</v>
      </c>
      <c r="B26" s="183" t="s">
        <v>11120</v>
      </c>
      <c r="C26" s="184" t="s">
        <v>11145</v>
      </c>
      <c r="D26" s="185">
        <v>8.48996</v>
      </c>
      <c r="E26" s="186">
        <v>39.293779999999998</v>
      </c>
      <c r="F26" s="185">
        <f t="shared" si="3"/>
        <v>0.22427495702902969</v>
      </c>
      <c r="G26" s="185">
        <v>1.036</v>
      </c>
      <c r="H26" s="185">
        <v>46.127000000000002</v>
      </c>
      <c r="I26" s="185">
        <v>2.7679999999999998</v>
      </c>
      <c r="J26" s="185">
        <v>15.121</v>
      </c>
      <c r="K26" s="185">
        <v>1.4990000000000001</v>
      </c>
      <c r="L26" s="185">
        <v>11.342000000000001</v>
      </c>
      <c r="M26" s="185">
        <v>0.20699999999999999</v>
      </c>
      <c r="N26" s="185">
        <v>8.5229999999999997</v>
      </c>
      <c r="O26" s="185">
        <v>9.4819999999999993</v>
      </c>
      <c r="P26" s="185">
        <v>2.7850000000000001</v>
      </c>
      <c r="Q26" s="185">
        <v>0.79100000000000004</v>
      </c>
      <c r="R26" s="185">
        <v>0.31900000000000001</v>
      </c>
      <c r="S26" s="185">
        <v>98.963999999999984</v>
      </c>
      <c r="T26" s="185">
        <v>1.036</v>
      </c>
      <c r="U26" s="185">
        <v>81.64</v>
      </c>
      <c r="V26" s="185">
        <v>-13.47</v>
      </c>
      <c r="W26" s="185">
        <v>0.874</v>
      </c>
      <c r="X26" s="185">
        <v>17.084952000000001</v>
      </c>
      <c r="Y26" s="185">
        <v>282.71278000000001</v>
      </c>
      <c r="Z26" s="185">
        <v>28.182130000000001</v>
      </c>
      <c r="AA26" s="185">
        <v>23.577024000000002</v>
      </c>
      <c r="AB26" s="185">
        <v>47.702919999999999</v>
      </c>
      <c r="AC26" s="185">
        <v>469.11950000000002</v>
      </c>
      <c r="AD26" s="185">
        <v>27.832529999999998</v>
      </c>
      <c r="AE26" s="185">
        <v>5.1824703999999997</v>
      </c>
      <c r="AF26" s="185">
        <v>5.3478311999999999</v>
      </c>
      <c r="AG26" s="185">
        <v>19.9709</v>
      </c>
      <c r="AH26" s="185">
        <v>1.7353270000000001</v>
      </c>
      <c r="AI26" s="185">
        <v>0.26784604000000001</v>
      </c>
      <c r="AJ26" s="185">
        <v>478.58299779999999</v>
      </c>
      <c r="AK26" s="185">
        <v>558.28975403161371</v>
      </c>
      <c r="AL26" s="185">
        <f t="shared" si="0"/>
        <v>487.94524502363038</v>
      </c>
      <c r="AM26" s="185">
        <f t="shared" si="1"/>
        <v>2242.749570290297</v>
      </c>
      <c r="AN26" s="186">
        <v>443.32776000000001</v>
      </c>
      <c r="AO26" s="185">
        <v>13.790045839999999</v>
      </c>
      <c r="AP26" s="185">
        <v>209.6061416</v>
      </c>
      <c r="AQ26" s="185">
        <v>4.6043193999999996</v>
      </c>
      <c r="AR26" s="185">
        <v>0.89069339999999997</v>
      </c>
      <c r="AS26" s="185">
        <v>0.36896783999999999</v>
      </c>
      <c r="AT26" s="185">
        <v>0.66440606000000002</v>
      </c>
      <c r="AU26" s="185">
        <v>4.7640865999999997E-2</v>
      </c>
      <c r="AV26" s="185">
        <v>0.9166512</v>
      </c>
      <c r="AW26" s="185">
        <v>1.7298207999999999</v>
      </c>
      <c r="AX26" s="185">
        <v>1.1604972</v>
      </c>
      <c r="AY26" s="185">
        <v>0.41094606</v>
      </c>
      <c r="AZ26" s="185">
        <v>3.4299255999999998</v>
      </c>
      <c r="BA26" s="185">
        <v>0.60995586000000002</v>
      </c>
      <c r="BB26" s="185">
        <v>0.24531432</v>
      </c>
      <c r="BC26" s="186">
        <v>12.90898</v>
      </c>
      <c r="BD26" s="187">
        <v>46.137367679999997</v>
      </c>
      <c r="BE26" s="185">
        <v>3.0789028460000001</v>
      </c>
      <c r="BF26" s="185">
        <v>16.818063850000001</v>
      </c>
      <c r="BG26" s="185">
        <v>9.8972167029999998</v>
      </c>
      <c r="BH26" s="185">
        <v>0.156779059</v>
      </c>
      <c r="BI26" s="185">
        <v>5.0149222609999997</v>
      </c>
      <c r="BJ26" s="185">
        <v>10.464424810000001</v>
      </c>
      <c r="BK26" s="185">
        <v>3.097288721</v>
      </c>
      <c r="BL26" s="185">
        <v>0.879649715</v>
      </c>
      <c r="BM26" s="185">
        <v>0.35523333499999998</v>
      </c>
      <c r="BN26" s="185">
        <f t="shared" si="2"/>
        <v>95.899848979999987</v>
      </c>
      <c r="BO26" s="185">
        <v>1.15248193</v>
      </c>
      <c r="BP26" s="185">
        <v>19.547999999999998</v>
      </c>
      <c r="BQ26" s="185">
        <v>323.47000000000003</v>
      </c>
      <c r="BR26" s="185">
        <v>32.244999999999997</v>
      </c>
      <c r="BS26" s="185">
        <v>26.975999999999999</v>
      </c>
      <c r="BT26" s="185">
        <v>54.58</v>
      </c>
      <c r="BU26" s="185">
        <v>536.75</v>
      </c>
      <c r="BV26" s="185">
        <v>31.844999999999999</v>
      </c>
      <c r="BW26" s="185">
        <v>5.9295999999999998</v>
      </c>
      <c r="BX26" s="185">
        <v>6.1188000000000002</v>
      </c>
      <c r="BY26" s="185">
        <v>22.85</v>
      </c>
      <c r="BZ26" s="185">
        <v>1.9855</v>
      </c>
      <c r="CA26" s="185">
        <v>0.30646000000000001</v>
      </c>
      <c r="CB26" s="185">
        <v>547.57780070000001</v>
      </c>
      <c r="CC26" s="186">
        <v>507.24</v>
      </c>
      <c r="CD26" s="185">
        <v>2830</v>
      </c>
      <c r="CE26" s="185">
        <v>2290</v>
      </c>
      <c r="CF26" s="185">
        <v>2570</v>
      </c>
      <c r="CG26" s="185">
        <v>3020</v>
      </c>
      <c r="CH26" s="185">
        <v>2121.7606498970858</v>
      </c>
      <c r="CI26" s="185">
        <v>2935.6062983754882</v>
      </c>
      <c r="CJ26" s="185">
        <v>2741.8695421229759</v>
      </c>
      <c r="CK26" s="185">
        <v>2920.1545289480282</v>
      </c>
      <c r="CL26" s="185">
        <v>2231.1491587678711</v>
      </c>
      <c r="CM26" s="188" t="b">
        <v>1</v>
      </c>
      <c r="CN26" s="184">
        <v>0.97661789600000004</v>
      </c>
      <c r="CO26" s="62">
        <v>9.4092768511869027E-2</v>
      </c>
      <c r="CP26" s="5">
        <v>0.9059072314881309</v>
      </c>
      <c r="CQ26" s="189">
        <v>7.9689305560599096E-4</v>
      </c>
      <c r="CR26" s="190">
        <v>7.9689305560599042E-4</v>
      </c>
      <c r="CS26" s="191">
        <v>0.10010674196437271</v>
      </c>
      <c r="CT26" s="191">
        <v>0.89989325803562736</v>
      </c>
      <c r="CU26" s="192">
        <v>4.3141872685247131E-4</v>
      </c>
      <c r="CV26" s="194">
        <v>4.3141872685247099E-4</v>
      </c>
      <c r="CW26" s="161">
        <v>2.7186308776594941</v>
      </c>
      <c r="CX26" s="161">
        <v>5.2147170130843898E-2</v>
      </c>
    </row>
    <row r="27" spans="1:102" ht="14.25" customHeight="1">
      <c r="A27" t="s">
        <v>11187</v>
      </c>
      <c r="B27" s="183" t="s">
        <v>11120</v>
      </c>
      <c r="C27" s="184" t="s">
        <v>11146</v>
      </c>
      <c r="D27" s="185">
        <v>8.48996</v>
      </c>
      <c r="E27" s="186">
        <v>39.293779999999998</v>
      </c>
      <c r="F27" s="185">
        <f t="shared" si="3"/>
        <v>0.14948619543000002</v>
      </c>
      <c r="G27" s="185">
        <v>1.171</v>
      </c>
      <c r="H27" s="185">
        <v>47.322000000000003</v>
      </c>
      <c r="I27" s="185">
        <v>2.2810000000000001</v>
      </c>
      <c r="J27" s="185">
        <v>15.135</v>
      </c>
      <c r="K27" s="185">
        <v>1.6479999999999999</v>
      </c>
      <c r="L27" s="185">
        <v>11.207000000000001</v>
      </c>
      <c r="M27" s="185">
        <v>0.185</v>
      </c>
      <c r="N27" s="185">
        <v>7.0410000000000004</v>
      </c>
      <c r="O27" s="185">
        <v>9.8369999999999997</v>
      </c>
      <c r="P27" s="185">
        <v>3.1080000000000001</v>
      </c>
      <c r="Q27" s="185">
        <v>0.69299999999999995</v>
      </c>
      <c r="R27" s="185">
        <v>0.37</v>
      </c>
      <c r="S27" s="185">
        <v>98.826999999999998</v>
      </c>
      <c r="T27" s="185">
        <v>1.171</v>
      </c>
      <c r="U27" s="185">
        <v>78.3</v>
      </c>
      <c r="V27" s="185">
        <v>-3.26</v>
      </c>
      <c r="W27" s="185">
        <v>0.96799999999999997</v>
      </c>
      <c r="X27" s="185">
        <v>18.524616000000002</v>
      </c>
      <c r="Y27" s="185">
        <v>249.5504</v>
      </c>
      <c r="Z27" s="185">
        <v>27.127231999999999</v>
      </c>
      <c r="AA27" s="185">
        <v>23.021944000000001</v>
      </c>
      <c r="AB27" s="185">
        <v>45.496000000000002</v>
      </c>
      <c r="AC27" s="185">
        <v>601.05056000000002</v>
      </c>
      <c r="AD27" s="185">
        <v>27.922927999999999</v>
      </c>
      <c r="AE27" s="185">
        <v>6.2232719999999997</v>
      </c>
      <c r="AF27" s="185">
        <v>7.0307776000000004</v>
      </c>
      <c r="AG27" s="185">
        <v>27.956807999999999</v>
      </c>
      <c r="AH27" s="185">
        <v>2.6134064000000001</v>
      </c>
      <c r="AI27" s="185">
        <v>0.20755856</v>
      </c>
      <c r="AJ27" s="185">
        <v>407.68962390000002</v>
      </c>
      <c r="AK27" s="185">
        <v>0</v>
      </c>
      <c r="AL27" s="185">
        <f t="shared" si="0"/>
        <v>0</v>
      </c>
      <c r="AM27" s="185">
        <f t="shared" si="1"/>
        <v>1494.8619543000002</v>
      </c>
      <c r="AN27" s="186">
        <v>863.16560000000004</v>
      </c>
      <c r="AO27" s="185">
        <v>27.383286590000001</v>
      </c>
      <c r="AP27" s="185">
        <v>178.77507890000001</v>
      </c>
      <c r="AQ27" s="185">
        <v>4.0471111999999998</v>
      </c>
      <c r="AR27" s="185">
        <v>1.1855096000000001</v>
      </c>
      <c r="AS27" s="185">
        <v>0.71313528000000004</v>
      </c>
      <c r="AT27" s="185">
        <v>0.77838816</v>
      </c>
      <c r="AU27" s="185">
        <v>3.3859672E-2</v>
      </c>
      <c r="AV27" s="185">
        <v>0.86891552000000005</v>
      </c>
      <c r="AW27" s="185">
        <v>1.4770711999999999</v>
      </c>
      <c r="AX27" s="185">
        <v>1.0716728</v>
      </c>
      <c r="AY27" s="185">
        <v>0.45908367999999999</v>
      </c>
      <c r="AZ27" s="185">
        <v>3.6620408000000002</v>
      </c>
      <c r="BA27" s="185">
        <v>0.33709632</v>
      </c>
      <c r="BB27" s="185">
        <v>0.31141528000000002</v>
      </c>
      <c r="BC27" s="186">
        <v>27.436024</v>
      </c>
      <c r="BD27" s="187">
        <v>46.755691489999997</v>
      </c>
      <c r="BE27" s="185">
        <v>2.3140157069999998</v>
      </c>
      <c r="BF27" s="185">
        <v>15.35117895</v>
      </c>
      <c r="BG27" s="185">
        <v>12.172722540000001</v>
      </c>
      <c r="BH27" s="185">
        <v>0.16624138999999999</v>
      </c>
      <c r="BI27" s="185">
        <v>5.8879446350000002</v>
      </c>
      <c r="BJ27" s="185">
        <v>9.9646726829999999</v>
      </c>
      <c r="BK27" s="185">
        <v>3.1523870810000001</v>
      </c>
      <c r="BL27" s="185">
        <v>0.70293566699999999</v>
      </c>
      <c r="BM27" s="185">
        <v>0.37559000999999997</v>
      </c>
      <c r="BN27" s="185">
        <f t="shared" si="2"/>
        <v>96.843380152999998</v>
      </c>
      <c r="BO27" s="185">
        <v>1.188097</v>
      </c>
      <c r="BP27" s="185">
        <v>19.137</v>
      </c>
      <c r="BQ27" s="185">
        <v>257.8</v>
      </c>
      <c r="BR27" s="185">
        <v>28.024000000000001</v>
      </c>
      <c r="BS27" s="185">
        <v>23.783000000000001</v>
      </c>
      <c r="BT27" s="185">
        <v>47</v>
      </c>
      <c r="BU27" s="185">
        <v>620.91999999999996</v>
      </c>
      <c r="BV27" s="185">
        <v>28.846</v>
      </c>
      <c r="BW27" s="185">
        <v>6.4290000000000003</v>
      </c>
      <c r="BX27" s="185">
        <v>7.2632000000000003</v>
      </c>
      <c r="BY27" s="185">
        <v>28.881</v>
      </c>
      <c r="BZ27" s="185">
        <v>2.6998000000000002</v>
      </c>
      <c r="CA27" s="185">
        <v>0.21442</v>
      </c>
      <c r="CB27" s="185">
        <v>421.16696680000001</v>
      </c>
      <c r="CC27" s="186">
        <v>891.7</v>
      </c>
      <c r="CD27" s="185">
        <v>2130</v>
      </c>
      <c r="CE27" s="185">
        <v>2130</v>
      </c>
      <c r="CF27" s="185">
        <v>2130</v>
      </c>
      <c r="CG27" s="185">
        <v>2130</v>
      </c>
      <c r="CH27" s="185">
        <v>1909.1571029383019</v>
      </c>
      <c r="CI27" s="185">
        <v>2228.7764672326061</v>
      </c>
      <c r="CJ27" s="185">
        <v>2075.6376246392242</v>
      </c>
      <c r="CK27" s="185">
        <v>2110.6829704168381</v>
      </c>
      <c r="CL27" s="185">
        <v>1544.6394133402821</v>
      </c>
      <c r="CM27" s="184" t="b">
        <v>0</v>
      </c>
      <c r="CN27" s="184" t="s">
        <v>2730</v>
      </c>
      <c r="CO27" s="62">
        <v>0.13303617190176401</v>
      </c>
      <c r="CP27" s="5">
        <v>0.86696382809823602</v>
      </c>
      <c r="CQ27" s="189">
        <v>5.8489505530343847E-4</v>
      </c>
      <c r="CR27" s="190">
        <v>5.8489505530343868E-4</v>
      </c>
      <c r="CS27" s="191">
        <v>0.1312784816252332</v>
      </c>
      <c r="CT27" s="191">
        <v>0.86872151837476685</v>
      </c>
      <c r="CU27" s="192">
        <v>8.0137981829353673E-4</v>
      </c>
      <c r="CV27" s="194">
        <v>8.0137981829353684E-4</v>
      </c>
      <c r="CW27" s="161">
        <v>2.6788967313399552</v>
      </c>
      <c r="CX27" s="161">
        <v>5.0169923044954358E-2</v>
      </c>
    </row>
    <row r="28" spans="1:102" ht="14.25" customHeight="1">
      <c r="A28" t="s">
        <v>11188</v>
      </c>
      <c r="B28" s="183" t="s">
        <v>11120</v>
      </c>
      <c r="C28" s="184" t="s">
        <v>11147</v>
      </c>
      <c r="D28" s="185">
        <v>8.48996</v>
      </c>
      <c r="E28" s="186">
        <v>39.293779999999998</v>
      </c>
      <c r="F28" s="185">
        <f t="shared" si="3"/>
        <v>0.50879698283333341</v>
      </c>
      <c r="G28" s="185">
        <v>0.56000000000000005</v>
      </c>
      <c r="H28" s="185">
        <v>45.984000000000002</v>
      </c>
      <c r="I28" s="185">
        <v>1.482</v>
      </c>
      <c r="J28" s="185">
        <v>12.585000000000001</v>
      </c>
      <c r="K28" s="185">
        <v>1.2789999999999999</v>
      </c>
      <c r="L28" s="185">
        <v>11.544</v>
      </c>
      <c r="M28" s="185">
        <v>0.19900000000000001</v>
      </c>
      <c r="N28" s="185">
        <v>13.269</v>
      </c>
      <c r="O28" s="185">
        <v>10.547000000000001</v>
      </c>
      <c r="P28" s="185">
        <v>1.956</v>
      </c>
      <c r="Q28" s="185">
        <v>0.44600000000000001</v>
      </c>
      <c r="R28" s="185">
        <v>0.151</v>
      </c>
      <c r="S28" s="185">
        <v>99.441999999999993</v>
      </c>
      <c r="T28" s="185">
        <v>0.56000000000000005</v>
      </c>
      <c r="U28" s="185">
        <v>87.38</v>
      </c>
      <c r="V28" s="185">
        <v>-30.24</v>
      </c>
      <c r="W28" s="185">
        <v>0.751</v>
      </c>
      <c r="X28" s="185">
        <v>40.798825999999998</v>
      </c>
      <c r="Y28" s="185">
        <v>293.88882999999998</v>
      </c>
      <c r="Z28" s="185">
        <v>16.493462000000001</v>
      </c>
      <c r="AA28" s="185">
        <v>11.418955</v>
      </c>
      <c r="AB28" s="185">
        <v>24.472836999999998</v>
      </c>
      <c r="AC28" s="185">
        <v>249.66244</v>
      </c>
      <c r="AD28" s="185">
        <v>16.296700000000001</v>
      </c>
      <c r="AE28" s="185">
        <v>3.5191108999999998</v>
      </c>
      <c r="AF28" s="185">
        <v>3.8884527000000002</v>
      </c>
      <c r="AG28" s="185">
        <v>14.941896</v>
      </c>
      <c r="AH28" s="185">
        <v>1.5421784999999999</v>
      </c>
      <c r="AI28" s="185">
        <v>0.20828985</v>
      </c>
      <c r="AJ28" s="185">
        <v>1387.6281349999999</v>
      </c>
      <c r="AK28" s="185">
        <v>0</v>
      </c>
      <c r="AL28" s="185">
        <f t="shared" si="0"/>
        <v>0</v>
      </c>
      <c r="AM28" s="185">
        <f t="shared" si="1"/>
        <v>5087.9698283333337</v>
      </c>
      <c r="AN28" s="186">
        <v>767.52200000000005</v>
      </c>
      <c r="AO28" s="185">
        <v>110.14538930000001</v>
      </c>
      <c r="AP28" s="185">
        <v>184.61518580000001</v>
      </c>
      <c r="AQ28" s="185">
        <v>28.872195000000001</v>
      </c>
      <c r="AR28" s="185">
        <v>0.68983855999999999</v>
      </c>
      <c r="AS28" s="185">
        <v>0.45314589</v>
      </c>
      <c r="AT28" s="185">
        <v>0.38508276000000002</v>
      </c>
      <c r="AU28" s="185">
        <v>3.1050095E-2</v>
      </c>
      <c r="AV28" s="185">
        <v>0.33632783999999999</v>
      </c>
      <c r="AW28" s="185">
        <v>1.3932552</v>
      </c>
      <c r="AX28" s="185">
        <v>4.3411555000000002</v>
      </c>
      <c r="AY28" s="185">
        <v>0.36227489000000002</v>
      </c>
      <c r="AZ28" s="185">
        <v>2.9976164999999999</v>
      </c>
      <c r="BA28" s="185">
        <v>0.39151882999999998</v>
      </c>
      <c r="BB28" s="185">
        <v>0.19037850000000001</v>
      </c>
      <c r="BC28" s="186">
        <v>12.025763</v>
      </c>
      <c r="BD28" s="187">
        <v>47.809841140000003</v>
      </c>
      <c r="BE28" s="185">
        <v>1.9280316449999999</v>
      </c>
      <c r="BF28" s="185">
        <v>16.377592360000001</v>
      </c>
      <c r="BG28" s="185">
        <v>7.40870038</v>
      </c>
      <c r="BH28" s="185">
        <v>0.14731936400000001</v>
      </c>
      <c r="BI28" s="185">
        <v>6.4508078610000004</v>
      </c>
      <c r="BJ28" s="185">
        <v>13.51578632</v>
      </c>
      <c r="BK28" s="185">
        <v>2.545078363</v>
      </c>
      <c r="BL28" s="185">
        <v>0.58014744699999998</v>
      </c>
      <c r="BM28" s="185">
        <v>0.19635350900000001</v>
      </c>
      <c r="BN28" s="185">
        <f t="shared" si="2"/>
        <v>96.959658389000012</v>
      </c>
      <c r="BO28" s="185">
        <v>0.72841811499999998</v>
      </c>
      <c r="BP28" s="185">
        <v>54.326000000000001</v>
      </c>
      <c r="BQ28" s="185">
        <v>391.33</v>
      </c>
      <c r="BR28" s="185">
        <v>21.962</v>
      </c>
      <c r="BS28" s="185">
        <v>15.205</v>
      </c>
      <c r="BT28" s="185">
        <v>32.587000000000003</v>
      </c>
      <c r="BU28" s="185">
        <v>332.44</v>
      </c>
      <c r="BV28" s="185">
        <v>21.7</v>
      </c>
      <c r="BW28" s="185">
        <v>4.6859000000000002</v>
      </c>
      <c r="BX28" s="185">
        <v>5.1776999999999997</v>
      </c>
      <c r="BY28" s="185">
        <v>19.896000000000001</v>
      </c>
      <c r="BZ28" s="185">
        <v>2.0535000000000001</v>
      </c>
      <c r="CA28" s="185">
        <v>0.27734999999999999</v>
      </c>
      <c r="CB28" s="185">
        <v>1847.7072370000001</v>
      </c>
      <c r="CC28" s="186">
        <v>1022</v>
      </c>
      <c r="CD28" s="185">
        <v>5300</v>
      </c>
      <c r="CE28" s="185">
        <v>5300</v>
      </c>
      <c r="CF28" s="185">
        <v>5300</v>
      </c>
      <c r="CG28" s="185">
        <v>5300</v>
      </c>
      <c r="CH28" s="185">
        <v>4029.654669958556</v>
      </c>
      <c r="CI28" s="185">
        <v>4206.8988738023399</v>
      </c>
      <c r="CJ28" s="185">
        <v>4965.9040581099971</v>
      </c>
      <c r="CK28" s="185">
        <v>5164.8406433869004</v>
      </c>
      <c r="CL28" s="185">
        <v>4405.2276598435874</v>
      </c>
      <c r="CM28" s="184" t="b">
        <v>0</v>
      </c>
      <c r="CN28" s="184" t="s">
        <v>2730</v>
      </c>
      <c r="CO28" s="62">
        <v>2.0212780894703391E-2</v>
      </c>
      <c r="CP28" s="5">
        <v>0.97978721910529665</v>
      </c>
      <c r="CQ28" s="189">
        <v>2.187190700082546E-4</v>
      </c>
      <c r="CR28" s="190">
        <v>2.187190700082546E-4</v>
      </c>
      <c r="CS28" s="191">
        <v>1.9457784800346451E-2</v>
      </c>
      <c r="CT28" s="191">
        <v>0.98054221519965357</v>
      </c>
      <c r="CU28" s="192">
        <v>1.047388764647092E-3</v>
      </c>
      <c r="CV28" s="194">
        <v>1.0473887646470911E-3</v>
      </c>
      <c r="CW28" s="161">
        <v>2.8300467106243801</v>
      </c>
      <c r="CX28" s="161">
        <v>5.9586269440674883E-2</v>
      </c>
    </row>
    <row r="29" spans="1:102" ht="14.25" customHeight="1">
      <c r="A29" t="s">
        <v>11189</v>
      </c>
      <c r="B29" s="183" t="s">
        <v>11120</v>
      </c>
      <c r="C29" s="184" t="s">
        <v>11148</v>
      </c>
      <c r="D29" s="185">
        <v>8.48996</v>
      </c>
      <c r="E29" s="186">
        <v>39.293779999999998</v>
      </c>
      <c r="F29" s="185">
        <f t="shared" si="3"/>
        <v>0.24080615522333332</v>
      </c>
      <c r="G29" s="185">
        <v>0.86499999999999999</v>
      </c>
      <c r="H29" s="185">
        <v>46.661999999999999</v>
      </c>
      <c r="I29" s="185">
        <v>1.923</v>
      </c>
      <c r="J29" s="185">
        <v>14.682</v>
      </c>
      <c r="K29" s="185">
        <v>1.429</v>
      </c>
      <c r="L29" s="185">
        <v>11.409000000000001</v>
      </c>
      <c r="M29" s="185">
        <v>0.21199999999999999</v>
      </c>
      <c r="N29" s="185">
        <v>8.7080000000000002</v>
      </c>
      <c r="O29" s="185">
        <v>10.365</v>
      </c>
      <c r="P29" s="185">
        <v>2.7109999999999999</v>
      </c>
      <c r="Q29" s="185">
        <v>0.72599999999999998</v>
      </c>
      <c r="R29" s="185">
        <v>0.307</v>
      </c>
      <c r="S29" s="185">
        <v>99.134</v>
      </c>
      <c r="T29" s="185">
        <v>0.86499999999999999</v>
      </c>
      <c r="U29" s="185">
        <v>81.739999999999995</v>
      </c>
      <c r="V29" s="185">
        <v>-8.82</v>
      </c>
      <c r="W29" s="185">
        <v>0.91200000000000003</v>
      </c>
      <c r="X29" s="185">
        <v>18.634896000000001</v>
      </c>
      <c r="Y29" s="185">
        <v>253.93727999999999</v>
      </c>
      <c r="Z29" s="185">
        <v>26.359535999999999</v>
      </c>
      <c r="AA29" s="185">
        <v>23.264208</v>
      </c>
      <c r="AB29" s="185">
        <v>43.148544000000001</v>
      </c>
      <c r="AC29" s="185">
        <v>513.51984000000004</v>
      </c>
      <c r="AD29" s="185">
        <v>27.197664</v>
      </c>
      <c r="AE29" s="185">
        <v>7.0793999999999997</v>
      </c>
      <c r="AF29" s="185">
        <v>10.381296000000001</v>
      </c>
      <c r="AG29" s="185">
        <v>24.209040000000002</v>
      </c>
      <c r="AH29" s="185">
        <v>2.8802783999999999</v>
      </c>
      <c r="AI29" s="185">
        <v>0.41943792000000002</v>
      </c>
      <c r="AJ29" s="185">
        <v>656.74405969999998</v>
      </c>
      <c r="AK29" s="185">
        <v>0</v>
      </c>
      <c r="AL29" s="185">
        <f t="shared" si="0"/>
        <v>0</v>
      </c>
      <c r="AM29" s="185">
        <f t="shared" si="1"/>
        <v>2408.0615522333333</v>
      </c>
      <c r="AN29" s="186">
        <v>716.21184000000005</v>
      </c>
      <c r="AO29" s="185">
        <v>24.67552822</v>
      </c>
      <c r="AP29" s="185">
        <v>190.81059590000001</v>
      </c>
      <c r="AQ29" s="185">
        <v>3.4310352000000002</v>
      </c>
      <c r="AR29" s="185">
        <v>1.0873775999999999</v>
      </c>
      <c r="AS29" s="185">
        <v>3.3380112</v>
      </c>
      <c r="AT29" s="185">
        <v>0.69880176000000005</v>
      </c>
      <c r="AU29" s="185">
        <v>9.5121600000000001E-2</v>
      </c>
      <c r="AV29" s="185">
        <v>0.49777872000000001</v>
      </c>
      <c r="AW29" s="185">
        <v>1.5991008</v>
      </c>
      <c r="AX29" s="185">
        <v>1.5607055999999999</v>
      </c>
      <c r="AY29" s="185">
        <v>0.55524384000000004</v>
      </c>
      <c r="AZ29" s="185">
        <v>3.7713936000000001</v>
      </c>
      <c r="BA29" s="185">
        <v>0.32593055999999998</v>
      </c>
      <c r="BB29" s="185">
        <v>1.0542720000000001</v>
      </c>
      <c r="BC29" s="186">
        <v>18.006527999999999</v>
      </c>
      <c r="BD29" s="187">
        <v>47.130801259999998</v>
      </c>
      <c r="BE29" s="185">
        <v>2.0843428639999999</v>
      </c>
      <c r="BF29" s="185">
        <v>15.91210403</v>
      </c>
      <c r="BG29" s="185">
        <v>10.469142310000001</v>
      </c>
      <c r="BH29" s="185">
        <v>0.179159547</v>
      </c>
      <c r="BI29" s="185">
        <v>6.7336918050000003</v>
      </c>
      <c r="BJ29" s="185">
        <v>11.181366130000001</v>
      </c>
      <c r="BK29" s="185">
        <v>2.9382234860000001</v>
      </c>
      <c r="BL29" s="185">
        <v>0.78704482099999995</v>
      </c>
      <c r="BM29" s="185">
        <v>0.33266063699999998</v>
      </c>
      <c r="BN29" s="185">
        <f t="shared" si="2"/>
        <v>97.748536889999997</v>
      </c>
      <c r="BO29" s="185">
        <v>0.93725738599999997</v>
      </c>
      <c r="BP29" s="185">
        <v>20.433</v>
      </c>
      <c r="BQ29" s="185">
        <v>278.44</v>
      </c>
      <c r="BR29" s="185">
        <v>28.902999999999999</v>
      </c>
      <c r="BS29" s="185">
        <v>25.509</v>
      </c>
      <c r="BT29" s="185">
        <v>47.311999999999998</v>
      </c>
      <c r="BU29" s="185">
        <v>563.07000000000005</v>
      </c>
      <c r="BV29" s="185">
        <v>29.821999999999999</v>
      </c>
      <c r="BW29" s="185">
        <v>7.7625000000000002</v>
      </c>
      <c r="BX29" s="185">
        <v>11.382999999999999</v>
      </c>
      <c r="BY29" s="185">
        <v>26.545000000000002</v>
      </c>
      <c r="BZ29" s="185">
        <v>3.1581999999999999</v>
      </c>
      <c r="CA29" s="185">
        <v>0.45990999999999999</v>
      </c>
      <c r="CB29" s="185">
        <v>720.11410049999995</v>
      </c>
      <c r="CC29" s="186">
        <v>785.32</v>
      </c>
      <c r="CD29" s="185">
        <v>3050</v>
      </c>
      <c r="CE29" s="185">
        <v>3050</v>
      </c>
      <c r="CF29" s="185">
        <v>3050</v>
      </c>
      <c r="CG29" s="185">
        <v>3050</v>
      </c>
      <c r="CH29" s="185">
        <v>2437.928410396486</v>
      </c>
      <c r="CI29" s="185">
        <v>2880.862857231954</v>
      </c>
      <c r="CJ29" s="185">
        <v>2946.9702592625208</v>
      </c>
      <c r="CK29" s="185">
        <v>3083.693538906065</v>
      </c>
      <c r="CL29" s="185">
        <v>2375.8659171581899</v>
      </c>
      <c r="CM29" s="188" t="b">
        <v>1</v>
      </c>
      <c r="CN29" s="184" t="s">
        <v>2730</v>
      </c>
      <c r="CO29" s="62">
        <v>6.1001920946108658E-2</v>
      </c>
      <c r="CP29" s="5">
        <v>0.93899807905389132</v>
      </c>
      <c r="CQ29" s="189">
        <v>7.68386429085044E-5</v>
      </c>
      <c r="CR29" s="190">
        <v>7.6838642908504386E-5</v>
      </c>
      <c r="CS29" s="191">
        <v>5.8560603378725373E-2</v>
      </c>
      <c r="CT29" s="191">
        <v>0.94143939662127463</v>
      </c>
      <c r="CU29" s="192">
        <v>3.3568432722992132E-4</v>
      </c>
      <c r="CV29" s="194">
        <v>3.356843272299211E-4</v>
      </c>
      <c r="CW29" s="161">
        <v>2.7347201619583368</v>
      </c>
      <c r="CX29" s="161">
        <v>5.2193106731074412E-2</v>
      </c>
    </row>
    <row r="30" spans="1:102" ht="14.25" customHeight="1">
      <c r="A30" t="s">
        <v>11190</v>
      </c>
      <c r="B30" s="183" t="s">
        <v>11120</v>
      </c>
      <c r="C30" s="184" t="s">
        <v>11149</v>
      </c>
      <c r="D30" s="185">
        <v>8.48996</v>
      </c>
      <c r="E30" s="186">
        <v>39.293779999999998</v>
      </c>
      <c r="F30" s="185">
        <f t="shared" si="3"/>
        <v>0.18944011419666668</v>
      </c>
      <c r="G30" s="185">
        <v>1.0580000000000001</v>
      </c>
      <c r="H30" s="185">
        <v>46.856000000000002</v>
      </c>
      <c r="I30" s="185">
        <v>2.258</v>
      </c>
      <c r="J30" s="185">
        <v>14.659000000000001</v>
      </c>
      <c r="K30" s="185">
        <v>1.3740000000000001</v>
      </c>
      <c r="L30" s="185">
        <v>11.458</v>
      </c>
      <c r="M30" s="185">
        <v>0.23200000000000001</v>
      </c>
      <c r="N30" s="185">
        <v>8.9369999999999994</v>
      </c>
      <c r="O30" s="185">
        <v>9.7720000000000002</v>
      </c>
      <c r="P30" s="185">
        <v>2.5840000000000001</v>
      </c>
      <c r="Q30" s="185">
        <v>0.54</v>
      </c>
      <c r="R30" s="185">
        <v>0.27300000000000002</v>
      </c>
      <c r="S30" s="185">
        <v>98.943000000000012</v>
      </c>
      <c r="T30" s="185">
        <v>1.0580000000000001</v>
      </c>
      <c r="U30" s="185">
        <v>81.900000000000006</v>
      </c>
      <c r="V30" s="185">
        <v>-14.46</v>
      </c>
      <c r="W30" s="185">
        <v>0.86699999999999999</v>
      </c>
      <c r="X30" s="185">
        <v>13.729812000000001</v>
      </c>
      <c r="Y30" s="185">
        <v>159.16386</v>
      </c>
      <c r="Z30" s="185">
        <v>15.156893999999999</v>
      </c>
      <c r="AA30" s="185">
        <v>13.246893</v>
      </c>
      <c r="AB30" s="185">
        <v>29.609784000000001</v>
      </c>
      <c r="AC30" s="185">
        <v>451.22147999999999</v>
      </c>
      <c r="AD30" s="185">
        <v>18.984698999999999</v>
      </c>
      <c r="AE30" s="185">
        <v>5.1656727</v>
      </c>
      <c r="AF30" s="185">
        <v>4.5677894999999999</v>
      </c>
      <c r="AG30" s="185">
        <v>17.445774</v>
      </c>
      <c r="AH30" s="185">
        <v>1.6393236</v>
      </c>
      <c r="AI30" s="185">
        <v>0.35467236000000002</v>
      </c>
      <c r="AJ30" s="185">
        <v>516.65485690000003</v>
      </c>
      <c r="AK30" s="185">
        <v>0</v>
      </c>
      <c r="AL30" s="185">
        <f t="shared" si="0"/>
        <v>0</v>
      </c>
      <c r="AM30" s="185">
        <f t="shared" si="1"/>
        <v>1894.4011419666667</v>
      </c>
      <c r="AN30" s="186">
        <v>524.87312999999995</v>
      </c>
      <c r="AO30" s="185">
        <v>22.827636460000001</v>
      </c>
      <c r="AP30" s="185">
        <v>213.09774350000001</v>
      </c>
      <c r="AQ30" s="185">
        <v>1.8343119000000001</v>
      </c>
      <c r="AR30" s="185">
        <v>0.77382351000000005</v>
      </c>
      <c r="AS30" s="185">
        <v>0.36858771000000001</v>
      </c>
      <c r="AT30" s="185">
        <v>0.60968306999999999</v>
      </c>
      <c r="AU30" s="185">
        <v>4.4310636E-2</v>
      </c>
      <c r="AV30" s="185">
        <v>0.41634207000000001</v>
      </c>
      <c r="AW30" s="185">
        <v>1.4023725</v>
      </c>
      <c r="AX30" s="185">
        <v>1.3496589000000001</v>
      </c>
      <c r="AY30" s="185">
        <v>1.0749933</v>
      </c>
      <c r="AZ30" s="185">
        <v>2.0256588</v>
      </c>
      <c r="BA30" s="185">
        <v>0.44363522999999999</v>
      </c>
      <c r="BB30" s="185">
        <v>0.20912040000000001</v>
      </c>
      <c r="BC30" s="186">
        <v>13.861596</v>
      </c>
      <c r="BD30" s="187">
        <v>47.299033829999999</v>
      </c>
      <c r="BE30" s="185">
        <v>2.5479492110000002</v>
      </c>
      <c r="BF30" s="185">
        <v>16.544569899999999</v>
      </c>
      <c r="BG30" s="185">
        <v>10.05756337</v>
      </c>
      <c r="BH30" s="185">
        <v>0.184793183</v>
      </c>
      <c r="BI30" s="185">
        <v>5.1000436100000002</v>
      </c>
      <c r="BJ30" s="185">
        <v>10.93692003</v>
      </c>
      <c r="BK30" s="185">
        <v>2.9159899949999999</v>
      </c>
      <c r="BL30" s="185">
        <v>0.60907256899999995</v>
      </c>
      <c r="BM30" s="185">
        <v>0.30807843699999998</v>
      </c>
      <c r="BN30" s="185">
        <f t="shared" si="2"/>
        <v>96.504014135000006</v>
      </c>
      <c r="BO30" s="185">
        <v>1.193869018</v>
      </c>
      <c r="BP30" s="185">
        <v>15.836</v>
      </c>
      <c r="BQ30" s="185">
        <v>183.58</v>
      </c>
      <c r="BR30" s="185">
        <v>17.481999999999999</v>
      </c>
      <c r="BS30" s="185">
        <v>15.279</v>
      </c>
      <c r="BT30" s="185">
        <v>34.152000000000001</v>
      </c>
      <c r="BU30" s="185">
        <v>520.44000000000005</v>
      </c>
      <c r="BV30" s="185">
        <v>21.896999999999998</v>
      </c>
      <c r="BW30" s="185">
        <v>5.9581</v>
      </c>
      <c r="BX30" s="185">
        <v>5.2685000000000004</v>
      </c>
      <c r="BY30" s="185">
        <v>20.122</v>
      </c>
      <c r="BZ30" s="185">
        <v>1.8908</v>
      </c>
      <c r="CA30" s="185">
        <v>0.40908</v>
      </c>
      <c r="CB30" s="185">
        <v>595.91102290000003</v>
      </c>
      <c r="CC30" s="186">
        <v>605.39</v>
      </c>
      <c r="CD30" s="185">
        <v>2540</v>
      </c>
      <c r="CE30" s="185">
        <v>2540</v>
      </c>
      <c r="CF30" s="185">
        <v>2540</v>
      </c>
      <c r="CG30" s="185">
        <v>2540</v>
      </c>
      <c r="CH30" s="185">
        <v>2096.062298667352</v>
      </c>
      <c r="CI30" s="185">
        <v>2544.0040401612951</v>
      </c>
      <c r="CJ30" s="185">
        <v>2556.8072949676521</v>
      </c>
      <c r="CK30" s="185">
        <v>2558.3115579847058</v>
      </c>
      <c r="CL30" s="185">
        <v>1918.0607719091611</v>
      </c>
      <c r="CM30" s="184" t="b">
        <v>0</v>
      </c>
      <c r="CN30" s="184" t="s">
        <v>2730</v>
      </c>
      <c r="CO30" s="62">
        <v>0.10207436797283879</v>
      </c>
      <c r="CP30" s="5">
        <v>0.89792563202716125</v>
      </c>
      <c r="CQ30" s="189">
        <v>2.4072589006505449E-4</v>
      </c>
      <c r="CR30" s="190">
        <v>2.4072589006505449E-4</v>
      </c>
      <c r="CS30" s="191">
        <v>9.3410629764016373E-2</v>
      </c>
      <c r="CT30" s="191">
        <v>0.90658937023598363</v>
      </c>
      <c r="CU30" s="192">
        <v>9.5859878661774787E-5</v>
      </c>
      <c r="CV30" s="194">
        <v>9.5859878661774827E-5</v>
      </c>
      <c r="CW30" s="161">
        <v>2.7126739798596651</v>
      </c>
      <c r="CX30" s="161">
        <v>5.3067498159163319E-2</v>
      </c>
    </row>
    <row r="31" spans="1:102" ht="14.25" customHeight="1">
      <c r="A31" t="s">
        <v>11191</v>
      </c>
      <c r="B31" s="183" t="s">
        <v>11120</v>
      </c>
      <c r="C31" s="184" t="s">
        <v>11150</v>
      </c>
      <c r="D31" s="185">
        <v>8.48996</v>
      </c>
      <c r="E31" s="186">
        <v>39.293779999999998</v>
      </c>
      <c r="F31" s="185">
        <f t="shared" si="3"/>
        <v>0.28748861332508452</v>
      </c>
      <c r="G31" s="185">
        <v>0.95699999999999996</v>
      </c>
      <c r="H31" s="185">
        <v>46.112000000000002</v>
      </c>
      <c r="I31" s="185">
        <v>2.4140000000000001</v>
      </c>
      <c r="J31" s="185">
        <v>14.255000000000001</v>
      </c>
      <c r="K31" s="185">
        <v>1.33</v>
      </c>
      <c r="L31" s="185">
        <v>11.503</v>
      </c>
      <c r="M31" s="185">
        <v>0.23200000000000001</v>
      </c>
      <c r="N31" s="185">
        <v>10.220000000000001</v>
      </c>
      <c r="O31" s="185">
        <v>9.5419999999999998</v>
      </c>
      <c r="P31" s="185">
        <v>2.5590000000000002</v>
      </c>
      <c r="Q31" s="185">
        <v>0.63200000000000001</v>
      </c>
      <c r="R31" s="185">
        <v>0.24299999999999999</v>
      </c>
      <c r="S31" s="185">
        <v>99.042000000000002</v>
      </c>
      <c r="T31" s="185">
        <v>0.95699999999999996</v>
      </c>
      <c r="U31" s="185">
        <v>84.11</v>
      </c>
      <c r="V31" s="185">
        <v>-15.91</v>
      </c>
      <c r="W31" s="185">
        <v>0.85099999999999998</v>
      </c>
      <c r="X31" s="185">
        <v>13.276451</v>
      </c>
      <c r="Y31" s="185">
        <v>146.04862</v>
      </c>
      <c r="Z31" s="185">
        <v>15.289066</v>
      </c>
      <c r="AA31" s="185">
        <v>11.832304000000001</v>
      </c>
      <c r="AB31" s="185">
        <v>26.313770999999999</v>
      </c>
      <c r="AC31" s="185">
        <v>388.95805999999999</v>
      </c>
      <c r="AD31" s="185">
        <v>19.322806</v>
      </c>
      <c r="AE31" s="185">
        <v>5.7753965999999997</v>
      </c>
      <c r="AF31" s="185">
        <v>4.8478916999999999</v>
      </c>
      <c r="AG31" s="185">
        <v>15.290768</v>
      </c>
      <c r="AH31" s="185">
        <v>1.3175182000000001</v>
      </c>
      <c r="AI31" s="185">
        <v>0.19336422</v>
      </c>
      <c r="AJ31" s="185">
        <v>501.4007944</v>
      </c>
      <c r="AK31" s="185">
        <v>1217.8807917557913</v>
      </c>
      <c r="AL31" s="185">
        <f t="shared" si="0"/>
        <v>1036.4165537841784</v>
      </c>
      <c r="AM31" s="185">
        <f t="shared" si="1"/>
        <v>2874.886133250845</v>
      </c>
      <c r="AN31" s="186">
        <v>426.20632999999998</v>
      </c>
      <c r="AO31" s="185">
        <v>27.003832580000001</v>
      </c>
      <c r="AP31" s="185">
        <v>201.58278290000001</v>
      </c>
      <c r="AQ31" s="185">
        <v>3.6621082999999999</v>
      </c>
      <c r="AR31" s="185">
        <v>0.54668240000000001</v>
      </c>
      <c r="AS31" s="185">
        <v>0.59903592000000006</v>
      </c>
      <c r="AT31" s="185">
        <v>0.56449382999999997</v>
      </c>
      <c r="AU31" s="185">
        <v>2.9940733000000001E-2</v>
      </c>
      <c r="AV31" s="185">
        <v>0.35509677000000001</v>
      </c>
      <c r="AW31" s="185">
        <v>1.2478213</v>
      </c>
      <c r="AX31" s="185">
        <v>0.54896308000000005</v>
      </c>
      <c r="AY31" s="185">
        <v>0.50293248999999995</v>
      </c>
      <c r="AZ31" s="185">
        <v>4.7463673999999996</v>
      </c>
      <c r="BA31" s="185">
        <v>0.35884968</v>
      </c>
      <c r="BB31" s="185">
        <v>0.29514382</v>
      </c>
      <c r="BC31" s="186">
        <v>7.7468231999999997</v>
      </c>
      <c r="BD31" s="187">
        <v>45.760427300000003</v>
      </c>
      <c r="BE31" s="185">
        <v>2.71426992</v>
      </c>
      <c r="BF31" s="185">
        <v>16.029027039999999</v>
      </c>
      <c r="BG31" s="185">
        <v>8.9347023649999997</v>
      </c>
      <c r="BH31" s="185">
        <v>0.185668576</v>
      </c>
      <c r="BI31" s="185">
        <v>6.4394669579999997</v>
      </c>
      <c r="BJ31" s="185">
        <v>10.623943929999999</v>
      </c>
      <c r="BK31" s="185">
        <v>2.8776658300000002</v>
      </c>
      <c r="BL31" s="185">
        <v>0.71084083799999997</v>
      </c>
      <c r="BM31" s="185">
        <v>0.27331485300000002</v>
      </c>
      <c r="BN31" s="185">
        <f t="shared" si="2"/>
        <v>94.549327609999992</v>
      </c>
      <c r="BO31" s="185">
        <v>1.075997023</v>
      </c>
      <c r="BP31" s="185">
        <v>15.601000000000001</v>
      </c>
      <c r="BQ31" s="185">
        <v>171.62</v>
      </c>
      <c r="BR31" s="185">
        <v>17.966000000000001</v>
      </c>
      <c r="BS31" s="185">
        <v>13.904</v>
      </c>
      <c r="BT31" s="185">
        <v>30.920999999999999</v>
      </c>
      <c r="BU31" s="185">
        <v>457.06</v>
      </c>
      <c r="BV31" s="185">
        <v>22.706</v>
      </c>
      <c r="BW31" s="185">
        <v>6.7866</v>
      </c>
      <c r="BX31" s="185">
        <v>5.6966999999999999</v>
      </c>
      <c r="BY31" s="185">
        <v>17.968</v>
      </c>
      <c r="BZ31" s="185">
        <v>1.5482</v>
      </c>
      <c r="CA31" s="185">
        <v>0.22722000000000001</v>
      </c>
      <c r="CB31" s="185">
        <v>589.19012269999996</v>
      </c>
      <c r="CC31" s="186">
        <v>500.83</v>
      </c>
      <c r="CD31" s="185">
        <v>3380</v>
      </c>
      <c r="CE31" s="185">
        <v>2280</v>
      </c>
      <c r="CF31" s="185">
        <v>2860</v>
      </c>
      <c r="CG31" s="185">
        <v>3760</v>
      </c>
      <c r="CH31" s="185">
        <v>2599.4970570710962</v>
      </c>
      <c r="CI31" s="185">
        <v>3320.397625739105</v>
      </c>
      <c r="CJ31" s="185">
        <v>3278.0545876153519</v>
      </c>
      <c r="CK31" s="185">
        <v>3520.429995644562</v>
      </c>
      <c r="CL31" s="185">
        <v>2771.8785459357318</v>
      </c>
      <c r="CM31" s="188" t="b">
        <v>1</v>
      </c>
      <c r="CN31" s="184">
        <v>1.3374202500000001</v>
      </c>
      <c r="CO31" s="62">
        <v>7.12127225370114E-2</v>
      </c>
      <c r="CP31" s="5">
        <v>0.92878727746298861</v>
      </c>
      <c r="CQ31" s="189">
        <v>6.2814136625201225E-4</v>
      </c>
      <c r="CR31" s="190">
        <v>6.2814136625201236E-4</v>
      </c>
      <c r="CS31" s="191">
        <v>8.4091960295424234E-2</v>
      </c>
      <c r="CT31" s="191">
        <v>0.91590803970457568</v>
      </c>
      <c r="CU31" s="192">
        <v>4.4274883382935612E-4</v>
      </c>
      <c r="CV31" s="194">
        <v>4.4274883382935568E-4</v>
      </c>
      <c r="CW31" s="161">
        <v>2.7475403897146728</v>
      </c>
      <c r="CX31" s="161">
        <v>5.4901555726282171E-2</v>
      </c>
    </row>
    <row r="32" spans="1:102" ht="14.25" customHeight="1">
      <c r="A32" t="s">
        <v>11192</v>
      </c>
      <c r="B32" s="183" t="s">
        <v>11120</v>
      </c>
      <c r="C32" s="184" t="s">
        <v>11151</v>
      </c>
      <c r="D32" s="185">
        <v>8.48996</v>
      </c>
      <c r="E32" s="186">
        <v>39.293779999999998</v>
      </c>
      <c r="F32" s="185">
        <f t="shared" si="3"/>
        <v>0.26598866346030375</v>
      </c>
      <c r="G32" s="185">
        <v>1.073</v>
      </c>
      <c r="H32" s="185">
        <v>46.48</v>
      </c>
      <c r="I32" s="185">
        <v>2.1989999999999998</v>
      </c>
      <c r="J32" s="185">
        <v>14.295</v>
      </c>
      <c r="K32" s="185">
        <v>1.2729999999999999</v>
      </c>
      <c r="L32" s="185">
        <v>11.55</v>
      </c>
      <c r="M32" s="185">
        <v>0.23699999999999999</v>
      </c>
      <c r="N32" s="185">
        <v>10.404999999999999</v>
      </c>
      <c r="O32" s="185">
        <v>9.0510000000000002</v>
      </c>
      <c r="P32" s="185">
        <v>2.5379999999999998</v>
      </c>
      <c r="Q32" s="185">
        <v>0.58799999999999997</v>
      </c>
      <c r="R32" s="185">
        <v>0.312</v>
      </c>
      <c r="S32" s="185">
        <v>98.927999999999983</v>
      </c>
      <c r="T32" s="185">
        <v>1.073</v>
      </c>
      <c r="U32" s="185">
        <v>84.11</v>
      </c>
      <c r="V32" s="185">
        <v>-17.21</v>
      </c>
      <c r="W32" s="185">
        <v>0.84199999999999997</v>
      </c>
      <c r="X32" s="185">
        <v>12.831238000000001</v>
      </c>
      <c r="Y32" s="185">
        <v>183.02554000000001</v>
      </c>
      <c r="Z32" s="185">
        <v>19.156341999999999</v>
      </c>
      <c r="AA32" s="185">
        <v>15.995474</v>
      </c>
      <c r="AB32" s="185">
        <v>33.504863999999998</v>
      </c>
      <c r="AC32" s="185">
        <v>491.04597999999999</v>
      </c>
      <c r="AD32" s="185">
        <v>24.76322</v>
      </c>
      <c r="AE32" s="185">
        <v>5.3140304</v>
      </c>
      <c r="AF32" s="185">
        <v>4.0810056000000001</v>
      </c>
      <c r="AG32" s="185">
        <v>20.475756000000001</v>
      </c>
      <c r="AH32" s="185">
        <v>2.3250145999999998</v>
      </c>
      <c r="AI32" s="185">
        <v>0.23313296</v>
      </c>
      <c r="AJ32" s="185">
        <v>507.9010935</v>
      </c>
      <c r="AK32" s="185">
        <v>947.24777328151754</v>
      </c>
      <c r="AL32" s="185">
        <f t="shared" si="0"/>
        <v>797.58262510303769</v>
      </c>
      <c r="AM32" s="185">
        <f t="shared" si="1"/>
        <v>2659.8866346030377</v>
      </c>
      <c r="AN32" s="186">
        <v>465.3313</v>
      </c>
      <c r="AO32" s="185">
        <v>14.05776354</v>
      </c>
      <c r="AP32" s="185">
        <v>160.89033559999999</v>
      </c>
      <c r="AQ32" s="185">
        <v>2.3944795999999999</v>
      </c>
      <c r="AR32" s="185">
        <v>0.61215925999999998</v>
      </c>
      <c r="AS32" s="185">
        <v>0.43133976000000002</v>
      </c>
      <c r="AT32" s="185">
        <v>0.45032686</v>
      </c>
      <c r="AU32" s="185">
        <v>2.7331319999999999E-2</v>
      </c>
      <c r="AV32" s="185">
        <v>0.367954</v>
      </c>
      <c r="AW32" s="185">
        <v>0.54740946000000001</v>
      </c>
      <c r="AX32" s="185">
        <v>0.65256683999999998</v>
      </c>
      <c r="AY32" s="185">
        <v>0.26043060000000001</v>
      </c>
      <c r="AZ32" s="185">
        <v>3.7484997999999998</v>
      </c>
      <c r="BA32" s="185">
        <v>0.44246257999999999</v>
      </c>
      <c r="BB32" s="185">
        <v>0.17580960000000001</v>
      </c>
      <c r="BC32" s="186">
        <v>18.556837999999999</v>
      </c>
      <c r="BD32" s="187">
        <v>47.482139009999997</v>
      </c>
      <c r="BE32" s="185">
        <v>2.5662193640000002</v>
      </c>
      <c r="BF32" s="185">
        <v>16.68144302</v>
      </c>
      <c r="BG32" s="185">
        <v>9.0606694430000001</v>
      </c>
      <c r="BH32" s="185">
        <v>0.193247593</v>
      </c>
      <c r="BI32" s="185">
        <v>6.4368282560000001</v>
      </c>
      <c r="BJ32" s="185">
        <v>10.444803909999999</v>
      </c>
      <c r="BK32" s="185">
        <v>2.9614737600000001</v>
      </c>
      <c r="BL32" s="185">
        <v>0.68580200400000002</v>
      </c>
      <c r="BM32" s="185">
        <v>0.363834192</v>
      </c>
      <c r="BN32" s="185">
        <f t="shared" si="2"/>
        <v>96.876460551999983</v>
      </c>
      <c r="BO32" s="185">
        <v>1.251761328</v>
      </c>
      <c r="BP32" s="185">
        <v>15.239000000000001</v>
      </c>
      <c r="BQ32" s="185">
        <v>217.37</v>
      </c>
      <c r="BR32" s="185">
        <v>22.751000000000001</v>
      </c>
      <c r="BS32" s="185">
        <v>18.997</v>
      </c>
      <c r="BT32" s="185">
        <v>39.792000000000002</v>
      </c>
      <c r="BU32" s="185">
        <v>583.19000000000005</v>
      </c>
      <c r="BV32" s="185">
        <v>29.41</v>
      </c>
      <c r="BW32" s="185">
        <v>6.3112000000000004</v>
      </c>
      <c r="BX32" s="185">
        <v>4.8468</v>
      </c>
      <c r="BY32" s="185">
        <v>24.318000000000001</v>
      </c>
      <c r="BZ32" s="185">
        <v>2.7612999999999999</v>
      </c>
      <c r="CA32" s="185">
        <v>0.27688000000000001</v>
      </c>
      <c r="CB32" s="185">
        <v>603.20794950000004</v>
      </c>
      <c r="CC32" s="186">
        <v>552.65</v>
      </c>
      <c r="CD32" s="185">
        <v>3230</v>
      </c>
      <c r="CE32" s="185">
        <v>2360</v>
      </c>
      <c r="CF32" s="185">
        <v>2820</v>
      </c>
      <c r="CG32" s="185">
        <v>3540</v>
      </c>
      <c r="CH32" s="185">
        <v>2619.7246375973032</v>
      </c>
      <c r="CI32" s="185">
        <v>3297.3790912946679</v>
      </c>
      <c r="CJ32" s="185">
        <v>3060.9698512328459</v>
      </c>
      <c r="CK32" s="185">
        <v>3323.6561591081918</v>
      </c>
      <c r="CL32" s="185">
        <v>2591.754684224401</v>
      </c>
      <c r="CM32" s="188" t="b">
        <v>1</v>
      </c>
      <c r="CN32" s="184">
        <v>1.04973731</v>
      </c>
      <c r="CO32" s="62">
        <v>8.8397509320163159E-2</v>
      </c>
      <c r="CP32" s="5">
        <v>0.91160249067983679</v>
      </c>
      <c r="CQ32" s="189">
        <v>4.4246172346631702E-4</v>
      </c>
      <c r="CR32" s="190">
        <v>4.4246172346631708E-4</v>
      </c>
      <c r="CS32" s="191">
        <v>0.1023239286829305</v>
      </c>
      <c r="CT32" s="191">
        <v>0.8976760713170695</v>
      </c>
      <c r="CU32" s="192">
        <v>6.9500095356299254E-4</v>
      </c>
      <c r="CV32" s="194">
        <v>6.95000953562992E-4</v>
      </c>
      <c r="CW32" s="161">
        <v>2.7324347155829849</v>
      </c>
      <c r="CX32" s="161">
        <v>5.5330683871399618E-2</v>
      </c>
    </row>
    <row r="33" spans="1:102" ht="14.25" customHeight="1">
      <c r="A33" t="s">
        <v>11193</v>
      </c>
      <c r="B33" s="183" t="s">
        <v>11120</v>
      </c>
      <c r="C33" s="184" t="s">
        <v>11152</v>
      </c>
      <c r="D33" s="185">
        <v>8.48996</v>
      </c>
      <c r="E33" s="186">
        <v>39.293779999999998</v>
      </c>
      <c r="F33" s="185">
        <f t="shared" si="3"/>
        <v>0.24477221255326359</v>
      </c>
      <c r="G33" s="185">
        <v>1.1140000000000001</v>
      </c>
      <c r="H33" s="185">
        <v>47.506</v>
      </c>
      <c r="I33" s="185">
        <v>2.181</v>
      </c>
      <c r="J33" s="185">
        <v>14.89</v>
      </c>
      <c r="K33" s="185">
        <v>1.4670000000000001</v>
      </c>
      <c r="L33" s="185">
        <v>11.379</v>
      </c>
      <c r="M33" s="185">
        <v>0.215</v>
      </c>
      <c r="N33" s="185">
        <v>7.9909999999999997</v>
      </c>
      <c r="O33" s="185">
        <v>9.4580000000000002</v>
      </c>
      <c r="P33" s="185">
        <v>2.819</v>
      </c>
      <c r="Q33" s="185">
        <v>0.66100000000000003</v>
      </c>
      <c r="R33" s="185">
        <v>0.31900000000000001</v>
      </c>
      <c r="S33" s="185">
        <v>98.88600000000001</v>
      </c>
      <c r="T33" s="185">
        <v>1.1140000000000001</v>
      </c>
      <c r="U33" s="185">
        <v>80.08</v>
      </c>
      <c r="V33" s="185">
        <v>-8.1</v>
      </c>
      <c r="W33" s="185">
        <v>0.92200000000000004</v>
      </c>
      <c r="X33" s="185">
        <v>20.195488000000001</v>
      </c>
      <c r="Y33" s="185">
        <v>210.34508</v>
      </c>
      <c r="Z33" s="185">
        <v>24.510448</v>
      </c>
      <c r="AA33" s="185">
        <v>20.202864000000002</v>
      </c>
      <c r="AB33" s="185">
        <v>42.208238000000001</v>
      </c>
      <c r="AC33" s="185">
        <v>498.20269999999999</v>
      </c>
      <c r="AD33" s="185">
        <v>25.071024000000001</v>
      </c>
      <c r="AE33" s="185">
        <v>5.7056126000000003</v>
      </c>
      <c r="AF33" s="185">
        <v>6.2159395999999996</v>
      </c>
      <c r="AG33" s="185">
        <v>22.343748000000001</v>
      </c>
      <c r="AH33" s="185">
        <v>2.9844217999999998</v>
      </c>
      <c r="AI33" s="185">
        <v>0.46147944000000002</v>
      </c>
      <c r="AJ33" s="185">
        <v>470.16117850000001</v>
      </c>
      <c r="AK33" s="185">
        <v>785.0301565791425</v>
      </c>
      <c r="AL33" s="185">
        <f t="shared" si="0"/>
        <v>723.79780436596945</v>
      </c>
      <c r="AM33" s="185">
        <f t="shared" si="1"/>
        <v>2447.7221255326358</v>
      </c>
      <c r="AN33" s="186">
        <v>604.42632000000003</v>
      </c>
      <c r="AO33" s="185">
        <v>12.551941279999999</v>
      </c>
      <c r="AP33" s="185">
        <v>220.13573840000001</v>
      </c>
      <c r="AQ33" s="185">
        <v>2.7139069999999998</v>
      </c>
      <c r="AR33" s="185">
        <v>0.86815520000000002</v>
      </c>
      <c r="AS33" s="185">
        <v>0.85864015999999999</v>
      </c>
      <c r="AT33" s="185">
        <v>0.58301747999999998</v>
      </c>
      <c r="AU33" s="185">
        <v>5.7361308E-2</v>
      </c>
      <c r="AV33" s="185">
        <v>0.32406456</v>
      </c>
      <c r="AW33" s="185">
        <v>1.6629191999999999</v>
      </c>
      <c r="AX33" s="185">
        <v>1.005441</v>
      </c>
      <c r="AY33" s="185">
        <v>0.49906938000000001</v>
      </c>
      <c r="AZ33" s="185">
        <v>5.3227982000000003</v>
      </c>
      <c r="BA33" s="185">
        <v>0.28211355999999999</v>
      </c>
      <c r="BB33" s="185">
        <v>0.42305048000000001</v>
      </c>
      <c r="BC33" s="186">
        <v>17.699634</v>
      </c>
      <c r="BD33" s="187">
        <v>47.930008239999999</v>
      </c>
      <c r="BE33" s="185">
        <v>2.3441075709999999</v>
      </c>
      <c r="BF33" s="185">
        <v>16.006230649999999</v>
      </c>
      <c r="BG33" s="185">
        <v>11.27433147</v>
      </c>
      <c r="BH33" s="185">
        <v>0.182395788</v>
      </c>
      <c r="BI33" s="185">
        <v>5.7725604940000004</v>
      </c>
      <c r="BJ33" s="185">
        <v>10.124293359999999</v>
      </c>
      <c r="BK33" s="185">
        <v>3.030314889</v>
      </c>
      <c r="BL33" s="185">
        <v>0.71050624299999998</v>
      </c>
      <c r="BM33" s="185">
        <v>0.34325871600000002</v>
      </c>
      <c r="BN33" s="185">
        <f t="shared" si="2"/>
        <v>97.718007420999967</v>
      </c>
      <c r="BO33" s="185">
        <v>1.1976481029999999</v>
      </c>
      <c r="BP33" s="185">
        <v>21.904</v>
      </c>
      <c r="BQ33" s="185">
        <v>228.14</v>
      </c>
      <c r="BR33" s="185">
        <v>26.584</v>
      </c>
      <c r="BS33" s="185">
        <v>21.911999999999999</v>
      </c>
      <c r="BT33" s="185">
        <v>45.779000000000003</v>
      </c>
      <c r="BU33" s="185">
        <v>540.35</v>
      </c>
      <c r="BV33" s="185">
        <v>27.192</v>
      </c>
      <c r="BW33" s="185">
        <v>6.1882999999999999</v>
      </c>
      <c r="BX33" s="185">
        <v>6.7417999999999996</v>
      </c>
      <c r="BY33" s="185">
        <v>24.234000000000002</v>
      </c>
      <c r="BZ33" s="185">
        <v>3.2368999999999999</v>
      </c>
      <c r="CA33" s="185">
        <v>0.50051999999999996</v>
      </c>
      <c r="CB33" s="185">
        <v>509.93620229999999</v>
      </c>
      <c r="CC33" s="186">
        <v>655.56</v>
      </c>
      <c r="CD33" s="185">
        <v>3250</v>
      </c>
      <c r="CE33" s="185">
        <v>2400</v>
      </c>
      <c r="CF33" s="185">
        <v>2850</v>
      </c>
      <c r="CG33" s="185">
        <v>3560</v>
      </c>
      <c r="CH33" s="185">
        <v>3002.8901544275</v>
      </c>
      <c r="CI33" s="185">
        <v>3438.1395300396848</v>
      </c>
      <c r="CJ33" s="185">
        <v>3117.429516583491</v>
      </c>
      <c r="CK33" s="185">
        <v>3122.2008610170442</v>
      </c>
      <c r="CL33" s="185">
        <v>2410.2277425725351</v>
      </c>
      <c r="CM33" s="188" t="b">
        <v>1</v>
      </c>
      <c r="CN33" s="184">
        <v>1.137683988</v>
      </c>
      <c r="CO33" s="62">
        <v>9.0586425412081367E-2</v>
      </c>
      <c r="CP33" s="5">
        <v>0.90941357458791872</v>
      </c>
      <c r="CQ33" s="189">
        <v>2.1203654879857221E-4</v>
      </c>
      <c r="CR33" s="190">
        <v>2.1203654879857221E-4</v>
      </c>
      <c r="CS33" s="191">
        <v>0.10884850830909951</v>
      </c>
      <c r="CT33" s="191">
        <v>0.89115149169090058</v>
      </c>
      <c r="CU33" s="192">
        <v>2.4534953961635931E-4</v>
      </c>
      <c r="CV33" s="194">
        <v>2.4534953961635931E-4</v>
      </c>
      <c r="CW33" s="161">
        <v>2.7074215523331819</v>
      </c>
      <c r="CX33" s="161">
        <v>5.1323575992143711E-2</v>
      </c>
    </row>
    <row r="34" spans="1:102" ht="14.25" customHeight="1">
      <c r="A34" t="s">
        <v>11194</v>
      </c>
      <c r="B34" s="183" t="s">
        <v>11153</v>
      </c>
      <c r="C34" s="184" t="s">
        <v>11154</v>
      </c>
      <c r="D34" s="185">
        <v>8.4411500000000004</v>
      </c>
      <c r="E34" s="186">
        <v>39.321370000000002</v>
      </c>
      <c r="F34" s="185">
        <f t="shared" si="3"/>
        <v>0.23879635788049564</v>
      </c>
      <c r="G34" s="185">
        <v>1.1040000000000001</v>
      </c>
      <c r="H34" s="185">
        <v>47.601999999999997</v>
      </c>
      <c r="I34" s="185">
        <v>2.7010000000000001</v>
      </c>
      <c r="J34" s="185">
        <v>15.097</v>
      </c>
      <c r="K34" s="185">
        <v>2.0110000000000001</v>
      </c>
      <c r="L34" s="185">
        <v>10.895</v>
      </c>
      <c r="M34" s="185">
        <v>0.20899999999999999</v>
      </c>
      <c r="N34" s="185">
        <v>6.0140000000000002</v>
      </c>
      <c r="O34" s="185">
        <v>9.5220000000000002</v>
      </c>
      <c r="P34" s="185">
        <v>3.6349999999999998</v>
      </c>
      <c r="Q34" s="185">
        <v>0.77</v>
      </c>
      <c r="R34" s="185">
        <v>0.44</v>
      </c>
      <c r="S34" s="185">
        <v>98.895999999999987</v>
      </c>
      <c r="T34" s="185">
        <v>1.1040000000000001</v>
      </c>
      <c r="U34" s="185">
        <v>76.03</v>
      </c>
      <c r="V34" s="185">
        <v>-4.2300000000000004</v>
      </c>
      <c r="W34" s="185">
        <v>0.95899999999999996</v>
      </c>
      <c r="X34" s="185">
        <v>18.455954999999999</v>
      </c>
      <c r="Y34" s="185">
        <v>374.12508000000003</v>
      </c>
      <c r="Z34" s="185">
        <v>23.645104</v>
      </c>
      <c r="AA34" s="185">
        <v>21.370356000000001</v>
      </c>
      <c r="AB34" s="185">
        <v>45.300283</v>
      </c>
      <c r="AC34" s="185">
        <v>622.90886</v>
      </c>
      <c r="AD34" s="185">
        <v>29.038519999999998</v>
      </c>
      <c r="AE34" s="185">
        <v>6.7301660999999999</v>
      </c>
      <c r="AF34" s="185">
        <v>8.1677070999999994</v>
      </c>
      <c r="AG34" s="185">
        <v>30.383997000000001</v>
      </c>
      <c r="AH34" s="185">
        <v>3.1180926000000002</v>
      </c>
      <c r="AI34" s="185">
        <v>0.36133201999999998</v>
      </c>
      <c r="AJ34" s="185">
        <v>430.78017180000001</v>
      </c>
      <c r="AK34" s="185">
        <v>842.99925151715968</v>
      </c>
      <c r="AL34" s="185">
        <f t="shared" si="0"/>
        <v>808.43628220495611</v>
      </c>
      <c r="AM34" s="185">
        <f t="shared" si="1"/>
        <v>2387.9635788049563</v>
      </c>
      <c r="AN34" s="186">
        <v>806.50941</v>
      </c>
      <c r="AO34" s="185">
        <v>28.286044270000001</v>
      </c>
      <c r="AP34" s="185">
        <v>243.21823499999999</v>
      </c>
      <c r="AQ34" s="185">
        <v>2.7019825000000002</v>
      </c>
      <c r="AR34" s="185">
        <v>1.4486654000000001</v>
      </c>
      <c r="AS34" s="185">
        <v>0.94128727000000001</v>
      </c>
      <c r="AT34" s="185">
        <v>0.67076296000000002</v>
      </c>
      <c r="AU34" s="185">
        <v>6.7889528000000005E-2</v>
      </c>
      <c r="AV34" s="185">
        <v>0.43496404</v>
      </c>
      <c r="AW34" s="185">
        <v>1.4704347</v>
      </c>
      <c r="AX34" s="185">
        <v>0.81018237999999998</v>
      </c>
      <c r="AY34" s="185">
        <v>0.50997702</v>
      </c>
      <c r="AZ34" s="185">
        <v>5.4274604999999996</v>
      </c>
      <c r="BA34" s="185">
        <v>0.69114171000000002</v>
      </c>
      <c r="BB34" s="185">
        <v>0.43974944999999999</v>
      </c>
      <c r="BC34" s="186">
        <v>20.531230999999998</v>
      </c>
      <c r="BD34" s="187">
        <v>47.519581860000002</v>
      </c>
      <c r="BE34" s="185">
        <v>2.787904562</v>
      </c>
      <c r="BF34" s="185">
        <v>15.580782660000001</v>
      </c>
      <c r="BG34" s="185">
        <v>11.94740227</v>
      </c>
      <c r="BH34" s="185">
        <v>0.18543203599999999</v>
      </c>
      <c r="BI34" s="185">
        <v>4.7243555439999998</v>
      </c>
      <c r="BJ34" s="185">
        <v>9.8186757349999993</v>
      </c>
      <c r="BK34" s="185">
        <v>3.7516544409999999</v>
      </c>
      <c r="BL34" s="185">
        <v>0.79455883999999999</v>
      </c>
      <c r="BM34" s="185">
        <v>0.45391670699999997</v>
      </c>
      <c r="BN34" s="185">
        <f t="shared" si="2"/>
        <v>97.564264655000002</v>
      </c>
      <c r="BO34" s="185">
        <v>1.139450694</v>
      </c>
      <c r="BP34" s="185">
        <v>19.245000000000001</v>
      </c>
      <c r="BQ34" s="185">
        <v>390.12</v>
      </c>
      <c r="BR34" s="185">
        <v>24.655999999999999</v>
      </c>
      <c r="BS34" s="185">
        <v>22.283999999999999</v>
      </c>
      <c r="BT34" s="185">
        <v>47.237000000000002</v>
      </c>
      <c r="BU34" s="185">
        <v>649.54</v>
      </c>
      <c r="BV34" s="185">
        <v>30.28</v>
      </c>
      <c r="BW34" s="185">
        <v>7.0179</v>
      </c>
      <c r="BX34" s="185">
        <v>8.5168999999999997</v>
      </c>
      <c r="BY34" s="185">
        <v>31.683</v>
      </c>
      <c r="BZ34" s="185">
        <v>3.2513999999999998</v>
      </c>
      <c r="CA34" s="185">
        <v>0.37678</v>
      </c>
      <c r="CB34" s="185">
        <v>449.19725940000001</v>
      </c>
      <c r="CC34" s="186">
        <v>840.99</v>
      </c>
      <c r="CD34" s="185">
        <v>3080</v>
      </c>
      <c r="CE34" s="185">
        <v>2160</v>
      </c>
      <c r="CF34" s="185">
        <v>2650</v>
      </c>
      <c r="CG34" s="185">
        <v>3400</v>
      </c>
      <c r="CH34" s="185">
        <v>3003.049109101858</v>
      </c>
      <c r="CI34" s="185">
        <v>3371.9265809510048</v>
      </c>
      <c r="CJ34" s="185">
        <v>2868.862622340137</v>
      </c>
      <c r="CK34" s="185">
        <v>3064.0744189178349</v>
      </c>
      <c r="CL34" s="185">
        <v>2358.4007025060819</v>
      </c>
      <c r="CM34" s="188" t="b">
        <v>1</v>
      </c>
      <c r="CN34" s="184">
        <v>1.310599351</v>
      </c>
      <c r="CO34" s="62">
        <v>8.8579462009527293E-2</v>
      </c>
      <c r="CP34" s="5">
        <v>0.91142053799047273</v>
      </c>
      <c r="CQ34" s="189">
        <v>7.9203855293772676E-4</v>
      </c>
      <c r="CR34" s="190">
        <v>7.9203855293772654E-4</v>
      </c>
      <c r="CS34" s="191">
        <v>0.1168280832693275</v>
      </c>
      <c r="CT34" s="191">
        <v>0.88317191673067252</v>
      </c>
      <c r="CU34" s="192">
        <v>6.4202416398182144E-4</v>
      </c>
      <c r="CV34" s="194">
        <v>6.4202416398182122E-4</v>
      </c>
      <c r="CW34" s="161">
        <v>2.686530685880796</v>
      </c>
      <c r="CX34" s="161">
        <v>4.7614648075398183E-2</v>
      </c>
    </row>
    <row r="35" spans="1:102" ht="14.25" customHeight="1">
      <c r="A35" t="s">
        <v>11195</v>
      </c>
      <c r="B35" s="183" t="s">
        <v>11153</v>
      </c>
      <c r="C35" s="184" t="s">
        <v>11155</v>
      </c>
      <c r="D35" s="185">
        <v>8.4411500000000004</v>
      </c>
      <c r="E35" s="186">
        <v>39.321370000000002</v>
      </c>
      <c r="F35" s="185">
        <f t="shared" si="3"/>
        <v>0.23483801706202909</v>
      </c>
      <c r="G35" s="185">
        <v>1.087</v>
      </c>
      <c r="H35" s="185">
        <v>47.41</v>
      </c>
      <c r="I35" s="185">
        <v>2.4900000000000002</v>
      </c>
      <c r="J35" s="185">
        <v>15.266</v>
      </c>
      <c r="K35" s="185">
        <v>1.605</v>
      </c>
      <c r="L35" s="185">
        <v>11.364000000000001</v>
      </c>
      <c r="M35" s="185">
        <v>0.16800000000000001</v>
      </c>
      <c r="N35" s="185">
        <v>7.3789999999999996</v>
      </c>
      <c r="O35" s="185">
        <v>9.1280000000000001</v>
      </c>
      <c r="P35" s="185">
        <v>2.9950000000000001</v>
      </c>
      <c r="Q35" s="185">
        <v>0.70799999999999996</v>
      </c>
      <c r="R35" s="185">
        <v>0.40100000000000002</v>
      </c>
      <c r="S35" s="185">
        <v>98.914000000000016</v>
      </c>
      <c r="T35" s="185">
        <v>1.087</v>
      </c>
      <c r="U35" s="185">
        <v>78.8</v>
      </c>
      <c r="V35" s="185">
        <v>-10.29</v>
      </c>
      <c r="W35" s="185">
        <v>0.89900000000000002</v>
      </c>
      <c r="X35" s="185">
        <v>15.75048</v>
      </c>
      <c r="Y35" s="185">
        <v>314.48818</v>
      </c>
      <c r="Z35" s="185">
        <v>23.449515999999999</v>
      </c>
      <c r="AA35" s="185">
        <v>17.997979999999998</v>
      </c>
      <c r="AB35" s="185">
        <v>41.887107</v>
      </c>
      <c r="AC35" s="185">
        <v>531.28202999999996</v>
      </c>
      <c r="AD35" s="185">
        <v>27.60829</v>
      </c>
      <c r="AE35" s="185">
        <v>5.2964585</v>
      </c>
      <c r="AF35" s="185">
        <v>6.8680003999999997</v>
      </c>
      <c r="AG35" s="185">
        <v>22.464212</v>
      </c>
      <c r="AH35" s="185">
        <v>1.7815483000000001</v>
      </c>
      <c r="AI35" s="185">
        <v>0.36340276999999999</v>
      </c>
      <c r="AJ35" s="185">
        <v>407.02890760000003</v>
      </c>
      <c r="AK35" s="185">
        <v>952.1032733633192</v>
      </c>
      <c r="AL35" s="185">
        <f t="shared" si="0"/>
        <v>855.940842753624</v>
      </c>
      <c r="AM35" s="185">
        <f t="shared" si="1"/>
        <v>2348.3801706202908</v>
      </c>
      <c r="AN35" s="186">
        <v>633.04882999999995</v>
      </c>
      <c r="AO35" s="185">
        <v>17.905043030000002</v>
      </c>
      <c r="AP35" s="185">
        <v>229.09039949999999</v>
      </c>
      <c r="AQ35" s="185">
        <v>6.1016928000000004</v>
      </c>
      <c r="AR35" s="185">
        <v>0.87421457000000002</v>
      </c>
      <c r="AS35" s="185">
        <v>0.47388088</v>
      </c>
      <c r="AT35" s="185">
        <v>0.72925980999999995</v>
      </c>
      <c r="AU35" s="185">
        <v>5.2316406000000003E-2</v>
      </c>
      <c r="AV35" s="185">
        <v>0.69976362000000003</v>
      </c>
      <c r="AW35" s="185">
        <v>1.3716942000000001</v>
      </c>
      <c r="AX35" s="185">
        <v>0.77659215999999998</v>
      </c>
      <c r="AY35" s="185">
        <v>0.32911490999999998</v>
      </c>
      <c r="AZ35" s="185">
        <v>3.5429590000000002</v>
      </c>
      <c r="BA35" s="185">
        <v>0.35936625999999999</v>
      </c>
      <c r="BB35" s="185">
        <v>0.19318610999999999</v>
      </c>
      <c r="BC35" s="186">
        <v>15.890724000000001</v>
      </c>
      <c r="BD35" s="187">
        <v>48.052766779999999</v>
      </c>
      <c r="BE35" s="185">
        <v>2.731460378</v>
      </c>
      <c r="BF35" s="185">
        <v>16.748424849999999</v>
      </c>
      <c r="BG35" s="185">
        <v>10.16727026</v>
      </c>
      <c r="BH35" s="185">
        <v>0.116678766</v>
      </c>
      <c r="BI35" s="185">
        <v>5.0285272089999999</v>
      </c>
      <c r="BJ35" s="185">
        <v>9.9722609860000002</v>
      </c>
      <c r="BK35" s="185">
        <v>3.2855555000000001</v>
      </c>
      <c r="BL35" s="185">
        <v>0.77702897599999998</v>
      </c>
      <c r="BM35" s="185">
        <v>0.43965384299999999</v>
      </c>
      <c r="BN35" s="185">
        <f t="shared" si="2"/>
        <v>97.319627548</v>
      </c>
      <c r="BO35" s="185">
        <v>1.1921908269999999</v>
      </c>
      <c r="BP35" s="185">
        <v>17.52</v>
      </c>
      <c r="BQ35" s="185">
        <v>349.82</v>
      </c>
      <c r="BR35" s="185">
        <v>26.084</v>
      </c>
      <c r="BS35" s="185">
        <v>20.02</v>
      </c>
      <c r="BT35" s="185">
        <v>46.593000000000004</v>
      </c>
      <c r="BU35" s="185">
        <v>590.97</v>
      </c>
      <c r="BV35" s="185">
        <v>30.71</v>
      </c>
      <c r="BW35" s="185">
        <v>5.8914999999999997</v>
      </c>
      <c r="BX35" s="185">
        <v>7.6395999999999997</v>
      </c>
      <c r="BY35" s="185">
        <v>24.988</v>
      </c>
      <c r="BZ35" s="185">
        <v>1.9817</v>
      </c>
      <c r="CA35" s="185">
        <v>0.40422999999999998</v>
      </c>
      <c r="CB35" s="185">
        <v>452.75740560000003</v>
      </c>
      <c r="CC35" s="186">
        <v>704.17</v>
      </c>
      <c r="CD35" s="185">
        <v>3160</v>
      </c>
      <c r="CE35" s="185">
        <v>2120</v>
      </c>
      <c r="CF35" s="185">
        <v>2670</v>
      </c>
      <c r="CG35" s="185">
        <v>3520</v>
      </c>
      <c r="CH35" s="185">
        <v>2832.4165347115331</v>
      </c>
      <c r="CI35" s="185">
        <v>3464.479190965008</v>
      </c>
      <c r="CJ35" s="185">
        <v>2977.8856340537691</v>
      </c>
      <c r="CK35" s="185">
        <v>3025.223868903724</v>
      </c>
      <c r="CL35" s="185">
        <v>2323.8989206059791</v>
      </c>
      <c r="CM35" s="188" t="b">
        <v>1</v>
      </c>
      <c r="CN35" s="184">
        <v>1.524602623</v>
      </c>
      <c r="CO35" s="62">
        <v>8.9594543259332693E-2</v>
      </c>
      <c r="CP35" s="5">
        <v>0.91040545674066731</v>
      </c>
      <c r="CQ35" s="189">
        <v>3.7091367519218949E-4</v>
      </c>
      <c r="CR35" s="190">
        <v>3.7091367519218938E-4</v>
      </c>
      <c r="CS35" s="191">
        <v>0.11289445529724471</v>
      </c>
      <c r="CT35" s="191">
        <v>0.88710554470275527</v>
      </c>
      <c r="CU35" s="192">
        <v>5.5397154741804102E-4</v>
      </c>
      <c r="CV35" s="194">
        <v>5.5397154741804134E-4</v>
      </c>
      <c r="CW35" s="161">
        <v>2.7042467644885781</v>
      </c>
      <c r="CX35" s="161">
        <v>4.9807650495045527E-2</v>
      </c>
    </row>
    <row r="36" spans="1:102" ht="14.25" customHeight="1">
      <c r="A36" t="s">
        <v>11196</v>
      </c>
      <c r="B36" s="183" t="s">
        <v>11153</v>
      </c>
      <c r="C36" s="184" t="s">
        <v>11156</v>
      </c>
      <c r="D36" s="185">
        <v>8.4411500000000004</v>
      </c>
      <c r="E36" s="186">
        <v>39.321370000000002</v>
      </c>
      <c r="F36" s="185">
        <f t="shared" si="3"/>
        <v>3.4774575502333335E-3</v>
      </c>
      <c r="G36" s="185">
        <v>0.253</v>
      </c>
      <c r="H36" s="185">
        <v>48.414000000000001</v>
      </c>
      <c r="I36" s="185">
        <v>3.5230000000000001</v>
      </c>
      <c r="J36" s="185">
        <v>13.971</v>
      </c>
      <c r="K36" s="185">
        <v>2.2040000000000002</v>
      </c>
      <c r="L36" s="185">
        <v>10.709</v>
      </c>
      <c r="M36" s="185">
        <v>0.25900000000000001</v>
      </c>
      <c r="N36" s="185">
        <v>6.0919999999999996</v>
      </c>
      <c r="O36" s="185">
        <v>9.6110000000000007</v>
      </c>
      <c r="P36" s="185">
        <v>3.202</v>
      </c>
      <c r="Q36" s="185">
        <v>1.1970000000000001</v>
      </c>
      <c r="R36" s="185">
        <v>0.56499999999999995</v>
      </c>
      <c r="S36" s="185">
        <v>99.747</v>
      </c>
      <c r="T36" s="185">
        <v>0.253</v>
      </c>
      <c r="U36" s="185">
        <v>76.39</v>
      </c>
      <c r="V36" s="185">
        <v>-1.3</v>
      </c>
      <c r="W36" s="185">
        <v>0.997</v>
      </c>
      <c r="X36" s="185">
        <v>29.763441</v>
      </c>
      <c r="Y36" s="185">
        <v>502.38830000000002</v>
      </c>
      <c r="Z36" s="185">
        <v>34.462302000000001</v>
      </c>
      <c r="AA36" s="185">
        <v>30.369617000000002</v>
      </c>
      <c r="AB36" s="185">
        <v>70.229676999999995</v>
      </c>
      <c r="AC36" s="185">
        <v>497.01447000000002</v>
      </c>
      <c r="AD36" s="185">
        <v>42.824140999999997</v>
      </c>
      <c r="AE36" s="185">
        <v>9.4538530999999999</v>
      </c>
      <c r="AF36" s="185">
        <v>10.170396999999999</v>
      </c>
      <c r="AG36" s="185">
        <v>38.880009000000001</v>
      </c>
      <c r="AH36" s="185">
        <v>4.0435328999999998</v>
      </c>
      <c r="AI36" s="185">
        <v>0.53960631000000003</v>
      </c>
      <c r="AJ36" s="185">
        <v>9.4839751369999998</v>
      </c>
      <c r="AK36" s="185">
        <v>0</v>
      </c>
      <c r="AL36" s="185">
        <f t="shared" si="0"/>
        <v>0</v>
      </c>
      <c r="AM36" s="185">
        <f t="shared" si="1"/>
        <v>34.774575502333334</v>
      </c>
      <c r="AN36" s="186">
        <v>1052.5328999999999</v>
      </c>
      <c r="AO36" s="185">
        <v>1.5649998389999999</v>
      </c>
      <c r="AP36" s="185">
        <v>46.47290598</v>
      </c>
      <c r="AQ36" s="185">
        <v>6.3374305</v>
      </c>
      <c r="AR36" s="185">
        <v>1.3543248000000001</v>
      </c>
      <c r="AS36" s="185">
        <v>0.41487163999999999</v>
      </c>
      <c r="AT36" s="185">
        <v>1.0218252999999999</v>
      </c>
      <c r="AU36" s="185">
        <v>8.8152746000000004E-2</v>
      </c>
      <c r="AV36" s="185">
        <v>0.51457164</v>
      </c>
      <c r="AW36" s="185">
        <v>1.6944014999999999</v>
      </c>
      <c r="AX36" s="185">
        <v>0.75839796000000004</v>
      </c>
      <c r="AY36" s="185">
        <v>0.52951667000000002</v>
      </c>
      <c r="AZ36" s="185">
        <v>3.8291778999999999</v>
      </c>
      <c r="BA36" s="185">
        <v>0.61674419999999996</v>
      </c>
      <c r="BB36" s="185">
        <v>0.38651696000000002</v>
      </c>
      <c r="BC36" s="186">
        <v>17.873218999999999</v>
      </c>
      <c r="BD36" s="187">
        <v>47.626367350000002</v>
      </c>
      <c r="BE36" s="185">
        <v>3.503788567</v>
      </c>
      <c r="BF36" s="185">
        <v>13.89646203</v>
      </c>
      <c r="BG36" s="185">
        <v>14.472183940000001</v>
      </c>
      <c r="BH36" s="185">
        <v>0.25813653199999997</v>
      </c>
      <c r="BI36" s="185">
        <v>4.3168252220000003</v>
      </c>
      <c r="BJ36" s="185">
        <v>9.555910398</v>
      </c>
      <c r="BK36" s="185">
        <v>3.1850184650000002</v>
      </c>
      <c r="BL36" s="185">
        <v>1.1906948719999999</v>
      </c>
      <c r="BM36" s="185">
        <v>0.56236228899999996</v>
      </c>
      <c r="BN36" s="185">
        <f t="shared" si="2"/>
        <v>98.567749665000008</v>
      </c>
      <c r="BO36" s="185">
        <v>0.25175364500000003</v>
      </c>
      <c r="BP36" s="185">
        <v>29.853000000000002</v>
      </c>
      <c r="BQ36" s="185">
        <v>503.9</v>
      </c>
      <c r="BR36" s="185">
        <v>34.566000000000003</v>
      </c>
      <c r="BS36" s="185">
        <v>30.460999999999999</v>
      </c>
      <c r="BT36" s="185">
        <v>70.441000000000003</v>
      </c>
      <c r="BU36" s="185">
        <v>498.51</v>
      </c>
      <c r="BV36" s="185">
        <v>42.953000000000003</v>
      </c>
      <c r="BW36" s="185">
        <v>9.4823000000000004</v>
      </c>
      <c r="BX36" s="185">
        <v>10.201000000000001</v>
      </c>
      <c r="BY36" s="185">
        <v>38.997</v>
      </c>
      <c r="BZ36" s="185">
        <v>4.0556999999999999</v>
      </c>
      <c r="CA36" s="185">
        <v>0.54122999999999999</v>
      </c>
      <c r="CB36" s="185">
        <v>9.512512675</v>
      </c>
      <c r="CC36" s="186">
        <v>1055.7</v>
      </c>
      <c r="CD36" s="185">
        <v>50</v>
      </c>
      <c r="CE36" s="185">
        <v>50</v>
      </c>
      <c r="CF36" s="185">
        <v>50</v>
      </c>
      <c r="CG36" s="185">
        <v>50</v>
      </c>
      <c r="CH36" s="185">
        <v>65.443600930986847</v>
      </c>
      <c r="CI36" s="185">
        <v>83.332733094682041</v>
      </c>
      <c r="CJ36" s="185">
        <v>71.044066824204251</v>
      </c>
      <c r="CK36" s="185">
        <v>59.167401549981932</v>
      </c>
      <c r="CL36" s="185">
        <v>38.521811206139652</v>
      </c>
      <c r="CM36" s="184" t="b">
        <v>1</v>
      </c>
      <c r="CN36" s="184" t="s">
        <v>2730</v>
      </c>
      <c r="CO36" s="62">
        <v>1</v>
      </c>
      <c r="CP36" s="5">
        <v>0</v>
      </c>
      <c r="CQ36" s="189">
        <v>3.050483545364685E-2</v>
      </c>
      <c r="CR36" s="190">
        <v>3.050483545364684E-2</v>
      </c>
      <c r="CS36" s="191">
        <v>0.2525341946115145</v>
      </c>
      <c r="CT36" s="191">
        <v>0.7474658053884855</v>
      </c>
      <c r="CU36" s="192">
        <v>4.7448870887197638E-4</v>
      </c>
      <c r="CV36" s="194">
        <v>4.7448870887197638E-4</v>
      </c>
      <c r="CW36" s="161">
        <v>2.6936572106694379</v>
      </c>
      <c r="CX36" s="161">
        <v>4.1865115887190663E-2</v>
      </c>
    </row>
    <row r="37" spans="1:102" ht="14.25" customHeight="1">
      <c r="A37" t="s">
        <v>11197</v>
      </c>
      <c r="B37" s="183" t="s">
        <v>11153</v>
      </c>
      <c r="C37" s="184" t="s">
        <v>11157</v>
      </c>
      <c r="D37" s="185">
        <v>8.4411500000000004</v>
      </c>
      <c r="E37" s="186">
        <v>39.321370000000002</v>
      </c>
      <c r="F37" s="185">
        <f t="shared" si="3"/>
        <v>1.7204693161333332E-2</v>
      </c>
      <c r="G37" s="185">
        <v>0.25900000000000001</v>
      </c>
      <c r="H37" s="185">
        <v>47.895000000000003</v>
      </c>
      <c r="I37" s="185">
        <v>3.1659999999999999</v>
      </c>
      <c r="J37" s="185">
        <v>14.42</v>
      </c>
      <c r="K37" s="185">
        <v>2.19</v>
      </c>
      <c r="L37" s="185">
        <v>10.817</v>
      </c>
      <c r="M37" s="185">
        <v>0.25700000000000001</v>
      </c>
      <c r="N37" s="185">
        <v>6.069</v>
      </c>
      <c r="O37" s="185">
        <v>9.7810000000000006</v>
      </c>
      <c r="P37" s="185">
        <v>3.5049999999999999</v>
      </c>
      <c r="Q37" s="185">
        <v>1.1200000000000001</v>
      </c>
      <c r="R37" s="185">
        <v>0.52</v>
      </c>
      <c r="S37" s="185">
        <v>99.740000000000009</v>
      </c>
      <c r="T37" s="185">
        <v>0.25900000000000001</v>
      </c>
      <c r="U37" s="185">
        <v>76.39</v>
      </c>
      <c r="V37" s="185">
        <v>-1.79</v>
      </c>
      <c r="W37" s="185">
        <v>0.98899999999999999</v>
      </c>
      <c r="X37" s="185">
        <v>27.431892999999999</v>
      </c>
      <c r="Y37" s="185">
        <v>472.65298999999999</v>
      </c>
      <c r="Z37" s="185">
        <v>30.988337000000001</v>
      </c>
      <c r="AA37" s="185">
        <v>29.565166000000001</v>
      </c>
      <c r="AB37" s="185">
        <v>58.328252999999997</v>
      </c>
      <c r="AC37" s="185">
        <v>558.72565999999995</v>
      </c>
      <c r="AD37" s="185">
        <v>37.536506000000003</v>
      </c>
      <c r="AE37" s="185">
        <v>7.4097857999999999</v>
      </c>
      <c r="AF37" s="185">
        <v>8.6483104999999991</v>
      </c>
      <c r="AG37" s="185">
        <v>33.903908999999999</v>
      </c>
      <c r="AH37" s="185">
        <v>3.8718360999999999</v>
      </c>
      <c r="AI37" s="185">
        <v>0.57524196000000005</v>
      </c>
      <c r="AJ37" s="185">
        <v>46.921890439999999</v>
      </c>
      <c r="AK37" s="185">
        <v>0</v>
      </c>
      <c r="AL37" s="185">
        <f t="shared" si="0"/>
        <v>0</v>
      </c>
      <c r="AM37" s="185">
        <f t="shared" si="1"/>
        <v>172.04693161333333</v>
      </c>
      <c r="AN37" s="186">
        <v>1059.4168</v>
      </c>
      <c r="AO37" s="185">
        <v>6.4902444590000004</v>
      </c>
      <c r="AP37" s="185">
        <v>54.796467300000003</v>
      </c>
      <c r="AQ37" s="185">
        <v>6.9409998000000002</v>
      </c>
      <c r="AR37" s="185">
        <v>1.2857989000000001</v>
      </c>
      <c r="AS37" s="185">
        <v>0.76255856</v>
      </c>
      <c r="AT37" s="185">
        <v>1.1198447</v>
      </c>
      <c r="AU37" s="185">
        <v>6.3916103000000002E-2</v>
      </c>
      <c r="AV37" s="185">
        <v>0.71018112</v>
      </c>
      <c r="AW37" s="185">
        <v>0.84875979999999995</v>
      </c>
      <c r="AX37" s="185">
        <v>1.6680474000000001</v>
      </c>
      <c r="AY37" s="185">
        <v>0.41995906999999999</v>
      </c>
      <c r="AZ37" s="185">
        <v>6.0742402000000002</v>
      </c>
      <c r="BA37" s="185">
        <v>0.87571993999999997</v>
      </c>
      <c r="BB37" s="185">
        <v>0.58251111</v>
      </c>
      <c r="BC37" s="186">
        <v>26.132346999999999</v>
      </c>
      <c r="BD37" s="187">
        <v>47.190301409999996</v>
      </c>
      <c r="BE37" s="185">
        <v>3.1657809619999999</v>
      </c>
      <c r="BF37" s="185">
        <v>14.419151729999999</v>
      </c>
      <c r="BG37" s="185">
        <v>13.88686169</v>
      </c>
      <c r="BH37" s="185">
        <v>0.25064536700000001</v>
      </c>
      <c r="BI37" s="185">
        <v>4.5189435930000004</v>
      </c>
      <c r="BJ37" s="185">
        <v>9.7763681049999995</v>
      </c>
      <c r="BK37" s="185">
        <v>3.5047407349999999</v>
      </c>
      <c r="BL37" s="185">
        <v>1.120097857</v>
      </c>
      <c r="BM37" s="185">
        <v>0.52023005600000005</v>
      </c>
      <c r="BN37" s="185">
        <f t="shared" si="2"/>
        <v>98.353121505000018</v>
      </c>
      <c r="BO37" s="185">
        <v>0.25863825099999999</v>
      </c>
      <c r="BP37" s="185">
        <v>27.736999999999998</v>
      </c>
      <c r="BQ37" s="185">
        <v>477.91</v>
      </c>
      <c r="BR37" s="185">
        <v>31.332999999999998</v>
      </c>
      <c r="BS37" s="185">
        <v>29.893999999999998</v>
      </c>
      <c r="BT37" s="185">
        <v>58.976999999999997</v>
      </c>
      <c r="BU37" s="185">
        <v>564.94000000000005</v>
      </c>
      <c r="BV37" s="185">
        <v>37.954000000000001</v>
      </c>
      <c r="BW37" s="185">
        <v>7.4922000000000004</v>
      </c>
      <c r="BX37" s="185">
        <v>8.7445000000000004</v>
      </c>
      <c r="BY37" s="185">
        <v>34.280999999999999</v>
      </c>
      <c r="BZ37" s="185">
        <v>3.9148999999999998</v>
      </c>
      <c r="CA37" s="185">
        <v>0.58164000000000005</v>
      </c>
      <c r="CB37" s="185">
        <v>47.443771929999997</v>
      </c>
      <c r="CC37" s="186">
        <v>1071.2</v>
      </c>
      <c r="CD37" s="185">
        <v>240</v>
      </c>
      <c r="CE37" s="185">
        <v>240</v>
      </c>
      <c r="CF37" s="185">
        <v>240</v>
      </c>
      <c r="CG37" s="185">
        <v>240</v>
      </c>
      <c r="CH37" s="185">
        <v>255.6477103433721</v>
      </c>
      <c r="CI37" s="185">
        <v>319.1247578148828</v>
      </c>
      <c r="CJ37" s="185">
        <v>277.52981051339202</v>
      </c>
      <c r="CK37" s="185">
        <v>287.4212617083291</v>
      </c>
      <c r="CL37" s="185">
        <v>189.52806623469951</v>
      </c>
      <c r="CM37" s="184" t="b">
        <v>1</v>
      </c>
      <c r="CN37" s="184" t="s">
        <v>2730</v>
      </c>
      <c r="CO37" s="62">
        <v>5.3563130506335613E-2</v>
      </c>
      <c r="CP37" s="5">
        <v>0.94643686949366435</v>
      </c>
      <c r="CQ37" s="189">
        <v>6.5847558587098242E-4</v>
      </c>
      <c r="CR37" s="190">
        <v>6.5847558587098232E-4</v>
      </c>
      <c r="CS37" s="191">
        <v>6.2874773532695549E-2</v>
      </c>
      <c r="CT37" s="191">
        <v>0.93712522646730445</v>
      </c>
      <c r="CU37" s="192">
        <v>3.7875726109510752E-4</v>
      </c>
      <c r="CV37" s="194">
        <v>3.7875726109510752E-4</v>
      </c>
      <c r="CW37" s="161">
        <v>2.6998295308454852</v>
      </c>
      <c r="CX37" s="161">
        <v>4.222864392702854E-2</v>
      </c>
    </row>
    <row r="38" spans="1:102" ht="14.25" customHeight="1">
      <c r="A38" t="s">
        <v>11198</v>
      </c>
      <c r="B38" s="183" t="s">
        <v>11153</v>
      </c>
      <c r="C38" s="184" t="s">
        <v>11158</v>
      </c>
      <c r="D38" s="185">
        <v>8.4411500000000004</v>
      </c>
      <c r="E38" s="186">
        <v>39.321370000000002</v>
      </c>
      <c r="F38" s="185">
        <f t="shared" si="3"/>
        <v>0.18995571919401025</v>
      </c>
      <c r="G38" s="185">
        <v>1.07</v>
      </c>
      <c r="H38" s="185">
        <v>46.703000000000003</v>
      </c>
      <c r="I38" s="185">
        <v>2.6070000000000002</v>
      </c>
      <c r="J38" s="185">
        <v>15.843</v>
      </c>
      <c r="K38" s="185">
        <v>1.655</v>
      </c>
      <c r="L38" s="185">
        <v>11.305</v>
      </c>
      <c r="M38" s="185">
        <v>0.216</v>
      </c>
      <c r="N38" s="185">
        <v>7.157</v>
      </c>
      <c r="O38" s="185">
        <v>9.3450000000000006</v>
      </c>
      <c r="P38" s="185">
        <v>3.0369999999999999</v>
      </c>
      <c r="Q38" s="185">
        <v>0.70399999999999996</v>
      </c>
      <c r="R38" s="185">
        <v>0.35899999999999999</v>
      </c>
      <c r="S38" s="185">
        <v>98.930999999999983</v>
      </c>
      <c r="T38" s="185">
        <v>1.07</v>
      </c>
      <c r="U38" s="185">
        <v>78.55</v>
      </c>
      <c r="V38" s="185">
        <v>-8.66</v>
      </c>
      <c r="W38" s="185">
        <v>0.91300000000000003</v>
      </c>
      <c r="X38" s="185">
        <v>19.466985999999999</v>
      </c>
      <c r="Y38" s="185">
        <v>282.92957000000001</v>
      </c>
      <c r="Z38" s="185">
        <v>31.808007</v>
      </c>
      <c r="AA38" s="185">
        <v>23.502445999999999</v>
      </c>
      <c r="AB38" s="185">
        <v>47.289748000000003</v>
      </c>
      <c r="AC38" s="185">
        <v>666.17957999999999</v>
      </c>
      <c r="AD38" s="185">
        <v>28.724806000000001</v>
      </c>
      <c r="AE38" s="185">
        <v>5.8385436999999998</v>
      </c>
      <c r="AF38" s="185">
        <v>5.4651266999999999</v>
      </c>
      <c r="AG38" s="185">
        <v>24.705780000000001</v>
      </c>
      <c r="AH38" s="185">
        <v>1.5161278</v>
      </c>
      <c r="AI38" s="185">
        <v>0.36557433</v>
      </c>
      <c r="AJ38" s="185">
        <v>440.30235909999999</v>
      </c>
      <c r="AK38" s="185">
        <v>312.28390862369741</v>
      </c>
      <c r="AL38" s="185">
        <f t="shared" si="0"/>
        <v>285.11520857343572</v>
      </c>
      <c r="AM38" s="185">
        <f t="shared" si="1"/>
        <v>1899.5571919401025</v>
      </c>
      <c r="AN38" s="186">
        <v>690.41972999999996</v>
      </c>
      <c r="AO38" s="185">
        <v>33.42955576</v>
      </c>
      <c r="AP38" s="185">
        <v>133.35202609999999</v>
      </c>
      <c r="AQ38" s="185">
        <v>4.0229518999999998</v>
      </c>
      <c r="AR38" s="185">
        <v>1.3138983</v>
      </c>
      <c r="AS38" s="185">
        <v>0.62873745000000003</v>
      </c>
      <c r="AT38" s="185">
        <v>0.74263420000000002</v>
      </c>
      <c r="AU38" s="185">
        <v>3.4272193999999999E-2</v>
      </c>
      <c r="AV38" s="185">
        <v>0.51379074999999996</v>
      </c>
      <c r="AW38" s="185">
        <v>1.5995760000000001</v>
      </c>
      <c r="AX38" s="185">
        <v>1.2532751</v>
      </c>
      <c r="AY38" s="185">
        <v>0.45736735000000001</v>
      </c>
      <c r="AZ38" s="185">
        <v>2.3402015999999999</v>
      </c>
      <c r="BA38" s="185">
        <v>0.4969459</v>
      </c>
      <c r="BB38" s="185">
        <v>0.19813926000000001</v>
      </c>
      <c r="BC38" s="186">
        <v>15.702686999999999</v>
      </c>
      <c r="BD38" s="187">
        <v>47.399867450000002</v>
      </c>
      <c r="BE38" s="185">
        <v>2.8324531670000002</v>
      </c>
      <c r="BF38" s="185">
        <v>17.215297060000001</v>
      </c>
      <c r="BG38" s="185">
        <v>10.46680733</v>
      </c>
      <c r="BH38" s="185">
        <v>0.17593613699999999</v>
      </c>
      <c r="BI38" s="185">
        <v>5.2688700089999996</v>
      </c>
      <c r="BJ38" s="185">
        <v>10.121560049999999</v>
      </c>
      <c r="BK38" s="185">
        <v>3.299738697</v>
      </c>
      <c r="BL38" s="185">
        <v>0.76516141199999999</v>
      </c>
      <c r="BM38" s="185">
        <v>0.39050558600000002</v>
      </c>
      <c r="BN38" s="185">
        <f t="shared" si="2"/>
        <v>97.936196897999977</v>
      </c>
      <c r="BO38" s="185">
        <v>1.1623396779999999</v>
      </c>
      <c r="BP38" s="185">
        <v>21.321999999999999</v>
      </c>
      <c r="BQ38" s="185">
        <v>309.89</v>
      </c>
      <c r="BR38" s="185">
        <v>34.838999999999999</v>
      </c>
      <c r="BS38" s="185">
        <v>25.742000000000001</v>
      </c>
      <c r="BT38" s="185">
        <v>51.795999999999999</v>
      </c>
      <c r="BU38" s="185">
        <v>729.66</v>
      </c>
      <c r="BV38" s="185">
        <v>31.462</v>
      </c>
      <c r="BW38" s="185">
        <v>6.3948999999999998</v>
      </c>
      <c r="BX38" s="185">
        <v>5.9859</v>
      </c>
      <c r="BY38" s="185">
        <v>27.06</v>
      </c>
      <c r="BZ38" s="185">
        <v>1.6606000000000001</v>
      </c>
      <c r="CA38" s="185">
        <v>0.40040999999999999</v>
      </c>
      <c r="CB38" s="185">
        <v>482.25888179999998</v>
      </c>
      <c r="CC38" s="186">
        <v>756.21</v>
      </c>
      <c r="CD38" s="185">
        <v>2630</v>
      </c>
      <c r="CE38" s="185">
        <v>2280</v>
      </c>
      <c r="CF38" s="185">
        <v>2460</v>
      </c>
      <c r="CG38" s="185">
        <v>2750</v>
      </c>
      <c r="CH38" s="185">
        <v>2043.594880850291</v>
      </c>
      <c r="CI38" s="185">
        <v>2836.045889687337</v>
      </c>
      <c r="CJ38" s="185">
        <v>2468.023258005956</v>
      </c>
      <c r="CK38" s="185">
        <v>2563.8496373825728</v>
      </c>
      <c r="CL38" s="185">
        <v>1922.7778368175379</v>
      </c>
      <c r="CM38" s="188" t="b">
        <v>1</v>
      </c>
      <c r="CN38" s="184">
        <v>0.52981667799999999</v>
      </c>
      <c r="CO38" s="62">
        <v>0.100233168819184</v>
      </c>
      <c r="CP38" s="5">
        <v>0.89976683118081602</v>
      </c>
      <c r="CQ38" s="189">
        <v>1.4189396828763001E-4</v>
      </c>
      <c r="CR38" s="190">
        <v>1.4189396828763001E-4</v>
      </c>
      <c r="CS38" s="191">
        <v>0.10791359982980971</v>
      </c>
      <c r="CT38" s="191">
        <v>0.89208640017019036</v>
      </c>
      <c r="CU38" s="192">
        <v>4.8838693582786718E-4</v>
      </c>
      <c r="CV38" s="194">
        <v>4.8838693582786707E-4</v>
      </c>
      <c r="CW38" s="161">
        <v>2.6992549811863151</v>
      </c>
      <c r="CX38" s="161">
        <v>4.9666301159723571E-2</v>
      </c>
    </row>
    <row r="39" spans="1:102" ht="14.25" customHeight="1">
      <c r="A39" t="s">
        <v>11199</v>
      </c>
      <c r="B39" s="183" t="s">
        <v>11153</v>
      </c>
      <c r="C39" s="184" t="s">
        <v>11159</v>
      </c>
      <c r="D39" s="185">
        <v>8.4411500000000004</v>
      </c>
      <c r="E39" s="186">
        <v>39.321370000000002</v>
      </c>
      <c r="F39" s="185">
        <f t="shared" si="3"/>
        <v>0.30285958901891125</v>
      </c>
      <c r="G39" s="185">
        <v>0.81100000000000005</v>
      </c>
      <c r="H39" s="185">
        <v>46.793999999999997</v>
      </c>
      <c r="I39" s="185">
        <v>2.1139999999999999</v>
      </c>
      <c r="J39" s="185">
        <v>15.823</v>
      </c>
      <c r="K39" s="185">
        <v>1.421</v>
      </c>
      <c r="L39" s="185">
        <v>11.413</v>
      </c>
      <c r="M39" s="185">
        <v>0.24199999999999999</v>
      </c>
      <c r="N39" s="185">
        <v>8.1630000000000003</v>
      </c>
      <c r="O39" s="185">
        <v>9.3840000000000003</v>
      </c>
      <c r="P39" s="185">
        <v>2.9060000000000001</v>
      </c>
      <c r="Q39" s="185">
        <v>0.58899999999999997</v>
      </c>
      <c r="R39" s="185">
        <v>0.34</v>
      </c>
      <c r="S39" s="185">
        <v>99.189000000000007</v>
      </c>
      <c r="T39" s="185">
        <v>0.81100000000000005</v>
      </c>
      <c r="U39" s="185">
        <v>80.59</v>
      </c>
      <c r="V39" s="185">
        <v>-14.29</v>
      </c>
      <c r="W39" s="185">
        <v>0.86399999999999999</v>
      </c>
      <c r="X39" s="185">
        <v>14.253408</v>
      </c>
      <c r="Y39" s="185">
        <v>238.45536000000001</v>
      </c>
      <c r="Z39" s="185">
        <v>16.416864</v>
      </c>
      <c r="AA39" s="185">
        <v>13.185504</v>
      </c>
      <c r="AB39" s="185">
        <v>29.032128</v>
      </c>
      <c r="AC39" s="185">
        <v>479.69279999999998</v>
      </c>
      <c r="AD39" s="185">
        <v>20.617632</v>
      </c>
      <c r="AE39" s="185">
        <v>4.1871168000000001</v>
      </c>
      <c r="AF39" s="185">
        <v>4.6546272000000002</v>
      </c>
      <c r="AG39" s="185">
        <v>18.053280000000001</v>
      </c>
      <c r="AH39" s="185">
        <v>2.0659103999999999</v>
      </c>
      <c r="AI39" s="185">
        <v>0.24322463999999999</v>
      </c>
      <c r="AJ39" s="185">
        <v>460.64918799999998</v>
      </c>
      <c r="AK39" s="185">
        <v>1550.4037818546828</v>
      </c>
      <c r="AL39" s="185">
        <f t="shared" si="0"/>
        <v>1339.548867522446</v>
      </c>
      <c r="AM39" s="185">
        <f t="shared" si="1"/>
        <v>3028.5958901891127</v>
      </c>
      <c r="AN39" s="186">
        <v>468.43488000000002</v>
      </c>
      <c r="AO39" s="185">
        <v>21.687001339999998</v>
      </c>
      <c r="AP39" s="185">
        <v>152.21791150000001</v>
      </c>
      <c r="AQ39" s="185">
        <v>3.0597696000000001</v>
      </c>
      <c r="AR39" s="185">
        <v>1.0096704000000001</v>
      </c>
      <c r="AS39" s="185">
        <v>0.52889759999999997</v>
      </c>
      <c r="AT39" s="185">
        <v>0.57297887999999997</v>
      </c>
      <c r="AU39" s="185">
        <v>2.2388832000000001E-2</v>
      </c>
      <c r="AV39" s="185">
        <v>0.50619168000000003</v>
      </c>
      <c r="AW39" s="185">
        <v>1.1900736000000001</v>
      </c>
      <c r="AX39" s="185">
        <v>0.90875519999999999</v>
      </c>
      <c r="AY39" s="185">
        <v>0.46862495999999998</v>
      </c>
      <c r="AZ39" s="185">
        <v>3.5073216</v>
      </c>
      <c r="BA39" s="185">
        <v>0.23420447999999999</v>
      </c>
      <c r="BB39" s="185">
        <v>0.21537792</v>
      </c>
      <c r="BC39" s="186">
        <v>19.637855999999999</v>
      </c>
      <c r="BD39" s="187">
        <v>47.625305640000001</v>
      </c>
      <c r="BE39" s="185">
        <v>2.4011230010000002</v>
      </c>
      <c r="BF39" s="185">
        <v>17.972397090000001</v>
      </c>
      <c r="BG39" s="185">
        <v>8.9829839400000004</v>
      </c>
      <c r="BH39" s="185">
        <v>0.18834598299999999</v>
      </c>
      <c r="BI39" s="185">
        <v>5.0097212759999996</v>
      </c>
      <c r="BJ39" s="185">
        <v>10.58340164</v>
      </c>
      <c r="BK39" s="185">
        <v>3.3009736109999999</v>
      </c>
      <c r="BL39" s="185">
        <v>0.66845958299999997</v>
      </c>
      <c r="BM39" s="185">
        <v>0.386041996</v>
      </c>
      <c r="BN39" s="185">
        <f t="shared" si="2"/>
        <v>97.118753760000018</v>
      </c>
      <c r="BO39" s="185">
        <v>0.92072480300000004</v>
      </c>
      <c r="BP39" s="185">
        <v>16.497</v>
      </c>
      <c r="BQ39" s="185">
        <v>275.99</v>
      </c>
      <c r="BR39" s="185">
        <v>19.001000000000001</v>
      </c>
      <c r="BS39" s="185">
        <v>15.260999999999999</v>
      </c>
      <c r="BT39" s="185">
        <v>33.601999999999997</v>
      </c>
      <c r="BU39" s="185">
        <v>555.20000000000005</v>
      </c>
      <c r="BV39" s="185">
        <v>23.863</v>
      </c>
      <c r="BW39" s="185">
        <v>4.8461999999999996</v>
      </c>
      <c r="BX39" s="185">
        <v>5.3872999999999998</v>
      </c>
      <c r="BY39" s="185">
        <v>20.895</v>
      </c>
      <c r="BZ39" s="185">
        <v>2.3910999999999998</v>
      </c>
      <c r="CA39" s="185">
        <v>0.28150999999999998</v>
      </c>
      <c r="CB39" s="185">
        <v>533.15878239999995</v>
      </c>
      <c r="CC39" s="186">
        <v>542.16999999999996</v>
      </c>
      <c r="CD39" s="185">
        <v>3970</v>
      </c>
      <c r="CE39" s="185">
        <v>2360</v>
      </c>
      <c r="CF39" s="185">
        <v>3220</v>
      </c>
      <c r="CG39" s="185">
        <v>4520</v>
      </c>
      <c r="CH39" s="185">
        <v>3034.355393013087</v>
      </c>
      <c r="CI39" s="185">
        <v>4139.1992947603167</v>
      </c>
      <c r="CJ39" s="185">
        <v>3524.1607765642598</v>
      </c>
      <c r="CK39" s="185">
        <v>3656.8637077156091</v>
      </c>
      <c r="CL39" s="185">
        <v>2898.3750674535931</v>
      </c>
      <c r="CM39" s="188" t="b">
        <v>1</v>
      </c>
      <c r="CN39" s="184">
        <v>1.877879955</v>
      </c>
      <c r="CO39" s="62">
        <v>4.5098092771940053E-2</v>
      </c>
      <c r="CP39" s="5">
        <v>0.95490190722806001</v>
      </c>
      <c r="CQ39" s="189">
        <v>3.1961964459208548E-4</v>
      </c>
      <c r="CR39" s="190">
        <v>3.1961964459208548E-4</v>
      </c>
      <c r="CS39" s="191">
        <v>6.0254424654852118E-2</v>
      </c>
      <c r="CT39" s="191">
        <v>0.93974557534514791</v>
      </c>
      <c r="CU39" s="192">
        <v>4.1871327311318249E-4</v>
      </c>
      <c r="CV39" s="194">
        <v>4.1871327311318233E-4</v>
      </c>
      <c r="CW39" s="161">
        <v>2.7487384104941852</v>
      </c>
      <c r="CX39" s="161">
        <v>5.024150724219402E-2</v>
      </c>
    </row>
    <row r="40" spans="1:102" ht="14.25" customHeight="1">
      <c r="A40" t="s">
        <v>11200</v>
      </c>
      <c r="B40" s="183" t="s">
        <v>11153</v>
      </c>
      <c r="C40" s="184" t="s">
        <v>11160</v>
      </c>
      <c r="D40" s="185">
        <v>8.4411500000000004</v>
      </c>
      <c r="E40" s="186">
        <v>39.321370000000002</v>
      </c>
      <c r="F40" s="185">
        <f t="shared" si="3"/>
        <v>9.7087467986666676E-2</v>
      </c>
      <c r="G40" s="185">
        <v>1.0149999999999999</v>
      </c>
      <c r="H40" s="185">
        <v>46.872</v>
      </c>
      <c r="I40" s="185">
        <v>2.6520000000000001</v>
      </c>
      <c r="J40" s="185">
        <v>15.534000000000001</v>
      </c>
      <c r="K40" s="185">
        <v>1.8080000000000001</v>
      </c>
      <c r="L40" s="185">
        <v>11.071999999999999</v>
      </c>
      <c r="M40" s="185">
        <v>0.192</v>
      </c>
      <c r="N40" s="185">
        <v>6.7110000000000003</v>
      </c>
      <c r="O40" s="185">
        <v>9.5500000000000007</v>
      </c>
      <c r="P40" s="185">
        <v>3.4350000000000001</v>
      </c>
      <c r="Q40" s="185">
        <v>0.748</v>
      </c>
      <c r="R40" s="185">
        <v>0.41</v>
      </c>
      <c r="S40" s="185">
        <v>98.984000000000009</v>
      </c>
      <c r="T40" s="185">
        <v>1.0149999999999999</v>
      </c>
      <c r="U40" s="185">
        <v>77.95</v>
      </c>
      <c r="V40" s="185">
        <v>-6.85</v>
      </c>
      <c r="W40" s="185">
        <v>0.93</v>
      </c>
      <c r="X40" s="185">
        <v>17.642099999999999</v>
      </c>
      <c r="Y40" s="185">
        <v>315.81869999999998</v>
      </c>
      <c r="Z40" s="185">
        <v>21.93684</v>
      </c>
      <c r="AA40" s="185">
        <v>18.691140000000001</v>
      </c>
      <c r="AB40" s="185">
        <v>41.819310000000002</v>
      </c>
      <c r="AC40" s="185">
        <v>542.83169999999996</v>
      </c>
      <c r="AD40" s="185">
        <v>27.56334</v>
      </c>
      <c r="AE40" s="185">
        <v>5.6208270000000002</v>
      </c>
      <c r="AF40" s="185">
        <v>6.6089520000000004</v>
      </c>
      <c r="AG40" s="185">
        <v>24.498989999999999</v>
      </c>
      <c r="AH40" s="185">
        <v>2.0898029999999999</v>
      </c>
      <c r="AI40" s="185">
        <v>0.3731718</v>
      </c>
      <c r="AJ40" s="185">
        <v>264.78400360000001</v>
      </c>
      <c r="AK40" s="185">
        <v>0</v>
      </c>
      <c r="AL40" s="185">
        <f t="shared" si="0"/>
        <v>0</v>
      </c>
      <c r="AM40" s="185">
        <f t="shared" si="1"/>
        <v>970.87467986666672</v>
      </c>
      <c r="AN40" s="186">
        <v>713.56110000000001</v>
      </c>
      <c r="AO40" s="185">
        <v>14.596668920000001</v>
      </c>
      <c r="AP40" s="185">
        <v>117.98651719999999</v>
      </c>
      <c r="AQ40" s="185">
        <v>3.5798489999999998</v>
      </c>
      <c r="AR40" s="185">
        <v>1.395837</v>
      </c>
      <c r="AS40" s="185">
        <v>0.40346189999999998</v>
      </c>
      <c r="AT40" s="185">
        <v>0.88776869999999997</v>
      </c>
      <c r="AU40" s="185">
        <v>7.1817389999999995E-2</v>
      </c>
      <c r="AV40" s="185">
        <v>0.41334779999999999</v>
      </c>
      <c r="AW40" s="185">
        <v>1.8145230000000001</v>
      </c>
      <c r="AX40" s="185">
        <v>0.77217899999999995</v>
      </c>
      <c r="AY40" s="185">
        <v>0.41876970000000002</v>
      </c>
      <c r="AZ40" s="185">
        <v>3.7826819999999999</v>
      </c>
      <c r="BA40" s="185">
        <v>0.49296509999999999</v>
      </c>
      <c r="BB40" s="185">
        <v>0.25718220000000003</v>
      </c>
      <c r="BC40" s="186">
        <v>19.902000000000001</v>
      </c>
      <c r="BD40" s="187">
        <v>47.113873949999999</v>
      </c>
      <c r="BE40" s="185">
        <v>2.8148351680000001</v>
      </c>
      <c r="BF40" s="185">
        <v>16.485050430000001</v>
      </c>
      <c r="BG40" s="185">
        <v>10.68099486</v>
      </c>
      <c r="BH40" s="185">
        <v>0.15709785100000001</v>
      </c>
      <c r="BI40" s="185">
        <v>5.2075674210000003</v>
      </c>
      <c r="BJ40" s="185">
        <v>10.112773929999999</v>
      </c>
      <c r="BK40" s="185">
        <v>3.6450997250000001</v>
      </c>
      <c r="BL40" s="185">
        <v>0.79424439400000002</v>
      </c>
      <c r="BM40" s="185">
        <v>0.43487288499999999</v>
      </c>
      <c r="BN40" s="185">
        <f t="shared" si="2"/>
        <v>97.446410614000001</v>
      </c>
      <c r="BO40" s="185">
        <v>1.0773249220000001</v>
      </c>
      <c r="BP40" s="185">
        <v>18.97</v>
      </c>
      <c r="BQ40" s="185">
        <v>339.59</v>
      </c>
      <c r="BR40" s="185">
        <v>23.588000000000001</v>
      </c>
      <c r="BS40" s="185">
        <v>20.097999999999999</v>
      </c>
      <c r="BT40" s="185">
        <v>44.966999999999999</v>
      </c>
      <c r="BU40" s="185">
        <v>583.69000000000005</v>
      </c>
      <c r="BV40" s="185">
        <v>29.638000000000002</v>
      </c>
      <c r="BW40" s="185">
        <v>6.0438999999999998</v>
      </c>
      <c r="BX40" s="185">
        <v>7.1063999999999998</v>
      </c>
      <c r="BY40" s="185">
        <v>26.343</v>
      </c>
      <c r="BZ40" s="185">
        <v>2.2471000000000001</v>
      </c>
      <c r="CA40" s="185">
        <v>0.40126000000000001</v>
      </c>
      <c r="CB40" s="185">
        <v>284.71398240000002</v>
      </c>
      <c r="CC40" s="186">
        <v>767.27</v>
      </c>
      <c r="CD40" s="185">
        <v>1410</v>
      </c>
      <c r="CE40" s="185">
        <v>1410</v>
      </c>
      <c r="CF40" s="185">
        <v>1410</v>
      </c>
      <c r="CG40" s="185">
        <v>1410</v>
      </c>
      <c r="CH40" s="185">
        <v>1166.955170057714</v>
      </c>
      <c r="CI40" s="185">
        <v>1499.739300287722</v>
      </c>
      <c r="CJ40" s="185">
        <v>1371.8214744682159</v>
      </c>
      <c r="CK40" s="185">
        <v>1460.070899475814</v>
      </c>
      <c r="CL40" s="185">
        <v>1030.1729684170421</v>
      </c>
      <c r="CM40" s="188" t="b">
        <v>1</v>
      </c>
      <c r="CN40" s="184" t="s">
        <v>2730</v>
      </c>
      <c r="CO40" s="62">
        <v>0.14849109539729721</v>
      </c>
      <c r="CP40" s="5">
        <v>0.85150890460270279</v>
      </c>
      <c r="CQ40" s="189">
        <v>2.6142272436269339E-4</v>
      </c>
      <c r="CR40" s="190">
        <v>2.6142272436269339E-4</v>
      </c>
      <c r="CS40" s="191">
        <v>0.1461996232498381</v>
      </c>
      <c r="CT40" s="191">
        <v>0.85380037675016185</v>
      </c>
      <c r="CU40" s="192">
        <v>5.2872534478890182E-4</v>
      </c>
      <c r="CV40" s="194">
        <v>5.2872534478890171E-4</v>
      </c>
      <c r="CW40" s="161">
        <v>2.6755243644968338</v>
      </c>
      <c r="CX40" s="161">
        <v>4.8394807356264551E-2</v>
      </c>
    </row>
    <row r="41" spans="1:102" ht="14.25" customHeight="1">
      <c r="A41" t="s">
        <v>11201</v>
      </c>
      <c r="B41" s="183" t="s">
        <v>11153</v>
      </c>
      <c r="C41" s="184" t="s">
        <v>11161</v>
      </c>
      <c r="D41" s="185">
        <v>8.4411500000000004</v>
      </c>
      <c r="E41" s="186">
        <v>39.321370000000002</v>
      </c>
      <c r="F41" s="185">
        <f t="shared" si="3"/>
        <v>0.16182668509333334</v>
      </c>
      <c r="G41" s="185">
        <v>0.995</v>
      </c>
      <c r="H41" s="185">
        <v>46.932000000000002</v>
      </c>
      <c r="I41" s="185">
        <v>2.5819999999999999</v>
      </c>
      <c r="J41" s="185">
        <v>15.382999999999999</v>
      </c>
      <c r="K41" s="185">
        <v>1.84</v>
      </c>
      <c r="L41" s="185">
        <v>11.041</v>
      </c>
      <c r="M41" s="185">
        <v>0.23100000000000001</v>
      </c>
      <c r="N41" s="185">
        <v>6.6710000000000003</v>
      </c>
      <c r="O41" s="185">
        <v>9.5180000000000007</v>
      </c>
      <c r="P41" s="185">
        <v>3.5449999999999999</v>
      </c>
      <c r="Q41" s="185">
        <v>0.84399999999999997</v>
      </c>
      <c r="R41" s="185">
        <v>0.41699999999999998</v>
      </c>
      <c r="S41" s="185">
        <v>99.004000000000005</v>
      </c>
      <c r="T41" s="185">
        <v>0.995</v>
      </c>
      <c r="U41" s="185">
        <v>77.95</v>
      </c>
      <c r="V41" s="185">
        <v>-5.46</v>
      </c>
      <c r="W41" s="185">
        <v>0.94599999999999995</v>
      </c>
      <c r="X41" s="185">
        <v>19.340024</v>
      </c>
      <c r="Y41" s="185">
        <v>262.80826000000002</v>
      </c>
      <c r="Z41" s="185">
        <v>18.223744</v>
      </c>
      <c r="AA41" s="185">
        <v>14.692326</v>
      </c>
      <c r="AB41" s="185">
        <v>33.611379999999997</v>
      </c>
      <c r="AC41" s="185">
        <v>416.79813999999999</v>
      </c>
      <c r="AD41" s="185">
        <v>22.605616000000001</v>
      </c>
      <c r="AE41" s="185">
        <v>4.7694482000000002</v>
      </c>
      <c r="AF41" s="185">
        <v>5.1385774</v>
      </c>
      <c r="AG41" s="185">
        <v>20.491306000000002</v>
      </c>
      <c r="AH41" s="185">
        <v>2.1923550000000001</v>
      </c>
      <c r="AI41" s="185">
        <v>0.30990960000000001</v>
      </c>
      <c r="AJ41" s="185">
        <v>441.34550480000001</v>
      </c>
      <c r="AK41" s="185">
        <v>0</v>
      </c>
      <c r="AL41" s="185">
        <f t="shared" si="0"/>
        <v>0</v>
      </c>
      <c r="AM41" s="185">
        <f t="shared" si="1"/>
        <v>1618.2668509333334</v>
      </c>
      <c r="AN41" s="186">
        <v>731.68370000000004</v>
      </c>
      <c r="AO41" s="185">
        <v>23.354665440000002</v>
      </c>
      <c r="AP41" s="185">
        <v>177.9288396</v>
      </c>
      <c r="AQ41" s="185">
        <v>7.4008418000000002</v>
      </c>
      <c r="AR41" s="185">
        <v>0.86813474000000002</v>
      </c>
      <c r="AS41" s="185">
        <v>0.45259477999999997</v>
      </c>
      <c r="AT41" s="185">
        <v>0.66655160000000002</v>
      </c>
      <c r="AU41" s="185">
        <v>4.0935312000000001E-2</v>
      </c>
      <c r="AV41" s="185">
        <v>0.63887163999999996</v>
      </c>
      <c r="AW41" s="185">
        <v>1.0632094000000001</v>
      </c>
      <c r="AX41" s="185">
        <v>1.4374469999999999</v>
      </c>
      <c r="AY41" s="185">
        <v>0.72948897999999995</v>
      </c>
      <c r="AZ41" s="185">
        <v>6.2154091999999999</v>
      </c>
      <c r="BA41" s="185">
        <v>0.77458479999999996</v>
      </c>
      <c r="BB41" s="185">
        <v>0.31032584000000002</v>
      </c>
      <c r="BC41" s="186">
        <v>30.084692</v>
      </c>
      <c r="BD41" s="187">
        <v>46.671772599999997</v>
      </c>
      <c r="BE41" s="185">
        <v>2.681782836</v>
      </c>
      <c r="BF41" s="185">
        <v>15.97972964</v>
      </c>
      <c r="BG41" s="185">
        <v>11.517002529999999</v>
      </c>
      <c r="BH41" s="185">
        <v>0.20348667100000001</v>
      </c>
      <c r="BI41" s="185">
        <v>5.110848023</v>
      </c>
      <c r="BJ41" s="185">
        <v>9.8683571600000004</v>
      </c>
      <c r="BK41" s="185">
        <v>3.682621868</v>
      </c>
      <c r="BL41" s="185">
        <v>0.876659937</v>
      </c>
      <c r="BM41" s="185">
        <v>0.43351070000000003</v>
      </c>
      <c r="BN41" s="185">
        <f t="shared" si="2"/>
        <v>97.02577196499999</v>
      </c>
      <c r="BO41" s="185">
        <v>1.0340146670000001</v>
      </c>
      <c r="BP41" s="185">
        <v>20.443999999999999</v>
      </c>
      <c r="BQ41" s="185">
        <v>277.81</v>
      </c>
      <c r="BR41" s="185">
        <v>19.263999999999999</v>
      </c>
      <c r="BS41" s="185">
        <v>15.531000000000001</v>
      </c>
      <c r="BT41" s="185">
        <v>35.53</v>
      </c>
      <c r="BU41" s="185">
        <v>440.59</v>
      </c>
      <c r="BV41" s="185">
        <v>23.896000000000001</v>
      </c>
      <c r="BW41" s="185">
        <v>5.0416999999999996</v>
      </c>
      <c r="BX41" s="185">
        <v>5.4318999999999997</v>
      </c>
      <c r="BY41" s="185">
        <v>21.661000000000001</v>
      </c>
      <c r="BZ41" s="185">
        <v>2.3174999999999999</v>
      </c>
      <c r="CA41" s="185">
        <v>0.3276</v>
      </c>
      <c r="CB41" s="185">
        <v>466.53858860000003</v>
      </c>
      <c r="CC41" s="186">
        <v>773.45</v>
      </c>
      <c r="CD41" s="185">
        <v>2140</v>
      </c>
      <c r="CE41" s="185">
        <v>2140</v>
      </c>
      <c r="CF41" s="185">
        <v>2140</v>
      </c>
      <c r="CG41" s="185">
        <v>2140</v>
      </c>
      <c r="CH41" s="185">
        <v>1840.5824047006699</v>
      </c>
      <c r="CI41" s="185">
        <v>2290.5431633878488</v>
      </c>
      <c r="CJ41" s="185">
        <v>2017.5615031844111</v>
      </c>
      <c r="CK41" s="185">
        <v>2252.9959437447978</v>
      </c>
      <c r="CL41" s="185">
        <v>1661.666990188442</v>
      </c>
      <c r="CM41" s="188" t="b">
        <v>1</v>
      </c>
      <c r="CN41" s="184" t="s">
        <v>2730</v>
      </c>
      <c r="CO41" s="62">
        <v>0.1003488377955674</v>
      </c>
      <c r="CP41" s="5">
        <v>0.89965116220443253</v>
      </c>
      <c r="CQ41" s="189">
        <v>3.1701103928251639E-4</v>
      </c>
      <c r="CR41" s="190">
        <v>3.1701103928251628E-4</v>
      </c>
      <c r="CS41" s="191">
        <v>9.8039106755075642E-2</v>
      </c>
      <c r="CT41" s="191">
        <v>0.90196089324492434</v>
      </c>
      <c r="CU41" s="192">
        <v>8.8812715569538145E-4</v>
      </c>
      <c r="CV41" s="194">
        <v>8.8812715569538015E-4</v>
      </c>
      <c r="CW41" s="161">
        <v>2.6863906923024818</v>
      </c>
      <c r="CX41" s="161">
        <v>4.8220068992476751E-2</v>
      </c>
    </row>
  </sheetData>
  <phoneticPr fontId="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13F9-FF01-4606-AF7E-B8191D5AA1C2}">
  <dimension ref="A1:X22"/>
  <sheetViews>
    <sheetView workbookViewId="0">
      <selection activeCell="R1" sqref="R1"/>
    </sheetView>
  </sheetViews>
  <sheetFormatPr defaultRowHeight="15.6"/>
  <cols>
    <col min="1" max="1" width="14" customWidth="1"/>
  </cols>
  <sheetData>
    <row r="1" spans="1:24">
      <c r="A1" t="s">
        <v>2020</v>
      </c>
      <c r="B1" t="s">
        <v>1</v>
      </c>
      <c r="C1" t="s">
        <v>11202</v>
      </c>
      <c r="D1" t="s">
        <v>16</v>
      </c>
      <c r="E1" t="s">
        <v>15</v>
      </c>
      <c r="F1" t="s">
        <v>11203</v>
      </c>
      <c r="G1" t="s">
        <v>3</v>
      </c>
      <c r="H1" t="s">
        <v>4</v>
      </c>
      <c r="I1" t="s">
        <v>5</v>
      </c>
      <c r="J1" t="s">
        <v>6</v>
      </c>
      <c r="K1" t="s">
        <v>7</v>
      </c>
      <c r="L1" t="s">
        <v>9</v>
      </c>
      <c r="M1" t="s">
        <v>10</v>
      </c>
      <c r="N1" t="s">
        <v>11</v>
      </c>
      <c r="O1" t="s">
        <v>12</v>
      </c>
      <c r="P1" t="s">
        <v>13</v>
      </c>
      <c r="Q1" t="s">
        <v>647</v>
      </c>
      <c r="R1" t="s">
        <v>655</v>
      </c>
      <c r="S1" t="s">
        <v>11204</v>
      </c>
      <c r="T1" t="s">
        <v>656</v>
      </c>
      <c r="U1" t="s">
        <v>663</v>
      </c>
      <c r="V1" t="s">
        <v>657</v>
      </c>
      <c r="W1" t="s">
        <v>658</v>
      </c>
      <c r="X1" t="s">
        <v>11205</v>
      </c>
    </row>
    <row r="2" spans="1:24">
      <c r="A2" t="s">
        <v>11223</v>
      </c>
      <c r="B2" t="s">
        <v>6365</v>
      </c>
      <c r="C2" t="s">
        <v>11206</v>
      </c>
      <c r="D2">
        <v>1.8807039672598388E-2</v>
      </c>
      <c r="E2">
        <v>4.0220520684232683</v>
      </c>
      <c r="F2">
        <v>73.39</v>
      </c>
      <c r="G2">
        <v>51.80589790196457</v>
      </c>
      <c r="H2">
        <v>0.91811786193747325</v>
      </c>
      <c r="I2">
        <v>16.830570161400562</v>
      </c>
      <c r="J2">
        <v>1.5985939903796962</v>
      </c>
      <c r="K2">
        <v>8.0597768649292743</v>
      </c>
      <c r="L2">
        <v>0.2090101993391961</v>
      </c>
      <c r="M2">
        <v>4.0370463160036509</v>
      </c>
      <c r="N2">
        <v>7.3373078197248383</v>
      </c>
      <c r="O2">
        <v>3.8299448856081915</v>
      </c>
      <c r="P2">
        <v>0.81218118556007246</v>
      </c>
      <c r="R2">
        <v>188.07039672598387</v>
      </c>
      <c r="S2">
        <v>4.0220520684232683</v>
      </c>
      <c r="T2">
        <v>613.80215657577901</v>
      </c>
      <c r="U2">
        <v>968.75311750962442</v>
      </c>
      <c r="V2">
        <v>2091.5088622326798</v>
      </c>
      <c r="W2">
        <v>1532.8729142477748</v>
      </c>
      <c r="X2">
        <v>1.73</v>
      </c>
    </row>
    <row r="3" spans="1:24">
      <c r="A3" t="s">
        <v>11224</v>
      </c>
      <c r="B3" t="s">
        <v>6365</v>
      </c>
      <c r="C3" t="s">
        <v>11207</v>
      </c>
      <c r="D3">
        <v>4.9464045914154771E-2</v>
      </c>
      <c r="E3">
        <v>4.3111196376060494</v>
      </c>
      <c r="F3">
        <v>73.13</v>
      </c>
      <c r="G3">
        <v>50.064416199742787</v>
      </c>
      <c r="H3">
        <v>0.68512306205338613</v>
      </c>
      <c r="I3">
        <v>16.860688245172152</v>
      </c>
      <c r="J3">
        <v>1.6833093010728335</v>
      </c>
      <c r="K3">
        <v>9.2577253759963796</v>
      </c>
      <c r="L3">
        <v>0.16081360762086427</v>
      </c>
      <c r="M3">
        <v>4.7397194056776613</v>
      </c>
      <c r="N3">
        <v>8.0616146968281761</v>
      </c>
      <c r="O3">
        <v>3.106842774450425</v>
      </c>
      <c r="P3">
        <v>0.53667973194181906</v>
      </c>
      <c r="R3">
        <v>494.64045914154769</v>
      </c>
      <c r="S3">
        <v>4.3111196376060494</v>
      </c>
      <c r="T3">
        <v>457.70884427099111</v>
      </c>
      <c r="U3">
        <v>752.34188222028138</v>
      </c>
      <c r="V3">
        <v>2422.6520127142489</v>
      </c>
      <c r="W3">
        <v>1192.136420027791</v>
      </c>
      <c r="X3">
        <v>1.65</v>
      </c>
    </row>
    <row r="4" spans="1:24">
      <c r="A4" t="s">
        <v>11225</v>
      </c>
      <c r="B4" t="s">
        <v>6365</v>
      </c>
      <c r="C4" t="s">
        <v>11208</v>
      </c>
      <c r="D4">
        <v>5.1225472014337539E-2</v>
      </c>
      <c r="E4">
        <v>4.2975341920901737</v>
      </c>
      <c r="F4">
        <v>73.33</v>
      </c>
      <c r="G4">
        <v>49.943525521427709</v>
      </c>
      <c r="H4">
        <v>0.74606489737246962</v>
      </c>
      <c r="I4">
        <v>17.690492910910983</v>
      </c>
      <c r="J4">
        <v>1.4121942700264605</v>
      </c>
      <c r="K4">
        <v>8.29235907615268</v>
      </c>
      <c r="L4">
        <v>0.22077430636532266</v>
      </c>
      <c r="M4">
        <v>4.269889278712081</v>
      </c>
      <c r="N4">
        <v>9.0403272003041604</v>
      </c>
      <c r="O4">
        <v>2.9823563627108669</v>
      </c>
      <c r="P4">
        <v>0.56145189980836363</v>
      </c>
      <c r="R4">
        <v>512.25472014337538</v>
      </c>
      <c r="S4">
        <v>4.2975341920901737</v>
      </c>
      <c r="T4">
        <v>457.03062200364599</v>
      </c>
      <c r="U4">
        <v>745.0846404762483</v>
      </c>
      <c r="V4">
        <v>2489.9576743288781</v>
      </c>
      <c r="W4">
        <v>1225.9731842352767</v>
      </c>
      <c r="X4">
        <v>1.73</v>
      </c>
    </row>
    <row r="5" spans="1:24">
      <c r="A5" t="s">
        <v>11226</v>
      </c>
      <c r="B5" t="s">
        <v>6365</v>
      </c>
      <c r="C5">
        <v>12.3</v>
      </c>
      <c r="D5">
        <v>6.906734814892225E-2</v>
      </c>
      <c r="E5">
        <v>4.67994351629814</v>
      </c>
      <c r="F5">
        <v>75.81</v>
      </c>
      <c r="G5">
        <v>48.76787757842559</v>
      </c>
      <c r="H5">
        <v>1.0790988355867266</v>
      </c>
      <c r="I5">
        <v>19.070395488608622</v>
      </c>
      <c r="J5">
        <v>1.1918405049763845</v>
      </c>
      <c r="K5">
        <v>7.0904088547243731</v>
      </c>
      <c r="L5">
        <v>0.13737430303781856</v>
      </c>
      <c r="M5">
        <v>3.9952236959343503</v>
      </c>
      <c r="N5">
        <v>9.5565144464998326</v>
      </c>
      <c r="O5">
        <v>3.2316120528413732</v>
      </c>
      <c r="P5">
        <v>0.62055288613635284</v>
      </c>
      <c r="R5">
        <v>690.67348148922247</v>
      </c>
      <c r="S5">
        <v>4.67994351629814</v>
      </c>
      <c r="T5">
        <v>440.47686488855516</v>
      </c>
      <c r="U5">
        <v>742.14388324054346</v>
      </c>
      <c r="V5">
        <v>2622.0024055039476</v>
      </c>
      <c r="W5">
        <v>1296.2817341820282</v>
      </c>
      <c r="X5">
        <v>0.85</v>
      </c>
    </row>
    <row r="6" spans="1:24">
      <c r="A6" t="s">
        <v>11227</v>
      </c>
      <c r="B6" t="s">
        <v>6365</v>
      </c>
      <c r="C6">
        <v>15.1</v>
      </c>
      <c r="D6">
        <v>2.6936477530871413E-2</v>
      </c>
      <c r="E6">
        <v>4.0352781058845286</v>
      </c>
      <c r="F6">
        <v>73.180000000000007</v>
      </c>
      <c r="G6">
        <v>52.826839702170012</v>
      </c>
      <c r="H6">
        <v>1.0917438620713531</v>
      </c>
      <c r="I6">
        <v>16.05140472625467</v>
      </c>
      <c r="J6">
        <v>1.490999272697622</v>
      </c>
      <c r="K6">
        <v>7.797897541514021</v>
      </c>
      <c r="L6">
        <v>0.20249317476739004</v>
      </c>
      <c r="M6">
        <v>3.9629442552353837</v>
      </c>
      <c r="N6">
        <v>7.9115611631994893</v>
      </c>
      <c r="O6">
        <v>3.3955813032927908</v>
      </c>
      <c r="P6">
        <v>0.78418347398126054</v>
      </c>
      <c r="R6">
        <v>269.36477530871412</v>
      </c>
      <c r="S6">
        <v>4.0352781058845286</v>
      </c>
      <c r="T6">
        <v>441.61829295861457</v>
      </c>
      <c r="U6">
        <v>894.5901467804141</v>
      </c>
      <c r="V6">
        <v>1627.3646418257788</v>
      </c>
      <c r="W6">
        <v>1257.7963324413338</v>
      </c>
      <c r="X6">
        <v>0.42</v>
      </c>
    </row>
    <row r="7" spans="1:24">
      <c r="A7" t="s">
        <v>11228</v>
      </c>
      <c r="B7" t="s">
        <v>6365</v>
      </c>
      <c r="C7" t="s">
        <v>11209</v>
      </c>
      <c r="D7">
        <v>4.9002422190273953E-2</v>
      </c>
      <c r="E7">
        <v>4.1290681424693494</v>
      </c>
      <c r="F7">
        <v>73.760000000000005</v>
      </c>
      <c r="G7">
        <v>50.159947185808569</v>
      </c>
      <c r="H7">
        <v>0.72258998758681248</v>
      </c>
      <c r="I7">
        <v>17.613845911136586</v>
      </c>
      <c r="J7">
        <v>1.4308807010129359</v>
      </c>
      <c r="K7">
        <v>8.6243688887834988</v>
      </c>
      <c r="L7">
        <v>0.18970370386513941</v>
      </c>
      <c r="M7">
        <v>4.5729078765883102</v>
      </c>
      <c r="N7">
        <v>8.6548740069929693</v>
      </c>
      <c r="O7">
        <v>2.7826387516700599</v>
      </c>
      <c r="P7">
        <v>0.57769067609183156</v>
      </c>
      <c r="R7">
        <v>490.0242219027395</v>
      </c>
      <c r="S7">
        <v>4.1290681424693494</v>
      </c>
      <c r="T7">
        <v>437.61088878036287</v>
      </c>
      <c r="U7">
        <v>757.63291892096663</v>
      </c>
      <c r="V7">
        <v>2467.7562245262584</v>
      </c>
      <c r="W7">
        <v>1261.8174258089987</v>
      </c>
      <c r="X7">
        <v>1.89</v>
      </c>
    </row>
    <row r="8" spans="1:24">
      <c r="A8" t="s">
        <v>11229</v>
      </c>
      <c r="B8" t="s">
        <v>11210</v>
      </c>
      <c r="C8" t="s">
        <v>11211</v>
      </c>
      <c r="D8">
        <v>9.9005132153433852E-3</v>
      </c>
      <c r="E8">
        <v>3.8946385448962002</v>
      </c>
      <c r="F8">
        <v>82.54</v>
      </c>
      <c r="G8">
        <v>50.579815471158618</v>
      </c>
      <c r="H8">
        <v>0.64938148478076241</v>
      </c>
      <c r="I8">
        <v>18.160619869060817</v>
      </c>
      <c r="J8">
        <v>0.87191694189913294</v>
      </c>
      <c r="K8">
        <v>6.691410986455832</v>
      </c>
      <c r="L8">
        <v>8.2491591862844257E-2</v>
      </c>
      <c r="M8">
        <v>5.7772890440687323</v>
      </c>
      <c r="N8">
        <v>10.249100686680128</v>
      </c>
      <c r="O8">
        <v>2.4920134379031325</v>
      </c>
      <c r="P8">
        <v>0.32133352644247476</v>
      </c>
      <c r="Q8">
        <v>4.5082614157600932E-2</v>
      </c>
      <c r="R8">
        <v>99.005132153433848</v>
      </c>
      <c r="S8">
        <v>3.8946385448962002</v>
      </c>
      <c r="T8">
        <v>114.96212211435959</v>
      </c>
      <c r="U8">
        <v>384.07242442235406</v>
      </c>
      <c r="V8">
        <v>703.56507045639398</v>
      </c>
      <c r="W8">
        <v>547.45325719078812</v>
      </c>
      <c r="X8">
        <v>3.19</v>
      </c>
    </row>
    <row r="9" spans="1:24">
      <c r="A9" t="s">
        <v>11230</v>
      </c>
      <c r="B9" t="s">
        <v>11210</v>
      </c>
      <c r="C9" t="s">
        <v>11212</v>
      </c>
      <c r="D9">
        <v>1.9102015738507786E-2</v>
      </c>
      <c r="E9">
        <v>3.7850262466807174</v>
      </c>
      <c r="F9">
        <v>83.07</v>
      </c>
      <c r="G9">
        <v>50.845112611145701</v>
      </c>
      <c r="H9">
        <v>0.67404292504861352</v>
      </c>
      <c r="I9">
        <v>18.848237348581602</v>
      </c>
      <c r="J9">
        <v>0.78734358766362267</v>
      </c>
      <c r="K9">
        <v>6.0884703528963797</v>
      </c>
      <c r="L9">
        <v>6.721225748347999E-2</v>
      </c>
      <c r="M9">
        <v>5.3635381471817034</v>
      </c>
      <c r="N9">
        <v>10.133688078294968</v>
      </c>
      <c r="O9">
        <v>2.8267555147337866</v>
      </c>
      <c r="P9">
        <v>0.37254794147986048</v>
      </c>
      <c r="Q9">
        <v>1.1522101282882283E-2</v>
      </c>
      <c r="R9">
        <v>191.02015738507785</v>
      </c>
      <c r="S9">
        <v>3.7850262466807174</v>
      </c>
      <c r="T9">
        <v>118.04088791645643</v>
      </c>
      <c r="U9">
        <v>227.74395615474037</v>
      </c>
      <c r="V9">
        <v>862.2882786305222</v>
      </c>
      <c r="W9">
        <v>565.93559517999688</v>
      </c>
      <c r="X9">
        <v>2.91</v>
      </c>
    </row>
    <row r="10" spans="1:24">
      <c r="A10" t="s">
        <v>11231</v>
      </c>
      <c r="B10" t="s">
        <v>11210</v>
      </c>
      <c r="C10" t="s">
        <v>11213</v>
      </c>
      <c r="D10">
        <v>1.133156927329246E-2</v>
      </c>
      <c r="E10">
        <v>3.873081414291196</v>
      </c>
      <c r="F10">
        <v>81</v>
      </c>
      <c r="G10">
        <v>49.648524572326068</v>
      </c>
      <c r="H10">
        <v>0.65237380358218644</v>
      </c>
      <c r="I10">
        <v>18.017988830995648</v>
      </c>
      <c r="J10">
        <v>0.99774817018452033</v>
      </c>
      <c r="K10">
        <v>7.4322644946341141</v>
      </c>
      <c r="L10">
        <v>0.19954963403690407</v>
      </c>
      <c r="M10">
        <v>5.8425830350228161</v>
      </c>
      <c r="N10">
        <v>10.532958808130623</v>
      </c>
      <c r="O10">
        <v>2.3034551505894547</v>
      </c>
      <c r="P10">
        <v>0.28589322568748754</v>
      </c>
      <c r="Q10">
        <v>2.398433101405097E-2</v>
      </c>
      <c r="R10">
        <v>113.3156927329246</v>
      </c>
      <c r="S10">
        <v>3.873081414291196</v>
      </c>
      <c r="T10">
        <v>127.94942394945038</v>
      </c>
      <c r="U10">
        <v>229.8220218825947</v>
      </c>
      <c r="V10">
        <v>848.64686572246796</v>
      </c>
      <c r="W10">
        <v>576.21129076180227</v>
      </c>
      <c r="X10">
        <v>1.03</v>
      </c>
    </row>
    <row r="11" spans="1:24">
      <c r="A11" t="s">
        <v>11232</v>
      </c>
      <c r="B11" t="s">
        <v>11210</v>
      </c>
      <c r="C11" t="s">
        <v>11214</v>
      </c>
      <c r="D11">
        <v>1.7937321027058358E-2</v>
      </c>
      <c r="E11">
        <v>3.6930601946258435</v>
      </c>
      <c r="F11">
        <v>82.93</v>
      </c>
      <c r="G11">
        <v>50.811115660655418</v>
      </c>
      <c r="H11">
        <v>0.73703360084200509</v>
      </c>
      <c r="I11">
        <v>17.798352483436268</v>
      </c>
      <c r="J11">
        <v>0.94363363236877318</v>
      </c>
      <c r="K11">
        <v>6.9542531542289323</v>
      </c>
      <c r="L11">
        <v>0.12107722777847803</v>
      </c>
      <c r="M11">
        <v>6.1720558255647964</v>
      </c>
      <c r="N11">
        <v>9.6131475134594773</v>
      </c>
      <c r="O11">
        <v>2.4359585112574749</v>
      </c>
      <c r="P11">
        <v>0.45836379087566681</v>
      </c>
      <c r="Q11">
        <v>4.9007449338907771E-2</v>
      </c>
      <c r="R11">
        <v>179.3732102705836</v>
      </c>
      <c r="S11">
        <v>3.6930601946258435</v>
      </c>
      <c r="T11">
        <v>121.54165193953969</v>
      </c>
      <c r="U11">
        <v>364.00485712202067</v>
      </c>
      <c r="V11">
        <v>842.22068607654705</v>
      </c>
      <c r="W11">
        <v>622.26915027078769</v>
      </c>
      <c r="X11">
        <v>2.87</v>
      </c>
    </row>
    <row r="12" spans="1:24">
      <c r="A12" t="s">
        <v>11233</v>
      </c>
      <c r="B12" t="s">
        <v>11210</v>
      </c>
      <c r="C12" t="s">
        <v>11215</v>
      </c>
      <c r="D12">
        <v>1.8162309517962234E-2</v>
      </c>
      <c r="E12">
        <v>4.0067862744947211</v>
      </c>
      <c r="F12">
        <v>82.98</v>
      </c>
      <c r="G12">
        <v>49.193160013187118</v>
      </c>
      <c r="H12">
        <v>0.62743933887598946</v>
      </c>
      <c r="I12">
        <v>18.687155149301987</v>
      </c>
      <c r="J12">
        <v>0.89278391424797277</v>
      </c>
      <c r="K12">
        <v>6.8740529706474813</v>
      </c>
      <c r="L12">
        <v>0.10728733733452032</v>
      </c>
      <c r="M12">
        <v>6.0387444156858585</v>
      </c>
      <c r="N12">
        <v>10.586961180545702</v>
      </c>
      <c r="O12">
        <v>2.4503661509080623</v>
      </c>
      <c r="P12">
        <v>0.2988718682890209</v>
      </c>
      <c r="Q12">
        <v>3.6401060881355113E-2</v>
      </c>
      <c r="R12">
        <v>181.62309517962234</v>
      </c>
      <c r="S12">
        <v>4.0067862744947211</v>
      </c>
      <c r="T12">
        <v>122.93049331141506</v>
      </c>
      <c r="U12">
        <v>208.65438967474142</v>
      </c>
      <c r="V12">
        <v>920.04373312055304</v>
      </c>
      <c r="W12">
        <v>566.65154471594076</v>
      </c>
      <c r="X12">
        <v>2.72</v>
      </c>
    </row>
    <row r="13" spans="1:24">
      <c r="A13" t="s">
        <v>11234</v>
      </c>
      <c r="B13" t="s">
        <v>11210</v>
      </c>
      <c r="C13">
        <v>9.1</v>
      </c>
      <c r="D13">
        <v>5.8068591096816276E-3</v>
      </c>
      <c r="E13">
        <v>2.8684010133836559</v>
      </c>
      <c r="F13">
        <v>82.66</v>
      </c>
      <c r="G13">
        <v>49.605500761774564</v>
      </c>
      <c r="H13">
        <v>0.67970007885074213</v>
      </c>
      <c r="I13">
        <v>18.123073001140117</v>
      </c>
      <c r="J13">
        <v>1.0180956958534655</v>
      </c>
      <c r="K13">
        <v>7.526151229728189</v>
      </c>
      <c r="L13">
        <v>0.12508032834771149</v>
      </c>
      <c r="M13">
        <v>6.5177516833590436</v>
      </c>
      <c r="N13">
        <v>10.71230595027532</v>
      </c>
      <c r="O13">
        <v>2.2834432035570584</v>
      </c>
      <c r="P13">
        <v>0.31803370308565398</v>
      </c>
      <c r="Q13">
        <v>5.3328822163752954E-2</v>
      </c>
      <c r="R13">
        <v>58.068591096816277</v>
      </c>
      <c r="S13">
        <v>2.8684010133836559</v>
      </c>
      <c r="T13">
        <v>114.35421671619245</v>
      </c>
      <c r="U13">
        <v>251.20103523437598</v>
      </c>
      <c r="V13">
        <v>706.24739889449381</v>
      </c>
      <c r="W13">
        <v>561.47404286535516</v>
      </c>
      <c r="X13">
        <v>2.9</v>
      </c>
    </row>
    <row r="14" spans="1:24">
      <c r="A14" t="s">
        <v>11235</v>
      </c>
      <c r="B14" t="s">
        <v>11210</v>
      </c>
      <c r="C14" t="s">
        <v>11216</v>
      </c>
      <c r="D14">
        <v>5.0072996685563483E-2</v>
      </c>
      <c r="E14">
        <v>3.8558525848053624</v>
      </c>
      <c r="F14">
        <v>82.31</v>
      </c>
      <c r="G14">
        <v>49.769740109064522</v>
      </c>
      <c r="H14">
        <v>0.85232992924348139</v>
      </c>
      <c r="I14">
        <v>17.572953063108852</v>
      </c>
      <c r="J14">
        <v>1.0239464166839574</v>
      </c>
      <c r="K14">
        <v>7.3986839864701297</v>
      </c>
      <c r="L14">
        <v>0.1735339900934422</v>
      </c>
      <c r="M14">
        <v>6.305707474279389</v>
      </c>
      <c r="N14">
        <v>10.124414007661601</v>
      </c>
      <c r="O14">
        <v>2.2731993950914444</v>
      </c>
      <c r="P14">
        <v>0.35665549345171549</v>
      </c>
      <c r="Q14">
        <v>2.4927534488560759E-2</v>
      </c>
      <c r="R14">
        <v>500.72996685563481</v>
      </c>
      <c r="S14">
        <v>3.8558525848053624</v>
      </c>
      <c r="T14">
        <v>108.63175291135411</v>
      </c>
      <c r="U14">
        <v>315.8795700030779</v>
      </c>
      <c r="V14">
        <v>1220.6112553929504</v>
      </c>
      <c r="W14">
        <v>534.70761041243418</v>
      </c>
      <c r="X14">
        <v>0.71</v>
      </c>
    </row>
    <row r="15" spans="1:24">
      <c r="A15" t="s">
        <v>11236</v>
      </c>
      <c r="B15" t="s">
        <v>11210</v>
      </c>
      <c r="C15">
        <v>12.1</v>
      </c>
      <c r="D15">
        <v>1.7885926018711053E-2</v>
      </c>
      <c r="E15">
        <v>4.0854948531906956</v>
      </c>
      <c r="F15">
        <v>82.52</v>
      </c>
      <c r="G15">
        <v>51.712069500246635</v>
      </c>
      <c r="H15">
        <v>0.55070916531109237</v>
      </c>
      <c r="I15">
        <v>17.687820634722183</v>
      </c>
      <c r="J15">
        <v>0.87347262393689795</v>
      </c>
      <c r="K15">
        <v>6.6832148792013966</v>
      </c>
      <c r="L15">
        <v>0.17814244303976207</v>
      </c>
      <c r="M15">
        <v>5.8346438870872603</v>
      </c>
      <c r="N15">
        <v>9.3448162190266579</v>
      </c>
      <c r="O15">
        <v>2.473881346084438</v>
      </c>
      <c r="P15">
        <v>0.41566570042611151</v>
      </c>
      <c r="Q15">
        <v>2.1070611542337449E-2</v>
      </c>
      <c r="R15">
        <v>178.85926018711052</v>
      </c>
      <c r="S15">
        <v>4.0854948531906956</v>
      </c>
      <c r="T15">
        <v>118.84171367142329</v>
      </c>
      <c r="U15">
        <v>276.58514422919603</v>
      </c>
      <c r="V15">
        <v>414.59950019929653</v>
      </c>
      <c r="W15">
        <v>401.09574355803267</v>
      </c>
      <c r="X15">
        <v>0</v>
      </c>
    </row>
    <row r="16" spans="1:24">
      <c r="A16" t="s">
        <v>11237</v>
      </c>
      <c r="B16" t="s">
        <v>11210</v>
      </c>
      <c r="C16" t="s">
        <v>11217</v>
      </c>
      <c r="D16">
        <v>1.9838661209459825E-2</v>
      </c>
      <c r="E16">
        <v>4.4554235391920285</v>
      </c>
      <c r="F16">
        <v>82.67</v>
      </c>
      <c r="G16">
        <v>47.147864790236014</v>
      </c>
      <c r="H16">
        <v>0.60896823723972304</v>
      </c>
      <c r="I16">
        <v>18.749360093042739</v>
      </c>
      <c r="J16">
        <v>1.1302602963479051</v>
      </c>
      <c r="K16">
        <v>7.8127098730692479</v>
      </c>
      <c r="L16">
        <v>0.10578321491957629</v>
      </c>
      <c r="M16">
        <v>6.5394992862894821</v>
      </c>
      <c r="N16">
        <v>10.106585533532492</v>
      </c>
      <c r="O16">
        <v>2.7398805666106472</v>
      </c>
      <c r="P16">
        <v>0.35928172995207441</v>
      </c>
      <c r="R16">
        <v>198.38661209459823</v>
      </c>
      <c r="S16">
        <v>4.4554235391920285</v>
      </c>
      <c r="T16">
        <v>149.67094073381853</v>
      </c>
      <c r="U16">
        <v>248.68358142774329</v>
      </c>
      <c r="V16">
        <v>1125.3577195984483</v>
      </c>
      <c r="W16">
        <v>721.72954182592616</v>
      </c>
      <c r="X16">
        <v>0</v>
      </c>
    </row>
    <row r="17" spans="1:24">
      <c r="A17" t="s">
        <v>11238</v>
      </c>
      <c r="B17" t="s">
        <v>11210</v>
      </c>
      <c r="C17" t="s">
        <v>11218</v>
      </c>
      <c r="D17">
        <v>4.7870640893857147E-3</v>
      </c>
      <c r="E17">
        <v>3.7836424199357994</v>
      </c>
      <c r="F17">
        <v>81.95</v>
      </c>
      <c r="G17">
        <v>49.725268123249627</v>
      </c>
      <c r="H17">
        <v>0.63963357933528253</v>
      </c>
      <c r="I17">
        <v>17.778163944557679</v>
      </c>
      <c r="J17">
        <v>1.0314811774866268</v>
      </c>
      <c r="K17">
        <v>7.7101777400955687</v>
      </c>
      <c r="L17">
        <v>8.0674505501747346E-2</v>
      </c>
      <c r="M17">
        <v>6.4578020832589189</v>
      </c>
      <c r="N17">
        <v>10.107363046433202</v>
      </c>
      <c r="O17">
        <v>2.1743700054280475</v>
      </c>
      <c r="P17">
        <v>0.28620241237524652</v>
      </c>
      <c r="Q17">
        <v>5.090177132848344E-2</v>
      </c>
      <c r="R17">
        <v>47.870640893857143</v>
      </c>
      <c r="S17">
        <v>3.7836424199357994</v>
      </c>
      <c r="T17">
        <v>123.55780436819286</v>
      </c>
      <c r="U17">
        <v>218.18428825598488</v>
      </c>
      <c r="V17">
        <v>785.1841779177297</v>
      </c>
      <c r="W17">
        <v>568.39499870181385</v>
      </c>
      <c r="X17">
        <v>2.3199999999999998</v>
      </c>
    </row>
    <row r="18" spans="1:24">
      <c r="A18" t="s">
        <v>11239</v>
      </c>
      <c r="B18" t="s">
        <v>11210</v>
      </c>
      <c r="C18" t="s">
        <v>11219</v>
      </c>
      <c r="D18">
        <v>2.0098837745002349E-2</v>
      </c>
      <c r="E18">
        <v>3.9924456063786411</v>
      </c>
      <c r="F18">
        <v>82</v>
      </c>
      <c r="G18">
        <v>49.973292011634825</v>
      </c>
      <c r="H18">
        <v>0.62943240005452405</v>
      </c>
      <c r="I18">
        <v>18.524664973294179</v>
      </c>
      <c r="J18">
        <v>0.90918013341209014</v>
      </c>
      <c r="K18">
        <v>6.8806445923768518</v>
      </c>
      <c r="L18">
        <v>0.13795778631332031</v>
      </c>
      <c r="M18">
        <v>5.697464966703583</v>
      </c>
      <c r="N18">
        <v>10.137023173480848</v>
      </c>
      <c r="O18">
        <v>2.5914986942884131</v>
      </c>
      <c r="P18">
        <v>0.31040501920497071</v>
      </c>
      <c r="Q18">
        <v>1.2454522375508084E-2</v>
      </c>
      <c r="R18">
        <v>200.98837745002351</v>
      </c>
      <c r="S18">
        <v>3.9924456063786411</v>
      </c>
      <c r="T18">
        <v>126.54766955200672</v>
      </c>
      <c r="U18">
        <v>222.88870516573451</v>
      </c>
      <c r="V18">
        <v>891.06585491468695</v>
      </c>
      <c r="W18">
        <v>593.87059773984333</v>
      </c>
      <c r="X18">
        <v>2.64</v>
      </c>
    </row>
    <row r="19" spans="1:24">
      <c r="A19" t="s">
        <v>11240</v>
      </c>
      <c r="B19" t="s">
        <v>11210</v>
      </c>
      <c r="C19">
        <v>20</v>
      </c>
      <c r="D19">
        <v>4.8814370235153986E-3</v>
      </c>
      <c r="E19">
        <v>2.5654561786577079</v>
      </c>
      <c r="F19">
        <v>74.930000000000007</v>
      </c>
      <c r="G19">
        <v>55.683885036258978</v>
      </c>
      <c r="H19">
        <v>1.0409383661564156</v>
      </c>
      <c r="I19">
        <v>14.974544731439678</v>
      </c>
      <c r="J19">
        <v>1.4783074275666741</v>
      </c>
      <c r="K19">
        <v>8.1992120045709829</v>
      </c>
      <c r="L19">
        <v>0.19049852452535712</v>
      </c>
      <c r="M19">
        <v>4.683736682080081</v>
      </c>
      <c r="N19">
        <v>7.1242560447493242</v>
      </c>
      <c r="O19">
        <v>2.8866358053077072</v>
      </c>
      <c r="P19">
        <v>0.92139082270427819</v>
      </c>
      <c r="Q19">
        <v>1.0691243723361879E-2</v>
      </c>
      <c r="R19">
        <v>48.814370235153987</v>
      </c>
      <c r="S19">
        <v>2.5654561786577079</v>
      </c>
      <c r="T19">
        <v>268.01192237059729</v>
      </c>
      <c r="U19">
        <v>642.20844343659178</v>
      </c>
      <c r="V19">
        <v>621.36173340370271</v>
      </c>
      <c r="W19">
        <v>824.07485314867847</v>
      </c>
      <c r="X19">
        <v>1.39</v>
      </c>
    </row>
    <row r="20" spans="1:24">
      <c r="A20" t="s">
        <v>11241</v>
      </c>
      <c r="B20" t="s">
        <v>11210</v>
      </c>
      <c r="C20" t="s">
        <v>11220</v>
      </c>
      <c r="D20">
        <v>2.2270367366031583E-2</v>
      </c>
      <c r="E20">
        <v>4.1648004176081406</v>
      </c>
      <c r="F20">
        <v>82.55</v>
      </c>
      <c r="G20">
        <v>49.655723816204699</v>
      </c>
      <c r="H20">
        <v>0.62625395397350681</v>
      </c>
      <c r="I20">
        <v>18.341113891715697</v>
      </c>
      <c r="J20">
        <v>0.86910663230827123</v>
      </c>
      <c r="K20">
        <v>7.1784957044779985</v>
      </c>
      <c r="L20">
        <v>0.18835424264546693</v>
      </c>
      <c r="M20">
        <v>6.3208624270516838</v>
      </c>
      <c r="N20">
        <v>10.27630152260649</v>
      </c>
      <c r="O20">
        <v>1.8080095068151165</v>
      </c>
      <c r="P20">
        <v>0.33272729157676389</v>
      </c>
      <c r="Q20">
        <v>1.434169360244672E-2</v>
      </c>
      <c r="R20">
        <v>222.70367366031584</v>
      </c>
      <c r="S20">
        <v>4.1648004176081406</v>
      </c>
      <c r="T20">
        <v>128.24548673088788</v>
      </c>
      <c r="U20">
        <v>262.48667597492903</v>
      </c>
      <c r="V20">
        <v>973.9705799517684</v>
      </c>
      <c r="W20">
        <v>651.68257781917634</v>
      </c>
      <c r="X20">
        <v>0.92</v>
      </c>
    </row>
    <row r="21" spans="1:24">
      <c r="A21" t="s">
        <v>11242</v>
      </c>
      <c r="B21" t="s">
        <v>11210</v>
      </c>
      <c r="C21" t="s">
        <v>11221</v>
      </c>
      <c r="D21">
        <v>1.9886282331245151E-2</v>
      </c>
      <c r="E21">
        <v>3.9344970552625318</v>
      </c>
      <c r="F21">
        <v>82.61</v>
      </c>
      <c r="G21">
        <v>50.438891431095385</v>
      </c>
      <c r="H21">
        <v>0.61346022530740674</v>
      </c>
      <c r="I21">
        <v>17.373385287026167</v>
      </c>
      <c r="J21">
        <v>0.94894628602239472</v>
      </c>
      <c r="K21">
        <v>7.2647110118825546</v>
      </c>
      <c r="L21">
        <v>0.19266485201060743</v>
      </c>
      <c r="M21">
        <v>6.4087422912583145</v>
      </c>
      <c r="N21">
        <v>10.205485966949936</v>
      </c>
      <c r="O21">
        <v>2.1250645617289385</v>
      </c>
      <c r="P21">
        <v>0.27030591177607605</v>
      </c>
      <c r="Q21">
        <v>1.0543847622471052E-2</v>
      </c>
      <c r="R21">
        <v>198.86282331245152</v>
      </c>
      <c r="S21">
        <v>3.9344970552625318</v>
      </c>
      <c r="T21">
        <v>122.05134864523436</v>
      </c>
      <c r="U21">
        <v>302.36827126455233</v>
      </c>
      <c r="V21">
        <v>883.19531477702969</v>
      </c>
      <c r="W21">
        <v>626.53496257311588</v>
      </c>
      <c r="X21">
        <v>2.41</v>
      </c>
    </row>
    <row r="22" spans="1:24">
      <c r="A22" t="s">
        <v>11243</v>
      </c>
      <c r="B22" t="s">
        <v>11210</v>
      </c>
      <c r="C22" t="s">
        <v>11222</v>
      </c>
      <c r="D22">
        <v>5.5344600214692376E-3</v>
      </c>
      <c r="E22">
        <v>2.9192708509254168</v>
      </c>
      <c r="F22">
        <v>82.67</v>
      </c>
      <c r="G22">
        <v>53.464548883634173</v>
      </c>
      <c r="H22">
        <v>0.70085340760176051</v>
      </c>
      <c r="I22">
        <v>14.861388093973154</v>
      </c>
      <c r="J22">
        <v>1.3580852338175196</v>
      </c>
      <c r="K22">
        <v>8.3094265697957006</v>
      </c>
      <c r="L22">
        <v>0.10178368990067062</v>
      </c>
      <c r="M22">
        <v>7.4573516800558002</v>
      </c>
      <c r="N22">
        <v>7.533931789600115</v>
      </c>
      <c r="O22">
        <v>2.6715795177737927</v>
      </c>
      <c r="P22">
        <v>0.47305181591930728</v>
      </c>
      <c r="Q22">
        <v>4.8468423762224105E-3</v>
      </c>
      <c r="R22">
        <v>55.344600214692377</v>
      </c>
      <c r="S22">
        <v>2.9192708509254168</v>
      </c>
      <c r="T22">
        <v>110.24325134054084</v>
      </c>
      <c r="U22">
        <v>472.62939556769288</v>
      </c>
      <c r="V22">
        <v>372.45507047182002</v>
      </c>
      <c r="W22">
        <v>428.14392866902944</v>
      </c>
      <c r="X22">
        <v>2.04</v>
      </c>
    </row>
  </sheetData>
  <phoneticPr fontId="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58639-FB4B-4348-935E-249A64872EAD}">
  <dimension ref="A1:AW23"/>
  <sheetViews>
    <sheetView workbookViewId="0">
      <selection activeCell="G1" sqref="G1"/>
    </sheetView>
  </sheetViews>
  <sheetFormatPr defaultRowHeight="15.6"/>
  <cols>
    <col min="1" max="1" width="31.296875" customWidth="1"/>
    <col min="49" max="49" width="13.296875" customWidth="1"/>
  </cols>
  <sheetData>
    <row r="1" spans="1:49">
      <c r="A1" t="s">
        <v>2020</v>
      </c>
      <c r="B1" t="s">
        <v>11244</v>
      </c>
      <c r="C1" t="s">
        <v>11245</v>
      </c>
      <c r="D1" t="s">
        <v>499</v>
      </c>
      <c r="E1" t="s">
        <v>11246</v>
      </c>
      <c r="F1" t="s">
        <v>11247</v>
      </c>
      <c r="G1" t="s">
        <v>11248</v>
      </c>
      <c r="H1" t="s">
        <v>11249</v>
      </c>
      <c r="I1" t="s">
        <v>11250</v>
      </c>
      <c r="J1" t="s">
        <v>11251</v>
      </c>
      <c r="K1" t="s">
        <v>11252</v>
      </c>
      <c r="L1" t="s">
        <v>16</v>
      </c>
      <c r="M1" t="s">
        <v>15</v>
      </c>
      <c r="N1" t="s">
        <v>3</v>
      </c>
      <c r="O1" t="s">
        <v>4</v>
      </c>
      <c r="P1" t="s">
        <v>5</v>
      </c>
      <c r="Q1" t="s">
        <v>6</v>
      </c>
      <c r="R1" t="s">
        <v>7</v>
      </c>
      <c r="S1" t="s">
        <v>9</v>
      </c>
      <c r="T1" t="s">
        <v>10</v>
      </c>
      <c r="U1" t="s">
        <v>11</v>
      </c>
      <c r="V1" t="s">
        <v>12</v>
      </c>
      <c r="W1" t="s">
        <v>13</v>
      </c>
      <c r="X1" t="s">
        <v>14</v>
      </c>
      <c r="Y1" t="s">
        <v>647</v>
      </c>
      <c r="Z1" t="s">
        <v>11488</v>
      </c>
      <c r="AA1" t="s">
        <v>11473</v>
      </c>
      <c r="AB1" t="s">
        <v>11474</v>
      </c>
      <c r="AC1" t="s">
        <v>11475</v>
      </c>
      <c r="AD1" t="s">
        <v>11303</v>
      </c>
      <c r="AE1" t="s">
        <v>11304</v>
      </c>
      <c r="AF1" t="s">
        <v>11305</v>
      </c>
      <c r="AG1" t="s">
        <v>11476</v>
      </c>
      <c r="AH1" t="s">
        <v>11477</v>
      </c>
      <c r="AI1" t="s">
        <v>11306</v>
      </c>
      <c r="AJ1" t="s">
        <v>11478</v>
      </c>
      <c r="AK1" t="s">
        <v>11479</v>
      </c>
      <c r="AL1" t="s">
        <v>11480</v>
      </c>
      <c r="AM1" t="s">
        <v>11481</v>
      </c>
      <c r="AN1" t="s">
        <v>11482</v>
      </c>
      <c r="AO1" t="s">
        <v>11483</v>
      </c>
      <c r="AP1" t="s">
        <v>11484</v>
      </c>
      <c r="AQ1" t="s">
        <v>11485</v>
      </c>
      <c r="AR1" t="s">
        <v>11486</v>
      </c>
      <c r="AS1" t="s">
        <v>11487</v>
      </c>
      <c r="AT1" t="s">
        <v>76</v>
      </c>
      <c r="AU1" t="s">
        <v>75</v>
      </c>
      <c r="AV1" t="s">
        <v>2759</v>
      </c>
      <c r="AW1" t="s">
        <v>11489</v>
      </c>
    </row>
    <row r="2" spans="1:49">
      <c r="A2" t="s">
        <v>11276</v>
      </c>
      <c r="B2" t="s">
        <v>11253</v>
      </c>
      <c r="C2" t="s">
        <v>11254</v>
      </c>
      <c r="D2">
        <v>84.9</v>
      </c>
      <c r="E2" s="3">
        <v>1897</v>
      </c>
      <c r="F2" s="3">
        <v>9.74394381087955</v>
      </c>
      <c r="G2" s="3">
        <v>38.330812883309264</v>
      </c>
      <c r="H2" s="3">
        <v>30.406540045433218</v>
      </c>
      <c r="I2" s="195">
        <v>2.5999999999999999E-2</v>
      </c>
      <c r="J2" s="4">
        <v>0.19600000000000001</v>
      </c>
      <c r="K2">
        <v>1580.3560047645601</v>
      </c>
      <c r="L2">
        <v>0.15279999999999999</v>
      </c>
      <c r="M2">
        <v>1.573</v>
      </c>
      <c r="N2">
        <v>48.347000000000001</v>
      </c>
      <c r="O2">
        <v>0.85899999999999999</v>
      </c>
      <c r="P2">
        <v>19.172000000000001</v>
      </c>
      <c r="Q2">
        <v>0.95899999999999996</v>
      </c>
      <c r="R2">
        <v>8.3119999999999994</v>
      </c>
      <c r="S2">
        <v>0.128</v>
      </c>
      <c r="T2">
        <v>8.0640000000000001</v>
      </c>
      <c r="U2">
        <v>9.06</v>
      </c>
      <c r="V2">
        <v>2.7480000000000002</v>
      </c>
      <c r="W2">
        <v>0.61499999999999999</v>
      </c>
      <c r="X2">
        <v>0.16300000000000001</v>
      </c>
      <c r="Y2">
        <v>0</v>
      </c>
      <c r="Z2">
        <v>1.573</v>
      </c>
      <c r="AA2">
        <v>1130</v>
      </c>
      <c r="AB2">
        <v>1130</v>
      </c>
      <c r="AC2">
        <v>84.9</v>
      </c>
      <c r="AD2">
        <v>84.9</v>
      </c>
      <c r="AE2">
        <v>9.1750000000000007</v>
      </c>
      <c r="AF2">
        <v>9.17</v>
      </c>
      <c r="AG2">
        <v>-8.89</v>
      </c>
      <c r="AH2">
        <v>108.89</v>
      </c>
      <c r="AI2">
        <v>0.91</v>
      </c>
      <c r="AJ2">
        <v>49.9</v>
      </c>
      <c r="AK2">
        <v>0.95</v>
      </c>
      <c r="AL2">
        <v>21.21</v>
      </c>
      <c r="AM2">
        <v>6.87</v>
      </c>
      <c r="AN2">
        <v>0.1</v>
      </c>
      <c r="AO2">
        <v>6.02</v>
      </c>
      <c r="AP2">
        <v>9.9600000000000009</v>
      </c>
      <c r="AQ2">
        <v>3.04</v>
      </c>
      <c r="AR2">
        <v>0.68</v>
      </c>
      <c r="AS2">
        <v>0.18</v>
      </c>
      <c r="AT2">
        <v>1535</v>
      </c>
      <c r="AU2">
        <v>513</v>
      </c>
      <c r="AV2">
        <v>1528</v>
      </c>
      <c r="AW2">
        <v>1.74</v>
      </c>
    </row>
    <row r="3" spans="1:49">
      <c r="A3" t="s">
        <v>11277</v>
      </c>
      <c r="B3" t="s">
        <v>11253</v>
      </c>
      <c r="C3" t="s">
        <v>11255</v>
      </c>
      <c r="D3">
        <v>84.9</v>
      </c>
      <c r="E3" s="3">
        <v>1267</v>
      </c>
      <c r="F3" s="3">
        <v>9.0786000895322108</v>
      </c>
      <c r="G3" s="3">
        <v>42.000219666613866</v>
      </c>
      <c r="H3" s="3">
        <v>31.494615030002002</v>
      </c>
      <c r="I3" s="195">
        <v>1.7999999999999999E-2</v>
      </c>
      <c r="J3" s="4">
        <v>0.19</v>
      </c>
      <c r="K3">
        <v>1001.55039491233</v>
      </c>
      <c r="L3">
        <v>4.8099999999999997E-2</v>
      </c>
      <c r="M3">
        <v>1.7190000000000001</v>
      </c>
      <c r="N3">
        <v>49.874000000000002</v>
      </c>
      <c r="O3">
        <v>0.91600000000000004</v>
      </c>
      <c r="P3">
        <v>16.445</v>
      </c>
      <c r="Q3">
        <v>1.0449999999999999</v>
      </c>
      <c r="R3">
        <v>8.2919999999999998</v>
      </c>
      <c r="S3">
        <v>0.14599999999999999</v>
      </c>
      <c r="T3">
        <v>8.1790000000000003</v>
      </c>
      <c r="U3">
        <v>9.8339999999999996</v>
      </c>
      <c r="V3">
        <v>2.738</v>
      </c>
      <c r="W3">
        <v>0.63500000000000001</v>
      </c>
      <c r="X3">
        <v>0.17799999999999999</v>
      </c>
      <c r="Y3">
        <v>0</v>
      </c>
      <c r="Z3">
        <v>1.7190000000000001</v>
      </c>
      <c r="AA3">
        <v>1129</v>
      </c>
      <c r="AB3">
        <v>1129</v>
      </c>
      <c r="AC3">
        <v>84.9</v>
      </c>
      <c r="AD3">
        <v>84.9</v>
      </c>
      <c r="AE3">
        <v>9.2330000000000005</v>
      </c>
      <c r="AF3">
        <v>9.17</v>
      </c>
      <c r="AG3">
        <v>-7.89</v>
      </c>
      <c r="AH3">
        <v>107.89</v>
      </c>
      <c r="AI3">
        <v>0.92</v>
      </c>
      <c r="AJ3">
        <v>50.27</v>
      </c>
      <c r="AK3">
        <v>0.98</v>
      </c>
      <c r="AL3">
        <v>17.600000000000001</v>
      </c>
      <c r="AM3">
        <v>7.02</v>
      </c>
      <c r="AN3">
        <v>0.12</v>
      </c>
      <c r="AO3">
        <v>6.25</v>
      </c>
      <c r="AP3">
        <v>10.47</v>
      </c>
      <c r="AQ3">
        <v>2.93</v>
      </c>
      <c r="AR3">
        <v>0.68</v>
      </c>
      <c r="AS3">
        <v>0.19</v>
      </c>
      <c r="AT3">
        <v>1483</v>
      </c>
      <c r="AU3">
        <v>485</v>
      </c>
      <c r="AV3">
        <v>481</v>
      </c>
      <c r="AW3">
        <v>1.84</v>
      </c>
    </row>
    <row r="4" spans="1:49">
      <c r="A4" t="s">
        <v>11278</v>
      </c>
      <c r="B4" t="s">
        <v>11253</v>
      </c>
      <c r="C4" t="s">
        <v>11256</v>
      </c>
      <c r="D4">
        <v>85.9</v>
      </c>
      <c r="E4" s="3">
        <v>2568</v>
      </c>
      <c r="F4" s="3">
        <v>25.708041125313851</v>
      </c>
      <c r="G4" s="3">
        <v>80.317523708915573</v>
      </c>
      <c r="H4" s="3">
        <v>74.128480651375682</v>
      </c>
      <c r="I4" s="195">
        <v>3.7999999999999999E-2</v>
      </c>
      <c r="J4" s="4">
        <v>0.184</v>
      </c>
      <c r="K4">
        <v>2963.32132948549</v>
      </c>
      <c r="L4">
        <v>5.8999999999999997E-2</v>
      </c>
      <c r="M4">
        <v>2.2839999999999998</v>
      </c>
      <c r="N4">
        <v>49.171999999999997</v>
      </c>
      <c r="O4">
        <v>0.85099999999999998</v>
      </c>
      <c r="P4">
        <v>15.432</v>
      </c>
      <c r="Q4">
        <v>1.0109999999999999</v>
      </c>
      <c r="R4">
        <v>8.2769999999999992</v>
      </c>
      <c r="S4">
        <v>0.157</v>
      </c>
      <c r="T4">
        <v>8.7680000000000007</v>
      </c>
      <c r="U4">
        <v>10.814</v>
      </c>
      <c r="V4">
        <v>2.544</v>
      </c>
      <c r="W4">
        <v>0.53700000000000003</v>
      </c>
      <c r="X4">
        <v>0.152</v>
      </c>
      <c r="Y4">
        <v>0</v>
      </c>
      <c r="Z4">
        <v>2.2839999999999998</v>
      </c>
      <c r="AA4">
        <v>1129</v>
      </c>
      <c r="AB4">
        <v>1129</v>
      </c>
      <c r="AC4">
        <v>85.9</v>
      </c>
      <c r="AD4">
        <v>85.9</v>
      </c>
      <c r="AE4">
        <v>9.1869999999999994</v>
      </c>
      <c r="AF4">
        <v>9.17</v>
      </c>
      <c r="AG4">
        <v>-13.42</v>
      </c>
      <c r="AH4">
        <v>113.42</v>
      </c>
      <c r="AI4">
        <v>0.874</v>
      </c>
      <c r="AJ4">
        <v>49.64</v>
      </c>
      <c r="AK4">
        <v>0.95</v>
      </c>
      <c r="AL4">
        <v>17.23</v>
      </c>
      <c r="AM4">
        <v>6.55</v>
      </c>
      <c r="AN4">
        <v>0.12</v>
      </c>
      <c r="AO4">
        <v>4.91</v>
      </c>
      <c r="AP4">
        <v>11.98</v>
      </c>
      <c r="AQ4">
        <v>2.84</v>
      </c>
      <c r="AR4">
        <v>0.6</v>
      </c>
      <c r="AS4">
        <v>0.17</v>
      </c>
      <c r="AT4">
        <v>1891</v>
      </c>
      <c r="AU4">
        <v>587</v>
      </c>
      <c r="AV4">
        <v>590</v>
      </c>
      <c r="AW4">
        <v>2.5499999999999998</v>
      </c>
    </row>
    <row r="5" spans="1:49">
      <c r="A5" t="s">
        <v>11279</v>
      </c>
      <c r="B5" t="s">
        <v>11253</v>
      </c>
      <c r="C5" t="s">
        <v>11257</v>
      </c>
      <c r="D5">
        <v>85.8</v>
      </c>
      <c r="E5" s="3">
        <v>1570</v>
      </c>
      <c r="F5" s="3">
        <v>10.89718773000264</v>
      </c>
      <c r="G5" s="3">
        <v>47.321681172314328</v>
      </c>
      <c r="H5" s="3">
        <v>32.271169336124508</v>
      </c>
      <c r="I5" s="195">
        <v>2.5999999999999999E-2</v>
      </c>
      <c r="J5" s="4">
        <v>0.16400000000000001</v>
      </c>
      <c r="K5">
        <v>819.57885657453801</v>
      </c>
      <c r="L5">
        <v>3.3700000000000001E-2</v>
      </c>
      <c r="M5">
        <v>1.31</v>
      </c>
      <c r="N5">
        <v>49.561999999999998</v>
      </c>
      <c r="O5">
        <v>0.93500000000000005</v>
      </c>
      <c r="P5">
        <v>16.466999999999999</v>
      </c>
      <c r="Q5">
        <v>1.081</v>
      </c>
      <c r="R5">
        <v>8.2409999999999997</v>
      </c>
      <c r="S5">
        <v>0.11600000000000001</v>
      </c>
      <c r="T5">
        <v>8.61</v>
      </c>
      <c r="U5">
        <v>10.048999999999999</v>
      </c>
      <c r="V5">
        <v>2.8220000000000001</v>
      </c>
      <c r="W5">
        <v>0.63200000000000001</v>
      </c>
      <c r="X5">
        <v>0.17399999999999999</v>
      </c>
      <c r="Y5">
        <v>0</v>
      </c>
      <c r="Z5">
        <v>1.31</v>
      </c>
      <c r="AA5">
        <v>1148</v>
      </c>
      <c r="AB5">
        <v>1148</v>
      </c>
      <c r="AC5">
        <v>85.8</v>
      </c>
      <c r="AD5">
        <v>85.8</v>
      </c>
      <c r="AE5">
        <v>9.2140000000000004</v>
      </c>
      <c r="AF5">
        <v>9.17</v>
      </c>
      <c r="AG5">
        <v>-11.02</v>
      </c>
      <c r="AH5">
        <v>111.02</v>
      </c>
      <c r="AI5">
        <v>0.89200000000000002</v>
      </c>
      <c r="AJ5">
        <v>49.77</v>
      </c>
      <c r="AK5">
        <v>1.02</v>
      </c>
      <c r="AL5">
        <v>17.97</v>
      </c>
      <c r="AM5">
        <v>6.54</v>
      </c>
      <c r="AN5">
        <v>0.08</v>
      </c>
      <c r="AO5">
        <v>5.66</v>
      </c>
      <c r="AP5">
        <v>10.89</v>
      </c>
      <c r="AQ5">
        <v>3.08</v>
      </c>
      <c r="AR5">
        <v>0.69</v>
      </c>
      <c r="AS5">
        <v>0.19</v>
      </c>
      <c r="AT5">
        <v>1417</v>
      </c>
      <c r="AU5">
        <v>496</v>
      </c>
      <c r="AV5">
        <v>337</v>
      </c>
      <c r="AW5">
        <v>1.43</v>
      </c>
    </row>
    <row r="6" spans="1:49">
      <c r="A6" t="s">
        <v>11280</v>
      </c>
      <c r="B6" t="s">
        <v>11253</v>
      </c>
      <c r="C6" t="s">
        <v>11258</v>
      </c>
      <c r="D6">
        <v>87.6</v>
      </c>
      <c r="E6" s="3">
        <v>2271</v>
      </c>
      <c r="F6" s="3">
        <v>14.501650917887776</v>
      </c>
      <c r="G6" s="3">
        <v>52.378468665083879</v>
      </c>
      <c r="H6" s="3">
        <v>42.316698045666996</v>
      </c>
      <c r="I6" s="195">
        <v>3.3000000000000002E-2</v>
      </c>
      <c r="J6" s="4">
        <v>0.19500000000000001</v>
      </c>
      <c r="K6">
        <v>2346.8419598790001</v>
      </c>
      <c r="L6">
        <v>6.6400000000000001E-2</v>
      </c>
      <c r="M6">
        <v>2.0950000000000002</v>
      </c>
      <c r="N6">
        <v>48.517000000000003</v>
      </c>
      <c r="O6">
        <v>0.83099999999999996</v>
      </c>
      <c r="P6">
        <v>15.055</v>
      </c>
      <c r="Q6">
        <v>1.0209999999999999</v>
      </c>
      <c r="R6">
        <v>8.2560000000000002</v>
      </c>
      <c r="S6">
        <v>0.152</v>
      </c>
      <c r="T6">
        <v>9.9730000000000008</v>
      </c>
      <c r="U6">
        <v>10.987</v>
      </c>
      <c r="V6">
        <v>2.4750000000000001</v>
      </c>
      <c r="W6">
        <v>0.45100000000000001</v>
      </c>
      <c r="X6">
        <v>0.186</v>
      </c>
      <c r="Y6">
        <v>0</v>
      </c>
      <c r="Z6">
        <v>2.0950000000000002</v>
      </c>
      <c r="AA6">
        <v>1162</v>
      </c>
      <c r="AB6">
        <v>1162</v>
      </c>
      <c r="AC6">
        <v>87.6</v>
      </c>
      <c r="AD6">
        <v>87.6</v>
      </c>
      <c r="AE6">
        <v>9.1750000000000007</v>
      </c>
      <c r="AF6">
        <v>9.17</v>
      </c>
      <c r="AG6">
        <v>-14.29</v>
      </c>
      <c r="AH6">
        <v>114.29</v>
      </c>
      <c r="AI6">
        <v>0.86399999999999999</v>
      </c>
      <c r="AJ6">
        <v>49.21</v>
      </c>
      <c r="AK6">
        <v>0.94</v>
      </c>
      <c r="AL6">
        <v>17.03</v>
      </c>
      <c r="AM6">
        <v>5.91</v>
      </c>
      <c r="AN6">
        <v>0.12</v>
      </c>
      <c r="AO6">
        <v>6.28</v>
      </c>
      <c r="AP6">
        <v>12.33</v>
      </c>
      <c r="AQ6">
        <v>2.8</v>
      </c>
      <c r="AR6">
        <v>0.51</v>
      </c>
      <c r="AS6">
        <v>0.21</v>
      </c>
      <c r="AT6">
        <v>2494</v>
      </c>
      <c r="AU6">
        <v>638</v>
      </c>
      <c r="AV6">
        <v>664</v>
      </c>
      <c r="AW6">
        <v>2.37</v>
      </c>
    </row>
    <row r="7" spans="1:49">
      <c r="A7" t="s">
        <v>11281</v>
      </c>
      <c r="B7" t="s">
        <v>11253</v>
      </c>
      <c r="C7" t="s">
        <v>11259</v>
      </c>
      <c r="D7">
        <v>87.3</v>
      </c>
      <c r="E7" s="3">
        <v>1588</v>
      </c>
      <c r="F7" s="3">
        <v>12.848407377012201</v>
      </c>
      <c r="G7" s="3">
        <v>57.6096425716525</v>
      </c>
      <c r="H7" s="3">
        <v>42.209296462297814</v>
      </c>
      <c r="I7" s="195">
        <v>2.1000000000000001E-2</v>
      </c>
      <c r="J7" s="4">
        <v>0.20799999999999999</v>
      </c>
      <c r="K7">
        <v>1190.9755377169299</v>
      </c>
      <c r="L7">
        <v>6.0100000000000001E-2</v>
      </c>
      <c r="M7">
        <v>1.92</v>
      </c>
      <c r="N7">
        <v>48.401000000000003</v>
      </c>
      <c r="O7">
        <v>0.84599999999999997</v>
      </c>
      <c r="P7">
        <v>15.536</v>
      </c>
      <c r="Q7">
        <v>1.0329999999999999</v>
      </c>
      <c r="R7">
        <v>8.25</v>
      </c>
      <c r="S7">
        <v>0.14099999999999999</v>
      </c>
      <c r="T7">
        <v>9.6519999999999992</v>
      </c>
      <c r="U7">
        <v>11.016999999999999</v>
      </c>
      <c r="V7">
        <v>2.5760000000000001</v>
      </c>
      <c r="W7">
        <v>0.47299999999999998</v>
      </c>
      <c r="X7">
        <v>0.155</v>
      </c>
      <c r="Y7">
        <v>0</v>
      </c>
      <c r="Z7">
        <v>1.92</v>
      </c>
      <c r="AA7">
        <v>1157</v>
      </c>
      <c r="AB7">
        <v>1157</v>
      </c>
      <c r="AC7">
        <v>87.3</v>
      </c>
      <c r="AD7">
        <v>87.3</v>
      </c>
      <c r="AE7">
        <v>9.18</v>
      </c>
      <c r="AF7">
        <v>9.17</v>
      </c>
      <c r="AG7">
        <v>-9.33</v>
      </c>
      <c r="AH7">
        <v>109.33</v>
      </c>
      <c r="AI7">
        <v>0.90400000000000003</v>
      </c>
      <c r="AJ7">
        <v>49.42</v>
      </c>
      <c r="AK7">
        <v>0.93</v>
      </c>
      <c r="AL7">
        <v>17.07</v>
      </c>
      <c r="AM7">
        <v>6.3</v>
      </c>
      <c r="AN7">
        <v>0.12</v>
      </c>
      <c r="AO7">
        <v>7.75</v>
      </c>
      <c r="AP7">
        <v>12.04</v>
      </c>
      <c r="AQ7">
        <v>2.83</v>
      </c>
      <c r="AR7">
        <v>0.52</v>
      </c>
      <c r="AS7">
        <v>0.17</v>
      </c>
      <c r="AT7">
        <v>2575</v>
      </c>
      <c r="AU7">
        <v>671</v>
      </c>
      <c r="AV7">
        <v>601</v>
      </c>
      <c r="AW7">
        <v>2.11</v>
      </c>
    </row>
    <row r="8" spans="1:49">
      <c r="A8" t="s">
        <v>11282</v>
      </c>
      <c r="B8" t="s">
        <v>11253</v>
      </c>
      <c r="C8" t="s">
        <v>11260</v>
      </c>
      <c r="D8">
        <v>85</v>
      </c>
      <c r="E8" s="3"/>
      <c r="F8" s="3">
        <v>9.9796675644583139</v>
      </c>
      <c r="G8" s="3">
        <v>45.925249868299147</v>
      </c>
      <c r="H8" s="3">
        <v>33.111962642919849</v>
      </c>
      <c r="I8" s="195">
        <v>0.02</v>
      </c>
      <c r="J8" s="4"/>
      <c r="K8">
        <v>1128.22071745369</v>
      </c>
      <c r="L8">
        <v>5.4100000000000002E-2</v>
      </c>
      <c r="M8">
        <v>2.0470000000000002</v>
      </c>
      <c r="N8">
        <v>49.805999999999997</v>
      </c>
      <c r="O8">
        <v>0.91200000000000003</v>
      </c>
      <c r="P8">
        <v>16.561</v>
      </c>
      <c r="Q8">
        <v>1.026</v>
      </c>
      <c r="R8">
        <v>8.3059999999999992</v>
      </c>
      <c r="S8">
        <v>0.13200000000000001</v>
      </c>
      <c r="T8">
        <v>8.2509999999999994</v>
      </c>
      <c r="U8">
        <v>9.3309999999999995</v>
      </c>
      <c r="V8">
        <v>2.847</v>
      </c>
      <c r="W8">
        <v>0.58599999999999997</v>
      </c>
      <c r="X8">
        <v>0.19500000000000001</v>
      </c>
      <c r="Y8">
        <v>0</v>
      </c>
      <c r="Z8">
        <v>2.0470000000000002</v>
      </c>
      <c r="AA8">
        <v>1130</v>
      </c>
      <c r="AB8">
        <v>1130</v>
      </c>
      <c r="AC8">
        <v>85</v>
      </c>
      <c r="AD8">
        <v>85</v>
      </c>
      <c r="AE8">
        <v>9.2289999999999992</v>
      </c>
      <c r="AF8">
        <v>9.17</v>
      </c>
      <c r="AG8">
        <v>-6.99</v>
      </c>
      <c r="AH8">
        <v>106.99</v>
      </c>
      <c r="AI8">
        <v>0.92600000000000005</v>
      </c>
      <c r="AJ8">
        <v>50.74</v>
      </c>
      <c r="AK8">
        <v>0.98</v>
      </c>
      <c r="AL8">
        <v>17.8</v>
      </c>
      <c r="AM8">
        <v>6.97</v>
      </c>
      <c r="AN8">
        <v>0.11</v>
      </c>
      <c r="AO8">
        <v>6.83</v>
      </c>
      <c r="AP8">
        <v>9.98</v>
      </c>
      <c r="AQ8">
        <v>3.06</v>
      </c>
      <c r="AR8">
        <v>0.63</v>
      </c>
      <c r="AS8">
        <v>0.21</v>
      </c>
      <c r="AT8">
        <v>1369</v>
      </c>
      <c r="AU8">
        <v>479</v>
      </c>
      <c r="AV8">
        <v>541</v>
      </c>
      <c r="AW8">
        <v>2.2000000000000002</v>
      </c>
    </row>
    <row r="9" spans="1:49">
      <c r="A9" t="s">
        <v>11283</v>
      </c>
      <c r="B9" t="s">
        <v>11253</v>
      </c>
      <c r="C9" t="s">
        <v>11273</v>
      </c>
      <c r="D9">
        <v>85</v>
      </c>
      <c r="E9" s="3">
        <v>364</v>
      </c>
      <c r="F9" s="3">
        <v>10.373829547500613</v>
      </c>
      <c r="G9" s="3">
        <v>48.361031259269417</v>
      </c>
      <c r="H9" s="3">
        <v>30.736485034945808</v>
      </c>
      <c r="I9" s="195">
        <v>2.4E-2</v>
      </c>
      <c r="J9" s="4">
        <v>3.7999999999999999E-2</v>
      </c>
      <c r="K9">
        <v>319.17055004804701</v>
      </c>
      <c r="L9">
        <v>1.32E-2</v>
      </c>
      <c r="M9">
        <v>1.5249999999999999</v>
      </c>
      <c r="N9">
        <v>50.512999999999998</v>
      </c>
      <c r="O9">
        <v>0.86299999999999999</v>
      </c>
      <c r="P9">
        <v>15.760999999999999</v>
      </c>
      <c r="Q9">
        <v>1.0840000000000001</v>
      </c>
      <c r="R9">
        <v>8.2520000000000007</v>
      </c>
      <c r="S9">
        <v>0.159</v>
      </c>
      <c r="T9">
        <v>8.2309999999999999</v>
      </c>
      <c r="U9">
        <v>9.89</v>
      </c>
      <c r="V9">
        <v>2.8889999999999998</v>
      </c>
      <c r="W9">
        <v>0.60199999999999998</v>
      </c>
      <c r="X9">
        <v>0.23100000000000001</v>
      </c>
      <c r="Y9">
        <v>0</v>
      </c>
      <c r="Z9">
        <v>1.5249999999999999</v>
      </c>
      <c r="AA9">
        <v>1136</v>
      </c>
      <c r="AB9">
        <v>1136</v>
      </c>
      <c r="AC9">
        <v>85</v>
      </c>
      <c r="AD9">
        <v>85</v>
      </c>
      <c r="AE9">
        <v>9.2279999999999998</v>
      </c>
      <c r="AF9">
        <v>9.17</v>
      </c>
      <c r="AG9">
        <v>-4.2300000000000004</v>
      </c>
      <c r="AH9">
        <v>104.23</v>
      </c>
      <c r="AI9">
        <v>0.95499999999999996</v>
      </c>
      <c r="AJ9">
        <v>48.74</v>
      </c>
      <c r="AK9">
        <v>0.86</v>
      </c>
      <c r="AL9">
        <v>15.71</v>
      </c>
      <c r="AM9">
        <v>7.62</v>
      </c>
      <c r="AN9">
        <v>0.14000000000000001</v>
      </c>
      <c r="AO9">
        <v>6.96</v>
      </c>
      <c r="AP9">
        <v>9.83</v>
      </c>
      <c r="AQ9">
        <v>2.88</v>
      </c>
      <c r="AR9">
        <v>0.6</v>
      </c>
      <c r="AS9">
        <v>0.23</v>
      </c>
      <c r="AT9">
        <v>807</v>
      </c>
      <c r="AU9">
        <v>401</v>
      </c>
      <c r="AV9">
        <v>132</v>
      </c>
      <c r="AW9">
        <v>1.52</v>
      </c>
    </row>
    <row r="10" spans="1:49">
      <c r="A10" t="s">
        <v>11284</v>
      </c>
      <c r="B10" t="s">
        <v>11253</v>
      </c>
      <c r="C10" t="s">
        <v>11261</v>
      </c>
      <c r="D10">
        <v>85.4</v>
      </c>
      <c r="E10" s="3">
        <v>2746</v>
      </c>
      <c r="F10" s="3">
        <v>20.040156448577733</v>
      </c>
      <c r="G10" s="3">
        <v>91.509678524752928</v>
      </c>
      <c r="H10" s="3">
        <v>45.026422187723583</v>
      </c>
      <c r="I10" s="195">
        <v>4.2999999999999997E-2</v>
      </c>
      <c r="J10" s="4">
        <v>0.16900000000000001</v>
      </c>
      <c r="K10">
        <v>873.56126669825198</v>
      </c>
      <c r="L10">
        <v>3.8100000000000002E-2</v>
      </c>
      <c r="M10">
        <v>1.403</v>
      </c>
      <c r="N10">
        <v>49.825000000000003</v>
      </c>
      <c r="O10">
        <v>0.88</v>
      </c>
      <c r="P10">
        <v>16.239999999999998</v>
      </c>
      <c r="Q10">
        <v>1.06</v>
      </c>
      <c r="R10">
        <v>8.2270000000000003</v>
      </c>
      <c r="S10">
        <v>0.186</v>
      </c>
      <c r="T10">
        <v>8.3979999999999997</v>
      </c>
      <c r="U10">
        <v>10.25</v>
      </c>
      <c r="V10">
        <v>2.7509999999999999</v>
      </c>
      <c r="W10">
        <v>0.59599999999999997</v>
      </c>
      <c r="X10">
        <v>0.183</v>
      </c>
      <c r="Y10">
        <v>0</v>
      </c>
      <c r="Z10">
        <v>1.403</v>
      </c>
      <c r="AA10">
        <v>1138</v>
      </c>
      <c r="AB10">
        <v>1138</v>
      </c>
      <c r="AC10">
        <v>85.4</v>
      </c>
      <c r="AD10">
        <v>85.4</v>
      </c>
      <c r="AE10">
        <v>9.1809999999999992</v>
      </c>
      <c r="AF10">
        <v>9.17</v>
      </c>
      <c r="AG10">
        <v>-9.61</v>
      </c>
      <c r="AH10">
        <v>109.61</v>
      </c>
      <c r="AI10">
        <v>0.90600000000000003</v>
      </c>
      <c r="AJ10">
        <v>50.53</v>
      </c>
      <c r="AK10">
        <v>0.96</v>
      </c>
      <c r="AL10">
        <v>17.71</v>
      </c>
      <c r="AM10">
        <v>7.12</v>
      </c>
      <c r="AN10">
        <v>0.16</v>
      </c>
      <c r="AO10">
        <v>5.75</v>
      </c>
      <c r="AP10">
        <v>11.11</v>
      </c>
      <c r="AQ10">
        <v>3</v>
      </c>
      <c r="AR10">
        <v>0.65</v>
      </c>
      <c r="AS10">
        <v>0.2</v>
      </c>
      <c r="AT10">
        <v>1457</v>
      </c>
      <c r="AU10">
        <v>484</v>
      </c>
      <c r="AV10">
        <v>381</v>
      </c>
      <c r="AW10">
        <v>1.53</v>
      </c>
    </row>
    <row r="11" spans="1:49">
      <c r="A11" t="s">
        <v>11285</v>
      </c>
      <c r="B11" t="s">
        <v>11253</v>
      </c>
      <c r="C11" t="s">
        <v>11262</v>
      </c>
      <c r="D11">
        <v>89.3</v>
      </c>
      <c r="E11" s="3">
        <v>982</v>
      </c>
      <c r="F11" s="3">
        <v>19.163073797375631</v>
      </c>
      <c r="G11" s="3">
        <v>58.034264577454842</v>
      </c>
      <c r="H11" s="3">
        <v>49.793675730199659</v>
      </c>
      <c r="I11" s="195">
        <v>4.9000000000000002E-2</v>
      </c>
      <c r="J11" s="4">
        <v>5.6000000000000001E-2</v>
      </c>
      <c r="K11">
        <v>1766.99515542116</v>
      </c>
      <c r="L11">
        <v>5.62E-2</v>
      </c>
      <c r="M11">
        <v>1.716</v>
      </c>
      <c r="N11">
        <v>47.054000000000002</v>
      </c>
      <c r="O11">
        <v>0.85399999999999998</v>
      </c>
      <c r="P11">
        <v>14.593999999999999</v>
      </c>
      <c r="Q11">
        <v>1.101</v>
      </c>
      <c r="R11">
        <v>8.1829999999999998</v>
      </c>
      <c r="S11">
        <v>0.14000000000000001</v>
      </c>
      <c r="T11">
        <v>11.215999999999999</v>
      </c>
      <c r="U11">
        <v>12.092000000000001</v>
      </c>
      <c r="V11">
        <v>2.387</v>
      </c>
      <c r="W11">
        <v>0.44400000000000001</v>
      </c>
      <c r="X11">
        <v>0.218</v>
      </c>
      <c r="Y11">
        <v>0</v>
      </c>
      <c r="Z11">
        <v>1.716</v>
      </c>
      <c r="AA11">
        <v>1196</v>
      </c>
      <c r="AB11">
        <v>1196</v>
      </c>
      <c r="AC11">
        <v>89.3</v>
      </c>
      <c r="AD11">
        <v>89.3</v>
      </c>
      <c r="AE11">
        <v>9.1739999999999995</v>
      </c>
      <c r="AF11">
        <v>9.17</v>
      </c>
      <c r="AG11">
        <v>-17.190000000000001</v>
      </c>
      <c r="AH11">
        <v>117.19</v>
      </c>
      <c r="AI11">
        <v>0.84299999999999997</v>
      </c>
      <c r="AJ11">
        <v>47.21</v>
      </c>
      <c r="AK11">
        <v>0.98</v>
      </c>
      <c r="AL11">
        <v>16.75</v>
      </c>
      <c r="AM11">
        <v>5.92</v>
      </c>
      <c r="AN11">
        <v>0.11</v>
      </c>
      <c r="AO11">
        <v>6.45</v>
      </c>
      <c r="AP11">
        <v>13.77</v>
      </c>
      <c r="AQ11">
        <v>2.74</v>
      </c>
      <c r="AR11">
        <v>0.51</v>
      </c>
      <c r="AS11">
        <v>0.25</v>
      </c>
      <c r="AT11">
        <v>2919</v>
      </c>
      <c r="AU11">
        <v>688</v>
      </c>
      <c r="AV11">
        <v>562</v>
      </c>
      <c r="AW11">
        <v>1.97</v>
      </c>
    </row>
    <row r="12" spans="1:49">
      <c r="A12" t="s">
        <v>11286</v>
      </c>
      <c r="B12" t="s">
        <v>11253</v>
      </c>
      <c r="C12" t="s">
        <v>11274</v>
      </c>
      <c r="D12">
        <v>84.4</v>
      </c>
      <c r="E12" s="3">
        <v>1455</v>
      </c>
      <c r="F12" s="3">
        <v>8.7900723119611754</v>
      </c>
      <c r="G12" s="3">
        <v>32.339293966789121</v>
      </c>
      <c r="H12" s="3">
        <v>30.626648812850096</v>
      </c>
      <c r="I12" s="195">
        <v>2.1999999999999999E-2</v>
      </c>
      <c r="J12" s="4">
        <v>0.17100000000000001</v>
      </c>
      <c r="K12">
        <v>147.724005869195</v>
      </c>
      <c r="L12">
        <v>3.0800000000000001E-2</v>
      </c>
      <c r="M12">
        <v>0.72299999999999998</v>
      </c>
      <c r="N12">
        <v>49.341999999999999</v>
      </c>
      <c r="O12">
        <v>1.0049999999999999</v>
      </c>
      <c r="P12">
        <v>17.695</v>
      </c>
      <c r="Q12">
        <v>1.1419999999999999</v>
      </c>
      <c r="R12">
        <v>8.15</v>
      </c>
      <c r="S12">
        <v>0.10299999999999999</v>
      </c>
      <c r="T12">
        <v>7.5780000000000003</v>
      </c>
      <c r="U12">
        <v>10.333</v>
      </c>
      <c r="V12">
        <v>3.0150000000000001</v>
      </c>
      <c r="W12">
        <v>0.71299999999999997</v>
      </c>
      <c r="X12">
        <v>0.20100000000000001</v>
      </c>
      <c r="Y12">
        <v>0</v>
      </c>
      <c r="Z12">
        <v>0.72299999999999998</v>
      </c>
      <c r="AA12">
        <v>1134</v>
      </c>
      <c r="AB12">
        <v>1134</v>
      </c>
      <c r="AC12">
        <v>84.4</v>
      </c>
      <c r="AD12">
        <v>84.4</v>
      </c>
      <c r="AE12">
        <v>9.1769999999999996</v>
      </c>
      <c r="AF12">
        <v>9.17</v>
      </c>
      <c r="AG12">
        <v>-5.0599999999999996</v>
      </c>
      <c r="AH12">
        <v>105.06</v>
      </c>
      <c r="AI12">
        <v>0.94299999999999995</v>
      </c>
      <c r="AJ12">
        <v>47.2</v>
      </c>
      <c r="AK12">
        <v>1</v>
      </c>
      <c r="AL12">
        <v>17.61</v>
      </c>
      <c r="AM12">
        <v>6.59</v>
      </c>
      <c r="AN12">
        <v>0.08</v>
      </c>
      <c r="AO12">
        <v>6.45</v>
      </c>
      <c r="AP12">
        <v>10.25</v>
      </c>
      <c r="AQ12">
        <v>3</v>
      </c>
      <c r="AR12">
        <v>0.71</v>
      </c>
      <c r="AS12">
        <v>0.2</v>
      </c>
      <c r="AT12">
        <v>1147</v>
      </c>
      <c r="AU12">
        <v>424</v>
      </c>
      <c r="AV12">
        <v>308</v>
      </c>
      <c r="AW12">
        <v>0.72</v>
      </c>
    </row>
    <row r="13" spans="1:49">
      <c r="A13" t="s">
        <v>11287</v>
      </c>
      <c r="B13" t="s">
        <v>11253</v>
      </c>
      <c r="C13" t="s">
        <v>11263</v>
      </c>
      <c r="D13">
        <v>85</v>
      </c>
      <c r="E13" s="3">
        <v>2560</v>
      </c>
      <c r="F13" s="3">
        <v>24.946045758251959</v>
      </c>
      <c r="G13" s="3">
        <v>92.565532580180104</v>
      </c>
      <c r="H13" s="3">
        <v>69.337579444191547</v>
      </c>
      <c r="I13" s="195">
        <v>3.5000000000000003E-2</v>
      </c>
      <c r="J13" s="4">
        <v>0.20100000000000001</v>
      </c>
      <c r="K13">
        <v>1855.83878528586</v>
      </c>
      <c r="L13">
        <v>5.2499999999999998E-2</v>
      </c>
      <c r="M13">
        <v>1.8580000000000001</v>
      </c>
      <c r="N13">
        <v>50.631</v>
      </c>
      <c r="O13">
        <v>0.91100000000000003</v>
      </c>
      <c r="P13">
        <v>15.667</v>
      </c>
      <c r="Q13">
        <v>1.0229999999999999</v>
      </c>
      <c r="R13">
        <v>8.2530000000000001</v>
      </c>
      <c r="S13">
        <v>0.14699999999999999</v>
      </c>
      <c r="T13">
        <v>8.3030000000000008</v>
      </c>
      <c r="U13">
        <v>9.8460000000000001</v>
      </c>
      <c r="V13">
        <v>2.66</v>
      </c>
      <c r="W13">
        <v>0.55600000000000005</v>
      </c>
      <c r="X13">
        <v>0.14599999999999999</v>
      </c>
      <c r="Y13">
        <v>0</v>
      </c>
      <c r="Z13">
        <v>1.8580000000000001</v>
      </c>
      <c r="AA13">
        <v>1129</v>
      </c>
      <c r="AB13">
        <v>1129</v>
      </c>
      <c r="AC13">
        <v>85</v>
      </c>
      <c r="AD13">
        <v>85</v>
      </c>
      <c r="AE13">
        <v>9.1739999999999995</v>
      </c>
      <c r="AF13">
        <v>9.17</v>
      </c>
      <c r="AG13">
        <v>-11.45</v>
      </c>
      <c r="AH13">
        <v>111.45</v>
      </c>
      <c r="AI13">
        <v>0.89</v>
      </c>
      <c r="AJ13">
        <v>51.11</v>
      </c>
      <c r="AK13">
        <v>1</v>
      </c>
      <c r="AL13">
        <v>17.2</v>
      </c>
      <c r="AM13">
        <v>6.66</v>
      </c>
      <c r="AN13">
        <v>0.11</v>
      </c>
      <c r="AO13">
        <v>5.1100000000000003</v>
      </c>
      <c r="AP13">
        <v>10.73</v>
      </c>
      <c r="AQ13">
        <v>2.92</v>
      </c>
      <c r="AR13">
        <v>0.61</v>
      </c>
      <c r="AS13">
        <v>0.16</v>
      </c>
      <c r="AT13">
        <v>1412</v>
      </c>
      <c r="AU13">
        <v>455</v>
      </c>
      <c r="AV13">
        <v>525</v>
      </c>
      <c r="AW13">
        <v>2.04</v>
      </c>
    </row>
    <row r="14" spans="1:49">
      <c r="A14" t="s">
        <v>11288</v>
      </c>
      <c r="B14" t="s">
        <v>11253</v>
      </c>
      <c r="C14" t="s">
        <v>11264</v>
      </c>
      <c r="D14">
        <v>85.1</v>
      </c>
      <c r="E14" s="3">
        <v>1423</v>
      </c>
      <c r="F14" s="3">
        <v>25.492123010810101</v>
      </c>
      <c r="G14" s="3">
        <v>90.671110696591626</v>
      </c>
      <c r="H14" s="3">
        <v>79.193350310561399</v>
      </c>
      <c r="I14" s="195">
        <v>2.9000000000000001E-2</v>
      </c>
      <c r="J14" s="4">
        <v>0.13300000000000001</v>
      </c>
      <c r="K14">
        <v>282.76706482246101</v>
      </c>
      <c r="L14">
        <v>2.0500000000000001E-2</v>
      </c>
      <c r="M14">
        <v>0.68799999999999994</v>
      </c>
      <c r="N14">
        <v>49.808</v>
      </c>
      <c r="O14">
        <v>0.95299999999999996</v>
      </c>
      <c r="P14">
        <v>17.032</v>
      </c>
      <c r="Q14">
        <v>1.1339999999999999</v>
      </c>
      <c r="R14">
        <v>8.1609999999999996</v>
      </c>
      <c r="S14">
        <v>0.14099999999999999</v>
      </c>
      <c r="T14">
        <v>8.0570000000000004</v>
      </c>
      <c r="U14">
        <v>10.239000000000001</v>
      </c>
      <c r="V14">
        <v>2.9609999999999999</v>
      </c>
      <c r="W14">
        <v>0.64200000000000002</v>
      </c>
      <c r="X14">
        <v>0.183</v>
      </c>
      <c r="Y14">
        <v>0</v>
      </c>
      <c r="Z14">
        <v>0.68799999999999994</v>
      </c>
      <c r="AA14">
        <v>1148</v>
      </c>
      <c r="AB14">
        <v>1148</v>
      </c>
      <c r="AC14">
        <v>85.1</v>
      </c>
      <c r="AD14">
        <v>85.1</v>
      </c>
      <c r="AE14">
        <v>9.1820000000000004</v>
      </c>
      <c r="AF14">
        <v>9.17</v>
      </c>
      <c r="AG14">
        <v>-9.81</v>
      </c>
      <c r="AH14">
        <v>109.81</v>
      </c>
      <c r="AI14">
        <v>0.90500000000000003</v>
      </c>
      <c r="AJ14">
        <v>50.46</v>
      </c>
      <c r="AK14">
        <v>1.04</v>
      </c>
      <c r="AL14">
        <v>18.579999999999998</v>
      </c>
      <c r="AM14">
        <v>7.21</v>
      </c>
      <c r="AN14">
        <v>0.11</v>
      </c>
      <c r="AO14">
        <v>5.24</v>
      </c>
      <c r="AP14">
        <v>11.1</v>
      </c>
      <c r="AQ14">
        <v>3.23</v>
      </c>
      <c r="AR14">
        <v>0.7</v>
      </c>
      <c r="AS14">
        <v>0.2</v>
      </c>
      <c r="AT14">
        <v>1133</v>
      </c>
      <c r="AU14">
        <v>447</v>
      </c>
      <c r="AV14">
        <v>205</v>
      </c>
      <c r="AW14">
        <v>0.75</v>
      </c>
    </row>
    <row r="15" spans="1:49">
      <c r="A15" t="s">
        <v>11289</v>
      </c>
      <c r="B15" t="s">
        <v>11253</v>
      </c>
      <c r="C15" t="s">
        <v>11265</v>
      </c>
      <c r="D15">
        <v>84.9</v>
      </c>
      <c r="E15" s="3">
        <v>1706</v>
      </c>
      <c r="F15" s="3">
        <v>6.3203325890645043</v>
      </c>
      <c r="G15" s="3">
        <v>22.61227569580457</v>
      </c>
      <c r="H15" s="3">
        <v>22.584885925818966</v>
      </c>
      <c r="I15" s="195">
        <v>2.1999999999999999E-2</v>
      </c>
      <c r="J15" s="4">
        <v>0.21</v>
      </c>
      <c r="K15">
        <v>565.81049737820297</v>
      </c>
      <c r="L15">
        <v>5.4000000000000003E-3</v>
      </c>
      <c r="M15">
        <v>1.3660000000000001</v>
      </c>
      <c r="N15">
        <v>51.494</v>
      </c>
      <c r="O15">
        <v>0.85799999999999998</v>
      </c>
      <c r="P15">
        <v>15.47</v>
      </c>
      <c r="Q15">
        <v>1.1120000000000001</v>
      </c>
      <c r="R15">
        <v>8.1709999999999994</v>
      </c>
      <c r="S15">
        <v>0.22</v>
      </c>
      <c r="T15">
        <v>8.1349999999999998</v>
      </c>
      <c r="U15">
        <v>9.2590000000000003</v>
      </c>
      <c r="V15">
        <v>3.0739999999999998</v>
      </c>
      <c r="W15">
        <v>0.64600000000000002</v>
      </c>
      <c r="X15">
        <v>0.19400000000000001</v>
      </c>
      <c r="Y15">
        <v>0</v>
      </c>
      <c r="Z15">
        <v>1.3660000000000001</v>
      </c>
      <c r="AA15">
        <v>1143</v>
      </c>
      <c r="AB15">
        <v>1143</v>
      </c>
      <c r="AC15">
        <v>84.9</v>
      </c>
      <c r="AD15">
        <v>84.9</v>
      </c>
      <c r="AE15">
        <v>9.1720000000000006</v>
      </c>
      <c r="AF15">
        <v>9.17</v>
      </c>
      <c r="AG15">
        <v>-8.6199999999999992</v>
      </c>
      <c r="AH15">
        <v>108.62</v>
      </c>
      <c r="AI15">
        <v>0.91700000000000004</v>
      </c>
      <c r="AJ15">
        <v>52.37</v>
      </c>
      <c r="AK15">
        <v>0.93</v>
      </c>
      <c r="AL15">
        <v>16.760000000000002</v>
      </c>
      <c r="AM15">
        <v>7.84</v>
      </c>
      <c r="AN15">
        <v>0.2</v>
      </c>
      <c r="AO15">
        <v>5.47</v>
      </c>
      <c r="AP15">
        <v>9.9700000000000006</v>
      </c>
      <c r="AQ15">
        <v>3.33</v>
      </c>
      <c r="AR15">
        <v>0.7</v>
      </c>
      <c r="AS15">
        <v>0.21</v>
      </c>
      <c r="AT15">
        <v>520</v>
      </c>
      <c r="AU15">
        <v>417</v>
      </c>
      <c r="AV15">
        <v>54</v>
      </c>
      <c r="AW15">
        <v>1.48</v>
      </c>
    </row>
    <row r="16" spans="1:49">
      <c r="A16" t="s">
        <v>11290</v>
      </c>
      <c r="B16" t="s">
        <v>11253</v>
      </c>
      <c r="C16" t="s">
        <v>11266</v>
      </c>
      <c r="D16">
        <v>84.9</v>
      </c>
      <c r="E16" s="3">
        <v>1619</v>
      </c>
      <c r="F16" s="3">
        <v>21.765781901342621</v>
      </c>
      <c r="G16" s="3">
        <v>79.879052260506924</v>
      </c>
      <c r="H16" s="3">
        <v>72.802586418945026</v>
      </c>
      <c r="I16" s="195">
        <v>2.4E-2</v>
      </c>
      <c r="J16" s="4">
        <v>0.18</v>
      </c>
      <c r="K16">
        <v>991.99574634354303</v>
      </c>
      <c r="L16">
        <v>7.2099999999999997E-2</v>
      </c>
      <c r="M16">
        <v>1.629</v>
      </c>
      <c r="N16">
        <v>47.811999999999998</v>
      </c>
      <c r="O16">
        <v>0.89</v>
      </c>
      <c r="P16">
        <v>16.201000000000001</v>
      </c>
      <c r="Q16">
        <v>1.1140000000000001</v>
      </c>
      <c r="R16">
        <v>8.1950000000000003</v>
      </c>
      <c r="S16">
        <v>0.14799999999999999</v>
      </c>
      <c r="T16">
        <v>7.774</v>
      </c>
      <c r="U16">
        <v>12.8</v>
      </c>
      <c r="V16">
        <v>2.7719999999999998</v>
      </c>
      <c r="W16">
        <v>0.48699999999999999</v>
      </c>
      <c r="X16">
        <v>0.17799999999999999</v>
      </c>
      <c r="Y16">
        <v>0</v>
      </c>
      <c r="Z16">
        <v>1.629</v>
      </c>
      <c r="AA16">
        <v>1104</v>
      </c>
      <c r="AB16">
        <v>1104</v>
      </c>
      <c r="AC16">
        <v>84.9</v>
      </c>
      <c r="AD16">
        <v>84.9</v>
      </c>
      <c r="AE16">
        <v>9.1969999999999992</v>
      </c>
      <c r="AF16">
        <v>9.17</v>
      </c>
      <c r="AG16">
        <v>-8.43</v>
      </c>
      <c r="AH16">
        <v>108.43</v>
      </c>
      <c r="AI16">
        <v>0.91300000000000003</v>
      </c>
      <c r="AJ16">
        <v>47.76</v>
      </c>
      <c r="AK16">
        <v>0.95</v>
      </c>
      <c r="AL16">
        <v>17.3</v>
      </c>
      <c r="AM16">
        <v>6.39</v>
      </c>
      <c r="AN16">
        <v>0.12</v>
      </c>
      <c r="AO16">
        <v>5.87</v>
      </c>
      <c r="AP16">
        <v>13.61</v>
      </c>
      <c r="AQ16">
        <v>2.96</v>
      </c>
      <c r="AR16">
        <v>0.52</v>
      </c>
      <c r="AS16">
        <v>0.19</v>
      </c>
      <c r="AT16">
        <v>3082</v>
      </c>
      <c r="AU16">
        <v>808</v>
      </c>
      <c r="AV16">
        <v>721</v>
      </c>
      <c r="AW16">
        <v>1.74</v>
      </c>
    </row>
    <row r="17" spans="1:49">
      <c r="A17" t="s">
        <v>11291</v>
      </c>
      <c r="B17" t="s">
        <v>11253</v>
      </c>
      <c r="C17" t="s">
        <v>11267</v>
      </c>
      <c r="D17">
        <v>89.7</v>
      </c>
      <c r="E17" s="3">
        <v>3563</v>
      </c>
      <c r="F17" s="3">
        <v>31.001740574197683</v>
      </c>
      <c r="G17" s="3">
        <v>105.92882585299205</v>
      </c>
      <c r="H17" s="3">
        <v>73.441216454679562</v>
      </c>
      <c r="I17" s="195">
        <v>5.1999999999999998E-2</v>
      </c>
      <c r="J17" s="4">
        <v>0.19</v>
      </c>
      <c r="K17">
        <v>2437.20373471739</v>
      </c>
      <c r="L17">
        <v>7.6600000000000001E-2</v>
      </c>
      <c r="M17">
        <v>1.966</v>
      </c>
      <c r="N17">
        <v>46.786000000000001</v>
      </c>
      <c r="O17">
        <v>0.75600000000000001</v>
      </c>
      <c r="P17">
        <v>14.026</v>
      </c>
      <c r="Q17">
        <v>1.0920000000000001</v>
      </c>
      <c r="R17">
        <v>8.1929999999999996</v>
      </c>
      <c r="S17">
        <v>0.13600000000000001</v>
      </c>
      <c r="T17">
        <v>11.638999999999999</v>
      </c>
      <c r="U17">
        <v>12.692</v>
      </c>
      <c r="V17">
        <v>2.177</v>
      </c>
      <c r="W17">
        <v>0.40300000000000002</v>
      </c>
      <c r="X17">
        <v>0.13400000000000001</v>
      </c>
      <c r="Y17">
        <v>0</v>
      </c>
      <c r="Z17">
        <v>1.966</v>
      </c>
      <c r="AA17">
        <v>1199</v>
      </c>
      <c r="AB17">
        <v>1199</v>
      </c>
      <c r="AC17">
        <v>89.7</v>
      </c>
      <c r="AD17">
        <v>89.7</v>
      </c>
      <c r="AE17">
        <v>9.1760000000000002</v>
      </c>
      <c r="AF17">
        <v>9.17</v>
      </c>
      <c r="AG17">
        <v>-17.88</v>
      </c>
      <c r="AH17">
        <v>117.88</v>
      </c>
      <c r="AI17">
        <v>0.83699999999999997</v>
      </c>
      <c r="AJ17">
        <v>48.38</v>
      </c>
      <c r="AK17">
        <v>0.9</v>
      </c>
      <c r="AL17">
        <v>16.690000000000001</v>
      </c>
      <c r="AM17">
        <v>5.92</v>
      </c>
      <c r="AN17">
        <v>0.11</v>
      </c>
      <c r="AO17">
        <v>6.98</v>
      </c>
      <c r="AP17">
        <v>14.99</v>
      </c>
      <c r="AQ17">
        <v>2.59</v>
      </c>
      <c r="AR17">
        <v>0.48</v>
      </c>
      <c r="AS17">
        <v>0.16</v>
      </c>
      <c r="AT17">
        <v>3515</v>
      </c>
      <c r="AU17">
        <v>1018</v>
      </c>
      <c r="AV17">
        <v>766</v>
      </c>
      <c r="AW17">
        <v>2.34</v>
      </c>
    </row>
    <row r="18" spans="1:49">
      <c r="A18" t="s">
        <v>11292</v>
      </c>
      <c r="B18" t="s">
        <v>11253</v>
      </c>
      <c r="C18" t="s">
        <v>11268</v>
      </c>
      <c r="D18">
        <v>85.2</v>
      </c>
      <c r="E18" s="3">
        <v>3454</v>
      </c>
      <c r="F18" s="3">
        <v>19.968070183143183</v>
      </c>
      <c r="G18" s="3">
        <v>59.686046295961873</v>
      </c>
      <c r="H18" s="3">
        <v>54.945141036708854</v>
      </c>
      <c r="I18" s="195">
        <v>4.3999999999999997E-2</v>
      </c>
      <c r="J18" s="4">
        <v>0.20599999999999999</v>
      </c>
      <c r="K18">
        <v>1709.8026955498799</v>
      </c>
      <c r="L18">
        <v>8.6199999999999999E-2</v>
      </c>
      <c r="M18">
        <v>2.0739999999999998</v>
      </c>
      <c r="N18">
        <v>49.212000000000003</v>
      </c>
      <c r="O18">
        <v>0.86699999999999999</v>
      </c>
      <c r="P18">
        <v>16.093</v>
      </c>
      <c r="Q18">
        <v>0.99299999999999999</v>
      </c>
      <c r="R18">
        <v>8.282</v>
      </c>
      <c r="S18">
        <v>0.19600000000000001</v>
      </c>
      <c r="T18">
        <v>8.35</v>
      </c>
      <c r="U18">
        <v>10.746</v>
      </c>
      <c r="V18">
        <v>2.5270000000000001</v>
      </c>
      <c r="W18">
        <v>0.48099999999999998</v>
      </c>
      <c r="X18">
        <v>0.17899999999999999</v>
      </c>
      <c r="Y18">
        <v>0</v>
      </c>
      <c r="Z18">
        <v>2.0739999999999998</v>
      </c>
      <c r="AA18">
        <v>1119</v>
      </c>
      <c r="AB18">
        <v>1119</v>
      </c>
      <c r="AC18">
        <v>85.2</v>
      </c>
      <c r="AD18">
        <v>85.2</v>
      </c>
      <c r="AE18">
        <v>9.1750000000000007</v>
      </c>
      <c r="AF18">
        <v>9.17</v>
      </c>
      <c r="AG18">
        <v>-8.48</v>
      </c>
      <c r="AH18">
        <v>108.48</v>
      </c>
      <c r="AI18">
        <v>0.91400000000000003</v>
      </c>
      <c r="AJ18">
        <v>48.9</v>
      </c>
      <c r="AK18">
        <v>0.92</v>
      </c>
      <c r="AL18">
        <v>17.07</v>
      </c>
      <c r="AM18">
        <v>6.71</v>
      </c>
      <c r="AN18">
        <v>0.17</v>
      </c>
      <c r="AO18">
        <v>6.19</v>
      </c>
      <c r="AP18">
        <v>11.34</v>
      </c>
      <c r="AQ18">
        <v>2.68</v>
      </c>
      <c r="AR18">
        <v>0.51</v>
      </c>
      <c r="AS18">
        <v>0.19</v>
      </c>
      <c r="AT18">
        <v>2488</v>
      </c>
      <c r="AU18">
        <v>650</v>
      </c>
      <c r="AV18">
        <v>862</v>
      </c>
      <c r="AW18">
        <v>2.2000000000000002</v>
      </c>
    </row>
    <row r="19" spans="1:49">
      <c r="A19" t="s">
        <v>11293</v>
      </c>
      <c r="B19" t="s">
        <v>11253</v>
      </c>
      <c r="C19" t="s">
        <v>11269</v>
      </c>
      <c r="D19">
        <v>84.6</v>
      </c>
      <c r="E19" s="3">
        <v>1120</v>
      </c>
      <c r="F19" s="3">
        <v>30.397094804998446</v>
      </c>
      <c r="G19" s="3">
        <v>126.36020922438331</v>
      </c>
      <c r="H19" s="3">
        <v>102.63392214548274</v>
      </c>
      <c r="I19" s="195">
        <v>2.1000000000000001E-2</v>
      </c>
      <c r="J19" s="4">
        <v>0.14699999999999999</v>
      </c>
      <c r="K19">
        <v>387.78184713822799</v>
      </c>
      <c r="L19">
        <v>2.3599999999999999E-2</v>
      </c>
      <c r="M19">
        <v>0.80700000000000005</v>
      </c>
      <c r="N19">
        <v>50.125</v>
      </c>
      <c r="O19">
        <v>0.90700000000000003</v>
      </c>
      <c r="P19">
        <v>16.893000000000001</v>
      </c>
      <c r="Q19">
        <v>1.1100000000000001</v>
      </c>
      <c r="R19">
        <v>8.1829999999999998</v>
      </c>
      <c r="S19">
        <v>0.191</v>
      </c>
      <c r="T19">
        <v>7.86</v>
      </c>
      <c r="U19">
        <v>10.194000000000001</v>
      </c>
      <c r="V19">
        <v>2.8969999999999998</v>
      </c>
      <c r="W19">
        <v>0.61399999999999999</v>
      </c>
      <c r="X19">
        <v>0.22</v>
      </c>
      <c r="Y19">
        <v>0</v>
      </c>
      <c r="Z19">
        <v>0.80700000000000005</v>
      </c>
      <c r="AA19">
        <v>1138</v>
      </c>
      <c r="AB19">
        <v>1138</v>
      </c>
      <c r="AC19">
        <v>84.6</v>
      </c>
      <c r="AD19">
        <v>84.6</v>
      </c>
      <c r="AE19">
        <v>9.1820000000000004</v>
      </c>
      <c r="AF19">
        <v>9.17</v>
      </c>
      <c r="AG19">
        <v>-10.35</v>
      </c>
      <c r="AH19">
        <v>110.35</v>
      </c>
      <c r="AI19">
        <v>0.89900000000000002</v>
      </c>
      <c r="AJ19">
        <v>50.63</v>
      </c>
      <c r="AK19">
        <v>0.99</v>
      </c>
      <c r="AL19">
        <v>18.43</v>
      </c>
      <c r="AM19">
        <v>6.69</v>
      </c>
      <c r="AN19">
        <v>0.16</v>
      </c>
      <c r="AO19">
        <v>5.08</v>
      </c>
      <c r="AP19">
        <v>11.05</v>
      </c>
      <c r="AQ19">
        <v>3.16</v>
      </c>
      <c r="AR19">
        <v>0.67</v>
      </c>
      <c r="AS19">
        <v>0.24</v>
      </c>
      <c r="AT19">
        <v>1207</v>
      </c>
      <c r="AU19">
        <v>463</v>
      </c>
      <c r="AV19">
        <v>236</v>
      </c>
      <c r="AW19">
        <v>0.88</v>
      </c>
    </row>
    <row r="20" spans="1:49">
      <c r="A20" t="s">
        <v>11294</v>
      </c>
      <c r="B20" t="s">
        <v>11253</v>
      </c>
      <c r="C20" t="s">
        <v>11270</v>
      </c>
      <c r="D20">
        <v>87.1</v>
      </c>
      <c r="E20" s="3">
        <v>2612</v>
      </c>
      <c r="F20" s="3">
        <v>17.383780540452115</v>
      </c>
      <c r="G20" s="3">
        <v>56.972207833690177</v>
      </c>
      <c r="H20" s="3">
        <v>46.826407516307377</v>
      </c>
      <c r="I20" s="195">
        <v>4.2000000000000003E-2</v>
      </c>
      <c r="J20" s="4">
        <v>0.16900000000000001</v>
      </c>
      <c r="K20">
        <v>1717.3741019053</v>
      </c>
      <c r="L20">
        <v>5.3199999999999997E-2</v>
      </c>
      <c r="M20">
        <v>2.0049999999999999</v>
      </c>
      <c r="N20">
        <v>49.514000000000003</v>
      </c>
      <c r="O20">
        <v>0.84299999999999997</v>
      </c>
      <c r="P20">
        <v>14.548</v>
      </c>
      <c r="Q20">
        <v>1.085</v>
      </c>
      <c r="R20">
        <v>8.1980000000000004</v>
      </c>
      <c r="S20">
        <v>0.14099999999999999</v>
      </c>
      <c r="T20">
        <v>9.51</v>
      </c>
      <c r="U20">
        <v>10.67</v>
      </c>
      <c r="V20">
        <v>2.75</v>
      </c>
      <c r="W20">
        <v>0.60299999999999998</v>
      </c>
      <c r="X20">
        <v>0.13300000000000001</v>
      </c>
      <c r="Y20">
        <v>0</v>
      </c>
      <c r="Z20">
        <v>2.0049999999999999</v>
      </c>
      <c r="AA20">
        <v>1158</v>
      </c>
      <c r="AB20">
        <v>1158</v>
      </c>
      <c r="AC20">
        <v>87.1</v>
      </c>
      <c r="AD20">
        <v>87.1</v>
      </c>
      <c r="AE20">
        <v>9.1750000000000007</v>
      </c>
      <c r="AF20">
        <v>9.17</v>
      </c>
      <c r="AG20">
        <v>-12.59</v>
      </c>
      <c r="AH20">
        <v>112.59</v>
      </c>
      <c r="AI20">
        <v>0.878</v>
      </c>
      <c r="AJ20">
        <v>50.77</v>
      </c>
      <c r="AK20">
        <v>0.95</v>
      </c>
      <c r="AL20">
        <v>16.399999999999999</v>
      </c>
      <c r="AM20">
        <v>6.14</v>
      </c>
      <c r="AN20">
        <v>0.11</v>
      </c>
      <c r="AO20">
        <v>6.4</v>
      </c>
      <c r="AP20">
        <v>11.94</v>
      </c>
      <c r="AQ20">
        <v>3.1</v>
      </c>
      <c r="AR20">
        <v>0.68</v>
      </c>
      <c r="AS20">
        <v>0.15</v>
      </c>
      <c r="AT20">
        <v>1576</v>
      </c>
      <c r="AU20">
        <v>518</v>
      </c>
      <c r="AV20">
        <v>532</v>
      </c>
      <c r="AW20">
        <v>2.2599999999999998</v>
      </c>
    </row>
    <row r="21" spans="1:49">
      <c r="A21" t="s">
        <v>11295</v>
      </c>
      <c r="B21" t="s">
        <v>11253</v>
      </c>
      <c r="C21" t="s">
        <v>11271</v>
      </c>
      <c r="D21">
        <v>87.6</v>
      </c>
      <c r="E21" s="3">
        <v>2580</v>
      </c>
      <c r="F21" s="3">
        <v>27.5584479222155</v>
      </c>
      <c r="G21" s="3">
        <v>103.82491758255073</v>
      </c>
      <c r="H21" s="3">
        <v>76.513158681638046</v>
      </c>
      <c r="I21" s="195">
        <v>3.4000000000000002E-2</v>
      </c>
      <c r="J21" s="4">
        <v>0.20599999999999999</v>
      </c>
      <c r="K21">
        <v>1926.20939822268</v>
      </c>
      <c r="L21">
        <v>7.46E-2</v>
      </c>
      <c r="M21">
        <v>1.8440000000000001</v>
      </c>
      <c r="N21">
        <v>48.454999999999998</v>
      </c>
      <c r="O21">
        <v>0.71499999999999997</v>
      </c>
      <c r="P21">
        <v>14.544</v>
      </c>
      <c r="Q21">
        <v>1.038</v>
      </c>
      <c r="R21">
        <v>8.2420000000000009</v>
      </c>
      <c r="S21">
        <v>0.14799999999999999</v>
      </c>
      <c r="T21">
        <v>9.9039999999999999</v>
      </c>
      <c r="U21">
        <v>12.25</v>
      </c>
      <c r="V21">
        <v>2.2679999999999998</v>
      </c>
      <c r="W21">
        <v>0.45</v>
      </c>
      <c r="X21">
        <v>0.14099999999999999</v>
      </c>
      <c r="Y21">
        <v>0</v>
      </c>
      <c r="Z21">
        <v>1.8440000000000001</v>
      </c>
      <c r="AA21">
        <v>1158</v>
      </c>
      <c r="AB21">
        <v>1158</v>
      </c>
      <c r="AC21">
        <v>87.6</v>
      </c>
      <c r="AD21">
        <v>87.6</v>
      </c>
      <c r="AE21">
        <v>9.1760000000000002</v>
      </c>
      <c r="AF21">
        <v>9.17</v>
      </c>
      <c r="AG21">
        <v>-13.08</v>
      </c>
      <c r="AH21">
        <v>113.08</v>
      </c>
      <c r="AI21">
        <v>0.874</v>
      </c>
      <c r="AJ21">
        <v>49.65</v>
      </c>
      <c r="AK21">
        <v>0.81</v>
      </c>
      <c r="AL21">
        <v>16.48</v>
      </c>
      <c r="AM21">
        <v>6.18</v>
      </c>
      <c r="AN21">
        <v>0.12</v>
      </c>
      <c r="AO21">
        <v>6.63</v>
      </c>
      <c r="AP21">
        <v>13.79</v>
      </c>
      <c r="AQ21">
        <v>2.57</v>
      </c>
      <c r="AR21">
        <v>0.51</v>
      </c>
      <c r="AS21">
        <v>0.16</v>
      </c>
      <c r="AT21">
        <v>2170</v>
      </c>
      <c r="AU21">
        <v>670</v>
      </c>
      <c r="AV21">
        <v>746</v>
      </c>
      <c r="AW21">
        <v>2.09</v>
      </c>
    </row>
    <row r="22" spans="1:49">
      <c r="A22" t="s">
        <v>11296</v>
      </c>
      <c r="B22" t="s">
        <v>11253</v>
      </c>
      <c r="C22" t="s">
        <v>11275</v>
      </c>
      <c r="D22">
        <v>86.6</v>
      </c>
      <c r="E22" s="3">
        <v>2325</v>
      </c>
      <c r="F22" s="3">
        <v>13.279966459343505</v>
      </c>
      <c r="G22" s="3">
        <v>49.699666189335836</v>
      </c>
      <c r="H22" s="3">
        <v>37.263331536774942</v>
      </c>
      <c r="I22" s="195">
        <v>3.4000000000000002E-2</v>
      </c>
      <c r="J22" s="4">
        <v>0.185</v>
      </c>
      <c r="K22">
        <v>1707.6520024009101</v>
      </c>
      <c r="L22">
        <v>5.1999999999999998E-2</v>
      </c>
      <c r="M22">
        <v>1.966</v>
      </c>
      <c r="N22">
        <v>48.823</v>
      </c>
      <c r="O22">
        <v>0.755</v>
      </c>
      <c r="P22">
        <v>15.682</v>
      </c>
      <c r="Q22">
        <v>0.98799999999999999</v>
      </c>
      <c r="R22">
        <v>8.2970000000000006</v>
      </c>
      <c r="S22">
        <v>0.17</v>
      </c>
      <c r="T22">
        <v>9.2720000000000002</v>
      </c>
      <c r="U22">
        <v>11.102</v>
      </c>
      <c r="V22">
        <v>2.367</v>
      </c>
      <c r="W22">
        <v>0.48499999999999999</v>
      </c>
      <c r="X22">
        <v>9.2999999999999999E-2</v>
      </c>
      <c r="Y22">
        <v>0</v>
      </c>
      <c r="Z22">
        <v>1.966</v>
      </c>
      <c r="AA22">
        <v>1143</v>
      </c>
      <c r="AB22">
        <v>1143</v>
      </c>
      <c r="AC22">
        <v>86.6</v>
      </c>
      <c r="AD22">
        <v>86.6</v>
      </c>
      <c r="AE22">
        <v>9.1859999999999999</v>
      </c>
      <c r="AF22">
        <v>9.17</v>
      </c>
      <c r="AG22">
        <v>-10.93</v>
      </c>
      <c r="AH22">
        <v>110.93</v>
      </c>
      <c r="AI22">
        <v>0.89300000000000002</v>
      </c>
      <c r="AJ22">
        <v>48.17</v>
      </c>
      <c r="AK22">
        <v>0.81</v>
      </c>
      <c r="AL22">
        <v>16.829999999999998</v>
      </c>
      <c r="AM22">
        <v>6.47</v>
      </c>
      <c r="AN22">
        <v>0.14000000000000001</v>
      </c>
      <c r="AO22">
        <v>6.26</v>
      </c>
      <c r="AP22">
        <v>11.84</v>
      </c>
      <c r="AQ22">
        <v>2.54</v>
      </c>
      <c r="AR22">
        <v>0.52</v>
      </c>
      <c r="AS22">
        <v>0.1</v>
      </c>
      <c r="AT22">
        <v>1871</v>
      </c>
      <c r="AU22">
        <v>568</v>
      </c>
      <c r="AV22">
        <v>520</v>
      </c>
      <c r="AW22">
        <v>2.11</v>
      </c>
    </row>
    <row r="23" spans="1:49">
      <c r="A23" t="s">
        <v>11297</v>
      </c>
      <c r="B23" t="s">
        <v>11253</v>
      </c>
      <c r="C23" t="s">
        <v>11272</v>
      </c>
      <c r="D23">
        <v>88.1</v>
      </c>
      <c r="E23" s="3">
        <v>6502</v>
      </c>
      <c r="F23" s="3">
        <v>18.527568156119898</v>
      </c>
      <c r="G23" s="3">
        <v>56.869103752209995</v>
      </c>
      <c r="H23" s="3">
        <v>37.750470565623758</v>
      </c>
      <c r="I23" s="195">
        <v>7.8E-2</v>
      </c>
      <c r="J23" s="4">
        <v>0.222</v>
      </c>
      <c r="K23">
        <v>1753.0485899610501</v>
      </c>
      <c r="L23">
        <v>4.9599999999999998E-2</v>
      </c>
      <c r="M23">
        <v>1.6970000000000001</v>
      </c>
      <c r="N23">
        <v>48.02</v>
      </c>
      <c r="O23">
        <v>0.78300000000000003</v>
      </c>
      <c r="P23">
        <v>15.289</v>
      </c>
      <c r="Q23">
        <v>1.054</v>
      </c>
      <c r="R23">
        <v>8.2309999999999999</v>
      </c>
      <c r="S23">
        <v>0.187</v>
      </c>
      <c r="T23">
        <v>10.272</v>
      </c>
      <c r="U23">
        <v>11.301</v>
      </c>
      <c r="V23">
        <v>2.5059999999999998</v>
      </c>
      <c r="W23">
        <v>0.47</v>
      </c>
      <c r="X23">
        <v>0.191</v>
      </c>
      <c r="Y23">
        <v>0</v>
      </c>
      <c r="Z23">
        <v>1.6970000000000001</v>
      </c>
      <c r="AA23">
        <v>1175</v>
      </c>
      <c r="AB23">
        <v>1175</v>
      </c>
      <c r="AC23">
        <v>88.1</v>
      </c>
      <c r="AD23">
        <v>88.1</v>
      </c>
      <c r="AE23">
        <v>9.1790000000000003</v>
      </c>
      <c r="AF23">
        <v>9.17</v>
      </c>
      <c r="AG23">
        <v>-15.94</v>
      </c>
      <c r="AH23">
        <v>115.94</v>
      </c>
      <c r="AI23">
        <v>0.85299999999999998</v>
      </c>
      <c r="AJ23">
        <v>48.84</v>
      </c>
      <c r="AK23">
        <v>0.9</v>
      </c>
      <c r="AL23">
        <v>17.57</v>
      </c>
      <c r="AM23">
        <v>6.11</v>
      </c>
      <c r="AN23">
        <v>0.16</v>
      </c>
      <c r="AO23">
        <v>5.89</v>
      </c>
      <c r="AP23">
        <v>12.88</v>
      </c>
      <c r="AQ23">
        <v>2.88</v>
      </c>
      <c r="AR23">
        <v>0.54</v>
      </c>
      <c r="AS23">
        <v>0.22</v>
      </c>
      <c r="AT23">
        <v>2654</v>
      </c>
      <c r="AU23">
        <v>691</v>
      </c>
      <c r="AV23">
        <v>496</v>
      </c>
      <c r="AW23">
        <v>1.95</v>
      </c>
    </row>
  </sheetData>
  <phoneticPr fontId="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B4928-ADAA-4E99-8582-35B7AAD2AD22}">
  <dimension ref="B1:CW14"/>
  <sheetViews>
    <sheetView tabSelected="1" topLeftCell="I1" workbookViewId="0">
      <selection activeCell="O1" sqref="O1"/>
    </sheetView>
  </sheetViews>
  <sheetFormatPr defaultRowHeight="15.6"/>
  <cols>
    <col min="4" max="4" width="34.5" customWidth="1"/>
    <col min="9" max="9" width="10.296875" style="74" bestFit="1" customWidth="1"/>
  </cols>
  <sheetData>
    <row r="1" spans="2:101" s="200" customFormat="1" ht="135">
      <c r="B1" s="196" t="s">
        <v>11298</v>
      </c>
      <c r="C1" s="196" t="s">
        <v>11299</v>
      </c>
      <c r="D1" s="321" t="s">
        <v>2020</v>
      </c>
      <c r="E1" s="196" t="s">
        <v>11300</v>
      </c>
      <c r="F1" s="196" t="s">
        <v>11301</v>
      </c>
      <c r="G1" s="197" t="s">
        <v>11302</v>
      </c>
      <c r="H1" s="197" t="s">
        <v>16</v>
      </c>
      <c r="I1" s="319" t="s">
        <v>15</v>
      </c>
      <c r="J1" s="197" t="s">
        <v>3</v>
      </c>
      <c r="K1" s="197" t="s">
        <v>4</v>
      </c>
      <c r="L1" s="197" t="s">
        <v>5</v>
      </c>
      <c r="M1" s="197" t="s">
        <v>6</v>
      </c>
      <c r="N1" s="197" t="s">
        <v>7</v>
      </c>
      <c r="O1" s="197" t="s">
        <v>10</v>
      </c>
      <c r="P1" s="197" t="s">
        <v>11</v>
      </c>
      <c r="Q1" s="197" t="s">
        <v>12</v>
      </c>
      <c r="R1" s="197" t="s">
        <v>13</v>
      </c>
      <c r="S1" s="197" t="s">
        <v>14</v>
      </c>
      <c r="T1" s="197" t="s">
        <v>647</v>
      </c>
      <c r="U1" s="197" t="s">
        <v>15</v>
      </c>
      <c r="V1" s="197" t="s">
        <v>11303</v>
      </c>
      <c r="W1" s="197" t="s">
        <v>11304</v>
      </c>
      <c r="X1" s="197" t="s">
        <v>11305</v>
      </c>
      <c r="Y1" s="197" t="s">
        <v>11306</v>
      </c>
      <c r="Z1" s="197" t="s">
        <v>498</v>
      </c>
      <c r="AA1" s="197" t="s">
        <v>11307</v>
      </c>
      <c r="AB1" s="197" t="s">
        <v>11308</v>
      </c>
      <c r="AC1" s="197" t="s">
        <v>2728</v>
      </c>
      <c r="AD1" s="197" t="s">
        <v>2729</v>
      </c>
      <c r="AE1" s="197" t="s">
        <v>2732</v>
      </c>
      <c r="AF1" s="197" t="s">
        <v>2734</v>
      </c>
      <c r="AG1" s="197" t="s">
        <v>2735</v>
      </c>
      <c r="AH1" s="197" t="s">
        <v>2736</v>
      </c>
      <c r="AI1" s="197" t="s">
        <v>2738</v>
      </c>
      <c r="AJ1" s="197" t="s">
        <v>2739</v>
      </c>
      <c r="AK1" s="197" t="s">
        <v>2740</v>
      </c>
      <c r="AL1" s="197" t="s">
        <v>2741</v>
      </c>
      <c r="AM1" s="197" t="s">
        <v>2733</v>
      </c>
      <c r="AN1" s="197" t="s">
        <v>2737</v>
      </c>
      <c r="AO1" s="197" t="s">
        <v>2743</v>
      </c>
      <c r="AP1" s="197" t="s">
        <v>11309</v>
      </c>
      <c r="AQ1" s="197" t="s">
        <v>11310</v>
      </c>
      <c r="AR1" s="197" t="s">
        <v>11311</v>
      </c>
      <c r="AS1" s="197" t="s">
        <v>2738</v>
      </c>
      <c r="AT1" s="197" t="s">
        <v>2733</v>
      </c>
      <c r="AU1" s="197" t="s">
        <v>11312</v>
      </c>
      <c r="AV1" s="197" t="s">
        <v>11313</v>
      </c>
      <c r="AW1" s="197" t="s">
        <v>2737</v>
      </c>
      <c r="AX1" s="197" t="s">
        <v>2743</v>
      </c>
      <c r="AY1" s="197" t="s">
        <v>499</v>
      </c>
      <c r="AZ1" s="197" t="s">
        <v>11314</v>
      </c>
      <c r="BA1" s="197" t="s">
        <v>11315</v>
      </c>
      <c r="BB1" s="197" t="s">
        <v>11316</v>
      </c>
      <c r="BC1" s="198" t="s">
        <v>11317</v>
      </c>
      <c r="BD1" s="197" t="s">
        <v>11318</v>
      </c>
      <c r="BE1" s="197" t="s">
        <v>11319</v>
      </c>
      <c r="BF1" s="197" t="s">
        <v>11320</v>
      </c>
      <c r="BG1" s="197" t="s">
        <v>11321</v>
      </c>
      <c r="BH1" s="197" t="s">
        <v>11322</v>
      </c>
      <c r="BI1" s="198" t="s">
        <v>11323</v>
      </c>
      <c r="BJ1" s="198" t="s">
        <v>11324</v>
      </c>
      <c r="BK1" s="198" t="s">
        <v>11325</v>
      </c>
      <c r="BL1" s="198" t="s">
        <v>11326</v>
      </c>
      <c r="BM1" s="199" t="s">
        <v>11327</v>
      </c>
      <c r="BN1" s="199" t="s">
        <v>11328</v>
      </c>
      <c r="BO1" s="197" t="s">
        <v>11329</v>
      </c>
      <c r="BP1" s="199" t="s">
        <v>11330</v>
      </c>
      <c r="BQ1" s="199" t="s">
        <v>11331</v>
      </c>
      <c r="BR1" s="197" t="s">
        <v>11332</v>
      </c>
      <c r="BS1" s="197" t="s">
        <v>11333</v>
      </c>
      <c r="BT1" s="197" t="s">
        <v>11334</v>
      </c>
      <c r="BU1" s="197" t="s">
        <v>11335</v>
      </c>
      <c r="BV1" s="197" t="s">
        <v>11336</v>
      </c>
      <c r="BW1" s="197" t="s">
        <v>11337</v>
      </c>
      <c r="BX1" s="197" t="s">
        <v>11338</v>
      </c>
      <c r="BY1" s="197" t="s">
        <v>11339</v>
      </c>
      <c r="BZ1" s="197" t="s">
        <v>11340</v>
      </c>
      <c r="CA1" s="197" t="s">
        <v>11341</v>
      </c>
      <c r="CB1" s="197" t="s">
        <v>11342</v>
      </c>
      <c r="CC1" s="197" t="s">
        <v>11343</v>
      </c>
      <c r="CD1" s="197" t="s">
        <v>11344</v>
      </c>
      <c r="CE1" s="197" t="s">
        <v>11345</v>
      </c>
      <c r="CF1" s="197" t="s">
        <v>11346</v>
      </c>
      <c r="CG1" s="197" t="s">
        <v>11347</v>
      </c>
      <c r="CH1" s="197" t="s">
        <v>11348</v>
      </c>
      <c r="CI1" s="197" t="s">
        <v>11349</v>
      </c>
      <c r="CJ1" s="197" t="s">
        <v>11350</v>
      </c>
      <c r="CK1" s="197" t="s">
        <v>11351</v>
      </c>
      <c r="CL1" s="197" t="s">
        <v>11352</v>
      </c>
      <c r="CM1" s="197" t="s">
        <v>11353</v>
      </c>
      <c r="CN1" s="197" t="s">
        <v>11354</v>
      </c>
      <c r="CO1" s="197" t="s">
        <v>11355</v>
      </c>
      <c r="CP1" s="197" t="s">
        <v>11356</v>
      </c>
      <c r="CQ1" s="197" t="s">
        <v>11357</v>
      </c>
      <c r="CR1" s="197" t="s">
        <v>11358</v>
      </c>
      <c r="CS1" s="197" t="s">
        <v>11359</v>
      </c>
      <c r="CT1" s="197" t="s">
        <v>11360</v>
      </c>
      <c r="CU1" s="197" t="s">
        <v>11361</v>
      </c>
      <c r="CV1" s="197" t="s">
        <v>11362</v>
      </c>
      <c r="CW1" s="197" t="s">
        <v>11363</v>
      </c>
    </row>
    <row r="2" spans="2:101">
      <c r="B2" s="201">
        <v>8</v>
      </c>
      <c r="C2" s="201" t="s">
        <v>11366</v>
      </c>
      <c r="D2" s="201" t="s">
        <v>11456</v>
      </c>
      <c r="E2" s="201" t="s">
        <v>11370</v>
      </c>
      <c r="F2" s="201">
        <v>1</v>
      </c>
      <c r="G2" s="202">
        <v>5</v>
      </c>
      <c r="H2" s="212">
        <v>2.2442754867234391E-2</v>
      </c>
      <c r="I2" s="320">
        <f>BR2/10000</f>
        <v>0.27550448425256174</v>
      </c>
      <c r="J2" s="208">
        <v>48.585999999999999</v>
      </c>
      <c r="K2" s="208">
        <v>2.2919999999999998</v>
      </c>
      <c r="L2" s="208">
        <v>14.789</v>
      </c>
      <c r="M2" s="208">
        <v>0.78700000000000003</v>
      </c>
      <c r="N2" s="208">
        <v>5.9349999999999996</v>
      </c>
      <c r="O2" s="208">
        <v>7.5439999999999996</v>
      </c>
      <c r="P2" s="208">
        <v>16.957999999999998</v>
      </c>
      <c r="Q2" s="208">
        <v>1.8819999999999999</v>
      </c>
      <c r="R2" s="208">
        <v>0.65500000000000003</v>
      </c>
      <c r="S2" s="208">
        <v>0.51600000000000001</v>
      </c>
      <c r="T2" s="208">
        <v>0</v>
      </c>
      <c r="U2" s="208">
        <v>0</v>
      </c>
      <c r="V2" s="208">
        <v>88.62</v>
      </c>
      <c r="W2" s="208">
        <v>6.6429999999999998</v>
      </c>
      <c r="X2" s="208">
        <v>6.64</v>
      </c>
      <c r="Y2" s="208">
        <v>0.81699999999999995</v>
      </c>
      <c r="Z2" s="203">
        <f t="shared" ref="Z2:Z11" si="0">(1-Y2)*100</f>
        <v>18.300000000000004</v>
      </c>
      <c r="AA2" s="203">
        <f>100*O2/40.3044/(O2/40.3044+W2/71.844)</f>
        <v>66.934527614612819</v>
      </c>
      <c r="AB2" s="203">
        <f t="shared" ref="AB2:AB11" si="1">IF(ISNUMBER(Q2),Q2+R2)</f>
        <v>2.5369999999999999</v>
      </c>
      <c r="AC2" s="203">
        <v>49.978099999999998</v>
      </c>
      <c r="AD2" s="203">
        <v>2.7334000000000001</v>
      </c>
      <c r="AE2" s="203">
        <v>17.709399999999999</v>
      </c>
      <c r="AF2" s="203">
        <v>2.0390999999999999</v>
      </c>
      <c r="AG2" s="203">
        <v>6.5100000000000005E-2</v>
      </c>
      <c r="AH2" s="203">
        <v>1.3512999999999999</v>
      </c>
      <c r="AI2" s="203">
        <v>20.302399999999999</v>
      </c>
      <c r="AJ2" s="203">
        <v>2.2503000000000002</v>
      </c>
      <c r="AK2" s="203">
        <v>0.78810000000000002</v>
      </c>
      <c r="AL2" s="203">
        <v>0.62549999999999994</v>
      </c>
      <c r="AM2" s="203"/>
      <c r="AN2" s="203"/>
      <c r="AO2" s="203">
        <v>97.991900000000001</v>
      </c>
      <c r="AP2" s="203">
        <v>47.706007444505133</v>
      </c>
      <c r="AQ2" s="203">
        <v>0.10236473496632452</v>
      </c>
      <c r="AR2" s="203">
        <v>40.043793572544345</v>
      </c>
      <c r="AS2" s="203">
        <v>0.43595200644227461</v>
      </c>
      <c r="AT2" s="203">
        <v>5.7138903421440158E-2</v>
      </c>
      <c r="AU2" s="203">
        <v>0.17131771705176554</v>
      </c>
      <c r="AV2" s="203">
        <v>11.124715180643236</v>
      </c>
      <c r="AW2" s="203">
        <v>0.30719421207412084</v>
      </c>
      <c r="AX2" s="203">
        <v>99.999990090478889</v>
      </c>
      <c r="AY2" s="203">
        <v>88.431374952922212</v>
      </c>
      <c r="AZ2" s="203" t="s">
        <v>11365</v>
      </c>
      <c r="BA2" s="204">
        <v>15.0307</v>
      </c>
      <c r="BB2" s="204">
        <v>132.75790000000001</v>
      </c>
      <c r="BC2" s="205">
        <v>0.1</v>
      </c>
      <c r="BD2" s="206">
        <v>5877.0037000000002</v>
      </c>
      <c r="BE2" s="206">
        <v>6412.2065700000003</v>
      </c>
      <c r="BF2" s="206">
        <v>14840.9</v>
      </c>
      <c r="BG2" s="206">
        <f t="shared" ref="BG2:BG9" si="2">BA2*Y2</f>
        <v>12.280081899999999</v>
      </c>
      <c r="BH2" s="206">
        <f t="shared" ref="BH2:BH9" si="3">BB2*Y2</f>
        <v>108.4632043</v>
      </c>
      <c r="BI2" s="203">
        <f t="shared" ref="BI2:BI9" si="4">BC2*Y2</f>
        <v>8.1699999999999995E-2</v>
      </c>
      <c r="BJ2" s="206">
        <f t="shared" ref="BJ2:BJ11" si="5">391*BG2</f>
        <v>4801.5120228999995</v>
      </c>
      <c r="BK2" s="206">
        <f t="shared" ref="BK2:BK11" si="6">48.3*BH2</f>
        <v>5238.7727676899995</v>
      </c>
      <c r="BL2" s="206">
        <f t="shared" ref="BL2:BL11" si="7">7300*BI2</f>
        <v>596.41</v>
      </c>
      <c r="BM2" s="207">
        <v>224.4275486723439</v>
      </c>
      <c r="BN2" s="207">
        <v>22.442754867234392</v>
      </c>
      <c r="BO2" s="207">
        <f t="shared" ref="BO2:BO12" si="8">BM2*Y2</f>
        <v>183.35730726530497</v>
      </c>
      <c r="BP2" s="207">
        <v>3372.1479100680758</v>
      </c>
      <c r="BQ2" s="207">
        <v>337.21479100680756</v>
      </c>
      <c r="BR2" s="207">
        <f t="shared" ref="BR2:BR14" si="9">BP2*Y2</f>
        <v>2755.0448425256177</v>
      </c>
      <c r="BS2" s="208"/>
      <c r="BT2" s="208"/>
      <c r="BU2" s="208"/>
      <c r="BV2" s="208"/>
      <c r="BW2" s="203"/>
      <c r="BX2" s="208"/>
      <c r="BY2" s="208"/>
      <c r="BZ2" s="208"/>
      <c r="CA2" s="208"/>
      <c r="CB2" s="208"/>
      <c r="CC2" s="208"/>
      <c r="CD2" s="208"/>
      <c r="CE2" s="203"/>
      <c r="CF2" s="203"/>
      <c r="CG2" s="203"/>
      <c r="CH2" s="203"/>
      <c r="CI2" s="203"/>
      <c r="CJ2" s="203"/>
      <c r="CK2" s="203"/>
      <c r="CL2" s="203"/>
      <c r="CM2" s="203"/>
      <c r="CN2" s="203"/>
      <c r="CO2" s="203"/>
      <c r="CP2" s="203"/>
      <c r="CQ2" s="203"/>
      <c r="CR2" s="203"/>
      <c r="CS2" s="203"/>
      <c r="CT2" s="208">
        <f t="shared" ref="CT2:CT11" si="10">IF(ISNUMBER(BM2),BM2,"")</f>
        <v>224.4275486723439</v>
      </c>
      <c r="CU2" s="209">
        <f>IF(ISNUMBER(CT2),CT2+CR2,CR2)</f>
        <v>224.4275486723439</v>
      </c>
      <c r="CV2" s="208" t="str">
        <f t="shared" ref="CV2:CV11" si="11">IF(AND(ISNUMBER(CT2),ISNUMBER(CR2)),CR2/CU2,"")</f>
        <v/>
      </c>
      <c r="CW2" s="210"/>
    </row>
    <row r="3" spans="2:101">
      <c r="B3" s="201">
        <v>10</v>
      </c>
      <c r="C3" s="201" t="s">
        <v>11366</v>
      </c>
      <c r="D3" s="201" t="s">
        <v>11457</v>
      </c>
      <c r="E3" s="201" t="s">
        <v>11371</v>
      </c>
      <c r="F3" s="201" t="s">
        <v>11372</v>
      </c>
      <c r="G3" s="202">
        <v>1</v>
      </c>
      <c r="H3" s="212">
        <v>2.3216759899448384E-2</v>
      </c>
      <c r="I3" s="320">
        <f t="shared" ref="I3:I14" si="12">BR3/10000</f>
        <v>0.26027614931438531</v>
      </c>
      <c r="J3" s="203">
        <v>47.438000000000002</v>
      </c>
      <c r="K3" s="203">
        <v>1.9630000000000001</v>
      </c>
      <c r="L3" s="203">
        <v>16.518000000000001</v>
      </c>
      <c r="M3" s="203">
        <v>0.89300000000000002</v>
      </c>
      <c r="N3" s="203">
        <v>6.4850000000000003</v>
      </c>
      <c r="O3" s="203">
        <v>7.2380000000000004</v>
      </c>
      <c r="P3" s="203">
        <v>14.813000000000001</v>
      </c>
      <c r="Q3" s="203">
        <v>3.1819999999999999</v>
      </c>
      <c r="R3" s="203">
        <v>0.627</v>
      </c>
      <c r="S3" s="203">
        <v>0.36899999999999999</v>
      </c>
      <c r="T3" s="203">
        <v>1.7999999999999999E-2</v>
      </c>
      <c r="U3" s="203">
        <v>0.40400000000000003</v>
      </c>
      <c r="V3" s="203">
        <v>87.57</v>
      </c>
      <c r="W3" s="203">
        <v>7.2880000000000003</v>
      </c>
      <c r="X3" s="203">
        <v>7.29</v>
      </c>
      <c r="Y3" s="203">
        <v>0.81</v>
      </c>
      <c r="Z3" s="203">
        <f t="shared" si="0"/>
        <v>18.999999999999993</v>
      </c>
      <c r="AA3" s="203">
        <f>100*O3/40.3044/(O3/40.3044+(M3+N3)/71.844)</f>
        <v>63.619307276350668</v>
      </c>
      <c r="AB3" s="203">
        <f t="shared" si="1"/>
        <v>3.8090000000000002</v>
      </c>
      <c r="AC3" s="203">
        <v>49.251800000000003</v>
      </c>
      <c r="AD3" s="203">
        <v>2.39316</v>
      </c>
      <c r="AE3" s="203">
        <v>20.139980000000001</v>
      </c>
      <c r="AF3" s="203">
        <v>2.17048</v>
      </c>
      <c r="AG3" s="203">
        <v>6.4170000000000005E-2</v>
      </c>
      <c r="AH3" s="203">
        <v>1.0724</v>
      </c>
      <c r="AI3" s="203">
        <v>18.060369999999999</v>
      </c>
      <c r="AJ3" s="203">
        <v>3.8796499999999998</v>
      </c>
      <c r="AK3" s="203">
        <v>0.76395999999999997</v>
      </c>
      <c r="AL3" s="203">
        <v>0.45049</v>
      </c>
      <c r="AM3" s="203">
        <v>2.1989999999999999E-2</v>
      </c>
      <c r="AN3" s="203">
        <v>5.2600000000000001E-2</v>
      </c>
      <c r="AO3" s="203">
        <v>98.560370000000006</v>
      </c>
      <c r="AP3" s="203"/>
      <c r="AQ3" s="203"/>
      <c r="AR3" s="203"/>
      <c r="AS3" s="203"/>
      <c r="AT3" s="203"/>
      <c r="AU3" s="203"/>
      <c r="AV3" s="203"/>
      <c r="AW3" s="203"/>
      <c r="AX3" s="203"/>
      <c r="AY3" s="203"/>
      <c r="AZ3" s="203" t="s">
        <v>11365</v>
      </c>
      <c r="BA3" s="206">
        <v>12.750999999999999</v>
      </c>
      <c r="BB3" s="206">
        <v>145.268</v>
      </c>
      <c r="BC3" s="203">
        <v>1.7999999999999999E-2</v>
      </c>
      <c r="BD3" s="206">
        <v>4985.6409999999996</v>
      </c>
      <c r="BE3" s="206">
        <v>7016.4443999999994</v>
      </c>
      <c r="BF3" s="206">
        <v>7650.4000000000005</v>
      </c>
      <c r="BG3" s="206">
        <f t="shared" si="2"/>
        <v>10.32831</v>
      </c>
      <c r="BH3" s="206">
        <f t="shared" si="3"/>
        <v>117.66708000000001</v>
      </c>
      <c r="BI3" s="203">
        <f t="shared" si="4"/>
        <v>1.4579999999999999E-2</v>
      </c>
      <c r="BJ3" s="206">
        <f t="shared" si="5"/>
        <v>4038.3692099999998</v>
      </c>
      <c r="BK3" s="206">
        <f t="shared" si="6"/>
        <v>5683.3199640000003</v>
      </c>
      <c r="BL3" s="206">
        <f t="shared" si="7"/>
        <v>106.434</v>
      </c>
      <c r="BM3" s="207">
        <v>232.16759899448385</v>
      </c>
      <c r="BN3" s="207">
        <v>23.216759899448384</v>
      </c>
      <c r="BO3" s="207">
        <f t="shared" si="8"/>
        <v>188.05575518553192</v>
      </c>
      <c r="BP3" s="207">
        <v>3213.2857940047566</v>
      </c>
      <c r="BQ3" s="207">
        <v>321.32857940047563</v>
      </c>
      <c r="BR3" s="207">
        <f t="shared" si="9"/>
        <v>2602.7614931438529</v>
      </c>
      <c r="BS3" s="211"/>
      <c r="BT3" s="211"/>
      <c r="BU3" s="211"/>
      <c r="BV3" s="211"/>
      <c r="BW3" s="211"/>
      <c r="BX3" s="211"/>
      <c r="BY3" s="211"/>
      <c r="BZ3" s="211"/>
      <c r="CA3" s="211"/>
      <c r="CB3" s="211"/>
      <c r="CC3" s="211"/>
      <c r="CD3" s="211"/>
      <c r="CE3" s="211"/>
      <c r="CF3" s="211"/>
      <c r="CG3" s="211"/>
      <c r="CH3" s="211"/>
      <c r="CI3" s="211"/>
      <c r="CJ3" s="211"/>
      <c r="CK3" s="211"/>
      <c r="CL3" s="211"/>
      <c r="CM3" s="211"/>
      <c r="CN3" s="211"/>
      <c r="CO3" s="211"/>
      <c r="CP3" s="211"/>
      <c r="CQ3" s="211"/>
      <c r="CR3" s="211"/>
      <c r="CS3" s="211"/>
      <c r="CT3" s="208">
        <f t="shared" si="10"/>
        <v>232.16759899448385</v>
      </c>
      <c r="CU3" s="209">
        <f>IF(ISNUMBER(CT3),CT3+CR3,CR3)</f>
        <v>232.16759899448385</v>
      </c>
      <c r="CV3" s="208" t="str">
        <f>IF(AND(ISNUMBER(CT3),ISNUMBER(CR3)),CR3/CU3,"")</f>
        <v/>
      </c>
      <c r="CW3" s="210"/>
    </row>
    <row r="4" spans="2:101">
      <c r="B4" s="201">
        <v>12</v>
      </c>
      <c r="C4" s="201" t="s">
        <v>11366</v>
      </c>
      <c r="D4" s="201" t="s">
        <v>11458</v>
      </c>
      <c r="E4" s="201" t="s">
        <v>11373</v>
      </c>
      <c r="F4" s="201">
        <v>1</v>
      </c>
      <c r="G4" s="202">
        <v>1</v>
      </c>
      <c r="H4" s="212">
        <v>2.0992015396159882E-2</v>
      </c>
      <c r="I4" s="320">
        <f t="shared" si="12"/>
        <v>0.23607079845649617</v>
      </c>
      <c r="J4" s="203">
        <v>48.814999999999998</v>
      </c>
      <c r="K4" s="203">
        <v>1.954</v>
      </c>
      <c r="L4" s="203">
        <v>14.715999999999999</v>
      </c>
      <c r="M4" s="203">
        <v>0.76600000000000001</v>
      </c>
      <c r="N4" s="203">
        <v>5.77</v>
      </c>
      <c r="O4" s="203">
        <v>7.2050000000000001</v>
      </c>
      <c r="P4" s="203">
        <v>17.009</v>
      </c>
      <c r="Q4" s="203">
        <v>2.117</v>
      </c>
      <c r="R4" s="203">
        <v>0.68</v>
      </c>
      <c r="S4" s="203">
        <v>0.45500000000000002</v>
      </c>
      <c r="T4" s="203">
        <v>7.3999999999999996E-2</v>
      </c>
      <c r="U4" s="203">
        <v>0.41299999999999998</v>
      </c>
      <c r="V4" s="203">
        <v>88.42</v>
      </c>
      <c r="W4" s="203">
        <v>6.4589999999999996</v>
      </c>
      <c r="X4" s="203">
        <v>6.45</v>
      </c>
      <c r="Y4" s="203">
        <v>0.82899999999999996</v>
      </c>
      <c r="Z4" s="203">
        <f t="shared" si="0"/>
        <v>17.100000000000005</v>
      </c>
      <c r="AA4" s="203">
        <f>100*O4/40.3044/(O4/40.3044+(M4+N4)/71.844)</f>
        <v>66.273054954024332</v>
      </c>
      <c r="AB4" s="203">
        <f t="shared" si="1"/>
        <v>2.7970000000000002</v>
      </c>
      <c r="AC4" s="203">
        <v>50.513300000000001</v>
      </c>
      <c r="AD4" s="203">
        <v>2.32883</v>
      </c>
      <c r="AE4" s="203">
        <v>17.541080000000001</v>
      </c>
      <c r="AF4" s="203">
        <v>2.28511</v>
      </c>
      <c r="AG4" s="203">
        <v>3.0360000000000002E-2</v>
      </c>
      <c r="AH4" s="203">
        <v>1.33239</v>
      </c>
      <c r="AI4" s="203">
        <v>20.2743</v>
      </c>
      <c r="AJ4" s="203">
        <v>2.5238900000000002</v>
      </c>
      <c r="AK4" s="203">
        <v>0.81015999999999999</v>
      </c>
      <c r="AL4" s="203">
        <v>0.54271000000000003</v>
      </c>
      <c r="AM4" s="203">
        <v>8.8389999999999996E-2</v>
      </c>
      <c r="AN4" s="203">
        <v>1.0000000000000001E-5</v>
      </c>
      <c r="AO4" s="203">
        <v>98.439679999999996</v>
      </c>
      <c r="AP4" s="203">
        <v>47.693467440397647</v>
      </c>
      <c r="AQ4" s="203">
        <v>0.31652200205048592</v>
      </c>
      <c r="AR4" s="203">
        <v>39.743101894723814</v>
      </c>
      <c r="AS4" s="203">
        <v>0.44672073675486618</v>
      </c>
      <c r="AT4" s="203">
        <v>5.4223864307436288E-2</v>
      </c>
      <c r="AU4" s="203">
        <v>0.20580977740698733</v>
      </c>
      <c r="AV4" s="203">
        <v>11.135733244070863</v>
      </c>
      <c r="AW4" s="203">
        <v>0.28679063467106491</v>
      </c>
      <c r="AX4" s="203">
        <v>99.999966981248122</v>
      </c>
      <c r="AY4" s="203">
        <v>88.418336660113312</v>
      </c>
      <c r="AZ4" s="203" t="s">
        <v>11365</v>
      </c>
      <c r="BA4" s="206">
        <v>15.233000000000001</v>
      </c>
      <c r="BB4" s="206">
        <v>169.75</v>
      </c>
      <c r="BC4" s="203">
        <v>4.5999999999999999E-2</v>
      </c>
      <c r="BD4" s="206">
        <v>5956.1030000000001</v>
      </c>
      <c r="BE4" s="206">
        <v>8198.9249999999993</v>
      </c>
      <c r="BF4" s="206">
        <v>11738.400000000001</v>
      </c>
      <c r="BG4" s="206">
        <f t="shared" si="2"/>
        <v>12.628157</v>
      </c>
      <c r="BH4" s="206">
        <f t="shared" si="3"/>
        <v>140.72274999999999</v>
      </c>
      <c r="BI4" s="203">
        <f t="shared" si="4"/>
        <v>3.8133999999999994E-2</v>
      </c>
      <c r="BJ4" s="206">
        <f t="shared" si="5"/>
        <v>4937.6093869999995</v>
      </c>
      <c r="BK4" s="206">
        <f t="shared" si="6"/>
        <v>6796.9088249999995</v>
      </c>
      <c r="BL4" s="206">
        <f t="shared" si="7"/>
        <v>278.37819999999994</v>
      </c>
      <c r="BM4" s="207">
        <v>209.92015396159883</v>
      </c>
      <c r="BN4" s="207">
        <v>20.992015396159882</v>
      </c>
      <c r="BO4" s="207">
        <f t="shared" si="8"/>
        <v>174.02380763416542</v>
      </c>
      <c r="BP4" s="207">
        <v>2847.6573999577345</v>
      </c>
      <c r="BQ4" s="207">
        <v>284.76573999577346</v>
      </c>
      <c r="BR4" s="207">
        <f t="shared" si="9"/>
        <v>2360.7079845649619</v>
      </c>
      <c r="BS4" s="203"/>
      <c r="BT4" s="203"/>
      <c r="BU4" s="203"/>
      <c r="BV4" s="203"/>
      <c r="BW4" s="203"/>
      <c r="BX4" s="203"/>
      <c r="BY4" s="203"/>
      <c r="BZ4" s="203"/>
      <c r="CA4" s="203"/>
      <c r="CB4" s="203"/>
      <c r="CC4" s="203"/>
      <c r="CD4" s="203"/>
      <c r="CE4" s="203"/>
      <c r="CF4" s="203"/>
      <c r="CG4" s="203"/>
      <c r="CH4" s="203"/>
      <c r="CI4" s="203"/>
      <c r="CJ4" s="203"/>
      <c r="CK4" s="203"/>
      <c r="CL4" s="203"/>
      <c r="CM4" s="203"/>
      <c r="CN4" s="203"/>
      <c r="CO4" s="203"/>
      <c r="CP4" s="203"/>
      <c r="CQ4" s="203"/>
      <c r="CR4" s="203"/>
      <c r="CS4" s="203"/>
      <c r="CT4" s="208">
        <f t="shared" si="10"/>
        <v>209.92015396159883</v>
      </c>
      <c r="CU4" s="209">
        <f t="shared" ref="CU4:CU11" si="13">IF(ISNUMBER(CT4),CT4+CR4,CR4)</f>
        <v>209.92015396159883</v>
      </c>
      <c r="CV4" s="208" t="str">
        <f t="shared" si="11"/>
        <v/>
      </c>
      <c r="CW4" s="210"/>
    </row>
    <row r="5" spans="2:101">
      <c r="B5" s="201">
        <v>18</v>
      </c>
      <c r="C5" s="201" t="s">
        <v>11366</v>
      </c>
      <c r="D5" s="201" t="s">
        <v>11459</v>
      </c>
      <c r="E5" s="201" t="s">
        <v>11374</v>
      </c>
      <c r="F5" s="201">
        <v>1</v>
      </c>
      <c r="G5" s="202">
        <v>1</v>
      </c>
      <c r="H5" s="212">
        <v>4.326603513769587E-2</v>
      </c>
      <c r="I5" s="320">
        <f t="shared" si="12"/>
        <v>0.36346605069326976</v>
      </c>
      <c r="J5" s="203">
        <v>47.598999999999997</v>
      </c>
      <c r="K5" s="203">
        <v>2.2170000000000001</v>
      </c>
      <c r="L5" s="203">
        <v>15.875999999999999</v>
      </c>
      <c r="M5" s="203">
        <v>0.875</v>
      </c>
      <c r="N5" s="203">
        <v>6.3849999999999998</v>
      </c>
      <c r="O5" s="203">
        <v>7.0810000000000004</v>
      </c>
      <c r="P5" s="203">
        <v>15.9</v>
      </c>
      <c r="Q5" s="203">
        <v>2.3679999999999999</v>
      </c>
      <c r="R5" s="203">
        <v>0.78700000000000003</v>
      </c>
      <c r="S5" s="203">
        <v>0.45500000000000002</v>
      </c>
      <c r="T5" s="203">
        <v>4.5999999999999999E-2</v>
      </c>
      <c r="U5" s="203">
        <v>0.40699999999999997</v>
      </c>
      <c r="V5" s="203">
        <v>87.28</v>
      </c>
      <c r="W5" s="203">
        <v>7.173</v>
      </c>
      <c r="X5" s="203">
        <v>7.17</v>
      </c>
      <c r="Y5" s="203">
        <v>0.81699999999999995</v>
      </c>
      <c r="Z5" s="203">
        <f t="shared" si="0"/>
        <v>18.300000000000004</v>
      </c>
      <c r="AA5" s="203">
        <f>100*O5/40.3044/(O5/40.3044+(M5+N5)/71.844)</f>
        <v>63.484797091214425</v>
      </c>
      <c r="AB5" s="203">
        <f t="shared" si="1"/>
        <v>3.1549999999999998</v>
      </c>
      <c r="AC5" s="203">
        <v>50.033969999999997</v>
      </c>
      <c r="AD5" s="203">
        <v>2.7187199999999998</v>
      </c>
      <c r="AE5" s="203">
        <v>19.46838</v>
      </c>
      <c r="AF5" s="203">
        <v>2.2422300000000002</v>
      </c>
      <c r="AG5" s="203">
        <v>3.98E-3</v>
      </c>
      <c r="AH5" s="203">
        <v>1.17655</v>
      </c>
      <c r="AI5" s="203">
        <v>19.49785</v>
      </c>
      <c r="AJ5" s="203">
        <v>2.9039000000000001</v>
      </c>
      <c r="AK5" s="203">
        <v>0.96503000000000005</v>
      </c>
      <c r="AL5" s="203">
        <v>0.55776999999999999</v>
      </c>
      <c r="AM5" s="203">
        <v>5.679E-2</v>
      </c>
      <c r="AN5" s="203">
        <v>5.2420000000000001E-2</v>
      </c>
      <c r="AO5" s="203">
        <v>99.750209999999996</v>
      </c>
      <c r="AP5" s="203">
        <v>46.874943664328221</v>
      </c>
      <c r="AQ5" s="203">
        <v>0.40900789162471068</v>
      </c>
      <c r="AR5" s="203">
        <v>39.434004104460939</v>
      </c>
      <c r="AS5" s="203">
        <v>0.43654459708645138</v>
      </c>
      <c r="AT5" s="203">
        <v>5.4276256050665821E-2</v>
      </c>
      <c r="AU5" s="203">
        <v>0.16673878824343533</v>
      </c>
      <c r="AV5" s="203">
        <v>12.179790543100188</v>
      </c>
      <c r="AW5" s="203">
        <v>0.30789801556801105</v>
      </c>
      <c r="AX5" s="203">
        <v>99.99999334465808</v>
      </c>
      <c r="AY5" s="203">
        <v>87.277736828381421</v>
      </c>
      <c r="AZ5" s="203" t="s">
        <v>11365</v>
      </c>
      <c r="BA5" s="206">
        <v>17.343</v>
      </c>
      <c r="BB5" s="206">
        <v>196.55099999999999</v>
      </c>
      <c r="BC5" s="203">
        <v>2.3E-2</v>
      </c>
      <c r="BD5" s="206">
        <v>6781.1130000000003</v>
      </c>
      <c r="BE5" s="206">
        <v>9493.4132999999983</v>
      </c>
      <c r="BF5" s="206">
        <v>11205.5</v>
      </c>
      <c r="BG5" s="206">
        <f t="shared" si="2"/>
        <v>14.169231</v>
      </c>
      <c r="BH5" s="206">
        <f t="shared" si="3"/>
        <v>160.58216699999997</v>
      </c>
      <c r="BI5" s="203">
        <f t="shared" si="4"/>
        <v>1.8790999999999999E-2</v>
      </c>
      <c r="BJ5" s="206">
        <f t="shared" si="5"/>
        <v>5540.1693210000003</v>
      </c>
      <c r="BK5" s="206">
        <f t="shared" si="6"/>
        <v>7756.1186660999983</v>
      </c>
      <c r="BL5" s="206">
        <f t="shared" si="7"/>
        <v>137.17429999999999</v>
      </c>
      <c r="BM5" s="207">
        <v>149.36532430928486</v>
      </c>
      <c r="BN5" s="207">
        <v>14.936532430928485</v>
      </c>
      <c r="BO5" s="207">
        <f t="shared" si="8"/>
        <v>122.03146996068573</v>
      </c>
      <c r="BP5" s="207">
        <v>4448.7888701746606</v>
      </c>
      <c r="BQ5" s="207">
        <v>444.87888701746607</v>
      </c>
      <c r="BR5" s="207">
        <f t="shared" si="9"/>
        <v>3634.6605069326974</v>
      </c>
      <c r="BS5" s="208">
        <v>17.546666666666667</v>
      </c>
      <c r="BT5" s="208">
        <v>12.839999999999998</v>
      </c>
      <c r="BU5" s="208">
        <v>12.839999999999998</v>
      </c>
      <c r="BV5" s="208">
        <v>1516.7785920672002</v>
      </c>
      <c r="BW5" s="203">
        <v>123.29771640884188</v>
      </c>
      <c r="BX5" s="208">
        <v>5.0966666666666667</v>
      </c>
      <c r="BY5" s="208">
        <v>5.253333333333333</v>
      </c>
      <c r="BZ5" s="208">
        <v>5.1749999999999998</v>
      </c>
      <c r="CA5" s="208">
        <v>72.591798821849991</v>
      </c>
      <c r="CB5" s="208">
        <v>2.9443650235334569</v>
      </c>
      <c r="CC5" s="208">
        <v>4.8073257765878274</v>
      </c>
      <c r="CD5" s="208">
        <v>0.434667155815877</v>
      </c>
      <c r="CE5" s="203">
        <v>1030.8900000000001</v>
      </c>
      <c r="CF5" s="203">
        <v>1081.08</v>
      </c>
      <c r="CG5" s="203">
        <v>1458.04</v>
      </c>
      <c r="CH5" s="203">
        <v>1031.42</v>
      </c>
      <c r="CI5" s="203">
        <v>1081.6099999999999</v>
      </c>
      <c r="CJ5" s="203">
        <v>1458.58</v>
      </c>
      <c r="CK5" s="203">
        <v>1285.42</v>
      </c>
      <c r="CL5" s="203">
        <v>1388.11</v>
      </c>
      <c r="CM5" s="203">
        <v>427.14999999999986</v>
      </c>
      <c r="CN5" s="203">
        <v>427.15999999999985</v>
      </c>
      <c r="CO5" s="203">
        <v>102.68999999999983</v>
      </c>
      <c r="CP5" s="203">
        <v>102.6924040735103</v>
      </c>
      <c r="CQ5" s="203">
        <v>1.5947274130340361E-2</v>
      </c>
      <c r="CR5" s="203">
        <v>283.29502706767386</v>
      </c>
      <c r="CS5" s="203">
        <v>25.614873922626085</v>
      </c>
      <c r="CT5" s="208">
        <f t="shared" si="10"/>
        <v>149.36532430928486</v>
      </c>
      <c r="CU5" s="209">
        <f t="shared" si="13"/>
        <v>432.66035137695872</v>
      </c>
      <c r="CV5" s="208">
        <f t="shared" si="11"/>
        <v>0.65477464289500109</v>
      </c>
      <c r="CW5" s="210"/>
    </row>
    <row r="6" spans="2:101">
      <c r="B6" s="201">
        <v>31</v>
      </c>
      <c r="C6" s="201" t="s">
        <v>11366</v>
      </c>
      <c r="D6" s="201" t="s">
        <v>11460</v>
      </c>
      <c r="E6" s="201" t="s">
        <v>11375</v>
      </c>
      <c r="F6" s="201">
        <v>1</v>
      </c>
      <c r="G6" s="202">
        <v>5</v>
      </c>
      <c r="H6" s="212">
        <v>2.3855612402229883E-2</v>
      </c>
      <c r="I6" s="320">
        <f t="shared" si="12"/>
        <v>0.25681382200703667</v>
      </c>
      <c r="J6" s="208">
        <v>47.719000000000001</v>
      </c>
      <c r="K6" s="208">
        <v>2.165</v>
      </c>
      <c r="L6" s="208">
        <v>14.391</v>
      </c>
      <c r="M6" s="208">
        <v>0.94</v>
      </c>
      <c r="N6" s="208">
        <v>6.3979999999999997</v>
      </c>
      <c r="O6" s="208">
        <v>7.1159999999999997</v>
      </c>
      <c r="P6" s="208">
        <v>17.581</v>
      </c>
      <c r="Q6" s="208">
        <v>2.2549999999999999</v>
      </c>
      <c r="R6" s="208">
        <v>0.68100000000000005</v>
      </c>
      <c r="S6" s="208">
        <v>0.73</v>
      </c>
      <c r="T6" s="208">
        <v>0</v>
      </c>
      <c r="U6" s="208">
        <v>0</v>
      </c>
      <c r="V6" s="208">
        <v>87.35</v>
      </c>
      <c r="W6" s="208">
        <v>7.2439999999999998</v>
      </c>
      <c r="X6" s="208">
        <v>7.24</v>
      </c>
      <c r="Y6" s="208">
        <v>0.82</v>
      </c>
      <c r="Z6" s="203">
        <f t="shared" si="0"/>
        <v>18.000000000000004</v>
      </c>
      <c r="AA6" s="203">
        <f>100*O6/40.3044/(O6/40.3044+W6/71.844)</f>
        <v>63.650082513924602</v>
      </c>
      <c r="AB6" s="203">
        <f t="shared" si="1"/>
        <v>2.9359999999999999</v>
      </c>
      <c r="AC6" s="203">
        <v>49.666899999999998</v>
      </c>
      <c r="AD6" s="203">
        <v>2.6183000000000001</v>
      </c>
      <c r="AE6" s="203">
        <v>17.4116</v>
      </c>
      <c r="AF6" s="203">
        <v>2.3519999999999999</v>
      </c>
      <c r="AG6" s="203">
        <v>2.6200000000000001E-2</v>
      </c>
      <c r="AH6" s="203">
        <v>1.3697999999999999</v>
      </c>
      <c r="AI6" s="203">
        <v>21.275700000000001</v>
      </c>
      <c r="AJ6" s="203">
        <v>2.7263000000000002</v>
      </c>
      <c r="AK6" s="203">
        <v>0.81899999999999995</v>
      </c>
      <c r="AL6" s="203">
        <v>0.88619999999999999</v>
      </c>
      <c r="AM6" s="203"/>
      <c r="AN6" s="203"/>
      <c r="AO6" s="203">
        <v>99.235699999999994</v>
      </c>
      <c r="AP6" s="203">
        <v>47.053334432084533</v>
      </c>
      <c r="AQ6" s="203">
        <v>7.0368122642298914E-2</v>
      </c>
      <c r="AR6" s="203">
        <v>39.446284777508822</v>
      </c>
      <c r="AS6" s="203">
        <v>0.48557604135136095</v>
      </c>
      <c r="AT6" s="203">
        <v>4.4936062625500234E-2</v>
      </c>
      <c r="AU6" s="203">
        <v>0.23087035833667183</v>
      </c>
      <c r="AV6" s="203">
        <v>12.34621995513392</v>
      </c>
      <c r="AW6" s="203">
        <v>0.29807833577031834</v>
      </c>
      <c r="AX6" s="203">
        <v>99.999983412922418</v>
      </c>
      <c r="AY6" s="203">
        <v>87.168353641015301</v>
      </c>
      <c r="AZ6" s="203" t="s">
        <v>11365</v>
      </c>
      <c r="BA6" s="204">
        <v>7.5970000000000004</v>
      </c>
      <c r="BB6" s="204">
        <v>61.034100000000002</v>
      </c>
      <c r="BC6" s="205">
        <v>1.9E-2</v>
      </c>
      <c r="BD6" s="206">
        <v>2970.4270000000001</v>
      </c>
      <c r="BE6" s="206">
        <v>2947.9470299999998</v>
      </c>
      <c r="BF6" s="206">
        <v>6372.9</v>
      </c>
      <c r="BG6" s="206">
        <f t="shared" si="2"/>
        <v>6.2295400000000001</v>
      </c>
      <c r="BH6" s="206">
        <f t="shared" si="3"/>
        <v>50.047961999999998</v>
      </c>
      <c r="BI6" s="203">
        <f t="shared" si="4"/>
        <v>1.5579999999999998E-2</v>
      </c>
      <c r="BJ6" s="206">
        <f t="shared" si="5"/>
        <v>2435.7501400000001</v>
      </c>
      <c r="BK6" s="206">
        <f t="shared" si="6"/>
        <v>2417.3165645999998</v>
      </c>
      <c r="BL6" s="206">
        <f t="shared" si="7"/>
        <v>113.73399999999999</v>
      </c>
      <c r="BM6" s="207">
        <v>238.55612402229883</v>
      </c>
      <c r="BN6" s="207">
        <v>23.855612402229884</v>
      </c>
      <c r="BO6" s="207">
        <f t="shared" si="8"/>
        <v>195.61602169828504</v>
      </c>
      <c r="BP6" s="207">
        <v>3131.8758781345937</v>
      </c>
      <c r="BQ6" s="207">
        <v>313.18758781345934</v>
      </c>
      <c r="BR6" s="207">
        <f t="shared" si="9"/>
        <v>2568.1382200703665</v>
      </c>
      <c r="BS6" s="203"/>
      <c r="BT6" s="203"/>
      <c r="BU6" s="203"/>
      <c r="BV6" s="203"/>
      <c r="BW6" s="203"/>
      <c r="BX6" s="203"/>
      <c r="BY6" s="203"/>
      <c r="BZ6" s="203"/>
      <c r="CA6" s="203"/>
      <c r="CB6" s="203"/>
      <c r="CC6" s="203"/>
      <c r="CD6" s="203"/>
      <c r="CE6" s="203"/>
      <c r="CF6" s="203"/>
      <c r="CG6" s="203"/>
      <c r="CH6" s="203"/>
      <c r="CI6" s="203"/>
      <c r="CJ6" s="203"/>
      <c r="CK6" s="203"/>
      <c r="CL6" s="203"/>
      <c r="CM6" s="203"/>
      <c r="CN6" s="203"/>
      <c r="CO6" s="203"/>
      <c r="CP6" s="203"/>
      <c r="CQ6" s="203"/>
      <c r="CR6" s="203"/>
      <c r="CS6" s="203"/>
      <c r="CT6" s="208">
        <f t="shared" si="10"/>
        <v>238.55612402229883</v>
      </c>
      <c r="CU6" s="209">
        <f t="shared" si="13"/>
        <v>238.55612402229883</v>
      </c>
      <c r="CV6" s="208" t="str">
        <f t="shared" si="11"/>
        <v/>
      </c>
      <c r="CW6" s="210"/>
    </row>
    <row r="7" spans="2:101">
      <c r="B7" s="201">
        <v>41</v>
      </c>
      <c r="C7" s="201" t="s">
        <v>11376</v>
      </c>
      <c r="D7" s="201" t="s">
        <v>11461</v>
      </c>
      <c r="E7" s="201" t="s">
        <v>11364</v>
      </c>
      <c r="F7" s="201">
        <v>1</v>
      </c>
      <c r="G7" s="202">
        <v>1</v>
      </c>
      <c r="H7" s="212">
        <v>1.1821374156996611E-2</v>
      </c>
      <c r="I7" s="320">
        <f t="shared" si="12"/>
        <v>0.23690956338937144</v>
      </c>
      <c r="J7" s="203">
        <v>46.332999999999998</v>
      </c>
      <c r="K7" s="203">
        <v>2.129</v>
      </c>
      <c r="L7" s="203">
        <v>14.035</v>
      </c>
      <c r="M7" s="203">
        <v>0.98499999999999999</v>
      </c>
      <c r="N7" s="203">
        <v>7.024</v>
      </c>
      <c r="O7" s="203">
        <v>8.4689999999999994</v>
      </c>
      <c r="P7" s="203">
        <v>16.84</v>
      </c>
      <c r="Q7" s="203">
        <v>2.1539999999999999</v>
      </c>
      <c r="R7" s="203">
        <v>0.29299999999999998</v>
      </c>
      <c r="S7" s="203">
        <v>1.2230000000000001</v>
      </c>
      <c r="T7" s="203">
        <v>8.1000000000000003E-2</v>
      </c>
      <c r="U7" s="203">
        <v>0.39400000000000002</v>
      </c>
      <c r="V7" s="203">
        <v>88.27</v>
      </c>
      <c r="W7" s="203">
        <v>7.9109999999999996</v>
      </c>
      <c r="X7" s="203">
        <v>7.9</v>
      </c>
      <c r="Y7" s="203">
        <v>0.79100000000000004</v>
      </c>
      <c r="Z7" s="203">
        <f t="shared" si="0"/>
        <v>20.899999999999995</v>
      </c>
      <c r="AA7" s="203">
        <f t="shared" ref="AA7:AA14" si="14">100*O7/40.3044/(O7/40.3044+(M7+N7)/71.844)</f>
        <v>65.336939539658459</v>
      </c>
      <c r="AB7" s="203">
        <f t="shared" si="1"/>
        <v>2.4470000000000001</v>
      </c>
      <c r="AC7" s="203">
        <v>48.66113</v>
      </c>
      <c r="AD7" s="203">
        <v>2.6852800000000001</v>
      </c>
      <c r="AE7" s="203">
        <v>17.699929999999998</v>
      </c>
      <c r="AF7" s="203">
        <v>2.3227099999999998</v>
      </c>
      <c r="AG7" s="203">
        <v>4.9979999999999997E-2</v>
      </c>
      <c r="AH7" s="203">
        <v>1.86392</v>
      </c>
      <c r="AI7" s="203">
        <v>21.23781</v>
      </c>
      <c r="AJ7" s="203">
        <v>2.7166700000000001</v>
      </c>
      <c r="AK7" s="203">
        <v>0.37004999999999999</v>
      </c>
      <c r="AL7" s="203">
        <v>1.54182</v>
      </c>
      <c r="AM7" s="203">
        <v>0.10154000000000001</v>
      </c>
      <c r="AN7" s="203">
        <v>3.8510000000000003E-2</v>
      </c>
      <c r="AO7" s="203">
        <v>99.344049999999996</v>
      </c>
      <c r="AP7" s="203">
        <v>47.423705263843253</v>
      </c>
      <c r="AQ7" s="203">
        <v>0.16521622310127282</v>
      </c>
      <c r="AR7" s="203">
        <v>40.11802760585504</v>
      </c>
      <c r="AS7" s="203">
        <v>0.45067075470121526</v>
      </c>
      <c r="AT7" s="203">
        <v>5.2416190970074168E-2</v>
      </c>
      <c r="AU7" s="203">
        <v>0.15816645057505263</v>
      </c>
      <c r="AV7" s="203">
        <v>11.233363727608301</v>
      </c>
      <c r="AW7" s="203">
        <v>0.32848567286464508</v>
      </c>
      <c r="AX7" s="203">
        <v>100.00000333638714</v>
      </c>
      <c r="AY7" s="203">
        <v>88.270280943155072</v>
      </c>
      <c r="AZ7" s="203" t="s">
        <v>11365</v>
      </c>
      <c r="BA7" s="206">
        <v>7.3949999999999996</v>
      </c>
      <c r="BB7" s="206">
        <v>72.771000000000001</v>
      </c>
      <c r="BC7" s="203">
        <v>0</v>
      </c>
      <c r="BD7" s="206">
        <v>2891.4449999999997</v>
      </c>
      <c r="BE7" s="206">
        <v>3514.8392999999996</v>
      </c>
      <c r="BF7" s="206">
        <v>7175.9</v>
      </c>
      <c r="BG7" s="206">
        <f t="shared" si="2"/>
        <v>5.8494450000000002</v>
      </c>
      <c r="BH7" s="206">
        <f t="shared" si="3"/>
        <v>57.561861</v>
      </c>
      <c r="BI7" s="203">
        <f t="shared" si="4"/>
        <v>0</v>
      </c>
      <c r="BJ7" s="206">
        <f t="shared" si="5"/>
        <v>2287.1329949999999</v>
      </c>
      <c r="BK7" s="206">
        <f t="shared" si="6"/>
        <v>2780.2378862999999</v>
      </c>
      <c r="BL7" s="206">
        <f t="shared" si="7"/>
        <v>0</v>
      </c>
      <c r="BM7" s="207">
        <v>118.21374156996612</v>
      </c>
      <c r="BN7" s="207">
        <v>11.821374156996612</v>
      </c>
      <c r="BO7" s="207">
        <f t="shared" si="8"/>
        <v>93.507069581843197</v>
      </c>
      <c r="BP7" s="207">
        <v>2995.0640125078562</v>
      </c>
      <c r="BQ7" s="207">
        <v>299.50640125078564</v>
      </c>
      <c r="BR7" s="207">
        <f t="shared" si="9"/>
        <v>2369.0956338937144</v>
      </c>
      <c r="BS7" s="203"/>
      <c r="BT7" s="203"/>
      <c r="BU7" s="203"/>
      <c r="BV7" s="203"/>
      <c r="BW7" s="203"/>
      <c r="BX7" s="203"/>
      <c r="BY7" s="203"/>
      <c r="BZ7" s="203"/>
      <c r="CA7" s="203"/>
      <c r="CB7" s="203"/>
      <c r="CC7" s="203"/>
      <c r="CD7" s="203"/>
      <c r="CE7" s="203"/>
      <c r="CF7" s="203"/>
      <c r="CG7" s="203"/>
      <c r="CH7" s="203"/>
      <c r="CI7" s="203"/>
      <c r="CJ7" s="203"/>
      <c r="CK7" s="203"/>
      <c r="CL7" s="203"/>
      <c r="CM7" s="203"/>
      <c r="CN7" s="203"/>
      <c r="CO7" s="203"/>
      <c r="CP7" s="203"/>
      <c r="CQ7" s="203"/>
      <c r="CR7" s="203"/>
      <c r="CS7" s="203"/>
      <c r="CT7" s="208">
        <f t="shared" si="10"/>
        <v>118.21374156996612</v>
      </c>
      <c r="CU7" s="209">
        <f t="shared" si="13"/>
        <v>118.21374156996612</v>
      </c>
      <c r="CV7" s="208" t="str">
        <f t="shared" si="11"/>
        <v/>
      </c>
      <c r="CW7" s="210"/>
    </row>
    <row r="8" spans="2:101">
      <c r="B8" s="201">
        <v>44</v>
      </c>
      <c r="C8" s="201" t="s">
        <v>11376</v>
      </c>
      <c r="D8" s="201" t="s">
        <v>11462</v>
      </c>
      <c r="E8" s="201" t="s">
        <v>11377</v>
      </c>
      <c r="F8" s="201">
        <v>1</v>
      </c>
      <c r="G8" s="202">
        <v>1</v>
      </c>
      <c r="H8" s="212">
        <v>0.24003278827185651</v>
      </c>
      <c r="I8" s="320">
        <f t="shared" si="12"/>
        <v>0.38579353530045474</v>
      </c>
      <c r="J8" s="203">
        <v>51.826999999999998</v>
      </c>
      <c r="K8" s="203">
        <v>1.7210000000000001</v>
      </c>
      <c r="L8" s="203">
        <v>14.603</v>
      </c>
      <c r="M8" s="203">
        <v>0.51400000000000001</v>
      </c>
      <c r="N8" s="203">
        <v>4.3369999999999997</v>
      </c>
      <c r="O8" s="203">
        <v>5.6630000000000003</v>
      </c>
      <c r="P8" s="203">
        <v>17.608000000000001</v>
      </c>
      <c r="Q8" s="203">
        <v>2.4220000000000002</v>
      </c>
      <c r="R8" s="203">
        <v>0.41699999999999998</v>
      </c>
      <c r="S8" s="203">
        <v>0.32900000000000001</v>
      </c>
      <c r="T8" s="203">
        <v>0.09</v>
      </c>
      <c r="U8" s="203">
        <v>0.438</v>
      </c>
      <c r="V8" s="203">
        <v>88.39</v>
      </c>
      <c r="W8" s="203">
        <v>4.7990000000000004</v>
      </c>
      <c r="X8" s="203">
        <v>4.8</v>
      </c>
      <c r="Y8" s="203">
        <v>0.88</v>
      </c>
      <c r="Z8" s="203">
        <f t="shared" si="0"/>
        <v>12</v>
      </c>
      <c r="AA8" s="203">
        <f t="shared" si="14"/>
        <v>67.542059076576692</v>
      </c>
      <c r="AB8" s="203">
        <f t="shared" si="1"/>
        <v>2.839</v>
      </c>
      <c r="AC8" s="203">
        <v>53.406280000000002</v>
      </c>
      <c r="AD8" s="203">
        <v>1.94434</v>
      </c>
      <c r="AE8" s="203">
        <v>16.50178</v>
      </c>
      <c r="AF8" s="203">
        <v>2.0987399999999998</v>
      </c>
      <c r="AG8" s="203">
        <v>3.6819999999999999E-2</v>
      </c>
      <c r="AH8" s="203">
        <v>1.34459</v>
      </c>
      <c r="AI8" s="203">
        <v>19.89705</v>
      </c>
      <c r="AJ8" s="203">
        <v>2.73658</v>
      </c>
      <c r="AK8" s="203">
        <v>0.47075</v>
      </c>
      <c r="AL8" s="203">
        <v>0.37137999999999999</v>
      </c>
      <c r="AM8" s="203">
        <v>0.10141</v>
      </c>
      <c r="AN8" s="203">
        <v>3.8649999999999997E-2</v>
      </c>
      <c r="AO8" s="203">
        <v>98.973089999999999</v>
      </c>
      <c r="AP8" s="203">
        <v>47.847141306123866</v>
      </c>
      <c r="AQ8" s="203">
        <v>0.20435145548102865</v>
      </c>
      <c r="AR8" s="203">
        <v>39.623631914341168</v>
      </c>
      <c r="AS8" s="203">
        <v>0.43753072824592776</v>
      </c>
      <c r="AT8" s="203">
        <v>6.7747313397737E-2</v>
      </c>
      <c r="AU8" s="203">
        <v>0.17416448366404524</v>
      </c>
      <c r="AV8" s="203">
        <v>11.19824614951755</v>
      </c>
      <c r="AW8" s="203">
        <v>0.29820253522217549</v>
      </c>
      <c r="AX8" s="203">
        <v>100.00000334270123</v>
      </c>
      <c r="AY8" s="203">
        <v>88.394213223274065</v>
      </c>
      <c r="AZ8" s="203" t="s">
        <v>11365</v>
      </c>
      <c r="BA8" s="206">
        <v>9.9700000000000006</v>
      </c>
      <c r="BB8" s="206">
        <v>158.81899999999999</v>
      </c>
      <c r="BC8" s="203">
        <v>2.5000000000000001E-2</v>
      </c>
      <c r="BD8" s="206">
        <v>3898.2700000000004</v>
      </c>
      <c r="BE8" s="206">
        <v>7670.957699999999</v>
      </c>
      <c r="BF8" s="206">
        <v>11468.3</v>
      </c>
      <c r="BG8" s="206">
        <f t="shared" si="2"/>
        <v>8.7736000000000001</v>
      </c>
      <c r="BH8" s="206">
        <f t="shared" si="3"/>
        <v>139.76071999999999</v>
      </c>
      <c r="BI8" s="203">
        <f t="shared" si="4"/>
        <v>2.2000000000000002E-2</v>
      </c>
      <c r="BJ8" s="206">
        <f t="shared" si="5"/>
        <v>3430.4776000000002</v>
      </c>
      <c r="BK8" s="206">
        <f t="shared" si="6"/>
        <v>6750.442775999999</v>
      </c>
      <c r="BL8" s="206">
        <f t="shared" si="7"/>
        <v>160.60000000000002</v>
      </c>
      <c r="BM8" s="207">
        <v>459.11321106343007</v>
      </c>
      <c r="BN8" s="207">
        <v>45.91132110634301</v>
      </c>
      <c r="BO8" s="207">
        <f t="shared" si="8"/>
        <v>404.01962573581847</v>
      </c>
      <c r="BP8" s="207">
        <v>4384.0174465960763</v>
      </c>
      <c r="BQ8" s="207">
        <v>438.40174465960763</v>
      </c>
      <c r="BR8" s="207">
        <f t="shared" si="9"/>
        <v>3857.9353530045473</v>
      </c>
      <c r="BS8" s="203">
        <v>24.78</v>
      </c>
      <c r="BT8" s="203">
        <v>19.683333333333334</v>
      </c>
      <c r="BU8" s="203">
        <v>19.683333333333334</v>
      </c>
      <c r="BV8" s="203">
        <v>5027.8381456482648</v>
      </c>
      <c r="BW8" s="203">
        <v>152.5847988967742</v>
      </c>
      <c r="BX8" s="203">
        <v>8.4866666666666664</v>
      </c>
      <c r="BY8" s="203">
        <v>8.4066666666666663</v>
      </c>
      <c r="BZ8" s="203">
        <v>8.4466666666666672</v>
      </c>
      <c r="CA8" s="203">
        <v>315.59944128276669</v>
      </c>
      <c r="CB8" s="203">
        <v>9.1366187689665246</v>
      </c>
      <c r="CC8" s="203">
        <v>6.2781772175304171</v>
      </c>
      <c r="CD8" s="203">
        <v>0.13466173054870162</v>
      </c>
      <c r="CE8" s="203">
        <v>1029.47</v>
      </c>
      <c r="CF8" s="203">
        <v>1079.76</v>
      </c>
      <c r="CG8" s="203">
        <v>1456.72</v>
      </c>
      <c r="CH8" s="203">
        <v>1031.42</v>
      </c>
      <c r="CI8" s="203">
        <v>1081.6099999999999</v>
      </c>
      <c r="CJ8" s="203">
        <v>1458.58</v>
      </c>
      <c r="CK8" s="203">
        <v>1283.51</v>
      </c>
      <c r="CL8" s="203">
        <v>1386.4</v>
      </c>
      <c r="CM8" s="203">
        <v>427.25</v>
      </c>
      <c r="CN8" s="203">
        <v>427.15999999999985</v>
      </c>
      <c r="CO8" s="203">
        <v>102.8900000000001</v>
      </c>
      <c r="CP8" s="203">
        <v>102.86832627267414</v>
      </c>
      <c r="CQ8" s="203">
        <v>7.8366581460059592E-2</v>
      </c>
      <c r="CR8" s="203">
        <v>1941.2146716551349</v>
      </c>
      <c r="CS8" s="208">
        <v>41.637455903870936</v>
      </c>
      <c r="CT8" s="208">
        <f t="shared" si="10"/>
        <v>459.11321106343007</v>
      </c>
      <c r="CU8" s="209">
        <f t="shared" si="13"/>
        <v>2400.327882718565</v>
      </c>
      <c r="CV8" s="208">
        <f t="shared" si="11"/>
        <v>0.80872895975217884</v>
      </c>
      <c r="CW8" s="210"/>
    </row>
    <row r="9" spans="2:101">
      <c r="B9" s="201">
        <v>52</v>
      </c>
      <c r="C9" s="201" t="s">
        <v>11376</v>
      </c>
      <c r="D9" s="201" t="s">
        <v>11463</v>
      </c>
      <c r="E9" s="201" t="s">
        <v>11378</v>
      </c>
      <c r="F9" s="201">
        <v>1</v>
      </c>
      <c r="G9" s="202">
        <v>1</v>
      </c>
      <c r="H9" s="212">
        <v>6.2584236867596248E-3</v>
      </c>
      <c r="I9" s="320">
        <f t="shared" si="12"/>
        <v>0.29187147320204038</v>
      </c>
      <c r="J9" s="203">
        <v>48.415999999999997</v>
      </c>
      <c r="K9" s="203">
        <v>2.1549999999999998</v>
      </c>
      <c r="L9" s="203">
        <v>14.583</v>
      </c>
      <c r="M9" s="203">
        <v>0.81799999999999995</v>
      </c>
      <c r="N9" s="203">
        <v>5.9020000000000001</v>
      </c>
      <c r="O9" s="203">
        <v>7.4370000000000003</v>
      </c>
      <c r="P9" s="203">
        <v>16.431000000000001</v>
      </c>
      <c r="Q9" s="203">
        <v>2.3079999999999998</v>
      </c>
      <c r="R9" s="203">
        <v>0.73799999999999999</v>
      </c>
      <c r="S9" s="203">
        <v>0.67200000000000004</v>
      </c>
      <c r="T9" s="203">
        <v>6.8000000000000005E-2</v>
      </c>
      <c r="U9" s="203">
        <v>0.40799999999999997</v>
      </c>
      <c r="V9" s="203">
        <v>88.58</v>
      </c>
      <c r="W9" s="203">
        <v>6.6379999999999999</v>
      </c>
      <c r="X9" s="203">
        <v>6.63</v>
      </c>
      <c r="Y9" s="203">
        <v>0.82</v>
      </c>
      <c r="Z9" s="203">
        <f t="shared" si="0"/>
        <v>18.000000000000004</v>
      </c>
      <c r="AA9" s="203">
        <f t="shared" si="14"/>
        <v>66.360830754445473</v>
      </c>
      <c r="AB9" s="203">
        <f t="shared" si="1"/>
        <v>3.0459999999999998</v>
      </c>
      <c r="AC9" s="203">
        <v>50.520650000000003</v>
      </c>
      <c r="AD9" s="203">
        <v>2.6120199999999998</v>
      </c>
      <c r="AE9" s="203">
        <v>17.678159999999998</v>
      </c>
      <c r="AF9" s="203">
        <v>2.1416200000000001</v>
      </c>
      <c r="AG9" s="203">
        <v>7.6249999999999998E-2</v>
      </c>
      <c r="AH9" s="203">
        <v>1.3654500000000001</v>
      </c>
      <c r="AI9" s="203">
        <v>19.918520000000001</v>
      </c>
      <c r="AJ9" s="203">
        <v>2.79813</v>
      </c>
      <c r="AK9" s="203">
        <v>0.89471000000000001</v>
      </c>
      <c r="AL9" s="203">
        <v>0.81464999999999999</v>
      </c>
      <c r="AM9" s="203">
        <v>8.2470000000000002E-2</v>
      </c>
      <c r="AN9" s="203">
        <v>4.7300000000000002E-2</v>
      </c>
      <c r="AO9" s="203">
        <v>99.028689999999997</v>
      </c>
      <c r="AP9" s="203">
        <v>48.258931654318388</v>
      </c>
      <c r="AQ9" s="203">
        <v>0.19133565980603176</v>
      </c>
      <c r="AR9" s="203">
        <v>39.435383037795013</v>
      </c>
      <c r="AS9" s="203">
        <v>0.41251118587702501</v>
      </c>
      <c r="AT9" s="203">
        <v>5.9321454277959706E-2</v>
      </c>
      <c r="AU9" s="203">
        <v>0.16156268628149925</v>
      </c>
      <c r="AV9" s="203">
        <v>11.086638402901977</v>
      </c>
      <c r="AW9" s="203">
        <v>0.3033350756715455</v>
      </c>
      <c r="AX9" s="203">
        <v>99.999993324087242</v>
      </c>
      <c r="AY9" s="203">
        <v>88.5833964367135</v>
      </c>
      <c r="AZ9" s="203" t="s">
        <v>11365</v>
      </c>
      <c r="BA9" s="206">
        <v>16.187999999999999</v>
      </c>
      <c r="BB9" s="206">
        <v>122.008</v>
      </c>
      <c r="BC9" s="203">
        <v>2.7E-2</v>
      </c>
      <c r="BD9" s="206">
        <v>6329.5079999999998</v>
      </c>
      <c r="BE9" s="206">
        <v>5892.9863999999998</v>
      </c>
      <c r="BF9" s="206">
        <v>12139.9</v>
      </c>
      <c r="BG9" s="206">
        <f t="shared" si="2"/>
        <v>13.274159999999998</v>
      </c>
      <c r="BH9" s="206">
        <f t="shared" si="3"/>
        <v>100.04655999999999</v>
      </c>
      <c r="BI9" s="203">
        <f t="shared" si="4"/>
        <v>2.214E-2</v>
      </c>
      <c r="BJ9" s="206">
        <f t="shared" si="5"/>
        <v>5190.1965599999994</v>
      </c>
      <c r="BK9" s="206">
        <f t="shared" si="6"/>
        <v>4832.2488479999993</v>
      </c>
      <c r="BL9" s="206">
        <f t="shared" si="7"/>
        <v>161.62199999999999</v>
      </c>
      <c r="BM9" s="207">
        <v>62.584236867596246</v>
      </c>
      <c r="BN9" s="207">
        <v>6.2584236867596248</v>
      </c>
      <c r="BO9" s="207">
        <f t="shared" si="8"/>
        <v>51.319074231428921</v>
      </c>
      <c r="BP9" s="207">
        <v>3559.4082097809801</v>
      </c>
      <c r="BQ9" s="207">
        <v>355.94082097809803</v>
      </c>
      <c r="BR9" s="207">
        <f t="shared" si="9"/>
        <v>2918.7147320204035</v>
      </c>
      <c r="BS9" s="203"/>
      <c r="BT9" s="203"/>
      <c r="BU9" s="203"/>
      <c r="BV9" s="203"/>
      <c r="BW9" s="203"/>
      <c r="BX9" s="203"/>
      <c r="BY9" s="203"/>
      <c r="BZ9" s="203"/>
      <c r="CA9" s="203"/>
      <c r="CB9" s="203"/>
      <c r="CC9" s="203"/>
      <c r="CD9" s="203"/>
      <c r="CE9" s="203"/>
      <c r="CF9" s="203"/>
      <c r="CG9" s="203"/>
      <c r="CH9" s="203"/>
      <c r="CI9" s="203"/>
      <c r="CJ9" s="203"/>
      <c r="CK9" s="203"/>
      <c r="CL9" s="203"/>
      <c r="CM9" s="203"/>
      <c r="CN9" s="203"/>
      <c r="CO9" s="203"/>
      <c r="CP9" s="203"/>
      <c r="CQ9" s="203"/>
      <c r="CR9" s="203"/>
      <c r="CS9" s="203"/>
      <c r="CT9" s="208">
        <f t="shared" si="10"/>
        <v>62.584236867596246</v>
      </c>
      <c r="CU9" s="209">
        <f t="shared" si="13"/>
        <v>62.584236867596246</v>
      </c>
      <c r="CV9" s="208" t="str">
        <f t="shared" si="11"/>
        <v/>
      </c>
      <c r="CW9" s="210"/>
    </row>
    <row r="10" spans="2:101">
      <c r="B10" s="201">
        <v>53</v>
      </c>
      <c r="C10" s="201" t="s">
        <v>11376</v>
      </c>
      <c r="D10" s="201" t="s">
        <v>11464</v>
      </c>
      <c r="E10" s="201" t="s">
        <v>11378</v>
      </c>
      <c r="F10" s="201">
        <v>11</v>
      </c>
      <c r="G10" s="202">
        <v>1</v>
      </c>
      <c r="H10" s="212">
        <v>6.3495599979674786E-2</v>
      </c>
      <c r="I10" s="320">
        <f t="shared" si="12"/>
        <v>0.32438442532452599</v>
      </c>
      <c r="J10" s="203">
        <v>47.884</v>
      </c>
      <c r="K10" s="203">
        <v>2.2050000000000001</v>
      </c>
      <c r="L10" s="203">
        <v>14.157999999999999</v>
      </c>
      <c r="M10" s="203">
        <v>0.9</v>
      </c>
      <c r="N10" s="203">
        <v>6.1689999999999996</v>
      </c>
      <c r="O10" s="203">
        <v>7.6379999999999999</v>
      </c>
      <c r="P10" s="203">
        <v>16.72</v>
      </c>
      <c r="Q10" s="203">
        <v>2.5049999999999999</v>
      </c>
      <c r="R10" s="203">
        <v>0.65300000000000002</v>
      </c>
      <c r="S10" s="203">
        <v>0.63500000000000001</v>
      </c>
      <c r="T10" s="203">
        <v>6.9000000000000006E-2</v>
      </c>
      <c r="U10" s="203">
        <v>0.40500000000000003</v>
      </c>
      <c r="V10" s="203">
        <v>88.58</v>
      </c>
      <c r="W10" s="203">
        <v>6.9790000000000001</v>
      </c>
      <c r="X10" s="203">
        <v>6.97</v>
      </c>
      <c r="Y10" s="203">
        <v>0.81399999999999995</v>
      </c>
      <c r="Z10" s="203">
        <f>(1-Y10)*100</f>
        <v>18.600000000000005</v>
      </c>
      <c r="AA10" s="203">
        <f t="shared" si="14"/>
        <v>65.823827884586706</v>
      </c>
      <c r="AB10" s="203">
        <f t="shared" si="1"/>
        <v>3.1579999999999999</v>
      </c>
      <c r="AC10" s="203">
        <v>50.419730000000001</v>
      </c>
      <c r="AD10" s="203">
        <v>2.7177500000000001</v>
      </c>
      <c r="AE10" s="203">
        <v>17.447109999999999</v>
      </c>
      <c r="AF10" s="203">
        <v>2.40625</v>
      </c>
      <c r="AG10" s="203">
        <v>7.2040000000000007E-2</v>
      </c>
      <c r="AH10" s="203">
        <v>1.3631800000000001</v>
      </c>
      <c r="AI10" s="203">
        <v>20.604279999999999</v>
      </c>
      <c r="AJ10" s="203">
        <v>3.0865800000000001</v>
      </c>
      <c r="AK10" s="203">
        <v>0.80461000000000005</v>
      </c>
      <c r="AL10" s="203">
        <v>0.78308</v>
      </c>
      <c r="AM10" s="203">
        <v>8.5300000000000001E-2</v>
      </c>
      <c r="AN10" s="203">
        <v>1.839E-2</v>
      </c>
      <c r="AO10" s="203">
        <v>99.895219999999995</v>
      </c>
      <c r="AP10" s="203">
        <v>48.258931654318388</v>
      </c>
      <c r="AQ10" s="203">
        <v>0.19133565980603176</v>
      </c>
      <c r="AR10" s="203">
        <v>39.435383037795013</v>
      </c>
      <c r="AS10" s="203">
        <v>0.41251118587702501</v>
      </c>
      <c r="AT10" s="203">
        <v>5.9321454277959706E-2</v>
      </c>
      <c r="AU10" s="203">
        <v>0.16156268628149925</v>
      </c>
      <c r="AV10" s="203">
        <v>11.086638402901977</v>
      </c>
      <c r="AW10" s="203">
        <v>0.3033350756715455</v>
      </c>
      <c r="AX10" s="203">
        <v>99.999993324087242</v>
      </c>
      <c r="AY10" s="203">
        <v>88.5833964367135</v>
      </c>
      <c r="AZ10" s="203" t="s">
        <v>11368</v>
      </c>
      <c r="BA10" s="206"/>
      <c r="BB10" s="206"/>
      <c r="BC10" s="203"/>
      <c r="BD10" s="206"/>
      <c r="BE10" s="206"/>
      <c r="BF10" s="206"/>
      <c r="BG10" s="206"/>
      <c r="BH10" s="206"/>
      <c r="BI10" s="203"/>
      <c r="BJ10" s="206"/>
      <c r="BK10" s="206"/>
      <c r="BL10" s="206"/>
      <c r="BM10" s="207">
        <v>209.49716553104349</v>
      </c>
      <c r="BN10" s="207">
        <v>20.949716553104349</v>
      </c>
      <c r="BO10" s="207">
        <f t="shared" si="8"/>
        <v>170.53069274226939</v>
      </c>
      <c r="BP10" s="207">
        <v>3985.0666501784522</v>
      </c>
      <c r="BQ10" s="207">
        <v>398.50666501784519</v>
      </c>
      <c r="BR10" s="207">
        <f t="shared" si="9"/>
        <v>3243.84425324526</v>
      </c>
      <c r="BS10" s="203">
        <v>27.78</v>
      </c>
      <c r="BT10" s="203">
        <v>22.303333333333331</v>
      </c>
      <c r="BU10" s="203">
        <v>22.303333333333331</v>
      </c>
      <c r="BV10" s="203">
        <v>7240.4343594659995</v>
      </c>
      <c r="BW10" s="203">
        <v>418.83660192467266</v>
      </c>
      <c r="BX10" s="203">
        <v>8.9433333333333334</v>
      </c>
      <c r="BY10" s="203">
        <v>9.1766666666666676</v>
      </c>
      <c r="BZ10" s="203">
        <v>9.06</v>
      </c>
      <c r="CA10" s="203">
        <v>393.06494082239993</v>
      </c>
      <c r="CB10" s="203">
        <v>77.810974417360569</v>
      </c>
      <c r="CC10" s="203">
        <v>5.4014664747820289</v>
      </c>
      <c r="CD10" s="203">
        <v>0.81630533548647877</v>
      </c>
      <c r="CE10" s="203">
        <v>1031.6500000000001</v>
      </c>
      <c r="CF10" s="203">
        <v>1081.8399999999999</v>
      </c>
      <c r="CG10" s="203">
        <v>1458.78</v>
      </c>
      <c r="CH10" s="203">
        <v>1031.42</v>
      </c>
      <c r="CI10" s="203">
        <v>1081.6099999999999</v>
      </c>
      <c r="CJ10" s="203">
        <v>1458.58</v>
      </c>
      <c r="CK10" s="203">
        <v>1285.8800000000001</v>
      </c>
      <c r="CL10" s="203">
        <v>1388.58</v>
      </c>
      <c r="CM10" s="203">
        <v>427.12999999999988</v>
      </c>
      <c r="CN10" s="203">
        <v>427.15999999999985</v>
      </c>
      <c r="CO10" s="203">
        <v>102.69999999999982</v>
      </c>
      <c r="CP10" s="203">
        <v>102.70721326059962</v>
      </c>
      <c r="CQ10" s="203">
        <v>2.120175141987346E-2</v>
      </c>
      <c r="CR10" s="203">
        <v>425.4588342657043</v>
      </c>
      <c r="CS10" s="208">
        <v>64.298152744707409</v>
      </c>
      <c r="CT10" s="208">
        <f t="shared" si="10"/>
        <v>209.49716553104349</v>
      </c>
      <c r="CU10" s="209">
        <f t="shared" si="13"/>
        <v>634.95599979674785</v>
      </c>
      <c r="CV10" s="208">
        <f t="shared" si="11"/>
        <v>0.67006034182194596</v>
      </c>
      <c r="CW10" s="210"/>
    </row>
    <row r="11" spans="2:101">
      <c r="B11" s="201">
        <v>55</v>
      </c>
      <c r="C11" s="201" t="s">
        <v>11376</v>
      </c>
      <c r="D11" s="201" t="s">
        <v>11465</v>
      </c>
      <c r="E11" s="201" t="s">
        <v>11379</v>
      </c>
      <c r="F11" s="201">
        <v>1</v>
      </c>
      <c r="G11" s="202"/>
      <c r="H11" s="212">
        <v>2.1158894253118565E-2</v>
      </c>
      <c r="I11" s="320">
        <f t="shared" si="12"/>
        <v>0.24925462549016189</v>
      </c>
      <c r="J11" s="203">
        <v>48.052999999999997</v>
      </c>
      <c r="K11" s="203">
        <v>2.0659999999999998</v>
      </c>
      <c r="L11" s="203">
        <v>14.505000000000001</v>
      </c>
      <c r="M11" s="203">
        <v>0.88200000000000001</v>
      </c>
      <c r="N11" s="203">
        <v>6.117</v>
      </c>
      <c r="O11" s="203">
        <v>7.6050000000000004</v>
      </c>
      <c r="P11" s="203">
        <v>16.536000000000001</v>
      </c>
      <c r="Q11" s="203">
        <v>2.6579999999999999</v>
      </c>
      <c r="R11" s="203">
        <v>0.67500000000000004</v>
      </c>
      <c r="S11" s="203">
        <v>0.432</v>
      </c>
      <c r="T11" s="203">
        <v>0.06</v>
      </c>
      <c r="U11" s="203">
        <v>0.40699999999999997</v>
      </c>
      <c r="V11" s="203">
        <v>88.68</v>
      </c>
      <c r="W11" s="203">
        <v>6.9109999999999996</v>
      </c>
      <c r="X11" s="203">
        <v>6.9</v>
      </c>
      <c r="Y11" s="203">
        <v>0.81599999999999995</v>
      </c>
      <c r="Z11" s="203">
        <f t="shared" si="0"/>
        <v>18.400000000000006</v>
      </c>
      <c r="AA11" s="203">
        <f t="shared" si="14"/>
        <v>65.950185374570978</v>
      </c>
      <c r="AB11" s="203">
        <f t="shared" si="1"/>
        <v>3.3330000000000002</v>
      </c>
      <c r="AC11" s="203">
        <v>49.697310000000002</v>
      </c>
      <c r="AD11" s="203">
        <v>2.4967199999999998</v>
      </c>
      <c r="AE11" s="203">
        <v>17.52665</v>
      </c>
      <c r="AF11" s="203">
        <v>2.39934</v>
      </c>
      <c r="AG11" s="203">
        <v>5.5900000000000004E-3</v>
      </c>
      <c r="AH11" s="203">
        <v>1.30511</v>
      </c>
      <c r="AI11" s="203">
        <v>19.980340000000002</v>
      </c>
      <c r="AJ11" s="203">
        <v>3.2116400000000001</v>
      </c>
      <c r="AK11" s="203">
        <v>0.81538999999999995</v>
      </c>
      <c r="AL11" s="203">
        <v>0.52176</v>
      </c>
      <c r="AM11" s="203">
        <v>7.2550000000000003E-2</v>
      </c>
      <c r="AN11" s="203">
        <v>4.7289999999999999E-2</v>
      </c>
      <c r="AO11" s="203">
        <v>98.243719999999996</v>
      </c>
      <c r="AP11" s="203">
        <v>47.800114888094733</v>
      </c>
      <c r="AQ11" s="203">
        <v>9.505428960470845E-2</v>
      </c>
      <c r="AR11" s="203">
        <v>40.202002912174883</v>
      </c>
      <c r="AS11" s="203">
        <v>0.43725171540756219</v>
      </c>
      <c r="AT11" s="203">
        <v>6.9062357080835676E-2</v>
      </c>
      <c r="AU11" s="203">
        <v>0.13243844381247163</v>
      </c>
      <c r="AV11" s="203">
        <v>10.872626554061759</v>
      </c>
      <c r="AW11" s="203">
        <v>0.32437815901791939</v>
      </c>
      <c r="AX11" s="203">
        <v>100.00002971349352</v>
      </c>
      <c r="AY11" s="203">
        <v>88.683335687697436</v>
      </c>
      <c r="AZ11" s="203" t="s">
        <v>11365</v>
      </c>
      <c r="BA11" s="204">
        <v>14.754300000000001</v>
      </c>
      <c r="BB11" s="204">
        <v>171.31790000000001</v>
      </c>
      <c r="BC11" s="205">
        <v>2.5999999999999999E-2</v>
      </c>
      <c r="BD11" s="206">
        <v>5768.9313000000002</v>
      </c>
      <c r="BE11" s="206">
        <v>8274.6545700000006</v>
      </c>
      <c r="BF11" s="206">
        <v>10504.7</v>
      </c>
      <c r="BG11" s="206">
        <f>BA11*Y11</f>
        <v>12.0395088</v>
      </c>
      <c r="BH11" s="206">
        <f>BB11*Y11</f>
        <v>139.79540639999999</v>
      </c>
      <c r="BI11" s="203">
        <f>BC11*Y11</f>
        <v>2.1215999999999999E-2</v>
      </c>
      <c r="BJ11" s="206">
        <f t="shared" si="5"/>
        <v>4707.4479407999997</v>
      </c>
      <c r="BK11" s="206">
        <f t="shared" si="6"/>
        <v>6752.1181291199991</v>
      </c>
      <c r="BL11" s="206">
        <f t="shared" si="7"/>
        <v>154.8768</v>
      </c>
      <c r="BM11" s="207">
        <v>211.58894253118564</v>
      </c>
      <c r="BN11" s="207">
        <v>21.158894253118564</v>
      </c>
      <c r="BO11" s="207">
        <f t="shared" si="8"/>
        <v>172.65657710544747</v>
      </c>
      <c r="BP11" s="207">
        <v>3054.5909986539446</v>
      </c>
      <c r="BQ11" s="207">
        <v>305.45909986539448</v>
      </c>
      <c r="BR11" s="207">
        <f t="shared" si="9"/>
        <v>2492.5462549016188</v>
      </c>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c r="CT11" s="208">
        <f t="shared" si="10"/>
        <v>211.58894253118564</v>
      </c>
      <c r="CU11" s="209">
        <f t="shared" si="13"/>
        <v>211.58894253118564</v>
      </c>
      <c r="CV11" s="208" t="str">
        <f t="shared" si="11"/>
        <v/>
      </c>
      <c r="CW11" s="210"/>
    </row>
    <row r="12" spans="2:101">
      <c r="B12" s="201">
        <v>92</v>
      </c>
      <c r="C12" s="201" t="s">
        <v>11380</v>
      </c>
      <c r="D12" s="201" t="s">
        <v>11466</v>
      </c>
      <c r="E12" s="201" t="s">
        <v>11367</v>
      </c>
      <c r="F12" s="201">
        <v>1</v>
      </c>
      <c r="G12" s="202">
        <v>1</v>
      </c>
      <c r="H12" s="212">
        <v>2.8906494135958168E-3</v>
      </c>
      <c r="I12" s="320">
        <f t="shared" si="12"/>
        <v>0.69795319918339294</v>
      </c>
      <c r="J12" s="203">
        <v>58.164999999999999</v>
      </c>
      <c r="K12" s="203">
        <v>0.92200000000000004</v>
      </c>
      <c r="L12" s="203">
        <v>15.865</v>
      </c>
      <c r="M12" s="203">
        <v>0.63500000000000001</v>
      </c>
      <c r="N12" s="203">
        <v>8.3889999999999993</v>
      </c>
      <c r="O12" s="203">
        <v>6.2430000000000003</v>
      </c>
      <c r="P12" s="203">
        <v>8.6780000000000008</v>
      </c>
      <c r="Q12" s="203">
        <v>0</v>
      </c>
      <c r="R12" s="203">
        <v>0</v>
      </c>
      <c r="S12" s="203">
        <v>0.35399999999999998</v>
      </c>
      <c r="T12" s="203">
        <v>1.2E-2</v>
      </c>
      <c r="U12" s="203">
        <v>0.59399999999999997</v>
      </c>
      <c r="V12" s="203">
        <v>77.38</v>
      </c>
      <c r="W12" s="203">
        <v>8.9600000000000009</v>
      </c>
      <c r="X12" s="203">
        <v>8.9700000000000006</v>
      </c>
      <c r="Y12" s="203">
        <v>1.1930000000000001</v>
      </c>
      <c r="Z12" s="203" t="s">
        <v>4190</v>
      </c>
      <c r="AA12" s="203">
        <f t="shared" si="14"/>
        <v>55.221137551762773</v>
      </c>
      <c r="AB12" s="203"/>
      <c r="AC12" s="203">
        <v>54.271099999999997</v>
      </c>
      <c r="AD12" s="203">
        <v>0.76044999999999996</v>
      </c>
      <c r="AE12" s="203">
        <v>13.08466</v>
      </c>
      <c r="AF12" s="203">
        <v>10.01661</v>
      </c>
      <c r="AG12" s="203">
        <v>0.11738</v>
      </c>
      <c r="AH12" s="203">
        <v>12.1282</v>
      </c>
      <c r="AI12" s="203">
        <v>7.1571699999999998</v>
      </c>
      <c r="AJ12" s="203">
        <v>1.0000000000000001E-5</v>
      </c>
      <c r="AK12" s="203">
        <v>1.0000000000000001E-5</v>
      </c>
      <c r="AL12" s="203">
        <v>0.29232000000000002</v>
      </c>
      <c r="AM12" s="203">
        <v>9.8200000000000006E-3</v>
      </c>
      <c r="AN12" s="203">
        <v>0.15024000000000001</v>
      </c>
      <c r="AO12" s="203">
        <v>97.998220000000003</v>
      </c>
      <c r="AP12" s="203">
        <v>40.136763641149081</v>
      </c>
      <c r="AQ12" s="203">
        <v>5.5402481584039438E-2</v>
      </c>
      <c r="AR12" s="203">
        <v>38.018530617643641</v>
      </c>
      <c r="AS12" s="203">
        <v>0.2790149291528875</v>
      </c>
      <c r="AT12" s="203">
        <v>3.8320346712670227E-2</v>
      </c>
      <c r="AU12" s="203">
        <v>0.26096885011983834</v>
      </c>
      <c r="AV12" s="203">
        <v>20.916937114538577</v>
      </c>
      <c r="AW12" s="203">
        <v>0.26606089282102824</v>
      </c>
      <c r="AX12" s="203">
        <v>100.00000988615163</v>
      </c>
      <c r="AY12" s="203">
        <v>77.376477242955502</v>
      </c>
      <c r="AZ12" s="203" t="s">
        <v>11365</v>
      </c>
      <c r="BA12" s="204">
        <v>12.5556</v>
      </c>
      <c r="BB12" s="204">
        <v>172.8563</v>
      </c>
      <c r="BC12" s="205">
        <v>2.8359999999999999</v>
      </c>
      <c r="BD12" s="206">
        <v>4909.2395999999999</v>
      </c>
      <c r="BE12" s="206">
        <v>8348.9592899999989</v>
      </c>
      <c r="BF12" s="206">
        <v>20702.8</v>
      </c>
      <c r="BG12" s="206">
        <f t="shared" ref="BG12" si="15">BA12*0.86</f>
        <v>10.797815999999999</v>
      </c>
      <c r="BH12" s="206">
        <f t="shared" ref="BH12:BI12" si="16">BB12*0.86</f>
        <v>148.656418</v>
      </c>
      <c r="BI12" s="203">
        <f t="shared" si="16"/>
        <v>2.4389599999999998</v>
      </c>
      <c r="BJ12" s="206">
        <f>391*BG12</f>
        <v>4221.9460559999998</v>
      </c>
      <c r="BK12" s="206">
        <f>48.3*BH12</f>
        <v>7180.1049893999998</v>
      </c>
      <c r="BL12" s="206">
        <f t="shared" ref="BL12" si="17">7300*BI12</f>
        <v>17804.407999999999</v>
      </c>
      <c r="BM12" s="207">
        <v>28.90649413595817</v>
      </c>
      <c r="BN12" s="207">
        <v>2.890649413595817</v>
      </c>
      <c r="BO12" s="207">
        <f t="shared" si="8"/>
        <v>34.485447504198099</v>
      </c>
      <c r="BP12" s="207">
        <v>5850.4040166252544</v>
      </c>
      <c r="BQ12" s="207">
        <v>585.04040166252548</v>
      </c>
      <c r="BR12" s="207">
        <f t="shared" si="9"/>
        <v>6979.5319918339292</v>
      </c>
      <c r="BS12" s="203"/>
      <c r="BT12" s="203"/>
      <c r="BU12" s="203"/>
      <c r="BV12" s="203"/>
      <c r="BW12" s="203"/>
      <c r="BX12" s="203"/>
      <c r="BY12" s="203"/>
      <c r="BZ12" s="203"/>
      <c r="CA12" s="203"/>
      <c r="CB12" s="203"/>
      <c r="CC12" s="203"/>
      <c r="CD12" s="203"/>
      <c r="CE12" s="203"/>
      <c r="CF12" s="203"/>
      <c r="CG12" s="203"/>
      <c r="CH12" s="203"/>
      <c r="CI12" s="203"/>
      <c r="CJ12" s="203"/>
      <c r="CK12" s="203"/>
      <c r="CL12" s="203"/>
      <c r="CM12" s="203"/>
      <c r="CN12" s="203"/>
      <c r="CO12" s="203"/>
      <c r="CP12" s="203"/>
      <c r="CQ12" s="203"/>
      <c r="CR12" s="203"/>
      <c r="CS12" s="203"/>
      <c r="CT12" s="208">
        <f t="shared" ref="CT12:CT13" si="18">IF(ISNUMBER(BM12),BM12,"")</f>
        <v>28.90649413595817</v>
      </c>
      <c r="CU12" s="209">
        <f t="shared" ref="CU12" si="19">IF(ISNUMBER(CT12),CT12+CR12,CR12)</f>
        <v>28.90649413595817</v>
      </c>
      <c r="CV12" s="208" t="str">
        <f t="shared" ref="CV12:CV13" si="20">IF(AND(ISNUMBER(CT12),ISNUMBER(CR12)),CR12/CU12,"")</f>
        <v/>
      </c>
      <c r="CW12" s="210"/>
    </row>
    <row r="13" spans="2:101">
      <c r="B13" s="201">
        <v>124</v>
      </c>
      <c r="C13" s="201" t="s">
        <v>11380</v>
      </c>
      <c r="D13" s="201" t="s">
        <v>11467</v>
      </c>
      <c r="E13" s="201" t="s">
        <v>11369</v>
      </c>
      <c r="F13" s="201">
        <v>6</v>
      </c>
      <c r="G13" s="202">
        <v>1</v>
      </c>
      <c r="H13" s="212">
        <v>0.11059804909963411</v>
      </c>
      <c r="I13" s="320">
        <f t="shared" si="12"/>
        <v>0.6578891569185259</v>
      </c>
      <c r="J13" s="203">
        <v>57.896999999999998</v>
      </c>
      <c r="K13" s="203">
        <v>2.8969999999999998</v>
      </c>
      <c r="L13" s="203">
        <v>16.056999999999999</v>
      </c>
      <c r="M13" s="203">
        <v>0.85699999999999998</v>
      </c>
      <c r="N13" s="203">
        <v>8.9269999999999996</v>
      </c>
      <c r="O13" s="203">
        <v>5.2350000000000003</v>
      </c>
      <c r="P13" s="203">
        <v>6.6360000000000001</v>
      </c>
      <c r="Q13" s="203">
        <v>7.9000000000000001E-2</v>
      </c>
      <c r="R13" s="203">
        <v>7.0000000000000001E-3</v>
      </c>
      <c r="S13" s="203">
        <v>0.50700000000000001</v>
      </c>
      <c r="T13" s="203">
        <v>8.8999999999999996E-2</v>
      </c>
      <c r="U13" s="203">
        <v>0.627</v>
      </c>
      <c r="V13" s="203">
        <v>73.040000000000006</v>
      </c>
      <c r="W13" s="203">
        <v>9.6980000000000004</v>
      </c>
      <c r="X13" s="203">
        <v>9.7100000000000009</v>
      </c>
      <c r="Y13" s="203">
        <v>1.26</v>
      </c>
      <c r="Z13" s="203" t="s">
        <v>4190</v>
      </c>
      <c r="AA13" s="203">
        <f t="shared" si="14"/>
        <v>48.816593636289333</v>
      </c>
      <c r="AB13" s="203">
        <f t="shared" ref="AB13" si="21">IF(ISNUMBER(Q13),Q13+R13)</f>
        <v>8.6000000000000007E-2</v>
      </c>
      <c r="AC13" s="203">
        <v>53.214840000000002</v>
      </c>
      <c r="AD13" s="203">
        <v>2.2626599999999999</v>
      </c>
      <c r="AE13" s="203">
        <v>12.539870000000001</v>
      </c>
      <c r="AF13" s="203">
        <v>11.158720000000001</v>
      </c>
      <c r="AG13" s="203">
        <v>0.14405999999999999</v>
      </c>
      <c r="AH13" s="203">
        <v>12.80997</v>
      </c>
      <c r="AI13" s="203">
        <v>5.1821599999999997</v>
      </c>
      <c r="AJ13" s="203">
        <v>6.1490000000000003E-2</v>
      </c>
      <c r="AK13" s="203">
        <v>5.6899999999999997E-3</v>
      </c>
      <c r="AL13" s="203">
        <v>0.39581</v>
      </c>
      <c r="AM13" s="203">
        <v>6.9680000000000006E-2</v>
      </c>
      <c r="AN13" s="203">
        <v>0.11294999999999999</v>
      </c>
      <c r="AO13" s="203">
        <v>97.964839999999995</v>
      </c>
      <c r="AP13" s="203">
        <v>37.388342243302944</v>
      </c>
      <c r="AQ13" s="203">
        <v>5.4171859107577026E-2</v>
      </c>
      <c r="AR13" s="203">
        <v>37.102730996286631</v>
      </c>
      <c r="AS13" s="203">
        <v>0.26885229987281117</v>
      </c>
      <c r="AT13" s="203">
        <v>3.1393757620391816E-2</v>
      </c>
      <c r="AU13" s="203">
        <v>0.273749670352333</v>
      </c>
      <c r="AV13" s="203">
        <v>24.578141121635099</v>
      </c>
      <c r="AW13" s="203">
        <v>0.25599493359090059</v>
      </c>
      <c r="AX13" s="203">
        <v>99.965696931555669</v>
      </c>
      <c r="AY13" s="203">
        <v>73.04459337597271</v>
      </c>
      <c r="AZ13" s="203" t="s">
        <v>11368</v>
      </c>
      <c r="BA13" s="206"/>
      <c r="BB13" s="206"/>
      <c r="BC13" s="203"/>
      <c r="BD13" s="206"/>
      <c r="BE13" s="206"/>
      <c r="BF13" s="206"/>
      <c r="BG13" s="206"/>
      <c r="BH13" s="206"/>
      <c r="BI13" s="203"/>
      <c r="BJ13" s="206"/>
      <c r="BK13" s="206"/>
      <c r="BL13" s="206"/>
      <c r="BM13" s="206">
        <v>278.17984719535269</v>
      </c>
      <c r="BN13" s="206">
        <v>27.817984719535268</v>
      </c>
      <c r="BO13" s="206">
        <f>BM13*0.86</f>
        <v>239.2346685880033</v>
      </c>
      <c r="BP13" s="206">
        <v>5221.3425152263962</v>
      </c>
      <c r="BQ13" s="206">
        <v>522.1342515226396</v>
      </c>
      <c r="BR13" s="206">
        <f t="shared" si="9"/>
        <v>6578.891569185259</v>
      </c>
      <c r="BS13" s="203">
        <v>8.7949999999999999</v>
      </c>
      <c r="BT13" s="203">
        <v>5.85</v>
      </c>
      <c r="BU13" s="203">
        <v>5.85</v>
      </c>
      <c r="BV13" s="203">
        <v>160.56847845499999</v>
      </c>
      <c r="BW13" s="203">
        <v>51.284707739420718</v>
      </c>
      <c r="BX13" s="203">
        <v>2.0049999999999999</v>
      </c>
      <c r="BY13" s="203">
        <v>1.855</v>
      </c>
      <c r="BZ13" s="203">
        <v>1.9300000000000002</v>
      </c>
      <c r="CA13" s="203">
        <v>3.7660850227000005</v>
      </c>
      <c r="CB13" s="203">
        <v>1.3232694649592287</v>
      </c>
      <c r="CC13" s="203">
        <v>2.5548651887065699</v>
      </c>
      <c r="CD13" s="203">
        <v>0.80341148352582425</v>
      </c>
      <c r="CE13" s="203">
        <v>1032.23</v>
      </c>
      <c r="CF13" s="203">
        <v>1082.44</v>
      </c>
      <c r="CG13" s="203">
        <v>1459.27</v>
      </c>
      <c r="CH13" s="203">
        <v>1031.42</v>
      </c>
      <c r="CI13" s="203">
        <v>1081.6099999999999</v>
      </c>
      <c r="CJ13" s="203">
        <v>1458.58</v>
      </c>
      <c r="CK13" s="203">
        <v>1286.3599999999999</v>
      </c>
      <c r="CL13" s="203">
        <v>1389.2</v>
      </c>
      <c r="CM13" s="203">
        <v>427.03999999999996</v>
      </c>
      <c r="CN13" s="203">
        <v>427.15999999999985</v>
      </c>
      <c r="CO13" s="203">
        <v>102.84000000000015</v>
      </c>
      <c r="CP13" s="203">
        <v>102.86889846384425</v>
      </c>
      <c r="CQ13" s="203">
        <v>7.8569601753507357E-2</v>
      </c>
      <c r="CR13" s="203">
        <v>827.8006438009885</v>
      </c>
      <c r="CS13" s="203">
        <v>249.11355382376516</v>
      </c>
      <c r="CT13" s="203">
        <f t="shared" si="18"/>
        <v>278.17984719535269</v>
      </c>
      <c r="CU13" s="206">
        <f>IF(ISNUMBER(CT13),CT13+CR13,CR13)</f>
        <v>1105.9804909963411</v>
      </c>
      <c r="CV13" s="203">
        <f t="shared" si="20"/>
        <v>0.74847671413738082</v>
      </c>
      <c r="CW13" s="210"/>
    </row>
    <row r="14" spans="2:101">
      <c r="B14" s="201">
        <v>155</v>
      </c>
      <c r="C14" s="201" t="s">
        <v>11380</v>
      </c>
      <c r="D14" s="201" t="s">
        <v>11468</v>
      </c>
      <c r="E14" s="201" t="s">
        <v>11381</v>
      </c>
      <c r="F14" s="201">
        <v>1</v>
      </c>
      <c r="G14" s="202">
        <v>1</v>
      </c>
      <c r="H14" s="212">
        <v>2.1352543162147506E-3</v>
      </c>
      <c r="I14" s="320">
        <f t="shared" si="12"/>
        <v>0.44815875331795685</v>
      </c>
      <c r="J14" s="203">
        <v>54.463999999999999</v>
      </c>
      <c r="K14" s="203">
        <v>1.772</v>
      </c>
      <c r="L14" s="203">
        <v>15.37</v>
      </c>
      <c r="M14" s="203">
        <v>0.79</v>
      </c>
      <c r="N14" s="203">
        <v>6.5730000000000004</v>
      </c>
      <c r="O14" s="203">
        <v>4.9059999999999997</v>
      </c>
      <c r="P14" s="203">
        <v>12.372</v>
      </c>
      <c r="Q14" s="203">
        <v>2.319</v>
      </c>
      <c r="R14" s="203">
        <v>0.55600000000000005</v>
      </c>
      <c r="S14" s="203">
        <v>0.39200000000000002</v>
      </c>
      <c r="T14" s="203">
        <v>1.4999999999999999E-2</v>
      </c>
      <c r="U14" s="203">
        <v>0.42699999999999999</v>
      </c>
      <c r="V14" s="203">
        <v>79.86</v>
      </c>
      <c r="W14" s="203">
        <v>7.2839999999999998</v>
      </c>
      <c r="X14" s="203">
        <v>7.28</v>
      </c>
      <c r="Y14" s="203">
        <v>0.85799999999999998</v>
      </c>
      <c r="Z14" s="203">
        <f t="shared" ref="Z14" si="22">(1-Y14)*100</f>
        <v>14.200000000000001</v>
      </c>
      <c r="AA14" s="203">
        <f t="shared" si="14"/>
        <v>54.290123818530319</v>
      </c>
      <c r="AB14" s="203">
        <f t="shared" ref="AB14" si="23">IF(ISNUMBER(Q14),Q14+R14)</f>
        <v>2.875</v>
      </c>
      <c r="AC14" s="203">
        <v>57.369349999999997</v>
      </c>
      <c r="AD14" s="203">
        <v>2.0586899999999999</v>
      </c>
      <c r="AE14" s="203">
        <v>17.860990000000001</v>
      </c>
      <c r="AF14" s="203">
        <v>2.6298300000000001</v>
      </c>
      <c r="AG14" s="203">
        <v>5.0009999999999999E-2</v>
      </c>
      <c r="AH14" s="203">
        <v>1.0282800000000001</v>
      </c>
      <c r="AI14" s="203">
        <v>14.37754</v>
      </c>
      <c r="AJ14" s="203">
        <v>2.6944900000000001</v>
      </c>
      <c r="AK14" s="203">
        <v>0.64637999999999995</v>
      </c>
      <c r="AL14" s="203">
        <v>0.45606000000000002</v>
      </c>
      <c r="AM14" s="203">
        <v>1.7860000000000001E-2</v>
      </c>
      <c r="AN14" s="203">
        <v>1.23E-2</v>
      </c>
      <c r="AO14" s="203">
        <v>99.237129999999993</v>
      </c>
      <c r="AP14" s="203">
        <v>41.613112557887185</v>
      </c>
      <c r="AQ14" s="203">
        <v>6.7626558446112942E-2</v>
      </c>
      <c r="AR14" s="203">
        <v>38.707563379317101</v>
      </c>
      <c r="AS14" s="203">
        <v>0.28066118690377456</v>
      </c>
      <c r="AT14" s="203">
        <v>3.2121634837118523E-2</v>
      </c>
      <c r="AU14" s="203">
        <v>0.21497592808620625</v>
      </c>
      <c r="AV14" s="203">
        <v>18.70724375773619</v>
      </c>
      <c r="AW14" s="203">
        <v>0.31718523265976462</v>
      </c>
      <c r="AX14" s="203">
        <v>100.00001979673173</v>
      </c>
      <c r="AY14" s="203">
        <v>79.860057317188819</v>
      </c>
      <c r="AZ14" s="203" t="s">
        <v>11365</v>
      </c>
      <c r="BA14" s="204">
        <v>6.1657000000000002</v>
      </c>
      <c r="BB14" s="204">
        <v>97.930400000000006</v>
      </c>
      <c r="BC14" s="205">
        <v>2.0110000000000001</v>
      </c>
      <c r="BD14" s="206">
        <v>2410.7887000000001</v>
      </c>
      <c r="BE14" s="206">
        <v>4730.0383199999997</v>
      </c>
      <c r="BF14" s="206">
        <v>14680.300000000001</v>
      </c>
      <c r="BG14" s="206">
        <f>BA14*Y14</f>
        <v>5.2901705999999997</v>
      </c>
      <c r="BH14" s="206">
        <f>BB14*Y14</f>
        <v>84.024283199999999</v>
      </c>
      <c r="BI14" s="203">
        <f>BC14*Y14</f>
        <v>1.725438</v>
      </c>
      <c r="BJ14" s="206">
        <f t="shared" ref="BJ14" si="24">391*BG14</f>
        <v>2068.4567045999997</v>
      </c>
      <c r="BK14" s="206">
        <f t="shared" ref="BK14" si="25">48.3*BH14</f>
        <v>4058.3728785599997</v>
      </c>
      <c r="BL14" s="206">
        <f t="shared" ref="BL14" si="26">7300*BI14</f>
        <v>12595.697400000001</v>
      </c>
      <c r="BM14" s="207">
        <v>21.352543162147505</v>
      </c>
      <c r="BN14" s="207">
        <v>2.1352543162147506</v>
      </c>
      <c r="BO14" s="207">
        <f>BM14*Y14</f>
        <v>18.320482033122559</v>
      </c>
      <c r="BP14" s="207">
        <v>5223.2954932162802</v>
      </c>
      <c r="BQ14" s="207">
        <v>522.32954932162806</v>
      </c>
      <c r="BR14" s="207">
        <f t="shared" si="9"/>
        <v>4481.5875331795687</v>
      </c>
      <c r="BS14" s="203"/>
      <c r="BT14" s="203"/>
      <c r="BU14" s="203"/>
      <c r="BV14" s="203"/>
      <c r="BW14" s="203"/>
      <c r="BX14" s="203"/>
      <c r="BY14" s="203"/>
      <c r="BZ14" s="203"/>
      <c r="CA14" s="203"/>
      <c r="CB14" s="203"/>
      <c r="CC14" s="203"/>
      <c r="CD14" s="203"/>
      <c r="CE14" s="203"/>
      <c r="CF14" s="203"/>
      <c r="CG14" s="203"/>
      <c r="CH14" s="203"/>
      <c r="CI14" s="203"/>
      <c r="CJ14" s="203"/>
      <c r="CK14" s="203"/>
      <c r="CL14" s="203"/>
      <c r="CM14" s="203"/>
      <c r="CN14" s="203"/>
      <c r="CO14" s="203"/>
      <c r="CP14" s="203"/>
      <c r="CQ14" s="203"/>
      <c r="CR14" s="203"/>
      <c r="CS14" s="203"/>
      <c r="CT14" s="208">
        <f t="shared" ref="CT14" si="27">IF(ISNUMBER(BM14),BM14,"")</f>
        <v>21.352543162147505</v>
      </c>
      <c r="CU14" s="209">
        <f t="shared" ref="CU14" si="28">IF(ISNUMBER(CT14),CT14+CR14,CR14)</f>
        <v>21.352543162147505</v>
      </c>
      <c r="CV14" s="208" t="str">
        <f t="shared" ref="CV14" si="29">IF(AND(ISNUMBER(CT14),ISNUMBER(CR14)),CR14/CU14,"")</f>
        <v/>
      </c>
      <c r="CW14" s="210"/>
    </row>
  </sheetData>
  <phoneticPr fontId="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2E2ED-224A-4CEA-8A3B-088F09DBD643}">
  <dimension ref="A1:CL173"/>
  <sheetViews>
    <sheetView workbookViewId="0">
      <selection activeCell="A3" sqref="A3"/>
    </sheetView>
  </sheetViews>
  <sheetFormatPr defaultRowHeight="15.6"/>
  <cols>
    <col min="1" max="1" width="13.19921875" customWidth="1"/>
    <col min="2" max="2" width="13.69921875" customWidth="1"/>
    <col min="3" max="3" width="22.796875" customWidth="1"/>
  </cols>
  <sheetData>
    <row r="1" spans="1:90" s="213" customFormat="1" ht="61.2" customHeight="1" thickBot="1">
      <c r="A1" s="213" t="s">
        <v>2020</v>
      </c>
      <c r="B1" s="292" t="s">
        <v>11382</v>
      </c>
      <c r="C1" s="293" t="s">
        <v>11383</v>
      </c>
      <c r="D1" s="293" t="s">
        <v>11384</v>
      </c>
      <c r="E1" s="294" t="s">
        <v>11385</v>
      </c>
      <c r="F1" s="294" t="s">
        <v>11386</v>
      </c>
      <c r="G1" s="293" t="s">
        <v>11387</v>
      </c>
      <c r="H1" s="293" t="s">
        <v>11388</v>
      </c>
      <c r="I1" s="293" t="s">
        <v>11389</v>
      </c>
      <c r="J1" s="295" t="s">
        <v>11390</v>
      </c>
      <c r="K1" s="296" t="s">
        <v>11391</v>
      </c>
      <c r="L1" s="297" t="s">
        <v>11392</v>
      </c>
      <c r="M1" s="293" t="s">
        <v>11393</v>
      </c>
      <c r="N1" s="298" t="s">
        <v>11394</v>
      </c>
      <c r="O1" s="299" t="s">
        <v>11395</v>
      </c>
      <c r="P1" s="299" t="s">
        <v>11396</v>
      </c>
      <c r="Q1" s="299" t="s">
        <v>15</v>
      </c>
      <c r="R1" s="299" t="s">
        <v>16</v>
      </c>
      <c r="S1" s="300" t="s">
        <v>3</v>
      </c>
      <c r="T1" s="301" t="s">
        <v>11398</v>
      </c>
      <c r="U1" s="302" t="s">
        <v>4</v>
      </c>
      <c r="V1" s="301" t="s">
        <v>11400</v>
      </c>
      <c r="W1" s="302" t="s">
        <v>5</v>
      </c>
      <c r="X1" s="301" t="s">
        <v>11402</v>
      </c>
      <c r="Y1" s="302" t="s">
        <v>8</v>
      </c>
      <c r="Z1" s="301" t="s">
        <v>11404</v>
      </c>
      <c r="AA1" s="302" t="s">
        <v>10</v>
      </c>
      <c r="AB1" s="301" t="s">
        <v>11406</v>
      </c>
      <c r="AC1" s="302" t="s">
        <v>9</v>
      </c>
      <c r="AD1" s="301" t="s">
        <v>11408</v>
      </c>
      <c r="AE1" s="302" t="s">
        <v>11</v>
      </c>
      <c r="AF1" s="301" t="s">
        <v>11410</v>
      </c>
      <c r="AG1" s="302" t="s">
        <v>12</v>
      </c>
      <c r="AH1" s="301" t="s">
        <v>11412</v>
      </c>
      <c r="AI1" s="302" t="s">
        <v>13</v>
      </c>
      <c r="AJ1" s="301" t="s">
        <v>11414</v>
      </c>
      <c r="AK1" s="302" t="s">
        <v>14</v>
      </c>
      <c r="AL1" s="301" t="s">
        <v>11416</v>
      </c>
      <c r="AM1" s="296" t="s">
        <v>658</v>
      </c>
      <c r="AN1" s="303" t="s">
        <v>11417</v>
      </c>
      <c r="AO1" s="296" t="s">
        <v>11418</v>
      </c>
      <c r="AP1" s="303" t="s">
        <v>11419</v>
      </c>
      <c r="AQ1" s="304" t="s">
        <v>11420</v>
      </c>
      <c r="AR1" s="296" t="s">
        <v>11421</v>
      </c>
      <c r="AS1" s="296" t="s">
        <v>11422</v>
      </c>
      <c r="AT1" s="303" t="s">
        <v>11423</v>
      </c>
      <c r="AU1" s="302" t="s">
        <v>11424</v>
      </c>
      <c r="AV1" s="302" t="s">
        <v>11425</v>
      </c>
      <c r="AW1" s="305" t="s">
        <v>11426</v>
      </c>
      <c r="AX1" s="300" t="s">
        <v>11427</v>
      </c>
      <c r="AY1" s="301" t="s">
        <v>11428</v>
      </c>
      <c r="AZ1" s="305" t="s">
        <v>11429</v>
      </c>
      <c r="BA1" s="296" t="s">
        <v>11430</v>
      </c>
      <c r="BB1" s="303" t="s">
        <v>11431</v>
      </c>
      <c r="BC1" s="296" t="s">
        <v>11432</v>
      </c>
      <c r="BD1" s="303" t="s">
        <v>11433</v>
      </c>
      <c r="BE1" s="299" t="s">
        <v>11434</v>
      </c>
      <c r="BF1" s="306" t="s">
        <v>11435</v>
      </c>
      <c r="BG1" s="298" t="s">
        <v>11436</v>
      </c>
      <c r="BH1" s="305" t="s">
        <v>11437</v>
      </c>
      <c r="BI1" s="296" t="s">
        <v>11438</v>
      </c>
      <c r="BJ1" s="302" t="s">
        <v>11057</v>
      </c>
      <c r="BK1" s="307" t="s">
        <v>11439</v>
      </c>
      <c r="BL1" s="298" t="s">
        <v>11440</v>
      </c>
      <c r="BM1" s="308" t="s">
        <v>11441</v>
      </c>
      <c r="BN1" s="309" t="s">
        <v>11442</v>
      </c>
      <c r="BO1" s="310" t="s">
        <v>11443</v>
      </c>
      <c r="BP1" s="309" t="s">
        <v>11444</v>
      </c>
      <c r="BQ1" s="310" t="s">
        <v>11445</v>
      </c>
      <c r="BR1" s="311" t="s">
        <v>11446</v>
      </c>
      <c r="BS1" s="312" t="s">
        <v>11447</v>
      </c>
      <c r="BT1" s="313" t="s">
        <v>11397</v>
      </c>
      <c r="BU1" s="314" t="s">
        <v>11399</v>
      </c>
      <c r="BV1" s="314" t="s">
        <v>11401</v>
      </c>
      <c r="BW1" s="314" t="s">
        <v>11403</v>
      </c>
      <c r="BX1" s="314" t="s">
        <v>11405</v>
      </c>
      <c r="BY1" s="314" t="s">
        <v>11407</v>
      </c>
      <c r="BZ1" s="314" t="s">
        <v>11409</v>
      </c>
      <c r="CA1" s="314" t="s">
        <v>11411</v>
      </c>
      <c r="CB1" s="314" t="s">
        <v>11413</v>
      </c>
      <c r="CC1" s="314" t="s">
        <v>11415</v>
      </c>
      <c r="CD1" s="315" t="s">
        <v>658</v>
      </c>
      <c r="CE1" s="315" t="s">
        <v>11418</v>
      </c>
      <c r="CF1" s="315" t="s">
        <v>11421</v>
      </c>
      <c r="CG1" s="315" t="s">
        <v>11422</v>
      </c>
      <c r="CH1" s="316" t="s">
        <v>11424</v>
      </c>
      <c r="CI1" s="317" t="s">
        <v>11448</v>
      </c>
    </row>
    <row r="2" spans="1:90" s="272" customFormat="1" ht="13.05" customHeight="1">
      <c r="A2" s="272" t="s">
        <v>11469</v>
      </c>
      <c r="B2" s="241" t="s">
        <v>11453</v>
      </c>
      <c r="C2" s="213">
        <v>8</v>
      </c>
      <c r="D2" s="213" t="s">
        <v>11450</v>
      </c>
      <c r="E2" s="214">
        <v>43250</v>
      </c>
      <c r="F2" s="216">
        <v>27</v>
      </c>
      <c r="G2" s="215">
        <v>0.02</v>
      </c>
      <c r="H2" s="213" t="s">
        <v>11449</v>
      </c>
      <c r="I2" s="226" t="s">
        <v>625</v>
      </c>
      <c r="J2" s="227">
        <v>85</v>
      </c>
      <c r="K2" s="228">
        <v>75</v>
      </c>
      <c r="L2" s="229">
        <v>2.2871200707148077E-2</v>
      </c>
      <c r="M2" s="226" t="s">
        <v>11451</v>
      </c>
      <c r="N2" s="230" t="s">
        <v>2730</v>
      </c>
      <c r="O2" s="231">
        <v>82.455395458052507</v>
      </c>
      <c r="P2" s="231">
        <v>81.82003819814247</v>
      </c>
      <c r="Q2" s="231">
        <v>0.22787551626363034</v>
      </c>
      <c r="R2" s="291">
        <f>BA2/10000</f>
        <v>1.1262798108136197E-2</v>
      </c>
      <c r="S2" s="218">
        <v>51.236449270824927</v>
      </c>
      <c r="T2" s="219">
        <v>0.18978441937956989</v>
      </c>
      <c r="U2" s="215">
        <v>1.8200850858789814</v>
      </c>
      <c r="V2" s="219">
        <v>2.5174870882352308E-2</v>
      </c>
      <c r="W2" s="215">
        <v>14.121972919503383</v>
      </c>
      <c r="X2" s="219">
        <v>8.6077943975707352E-2</v>
      </c>
      <c r="Y2" s="215">
        <v>11.570038949120388</v>
      </c>
      <c r="Z2" s="219">
        <v>0.19053771542190437</v>
      </c>
      <c r="AA2" s="215">
        <v>7.9429195805154453</v>
      </c>
      <c r="AB2" s="219">
        <v>2.3522320904130051E-2</v>
      </c>
      <c r="AC2" s="215">
        <v>0.14857837435746787</v>
      </c>
      <c r="AD2" s="219">
        <v>6.0218963705456078E-3</v>
      </c>
      <c r="AE2" s="215">
        <v>10.046106704021494</v>
      </c>
      <c r="AF2" s="219">
        <v>2.0506113004248674E-2</v>
      </c>
      <c r="AG2" s="215">
        <v>2.4716213355951755</v>
      </c>
      <c r="AH2" s="219">
        <v>4.7051019555057562E-2</v>
      </c>
      <c r="AI2" s="215">
        <v>0.33430134230430275</v>
      </c>
      <c r="AJ2" s="219">
        <v>1.3951364488251235E-2</v>
      </c>
      <c r="AK2" s="215">
        <v>0.23190273294983163</v>
      </c>
      <c r="AL2" s="219">
        <v>6.7228834184889143E-3</v>
      </c>
      <c r="AM2" s="216">
        <v>135.85024004739165</v>
      </c>
      <c r="AN2" s="220">
        <v>16.128004648186291</v>
      </c>
      <c r="AO2" s="216">
        <v>624.38680923855782</v>
      </c>
      <c r="AP2" s="220">
        <v>17.0977713134222</v>
      </c>
      <c r="AQ2" s="220" t="s">
        <v>2730</v>
      </c>
      <c r="AR2" s="216" t="s">
        <v>2730</v>
      </c>
      <c r="AS2" s="216" t="s">
        <v>2730</v>
      </c>
      <c r="AT2" s="220" t="s">
        <v>2730</v>
      </c>
      <c r="AU2" s="215">
        <v>99.754969999999986</v>
      </c>
      <c r="AV2" s="215">
        <v>4.5961406400219769</v>
      </c>
      <c r="AW2" s="216">
        <v>950.9516803317415</v>
      </c>
      <c r="AX2" s="232">
        <v>0.22787551626363034</v>
      </c>
      <c r="AY2" s="233">
        <v>1.7090663719772275E-2</v>
      </c>
      <c r="AZ2" s="228" t="s">
        <v>2731</v>
      </c>
      <c r="BA2" s="228">
        <v>112.62798108136197</v>
      </c>
      <c r="BB2" s="234">
        <v>60.47875390225434</v>
      </c>
      <c r="BC2" s="228">
        <v>27.5</v>
      </c>
      <c r="BD2" s="234">
        <v>17.899999999999999</v>
      </c>
      <c r="BE2" s="231">
        <v>1.2488677059375002</v>
      </c>
      <c r="BF2" s="235">
        <v>0.81967354881942001</v>
      </c>
      <c r="BG2" s="217">
        <v>55.035153722689344</v>
      </c>
      <c r="BH2" s="216">
        <v>1140.3369344521921</v>
      </c>
      <c r="BI2" s="216">
        <v>33.31574911616849</v>
      </c>
      <c r="BJ2" s="215">
        <v>0.92700000000000005</v>
      </c>
      <c r="BK2" s="236">
        <v>7.8748651564185534E-2</v>
      </c>
      <c r="BL2" s="230">
        <v>-0.74240671580794171</v>
      </c>
      <c r="BM2" s="233">
        <v>0.45994872467427594</v>
      </c>
      <c r="BN2" s="237">
        <v>4.4313999999999999E-2</v>
      </c>
      <c r="BO2" s="238">
        <v>1.5490401840000002E-5</v>
      </c>
      <c r="BP2" s="237">
        <v>4.4130962535404737E-2</v>
      </c>
      <c r="BQ2" s="238">
        <v>2.0297979936807659E-5</v>
      </c>
      <c r="BR2" s="232">
        <v>2.66059659805319</v>
      </c>
      <c r="BS2" s="239">
        <v>2.9058646364076548</v>
      </c>
      <c r="BT2" s="221">
        <v>52.317999999999998</v>
      </c>
      <c r="BU2" s="222">
        <v>1.95444</v>
      </c>
      <c r="BV2" s="222">
        <v>15.191599999999999</v>
      </c>
      <c r="BW2" s="222">
        <v>9.6254399999999993</v>
      </c>
      <c r="BX2" s="222">
        <v>6.3766100000000003</v>
      </c>
      <c r="BY2" s="222">
        <v>0.14316000000000001</v>
      </c>
      <c r="BZ2" s="222">
        <v>10.7919</v>
      </c>
      <c r="CA2" s="222">
        <v>2.6634600000000002</v>
      </c>
      <c r="CB2" s="222">
        <v>0.36327599999999999</v>
      </c>
      <c r="CC2" s="222">
        <v>0.24559300000000001</v>
      </c>
      <c r="CD2" s="223">
        <v>145.62</v>
      </c>
      <c r="CE2" s="223">
        <v>669.29000000000008</v>
      </c>
      <c r="CF2" s="223" t="s">
        <v>2730</v>
      </c>
      <c r="CG2" s="223" t="s">
        <v>2730</v>
      </c>
      <c r="CH2" s="224">
        <v>99.754900000000006</v>
      </c>
      <c r="CI2" s="240">
        <v>3</v>
      </c>
      <c r="CJ2" s="225"/>
      <c r="CK2" s="225"/>
      <c r="CL2" s="225"/>
    </row>
    <row r="3" spans="1:90" s="213" customFormat="1" ht="13.05" customHeight="1">
      <c r="A3" s="272" t="s">
        <v>11470</v>
      </c>
      <c r="B3" s="241" t="s">
        <v>11454</v>
      </c>
      <c r="C3" s="274">
        <v>8</v>
      </c>
      <c r="D3" s="274" t="s">
        <v>11450</v>
      </c>
      <c r="E3" s="275">
        <v>43250</v>
      </c>
      <c r="F3" s="276">
        <v>27</v>
      </c>
      <c r="G3" s="277">
        <v>0.02</v>
      </c>
      <c r="H3" s="274" t="s">
        <v>11449</v>
      </c>
      <c r="I3" s="278" t="s">
        <v>625</v>
      </c>
      <c r="J3" s="227">
        <v>165</v>
      </c>
      <c r="K3" s="279">
        <v>140</v>
      </c>
      <c r="L3" s="229">
        <v>3.597860179456018E-2</v>
      </c>
      <c r="M3" s="278">
        <v>10</v>
      </c>
      <c r="N3" s="230" t="s">
        <v>2730</v>
      </c>
      <c r="O3" s="280">
        <v>88.830364409328126</v>
      </c>
      <c r="P3" s="280">
        <v>87.673461858156827</v>
      </c>
      <c r="Q3" s="280">
        <v>0.24759678028237253</v>
      </c>
      <c r="R3" s="291">
        <f t="shared" ref="R3:R5" si="0">BA3/10000</f>
        <v>2.8667919082796034E-2</v>
      </c>
      <c r="S3" s="218">
        <v>48.597176413441382</v>
      </c>
      <c r="T3" s="281">
        <v>0.18109276117293002</v>
      </c>
      <c r="U3" s="277">
        <v>1.8219550599608225</v>
      </c>
      <c r="V3" s="281">
        <v>2.2899606562129589E-2</v>
      </c>
      <c r="W3" s="277">
        <v>12.221299212449956</v>
      </c>
      <c r="X3" s="281">
        <v>7.2458066516245742E-2</v>
      </c>
      <c r="Y3" s="277">
        <v>11.545404564758623</v>
      </c>
      <c r="Z3" s="281">
        <v>0.23550547139285938</v>
      </c>
      <c r="AA3" s="277">
        <v>13.386427179739693</v>
      </c>
      <c r="AB3" s="281">
        <v>3.9561577565643699E-2</v>
      </c>
      <c r="AC3" s="277">
        <v>0.12644799645004881</v>
      </c>
      <c r="AD3" s="281">
        <v>6.0789242053378711E-3</v>
      </c>
      <c r="AE3" s="277">
        <v>9.630620618515028</v>
      </c>
      <c r="AF3" s="281">
        <v>1.8912709076845995E-2</v>
      </c>
      <c r="AG3" s="277">
        <v>2.0542781645496029</v>
      </c>
      <c r="AH3" s="281">
        <v>3.8581911777947231E-2</v>
      </c>
      <c r="AI3" s="277">
        <v>0.36579598973049843</v>
      </c>
      <c r="AJ3" s="281">
        <v>1.2864935220024709E-2</v>
      </c>
      <c r="AK3" s="277">
        <v>0.18264710598340383</v>
      </c>
      <c r="AL3" s="281">
        <v>5.6111565370479434E-3</v>
      </c>
      <c r="AM3" s="276">
        <v>75.823544451092914</v>
      </c>
      <c r="AN3" s="282">
        <v>13.657981326658689</v>
      </c>
      <c r="AO3" s="276">
        <v>732.05755185969201</v>
      </c>
      <c r="AP3" s="282">
        <v>14.894181793596555</v>
      </c>
      <c r="AQ3" s="282">
        <v>19.457319141533919</v>
      </c>
      <c r="AR3" s="276">
        <v>603.65339975830466</v>
      </c>
      <c r="AS3" s="276" t="s">
        <v>2730</v>
      </c>
      <c r="AT3" s="282" t="s">
        <v>2730</v>
      </c>
      <c r="AU3" s="277">
        <v>99.009893499999976</v>
      </c>
      <c r="AV3" s="277">
        <v>9.6547524539937299</v>
      </c>
      <c r="AW3" s="276">
        <v>530.76481115765046</v>
      </c>
      <c r="AX3" s="232">
        <v>0.24759678028237253</v>
      </c>
      <c r="AY3" s="283">
        <v>1.856975852117794E-2</v>
      </c>
      <c r="AZ3" s="279" t="s">
        <v>2731</v>
      </c>
      <c r="BA3" s="279">
        <v>286.67919082796033</v>
      </c>
      <c r="BB3" s="284">
        <v>97.389672749292245</v>
      </c>
      <c r="BC3" s="279">
        <v>52.6</v>
      </c>
      <c r="BD3" s="284">
        <v>19.75</v>
      </c>
      <c r="BE3" s="280">
        <v>2.33879389554928</v>
      </c>
      <c r="BF3" s="285">
        <v>0.90293508320968763</v>
      </c>
      <c r="BG3" s="217">
        <v>67.396709020184758</v>
      </c>
      <c r="BH3" s="276">
        <v>1140.3369344521921</v>
      </c>
      <c r="BI3" s="276">
        <v>142.73025186057566</v>
      </c>
      <c r="BJ3" s="277">
        <v>0.76</v>
      </c>
      <c r="BK3" s="236">
        <v>0.31578947368421062</v>
      </c>
      <c r="BL3" s="230">
        <v>0.11447346979487349</v>
      </c>
      <c r="BM3" s="283">
        <v>0.51298918880371425</v>
      </c>
      <c r="BN3" s="286">
        <v>4.4352000000000003E-2</v>
      </c>
      <c r="BO3" s="287">
        <v>1.8489905279999999E-5</v>
      </c>
      <c r="BP3" s="286">
        <v>4.4168805577701656E-2</v>
      </c>
      <c r="BQ3" s="287">
        <v>2.2658119743734143E-5</v>
      </c>
      <c r="BR3" s="232">
        <v>2.631046939155762</v>
      </c>
      <c r="BS3" s="288">
        <v>2.876241591989753</v>
      </c>
      <c r="BT3" s="221">
        <v>51.603449999999995</v>
      </c>
      <c r="BU3" s="273">
        <v>2.3277800000000002</v>
      </c>
      <c r="BV3" s="273">
        <v>15.91215</v>
      </c>
      <c r="BW3" s="273">
        <v>6.40977</v>
      </c>
      <c r="BX3" s="273">
        <v>6.7107650000000003</v>
      </c>
      <c r="BY3" s="273">
        <v>0.1219055</v>
      </c>
      <c r="BZ3" s="273">
        <v>12.44505</v>
      </c>
      <c r="CA3" s="273">
        <v>2.6748500000000002</v>
      </c>
      <c r="CB3" s="273">
        <v>0.476773</v>
      </c>
      <c r="CC3" s="273">
        <v>0.23919400000000002</v>
      </c>
      <c r="CD3" s="289">
        <v>98.43</v>
      </c>
      <c r="CE3" s="289">
        <v>783.62999999999988</v>
      </c>
      <c r="CF3" s="289">
        <v>950.43939812622239</v>
      </c>
      <c r="CG3" s="289" t="s">
        <v>2730</v>
      </c>
      <c r="CH3" s="224">
        <v>99.00985</v>
      </c>
      <c r="CI3" s="240">
        <v>3</v>
      </c>
      <c r="CJ3" s="225"/>
      <c r="CK3" s="225"/>
      <c r="CL3" s="225"/>
    </row>
    <row r="4" spans="1:90" s="225" customFormat="1" ht="13.05" customHeight="1">
      <c r="A4" s="272" t="s">
        <v>11471</v>
      </c>
      <c r="B4" s="241" t="s">
        <v>11455</v>
      </c>
      <c r="C4" s="274">
        <v>8</v>
      </c>
      <c r="D4" s="274" t="s">
        <v>11450</v>
      </c>
      <c r="E4" s="275">
        <v>43250</v>
      </c>
      <c r="F4" s="276">
        <v>27</v>
      </c>
      <c r="G4" s="277">
        <v>0.02</v>
      </c>
      <c r="H4" s="274" t="s">
        <v>11449</v>
      </c>
      <c r="I4" s="278" t="s">
        <v>625</v>
      </c>
      <c r="J4" s="227">
        <v>66</v>
      </c>
      <c r="K4" s="279">
        <v>50</v>
      </c>
      <c r="L4" s="229">
        <v>5.5752348457182244E-2</v>
      </c>
      <c r="M4" s="278">
        <v>6</v>
      </c>
      <c r="N4" s="230" t="s">
        <v>2730</v>
      </c>
      <c r="O4" s="280">
        <v>89.382583015687402</v>
      </c>
      <c r="P4" s="280">
        <v>89.307988371098361</v>
      </c>
      <c r="Q4" s="280">
        <v>0.26917950846240463</v>
      </c>
      <c r="R4" s="291">
        <f t="shared" si="0"/>
        <v>0.11674135006998558</v>
      </c>
      <c r="S4" s="218">
        <v>48.096825892260881</v>
      </c>
      <c r="T4" s="281">
        <v>0.17880956961965827</v>
      </c>
      <c r="U4" s="277">
        <v>1.8727292612252484</v>
      </c>
      <c r="V4" s="281">
        <v>2.1987152437267274E-2</v>
      </c>
      <c r="W4" s="277">
        <v>12.362421779084999</v>
      </c>
      <c r="X4" s="281">
        <v>7.1037813396502766E-2</v>
      </c>
      <c r="Y4" s="277">
        <v>11.543479079642447</v>
      </c>
      <c r="Z4" s="281">
        <v>0.25249744399646701</v>
      </c>
      <c r="AA4" s="277">
        <v>14.305403477762427</v>
      </c>
      <c r="AB4" s="281">
        <v>4.0198612934616754E-2</v>
      </c>
      <c r="AC4" s="277">
        <v>0.11039668742485387</v>
      </c>
      <c r="AD4" s="281">
        <v>6.144690661736109E-3</v>
      </c>
      <c r="AE4" s="277">
        <v>9.1438565375258527</v>
      </c>
      <c r="AF4" s="281">
        <v>1.7434499821535169E-2</v>
      </c>
      <c r="AG4" s="277">
        <v>2.0222665923734597</v>
      </c>
      <c r="AH4" s="281">
        <v>3.7195751660184281E-2</v>
      </c>
      <c r="AI4" s="277">
        <v>0.30810711854027401</v>
      </c>
      <c r="AJ4" s="281">
        <v>1.1186968934943246E-2</v>
      </c>
      <c r="AK4" s="277">
        <v>0.18365994362498417</v>
      </c>
      <c r="AL4" s="281">
        <v>5.2168239666789502E-3</v>
      </c>
      <c r="AM4" s="276">
        <v>75.865624559467989</v>
      </c>
      <c r="AN4" s="282">
        <v>12.080538592351447</v>
      </c>
      <c r="AO4" s="276">
        <v>925.30910480075693</v>
      </c>
      <c r="AP4" s="282">
        <v>12.727743615483943</v>
      </c>
      <c r="AQ4" s="282">
        <v>124.29251268851436</v>
      </c>
      <c r="AR4" s="276">
        <v>432.67068078621816</v>
      </c>
      <c r="AS4" s="276" t="s">
        <v>2730</v>
      </c>
      <c r="AT4" s="282" t="s">
        <v>2730</v>
      </c>
      <c r="AU4" s="277">
        <v>99.835270999999992</v>
      </c>
      <c r="AV4" s="277">
        <v>12.196684732693983</v>
      </c>
      <c r="AW4" s="276">
        <v>531.05937191627595</v>
      </c>
      <c r="AX4" s="232">
        <v>0.26917950846240463</v>
      </c>
      <c r="AY4" s="283">
        <v>2.0188463134680347E-2</v>
      </c>
      <c r="AZ4" s="279" t="s">
        <v>2731</v>
      </c>
      <c r="BA4" s="279">
        <v>1167.4135006998558</v>
      </c>
      <c r="BB4" s="284">
        <v>54.731740057486491</v>
      </c>
      <c r="BC4" s="279">
        <v>180.1</v>
      </c>
      <c r="BD4" s="284">
        <v>27.8</v>
      </c>
      <c r="BE4" s="280">
        <v>7.29959177385778</v>
      </c>
      <c r="BF4" s="285">
        <v>1.2621667211025602</v>
      </c>
      <c r="BG4" s="217">
        <v>68.84205983744495</v>
      </c>
      <c r="BH4" s="276">
        <v>1140.3369344521921</v>
      </c>
      <c r="BI4" s="276">
        <v>161.20167545083268</v>
      </c>
      <c r="BJ4" s="277">
        <v>0.73099999999999998</v>
      </c>
      <c r="BK4" s="236">
        <v>0.36798905608755139</v>
      </c>
      <c r="BL4" s="230">
        <v>-1.2610447228832422</v>
      </c>
      <c r="BM4" s="283">
        <v>0.49237912042398063</v>
      </c>
      <c r="BN4" s="286">
        <v>4.4290999999999997E-2</v>
      </c>
      <c r="BO4" s="287">
        <v>1.7328853749999998E-5</v>
      </c>
      <c r="BP4" s="286">
        <v>4.4108057536119766E-2</v>
      </c>
      <c r="BQ4" s="287">
        <v>2.1717886573244979E-5</v>
      </c>
      <c r="BR4" s="232">
        <v>2.6205482843345682</v>
      </c>
      <c r="BS4" s="288">
        <v>2.8629446805155538</v>
      </c>
      <c r="BT4" s="221">
        <v>51.941299999999998</v>
      </c>
      <c r="BU4" s="273">
        <v>2.5016099999999999</v>
      </c>
      <c r="BV4" s="273">
        <v>16.878699999999998</v>
      </c>
      <c r="BW4" s="273">
        <v>5.6190499999999997</v>
      </c>
      <c r="BX4" s="273">
        <v>6.9086999999999996</v>
      </c>
      <c r="BY4" s="273">
        <v>0.10054399999999999</v>
      </c>
      <c r="BZ4" s="273">
        <v>12.382099999999999</v>
      </c>
      <c r="CA4" s="273">
        <v>2.7569699999999999</v>
      </c>
      <c r="CB4" s="273">
        <v>0.42432199999999998</v>
      </c>
      <c r="CC4" s="273">
        <v>0.252772</v>
      </c>
      <c r="CD4" s="289">
        <v>103.24</v>
      </c>
      <c r="CE4" s="289">
        <v>588.79</v>
      </c>
      <c r="CF4" s="289">
        <v>1259.8066296001682</v>
      </c>
      <c r="CG4" s="289" t="s">
        <v>2730</v>
      </c>
      <c r="CH4" s="224">
        <v>99.8352</v>
      </c>
      <c r="CI4" s="240">
        <v>3</v>
      </c>
    </row>
    <row r="5" spans="1:90" s="225" customFormat="1" ht="13.05" customHeight="1">
      <c r="A5" s="272" t="s">
        <v>11472</v>
      </c>
      <c r="B5" s="318" t="s">
        <v>11452</v>
      </c>
      <c r="C5" s="245">
        <v>8</v>
      </c>
      <c r="D5" s="245" t="s">
        <v>11450</v>
      </c>
      <c r="E5" s="246">
        <v>43250</v>
      </c>
      <c r="F5" s="247">
        <v>27</v>
      </c>
      <c r="G5" s="248">
        <v>0.02</v>
      </c>
      <c r="H5" s="245" t="s">
        <v>11449</v>
      </c>
      <c r="I5" s="249" t="s">
        <v>625</v>
      </c>
      <c r="J5" s="250">
        <v>70</v>
      </c>
      <c r="K5" s="251">
        <v>60</v>
      </c>
      <c r="L5" s="252">
        <v>3.7445606090528612E-2</v>
      </c>
      <c r="M5" s="249">
        <v>6</v>
      </c>
      <c r="N5" s="253" t="s">
        <v>2730</v>
      </c>
      <c r="O5" s="254">
        <v>82.573013199470651</v>
      </c>
      <c r="P5" s="254">
        <v>80.613215928442315</v>
      </c>
      <c r="Q5" s="254">
        <v>0.30246293870806995</v>
      </c>
      <c r="R5" s="291">
        <f t="shared" si="0"/>
        <v>3.5236041613971661E-2</v>
      </c>
      <c r="S5" s="255">
        <v>50.496886455942203</v>
      </c>
      <c r="T5" s="256">
        <v>0.18859324669133015</v>
      </c>
      <c r="U5" s="248">
        <v>1.9891648406176581</v>
      </c>
      <c r="V5" s="256">
        <v>2.646146204176858E-2</v>
      </c>
      <c r="W5" s="248">
        <v>14.218213066110172</v>
      </c>
      <c r="X5" s="256">
        <v>8.6032985441726051E-2</v>
      </c>
      <c r="Y5" s="248">
        <v>11.551608130933017</v>
      </c>
      <c r="Z5" s="256">
        <v>0.18966469874097611</v>
      </c>
      <c r="AA5" s="248">
        <v>7.9727172017490782</v>
      </c>
      <c r="AB5" s="256">
        <v>2.5358104059055135E-2</v>
      </c>
      <c r="AC5" s="248">
        <v>0.16760369746879358</v>
      </c>
      <c r="AD5" s="256">
        <v>6.3585490745710913E-3</v>
      </c>
      <c r="AE5" s="248">
        <v>10.533942566661421</v>
      </c>
      <c r="AF5" s="256">
        <v>2.1614386073681241E-2</v>
      </c>
      <c r="AG5" s="248">
        <v>2.3464517645631102</v>
      </c>
      <c r="AH5" s="256">
        <v>4.5869143029209053E-2</v>
      </c>
      <c r="AI5" s="248">
        <v>0.39542429223176451</v>
      </c>
      <c r="AJ5" s="256">
        <v>1.4294311367173726E-2</v>
      </c>
      <c r="AK5" s="248">
        <v>0.22079529007865023</v>
      </c>
      <c r="AL5" s="256">
        <v>6.9645016758928492E-3</v>
      </c>
      <c r="AM5" s="247">
        <v>113.84173370148012</v>
      </c>
      <c r="AN5" s="257">
        <v>16.531982726395245</v>
      </c>
      <c r="AO5" s="247">
        <v>1388.443526235634</v>
      </c>
      <c r="AP5" s="257">
        <v>19.111883624252176</v>
      </c>
      <c r="AQ5" s="257">
        <v>108.51562629897739</v>
      </c>
      <c r="AR5" s="247">
        <v>958.08520273973215</v>
      </c>
      <c r="AS5" s="247" t="s">
        <v>2730</v>
      </c>
      <c r="AT5" s="257" t="s">
        <v>2730</v>
      </c>
      <c r="AU5" s="248">
        <v>99.417099000000007</v>
      </c>
      <c r="AV5" s="248">
        <v>12.196261257549542</v>
      </c>
      <c r="AW5" s="247">
        <v>796.89213591036093</v>
      </c>
      <c r="AX5" s="258">
        <v>0.30246293870806995</v>
      </c>
      <c r="AY5" s="259">
        <v>2.2684720403105246E-2</v>
      </c>
      <c r="AZ5" s="251" t="s">
        <v>2731</v>
      </c>
      <c r="BA5" s="251">
        <v>352.36041613971662</v>
      </c>
      <c r="BB5" s="260">
        <v>100.51827741451731</v>
      </c>
      <c r="BC5" s="251">
        <v>79.400000000000006</v>
      </c>
      <c r="BD5" s="260">
        <v>11.45</v>
      </c>
      <c r="BE5" s="254">
        <v>3.4549729799035203</v>
      </c>
      <c r="BF5" s="261">
        <v>0.5272819676895526</v>
      </c>
      <c r="BG5" s="262">
        <v>55.167231860992942</v>
      </c>
      <c r="BH5" s="247">
        <v>1140.3369344521921</v>
      </c>
      <c r="BI5" s="247">
        <v>33.914681302964482</v>
      </c>
      <c r="BJ5" s="248">
        <v>0.91900000000000004</v>
      </c>
      <c r="BK5" s="263">
        <v>8.8139281828073957E-2</v>
      </c>
      <c r="BL5" s="253">
        <v>1.5350906196098801</v>
      </c>
      <c r="BM5" s="259">
        <v>0.44364403729735036</v>
      </c>
      <c r="BN5" s="264">
        <v>4.4415000000000003E-2</v>
      </c>
      <c r="BO5" s="265">
        <v>1.4559681150000001E-5</v>
      </c>
      <c r="BP5" s="264">
        <v>4.4231545358351797E-2</v>
      </c>
      <c r="BQ5" s="265">
        <v>1.9623061358680068E-5</v>
      </c>
      <c r="BR5" s="258">
        <v>2.6676460734217362</v>
      </c>
      <c r="BS5" s="266">
        <v>2.9172127001195078</v>
      </c>
      <c r="BT5" s="267">
        <v>51.431399999999996</v>
      </c>
      <c r="BU5" s="268">
        <v>2.1404100000000001</v>
      </c>
      <c r="BV5" s="268">
        <v>15.387</v>
      </c>
      <c r="BW5" s="268">
        <v>9.6770200000000006</v>
      </c>
      <c r="BX5" s="268">
        <v>5.9230400000000003</v>
      </c>
      <c r="BY5" s="268">
        <v>0.158331</v>
      </c>
      <c r="BZ5" s="268">
        <v>11.3696</v>
      </c>
      <c r="CA5" s="268">
        <v>2.5444599999999999</v>
      </c>
      <c r="CB5" s="268">
        <v>0.43318899999999999</v>
      </c>
      <c r="CC5" s="268">
        <v>0.23710600000000001</v>
      </c>
      <c r="CD5" s="269">
        <v>122.71000000000001</v>
      </c>
      <c r="CE5" s="269">
        <v>1032.72</v>
      </c>
      <c r="CF5" s="269">
        <v>1497.2481900721637</v>
      </c>
      <c r="CG5" s="269" t="s">
        <v>2730</v>
      </c>
      <c r="CH5" s="270">
        <v>99.417100000000005</v>
      </c>
      <c r="CI5" s="271">
        <v>3</v>
      </c>
    </row>
    <row r="6" spans="1:90" s="290" customFormat="1"/>
    <row r="7" spans="1:90" s="290" customFormat="1"/>
    <row r="8" spans="1:90" s="290" customFormat="1"/>
    <row r="9" spans="1:90" s="290" customFormat="1"/>
    <row r="10" spans="1:90" s="290" customFormat="1"/>
    <row r="11" spans="1:90" s="290" customFormat="1"/>
    <row r="12" spans="1:90" s="290" customFormat="1"/>
    <row r="13" spans="1:90" s="290" customFormat="1"/>
    <row r="14" spans="1:90" s="290" customFormat="1"/>
    <row r="15" spans="1:90" s="290" customFormat="1"/>
    <row r="16" spans="1:90" s="290" customFormat="1"/>
    <row r="17" s="290" customFormat="1"/>
    <row r="18" s="290" customFormat="1"/>
    <row r="19" s="290" customFormat="1"/>
    <row r="20" s="290" customFormat="1"/>
    <row r="21" s="290" customFormat="1"/>
    <row r="22" s="290" customFormat="1"/>
    <row r="23" s="290" customFormat="1"/>
    <row r="24" s="290" customFormat="1"/>
    <row r="25" s="290" customFormat="1"/>
    <row r="26" s="290" customFormat="1"/>
    <row r="27" s="290" customFormat="1"/>
    <row r="28" s="290" customFormat="1"/>
    <row r="29" s="290" customFormat="1"/>
    <row r="30" s="290" customFormat="1"/>
    <row r="31" s="290" customFormat="1"/>
    <row r="32" s="290" customFormat="1"/>
    <row r="33" s="290" customFormat="1"/>
    <row r="34" s="290" customFormat="1"/>
    <row r="35" s="290" customFormat="1"/>
    <row r="36" s="290" customFormat="1"/>
    <row r="37" s="290" customFormat="1"/>
    <row r="38" s="290" customFormat="1"/>
    <row r="39" s="290" customFormat="1"/>
    <row r="40" s="290" customFormat="1"/>
    <row r="41" s="290" customFormat="1"/>
    <row r="42" s="290" customFormat="1"/>
    <row r="43" s="290" customFormat="1"/>
    <row r="44" s="290" customFormat="1"/>
    <row r="45" s="290" customFormat="1"/>
    <row r="46" s="290" customFormat="1"/>
    <row r="47" s="290" customFormat="1"/>
    <row r="48" s="290" customFormat="1"/>
    <row r="49" s="290" customFormat="1"/>
    <row r="50" s="290" customFormat="1"/>
    <row r="51" s="290" customFormat="1"/>
    <row r="52" s="290" customFormat="1"/>
    <row r="53" s="290" customFormat="1"/>
    <row r="54" s="290" customFormat="1"/>
    <row r="55" s="290" customFormat="1"/>
    <row r="56" s="290" customFormat="1"/>
    <row r="57" s="290" customFormat="1"/>
    <row r="58" s="290" customFormat="1"/>
    <row r="59" s="290" customFormat="1"/>
    <row r="60" s="290" customFormat="1"/>
    <row r="61" s="290" customFormat="1"/>
    <row r="62" s="290" customFormat="1"/>
    <row r="63" s="290" customFormat="1"/>
    <row r="64" s="290" customFormat="1"/>
    <row r="65" s="290" customFormat="1"/>
    <row r="66" s="290" customFormat="1"/>
    <row r="67" s="290" customFormat="1"/>
    <row r="68" s="290" customFormat="1"/>
    <row r="69" s="290" customFormat="1"/>
    <row r="70" s="290" customFormat="1"/>
    <row r="71" s="290" customFormat="1"/>
    <row r="72" s="290" customFormat="1"/>
    <row r="73" s="290" customFormat="1"/>
    <row r="74" s="290" customFormat="1"/>
    <row r="75" s="290" customFormat="1"/>
    <row r="76" s="290" customFormat="1"/>
    <row r="77" s="290" customFormat="1"/>
    <row r="78" s="290" customFormat="1"/>
    <row r="79" s="290" customFormat="1"/>
    <row r="80" s="290" customFormat="1"/>
    <row r="81" s="290" customFormat="1"/>
    <row r="82" s="290" customFormat="1"/>
    <row r="83" s="290" customFormat="1"/>
    <row r="84" s="290" customFormat="1"/>
    <row r="85" s="290" customFormat="1"/>
    <row r="86" s="290" customFormat="1"/>
    <row r="87" s="290" customFormat="1"/>
    <row r="88" s="290" customFormat="1"/>
    <row r="89" s="290" customFormat="1"/>
    <row r="90" s="290" customFormat="1"/>
    <row r="91" s="290" customFormat="1"/>
    <row r="92" s="290" customFormat="1"/>
    <row r="93" s="290" customFormat="1"/>
    <row r="94" s="290" customFormat="1"/>
    <row r="95" s="290" customFormat="1"/>
    <row r="96" s="290" customFormat="1"/>
    <row r="97" s="290" customFormat="1"/>
    <row r="98" s="290" customFormat="1"/>
    <row r="99" s="290" customFormat="1"/>
    <row r="100" s="290" customFormat="1"/>
    <row r="101" s="290" customFormat="1"/>
    <row r="102" s="290" customFormat="1"/>
    <row r="103" s="290" customFormat="1"/>
    <row r="104" s="290" customFormat="1"/>
    <row r="105" s="290" customFormat="1"/>
    <row r="106" s="290" customFormat="1"/>
    <row r="107" s="290" customFormat="1"/>
    <row r="108" s="290" customFormat="1"/>
    <row r="109" s="290" customFormat="1"/>
    <row r="110" s="290" customFormat="1"/>
    <row r="111" s="290" customFormat="1"/>
    <row r="112" s="290" customFormat="1"/>
    <row r="113" s="290" customFormat="1"/>
    <row r="114" s="290" customFormat="1"/>
    <row r="115" s="290" customFormat="1"/>
    <row r="116" s="290" customFormat="1"/>
    <row r="117" s="290" customFormat="1"/>
    <row r="118" s="290" customFormat="1"/>
    <row r="119" s="290" customFormat="1"/>
    <row r="120" s="290" customFormat="1"/>
    <row r="121" s="290" customFormat="1"/>
    <row r="122" s="290" customFormat="1"/>
    <row r="123" s="290" customFormat="1"/>
    <row r="124" s="290" customFormat="1"/>
    <row r="125" s="290" customFormat="1"/>
    <row r="126" s="290" customFormat="1"/>
    <row r="127" s="290" customFormat="1"/>
    <row r="128" s="290" customFormat="1"/>
    <row r="129" s="290" customFormat="1"/>
    <row r="130" s="290" customFormat="1"/>
    <row r="131" s="290" customFormat="1"/>
    <row r="132" s="290" customFormat="1"/>
    <row r="133" s="290" customFormat="1"/>
    <row r="134" s="290" customFormat="1"/>
    <row r="135" s="290" customFormat="1"/>
    <row r="136" s="290" customFormat="1"/>
    <row r="137" s="290" customFormat="1"/>
    <row r="138" s="290" customFormat="1"/>
    <row r="139" s="290" customFormat="1"/>
    <row r="140" s="290" customFormat="1"/>
    <row r="141" s="290" customFormat="1"/>
    <row r="142" s="290" customFormat="1"/>
    <row r="143" s="290" customFormat="1"/>
    <row r="144" s="290" customFormat="1"/>
    <row r="145" s="290" customFormat="1"/>
    <row r="146" s="290" customFormat="1"/>
    <row r="147" s="290" customFormat="1"/>
    <row r="148" s="290" customFormat="1"/>
    <row r="149" s="290" customFormat="1"/>
    <row r="150" s="290" customFormat="1"/>
    <row r="151" s="290" customFormat="1"/>
    <row r="152" s="290" customFormat="1"/>
    <row r="153" s="290" customFormat="1"/>
    <row r="154" s="290" customFormat="1"/>
    <row r="155" s="290" customFormat="1"/>
    <row r="156" s="290" customFormat="1"/>
    <row r="157" s="290" customFormat="1"/>
    <row r="158" s="290" customFormat="1"/>
    <row r="159" s="290" customFormat="1"/>
    <row r="160" s="290" customFormat="1"/>
    <row r="161" s="290" customFormat="1"/>
    <row r="162" s="290" customFormat="1"/>
    <row r="163" s="290" customFormat="1"/>
    <row r="164" s="290" customFormat="1"/>
    <row r="165" s="290" customFormat="1"/>
    <row r="166" s="290" customFormat="1"/>
    <row r="167" s="290" customFormat="1"/>
    <row r="168" s="290" customFormat="1"/>
    <row r="169" s="290" customFormat="1"/>
    <row r="170" s="290" customFormat="1"/>
    <row r="171" s="290" customFormat="1"/>
    <row r="172" s="290" customFormat="1"/>
    <row r="173" s="290" customFormat="1"/>
  </sheetData>
  <sortState xmlns:xlrd2="http://schemas.microsoft.com/office/spreadsheetml/2017/richdata2" ref="B2:CI5">
    <sortCondition ref="AZ2:AZ5"/>
  </sortState>
  <phoneticPr fontId="6"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2913-DBB6-463E-98DC-F551B5D5C703}">
  <dimension ref="A1:AE4078"/>
  <sheetViews>
    <sheetView topLeftCell="A1215" workbookViewId="0">
      <selection activeCell="A1226" sqref="A1226"/>
    </sheetView>
  </sheetViews>
  <sheetFormatPr defaultRowHeight="15.6"/>
  <cols>
    <col min="1" max="3" width="38.296875" style="165" customWidth="1"/>
    <col min="4" max="5" width="22.09765625" style="165" customWidth="1"/>
    <col min="6" max="7" width="22.09765625" style="172" customWidth="1"/>
    <col min="8" max="23" width="9" style="74" bestFit="1" customWidth="1"/>
    <col min="24" max="24" width="9.3984375" style="74" bestFit="1" customWidth="1"/>
    <col min="25" max="25" width="10.3984375" style="74" bestFit="1" customWidth="1"/>
    <col min="26" max="29" width="9" style="74" bestFit="1" customWidth="1"/>
  </cols>
  <sheetData>
    <row r="1" spans="1:31">
      <c r="A1" s="164" t="s">
        <v>1</v>
      </c>
      <c r="B1" s="164" t="s">
        <v>8445</v>
      </c>
      <c r="C1" s="164" t="s">
        <v>8441</v>
      </c>
      <c r="D1" s="164" t="s">
        <v>5947</v>
      </c>
      <c r="E1" s="164" t="s">
        <v>2778</v>
      </c>
      <c r="F1" s="170" t="s">
        <v>2786</v>
      </c>
      <c r="G1" s="171" t="s">
        <v>2787</v>
      </c>
      <c r="H1" s="162" t="s">
        <v>2728</v>
      </c>
      <c r="I1" s="162" t="s">
        <v>2729</v>
      </c>
      <c r="J1" s="162" t="s">
        <v>2732</v>
      </c>
      <c r="K1" s="162" t="s">
        <v>2735</v>
      </c>
      <c r="L1" s="162" t="s">
        <v>2736</v>
      </c>
      <c r="M1" s="162" t="s">
        <v>2738</v>
      </c>
      <c r="N1" s="162" t="s">
        <v>2739</v>
      </c>
      <c r="O1" s="162" t="s">
        <v>2740</v>
      </c>
      <c r="P1" s="162" t="s">
        <v>2733</v>
      </c>
      <c r="Q1" s="162" t="s">
        <v>2741</v>
      </c>
      <c r="R1" s="162" t="s">
        <v>2768</v>
      </c>
      <c r="S1" s="162" t="s">
        <v>2737</v>
      </c>
      <c r="T1" s="162" t="s">
        <v>5801</v>
      </c>
      <c r="U1" s="162" t="s">
        <v>2759</v>
      </c>
      <c r="V1" s="162" t="s">
        <v>2734</v>
      </c>
      <c r="W1" s="162" t="s">
        <v>5802</v>
      </c>
      <c r="X1" s="162" t="s">
        <v>2770</v>
      </c>
      <c r="Y1" s="162" t="s">
        <v>5803</v>
      </c>
      <c r="Z1" s="162" t="s">
        <v>5804</v>
      </c>
      <c r="AA1" s="162" t="s">
        <v>5805</v>
      </c>
      <c r="AB1" s="162" t="s">
        <v>5806</v>
      </c>
      <c r="AC1" s="162" t="s">
        <v>5807</v>
      </c>
      <c r="AD1" s="157" t="s">
        <v>5808</v>
      </c>
      <c r="AE1" s="157" t="s">
        <v>5809</v>
      </c>
    </row>
    <row r="2" spans="1:31">
      <c r="A2" s="165" t="s">
        <v>1845</v>
      </c>
      <c r="B2" s="165" t="s">
        <v>8446</v>
      </c>
      <c r="C2" s="165" t="s">
        <v>8442</v>
      </c>
      <c r="D2" s="165" t="s">
        <v>5941</v>
      </c>
      <c r="E2" s="165" t="s">
        <v>6355</v>
      </c>
      <c r="F2" s="172">
        <v>64.63</v>
      </c>
      <c r="G2" s="172">
        <v>-17.53</v>
      </c>
      <c r="H2" s="74">
        <v>49.555100000000003</v>
      </c>
      <c r="I2" s="74">
        <v>1.999709</v>
      </c>
      <c r="J2" s="74">
        <v>13.450100000000001</v>
      </c>
      <c r="K2" s="74">
        <v>0.23396400000000001</v>
      </c>
      <c r="L2" s="74">
        <v>6.1633909999999998</v>
      </c>
      <c r="M2" s="74">
        <v>11.142300000000001</v>
      </c>
      <c r="N2" s="74">
        <v>2.4620000000000002</v>
      </c>
      <c r="O2" s="74">
        <v>0.24710599999999999</v>
      </c>
      <c r="P2" s="74">
        <v>2.1048999999999998E-2</v>
      </c>
      <c r="Q2" s="74">
        <v>0.13794999999999999</v>
      </c>
      <c r="R2" s="74">
        <v>6.7900000000000002E-2</v>
      </c>
      <c r="S2" s="74">
        <v>0</v>
      </c>
      <c r="T2" s="74">
        <v>0</v>
      </c>
      <c r="U2" s="74">
        <v>2.3280000000000002E-3</v>
      </c>
      <c r="V2" s="74">
        <v>11.5337605</v>
      </c>
      <c r="W2" s="74">
        <v>2.2615214405145001</v>
      </c>
      <c r="X2" s="74">
        <v>1152.96218</v>
      </c>
      <c r="Y2" s="74">
        <v>30</v>
      </c>
      <c r="Z2" s="74">
        <v>3.1578228825842249E-2</v>
      </c>
      <c r="AA2" s="74">
        <v>0.96842177117415773</v>
      </c>
      <c r="AB2" s="74">
        <v>5.6435728078907919E-4</v>
      </c>
      <c r="AC2" s="74">
        <v>5.6435728078907909E-4</v>
      </c>
      <c r="AD2" t="s">
        <v>5810</v>
      </c>
    </row>
    <row r="3" spans="1:31">
      <c r="A3" s="165" t="s">
        <v>1846</v>
      </c>
      <c r="C3" s="165" t="s">
        <v>8442</v>
      </c>
      <c r="D3" s="165" t="s">
        <v>5941</v>
      </c>
      <c r="E3" s="165" t="s">
        <v>6355</v>
      </c>
      <c r="F3" s="172">
        <v>64.63</v>
      </c>
      <c r="G3" s="172">
        <v>-17.53</v>
      </c>
      <c r="H3" s="74">
        <v>48.891399999999997</v>
      </c>
      <c r="I3" s="74">
        <v>1.941203999999999</v>
      </c>
      <c r="J3" s="74">
        <v>13.473000000000001</v>
      </c>
      <c r="K3" s="74">
        <v>0.2363285</v>
      </c>
      <c r="L3" s="74">
        <v>6.4561400000000004</v>
      </c>
      <c r="M3" s="74">
        <v>11.45715</v>
      </c>
      <c r="N3" s="74">
        <v>2.2960500000000001</v>
      </c>
      <c r="O3" s="74">
        <v>0.20539450000000001</v>
      </c>
      <c r="P3" s="74">
        <v>1.4378500000000001E-2</v>
      </c>
      <c r="Q3" s="74">
        <v>0.226211</v>
      </c>
      <c r="R3" s="74">
        <v>7.7199999999999991E-2</v>
      </c>
      <c r="S3" s="74">
        <v>1.7466499999999999E-2</v>
      </c>
      <c r="T3" s="74">
        <v>0</v>
      </c>
      <c r="U3" s="74">
        <v>1.9493E-2</v>
      </c>
      <c r="V3" s="74">
        <v>11.900817699999999</v>
      </c>
      <c r="W3" s="74">
        <v>2.3334934333173001</v>
      </c>
      <c r="X3" s="74">
        <v>1158.18869</v>
      </c>
      <c r="Y3" s="74">
        <v>320</v>
      </c>
      <c r="Z3" s="74">
        <v>4.3553787648027481E-3</v>
      </c>
      <c r="AA3" s="74">
        <v>0.99564462123519726</v>
      </c>
      <c r="AB3" s="74">
        <v>1.628096174153243E-4</v>
      </c>
      <c r="AC3" s="74">
        <v>1.628096174153243E-4</v>
      </c>
      <c r="AD3" t="s">
        <v>5810</v>
      </c>
    </row>
    <row r="4" spans="1:31">
      <c r="A4" s="165" t="s">
        <v>1847</v>
      </c>
      <c r="C4" s="165" t="s">
        <v>8442</v>
      </c>
      <c r="D4" s="165" t="s">
        <v>5941</v>
      </c>
      <c r="E4" s="165" t="s">
        <v>6355</v>
      </c>
      <c r="F4" s="172">
        <v>64.63</v>
      </c>
      <c r="G4" s="172">
        <v>-17.53</v>
      </c>
      <c r="H4" s="74">
        <v>49.304400000000001</v>
      </c>
      <c r="I4" s="74">
        <v>1.8242315</v>
      </c>
      <c r="J4" s="74">
        <v>13.68435</v>
      </c>
      <c r="K4" s="74">
        <v>0.25004999999999999</v>
      </c>
      <c r="L4" s="74">
        <v>6.5600639999999997</v>
      </c>
      <c r="M4" s="74">
        <v>11.39425</v>
      </c>
      <c r="N4" s="74">
        <v>2.5154000000000001</v>
      </c>
      <c r="O4" s="74">
        <v>0.21311250000000001</v>
      </c>
      <c r="P4" s="74">
        <v>1.34135E-2</v>
      </c>
      <c r="Q4" s="74">
        <v>0.18337999999999999</v>
      </c>
      <c r="R4" s="74">
        <v>0.16405</v>
      </c>
      <c r="S4" s="74">
        <v>2.4896999999999999E-2</v>
      </c>
      <c r="T4" s="74">
        <v>0</v>
      </c>
      <c r="U4" s="74">
        <v>2.57655E-2</v>
      </c>
      <c r="V4" s="74">
        <v>11.31010085</v>
      </c>
      <c r="W4" s="74">
        <v>2.2176666115666501</v>
      </c>
      <c r="X4" s="74">
        <v>1157.14455</v>
      </c>
      <c r="Y4" s="74">
        <v>430</v>
      </c>
      <c r="Z4" s="74">
        <v>1.4171307860929371E-2</v>
      </c>
      <c r="AA4" s="74">
        <v>0.98582869213907065</v>
      </c>
      <c r="AB4" s="74">
        <v>6.0275698893262512E-5</v>
      </c>
      <c r="AC4" s="74">
        <v>6.0275698893262499E-5</v>
      </c>
      <c r="AD4" t="s">
        <v>5810</v>
      </c>
    </row>
    <row r="5" spans="1:31">
      <c r="A5" s="165" t="s">
        <v>1848</v>
      </c>
      <c r="C5" s="165" t="s">
        <v>8442</v>
      </c>
      <c r="D5" s="165" t="s">
        <v>5941</v>
      </c>
      <c r="E5" s="165" t="s">
        <v>6355</v>
      </c>
      <c r="F5" s="172">
        <v>64.63</v>
      </c>
      <c r="G5" s="172">
        <v>-17.53</v>
      </c>
      <c r="H5" s="74">
        <v>49.944000000000003</v>
      </c>
      <c r="I5" s="74">
        <v>1.8340000000000001</v>
      </c>
      <c r="J5" s="74">
        <v>13.32</v>
      </c>
      <c r="K5" s="74">
        <v>0.207592</v>
      </c>
      <c r="L5" s="74">
        <v>6.3954519999999997</v>
      </c>
      <c r="M5" s="74">
        <v>11.225199999999999</v>
      </c>
      <c r="N5" s="74">
        <v>2.56</v>
      </c>
      <c r="O5" s="74">
        <v>0.27815600000000001</v>
      </c>
      <c r="P5" s="74">
        <v>1.3639999999999999E-2</v>
      </c>
      <c r="Q5" s="74">
        <v>0.15831200000000001</v>
      </c>
      <c r="R5" s="74">
        <v>0.17599999999999999</v>
      </c>
      <c r="S5" s="74">
        <v>0</v>
      </c>
      <c r="T5" s="74">
        <v>0</v>
      </c>
      <c r="U5" s="74">
        <v>2.6488000000000001E-2</v>
      </c>
      <c r="V5" s="74">
        <v>10.690296999999999</v>
      </c>
      <c r="W5" s="74">
        <v>2.096136457052999</v>
      </c>
      <c r="X5" s="74">
        <v>1154.3383200000001</v>
      </c>
      <c r="Y5" s="74">
        <v>440</v>
      </c>
      <c r="Z5" s="74">
        <v>1.5387618976665291E-2</v>
      </c>
      <c r="AA5" s="74">
        <v>0.9846123810233347</v>
      </c>
      <c r="AB5" s="74">
        <v>2.6248253542518962E-4</v>
      </c>
      <c r="AC5" s="74">
        <v>2.6248253542518929E-4</v>
      </c>
      <c r="AD5" t="s">
        <v>5810</v>
      </c>
    </row>
    <row r="6" spans="1:31">
      <c r="A6" s="165" t="s">
        <v>1849</v>
      </c>
      <c r="C6" s="165" t="s">
        <v>8442</v>
      </c>
      <c r="D6" s="165" t="s">
        <v>5941</v>
      </c>
      <c r="E6" s="165" t="s">
        <v>6355</v>
      </c>
      <c r="F6" s="172">
        <v>64.63</v>
      </c>
      <c r="G6" s="172">
        <v>-17.53</v>
      </c>
      <c r="H6" s="74">
        <v>50.4</v>
      </c>
      <c r="I6" s="74">
        <v>1.92</v>
      </c>
      <c r="J6" s="74">
        <v>14.01</v>
      </c>
      <c r="K6" s="74">
        <v>0.22</v>
      </c>
      <c r="L6" s="74">
        <v>6.92</v>
      </c>
      <c r="M6" s="74">
        <v>11.69</v>
      </c>
      <c r="N6" s="74">
        <v>2.38</v>
      </c>
      <c r="O6" s="74">
        <v>0.24</v>
      </c>
      <c r="P6" s="74">
        <v>1.2600000000000001E-3</v>
      </c>
      <c r="Q6" s="74">
        <v>0.24</v>
      </c>
      <c r="R6" s="74">
        <v>0.45600000000000002</v>
      </c>
      <c r="S6" s="74">
        <v>2.8665E-2</v>
      </c>
      <c r="T6" s="74">
        <v>0</v>
      </c>
      <c r="U6" s="74">
        <v>2.7455E-2</v>
      </c>
      <c r="V6" s="74">
        <v>9.5961940000000006</v>
      </c>
      <c r="W6" s="74">
        <v>1.881606478506</v>
      </c>
      <c r="X6" s="74">
        <v>1162.0540000000001</v>
      </c>
      <c r="Y6" s="74">
        <v>480</v>
      </c>
      <c r="Z6" s="74">
        <v>8.6952260643270926E-2</v>
      </c>
      <c r="AA6" s="74">
        <v>0.91304773935672912</v>
      </c>
      <c r="AB6" s="74">
        <v>4.6602085917905189E-4</v>
      </c>
      <c r="AC6" s="74">
        <v>4.66020859179052E-4</v>
      </c>
      <c r="AD6" t="s">
        <v>5810</v>
      </c>
    </row>
    <row r="7" spans="1:31">
      <c r="A7" s="165" t="s">
        <v>1850</v>
      </c>
      <c r="C7" s="165" t="s">
        <v>8442</v>
      </c>
      <c r="D7" s="165" t="s">
        <v>5941</v>
      </c>
      <c r="E7" s="165" t="s">
        <v>6355</v>
      </c>
      <c r="F7" s="172">
        <v>64.63</v>
      </c>
      <c r="G7" s="172">
        <v>-17.53</v>
      </c>
      <c r="H7" s="74">
        <v>49.4328</v>
      </c>
      <c r="I7" s="74">
        <v>1.5549679999999999</v>
      </c>
      <c r="J7" s="74">
        <v>14.0732</v>
      </c>
      <c r="K7" s="74">
        <v>0.201984</v>
      </c>
      <c r="L7" s="74">
        <v>6.8228999999999997</v>
      </c>
      <c r="M7" s="74">
        <v>11.618</v>
      </c>
      <c r="N7" s="74">
        <v>2.3420000000000001</v>
      </c>
      <c r="O7" s="74">
        <v>0.21071999999999999</v>
      </c>
      <c r="P7" s="74">
        <v>9.7920000000000004E-3</v>
      </c>
      <c r="Q7" s="74">
        <v>0.20711599999999999</v>
      </c>
      <c r="R7" s="74">
        <v>0.49919999999999998</v>
      </c>
      <c r="S7" s="74">
        <v>1.5647999999999999E-2</v>
      </c>
      <c r="T7" s="74">
        <v>0</v>
      </c>
      <c r="U7" s="74">
        <v>2.7744000000000001E-2</v>
      </c>
      <c r="V7" s="74">
        <v>10.3038224</v>
      </c>
      <c r="W7" s="74">
        <v>2.0203571312976001</v>
      </c>
      <c r="X7" s="74">
        <v>1160.8588</v>
      </c>
      <c r="Y7" s="74">
        <v>500</v>
      </c>
      <c r="Z7" s="74">
        <v>0.10024100144520839</v>
      </c>
      <c r="AA7" s="74">
        <v>0.89975899855479158</v>
      </c>
      <c r="AB7" s="74">
        <v>1.621130208891162E-4</v>
      </c>
      <c r="AC7" s="74">
        <v>1.6211302088911631E-4</v>
      </c>
      <c r="AD7" t="s">
        <v>5810</v>
      </c>
    </row>
    <row r="8" spans="1:31">
      <c r="A8" s="165" t="s">
        <v>1851</v>
      </c>
      <c r="C8" s="165" t="s">
        <v>8442</v>
      </c>
      <c r="D8" s="165" t="s">
        <v>5941</v>
      </c>
      <c r="E8" s="165" t="s">
        <v>6355</v>
      </c>
      <c r="F8" s="172">
        <v>64.63</v>
      </c>
      <c r="G8" s="172">
        <v>-17.53</v>
      </c>
      <c r="H8" s="74">
        <v>48.929349999999999</v>
      </c>
      <c r="I8" s="74">
        <v>1.7709345000000001</v>
      </c>
      <c r="J8" s="74">
        <v>13.5768</v>
      </c>
      <c r="K8" s="74">
        <v>0.20091000000000001</v>
      </c>
      <c r="L8" s="74">
        <v>7.286416</v>
      </c>
      <c r="M8" s="74">
        <v>11.837999999999999</v>
      </c>
      <c r="N8" s="74">
        <v>2.0447500000000001</v>
      </c>
      <c r="O8" s="74">
        <v>0.219224</v>
      </c>
      <c r="P8" s="74">
        <v>1.5294500000000001E-2</v>
      </c>
      <c r="Q8" s="74">
        <v>0.13663549999999999</v>
      </c>
      <c r="R8" s="74">
        <v>0.46155000000000002</v>
      </c>
      <c r="S8" s="74">
        <v>3.3756500000000002E-2</v>
      </c>
      <c r="T8" s="74">
        <v>0</v>
      </c>
      <c r="U8" s="74">
        <v>2.7873999999999999E-2</v>
      </c>
      <c r="V8" s="74">
        <v>10.609343000000001</v>
      </c>
      <c r="W8" s="74">
        <v>2.0802631253069999</v>
      </c>
      <c r="X8" s="74">
        <v>1164.5108</v>
      </c>
      <c r="Y8" s="74">
        <v>480</v>
      </c>
      <c r="Z8" s="74">
        <v>9.3471605052444631E-2</v>
      </c>
      <c r="AA8" s="74">
        <v>0.90652839494755533</v>
      </c>
      <c r="AB8" s="74">
        <v>5.7244055145933676E-4</v>
      </c>
      <c r="AC8" s="74">
        <v>5.7244055145933643E-4</v>
      </c>
      <c r="AD8" t="s">
        <v>5810</v>
      </c>
    </row>
    <row r="9" spans="1:31">
      <c r="A9" s="165" t="s">
        <v>1852</v>
      </c>
      <c r="C9" s="165" t="s">
        <v>8442</v>
      </c>
      <c r="D9" s="165" t="s">
        <v>5941</v>
      </c>
      <c r="E9" s="165" t="s">
        <v>6355</v>
      </c>
      <c r="F9" s="172">
        <v>64.63</v>
      </c>
      <c r="G9" s="172">
        <v>-17.53</v>
      </c>
      <c r="H9" s="74">
        <v>50.15</v>
      </c>
      <c r="I9" s="74">
        <v>1.6</v>
      </c>
      <c r="J9" s="74">
        <v>14.22</v>
      </c>
      <c r="K9" s="74">
        <v>0.17</v>
      </c>
      <c r="L9" s="74">
        <v>7.02</v>
      </c>
      <c r="M9" s="74">
        <v>12.3</v>
      </c>
      <c r="N9" s="74">
        <v>2.29</v>
      </c>
      <c r="O9" s="74">
        <v>0.19</v>
      </c>
      <c r="P9" s="74">
        <v>2.5654E-2</v>
      </c>
      <c r="Q9" s="74">
        <v>0.17</v>
      </c>
      <c r="R9" s="74">
        <v>0.44550000000000001</v>
      </c>
      <c r="S9" s="74">
        <v>0</v>
      </c>
      <c r="T9" s="74">
        <v>0</v>
      </c>
      <c r="U9" s="74">
        <v>2.9502E-2</v>
      </c>
      <c r="V9" s="74">
        <v>9.5010076000000012</v>
      </c>
      <c r="W9" s="74">
        <v>1.8629424803724</v>
      </c>
      <c r="X9" s="74">
        <v>1172.18</v>
      </c>
      <c r="Y9" s="74">
        <v>530</v>
      </c>
      <c r="Z9" s="74">
        <v>7.6096443876171802E-2</v>
      </c>
      <c r="AA9" s="74">
        <v>0.92390355612382824</v>
      </c>
      <c r="AB9" s="74">
        <v>4.6604511690534532E-4</v>
      </c>
      <c r="AC9" s="74">
        <v>4.6604511690534511E-4</v>
      </c>
      <c r="AD9" t="s">
        <v>5810</v>
      </c>
    </row>
    <row r="10" spans="1:31">
      <c r="A10" s="165" t="s">
        <v>1853</v>
      </c>
      <c r="C10" s="165" t="s">
        <v>8442</v>
      </c>
      <c r="D10" s="165" t="s">
        <v>5941</v>
      </c>
      <c r="E10" s="165" t="s">
        <v>6355</v>
      </c>
      <c r="F10" s="172">
        <v>64.63</v>
      </c>
      <c r="G10" s="172">
        <v>-17.53</v>
      </c>
      <c r="H10" s="74">
        <v>0</v>
      </c>
      <c r="I10" s="74">
        <v>0</v>
      </c>
      <c r="J10" s="74">
        <v>0</v>
      </c>
      <c r="K10" s="74">
        <v>0</v>
      </c>
      <c r="L10" s="74">
        <v>0</v>
      </c>
      <c r="M10" s="74">
        <v>0</v>
      </c>
      <c r="N10" s="74">
        <v>0</v>
      </c>
      <c r="O10" s="74">
        <v>0</v>
      </c>
      <c r="P10" s="74">
        <v>0</v>
      </c>
      <c r="Q10" s="74">
        <v>0</v>
      </c>
      <c r="R10" s="74">
        <v>0.49400000000000011</v>
      </c>
      <c r="S10" s="74">
        <v>0</v>
      </c>
      <c r="T10" s="74">
        <v>0</v>
      </c>
      <c r="U10" s="74">
        <v>3.0495000000000001E-2</v>
      </c>
      <c r="V10" s="74">
        <v>0</v>
      </c>
      <c r="W10" s="74">
        <v>0</v>
      </c>
      <c r="X10" s="74">
        <v>968.00000000000011</v>
      </c>
      <c r="Y10" s="74">
        <v>0</v>
      </c>
      <c r="Z10" s="74">
        <v>0</v>
      </c>
      <c r="AA10" s="74">
        <v>0</v>
      </c>
      <c r="AB10" s="74">
        <v>0</v>
      </c>
      <c r="AD10" t="s">
        <v>5810</v>
      </c>
    </row>
    <row r="11" spans="1:31">
      <c r="A11" s="165" t="s">
        <v>1854</v>
      </c>
      <c r="C11" s="165" t="s">
        <v>8442</v>
      </c>
      <c r="D11" s="165" t="s">
        <v>5941</v>
      </c>
      <c r="E11" s="165" t="s">
        <v>6355</v>
      </c>
      <c r="F11" s="172">
        <v>64.63</v>
      </c>
      <c r="G11" s="172">
        <v>-17.53</v>
      </c>
      <c r="H11" s="74">
        <v>50.14</v>
      </c>
      <c r="I11" s="74">
        <v>1.8</v>
      </c>
      <c r="J11" s="74">
        <v>13.9</v>
      </c>
      <c r="K11" s="74">
        <v>0.21</v>
      </c>
      <c r="L11" s="74">
        <v>6.76</v>
      </c>
      <c r="M11" s="74">
        <v>12.22</v>
      </c>
      <c r="N11" s="74">
        <v>2.31</v>
      </c>
      <c r="O11" s="74">
        <v>0.16</v>
      </c>
      <c r="P11" s="74">
        <v>0.03</v>
      </c>
      <c r="Q11" s="74">
        <v>0.21</v>
      </c>
      <c r="R11" s="74">
        <v>0.2475</v>
      </c>
      <c r="S11" s="74">
        <v>2.6532E-2</v>
      </c>
      <c r="T11" s="74">
        <v>0</v>
      </c>
      <c r="U11" s="74">
        <v>3.0987000000000001E-2</v>
      </c>
      <c r="V11" s="74">
        <v>9.8290838000000011</v>
      </c>
      <c r="W11" s="74">
        <v>1.9272711406062</v>
      </c>
      <c r="X11" s="74">
        <v>1170.8520000000001</v>
      </c>
      <c r="Y11" s="74">
        <v>540</v>
      </c>
      <c r="Z11" s="74">
        <v>2.4823295068819001E-2</v>
      </c>
      <c r="AA11" s="74">
        <v>0.97517670493118103</v>
      </c>
      <c r="AB11" s="74">
        <v>2.2545735292984879E-4</v>
      </c>
      <c r="AC11" s="74">
        <v>2.2545735292984879E-4</v>
      </c>
      <c r="AD11" t="s">
        <v>5810</v>
      </c>
    </row>
    <row r="12" spans="1:31">
      <c r="A12" s="165" t="s">
        <v>1855</v>
      </c>
      <c r="C12" s="165" t="s">
        <v>8442</v>
      </c>
      <c r="D12" s="165" t="s">
        <v>5941</v>
      </c>
      <c r="E12" s="165" t="s">
        <v>6355</v>
      </c>
      <c r="F12" s="172">
        <v>64.63</v>
      </c>
      <c r="G12" s="172">
        <v>-17.53</v>
      </c>
      <c r="H12" s="74">
        <v>50.27</v>
      </c>
      <c r="I12" s="74">
        <v>1.98</v>
      </c>
      <c r="J12" s="74">
        <v>13.99</v>
      </c>
      <c r="K12" s="74">
        <v>0.2</v>
      </c>
      <c r="L12" s="74">
        <v>6.9</v>
      </c>
      <c r="M12" s="74">
        <v>11.77</v>
      </c>
      <c r="N12" s="74">
        <v>2.5499999999999998</v>
      </c>
      <c r="O12" s="74">
        <v>0.24</v>
      </c>
      <c r="P12" s="74">
        <v>0</v>
      </c>
      <c r="Q12" s="74">
        <v>0.19</v>
      </c>
      <c r="R12" s="74">
        <v>0.46079999999999988</v>
      </c>
      <c r="S12" s="74">
        <v>1.7992000000000001E-2</v>
      </c>
      <c r="T12" s="74">
        <v>0</v>
      </c>
      <c r="U12" s="74">
        <v>3.1008000000000001E-2</v>
      </c>
      <c r="V12" s="74">
        <v>9.5341389000000003</v>
      </c>
      <c r="W12" s="74">
        <v>1.8694388130560999</v>
      </c>
      <c r="X12" s="74">
        <v>1163.3820000000001</v>
      </c>
      <c r="Y12" s="74">
        <v>540</v>
      </c>
      <c r="Z12" s="74">
        <v>7.972070601393863E-2</v>
      </c>
      <c r="AA12" s="74">
        <v>0.92027929398606134</v>
      </c>
      <c r="AB12" s="74">
        <v>3.50135952093062E-4</v>
      </c>
      <c r="AC12" s="74">
        <v>3.5013595209306179E-4</v>
      </c>
      <c r="AD12" t="s">
        <v>5810</v>
      </c>
    </row>
    <row r="13" spans="1:31">
      <c r="A13" s="165" t="s">
        <v>1856</v>
      </c>
      <c r="C13" s="165" t="s">
        <v>8442</v>
      </c>
      <c r="D13" s="165" t="s">
        <v>5941</v>
      </c>
      <c r="E13" s="165" t="s">
        <v>6355</v>
      </c>
      <c r="F13" s="172">
        <v>64.63</v>
      </c>
      <c r="G13" s="172">
        <v>-17.53</v>
      </c>
      <c r="H13" s="74">
        <v>49.55</v>
      </c>
      <c r="I13" s="74">
        <v>1.85</v>
      </c>
      <c r="J13" s="74">
        <v>14.41</v>
      </c>
      <c r="K13" s="74">
        <v>0.22</v>
      </c>
      <c r="L13" s="74">
        <v>6.48</v>
      </c>
      <c r="M13" s="74">
        <v>12.14</v>
      </c>
      <c r="N13" s="74">
        <v>2.5099999999999998</v>
      </c>
      <c r="O13" s="74">
        <v>0.2</v>
      </c>
      <c r="P13" s="74">
        <v>0</v>
      </c>
      <c r="Q13" s="74">
        <v>0.19</v>
      </c>
      <c r="R13" s="74">
        <v>0.10945000000000001</v>
      </c>
      <c r="S13" s="74">
        <v>7.9395000000000004E-3</v>
      </c>
      <c r="T13" s="74">
        <v>0</v>
      </c>
      <c r="U13" s="74">
        <v>3.1342500000000002E-2</v>
      </c>
      <c r="V13" s="74">
        <v>9.9489184999999996</v>
      </c>
      <c r="W13" s="74">
        <v>1.9507681382565001</v>
      </c>
      <c r="X13" s="74">
        <v>1169.5239999999999</v>
      </c>
      <c r="Y13" s="74">
        <v>550</v>
      </c>
      <c r="Z13" s="74">
        <v>5.0377570975577947E-3</v>
      </c>
      <c r="AA13" s="74">
        <v>0.99496224290244217</v>
      </c>
      <c r="AB13" s="74">
        <v>3.7626011404935699E-4</v>
      </c>
      <c r="AC13" s="74">
        <v>3.7626011404935699E-4</v>
      </c>
      <c r="AD13" t="s">
        <v>5810</v>
      </c>
    </row>
    <row r="14" spans="1:31">
      <c r="A14" s="165" t="s">
        <v>1857</v>
      </c>
      <c r="C14" s="165" t="s">
        <v>8442</v>
      </c>
      <c r="D14" s="165" t="s">
        <v>5941</v>
      </c>
      <c r="E14" s="165" t="s">
        <v>6355</v>
      </c>
      <c r="F14" s="172">
        <v>64.63</v>
      </c>
      <c r="G14" s="172">
        <v>-17.53</v>
      </c>
      <c r="H14" s="74">
        <v>50.067599999999999</v>
      </c>
      <c r="I14" s="74">
        <v>1.794152</v>
      </c>
      <c r="J14" s="74">
        <v>13.683999999999999</v>
      </c>
      <c r="K14" s="74">
        <v>0.19792799999999999</v>
      </c>
      <c r="L14" s="74">
        <v>6.7069299999999998</v>
      </c>
      <c r="M14" s="74">
        <v>11.542400000000001</v>
      </c>
      <c r="N14" s="74">
        <v>2.3304</v>
      </c>
      <c r="O14" s="74">
        <v>0.19514799999999999</v>
      </c>
      <c r="P14" s="74">
        <v>1.1564E-2</v>
      </c>
      <c r="Q14" s="74">
        <v>0.16128000000000001</v>
      </c>
      <c r="R14" s="74">
        <v>0.51939999999999997</v>
      </c>
      <c r="S14" s="74">
        <v>5.9780000000000007E-3</v>
      </c>
      <c r="T14" s="74">
        <v>0</v>
      </c>
      <c r="U14" s="74">
        <v>3.2143999999999999E-2</v>
      </c>
      <c r="V14" s="74">
        <v>10.5322786</v>
      </c>
      <c r="W14" s="74">
        <v>2.0651524601514</v>
      </c>
      <c r="X14" s="74">
        <v>1159.60384</v>
      </c>
      <c r="Y14" s="74">
        <v>560</v>
      </c>
      <c r="Z14" s="74">
        <v>9.7884850422614134E-2</v>
      </c>
      <c r="AA14" s="74">
        <v>0.90211514957738581</v>
      </c>
      <c r="AB14" s="74">
        <v>5.8874646010920997E-4</v>
      </c>
      <c r="AC14" s="74">
        <v>5.8874646010921051E-4</v>
      </c>
      <c r="AD14" t="s">
        <v>5810</v>
      </c>
    </row>
    <row r="15" spans="1:31">
      <c r="A15" s="165" t="s">
        <v>1858</v>
      </c>
      <c r="C15" s="165" t="s">
        <v>8442</v>
      </c>
      <c r="D15" s="165" t="s">
        <v>5941</v>
      </c>
      <c r="E15" s="165" t="s">
        <v>6355</v>
      </c>
      <c r="F15" s="172">
        <v>64.63</v>
      </c>
      <c r="G15" s="172">
        <v>-17.53</v>
      </c>
      <c r="H15" s="74">
        <v>49.201999999999998</v>
      </c>
      <c r="I15" s="74">
        <v>1.601872</v>
      </c>
      <c r="J15" s="74">
        <v>13.916399999999999</v>
      </c>
      <c r="K15" s="74">
        <v>0.20920800000000001</v>
      </c>
      <c r="L15" s="74">
        <v>6.8698560000000004</v>
      </c>
      <c r="M15" s="74">
        <v>11.6028</v>
      </c>
      <c r="N15" s="74">
        <v>2.7547999999999999</v>
      </c>
      <c r="O15" s="74">
        <v>0.22258400000000009</v>
      </c>
      <c r="P15" s="74">
        <v>2.6404E-2</v>
      </c>
      <c r="Q15" s="74">
        <v>0.15897600000000001</v>
      </c>
      <c r="R15" s="74">
        <v>0.13800000000000001</v>
      </c>
      <c r="S15" s="74">
        <v>1.38E-2</v>
      </c>
      <c r="T15" s="74">
        <v>0</v>
      </c>
      <c r="U15" s="74">
        <v>3.2292000000000001E-2</v>
      </c>
      <c r="V15" s="74">
        <v>10.2522512</v>
      </c>
      <c r="W15" s="74">
        <v>2.0102451323088002</v>
      </c>
      <c r="X15" s="74">
        <v>1160.6064799999999</v>
      </c>
      <c r="Y15" s="74">
        <v>540</v>
      </c>
      <c r="Z15" s="74">
        <v>7.9707887801911143E-3</v>
      </c>
      <c r="AA15" s="74">
        <v>0.99202921121980892</v>
      </c>
      <c r="AB15" s="74">
        <v>5.7880279581544718E-4</v>
      </c>
      <c r="AC15" s="74">
        <v>5.7880279581544751E-4</v>
      </c>
      <c r="AD15" t="s">
        <v>5810</v>
      </c>
    </row>
    <row r="16" spans="1:31">
      <c r="A16" s="165" t="s">
        <v>1859</v>
      </c>
      <c r="C16" s="165" t="s">
        <v>8442</v>
      </c>
      <c r="D16" s="165" t="s">
        <v>5941</v>
      </c>
      <c r="E16" s="165" t="s">
        <v>6355</v>
      </c>
      <c r="F16" s="172">
        <v>64.63</v>
      </c>
      <c r="G16" s="172">
        <v>-17.53</v>
      </c>
      <c r="H16" s="74">
        <v>50.724899999999998</v>
      </c>
      <c r="I16" s="74">
        <v>1.719317</v>
      </c>
      <c r="J16" s="74">
        <v>13.81305</v>
      </c>
      <c r="K16" s="74">
        <v>0.20281150000000001</v>
      </c>
      <c r="L16" s="74">
        <v>6.4732419999999999</v>
      </c>
      <c r="M16" s="74">
        <v>11.496499999999999</v>
      </c>
      <c r="N16" s="74">
        <v>2.4331499999999999</v>
      </c>
      <c r="O16" s="74">
        <v>0.21783749999999999</v>
      </c>
      <c r="P16" s="74">
        <v>3.2906499999999998E-2</v>
      </c>
      <c r="Q16" s="74">
        <v>0.17369999999999999</v>
      </c>
      <c r="R16" s="74">
        <v>0.52110000000000001</v>
      </c>
      <c r="S16" s="74">
        <v>9.6500000000000006E-3</v>
      </c>
      <c r="T16" s="74">
        <v>0</v>
      </c>
      <c r="U16" s="74">
        <v>3.2616999999999993E-2</v>
      </c>
      <c r="V16" s="74">
        <v>9.4617210249999992</v>
      </c>
      <c r="W16" s="74">
        <v>1.855239231142725</v>
      </c>
      <c r="X16" s="74">
        <v>1158.8418999999999</v>
      </c>
      <c r="Y16" s="74">
        <v>590</v>
      </c>
      <c r="Z16" s="74">
        <v>8.9973477597117685E-2</v>
      </c>
      <c r="AA16" s="74">
        <v>0.91002652240288229</v>
      </c>
      <c r="AB16" s="74">
        <v>2.0656312433499269E-5</v>
      </c>
      <c r="AC16" s="74">
        <v>2.0656312433499269E-5</v>
      </c>
      <c r="AD16" t="s">
        <v>5810</v>
      </c>
    </row>
    <row r="17" spans="1:30">
      <c r="A17" s="165" t="s">
        <v>1860</v>
      </c>
      <c r="C17" s="165" t="s">
        <v>8442</v>
      </c>
      <c r="D17" s="165" t="s">
        <v>5941</v>
      </c>
      <c r="E17" s="165" t="s">
        <v>6355</v>
      </c>
      <c r="F17" s="172">
        <v>64.63</v>
      </c>
      <c r="G17" s="172">
        <v>-17.53</v>
      </c>
      <c r="H17" s="74">
        <v>49.384250000000002</v>
      </c>
      <c r="I17" s="74">
        <v>1.9004840000000001</v>
      </c>
      <c r="J17" s="74">
        <v>13.60355</v>
      </c>
      <c r="K17" s="74">
        <v>0.2404915</v>
      </c>
      <c r="L17" s="74">
        <v>6.4387734999999999</v>
      </c>
      <c r="M17" s="74">
        <v>11.220599999999999</v>
      </c>
      <c r="N17" s="74">
        <v>2.33555</v>
      </c>
      <c r="O17" s="74">
        <v>0.26044349999999999</v>
      </c>
      <c r="P17" s="74">
        <v>2.2387500000000001E-2</v>
      </c>
      <c r="Q17" s="74">
        <v>0.23452149999999999</v>
      </c>
      <c r="R17" s="74">
        <v>0.48754999999999998</v>
      </c>
      <c r="S17" s="74">
        <v>1.9800499999999999E-2</v>
      </c>
      <c r="T17" s="74">
        <v>0</v>
      </c>
      <c r="U17" s="74">
        <v>3.2635999999999998E-2</v>
      </c>
      <c r="V17" s="74">
        <v>10.844680800000001</v>
      </c>
      <c r="W17" s="74">
        <v>2.1264077873592</v>
      </c>
      <c r="X17" s="74">
        <v>1154.26196</v>
      </c>
      <c r="Y17" s="74">
        <v>560</v>
      </c>
      <c r="Z17" s="74">
        <v>8.8161948912262075E-2</v>
      </c>
      <c r="AA17" s="74">
        <v>0.91183805108773797</v>
      </c>
      <c r="AB17" s="74">
        <v>3.6715125321063049E-4</v>
      </c>
      <c r="AC17" s="74">
        <v>3.6715125321063022E-4</v>
      </c>
      <c r="AD17" t="s">
        <v>5810</v>
      </c>
    </row>
    <row r="18" spans="1:30">
      <c r="A18" s="165" t="s">
        <v>1861</v>
      </c>
      <c r="C18" s="165" t="s">
        <v>8442</v>
      </c>
      <c r="D18" s="165" t="s">
        <v>5941</v>
      </c>
      <c r="E18" s="165" t="s">
        <v>6355</v>
      </c>
      <c r="F18" s="172">
        <v>64.63</v>
      </c>
      <c r="G18" s="172">
        <v>-17.53</v>
      </c>
      <c r="H18" s="74">
        <v>49.841199999999994</v>
      </c>
      <c r="I18" s="74">
        <v>1.7093205</v>
      </c>
      <c r="J18" s="74">
        <v>13.886900000000001</v>
      </c>
      <c r="K18" s="74">
        <v>0.20872950000000001</v>
      </c>
      <c r="L18" s="74">
        <v>6.531212</v>
      </c>
      <c r="M18" s="74">
        <v>11.6098</v>
      </c>
      <c r="N18" s="74">
        <v>2.3268499999999999</v>
      </c>
      <c r="O18" s="74">
        <v>0.2098815</v>
      </c>
      <c r="P18" s="74">
        <v>2.2870499999999998E-2</v>
      </c>
      <c r="Q18" s="74">
        <v>0.18355550000000001</v>
      </c>
      <c r="R18" s="74">
        <v>0.49214999999999992</v>
      </c>
      <c r="S18" s="74">
        <v>0</v>
      </c>
      <c r="T18" s="74">
        <v>0</v>
      </c>
      <c r="U18" s="74">
        <v>3.2906499999999991E-2</v>
      </c>
      <c r="V18" s="74">
        <v>10.25667035</v>
      </c>
      <c r="W18" s="74">
        <v>2.0111116322221498</v>
      </c>
      <c r="X18" s="74">
        <v>1160.7226800000001</v>
      </c>
      <c r="Y18" s="74">
        <v>580</v>
      </c>
      <c r="Z18" s="74">
        <v>8.5224501546462147E-2</v>
      </c>
      <c r="AA18" s="74">
        <v>0.91477549845353789</v>
      </c>
      <c r="AB18" s="74">
        <v>5.3081973074291353E-4</v>
      </c>
      <c r="AC18" s="74">
        <v>5.3081973074291374E-4</v>
      </c>
      <c r="AD18" t="s">
        <v>5810</v>
      </c>
    </row>
    <row r="19" spans="1:30">
      <c r="A19" s="165" t="s">
        <v>1862</v>
      </c>
      <c r="C19" s="165" t="s">
        <v>8442</v>
      </c>
      <c r="D19" s="165" t="s">
        <v>5941</v>
      </c>
      <c r="E19" s="165" t="s">
        <v>6355</v>
      </c>
      <c r="F19" s="172">
        <v>64.63</v>
      </c>
      <c r="G19" s="172">
        <v>-17.53</v>
      </c>
      <c r="H19" s="74">
        <v>49.499450000000003</v>
      </c>
      <c r="I19" s="74">
        <v>1.8827115000000001</v>
      </c>
      <c r="J19" s="74">
        <v>13.516500000000001</v>
      </c>
      <c r="K19" s="74">
        <v>0.20270250000000001</v>
      </c>
      <c r="L19" s="74">
        <v>6.2190669999999999</v>
      </c>
      <c r="M19" s="74">
        <v>11.0215</v>
      </c>
      <c r="N19" s="74">
        <v>3.0332499999999998</v>
      </c>
      <c r="O19" s="74">
        <v>0.32168400000000003</v>
      </c>
      <c r="P19" s="74">
        <v>1.8994500000000001E-2</v>
      </c>
      <c r="Q19" s="74">
        <v>0.21270500000000001</v>
      </c>
      <c r="R19" s="74">
        <v>0.10395</v>
      </c>
      <c r="S19" s="74">
        <v>0</v>
      </c>
      <c r="T19" s="74">
        <v>0</v>
      </c>
      <c r="U19" s="74">
        <v>3.3547499999999987E-2</v>
      </c>
      <c r="V19" s="74">
        <v>10.57942555</v>
      </c>
      <c r="W19" s="74">
        <v>2.07439695922695</v>
      </c>
      <c r="X19" s="74">
        <v>1150.9568999999999</v>
      </c>
      <c r="Y19" s="74">
        <v>550</v>
      </c>
      <c r="Z19" s="74">
        <v>4.4484430208001956E-3</v>
      </c>
      <c r="AA19" s="74">
        <v>0.99555155697919984</v>
      </c>
      <c r="AB19" s="74">
        <v>2.29184384748632E-4</v>
      </c>
      <c r="AC19" s="74">
        <v>2.2918438474863189E-4</v>
      </c>
      <c r="AD19" t="s">
        <v>5810</v>
      </c>
    </row>
    <row r="20" spans="1:30">
      <c r="A20" s="165" t="s">
        <v>1863</v>
      </c>
      <c r="C20" s="165" t="s">
        <v>8442</v>
      </c>
      <c r="D20" s="165" t="s">
        <v>5941</v>
      </c>
      <c r="E20" s="165" t="s">
        <v>6355</v>
      </c>
      <c r="F20" s="172">
        <v>64.63</v>
      </c>
      <c r="G20" s="172">
        <v>-17.53</v>
      </c>
      <c r="H20" s="74">
        <v>49.613</v>
      </c>
      <c r="I20" s="74">
        <v>1.952062</v>
      </c>
      <c r="J20" s="74">
        <v>13.3149</v>
      </c>
      <c r="K20" s="74">
        <v>0.24704000000000001</v>
      </c>
      <c r="L20" s="74">
        <v>6.3967040000000006</v>
      </c>
      <c r="M20" s="74">
        <v>11.4259</v>
      </c>
      <c r="N20" s="74">
        <v>2.7174999999999998</v>
      </c>
      <c r="O20" s="74">
        <v>0.24448600000000001</v>
      </c>
      <c r="P20" s="74">
        <v>2.1475999999999999E-2</v>
      </c>
      <c r="Q20" s="74">
        <v>0.26153399999999999</v>
      </c>
      <c r="R20" s="74">
        <v>0.1729</v>
      </c>
      <c r="S20" s="74">
        <v>2.8301E-2</v>
      </c>
      <c r="T20" s="74">
        <v>0</v>
      </c>
      <c r="U20" s="74">
        <v>3.3943000000000008E-2</v>
      </c>
      <c r="V20" s="74">
        <v>11.0923742</v>
      </c>
      <c r="W20" s="74">
        <v>2.1749751158357999</v>
      </c>
      <c r="X20" s="74">
        <v>1157.66994</v>
      </c>
      <c r="Y20" s="74">
        <v>550</v>
      </c>
      <c r="Z20" s="74">
        <v>1.2369210760602069E-2</v>
      </c>
      <c r="AA20" s="74">
        <v>0.98763078923939795</v>
      </c>
      <c r="AB20" s="74">
        <v>4.0934612396009349E-4</v>
      </c>
      <c r="AC20" s="74">
        <v>4.0934612396009349E-4</v>
      </c>
      <c r="AD20" t="s">
        <v>5810</v>
      </c>
    </row>
    <row r="21" spans="1:30">
      <c r="A21" s="165" t="s">
        <v>1864</v>
      </c>
      <c r="C21" s="165" t="s">
        <v>8442</v>
      </c>
      <c r="D21" s="165" t="s">
        <v>5941</v>
      </c>
      <c r="E21" s="165" t="s">
        <v>6355</v>
      </c>
      <c r="F21" s="172">
        <v>64.63</v>
      </c>
      <c r="G21" s="172">
        <v>-17.53</v>
      </c>
      <c r="H21" s="74">
        <v>49.378999999999998</v>
      </c>
      <c r="I21" s="74">
        <v>1.6453150000000001</v>
      </c>
      <c r="J21" s="74">
        <v>13.987</v>
      </c>
      <c r="K21" s="74">
        <v>0.25364999999999999</v>
      </c>
      <c r="L21" s="74">
        <v>6.8606600000000002</v>
      </c>
      <c r="M21" s="74">
        <v>11.579000000000001</v>
      </c>
      <c r="N21" s="74">
        <v>2.2875000000000001</v>
      </c>
      <c r="O21" s="74">
        <v>0.19431499999999999</v>
      </c>
      <c r="P21" s="74">
        <v>1.3965E-2</v>
      </c>
      <c r="Q21" s="74">
        <v>0.17877999999999999</v>
      </c>
      <c r="R21" s="74">
        <v>0.50350000000000006</v>
      </c>
      <c r="S21" s="74">
        <v>1.1875E-2</v>
      </c>
      <c r="T21" s="74">
        <v>0</v>
      </c>
      <c r="U21" s="74">
        <v>3.4010000000000012E-2</v>
      </c>
      <c r="V21" s="74">
        <v>10.2918255</v>
      </c>
      <c r="W21" s="74">
        <v>2.0180047981995002</v>
      </c>
      <c r="X21" s="74">
        <v>1160.2113999999999</v>
      </c>
      <c r="Y21" s="74">
        <v>600</v>
      </c>
      <c r="Z21" s="74">
        <v>8.7227022176980876E-2</v>
      </c>
      <c r="AA21" s="74">
        <v>0.91277297782301914</v>
      </c>
      <c r="AB21" s="74">
        <v>3.7055304906245888E-4</v>
      </c>
      <c r="AC21" s="74">
        <v>3.7055304906245888E-4</v>
      </c>
      <c r="AD21" t="s">
        <v>5810</v>
      </c>
    </row>
    <row r="22" spans="1:30">
      <c r="A22" s="165" t="s">
        <v>1865</v>
      </c>
      <c r="C22" s="165" t="s">
        <v>8442</v>
      </c>
      <c r="D22" s="165" t="s">
        <v>5941</v>
      </c>
      <c r="E22" s="165" t="s">
        <v>6355</v>
      </c>
      <c r="F22" s="172">
        <v>64.63</v>
      </c>
      <c r="G22" s="172">
        <v>-17.53</v>
      </c>
      <c r="H22" s="74">
        <v>49.386299999999999</v>
      </c>
      <c r="I22" s="74">
        <v>1.639375</v>
      </c>
      <c r="J22" s="74">
        <v>14.016299999999999</v>
      </c>
      <c r="K22" s="74">
        <v>0.19690299999999999</v>
      </c>
      <c r="L22" s="74">
        <v>6.7463510000000007</v>
      </c>
      <c r="M22" s="74">
        <v>11.5136</v>
      </c>
      <c r="N22" s="74">
        <v>2.2112180000000001</v>
      </c>
      <c r="O22" s="74">
        <v>0.22583400000000001</v>
      </c>
      <c r="P22" s="74">
        <v>8.4389999999999986E-3</v>
      </c>
      <c r="Q22" s="74">
        <v>0.21330299999999999</v>
      </c>
      <c r="R22" s="74">
        <v>0.41710000000000003</v>
      </c>
      <c r="S22" s="74">
        <v>0</v>
      </c>
      <c r="T22" s="74">
        <v>0</v>
      </c>
      <c r="U22" s="74">
        <v>3.4822999999999993E-2</v>
      </c>
      <c r="V22" s="74">
        <v>10.776312750000001</v>
      </c>
      <c r="W22" s="74">
        <v>2.1130022886997502</v>
      </c>
      <c r="X22" s="74">
        <v>1159.1257599999999</v>
      </c>
      <c r="Y22" s="74">
        <v>600</v>
      </c>
      <c r="Z22" s="74">
        <v>6.2498483585711272E-2</v>
      </c>
      <c r="AA22" s="74">
        <v>0.93750151641428869</v>
      </c>
      <c r="AB22" s="74">
        <v>5.5468164506717471E-4</v>
      </c>
      <c r="AC22" s="74">
        <v>5.546816450671746E-4</v>
      </c>
      <c r="AD22" t="s">
        <v>5810</v>
      </c>
    </row>
    <row r="23" spans="1:30">
      <c r="A23" s="165" t="s">
        <v>1866</v>
      </c>
      <c r="C23" s="165" t="s">
        <v>8442</v>
      </c>
      <c r="D23" s="165" t="s">
        <v>5941</v>
      </c>
      <c r="E23" s="165" t="s">
        <v>6355</v>
      </c>
      <c r="F23" s="172">
        <v>64.63</v>
      </c>
      <c r="G23" s="172">
        <v>-17.53</v>
      </c>
      <c r="H23" s="74">
        <v>49.568050000000007</v>
      </c>
      <c r="I23" s="74">
        <v>0.98930600000000002</v>
      </c>
      <c r="J23" s="74">
        <v>15.0535</v>
      </c>
      <c r="K23" s="74">
        <v>0.155172</v>
      </c>
      <c r="L23" s="74">
        <v>8.4613624999999999</v>
      </c>
      <c r="M23" s="74">
        <v>13.71475</v>
      </c>
      <c r="N23" s="74">
        <v>1.878034</v>
      </c>
      <c r="O23" s="74">
        <v>0.11949750000000001</v>
      </c>
      <c r="P23" s="74">
        <v>3.1941499999999998E-2</v>
      </c>
      <c r="Q23" s="74">
        <v>5.7417500000000003E-2</v>
      </c>
      <c r="R23" s="74">
        <v>0.12545000000000001</v>
      </c>
      <c r="S23" s="74">
        <v>0</v>
      </c>
      <c r="T23" s="74">
        <v>0</v>
      </c>
      <c r="U23" s="74">
        <v>3.5222499999999997E-2</v>
      </c>
      <c r="V23" s="74">
        <v>7.6665847749999987</v>
      </c>
      <c r="W23" s="74">
        <v>1.5032517663414751</v>
      </c>
      <c r="X23" s="74">
        <v>1195.6648499999999</v>
      </c>
      <c r="Y23" s="74">
        <v>680</v>
      </c>
      <c r="Z23" s="74">
        <v>5.331042051887256E-3</v>
      </c>
      <c r="AA23" s="74">
        <v>0.99466895794811272</v>
      </c>
      <c r="AB23" s="74">
        <v>9.9912845249204072E-5</v>
      </c>
      <c r="AC23" s="74">
        <v>9.9912845249204099E-5</v>
      </c>
      <c r="AD23" t="s">
        <v>5810</v>
      </c>
    </row>
    <row r="24" spans="1:30">
      <c r="A24" s="165" t="s">
        <v>1867</v>
      </c>
      <c r="C24" s="165" t="s">
        <v>8442</v>
      </c>
      <c r="D24" s="165" t="s">
        <v>5941</v>
      </c>
      <c r="E24" s="165" t="s">
        <v>6355</v>
      </c>
      <c r="F24" s="172">
        <v>64.63</v>
      </c>
      <c r="G24" s="172">
        <v>-17.53</v>
      </c>
      <c r="H24" s="74">
        <v>49.585199999999993</v>
      </c>
      <c r="I24" s="74">
        <v>1.8933599999999999</v>
      </c>
      <c r="J24" s="74">
        <v>13.454800000000001</v>
      </c>
      <c r="K24" s="74">
        <v>0.194492</v>
      </c>
      <c r="L24" s="74">
        <v>6.2054359999999997</v>
      </c>
      <c r="M24" s="74">
        <v>11.287800000000001</v>
      </c>
      <c r="N24" s="74">
        <v>3.0806</v>
      </c>
      <c r="O24" s="74">
        <v>0.29505599999999998</v>
      </c>
      <c r="P24" s="74">
        <v>8.1779999999999995E-3</v>
      </c>
      <c r="Q24" s="74">
        <v>0.14899000000000001</v>
      </c>
      <c r="R24" s="74">
        <v>0.10340000000000001</v>
      </c>
      <c r="S24" s="74">
        <v>1.8235999999999999E-2</v>
      </c>
      <c r="T24" s="74">
        <v>0</v>
      </c>
      <c r="U24" s="74">
        <v>3.5813999999999999E-2</v>
      </c>
      <c r="V24" s="74">
        <v>10.4662863</v>
      </c>
      <c r="W24" s="74">
        <v>2.0522127947787001</v>
      </c>
      <c r="X24" s="74">
        <v>1155.3774800000001</v>
      </c>
      <c r="Y24" s="74">
        <v>590</v>
      </c>
      <c r="Z24" s="74">
        <v>4.1108989064398711E-3</v>
      </c>
      <c r="AA24" s="74">
        <v>0.99588910109356021</v>
      </c>
      <c r="AB24" s="74">
        <v>9.7273116010625479E-5</v>
      </c>
      <c r="AC24" s="74">
        <v>9.7273116010625452E-5</v>
      </c>
      <c r="AD24" t="s">
        <v>5810</v>
      </c>
    </row>
    <row r="25" spans="1:30">
      <c r="A25" s="165" t="s">
        <v>1868</v>
      </c>
      <c r="C25" s="165" t="s">
        <v>8442</v>
      </c>
      <c r="D25" s="165" t="s">
        <v>5941</v>
      </c>
      <c r="E25" s="165" t="s">
        <v>6355</v>
      </c>
      <c r="F25" s="172">
        <v>64.63</v>
      </c>
      <c r="G25" s="172">
        <v>-17.53</v>
      </c>
      <c r="H25" s="74">
        <v>49.613999999999997</v>
      </c>
      <c r="I25" s="74">
        <v>1.1486924999999999</v>
      </c>
      <c r="J25" s="74">
        <v>14.827249999999999</v>
      </c>
      <c r="K25" s="74">
        <v>0.19048000000000001</v>
      </c>
      <c r="L25" s="74">
        <v>8.4402124999999995</v>
      </c>
      <c r="M25" s="74">
        <v>13.83075</v>
      </c>
      <c r="N25" s="74">
        <v>1.8585</v>
      </c>
      <c r="O25" s="74">
        <v>9.8612500000000006E-2</v>
      </c>
      <c r="P25" s="74">
        <v>4.4947500000000001E-2</v>
      </c>
      <c r="Q25" s="74">
        <v>8.795E-2</v>
      </c>
      <c r="R25" s="74">
        <v>0.12675</v>
      </c>
      <c r="S25" s="74">
        <v>4.4849999999999994E-3</v>
      </c>
      <c r="T25" s="74">
        <v>0</v>
      </c>
      <c r="U25" s="74">
        <v>3.626999999999999E-2</v>
      </c>
      <c r="V25" s="74">
        <v>7.9242015000000006</v>
      </c>
      <c r="W25" s="74">
        <v>1.5537648446235</v>
      </c>
      <c r="X25" s="74">
        <v>1197.5904499999999</v>
      </c>
      <c r="Y25" s="74">
        <v>690</v>
      </c>
      <c r="Z25" s="74">
        <v>5.4321054266487706E-3</v>
      </c>
      <c r="AA25" s="74">
        <v>0.99456789457335115</v>
      </c>
      <c r="AB25" s="74">
        <v>8.5736277099483598E-5</v>
      </c>
      <c r="AC25" s="74">
        <v>8.5736277099483611E-5</v>
      </c>
      <c r="AD25" t="s">
        <v>5810</v>
      </c>
    </row>
    <row r="26" spans="1:30">
      <c r="A26" s="165" t="s">
        <v>1869</v>
      </c>
      <c r="C26" s="165" t="s">
        <v>8442</v>
      </c>
      <c r="D26" s="165" t="s">
        <v>5941</v>
      </c>
      <c r="E26" s="165" t="s">
        <v>6355</v>
      </c>
      <c r="F26" s="172">
        <v>64.63</v>
      </c>
      <c r="G26" s="172">
        <v>-17.53</v>
      </c>
      <c r="H26" s="74">
        <v>50.39</v>
      </c>
      <c r="I26" s="74">
        <v>1.82</v>
      </c>
      <c r="J26" s="74">
        <v>14.19</v>
      </c>
      <c r="K26" s="74">
        <v>0.21</v>
      </c>
      <c r="L26" s="74">
        <v>6.83</v>
      </c>
      <c r="M26" s="74">
        <v>11.59</v>
      </c>
      <c r="N26" s="74">
        <v>2.36</v>
      </c>
      <c r="O26" s="74">
        <v>0.23</v>
      </c>
      <c r="P26" s="74">
        <v>4.5900000000000003E-3</v>
      </c>
      <c r="Q26" s="74">
        <v>0.18</v>
      </c>
      <c r="R26" s="74">
        <v>0.43120000000000003</v>
      </c>
      <c r="S26" s="74">
        <v>5.7834000000000003E-2</v>
      </c>
      <c r="T26" s="74">
        <v>0</v>
      </c>
      <c r="U26" s="74">
        <v>3.773E-2</v>
      </c>
      <c r="V26" s="74">
        <v>9.7729906</v>
      </c>
      <c r="W26" s="74">
        <v>1.9162724750394</v>
      </c>
      <c r="X26" s="74">
        <v>1160.394</v>
      </c>
      <c r="Y26" s="74">
        <v>660</v>
      </c>
      <c r="Z26" s="74">
        <v>5.9253520085617878E-2</v>
      </c>
      <c r="AA26" s="74">
        <v>0.94074647991438209</v>
      </c>
      <c r="AB26" s="74">
        <v>2.3086470700349549E-4</v>
      </c>
      <c r="AC26" s="74">
        <v>2.308647070034956E-4</v>
      </c>
      <c r="AD26" t="s">
        <v>5810</v>
      </c>
    </row>
    <row r="27" spans="1:30">
      <c r="A27" s="165" t="s">
        <v>1870</v>
      </c>
      <c r="C27" s="165" t="s">
        <v>8442</v>
      </c>
      <c r="D27" s="165" t="s">
        <v>5941</v>
      </c>
      <c r="E27" s="165" t="s">
        <v>6355</v>
      </c>
      <c r="F27" s="172">
        <v>64.63</v>
      </c>
      <c r="G27" s="172">
        <v>-17.53</v>
      </c>
      <c r="H27" s="74">
        <v>49.31</v>
      </c>
      <c r="I27" s="74">
        <v>0.98</v>
      </c>
      <c r="J27" s="74">
        <v>14.74</v>
      </c>
      <c r="K27" s="74">
        <v>0.19</v>
      </c>
      <c r="L27" s="74">
        <v>9.0500000000000007</v>
      </c>
      <c r="M27" s="74">
        <v>14.05</v>
      </c>
      <c r="N27" s="74">
        <v>1.68</v>
      </c>
      <c r="O27" s="74">
        <v>0.09</v>
      </c>
      <c r="P27" s="74">
        <v>6.1590499999999999E-2</v>
      </c>
      <c r="Q27" s="74">
        <v>0.08</v>
      </c>
      <c r="R27" s="74">
        <v>0.13930000000000001</v>
      </c>
      <c r="S27" s="74">
        <v>1.6616499999999999E-2</v>
      </c>
      <c r="T27" s="74">
        <v>0</v>
      </c>
      <c r="U27" s="74">
        <v>3.7909500000000013E-2</v>
      </c>
      <c r="V27" s="74">
        <v>8.0450374999999994</v>
      </c>
      <c r="W27" s="74">
        <v>1.5774581755874999</v>
      </c>
      <c r="X27" s="74">
        <v>1201.23</v>
      </c>
      <c r="Y27" s="74">
        <v>710</v>
      </c>
      <c r="Z27" s="74">
        <v>6.4831936986292074E-3</v>
      </c>
      <c r="AA27" s="74">
        <v>0.99351680630137085</v>
      </c>
      <c r="AB27" s="74">
        <v>4.1030761530022559E-4</v>
      </c>
      <c r="AC27" s="74">
        <v>4.1030761530022532E-4</v>
      </c>
      <c r="AD27" t="s">
        <v>5810</v>
      </c>
    </row>
    <row r="28" spans="1:30">
      <c r="A28" s="165" t="s">
        <v>1871</v>
      </c>
      <c r="C28" s="165" t="s">
        <v>8442</v>
      </c>
      <c r="D28" s="165" t="s">
        <v>5941</v>
      </c>
      <c r="E28" s="165" t="s">
        <v>6355</v>
      </c>
      <c r="F28" s="172">
        <v>64.63</v>
      </c>
      <c r="G28" s="172">
        <v>-17.53</v>
      </c>
      <c r="H28" s="74">
        <v>49.053249999999998</v>
      </c>
      <c r="I28" s="74">
        <v>1.6398075000000001</v>
      </c>
      <c r="J28" s="74">
        <v>13.85</v>
      </c>
      <c r="K28" s="74">
        <v>0.17079749999999999</v>
      </c>
      <c r="L28" s="74">
        <v>6.7121800000000009</v>
      </c>
      <c r="M28" s="74">
        <v>11.606999999999999</v>
      </c>
      <c r="N28" s="74">
        <v>2.7865000000000002</v>
      </c>
      <c r="O28" s="74">
        <v>0.2147925</v>
      </c>
      <c r="P28" s="74">
        <v>1.11E-2</v>
      </c>
      <c r="Q28" s="74">
        <v>0.18564749999999999</v>
      </c>
      <c r="R28" s="74">
        <v>0.16650000000000001</v>
      </c>
      <c r="S28" s="74">
        <v>3.2282499999999999E-2</v>
      </c>
      <c r="T28" s="74">
        <v>0</v>
      </c>
      <c r="U28" s="74">
        <v>3.8850000000000003E-2</v>
      </c>
      <c r="V28" s="74">
        <v>10.16171175</v>
      </c>
      <c r="W28" s="74">
        <v>1.99249230075075</v>
      </c>
      <c r="X28" s="74">
        <v>1160.6762000000001</v>
      </c>
      <c r="Y28" s="74">
        <v>660</v>
      </c>
      <c r="Z28" s="74">
        <v>9.6000966848190129E-3</v>
      </c>
      <c r="AA28" s="74">
        <v>0.99039990331518102</v>
      </c>
      <c r="AB28" s="74">
        <v>1.112723731862363E-4</v>
      </c>
      <c r="AC28" s="74">
        <v>1.112723731862363E-4</v>
      </c>
      <c r="AD28" t="s">
        <v>5810</v>
      </c>
    </row>
    <row r="29" spans="1:30">
      <c r="A29" s="165" t="s">
        <v>1872</v>
      </c>
      <c r="C29" s="165" t="s">
        <v>8442</v>
      </c>
      <c r="D29" s="165" t="s">
        <v>5941</v>
      </c>
      <c r="E29" s="165" t="s">
        <v>6355</v>
      </c>
      <c r="F29" s="172">
        <v>64.63</v>
      </c>
      <c r="G29" s="172">
        <v>-17.53</v>
      </c>
      <c r="H29" s="74">
        <v>50.15</v>
      </c>
      <c r="I29" s="74">
        <v>1.6</v>
      </c>
      <c r="J29" s="74">
        <v>14.3</v>
      </c>
      <c r="K29" s="74">
        <v>0.19</v>
      </c>
      <c r="L29" s="74">
        <v>7.28</v>
      </c>
      <c r="M29" s="74">
        <v>12.31</v>
      </c>
      <c r="N29" s="74">
        <v>2.2599999999999998</v>
      </c>
      <c r="O29" s="74">
        <v>0.19</v>
      </c>
      <c r="P29" s="74">
        <v>0</v>
      </c>
      <c r="Q29" s="74">
        <v>0.13</v>
      </c>
      <c r="R29" s="74">
        <v>0.35639999999999988</v>
      </c>
      <c r="S29" s="74">
        <v>5.757E-3</v>
      </c>
      <c r="T29" s="74">
        <v>0</v>
      </c>
      <c r="U29" s="74">
        <v>4.0391999999999997E-2</v>
      </c>
      <c r="V29" s="74">
        <v>9.2698211999999991</v>
      </c>
      <c r="W29" s="74">
        <v>1.8176118182387999</v>
      </c>
      <c r="X29" s="74">
        <v>1172.346</v>
      </c>
      <c r="Y29" s="74">
        <v>720</v>
      </c>
      <c r="Z29" s="74">
        <v>3.8370755174997141E-2</v>
      </c>
      <c r="AA29" s="74">
        <v>0.96162924482500289</v>
      </c>
      <c r="AB29" s="74">
        <v>1.560914223269034E-4</v>
      </c>
      <c r="AC29" s="74">
        <v>1.560914223269034E-4</v>
      </c>
      <c r="AD29" t="s">
        <v>5810</v>
      </c>
    </row>
    <row r="30" spans="1:30">
      <c r="A30" s="165" t="s">
        <v>1873</v>
      </c>
      <c r="C30" s="165" t="s">
        <v>8442</v>
      </c>
      <c r="D30" s="165" t="s">
        <v>5941</v>
      </c>
      <c r="E30" s="165" t="s">
        <v>6355</v>
      </c>
      <c r="F30" s="172">
        <v>64.63</v>
      </c>
      <c r="G30" s="172">
        <v>-17.53</v>
      </c>
      <c r="H30" s="74">
        <v>49.451549999999997</v>
      </c>
      <c r="I30" s="74">
        <v>1.7000135000000001</v>
      </c>
      <c r="J30" s="74">
        <v>13.923400000000001</v>
      </c>
      <c r="K30" s="74">
        <v>0.1944475</v>
      </c>
      <c r="L30" s="74">
        <v>6.6635960000000001</v>
      </c>
      <c r="M30" s="74">
        <v>11.8895</v>
      </c>
      <c r="N30" s="74">
        <v>2.3324555</v>
      </c>
      <c r="O30" s="74">
        <v>0.2142915</v>
      </c>
      <c r="P30" s="74">
        <v>2.6054999999999998E-2</v>
      </c>
      <c r="Q30" s="74">
        <v>0.14203199999999999</v>
      </c>
      <c r="R30" s="74">
        <v>0.50179999999999991</v>
      </c>
      <c r="S30" s="74">
        <v>7.5270000000000007E-3</v>
      </c>
      <c r="T30" s="74">
        <v>0</v>
      </c>
      <c r="U30" s="74">
        <v>4.149499999999999E-2</v>
      </c>
      <c r="V30" s="74">
        <v>10.2061642</v>
      </c>
      <c r="W30" s="74">
        <v>2.0012084665457999</v>
      </c>
      <c r="X30" s="74">
        <v>1165.3657000000001</v>
      </c>
      <c r="Y30" s="74">
        <v>730</v>
      </c>
      <c r="Z30" s="74">
        <v>7.2741545980088501E-2</v>
      </c>
      <c r="AA30" s="74">
        <v>0.92725845401991147</v>
      </c>
      <c r="AB30" s="74">
        <v>3.6425656871968807E-4</v>
      </c>
      <c r="AC30" s="74">
        <v>3.6425656871968818E-4</v>
      </c>
      <c r="AD30" t="s">
        <v>5810</v>
      </c>
    </row>
    <row r="31" spans="1:30">
      <c r="A31" s="165" t="s">
        <v>1874</v>
      </c>
      <c r="C31" s="165" t="s">
        <v>8442</v>
      </c>
      <c r="D31" s="165" t="s">
        <v>5941</v>
      </c>
      <c r="E31" s="165" t="s">
        <v>6355</v>
      </c>
      <c r="F31" s="172">
        <v>64.63</v>
      </c>
      <c r="G31" s="172">
        <v>-17.53</v>
      </c>
      <c r="H31" s="74">
        <v>49.230250000000012</v>
      </c>
      <c r="I31" s="74">
        <v>1.4178124999999999</v>
      </c>
      <c r="J31" s="74">
        <v>14.266999999999999</v>
      </c>
      <c r="K31" s="74">
        <v>0.21617249999999999</v>
      </c>
      <c r="L31" s="74">
        <v>7.0040325000000001</v>
      </c>
      <c r="M31" s="74">
        <v>11.8195</v>
      </c>
      <c r="N31" s="74">
        <v>2.0151474999999999</v>
      </c>
      <c r="O31" s="74">
        <v>0.23321</v>
      </c>
      <c r="P31" s="74">
        <v>2.9045000000000001E-2</v>
      </c>
      <c r="Q31" s="74">
        <v>0.1326775</v>
      </c>
      <c r="R31" s="74">
        <v>0.37925000000000009</v>
      </c>
      <c r="S31" s="74">
        <v>0</v>
      </c>
      <c r="T31" s="74">
        <v>0</v>
      </c>
      <c r="U31" s="74">
        <v>4.2087500000000007E-2</v>
      </c>
      <c r="V31" s="74">
        <v>10.20595425</v>
      </c>
      <c r="W31" s="74">
        <v>2.0011672998832499</v>
      </c>
      <c r="X31" s="74">
        <v>1164.2037</v>
      </c>
      <c r="Y31" s="74">
        <v>750</v>
      </c>
      <c r="Z31" s="74">
        <v>4.2661584362760289E-2</v>
      </c>
      <c r="AA31" s="74">
        <v>0.95733841563723976</v>
      </c>
      <c r="AB31" s="74">
        <v>7.5734267625886869E-5</v>
      </c>
      <c r="AC31" s="74">
        <v>7.5734267625886882E-5</v>
      </c>
      <c r="AD31" t="s">
        <v>5810</v>
      </c>
    </row>
    <row r="32" spans="1:30">
      <c r="A32" s="165" t="s">
        <v>1875</v>
      </c>
      <c r="C32" s="165" t="s">
        <v>8442</v>
      </c>
      <c r="D32" s="165" t="s">
        <v>5941</v>
      </c>
      <c r="E32" s="165" t="s">
        <v>6355</v>
      </c>
      <c r="F32" s="172">
        <v>64.63</v>
      </c>
      <c r="G32" s="172">
        <v>-17.53</v>
      </c>
      <c r="H32" s="74">
        <v>49.87</v>
      </c>
      <c r="I32" s="74">
        <v>2.02</v>
      </c>
      <c r="J32" s="74">
        <v>14.07</v>
      </c>
      <c r="K32" s="74">
        <v>0.25</v>
      </c>
      <c r="L32" s="74">
        <v>6.56</v>
      </c>
      <c r="M32" s="74">
        <v>11.99</v>
      </c>
      <c r="N32" s="74">
        <v>2.92136</v>
      </c>
      <c r="O32" s="74">
        <v>0.24</v>
      </c>
      <c r="P32" s="74">
        <v>1.1659999999999999E-3</v>
      </c>
      <c r="Q32" s="74">
        <v>0.22</v>
      </c>
      <c r="R32" s="74">
        <v>0.17860000000000001</v>
      </c>
      <c r="S32" s="74">
        <v>0</v>
      </c>
      <c r="T32" s="74">
        <v>0</v>
      </c>
      <c r="U32" s="74">
        <v>4.3240000000000001E-2</v>
      </c>
      <c r="V32" s="74">
        <v>9.8647701999999988</v>
      </c>
      <c r="W32" s="74">
        <v>1.9342684732397999</v>
      </c>
      <c r="X32" s="74">
        <v>1167.0340000000001</v>
      </c>
      <c r="Y32" s="74">
        <v>730</v>
      </c>
      <c r="Z32" s="74">
        <v>1.003557226717585E-2</v>
      </c>
      <c r="AA32" s="74">
        <v>0.98996442773282423</v>
      </c>
      <c r="AB32" s="74">
        <v>2.484793322405335E-5</v>
      </c>
      <c r="AC32" s="74">
        <v>2.484793322405335E-5</v>
      </c>
      <c r="AD32" t="s">
        <v>5810</v>
      </c>
    </row>
    <row r="33" spans="1:30">
      <c r="A33" s="165" t="s">
        <v>1876</v>
      </c>
      <c r="C33" s="165" t="s">
        <v>8442</v>
      </c>
      <c r="D33" s="165" t="s">
        <v>5941</v>
      </c>
      <c r="E33" s="165" t="s">
        <v>6355</v>
      </c>
      <c r="F33" s="172">
        <v>64.63</v>
      </c>
      <c r="G33" s="172">
        <v>-17.53</v>
      </c>
      <c r="H33" s="74">
        <v>48.922499999999999</v>
      </c>
      <c r="I33" s="74">
        <v>1.3584989999999999</v>
      </c>
      <c r="J33" s="74">
        <v>14.424300000000001</v>
      </c>
      <c r="K33" s="74">
        <v>0.19692299999999999</v>
      </c>
      <c r="L33" s="74">
        <v>8.1566520000000011</v>
      </c>
      <c r="M33" s="74">
        <v>12.3992</v>
      </c>
      <c r="N33" s="74">
        <v>2.1669</v>
      </c>
      <c r="O33" s="74">
        <v>0.150868</v>
      </c>
      <c r="P33" s="74">
        <v>1.8599999999999998E-2</v>
      </c>
      <c r="Q33" s="74">
        <v>0.113679</v>
      </c>
      <c r="R33" s="74">
        <v>0.43709999999999999</v>
      </c>
      <c r="S33" s="74">
        <v>6.1380000000000002E-3</v>
      </c>
      <c r="T33" s="74">
        <v>0</v>
      </c>
      <c r="U33" s="74">
        <v>4.4546999999999989E-2</v>
      </c>
      <c r="V33" s="74">
        <v>8.6673471499999994</v>
      </c>
      <c r="W33" s="74">
        <v>1.6994796633853499</v>
      </c>
      <c r="X33" s="74">
        <v>1173.82672</v>
      </c>
      <c r="Y33" s="74">
        <v>800</v>
      </c>
      <c r="Z33" s="74">
        <v>5.1799935133139227E-2</v>
      </c>
      <c r="AA33" s="74">
        <v>0.94820006486686081</v>
      </c>
      <c r="AB33" s="74">
        <v>9.9060689327565627E-5</v>
      </c>
      <c r="AC33" s="74">
        <v>9.9060689327565627E-5</v>
      </c>
      <c r="AD33" t="s">
        <v>5810</v>
      </c>
    </row>
    <row r="34" spans="1:30">
      <c r="A34" s="165" t="s">
        <v>1877</v>
      </c>
      <c r="C34" s="165" t="s">
        <v>8442</v>
      </c>
      <c r="D34" s="165" t="s">
        <v>5941</v>
      </c>
      <c r="E34" s="165" t="s">
        <v>6355</v>
      </c>
      <c r="F34" s="172">
        <v>64.63</v>
      </c>
      <c r="G34" s="172">
        <v>-17.53</v>
      </c>
      <c r="H34" s="74">
        <v>48.951000000000001</v>
      </c>
      <c r="I34" s="74">
        <v>1.1625375</v>
      </c>
      <c r="J34" s="74">
        <v>14.729749999999999</v>
      </c>
      <c r="K34" s="74">
        <v>0.1506025</v>
      </c>
      <c r="L34" s="74">
        <v>8.5279624999999992</v>
      </c>
      <c r="M34" s="74">
        <v>13.77225</v>
      </c>
      <c r="N34" s="74">
        <v>1.75125</v>
      </c>
      <c r="O34" s="74">
        <v>0.100465</v>
      </c>
      <c r="P34" s="74">
        <v>3.7245E-2</v>
      </c>
      <c r="Q34" s="74">
        <v>0.1024775</v>
      </c>
      <c r="R34" s="74">
        <v>0.12675</v>
      </c>
      <c r="S34" s="74">
        <v>3.8610000000000012E-2</v>
      </c>
      <c r="T34" s="74">
        <v>0</v>
      </c>
      <c r="U34" s="74">
        <v>4.4849999999999987E-2</v>
      </c>
      <c r="V34" s="74">
        <v>8.2971389999999996</v>
      </c>
      <c r="W34" s="74">
        <v>1.6268898373109999</v>
      </c>
      <c r="X34" s="74">
        <v>1196.6193499999999</v>
      </c>
      <c r="Y34" s="74">
        <v>840</v>
      </c>
      <c r="Z34" s="74">
        <v>4.6747677539828846E-3</v>
      </c>
      <c r="AA34" s="74">
        <v>0.9953252322460171</v>
      </c>
      <c r="AB34" s="74">
        <v>5.290156762197231E-4</v>
      </c>
      <c r="AC34" s="74">
        <v>5.2901567621972353E-4</v>
      </c>
      <c r="AD34" t="s">
        <v>5810</v>
      </c>
    </row>
    <row r="35" spans="1:30">
      <c r="A35" s="165" t="s">
        <v>1878</v>
      </c>
      <c r="C35" s="165" t="s">
        <v>8442</v>
      </c>
      <c r="D35" s="165" t="s">
        <v>5941</v>
      </c>
      <c r="E35" s="165" t="s">
        <v>6355</v>
      </c>
      <c r="F35" s="172">
        <v>64.63</v>
      </c>
      <c r="G35" s="172">
        <v>-17.53</v>
      </c>
      <c r="H35" s="74">
        <v>49.42</v>
      </c>
      <c r="I35" s="74">
        <v>1.03</v>
      </c>
      <c r="J35" s="74">
        <v>14.46</v>
      </c>
      <c r="K35" s="74">
        <v>0.17</v>
      </c>
      <c r="L35" s="74">
        <v>9.0500000000000007</v>
      </c>
      <c r="M35" s="74">
        <v>14.12</v>
      </c>
      <c r="N35" s="74">
        <v>1.72</v>
      </c>
      <c r="O35" s="74">
        <v>0.08</v>
      </c>
      <c r="P35" s="74">
        <v>0.03</v>
      </c>
      <c r="Q35" s="74">
        <v>0.11</v>
      </c>
      <c r="R35" s="74">
        <v>0.14924999999999999</v>
      </c>
      <c r="S35" s="74">
        <v>1.04475E-2</v>
      </c>
      <c r="T35" s="74">
        <v>0</v>
      </c>
      <c r="U35" s="74">
        <v>4.6068500000000012E-2</v>
      </c>
      <c r="V35" s="74">
        <v>8.0603341000000004</v>
      </c>
      <c r="W35" s="74">
        <v>1.5804575086209001</v>
      </c>
      <c r="X35" s="74">
        <v>1202.3920000000001</v>
      </c>
      <c r="Y35" s="74">
        <v>860</v>
      </c>
      <c r="Z35" s="74">
        <v>6.2493338597120491E-3</v>
      </c>
      <c r="AA35" s="74">
        <v>0.99375066614028795</v>
      </c>
      <c r="AB35" s="74">
        <v>2.616229418674891E-4</v>
      </c>
      <c r="AC35" s="74">
        <v>2.616229418674892E-4</v>
      </c>
      <c r="AD35" t="s">
        <v>5810</v>
      </c>
    </row>
    <row r="36" spans="1:30">
      <c r="A36" s="165" t="s">
        <v>1879</v>
      </c>
      <c r="C36" s="165" t="s">
        <v>8442</v>
      </c>
      <c r="D36" s="165" t="s">
        <v>5941</v>
      </c>
      <c r="E36" s="165" t="s">
        <v>6355</v>
      </c>
      <c r="F36" s="172">
        <v>64.63</v>
      </c>
      <c r="G36" s="172">
        <v>-17.53</v>
      </c>
      <c r="H36" s="74">
        <v>48.765999999999998</v>
      </c>
      <c r="I36" s="74">
        <v>1.58916875</v>
      </c>
      <c r="J36" s="74">
        <v>14.001125</v>
      </c>
      <c r="K36" s="74">
        <v>0.17039499999999999</v>
      </c>
      <c r="L36" s="74">
        <v>7.7447499999999998</v>
      </c>
      <c r="M36" s="74">
        <v>12.38175</v>
      </c>
      <c r="N36" s="74">
        <v>2.0908350000000002</v>
      </c>
      <c r="O36" s="74">
        <v>0.132905</v>
      </c>
      <c r="P36" s="74">
        <v>3.5518750000000002E-2</v>
      </c>
      <c r="Q36" s="74">
        <v>0.14610999999999999</v>
      </c>
      <c r="R36" s="74">
        <v>0.39900000000000002</v>
      </c>
      <c r="S36" s="74">
        <v>2.47E-3</v>
      </c>
      <c r="T36" s="74">
        <v>0</v>
      </c>
      <c r="U36" s="74">
        <v>4.8544999999999998E-2</v>
      </c>
      <c r="V36" s="74">
        <v>10.24239375</v>
      </c>
      <c r="W36" s="74">
        <v>2.0083122991687499</v>
      </c>
      <c r="X36" s="74">
        <v>1173.5370499999999</v>
      </c>
      <c r="Y36" s="74">
        <v>840</v>
      </c>
      <c r="Z36" s="74">
        <v>4.3767731557371431E-2</v>
      </c>
      <c r="AA36" s="74">
        <v>0.95623226844262854</v>
      </c>
      <c r="AB36" s="74">
        <v>1.4759797132258011E-4</v>
      </c>
      <c r="AC36" s="74">
        <v>1.4759797132258011E-4</v>
      </c>
      <c r="AD36" t="s">
        <v>5810</v>
      </c>
    </row>
    <row r="37" spans="1:30">
      <c r="A37" s="165" t="s">
        <v>1880</v>
      </c>
      <c r="C37" s="165" t="s">
        <v>8442</v>
      </c>
      <c r="D37" s="165" t="s">
        <v>5941</v>
      </c>
      <c r="E37" s="165" t="s">
        <v>6355</v>
      </c>
      <c r="F37" s="172">
        <v>64.63</v>
      </c>
      <c r="G37" s="172">
        <v>-17.53</v>
      </c>
      <c r="H37" s="74">
        <v>48.528500000000001</v>
      </c>
      <c r="I37" s="74">
        <v>1.57615375</v>
      </c>
      <c r="J37" s="74">
        <v>13.963125</v>
      </c>
      <c r="K37" s="74">
        <v>0.21912999999999999</v>
      </c>
      <c r="L37" s="74">
        <v>7.7352500000000006</v>
      </c>
      <c r="M37" s="74">
        <v>12.13475</v>
      </c>
      <c r="N37" s="74">
        <v>1.919835</v>
      </c>
      <c r="O37" s="74">
        <v>0.14905499999999999</v>
      </c>
      <c r="P37" s="74">
        <v>3.0008750000000001E-2</v>
      </c>
      <c r="Q37" s="74">
        <v>8.9109999999999995E-2</v>
      </c>
      <c r="R37" s="74">
        <v>0.39900000000000002</v>
      </c>
      <c r="S37" s="74">
        <v>3.8000000000000002E-4</v>
      </c>
      <c r="T37" s="74">
        <v>0</v>
      </c>
      <c r="U37" s="74">
        <v>4.8640000000000003E-2</v>
      </c>
      <c r="V37" s="74">
        <v>9.8951687499999998</v>
      </c>
      <c r="W37" s="74">
        <v>1.94022897264375</v>
      </c>
      <c r="X37" s="74">
        <v>1169.43685</v>
      </c>
      <c r="Y37" s="74">
        <v>850</v>
      </c>
      <c r="Z37" s="74">
        <v>4.3162912521234068E-2</v>
      </c>
      <c r="AA37" s="74">
        <v>0.95683708747876595</v>
      </c>
      <c r="AB37" s="74">
        <v>2.0667181392927341E-4</v>
      </c>
      <c r="AC37" s="74">
        <v>2.0667181392927349E-4</v>
      </c>
      <c r="AD37" t="s">
        <v>5810</v>
      </c>
    </row>
    <row r="38" spans="1:30">
      <c r="A38" s="165" t="s">
        <v>1881</v>
      </c>
      <c r="C38" s="165" t="s">
        <v>8442</v>
      </c>
      <c r="D38" s="165" t="s">
        <v>5941</v>
      </c>
      <c r="E38" s="165" t="s">
        <v>6355</v>
      </c>
      <c r="F38" s="172">
        <v>64.63</v>
      </c>
      <c r="G38" s="172">
        <v>-17.53</v>
      </c>
      <c r="H38" s="74">
        <v>50.233099999999993</v>
      </c>
      <c r="I38" s="74">
        <v>1.795115</v>
      </c>
      <c r="J38" s="74">
        <v>13.7211</v>
      </c>
      <c r="K38" s="74">
        <v>0.20660999999999999</v>
      </c>
      <c r="L38" s="74">
        <v>6.2437420000000001</v>
      </c>
      <c r="M38" s="74">
        <v>11.419600000000001</v>
      </c>
      <c r="N38" s="74">
        <v>2.4430999999999998</v>
      </c>
      <c r="O38" s="74">
        <v>0.22245300000000001</v>
      </c>
      <c r="P38" s="74">
        <v>0</v>
      </c>
      <c r="Q38" s="74">
        <v>0.200514</v>
      </c>
      <c r="R38" s="74">
        <v>0.43649999999999989</v>
      </c>
      <c r="S38" s="74">
        <v>2.0272999999999999E-2</v>
      </c>
      <c r="T38" s="74">
        <v>0</v>
      </c>
      <c r="U38" s="74">
        <v>4.9179E-2</v>
      </c>
      <c r="V38" s="74">
        <v>10.148864</v>
      </c>
      <c r="W38" s="74">
        <v>1.9899731343360001</v>
      </c>
      <c r="X38" s="74">
        <v>1157.5653600000001</v>
      </c>
      <c r="Y38" s="74">
        <v>850</v>
      </c>
      <c r="Z38" s="74">
        <v>4.8110553857344779E-2</v>
      </c>
      <c r="AA38" s="74">
        <v>0.95188944614265525</v>
      </c>
      <c r="AB38" s="74">
        <v>4.0149742539654048E-4</v>
      </c>
      <c r="AC38" s="74">
        <v>4.014974253965407E-4</v>
      </c>
      <c r="AD38" t="s">
        <v>5810</v>
      </c>
    </row>
    <row r="39" spans="1:30">
      <c r="A39" s="165" t="s">
        <v>1882</v>
      </c>
      <c r="C39" s="165" t="s">
        <v>8442</v>
      </c>
      <c r="D39" s="165" t="s">
        <v>5941</v>
      </c>
      <c r="E39" s="165" t="s">
        <v>6355</v>
      </c>
      <c r="F39" s="172">
        <v>64.63</v>
      </c>
      <c r="G39" s="172">
        <v>-17.53</v>
      </c>
      <c r="H39" s="74">
        <v>49.759700000000002</v>
      </c>
      <c r="I39" s="74">
        <v>1.1616150000000001</v>
      </c>
      <c r="J39" s="74">
        <v>14.75935</v>
      </c>
      <c r="K39" s="74">
        <v>0.1955325</v>
      </c>
      <c r="L39" s="74">
        <v>7.0534915000000007</v>
      </c>
      <c r="M39" s="74">
        <v>11.857849999999999</v>
      </c>
      <c r="N39" s="74">
        <v>2.1556999999999999</v>
      </c>
      <c r="O39" s="74">
        <v>0.19524749999999999</v>
      </c>
      <c r="P39" s="74">
        <v>2.7862999999999999E-2</v>
      </c>
      <c r="Q39" s="74">
        <v>0.111539</v>
      </c>
      <c r="R39" s="74">
        <v>0.45815000000000011</v>
      </c>
      <c r="S39" s="74">
        <v>0</v>
      </c>
      <c r="T39" s="74">
        <v>0</v>
      </c>
      <c r="U39" s="74">
        <v>5.2921000000000003E-2</v>
      </c>
      <c r="V39" s="74">
        <v>9.4919236500000004</v>
      </c>
      <c r="W39" s="74">
        <v>1.8611613138838501</v>
      </c>
      <c r="X39" s="74">
        <v>1164.84031</v>
      </c>
      <c r="Y39" s="74">
        <v>970</v>
      </c>
      <c r="Z39" s="74">
        <v>4.6829921964888603E-2</v>
      </c>
      <c r="AA39" s="74">
        <v>0.95317007803511133</v>
      </c>
      <c r="AB39" s="74">
        <v>3.0545521505413048E-4</v>
      </c>
      <c r="AC39" s="74">
        <v>3.0545521505413069E-4</v>
      </c>
      <c r="AD39" t="s">
        <v>5810</v>
      </c>
    </row>
    <row r="40" spans="1:30">
      <c r="A40" s="165" t="s">
        <v>1883</v>
      </c>
      <c r="C40" s="165" t="s">
        <v>8442</v>
      </c>
      <c r="D40" s="165" t="s">
        <v>5941</v>
      </c>
      <c r="E40" s="165" t="s">
        <v>6355</v>
      </c>
      <c r="F40" s="172">
        <v>64.63</v>
      </c>
      <c r="G40" s="172">
        <v>-17.53</v>
      </c>
      <c r="H40" s="74">
        <v>49.697000000000003</v>
      </c>
      <c r="I40" s="74">
        <v>1.6174787500000001</v>
      </c>
      <c r="J40" s="74">
        <v>14.276624999999999</v>
      </c>
      <c r="K40" s="74">
        <v>0.18873000000000001</v>
      </c>
      <c r="L40" s="74">
        <v>7.3077500000000004</v>
      </c>
      <c r="M40" s="74">
        <v>11.982749999999999</v>
      </c>
      <c r="N40" s="74">
        <v>1.8723350000000001</v>
      </c>
      <c r="O40" s="74">
        <v>0.14202500000000001</v>
      </c>
      <c r="P40" s="74">
        <v>2.7348750000000002E-2</v>
      </c>
      <c r="Q40" s="74">
        <v>0.11627999999999999</v>
      </c>
      <c r="R40" s="74">
        <v>0.44650000000000012</v>
      </c>
      <c r="S40" s="74">
        <v>0</v>
      </c>
      <c r="T40" s="74">
        <v>0</v>
      </c>
      <c r="U40" s="74">
        <v>5.3865000000000003E-2</v>
      </c>
      <c r="V40" s="74">
        <v>10.008218749999999</v>
      </c>
      <c r="W40" s="74">
        <v>1.9623956370937501</v>
      </c>
      <c r="X40" s="74">
        <v>1166.91365</v>
      </c>
      <c r="Y40" s="74">
        <v>950</v>
      </c>
      <c r="Z40" s="74">
        <v>4.7650106189861957E-2</v>
      </c>
      <c r="AA40" s="74">
        <v>0.95234989381013802</v>
      </c>
      <c r="AB40" s="74">
        <v>4.1836623703223161E-4</v>
      </c>
      <c r="AC40" s="74">
        <v>4.1836623703223172E-4</v>
      </c>
      <c r="AD40" t="s">
        <v>5810</v>
      </c>
    </row>
    <row r="41" spans="1:30">
      <c r="A41" s="165" t="s">
        <v>1884</v>
      </c>
      <c r="C41" s="165" t="s">
        <v>8442</v>
      </c>
      <c r="D41" s="165" t="s">
        <v>5941</v>
      </c>
      <c r="E41" s="165" t="s">
        <v>6355</v>
      </c>
      <c r="F41" s="172">
        <v>64.63</v>
      </c>
      <c r="G41" s="172">
        <v>-17.53</v>
      </c>
      <c r="H41" s="74">
        <v>49.544750000000001</v>
      </c>
      <c r="I41" s="74">
        <v>1.7078774999999999</v>
      </c>
      <c r="J41" s="74">
        <v>13.89925</v>
      </c>
      <c r="K41" s="74">
        <v>0.21040500000000001</v>
      </c>
      <c r="L41" s="74">
        <v>6.8008199999999999</v>
      </c>
      <c r="M41" s="74">
        <v>11.471500000000001</v>
      </c>
      <c r="N41" s="74">
        <v>2.1972499999999999</v>
      </c>
      <c r="O41" s="74">
        <v>0.2156325</v>
      </c>
      <c r="P41" s="74">
        <v>1.5795E-2</v>
      </c>
      <c r="Q41" s="74">
        <v>0.12500249999999999</v>
      </c>
      <c r="R41" s="74">
        <v>0.48749999999999988</v>
      </c>
      <c r="S41" s="74">
        <v>5.5574999999999999E-3</v>
      </c>
      <c r="T41" s="74">
        <v>0</v>
      </c>
      <c r="U41" s="74">
        <v>5.4015000000000001E-2</v>
      </c>
      <c r="V41" s="74">
        <v>10.1832975</v>
      </c>
      <c r="W41" s="74">
        <v>1.9967248003275</v>
      </c>
      <c r="X41" s="74">
        <v>1158.4268999999999</v>
      </c>
      <c r="Y41" s="74">
        <v>940</v>
      </c>
      <c r="Z41" s="74">
        <v>5.5540722081106407E-2</v>
      </c>
      <c r="AA41" s="74">
        <v>0.94445927791889361</v>
      </c>
      <c r="AB41" s="74">
        <v>2.1605425940031999E-4</v>
      </c>
      <c r="AC41" s="74">
        <v>2.1605425940031991E-4</v>
      </c>
      <c r="AD41" t="s">
        <v>5810</v>
      </c>
    </row>
    <row r="42" spans="1:30">
      <c r="A42" s="165" t="s">
        <v>1885</v>
      </c>
      <c r="C42" s="165" t="s">
        <v>8442</v>
      </c>
      <c r="D42" s="165" t="s">
        <v>5941</v>
      </c>
      <c r="E42" s="165" t="s">
        <v>6355</v>
      </c>
      <c r="F42" s="172">
        <v>64.63</v>
      </c>
      <c r="G42" s="172">
        <v>-17.53</v>
      </c>
      <c r="H42" s="74">
        <v>48.8</v>
      </c>
      <c r="I42" s="74">
        <v>2.25</v>
      </c>
      <c r="J42" s="74">
        <v>13.68</v>
      </c>
      <c r="K42" s="74">
        <v>0.1807</v>
      </c>
      <c r="L42" s="74">
        <v>8.3699999999999992</v>
      </c>
      <c r="M42" s="74">
        <v>12.14</v>
      </c>
      <c r="N42" s="74">
        <v>1.98</v>
      </c>
      <c r="O42" s="74">
        <v>0.15670000000000001</v>
      </c>
      <c r="P42" s="74">
        <v>6.9000000000000008E-3</v>
      </c>
      <c r="Q42" s="74">
        <v>0.21110000000000001</v>
      </c>
      <c r="R42" s="74">
        <v>0.21</v>
      </c>
      <c r="S42" s="74">
        <v>0</v>
      </c>
      <c r="T42" s="74">
        <v>0</v>
      </c>
      <c r="U42" s="74">
        <v>5.4300000000000001E-2</v>
      </c>
      <c r="V42" s="74">
        <v>8.84</v>
      </c>
      <c r="W42" s="74">
        <v>1.7333331599999999</v>
      </c>
      <c r="X42" s="74">
        <v>1169.5239999999999</v>
      </c>
      <c r="Y42" s="74">
        <v>910</v>
      </c>
      <c r="Z42" s="74">
        <v>1.2141106070594231E-2</v>
      </c>
      <c r="AA42" s="74">
        <v>0.98785889392940573</v>
      </c>
      <c r="AB42" s="74">
        <v>1.8302650266745909E-4</v>
      </c>
      <c r="AC42" s="74">
        <v>1.8302650266745909E-4</v>
      </c>
      <c r="AD42" t="s">
        <v>5810</v>
      </c>
    </row>
    <row r="43" spans="1:30">
      <c r="A43" s="165" t="s">
        <v>1886</v>
      </c>
      <c r="C43" s="165" t="s">
        <v>8442</v>
      </c>
      <c r="D43" s="165" t="s">
        <v>5941</v>
      </c>
      <c r="E43" s="165" t="s">
        <v>6355</v>
      </c>
      <c r="F43" s="172">
        <v>64.63</v>
      </c>
      <c r="G43" s="172">
        <v>-17.53</v>
      </c>
      <c r="H43" s="74">
        <v>49.518249999999988</v>
      </c>
      <c r="I43" s="74">
        <v>1.3831774999999999</v>
      </c>
      <c r="J43" s="74">
        <v>14.461</v>
      </c>
      <c r="K43" s="74">
        <v>0.16838249999999999</v>
      </c>
      <c r="L43" s="74">
        <v>6.2553000000000001</v>
      </c>
      <c r="M43" s="74">
        <v>13.404</v>
      </c>
      <c r="N43" s="74">
        <v>2.0142500000000001</v>
      </c>
      <c r="O43" s="74">
        <v>0.13609250000000001</v>
      </c>
      <c r="P43" s="74">
        <v>1.2285000000000001E-2</v>
      </c>
      <c r="Q43" s="74">
        <v>2.8660000000000001E-2</v>
      </c>
      <c r="R43" s="74">
        <v>0.13650000000000001</v>
      </c>
      <c r="S43" s="74">
        <v>9.75E-3</v>
      </c>
      <c r="T43" s="74">
        <v>0</v>
      </c>
      <c r="U43" s="74">
        <v>5.5379999999999999E-2</v>
      </c>
      <c r="V43" s="74">
        <v>9.8566573749999993</v>
      </c>
      <c r="W43" s="74">
        <v>1.932677723398875</v>
      </c>
      <c r="X43" s="74">
        <v>1190.5064</v>
      </c>
      <c r="Y43" s="74">
        <v>1060</v>
      </c>
      <c r="Z43" s="74">
        <v>4.3051818038542652E-3</v>
      </c>
      <c r="AA43" s="74">
        <v>0.99569481819614569</v>
      </c>
      <c r="AB43" s="74">
        <v>2.8546630317443359E-4</v>
      </c>
      <c r="AC43" s="74">
        <v>2.8546630317443381E-4</v>
      </c>
      <c r="AD43" t="s">
        <v>5810</v>
      </c>
    </row>
    <row r="44" spans="1:30">
      <c r="A44" s="165" t="s">
        <v>1887</v>
      </c>
      <c r="C44" s="165" t="s">
        <v>8442</v>
      </c>
      <c r="D44" s="165" t="s">
        <v>5941</v>
      </c>
      <c r="E44" s="165" t="s">
        <v>6355</v>
      </c>
      <c r="F44" s="172">
        <v>64.63</v>
      </c>
      <c r="G44" s="172">
        <v>-17.53</v>
      </c>
      <c r="H44" s="74">
        <v>49.077800000000003</v>
      </c>
      <c r="I44" s="74">
        <v>1.3554139999999999</v>
      </c>
      <c r="J44" s="74">
        <v>14.4018</v>
      </c>
      <c r="K44" s="74">
        <v>0.16073000000000001</v>
      </c>
      <c r="L44" s="74">
        <v>7.2687579999999992</v>
      </c>
      <c r="M44" s="74">
        <v>11.995799999999999</v>
      </c>
      <c r="N44" s="74">
        <v>2.2315999999999998</v>
      </c>
      <c r="O44" s="74">
        <v>0.18881800000000001</v>
      </c>
      <c r="P44" s="74">
        <v>1.0716E-2</v>
      </c>
      <c r="Q44" s="74">
        <v>0.14383799999999999</v>
      </c>
      <c r="R44" s="74">
        <v>0.45119999999999999</v>
      </c>
      <c r="S44" s="74">
        <v>1.5980000000000001E-2</v>
      </c>
      <c r="T44" s="74">
        <v>0</v>
      </c>
      <c r="U44" s="74">
        <v>5.5835999999999997E-2</v>
      </c>
      <c r="V44" s="74">
        <v>9.4886842999999992</v>
      </c>
      <c r="W44" s="74">
        <v>1.8605261472807</v>
      </c>
      <c r="X44" s="74">
        <v>1167.1302800000001</v>
      </c>
      <c r="Y44" s="74">
        <v>1000</v>
      </c>
      <c r="Z44" s="74">
        <v>4.5032272863622727E-2</v>
      </c>
      <c r="AA44" s="74">
        <v>0.95496772713637723</v>
      </c>
      <c r="AB44" s="74">
        <v>1.7828970673453419E-4</v>
      </c>
      <c r="AC44" s="74">
        <v>1.782897067345343E-4</v>
      </c>
      <c r="AD44" t="s">
        <v>5810</v>
      </c>
    </row>
    <row r="45" spans="1:30">
      <c r="A45" s="165" t="s">
        <v>1888</v>
      </c>
      <c r="C45" s="165" t="s">
        <v>8442</v>
      </c>
      <c r="D45" s="165" t="s">
        <v>5941</v>
      </c>
      <c r="E45" s="165" t="s">
        <v>6355</v>
      </c>
      <c r="F45" s="172">
        <v>64.63</v>
      </c>
      <c r="G45" s="172">
        <v>-17.53</v>
      </c>
      <c r="H45" s="74">
        <v>0</v>
      </c>
      <c r="I45" s="74">
        <v>0</v>
      </c>
      <c r="J45" s="74">
        <v>0</v>
      </c>
      <c r="K45" s="74">
        <v>0</v>
      </c>
      <c r="L45" s="74">
        <v>0</v>
      </c>
      <c r="M45" s="74">
        <v>0</v>
      </c>
      <c r="N45" s="74">
        <v>0</v>
      </c>
      <c r="O45" s="74">
        <v>0</v>
      </c>
      <c r="P45" s="74">
        <v>0</v>
      </c>
      <c r="Q45" s="74">
        <v>0</v>
      </c>
      <c r="R45" s="74">
        <v>0.43700000000000011</v>
      </c>
      <c r="S45" s="74">
        <v>0</v>
      </c>
      <c r="T45" s="74">
        <v>0</v>
      </c>
      <c r="U45" s="74">
        <v>5.6809999999999999E-2</v>
      </c>
      <c r="V45" s="74">
        <v>0</v>
      </c>
      <c r="W45" s="74">
        <v>0</v>
      </c>
      <c r="X45" s="74">
        <v>968.00000000000011</v>
      </c>
      <c r="Y45" s="74">
        <v>0</v>
      </c>
      <c r="Z45" s="74">
        <v>0</v>
      </c>
      <c r="AA45" s="74">
        <v>0</v>
      </c>
      <c r="AB45" s="74">
        <v>0</v>
      </c>
      <c r="AD45" t="s">
        <v>5810</v>
      </c>
    </row>
    <row r="46" spans="1:30">
      <c r="A46" s="165" t="s">
        <v>1889</v>
      </c>
      <c r="C46" s="165" t="s">
        <v>8442</v>
      </c>
      <c r="D46" s="165" t="s">
        <v>5941</v>
      </c>
      <c r="E46" s="165" t="s">
        <v>6355</v>
      </c>
      <c r="F46" s="172">
        <v>64.63</v>
      </c>
      <c r="G46" s="172">
        <v>-17.53</v>
      </c>
      <c r="H46" s="74">
        <v>48.799799999999998</v>
      </c>
      <c r="I46" s="74">
        <v>1.0168200000000001</v>
      </c>
      <c r="J46" s="74">
        <v>14.948</v>
      </c>
      <c r="K46" s="74">
        <v>0.17521600000000001</v>
      </c>
      <c r="L46" s="74">
        <v>8.6810799999999997</v>
      </c>
      <c r="M46" s="74">
        <v>13.396000000000001</v>
      </c>
      <c r="N46" s="74">
        <v>1.6968000000000001</v>
      </c>
      <c r="O46" s="74">
        <v>9.9314E-2</v>
      </c>
      <c r="P46" s="74">
        <v>2.2936000000000002E-2</v>
      </c>
      <c r="Q46" s="74">
        <v>9.8420000000000007E-2</v>
      </c>
      <c r="R46" s="74">
        <v>0.17860000000000001</v>
      </c>
      <c r="S46" s="74">
        <v>1.4758E-2</v>
      </c>
      <c r="T46" s="74">
        <v>0</v>
      </c>
      <c r="U46" s="74">
        <v>5.6964000000000001E-2</v>
      </c>
      <c r="V46" s="74">
        <v>8.3809336999999999</v>
      </c>
      <c r="W46" s="74">
        <v>1.6433201690013</v>
      </c>
      <c r="X46" s="74">
        <v>1190.3735999999999</v>
      </c>
      <c r="Y46" s="74">
        <v>1080</v>
      </c>
      <c r="Z46" s="74">
        <v>7.3173315128101137E-3</v>
      </c>
      <c r="AA46" s="74">
        <v>0.99268266848718989</v>
      </c>
      <c r="AB46" s="74">
        <v>7.3474160160565889E-5</v>
      </c>
      <c r="AC46" s="74">
        <v>7.3474160160565889E-5</v>
      </c>
      <c r="AD46" t="s">
        <v>5810</v>
      </c>
    </row>
    <row r="47" spans="1:30">
      <c r="A47" s="165" t="s">
        <v>1890</v>
      </c>
      <c r="C47" s="165" t="s">
        <v>8442</v>
      </c>
      <c r="D47" s="165" t="s">
        <v>5941</v>
      </c>
      <c r="E47" s="165" t="s">
        <v>6355</v>
      </c>
      <c r="F47" s="172">
        <v>64.63</v>
      </c>
      <c r="G47" s="172">
        <v>-17.53</v>
      </c>
      <c r="H47" s="74">
        <v>48.978499999999997</v>
      </c>
      <c r="I47" s="74">
        <v>1.0599350000000001</v>
      </c>
      <c r="J47" s="74">
        <v>14.935</v>
      </c>
      <c r="K47" s="74">
        <v>0.19997500000000001</v>
      </c>
      <c r="L47" s="74">
        <v>8.4574000000000016</v>
      </c>
      <c r="M47" s="74">
        <v>13.1935</v>
      </c>
      <c r="N47" s="74">
        <v>1.7845</v>
      </c>
      <c r="O47" s="74">
        <v>9.1075000000000003E-2</v>
      </c>
      <c r="P47" s="74">
        <v>2.0995E-2</v>
      </c>
      <c r="Q47" s="74">
        <v>9.0444999999999998E-2</v>
      </c>
      <c r="R47" s="74">
        <v>0.18049999999999999</v>
      </c>
      <c r="S47" s="74">
        <v>2.2894999999999999E-2</v>
      </c>
      <c r="T47" s="74">
        <v>0</v>
      </c>
      <c r="U47" s="74">
        <v>5.7380000000000007E-2</v>
      </c>
      <c r="V47" s="74">
        <v>8.0218197500000006</v>
      </c>
      <c r="W47" s="74">
        <v>1.57290567604275</v>
      </c>
      <c r="X47" s="74">
        <v>1187.0120999999999</v>
      </c>
      <c r="Y47" s="74">
        <v>1090</v>
      </c>
      <c r="Z47" s="74">
        <v>7.2626787445163044E-3</v>
      </c>
      <c r="AA47" s="74">
        <v>0.99273732125548375</v>
      </c>
      <c r="AB47" s="74">
        <v>3.0765790826083782E-4</v>
      </c>
      <c r="AC47" s="74">
        <v>3.0765790826083782E-4</v>
      </c>
      <c r="AD47" t="s">
        <v>5810</v>
      </c>
    </row>
    <row r="48" spans="1:30">
      <c r="A48" s="165" t="s">
        <v>1891</v>
      </c>
      <c r="C48" s="165" t="s">
        <v>8442</v>
      </c>
      <c r="D48" s="165" t="s">
        <v>5941</v>
      </c>
      <c r="E48" s="165" t="s">
        <v>6355</v>
      </c>
      <c r="F48" s="172">
        <v>64.63</v>
      </c>
      <c r="G48" s="172">
        <v>-17.53</v>
      </c>
      <c r="H48" s="74">
        <v>49.396999999999991</v>
      </c>
      <c r="I48" s="74">
        <v>1.4210160000000001</v>
      </c>
      <c r="J48" s="74">
        <v>14.1778</v>
      </c>
      <c r="K48" s="74">
        <v>0.21457399999999999</v>
      </c>
      <c r="L48" s="74">
        <v>7.4082879999999989</v>
      </c>
      <c r="M48" s="74">
        <v>12.1074</v>
      </c>
      <c r="N48" s="74">
        <v>2.0797080000000001</v>
      </c>
      <c r="O48" s="74">
        <v>0.16365399999999999</v>
      </c>
      <c r="P48" s="74">
        <v>4.7375999999999988E-2</v>
      </c>
      <c r="Q48" s="74">
        <v>0.120388</v>
      </c>
      <c r="R48" s="74">
        <v>0.45119999999999999</v>
      </c>
      <c r="S48" s="74">
        <v>2.2466E-2</v>
      </c>
      <c r="T48" s="74">
        <v>0</v>
      </c>
      <c r="U48" s="74">
        <v>5.7903999999999997E-2</v>
      </c>
      <c r="V48" s="74">
        <v>9.7615172999999995</v>
      </c>
      <c r="W48" s="74">
        <v>1.9140228085977</v>
      </c>
      <c r="X48" s="74">
        <v>1168.9828399999999</v>
      </c>
      <c r="Y48" s="74">
        <v>1020</v>
      </c>
      <c r="Z48" s="74">
        <v>4.4674573426528801E-2</v>
      </c>
      <c r="AA48" s="74">
        <v>0.95532542657347119</v>
      </c>
      <c r="AB48" s="74">
        <v>5.3784990319612734E-4</v>
      </c>
      <c r="AC48" s="74">
        <v>5.3784990319612734E-4</v>
      </c>
      <c r="AD48" t="s">
        <v>5810</v>
      </c>
    </row>
    <row r="49" spans="1:30">
      <c r="A49" s="165" t="s">
        <v>1892</v>
      </c>
      <c r="C49" s="165" t="s">
        <v>8442</v>
      </c>
      <c r="D49" s="165" t="s">
        <v>5941</v>
      </c>
      <c r="E49" s="165" t="s">
        <v>6355</v>
      </c>
      <c r="F49" s="172">
        <v>64.63</v>
      </c>
      <c r="G49" s="172">
        <v>-17.53</v>
      </c>
      <c r="H49" s="74">
        <v>48.9285</v>
      </c>
      <c r="I49" s="74">
        <v>1.4038299999999999</v>
      </c>
      <c r="J49" s="74">
        <v>14.28525</v>
      </c>
      <c r="K49" s="74">
        <v>0.17869250000000009</v>
      </c>
      <c r="L49" s="74">
        <v>7.1465100000000001</v>
      </c>
      <c r="M49" s="74">
        <v>11.907</v>
      </c>
      <c r="N49" s="74">
        <v>2.1287500000000001</v>
      </c>
      <c r="O49" s="74">
        <v>0.21331</v>
      </c>
      <c r="P49" s="74">
        <v>3.8017500000000003E-2</v>
      </c>
      <c r="Q49" s="74">
        <v>0.14362749999999999</v>
      </c>
      <c r="R49" s="74">
        <v>0.43475000000000008</v>
      </c>
      <c r="S49" s="74">
        <v>2.1090000000000001E-2</v>
      </c>
      <c r="T49" s="74">
        <v>0</v>
      </c>
      <c r="U49" s="74">
        <v>5.8922500000000023E-2</v>
      </c>
      <c r="V49" s="74">
        <v>10.137760875</v>
      </c>
      <c r="W49" s="74">
        <v>1.9877960512203749</v>
      </c>
      <c r="X49" s="74">
        <v>1165.6561999999999</v>
      </c>
      <c r="Y49" s="74">
        <v>1040</v>
      </c>
      <c r="Z49" s="74">
        <v>4.1350002360997992E-2</v>
      </c>
      <c r="AA49" s="74">
        <v>0.95864999763900205</v>
      </c>
      <c r="AB49" s="74">
        <v>2.4749281434226851E-4</v>
      </c>
      <c r="AC49" s="74">
        <v>2.4749281434226851E-4</v>
      </c>
      <c r="AD49" t="s">
        <v>5810</v>
      </c>
    </row>
    <row r="50" spans="1:30">
      <c r="A50" s="165" t="s">
        <v>1893</v>
      </c>
      <c r="C50" s="165" t="s">
        <v>8442</v>
      </c>
      <c r="D50" s="165" t="s">
        <v>5941</v>
      </c>
      <c r="E50" s="165" t="s">
        <v>6355</v>
      </c>
      <c r="F50" s="172">
        <v>64.63</v>
      </c>
      <c r="G50" s="172">
        <v>-17.53</v>
      </c>
      <c r="H50" s="74">
        <v>49.391599999999997</v>
      </c>
      <c r="I50" s="74">
        <v>1.6534599999999999</v>
      </c>
      <c r="J50" s="74">
        <v>13.9716</v>
      </c>
      <c r="K50" s="74">
        <v>0.20349200000000001</v>
      </c>
      <c r="L50" s="74">
        <v>7.2460479999999992</v>
      </c>
      <c r="M50" s="74">
        <v>11.7136</v>
      </c>
      <c r="N50" s="74">
        <v>2.2027999999999999</v>
      </c>
      <c r="O50" s="74">
        <v>0.19322</v>
      </c>
      <c r="P50" s="74">
        <v>1.3823999999999999E-2</v>
      </c>
      <c r="Q50" s="74">
        <v>0.15468799999999999</v>
      </c>
      <c r="R50" s="74">
        <v>0.54720000000000002</v>
      </c>
      <c r="S50" s="74">
        <v>0</v>
      </c>
      <c r="T50" s="74">
        <v>0</v>
      </c>
      <c r="U50" s="74">
        <v>5.9040000000000002E-2</v>
      </c>
      <c r="V50" s="74">
        <v>9.8795295999999997</v>
      </c>
      <c r="W50" s="74">
        <v>1.9371624729504</v>
      </c>
      <c r="X50" s="74">
        <v>1162.4457600000001</v>
      </c>
      <c r="Y50" s="74">
        <v>1030</v>
      </c>
      <c r="Z50" s="74">
        <v>6.3558224454268578E-2</v>
      </c>
      <c r="AA50" s="74">
        <v>0.93644177554573138</v>
      </c>
      <c r="AB50" s="74">
        <v>3.3473505873126933E-5</v>
      </c>
      <c r="AC50" s="74">
        <v>3.3473505873126947E-5</v>
      </c>
      <c r="AD50" t="s">
        <v>5810</v>
      </c>
    </row>
    <row r="51" spans="1:30">
      <c r="A51" s="165" t="s">
        <v>1894</v>
      </c>
      <c r="C51" s="165" t="s">
        <v>8442</v>
      </c>
      <c r="D51" s="165" t="s">
        <v>5941</v>
      </c>
      <c r="E51" s="165" t="s">
        <v>6355</v>
      </c>
      <c r="F51" s="172">
        <v>64.63</v>
      </c>
      <c r="G51" s="172">
        <v>-17.53</v>
      </c>
      <c r="H51" s="74">
        <v>49.456999999999987</v>
      </c>
      <c r="I51" s="74">
        <v>1.2508375</v>
      </c>
      <c r="J51" s="74">
        <v>14.54975</v>
      </c>
      <c r="K51" s="74">
        <v>0.21225749999999999</v>
      </c>
      <c r="L51" s="74">
        <v>5.7479599999999991</v>
      </c>
      <c r="M51" s="74">
        <v>13.343500000000001</v>
      </c>
      <c r="N51" s="74">
        <v>1.9770000000000001</v>
      </c>
      <c r="O51" s="74">
        <v>0.12851750000000001</v>
      </c>
      <c r="P51" s="74">
        <v>1.0822500000000001E-2</v>
      </c>
      <c r="Q51" s="74">
        <v>0.10696749999999999</v>
      </c>
      <c r="R51" s="74">
        <v>0.12675</v>
      </c>
      <c r="S51" s="74">
        <v>5.850000000000001E-3</v>
      </c>
      <c r="T51" s="74">
        <v>0</v>
      </c>
      <c r="U51" s="74">
        <v>5.9084999999999992E-2</v>
      </c>
      <c r="V51" s="74">
        <v>10.553621250000001</v>
      </c>
      <c r="W51" s="74">
        <v>2.0693372930662499</v>
      </c>
      <c r="X51" s="74">
        <v>1189.5020999999999</v>
      </c>
      <c r="Y51" s="74">
        <v>1140</v>
      </c>
      <c r="Z51" s="74">
        <v>3.4945855474633131E-3</v>
      </c>
      <c r="AA51" s="74">
        <v>0.99650541445253671</v>
      </c>
      <c r="AB51" s="74">
        <v>4.1567492201594308E-4</v>
      </c>
      <c r="AC51" s="74">
        <v>4.1567492201594308E-4</v>
      </c>
      <c r="AD51" t="s">
        <v>5810</v>
      </c>
    </row>
    <row r="52" spans="1:30">
      <c r="A52" s="165" t="s">
        <v>1895</v>
      </c>
      <c r="C52" s="165" t="s">
        <v>8442</v>
      </c>
      <c r="D52" s="165" t="s">
        <v>5941</v>
      </c>
      <c r="E52" s="165" t="s">
        <v>6355</v>
      </c>
      <c r="F52" s="172">
        <v>64.63</v>
      </c>
      <c r="G52" s="172">
        <v>-17.53</v>
      </c>
      <c r="H52" s="74">
        <v>49.437199999999997</v>
      </c>
      <c r="I52" s="74">
        <v>1.1552519999999999</v>
      </c>
      <c r="J52" s="74">
        <v>14.637600000000001</v>
      </c>
      <c r="K52" s="74">
        <v>0.16919999999999999</v>
      </c>
      <c r="L52" s="74">
        <v>7.9860639999999998</v>
      </c>
      <c r="M52" s="74">
        <v>13.091200000000001</v>
      </c>
      <c r="N52" s="74">
        <v>1.9232</v>
      </c>
      <c r="O52" s="74">
        <v>0.139768</v>
      </c>
      <c r="P52" s="74">
        <v>5.2440000000000007E-2</v>
      </c>
      <c r="Q52" s="74">
        <v>0.124108</v>
      </c>
      <c r="R52" s="74">
        <v>0.39560000000000001</v>
      </c>
      <c r="S52" s="74">
        <v>3.7352000000000003E-2</v>
      </c>
      <c r="T52" s="74">
        <v>0</v>
      </c>
      <c r="U52" s="74">
        <v>6.0075999999999997E-2</v>
      </c>
      <c r="V52" s="74">
        <v>8.5132668000000002</v>
      </c>
      <c r="W52" s="74">
        <v>1.6692678330732</v>
      </c>
      <c r="X52" s="74">
        <v>1185.3139200000001</v>
      </c>
      <c r="Y52" s="74">
        <v>1110</v>
      </c>
      <c r="Z52" s="74">
        <v>3.1820217535510453E-2</v>
      </c>
      <c r="AA52" s="74">
        <v>0.96817978246448966</v>
      </c>
      <c r="AB52" s="74">
        <v>2.8683762075545303E-4</v>
      </c>
      <c r="AC52" s="74">
        <v>2.8683762075545308E-4</v>
      </c>
      <c r="AD52" t="s">
        <v>5810</v>
      </c>
    </row>
    <row r="53" spans="1:30">
      <c r="A53" s="165" t="s">
        <v>1896</v>
      </c>
      <c r="C53" s="165" t="s">
        <v>8442</v>
      </c>
      <c r="D53" s="165" t="s">
        <v>5941</v>
      </c>
      <c r="E53" s="165" t="s">
        <v>6355</v>
      </c>
      <c r="F53" s="172">
        <v>64.63</v>
      </c>
      <c r="G53" s="172">
        <v>-17.53</v>
      </c>
      <c r="H53" s="74">
        <v>49.459949999999999</v>
      </c>
      <c r="I53" s="74">
        <v>0.880583</v>
      </c>
      <c r="J53" s="74">
        <v>15.15035</v>
      </c>
      <c r="K53" s="74">
        <v>0.17293349999999999</v>
      </c>
      <c r="L53" s="74">
        <v>8.2578800000000001</v>
      </c>
      <c r="M53" s="74">
        <v>13.2767</v>
      </c>
      <c r="N53" s="74">
        <v>1.7810319999999999</v>
      </c>
      <c r="O53" s="74">
        <v>0.11552949999999999</v>
      </c>
      <c r="P53" s="74">
        <v>5.0209499999999997E-2</v>
      </c>
      <c r="Q53" s="74">
        <v>5.0303000000000007E-2</v>
      </c>
      <c r="R53" s="74">
        <v>0.20569999999999999</v>
      </c>
      <c r="S53" s="74">
        <v>3.5530000000000002E-3</v>
      </c>
      <c r="T53" s="74">
        <v>0</v>
      </c>
      <c r="U53" s="74">
        <v>6.2084000000000007E-2</v>
      </c>
      <c r="V53" s="74">
        <v>8.5207676250000013</v>
      </c>
      <c r="W53" s="74">
        <v>1.670738582926125</v>
      </c>
      <c r="X53" s="74">
        <v>1188.3932199999999</v>
      </c>
      <c r="Y53" s="74">
        <v>1190</v>
      </c>
      <c r="Z53" s="74">
        <v>8.6133641604371064E-3</v>
      </c>
      <c r="AA53" s="74">
        <v>0.99138663583956288</v>
      </c>
      <c r="AB53" s="74">
        <v>3.8254041454763472E-4</v>
      </c>
      <c r="AC53" s="74">
        <v>3.8254041454763478E-4</v>
      </c>
      <c r="AD53" t="s">
        <v>5810</v>
      </c>
    </row>
    <row r="54" spans="1:30">
      <c r="A54" s="165" t="s">
        <v>1897</v>
      </c>
      <c r="C54" s="165" t="s">
        <v>8442</v>
      </c>
      <c r="D54" s="165" t="s">
        <v>5941</v>
      </c>
      <c r="E54" s="165" t="s">
        <v>6355</v>
      </c>
      <c r="F54" s="172">
        <v>64.63</v>
      </c>
      <c r="G54" s="172">
        <v>-17.53</v>
      </c>
      <c r="H54" s="74">
        <v>49.294400000000003</v>
      </c>
      <c r="I54" s="74">
        <v>1.2120880000000001</v>
      </c>
      <c r="J54" s="74">
        <v>14.513199999999999</v>
      </c>
      <c r="K54" s="74">
        <v>0.162408</v>
      </c>
      <c r="L54" s="74">
        <v>8.0846720000000012</v>
      </c>
      <c r="M54" s="74">
        <v>13.087199999999999</v>
      </c>
      <c r="N54" s="74">
        <v>1.8391999999999999</v>
      </c>
      <c r="O54" s="74">
        <v>0.126856</v>
      </c>
      <c r="P54" s="74">
        <v>4.1399999999999999E-2</v>
      </c>
      <c r="Q54" s="74">
        <v>9.0252000000000013E-2</v>
      </c>
      <c r="R54" s="74">
        <v>0.39560000000000001</v>
      </c>
      <c r="S54" s="74">
        <v>1.4168E-2</v>
      </c>
      <c r="T54" s="74">
        <v>0</v>
      </c>
      <c r="U54" s="74">
        <v>6.2928000000000012E-2</v>
      </c>
      <c r="V54" s="74">
        <v>8.5058004000000018</v>
      </c>
      <c r="W54" s="74">
        <v>1.6678038332195999</v>
      </c>
      <c r="X54" s="74">
        <v>1185.2475199999999</v>
      </c>
      <c r="Y54" s="74">
        <v>1160</v>
      </c>
      <c r="Z54" s="74">
        <v>3.0873370987726741E-2</v>
      </c>
      <c r="AA54" s="74">
        <v>0.96912662901227331</v>
      </c>
      <c r="AB54" s="74">
        <v>3.1151069608372531E-4</v>
      </c>
      <c r="AC54" s="74">
        <v>3.1151069608372531E-4</v>
      </c>
      <c r="AD54" t="s">
        <v>5810</v>
      </c>
    </row>
    <row r="55" spans="1:30">
      <c r="A55" s="165" t="s">
        <v>1898</v>
      </c>
      <c r="C55" s="165" t="s">
        <v>8442</v>
      </c>
      <c r="D55" s="165" t="s">
        <v>5941</v>
      </c>
      <c r="E55" s="165" t="s">
        <v>6355</v>
      </c>
      <c r="F55" s="172">
        <v>64.63</v>
      </c>
      <c r="G55" s="172">
        <v>-17.53</v>
      </c>
      <c r="H55" s="74">
        <v>49.315199999999997</v>
      </c>
      <c r="I55" s="74">
        <v>1.290648</v>
      </c>
      <c r="J55" s="74">
        <v>14.550800000000001</v>
      </c>
      <c r="K55" s="74">
        <v>0.18818799999999999</v>
      </c>
      <c r="L55" s="74">
        <v>7.406877999999999</v>
      </c>
      <c r="M55" s="74">
        <v>12.106999999999999</v>
      </c>
      <c r="N55" s="74">
        <v>2.1396000000000002</v>
      </c>
      <c r="O55" s="74">
        <v>0.178976</v>
      </c>
      <c r="P55" s="74">
        <v>6.3167999999999988E-2</v>
      </c>
      <c r="Q55" s="74">
        <v>0.14299999999999999</v>
      </c>
      <c r="R55" s="74">
        <v>0.50760000000000005</v>
      </c>
      <c r="S55" s="74">
        <v>0</v>
      </c>
      <c r="T55" s="74">
        <v>0</v>
      </c>
      <c r="U55" s="74">
        <v>6.4672000000000007E-2</v>
      </c>
      <c r="V55" s="74">
        <v>9.0561481999999991</v>
      </c>
      <c r="W55" s="74">
        <v>1.7757151557618001</v>
      </c>
      <c r="X55" s="74">
        <v>1168.9762000000001</v>
      </c>
      <c r="Y55" s="74">
        <v>1170</v>
      </c>
      <c r="Z55" s="74">
        <v>4.82406771896665E-2</v>
      </c>
      <c r="AA55" s="74">
        <v>0.95175932281033349</v>
      </c>
      <c r="AB55" s="74">
        <v>3.5561390356694659E-4</v>
      </c>
      <c r="AC55" s="74">
        <v>3.5561390356694659E-4</v>
      </c>
      <c r="AD55" t="s">
        <v>5810</v>
      </c>
    </row>
    <row r="56" spans="1:30">
      <c r="A56" s="165" t="s">
        <v>1899</v>
      </c>
      <c r="C56" s="165" t="s">
        <v>8442</v>
      </c>
      <c r="D56" s="165" t="s">
        <v>5941</v>
      </c>
      <c r="E56" s="165" t="s">
        <v>6355</v>
      </c>
      <c r="F56" s="172">
        <v>64.63</v>
      </c>
      <c r="G56" s="172">
        <v>-17.53</v>
      </c>
      <c r="H56" s="74">
        <v>48.77055</v>
      </c>
      <c r="I56" s="74">
        <v>1.4234070000000001</v>
      </c>
      <c r="J56" s="74">
        <v>14.27915</v>
      </c>
      <c r="K56" s="74">
        <v>0.17193049999999999</v>
      </c>
      <c r="L56" s="74">
        <v>8.0815694999999987</v>
      </c>
      <c r="M56" s="74">
        <v>11.88335</v>
      </c>
      <c r="N56" s="74">
        <v>2.0190999999999999</v>
      </c>
      <c r="O56" s="74">
        <v>0.18049100000000001</v>
      </c>
      <c r="P56" s="74">
        <v>3.6098999999999999E-2</v>
      </c>
      <c r="Q56" s="74">
        <v>0.13902</v>
      </c>
      <c r="R56" s="74">
        <v>0.53864999999999996</v>
      </c>
      <c r="S56" s="74">
        <v>0</v>
      </c>
      <c r="T56" s="74">
        <v>0</v>
      </c>
      <c r="U56" s="74">
        <v>6.5110499999999988E-2</v>
      </c>
      <c r="V56" s="74">
        <v>8.8303189250000003</v>
      </c>
      <c r="W56" s="74">
        <v>1.731434910189825</v>
      </c>
      <c r="X56" s="74">
        <v>1165.26361</v>
      </c>
      <c r="Y56" s="74">
        <v>1150</v>
      </c>
      <c r="Z56" s="74">
        <v>5.5897886368179772E-2</v>
      </c>
      <c r="AA56" s="74">
        <v>0.94410211363182028</v>
      </c>
      <c r="AB56" s="74">
        <v>2.4839432507797401E-4</v>
      </c>
      <c r="AC56" s="74">
        <v>2.4839432507797401E-4</v>
      </c>
      <c r="AD56" t="s">
        <v>5810</v>
      </c>
    </row>
    <row r="57" spans="1:30">
      <c r="A57" s="165" t="s">
        <v>1900</v>
      </c>
      <c r="C57" s="165" t="s">
        <v>8442</v>
      </c>
      <c r="D57" s="165" t="s">
        <v>5941</v>
      </c>
      <c r="E57" s="165" t="s">
        <v>6355</v>
      </c>
      <c r="F57" s="172">
        <v>64.63</v>
      </c>
      <c r="G57" s="172">
        <v>-17.53</v>
      </c>
      <c r="H57" s="74">
        <v>49.553800000000003</v>
      </c>
      <c r="I57" s="74">
        <v>1.5728040000000001</v>
      </c>
      <c r="J57" s="74">
        <v>14.161199999999999</v>
      </c>
      <c r="K57" s="74">
        <v>0.2195</v>
      </c>
      <c r="L57" s="74">
        <v>7.4081859999999997</v>
      </c>
      <c r="M57" s="74">
        <v>11.887600000000001</v>
      </c>
      <c r="N57" s="74">
        <v>2.1642000000000001</v>
      </c>
      <c r="O57" s="74">
        <v>0.193661</v>
      </c>
      <c r="P57" s="74">
        <v>0</v>
      </c>
      <c r="Q57" s="74">
        <v>0.13424800000000001</v>
      </c>
      <c r="R57" s="74">
        <v>0.27160000000000001</v>
      </c>
      <c r="S57" s="74">
        <v>1.3968E-2</v>
      </c>
      <c r="T57" s="74">
        <v>0</v>
      </c>
      <c r="U57" s="74">
        <v>6.692999999999999E-2</v>
      </c>
      <c r="V57" s="74">
        <v>9.9520881499999998</v>
      </c>
      <c r="W57" s="74">
        <v>1.9513896381943501</v>
      </c>
      <c r="X57" s="74">
        <v>1165.3341600000001</v>
      </c>
      <c r="Y57" s="74">
        <v>1170</v>
      </c>
      <c r="Z57" s="74">
        <v>1.526289078854022E-2</v>
      </c>
      <c r="AA57" s="74">
        <v>0.98473710921145974</v>
      </c>
      <c r="AB57" s="74">
        <v>7.002626940557662E-5</v>
      </c>
      <c r="AC57" s="74">
        <v>7.0026269405576674E-5</v>
      </c>
      <c r="AD57" t="s">
        <v>5810</v>
      </c>
    </row>
    <row r="58" spans="1:30">
      <c r="A58" s="165" t="s">
        <v>1901</v>
      </c>
      <c r="C58" s="165" t="s">
        <v>8442</v>
      </c>
      <c r="D58" s="165" t="s">
        <v>5941</v>
      </c>
      <c r="E58" s="165" t="s">
        <v>6355</v>
      </c>
      <c r="F58" s="172">
        <v>64.63</v>
      </c>
      <c r="G58" s="172">
        <v>-17.53</v>
      </c>
      <c r="H58" s="74">
        <v>49.512199999999993</v>
      </c>
      <c r="I58" s="74">
        <v>1.7147475000000001</v>
      </c>
      <c r="J58" s="74">
        <v>13.911199999999999</v>
      </c>
      <c r="K58" s="74">
        <v>0.2010015</v>
      </c>
      <c r="L58" s="74">
        <v>7.3805180000000004</v>
      </c>
      <c r="M58" s="74">
        <v>11.793200000000001</v>
      </c>
      <c r="N58" s="74">
        <v>2.2431000000000001</v>
      </c>
      <c r="O58" s="74">
        <v>0.19040899999999999</v>
      </c>
      <c r="P58" s="74">
        <v>1.5858500000000001E-2</v>
      </c>
      <c r="Q58" s="74">
        <v>0.1315645</v>
      </c>
      <c r="R58" s="74">
        <v>0.57130000000000003</v>
      </c>
      <c r="S58" s="74">
        <v>6.0085E-3</v>
      </c>
      <c r="T58" s="74">
        <v>0</v>
      </c>
      <c r="U58" s="74">
        <v>6.7571000000000006E-2</v>
      </c>
      <c r="V58" s="74">
        <v>10.0134811</v>
      </c>
      <c r="W58" s="74">
        <v>1.9634274703239001</v>
      </c>
      <c r="X58" s="74">
        <v>1163.76712</v>
      </c>
      <c r="Y58" s="74">
        <v>1160</v>
      </c>
      <c r="Z58" s="74">
        <v>6.2227104190043833E-2</v>
      </c>
      <c r="AA58" s="74">
        <v>0.93777289580995615</v>
      </c>
      <c r="AB58" s="74">
        <v>1.693745181298552E-4</v>
      </c>
      <c r="AC58" s="74">
        <v>1.693745181298552E-4</v>
      </c>
      <c r="AD58" t="s">
        <v>5810</v>
      </c>
    </row>
    <row r="59" spans="1:30">
      <c r="A59" s="165" t="s">
        <v>1902</v>
      </c>
      <c r="C59" s="165" t="s">
        <v>8442</v>
      </c>
      <c r="D59" s="165" t="s">
        <v>5941</v>
      </c>
      <c r="E59" s="165" t="s">
        <v>6355</v>
      </c>
      <c r="F59" s="172">
        <v>64.63</v>
      </c>
      <c r="G59" s="172">
        <v>-17.53</v>
      </c>
      <c r="H59" s="74">
        <v>48.84375</v>
      </c>
      <c r="I59" s="74">
        <v>1.119675</v>
      </c>
      <c r="J59" s="74">
        <v>14.80475</v>
      </c>
      <c r="K59" s="74">
        <v>0.20550750000000009</v>
      </c>
      <c r="L59" s="74">
        <v>8.079717500000001</v>
      </c>
      <c r="M59" s="74">
        <v>12.6425</v>
      </c>
      <c r="N59" s="74">
        <v>2.1030000000000002</v>
      </c>
      <c r="O59" s="74">
        <v>0.22092750000000011</v>
      </c>
      <c r="P59" s="74">
        <v>2.035E-2</v>
      </c>
      <c r="Q59" s="74">
        <v>9.5274999999999999E-2</v>
      </c>
      <c r="R59" s="74">
        <v>0.37000000000000011</v>
      </c>
      <c r="S59" s="74">
        <v>8.6950000000000031E-3</v>
      </c>
      <c r="T59" s="74">
        <v>0</v>
      </c>
      <c r="U59" s="74">
        <v>6.8080000000000002E-2</v>
      </c>
      <c r="V59" s="74">
        <v>9.0821798750000013</v>
      </c>
      <c r="W59" s="74">
        <v>1.7808194052513751</v>
      </c>
      <c r="X59" s="74">
        <v>1177.8655000000001</v>
      </c>
      <c r="Y59" s="74">
        <v>1230</v>
      </c>
      <c r="Z59" s="74">
        <v>2.5964786293598181E-2</v>
      </c>
      <c r="AA59" s="74">
        <v>0.97403521370640178</v>
      </c>
      <c r="AB59" s="74">
        <v>9.7058538729564192E-5</v>
      </c>
      <c r="AC59" s="74">
        <v>9.7058538729564246E-5</v>
      </c>
      <c r="AD59" t="s">
        <v>5810</v>
      </c>
    </row>
    <row r="60" spans="1:30">
      <c r="A60" s="165" t="s">
        <v>1903</v>
      </c>
      <c r="C60" s="165" t="s">
        <v>8442</v>
      </c>
      <c r="D60" s="165" t="s">
        <v>5941</v>
      </c>
      <c r="E60" s="165" t="s">
        <v>6355</v>
      </c>
      <c r="F60" s="172">
        <v>64.63</v>
      </c>
      <c r="G60" s="172">
        <v>-17.53</v>
      </c>
      <c r="H60" s="74">
        <v>49.452000000000012</v>
      </c>
      <c r="I60" s="74">
        <v>1.25488</v>
      </c>
      <c r="J60" s="74">
        <v>14.4748</v>
      </c>
      <c r="K60" s="74">
        <v>0.15594</v>
      </c>
      <c r="L60" s="74">
        <v>8.287840000000001</v>
      </c>
      <c r="M60" s="74">
        <v>13.118</v>
      </c>
      <c r="N60" s="74">
        <v>2.0019040000000001</v>
      </c>
      <c r="O60" s="74">
        <v>0.14434</v>
      </c>
      <c r="P60" s="74">
        <v>4.1860000000000001E-2</v>
      </c>
      <c r="Q60" s="74">
        <v>0.123096</v>
      </c>
      <c r="R60" s="74">
        <v>0.42320000000000002</v>
      </c>
      <c r="S60" s="74">
        <v>2.4472000000000001E-2</v>
      </c>
      <c r="T60" s="74">
        <v>0</v>
      </c>
      <c r="U60" s="74">
        <v>6.8264000000000005E-2</v>
      </c>
      <c r="V60" s="74">
        <v>8.3221323999999992</v>
      </c>
      <c r="W60" s="74">
        <v>1.6317905034875999</v>
      </c>
      <c r="X60" s="74">
        <v>1185.7588000000001</v>
      </c>
      <c r="Y60" s="74">
        <v>1240</v>
      </c>
      <c r="Z60" s="74">
        <v>3.2750877180602177E-2</v>
      </c>
      <c r="AA60" s="74">
        <v>0.96724912281939779</v>
      </c>
      <c r="AB60" s="74">
        <v>1.8247490238258509E-4</v>
      </c>
      <c r="AC60" s="74">
        <v>1.8247490238258509E-4</v>
      </c>
      <c r="AD60" t="s">
        <v>5810</v>
      </c>
    </row>
    <row r="61" spans="1:30">
      <c r="A61" s="165" t="s">
        <v>1904</v>
      </c>
      <c r="C61" s="165" t="s">
        <v>8442</v>
      </c>
      <c r="D61" s="165" t="s">
        <v>5941</v>
      </c>
      <c r="E61" s="165" t="s">
        <v>6355</v>
      </c>
      <c r="F61" s="172">
        <v>64.63</v>
      </c>
      <c r="G61" s="172">
        <v>-17.53</v>
      </c>
      <c r="H61" s="74">
        <v>49.371349999999993</v>
      </c>
      <c r="I61" s="74">
        <v>1.1002544999999999</v>
      </c>
      <c r="J61" s="74">
        <v>14.802849999999999</v>
      </c>
      <c r="K61" s="74">
        <v>0.18546099999999999</v>
      </c>
      <c r="L61" s="74">
        <v>8.2485529999999994</v>
      </c>
      <c r="M61" s="74">
        <v>12.5403</v>
      </c>
      <c r="N61" s="74">
        <v>2.1016240000000002</v>
      </c>
      <c r="O61" s="74">
        <v>0.18316850000000001</v>
      </c>
      <c r="P61" s="74">
        <v>1.4898E-2</v>
      </c>
      <c r="Q61" s="74">
        <v>7.6304499999999997E-2</v>
      </c>
      <c r="R61" s="74">
        <v>0.33424999999999999</v>
      </c>
      <c r="S61" s="74">
        <v>1.8144999999999999E-3</v>
      </c>
      <c r="T61" s="74">
        <v>0</v>
      </c>
      <c r="U61" s="74">
        <v>6.942849999999999E-2</v>
      </c>
      <c r="V61" s="74">
        <v>8.6225275000000003</v>
      </c>
      <c r="W61" s="74">
        <v>1.6906914975975</v>
      </c>
      <c r="X61" s="74">
        <v>1176.1689799999999</v>
      </c>
      <c r="Y61" s="74">
        <v>1260</v>
      </c>
      <c r="Z61" s="74">
        <v>2.065450008352129E-2</v>
      </c>
      <c r="AA61" s="74">
        <v>0.97934549991647868</v>
      </c>
      <c r="AB61" s="74">
        <v>4.9164827737869349E-4</v>
      </c>
      <c r="AC61" s="74">
        <v>4.9164827737869328E-4</v>
      </c>
      <c r="AD61" t="s">
        <v>5810</v>
      </c>
    </row>
    <row r="62" spans="1:30">
      <c r="A62" s="165" t="s">
        <v>1905</v>
      </c>
      <c r="C62" s="165" t="s">
        <v>8442</v>
      </c>
      <c r="D62" s="165" t="s">
        <v>5941</v>
      </c>
      <c r="E62" s="165" t="s">
        <v>6355</v>
      </c>
      <c r="F62" s="172">
        <v>64.63</v>
      </c>
      <c r="G62" s="172">
        <v>-17.53</v>
      </c>
      <c r="H62" s="74">
        <v>49.338649999999987</v>
      </c>
      <c r="I62" s="74">
        <v>1.2502329999999999</v>
      </c>
      <c r="J62" s="74">
        <v>14.531599999999999</v>
      </c>
      <c r="K62" s="74">
        <v>0.1649745</v>
      </c>
      <c r="L62" s="74">
        <v>8.2554679999999987</v>
      </c>
      <c r="M62" s="74">
        <v>13.004200000000001</v>
      </c>
      <c r="N62" s="74">
        <v>1.8976999999999999</v>
      </c>
      <c r="O62" s="74">
        <v>0.147566</v>
      </c>
      <c r="P62" s="74">
        <v>4.58415E-2</v>
      </c>
      <c r="Q62" s="74">
        <v>0.13242899999999999</v>
      </c>
      <c r="R62" s="74">
        <v>0.54900000000000015</v>
      </c>
      <c r="S62" s="74">
        <v>0</v>
      </c>
      <c r="T62" s="74">
        <v>0</v>
      </c>
      <c r="U62" s="74">
        <v>6.944850000000001E-2</v>
      </c>
      <c r="V62" s="74">
        <v>8.305348725</v>
      </c>
      <c r="W62" s="74">
        <v>1.628499587150025</v>
      </c>
      <c r="X62" s="74">
        <v>1183.8697199999999</v>
      </c>
      <c r="Y62" s="74">
        <v>1270</v>
      </c>
      <c r="Z62" s="74">
        <v>5.2214642736141063E-2</v>
      </c>
      <c r="AA62" s="74">
        <v>0.94778535726385893</v>
      </c>
      <c r="AB62" s="74">
        <v>1.505835057831318E-4</v>
      </c>
      <c r="AC62" s="74">
        <v>1.505835057831318E-4</v>
      </c>
      <c r="AD62" t="s">
        <v>5810</v>
      </c>
    </row>
    <row r="63" spans="1:30">
      <c r="A63" s="165" t="s">
        <v>1906</v>
      </c>
      <c r="C63" s="165" t="s">
        <v>8442</v>
      </c>
      <c r="D63" s="165" t="s">
        <v>5941</v>
      </c>
      <c r="E63" s="165" t="s">
        <v>6355</v>
      </c>
      <c r="F63" s="172">
        <v>64.63</v>
      </c>
      <c r="G63" s="172">
        <v>-17.53</v>
      </c>
      <c r="H63" s="74">
        <v>49.716799999999999</v>
      </c>
      <c r="I63" s="74">
        <v>1.3005979999999999</v>
      </c>
      <c r="J63" s="74">
        <v>14.463950000000001</v>
      </c>
      <c r="K63" s="74">
        <v>0.19513949999999999</v>
      </c>
      <c r="L63" s="74">
        <v>8.0085370000000005</v>
      </c>
      <c r="M63" s="74">
        <v>12.34605</v>
      </c>
      <c r="N63" s="74">
        <v>2.1803499999999998</v>
      </c>
      <c r="O63" s="74">
        <v>0.17660149999999999</v>
      </c>
      <c r="P63" s="74">
        <v>2.9826499999999999E-2</v>
      </c>
      <c r="Q63" s="74">
        <v>9.1867000000000018E-2</v>
      </c>
      <c r="R63" s="74">
        <v>0.55165000000000008</v>
      </c>
      <c r="S63" s="74">
        <v>2.34685E-2</v>
      </c>
      <c r="T63" s="74">
        <v>0</v>
      </c>
      <c r="U63" s="74">
        <v>7.1527500000000008E-2</v>
      </c>
      <c r="V63" s="74">
        <v>8.7594994750000001</v>
      </c>
      <c r="W63" s="74">
        <v>1.717548744911775</v>
      </c>
      <c r="X63" s="74">
        <v>1172.94443</v>
      </c>
      <c r="Y63" s="74">
        <v>1270</v>
      </c>
      <c r="Z63" s="74">
        <v>5.2105309311591887E-2</v>
      </c>
      <c r="AA63" s="74">
        <v>0.94789469068840815</v>
      </c>
      <c r="AB63" s="74">
        <v>5.7348209373590526E-4</v>
      </c>
      <c r="AC63" s="74">
        <v>5.7348209373590505E-4</v>
      </c>
      <c r="AD63" t="s">
        <v>5810</v>
      </c>
    </row>
    <row r="64" spans="1:30">
      <c r="A64" s="165" t="s">
        <v>1907</v>
      </c>
      <c r="C64" s="165" t="s">
        <v>8442</v>
      </c>
      <c r="D64" s="165" t="s">
        <v>5941</v>
      </c>
      <c r="E64" s="165" t="s">
        <v>6355</v>
      </c>
      <c r="F64" s="172">
        <v>64.63</v>
      </c>
      <c r="G64" s="172">
        <v>-17.53</v>
      </c>
      <c r="H64" s="74">
        <v>49.355400000000003</v>
      </c>
      <c r="I64" s="74">
        <v>1.6661699999999999</v>
      </c>
      <c r="J64" s="74">
        <v>14.0924</v>
      </c>
      <c r="K64" s="74">
        <v>0.22264400000000001</v>
      </c>
      <c r="L64" s="74">
        <v>6.5900920000000003</v>
      </c>
      <c r="M64" s="74">
        <v>11.5038</v>
      </c>
      <c r="N64" s="74">
        <v>2.409926</v>
      </c>
      <c r="O64" s="74">
        <v>0.22003800000000001</v>
      </c>
      <c r="P64" s="74">
        <v>0</v>
      </c>
      <c r="Q64" s="74">
        <v>0.11147799999999999</v>
      </c>
      <c r="R64" s="74">
        <v>0.30080000000000001</v>
      </c>
      <c r="S64" s="74">
        <v>9.5879999999999993E-3</v>
      </c>
      <c r="T64" s="74">
        <v>0</v>
      </c>
      <c r="U64" s="74">
        <v>7.2662000000000004E-2</v>
      </c>
      <c r="V64" s="74">
        <v>10.304097799999999</v>
      </c>
      <c r="W64" s="74">
        <v>2.0204111312922</v>
      </c>
      <c r="X64" s="74">
        <v>1158.96308</v>
      </c>
      <c r="Y64" s="74">
        <v>1260</v>
      </c>
      <c r="Z64" s="74">
        <v>1.7144467558633861E-2</v>
      </c>
      <c r="AA64" s="74">
        <v>0.98285553244136614</v>
      </c>
      <c r="AB64" s="74">
        <v>5.6161085342064029E-4</v>
      </c>
      <c r="AC64" s="74">
        <v>5.6161085342064073E-4</v>
      </c>
      <c r="AD64" t="s">
        <v>5810</v>
      </c>
    </row>
    <row r="65" spans="1:30">
      <c r="A65" s="165" t="s">
        <v>1908</v>
      </c>
      <c r="C65" s="165" t="s">
        <v>8442</v>
      </c>
      <c r="D65" s="165" t="s">
        <v>5941</v>
      </c>
      <c r="E65" s="165" t="s">
        <v>6355</v>
      </c>
      <c r="F65" s="172">
        <v>64.63</v>
      </c>
      <c r="G65" s="172">
        <v>-17.53</v>
      </c>
      <c r="H65" s="74">
        <v>49.658000000000001</v>
      </c>
      <c r="I65" s="74">
        <v>1.379732</v>
      </c>
      <c r="J65" s="74">
        <v>14.3222</v>
      </c>
      <c r="K65" s="74">
        <v>0.20258399999999999</v>
      </c>
      <c r="L65" s="74">
        <v>7.9749880000000006</v>
      </c>
      <c r="M65" s="74">
        <v>12.273199999999999</v>
      </c>
      <c r="N65" s="74">
        <v>2.2397999999999998</v>
      </c>
      <c r="O65" s="74">
        <v>0.152388</v>
      </c>
      <c r="P65" s="74">
        <v>2.7636000000000001E-2</v>
      </c>
      <c r="Q65" s="74">
        <v>0.108852</v>
      </c>
      <c r="R65" s="74">
        <v>0.51700000000000002</v>
      </c>
      <c r="S65" s="74">
        <v>1.0057999999999999E-2</v>
      </c>
      <c r="T65" s="74">
        <v>0</v>
      </c>
      <c r="U65" s="74">
        <v>7.5294E-2</v>
      </c>
      <c r="V65" s="74">
        <v>8.5958749000000001</v>
      </c>
      <c r="W65" s="74">
        <v>1.6854654981201</v>
      </c>
      <c r="X65" s="74">
        <v>1171.7351200000001</v>
      </c>
      <c r="Y65" s="74">
        <v>1330</v>
      </c>
      <c r="Z65" s="74">
        <v>4.4181743615649888E-2</v>
      </c>
      <c r="AA65" s="74">
        <v>0.95581825638435014</v>
      </c>
      <c r="AB65" s="74">
        <v>4.9642537589679415E-4</v>
      </c>
      <c r="AC65" s="74">
        <v>4.9642537589679448E-4</v>
      </c>
      <c r="AD65" t="s">
        <v>5810</v>
      </c>
    </row>
    <row r="66" spans="1:30">
      <c r="A66" s="165" t="s">
        <v>1909</v>
      </c>
      <c r="C66" s="165" t="s">
        <v>8442</v>
      </c>
      <c r="D66" s="165" t="s">
        <v>5941</v>
      </c>
      <c r="E66" s="165" t="s">
        <v>6355</v>
      </c>
      <c r="F66" s="172">
        <v>64.63</v>
      </c>
      <c r="G66" s="172">
        <v>-17.53</v>
      </c>
      <c r="H66" s="74">
        <v>49.734499999999997</v>
      </c>
      <c r="I66" s="74">
        <v>0.74726050000000011</v>
      </c>
      <c r="J66" s="74">
        <v>15.10905</v>
      </c>
      <c r="K66" s="74">
        <v>0.17025950000000001</v>
      </c>
      <c r="L66" s="74">
        <v>8.8950064999999991</v>
      </c>
      <c r="M66" s="74">
        <v>13.376950000000001</v>
      </c>
      <c r="N66" s="74">
        <v>1.8031225</v>
      </c>
      <c r="O66" s="74">
        <v>9.1539000000000009E-2</v>
      </c>
      <c r="P66" s="74">
        <v>7.7962500000000004E-2</v>
      </c>
      <c r="Q66" s="74">
        <v>4.12965E-2</v>
      </c>
      <c r="R66" s="74">
        <v>0.30239999999999989</v>
      </c>
      <c r="S66" s="74">
        <v>1.134E-3</v>
      </c>
      <c r="T66" s="74">
        <v>0</v>
      </c>
      <c r="U66" s="74">
        <v>7.5694499999999998E-2</v>
      </c>
      <c r="V66" s="74">
        <v>7.7709367249999994</v>
      </c>
      <c r="W66" s="74">
        <v>1.523712930962025</v>
      </c>
      <c r="X66" s="74">
        <v>1190.05737</v>
      </c>
      <c r="Y66" s="74">
        <v>1440</v>
      </c>
      <c r="Z66" s="74">
        <v>1.488792301320762E-2</v>
      </c>
      <c r="AA66" s="74">
        <v>0.98511207698679237</v>
      </c>
      <c r="AB66" s="74">
        <v>5.2154321574846181E-4</v>
      </c>
      <c r="AC66" s="74">
        <v>5.2154321574846181E-4</v>
      </c>
      <c r="AD66" t="s">
        <v>5810</v>
      </c>
    </row>
    <row r="67" spans="1:30">
      <c r="A67" s="165" t="s">
        <v>1910</v>
      </c>
      <c r="C67" s="165" t="s">
        <v>8442</v>
      </c>
      <c r="D67" s="165" t="s">
        <v>5941</v>
      </c>
      <c r="E67" s="165" t="s">
        <v>6355</v>
      </c>
      <c r="F67" s="172">
        <v>64.63</v>
      </c>
      <c r="G67" s="172">
        <v>-17.53</v>
      </c>
      <c r="H67" s="74">
        <v>49.33</v>
      </c>
      <c r="I67" s="74">
        <v>1.5398000000000001</v>
      </c>
      <c r="J67" s="74">
        <v>14.29</v>
      </c>
      <c r="K67" s="74">
        <v>0.2145</v>
      </c>
      <c r="L67" s="74">
        <v>7.39</v>
      </c>
      <c r="M67" s="74">
        <v>11.91</v>
      </c>
      <c r="N67" s="74">
        <v>2.0699999999999998</v>
      </c>
      <c r="O67" s="74">
        <v>0.2051</v>
      </c>
      <c r="P67" s="74">
        <v>0</v>
      </c>
      <c r="Q67" s="74">
        <v>0.15620000000000001</v>
      </c>
      <c r="R67" s="74">
        <v>0.41</v>
      </c>
      <c r="S67" s="74">
        <v>0</v>
      </c>
      <c r="T67" s="74">
        <v>0</v>
      </c>
      <c r="U67" s="74">
        <v>7.6899999999999996E-2</v>
      </c>
      <c r="V67" s="74">
        <v>9.8260000000000005</v>
      </c>
      <c r="W67" s="74">
        <v>1.9266664739999999</v>
      </c>
      <c r="X67" s="74">
        <v>1165.7059999999999</v>
      </c>
      <c r="Y67" s="74">
        <v>1350</v>
      </c>
      <c r="Z67" s="74">
        <v>2.9352385340961119E-2</v>
      </c>
      <c r="AA67" s="74">
        <v>0.97064761465903893</v>
      </c>
      <c r="AB67" s="74">
        <v>3.7800706471795673E-5</v>
      </c>
      <c r="AC67" s="74">
        <v>3.7800706471795693E-5</v>
      </c>
      <c r="AD67" t="s">
        <v>5810</v>
      </c>
    </row>
    <row r="68" spans="1:30">
      <c r="A68" s="165" t="s">
        <v>1911</v>
      </c>
      <c r="C68" s="165" t="s">
        <v>8442</v>
      </c>
      <c r="D68" s="165" t="s">
        <v>5941</v>
      </c>
      <c r="E68" s="165" t="s">
        <v>6355</v>
      </c>
      <c r="F68" s="172">
        <v>64.63</v>
      </c>
      <c r="G68" s="172">
        <v>-17.53</v>
      </c>
      <c r="H68" s="74">
        <v>49.459898989898988</v>
      </c>
      <c r="I68" s="74">
        <v>1.537363636363636</v>
      </c>
      <c r="J68" s="74">
        <v>14.20242424242424</v>
      </c>
      <c r="K68" s="74">
        <v>0.2056959595959596</v>
      </c>
      <c r="L68" s="74">
        <v>7.6853030303030314</v>
      </c>
      <c r="M68" s="74">
        <v>11.84030303030303</v>
      </c>
      <c r="N68" s="74">
        <v>2.2363636363636359</v>
      </c>
      <c r="O68" s="74">
        <v>0.20391616161616161</v>
      </c>
      <c r="P68" s="74">
        <v>1.4040404040404041E-2</v>
      </c>
      <c r="Q68" s="74">
        <v>0.1783434343434343</v>
      </c>
      <c r="R68" s="74">
        <v>0.39389999999999997</v>
      </c>
      <c r="S68" s="74">
        <v>0</v>
      </c>
      <c r="T68" s="74">
        <v>0</v>
      </c>
      <c r="U68" s="74">
        <v>7.7669000000000002E-2</v>
      </c>
      <c r="V68" s="74">
        <v>9.8263211111111097</v>
      </c>
      <c r="W68" s="74">
        <v>1.926729436956667</v>
      </c>
      <c r="X68" s="74">
        <v>1164.5490303030299</v>
      </c>
      <c r="Y68" s="74">
        <v>1330</v>
      </c>
      <c r="Z68" s="74">
        <v>2.7516085522056831E-2</v>
      </c>
      <c r="AA68" s="74">
        <v>0.97248391447794313</v>
      </c>
      <c r="AB68" s="74">
        <v>4.8813885344194872E-4</v>
      </c>
      <c r="AC68" s="74">
        <v>4.881388534419491E-4</v>
      </c>
      <c r="AD68" t="s">
        <v>5810</v>
      </c>
    </row>
    <row r="69" spans="1:30">
      <c r="A69" s="165" t="s">
        <v>1912</v>
      </c>
      <c r="C69" s="165" t="s">
        <v>8442</v>
      </c>
      <c r="D69" s="165" t="s">
        <v>5941</v>
      </c>
      <c r="E69" s="165" t="s">
        <v>6355</v>
      </c>
      <c r="F69" s="172">
        <v>64.63</v>
      </c>
      <c r="G69" s="172">
        <v>-17.53</v>
      </c>
      <c r="H69" s="74">
        <v>49.220699999999987</v>
      </c>
      <c r="I69" s="74">
        <v>1.2178335</v>
      </c>
      <c r="J69" s="74">
        <v>14.61415</v>
      </c>
      <c r="K69" s="74">
        <v>0.18330099999999999</v>
      </c>
      <c r="L69" s="74">
        <v>7.6844284999999992</v>
      </c>
      <c r="M69" s="74">
        <v>12.476599999999999</v>
      </c>
      <c r="N69" s="74">
        <v>2.1326499999999999</v>
      </c>
      <c r="O69" s="74">
        <v>0.22689599999999999</v>
      </c>
      <c r="P69" s="74">
        <v>0</v>
      </c>
      <c r="Q69" s="74">
        <v>0.12293</v>
      </c>
      <c r="R69" s="74">
        <v>0.3629</v>
      </c>
      <c r="S69" s="74">
        <v>6.0800000000000003E-3</v>
      </c>
      <c r="T69" s="74">
        <v>0</v>
      </c>
      <c r="U69" s="74">
        <v>8.3085000000000006E-2</v>
      </c>
      <c r="V69" s="74">
        <v>9.054621599999999</v>
      </c>
      <c r="W69" s="74">
        <v>1.7754158224584</v>
      </c>
      <c r="X69" s="74">
        <v>1175.1115600000001</v>
      </c>
      <c r="Y69" s="74">
        <v>1500</v>
      </c>
      <c r="Z69" s="74">
        <v>2.06160695928525E-2</v>
      </c>
      <c r="AA69" s="74">
        <v>0.97938393040714744</v>
      </c>
      <c r="AB69" s="74">
        <v>2.299567395115381E-4</v>
      </c>
      <c r="AC69" s="74">
        <v>2.299567395115381E-4</v>
      </c>
      <c r="AD69" t="s">
        <v>5810</v>
      </c>
    </row>
    <row r="70" spans="1:30">
      <c r="A70" s="165" t="s">
        <v>1913</v>
      </c>
      <c r="C70" s="165" t="s">
        <v>8442</v>
      </c>
      <c r="D70" s="165" t="s">
        <v>5941</v>
      </c>
      <c r="E70" s="165" t="s">
        <v>6355</v>
      </c>
      <c r="F70" s="172">
        <v>64.63</v>
      </c>
      <c r="G70" s="172">
        <v>-17.53</v>
      </c>
      <c r="H70" s="74">
        <v>49.337799999999987</v>
      </c>
      <c r="I70" s="74">
        <v>1.096052</v>
      </c>
      <c r="J70" s="74">
        <v>14.771800000000001</v>
      </c>
      <c r="K70" s="74">
        <v>0.19236300000000001</v>
      </c>
      <c r="L70" s="74">
        <v>8.0496629999999989</v>
      </c>
      <c r="M70" s="74">
        <v>11.963200000000001</v>
      </c>
      <c r="N70" s="74">
        <v>2.1373000000000002</v>
      </c>
      <c r="O70" s="74">
        <v>0.18435799999999999</v>
      </c>
      <c r="P70" s="74">
        <v>4.3462500000000008E-2</v>
      </c>
      <c r="Q70" s="74">
        <v>0.105361</v>
      </c>
      <c r="R70" s="74">
        <v>0.53985000000000005</v>
      </c>
      <c r="S70" s="74">
        <v>0</v>
      </c>
      <c r="T70" s="74">
        <v>0</v>
      </c>
      <c r="U70" s="74">
        <v>8.6833500000000022E-2</v>
      </c>
      <c r="V70" s="74">
        <v>8.9002607500000011</v>
      </c>
      <c r="W70" s="74">
        <v>1.74514899215175</v>
      </c>
      <c r="X70" s="74">
        <v>1166.5891200000001</v>
      </c>
      <c r="Y70" s="74">
        <v>1550</v>
      </c>
      <c r="Z70" s="74">
        <v>4.1866149824397063E-2</v>
      </c>
      <c r="AA70" s="74">
        <v>0.95813385017560293</v>
      </c>
      <c r="AB70" s="74">
        <v>5.7845909518876434E-4</v>
      </c>
      <c r="AC70" s="74">
        <v>5.7845909518876456E-4</v>
      </c>
      <c r="AD70" t="s">
        <v>5810</v>
      </c>
    </row>
    <row r="71" spans="1:30">
      <c r="A71" s="165" t="s">
        <v>1914</v>
      </c>
      <c r="C71" s="165" t="s">
        <v>8442</v>
      </c>
      <c r="D71" s="165" t="s">
        <v>5941</v>
      </c>
      <c r="E71" s="165" t="s">
        <v>6355</v>
      </c>
      <c r="F71" s="172">
        <v>64.63</v>
      </c>
      <c r="G71" s="172">
        <v>-17.53</v>
      </c>
      <c r="H71" s="74">
        <v>49.657400000000003</v>
      </c>
      <c r="I71" s="74">
        <v>1.737611</v>
      </c>
      <c r="J71" s="74">
        <v>13.8736</v>
      </c>
      <c r="K71" s="74">
        <v>0.227407</v>
      </c>
      <c r="L71" s="74">
        <v>6.7279679999999997</v>
      </c>
      <c r="M71" s="74">
        <v>11.6442</v>
      </c>
      <c r="N71" s="74">
        <v>2.4878</v>
      </c>
      <c r="O71" s="74">
        <v>0.18673899999999999</v>
      </c>
      <c r="P71" s="74">
        <v>0</v>
      </c>
      <c r="Q71" s="74">
        <v>0.18049999999999999</v>
      </c>
      <c r="R71" s="74">
        <v>0.34920000000000001</v>
      </c>
      <c r="S71" s="74">
        <v>2.8518000000000002E-2</v>
      </c>
      <c r="T71" s="74">
        <v>0</v>
      </c>
      <c r="U71" s="74">
        <v>9.1276999999999983E-2</v>
      </c>
      <c r="V71" s="74">
        <v>10.298153750000001</v>
      </c>
      <c r="W71" s="74">
        <v>2.0192456314087499</v>
      </c>
      <c r="X71" s="74">
        <v>1161.2937199999999</v>
      </c>
      <c r="Y71" s="74">
        <v>1560</v>
      </c>
      <c r="Z71" s="74">
        <v>1.8624172949744201E-2</v>
      </c>
      <c r="AA71" s="74">
        <v>0.98137582705025583</v>
      </c>
      <c r="AB71" s="74">
        <v>3.4058018935297589E-5</v>
      </c>
      <c r="AC71" s="74">
        <v>3.4058018935297589E-5</v>
      </c>
      <c r="AD71" t="s">
        <v>5810</v>
      </c>
    </row>
    <row r="72" spans="1:30">
      <c r="A72" s="165" t="s">
        <v>1915</v>
      </c>
      <c r="C72" s="165" t="s">
        <v>8442</v>
      </c>
      <c r="D72" s="165" t="s">
        <v>5941</v>
      </c>
      <c r="E72" s="165" t="s">
        <v>6355</v>
      </c>
      <c r="F72" s="172">
        <v>64.63</v>
      </c>
      <c r="G72" s="172">
        <v>-17.53</v>
      </c>
      <c r="H72" s="74">
        <v>49.564150000000012</v>
      </c>
      <c r="I72" s="74">
        <v>1.6056975</v>
      </c>
      <c r="J72" s="74">
        <v>14.088699999999999</v>
      </c>
      <c r="K72" s="74">
        <v>0.1967045</v>
      </c>
      <c r="L72" s="74">
        <v>8.2483439999999995</v>
      </c>
      <c r="M72" s="74">
        <v>12.137600000000001</v>
      </c>
      <c r="N72" s="74">
        <v>2.12805</v>
      </c>
      <c r="O72" s="74">
        <v>0.16366649999999999</v>
      </c>
      <c r="P72" s="74">
        <v>9.8499999999999998E-4</v>
      </c>
      <c r="Q72" s="74">
        <v>0.1972525</v>
      </c>
      <c r="R72" s="74">
        <v>0.22655</v>
      </c>
      <c r="S72" s="74">
        <v>3.5164500000000001E-2</v>
      </c>
      <c r="T72" s="74">
        <v>0</v>
      </c>
      <c r="U72" s="74">
        <v>9.3575000000000005E-2</v>
      </c>
      <c r="V72" s="74">
        <v>8.2121071249999993</v>
      </c>
      <c r="W72" s="74">
        <v>1.6102169223116249</v>
      </c>
      <c r="X72" s="74">
        <v>1169.48416</v>
      </c>
      <c r="Y72" s="74">
        <v>1650</v>
      </c>
      <c r="Z72" s="74">
        <v>7.636281308856456E-3</v>
      </c>
      <c r="AA72" s="74">
        <v>0.99236371869114348</v>
      </c>
      <c r="AB72" s="74">
        <v>3.0522451408270749E-4</v>
      </c>
      <c r="AC72" s="74">
        <v>3.0522451408270782E-4</v>
      </c>
      <c r="AD72" t="s">
        <v>5810</v>
      </c>
    </row>
    <row r="73" spans="1:30">
      <c r="A73" s="165" t="s">
        <v>1916</v>
      </c>
      <c r="C73" s="165" t="s">
        <v>8442</v>
      </c>
      <c r="D73" s="165" t="s">
        <v>5941</v>
      </c>
      <c r="E73" s="165" t="s">
        <v>6355</v>
      </c>
      <c r="F73" s="172">
        <v>64.63</v>
      </c>
      <c r="G73" s="172">
        <v>-17.53</v>
      </c>
      <c r="H73" s="74">
        <v>49.479199999999999</v>
      </c>
      <c r="I73" s="74">
        <v>1.2833885</v>
      </c>
      <c r="J73" s="74">
        <v>14.5784</v>
      </c>
      <c r="K73" s="74">
        <v>0.152084</v>
      </c>
      <c r="L73" s="74">
        <v>7.8426529999999994</v>
      </c>
      <c r="M73" s="74">
        <v>12.2624</v>
      </c>
      <c r="N73" s="74">
        <v>2.1589999999999998</v>
      </c>
      <c r="O73" s="74">
        <v>0.2207585</v>
      </c>
      <c r="P73" s="74">
        <v>1.53435E-2</v>
      </c>
      <c r="Q73" s="74">
        <v>0.1151245</v>
      </c>
      <c r="R73" s="74">
        <v>0.40529999999999988</v>
      </c>
      <c r="S73" s="74">
        <v>0</v>
      </c>
      <c r="T73" s="74">
        <v>0</v>
      </c>
      <c r="U73" s="74">
        <v>9.4087499999999991E-2</v>
      </c>
      <c r="V73" s="74">
        <v>9.1527098999999996</v>
      </c>
      <c r="W73" s="74">
        <v>1.7946488205351001</v>
      </c>
      <c r="X73" s="74">
        <v>1171.55584</v>
      </c>
      <c r="Y73" s="74">
        <v>1670</v>
      </c>
      <c r="Z73" s="74">
        <v>2.3064860974517109E-2</v>
      </c>
      <c r="AA73" s="74">
        <v>0.9769351390254829</v>
      </c>
      <c r="AB73" s="74">
        <v>3.8130674733985318E-4</v>
      </c>
      <c r="AC73" s="74">
        <v>3.8130674733985313E-4</v>
      </c>
      <c r="AD73" t="s">
        <v>5810</v>
      </c>
    </row>
    <row r="74" spans="1:30">
      <c r="A74" s="165" t="s">
        <v>1917</v>
      </c>
      <c r="C74" s="165" t="s">
        <v>8442</v>
      </c>
      <c r="D74" s="165" t="s">
        <v>5941</v>
      </c>
      <c r="E74" s="165" t="s">
        <v>6355</v>
      </c>
      <c r="F74" s="172">
        <v>64.63</v>
      </c>
      <c r="G74" s="172">
        <v>-17.53</v>
      </c>
      <c r="H74" s="74">
        <v>49.052300000000002</v>
      </c>
      <c r="I74" s="74">
        <v>1.357753</v>
      </c>
      <c r="J74" s="74">
        <v>14.38405</v>
      </c>
      <c r="K74" s="74">
        <v>0.18709249999999999</v>
      </c>
      <c r="L74" s="74">
        <v>8.2412925000000019</v>
      </c>
      <c r="M74" s="74">
        <v>12.6021</v>
      </c>
      <c r="N74" s="74">
        <v>2.1359499999999998</v>
      </c>
      <c r="O74" s="74">
        <v>0.16061</v>
      </c>
      <c r="P74" s="74">
        <v>4.6750000000000007E-2</v>
      </c>
      <c r="Q74" s="74">
        <v>0.151283</v>
      </c>
      <c r="R74" s="74">
        <v>0.44879999999999998</v>
      </c>
      <c r="S74" s="74">
        <v>1.0285000000000001E-2</v>
      </c>
      <c r="T74" s="74">
        <v>0</v>
      </c>
      <c r="U74" s="74">
        <v>9.4622000000000012E-2</v>
      </c>
      <c r="V74" s="74">
        <v>8.7592342750000007</v>
      </c>
      <c r="W74" s="74">
        <v>1.7174967449169749</v>
      </c>
      <c r="X74" s="74">
        <v>1177.1948600000001</v>
      </c>
      <c r="Y74" s="74">
        <v>1660</v>
      </c>
      <c r="Z74" s="74">
        <v>2.8224956454468719E-2</v>
      </c>
      <c r="AA74" s="74">
        <v>0.97177504354553124</v>
      </c>
      <c r="AB74" s="74">
        <v>3.1051385471306779E-4</v>
      </c>
      <c r="AC74" s="74">
        <v>3.1051385471306779E-4</v>
      </c>
      <c r="AD74" t="s">
        <v>5810</v>
      </c>
    </row>
    <row r="75" spans="1:30">
      <c r="A75" s="165" t="s">
        <v>1918</v>
      </c>
      <c r="C75" s="165" t="s">
        <v>8442</v>
      </c>
      <c r="D75" s="165" t="s">
        <v>5941</v>
      </c>
      <c r="E75" s="165" t="s">
        <v>6355</v>
      </c>
      <c r="F75" s="172">
        <v>64.63</v>
      </c>
      <c r="G75" s="172">
        <v>-17.53</v>
      </c>
      <c r="H75" s="74">
        <v>49.166499999999999</v>
      </c>
      <c r="I75" s="74">
        <v>1.0601385000000001</v>
      </c>
      <c r="J75" s="74">
        <v>14.658899999999999</v>
      </c>
      <c r="K75" s="74">
        <v>0.14361599999999999</v>
      </c>
      <c r="L75" s="74">
        <v>8.8215580000000013</v>
      </c>
      <c r="M75" s="74">
        <v>13.225899999999999</v>
      </c>
      <c r="N75" s="74">
        <v>1.7043735</v>
      </c>
      <c r="O75" s="74">
        <v>0.124671</v>
      </c>
      <c r="P75" s="74">
        <v>3.2070500000000002E-2</v>
      </c>
      <c r="Q75" s="74">
        <v>6.1149000000000009E-2</v>
      </c>
      <c r="R75" s="74">
        <v>0.39269999999999999</v>
      </c>
      <c r="S75" s="74">
        <v>2.5992999999999999E-2</v>
      </c>
      <c r="T75" s="74">
        <v>0</v>
      </c>
      <c r="U75" s="74">
        <v>9.5463500000000007E-2</v>
      </c>
      <c r="V75" s="74">
        <v>8.0675115000000002</v>
      </c>
      <c r="W75" s="74">
        <v>1.5818648418135</v>
      </c>
      <c r="X75" s="74">
        <v>1187.5499400000001</v>
      </c>
      <c r="Y75" s="74">
        <v>1760</v>
      </c>
      <c r="Z75" s="74">
        <v>2.0763426776907078E-2</v>
      </c>
      <c r="AA75" s="74">
        <v>0.97923657322309288</v>
      </c>
      <c r="AB75" s="74">
        <v>3.690926516287971E-4</v>
      </c>
      <c r="AC75" s="74">
        <v>3.6909265162879732E-4</v>
      </c>
      <c r="AD75" t="s">
        <v>5810</v>
      </c>
    </row>
    <row r="76" spans="1:30">
      <c r="A76" s="165" t="s">
        <v>1919</v>
      </c>
      <c r="C76" s="165" t="s">
        <v>8442</v>
      </c>
      <c r="D76" s="165" t="s">
        <v>5941</v>
      </c>
      <c r="E76" s="165" t="s">
        <v>6355</v>
      </c>
      <c r="F76" s="172">
        <v>64.63</v>
      </c>
      <c r="G76" s="172">
        <v>-17.53</v>
      </c>
      <c r="H76" s="74">
        <v>48.468000000000004</v>
      </c>
      <c r="I76" s="74">
        <v>0.72865999999999986</v>
      </c>
      <c r="J76" s="74">
        <v>16.061</v>
      </c>
      <c r="K76" s="74">
        <v>0.1231</v>
      </c>
      <c r="L76" s="74">
        <v>10.037355</v>
      </c>
      <c r="M76" s="74">
        <v>13.9015</v>
      </c>
      <c r="N76" s="74">
        <v>1.5710299999999999</v>
      </c>
      <c r="O76" s="74">
        <v>5.0909999999999997E-2</v>
      </c>
      <c r="P76" s="74">
        <v>4.1140000000000003E-2</v>
      </c>
      <c r="Q76" s="74">
        <v>5.6989999999999992E-2</v>
      </c>
      <c r="R76" s="74">
        <v>0.42499999999999999</v>
      </c>
      <c r="S76" s="74">
        <v>7.8199999999999988E-3</v>
      </c>
      <c r="T76" s="74">
        <v>0</v>
      </c>
      <c r="U76" s="74">
        <v>9.5710000000000003E-2</v>
      </c>
      <c r="V76" s="74">
        <v>6.5643077499999993</v>
      </c>
      <c r="W76" s="74">
        <v>1.2871190379547499</v>
      </c>
      <c r="X76" s="74">
        <v>1198.7648999999999</v>
      </c>
      <c r="Y76" s="74">
        <v>1860</v>
      </c>
      <c r="Z76" s="74">
        <v>2.2955324346465598E-2</v>
      </c>
      <c r="AA76" s="74">
        <v>0.97704467565353448</v>
      </c>
      <c r="AB76" s="74">
        <v>3.0985797540675479E-4</v>
      </c>
      <c r="AC76" s="74">
        <v>3.0985797540675458E-4</v>
      </c>
      <c r="AD76" t="s">
        <v>5810</v>
      </c>
    </row>
    <row r="77" spans="1:30">
      <c r="A77" s="165" t="s">
        <v>1920</v>
      </c>
      <c r="C77" s="165" t="s">
        <v>8442</v>
      </c>
      <c r="D77" s="165" t="s">
        <v>5941</v>
      </c>
      <c r="E77" s="165" t="s">
        <v>6355</v>
      </c>
      <c r="F77" s="172">
        <v>64.63</v>
      </c>
      <c r="G77" s="172">
        <v>-17.53</v>
      </c>
      <c r="H77" s="74">
        <v>49.195</v>
      </c>
      <c r="I77" s="74">
        <v>1.46031</v>
      </c>
      <c r="J77" s="74">
        <v>14.282999999999999</v>
      </c>
      <c r="K77" s="74">
        <v>0.162582</v>
      </c>
      <c r="L77" s="74">
        <v>8.0489540000000002</v>
      </c>
      <c r="M77" s="74">
        <v>12.416</v>
      </c>
      <c r="N77" s="74">
        <v>2.094738</v>
      </c>
      <c r="O77" s="74">
        <v>0.212282</v>
      </c>
      <c r="P77" s="74">
        <v>1.3132E-2</v>
      </c>
      <c r="Q77" s="74">
        <v>0.125832</v>
      </c>
      <c r="R77" s="74">
        <v>0.49</v>
      </c>
      <c r="S77" s="74">
        <v>0</v>
      </c>
      <c r="T77" s="74">
        <v>0</v>
      </c>
      <c r="U77" s="74">
        <v>9.6236000000000002E-2</v>
      </c>
      <c r="V77" s="74">
        <v>9.0633595999999983</v>
      </c>
      <c r="W77" s="74">
        <v>1.7771291556204001</v>
      </c>
      <c r="X77" s="74">
        <v>1174.1056000000001</v>
      </c>
      <c r="Y77" s="74">
        <v>1670</v>
      </c>
      <c r="Z77" s="74">
        <v>3.3332011795350731E-2</v>
      </c>
      <c r="AA77" s="74">
        <v>0.96666798820464928</v>
      </c>
      <c r="AB77" s="74">
        <v>5.6756335123295297E-4</v>
      </c>
      <c r="AC77" s="74">
        <v>5.6756335123295319E-4</v>
      </c>
      <c r="AD77" t="s">
        <v>5810</v>
      </c>
    </row>
    <row r="78" spans="1:30">
      <c r="A78" s="165" t="s">
        <v>1921</v>
      </c>
      <c r="C78" s="165" t="s">
        <v>8442</v>
      </c>
      <c r="D78" s="165" t="s">
        <v>5941</v>
      </c>
      <c r="E78" s="165" t="s">
        <v>6355</v>
      </c>
      <c r="F78" s="172">
        <v>64.63</v>
      </c>
      <c r="G78" s="172">
        <v>-17.53</v>
      </c>
      <c r="H78" s="74">
        <v>49.743299999999998</v>
      </c>
      <c r="I78" s="74">
        <v>1.1929399999999999</v>
      </c>
      <c r="J78" s="74">
        <v>14.710900000000001</v>
      </c>
      <c r="K78" s="74">
        <v>0.19497</v>
      </c>
      <c r="L78" s="74">
        <v>7.9009029999999996</v>
      </c>
      <c r="M78" s="74">
        <v>12.461499999999999</v>
      </c>
      <c r="N78" s="74">
        <v>2.0783999999999998</v>
      </c>
      <c r="O78" s="74">
        <v>0.182641</v>
      </c>
      <c r="P78" s="74">
        <v>2.8615000000000002E-2</v>
      </c>
      <c r="Q78" s="74">
        <v>0.11310199999999999</v>
      </c>
      <c r="R78" s="74">
        <v>0.3201</v>
      </c>
      <c r="S78" s="74">
        <v>1.9303000000000001E-2</v>
      </c>
      <c r="T78" s="74">
        <v>0</v>
      </c>
      <c r="U78" s="74">
        <v>9.641799999999999E-2</v>
      </c>
      <c r="V78" s="74">
        <v>8.3309732499999996</v>
      </c>
      <c r="W78" s="74">
        <v>1.63352400331425</v>
      </c>
      <c r="X78" s="74">
        <v>1174.8608999999999</v>
      </c>
      <c r="Y78" s="74">
        <v>1770</v>
      </c>
      <c r="Z78" s="74">
        <v>1.361366001010115E-2</v>
      </c>
      <c r="AA78" s="74">
        <v>0.98638633998989889</v>
      </c>
      <c r="AB78" s="74">
        <v>4.3225275756385111E-4</v>
      </c>
      <c r="AC78" s="74">
        <v>4.3225275756385133E-4</v>
      </c>
      <c r="AD78" t="s">
        <v>5810</v>
      </c>
    </row>
    <row r="79" spans="1:30">
      <c r="A79" s="165" t="s">
        <v>1922</v>
      </c>
      <c r="C79" s="165" t="s">
        <v>8442</v>
      </c>
      <c r="D79" s="165" t="s">
        <v>5941</v>
      </c>
      <c r="E79" s="165" t="s">
        <v>6355</v>
      </c>
      <c r="F79" s="172">
        <v>64.63</v>
      </c>
      <c r="G79" s="172">
        <v>-17.53</v>
      </c>
      <c r="H79" s="74">
        <v>49.081000000000003</v>
      </c>
      <c r="I79" s="74">
        <v>1.1057999999999999</v>
      </c>
      <c r="J79" s="74">
        <v>14.875999999999999</v>
      </c>
      <c r="K79" s="74">
        <v>0.17279</v>
      </c>
      <c r="L79" s="74">
        <v>8.7214949999999991</v>
      </c>
      <c r="M79" s="74">
        <v>12.8475</v>
      </c>
      <c r="N79" s="74">
        <v>1.8645</v>
      </c>
      <c r="O79" s="74">
        <v>0.13181499999999999</v>
      </c>
      <c r="P79" s="74">
        <v>3.1919999999999997E-2</v>
      </c>
      <c r="Q79" s="74">
        <v>7.3719999999999994E-2</v>
      </c>
      <c r="R79" s="74">
        <v>0.247</v>
      </c>
      <c r="S79" s="74">
        <v>2.47E-3</v>
      </c>
      <c r="T79" s="74">
        <v>0</v>
      </c>
      <c r="U79" s="74">
        <v>9.709000000000001E-2</v>
      </c>
      <c r="V79" s="74">
        <v>8.6913944999999977</v>
      </c>
      <c r="W79" s="74">
        <v>1.7041948295805001</v>
      </c>
      <c r="X79" s="74">
        <v>1181.2684999999999</v>
      </c>
      <c r="Y79" s="74">
        <v>1780</v>
      </c>
      <c r="Z79" s="74">
        <v>8.6012018270866363E-3</v>
      </c>
      <c r="AA79" s="74">
        <v>0.99139879817291332</v>
      </c>
      <c r="AB79" s="74">
        <v>4.738179776118403E-4</v>
      </c>
      <c r="AC79" s="74">
        <v>4.7381797761184068E-4</v>
      </c>
      <c r="AD79" t="s">
        <v>5810</v>
      </c>
    </row>
    <row r="80" spans="1:30">
      <c r="A80" s="165" t="s">
        <v>1923</v>
      </c>
      <c r="C80" s="165" t="s">
        <v>8442</v>
      </c>
      <c r="D80" s="165" t="s">
        <v>5941</v>
      </c>
      <c r="E80" s="165" t="s">
        <v>6355</v>
      </c>
      <c r="F80" s="172">
        <v>64.63</v>
      </c>
      <c r="G80" s="172">
        <v>-17.53</v>
      </c>
      <c r="H80" s="74">
        <v>48.289350000000013</v>
      </c>
      <c r="I80" s="74">
        <v>1.2256294999999999</v>
      </c>
      <c r="J80" s="74">
        <v>14.486499999999999</v>
      </c>
      <c r="K80" s="74">
        <v>0.18085100000000001</v>
      </c>
      <c r="L80" s="74">
        <v>8.3966779999999996</v>
      </c>
      <c r="M80" s="74">
        <v>12.860099999999999</v>
      </c>
      <c r="N80" s="74">
        <v>1.77742</v>
      </c>
      <c r="O80" s="74">
        <v>0.17782000000000001</v>
      </c>
      <c r="P80" s="74">
        <v>4.7331500000000012E-2</v>
      </c>
      <c r="Q80" s="74">
        <v>9.3396000000000007E-2</v>
      </c>
      <c r="R80" s="74">
        <v>0.43440000000000001</v>
      </c>
      <c r="S80" s="74">
        <v>2.0271999999999998E-2</v>
      </c>
      <c r="T80" s="74">
        <v>0</v>
      </c>
      <c r="U80" s="74">
        <v>9.7287499999999985E-2</v>
      </c>
      <c r="V80" s="74">
        <v>8.8899770250000003</v>
      </c>
      <c r="W80" s="74">
        <v>1.7431325756867251</v>
      </c>
      <c r="X80" s="74">
        <v>1181.47766</v>
      </c>
      <c r="Y80" s="74">
        <v>1740</v>
      </c>
      <c r="Z80" s="74">
        <v>2.60126950787045E-2</v>
      </c>
      <c r="AA80" s="74">
        <v>0.97398730492129548</v>
      </c>
      <c r="AB80" s="74">
        <v>5.2482180610319295E-4</v>
      </c>
      <c r="AC80" s="74">
        <v>5.2482180610319295E-4</v>
      </c>
      <c r="AD80" t="s">
        <v>5810</v>
      </c>
    </row>
    <row r="81" spans="1:30">
      <c r="A81" s="165" t="s">
        <v>1924</v>
      </c>
      <c r="C81" s="165" t="s">
        <v>8442</v>
      </c>
      <c r="D81" s="165" t="s">
        <v>5941</v>
      </c>
      <c r="E81" s="165" t="s">
        <v>6355</v>
      </c>
      <c r="F81" s="172">
        <v>64.63</v>
      </c>
      <c r="G81" s="172">
        <v>-17.53</v>
      </c>
      <c r="H81" s="74">
        <v>48.14</v>
      </c>
      <c r="I81" s="74">
        <v>0.98641199999999996</v>
      </c>
      <c r="J81" s="74">
        <v>16.348400000000002</v>
      </c>
      <c r="K81" s="74">
        <v>0.14086799999999999</v>
      </c>
      <c r="L81" s="74">
        <v>10.022016000000001</v>
      </c>
      <c r="M81" s="74">
        <v>13.7736</v>
      </c>
      <c r="N81" s="74">
        <v>1.6051359999999999</v>
      </c>
      <c r="O81" s="74">
        <v>6.7171999999999996E-2</v>
      </c>
      <c r="P81" s="74">
        <v>4.2084000000000003E-2</v>
      </c>
      <c r="Q81" s="74">
        <v>8.3159999999999998E-2</v>
      </c>
      <c r="R81" s="74">
        <v>0.41160000000000002</v>
      </c>
      <c r="S81" s="74">
        <v>2.0327999999999999E-2</v>
      </c>
      <c r="T81" s="74">
        <v>0</v>
      </c>
      <c r="U81" s="74">
        <v>9.7776000000000002E-2</v>
      </c>
      <c r="V81" s="74">
        <v>6.4658344000000003</v>
      </c>
      <c r="W81" s="74">
        <v>1.2678105398856001</v>
      </c>
      <c r="X81" s="74">
        <v>1196.64176</v>
      </c>
      <c r="Y81" s="74">
        <v>1890</v>
      </c>
      <c r="Z81" s="74">
        <v>2.1614708745170141E-2</v>
      </c>
      <c r="AA81" s="74">
        <v>0.97838529125482987</v>
      </c>
      <c r="AB81" s="74">
        <v>1.849483333998125E-4</v>
      </c>
      <c r="AC81" s="74">
        <v>1.8494833339981261E-4</v>
      </c>
      <c r="AD81" t="s">
        <v>5810</v>
      </c>
    </row>
    <row r="82" spans="1:30">
      <c r="A82" s="165" t="s">
        <v>1925</v>
      </c>
      <c r="C82" s="165" t="s">
        <v>8442</v>
      </c>
      <c r="D82" s="165" t="s">
        <v>5941</v>
      </c>
      <c r="E82" s="165" t="s">
        <v>6355</v>
      </c>
      <c r="F82" s="172">
        <v>64.63</v>
      </c>
      <c r="G82" s="172">
        <v>-17.53</v>
      </c>
      <c r="H82" s="74">
        <v>48.759599999999999</v>
      </c>
      <c r="I82" s="74">
        <v>1.1873279999999999</v>
      </c>
      <c r="J82" s="74">
        <v>14.701599999999999</v>
      </c>
      <c r="K82" s="74">
        <v>0.18432000000000001</v>
      </c>
      <c r="L82" s="74">
        <v>8.7727960000000014</v>
      </c>
      <c r="M82" s="74">
        <v>12.744400000000001</v>
      </c>
      <c r="N82" s="74">
        <v>1.956</v>
      </c>
      <c r="O82" s="74">
        <v>0.1166</v>
      </c>
      <c r="P82" s="74">
        <v>4.2335999999999999E-2</v>
      </c>
      <c r="Q82" s="74">
        <v>5.0304000000000001E-2</v>
      </c>
      <c r="R82" s="74">
        <v>0.23039999999999999</v>
      </c>
      <c r="S82" s="74">
        <v>2.2272E-2</v>
      </c>
      <c r="T82" s="74">
        <v>0</v>
      </c>
      <c r="U82" s="74">
        <v>9.9167999999999992E-2</v>
      </c>
      <c r="V82" s="74">
        <v>8.8197155999999985</v>
      </c>
      <c r="W82" s="74">
        <v>1.7293558270644001</v>
      </c>
      <c r="X82" s="74">
        <v>1179.5570399999999</v>
      </c>
      <c r="Y82" s="74">
        <v>1790</v>
      </c>
      <c r="Z82" s="74">
        <v>7.5244725227200538E-3</v>
      </c>
      <c r="AA82" s="74">
        <v>0.99247552747727996</v>
      </c>
      <c r="AB82" s="74">
        <v>5.0829312725305168E-4</v>
      </c>
      <c r="AC82" s="74">
        <v>5.0829312725305168E-4</v>
      </c>
      <c r="AD82" t="s">
        <v>5810</v>
      </c>
    </row>
    <row r="83" spans="1:30">
      <c r="A83" s="165" t="s">
        <v>1926</v>
      </c>
      <c r="C83" s="165" t="s">
        <v>8442</v>
      </c>
      <c r="D83" s="165" t="s">
        <v>5941</v>
      </c>
      <c r="E83" s="165" t="s">
        <v>6355</v>
      </c>
      <c r="F83" s="172">
        <v>64.63</v>
      </c>
      <c r="G83" s="172">
        <v>-17.53</v>
      </c>
      <c r="H83" s="74">
        <v>49.271700000000003</v>
      </c>
      <c r="I83" s="74">
        <v>1.3559870000000001</v>
      </c>
      <c r="J83" s="74">
        <v>14.4535</v>
      </c>
      <c r="K83" s="74">
        <v>0.18299000000000001</v>
      </c>
      <c r="L83" s="74">
        <v>7.8522590000000001</v>
      </c>
      <c r="M83" s="74">
        <v>12.5871</v>
      </c>
      <c r="N83" s="74">
        <v>2.0495999999999999</v>
      </c>
      <c r="O83" s="74">
        <v>0.20594499999999999</v>
      </c>
      <c r="P83" s="74">
        <v>1.7072E-2</v>
      </c>
      <c r="Q83" s="74">
        <v>7.7793999999999988E-2</v>
      </c>
      <c r="R83" s="74">
        <v>0.41710000000000003</v>
      </c>
      <c r="S83" s="74">
        <v>1.5617000000000001E-2</v>
      </c>
      <c r="T83" s="74">
        <v>0</v>
      </c>
      <c r="U83" s="74">
        <v>9.9327999999999986E-2</v>
      </c>
      <c r="V83" s="74">
        <v>9.1971725499999994</v>
      </c>
      <c r="W83" s="74">
        <v>1.80336698632995</v>
      </c>
      <c r="X83" s="74">
        <v>1176.94586</v>
      </c>
      <c r="Y83" s="74">
        <v>1760</v>
      </c>
      <c r="Z83" s="74">
        <v>2.3357955532826609E-2</v>
      </c>
      <c r="AA83" s="74">
        <v>0.9766420444671734</v>
      </c>
      <c r="AB83" s="74">
        <v>4.983775830699384E-4</v>
      </c>
      <c r="AC83" s="74">
        <v>4.9837758306993862E-4</v>
      </c>
      <c r="AD83" t="s">
        <v>5810</v>
      </c>
    </row>
    <row r="84" spans="1:30">
      <c r="A84" s="165" t="s">
        <v>1927</v>
      </c>
      <c r="C84" s="165" t="s">
        <v>8442</v>
      </c>
      <c r="D84" s="165" t="s">
        <v>5941</v>
      </c>
      <c r="E84" s="165" t="s">
        <v>6355</v>
      </c>
      <c r="F84" s="172">
        <v>64.63</v>
      </c>
      <c r="G84" s="172">
        <v>-17.53</v>
      </c>
      <c r="H84" s="74">
        <v>49.244</v>
      </c>
      <c r="I84" s="74">
        <v>1.201155</v>
      </c>
      <c r="J84" s="74">
        <v>14.719250000000001</v>
      </c>
      <c r="K84" s="74">
        <v>0.185055</v>
      </c>
      <c r="L84" s="74">
        <v>8.0487024999999992</v>
      </c>
      <c r="M84" s="74">
        <v>12.53375</v>
      </c>
      <c r="N84" s="74">
        <v>1.95</v>
      </c>
      <c r="O84" s="74">
        <v>0.19173000000000001</v>
      </c>
      <c r="P84" s="74">
        <v>2.3009999999999999E-2</v>
      </c>
      <c r="Q84" s="74">
        <v>7.9852499999999993E-2</v>
      </c>
      <c r="R84" s="74">
        <v>0.20474999999999999</v>
      </c>
      <c r="S84" s="74">
        <v>1.4625000000000001E-2</v>
      </c>
      <c r="T84" s="74">
        <v>0</v>
      </c>
      <c r="U84" s="74">
        <v>0.1011075</v>
      </c>
      <c r="V84" s="74">
        <v>8.5128647499999985</v>
      </c>
      <c r="W84" s="74">
        <v>1.66918899974775</v>
      </c>
      <c r="X84" s="74">
        <v>1176.06025</v>
      </c>
      <c r="Y84" s="74">
        <v>1880</v>
      </c>
      <c r="Z84" s="74">
        <v>5.544211113367694E-3</v>
      </c>
      <c r="AA84" s="74">
        <v>0.99445578888663233</v>
      </c>
      <c r="AB84" s="74">
        <v>2.2172860646402101E-4</v>
      </c>
      <c r="AC84" s="74">
        <v>2.217286064640209E-4</v>
      </c>
      <c r="AD84" t="s">
        <v>5810</v>
      </c>
    </row>
    <row r="85" spans="1:30">
      <c r="A85" s="165" t="s">
        <v>1928</v>
      </c>
      <c r="C85" s="165" t="s">
        <v>8442</v>
      </c>
      <c r="D85" s="165" t="s">
        <v>5941</v>
      </c>
      <c r="E85" s="165" t="s">
        <v>6355</v>
      </c>
      <c r="F85" s="172">
        <v>64.63</v>
      </c>
      <c r="G85" s="172">
        <v>-17.53</v>
      </c>
      <c r="H85" s="74">
        <v>49.238000000000007</v>
      </c>
      <c r="I85" s="74">
        <v>1.3529519999999999</v>
      </c>
      <c r="J85" s="74">
        <v>14.3584</v>
      </c>
      <c r="K85" s="74">
        <v>0.17014799999999999</v>
      </c>
      <c r="L85" s="74">
        <v>8.2970320000000015</v>
      </c>
      <c r="M85" s="74">
        <v>13.228</v>
      </c>
      <c r="N85" s="74">
        <v>1.8024</v>
      </c>
      <c r="O85" s="74">
        <v>0.14649599999999999</v>
      </c>
      <c r="P85" s="74">
        <v>5.5660000000000001E-2</v>
      </c>
      <c r="Q85" s="74">
        <v>0.100004</v>
      </c>
      <c r="R85" s="74">
        <v>0.46920000000000001</v>
      </c>
      <c r="S85" s="74">
        <v>1.1408E-2</v>
      </c>
      <c r="T85" s="74">
        <v>0</v>
      </c>
      <c r="U85" s="74">
        <v>0.101384</v>
      </c>
      <c r="V85" s="74">
        <v>8.2287072000000006</v>
      </c>
      <c r="W85" s="74">
        <v>1.6134718386528</v>
      </c>
      <c r="X85" s="74">
        <v>1187.5848000000001</v>
      </c>
      <c r="Y85" s="74">
        <v>1840</v>
      </c>
      <c r="Z85" s="74">
        <v>2.775097153438269E-2</v>
      </c>
      <c r="AA85" s="74">
        <v>0.97224902846561734</v>
      </c>
      <c r="AB85" s="74">
        <v>2.958907643226861E-5</v>
      </c>
      <c r="AC85" s="74">
        <v>2.958907643226863E-5</v>
      </c>
      <c r="AD85" t="s">
        <v>5810</v>
      </c>
    </row>
    <row r="86" spans="1:30">
      <c r="A86" s="165" t="s">
        <v>1929</v>
      </c>
      <c r="C86" s="165" t="s">
        <v>8442</v>
      </c>
      <c r="D86" s="165" t="s">
        <v>5941</v>
      </c>
      <c r="E86" s="165" t="s">
        <v>6355</v>
      </c>
      <c r="F86" s="172">
        <v>64.63</v>
      </c>
      <c r="G86" s="172">
        <v>-17.53</v>
      </c>
      <c r="H86" s="74">
        <v>49.576500000000003</v>
      </c>
      <c r="I86" s="74">
        <v>1.3794500000000001</v>
      </c>
      <c r="J86" s="74">
        <v>14.27125</v>
      </c>
      <c r="K86" s="74">
        <v>0.19679250000000001</v>
      </c>
      <c r="L86" s="74">
        <v>8.3429100000000016</v>
      </c>
      <c r="M86" s="74">
        <v>12.999499999999999</v>
      </c>
      <c r="N86" s="74">
        <v>1.8227500000000001</v>
      </c>
      <c r="O86" s="74">
        <v>0.17055000000000009</v>
      </c>
      <c r="P86" s="74">
        <v>4.5787500000000002E-2</v>
      </c>
      <c r="Q86" s="74">
        <v>6.7987500000000006E-2</v>
      </c>
      <c r="R86" s="74">
        <v>0.44400000000000012</v>
      </c>
      <c r="S86" s="74">
        <v>0</v>
      </c>
      <c r="T86" s="74">
        <v>0</v>
      </c>
      <c r="U86" s="74">
        <v>0.10341500000000001</v>
      </c>
      <c r="V86" s="74">
        <v>8.3125983750000003</v>
      </c>
      <c r="W86" s="74">
        <v>1.6299210870078751</v>
      </c>
      <c r="X86" s="74">
        <v>1183.7917</v>
      </c>
      <c r="Y86" s="74">
        <v>1860</v>
      </c>
      <c r="Z86" s="74">
        <v>2.469350342548127E-2</v>
      </c>
      <c r="AA86" s="74">
        <v>0.97530649657451873</v>
      </c>
      <c r="AB86" s="74">
        <v>1.132099050215257E-4</v>
      </c>
      <c r="AC86" s="74">
        <v>1.132099050215257E-4</v>
      </c>
      <c r="AD86" t="s">
        <v>5810</v>
      </c>
    </row>
    <row r="87" spans="1:30">
      <c r="A87" s="165" t="s">
        <v>1930</v>
      </c>
      <c r="C87" s="165" t="s">
        <v>8442</v>
      </c>
      <c r="D87" s="165" t="s">
        <v>5941</v>
      </c>
      <c r="E87" s="165" t="s">
        <v>6355</v>
      </c>
      <c r="F87" s="172">
        <v>64.63</v>
      </c>
      <c r="G87" s="172">
        <v>-17.53</v>
      </c>
      <c r="H87" s="74">
        <v>49.538699999999999</v>
      </c>
      <c r="I87" s="74">
        <v>1.1279140000000001</v>
      </c>
      <c r="J87" s="74">
        <v>14.844749999999999</v>
      </c>
      <c r="K87" s="74">
        <v>0.15416099999999999</v>
      </c>
      <c r="L87" s="74">
        <v>7.8810639999999994</v>
      </c>
      <c r="M87" s="74">
        <v>12.48855</v>
      </c>
      <c r="N87" s="74">
        <v>2.1518000000000002</v>
      </c>
      <c r="O87" s="74">
        <v>0.17771200000000001</v>
      </c>
      <c r="P87" s="74">
        <v>2.8949999999999999E-4</v>
      </c>
      <c r="Q87" s="74">
        <v>8.0048000000000008E-2</v>
      </c>
      <c r="R87" s="74">
        <v>0.29915000000000003</v>
      </c>
      <c r="S87" s="74">
        <v>3.5704999999999999E-3</v>
      </c>
      <c r="T87" s="74">
        <v>0</v>
      </c>
      <c r="U87" s="74">
        <v>0.1039305</v>
      </c>
      <c r="V87" s="74">
        <v>8.8073451250000012</v>
      </c>
      <c r="W87" s="74">
        <v>1.7269302439736249</v>
      </c>
      <c r="X87" s="74">
        <v>1175.3099299999999</v>
      </c>
      <c r="Y87" s="74">
        <v>1910</v>
      </c>
      <c r="Z87" s="74">
        <v>1.1243897173742939E-2</v>
      </c>
      <c r="AA87" s="74">
        <v>0.98875610282625703</v>
      </c>
      <c r="AB87" s="74">
        <v>1.2858882047373931E-4</v>
      </c>
      <c r="AC87" s="74">
        <v>1.2858882047373939E-4</v>
      </c>
      <c r="AD87" t="s">
        <v>5810</v>
      </c>
    </row>
    <row r="88" spans="1:30">
      <c r="A88" s="165" t="s">
        <v>1931</v>
      </c>
      <c r="C88" s="165" t="s">
        <v>8442</v>
      </c>
      <c r="D88" s="165" t="s">
        <v>5941</v>
      </c>
      <c r="E88" s="165" t="s">
        <v>6355</v>
      </c>
      <c r="F88" s="172">
        <v>64.63</v>
      </c>
      <c r="G88" s="172">
        <v>-17.53</v>
      </c>
      <c r="H88" s="74">
        <v>49.460500000000003</v>
      </c>
      <c r="I88" s="74">
        <v>1.1344050000000001</v>
      </c>
      <c r="J88" s="74">
        <v>14.795999999999999</v>
      </c>
      <c r="K88" s="74">
        <v>0.1849575</v>
      </c>
      <c r="L88" s="74">
        <v>7.9797524999999991</v>
      </c>
      <c r="M88" s="74">
        <v>12.446</v>
      </c>
      <c r="N88" s="74">
        <v>2.1989999999999998</v>
      </c>
      <c r="O88" s="74">
        <v>0.18804999999999999</v>
      </c>
      <c r="P88" s="74">
        <v>3.4417499999999997E-2</v>
      </c>
      <c r="Q88" s="74">
        <v>0.106665</v>
      </c>
      <c r="R88" s="74">
        <v>0.32174999999999998</v>
      </c>
      <c r="S88" s="74">
        <v>2.3009999999999999E-2</v>
      </c>
      <c r="T88" s="74">
        <v>0</v>
      </c>
      <c r="U88" s="74">
        <v>0.1048125</v>
      </c>
      <c r="V88" s="74">
        <v>8.7696943749999985</v>
      </c>
      <c r="W88" s="74">
        <v>1.719547744711875</v>
      </c>
      <c r="X88" s="74">
        <v>1174.6035999999999</v>
      </c>
      <c r="Y88" s="74">
        <v>1900</v>
      </c>
      <c r="Z88" s="74">
        <v>1.2952991934221879E-2</v>
      </c>
      <c r="AA88" s="74">
        <v>0.98704700806577816</v>
      </c>
      <c r="AB88" s="74">
        <v>2.3947712705186871E-4</v>
      </c>
      <c r="AC88" s="74">
        <v>2.3947712705186879E-4</v>
      </c>
      <c r="AD88" t="s">
        <v>5810</v>
      </c>
    </row>
    <row r="89" spans="1:30">
      <c r="A89" s="165" t="s">
        <v>1932</v>
      </c>
      <c r="C89" s="165" t="s">
        <v>8442</v>
      </c>
      <c r="D89" s="165" t="s">
        <v>5941</v>
      </c>
      <c r="E89" s="165" t="s">
        <v>6355</v>
      </c>
      <c r="F89" s="172">
        <v>64.63</v>
      </c>
      <c r="G89" s="172">
        <v>-17.53</v>
      </c>
      <c r="H89" s="74">
        <v>48.302799999999998</v>
      </c>
      <c r="I89" s="74">
        <v>0.80774400000000002</v>
      </c>
      <c r="J89" s="74">
        <v>16.322800000000001</v>
      </c>
      <c r="K89" s="74">
        <v>0.182532</v>
      </c>
      <c r="L89" s="74">
        <v>10.044432</v>
      </c>
      <c r="M89" s="74">
        <v>13.7136</v>
      </c>
      <c r="N89" s="74">
        <v>1.5327200000000001</v>
      </c>
      <c r="O89" s="74">
        <v>6.8684000000000009E-2</v>
      </c>
      <c r="P89" s="74">
        <v>4.7460000000000002E-2</v>
      </c>
      <c r="Q89" s="74">
        <v>5.0883999999999999E-2</v>
      </c>
      <c r="R89" s="74">
        <v>0.36120000000000002</v>
      </c>
      <c r="S89" s="74">
        <v>4.7879999999999997E-3</v>
      </c>
      <c r="T89" s="74">
        <v>0</v>
      </c>
      <c r="U89" s="74">
        <v>0.10777200000000001</v>
      </c>
      <c r="V89" s="74">
        <v>6.4817871999999994</v>
      </c>
      <c r="W89" s="74">
        <v>1.2709385395727999</v>
      </c>
      <c r="X89" s="74">
        <v>1195.6457600000001</v>
      </c>
      <c r="Y89" s="74">
        <v>2110</v>
      </c>
      <c r="Z89" s="74">
        <v>1.517193176500002E-2</v>
      </c>
      <c r="AA89" s="74">
        <v>0.98482806823500002</v>
      </c>
      <c r="AB89" s="74">
        <v>1.5635449360006429E-4</v>
      </c>
      <c r="AC89" s="74">
        <v>1.5635449360006429E-4</v>
      </c>
      <c r="AD89" t="s">
        <v>5810</v>
      </c>
    </row>
    <row r="90" spans="1:30">
      <c r="A90" s="165" t="s">
        <v>1933</v>
      </c>
      <c r="C90" s="165" t="s">
        <v>8442</v>
      </c>
      <c r="D90" s="165" t="s">
        <v>5941</v>
      </c>
      <c r="E90" s="165" t="s">
        <v>6355</v>
      </c>
      <c r="F90" s="172">
        <v>64.63</v>
      </c>
      <c r="G90" s="172">
        <v>-17.53</v>
      </c>
      <c r="H90" s="74">
        <v>48.904200000000003</v>
      </c>
      <c r="I90" s="74">
        <v>1.1337280000000001</v>
      </c>
      <c r="J90" s="74">
        <v>14.7933</v>
      </c>
      <c r="K90" s="74">
        <v>0.149756</v>
      </c>
      <c r="L90" s="74">
        <v>8.6422854999999981</v>
      </c>
      <c r="M90" s="74">
        <v>12.953200000000001</v>
      </c>
      <c r="N90" s="74">
        <v>1.9580635</v>
      </c>
      <c r="O90" s="74">
        <v>0.133413</v>
      </c>
      <c r="P90" s="74">
        <v>3.6767499999999988E-2</v>
      </c>
      <c r="Q90" s="74">
        <v>0.13055600000000001</v>
      </c>
      <c r="R90" s="74">
        <v>0.23874999999999999</v>
      </c>
      <c r="S90" s="74">
        <v>6.1120000000000002E-3</v>
      </c>
      <c r="T90" s="74">
        <v>0</v>
      </c>
      <c r="U90" s="74">
        <v>0.11307200000000001</v>
      </c>
      <c r="V90" s="74">
        <v>8.8319415750000001</v>
      </c>
      <c r="W90" s="74">
        <v>1.7317530768246749</v>
      </c>
      <c r="X90" s="74">
        <v>1183.0231200000001</v>
      </c>
      <c r="Y90" s="74">
        <v>2060</v>
      </c>
      <c r="Z90" s="74">
        <v>7.0302820302631953E-3</v>
      </c>
      <c r="AA90" s="74">
        <v>0.99296971796973676</v>
      </c>
      <c r="AB90" s="74">
        <v>1.7555072787473169E-5</v>
      </c>
      <c r="AC90" s="74">
        <v>1.7555072787473169E-5</v>
      </c>
      <c r="AD90" t="s">
        <v>5810</v>
      </c>
    </row>
    <row r="91" spans="1:30">
      <c r="A91" s="165" t="s">
        <v>1934</v>
      </c>
      <c r="C91" s="165" t="s">
        <v>8442</v>
      </c>
      <c r="D91" s="165" t="s">
        <v>5941</v>
      </c>
      <c r="E91" s="165" t="s">
        <v>6355</v>
      </c>
      <c r="F91" s="172">
        <v>64.63</v>
      </c>
      <c r="G91" s="172">
        <v>-17.53</v>
      </c>
      <c r="H91" s="74">
        <v>49.791600000000003</v>
      </c>
      <c r="I91" s="74">
        <v>1.5552919999999999</v>
      </c>
      <c r="J91" s="74">
        <v>14.182399999999999</v>
      </c>
      <c r="K91" s="74">
        <v>0.19478400000000001</v>
      </c>
      <c r="L91" s="74">
        <v>7.4311119999999997</v>
      </c>
      <c r="M91" s="74">
        <v>11.610799999999999</v>
      </c>
      <c r="N91" s="74">
        <v>2.2187999999999999</v>
      </c>
      <c r="O91" s="74">
        <v>0.19022</v>
      </c>
      <c r="P91" s="74">
        <v>1.6704E-2</v>
      </c>
      <c r="Q91" s="74">
        <v>0.11894399999999999</v>
      </c>
      <c r="R91" s="74">
        <v>0.49919999999999998</v>
      </c>
      <c r="S91" s="74">
        <v>1.8048000000000002E-2</v>
      </c>
      <c r="T91" s="74">
        <v>0</v>
      </c>
      <c r="U91" s="74">
        <v>0.113952</v>
      </c>
      <c r="V91" s="74">
        <v>10.130986800000001</v>
      </c>
      <c r="W91" s="74">
        <v>1.9864678013532</v>
      </c>
      <c r="X91" s="74">
        <v>1160.73928</v>
      </c>
      <c r="Y91" s="74">
        <v>1940</v>
      </c>
      <c r="Z91" s="74">
        <v>2.9975632903131069E-2</v>
      </c>
      <c r="AA91" s="74">
        <v>0.9700243670968689</v>
      </c>
      <c r="AB91" s="74">
        <v>4.4007218130650942E-4</v>
      </c>
      <c r="AC91" s="74">
        <v>4.4007218130650942E-4</v>
      </c>
      <c r="AD91" t="s">
        <v>5810</v>
      </c>
    </row>
    <row r="92" spans="1:30">
      <c r="A92" s="165" t="s">
        <v>1935</v>
      </c>
      <c r="C92" s="165" t="s">
        <v>8442</v>
      </c>
      <c r="D92" s="165" t="s">
        <v>5941</v>
      </c>
      <c r="E92" s="165" t="s">
        <v>6355</v>
      </c>
      <c r="F92" s="172">
        <v>64.63</v>
      </c>
      <c r="G92" s="172">
        <v>-17.53</v>
      </c>
      <c r="H92" s="74">
        <v>49.661850000000001</v>
      </c>
      <c r="I92" s="74">
        <v>0.75130050000000004</v>
      </c>
      <c r="J92" s="74">
        <v>15.373200000000001</v>
      </c>
      <c r="K92" s="74">
        <v>0.17934</v>
      </c>
      <c r="L92" s="74">
        <v>9.3164374999999993</v>
      </c>
      <c r="M92" s="74">
        <v>12.890750000000001</v>
      </c>
      <c r="N92" s="74">
        <v>2.0601500000000001</v>
      </c>
      <c r="O92" s="74">
        <v>0.14816199999999999</v>
      </c>
      <c r="P92" s="74">
        <v>5.973E-3</v>
      </c>
      <c r="Q92" s="74">
        <v>5.14825E-2</v>
      </c>
      <c r="R92" s="74">
        <v>0.30769999999999997</v>
      </c>
      <c r="S92" s="74">
        <v>2.1629499999999999E-2</v>
      </c>
      <c r="T92" s="74">
        <v>0</v>
      </c>
      <c r="U92" s="74">
        <v>0.116564</v>
      </c>
      <c r="V92" s="74">
        <v>7.4735153499999996</v>
      </c>
      <c r="W92" s="74">
        <v>1.4653950201271499</v>
      </c>
      <c r="X92" s="74">
        <v>1181.9864500000001</v>
      </c>
      <c r="Y92" s="74">
        <v>2170</v>
      </c>
      <c r="Z92" s="74">
        <v>1.045415942758544E-2</v>
      </c>
      <c r="AA92" s="74">
        <v>0.98954584057241457</v>
      </c>
      <c r="AB92" s="74">
        <v>2.319487726355585E-4</v>
      </c>
      <c r="AC92" s="74">
        <v>2.3194877263555839E-4</v>
      </c>
      <c r="AD92" t="s">
        <v>5810</v>
      </c>
    </row>
    <row r="93" spans="1:30">
      <c r="A93" s="165" t="s">
        <v>1936</v>
      </c>
      <c r="C93" s="165" t="s">
        <v>8442</v>
      </c>
      <c r="D93" s="165" t="s">
        <v>5941</v>
      </c>
      <c r="E93" s="165" t="s">
        <v>6355</v>
      </c>
      <c r="F93" s="172">
        <v>64.63</v>
      </c>
      <c r="G93" s="172">
        <v>-17.53</v>
      </c>
      <c r="H93" s="74">
        <v>48.81</v>
      </c>
      <c r="I93" s="74">
        <v>0.59032000000000007</v>
      </c>
      <c r="J93" s="74">
        <v>16.216799999999999</v>
      </c>
      <c r="K93" s="74">
        <v>0.12364799999999999</v>
      </c>
      <c r="L93" s="74">
        <v>10.040480000000001</v>
      </c>
      <c r="M93" s="74">
        <v>14.154</v>
      </c>
      <c r="N93" s="74">
        <v>1.5464960000000001</v>
      </c>
      <c r="O93" s="74">
        <v>5.1791999999999998E-2</v>
      </c>
      <c r="P93" s="74">
        <v>5.2415999999999997E-2</v>
      </c>
      <c r="Q93" s="74">
        <v>3.2815999999999998E-2</v>
      </c>
      <c r="R93" s="74">
        <v>0.41160000000000002</v>
      </c>
      <c r="S93" s="74">
        <v>2.7720000000000002E-3</v>
      </c>
      <c r="T93" s="74">
        <v>0</v>
      </c>
      <c r="U93" s="74">
        <v>0.12490800000000001</v>
      </c>
      <c r="V93" s="74">
        <v>6.2299015999999998</v>
      </c>
      <c r="W93" s="74">
        <v>1.2215492111784001</v>
      </c>
      <c r="X93" s="74">
        <v>1202.9564</v>
      </c>
      <c r="Y93" s="74">
        <v>2460</v>
      </c>
      <c r="Z93" s="74">
        <v>1.6860505904402669E-2</v>
      </c>
      <c r="AA93" s="74">
        <v>0.98313949409559731</v>
      </c>
      <c r="AB93" s="74">
        <v>5.1387267925761561E-4</v>
      </c>
      <c r="AC93" s="74">
        <v>5.1387267925761583E-4</v>
      </c>
      <c r="AD93" t="s">
        <v>5810</v>
      </c>
    </row>
    <row r="94" spans="1:30">
      <c r="A94" s="165" t="s">
        <v>1937</v>
      </c>
      <c r="C94" s="165" t="s">
        <v>8442</v>
      </c>
      <c r="D94" s="165" t="s">
        <v>5941</v>
      </c>
      <c r="E94" s="165" t="s">
        <v>6355</v>
      </c>
      <c r="F94" s="172">
        <v>64.63</v>
      </c>
      <c r="G94" s="172">
        <v>-17.53</v>
      </c>
      <c r="H94" s="74">
        <v>49.384400000000007</v>
      </c>
      <c r="I94" s="74">
        <v>0.61637999999999993</v>
      </c>
      <c r="J94" s="74">
        <v>16.242000000000001</v>
      </c>
      <c r="K94" s="74">
        <v>0.14662000000000011</v>
      </c>
      <c r="L94" s="74">
        <v>9.6238600000000005</v>
      </c>
      <c r="M94" s="74">
        <v>12.9384</v>
      </c>
      <c r="N94" s="74">
        <v>1.912388</v>
      </c>
      <c r="O94" s="74">
        <v>0.118976</v>
      </c>
      <c r="P94" s="74">
        <v>5.9399999999999988E-2</v>
      </c>
      <c r="Q94" s="74">
        <v>7.2160000000000002E-2</v>
      </c>
      <c r="R94" s="74">
        <v>0.51919999999999988</v>
      </c>
      <c r="S94" s="74">
        <v>1.4256E-2</v>
      </c>
      <c r="T94" s="74">
        <v>0</v>
      </c>
      <c r="U94" s="74">
        <v>0.141592</v>
      </c>
      <c r="V94" s="74">
        <v>6.4741167999999991</v>
      </c>
      <c r="W94" s="74">
        <v>1.2694345397232001</v>
      </c>
      <c r="X94" s="74">
        <v>1182.7774400000001</v>
      </c>
      <c r="Y94" s="74">
        <v>2690</v>
      </c>
      <c r="Z94" s="74">
        <v>2.360158960799328E-2</v>
      </c>
      <c r="AA94" s="74">
        <v>0.97639841039200659</v>
      </c>
      <c r="AB94" s="74">
        <v>9.6765160537560065E-5</v>
      </c>
      <c r="AC94" s="74">
        <v>9.6765160537560146E-5</v>
      </c>
      <c r="AD94" t="s">
        <v>5810</v>
      </c>
    </row>
    <row r="95" spans="1:30">
      <c r="A95" s="165" t="s">
        <v>1938</v>
      </c>
      <c r="C95" s="165" t="s">
        <v>8442</v>
      </c>
      <c r="D95" s="165" t="s">
        <v>5941</v>
      </c>
      <c r="E95" s="165" t="s">
        <v>6355</v>
      </c>
      <c r="F95" s="172">
        <v>64.63</v>
      </c>
      <c r="G95" s="172">
        <v>-17.53</v>
      </c>
      <c r="H95" s="74">
        <v>49.217199999999998</v>
      </c>
      <c r="I95" s="74">
        <v>0.574492</v>
      </c>
      <c r="J95" s="74">
        <v>16.1188</v>
      </c>
      <c r="K95" s="74">
        <v>0.16219600000000001</v>
      </c>
      <c r="L95" s="74">
        <v>9.6238600000000005</v>
      </c>
      <c r="M95" s="74">
        <v>12.8856</v>
      </c>
      <c r="N95" s="74">
        <v>1.815588</v>
      </c>
      <c r="O95" s="74">
        <v>0.10296</v>
      </c>
      <c r="P95" s="74">
        <v>2.4112000000000001E-2</v>
      </c>
      <c r="Q95" s="74">
        <v>7.8848000000000001E-2</v>
      </c>
      <c r="R95" s="74">
        <v>0.51039999999999996</v>
      </c>
      <c r="S95" s="74">
        <v>5.4559999999999999E-3</v>
      </c>
      <c r="T95" s="74">
        <v>0</v>
      </c>
      <c r="U95" s="74">
        <v>0.148896</v>
      </c>
      <c r="V95" s="74">
        <v>6.4741167999999991</v>
      </c>
      <c r="W95" s="74">
        <v>1.2694345397232001</v>
      </c>
      <c r="X95" s="74">
        <v>1181.9009599999999</v>
      </c>
      <c r="Y95" s="74">
        <v>2830</v>
      </c>
      <c r="Z95" s="74">
        <v>2.2039755631036759E-2</v>
      </c>
      <c r="AA95" s="74">
        <v>0.97796024436896323</v>
      </c>
      <c r="AB95" s="74">
        <v>5.0894935716394097E-4</v>
      </c>
      <c r="AC95" s="74">
        <v>5.0894935716394097E-4</v>
      </c>
      <c r="AD95" t="s">
        <v>5810</v>
      </c>
    </row>
    <row r="96" spans="1:30">
      <c r="A96" s="165" t="s">
        <v>1939</v>
      </c>
      <c r="C96" s="165" t="s">
        <v>8442</v>
      </c>
      <c r="D96" s="165" t="s">
        <v>5941</v>
      </c>
      <c r="E96" s="165" t="s">
        <v>6355</v>
      </c>
      <c r="F96" s="172">
        <v>64.63</v>
      </c>
      <c r="G96" s="172">
        <v>-17.53</v>
      </c>
      <c r="H96" s="74">
        <v>49.042250000000003</v>
      </c>
      <c r="I96" s="74">
        <v>0.66849750000000008</v>
      </c>
      <c r="J96" s="74">
        <v>15.5585</v>
      </c>
      <c r="K96" s="74">
        <v>0.17988000000000001</v>
      </c>
      <c r="L96" s="74">
        <v>8.4304000000000006</v>
      </c>
      <c r="M96" s="74">
        <v>13.513500000000001</v>
      </c>
      <c r="N96" s="74">
        <v>1.8922099999999999</v>
      </c>
      <c r="O96" s="74">
        <v>0.119745</v>
      </c>
      <c r="P96" s="74">
        <v>4.6342500000000002E-2</v>
      </c>
      <c r="Q96" s="74">
        <v>3.9219999999999998E-2</v>
      </c>
      <c r="R96" s="74">
        <v>0.19425000000000001</v>
      </c>
      <c r="S96" s="74">
        <v>4.0700000000000007E-3</v>
      </c>
      <c r="T96" s="74">
        <v>0</v>
      </c>
      <c r="U96" s="74">
        <v>0.15132999999999999</v>
      </c>
      <c r="V96" s="74">
        <v>8.5595318750000011</v>
      </c>
      <c r="W96" s="74">
        <v>1.6783394154993749</v>
      </c>
      <c r="X96" s="74">
        <v>1192.3241</v>
      </c>
      <c r="Y96" s="74">
        <v>2910</v>
      </c>
      <c r="Z96" s="74">
        <v>3.5207500920952082E-3</v>
      </c>
      <c r="AA96" s="74">
        <v>0.99647924990790471</v>
      </c>
      <c r="AB96" s="74">
        <v>3.3421858073548699E-4</v>
      </c>
      <c r="AC96" s="74">
        <v>3.3421858073548721E-4</v>
      </c>
      <c r="AD96" t="s">
        <v>5810</v>
      </c>
    </row>
    <row r="97" spans="1:30">
      <c r="A97" s="165" t="s">
        <v>1940</v>
      </c>
      <c r="C97" s="165" t="s">
        <v>8442</v>
      </c>
      <c r="D97" s="165" t="s">
        <v>5941</v>
      </c>
      <c r="E97" s="165" t="s">
        <v>6355</v>
      </c>
      <c r="F97" s="172">
        <v>64.63</v>
      </c>
      <c r="G97" s="172">
        <v>-17.53</v>
      </c>
      <c r="H97" s="74">
        <v>49.003500000000003</v>
      </c>
      <c r="I97" s="74">
        <v>1.033895</v>
      </c>
      <c r="J97" s="74">
        <v>14.7005</v>
      </c>
      <c r="K97" s="74">
        <v>0.21670500000000001</v>
      </c>
      <c r="L97" s="74">
        <v>8.0666349999999998</v>
      </c>
      <c r="M97" s="74">
        <v>12.157500000000001</v>
      </c>
      <c r="N97" s="74">
        <v>1.903319999999999</v>
      </c>
      <c r="O97" s="74">
        <v>0.21845000000000001</v>
      </c>
      <c r="P97" s="74">
        <v>3.2809999999999999E-2</v>
      </c>
      <c r="Q97" s="74">
        <v>8.6250000000000007E-2</v>
      </c>
      <c r="R97" s="74">
        <v>0.49299999999999988</v>
      </c>
      <c r="S97" s="74">
        <v>1.4534999999999999E-2</v>
      </c>
      <c r="T97" s="74">
        <v>0</v>
      </c>
      <c r="U97" s="74">
        <v>0.15759000000000001</v>
      </c>
      <c r="V97" s="74">
        <v>9.1016554999999997</v>
      </c>
      <c r="W97" s="74">
        <v>1.7846381548695001</v>
      </c>
      <c r="X97" s="74">
        <v>1169.8145</v>
      </c>
      <c r="Y97" s="74">
        <v>2790</v>
      </c>
      <c r="Z97" s="74">
        <v>2.1747926162077411E-2</v>
      </c>
      <c r="AA97" s="74">
        <v>0.97825207383792256</v>
      </c>
      <c r="AB97" s="74">
        <v>2.358902370876884E-4</v>
      </c>
      <c r="AC97" s="74">
        <v>2.3589023708768829E-4</v>
      </c>
      <c r="AD97" t="s">
        <v>5810</v>
      </c>
    </row>
    <row r="98" spans="1:30">
      <c r="A98" s="165" t="s">
        <v>1941</v>
      </c>
      <c r="C98" s="165" t="s">
        <v>8442</v>
      </c>
      <c r="D98" s="165" t="s">
        <v>5941</v>
      </c>
      <c r="E98" s="165" t="s">
        <v>6355</v>
      </c>
      <c r="F98" s="172">
        <v>64.63</v>
      </c>
      <c r="G98" s="172">
        <v>-17.53</v>
      </c>
      <c r="H98" s="74">
        <v>48.707399999999993</v>
      </c>
      <c r="I98" s="74">
        <v>1.5023979999999999</v>
      </c>
      <c r="J98" s="74">
        <v>13.9612</v>
      </c>
      <c r="K98" s="74">
        <v>0.19333800000000001</v>
      </c>
      <c r="L98" s="74">
        <v>7.2111340000000004</v>
      </c>
      <c r="M98" s="74">
        <v>12.263400000000001</v>
      </c>
      <c r="N98" s="74">
        <v>2.1074000000000002</v>
      </c>
      <c r="O98" s="74">
        <v>0.176676</v>
      </c>
      <c r="P98" s="74">
        <v>2.8858000000000002E-2</v>
      </c>
      <c r="Q98" s="74">
        <v>0.15848400000000001</v>
      </c>
      <c r="R98" s="74">
        <v>0.45119999999999999</v>
      </c>
      <c r="S98" s="74">
        <v>0</v>
      </c>
      <c r="T98" s="74">
        <v>0</v>
      </c>
      <c r="U98" s="74">
        <v>0.16365399999999999</v>
      </c>
      <c r="V98" s="74">
        <v>10.2022066</v>
      </c>
      <c r="W98" s="74">
        <v>2.0004324666233999</v>
      </c>
      <c r="X98" s="74">
        <v>1171.5724399999999</v>
      </c>
      <c r="Y98" s="74">
        <v>2770</v>
      </c>
      <c r="Z98" s="74">
        <v>1.8957689584997169E-2</v>
      </c>
      <c r="AA98" s="74">
        <v>0.98104231041500278</v>
      </c>
      <c r="AB98" s="74">
        <v>4.5128422450125692E-4</v>
      </c>
      <c r="AC98" s="74">
        <v>4.512842245012566E-4</v>
      </c>
      <c r="AD98" t="s">
        <v>5810</v>
      </c>
    </row>
    <row r="99" spans="1:30">
      <c r="A99" s="165" t="s">
        <v>1942</v>
      </c>
      <c r="C99" s="165" t="s">
        <v>8442</v>
      </c>
      <c r="D99" s="165" t="s">
        <v>5941</v>
      </c>
      <c r="E99" s="165" t="s">
        <v>6355</v>
      </c>
      <c r="F99" s="172">
        <v>64.63</v>
      </c>
      <c r="G99" s="172">
        <v>-17.53</v>
      </c>
      <c r="H99" s="74">
        <v>48.97945</v>
      </c>
      <c r="I99" s="74">
        <v>1.3022629999999999</v>
      </c>
      <c r="J99" s="74">
        <v>14.353400000000001</v>
      </c>
      <c r="K99" s="74">
        <v>0.23302049999999999</v>
      </c>
      <c r="L99" s="74">
        <v>6.9685594999999996</v>
      </c>
      <c r="M99" s="74">
        <v>11.99705</v>
      </c>
      <c r="N99" s="74">
        <v>1.9834499999999999</v>
      </c>
      <c r="O99" s="74">
        <v>0.21212400000000001</v>
      </c>
      <c r="P99" s="74">
        <v>3.2391000000000003E-2</v>
      </c>
      <c r="Q99" s="74">
        <v>0.1399185</v>
      </c>
      <c r="R99" s="74">
        <v>0.4425</v>
      </c>
      <c r="S99" s="74">
        <v>9.4694999999999988E-3</v>
      </c>
      <c r="T99" s="74">
        <v>0</v>
      </c>
      <c r="U99" s="74">
        <v>0.39143549999999999</v>
      </c>
      <c r="V99" s="74">
        <v>10.426946600000001</v>
      </c>
      <c r="W99" s="74">
        <v>2.0444991288834</v>
      </c>
      <c r="X99" s="74">
        <v>1167.15103</v>
      </c>
      <c r="Y99" s="74">
        <v>6260</v>
      </c>
      <c r="Z99" s="74">
        <v>1.017739004796598E-2</v>
      </c>
      <c r="AA99" s="74">
        <v>0.98982260995203408</v>
      </c>
      <c r="AB99" s="74">
        <v>2.9399799797297498E-4</v>
      </c>
      <c r="AC99" s="74">
        <v>2.9399799797297493E-4</v>
      </c>
      <c r="AD99" t="s">
        <v>5810</v>
      </c>
    </row>
    <row r="100" spans="1:30">
      <c r="A100" s="165" t="s">
        <v>2378</v>
      </c>
      <c r="C100" s="165" t="s">
        <v>8442</v>
      </c>
      <c r="D100" s="166" t="s">
        <v>3040</v>
      </c>
      <c r="E100" s="166" t="s">
        <v>5579</v>
      </c>
      <c r="F100" s="174">
        <v>12.6609</v>
      </c>
      <c r="G100" s="174">
        <v>40.479199999999999</v>
      </c>
      <c r="H100" s="74">
        <v>69.2</v>
      </c>
      <c r="I100" s="74">
        <v>0.51</v>
      </c>
      <c r="J100" s="74">
        <v>8.0299999999999994</v>
      </c>
      <c r="K100" s="74">
        <v>0.19</v>
      </c>
      <c r="L100" s="74">
        <v>0</v>
      </c>
      <c r="M100" s="74">
        <v>0.26</v>
      </c>
      <c r="N100" s="74">
        <v>5.0999999999999996</v>
      </c>
      <c r="O100" s="74">
        <v>4.24</v>
      </c>
      <c r="P100" s="74">
        <v>0</v>
      </c>
      <c r="Q100" s="74">
        <v>0</v>
      </c>
      <c r="R100" s="74">
        <v>4.7</v>
      </c>
      <c r="S100" s="74">
        <v>0</v>
      </c>
      <c r="T100" s="74">
        <v>0</v>
      </c>
      <c r="U100" s="74">
        <v>1.1000000000000001E-3</v>
      </c>
      <c r="V100" s="74">
        <v>4.7854999999999999</v>
      </c>
      <c r="W100" s="74">
        <v>0.93833323949999992</v>
      </c>
      <c r="X100" s="74">
        <v>972.31599999999992</v>
      </c>
      <c r="Y100" s="74">
        <v>1240</v>
      </c>
      <c r="Z100" s="74">
        <v>0.9898189689431165</v>
      </c>
      <c r="AA100" s="74">
        <v>1.0181031056883449E-2</v>
      </c>
      <c r="AB100" s="74">
        <v>2.6392925038131051E-3</v>
      </c>
      <c r="AC100" s="74">
        <v>2.6392925038131051E-3</v>
      </c>
      <c r="AD100" t="s">
        <v>5810</v>
      </c>
    </row>
    <row r="101" spans="1:30">
      <c r="A101" s="165" t="s">
        <v>2379</v>
      </c>
      <c r="C101" s="165" t="s">
        <v>8442</v>
      </c>
      <c r="D101" s="166" t="s">
        <v>3040</v>
      </c>
      <c r="E101" s="166" t="s">
        <v>5579</v>
      </c>
      <c r="F101" s="174">
        <v>12.6609</v>
      </c>
      <c r="G101" s="174">
        <v>40.479199999999999</v>
      </c>
      <c r="H101" s="74">
        <v>69.22</v>
      </c>
      <c r="I101" s="74">
        <v>0</v>
      </c>
      <c r="J101" s="74">
        <v>12.03</v>
      </c>
      <c r="K101" s="74">
        <v>0.18</v>
      </c>
      <c r="L101" s="74">
        <v>0</v>
      </c>
      <c r="M101" s="74">
        <v>0.39</v>
      </c>
      <c r="N101" s="74">
        <v>6.32</v>
      </c>
      <c r="O101" s="74">
        <v>4.7699999999999996</v>
      </c>
      <c r="P101" s="74">
        <v>0</v>
      </c>
      <c r="Q101" s="74">
        <v>0</v>
      </c>
      <c r="R101" s="74">
        <v>0.19</v>
      </c>
      <c r="S101" s="74">
        <v>0</v>
      </c>
      <c r="T101" s="74">
        <v>0</v>
      </c>
      <c r="U101" s="74">
        <v>4.41E-2</v>
      </c>
      <c r="V101" s="74">
        <v>5.2444999999999986</v>
      </c>
      <c r="W101" s="74">
        <v>1.0283332304999999</v>
      </c>
      <c r="X101" s="74">
        <v>974.47400000000005</v>
      </c>
      <c r="Y101" s="74">
        <v>1010</v>
      </c>
      <c r="Z101" s="74">
        <v>5.4071050818119146E-3</v>
      </c>
      <c r="AA101" s="74">
        <v>0.99459289491818803</v>
      </c>
      <c r="AB101" s="74">
        <v>6.278184164944375E-5</v>
      </c>
      <c r="AC101" s="74">
        <v>6.2781841649443737E-5</v>
      </c>
      <c r="AD101" t="s">
        <v>5810</v>
      </c>
    </row>
    <row r="102" spans="1:30">
      <c r="A102" s="165" t="s">
        <v>2380</v>
      </c>
      <c r="C102" s="165" t="s">
        <v>8442</v>
      </c>
      <c r="D102" s="166" t="s">
        <v>3040</v>
      </c>
      <c r="E102" s="166" t="s">
        <v>5579</v>
      </c>
      <c r="F102" s="174">
        <v>12.6609</v>
      </c>
      <c r="G102" s="174">
        <v>40.479199999999999</v>
      </c>
      <c r="H102" s="74">
        <v>69.400000000000006</v>
      </c>
      <c r="I102" s="74">
        <v>0.38</v>
      </c>
      <c r="J102" s="74">
        <v>12.44</v>
      </c>
      <c r="K102" s="74">
        <v>0.21</v>
      </c>
      <c r="L102" s="74">
        <v>0</v>
      </c>
      <c r="M102" s="74">
        <v>0.48</v>
      </c>
      <c r="N102" s="74">
        <v>6.1</v>
      </c>
      <c r="O102" s="74">
        <v>4.8</v>
      </c>
      <c r="P102" s="74">
        <v>0</v>
      </c>
      <c r="Q102" s="74">
        <v>0</v>
      </c>
      <c r="R102" s="74">
        <v>0.56999999999999995</v>
      </c>
      <c r="S102" s="74">
        <v>0</v>
      </c>
      <c r="T102" s="74">
        <v>0</v>
      </c>
      <c r="U102" s="74">
        <v>4.8399999999999999E-2</v>
      </c>
      <c r="V102" s="74">
        <v>5.0490000000000004</v>
      </c>
      <c r="W102" s="74">
        <v>0.98999990100000002</v>
      </c>
      <c r="X102" s="74">
        <v>975.96799999999996</v>
      </c>
      <c r="Y102" s="74">
        <v>1070</v>
      </c>
      <c r="Z102" s="74">
        <v>4.2738268855460497E-2</v>
      </c>
      <c r="AA102" s="74">
        <v>0.9572617311445395</v>
      </c>
      <c r="AB102" s="74">
        <v>8.1148092136990437E-5</v>
      </c>
      <c r="AC102" s="74">
        <v>8.114809213699045E-5</v>
      </c>
      <c r="AD102" t="s">
        <v>5810</v>
      </c>
    </row>
    <row r="103" spans="1:30">
      <c r="A103" s="165" t="s">
        <v>2381</v>
      </c>
      <c r="C103" s="165" t="s">
        <v>8442</v>
      </c>
      <c r="D103" s="166" t="s">
        <v>3040</v>
      </c>
      <c r="E103" s="166" t="s">
        <v>5579</v>
      </c>
      <c r="F103" s="174">
        <v>12.6609</v>
      </c>
      <c r="G103" s="174">
        <v>40.479199999999999</v>
      </c>
      <c r="H103" s="74">
        <v>69.92</v>
      </c>
      <c r="I103" s="74">
        <v>0.54</v>
      </c>
      <c r="J103" s="74">
        <v>12.28</v>
      </c>
      <c r="K103" s="74">
        <v>0.24</v>
      </c>
      <c r="L103" s="74">
        <v>0</v>
      </c>
      <c r="M103" s="74">
        <v>0.43</v>
      </c>
      <c r="N103" s="74">
        <v>6.15</v>
      </c>
      <c r="O103" s="74">
        <v>4.87</v>
      </c>
      <c r="P103" s="74">
        <v>0</v>
      </c>
      <c r="Q103" s="74">
        <v>0</v>
      </c>
      <c r="R103" s="74">
        <v>0.28000000000000003</v>
      </c>
      <c r="S103" s="74">
        <v>0</v>
      </c>
      <c r="T103" s="74">
        <v>0</v>
      </c>
      <c r="U103" s="74">
        <v>2.7900000000000001E-2</v>
      </c>
      <c r="V103" s="74">
        <v>5.3634999999999993</v>
      </c>
      <c r="W103" s="74">
        <v>1.0516665615</v>
      </c>
      <c r="X103" s="74">
        <v>975.13800000000003</v>
      </c>
      <c r="Y103" s="74">
        <v>590</v>
      </c>
      <c r="Z103" s="74">
        <v>1.8578039400426231E-2</v>
      </c>
      <c r="AA103" s="74">
        <v>0.98142196059957376</v>
      </c>
      <c r="AB103" s="74">
        <v>2.9216478826614249E-4</v>
      </c>
      <c r="AC103" s="74">
        <v>2.9216478826614282E-4</v>
      </c>
      <c r="AD103" t="s">
        <v>5810</v>
      </c>
    </row>
    <row r="104" spans="1:30">
      <c r="A104" s="165" t="s">
        <v>2382</v>
      </c>
      <c r="C104" s="165" t="s">
        <v>8442</v>
      </c>
      <c r="D104" s="166" t="s">
        <v>3040</v>
      </c>
      <c r="E104" s="166" t="s">
        <v>5579</v>
      </c>
      <c r="F104" s="174">
        <v>12.6609</v>
      </c>
      <c r="G104" s="174">
        <v>40.479199999999999</v>
      </c>
      <c r="H104" s="74">
        <v>69.959999999999994</v>
      </c>
      <c r="I104" s="74">
        <v>0</v>
      </c>
      <c r="J104" s="74">
        <v>8.25</v>
      </c>
      <c r="K104" s="74">
        <v>0.22</v>
      </c>
      <c r="L104" s="74">
        <v>0</v>
      </c>
      <c r="M104" s="74">
        <v>0.33</v>
      </c>
      <c r="N104" s="74">
        <v>4.79</v>
      </c>
      <c r="O104" s="74">
        <v>4.7300000000000004</v>
      </c>
      <c r="P104" s="74">
        <v>0</v>
      </c>
      <c r="Q104" s="74">
        <v>0</v>
      </c>
      <c r="R104" s="74">
        <v>5.24</v>
      </c>
      <c r="S104" s="74">
        <v>0</v>
      </c>
      <c r="T104" s="74">
        <v>0</v>
      </c>
      <c r="U104" s="74">
        <v>4.1999999999999997E-3</v>
      </c>
      <c r="V104" s="74">
        <v>4.5474999999999994</v>
      </c>
      <c r="W104" s="74">
        <v>0.89166657749999978</v>
      </c>
      <c r="X104" s="74">
        <v>973.47799999999995</v>
      </c>
      <c r="Y104" s="74">
        <v>1500</v>
      </c>
      <c r="Z104" s="74">
        <v>0.96951546040689984</v>
      </c>
      <c r="AA104" s="74">
        <v>3.0484539593100161E-2</v>
      </c>
      <c r="AB104" s="74">
        <v>3.018676401643744E-3</v>
      </c>
      <c r="AC104" s="74">
        <v>3.018676401643744E-3</v>
      </c>
      <c r="AD104" t="s">
        <v>5810</v>
      </c>
    </row>
    <row r="105" spans="1:30">
      <c r="A105" s="165" t="s">
        <v>2383</v>
      </c>
      <c r="C105" s="165" t="s">
        <v>8442</v>
      </c>
      <c r="D105" s="166" t="s">
        <v>3040</v>
      </c>
      <c r="E105" s="166" t="s">
        <v>5579</v>
      </c>
      <c r="F105" s="174">
        <v>12.6609</v>
      </c>
      <c r="G105" s="174">
        <v>40.479199999999999</v>
      </c>
      <c r="H105" s="74">
        <v>70.069999999999993</v>
      </c>
      <c r="I105" s="74">
        <v>0.5</v>
      </c>
      <c r="J105" s="74">
        <v>8.06</v>
      </c>
      <c r="K105" s="74">
        <v>0.23</v>
      </c>
      <c r="L105" s="74">
        <v>0</v>
      </c>
      <c r="M105" s="74">
        <v>0.35</v>
      </c>
      <c r="N105" s="74">
        <v>5.37</v>
      </c>
      <c r="O105" s="74">
        <v>4.09</v>
      </c>
      <c r="P105" s="74">
        <v>0</v>
      </c>
      <c r="Q105" s="74">
        <v>0</v>
      </c>
      <c r="R105" s="74">
        <v>3.98</v>
      </c>
      <c r="S105" s="74">
        <v>0</v>
      </c>
      <c r="T105" s="74">
        <v>0</v>
      </c>
      <c r="U105" s="74">
        <v>8.0000000000000004E-4</v>
      </c>
      <c r="V105" s="74">
        <v>5.2529999999999992</v>
      </c>
      <c r="W105" s="74">
        <v>1.0299998969999999</v>
      </c>
      <c r="X105" s="74">
        <v>973.81000000000006</v>
      </c>
      <c r="Y105" s="74">
        <v>940</v>
      </c>
      <c r="Z105" s="74">
        <v>0.99189230088095459</v>
      </c>
      <c r="AA105" s="74">
        <v>8.1076991190454639E-3</v>
      </c>
      <c r="AB105" s="74">
        <v>1.1357530391012531E-2</v>
      </c>
      <c r="AC105" s="74">
        <v>1.135753039101252E-2</v>
      </c>
      <c r="AD105" t="s">
        <v>5810</v>
      </c>
    </row>
    <row r="106" spans="1:30">
      <c r="A106" s="165" t="s">
        <v>2384</v>
      </c>
      <c r="C106" s="165" t="s">
        <v>8442</v>
      </c>
      <c r="D106" s="166" t="s">
        <v>3040</v>
      </c>
      <c r="E106" s="166" t="s">
        <v>5579</v>
      </c>
      <c r="F106" s="174">
        <v>12.6609</v>
      </c>
      <c r="G106" s="174">
        <v>40.479199999999999</v>
      </c>
      <c r="H106" s="74">
        <v>70.099999999999994</v>
      </c>
      <c r="I106" s="74">
        <v>0.45</v>
      </c>
      <c r="J106" s="74">
        <v>8.93</v>
      </c>
      <c r="K106" s="74">
        <v>0.23</v>
      </c>
      <c r="L106" s="74">
        <v>0</v>
      </c>
      <c r="M106" s="74">
        <v>0.18</v>
      </c>
      <c r="N106" s="74">
        <v>5.77</v>
      </c>
      <c r="O106" s="74">
        <v>4.16</v>
      </c>
      <c r="P106" s="74">
        <v>0</v>
      </c>
      <c r="Q106" s="74">
        <v>0</v>
      </c>
      <c r="R106" s="74">
        <v>4.5</v>
      </c>
      <c r="S106" s="74">
        <v>0</v>
      </c>
      <c r="T106" s="74">
        <v>0</v>
      </c>
      <c r="U106" s="74">
        <v>8.9999999999999998E-4</v>
      </c>
      <c r="V106" s="74">
        <v>4.3860000000000001</v>
      </c>
      <c r="W106" s="74">
        <v>0.85999991399999998</v>
      </c>
      <c r="X106" s="74">
        <v>970.98799999999994</v>
      </c>
      <c r="Y106" s="74">
        <v>1140</v>
      </c>
      <c r="Z106" s="74">
        <v>0.99196408104659128</v>
      </c>
      <c r="AA106" s="74">
        <v>8.0359189534087438E-3</v>
      </c>
      <c r="AB106" s="74">
        <v>1.129945777736747E-2</v>
      </c>
      <c r="AC106" s="74">
        <v>1.129945777736748E-2</v>
      </c>
      <c r="AD106" t="s">
        <v>5810</v>
      </c>
    </row>
    <row r="107" spans="1:30">
      <c r="A107" s="165" t="s">
        <v>2385</v>
      </c>
      <c r="C107" s="165" t="s">
        <v>8442</v>
      </c>
      <c r="D107" s="166" t="s">
        <v>3040</v>
      </c>
      <c r="E107" s="166" t="s">
        <v>5579</v>
      </c>
      <c r="F107" s="174">
        <v>12.6609</v>
      </c>
      <c r="G107" s="174">
        <v>40.479199999999999</v>
      </c>
      <c r="H107" s="74">
        <v>70.12</v>
      </c>
      <c r="I107" s="74">
        <v>0.26</v>
      </c>
      <c r="J107" s="74">
        <v>10.07</v>
      </c>
      <c r="K107" s="74">
        <v>0.18</v>
      </c>
      <c r="L107" s="74">
        <v>0</v>
      </c>
      <c r="M107" s="74">
        <v>0.42</v>
      </c>
      <c r="N107" s="74">
        <v>6.12</v>
      </c>
      <c r="O107" s="74">
        <v>4.46</v>
      </c>
      <c r="P107" s="74">
        <v>0</v>
      </c>
      <c r="Q107" s="74">
        <v>0</v>
      </c>
      <c r="R107" s="74">
        <v>3.48</v>
      </c>
      <c r="S107" s="74">
        <v>0</v>
      </c>
      <c r="T107" s="74">
        <v>0</v>
      </c>
      <c r="U107" s="74">
        <v>3.0000000000000001E-3</v>
      </c>
      <c r="V107" s="74">
        <v>4.2074999999999996</v>
      </c>
      <c r="W107" s="74">
        <v>0.82499991750000001</v>
      </c>
      <c r="X107" s="74">
        <v>974.97199999999987</v>
      </c>
      <c r="Y107" s="74">
        <v>810</v>
      </c>
      <c r="Z107" s="74">
        <v>0.94275658406556018</v>
      </c>
      <c r="AA107" s="74">
        <v>5.7243415934439879E-2</v>
      </c>
      <c r="AB107" s="74">
        <v>2.4578865362093769E-4</v>
      </c>
      <c r="AC107" s="74">
        <v>2.4578865362093769E-4</v>
      </c>
      <c r="AD107" t="s">
        <v>5810</v>
      </c>
    </row>
    <row r="108" spans="1:30">
      <c r="A108" s="165" t="s">
        <v>2386</v>
      </c>
      <c r="C108" s="165" t="s">
        <v>8442</v>
      </c>
      <c r="D108" s="166" t="s">
        <v>3040</v>
      </c>
      <c r="E108" s="166" t="s">
        <v>5579</v>
      </c>
      <c r="F108" s="174">
        <v>12.6609</v>
      </c>
      <c r="G108" s="174">
        <v>40.479199999999999</v>
      </c>
      <c r="H108" s="74">
        <v>70.13</v>
      </c>
      <c r="I108" s="74">
        <v>0.41</v>
      </c>
      <c r="J108" s="74">
        <v>7.76</v>
      </c>
      <c r="K108" s="74">
        <v>0.21</v>
      </c>
      <c r="L108" s="74">
        <v>0</v>
      </c>
      <c r="M108" s="74">
        <v>0.15</v>
      </c>
      <c r="N108" s="74">
        <v>5.53</v>
      </c>
      <c r="O108" s="74">
        <v>4.37</v>
      </c>
      <c r="P108" s="74">
        <v>0</v>
      </c>
      <c r="Q108" s="74">
        <v>0</v>
      </c>
      <c r="R108" s="74">
        <v>3.38</v>
      </c>
      <c r="S108" s="74">
        <v>0</v>
      </c>
      <c r="T108" s="74">
        <v>0</v>
      </c>
      <c r="U108" s="74">
        <v>4.0800000000000003E-2</v>
      </c>
      <c r="V108" s="74">
        <v>4.76</v>
      </c>
      <c r="W108" s="74">
        <v>0.93333323999999995</v>
      </c>
      <c r="X108" s="74">
        <v>970.4899999999999</v>
      </c>
      <c r="Y108" s="74">
        <v>1400</v>
      </c>
      <c r="Z108" s="74">
        <v>0.60140061669029521</v>
      </c>
      <c r="AA108" s="74">
        <v>0.39859938330970479</v>
      </c>
      <c r="AB108" s="74">
        <v>4.0997104219644092E-4</v>
      </c>
      <c r="AC108" s="74">
        <v>4.0997104219644092E-4</v>
      </c>
      <c r="AD108" t="s">
        <v>5810</v>
      </c>
    </row>
    <row r="109" spans="1:30">
      <c r="A109" s="165" t="s">
        <v>2387</v>
      </c>
      <c r="C109" s="165" t="s">
        <v>8442</v>
      </c>
      <c r="D109" s="166" t="s">
        <v>3040</v>
      </c>
      <c r="E109" s="166" t="s">
        <v>5579</v>
      </c>
      <c r="F109" s="174">
        <v>12.6609</v>
      </c>
      <c r="G109" s="174">
        <v>40.479199999999999</v>
      </c>
      <c r="H109" s="74">
        <v>70.31</v>
      </c>
      <c r="I109" s="74">
        <v>0.42</v>
      </c>
      <c r="J109" s="74">
        <v>8.15</v>
      </c>
      <c r="K109" s="74">
        <v>0.22</v>
      </c>
      <c r="L109" s="74">
        <v>0</v>
      </c>
      <c r="M109" s="74">
        <v>0.25</v>
      </c>
      <c r="N109" s="74">
        <v>5.29</v>
      </c>
      <c r="O109" s="74">
        <v>4.1399999999999997</v>
      </c>
      <c r="P109" s="74">
        <v>0</v>
      </c>
      <c r="Q109" s="74">
        <v>0</v>
      </c>
      <c r="R109" s="74">
        <v>3.67</v>
      </c>
      <c r="S109" s="74">
        <v>0</v>
      </c>
      <c r="T109" s="74">
        <v>0</v>
      </c>
      <c r="U109" s="74">
        <v>1.3899999999999999E-2</v>
      </c>
      <c r="V109" s="74">
        <v>5.0235000000000003</v>
      </c>
      <c r="W109" s="74">
        <v>0.98499990149999994</v>
      </c>
      <c r="X109" s="74">
        <v>972.15</v>
      </c>
      <c r="Y109" s="74">
        <v>1050</v>
      </c>
      <c r="Z109" s="74">
        <v>0.83080395148374864</v>
      </c>
      <c r="AA109" s="74">
        <v>0.16919604851625131</v>
      </c>
      <c r="AB109" s="74">
        <v>1.3549002197488929E-3</v>
      </c>
      <c r="AC109" s="74">
        <v>1.354900219748894E-3</v>
      </c>
      <c r="AD109" t="s">
        <v>5810</v>
      </c>
    </row>
    <row r="110" spans="1:30">
      <c r="A110" s="165" t="s">
        <v>2388</v>
      </c>
      <c r="C110" s="165" t="s">
        <v>8442</v>
      </c>
      <c r="D110" s="166" t="s">
        <v>3040</v>
      </c>
      <c r="E110" s="166" t="s">
        <v>5579</v>
      </c>
      <c r="F110" s="174">
        <v>12.6609</v>
      </c>
      <c r="G110" s="174">
        <v>40.479199999999999</v>
      </c>
      <c r="H110" s="74">
        <v>70.36</v>
      </c>
      <c r="I110" s="74">
        <v>0.52</v>
      </c>
      <c r="J110" s="74">
        <v>8</v>
      </c>
      <c r="K110" s="74">
        <v>0.21</v>
      </c>
      <c r="L110" s="74">
        <v>0</v>
      </c>
      <c r="M110" s="74">
        <v>0.38</v>
      </c>
      <c r="N110" s="74">
        <v>5.4</v>
      </c>
      <c r="O110" s="74">
        <v>4.24</v>
      </c>
      <c r="P110" s="74">
        <v>0</v>
      </c>
      <c r="Q110" s="74">
        <v>0</v>
      </c>
      <c r="R110" s="74">
        <v>3.65</v>
      </c>
      <c r="S110" s="74">
        <v>0</v>
      </c>
      <c r="T110" s="74">
        <v>0</v>
      </c>
      <c r="U110" s="74">
        <v>1.3299999999999999E-2</v>
      </c>
      <c r="V110" s="74">
        <v>4.9215</v>
      </c>
      <c r="W110" s="74">
        <v>0.96499990349999987</v>
      </c>
      <c r="X110" s="74">
        <v>974.30800000000011</v>
      </c>
      <c r="Y110" s="74">
        <v>1030</v>
      </c>
      <c r="Z110" s="74">
        <v>0.83386630653274041</v>
      </c>
      <c r="AA110" s="74">
        <v>0.16613369346725959</v>
      </c>
      <c r="AB110" s="74">
        <v>1.4106051722938709E-3</v>
      </c>
      <c r="AC110" s="74">
        <v>1.4106051722938709E-3</v>
      </c>
      <c r="AD110" t="s">
        <v>5810</v>
      </c>
    </row>
    <row r="111" spans="1:30">
      <c r="A111" s="165" t="s">
        <v>2389</v>
      </c>
      <c r="C111" s="165" t="s">
        <v>8442</v>
      </c>
      <c r="D111" s="166" t="s">
        <v>3040</v>
      </c>
      <c r="E111" s="166" t="s">
        <v>5579</v>
      </c>
      <c r="F111" s="174">
        <v>12.6609</v>
      </c>
      <c r="G111" s="174">
        <v>40.479199999999999</v>
      </c>
      <c r="H111" s="74">
        <v>70.400000000000006</v>
      </c>
      <c r="I111" s="74">
        <v>0.47</v>
      </c>
      <c r="J111" s="74">
        <v>8.32</v>
      </c>
      <c r="K111" s="74">
        <v>0.16</v>
      </c>
      <c r="L111" s="74">
        <v>0</v>
      </c>
      <c r="M111" s="74">
        <v>0.22</v>
      </c>
      <c r="N111" s="74">
        <v>5.13</v>
      </c>
      <c r="O111" s="74">
        <v>4.0599999999999996</v>
      </c>
      <c r="P111" s="74">
        <v>0</v>
      </c>
      <c r="Q111" s="74">
        <v>0</v>
      </c>
      <c r="R111" s="74">
        <v>5.57</v>
      </c>
      <c r="S111" s="74">
        <v>0</v>
      </c>
      <c r="T111" s="74">
        <v>0</v>
      </c>
      <c r="U111" s="74">
        <v>7.1000000000000004E-3</v>
      </c>
      <c r="V111" s="74">
        <v>4.3094999999999999</v>
      </c>
      <c r="W111" s="74">
        <v>0.84499991550000009</v>
      </c>
      <c r="X111" s="74">
        <v>971.65200000000016</v>
      </c>
      <c r="Y111" s="74">
        <v>1720</v>
      </c>
      <c r="Z111" s="74">
        <v>0.95584013935948398</v>
      </c>
      <c r="AA111" s="74">
        <v>4.4159860640515983E-2</v>
      </c>
      <c r="AB111" s="74">
        <v>1.0490582113850189E-3</v>
      </c>
      <c r="AC111" s="74">
        <v>1.04905821138502E-3</v>
      </c>
      <c r="AD111" t="s">
        <v>5810</v>
      </c>
    </row>
    <row r="112" spans="1:30">
      <c r="A112" s="165" t="s">
        <v>2390</v>
      </c>
      <c r="C112" s="165" t="s">
        <v>8442</v>
      </c>
      <c r="D112" s="166" t="s">
        <v>3040</v>
      </c>
      <c r="E112" s="166" t="s">
        <v>5579</v>
      </c>
      <c r="F112" s="174">
        <v>12.6609</v>
      </c>
      <c r="G112" s="174">
        <v>40.479199999999999</v>
      </c>
      <c r="H112" s="74">
        <v>70.45</v>
      </c>
      <c r="I112" s="74">
        <v>0.45</v>
      </c>
      <c r="J112" s="74">
        <v>8.23</v>
      </c>
      <c r="K112" s="74">
        <v>0.19</v>
      </c>
      <c r="L112" s="74">
        <v>0</v>
      </c>
      <c r="M112" s="74">
        <v>0.12</v>
      </c>
      <c r="N112" s="74">
        <v>4.9000000000000004</v>
      </c>
      <c r="O112" s="74">
        <v>4.0599999999999996</v>
      </c>
      <c r="P112" s="74">
        <v>0</v>
      </c>
      <c r="Q112" s="74">
        <v>0</v>
      </c>
      <c r="R112" s="74">
        <v>5.79</v>
      </c>
      <c r="S112" s="74">
        <v>0</v>
      </c>
      <c r="T112" s="74">
        <v>0</v>
      </c>
      <c r="U112" s="74">
        <v>3.2000000000000002E-3</v>
      </c>
      <c r="V112" s="74">
        <v>4.1734999999999998</v>
      </c>
      <c r="W112" s="74">
        <v>0.81833325150000003</v>
      </c>
      <c r="X112" s="74">
        <v>969.99199999999985</v>
      </c>
      <c r="Y112" s="74">
        <v>1760</v>
      </c>
      <c r="Z112" s="74">
        <v>0.98131370156038844</v>
      </c>
      <c r="AA112" s="74">
        <v>1.8686298439611532E-2</v>
      </c>
      <c r="AB112" s="74">
        <v>5.9329286756352637E-4</v>
      </c>
      <c r="AC112" s="74">
        <v>5.9329286756352681E-4</v>
      </c>
      <c r="AD112" t="s">
        <v>5810</v>
      </c>
    </row>
    <row r="113" spans="1:30">
      <c r="A113" s="165" t="s">
        <v>2391</v>
      </c>
      <c r="C113" s="165" t="s">
        <v>8442</v>
      </c>
      <c r="D113" s="166" t="s">
        <v>3040</v>
      </c>
      <c r="E113" s="166" t="s">
        <v>5579</v>
      </c>
      <c r="F113" s="174">
        <v>12.6609</v>
      </c>
      <c r="G113" s="174">
        <v>40.479199999999999</v>
      </c>
      <c r="H113" s="74">
        <v>70.47</v>
      </c>
      <c r="I113" s="74">
        <v>0.55000000000000004</v>
      </c>
      <c r="J113" s="74">
        <v>8.26</v>
      </c>
      <c r="K113" s="74">
        <v>0.23</v>
      </c>
      <c r="L113" s="74">
        <v>0</v>
      </c>
      <c r="M113" s="74">
        <v>0.26</v>
      </c>
      <c r="N113" s="74">
        <v>5.38</v>
      </c>
      <c r="O113" s="74">
        <v>4.12</v>
      </c>
      <c r="P113" s="74">
        <v>0</v>
      </c>
      <c r="Q113" s="74">
        <v>0</v>
      </c>
      <c r="R113" s="74">
        <v>3.63</v>
      </c>
      <c r="S113" s="74">
        <v>0</v>
      </c>
      <c r="T113" s="74">
        <v>0</v>
      </c>
      <c r="U113" s="74">
        <v>4.7999999999999996E-3</v>
      </c>
      <c r="V113" s="74">
        <v>4.7770000000000001</v>
      </c>
      <c r="W113" s="74">
        <v>0.93666657299999989</v>
      </c>
      <c r="X113" s="74">
        <v>972.31599999999992</v>
      </c>
      <c r="Y113" s="74">
        <v>890</v>
      </c>
      <c r="Z113" s="74">
        <v>0.92753803734038276</v>
      </c>
      <c r="AA113" s="74">
        <v>7.2461962659617254E-2</v>
      </c>
      <c r="AB113" s="74">
        <v>1.6281757142886779E-4</v>
      </c>
      <c r="AC113" s="74">
        <v>1.6281757142886779E-4</v>
      </c>
      <c r="AD113" t="s">
        <v>5810</v>
      </c>
    </row>
    <row r="114" spans="1:30">
      <c r="A114" s="165" t="s">
        <v>2392</v>
      </c>
      <c r="C114" s="165" t="s">
        <v>8442</v>
      </c>
      <c r="D114" s="166" t="s">
        <v>3040</v>
      </c>
      <c r="E114" s="166" t="s">
        <v>5579</v>
      </c>
      <c r="F114" s="174">
        <v>12.6609</v>
      </c>
      <c r="G114" s="174">
        <v>40.479199999999999</v>
      </c>
      <c r="H114" s="74">
        <v>70.540000000000006</v>
      </c>
      <c r="I114" s="74">
        <v>0.59</v>
      </c>
      <c r="J114" s="74">
        <v>8.59</v>
      </c>
      <c r="K114" s="74">
        <v>0.22</v>
      </c>
      <c r="L114" s="74">
        <v>0</v>
      </c>
      <c r="M114" s="74">
        <v>0.15</v>
      </c>
      <c r="N114" s="74">
        <v>5.58</v>
      </c>
      <c r="O114" s="74">
        <v>4.21</v>
      </c>
      <c r="P114" s="74">
        <v>0</v>
      </c>
      <c r="Q114" s="74">
        <v>0</v>
      </c>
      <c r="R114" s="74">
        <v>3.77</v>
      </c>
      <c r="S114" s="74">
        <v>0</v>
      </c>
      <c r="T114" s="74">
        <v>0</v>
      </c>
      <c r="U114" s="74">
        <v>8.2000000000000007E-3</v>
      </c>
      <c r="V114" s="74">
        <v>4.6835000000000004</v>
      </c>
      <c r="W114" s="74">
        <v>0.91833324149999984</v>
      </c>
      <c r="X114" s="74">
        <v>970.4899999999999</v>
      </c>
      <c r="Y114" s="74">
        <v>1000</v>
      </c>
      <c r="Z114" s="74">
        <v>0.8926243468451216</v>
      </c>
      <c r="AA114" s="74">
        <v>0.1073756531548784</v>
      </c>
      <c r="AB114" s="74">
        <v>1.3760117021938681E-3</v>
      </c>
      <c r="AC114" s="74">
        <v>1.3760117021938681E-3</v>
      </c>
      <c r="AD114" t="s">
        <v>5810</v>
      </c>
    </row>
    <row r="115" spans="1:30">
      <c r="A115" s="165" t="s">
        <v>2393</v>
      </c>
      <c r="C115" s="165" t="s">
        <v>8442</v>
      </c>
      <c r="D115" s="166" t="s">
        <v>3040</v>
      </c>
      <c r="E115" s="166" t="s">
        <v>5579</v>
      </c>
      <c r="F115" s="174">
        <v>12.6609</v>
      </c>
      <c r="G115" s="174">
        <v>40.479199999999999</v>
      </c>
      <c r="H115" s="74">
        <v>70.59</v>
      </c>
      <c r="I115" s="74">
        <v>0.33</v>
      </c>
      <c r="J115" s="74">
        <v>8.0500000000000007</v>
      </c>
      <c r="K115" s="74">
        <v>0.23</v>
      </c>
      <c r="L115" s="74">
        <v>0</v>
      </c>
      <c r="M115" s="74">
        <v>0.26</v>
      </c>
      <c r="N115" s="74">
        <v>5.24</v>
      </c>
      <c r="O115" s="74">
        <v>4.28</v>
      </c>
      <c r="P115" s="74">
        <v>0</v>
      </c>
      <c r="Q115" s="74">
        <v>0</v>
      </c>
      <c r="R115" s="74">
        <v>3.56</v>
      </c>
      <c r="S115" s="74">
        <v>0</v>
      </c>
      <c r="T115" s="74">
        <v>0</v>
      </c>
      <c r="U115" s="74">
        <v>7.4000000000000003E-3</v>
      </c>
      <c r="V115" s="74">
        <v>4.93</v>
      </c>
      <c r="W115" s="74">
        <v>0.96666657</v>
      </c>
      <c r="X115" s="74">
        <v>972.31599999999992</v>
      </c>
      <c r="Y115" s="74">
        <v>900</v>
      </c>
      <c r="Z115" s="74">
        <v>0.89231454009770417</v>
      </c>
      <c r="AA115" s="74">
        <v>0.1076854599022958</v>
      </c>
      <c r="AB115" s="74">
        <v>7.9461867640180672E-4</v>
      </c>
      <c r="AC115" s="74">
        <v>7.9461867640180672E-4</v>
      </c>
      <c r="AD115" t="s">
        <v>5810</v>
      </c>
    </row>
    <row r="116" spans="1:30">
      <c r="A116" s="165" t="s">
        <v>2394</v>
      </c>
      <c r="C116" s="165" t="s">
        <v>8442</v>
      </c>
      <c r="D116" s="166" t="s">
        <v>3040</v>
      </c>
      <c r="E116" s="166" t="s">
        <v>5579</v>
      </c>
      <c r="F116" s="174">
        <v>12.6609</v>
      </c>
      <c r="G116" s="174">
        <v>40.479199999999999</v>
      </c>
      <c r="H116" s="74">
        <v>70.599999999999994</v>
      </c>
      <c r="I116" s="74">
        <v>0.37</v>
      </c>
      <c r="J116" s="74">
        <v>8.2899999999999991</v>
      </c>
      <c r="K116" s="74">
        <v>0.21</v>
      </c>
      <c r="L116" s="74">
        <v>0</v>
      </c>
      <c r="M116" s="74">
        <v>0.21</v>
      </c>
      <c r="N116" s="74">
        <v>5.28</v>
      </c>
      <c r="O116" s="74">
        <v>4.08</v>
      </c>
      <c r="P116" s="74">
        <v>0</v>
      </c>
      <c r="Q116" s="74">
        <v>0</v>
      </c>
      <c r="R116" s="74">
        <v>5.07</v>
      </c>
      <c r="S116" s="74">
        <v>0</v>
      </c>
      <c r="T116" s="74">
        <v>0</v>
      </c>
      <c r="U116" s="74">
        <v>5.1000000000000004E-3</v>
      </c>
      <c r="V116" s="74">
        <v>4.9130000000000003</v>
      </c>
      <c r="W116" s="74">
        <v>0.96333323699999995</v>
      </c>
      <c r="X116" s="74">
        <v>971.48599999999999</v>
      </c>
      <c r="Y116" s="74">
        <v>1460</v>
      </c>
      <c r="Z116" s="74">
        <v>0.95964996138342207</v>
      </c>
      <c r="AA116" s="74">
        <v>4.0350038616577953E-2</v>
      </c>
      <c r="AB116" s="74">
        <v>6.5641278667785956E-4</v>
      </c>
      <c r="AC116" s="74">
        <v>6.5641278667786E-4</v>
      </c>
      <c r="AD116" t="s">
        <v>5810</v>
      </c>
    </row>
    <row r="117" spans="1:30">
      <c r="A117" s="165" t="s">
        <v>2395</v>
      </c>
      <c r="C117" s="165" t="s">
        <v>8442</v>
      </c>
      <c r="D117" s="166" t="s">
        <v>3040</v>
      </c>
      <c r="E117" s="166" t="s">
        <v>5579</v>
      </c>
      <c r="F117" s="174">
        <v>12.6609</v>
      </c>
      <c r="G117" s="174">
        <v>40.479199999999999</v>
      </c>
      <c r="H117" s="74">
        <v>70.599999999999994</v>
      </c>
      <c r="I117" s="74">
        <v>0.37</v>
      </c>
      <c r="J117" s="74">
        <v>8.2899999999999991</v>
      </c>
      <c r="K117" s="74">
        <v>0.21</v>
      </c>
      <c r="L117" s="74">
        <v>0</v>
      </c>
      <c r="M117" s="74">
        <v>0.21</v>
      </c>
      <c r="N117" s="74">
        <v>5.28</v>
      </c>
      <c r="O117" s="74">
        <v>4.08</v>
      </c>
      <c r="P117" s="74">
        <v>0</v>
      </c>
      <c r="Q117" s="74">
        <v>0</v>
      </c>
      <c r="R117" s="74">
        <v>5.12</v>
      </c>
      <c r="S117" s="74">
        <v>0</v>
      </c>
      <c r="T117" s="74">
        <v>0</v>
      </c>
      <c r="U117" s="74">
        <v>5.8999999999999999E-3</v>
      </c>
      <c r="V117" s="74">
        <v>4.9130000000000003</v>
      </c>
      <c r="W117" s="74">
        <v>0.96333323699999995</v>
      </c>
      <c r="X117" s="74">
        <v>971.48599999999999</v>
      </c>
      <c r="Y117" s="74">
        <v>1490</v>
      </c>
      <c r="Z117" s="74">
        <v>0.95642992192080267</v>
      </c>
      <c r="AA117" s="74">
        <v>4.3570078079197362E-2</v>
      </c>
      <c r="AB117" s="74">
        <v>3.0875937287086889E-3</v>
      </c>
      <c r="AC117" s="74">
        <v>3.0875937287086911E-3</v>
      </c>
      <c r="AD117" t="s">
        <v>5810</v>
      </c>
    </row>
    <row r="118" spans="1:30">
      <c r="A118" s="165" t="s">
        <v>2396</v>
      </c>
      <c r="C118" s="165" t="s">
        <v>8442</v>
      </c>
      <c r="D118" s="166" t="s">
        <v>3040</v>
      </c>
      <c r="E118" s="166" t="s">
        <v>5579</v>
      </c>
      <c r="F118" s="174">
        <v>12.6609</v>
      </c>
      <c r="G118" s="174">
        <v>40.479199999999999</v>
      </c>
      <c r="H118" s="74">
        <v>70.599999999999994</v>
      </c>
      <c r="I118" s="74">
        <v>0.38</v>
      </c>
      <c r="J118" s="74">
        <v>8.42</v>
      </c>
      <c r="K118" s="74">
        <v>0.23</v>
      </c>
      <c r="L118" s="74">
        <v>0</v>
      </c>
      <c r="M118" s="74">
        <v>0.11</v>
      </c>
      <c r="N118" s="74">
        <v>5.41</v>
      </c>
      <c r="O118" s="74">
        <v>4.16</v>
      </c>
      <c r="P118" s="74">
        <v>0</v>
      </c>
      <c r="Q118" s="74">
        <v>0</v>
      </c>
      <c r="R118" s="74">
        <v>5.0999999999999996</v>
      </c>
      <c r="S118" s="74">
        <v>0</v>
      </c>
      <c r="T118" s="74">
        <v>0</v>
      </c>
      <c r="U118" s="74">
        <v>1.24E-2</v>
      </c>
      <c r="V118" s="74">
        <v>4.5474999999999994</v>
      </c>
      <c r="W118" s="74">
        <v>0.89166657749999978</v>
      </c>
      <c r="X118" s="74">
        <v>969.82600000000014</v>
      </c>
      <c r="Y118" s="74">
        <v>1590</v>
      </c>
      <c r="Z118" s="74">
        <v>0.91068427894356874</v>
      </c>
      <c r="AA118" s="74">
        <v>8.9315721056431319E-2</v>
      </c>
      <c r="AB118" s="74">
        <v>1.685842280621267E-3</v>
      </c>
      <c r="AC118" s="74">
        <v>1.685842280621267E-3</v>
      </c>
      <c r="AD118" t="s">
        <v>5810</v>
      </c>
    </row>
    <row r="119" spans="1:30">
      <c r="A119" s="165" t="s">
        <v>2397</v>
      </c>
      <c r="C119" s="165" t="s">
        <v>8442</v>
      </c>
      <c r="D119" s="166" t="s">
        <v>3040</v>
      </c>
      <c r="E119" s="166" t="s">
        <v>5579</v>
      </c>
      <c r="F119" s="174">
        <v>12.6609</v>
      </c>
      <c r="G119" s="174">
        <v>40.479199999999999</v>
      </c>
      <c r="H119" s="74">
        <v>70.63</v>
      </c>
      <c r="I119" s="74">
        <v>0.24</v>
      </c>
      <c r="J119" s="74">
        <v>8.17</v>
      </c>
      <c r="K119" s="74">
        <v>0.2</v>
      </c>
      <c r="L119" s="74">
        <v>0</v>
      </c>
      <c r="M119" s="74">
        <v>0.24</v>
      </c>
      <c r="N119" s="74">
        <v>5.47</v>
      </c>
      <c r="O119" s="74">
        <v>4.16</v>
      </c>
      <c r="P119" s="74">
        <v>0</v>
      </c>
      <c r="Q119" s="74">
        <v>0</v>
      </c>
      <c r="R119" s="74">
        <v>3.6</v>
      </c>
      <c r="S119" s="74">
        <v>0</v>
      </c>
      <c r="T119" s="74">
        <v>0</v>
      </c>
      <c r="U119" s="74">
        <v>2.8E-3</v>
      </c>
      <c r="V119" s="74">
        <v>4.9384999999999986</v>
      </c>
      <c r="W119" s="74">
        <v>0.96833323649999992</v>
      </c>
      <c r="X119" s="74">
        <v>971.98400000000004</v>
      </c>
      <c r="Y119" s="74">
        <v>830</v>
      </c>
      <c r="Z119" s="74">
        <v>0.95800145742961751</v>
      </c>
      <c r="AA119" s="74">
        <v>4.1998542570382449E-2</v>
      </c>
      <c r="AB119" s="74">
        <v>2.9224527326063739E-3</v>
      </c>
      <c r="AC119" s="74">
        <v>2.9224527326063752E-3</v>
      </c>
      <c r="AD119" t="s">
        <v>5810</v>
      </c>
    </row>
    <row r="120" spans="1:30">
      <c r="A120" s="165" t="s">
        <v>2398</v>
      </c>
      <c r="C120" s="165" t="s">
        <v>8442</v>
      </c>
      <c r="D120" s="166" t="s">
        <v>3040</v>
      </c>
      <c r="E120" s="166" t="s">
        <v>5579</v>
      </c>
      <c r="F120" s="174">
        <v>12.6609</v>
      </c>
      <c r="G120" s="174">
        <v>40.479199999999999</v>
      </c>
      <c r="H120" s="74">
        <v>70.650000000000006</v>
      </c>
      <c r="I120" s="74">
        <v>0.4</v>
      </c>
      <c r="J120" s="74">
        <v>8.2799999999999994</v>
      </c>
      <c r="K120" s="74">
        <v>0.24</v>
      </c>
      <c r="L120" s="74">
        <v>0</v>
      </c>
      <c r="M120" s="74">
        <v>0.15</v>
      </c>
      <c r="N120" s="74">
        <v>5.28</v>
      </c>
      <c r="O120" s="74">
        <v>4.24</v>
      </c>
      <c r="P120" s="74">
        <v>0</v>
      </c>
      <c r="Q120" s="74">
        <v>0</v>
      </c>
      <c r="R120" s="74">
        <v>4.75</v>
      </c>
      <c r="S120" s="74">
        <v>0</v>
      </c>
      <c r="T120" s="74">
        <v>0</v>
      </c>
      <c r="U120" s="74">
        <v>5.5999999999999999E-3</v>
      </c>
      <c r="V120" s="74">
        <v>4.5049999999999999</v>
      </c>
      <c r="W120" s="74">
        <v>0.88333324499999988</v>
      </c>
      <c r="X120" s="74">
        <v>970.4899999999999</v>
      </c>
      <c r="Y120" s="74">
        <v>1330</v>
      </c>
      <c r="Z120" s="74">
        <v>0.94895895157714483</v>
      </c>
      <c r="AA120" s="74">
        <v>5.1041048422855152E-2</v>
      </c>
      <c r="AB120" s="74">
        <v>3.5141124071586872E-4</v>
      </c>
      <c r="AC120" s="74">
        <v>3.5141124071586872E-4</v>
      </c>
      <c r="AD120" t="s">
        <v>5810</v>
      </c>
    </row>
    <row r="121" spans="1:30">
      <c r="A121" s="165" t="s">
        <v>2399</v>
      </c>
      <c r="C121" s="165" t="s">
        <v>8442</v>
      </c>
      <c r="D121" s="166" t="s">
        <v>3040</v>
      </c>
      <c r="E121" s="166" t="s">
        <v>5579</v>
      </c>
      <c r="F121" s="174">
        <v>12.6609</v>
      </c>
      <c r="G121" s="174">
        <v>40.479199999999999</v>
      </c>
      <c r="H121" s="74">
        <v>70.66</v>
      </c>
      <c r="I121" s="74">
        <v>0.51</v>
      </c>
      <c r="J121" s="74">
        <v>8.84</v>
      </c>
      <c r="K121" s="74">
        <v>0.21</v>
      </c>
      <c r="L121" s="74">
        <v>0</v>
      </c>
      <c r="M121" s="74">
        <v>0.26</v>
      </c>
      <c r="N121" s="74">
        <v>5.3</v>
      </c>
      <c r="O121" s="74">
        <v>4.1500000000000004</v>
      </c>
      <c r="P121" s="74">
        <v>0</v>
      </c>
      <c r="Q121" s="74">
        <v>0</v>
      </c>
      <c r="R121" s="74">
        <v>4.2699999999999996</v>
      </c>
      <c r="S121" s="74">
        <v>0</v>
      </c>
      <c r="T121" s="74">
        <v>0</v>
      </c>
      <c r="U121" s="74">
        <v>9.2999999999999992E-3</v>
      </c>
      <c r="V121" s="74">
        <v>4.6665000000000001</v>
      </c>
      <c r="W121" s="74">
        <v>0.91499990850000001</v>
      </c>
      <c r="X121" s="74">
        <v>972.31599999999992</v>
      </c>
      <c r="Y121" s="74">
        <v>1220</v>
      </c>
      <c r="Z121" s="74">
        <v>0.90334158137617759</v>
      </c>
      <c r="AA121" s="74">
        <v>9.6658418623822392E-2</v>
      </c>
      <c r="AB121" s="74">
        <v>2.7838423515907441E-4</v>
      </c>
      <c r="AC121" s="74">
        <v>2.783842351590743E-4</v>
      </c>
      <c r="AD121" t="s">
        <v>5810</v>
      </c>
    </row>
    <row r="122" spans="1:30">
      <c r="A122" s="165" t="s">
        <v>2400</v>
      </c>
      <c r="C122" s="165" t="s">
        <v>8442</v>
      </c>
      <c r="D122" s="166" t="s">
        <v>3040</v>
      </c>
      <c r="E122" s="166" t="s">
        <v>5579</v>
      </c>
      <c r="F122" s="174">
        <v>12.6609</v>
      </c>
      <c r="G122" s="174">
        <v>40.479199999999999</v>
      </c>
      <c r="H122" s="74">
        <v>70.66</v>
      </c>
      <c r="I122" s="74">
        <v>0.51</v>
      </c>
      <c r="J122" s="74">
        <v>8.84</v>
      </c>
      <c r="K122" s="74">
        <v>0.21</v>
      </c>
      <c r="L122" s="74">
        <v>0</v>
      </c>
      <c r="M122" s="74">
        <v>0.26</v>
      </c>
      <c r="N122" s="74">
        <v>5.3</v>
      </c>
      <c r="O122" s="74">
        <v>4.1500000000000004</v>
      </c>
      <c r="P122" s="74">
        <v>0</v>
      </c>
      <c r="Q122" s="74">
        <v>0</v>
      </c>
      <c r="R122" s="74">
        <v>4.21</v>
      </c>
      <c r="S122" s="74">
        <v>0</v>
      </c>
      <c r="T122" s="74">
        <v>0</v>
      </c>
      <c r="U122" s="74">
        <v>1.38E-2</v>
      </c>
      <c r="V122" s="74">
        <v>4.6665000000000001</v>
      </c>
      <c r="W122" s="74">
        <v>0.91499990850000001</v>
      </c>
      <c r="X122" s="74">
        <v>972.31599999999992</v>
      </c>
      <c r="Y122" s="74">
        <v>1270</v>
      </c>
      <c r="Z122" s="74">
        <v>0.86411431204197642</v>
      </c>
      <c r="AA122" s="74">
        <v>0.13588568795802361</v>
      </c>
      <c r="AB122" s="74">
        <v>9.6874512046286171E-4</v>
      </c>
      <c r="AC122" s="74">
        <v>9.6874512046286128E-4</v>
      </c>
      <c r="AD122" t="s">
        <v>5810</v>
      </c>
    </row>
    <row r="123" spans="1:30">
      <c r="A123" s="165" t="s">
        <v>2401</v>
      </c>
      <c r="C123" s="165" t="s">
        <v>8442</v>
      </c>
      <c r="D123" s="166" t="s">
        <v>3040</v>
      </c>
      <c r="E123" s="166" t="s">
        <v>5579</v>
      </c>
      <c r="F123" s="174">
        <v>12.6609</v>
      </c>
      <c r="G123" s="174">
        <v>40.479199999999999</v>
      </c>
      <c r="H123" s="74">
        <v>70.69</v>
      </c>
      <c r="I123" s="74">
        <v>0.5</v>
      </c>
      <c r="J123" s="74">
        <v>8.16</v>
      </c>
      <c r="K123" s="74">
        <v>0.23</v>
      </c>
      <c r="L123" s="74">
        <v>0</v>
      </c>
      <c r="M123" s="74">
        <v>0.2</v>
      </c>
      <c r="N123" s="74">
        <v>5.31</v>
      </c>
      <c r="O123" s="74">
        <v>4.17</v>
      </c>
      <c r="P123" s="74">
        <v>0</v>
      </c>
      <c r="Q123" s="74">
        <v>0</v>
      </c>
      <c r="R123" s="74">
        <v>3.55</v>
      </c>
      <c r="S123" s="74">
        <v>0</v>
      </c>
      <c r="T123" s="74">
        <v>0</v>
      </c>
      <c r="U123" s="74">
        <v>8.9999999999999998E-4</v>
      </c>
      <c r="V123" s="74">
        <v>4.8959999999999999</v>
      </c>
      <c r="W123" s="74">
        <v>0.9599999039999999</v>
      </c>
      <c r="X123" s="74">
        <v>971.32</v>
      </c>
      <c r="Y123" s="74">
        <v>790</v>
      </c>
      <c r="Z123" s="74">
        <v>0.98700875638112739</v>
      </c>
      <c r="AA123" s="74">
        <v>1.2991243618872659E-2</v>
      </c>
      <c r="AB123" s="74">
        <v>4.6393788718663721E-3</v>
      </c>
      <c r="AC123" s="74">
        <v>4.6393788718663721E-3</v>
      </c>
      <c r="AD123" t="s">
        <v>5810</v>
      </c>
    </row>
    <row r="124" spans="1:30">
      <c r="A124" s="165" t="s">
        <v>2402</v>
      </c>
      <c r="C124" s="165" t="s">
        <v>8442</v>
      </c>
      <c r="D124" s="166" t="s">
        <v>3040</v>
      </c>
      <c r="E124" s="166" t="s">
        <v>5579</v>
      </c>
      <c r="F124" s="174">
        <v>12.6609</v>
      </c>
      <c r="G124" s="174">
        <v>40.479199999999999</v>
      </c>
      <c r="H124" s="74">
        <v>70.760000000000005</v>
      </c>
      <c r="I124" s="74">
        <v>0</v>
      </c>
      <c r="J124" s="74">
        <v>8.65</v>
      </c>
      <c r="K124" s="74">
        <v>0.25</v>
      </c>
      <c r="L124" s="74">
        <v>0</v>
      </c>
      <c r="M124" s="74">
        <v>0.23</v>
      </c>
      <c r="N124" s="74">
        <v>5.35</v>
      </c>
      <c r="O124" s="74">
        <v>4.21</v>
      </c>
      <c r="P124" s="74">
        <v>0</v>
      </c>
      <c r="Q124" s="74">
        <v>0</v>
      </c>
      <c r="R124" s="74">
        <v>4.53</v>
      </c>
      <c r="S124" s="74">
        <v>0</v>
      </c>
      <c r="T124" s="74">
        <v>0</v>
      </c>
      <c r="U124" s="74">
        <v>7.7999999999999996E-3</v>
      </c>
      <c r="V124" s="74">
        <v>4.7344999999999997</v>
      </c>
      <c r="W124" s="74">
        <v>0.92833324049999999</v>
      </c>
      <c r="X124" s="74">
        <v>971.81799999999987</v>
      </c>
      <c r="Y124" s="74">
        <v>1270</v>
      </c>
      <c r="Z124" s="74">
        <v>0.92282371772864147</v>
      </c>
      <c r="AA124" s="74">
        <v>7.7176282271358532E-2</v>
      </c>
      <c r="AB124" s="74">
        <v>7.7168862045569049E-4</v>
      </c>
      <c r="AC124" s="74">
        <v>7.7168862045569103E-4</v>
      </c>
      <c r="AD124" t="s">
        <v>5810</v>
      </c>
    </row>
    <row r="125" spans="1:30">
      <c r="A125" s="165" t="s">
        <v>2403</v>
      </c>
      <c r="C125" s="165" t="s">
        <v>8442</v>
      </c>
      <c r="D125" s="166" t="s">
        <v>3040</v>
      </c>
      <c r="E125" s="166" t="s">
        <v>5579</v>
      </c>
      <c r="F125" s="174">
        <v>12.6609</v>
      </c>
      <c r="G125" s="174">
        <v>40.479199999999999</v>
      </c>
      <c r="H125" s="74">
        <v>70.790000000000006</v>
      </c>
      <c r="I125" s="74">
        <v>0.48</v>
      </c>
      <c r="J125" s="74">
        <v>8.52</v>
      </c>
      <c r="K125" s="74">
        <v>0.25</v>
      </c>
      <c r="L125" s="74">
        <v>0</v>
      </c>
      <c r="M125" s="74">
        <v>0.26</v>
      </c>
      <c r="N125" s="74">
        <v>5.37</v>
      </c>
      <c r="O125" s="74">
        <v>4.24</v>
      </c>
      <c r="P125" s="74">
        <v>0</v>
      </c>
      <c r="Q125" s="74">
        <v>0</v>
      </c>
      <c r="R125" s="74">
        <v>4.28</v>
      </c>
      <c r="S125" s="74">
        <v>0</v>
      </c>
      <c r="T125" s="74">
        <v>0</v>
      </c>
      <c r="U125" s="74">
        <v>3.5999999999999999E-3</v>
      </c>
      <c r="V125" s="74">
        <v>4.6154999999999999</v>
      </c>
      <c r="W125" s="74">
        <v>0.90499990949999987</v>
      </c>
      <c r="X125" s="74">
        <v>972.31599999999992</v>
      </c>
      <c r="Y125" s="74">
        <v>1110</v>
      </c>
      <c r="Z125" s="74">
        <v>0.95965656115690035</v>
      </c>
      <c r="AA125" s="74">
        <v>4.0343438843099641E-2</v>
      </c>
      <c r="AB125" s="74">
        <v>1.5074913626877159E-3</v>
      </c>
      <c r="AC125" s="74">
        <v>1.5074913626877159E-3</v>
      </c>
      <c r="AD125" t="s">
        <v>5810</v>
      </c>
    </row>
    <row r="126" spans="1:30">
      <c r="A126" s="165" t="s">
        <v>2404</v>
      </c>
      <c r="C126" s="165" t="s">
        <v>8442</v>
      </c>
      <c r="D126" s="166" t="s">
        <v>3040</v>
      </c>
      <c r="E126" s="166" t="s">
        <v>5579</v>
      </c>
      <c r="F126" s="174">
        <v>12.6609</v>
      </c>
      <c r="G126" s="174">
        <v>40.479199999999999</v>
      </c>
      <c r="H126" s="74">
        <v>70.83</v>
      </c>
      <c r="I126" s="74">
        <v>0.44</v>
      </c>
      <c r="J126" s="74">
        <v>8.3800000000000008</v>
      </c>
      <c r="K126" s="74">
        <v>0.25</v>
      </c>
      <c r="L126" s="74">
        <v>0</v>
      </c>
      <c r="M126" s="74">
        <v>0.25</v>
      </c>
      <c r="N126" s="74">
        <v>5.19</v>
      </c>
      <c r="O126" s="74">
        <v>4.12</v>
      </c>
      <c r="P126" s="74">
        <v>0</v>
      </c>
      <c r="Q126" s="74">
        <v>0</v>
      </c>
      <c r="R126" s="74">
        <v>2.89</v>
      </c>
      <c r="S126" s="74">
        <v>0</v>
      </c>
      <c r="T126" s="74">
        <v>0</v>
      </c>
      <c r="U126" s="74">
        <v>1.32E-2</v>
      </c>
      <c r="V126" s="74">
        <v>4.8109999999999999</v>
      </c>
      <c r="W126" s="74">
        <v>0.94333323899999999</v>
      </c>
      <c r="X126" s="74">
        <v>972.15</v>
      </c>
      <c r="Y126" s="74">
        <v>780</v>
      </c>
      <c r="Z126" s="74">
        <v>0.7657953836638377</v>
      </c>
      <c r="AA126" s="74">
        <v>0.23420461633616241</v>
      </c>
      <c r="AB126" s="74">
        <v>8.8811650738889071E-5</v>
      </c>
      <c r="AC126" s="74">
        <v>8.8811650738889044E-5</v>
      </c>
      <c r="AD126" t="s">
        <v>5810</v>
      </c>
    </row>
    <row r="127" spans="1:30">
      <c r="A127" s="165" t="s">
        <v>2405</v>
      </c>
      <c r="C127" s="165" t="s">
        <v>8442</v>
      </c>
      <c r="D127" s="166" t="s">
        <v>3040</v>
      </c>
      <c r="E127" s="166" t="s">
        <v>5579</v>
      </c>
      <c r="F127" s="174">
        <v>12.6609</v>
      </c>
      <c r="G127" s="174">
        <v>40.479199999999999</v>
      </c>
      <c r="H127" s="74">
        <v>70.86</v>
      </c>
      <c r="I127" s="74">
        <v>0.49</v>
      </c>
      <c r="J127" s="74">
        <v>7.86</v>
      </c>
      <c r="K127" s="74">
        <v>0.21</v>
      </c>
      <c r="L127" s="74">
        <v>0</v>
      </c>
      <c r="M127" s="74">
        <v>0.19</v>
      </c>
      <c r="N127" s="74">
        <v>5.18</v>
      </c>
      <c r="O127" s="74">
        <v>4.16</v>
      </c>
      <c r="P127" s="74">
        <v>0</v>
      </c>
      <c r="Q127" s="74">
        <v>0</v>
      </c>
      <c r="R127" s="74">
        <v>3.53</v>
      </c>
      <c r="S127" s="74">
        <v>0</v>
      </c>
      <c r="T127" s="74">
        <v>0</v>
      </c>
      <c r="U127" s="74">
        <v>2.5999999999999999E-3</v>
      </c>
      <c r="V127" s="74">
        <v>4.6835000000000004</v>
      </c>
      <c r="W127" s="74">
        <v>0.91833324149999984</v>
      </c>
      <c r="X127" s="74">
        <v>971.15400000000011</v>
      </c>
      <c r="Y127" s="74">
        <v>810</v>
      </c>
      <c r="Z127" s="74">
        <v>0.9589956293852494</v>
      </c>
      <c r="AA127" s="74">
        <v>4.1004370614750547E-2</v>
      </c>
      <c r="AB127" s="74">
        <v>1.173356099995929E-3</v>
      </c>
      <c r="AC127" s="74">
        <v>1.173356099995929E-3</v>
      </c>
      <c r="AD127" t="s">
        <v>5810</v>
      </c>
    </row>
    <row r="128" spans="1:30">
      <c r="A128" s="165" t="s">
        <v>2406</v>
      </c>
      <c r="C128" s="165" t="s">
        <v>8442</v>
      </c>
      <c r="D128" s="166" t="s">
        <v>3040</v>
      </c>
      <c r="E128" s="166" t="s">
        <v>5579</v>
      </c>
      <c r="F128" s="174">
        <v>12.6609</v>
      </c>
      <c r="G128" s="174">
        <v>40.479199999999999</v>
      </c>
      <c r="H128" s="74">
        <v>70.88</v>
      </c>
      <c r="I128" s="74">
        <v>0.45</v>
      </c>
      <c r="J128" s="74">
        <v>8.2899999999999991</v>
      </c>
      <c r="K128" s="74">
        <v>0.23</v>
      </c>
      <c r="L128" s="74">
        <v>0</v>
      </c>
      <c r="M128" s="74">
        <v>0.28999999999999998</v>
      </c>
      <c r="N128" s="74">
        <v>5.55</v>
      </c>
      <c r="O128" s="74">
        <v>4.32</v>
      </c>
      <c r="P128" s="74">
        <v>0</v>
      </c>
      <c r="Q128" s="74">
        <v>0</v>
      </c>
      <c r="R128" s="74">
        <v>2.82</v>
      </c>
      <c r="S128" s="74">
        <v>0</v>
      </c>
      <c r="T128" s="74">
        <v>0</v>
      </c>
      <c r="U128" s="74">
        <v>1.4E-3</v>
      </c>
      <c r="V128" s="74">
        <v>4.7089999999999996</v>
      </c>
      <c r="W128" s="74">
        <v>0.92333324099999992</v>
      </c>
      <c r="X128" s="74">
        <v>972.81399999999996</v>
      </c>
      <c r="Y128" s="74">
        <v>550</v>
      </c>
      <c r="Z128" s="74">
        <v>0.97077110266157562</v>
      </c>
      <c r="AA128" s="74">
        <v>2.9228897338424351E-2</v>
      </c>
      <c r="AB128" s="74">
        <v>4.4333806120612686E-3</v>
      </c>
      <c r="AC128" s="74">
        <v>4.4333806120612686E-3</v>
      </c>
      <c r="AD128" t="s">
        <v>5810</v>
      </c>
    </row>
    <row r="129" spans="1:30">
      <c r="A129" s="165" t="s">
        <v>2407</v>
      </c>
      <c r="C129" s="165" t="s">
        <v>8442</v>
      </c>
      <c r="D129" s="166" t="s">
        <v>3040</v>
      </c>
      <c r="E129" s="166" t="s">
        <v>5579</v>
      </c>
      <c r="F129" s="174">
        <v>12.6609</v>
      </c>
      <c r="G129" s="174">
        <v>40.479199999999999</v>
      </c>
      <c r="H129" s="74">
        <v>70.88</v>
      </c>
      <c r="I129" s="74">
        <v>0</v>
      </c>
      <c r="J129" s="74">
        <v>8.5</v>
      </c>
      <c r="K129" s="74">
        <v>0.21</v>
      </c>
      <c r="L129" s="74">
        <v>0</v>
      </c>
      <c r="M129" s="74">
        <v>0.27</v>
      </c>
      <c r="N129" s="74">
        <v>5.18</v>
      </c>
      <c r="O129" s="74">
        <v>4.1500000000000004</v>
      </c>
      <c r="P129" s="74">
        <v>0</v>
      </c>
      <c r="Q129" s="74">
        <v>0</v>
      </c>
      <c r="R129" s="74">
        <v>3.95</v>
      </c>
      <c r="S129" s="74">
        <v>0</v>
      </c>
      <c r="T129" s="74">
        <v>0</v>
      </c>
      <c r="U129" s="74">
        <v>2E-3</v>
      </c>
      <c r="V129" s="74">
        <v>4.6494999999999997</v>
      </c>
      <c r="W129" s="74">
        <v>0.91166657549999985</v>
      </c>
      <c r="X129" s="74">
        <v>972.48200000000008</v>
      </c>
      <c r="Y129" s="74">
        <v>940</v>
      </c>
      <c r="Z129" s="74">
        <v>0.97646709444484325</v>
      </c>
      <c r="AA129" s="74">
        <v>2.3532905555156729E-2</v>
      </c>
      <c r="AB129" s="74">
        <v>6.3434920798285119E-3</v>
      </c>
      <c r="AC129" s="74">
        <v>6.3434920798285136E-3</v>
      </c>
      <c r="AD129" t="s">
        <v>5810</v>
      </c>
    </row>
    <row r="130" spans="1:30">
      <c r="A130" s="165" t="s">
        <v>2408</v>
      </c>
      <c r="C130" s="165" t="s">
        <v>8442</v>
      </c>
      <c r="D130" s="166" t="s">
        <v>3040</v>
      </c>
      <c r="E130" s="166" t="s">
        <v>5579</v>
      </c>
      <c r="F130" s="174">
        <v>12.6609</v>
      </c>
      <c r="G130" s="174">
        <v>40.479199999999999</v>
      </c>
      <c r="H130" s="74">
        <v>71.02</v>
      </c>
      <c r="I130" s="74">
        <v>0.53</v>
      </c>
      <c r="J130" s="74">
        <v>8.44</v>
      </c>
      <c r="K130" s="74">
        <v>0.22</v>
      </c>
      <c r="L130" s="74">
        <v>0</v>
      </c>
      <c r="M130" s="74">
        <v>0.45</v>
      </c>
      <c r="N130" s="74">
        <v>5.29</v>
      </c>
      <c r="O130" s="74">
        <v>4.18</v>
      </c>
      <c r="P130" s="74">
        <v>0</v>
      </c>
      <c r="Q130" s="74">
        <v>0</v>
      </c>
      <c r="R130" s="74">
        <v>3.46</v>
      </c>
      <c r="S130" s="74">
        <v>0</v>
      </c>
      <c r="T130" s="74">
        <v>0</v>
      </c>
      <c r="U130" s="74">
        <v>4.4000000000000003E-3</v>
      </c>
      <c r="V130" s="74">
        <v>4.9215</v>
      </c>
      <c r="W130" s="74">
        <v>0.96499990349999987</v>
      </c>
      <c r="X130" s="74">
        <v>975.46999999999991</v>
      </c>
      <c r="Y130" s="74">
        <v>820</v>
      </c>
      <c r="Z130" s="74">
        <v>0.93248241764452799</v>
      </c>
      <c r="AA130" s="74">
        <v>6.7517582355471992E-2</v>
      </c>
      <c r="AB130" s="74">
        <v>2.174092544047922E-3</v>
      </c>
      <c r="AC130" s="74">
        <v>2.174092544047922E-3</v>
      </c>
      <c r="AD130" t="s">
        <v>5810</v>
      </c>
    </row>
    <row r="131" spans="1:30">
      <c r="A131" s="165" t="s">
        <v>2409</v>
      </c>
      <c r="C131" s="165" t="s">
        <v>8442</v>
      </c>
      <c r="D131" s="166" t="s">
        <v>3040</v>
      </c>
      <c r="E131" s="166" t="s">
        <v>5579</v>
      </c>
      <c r="F131" s="174">
        <v>12.6609</v>
      </c>
      <c r="G131" s="174">
        <v>40.479199999999999</v>
      </c>
      <c r="H131" s="74">
        <v>71.02</v>
      </c>
      <c r="I131" s="74">
        <v>0.45</v>
      </c>
      <c r="J131" s="74">
        <v>8.23</v>
      </c>
      <c r="K131" s="74">
        <v>0.27</v>
      </c>
      <c r="L131" s="74">
        <v>0</v>
      </c>
      <c r="M131" s="74">
        <v>0.17</v>
      </c>
      <c r="N131" s="74">
        <v>5.26</v>
      </c>
      <c r="O131" s="74">
        <v>4.16</v>
      </c>
      <c r="P131" s="74">
        <v>0</v>
      </c>
      <c r="Q131" s="74">
        <v>0</v>
      </c>
      <c r="R131" s="74">
        <v>3.91</v>
      </c>
      <c r="S131" s="74">
        <v>0</v>
      </c>
      <c r="T131" s="74">
        <v>0</v>
      </c>
      <c r="U131" s="74">
        <v>4.8999999999999998E-3</v>
      </c>
      <c r="V131" s="74">
        <v>4.7515000000000001</v>
      </c>
      <c r="W131" s="74">
        <v>0.93166657349999982</v>
      </c>
      <c r="X131" s="74">
        <v>970.822</v>
      </c>
      <c r="Y131" s="74">
        <v>990</v>
      </c>
      <c r="Z131" s="74">
        <v>0.93598124311756981</v>
      </c>
      <c r="AA131" s="74">
        <v>6.401875688243025E-2</v>
      </c>
      <c r="AB131" s="74">
        <v>3.2703121401616257E-4</v>
      </c>
      <c r="AC131" s="74">
        <v>3.2703121401616257E-4</v>
      </c>
      <c r="AD131" t="s">
        <v>5810</v>
      </c>
    </row>
    <row r="132" spans="1:30">
      <c r="A132" s="165" t="s">
        <v>2410</v>
      </c>
      <c r="C132" s="165" t="s">
        <v>8442</v>
      </c>
      <c r="D132" s="166" t="s">
        <v>3040</v>
      </c>
      <c r="E132" s="166" t="s">
        <v>5579</v>
      </c>
      <c r="F132" s="174">
        <v>12.6609</v>
      </c>
      <c r="G132" s="174">
        <v>40.479199999999999</v>
      </c>
      <c r="H132" s="74">
        <v>71.11</v>
      </c>
      <c r="I132" s="74">
        <v>0.47</v>
      </c>
      <c r="J132" s="74">
        <v>8.14</v>
      </c>
      <c r="K132" s="74">
        <v>0.22</v>
      </c>
      <c r="L132" s="74">
        <v>0</v>
      </c>
      <c r="M132" s="74">
        <v>0.15</v>
      </c>
      <c r="N132" s="74">
        <v>5.12</v>
      </c>
      <c r="O132" s="74">
        <v>4.24</v>
      </c>
      <c r="P132" s="74">
        <v>0</v>
      </c>
      <c r="Q132" s="74">
        <v>0</v>
      </c>
      <c r="R132" s="74">
        <v>3.38</v>
      </c>
      <c r="S132" s="74">
        <v>0</v>
      </c>
      <c r="T132" s="74">
        <v>0</v>
      </c>
      <c r="U132" s="74">
        <v>8.9999999999999998E-4</v>
      </c>
      <c r="V132" s="74">
        <v>4.2330000000000014</v>
      </c>
      <c r="W132" s="74">
        <v>0.82999991699999998</v>
      </c>
      <c r="X132" s="74">
        <v>970.4899999999999</v>
      </c>
      <c r="Y132" s="74">
        <v>730</v>
      </c>
      <c r="Z132" s="74">
        <v>0.98502480713780971</v>
      </c>
      <c r="AA132" s="74">
        <v>1.497519286219034E-2</v>
      </c>
      <c r="AB132" s="74">
        <v>2.7434704822534421E-3</v>
      </c>
      <c r="AC132" s="74">
        <v>2.7434704822534421E-3</v>
      </c>
      <c r="AD132" t="s">
        <v>5810</v>
      </c>
    </row>
    <row r="133" spans="1:30">
      <c r="A133" s="165" t="s">
        <v>2411</v>
      </c>
      <c r="C133" s="165" t="s">
        <v>8442</v>
      </c>
      <c r="D133" s="166" t="s">
        <v>3040</v>
      </c>
      <c r="E133" s="166" t="s">
        <v>5579</v>
      </c>
      <c r="F133" s="174">
        <v>12.6609</v>
      </c>
      <c r="G133" s="174">
        <v>40.479199999999999</v>
      </c>
      <c r="H133" s="74">
        <v>71.150000000000006</v>
      </c>
      <c r="I133" s="74">
        <v>0.42</v>
      </c>
      <c r="J133" s="74">
        <v>7.87</v>
      </c>
      <c r="K133" s="74">
        <v>0.21</v>
      </c>
      <c r="L133" s="74">
        <v>0</v>
      </c>
      <c r="M133" s="74">
        <v>0.12</v>
      </c>
      <c r="N133" s="74">
        <v>5.0599999999999996</v>
      </c>
      <c r="O133" s="74">
        <v>4.16</v>
      </c>
      <c r="P133" s="74">
        <v>0</v>
      </c>
      <c r="Q133" s="74">
        <v>0</v>
      </c>
      <c r="R133" s="74">
        <v>3.82</v>
      </c>
      <c r="S133" s="74">
        <v>0</v>
      </c>
      <c r="T133" s="74">
        <v>0</v>
      </c>
      <c r="U133" s="74">
        <v>2.0999999999999999E-3</v>
      </c>
      <c r="V133" s="74">
        <v>4.641</v>
      </c>
      <c r="W133" s="74">
        <v>0.90999990899999994</v>
      </c>
      <c r="X133" s="74">
        <v>969.99199999999985</v>
      </c>
      <c r="Y133" s="74">
        <v>900</v>
      </c>
      <c r="Z133" s="74">
        <v>0.97475426625771133</v>
      </c>
      <c r="AA133" s="74">
        <v>2.5245733742288619E-2</v>
      </c>
      <c r="AB133" s="74">
        <v>5.8176365968996679E-3</v>
      </c>
      <c r="AC133" s="74">
        <v>5.8176365968996696E-3</v>
      </c>
      <c r="AD133" t="s">
        <v>5810</v>
      </c>
    </row>
    <row r="134" spans="1:30">
      <c r="A134" s="165" t="s">
        <v>2412</v>
      </c>
      <c r="C134" s="165" t="s">
        <v>8442</v>
      </c>
      <c r="D134" s="166" t="s">
        <v>3040</v>
      </c>
      <c r="E134" s="166" t="s">
        <v>5579</v>
      </c>
      <c r="F134" s="174">
        <v>12.6609</v>
      </c>
      <c r="G134" s="174">
        <v>40.479199999999999</v>
      </c>
      <c r="H134" s="74">
        <v>71.349999999999994</v>
      </c>
      <c r="I134" s="74">
        <v>0.51</v>
      </c>
      <c r="J134" s="74">
        <v>7.86</v>
      </c>
      <c r="K134" s="74">
        <v>0.28999999999999998</v>
      </c>
      <c r="L134" s="74">
        <v>0</v>
      </c>
      <c r="M134" s="74">
        <v>0.26</v>
      </c>
      <c r="N134" s="74">
        <v>5.18</v>
      </c>
      <c r="O134" s="74">
        <v>4.0599999999999996</v>
      </c>
      <c r="P134" s="74">
        <v>0</v>
      </c>
      <c r="Q134" s="74">
        <v>0</v>
      </c>
      <c r="R134" s="74">
        <v>4.55</v>
      </c>
      <c r="S134" s="74">
        <v>0</v>
      </c>
      <c r="T134" s="74">
        <v>0</v>
      </c>
      <c r="U134" s="74">
        <v>3.3999999999999998E-3</v>
      </c>
      <c r="V134" s="74">
        <v>5.1680000000000001</v>
      </c>
      <c r="W134" s="74">
        <v>1.0133332319999999</v>
      </c>
      <c r="X134" s="74">
        <v>972.31599999999992</v>
      </c>
      <c r="Y134" s="74">
        <v>1210</v>
      </c>
      <c r="Z134" s="74">
        <v>0.96652790332625205</v>
      </c>
      <c r="AA134" s="74">
        <v>3.3472096673747911E-2</v>
      </c>
      <c r="AB134" s="74">
        <v>4.084370709768707E-4</v>
      </c>
      <c r="AC134" s="74">
        <v>4.084370709768707E-4</v>
      </c>
      <c r="AD134" t="s">
        <v>5810</v>
      </c>
    </row>
    <row r="135" spans="1:30">
      <c r="A135" s="165" t="s">
        <v>2413</v>
      </c>
      <c r="C135" s="165" t="s">
        <v>8442</v>
      </c>
      <c r="D135" s="166" t="s">
        <v>3040</v>
      </c>
      <c r="E135" s="166" t="s">
        <v>5579</v>
      </c>
      <c r="F135" s="174">
        <v>12.6609</v>
      </c>
      <c r="G135" s="174">
        <v>40.479199999999999</v>
      </c>
      <c r="H135" s="74">
        <v>71.36</v>
      </c>
      <c r="I135" s="74">
        <v>0.34</v>
      </c>
      <c r="J135" s="74">
        <v>7.63</v>
      </c>
      <c r="K135" s="74">
        <v>0.2</v>
      </c>
      <c r="L135" s="74">
        <v>0</v>
      </c>
      <c r="M135" s="74">
        <v>0.11</v>
      </c>
      <c r="N135" s="74">
        <v>5.1100000000000003</v>
      </c>
      <c r="O135" s="74">
        <v>4.13</v>
      </c>
      <c r="P135" s="74">
        <v>0</v>
      </c>
      <c r="Q135" s="74">
        <v>0</v>
      </c>
      <c r="R135" s="74">
        <v>4.75</v>
      </c>
      <c r="S135" s="74">
        <v>0</v>
      </c>
      <c r="T135" s="74">
        <v>0</v>
      </c>
      <c r="U135" s="74">
        <v>3.6700000000000003E-2</v>
      </c>
      <c r="V135" s="74">
        <v>4.4710000000000001</v>
      </c>
      <c r="W135" s="74">
        <v>0.87666657899999989</v>
      </c>
      <c r="X135" s="74">
        <v>969.82600000000014</v>
      </c>
      <c r="Y135" s="74">
        <v>1810</v>
      </c>
      <c r="Z135" s="74">
        <v>0.76865778582215816</v>
      </c>
      <c r="AA135" s="74">
        <v>0.23134221417784201</v>
      </c>
      <c r="AB135" s="74">
        <v>8.8291073407127164E-4</v>
      </c>
      <c r="AC135" s="74">
        <v>8.829107340712711E-4</v>
      </c>
      <c r="AD135" t="s">
        <v>5810</v>
      </c>
    </row>
    <row r="136" spans="1:30">
      <c r="A136" s="165" t="s">
        <v>2414</v>
      </c>
      <c r="C136" s="165" t="s">
        <v>8442</v>
      </c>
      <c r="D136" s="166" t="s">
        <v>3040</v>
      </c>
      <c r="E136" s="166" t="s">
        <v>5579</v>
      </c>
      <c r="F136" s="174">
        <v>12.6609</v>
      </c>
      <c r="G136" s="174">
        <v>40.479199999999999</v>
      </c>
      <c r="H136" s="74">
        <v>71.39</v>
      </c>
      <c r="I136" s="74">
        <v>0.48</v>
      </c>
      <c r="J136" s="74">
        <v>8.24</v>
      </c>
      <c r="K136" s="74">
        <v>0.21</v>
      </c>
      <c r="L136" s="74">
        <v>0</v>
      </c>
      <c r="M136" s="74">
        <v>0.28999999999999998</v>
      </c>
      <c r="N136" s="74">
        <v>5.18</v>
      </c>
      <c r="O136" s="74">
        <v>4.1500000000000004</v>
      </c>
      <c r="P136" s="74">
        <v>0</v>
      </c>
      <c r="Q136" s="74">
        <v>0</v>
      </c>
      <c r="R136" s="74">
        <v>3.08</v>
      </c>
      <c r="S136" s="74">
        <v>0</v>
      </c>
      <c r="T136" s="74">
        <v>0</v>
      </c>
      <c r="U136" s="74">
        <v>2.81E-2</v>
      </c>
      <c r="V136" s="74">
        <v>4.5305</v>
      </c>
      <c r="W136" s="74">
        <v>0.88833324449999995</v>
      </c>
      <c r="X136" s="74">
        <v>972.81399999999996</v>
      </c>
      <c r="Y136" s="74">
        <v>1080</v>
      </c>
      <c r="Z136" s="74">
        <v>0.65053692691718368</v>
      </c>
      <c r="AA136" s="74">
        <v>0.34946307308281632</v>
      </c>
      <c r="AB136" s="74">
        <v>5.7416347435440139E-4</v>
      </c>
      <c r="AC136" s="74">
        <v>5.7416347435440128E-4</v>
      </c>
      <c r="AD136" t="s">
        <v>5810</v>
      </c>
    </row>
    <row r="137" spans="1:30">
      <c r="A137" s="165" t="s">
        <v>2415</v>
      </c>
      <c r="C137" s="165" t="s">
        <v>8442</v>
      </c>
      <c r="D137" s="166" t="s">
        <v>3040</v>
      </c>
      <c r="E137" s="166" t="s">
        <v>5579</v>
      </c>
      <c r="F137" s="174">
        <v>12.6609</v>
      </c>
      <c r="G137" s="174">
        <v>40.479199999999999</v>
      </c>
      <c r="H137" s="74">
        <v>71.42</v>
      </c>
      <c r="I137" s="74">
        <v>0.37</v>
      </c>
      <c r="J137" s="74">
        <v>8.4499999999999993</v>
      </c>
      <c r="K137" s="74">
        <v>0.1</v>
      </c>
      <c r="L137" s="74">
        <v>0</v>
      </c>
      <c r="M137" s="74">
        <v>0.26</v>
      </c>
      <c r="N137" s="74">
        <v>5.44</v>
      </c>
      <c r="O137" s="74">
        <v>4.28</v>
      </c>
      <c r="P137" s="74">
        <v>0</v>
      </c>
      <c r="Q137" s="74">
        <v>0</v>
      </c>
      <c r="R137" s="74">
        <v>3.45</v>
      </c>
      <c r="S137" s="74">
        <v>0</v>
      </c>
      <c r="T137" s="74">
        <v>0</v>
      </c>
      <c r="U137" s="74">
        <v>5.9999999999999995E-4</v>
      </c>
      <c r="V137" s="74">
        <v>4.9470000000000001</v>
      </c>
      <c r="W137" s="74">
        <v>0.96999990299999994</v>
      </c>
      <c r="X137" s="74">
        <v>972.31599999999992</v>
      </c>
      <c r="Y137" s="74">
        <v>750</v>
      </c>
      <c r="Z137" s="74">
        <v>0.99189461456215577</v>
      </c>
      <c r="AA137" s="74">
        <v>8.1053854378442067E-3</v>
      </c>
      <c r="AB137" s="74">
        <v>8.4419415016910963E-3</v>
      </c>
      <c r="AC137" s="74">
        <v>8.4419415016910981E-3</v>
      </c>
      <c r="AD137" t="s">
        <v>5810</v>
      </c>
    </row>
    <row r="138" spans="1:30">
      <c r="A138" s="165" t="s">
        <v>2416</v>
      </c>
      <c r="C138" s="165" t="s">
        <v>8442</v>
      </c>
      <c r="D138" s="166" t="s">
        <v>3040</v>
      </c>
      <c r="E138" s="166" t="s">
        <v>5579</v>
      </c>
      <c r="F138" s="174">
        <v>12.6609</v>
      </c>
      <c r="G138" s="174">
        <v>40.479199999999999</v>
      </c>
      <c r="H138" s="74">
        <v>71.42</v>
      </c>
      <c r="I138" s="74">
        <v>0.37</v>
      </c>
      <c r="J138" s="74">
        <v>8.4499999999999993</v>
      </c>
      <c r="K138" s="74">
        <v>0.1</v>
      </c>
      <c r="L138" s="74">
        <v>0</v>
      </c>
      <c r="M138" s="74">
        <v>0.26</v>
      </c>
      <c r="N138" s="74">
        <v>5.44</v>
      </c>
      <c r="O138" s="74">
        <v>4.28</v>
      </c>
      <c r="P138" s="74">
        <v>0</v>
      </c>
      <c r="Q138" s="74">
        <v>0</v>
      </c>
      <c r="R138" s="74">
        <v>3.42</v>
      </c>
      <c r="S138" s="74">
        <v>0</v>
      </c>
      <c r="T138" s="74">
        <v>0</v>
      </c>
      <c r="U138" s="74">
        <v>2.3E-3</v>
      </c>
      <c r="V138" s="74">
        <v>4.9470000000000001</v>
      </c>
      <c r="W138" s="74">
        <v>0.96999990299999994</v>
      </c>
      <c r="X138" s="74">
        <v>972.31599999999992</v>
      </c>
      <c r="Y138" s="74">
        <v>770</v>
      </c>
      <c r="Z138" s="74">
        <v>0.96266919436034404</v>
      </c>
      <c r="AA138" s="74">
        <v>3.7330805639655927E-2</v>
      </c>
      <c r="AB138" s="74">
        <v>2.7646153131710609E-3</v>
      </c>
      <c r="AC138" s="74">
        <v>2.7646153131710631E-3</v>
      </c>
      <c r="AD138" t="s">
        <v>5810</v>
      </c>
    </row>
    <row r="139" spans="1:30">
      <c r="A139" s="165" t="s">
        <v>2417</v>
      </c>
      <c r="C139" s="165" t="s">
        <v>8442</v>
      </c>
      <c r="D139" s="166" t="s">
        <v>3040</v>
      </c>
      <c r="E139" s="166" t="s">
        <v>5579</v>
      </c>
      <c r="F139" s="174">
        <v>12.6609</v>
      </c>
      <c r="G139" s="174">
        <v>40.479199999999999</v>
      </c>
      <c r="H139" s="74">
        <v>71.42</v>
      </c>
      <c r="I139" s="74">
        <v>0.23</v>
      </c>
      <c r="J139" s="74">
        <v>8.26</v>
      </c>
      <c r="K139" s="74">
        <v>0.11</v>
      </c>
      <c r="L139" s="74">
        <v>0</v>
      </c>
      <c r="M139" s="74">
        <v>0.28999999999999998</v>
      </c>
      <c r="N139" s="74">
        <v>5.17</v>
      </c>
      <c r="O139" s="74">
        <v>4.13</v>
      </c>
      <c r="P139" s="74">
        <v>0</v>
      </c>
      <c r="Q139" s="74">
        <v>0</v>
      </c>
      <c r="R139" s="74">
        <v>4.0199999999999996</v>
      </c>
      <c r="S139" s="74">
        <v>0</v>
      </c>
      <c r="T139" s="74">
        <v>0</v>
      </c>
      <c r="U139" s="74">
        <v>3.5000000000000001E-3</v>
      </c>
      <c r="V139" s="74">
        <v>4.6494999999999997</v>
      </c>
      <c r="W139" s="74">
        <v>0.91166657549999985</v>
      </c>
      <c r="X139" s="74">
        <v>972.81399999999996</v>
      </c>
      <c r="Y139" s="74">
        <v>1000</v>
      </c>
      <c r="Z139" s="74">
        <v>0.95895701449206228</v>
      </c>
      <c r="AA139" s="74">
        <v>4.1042985507937772E-2</v>
      </c>
      <c r="AB139" s="74">
        <v>3.7358079640623459E-3</v>
      </c>
      <c r="AC139" s="74">
        <v>3.735807964062348E-3</v>
      </c>
      <c r="AD139" t="s">
        <v>5810</v>
      </c>
    </row>
    <row r="140" spans="1:30">
      <c r="A140" s="165" t="s">
        <v>2418</v>
      </c>
      <c r="C140" s="165" t="s">
        <v>8442</v>
      </c>
      <c r="D140" s="166" t="s">
        <v>3040</v>
      </c>
      <c r="E140" s="166" t="s">
        <v>5579</v>
      </c>
      <c r="F140" s="174">
        <v>12.6609</v>
      </c>
      <c r="G140" s="174">
        <v>40.479199999999999</v>
      </c>
      <c r="H140" s="74">
        <v>71.510000000000005</v>
      </c>
      <c r="I140" s="74">
        <v>0.28999999999999998</v>
      </c>
      <c r="J140" s="74">
        <v>9.4600000000000009</v>
      </c>
      <c r="K140" s="74">
        <v>0.18</v>
      </c>
      <c r="L140" s="74">
        <v>0</v>
      </c>
      <c r="M140" s="74">
        <v>0.18</v>
      </c>
      <c r="N140" s="74">
        <v>5.48</v>
      </c>
      <c r="O140" s="74">
        <v>4.2300000000000004</v>
      </c>
      <c r="P140" s="74">
        <v>0</v>
      </c>
      <c r="Q140" s="74">
        <v>0</v>
      </c>
      <c r="R140" s="74">
        <v>3.38</v>
      </c>
      <c r="S140" s="74">
        <v>0</v>
      </c>
      <c r="T140" s="74">
        <v>0</v>
      </c>
      <c r="U140" s="74">
        <v>5.1999999999999998E-3</v>
      </c>
      <c r="V140" s="74">
        <v>4.335</v>
      </c>
      <c r="W140" s="74">
        <v>0.84999991499999983</v>
      </c>
      <c r="X140" s="74">
        <v>970.98799999999994</v>
      </c>
      <c r="Y140" s="74">
        <v>810</v>
      </c>
      <c r="Z140" s="74">
        <v>0.91609867431743908</v>
      </c>
      <c r="AA140" s="74">
        <v>8.3901325682560882E-2</v>
      </c>
      <c r="AB140" s="74">
        <v>2.576182094075806E-3</v>
      </c>
      <c r="AC140" s="74">
        <v>2.5761820940758068E-3</v>
      </c>
      <c r="AD140" t="s">
        <v>5810</v>
      </c>
    </row>
    <row r="141" spans="1:30">
      <c r="A141" s="165" t="s">
        <v>2419</v>
      </c>
      <c r="C141" s="165" t="s">
        <v>8442</v>
      </c>
      <c r="D141" s="166" t="s">
        <v>3040</v>
      </c>
      <c r="E141" s="166" t="s">
        <v>5579</v>
      </c>
      <c r="F141" s="174">
        <v>12.6609</v>
      </c>
      <c r="G141" s="174">
        <v>40.479199999999999</v>
      </c>
      <c r="H141" s="74">
        <v>71.67</v>
      </c>
      <c r="I141" s="74">
        <v>0.32</v>
      </c>
      <c r="J141" s="74">
        <v>9.1199999999999992</v>
      </c>
      <c r="K141" s="74">
        <v>0.19</v>
      </c>
      <c r="L141" s="74">
        <v>0</v>
      </c>
      <c r="M141" s="74">
        <v>0</v>
      </c>
      <c r="N141" s="74">
        <v>5.46</v>
      </c>
      <c r="O141" s="74">
        <v>3.89</v>
      </c>
      <c r="P141" s="74">
        <v>0</v>
      </c>
      <c r="Q141" s="74">
        <v>0</v>
      </c>
      <c r="R141" s="74">
        <v>4.1399999999999997</v>
      </c>
      <c r="S141" s="74">
        <v>0</v>
      </c>
      <c r="T141" s="74">
        <v>0</v>
      </c>
      <c r="U141" s="74">
        <v>8.9999999999999998E-4</v>
      </c>
      <c r="V141" s="74">
        <v>3.4510000000000001</v>
      </c>
      <c r="W141" s="74">
        <v>0.67666659899999981</v>
      </c>
      <c r="X141" s="74">
        <v>968.00000000000011</v>
      </c>
      <c r="Y141" s="74">
        <v>1000</v>
      </c>
      <c r="Z141" s="74">
        <v>0.99116351890833609</v>
      </c>
      <c r="AA141" s="74">
        <v>8.8364810916639509E-3</v>
      </c>
      <c r="AB141" s="74">
        <v>1.177422634933455E-2</v>
      </c>
      <c r="AC141" s="74">
        <v>1.177422634933456E-2</v>
      </c>
      <c r="AD141" t="s">
        <v>5810</v>
      </c>
    </row>
    <row r="142" spans="1:30">
      <c r="A142" s="165" t="s">
        <v>2420</v>
      </c>
      <c r="C142" s="165" t="s">
        <v>8442</v>
      </c>
      <c r="D142" s="166" t="s">
        <v>3040</v>
      </c>
      <c r="E142" s="166" t="s">
        <v>5579</v>
      </c>
      <c r="F142" s="174">
        <v>12.6609</v>
      </c>
      <c r="G142" s="174">
        <v>40.479199999999999</v>
      </c>
      <c r="H142" s="74">
        <v>71.67</v>
      </c>
      <c r="I142" s="74">
        <v>0.5</v>
      </c>
      <c r="J142" s="74">
        <v>8.58</v>
      </c>
      <c r="K142" s="74">
        <v>0.23</v>
      </c>
      <c r="L142" s="74">
        <v>0</v>
      </c>
      <c r="M142" s="74">
        <v>0.21</v>
      </c>
      <c r="N142" s="74">
        <v>5.37</v>
      </c>
      <c r="O142" s="74">
        <v>4.1500000000000004</v>
      </c>
      <c r="P142" s="74">
        <v>0</v>
      </c>
      <c r="Q142" s="74">
        <v>0</v>
      </c>
      <c r="R142" s="74">
        <v>3.84</v>
      </c>
      <c r="S142" s="74">
        <v>0</v>
      </c>
      <c r="T142" s="74">
        <v>0</v>
      </c>
      <c r="U142" s="74">
        <v>1.9E-3</v>
      </c>
      <c r="V142" s="74">
        <v>4.9554999999999998</v>
      </c>
      <c r="W142" s="74">
        <v>0.97166656949999985</v>
      </c>
      <c r="X142" s="74">
        <v>971.48599999999999</v>
      </c>
      <c r="Y142" s="74">
        <v>920</v>
      </c>
      <c r="Z142" s="74">
        <v>0.97330079075848508</v>
      </c>
      <c r="AA142" s="74">
        <v>2.6699209241514921E-2</v>
      </c>
      <c r="AB142" s="74">
        <v>8.4046301574422467E-4</v>
      </c>
      <c r="AC142" s="74">
        <v>8.4046301574422424E-4</v>
      </c>
      <c r="AD142" t="s">
        <v>5810</v>
      </c>
    </row>
    <row r="143" spans="1:30">
      <c r="A143" s="165" t="s">
        <v>2421</v>
      </c>
      <c r="C143" s="165" t="s">
        <v>8442</v>
      </c>
      <c r="D143" s="166" t="s">
        <v>3040</v>
      </c>
      <c r="E143" s="166" t="s">
        <v>5579</v>
      </c>
      <c r="F143" s="174">
        <v>12.6609</v>
      </c>
      <c r="G143" s="174">
        <v>40.479199999999999</v>
      </c>
      <c r="H143" s="74">
        <v>71.67</v>
      </c>
      <c r="I143" s="74">
        <v>0.33</v>
      </c>
      <c r="J143" s="74">
        <v>8.07</v>
      </c>
      <c r="K143" s="74">
        <v>0.18</v>
      </c>
      <c r="L143" s="74">
        <v>0</v>
      </c>
      <c r="M143" s="74">
        <v>0.26</v>
      </c>
      <c r="N143" s="74">
        <v>4.96</v>
      </c>
      <c r="O143" s="74">
        <v>4.08</v>
      </c>
      <c r="P143" s="74">
        <v>0</v>
      </c>
      <c r="Q143" s="74">
        <v>0</v>
      </c>
      <c r="R143" s="74">
        <v>3.59</v>
      </c>
      <c r="S143" s="74">
        <v>0</v>
      </c>
      <c r="T143" s="74">
        <v>0</v>
      </c>
      <c r="U143" s="74">
        <v>9.5999999999999992E-3</v>
      </c>
      <c r="V143" s="74">
        <v>4.8959999999999999</v>
      </c>
      <c r="W143" s="74">
        <v>0.9599999039999999</v>
      </c>
      <c r="X143" s="74">
        <v>972.31599999999992</v>
      </c>
      <c r="Y143" s="74">
        <v>950</v>
      </c>
      <c r="Z143" s="74">
        <v>0.87175698312207595</v>
      </c>
      <c r="AA143" s="74">
        <v>0.12824301687792411</v>
      </c>
      <c r="AB143" s="74">
        <v>5.0462745607845322E-4</v>
      </c>
      <c r="AC143" s="74">
        <v>5.0462745607845365E-4</v>
      </c>
      <c r="AD143" t="s">
        <v>5810</v>
      </c>
    </row>
    <row r="144" spans="1:30">
      <c r="A144" s="165" t="s">
        <v>2422</v>
      </c>
      <c r="C144" s="165" t="s">
        <v>8442</v>
      </c>
      <c r="D144" s="166" t="s">
        <v>3040</v>
      </c>
      <c r="E144" s="166" t="s">
        <v>5579</v>
      </c>
      <c r="F144" s="174">
        <v>12.6609</v>
      </c>
      <c r="G144" s="174">
        <v>40.479199999999999</v>
      </c>
      <c r="H144" s="74">
        <v>71.709999999999994</v>
      </c>
      <c r="I144" s="74">
        <v>0.48</v>
      </c>
      <c r="J144" s="74">
        <v>7.7</v>
      </c>
      <c r="K144" s="74">
        <v>0.2</v>
      </c>
      <c r="L144" s="74">
        <v>0</v>
      </c>
      <c r="M144" s="74">
        <v>0.22</v>
      </c>
      <c r="N144" s="74">
        <v>4.4000000000000004</v>
      </c>
      <c r="O144" s="74">
        <v>3.92</v>
      </c>
      <c r="P144" s="74">
        <v>0</v>
      </c>
      <c r="Q144" s="74">
        <v>0</v>
      </c>
      <c r="R144" s="74">
        <v>3.7</v>
      </c>
      <c r="S144" s="74">
        <v>0</v>
      </c>
      <c r="T144" s="74">
        <v>0</v>
      </c>
      <c r="U144" s="74">
        <v>2.3999999999999998E-3</v>
      </c>
      <c r="V144" s="74">
        <v>4.9044999999999996</v>
      </c>
      <c r="W144" s="74">
        <v>0.96166657049999993</v>
      </c>
      <c r="X144" s="74">
        <v>971.65200000000016</v>
      </c>
      <c r="Y144" s="74">
        <v>870</v>
      </c>
      <c r="Z144" s="74">
        <v>0.9730241330433097</v>
      </c>
      <c r="AA144" s="74">
        <v>2.6975866956690249E-2</v>
      </c>
      <c r="AB144" s="74">
        <v>7.161143432988632E-3</v>
      </c>
      <c r="AC144" s="74">
        <v>7.1611434329886354E-3</v>
      </c>
      <c r="AD144" t="s">
        <v>5810</v>
      </c>
    </row>
    <row r="145" spans="1:30">
      <c r="A145" s="165" t="s">
        <v>2423</v>
      </c>
      <c r="C145" s="165" t="s">
        <v>8442</v>
      </c>
      <c r="D145" s="166" t="s">
        <v>3040</v>
      </c>
      <c r="E145" s="166" t="s">
        <v>5579</v>
      </c>
      <c r="F145" s="174">
        <v>12.6609</v>
      </c>
      <c r="G145" s="174">
        <v>40.479199999999999</v>
      </c>
      <c r="H145" s="74">
        <v>71.819999999999993</v>
      </c>
      <c r="I145" s="74">
        <v>0.39</v>
      </c>
      <c r="J145" s="74">
        <v>9.5399999999999991</v>
      </c>
      <c r="K145" s="74">
        <v>0</v>
      </c>
      <c r="L145" s="74">
        <v>0</v>
      </c>
      <c r="M145" s="74">
        <v>0.15</v>
      </c>
      <c r="N145" s="74">
        <v>4.55</v>
      </c>
      <c r="O145" s="74">
        <v>4.6900000000000004</v>
      </c>
      <c r="P145" s="74">
        <v>0</v>
      </c>
      <c r="Q145" s="74">
        <v>0</v>
      </c>
      <c r="R145" s="74">
        <v>3.5584123803992198</v>
      </c>
      <c r="S145" s="74">
        <v>0</v>
      </c>
      <c r="T145" s="74">
        <v>0</v>
      </c>
      <c r="U145" s="74">
        <v>0.145706331826609</v>
      </c>
      <c r="V145" s="74">
        <v>3.3574999999999999</v>
      </c>
      <c r="W145" s="74">
        <v>0.65833326749999999</v>
      </c>
      <c r="X145" s="74">
        <v>970.4899999999999</v>
      </c>
      <c r="Y145" s="74">
        <v>3150</v>
      </c>
      <c r="Z145" s="74">
        <v>0.37584200788814598</v>
      </c>
      <c r="AA145" s="74">
        <v>0.62415799211185397</v>
      </c>
      <c r="AB145" s="74">
        <v>2.961320625449608E-4</v>
      </c>
      <c r="AC145" s="74">
        <v>2.961320625449607E-4</v>
      </c>
      <c r="AD145" t="s">
        <v>5810</v>
      </c>
    </row>
    <row r="146" spans="1:30">
      <c r="A146" s="165" t="s">
        <v>2424</v>
      </c>
      <c r="C146" s="165" t="s">
        <v>8442</v>
      </c>
      <c r="D146" s="166" t="s">
        <v>3040</v>
      </c>
      <c r="E146" s="166" t="s">
        <v>5579</v>
      </c>
      <c r="F146" s="174">
        <v>12.6609</v>
      </c>
      <c r="G146" s="174">
        <v>40.479199999999999</v>
      </c>
      <c r="H146" s="74">
        <v>71.95</v>
      </c>
      <c r="I146" s="74">
        <v>0.32</v>
      </c>
      <c r="J146" s="74">
        <v>8.2799999999999994</v>
      </c>
      <c r="K146" s="74">
        <v>0.2</v>
      </c>
      <c r="L146" s="74">
        <v>0</v>
      </c>
      <c r="M146" s="74">
        <v>0</v>
      </c>
      <c r="N146" s="74">
        <v>4.75</v>
      </c>
      <c r="O146" s="74">
        <v>4.18</v>
      </c>
      <c r="P146" s="74">
        <v>0</v>
      </c>
      <c r="Q146" s="74">
        <v>0</v>
      </c>
      <c r="R146" s="74">
        <v>4.8</v>
      </c>
      <c r="S146" s="74">
        <v>0</v>
      </c>
      <c r="T146" s="74">
        <v>0</v>
      </c>
      <c r="U146" s="74">
        <v>1.2800000000000001E-2</v>
      </c>
      <c r="V146" s="74">
        <v>3.621</v>
      </c>
      <c r="W146" s="74">
        <v>0.70999992899999986</v>
      </c>
      <c r="X146" s="74">
        <v>968.00000000000011</v>
      </c>
      <c r="Y146" s="74">
        <v>1470</v>
      </c>
      <c r="Z146" s="74">
        <v>0.90100656680566771</v>
      </c>
      <c r="AA146" s="74">
        <v>9.8993433194332278E-2</v>
      </c>
      <c r="AB146" s="74">
        <v>6.9610807235976767E-4</v>
      </c>
      <c r="AC146" s="74">
        <v>6.9610807235976767E-4</v>
      </c>
      <c r="AD146" t="s">
        <v>5810</v>
      </c>
    </row>
    <row r="147" spans="1:30">
      <c r="A147" s="165" t="s">
        <v>2425</v>
      </c>
      <c r="C147" s="165" t="s">
        <v>8442</v>
      </c>
      <c r="D147" s="166" t="s">
        <v>3040</v>
      </c>
      <c r="E147" s="166" t="s">
        <v>5579</v>
      </c>
      <c r="F147" s="174">
        <v>12.6609</v>
      </c>
      <c r="G147" s="174">
        <v>40.479199999999999</v>
      </c>
      <c r="H147" s="74">
        <v>71.95</v>
      </c>
      <c r="I147" s="74">
        <v>0.32</v>
      </c>
      <c r="J147" s="74">
        <v>8.2799999999999994</v>
      </c>
      <c r="K147" s="74">
        <v>0.2</v>
      </c>
      <c r="L147" s="74">
        <v>0</v>
      </c>
      <c r="M147" s="74">
        <v>0</v>
      </c>
      <c r="N147" s="74">
        <v>4.75</v>
      </c>
      <c r="O147" s="74">
        <v>4.18</v>
      </c>
      <c r="P147" s="74">
        <v>0</v>
      </c>
      <c r="Q147" s="74">
        <v>0.03</v>
      </c>
      <c r="R147" s="74">
        <v>4.07</v>
      </c>
      <c r="S147" s="74">
        <v>0</v>
      </c>
      <c r="T147" s="74">
        <v>0</v>
      </c>
      <c r="U147" s="74">
        <v>1.35E-2</v>
      </c>
      <c r="V147" s="74">
        <v>3.621</v>
      </c>
      <c r="W147" s="74">
        <v>0.70999992899999986</v>
      </c>
      <c r="X147" s="74">
        <v>968.00000000000011</v>
      </c>
      <c r="Y147" s="74">
        <v>0</v>
      </c>
      <c r="Z147" s="74">
        <v>0</v>
      </c>
      <c r="AA147" s="74">
        <v>0</v>
      </c>
      <c r="AB147" s="74">
        <v>0</v>
      </c>
      <c r="AC147" s="74">
        <v>0</v>
      </c>
      <c r="AD147" t="s">
        <v>5810</v>
      </c>
    </row>
    <row r="148" spans="1:30">
      <c r="A148" s="165" t="s">
        <v>2426</v>
      </c>
      <c r="C148" s="165" t="s">
        <v>8442</v>
      </c>
      <c r="D148" s="166" t="s">
        <v>3040</v>
      </c>
      <c r="E148" s="166" t="s">
        <v>5579</v>
      </c>
      <c r="F148" s="174">
        <v>12.6609</v>
      </c>
      <c r="G148" s="174">
        <v>40.479199999999999</v>
      </c>
      <c r="H148" s="74">
        <v>72</v>
      </c>
      <c r="I148" s="74">
        <v>0.38</v>
      </c>
      <c r="J148" s="74">
        <v>8.24</v>
      </c>
      <c r="K148" s="74">
        <v>0.2</v>
      </c>
      <c r="L148" s="74">
        <v>0</v>
      </c>
      <c r="M148" s="74">
        <v>0.21</v>
      </c>
      <c r="N148" s="74">
        <v>4.37</v>
      </c>
      <c r="O148" s="74">
        <v>4.17</v>
      </c>
      <c r="P148" s="74">
        <v>0</v>
      </c>
      <c r="Q148" s="74">
        <v>0</v>
      </c>
      <c r="R148" s="74">
        <v>4.03</v>
      </c>
      <c r="S148" s="74">
        <v>0</v>
      </c>
      <c r="T148" s="74">
        <v>0</v>
      </c>
      <c r="U148" s="74">
        <v>1.0500000000000001E-2</v>
      </c>
      <c r="V148" s="74">
        <v>4.8620000000000001</v>
      </c>
      <c r="W148" s="74">
        <v>0.95333323799999992</v>
      </c>
      <c r="X148" s="74">
        <v>971.48599999999999</v>
      </c>
      <c r="Y148" s="74">
        <v>1130</v>
      </c>
      <c r="Z148" s="74">
        <v>0.89583432852174283</v>
      </c>
      <c r="AA148" s="74">
        <v>0.1041656714782572</v>
      </c>
      <c r="AB148" s="74">
        <v>2.1904736660020609E-3</v>
      </c>
      <c r="AC148" s="74">
        <v>2.19047366600206E-3</v>
      </c>
      <c r="AD148" t="s">
        <v>5810</v>
      </c>
    </row>
    <row r="149" spans="1:30">
      <c r="A149" s="165" t="s">
        <v>2427</v>
      </c>
      <c r="C149" s="165" t="s">
        <v>8442</v>
      </c>
      <c r="D149" s="166" t="s">
        <v>3040</v>
      </c>
      <c r="E149" s="166" t="s">
        <v>5579</v>
      </c>
      <c r="F149" s="174">
        <v>12.6609</v>
      </c>
      <c r="G149" s="174">
        <v>40.479199999999999</v>
      </c>
      <c r="H149" s="74">
        <v>72</v>
      </c>
      <c r="I149" s="74">
        <v>0.38</v>
      </c>
      <c r="J149" s="74">
        <v>8.24</v>
      </c>
      <c r="K149" s="74">
        <v>0.2</v>
      </c>
      <c r="L149" s="74">
        <v>0</v>
      </c>
      <c r="M149" s="74">
        <v>0.21</v>
      </c>
      <c r="N149" s="74">
        <v>4.37</v>
      </c>
      <c r="O149" s="74">
        <v>4.17</v>
      </c>
      <c r="P149" s="74">
        <v>0</v>
      </c>
      <c r="Q149" s="74">
        <v>0</v>
      </c>
      <c r="R149" s="74">
        <v>4.0999999999999996</v>
      </c>
      <c r="S149" s="74">
        <v>0</v>
      </c>
      <c r="T149" s="74">
        <v>0</v>
      </c>
      <c r="U149" s="74">
        <v>1.8200000000000001E-2</v>
      </c>
      <c r="V149" s="74">
        <v>4.8620000000000001</v>
      </c>
      <c r="W149" s="74">
        <v>0.95333323799999992</v>
      </c>
      <c r="X149" s="74">
        <v>971.48599999999999</v>
      </c>
      <c r="Y149" s="74">
        <v>1280</v>
      </c>
      <c r="Z149" s="74">
        <v>0.83805913858088921</v>
      </c>
      <c r="AA149" s="74">
        <v>0.16194086141911079</v>
      </c>
      <c r="AB149" s="74">
        <v>8.9423023680848741E-4</v>
      </c>
      <c r="AC149" s="74">
        <v>8.9423023680848784E-4</v>
      </c>
      <c r="AD149" t="s">
        <v>5810</v>
      </c>
    </row>
    <row r="150" spans="1:30">
      <c r="A150" s="165" t="s">
        <v>2428</v>
      </c>
      <c r="C150" s="165" t="s">
        <v>8442</v>
      </c>
      <c r="D150" s="166" t="s">
        <v>3040</v>
      </c>
      <c r="E150" s="166" t="s">
        <v>5579</v>
      </c>
      <c r="F150" s="174">
        <v>12.6609</v>
      </c>
      <c r="G150" s="174">
        <v>40.479199999999999</v>
      </c>
      <c r="H150" s="74">
        <v>72.040000000000006</v>
      </c>
      <c r="I150" s="74">
        <v>0.14000000000000001</v>
      </c>
      <c r="J150" s="74">
        <v>8.14</v>
      </c>
      <c r="K150" s="74">
        <v>0.16</v>
      </c>
      <c r="L150" s="74">
        <v>0</v>
      </c>
      <c r="M150" s="74">
        <v>0.17</v>
      </c>
      <c r="N150" s="74">
        <v>5.0999999999999996</v>
      </c>
      <c r="O150" s="74">
        <v>4.0599999999999996</v>
      </c>
      <c r="P150" s="74">
        <v>0</v>
      </c>
      <c r="Q150" s="74">
        <v>0</v>
      </c>
      <c r="R150" s="74">
        <v>4.03</v>
      </c>
      <c r="S150" s="74">
        <v>0</v>
      </c>
      <c r="T150" s="74">
        <v>0</v>
      </c>
      <c r="U150" s="74">
        <v>2.5000000000000001E-3</v>
      </c>
      <c r="V150" s="74">
        <v>4.5984999999999996</v>
      </c>
      <c r="W150" s="74">
        <v>0.90166657649999993</v>
      </c>
      <c r="X150" s="74">
        <v>970.822</v>
      </c>
      <c r="Y150" s="74">
        <v>980</v>
      </c>
      <c r="Z150" s="74">
        <v>0.9716714332428289</v>
      </c>
      <c r="AA150" s="74">
        <v>2.83285667571711E-2</v>
      </c>
      <c r="AB150" s="74">
        <v>5.2476570531204579E-3</v>
      </c>
      <c r="AC150" s="74">
        <v>5.2476570531204579E-3</v>
      </c>
      <c r="AD150" t="s">
        <v>5810</v>
      </c>
    </row>
    <row r="151" spans="1:30">
      <c r="A151" s="165" t="s">
        <v>2429</v>
      </c>
      <c r="C151" s="165" t="s">
        <v>8442</v>
      </c>
      <c r="D151" s="166" t="s">
        <v>3040</v>
      </c>
      <c r="E151" s="166" t="s">
        <v>5579</v>
      </c>
      <c r="F151" s="174">
        <v>12.6609</v>
      </c>
      <c r="G151" s="174">
        <v>40.479199999999999</v>
      </c>
      <c r="H151" s="74">
        <v>72.069999999999993</v>
      </c>
      <c r="I151" s="74">
        <v>0.38</v>
      </c>
      <c r="J151" s="74">
        <v>8.2799999999999994</v>
      </c>
      <c r="K151" s="74">
        <v>0.24</v>
      </c>
      <c r="L151" s="74">
        <v>0</v>
      </c>
      <c r="M151" s="74">
        <v>0.23</v>
      </c>
      <c r="N151" s="74">
        <v>5.47</v>
      </c>
      <c r="O151" s="74">
        <v>4.1500000000000004</v>
      </c>
      <c r="P151" s="74">
        <v>0</v>
      </c>
      <c r="Q151" s="74">
        <v>0</v>
      </c>
      <c r="R151" s="74">
        <v>5.04</v>
      </c>
      <c r="S151" s="74">
        <v>0</v>
      </c>
      <c r="T151" s="74">
        <v>0</v>
      </c>
      <c r="U151" s="74">
        <v>4.6199999999999998E-2</v>
      </c>
      <c r="V151" s="74">
        <v>5.0404999999999998</v>
      </c>
      <c r="W151" s="74">
        <v>0.98833323449999988</v>
      </c>
      <c r="X151" s="74">
        <v>971.81799999999987</v>
      </c>
      <c r="Y151" s="74">
        <v>2100</v>
      </c>
      <c r="Z151" s="74">
        <v>0.74951143882722571</v>
      </c>
      <c r="AA151" s="74">
        <v>0.25048856117277429</v>
      </c>
      <c r="AB151" s="74">
        <v>7.2669685958047341E-4</v>
      </c>
      <c r="AC151" s="74">
        <v>7.2669685958047406E-4</v>
      </c>
      <c r="AD151" t="s">
        <v>5810</v>
      </c>
    </row>
    <row r="152" spans="1:30">
      <c r="A152" s="165" t="s">
        <v>2430</v>
      </c>
      <c r="C152" s="165" t="s">
        <v>8442</v>
      </c>
      <c r="D152" s="166" t="s">
        <v>3040</v>
      </c>
      <c r="E152" s="166" t="s">
        <v>5579</v>
      </c>
      <c r="F152" s="174">
        <v>12.6609</v>
      </c>
      <c r="G152" s="174">
        <v>40.479199999999999</v>
      </c>
      <c r="H152" s="74">
        <v>72.12</v>
      </c>
      <c r="I152" s="74">
        <v>0.39</v>
      </c>
      <c r="J152" s="74">
        <v>7.52</v>
      </c>
      <c r="K152" s="74">
        <v>0.24</v>
      </c>
      <c r="L152" s="74">
        <v>0</v>
      </c>
      <c r="M152" s="74">
        <v>0.38</v>
      </c>
      <c r="N152" s="74">
        <v>5.48</v>
      </c>
      <c r="O152" s="74">
        <v>4.0599999999999996</v>
      </c>
      <c r="P152" s="74">
        <v>0</v>
      </c>
      <c r="Q152" s="74">
        <v>0</v>
      </c>
      <c r="R152" s="74">
        <v>3.63</v>
      </c>
      <c r="S152" s="74">
        <v>0</v>
      </c>
      <c r="T152" s="74">
        <v>0</v>
      </c>
      <c r="U152" s="74">
        <v>8.6999999999999994E-3</v>
      </c>
      <c r="V152" s="74">
        <v>5.3040000000000003</v>
      </c>
      <c r="W152" s="74">
        <v>1.0399998960000001</v>
      </c>
      <c r="X152" s="74">
        <v>974.30800000000011</v>
      </c>
      <c r="Y152" s="74">
        <v>930</v>
      </c>
      <c r="Z152" s="74">
        <v>0.88315149835184659</v>
      </c>
      <c r="AA152" s="74">
        <v>0.1168485016481535</v>
      </c>
      <c r="AB152" s="74">
        <v>1.798742640656784E-3</v>
      </c>
      <c r="AC152" s="74">
        <v>1.798742640656784E-3</v>
      </c>
      <c r="AD152" t="s">
        <v>5810</v>
      </c>
    </row>
    <row r="153" spans="1:30">
      <c r="A153" s="165" t="s">
        <v>2431</v>
      </c>
      <c r="C153" s="165" t="s">
        <v>8442</v>
      </c>
      <c r="D153" s="166" t="s">
        <v>3040</v>
      </c>
      <c r="E153" s="166" t="s">
        <v>5579</v>
      </c>
      <c r="F153" s="174">
        <v>12.6609</v>
      </c>
      <c r="G153" s="174">
        <v>40.479199999999999</v>
      </c>
      <c r="H153" s="74">
        <v>72.28</v>
      </c>
      <c r="I153" s="74">
        <v>0.31</v>
      </c>
      <c r="J153" s="74">
        <v>9.14</v>
      </c>
      <c r="K153" s="74">
        <v>0.18</v>
      </c>
      <c r="L153" s="74">
        <v>0</v>
      </c>
      <c r="M153" s="74">
        <v>0.17</v>
      </c>
      <c r="N153" s="74">
        <v>5.47</v>
      </c>
      <c r="O153" s="74">
        <v>4.25</v>
      </c>
      <c r="P153" s="74">
        <v>0</v>
      </c>
      <c r="Q153" s="74">
        <v>0</v>
      </c>
      <c r="R153" s="74">
        <v>2.4</v>
      </c>
      <c r="S153" s="74">
        <v>0</v>
      </c>
      <c r="T153" s="74">
        <v>0</v>
      </c>
      <c r="U153" s="74">
        <v>6.1999999999999998E-3</v>
      </c>
      <c r="V153" s="74">
        <v>4.3179999999999996</v>
      </c>
      <c r="W153" s="74">
        <v>0.846666582</v>
      </c>
      <c r="X153" s="74">
        <v>970.822</v>
      </c>
      <c r="Y153" s="74">
        <v>510</v>
      </c>
      <c r="Z153" s="74">
        <v>0.83348368545511231</v>
      </c>
      <c r="AA153" s="74">
        <v>0.16651631454488769</v>
      </c>
      <c r="AB153" s="74">
        <v>1.6906606779771461E-3</v>
      </c>
      <c r="AC153" s="74">
        <v>1.6906606779771469E-3</v>
      </c>
      <c r="AD153" t="s">
        <v>5810</v>
      </c>
    </row>
    <row r="154" spans="1:30">
      <c r="A154" s="165" t="s">
        <v>2432</v>
      </c>
      <c r="C154" s="165" t="s">
        <v>8442</v>
      </c>
      <c r="D154" s="166" t="s">
        <v>3040</v>
      </c>
      <c r="E154" s="166" t="s">
        <v>5579</v>
      </c>
      <c r="F154" s="174">
        <v>12.6609</v>
      </c>
      <c r="G154" s="174">
        <v>40.479199999999999</v>
      </c>
      <c r="H154" s="74">
        <v>72.430000000000007</v>
      </c>
      <c r="I154" s="74">
        <v>0.28999999999999998</v>
      </c>
      <c r="J154" s="74">
        <v>9.19</v>
      </c>
      <c r="K154" s="74">
        <v>0.19</v>
      </c>
      <c r="L154" s="74">
        <v>0</v>
      </c>
      <c r="M154" s="74">
        <v>0.16</v>
      </c>
      <c r="N154" s="74">
        <v>5.42</v>
      </c>
      <c r="O154" s="74">
        <v>4.28</v>
      </c>
      <c r="P154" s="74">
        <v>0</v>
      </c>
      <c r="Q154" s="74">
        <v>0</v>
      </c>
      <c r="R154" s="74">
        <v>2.29</v>
      </c>
      <c r="S154" s="74">
        <v>0</v>
      </c>
      <c r="T154" s="74">
        <v>0</v>
      </c>
      <c r="U154" s="74">
        <v>8.8999999999999999E-3</v>
      </c>
      <c r="V154" s="74">
        <v>4.3009999999999993</v>
      </c>
      <c r="W154" s="74">
        <v>0.84333324899999984</v>
      </c>
      <c r="X154" s="74">
        <v>970.65600000000006</v>
      </c>
      <c r="Y154" s="74">
        <v>530</v>
      </c>
      <c r="Z154" s="74">
        <v>0.7551643245153068</v>
      </c>
      <c r="AA154" s="74">
        <v>0.2448356754846932</v>
      </c>
      <c r="AB154" s="74">
        <v>6.4203037412944274E-4</v>
      </c>
      <c r="AC154" s="74">
        <v>6.4203037412944317E-4</v>
      </c>
      <c r="AD154" t="s">
        <v>5810</v>
      </c>
    </row>
    <row r="155" spans="1:30">
      <c r="A155" s="165" t="s">
        <v>2433</v>
      </c>
      <c r="C155" s="165" t="s">
        <v>8442</v>
      </c>
      <c r="D155" s="166" t="s">
        <v>3040</v>
      </c>
      <c r="E155" s="166" t="s">
        <v>5579</v>
      </c>
      <c r="F155" s="174">
        <v>12.6609</v>
      </c>
      <c r="G155" s="174">
        <v>40.479199999999999</v>
      </c>
      <c r="H155" s="74">
        <v>72.510000000000005</v>
      </c>
      <c r="I155" s="74">
        <v>0.63</v>
      </c>
      <c r="J155" s="74">
        <v>7.15</v>
      </c>
      <c r="K155" s="74">
        <v>0.23</v>
      </c>
      <c r="L155" s="74">
        <v>0</v>
      </c>
      <c r="M155" s="74">
        <v>0.19</v>
      </c>
      <c r="N155" s="74">
        <v>5.2</v>
      </c>
      <c r="O155" s="74">
        <v>3.91</v>
      </c>
      <c r="P155" s="74">
        <v>0</v>
      </c>
      <c r="Q155" s="74">
        <v>0</v>
      </c>
      <c r="R155" s="74">
        <v>3.33</v>
      </c>
      <c r="S155" s="74">
        <v>0</v>
      </c>
      <c r="T155" s="74">
        <v>0</v>
      </c>
      <c r="U155" s="74">
        <v>8.8000000000000005E-3</v>
      </c>
      <c r="V155" s="74">
        <v>5.0914999999999999</v>
      </c>
      <c r="W155" s="74">
        <v>0.99833323349999992</v>
      </c>
      <c r="X155" s="74">
        <v>971.15400000000011</v>
      </c>
      <c r="Y155" s="74">
        <v>830</v>
      </c>
      <c r="Z155" s="74">
        <v>0.8690407227590895</v>
      </c>
      <c r="AA155" s="74">
        <v>0.13095927724091039</v>
      </c>
      <c r="AB155" s="74">
        <v>1.1680986662144701E-3</v>
      </c>
      <c r="AC155" s="74">
        <v>1.1680986662144701E-3</v>
      </c>
      <c r="AD155" t="s">
        <v>5810</v>
      </c>
    </row>
    <row r="156" spans="1:30">
      <c r="A156" s="165" t="s">
        <v>2434</v>
      </c>
      <c r="C156" s="165" t="s">
        <v>8442</v>
      </c>
      <c r="D156" s="166" t="s">
        <v>3040</v>
      </c>
      <c r="E156" s="166" t="s">
        <v>5579</v>
      </c>
      <c r="F156" s="174">
        <v>12.6609</v>
      </c>
      <c r="G156" s="174">
        <v>40.479199999999999</v>
      </c>
      <c r="H156" s="74">
        <v>72.55</v>
      </c>
      <c r="I156" s="74">
        <v>0.55000000000000004</v>
      </c>
      <c r="J156" s="74">
        <v>5.59</v>
      </c>
      <c r="K156" s="74">
        <v>0.3</v>
      </c>
      <c r="L156" s="74">
        <v>0</v>
      </c>
      <c r="M156" s="74">
        <v>0.46</v>
      </c>
      <c r="N156" s="74">
        <v>4.78</v>
      </c>
      <c r="O156" s="74">
        <v>3.46</v>
      </c>
      <c r="P156" s="74">
        <v>0</v>
      </c>
      <c r="Q156" s="74">
        <v>0</v>
      </c>
      <c r="R156" s="74">
        <v>3.43</v>
      </c>
      <c r="S156" s="74">
        <v>0</v>
      </c>
      <c r="T156" s="74">
        <v>0</v>
      </c>
      <c r="U156" s="74">
        <v>2.8999999999999998E-3</v>
      </c>
      <c r="V156" s="74">
        <v>5.7629999999999999</v>
      </c>
      <c r="W156" s="74">
        <v>1.1299998870000001</v>
      </c>
      <c r="X156" s="74">
        <v>975.63600000000008</v>
      </c>
      <c r="Y156" s="74">
        <v>750</v>
      </c>
      <c r="Z156" s="74">
        <v>0.95872818216168265</v>
      </c>
      <c r="AA156" s="74">
        <v>4.1271817838317328E-2</v>
      </c>
      <c r="AB156" s="74">
        <v>2.9530067285631892E-3</v>
      </c>
      <c r="AC156" s="74">
        <v>2.9530067285631879E-3</v>
      </c>
      <c r="AD156" t="s">
        <v>5810</v>
      </c>
    </row>
    <row r="157" spans="1:30">
      <c r="A157" s="165" t="s">
        <v>2435</v>
      </c>
      <c r="C157" s="165" t="s">
        <v>8442</v>
      </c>
      <c r="D157" s="166" t="s">
        <v>3040</v>
      </c>
      <c r="E157" s="166" t="s">
        <v>5579</v>
      </c>
      <c r="F157" s="174">
        <v>12.6609</v>
      </c>
      <c r="G157" s="174">
        <v>40.479199999999999</v>
      </c>
      <c r="H157" s="74">
        <v>72.561599999999999</v>
      </c>
      <c r="I157" s="74">
        <v>0.60645000000000004</v>
      </c>
      <c r="J157" s="74">
        <v>6.7876000000000003</v>
      </c>
      <c r="K157" s="74">
        <v>0.35210000000000002</v>
      </c>
      <c r="L157" s="74">
        <v>0</v>
      </c>
      <c r="M157" s="74">
        <v>0.11275</v>
      </c>
      <c r="N157" s="74">
        <v>2.8714</v>
      </c>
      <c r="O157" s="74">
        <v>3.6804000000000001</v>
      </c>
      <c r="P157" s="74">
        <v>0</v>
      </c>
      <c r="Q157" s="74">
        <v>0</v>
      </c>
      <c r="R157" s="74">
        <v>3.9448357995619001</v>
      </c>
      <c r="S157" s="74">
        <v>0</v>
      </c>
      <c r="T157" s="74">
        <v>0</v>
      </c>
      <c r="U157" s="74">
        <v>3.1737188971521897E-2</v>
      </c>
      <c r="V157" s="74">
        <v>5.4549599999999998</v>
      </c>
      <c r="W157" s="74">
        <v>1.0695998930399999</v>
      </c>
      <c r="X157" s="74">
        <v>969.87165000000016</v>
      </c>
      <c r="Y157" s="74">
        <v>1340</v>
      </c>
      <c r="Z157" s="74">
        <v>0.77967494182039243</v>
      </c>
      <c r="AA157" s="74">
        <v>0.2203250581796076</v>
      </c>
      <c r="AB157" s="74">
        <v>1.058677064583092E-3</v>
      </c>
      <c r="AC157" s="74">
        <v>1.0586770645830931E-3</v>
      </c>
      <c r="AD157" t="s">
        <v>5810</v>
      </c>
    </row>
    <row r="158" spans="1:30">
      <c r="A158" s="165" t="s">
        <v>2436</v>
      </c>
      <c r="C158" s="165" t="s">
        <v>8442</v>
      </c>
      <c r="D158" s="166" t="s">
        <v>3040</v>
      </c>
      <c r="E158" s="166" t="s">
        <v>5579</v>
      </c>
      <c r="F158" s="174">
        <v>12.6609</v>
      </c>
      <c r="G158" s="174">
        <v>40.479199999999999</v>
      </c>
      <c r="H158" s="74">
        <v>72.680000000000007</v>
      </c>
      <c r="I158" s="74">
        <v>0.44</v>
      </c>
      <c r="J158" s="74">
        <v>9.51</v>
      </c>
      <c r="K158" s="74">
        <v>0.19</v>
      </c>
      <c r="L158" s="74">
        <v>0</v>
      </c>
      <c r="M158" s="74">
        <v>0.28000000000000003</v>
      </c>
      <c r="N158" s="74">
        <v>5.27</v>
      </c>
      <c r="O158" s="74">
        <v>4.6399999999999997</v>
      </c>
      <c r="P158" s="74">
        <v>0</v>
      </c>
      <c r="Q158" s="74">
        <v>0</v>
      </c>
      <c r="R158" s="74">
        <v>3.27433127758834</v>
      </c>
      <c r="S158" s="74">
        <v>0</v>
      </c>
      <c r="T158" s="74">
        <v>0</v>
      </c>
      <c r="U158" s="74">
        <v>4.3699224279546501E-3</v>
      </c>
      <c r="V158" s="74">
        <v>3.6635</v>
      </c>
      <c r="W158" s="74">
        <v>0.71833326149999999</v>
      </c>
      <c r="X158" s="74">
        <v>972.64800000000002</v>
      </c>
      <c r="Y158" s="74">
        <v>760</v>
      </c>
      <c r="Z158" s="74">
        <v>0.92542064393474011</v>
      </c>
      <c r="AA158" s="74">
        <v>7.4579356065259922E-2</v>
      </c>
      <c r="AB158" s="74">
        <v>2.45954549633244E-3</v>
      </c>
      <c r="AC158" s="74">
        <v>2.4595454963324392E-3</v>
      </c>
      <c r="AD158" t="s">
        <v>5810</v>
      </c>
    </row>
    <row r="159" spans="1:30">
      <c r="A159" s="165" t="s">
        <v>2437</v>
      </c>
      <c r="C159" s="165" t="s">
        <v>8442</v>
      </c>
      <c r="D159" s="166" t="s">
        <v>3040</v>
      </c>
      <c r="E159" s="166" t="s">
        <v>5579</v>
      </c>
      <c r="F159" s="174">
        <v>12.6609</v>
      </c>
      <c r="G159" s="174">
        <v>40.479199999999999</v>
      </c>
      <c r="H159" s="74">
        <v>72.69</v>
      </c>
      <c r="I159" s="74">
        <v>0.4</v>
      </c>
      <c r="J159" s="74">
        <v>9.89</v>
      </c>
      <c r="K159" s="74">
        <v>0</v>
      </c>
      <c r="L159" s="74">
        <v>0</v>
      </c>
      <c r="M159" s="74">
        <v>0.11</v>
      </c>
      <c r="N159" s="74">
        <v>4.84</v>
      </c>
      <c r="O159" s="74">
        <v>4.78</v>
      </c>
      <c r="P159" s="74">
        <v>0</v>
      </c>
      <c r="Q159" s="74">
        <v>0</v>
      </c>
      <c r="R159" s="74">
        <v>3.08</v>
      </c>
      <c r="S159" s="74">
        <v>0</v>
      </c>
      <c r="T159" s="74">
        <v>0</v>
      </c>
      <c r="U159" s="74">
        <v>2.0500000000000001E-2</v>
      </c>
      <c r="V159" s="74">
        <v>3.3915000000000002</v>
      </c>
      <c r="W159" s="74">
        <v>0.66499993349999997</v>
      </c>
      <c r="X159" s="74">
        <v>969.82600000000014</v>
      </c>
      <c r="Y159" s="74">
        <v>990</v>
      </c>
      <c r="Z159" s="74">
        <v>0.71291101463813378</v>
      </c>
      <c r="AA159" s="74">
        <v>0.28708898536186622</v>
      </c>
      <c r="AB159" s="74">
        <v>3.1126256722233272E-4</v>
      </c>
      <c r="AC159" s="74">
        <v>3.1126256722233272E-4</v>
      </c>
      <c r="AD159" t="s">
        <v>5810</v>
      </c>
    </row>
    <row r="160" spans="1:30">
      <c r="A160" s="165" t="s">
        <v>2438</v>
      </c>
      <c r="C160" s="165" t="s">
        <v>8442</v>
      </c>
      <c r="D160" s="166" t="s">
        <v>3040</v>
      </c>
      <c r="E160" s="166" t="s">
        <v>5579</v>
      </c>
      <c r="F160" s="174">
        <v>12.6609</v>
      </c>
      <c r="G160" s="174">
        <v>40.479199999999999</v>
      </c>
      <c r="H160" s="74">
        <v>72.709999999999994</v>
      </c>
      <c r="I160" s="74">
        <v>0</v>
      </c>
      <c r="J160" s="74">
        <v>9.8000000000000007</v>
      </c>
      <c r="K160" s="74">
        <v>0.19</v>
      </c>
      <c r="L160" s="74">
        <v>0</v>
      </c>
      <c r="M160" s="74">
        <v>0.1</v>
      </c>
      <c r="N160" s="74">
        <v>5.0199999999999996</v>
      </c>
      <c r="O160" s="74">
        <v>4.63</v>
      </c>
      <c r="P160" s="74">
        <v>0</v>
      </c>
      <c r="Q160" s="74">
        <v>0</v>
      </c>
      <c r="R160" s="74">
        <v>3.12</v>
      </c>
      <c r="S160" s="74">
        <v>0</v>
      </c>
      <c r="T160" s="74">
        <v>0</v>
      </c>
      <c r="U160" s="74">
        <v>2.5999999999999999E-3</v>
      </c>
      <c r="V160" s="74">
        <v>3.5105</v>
      </c>
      <c r="W160" s="74">
        <v>0.68833326449999988</v>
      </c>
      <c r="X160" s="74">
        <v>969.66</v>
      </c>
      <c r="Y160" s="74">
        <v>680</v>
      </c>
      <c r="Z160" s="74">
        <v>0.94654834829800183</v>
      </c>
      <c r="AA160" s="74">
        <v>5.3451651701998212E-2</v>
      </c>
      <c r="AB160" s="74">
        <v>7.8410461406282412E-4</v>
      </c>
      <c r="AC160" s="74">
        <v>7.841046140628238E-4</v>
      </c>
      <c r="AD160" t="s">
        <v>5810</v>
      </c>
    </row>
    <row r="161" spans="1:30">
      <c r="A161" s="165" t="s">
        <v>2439</v>
      </c>
      <c r="C161" s="165" t="s">
        <v>8442</v>
      </c>
      <c r="D161" s="166" t="s">
        <v>3040</v>
      </c>
      <c r="E161" s="166" t="s">
        <v>5579</v>
      </c>
      <c r="F161" s="174">
        <v>12.6609</v>
      </c>
      <c r="G161" s="174">
        <v>40.479199999999999</v>
      </c>
      <c r="H161" s="74">
        <v>72.760000000000005</v>
      </c>
      <c r="I161" s="74">
        <v>0.48</v>
      </c>
      <c r="J161" s="74">
        <v>9.9600000000000009</v>
      </c>
      <c r="K161" s="74">
        <v>0</v>
      </c>
      <c r="L161" s="74">
        <v>0</v>
      </c>
      <c r="M161" s="74">
        <v>0.14000000000000001</v>
      </c>
      <c r="N161" s="74">
        <v>4.57</v>
      </c>
      <c r="O161" s="74">
        <v>4.8</v>
      </c>
      <c r="P161" s="74">
        <v>0</v>
      </c>
      <c r="Q161" s="74">
        <v>0</v>
      </c>
      <c r="R161" s="74">
        <v>3.24</v>
      </c>
      <c r="S161" s="74">
        <v>0</v>
      </c>
      <c r="T161" s="74">
        <v>0</v>
      </c>
      <c r="U161" s="74">
        <v>3.0000000000000001E-3</v>
      </c>
      <c r="V161" s="74">
        <v>3.3319999999999999</v>
      </c>
      <c r="W161" s="74">
        <v>0.65333326799999991</v>
      </c>
      <c r="X161" s="74">
        <v>970.32399999999996</v>
      </c>
      <c r="Y161" s="74">
        <v>750</v>
      </c>
      <c r="Z161" s="74">
        <v>0.9473887880072287</v>
      </c>
      <c r="AA161" s="74">
        <v>5.2611211992771301E-2</v>
      </c>
      <c r="AB161" s="74">
        <v>1.0002430418249381E-3</v>
      </c>
      <c r="AC161" s="74">
        <v>1.0002430418249381E-3</v>
      </c>
      <c r="AD161" t="s">
        <v>5810</v>
      </c>
    </row>
    <row r="162" spans="1:30">
      <c r="A162" s="165" t="s">
        <v>2440</v>
      </c>
      <c r="C162" s="165" t="s">
        <v>8442</v>
      </c>
      <c r="D162" s="166" t="s">
        <v>3040</v>
      </c>
      <c r="E162" s="166" t="s">
        <v>5579</v>
      </c>
      <c r="F162" s="174">
        <v>12.6609</v>
      </c>
      <c r="G162" s="174">
        <v>40.479199999999999</v>
      </c>
      <c r="H162" s="74">
        <v>72.849999999999994</v>
      </c>
      <c r="I162" s="74">
        <v>0.49</v>
      </c>
      <c r="J162" s="74">
        <v>6.28</v>
      </c>
      <c r="K162" s="74">
        <v>0.26</v>
      </c>
      <c r="L162" s="74">
        <v>0</v>
      </c>
      <c r="M162" s="74">
        <v>0</v>
      </c>
      <c r="N162" s="74">
        <v>4.43</v>
      </c>
      <c r="O162" s="74">
        <v>3.6</v>
      </c>
      <c r="P162" s="74">
        <v>0</v>
      </c>
      <c r="Q162" s="74">
        <v>0</v>
      </c>
      <c r="R162" s="74">
        <v>5.25</v>
      </c>
      <c r="S162" s="74">
        <v>0</v>
      </c>
      <c r="T162" s="74">
        <v>0</v>
      </c>
      <c r="U162" s="74">
        <v>7.6E-3</v>
      </c>
      <c r="V162" s="74">
        <v>4.4624999999999986</v>
      </c>
      <c r="W162" s="74">
        <v>0.87499991249999998</v>
      </c>
      <c r="X162" s="74">
        <v>968.00000000000011</v>
      </c>
      <c r="Y162" s="74">
        <v>1530</v>
      </c>
      <c r="Z162" s="74">
        <v>0.95261327829879405</v>
      </c>
      <c r="AA162" s="74">
        <v>4.7386721701205947E-2</v>
      </c>
      <c r="AB162" s="74">
        <v>2.8627289641853489E-3</v>
      </c>
      <c r="AC162" s="74">
        <v>2.8627289641853502E-3</v>
      </c>
      <c r="AD162" t="s">
        <v>5810</v>
      </c>
    </row>
    <row r="163" spans="1:30">
      <c r="A163" s="165" t="s">
        <v>2441</v>
      </c>
      <c r="C163" s="165" t="s">
        <v>8442</v>
      </c>
      <c r="D163" s="166" t="s">
        <v>3040</v>
      </c>
      <c r="E163" s="166" t="s">
        <v>5579</v>
      </c>
      <c r="F163" s="174">
        <v>12.6609</v>
      </c>
      <c r="G163" s="174">
        <v>40.479199999999999</v>
      </c>
      <c r="H163" s="74">
        <v>72.91</v>
      </c>
      <c r="I163" s="74">
        <v>0.34</v>
      </c>
      <c r="J163" s="74">
        <v>8.77</v>
      </c>
      <c r="K163" s="74">
        <v>0.18</v>
      </c>
      <c r="L163" s="74">
        <v>0</v>
      </c>
      <c r="M163" s="74">
        <v>0.17</v>
      </c>
      <c r="N163" s="74">
        <v>5.49</v>
      </c>
      <c r="O163" s="74">
        <v>4.24</v>
      </c>
      <c r="P163" s="74">
        <v>0</v>
      </c>
      <c r="Q163" s="74">
        <v>0</v>
      </c>
      <c r="R163" s="74">
        <v>3.54</v>
      </c>
      <c r="S163" s="74">
        <v>0</v>
      </c>
      <c r="T163" s="74">
        <v>0</v>
      </c>
      <c r="U163" s="74">
        <v>3.5999999999999999E-3</v>
      </c>
      <c r="V163" s="74">
        <v>4.3094999999999999</v>
      </c>
      <c r="W163" s="74">
        <v>0.84499991550000009</v>
      </c>
      <c r="X163" s="74">
        <v>970.822</v>
      </c>
      <c r="Y163" s="74">
        <v>830</v>
      </c>
      <c r="Z163" s="74">
        <v>0.9439593954273503</v>
      </c>
      <c r="AA163" s="74">
        <v>5.6040604572649692E-2</v>
      </c>
      <c r="AB163" s="74">
        <v>1.9742269565701351E-3</v>
      </c>
      <c r="AC163" s="74">
        <v>1.9742269565701351E-3</v>
      </c>
      <c r="AD163" t="s">
        <v>5810</v>
      </c>
    </row>
    <row r="164" spans="1:30">
      <c r="A164" s="165" t="s">
        <v>2442</v>
      </c>
      <c r="C164" s="165" t="s">
        <v>8442</v>
      </c>
      <c r="D164" s="166" t="s">
        <v>3040</v>
      </c>
      <c r="E164" s="166" t="s">
        <v>5579</v>
      </c>
      <c r="F164" s="174">
        <v>12.6609</v>
      </c>
      <c r="G164" s="174">
        <v>40.479199999999999</v>
      </c>
      <c r="H164" s="74">
        <v>72.930000000000007</v>
      </c>
      <c r="I164" s="74">
        <v>0</v>
      </c>
      <c r="J164" s="74">
        <v>9.74</v>
      </c>
      <c r="K164" s="74">
        <v>0</v>
      </c>
      <c r="L164" s="74">
        <v>0</v>
      </c>
      <c r="M164" s="74">
        <v>0.14000000000000001</v>
      </c>
      <c r="N164" s="74">
        <v>4.91</v>
      </c>
      <c r="O164" s="74">
        <v>4.6900000000000004</v>
      </c>
      <c r="P164" s="74">
        <v>0</v>
      </c>
      <c r="Q164" s="74">
        <v>0</v>
      </c>
      <c r="R164" s="74">
        <v>3.15</v>
      </c>
      <c r="S164" s="74">
        <v>0</v>
      </c>
      <c r="T164" s="74">
        <v>0</v>
      </c>
      <c r="U164" s="74">
        <v>3.5000000000000001E-3</v>
      </c>
      <c r="V164" s="74">
        <v>3.5190000000000001</v>
      </c>
      <c r="W164" s="74">
        <v>0.6899999309999999</v>
      </c>
      <c r="X164" s="74">
        <v>970.32399999999996</v>
      </c>
      <c r="Y164" s="74">
        <v>710</v>
      </c>
      <c r="Z164" s="74">
        <v>0.93270658676145501</v>
      </c>
      <c r="AA164" s="74">
        <v>6.7293413238544986E-2</v>
      </c>
      <c r="AB164" s="74">
        <v>1.1270106990861339E-3</v>
      </c>
      <c r="AC164" s="74">
        <v>1.1270106990861339E-3</v>
      </c>
      <c r="AD164" t="s">
        <v>5810</v>
      </c>
    </row>
    <row r="165" spans="1:30">
      <c r="A165" s="165" t="s">
        <v>2443</v>
      </c>
      <c r="C165" s="165" t="s">
        <v>8442</v>
      </c>
      <c r="D165" s="166" t="s">
        <v>3040</v>
      </c>
      <c r="E165" s="166" t="s">
        <v>5579</v>
      </c>
      <c r="F165" s="174">
        <v>12.6609</v>
      </c>
      <c r="G165" s="174">
        <v>40.479199999999999</v>
      </c>
      <c r="H165" s="74">
        <v>73.47</v>
      </c>
      <c r="I165" s="74">
        <v>0.42</v>
      </c>
      <c r="J165" s="74">
        <v>7.67</v>
      </c>
      <c r="K165" s="74">
        <v>0.2</v>
      </c>
      <c r="L165" s="74">
        <v>0</v>
      </c>
      <c r="M165" s="74">
        <v>0.25</v>
      </c>
      <c r="N165" s="74">
        <v>2.91</v>
      </c>
      <c r="O165" s="74">
        <v>3.87</v>
      </c>
      <c r="P165" s="74">
        <v>0</v>
      </c>
      <c r="Q165" s="74">
        <v>0</v>
      </c>
      <c r="R165" s="74">
        <v>3.54</v>
      </c>
      <c r="S165" s="74">
        <v>0</v>
      </c>
      <c r="T165" s="74">
        <v>0</v>
      </c>
      <c r="U165" s="74">
        <v>1.32E-2</v>
      </c>
      <c r="V165" s="74">
        <v>4.7430000000000003</v>
      </c>
      <c r="W165" s="74">
        <v>0.9299999069999999</v>
      </c>
      <c r="X165" s="74">
        <v>972.15</v>
      </c>
      <c r="Y165" s="74">
        <v>970</v>
      </c>
      <c r="Z165" s="74">
        <v>0.86313951179216608</v>
      </c>
      <c r="AA165" s="74">
        <v>0.13686048820783389</v>
      </c>
      <c r="AB165" s="74">
        <v>1.17863581265058E-3</v>
      </c>
      <c r="AC165" s="74">
        <v>1.1786358126505811E-3</v>
      </c>
      <c r="AD165" t="s">
        <v>5810</v>
      </c>
    </row>
    <row r="166" spans="1:30">
      <c r="A166" s="165" t="s">
        <v>2444</v>
      </c>
      <c r="C166" s="165" t="s">
        <v>8442</v>
      </c>
      <c r="D166" s="166" t="s">
        <v>3040</v>
      </c>
      <c r="E166" s="166" t="s">
        <v>5579</v>
      </c>
      <c r="F166" s="174">
        <v>12.6609</v>
      </c>
      <c r="G166" s="174">
        <v>40.479199999999999</v>
      </c>
      <c r="H166" s="74">
        <v>73.53</v>
      </c>
      <c r="I166" s="74">
        <v>0.41</v>
      </c>
      <c r="J166" s="74">
        <v>9.93</v>
      </c>
      <c r="K166" s="74">
        <v>0</v>
      </c>
      <c r="L166" s="74">
        <v>0</v>
      </c>
      <c r="M166" s="74">
        <v>0.1</v>
      </c>
      <c r="N166" s="74">
        <v>4.45</v>
      </c>
      <c r="O166" s="74">
        <v>4.8499999999999996</v>
      </c>
      <c r="P166" s="74">
        <v>0</v>
      </c>
      <c r="Q166" s="74">
        <v>0</v>
      </c>
      <c r="R166" s="74">
        <v>1.06</v>
      </c>
      <c r="S166" s="74">
        <v>0</v>
      </c>
      <c r="T166" s="74">
        <v>0</v>
      </c>
      <c r="U166" s="74">
        <v>3.0800000000000001E-2</v>
      </c>
      <c r="V166" s="74">
        <v>2.8645</v>
      </c>
      <c r="W166" s="74">
        <v>0.56166661049999989</v>
      </c>
      <c r="X166" s="74">
        <v>969.66</v>
      </c>
      <c r="Y166" s="74">
        <v>610</v>
      </c>
      <c r="Z166" s="74">
        <v>0.2026849816967283</v>
      </c>
      <c r="AA166" s="74">
        <v>0.79731501830327178</v>
      </c>
      <c r="AB166" s="74">
        <v>2.042437364126849E-4</v>
      </c>
      <c r="AC166" s="74">
        <v>2.042437364126848E-4</v>
      </c>
      <c r="AD166" t="s">
        <v>5810</v>
      </c>
    </row>
    <row r="167" spans="1:30">
      <c r="A167" s="165" t="s">
        <v>2445</v>
      </c>
      <c r="C167" s="165" t="s">
        <v>8442</v>
      </c>
      <c r="D167" s="166" t="s">
        <v>3040</v>
      </c>
      <c r="E167" s="166" t="s">
        <v>5579</v>
      </c>
      <c r="F167" s="174">
        <v>12.6609</v>
      </c>
      <c r="G167" s="174">
        <v>40.479199999999999</v>
      </c>
      <c r="H167" s="74">
        <v>74.900000000000006</v>
      </c>
      <c r="I167" s="74">
        <v>0</v>
      </c>
      <c r="J167" s="74">
        <v>10.65</v>
      </c>
      <c r="K167" s="74">
        <v>0</v>
      </c>
      <c r="L167" s="74">
        <v>0</v>
      </c>
      <c r="M167" s="74">
        <v>0.13</v>
      </c>
      <c r="N167" s="74">
        <v>3.96</v>
      </c>
      <c r="O167" s="74">
        <v>4.67</v>
      </c>
      <c r="P167" s="74">
        <v>0</v>
      </c>
      <c r="Q167" s="74">
        <v>0</v>
      </c>
      <c r="R167" s="74">
        <v>3.24</v>
      </c>
      <c r="S167" s="74">
        <v>0</v>
      </c>
      <c r="T167" s="74">
        <v>0</v>
      </c>
      <c r="U167" s="74">
        <v>2.8000000000000001E-2</v>
      </c>
      <c r="V167" s="74">
        <v>3.0005000000000002</v>
      </c>
      <c r="W167" s="74">
        <v>0.58833327449999995</v>
      </c>
      <c r="X167" s="74">
        <v>970.15800000000002</v>
      </c>
      <c r="Y167" s="74">
        <v>1150</v>
      </c>
      <c r="Z167" s="74">
        <v>0.68821463592308441</v>
      </c>
      <c r="AA167" s="74">
        <v>0.31178536407691548</v>
      </c>
      <c r="AB167" s="74">
        <v>4.2939459622592951E-4</v>
      </c>
      <c r="AC167" s="74">
        <v>4.2939459622592967E-4</v>
      </c>
      <c r="AD167" t="s">
        <v>5810</v>
      </c>
    </row>
    <row r="168" spans="1:30">
      <c r="A168" s="165" t="s">
        <v>2446</v>
      </c>
      <c r="C168" s="165" t="s">
        <v>8442</v>
      </c>
      <c r="D168" s="166" t="s">
        <v>3040</v>
      </c>
      <c r="E168" s="166" t="s">
        <v>5579</v>
      </c>
      <c r="F168" s="174">
        <v>12.6609</v>
      </c>
      <c r="G168" s="174">
        <v>40.479199999999999</v>
      </c>
      <c r="H168" s="74">
        <v>75.31</v>
      </c>
      <c r="I168" s="74">
        <v>0.46</v>
      </c>
      <c r="J168" s="74">
        <v>6.38</v>
      </c>
      <c r="K168" s="74">
        <v>0.28000000000000003</v>
      </c>
      <c r="L168" s="74">
        <v>0</v>
      </c>
      <c r="M168" s="74">
        <v>0</v>
      </c>
      <c r="N168" s="74">
        <v>4.49</v>
      </c>
      <c r="O168" s="74">
        <v>3.37</v>
      </c>
      <c r="P168" s="74">
        <v>0</v>
      </c>
      <c r="Q168" s="74">
        <v>0</v>
      </c>
      <c r="R168" s="74">
        <v>3.96</v>
      </c>
      <c r="S168" s="74">
        <v>0</v>
      </c>
      <c r="T168" s="74">
        <v>0</v>
      </c>
      <c r="U168" s="74">
        <v>1.5699999999999999E-2</v>
      </c>
      <c r="V168" s="74">
        <v>4.1564999999999994</v>
      </c>
      <c r="W168" s="74">
        <v>0.81499991849999986</v>
      </c>
      <c r="X168" s="74">
        <v>968.00000000000011</v>
      </c>
      <c r="Y168" s="74">
        <v>1120</v>
      </c>
      <c r="Z168" s="74">
        <v>0.85045944943293694</v>
      </c>
      <c r="AA168" s="74">
        <v>0.149540550567063</v>
      </c>
      <c r="AB168" s="74">
        <v>1.800065094846482E-3</v>
      </c>
      <c r="AC168" s="74">
        <v>1.800065094846482E-3</v>
      </c>
      <c r="AD168" t="s">
        <v>5810</v>
      </c>
    </row>
    <row r="169" spans="1:30">
      <c r="A169" s="165" t="s">
        <v>2447</v>
      </c>
      <c r="C169" s="165" t="s">
        <v>8442</v>
      </c>
      <c r="D169" s="166" t="s">
        <v>3040</v>
      </c>
      <c r="E169" s="166" t="s">
        <v>4085</v>
      </c>
      <c r="F169" s="159">
        <v>13.6</v>
      </c>
      <c r="G169" s="159">
        <v>40.67</v>
      </c>
      <c r="H169" s="74">
        <v>49.17</v>
      </c>
      <c r="I169" s="74">
        <v>2.42</v>
      </c>
      <c r="J169" s="74">
        <v>13.84</v>
      </c>
      <c r="K169" s="74">
        <v>0.23</v>
      </c>
      <c r="L169" s="74">
        <v>5.6</v>
      </c>
      <c r="M169" s="74">
        <v>11.96</v>
      </c>
      <c r="N169" s="74">
        <v>2.83</v>
      </c>
      <c r="O169" s="74">
        <v>0.57999999999999996</v>
      </c>
      <c r="P169" s="74">
        <v>0</v>
      </c>
      <c r="Q169" s="74">
        <v>0.51</v>
      </c>
      <c r="R169" s="74">
        <v>0.13289999999999999</v>
      </c>
      <c r="S169" s="74">
        <v>0</v>
      </c>
      <c r="T169" s="74">
        <v>0</v>
      </c>
      <c r="U169" s="74">
        <v>3.3E-3</v>
      </c>
      <c r="V169" s="74">
        <v>9.7665000000000006</v>
      </c>
      <c r="W169" s="74">
        <v>1.9149998085</v>
      </c>
      <c r="X169" s="74">
        <v>1166.5360000000001</v>
      </c>
      <c r="Y169" s="74">
        <v>50</v>
      </c>
      <c r="Z169" s="74">
        <v>6.8860603671484069E-2</v>
      </c>
      <c r="AA169" s="74">
        <v>0.93113939632851594</v>
      </c>
      <c r="AB169" s="74">
        <v>4.3997290151908888E-4</v>
      </c>
      <c r="AC169" s="74">
        <v>4.3997290151908883E-4</v>
      </c>
      <c r="AD169" t="s">
        <v>5810</v>
      </c>
    </row>
    <row r="170" spans="1:30">
      <c r="A170" s="165" t="s">
        <v>2448</v>
      </c>
      <c r="C170" s="165" t="s">
        <v>8442</v>
      </c>
      <c r="D170" s="166" t="s">
        <v>3040</v>
      </c>
      <c r="E170" s="166" t="s">
        <v>4085</v>
      </c>
      <c r="F170" s="159">
        <v>13.6</v>
      </c>
      <c r="G170" s="159">
        <v>40.67</v>
      </c>
      <c r="H170" s="74">
        <v>49.28</v>
      </c>
      <c r="I170" s="74">
        <v>2.5</v>
      </c>
      <c r="J170" s="74">
        <v>13.75</v>
      </c>
      <c r="K170" s="74">
        <v>0.23</v>
      </c>
      <c r="L170" s="74">
        <v>5.4</v>
      </c>
      <c r="M170" s="74">
        <v>11.75</v>
      </c>
      <c r="N170" s="74">
        <v>2.94</v>
      </c>
      <c r="O170" s="74">
        <v>0.59</v>
      </c>
      <c r="P170" s="74">
        <v>0</v>
      </c>
      <c r="Q170" s="74">
        <v>0.39</v>
      </c>
      <c r="R170" s="74">
        <v>9.0999999999999998E-2</v>
      </c>
      <c r="S170" s="74">
        <v>0</v>
      </c>
      <c r="T170" s="74">
        <v>0</v>
      </c>
      <c r="U170" s="74">
        <v>1.2999999999999999E-2</v>
      </c>
      <c r="V170" s="74">
        <v>10.310499999999999</v>
      </c>
      <c r="W170" s="74">
        <v>2.0216664645</v>
      </c>
      <c r="X170" s="74">
        <v>1163.05</v>
      </c>
      <c r="Y170" s="74">
        <v>210</v>
      </c>
      <c r="Z170" s="74">
        <v>8.3238949056820971E-3</v>
      </c>
      <c r="AA170" s="74">
        <v>0.99167610509431781</v>
      </c>
      <c r="AB170" s="74">
        <v>1.126942549464241E-4</v>
      </c>
      <c r="AC170" s="74">
        <v>1.126942549464241E-4</v>
      </c>
      <c r="AD170" t="s">
        <v>5810</v>
      </c>
    </row>
    <row r="171" spans="1:30">
      <c r="A171" s="165" t="s">
        <v>2449</v>
      </c>
      <c r="C171" s="165" t="s">
        <v>8442</v>
      </c>
      <c r="D171" s="166" t="s">
        <v>3040</v>
      </c>
      <c r="E171" s="166" t="s">
        <v>4085</v>
      </c>
      <c r="F171" s="159">
        <v>13.6</v>
      </c>
      <c r="G171" s="159">
        <v>40.67</v>
      </c>
      <c r="H171" s="74">
        <v>49.29</v>
      </c>
      <c r="I171" s="74">
        <v>2.38</v>
      </c>
      <c r="J171" s="74">
        <v>13.94</v>
      </c>
      <c r="K171" s="74">
        <v>0.21</v>
      </c>
      <c r="L171" s="74">
        <v>6.15</v>
      </c>
      <c r="M171" s="74">
        <v>11.74</v>
      </c>
      <c r="N171" s="74">
        <v>2.71</v>
      </c>
      <c r="O171" s="74">
        <v>0.55000000000000004</v>
      </c>
      <c r="P171" s="74">
        <v>0</v>
      </c>
      <c r="Q171" s="74">
        <v>0.39</v>
      </c>
      <c r="R171" s="74">
        <v>8.6699999999999999E-2</v>
      </c>
      <c r="S171" s="74">
        <v>0</v>
      </c>
      <c r="T171" s="74">
        <v>0</v>
      </c>
      <c r="U171" s="74">
        <v>1.9400000000000001E-2</v>
      </c>
      <c r="V171" s="74">
        <v>9.6050000000000004</v>
      </c>
      <c r="W171" s="74">
        <v>1.8833331449999999</v>
      </c>
      <c r="X171" s="74">
        <v>1162.884</v>
      </c>
      <c r="Y171" s="74">
        <v>320</v>
      </c>
      <c r="Z171" s="74">
        <v>5.1576074624006532E-3</v>
      </c>
      <c r="AA171" s="74">
        <v>0.99484239253759932</v>
      </c>
      <c r="AB171" s="74">
        <v>1.643027813158809E-4</v>
      </c>
      <c r="AC171" s="74">
        <v>1.643027813158808E-4</v>
      </c>
      <c r="AD171" t="s">
        <v>5810</v>
      </c>
    </row>
    <row r="172" spans="1:30">
      <c r="A172" s="165" t="s">
        <v>2450</v>
      </c>
      <c r="C172" s="165" t="s">
        <v>8442</v>
      </c>
      <c r="D172" s="166" t="s">
        <v>3040</v>
      </c>
      <c r="E172" s="166" t="s">
        <v>4085</v>
      </c>
      <c r="F172" s="159">
        <v>13.6</v>
      </c>
      <c r="G172" s="159">
        <v>40.67</v>
      </c>
      <c r="H172" s="74">
        <v>49.32</v>
      </c>
      <c r="I172" s="74">
        <v>2.42</v>
      </c>
      <c r="J172" s="74">
        <v>13.84</v>
      </c>
      <c r="K172" s="74">
        <v>0.21</v>
      </c>
      <c r="L172" s="74">
        <v>4.79</v>
      </c>
      <c r="M172" s="74">
        <v>12.43</v>
      </c>
      <c r="N172" s="74">
        <v>2.77</v>
      </c>
      <c r="O172" s="74">
        <v>0.55000000000000004</v>
      </c>
      <c r="P172" s="74">
        <v>0</v>
      </c>
      <c r="Q172" s="74">
        <v>0.36</v>
      </c>
      <c r="R172" s="74">
        <v>0.1118</v>
      </c>
      <c r="S172" s="74">
        <v>0</v>
      </c>
      <c r="T172" s="74">
        <v>0</v>
      </c>
      <c r="U172" s="74">
        <v>8.2000000000000007E-3</v>
      </c>
      <c r="V172" s="74">
        <v>10.029999999999999</v>
      </c>
      <c r="W172" s="74">
        <v>1.9666664700000001</v>
      </c>
      <c r="X172" s="74">
        <v>1174.338</v>
      </c>
      <c r="Y172" s="74">
        <v>140</v>
      </c>
      <c r="Z172" s="74">
        <v>1.799920827301774E-2</v>
      </c>
      <c r="AA172" s="74">
        <v>0.98200079172698229</v>
      </c>
      <c r="AB172" s="74">
        <v>5.8618730620988087E-5</v>
      </c>
      <c r="AC172" s="74">
        <v>5.8618730620988081E-5</v>
      </c>
      <c r="AD172" t="s">
        <v>5810</v>
      </c>
    </row>
    <row r="173" spans="1:30">
      <c r="A173" s="165" t="s">
        <v>2451</v>
      </c>
      <c r="C173" s="165" t="s">
        <v>8442</v>
      </c>
      <c r="D173" s="166" t="s">
        <v>3040</v>
      </c>
      <c r="E173" s="166" t="s">
        <v>4085</v>
      </c>
      <c r="F173" s="159">
        <v>13.6</v>
      </c>
      <c r="G173" s="159">
        <v>40.67</v>
      </c>
      <c r="H173" s="74">
        <v>49.88</v>
      </c>
      <c r="I173" s="74">
        <v>2.2999999999999998</v>
      </c>
      <c r="J173" s="74">
        <v>14.18</v>
      </c>
      <c r="K173" s="74">
        <v>0.22</v>
      </c>
      <c r="L173" s="74">
        <v>6.02</v>
      </c>
      <c r="M173" s="74">
        <v>11.75</v>
      </c>
      <c r="N173" s="74">
        <v>2.86</v>
      </c>
      <c r="O173" s="74">
        <v>0.56999999999999995</v>
      </c>
      <c r="P173" s="74">
        <v>0</v>
      </c>
      <c r="Q173" s="74">
        <v>0.38</v>
      </c>
      <c r="R173" s="74">
        <v>0.17</v>
      </c>
      <c r="S173" s="74">
        <v>0</v>
      </c>
      <c r="T173" s="74">
        <v>0</v>
      </c>
      <c r="U173" s="74">
        <v>1.3599999999999999E-2</v>
      </c>
      <c r="V173" s="74">
        <v>9.2989999999999995</v>
      </c>
      <c r="W173" s="74">
        <v>1.8233331509999999</v>
      </c>
      <c r="X173" s="74">
        <v>1163.05</v>
      </c>
      <c r="Y173" s="74">
        <v>230</v>
      </c>
      <c r="Z173" s="74">
        <v>2.5454856201208669E-2</v>
      </c>
      <c r="AA173" s="74">
        <v>0.97454514379879131</v>
      </c>
      <c r="AB173" s="74">
        <v>1.037145568334931E-5</v>
      </c>
      <c r="AC173" s="74">
        <v>1.037145568334931E-5</v>
      </c>
      <c r="AD173" t="s">
        <v>5810</v>
      </c>
    </row>
    <row r="174" spans="1:30">
      <c r="A174" s="165" t="s">
        <v>2453</v>
      </c>
      <c r="C174" s="165" t="s">
        <v>8442</v>
      </c>
      <c r="D174" s="166" t="s">
        <v>3040</v>
      </c>
      <c r="E174" s="166" t="s">
        <v>6356</v>
      </c>
      <c r="F174" s="159">
        <v>13.37</v>
      </c>
      <c r="G174" s="159">
        <v>41.7</v>
      </c>
      <c r="H174" s="74">
        <v>44.4076515416739</v>
      </c>
      <c r="I174" s="74">
        <v>5.4259778848015401</v>
      </c>
      <c r="J174" s="74">
        <v>13.502649791196699</v>
      </c>
      <c r="K174" s="74">
        <v>0.18357440431108901</v>
      </c>
      <c r="L174" s="74">
        <v>5.6785682400230302</v>
      </c>
      <c r="M174" s="74">
        <v>9.3157489785538896</v>
      </c>
      <c r="N174" s="74">
        <v>4.5413097582335098</v>
      </c>
      <c r="O174" s="74">
        <v>1.30939710353697</v>
      </c>
      <c r="P174" s="74">
        <v>0</v>
      </c>
      <c r="Q174" s="74">
        <v>0.57851015828527497</v>
      </c>
      <c r="R174" s="74">
        <v>0.55999836472959597</v>
      </c>
      <c r="S174" s="74">
        <v>0</v>
      </c>
      <c r="T174" s="74">
        <v>0</v>
      </c>
      <c r="U174" s="74">
        <v>9.9609939637878203E-2</v>
      </c>
      <c r="V174" s="74">
        <v>12.16365006104102</v>
      </c>
      <c r="W174" s="74">
        <v>2.3850291852305912</v>
      </c>
      <c r="X174" s="74">
        <v>1122.6414330439941</v>
      </c>
      <c r="Y174" s="74">
        <v>800</v>
      </c>
      <c r="Z174" s="74">
        <v>9.7253854565007875E-2</v>
      </c>
      <c r="AA174" s="74">
        <v>0.9027461454349921</v>
      </c>
      <c r="AB174" s="74">
        <v>2.2691278347874099E-4</v>
      </c>
      <c r="AC174" s="74">
        <v>2.269127834787411E-4</v>
      </c>
      <c r="AD174" t="s">
        <v>5810</v>
      </c>
    </row>
    <row r="175" spans="1:30">
      <c r="A175" s="165" t="s">
        <v>2454</v>
      </c>
      <c r="C175" s="165" t="s">
        <v>8442</v>
      </c>
      <c r="D175" s="166" t="s">
        <v>3040</v>
      </c>
      <c r="E175" s="166" t="s">
        <v>6356</v>
      </c>
      <c r="F175" s="159">
        <v>13.37</v>
      </c>
      <c r="G175" s="159">
        <v>41.7</v>
      </c>
      <c r="H175" s="74">
        <v>44.800175996206796</v>
      </c>
      <c r="I175" s="74">
        <v>5.4653251308921602</v>
      </c>
      <c r="J175" s="74">
        <v>12.4157689386786</v>
      </c>
      <c r="K175" s="74">
        <v>0.24410432797978099</v>
      </c>
      <c r="L175" s="74">
        <v>5.2043444543113004</v>
      </c>
      <c r="M175" s="74">
        <v>10.950540244064101</v>
      </c>
      <c r="N175" s="74">
        <v>3.4171592283490502</v>
      </c>
      <c r="O175" s="74">
        <v>1.46432460451081</v>
      </c>
      <c r="P175" s="74">
        <v>0</v>
      </c>
      <c r="Q175" s="74">
        <v>0.59720174067481302</v>
      </c>
      <c r="R175" s="74">
        <v>0.42642973348994201</v>
      </c>
      <c r="S175" s="74">
        <v>0</v>
      </c>
      <c r="T175" s="74">
        <v>0</v>
      </c>
      <c r="U175" s="74">
        <v>3.70005789044771E-3</v>
      </c>
      <c r="V175" s="74">
        <v>12.676192093028909</v>
      </c>
      <c r="W175" s="74">
        <v>2.4855276128254302</v>
      </c>
      <c r="X175" s="74">
        <v>1149.7789680514641</v>
      </c>
      <c r="Y175" s="74">
        <v>70</v>
      </c>
      <c r="Z175" s="74">
        <v>0.57768592565201116</v>
      </c>
      <c r="AA175" s="74">
        <v>0.42231407434798879</v>
      </c>
      <c r="AB175" s="74">
        <v>5.8519949156868637E-4</v>
      </c>
      <c r="AC175" s="74">
        <v>5.8519949156868648E-4</v>
      </c>
      <c r="AD175" t="s">
        <v>5810</v>
      </c>
    </row>
    <row r="176" spans="1:30">
      <c r="A176" s="165" t="s">
        <v>2455</v>
      </c>
      <c r="C176" s="165" t="s">
        <v>8442</v>
      </c>
      <c r="D176" s="166" t="s">
        <v>3040</v>
      </c>
      <c r="E176" s="166" t="s">
        <v>6356</v>
      </c>
      <c r="F176" s="159">
        <v>13.37</v>
      </c>
      <c r="G176" s="159">
        <v>41.7</v>
      </c>
      <c r="H176" s="74">
        <v>44.800402759276302</v>
      </c>
      <c r="I176" s="74">
        <v>5.3613680473471499</v>
      </c>
      <c r="J176" s="74">
        <v>14.416989270176</v>
      </c>
      <c r="K176" s="74">
        <v>0.18282602758859401</v>
      </c>
      <c r="L176" s="74">
        <v>5.4695626976532798</v>
      </c>
      <c r="M176" s="74">
        <v>9.5621973311986306</v>
      </c>
      <c r="N176" s="74">
        <v>3.7196862146673602</v>
      </c>
      <c r="O176" s="74">
        <v>1.22443406276124</v>
      </c>
      <c r="P176" s="74">
        <v>0</v>
      </c>
      <c r="Q176" s="74">
        <v>0.64593665505502496</v>
      </c>
      <c r="R176" s="74">
        <v>0.66433929896127197</v>
      </c>
      <c r="S176" s="74">
        <v>0</v>
      </c>
      <c r="T176" s="74">
        <v>0</v>
      </c>
      <c r="U176" s="74">
        <v>1.98011422894535E-2</v>
      </c>
      <c r="V176" s="74">
        <v>11.895881932327301</v>
      </c>
      <c r="W176" s="74">
        <v>2.332525635831197</v>
      </c>
      <c r="X176" s="74">
        <v>1126.7324756978969</v>
      </c>
      <c r="Y176" s="74">
        <v>290</v>
      </c>
      <c r="Z176" s="74">
        <v>0.332161672657102</v>
      </c>
      <c r="AA176" s="74">
        <v>0.66783832734289794</v>
      </c>
      <c r="AB176" s="74">
        <v>6.7997247233267215E-4</v>
      </c>
      <c r="AC176" s="74">
        <v>6.7997247233267247E-4</v>
      </c>
      <c r="AD176" t="s">
        <v>5810</v>
      </c>
    </row>
    <row r="177" spans="1:30">
      <c r="A177" s="165" t="s">
        <v>2456</v>
      </c>
      <c r="C177" s="165" t="s">
        <v>8442</v>
      </c>
      <c r="D177" s="166" t="s">
        <v>3040</v>
      </c>
      <c r="E177" s="166" t="s">
        <v>6356</v>
      </c>
      <c r="F177" s="159">
        <v>13.37</v>
      </c>
      <c r="G177" s="159">
        <v>41.7</v>
      </c>
      <c r="H177" s="74">
        <v>45.176134329228198</v>
      </c>
      <c r="I177" s="74">
        <v>5.1402871108224497</v>
      </c>
      <c r="J177" s="74">
        <v>14.0295437702447</v>
      </c>
      <c r="K177" s="74">
        <v>0.17965243602874401</v>
      </c>
      <c r="L177" s="74">
        <v>5.4040410348646502</v>
      </c>
      <c r="M177" s="74">
        <v>9.4483025655117299</v>
      </c>
      <c r="N177" s="74">
        <v>3.7987226566077998</v>
      </c>
      <c r="O177" s="74">
        <v>1.2387274861982001</v>
      </c>
      <c r="P177" s="74">
        <v>0</v>
      </c>
      <c r="Q177" s="74">
        <v>0.64377191010300405</v>
      </c>
      <c r="R177" s="74">
        <v>1.38475304683394</v>
      </c>
      <c r="S177" s="74">
        <v>0</v>
      </c>
      <c r="T177" s="74">
        <v>0</v>
      </c>
      <c r="U177" s="74">
        <v>9.3397365622075304E-2</v>
      </c>
      <c r="V177" s="74">
        <v>12.01792048662287</v>
      </c>
      <c r="W177" s="74">
        <v>2.3564547617315341</v>
      </c>
      <c r="X177" s="74">
        <v>1124.841822587495</v>
      </c>
      <c r="Y177" s="74">
        <v>1210</v>
      </c>
      <c r="Z177" s="74">
        <v>0.32373327731047569</v>
      </c>
      <c r="AA177" s="74">
        <v>0.67626672268952426</v>
      </c>
      <c r="AB177" s="74">
        <v>2.5149023880286398E-4</v>
      </c>
      <c r="AC177" s="74">
        <v>2.5149023880286409E-4</v>
      </c>
      <c r="AD177" t="s">
        <v>5810</v>
      </c>
    </row>
    <row r="178" spans="1:30">
      <c r="A178" s="165" t="s">
        <v>2457</v>
      </c>
      <c r="C178" s="165" t="s">
        <v>8442</v>
      </c>
      <c r="D178" s="166" t="s">
        <v>3040</v>
      </c>
      <c r="E178" s="166" t="s">
        <v>6356</v>
      </c>
      <c r="F178" s="159">
        <v>13.37</v>
      </c>
      <c r="G178" s="159">
        <v>41.7</v>
      </c>
      <c r="H178" s="74">
        <v>45.300531805252099</v>
      </c>
      <c r="I178" s="74">
        <v>5.4453353671105296</v>
      </c>
      <c r="J178" s="74">
        <v>13.5009481799068</v>
      </c>
      <c r="K178" s="74">
        <v>0.12305726182133001</v>
      </c>
      <c r="L178" s="74">
        <v>6.0147586263758903</v>
      </c>
      <c r="M178" s="74">
        <v>8.9910129034917805</v>
      </c>
      <c r="N178" s="74">
        <v>3.48992043533825</v>
      </c>
      <c r="O178" s="74">
        <v>1.53368099929917</v>
      </c>
      <c r="P178" s="74">
        <v>0</v>
      </c>
      <c r="Q178" s="74">
        <v>0.59168487446922502</v>
      </c>
      <c r="R178" s="74">
        <v>1.27937290240084</v>
      </c>
      <c r="S178" s="74">
        <v>0</v>
      </c>
      <c r="T178" s="74">
        <v>0</v>
      </c>
      <c r="U178" s="74">
        <v>0.29037736047393597</v>
      </c>
      <c r="V178" s="74">
        <v>12.34807478253699</v>
      </c>
      <c r="W178" s="74">
        <v>2.42119089171167</v>
      </c>
      <c r="X178" s="74">
        <v>1117.2508141979631</v>
      </c>
      <c r="Y178" s="74">
        <v>2760</v>
      </c>
      <c r="Z178" s="74">
        <v>0.14981631953027491</v>
      </c>
      <c r="AA178" s="74">
        <v>0.85018368046972503</v>
      </c>
      <c r="AB178" s="74">
        <v>7.7776190789843305E-4</v>
      </c>
      <c r="AC178" s="74">
        <v>7.7776190789843273E-4</v>
      </c>
      <c r="AD178" t="s">
        <v>5810</v>
      </c>
    </row>
    <row r="179" spans="1:30">
      <c r="A179" s="165" t="s">
        <v>2458</v>
      </c>
      <c r="C179" s="165" t="s">
        <v>8442</v>
      </c>
      <c r="D179" s="166" t="s">
        <v>3040</v>
      </c>
      <c r="E179" s="166" t="s">
        <v>6356</v>
      </c>
      <c r="F179" s="159">
        <v>13.37</v>
      </c>
      <c r="G179" s="159">
        <v>41.7</v>
      </c>
      <c r="H179" s="74">
        <v>45.378986275347998</v>
      </c>
      <c r="I179" s="74">
        <v>4.8211245175763899</v>
      </c>
      <c r="J179" s="74">
        <v>14.1498683441355</v>
      </c>
      <c r="K179" s="74">
        <v>0.25219162891103603</v>
      </c>
      <c r="L179" s="74">
        <v>5.4950637977488404</v>
      </c>
      <c r="M179" s="74">
        <v>9.6897900137419892</v>
      </c>
      <c r="N179" s="74">
        <v>3.7742027959400399</v>
      </c>
      <c r="O179" s="74">
        <v>1.21566158984786</v>
      </c>
      <c r="P179" s="74">
        <v>0</v>
      </c>
      <c r="Q179" s="74">
        <v>0.781467587968664</v>
      </c>
      <c r="R179" s="74">
        <v>1.3536367789356201</v>
      </c>
      <c r="S179" s="74">
        <v>0</v>
      </c>
      <c r="T179" s="74">
        <v>0</v>
      </c>
      <c r="U179" s="74">
        <v>8.4874958869671002E-2</v>
      </c>
      <c r="V179" s="74">
        <v>11.561807863033019</v>
      </c>
      <c r="W179" s="74">
        <v>2.2670209229122018</v>
      </c>
      <c r="X179" s="74">
        <v>1128.8505142281169</v>
      </c>
      <c r="Y179" s="74">
        <v>1140</v>
      </c>
      <c r="Z179" s="74">
        <v>0.3196925842149167</v>
      </c>
      <c r="AA179" s="74">
        <v>0.68030741578508325</v>
      </c>
      <c r="AB179" s="74">
        <v>7.1490772469036813E-4</v>
      </c>
      <c r="AC179" s="74">
        <v>7.1490772469036813E-4</v>
      </c>
      <c r="AD179" t="s">
        <v>5810</v>
      </c>
    </row>
    <row r="180" spans="1:30">
      <c r="A180" s="165" t="s">
        <v>2459</v>
      </c>
      <c r="C180" s="165" t="s">
        <v>8442</v>
      </c>
      <c r="D180" s="166" t="s">
        <v>3040</v>
      </c>
      <c r="E180" s="166" t="s">
        <v>6356</v>
      </c>
      <c r="F180" s="159">
        <v>13.37</v>
      </c>
      <c r="G180" s="159">
        <v>41.7</v>
      </c>
      <c r="H180" s="74">
        <v>45.4195743187191</v>
      </c>
      <c r="I180" s="74">
        <v>4.8000620389804798</v>
      </c>
      <c r="J180" s="74">
        <v>12.3856538939154</v>
      </c>
      <c r="K180" s="74">
        <v>0.30509301255371002</v>
      </c>
      <c r="L180" s="74">
        <v>6.8211246810043402</v>
      </c>
      <c r="M180" s="74">
        <v>11.1501802497681</v>
      </c>
      <c r="N180" s="74">
        <v>3.1867424331320802</v>
      </c>
      <c r="O180" s="74">
        <v>1.4419981449528501</v>
      </c>
      <c r="P180" s="74">
        <v>0</v>
      </c>
      <c r="Q180" s="74">
        <v>0.58426842470988105</v>
      </c>
      <c r="R180" s="74">
        <v>0.72215884760705995</v>
      </c>
      <c r="S180" s="74">
        <v>0</v>
      </c>
      <c r="T180" s="74">
        <v>0</v>
      </c>
      <c r="U180" s="74">
        <v>9.3554257845414497E-3</v>
      </c>
      <c r="V180" s="74">
        <v>11.480298031997</v>
      </c>
      <c r="W180" s="74">
        <v>2.2510386046994499</v>
      </c>
      <c r="X180" s="74">
        <v>1153.09299214615</v>
      </c>
      <c r="Y180" s="74">
        <v>180</v>
      </c>
      <c r="Z180" s="74">
        <v>0.57852830367866215</v>
      </c>
      <c r="AA180" s="74">
        <v>0.4214716963213378</v>
      </c>
      <c r="AB180" s="74">
        <v>1.5934023173478839E-3</v>
      </c>
      <c r="AC180" s="74">
        <v>1.5934023173478839E-3</v>
      </c>
      <c r="AD180" t="s">
        <v>5810</v>
      </c>
    </row>
    <row r="181" spans="1:30">
      <c r="A181" s="165" t="s">
        <v>2460</v>
      </c>
      <c r="C181" s="165" t="s">
        <v>8442</v>
      </c>
      <c r="D181" s="166" t="s">
        <v>3040</v>
      </c>
      <c r="E181" s="166" t="s">
        <v>6356</v>
      </c>
      <c r="F181" s="159">
        <v>13.37</v>
      </c>
      <c r="G181" s="159">
        <v>41.7</v>
      </c>
      <c r="H181" s="74">
        <v>45.472966376482901</v>
      </c>
      <c r="I181" s="74">
        <v>4.3682322467538697</v>
      </c>
      <c r="J181" s="74">
        <v>13.212087599367701</v>
      </c>
      <c r="K181" s="74">
        <v>0.177496110456795</v>
      </c>
      <c r="L181" s="74">
        <v>7.3480689378690904</v>
      </c>
      <c r="M181" s="74">
        <v>9.9346930636306396</v>
      </c>
      <c r="N181" s="74">
        <v>3.1450773650396</v>
      </c>
      <c r="O181" s="74">
        <v>1.3987815188017101</v>
      </c>
      <c r="P181" s="74">
        <v>0</v>
      </c>
      <c r="Q181" s="74">
        <v>0.63655568226430603</v>
      </c>
      <c r="R181" s="74">
        <v>1.2362770940563099</v>
      </c>
      <c r="S181" s="74">
        <v>0</v>
      </c>
      <c r="T181" s="74">
        <v>0</v>
      </c>
      <c r="U181" s="74">
        <v>1.9437859468488399E-2</v>
      </c>
      <c r="V181" s="74">
        <v>11.57545194518706</v>
      </c>
      <c r="W181" s="74">
        <v>2.2696962328709538</v>
      </c>
      <c r="X181" s="74">
        <v>1132.915904856269</v>
      </c>
      <c r="Y181" s="74">
        <v>460</v>
      </c>
      <c r="Z181" s="74">
        <v>0.60420783957548152</v>
      </c>
      <c r="AA181" s="74">
        <v>0.39579216042451848</v>
      </c>
      <c r="AB181" s="74">
        <v>2.1883570272341281E-4</v>
      </c>
      <c r="AC181" s="74">
        <v>2.188357027234127E-4</v>
      </c>
      <c r="AD181" t="s">
        <v>5810</v>
      </c>
    </row>
    <row r="182" spans="1:30">
      <c r="A182" s="165" t="s">
        <v>2461</v>
      </c>
      <c r="C182" s="165" t="s">
        <v>8442</v>
      </c>
      <c r="D182" s="166" t="s">
        <v>3040</v>
      </c>
      <c r="E182" s="166" t="s">
        <v>6356</v>
      </c>
      <c r="F182" s="159">
        <v>13.37</v>
      </c>
      <c r="G182" s="159">
        <v>41.7</v>
      </c>
      <c r="H182" s="74">
        <v>45.519124940837003</v>
      </c>
      <c r="I182" s="74">
        <v>4.7560288830541397</v>
      </c>
      <c r="J182" s="74">
        <v>13.296820293783</v>
      </c>
      <c r="K182" s="74">
        <v>0.113572130840946</v>
      </c>
      <c r="L182" s="74">
        <v>7.1090720833015499</v>
      </c>
      <c r="M182" s="74">
        <v>9.9394943689328503</v>
      </c>
      <c r="N182" s="74">
        <v>3.1569291015263801</v>
      </c>
      <c r="O182" s="74">
        <v>1.1229744823169101</v>
      </c>
      <c r="P182" s="74">
        <v>0</v>
      </c>
      <c r="Q182" s="74">
        <v>0.51175372296131805</v>
      </c>
      <c r="R182" s="74">
        <v>1.2035209585340201</v>
      </c>
      <c r="S182" s="74">
        <v>0</v>
      </c>
      <c r="T182" s="74">
        <v>0</v>
      </c>
      <c r="U182" s="74">
        <v>0.162186854626692</v>
      </c>
      <c r="V182" s="74">
        <v>11.814730106853951</v>
      </c>
      <c r="W182" s="74">
        <v>2.3166135147805749</v>
      </c>
      <c r="X182" s="74">
        <v>1132.995606524285</v>
      </c>
      <c r="Y182" s="74">
        <v>1840</v>
      </c>
      <c r="Z182" s="74">
        <v>0.18407112420512639</v>
      </c>
      <c r="AA182" s="74">
        <v>0.81592887579487361</v>
      </c>
      <c r="AB182" s="74">
        <v>6.361340007654733E-4</v>
      </c>
      <c r="AC182" s="74">
        <v>6.3613400076547319E-4</v>
      </c>
      <c r="AD182" t="s">
        <v>5810</v>
      </c>
    </row>
    <row r="183" spans="1:30">
      <c r="A183" s="165" t="s">
        <v>2462</v>
      </c>
      <c r="C183" s="165" t="s">
        <v>8442</v>
      </c>
      <c r="D183" s="166" t="s">
        <v>3040</v>
      </c>
      <c r="E183" s="166" t="s">
        <v>6356</v>
      </c>
      <c r="F183" s="159">
        <v>13.37</v>
      </c>
      <c r="G183" s="159">
        <v>41.7</v>
      </c>
      <c r="H183" s="74">
        <v>45.6173500873414</v>
      </c>
      <c r="I183" s="74">
        <v>4.8598617412402296</v>
      </c>
      <c r="J183" s="74">
        <v>14.395756151590099</v>
      </c>
      <c r="K183" s="74">
        <v>0.14282182148578901</v>
      </c>
      <c r="L183" s="74">
        <v>5.5306519147772804</v>
      </c>
      <c r="M183" s="74">
        <v>9.3386977785729108</v>
      </c>
      <c r="N183" s="74">
        <v>3.3770677001565899</v>
      </c>
      <c r="O183" s="74">
        <v>1.27444102494005</v>
      </c>
      <c r="P183" s="74">
        <v>0</v>
      </c>
      <c r="Q183" s="74">
        <v>0.48404637035577802</v>
      </c>
      <c r="R183" s="74">
        <v>0.540796475490392</v>
      </c>
      <c r="S183" s="74">
        <v>0</v>
      </c>
      <c r="T183" s="74">
        <v>0</v>
      </c>
      <c r="U183" s="74">
        <v>0.113885339774999</v>
      </c>
      <c r="V183" s="74">
        <v>11.93644177673962</v>
      </c>
      <c r="W183" s="74">
        <v>2.3404785457049888</v>
      </c>
      <c r="X183" s="74">
        <v>1123.02238312431</v>
      </c>
      <c r="Y183" s="74">
        <v>1360</v>
      </c>
      <c r="Z183" s="74">
        <v>5.8144755623148393E-2</v>
      </c>
      <c r="AA183" s="74">
        <v>0.94185524437685164</v>
      </c>
      <c r="AB183" s="74">
        <v>6.9161266109849819E-4</v>
      </c>
      <c r="AC183" s="74">
        <v>6.9161266109849862E-4</v>
      </c>
      <c r="AD183" t="s">
        <v>5810</v>
      </c>
    </row>
    <row r="184" spans="1:30">
      <c r="A184" s="165" t="s">
        <v>2463</v>
      </c>
      <c r="C184" s="165" t="s">
        <v>8442</v>
      </c>
      <c r="D184" s="166" t="s">
        <v>3040</v>
      </c>
      <c r="E184" s="166" t="s">
        <v>6356</v>
      </c>
      <c r="F184" s="159">
        <v>13.37</v>
      </c>
      <c r="G184" s="159">
        <v>41.7</v>
      </c>
      <c r="H184" s="74">
        <v>45.627742585763698</v>
      </c>
      <c r="I184" s="74">
        <v>5.1266759324408602</v>
      </c>
      <c r="J184" s="74">
        <v>14.207270807398899</v>
      </c>
      <c r="K184" s="74">
        <v>0.239984232525318</v>
      </c>
      <c r="L184" s="74">
        <v>5.9683568024296596</v>
      </c>
      <c r="M184" s="74">
        <v>8.7957795453779504</v>
      </c>
      <c r="N184" s="74">
        <v>4.0152936334736102</v>
      </c>
      <c r="O184" s="74">
        <v>1.2218771668789099</v>
      </c>
      <c r="P184" s="74">
        <v>0</v>
      </c>
      <c r="Q184" s="74">
        <v>0.57780033516095797</v>
      </c>
      <c r="R184" s="74">
        <v>1.0507225334476</v>
      </c>
      <c r="S184" s="74">
        <v>0</v>
      </c>
      <c r="T184" s="74">
        <v>0</v>
      </c>
      <c r="U184" s="74">
        <v>2.5154748298613E-2</v>
      </c>
      <c r="V184" s="74">
        <v>11.79901882191232</v>
      </c>
      <c r="W184" s="74">
        <v>2.313532870982439</v>
      </c>
      <c r="X184" s="74">
        <v>1114.0099404532741</v>
      </c>
      <c r="Y184" s="74">
        <v>440</v>
      </c>
      <c r="Z184" s="74">
        <v>0.47988185392139998</v>
      </c>
      <c r="AA184" s="74">
        <v>0.52011814607859996</v>
      </c>
      <c r="AB184" s="74">
        <v>1.2047087372107519E-3</v>
      </c>
      <c r="AC184" s="74">
        <v>1.2047087372107519E-3</v>
      </c>
      <c r="AD184" t="s">
        <v>5810</v>
      </c>
    </row>
    <row r="185" spans="1:30">
      <c r="A185" s="165" t="s">
        <v>2464</v>
      </c>
      <c r="C185" s="165" t="s">
        <v>8442</v>
      </c>
      <c r="D185" s="166" t="s">
        <v>3040</v>
      </c>
      <c r="E185" s="166" t="s">
        <v>6356</v>
      </c>
      <c r="F185" s="159">
        <v>13.37</v>
      </c>
      <c r="G185" s="159">
        <v>41.7</v>
      </c>
      <c r="H185" s="74">
        <v>45.724996251312</v>
      </c>
      <c r="I185" s="74">
        <v>4.5048233118408598</v>
      </c>
      <c r="J185" s="74">
        <v>13.790173439296201</v>
      </c>
      <c r="K185" s="74">
        <v>0.23961613435297599</v>
      </c>
      <c r="L185" s="74">
        <v>5.9798070675263704</v>
      </c>
      <c r="M185" s="74">
        <v>9.1193082421152596</v>
      </c>
      <c r="N185" s="74">
        <v>3.2286699655120699</v>
      </c>
      <c r="O185" s="74">
        <v>1.35822462138252</v>
      </c>
      <c r="P185" s="74">
        <v>0</v>
      </c>
      <c r="Q185" s="74">
        <v>0.42645074224021601</v>
      </c>
      <c r="R185" s="74">
        <v>1.39322995335345</v>
      </c>
      <c r="S185" s="74">
        <v>0</v>
      </c>
      <c r="T185" s="74">
        <v>0</v>
      </c>
      <c r="U185" s="74">
        <v>8.664628486073421E-2</v>
      </c>
      <c r="V185" s="74">
        <v>12.66515719498179</v>
      </c>
      <c r="W185" s="74">
        <v>2.4833639075423668</v>
      </c>
      <c r="X185" s="74">
        <v>1119.3805168191129</v>
      </c>
      <c r="Y185" s="74">
        <v>1230</v>
      </c>
      <c r="Z185" s="74">
        <v>0.32366490215563959</v>
      </c>
      <c r="AA185" s="74">
        <v>0.67633509784436041</v>
      </c>
      <c r="AB185" s="74">
        <v>3.7185113351396283E-4</v>
      </c>
      <c r="AC185" s="74">
        <v>3.7185113351396288E-4</v>
      </c>
      <c r="AD185" t="s">
        <v>5810</v>
      </c>
    </row>
    <row r="186" spans="1:30">
      <c r="A186" s="165" t="s">
        <v>2465</v>
      </c>
      <c r="C186" s="165" t="s">
        <v>8442</v>
      </c>
      <c r="D186" s="166" t="s">
        <v>3040</v>
      </c>
      <c r="E186" s="166" t="s">
        <v>6356</v>
      </c>
      <c r="F186" s="159">
        <v>13.37</v>
      </c>
      <c r="G186" s="159">
        <v>41.7</v>
      </c>
      <c r="H186" s="74">
        <v>45.726596486399202</v>
      </c>
      <c r="I186" s="74">
        <v>4.9917174061972203</v>
      </c>
      <c r="J186" s="74">
        <v>13.442594086116699</v>
      </c>
      <c r="K186" s="74">
        <v>0.35903045586141502</v>
      </c>
      <c r="L186" s="74">
        <v>6.1420720347858797</v>
      </c>
      <c r="M186" s="74">
        <v>9.0245361089720202</v>
      </c>
      <c r="N186" s="74">
        <v>3.5272617249045499</v>
      </c>
      <c r="O186" s="74">
        <v>1.3937222290246001</v>
      </c>
      <c r="P186" s="74">
        <v>0</v>
      </c>
      <c r="Q186" s="74">
        <v>0.83979530811552505</v>
      </c>
      <c r="R186" s="74">
        <v>1.04162056197432</v>
      </c>
      <c r="S186" s="74">
        <v>0</v>
      </c>
      <c r="T186" s="74">
        <v>0</v>
      </c>
      <c r="U186" s="74">
        <v>0.25421580099468699</v>
      </c>
      <c r="V186" s="74">
        <v>11.961466965251519</v>
      </c>
      <c r="W186" s="74">
        <v>2.3453854449225151</v>
      </c>
      <c r="X186" s="74">
        <v>1117.807299408935</v>
      </c>
      <c r="Y186" s="74">
        <v>2570</v>
      </c>
      <c r="Z186" s="74">
        <v>0.10693545262115429</v>
      </c>
      <c r="AA186" s="74">
        <v>0.89306454737884566</v>
      </c>
      <c r="AB186" s="74">
        <v>9.2646070773164677E-4</v>
      </c>
      <c r="AC186" s="74">
        <v>9.2646070773164644E-4</v>
      </c>
      <c r="AD186" t="s">
        <v>5810</v>
      </c>
    </row>
    <row r="187" spans="1:30">
      <c r="A187" s="165" t="s">
        <v>2466</v>
      </c>
      <c r="C187" s="165" t="s">
        <v>8442</v>
      </c>
      <c r="D187" s="166" t="s">
        <v>3040</v>
      </c>
      <c r="E187" s="166" t="s">
        <v>6356</v>
      </c>
      <c r="F187" s="159">
        <v>13.37</v>
      </c>
      <c r="G187" s="159">
        <v>41.7</v>
      </c>
      <c r="H187" s="74">
        <v>45.740103678510202</v>
      </c>
      <c r="I187" s="74">
        <v>5.3027435691174301</v>
      </c>
      <c r="J187" s="74">
        <v>13.722800732518101</v>
      </c>
      <c r="K187" s="74">
        <v>0.34454074763655401</v>
      </c>
      <c r="L187" s="74">
        <v>5.5763308518949204</v>
      </c>
      <c r="M187" s="74">
        <v>9.2930061812802993</v>
      </c>
      <c r="N187" s="74">
        <v>3.0864230070563399</v>
      </c>
      <c r="O187" s="74">
        <v>1.22771634217493</v>
      </c>
      <c r="P187" s="74">
        <v>0</v>
      </c>
      <c r="Q187" s="74">
        <v>0.58481258480414999</v>
      </c>
      <c r="R187" s="74">
        <v>1.4195123596800301</v>
      </c>
      <c r="S187" s="74">
        <v>0</v>
      </c>
      <c r="T187" s="74">
        <v>0</v>
      </c>
      <c r="U187" s="74">
        <v>0.179808465154739</v>
      </c>
      <c r="V187" s="74">
        <v>12.15949980442991</v>
      </c>
      <c r="W187" s="74">
        <v>2.3842154095058681</v>
      </c>
      <c r="X187" s="74">
        <v>1122.2639026092529</v>
      </c>
      <c r="Y187" s="74">
        <v>2190</v>
      </c>
      <c r="Z187" s="74">
        <v>0.21063962202652639</v>
      </c>
      <c r="AA187" s="74">
        <v>0.78936037797347358</v>
      </c>
      <c r="AB187" s="74">
        <v>3.1967540334677807E-4</v>
      </c>
      <c r="AC187" s="74">
        <v>3.196754033467784E-4</v>
      </c>
      <c r="AD187" t="s">
        <v>5810</v>
      </c>
    </row>
    <row r="188" spans="1:30">
      <c r="A188" s="165" t="s">
        <v>2467</v>
      </c>
      <c r="C188" s="165" t="s">
        <v>8442</v>
      </c>
      <c r="D188" s="166" t="s">
        <v>3040</v>
      </c>
      <c r="E188" s="166" t="s">
        <v>6356</v>
      </c>
      <c r="F188" s="159">
        <v>13.37</v>
      </c>
      <c r="G188" s="159">
        <v>41.7</v>
      </c>
      <c r="H188" s="74">
        <v>45.758410270011296</v>
      </c>
      <c r="I188" s="74">
        <v>4.6990165872926797</v>
      </c>
      <c r="J188" s="74">
        <v>13.0203381195338</v>
      </c>
      <c r="K188" s="74">
        <v>0.25547135355788703</v>
      </c>
      <c r="L188" s="74">
        <v>6.5072338123727</v>
      </c>
      <c r="M188" s="74">
        <v>9.2346027928878893</v>
      </c>
      <c r="N188" s="74">
        <v>3.41746660894013</v>
      </c>
      <c r="O188" s="74">
        <v>1.1711637102785</v>
      </c>
      <c r="P188" s="74">
        <v>0</v>
      </c>
      <c r="Q188" s="74">
        <v>0.48546895294483899</v>
      </c>
      <c r="R188" s="74">
        <v>1.14968181144674</v>
      </c>
      <c r="S188" s="74">
        <v>0</v>
      </c>
      <c r="T188" s="74">
        <v>0</v>
      </c>
      <c r="U188" s="74">
        <v>7.1699054522476602E-2</v>
      </c>
      <c r="V188" s="74">
        <v>12.545373159049561</v>
      </c>
      <c r="W188" s="74">
        <v>2.4598768440220078</v>
      </c>
      <c r="X188" s="74">
        <v>1121.2944063619391</v>
      </c>
      <c r="Y188" s="74">
        <v>950</v>
      </c>
      <c r="Z188" s="74">
        <v>0.29492644682715913</v>
      </c>
      <c r="AA188" s="74">
        <v>0.70507355317284082</v>
      </c>
      <c r="AB188" s="74">
        <v>5.2010572405188657E-4</v>
      </c>
      <c r="AC188" s="74">
        <v>5.2010572405188679E-4</v>
      </c>
      <c r="AD188" t="s">
        <v>5810</v>
      </c>
    </row>
    <row r="189" spans="1:30">
      <c r="A189" s="165" t="s">
        <v>2468</v>
      </c>
      <c r="C189" s="165" t="s">
        <v>8442</v>
      </c>
      <c r="D189" s="166" t="s">
        <v>3040</v>
      </c>
      <c r="E189" s="166" t="s">
        <v>6356</v>
      </c>
      <c r="F189" s="159">
        <v>13.37</v>
      </c>
      <c r="G189" s="159">
        <v>41.7</v>
      </c>
      <c r="H189" s="74">
        <v>45.777212271180701</v>
      </c>
      <c r="I189" s="74">
        <v>4.7099513539352698</v>
      </c>
      <c r="J189" s="74">
        <v>13.0193499664579</v>
      </c>
      <c r="K189" s="74">
        <v>0.138185353155969</v>
      </c>
      <c r="L189" s="74">
        <v>6.7599350850201496</v>
      </c>
      <c r="M189" s="74">
        <v>9.8696076580394507</v>
      </c>
      <c r="N189" s="74">
        <v>3.03244543887909</v>
      </c>
      <c r="O189" s="74">
        <v>1.2934791777971499</v>
      </c>
      <c r="P189" s="74">
        <v>0</v>
      </c>
      <c r="Q189" s="74">
        <v>0.42269051703013999</v>
      </c>
      <c r="R189" s="74">
        <v>1.2980834120133999</v>
      </c>
      <c r="S189" s="74">
        <v>0</v>
      </c>
      <c r="T189" s="74">
        <v>0</v>
      </c>
      <c r="U189" s="74">
        <v>0.114304665602028</v>
      </c>
      <c r="V189" s="74">
        <v>12.15813686777188</v>
      </c>
      <c r="W189" s="74">
        <v>2.383948167050626</v>
      </c>
      <c r="X189" s="74">
        <v>1131.8354871234551</v>
      </c>
      <c r="Y189" s="74">
        <v>1430</v>
      </c>
      <c r="Z189" s="74">
        <v>0.2585634327702247</v>
      </c>
      <c r="AA189" s="74">
        <v>0.74143656722977525</v>
      </c>
      <c r="AB189" s="74">
        <v>6.1850456635014546E-4</v>
      </c>
      <c r="AC189" s="74">
        <v>6.1850456635014546E-4</v>
      </c>
      <c r="AD189" t="s">
        <v>5810</v>
      </c>
    </row>
    <row r="190" spans="1:30">
      <c r="A190" s="165" t="s">
        <v>2469</v>
      </c>
      <c r="C190" s="165" t="s">
        <v>8442</v>
      </c>
      <c r="D190" s="166" t="s">
        <v>3040</v>
      </c>
      <c r="E190" s="166" t="s">
        <v>6356</v>
      </c>
      <c r="F190" s="159">
        <v>13.37</v>
      </c>
      <c r="G190" s="159">
        <v>41.7</v>
      </c>
      <c r="H190" s="74">
        <v>45.829872714573</v>
      </c>
      <c r="I190" s="74">
        <v>4.7752927812438397</v>
      </c>
      <c r="J190" s="74">
        <v>16.6440888160712</v>
      </c>
      <c r="K190" s="74">
        <v>6.0975672666906698E-2</v>
      </c>
      <c r="L190" s="74">
        <v>5.0557189712754003</v>
      </c>
      <c r="M190" s="74">
        <v>11.7093926265864</v>
      </c>
      <c r="N190" s="74">
        <v>3.1015054078509001</v>
      </c>
      <c r="O190" s="74">
        <v>1.0496894986685401</v>
      </c>
      <c r="P190" s="74">
        <v>0</v>
      </c>
      <c r="Q190" s="74">
        <v>0.58293155764470905</v>
      </c>
      <c r="R190" s="74">
        <v>1.32551556619105</v>
      </c>
      <c r="S190" s="74">
        <v>0</v>
      </c>
      <c r="T190" s="74">
        <v>0</v>
      </c>
      <c r="U190" s="74">
        <v>0.14964321345944301</v>
      </c>
      <c r="V190" s="74">
        <v>9.0878462381311849</v>
      </c>
      <c r="W190" s="74">
        <v>1.7819304567346199</v>
      </c>
      <c r="X190" s="74">
        <v>1162.3759176013341</v>
      </c>
      <c r="Y190" s="74">
        <v>2130</v>
      </c>
      <c r="Z190" s="74">
        <v>0.17982718087684191</v>
      </c>
      <c r="AA190" s="74">
        <v>0.8201728191231582</v>
      </c>
      <c r="AB190" s="74">
        <v>3.135052346436577E-4</v>
      </c>
      <c r="AC190" s="74">
        <v>3.135052346436578E-4</v>
      </c>
      <c r="AD190" t="s">
        <v>5810</v>
      </c>
    </row>
    <row r="191" spans="1:30">
      <c r="A191" s="165" t="s">
        <v>2470</v>
      </c>
      <c r="C191" s="165" t="s">
        <v>8442</v>
      </c>
      <c r="D191" s="166" t="s">
        <v>3040</v>
      </c>
      <c r="E191" s="166" t="s">
        <v>6356</v>
      </c>
      <c r="F191" s="159">
        <v>13.37</v>
      </c>
      <c r="G191" s="159">
        <v>41.7</v>
      </c>
      <c r="H191" s="74">
        <v>45.896431197956602</v>
      </c>
      <c r="I191" s="74">
        <v>4.6239037775686596</v>
      </c>
      <c r="J191" s="74">
        <v>14.4924757032035</v>
      </c>
      <c r="K191" s="74">
        <v>0.222308768988668</v>
      </c>
      <c r="L191" s="74">
        <v>5.9433246083649003</v>
      </c>
      <c r="M191" s="74">
        <v>8.9454320440940407</v>
      </c>
      <c r="N191" s="74">
        <v>3.92020607795535</v>
      </c>
      <c r="O191" s="74">
        <v>1.2048561961773601</v>
      </c>
      <c r="P191" s="74">
        <v>0</v>
      </c>
      <c r="Q191" s="74">
        <v>0.60059941323928301</v>
      </c>
      <c r="R191" s="74">
        <v>1.35055579728995</v>
      </c>
      <c r="S191" s="74">
        <v>0</v>
      </c>
      <c r="T191" s="74">
        <v>0</v>
      </c>
      <c r="U191" s="74">
        <v>0.20683637878115299</v>
      </c>
      <c r="V191" s="74">
        <v>11.5651911321635</v>
      </c>
      <c r="W191" s="74">
        <v>2.267684308949879</v>
      </c>
      <c r="X191" s="74">
        <v>1116.4941719319611</v>
      </c>
      <c r="Y191" s="74">
        <v>2260</v>
      </c>
      <c r="Z191" s="74">
        <v>0.1773594934753765</v>
      </c>
      <c r="AA191" s="74">
        <v>0.8226405065246235</v>
      </c>
      <c r="AB191" s="74">
        <v>9.7782304901480681E-4</v>
      </c>
      <c r="AC191" s="74">
        <v>9.778230490148066E-4</v>
      </c>
      <c r="AD191" t="s">
        <v>5810</v>
      </c>
    </row>
    <row r="192" spans="1:30">
      <c r="A192" s="165" t="s">
        <v>2471</v>
      </c>
      <c r="C192" s="165" t="s">
        <v>8442</v>
      </c>
      <c r="D192" s="166" t="s">
        <v>3040</v>
      </c>
      <c r="E192" s="166" t="s">
        <v>6356</v>
      </c>
      <c r="F192" s="159">
        <v>13.37</v>
      </c>
      <c r="G192" s="159">
        <v>41.7</v>
      </c>
      <c r="H192" s="74">
        <v>46.139306066826201</v>
      </c>
      <c r="I192" s="74">
        <v>5.1102890669576002</v>
      </c>
      <c r="J192" s="74">
        <v>13.707090448366101</v>
      </c>
      <c r="K192" s="74">
        <v>0.19664214238656</v>
      </c>
      <c r="L192" s="74">
        <v>5.5366645842587996</v>
      </c>
      <c r="M192" s="74">
        <v>9.0102412350851306</v>
      </c>
      <c r="N192" s="74">
        <v>3.2703162619341501</v>
      </c>
      <c r="O192" s="74">
        <v>1.23330020867532</v>
      </c>
      <c r="P192" s="74">
        <v>0</v>
      </c>
      <c r="Q192" s="74">
        <v>0.83419988909423304</v>
      </c>
      <c r="R192" s="74">
        <v>1.4174825747436799</v>
      </c>
      <c r="S192" s="74">
        <v>0</v>
      </c>
      <c r="T192" s="74">
        <v>0</v>
      </c>
      <c r="U192" s="74">
        <v>7.1039995122134908E-2</v>
      </c>
      <c r="V192" s="74">
        <v>12.08751527962591</v>
      </c>
      <c r="W192" s="74">
        <v>2.3701007982106632</v>
      </c>
      <c r="X192" s="74">
        <v>1117.570004502413</v>
      </c>
      <c r="Y192" s="74">
        <v>1110</v>
      </c>
      <c r="Z192" s="74">
        <v>0.36371024995498591</v>
      </c>
      <c r="AA192" s="74">
        <v>0.63628975004501409</v>
      </c>
      <c r="AB192" s="74">
        <v>1.0839397146047351E-3</v>
      </c>
      <c r="AC192" s="74">
        <v>1.0839397146047351E-3</v>
      </c>
      <c r="AD192" t="s">
        <v>5810</v>
      </c>
    </row>
    <row r="193" spans="1:30">
      <c r="A193" s="165" t="s">
        <v>2472</v>
      </c>
      <c r="C193" s="165" t="s">
        <v>8442</v>
      </c>
      <c r="D193" s="166" t="s">
        <v>3040</v>
      </c>
      <c r="E193" s="166" t="s">
        <v>6356</v>
      </c>
      <c r="F193" s="159">
        <v>13.37</v>
      </c>
      <c r="G193" s="159">
        <v>41.7</v>
      </c>
      <c r="H193" s="74">
        <v>46.140370940242001</v>
      </c>
      <c r="I193" s="74">
        <v>4.2796398719175004</v>
      </c>
      <c r="J193" s="74">
        <v>14.4875660165509</v>
      </c>
      <c r="K193" s="74">
        <v>0.18557408408533299</v>
      </c>
      <c r="L193" s="74">
        <v>5.4050401297459096</v>
      </c>
      <c r="M193" s="74">
        <v>9.2937788497525702</v>
      </c>
      <c r="N193" s="74">
        <v>3.5599035222688902</v>
      </c>
      <c r="O193" s="74">
        <v>1.3173160893250699</v>
      </c>
      <c r="P193" s="74">
        <v>0</v>
      </c>
      <c r="Q193" s="74">
        <v>0.967272424834699</v>
      </c>
      <c r="R193" s="74">
        <v>0.99452615412719303</v>
      </c>
      <c r="S193" s="74">
        <v>0</v>
      </c>
      <c r="T193" s="74">
        <v>0</v>
      </c>
      <c r="U193" s="74">
        <v>0.112083186430035</v>
      </c>
      <c r="V193" s="74">
        <v>11.545535825674721</v>
      </c>
      <c r="W193" s="74">
        <v>2.2638303276708109</v>
      </c>
      <c r="X193" s="74">
        <v>1122.276728905892</v>
      </c>
      <c r="Y193" s="74">
        <v>1440</v>
      </c>
      <c r="Z193" s="74">
        <v>0.1540325718010872</v>
      </c>
      <c r="AA193" s="74">
        <v>0.8459674281989128</v>
      </c>
      <c r="AB193" s="74">
        <v>4.752654283986894E-4</v>
      </c>
      <c r="AC193" s="74">
        <v>4.7526542839868978E-4</v>
      </c>
      <c r="AD193" t="s">
        <v>5810</v>
      </c>
    </row>
    <row r="194" spans="1:30">
      <c r="A194" s="165" t="s">
        <v>2473</v>
      </c>
      <c r="C194" s="165" t="s">
        <v>8442</v>
      </c>
      <c r="D194" s="166" t="s">
        <v>3040</v>
      </c>
      <c r="E194" s="166" t="s">
        <v>6356</v>
      </c>
      <c r="F194" s="159">
        <v>13.37</v>
      </c>
      <c r="G194" s="159">
        <v>41.7</v>
      </c>
      <c r="H194" s="74">
        <v>46.156978312541703</v>
      </c>
      <c r="I194" s="74">
        <v>5.1222305354934301</v>
      </c>
      <c r="J194" s="74">
        <v>12.9659546095392</v>
      </c>
      <c r="K194" s="74">
        <v>0.11818417797865401</v>
      </c>
      <c r="L194" s="74">
        <v>7.45221989789946</v>
      </c>
      <c r="M194" s="74">
        <v>9.7358924635955102</v>
      </c>
      <c r="N194" s="74">
        <v>2.89485069195258</v>
      </c>
      <c r="O194" s="74">
        <v>1.42574297740656</v>
      </c>
      <c r="P194" s="74">
        <v>0</v>
      </c>
      <c r="Q194" s="74">
        <v>0.52007146020063799</v>
      </c>
      <c r="R194" s="74">
        <v>1.3118611118583601</v>
      </c>
      <c r="S194" s="74">
        <v>0</v>
      </c>
      <c r="T194" s="74">
        <v>0</v>
      </c>
      <c r="U194" s="74">
        <v>0.114168117187575</v>
      </c>
      <c r="V194" s="74">
        <v>11.221195787716381</v>
      </c>
      <c r="W194" s="74">
        <v>2.200234248156236</v>
      </c>
      <c r="X194" s="74">
        <v>1129.6158148956849</v>
      </c>
      <c r="Y194" s="74">
        <v>1440</v>
      </c>
      <c r="Z194" s="74">
        <v>0.26400990632397708</v>
      </c>
      <c r="AA194" s="74">
        <v>0.73599009367602297</v>
      </c>
      <c r="AB194" s="74">
        <v>8.9312011202580211E-4</v>
      </c>
      <c r="AC194" s="74">
        <v>8.9312011202580201E-4</v>
      </c>
      <c r="AD194" t="s">
        <v>5810</v>
      </c>
    </row>
    <row r="195" spans="1:30">
      <c r="A195" s="165" t="s">
        <v>2474</v>
      </c>
      <c r="C195" s="165" t="s">
        <v>8442</v>
      </c>
      <c r="D195" s="166" t="s">
        <v>3040</v>
      </c>
      <c r="E195" s="166" t="s">
        <v>6356</v>
      </c>
      <c r="F195" s="159">
        <v>13.37</v>
      </c>
      <c r="G195" s="159">
        <v>41.7</v>
      </c>
      <c r="H195" s="74">
        <v>46.218464918958297</v>
      </c>
      <c r="I195" s="74">
        <v>4.7411150384942999</v>
      </c>
      <c r="J195" s="74">
        <v>13.982935771511301</v>
      </c>
      <c r="K195" s="74">
        <v>0.252136629043342</v>
      </c>
      <c r="L195" s="74">
        <v>5.4382712747353104</v>
      </c>
      <c r="M195" s="74">
        <v>9.2693901400279</v>
      </c>
      <c r="N195" s="74">
        <v>3.5340276434740701</v>
      </c>
      <c r="O195" s="74">
        <v>1.32127411808759</v>
      </c>
      <c r="P195" s="74">
        <v>0</v>
      </c>
      <c r="Q195" s="74">
        <v>0.93993161141126602</v>
      </c>
      <c r="R195" s="74">
        <v>1.4185969222747801</v>
      </c>
      <c r="S195" s="74">
        <v>0</v>
      </c>
      <c r="T195" s="74">
        <v>0</v>
      </c>
      <c r="U195" s="74">
        <v>7.5503586247121099E-2</v>
      </c>
      <c r="V195" s="74">
        <v>11.655964661781001</v>
      </c>
      <c r="W195" s="74">
        <v>2.285483038467556</v>
      </c>
      <c r="X195" s="74">
        <v>1121.8718763244631</v>
      </c>
      <c r="Y195" s="74">
        <v>1130</v>
      </c>
      <c r="Z195" s="74">
        <v>0.34503443291830649</v>
      </c>
      <c r="AA195" s="74">
        <v>0.6549655670816934</v>
      </c>
      <c r="AB195" s="74">
        <v>1.156661086851629E-3</v>
      </c>
      <c r="AC195" s="74">
        <v>1.156661086851629E-3</v>
      </c>
      <c r="AD195" t="s">
        <v>5810</v>
      </c>
    </row>
    <row r="196" spans="1:30">
      <c r="A196" s="165" t="s">
        <v>2475</v>
      </c>
      <c r="C196" s="165" t="s">
        <v>8442</v>
      </c>
      <c r="D196" s="166" t="s">
        <v>3040</v>
      </c>
      <c r="E196" s="166" t="s">
        <v>6356</v>
      </c>
      <c r="F196" s="159">
        <v>13.37</v>
      </c>
      <c r="G196" s="159">
        <v>41.7</v>
      </c>
      <c r="H196" s="74">
        <v>46.226799815985501</v>
      </c>
      <c r="I196" s="74">
        <v>4.6806164082227903</v>
      </c>
      <c r="J196" s="74">
        <v>14.9963739511076</v>
      </c>
      <c r="K196" s="74">
        <v>0.19677090803898101</v>
      </c>
      <c r="L196" s="74">
        <v>4.76880673862515</v>
      </c>
      <c r="M196" s="74">
        <v>9.1488930004198608</v>
      </c>
      <c r="N196" s="74">
        <v>4.6895559747442199</v>
      </c>
      <c r="O196" s="74">
        <v>1.4208888540681099</v>
      </c>
      <c r="P196" s="74">
        <v>0</v>
      </c>
      <c r="Q196" s="74">
        <v>0.70672797803076404</v>
      </c>
      <c r="R196" s="74">
        <v>1.53738871740617</v>
      </c>
      <c r="S196" s="74">
        <v>0</v>
      </c>
      <c r="T196" s="74">
        <v>0</v>
      </c>
      <c r="U196" s="74">
        <v>0.14014422381800401</v>
      </c>
      <c r="V196" s="74">
        <v>10.6433775892098</v>
      </c>
      <c r="W196" s="74">
        <v>2.086936573504321</v>
      </c>
      <c r="X196" s="74">
        <v>1119.8716238069701</v>
      </c>
      <c r="Y196" s="74">
        <v>1570</v>
      </c>
      <c r="Z196" s="74">
        <v>0.27695348656516849</v>
      </c>
      <c r="AA196" s="74">
        <v>0.72304651343483151</v>
      </c>
      <c r="AB196" s="74">
        <v>8.5462989859571464E-4</v>
      </c>
      <c r="AC196" s="74">
        <v>8.5462989859571474E-4</v>
      </c>
      <c r="AD196" t="s">
        <v>5810</v>
      </c>
    </row>
    <row r="197" spans="1:30">
      <c r="A197" s="165" t="s">
        <v>2476</v>
      </c>
      <c r="C197" s="165" t="s">
        <v>8442</v>
      </c>
      <c r="D197" s="166" t="s">
        <v>3040</v>
      </c>
      <c r="E197" s="166" t="s">
        <v>6356</v>
      </c>
      <c r="F197" s="159">
        <v>13.37</v>
      </c>
      <c r="G197" s="159">
        <v>41.7</v>
      </c>
      <c r="H197" s="74">
        <v>46.297855741774796</v>
      </c>
      <c r="I197" s="74">
        <v>3.9077935441666001</v>
      </c>
      <c r="J197" s="74">
        <v>14.344151972232</v>
      </c>
      <c r="K197" s="74">
        <v>0.212912276282121</v>
      </c>
      <c r="L197" s="74">
        <v>5.3463735330537201</v>
      </c>
      <c r="M197" s="74">
        <v>9.0681735763269202</v>
      </c>
      <c r="N197" s="74">
        <v>3.8041816539911402</v>
      </c>
      <c r="O197" s="74">
        <v>1.36696588832467</v>
      </c>
      <c r="P197" s="74">
        <v>0</v>
      </c>
      <c r="Q197" s="74">
        <v>1.6136028190560601</v>
      </c>
      <c r="R197" s="74">
        <v>1.4928419691828601</v>
      </c>
      <c r="S197" s="74">
        <v>0</v>
      </c>
      <c r="T197" s="74">
        <v>0</v>
      </c>
      <c r="U197" s="74">
        <v>6.8161618121473699E-2</v>
      </c>
      <c r="V197" s="74">
        <v>11.371318603514879</v>
      </c>
      <c r="W197" s="74">
        <v>2.2296700914476522</v>
      </c>
      <c r="X197" s="74">
        <v>1118.531681367027</v>
      </c>
      <c r="Y197" s="74">
        <v>1100</v>
      </c>
      <c r="Z197" s="74">
        <v>0.36349923140635898</v>
      </c>
      <c r="AA197" s="74">
        <v>0.63650076859364091</v>
      </c>
      <c r="AB197" s="74">
        <v>1.3401149571448551E-4</v>
      </c>
      <c r="AC197" s="74">
        <v>1.3401149571448551E-4</v>
      </c>
      <c r="AD197" t="s">
        <v>5810</v>
      </c>
    </row>
    <row r="198" spans="1:30">
      <c r="A198" s="165" t="s">
        <v>2477</v>
      </c>
      <c r="C198" s="165" t="s">
        <v>8442</v>
      </c>
      <c r="D198" s="166" t="s">
        <v>3040</v>
      </c>
      <c r="E198" s="166" t="s">
        <v>6356</v>
      </c>
      <c r="F198" s="159">
        <v>13.37</v>
      </c>
      <c r="G198" s="159">
        <v>41.7</v>
      </c>
      <c r="H198" s="74">
        <v>46.308451262548303</v>
      </c>
      <c r="I198" s="74">
        <v>4.9262770442337702</v>
      </c>
      <c r="J198" s="74">
        <v>13.907545941186701</v>
      </c>
      <c r="K198" s="74">
        <v>0.23764176217684699</v>
      </c>
      <c r="L198" s="74">
        <v>5.7519089298070201</v>
      </c>
      <c r="M198" s="74">
        <v>8.9638431931226599</v>
      </c>
      <c r="N198" s="74">
        <v>3.4900321916949699</v>
      </c>
      <c r="O198" s="74">
        <v>1.33515538938296</v>
      </c>
      <c r="P198" s="74">
        <v>0</v>
      </c>
      <c r="Q198" s="74">
        <v>0.83327473813039499</v>
      </c>
      <c r="R198" s="74">
        <v>1.3833786564644699</v>
      </c>
      <c r="S198" s="74">
        <v>0</v>
      </c>
      <c r="T198" s="74">
        <v>0</v>
      </c>
      <c r="U198" s="74">
        <v>9.1075333089842503E-2</v>
      </c>
      <c r="V198" s="74">
        <v>11.717731112218489</v>
      </c>
      <c r="W198" s="74">
        <v>2.2975941059696829</v>
      </c>
      <c r="X198" s="74">
        <v>1116.7997970058359</v>
      </c>
      <c r="Y198" s="74">
        <v>1280</v>
      </c>
      <c r="Z198" s="74">
        <v>0.30385623749392321</v>
      </c>
      <c r="AA198" s="74">
        <v>0.6961437625060769</v>
      </c>
      <c r="AB198" s="74">
        <v>7.1434251704767678E-4</v>
      </c>
      <c r="AC198" s="74">
        <v>7.1434251704767646E-4</v>
      </c>
      <c r="AD198" t="s">
        <v>5810</v>
      </c>
    </row>
    <row r="199" spans="1:30">
      <c r="A199" s="165" t="s">
        <v>2478</v>
      </c>
      <c r="C199" s="165" t="s">
        <v>8442</v>
      </c>
      <c r="D199" s="166" t="s">
        <v>3040</v>
      </c>
      <c r="E199" s="166" t="s">
        <v>6356</v>
      </c>
      <c r="F199" s="159">
        <v>13.37</v>
      </c>
      <c r="G199" s="159">
        <v>41.7</v>
      </c>
      <c r="H199" s="74">
        <v>46.353909532045101</v>
      </c>
      <c r="I199" s="74">
        <v>4.3975809792738296</v>
      </c>
      <c r="J199" s="74">
        <v>14.118554817326499</v>
      </c>
      <c r="K199" s="74">
        <v>0.24491516020769899</v>
      </c>
      <c r="L199" s="74">
        <v>5.7595780048677598</v>
      </c>
      <c r="M199" s="74">
        <v>9.0495439142247207</v>
      </c>
      <c r="N199" s="74">
        <v>3.5817060794131801</v>
      </c>
      <c r="O199" s="74">
        <v>1.36606876558077</v>
      </c>
      <c r="P199" s="74">
        <v>0</v>
      </c>
      <c r="Q199" s="74">
        <v>1.0315753256628499</v>
      </c>
      <c r="R199" s="74">
        <v>1.36290628507309</v>
      </c>
      <c r="S199" s="74">
        <v>0</v>
      </c>
      <c r="T199" s="74">
        <v>0</v>
      </c>
      <c r="U199" s="74">
        <v>7.5868475727262699E-2</v>
      </c>
      <c r="V199" s="74">
        <v>11.479548159013669</v>
      </c>
      <c r="W199" s="74">
        <v>2.250891570795853</v>
      </c>
      <c r="X199" s="74">
        <v>1118.22242897613</v>
      </c>
      <c r="Y199" s="74">
        <v>1120</v>
      </c>
      <c r="Z199" s="74">
        <v>0.3208717847225987</v>
      </c>
      <c r="AA199" s="74">
        <v>0.6791282152774013</v>
      </c>
      <c r="AB199" s="74">
        <v>1.024659475684932E-3</v>
      </c>
      <c r="AC199" s="74">
        <v>1.0246594756849309E-3</v>
      </c>
      <c r="AD199" t="s">
        <v>5810</v>
      </c>
    </row>
    <row r="200" spans="1:30">
      <c r="A200" s="165" t="s">
        <v>2479</v>
      </c>
      <c r="C200" s="165" t="s">
        <v>8442</v>
      </c>
      <c r="D200" s="166" t="s">
        <v>3040</v>
      </c>
      <c r="E200" s="166" t="s">
        <v>6356</v>
      </c>
      <c r="F200" s="159">
        <v>13.37</v>
      </c>
      <c r="G200" s="159">
        <v>41.7</v>
      </c>
      <c r="H200" s="74">
        <v>46.384622830557397</v>
      </c>
      <c r="I200" s="74">
        <v>4.5013809054043703</v>
      </c>
      <c r="J200" s="74">
        <v>14.9438472992538</v>
      </c>
      <c r="K200" s="74">
        <v>0.239212770646132</v>
      </c>
      <c r="L200" s="74">
        <v>5.1639271672800602</v>
      </c>
      <c r="M200" s="74">
        <v>8.70402903093599</v>
      </c>
      <c r="N200" s="74">
        <v>3.9427372201890201</v>
      </c>
      <c r="O200" s="74">
        <v>1.34115674769489</v>
      </c>
      <c r="P200" s="74">
        <v>0</v>
      </c>
      <c r="Q200" s="74">
        <v>0.86715916556654205</v>
      </c>
      <c r="R200" s="74">
        <v>0.86765338940723702</v>
      </c>
      <c r="S200" s="74">
        <v>0</v>
      </c>
      <c r="T200" s="74">
        <v>0</v>
      </c>
      <c r="U200" s="74">
        <v>9.1886427106287999E-2</v>
      </c>
      <c r="V200" s="74">
        <v>11.39090435402256</v>
      </c>
      <c r="W200" s="74">
        <v>2.2335104343004168</v>
      </c>
      <c r="X200" s="74">
        <v>1112.486881913537</v>
      </c>
      <c r="Y200" s="74">
        <v>1180</v>
      </c>
      <c r="Z200" s="74">
        <v>0.14319343872603429</v>
      </c>
      <c r="AA200" s="74">
        <v>0.85680656127396571</v>
      </c>
      <c r="AB200" s="74">
        <v>1.8761239406483329E-4</v>
      </c>
      <c r="AC200" s="74">
        <v>1.8761239406483321E-4</v>
      </c>
      <c r="AD200" t="s">
        <v>5810</v>
      </c>
    </row>
    <row r="201" spans="1:30">
      <c r="A201" s="165" t="s">
        <v>2480</v>
      </c>
      <c r="C201" s="165" t="s">
        <v>8442</v>
      </c>
      <c r="D201" s="166" t="s">
        <v>3040</v>
      </c>
      <c r="E201" s="166" t="s">
        <v>6356</v>
      </c>
      <c r="F201" s="159">
        <v>13.37</v>
      </c>
      <c r="G201" s="159">
        <v>41.7</v>
      </c>
      <c r="H201" s="74">
        <v>46.410695988019199</v>
      </c>
      <c r="I201" s="74">
        <v>3.8371955545046101</v>
      </c>
      <c r="J201" s="74">
        <v>14.5276661149208</v>
      </c>
      <c r="K201" s="74">
        <v>0.267202648380232</v>
      </c>
      <c r="L201" s="74">
        <v>6.5259714668558404</v>
      </c>
      <c r="M201" s="74">
        <v>9.2699219673681696</v>
      </c>
      <c r="N201" s="74">
        <v>3.1824899503428701</v>
      </c>
      <c r="O201" s="74">
        <v>1.34557026877907</v>
      </c>
      <c r="P201" s="74">
        <v>0</v>
      </c>
      <c r="Q201" s="74">
        <v>0.40297154567667698</v>
      </c>
      <c r="R201" s="74">
        <v>1.2323695432531501</v>
      </c>
      <c r="S201" s="74">
        <v>0</v>
      </c>
      <c r="T201" s="74">
        <v>0</v>
      </c>
      <c r="U201" s="74">
        <v>0.34559896885239799</v>
      </c>
      <c r="V201" s="74">
        <v>11.50258630882008</v>
      </c>
      <c r="W201" s="74">
        <v>2.2554088546198918</v>
      </c>
      <c r="X201" s="74">
        <v>1121.880704658312</v>
      </c>
      <c r="Y201" s="74">
        <v>3750</v>
      </c>
      <c r="Z201" s="74">
        <v>0.1030005272732555</v>
      </c>
      <c r="AA201" s="74">
        <v>0.89699947272674452</v>
      </c>
      <c r="AB201" s="74">
        <v>1.204773658641693E-3</v>
      </c>
      <c r="AC201" s="74">
        <v>1.204773658641693E-3</v>
      </c>
      <c r="AD201" t="s">
        <v>5810</v>
      </c>
    </row>
    <row r="202" spans="1:30">
      <c r="A202" s="165" t="s">
        <v>2481</v>
      </c>
      <c r="C202" s="165" t="s">
        <v>8442</v>
      </c>
      <c r="D202" s="166" t="s">
        <v>3040</v>
      </c>
      <c r="E202" s="166" t="s">
        <v>6356</v>
      </c>
      <c r="F202" s="159">
        <v>13.37</v>
      </c>
      <c r="G202" s="159">
        <v>41.7</v>
      </c>
      <c r="H202" s="74">
        <v>46.424856793261696</v>
      </c>
      <c r="I202" s="74">
        <v>4.84650567312063</v>
      </c>
      <c r="J202" s="74">
        <v>13.3644847289097</v>
      </c>
      <c r="K202" s="74">
        <v>0.22038942336931899</v>
      </c>
      <c r="L202" s="74">
        <v>6.0463807376757703</v>
      </c>
      <c r="M202" s="74">
        <v>7.8813443136333197</v>
      </c>
      <c r="N202" s="74">
        <v>3.8882549342800399</v>
      </c>
      <c r="O202" s="74">
        <v>2.0470033532590901</v>
      </c>
      <c r="P202" s="74">
        <v>0</v>
      </c>
      <c r="Q202" s="74">
        <v>0.73528426421578796</v>
      </c>
      <c r="R202" s="74">
        <v>0.57273687212825697</v>
      </c>
      <c r="S202" s="74">
        <v>0</v>
      </c>
      <c r="T202" s="74">
        <v>0</v>
      </c>
      <c r="U202" s="74">
        <v>6.9075898233990907E-2</v>
      </c>
      <c r="V202" s="74">
        <v>11.94905478914051</v>
      </c>
      <c r="W202" s="74">
        <v>2.3429516851441239</v>
      </c>
      <c r="X202" s="74">
        <v>1098.830315606313</v>
      </c>
      <c r="Y202" s="74">
        <v>730</v>
      </c>
      <c r="Z202" s="74">
        <v>0.10565352795353949</v>
      </c>
      <c r="AA202" s="74">
        <v>0.89434647204646045</v>
      </c>
      <c r="AB202" s="74">
        <v>7.607836665363256E-4</v>
      </c>
      <c r="AC202" s="74">
        <v>7.6078366653632517E-4</v>
      </c>
      <c r="AD202" t="s">
        <v>5810</v>
      </c>
    </row>
    <row r="203" spans="1:30">
      <c r="A203" s="165" t="s">
        <v>2482</v>
      </c>
      <c r="C203" s="165" t="s">
        <v>8442</v>
      </c>
      <c r="D203" s="166" t="s">
        <v>3040</v>
      </c>
      <c r="E203" s="166" t="s">
        <v>6356</v>
      </c>
      <c r="F203" s="159">
        <v>13.37</v>
      </c>
      <c r="G203" s="159">
        <v>41.7</v>
      </c>
      <c r="H203" s="74">
        <v>46.465407639192499</v>
      </c>
      <c r="I203" s="74">
        <v>5.0492737387393696</v>
      </c>
      <c r="J203" s="74">
        <v>14.6532704424058</v>
      </c>
      <c r="K203" s="74">
        <v>0.227378508147142</v>
      </c>
      <c r="L203" s="74">
        <v>5.0769782534670904</v>
      </c>
      <c r="M203" s="74">
        <v>8.4502799667142892</v>
      </c>
      <c r="N203" s="74">
        <v>3.54255111231108</v>
      </c>
      <c r="O203" s="74">
        <v>1.78658859702323</v>
      </c>
      <c r="P203" s="74">
        <v>0</v>
      </c>
      <c r="Q203" s="74">
        <v>0.86428011581494602</v>
      </c>
      <c r="R203" s="74">
        <v>1.8695018505254799</v>
      </c>
      <c r="S203" s="74">
        <v>0</v>
      </c>
      <c r="T203" s="74">
        <v>0</v>
      </c>
      <c r="U203" s="74">
        <v>0.160039609158665</v>
      </c>
      <c r="V203" s="74">
        <v>11.190150692411381</v>
      </c>
      <c r="W203" s="74">
        <v>2.1941469751757472</v>
      </c>
      <c r="X203" s="74">
        <v>1108.274647447457</v>
      </c>
      <c r="Y203" s="74">
        <v>2130</v>
      </c>
      <c r="Z203" s="74">
        <v>0.314353379384327</v>
      </c>
      <c r="AA203" s="74">
        <v>0.68564662061567294</v>
      </c>
      <c r="AB203" s="74">
        <v>1.105245250811264E-3</v>
      </c>
      <c r="AC203" s="74">
        <v>1.105245250811264E-3</v>
      </c>
      <c r="AD203" t="s">
        <v>5810</v>
      </c>
    </row>
    <row r="204" spans="1:30">
      <c r="A204" s="165" t="s">
        <v>2483</v>
      </c>
      <c r="C204" s="165" t="s">
        <v>8442</v>
      </c>
      <c r="D204" s="166" t="s">
        <v>3040</v>
      </c>
      <c r="E204" s="166" t="s">
        <v>6356</v>
      </c>
      <c r="F204" s="159">
        <v>13.37</v>
      </c>
      <c r="G204" s="159">
        <v>41.7</v>
      </c>
      <c r="H204" s="74">
        <v>46.484289089983399</v>
      </c>
      <c r="I204" s="74">
        <v>4.20417103094782</v>
      </c>
      <c r="J204" s="74">
        <v>14.492760900325701</v>
      </c>
      <c r="K204" s="74">
        <v>0.14521381881211901</v>
      </c>
      <c r="L204" s="74">
        <v>5.58239679123656</v>
      </c>
      <c r="M204" s="74">
        <v>8.7566142082583092</v>
      </c>
      <c r="N204" s="74">
        <v>3.84686068009476</v>
      </c>
      <c r="O204" s="74">
        <v>1.2360246763067499</v>
      </c>
      <c r="P204" s="74">
        <v>0</v>
      </c>
      <c r="Q204" s="74">
        <v>0.791144166391336</v>
      </c>
      <c r="R204" s="74">
        <v>1.24340425676321</v>
      </c>
      <c r="S204" s="74">
        <v>0</v>
      </c>
      <c r="T204" s="74">
        <v>0</v>
      </c>
      <c r="U204" s="74">
        <v>0.17721456311414899</v>
      </c>
      <c r="V204" s="74">
        <v>11.68128679930064</v>
      </c>
      <c r="W204" s="74">
        <v>2.2904481629748941</v>
      </c>
      <c r="X204" s="74">
        <v>1113.3597958570881</v>
      </c>
      <c r="Y204" s="74">
        <v>2120</v>
      </c>
      <c r="Z204" s="74">
        <v>0.15848666819482429</v>
      </c>
      <c r="AA204" s="74">
        <v>0.84151333180517573</v>
      </c>
      <c r="AB204" s="74">
        <v>6.352087860564639E-4</v>
      </c>
      <c r="AC204" s="74">
        <v>6.3520878605646358E-4</v>
      </c>
      <c r="AD204" t="s">
        <v>5810</v>
      </c>
    </row>
    <row r="205" spans="1:30">
      <c r="A205" s="165" t="s">
        <v>2484</v>
      </c>
      <c r="C205" s="165" t="s">
        <v>8442</v>
      </c>
      <c r="D205" s="166" t="s">
        <v>3040</v>
      </c>
      <c r="E205" s="166" t="s">
        <v>6356</v>
      </c>
      <c r="F205" s="159">
        <v>13.37</v>
      </c>
      <c r="G205" s="159">
        <v>41.7</v>
      </c>
      <c r="H205" s="74">
        <v>46.5310273855468</v>
      </c>
      <c r="I205" s="74">
        <v>4.2782978817029997</v>
      </c>
      <c r="J205" s="74">
        <v>14.026704483516999</v>
      </c>
      <c r="K205" s="74">
        <v>0.279025949413295</v>
      </c>
      <c r="L205" s="74">
        <v>5.9961576426607701</v>
      </c>
      <c r="M205" s="74">
        <v>8.9741345945172899</v>
      </c>
      <c r="N205" s="74">
        <v>3.0761860853059302</v>
      </c>
      <c r="O205" s="74">
        <v>1.50093958738163</v>
      </c>
      <c r="P205" s="74">
        <v>0</v>
      </c>
      <c r="Q205" s="74">
        <v>0.38513581763103999</v>
      </c>
      <c r="R205" s="74">
        <v>1.3529507039313799</v>
      </c>
      <c r="S205" s="74">
        <v>0</v>
      </c>
      <c r="T205" s="74">
        <v>0</v>
      </c>
      <c r="U205" s="74">
        <v>7.7300897508800398E-2</v>
      </c>
      <c r="V205" s="74">
        <v>12.217931267607851</v>
      </c>
      <c r="W205" s="74">
        <v>2.3956725580028868</v>
      </c>
      <c r="X205" s="74">
        <v>1116.9706342689869</v>
      </c>
      <c r="Y205" s="74">
        <v>1160</v>
      </c>
      <c r="Z205" s="74">
        <v>0.31613065576141891</v>
      </c>
      <c r="AA205" s="74">
        <v>0.68386934423858103</v>
      </c>
      <c r="AB205" s="74">
        <v>8.6959532675970222E-4</v>
      </c>
      <c r="AC205" s="74">
        <v>8.6959532675970157E-4</v>
      </c>
      <c r="AD205" t="s">
        <v>5810</v>
      </c>
    </row>
    <row r="206" spans="1:30">
      <c r="A206" s="165" t="s">
        <v>2485</v>
      </c>
      <c r="C206" s="165" t="s">
        <v>8442</v>
      </c>
      <c r="D206" s="166" t="s">
        <v>3040</v>
      </c>
      <c r="E206" s="166" t="s">
        <v>6356</v>
      </c>
      <c r="F206" s="159">
        <v>13.37</v>
      </c>
      <c r="G206" s="159">
        <v>41.7</v>
      </c>
      <c r="H206" s="74">
        <v>46.651916775697401</v>
      </c>
      <c r="I206" s="74">
        <v>4.7250918923749898</v>
      </c>
      <c r="J206" s="74">
        <v>15.3930250128083</v>
      </c>
      <c r="K206" s="74">
        <v>0.28588738884322101</v>
      </c>
      <c r="L206" s="74">
        <v>4.8465758464126898</v>
      </c>
      <c r="M206" s="74">
        <v>8.8388150066457705</v>
      </c>
      <c r="N206" s="74">
        <v>4.0957447361283297</v>
      </c>
      <c r="O206" s="74">
        <v>1.4451290546179001</v>
      </c>
      <c r="P206" s="74">
        <v>0</v>
      </c>
      <c r="Q206" s="74">
        <v>0.61833150258712</v>
      </c>
      <c r="R206" s="74">
        <v>1.3275402479962</v>
      </c>
      <c r="S206" s="74">
        <v>0</v>
      </c>
      <c r="T206" s="74">
        <v>0</v>
      </c>
      <c r="U206" s="74">
        <v>7.2083220972926701E-2</v>
      </c>
      <c r="V206" s="74">
        <v>10.680086711900129</v>
      </c>
      <c r="W206" s="74">
        <v>2.0941344399787178</v>
      </c>
      <c r="X206" s="74">
        <v>1114.72432911032</v>
      </c>
      <c r="Y206" s="74">
        <v>1070</v>
      </c>
      <c r="Z206" s="74">
        <v>0.31042847418975172</v>
      </c>
      <c r="AA206" s="74">
        <v>0.68957152581024828</v>
      </c>
      <c r="AB206" s="74">
        <v>1.4230512737063299E-4</v>
      </c>
      <c r="AC206" s="74">
        <v>1.4230512737063291E-4</v>
      </c>
      <c r="AD206" t="s">
        <v>5810</v>
      </c>
    </row>
    <row r="207" spans="1:30">
      <c r="A207" s="165" t="s">
        <v>2486</v>
      </c>
      <c r="C207" s="165" t="s">
        <v>8442</v>
      </c>
      <c r="D207" s="166" t="s">
        <v>3040</v>
      </c>
      <c r="E207" s="166" t="s">
        <v>6356</v>
      </c>
      <c r="F207" s="159">
        <v>13.37</v>
      </c>
      <c r="G207" s="159">
        <v>41.7</v>
      </c>
      <c r="H207" s="74">
        <v>46.724212891916203</v>
      </c>
      <c r="I207" s="74">
        <v>4.4219800639652496</v>
      </c>
      <c r="J207" s="74">
        <v>14.1688388778486</v>
      </c>
      <c r="K207" s="74">
        <v>0.223342353055621</v>
      </c>
      <c r="L207" s="74">
        <v>5.4326786589929501</v>
      </c>
      <c r="M207" s="74">
        <v>8.9444145551715195</v>
      </c>
      <c r="N207" s="74">
        <v>3.0063865986647098</v>
      </c>
      <c r="O207" s="74">
        <v>1.4112258815074501</v>
      </c>
      <c r="P207" s="74">
        <v>0</v>
      </c>
      <c r="Q207" s="74">
        <v>0.89942447157199301</v>
      </c>
      <c r="R207" s="74">
        <v>1.50750374669874</v>
      </c>
      <c r="S207" s="74">
        <v>0</v>
      </c>
      <c r="T207" s="74">
        <v>0</v>
      </c>
      <c r="U207" s="74">
        <v>0.19635692051033801</v>
      </c>
      <c r="V207" s="74">
        <v>11.90041511898689</v>
      </c>
      <c r="W207" s="74">
        <v>2.3334144958716432</v>
      </c>
      <c r="X207" s="74">
        <v>1116.477281615847</v>
      </c>
      <c r="Y207" s="74">
        <v>2540</v>
      </c>
      <c r="Z207" s="74">
        <v>0.19712663793020099</v>
      </c>
      <c r="AA207" s="74">
        <v>0.80287336206979898</v>
      </c>
      <c r="AB207" s="74">
        <v>8.3602984718944974E-4</v>
      </c>
      <c r="AC207" s="74">
        <v>8.3602984718944974E-4</v>
      </c>
      <c r="AD207" t="s">
        <v>5810</v>
      </c>
    </row>
    <row r="208" spans="1:30">
      <c r="A208" s="165" t="s">
        <v>2487</v>
      </c>
      <c r="C208" s="165" t="s">
        <v>8442</v>
      </c>
      <c r="D208" s="166" t="s">
        <v>3040</v>
      </c>
      <c r="E208" s="166" t="s">
        <v>6356</v>
      </c>
      <c r="F208" s="159">
        <v>13.37</v>
      </c>
      <c r="G208" s="159">
        <v>41.7</v>
      </c>
      <c r="H208" s="74">
        <v>46.820609891878902</v>
      </c>
      <c r="I208" s="74">
        <v>4.3591330775587203</v>
      </c>
      <c r="J208" s="74">
        <v>13.9198805454797</v>
      </c>
      <c r="K208" s="74">
        <v>0.18151425350394301</v>
      </c>
      <c r="L208" s="74">
        <v>5.3462476588050398</v>
      </c>
      <c r="M208" s="74">
        <v>9.13920777650522</v>
      </c>
      <c r="N208" s="74">
        <v>3.46561645569746</v>
      </c>
      <c r="O208" s="74">
        <v>1.3484485565081501</v>
      </c>
      <c r="P208" s="74">
        <v>0</v>
      </c>
      <c r="Q208" s="74">
        <v>0.932391173682526</v>
      </c>
      <c r="R208" s="74">
        <v>1.52075645303965</v>
      </c>
      <c r="S208" s="74">
        <v>0</v>
      </c>
      <c r="T208" s="74">
        <v>0</v>
      </c>
      <c r="U208" s="74">
        <v>7.7445016667172906E-2</v>
      </c>
      <c r="V208" s="74">
        <v>11.72522769024356</v>
      </c>
      <c r="W208" s="74">
        <v>2.299064023082507</v>
      </c>
      <c r="X208" s="74">
        <v>1119.7108490899859</v>
      </c>
      <c r="Y208" s="74">
        <v>1220</v>
      </c>
      <c r="Z208" s="74">
        <v>0.35385879598681641</v>
      </c>
      <c r="AA208" s="74">
        <v>0.64614120401318365</v>
      </c>
      <c r="AB208" s="74">
        <v>4.4937801540781311E-4</v>
      </c>
      <c r="AC208" s="74">
        <v>4.4937801540781332E-4</v>
      </c>
      <c r="AD208" t="s">
        <v>5810</v>
      </c>
    </row>
    <row r="209" spans="1:30">
      <c r="A209" s="165" t="s">
        <v>2488</v>
      </c>
      <c r="C209" s="165" t="s">
        <v>8442</v>
      </c>
      <c r="D209" s="166" t="s">
        <v>3040</v>
      </c>
      <c r="E209" s="166" t="s">
        <v>6356</v>
      </c>
      <c r="F209" s="159">
        <v>13.37</v>
      </c>
      <c r="G209" s="159">
        <v>41.7</v>
      </c>
      <c r="H209" s="74">
        <v>46.984846922997598</v>
      </c>
      <c r="I209" s="74">
        <v>4.0305123183177001</v>
      </c>
      <c r="J209" s="74">
        <v>14.2459540253582</v>
      </c>
      <c r="K209" s="74">
        <v>0.195856097309556</v>
      </c>
      <c r="L209" s="74">
        <v>5.5561282342026601</v>
      </c>
      <c r="M209" s="74">
        <v>8.4939696938459992</v>
      </c>
      <c r="N209" s="74">
        <v>4.1335944747964097</v>
      </c>
      <c r="O209" s="74">
        <v>1.4843830532934701</v>
      </c>
      <c r="P209" s="74">
        <v>0</v>
      </c>
      <c r="Q209" s="74">
        <v>0.92773940830842205</v>
      </c>
      <c r="R209" s="74">
        <v>1.0838735498026699</v>
      </c>
      <c r="S209" s="74">
        <v>0</v>
      </c>
      <c r="T209" s="74">
        <v>0</v>
      </c>
      <c r="U209" s="74">
        <v>0.17569623927858399</v>
      </c>
      <c r="V209" s="74">
        <v>11.443150190701999</v>
      </c>
      <c r="W209" s="74">
        <v>2.2437547149778392</v>
      </c>
      <c r="X209" s="74">
        <v>1108.9998969178439</v>
      </c>
      <c r="Y209" s="74">
        <v>1990</v>
      </c>
      <c r="Z209" s="74">
        <v>0.12665580799852491</v>
      </c>
      <c r="AA209" s="74">
        <v>0.87334419200147506</v>
      </c>
      <c r="AB209" s="74">
        <v>5.6045635992490344E-4</v>
      </c>
      <c r="AC209" s="74">
        <v>5.6045635992490333E-4</v>
      </c>
      <c r="AD209" t="s">
        <v>5810</v>
      </c>
    </row>
    <row r="210" spans="1:30">
      <c r="A210" s="165" t="s">
        <v>2489</v>
      </c>
      <c r="C210" s="165" t="s">
        <v>8442</v>
      </c>
      <c r="D210" s="166" t="s">
        <v>3040</v>
      </c>
      <c r="E210" s="166" t="s">
        <v>6356</v>
      </c>
      <c r="F210" s="159">
        <v>13.37</v>
      </c>
      <c r="G210" s="159">
        <v>41.7</v>
      </c>
      <c r="H210" s="74">
        <v>47.039154566707502</v>
      </c>
      <c r="I210" s="74">
        <v>4.6874751506862404</v>
      </c>
      <c r="J210" s="74">
        <v>14.0281333990681</v>
      </c>
      <c r="K210" s="74">
        <v>0.16589401867077999</v>
      </c>
      <c r="L210" s="74">
        <v>5.8097695574039001</v>
      </c>
      <c r="M210" s="74">
        <v>8.9565872548863705</v>
      </c>
      <c r="N210" s="74">
        <v>3.4702563654002101</v>
      </c>
      <c r="O210" s="74">
        <v>1.4763474291894001</v>
      </c>
      <c r="P210" s="74">
        <v>0</v>
      </c>
      <c r="Q210" s="74">
        <v>0.43138408689705598</v>
      </c>
      <c r="R210" s="74">
        <v>1.46202432166667</v>
      </c>
      <c r="S210" s="74">
        <v>0</v>
      </c>
      <c r="T210" s="74">
        <v>0</v>
      </c>
      <c r="U210" s="74">
        <v>7.8681723648984098E-2</v>
      </c>
      <c r="V210" s="74">
        <v>11.168931598784949</v>
      </c>
      <c r="W210" s="74">
        <v>2.1899863689983912</v>
      </c>
      <c r="X210" s="74">
        <v>1116.679348431114</v>
      </c>
      <c r="Y210" s="74">
        <v>1190</v>
      </c>
      <c r="Z210" s="74">
        <v>0.34155722043982978</v>
      </c>
      <c r="AA210" s="74">
        <v>0.65844277956017017</v>
      </c>
      <c r="AB210" s="74">
        <v>6.5260970798294827E-4</v>
      </c>
      <c r="AC210" s="74">
        <v>6.5260970798294783E-4</v>
      </c>
      <c r="AD210" t="s">
        <v>5810</v>
      </c>
    </row>
    <row r="211" spans="1:30">
      <c r="A211" s="165" t="s">
        <v>2490</v>
      </c>
      <c r="C211" s="165" t="s">
        <v>8442</v>
      </c>
      <c r="D211" s="166" t="s">
        <v>3040</v>
      </c>
      <c r="E211" s="166" t="s">
        <v>6356</v>
      </c>
      <c r="F211" s="159">
        <v>13.37</v>
      </c>
      <c r="G211" s="159">
        <v>41.7</v>
      </c>
      <c r="H211" s="74">
        <v>47.092170551491797</v>
      </c>
      <c r="I211" s="74">
        <v>4.5125519632030002</v>
      </c>
      <c r="J211" s="74">
        <v>14.345291945973701</v>
      </c>
      <c r="K211" s="74">
        <v>0.26718786827102903</v>
      </c>
      <c r="L211" s="74">
        <v>5.2592576582362502</v>
      </c>
      <c r="M211" s="74">
        <v>8.9047870473579191</v>
      </c>
      <c r="N211" s="74">
        <v>3.6539690675493302</v>
      </c>
      <c r="O211" s="74">
        <v>1.4531685331736</v>
      </c>
      <c r="P211" s="74">
        <v>0</v>
      </c>
      <c r="Q211" s="74">
        <v>0.86259688905219301</v>
      </c>
      <c r="R211" s="74">
        <v>1.3942409247160401</v>
      </c>
      <c r="S211" s="74">
        <v>0</v>
      </c>
      <c r="T211" s="74">
        <v>0</v>
      </c>
      <c r="U211" s="74">
        <v>0.171088326622439</v>
      </c>
      <c r="V211" s="74">
        <v>11.144909278603031</v>
      </c>
      <c r="W211" s="74">
        <v>2.185276110610217</v>
      </c>
      <c r="X211" s="74">
        <v>1115.8194649861409</v>
      </c>
      <c r="Y211" s="74">
        <v>2140</v>
      </c>
      <c r="Z211" s="74">
        <v>0.18861978369715249</v>
      </c>
      <c r="AA211" s="74">
        <v>0.81138021630284751</v>
      </c>
      <c r="AB211" s="74">
        <v>1.025279383985524E-4</v>
      </c>
      <c r="AC211" s="74">
        <v>1.025279383985524E-4</v>
      </c>
      <c r="AD211" t="s">
        <v>5810</v>
      </c>
    </row>
    <row r="212" spans="1:30">
      <c r="A212" s="165" t="s">
        <v>2491</v>
      </c>
      <c r="C212" s="165" t="s">
        <v>8442</v>
      </c>
      <c r="D212" s="166" t="s">
        <v>3040</v>
      </c>
      <c r="E212" s="166" t="s">
        <v>6356</v>
      </c>
      <c r="F212" s="159">
        <v>13.37</v>
      </c>
      <c r="G212" s="159">
        <v>41.7</v>
      </c>
      <c r="H212" s="74">
        <v>47.146073474348</v>
      </c>
      <c r="I212" s="74">
        <v>4.1619300748264099</v>
      </c>
      <c r="J212" s="74">
        <v>14.3563499840046</v>
      </c>
      <c r="K212" s="74">
        <v>0.25180225223684499</v>
      </c>
      <c r="L212" s="74">
        <v>5.1842291108754797</v>
      </c>
      <c r="M212" s="74">
        <v>9.0338962248776191</v>
      </c>
      <c r="N212" s="74">
        <v>3.6557099656551002</v>
      </c>
      <c r="O212" s="74">
        <v>1.51845912715259</v>
      </c>
      <c r="P212" s="74">
        <v>0</v>
      </c>
      <c r="Q212" s="74">
        <v>1.0187780297253399</v>
      </c>
      <c r="R212" s="74">
        <v>0.65320269895034699</v>
      </c>
      <c r="S212" s="74">
        <v>0</v>
      </c>
      <c r="T212" s="74">
        <v>0</v>
      </c>
      <c r="U212" s="74">
        <v>0.17840996123547001</v>
      </c>
      <c r="V212" s="74">
        <v>10.990277998539259</v>
      </c>
      <c r="W212" s="74">
        <v>2.1549562548061698</v>
      </c>
      <c r="X212" s="74">
        <v>1117.962677332968</v>
      </c>
      <c r="Y212" s="74">
        <v>2160</v>
      </c>
      <c r="Z212" s="74">
        <v>4.87916988473392E-2</v>
      </c>
      <c r="AA212" s="74">
        <v>0.95120830115266075</v>
      </c>
      <c r="AB212" s="74">
        <v>8.4640921743142975E-4</v>
      </c>
      <c r="AC212" s="74">
        <v>8.464092174314291E-4</v>
      </c>
      <c r="AD212" t="s">
        <v>5810</v>
      </c>
    </row>
    <row r="213" spans="1:30">
      <c r="A213" s="165" t="s">
        <v>2492</v>
      </c>
      <c r="C213" s="165" t="s">
        <v>8442</v>
      </c>
      <c r="D213" s="166" t="s">
        <v>3040</v>
      </c>
      <c r="E213" s="166" t="s">
        <v>6356</v>
      </c>
      <c r="F213" s="159">
        <v>13.37</v>
      </c>
      <c r="G213" s="159">
        <v>41.7</v>
      </c>
      <c r="H213" s="74">
        <v>47.230879008254398</v>
      </c>
      <c r="I213" s="74">
        <v>4.1192836046682899</v>
      </c>
      <c r="J213" s="74">
        <v>14.518466204406501</v>
      </c>
      <c r="K213" s="74">
        <v>0.23684130796578701</v>
      </c>
      <c r="L213" s="74">
        <v>5.4790055381375096</v>
      </c>
      <c r="M213" s="74">
        <v>8.7504871074540702</v>
      </c>
      <c r="N213" s="74">
        <v>3.7074492703052</v>
      </c>
      <c r="O213" s="74">
        <v>1.30852994365747</v>
      </c>
      <c r="P213" s="74">
        <v>0</v>
      </c>
      <c r="Q213" s="74">
        <v>0.98048331506789199</v>
      </c>
      <c r="R213" s="74">
        <v>1.19620981262971</v>
      </c>
      <c r="S213" s="74">
        <v>0</v>
      </c>
      <c r="T213" s="74">
        <v>0</v>
      </c>
      <c r="U213" s="74">
        <v>9.7692002767158798E-3</v>
      </c>
      <c r="V213" s="74">
        <v>11.22604815599137</v>
      </c>
      <c r="W213" s="74">
        <v>2.2011856928208919</v>
      </c>
      <c r="X213" s="74">
        <v>1113.2580859837381</v>
      </c>
      <c r="Y213" s="74">
        <v>340</v>
      </c>
      <c r="Z213" s="74">
        <v>0.69232366693958136</v>
      </c>
      <c r="AA213" s="74">
        <v>0.30767633306041858</v>
      </c>
      <c r="AB213" s="74">
        <v>1.00951938174035E-3</v>
      </c>
      <c r="AC213" s="74">
        <v>1.00951938174035E-3</v>
      </c>
      <c r="AD213" t="s">
        <v>5810</v>
      </c>
    </row>
    <row r="214" spans="1:30">
      <c r="A214" s="165" t="s">
        <v>2493</v>
      </c>
      <c r="C214" s="165" t="s">
        <v>8442</v>
      </c>
      <c r="D214" s="166" t="s">
        <v>3040</v>
      </c>
      <c r="E214" s="166" t="s">
        <v>6356</v>
      </c>
      <c r="F214" s="159">
        <v>13.37</v>
      </c>
      <c r="G214" s="159">
        <v>41.7</v>
      </c>
      <c r="H214" s="74">
        <v>47.242072626677</v>
      </c>
      <c r="I214" s="74">
        <v>4.5422229646318799</v>
      </c>
      <c r="J214" s="74">
        <v>14.4381475430541</v>
      </c>
      <c r="K214" s="74">
        <v>0.17121822633806899</v>
      </c>
      <c r="L214" s="74">
        <v>5.27354174220911</v>
      </c>
      <c r="M214" s="74">
        <v>9.0373889271410892</v>
      </c>
      <c r="N214" s="74">
        <v>3.81120975200349</v>
      </c>
      <c r="O214" s="74">
        <v>1.4344237248774701</v>
      </c>
      <c r="P214" s="74">
        <v>0</v>
      </c>
      <c r="Q214" s="74">
        <v>0.83072924093592504</v>
      </c>
      <c r="R214" s="74">
        <v>1.5408085229112001</v>
      </c>
      <c r="S214" s="74">
        <v>0</v>
      </c>
      <c r="T214" s="74">
        <v>0</v>
      </c>
      <c r="U214" s="74">
        <v>0.141511154332047</v>
      </c>
      <c r="V214" s="74">
        <v>10.86918968249765</v>
      </c>
      <c r="W214" s="74">
        <v>2.1312134501134672</v>
      </c>
      <c r="X214" s="74">
        <v>1118.020656190542</v>
      </c>
      <c r="Y214" s="74">
        <v>1850</v>
      </c>
      <c r="Z214" s="74">
        <v>0.24848800642883809</v>
      </c>
      <c r="AA214" s="74">
        <v>0.75151199357116183</v>
      </c>
      <c r="AB214" s="74">
        <v>9.8964834521272091E-4</v>
      </c>
      <c r="AC214" s="74">
        <v>9.8964834521272091E-4</v>
      </c>
      <c r="AD214" t="s">
        <v>5810</v>
      </c>
    </row>
    <row r="215" spans="1:30">
      <c r="A215" s="165" t="s">
        <v>2494</v>
      </c>
      <c r="C215" s="165" t="s">
        <v>8442</v>
      </c>
      <c r="D215" s="166" t="s">
        <v>3040</v>
      </c>
      <c r="E215" s="166" t="s">
        <v>6356</v>
      </c>
      <c r="F215" s="159">
        <v>13.37</v>
      </c>
      <c r="G215" s="159">
        <v>41.7</v>
      </c>
      <c r="H215" s="74">
        <v>47.245944919916198</v>
      </c>
      <c r="I215" s="74">
        <v>4.65063259961752</v>
      </c>
      <c r="J215" s="74">
        <v>14.705663830120701</v>
      </c>
      <c r="K215" s="74">
        <v>0.17739862172568299</v>
      </c>
      <c r="L215" s="74">
        <v>5.0797276020245601</v>
      </c>
      <c r="M215" s="74">
        <v>8.7138040147252092</v>
      </c>
      <c r="N215" s="74">
        <v>4.0766060783708999</v>
      </c>
      <c r="O215" s="74">
        <v>1.3801063170397301</v>
      </c>
      <c r="P215" s="74">
        <v>0</v>
      </c>
      <c r="Q215" s="74">
        <v>0.87803666645293299</v>
      </c>
      <c r="R215" s="74">
        <v>1.2134537948949899</v>
      </c>
      <c r="S215" s="74">
        <v>0</v>
      </c>
      <c r="T215" s="74">
        <v>0</v>
      </c>
      <c r="U215" s="74">
        <v>9.9069034177707599E-2</v>
      </c>
      <c r="V215" s="74">
        <v>10.65314854564684</v>
      </c>
      <c r="W215" s="74">
        <v>2.088852447123918</v>
      </c>
      <c r="X215" s="74">
        <v>1112.649146644439</v>
      </c>
      <c r="Y215" s="74">
        <v>1340</v>
      </c>
      <c r="Z215" s="74">
        <v>0.2205262884594259</v>
      </c>
      <c r="AA215" s="74">
        <v>0.7794737115405741</v>
      </c>
      <c r="AB215" s="74">
        <v>1.2212203159248721E-4</v>
      </c>
      <c r="AC215" s="74">
        <v>1.2212203159248721E-4</v>
      </c>
      <c r="AD215" t="s">
        <v>5810</v>
      </c>
    </row>
    <row r="216" spans="1:30">
      <c r="A216" s="165" t="s">
        <v>2495</v>
      </c>
      <c r="C216" s="165" t="s">
        <v>8442</v>
      </c>
      <c r="D216" s="166" t="s">
        <v>3040</v>
      </c>
      <c r="E216" s="166" t="s">
        <v>6356</v>
      </c>
      <c r="F216" s="159">
        <v>13.37</v>
      </c>
      <c r="G216" s="159">
        <v>41.7</v>
      </c>
      <c r="H216" s="74">
        <v>47.263392812465597</v>
      </c>
      <c r="I216" s="74">
        <v>4.2653843459463801</v>
      </c>
      <c r="J216" s="74">
        <v>13.9543448455311</v>
      </c>
      <c r="K216" s="74">
        <v>0.127498173593667</v>
      </c>
      <c r="L216" s="74">
        <v>5.65335308187304</v>
      </c>
      <c r="M216" s="74">
        <v>9.0019314872451801</v>
      </c>
      <c r="N216" s="74">
        <v>3.3982166268026401</v>
      </c>
      <c r="O216" s="74">
        <v>1.3928725118341101</v>
      </c>
      <c r="P216" s="74">
        <v>0</v>
      </c>
      <c r="Q216" s="74">
        <v>0.45124746054461901</v>
      </c>
      <c r="R216" s="74">
        <v>1.3363089722517201</v>
      </c>
      <c r="S216" s="74">
        <v>0</v>
      </c>
      <c r="T216" s="74">
        <v>0</v>
      </c>
      <c r="U216" s="74">
        <v>0.218442334097009</v>
      </c>
      <c r="V216" s="74">
        <v>11.73623189856186</v>
      </c>
      <c r="W216" s="74">
        <v>2.301221710772289</v>
      </c>
      <c r="X216" s="74">
        <v>1117.43206268827</v>
      </c>
      <c r="Y216" s="74">
        <v>2600</v>
      </c>
      <c r="Z216" s="74">
        <v>0.15373579120973849</v>
      </c>
      <c r="AA216" s="74">
        <v>0.84626420879026154</v>
      </c>
      <c r="AB216" s="74">
        <v>1.59774432117475E-4</v>
      </c>
      <c r="AC216" s="74">
        <v>1.5977443211747489E-4</v>
      </c>
      <c r="AD216" t="s">
        <v>5810</v>
      </c>
    </row>
    <row r="217" spans="1:30">
      <c r="A217" s="165" t="s">
        <v>2496</v>
      </c>
      <c r="C217" s="165" t="s">
        <v>8442</v>
      </c>
      <c r="D217" s="166" t="s">
        <v>3040</v>
      </c>
      <c r="E217" s="166" t="s">
        <v>6356</v>
      </c>
      <c r="F217" s="159">
        <v>13.37</v>
      </c>
      <c r="G217" s="159">
        <v>41.7</v>
      </c>
      <c r="H217" s="74">
        <v>47.2904013104176</v>
      </c>
      <c r="I217" s="74">
        <v>4.1050999471894496</v>
      </c>
      <c r="J217" s="74">
        <v>14.648909327973399</v>
      </c>
      <c r="K217" s="74">
        <v>0.17225586560064299</v>
      </c>
      <c r="L217" s="74">
        <v>5.1817985620812301</v>
      </c>
      <c r="M217" s="74">
        <v>8.5693314940809397</v>
      </c>
      <c r="N217" s="74">
        <v>3.6684929899222398</v>
      </c>
      <c r="O217" s="74">
        <v>1.70256822356663</v>
      </c>
      <c r="P217" s="74">
        <v>0</v>
      </c>
      <c r="Q217" s="74">
        <v>1.06645476145248</v>
      </c>
      <c r="R217" s="74">
        <v>1.44179868075483</v>
      </c>
      <c r="S217" s="74">
        <v>0</v>
      </c>
      <c r="T217" s="74">
        <v>0</v>
      </c>
      <c r="U217" s="74">
        <v>0.190368381227287</v>
      </c>
      <c r="V217" s="74">
        <v>10.945129743873871</v>
      </c>
      <c r="W217" s="74">
        <v>2.146103656737429</v>
      </c>
      <c r="X217" s="74">
        <v>1110.250902801743</v>
      </c>
      <c r="Y217" s="74">
        <v>2390</v>
      </c>
      <c r="Z217" s="74">
        <v>0.1793159091763448</v>
      </c>
      <c r="AA217" s="74">
        <v>0.82068409082365523</v>
      </c>
      <c r="AB217" s="74">
        <v>7.9729188723652892E-4</v>
      </c>
      <c r="AC217" s="74">
        <v>7.9729188723652871E-4</v>
      </c>
      <c r="AD217" t="s">
        <v>5810</v>
      </c>
    </row>
    <row r="218" spans="1:30">
      <c r="A218" s="165" t="s">
        <v>2497</v>
      </c>
      <c r="C218" s="165" t="s">
        <v>8442</v>
      </c>
      <c r="D218" s="166" t="s">
        <v>3040</v>
      </c>
      <c r="E218" s="166" t="s">
        <v>6356</v>
      </c>
      <c r="F218" s="159">
        <v>13.37</v>
      </c>
      <c r="G218" s="159">
        <v>41.7</v>
      </c>
      <c r="H218" s="74">
        <v>47.326312458314398</v>
      </c>
      <c r="I218" s="74">
        <v>4.3516272660448303</v>
      </c>
      <c r="J218" s="74">
        <v>14.3166163601877</v>
      </c>
      <c r="K218" s="74">
        <v>0.21571364764367401</v>
      </c>
      <c r="L218" s="74">
        <v>5.4274915727467699</v>
      </c>
      <c r="M218" s="74">
        <v>8.9433035633811606</v>
      </c>
      <c r="N218" s="74">
        <v>3.6460012858696502</v>
      </c>
      <c r="O218" s="74">
        <v>1.46362811527962</v>
      </c>
      <c r="P218" s="74">
        <v>0</v>
      </c>
      <c r="Q218" s="74">
        <v>0.44654928265698302</v>
      </c>
      <c r="R218" s="74">
        <v>1.05148947974426</v>
      </c>
      <c r="S218" s="74">
        <v>0</v>
      </c>
      <c r="T218" s="74">
        <v>0</v>
      </c>
      <c r="U218" s="74">
        <v>0.10876142612729001</v>
      </c>
      <c r="V218" s="74">
        <v>11.19981953760764</v>
      </c>
      <c r="W218" s="74">
        <v>2.196042826985428</v>
      </c>
      <c r="X218" s="74">
        <v>1116.458839152127</v>
      </c>
      <c r="Y218" s="74">
        <v>1410</v>
      </c>
      <c r="Z218" s="74">
        <v>0.16755480486369409</v>
      </c>
      <c r="AA218" s="74">
        <v>0.83244519513630588</v>
      </c>
      <c r="AB218" s="74">
        <v>5.4639472003108159E-4</v>
      </c>
      <c r="AC218" s="74">
        <v>5.463947200310817E-4</v>
      </c>
      <c r="AD218" t="s">
        <v>5810</v>
      </c>
    </row>
    <row r="219" spans="1:30">
      <c r="A219" s="165" t="s">
        <v>2498</v>
      </c>
      <c r="C219" s="165" t="s">
        <v>8442</v>
      </c>
      <c r="D219" s="166" t="s">
        <v>3040</v>
      </c>
      <c r="E219" s="166" t="s">
        <v>6356</v>
      </c>
      <c r="F219" s="159">
        <v>13.37</v>
      </c>
      <c r="G219" s="159">
        <v>41.7</v>
      </c>
      <c r="H219" s="74">
        <v>47.345193235663103</v>
      </c>
      <c r="I219" s="74">
        <v>4.0398066580048297</v>
      </c>
      <c r="J219" s="74">
        <v>14.739643514303699</v>
      </c>
      <c r="K219" s="74">
        <v>0.32213539003091701</v>
      </c>
      <c r="L219" s="74">
        <v>5.1844455493973003</v>
      </c>
      <c r="M219" s="74">
        <v>8.8315326089928501</v>
      </c>
      <c r="N219" s="74">
        <v>4.26006584483829</v>
      </c>
      <c r="O219" s="74">
        <v>1.37006277639996</v>
      </c>
      <c r="P219" s="74">
        <v>0</v>
      </c>
      <c r="Q219" s="74">
        <v>0.69166448095289701</v>
      </c>
      <c r="R219" s="74">
        <v>0.915797725125859</v>
      </c>
      <c r="S219" s="74">
        <v>0</v>
      </c>
      <c r="T219" s="74">
        <v>0</v>
      </c>
      <c r="U219" s="74">
        <v>3.5710891619980097E-2</v>
      </c>
      <c r="V219" s="74">
        <v>10.666306825604369</v>
      </c>
      <c r="W219" s="74">
        <v>2.0914325017595461</v>
      </c>
      <c r="X219" s="74">
        <v>1114.6034413092809</v>
      </c>
      <c r="Y219" s="74">
        <v>540</v>
      </c>
      <c r="Z219" s="74">
        <v>0.28490108995877578</v>
      </c>
      <c r="AA219" s="74">
        <v>0.71509891004122428</v>
      </c>
      <c r="AB219" s="74">
        <v>5.2988781130049113E-4</v>
      </c>
      <c r="AC219" s="74">
        <v>5.2988781130049092E-4</v>
      </c>
      <c r="AD219" t="s">
        <v>5810</v>
      </c>
    </row>
    <row r="220" spans="1:30">
      <c r="A220" s="165" t="s">
        <v>2499</v>
      </c>
      <c r="C220" s="165" t="s">
        <v>8442</v>
      </c>
      <c r="D220" s="166" t="s">
        <v>3040</v>
      </c>
      <c r="E220" s="166" t="s">
        <v>6356</v>
      </c>
      <c r="F220" s="159">
        <v>13.37</v>
      </c>
      <c r="G220" s="159">
        <v>41.7</v>
      </c>
      <c r="H220" s="74">
        <v>47.378522479761997</v>
      </c>
      <c r="I220" s="74">
        <v>4.0812385271783898</v>
      </c>
      <c r="J220" s="74">
        <v>14.7070125071176</v>
      </c>
      <c r="K220" s="74">
        <v>0.25454234143117099</v>
      </c>
      <c r="L220" s="74">
        <v>4.9764670279568497</v>
      </c>
      <c r="M220" s="74">
        <v>8.92819457109068</v>
      </c>
      <c r="N220" s="74">
        <v>4.2455910518959801</v>
      </c>
      <c r="O220" s="74">
        <v>1.4311909435885599</v>
      </c>
      <c r="P220" s="74">
        <v>0</v>
      </c>
      <c r="Q220" s="74">
        <v>0.85501140811588905</v>
      </c>
      <c r="R220" s="74">
        <v>1.3263006123904399</v>
      </c>
      <c r="S220" s="74">
        <v>0</v>
      </c>
      <c r="T220" s="74">
        <v>0</v>
      </c>
      <c r="U220" s="74">
        <v>0.16235514158949699</v>
      </c>
      <c r="V220" s="74">
        <v>10.56572707327074</v>
      </c>
      <c r="W220" s="74">
        <v>2.0717109836662808</v>
      </c>
      <c r="X220" s="74">
        <v>1116.208029880105</v>
      </c>
      <c r="Y220" s="74">
        <v>1960</v>
      </c>
      <c r="Z220" s="74">
        <v>0.17515581815258391</v>
      </c>
      <c r="AA220" s="74">
        <v>0.82484418184741604</v>
      </c>
      <c r="AB220" s="74">
        <v>6.2034358034914415E-4</v>
      </c>
      <c r="AC220" s="74">
        <v>6.2034358034914394E-4</v>
      </c>
      <c r="AD220" t="s">
        <v>5810</v>
      </c>
    </row>
    <row r="221" spans="1:30">
      <c r="A221" s="165" t="s">
        <v>2500</v>
      </c>
      <c r="C221" s="165" t="s">
        <v>8442</v>
      </c>
      <c r="D221" s="166" t="s">
        <v>3040</v>
      </c>
      <c r="E221" s="166" t="s">
        <v>6356</v>
      </c>
      <c r="F221" s="159">
        <v>13.37</v>
      </c>
      <c r="G221" s="159">
        <v>41.7</v>
      </c>
      <c r="H221" s="74">
        <v>47.395795172385697</v>
      </c>
      <c r="I221" s="74">
        <v>4.2613058167460398</v>
      </c>
      <c r="J221" s="74">
        <v>14.3672406073188</v>
      </c>
      <c r="K221" s="74">
        <v>0.18123906052835101</v>
      </c>
      <c r="L221" s="74">
        <v>5.3149550209630796</v>
      </c>
      <c r="M221" s="74">
        <v>8.2850978955509404</v>
      </c>
      <c r="N221" s="74">
        <v>4.3038425530182796</v>
      </c>
      <c r="O221" s="74">
        <v>1.65272520047218</v>
      </c>
      <c r="P221" s="74">
        <v>0</v>
      </c>
      <c r="Q221" s="74">
        <v>1.05955143078113</v>
      </c>
      <c r="R221" s="74">
        <v>1.1901487528342301</v>
      </c>
      <c r="S221" s="74">
        <v>0</v>
      </c>
      <c r="T221" s="74">
        <v>0</v>
      </c>
      <c r="U221" s="74">
        <v>0.156930987843448</v>
      </c>
      <c r="V221" s="74">
        <v>10.72551084788534</v>
      </c>
      <c r="W221" s="74">
        <v>2.1030411324184821</v>
      </c>
      <c r="X221" s="74">
        <v>1105.532625066146</v>
      </c>
      <c r="Y221" s="74">
        <v>1840</v>
      </c>
      <c r="Z221" s="74">
        <v>0.156765247214772</v>
      </c>
      <c r="AA221" s="74">
        <v>0.84323475278522797</v>
      </c>
      <c r="AB221" s="74">
        <v>1.605847432509869E-4</v>
      </c>
      <c r="AC221" s="74">
        <v>1.6058474325098679E-4</v>
      </c>
      <c r="AD221" t="s">
        <v>5810</v>
      </c>
    </row>
    <row r="222" spans="1:30">
      <c r="A222" s="165" t="s">
        <v>2501</v>
      </c>
      <c r="C222" s="165" t="s">
        <v>8442</v>
      </c>
      <c r="D222" s="166" t="s">
        <v>3040</v>
      </c>
      <c r="E222" s="166" t="s">
        <v>6356</v>
      </c>
      <c r="F222" s="159">
        <v>13.37</v>
      </c>
      <c r="G222" s="159">
        <v>41.7</v>
      </c>
      <c r="H222" s="74">
        <v>47.399115258239298</v>
      </c>
      <c r="I222" s="74">
        <v>4.2145122845804197</v>
      </c>
      <c r="J222" s="74">
        <v>14.5942766108335</v>
      </c>
      <c r="K222" s="74">
        <v>0.20106843642112401</v>
      </c>
      <c r="L222" s="74">
        <v>5.1334935920231004</v>
      </c>
      <c r="M222" s="74">
        <v>9.2412231951085193</v>
      </c>
      <c r="N222" s="74">
        <v>3.3898167320638599</v>
      </c>
      <c r="O222" s="74">
        <v>1.39589653764013</v>
      </c>
      <c r="P222" s="74">
        <v>0</v>
      </c>
      <c r="Q222" s="74">
        <v>0.99609648846523502</v>
      </c>
      <c r="R222" s="74">
        <v>1.44472817451033</v>
      </c>
      <c r="S222" s="74">
        <v>0</v>
      </c>
      <c r="T222" s="74">
        <v>0</v>
      </c>
      <c r="U222" s="74">
        <v>0.159459416237962</v>
      </c>
      <c r="V222" s="74">
        <v>10.949177133266019</v>
      </c>
      <c r="W222" s="74">
        <v>2.146897262421235</v>
      </c>
      <c r="X222" s="74">
        <v>1121.4043050388011</v>
      </c>
      <c r="Y222" s="74">
        <v>2160</v>
      </c>
      <c r="Z222" s="74">
        <v>0.19716196851558429</v>
      </c>
      <c r="AA222" s="74">
        <v>0.80283803148441568</v>
      </c>
      <c r="AB222" s="74">
        <v>5.0710925603296517E-4</v>
      </c>
      <c r="AC222" s="74">
        <v>5.0710925603296496E-4</v>
      </c>
      <c r="AD222" t="s">
        <v>5810</v>
      </c>
    </row>
    <row r="223" spans="1:30">
      <c r="A223" s="165" t="s">
        <v>2502</v>
      </c>
      <c r="C223" s="165" t="s">
        <v>8442</v>
      </c>
      <c r="D223" s="166" t="s">
        <v>3040</v>
      </c>
      <c r="E223" s="166" t="s">
        <v>6356</v>
      </c>
      <c r="F223" s="159">
        <v>13.37</v>
      </c>
      <c r="G223" s="159">
        <v>41.7</v>
      </c>
      <c r="H223" s="74">
        <v>47.414735082461803</v>
      </c>
      <c r="I223" s="74">
        <v>4.1092287933459701</v>
      </c>
      <c r="J223" s="74">
        <v>14.441420504352401</v>
      </c>
      <c r="K223" s="74">
        <v>1.6614682078568099E-2</v>
      </c>
      <c r="L223" s="74">
        <v>5.3700079505840597</v>
      </c>
      <c r="M223" s="74">
        <v>8.9615314048070491</v>
      </c>
      <c r="N223" s="74">
        <v>3.8232116282388402</v>
      </c>
      <c r="O223" s="74">
        <v>1.4231545471225</v>
      </c>
      <c r="P223" s="74">
        <v>0</v>
      </c>
      <c r="Q223" s="74">
        <v>0.95019672599025595</v>
      </c>
      <c r="R223" s="74">
        <v>1.27285528410922</v>
      </c>
      <c r="S223" s="74">
        <v>0</v>
      </c>
      <c r="T223" s="74">
        <v>0</v>
      </c>
      <c r="U223" s="74">
        <v>7.3009981354225997E-2</v>
      </c>
      <c r="V223" s="74">
        <v>10.95869773510282</v>
      </c>
      <c r="W223" s="74">
        <v>2.1487640469084401</v>
      </c>
      <c r="X223" s="74">
        <v>1116.7614213197969</v>
      </c>
      <c r="Y223" s="74">
        <v>1090</v>
      </c>
      <c r="Z223" s="74">
        <v>0.28212319821876719</v>
      </c>
      <c r="AA223" s="74">
        <v>0.7178768017812327</v>
      </c>
      <c r="AB223" s="74">
        <v>6.9196092982597038E-4</v>
      </c>
      <c r="AC223" s="74">
        <v>6.9196092982597038E-4</v>
      </c>
      <c r="AD223" t="s">
        <v>5810</v>
      </c>
    </row>
    <row r="224" spans="1:30">
      <c r="A224" s="165" t="s">
        <v>2503</v>
      </c>
      <c r="C224" s="165" t="s">
        <v>8442</v>
      </c>
      <c r="D224" s="166" t="s">
        <v>3040</v>
      </c>
      <c r="E224" s="166" t="s">
        <v>6356</v>
      </c>
      <c r="F224" s="159">
        <v>13.37</v>
      </c>
      <c r="G224" s="159">
        <v>41.7</v>
      </c>
      <c r="H224" s="74">
        <v>47.491424874831303</v>
      </c>
      <c r="I224" s="74">
        <v>4.3569332149075102</v>
      </c>
      <c r="J224" s="74">
        <v>16.4619522372288</v>
      </c>
      <c r="K224" s="74">
        <v>9.8179722975095196E-2</v>
      </c>
      <c r="L224" s="74">
        <v>4.9767967201316301</v>
      </c>
      <c r="M224" s="74">
        <v>12.4296153310134</v>
      </c>
      <c r="N224" s="74">
        <v>3.28912472360952</v>
      </c>
      <c r="O224" s="74">
        <v>1.1160663212349</v>
      </c>
      <c r="P224" s="74">
        <v>0</v>
      </c>
      <c r="Q224" s="74">
        <v>0.599166720402038</v>
      </c>
      <c r="R224" s="74">
        <v>1.3416524184268701</v>
      </c>
      <c r="S224" s="74">
        <v>0</v>
      </c>
      <c r="T224" s="74">
        <v>0</v>
      </c>
      <c r="U224" s="74">
        <v>0.216188124019977</v>
      </c>
      <c r="V224" s="74">
        <v>7.455938729196613</v>
      </c>
      <c r="W224" s="74">
        <v>1.4619486242358311</v>
      </c>
      <c r="X224" s="74">
        <v>1174.3316144948219</v>
      </c>
      <c r="Y224" s="74">
        <v>2920</v>
      </c>
      <c r="Z224" s="74">
        <v>0.13099207418066661</v>
      </c>
      <c r="AA224" s="74">
        <v>0.86900792581933339</v>
      </c>
      <c r="AB224" s="74">
        <v>3.9293893795495092E-4</v>
      </c>
      <c r="AC224" s="74">
        <v>3.9293893795495108E-4</v>
      </c>
      <c r="AD224" t="s">
        <v>5810</v>
      </c>
    </row>
    <row r="225" spans="1:30">
      <c r="A225" s="165" t="s">
        <v>2504</v>
      </c>
      <c r="C225" s="165" t="s">
        <v>8442</v>
      </c>
      <c r="D225" s="166" t="s">
        <v>3040</v>
      </c>
      <c r="E225" s="166" t="s">
        <v>6356</v>
      </c>
      <c r="F225" s="159">
        <v>13.37</v>
      </c>
      <c r="G225" s="159">
        <v>41.7</v>
      </c>
      <c r="H225" s="74">
        <v>47.550841534177302</v>
      </c>
      <c r="I225" s="74">
        <v>3.8950520594313698</v>
      </c>
      <c r="J225" s="74">
        <v>14.3954943351391</v>
      </c>
      <c r="K225" s="74">
        <v>0.16712676116002301</v>
      </c>
      <c r="L225" s="74">
        <v>5.3442236371906997</v>
      </c>
      <c r="M225" s="74">
        <v>8.8969532902387698</v>
      </c>
      <c r="N225" s="74">
        <v>3.5103680117160199</v>
      </c>
      <c r="O225" s="74">
        <v>1.4124581552715501</v>
      </c>
      <c r="P225" s="74">
        <v>0</v>
      </c>
      <c r="Q225" s="74">
        <v>0.83744930471434598</v>
      </c>
      <c r="R225" s="74">
        <v>1.38614774385369</v>
      </c>
      <c r="S225" s="74">
        <v>0</v>
      </c>
      <c r="T225" s="74">
        <v>0</v>
      </c>
      <c r="U225" s="74">
        <v>7.6291563824842507E-2</v>
      </c>
      <c r="V225" s="74">
        <v>11.34190080719095</v>
      </c>
      <c r="W225" s="74">
        <v>2.2239018966668378</v>
      </c>
      <c r="X225" s="74">
        <v>1115.6894246179641</v>
      </c>
      <c r="Y225" s="74">
        <v>1200</v>
      </c>
      <c r="Z225" s="74">
        <v>0.29958869443050767</v>
      </c>
      <c r="AA225" s="74">
        <v>0.70041130556949238</v>
      </c>
      <c r="AB225" s="74">
        <v>3.6639387782878391E-4</v>
      </c>
      <c r="AC225" s="74">
        <v>3.6639387782878401E-4</v>
      </c>
      <c r="AD225" t="s">
        <v>5810</v>
      </c>
    </row>
    <row r="226" spans="1:30">
      <c r="A226" s="165" t="s">
        <v>2505</v>
      </c>
      <c r="C226" s="165" t="s">
        <v>8442</v>
      </c>
      <c r="D226" s="166" t="s">
        <v>3040</v>
      </c>
      <c r="E226" s="166" t="s">
        <v>6356</v>
      </c>
      <c r="F226" s="159">
        <v>13.37</v>
      </c>
      <c r="G226" s="159">
        <v>41.7</v>
      </c>
      <c r="H226" s="74">
        <v>47.553809926410501</v>
      </c>
      <c r="I226" s="74">
        <v>3.2996224679016999</v>
      </c>
      <c r="J226" s="74">
        <v>18.5481055798477</v>
      </c>
      <c r="K226" s="74">
        <v>0.146089384911227</v>
      </c>
      <c r="L226" s="74">
        <v>3.91061508877352</v>
      </c>
      <c r="M226" s="74">
        <v>9.7330034887920807</v>
      </c>
      <c r="N226" s="74">
        <v>4.02230082709998</v>
      </c>
      <c r="O226" s="74">
        <v>1.0659077013723099</v>
      </c>
      <c r="P226" s="74">
        <v>0</v>
      </c>
      <c r="Q226" s="74">
        <v>0.72449438746375505</v>
      </c>
      <c r="R226" s="74">
        <v>1.43506996504787</v>
      </c>
      <c r="S226" s="74">
        <v>0</v>
      </c>
      <c r="T226" s="74">
        <v>0</v>
      </c>
      <c r="U226" s="74">
        <v>0.171952993470182</v>
      </c>
      <c r="V226" s="74">
        <v>9.0482952539110055</v>
      </c>
      <c r="W226" s="74">
        <v>1.7741753625649961</v>
      </c>
      <c r="X226" s="74">
        <v>1129.567857913949</v>
      </c>
      <c r="Y226" s="74">
        <v>2670</v>
      </c>
      <c r="Z226" s="74">
        <v>0.15372360584950309</v>
      </c>
      <c r="AA226" s="74">
        <v>0.84627639415049682</v>
      </c>
      <c r="AB226" s="74">
        <v>1.4237788486380501E-4</v>
      </c>
      <c r="AC226" s="74">
        <v>1.423778848638049E-4</v>
      </c>
      <c r="AD226" t="s">
        <v>5810</v>
      </c>
    </row>
    <row r="227" spans="1:30">
      <c r="A227" s="165" t="s">
        <v>2506</v>
      </c>
      <c r="C227" s="165" t="s">
        <v>8442</v>
      </c>
      <c r="D227" s="166" t="s">
        <v>3040</v>
      </c>
      <c r="E227" s="166" t="s">
        <v>6356</v>
      </c>
      <c r="F227" s="159">
        <v>13.37</v>
      </c>
      <c r="G227" s="159">
        <v>41.7</v>
      </c>
      <c r="H227" s="74">
        <v>47.632172824815903</v>
      </c>
      <c r="I227" s="74">
        <v>4.2454301130418699</v>
      </c>
      <c r="J227" s="74">
        <v>14.5632193340582</v>
      </c>
      <c r="K227" s="74">
        <v>0.20926081693781701</v>
      </c>
      <c r="L227" s="74">
        <v>5.2397267299920003</v>
      </c>
      <c r="M227" s="74">
        <v>9.5059803458958196</v>
      </c>
      <c r="N227" s="74">
        <v>2.5525716513140302</v>
      </c>
      <c r="O227" s="74">
        <v>1.36563198818292</v>
      </c>
      <c r="P227" s="74">
        <v>0</v>
      </c>
      <c r="Q227" s="74">
        <v>0.95152124407607197</v>
      </c>
      <c r="R227" s="74">
        <v>1.43256933013942</v>
      </c>
      <c r="S227" s="74">
        <v>0</v>
      </c>
      <c r="T227" s="74">
        <v>0</v>
      </c>
      <c r="U227" s="74">
        <v>0.158769419676734</v>
      </c>
      <c r="V227" s="74">
        <v>11.06213712738235</v>
      </c>
      <c r="W227" s="74">
        <v>2.1690462786605171</v>
      </c>
      <c r="X227" s="74">
        <v>1125.7992737418699</v>
      </c>
      <c r="Y227" s="74">
        <v>2300</v>
      </c>
      <c r="Z227" s="74">
        <v>0.19183853531262729</v>
      </c>
      <c r="AA227" s="74">
        <v>0.80816146468737271</v>
      </c>
      <c r="AB227" s="74">
        <v>8.2389566923394934E-4</v>
      </c>
      <c r="AC227" s="74">
        <v>8.2389566923394989E-4</v>
      </c>
      <c r="AD227" t="s">
        <v>5810</v>
      </c>
    </row>
    <row r="228" spans="1:30">
      <c r="A228" s="165" t="s">
        <v>2507</v>
      </c>
      <c r="C228" s="165" t="s">
        <v>8442</v>
      </c>
      <c r="D228" s="166" t="s">
        <v>3040</v>
      </c>
      <c r="E228" s="166" t="s">
        <v>6356</v>
      </c>
      <c r="F228" s="159">
        <v>13.37</v>
      </c>
      <c r="G228" s="159">
        <v>41.7</v>
      </c>
      <c r="H228" s="74">
        <v>47.677221552070797</v>
      </c>
      <c r="I228" s="74">
        <v>4.5767993566546004</v>
      </c>
      <c r="J228" s="74">
        <v>15.274929634097299</v>
      </c>
      <c r="K228" s="74">
        <v>0.245275432247688</v>
      </c>
      <c r="L228" s="74">
        <v>4.3287092882991498</v>
      </c>
      <c r="M228" s="74">
        <v>8.5283474065138698</v>
      </c>
      <c r="N228" s="74">
        <v>4.2133092078809797</v>
      </c>
      <c r="O228" s="74">
        <v>1.5801166063530401</v>
      </c>
      <c r="P228" s="74">
        <v>0</v>
      </c>
      <c r="Q228" s="74">
        <v>0.88892239646159998</v>
      </c>
      <c r="R228" s="74">
        <v>1.5911904571069999</v>
      </c>
      <c r="S228" s="74">
        <v>0</v>
      </c>
      <c r="T228" s="74">
        <v>0</v>
      </c>
      <c r="U228" s="74">
        <v>0.122610546026009</v>
      </c>
      <c r="V228" s="74">
        <v>10.252035585042229</v>
      </c>
      <c r="W228" s="74">
        <v>2.010202854870327</v>
      </c>
      <c r="X228" s="74">
        <v>1109.5705669481299</v>
      </c>
      <c r="Y228" s="74">
        <v>1720</v>
      </c>
      <c r="Z228" s="74">
        <v>0.26860795750181632</v>
      </c>
      <c r="AA228" s="74">
        <v>0.73139204249818368</v>
      </c>
      <c r="AB228" s="74">
        <v>5.5802899911744168E-4</v>
      </c>
      <c r="AC228" s="74">
        <v>5.5802899911744158E-4</v>
      </c>
      <c r="AD228" t="s">
        <v>5810</v>
      </c>
    </row>
    <row r="229" spans="1:30">
      <c r="A229" s="165" t="s">
        <v>2508</v>
      </c>
      <c r="C229" s="165" t="s">
        <v>8442</v>
      </c>
      <c r="D229" s="166" t="s">
        <v>3040</v>
      </c>
      <c r="E229" s="166" t="s">
        <v>6356</v>
      </c>
      <c r="F229" s="159">
        <v>13.37</v>
      </c>
      <c r="G229" s="159">
        <v>41.7</v>
      </c>
      <c r="H229" s="74">
        <v>47.748798784100003</v>
      </c>
      <c r="I229" s="74">
        <v>3.3872219491740099</v>
      </c>
      <c r="J229" s="74">
        <v>14.674967780871601</v>
      </c>
      <c r="K229" s="74">
        <v>0.28772665664854502</v>
      </c>
      <c r="L229" s="74">
        <v>5.44157614866113</v>
      </c>
      <c r="M229" s="74">
        <v>9.14205784607684</v>
      </c>
      <c r="N229" s="74">
        <v>3.91423303336156</v>
      </c>
      <c r="O229" s="74">
        <v>1.3046097827063301</v>
      </c>
      <c r="P229" s="74">
        <v>0</v>
      </c>
      <c r="Q229" s="74">
        <v>1.2361851340890999</v>
      </c>
      <c r="R229" s="74">
        <v>1.23716799990538</v>
      </c>
      <c r="S229" s="74">
        <v>0</v>
      </c>
      <c r="T229" s="74">
        <v>0</v>
      </c>
      <c r="U229" s="74">
        <v>0.156421270394242</v>
      </c>
      <c r="V229" s="74">
        <v>10.430883535798319</v>
      </c>
      <c r="W229" s="74">
        <v>2.0452710770019551</v>
      </c>
      <c r="X229" s="74">
        <v>1119.7581602448749</v>
      </c>
      <c r="Y229" s="74">
        <v>2050</v>
      </c>
      <c r="Z229" s="74">
        <v>0.14762610317261521</v>
      </c>
      <c r="AA229" s="74">
        <v>0.85237389682738485</v>
      </c>
      <c r="AB229" s="74">
        <v>8.7520873483873352E-4</v>
      </c>
      <c r="AC229" s="74">
        <v>8.7520873483873396E-4</v>
      </c>
      <c r="AD229" t="s">
        <v>5810</v>
      </c>
    </row>
    <row r="230" spans="1:30">
      <c r="A230" s="165" t="s">
        <v>2509</v>
      </c>
      <c r="C230" s="165" t="s">
        <v>8442</v>
      </c>
      <c r="D230" s="166" t="s">
        <v>3040</v>
      </c>
      <c r="E230" s="166" t="s">
        <v>6356</v>
      </c>
      <c r="F230" s="159">
        <v>13.37</v>
      </c>
      <c r="G230" s="159">
        <v>41.7</v>
      </c>
      <c r="H230" s="74">
        <v>47.857658378848598</v>
      </c>
      <c r="I230" s="74">
        <v>4.2789051969840699</v>
      </c>
      <c r="J230" s="74">
        <v>15.5425216860546</v>
      </c>
      <c r="K230" s="74">
        <v>0.22923081610162599</v>
      </c>
      <c r="L230" s="74">
        <v>4.0415851174361501</v>
      </c>
      <c r="M230" s="74">
        <v>8.3620922407154694</v>
      </c>
      <c r="N230" s="74">
        <v>4.5530997112027896</v>
      </c>
      <c r="O230" s="74">
        <v>1.7225928925840399</v>
      </c>
      <c r="P230" s="74">
        <v>0</v>
      </c>
      <c r="Q230" s="74">
        <v>1.0747164292940601</v>
      </c>
      <c r="R230" s="74">
        <v>1.84041927683836</v>
      </c>
      <c r="S230" s="74">
        <v>0</v>
      </c>
      <c r="T230" s="74">
        <v>0</v>
      </c>
      <c r="U230" s="74">
        <v>8.9421642726616402E-2</v>
      </c>
      <c r="V230" s="74">
        <v>9.8900070282042094</v>
      </c>
      <c r="W230" s="74">
        <v>1.93921687043206</v>
      </c>
      <c r="X230" s="74">
        <v>1106.810731195877</v>
      </c>
      <c r="Y230" s="74">
        <v>1430</v>
      </c>
      <c r="Z230" s="74">
        <v>0.37896488149626789</v>
      </c>
      <c r="AA230" s="74">
        <v>0.62103511850373216</v>
      </c>
      <c r="AB230" s="74">
        <v>7.1265493608912598E-4</v>
      </c>
      <c r="AC230" s="74">
        <v>7.1265493608912598E-4</v>
      </c>
      <c r="AD230" t="s">
        <v>5810</v>
      </c>
    </row>
    <row r="231" spans="1:30">
      <c r="A231" s="165" t="s">
        <v>2510</v>
      </c>
      <c r="C231" s="165" t="s">
        <v>8442</v>
      </c>
      <c r="D231" s="166" t="s">
        <v>3040</v>
      </c>
      <c r="E231" s="166" t="s">
        <v>6356</v>
      </c>
      <c r="F231" s="159">
        <v>13.37</v>
      </c>
      <c r="G231" s="159">
        <v>41.7</v>
      </c>
      <c r="H231" s="74">
        <v>47.874179684170798</v>
      </c>
      <c r="I231" s="74">
        <v>3.9748537940494901</v>
      </c>
      <c r="J231" s="74">
        <v>14.370492575050999</v>
      </c>
      <c r="K231" s="74">
        <v>0.20150244116250501</v>
      </c>
      <c r="L231" s="74">
        <v>5.4294051518066198</v>
      </c>
      <c r="M231" s="74">
        <v>8.8344514385204498</v>
      </c>
      <c r="N231" s="74">
        <v>3.9009898579133799</v>
      </c>
      <c r="O231" s="74">
        <v>1.3168681691078299</v>
      </c>
      <c r="P231" s="74">
        <v>0</v>
      </c>
      <c r="Q231" s="74">
        <v>0.87500355115077599</v>
      </c>
      <c r="R231" s="74">
        <v>1.2628412956280699</v>
      </c>
      <c r="S231" s="74">
        <v>0</v>
      </c>
      <c r="T231" s="74">
        <v>0</v>
      </c>
      <c r="U231" s="74">
        <v>0.113821964373351</v>
      </c>
      <c r="V231" s="74">
        <v>10.86514149813917</v>
      </c>
      <c r="W231" s="74">
        <v>2.1304196885539262</v>
      </c>
      <c r="X231" s="74">
        <v>1114.6518938794391</v>
      </c>
      <c r="Y231" s="74">
        <v>1550</v>
      </c>
      <c r="Z231" s="74">
        <v>0.20249166749625991</v>
      </c>
      <c r="AA231" s="74">
        <v>0.79750833250374009</v>
      </c>
      <c r="AB231" s="74">
        <v>3.6506450410859781E-4</v>
      </c>
      <c r="AC231" s="74">
        <v>3.6506450410859771E-4</v>
      </c>
      <c r="AD231" t="s">
        <v>5810</v>
      </c>
    </row>
    <row r="232" spans="1:30">
      <c r="A232" s="165" t="s">
        <v>2511</v>
      </c>
      <c r="C232" s="165" t="s">
        <v>8442</v>
      </c>
      <c r="D232" s="166" t="s">
        <v>3040</v>
      </c>
      <c r="E232" s="166" t="s">
        <v>6356</v>
      </c>
      <c r="F232" s="159">
        <v>13.37</v>
      </c>
      <c r="G232" s="159">
        <v>41.7</v>
      </c>
      <c r="H232" s="74">
        <v>47.919370230912698</v>
      </c>
      <c r="I232" s="74">
        <v>3.8403256655260098</v>
      </c>
      <c r="J232" s="74">
        <v>14.2918891076142</v>
      </c>
      <c r="K232" s="74">
        <v>0.29887278840126003</v>
      </c>
      <c r="L232" s="74">
        <v>5.3142257058548701</v>
      </c>
      <c r="M232" s="74">
        <v>8.7043455344771807</v>
      </c>
      <c r="N232" s="74">
        <v>3.6887929692023298</v>
      </c>
      <c r="O232" s="74">
        <v>1.51652485016431</v>
      </c>
      <c r="P232" s="74">
        <v>0</v>
      </c>
      <c r="Q232" s="74">
        <v>0.84810394464165195</v>
      </c>
      <c r="R232" s="74">
        <v>1.5466360610422201</v>
      </c>
      <c r="S232" s="74">
        <v>0</v>
      </c>
      <c r="T232" s="74">
        <v>0</v>
      </c>
      <c r="U232" s="74">
        <v>8.0342406295827007E-2</v>
      </c>
      <c r="V232" s="74">
        <v>10.915739635283339</v>
      </c>
      <c r="W232" s="74">
        <v>2.1403408909234058</v>
      </c>
      <c r="X232" s="74">
        <v>1112.4921358723209</v>
      </c>
      <c r="Y232" s="74">
        <v>1270</v>
      </c>
      <c r="Z232" s="74">
        <v>0.33014047190071732</v>
      </c>
      <c r="AA232" s="74">
        <v>0.66985952809928273</v>
      </c>
      <c r="AB232" s="74">
        <v>9.8427330658347641E-4</v>
      </c>
      <c r="AC232" s="74">
        <v>9.8427330658347641E-4</v>
      </c>
      <c r="AD232" t="s">
        <v>5810</v>
      </c>
    </row>
    <row r="233" spans="1:30">
      <c r="A233" s="165" t="s">
        <v>2512</v>
      </c>
      <c r="C233" s="165" t="s">
        <v>8442</v>
      </c>
      <c r="D233" s="166" t="s">
        <v>3040</v>
      </c>
      <c r="E233" s="166" t="s">
        <v>6356</v>
      </c>
      <c r="F233" s="159">
        <v>13.37</v>
      </c>
      <c r="G233" s="159">
        <v>41.7</v>
      </c>
      <c r="H233" s="74">
        <v>48.204579336417702</v>
      </c>
      <c r="I233" s="74">
        <v>3.6381985820857401</v>
      </c>
      <c r="J233" s="74">
        <v>15.038181161023701</v>
      </c>
      <c r="K233" s="74">
        <v>0.22246896497865901</v>
      </c>
      <c r="L233" s="74">
        <v>5.0197689006008304</v>
      </c>
      <c r="M233" s="74">
        <v>8.6031011492894898</v>
      </c>
      <c r="N233" s="74">
        <v>4.0624114554496398</v>
      </c>
      <c r="O233" s="74">
        <v>1.48729814345544</v>
      </c>
      <c r="P233" s="74">
        <v>0</v>
      </c>
      <c r="Q233" s="74">
        <v>0.75731559455381503</v>
      </c>
      <c r="R233" s="74">
        <v>1.4401153403424301</v>
      </c>
      <c r="S233" s="74">
        <v>0</v>
      </c>
      <c r="T233" s="74">
        <v>0</v>
      </c>
      <c r="U233" s="74">
        <v>0.17446653060355199</v>
      </c>
      <c r="V233" s="74">
        <v>10.483399429910801</v>
      </c>
      <c r="W233" s="74">
        <v>2.0555683101119322</v>
      </c>
      <c r="X233" s="74">
        <v>1110.811479078206</v>
      </c>
      <c r="Y233" s="74">
        <v>2270</v>
      </c>
      <c r="Z233" s="74">
        <v>0.176043471721366</v>
      </c>
      <c r="AA233" s="74">
        <v>0.82395652827863397</v>
      </c>
      <c r="AB233" s="74">
        <v>5.763217706762744E-4</v>
      </c>
      <c r="AC233" s="74">
        <v>5.7632177067627418E-4</v>
      </c>
      <c r="AD233" t="s">
        <v>5810</v>
      </c>
    </row>
    <row r="234" spans="1:30">
      <c r="A234" s="165" t="s">
        <v>2513</v>
      </c>
      <c r="C234" s="165" t="s">
        <v>8442</v>
      </c>
      <c r="D234" s="166" t="s">
        <v>3040</v>
      </c>
      <c r="E234" s="166" t="s">
        <v>6356</v>
      </c>
      <c r="F234" s="159">
        <v>13.37</v>
      </c>
      <c r="G234" s="159">
        <v>41.7</v>
      </c>
      <c r="H234" s="74">
        <v>48.266334194693798</v>
      </c>
      <c r="I234" s="74">
        <v>4.257021926707</v>
      </c>
      <c r="J234" s="74">
        <v>17.804769155037601</v>
      </c>
      <c r="K234" s="74">
        <v>0.17213333985511201</v>
      </c>
      <c r="L234" s="74">
        <v>3.5494435847028201</v>
      </c>
      <c r="M234" s="74">
        <v>11.0702343573567</v>
      </c>
      <c r="N234" s="74">
        <v>3.8359508910033799</v>
      </c>
      <c r="O234" s="74">
        <v>0.99200422944312705</v>
      </c>
      <c r="P234" s="74">
        <v>0</v>
      </c>
      <c r="Q234" s="74">
        <v>0.561462737919185</v>
      </c>
      <c r="R234" s="74">
        <v>0.465535082117015</v>
      </c>
      <c r="S234" s="74">
        <v>0</v>
      </c>
      <c r="T234" s="74">
        <v>0</v>
      </c>
      <c r="U234" s="74">
        <v>7.9248133570646404E-2</v>
      </c>
      <c r="V234" s="74">
        <v>7.6172281120594327</v>
      </c>
      <c r="W234" s="74">
        <v>1.493573990262083</v>
      </c>
      <c r="X234" s="74">
        <v>1151.765890332121</v>
      </c>
      <c r="Y234" s="74">
        <v>1310</v>
      </c>
      <c r="Z234" s="74">
        <v>3.8186174782378603E-2</v>
      </c>
      <c r="AA234" s="74">
        <v>0.96181382521762138</v>
      </c>
      <c r="AB234" s="74">
        <v>3.3729360156571761E-4</v>
      </c>
      <c r="AC234" s="74">
        <v>3.3729360156571739E-4</v>
      </c>
      <c r="AD234" t="s">
        <v>5810</v>
      </c>
    </row>
    <row r="235" spans="1:30">
      <c r="A235" s="165" t="s">
        <v>2514</v>
      </c>
      <c r="C235" s="165" t="s">
        <v>8442</v>
      </c>
      <c r="D235" s="166" t="s">
        <v>3040</v>
      </c>
      <c r="E235" s="166" t="s">
        <v>6356</v>
      </c>
      <c r="F235" s="159">
        <v>13.37</v>
      </c>
      <c r="G235" s="159">
        <v>41.7</v>
      </c>
      <c r="H235" s="74">
        <v>48.529496562667497</v>
      </c>
      <c r="I235" s="74">
        <v>3.6878445074224602</v>
      </c>
      <c r="J235" s="74">
        <v>14.945188481999701</v>
      </c>
      <c r="K235" s="74">
        <v>0.17918123359551999</v>
      </c>
      <c r="L235" s="74">
        <v>4.9504421868225998</v>
      </c>
      <c r="M235" s="74">
        <v>8.7314011374484508</v>
      </c>
      <c r="N235" s="74">
        <v>4.1015203709200998</v>
      </c>
      <c r="O235" s="74">
        <v>1.50029578785284</v>
      </c>
      <c r="P235" s="74">
        <v>0</v>
      </c>
      <c r="Q235" s="74">
        <v>0.74801224155936796</v>
      </c>
      <c r="R235" s="74">
        <v>1.2511549201569001</v>
      </c>
      <c r="S235" s="74">
        <v>0</v>
      </c>
      <c r="T235" s="74">
        <v>0</v>
      </c>
      <c r="U235" s="74">
        <v>0.19215327168038901</v>
      </c>
      <c r="V235" s="74">
        <v>10.219619811165639</v>
      </c>
      <c r="W235" s="74">
        <v>2.0038468214124809</v>
      </c>
      <c r="X235" s="74">
        <v>1112.941258881644</v>
      </c>
      <c r="Y235" s="74">
        <v>2430</v>
      </c>
      <c r="Z235" s="74">
        <v>0.1308495219217666</v>
      </c>
      <c r="AA235" s="74">
        <v>0.86915047807823342</v>
      </c>
      <c r="AB235" s="74">
        <v>3.3548369414725918E-4</v>
      </c>
      <c r="AC235" s="74">
        <v>3.3548369414725918E-4</v>
      </c>
      <c r="AD235" t="s">
        <v>5810</v>
      </c>
    </row>
    <row r="236" spans="1:30">
      <c r="A236" s="165" t="s">
        <v>2515</v>
      </c>
      <c r="C236" s="165" t="s">
        <v>8442</v>
      </c>
      <c r="D236" s="166" t="s">
        <v>3040</v>
      </c>
      <c r="E236" s="166" t="s">
        <v>6356</v>
      </c>
      <c r="F236" s="159">
        <v>13.37</v>
      </c>
      <c r="G236" s="159">
        <v>41.7</v>
      </c>
      <c r="H236" s="74">
        <v>48.529793665929503</v>
      </c>
      <c r="I236" s="74">
        <v>3.98476333461827</v>
      </c>
      <c r="J236" s="74">
        <v>13.9754306234657</v>
      </c>
      <c r="K236" s="74">
        <v>0.264257745135832</v>
      </c>
      <c r="L236" s="74">
        <v>4.6043742011402102</v>
      </c>
      <c r="M236" s="74">
        <v>8.4485382133944693</v>
      </c>
      <c r="N236" s="74">
        <v>4.1664468745561898</v>
      </c>
      <c r="O236" s="74">
        <v>1.8420945849986801</v>
      </c>
      <c r="P236" s="74">
        <v>0</v>
      </c>
      <c r="Q236" s="74">
        <v>1.28760981151981</v>
      </c>
      <c r="R236" s="74">
        <v>1.3019835923624401</v>
      </c>
      <c r="S236" s="74">
        <v>0</v>
      </c>
      <c r="T236" s="74">
        <v>0</v>
      </c>
      <c r="U236" s="74">
        <v>2.3909312832614701E-2</v>
      </c>
      <c r="V236" s="74">
        <v>10.65867130597087</v>
      </c>
      <c r="W236" s="74">
        <v>2.0899353411968109</v>
      </c>
      <c r="X236" s="74">
        <v>1108.245734342348</v>
      </c>
      <c r="Y236" s="74">
        <v>520</v>
      </c>
      <c r="Z236" s="74">
        <v>0.50826906879559197</v>
      </c>
      <c r="AA236" s="74">
        <v>0.49173093120440808</v>
      </c>
      <c r="AB236" s="74">
        <v>2.123964705080007E-4</v>
      </c>
      <c r="AC236" s="74">
        <v>2.123964705080007E-4</v>
      </c>
      <c r="AD236" t="s">
        <v>5810</v>
      </c>
    </row>
    <row r="237" spans="1:30">
      <c r="A237" s="165" t="s">
        <v>2516</v>
      </c>
      <c r="C237" s="165" t="s">
        <v>8442</v>
      </c>
      <c r="D237" s="166" t="s">
        <v>3040</v>
      </c>
      <c r="E237" s="166" t="s">
        <v>6356</v>
      </c>
      <c r="F237" s="159">
        <v>13.37</v>
      </c>
      <c r="G237" s="159">
        <v>41.7</v>
      </c>
      <c r="H237" s="74">
        <v>48.6266453547194</v>
      </c>
      <c r="I237" s="74">
        <v>3.54168746571374</v>
      </c>
      <c r="J237" s="74">
        <v>16.754134164403201</v>
      </c>
      <c r="K237" s="74">
        <v>5.4549253344229498E-2</v>
      </c>
      <c r="L237" s="74">
        <v>4.8790704807230103</v>
      </c>
      <c r="M237" s="74">
        <v>12.0020708131647</v>
      </c>
      <c r="N237" s="74">
        <v>3.4790072859276302</v>
      </c>
      <c r="O237" s="74">
        <v>1.14357878095799</v>
      </c>
      <c r="P237" s="74">
        <v>0</v>
      </c>
      <c r="Q237" s="74">
        <v>0.40603170649619902</v>
      </c>
      <c r="R237" s="74">
        <v>1.31763889856316</v>
      </c>
      <c r="S237" s="74">
        <v>0</v>
      </c>
      <c r="T237" s="74">
        <v>0</v>
      </c>
      <c r="U237" s="74">
        <v>0.21608070445301</v>
      </c>
      <c r="V237" s="74">
        <v>7.3559719596253208</v>
      </c>
      <c r="W237" s="74">
        <v>1.442347298829044</v>
      </c>
      <c r="X237" s="74">
        <v>1167.2343754985341</v>
      </c>
      <c r="Y237" s="74">
        <v>3050</v>
      </c>
      <c r="Z237" s="74">
        <v>0.1169275487201358</v>
      </c>
      <c r="AA237" s="74">
        <v>0.88307245127986422</v>
      </c>
      <c r="AB237" s="74">
        <v>6.1994130129506913E-4</v>
      </c>
      <c r="AC237" s="74">
        <v>6.1994130129506859E-4</v>
      </c>
      <c r="AD237" t="s">
        <v>5810</v>
      </c>
    </row>
    <row r="238" spans="1:30">
      <c r="A238" s="165" t="s">
        <v>2517</v>
      </c>
      <c r="C238" s="165" t="s">
        <v>8442</v>
      </c>
      <c r="D238" s="166" t="s">
        <v>3040</v>
      </c>
      <c r="E238" s="166" t="s">
        <v>6356</v>
      </c>
      <c r="F238" s="159">
        <v>13.37</v>
      </c>
      <c r="G238" s="159">
        <v>41.7</v>
      </c>
      <c r="H238" s="74">
        <v>48.991662200529099</v>
      </c>
      <c r="I238" s="74">
        <v>3.54525534700123</v>
      </c>
      <c r="J238" s="74">
        <v>15.7105095030324</v>
      </c>
      <c r="K238" s="74">
        <v>0.21911829864885499</v>
      </c>
      <c r="L238" s="74">
        <v>4.06373102648495</v>
      </c>
      <c r="M238" s="74">
        <v>8.45467602082784</v>
      </c>
      <c r="N238" s="74">
        <v>3.7159274073490902</v>
      </c>
      <c r="O238" s="74">
        <v>1.6226461940938</v>
      </c>
      <c r="P238" s="74">
        <v>0</v>
      </c>
      <c r="Q238" s="74">
        <v>1.4600485067961</v>
      </c>
      <c r="R238" s="74">
        <v>1.6240054472734999</v>
      </c>
      <c r="S238" s="74">
        <v>0</v>
      </c>
      <c r="T238" s="74">
        <v>0</v>
      </c>
      <c r="U238" s="74">
        <v>9.0768021869550297E-2</v>
      </c>
      <c r="V238" s="74">
        <v>9.832673757984784</v>
      </c>
      <c r="W238" s="74">
        <v>1.927975053866158</v>
      </c>
      <c r="X238" s="74">
        <v>1108.347621945742</v>
      </c>
      <c r="Y238" s="74">
        <v>1570</v>
      </c>
      <c r="Z238" s="74">
        <v>0.28792755208502968</v>
      </c>
      <c r="AA238" s="74">
        <v>0.71207244791497037</v>
      </c>
      <c r="AB238" s="74">
        <v>1.33740622454979E-4</v>
      </c>
      <c r="AC238" s="74">
        <v>1.33740622454979E-4</v>
      </c>
      <c r="AD238" t="s">
        <v>5810</v>
      </c>
    </row>
    <row r="239" spans="1:30">
      <c r="A239" s="165" t="s">
        <v>2518</v>
      </c>
      <c r="C239" s="165" t="s">
        <v>8442</v>
      </c>
      <c r="D239" s="166" t="s">
        <v>3040</v>
      </c>
      <c r="E239" s="166" t="s">
        <v>6356</v>
      </c>
      <c r="F239" s="159">
        <v>13.37</v>
      </c>
      <c r="G239" s="159">
        <v>41.7</v>
      </c>
      <c r="H239" s="74">
        <v>49.107182409439602</v>
      </c>
      <c r="I239" s="74">
        <v>3.54318104021102</v>
      </c>
      <c r="J239" s="74">
        <v>15.308277792320199</v>
      </c>
      <c r="K239" s="74">
        <v>9.8765680687836005E-2</v>
      </c>
      <c r="L239" s="74">
        <v>4.5819825624710502</v>
      </c>
      <c r="M239" s="74">
        <v>8.48146507460282</v>
      </c>
      <c r="N239" s="74">
        <v>4.3886797011859899</v>
      </c>
      <c r="O239" s="74">
        <v>1.58266717677144</v>
      </c>
      <c r="P239" s="74">
        <v>0</v>
      </c>
      <c r="Q239" s="74">
        <v>1.22405009765822</v>
      </c>
      <c r="R239" s="74">
        <v>1.4355291992960399</v>
      </c>
      <c r="S239" s="74">
        <v>0</v>
      </c>
      <c r="T239" s="74">
        <v>0</v>
      </c>
      <c r="U239" s="74">
        <v>3.20452672707092E-2</v>
      </c>
      <c r="V239" s="74">
        <v>9.6360318547006436</v>
      </c>
      <c r="W239" s="74">
        <v>1.8894178217838149</v>
      </c>
      <c r="X239" s="74">
        <v>1108.792320238407</v>
      </c>
      <c r="Y239" s="74">
        <v>690</v>
      </c>
      <c r="Z239" s="74">
        <v>0.45434192251449762</v>
      </c>
      <c r="AA239" s="74">
        <v>0.54565807748550232</v>
      </c>
      <c r="AB239" s="74">
        <v>8.7597813592532112E-5</v>
      </c>
      <c r="AC239" s="74">
        <v>8.7597813592532099E-5</v>
      </c>
      <c r="AD239" t="s">
        <v>5810</v>
      </c>
    </row>
    <row r="240" spans="1:30">
      <c r="A240" s="165" t="s">
        <v>2519</v>
      </c>
      <c r="C240" s="165" t="s">
        <v>8442</v>
      </c>
      <c r="D240" s="166" t="s">
        <v>3040</v>
      </c>
      <c r="E240" s="166" t="s">
        <v>6356</v>
      </c>
      <c r="F240" s="159">
        <v>13.37</v>
      </c>
      <c r="G240" s="159">
        <v>41.7</v>
      </c>
      <c r="H240" s="74">
        <v>49.185541349557298</v>
      </c>
      <c r="I240" s="74">
        <v>3.2127831458407798</v>
      </c>
      <c r="J240" s="74">
        <v>15.805279416296999</v>
      </c>
      <c r="K240" s="74">
        <v>0.22658834539313</v>
      </c>
      <c r="L240" s="74">
        <v>4.1332663022276899</v>
      </c>
      <c r="M240" s="74">
        <v>8.4666020246533904</v>
      </c>
      <c r="N240" s="74">
        <v>4.5842928098900204</v>
      </c>
      <c r="O240" s="74">
        <v>1.76519795507346</v>
      </c>
      <c r="P240" s="74">
        <v>0</v>
      </c>
      <c r="Q240" s="74">
        <v>1.5197699099278099</v>
      </c>
      <c r="R240" s="74">
        <v>1.6752688745550099</v>
      </c>
      <c r="S240" s="74">
        <v>0</v>
      </c>
      <c r="T240" s="74">
        <v>0</v>
      </c>
      <c r="U240" s="74">
        <v>0.112744464986808</v>
      </c>
      <c r="V240" s="74">
        <v>9.0197417527678194</v>
      </c>
      <c r="W240" s="74">
        <v>1.7685766374105181</v>
      </c>
      <c r="X240" s="74">
        <v>1108.545593609246</v>
      </c>
      <c r="Y240" s="74">
        <v>1740</v>
      </c>
      <c r="Z240" s="74">
        <v>0.26012248179802488</v>
      </c>
      <c r="AA240" s="74">
        <v>0.73987751820197512</v>
      </c>
      <c r="AB240" s="74">
        <v>6.7174716521873517E-4</v>
      </c>
      <c r="AC240" s="74">
        <v>6.7174716521873549E-4</v>
      </c>
      <c r="AD240" t="s">
        <v>5810</v>
      </c>
    </row>
    <row r="241" spans="1:30">
      <c r="A241" s="165" t="s">
        <v>2520</v>
      </c>
      <c r="C241" s="165" t="s">
        <v>8442</v>
      </c>
      <c r="D241" s="166" t="s">
        <v>3040</v>
      </c>
      <c r="E241" s="166" t="s">
        <v>6356</v>
      </c>
      <c r="F241" s="159">
        <v>13.37</v>
      </c>
      <c r="G241" s="159">
        <v>41.7</v>
      </c>
      <c r="H241" s="74">
        <v>49.422076690800303</v>
      </c>
      <c r="I241" s="74">
        <v>3.39984871437805</v>
      </c>
      <c r="J241" s="74">
        <v>16.212334059857699</v>
      </c>
      <c r="K241" s="74">
        <v>0.20378703388430899</v>
      </c>
      <c r="L241" s="74">
        <v>4.1221254202661601</v>
      </c>
      <c r="M241" s="74">
        <v>7.8107828725102602</v>
      </c>
      <c r="N241" s="74">
        <v>4.8093332218740299</v>
      </c>
      <c r="O241" s="74">
        <v>1.75568799277417</v>
      </c>
      <c r="P241" s="74">
        <v>0</v>
      </c>
      <c r="Q241" s="74">
        <v>1.2615630536860101</v>
      </c>
      <c r="R241" s="74">
        <v>1.46640730709825</v>
      </c>
      <c r="S241" s="74">
        <v>0</v>
      </c>
      <c r="T241" s="74">
        <v>0</v>
      </c>
      <c r="U241" s="74">
        <v>8.7298136229212009E-2</v>
      </c>
      <c r="V241" s="74">
        <v>8.8520183989413699</v>
      </c>
      <c r="W241" s="74">
        <v>1.7356897085763781</v>
      </c>
      <c r="X241" s="74">
        <v>1097.6589956836699</v>
      </c>
      <c r="Y241" s="74">
        <v>1400</v>
      </c>
      <c r="Z241" s="74">
        <v>0.25318889859317961</v>
      </c>
      <c r="AA241" s="74">
        <v>0.74681110140682039</v>
      </c>
      <c r="AB241" s="74">
        <v>7.039098148109358E-4</v>
      </c>
      <c r="AC241" s="74">
        <v>7.039098148109358E-4</v>
      </c>
      <c r="AD241" t="s">
        <v>5810</v>
      </c>
    </row>
    <row r="242" spans="1:30">
      <c r="A242" s="165" t="s">
        <v>2521</v>
      </c>
      <c r="C242" s="165" t="s">
        <v>8442</v>
      </c>
      <c r="D242" s="166" t="s">
        <v>3040</v>
      </c>
      <c r="E242" s="166" t="s">
        <v>6356</v>
      </c>
      <c r="F242" s="159">
        <v>13.37</v>
      </c>
      <c r="G242" s="159">
        <v>41.7</v>
      </c>
      <c r="H242" s="74">
        <v>49.529862352502299</v>
      </c>
      <c r="I242" s="74">
        <v>3.1953664994567901</v>
      </c>
      <c r="J242" s="74">
        <v>15.736005430074499</v>
      </c>
      <c r="K242" s="74">
        <v>1.41662980711413E-2</v>
      </c>
      <c r="L242" s="74">
        <v>5.0895738084512701</v>
      </c>
      <c r="M242" s="74">
        <v>14.142857434045199</v>
      </c>
      <c r="N242" s="74">
        <v>2.9213148770589501</v>
      </c>
      <c r="O242" s="74">
        <v>1.02180794576448</v>
      </c>
      <c r="P242" s="74">
        <v>0</v>
      </c>
      <c r="Q242" s="74">
        <v>0.44343570437076202</v>
      </c>
      <c r="R242" s="74">
        <v>1.3179938938981699</v>
      </c>
      <c r="S242" s="74">
        <v>0</v>
      </c>
      <c r="T242" s="74">
        <v>0</v>
      </c>
      <c r="U242" s="74">
        <v>0.19232157815017301</v>
      </c>
      <c r="V242" s="74">
        <v>6.4102447814007713</v>
      </c>
      <c r="W242" s="74">
        <v>1.2569106157600569</v>
      </c>
      <c r="X242" s="74">
        <v>1202.77143340515</v>
      </c>
      <c r="Y242" s="74">
        <v>2910</v>
      </c>
      <c r="Z242" s="74">
        <v>0.11720905887603771</v>
      </c>
      <c r="AA242" s="74">
        <v>0.88279094112396228</v>
      </c>
      <c r="AB242" s="74">
        <v>5.8853385351310939E-4</v>
      </c>
      <c r="AC242" s="74">
        <v>5.8853385351310928E-4</v>
      </c>
      <c r="AD242" t="s">
        <v>5810</v>
      </c>
    </row>
    <row r="243" spans="1:30">
      <c r="A243" s="165" t="s">
        <v>2522</v>
      </c>
      <c r="C243" s="165" t="s">
        <v>8442</v>
      </c>
      <c r="D243" s="166" t="s">
        <v>3040</v>
      </c>
      <c r="E243" s="166" t="s">
        <v>6356</v>
      </c>
      <c r="F243" s="159">
        <v>13.37</v>
      </c>
      <c r="G243" s="159">
        <v>41.7</v>
      </c>
      <c r="H243" s="74">
        <v>49.862805343692401</v>
      </c>
      <c r="I243" s="74">
        <v>3.34080837935455</v>
      </c>
      <c r="J243" s="74">
        <v>15.9326971995437</v>
      </c>
      <c r="K243" s="74">
        <v>0.24447508429176501</v>
      </c>
      <c r="L243" s="74">
        <v>3.9711138099456398</v>
      </c>
      <c r="M243" s="74">
        <v>7.8667047265534098</v>
      </c>
      <c r="N243" s="74">
        <v>4.6245922343084596</v>
      </c>
      <c r="O243" s="74">
        <v>1.82771721785037</v>
      </c>
      <c r="P243" s="74">
        <v>0</v>
      </c>
      <c r="Q243" s="74">
        <v>1.2616641790809</v>
      </c>
      <c r="R243" s="74">
        <v>1.68248923711833</v>
      </c>
      <c r="S243" s="74">
        <v>0</v>
      </c>
      <c r="T243" s="74">
        <v>0</v>
      </c>
      <c r="U243" s="74">
        <v>9.3584839306126405E-2</v>
      </c>
      <c r="V243" s="74">
        <v>8.8855159309065446</v>
      </c>
      <c r="W243" s="74">
        <v>1.742257851442147</v>
      </c>
      <c r="X243" s="74">
        <v>1098.5872984607861</v>
      </c>
      <c r="Y243" s="74">
        <v>1560</v>
      </c>
      <c r="Z243" s="74">
        <v>0.2863183482531364</v>
      </c>
      <c r="AA243" s="74">
        <v>0.7136816517468636</v>
      </c>
      <c r="AB243" s="74">
        <v>2.2999927619493711E-4</v>
      </c>
      <c r="AC243" s="74">
        <v>2.2999927619493689E-4</v>
      </c>
      <c r="AD243" t="s">
        <v>5810</v>
      </c>
    </row>
    <row r="244" spans="1:30">
      <c r="A244" s="165" t="s">
        <v>2523</v>
      </c>
      <c r="C244" s="165" t="s">
        <v>8442</v>
      </c>
      <c r="D244" s="166" t="s">
        <v>3040</v>
      </c>
      <c r="E244" s="166" t="s">
        <v>6356</v>
      </c>
      <c r="F244" s="159">
        <v>13.37</v>
      </c>
      <c r="G244" s="159">
        <v>41.7</v>
      </c>
      <c r="H244" s="74">
        <v>49.9850806064577</v>
      </c>
      <c r="I244" s="74">
        <v>3.2846662020440598</v>
      </c>
      <c r="J244" s="74">
        <v>16.031566515455701</v>
      </c>
      <c r="K244" s="74">
        <v>0.20313328130673</v>
      </c>
      <c r="L244" s="74">
        <v>4.1276641028958201</v>
      </c>
      <c r="M244" s="74">
        <v>7.7885494176219998</v>
      </c>
      <c r="N244" s="74">
        <v>4.6193781012515602</v>
      </c>
      <c r="O244" s="74">
        <v>1.6684681225769</v>
      </c>
      <c r="P244" s="74">
        <v>0</v>
      </c>
      <c r="Q244" s="74">
        <v>1.2658531597814899</v>
      </c>
      <c r="R244" s="74">
        <v>1.6610884314837</v>
      </c>
      <c r="S244" s="74">
        <v>0</v>
      </c>
      <c r="T244" s="74">
        <v>0</v>
      </c>
      <c r="U244" s="74">
        <v>8.35665648186079E-2</v>
      </c>
      <c r="V244" s="74">
        <v>8.9955179220518744</v>
      </c>
      <c r="W244" s="74">
        <v>1.7638268671568791</v>
      </c>
      <c r="X244" s="74">
        <v>1097.2899203325251</v>
      </c>
      <c r="Y244" s="74">
        <v>1450</v>
      </c>
      <c r="Z244" s="74">
        <v>0.29999098065003271</v>
      </c>
      <c r="AA244" s="74">
        <v>0.70000901934996729</v>
      </c>
      <c r="AB244" s="74">
        <v>5.9118205089920964E-4</v>
      </c>
      <c r="AC244" s="74">
        <v>5.9118205089920932E-4</v>
      </c>
      <c r="AD244" t="s">
        <v>5810</v>
      </c>
    </row>
    <row r="245" spans="1:30">
      <c r="A245" s="165" t="s">
        <v>2524</v>
      </c>
      <c r="C245" s="165" t="s">
        <v>8442</v>
      </c>
      <c r="D245" s="166" t="s">
        <v>3040</v>
      </c>
      <c r="E245" s="166" t="s">
        <v>6356</v>
      </c>
      <c r="F245" s="159">
        <v>13.37</v>
      </c>
      <c r="G245" s="159">
        <v>41.7</v>
      </c>
      <c r="H245" s="74">
        <v>50.122667878102</v>
      </c>
      <c r="I245" s="74">
        <v>3.0766973244231202</v>
      </c>
      <c r="J245" s="74">
        <v>16.2832185719469</v>
      </c>
      <c r="K245" s="74">
        <v>0.24925549995326499</v>
      </c>
      <c r="L245" s="74">
        <v>3.80225194303708</v>
      </c>
      <c r="M245" s="74">
        <v>7.8629054547757002</v>
      </c>
      <c r="N245" s="74">
        <v>4.6761537866232201</v>
      </c>
      <c r="O245" s="74">
        <v>1.74860773717214</v>
      </c>
      <c r="P245" s="74">
        <v>0</v>
      </c>
      <c r="Q245" s="74">
        <v>1.3281900935009601</v>
      </c>
      <c r="R245" s="74">
        <v>1.6888726292462199</v>
      </c>
      <c r="S245" s="74">
        <v>0</v>
      </c>
      <c r="T245" s="74">
        <v>0</v>
      </c>
      <c r="U245" s="74">
        <v>0.103878063708627</v>
      </c>
      <c r="V245" s="74">
        <v>8.8103426961605233</v>
      </c>
      <c r="W245" s="74">
        <v>1.7275180029659321</v>
      </c>
      <c r="X245" s="74">
        <v>1098.524230549277</v>
      </c>
      <c r="Y245" s="74">
        <v>1730</v>
      </c>
      <c r="Z245" s="74">
        <v>0.2606734691857831</v>
      </c>
      <c r="AA245" s="74">
        <v>0.73932653081421684</v>
      </c>
      <c r="AB245" s="74">
        <v>6.1588873364149693E-4</v>
      </c>
      <c r="AC245" s="74">
        <v>6.1588873364149639E-4</v>
      </c>
      <c r="AD245" t="s">
        <v>5810</v>
      </c>
    </row>
    <row r="246" spans="1:30">
      <c r="A246" s="165" t="s">
        <v>2525</v>
      </c>
      <c r="C246" s="165" t="s">
        <v>8442</v>
      </c>
      <c r="D246" s="166" t="s">
        <v>3040</v>
      </c>
      <c r="E246" s="166" t="s">
        <v>6356</v>
      </c>
      <c r="F246" s="159">
        <v>13.37</v>
      </c>
      <c r="G246" s="159">
        <v>41.7</v>
      </c>
      <c r="H246" s="74">
        <v>50.2896439886485</v>
      </c>
      <c r="I246" s="74">
        <v>3.1811288457784701</v>
      </c>
      <c r="J246" s="74">
        <v>16.398644624293699</v>
      </c>
      <c r="K246" s="74">
        <v>0.230133585589373</v>
      </c>
      <c r="L246" s="74">
        <v>3.8086657957827201</v>
      </c>
      <c r="M246" s="74">
        <v>7.5439571164732202</v>
      </c>
      <c r="N246" s="74">
        <v>4.1499121608432601</v>
      </c>
      <c r="O246" s="74">
        <v>1.9037322882726</v>
      </c>
      <c r="P246" s="74">
        <v>0</v>
      </c>
      <c r="Q246" s="74">
        <v>1.23114961686111</v>
      </c>
      <c r="R246" s="74">
        <v>1.4057800027931899</v>
      </c>
      <c r="S246" s="74">
        <v>0</v>
      </c>
      <c r="T246" s="74">
        <v>0</v>
      </c>
      <c r="U246" s="74">
        <v>7.5166594613815904E-2</v>
      </c>
      <c r="V246" s="74">
        <v>9.1393814721943194</v>
      </c>
      <c r="W246" s="74">
        <v>1.792035403579642</v>
      </c>
      <c r="X246" s="74">
        <v>1093.229688133456</v>
      </c>
      <c r="Y246" s="74">
        <v>1330</v>
      </c>
      <c r="Z246" s="74">
        <v>0.24970491427836911</v>
      </c>
      <c r="AA246" s="74">
        <v>0.75029508572163095</v>
      </c>
      <c r="AB246" s="74">
        <v>7.8114936926830742E-4</v>
      </c>
      <c r="AC246" s="74">
        <v>7.8114936926830785E-4</v>
      </c>
      <c r="AD246" t="s">
        <v>5810</v>
      </c>
    </row>
    <row r="247" spans="1:30">
      <c r="A247" s="165" t="s">
        <v>2526</v>
      </c>
      <c r="C247" s="165" t="s">
        <v>8442</v>
      </c>
      <c r="D247" s="166" t="s">
        <v>3040</v>
      </c>
      <c r="E247" s="166" t="s">
        <v>6356</v>
      </c>
      <c r="F247" s="159">
        <v>13.37</v>
      </c>
      <c r="G247" s="159">
        <v>41.7</v>
      </c>
      <c r="H247" s="74">
        <v>50.377087448374901</v>
      </c>
      <c r="I247" s="74">
        <v>3.1271220198842902</v>
      </c>
      <c r="J247" s="74">
        <v>17.267798135408899</v>
      </c>
      <c r="K247" s="74">
        <v>0.262433875538438</v>
      </c>
      <c r="L247" s="74">
        <v>3.1519928669172299</v>
      </c>
      <c r="M247" s="74">
        <v>7.2755999446855801</v>
      </c>
      <c r="N247" s="74">
        <v>5.2020317727650802</v>
      </c>
      <c r="O247" s="74">
        <v>1.8179453997188899</v>
      </c>
      <c r="P247" s="74">
        <v>0</v>
      </c>
      <c r="Q247" s="74">
        <v>1.5514867812996</v>
      </c>
      <c r="R247" s="74">
        <v>1.69277871524785</v>
      </c>
      <c r="S247" s="74">
        <v>0</v>
      </c>
      <c r="T247" s="74">
        <v>0</v>
      </c>
      <c r="U247" s="74">
        <v>3.0745812876291301E-2</v>
      </c>
      <c r="V247" s="74">
        <v>8.0681956561672514</v>
      </c>
      <c r="W247" s="74">
        <v>1.5819989900681739</v>
      </c>
      <c r="X247" s="74">
        <v>1088.7749590817809</v>
      </c>
      <c r="Y247" s="74">
        <v>790</v>
      </c>
      <c r="Z247" s="74">
        <v>0.48581898086423692</v>
      </c>
      <c r="AA247" s="74">
        <v>0.51418101913576308</v>
      </c>
      <c r="AB247" s="74">
        <v>2.6683364623593527E-4</v>
      </c>
      <c r="AC247" s="74">
        <v>2.6683364623593538E-4</v>
      </c>
      <c r="AD247" t="s">
        <v>5810</v>
      </c>
    </row>
    <row r="248" spans="1:30">
      <c r="A248" s="165" t="s">
        <v>2527</v>
      </c>
      <c r="C248" s="165" t="s">
        <v>8442</v>
      </c>
      <c r="D248" s="166" t="s">
        <v>3040</v>
      </c>
      <c r="E248" s="166" t="s">
        <v>6356</v>
      </c>
      <c r="F248" s="159">
        <v>13.37</v>
      </c>
      <c r="G248" s="159">
        <v>41.7</v>
      </c>
      <c r="H248" s="74">
        <v>50.391415831478902</v>
      </c>
      <c r="I248" s="74">
        <v>2.7666814462830698</v>
      </c>
      <c r="J248" s="74">
        <v>16.2728805193501</v>
      </c>
      <c r="K248" s="74">
        <v>0.19586477487576801</v>
      </c>
      <c r="L248" s="74">
        <v>3.7293782522127601</v>
      </c>
      <c r="M248" s="74">
        <v>7.8213102548229001</v>
      </c>
      <c r="N248" s="74">
        <v>4.5363662221627301</v>
      </c>
      <c r="O248" s="74">
        <v>1.8000108755667801</v>
      </c>
      <c r="P248" s="74">
        <v>0</v>
      </c>
      <c r="Q248" s="74">
        <v>1.43609767932136</v>
      </c>
      <c r="R248" s="74">
        <v>0.37248589744401001</v>
      </c>
      <c r="S248" s="74">
        <v>0</v>
      </c>
      <c r="T248" s="74">
        <v>0</v>
      </c>
      <c r="U248" s="74">
        <v>2.71471284664015E-2</v>
      </c>
      <c r="V248" s="74">
        <v>9.1443229541385644</v>
      </c>
      <c r="W248" s="74">
        <v>1.793004321511033</v>
      </c>
      <c r="X248" s="74">
        <v>1097.8337502300601</v>
      </c>
      <c r="Y248" s="74">
        <v>440</v>
      </c>
      <c r="Z248" s="74">
        <v>5.9839112510240072E-2</v>
      </c>
      <c r="AA248" s="74">
        <v>0.9401608874897599</v>
      </c>
      <c r="AB248" s="74">
        <v>1.07002731481215E-4</v>
      </c>
      <c r="AC248" s="74">
        <v>1.07002731481215E-4</v>
      </c>
      <c r="AD248" t="s">
        <v>5810</v>
      </c>
    </row>
    <row r="249" spans="1:30">
      <c r="A249" s="165" t="s">
        <v>2528</v>
      </c>
      <c r="C249" s="165" t="s">
        <v>8442</v>
      </c>
      <c r="D249" s="166" t="s">
        <v>3040</v>
      </c>
      <c r="E249" s="166" t="s">
        <v>6356</v>
      </c>
      <c r="F249" s="159">
        <v>13.37</v>
      </c>
      <c r="G249" s="159">
        <v>41.7</v>
      </c>
      <c r="H249" s="74">
        <v>50.773932502538401</v>
      </c>
      <c r="I249" s="74">
        <v>3.00278334840349</v>
      </c>
      <c r="J249" s="74">
        <v>15.2576996711507</v>
      </c>
      <c r="K249" s="74">
        <v>0.214080408965312</v>
      </c>
      <c r="L249" s="74">
        <v>4.2116961250334697</v>
      </c>
      <c r="M249" s="74">
        <v>7.1825543157054597</v>
      </c>
      <c r="N249" s="74">
        <v>4.76200097998111</v>
      </c>
      <c r="O249" s="74">
        <v>2.0150230093502302</v>
      </c>
      <c r="P249" s="74">
        <v>0</v>
      </c>
      <c r="Q249" s="74">
        <v>1.24700070215141</v>
      </c>
      <c r="R249" s="74">
        <v>0.55065029011025601</v>
      </c>
      <c r="S249" s="74">
        <v>0</v>
      </c>
      <c r="T249" s="74">
        <v>0</v>
      </c>
      <c r="U249" s="74">
        <v>1.19026101395868E-2</v>
      </c>
      <c r="V249" s="74">
        <v>9.3825765420810807</v>
      </c>
      <c r="W249" s="74">
        <v>1.839720706632044</v>
      </c>
      <c r="X249" s="74">
        <v>1087.2304016407111</v>
      </c>
      <c r="Y249" s="74">
        <v>210</v>
      </c>
      <c r="Z249" s="74">
        <v>0.23854122261029079</v>
      </c>
      <c r="AA249" s="74">
        <v>0.76145877738970924</v>
      </c>
      <c r="AB249" s="74">
        <v>2.24070050473963E-4</v>
      </c>
      <c r="AC249" s="74">
        <v>2.2407005047396289E-4</v>
      </c>
      <c r="AD249" t="s">
        <v>5810</v>
      </c>
    </row>
    <row r="250" spans="1:30">
      <c r="A250" s="165" t="s">
        <v>2529</v>
      </c>
      <c r="C250" s="165" t="s">
        <v>8442</v>
      </c>
      <c r="D250" s="166" t="s">
        <v>3040</v>
      </c>
      <c r="E250" s="166" t="s">
        <v>6356</v>
      </c>
      <c r="F250" s="159">
        <v>13.37</v>
      </c>
      <c r="G250" s="159">
        <v>41.7</v>
      </c>
      <c r="H250" s="74">
        <v>50.870902255940699</v>
      </c>
      <c r="I250" s="74">
        <v>2.9436957629396598</v>
      </c>
      <c r="J250" s="74">
        <v>16.510734073411399</v>
      </c>
      <c r="K250" s="74">
        <v>0.15446153105479199</v>
      </c>
      <c r="L250" s="74">
        <v>3.7437864338643898</v>
      </c>
      <c r="M250" s="74">
        <v>7.5218753635863997</v>
      </c>
      <c r="N250" s="74">
        <v>4.6558115649560898</v>
      </c>
      <c r="O250" s="74">
        <v>1.82625685548419</v>
      </c>
      <c r="P250" s="74">
        <v>0</v>
      </c>
      <c r="Q250" s="74">
        <v>1.1396051401587901</v>
      </c>
      <c r="R250" s="74">
        <v>1.75938904246144</v>
      </c>
      <c r="S250" s="74">
        <v>0</v>
      </c>
      <c r="T250" s="74">
        <v>0</v>
      </c>
      <c r="U250" s="74">
        <v>9.9862283368407995E-2</v>
      </c>
      <c r="V250" s="74">
        <v>8.5787583298897303</v>
      </c>
      <c r="W250" s="74">
        <v>1.682109308238019</v>
      </c>
      <c r="X250" s="74">
        <v>1092.863131035534</v>
      </c>
      <c r="Y250" s="74">
        <v>1750</v>
      </c>
      <c r="Z250" s="74">
        <v>0.27295571361022192</v>
      </c>
      <c r="AA250" s="74">
        <v>0.72704428638977814</v>
      </c>
      <c r="AB250" s="74">
        <v>4.7001503713773582E-4</v>
      </c>
      <c r="AC250" s="74">
        <v>4.7001503713773598E-4</v>
      </c>
      <c r="AD250" t="s">
        <v>5810</v>
      </c>
    </row>
    <row r="251" spans="1:30">
      <c r="A251" s="165" t="s">
        <v>2530</v>
      </c>
      <c r="C251" s="165" t="s">
        <v>8442</v>
      </c>
      <c r="D251" s="166" t="s">
        <v>3040</v>
      </c>
      <c r="E251" s="166" t="s">
        <v>6356</v>
      </c>
      <c r="F251" s="159">
        <v>13.37</v>
      </c>
      <c r="G251" s="159">
        <v>41.7</v>
      </c>
      <c r="H251" s="74">
        <v>51.366325093883297</v>
      </c>
      <c r="I251" s="74">
        <v>2.8283163769512698</v>
      </c>
      <c r="J251" s="74">
        <v>17.081967279921901</v>
      </c>
      <c r="K251" s="74">
        <v>0.15618345902043501</v>
      </c>
      <c r="L251" s="74">
        <v>3.3855031593275</v>
      </c>
      <c r="M251" s="74">
        <v>7.1580519551968402</v>
      </c>
      <c r="N251" s="74">
        <v>5.0523769838763304</v>
      </c>
      <c r="O251" s="74">
        <v>1.8809256493380799</v>
      </c>
      <c r="P251" s="74">
        <v>0</v>
      </c>
      <c r="Q251" s="74">
        <v>1.2359175090521199</v>
      </c>
      <c r="R251" s="74">
        <v>1.58845108541192</v>
      </c>
      <c r="S251" s="74">
        <v>0</v>
      </c>
      <c r="T251" s="74">
        <v>0</v>
      </c>
      <c r="U251" s="74">
        <v>6.8229053152759497E-2</v>
      </c>
      <c r="V251" s="74">
        <v>7.9253477705397017</v>
      </c>
      <c r="W251" s="74">
        <v>1.5539896035303771</v>
      </c>
      <c r="X251" s="74">
        <v>1086.8236624562669</v>
      </c>
      <c r="Y251" s="74">
        <v>1310</v>
      </c>
      <c r="Z251" s="74">
        <v>0.28796067247463919</v>
      </c>
      <c r="AA251" s="74">
        <v>0.71203932752536081</v>
      </c>
      <c r="AB251" s="74">
        <v>2.8787701933713679E-4</v>
      </c>
      <c r="AC251" s="74">
        <v>2.8787701933713679E-4</v>
      </c>
      <c r="AD251" t="s">
        <v>5810</v>
      </c>
    </row>
    <row r="252" spans="1:30">
      <c r="A252" s="165" t="s">
        <v>2531</v>
      </c>
      <c r="C252" s="165" t="s">
        <v>8442</v>
      </c>
      <c r="D252" s="166" t="s">
        <v>3040</v>
      </c>
      <c r="E252" s="166" t="s">
        <v>6356</v>
      </c>
      <c r="F252" s="159">
        <v>13.37</v>
      </c>
      <c r="G252" s="159">
        <v>41.7</v>
      </c>
      <c r="H252" s="74">
        <v>51.679797366080997</v>
      </c>
      <c r="I252" s="74">
        <v>2.1917135763920998</v>
      </c>
      <c r="J252" s="74">
        <v>17.321458030717</v>
      </c>
      <c r="K252" s="74">
        <v>0.30550000603556199</v>
      </c>
      <c r="L252" s="74">
        <v>2.8909333794718499</v>
      </c>
      <c r="M252" s="74">
        <v>6.1975157628748603</v>
      </c>
      <c r="N252" s="74">
        <v>7.3788763393916996</v>
      </c>
      <c r="O252" s="74">
        <v>2.37207627340289</v>
      </c>
      <c r="P252" s="74">
        <v>0</v>
      </c>
      <c r="Q252" s="74">
        <v>1.0320810213779601</v>
      </c>
      <c r="R252" s="74">
        <v>0.35317507579711199</v>
      </c>
      <c r="S252" s="74">
        <v>0</v>
      </c>
      <c r="T252" s="74">
        <v>0</v>
      </c>
      <c r="U252" s="74">
        <v>5.2052708974779399E-2</v>
      </c>
      <c r="V252" s="74">
        <v>6.9874550853629609</v>
      </c>
      <c r="W252" s="74">
        <v>1.370089095415187</v>
      </c>
      <c r="X252" s="74">
        <v>1070.878761663723</v>
      </c>
      <c r="Y252" s="74">
        <v>630</v>
      </c>
      <c r="Z252" s="74">
        <v>3.2224247806577379E-2</v>
      </c>
      <c r="AA252" s="74">
        <v>0.9677757521934226</v>
      </c>
      <c r="AB252" s="74">
        <v>4.4685560371365211E-4</v>
      </c>
      <c r="AC252" s="74">
        <v>4.4685560371365211E-4</v>
      </c>
      <c r="AD252" t="s">
        <v>5810</v>
      </c>
    </row>
    <row r="253" spans="1:30">
      <c r="A253" s="165" t="s">
        <v>2532</v>
      </c>
      <c r="C253" s="165" t="s">
        <v>8442</v>
      </c>
      <c r="D253" s="166" t="s">
        <v>3040</v>
      </c>
      <c r="E253" s="166" t="s">
        <v>6356</v>
      </c>
      <c r="F253" s="159">
        <v>13.37</v>
      </c>
      <c r="G253" s="159">
        <v>41.7</v>
      </c>
      <c r="H253" s="74">
        <v>51.748095364822802</v>
      </c>
      <c r="I253" s="74">
        <v>2.7755206947250999</v>
      </c>
      <c r="J253" s="74">
        <v>17.574250162155799</v>
      </c>
      <c r="K253" s="74">
        <v>0.27280629235403703</v>
      </c>
      <c r="L253" s="74">
        <v>3.0412437376485801</v>
      </c>
      <c r="M253" s="74">
        <v>6.7755328374384103</v>
      </c>
      <c r="N253" s="74">
        <v>5.2635626518471597</v>
      </c>
      <c r="O253" s="74">
        <v>1.91733443157429</v>
      </c>
      <c r="P253" s="74">
        <v>0</v>
      </c>
      <c r="Q253" s="74">
        <v>1.18846806516994</v>
      </c>
      <c r="R253" s="74">
        <v>1.6404048111290199</v>
      </c>
      <c r="S253" s="74">
        <v>0</v>
      </c>
      <c r="T253" s="74">
        <v>0</v>
      </c>
      <c r="U253" s="74">
        <v>2.1057446600507901E-2</v>
      </c>
      <c r="V253" s="74">
        <v>7.6491201086368061</v>
      </c>
      <c r="W253" s="74">
        <v>1.4998273222989791</v>
      </c>
      <c r="X253" s="74">
        <v>1080.4738451014771</v>
      </c>
      <c r="Y253" s="74">
        <v>640</v>
      </c>
      <c r="Z253" s="74">
        <v>0.53382057387156567</v>
      </c>
      <c r="AA253" s="74">
        <v>0.46617942612843433</v>
      </c>
      <c r="AB253" s="74">
        <v>2.215510639030724E-4</v>
      </c>
      <c r="AC253" s="74">
        <v>2.215510639030724E-4</v>
      </c>
      <c r="AD253" t="s">
        <v>5810</v>
      </c>
    </row>
    <row r="254" spans="1:30">
      <c r="A254" s="165" t="s">
        <v>2533</v>
      </c>
      <c r="C254" s="165" t="s">
        <v>8442</v>
      </c>
      <c r="D254" s="166" t="s">
        <v>3040</v>
      </c>
      <c r="E254" s="166" t="s">
        <v>6356</v>
      </c>
      <c r="F254" s="159">
        <v>13.37</v>
      </c>
      <c r="G254" s="159">
        <v>41.7</v>
      </c>
      <c r="H254" s="74">
        <v>52.180568493667998</v>
      </c>
      <c r="I254" s="74">
        <v>2.5141619879654602</v>
      </c>
      <c r="J254" s="74">
        <v>16.976862458772899</v>
      </c>
      <c r="K254" s="74">
        <v>0.20151564742314801</v>
      </c>
      <c r="L254" s="74">
        <v>3.4038117777386101</v>
      </c>
      <c r="M254" s="74">
        <v>6.83864145623002</v>
      </c>
      <c r="N254" s="74">
        <v>4.92137264281578</v>
      </c>
      <c r="O254" s="74">
        <v>2.3040862055943001</v>
      </c>
      <c r="P254" s="74">
        <v>0</v>
      </c>
      <c r="Q254" s="74">
        <v>1.1214783856592601</v>
      </c>
      <c r="R254" s="74">
        <v>1.9035061111575999</v>
      </c>
      <c r="S254" s="74">
        <v>0</v>
      </c>
      <c r="T254" s="74">
        <v>0</v>
      </c>
      <c r="U254" s="74">
        <v>6.4049854248817498E-2</v>
      </c>
      <c r="V254" s="74">
        <v>7.6951333115133771</v>
      </c>
      <c r="W254" s="74">
        <v>1.508849518039225</v>
      </c>
      <c r="X254" s="74">
        <v>1081.5214481734181</v>
      </c>
      <c r="Y254" s="74">
        <v>1340</v>
      </c>
      <c r="Z254" s="74">
        <v>0.36576850587848603</v>
      </c>
      <c r="AA254" s="74">
        <v>0.63423149412151403</v>
      </c>
      <c r="AB254" s="74">
        <v>6.0757879354505031E-4</v>
      </c>
      <c r="AC254" s="74">
        <v>6.0757879354505009E-4</v>
      </c>
      <c r="AD254" t="s">
        <v>5810</v>
      </c>
    </row>
    <row r="255" spans="1:30">
      <c r="A255" s="165" t="s">
        <v>2534</v>
      </c>
      <c r="C255" s="165" t="s">
        <v>8442</v>
      </c>
      <c r="D255" s="166" t="s">
        <v>3040</v>
      </c>
      <c r="E255" s="166" t="s">
        <v>6356</v>
      </c>
      <c r="F255" s="159">
        <v>13.37</v>
      </c>
      <c r="G255" s="159">
        <v>41.7</v>
      </c>
      <c r="H255" s="74">
        <v>52.389448312047598</v>
      </c>
      <c r="I255" s="74">
        <v>2.4979042572225199</v>
      </c>
      <c r="J255" s="74">
        <v>16.9742097994319</v>
      </c>
      <c r="K255" s="74">
        <v>0.19379338489095099</v>
      </c>
      <c r="L255" s="74">
        <v>3.3922888727617799</v>
      </c>
      <c r="M255" s="74">
        <v>7.0570745642161699</v>
      </c>
      <c r="N255" s="74">
        <v>4.9316797906066503</v>
      </c>
      <c r="O255" s="74">
        <v>2.0643820222460301</v>
      </c>
      <c r="P255" s="74">
        <v>0</v>
      </c>
      <c r="Q255" s="74">
        <v>1.0367141969736899</v>
      </c>
      <c r="R255" s="74">
        <v>1.93917958314614</v>
      </c>
      <c r="S255" s="74">
        <v>0</v>
      </c>
      <c r="T255" s="74">
        <v>0</v>
      </c>
      <c r="U255" s="74">
        <v>6.2786976330598196E-2</v>
      </c>
      <c r="V255" s="74">
        <v>7.6537028809678409</v>
      </c>
      <c r="W255" s="74">
        <v>1.5007259050191279</v>
      </c>
      <c r="X255" s="74">
        <v>1085.1474377659879</v>
      </c>
      <c r="Y255" s="74">
        <v>1350</v>
      </c>
      <c r="Z255" s="74">
        <v>0.3733318468002137</v>
      </c>
      <c r="AA255" s="74">
        <v>0.6266681531997863</v>
      </c>
      <c r="AB255" s="74">
        <v>8.9421404231045457E-5</v>
      </c>
      <c r="AC255" s="74">
        <v>8.9421404231045443E-5</v>
      </c>
      <c r="AD255" t="s">
        <v>5810</v>
      </c>
    </row>
    <row r="256" spans="1:30">
      <c r="A256" s="165" t="s">
        <v>2535</v>
      </c>
      <c r="C256" s="165" t="s">
        <v>8442</v>
      </c>
      <c r="D256" s="166" t="s">
        <v>3040</v>
      </c>
      <c r="E256" s="166" t="s">
        <v>6356</v>
      </c>
      <c r="F256" s="159">
        <v>13.37</v>
      </c>
      <c r="G256" s="159">
        <v>41.7</v>
      </c>
      <c r="H256" s="74">
        <v>53.619130115441699</v>
      </c>
      <c r="I256" s="74">
        <v>1.9732272589375499</v>
      </c>
      <c r="J256" s="74">
        <v>17.770122467227601</v>
      </c>
      <c r="K256" s="74">
        <v>0.191804116303949</v>
      </c>
      <c r="L256" s="74">
        <v>2.7847522713120099</v>
      </c>
      <c r="M256" s="74">
        <v>6.4515839307669003</v>
      </c>
      <c r="N256" s="74">
        <v>5.2572490379856003</v>
      </c>
      <c r="O256" s="74">
        <v>2.1713183988248299</v>
      </c>
      <c r="P256" s="74">
        <v>0</v>
      </c>
      <c r="Q256" s="74">
        <v>0.85553417745772697</v>
      </c>
      <c r="R256" s="74">
        <v>1.9138238367576099</v>
      </c>
      <c r="S256" s="74">
        <v>0</v>
      </c>
      <c r="T256" s="74">
        <v>0</v>
      </c>
      <c r="U256" s="74">
        <v>6.8607165759884403E-2</v>
      </c>
      <c r="V256" s="74">
        <v>7.212917538201153</v>
      </c>
      <c r="W256" s="74">
        <v>1.4142974150802741</v>
      </c>
      <c r="X256" s="74">
        <v>1075.09629325073</v>
      </c>
      <c r="Y256" s="74">
        <v>1490</v>
      </c>
      <c r="Z256" s="74">
        <v>0.32503343506343579</v>
      </c>
      <c r="AA256" s="74">
        <v>0.67496656493656415</v>
      </c>
      <c r="AB256" s="74">
        <v>4.6856050948001289E-4</v>
      </c>
      <c r="AC256" s="74">
        <v>4.6856050948001289E-4</v>
      </c>
      <c r="AD256" t="s">
        <v>5810</v>
      </c>
    </row>
    <row r="257" spans="1:30">
      <c r="A257" s="165" t="s">
        <v>2536</v>
      </c>
      <c r="C257" s="165" t="s">
        <v>8442</v>
      </c>
      <c r="D257" s="166" t="s">
        <v>3040</v>
      </c>
      <c r="E257" s="166" t="s">
        <v>6356</v>
      </c>
      <c r="F257" s="159">
        <v>13.37</v>
      </c>
      <c r="G257" s="159">
        <v>41.7</v>
      </c>
      <c r="H257" s="74">
        <v>54.164057165966298</v>
      </c>
      <c r="I257" s="74">
        <v>2.35798013048008</v>
      </c>
      <c r="J257" s="74">
        <v>17.836075956388299</v>
      </c>
      <c r="K257" s="74">
        <v>0.23750238258759601</v>
      </c>
      <c r="L257" s="74">
        <v>2.4813200089958398</v>
      </c>
      <c r="M257" s="74">
        <v>5.8203715525596298</v>
      </c>
      <c r="N257" s="74">
        <v>5.5672373783367597</v>
      </c>
      <c r="O257" s="74">
        <v>2.2701395465166798</v>
      </c>
      <c r="P257" s="74">
        <v>0</v>
      </c>
      <c r="Q257" s="74">
        <v>0.79782647501081605</v>
      </c>
      <c r="R257" s="74">
        <v>2.1001241769755699</v>
      </c>
      <c r="S257" s="74">
        <v>0</v>
      </c>
      <c r="T257" s="74">
        <v>0</v>
      </c>
      <c r="U257" s="74">
        <v>2.0257309617490098E-2</v>
      </c>
      <c r="V257" s="74">
        <v>6.8549894157643072</v>
      </c>
      <c r="W257" s="74">
        <v>1.3441154373069339</v>
      </c>
      <c r="X257" s="74">
        <v>1064.6181677724901</v>
      </c>
      <c r="Y257" s="74">
        <v>780</v>
      </c>
      <c r="Z257" s="74">
        <v>0.62189483610800134</v>
      </c>
      <c r="AA257" s="74">
        <v>0.37810516389199861</v>
      </c>
      <c r="AB257" s="74">
        <v>5.007796946914113E-4</v>
      </c>
      <c r="AC257" s="74">
        <v>5.0077969469141141E-4</v>
      </c>
      <c r="AD257" t="s">
        <v>5810</v>
      </c>
    </row>
    <row r="258" spans="1:30">
      <c r="A258" s="165" t="s">
        <v>2537</v>
      </c>
      <c r="C258" s="165" t="s">
        <v>8442</v>
      </c>
      <c r="D258" s="166" t="s">
        <v>3040</v>
      </c>
      <c r="E258" s="166" t="s">
        <v>5938</v>
      </c>
      <c r="F258" s="159">
        <v>-2.7644000000000002</v>
      </c>
      <c r="G258" s="159">
        <v>35.9024</v>
      </c>
      <c r="H258" s="74">
        <v>38.97</v>
      </c>
      <c r="I258" s="74">
        <v>1.49</v>
      </c>
      <c r="J258" s="74">
        <v>3.88</v>
      </c>
      <c r="K258" s="74">
        <v>0.7</v>
      </c>
      <c r="L258" s="74">
        <v>1.33</v>
      </c>
      <c r="M258" s="74">
        <v>7.09</v>
      </c>
      <c r="N258" s="74">
        <v>18.600000000000001</v>
      </c>
      <c r="O258" s="74">
        <v>4.88</v>
      </c>
      <c r="P258" s="74">
        <v>0</v>
      </c>
      <c r="Q258" s="74">
        <v>0.86</v>
      </c>
      <c r="R258" s="74">
        <v>1.47</v>
      </c>
      <c r="S258" s="74">
        <v>0</v>
      </c>
      <c r="T258" s="74">
        <v>0</v>
      </c>
      <c r="U258" s="74">
        <v>5.42</v>
      </c>
      <c r="V258" s="74">
        <v>11.202999999999999</v>
      </c>
      <c r="W258" s="74">
        <v>2.1966664470000001</v>
      </c>
      <c r="X258" s="74">
        <v>1085.694</v>
      </c>
      <c r="Y258" s="74">
        <v>0</v>
      </c>
      <c r="Z258" s="74">
        <v>0</v>
      </c>
      <c r="AA258" s="74">
        <v>0</v>
      </c>
      <c r="AB258" s="74">
        <v>0</v>
      </c>
      <c r="AC258" s="74">
        <v>0</v>
      </c>
      <c r="AD258" t="s">
        <v>5810</v>
      </c>
    </row>
    <row r="259" spans="1:30">
      <c r="A259" s="165" t="s">
        <v>2538</v>
      </c>
      <c r="C259" s="165" t="s">
        <v>8442</v>
      </c>
      <c r="D259" s="166" t="s">
        <v>3040</v>
      </c>
      <c r="E259" s="166" t="s">
        <v>5938</v>
      </c>
      <c r="F259" s="159">
        <v>-2.7644000000000002</v>
      </c>
      <c r="G259" s="159">
        <v>35.9024</v>
      </c>
      <c r="H259" s="74">
        <v>40.01</v>
      </c>
      <c r="I259" s="74">
        <v>2.14</v>
      </c>
      <c r="J259" s="74">
        <v>4.33</v>
      </c>
      <c r="K259" s="74">
        <v>0.72</v>
      </c>
      <c r="L259" s="74">
        <v>1.29</v>
      </c>
      <c r="M259" s="74">
        <v>7.62</v>
      </c>
      <c r="N259" s="74">
        <v>18.239999999999998</v>
      </c>
      <c r="O259" s="74">
        <v>5.03</v>
      </c>
      <c r="P259" s="74">
        <v>0</v>
      </c>
      <c r="Q259" s="74">
        <v>0.71</v>
      </c>
      <c r="R259" s="74">
        <v>1.62</v>
      </c>
      <c r="S259" s="74">
        <v>0</v>
      </c>
      <c r="T259" s="74">
        <v>0</v>
      </c>
      <c r="U259" s="74">
        <v>6.83</v>
      </c>
      <c r="V259" s="74">
        <v>10.7525</v>
      </c>
      <c r="W259" s="74">
        <v>2.1083331224999999</v>
      </c>
      <c r="X259" s="74">
        <v>1094.492</v>
      </c>
      <c r="Y259" s="74">
        <v>0</v>
      </c>
      <c r="Z259" s="74">
        <v>0</v>
      </c>
      <c r="AA259" s="74">
        <v>0</v>
      </c>
      <c r="AB259" s="74">
        <v>0</v>
      </c>
      <c r="AC259" s="74">
        <v>0</v>
      </c>
      <c r="AD259" t="s">
        <v>5810</v>
      </c>
    </row>
    <row r="260" spans="1:30">
      <c r="A260" s="165" t="s">
        <v>2539</v>
      </c>
      <c r="C260" s="165" t="s">
        <v>8442</v>
      </c>
      <c r="D260" s="166" t="s">
        <v>3040</v>
      </c>
      <c r="E260" s="166" t="s">
        <v>5938</v>
      </c>
      <c r="F260" s="159">
        <v>-2.7644000000000002</v>
      </c>
      <c r="G260" s="159">
        <v>35.9024</v>
      </c>
      <c r="H260" s="74">
        <v>40.33</v>
      </c>
      <c r="I260" s="74">
        <v>1.73</v>
      </c>
      <c r="J260" s="74">
        <v>3.44</v>
      </c>
      <c r="K260" s="74">
        <v>0.7</v>
      </c>
      <c r="L260" s="74">
        <v>1.24</v>
      </c>
      <c r="M260" s="74">
        <v>5.79</v>
      </c>
      <c r="N260" s="74">
        <v>19.55</v>
      </c>
      <c r="O260" s="74">
        <v>5.13</v>
      </c>
      <c r="P260" s="74">
        <v>0</v>
      </c>
      <c r="Q260" s="74">
        <v>0.6</v>
      </c>
      <c r="R260" s="74">
        <v>2.11</v>
      </c>
      <c r="S260" s="74">
        <v>0</v>
      </c>
      <c r="T260" s="74">
        <v>0</v>
      </c>
      <c r="U260" s="74">
        <v>4.58</v>
      </c>
      <c r="V260" s="74">
        <v>12.1465</v>
      </c>
      <c r="W260" s="74">
        <v>2.3816664285</v>
      </c>
      <c r="X260" s="74">
        <v>1064.114</v>
      </c>
      <c r="Y260" s="74">
        <v>0</v>
      </c>
      <c r="Z260" s="74">
        <v>0</v>
      </c>
      <c r="AA260" s="74">
        <v>0</v>
      </c>
      <c r="AB260" s="74">
        <v>0</v>
      </c>
      <c r="AC260" s="74">
        <v>0</v>
      </c>
      <c r="AD260" t="s">
        <v>5810</v>
      </c>
    </row>
    <row r="261" spans="1:30">
      <c r="A261" s="165" t="s">
        <v>2540</v>
      </c>
      <c r="C261" s="165" t="s">
        <v>8442</v>
      </c>
      <c r="D261" s="166" t="s">
        <v>3040</v>
      </c>
      <c r="E261" s="166" t="s">
        <v>5938</v>
      </c>
      <c r="F261" s="159">
        <v>-2.7644000000000002</v>
      </c>
      <c r="G261" s="159">
        <v>35.9024</v>
      </c>
      <c r="H261" s="74">
        <v>40.75</v>
      </c>
      <c r="I261" s="74">
        <v>0.92</v>
      </c>
      <c r="J261" s="74">
        <v>7.72</v>
      </c>
      <c r="K261" s="74">
        <v>0.42</v>
      </c>
      <c r="L261" s="74">
        <v>0.81</v>
      </c>
      <c r="M261" s="74">
        <v>9.18</v>
      </c>
      <c r="N261" s="74">
        <v>11.79</v>
      </c>
      <c r="O261" s="74">
        <v>5.65</v>
      </c>
      <c r="P261" s="74">
        <v>0</v>
      </c>
      <c r="Q261" s="74">
        <v>0.17</v>
      </c>
      <c r="R261" s="74">
        <v>0.92</v>
      </c>
      <c r="S261" s="74">
        <v>0</v>
      </c>
      <c r="T261" s="74">
        <v>0</v>
      </c>
      <c r="U261" s="74">
        <v>4.92</v>
      </c>
      <c r="V261" s="74">
        <v>7.8285000000000009</v>
      </c>
      <c r="W261" s="74">
        <v>1.5349998465000001</v>
      </c>
      <c r="X261" s="74">
        <v>1120.3879999999999</v>
      </c>
      <c r="Y261" s="74">
        <v>420</v>
      </c>
      <c r="Z261" s="74">
        <v>0.15061244720694381</v>
      </c>
      <c r="AA261" s="74">
        <v>0.84938755279305622</v>
      </c>
      <c r="AB261" s="74">
        <v>9.2704820853774337E-4</v>
      </c>
      <c r="AC261" s="74">
        <v>9.2704820853774326E-4</v>
      </c>
      <c r="AD261" t="s">
        <v>5810</v>
      </c>
    </row>
    <row r="262" spans="1:30">
      <c r="A262" s="165" t="s">
        <v>2541</v>
      </c>
      <c r="C262" s="165" t="s">
        <v>8442</v>
      </c>
      <c r="D262" s="166" t="s">
        <v>3040</v>
      </c>
      <c r="E262" s="166" t="s">
        <v>5938</v>
      </c>
      <c r="F262" s="159">
        <v>-2.7644000000000002</v>
      </c>
      <c r="G262" s="159">
        <v>35.9024</v>
      </c>
      <c r="H262" s="74">
        <v>40.83</v>
      </c>
      <c r="I262" s="74">
        <v>1.38</v>
      </c>
      <c r="J262" s="74">
        <v>4.04</v>
      </c>
      <c r="K262" s="74">
        <v>0.48</v>
      </c>
      <c r="L262" s="74">
        <v>1.17</v>
      </c>
      <c r="M262" s="74">
        <v>8.23</v>
      </c>
      <c r="N262" s="74">
        <v>19.91</v>
      </c>
      <c r="O262" s="74">
        <v>4.8600000000000003</v>
      </c>
      <c r="P262" s="74">
        <v>0</v>
      </c>
      <c r="Q262" s="74">
        <v>0.55000000000000004</v>
      </c>
      <c r="R262" s="74">
        <v>2.2799999999999998</v>
      </c>
      <c r="S262" s="74">
        <v>0</v>
      </c>
      <c r="T262" s="74">
        <v>0</v>
      </c>
      <c r="U262" s="74">
        <v>5.55</v>
      </c>
      <c r="V262" s="74">
        <v>10.5825</v>
      </c>
      <c r="W262" s="74">
        <v>2.074999792499999</v>
      </c>
      <c r="X262" s="74">
        <v>1104.6179999999999</v>
      </c>
      <c r="Y262" s="74">
        <v>0</v>
      </c>
      <c r="Z262" s="74">
        <v>0</v>
      </c>
      <c r="AA262" s="74">
        <v>0</v>
      </c>
      <c r="AB262" s="74">
        <v>0</v>
      </c>
      <c r="AC262" s="74">
        <v>0</v>
      </c>
      <c r="AD262" t="s">
        <v>5810</v>
      </c>
    </row>
    <row r="263" spans="1:30">
      <c r="A263" s="165" t="s">
        <v>2542</v>
      </c>
      <c r="C263" s="165" t="s">
        <v>8442</v>
      </c>
      <c r="D263" s="166" t="s">
        <v>3040</v>
      </c>
      <c r="E263" s="166" t="s">
        <v>5938</v>
      </c>
      <c r="F263" s="159">
        <v>-2.7644000000000002</v>
      </c>
      <c r="G263" s="159">
        <v>35.9024</v>
      </c>
      <c r="H263" s="74">
        <v>40.86</v>
      </c>
      <c r="I263" s="74">
        <v>1.67</v>
      </c>
      <c r="J263" s="74">
        <v>4.0999999999999996</v>
      </c>
      <c r="K263" s="74">
        <v>0.53</v>
      </c>
      <c r="L263" s="74">
        <v>1.21</v>
      </c>
      <c r="M263" s="74">
        <v>6.52</v>
      </c>
      <c r="N263" s="74">
        <v>19.59</v>
      </c>
      <c r="O263" s="74">
        <v>4.83</v>
      </c>
      <c r="P263" s="74">
        <v>0</v>
      </c>
      <c r="Q263" s="74">
        <v>0.66</v>
      </c>
      <c r="R263" s="74">
        <v>2.2000000000000002</v>
      </c>
      <c r="S263" s="74">
        <v>0</v>
      </c>
      <c r="T263" s="74">
        <v>0</v>
      </c>
      <c r="U263" s="74">
        <v>5.07</v>
      </c>
      <c r="V263" s="74">
        <v>10.778</v>
      </c>
      <c r="W263" s="74">
        <v>2.1133331219999998</v>
      </c>
      <c r="X263" s="74">
        <v>1076.232</v>
      </c>
      <c r="Y263" s="74">
        <v>0</v>
      </c>
      <c r="Z263" s="74">
        <v>0</v>
      </c>
      <c r="AA263" s="74">
        <v>0</v>
      </c>
      <c r="AB263" s="74">
        <v>0</v>
      </c>
      <c r="AC263" s="74">
        <v>0</v>
      </c>
      <c r="AD263" t="s">
        <v>5810</v>
      </c>
    </row>
    <row r="264" spans="1:30">
      <c r="A264" s="165" t="s">
        <v>2543</v>
      </c>
      <c r="C264" s="165" t="s">
        <v>8442</v>
      </c>
      <c r="D264" s="166" t="s">
        <v>3040</v>
      </c>
      <c r="E264" s="166" t="s">
        <v>5938</v>
      </c>
      <c r="F264" s="159">
        <v>-2.7644000000000002</v>
      </c>
      <c r="G264" s="159">
        <v>35.9024</v>
      </c>
      <c r="H264" s="74">
        <v>41.1</v>
      </c>
      <c r="I264" s="74">
        <v>1.1100000000000001</v>
      </c>
      <c r="J264" s="74">
        <v>8.27</v>
      </c>
      <c r="K264" s="74">
        <v>0.5</v>
      </c>
      <c r="L264" s="74">
        <v>0.82</v>
      </c>
      <c r="M264" s="74">
        <v>6.49</v>
      </c>
      <c r="N264" s="74">
        <v>14.36</v>
      </c>
      <c r="O264" s="74">
        <v>5.64</v>
      </c>
      <c r="P264" s="74">
        <v>0</v>
      </c>
      <c r="Q264" s="74">
        <v>0.17</v>
      </c>
      <c r="R264" s="74">
        <v>3.66</v>
      </c>
      <c r="S264" s="74">
        <v>0</v>
      </c>
      <c r="T264" s="74">
        <v>0</v>
      </c>
      <c r="U264" s="74">
        <v>5.87</v>
      </c>
      <c r="V264" s="74">
        <v>8.363999999999999</v>
      </c>
      <c r="W264" s="74">
        <v>1.6399998360000001</v>
      </c>
      <c r="X264" s="74">
        <v>1075.7339999999999</v>
      </c>
      <c r="Y264" s="74">
        <v>25420</v>
      </c>
      <c r="Z264" s="74">
        <v>0</v>
      </c>
      <c r="AA264" s="74">
        <v>0</v>
      </c>
      <c r="AB264" s="74">
        <v>0</v>
      </c>
      <c r="AC264" s="74">
        <v>0</v>
      </c>
      <c r="AD264" t="s">
        <v>5810</v>
      </c>
    </row>
    <row r="265" spans="1:30">
      <c r="A265" s="165" t="s">
        <v>2544</v>
      </c>
      <c r="C265" s="165" t="s">
        <v>8442</v>
      </c>
      <c r="D265" s="166" t="s">
        <v>3040</v>
      </c>
      <c r="E265" s="166" t="s">
        <v>5938</v>
      </c>
      <c r="F265" s="159">
        <v>-2.7644000000000002</v>
      </c>
      <c r="G265" s="159">
        <v>35.9024</v>
      </c>
      <c r="H265" s="74">
        <v>41.22</v>
      </c>
      <c r="I265" s="74">
        <v>1.57</v>
      </c>
      <c r="J265" s="74">
        <v>5.82</v>
      </c>
      <c r="K265" s="74">
        <v>0.5</v>
      </c>
      <c r="L265" s="74">
        <v>0.88</v>
      </c>
      <c r="M265" s="74">
        <v>6.66</v>
      </c>
      <c r="N265" s="74">
        <v>17.16</v>
      </c>
      <c r="O265" s="74">
        <v>5.28</v>
      </c>
      <c r="P265" s="74">
        <v>0</v>
      </c>
      <c r="Q265" s="74">
        <v>0.45</v>
      </c>
      <c r="R265" s="74">
        <v>4.51</v>
      </c>
      <c r="S265" s="74">
        <v>0</v>
      </c>
      <c r="T265" s="74">
        <v>0</v>
      </c>
      <c r="U265" s="74">
        <v>5.46</v>
      </c>
      <c r="V265" s="74">
        <v>9.7919999999999998</v>
      </c>
      <c r="W265" s="74">
        <v>1.919999808</v>
      </c>
      <c r="X265" s="74">
        <v>1078.556</v>
      </c>
      <c r="Y265" s="74">
        <v>26300</v>
      </c>
      <c r="Z265" s="74">
        <v>0</v>
      </c>
      <c r="AA265" s="74">
        <v>0</v>
      </c>
      <c r="AB265" s="74">
        <v>0</v>
      </c>
      <c r="AC265" s="74">
        <v>0</v>
      </c>
      <c r="AD265" t="s">
        <v>5810</v>
      </c>
    </row>
    <row r="266" spans="1:30">
      <c r="A266" s="165" t="s">
        <v>2545</v>
      </c>
      <c r="C266" s="165" t="s">
        <v>8442</v>
      </c>
      <c r="D266" s="166" t="s">
        <v>3040</v>
      </c>
      <c r="E266" s="166" t="s">
        <v>5938</v>
      </c>
      <c r="F266" s="159">
        <v>-2.7644000000000002</v>
      </c>
      <c r="G266" s="159">
        <v>35.9024</v>
      </c>
      <c r="H266" s="74">
        <v>41.57</v>
      </c>
      <c r="I266" s="74">
        <v>1.75</v>
      </c>
      <c r="J266" s="74">
        <v>8.25</v>
      </c>
      <c r="K266" s="74">
        <v>0.56999999999999995</v>
      </c>
      <c r="L266" s="74">
        <v>1.1100000000000001</v>
      </c>
      <c r="M266" s="74">
        <v>4.1900000000000004</v>
      </c>
      <c r="N266" s="74">
        <v>15.64</v>
      </c>
      <c r="O266" s="74">
        <v>6.01</v>
      </c>
      <c r="P266" s="74">
        <v>0</v>
      </c>
      <c r="Q266" s="74">
        <v>0.38</v>
      </c>
      <c r="R266" s="74">
        <v>5.46</v>
      </c>
      <c r="S266" s="74">
        <v>0</v>
      </c>
      <c r="T266" s="74">
        <v>0</v>
      </c>
      <c r="U266" s="74">
        <v>3.27</v>
      </c>
      <c r="V266" s="74">
        <v>9.69</v>
      </c>
      <c r="W266" s="74">
        <v>1.89999981</v>
      </c>
      <c r="X266" s="74">
        <v>1037.5540000000001</v>
      </c>
      <c r="Y266" s="74">
        <v>17870</v>
      </c>
      <c r="Z266" s="74">
        <v>0.12808712599350569</v>
      </c>
      <c r="AA266" s="74">
        <v>0.87191287400649442</v>
      </c>
      <c r="AB266" s="74">
        <v>2.001557573557962E-4</v>
      </c>
      <c r="AC266" s="74">
        <v>2.001557573557962E-4</v>
      </c>
      <c r="AD266" t="s">
        <v>5810</v>
      </c>
    </row>
    <row r="267" spans="1:30">
      <c r="A267" s="165" t="s">
        <v>2546</v>
      </c>
      <c r="C267" s="165" t="s">
        <v>8442</v>
      </c>
      <c r="D267" s="166" t="s">
        <v>3040</v>
      </c>
      <c r="E267" s="166" t="s">
        <v>5938</v>
      </c>
      <c r="F267" s="159">
        <v>-2.7644000000000002</v>
      </c>
      <c r="G267" s="159">
        <v>35.9024</v>
      </c>
      <c r="H267" s="74">
        <v>42.06</v>
      </c>
      <c r="I267" s="74">
        <v>1.37</v>
      </c>
      <c r="J267" s="74">
        <v>7.3</v>
      </c>
      <c r="K267" s="74">
        <v>0.47</v>
      </c>
      <c r="L267" s="74">
        <v>1.07</v>
      </c>
      <c r="M267" s="74">
        <v>7.18</v>
      </c>
      <c r="N267" s="74">
        <v>14.83</v>
      </c>
      <c r="O267" s="74">
        <v>5.72</v>
      </c>
      <c r="P267" s="74">
        <v>0</v>
      </c>
      <c r="Q267" s="74">
        <v>0.28000000000000003</v>
      </c>
      <c r="R267" s="74">
        <v>1.92</v>
      </c>
      <c r="S267" s="74">
        <v>0</v>
      </c>
      <c r="T267" s="74">
        <v>0</v>
      </c>
      <c r="U267" s="74">
        <v>5.4</v>
      </c>
      <c r="V267" s="74">
        <v>9.4604999999999997</v>
      </c>
      <c r="W267" s="74">
        <v>1.8549998145</v>
      </c>
      <c r="X267" s="74">
        <v>1087.1880000000001</v>
      </c>
      <c r="Y267" s="74">
        <v>3090</v>
      </c>
      <c r="Z267" s="74">
        <v>0.1085725258490228</v>
      </c>
      <c r="AA267" s="74">
        <v>0.89142747415097712</v>
      </c>
      <c r="AB267" s="74">
        <v>1.4417388492602879E-4</v>
      </c>
      <c r="AC267" s="74">
        <v>1.441738849260289E-4</v>
      </c>
      <c r="AD267" t="s">
        <v>5810</v>
      </c>
    </row>
    <row r="268" spans="1:30">
      <c r="A268" s="165" t="s">
        <v>2547</v>
      </c>
      <c r="C268" s="165" t="s">
        <v>8442</v>
      </c>
      <c r="D268" s="166" t="s">
        <v>3040</v>
      </c>
      <c r="E268" s="166" t="s">
        <v>5938</v>
      </c>
      <c r="F268" s="159">
        <v>-2.7644000000000002</v>
      </c>
      <c r="G268" s="159">
        <v>35.9024</v>
      </c>
      <c r="H268" s="74">
        <v>42.12</v>
      </c>
      <c r="I268" s="74">
        <v>1.34</v>
      </c>
      <c r="J268" s="74">
        <v>7.88</v>
      </c>
      <c r="K268" s="74">
        <v>0.52</v>
      </c>
      <c r="L268" s="74">
        <v>1.2</v>
      </c>
      <c r="M268" s="74">
        <v>4.6100000000000003</v>
      </c>
      <c r="N268" s="74">
        <v>15.51</v>
      </c>
      <c r="O268" s="74">
        <v>5.74</v>
      </c>
      <c r="P268" s="74">
        <v>0</v>
      </c>
      <c r="Q268" s="74">
        <v>0.64</v>
      </c>
      <c r="R268" s="74">
        <v>7.66</v>
      </c>
      <c r="S268" s="74">
        <v>0</v>
      </c>
      <c r="T268" s="74">
        <v>0</v>
      </c>
      <c r="U268" s="74">
        <v>4.5199999999999996</v>
      </c>
      <c r="V268" s="74">
        <v>10.506</v>
      </c>
      <c r="W268" s="74">
        <v>2.0599997939999999</v>
      </c>
      <c r="X268" s="74">
        <v>1044.5260000000001</v>
      </c>
      <c r="Y268" s="74">
        <v>25440</v>
      </c>
      <c r="Z268" s="74">
        <v>0</v>
      </c>
      <c r="AA268" s="74">
        <v>0</v>
      </c>
      <c r="AB268" s="74">
        <v>0</v>
      </c>
      <c r="AC268" s="74">
        <v>0</v>
      </c>
      <c r="AD268" t="s">
        <v>5810</v>
      </c>
    </row>
    <row r="269" spans="1:30">
      <c r="A269" s="165" t="s">
        <v>2548</v>
      </c>
      <c r="C269" s="165" t="s">
        <v>8442</v>
      </c>
      <c r="D269" s="166" t="s">
        <v>3040</v>
      </c>
      <c r="E269" s="166" t="s">
        <v>5938</v>
      </c>
      <c r="F269" s="159">
        <v>-2.7644000000000002</v>
      </c>
      <c r="G269" s="159">
        <v>35.9024</v>
      </c>
      <c r="H269" s="74">
        <v>42.55</v>
      </c>
      <c r="I269" s="74">
        <v>1.44</v>
      </c>
      <c r="J269" s="74">
        <v>7.29</v>
      </c>
      <c r="K269" s="74">
        <v>0.45</v>
      </c>
      <c r="L269" s="74">
        <v>0.94</v>
      </c>
      <c r="M269" s="74">
        <v>6.69</v>
      </c>
      <c r="N269" s="74">
        <v>15.03</v>
      </c>
      <c r="O269" s="74">
        <v>5.22</v>
      </c>
      <c r="P269" s="74">
        <v>0</v>
      </c>
      <c r="Q269" s="74">
        <v>0.23</v>
      </c>
      <c r="R269" s="74">
        <v>3.97</v>
      </c>
      <c r="S269" s="74">
        <v>0</v>
      </c>
      <c r="T269" s="74">
        <v>0</v>
      </c>
      <c r="U269" s="74">
        <v>6</v>
      </c>
      <c r="V269" s="74">
        <v>9.2650000000000006</v>
      </c>
      <c r="W269" s="74">
        <v>1.8166664850000001</v>
      </c>
      <c r="X269" s="74">
        <v>1079.0540000000001</v>
      </c>
      <c r="Y269" s="74">
        <v>26570</v>
      </c>
      <c r="Z269" s="74">
        <v>0</v>
      </c>
      <c r="AA269" s="74">
        <v>0</v>
      </c>
      <c r="AB269" s="74">
        <v>0</v>
      </c>
      <c r="AC269" s="74">
        <v>0</v>
      </c>
      <c r="AD269" t="s">
        <v>5810</v>
      </c>
    </row>
    <row r="270" spans="1:30">
      <c r="A270" s="165" t="s">
        <v>2549</v>
      </c>
      <c r="C270" s="165" t="s">
        <v>8442</v>
      </c>
      <c r="D270" s="166" t="s">
        <v>3040</v>
      </c>
      <c r="E270" s="166" t="s">
        <v>5938</v>
      </c>
      <c r="F270" s="159">
        <v>-2.7644000000000002</v>
      </c>
      <c r="G270" s="159">
        <v>35.9024</v>
      </c>
      <c r="H270" s="74">
        <v>42.58</v>
      </c>
      <c r="I270" s="74">
        <v>1.38</v>
      </c>
      <c r="J270" s="74">
        <v>6.79</v>
      </c>
      <c r="K270" s="74">
        <v>0.55000000000000004</v>
      </c>
      <c r="L270" s="74">
        <v>0.85</v>
      </c>
      <c r="M270" s="74">
        <v>6.34</v>
      </c>
      <c r="N270" s="74">
        <v>13.83</v>
      </c>
      <c r="O270" s="74">
        <v>6.16</v>
      </c>
      <c r="P270" s="74">
        <v>0</v>
      </c>
      <c r="Q270" s="74">
        <v>0.23</v>
      </c>
      <c r="R270" s="74">
        <v>4</v>
      </c>
      <c r="S270" s="74">
        <v>0</v>
      </c>
      <c r="T270" s="74">
        <v>0</v>
      </c>
      <c r="U270" s="74">
        <v>4.75</v>
      </c>
      <c r="V270" s="74">
        <v>9.6474999999999991</v>
      </c>
      <c r="W270" s="74">
        <v>1.8916664775000001</v>
      </c>
      <c r="X270" s="74">
        <v>1073.2439999999999</v>
      </c>
      <c r="Y270" s="74">
        <v>3900</v>
      </c>
      <c r="Z270" s="74">
        <v>0.27507633563681289</v>
      </c>
      <c r="AA270" s="74">
        <v>0.72492366436318711</v>
      </c>
      <c r="AB270" s="74">
        <v>2.5891419461657043E-4</v>
      </c>
      <c r="AC270" s="74">
        <v>2.5891419461657043E-4</v>
      </c>
      <c r="AD270" t="s">
        <v>5810</v>
      </c>
    </row>
    <row r="271" spans="1:30">
      <c r="A271" s="165" t="s">
        <v>2550</v>
      </c>
      <c r="C271" s="165" t="s">
        <v>8442</v>
      </c>
      <c r="D271" s="166" t="s">
        <v>3040</v>
      </c>
      <c r="E271" s="166" t="s">
        <v>5938</v>
      </c>
      <c r="F271" s="159">
        <v>-2.7644000000000002</v>
      </c>
      <c r="G271" s="159">
        <v>35.9024</v>
      </c>
      <c r="H271" s="74">
        <v>43.02</v>
      </c>
      <c r="I271" s="74">
        <v>1.1100000000000001</v>
      </c>
      <c r="J271" s="74">
        <v>6.82</v>
      </c>
      <c r="K271" s="74">
        <v>0.33</v>
      </c>
      <c r="L271" s="74">
        <v>0.6</v>
      </c>
      <c r="M271" s="74">
        <v>9.08</v>
      </c>
      <c r="N271" s="74">
        <v>13.94</v>
      </c>
      <c r="O271" s="74">
        <v>5.3</v>
      </c>
      <c r="P271" s="74">
        <v>0</v>
      </c>
      <c r="Q271" s="74">
        <v>0.09</v>
      </c>
      <c r="R271" s="74">
        <v>2.4900000000000002</v>
      </c>
      <c r="S271" s="74">
        <v>0</v>
      </c>
      <c r="T271" s="74">
        <v>0</v>
      </c>
      <c r="U271" s="74">
        <v>5.35</v>
      </c>
      <c r="V271" s="74">
        <v>7.8285000000000009</v>
      </c>
      <c r="W271" s="74">
        <v>1.5349998465000001</v>
      </c>
      <c r="X271" s="74">
        <v>1118.7280000000001</v>
      </c>
      <c r="Y271" s="74">
        <v>840</v>
      </c>
      <c r="Z271" s="74">
        <v>0.43490143089922889</v>
      </c>
      <c r="AA271" s="74">
        <v>0.56509856910077105</v>
      </c>
      <c r="AB271" s="74">
        <v>1.6885740936043579E-2</v>
      </c>
      <c r="AC271" s="74">
        <v>1.6885740936043579E-2</v>
      </c>
      <c r="AD271" t="s">
        <v>5810</v>
      </c>
    </row>
    <row r="272" spans="1:30">
      <c r="A272" s="165" t="s">
        <v>2551</v>
      </c>
      <c r="C272" s="165" t="s">
        <v>8442</v>
      </c>
      <c r="D272" s="166" t="s">
        <v>3040</v>
      </c>
      <c r="E272" s="166" t="s">
        <v>5938</v>
      </c>
      <c r="F272" s="159">
        <v>-2.7644000000000002</v>
      </c>
      <c r="G272" s="159">
        <v>35.9024</v>
      </c>
      <c r="H272" s="74">
        <v>43.59</v>
      </c>
      <c r="I272" s="74">
        <v>1.43</v>
      </c>
      <c r="J272" s="74">
        <v>8.9499999999999993</v>
      </c>
      <c r="K272" s="74">
        <v>0.41</v>
      </c>
      <c r="L272" s="74">
        <v>0.84</v>
      </c>
      <c r="M272" s="74">
        <v>5.15</v>
      </c>
      <c r="N272" s="74">
        <v>15.44</v>
      </c>
      <c r="O272" s="74">
        <v>6.47</v>
      </c>
      <c r="P272" s="74">
        <v>0</v>
      </c>
      <c r="Q272" s="74">
        <v>0.33</v>
      </c>
      <c r="R272" s="74">
        <v>0.96</v>
      </c>
      <c r="S272" s="74">
        <v>0</v>
      </c>
      <c r="T272" s="74">
        <v>0</v>
      </c>
      <c r="U272" s="74">
        <v>2.84</v>
      </c>
      <c r="V272" s="74">
        <v>9.4009999999999998</v>
      </c>
      <c r="W272" s="74">
        <v>1.843333149</v>
      </c>
      <c r="X272" s="74">
        <v>1053.49</v>
      </c>
      <c r="Y272" s="74">
        <v>70</v>
      </c>
      <c r="Z272" s="74">
        <v>0.57828851452578511</v>
      </c>
      <c r="AA272" s="74">
        <v>0.42171148547421489</v>
      </c>
      <c r="AB272" s="74">
        <v>0.1107795277625114</v>
      </c>
      <c r="AC272" s="74">
        <v>0.1107795277625114</v>
      </c>
      <c r="AD272" t="s">
        <v>5810</v>
      </c>
    </row>
    <row r="273" spans="1:30">
      <c r="A273" s="165" t="s">
        <v>2552</v>
      </c>
      <c r="C273" s="165" t="s">
        <v>8442</v>
      </c>
      <c r="D273" s="166" t="s">
        <v>3040</v>
      </c>
      <c r="E273" s="166" t="s">
        <v>5938</v>
      </c>
      <c r="F273" s="159">
        <v>-2.7644000000000002</v>
      </c>
      <c r="G273" s="159">
        <v>35.9024</v>
      </c>
      <c r="H273" s="74">
        <v>43.61</v>
      </c>
      <c r="I273" s="74">
        <v>1.29</v>
      </c>
      <c r="J273" s="74">
        <v>6.77</v>
      </c>
      <c r="K273" s="74">
        <v>0.28000000000000003</v>
      </c>
      <c r="L273" s="74">
        <v>0.7</v>
      </c>
      <c r="M273" s="74">
        <v>8.5399999999999991</v>
      </c>
      <c r="N273" s="74">
        <v>14.32</v>
      </c>
      <c r="O273" s="74">
        <v>5.96</v>
      </c>
      <c r="P273" s="74">
        <v>0</v>
      </c>
      <c r="Q273" s="74">
        <v>0.21</v>
      </c>
      <c r="R273" s="74">
        <v>3.58</v>
      </c>
      <c r="S273" s="74">
        <v>0</v>
      </c>
      <c r="T273" s="74">
        <v>0</v>
      </c>
      <c r="U273" s="74">
        <v>4.92</v>
      </c>
      <c r="V273" s="74">
        <v>7.8964999999999987</v>
      </c>
      <c r="W273" s="74">
        <v>1.5483331785000001</v>
      </c>
      <c r="X273" s="74">
        <v>1109.7639999999999</v>
      </c>
      <c r="Y273" s="74">
        <v>1020</v>
      </c>
      <c r="Z273" s="74">
        <v>0.60349403506284394</v>
      </c>
      <c r="AA273" s="74">
        <v>0.39650596493715617</v>
      </c>
      <c r="AB273" s="74">
        <v>1.1119278623104229E-2</v>
      </c>
      <c r="AC273" s="74">
        <v>1.1119278623104229E-2</v>
      </c>
      <c r="AD273" t="s">
        <v>5810</v>
      </c>
    </row>
    <row r="274" spans="1:30">
      <c r="A274" s="165" t="s">
        <v>2553</v>
      </c>
      <c r="C274" s="165" t="s">
        <v>8442</v>
      </c>
      <c r="D274" s="166" t="s">
        <v>3040</v>
      </c>
      <c r="E274" s="166" t="s">
        <v>5938</v>
      </c>
      <c r="F274" s="159">
        <v>-2.7644000000000002</v>
      </c>
      <c r="G274" s="159">
        <v>35.9024</v>
      </c>
      <c r="H274" s="74">
        <v>43.63</v>
      </c>
      <c r="I274" s="74">
        <v>1.27</v>
      </c>
      <c r="J274" s="74">
        <v>7.24</v>
      </c>
      <c r="K274" s="74">
        <v>0.65</v>
      </c>
      <c r="L274" s="74">
        <v>0.9</v>
      </c>
      <c r="M274" s="74">
        <v>7.78</v>
      </c>
      <c r="N274" s="74">
        <v>15.28</v>
      </c>
      <c r="O274" s="74">
        <v>5.25</v>
      </c>
      <c r="P274" s="74">
        <v>0</v>
      </c>
      <c r="Q274" s="74">
        <v>0.26</v>
      </c>
      <c r="R274" s="74">
        <v>1.21</v>
      </c>
      <c r="S274" s="74">
        <v>0</v>
      </c>
      <c r="T274" s="74">
        <v>0</v>
      </c>
      <c r="U274" s="74">
        <v>8.75</v>
      </c>
      <c r="V274" s="74">
        <v>9.5030000000000001</v>
      </c>
      <c r="W274" s="74">
        <v>1.8633331470000001</v>
      </c>
      <c r="X274" s="74">
        <v>1097.1479999999999</v>
      </c>
      <c r="Y274" s="74">
        <v>23600</v>
      </c>
      <c r="Z274" s="74">
        <v>0</v>
      </c>
      <c r="AA274" s="74">
        <v>0</v>
      </c>
      <c r="AB274" s="74">
        <v>0</v>
      </c>
      <c r="AC274" s="74">
        <v>0</v>
      </c>
      <c r="AD274" t="s">
        <v>5810</v>
      </c>
    </row>
    <row r="275" spans="1:30">
      <c r="A275" s="165" t="s">
        <v>2554</v>
      </c>
      <c r="C275" s="165" t="s">
        <v>8442</v>
      </c>
      <c r="D275" s="166" t="s">
        <v>3040</v>
      </c>
      <c r="E275" s="166" t="s">
        <v>5938</v>
      </c>
      <c r="F275" s="159">
        <v>-2.7644000000000002</v>
      </c>
      <c r="G275" s="159">
        <v>35.9024</v>
      </c>
      <c r="H275" s="74">
        <v>44.36</v>
      </c>
      <c r="I275" s="74">
        <v>1.21</v>
      </c>
      <c r="J275" s="74">
        <v>7.94</v>
      </c>
      <c r="K275" s="74">
        <v>0.25</v>
      </c>
      <c r="L275" s="74">
        <v>0.45</v>
      </c>
      <c r="M275" s="74">
        <v>8.6999999999999993</v>
      </c>
      <c r="N275" s="74">
        <v>15.11</v>
      </c>
      <c r="O275" s="74">
        <v>5.62</v>
      </c>
      <c r="P275" s="74">
        <v>0</v>
      </c>
      <c r="Q275" s="74">
        <v>0.05</v>
      </c>
      <c r="R275" s="74">
        <v>3.29</v>
      </c>
      <c r="S275" s="74">
        <v>0</v>
      </c>
      <c r="T275" s="74">
        <v>0</v>
      </c>
      <c r="U275" s="74">
        <v>4.3099999999999996</v>
      </c>
      <c r="V275" s="74">
        <v>6.8849999999999998</v>
      </c>
      <c r="W275" s="74">
        <v>1.349999865</v>
      </c>
      <c r="X275" s="74">
        <v>1112.42</v>
      </c>
      <c r="Y275" s="74">
        <v>640</v>
      </c>
      <c r="Z275" s="74">
        <v>0.70508666600669001</v>
      </c>
      <c r="AA275" s="74">
        <v>0.29491333399330999</v>
      </c>
      <c r="AB275" s="74">
        <v>1.3043849542285961E-2</v>
      </c>
      <c r="AC275" s="74">
        <v>1.304384954228595E-2</v>
      </c>
      <c r="AD275" t="s">
        <v>5810</v>
      </c>
    </row>
    <row r="276" spans="1:30">
      <c r="A276" s="165" t="s">
        <v>2555</v>
      </c>
      <c r="C276" s="165" t="s">
        <v>8442</v>
      </c>
      <c r="D276" s="166" t="s">
        <v>3040</v>
      </c>
      <c r="E276" s="166" t="s">
        <v>5938</v>
      </c>
      <c r="F276" s="159">
        <v>-2.7644000000000002</v>
      </c>
      <c r="G276" s="159">
        <v>35.9024</v>
      </c>
      <c r="H276" s="74">
        <v>45.41</v>
      </c>
      <c r="I276" s="74">
        <v>0.98</v>
      </c>
      <c r="J276" s="74">
        <v>9.27</v>
      </c>
      <c r="K276" s="74">
        <v>0.52</v>
      </c>
      <c r="L276" s="74">
        <v>0.72</v>
      </c>
      <c r="M276" s="74">
        <v>3.86</v>
      </c>
      <c r="N276" s="74">
        <v>14.87</v>
      </c>
      <c r="O276" s="74">
        <v>5.69</v>
      </c>
      <c r="P276" s="74">
        <v>0</v>
      </c>
      <c r="Q276" s="74">
        <v>0.23</v>
      </c>
      <c r="R276" s="74">
        <v>8.4499999999999993</v>
      </c>
      <c r="S276" s="74">
        <v>0</v>
      </c>
      <c r="T276" s="74">
        <v>0</v>
      </c>
      <c r="U276" s="74">
        <v>3.55</v>
      </c>
      <c r="V276" s="74">
        <v>9.3245000000000005</v>
      </c>
      <c r="W276" s="74">
        <v>1.8283331505</v>
      </c>
      <c r="X276" s="74">
        <v>1032.076</v>
      </c>
      <c r="Y276" s="74">
        <v>29870</v>
      </c>
      <c r="Z276" s="74">
        <v>0</v>
      </c>
      <c r="AA276" s="74">
        <v>0</v>
      </c>
      <c r="AB276" s="74">
        <v>0</v>
      </c>
      <c r="AC276" s="74">
        <v>0</v>
      </c>
      <c r="AD276" t="s">
        <v>5810</v>
      </c>
    </row>
    <row r="277" spans="1:30">
      <c r="A277" s="165" t="s">
        <v>2556</v>
      </c>
      <c r="C277" s="165" t="s">
        <v>8442</v>
      </c>
      <c r="D277" s="166" t="s">
        <v>3040</v>
      </c>
      <c r="E277" s="166" t="s">
        <v>5938</v>
      </c>
      <c r="F277" s="159">
        <v>-2.7644000000000002</v>
      </c>
      <c r="G277" s="159">
        <v>35.9024</v>
      </c>
      <c r="H277" s="74">
        <v>45.85</v>
      </c>
      <c r="I277" s="74">
        <v>0.71</v>
      </c>
      <c r="J277" s="74">
        <v>6.75</v>
      </c>
      <c r="K277" s="74">
        <v>0.53</v>
      </c>
      <c r="L277" s="74">
        <v>0.68</v>
      </c>
      <c r="M277" s="74">
        <v>7.05</v>
      </c>
      <c r="N277" s="74">
        <v>15.07</v>
      </c>
      <c r="O277" s="74">
        <v>7.16</v>
      </c>
      <c r="P277" s="74">
        <v>0</v>
      </c>
      <c r="Q277" s="74">
        <v>0.32</v>
      </c>
      <c r="R277" s="74">
        <v>0.68</v>
      </c>
      <c r="S277" s="74">
        <v>0</v>
      </c>
      <c r="T277" s="74">
        <v>0</v>
      </c>
      <c r="U277" s="74">
        <v>8.39</v>
      </c>
      <c r="V277" s="74">
        <v>8.0069999999999997</v>
      </c>
      <c r="W277" s="74">
        <v>1.569999843</v>
      </c>
      <c r="X277" s="74">
        <v>1085.03</v>
      </c>
      <c r="Y277" s="74">
        <v>0</v>
      </c>
      <c r="Z277" s="74">
        <v>0</v>
      </c>
      <c r="AA277" s="74">
        <v>0</v>
      </c>
      <c r="AB277" s="74">
        <v>0</v>
      </c>
      <c r="AC277" s="74">
        <v>0</v>
      </c>
      <c r="AD277" t="s">
        <v>5810</v>
      </c>
    </row>
    <row r="278" spans="1:30">
      <c r="A278" s="165" t="s">
        <v>2557</v>
      </c>
      <c r="C278" s="165" t="s">
        <v>8442</v>
      </c>
      <c r="D278" s="166" t="s">
        <v>3040</v>
      </c>
      <c r="E278" s="166" t="s">
        <v>5938</v>
      </c>
      <c r="F278" s="159">
        <v>-2.7644000000000002</v>
      </c>
      <c r="G278" s="159">
        <v>35.9024</v>
      </c>
      <c r="H278" s="74">
        <v>47</v>
      </c>
      <c r="I278" s="74">
        <v>0.56000000000000005</v>
      </c>
      <c r="J278" s="74">
        <v>7.31</v>
      </c>
      <c r="K278" s="74">
        <v>0.63</v>
      </c>
      <c r="L278" s="74">
        <v>0.68</v>
      </c>
      <c r="M278" s="74">
        <v>6.37</v>
      </c>
      <c r="N278" s="74">
        <v>14.01</v>
      </c>
      <c r="O278" s="74">
        <v>7.3</v>
      </c>
      <c r="P278" s="74">
        <v>0</v>
      </c>
      <c r="Q278" s="74">
        <v>0.11</v>
      </c>
      <c r="R278" s="74">
        <v>2.74</v>
      </c>
      <c r="S278" s="74">
        <v>0</v>
      </c>
      <c r="T278" s="74">
        <v>0</v>
      </c>
      <c r="U278" s="74">
        <v>5.8</v>
      </c>
      <c r="V278" s="74">
        <v>10.132</v>
      </c>
      <c r="W278" s="74">
        <v>1.9866664679999999</v>
      </c>
      <c r="X278" s="74">
        <v>1073.742</v>
      </c>
      <c r="Y278" s="74">
        <v>0</v>
      </c>
      <c r="Z278" s="74">
        <v>0</v>
      </c>
      <c r="AA278" s="74">
        <v>0</v>
      </c>
      <c r="AB278" s="74">
        <v>0</v>
      </c>
      <c r="AC278" s="74">
        <v>0</v>
      </c>
      <c r="AD278" t="s">
        <v>5810</v>
      </c>
    </row>
    <row r="279" spans="1:30">
      <c r="A279" s="165" t="s">
        <v>2558</v>
      </c>
      <c r="C279" s="165" t="s">
        <v>8442</v>
      </c>
      <c r="D279" s="166" t="s">
        <v>3040</v>
      </c>
      <c r="E279" s="166" t="s">
        <v>5938</v>
      </c>
      <c r="F279" s="159">
        <v>-2.7644000000000002</v>
      </c>
      <c r="G279" s="159">
        <v>35.9024</v>
      </c>
      <c r="H279" s="74">
        <v>47.39</v>
      </c>
      <c r="I279" s="74">
        <v>1.32</v>
      </c>
      <c r="J279" s="74">
        <v>8</v>
      </c>
      <c r="K279" s="74">
        <v>0.37</v>
      </c>
      <c r="L279" s="74">
        <v>0.75</v>
      </c>
      <c r="M279" s="74">
        <v>7.73</v>
      </c>
      <c r="N279" s="74">
        <v>14.8</v>
      </c>
      <c r="O279" s="74">
        <v>5.1100000000000003</v>
      </c>
      <c r="P279" s="74">
        <v>0</v>
      </c>
      <c r="Q279" s="74">
        <v>0.23</v>
      </c>
      <c r="R279" s="74">
        <v>3.13</v>
      </c>
      <c r="S279" s="74">
        <v>0</v>
      </c>
      <c r="T279" s="74">
        <v>0</v>
      </c>
      <c r="U279" s="74">
        <v>6.89</v>
      </c>
      <c r="V279" s="74">
        <v>7.2334999999999994</v>
      </c>
      <c r="W279" s="74">
        <v>1.4183331914999999</v>
      </c>
      <c r="X279" s="74">
        <v>1096.318</v>
      </c>
      <c r="Y279" s="74">
        <v>24630</v>
      </c>
      <c r="Z279" s="74">
        <v>0</v>
      </c>
      <c r="AA279" s="74">
        <v>0</v>
      </c>
      <c r="AB279" s="74">
        <v>0</v>
      </c>
      <c r="AC279" s="74">
        <v>0</v>
      </c>
      <c r="AD279" t="s">
        <v>5810</v>
      </c>
    </row>
    <row r="280" spans="1:30">
      <c r="A280" s="165" t="s">
        <v>2559</v>
      </c>
      <c r="C280" s="165" t="s">
        <v>8442</v>
      </c>
      <c r="D280" s="166" t="s">
        <v>3040</v>
      </c>
      <c r="E280" s="166" t="s">
        <v>5938</v>
      </c>
      <c r="F280" s="159">
        <v>-2.7644000000000002</v>
      </c>
      <c r="G280" s="159">
        <v>35.9024</v>
      </c>
      <c r="H280" s="74">
        <v>47.9</v>
      </c>
      <c r="I280" s="74">
        <v>0.7</v>
      </c>
      <c r="J280" s="74">
        <v>10.79</v>
      </c>
      <c r="K280" s="74">
        <v>0.28000000000000003</v>
      </c>
      <c r="L280" s="74">
        <v>0.47</v>
      </c>
      <c r="M280" s="74">
        <v>4.4000000000000004</v>
      </c>
      <c r="N280" s="74">
        <v>13.29</v>
      </c>
      <c r="O280" s="74">
        <v>6.17</v>
      </c>
      <c r="P280" s="74">
        <v>0</v>
      </c>
      <c r="Q280" s="74">
        <v>0.11</v>
      </c>
      <c r="R280" s="74">
        <v>7.82</v>
      </c>
      <c r="S280" s="74">
        <v>0</v>
      </c>
      <c r="T280" s="74">
        <v>0</v>
      </c>
      <c r="U280" s="74">
        <v>4.12</v>
      </c>
      <c r="V280" s="74">
        <v>7.0550000000000006</v>
      </c>
      <c r="W280" s="74">
        <v>1.3833331950000001</v>
      </c>
      <c r="X280" s="74">
        <v>1041.04</v>
      </c>
      <c r="Y280" s="74">
        <v>30130</v>
      </c>
      <c r="Z280" s="74">
        <v>0</v>
      </c>
      <c r="AA280" s="74">
        <v>0</v>
      </c>
      <c r="AB280" s="74">
        <v>0</v>
      </c>
      <c r="AC280" s="74">
        <v>0</v>
      </c>
      <c r="AD280" t="s">
        <v>5810</v>
      </c>
    </row>
    <row r="281" spans="1:30">
      <c r="A281" s="165" t="s">
        <v>2560</v>
      </c>
      <c r="C281" s="165" t="s">
        <v>8442</v>
      </c>
      <c r="D281" s="166" t="s">
        <v>3040</v>
      </c>
      <c r="E281" s="166" t="s">
        <v>5938</v>
      </c>
      <c r="F281" s="159">
        <v>-2.7644000000000002</v>
      </c>
      <c r="G281" s="159">
        <v>35.9024</v>
      </c>
      <c r="H281" s="74">
        <v>47.98</v>
      </c>
      <c r="I281" s="74">
        <v>0.65</v>
      </c>
      <c r="J281" s="74">
        <v>10.55</v>
      </c>
      <c r="K281" s="74">
        <v>0.23</v>
      </c>
      <c r="L281" s="74">
        <v>0.37</v>
      </c>
      <c r="M281" s="74">
        <v>3.8</v>
      </c>
      <c r="N281" s="74">
        <v>13.62</v>
      </c>
      <c r="O281" s="74">
        <v>6.23</v>
      </c>
      <c r="P281" s="74">
        <v>0</v>
      </c>
      <c r="Q281" s="74">
        <v>0.11</v>
      </c>
      <c r="R281" s="74">
        <v>5.59</v>
      </c>
      <c r="S281" s="74">
        <v>0</v>
      </c>
      <c r="T281" s="74">
        <v>0</v>
      </c>
      <c r="U281" s="74">
        <v>2.76</v>
      </c>
      <c r="V281" s="74">
        <v>7.0890000000000004</v>
      </c>
      <c r="W281" s="74">
        <v>1.3899998609999999</v>
      </c>
      <c r="X281" s="74">
        <v>1031.08</v>
      </c>
      <c r="Y281" s="74">
        <v>5150</v>
      </c>
      <c r="Z281" s="74">
        <v>0.32545575056916037</v>
      </c>
      <c r="AA281" s="74">
        <v>0.67454424943083957</v>
      </c>
      <c r="AB281" s="74">
        <v>9.3557984139723202E-4</v>
      </c>
      <c r="AC281" s="74">
        <v>9.3557984139723202E-4</v>
      </c>
      <c r="AD281" t="s">
        <v>5810</v>
      </c>
    </row>
    <row r="282" spans="1:30">
      <c r="A282" s="165" t="s">
        <v>2452</v>
      </c>
      <c r="C282" s="165" t="s">
        <v>8442</v>
      </c>
      <c r="D282" s="166" t="s">
        <v>3040</v>
      </c>
      <c r="E282" s="166" t="s">
        <v>3042</v>
      </c>
      <c r="F282" s="159">
        <v>-1.37</v>
      </c>
      <c r="G282" s="159">
        <v>29.4</v>
      </c>
      <c r="H282" s="74">
        <v>35.9</v>
      </c>
      <c r="I282" s="74">
        <v>8.3000000000000007</v>
      </c>
      <c r="J282" s="74">
        <v>10.51</v>
      </c>
      <c r="K282" s="74">
        <v>0.39</v>
      </c>
      <c r="L282" s="74">
        <v>7.54</v>
      </c>
      <c r="M282" s="74">
        <v>3.04</v>
      </c>
      <c r="N282" s="74">
        <v>2.02</v>
      </c>
      <c r="O282" s="74">
        <v>2.92</v>
      </c>
      <c r="P282" s="74">
        <v>0</v>
      </c>
      <c r="Q282" s="74">
        <v>0.43</v>
      </c>
      <c r="R282" s="74">
        <v>0.98</v>
      </c>
      <c r="S282" s="74">
        <v>0</v>
      </c>
      <c r="T282" s="74">
        <v>0</v>
      </c>
      <c r="U282" s="74">
        <v>2.4899999999999999E-2</v>
      </c>
      <c r="V282" s="74">
        <v>24.590499999999999</v>
      </c>
      <c r="W282" s="74">
        <v>4.8216661844999997</v>
      </c>
      <c r="X282" s="74">
        <v>1018.4640000000001</v>
      </c>
      <c r="Y282" s="74">
        <v>540</v>
      </c>
      <c r="Z282" s="74">
        <v>0.79581714602475129</v>
      </c>
      <c r="AA282" s="74">
        <v>0.20418285397524871</v>
      </c>
      <c r="AB282" s="74">
        <v>6.6095645939546512E-4</v>
      </c>
      <c r="AC282" s="74">
        <v>6.6095645939546501E-4</v>
      </c>
      <c r="AD282" t="s">
        <v>5810</v>
      </c>
    </row>
    <row r="283" spans="1:30">
      <c r="A283" s="165" t="s">
        <v>2561</v>
      </c>
      <c r="C283" s="165" t="s">
        <v>8442</v>
      </c>
      <c r="D283" s="166" t="s">
        <v>3040</v>
      </c>
      <c r="E283" s="166" t="s">
        <v>3042</v>
      </c>
      <c r="F283" s="159">
        <v>-1.37</v>
      </c>
      <c r="G283" s="159">
        <v>29.4</v>
      </c>
      <c r="H283" s="74">
        <v>38.72</v>
      </c>
      <c r="I283" s="74">
        <v>4.4400000000000004</v>
      </c>
      <c r="J283" s="74">
        <v>10.88</v>
      </c>
      <c r="K283" s="74">
        <v>0.17</v>
      </c>
      <c r="L283" s="74">
        <v>10.07</v>
      </c>
      <c r="M283" s="74">
        <v>17.89</v>
      </c>
      <c r="N283" s="74">
        <v>3.33</v>
      </c>
      <c r="O283" s="74">
        <v>3.69</v>
      </c>
      <c r="P283" s="74">
        <v>0</v>
      </c>
      <c r="Q283" s="74">
        <v>1.03</v>
      </c>
      <c r="R283" s="74">
        <v>1.1499999999999999</v>
      </c>
      <c r="S283" s="74">
        <v>0</v>
      </c>
      <c r="T283" s="74">
        <v>0</v>
      </c>
      <c r="U283" s="74">
        <v>0.60560000000000003</v>
      </c>
      <c r="V283" s="74">
        <v>8.3044999999999991</v>
      </c>
      <c r="W283" s="74">
        <v>1.6283331704999999</v>
      </c>
      <c r="X283" s="74">
        <v>1264.9739999999999</v>
      </c>
      <c r="Y283" s="74">
        <v>440</v>
      </c>
      <c r="Z283" s="74">
        <v>0.52056564914041359</v>
      </c>
      <c r="AA283" s="74">
        <v>0.47943435085958641</v>
      </c>
      <c r="AB283" s="74">
        <v>2.2067301376516701E-3</v>
      </c>
      <c r="AC283" s="74">
        <v>2.2067301376516701E-3</v>
      </c>
      <c r="AD283" t="s">
        <v>5810</v>
      </c>
    </row>
    <row r="284" spans="1:30">
      <c r="A284" s="165" t="s">
        <v>2562</v>
      </c>
      <c r="C284" s="165" t="s">
        <v>8442</v>
      </c>
      <c r="D284" s="166" t="s">
        <v>3040</v>
      </c>
      <c r="E284" s="166" t="s">
        <v>3042</v>
      </c>
      <c r="F284" s="159">
        <v>-1.37</v>
      </c>
      <c r="G284" s="159">
        <v>29.4</v>
      </c>
      <c r="H284" s="74">
        <v>38.96</v>
      </c>
      <c r="I284" s="74">
        <v>7.23</v>
      </c>
      <c r="J284" s="74">
        <v>10.59</v>
      </c>
      <c r="K284" s="74">
        <v>0.37</v>
      </c>
      <c r="L284" s="74">
        <v>6.78</v>
      </c>
      <c r="M284" s="74">
        <v>5.48</v>
      </c>
      <c r="N284" s="74">
        <v>1.69</v>
      </c>
      <c r="O284" s="74">
        <v>2.59</v>
      </c>
      <c r="P284" s="74">
        <v>0</v>
      </c>
      <c r="Q284" s="74">
        <v>0.72</v>
      </c>
      <c r="R284" s="74">
        <v>0.91</v>
      </c>
      <c r="S284" s="74">
        <v>0</v>
      </c>
      <c r="T284" s="74">
        <v>0</v>
      </c>
      <c r="U284" s="74">
        <v>2.5100000000000001E-2</v>
      </c>
      <c r="V284" s="74">
        <v>21.827999999999999</v>
      </c>
      <c r="W284" s="74">
        <v>4.2799995719999986</v>
      </c>
      <c r="X284" s="74">
        <v>1058.9680000000001</v>
      </c>
      <c r="Y284" s="74">
        <v>440</v>
      </c>
      <c r="Z284" s="74">
        <v>0.66665578252407376</v>
      </c>
      <c r="AA284" s="74">
        <v>0.33334421747592619</v>
      </c>
      <c r="AB284" s="74">
        <v>9.5631323259585553E-4</v>
      </c>
      <c r="AC284" s="74">
        <v>9.5631323259585542E-4</v>
      </c>
      <c r="AD284" t="s">
        <v>5810</v>
      </c>
    </row>
    <row r="285" spans="1:30">
      <c r="A285" s="165" t="s">
        <v>2563</v>
      </c>
      <c r="C285" s="165" t="s">
        <v>8442</v>
      </c>
      <c r="D285" s="166" t="s">
        <v>3040</v>
      </c>
      <c r="E285" s="166" t="s">
        <v>3042</v>
      </c>
      <c r="F285" s="159">
        <v>-1.37</v>
      </c>
      <c r="G285" s="159">
        <v>29.4</v>
      </c>
      <c r="H285" s="74">
        <v>41</v>
      </c>
      <c r="I285" s="74">
        <v>6.09</v>
      </c>
      <c r="J285" s="74">
        <v>13.86</v>
      </c>
      <c r="K285" s="74">
        <v>0.24</v>
      </c>
      <c r="L285" s="74">
        <v>5.17</v>
      </c>
      <c r="M285" s="74">
        <v>5.5</v>
      </c>
      <c r="N285" s="74">
        <v>2.96</v>
      </c>
      <c r="O285" s="74">
        <v>4.22</v>
      </c>
      <c r="P285" s="74">
        <v>0</v>
      </c>
      <c r="Q285" s="74">
        <v>0.66</v>
      </c>
      <c r="R285" s="74">
        <v>0.6</v>
      </c>
      <c r="S285" s="74">
        <v>0</v>
      </c>
      <c r="T285" s="74">
        <v>0</v>
      </c>
      <c r="U285" s="74">
        <v>4.24E-2</v>
      </c>
      <c r="V285" s="74">
        <v>17.195499999999999</v>
      </c>
      <c r="W285" s="74">
        <v>3.3716663295</v>
      </c>
      <c r="X285" s="74">
        <v>1059.3</v>
      </c>
      <c r="Y285" s="74">
        <v>350</v>
      </c>
      <c r="Z285" s="74">
        <v>0.28974442195943129</v>
      </c>
      <c r="AA285" s="74">
        <v>0.71025557804056871</v>
      </c>
      <c r="AB285" s="74">
        <v>7.3807602060074968E-4</v>
      </c>
      <c r="AC285" s="74">
        <v>7.3807602060074989E-4</v>
      </c>
      <c r="AD285" t="s">
        <v>5810</v>
      </c>
    </row>
    <row r="286" spans="1:30">
      <c r="A286" s="165" t="s">
        <v>2564</v>
      </c>
      <c r="C286" s="165" t="s">
        <v>8442</v>
      </c>
      <c r="D286" s="166" t="s">
        <v>3040</v>
      </c>
      <c r="E286" s="166" t="s">
        <v>3042</v>
      </c>
      <c r="F286" s="159">
        <v>-1.37</v>
      </c>
      <c r="G286" s="159">
        <v>29.4</v>
      </c>
      <c r="H286" s="74">
        <v>41.56</v>
      </c>
      <c r="I286" s="74">
        <v>3.7</v>
      </c>
      <c r="J286" s="74">
        <v>11.01</v>
      </c>
      <c r="K286" s="74">
        <v>0.13</v>
      </c>
      <c r="L286" s="74">
        <v>9.4600000000000009</v>
      </c>
      <c r="M286" s="74">
        <v>18.079999999999998</v>
      </c>
      <c r="N286" s="74">
        <v>2.86</v>
      </c>
      <c r="O286" s="74">
        <v>3.27</v>
      </c>
      <c r="P286" s="74">
        <v>0</v>
      </c>
      <c r="Q286" s="74">
        <v>0.74</v>
      </c>
      <c r="R286" s="74">
        <v>1.55</v>
      </c>
      <c r="S286" s="74">
        <v>0</v>
      </c>
      <c r="T286" s="74">
        <v>0</v>
      </c>
      <c r="U286" s="74">
        <v>0.99529999999999996</v>
      </c>
      <c r="V286" s="74">
        <v>8.9164999999999992</v>
      </c>
      <c r="W286" s="74">
        <v>1.7483331584999999</v>
      </c>
      <c r="X286" s="74">
        <v>1268.1279999999999</v>
      </c>
      <c r="Y286" s="74">
        <v>1780</v>
      </c>
      <c r="Z286" s="74">
        <v>0.2473935910538243</v>
      </c>
      <c r="AA286" s="74">
        <v>0.7526064089461757</v>
      </c>
      <c r="AB286" s="74">
        <v>6.692144384627792E-3</v>
      </c>
      <c r="AC286" s="74">
        <v>6.692144384627792E-3</v>
      </c>
      <c r="AD286" t="s">
        <v>5810</v>
      </c>
    </row>
    <row r="287" spans="1:30">
      <c r="A287" s="165" t="s">
        <v>2565</v>
      </c>
      <c r="C287" s="165" t="s">
        <v>8442</v>
      </c>
      <c r="D287" s="166" t="s">
        <v>3040</v>
      </c>
      <c r="E287" s="166" t="s">
        <v>3042</v>
      </c>
      <c r="F287" s="159">
        <v>-1.37</v>
      </c>
      <c r="G287" s="159">
        <v>29.4</v>
      </c>
      <c r="H287" s="74">
        <v>42.29</v>
      </c>
      <c r="I287" s="74">
        <v>6.3</v>
      </c>
      <c r="J287" s="74">
        <v>12.66</v>
      </c>
      <c r="K287" s="74">
        <v>0.28999999999999998</v>
      </c>
      <c r="L287" s="74">
        <v>5.29</v>
      </c>
      <c r="M287" s="74">
        <v>6.47</v>
      </c>
      <c r="N287" s="74">
        <v>2.1800000000000002</v>
      </c>
      <c r="O287" s="74">
        <v>4.05</v>
      </c>
      <c r="P287" s="74">
        <v>0</v>
      </c>
      <c r="Q287" s="74">
        <v>0.67</v>
      </c>
      <c r="R287" s="74">
        <v>0.89</v>
      </c>
      <c r="S287" s="74">
        <v>0</v>
      </c>
      <c r="T287" s="74">
        <v>0</v>
      </c>
      <c r="U287" s="74">
        <v>0.26860000000000001</v>
      </c>
      <c r="V287" s="74">
        <v>16.829999999999998</v>
      </c>
      <c r="W287" s="74">
        <v>3.2999996700000001</v>
      </c>
      <c r="X287" s="74">
        <v>1075.402</v>
      </c>
      <c r="Y287" s="74">
        <v>2000</v>
      </c>
      <c r="Z287" s="74">
        <v>0.12799591863110299</v>
      </c>
      <c r="AA287" s="74">
        <v>0.87200408136889695</v>
      </c>
      <c r="AB287" s="74">
        <v>1.258101218594275E-3</v>
      </c>
      <c r="AC287" s="74">
        <v>1.2581012185942739E-3</v>
      </c>
      <c r="AD287" t="s">
        <v>5810</v>
      </c>
    </row>
    <row r="288" spans="1:30">
      <c r="A288" s="165" t="s">
        <v>2566</v>
      </c>
      <c r="C288" s="165" t="s">
        <v>8442</v>
      </c>
      <c r="D288" s="166" t="s">
        <v>3040</v>
      </c>
      <c r="E288" s="166" t="s">
        <v>3042</v>
      </c>
      <c r="F288" s="159">
        <v>-1.37</v>
      </c>
      <c r="G288" s="159">
        <v>29.4</v>
      </c>
      <c r="H288" s="74">
        <v>42.74</v>
      </c>
      <c r="I288" s="74">
        <v>4.26</v>
      </c>
      <c r="J288" s="74">
        <v>9.48</v>
      </c>
      <c r="K288" s="74">
        <v>0.21</v>
      </c>
      <c r="L288" s="74">
        <v>14.2</v>
      </c>
      <c r="M288" s="74">
        <v>7.45</v>
      </c>
      <c r="N288" s="74">
        <v>2.3199999999999998</v>
      </c>
      <c r="O288" s="74">
        <v>1.58</v>
      </c>
      <c r="P288" s="74">
        <v>0</v>
      </c>
      <c r="Q288" s="74">
        <v>0.52</v>
      </c>
      <c r="R288" s="74">
        <v>1.26</v>
      </c>
      <c r="S288" s="74">
        <v>0</v>
      </c>
      <c r="T288" s="74">
        <v>0</v>
      </c>
      <c r="U288" s="74">
        <v>1.06E-2</v>
      </c>
      <c r="V288" s="74">
        <v>14.569000000000001</v>
      </c>
      <c r="W288" s="74">
        <v>2.8566663810000001</v>
      </c>
      <c r="X288" s="74">
        <v>1091.67</v>
      </c>
      <c r="Y288" s="74">
        <v>410</v>
      </c>
      <c r="Z288" s="74">
        <v>0.85594189565009571</v>
      </c>
      <c r="AA288" s="74">
        <v>0.14405810434990429</v>
      </c>
      <c r="AB288" s="74">
        <v>2.264599886448376E-3</v>
      </c>
      <c r="AC288" s="74">
        <v>2.264599886448376E-3</v>
      </c>
      <c r="AD288" t="s">
        <v>5810</v>
      </c>
    </row>
    <row r="289" spans="1:30">
      <c r="A289" s="165" t="s">
        <v>2567</v>
      </c>
      <c r="C289" s="165" t="s">
        <v>8442</v>
      </c>
      <c r="D289" s="166" t="s">
        <v>3040</v>
      </c>
      <c r="E289" s="166" t="s">
        <v>3042</v>
      </c>
      <c r="F289" s="159">
        <v>-1.37</v>
      </c>
      <c r="G289" s="159">
        <v>29.4</v>
      </c>
      <c r="H289" s="74">
        <v>42.83</v>
      </c>
      <c r="I289" s="74">
        <v>5.46</v>
      </c>
      <c r="J289" s="74">
        <v>13.24</v>
      </c>
      <c r="K289" s="74">
        <v>0.28999999999999998</v>
      </c>
      <c r="L289" s="74">
        <v>5.17</v>
      </c>
      <c r="M289" s="74">
        <v>6.08</v>
      </c>
      <c r="N289" s="74">
        <v>2.65</v>
      </c>
      <c r="O289" s="74">
        <v>3.92</v>
      </c>
      <c r="P289" s="74">
        <v>0</v>
      </c>
      <c r="Q289" s="74">
        <v>0.57999999999999996</v>
      </c>
      <c r="R289" s="74">
        <v>0.86</v>
      </c>
      <c r="S289" s="74">
        <v>0</v>
      </c>
      <c r="T289" s="74">
        <v>0</v>
      </c>
      <c r="U289" s="74">
        <v>1.04E-2</v>
      </c>
      <c r="V289" s="74">
        <v>16.795999999999999</v>
      </c>
      <c r="W289" s="74">
        <v>3.293333004</v>
      </c>
      <c r="X289" s="74">
        <v>1068.9280000000001</v>
      </c>
      <c r="Y289" s="74">
        <v>240</v>
      </c>
      <c r="Z289" s="74">
        <v>0.70252786075741691</v>
      </c>
      <c r="AA289" s="74">
        <v>0.29747213924258298</v>
      </c>
      <c r="AB289" s="74">
        <v>7.5735243437433358E-4</v>
      </c>
      <c r="AC289" s="74">
        <v>7.5735243437433347E-4</v>
      </c>
      <c r="AD289" t="s">
        <v>5810</v>
      </c>
    </row>
    <row r="290" spans="1:30">
      <c r="A290" s="165" t="s">
        <v>2568</v>
      </c>
      <c r="C290" s="165" t="s">
        <v>8442</v>
      </c>
      <c r="D290" s="166" t="s">
        <v>3040</v>
      </c>
      <c r="E290" s="166" t="s">
        <v>3042</v>
      </c>
      <c r="F290" s="159">
        <v>-1.37</v>
      </c>
      <c r="G290" s="159">
        <v>29.4</v>
      </c>
      <c r="H290" s="74">
        <v>43.39</v>
      </c>
      <c r="I290" s="74">
        <v>3.37</v>
      </c>
      <c r="J290" s="74">
        <v>9.9700000000000006</v>
      </c>
      <c r="K290" s="74">
        <v>0.19</v>
      </c>
      <c r="L290" s="74">
        <v>14.09</v>
      </c>
      <c r="M290" s="74">
        <v>14.05</v>
      </c>
      <c r="N290" s="74">
        <v>2.76</v>
      </c>
      <c r="O290" s="74">
        <v>1.55</v>
      </c>
      <c r="P290" s="74">
        <v>0</v>
      </c>
      <c r="Q290" s="74">
        <v>0.64</v>
      </c>
      <c r="R290" s="74">
        <v>0.63</v>
      </c>
      <c r="S290" s="74">
        <v>0</v>
      </c>
      <c r="T290" s="74">
        <v>0</v>
      </c>
      <c r="U290" s="74">
        <v>4.7199999999999999E-2</v>
      </c>
      <c r="V290" s="74">
        <v>13.3535</v>
      </c>
      <c r="W290" s="74">
        <v>2.6183330714999999</v>
      </c>
      <c r="X290" s="74">
        <v>1201.23</v>
      </c>
      <c r="Y290" s="74">
        <v>250</v>
      </c>
      <c r="Z290" s="74">
        <v>0.39660653040696492</v>
      </c>
      <c r="AA290" s="74">
        <v>0.60339346959303508</v>
      </c>
      <c r="AB290" s="74">
        <v>2.339510221547061E-3</v>
      </c>
      <c r="AC290" s="74">
        <v>2.339510221547061E-3</v>
      </c>
      <c r="AD290" t="s">
        <v>5810</v>
      </c>
    </row>
    <row r="291" spans="1:30">
      <c r="A291" s="165" t="s">
        <v>2569</v>
      </c>
      <c r="C291" s="165" t="s">
        <v>8442</v>
      </c>
      <c r="D291" s="166" t="s">
        <v>3040</v>
      </c>
      <c r="E291" s="166" t="s">
        <v>3042</v>
      </c>
      <c r="F291" s="159">
        <v>-1.37</v>
      </c>
      <c r="G291" s="159">
        <v>29.4</v>
      </c>
      <c r="H291" s="74">
        <v>43.55</v>
      </c>
      <c r="I291" s="74">
        <v>4.9400000000000004</v>
      </c>
      <c r="J291" s="74">
        <v>12.02</v>
      </c>
      <c r="K291" s="74">
        <v>0.24</v>
      </c>
      <c r="L291" s="74">
        <v>4.57</v>
      </c>
      <c r="M291" s="74">
        <v>14.42</v>
      </c>
      <c r="N291" s="74">
        <v>1.31</v>
      </c>
      <c r="O291" s="74">
        <v>1.31</v>
      </c>
      <c r="P291" s="74">
        <v>0</v>
      </c>
      <c r="Q291" s="74">
        <v>0.34</v>
      </c>
      <c r="R291" s="74">
        <v>0.72</v>
      </c>
      <c r="S291" s="74">
        <v>0</v>
      </c>
      <c r="T291" s="74">
        <v>0</v>
      </c>
      <c r="U291" s="74">
        <v>1.0200000000000001E-2</v>
      </c>
      <c r="V291" s="74">
        <v>14.679500000000001</v>
      </c>
      <c r="W291" s="74">
        <v>2.8783330454999998</v>
      </c>
      <c r="X291" s="74">
        <v>1207.3720000000001</v>
      </c>
      <c r="Y291" s="74">
        <v>230</v>
      </c>
      <c r="Z291" s="74">
        <v>0.54514673403714542</v>
      </c>
      <c r="AA291" s="74">
        <v>0.45485326596285458</v>
      </c>
      <c r="AB291" s="74">
        <v>1.236331097762271E-3</v>
      </c>
      <c r="AC291" s="74">
        <v>1.2363310977622701E-3</v>
      </c>
      <c r="AD291" t="s">
        <v>5810</v>
      </c>
    </row>
    <row r="292" spans="1:30">
      <c r="A292" s="165" t="s">
        <v>2570</v>
      </c>
      <c r="C292" s="165" t="s">
        <v>8442</v>
      </c>
      <c r="D292" s="166" t="s">
        <v>3040</v>
      </c>
      <c r="E292" s="166" t="s">
        <v>3042</v>
      </c>
      <c r="F292" s="159">
        <v>-1.37</v>
      </c>
      <c r="G292" s="159">
        <v>29.4</v>
      </c>
      <c r="H292" s="74">
        <v>43.56</v>
      </c>
      <c r="I292" s="74">
        <v>3.33</v>
      </c>
      <c r="J292" s="74">
        <v>11.94</v>
      </c>
      <c r="K292" s="74">
        <v>0.26</v>
      </c>
      <c r="L292" s="74">
        <v>12.29</v>
      </c>
      <c r="M292" s="74">
        <v>9.18</v>
      </c>
      <c r="N292" s="74">
        <v>2.95</v>
      </c>
      <c r="O292" s="74">
        <v>2.95</v>
      </c>
      <c r="P292" s="74">
        <v>0</v>
      </c>
      <c r="Q292" s="74">
        <v>0.7</v>
      </c>
      <c r="R292" s="74">
        <v>0.75</v>
      </c>
      <c r="S292" s="74">
        <v>0</v>
      </c>
      <c r="T292" s="74">
        <v>0</v>
      </c>
      <c r="U292" s="74">
        <v>7.4999999999999997E-3</v>
      </c>
      <c r="V292" s="74">
        <v>10.930999999999999</v>
      </c>
      <c r="W292" s="74">
        <v>2.1433331189999998</v>
      </c>
      <c r="X292" s="74">
        <v>1120.3879999999999</v>
      </c>
      <c r="Y292" s="74">
        <v>140</v>
      </c>
      <c r="Z292" s="74">
        <v>0.77117131604291189</v>
      </c>
      <c r="AA292" s="74">
        <v>0.22882868395708811</v>
      </c>
      <c r="AB292" s="74">
        <v>3.9287582478992377E-3</v>
      </c>
      <c r="AC292" s="74">
        <v>3.9287582478992377E-3</v>
      </c>
      <c r="AD292" t="s">
        <v>5810</v>
      </c>
    </row>
    <row r="293" spans="1:30">
      <c r="A293" s="165" t="s">
        <v>2571</v>
      </c>
      <c r="C293" s="165" t="s">
        <v>8442</v>
      </c>
      <c r="D293" s="166" t="s">
        <v>3040</v>
      </c>
      <c r="E293" s="166" t="s">
        <v>3042</v>
      </c>
      <c r="F293" s="159">
        <v>-1.37</v>
      </c>
      <c r="G293" s="159">
        <v>29.4</v>
      </c>
      <c r="H293" s="74">
        <v>43.82</v>
      </c>
      <c r="I293" s="74">
        <v>3.33</v>
      </c>
      <c r="J293" s="74">
        <v>11.33</v>
      </c>
      <c r="K293" s="74">
        <v>0.19</v>
      </c>
      <c r="L293" s="74">
        <v>10.96</v>
      </c>
      <c r="M293" s="74">
        <v>13.4</v>
      </c>
      <c r="N293" s="74">
        <v>2.99</v>
      </c>
      <c r="O293" s="74">
        <v>2.21</v>
      </c>
      <c r="P293" s="74">
        <v>0</v>
      </c>
      <c r="Q293" s="74">
        <v>0.85</v>
      </c>
      <c r="R293" s="74">
        <v>2.5299999999999998</v>
      </c>
      <c r="S293" s="74">
        <v>0</v>
      </c>
      <c r="T293" s="74">
        <v>0</v>
      </c>
      <c r="U293" s="74">
        <v>4.02E-2</v>
      </c>
      <c r="V293" s="74">
        <v>9.2650000000000006</v>
      </c>
      <c r="W293" s="74">
        <v>1.8166664850000001</v>
      </c>
      <c r="X293" s="74">
        <v>1190.44</v>
      </c>
      <c r="Y293" s="74">
        <v>1000</v>
      </c>
      <c r="Z293" s="74">
        <v>0.84050622582107415</v>
      </c>
      <c r="AA293" s="74">
        <v>0.15949377417892591</v>
      </c>
      <c r="AB293" s="74">
        <v>1.711851643652926E-3</v>
      </c>
      <c r="AC293" s="74">
        <v>1.711851643652926E-3</v>
      </c>
      <c r="AD293" t="s">
        <v>5810</v>
      </c>
    </row>
    <row r="294" spans="1:30">
      <c r="A294" s="165" t="s">
        <v>2572</v>
      </c>
      <c r="C294" s="165" t="s">
        <v>8442</v>
      </c>
      <c r="D294" s="166" t="s">
        <v>3040</v>
      </c>
      <c r="E294" s="166" t="s">
        <v>3042</v>
      </c>
      <c r="F294" s="159">
        <v>-1.37</v>
      </c>
      <c r="G294" s="159">
        <v>29.4</v>
      </c>
      <c r="H294" s="74">
        <v>43.95</v>
      </c>
      <c r="I294" s="74">
        <v>4.4000000000000004</v>
      </c>
      <c r="J294" s="74">
        <v>14.79</v>
      </c>
      <c r="K294" s="74">
        <v>7.0000000000000007E-2</v>
      </c>
      <c r="L294" s="74">
        <v>7.8</v>
      </c>
      <c r="M294" s="74">
        <v>13.59</v>
      </c>
      <c r="N294" s="74">
        <v>2.67</v>
      </c>
      <c r="O294" s="74">
        <v>3.69</v>
      </c>
      <c r="P294" s="74">
        <v>0</v>
      </c>
      <c r="Q294" s="74">
        <v>0.64</v>
      </c>
      <c r="R294" s="74">
        <v>0.8</v>
      </c>
      <c r="S294" s="74">
        <v>0</v>
      </c>
      <c r="T294" s="74">
        <v>0</v>
      </c>
      <c r="U294" s="74">
        <v>8.8200000000000001E-2</v>
      </c>
      <c r="V294" s="74">
        <v>7.1485000000000003</v>
      </c>
      <c r="W294" s="74">
        <v>1.4016665264999999</v>
      </c>
      <c r="X294" s="74">
        <v>1193.5940000000001</v>
      </c>
      <c r="Y294" s="74">
        <v>650</v>
      </c>
      <c r="Z294" s="74">
        <v>0.20196623285981541</v>
      </c>
      <c r="AA294" s="74">
        <v>0.79803376714018459</v>
      </c>
      <c r="AB294" s="74">
        <v>1.7646458821482421E-3</v>
      </c>
      <c r="AC294" s="74">
        <v>1.7646458821482421E-3</v>
      </c>
      <c r="AD294" t="s">
        <v>5810</v>
      </c>
    </row>
    <row r="295" spans="1:30">
      <c r="A295" s="165" t="s">
        <v>2573</v>
      </c>
      <c r="C295" s="165" t="s">
        <v>8442</v>
      </c>
      <c r="D295" s="166" t="s">
        <v>3040</v>
      </c>
      <c r="E295" s="166" t="s">
        <v>3042</v>
      </c>
      <c r="F295" s="159">
        <v>-1.37</v>
      </c>
      <c r="G295" s="159">
        <v>29.4</v>
      </c>
      <c r="H295" s="74">
        <v>44.11</v>
      </c>
      <c r="I295" s="74">
        <v>2.98</v>
      </c>
      <c r="J295" s="74">
        <v>15.71</v>
      </c>
      <c r="K295" s="74">
        <v>0.26</v>
      </c>
      <c r="L295" s="74">
        <v>4.6100000000000003</v>
      </c>
      <c r="M295" s="74">
        <v>6.61</v>
      </c>
      <c r="N295" s="74">
        <v>2.89</v>
      </c>
      <c r="O295" s="74">
        <v>3.5</v>
      </c>
      <c r="P295" s="74">
        <v>0</v>
      </c>
      <c r="Q295" s="74">
        <v>0.66</v>
      </c>
      <c r="R295" s="74">
        <v>0.69</v>
      </c>
      <c r="S295" s="74">
        <v>0</v>
      </c>
      <c r="T295" s="74">
        <v>0</v>
      </c>
      <c r="U295" s="74">
        <v>5.1000000000000004E-3</v>
      </c>
      <c r="V295" s="74">
        <v>15.801500000000001</v>
      </c>
      <c r="W295" s="74">
        <v>3.0983330234999999</v>
      </c>
      <c r="X295" s="74">
        <v>1077.7260000000001</v>
      </c>
      <c r="Y295" s="74">
        <v>140</v>
      </c>
      <c r="Z295" s="74">
        <v>0.67619973736200856</v>
      </c>
      <c r="AA295" s="74">
        <v>0.32380026263799139</v>
      </c>
      <c r="AB295" s="74">
        <v>1.075690351880641E-3</v>
      </c>
      <c r="AC295" s="74">
        <v>1.075690351880641E-3</v>
      </c>
      <c r="AD295" t="s">
        <v>5810</v>
      </c>
    </row>
    <row r="296" spans="1:30">
      <c r="A296" s="165" t="s">
        <v>2574</v>
      </c>
      <c r="C296" s="165" t="s">
        <v>8442</v>
      </c>
      <c r="D296" s="166" t="s">
        <v>3040</v>
      </c>
      <c r="E296" s="166" t="s">
        <v>3042</v>
      </c>
      <c r="F296" s="159">
        <v>-1.37</v>
      </c>
      <c r="G296" s="159">
        <v>29.4</v>
      </c>
      <c r="H296" s="74">
        <v>44.33</v>
      </c>
      <c r="I296" s="74">
        <v>3.19</v>
      </c>
      <c r="J296" s="74">
        <v>12.61</v>
      </c>
      <c r="K296" s="74">
        <v>0.19</v>
      </c>
      <c r="L296" s="74">
        <v>10.81</v>
      </c>
      <c r="M296" s="74">
        <v>10.39</v>
      </c>
      <c r="N296" s="74">
        <v>3.05</v>
      </c>
      <c r="O296" s="74">
        <v>2.91</v>
      </c>
      <c r="P296" s="74">
        <v>0</v>
      </c>
      <c r="Q296" s="74">
        <v>0.62</v>
      </c>
      <c r="R296" s="74">
        <v>0.42</v>
      </c>
      <c r="S296" s="74">
        <v>0</v>
      </c>
      <c r="T296" s="74">
        <v>0</v>
      </c>
      <c r="U296" s="74">
        <v>2.06E-2</v>
      </c>
      <c r="V296" s="74">
        <v>10.115</v>
      </c>
      <c r="W296" s="74">
        <v>1.9833331350000001</v>
      </c>
      <c r="X296" s="74">
        <v>1140.4739999999999</v>
      </c>
      <c r="Y296" s="74">
        <v>160</v>
      </c>
      <c r="Z296" s="74">
        <v>0.2291657753805354</v>
      </c>
      <c r="AA296" s="74">
        <v>0.7708342246194646</v>
      </c>
      <c r="AB296" s="74">
        <v>1.062978288697375E-3</v>
      </c>
      <c r="AC296" s="74">
        <v>1.062978288697375E-3</v>
      </c>
      <c r="AD296" t="s">
        <v>5810</v>
      </c>
    </row>
    <row r="297" spans="1:30">
      <c r="A297" s="165" t="s">
        <v>2575</v>
      </c>
      <c r="C297" s="165" t="s">
        <v>8442</v>
      </c>
      <c r="D297" s="166" t="s">
        <v>3040</v>
      </c>
      <c r="E297" s="166" t="s">
        <v>3042</v>
      </c>
      <c r="F297" s="159">
        <v>-1.37</v>
      </c>
      <c r="G297" s="159">
        <v>29.4</v>
      </c>
      <c r="H297" s="74">
        <v>44.52</v>
      </c>
      <c r="I297" s="74">
        <v>3.78</v>
      </c>
      <c r="J297" s="74">
        <v>11.19</v>
      </c>
      <c r="K297" s="74">
        <v>0.24</v>
      </c>
      <c r="L297" s="74">
        <v>11.75</v>
      </c>
      <c r="M297" s="74">
        <v>10.199999999999999</v>
      </c>
      <c r="N297" s="74">
        <v>1.93</v>
      </c>
      <c r="O297" s="74">
        <v>2.69</v>
      </c>
      <c r="P297" s="74">
        <v>0</v>
      </c>
      <c r="Q297" s="74">
        <v>0.65</v>
      </c>
      <c r="R297" s="74">
        <v>1.26</v>
      </c>
      <c r="S297" s="74">
        <v>0</v>
      </c>
      <c r="T297" s="74">
        <v>0</v>
      </c>
      <c r="U297" s="74">
        <v>0.2409</v>
      </c>
      <c r="V297" s="74">
        <v>11.092499999999999</v>
      </c>
      <c r="W297" s="74">
        <v>2.1749997825</v>
      </c>
      <c r="X297" s="74">
        <v>1137.32</v>
      </c>
      <c r="Y297" s="74">
        <v>1970</v>
      </c>
      <c r="Z297" s="74">
        <v>0.1907437059289126</v>
      </c>
      <c r="AA297" s="74">
        <v>0.80925629407108746</v>
      </c>
      <c r="AB297" s="74">
        <v>8.9829494382737075E-4</v>
      </c>
      <c r="AC297" s="74">
        <v>8.9829494382737086E-4</v>
      </c>
      <c r="AD297" t="s">
        <v>5810</v>
      </c>
    </row>
    <row r="298" spans="1:30">
      <c r="A298" s="165" t="s">
        <v>2576</v>
      </c>
      <c r="C298" s="165" t="s">
        <v>8442</v>
      </c>
      <c r="D298" s="166" t="s">
        <v>3040</v>
      </c>
      <c r="E298" s="166" t="s">
        <v>3042</v>
      </c>
      <c r="F298" s="159">
        <v>-1.37</v>
      </c>
      <c r="G298" s="159">
        <v>29.4</v>
      </c>
      <c r="H298" s="74">
        <v>44.79</v>
      </c>
      <c r="I298" s="74">
        <v>2.98</v>
      </c>
      <c r="J298" s="74">
        <v>12.25</v>
      </c>
      <c r="K298" s="74">
        <v>0.15</v>
      </c>
      <c r="L298" s="74">
        <v>10.86</v>
      </c>
      <c r="M298" s="74">
        <v>11.32</v>
      </c>
      <c r="N298" s="74">
        <v>2.76</v>
      </c>
      <c r="O298" s="74">
        <v>3.35</v>
      </c>
      <c r="P298" s="74">
        <v>0</v>
      </c>
      <c r="Q298" s="74">
        <v>0.64</v>
      </c>
      <c r="R298" s="74">
        <v>1.18</v>
      </c>
      <c r="S298" s="74">
        <v>0</v>
      </c>
      <c r="T298" s="74">
        <v>0</v>
      </c>
      <c r="U298" s="74">
        <v>3.6400000000000002E-2</v>
      </c>
      <c r="V298" s="74">
        <v>9.2565000000000008</v>
      </c>
      <c r="W298" s="74">
        <v>1.8149998185</v>
      </c>
      <c r="X298" s="74">
        <v>1155.912</v>
      </c>
      <c r="Y298" s="74">
        <v>420</v>
      </c>
      <c r="Z298" s="74">
        <v>0.54547510039046687</v>
      </c>
      <c r="AA298" s="74">
        <v>0.45452489960953307</v>
      </c>
      <c r="AB298" s="74">
        <v>2.253858983069726E-3</v>
      </c>
      <c r="AC298" s="74">
        <v>2.2538589830697251E-3</v>
      </c>
      <c r="AD298" t="s">
        <v>5810</v>
      </c>
    </row>
    <row r="299" spans="1:30">
      <c r="A299" s="165" t="s">
        <v>2577</v>
      </c>
      <c r="C299" s="165" t="s">
        <v>8442</v>
      </c>
      <c r="D299" s="166" t="s">
        <v>3040</v>
      </c>
      <c r="E299" s="166" t="s">
        <v>3042</v>
      </c>
      <c r="F299" s="159">
        <v>-1.37</v>
      </c>
      <c r="G299" s="159">
        <v>29.4</v>
      </c>
      <c r="H299" s="74">
        <v>44.86</v>
      </c>
      <c r="I299" s="74">
        <v>3.69</v>
      </c>
      <c r="J299" s="74">
        <v>10.62</v>
      </c>
      <c r="K299" s="74">
        <v>0.19</v>
      </c>
      <c r="L299" s="74">
        <v>8.6</v>
      </c>
      <c r="M299" s="74">
        <v>18.32</v>
      </c>
      <c r="N299" s="74">
        <v>1.66</v>
      </c>
      <c r="O299" s="74">
        <v>2.74</v>
      </c>
      <c r="P299" s="74">
        <v>0</v>
      </c>
      <c r="Q299" s="74">
        <v>0.64</v>
      </c>
      <c r="R299" s="74">
        <v>1.1299999999999999</v>
      </c>
      <c r="S299" s="74">
        <v>0</v>
      </c>
      <c r="T299" s="74">
        <v>0</v>
      </c>
      <c r="U299" s="74">
        <v>0.03</v>
      </c>
      <c r="V299" s="74">
        <v>7.3779999999999992</v>
      </c>
      <c r="W299" s="74">
        <v>1.4466665219999999</v>
      </c>
      <c r="X299" s="74">
        <v>1272.1120000000001</v>
      </c>
      <c r="Y299" s="74">
        <v>390</v>
      </c>
      <c r="Z299" s="74">
        <v>0.56275995625473985</v>
      </c>
      <c r="AA299" s="74">
        <v>0.43724004374525999</v>
      </c>
      <c r="AB299" s="74">
        <v>1.1584102659710699E-3</v>
      </c>
      <c r="AC299" s="74">
        <v>1.1584102659710699E-3</v>
      </c>
      <c r="AD299" t="s">
        <v>5810</v>
      </c>
    </row>
    <row r="300" spans="1:30">
      <c r="A300" s="165" t="s">
        <v>2578</v>
      </c>
      <c r="C300" s="165" t="s">
        <v>8442</v>
      </c>
      <c r="D300" s="166" t="s">
        <v>3040</v>
      </c>
      <c r="E300" s="166" t="s">
        <v>3042</v>
      </c>
      <c r="F300" s="159">
        <v>-1.37</v>
      </c>
      <c r="G300" s="159">
        <v>29.4</v>
      </c>
      <c r="H300" s="74">
        <v>45.63</v>
      </c>
      <c r="I300" s="74">
        <v>4.21</v>
      </c>
      <c r="J300" s="74">
        <v>16.239999999999998</v>
      </c>
      <c r="K300" s="74">
        <v>0.05</v>
      </c>
      <c r="L300" s="74">
        <v>5.15</v>
      </c>
      <c r="M300" s="74">
        <v>11.87</v>
      </c>
      <c r="N300" s="74">
        <v>2.87</v>
      </c>
      <c r="O300" s="74">
        <v>4.17</v>
      </c>
      <c r="P300" s="74">
        <v>0</v>
      </c>
      <c r="Q300" s="74">
        <v>0.74</v>
      </c>
      <c r="R300" s="74">
        <v>0.72</v>
      </c>
      <c r="S300" s="74">
        <v>0</v>
      </c>
      <c r="T300" s="74">
        <v>0</v>
      </c>
      <c r="U300" s="74">
        <v>8.1000000000000003E-2</v>
      </c>
      <c r="V300" s="74">
        <v>7.6755000000000004</v>
      </c>
      <c r="W300" s="74">
        <v>1.5049998495000001</v>
      </c>
      <c r="X300" s="74">
        <v>1165.0419999999999</v>
      </c>
      <c r="Y300" s="74">
        <v>790</v>
      </c>
      <c r="Z300" s="74">
        <v>0.1348072272333159</v>
      </c>
      <c r="AA300" s="74">
        <v>0.86519277276668405</v>
      </c>
      <c r="AB300" s="74">
        <v>1.172817500106751E-3</v>
      </c>
      <c r="AC300" s="74">
        <v>1.172817500106751E-3</v>
      </c>
      <c r="AD300" t="s">
        <v>5810</v>
      </c>
    </row>
    <row r="301" spans="1:30">
      <c r="A301" s="165" t="s">
        <v>2579</v>
      </c>
      <c r="C301" s="165" t="s">
        <v>8442</v>
      </c>
      <c r="D301" s="166" t="s">
        <v>3040</v>
      </c>
      <c r="E301" s="166" t="s">
        <v>3042</v>
      </c>
      <c r="F301" s="159">
        <v>-1.37</v>
      </c>
      <c r="G301" s="159">
        <v>29.4</v>
      </c>
      <c r="H301" s="74">
        <v>45.68</v>
      </c>
      <c r="I301" s="74">
        <v>4.1100000000000003</v>
      </c>
      <c r="J301" s="74">
        <v>12.03</v>
      </c>
      <c r="K301" s="74">
        <v>0.13</v>
      </c>
      <c r="L301" s="74">
        <v>6.56</v>
      </c>
      <c r="M301" s="74">
        <v>15.4</v>
      </c>
      <c r="N301" s="74">
        <v>2.4</v>
      </c>
      <c r="O301" s="74">
        <v>4.88</v>
      </c>
      <c r="P301" s="74">
        <v>0</v>
      </c>
      <c r="Q301" s="74">
        <v>1.0900000000000001</v>
      </c>
      <c r="R301" s="74">
        <v>1.58</v>
      </c>
      <c r="S301" s="74">
        <v>0</v>
      </c>
      <c r="T301" s="74">
        <v>0</v>
      </c>
      <c r="U301" s="74">
        <v>7.9100000000000004E-2</v>
      </c>
      <c r="V301" s="74">
        <v>6.5789999999999997</v>
      </c>
      <c r="W301" s="74">
        <v>1.289999871</v>
      </c>
      <c r="X301" s="74">
        <v>1223.6400000000001</v>
      </c>
      <c r="Y301" s="74">
        <v>690</v>
      </c>
      <c r="Z301" s="74">
        <v>0.51700831708154782</v>
      </c>
      <c r="AA301" s="74">
        <v>0.48299168291845213</v>
      </c>
      <c r="AB301" s="74">
        <v>9.0695039922523784E-4</v>
      </c>
      <c r="AC301" s="74">
        <v>9.0695039922523784E-4</v>
      </c>
      <c r="AD301" t="s">
        <v>5810</v>
      </c>
    </row>
    <row r="302" spans="1:30">
      <c r="A302" s="165" t="s">
        <v>2580</v>
      </c>
      <c r="C302" s="165" t="s">
        <v>8442</v>
      </c>
      <c r="D302" s="166" t="s">
        <v>3040</v>
      </c>
      <c r="E302" s="166" t="s">
        <v>3042</v>
      </c>
      <c r="F302" s="159">
        <v>-1.37</v>
      </c>
      <c r="G302" s="159">
        <v>29.4</v>
      </c>
      <c r="H302" s="74">
        <v>46.08</v>
      </c>
      <c r="I302" s="74">
        <v>4.1900000000000004</v>
      </c>
      <c r="J302" s="74">
        <v>14.89</v>
      </c>
      <c r="K302" s="74">
        <v>0.23</v>
      </c>
      <c r="L302" s="74">
        <v>4.16</v>
      </c>
      <c r="M302" s="74">
        <v>6.84</v>
      </c>
      <c r="N302" s="74">
        <v>3.3</v>
      </c>
      <c r="O302" s="74">
        <v>3.88</v>
      </c>
      <c r="P302" s="74">
        <v>0</v>
      </c>
      <c r="Q302" s="74">
        <v>0.71</v>
      </c>
      <c r="R302" s="74">
        <v>0.64</v>
      </c>
      <c r="S302" s="74">
        <v>0</v>
      </c>
      <c r="T302" s="74">
        <v>0</v>
      </c>
      <c r="U302" s="74">
        <v>4.4999999999999997E-3</v>
      </c>
      <c r="V302" s="74">
        <v>13.3025</v>
      </c>
      <c r="W302" s="74">
        <v>2.6083330724999998</v>
      </c>
      <c r="X302" s="74">
        <v>1081.5440000000001</v>
      </c>
      <c r="Y302" s="74">
        <v>120</v>
      </c>
      <c r="Z302" s="74">
        <v>0.65114659251256213</v>
      </c>
      <c r="AA302" s="74">
        <v>0.34885340748743793</v>
      </c>
      <c r="AB302" s="74">
        <v>3.1906598781448933E-4</v>
      </c>
      <c r="AC302" s="74">
        <v>3.1906598781448922E-4</v>
      </c>
      <c r="AD302" t="s">
        <v>5810</v>
      </c>
    </row>
    <row r="303" spans="1:30">
      <c r="A303" s="165" t="s">
        <v>2581</v>
      </c>
      <c r="C303" s="165" t="s">
        <v>8442</v>
      </c>
      <c r="D303" s="166" t="s">
        <v>3040</v>
      </c>
      <c r="E303" s="166" t="s">
        <v>3042</v>
      </c>
      <c r="F303" s="159">
        <v>-1.37</v>
      </c>
      <c r="G303" s="159">
        <v>29.4</v>
      </c>
      <c r="H303" s="74">
        <v>46.4</v>
      </c>
      <c r="I303" s="74">
        <v>3.42</v>
      </c>
      <c r="J303" s="74">
        <v>15.63</v>
      </c>
      <c r="K303" s="74">
        <v>0.21</v>
      </c>
      <c r="L303" s="74">
        <v>5.22</v>
      </c>
      <c r="M303" s="74">
        <v>9.52</v>
      </c>
      <c r="N303" s="74">
        <v>2.65</v>
      </c>
      <c r="O303" s="74">
        <v>3.74</v>
      </c>
      <c r="P303" s="74">
        <v>0</v>
      </c>
      <c r="Q303" s="74">
        <v>0.6</v>
      </c>
      <c r="R303" s="74">
        <v>0.57999999999999996</v>
      </c>
      <c r="S303" s="74">
        <v>0</v>
      </c>
      <c r="T303" s="74">
        <v>0</v>
      </c>
      <c r="U303" s="74">
        <v>1.4999999999999999E-2</v>
      </c>
      <c r="V303" s="74">
        <v>10.718500000000001</v>
      </c>
      <c r="W303" s="74">
        <v>2.1016664564999998</v>
      </c>
      <c r="X303" s="74">
        <v>1126.0319999999999</v>
      </c>
      <c r="Y303" s="74">
        <v>220</v>
      </c>
      <c r="Z303" s="74">
        <v>0.29355421593025333</v>
      </c>
      <c r="AA303" s="74">
        <v>0.70644578406974667</v>
      </c>
      <c r="AB303" s="74">
        <v>7.9174196803237279E-4</v>
      </c>
      <c r="AC303" s="74">
        <v>7.9174196803237257E-4</v>
      </c>
      <c r="AD303" t="s">
        <v>5810</v>
      </c>
    </row>
    <row r="304" spans="1:30">
      <c r="A304" s="165" t="s">
        <v>2582</v>
      </c>
      <c r="C304" s="165" t="s">
        <v>8442</v>
      </c>
      <c r="D304" s="166" t="s">
        <v>3040</v>
      </c>
      <c r="E304" s="166" t="s">
        <v>3042</v>
      </c>
      <c r="F304" s="159">
        <v>-1.37</v>
      </c>
      <c r="G304" s="159">
        <v>29.4</v>
      </c>
      <c r="H304" s="74">
        <v>47.12</v>
      </c>
      <c r="I304" s="74">
        <v>4.51</v>
      </c>
      <c r="J304" s="74">
        <v>14.51</v>
      </c>
      <c r="K304" s="74">
        <v>0.26</v>
      </c>
      <c r="L304" s="74">
        <v>3.96</v>
      </c>
      <c r="M304" s="74">
        <v>6.84</v>
      </c>
      <c r="N304" s="74">
        <v>3.07</v>
      </c>
      <c r="O304" s="74">
        <v>3.96</v>
      </c>
      <c r="P304" s="74">
        <v>0</v>
      </c>
      <c r="Q304" s="74">
        <v>0.7</v>
      </c>
      <c r="R304" s="74">
        <v>0.77</v>
      </c>
      <c r="S304" s="74">
        <v>0</v>
      </c>
      <c r="T304" s="74">
        <v>0</v>
      </c>
      <c r="U304" s="74">
        <v>7.4399999999999994E-2</v>
      </c>
      <c r="V304" s="74">
        <v>12.784000000000001</v>
      </c>
      <c r="W304" s="74">
        <v>2.5066664159999998</v>
      </c>
      <c r="X304" s="74">
        <v>1081.5440000000001</v>
      </c>
      <c r="Y304" s="74">
        <v>880</v>
      </c>
      <c r="Z304" s="74">
        <v>0.15003306637747621</v>
      </c>
      <c r="AA304" s="74">
        <v>0.84996693362252385</v>
      </c>
      <c r="AB304" s="74">
        <v>3.4709639702838112E-4</v>
      </c>
      <c r="AC304" s="74">
        <v>3.4709639702838101E-4</v>
      </c>
      <c r="AD304" t="s">
        <v>5810</v>
      </c>
    </row>
    <row r="305" spans="1:30">
      <c r="A305" s="165" t="s">
        <v>2583</v>
      </c>
      <c r="C305" s="165" t="s">
        <v>8442</v>
      </c>
      <c r="D305" s="166" t="s">
        <v>3040</v>
      </c>
      <c r="E305" s="166" t="s">
        <v>3042</v>
      </c>
      <c r="F305" s="159">
        <v>-1.37</v>
      </c>
      <c r="G305" s="159">
        <v>29.4</v>
      </c>
      <c r="H305" s="74">
        <v>47.31</v>
      </c>
      <c r="I305" s="74">
        <v>3.16</v>
      </c>
      <c r="J305" s="74">
        <v>16.149999999999999</v>
      </c>
      <c r="K305" s="74">
        <v>0.2</v>
      </c>
      <c r="L305" s="74">
        <v>4.91</v>
      </c>
      <c r="M305" s="74">
        <v>8.99</v>
      </c>
      <c r="N305" s="74">
        <v>2.79</v>
      </c>
      <c r="O305" s="74">
        <v>4.1100000000000003</v>
      </c>
      <c r="P305" s="74">
        <v>0</v>
      </c>
      <c r="Q305" s="74">
        <v>0.56000000000000005</v>
      </c>
      <c r="R305" s="74">
        <v>0.59</v>
      </c>
      <c r="S305" s="74">
        <v>0</v>
      </c>
      <c r="T305" s="74">
        <v>0</v>
      </c>
      <c r="U305" s="74">
        <v>0.72540000000000004</v>
      </c>
      <c r="V305" s="74">
        <v>10.038500000000001</v>
      </c>
      <c r="W305" s="74">
        <v>1.9683331365000001</v>
      </c>
      <c r="X305" s="74">
        <v>1117.2339999999999</v>
      </c>
      <c r="Y305" s="74">
        <v>6270</v>
      </c>
      <c r="Z305" s="74">
        <v>1.7399179245883471E-2</v>
      </c>
      <c r="AA305" s="74">
        <v>0.98260082075411659</v>
      </c>
      <c r="AB305" s="74">
        <v>1.635683443036585E-3</v>
      </c>
      <c r="AC305" s="74">
        <v>1.635683443036584E-3</v>
      </c>
      <c r="AD305" t="s">
        <v>5810</v>
      </c>
    </row>
    <row r="306" spans="1:30">
      <c r="A306" s="165" t="s">
        <v>2584</v>
      </c>
      <c r="C306" s="165" t="s">
        <v>8442</v>
      </c>
      <c r="D306" s="166" t="s">
        <v>3040</v>
      </c>
      <c r="E306" s="166" t="s">
        <v>3042</v>
      </c>
      <c r="F306" s="159">
        <v>-1.37</v>
      </c>
      <c r="G306" s="159">
        <v>29.4</v>
      </c>
      <c r="H306" s="74">
        <v>47.7</v>
      </c>
      <c r="I306" s="74">
        <v>2.94</v>
      </c>
      <c r="J306" s="74">
        <v>13.72</v>
      </c>
      <c r="K306" s="74">
        <v>0.4</v>
      </c>
      <c r="L306" s="74">
        <v>4.7</v>
      </c>
      <c r="M306" s="74">
        <v>6.82</v>
      </c>
      <c r="N306" s="74">
        <v>1.85</v>
      </c>
      <c r="O306" s="74">
        <v>3.23</v>
      </c>
      <c r="P306" s="74">
        <v>0</v>
      </c>
      <c r="Q306" s="74">
        <v>0.79</v>
      </c>
      <c r="R306" s="74">
        <v>0.9</v>
      </c>
      <c r="S306" s="74">
        <v>0</v>
      </c>
      <c r="T306" s="74">
        <v>0</v>
      </c>
      <c r="U306" s="74">
        <v>3.7699999999999997E-2</v>
      </c>
      <c r="V306" s="74">
        <v>14.9345</v>
      </c>
      <c r="W306" s="74">
        <v>2.9283330405000001</v>
      </c>
      <c r="X306" s="74">
        <v>1081.212</v>
      </c>
      <c r="Y306" s="74">
        <v>570</v>
      </c>
      <c r="Z306" s="74">
        <v>0.28688504408717908</v>
      </c>
      <c r="AA306" s="74">
        <v>0.71311495591282092</v>
      </c>
      <c r="AB306" s="74">
        <v>8.5924700743886934E-4</v>
      </c>
      <c r="AC306" s="74">
        <v>8.5924700743886945E-4</v>
      </c>
      <c r="AD306" t="s">
        <v>5810</v>
      </c>
    </row>
    <row r="307" spans="1:30">
      <c r="A307" s="165" t="s">
        <v>2585</v>
      </c>
      <c r="C307" s="165" t="s">
        <v>8442</v>
      </c>
      <c r="D307" s="166" t="s">
        <v>3040</v>
      </c>
      <c r="E307" s="166" t="s">
        <v>3042</v>
      </c>
      <c r="F307" s="159">
        <v>-1.37</v>
      </c>
      <c r="G307" s="159">
        <v>29.4</v>
      </c>
      <c r="H307" s="74">
        <v>47.73</v>
      </c>
      <c r="I307" s="74">
        <v>4.1100000000000003</v>
      </c>
      <c r="J307" s="74">
        <v>15.86</v>
      </c>
      <c r="K307" s="74">
        <v>0.16</v>
      </c>
      <c r="L307" s="74">
        <v>2.77</v>
      </c>
      <c r="M307" s="74">
        <v>12.11</v>
      </c>
      <c r="N307" s="74">
        <v>2.78</v>
      </c>
      <c r="O307" s="74">
        <v>3.51</v>
      </c>
      <c r="P307" s="74">
        <v>0</v>
      </c>
      <c r="Q307" s="74">
        <v>0.57999999999999996</v>
      </c>
      <c r="R307" s="74">
        <v>0.5</v>
      </c>
      <c r="S307" s="74">
        <v>0</v>
      </c>
      <c r="T307" s="74">
        <v>0</v>
      </c>
      <c r="U307" s="74">
        <v>0.02</v>
      </c>
      <c r="V307" s="74">
        <v>8.8144999999999989</v>
      </c>
      <c r="W307" s="74">
        <v>1.7283331605000001</v>
      </c>
      <c r="X307" s="74">
        <v>1169.0260000000001</v>
      </c>
      <c r="Y307" s="74">
        <v>290</v>
      </c>
      <c r="Z307" s="74">
        <v>0.16475772098403979</v>
      </c>
      <c r="AA307" s="74">
        <v>0.83524227901596027</v>
      </c>
      <c r="AB307" s="74">
        <v>9.0629924173546165E-5</v>
      </c>
      <c r="AC307" s="74">
        <v>9.0629924173546138E-5</v>
      </c>
      <c r="AD307" t="s">
        <v>5810</v>
      </c>
    </row>
    <row r="308" spans="1:30">
      <c r="A308" s="165" t="s">
        <v>2586</v>
      </c>
      <c r="C308" s="165" t="s">
        <v>8442</v>
      </c>
      <c r="D308" s="166" t="s">
        <v>3040</v>
      </c>
      <c r="E308" s="166" t="s">
        <v>3042</v>
      </c>
      <c r="F308" s="159">
        <v>-1.37</v>
      </c>
      <c r="G308" s="159">
        <v>29.4</v>
      </c>
      <c r="H308" s="74">
        <v>48.69</v>
      </c>
      <c r="I308" s="74">
        <v>3.28</v>
      </c>
      <c r="J308" s="74">
        <v>14.15</v>
      </c>
      <c r="K308" s="74">
        <v>0.28999999999999998</v>
      </c>
      <c r="L308" s="74">
        <v>4.16</v>
      </c>
      <c r="M308" s="74">
        <v>4.93</v>
      </c>
      <c r="N308" s="74">
        <v>2.2000000000000002</v>
      </c>
      <c r="O308" s="74">
        <v>4.87</v>
      </c>
      <c r="P308" s="74">
        <v>0</v>
      </c>
      <c r="Q308" s="74">
        <v>0.7</v>
      </c>
      <c r="R308" s="74">
        <v>1.07</v>
      </c>
      <c r="S308" s="74">
        <v>0</v>
      </c>
      <c r="T308" s="74">
        <v>0</v>
      </c>
      <c r="U308" s="74">
        <v>6.4100000000000004E-2</v>
      </c>
      <c r="V308" s="74">
        <v>14.28</v>
      </c>
      <c r="W308" s="74">
        <v>2.7999997200000002</v>
      </c>
      <c r="X308" s="74">
        <v>1049.838</v>
      </c>
      <c r="Y308" s="74">
        <v>880</v>
      </c>
      <c r="Z308" s="74">
        <v>0.25717760093816677</v>
      </c>
      <c r="AA308" s="74">
        <v>0.74282239906183323</v>
      </c>
      <c r="AB308" s="74">
        <v>8.8917762182906914E-4</v>
      </c>
      <c r="AC308" s="74">
        <v>8.8917762182906925E-4</v>
      </c>
      <c r="AD308" t="s">
        <v>5810</v>
      </c>
    </row>
    <row r="309" spans="1:30">
      <c r="A309" s="165" t="s">
        <v>2587</v>
      </c>
      <c r="C309" s="165" t="s">
        <v>8442</v>
      </c>
      <c r="D309" s="166" t="s">
        <v>3040</v>
      </c>
      <c r="E309" s="166" t="s">
        <v>3042</v>
      </c>
      <c r="F309" s="159">
        <v>-1.37</v>
      </c>
      <c r="G309" s="159">
        <v>29.4</v>
      </c>
      <c r="H309" s="74">
        <v>49.16</v>
      </c>
      <c r="I309" s="74">
        <v>4.21</v>
      </c>
      <c r="J309" s="74">
        <v>16.7</v>
      </c>
      <c r="K309" s="74">
        <v>0.16</v>
      </c>
      <c r="L309" s="74">
        <v>3.52</v>
      </c>
      <c r="M309" s="74">
        <v>6.58</v>
      </c>
      <c r="N309" s="74">
        <v>3.35</v>
      </c>
      <c r="O309" s="74">
        <v>5.32</v>
      </c>
      <c r="P309" s="74">
        <v>0</v>
      </c>
      <c r="Q309" s="74">
        <v>0.83</v>
      </c>
      <c r="R309" s="74">
        <v>0.45</v>
      </c>
      <c r="S309" s="74">
        <v>0</v>
      </c>
      <c r="T309" s="74">
        <v>0</v>
      </c>
      <c r="U309" s="74">
        <v>5.8999999999999999E-3</v>
      </c>
      <c r="V309" s="74">
        <v>8.5934999999999988</v>
      </c>
      <c r="W309" s="74">
        <v>1.6849998315000001</v>
      </c>
      <c r="X309" s="74">
        <v>1077.2280000000001</v>
      </c>
      <c r="Y309" s="74">
        <v>100</v>
      </c>
      <c r="Z309" s="74">
        <v>0.36267578623872482</v>
      </c>
      <c r="AA309" s="74">
        <v>0.63732421376127513</v>
      </c>
      <c r="AB309" s="74">
        <v>7.1121992911338705E-4</v>
      </c>
      <c r="AC309" s="74">
        <v>7.1121992911338684E-4</v>
      </c>
      <c r="AD309" t="s">
        <v>5810</v>
      </c>
    </row>
    <row r="310" spans="1:30">
      <c r="A310" s="165" t="s">
        <v>2588</v>
      </c>
      <c r="C310" s="165" t="s">
        <v>8442</v>
      </c>
      <c r="D310" s="166" t="s">
        <v>3040</v>
      </c>
      <c r="E310" s="166" t="s">
        <v>3042</v>
      </c>
      <c r="F310" s="159">
        <v>-1.37</v>
      </c>
      <c r="G310" s="159">
        <v>29.4</v>
      </c>
      <c r="H310" s="74">
        <v>49.16</v>
      </c>
      <c r="I310" s="74">
        <v>2.92</v>
      </c>
      <c r="J310" s="74">
        <v>13.84</v>
      </c>
      <c r="K310" s="74">
        <v>0.25</v>
      </c>
      <c r="L310" s="74">
        <v>3.95</v>
      </c>
      <c r="M310" s="74">
        <v>6.92</v>
      </c>
      <c r="N310" s="74">
        <v>2.7</v>
      </c>
      <c r="O310" s="74">
        <v>4.25</v>
      </c>
      <c r="P310" s="74">
        <v>0</v>
      </c>
      <c r="Q310" s="74">
        <v>0.81</v>
      </c>
      <c r="R310" s="74">
        <v>0.72</v>
      </c>
      <c r="S310" s="74">
        <v>0</v>
      </c>
      <c r="T310" s="74">
        <v>0</v>
      </c>
      <c r="U310" s="74">
        <v>0.16550000000000001</v>
      </c>
      <c r="V310" s="74">
        <v>12.9285</v>
      </c>
      <c r="W310" s="74">
        <v>2.5349997465</v>
      </c>
      <c r="X310" s="74">
        <v>1082.8720000000001</v>
      </c>
      <c r="Y310" s="74">
        <v>1960</v>
      </c>
      <c r="Z310" s="74">
        <v>5.9429542655842528E-2</v>
      </c>
      <c r="AA310" s="74">
        <v>0.94057045734415745</v>
      </c>
      <c r="AB310" s="74">
        <v>2.0873577713949201E-4</v>
      </c>
      <c r="AC310" s="74">
        <v>2.0873577713949209E-4</v>
      </c>
      <c r="AD310" t="s">
        <v>5810</v>
      </c>
    </row>
    <row r="311" spans="1:30">
      <c r="A311" s="165" t="s">
        <v>2589</v>
      </c>
      <c r="C311" s="165" t="s">
        <v>8442</v>
      </c>
      <c r="D311" s="166" t="s">
        <v>3040</v>
      </c>
      <c r="E311" s="166" t="s">
        <v>3042</v>
      </c>
      <c r="F311" s="159">
        <v>-1.37</v>
      </c>
      <c r="G311" s="159">
        <v>29.4</v>
      </c>
      <c r="H311" s="74">
        <v>49.29</v>
      </c>
      <c r="I311" s="74">
        <v>2.87</v>
      </c>
      <c r="J311" s="74">
        <v>15.47</v>
      </c>
      <c r="K311" s="74">
        <v>0.21</v>
      </c>
      <c r="L311" s="74">
        <v>3.46</v>
      </c>
      <c r="M311" s="74">
        <v>6.16</v>
      </c>
      <c r="N311" s="74">
        <v>2.42</v>
      </c>
      <c r="O311" s="74">
        <v>5.19</v>
      </c>
      <c r="P311" s="74">
        <v>0</v>
      </c>
      <c r="Q311" s="74">
        <v>0.69</v>
      </c>
      <c r="R311" s="74">
        <v>0.56999999999999995</v>
      </c>
      <c r="S311" s="74">
        <v>0</v>
      </c>
      <c r="T311" s="74">
        <v>0</v>
      </c>
      <c r="U311" s="74">
        <v>6.7199999999999996E-2</v>
      </c>
      <c r="V311" s="74">
        <v>12.07</v>
      </c>
      <c r="W311" s="74">
        <v>2.36666643</v>
      </c>
      <c r="X311" s="74">
        <v>1070.2560000000001</v>
      </c>
      <c r="Y311" s="74">
        <v>890</v>
      </c>
      <c r="Z311" s="74">
        <v>7.8735353686523124E-2</v>
      </c>
      <c r="AA311" s="74">
        <v>0.92126464631347682</v>
      </c>
      <c r="AB311" s="74">
        <v>3.3641133395706448E-4</v>
      </c>
      <c r="AC311" s="74">
        <v>3.3641133395706442E-4</v>
      </c>
      <c r="AD311" t="s">
        <v>5810</v>
      </c>
    </row>
    <row r="312" spans="1:30">
      <c r="A312" s="165" t="s">
        <v>2590</v>
      </c>
      <c r="C312" s="165" t="s">
        <v>8442</v>
      </c>
      <c r="D312" s="166" t="s">
        <v>3040</v>
      </c>
      <c r="E312" s="166" t="s">
        <v>3042</v>
      </c>
      <c r="F312" s="159">
        <v>-1.37</v>
      </c>
      <c r="G312" s="159">
        <v>29.4</v>
      </c>
      <c r="H312" s="74">
        <v>49.87</v>
      </c>
      <c r="I312" s="74">
        <v>3.2</v>
      </c>
      <c r="J312" s="74">
        <v>15.89</v>
      </c>
      <c r="K312" s="74">
        <v>0.21</v>
      </c>
      <c r="L312" s="74">
        <v>2.65</v>
      </c>
      <c r="M312" s="74">
        <v>7.49</v>
      </c>
      <c r="N312" s="74">
        <v>3.37</v>
      </c>
      <c r="O312" s="74">
        <v>4.95</v>
      </c>
      <c r="P312" s="74">
        <v>0</v>
      </c>
      <c r="Q312" s="74">
        <v>0.81</v>
      </c>
      <c r="R312" s="74">
        <v>0.4</v>
      </c>
      <c r="S312" s="74">
        <v>0</v>
      </c>
      <c r="T312" s="74">
        <v>0</v>
      </c>
      <c r="U312" s="74">
        <v>2.7000000000000001E-3</v>
      </c>
      <c r="V312" s="74">
        <v>9.6389999999999993</v>
      </c>
      <c r="W312" s="74">
        <v>1.889999811</v>
      </c>
      <c r="X312" s="74">
        <v>1092.3340000000001</v>
      </c>
      <c r="Y312" s="74">
        <v>60</v>
      </c>
      <c r="Z312" s="74">
        <v>0.4484218073293042</v>
      </c>
      <c r="AA312" s="74">
        <v>0.55157819267069574</v>
      </c>
      <c r="AB312" s="74">
        <v>5.648785980710794E-5</v>
      </c>
      <c r="AC312" s="74">
        <v>5.6487859807107927E-5</v>
      </c>
      <c r="AD312" t="s">
        <v>5810</v>
      </c>
    </row>
    <row r="313" spans="1:30">
      <c r="A313" s="165" t="s">
        <v>2591</v>
      </c>
      <c r="C313" s="165" t="s">
        <v>8442</v>
      </c>
      <c r="D313" s="166" t="s">
        <v>3040</v>
      </c>
      <c r="E313" s="166" t="s">
        <v>3042</v>
      </c>
      <c r="F313" s="159">
        <v>-1.37</v>
      </c>
      <c r="G313" s="159">
        <v>29.4</v>
      </c>
      <c r="H313" s="74">
        <v>49.99</v>
      </c>
      <c r="I313" s="74">
        <v>3.23</v>
      </c>
      <c r="J313" s="74">
        <v>15.5</v>
      </c>
      <c r="K313" s="74">
        <v>0.24</v>
      </c>
      <c r="L313" s="74">
        <v>3.28</v>
      </c>
      <c r="M313" s="74">
        <v>6.19</v>
      </c>
      <c r="N313" s="74">
        <v>2.69</v>
      </c>
      <c r="O313" s="74">
        <v>5.13</v>
      </c>
      <c r="P313" s="74">
        <v>0</v>
      </c>
      <c r="Q313" s="74">
        <v>0.79</v>
      </c>
      <c r="R313" s="74">
        <v>0.71</v>
      </c>
      <c r="S313" s="74">
        <v>0</v>
      </c>
      <c r="T313" s="74">
        <v>0</v>
      </c>
      <c r="U313" s="74">
        <v>5.0299999999999997E-2</v>
      </c>
      <c r="V313" s="74">
        <v>10.948</v>
      </c>
      <c r="W313" s="74">
        <v>2.1466664519999998</v>
      </c>
      <c r="X313" s="74">
        <v>1070.7539999999999</v>
      </c>
      <c r="Y313" s="74">
        <v>710</v>
      </c>
      <c r="Z313" s="74">
        <v>0.13872711888644901</v>
      </c>
      <c r="AA313" s="74">
        <v>0.86127288111355105</v>
      </c>
      <c r="AB313" s="74">
        <v>5.3675719095319847E-4</v>
      </c>
      <c r="AC313" s="74">
        <v>5.3675719095319814E-4</v>
      </c>
      <c r="AD313" t="s">
        <v>5810</v>
      </c>
    </row>
    <row r="314" spans="1:30">
      <c r="A314" s="165" t="s">
        <v>2592</v>
      </c>
      <c r="C314" s="165" t="s">
        <v>8442</v>
      </c>
      <c r="D314" s="166" t="s">
        <v>3040</v>
      </c>
      <c r="E314" s="166" t="s">
        <v>3042</v>
      </c>
      <c r="F314" s="159">
        <v>-1.37</v>
      </c>
      <c r="G314" s="159">
        <v>29.4</v>
      </c>
      <c r="H314" s="74">
        <v>50.18</v>
      </c>
      <c r="I314" s="74">
        <v>4.46</v>
      </c>
      <c r="J314" s="74">
        <v>17.54</v>
      </c>
      <c r="K314" s="74">
        <v>0.1</v>
      </c>
      <c r="L314" s="74">
        <v>1.75</v>
      </c>
      <c r="M314" s="74">
        <v>10.59</v>
      </c>
      <c r="N314" s="74">
        <v>3.33</v>
      </c>
      <c r="O314" s="74">
        <v>5.33</v>
      </c>
      <c r="P314" s="74">
        <v>0</v>
      </c>
      <c r="Q314" s="74">
        <v>0.64</v>
      </c>
      <c r="R314" s="74">
        <v>0.28000000000000003</v>
      </c>
      <c r="S314" s="74">
        <v>0</v>
      </c>
      <c r="T314" s="74">
        <v>0</v>
      </c>
      <c r="U314" s="74">
        <v>2.1100000000000001E-2</v>
      </c>
      <c r="V314" s="74">
        <v>5.0999999999999996</v>
      </c>
      <c r="W314" s="74">
        <v>0.99999989999999983</v>
      </c>
      <c r="X314" s="74">
        <v>1143.7940000000001</v>
      </c>
      <c r="Y314" s="74">
        <v>280</v>
      </c>
      <c r="Z314" s="74">
        <v>5.1681904077897273E-2</v>
      </c>
      <c r="AA314" s="74">
        <v>0.9483180959221027</v>
      </c>
      <c r="AB314" s="74">
        <v>4.2662062953747727E-4</v>
      </c>
      <c r="AC314" s="74">
        <v>4.2662062953747727E-4</v>
      </c>
      <c r="AD314" t="s">
        <v>5810</v>
      </c>
    </row>
    <row r="315" spans="1:30">
      <c r="A315" s="165" t="s">
        <v>2593</v>
      </c>
      <c r="C315" s="165" t="s">
        <v>8442</v>
      </c>
      <c r="D315" s="166" t="s">
        <v>3040</v>
      </c>
      <c r="E315" s="166" t="s">
        <v>3042</v>
      </c>
      <c r="F315" s="159">
        <v>-1.37</v>
      </c>
      <c r="G315" s="159">
        <v>29.4</v>
      </c>
      <c r="H315" s="74">
        <v>50.2</v>
      </c>
      <c r="I315" s="74">
        <v>0.83</v>
      </c>
      <c r="J315" s="74">
        <v>19.809999999999999</v>
      </c>
      <c r="K315" s="74">
        <v>0.19</v>
      </c>
      <c r="L315" s="74">
        <v>2.59</v>
      </c>
      <c r="M315" s="74">
        <v>8.26</v>
      </c>
      <c r="N315" s="74">
        <v>3.01</v>
      </c>
      <c r="O315" s="74">
        <v>3.2</v>
      </c>
      <c r="P315" s="74">
        <v>0</v>
      </c>
      <c r="Q315" s="74">
        <v>0.54</v>
      </c>
      <c r="R315" s="74">
        <v>0.48</v>
      </c>
      <c r="S315" s="74">
        <v>0</v>
      </c>
      <c r="T315" s="74">
        <v>0</v>
      </c>
      <c r="U315" s="74">
        <v>4.3200000000000002E-2</v>
      </c>
      <c r="V315" s="74">
        <v>9.5285000000000011</v>
      </c>
      <c r="W315" s="74">
        <v>1.8683331464999999</v>
      </c>
      <c r="X315" s="74">
        <v>1105.116</v>
      </c>
      <c r="Y315" s="74">
        <v>850</v>
      </c>
      <c r="Z315" s="74">
        <v>5.2498611260895153E-2</v>
      </c>
      <c r="AA315" s="74">
        <v>0.94750138873910483</v>
      </c>
      <c r="AB315" s="74">
        <v>1.508942705313593E-4</v>
      </c>
      <c r="AC315" s="74">
        <v>1.508942705313593E-4</v>
      </c>
      <c r="AD315" t="s">
        <v>5810</v>
      </c>
    </row>
    <row r="316" spans="1:30">
      <c r="A316" s="165" t="s">
        <v>2594</v>
      </c>
      <c r="C316" s="165" t="s">
        <v>8442</v>
      </c>
      <c r="D316" s="166" t="s">
        <v>3040</v>
      </c>
      <c r="E316" s="166" t="s">
        <v>3042</v>
      </c>
      <c r="F316" s="159">
        <v>-1.37</v>
      </c>
      <c r="G316" s="159">
        <v>29.4</v>
      </c>
      <c r="H316" s="74">
        <v>50.24</v>
      </c>
      <c r="I316" s="74">
        <v>2.92</v>
      </c>
      <c r="J316" s="74">
        <v>15.66</v>
      </c>
      <c r="K316" s="74">
        <v>0.21</v>
      </c>
      <c r="L316" s="74">
        <v>2.9</v>
      </c>
      <c r="M316" s="74">
        <v>6.68</v>
      </c>
      <c r="N316" s="74">
        <v>3.32</v>
      </c>
      <c r="O316" s="74">
        <v>5.12</v>
      </c>
      <c r="P316" s="74">
        <v>0</v>
      </c>
      <c r="Q316" s="74">
        <v>0.78</v>
      </c>
      <c r="R316" s="74">
        <v>0.43</v>
      </c>
      <c r="S316" s="74">
        <v>0</v>
      </c>
      <c r="T316" s="74">
        <v>0</v>
      </c>
      <c r="U316" s="74">
        <v>1.2200000000000001E-2</v>
      </c>
      <c r="V316" s="74">
        <v>10.327500000000001</v>
      </c>
      <c r="W316" s="74">
        <v>2.0249997975</v>
      </c>
      <c r="X316" s="74">
        <v>1078.8879999999999</v>
      </c>
      <c r="Y316" s="74">
        <v>180</v>
      </c>
      <c r="Z316" s="74">
        <v>0.17888526423576509</v>
      </c>
      <c r="AA316" s="74">
        <v>0.82111473576423488</v>
      </c>
      <c r="AB316" s="74">
        <v>3.5053191855132529E-4</v>
      </c>
      <c r="AC316" s="74">
        <v>3.5053191855132529E-4</v>
      </c>
      <c r="AD316" t="s">
        <v>5810</v>
      </c>
    </row>
    <row r="317" spans="1:30">
      <c r="A317" s="165" t="s">
        <v>2595</v>
      </c>
      <c r="C317" s="165" t="s">
        <v>8442</v>
      </c>
      <c r="D317" s="166" t="s">
        <v>3040</v>
      </c>
      <c r="E317" s="166" t="s">
        <v>3042</v>
      </c>
      <c r="F317" s="159">
        <v>-1.37</v>
      </c>
      <c r="G317" s="159">
        <v>29.4</v>
      </c>
      <c r="H317" s="74">
        <v>51.11</v>
      </c>
      <c r="I317" s="74">
        <v>1.51</v>
      </c>
      <c r="J317" s="74">
        <v>21.35</v>
      </c>
      <c r="K317" s="74">
        <v>0.14000000000000001</v>
      </c>
      <c r="L317" s="74">
        <v>1.6</v>
      </c>
      <c r="M317" s="74">
        <v>9.1300000000000008</v>
      </c>
      <c r="N317" s="74">
        <v>3.53</v>
      </c>
      <c r="O317" s="74">
        <v>3.5</v>
      </c>
      <c r="P317" s="74">
        <v>0</v>
      </c>
      <c r="Q317" s="74">
        <v>0.46</v>
      </c>
      <c r="R317" s="74">
        <v>0.47</v>
      </c>
      <c r="S317" s="74">
        <v>0</v>
      </c>
      <c r="T317" s="74">
        <v>0</v>
      </c>
      <c r="U317" s="74">
        <v>1.11E-2</v>
      </c>
      <c r="V317" s="74">
        <v>6.8085000000000004</v>
      </c>
      <c r="W317" s="74">
        <v>1.3349998665</v>
      </c>
      <c r="X317" s="74">
        <v>1119.558</v>
      </c>
      <c r="Y317" s="74">
        <v>250</v>
      </c>
      <c r="Z317" s="74">
        <v>0.1431258890858805</v>
      </c>
      <c r="AA317" s="74">
        <v>0.85687411091411947</v>
      </c>
      <c r="AB317" s="74">
        <v>2.3653593931211009E-4</v>
      </c>
      <c r="AC317" s="74">
        <v>2.365359393121099E-4</v>
      </c>
      <c r="AD317" t="s">
        <v>5810</v>
      </c>
    </row>
    <row r="318" spans="1:30">
      <c r="A318" s="165" t="s">
        <v>2596</v>
      </c>
      <c r="C318" s="165" t="s">
        <v>8442</v>
      </c>
      <c r="D318" s="166" t="s">
        <v>3040</v>
      </c>
      <c r="E318" s="166" t="s">
        <v>2873</v>
      </c>
      <c r="F318" s="159">
        <v>-1.41</v>
      </c>
      <c r="G318" s="159">
        <v>29.2</v>
      </c>
      <c r="H318" s="74">
        <v>41.94</v>
      </c>
      <c r="I318" s="74">
        <v>5.03</v>
      </c>
      <c r="J318" s="74">
        <v>15.58</v>
      </c>
      <c r="K318" s="74">
        <v>0.19</v>
      </c>
      <c r="L318" s="74">
        <v>6.57</v>
      </c>
      <c r="M318" s="74">
        <v>11.93</v>
      </c>
      <c r="N318" s="74">
        <v>3.06</v>
      </c>
      <c r="O318" s="74">
        <v>2.35</v>
      </c>
      <c r="P318" s="74">
        <v>0</v>
      </c>
      <c r="Q318" s="74">
        <v>0.56000000000000005</v>
      </c>
      <c r="R318" s="74">
        <v>0.04</v>
      </c>
      <c r="S318" s="74">
        <v>0</v>
      </c>
      <c r="T318" s="74">
        <v>0</v>
      </c>
      <c r="U318" s="74">
        <v>8.8999999999999999E-3</v>
      </c>
      <c r="V318" s="74">
        <v>8.8824999999999985</v>
      </c>
      <c r="W318" s="74">
        <v>1.7416664925000001</v>
      </c>
      <c r="X318" s="74">
        <v>1166.038</v>
      </c>
      <c r="Y318" s="74">
        <v>70</v>
      </c>
      <c r="Z318" s="74">
        <v>5.8357938631681157E-3</v>
      </c>
      <c r="AA318" s="74">
        <v>0.99416420613683187</v>
      </c>
      <c r="AB318" s="74">
        <v>8.829238249978621E-4</v>
      </c>
      <c r="AC318" s="74">
        <v>8.8292382499786178E-4</v>
      </c>
      <c r="AD318" t="s">
        <v>5810</v>
      </c>
    </row>
    <row r="319" spans="1:30">
      <c r="A319" s="165" t="s">
        <v>2597</v>
      </c>
      <c r="C319" s="165" t="s">
        <v>8442</v>
      </c>
      <c r="D319" s="166" t="s">
        <v>3040</v>
      </c>
      <c r="E319" s="166" t="s">
        <v>2873</v>
      </c>
      <c r="F319" s="159">
        <v>-1.41</v>
      </c>
      <c r="G319" s="159">
        <v>29.2</v>
      </c>
      <c r="H319" s="74">
        <v>43.16</v>
      </c>
      <c r="I319" s="74">
        <v>3.36</v>
      </c>
      <c r="J319" s="74">
        <v>9.7899999999999991</v>
      </c>
      <c r="K319" s="74">
        <v>0.124</v>
      </c>
      <c r="L319" s="74">
        <v>13.4</v>
      </c>
      <c r="M319" s="74">
        <v>11.41</v>
      </c>
      <c r="N319" s="74">
        <v>1.62</v>
      </c>
      <c r="O319" s="74">
        <v>2.2200000000000002</v>
      </c>
      <c r="P319" s="74">
        <v>0</v>
      </c>
      <c r="Q319" s="74">
        <v>0.67</v>
      </c>
      <c r="R319" s="74">
        <v>0.37</v>
      </c>
      <c r="S319" s="74">
        <v>0</v>
      </c>
      <c r="T319" s="74">
        <v>0</v>
      </c>
      <c r="U319" s="74">
        <v>2.69E-2</v>
      </c>
      <c r="V319" s="74">
        <v>7.7690000000000001</v>
      </c>
      <c r="W319" s="74">
        <v>1.5233331809999999</v>
      </c>
      <c r="X319" s="74">
        <v>1157.4059999999999</v>
      </c>
      <c r="Y319" s="74">
        <v>250</v>
      </c>
      <c r="Z319" s="74">
        <v>0.13123845699088571</v>
      </c>
      <c r="AA319" s="74">
        <v>0.86876154300911435</v>
      </c>
      <c r="AB319" s="74">
        <v>4.1835426118703539E-4</v>
      </c>
      <c r="AC319" s="74">
        <v>4.1835426118703539E-4</v>
      </c>
      <c r="AD319" t="s">
        <v>5810</v>
      </c>
    </row>
    <row r="320" spans="1:30">
      <c r="A320" s="165" t="s">
        <v>2598</v>
      </c>
      <c r="C320" s="165" t="s">
        <v>8442</v>
      </c>
      <c r="D320" s="166" t="s">
        <v>3040</v>
      </c>
      <c r="E320" s="166" t="s">
        <v>2873</v>
      </c>
      <c r="F320" s="159">
        <v>-1.41</v>
      </c>
      <c r="G320" s="159">
        <v>29.2</v>
      </c>
      <c r="H320" s="74">
        <v>43.32</v>
      </c>
      <c r="I320" s="74">
        <v>3.61</v>
      </c>
      <c r="J320" s="74">
        <v>15.43</v>
      </c>
      <c r="K320" s="74">
        <v>0.15</v>
      </c>
      <c r="L320" s="74">
        <v>6.51</v>
      </c>
      <c r="M320" s="74">
        <v>13</v>
      </c>
      <c r="N320" s="74">
        <v>3.2</v>
      </c>
      <c r="O320" s="74">
        <v>2.27</v>
      </c>
      <c r="P320" s="74">
        <v>0</v>
      </c>
      <c r="Q320" s="74">
        <v>0.44</v>
      </c>
      <c r="R320" s="74">
        <v>0.15</v>
      </c>
      <c r="S320" s="74">
        <v>0</v>
      </c>
      <c r="T320" s="74">
        <v>0</v>
      </c>
      <c r="U320" s="74">
        <v>6.4799999999999996E-2</v>
      </c>
      <c r="V320" s="74">
        <v>7.6499999999999986</v>
      </c>
      <c r="W320" s="74">
        <v>1.49999985</v>
      </c>
      <c r="X320" s="74">
        <v>1183.8</v>
      </c>
      <c r="Y320" s="74">
        <v>590</v>
      </c>
      <c r="Z320" s="74">
        <v>9.3011895833494049E-3</v>
      </c>
      <c r="AA320" s="74">
        <v>0.99069881041665064</v>
      </c>
      <c r="AB320" s="74">
        <v>1.4636680120029869E-4</v>
      </c>
      <c r="AC320" s="74">
        <v>1.463668012002985E-4</v>
      </c>
      <c r="AD320" t="s">
        <v>5810</v>
      </c>
    </row>
    <row r="321" spans="1:30">
      <c r="A321" s="165" t="s">
        <v>2599</v>
      </c>
      <c r="C321" s="165" t="s">
        <v>8442</v>
      </c>
      <c r="D321" s="166" t="s">
        <v>3040</v>
      </c>
      <c r="E321" s="166" t="s">
        <v>2873</v>
      </c>
      <c r="F321" s="159">
        <v>-1.41</v>
      </c>
      <c r="G321" s="159">
        <v>29.2</v>
      </c>
      <c r="H321" s="74">
        <v>43.51</v>
      </c>
      <c r="I321" s="74">
        <v>3.55</v>
      </c>
      <c r="J321" s="74">
        <v>15.78</v>
      </c>
      <c r="K321" s="74">
        <v>0.24</v>
      </c>
      <c r="L321" s="74">
        <v>5.74</v>
      </c>
      <c r="M321" s="74">
        <v>10.199999999999999</v>
      </c>
      <c r="N321" s="74">
        <v>3.7</v>
      </c>
      <c r="O321" s="74">
        <v>2.5499999999999998</v>
      </c>
      <c r="P321" s="74">
        <v>0</v>
      </c>
      <c r="Q321" s="74">
        <v>0.48</v>
      </c>
      <c r="R321" s="74">
        <v>0.13</v>
      </c>
      <c r="S321" s="74">
        <v>0</v>
      </c>
      <c r="T321" s="74">
        <v>0</v>
      </c>
      <c r="U321" s="74">
        <v>6.5100000000000005E-2</v>
      </c>
      <c r="V321" s="74">
        <v>10.2935</v>
      </c>
      <c r="W321" s="74">
        <v>2.018333131499999</v>
      </c>
      <c r="X321" s="74">
        <v>1137.32</v>
      </c>
      <c r="Y321" s="74">
        <v>570</v>
      </c>
      <c r="Z321" s="74">
        <v>7.4079723496319238E-3</v>
      </c>
      <c r="AA321" s="74">
        <v>0.99259202765036803</v>
      </c>
      <c r="AB321" s="74">
        <v>3.26109019753054E-4</v>
      </c>
      <c r="AC321" s="74">
        <v>3.26109019753054E-4</v>
      </c>
      <c r="AD321" t="s">
        <v>5810</v>
      </c>
    </row>
    <row r="322" spans="1:30">
      <c r="A322" s="165" t="s">
        <v>2600</v>
      </c>
      <c r="C322" s="165" t="s">
        <v>8442</v>
      </c>
      <c r="D322" s="166" t="s">
        <v>3040</v>
      </c>
      <c r="E322" s="166" t="s">
        <v>2873</v>
      </c>
      <c r="F322" s="159">
        <v>-1.41</v>
      </c>
      <c r="G322" s="159">
        <v>29.2</v>
      </c>
      <c r="H322" s="74">
        <v>43.8</v>
      </c>
      <c r="I322" s="74">
        <v>3.41</v>
      </c>
      <c r="J322" s="74">
        <v>14.51</v>
      </c>
      <c r="K322" s="74">
        <v>0.25</v>
      </c>
      <c r="L322" s="74">
        <v>5.52</v>
      </c>
      <c r="M322" s="74">
        <v>8.2100000000000009</v>
      </c>
      <c r="N322" s="74">
        <v>3.59</v>
      </c>
      <c r="O322" s="74">
        <v>2.61</v>
      </c>
      <c r="P322" s="74">
        <v>0</v>
      </c>
      <c r="Q322" s="74">
        <v>0.49</v>
      </c>
      <c r="R322" s="74">
        <v>0.13</v>
      </c>
      <c r="S322" s="74">
        <v>0</v>
      </c>
      <c r="T322" s="74">
        <v>0</v>
      </c>
      <c r="U322" s="74">
        <v>3.0999999999999999E-3</v>
      </c>
      <c r="V322" s="74">
        <v>13.209</v>
      </c>
      <c r="W322" s="74">
        <v>2.5899997410000002</v>
      </c>
      <c r="X322" s="74">
        <v>1104.2860000000001</v>
      </c>
      <c r="Y322" s="74">
        <v>30</v>
      </c>
      <c r="Z322" s="74">
        <v>0.12623652986789949</v>
      </c>
      <c r="AA322" s="74">
        <v>0.87376347013210043</v>
      </c>
      <c r="AB322" s="74">
        <v>2.7393831807410421E-4</v>
      </c>
      <c r="AC322" s="74">
        <v>2.739383180741041E-4</v>
      </c>
      <c r="AD322" t="s">
        <v>5810</v>
      </c>
    </row>
    <row r="323" spans="1:30">
      <c r="A323" s="165" t="s">
        <v>2601</v>
      </c>
      <c r="C323" s="165" t="s">
        <v>8442</v>
      </c>
      <c r="D323" s="166" t="s">
        <v>3040</v>
      </c>
      <c r="E323" s="166" t="s">
        <v>2873</v>
      </c>
      <c r="F323" s="159">
        <v>-1.41</v>
      </c>
      <c r="G323" s="159">
        <v>29.2</v>
      </c>
      <c r="H323" s="74">
        <v>43.8</v>
      </c>
      <c r="I323" s="74">
        <v>3.3</v>
      </c>
      <c r="J323" s="74">
        <v>14.86</v>
      </c>
      <c r="K323" s="74">
        <v>0.26</v>
      </c>
      <c r="L323" s="74">
        <v>5.34</v>
      </c>
      <c r="M323" s="74">
        <v>9.32</v>
      </c>
      <c r="N323" s="74">
        <v>4.46</v>
      </c>
      <c r="O323" s="74">
        <v>2.63</v>
      </c>
      <c r="P323" s="74">
        <v>0</v>
      </c>
      <c r="Q323" s="74">
        <v>0.46</v>
      </c>
      <c r="R323" s="74">
        <v>0.23</v>
      </c>
      <c r="S323" s="74">
        <v>0</v>
      </c>
      <c r="T323" s="74">
        <v>0</v>
      </c>
      <c r="U323" s="74">
        <v>8.7999999999999995E-2</v>
      </c>
      <c r="V323" s="74">
        <v>12.5885</v>
      </c>
      <c r="W323" s="74">
        <v>2.4683330864999991</v>
      </c>
      <c r="X323" s="74">
        <v>1122.712</v>
      </c>
      <c r="Y323" s="74">
        <v>540</v>
      </c>
      <c r="Z323" s="74">
        <v>2.288879200696356E-2</v>
      </c>
      <c r="AA323" s="74">
        <v>0.97711120799303641</v>
      </c>
      <c r="AB323" s="74">
        <v>4.4213545721495098E-4</v>
      </c>
      <c r="AC323" s="74">
        <v>4.4213545721495093E-4</v>
      </c>
      <c r="AD323" t="s">
        <v>5810</v>
      </c>
    </row>
    <row r="324" spans="1:30">
      <c r="A324" s="165" t="s">
        <v>2602</v>
      </c>
      <c r="C324" s="165" t="s">
        <v>8442</v>
      </c>
      <c r="D324" s="166" t="s">
        <v>3040</v>
      </c>
      <c r="E324" s="166" t="s">
        <v>2873</v>
      </c>
      <c r="F324" s="159">
        <v>-1.41</v>
      </c>
      <c r="G324" s="159">
        <v>29.2</v>
      </c>
      <c r="H324" s="74">
        <v>43.84</v>
      </c>
      <c r="I324" s="74">
        <v>3.42</v>
      </c>
      <c r="J324" s="74">
        <v>15.05</v>
      </c>
      <c r="K324" s="74">
        <v>0.22</v>
      </c>
      <c r="L324" s="74">
        <v>3.53</v>
      </c>
      <c r="M324" s="74">
        <v>12.8</v>
      </c>
      <c r="N324" s="74">
        <v>2.42</v>
      </c>
      <c r="O324" s="74">
        <v>1.97</v>
      </c>
      <c r="P324" s="74">
        <v>0</v>
      </c>
      <c r="Q324" s="74">
        <v>1.27</v>
      </c>
      <c r="R324" s="74">
        <v>1.24</v>
      </c>
      <c r="S324" s="74">
        <v>0</v>
      </c>
      <c r="T324" s="74">
        <v>0</v>
      </c>
      <c r="U324" s="74">
        <v>6.5000000000000002E-2</v>
      </c>
      <c r="V324" s="74">
        <v>9.6135000000000002</v>
      </c>
      <c r="W324" s="74">
        <v>1.8849998115</v>
      </c>
      <c r="X324" s="74">
        <v>1180.48</v>
      </c>
      <c r="Y324" s="74">
        <v>1050</v>
      </c>
      <c r="Z324" s="74">
        <v>0.27735227202415402</v>
      </c>
      <c r="AA324" s="74">
        <v>0.72264772797584598</v>
      </c>
      <c r="AB324" s="74">
        <v>8.7854613783079486E-4</v>
      </c>
      <c r="AC324" s="74">
        <v>8.7854613783079486E-4</v>
      </c>
      <c r="AD324" t="s">
        <v>5810</v>
      </c>
    </row>
    <row r="325" spans="1:30">
      <c r="A325" s="165" t="s">
        <v>2603</v>
      </c>
      <c r="C325" s="165" t="s">
        <v>8442</v>
      </c>
      <c r="D325" s="166" t="s">
        <v>3040</v>
      </c>
      <c r="E325" s="166" t="s">
        <v>2873</v>
      </c>
      <c r="F325" s="159">
        <v>-1.41</v>
      </c>
      <c r="G325" s="159">
        <v>29.2</v>
      </c>
      <c r="H325" s="74">
        <v>44.09</v>
      </c>
      <c r="I325" s="74">
        <v>3.41</v>
      </c>
      <c r="J325" s="74">
        <v>15.17</v>
      </c>
      <c r="K325" s="74">
        <v>0.19</v>
      </c>
      <c r="L325" s="74">
        <v>5.16</v>
      </c>
      <c r="M325" s="74">
        <v>11.38</v>
      </c>
      <c r="N325" s="74">
        <v>3.21</v>
      </c>
      <c r="O325" s="74">
        <v>2.09</v>
      </c>
      <c r="P325" s="74">
        <v>0</v>
      </c>
      <c r="Q325" s="74">
        <v>0.55000000000000004</v>
      </c>
      <c r="R325" s="74">
        <v>1.34</v>
      </c>
      <c r="S325" s="74">
        <v>0</v>
      </c>
      <c r="T325" s="74">
        <v>0</v>
      </c>
      <c r="U325" s="74">
        <v>8.7800000000000003E-2</v>
      </c>
      <c r="V325" s="74">
        <v>9.9109999999999996</v>
      </c>
      <c r="W325" s="74">
        <v>1.9433331389999999</v>
      </c>
      <c r="X325" s="74">
        <v>1156.9079999999999</v>
      </c>
      <c r="Y325" s="74">
        <v>1120</v>
      </c>
      <c r="Z325" s="74">
        <v>0.29435073839622122</v>
      </c>
      <c r="AA325" s="74">
        <v>0.70564926160377883</v>
      </c>
      <c r="AB325" s="74">
        <v>1.7348519307422311E-4</v>
      </c>
      <c r="AC325" s="74">
        <v>1.7348519307422311E-4</v>
      </c>
      <c r="AD325" t="s">
        <v>5810</v>
      </c>
    </row>
    <row r="326" spans="1:30">
      <c r="A326" s="165" t="s">
        <v>2604</v>
      </c>
      <c r="C326" s="165" t="s">
        <v>8442</v>
      </c>
      <c r="D326" s="166" t="s">
        <v>3040</v>
      </c>
      <c r="E326" s="166" t="s">
        <v>2873</v>
      </c>
      <c r="F326" s="159">
        <v>-1.41</v>
      </c>
      <c r="G326" s="159">
        <v>29.2</v>
      </c>
      <c r="H326" s="74">
        <v>44.42</v>
      </c>
      <c r="I326" s="74">
        <v>3.65</v>
      </c>
      <c r="J326" s="74">
        <v>15.93</v>
      </c>
      <c r="K326" s="74">
        <v>0.18</v>
      </c>
      <c r="L326" s="74">
        <v>6.17</v>
      </c>
      <c r="M326" s="74">
        <v>9.86</v>
      </c>
      <c r="N326" s="74">
        <v>3.29</v>
      </c>
      <c r="O326" s="74">
        <v>2.61</v>
      </c>
      <c r="P326" s="74">
        <v>0</v>
      </c>
      <c r="Q326" s="74">
        <v>0.47</v>
      </c>
      <c r="R326" s="74">
        <v>0.15</v>
      </c>
      <c r="S326" s="74">
        <v>0</v>
      </c>
      <c r="T326" s="74">
        <v>0</v>
      </c>
      <c r="U326" s="74">
        <v>0.45069999999999999</v>
      </c>
      <c r="V326" s="74">
        <v>9.5879999999999992</v>
      </c>
      <c r="W326" s="74">
        <v>1.8799998120000001</v>
      </c>
      <c r="X326" s="74">
        <v>1131.6759999999999</v>
      </c>
      <c r="Y326" s="74">
        <v>4040</v>
      </c>
      <c r="Z326" s="74">
        <v>1.8681552691232289E-3</v>
      </c>
      <c r="AA326" s="74">
        <v>0.99813184473087679</v>
      </c>
      <c r="AB326" s="74">
        <v>1.2252757755014641E-3</v>
      </c>
      <c r="AC326" s="74">
        <v>1.2252757755014641E-3</v>
      </c>
      <c r="AD326" t="s">
        <v>5810</v>
      </c>
    </row>
    <row r="327" spans="1:30">
      <c r="A327" s="165" t="s">
        <v>2605</v>
      </c>
      <c r="C327" s="165" t="s">
        <v>8442</v>
      </c>
      <c r="D327" s="166" t="s">
        <v>3040</v>
      </c>
      <c r="E327" s="166" t="s">
        <v>2873</v>
      </c>
      <c r="F327" s="159">
        <v>-1.41</v>
      </c>
      <c r="G327" s="159">
        <v>29.2</v>
      </c>
      <c r="H327" s="74">
        <v>44.56</v>
      </c>
      <c r="I327" s="74">
        <v>2.6</v>
      </c>
      <c r="J327" s="74">
        <v>17.52</v>
      </c>
      <c r="K327" s="74">
        <v>0.22</v>
      </c>
      <c r="L327" s="74">
        <v>6.24</v>
      </c>
      <c r="M327" s="74">
        <v>8.85</v>
      </c>
      <c r="N327" s="74">
        <v>3.42</v>
      </c>
      <c r="O327" s="74">
        <v>2.41</v>
      </c>
      <c r="P327" s="74">
        <v>0</v>
      </c>
      <c r="Q327" s="74">
        <v>0.39</v>
      </c>
      <c r="R327" s="74">
        <v>0.17</v>
      </c>
      <c r="S327" s="74">
        <v>0</v>
      </c>
      <c r="T327" s="74">
        <v>0</v>
      </c>
      <c r="U327" s="74">
        <v>8.48E-2</v>
      </c>
      <c r="V327" s="74">
        <v>9.426499999999999</v>
      </c>
      <c r="W327" s="74">
        <v>1.8483331485000001</v>
      </c>
      <c r="X327" s="74">
        <v>1114.9100000000001</v>
      </c>
      <c r="Y327" s="74">
        <v>1100</v>
      </c>
      <c r="Z327" s="74">
        <v>6.7572633340944373E-3</v>
      </c>
      <c r="AA327" s="74">
        <v>0.99324273666590557</v>
      </c>
      <c r="AB327" s="74">
        <v>2.3779029103690661E-4</v>
      </c>
      <c r="AC327" s="74">
        <v>2.3779029103690669E-4</v>
      </c>
      <c r="AD327" t="s">
        <v>5810</v>
      </c>
    </row>
    <row r="328" spans="1:30">
      <c r="A328" s="165" t="s">
        <v>2606</v>
      </c>
      <c r="C328" s="165" t="s">
        <v>8442</v>
      </c>
      <c r="D328" s="166" t="s">
        <v>3040</v>
      </c>
      <c r="E328" s="166" t="s">
        <v>2873</v>
      </c>
      <c r="F328" s="159">
        <v>-1.41</v>
      </c>
      <c r="G328" s="159">
        <v>29.2</v>
      </c>
      <c r="H328" s="74">
        <v>44.62</v>
      </c>
      <c r="I328" s="74">
        <v>3.67</v>
      </c>
      <c r="J328" s="74">
        <v>14.96</v>
      </c>
      <c r="K328" s="74">
        <v>0.25</v>
      </c>
      <c r="L328" s="74">
        <v>5.64</v>
      </c>
      <c r="M328" s="74">
        <v>9.61</v>
      </c>
      <c r="N328" s="74">
        <v>3.32</v>
      </c>
      <c r="O328" s="74">
        <v>2.58</v>
      </c>
      <c r="P328" s="74">
        <v>0</v>
      </c>
      <c r="Q328" s="74">
        <v>0.47</v>
      </c>
      <c r="R328" s="74">
        <v>0.16</v>
      </c>
      <c r="S328" s="74">
        <v>0</v>
      </c>
      <c r="T328" s="74">
        <v>0</v>
      </c>
      <c r="U328" s="74">
        <v>0.5212</v>
      </c>
      <c r="V328" s="74">
        <v>11.577</v>
      </c>
      <c r="W328" s="74">
        <v>2.269999772999999</v>
      </c>
      <c r="X328" s="74">
        <v>1127.5260000000001</v>
      </c>
      <c r="Y328" s="74">
        <v>4260</v>
      </c>
      <c r="Z328" s="74">
        <v>2.0893159942963458E-3</v>
      </c>
      <c r="AA328" s="74">
        <v>0.99791068400570371</v>
      </c>
      <c r="AB328" s="74">
        <v>4.7360660253788342E-4</v>
      </c>
      <c r="AC328" s="74">
        <v>4.7360660253788342E-4</v>
      </c>
      <c r="AD328" t="s">
        <v>5810</v>
      </c>
    </row>
    <row r="329" spans="1:30">
      <c r="A329" s="165" t="s">
        <v>2607</v>
      </c>
      <c r="C329" s="165" t="s">
        <v>8442</v>
      </c>
      <c r="D329" s="166" t="s">
        <v>3040</v>
      </c>
      <c r="E329" s="166" t="s">
        <v>2873</v>
      </c>
      <c r="F329" s="159">
        <v>-1.41</v>
      </c>
      <c r="G329" s="159">
        <v>29.2</v>
      </c>
      <c r="H329" s="74">
        <v>44.63</v>
      </c>
      <c r="I329" s="74">
        <v>3.54</v>
      </c>
      <c r="J329" s="74">
        <v>15.52</v>
      </c>
      <c r="K329" s="74">
        <v>0.22</v>
      </c>
      <c r="L329" s="74">
        <v>4.53</v>
      </c>
      <c r="M329" s="74">
        <v>10.45</v>
      </c>
      <c r="N329" s="74">
        <v>3.36</v>
      </c>
      <c r="O329" s="74">
        <v>2.33</v>
      </c>
      <c r="P329" s="74">
        <v>0</v>
      </c>
      <c r="Q329" s="74">
        <v>0.55000000000000004</v>
      </c>
      <c r="R329" s="74">
        <v>1.25</v>
      </c>
      <c r="S329" s="74">
        <v>0</v>
      </c>
      <c r="T329" s="74">
        <v>0</v>
      </c>
      <c r="U329" s="74">
        <v>4.6199999999999998E-2</v>
      </c>
      <c r="V329" s="74">
        <v>10.064</v>
      </c>
      <c r="W329" s="74">
        <v>1.9733331359999999</v>
      </c>
      <c r="X329" s="74">
        <v>1141.47</v>
      </c>
      <c r="Y329" s="74">
        <v>720</v>
      </c>
      <c r="Z329" s="74">
        <v>0.3757318304773325</v>
      </c>
      <c r="AA329" s="74">
        <v>0.6242681695226675</v>
      </c>
      <c r="AB329" s="74">
        <v>5.0813216527450419E-5</v>
      </c>
      <c r="AC329" s="74">
        <v>5.0813216527450412E-5</v>
      </c>
      <c r="AD329" t="s">
        <v>5810</v>
      </c>
    </row>
    <row r="330" spans="1:30">
      <c r="A330" s="165" t="s">
        <v>2608</v>
      </c>
      <c r="C330" s="165" t="s">
        <v>8442</v>
      </c>
      <c r="D330" s="166" t="s">
        <v>3040</v>
      </c>
      <c r="E330" s="166" t="s">
        <v>2873</v>
      </c>
      <c r="F330" s="159">
        <v>-1.41</v>
      </c>
      <c r="G330" s="159">
        <v>29.2</v>
      </c>
      <c r="H330" s="74">
        <v>44.69</v>
      </c>
      <c r="I330" s="74">
        <v>3.68</v>
      </c>
      <c r="J330" s="74">
        <v>15.6</v>
      </c>
      <c r="K330" s="74">
        <v>0.16</v>
      </c>
      <c r="L330" s="74">
        <v>4.2300000000000004</v>
      </c>
      <c r="M330" s="74">
        <v>11.69</v>
      </c>
      <c r="N330" s="74">
        <v>3.04</v>
      </c>
      <c r="O330" s="74">
        <v>2.19</v>
      </c>
      <c r="P330" s="74">
        <v>0</v>
      </c>
      <c r="Q330" s="74">
        <v>0.47</v>
      </c>
      <c r="R330" s="74">
        <v>1.29</v>
      </c>
      <c r="S330" s="74">
        <v>0</v>
      </c>
      <c r="T330" s="74">
        <v>0</v>
      </c>
      <c r="U330" s="74">
        <v>0.18459999999999999</v>
      </c>
      <c r="V330" s="74">
        <v>10.089499999999999</v>
      </c>
      <c r="W330" s="74">
        <v>1.9783331355</v>
      </c>
      <c r="X330" s="74">
        <v>1162.0540000000001</v>
      </c>
      <c r="Y330" s="74">
        <v>2080</v>
      </c>
      <c r="Z330" s="74">
        <v>0.16296913372929961</v>
      </c>
      <c r="AA330" s="74">
        <v>0.83703086627070056</v>
      </c>
      <c r="AB330" s="74">
        <v>1.4164511727404349E-5</v>
      </c>
      <c r="AC330" s="74">
        <v>1.416451172740436E-5</v>
      </c>
      <c r="AD330" t="s">
        <v>5810</v>
      </c>
    </row>
    <row r="331" spans="1:30">
      <c r="A331" s="165" t="s">
        <v>2609</v>
      </c>
      <c r="C331" s="165" t="s">
        <v>8442</v>
      </c>
      <c r="D331" s="166" t="s">
        <v>3040</v>
      </c>
      <c r="E331" s="166" t="s">
        <v>2873</v>
      </c>
      <c r="F331" s="159">
        <v>-1.41</v>
      </c>
      <c r="G331" s="159">
        <v>29.2</v>
      </c>
      <c r="H331" s="74">
        <v>44.73</v>
      </c>
      <c r="I331" s="74">
        <v>3.35</v>
      </c>
      <c r="J331" s="74">
        <v>15.37</v>
      </c>
      <c r="K331" s="74">
        <v>0.17</v>
      </c>
      <c r="L331" s="74">
        <v>4.3499999999999996</v>
      </c>
      <c r="M331" s="74">
        <v>11.56</v>
      </c>
      <c r="N331" s="74">
        <v>3.09</v>
      </c>
      <c r="O331" s="74">
        <v>2.16</v>
      </c>
      <c r="P331" s="74">
        <v>0</v>
      </c>
      <c r="Q331" s="74">
        <v>0.48</v>
      </c>
      <c r="R331" s="74">
        <v>1.1599999999999999</v>
      </c>
      <c r="S331" s="74">
        <v>0</v>
      </c>
      <c r="T331" s="74">
        <v>0</v>
      </c>
      <c r="U331" s="74">
        <v>8.2699999999999996E-2</v>
      </c>
      <c r="V331" s="74">
        <v>10.132</v>
      </c>
      <c r="W331" s="74">
        <v>1.9866664679999999</v>
      </c>
      <c r="X331" s="74">
        <v>1159.896</v>
      </c>
      <c r="Y331" s="74">
        <v>1090</v>
      </c>
      <c r="Z331" s="74">
        <v>0.23555540093977129</v>
      </c>
      <c r="AA331" s="74">
        <v>0.76444459906022877</v>
      </c>
      <c r="AB331" s="74">
        <v>3.2564342735934672E-4</v>
      </c>
      <c r="AC331" s="74">
        <v>3.2564342735934672E-4</v>
      </c>
      <c r="AD331" t="s">
        <v>5810</v>
      </c>
    </row>
    <row r="332" spans="1:30">
      <c r="A332" s="165" t="s">
        <v>2610</v>
      </c>
      <c r="C332" s="165" t="s">
        <v>8442</v>
      </c>
      <c r="D332" s="166" t="s">
        <v>3040</v>
      </c>
      <c r="E332" s="166" t="s">
        <v>2873</v>
      </c>
      <c r="F332" s="159">
        <v>-1.41</v>
      </c>
      <c r="G332" s="159">
        <v>29.2</v>
      </c>
      <c r="H332" s="74">
        <v>44.74</v>
      </c>
      <c r="I332" s="74">
        <v>3.71</v>
      </c>
      <c r="J332" s="74">
        <v>15.24</v>
      </c>
      <c r="K332" s="74">
        <v>0.2</v>
      </c>
      <c r="L332" s="74">
        <v>5.94</v>
      </c>
      <c r="M332" s="74">
        <v>10.99</v>
      </c>
      <c r="N332" s="74">
        <v>3.34</v>
      </c>
      <c r="O332" s="74">
        <v>2.46</v>
      </c>
      <c r="P332" s="74">
        <v>0</v>
      </c>
      <c r="Q332" s="74">
        <v>0.49</v>
      </c>
      <c r="R332" s="74">
        <v>0.08</v>
      </c>
      <c r="S332" s="74">
        <v>0</v>
      </c>
      <c r="T332" s="74">
        <v>0</v>
      </c>
      <c r="U332" s="74">
        <v>7.7999999999999996E-3</v>
      </c>
      <c r="V332" s="74">
        <v>9.4860000000000007</v>
      </c>
      <c r="W332" s="74">
        <v>1.859999814</v>
      </c>
      <c r="X332" s="74">
        <v>1150.434</v>
      </c>
      <c r="Y332" s="74">
        <v>80</v>
      </c>
      <c r="Z332" s="74">
        <v>1.7542010226684949E-2</v>
      </c>
      <c r="AA332" s="74">
        <v>0.982457989773315</v>
      </c>
      <c r="AB332" s="74">
        <v>2.0100870808803501E-4</v>
      </c>
      <c r="AC332" s="74">
        <v>2.0100870808803501E-4</v>
      </c>
      <c r="AD332" t="s">
        <v>5810</v>
      </c>
    </row>
    <row r="333" spans="1:30">
      <c r="A333" s="165" t="s">
        <v>2611</v>
      </c>
      <c r="C333" s="165" t="s">
        <v>8442</v>
      </c>
      <c r="D333" s="166" t="s">
        <v>3040</v>
      </c>
      <c r="E333" s="166" t="s">
        <v>2873</v>
      </c>
      <c r="F333" s="159">
        <v>-1.41</v>
      </c>
      <c r="G333" s="159">
        <v>29.2</v>
      </c>
      <c r="H333" s="74">
        <v>44.75</v>
      </c>
      <c r="I333" s="74">
        <v>2.77</v>
      </c>
      <c r="J333" s="74">
        <v>17.420000000000002</v>
      </c>
      <c r="K333" s="74">
        <v>0.25</v>
      </c>
      <c r="L333" s="74">
        <v>5.9</v>
      </c>
      <c r="M333" s="74">
        <v>9.25</v>
      </c>
      <c r="N333" s="74">
        <v>3.39</v>
      </c>
      <c r="O333" s="74">
        <v>2.4</v>
      </c>
      <c r="P333" s="74">
        <v>0</v>
      </c>
      <c r="Q333" s="74">
        <v>0.33</v>
      </c>
      <c r="R333" s="74">
        <v>0.14000000000000001</v>
      </c>
      <c r="S333" s="74">
        <v>0</v>
      </c>
      <c r="T333" s="74">
        <v>0</v>
      </c>
      <c r="U333" s="74">
        <v>2.3800000000000002E-2</v>
      </c>
      <c r="V333" s="74">
        <v>9.5879999999999992</v>
      </c>
      <c r="W333" s="74">
        <v>1.8799998120000001</v>
      </c>
      <c r="X333" s="74">
        <v>1121.55</v>
      </c>
      <c r="Y333" s="74">
        <v>310</v>
      </c>
      <c r="Z333" s="74">
        <v>1.4296754987664379E-2</v>
      </c>
      <c r="AA333" s="74">
        <v>0.98570324501233564</v>
      </c>
      <c r="AB333" s="74">
        <v>2.6205663549593142E-4</v>
      </c>
      <c r="AC333" s="74">
        <v>2.620566354959312E-4</v>
      </c>
      <c r="AD333" t="s">
        <v>5810</v>
      </c>
    </row>
    <row r="334" spans="1:30">
      <c r="A334" s="165" t="s">
        <v>2612</v>
      </c>
      <c r="C334" s="165" t="s">
        <v>8442</v>
      </c>
      <c r="D334" s="166" t="s">
        <v>3040</v>
      </c>
      <c r="E334" s="166" t="s">
        <v>2873</v>
      </c>
      <c r="F334" s="159">
        <v>-1.41</v>
      </c>
      <c r="G334" s="159">
        <v>29.2</v>
      </c>
      <c r="H334" s="74">
        <v>44.81</v>
      </c>
      <c r="I334" s="74">
        <v>3.66</v>
      </c>
      <c r="J334" s="74">
        <v>15.24</v>
      </c>
      <c r="K334" s="74">
        <v>0.2</v>
      </c>
      <c r="L334" s="74">
        <v>4.53</v>
      </c>
      <c r="M334" s="74">
        <v>11.44</v>
      </c>
      <c r="N334" s="74">
        <v>3.01</v>
      </c>
      <c r="O334" s="74">
        <v>2.13</v>
      </c>
      <c r="P334" s="74">
        <v>0</v>
      </c>
      <c r="Q334" s="74">
        <v>0.55000000000000004</v>
      </c>
      <c r="R334" s="74">
        <v>1.28</v>
      </c>
      <c r="S334" s="74">
        <v>0</v>
      </c>
      <c r="T334" s="74">
        <v>0</v>
      </c>
      <c r="U334" s="74">
        <v>9.2299999999999993E-2</v>
      </c>
      <c r="V334" s="74">
        <v>9.7665000000000006</v>
      </c>
      <c r="W334" s="74">
        <v>1.9149998085</v>
      </c>
      <c r="X334" s="74">
        <v>1157.904</v>
      </c>
      <c r="Y334" s="74">
        <v>1240</v>
      </c>
      <c r="Z334" s="74">
        <v>0.25161082536448559</v>
      </c>
      <c r="AA334" s="74">
        <v>0.74838917463551435</v>
      </c>
      <c r="AB334" s="74">
        <v>9.1575239970942001E-4</v>
      </c>
      <c r="AC334" s="74">
        <v>9.1575239970941914E-4</v>
      </c>
      <c r="AD334" t="s">
        <v>5810</v>
      </c>
    </row>
    <row r="335" spans="1:30">
      <c r="A335" s="165" t="s">
        <v>2613</v>
      </c>
      <c r="C335" s="165" t="s">
        <v>8442</v>
      </c>
      <c r="D335" s="166" t="s">
        <v>3040</v>
      </c>
      <c r="E335" s="166" t="s">
        <v>2873</v>
      </c>
      <c r="F335" s="159">
        <v>-1.41</v>
      </c>
      <c r="G335" s="159">
        <v>29.2</v>
      </c>
      <c r="H335" s="74">
        <v>44.92</v>
      </c>
      <c r="I335" s="74">
        <v>3.51</v>
      </c>
      <c r="J335" s="74">
        <v>15.31</v>
      </c>
      <c r="K335" s="74">
        <v>0.17</v>
      </c>
      <c r="L335" s="74">
        <v>4.7300000000000004</v>
      </c>
      <c r="M335" s="74">
        <v>11.28</v>
      </c>
      <c r="N335" s="74">
        <v>2.69</v>
      </c>
      <c r="O335" s="74">
        <v>2.1</v>
      </c>
      <c r="P335" s="74">
        <v>0</v>
      </c>
      <c r="Q335" s="74">
        <v>0.44</v>
      </c>
      <c r="R335" s="74">
        <v>1.26</v>
      </c>
      <c r="S335" s="74">
        <v>0</v>
      </c>
      <c r="T335" s="74">
        <v>0</v>
      </c>
      <c r="U335" s="74">
        <v>6.88E-2</v>
      </c>
      <c r="V335" s="74">
        <v>10.089499999999999</v>
      </c>
      <c r="W335" s="74">
        <v>1.9783331355</v>
      </c>
      <c r="X335" s="74">
        <v>1155.248</v>
      </c>
      <c r="Y335" s="74">
        <v>1060</v>
      </c>
      <c r="Z335" s="74">
        <v>0.28503638834905831</v>
      </c>
      <c r="AA335" s="74">
        <v>0.71496361165094169</v>
      </c>
      <c r="AB335" s="74">
        <v>4.1335256430466649E-4</v>
      </c>
      <c r="AC335" s="74">
        <v>4.1335256430466639E-4</v>
      </c>
      <c r="AD335" t="s">
        <v>5810</v>
      </c>
    </row>
    <row r="336" spans="1:30">
      <c r="A336" s="165" t="s">
        <v>2614</v>
      </c>
      <c r="C336" s="165" t="s">
        <v>8442</v>
      </c>
      <c r="D336" s="166" t="s">
        <v>3040</v>
      </c>
      <c r="E336" s="166" t="s">
        <v>2873</v>
      </c>
      <c r="F336" s="159">
        <v>-1.41</v>
      </c>
      <c r="G336" s="159">
        <v>29.2</v>
      </c>
      <c r="H336" s="74">
        <v>44.93</v>
      </c>
      <c r="I336" s="74">
        <v>3.69</v>
      </c>
      <c r="J336" s="74">
        <v>15.42</v>
      </c>
      <c r="K336" s="74">
        <v>0.19</v>
      </c>
      <c r="L336" s="74">
        <v>6.22</v>
      </c>
      <c r="M336" s="74">
        <v>13.06</v>
      </c>
      <c r="N336" s="74">
        <v>2.74</v>
      </c>
      <c r="O336" s="74">
        <v>2.2599999999999998</v>
      </c>
      <c r="P336" s="74">
        <v>0</v>
      </c>
      <c r="Q336" s="74">
        <v>0.47</v>
      </c>
      <c r="R336" s="74">
        <v>0.12</v>
      </c>
      <c r="S336" s="74">
        <v>0</v>
      </c>
      <c r="T336" s="74">
        <v>0</v>
      </c>
      <c r="U336" s="74">
        <v>7.85E-2</v>
      </c>
      <c r="V336" s="74">
        <v>7.3694999999999986</v>
      </c>
      <c r="W336" s="74">
        <v>1.4449998555000001</v>
      </c>
      <c r="X336" s="74">
        <v>1184.796</v>
      </c>
      <c r="Y336" s="74">
        <v>940</v>
      </c>
      <c r="Z336" s="74">
        <v>3.9812527462196696E-3</v>
      </c>
      <c r="AA336" s="74">
        <v>0.99601874725378026</v>
      </c>
      <c r="AB336" s="74">
        <v>2.5722035548769712E-4</v>
      </c>
      <c r="AC336" s="74">
        <v>2.5722035548769712E-4</v>
      </c>
      <c r="AD336" t="s">
        <v>5810</v>
      </c>
    </row>
    <row r="337" spans="1:30">
      <c r="A337" s="165" t="s">
        <v>2615</v>
      </c>
      <c r="C337" s="165" t="s">
        <v>8442</v>
      </c>
      <c r="D337" s="166" t="s">
        <v>3040</v>
      </c>
      <c r="E337" s="166" t="s">
        <v>2873</v>
      </c>
      <c r="F337" s="159">
        <v>-1.41</v>
      </c>
      <c r="G337" s="159">
        <v>29.2</v>
      </c>
      <c r="H337" s="74">
        <v>45.06</v>
      </c>
      <c r="I337" s="74">
        <v>3.43</v>
      </c>
      <c r="J337" s="74">
        <v>15.41</v>
      </c>
      <c r="K337" s="74">
        <v>0.19</v>
      </c>
      <c r="L337" s="74">
        <v>4.5</v>
      </c>
      <c r="M337" s="74">
        <v>11.18</v>
      </c>
      <c r="N337" s="74">
        <v>2.93</v>
      </c>
      <c r="O337" s="74">
        <v>2.19</v>
      </c>
      <c r="P337" s="74">
        <v>0</v>
      </c>
      <c r="Q337" s="74">
        <v>0.45</v>
      </c>
      <c r="R337" s="74">
        <v>1.28</v>
      </c>
      <c r="S337" s="74">
        <v>0</v>
      </c>
      <c r="T337" s="74">
        <v>0</v>
      </c>
      <c r="U337" s="74">
        <v>8.5199999999999998E-2</v>
      </c>
      <c r="V337" s="74">
        <v>10.199999999999999</v>
      </c>
      <c r="W337" s="74">
        <v>1.9999998000000001</v>
      </c>
      <c r="X337" s="74">
        <v>1153.588</v>
      </c>
      <c r="Y337" s="74">
        <v>1200</v>
      </c>
      <c r="Z337" s="74">
        <v>0.25844821991974493</v>
      </c>
      <c r="AA337" s="74">
        <v>0.74155178008025513</v>
      </c>
      <c r="AB337" s="74">
        <v>5.3547285547380242E-4</v>
      </c>
      <c r="AC337" s="74">
        <v>5.354728554738022E-4</v>
      </c>
      <c r="AD337" t="s">
        <v>5810</v>
      </c>
    </row>
    <row r="338" spans="1:30">
      <c r="A338" s="165" t="s">
        <v>2616</v>
      </c>
      <c r="C338" s="165" t="s">
        <v>8442</v>
      </c>
      <c r="D338" s="166" t="s">
        <v>3040</v>
      </c>
      <c r="E338" s="166" t="s">
        <v>2873</v>
      </c>
      <c r="F338" s="159">
        <v>-1.41</v>
      </c>
      <c r="G338" s="159">
        <v>29.2</v>
      </c>
      <c r="H338" s="74">
        <v>45.2</v>
      </c>
      <c r="I338" s="74">
        <v>3.81</v>
      </c>
      <c r="J338" s="74">
        <v>14.9</v>
      </c>
      <c r="K338" s="74">
        <v>0.21</v>
      </c>
      <c r="L338" s="74">
        <v>5.52</v>
      </c>
      <c r="M338" s="74">
        <v>8.26</v>
      </c>
      <c r="N338" s="74">
        <v>3.75</v>
      </c>
      <c r="O338" s="74">
        <v>2.71</v>
      </c>
      <c r="P338" s="74">
        <v>0</v>
      </c>
      <c r="Q338" s="74">
        <v>0.53</v>
      </c>
      <c r="R338" s="74">
        <v>0.23</v>
      </c>
      <c r="S338" s="74">
        <v>0</v>
      </c>
      <c r="T338" s="74">
        <v>0</v>
      </c>
      <c r="U338" s="74">
        <v>7.2599999999999998E-2</v>
      </c>
      <c r="V338" s="74">
        <v>11.458</v>
      </c>
      <c r="W338" s="74">
        <v>2.246666442</v>
      </c>
      <c r="X338" s="74">
        <v>1105.116</v>
      </c>
      <c r="Y338" s="74">
        <v>720</v>
      </c>
      <c r="Z338" s="74">
        <v>1.8472538328997909E-2</v>
      </c>
      <c r="AA338" s="74">
        <v>0.98152746167100213</v>
      </c>
      <c r="AB338" s="74">
        <v>8.4628416817205375E-4</v>
      </c>
      <c r="AC338" s="74">
        <v>8.4628416817205331E-4</v>
      </c>
      <c r="AD338" t="s">
        <v>5810</v>
      </c>
    </row>
    <row r="339" spans="1:30">
      <c r="A339" s="165" t="s">
        <v>2617</v>
      </c>
      <c r="C339" s="165" t="s">
        <v>8442</v>
      </c>
      <c r="D339" s="166" t="s">
        <v>3040</v>
      </c>
      <c r="E339" s="166" t="s">
        <v>2873</v>
      </c>
      <c r="F339" s="159">
        <v>-1.41</v>
      </c>
      <c r="G339" s="159">
        <v>29.2</v>
      </c>
      <c r="H339" s="74">
        <v>45.28</v>
      </c>
      <c r="I339" s="74">
        <v>3.48</v>
      </c>
      <c r="J339" s="74">
        <v>15.75</v>
      </c>
      <c r="K339" s="74">
        <v>0.23</v>
      </c>
      <c r="L339" s="74">
        <v>4.38</v>
      </c>
      <c r="M339" s="74">
        <v>9.7799999999999994</v>
      </c>
      <c r="N339" s="74">
        <v>3.22</v>
      </c>
      <c r="O339" s="74">
        <v>2.78</v>
      </c>
      <c r="P339" s="74">
        <v>0</v>
      </c>
      <c r="Q339" s="74">
        <v>0.48</v>
      </c>
      <c r="R339" s="74">
        <v>0.98</v>
      </c>
      <c r="S339" s="74">
        <v>0</v>
      </c>
      <c r="T339" s="74">
        <v>0</v>
      </c>
      <c r="U339" s="74">
        <v>0.16900000000000001</v>
      </c>
      <c r="V339" s="74">
        <v>9.7580000000000009</v>
      </c>
      <c r="W339" s="74">
        <v>1.9133331419999999</v>
      </c>
      <c r="X339" s="74">
        <v>1130.348</v>
      </c>
      <c r="Y339" s="74">
        <v>1930</v>
      </c>
      <c r="Z339" s="74">
        <v>0.10481908082321641</v>
      </c>
      <c r="AA339" s="74">
        <v>0.89518091917678366</v>
      </c>
      <c r="AB339" s="74">
        <v>2.9075688415733017E-4</v>
      </c>
      <c r="AC339" s="74">
        <v>2.9075688415733017E-4</v>
      </c>
      <c r="AD339" t="s">
        <v>5810</v>
      </c>
    </row>
    <row r="340" spans="1:30">
      <c r="A340" s="165" t="s">
        <v>2618</v>
      </c>
      <c r="C340" s="165" t="s">
        <v>8442</v>
      </c>
      <c r="D340" s="166" t="s">
        <v>3040</v>
      </c>
      <c r="E340" s="166" t="s">
        <v>2873</v>
      </c>
      <c r="F340" s="159">
        <v>-1.41</v>
      </c>
      <c r="G340" s="159">
        <v>29.2</v>
      </c>
      <c r="H340" s="74">
        <v>45.36</v>
      </c>
      <c r="I340" s="74">
        <v>3.58</v>
      </c>
      <c r="J340" s="74">
        <v>15.03</v>
      </c>
      <c r="K340" s="74">
        <v>0.25</v>
      </c>
      <c r="L340" s="74">
        <v>5.28</v>
      </c>
      <c r="M340" s="74">
        <v>8.56</v>
      </c>
      <c r="N340" s="74">
        <v>3.42</v>
      </c>
      <c r="O340" s="74">
        <v>2.8</v>
      </c>
      <c r="P340" s="74">
        <v>0</v>
      </c>
      <c r="Q340" s="74">
        <v>0.6</v>
      </c>
      <c r="R340" s="74">
        <v>0.15</v>
      </c>
      <c r="S340" s="74">
        <v>0</v>
      </c>
      <c r="T340" s="74">
        <v>0</v>
      </c>
      <c r="U340" s="74">
        <v>7.4499999999999997E-2</v>
      </c>
      <c r="V340" s="74">
        <v>11.0245</v>
      </c>
      <c r="W340" s="74">
        <v>2.1616664504999998</v>
      </c>
      <c r="X340" s="74">
        <v>1110.096</v>
      </c>
      <c r="Y340" s="74">
        <v>820</v>
      </c>
      <c r="Z340" s="74">
        <v>7.1070240847372736E-3</v>
      </c>
      <c r="AA340" s="74">
        <v>0.99289297591526271</v>
      </c>
      <c r="AB340" s="74">
        <v>8.3043572582838787E-4</v>
      </c>
      <c r="AC340" s="74">
        <v>8.3043572582838776E-4</v>
      </c>
      <c r="AD340" t="s">
        <v>5810</v>
      </c>
    </row>
    <row r="341" spans="1:30">
      <c r="A341" s="165" t="s">
        <v>2619</v>
      </c>
      <c r="C341" s="165" t="s">
        <v>8442</v>
      </c>
      <c r="D341" s="166" t="s">
        <v>3040</v>
      </c>
      <c r="E341" s="166" t="s">
        <v>2873</v>
      </c>
      <c r="F341" s="159">
        <v>-1.41</v>
      </c>
      <c r="G341" s="159">
        <v>29.2</v>
      </c>
      <c r="H341" s="74">
        <v>45.37</v>
      </c>
      <c r="I341" s="74">
        <v>3.61</v>
      </c>
      <c r="J341" s="74">
        <v>16.12</v>
      </c>
      <c r="K341" s="74">
        <v>0.19</v>
      </c>
      <c r="L341" s="74">
        <v>3.43</v>
      </c>
      <c r="M341" s="74">
        <v>11.55</v>
      </c>
      <c r="N341" s="74">
        <v>3.04</v>
      </c>
      <c r="O341" s="74">
        <v>2.25</v>
      </c>
      <c r="P341" s="74">
        <v>0</v>
      </c>
      <c r="Q341" s="74">
        <v>0.44</v>
      </c>
      <c r="R341" s="74">
        <v>1.25</v>
      </c>
      <c r="S341" s="74">
        <v>0</v>
      </c>
      <c r="T341" s="74">
        <v>0</v>
      </c>
      <c r="U341" s="74">
        <v>9.5000000000000001E-2</v>
      </c>
      <c r="V341" s="74">
        <v>9.5285000000000011</v>
      </c>
      <c r="W341" s="74">
        <v>1.8683331464999999</v>
      </c>
      <c r="X341" s="74">
        <v>1159.73</v>
      </c>
      <c r="Y341" s="74">
        <v>1340</v>
      </c>
      <c r="Z341" s="74">
        <v>0.2211157406579882</v>
      </c>
      <c r="AA341" s="74">
        <v>0.77888425934201178</v>
      </c>
      <c r="AB341" s="74">
        <v>9.369663813335804E-4</v>
      </c>
      <c r="AC341" s="74">
        <v>9.3696638133358018E-4</v>
      </c>
      <c r="AD341" t="s">
        <v>5810</v>
      </c>
    </row>
    <row r="342" spans="1:30">
      <c r="A342" s="165" t="s">
        <v>2620</v>
      </c>
      <c r="C342" s="165" t="s">
        <v>8442</v>
      </c>
      <c r="D342" s="166" t="s">
        <v>3040</v>
      </c>
      <c r="E342" s="166" t="s">
        <v>2873</v>
      </c>
      <c r="F342" s="159">
        <v>-1.41</v>
      </c>
      <c r="G342" s="159">
        <v>29.2</v>
      </c>
      <c r="H342" s="74">
        <v>45.66</v>
      </c>
      <c r="I342" s="74">
        <v>3.44</v>
      </c>
      <c r="J342" s="74">
        <v>16.399999999999999</v>
      </c>
      <c r="K342" s="74">
        <v>0.21</v>
      </c>
      <c r="L342" s="74">
        <v>4.2</v>
      </c>
      <c r="M342" s="74">
        <v>12.85</v>
      </c>
      <c r="N342" s="74">
        <v>2.57</v>
      </c>
      <c r="O342" s="74">
        <v>1.99</v>
      </c>
      <c r="P342" s="74">
        <v>0</v>
      </c>
      <c r="Q342" s="74">
        <v>0.33</v>
      </c>
      <c r="R342" s="74">
        <v>0.62</v>
      </c>
      <c r="S342" s="74">
        <v>0</v>
      </c>
      <c r="T342" s="74">
        <v>0</v>
      </c>
      <c r="U342" s="74">
        <v>3.7400000000000003E-2</v>
      </c>
      <c r="V342" s="74">
        <v>8.8059999999999992</v>
      </c>
      <c r="W342" s="74">
        <v>1.7266664940000001</v>
      </c>
      <c r="X342" s="74">
        <v>1181.31</v>
      </c>
      <c r="Y342" s="74">
        <v>590</v>
      </c>
      <c r="Z342" s="74">
        <v>0.13549435123137271</v>
      </c>
      <c r="AA342" s="74">
        <v>0.86450564876862723</v>
      </c>
      <c r="AB342" s="74">
        <v>4.1204463359916069E-4</v>
      </c>
      <c r="AC342" s="74">
        <v>4.1204463359916052E-4</v>
      </c>
      <c r="AD342" t="s">
        <v>5810</v>
      </c>
    </row>
    <row r="343" spans="1:30">
      <c r="A343" s="165" t="s">
        <v>2621</v>
      </c>
      <c r="C343" s="165" t="s">
        <v>8442</v>
      </c>
      <c r="D343" s="166" t="s">
        <v>3040</v>
      </c>
      <c r="E343" s="166" t="s">
        <v>2873</v>
      </c>
      <c r="F343" s="159">
        <v>-1.41</v>
      </c>
      <c r="G343" s="159">
        <v>29.2</v>
      </c>
      <c r="H343" s="74">
        <v>45.7</v>
      </c>
      <c r="I343" s="74">
        <v>3.42</v>
      </c>
      <c r="J343" s="74">
        <v>15.9</v>
      </c>
      <c r="K343" s="74">
        <v>0.24</v>
      </c>
      <c r="L343" s="74">
        <v>4.17</v>
      </c>
      <c r="M343" s="74">
        <v>9.9600000000000009</v>
      </c>
      <c r="N343" s="74">
        <v>2.92</v>
      </c>
      <c r="O343" s="74">
        <v>2.65</v>
      </c>
      <c r="P343" s="74">
        <v>0</v>
      </c>
      <c r="Q343" s="74">
        <v>0.56000000000000005</v>
      </c>
      <c r="R343" s="74">
        <v>1.05</v>
      </c>
      <c r="S343" s="74">
        <v>0</v>
      </c>
      <c r="T343" s="74">
        <v>0</v>
      </c>
      <c r="U343" s="74">
        <v>0.17299999999999999</v>
      </c>
      <c r="V343" s="74">
        <v>9.8514999999999997</v>
      </c>
      <c r="W343" s="74">
        <v>1.9316664735</v>
      </c>
      <c r="X343" s="74">
        <v>1133.336</v>
      </c>
      <c r="Y343" s="74">
        <v>2190</v>
      </c>
      <c r="Z343" s="74">
        <v>0.10777580916368951</v>
      </c>
      <c r="AA343" s="74">
        <v>0.89222419083631055</v>
      </c>
      <c r="AB343" s="74">
        <v>9.8089814305216155E-5</v>
      </c>
      <c r="AC343" s="74">
        <v>9.8089814305216195E-5</v>
      </c>
      <c r="AD343" t="s">
        <v>5810</v>
      </c>
    </row>
    <row r="344" spans="1:30">
      <c r="A344" s="165" t="s">
        <v>2622</v>
      </c>
      <c r="C344" s="165" t="s">
        <v>8442</v>
      </c>
      <c r="D344" s="166" t="s">
        <v>3040</v>
      </c>
      <c r="E344" s="166" t="s">
        <v>2873</v>
      </c>
      <c r="F344" s="159">
        <v>-1.41</v>
      </c>
      <c r="G344" s="159">
        <v>29.2</v>
      </c>
      <c r="H344" s="74">
        <v>45.74</v>
      </c>
      <c r="I344" s="74">
        <v>3.6</v>
      </c>
      <c r="J344" s="74">
        <v>15.33</v>
      </c>
      <c r="K344" s="74">
        <v>0.27</v>
      </c>
      <c r="L344" s="74">
        <v>5.49</v>
      </c>
      <c r="M344" s="74">
        <v>8.82</v>
      </c>
      <c r="N344" s="74">
        <v>3.77</v>
      </c>
      <c r="O344" s="74">
        <v>2.84</v>
      </c>
      <c r="P344" s="74">
        <v>0</v>
      </c>
      <c r="Q344" s="74">
        <v>0.5</v>
      </c>
      <c r="R344" s="74">
        <v>0.13</v>
      </c>
      <c r="S344" s="74">
        <v>0</v>
      </c>
      <c r="T344" s="74">
        <v>0</v>
      </c>
      <c r="U344" s="74">
        <v>7.9799999999999996E-2</v>
      </c>
      <c r="V344" s="74">
        <v>10.795</v>
      </c>
      <c r="W344" s="74">
        <v>2.1166664549999998</v>
      </c>
      <c r="X344" s="74">
        <v>1114.412</v>
      </c>
      <c r="Y344" s="74">
        <v>800</v>
      </c>
      <c r="Z344" s="74">
        <v>5.3604211817517289E-3</v>
      </c>
      <c r="AA344" s="74">
        <v>0.99463957881824827</v>
      </c>
      <c r="AB344" s="74">
        <v>6.3584084295351877E-4</v>
      </c>
      <c r="AC344" s="74">
        <v>6.3584084295351887E-4</v>
      </c>
      <c r="AD344" t="s">
        <v>5810</v>
      </c>
    </row>
    <row r="345" spans="1:30">
      <c r="A345" s="165" t="s">
        <v>2623</v>
      </c>
      <c r="C345" s="165" t="s">
        <v>8442</v>
      </c>
      <c r="D345" s="166" t="s">
        <v>3040</v>
      </c>
      <c r="E345" s="166" t="s">
        <v>2873</v>
      </c>
      <c r="F345" s="159">
        <v>-1.41</v>
      </c>
      <c r="G345" s="159">
        <v>29.2</v>
      </c>
      <c r="H345" s="74">
        <v>45.8</v>
      </c>
      <c r="I345" s="74">
        <v>3.52</v>
      </c>
      <c r="J345" s="74">
        <v>16.04</v>
      </c>
      <c r="K345" s="74">
        <v>0.21</v>
      </c>
      <c r="L345" s="74">
        <v>4.5</v>
      </c>
      <c r="M345" s="74">
        <v>10.18</v>
      </c>
      <c r="N345" s="74">
        <v>2.13</v>
      </c>
      <c r="O345" s="74">
        <v>2.5299999999999998</v>
      </c>
      <c r="P345" s="74">
        <v>0</v>
      </c>
      <c r="Q345" s="74">
        <v>0.49</v>
      </c>
      <c r="R345" s="74">
        <v>1.25</v>
      </c>
      <c r="S345" s="74">
        <v>0</v>
      </c>
      <c r="T345" s="74">
        <v>0</v>
      </c>
      <c r="U345" s="74">
        <v>0.14599999999999999</v>
      </c>
      <c r="V345" s="74">
        <v>9.6984999999999992</v>
      </c>
      <c r="W345" s="74">
        <v>1.9016664765</v>
      </c>
      <c r="X345" s="74">
        <v>1136.9880000000001</v>
      </c>
      <c r="Y345" s="74">
        <v>2160</v>
      </c>
      <c r="Z345" s="74">
        <v>0.15380732683555709</v>
      </c>
      <c r="AA345" s="74">
        <v>0.84619267316444291</v>
      </c>
      <c r="AB345" s="74">
        <v>6.9167499570822093E-4</v>
      </c>
      <c r="AC345" s="74">
        <v>6.9167499570822126E-4</v>
      </c>
      <c r="AD345" t="s">
        <v>5810</v>
      </c>
    </row>
    <row r="346" spans="1:30">
      <c r="A346" s="165" t="s">
        <v>2624</v>
      </c>
      <c r="C346" s="165" t="s">
        <v>8442</v>
      </c>
      <c r="D346" s="166" t="s">
        <v>3040</v>
      </c>
      <c r="E346" s="166" t="s">
        <v>2873</v>
      </c>
      <c r="F346" s="159">
        <v>-1.41</v>
      </c>
      <c r="G346" s="159">
        <v>29.2</v>
      </c>
      <c r="H346" s="74">
        <v>46.14</v>
      </c>
      <c r="I346" s="74">
        <v>4.21</v>
      </c>
      <c r="J346" s="74">
        <v>16.309999999999999</v>
      </c>
      <c r="K346" s="74">
        <v>0.24</v>
      </c>
      <c r="L346" s="74">
        <v>3.82</v>
      </c>
      <c r="M346" s="74">
        <v>10.97</v>
      </c>
      <c r="N346" s="74">
        <v>2.04</v>
      </c>
      <c r="O346" s="74">
        <v>2.48</v>
      </c>
      <c r="P346" s="74">
        <v>0</v>
      </c>
      <c r="Q346" s="74">
        <v>0.39</v>
      </c>
      <c r="R346" s="74">
        <v>0.03</v>
      </c>
      <c r="S346" s="74">
        <v>0</v>
      </c>
      <c r="T346" s="74">
        <v>0</v>
      </c>
      <c r="U346" s="74">
        <v>0.14480000000000001</v>
      </c>
      <c r="V346" s="74">
        <v>9.9535</v>
      </c>
      <c r="W346" s="74">
        <v>1.9516664715000001</v>
      </c>
      <c r="X346" s="74">
        <v>1150.1020000000001</v>
      </c>
      <c r="Y346" s="74">
        <v>2250</v>
      </c>
      <c r="Z346" s="74">
        <v>1.258164123844971E-4</v>
      </c>
      <c r="AA346" s="74">
        <v>0.99987418358761559</v>
      </c>
      <c r="AB346" s="74">
        <v>5.042163917352891E-4</v>
      </c>
      <c r="AC346" s="74">
        <v>5.0421639173528899E-4</v>
      </c>
      <c r="AD346" t="s">
        <v>5810</v>
      </c>
    </row>
    <row r="347" spans="1:30">
      <c r="A347" s="165" t="s">
        <v>2625</v>
      </c>
      <c r="C347" s="165" t="s">
        <v>8442</v>
      </c>
      <c r="D347" s="166" t="s">
        <v>3040</v>
      </c>
      <c r="E347" s="166" t="s">
        <v>2873</v>
      </c>
      <c r="F347" s="159">
        <v>-1.41</v>
      </c>
      <c r="G347" s="159">
        <v>29.2</v>
      </c>
      <c r="H347" s="74">
        <v>46.17</v>
      </c>
      <c r="I347" s="74">
        <v>4.2699999999999996</v>
      </c>
      <c r="J347" s="74">
        <v>16.739999999999998</v>
      </c>
      <c r="K347" s="74">
        <v>0.26</v>
      </c>
      <c r="L347" s="74">
        <v>3.22</v>
      </c>
      <c r="M347" s="74">
        <v>10.83</v>
      </c>
      <c r="N347" s="74">
        <v>2.58</v>
      </c>
      <c r="O347" s="74">
        <v>2.73</v>
      </c>
      <c r="P347" s="74">
        <v>0</v>
      </c>
      <c r="Q347" s="74">
        <v>0.37</v>
      </c>
      <c r="R347" s="74">
        <v>1.43</v>
      </c>
      <c r="S347" s="74">
        <v>0</v>
      </c>
      <c r="T347" s="74">
        <v>0</v>
      </c>
      <c r="U347" s="74">
        <v>0.1163</v>
      </c>
      <c r="V347" s="74">
        <v>8.8230000000000004</v>
      </c>
      <c r="W347" s="74">
        <v>1.7299998270000001</v>
      </c>
      <c r="X347" s="74">
        <v>1147.778</v>
      </c>
      <c r="Y347" s="74">
        <v>1770</v>
      </c>
      <c r="Z347" s="74">
        <v>0.22303638502706011</v>
      </c>
      <c r="AA347" s="74">
        <v>0.77696361497293986</v>
      </c>
      <c r="AB347" s="74">
        <v>7.4394176391694232E-4</v>
      </c>
      <c r="AC347" s="74">
        <v>7.4394176391694188E-4</v>
      </c>
      <c r="AD347" t="s">
        <v>5810</v>
      </c>
    </row>
    <row r="348" spans="1:30">
      <c r="A348" s="165" t="s">
        <v>2626</v>
      </c>
      <c r="C348" s="165" t="s">
        <v>8442</v>
      </c>
      <c r="D348" s="166" t="s">
        <v>3040</v>
      </c>
      <c r="E348" s="166" t="s">
        <v>2873</v>
      </c>
      <c r="F348" s="159">
        <v>-1.41</v>
      </c>
      <c r="G348" s="159">
        <v>29.2</v>
      </c>
      <c r="H348" s="74">
        <v>46.31</v>
      </c>
      <c r="I348" s="74">
        <v>3.62</v>
      </c>
      <c r="J348" s="74">
        <v>16.18</v>
      </c>
      <c r="K348" s="74">
        <v>0.21</v>
      </c>
      <c r="L348" s="74">
        <v>4.2300000000000004</v>
      </c>
      <c r="M348" s="74">
        <v>11.7</v>
      </c>
      <c r="N348" s="74">
        <v>3.13</v>
      </c>
      <c r="O348" s="74">
        <v>1.88</v>
      </c>
      <c r="P348" s="74">
        <v>0</v>
      </c>
      <c r="Q348" s="74">
        <v>0.47</v>
      </c>
      <c r="R348" s="74">
        <v>0.89</v>
      </c>
      <c r="S348" s="74">
        <v>0</v>
      </c>
      <c r="T348" s="74">
        <v>0</v>
      </c>
      <c r="U348" s="74">
        <v>4.0899999999999999E-2</v>
      </c>
      <c r="V348" s="74">
        <v>8.67</v>
      </c>
      <c r="W348" s="74">
        <v>1.6999998300000001</v>
      </c>
      <c r="X348" s="74">
        <v>1162.22</v>
      </c>
      <c r="Y348" s="74">
        <v>670</v>
      </c>
      <c r="Z348" s="74">
        <v>0.22308633975815431</v>
      </c>
      <c r="AA348" s="74">
        <v>0.77691366024184572</v>
      </c>
      <c r="AB348" s="74">
        <v>3.2696291411008781E-5</v>
      </c>
      <c r="AC348" s="74">
        <v>3.2696291411008761E-5</v>
      </c>
      <c r="AD348" t="s">
        <v>5810</v>
      </c>
    </row>
    <row r="349" spans="1:30">
      <c r="A349" s="165" t="s">
        <v>2627</v>
      </c>
      <c r="C349" s="165" t="s">
        <v>8442</v>
      </c>
      <c r="D349" s="166" t="s">
        <v>3040</v>
      </c>
      <c r="E349" s="166" t="s">
        <v>2873</v>
      </c>
      <c r="F349" s="159">
        <v>-1.41</v>
      </c>
      <c r="G349" s="159">
        <v>29.2</v>
      </c>
      <c r="H349" s="74">
        <v>46.61</v>
      </c>
      <c r="I349" s="74">
        <v>3.54</v>
      </c>
      <c r="J349" s="74">
        <v>16.88</v>
      </c>
      <c r="K349" s="74">
        <v>0.23</v>
      </c>
      <c r="L349" s="74">
        <v>4.07</v>
      </c>
      <c r="M349" s="74">
        <v>9.25</v>
      </c>
      <c r="N349" s="74">
        <v>2.59</v>
      </c>
      <c r="O349" s="74">
        <v>2.8</v>
      </c>
      <c r="P349" s="74">
        <v>0</v>
      </c>
      <c r="Q349" s="74">
        <v>0.52</v>
      </c>
      <c r="R349" s="74">
        <v>1.05</v>
      </c>
      <c r="S349" s="74">
        <v>0</v>
      </c>
      <c r="T349" s="74">
        <v>0</v>
      </c>
      <c r="U349" s="74">
        <v>3.4700000000000002E-2</v>
      </c>
      <c r="V349" s="74">
        <v>9.7580000000000009</v>
      </c>
      <c r="W349" s="74">
        <v>1.9133331419999999</v>
      </c>
      <c r="X349" s="74">
        <v>1121.55</v>
      </c>
      <c r="Y349" s="74">
        <v>660</v>
      </c>
      <c r="Z349" s="74">
        <v>0.30877047286942499</v>
      </c>
      <c r="AA349" s="74">
        <v>0.69122952713057495</v>
      </c>
      <c r="AB349" s="74">
        <v>1.5904852488503061E-4</v>
      </c>
      <c r="AC349" s="74">
        <v>1.5904852488503061E-4</v>
      </c>
      <c r="AD349" t="s">
        <v>5810</v>
      </c>
    </row>
    <row r="350" spans="1:30">
      <c r="A350" s="165" t="s">
        <v>2628</v>
      </c>
      <c r="C350" s="165" t="s">
        <v>8442</v>
      </c>
      <c r="D350" s="166" t="s">
        <v>3040</v>
      </c>
      <c r="E350" s="166" t="s">
        <v>2873</v>
      </c>
      <c r="F350" s="159">
        <v>-1.41</v>
      </c>
      <c r="G350" s="159">
        <v>29.2</v>
      </c>
      <c r="H350" s="74">
        <v>47.16</v>
      </c>
      <c r="I350" s="74">
        <v>3.25</v>
      </c>
      <c r="J350" s="74">
        <v>16.68</v>
      </c>
      <c r="K350" s="74">
        <v>0.22</v>
      </c>
      <c r="L350" s="74">
        <v>3.94</v>
      </c>
      <c r="M350" s="74">
        <v>8.81</v>
      </c>
      <c r="N350" s="74">
        <v>1.96</v>
      </c>
      <c r="O350" s="74">
        <v>3.53</v>
      </c>
      <c r="P350" s="74">
        <v>0</v>
      </c>
      <c r="Q350" s="74">
        <v>0.55000000000000004</v>
      </c>
      <c r="R350" s="74">
        <v>1.33</v>
      </c>
      <c r="S350" s="74">
        <v>0</v>
      </c>
      <c r="T350" s="74">
        <v>0</v>
      </c>
      <c r="U350" s="74">
        <v>0.1726</v>
      </c>
      <c r="V350" s="74">
        <v>9.3074999999999992</v>
      </c>
      <c r="W350" s="74">
        <v>1.8249998175</v>
      </c>
      <c r="X350" s="74">
        <v>1114.2460000000001</v>
      </c>
      <c r="Y350" s="74">
        <v>2580</v>
      </c>
      <c r="Z350" s="74">
        <v>0.14397738715537409</v>
      </c>
      <c r="AA350" s="74">
        <v>0.85602261284462589</v>
      </c>
      <c r="AB350" s="74">
        <v>4.7898000359044288E-4</v>
      </c>
      <c r="AC350" s="74">
        <v>4.7898000359044277E-4</v>
      </c>
      <c r="AD350" t="s">
        <v>5810</v>
      </c>
    </row>
    <row r="351" spans="1:30">
      <c r="A351" s="165" t="s">
        <v>2629</v>
      </c>
      <c r="C351" s="165" t="s">
        <v>8443</v>
      </c>
      <c r="D351" s="166" t="s">
        <v>6369</v>
      </c>
      <c r="E351" s="166" t="s">
        <v>6368</v>
      </c>
      <c r="F351" s="159">
        <v>-21.244199999999999</v>
      </c>
      <c r="G351" s="159">
        <v>55.712800000000001</v>
      </c>
      <c r="H351" s="74">
        <v>46.5</v>
      </c>
      <c r="I351" s="74">
        <v>4.09</v>
      </c>
      <c r="J351" s="74">
        <v>14.66</v>
      </c>
      <c r="K351" s="74">
        <v>0.18</v>
      </c>
      <c r="L351" s="74">
        <v>5.28</v>
      </c>
      <c r="M351" s="74">
        <v>13.95</v>
      </c>
      <c r="N351" s="74">
        <v>2.4500000000000002</v>
      </c>
      <c r="O351" s="74">
        <v>0.96</v>
      </c>
      <c r="P351" s="74">
        <v>0</v>
      </c>
      <c r="Q351" s="74">
        <v>0.41</v>
      </c>
      <c r="R351" s="74">
        <v>0.94</v>
      </c>
      <c r="S351" s="74">
        <v>0</v>
      </c>
      <c r="T351" s="74">
        <v>0</v>
      </c>
      <c r="U351" s="74">
        <v>7.0000000000000001E-3</v>
      </c>
      <c r="V351" s="74">
        <v>10.693</v>
      </c>
      <c r="W351" s="74">
        <v>2.096666457</v>
      </c>
      <c r="X351" s="74">
        <v>1199.57</v>
      </c>
      <c r="Y351" s="74">
        <v>250</v>
      </c>
      <c r="Z351" s="74">
        <v>0.65523236846199862</v>
      </c>
      <c r="AA351" s="74">
        <v>0.34476763153800138</v>
      </c>
      <c r="AB351" s="74">
        <v>3.7820818922700738E-4</v>
      </c>
      <c r="AC351" s="74">
        <v>3.7820818922700732E-4</v>
      </c>
      <c r="AD351" t="s">
        <v>5810</v>
      </c>
    </row>
    <row r="352" spans="1:30">
      <c r="A352" s="165" t="s">
        <v>2630</v>
      </c>
      <c r="C352" s="165" t="s">
        <v>8443</v>
      </c>
      <c r="D352" s="166" t="s">
        <v>6369</v>
      </c>
      <c r="E352" s="166" t="s">
        <v>6368</v>
      </c>
      <c r="F352" s="159">
        <v>-21.244199999999999</v>
      </c>
      <c r="G352" s="159">
        <v>55.712800000000001</v>
      </c>
      <c r="H352" s="74">
        <v>47.66</v>
      </c>
      <c r="I352" s="74">
        <v>3.3</v>
      </c>
      <c r="J352" s="74">
        <v>14.27</v>
      </c>
      <c r="K352" s="74">
        <v>0.2</v>
      </c>
      <c r="L352" s="74">
        <v>5.53</v>
      </c>
      <c r="M352" s="74">
        <v>11.92</v>
      </c>
      <c r="N352" s="74">
        <v>2.7</v>
      </c>
      <c r="O352" s="74">
        <v>0.77</v>
      </c>
      <c r="P352" s="74">
        <v>0</v>
      </c>
      <c r="Q352" s="74">
        <v>0.39</v>
      </c>
      <c r="R352" s="74">
        <v>0.28999999999999998</v>
      </c>
      <c r="S352" s="74">
        <v>0</v>
      </c>
      <c r="T352" s="74">
        <v>0</v>
      </c>
      <c r="U352" s="74">
        <v>3.0000000000000001E-3</v>
      </c>
      <c r="V352" s="74">
        <v>10.846</v>
      </c>
      <c r="W352" s="74">
        <v>2.126666454</v>
      </c>
      <c r="X352" s="74">
        <v>1165.8720000000001</v>
      </c>
      <c r="Y352" s="74">
        <v>60</v>
      </c>
      <c r="Z352" s="74">
        <v>0.28728895455709602</v>
      </c>
      <c r="AA352" s="74">
        <v>0.71271104544290398</v>
      </c>
      <c r="AB352" s="74">
        <v>1.33697698617197E-4</v>
      </c>
      <c r="AC352" s="74">
        <v>1.3369769861719689E-4</v>
      </c>
      <c r="AD352" t="s">
        <v>5810</v>
      </c>
    </row>
    <row r="353" spans="1:30">
      <c r="A353" s="165" t="s">
        <v>2631</v>
      </c>
      <c r="C353" s="165" t="s">
        <v>8443</v>
      </c>
      <c r="D353" s="166" t="s">
        <v>6369</v>
      </c>
      <c r="E353" s="166" t="s">
        <v>6368</v>
      </c>
      <c r="F353" s="159">
        <v>-21.244199999999999</v>
      </c>
      <c r="G353" s="159">
        <v>55.712800000000001</v>
      </c>
      <c r="H353" s="74">
        <v>47.77</v>
      </c>
      <c r="I353" s="74">
        <v>3.61</v>
      </c>
      <c r="J353" s="74">
        <v>13.83</v>
      </c>
      <c r="K353" s="74">
        <v>0.17</v>
      </c>
      <c r="L353" s="74">
        <v>5.16</v>
      </c>
      <c r="M353" s="74">
        <v>13.22</v>
      </c>
      <c r="N353" s="74">
        <v>2.27</v>
      </c>
      <c r="O353" s="74">
        <v>0.57999999999999996</v>
      </c>
      <c r="P353" s="74">
        <v>0</v>
      </c>
      <c r="Q353" s="74">
        <v>0.49</v>
      </c>
      <c r="R353" s="74">
        <v>0.41</v>
      </c>
      <c r="S353" s="74">
        <v>0</v>
      </c>
      <c r="T353" s="74">
        <v>0</v>
      </c>
      <c r="U353" s="74">
        <v>8.0000000000000002E-3</v>
      </c>
      <c r="V353" s="74">
        <v>10.353</v>
      </c>
      <c r="W353" s="74">
        <v>2.0299997969999999</v>
      </c>
      <c r="X353" s="74">
        <v>1187.452</v>
      </c>
      <c r="Y353" s="74">
        <v>150</v>
      </c>
      <c r="Z353" s="74">
        <v>0.23069944753320429</v>
      </c>
      <c r="AA353" s="74">
        <v>0.76930055246679574</v>
      </c>
      <c r="AB353" s="74">
        <v>4.9620781207947607E-4</v>
      </c>
      <c r="AC353" s="74">
        <v>4.9620781207947596E-4</v>
      </c>
      <c r="AD353" t="s">
        <v>5810</v>
      </c>
    </row>
    <row r="354" spans="1:30">
      <c r="A354" s="165" t="s">
        <v>2632</v>
      </c>
      <c r="C354" s="165" t="s">
        <v>8443</v>
      </c>
      <c r="D354" s="166" t="s">
        <v>6369</v>
      </c>
      <c r="E354" s="166" t="s">
        <v>6368</v>
      </c>
      <c r="F354" s="159">
        <v>-21.244199999999999</v>
      </c>
      <c r="G354" s="159">
        <v>55.712800000000001</v>
      </c>
      <c r="H354" s="74">
        <v>47.84</v>
      </c>
      <c r="I354" s="74">
        <v>2.76</v>
      </c>
      <c r="J354" s="74">
        <v>13.5</v>
      </c>
      <c r="K354" s="74">
        <v>0.21</v>
      </c>
      <c r="L354" s="74">
        <v>7.47</v>
      </c>
      <c r="M354" s="74">
        <v>10.88</v>
      </c>
      <c r="N354" s="74">
        <v>2.62</v>
      </c>
      <c r="O354" s="74">
        <v>0.73</v>
      </c>
      <c r="P354" s="74">
        <v>0</v>
      </c>
      <c r="Q354" s="74">
        <v>0.37</v>
      </c>
      <c r="R354" s="74">
        <v>0.34</v>
      </c>
      <c r="S354" s="74">
        <v>0</v>
      </c>
      <c r="T354" s="74">
        <v>0</v>
      </c>
      <c r="U354" s="74">
        <v>5.0000000000000001E-3</v>
      </c>
      <c r="V354" s="74">
        <v>11.151999999999999</v>
      </c>
      <c r="W354" s="74">
        <v>2.186666448</v>
      </c>
      <c r="X354" s="74">
        <v>1148.6079999999999</v>
      </c>
      <c r="Y354" s="74">
        <v>90</v>
      </c>
      <c r="Z354" s="74">
        <v>0.26327211857959071</v>
      </c>
      <c r="AA354" s="74">
        <v>0.73672788142040935</v>
      </c>
      <c r="AB354" s="74">
        <v>2.3650683099346779E-4</v>
      </c>
      <c r="AC354" s="74">
        <v>2.3650683099346779E-4</v>
      </c>
      <c r="AD354" t="s">
        <v>5810</v>
      </c>
    </row>
    <row r="355" spans="1:30">
      <c r="A355" s="165" t="s">
        <v>2633</v>
      </c>
      <c r="C355" s="165" t="s">
        <v>8443</v>
      </c>
      <c r="D355" s="166" t="s">
        <v>6369</v>
      </c>
      <c r="E355" s="166" t="s">
        <v>6368</v>
      </c>
      <c r="F355" s="159">
        <v>-21.244199999999999</v>
      </c>
      <c r="G355" s="159">
        <v>55.712800000000001</v>
      </c>
      <c r="H355" s="74">
        <v>47.920290383186597</v>
      </c>
      <c r="I355" s="74">
        <v>2.5247940584894502</v>
      </c>
      <c r="J355" s="74">
        <v>12.8707905792915</v>
      </c>
      <c r="K355" s="74">
        <v>0.16902287281196099</v>
      </c>
      <c r="L355" s="74">
        <v>10.3285719173524</v>
      </c>
      <c r="M355" s="74">
        <v>10.2678099828622</v>
      </c>
      <c r="N355" s="74">
        <v>2.0407111278544501</v>
      </c>
      <c r="O355" s="74">
        <v>0.73034332401161595</v>
      </c>
      <c r="P355" s="74">
        <v>0</v>
      </c>
      <c r="Q355" s="74">
        <v>0.33751424472937303</v>
      </c>
      <c r="R355" s="74">
        <v>0.95055999999999996</v>
      </c>
      <c r="S355" s="74">
        <v>0</v>
      </c>
      <c r="T355" s="74">
        <v>0</v>
      </c>
      <c r="U355" s="74">
        <v>1.1059124741092099E-2</v>
      </c>
      <c r="V355" s="74">
        <v>10.88862878299884</v>
      </c>
      <c r="W355" s="74">
        <v>2.1350250380658751</v>
      </c>
      <c r="X355" s="74">
        <v>1138.445645715512</v>
      </c>
      <c r="Y355" s="74">
        <v>290</v>
      </c>
      <c r="Z355" s="74">
        <v>0.57472261299626726</v>
      </c>
      <c r="AA355" s="74">
        <v>0.42527738700373269</v>
      </c>
      <c r="AB355" s="74">
        <v>1.073591357753883E-3</v>
      </c>
      <c r="AC355" s="74">
        <v>1.0735913577538819E-3</v>
      </c>
      <c r="AD355" t="s">
        <v>5810</v>
      </c>
    </row>
    <row r="356" spans="1:30">
      <c r="A356" s="165" t="s">
        <v>2634</v>
      </c>
      <c r="C356" s="165" t="s">
        <v>8443</v>
      </c>
      <c r="D356" s="166" t="s">
        <v>6369</v>
      </c>
      <c r="E356" s="166" t="s">
        <v>6368</v>
      </c>
      <c r="F356" s="159">
        <v>-21.244199999999999</v>
      </c>
      <c r="G356" s="159">
        <v>55.712800000000001</v>
      </c>
      <c r="H356" s="74">
        <v>48.003419550269498</v>
      </c>
      <c r="I356" s="74">
        <v>2.7599407403301801</v>
      </c>
      <c r="J356" s="74">
        <v>13.948489833907299</v>
      </c>
      <c r="K356" s="74">
        <v>0.16482593309684199</v>
      </c>
      <c r="L356" s="74">
        <v>8.9131840572116605</v>
      </c>
      <c r="M356" s="74">
        <v>11.1366160504984</v>
      </c>
      <c r="N356" s="74">
        <v>2.59274460958741</v>
      </c>
      <c r="O356" s="74">
        <v>0.79695216209953101</v>
      </c>
      <c r="P356" s="74">
        <v>0</v>
      </c>
      <c r="Q356" s="74">
        <v>0.355953026479638</v>
      </c>
      <c r="R356" s="74">
        <v>0.68035999999999996</v>
      </c>
      <c r="S356" s="74">
        <v>0</v>
      </c>
      <c r="T356" s="74">
        <v>0</v>
      </c>
      <c r="U356" s="74">
        <v>1.13624095961941E-2</v>
      </c>
      <c r="V356" s="74">
        <v>9.6286929310416589</v>
      </c>
      <c r="W356" s="74">
        <v>1.8879788172886991</v>
      </c>
      <c r="X356" s="74">
        <v>1152.8678264382729</v>
      </c>
      <c r="Y356" s="74">
        <v>230</v>
      </c>
      <c r="Z356" s="74">
        <v>0.38111334728902613</v>
      </c>
      <c r="AA356" s="74">
        <v>0.61888665271097387</v>
      </c>
      <c r="AB356" s="74">
        <v>6.0844997816450832E-4</v>
      </c>
      <c r="AC356" s="74">
        <v>6.0844997816450843E-4</v>
      </c>
      <c r="AD356" t="s">
        <v>5810</v>
      </c>
    </row>
    <row r="357" spans="1:30">
      <c r="A357" s="165" t="s">
        <v>2635</v>
      </c>
      <c r="C357" s="165" t="s">
        <v>8443</v>
      </c>
      <c r="D357" s="166" t="s">
        <v>6369</v>
      </c>
      <c r="E357" s="166" t="s">
        <v>6368</v>
      </c>
      <c r="F357" s="159">
        <v>-21.244199999999999</v>
      </c>
      <c r="G357" s="159">
        <v>55.712800000000001</v>
      </c>
      <c r="H357" s="74">
        <v>48.09</v>
      </c>
      <c r="I357" s="74">
        <v>3.41</v>
      </c>
      <c r="J357" s="74">
        <v>13.87</v>
      </c>
      <c r="K357" s="74">
        <v>0.2</v>
      </c>
      <c r="L357" s="74">
        <v>6.65</v>
      </c>
      <c r="M357" s="74">
        <v>11.49</v>
      </c>
      <c r="N357" s="74">
        <v>2.64</v>
      </c>
      <c r="O357" s="74">
        <v>0.76</v>
      </c>
      <c r="P357" s="74">
        <v>0</v>
      </c>
      <c r="Q357" s="74">
        <v>0.34</v>
      </c>
      <c r="R357" s="74">
        <v>0.81</v>
      </c>
      <c r="S357" s="74">
        <v>0</v>
      </c>
      <c r="T357" s="74">
        <v>0</v>
      </c>
      <c r="U357" s="74">
        <v>1.7999999999999999E-2</v>
      </c>
      <c r="V357" s="74">
        <v>10.319000000000001</v>
      </c>
      <c r="W357" s="74">
        <v>2.0233331309999998</v>
      </c>
      <c r="X357" s="74">
        <v>1158.7339999999999</v>
      </c>
      <c r="Y357" s="74">
        <v>360</v>
      </c>
      <c r="Z357" s="74">
        <v>0.34513440523066907</v>
      </c>
      <c r="AA357" s="74">
        <v>0.65486559476933093</v>
      </c>
      <c r="AB357" s="74">
        <v>4.2045333017081467E-4</v>
      </c>
      <c r="AC357" s="74">
        <v>4.2045333017081489E-4</v>
      </c>
      <c r="AD357" t="s">
        <v>5810</v>
      </c>
    </row>
    <row r="358" spans="1:30">
      <c r="A358" s="165" t="s">
        <v>2636</v>
      </c>
      <c r="C358" s="165" t="s">
        <v>8443</v>
      </c>
      <c r="D358" s="166" t="s">
        <v>6369</v>
      </c>
      <c r="E358" s="166" t="s">
        <v>6368</v>
      </c>
      <c r="F358" s="159">
        <v>-21.244199999999999</v>
      </c>
      <c r="G358" s="159">
        <v>55.712800000000001</v>
      </c>
      <c r="H358" s="74">
        <v>48.22</v>
      </c>
      <c r="I358" s="74">
        <v>2.73</v>
      </c>
      <c r="J358" s="74">
        <v>14.38</v>
      </c>
      <c r="K358" s="74">
        <v>0.19</v>
      </c>
      <c r="L358" s="74">
        <v>6.45</v>
      </c>
      <c r="M358" s="74">
        <v>11.83</v>
      </c>
      <c r="N358" s="74">
        <v>2.54</v>
      </c>
      <c r="O358" s="74">
        <v>0.76</v>
      </c>
      <c r="P358" s="74">
        <v>0</v>
      </c>
      <c r="Q358" s="74">
        <v>0.34</v>
      </c>
      <c r="R358" s="74">
        <v>0.24</v>
      </c>
      <c r="S358" s="74">
        <v>0</v>
      </c>
      <c r="T358" s="74">
        <v>0</v>
      </c>
      <c r="U358" s="74">
        <v>2E-3</v>
      </c>
      <c r="V358" s="74">
        <v>9.7665000000000006</v>
      </c>
      <c r="W358" s="74">
        <v>1.9149998085</v>
      </c>
      <c r="X358" s="74">
        <v>1164.3779999999999</v>
      </c>
      <c r="Y358" s="74">
        <v>40</v>
      </c>
      <c r="Z358" s="74">
        <v>0.28672426738417978</v>
      </c>
      <c r="AA358" s="74">
        <v>0.71327573261582011</v>
      </c>
      <c r="AB358" s="74">
        <v>1.936214135512318E-4</v>
      </c>
      <c r="AC358" s="74">
        <v>1.9362141355123169E-4</v>
      </c>
      <c r="AD358" t="s">
        <v>5810</v>
      </c>
    </row>
    <row r="359" spans="1:30">
      <c r="A359" s="165" t="s">
        <v>2637</v>
      </c>
      <c r="C359" s="165" t="s">
        <v>8443</v>
      </c>
      <c r="D359" s="166" t="s">
        <v>6369</v>
      </c>
      <c r="E359" s="166" t="s">
        <v>6368</v>
      </c>
      <c r="F359" s="159">
        <v>-21.244199999999999</v>
      </c>
      <c r="G359" s="159">
        <v>55.712800000000001</v>
      </c>
      <c r="H359" s="74">
        <v>48.334789771725198</v>
      </c>
      <c r="I359" s="74">
        <v>2.72626525655763</v>
      </c>
      <c r="J359" s="74">
        <v>14.217326683796101</v>
      </c>
      <c r="K359" s="74">
        <v>0.24976282690431101</v>
      </c>
      <c r="L359" s="74">
        <v>8.6708863726364793</v>
      </c>
      <c r="M359" s="74">
        <v>11.225583986445001</v>
      </c>
      <c r="N359" s="74">
        <v>2.53118102677151</v>
      </c>
      <c r="O359" s="74">
        <v>0.62898693734566802</v>
      </c>
      <c r="P359" s="74">
        <v>0</v>
      </c>
      <c r="Q359" s="74">
        <v>0.313023801382042</v>
      </c>
      <c r="R359" s="74">
        <v>0.79098999999999997</v>
      </c>
      <c r="S359" s="74">
        <v>0</v>
      </c>
      <c r="T359" s="74">
        <v>0</v>
      </c>
      <c r="U359" s="74">
        <v>1.3332624079400999E-2</v>
      </c>
      <c r="V359" s="74">
        <v>9.4368643359706006</v>
      </c>
      <c r="W359" s="74">
        <v>1.850365371036111</v>
      </c>
      <c r="X359" s="74">
        <v>1154.3446941749869</v>
      </c>
      <c r="Y359" s="74">
        <v>290</v>
      </c>
      <c r="Z359" s="74">
        <v>0.39710492155474619</v>
      </c>
      <c r="AA359" s="74">
        <v>0.60289507844525381</v>
      </c>
      <c r="AB359" s="74">
        <v>4.6984806892229791E-4</v>
      </c>
      <c r="AC359" s="74">
        <v>4.6984806892229791E-4</v>
      </c>
      <c r="AD359" t="s">
        <v>5810</v>
      </c>
    </row>
    <row r="360" spans="1:30">
      <c r="A360" s="165" t="s">
        <v>2638</v>
      </c>
      <c r="C360" s="165" t="s">
        <v>8443</v>
      </c>
      <c r="D360" s="166" t="s">
        <v>6369</v>
      </c>
      <c r="E360" s="166" t="s">
        <v>6368</v>
      </c>
      <c r="F360" s="159">
        <v>-21.244199999999999</v>
      </c>
      <c r="G360" s="159">
        <v>55.712800000000001</v>
      </c>
      <c r="H360" s="74">
        <v>48.357761205165303</v>
      </c>
      <c r="I360" s="74">
        <v>2.5516495095116101</v>
      </c>
      <c r="J360" s="74">
        <v>13.5917428225493</v>
      </c>
      <c r="K360" s="74">
        <v>0.19494010544236401</v>
      </c>
      <c r="L360" s="74">
        <v>9.3567020187502692</v>
      </c>
      <c r="M360" s="74">
        <v>10.549961242601199</v>
      </c>
      <c r="N360" s="74">
        <v>2.47783347392821</v>
      </c>
      <c r="O360" s="74">
        <v>0.73203588126589902</v>
      </c>
      <c r="P360" s="74">
        <v>0</v>
      </c>
      <c r="Q360" s="74">
        <v>0.31911735907232103</v>
      </c>
      <c r="R360" s="74">
        <v>1.09388</v>
      </c>
      <c r="S360" s="74">
        <v>0</v>
      </c>
      <c r="T360" s="74">
        <v>0</v>
      </c>
      <c r="U360" s="74">
        <v>1.0089848866131399E-2</v>
      </c>
      <c r="V360" s="74">
        <v>10.08801792445656</v>
      </c>
      <c r="W360" s="74">
        <v>1.9780425324813271</v>
      </c>
      <c r="X360" s="74">
        <v>1143.12935662718</v>
      </c>
      <c r="Y360" s="74">
        <v>320</v>
      </c>
      <c r="Z360" s="74">
        <v>0.63111846542458483</v>
      </c>
      <c r="AA360" s="74">
        <v>0.36888153457541523</v>
      </c>
      <c r="AB360" s="74">
        <v>9.1503562156052454E-4</v>
      </c>
      <c r="AC360" s="74">
        <v>9.1503562156052464E-4</v>
      </c>
      <c r="AD360" t="s">
        <v>5810</v>
      </c>
    </row>
    <row r="361" spans="1:30">
      <c r="A361" s="165" t="s">
        <v>2639</v>
      </c>
      <c r="C361" s="165" t="s">
        <v>8443</v>
      </c>
      <c r="D361" s="166" t="s">
        <v>6369</v>
      </c>
      <c r="E361" s="166" t="s">
        <v>6368</v>
      </c>
      <c r="F361" s="159">
        <v>-21.244199999999999</v>
      </c>
      <c r="G361" s="159">
        <v>55.712800000000001</v>
      </c>
      <c r="H361" s="74">
        <v>48.454586607566299</v>
      </c>
      <c r="I361" s="74">
        <v>2.7745862432651198</v>
      </c>
      <c r="J361" s="74">
        <v>13.5203196873262</v>
      </c>
      <c r="K361" s="74">
        <v>0.18522395492189</v>
      </c>
      <c r="L361" s="74">
        <v>7.1249481326620199</v>
      </c>
      <c r="M361" s="74">
        <v>11.817974338664399</v>
      </c>
      <c r="N361" s="74">
        <v>2.5903913103150198</v>
      </c>
      <c r="O361" s="74">
        <v>0.57728132617322303</v>
      </c>
      <c r="P361" s="74">
        <v>0</v>
      </c>
      <c r="Q361" s="74">
        <v>0.35054127399514101</v>
      </c>
      <c r="R361" s="74">
        <v>0.86829999999999996</v>
      </c>
      <c r="S361" s="74">
        <v>0</v>
      </c>
      <c r="T361" s="74">
        <v>0</v>
      </c>
      <c r="U361" s="74">
        <v>1.04193406651612E-2</v>
      </c>
      <c r="V361" s="74">
        <v>10.713525056344089</v>
      </c>
      <c r="W361" s="74">
        <v>2.100690977449331</v>
      </c>
      <c r="X361" s="74">
        <v>1164.1783740218291</v>
      </c>
      <c r="Y361" s="74">
        <v>270</v>
      </c>
      <c r="Z361" s="74">
        <v>0.49532366736351408</v>
      </c>
      <c r="AA361" s="74">
        <v>0.50467633263648581</v>
      </c>
      <c r="AB361" s="74">
        <v>3.8319540726326268E-4</v>
      </c>
      <c r="AC361" s="74">
        <v>3.8319540726326258E-4</v>
      </c>
      <c r="AD361" t="s">
        <v>5810</v>
      </c>
    </row>
    <row r="362" spans="1:30">
      <c r="A362" s="165" t="s">
        <v>2640</v>
      </c>
      <c r="C362" s="165" t="s">
        <v>8443</v>
      </c>
      <c r="D362" s="166" t="s">
        <v>6369</v>
      </c>
      <c r="E362" s="166" t="s">
        <v>6368</v>
      </c>
      <c r="F362" s="159">
        <v>-21.244199999999999</v>
      </c>
      <c r="G362" s="159">
        <v>55.712800000000001</v>
      </c>
      <c r="H362" s="74">
        <v>48.555251002326301</v>
      </c>
      <c r="I362" s="74">
        <v>2.5588230702571901</v>
      </c>
      <c r="J362" s="74">
        <v>14.1714933024072</v>
      </c>
      <c r="K362" s="74">
        <v>0.162500409830904</v>
      </c>
      <c r="L362" s="74">
        <v>8.2361164108564004</v>
      </c>
      <c r="M362" s="74">
        <v>10.8826397829092</v>
      </c>
      <c r="N362" s="74">
        <v>2.6094436973258901</v>
      </c>
      <c r="O362" s="74">
        <v>0.85112132767476401</v>
      </c>
      <c r="P362" s="74">
        <v>0</v>
      </c>
      <c r="Q362" s="74">
        <v>0.36724768657686602</v>
      </c>
      <c r="R362" s="74">
        <v>0.95842499999999997</v>
      </c>
      <c r="S362" s="74">
        <v>0</v>
      </c>
      <c r="T362" s="74">
        <v>0</v>
      </c>
      <c r="U362" s="74">
        <v>1.0432240344091299E-2</v>
      </c>
      <c r="V362" s="74">
        <v>9.864558813360004</v>
      </c>
      <c r="W362" s="74">
        <v>1.934227024883161</v>
      </c>
      <c r="X362" s="74">
        <v>1148.651820396293</v>
      </c>
      <c r="Y362" s="74">
        <v>290</v>
      </c>
      <c r="Z362" s="74">
        <v>0.54196979415733304</v>
      </c>
      <c r="AA362" s="74">
        <v>0.45803020584266702</v>
      </c>
      <c r="AB362" s="74">
        <v>4.3737656260320437E-4</v>
      </c>
      <c r="AC362" s="74">
        <v>4.3737656260320432E-4</v>
      </c>
      <c r="AD362" t="s">
        <v>5810</v>
      </c>
    </row>
    <row r="363" spans="1:30">
      <c r="A363" s="165" t="s">
        <v>2641</v>
      </c>
      <c r="C363" s="165" t="s">
        <v>8443</v>
      </c>
      <c r="D363" s="166" t="s">
        <v>6369</v>
      </c>
      <c r="E363" s="166" t="s">
        <v>6368</v>
      </c>
      <c r="F363" s="159">
        <v>-21.244199999999999</v>
      </c>
      <c r="G363" s="159">
        <v>55.712800000000001</v>
      </c>
      <c r="H363" s="74">
        <v>48.575833464082599</v>
      </c>
      <c r="I363" s="74">
        <v>2.8155418621525601</v>
      </c>
      <c r="J363" s="74">
        <v>13.366753996182201</v>
      </c>
      <c r="K363" s="74">
        <v>0.15302884127414701</v>
      </c>
      <c r="L363" s="74">
        <v>9.4280308215519302</v>
      </c>
      <c r="M363" s="74">
        <v>10.2551275008272</v>
      </c>
      <c r="N363" s="74">
        <v>2.34815103604133</v>
      </c>
      <c r="O363" s="74">
        <v>0.77002718579720497</v>
      </c>
      <c r="P363" s="74">
        <v>0</v>
      </c>
      <c r="Q363" s="74">
        <v>0.36469920723257698</v>
      </c>
      <c r="R363" s="74">
        <v>0.71139600000000003</v>
      </c>
      <c r="S363" s="74">
        <v>0</v>
      </c>
      <c r="T363" s="74">
        <v>0</v>
      </c>
      <c r="U363" s="74">
        <v>9.4097657932326294E-3</v>
      </c>
      <c r="V363" s="74">
        <v>10.13438517212947</v>
      </c>
      <c r="W363" s="74">
        <v>1.9871341487629319</v>
      </c>
      <c r="X363" s="74">
        <v>1138.235116513732</v>
      </c>
      <c r="Y363" s="74">
        <v>210</v>
      </c>
      <c r="Z363" s="74">
        <v>0.45575752745678683</v>
      </c>
      <c r="AA363" s="74">
        <v>0.54424247254321323</v>
      </c>
      <c r="AB363" s="74">
        <v>5.1286977257499237E-4</v>
      </c>
      <c r="AC363" s="74">
        <v>5.1286977257499215E-4</v>
      </c>
      <c r="AD363" t="s">
        <v>5810</v>
      </c>
    </row>
    <row r="364" spans="1:30">
      <c r="A364" s="165" t="s">
        <v>2642</v>
      </c>
      <c r="C364" s="165" t="s">
        <v>8443</v>
      </c>
      <c r="D364" s="166" t="s">
        <v>6369</v>
      </c>
      <c r="E364" s="166" t="s">
        <v>6368</v>
      </c>
      <c r="F364" s="159">
        <v>-21.244199999999999</v>
      </c>
      <c r="G364" s="159">
        <v>55.712800000000001</v>
      </c>
      <c r="H364" s="74">
        <v>48.6</v>
      </c>
      <c r="I364" s="74">
        <v>2.81</v>
      </c>
      <c r="J364" s="74">
        <v>14.09</v>
      </c>
      <c r="K364" s="74">
        <v>0.25</v>
      </c>
      <c r="L364" s="74">
        <v>5.95</v>
      </c>
      <c r="M364" s="74">
        <v>11.47</v>
      </c>
      <c r="N364" s="74">
        <v>2.76</v>
      </c>
      <c r="O364" s="74">
        <v>1.1299999999999999</v>
      </c>
      <c r="P364" s="74">
        <v>0</v>
      </c>
      <c r="Q364" s="74">
        <v>0.47</v>
      </c>
      <c r="R364" s="74">
        <v>0.28999999999999998</v>
      </c>
      <c r="S364" s="74">
        <v>0</v>
      </c>
      <c r="T364" s="74">
        <v>0</v>
      </c>
      <c r="U364" s="74">
        <v>8.0000000000000002E-3</v>
      </c>
      <c r="V364" s="74">
        <v>9.9194999999999993</v>
      </c>
      <c r="W364" s="74">
        <v>1.9449998055</v>
      </c>
      <c r="X364" s="74">
        <v>1158.402</v>
      </c>
      <c r="Y364" s="74">
        <v>130</v>
      </c>
      <c r="Z364" s="74">
        <v>0.12757645951875779</v>
      </c>
      <c r="AA364" s="74">
        <v>0.87242354048124215</v>
      </c>
      <c r="AB364" s="74">
        <v>3.3541416559540211E-4</v>
      </c>
      <c r="AC364" s="74">
        <v>3.3541416559540211E-4</v>
      </c>
      <c r="AD364" t="s">
        <v>5810</v>
      </c>
    </row>
    <row r="365" spans="1:30">
      <c r="A365" s="165" t="s">
        <v>2643</v>
      </c>
      <c r="C365" s="165" t="s">
        <v>8443</v>
      </c>
      <c r="D365" s="166" t="s">
        <v>6369</v>
      </c>
      <c r="E365" s="166" t="s">
        <v>6368</v>
      </c>
      <c r="F365" s="159">
        <v>-21.244199999999999</v>
      </c>
      <c r="G365" s="159">
        <v>55.712800000000001</v>
      </c>
      <c r="H365" s="74">
        <v>48.71</v>
      </c>
      <c r="I365" s="74">
        <v>3.03</v>
      </c>
      <c r="J365" s="74">
        <v>14.39</v>
      </c>
      <c r="K365" s="74">
        <v>0.22</v>
      </c>
      <c r="L365" s="74">
        <v>6</v>
      </c>
      <c r="M365" s="74">
        <v>13.81</v>
      </c>
      <c r="N365" s="74">
        <v>2.58</v>
      </c>
      <c r="O365" s="74">
        <v>0.79</v>
      </c>
      <c r="P365" s="74">
        <v>0</v>
      </c>
      <c r="Q365" s="74">
        <v>0.38</v>
      </c>
      <c r="R365" s="74">
        <v>0.52</v>
      </c>
      <c r="S365" s="74">
        <v>0</v>
      </c>
      <c r="T365" s="74">
        <v>0</v>
      </c>
      <c r="U365" s="74">
        <v>0.01</v>
      </c>
      <c r="V365" s="74">
        <v>10.310499999999999</v>
      </c>
      <c r="W365" s="74">
        <v>2.0216664645</v>
      </c>
      <c r="X365" s="74">
        <v>1197.2460000000001</v>
      </c>
      <c r="Y365" s="74">
        <v>190</v>
      </c>
      <c r="Z365" s="74">
        <v>0.27595211196859981</v>
      </c>
      <c r="AA365" s="74">
        <v>0.7240478880314003</v>
      </c>
      <c r="AB365" s="74">
        <v>5.3089756961027324E-4</v>
      </c>
      <c r="AC365" s="74">
        <v>5.3089756961027302E-4</v>
      </c>
      <c r="AD365" t="s">
        <v>5810</v>
      </c>
    </row>
    <row r="366" spans="1:30">
      <c r="A366" s="165" t="s">
        <v>2644</v>
      </c>
      <c r="C366" s="165" t="s">
        <v>8443</v>
      </c>
      <c r="D366" s="166" t="s">
        <v>6369</v>
      </c>
      <c r="E366" s="166" t="s">
        <v>6368</v>
      </c>
      <c r="F366" s="159">
        <v>-21.244199999999999</v>
      </c>
      <c r="G366" s="159">
        <v>55.712800000000001</v>
      </c>
      <c r="H366" s="74">
        <v>48.7115016187214</v>
      </c>
      <c r="I366" s="74">
        <v>2.7410237728497502</v>
      </c>
      <c r="J366" s="74">
        <v>14.1681159538981</v>
      </c>
      <c r="K366" s="74">
        <v>0.14537166951117</v>
      </c>
      <c r="L366" s="74">
        <v>8.5555486925027804</v>
      </c>
      <c r="M366" s="74">
        <v>10.9291214096378</v>
      </c>
      <c r="N366" s="74">
        <v>2.4455958001871401</v>
      </c>
      <c r="O366" s="74">
        <v>0.78552537102011</v>
      </c>
      <c r="P366" s="74">
        <v>0</v>
      </c>
      <c r="Q366" s="74">
        <v>0.44640175233027901</v>
      </c>
      <c r="R366" s="74">
        <v>0.79757999999999996</v>
      </c>
      <c r="S366" s="74">
        <v>0</v>
      </c>
      <c r="T366" s="74">
        <v>0</v>
      </c>
      <c r="U366" s="74">
        <v>7.4957787326331198E-3</v>
      </c>
      <c r="V366" s="74">
        <v>9.41102486544019</v>
      </c>
      <c r="W366" s="74">
        <v>1.845298808693667</v>
      </c>
      <c r="X366" s="74">
        <v>1149.4234153999871</v>
      </c>
      <c r="Y366" s="74">
        <v>210</v>
      </c>
      <c r="Z366" s="74">
        <v>0.5395267247388712</v>
      </c>
      <c r="AA366" s="74">
        <v>0.46047327526112869</v>
      </c>
      <c r="AB366" s="74">
        <v>4.3178080418350699E-4</v>
      </c>
      <c r="AC366" s="74">
        <v>4.3178080418350732E-4</v>
      </c>
      <c r="AD366" t="s">
        <v>5810</v>
      </c>
    </row>
    <row r="367" spans="1:30">
      <c r="A367" s="165" t="s">
        <v>2645</v>
      </c>
      <c r="C367" s="165" t="s">
        <v>8443</v>
      </c>
      <c r="D367" s="166" t="s">
        <v>6369</v>
      </c>
      <c r="E367" s="166" t="s">
        <v>6368</v>
      </c>
      <c r="F367" s="159">
        <v>-21.244199999999999</v>
      </c>
      <c r="G367" s="159">
        <v>55.712800000000001</v>
      </c>
      <c r="H367" s="74">
        <v>48.73</v>
      </c>
      <c r="I367" s="74">
        <v>2.5</v>
      </c>
      <c r="J367" s="74">
        <v>13.39</v>
      </c>
      <c r="K367" s="74">
        <v>0.18</v>
      </c>
      <c r="L367" s="74">
        <v>6.85</v>
      </c>
      <c r="M367" s="74">
        <v>11.76</v>
      </c>
      <c r="N367" s="74">
        <v>2.68</v>
      </c>
      <c r="O367" s="74">
        <v>0.75</v>
      </c>
      <c r="P367" s="74">
        <v>0</v>
      </c>
      <c r="Q367" s="74">
        <v>0.39</v>
      </c>
      <c r="R367" s="74">
        <v>0.2</v>
      </c>
      <c r="S367" s="74">
        <v>0</v>
      </c>
      <c r="T367" s="74">
        <v>0</v>
      </c>
      <c r="U367" s="74">
        <v>4.0000000000000001E-3</v>
      </c>
      <c r="V367" s="74">
        <v>10.5145</v>
      </c>
      <c r="W367" s="74">
        <v>2.0616664605000001</v>
      </c>
      <c r="X367" s="74">
        <v>1163.2159999999999</v>
      </c>
      <c r="Y367" s="74">
        <v>60</v>
      </c>
      <c r="Z367" s="74">
        <v>0.13431624148287941</v>
      </c>
      <c r="AA367" s="74">
        <v>0.86568375851712065</v>
      </c>
      <c r="AB367" s="74">
        <v>5.1753075099402932E-4</v>
      </c>
      <c r="AC367" s="74">
        <v>5.1753075099402965E-4</v>
      </c>
      <c r="AD367" t="s">
        <v>5810</v>
      </c>
    </row>
    <row r="368" spans="1:30">
      <c r="A368" s="165" t="s">
        <v>2646</v>
      </c>
      <c r="C368" s="165" t="s">
        <v>8443</v>
      </c>
      <c r="D368" s="166" t="s">
        <v>6369</v>
      </c>
      <c r="E368" s="166" t="s">
        <v>6368</v>
      </c>
      <c r="F368" s="159">
        <v>-21.244199999999999</v>
      </c>
      <c r="G368" s="159">
        <v>55.712800000000001</v>
      </c>
      <c r="H368" s="74">
        <v>48.87</v>
      </c>
      <c r="I368" s="74">
        <v>2.81</v>
      </c>
      <c r="J368" s="74">
        <v>14.22</v>
      </c>
      <c r="K368" s="74">
        <v>0.2</v>
      </c>
      <c r="L368" s="74">
        <v>5.91</v>
      </c>
      <c r="M368" s="74">
        <v>12.12</v>
      </c>
      <c r="N368" s="74">
        <v>2.5099999999999998</v>
      </c>
      <c r="O368" s="74">
        <v>0.71</v>
      </c>
      <c r="P368" s="74">
        <v>0</v>
      </c>
      <c r="Q368" s="74">
        <v>0.31</v>
      </c>
      <c r="R368" s="74">
        <v>0.34</v>
      </c>
      <c r="S368" s="74">
        <v>0</v>
      </c>
      <c r="T368" s="74">
        <v>0</v>
      </c>
      <c r="U368" s="74">
        <v>4.0000000000000001E-3</v>
      </c>
      <c r="V368" s="74">
        <v>9.9874999999999989</v>
      </c>
      <c r="W368" s="74">
        <v>1.9583331374999999</v>
      </c>
      <c r="X368" s="74">
        <v>1169.192</v>
      </c>
      <c r="Y368" s="74">
        <v>80</v>
      </c>
      <c r="Z368" s="74">
        <v>0.27944397793956149</v>
      </c>
      <c r="AA368" s="74">
        <v>0.72055602206043856</v>
      </c>
      <c r="AB368" s="74">
        <v>3.5244199565725949E-4</v>
      </c>
      <c r="AC368" s="74">
        <v>3.5244199565725938E-4</v>
      </c>
      <c r="AD368" t="s">
        <v>5810</v>
      </c>
    </row>
    <row r="369" spans="1:30">
      <c r="A369" s="165" t="s">
        <v>2647</v>
      </c>
      <c r="C369" s="165" t="s">
        <v>8443</v>
      </c>
      <c r="D369" s="166" t="s">
        <v>6369</v>
      </c>
      <c r="E369" s="166" t="s">
        <v>6368</v>
      </c>
      <c r="F369" s="159">
        <v>-21.244199999999999</v>
      </c>
      <c r="G369" s="159">
        <v>55.712800000000001</v>
      </c>
      <c r="H369" s="74">
        <v>48.912237661382598</v>
      </c>
      <c r="I369" s="74">
        <v>2.69866635602625</v>
      </c>
      <c r="J369" s="74">
        <v>13.3418013027045</v>
      </c>
      <c r="K369" s="74">
        <v>0.21200710403415499</v>
      </c>
      <c r="L369" s="74">
        <v>9.9339889571769593</v>
      </c>
      <c r="M369" s="74">
        <v>10.229241542875</v>
      </c>
      <c r="N369" s="74">
        <v>2.39378030041363</v>
      </c>
      <c r="O369" s="74">
        <v>0.74097694630311595</v>
      </c>
      <c r="P369" s="74">
        <v>0</v>
      </c>
      <c r="Q369" s="74">
        <v>0.37666860789079298</v>
      </c>
      <c r="R369" s="74">
        <v>0.89280000000000004</v>
      </c>
      <c r="S369" s="74">
        <v>0</v>
      </c>
      <c r="T369" s="74">
        <v>0</v>
      </c>
      <c r="U369" s="74">
        <v>9.8577546428998096E-3</v>
      </c>
      <c r="V369" s="74">
        <v>9.4865365380140503</v>
      </c>
      <c r="W369" s="74">
        <v>1.860105017521646</v>
      </c>
      <c r="X369" s="74">
        <v>1137.8054096117251</v>
      </c>
      <c r="Y369" s="74">
        <v>260</v>
      </c>
      <c r="Z369" s="74">
        <v>0.5415129922993861</v>
      </c>
      <c r="AA369" s="74">
        <v>0.4584870077006139</v>
      </c>
      <c r="AB369" s="74">
        <v>3.565271732080482E-4</v>
      </c>
      <c r="AC369" s="74">
        <v>3.5652717320804799E-4</v>
      </c>
      <c r="AD369" t="s">
        <v>5810</v>
      </c>
    </row>
    <row r="370" spans="1:30">
      <c r="A370" s="165" t="s">
        <v>2648</v>
      </c>
      <c r="C370" s="165" t="s">
        <v>8443</v>
      </c>
      <c r="D370" s="166" t="s">
        <v>6369</v>
      </c>
      <c r="E370" s="166" t="s">
        <v>6368</v>
      </c>
      <c r="F370" s="159">
        <v>-21.244199999999999</v>
      </c>
      <c r="G370" s="159">
        <v>55.712800000000001</v>
      </c>
      <c r="H370" s="74">
        <v>48.913272782001997</v>
      </c>
      <c r="I370" s="74">
        <v>2.7507550164416799</v>
      </c>
      <c r="J370" s="74">
        <v>14.2532047087275</v>
      </c>
      <c r="K370" s="74">
        <v>0.14057135763864201</v>
      </c>
      <c r="L370" s="74">
        <v>8.6468264189894608</v>
      </c>
      <c r="M370" s="74">
        <v>10.5647061952674</v>
      </c>
      <c r="N370" s="74">
        <v>2.71914273283689</v>
      </c>
      <c r="O370" s="74">
        <v>0.80976080310738996</v>
      </c>
      <c r="P370" s="74">
        <v>0</v>
      </c>
      <c r="Q370" s="74">
        <v>0.37878658189265402</v>
      </c>
      <c r="R370" s="74">
        <v>0.74734</v>
      </c>
      <c r="S370" s="74">
        <v>0</v>
      </c>
      <c r="T370" s="74">
        <v>0</v>
      </c>
      <c r="U370" s="74">
        <v>7.9408157685918399E-3</v>
      </c>
      <c r="V370" s="74">
        <v>9.1995273926319392</v>
      </c>
      <c r="W370" s="74">
        <v>1.803828720133176</v>
      </c>
      <c r="X370" s="74">
        <v>1143.374122841439</v>
      </c>
      <c r="Y370" s="74">
        <v>200</v>
      </c>
      <c r="Z370" s="74">
        <v>0.49615333182128291</v>
      </c>
      <c r="AA370" s="74">
        <v>0.50384666817871715</v>
      </c>
      <c r="AB370" s="74">
        <v>5.4951773795173652E-4</v>
      </c>
      <c r="AC370" s="74">
        <v>5.495177379517363E-4</v>
      </c>
      <c r="AD370" t="s">
        <v>5810</v>
      </c>
    </row>
    <row r="371" spans="1:30">
      <c r="A371" s="165" t="s">
        <v>2649</v>
      </c>
      <c r="C371" s="165" t="s">
        <v>8443</v>
      </c>
      <c r="D371" s="166" t="s">
        <v>6369</v>
      </c>
      <c r="E371" s="166" t="s">
        <v>6368</v>
      </c>
      <c r="F371" s="159">
        <v>-21.244199999999999</v>
      </c>
      <c r="G371" s="159">
        <v>55.712800000000001</v>
      </c>
      <c r="H371" s="74">
        <v>48.917846668204</v>
      </c>
      <c r="I371" s="74">
        <v>2.5566280413336102</v>
      </c>
      <c r="J371" s="74">
        <v>14.27810605354</v>
      </c>
      <c r="K371" s="74">
        <v>0.15002388043152201</v>
      </c>
      <c r="L371" s="74">
        <v>8.6327925201279196</v>
      </c>
      <c r="M371" s="74">
        <v>11.225697611564399</v>
      </c>
      <c r="N371" s="74">
        <v>2.4517155963009398</v>
      </c>
      <c r="O371" s="74">
        <v>0.65300643356785604</v>
      </c>
      <c r="P371" s="74">
        <v>0</v>
      </c>
      <c r="Q371" s="74">
        <v>0.352169458167087</v>
      </c>
      <c r="R371" s="74">
        <v>0.81867000000000001</v>
      </c>
      <c r="S371" s="74">
        <v>0</v>
      </c>
      <c r="T371" s="74">
        <v>0</v>
      </c>
      <c r="U371" s="74">
        <v>7.4286759214405099E-3</v>
      </c>
      <c r="V371" s="74">
        <v>9.1647116762482952</v>
      </c>
      <c r="W371" s="74">
        <v>1.7970021097602209</v>
      </c>
      <c r="X371" s="74">
        <v>1154.3465803519689</v>
      </c>
      <c r="Y371" s="74">
        <v>210</v>
      </c>
      <c r="Z371" s="74">
        <v>0.55713568286370951</v>
      </c>
      <c r="AA371" s="74">
        <v>0.44286431713629049</v>
      </c>
      <c r="AB371" s="74">
        <v>1.0236620793177319E-3</v>
      </c>
      <c r="AC371" s="74">
        <v>1.0236620793177319E-3</v>
      </c>
      <c r="AD371" t="s">
        <v>5810</v>
      </c>
    </row>
    <row r="372" spans="1:30">
      <c r="A372" s="165" t="s">
        <v>2650</v>
      </c>
      <c r="C372" s="165" t="s">
        <v>8443</v>
      </c>
      <c r="D372" s="166" t="s">
        <v>6369</v>
      </c>
      <c r="E372" s="166" t="s">
        <v>6368</v>
      </c>
      <c r="F372" s="159">
        <v>-21.244199999999999</v>
      </c>
      <c r="G372" s="159">
        <v>55.712800000000001</v>
      </c>
      <c r="H372" s="74">
        <v>48.924406254518601</v>
      </c>
      <c r="I372" s="74">
        <v>2.7668126066943999</v>
      </c>
      <c r="J372" s="74">
        <v>13.9597116882154</v>
      </c>
      <c r="K372" s="74">
        <v>0.194331909098901</v>
      </c>
      <c r="L372" s="74">
        <v>8.6327533793283795</v>
      </c>
      <c r="M372" s="74">
        <v>10.911599509805599</v>
      </c>
      <c r="N372" s="74">
        <v>2.67957296311535</v>
      </c>
      <c r="O372" s="74">
        <v>0.74178065657722103</v>
      </c>
      <c r="P372" s="74">
        <v>0</v>
      </c>
      <c r="Q372" s="74">
        <v>0.41532487087470499</v>
      </c>
      <c r="R372" s="74">
        <v>0.67023999999999995</v>
      </c>
      <c r="S372" s="74">
        <v>0</v>
      </c>
      <c r="T372" s="74">
        <v>0</v>
      </c>
      <c r="U372" s="74">
        <v>2.0376070906057499E-2</v>
      </c>
      <c r="V372" s="74">
        <v>9.1576502375056901</v>
      </c>
      <c r="W372" s="74">
        <v>1.7956175140667969</v>
      </c>
      <c r="X372" s="74">
        <v>1149.132551862773</v>
      </c>
      <c r="Y372" s="74">
        <v>360</v>
      </c>
      <c r="Z372" s="74">
        <v>0.23974553325557471</v>
      </c>
      <c r="AA372" s="74">
        <v>0.76025446674442532</v>
      </c>
      <c r="AB372" s="74">
        <v>9.5386022736907786E-5</v>
      </c>
      <c r="AC372" s="74">
        <v>9.53860227369078E-5</v>
      </c>
      <c r="AD372" t="s">
        <v>5810</v>
      </c>
    </row>
    <row r="373" spans="1:30">
      <c r="A373" s="165" t="s">
        <v>2651</v>
      </c>
      <c r="C373" s="165" t="s">
        <v>8443</v>
      </c>
      <c r="D373" s="166" t="s">
        <v>6369</v>
      </c>
      <c r="E373" s="166" t="s">
        <v>6368</v>
      </c>
      <c r="F373" s="159">
        <v>-21.244199999999999</v>
      </c>
      <c r="G373" s="159">
        <v>55.712800000000001</v>
      </c>
      <c r="H373" s="74">
        <v>48.983684315173903</v>
      </c>
      <c r="I373" s="74">
        <v>2.9736518593072598</v>
      </c>
      <c r="J373" s="74">
        <v>14.1529308863333</v>
      </c>
      <c r="K373" s="74">
        <v>0.177310690827956</v>
      </c>
      <c r="L373" s="74">
        <v>8.5222438333275594</v>
      </c>
      <c r="M373" s="74">
        <v>10.9570756236979</v>
      </c>
      <c r="N373" s="74">
        <v>2.5259062367720899</v>
      </c>
      <c r="O373" s="74">
        <v>0.71115393568424701</v>
      </c>
      <c r="P373" s="74">
        <v>0</v>
      </c>
      <c r="Q373" s="74">
        <v>0.34469288783298602</v>
      </c>
      <c r="R373" s="74">
        <v>0.73709999999999998</v>
      </c>
      <c r="S373" s="74">
        <v>0</v>
      </c>
      <c r="T373" s="74">
        <v>0</v>
      </c>
      <c r="U373" s="74">
        <v>7.46025371494292E-3</v>
      </c>
      <c r="V373" s="74">
        <v>9.0536472713863798</v>
      </c>
      <c r="W373" s="74">
        <v>1.7752247776513039</v>
      </c>
      <c r="X373" s="74">
        <v>1149.8874553533849</v>
      </c>
      <c r="Y373" s="74">
        <v>190</v>
      </c>
      <c r="Z373" s="74">
        <v>0.51431720098926081</v>
      </c>
      <c r="AA373" s="74">
        <v>0.48568279901073919</v>
      </c>
      <c r="AB373" s="74">
        <v>9.542461791100707E-4</v>
      </c>
      <c r="AC373" s="74">
        <v>9.5424617911007016E-4</v>
      </c>
      <c r="AD373" t="s">
        <v>5810</v>
      </c>
    </row>
    <row r="374" spans="1:30">
      <c r="A374" s="165" t="s">
        <v>2652</v>
      </c>
      <c r="C374" s="165" t="s">
        <v>8443</v>
      </c>
      <c r="D374" s="166" t="s">
        <v>6369</v>
      </c>
      <c r="E374" s="166" t="s">
        <v>6368</v>
      </c>
      <c r="F374" s="159">
        <v>-21.244199999999999</v>
      </c>
      <c r="G374" s="159">
        <v>55.712800000000001</v>
      </c>
      <c r="H374" s="74">
        <v>49.031038179408597</v>
      </c>
      <c r="I374" s="74">
        <v>2.5909171035885001</v>
      </c>
      <c r="J374" s="74">
        <v>13.822507701491499</v>
      </c>
      <c r="K374" s="74">
        <v>0.24314171156279299</v>
      </c>
      <c r="L374" s="74">
        <v>9.1960201202371206</v>
      </c>
      <c r="M374" s="74">
        <v>10.618529470072</v>
      </c>
      <c r="N374" s="74">
        <v>2.5589884404779499</v>
      </c>
      <c r="O374" s="74">
        <v>0.699613353451771</v>
      </c>
      <c r="P374" s="74">
        <v>0</v>
      </c>
      <c r="Q374" s="74">
        <v>0.32954879454351799</v>
      </c>
      <c r="R374" s="74">
        <v>0.32024999999999998</v>
      </c>
      <c r="S374" s="74">
        <v>0</v>
      </c>
      <c r="T374" s="74">
        <v>0</v>
      </c>
      <c r="U374" s="74">
        <v>5.5775776719514999E-3</v>
      </c>
      <c r="V374" s="74">
        <v>9.2732408563913538</v>
      </c>
      <c r="W374" s="74">
        <v>1.818282339032798</v>
      </c>
      <c r="X374" s="74">
        <v>1144.267589203195</v>
      </c>
      <c r="Y374" s="74">
        <v>90</v>
      </c>
      <c r="Z374" s="74">
        <v>0.22710369333406219</v>
      </c>
      <c r="AA374" s="74">
        <v>0.77289630666593789</v>
      </c>
      <c r="AB374" s="74">
        <v>6.7413989104297197E-4</v>
      </c>
      <c r="AC374" s="74">
        <v>6.7413989104297229E-4</v>
      </c>
      <c r="AD374" t="s">
        <v>5810</v>
      </c>
    </row>
    <row r="375" spans="1:30">
      <c r="A375" s="165" t="s">
        <v>2653</v>
      </c>
      <c r="C375" s="165" t="s">
        <v>8443</v>
      </c>
      <c r="D375" s="166" t="s">
        <v>6369</v>
      </c>
      <c r="E375" s="166" t="s">
        <v>6368</v>
      </c>
      <c r="F375" s="159">
        <v>-21.244199999999999</v>
      </c>
      <c r="G375" s="159">
        <v>55.712800000000001</v>
      </c>
      <c r="H375" s="74">
        <v>49.036859876553301</v>
      </c>
      <c r="I375" s="74">
        <v>2.7590349960333702</v>
      </c>
      <c r="J375" s="74">
        <v>14.2344480097504</v>
      </c>
      <c r="K375" s="74">
        <v>0.110933509711044</v>
      </c>
      <c r="L375" s="74">
        <v>8.5505284566967408</v>
      </c>
      <c r="M375" s="74">
        <v>10.857484967142</v>
      </c>
      <c r="N375" s="74">
        <v>2.50768119752688</v>
      </c>
      <c r="O375" s="74">
        <v>0.72819391722656701</v>
      </c>
      <c r="P375" s="74">
        <v>0</v>
      </c>
      <c r="Q375" s="74">
        <v>0.36637263293380401</v>
      </c>
      <c r="R375" s="74">
        <v>0.79464000000000001</v>
      </c>
      <c r="S375" s="74">
        <v>0</v>
      </c>
      <c r="T375" s="74">
        <v>0</v>
      </c>
      <c r="U375" s="74">
        <v>8.8861509791384897E-3</v>
      </c>
      <c r="V375" s="74">
        <v>9.2211930709620997</v>
      </c>
      <c r="W375" s="74">
        <v>1.808076891929959</v>
      </c>
      <c r="X375" s="74">
        <v>1148.234250454557</v>
      </c>
      <c r="Y375" s="74">
        <v>230</v>
      </c>
      <c r="Z375" s="74">
        <v>0.48899708173816181</v>
      </c>
      <c r="AA375" s="74">
        <v>0.51100291826183819</v>
      </c>
      <c r="AB375" s="74">
        <v>3.1394860562212822E-4</v>
      </c>
      <c r="AC375" s="74">
        <v>3.1394860562212822E-4</v>
      </c>
      <c r="AD375" t="s">
        <v>5810</v>
      </c>
    </row>
    <row r="376" spans="1:30">
      <c r="A376" s="165" t="s">
        <v>2654</v>
      </c>
      <c r="C376" s="165" t="s">
        <v>8443</v>
      </c>
      <c r="D376" s="166" t="s">
        <v>6369</v>
      </c>
      <c r="E376" s="166" t="s">
        <v>6368</v>
      </c>
      <c r="F376" s="159">
        <v>-21.244199999999999</v>
      </c>
      <c r="G376" s="159">
        <v>55.712800000000001</v>
      </c>
      <c r="H376" s="74">
        <v>49.2917400008401</v>
      </c>
      <c r="I376" s="74">
        <v>2.6220811550302301</v>
      </c>
      <c r="J376" s="74">
        <v>13.5350406492446</v>
      </c>
      <c r="K376" s="74">
        <v>0.20060470418297099</v>
      </c>
      <c r="L376" s="74">
        <v>9.5422215266918897</v>
      </c>
      <c r="M376" s="74">
        <v>10.2831367647919</v>
      </c>
      <c r="N376" s="74">
        <v>2.4218588077444401</v>
      </c>
      <c r="O376" s="74">
        <v>0.67423116306461595</v>
      </c>
      <c r="P376" s="74">
        <v>0</v>
      </c>
      <c r="Q376" s="74">
        <v>0.31664556519637999</v>
      </c>
      <c r="R376" s="74">
        <v>0.93159000000000003</v>
      </c>
      <c r="S376" s="74">
        <v>0</v>
      </c>
      <c r="T376" s="74">
        <v>0</v>
      </c>
      <c r="U376" s="74">
        <v>7.6219102925184296E-3</v>
      </c>
      <c r="V376" s="74">
        <v>9.4455737137308802</v>
      </c>
      <c r="W376" s="74">
        <v>1.8520730919948061</v>
      </c>
      <c r="X376" s="74">
        <v>1138.7000702955461</v>
      </c>
      <c r="Y376" s="74">
        <v>240</v>
      </c>
      <c r="Z376" s="74">
        <v>0.61755415943959302</v>
      </c>
      <c r="AA376" s="74">
        <v>0.38244584056040698</v>
      </c>
      <c r="AB376" s="74">
        <v>6.9609291869087591E-4</v>
      </c>
      <c r="AC376" s="74">
        <v>6.960929186908758E-4</v>
      </c>
      <c r="AD376" t="s">
        <v>5810</v>
      </c>
    </row>
    <row r="377" spans="1:30">
      <c r="A377" s="165" t="s">
        <v>2655</v>
      </c>
      <c r="C377" s="165" t="s">
        <v>8443</v>
      </c>
      <c r="D377" s="166" t="s">
        <v>6369</v>
      </c>
      <c r="E377" s="166" t="s">
        <v>6368</v>
      </c>
      <c r="F377" s="159">
        <v>-21.244199999999999</v>
      </c>
      <c r="G377" s="159">
        <v>55.712800000000001</v>
      </c>
      <c r="H377" s="74">
        <v>49.344797683099202</v>
      </c>
      <c r="I377" s="74">
        <v>2.7802307464753202</v>
      </c>
      <c r="J377" s="74">
        <v>14.575963191401801</v>
      </c>
      <c r="K377" s="74">
        <v>0.14289809215025201</v>
      </c>
      <c r="L377" s="74">
        <v>8.2993469081739004</v>
      </c>
      <c r="M377" s="74">
        <v>11.403713249068799</v>
      </c>
      <c r="N377" s="74">
        <v>2.58016451409868</v>
      </c>
      <c r="O377" s="74">
        <v>0.66130266957991501</v>
      </c>
      <c r="P377" s="74">
        <v>0</v>
      </c>
      <c r="Q377" s="74">
        <v>0.34258176714506799</v>
      </c>
      <c r="R377" s="74">
        <v>0.65998500000000004</v>
      </c>
      <c r="S377" s="74">
        <v>0</v>
      </c>
      <c r="T377" s="74">
        <v>0</v>
      </c>
      <c r="U377" s="74">
        <v>6.02171534037376E-3</v>
      </c>
      <c r="V377" s="74">
        <v>8.3886510019860268</v>
      </c>
      <c r="W377" s="74">
        <v>1.6448333653178291</v>
      </c>
      <c r="X377" s="74">
        <v>1157.301639934542</v>
      </c>
      <c r="Y377" s="74">
        <v>160</v>
      </c>
      <c r="Z377" s="74">
        <v>0.48485024014146538</v>
      </c>
      <c r="AA377" s="74">
        <v>0.51514975985853462</v>
      </c>
      <c r="AB377" s="74">
        <v>3.9092786651713561E-4</v>
      </c>
      <c r="AC377" s="74">
        <v>3.9092786651713539E-4</v>
      </c>
      <c r="AD377" t="s">
        <v>5810</v>
      </c>
    </row>
    <row r="378" spans="1:30">
      <c r="A378" s="165" t="s">
        <v>2656</v>
      </c>
      <c r="C378" s="165" t="s">
        <v>8443</v>
      </c>
      <c r="D378" s="166" t="s">
        <v>6369</v>
      </c>
      <c r="E378" s="166" t="s">
        <v>6368</v>
      </c>
      <c r="F378" s="159">
        <v>-21.244199999999999</v>
      </c>
      <c r="G378" s="159">
        <v>55.712800000000001</v>
      </c>
      <c r="H378" s="74">
        <v>49.387393707053597</v>
      </c>
      <c r="I378" s="74">
        <v>2.7966958773793</v>
      </c>
      <c r="J378" s="74">
        <v>13.6332148662284</v>
      </c>
      <c r="K378" s="74">
        <v>0.15190414581671699</v>
      </c>
      <c r="L378" s="74">
        <v>8.7684219512547603</v>
      </c>
      <c r="M378" s="74">
        <v>10.6566451820308</v>
      </c>
      <c r="N378" s="74">
        <v>2.2001921656161998</v>
      </c>
      <c r="O378" s="74">
        <v>0.92943601600297299</v>
      </c>
      <c r="P378" s="74">
        <v>0</v>
      </c>
      <c r="Q378" s="74">
        <v>0.43552190961610998</v>
      </c>
      <c r="R378" s="74">
        <v>0.85319999999999996</v>
      </c>
      <c r="S378" s="74">
        <v>0</v>
      </c>
      <c r="T378" s="74">
        <v>0</v>
      </c>
      <c r="U378" s="74">
        <v>5.3086678685561502E-3</v>
      </c>
      <c r="V378" s="74">
        <v>9.3844880521509353</v>
      </c>
      <c r="W378" s="74">
        <v>1.840095512490614</v>
      </c>
      <c r="X378" s="74">
        <v>1144.900310021711</v>
      </c>
      <c r="Y378" s="74">
        <v>190</v>
      </c>
      <c r="Z378" s="74">
        <v>0.66260287489724889</v>
      </c>
      <c r="AA378" s="74">
        <v>0.33739712510275111</v>
      </c>
      <c r="AB378" s="74">
        <v>7.1814622523341354E-4</v>
      </c>
      <c r="AC378" s="74">
        <v>7.1814622523341343E-4</v>
      </c>
      <c r="AD378" t="s">
        <v>5810</v>
      </c>
    </row>
    <row r="379" spans="1:30">
      <c r="A379" s="165" t="s">
        <v>2657</v>
      </c>
      <c r="C379" s="165" t="s">
        <v>8443</v>
      </c>
      <c r="D379" s="166" t="s">
        <v>6369</v>
      </c>
      <c r="E379" s="166" t="s">
        <v>6368</v>
      </c>
      <c r="F379" s="159">
        <v>-21.244199999999999</v>
      </c>
      <c r="G379" s="159">
        <v>55.712800000000001</v>
      </c>
      <c r="H379" s="74">
        <v>49.4</v>
      </c>
      <c r="I379" s="74">
        <v>2.65</v>
      </c>
      <c r="J379" s="74">
        <v>14.57</v>
      </c>
      <c r="K379" s="74">
        <v>0.17</v>
      </c>
      <c r="L379" s="74">
        <v>5.13</v>
      </c>
      <c r="M379" s="74">
        <v>11.81</v>
      </c>
      <c r="N379" s="74">
        <v>2.78</v>
      </c>
      <c r="O379" s="74">
        <v>1.23</v>
      </c>
      <c r="P379" s="74">
        <v>0</v>
      </c>
      <c r="Q379" s="74">
        <v>0.26</v>
      </c>
      <c r="R379" s="74">
        <v>0.8</v>
      </c>
      <c r="S379" s="74">
        <v>0</v>
      </c>
      <c r="T379" s="74">
        <v>0</v>
      </c>
      <c r="U379" s="74">
        <v>1.4999999999999999E-2</v>
      </c>
      <c r="V379" s="74">
        <v>9.6050000000000004</v>
      </c>
      <c r="W379" s="74">
        <v>1.8833331449999999</v>
      </c>
      <c r="X379" s="74">
        <v>1164.046</v>
      </c>
      <c r="Y379" s="74">
        <v>320</v>
      </c>
      <c r="Z379" s="74">
        <v>0.34035075179762841</v>
      </c>
      <c r="AA379" s="74">
        <v>0.65964924820237159</v>
      </c>
      <c r="AB379" s="74">
        <v>6.0075024627484139E-4</v>
      </c>
      <c r="AC379" s="74">
        <v>6.0075024627484117E-4</v>
      </c>
      <c r="AD379" t="s">
        <v>5810</v>
      </c>
    </row>
    <row r="380" spans="1:30">
      <c r="A380" s="165" t="s">
        <v>2658</v>
      </c>
      <c r="C380" s="165" t="s">
        <v>8443</v>
      </c>
      <c r="D380" s="166" t="s">
        <v>6369</v>
      </c>
      <c r="E380" s="166" t="s">
        <v>6368</v>
      </c>
      <c r="F380" s="159">
        <v>-21.244199999999999</v>
      </c>
      <c r="G380" s="159">
        <v>55.712800000000001</v>
      </c>
      <c r="H380" s="74">
        <v>49.48</v>
      </c>
      <c r="I380" s="74">
        <v>2.76</v>
      </c>
      <c r="J380" s="74">
        <v>14.08</v>
      </c>
      <c r="K380" s="74">
        <v>0.18</v>
      </c>
      <c r="L380" s="74">
        <v>6.07</v>
      </c>
      <c r="M380" s="74">
        <v>12.05</v>
      </c>
      <c r="N380" s="74">
        <v>2.52</v>
      </c>
      <c r="O380" s="74">
        <v>0.62</v>
      </c>
      <c r="P380" s="74">
        <v>0</v>
      </c>
      <c r="Q380" s="74">
        <v>0.3</v>
      </c>
      <c r="R380" s="74">
        <v>0.39</v>
      </c>
      <c r="S380" s="74">
        <v>0</v>
      </c>
      <c r="T380" s="74">
        <v>0</v>
      </c>
      <c r="U380" s="74">
        <v>1.2999999999999999E-2</v>
      </c>
      <c r="V380" s="74">
        <v>12.282500000000001</v>
      </c>
      <c r="W380" s="74">
        <v>2.4083330924999999</v>
      </c>
      <c r="X380" s="74">
        <v>1168.03</v>
      </c>
      <c r="Y380" s="74">
        <v>220</v>
      </c>
      <c r="Z380" s="74">
        <v>0.14523051692828351</v>
      </c>
      <c r="AA380" s="74">
        <v>0.85476948307171652</v>
      </c>
      <c r="AB380" s="74">
        <v>3.356214764273324E-4</v>
      </c>
      <c r="AC380" s="74">
        <v>3.356214764273323E-4</v>
      </c>
      <c r="AD380" t="s">
        <v>5810</v>
      </c>
    </row>
    <row r="381" spans="1:30">
      <c r="A381" s="165" t="s">
        <v>2659</v>
      </c>
      <c r="C381" s="165" t="s">
        <v>8443</v>
      </c>
      <c r="D381" s="166" t="s">
        <v>6369</v>
      </c>
      <c r="E381" s="166" t="s">
        <v>6368</v>
      </c>
      <c r="F381" s="159">
        <v>-21.244199999999999</v>
      </c>
      <c r="G381" s="159">
        <v>55.712800000000001</v>
      </c>
      <c r="H381" s="74">
        <v>49.5</v>
      </c>
      <c r="I381" s="74">
        <v>3.19</v>
      </c>
      <c r="J381" s="74">
        <v>15.11</v>
      </c>
      <c r="K381" s="74">
        <v>0.2</v>
      </c>
      <c r="L381" s="74">
        <v>5.7</v>
      </c>
      <c r="M381" s="74">
        <v>13.75</v>
      </c>
      <c r="N381" s="74">
        <v>2.64</v>
      </c>
      <c r="O381" s="74">
        <v>0.81</v>
      </c>
      <c r="P381" s="74">
        <v>0</v>
      </c>
      <c r="Q381" s="74">
        <v>0.35</v>
      </c>
      <c r="R381" s="74">
        <v>0.43</v>
      </c>
      <c r="S381" s="74">
        <v>0</v>
      </c>
      <c r="T381" s="74">
        <v>0</v>
      </c>
      <c r="U381" s="74">
        <v>2E-3</v>
      </c>
      <c r="V381" s="74">
        <v>9.2650000000000006</v>
      </c>
      <c r="W381" s="74">
        <v>1.8166664850000001</v>
      </c>
      <c r="X381" s="74">
        <v>1196.25</v>
      </c>
      <c r="Y381" s="74">
        <v>60</v>
      </c>
      <c r="Z381" s="74">
        <v>0.57308953198452794</v>
      </c>
      <c r="AA381" s="74">
        <v>0.42691046801547211</v>
      </c>
      <c r="AB381" s="74">
        <v>5.3654566231261158E-4</v>
      </c>
      <c r="AC381" s="74">
        <v>5.3654566231261169E-4</v>
      </c>
      <c r="AD381" t="s">
        <v>5810</v>
      </c>
    </row>
    <row r="382" spans="1:30">
      <c r="A382" s="165" t="s">
        <v>2660</v>
      </c>
      <c r="C382" s="165" t="s">
        <v>8443</v>
      </c>
      <c r="D382" s="166" t="s">
        <v>6369</v>
      </c>
      <c r="E382" s="166" t="s">
        <v>6368</v>
      </c>
      <c r="F382" s="159">
        <v>-21.244199999999999</v>
      </c>
      <c r="G382" s="159">
        <v>55.712800000000001</v>
      </c>
      <c r="H382" s="74">
        <v>49.657631380783499</v>
      </c>
      <c r="I382" s="74">
        <v>2.6086588379623898</v>
      </c>
      <c r="J382" s="74">
        <v>14.0141215314202</v>
      </c>
      <c r="K382" s="74">
        <v>0.22754885275445899</v>
      </c>
      <c r="L382" s="74">
        <v>7.8031715078251898</v>
      </c>
      <c r="M382" s="74">
        <v>10.708646818795399</v>
      </c>
      <c r="N382" s="74">
        <v>2.6057597912819301</v>
      </c>
      <c r="O382" s="74">
        <v>0.73442515904849504</v>
      </c>
      <c r="P382" s="74">
        <v>0</v>
      </c>
      <c r="Q382" s="74">
        <v>0.34788560165455001</v>
      </c>
      <c r="R382" s="74">
        <v>0.84282999999999997</v>
      </c>
      <c r="S382" s="74">
        <v>0</v>
      </c>
      <c r="T382" s="74">
        <v>0</v>
      </c>
      <c r="U382" s="74">
        <v>8.1507791972699993E-3</v>
      </c>
      <c r="V382" s="74">
        <v>9.5983279407028999</v>
      </c>
      <c r="W382" s="74">
        <v>1.882024898209824</v>
      </c>
      <c r="X382" s="74">
        <v>1145.7635371920039</v>
      </c>
      <c r="Y382" s="74">
        <v>230</v>
      </c>
      <c r="Z382" s="74">
        <v>0.52526579019535935</v>
      </c>
      <c r="AA382" s="74">
        <v>0.47473420980464059</v>
      </c>
      <c r="AB382" s="74">
        <v>2.5784053963214828E-4</v>
      </c>
      <c r="AC382" s="74">
        <v>2.5784053963214822E-4</v>
      </c>
      <c r="AD382" t="s">
        <v>5810</v>
      </c>
    </row>
    <row r="383" spans="1:30">
      <c r="A383" s="165" t="s">
        <v>2661</v>
      </c>
      <c r="C383" s="165" t="s">
        <v>8443</v>
      </c>
      <c r="D383" s="166" t="s">
        <v>6369</v>
      </c>
      <c r="E383" s="166" t="s">
        <v>6368</v>
      </c>
      <c r="F383" s="159">
        <v>-21.244199999999999</v>
      </c>
      <c r="G383" s="159">
        <v>55.712800000000001</v>
      </c>
      <c r="H383" s="74">
        <v>49.7</v>
      </c>
      <c r="I383" s="74">
        <v>2.79</v>
      </c>
      <c r="J383" s="74">
        <v>15.17</v>
      </c>
      <c r="K383" s="74">
        <v>0.19</v>
      </c>
      <c r="L383" s="74">
        <v>5.81</v>
      </c>
      <c r="M383" s="74">
        <v>13.5</v>
      </c>
      <c r="N383" s="74">
        <v>2.8</v>
      </c>
      <c r="O383" s="74">
        <v>1.02</v>
      </c>
      <c r="P383" s="74">
        <v>0</v>
      </c>
      <c r="Q383" s="74">
        <v>0.27</v>
      </c>
      <c r="R383" s="74">
        <v>0.8</v>
      </c>
      <c r="S383" s="74">
        <v>0</v>
      </c>
      <c r="T383" s="74">
        <v>0</v>
      </c>
      <c r="U383" s="74">
        <v>7.7000000000000002E-3</v>
      </c>
      <c r="V383" s="74">
        <v>9.2989999999999995</v>
      </c>
      <c r="W383" s="74">
        <v>1.8233331509999999</v>
      </c>
      <c r="X383" s="74">
        <v>1192.0999999999999</v>
      </c>
      <c r="Y383" s="74">
        <v>210</v>
      </c>
      <c r="Z383" s="74">
        <v>0.51117477908247633</v>
      </c>
      <c r="AA383" s="74">
        <v>0.48882522091752367</v>
      </c>
      <c r="AB383" s="74">
        <v>7.9392271197428949E-4</v>
      </c>
      <c r="AC383" s="74">
        <v>7.9392271197428928E-4</v>
      </c>
      <c r="AD383" t="s">
        <v>5810</v>
      </c>
    </row>
    <row r="384" spans="1:30">
      <c r="A384" s="165" t="s">
        <v>2662</v>
      </c>
      <c r="C384" s="165" t="s">
        <v>8443</v>
      </c>
      <c r="D384" s="166" t="s">
        <v>6369</v>
      </c>
      <c r="E384" s="166" t="s">
        <v>6368</v>
      </c>
      <c r="F384" s="159">
        <v>-21.244199999999999</v>
      </c>
      <c r="G384" s="159">
        <v>55.712800000000001</v>
      </c>
      <c r="H384" s="74">
        <v>49.94</v>
      </c>
      <c r="I384" s="74">
        <v>2.84</v>
      </c>
      <c r="J384" s="74">
        <v>15.15</v>
      </c>
      <c r="K384" s="74">
        <v>0.18</v>
      </c>
      <c r="L384" s="74">
        <v>5.64</v>
      </c>
      <c r="M384" s="74">
        <v>13.94</v>
      </c>
      <c r="N384" s="74">
        <v>2.56</v>
      </c>
      <c r="O384" s="74">
        <v>0.84</v>
      </c>
      <c r="P384" s="74">
        <v>0</v>
      </c>
      <c r="Q384" s="74">
        <v>0.42</v>
      </c>
      <c r="R384" s="74">
        <v>0.36</v>
      </c>
      <c r="S384" s="74">
        <v>0</v>
      </c>
      <c r="T384" s="74">
        <v>0</v>
      </c>
      <c r="U384" s="74">
        <v>2.7000000000000001E-3</v>
      </c>
      <c r="V384" s="74">
        <v>9.0609999999999999</v>
      </c>
      <c r="W384" s="74">
        <v>1.7766664889999999</v>
      </c>
      <c r="X384" s="74">
        <v>1199.404</v>
      </c>
      <c r="Y384" s="74">
        <v>60</v>
      </c>
      <c r="Z384" s="74">
        <v>0.40166240209015019</v>
      </c>
      <c r="AA384" s="74">
        <v>0.59833759790984986</v>
      </c>
      <c r="AB384" s="74">
        <v>6.0364079164793591E-4</v>
      </c>
      <c r="AC384" s="74">
        <v>6.0364079164793602E-4</v>
      </c>
      <c r="AD384" t="s">
        <v>5810</v>
      </c>
    </row>
    <row r="385" spans="1:30">
      <c r="A385" s="165" t="s">
        <v>2663</v>
      </c>
      <c r="C385" s="165" t="s">
        <v>8443</v>
      </c>
      <c r="D385" s="166" t="s">
        <v>6369</v>
      </c>
      <c r="E385" s="166" t="s">
        <v>6368</v>
      </c>
      <c r="F385" s="159">
        <v>-21.244199999999999</v>
      </c>
      <c r="G385" s="159">
        <v>55.712800000000001</v>
      </c>
      <c r="H385" s="74">
        <v>50.14</v>
      </c>
      <c r="I385" s="74">
        <v>3.01</v>
      </c>
      <c r="J385" s="74">
        <v>15.4</v>
      </c>
      <c r="K385" s="74">
        <v>0.2</v>
      </c>
      <c r="L385" s="74">
        <v>4.91</v>
      </c>
      <c r="M385" s="74">
        <v>12.07</v>
      </c>
      <c r="N385" s="74">
        <v>0.99</v>
      </c>
      <c r="O385" s="74">
        <v>0.76</v>
      </c>
      <c r="P385" s="74">
        <v>0</v>
      </c>
      <c r="Q385" s="74">
        <v>0</v>
      </c>
      <c r="R385" s="74">
        <v>0.51</v>
      </c>
      <c r="S385" s="74">
        <v>0</v>
      </c>
      <c r="T385" s="74">
        <v>0</v>
      </c>
      <c r="U385" s="74">
        <v>6.6E-3</v>
      </c>
      <c r="V385" s="74">
        <v>8.3554999999999993</v>
      </c>
      <c r="W385" s="74">
        <v>1.6383331695000001</v>
      </c>
      <c r="X385" s="74">
        <v>1168.3620000000001</v>
      </c>
      <c r="Y385" s="74">
        <v>160</v>
      </c>
      <c r="Z385" s="74">
        <v>0.30533567820344643</v>
      </c>
      <c r="AA385" s="74">
        <v>0.69466432179655357</v>
      </c>
      <c r="AB385" s="74">
        <v>1.5985582640359221E-5</v>
      </c>
      <c r="AC385" s="74">
        <v>1.5985582640359221E-5</v>
      </c>
      <c r="AD385" t="s">
        <v>5810</v>
      </c>
    </row>
    <row r="386" spans="1:30">
      <c r="A386" s="165" t="s">
        <v>2664</v>
      </c>
      <c r="C386" s="165" t="s">
        <v>8443</v>
      </c>
      <c r="D386" s="166" t="s">
        <v>6369</v>
      </c>
      <c r="E386" s="166" t="s">
        <v>6368</v>
      </c>
      <c r="F386" s="159">
        <v>-21.244199999999999</v>
      </c>
      <c r="G386" s="159">
        <v>55.712800000000001</v>
      </c>
      <c r="H386" s="74">
        <v>50.39</v>
      </c>
      <c r="I386" s="74">
        <v>3.09</v>
      </c>
      <c r="J386" s="74">
        <v>15.47</v>
      </c>
      <c r="K386" s="74">
        <v>0.2</v>
      </c>
      <c r="L386" s="74">
        <v>5.27</v>
      </c>
      <c r="M386" s="74">
        <v>11.6</v>
      </c>
      <c r="N386" s="74">
        <v>1.03</v>
      </c>
      <c r="O386" s="74">
        <v>0.93</v>
      </c>
      <c r="P386" s="74">
        <v>0</v>
      </c>
      <c r="Q386" s="74">
        <v>0</v>
      </c>
      <c r="R386" s="74">
        <v>0.34</v>
      </c>
      <c r="S386" s="74">
        <v>0</v>
      </c>
      <c r="T386" s="74">
        <v>0</v>
      </c>
      <c r="U386" s="74">
        <v>4.1000000000000003E-3</v>
      </c>
      <c r="V386" s="74">
        <v>8.1940000000000008</v>
      </c>
      <c r="W386" s="74">
        <v>1.606666506</v>
      </c>
      <c r="X386" s="74">
        <v>1160.56</v>
      </c>
      <c r="Y386" s="74">
        <v>90</v>
      </c>
      <c r="Z386" s="74">
        <v>0.2497564269642312</v>
      </c>
      <c r="AA386" s="74">
        <v>0.75024357303576883</v>
      </c>
      <c r="AB386" s="74">
        <v>7.4136007514833898E-5</v>
      </c>
      <c r="AC386" s="74">
        <v>7.4136007514833844E-5</v>
      </c>
      <c r="AD386" t="s">
        <v>5810</v>
      </c>
    </row>
    <row r="387" spans="1:30">
      <c r="A387" s="165" t="s">
        <v>2665</v>
      </c>
      <c r="C387" s="165" t="s">
        <v>8443</v>
      </c>
      <c r="D387" s="166" t="s">
        <v>6369</v>
      </c>
      <c r="E387" s="166" t="s">
        <v>6368</v>
      </c>
      <c r="F387" s="159">
        <v>-21.244199999999999</v>
      </c>
      <c r="G387" s="159">
        <v>55.712800000000001</v>
      </c>
      <c r="H387" s="74">
        <v>50.47</v>
      </c>
      <c r="I387" s="74">
        <v>2.75</v>
      </c>
      <c r="J387" s="74">
        <v>15.48</v>
      </c>
      <c r="K387" s="74">
        <v>0.17</v>
      </c>
      <c r="L387" s="74">
        <v>4.8</v>
      </c>
      <c r="M387" s="74">
        <v>12.23</v>
      </c>
      <c r="N387" s="74">
        <v>1.35</v>
      </c>
      <c r="O387" s="74">
        <v>0.78</v>
      </c>
      <c r="P387" s="74">
        <v>0</v>
      </c>
      <c r="Q387" s="74">
        <v>0</v>
      </c>
      <c r="R387" s="74">
        <v>0.51</v>
      </c>
      <c r="S387" s="74">
        <v>0</v>
      </c>
      <c r="T387" s="74">
        <v>0</v>
      </c>
      <c r="U387" s="74">
        <v>4.0000000000000001E-3</v>
      </c>
      <c r="V387" s="74">
        <v>7.4714999999999989</v>
      </c>
      <c r="W387" s="74">
        <v>1.4649998534999999</v>
      </c>
      <c r="X387" s="74">
        <v>1171.018</v>
      </c>
      <c r="Y387" s="74">
        <v>110</v>
      </c>
      <c r="Z387" s="74">
        <v>0.41562972961026418</v>
      </c>
      <c r="AA387" s="74">
        <v>0.58437027038973577</v>
      </c>
      <c r="AB387" s="74">
        <v>4.4092203612671138E-4</v>
      </c>
      <c r="AC387" s="74">
        <v>4.4092203612671122E-4</v>
      </c>
      <c r="AD387" t="s">
        <v>5810</v>
      </c>
    </row>
    <row r="388" spans="1:30">
      <c r="A388" s="165" t="s">
        <v>2666</v>
      </c>
      <c r="C388" s="165" t="s">
        <v>8443</v>
      </c>
      <c r="D388" s="166" t="s">
        <v>6369</v>
      </c>
      <c r="E388" s="166" t="s">
        <v>6368</v>
      </c>
      <c r="F388" s="159">
        <v>-21.244199999999999</v>
      </c>
      <c r="G388" s="159">
        <v>55.712800000000001</v>
      </c>
      <c r="H388" s="74">
        <v>50.75</v>
      </c>
      <c r="I388" s="74">
        <v>2.89</v>
      </c>
      <c r="J388" s="74">
        <v>15.49</v>
      </c>
      <c r="K388" s="74">
        <v>0.15</v>
      </c>
      <c r="L388" s="74">
        <v>5.46</v>
      </c>
      <c r="M388" s="74">
        <v>11.92</v>
      </c>
      <c r="N388" s="74">
        <v>1.32</v>
      </c>
      <c r="O388" s="74">
        <v>0.75</v>
      </c>
      <c r="P388" s="74">
        <v>0</v>
      </c>
      <c r="Q388" s="74">
        <v>0</v>
      </c>
      <c r="R388" s="74">
        <v>0.77</v>
      </c>
      <c r="S388" s="74">
        <v>0</v>
      </c>
      <c r="T388" s="74">
        <v>0</v>
      </c>
      <c r="U388" s="74">
        <v>8.8000000000000005E-3</v>
      </c>
      <c r="V388" s="74">
        <v>8.7974999999999994</v>
      </c>
      <c r="W388" s="74">
        <v>1.7249998275</v>
      </c>
      <c r="X388" s="74">
        <v>1165.8720000000001</v>
      </c>
      <c r="Y388" s="74">
        <v>240</v>
      </c>
      <c r="Z388" s="74">
        <v>0.43538452095365948</v>
      </c>
      <c r="AA388" s="74">
        <v>0.56461547904634046</v>
      </c>
      <c r="AB388" s="74">
        <v>5.3492439767516416E-4</v>
      </c>
      <c r="AC388" s="74">
        <v>5.3492439767516427E-4</v>
      </c>
      <c r="AD388" t="s">
        <v>5810</v>
      </c>
    </row>
    <row r="389" spans="1:30">
      <c r="A389" s="165" t="s">
        <v>2667</v>
      </c>
      <c r="C389" s="165" t="s">
        <v>8443</v>
      </c>
      <c r="D389" s="166" t="s">
        <v>6369</v>
      </c>
      <c r="E389" s="166" t="s">
        <v>6368</v>
      </c>
      <c r="F389" s="159">
        <v>-21.244199999999999</v>
      </c>
      <c r="G389" s="159">
        <v>55.712800000000001</v>
      </c>
      <c r="H389" s="74">
        <v>51.22</v>
      </c>
      <c r="I389" s="74">
        <v>2.58</v>
      </c>
      <c r="J389" s="74">
        <v>15.78</v>
      </c>
      <c r="K389" s="74">
        <v>0.2</v>
      </c>
      <c r="L389" s="74">
        <v>4.63</v>
      </c>
      <c r="M389" s="74">
        <v>12.83</v>
      </c>
      <c r="N389" s="74">
        <v>1.47</v>
      </c>
      <c r="O389" s="74">
        <v>0.66</v>
      </c>
      <c r="P389" s="74">
        <v>0</v>
      </c>
      <c r="Q389" s="74">
        <v>0</v>
      </c>
      <c r="R389" s="74">
        <v>0.23</v>
      </c>
      <c r="S389" s="74">
        <v>0</v>
      </c>
      <c r="T389" s="74">
        <v>0</v>
      </c>
      <c r="U389" s="74">
        <v>4.4999999999999997E-3</v>
      </c>
      <c r="V389" s="74">
        <v>7.5735000000000001</v>
      </c>
      <c r="W389" s="74">
        <v>1.4849998515</v>
      </c>
      <c r="X389" s="74">
        <v>1180.9780000000001</v>
      </c>
      <c r="Y389" s="74">
        <v>90</v>
      </c>
      <c r="Z389" s="74">
        <v>0.1110297718692615</v>
      </c>
      <c r="AA389" s="74">
        <v>0.88897022813073856</v>
      </c>
      <c r="AB389" s="74">
        <v>2.7196355601842771E-4</v>
      </c>
      <c r="AC389" s="74">
        <v>2.7196355601842782E-4</v>
      </c>
      <c r="AD389" t="s">
        <v>5810</v>
      </c>
    </row>
    <row r="390" spans="1:30">
      <c r="A390" s="165" t="s">
        <v>2668</v>
      </c>
      <c r="C390" s="165" t="s">
        <v>8443</v>
      </c>
      <c r="D390" s="166" t="s">
        <v>6369</v>
      </c>
      <c r="E390" s="166" t="s">
        <v>6368</v>
      </c>
      <c r="F390" s="159">
        <v>-21.244199999999999</v>
      </c>
      <c r="G390" s="159">
        <v>55.712800000000001</v>
      </c>
      <c r="H390" s="74">
        <v>51.38</v>
      </c>
      <c r="I390" s="74">
        <v>2.83</v>
      </c>
      <c r="J390" s="74">
        <v>15.47</v>
      </c>
      <c r="K390" s="74">
        <v>0.19</v>
      </c>
      <c r="L390" s="74">
        <v>5.25</v>
      </c>
      <c r="M390" s="74">
        <v>12.43</v>
      </c>
      <c r="N390" s="74">
        <v>1.1499999999999999</v>
      </c>
      <c r="O390" s="74">
        <v>0.66</v>
      </c>
      <c r="P390" s="74">
        <v>0</v>
      </c>
      <c r="Q390" s="74">
        <v>0</v>
      </c>
      <c r="R390" s="74">
        <v>0.26</v>
      </c>
      <c r="S390" s="74">
        <v>0</v>
      </c>
      <c r="T390" s="74">
        <v>0</v>
      </c>
      <c r="U390" s="74">
        <v>3.8999999999999998E-3</v>
      </c>
      <c r="V390" s="74">
        <v>7.8455000000000004</v>
      </c>
      <c r="W390" s="74">
        <v>1.5383331794999999</v>
      </c>
      <c r="X390" s="74">
        <v>1174.338</v>
      </c>
      <c r="Y390" s="74">
        <v>80</v>
      </c>
      <c r="Z390" s="74">
        <v>0.16279962143453919</v>
      </c>
      <c r="AA390" s="74">
        <v>0.83720037856546081</v>
      </c>
      <c r="AB390" s="74">
        <v>1.189564791114211E-4</v>
      </c>
      <c r="AC390" s="74">
        <v>1.189564791114211E-4</v>
      </c>
      <c r="AD390" t="s">
        <v>5810</v>
      </c>
    </row>
    <row r="391" spans="1:30">
      <c r="A391" s="165" t="s">
        <v>2669</v>
      </c>
      <c r="C391" s="165" t="s">
        <v>8443</v>
      </c>
      <c r="D391" s="166" t="s">
        <v>6369</v>
      </c>
      <c r="E391" s="166" t="s">
        <v>6368</v>
      </c>
      <c r="F391" s="159">
        <v>-21.244199999999999</v>
      </c>
      <c r="G391" s="159">
        <v>55.712800000000001</v>
      </c>
      <c r="H391" s="74">
        <v>51.44</v>
      </c>
      <c r="I391" s="74">
        <v>2.7</v>
      </c>
      <c r="J391" s="74">
        <v>15.64</v>
      </c>
      <c r="K391" s="74">
        <v>0.15</v>
      </c>
      <c r="L391" s="74">
        <v>5.62</v>
      </c>
      <c r="M391" s="74">
        <v>11.79</v>
      </c>
      <c r="N391" s="74">
        <v>1.37</v>
      </c>
      <c r="O391" s="74">
        <v>0.74</v>
      </c>
      <c r="P391" s="74">
        <v>0</v>
      </c>
      <c r="Q391" s="74">
        <v>0</v>
      </c>
      <c r="R391" s="74">
        <v>0.74</v>
      </c>
      <c r="S391" s="74">
        <v>0</v>
      </c>
      <c r="T391" s="74">
        <v>0</v>
      </c>
      <c r="U391" s="74">
        <v>7.3000000000000001E-3</v>
      </c>
      <c r="V391" s="74">
        <v>8.1089999999999982</v>
      </c>
      <c r="W391" s="74">
        <v>1.589999841</v>
      </c>
      <c r="X391" s="74">
        <v>1163.7139999999999</v>
      </c>
      <c r="Y391" s="74">
        <v>210</v>
      </c>
      <c r="Z391" s="74">
        <v>0.44651580907838229</v>
      </c>
      <c r="AA391" s="74">
        <v>0.5534841909216176</v>
      </c>
      <c r="AB391" s="74">
        <v>2.481683537728301E-4</v>
      </c>
      <c r="AC391" s="74">
        <v>2.4816835377282999E-4</v>
      </c>
      <c r="AD391" t="s">
        <v>5810</v>
      </c>
    </row>
    <row r="392" spans="1:30">
      <c r="A392" s="165" t="s">
        <v>2670</v>
      </c>
      <c r="C392" s="165" t="s">
        <v>8443</v>
      </c>
      <c r="D392" s="166" t="s">
        <v>6369</v>
      </c>
      <c r="E392" s="166" t="s">
        <v>6368</v>
      </c>
      <c r="F392" s="159">
        <v>-21.244199999999999</v>
      </c>
      <c r="G392" s="159">
        <v>55.712800000000001</v>
      </c>
      <c r="H392" s="74">
        <v>51.59</v>
      </c>
      <c r="I392" s="74">
        <v>2.57</v>
      </c>
      <c r="J392" s="74">
        <v>15.61</v>
      </c>
      <c r="K392" s="74">
        <v>0.14000000000000001</v>
      </c>
      <c r="L392" s="74">
        <v>4.63</v>
      </c>
      <c r="M392" s="74">
        <v>12.21</v>
      </c>
      <c r="N392" s="74">
        <v>1.33</v>
      </c>
      <c r="O392" s="74">
        <v>0.64</v>
      </c>
      <c r="P392" s="74">
        <v>0</v>
      </c>
      <c r="Q392" s="74">
        <v>0</v>
      </c>
      <c r="R392" s="74">
        <v>0.21</v>
      </c>
      <c r="S392" s="74">
        <v>0</v>
      </c>
      <c r="T392" s="74">
        <v>0</v>
      </c>
      <c r="U392" s="74">
        <v>7.1000000000000004E-3</v>
      </c>
      <c r="V392" s="74">
        <v>7.9644999999999992</v>
      </c>
      <c r="W392" s="74">
        <v>1.5616665105</v>
      </c>
      <c r="X392" s="74">
        <v>1170.6859999999999</v>
      </c>
      <c r="Y392" s="74">
        <v>130</v>
      </c>
      <c r="Z392" s="74">
        <v>6.5883589924946931E-2</v>
      </c>
      <c r="AA392" s="74">
        <v>0.93411641007505308</v>
      </c>
      <c r="AB392" s="74">
        <v>4.8988270667539254E-4</v>
      </c>
      <c r="AC392" s="74">
        <v>4.8988270667539265E-4</v>
      </c>
      <c r="AD392" t="s">
        <v>5810</v>
      </c>
    </row>
    <row r="393" spans="1:30">
      <c r="A393" s="165" t="s">
        <v>2671</v>
      </c>
      <c r="C393" s="165" t="s">
        <v>8443</v>
      </c>
      <c r="D393" s="166" t="s">
        <v>6369</v>
      </c>
      <c r="E393" s="166" t="s">
        <v>6368</v>
      </c>
      <c r="F393" s="159">
        <v>-21.244199999999999</v>
      </c>
      <c r="G393" s="159">
        <v>55.712800000000001</v>
      </c>
      <c r="H393" s="74">
        <v>51.99</v>
      </c>
      <c r="I393" s="74">
        <v>2.66</v>
      </c>
      <c r="J393" s="74">
        <v>14.94</v>
      </c>
      <c r="K393" s="74">
        <v>0.2</v>
      </c>
      <c r="L393" s="74">
        <v>5.4</v>
      </c>
      <c r="M393" s="74">
        <v>11.2</v>
      </c>
      <c r="N393" s="74">
        <v>1.28</v>
      </c>
      <c r="O393" s="74">
        <v>0.7</v>
      </c>
      <c r="P393" s="74">
        <v>0</v>
      </c>
      <c r="Q393" s="74">
        <v>0</v>
      </c>
      <c r="R393" s="74">
        <v>0.62</v>
      </c>
      <c r="S393" s="74">
        <v>0</v>
      </c>
      <c r="T393" s="74">
        <v>0</v>
      </c>
      <c r="U393" s="74">
        <v>6.4000000000000003E-3</v>
      </c>
      <c r="V393" s="74">
        <v>8.5339999999999989</v>
      </c>
      <c r="W393" s="74">
        <v>1.6733331659999999</v>
      </c>
      <c r="X393" s="74">
        <v>1153.92</v>
      </c>
      <c r="Y393" s="74">
        <v>160</v>
      </c>
      <c r="Z393" s="74">
        <v>0.41555728197279568</v>
      </c>
      <c r="AA393" s="74">
        <v>0.58444271802720438</v>
      </c>
      <c r="AB393" s="74">
        <v>6.6438859704771164E-4</v>
      </c>
      <c r="AC393" s="74">
        <v>6.6438859704771142E-4</v>
      </c>
      <c r="AD393" t="s">
        <v>5810</v>
      </c>
    </row>
    <row r="394" spans="1:30">
      <c r="A394" s="165" t="s">
        <v>2672</v>
      </c>
      <c r="C394" s="165" t="s">
        <v>8443</v>
      </c>
      <c r="D394" s="166" t="s">
        <v>6369</v>
      </c>
      <c r="E394" s="166" t="s">
        <v>6368</v>
      </c>
      <c r="F394" s="159">
        <v>-21.244199999999999</v>
      </c>
      <c r="G394" s="159">
        <v>55.712800000000001</v>
      </c>
      <c r="H394" s="74">
        <v>48.178266666666701</v>
      </c>
      <c r="I394" s="74">
        <v>2.6328666666666698</v>
      </c>
      <c r="J394" s="74">
        <v>14.2634333333333</v>
      </c>
      <c r="K394" s="74">
        <v>0.15509999999999999</v>
      </c>
      <c r="L394" s="74">
        <v>7.4179666666666702</v>
      </c>
      <c r="M394" s="74">
        <v>11.904533333333299</v>
      </c>
      <c r="N394" s="74">
        <v>2.4653</v>
      </c>
      <c r="O394" s="74">
        <v>0.66990000000000005</v>
      </c>
      <c r="P394" s="74">
        <v>0</v>
      </c>
      <c r="Q394" s="74">
        <v>0.30486666666666701</v>
      </c>
      <c r="R394" s="74">
        <v>1.0280046393139599</v>
      </c>
      <c r="S394" s="74">
        <v>0</v>
      </c>
      <c r="T394" s="74">
        <v>0</v>
      </c>
      <c r="U394" s="74">
        <v>0.107852979143701</v>
      </c>
      <c r="V394" s="74">
        <v>8.3751350000000002</v>
      </c>
      <c r="W394" s="74">
        <v>1.642183169115</v>
      </c>
      <c r="X394" s="74">
        <v>1165.615253333332</v>
      </c>
      <c r="Y394" s="74">
        <v>1730</v>
      </c>
      <c r="Z394" s="74">
        <v>0.1254092043547711</v>
      </c>
      <c r="AA394" s="74">
        <v>0.8745907956452289</v>
      </c>
      <c r="AB394" s="74">
        <v>3.6679437024485798E-4</v>
      </c>
      <c r="AC394" s="74">
        <v>3.6679437024485809E-4</v>
      </c>
      <c r="AD394" t="s">
        <v>5810</v>
      </c>
    </row>
    <row r="395" spans="1:30">
      <c r="A395" s="165" t="s">
        <v>2673</v>
      </c>
      <c r="C395" s="165" t="s">
        <v>8443</v>
      </c>
      <c r="D395" s="166" t="s">
        <v>6369</v>
      </c>
      <c r="E395" s="166" t="s">
        <v>6368</v>
      </c>
      <c r="F395" s="159">
        <v>-21.244199999999999</v>
      </c>
      <c r="G395" s="159">
        <v>55.712800000000001</v>
      </c>
      <c r="H395" s="74">
        <v>48.387833333333298</v>
      </c>
      <c r="I395" s="74">
        <v>2.9304666666666699</v>
      </c>
      <c r="J395" s="74">
        <v>13.6598666666667</v>
      </c>
      <c r="K395" s="74">
        <v>0.1512</v>
      </c>
      <c r="L395" s="74">
        <v>7.4120999999999997</v>
      </c>
      <c r="M395" s="74">
        <v>11.474766666666699</v>
      </c>
      <c r="N395" s="74">
        <v>2.5697333333333301</v>
      </c>
      <c r="O395" s="74">
        <v>0.64136666666666697</v>
      </c>
      <c r="P395" s="74">
        <v>0</v>
      </c>
      <c r="Q395" s="74">
        <v>0.32540000000000002</v>
      </c>
      <c r="R395" s="74">
        <v>0.98323668058078695</v>
      </c>
      <c r="S395" s="74">
        <v>0</v>
      </c>
      <c r="T395" s="74">
        <v>0</v>
      </c>
      <c r="U395" s="74">
        <v>0.14363234216191401</v>
      </c>
      <c r="V395" s="74">
        <v>8.23907833333333</v>
      </c>
      <c r="W395" s="74">
        <v>1.615505394004999</v>
      </c>
      <c r="X395" s="74">
        <v>1158.481126666667</v>
      </c>
      <c r="Y395" s="74">
        <v>2170</v>
      </c>
      <c r="Z395" s="74">
        <v>9.4874552925584832E-2</v>
      </c>
      <c r="AA395" s="74">
        <v>0.90512544707441511</v>
      </c>
      <c r="AB395" s="74">
        <v>3.4364336684713338E-4</v>
      </c>
      <c r="AC395" s="74">
        <v>3.4364336684713332E-4</v>
      </c>
      <c r="AD395" t="s">
        <v>5810</v>
      </c>
    </row>
    <row r="396" spans="1:30">
      <c r="A396" s="165" t="s">
        <v>2674</v>
      </c>
      <c r="C396" s="165" t="s">
        <v>8443</v>
      </c>
      <c r="D396" s="166" t="s">
        <v>6369</v>
      </c>
      <c r="E396" s="166" t="s">
        <v>6368</v>
      </c>
      <c r="F396" s="159">
        <v>-21.244199999999999</v>
      </c>
      <c r="G396" s="159">
        <v>55.712800000000001</v>
      </c>
      <c r="H396" s="74">
        <v>48.649566666666701</v>
      </c>
      <c r="I396" s="74">
        <v>2.5019999999999998</v>
      </c>
      <c r="J396" s="74">
        <v>12.7707333333333</v>
      </c>
      <c r="K396" s="74">
        <v>0.17066666666666699</v>
      </c>
      <c r="L396" s="74">
        <v>7.1664333333333303</v>
      </c>
      <c r="M396" s="74">
        <v>11.0021</v>
      </c>
      <c r="N396" s="74">
        <v>2.36473333333333</v>
      </c>
      <c r="O396" s="74">
        <v>0.53936666666666699</v>
      </c>
      <c r="P396" s="74">
        <v>0</v>
      </c>
      <c r="Q396" s="74">
        <v>0.267633333333333</v>
      </c>
      <c r="R396" s="74">
        <v>1.05469374724909</v>
      </c>
      <c r="S396" s="74">
        <v>0</v>
      </c>
      <c r="T396" s="74">
        <v>0</v>
      </c>
      <c r="U396" s="74">
        <v>0.116506738181212</v>
      </c>
      <c r="V396" s="74">
        <v>10.048728333333299</v>
      </c>
      <c r="W396" s="74">
        <v>1.9703386918549941</v>
      </c>
      <c r="X396" s="74">
        <v>1150.6348599999999</v>
      </c>
      <c r="Y396" s="74">
        <v>1800</v>
      </c>
      <c r="Z396" s="74">
        <v>0.12732878590759081</v>
      </c>
      <c r="AA396" s="74">
        <v>0.87267121409240922</v>
      </c>
      <c r="AB396" s="74">
        <v>3.3429503669563841E-4</v>
      </c>
      <c r="AC396" s="74">
        <v>3.3429503669563831E-4</v>
      </c>
      <c r="AD396" t="s">
        <v>5810</v>
      </c>
    </row>
    <row r="397" spans="1:30">
      <c r="A397" s="165" t="s">
        <v>2675</v>
      </c>
      <c r="C397" s="165" t="s">
        <v>8443</v>
      </c>
      <c r="D397" s="166" t="s">
        <v>6369</v>
      </c>
      <c r="E397" s="166" t="s">
        <v>6368</v>
      </c>
      <c r="F397" s="159">
        <v>-21.244199999999999</v>
      </c>
      <c r="G397" s="159">
        <v>55.712800000000001</v>
      </c>
      <c r="H397" s="74">
        <v>48.6918333333333</v>
      </c>
      <c r="I397" s="74">
        <v>2.86473333333333</v>
      </c>
      <c r="J397" s="74">
        <v>13.9681</v>
      </c>
      <c r="K397" s="74">
        <v>0.14646666666666699</v>
      </c>
      <c r="L397" s="74">
        <v>6.95536666666667</v>
      </c>
      <c r="M397" s="74">
        <v>11.5545666666667</v>
      </c>
      <c r="N397" s="74">
        <v>2.5762666666666698</v>
      </c>
      <c r="O397" s="74">
        <v>0.67113333333333303</v>
      </c>
      <c r="P397" s="74">
        <v>0</v>
      </c>
      <c r="Q397" s="74">
        <v>0.33806666666666702</v>
      </c>
      <c r="R397" s="74">
        <v>0.94654279862101998</v>
      </c>
      <c r="S397" s="74">
        <v>0</v>
      </c>
      <c r="T397" s="74">
        <v>0</v>
      </c>
      <c r="U397" s="74">
        <v>0.14137302043240499</v>
      </c>
      <c r="V397" s="74">
        <v>8.6430833333333048</v>
      </c>
      <c r="W397" s="74">
        <v>1.694722052749994</v>
      </c>
      <c r="X397" s="74">
        <v>1159.805806666667</v>
      </c>
      <c r="Y397" s="74">
        <v>2170</v>
      </c>
      <c r="Z397" s="74">
        <v>8.8570532414996184E-2</v>
      </c>
      <c r="AA397" s="74">
        <v>0.91142946758500376</v>
      </c>
      <c r="AB397" s="74">
        <v>6.0934648852872255E-4</v>
      </c>
      <c r="AC397" s="74">
        <v>6.0934648852872212E-4</v>
      </c>
      <c r="AD397" t="s">
        <v>5810</v>
      </c>
    </row>
    <row r="398" spans="1:30">
      <c r="A398" s="165" t="s">
        <v>2676</v>
      </c>
      <c r="C398" s="165" t="s">
        <v>8443</v>
      </c>
      <c r="D398" s="166" t="s">
        <v>6369</v>
      </c>
      <c r="E398" s="166" t="s">
        <v>6368</v>
      </c>
      <c r="F398" s="159">
        <v>-21.244199999999999</v>
      </c>
      <c r="G398" s="159">
        <v>55.712800000000001</v>
      </c>
      <c r="H398" s="74">
        <v>48.933666666666703</v>
      </c>
      <c r="I398" s="74">
        <v>2.7023333333333301</v>
      </c>
      <c r="J398" s="74">
        <v>14.1872333333333</v>
      </c>
      <c r="K398" s="74">
        <v>0.148733333333333</v>
      </c>
      <c r="L398" s="74">
        <v>7.1583333333333297</v>
      </c>
      <c r="M398" s="74">
        <v>11.7107333333333</v>
      </c>
      <c r="N398" s="74">
        <v>2.47806666666667</v>
      </c>
      <c r="O398" s="74">
        <v>0.70406666666666695</v>
      </c>
      <c r="P398" s="74">
        <v>0</v>
      </c>
      <c r="Q398" s="74">
        <v>0.29756666666666698</v>
      </c>
      <c r="R398" s="74">
        <v>1.0142240093114101</v>
      </c>
      <c r="S398" s="74">
        <v>0</v>
      </c>
      <c r="T398" s="74">
        <v>0</v>
      </c>
      <c r="U398" s="74">
        <v>9.4889035803979602E-2</v>
      </c>
      <c r="V398" s="74">
        <v>8.2874433333333304</v>
      </c>
      <c r="W398" s="74">
        <v>1.6249887263899989</v>
      </c>
      <c r="X398" s="74">
        <v>1162.398173333333</v>
      </c>
      <c r="Y398" s="74">
        <v>1560</v>
      </c>
      <c r="Z398" s="74">
        <v>0.132805738126241</v>
      </c>
      <c r="AA398" s="74">
        <v>0.86719426187375903</v>
      </c>
      <c r="AB398" s="74">
        <v>4.1265687711424122E-4</v>
      </c>
      <c r="AC398" s="74">
        <v>4.1265687711424122E-4</v>
      </c>
      <c r="AD398" t="s">
        <v>5810</v>
      </c>
    </row>
    <row r="399" spans="1:30">
      <c r="A399" s="165" t="s">
        <v>2677</v>
      </c>
      <c r="C399" s="165" t="s">
        <v>8443</v>
      </c>
      <c r="D399" s="166" t="s">
        <v>6369</v>
      </c>
      <c r="E399" s="166" t="s">
        <v>6368</v>
      </c>
      <c r="F399" s="159">
        <v>-21.244199999999999</v>
      </c>
      <c r="G399" s="159">
        <v>55.712800000000001</v>
      </c>
      <c r="H399" s="74">
        <v>48.958199999999998</v>
      </c>
      <c r="I399" s="74">
        <v>2.6238666666666699</v>
      </c>
      <c r="J399" s="74">
        <v>14.355166666666699</v>
      </c>
      <c r="K399" s="74">
        <v>0.14673333333333299</v>
      </c>
      <c r="L399" s="74">
        <v>6.3324999999999996</v>
      </c>
      <c r="M399" s="74">
        <v>11.7072</v>
      </c>
      <c r="N399" s="74">
        <v>2.6074000000000002</v>
      </c>
      <c r="O399" s="74">
        <v>0.671366666666667</v>
      </c>
      <c r="P399" s="74">
        <v>0</v>
      </c>
      <c r="Q399" s="74">
        <v>0.3085</v>
      </c>
      <c r="R399" s="74">
        <v>1.0456764835641099</v>
      </c>
      <c r="S399" s="74">
        <v>0</v>
      </c>
      <c r="T399" s="74">
        <v>0</v>
      </c>
      <c r="U399" s="74">
        <v>0.104262952811116</v>
      </c>
      <c r="V399" s="74">
        <v>8.8996983333333048</v>
      </c>
      <c r="W399" s="74">
        <v>1.745038714384995</v>
      </c>
      <c r="X399" s="74">
        <v>1162.33952</v>
      </c>
      <c r="Y399" s="74">
        <v>1720</v>
      </c>
      <c r="Z399" s="74">
        <v>0.12721049442430971</v>
      </c>
      <c r="AA399" s="74">
        <v>0.87278950557569035</v>
      </c>
      <c r="AB399" s="74">
        <v>3.94675390361455E-4</v>
      </c>
      <c r="AC399" s="74">
        <v>3.946753903614549E-4</v>
      </c>
      <c r="AD399" t="s">
        <v>5810</v>
      </c>
    </row>
    <row r="400" spans="1:30">
      <c r="A400" s="165" t="s">
        <v>2678</v>
      </c>
      <c r="C400" s="165" t="s">
        <v>8443</v>
      </c>
      <c r="D400" s="166" t="s">
        <v>6369</v>
      </c>
      <c r="E400" s="166" t="s">
        <v>6368</v>
      </c>
      <c r="F400" s="159">
        <v>-21.244199999999999</v>
      </c>
      <c r="G400" s="159">
        <v>55.712800000000001</v>
      </c>
      <c r="H400" s="74">
        <v>49.118866666666698</v>
      </c>
      <c r="I400" s="74">
        <v>2.7597</v>
      </c>
      <c r="J400" s="74">
        <v>13.7707</v>
      </c>
      <c r="K400" s="74">
        <v>0.15090000000000001</v>
      </c>
      <c r="L400" s="74">
        <v>7.7616333333333296</v>
      </c>
      <c r="M400" s="74">
        <v>11.283633333333301</v>
      </c>
      <c r="N400" s="74">
        <v>2.47616666666667</v>
      </c>
      <c r="O400" s="74">
        <v>0.65606666666666702</v>
      </c>
      <c r="P400" s="74">
        <v>0</v>
      </c>
      <c r="Q400" s="74">
        <v>0.32546666666666701</v>
      </c>
      <c r="R400" s="74">
        <v>0.94431528282770405</v>
      </c>
      <c r="S400" s="74">
        <v>0</v>
      </c>
      <c r="T400" s="74">
        <v>0</v>
      </c>
      <c r="U400" s="74">
        <v>0.14675525229526301</v>
      </c>
      <c r="V400" s="74">
        <v>8.5562133333333037</v>
      </c>
      <c r="W400" s="74">
        <v>1.677688721119994</v>
      </c>
      <c r="X400" s="74">
        <v>1155.308313333333</v>
      </c>
      <c r="Y400" s="74">
        <v>2230</v>
      </c>
      <c r="Z400" s="74">
        <v>8.6709813490013013E-2</v>
      </c>
      <c r="AA400" s="74">
        <v>0.91329018650998695</v>
      </c>
      <c r="AB400" s="74">
        <v>4.6553264310428443E-5</v>
      </c>
      <c r="AC400" s="74">
        <v>4.6553264310428463E-5</v>
      </c>
      <c r="AD400" t="s">
        <v>5810</v>
      </c>
    </row>
    <row r="401" spans="1:31">
      <c r="A401" s="165" t="s">
        <v>2679</v>
      </c>
      <c r="C401" s="165" t="s">
        <v>8443</v>
      </c>
      <c r="D401" s="166" t="s">
        <v>6369</v>
      </c>
      <c r="E401" s="166" t="s">
        <v>6368</v>
      </c>
      <c r="F401" s="159">
        <v>-21.244199999999999</v>
      </c>
      <c r="G401" s="159">
        <v>55.712800000000001</v>
      </c>
      <c r="H401" s="74">
        <v>49.257933333333298</v>
      </c>
      <c r="I401" s="74">
        <v>2.8273999999999999</v>
      </c>
      <c r="J401" s="74">
        <v>13.4396666666667</v>
      </c>
      <c r="K401" s="74">
        <v>0.144366666666667</v>
      </c>
      <c r="L401" s="74">
        <v>7.5895666666666699</v>
      </c>
      <c r="M401" s="74">
        <v>11.3387333333333</v>
      </c>
      <c r="N401" s="74">
        <v>2.47786666666667</v>
      </c>
      <c r="O401" s="74">
        <v>0.61326666666666696</v>
      </c>
      <c r="P401" s="74">
        <v>0</v>
      </c>
      <c r="Q401" s="74">
        <v>0.31109999999999999</v>
      </c>
      <c r="R401" s="74">
        <v>1.0090056722393499</v>
      </c>
      <c r="S401" s="74">
        <v>0</v>
      </c>
      <c r="T401" s="74">
        <v>0</v>
      </c>
      <c r="U401" s="74">
        <v>0.14022043613943</v>
      </c>
      <c r="V401" s="74">
        <v>8.5436899999999998</v>
      </c>
      <c r="W401" s="74">
        <v>1.6752331658099999</v>
      </c>
      <c r="X401" s="74">
        <v>1156.2229733333329</v>
      </c>
      <c r="Y401" s="74">
        <v>2140</v>
      </c>
      <c r="Z401" s="74">
        <v>9.9981085389805352E-2</v>
      </c>
      <c r="AA401" s="74">
        <v>0.90001891461019468</v>
      </c>
      <c r="AB401" s="74">
        <v>1.893288515273533E-4</v>
      </c>
      <c r="AC401" s="74">
        <v>1.8932885152735319E-4</v>
      </c>
      <c r="AD401" t="s">
        <v>5810</v>
      </c>
    </row>
    <row r="402" spans="1:31">
      <c r="A402" s="165" t="s">
        <v>2680</v>
      </c>
      <c r="C402" s="165" t="s">
        <v>8443</v>
      </c>
      <c r="D402" s="166" t="s">
        <v>6369</v>
      </c>
      <c r="E402" s="166" t="s">
        <v>6368</v>
      </c>
      <c r="F402" s="159">
        <v>-21.244199999999999</v>
      </c>
      <c r="G402" s="159">
        <v>55.712800000000001</v>
      </c>
      <c r="H402" s="74">
        <v>49.296766666666699</v>
      </c>
      <c r="I402" s="74">
        <v>2.8197000000000001</v>
      </c>
      <c r="J402" s="74">
        <v>13.530099999999999</v>
      </c>
      <c r="K402" s="74">
        <v>0.14253333333333301</v>
      </c>
      <c r="L402" s="74">
        <v>7.1441666666666697</v>
      </c>
      <c r="M402" s="74">
        <v>11.4472666666667</v>
      </c>
      <c r="N402" s="74">
        <v>2.5684999999999998</v>
      </c>
      <c r="O402" s="74">
        <v>0.59286666666666699</v>
      </c>
      <c r="P402" s="74">
        <v>0</v>
      </c>
      <c r="Q402" s="74">
        <v>0.31309999999999999</v>
      </c>
      <c r="R402" s="74">
        <v>0.97901615647579598</v>
      </c>
      <c r="S402" s="74">
        <v>0</v>
      </c>
      <c r="T402" s="74">
        <v>0</v>
      </c>
      <c r="U402" s="74">
        <v>0.10632356175652</v>
      </c>
      <c r="V402" s="74">
        <v>8.2980683333333314</v>
      </c>
      <c r="W402" s="74">
        <v>1.627072059514999</v>
      </c>
      <c r="X402" s="74">
        <v>1158.024626666667</v>
      </c>
      <c r="Y402" s="74">
        <v>1690</v>
      </c>
      <c r="Z402" s="74">
        <v>0.1150842558021489</v>
      </c>
      <c r="AA402" s="74">
        <v>0.88491574419785113</v>
      </c>
      <c r="AB402" s="74">
        <v>7.189071043044652E-4</v>
      </c>
      <c r="AC402" s="74">
        <v>7.1890710430446564E-4</v>
      </c>
      <c r="AD402" t="s">
        <v>5810</v>
      </c>
    </row>
    <row r="403" spans="1:31">
      <c r="A403" s="165" t="s">
        <v>2681</v>
      </c>
      <c r="C403" s="165" t="s">
        <v>8443</v>
      </c>
      <c r="D403" s="166" t="s">
        <v>6369</v>
      </c>
      <c r="E403" s="166" t="s">
        <v>6368</v>
      </c>
      <c r="F403" s="159">
        <v>-21.244199999999999</v>
      </c>
      <c r="G403" s="159">
        <v>55.712800000000001</v>
      </c>
      <c r="H403" s="74">
        <v>49.431233333333303</v>
      </c>
      <c r="I403" s="74">
        <v>3.0600999999999998</v>
      </c>
      <c r="J403" s="74">
        <v>13.6610333333333</v>
      </c>
      <c r="K403" s="74">
        <v>0.1482</v>
      </c>
      <c r="L403" s="74">
        <v>6.8418000000000001</v>
      </c>
      <c r="M403" s="74">
        <v>11.919233333333301</v>
      </c>
      <c r="N403" s="74">
        <v>2.5179</v>
      </c>
      <c r="O403" s="74">
        <v>0.53523333333333301</v>
      </c>
      <c r="P403" s="74">
        <v>0</v>
      </c>
      <c r="Q403" s="74">
        <v>0.36526666666666702</v>
      </c>
      <c r="R403" s="74">
        <v>0.92449566791904703</v>
      </c>
      <c r="S403" s="74">
        <v>0</v>
      </c>
      <c r="T403" s="74">
        <v>0</v>
      </c>
      <c r="U403" s="74">
        <v>9.7250356327499302E-2</v>
      </c>
      <c r="V403" s="74">
        <v>8.3971216666666688</v>
      </c>
      <c r="W403" s="74">
        <v>1.6464942797950011</v>
      </c>
      <c r="X403" s="74">
        <v>1165.859273333333</v>
      </c>
      <c r="Y403" s="74">
        <v>1570</v>
      </c>
      <c r="Z403" s="74">
        <v>0.1127365522117201</v>
      </c>
      <c r="AA403" s="74">
        <v>0.88726344778827992</v>
      </c>
      <c r="AB403" s="74">
        <v>5.5510250034071854E-4</v>
      </c>
      <c r="AC403" s="74">
        <v>5.5510250034071843E-4</v>
      </c>
      <c r="AD403" t="s">
        <v>5810</v>
      </c>
    </row>
    <row r="404" spans="1:31">
      <c r="A404" s="165" t="s">
        <v>2682</v>
      </c>
      <c r="C404" s="165" t="s">
        <v>8443</v>
      </c>
      <c r="D404" s="166" t="s">
        <v>6369</v>
      </c>
      <c r="E404" s="166" t="s">
        <v>6368</v>
      </c>
      <c r="F404" s="159">
        <v>-21.244199999999999</v>
      </c>
      <c r="G404" s="159">
        <v>55.712800000000001</v>
      </c>
      <c r="H404" s="74">
        <v>49.518366666666701</v>
      </c>
      <c r="I404" s="74">
        <v>2.73783333333333</v>
      </c>
      <c r="J404" s="74">
        <v>13.7837666666667</v>
      </c>
      <c r="K404" s="74">
        <v>0.15013333333333301</v>
      </c>
      <c r="L404" s="74">
        <v>7.1094333333333299</v>
      </c>
      <c r="M404" s="74">
        <v>11.398400000000001</v>
      </c>
      <c r="N404" s="74">
        <v>2.4377</v>
      </c>
      <c r="O404" s="74">
        <v>0.5675</v>
      </c>
      <c r="P404" s="74">
        <v>0</v>
      </c>
      <c r="Q404" s="74">
        <v>0.32166666666666699</v>
      </c>
      <c r="R404" s="74">
        <v>1.0146064017364</v>
      </c>
      <c r="S404" s="74">
        <v>0</v>
      </c>
      <c r="T404" s="74">
        <v>0</v>
      </c>
      <c r="U404" s="74">
        <v>0.146833251263318</v>
      </c>
      <c r="V404" s="74">
        <v>8.3601183333333307</v>
      </c>
      <c r="W404" s="74">
        <v>1.6392387249649989</v>
      </c>
      <c r="X404" s="74">
        <v>1157.21344</v>
      </c>
      <c r="Y404" s="74">
        <v>2320</v>
      </c>
      <c r="Z404" s="74">
        <v>9.3633317049977099E-2</v>
      </c>
      <c r="AA404" s="74">
        <v>0.90636668295002287</v>
      </c>
      <c r="AB404" s="74">
        <v>3.1759396053553558E-5</v>
      </c>
      <c r="AC404" s="74">
        <v>3.1759396053553538E-5</v>
      </c>
      <c r="AD404" t="s">
        <v>5810</v>
      </c>
    </row>
    <row r="405" spans="1:31">
      <c r="A405" s="165" t="s">
        <v>2683</v>
      </c>
      <c r="C405" s="165" t="s">
        <v>8443</v>
      </c>
      <c r="D405" s="166" t="s">
        <v>6369</v>
      </c>
      <c r="E405" s="166" t="s">
        <v>6368</v>
      </c>
      <c r="F405" s="159">
        <v>-21.244199999999999</v>
      </c>
      <c r="G405" s="159">
        <v>55.712800000000001</v>
      </c>
      <c r="H405" s="74">
        <v>49.525700000000001</v>
      </c>
      <c r="I405" s="74">
        <v>2.7475999999999998</v>
      </c>
      <c r="J405" s="74">
        <v>13.013066666666701</v>
      </c>
      <c r="K405" s="74">
        <v>0.15716666666666701</v>
      </c>
      <c r="L405" s="74">
        <v>7.2210333333333301</v>
      </c>
      <c r="M405" s="74">
        <v>11.308666666666699</v>
      </c>
      <c r="N405" s="74">
        <v>2.4687999999999999</v>
      </c>
      <c r="O405" s="74">
        <v>0.54359999999999997</v>
      </c>
      <c r="P405" s="74">
        <v>0</v>
      </c>
      <c r="Q405" s="74">
        <v>0.274733333333333</v>
      </c>
      <c r="R405" s="74">
        <v>1.00817633627582</v>
      </c>
      <c r="S405" s="74">
        <v>0</v>
      </c>
      <c r="T405" s="74">
        <v>0</v>
      </c>
      <c r="U405" s="74">
        <v>0.1169328093102</v>
      </c>
      <c r="V405" s="74">
        <v>9.0947166666666934</v>
      </c>
      <c r="W405" s="74">
        <v>1.783277599450005</v>
      </c>
      <c r="X405" s="74">
        <v>1155.7238666666669</v>
      </c>
      <c r="Y405" s="74">
        <v>1820</v>
      </c>
      <c r="Z405" s="74">
        <v>0.114273858604798</v>
      </c>
      <c r="AA405" s="74">
        <v>0.885726141395202</v>
      </c>
      <c r="AB405" s="74">
        <v>3.6706238177874488E-4</v>
      </c>
      <c r="AC405" s="74">
        <v>3.6706238177874499E-4</v>
      </c>
      <c r="AD405" t="s">
        <v>5810</v>
      </c>
    </row>
    <row r="406" spans="1:31">
      <c r="A406" s="165" t="s">
        <v>2684</v>
      </c>
      <c r="C406" s="165" t="s">
        <v>8443</v>
      </c>
      <c r="D406" s="166" t="s">
        <v>6369</v>
      </c>
      <c r="E406" s="166" t="s">
        <v>6368</v>
      </c>
      <c r="F406" s="159">
        <v>-21.244199999999999</v>
      </c>
      <c r="G406" s="159">
        <v>55.712800000000001</v>
      </c>
      <c r="H406" s="74">
        <v>49.6351333333333</v>
      </c>
      <c r="I406" s="74">
        <v>2.9550000000000001</v>
      </c>
      <c r="J406" s="74">
        <v>13.4148666666667</v>
      </c>
      <c r="K406" s="74">
        <v>0.14249999999999999</v>
      </c>
      <c r="L406" s="74">
        <v>7.1554000000000002</v>
      </c>
      <c r="M406" s="74">
        <v>11.4232333333333</v>
      </c>
      <c r="N406" s="74">
        <v>2.4845333333333302</v>
      </c>
      <c r="O406" s="74">
        <v>0.54206666666666703</v>
      </c>
      <c r="P406" s="74">
        <v>0</v>
      </c>
      <c r="Q406" s="74">
        <v>0.30246666666666699</v>
      </c>
      <c r="R406" s="74">
        <v>0.94420483535369804</v>
      </c>
      <c r="S406" s="74">
        <v>0</v>
      </c>
      <c r="T406" s="74">
        <v>0</v>
      </c>
      <c r="U406" s="74">
        <v>0.12054787515078901</v>
      </c>
      <c r="V406" s="74">
        <v>8.3476516666666694</v>
      </c>
      <c r="W406" s="74">
        <v>1.636794280765</v>
      </c>
      <c r="X406" s="74">
        <v>1157.625673333333</v>
      </c>
      <c r="Y406" s="74">
        <v>1900</v>
      </c>
      <c r="Z406" s="74">
        <v>9.7458390023249394E-2</v>
      </c>
      <c r="AA406" s="74">
        <v>0.90254160997675059</v>
      </c>
      <c r="AB406" s="74">
        <v>2.7942919775882731E-4</v>
      </c>
      <c r="AC406" s="74">
        <v>2.7942919775882731E-4</v>
      </c>
      <c r="AD406" t="s">
        <v>5810</v>
      </c>
    </row>
    <row r="407" spans="1:31">
      <c r="A407" s="165" t="s">
        <v>2685</v>
      </c>
      <c r="C407" s="165" t="s">
        <v>8443</v>
      </c>
      <c r="D407" s="166" t="s">
        <v>6369</v>
      </c>
      <c r="E407" s="166" t="s">
        <v>6368</v>
      </c>
      <c r="F407" s="159">
        <v>-21.244199999999999</v>
      </c>
      <c r="G407" s="159">
        <v>55.712800000000001</v>
      </c>
      <c r="H407" s="74">
        <v>49.636800000000001</v>
      </c>
      <c r="I407" s="74">
        <v>2.7568000000000001</v>
      </c>
      <c r="J407" s="74">
        <v>13.5841666666667</v>
      </c>
      <c r="K407" s="74">
        <v>0.14680000000000001</v>
      </c>
      <c r="L407" s="74">
        <v>7.3875000000000002</v>
      </c>
      <c r="M407" s="74">
        <v>11.3289666666667</v>
      </c>
      <c r="N407" s="74">
        <v>2.5352000000000001</v>
      </c>
      <c r="O407" s="74">
        <v>0.593766666666667</v>
      </c>
      <c r="P407" s="74">
        <v>0</v>
      </c>
      <c r="Q407" s="74">
        <v>0.29036666666666699</v>
      </c>
      <c r="R407" s="74">
        <v>0.96897755477773695</v>
      </c>
      <c r="S407" s="74">
        <v>0</v>
      </c>
      <c r="T407" s="74">
        <v>0</v>
      </c>
      <c r="U407" s="74">
        <v>0.131367423134956</v>
      </c>
      <c r="V407" s="74">
        <v>8.1445016666666703</v>
      </c>
      <c r="W407" s="74">
        <v>1.5969609514150001</v>
      </c>
      <c r="X407" s="74">
        <v>1156.060846666667</v>
      </c>
      <c r="Y407" s="74">
        <v>2060</v>
      </c>
      <c r="Z407" s="74">
        <v>9.3920974173492489E-2</v>
      </c>
      <c r="AA407" s="74">
        <v>0.90607902582650746</v>
      </c>
      <c r="AB407" s="74">
        <v>4.9625395846319109E-5</v>
      </c>
      <c r="AC407" s="74">
        <v>4.9625395846319089E-5</v>
      </c>
      <c r="AD407" t="s">
        <v>5810</v>
      </c>
    </row>
    <row r="408" spans="1:31">
      <c r="A408" s="165" t="s">
        <v>2686</v>
      </c>
      <c r="C408" s="165" t="s">
        <v>8443</v>
      </c>
      <c r="D408" s="166" t="s">
        <v>6369</v>
      </c>
      <c r="E408" s="166" t="s">
        <v>6368</v>
      </c>
      <c r="F408" s="159">
        <v>-21.244199999999999</v>
      </c>
      <c r="G408" s="159">
        <v>55.712800000000001</v>
      </c>
      <c r="H408" s="74">
        <v>49.646700000000003</v>
      </c>
      <c r="I408" s="74">
        <v>2.81016666666667</v>
      </c>
      <c r="J408" s="74">
        <v>13.6321666666667</v>
      </c>
      <c r="K408" s="74">
        <v>0.1547</v>
      </c>
      <c r="L408" s="74">
        <v>7.2404000000000002</v>
      </c>
      <c r="M408" s="74">
        <v>11.414400000000001</v>
      </c>
      <c r="N408" s="74">
        <v>2.5002</v>
      </c>
      <c r="O408" s="74">
        <v>0.58026666666666704</v>
      </c>
      <c r="P408" s="74">
        <v>0</v>
      </c>
      <c r="Q408" s="74">
        <v>0.32163333333333299</v>
      </c>
      <c r="R408" s="74">
        <v>0.97032601035074895</v>
      </c>
      <c r="S408" s="74">
        <v>0</v>
      </c>
      <c r="T408" s="74">
        <v>0</v>
      </c>
      <c r="U408" s="74">
        <v>0.11083040750852</v>
      </c>
      <c r="V408" s="74">
        <v>8.648579999999999</v>
      </c>
      <c r="W408" s="74">
        <v>1.6957998304199999</v>
      </c>
      <c r="X408" s="74">
        <v>1157.4790399999999</v>
      </c>
      <c r="Y408" s="74">
        <v>1760</v>
      </c>
      <c r="Z408" s="74">
        <v>0.1101544525323099</v>
      </c>
      <c r="AA408" s="74">
        <v>0.88984554746769007</v>
      </c>
      <c r="AB408" s="74">
        <v>3.5565806251067482E-4</v>
      </c>
      <c r="AC408" s="74">
        <v>3.5565806251067482E-4</v>
      </c>
      <c r="AD408" t="s">
        <v>5810</v>
      </c>
    </row>
    <row r="409" spans="1:31">
      <c r="A409" s="165" t="s">
        <v>2687</v>
      </c>
      <c r="C409" s="165" t="s">
        <v>8443</v>
      </c>
      <c r="D409" s="166" t="s">
        <v>6369</v>
      </c>
      <c r="E409" s="166" t="s">
        <v>6368</v>
      </c>
      <c r="F409" s="159">
        <v>-21.244199999999999</v>
      </c>
      <c r="G409" s="159">
        <v>55.712800000000001</v>
      </c>
      <c r="H409" s="74">
        <v>49.656833333333303</v>
      </c>
      <c r="I409" s="74">
        <v>2.31863333333333</v>
      </c>
      <c r="J409" s="74">
        <v>14.236166666666699</v>
      </c>
      <c r="K409" s="74">
        <v>0.170833333333333</v>
      </c>
      <c r="L409" s="74">
        <v>6.5991999999999997</v>
      </c>
      <c r="M409" s="74">
        <v>10.929966666666701</v>
      </c>
      <c r="N409" s="74">
        <v>2.8784999999999998</v>
      </c>
      <c r="O409" s="74">
        <v>0.49930000000000002</v>
      </c>
      <c r="P409" s="74">
        <v>0</v>
      </c>
      <c r="Q409" s="74">
        <v>0.239933333333333</v>
      </c>
      <c r="R409" s="74">
        <v>0.86639125236030701</v>
      </c>
      <c r="S409" s="74">
        <v>0</v>
      </c>
      <c r="T409" s="74">
        <v>0</v>
      </c>
      <c r="U409" s="74">
        <v>9.9222857863542804E-2</v>
      </c>
      <c r="V409" s="74">
        <v>9.4123333333333044</v>
      </c>
      <c r="W409" s="74">
        <v>1.8455553709999939</v>
      </c>
      <c r="X409" s="74">
        <v>1149.437446666667</v>
      </c>
      <c r="Y409" s="74">
        <v>1620</v>
      </c>
      <c r="Z409" s="74">
        <v>9.513525510760322E-2</v>
      </c>
      <c r="AA409" s="74">
        <v>0.90486474489239677</v>
      </c>
      <c r="AB409" s="74">
        <v>2.40447286144483E-4</v>
      </c>
      <c r="AC409" s="74">
        <v>2.404472861444827E-4</v>
      </c>
      <c r="AD409" t="s">
        <v>5810</v>
      </c>
    </row>
    <row r="410" spans="1:31">
      <c r="A410" s="165" t="s">
        <v>2688</v>
      </c>
      <c r="C410" s="165" t="s">
        <v>8443</v>
      </c>
      <c r="D410" s="166" t="s">
        <v>6369</v>
      </c>
      <c r="E410" s="166" t="s">
        <v>6368</v>
      </c>
      <c r="F410" s="159">
        <v>-21.244199999999999</v>
      </c>
      <c r="G410" s="159">
        <v>55.712800000000001</v>
      </c>
      <c r="H410" s="74">
        <v>49.685866666666698</v>
      </c>
      <c r="I410" s="74">
        <v>2.7728000000000002</v>
      </c>
      <c r="J410" s="74">
        <v>14.105733333333299</v>
      </c>
      <c r="K410" s="74">
        <v>0.13569999999999999</v>
      </c>
      <c r="L410" s="74">
        <v>7.1069666666666702</v>
      </c>
      <c r="M410" s="74">
        <v>11.6747333333333</v>
      </c>
      <c r="N410" s="74">
        <v>2.6055000000000001</v>
      </c>
      <c r="O410" s="74">
        <v>0.47713333333333302</v>
      </c>
      <c r="P410" s="74">
        <v>0</v>
      </c>
      <c r="Q410" s="74">
        <v>0.30866666666666698</v>
      </c>
      <c r="R410" s="74">
        <v>1.0065681263597399</v>
      </c>
      <c r="S410" s="74">
        <v>0</v>
      </c>
      <c r="T410" s="74">
        <v>0</v>
      </c>
      <c r="U410" s="74">
        <v>0.13485024751647501</v>
      </c>
      <c r="V410" s="74">
        <v>7.7984383333333307</v>
      </c>
      <c r="W410" s="74">
        <v>1.5291054026449999</v>
      </c>
      <c r="X410" s="74">
        <v>1161.800573333333</v>
      </c>
      <c r="Y410" s="74">
        <v>2170</v>
      </c>
      <c r="Z410" s="74">
        <v>9.5862234050515555E-2</v>
      </c>
      <c r="AA410" s="74">
        <v>0.90413776594948447</v>
      </c>
      <c r="AB410" s="74">
        <v>5.158905352953023E-4</v>
      </c>
      <c r="AC410" s="74">
        <v>5.1589053529530241E-4</v>
      </c>
      <c r="AD410" t="s">
        <v>5810</v>
      </c>
    </row>
    <row r="411" spans="1:31">
      <c r="A411" s="165" t="s">
        <v>2689</v>
      </c>
      <c r="C411" s="165" t="s">
        <v>8443</v>
      </c>
      <c r="D411" s="166" t="s">
        <v>6369</v>
      </c>
      <c r="E411" s="166" t="s">
        <v>6368</v>
      </c>
      <c r="F411" s="159">
        <v>-21.244199999999999</v>
      </c>
      <c r="G411" s="159">
        <v>55.712800000000001</v>
      </c>
      <c r="H411" s="74">
        <v>49.714133333333301</v>
      </c>
      <c r="I411" s="74">
        <v>2.8502000000000001</v>
      </c>
      <c r="J411" s="74">
        <v>13.0637333333333</v>
      </c>
      <c r="K411" s="74">
        <v>0.14683333333333301</v>
      </c>
      <c r="L411" s="74">
        <v>8.5931333333333306</v>
      </c>
      <c r="M411" s="74">
        <v>11.1027</v>
      </c>
      <c r="N411" s="74">
        <v>2.4977666666666698</v>
      </c>
      <c r="O411" s="74">
        <v>0.52159999999999995</v>
      </c>
      <c r="P411" s="74">
        <v>0</v>
      </c>
      <c r="Q411" s="74">
        <v>0.30096666666666699</v>
      </c>
      <c r="R411" s="74">
        <v>0.97981583503834002</v>
      </c>
      <c r="S411" s="74">
        <v>0</v>
      </c>
      <c r="T411" s="74">
        <v>0</v>
      </c>
      <c r="U411" s="74">
        <v>0.127325095884324</v>
      </c>
      <c r="V411" s="74">
        <v>8.4164166666666702</v>
      </c>
      <c r="W411" s="74">
        <v>1.650277612750001</v>
      </c>
      <c r="X411" s="74">
        <v>1152.3048200000001</v>
      </c>
      <c r="Y411" s="74">
        <v>1900</v>
      </c>
      <c r="Z411" s="74">
        <v>0.105667420413389</v>
      </c>
      <c r="AA411" s="74">
        <v>0.89433257958661105</v>
      </c>
      <c r="AB411" s="74">
        <v>4.4924405240138088E-4</v>
      </c>
      <c r="AC411" s="74">
        <v>4.4924405240138099E-4</v>
      </c>
      <c r="AD411" t="s">
        <v>5810</v>
      </c>
    </row>
    <row r="412" spans="1:31">
      <c r="A412" s="165" t="s">
        <v>2690</v>
      </c>
      <c r="C412" s="165" t="s">
        <v>8443</v>
      </c>
      <c r="D412" s="166" t="s">
        <v>6369</v>
      </c>
      <c r="E412" s="166" t="s">
        <v>6368</v>
      </c>
      <c r="F412" s="159">
        <v>-21.244199999999999</v>
      </c>
      <c r="G412" s="159">
        <v>55.712800000000001</v>
      </c>
      <c r="H412" s="74">
        <v>49.887866666666703</v>
      </c>
      <c r="I412" s="74">
        <v>3.1771333333333298</v>
      </c>
      <c r="J412" s="74">
        <v>13.5932666666667</v>
      </c>
      <c r="K412" s="74">
        <v>0.14499999999999999</v>
      </c>
      <c r="L412" s="74">
        <v>6.9388666666666703</v>
      </c>
      <c r="M412" s="74">
        <v>11.7593</v>
      </c>
      <c r="N412" s="74">
        <v>2.5383</v>
      </c>
      <c r="O412" s="74">
        <v>0.59179999999999999</v>
      </c>
      <c r="P412" s="74">
        <v>0</v>
      </c>
      <c r="Q412" s="74">
        <v>0.37816666666666698</v>
      </c>
      <c r="R412" s="74">
        <v>0.967362959506334</v>
      </c>
      <c r="S412" s="74">
        <v>0</v>
      </c>
      <c r="T412" s="74">
        <v>0</v>
      </c>
      <c r="U412" s="74">
        <v>0.126236717572175</v>
      </c>
      <c r="V412" s="74">
        <v>7.84904166666667</v>
      </c>
      <c r="W412" s="74">
        <v>1.5390276238750009</v>
      </c>
      <c r="X412" s="74">
        <v>1163.2043799999999</v>
      </c>
      <c r="Y412" s="74">
        <v>1990</v>
      </c>
      <c r="Z412" s="74">
        <v>9.6622348528548535E-2</v>
      </c>
      <c r="AA412" s="74">
        <v>0.90337765147145144</v>
      </c>
      <c r="AB412" s="74">
        <v>3.4182289574994132E-4</v>
      </c>
      <c r="AC412" s="74">
        <v>3.4182289574994132E-4</v>
      </c>
      <c r="AD412" t="s">
        <v>5810</v>
      </c>
    </row>
    <row r="413" spans="1:31">
      <c r="A413" s="165" t="s">
        <v>2691</v>
      </c>
      <c r="C413" s="165" t="s">
        <v>8443</v>
      </c>
      <c r="D413" s="166" t="s">
        <v>6369</v>
      </c>
      <c r="E413" s="166" t="s">
        <v>6368</v>
      </c>
      <c r="F413" s="159">
        <v>-21.244199999999999</v>
      </c>
      <c r="G413" s="159">
        <v>55.712800000000001</v>
      </c>
      <c r="H413" s="74">
        <v>50.212633333333301</v>
      </c>
      <c r="I413" s="74">
        <v>2.2412000000000001</v>
      </c>
      <c r="J413" s="74">
        <v>13.583966666666701</v>
      </c>
      <c r="K413" s="74">
        <v>0.159233333333333</v>
      </c>
      <c r="L413" s="74">
        <v>6.7653333333333299</v>
      </c>
      <c r="M413" s="74">
        <v>10.949066666666701</v>
      </c>
      <c r="N413" s="74">
        <v>2.7494333333333301</v>
      </c>
      <c r="O413" s="74">
        <v>0.41520000000000001</v>
      </c>
      <c r="P413" s="74">
        <v>0</v>
      </c>
      <c r="Q413" s="74">
        <v>0.23353333333333301</v>
      </c>
      <c r="R413" s="74">
        <v>1.07965715468283</v>
      </c>
      <c r="S413" s="74">
        <v>0</v>
      </c>
      <c r="T413" s="74">
        <v>0</v>
      </c>
      <c r="U413" s="74">
        <v>0.103152498175154</v>
      </c>
      <c r="V413" s="74">
        <v>8.8965816666666946</v>
      </c>
      <c r="W413" s="74">
        <v>1.744427603335005</v>
      </c>
      <c r="X413" s="74">
        <v>1149.7545066666671</v>
      </c>
      <c r="Y413" s="74">
        <v>1710</v>
      </c>
      <c r="Z413" s="74">
        <v>0.13018895965393451</v>
      </c>
      <c r="AA413" s="74">
        <v>0.86981104034606549</v>
      </c>
      <c r="AB413" s="74">
        <v>5.4515351201529327E-4</v>
      </c>
      <c r="AC413" s="74">
        <v>5.4515351201529305E-4</v>
      </c>
      <c r="AD413" t="s">
        <v>5810</v>
      </c>
    </row>
    <row r="414" spans="1:31">
      <c r="A414" s="167" t="s">
        <v>1577</v>
      </c>
      <c r="B414" s="167"/>
      <c r="C414" s="165" t="s">
        <v>8443</v>
      </c>
      <c r="D414" s="165" t="s">
        <v>5939</v>
      </c>
      <c r="E414" s="165" t="s">
        <v>6366</v>
      </c>
      <c r="F414" s="159">
        <v>-0.22</v>
      </c>
      <c r="G414" s="159">
        <v>-91.33</v>
      </c>
      <c r="H414" s="163">
        <v>47.259</v>
      </c>
      <c r="I414" s="163">
        <v>1.51921666666667</v>
      </c>
      <c r="J414" s="163">
        <v>16.300066666666702</v>
      </c>
      <c r="K414" s="163">
        <v>0.22323333333333301</v>
      </c>
      <c r="L414" s="163">
        <v>7.2691833333333298</v>
      </c>
      <c r="M414" s="163">
        <v>13.0519</v>
      </c>
      <c r="N414" s="163">
        <v>2.4333982419809899</v>
      </c>
      <c r="O414" s="163">
        <v>8.6266666666666603E-2</v>
      </c>
      <c r="P414" s="163">
        <v>0</v>
      </c>
      <c r="Q414" s="163">
        <v>7.9383333333333306E-2</v>
      </c>
      <c r="R414" s="163">
        <v>0.1391947</v>
      </c>
      <c r="S414" s="163">
        <v>0</v>
      </c>
      <c r="T414" s="163">
        <v>0</v>
      </c>
      <c r="U414" s="163">
        <v>3.1128896999999998E-4</v>
      </c>
      <c r="V414" s="163">
        <v>9.6010928040083048</v>
      </c>
      <c r="W414" s="163">
        <v>1.8825670282154949</v>
      </c>
      <c r="X414" s="163">
        <v>1160.1105849999999</v>
      </c>
      <c r="Y414" s="163">
        <v>0</v>
      </c>
      <c r="Z414" s="163">
        <v>0</v>
      </c>
      <c r="AA414" s="163">
        <v>0</v>
      </c>
      <c r="AB414" s="163">
        <v>0</v>
      </c>
      <c r="AC414" s="163">
        <v>0</v>
      </c>
      <c r="AD414" s="158" t="s">
        <v>5810</v>
      </c>
      <c r="AE414" s="158"/>
    </row>
    <row r="415" spans="1:31">
      <c r="A415" s="167" t="s">
        <v>1578</v>
      </c>
      <c r="B415" s="167"/>
      <c r="C415" s="165" t="s">
        <v>8443</v>
      </c>
      <c r="D415" s="165" t="s">
        <v>5939</v>
      </c>
      <c r="E415" s="165" t="s">
        <v>6367</v>
      </c>
      <c r="F415" s="159">
        <v>-0.37019999999999997</v>
      </c>
      <c r="G415" s="159">
        <v>-91.553399999999996</v>
      </c>
      <c r="H415" s="163">
        <v>50.372</v>
      </c>
      <c r="I415" s="163">
        <v>2.6280000000000001</v>
      </c>
      <c r="J415" s="163">
        <v>18.009</v>
      </c>
      <c r="K415" s="163">
        <v>0.16600000000000001</v>
      </c>
      <c r="L415" s="163">
        <v>4.4379999999999997</v>
      </c>
      <c r="M415" s="163">
        <v>13.577</v>
      </c>
      <c r="N415" s="163">
        <v>2.0070000000000001</v>
      </c>
      <c r="O415" s="163">
        <v>6.0000000000000001E-3</v>
      </c>
      <c r="P415" s="163">
        <v>0</v>
      </c>
      <c r="Q415" s="163">
        <v>0.106</v>
      </c>
      <c r="R415" s="163">
        <v>0.87402855000000002</v>
      </c>
      <c r="S415" s="163">
        <v>0</v>
      </c>
      <c r="T415" s="163">
        <v>0</v>
      </c>
      <c r="U415" s="163">
        <v>4.9059253999999999E-4</v>
      </c>
      <c r="V415" s="163">
        <v>6.6359296284915583</v>
      </c>
      <c r="W415" s="163">
        <v>1.301162542136979</v>
      </c>
      <c r="X415" s="163">
        <v>1103.2038</v>
      </c>
      <c r="Y415" s="163">
        <v>120</v>
      </c>
      <c r="Z415" s="163">
        <v>0.97329956072360224</v>
      </c>
      <c r="AA415" s="163">
        <v>2.6700439276397741E-2</v>
      </c>
      <c r="AB415" s="163">
        <v>5.3301914125016532E-3</v>
      </c>
      <c r="AC415" s="163">
        <v>5.3301914125016506E-3</v>
      </c>
      <c r="AD415" s="158" t="s">
        <v>5810</v>
      </c>
      <c r="AE415" s="158"/>
    </row>
    <row r="416" spans="1:31">
      <c r="A416" s="167" t="s">
        <v>1579</v>
      </c>
      <c r="B416" s="167"/>
      <c r="C416" s="165" t="s">
        <v>8443</v>
      </c>
      <c r="D416" s="165" t="s">
        <v>5939</v>
      </c>
      <c r="E416" s="165" t="s">
        <v>6366</v>
      </c>
      <c r="F416" s="159">
        <v>-0.22</v>
      </c>
      <c r="G416" s="159">
        <v>-91.33</v>
      </c>
      <c r="H416" s="163">
        <v>48.317399999999999</v>
      </c>
      <c r="I416" s="163">
        <v>1.5351666666666699</v>
      </c>
      <c r="J416" s="163">
        <v>16.672366666666701</v>
      </c>
      <c r="K416" s="163">
        <v>0.22343333333333301</v>
      </c>
      <c r="L416" s="163">
        <v>7.6924000000000001</v>
      </c>
      <c r="M416" s="163">
        <v>12.8544</v>
      </c>
      <c r="N416" s="163">
        <v>2.6491839617320898</v>
      </c>
      <c r="O416" s="163">
        <v>0.105866666666667</v>
      </c>
      <c r="P416" s="163">
        <v>0</v>
      </c>
      <c r="Q416" s="163">
        <v>9.8833333333333301E-2</v>
      </c>
      <c r="R416" s="163">
        <v>0.10538400000000001</v>
      </c>
      <c r="S416" s="163">
        <v>0</v>
      </c>
      <c r="T416" s="163">
        <v>0</v>
      </c>
      <c r="U416" s="163">
        <v>5.5925303E-4</v>
      </c>
      <c r="V416" s="163">
        <v>9.7254478403263391</v>
      </c>
      <c r="W416" s="163">
        <v>1.9069503662316769</v>
      </c>
      <c r="X416" s="163">
        <v>1168.61724</v>
      </c>
      <c r="Y416" s="163">
        <v>10</v>
      </c>
      <c r="Z416" s="163">
        <v>0.22811607132626191</v>
      </c>
      <c r="AA416" s="163">
        <v>0.77188392867373812</v>
      </c>
      <c r="AB416" s="163">
        <v>1.4909479842124709E-4</v>
      </c>
      <c r="AC416" s="163">
        <v>1.4909479842124701E-4</v>
      </c>
      <c r="AD416" s="158" t="s">
        <v>5810</v>
      </c>
      <c r="AE416" s="158"/>
    </row>
    <row r="417" spans="1:31">
      <c r="A417" s="167" t="s">
        <v>1580</v>
      </c>
      <c r="B417" s="167"/>
      <c r="C417" s="165" t="s">
        <v>8443</v>
      </c>
      <c r="D417" s="165" t="s">
        <v>5939</v>
      </c>
      <c r="E417" s="165" t="s">
        <v>6366</v>
      </c>
      <c r="F417" s="159">
        <v>-0.22</v>
      </c>
      <c r="G417" s="159">
        <v>-91.33</v>
      </c>
      <c r="H417" s="163">
        <v>47.386699999999998</v>
      </c>
      <c r="I417" s="163">
        <v>1.56686666666667</v>
      </c>
      <c r="J417" s="163">
        <v>16.264233333333301</v>
      </c>
      <c r="K417" s="163">
        <v>0.22013333333333299</v>
      </c>
      <c r="L417" s="163">
        <v>7.4066999999999998</v>
      </c>
      <c r="M417" s="163">
        <v>13.094466666666699</v>
      </c>
      <c r="N417" s="163">
        <v>2.6310949170596101</v>
      </c>
      <c r="O417" s="163">
        <v>9.0133333333333301E-2</v>
      </c>
      <c r="P417" s="163">
        <v>0</v>
      </c>
      <c r="Q417" s="163">
        <v>0.126033333333333</v>
      </c>
      <c r="R417" s="163">
        <v>0.1084577</v>
      </c>
      <c r="S417" s="163">
        <v>0</v>
      </c>
      <c r="T417" s="163">
        <v>0</v>
      </c>
      <c r="U417" s="163">
        <v>6.7789948000000007E-4</v>
      </c>
      <c r="V417" s="163">
        <v>9.1724093454775648</v>
      </c>
      <c r="W417" s="163">
        <v>1.798511456516986</v>
      </c>
      <c r="X417" s="163">
        <v>1162.8746699999999</v>
      </c>
      <c r="Y417" s="163">
        <v>10</v>
      </c>
      <c r="Z417" s="163">
        <v>0.23868830125999929</v>
      </c>
      <c r="AA417" s="163">
        <v>0.76131169874000071</v>
      </c>
      <c r="AB417" s="163">
        <v>2.9614392081070998E-4</v>
      </c>
      <c r="AC417" s="163">
        <v>2.9614392081070998E-4</v>
      </c>
      <c r="AD417" s="158" t="s">
        <v>5810</v>
      </c>
      <c r="AE417" s="158"/>
    </row>
    <row r="418" spans="1:31">
      <c r="A418" s="167" t="s">
        <v>1581</v>
      </c>
      <c r="B418" s="167"/>
      <c r="C418" s="165" t="s">
        <v>8443</v>
      </c>
      <c r="D418" s="165" t="s">
        <v>5939</v>
      </c>
      <c r="E418" s="165" t="s">
        <v>6366</v>
      </c>
      <c r="F418" s="159">
        <v>-0.22</v>
      </c>
      <c r="G418" s="159">
        <v>-91.33</v>
      </c>
      <c r="H418" s="163">
        <v>47.768933333333301</v>
      </c>
      <c r="I418" s="163">
        <v>1.6217333333333299</v>
      </c>
      <c r="J418" s="163">
        <v>17.524466666666701</v>
      </c>
      <c r="K418" s="163">
        <v>0.15110000000000001</v>
      </c>
      <c r="L418" s="163">
        <v>5.4467666666666696</v>
      </c>
      <c r="M418" s="163">
        <v>13.320600000000001</v>
      </c>
      <c r="N418" s="163">
        <v>3.0054244863045798</v>
      </c>
      <c r="O418" s="163">
        <v>0.13566666666666699</v>
      </c>
      <c r="P418" s="163">
        <v>0</v>
      </c>
      <c r="Q418" s="163">
        <v>0.120933333333333</v>
      </c>
      <c r="R418" s="163">
        <v>7.33933695E-2</v>
      </c>
      <c r="S418" s="163">
        <v>0</v>
      </c>
      <c r="T418" s="163">
        <v>0</v>
      </c>
      <c r="U418" s="163">
        <v>7.3631004000000006E-4</v>
      </c>
      <c r="V418" s="163">
        <v>8.7172058792016252</v>
      </c>
      <c r="W418" s="163">
        <v>1.7092558838198111</v>
      </c>
      <c r="X418" s="163">
        <v>1123.48001</v>
      </c>
      <c r="Y418" s="163">
        <v>10</v>
      </c>
      <c r="Z418" s="163">
        <v>0.1045945274674541</v>
      </c>
      <c r="AA418" s="163">
        <v>0.89540547253254599</v>
      </c>
      <c r="AB418" s="163">
        <v>3.155291630305688E-4</v>
      </c>
      <c r="AC418" s="163">
        <v>3.1552916303056859E-4</v>
      </c>
      <c r="AD418" s="158" t="s">
        <v>5810</v>
      </c>
      <c r="AE418" s="158"/>
    </row>
    <row r="419" spans="1:31">
      <c r="A419" s="167" t="s">
        <v>1582</v>
      </c>
      <c r="B419" s="167"/>
      <c r="C419" s="165" t="s">
        <v>8443</v>
      </c>
      <c r="D419" s="165" t="s">
        <v>5939</v>
      </c>
      <c r="E419" s="165" t="s">
        <v>6366</v>
      </c>
      <c r="F419" s="159">
        <v>-0.22</v>
      </c>
      <c r="G419" s="159">
        <v>-91.33</v>
      </c>
      <c r="H419" s="163">
        <v>47.977133333333299</v>
      </c>
      <c r="I419" s="163">
        <v>1.55686666666667</v>
      </c>
      <c r="J419" s="163">
        <v>16.0711333333333</v>
      </c>
      <c r="K419" s="163">
        <v>0.18909999999999999</v>
      </c>
      <c r="L419" s="163">
        <v>7.6773666666666696</v>
      </c>
      <c r="M419" s="163">
        <v>12.6278666666667</v>
      </c>
      <c r="N419" s="163">
        <v>2.65243610223642</v>
      </c>
      <c r="O419" s="163">
        <v>0.1009</v>
      </c>
      <c r="P419" s="163">
        <v>0</v>
      </c>
      <c r="Q419" s="163">
        <v>8.7266666666666604E-2</v>
      </c>
      <c r="R419" s="163">
        <v>0.114166</v>
      </c>
      <c r="S419" s="163">
        <v>0</v>
      </c>
      <c r="T419" s="163">
        <v>0</v>
      </c>
      <c r="U419" s="163">
        <v>7.4641956000000005E-4</v>
      </c>
      <c r="V419" s="163">
        <v>9.6555494865790941</v>
      </c>
      <c r="W419" s="163">
        <v>1.8932448080439499</v>
      </c>
      <c r="X419" s="163">
        <v>1168.3150700000001</v>
      </c>
      <c r="Y419" s="163">
        <v>10</v>
      </c>
      <c r="Z419" s="163">
        <v>0.26571980238968418</v>
      </c>
      <c r="AA419" s="163">
        <v>0.73428019761031582</v>
      </c>
      <c r="AB419" s="163">
        <v>3.8292330374930969E-4</v>
      </c>
      <c r="AC419" s="163">
        <v>3.8292330374930969E-4</v>
      </c>
      <c r="AD419" s="158" t="s">
        <v>5810</v>
      </c>
      <c r="AE419" s="158"/>
    </row>
    <row r="420" spans="1:31">
      <c r="A420" s="167" t="s">
        <v>1583</v>
      </c>
      <c r="B420" s="167"/>
      <c r="C420" s="165" t="s">
        <v>8443</v>
      </c>
      <c r="D420" s="165" t="s">
        <v>5939</v>
      </c>
      <c r="E420" s="165" t="s">
        <v>6366</v>
      </c>
      <c r="F420" s="159">
        <v>-0.22</v>
      </c>
      <c r="G420" s="159">
        <v>-91.33</v>
      </c>
      <c r="H420" s="163">
        <v>48.525950000000002</v>
      </c>
      <c r="I420" s="163">
        <v>1.545425</v>
      </c>
      <c r="J420" s="163">
        <v>17.3813</v>
      </c>
      <c r="K420" s="163">
        <v>0.21632499999999999</v>
      </c>
      <c r="L420" s="163">
        <v>6.6759000000000004</v>
      </c>
      <c r="M420" s="163">
        <v>13.378425</v>
      </c>
      <c r="N420" s="163">
        <v>2.7707929127421602</v>
      </c>
      <c r="O420" s="163">
        <v>0.10907500000000001</v>
      </c>
      <c r="P420" s="163">
        <v>0</v>
      </c>
      <c r="Q420" s="163">
        <v>9.9699999999999997E-2</v>
      </c>
      <c r="R420" s="163">
        <v>0.1067013</v>
      </c>
      <c r="S420" s="163">
        <v>0</v>
      </c>
      <c r="T420" s="163">
        <v>0</v>
      </c>
      <c r="U420" s="163">
        <v>8.0665545000000003E-4</v>
      </c>
      <c r="V420" s="163">
        <v>9.3085652185753158</v>
      </c>
      <c r="W420" s="163">
        <v>1.8252086838664301</v>
      </c>
      <c r="X420" s="163">
        <v>1148.18559</v>
      </c>
      <c r="Y420" s="163">
        <v>10</v>
      </c>
      <c r="Z420" s="163">
        <v>0.22656332951625191</v>
      </c>
      <c r="AA420" s="163">
        <v>0.77343667048374809</v>
      </c>
      <c r="AB420" s="163">
        <v>4.5813126090649711E-4</v>
      </c>
      <c r="AC420" s="163">
        <v>4.5813126090649711E-4</v>
      </c>
      <c r="AD420" s="158" t="s">
        <v>5810</v>
      </c>
      <c r="AE420" s="158"/>
    </row>
    <row r="421" spans="1:31">
      <c r="A421" s="167" t="s">
        <v>1584</v>
      </c>
      <c r="B421" s="167"/>
      <c r="C421" s="165" t="s">
        <v>8443</v>
      </c>
      <c r="D421" s="165" t="s">
        <v>5939</v>
      </c>
      <c r="E421" s="165" t="s">
        <v>6366</v>
      </c>
      <c r="F421" s="159">
        <v>-0.22</v>
      </c>
      <c r="G421" s="159">
        <v>-91.33</v>
      </c>
      <c r="H421" s="163">
        <v>48.1574666666666</v>
      </c>
      <c r="I421" s="163">
        <v>1.4527333333333301</v>
      </c>
      <c r="J421" s="163">
        <v>16.988566666666699</v>
      </c>
      <c r="K421" s="163">
        <v>0.23250000000000001</v>
      </c>
      <c r="L421" s="163">
        <v>7.90283333333333</v>
      </c>
      <c r="M421" s="163">
        <v>12.433033333333301</v>
      </c>
      <c r="N421" s="163">
        <v>2.77258919062833</v>
      </c>
      <c r="O421" s="163">
        <v>0.104666666666667</v>
      </c>
      <c r="P421" s="163">
        <v>0</v>
      </c>
      <c r="Q421" s="163">
        <v>0.1178</v>
      </c>
      <c r="R421" s="163">
        <v>7.5964299999999998E-2</v>
      </c>
      <c r="S421" s="163">
        <v>0</v>
      </c>
      <c r="T421" s="163">
        <v>0</v>
      </c>
      <c r="U421" s="163">
        <v>8.2659366999999996E-4</v>
      </c>
      <c r="V421" s="163">
        <v>9.2410326988524236</v>
      </c>
      <c r="W421" s="163">
        <v>1.8119670146566971</v>
      </c>
      <c r="X421" s="163">
        <v>1172.8469500000001</v>
      </c>
      <c r="Y421" s="163">
        <v>10</v>
      </c>
      <c r="Z421" s="163">
        <v>0.1181724768401133</v>
      </c>
      <c r="AA421" s="163">
        <v>0.88182752315988677</v>
      </c>
      <c r="AB421" s="163">
        <v>3.5999949549540529E-4</v>
      </c>
      <c r="AC421" s="163">
        <v>3.5999949549540518E-4</v>
      </c>
      <c r="AD421" s="158" t="s">
        <v>5810</v>
      </c>
      <c r="AE421" s="158"/>
    </row>
    <row r="422" spans="1:31">
      <c r="A422" s="167" t="s">
        <v>1585</v>
      </c>
      <c r="B422" s="167"/>
      <c r="C422" s="165" t="s">
        <v>8443</v>
      </c>
      <c r="D422" s="165" t="s">
        <v>5939</v>
      </c>
      <c r="E422" s="165" t="s">
        <v>6366</v>
      </c>
      <c r="F422" s="159">
        <v>-0.22</v>
      </c>
      <c r="G422" s="159">
        <v>-91.33</v>
      </c>
      <c r="H422" s="163">
        <v>48.237533333333303</v>
      </c>
      <c r="I422" s="163">
        <v>1.54196666666667</v>
      </c>
      <c r="J422" s="163">
        <v>17.5909333333333</v>
      </c>
      <c r="K422" s="163">
        <v>0.22943333333333299</v>
      </c>
      <c r="L422" s="163">
        <v>6.2553666666666699</v>
      </c>
      <c r="M422" s="163">
        <v>13.2326</v>
      </c>
      <c r="N422" s="163">
        <v>2.71852902023429</v>
      </c>
      <c r="O422" s="163">
        <v>7.7533333333333301E-2</v>
      </c>
      <c r="P422" s="163">
        <v>0</v>
      </c>
      <c r="Q422" s="163">
        <v>0.150933333333333</v>
      </c>
      <c r="R422" s="163">
        <v>0.109775</v>
      </c>
      <c r="S422" s="163">
        <v>0</v>
      </c>
      <c r="T422" s="163">
        <v>0</v>
      </c>
      <c r="U422" s="163">
        <v>9.6335300999999998E-4</v>
      </c>
      <c r="V422" s="163">
        <v>9.0229793018363544</v>
      </c>
      <c r="W422" s="163">
        <v>1.7692114508898871</v>
      </c>
      <c r="X422" s="163">
        <v>1139.73287</v>
      </c>
      <c r="Y422" s="163">
        <v>20</v>
      </c>
      <c r="Z422" s="163">
        <v>0.1193533835314064</v>
      </c>
      <c r="AA422" s="163">
        <v>0.88064661646859355</v>
      </c>
      <c r="AB422" s="163">
        <v>9.503689734019617E-5</v>
      </c>
      <c r="AC422" s="163">
        <v>9.503689734019617E-5</v>
      </c>
      <c r="AD422" s="158" t="s">
        <v>5810</v>
      </c>
      <c r="AE422" s="158"/>
    </row>
    <row r="423" spans="1:31">
      <c r="A423" s="167" t="s">
        <v>1586</v>
      </c>
      <c r="B423" s="167"/>
      <c r="C423" s="165" t="s">
        <v>8443</v>
      </c>
      <c r="D423" s="165" t="s">
        <v>5939</v>
      </c>
      <c r="E423" s="165" t="s">
        <v>6366</v>
      </c>
      <c r="F423" s="159">
        <v>-0.22</v>
      </c>
      <c r="G423" s="159">
        <v>-91.33</v>
      </c>
      <c r="H423" s="163">
        <v>49.316499999999998</v>
      </c>
      <c r="I423" s="163">
        <v>1.50558888888889</v>
      </c>
      <c r="J423" s="163">
        <v>17.8065</v>
      </c>
      <c r="K423" s="163">
        <v>0.170155555555556</v>
      </c>
      <c r="L423" s="163">
        <v>8.4847888888888896</v>
      </c>
      <c r="M423" s="163">
        <v>12.7802222222222</v>
      </c>
      <c r="N423" s="163">
        <v>2.8092273521620501</v>
      </c>
      <c r="O423" s="163">
        <v>0.102733333333333</v>
      </c>
      <c r="P423" s="163">
        <v>0</v>
      </c>
      <c r="Q423" s="163">
        <v>9.5822222222222198E-2</v>
      </c>
      <c r="R423" s="163">
        <v>9.6821550000000006E-2</v>
      </c>
      <c r="S423" s="163">
        <v>0</v>
      </c>
      <c r="T423" s="163">
        <v>0</v>
      </c>
      <c r="U423" s="163">
        <v>1.0261162800000001E-3</v>
      </c>
      <c r="V423" s="163">
        <v>8.3585624411261357</v>
      </c>
      <c r="W423" s="163">
        <v>1.638933648092135</v>
      </c>
      <c r="X423" s="163">
        <v>1184.544256666667</v>
      </c>
      <c r="Y423" s="163">
        <v>20</v>
      </c>
      <c r="Z423" s="163">
        <v>9.4706474834463733E-2</v>
      </c>
      <c r="AA423" s="163">
        <v>0.90529352516553629</v>
      </c>
      <c r="AB423" s="163">
        <v>4.4903683020715101E-5</v>
      </c>
      <c r="AC423" s="163">
        <v>4.4903683020715128E-5</v>
      </c>
      <c r="AD423" s="158" t="s">
        <v>5810</v>
      </c>
      <c r="AE423" s="158"/>
    </row>
    <row r="424" spans="1:31">
      <c r="A424" s="167" t="s">
        <v>1587</v>
      </c>
      <c r="B424" s="167"/>
      <c r="C424" s="165" t="s">
        <v>8443</v>
      </c>
      <c r="D424" s="165" t="s">
        <v>5939</v>
      </c>
      <c r="E424" s="165" t="s">
        <v>6366</v>
      </c>
      <c r="F424" s="159">
        <v>-0.22</v>
      </c>
      <c r="G424" s="159">
        <v>-91.33</v>
      </c>
      <c r="H424" s="163">
        <v>49.671774999999997</v>
      </c>
      <c r="I424" s="163">
        <v>1.46075</v>
      </c>
      <c r="J424" s="163">
        <v>17.798200000000001</v>
      </c>
      <c r="K424" s="163">
        <v>0.21688750000000001</v>
      </c>
      <c r="L424" s="163">
        <v>7.782375</v>
      </c>
      <c r="M424" s="163">
        <v>13.060625</v>
      </c>
      <c r="N424" s="163">
        <v>2.76737854271683</v>
      </c>
      <c r="O424" s="163">
        <v>9.8262500000000003E-2</v>
      </c>
      <c r="P424" s="163">
        <v>0</v>
      </c>
      <c r="Q424" s="163">
        <v>0.12102499999999999</v>
      </c>
      <c r="R424" s="163">
        <v>9.8358399999999999E-2</v>
      </c>
      <c r="S424" s="163">
        <v>0</v>
      </c>
      <c r="T424" s="163">
        <v>0</v>
      </c>
      <c r="U424" s="163">
        <v>1.0474586E-3</v>
      </c>
      <c r="V424" s="163">
        <v>8.9947557519270411</v>
      </c>
      <c r="W424" s="163">
        <v>1.763677422049307</v>
      </c>
      <c r="X424" s="163">
        <v>1170.4257375</v>
      </c>
      <c r="Y424" s="163">
        <v>20</v>
      </c>
      <c r="Z424" s="163">
        <v>9.7289313729087404E-2</v>
      </c>
      <c r="AA424" s="163">
        <v>0.90271068627091255</v>
      </c>
      <c r="AB424" s="163">
        <v>9.7121930537374688E-5</v>
      </c>
      <c r="AC424" s="163">
        <v>9.7121930537374634E-5</v>
      </c>
      <c r="AD424" s="158" t="s">
        <v>5810</v>
      </c>
      <c r="AE424" s="158"/>
    </row>
    <row r="425" spans="1:31">
      <c r="A425" s="167" t="s">
        <v>1588</v>
      </c>
      <c r="B425" s="167"/>
      <c r="C425" s="165" t="s">
        <v>8443</v>
      </c>
      <c r="D425" s="165" t="s">
        <v>5939</v>
      </c>
      <c r="E425" s="165" t="s">
        <v>6367</v>
      </c>
      <c r="F425" s="159">
        <v>-0.37019999999999997</v>
      </c>
      <c r="G425" s="159">
        <v>-91.553399999999996</v>
      </c>
      <c r="H425" s="163">
        <v>51.418833333333303</v>
      </c>
      <c r="I425" s="163">
        <v>3.4464999999999999</v>
      </c>
      <c r="J425" s="163">
        <v>17.456133333333302</v>
      </c>
      <c r="K425" s="163">
        <v>0.113066666666667</v>
      </c>
      <c r="L425" s="163">
        <v>5.2760999999999996</v>
      </c>
      <c r="M425" s="163">
        <v>11.589499999999999</v>
      </c>
      <c r="N425" s="163">
        <v>2.57715644469241</v>
      </c>
      <c r="O425" s="163">
        <v>0.1128</v>
      </c>
      <c r="P425" s="163">
        <v>0</v>
      </c>
      <c r="Q425" s="163">
        <v>9.4833333333333297E-2</v>
      </c>
      <c r="R425" s="163">
        <v>1.1034583</v>
      </c>
      <c r="S425" s="163">
        <v>0</v>
      </c>
      <c r="T425" s="163">
        <v>0</v>
      </c>
      <c r="U425" s="163">
        <v>1.8365628E-3</v>
      </c>
      <c r="V425" s="163">
        <v>6.3524768552469233</v>
      </c>
      <c r="W425" s="163">
        <v>1.24558357254887</v>
      </c>
      <c r="X425" s="163">
        <v>1120.04961</v>
      </c>
      <c r="Y425" s="163">
        <v>210</v>
      </c>
      <c r="Z425" s="163">
        <v>0.86366192874391756</v>
      </c>
      <c r="AA425" s="163">
        <v>0.13633807125608249</v>
      </c>
      <c r="AB425" s="163">
        <v>6.8507136241088764E-4</v>
      </c>
      <c r="AC425" s="163">
        <v>6.8507136241088785E-4</v>
      </c>
      <c r="AD425" s="158" t="s">
        <v>5810</v>
      </c>
      <c r="AE425" s="158"/>
    </row>
    <row r="426" spans="1:31">
      <c r="A426" s="167" t="s">
        <v>1589</v>
      </c>
      <c r="B426" s="167"/>
      <c r="C426" s="165" t="s">
        <v>8443</v>
      </c>
      <c r="D426" s="165" t="s">
        <v>5939</v>
      </c>
      <c r="E426" s="165" t="s">
        <v>6367</v>
      </c>
      <c r="F426" s="159">
        <v>-0.37019999999999997</v>
      </c>
      <c r="G426" s="159">
        <v>-91.553399999999996</v>
      </c>
      <c r="H426" s="163">
        <v>53.127299999999998</v>
      </c>
      <c r="I426" s="163">
        <v>1.7570666666666701</v>
      </c>
      <c r="J426" s="163">
        <v>16.334599999999998</v>
      </c>
      <c r="K426" s="163">
        <v>0.16739999999999999</v>
      </c>
      <c r="L426" s="163">
        <v>5.6055333333333301</v>
      </c>
      <c r="M426" s="163">
        <v>13.0338333333333</v>
      </c>
      <c r="N426" s="163">
        <v>1.9281618655692701</v>
      </c>
      <c r="O426" s="163">
        <v>6.0850000000000001E-2</v>
      </c>
      <c r="P426" s="163">
        <v>0</v>
      </c>
      <c r="Q426" s="163">
        <v>3.6749999999999998E-2</v>
      </c>
      <c r="R426" s="163">
        <v>0.73900529999999998</v>
      </c>
      <c r="S426" s="163">
        <v>0</v>
      </c>
      <c r="T426" s="163">
        <v>0</v>
      </c>
      <c r="U426" s="163">
        <v>2.732027575E-3</v>
      </c>
      <c r="V426" s="163">
        <v>6.5986935938214257</v>
      </c>
      <c r="W426" s="163">
        <v>1.2938613595984441</v>
      </c>
      <c r="X426" s="163">
        <v>1126.6712199999999</v>
      </c>
      <c r="Y426" s="163">
        <v>130</v>
      </c>
      <c r="Z426" s="163">
        <v>0.63434728920865191</v>
      </c>
      <c r="AA426" s="163">
        <v>0.36565271079134809</v>
      </c>
      <c r="AB426" s="163">
        <v>4.0689200045165689E-4</v>
      </c>
      <c r="AC426" s="163">
        <v>4.0689200045165668E-4</v>
      </c>
      <c r="AD426" s="158" t="s">
        <v>5810</v>
      </c>
      <c r="AE426" s="158"/>
    </row>
    <row r="427" spans="1:31">
      <c r="A427" s="167" t="s">
        <v>1590</v>
      </c>
      <c r="B427" s="167"/>
      <c r="C427" s="165" t="s">
        <v>8443</v>
      </c>
      <c r="D427" s="165" t="s">
        <v>5939</v>
      </c>
      <c r="E427" s="165" t="s">
        <v>6367</v>
      </c>
      <c r="F427" s="159">
        <v>-0.37019999999999997</v>
      </c>
      <c r="G427" s="159">
        <v>-91.553399999999996</v>
      </c>
      <c r="H427" s="163">
        <v>49.959125</v>
      </c>
      <c r="I427" s="163">
        <v>3.2451249999999998</v>
      </c>
      <c r="J427" s="163">
        <v>17.615449999999999</v>
      </c>
      <c r="K427" s="163">
        <v>0.14315</v>
      </c>
      <c r="L427" s="163">
        <v>4.0685000000000002</v>
      </c>
      <c r="M427" s="163">
        <v>13.718</v>
      </c>
      <c r="N427" s="163">
        <v>2.6973224436281602</v>
      </c>
      <c r="O427" s="163">
        <v>8.9774999999999994E-2</v>
      </c>
      <c r="P427" s="163">
        <v>0</v>
      </c>
      <c r="Q427" s="163">
        <v>0.168075</v>
      </c>
      <c r="R427" s="163">
        <v>0.84760000000000002</v>
      </c>
      <c r="S427" s="163">
        <v>0</v>
      </c>
      <c r="T427" s="163">
        <v>0</v>
      </c>
      <c r="U427" s="163">
        <v>3.5734999999999999E-3</v>
      </c>
      <c r="V427" s="163">
        <v>7.0020682949607274</v>
      </c>
      <c r="W427" s="163">
        <v>1.372954430343901</v>
      </c>
      <c r="X427" s="163">
        <v>1095.77685</v>
      </c>
      <c r="Y427" s="163">
        <v>180</v>
      </c>
      <c r="Z427" s="163">
        <v>0.63686171094077548</v>
      </c>
      <c r="AA427" s="163">
        <v>0.36313828905922452</v>
      </c>
      <c r="AB427" s="163">
        <v>4.323299153623332E-4</v>
      </c>
      <c r="AC427" s="163">
        <v>4.3232991536233282E-4</v>
      </c>
      <c r="AD427" s="158" t="s">
        <v>5810</v>
      </c>
      <c r="AE427" s="158"/>
    </row>
    <row r="428" spans="1:31">
      <c r="A428" s="167" t="s">
        <v>1591</v>
      </c>
      <c r="B428" s="167"/>
      <c r="C428" s="165" t="s">
        <v>8443</v>
      </c>
      <c r="D428" s="165" t="s">
        <v>5939</v>
      </c>
      <c r="E428" s="165" t="s">
        <v>6367</v>
      </c>
      <c r="F428" s="159">
        <v>-0.37019999999999997</v>
      </c>
      <c r="G428" s="159">
        <v>-91.553399999999996</v>
      </c>
      <c r="H428" s="163">
        <v>51.194000000000003</v>
      </c>
      <c r="I428" s="163">
        <v>2.9079999999999999</v>
      </c>
      <c r="J428" s="163">
        <v>18.48</v>
      </c>
      <c r="K428" s="163">
        <v>0.12</v>
      </c>
      <c r="L428" s="163">
        <v>3.512</v>
      </c>
      <c r="M428" s="163">
        <v>13.366</v>
      </c>
      <c r="N428" s="163">
        <v>3.1429999999999998</v>
      </c>
      <c r="O428" s="163">
        <v>9.2999999999999999E-2</v>
      </c>
      <c r="P428" s="163">
        <v>0</v>
      </c>
      <c r="Q428" s="163">
        <v>0.16400000000000001</v>
      </c>
      <c r="R428" s="163">
        <v>0.89422714999999997</v>
      </c>
      <c r="S428" s="163">
        <v>0</v>
      </c>
      <c r="T428" s="163">
        <v>0</v>
      </c>
      <c r="U428" s="163">
        <v>5.5918282499999999E-3</v>
      </c>
      <c r="V428" s="163">
        <v>6.7574855743110804</v>
      </c>
      <c r="W428" s="163">
        <v>1.3249970389338279</v>
      </c>
      <c r="X428" s="163">
        <v>1084.5912000000001</v>
      </c>
      <c r="Y428" s="163">
        <v>230</v>
      </c>
      <c r="Z428" s="163">
        <v>0.52968527827369205</v>
      </c>
      <c r="AA428" s="163">
        <v>0.47031472172630789</v>
      </c>
      <c r="AB428" s="163">
        <v>4.0541350777824418E-4</v>
      </c>
      <c r="AC428" s="163">
        <v>4.0541350777824412E-4</v>
      </c>
      <c r="AD428" s="158" t="s">
        <v>5810</v>
      </c>
      <c r="AE428" s="158"/>
    </row>
    <row r="429" spans="1:31">
      <c r="A429" s="167" t="s">
        <v>1592</v>
      </c>
      <c r="B429" s="167"/>
      <c r="C429" s="165" t="s">
        <v>8443</v>
      </c>
      <c r="D429" s="165" t="s">
        <v>5939</v>
      </c>
      <c r="E429" s="165" t="s">
        <v>6367</v>
      </c>
      <c r="F429" s="159">
        <v>-0.37019999999999997</v>
      </c>
      <c r="G429" s="159">
        <v>-91.553399999999996</v>
      </c>
      <c r="H429" s="163">
        <v>51.589399999999998</v>
      </c>
      <c r="I429" s="163">
        <v>1.5072666666666701</v>
      </c>
      <c r="J429" s="163">
        <v>16.722266666666702</v>
      </c>
      <c r="K429" s="163">
        <v>0.176666666666667</v>
      </c>
      <c r="L429" s="163">
        <v>5.7494666666666703</v>
      </c>
      <c r="M429" s="163">
        <v>11.777699999999999</v>
      </c>
      <c r="N429" s="163">
        <v>2.3064625514403301</v>
      </c>
      <c r="O429" s="163">
        <v>8.5000000000000006E-2</v>
      </c>
      <c r="P429" s="163">
        <v>0</v>
      </c>
      <c r="Q429" s="163">
        <v>4.19E-2</v>
      </c>
      <c r="R429" s="163">
        <v>0.70771942499999996</v>
      </c>
      <c r="S429" s="163">
        <v>0</v>
      </c>
      <c r="T429" s="163">
        <v>0</v>
      </c>
      <c r="U429" s="163">
        <v>5.6669476000000014E-3</v>
      </c>
      <c r="V429" s="163">
        <v>7.7249155894023014</v>
      </c>
      <c r="W429" s="163">
        <v>1.5146891797864199</v>
      </c>
      <c r="X429" s="163">
        <v>1129.5642800000001</v>
      </c>
      <c r="Y429" s="163">
        <v>180</v>
      </c>
      <c r="Z429" s="163">
        <v>0.44132217424755721</v>
      </c>
      <c r="AA429" s="163">
        <v>0.55867782575244285</v>
      </c>
      <c r="AB429" s="163">
        <v>3.3461098411465261E-4</v>
      </c>
      <c r="AC429" s="163">
        <v>3.3461098411465272E-4</v>
      </c>
      <c r="AD429" s="158" t="s">
        <v>5810</v>
      </c>
    </row>
    <row r="430" spans="1:31">
      <c r="A430" s="167" t="s">
        <v>1593</v>
      </c>
      <c r="B430" s="167"/>
      <c r="C430" s="165" t="s">
        <v>8443</v>
      </c>
      <c r="D430" s="165" t="s">
        <v>5939</v>
      </c>
      <c r="E430" s="165" t="s">
        <v>6367</v>
      </c>
      <c r="F430" s="159">
        <v>-0.37019999999999997</v>
      </c>
      <c r="G430" s="159">
        <v>-91.553399999999996</v>
      </c>
      <c r="H430" s="163">
        <v>49.846433333333302</v>
      </c>
      <c r="I430" s="163">
        <v>2.9260666666666699</v>
      </c>
      <c r="J430" s="163">
        <v>17.880433333333301</v>
      </c>
      <c r="K430" s="163">
        <v>0.1196</v>
      </c>
      <c r="L430" s="163">
        <v>6.3250999999999999</v>
      </c>
      <c r="M430" s="163">
        <v>12.5855333333333</v>
      </c>
      <c r="N430" s="163">
        <v>2.7822315500685901</v>
      </c>
      <c r="O430" s="163">
        <v>0.119233333333333</v>
      </c>
      <c r="P430" s="163">
        <v>0</v>
      </c>
      <c r="Q430" s="163">
        <v>0.12690000000000001</v>
      </c>
      <c r="R430" s="163">
        <v>0.79477100000000001</v>
      </c>
      <c r="S430" s="163">
        <v>0</v>
      </c>
      <c r="T430" s="163">
        <v>0</v>
      </c>
      <c r="U430" s="163">
        <v>5.9800618999999999E-3</v>
      </c>
      <c r="V430" s="163">
        <v>6.6574286109750469</v>
      </c>
      <c r="W430" s="163">
        <v>1.305378028476899</v>
      </c>
      <c r="X430" s="163">
        <v>1141.1345100000001</v>
      </c>
      <c r="Y430" s="163">
        <v>210</v>
      </c>
      <c r="Z430" s="163">
        <v>0.50402980324523661</v>
      </c>
      <c r="AA430" s="163">
        <v>0.49597019675476339</v>
      </c>
      <c r="AB430" s="163">
        <v>2.3119630710653139E-4</v>
      </c>
      <c r="AC430" s="163">
        <v>2.3119630710653131E-4</v>
      </c>
      <c r="AD430" s="158" t="s">
        <v>5810</v>
      </c>
    </row>
    <row r="431" spans="1:31">
      <c r="A431" s="167" t="s">
        <v>1594</v>
      </c>
      <c r="B431" s="167"/>
      <c r="C431" s="165" t="s">
        <v>8443</v>
      </c>
      <c r="D431" s="165" t="s">
        <v>5939</v>
      </c>
      <c r="E431" s="165" t="s">
        <v>6366</v>
      </c>
      <c r="F431" s="159">
        <v>-0.22</v>
      </c>
      <c r="G431" s="159">
        <v>-91.33</v>
      </c>
      <c r="H431" s="163">
        <v>48.224933333333297</v>
      </c>
      <c r="I431" s="163">
        <v>1.52881111111111</v>
      </c>
      <c r="J431" s="163">
        <v>16.565622222222199</v>
      </c>
      <c r="K431" s="163">
        <v>0.19967777777777801</v>
      </c>
      <c r="L431" s="163">
        <v>7.8282222222222204</v>
      </c>
      <c r="M431" s="163">
        <v>12.6994444444445</v>
      </c>
      <c r="N431" s="163">
        <v>2.6426593726563001</v>
      </c>
      <c r="O431" s="163">
        <v>0.102377777777778</v>
      </c>
      <c r="P431" s="163">
        <v>0</v>
      </c>
      <c r="Q431" s="163">
        <v>0.10036666666666701</v>
      </c>
      <c r="R431" s="163">
        <v>0.10757949999999999</v>
      </c>
      <c r="S431" s="163">
        <v>0</v>
      </c>
      <c r="T431" s="163">
        <v>0</v>
      </c>
      <c r="U431" s="163">
        <v>6.2536648260000001E-3</v>
      </c>
      <c r="V431" s="163">
        <v>9.6404572599491605</v>
      </c>
      <c r="W431" s="163">
        <v>1.8902855482163601</v>
      </c>
      <c r="X431" s="163">
        <v>1171.3472666666671</v>
      </c>
      <c r="Y431" s="163">
        <v>110</v>
      </c>
      <c r="Z431" s="163">
        <v>2.2512106950769429E-2</v>
      </c>
      <c r="AA431" s="163">
        <v>0.97748789304923056</v>
      </c>
      <c r="AB431" s="163">
        <v>2.9243381802445198E-4</v>
      </c>
      <c r="AC431" s="163">
        <v>2.9243381802445209E-4</v>
      </c>
      <c r="AD431" s="158" t="s">
        <v>5810</v>
      </c>
    </row>
    <row r="432" spans="1:31">
      <c r="A432" s="167" t="s">
        <v>1595</v>
      </c>
      <c r="B432" s="167"/>
      <c r="C432" s="165" t="s">
        <v>8443</v>
      </c>
      <c r="D432" s="165" t="s">
        <v>5939</v>
      </c>
      <c r="E432" s="165" t="s">
        <v>6366</v>
      </c>
      <c r="F432" s="159">
        <v>-0.22</v>
      </c>
      <c r="G432" s="159">
        <v>-91.33</v>
      </c>
      <c r="H432" s="163">
        <v>48.156666666666702</v>
      </c>
      <c r="I432" s="163">
        <v>1.4781</v>
      </c>
      <c r="J432" s="163">
        <v>17.326133333333299</v>
      </c>
      <c r="K432" s="163">
        <v>0.17730000000000001</v>
      </c>
      <c r="L432" s="163">
        <v>7.7914333333333303</v>
      </c>
      <c r="M432" s="163">
        <v>12.8280333333333</v>
      </c>
      <c r="N432" s="163">
        <v>2.67023342815946</v>
      </c>
      <c r="O432" s="163">
        <v>0.106366666666667</v>
      </c>
      <c r="P432" s="163">
        <v>0</v>
      </c>
      <c r="Q432" s="163">
        <v>8.6333333333333304E-2</v>
      </c>
      <c r="R432" s="163">
        <v>0.1058231</v>
      </c>
      <c r="S432" s="163">
        <v>0</v>
      </c>
      <c r="T432" s="163">
        <v>0</v>
      </c>
      <c r="U432" s="163">
        <v>6.7958439999999997E-3</v>
      </c>
      <c r="V432" s="163">
        <v>8.8204809093631944</v>
      </c>
      <c r="W432" s="163">
        <v>1.7295058877088441</v>
      </c>
      <c r="X432" s="163">
        <v>1170.60781</v>
      </c>
      <c r="Y432" s="163">
        <v>120</v>
      </c>
      <c r="Z432" s="163">
        <v>1.975233362184977E-2</v>
      </c>
      <c r="AA432" s="163">
        <v>0.9802476663781502</v>
      </c>
      <c r="AB432" s="163">
        <v>5.4025866879087582E-4</v>
      </c>
      <c r="AC432" s="163">
        <v>5.402586687908756E-4</v>
      </c>
      <c r="AD432" s="158" t="s">
        <v>5810</v>
      </c>
    </row>
    <row r="433" spans="1:30">
      <c r="A433" s="167" t="s">
        <v>1596</v>
      </c>
      <c r="B433" s="167"/>
      <c r="C433" s="165" t="s">
        <v>8443</v>
      </c>
      <c r="D433" s="165" t="s">
        <v>5939</v>
      </c>
      <c r="E433" s="165" t="s">
        <v>6367</v>
      </c>
      <c r="F433" s="159">
        <v>-0.37019999999999997</v>
      </c>
      <c r="G433" s="159">
        <v>-91.553399999999996</v>
      </c>
      <c r="H433" s="163">
        <v>49.270566666666703</v>
      </c>
      <c r="I433" s="163">
        <v>2.8378999999999999</v>
      </c>
      <c r="J433" s="163">
        <v>17.189866666666699</v>
      </c>
      <c r="K433" s="163">
        <v>0.15106666666666699</v>
      </c>
      <c r="L433" s="163">
        <v>6.3452666666666699</v>
      </c>
      <c r="M433" s="163">
        <v>12.7739666666667</v>
      </c>
      <c r="N433" s="163">
        <v>2.6883931412894402</v>
      </c>
      <c r="O433" s="163">
        <v>0.47373333333333301</v>
      </c>
      <c r="P433" s="163">
        <v>0</v>
      </c>
      <c r="Q433" s="163">
        <v>0.54339999999999999</v>
      </c>
      <c r="R433" s="163">
        <v>0.75261739999999999</v>
      </c>
      <c r="S433" s="163">
        <v>0</v>
      </c>
      <c r="T433" s="163">
        <v>0</v>
      </c>
      <c r="U433" s="163">
        <v>9.4776750000000014E-3</v>
      </c>
      <c r="V433" s="163">
        <v>7.3056104669438389</v>
      </c>
      <c r="W433" s="163">
        <v>1.432472497329959</v>
      </c>
      <c r="X433" s="163">
        <v>1141.5398600000001</v>
      </c>
      <c r="Y433" s="163">
        <v>250</v>
      </c>
      <c r="Z433" s="163">
        <v>0.39383141439616698</v>
      </c>
      <c r="AA433" s="163">
        <v>0.60616858560383291</v>
      </c>
      <c r="AB433" s="163">
        <v>6.8300549085069384E-4</v>
      </c>
      <c r="AC433" s="163">
        <v>6.8300549085069417E-4</v>
      </c>
      <c r="AD433" s="158" t="s">
        <v>5810</v>
      </c>
    </row>
    <row r="434" spans="1:30">
      <c r="A434" s="167" t="s">
        <v>1597</v>
      </c>
      <c r="B434" s="167"/>
      <c r="C434" s="165" t="s">
        <v>8443</v>
      </c>
      <c r="D434" s="165" t="s">
        <v>5939</v>
      </c>
      <c r="E434" s="165" t="s">
        <v>6367</v>
      </c>
      <c r="F434" s="159">
        <v>-0.37019999999999997</v>
      </c>
      <c r="G434" s="159">
        <v>-91.553399999999996</v>
      </c>
      <c r="H434" s="163">
        <v>49.193266666666602</v>
      </c>
      <c r="I434" s="163">
        <v>2.8374000000000001</v>
      </c>
      <c r="J434" s="163">
        <v>17.275733333333299</v>
      </c>
      <c r="K434" s="163">
        <v>0.14703333333333299</v>
      </c>
      <c r="L434" s="163">
        <v>6.3106499999999999</v>
      </c>
      <c r="M434" s="163">
        <v>13.1999</v>
      </c>
      <c r="N434" s="163">
        <v>2.6387245541838098</v>
      </c>
      <c r="O434" s="163">
        <v>0.43076666666666702</v>
      </c>
      <c r="P434" s="163">
        <v>0</v>
      </c>
      <c r="Q434" s="163">
        <v>0.59363333333333301</v>
      </c>
      <c r="R434" s="163">
        <v>0.74383540000000004</v>
      </c>
      <c r="S434" s="163">
        <v>0</v>
      </c>
      <c r="T434" s="163">
        <v>0</v>
      </c>
      <c r="U434" s="163">
        <v>1.13605731E-2</v>
      </c>
      <c r="V434" s="163">
        <v>7.2057637711168487</v>
      </c>
      <c r="W434" s="163">
        <v>1.4128947157922489</v>
      </c>
      <c r="X434" s="163">
        <v>1140.844065</v>
      </c>
      <c r="Y434" s="163">
        <v>290</v>
      </c>
      <c r="Z434" s="163">
        <v>0.33795773520023059</v>
      </c>
      <c r="AA434" s="163">
        <v>0.66204226479976946</v>
      </c>
      <c r="AB434" s="163">
        <v>2.5981827890401982E-4</v>
      </c>
      <c r="AC434" s="163">
        <v>2.5981827890401982E-4</v>
      </c>
      <c r="AD434" s="158" t="s">
        <v>5810</v>
      </c>
    </row>
    <row r="435" spans="1:30">
      <c r="A435" s="167" t="s">
        <v>1598</v>
      </c>
      <c r="B435" s="167"/>
      <c r="C435" s="165" t="s">
        <v>8443</v>
      </c>
      <c r="D435" s="165" t="s">
        <v>5939</v>
      </c>
      <c r="E435" s="165" t="s">
        <v>6367</v>
      </c>
      <c r="F435" s="159">
        <v>-0.37019999999999997</v>
      </c>
      <c r="G435" s="159">
        <v>-91.553399999999996</v>
      </c>
      <c r="H435" s="163">
        <v>49.609333333333304</v>
      </c>
      <c r="I435" s="163">
        <v>2.4406333333333299</v>
      </c>
      <c r="J435" s="163">
        <v>17.211933333333299</v>
      </c>
      <c r="K435" s="163">
        <v>0.1099</v>
      </c>
      <c r="L435" s="163">
        <v>6.1952999999999996</v>
      </c>
      <c r="M435" s="163">
        <v>12.543799999999999</v>
      </c>
      <c r="N435" s="163">
        <v>2.5997093478925102</v>
      </c>
      <c r="O435" s="163">
        <v>0.23496666666666699</v>
      </c>
      <c r="P435" s="163">
        <v>0</v>
      </c>
      <c r="Q435" s="163">
        <v>0.191066666666667</v>
      </c>
      <c r="R435" s="163">
        <v>1.0244203000000001</v>
      </c>
      <c r="S435" s="163">
        <v>0</v>
      </c>
      <c r="T435" s="163">
        <v>0</v>
      </c>
      <c r="U435" s="163">
        <v>1.1499578999999999E-2</v>
      </c>
      <c r="V435" s="163">
        <v>7.6242188933270683</v>
      </c>
      <c r="W435" s="163">
        <v>1.494944731550035</v>
      </c>
      <c r="X435" s="163">
        <v>1138.5255299999999</v>
      </c>
      <c r="Y435" s="163">
        <v>360</v>
      </c>
      <c r="Z435" s="163">
        <v>0.47265291330384829</v>
      </c>
      <c r="AA435" s="163">
        <v>0.52734708669615171</v>
      </c>
      <c r="AB435" s="163">
        <v>6.1869672200336699E-4</v>
      </c>
      <c r="AC435" s="163">
        <v>6.1869672200336699E-4</v>
      </c>
      <c r="AD435" s="158" t="s">
        <v>5810</v>
      </c>
    </row>
    <row r="436" spans="1:30">
      <c r="A436" s="167" t="s">
        <v>1599</v>
      </c>
      <c r="B436" s="167"/>
      <c r="C436" s="165" t="s">
        <v>8443</v>
      </c>
      <c r="D436" s="165" t="s">
        <v>5939</v>
      </c>
      <c r="E436" s="165" t="s">
        <v>6367</v>
      </c>
      <c r="F436" s="159">
        <v>-0.37019999999999997</v>
      </c>
      <c r="G436" s="159">
        <v>-91.553399999999996</v>
      </c>
      <c r="H436" s="163">
        <v>49.897266666666702</v>
      </c>
      <c r="I436" s="163">
        <v>2.6103666666666698</v>
      </c>
      <c r="J436" s="163">
        <v>17.479433333333301</v>
      </c>
      <c r="K436" s="163">
        <v>8.6449999999999999E-2</v>
      </c>
      <c r="L436" s="163">
        <v>6.2858999999999998</v>
      </c>
      <c r="M436" s="163">
        <v>12.475766666666701</v>
      </c>
      <c r="N436" s="163">
        <v>2.7141259259259298</v>
      </c>
      <c r="O436" s="163">
        <v>0.34350000000000003</v>
      </c>
      <c r="P436" s="163">
        <v>0</v>
      </c>
      <c r="Q436" s="163">
        <v>0.30323333333333302</v>
      </c>
      <c r="R436" s="163">
        <v>0.76886410000000005</v>
      </c>
      <c r="S436" s="163">
        <v>0</v>
      </c>
      <c r="T436" s="163">
        <v>0</v>
      </c>
      <c r="U436" s="163">
        <v>1.16470095E-2</v>
      </c>
      <c r="V436" s="163">
        <v>6.9060536835862374</v>
      </c>
      <c r="W436" s="163">
        <v>1.3541280378393861</v>
      </c>
      <c r="X436" s="163">
        <v>1140.3465900000001</v>
      </c>
      <c r="Y436" s="163">
        <v>300</v>
      </c>
      <c r="Z436" s="163">
        <v>0.33856302222866042</v>
      </c>
      <c r="AA436" s="163">
        <v>0.6614369777713397</v>
      </c>
      <c r="AB436" s="163">
        <v>5.0096972892061417E-4</v>
      </c>
      <c r="AC436" s="163">
        <v>5.0096972892061406E-4</v>
      </c>
      <c r="AD436" s="158" t="s">
        <v>5810</v>
      </c>
    </row>
    <row r="437" spans="1:30">
      <c r="A437" s="167" t="s">
        <v>1600</v>
      </c>
      <c r="B437" s="167"/>
      <c r="C437" s="165" t="s">
        <v>8443</v>
      </c>
      <c r="D437" s="165" t="s">
        <v>5939</v>
      </c>
      <c r="E437" s="165" t="s">
        <v>6366</v>
      </c>
      <c r="F437" s="159">
        <v>-0.22</v>
      </c>
      <c r="G437" s="159">
        <v>-91.33</v>
      </c>
      <c r="H437" s="163">
        <v>47.849333333333298</v>
      </c>
      <c r="I437" s="163">
        <v>1.4786333333333299</v>
      </c>
      <c r="J437" s="163">
        <v>16.481200000000001</v>
      </c>
      <c r="K437" s="163">
        <v>0.229333333333333</v>
      </c>
      <c r="L437" s="163">
        <v>7.7463666666666704</v>
      </c>
      <c r="M437" s="163">
        <v>12.626566666666699</v>
      </c>
      <c r="N437" s="163">
        <v>2.6646083599574002</v>
      </c>
      <c r="O437" s="163">
        <v>0.116466666666667</v>
      </c>
      <c r="P437" s="163">
        <v>0</v>
      </c>
      <c r="Q437" s="163">
        <v>0.100166666666667</v>
      </c>
      <c r="R437" s="163">
        <v>0.105530366666667</v>
      </c>
      <c r="S437" s="163">
        <v>0</v>
      </c>
      <c r="T437" s="163">
        <v>0</v>
      </c>
      <c r="U437" s="163">
        <v>1.22752506433333E-2</v>
      </c>
      <c r="V437" s="163">
        <v>9.3808010730051947</v>
      </c>
      <c r="W437" s="163">
        <v>1.839372575475507</v>
      </c>
      <c r="X437" s="163">
        <v>1169.7019700000001</v>
      </c>
      <c r="Y437" s="163">
        <v>220</v>
      </c>
      <c r="Z437" s="163">
        <v>1.115752402647561E-2</v>
      </c>
      <c r="AA437" s="163">
        <v>0.98884247597352437</v>
      </c>
      <c r="AB437" s="163">
        <v>2.9782129037117722E-4</v>
      </c>
      <c r="AC437" s="163">
        <v>2.9782129037117722E-4</v>
      </c>
      <c r="AD437" s="158" t="s">
        <v>5810</v>
      </c>
    </row>
    <row r="438" spans="1:30">
      <c r="A438" s="167" t="s">
        <v>1601</v>
      </c>
      <c r="B438" s="167"/>
      <c r="C438" s="165" t="s">
        <v>8443</v>
      </c>
      <c r="D438" s="165" t="s">
        <v>5939</v>
      </c>
      <c r="E438" s="165" t="s">
        <v>6367</v>
      </c>
      <c r="F438" s="159">
        <v>-0.37019999999999997</v>
      </c>
      <c r="G438" s="159">
        <v>-91.553399999999996</v>
      </c>
      <c r="H438" s="163">
        <v>48.770133333333298</v>
      </c>
      <c r="I438" s="163">
        <v>2.46566666666667</v>
      </c>
      <c r="J438" s="163">
        <v>16.967833333333299</v>
      </c>
      <c r="K438" s="163">
        <v>0.14803333333333299</v>
      </c>
      <c r="L438" s="163">
        <v>6.14516666666667</v>
      </c>
      <c r="M438" s="163">
        <v>12.5879666666667</v>
      </c>
      <c r="N438" s="163">
        <v>2.4248836762688599</v>
      </c>
      <c r="O438" s="163">
        <v>0.330133333333333</v>
      </c>
      <c r="P438" s="163">
        <v>0</v>
      </c>
      <c r="Q438" s="163">
        <v>0.22159999999999999</v>
      </c>
      <c r="R438" s="163">
        <v>0.92825740000000001</v>
      </c>
      <c r="S438" s="163">
        <v>0</v>
      </c>
      <c r="T438" s="163">
        <v>0</v>
      </c>
      <c r="U438" s="163">
        <v>1.34470657E-2</v>
      </c>
      <c r="V438" s="163">
        <v>8.0476040169771039</v>
      </c>
      <c r="W438" s="163">
        <v>1.5779614141601379</v>
      </c>
      <c r="X438" s="163">
        <v>1137.51785</v>
      </c>
      <c r="Y438" s="163">
        <v>370</v>
      </c>
      <c r="Z438" s="163">
        <v>0.39889286306128219</v>
      </c>
      <c r="AA438" s="163">
        <v>0.60110713693871776</v>
      </c>
      <c r="AB438" s="163">
        <v>6.2138808168611193E-4</v>
      </c>
      <c r="AC438" s="163">
        <v>6.2138808168611204E-4</v>
      </c>
      <c r="AD438" s="158" t="s">
        <v>5810</v>
      </c>
    </row>
    <row r="439" spans="1:30">
      <c r="A439" s="167" t="s">
        <v>1602</v>
      </c>
      <c r="B439" s="167"/>
      <c r="C439" s="165" t="s">
        <v>8443</v>
      </c>
      <c r="D439" s="165" t="s">
        <v>5939</v>
      </c>
      <c r="E439" s="165" t="s">
        <v>6367</v>
      </c>
      <c r="F439" s="159">
        <v>-0.37019999999999997</v>
      </c>
      <c r="G439" s="159">
        <v>-91.553399999999996</v>
      </c>
      <c r="H439" s="163">
        <v>49.332799999999999</v>
      </c>
      <c r="I439" s="163">
        <v>2.8319999999999999</v>
      </c>
      <c r="J439" s="163">
        <v>16.323799999999999</v>
      </c>
      <c r="K439" s="163">
        <v>0.174133333333333</v>
      </c>
      <c r="L439" s="163">
        <v>6.2280666666666704</v>
      </c>
      <c r="M439" s="163">
        <v>12.5600666666667</v>
      </c>
      <c r="N439" s="163">
        <v>2.6995616307336698</v>
      </c>
      <c r="O439" s="163">
        <v>0.157966666666667</v>
      </c>
      <c r="P439" s="163">
        <v>0</v>
      </c>
      <c r="Q439" s="163">
        <v>0.24363333333333301</v>
      </c>
      <c r="R439" s="163">
        <v>0.80552895000000002</v>
      </c>
      <c r="S439" s="163">
        <v>0</v>
      </c>
      <c r="T439" s="163">
        <v>0</v>
      </c>
      <c r="U439" s="163">
        <v>1.3659786849999999E-2</v>
      </c>
      <c r="V439" s="163">
        <v>7.9881039996000611</v>
      </c>
      <c r="W439" s="163">
        <v>1.566294745252875</v>
      </c>
      <c r="X439" s="163">
        <v>1139.1841400000001</v>
      </c>
      <c r="Y439" s="163">
        <v>340</v>
      </c>
      <c r="Z439" s="163">
        <v>0.33644771599010231</v>
      </c>
      <c r="AA439" s="163">
        <v>0.66355228400989774</v>
      </c>
      <c r="AB439" s="163">
        <v>3.0847197016685998E-4</v>
      </c>
      <c r="AC439" s="163">
        <v>3.0847197016685998E-4</v>
      </c>
      <c r="AD439" s="158" t="s">
        <v>5810</v>
      </c>
    </row>
    <row r="440" spans="1:30">
      <c r="A440" s="167" t="s">
        <v>1603</v>
      </c>
      <c r="B440" s="167"/>
      <c r="C440" s="165" t="s">
        <v>8443</v>
      </c>
      <c r="D440" s="165" t="s">
        <v>5939</v>
      </c>
      <c r="E440" s="165" t="s">
        <v>6367</v>
      </c>
      <c r="F440" s="159">
        <v>-0.37019999999999997</v>
      </c>
      <c r="G440" s="159">
        <v>-91.553399999999996</v>
      </c>
      <c r="H440" s="163">
        <v>49.326133333333303</v>
      </c>
      <c r="I440" s="163">
        <v>2.7065666666666699</v>
      </c>
      <c r="J440" s="163">
        <v>17.0121</v>
      </c>
      <c r="K440" s="163">
        <v>0.15106666666666699</v>
      </c>
      <c r="L440" s="163">
        <v>5.9823000000000004</v>
      </c>
      <c r="M440" s="163">
        <v>12.5871666666667</v>
      </c>
      <c r="N440" s="163">
        <v>2.35990480109739</v>
      </c>
      <c r="O440" s="163">
        <v>0.43176666666666702</v>
      </c>
      <c r="P440" s="163">
        <v>0</v>
      </c>
      <c r="Q440" s="163">
        <v>0.35370000000000001</v>
      </c>
      <c r="R440" s="163">
        <v>0.74778730000000004</v>
      </c>
      <c r="S440" s="163">
        <v>0</v>
      </c>
      <c r="T440" s="163">
        <v>0</v>
      </c>
      <c r="U440" s="163">
        <v>1.36604889E-2</v>
      </c>
      <c r="V440" s="163">
        <v>7.3440871448476619</v>
      </c>
      <c r="W440" s="163">
        <v>1.440016943223323</v>
      </c>
      <c r="X440" s="163">
        <v>1134.24423</v>
      </c>
      <c r="Y440" s="163">
        <v>340</v>
      </c>
      <c r="Z440" s="163">
        <v>0.29386768836474131</v>
      </c>
      <c r="AA440" s="163">
        <v>0.70613231163525869</v>
      </c>
      <c r="AB440" s="163">
        <v>8.5471390911003907E-5</v>
      </c>
      <c r="AC440" s="163">
        <v>8.5471390911003839E-5</v>
      </c>
      <c r="AD440" s="158" t="s">
        <v>5810</v>
      </c>
    </row>
    <row r="441" spans="1:30">
      <c r="A441" s="167" t="s">
        <v>1604</v>
      </c>
      <c r="B441" s="167"/>
      <c r="C441" s="165" t="s">
        <v>8443</v>
      </c>
      <c r="D441" s="165" t="s">
        <v>5939</v>
      </c>
      <c r="E441" s="165" t="s">
        <v>6367</v>
      </c>
      <c r="F441" s="159">
        <v>-0.37019999999999997</v>
      </c>
      <c r="G441" s="159">
        <v>-91.553399999999996</v>
      </c>
      <c r="H441" s="163">
        <v>48.384933333333301</v>
      </c>
      <c r="I441" s="163">
        <v>2.4942000000000002</v>
      </c>
      <c r="J441" s="163">
        <v>17.060166666666699</v>
      </c>
      <c r="K441" s="163">
        <v>0.17326666666666701</v>
      </c>
      <c r="L441" s="163">
        <v>6.2953666666666699</v>
      </c>
      <c r="M441" s="163">
        <v>12.645466666666699</v>
      </c>
      <c r="N441" s="163">
        <v>2.4658189300411499</v>
      </c>
      <c r="O441" s="163">
        <v>0.31576666666666697</v>
      </c>
      <c r="P441" s="163">
        <v>0</v>
      </c>
      <c r="Q441" s="163">
        <v>0.28593333333333298</v>
      </c>
      <c r="R441" s="163">
        <v>0.80443120000000001</v>
      </c>
      <c r="S441" s="163">
        <v>0</v>
      </c>
      <c r="T441" s="163">
        <v>0</v>
      </c>
      <c r="U441" s="163">
        <v>1.3942713000000001E-2</v>
      </c>
      <c r="V441" s="163">
        <v>7.8876906369409152</v>
      </c>
      <c r="W441" s="163">
        <v>1.546605852582716</v>
      </c>
      <c r="X441" s="163">
        <v>1140.5368699999999</v>
      </c>
      <c r="Y441" s="163">
        <v>350</v>
      </c>
      <c r="Z441" s="163">
        <v>0.32990278133329981</v>
      </c>
      <c r="AA441" s="163">
        <v>0.67009721866670025</v>
      </c>
      <c r="AB441" s="163">
        <v>5.0831868325316456E-4</v>
      </c>
      <c r="AC441" s="163">
        <v>5.0831868325316423E-4</v>
      </c>
      <c r="AD441" s="158" t="s">
        <v>5810</v>
      </c>
    </row>
    <row r="442" spans="1:30">
      <c r="A442" s="167" t="s">
        <v>1605</v>
      </c>
      <c r="B442" s="167"/>
      <c r="C442" s="165" t="s">
        <v>8443</v>
      </c>
      <c r="D442" s="165" t="s">
        <v>5939</v>
      </c>
      <c r="E442" s="165" t="s">
        <v>6367</v>
      </c>
      <c r="F442" s="159">
        <v>-0.37019999999999997</v>
      </c>
      <c r="G442" s="159">
        <v>-91.553399999999996</v>
      </c>
      <c r="H442" s="163">
        <v>49.908299999999997</v>
      </c>
      <c r="I442" s="163">
        <v>3.14143333333333</v>
      </c>
      <c r="J442" s="163">
        <v>18.2243666666667</v>
      </c>
      <c r="K442" s="163">
        <v>0.151433333333333</v>
      </c>
      <c r="L442" s="163">
        <v>3.7783333333333302</v>
      </c>
      <c r="M442" s="163">
        <v>13.7399666666667</v>
      </c>
      <c r="N442" s="163">
        <v>2.80681426611797</v>
      </c>
      <c r="O442" s="163">
        <v>0.261066666666667</v>
      </c>
      <c r="P442" s="163">
        <v>0</v>
      </c>
      <c r="Q442" s="163">
        <v>0.16550000000000001</v>
      </c>
      <c r="R442" s="163">
        <v>0.84263290000000002</v>
      </c>
      <c r="S442" s="163">
        <v>0</v>
      </c>
      <c r="T442" s="163">
        <v>0</v>
      </c>
      <c r="U442" s="163">
        <v>1.5374895E-2</v>
      </c>
      <c r="V442" s="163">
        <v>7.2078037717126398</v>
      </c>
      <c r="W442" s="163">
        <v>1.413294715869071</v>
      </c>
      <c r="X442" s="163">
        <v>1089.9445000000001</v>
      </c>
      <c r="Y442" s="163">
        <v>420</v>
      </c>
      <c r="Z442" s="163">
        <v>0.29113051007165608</v>
      </c>
      <c r="AA442" s="163">
        <v>0.70886948992834398</v>
      </c>
      <c r="AB442" s="163">
        <v>4.8688535366833518E-4</v>
      </c>
      <c r="AC442" s="163">
        <v>4.8688535366833518E-4</v>
      </c>
      <c r="AD442" s="158" t="s">
        <v>5810</v>
      </c>
    </row>
    <row r="443" spans="1:30">
      <c r="A443" s="167" t="s">
        <v>1606</v>
      </c>
      <c r="B443" s="167"/>
      <c r="C443" s="165" t="s">
        <v>8443</v>
      </c>
      <c r="D443" s="165" t="s">
        <v>5939</v>
      </c>
      <c r="E443" s="165" t="s">
        <v>6366</v>
      </c>
      <c r="F443" s="159">
        <v>-0.22</v>
      </c>
      <c r="G443" s="159">
        <v>-91.33</v>
      </c>
      <c r="H443" s="163">
        <v>47.717566666666599</v>
      </c>
      <c r="I443" s="163">
        <v>1.25223333333333</v>
      </c>
      <c r="J443" s="163">
        <v>18.701433333333298</v>
      </c>
      <c r="K443" s="163">
        <v>0.14053333333333301</v>
      </c>
      <c r="L443" s="163">
        <v>8.1190666666666704</v>
      </c>
      <c r="M443" s="163">
        <v>13.025366666666701</v>
      </c>
      <c r="N443" s="163">
        <v>2.5037183173588899</v>
      </c>
      <c r="O443" s="163">
        <v>7.9000000000000001E-2</v>
      </c>
      <c r="P443" s="163">
        <v>0</v>
      </c>
      <c r="Q443" s="163">
        <v>8.7499999999999994E-2</v>
      </c>
      <c r="R443" s="163">
        <v>0.103920333333333</v>
      </c>
      <c r="S443" s="163">
        <v>0</v>
      </c>
      <c r="T443" s="163">
        <v>0</v>
      </c>
      <c r="U443" s="163">
        <v>2.1892774003333299E-2</v>
      </c>
      <c r="V443" s="163">
        <v>7.7768222712283643</v>
      </c>
      <c r="W443" s="163">
        <v>1.52486695951885</v>
      </c>
      <c r="X443" s="163">
        <v>1177.1932400000001</v>
      </c>
      <c r="Y443" s="163">
        <v>440</v>
      </c>
      <c r="Z443" s="163">
        <v>5.7226397074408523E-3</v>
      </c>
      <c r="AA443" s="163">
        <v>0.9942773602925592</v>
      </c>
      <c r="AB443" s="163">
        <v>2.9258243684519191E-4</v>
      </c>
      <c r="AC443" s="163">
        <v>2.9258243684519169E-4</v>
      </c>
      <c r="AD443" s="158" t="s">
        <v>5810</v>
      </c>
    </row>
    <row r="444" spans="1:30">
      <c r="A444" s="167" t="s">
        <v>1607</v>
      </c>
      <c r="B444" s="167"/>
      <c r="C444" s="165" t="s">
        <v>8443</v>
      </c>
      <c r="D444" s="165" t="s">
        <v>5939</v>
      </c>
      <c r="E444" s="165" t="s">
        <v>6367</v>
      </c>
      <c r="F444" s="159">
        <v>-0.37019999999999997</v>
      </c>
      <c r="G444" s="159">
        <v>-91.553399999999996</v>
      </c>
      <c r="H444" s="163">
        <v>50.008233333333301</v>
      </c>
      <c r="I444" s="163">
        <v>2.8786</v>
      </c>
      <c r="J444" s="163">
        <v>17.717766666666702</v>
      </c>
      <c r="K444" s="163">
        <v>0.13996666666666699</v>
      </c>
      <c r="L444" s="163">
        <v>4.2588666666666697</v>
      </c>
      <c r="M444" s="163">
        <v>13.630333333333301</v>
      </c>
      <c r="N444" s="163">
        <v>2.6778478919448099</v>
      </c>
      <c r="O444" s="163">
        <v>0.34803333333333297</v>
      </c>
      <c r="P444" s="163">
        <v>0</v>
      </c>
      <c r="Q444" s="163">
        <v>0.42230000000000001</v>
      </c>
      <c r="R444" s="163">
        <v>0.87090000000000001</v>
      </c>
      <c r="S444" s="163">
        <v>0</v>
      </c>
      <c r="T444" s="163">
        <v>0</v>
      </c>
      <c r="U444" s="163">
        <v>2.21792E-2</v>
      </c>
      <c r="V444" s="163">
        <v>7.5115371937516038</v>
      </c>
      <c r="W444" s="163">
        <v>1.47285028286233</v>
      </c>
      <c r="X444" s="163">
        <v>1099.60322</v>
      </c>
      <c r="Y444" s="163">
        <v>550</v>
      </c>
      <c r="Z444" s="163">
        <v>0.2440005466150813</v>
      </c>
      <c r="AA444" s="163">
        <v>0.75599945338491858</v>
      </c>
      <c r="AB444" s="163">
        <v>4.4364784504731991E-4</v>
      </c>
      <c r="AC444" s="163">
        <v>4.4364784504732002E-4</v>
      </c>
      <c r="AD444" s="158" t="s">
        <v>5810</v>
      </c>
    </row>
    <row r="445" spans="1:30">
      <c r="A445" s="167" t="s">
        <v>1608</v>
      </c>
      <c r="B445" s="167"/>
      <c r="C445" s="165" t="s">
        <v>8443</v>
      </c>
      <c r="D445" s="165" t="s">
        <v>5939</v>
      </c>
      <c r="E445" s="165" t="s">
        <v>6367</v>
      </c>
      <c r="F445" s="159">
        <v>-0.37019999999999997</v>
      </c>
      <c r="G445" s="159">
        <v>-91.553399999999996</v>
      </c>
      <c r="H445" s="163">
        <v>49.5752666666666</v>
      </c>
      <c r="I445" s="163">
        <v>3.03813333333333</v>
      </c>
      <c r="J445" s="163">
        <v>16.119566666666699</v>
      </c>
      <c r="K445" s="163">
        <v>0.1832</v>
      </c>
      <c r="L445" s="163">
        <v>6.3441666666666698</v>
      </c>
      <c r="M445" s="163">
        <v>13.0837</v>
      </c>
      <c r="N445" s="163">
        <v>2.5587207471789002</v>
      </c>
      <c r="O445" s="163">
        <v>0.44240000000000002</v>
      </c>
      <c r="P445" s="163">
        <v>0</v>
      </c>
      <c r="Q445" s="163">
        <v>0.378066666666667</v>
      </c>
      <c r="R445" s="163">
        <v>0.90674149999999998</v>
      </c>
      <c r="S445" s="163">
        <v>0</v>
      </c>
      <c r="T445" s="163">
        <v>0</v>
      </c>
      <c r="U445" s="163">
        <v>2.4361134999999999E-2</v>
      </c>
      <c r="V445" s="163">
        <v>7.5159855283840837</v>
      </c>
      <c r="W445" s="163">
        <v>1.4737225052520651</v>
      </c>
      <c r="X445" s="163">
        <v>1141.51775</v>
      </c>
      <c r="Y445" s="163">
        <v>540</v>
      </c>
      <c r="Z445" s="163">
        <v>0.27440170368507422</v>
      </c>
      <c r="AA445" s="163">
        <v>0.72559829631492589</v>
      </c>
      <c r="AB445" s="163">
        <v>3.7712067350680008E-4</v>
      </c>
      <c r="AC445" s="163">
        <v>3.7712067350680002E-4</v>
      </c>
      <c r="AD445" s="158" t="s">
        <v>5810</v>
      </c>
    </row>
    <row r="446" spans="1:30">
      <c r="A446" s="167" t="s">
        <v>1609</v>
      </c>
      <c r="B446" s="167"/>
      <c r="C446" s="165" t="s">
        <v>8443</v>
      </c>
      <c r="D446" s="165" t="s">
        <v>5939</v>
      </c>
      <c r="E446" s="165" t="s">
        <v>6367</v>
      </c>
      <c r="F446" s="159">
        <v>-0.37019999999999997</v>
      </c>
      <c r="G446" s="159">
        <v>-91.553399999999996</v>
      </c>
      <c r="H446" s="163">
        <v>49.369883333333298</v>
      </c>
      <c r="I446" s="163">
        <v>2.5895333333333301</v>
      </c>
      <c r="J446" s="163">
        <v>17.463983333333299</v>
      </c>
      <c r="K446" s="163">
        <v>0.13815</v>
      </c>
      <c r="L446" s="163">
        <v>6.2421499999999996</v>
      </c>
      <c r="M446" s="163">
        <v>12.4808</v>
      </c>
      <c r="N446" s="163">
        <v>2.6354885857655801</v>
      </c>
      <c r="O446" s="163">
        <v>0.39090000000000003</v>
      </c>
      <c r="P446" s="163">
        <v>0</v>
      </c>
      <c r="Q446" s="163">
        <v>0.30633333333333301</v>
      </c>
      <c r="R446" s="163">
        <v>0.78818449999999995</v>
      </c>
      <c r="S446" s="163">
        <v>0</v>
      </c>
      <c r="T446" s="163">
        <v>0</v>
      </c>
      <c r="U446" s="163">
        <v>2.4389217000000001E-2</v>
      </c>
      <c r="V446" s="163">
        <v>7.6392638977209746</v>
      </c>
      <c r="W446" s="163">
        <v>1.497894732116585</v>
      </c>
      <c r="X446" s="163">
        <v>1139.4672149999999</v>
      </c>
      <c r="Y446" s="163">
        <v>540</v>
      </c>
      <c r="Z446" s="163">
        <v>0.2147560845175483</v>
      </c>
      <c r="AA446" s="163">
        <v>0.78524391548245165</v>
      </c>
      <c r="AB446" s="163">
        <v>8.9628765783519526E-5</v>
      </c>
      <c r="AC446" s="163">
        <v>8.9628765783519553E-5</v>
      </c>
      <c r="AD446" s="158" t="s">
        <v>5810</v>
      </c>
    </row>
    <row r="447" spans="1:30">
      <c r="A447" s="167" t="s">
        <v>1610</v>
      </c>
      <c r="B447" s="167"/>
      <c r="C447" s="165" t="s">
        <v>8443</v>
      </c>
      <c r="D447" s="165" t="s">
        <v>5939</v>
      </c>
      <c r="E447" s="165" t="s">
        <v>6366</v>
      </c>
      <c r="F447" s="159">
        <v>-0.22</v>
      </c>
      <c r="G447" s="159">
        <v>-91.33</v>
      </c>
      <c r="H447" s="163">
        <v>47.755566666666702</v>
      </c>
      <c r="I447" s="163">
        <v>2.5397333333333298</v>
      </c>
      <c r="J447" s="163">
        <v>14.116199999999999</v>
      </c>
      <c r="K447" s="163">
        <v>0.23446666666666699</v>
      </c>
      <c r="L447" s="163">
        <v>7.2524499999999996</v>
      </c>
      <c r="M447" s="163">
        <v>11.6350333333333</v>
      </c>
      <c r="N447" s="163">
        <v>2.89748562300319</v>
      </c>
      <c r="O447" s="163">
        <v>0.22893333333333299</v>
      </c>
      <c r="P447" s="163">
        <v>0</v>
      </c>
      <c r="Q447" s="163">
        <v>0.25669999999999998</v>
      </c>
      <c r="R447" s="163">
        <v>0.1088968</v>
      </c>
      <c r="S447" s="163">
        <v>0</v>
      </c>
      <c r="T447" s="163">
        <v>0</v>
      </c>
      <c r="U447" s="163">
        <v>2.6102218999999999E-2</v>
      </c>
      <c r="V447" s="163">
        <v>11.021783218922289</v>
      </c>
      <c r="W447" s="163">
        <v>2.1611337483811699</v>
      </c>
      <c r="X447" s="163">
        <v>1159.7742450000001</v>
      </c>
      <c r="Y447" s="163">
        <v>400</v>
      </c>
      <c r="Z447" s="163">
        <v>7.216446578043401E-3</v>
      </c>
      <c r="AA447" s="163">
        <v>0.99278355342195657</v>
      </c>
      <c r="AB447" s="163">
        <v>3.2135411912038509E-4</v>
      </c>
      <c r="AC447" s="163">
        <v>3.2135411912038509E-4</v>
      </c>
      <c r="AD447" s="158" t="s">
        <v>5810</v>
      </c>
    </row>
    <row r="448" spans="1:30">
      <c r="A448" s="167" t="s">
        <v>1611</v>
      </c>
      <c r="B448" s="167"/>
      <c r="C448" s="165" t="s">
        <v>8443</v>
      </c>
      <c r="D448" s="165" t="s">
        <v>5939</v>
      </c>
      <c r="E448" s="165" t="s">
        <v>6367</v>
      </c>
      <c r="F448" s="159">
        <v>-0.37019999999999997</v>
      </c>
      <c r="G448" s="159">
        <v>-91.553399999999996</v>
      </c>
      <c r="H448" s="163">
        <v>49.074383333333301</v>
      </c>
      <c r="I448" s="163">
        <v>2.43373333333333</v>
      </c>
      <c r="J448" s="163">
        <v>15.629250000000001</v>
      </c>
      <c r="K448" s="163">
        <v>0.19939999999999999</v>
      </c>
      <c r="L448" s="163">
        <v>6.0498333333333303</v>
      </c>
      <c r="M448" s="163">
        <v>12.18055</v>
      </c>
      <c r="N448" s="163">
        <v>2.5114606508448798</v>
      </c>
      <c r="O448" s="163">
        <v>0.41025</v>
      </c>
      <c r="P448" s="163">
        <v>0</v>
      </c>
      <c r="Q448" s="163">
        <v>0.27033333333333298</v>
      </c>
      <c r="R448" s="163">
        <v>0.80443120000000001</v>
      </c>
      <c r="S448" s="163">
        <v>0</v>
      </c>
      <c r="T448" s="163">
        <v>0</v>
      </c>
      <c r="U448" s="163">
        <v>2.7393990999999999E-2</v>
      </c>
      <c r="V448" s="163">
        <v>8.8332734130992847</v>
      </c>
      <c r="W448" s="163">
        <v>1.73201422152391</v>
      </c>
      <c r="X448" s="163">
        <v>1135.6016500000001</v>
      </c>
      <c r="Y448" s="163">
        <v>570</v>
      </c>
      <c r="Z448" s="163">
        <v>0.2119166501154785</v>
      </c>
      <c r="AA448" s="163">
        <v>0.78808334988452144</v>
      </c>
      <c r="AB448" s="163">
        <v>1.8721897708498929E-4</v>
      </c>
      <c r="AC448" s="163">
        <v>1.8721897708498929E-4</v>
      </c>
      <c r="AD448" s="158" t="s">
        <v>5810</v>
      </c>
    </row>
    <row r="449" spans="1:30">
      <c r="A449" s="167" t="s">
        <v>1612</v>
      </c>
      <c r="B449" s="167"/>
      <c r="C449" s="165" t="s">
        <v>8443</v>
      </c>
      <c r="D449" s="165" t="s">
        <v>5939</v>
      </c>
      <c r="E449" s="165" t="s">
        <v>6367</v>
      </c>
      <c r="F449" s="159">
        <v>-0.37019999999999997</v>
      </c>
      <c r="G449" s="159">
        <v>-91.553399999999996</v>
      </c>
      <c r="H449" s="163">
        <v>49.484266666666599</v>
      </c>
      <c r="I449" s="163">
        <v>1.7506666666666699</v>
      </c>
      <c r="J449" s="163">
        <v>16.186800000000002</v>
      </c>
      <c r="K449" s="163">
        <v>0.1641</v>
      </c>
      <c r="L449" s="163">
        <v>6.16306666666667</v>
      </c>
      <c r="M449" s="163">
        <v>13.3320666666667</v>
      </c>
      <c r="N449" s="163">
        <v>2.1348507544581601</v>
      </c>
      <c r="O449" s="163">
        <v>0.16969999999999999</v>
      </c>
      <c r="P449" s="163">
        <v>0</v>
      </c>
      <c r="Q449" s="163">
        <v>0.15905</v>
      </c>
      <c r="R449" s="163">
        <v>0.64284240000000004</v>
      </c>
      <c r="S449" s="163">
        <v>0</v>
      </c>
      <c r="T449" s="163">
        <v>0</v>
      </c>
      <c r="U449" s="163">
        <v>2.7941589999999999E-2</v>
      </c>
      <c r="V449" s="163">
        <v>9.6784711599400506</v>
      </c>
      <c r="W449" s="163">
        <v>1.897739253351556</v>
      </c>
      <c r="X449" s="163">
        <v>1137.8776399999999</v>
      </c>
      <c r="Y449" s="163">
        <v>590</v>
      </c>
      <c r="Z449" s="163">
        <v>0.13994394882490371</v>
      </c>
      <c r="AA449" s="163">
        <v>0.86005605117509631</v>
      </c>
      <c r="AB449" s="163">
        <v>2.1609217865278181E-4</v>
      </c>
      <c r="AC449" s="163">
        <v>2.1609217865278159E-4</v>
      </c>
      <c r="AD449" s="158" t="s">
        <v>5810</v>
      </c>
    </row>
    <row r="450" spans="1:30">
      <c r="A450" s="167" t="s">
        <v>1613</v>
      </c>
      <c r="B450" s="167"/>
      <c r="C450" s="165" t="s">
        <v>8443</v>
      </c>
      <c r="D450" s="165" t="s">
        <v>5939</v>
      </c>
      <c r="E450" s="165" t="s">
        <v>6366</v>
      </c>
      <c r="F450" s="159">
        <v>-0.22</v>
      </c>
      <c r="G450" s="159">
        <v>-91.33</v>
      </c>
      <c r="H450" s="163">
        <v>48.549174999999998</v>
      </c>
      <c r="I450" s="163">
        <v>1.375175</v>
      </c>
      <c r="J450" s="163">
        <v>18.777474999999999</v>
      </c>
      <c r="K450" s="163">
        <v>0.17122499999999999</v>
      </c>
      <c r="L450" s="163">
        <v>7.6930500000000004</v>
      </c>
      <c r="M450" s="163">
        <v>13.495025</v>
      </c>
      <c r="N450" s="163">
        <v>2.72273491436717</v>
      </c>
      <c r="O450" s="163">
        <v>9.8150000000000001E-2</v>
      </c>
      <c r="P450" s="163">
        <v>0</v>
      </c>
      <c r="Q450" s="163">
        <v>6.6924999999999998E-2</v>
      </c>
      <c r="R450" s="163">
        <v>6.9158250000000004E-2</v>
      </c>
      <c r="S450" s="163">
        <v>0</v>
      </c>
      <c r="T450" s="163">
        <v>0</v>
      </c>
      <c r="U450" s="163">
        <v>2.8629598999999999E-2</v>
      </c>
      <c r="V450" s="163">
        <v>8.2709699155446526</v>
      </c>
      <c r="W450" s="163">
        <v>1.6217586447936589</v>
      </c>
      <c r="X450" s="163">
        <v>1168.6303049999999</v>
      </c>
      <c r="Y450" s="163">
        <v>580</v>
      </c>
      <c r="Z450" s="163">
        <v>1.991632299279658E-3</v>
      </c>
      <c r="AA450" s="163">
        <v>0.99800836770072032</v>
      </c>
      <c r="AB450" s="163">
        <v>1.802677604346195E-4</v>
      </c>
      <c r="AC450" s="163">
        <v>1.8026776043461939E-4</v>
      </c>
      <c r="AD450" s="158" t="s">
        <v>5810</v>
      </c>
    </row>
    <row r="451" spans="1:30">
      <c r="A451" s="167" t="s">
        <v>1614</v>
      </c>
      <c r="B451" s="167"/>
      <c r="C451" s="165" t="s">
        <v>8443</v>
      </c>
      <c r="D451" s="165" t="s">
        <v>5939</v>
      </c>
      <c r="E451" s="165" t="s">
        <v>6366</v>
      </c>
      <c r="F451" s="159">
        <v>-0.22</v>
      </c>
      <c r="G451" s="159">
        <v>-91.33</v>
      </c>
      <c r="H451" s="163">
        <v>48.143124999999998</v>
      </c>
      <c r="I451" s="163">
        <v>1.3159000000000001</v>
      </c>
      <c r="J451" s="163">
        <v>18.676375</v>
      </c>
      <c r="K451" s="163">
        <v>0.18012500000000001</v>
      </c>
      <c r="L451" s="163">
        <v>7.7030874999999996</v>
      </c>
      <c r="M451" s="163">
        <v>13.3288875</v>
      </c>
      <c r="N451" s="163">
        <v>2.50950643015653</v>
      </c>
      <c r="O451" s="163">
        <v>8.4212499999999996E-2</v>
      </c>
      <c r="P451" s="163">
        <v>0</v>
      </c>
      <c r="Q451" s="163">
        <v>0.1068375</v>
      </c>
      <c r="R451" s="163">
        <v>0.1093359</v>
      </c>
      <c r="S451" s="163">
        <v>0</v>
      </c>
      <c r="T451" s="163">
        <v>0</v>
      </c>
      <c r="U451" s="163">
        <v>2.9738838E-2</v>
      </c>
      <c r="V451" s="163">
        <v>8.2013973952259303</v>
      </c>
      <c r="W451" s="163">
        <v>1.6081169755070961</v>
      </c>
      <c r="X451" s="163">
        <v>1168.83205875</v>
      </c>
      <c r="Y451" s="163">
        <v>610</v>
      </c>
      <c r="Z451" s="163">
        <v>4.7316347074386322E-3</v>
      </c>
      <c r="AA451" s="163">
        <v>0.99526836529256135</v>
      </c>
      <c r="AB451" s="163">
        <v>1.5500448796239701E-4</v>
      </c>
      <c r="AC451" s="163">
        <v>1.5500448796239701E-4</v>
      </c>
      <c r="AD451" s="158" t="s">
        <v>5810</v>
      </c>
    </row>
    <row r="452" spans="1:30">
      <c r="A452" s="167" t="s">
        <v>1615</v>
      </c>
      <c r="B452" s="167"/>
      <c r="C452" s="165" t="s">
        <v>8443</v>
      </c>
      <c r="D452" s="165" t="s">
        <v>5939</v>
      </c>
      <c r="E452" s="165" t="s">
        <v>6367</v>
      </c>
      <c r="F452" s="159">
        <v>-0.37019999999999997</v>
      </c>
      <c r="G452" s="159">
        <v>-91.553399999999996</v>
      </c>
      <c r="H452" s="163">
        <v>49.777233333333299</v>
      </c>
      <c r="I452" s="163">
        <v>3.1714000000000002</v>
      </c>
      <c r="J452" s="163">
        <v>15.266066666666701</v>
      </c>
      <c r="K452" s="163">
        <v>0.17253333333333301</v>
      </c>
      <c r="L452" s="163">
        <v>6.0849333333333302</v>
      </c>
      <c r="M452" s="163">
        <v>11.908799999999999</v>
      </c>
      <c r="N452" s="163">
        <v>2.5780265412664898</v>
      </c>
      <c r="O452" s="163">
        <v>0.452133333333333</v>
      </c>
      <c r="P452" s="163">
        <v>0</v>
      </c>
      <c r="Q452" s="163">
        <v>0.35326666666666701</v>
      </c>
      <c r="R452" s="163">
        <v>0.85273220000000005</v>
      </c>
      <c r="S452" s="163">
        <v>0</v>
      </c>
      <c r="T452" s="163">
        <v>0</v>
      </c>
      <c r="U452" s="163">
        <v>3.05040725E-2</v>
      </c>
      <c r="V452" s="163">
        <v>9.2670427064487058</v>
      </c>
      <c r="W452" s="163">
        <v>1.8170670156361639</v>
      </c>
      <c r="X452" s="163">
        <v>1136.3071600000001</v>
      </c>
      <c r="Y452" s="163">
        <v>600</v>
      </c>
      <c r="Z452" s="163">
        <v>0.23144036127948539</v>
      </c>
      <c r="AA452" s="163">
        <v>0.76855963872051458</v>
      </c>
      <c r="AB452" s="163">
        <v>6.5201403544414395E-4</v>
      </c>
      <c r="AC452" s="163">
        <v>6.5201403544414374E-4</v>
      </c>
      <c r="AD452" s="158" t="s">
        <v>5810</v>
      </c>
    </row>
    <row r="453" spans="1:30">
      <c r="A453" s="167" t="s">
        <v>1616</v>
      </c>
      <c r="B453" s="167"/>
      <c r="C453" s="165" t="s">
        <v>8443</v>
      </c>
      <c r="D453" s="165" t="s">
        <v>5939</v>
      </c>
      <c r="E453" s="165" t="s">
        <v>6367</v>
      </c>
      <c r="F453" s="159">
        <v>-0.37019999999999997</v>
      </c>
      <c r="G453" s="159">
        <v>-91.553399999999996</v>
      </c>
      <c r="H453" s="163">
        <v>48.595633333333303</v>
      </c>
      <c r="I453" s="163">
        <v>2.5093000000000001</v>
      </c>
      <c r="J453" s="163">
        <v>17.907866666666699</v>
      </c>
      <c r="K453" s="163">
        <v>0.13400000000000001</v>
      </c>
      <c r="L453" s="163">
        <v>6.4545333333333303</v>
      </c>
      <c r="M453" s="163">
        <v>12.6671</v>
      </c>
      <c r="N453" s="163">
        <v>2.4637171091796599</v>
      </c>
      <c r="O453" s="163">
        <v>0.35996666666666699</v>
      </c>
      <c r="P453" s="163">
        <v>0</v>
      </c>
      <c r="Q453" s="163">
        <v>0.28086666666666699</v>
      </c>
      <c r="R453" s="163">
        <v>0.74398176666666604</v>
      </c>
      <c r="S453" s="163">
        <v>0</v>
      </c>
      <c r="T453" s="163">
        <v>0</v>
      </c>
      <c r="U453" s="163">
        <v>3.0595338999999999E-2</v>
      </c>
      <c r="V453" s="163">
        <v>7.5025271911202243</v>
      </c>
      <c r="W453" s="163">
        <v>1.471083615856374</v>
      </c>
      <c r="X453" s="163">
        <v>1143.73612</v>
      </c>
      <c r="Y453" s="163">
        <v>650</v>
      </c>
      <c r="Z453" s="163">
        <v>0.16839105217664491</v>
      </c>
      <c r="AA453" s="163">
        <v>0.83160894782335515</v>
      </c>
      <c r="AB453" s="163">
        <v>5.1233589511065069E-4</v>
      </c>
      <c r="AC453" s="163">
        <v>5.1233589511065036E-4</v>
      </c>
      <c r="AD453" s="158" t="s">
        <v>5810</v>
      </c>
    </row>
    <row r="454" spans="1:30">
      <c r="A454" s="167" t="s">
        <v>1617</v>
      </c>
      <c r="B454" s="167"/>
      <c r="C454" s="165" t="s">
        <v>8443</v>
      </c>
      <c r="D454" s="165" t="s">
        <v>5939</v>
      </c>
      <c r="E454" s="165" t="s">
        <v>6367</v>
      </c>
      <c r="F454" s="159">
        <v>-0.37019999999999997</v>
      </c>
      <c r="G454" s="159">
        <v>-91.553399999999996</v>
      </c>
      <c r="H454" s="163">
        <v>48.718899999999998</v>
      </c>
      <c r="I454" s="163">
        <v>2.3866666666666698</v>
      </c>
      <c r="J454" s="163">
        <v>17.907599999999999</v>
      </c>
      <c r="K454" s="163">
        <v>0.15340000000000001</v>
      </c>
      <c r="L454" s="163">
        <v>6.3970000000000002</v>
      </c>
      <c r="M454" s="163">
        <v>12.724933333333301</v>
      </c>
      <c r="N454" s="163">
        <v>2.2627958847736598</v>
      </c>
      <c r="O454" s="163">
        <v>0.34493333333333298</v>
      </c>
      <c r="P454" s="163">
        <v>0</v>
      </c>
      <c r="Q454" s="163">
        <v>0.37154999999999999</v>
      </c>
      <c r="R454" s="163">
        <v>0.86963754999999998</v>
      </c>
      <c r="S454" s="163">
        <v>0</v>
      </c>
      <c r="T454" s="163">
        <v>0</v>
      </c>
      <c r="U454" s="163">
        <v>3.2673406999999988E-2</v>
      </c>
      <c r="V454" s="163">
        <v>7.9607339916066273</v>
      </c>
      <c r="W454" s="163">
        <v>1.560928077555535</v>
      </c>
      <c r="X454" s="163">
        <v>1142.5797</v>
      </c>
      <c r="Y454" s="163">
        <v>720</v>
      </c>
      <c r="Z454" s="163">
        <v>0.20414365431014209</v>
      </c>
      <c r="AA454" s="163">
        <v>0.79585634568985786</v>
      </c>
      <c r="AB454" s="163">
        <v>3.2458608385719449E-4</v>
      </c>
      <c r="AC454" s="163">
        <v>3.2458608385719449E-4</v>
      </c>
      <c r="AD454" s="158" t="s">
        <v>5810</v>
      </c>
    </row>
    <row r="455" spans="1:30">
      <c r="A455" s="167" t="s">
        <v>1618</v>
      </c>
      <c r="B455" s="167"/>
      <c r="C455" s="165" t="s">
        <v>8443</v>
      </c>
      <c r="D455" s="165" t="s">
        <v>5939</v>
      </c>
      <c r="E455" s="165" t="s">
        <v>6367</v>
      </c>
      <c r="F455" s="159">
        <v>-0.37019999999999997</v>
      </c>
      <c r="G455" s="159">
        <v>-91.553399999999996</v>
      </c>
      <c r="H455" s="163">
        <v>49.243749999999999</v>
      </c>
      <c r="I455" s="163">
        <v>2.6136499999999998</v>
      </c>
      <c r="J455" s="163">
        <v>16.52985</v>
      </c>
      <c r="K455" s="163">
        <v>0.11075</v>
      </c>
      <c r="L455" s="163">
        <v>5.9194500000000003</v>
      </c>
      <c r="M455" s="163">
        <v>11.91755</v>
      </c>
      <c r="N455" s="163">
        <v>3.01494074074074</v>
      </c>
      <c r="O455" s="163">
        <v>0.41170000000000001</v>
      </c>
      <c r="P455" s="163">
        <v>0</v>
      </c>
      <c r="Q455" s="163">
        <v>0.27300000000000002</v>
      </c>
      <c r="R455" s="163">
        <v>0.79323414999999997</v>
      </c>
      <c r="S455" s="163">
        <v>0</v>
      </c>
      <c r="T455" s="163">
        <v>0</v>
      </c>
      <c r="U455" s="163">
        <v>3.4526819E-2</v>
      </c>
      <c r="V455" s="163">
        <v>7.9849448320107603</v>
      </c>
      <c r="W455" s="163">
        <v>1.5656753006894659</v>
      </c>
      <c r="X455" s="163">
        <v>1132.980945</v>
      </c>
      <c r="Y455" s="163">
        <v>690</v>
      </c>
      <c r="Z455" s="163">
        <v>0.17218145694239489</v>
      </c>
      <c r="AA455" s="163">
        <v>0.82781854305760505</v>
      </c>
      <c r="AB455" s="163">
        <v>3.597375601756383E-4</v>
      </c>
      <c r="AC455" s="163">
        <v>3.5973756017563819E-4</v>
      </c>
      <c r="AD455" s="158" t="s">
        <v>5810</v>
      </c>
    </row>
    <row r="456" spans="1:30">
      <c r="A456" s="167" t="s">
        <v>1619</v>
      </c>
      <c r="B456" s="167"/>
      <c r="C456" s="165" t="s">
        <v>8443</v>
      </c>
      <c r="D456" s="165" t="s">
        <v>5939</v>
      </c>
      <c r="E456" s="165" t="s">
        <v>6366</v>
      </c>
      <c r="F456" s="159">
        <v>-0.22</v>
      </c>
      <c r="G456" s="159">
        <v>-91.33</v>
      </c>
      <c r="H456" s="163">
        <v>48.387250000000002</v>
      </c>
      <c r="I456" s="163">
        <v>1.2444500000000001</v>
      </c>
      <c r="J456" s="163">
        <v>18.9343875</v>
      </c>
      <c r="K456" s="163">
        <v>0.1549875</v>
      </c>
      <c r="L456" s="163">
        <v>7.9083874999999999</v>
      </c>
      <c r="M456" s="163">
        <v>13.388937500000001</v>
      </c>
      <c r="N456" s="163">
        <v>2.4916261503167698</v>
      </c>
      <c r="O456" s="163">
        <v>6.4524999999999999E-2</v>
      </c>
      <c r="P456" s="163">
        <v>0</v>
      </c>
      <c r="Q456" s="163">
        <v>9.19875E-2</v>
      </c>
      <c r="R456" s="163">
        <v>0.1058231</v>
      </c>
      <c r="S456" s="163">
        <v>0</v>
      </c>
      <c r="T456" s="163">
        <v>0</v>
      </c>
      <c r="U456" s="163">
        <v>3.5046335999999997E-2</v>
      </c>
      <c r="V456" s="163">
        <v>7.6629222379637509</v>
      </c>
      <c r="W456" s="163">
        <v>1.5025336218963781</v>
      </c>
      <c r="X456" s="163">
        <v>1172.95858875</v>
      </c>
      <c r="Y456" s="163">
        <v>730</v>
      </c>
      <c r="Z456" s="163">
        <v>3.7436025100555949E-3</v>
      </c>
      <c r="AA456" s="163">
        <v>0.99625639748994443</v>
      </c>
      <c r="AB456" s="163">
        <v>2.7845082961001081E-4</v>
      </c>
      <c r="AC456" s="163">
        <v>2.7845082961001081E-4</v>
      </c>
      <c r="AD456" s="158" t="s">
        <v>5810</v>
      </c>
    </row>
    <row r="457" spans="1:30">
      <c r="A457" s="167" t="s">
        <v>1620</v>
      </c>
      <c r="B457" s="167"/>
      <c r="C457" s="165" t="s">
        <v>8443</v>
      </c>
      <c r="D457" s="165" t="s">
        <v>5939</v>
      </c>
      <c r="E457" s="165" t="s">
        <v>6367</v>
      </c>
      <c r="F457" s="159">
        <v>-0.37019999999999997</v>
      </c>
      <c r="G457" s="159">
        <v>-91.553399999999996</v>
      </c>
      <c r="H457" s="163">
        <v>50.032550000000001</v>
      </c>
      <c r="I457" s="163">
        <v>2.7197666666666702</v>
      </c>
      <c r="J457" s="163">
        <v>17.7396666666667</v>
      </c>
      <c r="K457" s="163">
        <v>0.140333333333333</v>
      </c>
      <c r="L457" s="163">
        <v>6.3776333333333302</v>
      </c>
      <c r="M457" s="163">
        <v>12.2873</v>
      </c>
      <c r="N457" s="163">
        <v>2.9903511455595</v>
      </c>
      <c r="O457" s="163">
        <v>0.360933333333333</v>
      </c>
      <c r="P457" s="163">
        <v>0</v>
      </c>
      <c r="Q457" s="163">
        <v>0.24053333333333299</v>
      </c>
      <c r="R457" s="163">
        <v>0.71112244999999996</v>
      </c>
      <c r="S457" s="163">
        <v>0</v>
      </c>
      <c r="T457" s="163">
        <v>0</v>
      </c>
      <c r="U457" s="163">
        <v>3.5348217500000001E-2</v>
      </c>
      <c r="V457" s="163">
        <v>7.6123330565224654</v>
      </c>
      <c r="W457" s="163">
        <v>1.492614175546894</v>
      </c>
      <c r="X457" s="163">
        <v>1142.1904300000001</v>
      </c>
      <c r="Y457" s="163">
        <v>710</v>
      </c>
      <c r="Z457" s="163">
        <v>0.14041222039619281</v>
      </c>
      <c r="AA457" s="163">
        <v>0.85958777960380717</v>
      </c>
      <c r="AB457" s="163">
        <v>1.8034204523676751E-4</v>
      </c>
      <c r="AC457" s="163">
        <v>1.8034204523676751E-4</v>
      </c>
      <c r="AD457" s="158" t="s">
        <v>5810</v>
      </c>
    </row>
    <row r="458" spans="1:30">
      <c r="A458" s="167" t="s">
        <v>1621</v>
      </c>
      <c r="B458" s="167"/>
      <c r="C458" s="165" t="s">
        <v>8443</v>
      </c>
      <c r="D458" s="165" t="s">
        <v>5939</v>
      </c>
      <c r="E458" s="165" t="s">
        <v>6367</v>
      </c>
      <c r="F458" s="159">
        <v>-0.37019999999999997</v>
      </c>
      <c r="G458" s="159">
        <v>-91.553399999999996</v>
      </c>
      <c r="H458" s="163">
        <v>48.634866666666603</v>
      </c>
      <c r="I458" s="163">
        <v>2.7870333333333299</v>
      </c>
      <c r="J458" s="163">
        <v>16.875633333333301</v>
      </c>
      <c r="K458" s="163">
        <v>0.15490000000000001</v>
      </c>
      <c r="L458" s="163">
        <v>6.6026666666666696</v>
      </c>
      <c r="M458" s="163">
        <v>13.0124666666667</v>
      </c>
      <c r="N458" s="163">
        <v>2.4380106005658901</v>
      </c>
      <c r="O458" s="163">
        <v>0.29026666666666701</v>
      </c>
      <c r="P458" s="163">
        <v>0</v>
      </c>
      <c r="Q458" s="163">
        <v>0.65043333333333297</v>
      </c>
      <c r="R458" s="163">
        <v>0.82858169999999998</v>
      </c>
      <c r="S458" s="163">
        <v>0</v>
      </c>
      <c r="T458" s="163">
        <v>0</v>
      </c>
      <c r="U458" s="163">
        <v>3.5467565999999999E-2</v>
      </c>
      <c r="V458" s="163">
        <v>7.079737067643963</v>
      </c>
      <c r="W458" s="163">
        <v>1.388183599935344</v>
      </c>
      <c r="X458" s="163">
        <v>1146.7136</v>
      </c>
      <c r="Y458" s="163">
        <v>730</v>
      </c>
      <c r="Z458" s="163">
        <v>0.18353604863784789</v>
      </c>
      <c r="AA458" s="163">
        <v>0.81646395136215211</v>
      </c>
      <c r="AB458" s="163">
        <v>6.0962074130012866E-4</v>
      </c>
      <c r="AC458" s="163">
        <v>6.0962074130012866E-4</v>
      </c>
      <c r="AD458" s="158" t="s">
        <v>5810</v>
      </c>
    </row>
    <row r="459" spans="1:30">
      <c r="A459" s="167" t="s">
        <v>1622</v>
      </c>
      <c r="B459" s="167"/>
      <c r="C459" s="165" t="s">
        <v>8443</v>
      </c>
      <c r="D459" s="165" t="s">
        <v>5939</v>
      </c>
      <c r="E459" s="165" t="s">
        <v>6367</v>
      </c>
      <c r="F459" s="159">
        <v>-0.37019999999999997</v>
      </c>
      <c r="G459" s="159">
        <v>-91.553399999999996</v>
      </c>
      <c r="H459" s="163">
        <v>49.145099999999999</v>
      </c>
      <c r="I459" s="163">
        <v>2.4503333333333299</v>
      </c>
      <c r="J459" s="163">
        <v>15.4116</v>
      </c>
      <c r="K459" s="163">
        <v>0.17610000000000001</v>
      </c>
      <c r="L459" s="163">
        <v>5.9251666666666702</v>
      </c>
      <c r="M459" s="163">
        <v>12.563833333333299</v>
      </c>
      <c r="N459" s="163">
        <v>2.3881018610767901</v>
      </c>
      <c r="O459" s="163">
        <v>0.33029999999999998</v>
      </c>
      <c r="P459" s="163">
        <v>0</v>
      </c>
      <c r="Q459" s="163">
        <v>0.27606666666666702</v>
      </c>
      <c r="R459" s="163">
        <v>0.95899440000000002</v>
      </c>
      <c r="S459" s="163">
        <v>0</v>
      </c>
      <c r="T459" s="163">
        <v>0</v>
      </c>
      <c r="U459" s="163">
        <v>3.5664139999999997E-2</v>
      </c>
      <c r="V459" s="163">
        <v>9.7006561664192592</v>
      </c>
      <c r="W459" s="163">
        <v>1.9020892541869889</v>
      </c>
      <c r="X459" s="163">
        <v>1133.0958499999999</v>
      </c>
      <c r="Y459" s="163">
        <v>740</v>
      </c>
      <c r="Z459" s="163">
        <v>0.2339820631734941</v>
      </c>
      <c r="AA459" s="163">
        <v>0.76601793682650587</v>
      </c>
      <c r="AB459" s="163">
        <v>5.3344113407818405E-4</v>
      </c>
      <c r="AC459" s="163">
        <v>5.3344113407818438E-4</v>
      </c>
      <c r="AD459" s="158" t="s">
        <v>5810</v>
      </c>
    </row>
    <row r="460" spans="1:30">
      <c r="A460" s="167" t="s">
        <v>1623</v>
      </c>
      <c r="B460" s="167"/>
      <c r="C460" s="165" t="s">
        <v>8443</v>
      </c>
      <c r="D460" s="165" t="s">
        <v>5939</v>
      </c>
      <c r="E460" s="165" t="s">
        <v>6367</v>
      </c>
      <c r="F460" s="159">
        <v>-0.37019999999999997</v>
      </c>
      <c r="G460" s="159">
        <v>-91.553399999999996</v>
      </c>
      <c r="H460" s="163">
        <v>49.024500000000003</v>
      </c>
      <c r="I460" s="163">
        <v>3.3704333333333301</v>
      </c>
      <c r="J460" s="163">
        <v>15.011900000000001</v>
      </c>
      <c r="K460" s="163">
        <v>0.17979999999999999</v>
      </c>
      <c r="L460" s="163">
        <v>6.1382666666666701</v>
      </c>
      <c r="M460" s="163">
        <v>11.657500000000001</v>
      </c>
      <c r="N460" s="163">
        <v>2.7939149032266601</v>
      </c>
      <c r="O460" s="163">
        <v>0.46563333333333301</v>
      </c>
      <c r="P460" s="163">
        <v>0</v>
      </c>
      <c r="Q460" s="163">
        <v>0.32353333333333301</v>
      </c>
      <c r="R460" s="163">
        <v>0.86722250000000001</v>
      </c>
      <c r="S460" s="163">
        <v>0</v>
      </c>
      <c r="T460" s="163">
        <v>0</v>
      </c>
      <c r="U460" s="163">
        <v>3.5692222000000003E-2</v>
      </c>
      <c r="V460" s="163">
        <v>9.6441594832526203</v>
      </c>
      <c r="W460" s="163">
        <v>1.8910114742816999</v>
      </c>
      <c r="X460" s="163">
        <v>1137.37916</v>
      </c>
      <c r="Y460" s="163">
        <v>670</v>
      </c>
      <c r="Z460" s="163">
        <v>0.22027872254370931</v>
      </c>
      <c r="AA460" s="163">
        <v>0.77972127745629061</v>
      </c>
      <c r="AB460" s="163">
        <v>1.6243737884125839E-4</v>
      </c>
      <c r="AC460" s="163">
        <v>1.6243737884125839E-4</v>
      </c>
      <c r="AD460" s="158" t="s">
        <v>5810</v>
      </c>
    </row>
    <row r="461" spans="1:30">
      <c r="A461" s="167" t="s">
        <v>1624</v>
      </c>
      <c r="B461" s="167"/>
      <c r="C461" s="165" t="s">
        <v>8443</v>
      </c>
      <c r="D461" s="165" t="s">
        <v>5939</v>
      </c>
      <c r="E461" s="165" t="s">
        <v>6367</v>
      </c>
      <c r="F461" s="159">
        <v>-0.37019999999999997</v>
      </c>
      <c r="G461" s="159">
        <v>-91.553399999999996</v>
      </c>
      <c r="H461" s="163">
        <v>49.778233333333297</v>
      </c>
      <c r="I461" s="163">
        <v>2.9916666666666698</v>
      </c>
      <c r="J461" s="163">
        <v>15.2267666666667</v>
      </c>
      <c r="K461" s="163">
        <v>0.18060000000000001</v>
      </c>
      <c r="L461" s="163">
        <v>6.02856666666667</v>
      </c>
      <c r="M461" s="163">
        <v>12.324199999999999</v>
      </c>
      <c r="N461" s="163">
        <v>2.5767039944738901</v>
      </c>
      <c r="O461" s="163">
        <v>0.40783333333333299</v>
      </c>
      <c r="P461" s="163">
        <v>0</v>
      </c>
      <c r="Q461" s="163">
        <v>0.3004</v>
      </c>
      <c r="R461" s="163">
        <v>0.84241334999999995</v>
      </c>
      <c r="S461" s="163">
        <v>0</v>
      </c>
      <c r="T461" s="163">
        <v>0</v>
      </c>
      <c r="U461" s="163">
        <v>3.6050267499999997E-2</v>
      </c>
      <c r="V461" s="163">
        <v>8.8258359109271094</v>
      </c>
      <c r="W461" s="163">
        <v>1.7305558879104941</v>
      </c>
      <c r="X461" s="163">
        <v>1135.17419</v>
      </c>
      <c r="Y461" s="163">
        <v>700</v>
      </c>
      <c r="Z461" s="163">
        <v>0.19485799804398349</v>
      </c>
      <c r="AA461" s="163">
        <v>0.80514200195601648</v>
      </c>
      <c r="AB461" s="163">
        <v>6.694015425430744E-4</v>
      </c>
      <c r="AC461" s="163">
        <v>6.6940154254307451E-4</v>
      </c>
      <c r="AD461" s="158" t="s">
        <v>5810</v>
      </c>
    </row>
    <row r="462" spans="1:30">
      <c r="A462" s="167" t="s">
        <v>1625</v>
      </c>
      <c r="B462" s="167"/>
      <c r="C462" s="165" t="s">
        <v>8443</v>
      </c>
      <c r="D462" s="165" t="s">
        <v>5939</v>
      </c>
      <c r="E462" s="165" t="s">
        <v>6366</v>
      </c>
      <c r="F462" s="159">
        <v>-0.22</v>
      </c>
      <c r="G462" s="159">
        <v>-91.33</v>
      </c>
      <c r="H462" s="163">
        <v>48.224322222222199</v>
      </c>
      <c r="I462" s="163">
        <v>1.30192222222222</v>
      </c>
      <c r="J462" s="163">
        <v>18.821088888888902</v>
      </c>
      <c r="K462" s="163">
        <v>0.17733333333333301</v>
      </c>
      <c r="L462" s="163">
        <v>7.8203888888888899</v>
      </c>
      <c r="M462" s="163">
        <v>13.258988888888901</v>
      </c>
      <c r="N462" s="163">
        <v>2.50956255196088</v>
      </c>
      <c r="O462" s="163">
        <v>8.1622222222222193E-2</v>
      </c>
      <c r="P462" s="163">
        <v>0</v>
      </c>
      <c r="Q462" s="163">
        <v>8.28777777777778E-2</v>
      </c>
      <c r="R462" s="163">
        <v>0.1058231</v>
      </c>
      <c r="S462" s="163">
        <v>0</v>
      </c>
      <c r="T462" s="163">
        <v>0</v>
      </c>
      <c r="U462" s="163">
        <v>3.6295985000000003E-2</v>
      </c>
      <c r="V462" s="163">
        <v>8.0145295628732267</v>
      </c>
      <c r="W462" s="163">
        <v>1.5714762277294649</v>
      </c>
      <c r="X462" s="163">
        <v>1171.189816666667</v>
      </c>
      <c r="Y462" s="163">
        <v>750</v>
      </c>
      <c r="Z462" s="163">
        <v>3.6881147895865859E-3</v>
      </c>
      <c r="AA462" s="163">
        <v>0.99631188521041347</v>
      </c>
      <c r="AB462" s="163">
        <v>1.159542963815063E-4</v>
      </c>
      <c r="AC462" s="163">
        <v>1.159542963815063E-4</v>
      </c>
      <c r="AD462" s="158" t="s">
        <v>5810</v>
      </c>
    </row>
    <row r="463" spans="1:30">
      <c r="A463" s="167" t="s">
        <v>1626</v>
      </c>
      <c r="B463" s="167"/>
      <c r="C463" s="165" t="s">
        <v>8443</v>
      </c>
      <c r="D463" s="165" t="s">
        <v>5939</v>
      </c>
      <c r="E463" s="165" t="s">
        <v>6366</v>
      </c>
      <c r="F463" s="159">
        <v>-0.22</v>
      </c>
      <c r="G463" s="159">
        <v>-91.33</v>
      </c>
      <c r="H463" s="163">
        <v>48.378383333333304</v>
      </c>
      <c r="I463" s="163">
        <v>1.3349166666666701</v>
      </c>
      <c r="J463" s="163">
        <v>19.511649999999999</v>
      </c>
      <c r="K463" s="163">
        <v>0.17695</v>
      </c>
      <c r="L463" s="163">
        <v>6.4587333333333303</v>
      </c>
      <c r="M463" s="163">
        <v>13.6306166666667</v>
      </c>
      <c r="N463" s="163">
        <v>2.6833636838517601</v>
      </c>
      <c r="O463" s="163">
        <v>7.8866666666666696E-2</v>
      </c>
      <c r="P463" s="163">
        <v>0</v>
      </c>
      <c r="Q463" s="163">
        <v>0.107366666666667</v>
      </c>
      <c r="R463" s="163">
        <v>0.1040667</v>
      </c>
      <c r="S463" s="163">
        <v>0</v>
      </c>
      <c r="T463" s="163">
        <v>0</v>
      </c>
      <c r="U463" s="163">
        <v>3.7531593000000002E-2</v>
      </c>
      <c r="V463" s="163">
        <v>7.7891047748154838</v>
      </c>
      <c r="W463" s="163">
        <v>1.5272752933147069</v>
      </c>
      <c r="X463" s="163">
        <v>1143.8205399999999</v>
      </c>
      <c r="Y463" s="163">
        <v>840</v>
      </c>
      <c r="Z463" s="163">
        <v>3.1326473352390281E-3</v>
      </c>
      <c r="AA463" s="163">
        <v>0.9968673526647609</v>
      </c>
      <c r="AB463" s="163">
        <v>1.5315054820863621E-4</v>
      </c>
      <c r="AC463" s="163">
        <v>1.5315054820863621E-4</v>
      </c>
      <c r="AD463" s="158" t="s">
        <v>5810</v>
      </c>
    </row>
    <row r="464" spans="1:30">
      <c r="A464" s="167" t="s">
        <v>1627</v>
      </c>
      <c r="B464" s="167"/>
      <c r="C464" s="165" t="s">
        <v>8443</v>
      </c>
      <c r="D464" s="165" t="s">
        <v>5939</v>
      </c>
      <c r="E464" s="165" t="s">
        <v>6366</v>
      </c>
      <c r="F464" s="159">
        <v>-0.22</v>
      </c>
      <c r="G464" s="159">
        <v>-91.33</v>
      </c>
      <c r="H464" s="163">
        <v>48.347200000000001</v>
      </c>
      <c r="I464" s="163">
        <v>1.3203555555555599</v>
      </c>
      <c r="J464" s="163">
        <v>18.691744444444499</v>
      </c>
      <c r="K464" s="163">
        <v>0.16613333333333299</v>
      </c>
      <c r="L464" s="163">
        <v>8.2346777777777707</v>
      </c>
      <c r="M464" s="163">
        <v>13.1226888888889</v>
      </c>
      <c r="N464" s="163">
        <v>2.6855209915445299</v>
      </c>
      <c r="O464" s="163">
        <v>8.7533333333333296E-2</v>
      </c>
      <c r="P464" s="163">
        <v>0</v>
      </c>
      <c r="Q464" s="163">
        <v>9.4899999999999998E-2</v>
      </c>
      <c r="R464" s="163">
        <v>0.1062622</v>
      </c>
      <c r="S464" s="163">
        <v>0</v>
      </c>
      <c r="T464" s="163">
        <v>0</v>
      </c>
      <c r="U464" s="163">
        <v>3.8079191999999998E-2</v>
      </c>
      <c r="V464" s="163">
        <v>8.0393495701219333</v>
      </c>
      <c r="W464" s="163">
        <v>1.5763428953307801</v>
      </c>
      <c r="X464" s="163">
        <v>1179.5170233333331</v>
      </c>
      <c r="Y464" s="163">
        <v>750</v>
      </c>
      <c r="Z464" s="163">
        <v>3.7168220169719172E-3</v>
      </c>
      <c r="AA464" s="163">
        <v>0.99628317798302812</v>
      </c>
      <c r="AB464" s="163">
        <v>4.0931169049565939E-4</v>
      </c>
      <c r="AC464" s="163">
        <v>4.0931169049565939E-4</v>
      </c>
      <c r="AD464" s="158" t="s">
        <v>5810</v>
      </c>
    </row>
    <row r="465" spans="1:30">
      <c r="A465" s="167" t="s">
        <v>1628</v>
      </c>
      <c r="B465" s="167"/>
      <c r="C465" s="165" t="s">
        <v>8443</v>
      </c>
      <c r="D465" s="165" t="s">
        <v>5939</v>
      </c>
      <c r="E465" s="165" t="s">
        <v>6366</v>
      </c>
      <c r="F465" s="159">
        <v>-0.22</v>
      </c>
      <c r="G465" s="159">
        <v>-91.33</v>
      </c>
      <c r="H465" s="163">
        <v>47.904033333333302</v>
      </c>
      <c r="I465" s="163">
        <v>1.2623</v>
      </c>
      <c r="J465" s="163">
        <v>18.257000000000001</v>
      </c>
      <c r="K465" s="163">
        <v>0.15913333333333299</v>
      </c>
      <c r="L465" s="163">
        <v>8.3926333333333307</v>
      </c>
      <c r="M465" s="163">
        <v>12.549300000000001</v>
      </c>
      <c r="N465" s="163">
        <v>2.7034968051118198</v>
      </c>
      <c r="O465" s="163">
        <v>8.1166666666666595E-2</v>
      </c>
      <c r="P465" s="163">
        <v>0</v>
      </c>
      <c r="Q465" s="163">
        <v>5.6733333333333302E-2</v>
      </c>
      <c r="R465" s="163">
        <v>0.107908825</v>
      </c>
      <c r="S465" s="163">
        <v>0</v>
      </c>
      <c r="T465" s="163">
        <v>0</v>
      </c>
      <c r="U465" s="163">
        <v>3.9213002750000003E-2</v>
      </c>
      <c r="V465" s="163">
        <v>7.9602239914576813</v>
      </c>
      <c r="W465" s="163">
        <v>1.5608280775363299</v>
      </c>
      <c r="X465" s="163">
        <v>1182.69193</v>
      </c>
      <c r="Y465" s="163">
        <v>760</v>
      </c>
      <c r="Z465" s="163">
        <v>3.7709700245784589E-3</v>
      </c>
      <c r="AA465" s="163">
        <v>0.99622902997542151</v>
      </c>
      <c r="AB465" s="163">
        <v>2.9925094056285962E-4</v>
      </c>
      <c r="AC465" s="163">
        <v>2.9925094056285978E-4</v>
      </c>
      <c r="AD465" s="158" t="s">
        <v>5810</v>
      </c>
    </row>
    <row r="466" spans="1:30">
      <c r="A466" s="167" t="s">
        <v>1629</v>
      </c>
      <c r="B466" s="167"/>
      <c r="C466" s="165" t="s">
        <v>8443</v>
      </c>
      <c r="D466" s="165" t="s">
        <v>5939</v>
      </c>
      <c r="E466" s="165" t="s">
        <v>6367</v>
      </c>
      <c r="F466" s="159">
        <v>-0.37019999999999997</v>
      </c>
      <c r="G466" s="159">
        <v>-91.553399999999996</v>
      </c>
      <c r="H466" s="163">
        <v>49.275633333333303</v>
      </c>
      <c r="I466" s="163">
        <v>3.0249000000000001</v>
      </c>
      <c r="J466" s="163">
        <v>15.6502</v>
      </c>
      <c r="K466" s="163">
        <v>0.14806666666666701</v>
      </c>
      <c r="L466" s="163">
        <v>6.3132999999999999</v>
      </c>
      <c r="M466" s="163">
        <v>12.628</v>
      </c>
      <c r="N466" s="163">
        <v>2.3952018491212699</v>
      </c>
      <c r="O466" s="163">
        <v>0.28796666666666698</v>
      </c>
      <c r="P466" s="163">
        <v>0</v>
      </c>
      <c r="Q466" s="163">
        <v>0.25516666666666699</v>
      </c>
      <c r="R466" s="163">
        <v>0.85097579999999995</v>
      </c>
      <c r="S466" s="163">
        <v>0</v>
      </c>
      <c r="T466" s="163">
        <v>0</v>
      </c>
      <c r="U466" s="163">
        <v>3.9834317000000001E-2</v>
      </c>
      <c r="V466" s="163">
        <v>9.0960509898437447</v>
      </c>
      <c r="W466" s="163">
        <v>1.7835392314193419</v>
      </c>
      <c r="X466" s="163">
        <v>1140.89733</v>
      </c>
      <c r="Y466" s="163">
        <v>780</v>
      </c>
      <c r="Z466" s="163">
        <v>0.1869976413646193</v>
      </c>
      <c r="AA466" s="163">
        <v>0.81300235863538073</v>
      </c>
      <c r="AB466" s="163">
        <v>4.8478165369213882E-4</v>
      </c>
      <c r="AC466" s="163">
        <v>4.8478165369213882E-4</v>
      </c>
      <c r="AD466" s="158" t="s">
        <v>5810</v>
      </c>
    </row>
    <row r="467" spans="1:30">
      <c r="A467" s="167" t="s">
        <v>1630</v>
      </c>
      <c r="B467" s="167"/>
      <c r="C467" s="165" t="s">
        <v>8443</v>
      </c>
      <c r="D467" s="165" t="s">
        <v>5939</v>
      </c>
      <c r="E467" s="165" t="s">
        <v>6367</v>
      </c>
      <c r="F467" s="159">
        <v>-0.37019999999999997</v>
      </c>
      <c r="G467" s="159">
        <v>-91.553399999999996</v>
      </c>
      <c r="H467" s="163">
        <v>51.274099999999997</v>
      </c>
      <c r="I467" s="163">
        <v>2.4965333333333302</v>
      </c>
      <c r="J467" s="163">
        <v>17.605733333333301</v>
      </c>
      <c r="K467" s="163">
        <v>0.14760000000000001</v>
      </c>
      <c r="L467" s="163">
        <v>3.8789333333333298</v>
      </c>
      <c r="M467" s="163">
        <v>14.2411666666667</v>
      </c>
      <c r="N467" s="163">
        <v>2.7209185185185198</v>
      </c>
      <c r="O467" s="163">
        <v>0.10199999999999999</v>
      </c>
      <c r="P467" s="163">
        <v>0</v>
      </c>
      <c r="Q467" s="163">
        <v>0.131333333333333</v>
      </c>
      <c r="R467" s="163">
        <v>0.80779999999999996</v>
      </c>
      <c r="S467" s="163">
        <v>0</v>
      </c>
      <c r="T467" s="163">
        <v>0</v>
      </c>
      <c r="U467" s="163">
        <v>4.0258500000000003E-2</v>
      </c>
      <c r="V467" s="163">
        <v>6.7305002989823679</v>
      </c>
      <c r="W467" s="163">
        <v>1.3197058090063409</v>
      </c>
      <c r="X467" s="163">
        <v>1091.9665600000001</v>
      </c>
      <c r="Y467" s="163">
        <v>970</v>
      </c>
      <c r="Z467" s="163">
        <v>0.12487283286372371</v>
      </c>
      <c r="AA467" s="163">
        <v>0.87512716713627636</v>
      </c>
      <c r="AB467" s="163">
        <v>1.4503992459550499E-4</v>
      </c>
      <c r="AC467" s="163">
        <v>1.4503992459550499E-4</v>
      </c>
      <c r="AD467" s="158" t="s">
        <v>5810</v>
      </c>
    </row>
    <row r="468" spans="1:30">
      <c r="A468" s="167" t="s">
        <v>1631</v>
      </c>
      <c r="B468" s="167"/>
      <c r="C468" s="165" t="s">
        <v>8443</v>
      </c>
      <c r="D468" s="165" t="s">
        <v>5939</v>
      </c>
      <c r="E468" s="165" t="s">
        <v>6367</v>
      </c>
      <c r="F468" s="159">
        <v>-0.37019999999999997</v>
      </c>
      <c r="G468" s="159">
        <v>-91.553399999999996</v>
      </c>
      <c r="H468" s="163">
        <v>49.455559999999998</v>
      </c>
      <c r="I468" s="163">
        <v>2.7404199999999999</v>
      </c>
      <c r="J468" s="163">
        <v>17.337879999999998</v>
      </c>
      <c r="K468" s="163">
        <v>0.12665999999999999</v>
      </c>
      <c r="L468" s="163">
        <v>6.4393799999999999</v>
      </c>
      <c r="M468" s="163">
        <v>12.72494</v>
      </c>
      <c r="N468" s="163">
        <v>2.5244833908798698</v>
      </c>
      <c r="O468" s="163">
        <v>0.37530000000000002</v>
      </c>
      <c r="P468" s="163">
        <v>0</v>
      </c>
      <c r="Q468" s="163">
        <v>0.25984000000000002</v>
      </c>
      <c r="R468" s="163">
        <v>0.75305650000000002</v>
      </c>
      <c r="S468" s="163">
        <v>0</v>
      </c>
      <c r="T468" s="163">
        <v>0</v>
      </c>
      <c r="U468" s="163">
        <v>4.0438080000000001E-2</v>
      </c>
      <c r="V468" s="163">
        <v>7.4736441826849189</v>
      </c>
      <c r="W468" s="163">
        <v>1.465420281435392</v>
      </c>
      <c r="X468" s="163">
        <v>1143.431538</v>
      </c>
      <c r="Y468" s="163">
        <v>820</v>
      </c>
      <c r="Z468" s="163">
        <v>0.13981333361744441</v>
      </c>
      <c r="AA468" s="163">
        <v>0.86018666638255559</v>
      </c>
      <c r="AB468" s="163">
        <v>3.2958513366689409E-4</v>
      </c>
      <c r="AC468" s="163">
        <v>3.2958513366689387E-4</v>
      </c>
      <c r="AD468" s="158" t="s">
        <v>5810</v>
      </c>
    </row>
    <row r="469" spans="1:30">
      <c r="A469" s="167" t="s">
        <v>1632</v>
      </c>
      <c r="B469" s="167"/>
      <c r="C469" s="165" t="s">
        <v>8443</v>
      </c>
      <c r="D469" s="165" t="s">
        <v>5939</v>
      </c>
      <c r="E469" s="165" t="s">
        <v>6367</v>
      </c>
      <c r="F469" s="159">
        <v>-0.37019999999999997</v>
      </c>
      <c r="G469" s="159">
        <v>-91.553399999999996</v>
      </c>
      <c r="H469" s="163">
        <v>49.085266666666598</v>
      </c>
      <c r="I469" s="163">
        <v>2.5802666666666698</v>
      </c>
      <c r="J469" s="163">
        <v>16.400033333333301</v>
      </c>
      <c r="K469" s="163">
        <v>0.16143333333333301</v>
      </c>
      <c r="L469" s="163">
        <v>6.2489999999999997</v>
      </c>
      <c r="M469" s="163">
        <v>12.501200000000001</v>
      </c>
      <c r="N469" s="163">
        <v>2.5502636557262099</v>
      </c>
      <c r="O469" s="163">
        <v>0.37793333333333301</v>
      </c>
      <c r="P469" s="163">
        <v>0</v>
      </c>
      <c r="Q469" s="163">
        <v>0.40889999999999999</v>
      </c>
      <c r="R469" s="163">
        <v>0.78423259999999995</v>
      </c>
      <c r="S469" s="163">
        <v>0</v>
      </c>
      <c r="T469" s="163">
        <v>0</v>
      </c>
      <c r="U469" s="163">
        <v>4.0445100499999997E-2</v>
      </c>
      <c r="V469" s="163">
        <v>8.593502509740599</v>
      </c>
      <c r="W469" s="163">
        <v>1.685000323605951</v>
      </c>
      <c r="X469" s="163">
        <v>1139.6049</v>
      </c>
      <c r="Y469" s="163">
        <v>800</v>
      </c>
      <c r="Z469" s="163">
        <v>0.15410180378988381</v>
      </c>
      <c r="AA469" s="163">
        <v>0.84589819621011619</v>
      </c>
      <c r="AB469" s="163">
        <v>4.805430176044508E-5</v>
      </c>
      <c r="AC469" s="163">
        <v>4.805430176044508E-5</v>
      </c>
      <c r="AD469" s="158" t="s">
        <v>5810</v>
      </c>
    </row>
    <row r="470" spans="1:30">
      <c r="A470" s="167" t="s">
        <v>1633</v>
      </c>
      <c r="B470" s="167"/>
      <c r="C470" s="165" t="s">
        <v>8443</v>
      </c>
      <c r="D470" s="165" t="s">
        <v>5939</v>
      </c>
      <c r="E470" s="165" t="s">
        <v>6367</v>
      </c>
      <c r="F470" s="159">
        <v>-0.37019999999999997</v>
      </c>
      <c r="G470" s="159">
        <v>-91.553399999999996</v>
      </c>
      <c r="H470" s="163">
        <v>49.036766666666701</v>
      </c>
      <c r="I470" s="163">
        <v>3.1218333333333299</v>
      </c>
      <c r="J470" s="163">
        <v>15.258333333333301</v>
      </c>
      <c r="K470" s="163">
        <v>0.171366666666667</v>
      </c>
      <c r="L470" s="163">
        <v>6.0325666666666704</v>
      </c>
      <c r="M470" s="163">
        <v>12.2188</v>
      </c>
      <c r="N470" s="163">
        <v>2.6478082865075301</v>
      </c>
      <c r="O470" s="163">
        <v>0.43383333333333302</v>
      </c>
      <c r="P470" s="163">
        <v>0</v>
      </c>
      <c r="Q470" s="163">
        <v>0.27803333333333302</v>
      </c>
      <c r="R470" s="163">
        <v>0.89971590000000001</v>
      </c>
      <c r="S470" s="163">
        <v>0</v>
      </c>
      <c r="T470" s="163">
        <v>0</v>
      </c>
      <c r="U470" s="163">
        <v>4.0971637999999998E-2</v>
      </c>
      <c r="V470" s="163">
        <v>9.60874280624253</v>
      </c>
      <c r="W470" s="163">
        <v>1.8840670285035781</v>
      </c>
      <c r="X470" s="163">
        <v>1135.25459</v>
      </c>
      <c r="Y470" s="163">
        <v>780</v>
      </c>
      <c r="Z470" s="163">
        <v>0.20504497824026499</v>
      </c>
      <c r="AA470" s="163">
        <v>0.79495502175973498</v>
      </c>
      <c r="AB470" s="163">
        <v>3.082858387887733E-4</v>
      </c>
      <c r="AC470" s="163">
        <v>3.082858387887733E-4</v>
      </c>
      <c r="AD470" s="158" t="s">
        <v>5810</v>
      </c>
    </row>
    <row r="471" spans="1:30">
      <c r="A471" s="167" t="s">
        <v>1634</v>
      </c>
      <c r="B471" s="167"/>
      <c r="C471" s="165" t="s">
        <v>8443</v>
      </c>
      <c r="D471" s="165" t="s">
        <v>5939</v>
      </c>
      <c r="E471" s="165" t="s">
        <v>6367</v>
      </c>
      <c r="F471" s="159">
        <v>-0.37019999999999997</v>
      </c>
      <c r="G471" s="159">
        <v>-91.553399999999996</v>
      </c>
      <c r="H471" s="163">
        <v>48.197839999999999</v>
      </c>
      <c r="I471" s="163">
        <v>3.1517599999999999</v>
      </c>
      <c r="J471" s="163">
        <v>14.884460000000001</v>
      </c>
      <c r="K471" s="163">
        <v>0.16818</v>
      </c>
      <c r="L471" s="163">
        <v>6.0052199999999996</v>
      </c>
      <c r="M471" s="163">
        <v>11.85914</v>
      </c>
      <c r="N471" s="163">
        <v>2.17452199629196</v>
      </c>
      <c r="O471" s="163">
        <v>0.42674000000000001</v>
      </c>
      <c r="P471" s="163">
        <v>0</v>
      </c>
      <c r="Q471" s="163">
        <v>0.32790000000000002</v>
      </c>
      <c r="R471" s="163">
        <v>0.9243055</v>
      </c>
      <c r="S471" s="163">
        <v>0</v>
      </c>
      <c r="T471" s="163">
        <v>0</v>
      </c>
      <c r="U471" s="163">
        <v>4.1098006999999999E-2</v>
      </c>
      <c r="V471" s="163">
        <v>8.910127602211249</v>
      </c>
      <c r="W471" s="163">
        <v>1.7470836688624489</v>
      </c>
      <c r="X471" s="163">
        <v>1134.7049219999999</v>
      </c>
      <c r="Y471" s="163">
        <v>800</v>
      </c>
      <c r="Z471" s="163">
        <v>0.21175998035518881</v>
      </c>
      <c r="AA471" s="163">
        <v>0.78824001964481116</v>
      </c>
      <c r="AB471" s="163">
        <v>6.7091232318201551E-4</v>
      </c>
      <c r="AC471" s="163">
        <v>6.7091232318201573E-4</v>
      </c>
      <c r="AD471" s="158" t="s">
        <v>5810</v>
      </c>
    </row>
    <row r="472" spans="1:30">
      <c r="A472" s="167" t="s">
        <v>1635</v>
      </c>
      <c r="B472" s="167"/>
      <c r="C472" s="165" t="s">
        <v>8443</v>
      </c>
      <c r="D472" s="165" t="s">
        <v>5939</v>
      </c>
      <c r="E472" s="165" t="s">
        <v>6366</v>
      </c>
      <c r="F472" s="159">
        <v>-0.22</v>
      </c>
      <c r="G472" s="159">
        <v>-91.33</v>
      </c>
      <c r="H472" s="163">
        <v>48.569575</v>
      </c>
      <c r="I472" s="163">
        <v>1.3130500000000001</v>
      </c>
      <c r="J472" s="163">
        <v>19.05425</v>
      </c>
      <c r="K472" s="163">
        <v>0.1479125</v>
      </c>
      <c r="L472" s="163">
        <v>7.063275</v>
      </c>
      <c r="M472" s="163">
        <v>13.6895375</v>
      </c>
      <c r="N472" s="163">
        <v>2.5744167217443201</v>
      </c>
      <c r="O472" s="163">
        <v>7.2675000000000003E-2</v>
      </c>
      <c r="P472" s="163">
        <v>0</v>
      </c>
      <c r="Q472" s="163">
        <v>8.4250000000000005E-2</v>
      </c>
      <c r="R472" s="163">
        <v>0.1128487</v>
      </c>
      <c r="S472" s="163">
        <v>0</v>
      </c>
      <c r="T472" s="163">
        <v>0</v>
      </c>
      <c r="U472" s="163">
        <v>4.2207245999999997E-2</v>
      </c>
      <c r="V472" s="163">
        <v>7.7793191469575804</v>
      </c>
      <c r="W472" s="163">
        <v>1.525356542946209</v>
      </c>
      <c r="X472" s="163">
        <v>1155.9718275</v>
      </c>
      <c r="Y472" s="163">
        <v>920</v>
      </c>
      <c r="Z472" s="163">
        <v>3.415865549438991E-3</v>
      </c>
      <c r="AA472" s="163">
        <v>0.99658413445056104</v>
      </c>
      <c r="AB472" s="163">
        <v>3.6035732334678078E-5</v>
      </c>
      <c r="AC472" s="163">
        <v>3.6035732334678078E-5</v>
      </c>
      <c r="AD472" s="158" t="s">
        <v>5810</v>
      </c>
    </row>
    <row r="473" spans="1:30">
      <c r="A473" s="167" t="s">
        <v>1636</v>
      </c>
      <c r="B473" s="167"/>
      <c r="C473" s="165" t="s">
        <v>8443</v>
      </c>
      <c r="D473" s="165" t="s">
        <v>5939</v>
      </c>
      <c r="E473" s="165" t="s">
        <v>6366</v>
      </c>
      <c r="F473" s="159">
        <v>-0.22</v>
      </c>
      <c r="G473" s="159">
        <v>-91.33</v>
      </c>
      <c r="H473" s="163">
        <v>48.817250000000001</v>
      </c>
      <c r="I473" s="163">
        <v>1.29761666666667</v>
      </c>
      <c r="J473" s="163">
        <v>18.841899999999999</v>
      </c>
      <c r="K473" s="163">
        <v>0.177916666666667</v>
      </c>
      <c r="L473" s="163">
        <v>8.0696333333333392</v>
      </c>
      <c r="M473" s="163">
        <v>13.4339</v>
      </c>
      <c r="N473" s="163">
        <v>2.5280244989153502</v>
      </c>
      <c r="O473" s="163">
        <v>7.0833333333333304E-2</v>
      </c>
      <c r="P473" s="163">
        <v>0</v>
      </c>
      <c r="Q473" s="163">
        <v>0.1028</v>
      </c>
      <c r="R473" s="163">
        <v>9.7919300000000001E-2</v>
      </c>
      <c r="S473" s="163">
        <v>0</v>
      </c>
      <c r="T473" s="163">
        <v>0</v>
      </c>
      <c r="U473" s="163">
        <v>4.2530189000000003E-2</v>
      </c>
      <c r="V473" s="163">
        <v>7.9408298191269271</v>
      </c>
      <c r="W473" s="163">
        <v>1.557025299028225</v>
      </c>
      <c r="X473" s="163">
        <v>1176.1996300000001</v>
      </c>
      <c r="Y473" s="163">
        <v>870</v>
      </c>
      <c r="Z473" s="163">
        <v>2.7648051298797042E-3</v>
      </c>
      <c r="AA473" s="163">
        <v>0.99723519487012025</v>
      </c>
      <c r="AB473" s="163">
        <v>3.4154703059199643E-4</v>
      </c>
      <c r="AC473" s="163">
        <v>3.4154703059199643E-4</v>
      </c>
      <c r="AD473" s="158" t="s">
        <v>5810</v>
      </c>
    </row>
    <row r="474" spans="1:30">
      <c r="A474" s="167" t="s">
        <v>1637</v>
      </c>
      <c r="B474" s="167"/>
      <c r="C474" s="165" t="s">
        <v>8443</v>
      </c>
      <c r="D474" s="165" t="s">
        <v>5939</v>
      </c>
      <c r="E474" s="165" t="s">
        <v>6367</v>
      </c>
      <c r="F474" s="159">
        <v>-0.37019999999999997</v>
      </c>
      <c r="G474" s="159">
        <v>-91.553399999999996</v>
      </c>
      <c r="H474" s="163">
        <v>49.674866666666702</v>
      </c>
      <c r="I474" s="163">
        <v>1.4685999999999999</v>
      </c>
      <c r="J474" s="163">
        <v>18.2907333333333</v>
      </c>
      <c r="K474" s="163">
        <v>0.15115000000000001</v>
      </c>
      <c r="L474" s="163">
        <v>6.4384666666666703</v>
      </c>
      <c r="M474" s="163">
        <v>13.5720666666667</v>
      </c>
      <c r="N474" s="163">
        <v>1.9514687242798401</v>
      </c>
      <c r="O474" s="163">
        <v>0.18303333333333299</v>
      </c>
      <c r="P474" s="163">
        <v>0</v>
      </c>
      <c r="Q474" s="163">
        <v>0.116066666666667</v>
      </c>
      <c r="R474" s="163">
        <v>0.70080359999999997</v>
      </c>
      <c r="S474" s="163">
        <v>0</v>
      </c>
      <c r="T474" s="163">
        <v>0</v>
      </c>
      <c r="U474" s="163">
        <v>4.2572312000000001E-2</v>
      </c>
      <c r="V474" s="163">
        <v>6.6769786166846403</v>
      </c>
      <c r="W474" s="163">
        <v>1.309211362546427</v>
      </c>
      <c r="X474" s="163">
        <v>1143.41318</v>
      </c>
      <c r="Y474" s="163">
        <v>970</v>
      </c>
      <c r="Z474" s="163">
        <v>0.101393863349815</v>
      </c>
      <c r="AA474" s="163">
        <v>0.89860613665018496</v>
      </c>
      <c r="AB474" s="163">
        <v>2.282022742024646E-4</v>
      </c>
      <c r="AC474" s="163">
        <v>2.282022742024646E-4</v>
      </c>
      <c r="AD474" s="158" t="s">
        <v>5810</v>
      </c>
    </row>
    <row r="475" spans="1:30">
      <c r="A475" s="167" t="s">
        <v>1638</v>
      </c>
      <c r="B475" s="167"/>
      <c r="C475" s="165" t="s">
        <v>8443</v>
      </c>
      <c r="D475" s="165" t="s">
        <v>5939</v>
      </c>
      <c r="E475" s="165" t="s">
        <v>6367</v>
      </c>
      <c r="F475" s="159">
        <v>-0.37019999999999997</v>
      </c>
      <c r="G475" s="159">
        <v>-91.553399999999996</v>
      </c>
      <c r="H475" s="163">
        <v>49.179733333333303</v>
      </c>
      <c r="I475" s="163">
        <v>3.3034333333333299</v>
      </c>
      <c r="J475" s="163">
        <v>14.830966666666701</v>
      </c>
      <c r="K475" s="163">
        <v>0.151</v>
      </c>
      <c r="L475" s="163">
        <v>6.1005000000000003</v>
      </c>
      <c r="M475" s="163">
        <v>11.6750666666667</v>
      </c>
      <c r="N475" s="163">
        <v>2.5956720997887901</v>
      </c>
      <c r="O475" s="163">
        <v>0.43186666666666701</v>
      </c>
      <c r="P475" s="163">
        <v>0</v>
      </c>
      <c r="Q475" s="163">
        <v>0.32636666666666703</v>
      </c>
      <c r="R475" s="163">
        <v>0.93133109999999997</v>
      </c>
      <c r="S475" s="163">
        <v>0</v>
      </c>
      <c r="T475" s="163">
        <v>0</v>
      </c>
      <c r="U475" s="163">
        <v>4.3133952000000003E-2</v>
      </c>
      <c r="V475" s="163">
        <v>9.3238227230313555</v>
      </c>
      <c r="W475" s="163">
        <v>1.828200351107663</v>
      </c>
      <c r="X475" s="163">
        <v>1136.62005</v>
      </c>
      <c r="Y475" s="163">
        <v>810</v>
      </c>
      <c r="Z475" s="163">
        <v>0.2103510384692433</v>
      </c>
      <c r="AA475" s="163">
        <v>0.7896489615307567</v>
      </c>
      <c r="AB475" s="163">
        <v>3.5375868337620168E-4</v>
      </c>
      <c r="AC475" s="163">
        <v>3.5375868337620162E-4</v>
      </c>
      <c r="AD475" s="158" t="s">
        <v>5810</v>
      </c>
    </row>
    <row r="476" spans="1:30">
      <c r="A476" s="167" t="s">
        <v>1639</v>
      </c>
      <c r="B476" s="167"/>
      <c r="C476" s="165" t="s">
        <v>8443</v>
      </c>
      <c r="D476" s="165" t="s">
        <v>5939</v>
      </c>
      <c r="E476" s="165" t="s">
        <v>6367</v>
      </c>
      <c r="F476" s="159">
        <v>-0.37019999999999997</v>
      </c>
      <c r="G476" s="159">
        <v>-91.553399999999996</v>
      </c>
      <c r="H476" s="163">
        <v>48.312516666666703</v>
      </c>
      <c r="I476" s="163">
        <v>3.1996833333333301</v>
      </c>
      <c r="J476" s="163">
        <v>15.4240166666667</v>
      </c>
      <c r="K476" s="163">
        <v>0.16864999999999999</v>
      </c>
      <c r="L476" s="163">
        <v>6.1013833333333301</v>
      </c>
      <c r="M476" s="163">
        <v>12.216100000000001</v>
      </c>
      <c r="N476" s="163">
        <v>2.6414036222394701</v>
      </c>
      <c r="O476" s="163">
        <v>0.41628333333333301</v>
      </c>
      <c r="P476" s="163">
        <v>0</v>
      </c>
      <c r="Q476" s="163">
        <v>0.34320000000000001</v>
      </c>
      <c r="R476" s="163">
        <v>1.0002698000000001</v>
      </c>
      <c r="S476" s="163">
        <v>0</v>
      </c>
      <c r="T476" s="163">
        <v>0</v>
      </c>
      <c r="U476" s="163">
        <v>4.3541140999999998E-2</v>
      </c>
      <c r="V476" s="163">
        <v>9.3135093866859897</v>
      </c>
      <c r="W476" s="163">
        <v>1.8261781284970691</v>
      </c>
      <c r="X476" s="163">
        <v>1136.6378050000001</v>
      </c>
      <c r="Y476" s="163">
        <v>840</v>
      </c>
      <c r="Z476" s="163">
        <v>0.2327119659169829</v>
      </c>
      <c r="AA476" s="163">
        <v>0.76728803408301705</v>
      </c>
      <c r="AB476" s="163">
        <v>5.9884961177276291E-4</v>
      </c>
      <c r="AC476" s="163">
        <v>5.9884961177276302E-4</v>
      </c>
      <c r="AD476" s="158" t="s">
        <v>5810</v>
      </c>
    </row>
    <row r="477" spans="1:30">
      <c r="A477" s="167" t="s">
        <v>1640</v>
      </c>
      <c r="B477" s="167"/>
      <c r="C477" s="165" t="s">
        <v>8443</v>
      </c>
      <c r="D477" s="165" t="s">
        <v>5939</v>
      </c>
      <c r="E477" s="165" t="s">
        <v>6366</v>
      </c>
      <c r="F477" s="159">
        <v>-0.22</v>
      </c>
      <c r="G477" s="159">
        <v>-91.33</v>
      </c>
      <c r="H477" s="163">
        <v>47.495699999999999</v>
      </c>
      <c r="I477" s="163">
        <v>1.2605666666666699</v>
      </c>
      <c r="J477" s="163">
        <v>18.2884666666667</v>
      </c>
      <c r="K477" s="163">
        <v>0.17380000000000001</v>
      </c>
      <c r="L477" s="163">
        <v>7.6623333333333301</v>
      </c>
      <c r="M477" s="163">
        <v>13.574</v>
      </c>
      <c r="N477" s="163">
        <v>2.6148609433251502</v>
      </c>
      <c r="O477" s="163">
        <v>7.9000000000000001E-2</v>
      </c>
      <c r="P477" s="163">
        <v>0</v>
      </c>
      <c r="Q477" s="163">
        <v>0.1014</v>
      </c>
      <c r="R477" s="163">
        <v>9.6162899999999996E-2</v>
      </c>
      <c r="S477" s="163">
        <v>0</v>
      </c>
      <c r="T477" s="163">
        <v>0</v>
      </c>
      <c r="U477" s="163">
        <v>4.3779838000000001E-2</v>
      </c>
      <c r="V477" s="163">
        <v>7.4717005154506024</v>
      </c>
      <c r="W477" s="163">
        <v>1.4650391702510881</v>
      </c>
      <c r="X477" s="163">
        <v>1168.0128999999999</v>
      </c>
      <c r="Y477" s="163">
        <v>900</v>
      </c>
      <c r="Z477" s="163">
        <v>2.546813878361298E-3</v>
      </c>
      <c r="AA477" s="163">
        <v>0.9974531861216388</v>
      </c>
      <c r="AB477" s="163">
        <v>4.1021753586101072E-4</v>
      </c>
      <c r="AC477" s="163">
        <v>4.1021753586101088E-4</v>
      </c>
      <c r="AD477" s="158" t="s">
        <v>5810</v>
      </c>
    </row>
    <row r="478" spans="1:30">
      <c r="A478" s="167" t="s">
        <v>1641</v>
      </c>
      <c r="B478" s="167"/>
      <c r="C478" s="165" t="s">
        <v>8443</v>
      </c>
      <c r="D478" s="165" t="s">
        <v>5939</v>
      </c>
      <c r="E478" s="165" t="s">
        <v>6367</v>
      </c>
      <c r="F478" s="159">
        <v>-0.37019999999999997</v>
      </c>
      <c r="G478" s="159">
        <v>-91.553399999999996</v>
      </c>
      <c r="H478" s="163">
        <v>49.111966666666703</v>
      </c>
      <c r="I478" s="163">
        <v>3.1419999999999999</v>
      </c>
      <c r="J478" s="163">
        <v>15.0779</v>
      </c>
      <c r="K478" s="163">
        <v>0.22864999999999999</v>
      </c>
      <c r="L478" s="163">
        <v>6.2857666666666701</v>
      </c>
      <c r="M478" s="163">
        <v>11.9386333333333</v>
      </c>
      <c r="N478" s="163">
        <v>2.4022417009602202</v>
      </c>
      <c r="O478" s="163">
        <v>0.418866666666667</v>
      </c>
      <c r="P478" s="163">
        <v>0</v>
      </c>
      <c r="Q478" s="163">
        <v>0.327633333333333</v>
      </c>
      <c r="R478" s="163">
        <v>0.8347291</v>
      </c>
      <c r="S478" s="163">
        <v>0</v>
      </c>
      <c r="T478" s="163">
        <v>0</v>
      </c>
      <c r="U478" s="163">
        <v>4.4397642000000001E-2</v>
      </c>
      <c r="V478" s="163">
        <v>9.2412593655852504</v>
      </c>
      <c r="W478" s="163">
        <v>1.812011459109669</v>
      </c>
      <c r="X478" s="163">
        <v>1140.3439100000001</v>
      </c>
      <c r="Y478" s="163">
        <v>820</v>
      </c>
      <c r="Z478" s="163">
        <v>0.17297248577671639</v>
      </c>
      <c r="AA478" s="163">
        <v>0.82702751422328358</v>
      </c>
      <c r="AB478" s="163">
        <v>5.8218772117395862E-4</v>
      </c>
      <c r="AC478" s="163">
        <v>5.8218772117395862E-4</v>
      </c>
      <c r="AD478" s="158" t="s">
        <v>5810</v>
      </c>
    </row>
    <row r="479" spans="1:30">
      <c r="A479" s="167" t="s">
        <v>1642</v>
      </c>
      <c r="B479" s="167"/>
      <c r="C479" s="165" t="s">
        <v>8443</v>
      </c>
      <c r="D479" s="165" t="s">
        <v>5939</v>
      </c>
      <c r="E479" s="165" t="s">
        <v>6367</v>
      </c>
      <c r="F479" s="159">
        <v>-0.37019999999999997</v>
      </c>
      <c r="G479" s="159">
        <v>-91.553399999999996</v>
      </c>
      <c r="H479" s="163">
        <v>52.327199999999998</v>
      </c>
      <c r="I479" s="163">
        <v>2.67265</v>
      </c>
      <c r="J479" s="163">
        <v>19.523333333333301</v>
      </c>
      <c r="K479" s="163">
        <v>0.17055000000000001</v>
      </c>
      <c r="L479" s="163">
        <v>2.7716333333333298</v>
      </c>
      <c r="M479" s="163">
        <v>13.5915</v>
      </c>
      <c r="N479" s="163">
        <v>3.2676683127572002</v>
      </c>
      <c r="O479" s="163">
        <v>0.47596666666666698</v>
      </c>
      <c r="P479" s="163">
        <v>0</v>
      </c>
      <c r="Q479" s="163">
        <v>0.52593333333333303</v>
      </c>
      <c r="R479" s="163">
        <v>0.80059999999999998</v>
      </c>
      <c r="S479" s="163">
        <v>0</v>
      </c>
      <c r="T479" s="163">
        <v>0</v>
      </c>
      <c r="U479" s="163">
        <v>4.5582999999999999E-2</v>
      </c>
      <c r="V479" s="163">
        <v>5.7437066774550161</v>
      </c>
      <c r="W479" s="163">
        <v>1.126216882957715</v>
      </c>
      <c r="X479" s="163">
        <v>1069.70983</v>
      </c>
      <c r="Y479" s="163">
        <v>1120</v>
      </c>
      <c r="Z479" s="163">
        <v>0.1049945286422141</v>
      </c>
      <c r="AA479" s="163">
        <v>0.89500547135778596</v>
      </c>
      <c r="AB479" s="163">
        <v>1.7329439088306799E-4</v>
      </c>
      <c r="AC479" s="163">
        <v>1.732943908830681E-4</v>
      </c>
      <c r="AD479" s="158" t="s">
        <v>5810</v>
      </c>
    </row>
    <row r="480" spans="1:30">
      <c r="A480" s="167" t="s">
        <v>1643</v>
      </c>
      <c r="B480" s="167"/>
      <c r="C480" s="165" t="s">
        <v>8443</v>
      </c>
      <c r="D480" s="165" t="s">
        <v>5939</v>
      </c>
      <c r="E480" s="165" t="s">
        <v>6367</v>
      </c>
      <c r="F480" s="159">
        <v>-0.37019999999999997</v>
      </c>
      <c r="G480" s="159">
        <v>-91.553399999999996</v>
      </c>
      <c r="H480" s="163">
        <v>49.200533333333297</v>
      </c>
      <c r="I480" s="163">
        <v>3.1186333333333298</v>
      </c>
      <c r="J480" s="163">
        <v>15.275133333333301</v>
      </c>
      <c r="K480" s="163">
        <v>0.17974999999999999</v>
      </c>
      <c r="L480" s="163">
        <v>6.0888666666666698</v>
      </c>
      <c r="M480" s="163">
        <v>12.163033333333299</v>
      </c>
      <c r="N480" s="163">
        <v>2.8146850480109702</v>
      </c>
      <c r="O480" s="163">
        <v>0.4476</v>
      </c>
      <c r="P480" s="163">
        <v>0</v>
      </c>
      <c r="Q480" s="163">
        <v>0.33123333333333299</v>
      </c>
      <c r="R480" s="163">
        <v>0.85492769999999996</v>
      </c>
      <c r="S480" s="163">
        <v>0</v>
      </c>
      <c r="T480" s="163">
        <v>0</v>
      </c>
      <c r="U480" s="163">
        <v>4.5598147499999998E-2</v>
      </c>
      <c r="V480" s="163">
        <v>8.8728975913382211</v>
      </c>
      <c r="W480" s="163">
        <v>1.739783667460483</v>
      </c>
      <c r="X480" s="163">
        <v>1136.3862200000001</v>
      </c>
      <c r="Y480" s="163">
        <v>840</v>
      </c>
      <c r="Z480" s="163">
        <v>0.17215466686186709</v>
      </c>
      <c r="AA480" s="163">
        <v>0.82784533313813291</v>
      </c>
      <c r="AB480" s="163">
        <v>3.6219642236350069E-4</v>
      </c>
      <c r="AC480" s="163">
        <v>3.6219642236350069E-4</v>
      </c>
      <c r="AD480" s="158" t="s">
        <v>5810</v>
      </c>
    </row>
    <row r="481" spans="1:30">
      <c r="A481" s="167" t="s">
        <v>1644</v>
      </c>
      <c r="B481" s="167"/>
      <c r="C481" s="165" t="s">
        <v>8443</v>
      </c>
      <c r="D481" s="165" t="s">
        <v>5939</v>
      </c>
      <c r="E481" s="165" t="s">
        <v>6366</v>
      </c>
      <c r="F481" s="159">
        <v>-0.22</v>
      </c>
      <c r="G481" s="159">
        <v>-91.33</v>
      </c>
      <c r="H481" s="163">
        <v>48.32808</v>
      </c>
      <c r="I481" s="163">
        <v>1.3908133333333299</v>
      </c>
      <c r="J481" s="163">
        <v>18.282506666666698</v>
      </c>
      <c r="K481" s="163">
        <v>0.201913333333333</v>
      </c>
      <c r="L481" s="163">
        <v>7.3031933333333301</v>
      </c>
      <c r="M481" s="163">
        <v>13.1885266666667</v>
      </c>
      <c r="N481" s="163">
        <v>2.7139660275101698</v>
      </c>
      <c r="O481" s="163">
        <v>5.71333333333333E-2</v>
      </c>
      <c r="P481" s="163">
        <v>0</v>
      </c>
      <c r="Q481" s="163">
        <v>6.5773333333333295E-2</v>
      </c>
      <c r="R481" s="163">
        <v>0.1062622</v>
      </c>
      <c r="S481" s="163">
        <v>0</v>
      </c>
      <c r="T481" s="163">
        <v>0</v>
      </c>
      <c r="U481" s="163">
        <v>4.563325E-2</v>
      </c>
      <c r="V481" s="163">
        <v>8.8100202396415135</v>
      </c>
      <c r="W481" s="163">
        <v>1.727454776203821</v>
      </c>
      <c r="X481" s="163">
        <v>1160.7941860000001</v>
      </c>
      <c r="Y481" s="163">
        <v>920</v>
      </c>
      <c r="Z481" s="163">
        <v>3.0985308117972639E-3</v>
      </c>
      <c r="AA481" s="163">
        <v>0.99690146918820277</v>
      </c>
      <c r="AB481" s="163">
        <v>2.5261249450581459E-4</v>
      </c>
      <c r="AC481" s="163">
        <v>2.526124945058147E-4</v>
      </c>
      <c r="AD481" s="158" t="s">
        <v>5810</v>
      </c>
    </row>
    <row r="482" spans="1:30">
      <c r="A482" s="167" t="s">
        <v>1645</v>
      </c>
      <c r="B482" s="167"/>
      <c r="C482" s="165" t="s">
        <v>8443</v>
      </c>
      <c r="D482" s="165" t="s">
        <v>5939</v>
      </c>
      <c r="E482" s="165" t="s">
        <v>6366</v>
      </c>
      <c r="F482" s="159">
        <v>-0.22</v>
      </c>
      <c r="G482" s="159">
        <v>-91.33</v>
      </c>
      <c r="H482" s="163">
        <v>47.488844444444403</v>
      </c>
      <c r="I482" s="163">
        <v>1.35638888888889</v>
      </c>
      <c r="J482" s="163">
        <v>17.667844444444398</v>
      </c>
      <c r="K482" s="163">
        <v>0.20039999999999999</v>
      </c>
      <c r="L482" s="163">
        <v>7.3871888888888897</v>
      </c>
      <c r="M482" s="163">
        <v>13.063266666666699</v>
      </c>
      <c r="N482" s="163">
        <v>2.66572897305331</v>
      </c>
      <c r="O482" s="163">
        <v>6.1277777777777799E-2</v>
      </c>
      <c r="P482" s="163">
        <v>0</v>
      </c>
      <c r="Q482" s="163">
        <v>8.5011111111111107E-2</v>
      </c>
      <c r="R482" s="163">
        <v>0.1181179</v>
      </c>
      <c r="S482" s="163">
        <v>0</v>
      </c>
      <c r="T482" s="163">
        <v>0</v>
      </c>
      <c r="U482" s="163">
        <v>4.5999999999999999E-2</v>
      </c>
      <c r="V482" s="163">
        <v>8.9949954047747358</v>
      </c>
      <c r="W482" s="163">
        <v>1.7637244127990579</v>
      </c>
      <c r="X482" s="163">
        <v>1162.482496666667</v>
      </c>
      <c r="Y482" s="163">
        <v>900</v>
      </c>
      <c r="Z482" s="163">
        <v>3.9247817387503964E-3</v>
      </c>
      <c r="AA482" s="163">
        <v>0.99607521826124956</v>
      </c>
      <c r="AB482" s="163">
        <v>3.700230964360502E-4</v>
      </c>
      <c r="AC482" s="163">
        <v>3.7002309643604999E-4</v>
      </c>
      <c r="AD482" s="158" t="s">
        <v>5810</v>
      </c>
    </row>
    <row r="483" spans="1:30">
      <c r="A483" s="167" t="s">
        <v>1646</v>
      </c>
      <c r="B483" s="167"/>
      <c r="C483" s="165" t="s">
        <v>8443</v>
      </c>
      <c r="D483" s="165" t="s">
        <v>5939</v>
      </c>
      <c r="E483" s="165" t="s">
        <v>6367</v>
      </c>
      <c r="F483" s="159">
        <v>-0.37019999999999997</v>
      </c>
      <c r="G483" s="159">
        <v>-91.553399999999996</v>
      </c>
      <c r="H483" s="163">
        <v>49.1062333333333</v>
      </c>
      <c r="I483" s="163">
        <v>2.798</v>
      </c>
      <c r="J483" s="163">
        <v>16.226666666666699</v>
      </c>
      <c r="K483" s="163">
        <v>0.1195</v>
      </c>
      <c r="L483" s="163">
        <v>6.3175999999999997</v>
      </c>
      <c r="M483" s="163">
        <v>12.416833333333299</v>
      </c>
      <c r="N483" s="163">
        <v>2.72893704276964</v>
      </c>
      <c r="O483" s="163">
        <v>0.40533333333333299</v>
      </c>
      <c r="P483" s="163">
        <v>0</v>
      </c>
      <c r="Q483" s="163">
        <v>0.29476666666666701</v>
      </c>
      <c r="R483" s="163">
        <v>0.75261739999999999</v>
      </c>
      <c r="S483" s="163">
        <v>0</v>
      </c>
      <c r="T483" s="163">
        <v>0</v>
      </c>
      <c r="U483" s="163">
        <v>4.6307217999999997E-2</v>
      </c>
      <c r="V483" s="163">
        <v>8.4140391239948169</v>
      </c>
      <c r="W483" s="163">
        <v>1.649811427959001</v>
      </c>
      <c r="X483" s="163">
        <v>1140.9837600000001</v>
      </c>
      <c r="Y483" s="163">
        <v>870</v>
      </c>
      <c r="Z483" s="163">
        <v>0.13328461298914221</v>
      </c>
      <c r="AA483" s="163">
        <v>0.86671538701085782</v>
      </c>
      <c r="AB483" s="163">
        <v>5.2496434915263437E-4</v>
      </c>
      <c r="AC483" s="163">
        <v>5.2496434915263394E-4</v>
      </c>
      <c r="AD483" s="158" t="s">
        <v>5810</v>
      </c>
    </row>
    <row r="484" spans="1:30">
      <c r="A484" s="167" t="s">
        <v>1647</v>
      </c>
      <c r="B484" s="167"/>
      <c r="C484" s="165" t="s">
        <v>8443</v>
      </c>
      <c r="D484" s="165" t="s">
        <v>5939</v>
      </c>
      <c r="E484" s="165" t="s">
        <v>6367</v>
      </c>
      <c r="F484" s="159">
        <v>-0.37019999999999997</v>
      </c>
      <c r="G484" s="159">
        <v>-91.553399999999996</v>
      </c>
      <c r="H484" s="163">
        <v>48.498816666666698</v>
      </c>
      <c r="I484" s="163">
        <v>2.3981666666666701</v>
      </c>
      <c r="J484" s="163">
        <v>16.91985</v>
      </c>
      <c r="K484" s="163">
        <v>0.16900000000000001</v>
      </c>
      <c r="L484" s="163">
        <v>5.9399166666666696</v>
      </c>
      <c r="M484" s="163">
        <v>12.7999833333333</v>
      </c>
      <c r="N484" s="163">
        <v>2.49770950319949</v>
      </c>
      <c r="O484" s="163">
        <v>0.31208333333333299</v>
      </c>
      <c r="P484" s="163">
        <v>0</v>
      </c>
      <c r="Q484" s="163">
        <v>0.37095</v>
      </c>
      <c r="R484" s="163">
        <v>0.8004793</v>
      </c>
      <c r="S484" s="163">
        <v>0</v>
      </c>
      <c r="T484" s="163">
        <v>0</v>
      </c>
      <c r="U484" s="163">
        <v>4.6419546000000013E-2</v>
      </c>
      <c r="V484" s="163">
        <v>7.4488213421020486</v>
      </c>
      <c r="W484" s="163">
        <v>1.460553058278415</v>
      </c>
      <c r="X484" s="163">
        <v>1133.392325</v>
      </c>
      <c r="Y484" s="163">
        <v>960</v>
      </c>
      <c r="Z484" s="163">
        <v>0.13324151831223979</v>
      </c>
      <c r="AA484" s="163">
        <v>0.86675848168776015</v>
      </c>
      <c r="AB484" s="163">
        <v>1.6664770295414679E-4</v>
      </c>
      <c r="AC484" s="163">
        <v>1.6664770295414679E-4</v>
      </c>
      <c r="AD484" s="158" t="s">
        <v>5810</v>
      </c>
    </row>
    <row r="485" spans="1:30">
      <c r="A485" s="167" t="s">
        <v>1648</v>
      </c>
      <c r="B485" s="167"/>
      <c r="C485" s="165" t="s">
        <v>8443</v>
      </c>
      <c r="D485" s="165" t="s">
        <v>5939</v>
      </c>
      <c r="E485" s="165" t="s">
        <v>6367</v>
      </c>
      <c r="F485" s="159">
        <v>-0.37019999999999997</v>
      </c>
      <c r="G485" s="159">
        <v>-91.553399999999996</v>
      </c>
      <c r="H485" s="163">
        <v>49.267816666666697</v>
      </c>
      <c r="I485" s="163">
        <v>2.5244</v>
      </c>
      <c r="J485" s="163">
        <v>16.836483333333302</v>
      </c>
      <c r="K485" s="163">
        <v>0.17480000000000001</v>
      </c>
      <c r="L485" s="163">
        <v>6.1861833333333296</v>
      </c>
      <c r="M485" s="163">
        <v>12.594099999999999</v>
      </c>
      <c r="N485" s="163">
        <v>2.8495328671807201</v>
      </c>
      <c r="O485" s="163">
        <v>0.44259999999999999</v>
      </c>
      <c r="P485" s="163">
        <v>0</v>
      </c>
      <c r="Q485" s="163">
        <v>0.27906666666666702</v>
      </c>
      <c r="R485" s="163">
        <v>0.81540869999999999</v>
      </c>
      <c r="S485" s="163">
        <v>0</v>
      </c>
      <c r="T485" s="163">
        <v>0</v>
      </c>
      <c r="U485" s="163">
        <v>4.6812694000000002E-2</v>
      </c>
      <c r="V485" s="163">
        <v>7.688549745448289</v>
      </c>
      <c r="W485" s="163">
        <v>1.5075586228614339</v>
      </c>
      <c r="X485" s="163">
        <v>1138.3422849999999</v>
      </c>
      <c r="Y485" s="163">
        <v>920</v>
      </c>
      <c r="Z485" s="163">
        <v>0.14145923943433189</v>
      </c>
      <c r="AA485" s="163">
        <v>0.85854076056566808</v>
      </c>
      <c r="AB485" s="163">
        <v>2.370855035164069E-4</v>
      </c>
      <c r="AC485" s="163">
        <v>2.3708550351640701E-4</v>
      </c>
      <c r="AD485" s="158" t="s">
        <v>5810</v>
      </c>
    </row>
    <row r="486" spans="1:30">
      <c r="A486" s="167" t="s">
        <v>1649</v>
      </c>
      <c r="B486" s="167"/>
      <c r="C486" s="165" t="s">
        <v>8443</v>
      </c>
      <c r="D486" s="165" t="s">
        <v>5939</v>
      </c>
      <c r="E486" s="165" t="s">
        <v>6367</v>
      </c>
      <c r="F486" s="159">
        <v>-0.37019999999999997</v>
      </c>
      <c r="G486" s="159">
        <v>-91.553399999999996</v>
      </c>
      <c r="H486" s="163">
        <v>48.998666666666701</v>
      </c>
      <c r="I486" s="163">
        <v>2.6644666666666699</v>
      </c>
      <c r="J486" s="163">
        <v>16.4594666666667</v>
      </c>
      <c r="K486" s="163">
        <v>0.13100000000000001</v>
      </c>
      <c r="L486" s="163">
        <v>6.3495666666666697</v>
      </c>
      <c r="M486" s="163">
        <v>12.705633333333299</v>
      </c>
      <c r="N486" s="163">
        <v>2.2610707818929998</v>
      </c>
      <c r="O486" s="163">
        <v>0.43373333333333303</v>
      </c>
      <c r="P486" s="163">
        <v>0</v>
      </c>
      <c r="Q486" s="163">
        <v>0.27843333333333298</v>
      </c>
      <c r="R486" s="163">
        <v>0.80574849999999998</v>
      </c>
      <c r="S486" s="163">
        <v>0</v>
      </c>
      <c r="T486" s="163">
        <v>0</v>
      </c>
      <c r="U486" s="163">
        <v>4.745858E-2</v>
      </c>
      <c r="V486" s="163">
        <v>7.5334105334730674</v>
      </c>
      <c r="W486" s="163">
        <v>1.477139172574905</v>
      </c>
      <c r="X486" s="163">
        <v>1141.6262899999999</v>
      </c>
      <c r="Y486" s="163">
        <v>950</v>
      </c>
      <c r="Z486" s="163">
        <v>0.13866560822875121</v>
      </c>
      <c r="AA486" s="163">
        <v>0.86133439177124882</v>
      </c>
      <c r="AB486" s="163">
        <v>2.9597646527456843E-4</v>
      </c>
      <c r="AC486" s="163">
        <v>2.9597646527456832E-4</v>
      </c>
      <c r="AD486" s="158" t="s">
        <v>5810</v>
      </c>
    </row>
    <row r="487" spans="1:30">
      <c r="A487" s="167" t="s">
        <v>1650</v>
      </c>
      <c r="B487" s="167"/>
      <c r="C487" s="165" t="s">
        <v>8443</v>
      </c>
      <c r="D487" s="165" t="s">
        <v>5939</v>
      </c>
      <c r="E487" s="165" t="s">
        <v>6366</v>
      </c>
      <c r="F487" s="159">
        <v>-0.22</v>
      </c>
      <c r="G487" s="159">
        <v>-91.33</v>
      </c>
      <c r="H487" s="163">
        <v>48.654633333333301</v>
      </c>
      <c r="I487" s="163">
        <v>1.16913333333333</v>
      </c>
      <c r="J487" s="163">
        <v>18.857533333333301</v>
      </c>
      <c r="K487" s="163">
        <v>0.109333333333333</v>
      </c>
      <c r="L487" s="163">
        <v>8.0350666666666708</v>
      </c>
      <c r="M487" s="163">
        <v>12.93</v>
      </c>
      <c r="N487" s="163">
        <v>2.6707468051118202</v>
      </c>
      <c r="O487" s="163">
        <v>7.1400000000000005E-2</v>
      </c>
      <c r="P487" s="163">
        <v>0</v>
      </c>
      <c r="Q487" s="163">
        <v>0.102833333333333</v>
      </c>
      <c r="R487" s="163">
        <v>0.11210000000000001</v>
      </c>
      <c r="S487" s="163">
        <v>0</v>
      </c>
      <c r="T487" s="163">
        <v>0</v>
      </c>
      <c r="U487" s="163">
        <v>4.7964055999999998E-2</v>
      </c>
      <c r="V487" s="163">
        <v>7.4630021795769013</v>
      </c>
      <c r="W487" s="163">
        <v>1.4633336143679769</v>
      </c>
      <c r="X487" s="163">
        <v>1175.5048400000001</v>
      </c>
      <c r="Y487" s="163">
        <v>990</v>
      </c>
      <c r="Z487" s="163">
        <v>3.1427340873074988E-3</v>
      </c>
      <c r="AA487" s="163">
        <v>0.99685726591269253</v>
      </c>
      <c r="AB487" s="163">
        <v>1.4665052096479131E-4</v>
      </c>
      <c r="AC487" s="163">
        <v>1.4665052096479131E-4</v>
      </c>
      <c r="AD487" s="158" t="s">
        <v>5810</v>
      </c>
    </row>
    <row r="488" spans="1:30">
      <c r="A488" s="167" t="s">
        <v>1651</v>
      </c>
      <c r="B488" s="167"/>
      <c r="C488" s="165" t="s">
        <v>8443</v>
      </c>
      <c r="D488" s="165" t="s">
        <v>5939</v>
      </c>
      <c r="E488" s="165" t="s">
        <v>6367</v>
      </c>
      <c r="F488" s="159">
        <v>-0.37019999999999997</v>
      </c>
      <c r="G488" s="159">
        <v>-91.553399999999996</v>
      </c>
      <c r="H488" s="163">
        <v>48.794233333333302</v>
      </c>
      <c r="I488" s="163">
        <v>2.9615666666666698</v>
      </c>
      <c r="J488" s="163">
        <v>15.6858</v>
      </c>
      <c r="K488" s="163">
        <v>0.15525</v>
      </c>
      <c r="L488" s="163">
        <v>6.3297999999999996</v>
      </c>
      <c r="M488" s="163">
        <v>12.531033333333299</v>
      </c>
      <c r="N488" s="163">
        <v>2.3860329218106999</v>
      </c>
      <c r="O488" s="163">
        <v>0.42023333333333301</v>
      </c>
      <c r="P488" s="163">
        <v>0</v>
      </c>
      <c r="Q488" s="163">
        <v>0.30730000000000002</v>
      </c>
      <c r="R488" s="163">
        <v>0.74142034999999995</v>
      </c>
      <c r="S488" s="163">
        <v>0</v>
      </c>
      <c r="T488" s="163">
        <v>0</v>
      </c>
      <c r="U488" s="163">
        <v>4.8062343E-2</v>
      </c>
      <c r="V488" s="163">
        <v>9.1932626849011196</v>
      </c>
      <c r="W488" s="163">
        <v>1.8026003461911471</v>
      </c>
      <c r="X488" s="163">
        <v>1141.2289800000001</v>
      </c>
      <c r="Y488" s="163">
        <v>890</v>
      </c>
      <c r="Z488" s="163">
        <v>0.131876479202435</v>
      </c>
      <c r="AA488" s="163">
        <v>0.86812352079756494</v>
      </c>
      <c r="AB488" s="163">
        <v>3.6266162918029539E-4</v>
      </c>
      <c r="AC488" s="163">
        <v>3.6266162918029561E-4</v>
      </c>
      <c r="AD488" s="158" t="s">
        <v>5810</v>
      </c>
    </row>
    <row r="489" spans="1:30">
      <c r="A489" s="167" t="s">
        <v>1652</v>
      </c>
      <c r="B489" s="167"/>
      <c r="C489" s="165" t="s">
        <v>8443</v>
      </c>
      <c r="D489" s="165" t="s">
        <v>5939</v>
      </c>
      <c r="E489" s="165" t="s">
        <v>6367</v>
      </c>
      <c r="F489" s="159">
        <v>-0.37019999999999997</v>
      </c>
      <c r="G489" s="159">
        <v>-91.553399999999996</v>
      </c>
      <c r="H489" s="163">
        <v>49.552799999999998</v>
      </c>
      <c r="I489" s="163">
        <v>2.58</v>
      </c>
      <c r="J489" s="163">
        <v>15.579466666666701</v>
      </c>
      <c r="K489" s="163">
        <v>0.15343333333333301</v>
      </c>
      <c r="L489" s="163">
        <v>6.1244666666666703</v>
      </c>
      <c r="M489" s="163">
        <v>12.224733333333299</v>
      </c>
      <c r="N489" s="163">
        <v>2.6827513649224901</v>
      </c>
      <c r="O489" s="163">
        <v>0.39713333333333301</v>
      </c>
      <c r="P489" s="163">
        <v>0</v>
      </c>
      <c r="Q489" s="163">
        <v>0.2893</v>
      </c>
      <c r="R489" s="163">
        <v>0.76447310000000002</v>
      </c>
      <c r="S489" s="163">
        <v>0</v>
      </c>
      <c r="T489" s="163">
        <v>0</v>
      </c>
      <c r="U489" s="163">
        <v>4.8521684285714288E-2</v>
      </c>
      <c r="V489" s="163">
        <v>8.7166675457110703</v>
      </c>
      <c r="W489" s="163">
        <v>1.7091503282439831</v>
      </c>
      <c r="X489" s="163">
        <v>1137.10178</v>
      </c>
      <c r="Y489" s="163">
        <v>910</v>
      </c>
      <c r="Z489" s="163">
        <v>0.1292013340832284</v>
      </c>
      <c r="AA489" s="163">
        <v>0.87079866591677157</v>
      </c>
      <c r="AB489" s="163">
        <v>3.4292726169347232E-4</v>
      </c>
      <c r="AC489" s="163">
        <v>3.4292726169347232E-4</v>
      </c>
      <c r="AD489" s="158" t="s">
        <v>5810</v>
      </c>
    </row>
    <row r="490" spans="1:30">
      <c r="A490" s="167" t="s">
        <v>1653</v>
      </c>
      <c r="B490" s="167"/>
      <c r="C490" s="165" t="s">
        <v>8443</v>
      </c>
      <c r="D490" s="165" t="s">
        <v>5939</v>
      </c>
      <c r="E490" s="165" t="s">
        <v>6366</v>
      </c>
      <c r="F490" s="159">
        <v>-0.22</v>
      </c>
      <c r="G490" s="159">
        <v>-91.33</v>
      </c>
      <c r="H490" s="163">
        <v>48.024500000000003</v>
      </c>
      <c r="I490" s="163">
        <v>0.69259999999999999</v>
      </c>
      <c r="J490" s="163">
        <v>18.892966666666702</v>
      </c>
      <c r="K490" s="163">
        <v>0.14949999999999999</v>
      </c>
      <c r="L490" s="163">
        <v>6.7562333333333298</v>
      </c>
      <c r="M490" s="163">
        <v>13.0919666666667</v>
      </c>
      <c r="N490" s="163">
        <v>2.7997936634717799</v>
      </c>
      <c r="O490" s="163">
        <v>5.1066666666666698E-2</v>
      </c>
      <c r="P490" s="163">
        <v>0</v>
      </c>
      <c r="Q490" s="163">
        <v>4.3200000000000002E-2</v>
      </c>
      <c r="R490" s="163">
        <v>7.2451500000000002E-2</v>
      </c>
      <c r="S490" s="163">
        <v>0</v>
      </c>
      <c r="T490" s="163">
        <v>0</v>
      </c>
      <c r="U490" s="163">
        <v>4.8946926000000002E-2</v>
      </c>
      <c r="V490" s="163">
        <v>7.4358305049747262</v>
      </c>
      <c r="W490" s="163">
        <v>1.4580058355669949</v>
      </c>
      <c r="X490" s="163">
        <v>1149.8002899999999</v>
      </c>
      <c r="Y490" s="163">
        <v>1100</v>
      </c>
      <c r="Z490" s="163">
        <v>1.151445105191012E-3</v>
      </c>
      <c r="AA490" s="163">
        <v>0.99884855489480895</v>
      </c>
      <c r="AB490" s="163">
        <v>2.5179729913862999E-4</v>
      </c>
      <c r="AC490" s="163">
        <v>2.5179729913862988E-4</v>
      </c>
      <c r="AD490" s="158" t="s">
        <v>5810</v>
      </c>
    </row>
    <row r="491" spans="1:30">
      <c r="A491" s="167" t="s">
        <v>1654</v>
      </c>
      <c r="B491" s="167"/>
      <c r="C491" s="165" t="s">
        <v>8443</v>
      </c>
      <c r="D491" s="165" t="s">
        <v>5939</v>
      </c>
      <c r="E491" s="165" t="s">
        <v>6366</v>
      </c>
      <c r="F491" s="159">
        <v>-0.22</v>
      </c>
      <c r="G491" s="159">
        <v>-91.33</v>
      </c>
      <c r="H491" s="163">
        <v>47.819366666666703</v>
      </c>
      <c r="I491" s="163">
        <v>1.3720000000000001</v>
      </c>
      <c r="J491" s="163">
        <v>18.3354</v>
      </c>
      <c r="K491" s="163">
        <v>0.19409999999999999</v>
      </c>
      <c r="L491" s="163">
        <v>6.8094666666666699</v>
      </c>
      <c r="M491" s="163">
        <v>13.541733333333299</v>
      </c>
      <c r="N491" s="163">
        <v>2.67162880116389</v>
      </c>
      <c r="O491" s="163">
        <v>6.88E-2</v>
      </c>
      <c r="P491" s="163">
        <v>0</v>
      </c>
      <c r="Q491" s="163">
        <v>0.1134</v>
      </c>
      <c r="R491" s="163">
        <v>9.9675700000000006E-2</v>
      </c>
      <c r="S491" s="163">
        <v>0</v>
      </c>
      <c r="T491" s="163">
        <v>0</v>
      </c>
      <c r="U491" s="163">
        <v>4.8960967000000001E-2</v>
      </c>
      <c r="V491" s="163">
        <v>7.8879739703569944</v>
      </c>
      <c r="W491" s="163">
        <v>1.54666140814894</v>
      </c>
      <c r="X491" s="163">
        <v>1150.8702800000001</v>
      </c>
      <c r="Y491" s="163">
        <v>1040</v>
      </c>
      <c r="Z491" s="163">
        <v>2.3882160060346449E-3</v>
      </c>
      <c r="AA491" s="163">
        <v>0.99761178399396533</v>
      </c>
      <c r="AB491" s="163">
        <v>2.336461177049985E-4</v>
      </c>
      <c r="AC491" s="163">
        <v>2.336461177049985E-4</v>
      </c>
      <c r="AD491" s="158" t="s">
        <v>5810</v>
      </c>
    </row>
    <row r="492" spans="1:30">
      <c r="A492" s="167" t="s">
        <v>1655</v>
      </c>
      <c r="B492" s="167"/>
      <c r="C492" s="165" t="s">
        <v>8443</v>
      </c>
      <c r="D492" s="165" t="s">
        <v>5939</v>
      </c>
      <c r="E492" s="165" t="s">
        <v>6366</v>
      </c>
      <c r="F492" s="159">
        <v>-0.22</v>
      </c>
      <c r="G492" s="159">
        <v>-91.33</v>
      </c>
      <c r="H492" s="163">
        <v>46.147779999999997</v>
      </c>
      <c r="I492" s="163">
        <v>1.4224600000000001</v>
      </c>
      <c r="J492" s="163">
        <v>18.229700000000001</v>
      </c>
      <c r="K492" s="163">
        <v>0.15124000000000001</v>
      </c>
      <c r="L492" s="163">
        <v>6.17638</v>
      </c>
      <c r="M492" s="163">
        <v>13.631640000000001</v>
      </c>
      <c r="N492" s="163">
        <v>2.56194729877422</v>
      </c>
      <c r="O492" s="163">
        <v>8.9980000000000004E-2</v>
      </c>
      <c r="P492" s="163">
        <v>0</v>
      </c>
      <c r="Q492" s="163">
        <v>0.11104</v>
      </c>
      <c r="R492" s="163">
        <v>0.1045058</v>
      </c>
      <c r="S492" s="163">
        <v>0</v>
      </c>
      <c r="T492" s="163">
        <v>0</v>
      </c>
      <c r="U492" s="163">
        <v>4.9000000000000002E-2</v>
      </c>
      <c r="V492" s="163">
        <v>7.8857243030333066</v>
      </c>
      <c r="W492" s="163">
        <v>1.5462202969531129</v>
      </c>
      <c r="X492" s="163">
        <v>1138.1452380000001</v>
      </c>
      <c r="Y492" s="163">
        <v>1070</v>
      </c>
      <c r="Z492" s="163">
        <v>2.5930211802116091E-3</v>
      </c>
      <c r="AA492" s="163">
        <v>0.99740697881978835</v>
      </c>
      <c r="AB492" s="163">
        <v>2.0227913781391101E-4</v>
      </c>
      <c r="AC492" s="163">
        <v>2.0227913781391109E-4</v>
      </c>
      <c r="AD492" s="158" t="s">
        <v>5810</v>
      </c>
    </row>
    <row r="493" spans="1:30">
      <c r="A493" s="167" t="s">
        <v>1656</v>
      </c>
      <c r="B493" s="167"/>
      <c r="C493" s="165" t="s">
        <v>8443</v>
      </c>
      <c r="D493" s="165" t="s">
        <v>5939</v>
      </c>
      <c r="E493" s="165" t="s">
        <v>6366</v>
      </c>
      <c r="F493" s="159">
        <v>-0.22</v>
      </c>
      <c r="G493" s="159">
        <v>-91.33</v>
      </c>
      <c r="H493" s="163">
        <v>47.832066666666599</v>
      </c>
      <c r="I493" s="163">
        <v>1.4404999999999999</v>
      </c>
      <c r="J493" s="163">
        <v>19.2926</v>
      </c>
      <c r="K493" s="163">
        <v>0.16200000000000001</v>
      </c>
      <c r="L493" s="163">
        <v>5.7290000000000001</v>
      </c>
      <c r="M493" s="163">
        <v>13.679266666666701</v>
      </c>
      <c r="N493" s="163">
        <v>2.83357461234228</v>
      </c>
      <c r="O493" s="163">
        <v>7.2400000000000006E-2</v>
      </c>
      <c r="P493" s="163">
        <v>0</v>
      </c>
      <c r="Q493" s="163">
        <v>0.10276666666666701</v>
      </c>
      <c r="R493" s="163">
        <v>9.7480200000000003E-2</v>
      </c>
      <c r="S493" s="163">
        <v>0</v>
      </c>
      <c r="T493" s="163">
        <v>0</v>
      </c>
      <c r="U493" s="163">
        <v>4.9171581999999998E-2</v>
      </c>
      <c r="V493" s="163">
        <v>7.0069203797111177</v>
      </c>
      <c r="W493" s="163">
        <v>1.373905819415506</v>
      </c>
      <c r="X493" s="163">
        <v>1129.1529</v>
      </c>
      <c r="Y493" s="163">
        <v>1140</v>
      </c>
      <c r="Z493" s="163">
        <v>2.036906578432131E-3</v>
      </c>
      <c r="AA493" s="163">
        <v>0.99796309342156786</v>
      </c>
      <c r="AB493" s="163">
        <v>2.4782386251660598E-4</v>
      </c>
      <c r="AC493" s="163">
        <v>2.4782386251660609E-4</v>
      </c>
      <c r="AD493" s="158" t="s">
        <v>5810</v>
      </c>
    </row>
    <row r="494" spans="1:30">
      <c r="A494" s="167" t="s">
        <v>1657</v>
      </c>
      <c r="B494" s="167"/>
      <c r="C494" s="165" t="s">
        <v>8443</v>
      </c>
      <c r="D494" s="165" t="s">
        <v>5939</v>
      </c>
      <c r="E494" s="165" t="s">
        <v>6366</v>
      </c>
      <c r="F494" s="159">
        <v>-0.22</v>
      </c>
      <c r="G494" s="159">
        <v>-91.33</v>
      </c>
      <c r="H494" s="163">
        <v>47.806466666666701</v>
      </c>
      <c r="I494" s="163">
        <v>1.2832333333333299</v>
      </c>
      <c r="J494" s="163">
        <v>18.772366666666699</v>
      </c>
      <c r="K494" s="163">
        <v>0.21716666666666701</v>
      </c>
      <c r="L494" s="163">
        <v>7.4240000000000004</v>
      </c>
      <c r="M494" s="163">
        <v>13.4057</v>
      </c>
      <c r="N494" s="163">
        <v>2.4862097976570801</v>
      </c>
      <c r="O494" s="163">
        <v>7.5999999999999998E-2</v>
      </c>
      <c r="P494" s="163">
        <v>0</v>
      </c>
      <c r="Q494" s="163">
        <v>6.1066666666666602E-2</v>
      </c>
      <c r="R494" s="163">
        <v>0.10757949999999999</v>
      </c>
      <c r="S494" s="163">
        <v>0</v>
      </c>
      <c r="T494" s="163">
        <v>0</v>
      </c>
      <c r="U494" s="163">
        <v>5.0435272000000003E-2</v>
      </c>
      <c r="V494" s="163">
        <v>7.9697439942380059</v>
      </c>
      <c r="W494" s="163">
        <v>1.5626947445614909</v>
      </c>
      <c r="X494" s="163">
        <v>1163.2224000000001</v>
      </c>
      <c r="Y494" s="163">
        <v>1070</v>
      </c>
      <c r="Z494" s="163">
        <v>2.762562639524924E-3</v>
      </c>
      <c r="AA494" s="163">
        <v>0.99723743736047499</v>
      </c>
      <c r="AB494" s="163">
        <v>1.054479237998449E-4</v>
      </c>
      <c r="AC494" s="163">
        <v>1.054479237998449E-4</v>
      </c>
      <c r="AD494" s="158" t="s">
        <v>5810</v>
      </c>
    </row>
    <row r="495" spans="1:30">
      <c r="A495" s="167" t="s">
        <v>1658</v>
      </c>
      <c r="B495" s="167"/>
      <c r="C495" s="165" t="s">
        <v>8443</v>
      </c>
      <c r="D495" s="165" t="s">
        <v>5939</v>
      </c>
      <c r="E495" s="165" t="s">
        <v>6367</v>
      </c>
      <c r="F495" s="159">
        <v>-0.37019999999999997</v>
      </c>
      <c r="G495" s="159">
        <v>-91.553399999999996</v>
      </c>
      <c r="H495" s="163">
        <v>48.408183333333298</v>
      </c>
      <c r="I495" s="163">
        <v>3.0779666666666698</v>
      </c>
      <c r="J495" s="163">
        <v>15.128116666666701</v>
      </c>
      <c r="K495" s="163">
        <v>0.192016666666667</v>
      </c>
      <c r="L495" s="163">
        <v>5.84446666666667</v>
      </c>
      <c r="M495" s="163">
        <v>12.2159833333333</v>
      </c>
      <c r="N495" s="163">
        <v>2.4269187771257399</v>
      </c>
      <c r="O495" s="163">
        <v>0.41011666666666702</v>
      </c>
      <c r="P495" s="163">
        <v>0</v>
      </c>
      <c r="Q495" s="163">
        <v>0.26991666666666703</v>
      </c>
      <c r="R495" s="163">
        <v>0.93045290000000003</v>
      </c>
      <c r="S495" s="163">
        <v>0</v>
      </c>
      <c r="T495" s="163">
        <v>0</v>
      </c>
      <c r="U495" s="163">
        <v>5.2695872999999997E-2</v>
      </c>
      <c r="V495" s="163">
        <v>9.0381659729383497</v>
      </c>
      <c r="W495" s="163">
        <v>1.7721892292395589</v>
      </c>
      <c r="X495" s="163">
        <v>1131.47378</v>
      </c>
      <c r="Y495" s="163">
        <v>1000</v>
      </c>
      <c r="Z495" s="163">
        <v>0.17500563373311301</v>
      </c>
      <c r="AA495" s="163">
        <v>0.82499436626688694</v>
      </c>
      <c r="AB495" s="163">
        <v>2.4335273098605159E-4</v>
      </c>
      <c r="AC495" s="163">
        <v>2.4335273098605151E-4</v>
      </c>
      <c r="AD495" s="158" t="s">
        <v>5810</v>
      </c>
    </row>
    <row r="496" spans="1:30">
      <c r="A496" s="167" t="s">
        <v>1659</v>
      </c>
      <c r="B496" s="167"/>
      <c r="C496" s="165" t="s">
        <v>8443</v>
      </c>
      <c r="D496" s="165" t="s">
        <v>5939</v>
      </c>
      <c r="E496" s="165" t="s">
        <v>6367</v>
      </c>
      <c r="F496" s="159">
        <v>-0.37019999999999997</v>
      </c>
      <c r="G496" s="159">
        <v>-91.553399999999996</v>
      </c>
      <c r="H496" s="163">
        <v>49.072166666666703</v>
      </c>
      <c r="I496" s="163">
        <v>3.12313333333333</v>
      </c>
      <c r="J496" s="163">
        <v>15.1734666666667</v>
      </c>
      <c r="K496" s="163">
        <v>0.17356666666666701</v>
      </c>
      <c r="L496" s="163">
        <v>6.0803333333333303</v>
      </c>
      <c r="M496" s="163">
        <v>12.0728333333333</v>
      </c>
      <c r="N496" s="163">
        <v>2.6339086419753102</v>
      </c>
      <c r="O496" s="163">
        <v>0.4461</v>
      </c>
      <c r="P496" s="163">
        <v>0</v>
      </c>
      <c r="Q496" s="163">
        <v>0.31816666666666699</v>
      </c>
      <c r="R496" s="163">
        <v>0.73527295000000004</v>
      </c>
      <c r="S496" s="163">
        <v>0</v>
      </c>
      <c r="T496" s="163">
        <v>0</v>
      </c>
      <c r="U496" s="163">
        <v>5.5468970499999999E-2</v>
      </c>
      <c r="V496" s="163">
        <v>9.4187677507601393</v>
      </c>
      <c r="W496" s="163">
        <v>1.8468170213496791</v>
      </c>
      <c r="X496" s="163">
        <v>1136.2147</v>
      </c>
      <c r="Y496" s="163">
        <v>980</v>
      </c>
      <c r="Z496" s="163">
        <v>0.1181490443651893</v>
      </c>
      <c r="AA496" s="163">
        <v>0.88185095563481075</v>
      </c>
      <c r="AB496" s="163">
        <v>2.761207063010781E-4</v>
      </c>
      <c r="AC496" s="163">
        <v>2.7612070630107788E-4</v>
      </c>
      <c r="AD496" s="158" t="s">
        <v>5810</v>
      </c>
    </row>
    <row r="497" spans="1:30">
      <c r="A497" s="167" t="s">
        <v>1660</v>
      </c>
      <c r="B497" s="167"/>
      <c r="C497" s="165" t="s">
        <v>8443</v>
      </c>
      <c r="D497" s="165" t="s">
        <v>5939</v>
      </c>
      <c r="E497" s="165" t="s">
        <v>6367</v>
      </c>
      <c r="F497" s="159">
        <v>-0.37019999999999997</v>
      </c>
      <c r="G497" s="159">
        <v>-91.553399999999996</v>
      </c>
      <c r="H497" s="163">
        <v>49.972866666666697</v>
      </c>
      <c r="I497" s="163">
        <v>2.7776000000000001</v>
      </c>
      <c r="J497" s="163">
        <v>15.7810666666667</v>
      </c>
      <c r="K497" s="163">
        <v>0.1769</v>
      </c>
      <c r="L497" s="163">
        <v>5.7093666666666696</v>
      </c>
      <c r="M497" s="163">
        <v>12.807033333333299</v>
      </c>
      <c r="N497" s="163">
        <v>2.2223999999999999</v>
      </c>
      <c r="O497" s="163">
        <v>0.37663333333333299</v>
      </c>
      <c r="P497" s="163">
        <v>0</v>
      </c>
      <c r="Q497" s="163">
        <v>0.30003333333333299</v>
      </c>
      <c r="R497" s="163">
        <v>0.86766160000000003</v>
      </c>
      <c r="S497" s="163">
        <v>0</v>
      </c>
      <c r="T497" s="163">
        <v>0</v>
      </c>
      <c r="U497" s="163">
        <v>5.5686605999999993E-2</v>
      </c>
      <c r="V497" s="163">
        <v>8.8383025812346947</v>
      </c>
      <c r="W497" s="163">
        <v>1.733000332824399</v>
      </c>
      <c r="X497" s="163">
        <v>1128.75827</v>
      </c>
      <c r="Y497" s="163">
        <v>1090</v>
      </c>
      <c r="Z497" s="163">
        <v>0.140865603244478</v>
      </c>
      <c r="AA497" s="163">
        <v>0.85913439675552195</v>
      </c>
      <c r="AB497" s="163">
        <v>5.5435780495156938E-4</v>
      </c>
      <c r="AC497" s="163">
        <v>5.543578049515696E-4</v>
      </c>
      <c r="AD497" s="158" t="s">
        <v>5810</v>
      </c>
    </row>
    <row r="498" spans="1:30">
      <c r="A498" s="167" t="s">
        <v>1661</v>
      </c>
      <c r="B498" s="167"/>
      <c r="C498" s="165" t="s">
        <v>8443</v>
      </c>
      <c r="D498" s="165" t="s">
        <v>5939</v>
      </c>
      <c r="E498" s="165" t="s">
        <v>6366</v>
      </c>
      <c r="F498" s="159">
        <v>-0.22</v>
      </c>
      <c r="G498" s="159">
        <v>-91.33</v>
      </c>
      <c r="H498" s="163">
        <v>48.5700222222222</v>
      </c>
      <c r="I498" s="163">
        <v>1.347</v>
      </c>
      <c r="J498" s="163">
        <v>18.8225555555555</v>
      </c>
      <c r="K498" s="163">
        <v>0.19115555555555599</v>
      </c>
      <c r="L498" s="163">
        <v>7.5436777777777797</v>
      </c>
      <c r="M498" s="163">
        <v>13.4107222222222</v>
      </c>
      <c r="N498" s="163">
        <v>2.56444481763145</v>
      </c>
      <c r="O498" s="163">
        <v>7.7833333333333296E-2</v>
      </c>
      <c r="P498" s="163">
        <v>0</v>
      </c>
      <c r="Q498" s="163">
        <v>9.3077777777777704E-2</v>
      </c>
      <c r="R498" s="163">
        <v>0.1128487</v>
      </c>
      <c r="S498" s="163">
        <v>0</v>
      </c>
      <c r="T498" s="163">
        <v>0</v>
      </c>
      <c r="U498" s="163">
        <v>5.6023589999999998E-2</v>
      </c>
      <c r="V498" s="163">
        <v>8.5563291655507552</v>
      </c>
      <c r="W498" s="163">
        <v>1.6777114333172229</v>
      </c>
      <c r="X498" s="163">
        <v>1165.627923333333</v>
      </c>
      <c r="Y498" s="163">
        <v>1160</v>
      </c>
      <c r="Z498" s="163">
        <v>2.8492443812725729E-3</v>
      </c>
      <c r="AA498" s="163">
        <v>0.99715075561872746</v>
      </c>
      <c r="AB498" s="163">
        <v>5.2155352079728332E-5</v>
      </c>
      <c r="AC498" s="163">
        <v>5.2155352079728292E-5</v>
      </c>
      <c r="AD498" s="158" t="s">
        <v>5810</v>
      </c>
    </row>
    <row r="499" spans="1:30">
      <c r="A499" s="167" t="s">
        <v>1662</v>
      </c>
      <c r="B499" s="167"/>
      <c r="C499" s="165" t="s">
        <v>8443</v>
      </c>
      <c r="D499" s="165" t="s">
        <v>5939</v>
      </c>
      <c r="E499" s="165" t="s">
        <v>6367</v>
      </c>
      <c r="F499" s="159">
        <v>-0.37019999999999997</v>
      </c>
      <c r="G499" s="159">
        <v>-91.553399999999996</v>
      </c>
      <c r="H499" s="163">
        <v>49.095700000000001</v>
      </c>
      <c r="I499" s="163">
        <v>2.94736666666667</v>
      </c>
      <c r="J499" s="163">
        <v>15.672966666666699</v>
      </c>
      <c r="K499" s="163">
        <v>0.18553333333333299</v>
      </c>
      <c r="L499" s="163">
        <v>6.2278000000000002</v>
      </c>
      <c r="M499" s="163">
        <v>12.767899999999999</v>
      </c>
      <c r="N499" s="163">
        <v>2.7905282374885898</v>
      </c>
      <c r="O499" s="163">
        <v>0.33996666666666697</v>
      </c>
      <c r="P499" s="163">
        <v>0</v>
      </c>
      <c r="Q499" s="163">
        <v>0.31373333333333298</v>
      </c>
      <c r="R499" s="163">
        <v>0.83363134999999999</v>
      </c>
      <c r="S499" s="163">
        <v>0</v>
      </c>
      <c r="T499" s="163">
        <v>0</v>
      </c>
      <c r="U499" s="163">
        <v>5.6690537500000013E-2</v>
      </c>
      <c r="V499" s="163">
        <v>8.7354242178556749</v>
      </c>
      <c r="W499" s="163">
        <v>1.7128281067280891</v>
      </c>
      <c r="X499" s="163">
        <v>1139.17878</v>
      </c>
      <c r="Y499" s="163">
        <v>1030</v>
      </c>
      <c r="Z499" s="163">
        <v>0.13836268383131831</v>
      </c>
      <c r="AA499" s="163">
        <v>0.86163731616868178</v>
      </c>
      <c r="AB499" s="163">
        <v>6.4862878690494067E-4</v>
      </c>
      <c r="AC499" s="163">
        <v>6.4862878690494067E-4</v>
      </c>
      <c r="AD499" s="158" t="s">
        <v>5810</v>
      </c>
    </row>
    <row r="500" spans="1:30">
      <c r="A500" s="167" t="s">
        <v>1663</v>
      </c>
      <c r="B500" s="167"/>
      <c r="C500" s="165" t="s">
        <v>8443</v>
      </c>
      <c r="D500" s="165" t="s">
        <v>5939</v>
      </c>
      <c r="E500" s="165" t="s">
        <v>6367</v>
      </c>
      <c r="F500" s="159">
        <v>-0.37019999999999997</v>
      </c>
      <c r="G500" s="159">
        <v>-91.553399999999996</v>
      </c>
      <c r="H500" s="163">
        <v>49.8461</v>
      </c>
      <c r="I500" s="163">
        <v>2.5743</v>
      </c>
      <c r="J500" s="163">
        <v>15.9679</v>
      </c>
      <c r="K500" s="163">
        <v>0.17273333333333299</v>
      </c>
      <c r="L500" s="163">
        <v>6.2428999999999997</v>
      </c>
      <c r="M500" s="163">
        <v>13.0317666666667</v>
      </c>
      <c r="N500" s="163">
        <v>2.4512993141289399</v>
      </c>
      <c r="O500" s="163">
        <v>0.31559999999999999</v>
      </c>
      <c r="P500" s="163">
        <v>0</v>
      </c>
      <c r="Q500" s="163">
        <v>0.26673333333333299</v>
      </c>
      <c r="R500" s="163">
        <v>0.8061876</v>
      </c>
      <c r="S500" s="163">
        <v>0</v>
      </c>
      <c r="T500" s="163">
        <v>0</v>
      </c>
      <c r="U500" s="163">
        <v>6.00042135E-2</v>
      </c>
      <c r="V500" s="163">
        <v>7.6154072240869484</v>
      </c>
      <c r="W500" s="163">
        <v>1.493216953440436</v>
      </c>
      <c r="X500" s="163">
        <v>1139.4822899999999</v>
      </c>
      <c r="Y500" s="163">
        <v>1170</v>
      </c>
      <c r="Z500" s="163">
        <v>0.1128542155765479</v>
      </c>
      <c r="AA500" s="163">
        <v>0.88714578442345204</v>
      </c>
      <c r="AB500" s="163">
        <v>2.2847607329963429E-4</v>
      </c>
      <c r="AC500" s="163">
        <v>2.2847607329963429E-4</v>
      </c>
      <c r="AD500" s="158" t="s">
        <v>5810</v>
      </c>
    </row>
    <row r="501" spans="1:30">
      <c r="A501" s="167" t="s">
        <v>1664</v>
      </c>
      <c r="B501" s="167"/>
      <c r="C501" s="165" t="s">
        <v>8443</v>
      </c>
      <c r="D501" s="165" t="s">
        <v>5939</v>
      </c>
      <c r="E501" s="165" t="s">
        <v>6367</v>
      </c>
      <c r="F501" s="159">
        <v>-0.37019999999999997</v>
      </c>
      <c r="G501" s="159">
        <v>-91.553399999999996</v>
      </c>
      <c r="H501" s="163">
        <v>48.985666666666702</v>
      </c>
      <c r="I501" s="163">
        <v>2.8222</v>
      </c>
      <c r="J501" s="163">
        <v>17.085233333333299</v>
      </c>
      <c r="K501" s="163">
        <v>0.16950000000000001</v>
      </c>
      <c r="L501" s="163">
        <v>5.391</v>
      </c>
      <c r="M501" s="163">
        <v>12.9262</v>
      </c>
      <c r="N501" s="163">
        <v>2.6429654320987699</v>
      </c>
      <c r="O501" s="163">
        <v>0.31443333333333301</v>
      </c>
      <c r="P501" s="163">
        <v>0</v>
      </c>
      <c r="Q501" s="163">
        <v>0.29804999999999998</v>
      </c>
      <c r="R501" s="163">
        <v>0.80970039999999999</v>
      </c>
      <c r="S501" s="163">
        <v>0</v>
      </c>
      <c r="T501" s="163">
        <v>0</v>
      </c>
      <c r="U501" s="163">
        <v>6.0741365999999998E-2</v>
      </c>
      <c r="V501" s="163">
        <v>7.5765622127422283</v>
      </c>
      <c r="W501" s="163">
        <v>1.485600285310982</v>
      </c>
      <c r="X501" s="163">
        <v>1122.3590999999999</v>
      </c>
      <c r="Y501" s="163">
        <v>1230</v>
      </c>
      <c r="Z501" s="163">
        <v>0.11029604241030649</v>
      </c>
      <c r="AA501" s="163">
        <v>0.88970395758969356</v>
      </c>
      <c r="AB501" s="163">
        <v>1.733740188067306E-4</v>
      </c>
      <c r="AC501" s="163">
        <v>1.7337401880673049E-4</v>
      </c>
      <c r="AD501" s="158" t="s">
        <v>5810</v>
      </c>
    </row>
    <row r="502" spans="1:30">
      <c r="A502" s="167" t="s">
        <v>1665</v>
      </c>
      <c r="B502" s="167"/>
      <c r="C502" s="165" t="s">
        <v>8443</v>
      </c>
      <c r="D502" s="165" t="s">
        <v>5939</v>
      </c>
      <c r="E502" s="165" t="s">
        <v>6367</v>
      </c>
      <c r="F502" s="159">
        <v>-0.37019999999999997</v>
      </c>
      <c r="G502" s="159">
        <v>-91.553399999999996</v>
      </c>
      <c r="H502" s="163">
        <v>48.4281333333333</v>
      </c>
      <c r="I502" s="163">
        <v>2.9440333333333299</v>
      </c>
      <c r="J502" s="163">
        <v>15.0722</v>
      </c>
      <c r="K502" s="163">
        <v>0.18883333333333299</v>
      </c>
      <c r="L502" s="163">
        <v>5.6995333333333296</v>
      </c>
      <c r="M502" s="163">
        <v>12.569100000000001</v>
      </c>
      <c r="N502" s="163">
        <v>2.5478335663278799</v>
      </c>
      <c r="O502" s="163">
        <v>0.33333333333333298</v>
      </c>
      <c r="P502" s="163">
        <v>0</v>
      </c>
      <c r="Q502" s="163">
        <v>0.25246666666666701</v>
      </c>
      <c r="R502" s="163">
        <v>0.83209449999999996</v>
      </c>
      <c r="S502" s="163">
        <v>0</v>
      </c>
      <c r="T502" s="163">
        <v>0</v>
      </c>
      <c r="U502" s="163">
        <v>6.1345128999999998E-2</v>
      </c>
      <c r="V502" s="163">
        <v>8.936449276565174</v>
      </c>
      <c r="W502" s="163">
        <v>1.7522447809647539</v>
      </c>
      <c r="X502" s="163">
        <v>1128.56062</v>
      </c>
      <c r="Y502" s="163">
        <v>1130</v>
      </c>
      <c r="Z502" s="163">
        <v>0.12777812709816219</v>
      </c>
      <c r="AA502" s="163">
        <v>0.87222187290183784</v>
      </c>
      <c r="AB502" s="163">
        <v>5.4156627725905203E-4</v>
      </c>
      <c r="AC502" s="163">
        <v>5.4156627725905192E-4</v>
      </c>
      <c r="AD502" s="158" t="s">
        <v>5810</v>
      </c>
    </row>
    <row r="503" spans="1:30">
      <c r="A503" s="167" t="s">
        <v>1666</v>
      </c>
      <c r="B503" s="167"/>
      <c r="C503" s="165" t="s">
        <v>8443</v>
      </c>
      <c r="D503" s="165" t="s">
        <v>5939</v>
      </c>
      <c r="E503" s="165" t="s">
        <v>6367</v>
      </c>
      <c r="F503" s="159">
        <v>-0.37019999999999997</v>
      </c>
      <c r="G503" s="159">
        <v>-91.553399999999996</v>
      </c>
      <c r="H503" s="163">
        <v>48.870466666666701</v>
      </c>
      <c r="I503" s="163">
        <v>2.8712</v>
      </c>
      <c r="J503" s="163">
        <v>15.2534333333333</v>
      </c>
      <c r="K503" s="163">
        <v>0.18553333333333299</v>
      </c>
      <c r="L503" s="163">
        <v>6.2140666666666702</v>
      </c>
      <c r="M503" s="163">
        <v>12.3832</v>
      </c>
      <c r="N503" s="163">
        <v>2.5885887517146799</v>
      </c>
      <c r="O503" s="163">
        <v>0.34649999999999997</v>
      </c>
      <c r="P503" s="163">
        <v>0</v>
      </c>
      <c r="Q503" s="163">
        <v>0.27563333333333301</v>
      </c>
      <c r="R503" s="163">
        <v>0.82638619999999996</v>
      </c>
      <c r="S503" s="163">
        <v>0</v>
      </c>
      <c r="T503" s="163">
        <v>0</v>
      </c>
      <c r="U503" s="163">
        <v>6.1675092500000007E-2</v>
      </c>
      <c r="V503" s="163">
        <v>8.820735909437655</v>
      </c>
      <c r="W503" s="163">
        <v>1.729555887718444</v>
      </c>
      <c r="X503" s="163">
        <v>1138.90274</v>
      </c>
      <c r="Y503" s="163">
        <v>1120</v>
      </c>
      <c r="Z503" s="163">
        <v>0.12702596744503611</v>
      </c>
      <c r="AA503" s="163">
        <v>0.87297403255496386</v>
      </c>
      <c r="AB503" s="163">
        <v>4.248184946969184E-4</v>
      </c>
      <c r="AC503" s="163">
        <v>4.2481849469691872E-4</v>
      </c>
      <c r="AD503" s="158" t="s">
        <v>5810</v>
      </c>
    </row>
    <row r="504" spans="1:30">
      <c r="A504" s="167" t="s">
        <v>1667</v>
      </c>
      <c r="B504" s="167"/>
      <c r="C504" s="165" t="s">
        <v>8443</v>
      </c>
      <c r="D504" s="165" t="s">
        <v>5939</v>
      </c>
      <c r="E504" s="165" t="s">
        <v>6367</v>
      </c>
      <c r="F504" s="159">
        <v>-0.37019999999999997</v>
      </c>
      <c r="G504" s="159">
        <v>-91.553399999999996</v>
      </c>
      <c r="H504" s="163">
        <v>49.228633333333299</v>
      </c>
      <c r="I504" s="163">
        <v>2.8198500000000002</v>
      </c>
      <c r="J504" s="163">
        <v>15.8302833333333</v>
      </c>
      <c r="K504" s="163">
        <v>0.162816666666667</v>
      </c>
      <c r="L504" s="163">
        <v>5.8757999999999999</v>
      </c>
      <c r="M504" s="163">
        <v>12.588800000000001</v>
      </c>
      <c r="N504" s="163">
        <v>2.5212152860267198</v>
      </c>
      <c r="O504" s="163">
        <v>0.32343333333333302</v>
      </c>
      <c r="P504" s="163">
        <v>0</v>
      </c>
      <c r="Q504" s="163">
        <v>0.25018333333333298</v>
      </c>
      <c r="R504" s="163">
        <v>0.83121630000000002</v>
      </c>
      <c r="S504" s="163">
        <v>0</v>
      </c>
      <c r="T504" s="163">
        <v>0</v>
      </c>
      <c r="U504" s="163">
        <v>6.2468409000000003E-2</v>
      </c>
      <c r="V504" s="163">
        <v>8.8629525884337692</v>
      </c>
      <c r="W504" s="163">
        <v>1.737833667085982</v>
      </c>
      <c r="X504" s="163">
        <v>1132.10358</v>
      </c>
      <c r="Y504" s="163">
        <v>1180</v>
      </c>
      <c r="Z504" s="163">
        <v>0.12255018795818</v>
      </c>
      <c r="AA504" s="163">
        <v>0.87744981204182004</v>
      </c>
      <c r="AB504" s="163">
        <v>3.579493340841573E-4</v>
      </c>
      <c r="AC504" s="163">
        <v>3.5794933408415708E-4</v>
      </c>
      <c r="AD504" s="158" t="s">
        <v>5810</v>
      </c>
    </row>
    <row r="505" spans="1:30">
      <c r="A505" s="167" t="s">
        <v>1668</v>
      </c>
      <c r="B505" s="167"/>
      <c r="C505" s="165" t="s">
        <v>8443</v>
      </c>
      <c r="D505" s="165" t="s">
        <v>5939</v>
      </c>
      <c r="E505" s="165" t="s">
        <v>6367</v>
      </c>
      <c r="F505" s="159">
        <v>-0.37019999999999997</v>
      </c>
      <c r="G505" s="159">
        <v>-91.553399999999996</v>
      </c>
      <c r="H505" s="163">
        <v>49.293700000000001</v>
      </c>
      <c r="I505" s="163">
        <v>2.5793666666666701</v>
      </c>
      <c r="J505" s="163">
        <v>17.113433333333301</v>
      </c>
      <c r="K505" s="163">
        <v>0.12583333333333299</v>
      </c>
      <c r="L505" s="163">
        <v>6.2056333333333296</v>
      </c>
      <c r="M505" s="163">
        <v>12.6721</v>
      </c>
      <c r="N505" s="163">
        <v>2.7464772380079401</v>
      </c>
      <c r="O505" s="163">
        <v>0.23503333333333301</v>
      </c>
      <c r="P505" s="163">
        <v>0</v>
      </c>
      <c r="Q505" s="163">
        <v>0.19926666666666701</v>
      </c>
      <c r="R505" s="163">
        <v>0.75876480000000002</v>
      </c>
      <c r="S505" s="163">
        <v>0</v>
      </c>
      <c r="T505" s="163">
        <v>0</v>
      </c>
      <c r="U505" s="163">
        <v>6.4349903E-2</v>
      </c>
      <c r="V505" s="163">
        <v>7.4370205053222653</v>
      </c>
      <c r="W505" s="163">
        <v>1.4582391689451399</v>
      </c>
      <c r="X505" s="163">
        <v>1138.73323</v>
      </c>
      <c r="Y505" s="163">
        <v>1260</v>
      </c>
      <c r="Z505" s="163">
        <v>9.5592679783842366E-2</v>
      </c>
      <c r="AA505" s="163">
        <v>0.90440732021615766</v>
      </c>
      <c r="AB505" s="163">
        <v>4.0630774054379438E-4</v>
      </c>
      <c r="AC505" s="163">
        <v>4.0630774054379448E-4</v>
      </c>
      <c r="AD505" s="158" t="s">
        <v>5810</v>
      </c>
    </row>
    <row r="506" spans="1:30">
      <c r="A506" s="167" t="s">
        <v>1669</v>
      </c>
      <c r="B506" s="167"/>
      <c r="C506" s="165" t="s">
        <v>8443</v>
      </c>
      <c r="D506" s="165" t="s">
        <v>5939</v>
      </c>
      <c r="E506" s="165" t="s">
        <v>6367</v>
      </c>
      <c r="F506" s="159">
        <v>-0.37019999999999997</v>
      </c>
      <c r="G506" s="159">
        <v>-91.553399999999996</v>
      </c>
      <c r="H506" s="163">
        <v>49.889299999999999</v>
      </c>
      <c r="I506" s="163">
        <v>2.84636666666667</v>
      </c>
      <c r="J506" s="163">
        <v>15.363</v>
      </c>
      <c r="K506" s="163">
        <v>0.164833333333333</v>
      </c>
      <c r="L506" s="163">
        <v>6.0440333333333296</v>
      </c>
      <c r="M506" s="163">
        <v>12.2220666666667</v>
      </c>
      <c r="N506" s="163">
        <v>2.69277487745586</v>
      </c>
      <c r="O506" s="163">
        <v>0.32526666666666698</v>
      </c>
      <c r="P506" s="163">
        <v>0</v>
      </c>
      <c r="Q506" s="163">
        <v>0.24629999999999999</v>
      </c>
      <c r="R506" s="163">
        <v>0.73505339999999997</v>
      </c>
      <c r="S506" s="163">
        <v>0</v>
      </c>
      <c r="T506" s="163">
        <v>0</v>
      </c>
      <c r="U506" s="163">
        <v>6.4455210499999999E-2</v>
      </c>
      <c r="V506" s="163">
        <v>8.5440324952928091</v>
      </c>
      <c r="W506" s="163">
        <v>1.6753003217430511</v>
      </c>
      <c r="X506" s="163">
        <v>1135.48507</v>
      </c>
      <c r="Y506" s="163">
        <v>1170</v>
      </c>
      <c r="Z506" s="163">
        <v>9.7026425212517184E-2</v>
      </c>
      <c r="AA506" s="163">
        <v>0.90297357478748286</v>
      </c>
      <c r="AB506" s="163">
        <v>5.5179459827380309E-4</v>
      </c>
      <c r="AC506" s="163">
        <v>5.5179459827380299E-4</v>
      </c>
      <c r="AD506" s="158" t="s">
        <v>5810</v>
      </c>
    </row>
    <row r="507" spans="1:30">
      <c r="A507" s="167" t="s">
        <v>1670</v>
      </c>
      <c r="B507" s="167"/>
      <c r="C507" s="165" t="s">
        <v>8443</v>
      </c>
      <c r="D507" s="165" t="s">
        <v>5939</v>
      </c>
      <c r="E507" s="165" t="s">
        <v>6367</v>
      </c>
      <c r="F507" s="159">
        <v>-0.37019999999999997</v>
      </c>
      <c r="G507" s="159">
        <v>-91.553399999999996</v>
      </c>
      <c r="H507" s="163">
        <v>48.963566666666601</v>
      </c>
      <c r="I507" s="163">
        <v>2.5502833333333301</v>
      </c>
      <c r="J507" s="163">
        <v>16.5899</v>
      </c>
      <c r="K507" s="163">
        <v>0.18063333333333301</v>
      </c>
      <c r="L507" s="163">
        <v>6.1325333333333303</v>
      </c>
      <c r="M507" s="163">
        <v>12.119716666666699</v>
      </c>
      <c r="N507" s="163">
        <v>2.7360611950015299</v>
      </c>
      <c r="O507" s="163">
        <v>0.28289999999999998</v>
      </c>
      <c r="P507" s="163">
        <v>0</v>
      </c>
      <c r="Q507" s="163">
        <v>0.22348333333333301</v>
      </c>
      <c r="R507" s="163">
        <v>0.75195875000000001</v>
      </c>
      <c r="S507" s="163">
        <v>0</v>
      </c>
      <c r="T507" s="163">
        <v>0</v>
      </c>
      <c r="U507" s="163">
        <v>6.5065990000000004E-2</v>
      </c>
      <c r="V507" s="163">
        <v>7.7823331061711443</v>
      </c>
      <c r="W507" s="163">
        <v>1.525947515281928</v>
      </c>
      <c r="X507" s="163">
        <v>1137.2639200000001</v>
      </c>
      <c r="Y507" s="163">
        <v>1240</v>
      </c>
      <c r="Z507" s="163">
        <v>9.5383569572677476E-2</v>
      </c>
      <c r="AA507" s="163">
        <v>0.90461643042732254</v>
      </c>
      <c r="AB507" s="163">
        <v>5.538075319580113E-4</v>
      </c>
      <c r="AC507" s="163">
        <v>5.5380753195801108E-4</v>
      </c>
      <c r="AD507" s="158" t="s">
        <v>5810</v>
      </c>
    </row>
    <row r="508" spans="1:30">
      <c r="A508" s="167" t="s">
        <v>1671</v>
      </c>
      <c r="B508" s="167"/>
      <c r="C508" s="165" t="s">
        <v>8443</v>
      </c>
      <c r="D508" s="165" t="s">
        <v>5939</v>
      </c>
      <c r="E508" s="165" t="s">
        <v>6367</v>
      </c>
      <c r="F508" s="159">
        <v>-0.37019999999999997</v>
      </c>
      <c r="G508" s="159">
        <v>-91.553399999999996</v>
      </c>
      <c r="H508" s="163">
        <v>49.034999999999997</v>
      </c>
      <c r="I508" s="163">
        <v>3.0213000000000001</v>
      </c>
      <c r="J508" s="163">
        <v>15.7441</v>
      </c>
      <c r="K508" s="163">
        <v>0.18283333333333299</v>
      </c>
      <c r="L508" s="163">
        <v>6.2335333333333303</v>
      </c>
      <c r="M508" s="163">
        <v>12.3214666666667</v>
      </c>
      <c r="N508" s="163">
        <v>2.6585278763001599</v>
      </c>
      <c r="O508" s="163">
        <v>0.355366666666667</v>
      </c>
      <c r="P508" s="163">
        <v>0</v>
      </c>
      <c r="Q508" s="163">
        <v>0.2074</v>
      </c>
      <c r="R508" s="163">
        <v>0.78203710000000004</v>
      </c>
      <c r="S508" s="163">
        <v>0</v>
      </c>
      <c r="T508" s="163">
        <v>0</v>
      </c>
      <c r="U508" s="163">
        <v>6.7789948000000003E-2</v>
      </c>
      <c r="V508" s="163">
        <v>8.735112551097945</v>
      </c>
      <c r="W508" s="163">
        <v>1.7127669956052329</v>
      </c>
      <c r="X508" s="163">
        <v>1139.29402</v>
      </c>
      <c r="Y508" s="163">
        <v>1220</v>
      </c>
      <c r="Z508" s="163">
        <v>0.1077357981235494</v>
      </c>
      <c r="AA508" s="163">
        <v>0.89226420187645061</v>
      </c>
      <c r="AB508" s="163">
        <v>3.7167328757486831E-4</v>
      </c>
      <c r="AC508" s="163">
        <v>3.7167328757486842E-4</v>
      </c>
      <c r="AD508" s="158" t="s">
        <v>5810</v>
      </c>
    </row>
    <row r="509" spans="1:30">
      <c r="A509" s="167" t="s">
        <v>1672</v>
      </c>
      <c r="B509" s="167"/>
      <c r="C509" s="165" t="s">
        <v>8443</v>
      </c>
      <c r="D509" s="165" t="s">
        <v>5939</v>
      </c>
      <c r="E509" s="165" t="s">
        <v>6367</v>
      </c>
      <c r="F509" s="159">
        <v>-0.37019999999999997</v>
      </c>
      <c r="G509" s="159">
        <v>-91.553399999999996</v>
      </c>
      <c r="H509" s="163">
        <v>48.293283333333299</v>
      </c>
      <c r="I509" s="163">
        <v>2.7885499999999999</v>
      </c>
      <c r="J509" s="163">
        <v>16.699349999999999</v>
      </c>
      <c r="K509" s="163">
        <v>0.148733333333333</v>
      </c>
      <c r="L509" s="163">
        <v>6.2294833333333299</v>
      </c>
      <c r="M509" s="163">
        <v>12.26895</v>
      </c>
      <c r="N509" s="163">
        <v>2.6355618967632699</v>
      </c>
      <c r="O509" s="163">
        <v>0.46265000000000001</v>
      </c>
      <c r="P509" s="163">
        <v>0</v>
      </c>
      <c r="Q509" s="163">
        <v>0.28333333333333299</v>
      </c>
      <c r="R509" s="163">
        <v>0.74690909999999999</v>
      </c>
      <c r="S509" s="163">
        <v>0</v>
      </c>
      <c r="T509" s="163">
        <v>0</v>
      </c>
      <c r="U509" s="163">
        <v>6.8098850000000002E-2</v>
      </c>
      <c r="V509" s="163">
        <v>8.1785040552065773</v>
      </c>
      <c r="W509" s="163">
        <v>1.603628085756112</v>
      </c>
      <c r="X509" s="163">
        <v>1139.2126149999999</v>
      </c>
      <c r="Y509" s="163">
        <v>1260</v>
      </c>
      <c r="Z509" s="163">
        <v>9.6173768532795759E-2</v>
      </c>
      <c r="AA509" s="163">
        <v>0.9038262314672042</v>
      </c>
      <c r="AB509" s="163">
        <v>3.7625829606054118E-4</v>
      </c>
      <c r="AC509" s="163">
        <v>3.7625829606054129E-4</v>
      </c>
      <c r="AD509" s="158" t="s">
        <v>5810</v>
      </c>
    </row>
    <row r="510" spans="1:30">
      <c r="A510" s="167" t="s">
        <v>1673</v>
      </c>
      <c r="B510" s="167"/>
      <c r="C510" s="165" t="s">
        <v>8443</v>
      </c>
      <c r="D510" s="165" t="s">
        <v>5939</v>
      </c>
      <c r="E510" s="165" t="s">
        <v>6367</v>
      </c>
      <c r="F510" s="159">
        <v>-0.37019999999999997</v>
      </c>
      <c r="G510" s="159">
        <v>-91.553399999999996</v>
      </c>
      <c r="H510" s="163">
        <v>49.596400000000003</v>
      </c>
      <c r="I510" s="163">
        <v>3.0184000000000002</v>
      </c>
      <c r="J510" s="163">
        <v>15.088466666666699</v>
      </c>
      <c r="K510" s="163">
        <v>0.14305000000000001</v>
      </c>
      <c r="L510" s="163">
        <v>6.0565333333333298</v>
      </c>
      <c r="M510" s="163">
        <v>11.553933333333299</v>
      </c>
      <c r="N510" s="163">
        <v>2.9316685871056198</v>
      </c>
      <c r="O510" s="163">
        <v>0.40200000000000002</v>
      </c>
      <c r="P510" s="163">
        <v>0</v>
      </c>
      <c r="Q510" s="163">
        <v>0.29320000000000002</v>
      </c>
      <c r="R510" s="163">
        <v>0.72450000000000003</v>
      </c>
      <c r="S510" s="163">
        <v>0</v>
      </c>
      <c r="T510" s="163">
        <v>0</v>
      </c>
      <c r="U510" s="163">
        <v>7.2167999999999996E-2</v>
      </c>
      <c r="V510" s="163">
        <v>9.3358360598731185</v>
      </c>
      <c r="W510" s="163">
        <v>1.830555907115591</v>
      </c>
      <c r="X510" s="163">
        <v>1135.73632</v>
      </c>
      <c r="Y510" s="163">
        <v>1230</v>
      </c>
      <c r="Z510" s="163">
        <v>9.2026307080712327E-2</v>
      </c>
      <c r="AA510" s="163">
        <v>0.90797369291928764</v>
      </c>
      <c r="AB510" s="163">
        <v>3.068365130175295E-4</v>
      </c>
      <c r="AC510" s="163">
        <v>3.0683651301752928E-4</v>
      </c>
      <c r="AD510" s="158" t="s">
        <v>5810</v>
      </c>
    </row>
    <row r="511" spans="1:30">
      <c r="A511" s="167" t="s">
        <v>1674</v>
      </c>
      <c r="B511" s="167"/>
      <c r="C511" s="165" t="s">
        <v>8443</v>
      </c>
      <c r="D511" s="165" t="s">
        <v>5939</v>
      </c>
      <c r="E511" s="165" t="s">
        <v>6367</v>
      </c>
      <c r="F511" s="159">
        <v>-0.37019999999999997</v>
      </c>
      <c r="G511" s="159">
        <v>-91.553399999999996</v>
      </c>
      <c r="H511" s="163">
        <v>49.902500000000003</v>
      </c>
      <c r="I511" s="163">
        <v>2.6982499999999998</v>
      </c>
      <c r="J511" s="163">
        <v>17.312049999999999</v>
      </c>
      <c r="K511" s="163">
        <v>0.15859999999999999</v>
      </c>
      <c r="L511" s="163">
        <v>4.574325</v>
      </c>
      <c r="M511" s="163">
        <v>12.371874999999999</v>
      </c>
      <c r="N511" s="163">
        <v>2.5091928160940098</v>
      </c>
      <c r="O511" s="163">
        <v>0.28962500000000002</v>
      </c>
      <c r="P511" s="163">
        <v>0</v>
      </c>
      <c r="Q511" s="163">
        <v>0.26729999999999998</v>
      </c>
      <c r="R511" s="163">
        <v>0.68631330000000002</v>
      </c>
      <c r="S511" s="163">
        <v>0</v>
      </c>
      <c r="T511" s="163">
        <v>0</v>
      </c>
      <c r="U511" s="163">
        <v>7.4782366000000003E-2</v>
      </c>
      <c r="V511" s="163">
        <v>7.349505896430208</v>
      </c>
      <c r="W511" s="163">
        <v>1.4410794434273759</v>
      </c>
      <c r="X511" s="163">
        <v>1105.9439325000001</v>
      </c>
      <c r="Y511" s="163">
        <v>1570</v>
      </c>
      <c r="Z511" s="163">
        <v>6.4305273181124986E-2</v>
      </c>
      <c r="AA511" s="163">
        <v>0.935694726818875</v>
      </c>
      <c r="AB511" s="163">
        <v>1.2595216589576769E-4</v>
      </c>
      <c r="AC511" s="163">
        <v>1.2595216589576769E-4</v>
      </c>
      <c r="AD511" s="158" t="s">
        <v>5810</v>
      </c>
    </row>
    <row r="512" spans="1:30">
      <c r="A512" s="167" t="s">
        <v>1675</v>
      </c>
      <c r="B512" s="167"/>
      <c r="C512" s="165" t="s">
        <v>8443</v>
      </c>
      <c r="D512" s="165" t="s">
        <v>5939</v>
      </c>
      <c r="E512" s="165" t="s">
        <v>6367</v>
      </c>
      <c r="F512" s="159">
        <v>-0.37019999999999997</v>
      </c>
      <c r="G512" s="159">
        <v>-91.553399999999996</v>
      </c>
      <c r="H512" s="163">
        <v>49.814599999999999</v>
      </c>
      <c r="I512" s="163">
        <v>3.2965666666666702</v>
      </c>
      <c r="J512" s="163">
        <v>17.424299999999999</v>
      </c>
      <c r="K512" s="163">
        <v>0.15493333333333301</v>
      </c>
      <c r="L512" s="163">
        <v>4.8088666666666704</v>
      </c>
      <c r="M512" s="163">
        <v>13.5469666666667</v>
      </c>
      <c r="N512" s="163">
        <v>2.4640786939252601</v>
      </c>
      <c r="O512" s="163">
        <v>0.24859999999999999</v>
      </c>
      <c r="P512" s="163">
        <v>0</v>
      </c>
      <c r="Q512" s="163">
        <v>0.18543333333333301</v>
      </c>
      <c r="R512" s="163">
        <v>0.77749999999999997</v>
      </c>
      <c r="S512" s="163">
        <v>0</v>
      </c>
      <c r="T512" s="163">
        <v>0</v>
      </c>
      <c r="U512" s="163">
        <v>7.5283299999999997E-2</v>
      </c>
      <c r="V512" s="163">
        <v>7.4764888501823696</v>
      </c>
      <c r="W512" s="163">
        <v>1.4659780593202909</v>
      </c>
      <c r="X512" s="163">
        <v>1110.65822</v>
      </c>
      <c r="Y512" s="163">
        <v>1560</v>
      </c>
      <c r="Z512" s="163">
        <v>8.4389397090813695E-2</v>
      </c>
      <c r="AA512" s="163">
        <v>0.91561060290918639</v>
      </c>
      <c r="AB512" s="163">
        <v>3.3494992133100451E-4</v>
      </c>
      <c r="AC512" s="163">
        <v>3.3494992133100451E-4</v>
      </c>
      <c r="AD512" s="158" t="s">
        <v>5810</v>
      </c>
    </row>
    <row r="513" spans="1:30">
      <c r="A513" s="167" t="s">
        <v>1676</v>
      </c>
      <c r="B513" s="167"/>
      <c r="C513" s="165" t="s">
        <v>8443</v>
      </c>
      <c r="D513" s="165" t="s">
        <v>5939</v>
      </c>
      <c r="E513" s="165" t="s">
        <v>6366</v>
      </c>
      <c r="F513" s="159">
        <v>-0.22</v>
      </c>
      <c r="G513" s="159">
        <v>-91.33</v>
      </c>
      <c r="H513" s="163">
        <v>46.9116</v>
      </c>
      <c r="I513" s="163">
        <v>1.3298333333333301</v>
      </c>
      <c r="J513" s="163">
        <v>17.989066666666702</v>
      </c>
      <c r="K513" s="163">
        <v>0.14676666666666699</v>
      </c>
      <c r="L513" s="163">
        <v>7.8606666666666696</v>
      </c>
      <c r="M513" s="163">
        <v>13.175233333333299</v>
      </c>
      <c r="N513" s="163">
        <v>2.3802000441655999</v>
      </c>
      <c r="O513" s="163">
        <v>5.5166666666666697E-2</v>
      </c>
      <c r="P513" s="163">
        <v>0</v>
      </c>
      <c r="Q513" s="163">
        <v>0.10313333333333299</v>
      </c>
      <c r="R513" s="163">
        <v>0.11636150000000001</v>
      </c>
      <c r="S513" s="163">
        <v>0</v>
      </c>
      <c r="T513" s="163">
        <v>0</v>
      </c>
      <c r="U513" s="163">
        <v>7.7071049000000003E-2</v>
      </c>
      <c r="V513" s="163">
        <v>7.9186873126601869</v>
      </c>
      <c r="W513" s="163">
        <v>1.5526836315277359</v>
      </c>
      <c r="X513" s="163">
        <v>1171.9993999999999</v>
      </c>
      <c r="Y513" s="163">
        <v>1570</v>
      </c>
      <c r="Z513" s="163">
        <v>2.303835801984237E-3</v>
      </c>
      <c r="AA513" s="163">
        <v>0.99769616419801577</v>
      </c>
      <c r="AB513" s="163">
        <v>3.086197261641221E-4</v>
      </c>
      <c r="AC513" s="163">
        <v>3.0861972616412221E-4</v>
      </c>
      <c r="AD513" s="158" t="s">
        <v>5810</v>
      </c>
    </row>
    <row r="514" spans="1:30">
      <c r="A514" s="167" t="s">
        <v>1677</v>
      </c>
      <c r="B514" s="167"/>
      <c r="C514" s="165" t="s">
        <v>8443</v>
      </c>
      <c r="D514" s="165" t="s">
        <v>5939</v>
      </c>
      <c r="E514" s="165" t="s">
        <v>6367</v>
      </c>
      <c r="F514" s="159">
        <v>-0.37019999999999997</v>
      </c>
      <c r="G514" s="159">
        <v>-91.553399999999996</v>
      </c>
      <c r="H514" s="163">
        <v>48.862299999999998</v>
      </c>
      <c r="I514" s="163">
        <v>3.5633333333333299</v>
      </c>
      <c r="J514" s="163">
        <v>15.3429</v>
      </c>
      <c r="K514" s="163">
        <v>0.198366666666667</v>
      </c>
      <c r="L514" s="163">
        <v>6.1682333333333297</v>
      </c>
      <c r="M514" s="163">
        <v>12.0192</v>
      </c>
      <c r="N514" s="163">
        <v>2.8428304956939301</v>
      </c>
      <c r="O514" s="163">
        <v>0.46400000000000002</v>
      </c>
      <c r="P514" s="163">
        <v>0</v>
      </c>
      <c r="Q514" s="163">
        <v>0.32776666666666698</v>
      </c>
      <c r="R514" s="163">
        <v>0.85009760000000001</v>
      </c>
      <c r="S514" s="163">
        <v>0</v>
      </c>
      <c r="T514" s="163">
        <v>0</v>
      </c>
      <c r="U514" s="163">
        <v>8.1648415000000002E-2</v>
      </c>
      <c r="V514" s="163">
        <v>8.6559208613032599</v>
      </c>
      <c r="W514" s="163">
        <v>1.6972392148453279</v>
      </c>
      <c r="X514" s="163">
        <v>1137.9814899999999</v>
      </c>
      <c r="Y514" s="163">
        <v>1380</v>
      </c>
      <c r="Z514" s="163">
        <v>0.11326836116512599</v>
      </c>
      <c r="AA514" s="163">
        <v>0.88673163883487394</v>
      </c>
      <c r="AB514" s="163">
        <v>1.185682748811349E-4</v>
      </c>
      <c r="AC514" s="163">
        <v>1.185682748811349E-4</v>
      </c>
      <c r="AD514" s="158" t="s">
        <v>5810</v>
      </c>
    </row>
    <row r="515" spans="1:30">
      <c r="A515" s="167" t="s">
        <v>1678</v>
      </c>
      <c r="B515" s="167"/>
      <c r="C515" s="165" t="s">
        <v>8443</v>
      </c>
      <c r="D515" s="165" t="s">
        <v>5939</v>
      </c>
      <c r="E515" s="165" t="s">
        <v>6367</v>
      </c>
      <c r="F515" s="159">
        <v>-0.37019999999999997</v>
      </c>
      <c r="G515" s="159">
        <v>-91.553399999999996</v>
      </c>
      <c r="H515" s="163">
        <v>49.415466666666703</v>
      </c>
      <c r="I515" s="163">
        <v>3.1325666666666701</v>
      </c>
      <c r="J515" s="163">
        <v>15.3608333333333</v>
      </c>
      <c r="K515" s="163">
        <v>0.10576666666666699</v>
      </c>
      <c r="L515" s="163">
        <v>5.74623333333333</v>
      </c>
      <c r="M515" s="163">
        <v>12.4478666666667</v>
      </c>
      <c r="N515" s="163">
        <v>2.5894422083183901</v>
      </c>
      <c r="O515" s="163">
        <v>0.37203333333333299</v>
      </c>
      <c r="P515" s="163">
        <v>0</v>
      </c>
      <c r="Q515" s="163">
        <v>0.29099999999999998</v>
      </c>
      <c r="R515" s="163">
        <v>0.80679999999999996</v>
      </c>
      <c r="S515" s="163">
        <v>0</v>
      </c>
      <c r="T515" s="163">
        <v>0</v>
      </c>
      <c r="U515" s="163">
        <v>8.6147399999999999E-2</v>
      </c>
      <c r="V515" s="163">
        <v>9.38255774018495</v>
      </c>
      <c r="W515" s="163">
        <v>1.839717019986113</v>
      </c>
      <c r="X515" s="163">
        <v>1129.49929</v>
      </c>
      <c r="Y515" s="163">
        <v>1520</v>
      </c>
      <c r="Z515" s="163">
        <v>9.4356667460367957E-2</v>
      </c>
      <c r="AA515" s="163">
        <v>0.90564333253963203</v>
      </c>
      <c r="AB515" s="163">
        <v>4.1771819112239382E-4</v>
      </c>
      <c r="AC515" s="163">
        <v>4.1771819112239393E-4</v>
      </c>
      <c r="AD515" s="158" t="s">
        <v>5810</v>
      </c>
    </row>
    <row r="516" spans="1:30">
      <c r="A516" s="167" t="s">
        <v>1679</v>
      </c>
      <c r="B516" s="167"/>
      <c r="C516" s="165" t="s">
        <v>8443</v>
      </c>
      <c r="D516" s="165" t="s">
        <v>5939</v>
      </c>
      <c r="E516" s="165" t="s">
        <v>6367</v>
      </c>
      <c r="F516" s="159">
        <v>-0.37019999999999997</v>
      </c>
      <c r="G516" s="159">
        <v>-91.553399999999996</v>
      </c>
      <c r="H516" s="163">
        <v>49.9</v>
      </c>
      <c r="I516" s="163">
        <v>2.39</v>
      </c>
      <c r="J516" s="163">
        <v>17.600000000000001</v>
      </c>
      <c r="K516" s="163">
        <v>0.217</v>
      </c>
      <c r="L516" s="163">
        <v>6.19</v>
      </c>
      <c r="M516" s="163">
        <v>13.3</v>
      </c>
      <c r="N516" s="163">
        <v>2.33</v>
      </c>
      <c r="O516" s="163">
        <v>0.217</v>
      </c>
      <c r="P516" s="163">
        <v>0</v>
      </c>
      <c r="Q516" s="163">
        <v>0.125</v>
      </c>
      <c r="R516" s="163">
        <v>0.79</v>
      </c>
      <c r="S516" s="163">
        <v>0</v>
      </c>
      <c r="T516" s="163">
        <v>0</v>
      </c>
      <c r="U516" s="163">
        <v>9.35E-2</v>
      </c>
      <c r="V516" s="163">
        <v>7.4035000000000002</v>
      </c>
      <c r="W516" s="163">
        <v>1.4516665215</v>
      </c>
      <c r="X516" s="163">
        <v>1138.4190000000001</v>
      </c>
      <c r="Y516" s="163">
        <v>1880</v>
      </c>
      <c r="Z516" s="163">
        <v>7.14792823883455E-2</v>
      </c>
      <c r="AA516" s="163">
        <v>0.92852071761165444</v>
      </c>
      <c r="AB516" s="163">
        <v>5.4652666301636032E-4</v>
      </c>
      <c r="AC516" s="163">
        <v>5.4652666301636043E-4</v>
      </c>
      <c r="AD516" s="158" t="s">
        <v>5810</v>
      </c>
    </row>
    <row r="517" spans="1:30">
      <c r="A517" s="167" t="s">
        <v>1680</v>
      </c>
      <c r="B517" s="167"/>
      <c r="C517" s="165" t="s">
        <v>8443</v>
      </c>
      <c r="D517" s="165" t="s">
        <v>5939</v>
      </c>
      <c r="E517" s="165" t="s">
        <v>6367</v>
      </c>
      <c r="F517" s="159">
        <v>-0.37019999999999997</v>
      </c>
      <c r="G517" s="159">
        <v>-91.553399999999996</v>
      </c>
      <c r="H517" s="163">
        <v>49.093266666666601</v>
      </c>
      <c r="I517" s="163">
        <v>3.22156666666667</v>
      </c>
      <c r="J517" s="163">
        <v>15.285733333333299</v>
      </c>
      <c r="K517" s="163">
        <v>0.16689999999999999</v>
      </c>
      <c r="L517" s="163">
        <v>6.0229666666666697</v>
      </c>
      <c r="M517" s="163">
        <v>11.666966666666699</v>
      </c>
      <c r="N517" s="163">
        <v>2.7028768175583</v>
      </c>
      <c r="O517" s="163">
        <v>0.40206666666666702</v>
      </c>
      <c r="P517" s="163">
        <v>0</v>
      </c>
      <c r="Q517" s="163">
        <v>0.30073333333333302</v>
      </c>
      <c r="R517" s="163">
        <v>0.74839999999999995</v>
      </c>
      <c r="S517" s="163">
        <v>0</v>
      </c>
      <c r="T517" s="163">
        <v>0</v>
      </c>
      <c r="U517" s="163">
        <v>9.6425300000000005E-2</v>
      </c>
      <c r="V517" s="163">
        <v>9.40222107926094</v>
      </c>
      <c r="W517" s="163">
        <v>1.843572576282124</v>
      </c>
      <c r="X517" s="163">
        <v>1135.0616299999999</v>
      </c>
      <c r="Y517" s="163">
        <v>1630</v>
      </c>
      <c r="Z517" s="163">
        <v>7.7796769423631895E-2</v>
      </c>
      <c r="AA517" s="163">
        <v>0.9222032305763681</v>
      </c>
      <c r="AB517" s="163">
        <v>1.5249222532959781E-4</v>
      </c>
      <c r="AC517" s="163">
        <v>1.524922253295977E-4</v>
      </c>
      <c r="AD517" s="158" t="s">
        <v>5810</v>
      </c>
    </row>
    <row r="518" spans="1:30">
      <c r="A518" s="167" t="s">
        <v>1681</v>
      </c>
      <c r="B518" s="167"/>
      <c r="C518" s="165" t="s">
        <v>8443</v>
      </c>
      <c r="D518" s="165" t="s">
        <v>5939</v>
      </c>
      <c r="E518" s="165" t="s">
        <v>6366</v>
      </c>
      <c r="F518" s="159">
        <v>-0.22</v>
      </c>
      <c r="G518" s="159">
        <v>-91.33</v>
      </c>
      <c r="H518" s="163">
        <v>47.642766666666702</v>
      </c>
      <c r="I518" s="163">
        <v>1.26986666666667</v>
      </c>
      <c r="J518" s="163">
        <v>18.099900000000002</v>
      </c>
      <c r="K518" s="163">
        <v>0.18440000000000001</v>
      </c>
      <c r="L518" s="163">
        <v>8.1473999999999993</v>
      </c>
      <c r="M518" s="163">
        <v>12.9380666666667</v>
      </c>
      <c r="N518" s="163">
        <v>2.4841520234291798</v>
      </c>
      <c r="O518" s="163">
        <v>9.1366666666666596E-2</v>
      </c>
      <c r="P518" s="163">
        <v>0</v>
      </c>
      <c r="Q518" s="163">
        <v>6.0199999999999997E-2</v>
      </c>
      <c r="R518" s="163">
        <v>0.113580533333333</v>
      </c>
      <c r="S518" s="163">
        <v>0</v>
      </c>
      <c r="T518" s="163">
        <v>0</v>
      </c>
      <c r="U518" s="163">
        <v>0.100402510666667</v>
      </c>
      <c r="V518" s="163">
        <v>8.1703440528234488</v>
      </c>
      <c r="W518" s="163">
        <v>1.602028085448832</v>
      </c>
      <c r="X518" s="163">
        <v>1177.7627399999999</v>
      </c>
      <c r="Y518" s="163">
        <v>1990</v>
      </c>
      <c r="Z518" s="163">
        <v>1.732943225106574E-3</v>
      </c>
      <c r="AA518" s="163">
        <v>0.99826705677489347</v>
      </c>
      <c r="AB518" s="163">
        <v>3.6034358939457129E-4</v>
      </c>
      <c r="AC518" s="163">
        <v>3.6034358939457118E-4</v>
      </c>
      <c r="AD518" s="158" t="s">
        <v>5810</v>
      </c>
    </row>
    <row r="519" spans="1:30">
      <c r="A519" s="167" t="s">
        <v>1682</v>
      </c>
      <c r="B519" s="167"/>
      <c r="C519" s="165" t="s">
        <v>8443</v>
      </c>
      <c r="D519" s="165" t="s">
        <v>5939</v>
      </c>
      <c r="E519" s="165" t="s">
        <v>6366</v>
      </c>
      <c r="F519" s="159">
        <v>-0.22</v>
      </c>
      <c r="G519" s="159">
        <v>-91.33</v>
      </c>
      <c r="H519" s="163">
        <v>46.850766666666701</v>
      </c>
      <c r="I519" s="163">
        <v>1.2734666666666701</v>
      </c>
      <c r="J519" s="163">
        <v>17.905200000000001</v>
      </c>
      <c r="K519" s="163">
        <v>0.1741</v>
      </c>
      <c r="L519" s="163">
        <v>7.9249000000000001</v>
      </c>
      <c r="M519" s="163">
        <v>13.225566666666699</v>
      </c>
      <c r="N519" s="163">
        <v>2.4653518309237099</v>
      </c>
      <c r="O519" s="163">
        <v>7.2900000000000006E-2</v>
      </c>
      <c r="P519" s="163">
        <v>0</v>
      </c>
      <c r="Q519" s="163">
        <v>0.1128</v>
      </c>
      <c r="R519" s="163">
        <v>0.1058231</v>
      </c>
      <c r="S519" s="163">
        <v>0</v>
      </c>
      <c r="T519" s="163">
        <v>0</v>
      </c>
      <c r="U519" s="163">
        <v>0.101825332</v>
      </c>
      <c r="V519" s="163">
        <v>8.0273740110689076</v>
      </c>
      <c r="W519" s="163">
        <v>1.5739947467316679</v>
      </c>
      <c r="X519" s="163">
        <v>1173.2904900000001</v>
      </c>
      <c r="Y519" s="163">
        <v>2030</v>
      </c>
      <c r="Z519" s="163">
        <v>1.487242438892433E-3</v>
      </c>
      <c r="AA519" s="163">
        <v>0.99851275756110758</v>
      </c>
      <c r="AB519" s="163">
        <v>3.4398708281541427E-4</v>
      </c>
      <c r="AC519" s="163">
        <v>3.4398708281541422E-4</v>
      </c>
      <c r="AD519" s="158" t="s">
        <v>5810</v>
      </c>
    </row>
    <row r="520" spans="1:30">
      <c r="A520" s="167" t="s">
        <v>1683</v>
      </c>
      <c r="B520" s="167"/>
      <c r="C520" s="165" t="s">
        <v>8443</v>
      </c>
      <c r="D520" s="165" t="s">
        <v>5939</v>
      </c>
      <c r="E520" s="165" t="s">
        <v>6367</v>
      </c>
      <c r="F520" s="159">
        <v>-0.37019999999999997</v>
      </c>
      <c r="G520" s="159">
        <v>-91.553399999999996</v>
      </c>
      <c r="H520" s="163">
        <v>48.732633333333297</v>
      </c>
      <c r="I520" s="163">
        <v>2.7214666666666698</v>
      </c>
      <c r="J520" s="163">
        <v>17.1473333333333</v>
      </c>
      <c r="K520" s="163">
        <v>8.9266666666666702E-2</v>
      </c>
      <c r="L520" s="163">
        <v>6.3979999999999997</v>
      </c>
      <c r="M520" s="163">
        <v>12.4887333333333</v>
      </c>
      <c r="N520" s="163">
        <v>2.3702474793767201</v>
      </c>
      <c r="O520" s="163">
        <v>0.34420000000000001</v>
      </c>
      <c r="P520" s="163">
        <v>0</v>
      </c>
      <c r="Q520" s="163">
        <v>0.29409999999999997</v>
      </c>
      <c r="R520" s="163">
        <v>1.1043000000000001</v>
      </c>
      <c r="S520" s="163">
        <v>0</v>
      </c>
      <c r="T520" s="163">
        <v>0</v>
      </c>
      <c r="U520" s="163">
        <v>0.13432379999999999</v>
      </c>
      <c r="V520" s="163">
        <v>7.6788455759475154</v>
      </c>
      <c r="W520" s="163">
        <v>1.5056558447182271</v>
      </c>
      <c r="X520" s="163">
        <v>1142.5998</v>
      </c>
      <c r="Y520" s="163">
        <v>2470</v>
      </c>
      <c r="Z520" s="163">
        <v>0.10700894297718939</v>
      </c>
      <c r="AA520" s="163">
        <v>0.89299105702281067</v>
      </c>
      <c r="AB520" s="163">
        <v>5.6832263552543145E-4</v>
      </c>
      <c r="AC520" s="163">
        <v>5.6832263552543123E-4</v>
      </c>
      <c r="AD520" s="158" t="s">
        <v>5810</v>
      </c>
    </row>
    <row r="521" spans="1:30">
      <c r="A521" s="167" t="s">
        <v>1684</v>
      </c>
      <c r="B521" s="167"/>
      <c r="C521" s="165" t="s">
        <v>8443</v>
      </c>
      <c r="D521" s="165" t="s">
        <v>5939</v>
      </c>
      <c r="E521" s="165" t="s">
        <v>6367</v>
      </c>
      <c r="F521" s="159">
        <v>-0.37019999999999997</v>
      </c>
      <c r="G521" s="159">
        <v>-91.553399999999996</v>
      </c>
      <c r="H521" s="163">
        <v>49.766233333333297</v>
      </c>
      <c r="I521" s="163">
        <v>2.4864000000000002</v>
      </c>
      <c r="J521" s="163">
        <v>16.866633333333301</v>
      </c>
      <c r="K521" s="163">
        <v>0.142866666666667</v>
      </c>
      <c r="L521" s="163">
        <v>5.6570666666666698</v>
      </c>
      <c r="M521" s="163">
        <v>13.5345333333333</v>
      </c>
      <c r="N521" s="163">
        <v>2.2877379972565199</v>
      </c>
      <c r="O521" s="163">
        <v>0.20280000000000001</v>
      </c>
      <c r="P521" s="163">
        <v>0</v>
      </c>
      <c r="Q521" s="163">
        <v>0.2263</v>
      </c>
      <c r="R521" s="163">
        <v>0.74099999999999999</v>
      </c>
      <c r="S521" s="163">
        <v>0</v>
      </c>
      <c r="T521" s="163">
        <v>0</v>
      </c>
      <c r="U521" s="163">
        <v>0.14622360000000001</v>
      </c>
      <c r="V521" s="163">
        <v>7.5719155447184896</v>
      </c>
      <c r="W521" s="163">
        <v>1.4846891740248891</v>
      </c>
      <c r="X521" s="163">
        <v>1127.70704</v>
      </c>
      <c r="Y521" s="163">
        <v>2860</v>
      </c>
      <c r="Z521" s="163">
        <v>4.5726737088569558E-2</v>
      </c>
      <c r="AA521" s="163">
        <v>0.95427326291143044</v>
      </c>
      <c r="AB521" s="163">
        <v>2.29365443304294E-4</v>
      </c>
      <c r="AC521" s="163">
        <v>2.2936544330429389E-4</v>
      </c>
      <c r="AD521" s="158" t="s">
        <v>5810</v>
      </c>
    </row>
    <row r="522" spans="1:30">
      <c r="A522" s="167" t="s">
        <v>1685</v>
      </c>
      <c r="B522" s="167"/>
      <c r="C522" s="165" t="s">
        <v>8443</v>
      </c>
      <c r="D522" s="165" t="s">
        <v>5939</v>
      </c>
      <c r="E522" s="165" t="s">
        <v>6366</v>
      </c>
      <c r="F522" s="159">
        <v>-0.22</v>
      </c>
      <c r="G522" s="159">
        <v>-91.33</v>
      </c>
      <c r="H522" s="163">
        <v>47.182299999999998</v>
      </c>
      <c r="I522" s="163">
        <v>1.24203333333333</v>
      </c>
      <c r="J522" s="163">
        <v>18.215633333333301</v>
      </c>
      <c r="K522" s="163">
        <v>0.19186666666666699</v>
      </c>
      <c r="L522" s="163">
        <v>8.0333000000000006</v>
      </c>
      <c r="M522" s="163">
        <v>12.9995333333333</v>
      </c>
      <c r="N522" s="163">
        <v>2.4481649195276902</v>
      </c>
      <c r="O522" s="163">
        <v>6.6500000000000004E-2</v>
      </c>
      <c r="P522" s="163">
        <v>0</v>
      </c>
      <c r="Q522" s="163">
        <v>6.9599999999999995E-2</v>
      </c>
      <c r="R522" s="163">
        <v>0.1146051</v>
      </c>
      <c r="S522" s="163">
        <v>0</v>
      </c>
      <c r="T522" s="163">
        <v>0</v>
      </c>
      <c r="U522" s="163">
        <v>0.18721333333333301</v>
      </c>
      <c r="V522" s="163">
        <v>8.2597924122802553</v>
      </c>
      <c r="W522" s="163">
        <v>1.619566977706081</v>
      </c>
      <c r="X522" s="163">
        <v>1175.4693299999999</v>
      </c>
      <c r="Y522" s="163">
        <v>3600</v>
      </c>
      <c r="Z522" s="163">
        <v>1.1218270518611761E-3</v>
      </c>
      <c r="AA522" s="163">
        <v>0.99887817294813885</v>
      </c>
      <c r="AB522" s="163">
        <v>1.179282108356016E-5</v>
      </c>
      <c r="AC522" s="163">
        <v>1.179282108356016E-5</v>
      </c>
      <c r="AD522" s="158" t="s">
        <v>5810</v>
      </c>
    </row>
    <row r="523" spans="1:30">
      <c r="A523" s="167" t="s">
        <v>1686</v>
      </c>
      <c r="B523" s="167"/>
      <c r="C523" s="165" t="s">
        <v>8443</v>
      </c>
      <c r="D523" s="165" t="s">
        <v>5939</v>
      </c>
      <c r="E523" s="165" t="s">
        <v>6367</v>
      </c>
      <c r="F523" s="159">
        <v>-0.37019999999999997</v>
      </c>
      <c r="G523" s="159">
        <v>-91.553399999999996</v>
      </c>
      <c r="H523" s="163">
        <v>48.985999999999997</v>
      </c>
      <c r="I523" s="163">
        <v>3.20773333333333</v>
      </c>
      <c r="J523" s="163">
        <v>15.4873666666667</v>
      </c>
      <c r="K523" s="163">
        <v>0.17833333333333301</v>
      </c>
      <c r="L523" s="163">
        <v>6.0410666666666701</v>
      </c>
      <c r="M523" s="163">
        <v>11.253299999999999</v>
      </c>
      <c r="N523" s="163">
        <v>2.7548649689820501</v>
      </c>
      <c r="O523" s="163">
        <v>0.44159999999999999</v>
      </c>
      <c r="P523" s="163">
        <v>0</v>
      </c>
      <c r="Q523" s="163">
        <v>0.349833333333333</v>
      </c>
      <c r="R523" s="163">
        <v>0.95599999999999996</v>
      </c>
      <c r="S523" s="163">
        <v>0</v>
      </c>
      <c r="T523" s="163">
        <v>0</v>
      </c>
      <c r="U523" s="163">
        <v>0.33256550000000001</v>
      </c>
      <c r="V523" s="163">
        <v>10.07085960787078</v>
      </c>
      <c r="W523" s="163">
        <v>1.974678157016631</v>
      </c>
      <c r="X523" s="163">
        <v>1135.42544</v>
      </c>
      <c r="Y523" s="163">
        <v>4740</v>
      </c>
      <c r="Z523" s="163">
        <v>5.3153687695406397E-2</v>
      </c>
      <c r="AA523" s="163">
        <v>0.94684631230459371</v>
      </c>
      <c r="AB523" s="163">
        <v>8.4413838303143808E-4</v>
      </c>
      <c r="AC523" s="163">
        <v>8.4413838303143819E-4</v>
      </c>
      <c r="AD523" s="158" t="s">
        <v>5810</v>
      </c>
    </row>
    <row r="524" spans="1:30">
      <c r="A524" s="167" t="s">
        <v>1687</v>
      </c>
      <c r="B524" s="167"/>
      <c r="C524" s="165" t="s">
        <v>8443</v>
      </c>
      <c r="D524" s="165" t="s">
        <v>5939</v>
      </c>
      <c r="E524" s="165" t="s">
        <v>6367</v>
      </c>
      <c r="F524" s="159">
        <v>-0.37019999999999997</v>
      </c>
      <c r="G524" s="159">
        <v>-91.553399999999996</v>
      </c>
      <c r="H524" s="163">
        <v>49.036633333333299</v>
      </c>
      <c r="I524" s="163">
        <v>3.1932999999999998</v>
      </c>
      <c r="J524" s="163">
        <v>16.358166666666701</v>
      </c>
      <c r="K524" s="163">
        <v>0.185266666666667</v>
      </c>
      <c r="L524" s="163">
        <v>6.4650333333333299</v>
      </c>
      <c r="M524" s="163">
        <v>13.0427</v>
      </c>
      <c r="N524" s="163">
        <v>2.4870840473438798</v>
      </c>
      <c r="O524" s="163">
        <v>0.3997</v>
      </c>
      <c r="P524" s="163">
        <v>0</v>
      </c>
      <c r="Q524" s="163">
        <v>0.29470000000000002</v>
      </c>
      <c r="R524" s="163">
        <v>0.8679</v>
      </c>
      <c r="S524" s="163">
        <v>0</v>
      </c>
      <c r="T524" s="163">
        <v>0</v>
      </c>
      <c r="U524" s="163">
        <v>0.37355759999999999</v>
      </c>
      <c r="V524" s="163">
        <v>7.6796955761957584</v>
      </c>
      <c r="W524" s="163">
        <v>1.5058225114169019</v>
      </c>
      <c r="X524" s="163">
        <v>1143.9471699999999</v>
      </c>
      <c r="Y524" s="163">
        <v>5590</v>
      </c>
      <c r="Z524" s="163">
        <v>3.8977991870565928E-2</v>
      </c>
      <c r="AA524" s="163">
        <v>0.96102200812943406</v>
      </c>
      <c r="AB524" s="163">
        <v>8.0283562086987798E-4</v>
      </c>
      <c r="AC524" s="163">
        <v>8.0283562086987809E-4</v>
      </c>
      <c r="AD524" s="158" t="s">
        <v>5810</v>
      </c>
    </row>
    <row r="525" spans="1:30">
      <c r="A525" s="167" t="s">
        <v>1688</v>
      </c>
      <c r="B525" s="167"/>
      <c r="C525" s="165" t="s">
        <v>8443</v>
      </c>
      <c r="D525" s="165" t="s">
        <v>5939</v>
      </c>
      <c r="E525" s="165" t="s">
        <v>6367</v>
      </c>
      <c r="F525" s="159">
        <v>-0.37019999999999997</v>
      </c>
      <c r="G525" s="159">
        <v>-91.553399999999996</v>
      </c>
      <c r="H525" s="163">
        <v>49.170766666666701</v>
      </c>
      <c r="I525" s="163">
        <v>2.64523333333333</v>
      </c>
      <c r="J525" s="163">
        <v>16.511866666666702</v>
      </c>
      <c r="K525" s="163">
        <v>0.16439999999999999</v>
      </c>
      <c r="L525" s="163">
        <v>6.5398333333333296</v>
      </c>
      <c r="M525" s="163">
        <v>13.0518</v>
      </c>
      <c r="N525" s="163">
        <v>2.5130436213991798</v>
      </c>
      <c r="O525" s="163">
        <v>0.34936666666666699</v>
      </c>
      <c r="P525" s="163">
        <v>0</v>
      </c>
      <c r="Q525" s="163">
        <v>0.41656666666666697</v>
      </c>
      <c r="R525" s="163">
        <v>0.95065149999999998</v>
      </c>
      <c r="S525" s="163">
        <v>0</v>
      </c>
      <c r="T525" s="163">
        <v>0</v>
      </c>
      <c r="U525" s="163">
        <v>0.53636620000000002</v>
      </c>
      <c r="V525" s="163">
        <v>7.4041538290568516</v>
      </c>
      <c r="W525" s="163">
        <v>1.451794723263033</v>
      </c>
      <c r="X525" s="163">
        <v>1145.45065</v>
      </c>
      <c r="Y525" s="163">
        <v>7500</v>
      </c>
      <c r="Z525" s="163">
        <v>3.6560126484026671E-2</v>
      </c>
      <c r="AA525" s="163">
        <v>0.96343987351597338</v>
      </c>
      <c r="AB525" s="163">
        <v>1.0429435179664099E-3</v>
      </c>
      <c r="AC525" s="163">
        <v>1.0429435179664099E-3</v>
      </c>
      <c r="AD525" s="158" t="s">
        <v>5810</v>
      </c>
    </row>
    <row r="526" spans="1:30">
      <c r="A526" s="167" t="s">
        <v>1689</v>
      </c>
      <c r="B526" s="167"/>
      <c r="C526" s="165" t="s">
        <v>8443</v>
      </c>
      <c r="D526" s="165" t="s">
        <v>5939</v>
      </c>
      <c r="E526" s="165" t="s">
        <v>6366</v>
      </c>
      <c r="F526" s="159">
        <v>-0.22</v>
      </c>
      <c r="G526" s="159">
        <v>-91.33</v>
      </c>
      <c r="H526" s="163">
        <v>47.325400000000002</v>
      </c>
      <c r="I526" s="163">
        <v>1.33433333333333</v>
      </c>
      <c r="J526" s="163">
        <v>18.334133333333298</v>
      </c>
      <c r="K526" s="163">
        <v>0.149433333333333</v>
      </c>
      <c r="L526" s="163">
        <v>8.0088666666666697</v>
      </c>
      <c r="M526" s="163">
        <v>13.0606333333333</v>
      </c>
      <c r="N526" s="163">
        <v>2.6821517571885001</v>
      </c>
      <c r="O526" s="163">
        <v>7.1233333333333301E-2</v>
      </c>
      <c r="P526" s="163">
        <v>0</v>
      </c>
      <c r="Q526" s="163">
        <v>9.4799999999999995E-2</v>
      </c>
      <c r="R526" s="163">
        <v>9.3700000000000006E-2</v>
      </c>
      <c r="S526" s="163">
        <v>0</v>
      </c>
      <c r="T526" s="163">
        <v>0</v>
      </c>
      <c r="U526" s="163">
        <v>0.58864329999999998</v>
      </c>
      <c r="V526" s="163">
        <v>7.6152655573789092</v>
      </c>
      <c r="W526" s="163">
        <v>1.4931891756573239</v>
      </c>
      <c r="X526" s="163">
        <v>1174.97822</v>
      </c>
      <c r="Y526" s="163">
        <v>8690</v>
      </c>
      <c r="Z526" s="163">
        <v>3.9726931982779609E-4</v>
      </c>
      <c r="AA526" s="163">
        <v>0.99960273068017225</v>
      </c>
      <c r="AB526" s="163">
        <v>4.4321888542465043E-4</v>
      </c>
      <c r="AC526" s="163">
        <v>4.4321888542465032E-4</v>
      </c>
      <c r="AD526" s="158" t="s">
        <v>5810</v>
      </c>
    </row>
    <row r="527" spans="1:30">
      <c r="A527" s="167" t="s">
        <v>1690</v>
      </c>
      <c r="B527" s="167"/>
      <c r="C527" s="165" t="s">
        <v>8443</v>
      </c>
      <c r="D527" s="165" t="s">
        <v>5939</v>
      </c>
      <c r="E527" s="165" t="s">
        <v>6367</v>
      </c>
      <c r="F527" s="159">
        <v>-0.37019999999999997</v>
      </c>
      <c r="G527" s="159">
        <v>-91.553399999999996</v>
      </c>
      <c r="H527" s="163">
        <v>48.229233333333298</v>
      </c>
      <c r="I527" s="163">
        <v>3.1783666666666699</v>
      </c>
      <c r="J527" s="163">
        <v>17.3444</v>
      </c>
      <c r="K527" s="163">
        <v>0.15063333333333301</v>
      </c>
      <c r="L527" s="163">
        <v>6.1738999999999997</v>
      </c>
      <c r="M527" s="163">
        <v>12.4814666666667</v>
      </c>
      <c r="N527" s="163">
        <v>2.6626347321298098</v>
      </c>
      <c r="O527" s="163">
        <v>0.4768</v>
      </c>
      <c r="P527" s="163">
        <v>0</v>
      </c>
      <c r="Q527" s="163">
        <v>0.35976666666666701</v>
      </c>
      <c r="R527" s="163">
        <v>0.81759999999999999</v>
      </c>
      <c r="S527" s="163">
        <v>0</v>
      </c>
      <c r="T527" s="163">
        <v>0</v>
      </c>
      <c r="U527" s="163">
        <v>0.62741610000000003</v>
      </c>
      <c r="V527" s="163">
        <v>7.3149604696745234</v>
      </c>
      <c r="W527" s="163">
        <v>1.434305831015388</v>
      </c>
      <c r="X527" s="163">
        <v>1138.09539</v>
      </c>
      <c r="Y527" s="163">
        <v>8250</v>
      </c>
      <c r="Z527" s="163">
        <v>2.7156161955469559E-2</v>
      </c>
      <c r="AA527" s="163">
        <v>0.97284383804453045</v>
      </c>
      <c r="AB527" s="163">
        <v>6.7014193290556277E-4</v>
      </c>
      <c r="AC527" s="163">
        <v>6.7014193290556255E-4</v>
      </c>
      <c r="AD527" s="158" t="s">
        <v>5810</v>
      </c>
    </row>
    <row r="528" spans="1:30">
      <c r="A528" s="167" t="s">
        <v>1691</v>
      </c>
      <c r="B528" s="167"/>
      <c r="C528" s="165" t="s">
        <v>8443</v>
      </c>
      <c r="D528" s="165" t="s">
        <v>5939</v>
      </c>
      <c r="E528" s="165" t="s">
        <v>6366</v>
      </c>
      <c r="F528" s="159">
        <v>-0.22</v>
      </c>
      <c r="G528" s="159">
        <v>-91.33</v>
      </c>
      <c r="H528" s="163">
        <v>47.896549999999998</v>
      </c>
      <c r="I528" s="163">
        <v>1.37765</v>
      </c>
      <c r="J528" s="163">
        <v>17.8033</v>
      </c>
      <c r="K528" s="163">
        <v>0.18427499999999999</v>
      </c>
      <c r="L528" s="163">
        <v>7.8522999999999996</v>
      </c>
      <c r="M528" s="163">
        <v>12.842124999999999</v>
      </c>
      <c r="N528" s="163">
        <v>2.58846086733673</v>
      </c>
      <c r="O528" s="163">
        <v>8.8650000000000007E-2</v>
      </c>
      <c r="P528" s="163">
        <v>0</v>
      </c>
      <c r="Q528" s="163">
        <v>9.8987500000000006E-2</v>
      </c>
      <c r="R528" s="163">
        <v>0.1188</v>
      </c>
      <c r="S528" s="163">
        <v>0</v>
      </c>
      <c r="T528" s="163">
        <v>0</v>
      </c>
      <c r="U528" s="163">
        <v>0.67719030000000002</v>
      </c>
      <c r="V528" s="163">
        <v>8.692888788766485</v>
      </c>
      <c r="W528" s="163">
        <v>1.70448782734855</v>
      </c>
      <c r="X528" s="163">
        <v>1171.83123</v>
      </c>
      <c r="Y528" s="163">
        <v>9460</v>
      </c>
      <c r="Z528" s="163">
        <v>6.2635315116973554E-4</v>
      </c>
      <c r="AA528" s="163">
        <v>0.99937364684883023</v>
      </c>
      <c r="AB528" s="163">
        <v>1.255569830952788E-4</v>
      </c>
      <c r="AC528" s="163">
        <v>1.2555698309527891E-4</v>
      </c>
      <c r="AD528" s="158" t="s">
        <v>5810</v>
      </c>
    </row>
    <row r="529" spans="1:30">
      <c r="A529" s="167" t="s">
        <v>1244</v>
      </c>
      <c r="B529" s="167"/>
      <c r="C529" s="165" t="s">
        <v>8443</v>
      </c>
      <c r="D529" s="165" t="s">
        <v>5939</v>
      </c>
      <c r="E529" s="165" t="s">
        <v>6362</v>
      </c>
      <c r="F529" s="159">
        <v>-1.3935</v>
      </c>
      <c r="G529" s="159">
        <v>-90.856099999999998</v>
      </c>
      <c r="H529" s="163">
        <v>49.697099999999999</v>
      </c>
      <c r="I529" s="163">
        <v>2.0857000000000001</v>
      </c>
      <c r="J529" s="163">
        <v>17.214500000000001</v>
      </c>
      <c r="K529" s="163">
        <v>0.18740000000000001</v>
      </c>
      <c r="L529" s="163">
        <v>6.4592000000000001</v>
      </c>
      <c r="M529" s="163">
        <v>11.7599</v>
      </c>
      <c r="N529" s="163">
        <v>3.4014000000000002</v>
      </c>
      <c r="O529" s="163">
        <v>0.9839</v>
      </c>
      <c r="P529" s="163">
        <v>0</v>
      </c>
      <c r="Q529" s="163">
        <v>0.40789999999999998</v>
      </c>
      <c r="R529" s="163">
        <v>6.1061860118081297E-2</v>
      </c>
      <c r="S529" s="163">
        <v>0</v>
      </c>
      <c r="T529" s="163">
        <v>0</v>
      </c>
      <c r="U529" s="163">
        <v>5.51182831824084E-4</v>
      </c>
      <c r="V529" s="163">
        <v>7.1925299999999996</v>
      </c>
      <c r="W529" s="163">
        <v>1.41029985897</v>
      </c>
      <c r="X529" s="163">
        <v>1143.8299199999999</v>
      </c>
      <c r="Y529" s="163">
        <v>10</v>
      </c>
      <c r="Z529" s="163">
        <v>6.9380951220113007E-2</v>
      </c>
      <c r="AA529" s="163">
        <v>0.93061904877988699</v>
      </c>
      <c r="AB529" s="163">
        <v>2.5745306450754531E-5</v>
      </c>
      <c r="AC529" s="163">
        <v>2.5745306450754551E-5</v>
      </c>
      <c r="AD529" s="158" t="s">
        <v>5810</v>
      </c>
    </row>
    <row r="530" spans="1:30">
      <c r="A530" s="167" t="s">
        <v>1245</v>
      </c>
      <c r="B530" s="167"/>
      <c r="C530" s="165" t="s">
        <v>8443</v>
      </c>
      <c r="D530" s="165" t="s">
        <v>5939</v>
      </c>
      <c r="E530" s="165" t="s">
        <v>6362</v>
      </c>
      <c r="F530" s="159">
        <v>-1.3935</v>
      </c>
      <c r="G530" s="159">
        <v>-90.856099999999998</v>
      </c>
      <c r="H530" s="163">
        <v>48.453899999999997</v>
      </c>
      <c r="I530" s="163">
        <v>2.2608999999999999</v>
      </c>
      <c r="J530" s="163">
        <v>17.022099999999998</v>
      </c>
      <c r="K530" s="163">
        <v>5.3400000000000003E-2</v>
      </c>
      <c r="L530" s="163">
        <v>6.1403999999999996</v>
      </c>
      <c r="M530" s="163">
        <v>11.8391</v>
      </c>
      <c r="N530" s="163">
        <v>4.0867000000000004</v>
      </c>
      <c r="O530" s="163">
        <v>1.2355</v>
      </c>
      <c r="P530" s="163">
        <v>0</v>
      </c>
      <c r="Q530" s="163">
        <v>0.32119999999999999</v>
      </c>
      <c r="R530" s="163">
        <v>9.4110343068935301E-2</v>
      </c>
      <c r="S530" s="163">
        <v>0</v>
      </c>
      <c r="T530" s="163">
        <v>0</v>
      </c>
      <c r="U530" s="163">
        <v>1.2606895681654599E-3</v>
      </c>
      <c r="V530" s="163">
        <v>8.0771249999999988</v>
      </c>
      <c r="W530" s="163">
        <v>1.583749841625</v>
      </c>
      <c r="X530" s="163">
        <v>1137.4220399999999</v>
      </c>
      <c r="Y530" s="163">
        <v>10</v>
      </c>
      <c r="Z530" s="163">
        <v>0.16289253291436501</v>
      </c>
      <c r="AA530" s="163">
        <v>0.83710746708563499</v>
      </c>
      <c r="AB530" s="163">
        <v>7.3892184836186396E-4</v>
      </c>
      <c r="AC530" s="163">
        <v>7.3892184836186429E-4</v>
      </c>
      <c r="AD530" s="158" t="s">
        <v>5810</v>
      </c>
    </row>
    <row r="531" spans="1:30">
      <c r="A531" s="167" t="s">
        <v>1230</v>
      </c>
      <c r="B531" s="167"/>
      <c r="C531" s="165" t="s">
        <v>8443</v>
      </c>
      <c r="D531" s="165" t="s">
        <v>5939</v>
      </c>
      <c r="E531" s="165" t="s">
        <v>6362</v>
      </c>
      <c r="F531" s="159">
        <v>-1.3935</v>
      </c>
      <c r="G531" s="159">
        <v>-90.856099999999998</v>
      </c>
      <c r="H531" s="163">
        <v>48.500799999999998</v>
      </c>
      <c r="I531" s="163">
        <v>2.202</v>
      </c>
      <c r="J531" s="163">
        <v>16.792999999999999</v>
      </c>
      <c r="K531" s="163">
        <v>0.1658</v>
      </c>
      <c r="L531" s="163">
        <v>5.8254000000000001</v>
      </c>
      <c r="M531" s="163">
        <v>11.8522</v>
      </c>
      <c r="N531" s="163">
        <v>3.7743000000000002</v>
      </c>
      <c r="O531" s="163">
        <v>1.0853999999999999</v>
      </c>
      <c r="P531" s="163">
        <v>0</v>
      </c>
      <c r="Q531" s="163">
        <v>0.30620000000000003</v>
      </c>
      <c r="R531" s="163">
        <v>0.190157459172282</v>
      </c>
      <c r="S531" s="163">
        <v>0</v>
      </c>
      <c r="T531" s="163">
        <v>0</v>
      </c>
      <c r="U531" s="163">
        <v>2.3081789370019701E-3</v>
      </c>
      <c r="V531" s="163">
        <v>7.9869399999999997</v>
      </c>
      <c r="W531" s="163">
        <v>1.56606651006</v>
      </c>
      <c r="X531" s="163">
        <v>1131.0905399999999</v>
      </c>
      <c r="Y531" s="163">
        <v>40</v>
      </c>
      <c r="Z531" s="163">
        <v>0.16287732438755301</v>
      </c>
      <c r="AA531" s="163">
        <v>0.83712267561244702</v>
      </c>
      <c r="AB531" s="163">
        <v>2.0083322324863009E-4</v>
      </c>
      <c r="AC531" s="163">
        <v>2.0083322324863009E-4</v>
      </c>
      <c r="AD531" s="158" t="s">
        <v>5810</v>
      </c>
    </row>
    <row r="532" spans="1:30">
      <c r="A532" s="167" t="s">
        <v>1246</v>
      </c>
      <c r="B532" s="167"/>
      <c r="C532" s="165" t="s">
        <v>8443</v>
      </c>
      <c r="D532" s="165" t="s">
        <v>5939</v>
      </c>
      <c r="E532" s="165" t="s">
        <v>6362</v>
      </c>
      <c r="F532" s="159">
        <v>-1.3935</v>
      </c>
      <c r="G532" s="159">
        <v>-90.856099999999998</v>
      </c>
      <c r="H532" s="163">
        <v>47.8857</v>
      </c>
      <c r="I532" s="163">
        <v>2.2147000000000001</v>
      </c>
      <c r="J532" s="163">
        <v>17.5167</v>
      </c>
      <c r="K532" s="163">
        <v>0.17249999999999999</v>
      </c>
      <c r="L532" s="163">
        <v>5.9992000000000001</v>
      </c>
      <c r="M532" s="163">
        <v>12.0517</v>
      </c>
      <c r="N532" s="163">
        <v>4.1288999999999998</v>
      </c>
      <c r="O532" s="163">
        <v>1.127</v>
      </c>
      <c r="P532" s="163">
        <v>0</v>
      </c>
      <c r="Q532" s="163">
        <v>0.25990000000000002</v>
      </c>
      <c r="R532" s="163">
        <v>0.160757130973082</v>
      </c>
      <c r="S532" s="163">
        <v>0</v>
      </c>
      <c r="T532" s="163">
        <v>0</v>
      </c>
      <c r="U532" s="163">
        <v>6.21686822726885E-3</v>
      </c>
      <c r="V532" s="163">
        <v>8.7821149999999992</v>
      </c>
      <c r="W532" s="163">
        <v>1.7219831611350001</v>
      </c>
      <c r="X532" s="163">
        <v>1134.58392</v>
      </c>
      <c r="Y532" s="163">
        <v>90</v>
      </c>
      <c r="Z532" s="163">
        <v>5.4452665597382599E-2</v>
      </c>
      <c r="AA532" s="163">
        <v>0.9455473344026174</v>
      </c>
      <c r="AB532" s="163">
        <v>1.3887992087822289E-4</v>
      </c>
      <c r="AC532" s="163">
        <v>1.38879920878223E-4</v>
      </c>
      <c r="AD532" s="158" t="s">
        <v>5810</v>
      </c>
    </row>
    <row r="533" spans="1:30">
      <c r="A533" s="167" t="s">
        <v>1247</v>
      </c>
      <c r="B533" s="167"/>
      <c r="C533" s="165" t="s">
        <v>8443</v>
      </c>
      <c r="D533" s="165" t="s">
        <v>5939</v>
      </c>
      <c r="E533" s="165" t="s">
        <v>6362</v>
      </c>
      <c r="F533" s="159">
        <v>-1.3935</v>
      </c>
      <c r="G533" s="159">
        <v>-90.856099999999998</v>
      </c>
      <c r="H533" s="163">
        <v>48.108600000000003</v>
      </c>
      <c r="I533" s="163">
        <v>2.2509999999999999</v>
      </c>
      <c r="J533" s="163">
        <v>17.1143</v>
      </c>
      <c r="K533" s="163">
        <v>0.1822</v>
      </c>
      <c r="L533" s="163">
        <v>6.4406999999999996</v>
      </c>
      <c r="M533" s="163">
        <v>11.9086</v>
      </c>
      <c r="N533" s="163">
        <v>3.8475999999999999</v>
      </c>
      <c r="O533" s="163">
        <v>0.98050000000000004</v>
      </c>
      <c r="P533" s="163">
        <v>0</v>
      </c>
      <c r="Q533" s="163">
        <v>0.30380000000000001</v>
      </c>
      <c r="R533" s="163">
        <v>0.12759257341389901</v>
      </c>
      <c r="S533" s="163">
        <v>0</v>
      </c>
      <c r="T533" s="163">
        <v>0</v>
      </c>
      <c r="U533" s="163">
        <v>6.2342452892447499E-3</v>
      </c>
      <c r="V533" s="163">
        <v>8.409815</v>
      </c>
      <c r="W533" s="163">
        <v>1.648983168435</v>
      </c>
      <c r="X533" s="163">
        <v>1143.4580699999999</v>
      </c>
      <c r="Y533" s="163">
        <v>90</v>
      </c>
      <c r="Z533" s="163">
        <v>3.5100470397339441E-2</v>
      </c>
      <c r="AA533" s="163">
        <v>0.96489952960266057</v>
      </c>
      <c r="AB533" s="163">
        <v>5.1294802692563148E-4</v>
      </c>
      <c r="AC533" s="163">
        <v>5.1294802692563126E-4</v>
      </c>
      <c r="AD533" s="158" t="s">
        <v>5810</v>
      </c>
    </row>
    <row r="534" spans="1:30">
      <c r="A534" s="167" t="s">
        <v>1248</v>
      </c>
      <c r="B534" s="167"/>
      <c r="C534" s="165" t="s">
        <v>8443</v>
      </c>
      <c r="D534" s="165" t="s">
        <v>5939</v>
      </c>
      <c r="E534" s="165" t="s">
        <v>6362</v>
      </c>
      <c r="F534" s="159">
        <v>-1.3935</v>
      </c>
      <c r="G534" s="159">
        <v>-90.856099999999998</v>
      </c>
      <c r="H534" s="163">
        <v>47.811</v>
      </c>
      <c r="I534" s="163">
        <v>2.4175</v>
      </c>
      <c r="J534" s="163">
        <v>16.939900000000002</v>
      </c>
      <c r="K534" s="163">
        <v>0.2384</v>
      </c>
      <c r="L534" s="163">
        <v>5.3814000000000002</v>
      </c>
      <c r="M534" s="163">
        <v>11.234</v>
      </c>
      <c r="N534" s="163">
        <v>4.6867000000000001</v>
      </c>
      <c r="O534" s="163">
        <v>1.5416000000000001</v>
      </c>
      <c r="P534" s="163">
        <v>0</v>
      </c>
      <c r="Q534" s="163">
        <v>0.39319999999999999</v>
      </c>
      <c r="R534" s="163">
        <v>0.32214555993452199</v>
      </c>
      <c r="S534" s="163">
        <v>0</v>
      </c>
      <c r="T534" s="163">
        <v>0</v>
      </c>
      <c r="U534" s="163">
        <v>6.4160654064319006E-3</v>
      </c>
      <c r="V534" s="163">
        <v>9.0655049999999999</v>
      </c>
      <c r="W534" s="163">
        <v>1.7775498222449999</v>
      </c>
      <c r="X534" s="163">
        <v>1122.16614</v>
      </c>
      <c r="Y534" s="163">
        <v>80</v>
      </c>
      <c r="Z534" s="163">
        <v>0.2227229202586139</v>
      </c>
      <c r="AA534" s="163">
        <v>0.77727707974138605</v>
      </c>
      <c r="AB534" s="163">
        <v>9.7367089604575088E-4</v>
      </c>
      <c r="AC534" s="163">
        <v>9.7367089604575121E-4</v>
      </c>
      <c r="AD534" s="158" t="s">
        <v>5810</v>
      </c>
    </row>
    <row r="535" spans="1:30">
      <c r="A535" s="167" t="s">
        <v>1249</v>
      </c>
      <c r="B535" s="167"/>
      <c r="C535" s="165" t="s">
        <v>8443</v>
      </c>
      <c r="D535" s="165" t="s">
        <v>5939</v>
      </c>
      <c r="E535" s="165" t="s">
        <v>6362</v>
      </c>
      <c r="F535" s="159">
        <v>-1.3935</v>
      </c>
      <c r="G535" s="159">
        <v>-90.856099999999998</v>
      </c>
      <c r="H535" s="163">
        <v>48.687199999999997</v>
      </c>
      <c r="I535" s="163">
        <v>2.0078999999999998</v>
      </c>
      <c r="J535" s="163">
        <v>17.407900000000001</v>
      </c>
      <c r="K535" s="163">
        <v>0.2041</v>
      </c>
      <c r="L535" s="163">
        <v>6.2449000000000003</v>
      </c>
      <c r="M535" s="163">
        <v>11.94</v>
      </c>
      <c r="N535" s="163">
        <v>3.9405999999999999</v>
      </c>
      <c r="O535" s="163">
        <v>1.2054</v>
      </c>
      <c r="P535" s="163">
        <v>0</v>
      </c>
      <c r="Q535" s="163">
        <v>0.3543</v>
      </c>
      <c r="R535" s="163">
        <v>0.209490015307187</v>
      </c>
      <c r="S535" s="163">
        <v>0</v>
      </c>
      <c r="T535" s="163">
        <v>0</v>
      </c>
      <c r="U535" s="163">
        <v>6.91385807027773E-3</v>
      </c>
      <c r="V535" s="163">
        <v>8.0673499999999994</v>
      </c>
      <c r="W535" s="163">
        <v>1.5818331751500001</v>
      </c>
      <c r="X535" s="163">
        <v>1139.5224900000001</v>
      </c>
      <c r="Y535" s="163">
        <v>110</v>
      </c>
      <c r="Z535" s="163">
        <v>7.3113761034588179E-2</v>
      </c>
      <c r="AA535" s="163">
        <v>0.92688623896541178</v>
      </c>
      <c r="AB535" s="163">
        <v>1.435954408636697E-4</v>
      </c>
      <c r="AC535" s="163">
        <v>1.435954408636696E-4</v>
      </c>
      <c r="AD535" s="158" t="s">
        <v>5810</v>
      </c>
    </row>
    <row r="536" spans="1:30">
      <c r="A536" s="167" t="s">
        <v>1250</v>
      </c>
      <c r="B536" s="167"/>
      <c r="C536" s="165" t="s">
        <v>8443</v>
      </c>
      <c r="D536" s="165" t="s">
        <v>5939</v>
      </c>
      <c r="E536" s="165" t="s">
        <v>6362</v>
      </c>
      <c r="F536" s="159">
        <v>-1.3935</v>
      </c>
      <c r="G536" s="159">
        <v>-90.856099999999998</v>
      </c>
      <c r="H536" s="163">
        <v>47.066299999999998</v>
      </c>
      <c r="I536" s="163">
        <v>2.2671000000000001</v>
      </c>
      <c r="J536" s="163">
        <v>17.6538</v>
      </c>
      <c r="K536" s="163">
        <v>0.2311</v>
      </c>
      <c r="L536" s="163">
        <v>6.6222000000000003</v>
      </c>
      <c r="M536" s="163">
        <v>12.6677</v>
      </c>
      <c r="N536" s="163">
        <v>3.5112999999999999</v>
      </c>
      <c r="O536" s="163">
        <v>0.93889999999999996</v>
      </c>
      <c r="P536" s="163">
        <v>0</v>
      </c>
      <c r="Q536" s="163">
        <v>0.33900000000000002</v>
      </c>
      <c r="R536" s="163">
        <v>0.20752341458305701</v>
      </c>
      <c r="S536" s="163">
        <v>0</v>
      </c>
      <c r="T536" s="163">
        <v>0</v>
      </c>
      <c r="U536" s="163">
        <v>1.1393023563883E-2</v>
      </c>
      <c r="V536" s="163">
        <v>8.0987150000000003</v>
      </c>
      <c r="W536" s="163">
        <v>1.5879831745349999</v>
      </c>
      <c r="X536" s="163">
        <v>1147.1062199999999</v>
      </c>
      <c r="Y536" s="163">
        <v>180</v>
      </c>
      <c r="Z536" s="163">
        <v>4.8071915072413249E-2</v>
      </c>
      <c r="AA536" s="163">
        <v>0.95192808492758674</v>
      </c>
      <c r="AB536" s="163">
        <v>3.1172693371538308E-4</v>
      </c>
      <c r="AC536" s="163">
        <v>3.1172693371538308E-4</v>
      </c>
      <c r="AD536" s="158" t="s">
        <v>5810</v>
      </c>
    </row>
    <row r="537" spans="1:30">
      <c r="A537" s="167" t="s">
        <v>1251</v>
      </c>
      <c r="B537" s="167"/>
      <c r="C537" s="165" t="s">
        <v>8443</v>
      </c>
      <c r="D537" s="165" t="s">
        <v>5939</v>
      </c>
      <c r="E537" s="165" t="s">
        <v>6362</v>
      </c>
      <c r="F537" s="159">
        <v>-1.3935</v>
      </c>
      <c r="G537" s="159">
        <v>-90.856099999999998</v>
      </c>
      <c r="H537" s="163">
        <v>48.369100000000003</v>
      </c>
      <c r="I537" s="163">
        <v>2.2267999999999999</v>
      </c>
      <c r="J537" s="163">
        <v>17.340199999999999</v>
      </c>
      <c r="K537" s="163">
        <v>0.1118</v>
      </c>
      <c r="L537" s="163">
        <v>5.9057000000000004</v>
      </c>
      <c r="M537" s="163">
        <v>12.584099999999999</v>
      </c>
      <c r="N537" s="163">
        <v>3.9198</v>
      </c>
      <c r="O537" s="163">
        <v>0.96660000000000001</v>
      </c>
      <c r="P537" s="163">
        <v>0</v>
      </c>
      <c r="Q537" s="163">
        <v>0.32700000000000001</v>
      </c>
      <c r="R537" s="163">
        <v>0.206616941611522</v>
      </c>
      <c r="S537" s="163">
        <v>0</v>
      </c>
      <c r="T537" s="163">
        <v>0</v>
      </c>
      <c r="U537" s="163">
        <v>1.19278448251587E-2</v>
      </c>
      <c r="V537" s="163">
        <v>8.5469199999999983</v>
      </c>
      <c r="W537" s="163">
        <v>1.6758664990800001</v>
      </c>
      <c r="X537" s="163">
        <v>1132.7045700000001</v>
      </c>
      <c r="Y537" s="163">
        <v>180</v>
      </c>
      <c r="Z537" s="163">
        <v>4.5833513479247787E-2</v>
      </c>
      <c r="AA537" s="163">
        <v>0.9541664865207522</v>
      </c>
      <c r="AB537" s="163">
        <v>5.3509249824339373E-4</v>
      </c>
      <c r="AC537" s="163">
        <v>5.3509249824339362E-4</v>
      </c>
      <c r="AD537" s="158" t="s">
        <v>5810</v>
      </c>
    </row>
    <row r="538" spans="1:30">
      <c r="A538" s="167" t="s">
        <v>1252</v>
      </c>
      <c r="B538" s="167"/>
      <c r="C538" s="165" t="s">
        <v>8443</v>
      </c>
      <c r="D538" s="165" t="s">
        <v>5939</v>
      </c>
      <c r="E538" s="165" t="s">
        <v>6362</v>
      </c>
      <c r="F538" s="159">
        <v>-1.3935</v>
      </c>
      <c r="G538" s="159">
        <v>-90.856099999999998</v>
      </c>
      <c r="H538" s="163">
        <v>48.296296296296298</v>
      </c>
      <c r="I538" s="163">
        <v>2.1065194532071501</v>
      </c>
      <c r="J538" s="163">
        <v>16.876476683937799</v>
      </c>
      <c r="K538" s="163">
        <v>0.14760000000000001</v>
      </c>
      <c r="L538" s="163">
        <v>5.9189245087900701</v>
      </c>
      <c r="M538" s="163">
        <v>11.3201424211597</v>
      </c>
      <c r="N538" s="163">
        <v>3.9058000000000002</v>
      </c>
      <c r="O538" s="163">
        <v>1.2737777777777799</v>
      </c>
      <c r="P538" s="163">
        <v>0</v>
      </c>
      <c r="Q538" s="163">
        <v>0.3019</v>
      </c>
      <c r="R538" s="163">
        <v>0.203915966473632</v>
      </c>
      <c r="S538" s="163">
        <v>0</v>
      </c>
      <c r="T538" s="163">
        <v>0</v>
      </c>
      <c r="U538" s="163">
        <v>5.8375436259148102E-2</v>
      </c>
      <c r="V538" s="163">
        <v>8.2193775720164606</v>
      </c>
      <c r="W538" s="163">
        <v>1.611642500015432</v>
      </c>
      <c r="X538" s="163">
        <v>1132.97038262668</v>
      </c>
      <c r="Y538" s="163">
        <v>880</v>
      </c>
      <c r="Z538" s="163">
        <v>1.046429077611755E-2</v>
      </c>
      <c r="AA538" s="163">
        <v>0.98953570922388245</v>
      </c>
      <c r="AB538" s="163">
        <v>3.1747466211432202E-4</v>
      </c>
      <c r="AC538" s="163">
        <v>3.1747466211432202E-4</v>
      </c>
      <c r="AD538" s="158" t="s">
        <v>5810</v>
      </c>
    </row>
    <row r="539" spans="1:30">
      <c r="A539" s="167" t="s">
        <v>1253</v>
      </c>
      <c r="B539" s="167"/>
      <c r="C539" s="165" t="s">
        <v>8443</v>
      </c>
      <c r="D539" s="165" t="s">
        <v>5939</v>
      </c>
      <c r="E539" s="165" t="s">
        <v>6362</v>
      </c>
      <c r="F539" s="159">
        <v>-1.3935</v>
      </c>
      <c r="G539" s="159">
        <v>-90.856099999999998</v>
      </c>
      <c r="H539" s="163">
        <v>47.6404</v>
      </c>
      <c r="I539" s="163">
        <v>2.2122000000000002</v>
      </c>
      <c r="J539" s="163">
        <v>17.018000000000001</v>
      </c>
      <c r="K539" s="163">
        <v>0.24610000000000001</v>
      </c>
      <c r="L539" s="163">
        <v>5.7765000000000004</v>
      </c>
      <c r="M539" s="163">
        <v>12.9282</v>
      </c>
      <c r="N539" s="163">
        <v>3.9068999999999998</v>
      </c>
      <c r="O539" s="163">
        <v>0.97689999999999999</v>
      </c>
      <c r="P539" s="163">
        <v>0</v>
      </c>
      <c r="Q539" s="163">
        <v>0.36159999999999998</v>
      </c>
      <c r="R539" s="163">
        <v>0.179505570940063</v>
      </c>
      <c r="S539" s="163">
        <v>0</v>
      </c>
      <c r="T539" s="163">
        <v>0</v>
      </c>
      <c r="U539" s="163">
        <v>6.1801199796151687E-2</v>
      </c>
      <c r="V539" s="163">
        <v>8.6337049999999991</v>
      </c>
      <c r="W539" s="163">
        <v>1.6928831640449999</v>
      </c>
      <c r="X539" s="163">
        <v>1130.1076499999999</v>
      </c>
      <c r="Y539" s="163">
        <v>880</v>
      </c>
      <c r="Z539" s="163">
        <v>8.3444014442705106E-3</v>
      </c>
      <c r="AA539" s="163">
        <v>0.99165559855572949</v>
      </c>
      <c r="AB539" s="163">
        <v>2.9489058056682532E-4</v>
      </c>
      <c r="AC539" s="163">
        <v>2.9489058056682532E-4</v>
      </c>
      <c r="AD539" s="158" t="s">
        <v>5810</v>
      </c>
    </row>
    <row r="540" spans="1:30">
      <c r="A540" s="167" t="s">
        <v>1254</v>
      </c>
      <c r="B540" s="167"/>
      <c r="C540" s="165" t="s">
        <v>8443</v>
      </c>
      <c r="D540" s="165" t="s">
        <v>5939</v>
      </c>
      <c r="E540" s="165" t="s">
        <v>6362</v>
      </c>
      <c r="F540" s="159">
        <v>-1.3935</v>
      </c>
      <c r="G540" s="159">
        <v>-90.856099999999998</v>
      </c>
      <c r="H540" s="163">
        <v>48.077983539094603</v>
      </c>
      <c r="I540" s="163">
        <v>2.2544689800210298</v>
      </c>
      <c r="J540" s="163">
        <v>16.890673575129501</v>
      </c>
      <c r="K540" s="163">
        <v>0.28499999999999998</v>
      </c>
      <c r="L540" s="163">
        <v>5.79824198552223</v>
      </c>
      <c r="M540" s="163">
        <v>11.800305188199401</v>
      </c>
      <c r="N540" s="163">
        <v>3.8479999999999999</v>
      </c>
      <c r="O540" s="163">
        <v>1.22922222222222</v>
      </c>
      <c r="P540" s="163">
        <v>0</v>
      </c>
      <c r="Q540" s="163">
        <v>0.29859999999999998</v>
      </c>
      <c r="R540" s="163">
        <v>0.28523097760476601</v>
      </c>
      <c r="S540" s="163">
        <v>0</v>
      </c>
      <c r="T540" s="163">
        <v>0</v>
      </c>
      <c r="U540" s="163">
        <v>6.4024263671379505E-2</v>
      </c>
      <c r="V540" s="163">
        <v>8.5984670781893193</v>
      </c>
      <c r="W540" s="163">
        <v>1.6859737683024729</v>
      </c>
      <c r="X540" s="163">
        <v>1130.5446639089971</v>
      </c>
      <c r="Y540" s="163">
        <v>930</v>
      </c>
      <c r="Z540" s="163">
        <v>1.9278945407352609E-2</v>
      </c>
      <c r="AA540" s="163">
        <v>0.98072105459264736</v>
      </c>
      <c r="AB540" s="163">
        <v>5.9792383594477389E-4</v>
      </c>
      <c r="AC540" s="163">
        <v>5.9792383594477389E-4</v>
      </c>
      <c r="AD540" s="158" t="s">
        <v>5810</v>
      </c>
    </row>
    <row r="541" spans="1:30">
      <c r="A541" s="167" t="s">
        <v>1255</v>
      </c>
      <c r="B541" s="167"/>
      <c r="C541" s="165" t="s">
        <v>8443</v>
      </c>
      <c r="D541" s="165" t="s">
        <v>5939</v>
      </c>
      <c r="E541" s="165" t="s">
        <v>6362</v>
      </c>
      <c r="F541" s="159">
        <v>-1.3935</v>
      </c>
      <c r="G541" s="159">
        <v>-90.856099999999998</v>
      </c>
      <c r="H541" s="163">
        <v>46.4298</v>
      </c>
      <c r="I541" s="163">
        <v>2.4910999999999999</v>
      </c>
      <c r="J541" s="163">
        <v>18.7791</v>
      </c>
      <c r="K541" s="163">
        <v>0.16239999999999999</v>
      </c>
      <c r="L541" s="163">
        <v>5.6824000000000003</v>
      </c>
      <c r="M541" s="163">
        <v>13.043200000000001</v>
      </c>
      <c r="N541" s="163">
        <v>3.3519000000000001</v>
      </c>
      <c r="O541" s="163">
        <v>0.9597</v>
      </c>
      <c r="P541" s="163">
        <v>0</v>
      </c>
      <c r="Q541" s="163">
        <v>0.35520000000000002</v>
      </c>
      <c r="R541" s="163">
        <v>0.77266329727286898</v>
      </c>
      <c r="S541" s="163">
        <v>0</v>
      </c>
      <c r="T541" s="163">
        <v>0</v>
      </c>
      <c r="U541" s="163">
        <v>7.2415420172746992E-2</v>
      </c>
      <c r="V541" s="163">
        <v>7.3482499999999993</v>
      </c>
      <c r="W541" s="163">
        <v>1.4408331892499999</v>
      </c>
      <c r="X541" s="163">
        <v>1128.21624</v>
      </c>
      <c r="Y541" s="163">
        <v>1230</v>
      </c>
      <c r="Z541" s="163">
        <v>0.1002594697943547</v>
      </c>
      <c r="AA541" s="163">
        <v>0.89974053020564526</v>
      </c>
      <c r="AB541" s="163">
        <v>2.2702388223380139E-4</v>
      </c>
      <c r="AC541" s="163">
        <v>2.2702388223380139E-4</v>
      </c>
      <c r="AD541" s="158" t="s">
        <v>5810</v>
      </c>
    </row>
    <row r="542" spans="1:30">
      <c r="A542" s="167" t="s">
        <v>1256</v>
      </c>
      <c r="B542" s="167"/>
      <c r="C542" s="165" t="s">
        <v>8443</v>
      </c>
      <c r="D542" s="165" t="s">
        <v>5939</v>
      </c>
      <c r="E542" s="165" t="s">
        <v>6362</v>
      </c>
      <c r="F542" s="159">
        <v>-1.3935</v>
      </c>
      <c r="G542" s="159">
        <v>-90.856099999999998</v>
      </c>
      <c r="H542" s="163">
        <v>48.199399999999997</v>
      </c>
      <c r="I542" s="163">
        <v>2.1791</v>
      </c>
      <c r="J542" s="163">
        <v>17.259</v>
      </c>
      <c r="K542" s="163">
        <v>0.15620000000000001</v>
      </c>
      <c r="L542" s="163">
        <v>6.0057999999999998</v>
      </c>
      <c r="M542" s="163">
        <v>12.5306</v>
      </c>
      <c r="N542" s="163">
        <v>3.8325999999999998</v>
      </c>
      <c r="O542" s="163">
        <v>0.9849</v>
      </c>
      <c r="P542" s="163">
        <v>0</v>
      </c>
      <c r="Q542" s="163">
        <v>0.32400000000000001</v>
      </c>
      <c r="R542" s="163">
        <v>0.131952363826709</v>
      </c>
      <c r="S542" s="163">
        <v>0</v>
      </c>
      <c r="T542" s="163">
        <v>0</v>
      </c>
      <c r="U542" s="163">
        <v>0.107710643705411</v>
      </c>
      <c r="V542" s="163">
        <v>8.4745849999999994</v>
      </c>
      <c r="W542" s="163">
        <v>1.6616831671650001</v>
      </c>
      <c r="X542" s="163">
        <v>1134.71658</v>
      </c>
      <c r="Y542" s="163">
        <v>1600</v>
      </c>
      <c r="Z542" s="163">
        <v>2.67250207116684E-3</v>
      </c>
      <c r="AA542" s="163">
        <v>0.99732749792883313</v>
      </c>
      <c r="AB542" s="163">
        <v>6.7562481654943798E-4</v>
      </c>
      <c r="AC542" s="163">
        <v>6.7562481654943776E-4</v>
      </c>
      <c r="AD542" s="158" t="s">
        <v>5810</v>
      </c>
    </row>
    <row r="543" spans="1:30">
      <c r="A543" s="167" t="s">
        <v>1257</v>
      </c>
      <c r="B543" s="167"/>
      <c r="C543" s="165" t="s">
        <v>8443</v>
      </c>
      <c r="D543" s="165" t="s">
        <v>5939</v>
      </c>
      <c r="E543" s="165" t="s">
        <v>6362</v>
      </c>
      <c r="F543" s="159">
        <v>-1.3935</v>
      </c>
      <c r="G543" s="159">
        <v>-90.856099999999998</v>
      </c>
      <c r="H543" s="163">
        <v>47.707900000000002</v>
      </c>
      <c r="I543" s="163">
        <v>2.1642000000000001</v>
      </c>
      <c r="J543" s="163">
        <v>16.801600000000001</v>
      </c>
      <c r="K543" s="163">
        <v>0.2379</v>
      </c>
      <c r="L543" s="163">
        <v>6.4127000000000001</v>
      </c>
      <c r="M543" s="163">
        <v>12.724500000000001</v>
      </c>
      <c r="N543" s="163">
        <v>3.8288000000000002</v>
      </c>
      <c r="O543" s="163">
        <v>0.97870000000000001</v>
      </c>
      <c r="P543" s="163">
        <v>0</v>
      </c>
      <c r="Q543" s="163">
        <v>0.35680000000000001</v>
      </c>
      <c r="R543" s="163">
        <v>0.18993448943712801</v>
      </c>
      <c r="S543" s="163">
        <v>0</v>
      </c>
      <c r="T543" s="163">
        <v>0</v>
      </c>
      <c r="U543" s="163">
        <v>0.115682716044999</v>
      </c>
      <c r="V543" s="163">
        <v>8.16493</v>
      </c>
      <c r="W543" s="163">
        <v>1.6009665065700001</v>
      </c>
      <c r="X543" s="163">
        <v>1142.89527</v>
      </c>
      <c r="Y543" s="163">
        <v>1610</v>
      </c>
      <c r="Z543" s="163">
        <v>5.3667995437083277E-3</v>
      </c>
      <c r="AA543" s="163">
        <v>0.99463320045629167</v>
      </c>
      <c r="AB543" s="163">
        <v>3.0237423225201591E-4</v>
      </c>
      <c r="AC543" s="163">
        <v>3.0237423225201602E-4</v>
      </c>
      <c r="AD543" s="158" t="s">
        <v>5810</v>
      </c>
    </row>
    <row r="544" spans="1:30">
      <c r="A544" s="167" t="s">
        <v>1258</v>
      </c>
      <c r="B544" s="167"/>
      <c r="C544" s="165" t="s">
        <v>8443</v>
      </c>
      <c r="D544" s="165" t="s">
        <v>5939</v>
      </c>
      <c r="E544" s="165" t="s">
        <v>6362</v>
      </c>
      <c r="F544" s="159">
        <v>-1.3935</v>
      </c>
      <c r="G544" s="159">
        <v>-90.856099999999998</v>
      </c>
      <c r="H544" s="163">
        <v>47.691600000000001</v>
      </c>
      <c r="I544" s="163">
        <v>2.1259999999999999</v>
      </c>
      <c r="J544" s="163">
        <v>17.0657</v>
      </c>
      <c r="K544" s="163">
        <v>0.1167</v>
      </c>
      <c r="L544" s="163">
        <v>6.0148000000000001</v>
      </c>
      <c r="M544" s="163">
        <v>11.974299999999999</v>
      </c>
      <c r="N544" s="163">
        <v>4.3648999999999996</v>
      </c>
      <c r="O544" s="163">
        <v>1.2338</v>
      </c>
      <c r="P544" s="163">
        <v>0</v>
      </c>
      <c r="Q544" s="163">
        <v>0.39269999999999999</v>
      </c>
      <c r="R544" s="163">
        <v>0.32124756179732999</v>
      </c>
      <c r="S544" s="163">
        <v>0</v>
      </c>
      <c r="T544" s="163">
        <v>0</v>
      </c>
      <c r="U544" s="163">
        <v>0.13522753869617399</v>
      </c>
      <c r="V544" s="163">
        <v>8.5597549999999991</v>
      </c>
      <c r="W544" s="163">
        <v>1.6783831654950001</v>
      </c>
      <c r="X544" s="163">
        <v>1134.8974800000001</v>
      </c>
      <c r="Y544" s="163">
        <v>1620</v>
      </c>
      <c r="Z544" s="163">
        <v>1.4335120685046389E-2</v>
      </c>
      <c r="AA544" s="163">
        <v>0.98566487931495361</v>
      </c>
      <c r="AB544" s="163">
        <v>4.8272171115278681E-4</v>
      </c>
      <c r="AC544" s="163">
        <v>4.827217111527867E-4</v>
      </c>
      <c r="AD544" s="158" t="s">
        <v>5810</v>
      </c>
    </row>
    <row r="545" spans="1:31">
      <c r="A545" s="167" t="s">
        <v>1259</v>
      </c>
      <c r="B545" s="167"/>
      <c r="C545" s="165" t="s">
        <v>8443</v>
      </c>
      <c r="D545" s="165" t="s">
        <v>5939</v>
      </c>
      <c r="E545" s="165" t="s">
        <v>6362</v>
      </c>
      <c r="F545" s="159">
        <v>-1.3935</v>
      </c>
      <c r="G545" s="159">
        <v>-90.856099999999998</v>
      </c>
      <c r="H545" s="163">
        <v>47.188899999999997</v>
      </c>
      <c r="I545" s="163">
        <v>2.0289000000000001</v>
      </c>
      <c r="J545" s="163">
        <v>17.126799999999999</v>
      </c>
      <c r="K545" s="163">
        <v>0.25840000000000002</v>
      </c>
      <c r="L545" s="163">
        <v>5.6971999999999996</v>
      </c>
      <c r="M545" s="163">
        <v>15.312900000000001</v>
      </c>
      <c r="N545" s="163">
        <v>2.8283999999999998</v>
      </c>
      <c r="O545" s="163">
        <v>0.65229999999999999</v>
      </c>
      <c r="P545" s="163">
        <v>0</v>
      </c>
      <c r="Q545" s="163">
        <v>0.1484</v>
      </c>
      <c r="R545" s="163">
        <v>0.750780149526867</v>
      </c>
      <c r="S545" s="163">
        <v>0</v>
      </c>
      <c r="T545" s="163">
        <v>0</v>
      </c>
      <c r="U545" s="163">
        <v>0.15883055894357501</v>
      </c>
      <c r="V545" s="163">
        <v>6.9065049999999992</v>
      </c>
      <c r="W545" s="163">
        <v>1.3542165312450001</v>
      </c>
      <c r="X545" s="163">
        <v>1128.5137199999999</v>
      </c>
      <c r="Y545" s="163">
        <v>2600</v>
      </c>
      <c r="Z545" s="163">
        <v>4.7926064456763638E-2</v>
      </c>
      <c r="AA545" s="163">
        <v>0.95207393554323638</v>
      </c>
      <c r="AB545" s="163">
        <v>1.5764442795646901E-4</v>
      </c>
      <c r="AC545" s="163">
        <v>1.5764442795646901E-4</v>
      </c>
      <c r="AD545" s="158" t="s">
        <v>5810</v>
      </c>
    </row>
    <row r="546" spans="1:31">
      <c r="A546" s="167" t="s">
        <v>1260</v>
      </c>
      <c r="B546" s="167"/>
      <c r="C546" s="165" t="s">
        <v>8443</v>
      </c>
      <c r="D546" s="165" t="s">
        <v>5939</v>
      </c>
      <c r="E546" s="165" t="s">
        <v>6362</v>
      </c>
      <c r="F546" s="159">
        <v>-1.3935</v>
      </c>
      <c r="G546" s="159">
        <v>-90.856099999999998</v>
      </c>
      <c r="H546" s="163">
        <v>48.055500000000002</v>
      </c>
      <c r="I546" s="163">
        <v>2.2206000000000001</v>
      </c>
      <c r="J546" s="163">
        <v>17.023700000000002</v>
      </c>
      <c r="K546" s="163">
        <v>0.1769</v>
      </c>
      <c r="L546" s="163">
        <v>6.3738000000000001</v>
      </c>
      <c r="M546" s="163">
        <v>12.242900000000001</v>
      </c>
      <c r="N546" s="163">
        <v>3.7646000000000002</v>
      </c>
      <c r="O546" s="163">
        <v>1.0185</v>
      </c>
      <c r="P546" s="163">
        <v>0</v>
      </c>
      <c r="Q546" s="163">
        <v>0.3417</v>
      </c>
      <c r="R546" s="163">
        <v>0.19857432985968901</v>
      </c>
      <c r="S546" s="163">
        <v>0</v>
      </c>
      <c r="T546" s="163">
        <v>0</v>
      </c>
      <c r="U546" s="163">
        <v>0.179098816183385</v>
      </c>
      <c r="V546" s="163">
        <v>8.5142799999999994</v>
      </c>
      <c r="W546" s="163">
        <v>1.6694664997199999</v>
      </c>
      <c r="X546" s="163">
        <v>1142.11338</v>
      </c>
      <c r="Y546" s="163">
        <v>2490</v>
      </c>
      <c r="Z546" s="163">
        <v>4.0827883568995294E-3</v>
      </c>
      <c r="AA546" s="163">
        <v>0.99591721164310043</v>
      </c>
      <c r="AB546" s="163">
        <v>4.1941350486229221E-4</v>
      </c>
      <c r="AC546" s="163">
        <v>4.1941350486229221E-4</v>
      </c>
      <c r="AD546" s="158" t="s">
        <v>5810</v>
      </c>
    </row>
    <row r="547" spans="1:31">
      <c r="A547" s="167" t="s">
        <v>1261</v>
      </c>
      <c r="B547" s="167"/>
      <c r="C547" s="165" t="s">
        <v>8443</v>
      </c>
      <c r="D547" s="165" t="s">
        <v>5939</v>
      </c>
      <c r="E547" s="165" t="s">
        <v>6362</v>
      </c>
      <c r="F547" s="159">
        <v>-1.3935</v>
      </c>
      <c r="G547" s="159">
        <v>-90.856099999999998</v>
      </c>
      <c r="H547" s="163">
        <v>45.740020576131698</v>
      </c>
      <c r="I547" s="163">
        <v>2.6630914826498402</v>
      </c>
      <c r="J547" s="163">
        <v>18.2029015544041</v>
      </c>
      <c r="K547" s="163">
        <v>0.23749999999999999</v>
      </c>
      <c r="L547" s="163">
        <v>6.7769389865563596</v>
      </c>
      <c r="M547" s="163">
        <v>12.6384537131231</v>
      </c>
      <c r="N547" s="163">
        <v>3.0886999999999998</v>
      </c>
      <c r="O547" s="163">
        <v>0.70488888888888901</v>
      </c>
      <c r="P547" s="163">
        <v>0</v>
      </c>
      <c r="Q547" s="163">
        <v>0.23380000000000001</v>
      </c>
      <c r="R547" s="163">
        <v>0.58609818740517505</v>
      </c>
      <c r="S547" s="163">
        <v>0</v>
      </c>
      <c r="T547" s="163">
        <v>0</v>
      </c>
      <c r="U547" s="163">
        <v>0.200007312254815</v>
      </c>
      <c r="V547" s="163">
        <v>8.9644393004114953</v>
      </c>
      <c r="W547" s="163">
        <v>1.757733020385797</v>
      </c>
      <c r="X547" s="163">
        <v>1150.216473629783</v>
      </c>
      <c r="Y547" s="163">
        <v>2860</v>
      </c>
      <c r="Z547" s="163">
        <v>3.2100813996955628E-2</v>
      </c>
      <c r="AA547" s="163">
        <v>0.96789918600304437</v>
      </c>
      <c r="AB547" s="163">
        <v>2.541812859440682E-4</v>
      </c>
      <c r="AC547" s="163">
        <v>2.5418128594406831E-4</v>
      </c>
      <c r="AD547" s="158" t="s">
        <v>5810</v>
      </c>
    </row>
    <row r="548" spans="1:31">
      <c r="A548" s="167" t="s">
        <v>1262</v>
      </c>
      <c r="B548" s="167"/>
      <c r="C548" s="165" t="s">
        <v>8443</v>
      </c>
      <c r="D548" s="165" t="s">
        <v>5939</v>
      </c>
      <c r="E548" s="165" t="s">
        <v>6362</v>
      </c>
      <c r="F548" s="159">
        <v>-1.3935</v>
      </c>
      <c r="G548" s="159">
        <v>-90.856099999999998</v>
      </c>
      <c r="H548" s="163">
        <v>47.625999999999998</v>
      </c>
      <c r="I548" s="163">
        <v>2.3732000000000002</v>
      </c>
      <c r="J548" s="163">
        <v>17.420100000000001</v>
      </c>
      <c r="K548" s="163">
        <v>0.1487</v>
      </c>
      <c r="L548" s="163">
        <v>6.6155999999999997</v>
      </c>
      <c r="M548" s="163">
        <v>13.702400000000001</v>
      </c>
      <c r="N548" s="163">
        <v>3.3731</v>
      </c>
      <c r="O548" s="163">
        <v>0.70740000000000003</v>
      </c>
      <c r="P548" s="163">
        <v>0</v>
      </c>
      <c r="Q548" s="163">
        <v>0.2787</v>
      </c>
      <c r="R548" s="163">
        <v>0.61605317027386197</v>
      </c>
      <c r="S548" s="163">
        <v>0</v>
      </c>
      <c r="T548" s="163">
        <v>0</v>
      </c>
      <c r="U548" s="163">
        <v>0.40168605380761702</v>
      </c>
      <c r="V548" s="163">
        <v>6.7661699999999998</v>
      </c>
      <c r="W548" s="163">
        <v>1.3266998673299999</v>
      </c>
      <c r="X548" s="163">
        <v>1146.9735599999999</v>
      </c>
      <c r="Y548" s="163">
        <v>5040</v>
      </c>
      <c r="Z548" s="163">
        <v>2.0795607850342821E-2</v>
      </c>
      <c r="AA548" s="163">
        <v>0.97920439214965715</v>
      </c>
      <c r="AB548" s="163">
        <v>5.2111727733253506E-4</v>
      </c>
      <c r="AC548" s="163">
        <v>5.2111727733253495E-4</v>
      </c>
      <c r="AD548" s="158" t="s">
        <v>5810</v>
      </c>
    </row>
    <row r="549" spans="1:31">
      <c r="A549" s="167" t="s">
        <v>1263</v>
      </c>
      <c r="B549" s="167"/>
      <c r="C549" s="165" t="s">
        <v>8443</v>
      </c>
      <c r="D549" s="165" t="s">
        <v>5939</v>
      </c>
      <c r="E549" s="165" t="s">
        <v>6362</v>
      </c>
      <c r="F549" s="159">
        <v>-1.3935</v>
      </c>
      <c r="G549" s="159">
        <v>-90.856099999999998</v>
      </c>
      <c r="H549" s="163">
        <v>44.611316872427999</v>
      </c>
      <c r="I549" s="163">
        <v>2.2495268138801299</v>
      </c>
      <c r="J549" s="163">
        <v>17.970880829015499</v>
      </c>
      <c r="K549" s="163">
        <v>0.17</v>
      </c>
      <c r="L549" s="163">
        <v>6.1047569803516</v>
      </c>
      <c r="M549" s="163">
        <v>13.0688708036623</v>
      </c>
      <c r="N549" s="163">
        <v>2.7768999999999999</v>
      </c>
      <c r="O549" s="163">
        <v>1.17055555555556</v>
      </c>
      <c r="P549" s="163">
        <v>0</v>
      </c>
      <c r="Q549" s="163">
        <v>0.2782</v>
      </c>
      <c r="R549" s="163">
        <v>0.69227774936217501</v>
      </c>
      <c r="S549" s="163">
        <v>0</v>
      </c>
      <c r="T549" s="163">
        <v>0</v>
      </c>
      <c r="U549" s="163">
        <v>0.44990102381853803</v>
      </c>
      <c r="V549" s="163">
        <v>7.0923405349794209</v>
      </c>
      <c r="W549" s="163">
        <v>1.3906548677932089</v>
      </c>
      <c r="X549" s="163">
        <v>1136.7056153050671</v>
      </c>
      <c r="Y549" s="163">
        <v>5560</v>
      </c>
      <c r="Z549" s="163">
        <v>2.5197193575060749E-2</v>
      </c>
      <c r="AA549" s="163">
        <v>0.97480280642493933</v>
      </c>
      <c r="AB549" s="163">
        <v>8.9353461502889205E-5</v>
      </c>
      <c r="AC549" s="163">
        <v>8.9353461502889259E-5</v>
      </c>
      <c r="AD549" s="158" t="s">
        <v>5810</v>
      </c>
    </row>
    <row r="550" spans="1:31">
      <c r="A550" s="167" t="s">
        <v>1264</v>
      </c>
      <c r="B550" s="167"/>
      <c r="C550" s="165" t="s">
        <v>8443</v>
      </c>
      <c r="D550" s="165" t="s">
        <v>5939</v>
      </c>
      <c r="E550" s="165" t="s">
        <v>6362</v>
      </c>
      <c r="F550" s="159">
        <v>-1.3935</v>
      </c>
      <c r="G550" s="159">
        <v>-90.856099999999998</v>
      </c>
      <c r="H550" s="163">
        <v>47.625999999999998</v>
      </c>
      <c r="I550" s="163">
        <v>2.3732000000000002</v>
      </c>
      <c r="J550" s="163">
        <v>17.420100000000001</v>
      </c>
      <c r="K550" s="163">
        <v>0.1487</v>
      </c>
      <c r="L550" s="163">
        <v>6.6155999999999997</v>
      </c>
      <c r="M550" s="163">
        <v>13.702400000000001</v>
      </c>
      <c r="N550" s="163">
        <v>3.3731</v>
      </c>
      <c r="O550" s="163">
        <v>0.70740000000000003</v>
      </c>
      <c r="P550" s="163">
        <v>0</v>
      </c>
      <c r="Q550" s="163">
        <v>0.2787</v>
      </c>
      <c r="R550" s="163">
        <v>0.75303860517851395</v>
      </c>
      <c r="S550" s="163">
        <v>0</v>
      </c>
      <c r="T550" s="163">
        <v>0</v>
      </c>
      <c r="U550" s="163">
        <v>0.48855152537266711</v>
      </c>
      <c r="V550" s="163">
        <v>6.7661699999999998</v>
      </c>
      <c r="W550" s="163">
        <v>1.3266998673299999</v>
      </c>
      <c r="X550" s="163">
        <v>1146.9735599999999</v>
      </c>
      <c r="Y550" s="163">
        <v>5730</v>
      </c>
      <c r="Z550" s="163">
        <v>2.736925089855647E-2</v>
      </c>
      <c r="AA550" s="163">
        <v>0.97263074910144354</v>
      </c>
      <c r="AB550" s="163">
        <v>1.9604703546834289E-4</v>
      </c>
      <c r="AC550" s="163">
        <v>1.9604703546834281E-4</v>
      </c>
      <c r="AD550" s="158" t="s">
        <v>5810</v>
      </c>
    </row>
    <row r="551" spans="1:31">
      <c r="A551" s="167" t="s">
        <v>1265</v>
      </c>
      <c r="B551" s="167"/>
      <c r="C551" s="165" t="s">
        <v>8443</v>
      </c>
      <c r="D551" s="165" t="s">
        <v>5939</v>
      </c>
      <c r="E551" s="165" t="s">
        <v>6362</v>
      </c>
      <c r="F551" s="159">
        <v>-1.3935</v>
      </c>
      <c r="G551" s="159">
        <v>-90.856099999999998</v>
      </c>
      <c r="H551" s="163">
        <v>45.140500000000003</v>
      </c>
      <c r="I551" s="163">
        <v>2.0546000000000002</v>
      </c>
      <c r="J551" s="163">
        <v>15.392300000000001</v>
      </c>
      <c r="K551" s="163">
        <v>0.14910000000000001</v>
      </c>
      <c r="L551" s="163">
        <v>6.9280999999999997</v>
      </c>
      <c r="M551" s="163">
        <v>12.367800000000001</v>
      </c>
      <c r="N551" s="163">
        <v>3.5405000000000002</v>
      </c>
      <c r="O551" s="163">
        <v>1.0035000000000001</v>
      </c>
      <c r="P551" s="163">
        <v>0</v>
      </c>
      <c r="Q551" s="163">
        <v>0.24970000000000001</v>
      </c>
      <c r="R551" s="163">
        <v>0.54416458556992797</v>
      </c>
      <c r="S551" s="163">
        <v>0</v>
      </c>
      <c r="T551" s="163">
        <v>0</v>
      </c>
      <c r="U551" s="163">
        <v>0.871109131143187</v>
      </c>
      <c r="V551" s="163">
        <v>8.4314900000000002</v>
      </c>
      <c r="W551" s="163">
        <v>1.6532331680100001</v>
      </c>
      <c r="X551" s="163">
        <v>1153.2548099999999</v>
      </c>
      <c r="Y551" s="163">
        <v>6930</v>
      </c>
      <c r="Z551" s="163">
        <v>1.3291446377748969E-2</v>
      </c>
      <c r="AA551" s="163">
        <v>0.98670855362225107</v>
      </c>
      <c r="AB551" s="163">
        <v>7.8202347340058269E-4</v>
      </c>
      <c r="AC551" s="163">
        <v>7.8202347340058302E-4</v>
      </c>
      <c r="AD551" s="158" t="s">
        <v>5810</v>
      </c>
    </row>
    <row r="552" spans="1:31">
      <c r="A552" s="167" t="s">
        <v>1266</v>
      </c>
      <c r="B552" s="167"/>
      <c r="C552" s="165" t="s">
        <v>8443</v>
      </c>
      <c r="D552" s="165" t="s">
        <v>5939</v>
      </c>
      <c r="E552" s="165" t="s">
        <v>6362</v>
      </c>
      <c r="F552" s="159">
        <v>-1.3935</v>
      </c>
      <c r="G552" s="159">
        <v>-90.856099999999998</v>
      </c>
      <c r="H552" s="163">
        <v>46.468400000000003</v>
      </c>
      <c r="I552" s="163">
        <v>2.0594999999999999</v>
      </c>
      <c r="J552" s="163">
        <v>15.6212</v>
      </c>
      <c r="K552" s="163">
        <v>0.20230000000000001</v>
      </c>
      <c r="L552" s="163">
        <v>7.0730000000000004</v>
      </c>
      <c r="M552" s="163">
        <v>12.432600000000001</v>
      </c>
      <c r="N552" s="163">
        <v>3.4687999999999999</v>
      </c>
      <c r="O552" s="163">
        <v>0.93779999999999997</v>
      </c>
      <c r="P552" s="163">
        <v>0</v>
      </c>
      <c r="Q552" s="163">
        <v>0.25259999999999999</v>
      </c>
      <c r="R552" s="163">
        <v>0.57989742461023897</v>
      </c>
      <c r="S552" s="163">
        <v>0</v>
      </c>
      <c r="T552" s="163">
        <v>0</v>
      </c>
      <c r="U552" s="163">
        <v>0.89123480643425701</v>
      </c>
      <c r="V552" s="163">
        <v>8.2650600000000001</v>
      </c>
      <c r="W552" s="163">
        <v>1.62059983794</v>
      </c>
      <c r="X552" s="163">
        <v>1156.1673000000001</v>
      </c>
      <c r="Y552" s="163">
        <v>7600</v>
      </c>
      <c r="Z552" s="163">
        <v>1.399760040800142E-2</v>
      </c>
      <c r="AA552" s="163">
        <v>0.98600239959199854</v>
      </c>
      <c r="AB552" s="163">
        <v>1.7593953242918019E-3</v>
      </c>
      <c r="AC552" s="163">
        <v>1.759395324291803E-3</v>
      </c>
      <c r="AD552" s="158" t="s">
        <v>5810</v>
      </c>
    </row>
    <row r="553" spans="1:31">
      <c r="A553" s="166" t="s">
        <v>5811</v>
      </c>
      <c r="B553" s="166"/>
      <c r="C553" s="166" t="s">
        <v>8442</v>
      </c>
      <c r="D553" s="166" t="s">
        <v>5941</v>
      </c>
      <c r="E553" s="166" t="s">
        <v>5940</v>
      </c>
      <c r="F553" s="159">
        <v>64.099999999999994</v>
      </c>
      <c r="G553" s="159">
        <v>-17.600000000000001</v>
      </c>
      <c r="H553" s="163">
        <v>49.6586</v>
      </c>
      <c r="I553" s="163">
        <v>3.0434000000000001</v>
      </c>
      <c r="J553" s="163">
        <v>13.3324</v>
      </c>
      <c r="K553" s="163">
        <v>0.27250000000000002</v>
      </c>
      <c r="L553" s="163">
        <v>5.0309999999999997</v>
      </c>
      <c r="M553" s="163">
        <v>10.655799999999999</v>
      </c>
      <c r="N553" s="163">
        <v>2.7437999999999998</v>
      </c>
      <c r="O553" s="163">
        <v>0.38700000000000001</v>
      </c>
      <c r="P553" s="163">
        <v>7.6E-3</v>
      </c>
      <c r="Q553" s="163">
        <v>0.314</v>
      </c>
      <c r="R553" s="163">
        <v>0.62046572152837409</v>
      </c>
      <c r="S553" s="163">
        <v>4.5000000000000014E-3</v>
      </c>
      <c r="T553" s="163">
        <v>0</v>
      </c>
      <c r="U553" s="163">
        <v>0.23164006471444279</v>
      </c>
      <c r="V553" s="163">
        <v>0</v>
      </c>
      <c r="W553" s="163">
        <v>0</v>
      </c>
      <c r="X553" s="163">
        <v>1115.1231</v>
      </c>
      <c r="Y553" s="163">
        <v>4510</v>
      </c>
      <c r="Z553" s="163">
        <v>1.8906771966219711E-2</v>
      </c>
      <c r="AA553" s="163">
        <v>0.9810932280337803</v>
      </c>
      <c r="AB553" s="163">
        <v>7.6319960011711957E-5</v>
      </c>
      <c r="AC553" s="163">
        <v>7.631996001171197E-5</v>
      </c>
      <c r="AD553" s="158" t="s">
        <v>5810</v>
      </c>
      <c r="AE553" s="158"/>
    </row>
    <row r="554" spans="1:31">
      <c r="A554" s="166" t="s">
        <v>5812</v>
      </c>
      <c r="B554" s="166"/>
      <c r="C554" s="166" t="s">
        <v>8442</v>
      </c>
      <c r="D554" s="166" t="s">
        <v>5941</v>
      </c>
      <c r="E554" s="166" t="s">
        <v>5940</v>
      </c>
      <c r="F554" s="159">
        <v>64.099999999999994</v>
      </c>
      <c r="G554" s="159">
        <v>-17.600000000000001</v>
      </c>
      <c r="H554" s="163">
        <v>50.277299999999997</v>
      </c>
      <c r="I554" s="163">
        <v>2.7603</v>
      </c>
      <c r="J554" s="163">
        <v>14.404</v>
      </c>
      <c r="K554" s="163">
        <v>0.27500000000000002</v>
      </c>
      <c r="L554" s="163">
        <v>3.9104999999999999</v>
      </c>
      <c r="M554" s="163">
        <v>12.3393</v>
      </c>
      <c r="N554" s="163">
        <v>3.0413999999999999</v>
      </c>
      <c r="O554" s="163">
        <v>0.2923</v>
      </c>
      <c r="P554" s="163">
        <v>4.8599999999999997E-2</v>
      </c>
      <c r="Q554" s="163">
        <v>0.32179999999999997</v>
      </c>
      <c r="R554" s="163">
        <v>7.47550989898466E-2</v>
      </c>
      <c r="S554" s="163">
        <v>0</v>
      </c>
      <c r="T554" s="163">
        <v>0</v>
      </c>
      <c r="U554" s="163">
        <v>0.1124933520816216</v>
      </c>
      <c r="V554" s="163">
        <v>0</v>
      </c>
      <c r="W554" s="163">
        <v>0</v>
      </c>
      <c r="X554" s="163">
        <v>1092.60105</v>
      </c>
      <c r="Y554" s="163">
        <v>2700</v>
      </c>
      <c r="Z554" s="163">
        <v>4.488540316952476E-4</v>
      </c>
      <c r="AA554" s="163">
        <v>0.99955114596830474</v>
      </c>
      <c r="AB554" s="163">
        <v>2.375008322341719E-4</v>
      </c>
      <c r="AC554" s="163">
        <v>2.3750083223417179E-4</v>
      </c>
      <c r="AD554" s="158" t="s">
        <v>5810</v>
      </c>
      <c r="AE554" s="158"/>
    </row>
    <row r="555" spans="1:31">
      <c r="A555" s="166" t="s">
        <v>5813</v>
      </c>
      <c r="B555" s="166"/>
      <c r="C555" s="166" t="s">
        <v>8442</v>
      </c>
      <c r="D555" s="166" t="s">
        <v>5941</v>
      </c>
      <c r="E555" s="166" t="s">
        <v>5940</v>
      </c>
      <c r="F555" s="159">
        <v>64.099999999999994</v>
      </c>
      <c r="G555" s="159">
        <v>-17.600000000000001</v>
      </c>
      <c r="H555" s="163">
        <v>54.886299999999999</v>
      </c>
      <c r="I555" s="163">
        <v>1.8836999999999999</v>
      </c>
      <c r="J555" s="163">
        <v>16.301500000000001</v>
      </c>
      <c r="K555" s="163">
        <v>0.29420000000000002</v>
      </c>
      <c r="L555" s="163">
        <v>2.7692000000000001</v>
      </c>
      <c r="M555" s="163">
        <v>12.1105</v>
      </c>
      <c r="N555" s="163">
        <v>3.6613000000000002</v>
      </c>
      <c r="O555" s="163">
        <v>0.34289999999999998</v>
      </c>
      <c r="P555" s="163">
        <v>3.9800000000000002E-2</v>
      </c>
      <c r="Q555" s="163">
        <v>0.39500000000000002</v>
      </c>
      <c r="R555" s="163">
        <v>8.2400751899559102E-2</v>
      </c>
      <c r="S555" s="163">
        <v>0</v>
      </c>
      <c r="T555" s="163">
        <v>0</v>
      </c>
      <c r="U555" s="163">
        <v>8.3794773140796253E-2</v>
      </c>
      <c r="V555" s="163">
        <v>0</v>
      </c>
      <c r="W555" s="163">
        <v>0</v>
      </c>
      <c r="X555" s="163">
        <v>1069.66092</v>
      </c>
      <c r="Y555" s="163">
        <v>2250</v>
      </c>
      <c r="Z555" s="163">
        <v>5.8039586161723984E-4</v>
      </c>
      <c r="AA555" s="163">
        <v>0.99941960413838282</v>
      </c>
      <c r="AB555" s="163">
        <v>2.378077522044175E-4</v>
      </c>
      <c r="AC555" s="163">
        <v>2.3780775220441739E-4</v>
      </c>
      <c r="AD555" s="158" t="s">
        <v>5810</v>
      </c>
      <c r="AE555" s="158"/>
    </row>
    <row r="556" spans="1:31">
      <c r="A556" s="166" t="s">
        <v>5814</v>
      </c>
      <c r="B556" s="166"/>
      <c r="C556" s="166" t="s">
        <v>8442</v>
      </c>
      <c r="D556" s="166" t="s">
        <v>5941</v>
      </c>
      <c r="E556" s="166" t="s">
        <v>5940</v>
      </c>
      <c r="F556" s="159">
        <v>64.099999999999994</v>
      </c>
      <c r="G556" s="159">
        <v>-17.600000000000001</v>
      </c>
      <c r="H556" s="163">
        <v>50.273000000000003</v>
      </c>
      <c r="I556" s="163">
        <v>2.1884000000000001</v>
      </c>
      <c r="J556" s="163">
        <v>16.997599999999998</v>
      </c>
      <c r="K556" s="163">
        <v>0.1017</v>
      </c>
      <c r="L556" s="163">
        <v>5.6757</v>
      </c>
      <c r="M556" s="163">
        <v>13.422499999999999</v>
      </c>
      <c r="N556" s="163">
        <v>2.6331000000000002</v>
      </c>
      <c r="O556" s="163">
        <v>0.32229999999999998</v>
      </c>
      <c r="P556" s="163">
        <v>2.58E-2</v>
      </c>
      <c r="Q556" s="163">
        <v>0.53900000000000003</v>
      </c>
      <c r="R556" s="163">
        <v>8.36990345252068E-2</v>
      </c>
      <c r="S556" s="163">
        <v>2.0999999999999999E-3</v>
      </c>
      <c r="T556" s="163">
        <v>0</v>
      </c>
      <c r="U556" s="163">
        <v>8.1304597354831323E-2</v>
      </c>
      <c r="V556" s="163">
        <v>0</v>
      </c>
      <c r="W556" s="163">
        <v>0</v>
      </c>
      <c r="X556" s="163">
        <v>1128.0815700000001</v>
      </c>
      <c r="Y556" s="163">
        <v>2020</v>
      </c>
      <c r="Z556" s="163">
        <v>7.4192593030397681E-4</v>
      </c>
      <c r="AA556" s="163">
        <v>0.99925807406969602</v>
      </c>
      <c r="AB556" s="163">
        <v>1.09932761419587E-5</v>
      </c>
      <c r="AC556" s="163">
        <v>1.099327614195869E-5</v>
      </c>
      <c r="AD556" s="158" t="s">
        <v>5810</v>
      </c>
      <c r="AE556" s="158"/>
    </row>
    <row r="557" spans="1:31">
      <c r="A557" s="166" t="s">
        <v>5815</v>
      </c>
      <c r="B557" s="166"/>
      <c r="C557" s="166" t="s">
        <v>8442</v>
      </c>
      <c r="D557" s="166" t="s">
        <v>5941</v>
      </c>
      <c r="E557" s="166" t="s">
        <v>5940</v>
      </c>
      <c r="F557" s="159">
        <v>64.099999999999994</v>
      </c>
      <c r="G557" s="159">
        <v>-17.600000000000001</v>
      </c>
      <c r="H557" s="163">
        <v>50.377499999999998</v>
      </c>
      <c r="I557" s="163">
        <v>2.9169</v>
      </c>
      <c r="J557" s="163">
        <v>14.858599999999999</v>
      </c>
      <c r="K557" s="163">
        <v>0.31669999999999998</v>
      </c>
      <c r="L557" s="163">
        <v>5.2172999999999998</v>
      </c>
      <c r="M557" s="163">
        <v>11.583500000000001</v>
      </c>
      <c r="N557" s="163">
        <v>2.9853000000000001</v>
      </c>
      <c r="O557" s="163">
        <v>0.39689999999999998</v>
      </c>
      <c r="P557" s="163">
        <v>2.46E-2</v>
      </c>
      <c r="Q557" s="163">
        <v>0.30120000000000002</v>
      </c>
      <c r="R557" s="163">
        <v>8.1627946697215292E-2</v>
      </c>
      <c r="S557" s="163">
        <v>4.9200000000000001E-2</v>
      </c>
      <c r="T557" s="163">
        <v>0</v>
      </c>
      <c r="U557" s="163">
        <v>9.8949644014066654E-2</v>
      </c>
      <c r="V557" s="163">
        <v>0</v>
      </c>
      <c r="W557" s="163">
        <v>0</v>
      </c>
      <c r="X557" s="163">
        <v>1118.8677299999999</v>
      </c>
      <c r="Y557" s="163">
        <v>2200</v>
      </c>
      <c r="Z557" s="163">
        <v>6.4176134212543131E-4</v>
      </c>
      <c r="AA557" s="163">
        <v>0.99935823865787454</v>
      </c>
      <c r="AB557" s="163">
        <v>1.135805796546763E-4</v>
      </c>
      <c r="AC557" s="163">
        <v>1.135805796546764E-4</v>
      </c>
      <c r="AD557" s="158" t="s">
        <v>5810</v>
      </c>
      <c r="AE557" s="158"/>
    </row>
    <row r="558" spans="1:31">
      <c r="A558" s="166" t="s">
        <v>5816</v>
      </c>
      <c r="B558" s="166"/>
      <c r="C558" s="166" t="s">
        <v>8442</v>
      </c>
      <c r="D558" s="166" t="s">
        <v>5941</v>
      </c>
      <c r="E558" s="166" t="s">
        <v>5940</v>
      </c>
      <c r="F558" s="159">
        <v>64.099999999999994</v>
      </c>
      <c r="G558" s="159">
        <v>-17.600000000000001</v>
      </c>
      <c r="H558" s="163">
        <v>49.447400000000002</v>
      </c>
      <c r="I558" s="163">
        <v>2.5175999999999998</v>
      </c>
      <c r="J558" s="163">
        <v>14.419700000000001</v>
      </c>
      <c r="K558" s="163">
        <v>9.5399999999999999E-2</v>
      </c>
      <c r="L558" s="163">
        <v>5.0031999999999996</v>
      </c>
      <c r="M558" s="163">
        <v>12.5322</v>
      </c>
      <c r="N558" s="163">
        <v>2.581</v>
      </c>
      <c r="O558" s="163">
        <v>0.49769999999999998</v>
      </c>
      <c r="P558" s="163">
        <v>0</v>
      </c>
      <c r="Q558" s="163">
        <v>0.23419999999999999</v>
      </c>
      <c r="R558" s="163">
        <v>0.75741387920468106</v>
      </c>
      <c r="S558" s="163">
        <v>0</v>
      </c>
      <c r="T558" s="163">
        <v>0</v>
      </c>
      <c r="U558" s="163">
        <v>0.4766903894913615</v>
      </c>
      <c r="V558" s="163">
        <v>0</v>
      </c>
      <c r="W558" s="163">
        <v>0</v>
      </c>
      <c r="X558" s="163">
        <v>1114.56432</v>
      </c>
      <c r="Y558" s="163">
        <v>8450</v>
      </c>
      <c r="Z558" s="163">
        <v>1.8041986693540159E-2</v>
      </c>
      <c r="AA558" s="163">
        <v>0.98195801330645982</v>
      </c>
      <c r="AB558" s="163">
        <v>7.8200679007228301E-4</v>
      </c>
      <c r="AC558" s="163">
        <v>7.8200679007228257E-4</v>
      </c>
      <c r="AD558" s="158" t="s">
        <v>5810</v>
      </c>
      <c r="AE558" s="158"/>
    </row>
    <row r="559" spans="1:31">
      <c r="A559" s="166" t="s">
        <v>5817</v>
      </c>
      <c r="B559" s="166"/>
      <c r="C559" s="166" t="s">
        <v>8442</v>
      </c>
      <c r="D559" s="166" t="s">
        <v>5941</v>
      </c>
      <c r="E559" s="166" t="s">
        <v>5940</v>
      </c>
      <c r="F559" s="159">
        <v>64.099999999999994</v>
      </c>
      <c r="G559" s="159">
        <v>-17.600000000000001</v>
      </c>
      <c r="H559" s="163">
        <v>49.597000000000001</v>
      </c>
      <c r="I559" s="163">
        <v>3.1070000000000002</v>
      </c>
      <c r="J559" s="163">
        <v>14.136200000000001</v>
      </c>
      <c r="K559" s="163">
        <v>0.19</v>
      </c>
      <c r="L559" s="163">
        <v>5.1935000000000002</v>
      </c>
      <c r="M559" s="163">
        <v>11.5184</v>
      </c>
      <c r="N559" s="163">
        <v>3.1633</v>
      </c>
      <c r="O559" s="163">
        <v>0.44090000000000001</v>
      </c>
      <c r="P559" s="163">
        <v>1.83E-2</v>
      </c>
      <c r="Q559" s="163">
        <v>0.32679999999999998</v>
      </c>
      <c r="R559" s="163">
        <v>8.3292003148820404E-2</v>
      </c>
      <c r="S559" s="163">
        <v>3.6200000000000003E-2</v>
      </c>
      <c r="T559" s="163">
        <v>0</v>
      </c>
      <c r="U559" s="163">
        <v>0.34467694678806587</v>
      </c>
      <c r="V559" s="163">
        <v>0</v>
      </c>
      <c r="W559" s="163">
        <v>0</v>
      </c>
      <c r="X559" s="163">
        <v>1118.3893499999999</v>
      </c>
      <c r="Y559" s="163">
        <v>6550</v>
      </c>
      <c r="Z559" s="163">
        <v>3.0727137090163088E-4</v>
      </c>
      <c r="AA559" s="163">
        <v>0.99969272862909841</v>
      </c>
      <c r="AB559" s="163">
        <v>5.3666760609230655E-4</v>
      </c>
      <c r="AC559" s="163">
        <v>5.3666760609230655E-4</v>
      </c>
      <c r="AD559" s="158" t="s">
        <v>5810</v>
      </c>
      <c r="AE559" s="158"/>
    </row>
    <row r="560" spans="1:31">
      <c r="A560" s="166" t="s">
        <v>5818</v>
      </c>
      <c r="B560" s="166"/>
      <c r="C560" s="166" t="s">
        <v>8442</v>
      </c>
      <c r="D560" s="166" t="s">
        <v>5941</v>
      </c>
      <c r="E560" s="166" t="s">
        <v>5940</v>
      </c>
      <c r="F560" s="159">
        <v>64.099999999999994</v>
      </c>
      <c r="G560" s="159">
        <v>-17.600000000000001</v>
      </c>
      <c r="H560" s="163">
        <v>52.838200000000001</v>
      </c>
      <c r="I560" s="163">
        <v>2.0796000000000001</v>
      </c>
      <c r="J560" s="163">
        <v>16.286799999999999</v>
      </c>
      <c r="K560" s="163">
        <v>0.12089999999999999</v>
      </c>
      <c r="L560" s="163">
        <v>4.4043000000000001</v>
      </c>
      <c r="M560" s="163">
        <v>13.789400000000001</v>
      </c>
      <c r="N560" s="163">
        <v>2.746</v>
      </c>
      <c r="O560" s="163">
        <v>0.26719999999999999</v>
      </c>
      <c r="P560" s="163">
        <v>7.7800000000000008E-2</v>
      </c>
      <c r="Q560" s="163">
        <v>0.23480000000000001</v>
      </c>
      <c r="R560" s="163">
        <v>7.7666174226835305E-2</v>
      </c>
      <c r="S560" s="163">
        <v>5.8999999999999999E-3</v>
      </c>
      <c r="T560" s="163">
        <v>0</v>
      </c>
      <c r="U560" s="163">
        <v>7.3212034868011464E-2</v>
      </c>
      <c r="V560" s="163">
        <v>0</v>
      </c>
      <c r="W560" s="163">
        <v>0</v>
      </c>
      <c r="X560" s="163">
        <v>1102.5264299999999</v>
      </c>
      <c r="Y560" s="163">
        <v>1940</v>
      </c>
      <c r="Z560" s="163">
        <v>6.2456566622367767E-4</v>
      </c>
      <c r="AA560" s="163">
        <v>0.99937543433377629</v>
      </c>
      <c r="AB560" s="163">
        <v>1.3516525885624119E-5</v>
      </c>
      <c r="AC560" s="163">
        <v>1.3516525885624129E-5</v>
      </c>
      <c r="AD560" s="158" t="s">
        <v>5810</v>
      </c>
      <c r="AE560" s="158"/>
    </row>
    <row r="561" spans="1:31">
      <c r="A561" s="166" t="s">
        <v>5819</v>
      </c>
      <c r="B561" s="166"/>
      <c r="C561" s="166" t="s">
        <v>8442</v>
      </c>
      <c r="D561" s="166" t="s">
        <v>5941</v>
      </c>
      <c r="E561" s="166" t="s">
        <v>5940</v>
      </c>
      <c r="F561" s="159">
        <v>64.099999999999994</v>
      </c>
      <c r="G561" s="159">
        <v>-17.600000000000001</v>
      </c>
      <c r="H561" s="163">
        <v>49.736400000000003</v>
      </c>
      <c r="I561" s="163">
        <v>2.14</v>
      </c>
      <c r="J561" s="163">
        <v>17.0961</v>
      </c>
      <c r="K561" s="163">
        <v>0.1018</v>
      </c>
      <c r="L561" s="163">
        <v>5.1919000000000004</v>
      </c>
      <c r="M561" s="163">
        <v>14.3993</v>
      </c>
      <c r="N561" s="163">
        <v>2.4127999999999998</v>
      </c>
      <c r="O561" s="163">
        <v>0.28170000000000001</v>
      </c>
      <c r="P561" s="163">
        <v>5.4300000000000001E-2</v>
      </c>
      <c r="Q561" s="163">
        <v>0.25330000000000003</v>
      </c>
      <c r="R561" s="163">
        <v>7.6714181292404898E-2</v>
      </c>
      <c r="S561" s="163">
        <v>0</v>
      </c>
      <c r="T561" s="163">
        <v>0</v>
      </c>
      <c r="U561" s="163">
        <v>0.1590855838119386</v>
      </c>
      <c r="V561" s="163">
        <v>0</v>
      </c>
      <c r="W561" s="163">
        <v>0</v>
      </c>
      <c r="X561" s="163">
        <v>1118.3571899999999</v>
      </c>
      <c r="Y561" s="163">
        <v>4120</v>
      </c>
      <c r="Z561" s="163">
        <v>3.7049644961988781E-4</v>
      </c>
      <c r="AA561" s="163">
        <v>0.99962950355038016</v>
      </c>
      <c r="AB561" s="163">
        <v>1.046106422165285E-4</v>
      </c>
      <c r="AC561" s="163">
        <v>1.046106422165285E-4</v>
      </c>
      <c r="AD561" s="158" t="s">
        <v>5810</v>
      </c>
      <c r="AE561" s="158"/>
    </row>
    <row r="562" spans="1:31">
      <c r="A562" s="166" t="s">
        <v>5820</v>
      </c>
      <c r="B562" s="166"/>
      <c r="C562" s="166" t="s">
        <v>8442</v>
      </c>
      <c r="D562" s="166" t="s">
        <v>5941</v>
      </c>
      <c r="E562" s="166" t="s">
        <v>5940</v>
      </c>
      <c r="F562" s="159">
        <v>64.099999999999994</v>
      </c>
      <c r="G562" s="159">
        <v>-17.600000000000001</v>
      </c>
      <c r="H562" s="163">
        <v>49.5411</v>
      </c>
      <c r="I562" s="163">
        <v>2.1968999999999999</v>
      </c>
      <c r="J562" s="163">
        <v>17.224799999999998</v>
      </c>
      <c r="K562" s="163">
        <v>0.15579999999999999</v>
      </c>
      <c r="L562" s="163">
        <v>5.1696999999999997</v>
      </c>
      <c r="M562" s="163">
        <v>14.0846</v>
      </c>
      <c r="N562" s="163">
        <v>2.6095000000000002</v>
      </c>
      <c r="O562" s="163">
        <v>0.3397</v>
      </c>
      <c r="P562" s="163">
        <v>4.24E-2</v>
      </c>
      <c r="Q562" s="163">
        <v>0.28120000000000001</v>
      </c>
      <c r="R562" s="163">
        <v>7.8890302114537805E-2</v>
      </c>
      <c r="S562" s="163">
        <v>3.2000000000000002E-3</v>
      </c>
      <c r="T562" s="163">
        <v>0</v>
      </c>
      <c r="U562" s="163">
        <v>0.16980250814010431</v>
      </c>
      <c r="V562" s="163">
        <v>0</v>
      </c>
      <c r="W562" s="163">
        <v>0</v>
      </c>
      <c r="X562" s="163">
        <v>1117.9109699999999</v>
      </c>
      <c r="Y562" s="163">
        <v>4260</v>
      </c>
      <c r="Z562" s="163">
        <v>3.8085954600956459E-4</v>
      </c>
      <c r="AA562" s="163">
        <v>0.99961914045399047</v>
      </c>
      <c r="AB562" s="163">
        <v>3.2540772640099339E-4</v>
      </c>
      <c r="AC562" s="163">
        <v>3.2540772640099361E-4</v>
      </c>
      <c r="AD562" s="158" t="s">
        <v>5810</v>
      </c>
      <c r="AE562" s="158"/>
    </row>
    <row r="563" spans="1:31">
      <c r="A563" s="166" t="s">
        <v>5821</v>
      </c>
      <c r="B563" s="166"/>
      <c r="C563" s="166" t="s">
        <v>8442</v>
      </c>
      <c r="D563" s="166" t="s">
        <v>5941</v>
      </c>
      <c r="E563" s="166" t="s">
        <v>5940</v>
      </c>
      <c r="F563" s="159">
        <v>64.099999999999994</v>
      </c>
      <c r="G563" s="159">
        <v>-17.600000000000001</v>
      </c>
      <c r="H563" s="163">
        <v>49.811900000000001</v>
      </c>
      <c r="I563" s="163">
        <v>1.8849</v>
      </c>
      <c r="J563" s="163">
        <v>15.8528</v>
      </c>
      <c r="K563" s="163">
        <v>0.13719999999999999</v>
      </c>
      <c r="L563" s="163">
        <v>4.7641999999999998</v>
      </c>
      <c r="M563" s="163">
        <v>13.3253</v>
      </c>
      <c r="N563" s="163">
        <v>2.7507999999999999</v>
      </c>
      <c r="O563" s="163">
        <v>0.27760000000000001</v>
      </c>
      <c r="P563" s="163">
        <v>0</v>
      </c>
      <c r="Q563" s="163">
        <v>0.1855</v>
      </c>
      <c r="R563" s="163">
        <v>7.3136357047973999E-2</v>
      </c>
      <c r="S563" s="163">
        <v>0</v>
      </c>
      <c r="T563" s="163">
        <v>0</v>
      </c>
      <c r="U563" s="163">
        <v>0.34520992708359821</v>
      </c>
      <c r="V563" s="163">
        <v>0</v>
      </c>
      <c r="W563" s="163">
        <v>0</v>
      </c>
      <c r="X563" s="163">
        <v>1109.7604200000001</v>
      </c>
      <c r="Y563" s="163">
        <v>7660</v>
      </c>
      <c r="Z563" s="163">
        <v>2.1015692706040601E-4</v>
      </c>
      <c r="AA563" s="163">
        <v>0.99978984307293961</v>
      </c>
      <c r="AB563" s="163">
        <v>4.7483523215926122E-4</v>
      </c>
      <c r="AC563" s="163">
        <v>4.7483523215926138E-4</v>
      </c>
      <c r="AD563" s="158" t="s">
        <v>5810</v>
      </c>
      <c r="AE563" s="158"/>
    </row>
    <row r="564" spans="1:31">
      <c r="A564" s="166" t="s">
        <v>5822</v>
      </c>
      <c r="B564" s="166"/>
      <c r="C564" s="166" t="s">
        <v>8442</v>
      </c>
      <c r="D564" s="166" t="s">
        <v>5941</v>
      </c>
      <c r="E564" s="166" t="s">
        <v>5940</v>
      </c>
      <c r="F564" s="159">
        <v>64.099999999999994</v>
      </c>
      <c r="G564" s="159">
        <v>-17.600000000000001</v>
      </c>
      <c r="H564" s="163">
        <v>49.811900000000001</v>
      </c>
      <c r="I564" s="163">
        <v>1.8849</v>
      </c>
      <c r="J564" s="163">
        <v>15.8528</v>
      </c>
      <c r="K564" s="163">
        <v>0.13719999999999999</v>
      </c>
      <c r="L564" s="163">
        <v>4.7641999999999998</v>
      </c>
      <c r="M564" s="163">
        <v>13.3253</v>
      </c>
      <c r="N564" s="163">
        <v>2.7507999999999999</v>
      </c>
      <c r="O564" s="163">
        <v>0.27760000000000001</v>
      </c>
      <c r="P564" s="163">
        <v>0</v>
      </c>
      <c r="Q564" s="163">
        <v>0.1855</v>
      </c>
      <c r="R564" s="163">
        <v>8.0376522530384797E-2</v>
      </c>
      <c r="S564" s="163">
        <v>0</v>
      </c>
      <c r="T564" s="163">
        <v>0</v>
      </c>
      <c r="U564" s="163">
        <v>0.34520992708359821</v>
      </c>
      <c r="V564" s="163">
        <v>0</v>
      </c>
      <c r="W564" s="163">
        <v>0</v>
      </c>
      <c r="X564" s="163">
        <v>1109.7604200000001</v>
      </c>
      <c r="Y564" s="163">
        <v>7650</v>
      </c>
      <c r="Z564" s="163">
        <v>2.5349405657802248E-4</v>
      </c>
      <c r="AA564" s="163">
        <v>0.99974650594342196</v>
      </c>
      <c r="AB564" s="163">
        <v>6.0402923649223103E-4</v>
      </c>
      <c r="AC564" s="163">
        <v>6.0402923649223081E-4</v>
      </c>
      <c r="AD564" s="158" t="s">
        <v>5810</v>
      </c>
      <c r="AE564" s="158"/>
    </row>
    <row r="565" spans="1:31">
      <c r="A565" s="166" t="s">
        <v>5823</v>
      </c>
      <c r="B565" s="166"/>
      <c r="C565" s="166" t="s">
        <v>8442</v>
      </c>
      <c r="D565" s="166" t="s">
        <v>5941</v>
      </c>
      <c r="E565" s="166" t="s">
        <v>5940</v>
      </c>
      <c r="F565" s="159">
        <v>64.099999999999994</v>
      </c>
      <c r="G565" s="159">
        <v>-17.600000000000001</v>
      </c>
      <c r="H565" s="163">
        <v>50.380699999999997</v>
      </c>
      <c r="I565" s="163">
        <v>2.1004</v>
      </c>
      <c r="J565" s="163">
        <v>17.541499999999999</v>
      </c>
      <c r="K565" s="163">
        <v>0.23269999999999999</v>
      </c>
      <c r="L565" s="163">
        <v>5.2983000000000002</v>
      </c>
      <c r="M565" s="163">
        <v>13.721299999999999</v>
      </c>
      <c r="N565" s="163">
        <v>2.6642000000000001</v>
      </c>
      <c r="O565" s="163">
        <v>0.2427</v>
      </c>
      <c r="P565" s="163">
        <v>2.7699999999999999E-2</v>
      </c>
      <c r="Q565" s="163">
        <v>0.18770000000000001</v>
      </c>
      <c r="R565" s="163">
        <v>7.8535800444887893E-2</v>
      </c>
      <c r="S565" s="163">
        <v>9.4E-2</v>
      </c>
      <c r="T565" s="163">
        <v>0</v>
      </c>
      <c r="U565" s="163">
        <v>0.2008300977613991</v>
      </c>
      <c r="V565" s="163">
        <v>0</v>
      </c>
      <c r="W565" s="163">
        <v>0</v>
      </c>
      <c r="X565" s="163">
        <v>1120.4958300000001</v>
      </c>
      <c r="Y565" s="163">
        <v>4990</v>
      </c>
      <c r="Z565" s="163">
        <v>3.3376223984097681E-4</v>
      </c>
      <c r="AA565" s="163">
        <v>0.99966623776015906</v>
      </c>
      <c r="AB565" s="163">
        <v>1.082924020795306E-4</v>
      </c>
      <c r="AC565" s="163">
        <v>1.082924020795306E-4</v>
      </c>
      <c r="AD565" s="158" t="s">
        <v>5810</v>
      </c>
      <c r="AE565" s="158"/>
    </row>
    <row r="566" spans="1:31">
      <c r="A566" s="166" t="s">
        <v>5824</v>
      </c>
      <c r="B566" s="166"/>
      <c r="C566" s="166" t="s">
        <v>8442</v>
      </c>
      <c r="D566" s="166" t="s">
        <v>5941</v>
      </c>
      <c r="E566" s="166" t="s">
        <v>5940</v>
      </c>
      <c r="F566" s="159">
        <v>64.099999999999994</v>
      </c>
      <c r="G566" s="159">
        <v>-17.600000000000001</v>
      </c>
      <c r="H566" s="163">
        <v>50.380699999999997</v>
      </c>
      <c r="I566" s="163">
        <v>2.1004</v>
      </c>
      <c r="J566" s="163">
        <v>17.541499999999999</v>
      </c>
      <c r="K566" s="163">
        <v>0.23269999999999999</v>
      </c>
      <c r="L566" s="163">
        <v>5.2983000000000002</v>
      </c>
      <c r="M566" s="163">
        <v>13.721299999999999</v>
      </c>
      <c r="N566" s="163">
        <v>2.6642000000000001</v>
      </c>
      <c r="O566" s="163">
        <v>0.2427</v>
      </c>
      <c r="P566" s="163">
        <v>2.7699999999999999E-2</v>
      </c>
      <c r="Q566" s="163">
        <v>0.18770000000000001</v>
      </c>
      <c r="R566" s="163">
        <v>8.9178858942733294E-2</v>
      </c>
      <c r="S566" s="163">
        <v>9.4E-2</v>
      </c>
      <c r="T566" s="163">
        <v>0</v>
      </c>
      <c r="U566" s="163">
        <v>0.2008300977613991</v>
      </c>
      <c r="V566" s="163">
        <v>0</v>
      </c>
      <c r="W566" s="163">
        <v>0</v>
      </c>
      <c r="X566" s="163">
        <v>1120.4958300000001</v>
      </c>
      <c r="Y566" s="163">
        <v>4980</v>
      </c>
      <c r="Z566" s="163">
        <v>4.2959385580598237E-4</v>
      </c>
      <c r="AA566" s="163">
        <v>0.99957040614419401</v>
      </c>
      <c r="AB566" s="163">
        <v>1.774744612357956E-4</v>
      </c>
      <c r="AC566" s="163">
        <v>1.774744612357956E-4</v>
      </c>
      <c r="AD566" s="158" t="s">
        <v>5810</v>
      </c>
      <c r="AE566" s="158"/>
    </row>
    <row r="567" spans="1:31">
      <c r="A567" s="166" t="s">
        <v>5825</v>
      </c>
      <c r="B567" s="166"/>
      <c r="C567" s="166" t="s">
        <v>8442</v>
      </c>
      <c r="D567" s="166" t="s">
        <v>5941</v>
      </c>
      <c r="E567" s="166" t="s">
        <v>5940</v>
      </c>
      <c r="F567" s="159">
        <v>64.099999999999994</v>
      </c>
      <c r="G567" s="159">
        <v>-17.600000000000001</v>
      </c>
      <c r="H567" s="163">
        <v>49.411499999999997</v>
      </c>
      <c r="I567" s="163">
        <v>2.7703000000000002</v>
      </c>
      <c r="J567" s="163">
        <v>15.067500000000001</v>
      </c>
      <c r="K567" s="163">
        <v>0.3921</v>
      </c>
      <c r="L567" s="163">
        <v>4.9289000000000014</v>
      </c>
      <c r="M567" s="163">
        <v>12.775600000000001</v>
      </c>
      <c r="N567" s="163">
        <v>2.8635999999999999</v>
      </c>
      <c r="O567" s="163">
        <v>0.34499999999999997</v>
      </c>
      <c r="P567" s="163">
        <v>0.13020000000000001</v>
      </c>
      <c r="Q567" s="163">
        <v>0.30580000000000002</v>
      </c>
      <c r="R567" s="163">
        <v>0.107661107872688</v>
      </c>
      <c r="S567" s="163">
        <v>4.7999999999999996E-3</v>
      </c>
      <c r="T567" s="163">
        <v>0</v>
      </c>
      <c r="U567" s="163">
        <v>0.13534542576892</v>
      </c>
      <c r="V567" s="163">
        <v>0</v>
      </c>
      <c r="W567" s="163">
        <v>0</v>
      </c>
      <c r="X567" s="163">
        <v>1113.07089</v>
      </c>
      <c r="Y567" s="163">
        <v>3110</v>
      </c>
      <c r="Z567" s="163">
        <v>8.5796031390250463E-4</v>
      </c>
      <c r="AA567" s="163">
        <v>0.99914203968609749</v>
      </c>
      <c r="AB567" s="163">
        <v>3.1830842418689129E-4</v>
      </c>
      <c r="AC567" s="163">
        <v>3.1830842418689118E-4</v>
      </c>
      <c r="AD567" s="158" t="s">
        <v>5810</v>
      </c>
      <c r="AE567" s="158"/>
    </row>
    <row r="568" spans="1:31">
      <c r="A568" s="166" t="s">
        <v>5826</v>
      </c>
      <c r="B568" s="166"/>
      <c r="C568" s="166" t="s">
        <v>8442</v>
      </c>
      <c r="D568" s="166" t="s">
        <v>5941</v>
      </c>
      <c r="E568" s="166" t="s">
        <v>5940</v>
      </c>
      <c r="F568" s="159">
        <v>64.099999999999994</v>
      </c>
      <c r="G568" s="159">
        <v>-17.600000000000001</v>
      </c>
      <c r="H568" s="163">
        <v>49.970199999999998</v>
      </c>
      <c r="I568" s="163">
        <v>2.0950000000000002</v>
      </c>
      <c r="J568" s="163">
        <v>17.4331</v>
      </c>
      <c r="K568" s="163">
        <v>0.20860000000000001</v>
      </c>
      <c r="L568" s="163">
        <v>5.2716000000000003</v>
      </c>
      <c r="M568" s="163">
        <v>14.245900000000001</v>
      </c>
      <c r="N568" s="163">
        <v>2.4641000000000002</v>
      </c>
      <c r="O568" s="163">
        <v>0.32500000000000001</v>
      </c>
      <c r="P568" s="163">
        <v>2E-3</v>
      </c>
      <c r="Q568" s="163">
        <v>0.28599999999999998</v>
      </c>
      <c r="R568" s="163">
        <v>7.3710937439749394E-2</v>
      </c>
      <c r="S568" s="163">
        <v>0.21809999999999999</v>
      </c>
      <c r="T568" s="163">
        <v>0</v>
      </c>
      <c r="U568" s="163">
        <v>0.1083076572094194</v>
      </c>
      <c r="V568" s="163">
        <v>0</v>
      </c>
      <c r="W568" s="163">
        <v>0</v>
      </c>
      <c r="X568" s="163">
        <v>1119.9591600000001</v>
      </c>
      <c r="Y568" s="163">
        <v>2830</v>
      </c>
      <c r="Z568" s="163">
        <v>4.4418506242392019E-4</v>
      </c>
      <c r="AA568" s="163">
        <v>0.99955581493757606</v>
      </c>
      <c r="AB568" s="163">
        <v>3.6501730918990028E-4</v>
      </c>
      <c r="AC568" s="163">
        <v>3.6501730918990039E-4</v>
      </c>
      <c r="AD568" s="158" t="s">
        <v>5810</v>
      </c>
    </row>
    <row r="569" spans="1:31">
      <c r="A569" s="166" t="s">
        <v>5827</v>
      </c>
      <c r="B569" s="166"/>
      <c r="C569" s="166" t="s">
        <v>8442</v>
      </c>
      <c r="D569" s="166" t="s">
        <v>5941</v>
      </c>
      <c r="E569" s="166" t="s">
        <v>5940</v>
      </c>
      <c r="F569" s="159">
        <v>64.099999999999994</v>
      </c>
      <c r="G569" s="159">
        <v>-17.600000000000001</v>
      </c>
      <c r="H569" s="163">
        <v>49.970199999999998</v>
      </c>
      <c r="I569" s="163">
        <v>2.0950000000000002</v>
      </c>
      <c r="J569" s="163">
        <v>17.4331</v>
      </c>
      <c r="K569" s="163">
        <v>0.20860000000000001</v>
      </c>
      <c r="L569" s="163">
        <v>5.2716000000000003</v>
      </c>
      <c r="M569" s="163">
        <v>14.245900000000001</v>
      </c>
      <c r="N569" s="163">
        <v>2.4641000000000002</v>
      </c>
      <c r="O569" s="163">
        <v>0.32500000000000001</v>
      </c>
      <c r="P569" s="163">
        <v>2E-3</v>
      </c>
      <c r="Q569" s="163">
        <v>0.28599999999999998</v>
      </c>
      <c r="R569" s="163">
        <v>0.119453696324116</v>
      </c>
      <c r="S569" s="163">
        <v>0.21809999999999999</v>
      </c>
      <c r="T569" s="163">
        <v>0</v>
      </c>
      <c r="U569" s="163">
        <v>0.1083076572094194</v>
      </c>
      <c r="V569" s="163">
        <v>0</v>
      </c>
      <c r="W569" s="163">
        <v>0</v>
      </c>
      <c r="X569" s="163">
        <v>1119.9591600000001</v>
      </c>
      <c r="Y569" s="163">
        <v>2810</v>
      </c>
      <c r="Z569" s="163">
        <v>1.156996996516086E-3</v>
      </c>
      <c r="AA569" s="163">
        <v>0.99884300300348394</v>
      </c>
      <c r="AB569" s="163">
        <v>3.3574101855389168E-4</v>
      </c>
      <c r="AC569" s="163">
        <v>3.3574101855389168E-4</v>
      </c>
      <c r="AD569" s="158" t="s">
        <v>5810</v>
      </c>
    </row>
    <row r="570" spans="1:31">
      <c r="A570" s="166" t="s">
        <v>5828</v>
      </c>
      <c r="B570" s="166"/>
      <c r="C570" s="166" t="s">
        <v>8442</v>
      </c>
      <c r="D570" s="166" t="s">
        <v>5941</v>
      </c>
      <c r="E570" s="166" t="s">
        <v>5940</v>
      </c>
      <c r="F570" s="159">
        <v>64.099999999999994</v>
      </c>
      <c r="G570" s="159">
        <v>-17.600000000000001</v>
      </c>
      <c r="H570" s="163">
        <v>50.0762</v>
      </c>
      <c r="I570" s="163">
        <v>2.0994000000000002</v>
      </c>
      <c r="J570" s="163">
        <v>17.710599999999999</v>
      </c>
      <c r="K570" s="163">
        <v>0.26300000000000001</v>
      </c>
      <c r="L570" s="163">
        <v>4.6238000000000001</v>
      </c>
      <c r="M570" s="163">
        <v>14.526</v>
      </c>
      <c r="N570" s="163">
        <v>2.6034999999999999</v>
      </c>
      <c r="O570" s="163">
        <v>0.30990000000000001</v>
      </c>
      <c r="P570" s="163">
        <v>0</v>
      </c>
      <c r="Q570" s="163">
        <v>0.29249999999999998</v>
      </c>
      <c r="R570" s="163">
        <v>0.116312325275842</v>
      </c>
      <c r="S570" s="163">
        <v>5.0299999999999997E-2</v>
      </c>
      <c r="T570" s="163">
        <v>0</v>
      </c>
      <c r="U570" s="163">
        <v>0.10811598462314061</v>
      </c>
      <c r="V570" s="163">
        <v>0</v>
      </c>
      <c r="W570" s="163">
        <v>0</v>
      </c>
      <c r="X570" s="163">
        <v>1106.9383800000001</v>
      </c>
      <c r="Y570" s="163">
        <v>2920</v>
      </c>
      <c r="Z570" s="163">
        <v>1.0625133609223571E-3</v>
      </c>
      <c r="AA570" s="163">
        <v>0.99893748663907767</v>
      </c>
      <c r="AB570" s="163">
        <v>3.3004783453780343E-4</v>
      </c>
      <c r="AC570" s="163">
        <v>3.3004783453780321E-4</v>
      </c>
      <c r="AD570" s="158" t="s">
        <v>5810</v>
      </c>
    </row>
    <row r="571" spans="1:31">
      <c r="A571" s="166" t="s">
        <v>5829</v>
      </c>
      <c r="B571" s="166"/>
      <c r="C571" s="166" t="s">
        <v>8442</v>
      </c>
      <c r="D571" s="166" t="s">
        <v>5941</v>
      </c>
      <c r="E571" s="166" t="s">
        <v>5940</v>
      </c>
      <c r="F571" s="159">
        <v>64.099999999999994</v>
      </c>
      <c r="G571" s="159">
        <v>-17.600000000000001</v>
      </c>
      <c r="H571" s="163">
        <v>50.4816</v>
      </c>
      <c r="I571" s="163">
        <v>2.2326999999999999</v>
      </c>
      <c r="J571" s="163">
        <v>17.098500000000001</v>
      </c>
      <c r="K571" s="163">
        <v>0</v>
      </c>
      <c r="L571" s="163">
        <v>4.7256</v>
      </c>
      <c r="M571" s="163">
        <v>14.3855</v>
      </c>
      <c r="N571" s="163">
        <v>2.5933999999999999</v>
      </c>
      <c r="O571" s="163">
        <v>0.2903</v>
      </c>
      <c r="P571" s="163">
        <v>2.7799999999999998E-2</v>
      </c>
      <c r="Q571" s="163">
        <v>0.2014</v>
      </c>
      <c r="R571" s="163">
        <v>8.4454363331219598E-2</v>
      </c>
      <c r="S571" s="163">
        <v>0</v>
      </c>
      <c r="T571" s="163">
        <v>0</v>
      </c>
      <c r="U571" s="163">
        <v>0.14484381106591601</v>
      </c>
      <c r="V571" s="163">
        <v>0</v>
      </c>
      <c r="W571" s="163">
        <v>0</v>
      </c>
      <c r="X571" s="163">
        <v>1108.9845600000001</v>
      </c>
      <c r="Y571" s="163">
        <v>3810</v>
      </c>
      <c r="Z571" s="163">
        <v>4.6833114512666329E-4</v>
      </c>
      <c r="AA571" s="163">
        <v>0.99953166885487332</v>
      </c>
      <c r="AB571" s="163">
        <v>1.5060549335778469E-4</v>
      </c>
      <c r="AC571" s="163">
        <v>1.506054933577848E-4</v>
      </c>
      <c r="AD571" s="158" t="s">
        <v>5810</v>
      </c>
    </row>
    <row r="572" spans="1:31">
      <c r="A572" s="166" t="s">
        <v>5830</v>
      </c>
      <c r="B572" s="166"/>
      <c r="C572" s="166" t="s">
        <v>8442</v>
      </c>
      <c r="D572" s="166" t="s">
        <v>5941</v>
      </c>
      <c r="E572" s="166" t="s">
        <v>5940</v>
      </c>
      <c r="F572" s="159">
        <v>64.099999999999994</v>
      </c>
      <c r="G572" s="159">
        <v>-17.600000000000001</v>
      </c>
      <c r="H572" s="163">
        <v>50.4816</v>
      </c>
      <c r="I572" s="163">
        <v>2.2326999999999999</v>
      </c>
      <c r="J572" s="163">
        <v>17.098500000000001</v>
      </c>
      <c r="K572" s="163">
        <v>0</v>
      </c>
      <c r="L572" s="163">
        <v>4.7256</v>
      </c>
      <c r="M572" s="163">
        <v>14.3855</v>
      </c>
      <c r="N572" s="163">
        <v>2.5933999999999999</v>
      </c>
      <c r="O572" s="163">
        <v>0.2903</v>
      </c>
      <c r="P572" s="163">
        <v>2.7799999999999998E-2</v>
      </c>
      <c r="Q572" s="163">
        <v>0.2014</v>
      </c>
      <c r="R572" s="163">
        <v>0.112565515304375</v>
      </c>
      <c r="S572" s="163">
        <v>0</v>
      </c>
      <c r="T572" s="163">
        <v>0</v>
      </c>
      <c r="U572" s="163">
        <v>0.14484381106591601</v>
      </c>
      <c r="V572" s="163">
        <v>0</v>
      </c>
      <c r="W572" s="163">
        <v>0</v>
      </c>
      <c r="X572" s="163">
        <v>1108.9845600000001</v>
      </c>
      <c r="Y572" s="163">
        <v>3790</v>
      </c>
      <c r="Z572" s="163">
        <v>8.2823286882129782E-4</v>
      </c>
      <c r="AA572" s="163">
        <v>0.99917176713117861</v>
      </c>
      <c r="AB572" s="163">
        <v>2.6390751629028062E-4</v>
      </c>
      <c r="AC572" s="163">
        <v>2.6390751629028062E-4</v>
      </c>
      <c r="AD572" s="158" t="s">
        <v>5810</v>
      </c>
    </row>
    <row r="573" spans="1:31">
      <c r="A573" s="166" t="s">
        <v>2082</v>
      </c>
      <c r="B573" s="166"/>
      <c r="C573" s="166" t="s">
        <v>8442</v>
      </c>
      <c r="D573" s="166" t="s">
        <v>5941</v>
      </c>
      <c r="E573" s="166" t="s">
        <v>5940</v>
      </c>
      <c r="F573" s="159">
        <v>64.099999999999994</v>
      </c>
      <c r="G573" s="159">
        <v>-17.600000000000001</v>
      </c>
      <c r="H573" s="163">
        <v>49.951099999999997</v>
      </c>
      <c r="I573" s="163">
        <v>2.2671999999999999</v>
      </c>
      <c r="J573" s="163">
        <v>17.074200000000001</v>
      </c>
      <c r="K573" s="163">
        <v>0.17269999999999999</v>
      </c>
      <c r="L573" s="163">
        <v>5.2991000000000001</v>
      </c>
      <c r="M573" s="163">
        <v>13.8347</v>
      </c>
      <c r="N573" s="163">
        <v>2.7161</v>
      </c>
      <c r="O573" s="163">
        <v>0.35360000000000003</v>
      </c>
      <c r="P573" s="163">
        <v>5.67E-2</v>
      </c>
      <c r="Q573" s="163">
        <v>0.24210000000000001</v>
      </c>
      <c r="R573" s="163">
        <v>0.10907966132904701</v>
      </c>
      <c r="S573" s="163">
        <v>6.6600000000000006E-2</v>
      </c>
      <c r="T573" s="163">
        <v>0</v>
      </c>
      <c r="U573" s="163">
        <v>0.10153801224744891</v>
      </c>
      <c r="V573" s="163">
        <v>0</v>
      </c>
      <c r="W573" s="163">
        <v>0</v>
      </c>
      <c r="X573" s="163">
        <v>1120.5119099999999</v>
      </c>
      <c r="Y573" s="163">
        <v>2560</v>
      </c>
      <c r="Z573" s="163">
        <v>1.0364904140770939E-3</v>
      </c>
      <c r="AA573" s="163">
        <v>0.99896350958592295</v>
      </c>
      <c r="AB573" s="163">
        <v>3.4282680616016912E-4</v>
      </c>
      <c r="AC573" s="163">
        <v>3.4282680616016912E-4</v>
      </c>
      <c r="AD573" s="158" t="s">
        <v>5810</v>
      </c>
    </row>
    <row r="574" spans="1:31">
      <c r="A574" s="166" t="s">
        <v>2083</v>
      </c>
      <c r="B574" s="166"/>
      <c r="C574" s="166" t="s">
        <v>8442</v>
      </c>
      <c r="D574" s="166" t="s">
        <v>5941</v>
      </c>
      <c r="E574" s="166" t="s">
        <v>5940</v>
      </c>
      <c r="F574" s="159">
        <v>64.099999999999994</v>
      </c>
      <c r="G574" s="159">
        <v>-17.600000000000001</v>
      </c>
      <c r="H574" s="163">
        <v>49.671199999999999</v>
      </c>
      <c r="I574" s="163">
        <v>3.1686999999999999</v>
      </c>
      <c r="J574" s="163">
        <v>14.0672</v>
      </c>
      <c r="K574" s="163">
        <v>0.1666</v>
      </c>
      <c r="L574" s="163">
        <v>4.8495999999999997</v>
      </c>
      <c r="M574" s="163">
        <v>10.9168</v>
      </c>
      <c r="N574" s="163">
        <v>2.9138000000000002</v>
      </c>
      <c r="O574" s="163">
        <v>0.47549999999999998</v>
      </c>
      <c r="P574" s="163">
        <v>6.3399999999999998E-2</v>
      </c>
      <c r="Q574" s="163">
        <v>0.255</v>
      </c>
      <c r="R574" s="163">
        <v>0.11023316660650299</v>
      </c>
      <c r="S574" s="163">
        <v>6.8400000000000002E-2</v>
      </c>
      <c r="T574" s="163">
        <v>0</v>
      </c>
      <c r="U574" s="163">
        <v>0.17336923291765041</v>
      </c>
      <c r="V574" s="163">
        <v>0</v>
      </c>
      <c r="W574" s="163">
        <v>0</v>
      </c>
      <c r="X574" s="163">
        <v>1111.47696</v>
      </c>
      <c r="Y574" s="163">
        <v>3690</v>
      </c>
      <c r="Z574" s="163">
        <v>7.9633705159951257E-4</v>
      </c>
      <c r="AA574" s="163">
        <v>0.99920366294840046</v>
      </c>
      <c r="AB574" s="163">
        <v>2.6003087765843878E-4</v>
      </c>
      <c r="AC574" s="163">
        <v>2.6003087765843873E-4</v>
      </c>
      <c r="AD574" s="158" t="s">
        <v>5810</v>
      </c>
    </row>
    <row r="575" spans="1:31">
      <c r="A575" s="166" t="s">
        <v>2084</v>
      </c>
      <c r="B575" s="166"/>
      <c r="C575" s="166" t="s">
        <v>8442</v>
      </c>
      <c r="D575" s="166" t="s">
        <v>5941</v>
      </c>
      <c r="E575" s="166" t="s">
        <v>5940</v>
      </c>
      <c r="F575" s="159">
        <v>64.099999999999994</v>
      </c>
      <c r="G575" s="159">
        <v>-17.600000000000001</v>
      </c>
      <c r="H575" s="163">
        <v>49.502600000000001</v>
      </c>
      <c r="I575" s="163">
        <v>3.2507000000000001</v>
      </c>
      <c r="J575" s="163">
        <v>14.4033</v>
      </c>
      <c r="K575" s="163">
        <v>0.25059999999999999</v>
      </c>
      <c r="L575" s="163">
        <v>4.6641000000000004</v>
      </c>
      <c r="M575" s="163">
        <v>9.6753999999999998</v>
      </c>
      <c r="N575" s="163">
        <v>3.1313</v>
      </c>
      <c r="O575" s="163">
        <v>0.47599999999999998</v>
      </c>
      <c r="P575" s="163">
        <v>0</v>
      </c>
      <c r="Q575" s="163">
        <v>0.35630000000000001</v>
      </c>
      <c r="R575" s="163">
        <v>0.38452163883350599</v>
      </c>
      <c r="S575" s="163">
        <v>0</v>
      </c>
      <c r="T575" s="163">
        <v>0</v>
      </c>
      <c r="U575" s="163">
        <v>4.0147725994900699E-2</v>
      </c>
      <c r="V575" s="163">
        <v>0</v>
      </c>
      <c r="W575" s="163">
        <v>0</v>
      </c>
      <c r="X575" s="163">
        <v>1107.7484099999999</v>
      </c>
      <c r="Y575" s="163">
        <v>820</v>
      </c>
      <c r="Z575" s="163">
        <v>3.1902811530382581E-2</v>
      </c>
      <c r="AA575" s="163">
        <v>0.96809718846961745</v>
      </c>
      <c r="AB575" s="163">
        <v>2.5914455982836839E-4</v>
      </c>
      <c r="AC575" s="163">
        <v>2.5914455982836818E-4</v>
      </c>
      <c r="AD575" s="158" t="s">
        <v>5810</v>
      </c>
    </row>
    <row r="576" spans="1:31">
      <c r="A576" s="166" t="s">
        <v>2085</v>
      </c>
      <c r="B576" s="166"/>
      <c r="C576" s="166" t="s">
        <v>8442</v>
      </c>
      <c r="D576" s="166" t="s">
        <v>5941</v>
      </c>
      <c r="E576" s="166" t="s">
        <v>5940</v>
      </c>
      <c r="F576" s="159">
        <v>64.099999999999994</v>
      </c>
      <c r="G576" s="159">
        <v>-17.600000000000001</v>
      </c>
      <c r="H576" s="163">
        <v>52.180100000000003</v>
      </c>
      <c r="I576" s="163">
        <v>3.3460000000000001</v>
      </c>
      <c r="J576" s="163">
        <v>15.1648</v>
      </c>
      <c r="K576" s="163">
        <v>0.18609999999999999</v>
      </c>
      <c r="L576" s="163">
        <v>2.8809</v>
      </c>
      <c r="M576" s="163">
        <v>11.427099999999999</v>
      </c>
      <c r="N576" s="163">
        <v>3.2199</v>
      </c>
      <c r="O576" s="163">
        <v>0.45650000000000002</v>
      </c>
      <c r="P576" s="163">
        <v>0</v>
      </c>
      <c r="Q576" s="163">
        <v>0</v>
      </c>
      <c r="R576" s="163">
        <v>0.33703417458736201</v>
      </c>
      <c r="S576" s="163">
        <v>0.05</v>
      </c>
      <c r="T576" s="163">
        <v>0</v>
      </c>
      <c r="U576" s="163">
        <v>5.2258026171872869E-2</v>
      </c>
      <c r="V576" s="163">
        <v>0</v>
      </c>
      <c r="W576" s="163">
        <v>0</v>
      </c>
      <c r="X576" s="163">
        <v>1071.9060899999999</v>
      </c>
      <c r="Y576" s="163">
        <v>1250</v>
      </c>
      <c r="Z576" s="163">
        <v>1.6556201711546859E-2</v>
      </c>
      <c r="AA576" s="163">
        <v>0.98344379828845307</v>
      </c>
      <c r="AB576" s="163">
        <v>3.7187209789642142E-4</v>
      </c>
      <c r="AC576" s="163">
        <v>3.7187209789642158E-4</v>
      </c>
      <c r="AD576" s="158" t="s">
        <v>5810</v>
      </c>
    </row>
    <row r="577" spans="1:30">
      <c r="A577" s="166" t="s">
        <v>2086</v>
      </c>
      <c r="B577" s="166"/>
      <c r="C577" s="166" t="s">
        <v>8442</v>
      </c>
      <c r="D577" s="166" t="s">
        <v>5941</v>
      </c>
      <c r="E577" s="166" t="s">
        <v>5940</v>
      </c>
      <c r="F577" s="159">
        <v>64.099999999999994</v>
      </c>
      <c r="G577" s="159">
        <v>-17.600000000000001</v>
      </c>
      <c r="H577" s="163">
        <v>49.636099999999999</v>
      </c>
      <c r="I577" s="163">
        <v>3.0581999999999998</v>
      </c>
      <c r="J577" s="163">
        <v>15.5397</v>
      </c>
      <c r="K577" s="163">
        <v>0.23380000000000001</v>
      </c>
      <c r="L577" s="163">
        <v>3.4056000000000002</v>
      </c>
      <c r="M577" s="163">
        <v>13.1426</v>
      </c>
      <c r="N577" s="163">
        <v>2.8224</v>
      </c>
      <c r="O577" s="163">
        <v>0.33400000000000002</v>
      </c>
      <c r="P577" s="163">
        <v>0</v>
      </c>
      <c r="Q577" s="163">
        <v>0.26340000000000002</v>
      </c>
      <c r="R577" s="163">
        <v>0.11286246767244799</v>
      </c>
      <c r="S577" s="163">
        <v>6.4000000000000003E-3</v>
      </c>
      <c r="T577" s="163">
        <v>0</v>
      </c>
      <c r="U577" s="163">
        <v>0.142966935178406</v>
      </c>
      <c r="V577" s="163">
        <v>0</v>
      </c>
      <c r="W577" s="163">
        <v>0</v>
      </c>
      <c r="X577" s="163">
        <v>1082.4525599999999</v>
      </c>
      <c r="Y577" s="163">
        <v>3580</v>
      </c>
      <c r="Z577" s="163">
        <v>8.59798627377569E-4</v>
      </c>
      <c r="AA577" s="163">
        <v>0.99914020137262238</v>
      </c>
      <c r="AB577" s="163">
        <v>2.4060316930836761E-4</v>
      </c>
      <c r="AC577" s="163">
        <v>2.4060316930836731E-4</v>
      </c>
      <c r="AD577" s="158" t="s">
        <v>5810</v>
      </c>
    </row>
    <row r="578" spans="1:30">
      <c r="A578" s="166" t="s">
        <v>2087</v>
      </c>
      <c r="B578" s="166"/>
      <c r="C578" s="166" t="s">
        <v>8442</v>
      </c>
      <c r="D578" s="166" t="s">
        <v>5941</v>
      </c>
      <c r="E578" s="166" t="s">
        <v>5940</v>
      </c>
      <c r="F578" s="159">
        <v>64.099999999999994</v>
      </c>
      <c r="G578" s="159">
        <v>-17.600000000000001</v>
      </c>
      <c r="H578" s="163">
        <v>48.695399999999999</v>
      </c>
      <c r="I578" s="163">
        <v>4.9490999999999996</v>
      </c>
      <c r="J578" s="163">
        <v>13.1281</v>
      </c>
      <c r="K578" s="163">
        <v>0.27960000000000002</v>
      </c>
      <c r="L578" s="163">
        <v>3.4039999999999999</v>
      </c>
      <c r="M578" s="163">
        <v>10.5824</v>
      </c>
      <c r="N578" s="163">
        <v>3.2027000000000001</v>
      </c>
      <c r="O578" s="163">
        <v>0.5575</v>
      </c>
      <c r="P578" s="163">
        <v>1.7299999999999999E-2</v>
      </c>
      <c r="Q578" s="163">
        <v>0.32669999999999999</v>
      </c>
      <c r="R578" s="163">
        <v>8.6485957749964204E-2</v>
      </c>
      <c r="S578" s="163">
        <v>3.6299999999999999E-2</v>
      </c>
      <c r="T578" s="163">
        <v>0</v>
      </c>
      <c r="U578" s="163">
        <v>7.1570306187081059E-2</v>
      </c>
      <c r="V578" s="163">
        <v>0</v>
      </c>
      <c r="W578" s="163">
        <v>0</v>
      </c>
      <c r="X578" s="163">
        <v>1082.4204</v>
      </c>
      <c r="Y578" s="163">
        <v>1460</v>
      </c>
      <c r="Z578" s="163">
        <v>1.1064360754398539E-3</v>
      </c>
      <c r="AA578" s="163">
        <v>0.99889356392456019</v>
      </c>
      <c r="AB578" s="163">
        <v>2.1385961166826701E-4</v>
      </c>
      <c r="AC578" s="163">
        <v>2.1385961166826709E-4</v>
      </c>
      <c r="AD578" s="158" t="s">
        <v>5810</v>
      </c>
    </row>
    <row r="579" spans="1:30">
      <c r="A579" s="166" t="s">
        <v>2088</v>
      </c>
      <c r="B579" s="166"/>
      <c r="C579" s="166" t="s">
        <v>8442</v>
      </c>
      <c r="D579" s="166" t="s">
        <v>5941</v>
      </c>
      <c r="E579" s="166" t="s">
        <v>5940</v>
      </c>
      <c r="F579" s="159">
        <v>64.099999999999994</v>
      </c>
      <c r="G579" s="159">
        <v>-17.600000000000001</v>
      </c>
      <c r="H579" s="163">
        <v>51.805799999999998</v>
      </c>
      <c r="I579" s="163">
        <v>3.2054</v>
      </c>
      <c r="J579" s="163">
        <v>14.5732</v>
      </c>
      <c r="K579" s="163">
        <v>0.2455</v>
      </c>
      <c r="L579" s="163">
        <v>3.9485999999999999</v>
      </c>
      <c r="M579" s="163">
        <v>11.6275</v>
      </c>
      <c r="N579" s="163">
        <v>2.9117999999999999</v>
      </c>
      <c r="O579" s="163">
        <v>0.44159999999999999</v>
      </c>
      <c r="P579" s="163">
        <v>3.6900000000000002E-2</v>
      </c>
      <c r="Q579" s="163">
        <v>0.2611</v>
      </c>
      <c r="R579" s="163">
        <v>8.6139155713630497E-2</v>
      </c>
      <c r="S579" s="163">
        <v>2.0400000000000001E-2</v>
      </c>
      <c r="T579" s="163">
        <v>0</v>
      </c>
      <c r="U579" s="163">
        <v>0.1225224956787444</v>
      </c>
      <c r="V579" s="163">
        <v>0</v>
      </c>
      <c r="W579" s="163">
        <v>0</v>
      </c>
      <c r="X579" s="163">
        <v>1093.3668600000001</v>
      </c>
      <c r="Y579" s="163">
        <v>2830</v>
      </c>
      <c r="Z579" s="163">
        <v>5.8576008397931087E-4</v>
      </c>
      <c r="AA579" s="163">
        <v>0.99941423991602063</v>
      </c>
      <c r="AB579" s="163">
        <v>3.0282321456678792E-4</v>
      </c>
      <c r="AC579" s="163">
        <v>3.0282321456678819E-4</v>
      </c>
      <c r="AD579" s="158" t="s">
        <v>5810</v>
      </c>
    </row>
    <row r="580" spans="1:30">
      <c r="A580" s="166" t="s">
        <v>2089</v>
      </c>
      <c r="B580" s="166"/>
      <c r="C580" s="166" t="s">
        <v>8442</v>
      </c>
      <c r="D580" s="166" t="s">
        <v>5941</v>
      </c>
      <c r="E580" s="166" t="s">
        <v>5940</v>
      </c>
      <c r="F580" s="159">
        <v>64.099999999999994</v>
      </c>
      <c r="G580" s="159">
        <v>-17.600000000000001</v>
      </c>
      <c r="H580" s="163">
        <v>49.887300000000003</v>
      </c>
      <c r="I580" s="163">
        <v>2.0800999999999998</v>
      </c>
      <c r="J580" s="163">
        <v>17.291599999999999</v>
      </c>
      <c r="K580" s="163">
        <v>8.4400000000000003E-2</v>
      </c>
      <c r="L580" s="163">
        <v>5.2079000000000004</v>
      </c>
      <c r="M580" s="163">
        <v>14.0852</v>
      </c>
      <c r="N580" s="163">
        <v>2.4847000000000001</v>
      </c>
      <c r="O580" s="163">
        <v>0.34449999999999997</v>
      </c>
      <c r="P580" s="163">
        <v>6.7000000000000004E-2</v>
      </c>
      <c r="Q580" s="163">
        <v>0.22439999999999999</v>
      </c>
      <c r="R580" s="163">
        <v>0.11850347413927501</v>
      </c>
      <c r="S580" s="163">
        <v>0</v>
      </c>
      <c r="T580" s="163">
        <v>0</v>
      </c>
      <c r="U580" s="163">
        <v>5.1627093058927147E-2</v>
      </c>
      <c r="V580" s="163">
        <v>0</v>
      </c>
      <c r="W580" s="163">
        <v>0</v>
      </c>
      <c r="X580" s="163">
        <v>1118.6787899999999</v>
      </c>
      <c r="Y580" s="163">
        <v>1360</v>
      </c>
      <c r="Z580" s="163">
        <v>2.130165072497075E-3</v>
      </c>
      <c r="AA580" s="163">
        <v>0.99786983492750292</v>
      </c>
      <c r="AB580" s="163">
        <v>2.4952557199237719E-4</v>
      </c>
      <c r="AC580" s="163">
        <v>2.4952557199237719E-4</v>
      </c>
      <c r="AD580" s="158" t="s">
        <v>5810</v>
      </c>
    </row>
    <row r="581" spans="1:30">
      <c r="A581" s="166" t="s">
        <v>2090</v>
      </c>
      <c r="B581" s="166"/>
      <c r="C581" s="166" t="s">
        <v>8442</v>
      </c>
      <c r="D581" s="166" t="s">
        <v>5941</v>
      </c>
      <c r="E581" s="166" t="s">
        <v>5940</v>
      </c>
      <c r="F581" s="159">
        <v>64.099999999999994</v>
      </c>
      <c r="G581" s="159">
        <v>-17.600000000000001</v>
      </c>
      <c r="H581" s="163">
        <v>49.894300000000001</v>
      </c>
      <c r="I581" s="163">
        <v>3.1758000000000002</v>
      </c>
      <c r="J581" s="163">
        <v>13.7964</v>
      </c>
      <c r="K581" s="163">
        <v>0.1847</v>
      </c>
      <c r="L581" s="163">
        <v>4.5284000000000004</v>
      </c>
      <c r="M581" s="163">
        <v>10.765700000000001</v>
      </c>
      <c r="N581" s="163">
        <v>3.0057</v>
      </c>
      <c r="O581" s="163">
        <v>0.50130000000000008</v>
      </c>
      <c r="P581" s="163">
        <v>6.4399999999999999E-2</v>
      </c>
      <c r="Q581" s="163">
        <v>0.3604</v>
      </c>
      <c r="R581" s="163">
        <v>0.107183363532354</v>
      </c>
      <c r="S581" s="163">
        <v>0.1154</v>
      </c>
      <c r="T581" s="163">
        <v>0</v>
      </c>
      <c r="U581" s="163">
        <v>6.1077472340232343E-2</v>
      </c>
      <c r="V581" s="163">
        <v>0</v>
      </c>
      <c r="W581" s="163">
        <v>0</v>
      </c>
      <c r="X581" s="163">
        <v>1105.0208399999999</v>
      </c>
      <c r="Y581" s="163">
        <v>1310</v>
      </c>
      <c r="Z581" s="163">
        <v>1.7374198987489149E-3</v>
      </c>
      <c r="AA581" s="163">
        <v>0.99826258010125113</v>
      </c>
      <c r="AB581" s="163">
        <v>3.9903476747277338E-5</v>
      </c>
      <c r="AC581" s="163">
        <v>3.9903476747277351E-5</v>
      </c>
      <c r="AD581" s="158" t="s">
        <v>5810</v>
      </c>
    </row>
    <row r="582" spans="1:30">
      <c r="A582" s="166" t="s">
        <v>2091</v>
      </c>
      <c r="B582" s="166"/>
      <c r="C582" s="166" t="s">
        <v>8442</v>
      </c>
      <c r="D582" s="166" t="s">
        <v>5941</v>
      </c>
      <c r="E582" s="166" t="s">
        <v>5940</v>
      </c>
      <c r="F582" s="159">
        <v>64.099999999999994</v>
      </c>
      <c r="G582" s="159">
        <v>-17.600000000000001</v>
      </c>
      <c r="H582" s="163">
        <v>50.930100000000003</v>
      </c>
      <c r="I582" s="163">
        <v>2.1758999999999999</v>
      </c>
      <c r="J582" s="163">
        <v>16.707599999999999</v>
      </c>
      <c r="K582" s="163">
        <v>0.1022</v>
      </c>
      <c r="L582" s="163">
        <v>5.5209000000000001</v>
      </c>
      <c r="M582" s="163">
        <v>13.1622</v>
      </c>
      <c r="N582" s="163">
        <v>2.4979</v>
      </c>
      <c r="O582" s="163">
        <v>0.32750000000000001</v>
      </c>
      <c r="P582" s="163">
        <v>0</v>
      </c>
      <c r="Q582" s="163">
        <v>0.26860000000000001</v>
      </c>
      <c r="R582" s="163">
        <v>0.31443675290355599</v>
      </c>
      <c r="S582" s="163">
        <v>0</v>
      </c>
      <c r="T582" s="163">
        <v>0</v>
      </c>
      <c r="U582" s="163">
        <v>6.4560176964555432E-2</v>
      </c>
      <c r="V582" s="163">
        <v>0</v>
      </c>
      <c r="W582" s="163">
        <v>0</v>
      </c>
      <c r="X582" s="163">
        <v>1124.97009</v>
      </c>
      <c r="Y582" s="163">
        <v>1570</v>
      </c>
      <c r="Z582" s="163">
        <v>1.2335521492714619E-2</v>
      </c>
      <c r="AA582" s="163">
        <v>0.98766447850728534</v>
      </c>
      <c r="AB582" s="163">
        <v>2.05450274811585E-5</v>
      </c>
      <c r="AC582" s="163">
        <v>2.054502748115849E-5</v>
      </c>
      <c r="AD582" s="158" t="s">
        <v>5810</v>
      </c>
    </row>
    <row r="583" spans="1:30">
      <c r="A583" s="166" t="s">
        <v>2092</v>
      </c>
      <c r="B583" s="166"/>
      <c r="C583" s="166" t="s">
        <v>8442</v>
      </c>
      <c r="D583" s="166" t="s">
        <v>5941</v>
      </c>
      <c r="E583" s="166" t="s">
        <v>5940</v>
      </c>
      <c r="F583" s="159">
        <v>64.099999999999994</v>
      </c>
      <c r="G583" s="159">
        <v>-17.600000000000001</v>
      </c>
      <c r="H583" s="163">
        <v>49.4773</v>
      </c>
      <c r="I583" s="163">
        <v>3.1463999999999999</v>
      </c>
      <c r="J583" s="163">
        <v>13.860900000000001</v>
      </c>
      <c r="K583" s="163">
        <v>0.20319999999999999</v>
      </c>
      <c r="L583" s="163">
        <v>5.0941000000000001</v>
      </c>
      <c r="M583" s="163">
        <v>10.7117</v>
      </c>
      <c r="N583" s="163">
        <v>2.9321999999999999</v>
      </c>
      <c r="O583" s="163">
        <v>0.47770000000000001</v>
      </c>
      <c r="P583" s="163">
        <v>0</v>
      </c>
      <c r="Q583" s="163">
        <v>0.30180000000000001</v>
      </c>
      <c r="R583" s="163">
        <v>8.8448999916345694E-2</v>
      </c>
      <c r="S583" s="163">
        <v>2.0400000000000001E-2</v>
      </c>
      <c r="T583" s="163">
        <v>0</v>
      </c>
      <c r="U583" s="163">
        <v>6.4064502848239585E-2</v>
      </c>
      <c r="V583" s="163">
        <v>0</v>
      </c>
      <c r="W583" s="163">
        <v>0</v>
      </c>
      <c r="X583" s="163">
        <v>1116.39141</v>
      </c>
      <c r="Y583" s="163">
        <v>1350</v>
      </c>
      <c r="Z583" s="163">
        <v>1.1788297250177741E-3</v>
      </c>
      <c r="AA583" s="163">
        <v>0.99882117027498218</v>
      </c>
      <c r="AB583" s="163">
        <v>2.4915212421981059E-4</v>
      </c>
      <c r="AC583" s="163">
        <v>2.4915212421981059E-4</v>
      </c>
      <c r="AD583" s="158" t="s">
        <v>5810</v>
      </c>
    </row>
    <row r="584" spans="1:30">
      <c r="A584" s="166" t="s">
        <v>2093</v>
      </c>
      <c r="B584" s="166"/>
      <c r="C584" s="166" t="s">
        <v>8442</v>
      </c>
      <c r="D584" s="166" t="s">
        <v>5941</v>
      </c>
      <c r="E584" s="166" t="s">
        <v>5940</v>
      </c>
      <c r="F584" s="159">
        <v>64.099999999999994</v>
      </c>
      <c r="G584" s="159">
        <v>-17.600000000000001</v>
      </c>
      <c r="H584" s="163">
        <v>49.799500000000002</v>
      </c>
      <c r="I584" s="163">
        <v>3.206</v>
      </c>
      <c r="J584" s="163">
        <v>13.9359</v>
      </c>
      <c r="K584" s="163">
        <v>0.23330000000000001</v>
      </c>
      <c r="L584" s="163">
        <v>4.8013000000000003</v>
      </c>
      <c r="M584" s="163">
        <v>10.9808</v>
      </c>
      <c r="N584" s="163">
        <v>3.1240000000000001</v>
      </c>
      <c r="O584" s="163">
        <v>0.46339999999999998</v>
      </c>
      <c r="P584" s="163">
        <v>2.1999999999999999E-2</v>
      </c>
      <c r="Q584" s="163">
        <v>0.27950000000000003</v>
      </c>
      <c r="R584" s="163">
        <v>8.5621593686267899E-2</v>
      </c>
      <c r="S584" s="163">
        <v>0</v>
      </c>
      <c r="T584" s="163">
        <v>0</v>
      </c>
      <c r="U584" s="163">
        <v>4.5764262637264859E-2</v>
      </c>
      <c r="V584" s="163">
        <v>0</v>
      </c>
      <c r="W584" s="163">
        <v>0</v>
      </c>
      <c r="X584" s="163">
        <v>1110.50613</v>
      </c>
      <c r="Y584" s="163">
        <v>970</v>
      </c>
      <c r="Z584" s="163">
        <v>1.470880370212339E-3</v>
      </c>
      <c r="AA584" s="163">
        <v>0.99852911962978763</v>
      </c>
      <c r="AB584" s="163">
        <v>4.1816542801706728E-4</v>
      </c>
      <c r="AC584" s="163">
        <v>4.1816542801706712E-4</v>
      </c>
      <c r="AD584" s="158" t="s">
        <v>5810</v>
      </c>
    </row>
    <row r="585" spans="1:30">
      <c r="A585" s="166" t="s">
        <v>2094</v>
      </c>
      <c r="B585" s="166"/>
      <c r="C585" s="166" t="s">
        <v>8442</v>
      </c>
      <c r="D585" s="166" t="s">
        <v>5941</v>
      </c>
      <c r="E585" s="166" t="s">
        <v>5940</v>
      </c>
      <c r="F585" s="159">
        <v>64.099999999999994</v>
      </c>
      <c r="G585" s="159">
        <v>-17.600000000000001</v>
      </c>
      <c r="H585" s="163">
        <v>50.483800000000002</v>
      </c>
      <c r="I585" s="163">
        <v>3.1894</v>
      </c>
      <c r="J585" s="163">
        <v>13.7753</v>
      </c>
      <c r="K585" s="163">
        <v>0.19159999999999999</v>
      </c>
      <c r="L585" s="163">
        <v>4.8003999999999998</v>
      </c>
      <c r="M585" s="163">
        <v>10.907500000000001</v>
      </c>
      <c r="N585" s="163">
        <v>2.9519000000000002</v>
      </c>
      <c r="O585" s="163">
        <v>0.49559999999999998</v>
      </c>
      <c r="P585" s="163">
        <v>4.3999999999999997E-2</v>
      </c>
      <c r="Q585" s="163">
        <v>0.33510000000000001</v>
      </c>
      <c r="R585" s="163">
        <v>0.114923651202607</v>
      </c>
      <c r="S585" s="163">
        <v>4.19E-2</v>
      </c>
      <c r="T585" s="163">
        <v>0</v>
      </c>
      <c r="U585" s="163">
        <v>6.4000450027671019E-2</v>
      </c>
      <c r="V585" s="163">
        <v>0</v>
      </c>
      <c r="W585" s="163">
        <v>0</v>
      </c>
      <c r="X585" s="163">
        <v>1110.48804</v>
      </c>
      <c r="Y585" s="163">
        <v>1350</v>
      </c>
      <c r="Z585" s="163">
        <v>1.949041221327752E-3</v>
      </c>
      <c r="AA585" s="163">
        <v>0.99805095877867223</v>
      </c>
      <c r="AB585" s="163">
        <v>4.5528622171861971E-4</v>
      </c>
      <c r="AC585" s="163">
        <v>4.5528622171861992E-4</v>
      </c>
      <c r="AD585" s="158" t="s">
        <v>5810</v>
      </c>
    </row>
    <row r="586" spans="1:30">
      <c r="A586" s="166" t="s">
        <v>2095</v>
      </c>
      <c r="B586" s="166"/>
      <c r="C586" s="166" t="s">
        <v>8442</v>
      </c>
      <c r="D586" s="166" t="s">
        <v>5941</v>
      </c>
      <c r="E586" s="166" t="s">
        <v>5940</v>
      </c>
      <c r="F586" s="159">
        <v>64.099999999999994</v>
      </c>
      <c r="G586" s="159">
        <v>-17.600000000000001</v>
      </c>
      <c r="H586" s="163">
        <v>50.014200000000002</v>
      </c>
      <c r="I586" s="163">
        <v>3.0571000000000002</v>
      </c>
      <c r="J586" s="163">
        <v>13.965999999999999</v>
      </c>
      <c r="K586" s="163">
        <v>0.13109999999999999</v>
      </c>
      <c r="L586" s="163">
        <v>5.0507999999999997</v>
      </c>
      <c r="M586" s="163">
        <v>10.814</v>
      </c>
      <c r="N586" s="163">
        <v>3.1814</v>
      </c>
      <c r="O586" s="163">
        <v>0.48309999999999997</v>
      </c>
      <c r="P586" s="163">
        <v>0</v>
      </c>
      <c r="Q586" s="163">
        <v>0.26150000000000001</v>
      </c>
      <c r="R586" s="163">
        <v>9.1166859465226194E-2</v>
      </c>
      <c r="S586" s="163">
        <v>0</v>
      </c>
      <c r="T586" s="163">
        <v>0</v>
      </c>
      <c r="U586" s="163">
        <v>9.4179516670233443E-2</v>
      </c>
      <c r="V586" s="163">
        <v>0</v>
      </c>
      <c r="W586" s="163">
        <v>0</v>
      </c>
      <c r="X586" s="163">
        <v>1115.52108</v>
      </c>
      <c r="Y586" s="163">
        <v>2010</v>
      </c>
      <c r="Z586" s="163">
        <v>8.4837799117752546E-4</v>
      </c>
      <c r="AA586" s="163">
        <v>0.99915162200882246</v>
      </c>
      <c r="AB586" s="163">
        <v>3.6798133382877362E-4</v>
      </c>
      <c r="AC586" s="163">
        <v>3.6798133382877368E-4</v>
      </c>
      <c r="AD586" s="158" t="s">
        <v>5810</v>
      </c>
    </row>
    <row r="587" spans="1:30">
      <c r="A587" s="166" t="s">
        <v>2096</v>
      </c>
      <c r="B587" s="166"/>
      <c r="C587" s="166" t="s">
        <v>8442</v>
      </c>
      <c r="D587" s="166" t="s">
        <v>5941</v>
      </c>
      <c r="E587" s="166" t="s">
        <v>5940</v>
      </c>
      <c r="F587" s="159">
        <v>64.099999999999994</v>
      </c>
      <c r="G587" s="159">
        <v>-17.600000000000001</v>
      </c>
      <c r="H587" s="163">
        <v>50.537300000000002</v>
      </c>
      <c r="I587" s="163">
        <v>3.0634999999999999</v>
      </c>
      <c r="J587" s="163">
        <v>14.184200000000001</v>
      </c>
      <c r="K587" s="163">
        <v>0.25080000000000002</v>
      </c>
      <c r="L587" s="163">
        <v>4.7148000000000003</v>
      </c>
      <c r="M587" s="163">
        <v>9.9899000000000004</v>
      </c>
      <c r="N587" s="163">
        <v>3.1196000000000002</v>
      </c>
      <c r="O587" s="163">
        <v>0.32729999999999998</v>
      </c>
      <c r="P587" s="163">
        <v>0</v>
      </c>
      <c r="Q587" s="163">
        <v>0.24490000000000001</v>
      </c>
      <c r="R587" s="163">
        <v>9.8855642146738296E-2</v>
      </c>
      <c r="S587" s="163">
        <v>5.9499999999999997E-2</v>
      </c>
      <c r="T587" s="163">
        <v>0</v>
      </c>
      <c r="U587" s="163">
        <v>0.1293846725863218</v>
      </c>
      <c r="V587" s="163">
        <v>0</v>
      </c>
      <c r="W587" s="163">
        <v>0</v>
      </c>
      <c r="X587" s="163">
        <v>1108.76748</v>
      </c>
      <c r="Y587" s="163">
        <v>2780</v>
      </c>
      <c r="Z587" s="163">
        <v>7.7486771687057846E-4</v>
      </c>
      <c r="AA587" s="163">
        <v>0.99922513228312937</v>
      </c>
      <c r="AB587" s="163">
        <v>2.845129878868524E-4</v>
      </c>
      <c r="AC587" s="163">
        <v>2.8451298788685219E-4</v>
      </c>
      <c r="AD587" s="158" t="s">
        <v>5810</v>
      </c>
    </row>
    <row r="588" spans="1:30">
      <c r="A588" s="166" t="s">
        <v>2097</v>
      </c>
      <c r="B588" s="166"/>
      <c r="C588" s="166" t="s">
        <v>8442</v>
      </c>
      <c r="D588" s="166" t="s">
        <v>5941</v>
      </c>
      <c r="E588" s="166" t="s">
        <v>5940</v>
      </c>
      <c r="F588" s="159">
        <v>64.099999999999994</v>
      </c>
      <c r="G588" s="159">
        <v>-17.600000000000001</v>
      </c>
      <c r="H588" s="163">
        <v>50.277799999999999</v>
      </c>
      <c r="I588" s="163">
        <v>3.4201999999999999</v>
      </c>
      <c r="J588" s="163">
        <v>14.6083</v>
      </c>
      <c r="K588" s="163">
        <v>0.2266</v>
      </c>
      <c r="L588" s="163">
        <v>3.5960000000000001</v>
      </c>
      <c r="M588" s="163">
        <v>11.6297</v>
      </c>
      <c r="N588" s="163">
        <v>2.8767</v>
      </c>
      <c r="O588" s="163">
        <v>0.4617</v>
      </c>
      <c r="P588" s="163">
        <v>8.5900000000000004E-2</v>
      </c>
      <c r="Q588" s="163">
        <v>0.33610000000000001</v>
      </c>
      <c r="R588" s="163">
        <v>9.0298647664628195E-2</v>
      </c>
      <c r="S588" s="163">
        <v>3.3099999999999997E-2</v>
      </c>
      <c r="T588" s="163">
        <v>0</v>
      </c>
      <c r="U588" s="163">
        <v>0.10618449380953381</v>
      </c>
      <c r="V588" s="163">
        <v>0</v>
      </c>
      <c r="W588" s="163">
        <v>0</v>
      </c>
      <c r="X588" s="163">
        <v>1086.2796000000001</v>
      </c>
      <c r="Y588" s="163">
        <v>2490</v>
      </c>
      <c r="Z588" s="163">
        <v>7.2228455255999517E-4</v>
      </c>
      <c r="AA588" s="163">
        <v>0.99927771544744004</v>
      </c>
      <c r="AB588" s="163">
        <v>4.2315661717451549E-5</v>
      </c>
      <c r="AC588" s="163">
        <v>4.2315661717451562E-5</v>
      </c>
      <c r="AD588" s="158" t="s">
        <v>5810</v>
      </c>
    </row>
    <row r="589" spans="1:30">
      <c r="A589" s="166" t="s">
        <v>2098</v>
      </c>
      <c r="B589" s="166"/>
      <c r="C589" s="166" t="s">
        <v>8442</v>
      </c>
      <c r="D589" s="166" t="s">
        <v>5941</v>
      </c>
      <c r="E589" s="166" t="s">
        <v>5940</v>
      </c>
      <c r="F589" s="159">
        <v>64.099999999999994</v>
      </c>
      <c r="G589" s="159">
        <v>-17.600000000000001</v>
      </c>
      <c r="H589" s="163">
        <v>49.784500000000001</v>
      </c>
      <c r="I589" s="163">
        <v>3.3001</v>
      </c>
      <c r="J589" s="163">
        <v>14.2814</v>
      </c>
      <c r="K589" s="163">
        <v>0.24529999999999999</v>
      </c>
      <c r="L589" s="163">
        <v>3.9502999999999999</v>
      </c>
      <c r="M589" s="163">
        <v>11.0562</v>
      </c>
      <c r="N589" s="163">
        <v>3.1698</v>
      </c>
      <c r="O589" s="163">
        <v>0.54449999999999998</v>
      </c>
      <c r="P589" s="163">
        <v>0</v>
      </c>
      <c r="Q589" s="163">
        <v>0.34320000000000001</v>
      </c>
      <c r="R589" s="163">
        <v>9.5226841147976804E-2</v>
      </c>
      <c r="S589" s="163">
        <v>0</v>
      </c>
      <c r="T589" s="163">
        <v>0</v>
      </c>
      <c r="U589" s="163">
        <v>0.13029321993050791</v>
      </c>
      <c r="V589" s="163">
        <v>0</v>
      </c>
      <c r="W589" s="163">
        <v>0</v>
      </c>
      <c r="X589" s="163">
        <v>1093.40103</v>
      </c>
      <c r="Y589" s="163">
        <v>2900</v>
      </c>
      <c r="Z589" s="163">
        <v>7.062058771624694E-4</v>
      </c>
      <c r="AA589" s="163">
        <v>0.99929379412283759</v>
      </c>
      <c r="AB589" s="163">
        <v>5.622900530580911E-5</v>
      </c>
      <c r="AC589" s="163">
        <v>5.6229005305809123E-5</v>
      </c>
      <c r="AD589" s="158" t="s">
        <v>5810</v>
      </c>
    </row>
    <row r="590" spans="1:30">
      <c r="A590" s="166" t="s">
        <v>2099</v>
      </c>
      <c r="B590" s="166"/>
      <c r="C590" s="166" t="s">
        <v>8442</v>
      </c>
      <c r="D590" s="166" t="s">
        <v>5941</v>
      </c>
      <c r="E590" s="166" t="s">
        <v>5940</v>
      </c>
      <c r="F590" s="159">
        <v>64.099999999999994</v>
      </c>
      <c r="G590" s="159">
        <v>-17.600000000000001</v>
      </c>
      <c r="H590" s="163">
        <v>50.299799999999998</v>
      </c>
      <c r="I590" s="163">
        <v>2.1968999999999999</v>
      </c>
      <c r="J590" s="163">
        <v>16.412400000000002</v>
      </c>
      <c r="K590" s="163">
        <v>0.1016</v>
      </c>
      <c r="L590" s="163">
        <v>5.4797000000000002</v>
      </c>
      <c r="M590" s="163">
        <v>14.0556</v>
      </c>
      <c r="N590" s="163">
        <v>2.7225000000000001</v>
      </c>
      <c r="O590" s="163">
        <v>0.22650000000000001</v>
      </c>
      <c r="P590" s="163">
        <v>0</v>
      </c>
      <c r="Q590" s="163">
        <v>0.23369999999999999</v>
      </c>
      <c r="R590" s="163">
        <v>8.6873928442192494E-2</v>
      </c>
      <c r="S590" s="163">
        <v>0</v>
      </c>
      <c r="T590" s="163">
        <v>0</v>
      </c>
      <c r="U590" s="163">
        <v>0.15960980883631859</v>
      </c>
      <c r="V590" s="163">
        <v>0</v>
      </c>
      <c r="W590" s="163">
        <v>0</v>
      </c>
      <c r="X590" s="163">
        <v>1124.1419699999999</v>
      </c>
      <c r="Y590" s="163">
        <v>3900</v>
      </c>
      <c r="Z590" s="163">
        <v>4.8255900635427618E-4</v>
      </c>
      <c r="AA590" s="163">
        <v>0.9995174409936457</v>
      </c>
      <c r="AB590" s="163">
        <v>3.959001697732492E-4</v>
      </c>
      <c r="AC590" s="163">
        <v>3.9590016977324909E-4</v>
      </c>
      <c r="AD590" s="158" t="s">
        <v>5810</v>
      </c>
    </row>
    <row r="591" spans="1:30">
      <c r="A591" s="166" t="s">
        <v>2100</v>
      </c>
      <c r="B591" s="166"/>
      <c r="C591" s="166" t="s">
        <v>8442</v>
      </c>
      <c r="D591" s="166" t="s">
        <v>5941</v>
      </c>
      <c r="E591" s="166" t="s">
        <v>5940</v>
      </c>
      <c r="F591" s="159">
        <v>64.099999999999994</v>
      </c>
      <c r="G591" s="159">
        <v>-17.600000000000001</v>
      </c>
      <c r="H591" s="163">
        <v>45.813099999999999</v>
      </c>
      <c r="I591" s="163">
        <v>2.1189</v>
      </c>
      <c r="J591" s="163">
        <v>15.044</v>
      </c>
      <c r="K591" s="163">
        <v>5.8999999999999999E-3</v>
      </c>
      <c r="L591" s="163">
        <v>4.9728000000000003</v>
      </c>
      <c r="M591" s="163">
        <v>13.1273</v>
      </c>
      <c r="N591" s="163">
        <v>3.1699000000000002</v>
      </c>
      <c r="O591" s="163">
        <v>0.36070000000000002</v>
      </c>
      <c r="P591" s="163">
        <v>7.8100000000000003E-2</v>
      </c>
      <c r="Q591" s="163">
        <v>0.23230000000000001</v>
      </c>
      <c r="R591" s="163">
        <v>9.2084188656259003E-2</v>
      </c>
      <c r="S591" s="163">
        <v>3.09E-2</v>
      </c>
      <c r="T591" s="163">
        <v>0</v>
      </c>
      <c r="U591" s="163">
        <v>7.5955650165298705E-2</v>
      </c>
      <c r="V591" s="163">
        <v>0</v>
      </c>
      <c r="W591" s="163">
        <v>0</v>
      </c>
      <c r="X591" s="163">
        <v>1113.9532799999999</v>
      </c>
      <c r="Y591" s="163">
        <v>1770</v>
      </c>
      <c r="Z591" s="163">
        <v>9.7237426898881887E-4</v>
      </c>
      <c r="AA591" s="163">
        <v>0.99902762573101123</v>
      </c>
      <c r="AB591" s="163">
        <v>3.6129015304030271E-4</v>
      </c>
      <c r="AC591" s="163">
        <v>3.6129015304030282E-4</v>
      </c>
      <c r="AD591" s="158" t="s">
        <v>5810</v>
      </c>
    </row>
    <row r="592" spans="1:30">
      <c r="A592" s="166" t="s">
        <v>2101</v>
      </c>
      <c r="B592" s="166"/>
      <c r="C592" s="166" t="s">
        <v>8442</v>
      </c>
      <c r="D592" s="166" t="s">
        <v>5941</v>
      </c>
      <c r="E592" s="166" t="s">
        <v>5940</v>
      </c>
      <c r="F592" s="159">
        <v>64.099999999999994</v>
      </c>
      <c r="G592" s="159">
        <v>-17.600000000000001</v>
      </c>
      <c r="H592" s="163">
        <v>49.817799999999998</v>
      </c>
      <c r="I592" s="163">
        <v>2.2075</v>
      </c>
      <c r="J592" s="163">
        <v>17.262599999999999</v>
      </c>
      <c r="K592" s="163">
        <v>0.35360000000000003</v>
      </c>
      <c r="L592" s="163">
        <v>5.1158999999999999</v>
      </c>
      <c r="M592" s="163">
        <v>14.0078</v>
      </c>
      <c r="N592" s="163">
        <v>2.5617000000000001</v>
      </c>
      <c r="O592" s="163">
        <v>0.28000000000000003</v>
      </c>
      <c r="P592" s="163">
        <v>4.8400000000000012E-2</v>
      </c>
      <c r="Q592" s="163">
        <v>0.2447</v>
      </c>
      <c r="R592" s="163">
        <v>9.3984981194682196E-2</v>
      </c>
      <c r="S592" s="163">
        <v>2.3099999999999999E-2</v>
      </c>
      <c r="T592" s="163">
        <v>0</v>
      </c>
      <c r="U592" s="163">
        <v>0.12628376248386511</v>
      </c>
      <c r="V592" s="163">
        <v>0</v>
      </c>
      <c r="W592" s="163">
        <v>0</v>
      </c>
      <c r="X592" s="163">
        <v>1116.8295900000001</v>
      </c>
      <c r="Y592" s="163">
        <v>3260</v>
      </c>
      <c r="Z592" s="163">
        <v>6.4782006113241577E-4</v>
      </c>
      <c r="AA592" s="163">
        <v>0.9993521799388676</v>
      </c>
      <c r="AB592" s="163">
        <v>2.3720986883264331E-4</v>
      </c>
      <c r="AC592" s="163">
        <v>2.3720986883264339E-4</v>
      </c>
      <c r="AD592" s="158" t="s">
        <v>5810</v>
      </c>
    </row>
    <row r="593" spans="1:30">
      <c r="A593" s="166" t="s">
        <v>2102</v>
      </c>
      <c r="B593" s="166"/>
      <c r="C593" s="166" t="s">
        <v>8442</v>
      </c>
      <c r="D593" s="166" t="s">
        <v>5941</v>
      </c>
      <c r="E593" s="166" t="s">
        <v>5940</v>
      </c>
      <c r="F593" s="159">
        <v>64.099999999999994</v>
      </c>
      <c r="G593" s="159">
        <v>-17.600000000000001</v>
      </c>
      <c r="H593" s="163">
        <v>49.5807</v>
      </c>
      <c r="I593" s="163">
        <v>3.3252999999999999</v>
      </c>
      <c r="J593" s="163">
        <v>14.5992</v>
      </c>
      <c r="K593" s="163">
        <v>4.1500000000000002E-2</v>
      </c>
      <c r="L593" s="163">
        <v>5.157</v>
      </c>
      <c r="M593" s="163">
        <v>11.562900000000001</v>
      </c>
      <c r="N593" s="163">
        <v>3.1633</v>
      </c>
      <c r="O593" s="163">
        <v>0.51739999999999997</v>
      </c>
      <c r="P593" s="163">
        <v>0</v>
      </c>
      <c r="Q593" s="163">
        <v>0.35809999999999997</v>
      </c>
      <c r="R593" s="163">
        <v>8.4475789810362897E-2</v>
      </c>
      <c r="S593" s="163">
        <v>0</v>
      </c>
      <c r="T593" s="163">
        <v>0</v>
      </c>
      <c r="U593" s="163">
        <v>8.9384877845530661E-2</v>
      </c>
      <c r="V593" s="163">
        <v>0</v>
      </c>
      <c r="W593" s="163">
        <v>0</v>
      </c>
      <c r="X593" s="163">
        <v>1117.6557</v>
      </c>
      <c r="Y593" s="163">
        <v>1920</v>
      </c>
      <c r="Z593" s="163">
        <v>7.89475909116068E-4</v>
      </c>
      <c r="AA593" s="163">
        <v>0.99921052409088396</v>
      </c>
      <c r="AB593" s="163">
        <v>4.1428646000242432E-4</v>
      </c>
      <c r="AC593" s="163">
        <v>4.1428646000242399E-4</v>
      </c>
      <c r="AD593" s="158" t="s">
        <v>5810</v>
      </c>
    </row>
    <row r="594" spans="1:30">
      <c r="A594" s="166" t="s">
        <v>2103</v>
      </c>
      <c r="B594" s="166"/>
      <c r="C594" s="166" t="s">
        <v>8442</v>
      </c>
      <c r="D594" s="166" t="s">
        <v>5941</v>
      </c>
      <c r="E594" s="166" t="s">
        <v>5940</v>
      </c>
      <c r="F594" s="159">
        <v>64.099999999999994</v>
      </c>
      <c r="G594" s="159">
        <v>-17.600000000000001</v>
      </c>
      <c r="H594" s="163">
        <v>48.848199999999999</v>
      </c>
      <c r="I594" s="163">
        <v>2.0268000000000002</v>
      </c>
      <c r="J594" s="163">
        <v>16.7822</v>
      </c>
      <c r="K594" s="163">
        <v>0.16139999999999999</v>
      </c>
      <c r="L594" s="163">
        <v>5.3396999999999997</v>
      </c>
      <c r="M594" s="163">
        <v>14.2333</v>
      </c>
      <c r="N594" s="163">
        <v>2.4508000000000001</v>
      </c>
      <c r="O594" s="163">
        <v>0.2797</v>
      </c>
      <c r="P594" s="163">
        <v>5.3500000000000013E-2</v>
      </c>
      <c r="Q594" s="163">
        <v>0.19289999999999999</v>
      </c>
      <c r="R594" s="163">
        <v>8.9975789773245496E-2</v>
      </c>
      <c r="S594" s="163">
        <v>0</v>
      </c>
      <c r="T594" s="163">
        <v>0</v>
      </c>
      <c r="U594" s="163">
        <v>0.13628492750486301</v>
      </c>
      <c r="V594" s="163">
        <v>0</v>
      </c>
      <c r="W594" s="163">
        <v>0</v>
      </c>
      <c r="X594" s="163">
        <v>1121.3279700000001</v>
      </c>
      <c r="Y594" s="163">
        <v>3510</v>
      </c>
      <c r="Z594" s="163">
        <v>5.6553202582172041E-4</v>
      </c>
      <c r="AA594" s="163">
        <v>0.99943446797417823</v>
      </c>
      <c r="AB594" s="163">
        <v>3.4826132037053169E-4</v>
      </c>
      <c r="AC594" s="163">
        <v>3.4826132037053202E-4</v>
      </c>
      <c r="AD594" s="158" t="s">
        <v>5810</v>
      </c>
    </row>
    <row r="595" spans="1:30">
      <c r="A595" s="166" t="s">
        <v>2104</v>
      </c>
      <c r="B595" s="166"/>
      <c r="C595" s="166" t="s">
        <v>8442</v>
      </c>
      <c r="D595" s="166" t="s">
        <v>5941</v>
      </c>
      <c r="E595" s="166" t="s">
        <v>5940</v>
      </c>
      <c r="F595" s="159">
        <v>64.099999999999994</v>
      </c>
      <c r="G595" s="159">
        <v>-17.600000000000001</v>
      </c>
      <c r="H595" s="163">
        <v>49.804000000000002</v>
      </c>
      <c r="I595" s="163">
        <v>2.1398999999999999</v>
      </c>
      <c r="J595" s="163">
        <v>17.621099999999998</v>
      </c>
      <c r="K595" s="163">
        <v>4.7800000000000002E-2</v>
      </c>
      <c r="L595" s="163">
        <v>4.1898999999999997</v>
      </c>
      <c r="M595" s="163">
        <v>14.883100000000001</v>
      </c>
      <c r="N595" s="163">
        <v>2.4578000000000002</v>
      </c>
      <c r="O595" s="163">
        <v>0.32200000000000001</v>
      </c>
      <c r="P595" s="163">
        <v>8.1900000000000001E-2</v>
      </c>
      <c r="Q595" s="163">
        <v>0.24940000000000001</v>
      </c>
      <c r="R595" s="163">
        <v>8.8240924004910792E-2</v>
      </c>
      <c r="S595" s="163">
        <v>2.35E-2</v>
      </c>
      <c r="T595" s="163">
        <v>0</v>
      </c>
      <c r="U595" s="163">
        <v>9.5875217510568239E-2</v>
      </c>
      <c r="V595" s="163">
        <v>0</v>
      </c>
      <c r="W595" s="163">
        <v>0</v>
      </c>
      <c r="X595" s="163">
        <v>1098.2169899999999</v>
      </c>
      <c r="Y595" s="163">
        <v>2730</v>
      </c>
      <c r="Z595" s="163">
        <v>6.5412479104383055E-4</v>
      </c>
      <c r="AA595" s="163">
        <v>0.99934587520895624</v>
      </c>
      <c r="AB595" s="163">
        <v>1.0991482530753E-4</v>
      </c>
      <c r="AC595" s="163">
        <v>1.099148253075301E-4</v>
      </c>
      <c r="AD595" s="158" t="s">
        <v>5810</v>
      </c>
    </row>
    <row r="596" spans="1:30">
      <c r="A596" s="166" t="s">
        <v>2105</v>
      </c>
      <c r="B596" s="166"/>
      <c r="C596" s="166" t="s">
        <v>8442</v>
      </c>
      <c r="D596" s="166" t="s">
        <v>5941</v>
      </c>
      <c r="E596" s="166" t="s">
        <v>5940</v>
      </c>
      <c r="F596" s="159">
        <v>64.099999999999994</v>
      </c>
      <c r="G596" s="159">
        <v>-17.600000000000001</v>
      </c>
      <c r="H596" s="163">
        <v>49.272199999999998</v>
      </c>
      <c r="I596" s="163">
        <v>2.0444</v>
      </c>
      <c r="J596" s="163">
        <v>16.9208</v>
      </c>
      <c r="K596" s="163">
        <v>0.22159999999999999</v>
      </c>
      <c r="L596" s="163">
        <v>5.2302999999999997</v>
      </c>
      <c r="M596" s="163">
        <v>14.1699</v>
      </c>
      <c r="N596" s="163">
        <v>2.5001000000000002</v>
      </c>
      <c r="O596" s="163">
        <v>0.24709999999999999</v>
      </c>
      <c r="P596" s="163">
        <v>4.5100000000000001E-2</v>
      </c>
      <c r="Q596" s="163">
        <v>0.1462</v>
      </c>
      <c r="R596" s="163">
        <v>8.9290013767670803E-2</v>
      </c>
      <c r="S596" s="163">
        <v>0</v>
      </c>
      <c r="T596" s="163">
        <v>0</v>
      </c>
      <c r="U596" s="163">
        <v>0.11420320112784479</v>
      </c>
      <c r="V596" s="163">
        <v>0</v>
      </c>
      <c r="W596" s="163">
        <v>0</v>
      </c>
      <c r="X596" s="163">
        <v>1119.1290300000001</v>
      </c>
      <c r="Y596" s="163">
        <v>3000</v>
      </c>
      <c r="Z596" s="163">
        <v>6.2126451584947355E-4</v>
      </c>
      <c r="AA596" s="163">
        <v>0.99937873548415046</v>
      </c>
      <c r="AB596" s="163">
        <v>1.022581222892788E-4</v>
      </c>
      <c r="AC596" s="163">
        <v>1.022581222892788E-4</v>
      </c>
      <c r="AD596" s="158" t="s">
        <v>5810</v>
      </c>
    </row>
    <row r="597" spans="1:30">
      <c r="A597" s="166" t="s">
        <v>2106</v>
      </c>
      <c r="B597" s="166"/>
      <c r="C597" s="166" t="s">
        <v>8442</v>
      </c>
      <c r="D597" s="166" t="s">
        <v>5941</v>
      </c>
      <c r="E597" s="166" t="s">
        <v>5940</v>
      </c>
      <c r="F597" s="159">
        <v>64.099999999999994</v>
      </c>
      <c r="G597" s="159">
        <v>-17.600000000000001</v>
      </c>
      <c r="H597" s="163">
        <v>50.217500000000001</v>
      </c>
      <c r="I597" s="163">
        <v>2.0169000000000001</v>
      </c>
      <c r="J597" s="163">
        <v>16.751300000000001</v>
      </c>
      <c r="K597" s="163">
        <v>0.17369999999999999</v>
      </c>
      <c r="L597" s="163">
        <v>5.46</v>
      </c>
      <c r="M597" s="163">
        <v>14.106</v>
      </c>
      <c r="N597" s="163">
        <v>2.6374</v>
      </c>
      <c r="O597" s="163">
        <v>0.33710000000000001</v>
      </c>
      <c r="P597" s="163">
        <v>0</v>
      </c>
      <c r="Q597" s="163">
        <v>0.19939999999999999</v>
      </c>
      <c r="R597" s="163">
        <v>9.25879807624784E-2</v>
      </c>
      <c r="S597" s="163">
        <v>4.3900000000000002E-2</v>
      </c>
      <c r="T597" s="163">
        <v>0</v>
      </c>
      <c r="U597" s="163">
        <v>0.1319356384748642</v>
      </c>
      <c r="V597" s="163">
        <v>0</v>
      </c>
      <c r="W597" s="163">
        <v>0</v>
      </c>
      <c r="X597" s="163">
        <v>1123.7460000000001</v>
      </c>
      <c r="Y597" s="163">
        <v>3320</v>
      </c>
      <c r="Z597" s="163">
        <v>6.1087455035463997E-4</v>
      </c>
      <c r="AA597" s="163">
        <v>0.99938912544964531</v>
      </c>
      <c r="AB597" s="163">
        <v>1.2353860470517891E-4</v>
      </c>
      <c r="AC597" s="163">
        <v>1.2353860470517891E-4</v>
      </c>
      <c r="AD597" s="158" t="s">
        <v>5810</v>
      </c>
    </row>
    <row r="598" spans="1:30">
      <c r="A598" s="166" t="s">
        <v>2107</v>
      </c>
      <c r="B598" s="166"/>
      <c r="C598" s="166" t="s">
        <v>8442</v>
      </c>
      <c r="D598" s="166" t="s">
        <v>5941</v>
      </c>
      <c r="E598" s="166" t="s">
        <v>5940</v>
      </c>
      <c r="F598" s="159">
        <v>64.099999999999994</v>
      </c>
      <c r="G598" s="159">
        <v>-17.600000000000001</v>
      </c>
      <c r="H598" s="163">
        <v>50.008099999999999</v>
      </c>
      <c r="I598" s="163">
        <v>2.0586000000000002</v>
      </c>
      <c r="J598" s="163">
        <v>17.733799999999999</v>
      </c>
      <c r="K598" s="163">
        <v>3.5999999999999997E-2</v>
      </c>
      <c r="L598" s="163">
        <v>4.1142000000000003</v>
      </c>
      <c r="M598" s="163">
        <v>14.7264</v>
      </c>
      <c r="N598" s="163">
        <v>2.7141000000000002</v>
      </c>
      <c r="O598" s="163">
        <v>0.3251</v>
      </c>
      <c r="P598" s="163">
        <v>0</v>
      </c>
      <c r="Q598" s="163">
        <v>0.3468</v>
      </c>
      <c r="R598" s="163">
        <v>9.4200838642733403E-2</v>
      </c>
      <c r="S598" s="163">
        <v>3.8600000000000002E-2</v>
      </c>
      <c r="T598" s="163">
        <v>0</v>
      </c>
      <c r="U598" s="163">
        <v>0.12706122394475841</v>
      </c>
      <c r="V598" s="163">
        <v>0</v>
      </c>
      <c r="W598" s="163">
        <v>0</v>
      </c>
      <c r="X598" s="163">
        <v>1096.69542</v>
      </c>
      <c r="Y598" s="163">
        <v>3500</v>
      </c>
      <c r="Z598" s="163">
        <v>6.1139213874746522E-4</v>
      </c>
      <c r="AA598" s="163">
        <v>0.9993886078612525</v>
      </c>
      <c r="AB598" s="163">
        <v>7.1951528976817064E-5</v>
      </c>
      <c r="AC598" s="163">
        <v>7.195152897681705E-5</v>
      </c>
      <c r="AD598" s="158" t="s">
        <v>5810</v>
      </c>
    </row>
    <row r="599" spans="1:30">
      <c r="A599" s="166" t="s">
        <v>2108</v>
      </c>
      <c r="B599" s="166"/>
      <c r="C599" s="166" t="s">
        <v>8442</v>
      </c>
      <c r="D599" s="166" t="s">
        <v>5941</v>
      </c>
      <c r="E599" s="166" t="s">
        <v>5940</v>
      </c>
      <c r="F599" s="159">
        <v>64.099999999999994</v>
      </c>
      <c r="G599" s="159">
        <v>-17.600000000000001</v>
      </c>
      <c r="H599" s="163">
        <v>49.715299999999999</v>
      </c>
      <c r="I599" s="163">
        <v>2.7164000000000001</v>
      </c>
      <c r="J599" s="163">
        <v>14.6145</v>
      </c>
      <c r="K599" s="163">
        <v>0.2019</v>
      </c>
      <c r="L599" s="163">
        <v>5.1196000000000002</v>
      </c>
      <c r="M599" s="163">
        <v>12.1023</v>
      </c>
      <c r="N599" s="163">
        <v>2.7715999999999998</v>
      </c>
      <c r="O599" s="163">
        <v>0.40600000000000003</v>
      </c>
      <c r="P599" s="163">
        <v>2.75E-2</v>
      </c>
      <c r="Q599" s="163">
        <v>0.3221</v>
      </c>
      <c r="R599" s="163">
        <v>8.4342734099239008E-2</v>
      </c>
      <c r="S599" s="163">
        <v>0</v>
      </c>
      <c r="T599" s="163">
        <v>0</v>
      </c>
      <c r="U599" s="163">
        <v>0.25062615208791089</v>
      </c>
      <c r="V599" s="163">
        <v>0</v>
      </c>
      <c r="W599" s="163">
        <v>0</v>
      </c>
      <c r="X599" s="163">
        <v>1116.9039600000001</v>
      </c>
      <c r="Y599" s="163">
        <v>5410</v>
      </c>
      <c r="Z599" s="163">
        <v>3.5884873681325938E-4</v>
      </c>
      <c r="AA599" s="163">
        <v>0.99964115126318676</v>
      </c>
      <c r="AB599" s="163">
        <v>4.91668812266059E-4</v>
      </c>
      <c r="AC599" s="163">
        <v>4.9166881226605922E-4</v>
      </c>
      <c r="AD599" s="158" t="s">
        <v>5810</v>
      </c>
    </row>
    <row r="600" spans="1:30">
      <c r="A600" s="166" t="s">
        <v>2109</v>
      </c>
      <c r="B600" s="166"/>
      <c r="C600" s="166" t="s">
        <v>8442</v>
      </c>
      <c r="D600" s="166" t="s">
        <v>5941</v>
      </c>
      <c r="E600" s="166" t="s">
        <v>5940</v>
      </c>
      <c r="F600" s="159">
        <v>64.099999999999994</v>
      </c>
      <c r="G600" s="159">
        <v>-17.600000000000001</v>
      </c>
      <c r="H600" s="163">
        <v>50.251300000000001</v>
      </c>
      <c r="I600" s="163">
        <v>2.1242999999999999</v>
      </c>
      <c r="J600" s="163">
        <v>17.354500000000002</v>
      </c>
      <c r="K600" s="163">
        <v>0.1133</v>
      </c>
      <c r="L600" s="163">
        <v>4.7502000000000004</v>
      </c>
      <c r="M600" s="163">
        <v>14.379099999999999</v>
      </c>
      <c r="N600" s="163">
        <v>2.5863999999999998</v>
      </c>
      <c r="O600" s="163">
        <v>0.31979999999999997</v>
      </c>
      <c r="P600" s="163">
        <v>7.1300000000000002E-2</v>
      </c>
      <c r="Q600" s="163">
        <v>0.32479999999999998</v>
      </c>
      <c r="R600" s="163">
        <v>9.2328859189535303E-2</v>
      </c>
      <c r="S600" s="163">
        <v>0</v>
      </c>
      <c r="T600" s="163">
        <v>0</v>
      </c>
      <c r="U600" s="163">
        <v>0.17127004612169761</v>
      </c>
      <c r="V600" s="163">
        <v>0</v>
      </c>
      <c r="W600" s="163">
        <v>0</v>
      </c>
      <c r="X600" s="163">
        <v>1109.47902</v>
      </c>
      <c r="Y600" s="163">
        <v>4430</v>
      </c>
      <c r="Z600" s="163">
        <v>5.0025836252027775E-4</v>
      </c>
      <c r="AA600" s="163">
        <v>0.99949974163747979</v>
      </c>
      <c r="AB600" s="163">
        <v>2.6883125838200988E-4</v>
      </c>
      <c r="AC600" s="163">
        <v>2.6883125838200983E-4</v>
      </c>
      <c r="AD600" s="158" t="s">
        <v>5810</v>
      </c>
    </row>
    <row r="601" spans="1:30">
      <c r="A601" s="166" t="s">
        <v>2110</v>
      </c>
      <c r="B601" s="166"/>
      <c r="C601" s="166" t="s">
        <v>8442</v>
      </c>
      <c r="D601" s="166" t="s">
        <v>5941</v>
      </c>
      <c r="E601" s="166" t="s">
        <v>5940</v>
      </c>
      <c r="F601" s="159">
        <v>64.099999999999994</v>
      </c>
      <c r="G601" s="159">
        <v>-17.600000000000001</v>
      </c>
      <c r="H601" s="163">
        <v>41.433999999999997</v>
      </c>
      <c r="I601" s="163">
        <v>2.1008</v>
      </c>
      <c r="J601" s="163">
        <v>12.523199999999999</v>
      </c>
      <c r="K601" s="163">
        <v>0.17299999999999999</v>
      </c>
      <c r="L601" s="163">
        <v>3.0402</v>
      </c>
      <c r="M601" s="163">
        <v>11.1059</v>
      </c>
      <c r="N601" s="163">
        <v>2.7404000000000002</v>
      </c>
      <c r="O601" s="163">
        <v>0.33600000000000002</v>
      </c>
      <c r="P601" s="163">
        <v>0</v>
      </c>
      <c r="Q601" s="163">
        <v>0.32979999999999998</v>
      </c>
      <c r="R601" s="163">
        <v>8.8702791930076894E-2</v>
      </c>
      <c r="S601" s="163">
        <v>2.3400000000000001E-2</v>
      </c>
      <c r="T601" s="163">
        <v>0</v>
      </c>
      <c r="U601" s="163">
        <v>9.6707111981739327E-2</v>
      </c>
      <c r="V601" s="163">
        <v>0</v>
      </c>
      <c r="W601" s="163">
        <v>0</v>
      </c>
      <c r="X601" s="163">
        <v>1075.1080199999999</v>
      </c>
      <c r="Y601" s="163">
        <v>2400</v>
      </c>
      <c r="Z601" s="163">
        <v>6.8157444370485867E-4</v>
      </c>
      <c r="AA601" s="163">
        <v>0.99931842555629513</v>
      </c>
      <c r="AB601" s="163">
        <v>2.2469557578552331E-4</v>
      </c>
      <c r="AC601" s="163">
        <v>2.2469557578552339E-4</v>
      </c>
      <c r="AD601" s="158" t="s">
        <v>5810</v>
      </c>
    </row>
    <row r="602" spans="1:30">
      <c r="A602" s="166" t="s">
        <v>2111</v>
      </c>
      <c r="B602" s="166"/>
      <c r="C602" s="166" t="s">
        <v>8442</v>
      </c>
      <c r="D602" s="166" t="s">
        <v>5941</v>
      </c>
      <c r="E602" s="166" t="s">
        <v>5940</v>
      </c>
      <c r="F602" s="159">
        <v>64.099999999999994</v>
      </c>
      <c r="G602" s="159">
        <v>-17.600000000000001</v>
      </c>
      <c r="H602" s="163">
        <v>49.145000000000003</v>
      </c>
      <c r="I602" s="163">
        <v>2.4649000000000001</v>
      </c>
      <c r="J602" s="163">
        <v>15.2628</v>
      </c>
      <c r="K602" s="163">
        <v>0.2208</v>
      </c>
      <c r="L602" s="163">
        <v>4.2438000000000002</v>
      </c>
      <c r="M602" s="163">
        <v>12.7218</v>
      </c>
      <c r="N602" s="163">
        <v>2.6107</v>
      </c>
      <c r="O602" s="163">
        <v>0.33660000000000001</v>
      </c>
      <c r="P602" s="163">
        <v>5.3800000000000001E-2</v>
      </c>
      <c r="Q602" s="163">
        <v>0.3508</v>
      </c>
      <c r="R602" s="163">
        <v>8.6156271362463496E-2</v>
      </c>
      <c r="S602" s="163">
        <v>0</v>
      </c>
      <c r="T602" s="163">
        <v>0</v>
      </c>
      <c r="U602" s="163">
        <v>3.8417733049815432E-2</v>
      </c>
      <c r="V602" s="163">
        <v>0</v>
      </c>
      <c r="W602" s="163">
        <v>0</v>
      </c>
      <c r="X602" s="163">
        <v>1099.3003799999999</v>
      </c>
      <c r="Y602" s="163">
        <v>960</v>
      </c>
      <c r="Z602" s="163">
        <v>1.50453134344508E-3</v>
      </c>
      <c r="AA602" s="163">
        <v>0.99849546865655492</v>
      </c>
      <c r="AB602" s="163">
        <v>4.303911182066266E-5</v>
      </c>
      <c r="AC602" s="163">
        <v>4.303911182066268E-5</v>
      </c>
      <c r="AD602" s="158" t="s">
        <v>5810</v>
      </c>
    </row>
    <row r="603" spans="1:30">
      <c r="A603" s="166" t="s">
        <v>2112</v>
      </c>
      <c r="B603" s="166"/>
      <c r="C603" s="166" t="s">
        <v>8442</v>
      </c>
      <c r="D603" s="166" t="s">
        <v>5941</v>
      </c>
      <c r="E603" s="166" t="s">
        <v>5940</v>
      </c>
      <c r="F603" s="159">
        <v>64.099999999999994</v>
      </c>
      <c r="G603" s="159">
        <v>-17.600000000000001</v>
      </c>
      <c r="H603" s="163">
        <v>49.2498</v>
      </c>
      <c r="I603" s="163">
        <v>2.0539000000000001</v>
      </c>
      <c r="J603" s="163">
        <v>16.863399999999999</v>
      </c>
      <c r="K603" s="163">
        <v>0.1981</v>
      </c>
      <c r="L603" s="163">
        <v>4.9389000000000003</v>
      </c>
      <c r="M603" s="163">
        <v>14.386699999999999</v>
      </c>
      <c r="N603" s="163">
        <v>2.6694</v>
      </c>
      <c r="O603" s="163">
        <v>0.23169999999999999</v>
      </c>
      <c r="P603" s="163">
        <v>3.1399999999999997E-2</v>
      </c>
      <c r="Q603" s="163">
        <v>0.21060000000000001</v>
      </c>
      <c r="R603" s="163">
        <v>9.2406852216743801E-2</v>
      </c>
      <c r="S603" s="163">
        <v>3.4599999999999999E-2</v>
      </c>
      <c r="T603" s="163">
        <v>0</v>
      </c>
      <c r="U603" s="163">
        <v>0.14349287712761311</v>
      </c>
      <c r="V603" s="163">
        <v>0</v>
      </c>
      <c r="W603" s="163">
        <v>0</v>
      </c>
      <c r="X603" s="163">
        <v>1113.27189</v>
      </c>
      <c r="Y603" s="163">
        <v>3700</v>
      </c>
      <c r="Z603" s="163">
        <v>5.6400334276502447E-4</v>
      </c>
      <c r="AA603" s="163">
        <v>0.99943599665723493</v>
      </c>
      <c r="AB603" s="163">
        <v>3.9664760808600017E-5</v>
      </c>
      <c r="AC603" s="163">
        <v>3.9664760808600017E-5</v>
      </c>
      <c r="AD603" s="158" t="s">
        <v>5810</v>
      </c>
    </row>
    <row r="604" spans="1:30">
      <c r="A604" s="166" t="s">
        <v>2113</v>
      </c>
      <c r="B604" s="166"/>
      <c r="C604" s="166" t="s">
        <v>8442</v>
      </c>
      <c r="D604" s="166" t="s">
        <v>5941</v>
      </c>
      <c r="E604" s="166" t="s">
        <v>5940</v>
      </c>
      <c r="F604" s="159">
        <v>64.099999999999994</v>
      </c>
      <c r="G604" s="159">
        <v>-17.600000000000001</v>
      </c>
      <c r="H604" s="163">
        <v>49.547699999999999</v>
      </c>
      <c r="I604" s="163">
        <v>2.9036</v>
      </c>
      <c r="J604" s="163">
        <v>13.520099999999999</v>
      </c>
      <c r="K604" s="163">
        <v>0.22559999999999999</v>
      </c>
      <c r="L604" s="163">
        <v>5.5952000000000002</v>
      </c>
      <c r="M604" s="163">
        <v>10.2234</v>
      </c>
      <c r="N604" s="163">
        <v>2.9100999999999999</v>
      </c>
      <c r="O604" s="163">
        <v>0.35339999999999999</v>
      </c>
      <c r="P604" s="163">
        <v>1.0800000000000001E-2</v>
      </c>
      <c r="Q604" s="163">
        <v>0.30809999999999998</v>
      </c>
      <c r="R604" s="163">
        <v>0.59936720876759408</v>
      </c>
      <c r="S604" s="163">
        <v>0</v>
      </c>
      <c r="T604" s="163">
        <v>0</v>
      </c>
      <c r="U604" s="163">
        <v>2.3E-2</v>
      </c>
      <c r="V604" s="163">
        <v>0</v>
      </c>
      <c r="W604" s="163">
        <v>0</v>
      </c>
      <c r="X604" s="163">
        <v>1126.46352</v>
      </c>
      <c r="Y604" s="163">
        <v>470</v>
      </c>
      <c r="Z604" s="163">
        <v>0.1171294932878255</v>
      </c>
      <c r="AA604" s="163">
        <v>0.88287050671217449</v>
      </c>
      <c r="AB604" s="163">
        <v>5.280323909458407E-4</v>
      </c>
      <c r="AC604" s="163">
        <v>5.2803239094584016E-4</v>
      </c>
      <c r="AD604" s="158" t="s">
        <v>5810</v>
      </c>
    </row>
    <row r="605" spans="1:30">
      <c r="A605" s="166" t="s">
        <v>2114</v>
      </c>
      <c r="B605" s="166"/>
      <c r="C605" s="166" t="s">
        <v>8442</v>
      </c>
      <c r="D605" s="166" t="s">
        <v>5941</v>
      </c>
      <c r="E605" s="166" t="s">
        <v>5940</v>
      </c>
      <c r="F605" s="159">
        <v>64.099999999999994</v>
      </c>
      <c r="G605" s="159">
        <v>-17.600000000000001</v>
      </c>
      <c r="H605" s="163">
        <v>49.474899999999998</v>
      </c>
      <c r="I605" s="163">
        <v>2.9853999999999998</v>
      </c>
      <c r="J605" s="163">
        <v>13.372400000000001</v>
      </c>
      <c r="K605" s="163">
        <v>0.23430000000000001</v>
      </c>
      <c r="L605" s="163">
        <v>5.8403999999999998</v>
      </c>
      <c r="M605" s="163">
        <v>10.2623</v>
      </c>
      <c r="N605" s="163">
        <v>2.9561999999999999</v>
      </c>
      <c r="O605" s="163">
        <v>0.4007</v>
      </c>
      <c r="P605" s="163">
        <v>4.0000000000000001E-3</v>
      </c>
      <c r="Q605" s="163">
        <v>0.30380000000000001</v>
      </c>
      <c r="R605" s="163">
        <v>0.54801798221640308</v>
      </c>
      <c r="S605" s="163">
        <v>2.5899999999999999E-2</v>
      </c>
      <c r="T605" s="163">
        <v>0</v>
      </c>
      <c r="U605" s="163">
        <v>1.7399999999999999E-2</v>
      </c>
      <c r="V605" s="163">
        <v>0</v>
      </c>
      <c r="W605" s="163">
        <v>0</v>
      </c>
      <c r="X605" s="163">
        <v>1131.39204</v>
      </c>
      <c r="Y605" s="163">
        <v>360</v>
      </c>
      <c r="Z605" s="163">
        <v>0.12635366571132811</v>
      </c>
      <c r="AA605" s="163">
        <v>0.87364633428867189</v>
      </c>
      <c r="AB605" s="163">
        <v>5.3762669957372658E-5</v>
      </c>
      <c r="AC605" s="163">
        <v>5.3762669957372631E-5</v>
      </c>
      <c r="AD605" s="158" t="s">
        <v>5810</v>
      </c>
    </row>
    <row r="606" spans="1:30">
      <c r="A606" s="166" t="s">
        <v>2115</v>
      </c>
      <c r="B606" s="166"/>
      <c r="C606" s="166" t="s">
        <v>8442</v>
      </c>
      <c r="D606" s="166" t="s">
        <v>5941</v>
      </c>
      <c r="E606" s="166" t="s">
        <v>5940</v>
      </c>
      <c r="F606" s="159">
        <v>64.099999999999994</v>
      </c>
      <c r="G606" s="159">
        <v>-17.600000000000001</v>
      </c>
      <c r="H606" s="163">
        <v>49.241300000000003</v>
      </c>
      <c r="I606" s="163">
        <v>2.8146</v>
      </c>
      <c r="J606" s="163">
        <v>13.1008</v>
      </c>
      <c r="K606" s="163">
        <v>0.2215</v>
      </c>
      <c r="L606" s="163">
        <v>5.6917999999999997</v>
      </c>
      <c r="M606" s="163">
        <v>10.3161</v>
      </c>
      <c r="N606" s="163">
        <v>2.7151000000000001</v>
      </c>
      <c r="O606" s="163">
        <v>0.48409999999999997</v>
      </c>
      <c r="P606" s="163">
        <v>5.0000000000000001E-4</v>
      </c>
      <c r="Q606" s="163">
        <v>0.30370000000000003</v>
      </c>
      <c r="R606" s="163">
        <v>0.57787606016525406</v>
      </c>
      <c r="S606" s="163">
        <v>0</v>
      </c>
      <c r="T606" s="163">
        <v>0</v>
      </c>
      <c r="U606" s="163">
        <v>1.67E-2</v>
      </c>
      <c r="V606" s="163">
        <v>0</v>
      </c>
      <c r="W606" s="163">
        <v>0</v>
      </c>
      <c r="X606" s="163">
        <v>1128.40518</v>
      </c>
      <c r="Y606" s="163">
        <v>350</v>
      </c>
      <c r="Z606" s="163">
        <v>0.1421752971856744</v>
      </c>
      <c r="AA606" s="163">
        <v>0.85782470281432555</v>
      </c>
      <c r="AB606" s="163">
        <v>2.0291362759911711E-4</v>
      </c>
      <c r="AC606" s="163">
        <v>2.02913627599117E-4</v>
      </c>
      <c r="AD606" s="158" t="s">
        <v>5810</v>
      </c>
    </row>
    <row r="607" spans="1:30">
      <c r="A607" s="166" t="s">
        <v>2116</v>
      </c>
      <c r="B607" s="166"/>
      <c r="C607" s="166" t="s">
        <v>8442</v>
      </c>
      <c r="D607" s="166" t="s">
        <v>5941</v>
      </c>
      <c r="E607" s="166" t="s">
        <v>5940</v>
      </c>
      <c r="F607" s="159">
        <v>64.099999999999994</v>
      </c>
      <c r="G607" s="159">
        <v>-17.600000000000001</v>
      </c>
      <c r="H607" s="163">
        <v>49.305900000000001</v>
      </c>
      <c r="I607" s="163">
        <v>2.9361000000000002</v>
      </c>
      <c r="J607" s="163">
        <v>13.4247</v>
      </c>
      <c r="K607" s="163">
        <v>0.2213</v>
      </c>
      <c r="L607" s="163">
        <v>5.8960999999999997</v>
      </c>
      <c r="M607" s="163">
        <v>10.168900000000001</v>
      </c>
      <c r="N607" s="163">
        <v>2.8203</v>
      </c>
      <c r="O607" s="163">
        <v>0.50480000000000003</v>
      </c>
      <c r="P607" s="163">
        <v>2.5399999999999999E-2</v>
      </c>
      <c r="Q607" s="163">
        <v>0.31430000000000002</v>
      </c>
      <c r="R607" s="163">
        <v>0.56138490671936603</v>
      </c>
      <c r="S607" s="163">
        <v>1.2500000000000001E-2</v>
      </c>
      <c r="T607" s="163">
        <v>0</v>
      </c>
      <c r="U607" s="163">
        <v>6.5839011621198304E-2</v>
      </c>
      <c r="V607" s="163">
        <v>0</v>
      </c>
      <c r="W607" s="163">
        <v>0</v>
      </c>
      <c r="X607" s="163">
        <v>1132.51161</v>
      </c>
      <c r="Y607" s="163">
        <v>1270</v>
      </c>
      <c r="Z607" s="163">
        <v>4.3926212589010243E-2</v>
      </c>
      <c r="AA607" s="163">
        <v>0.95607378741098981</v>
      </c>
      <c r="AB607" s="163">
        <v>4.3413203210280961E-4</v>
      </c>
      <c r="AC607" s="163">
        <v>4.3413203210280972E-4</v>
      </c>
      <c r="AD607" s="158" t="s">
        <v>5810</v>
      </c>
    </row>
    <row r="608" spans="1:30">
      <c r="A608" s="166" t="s">
        <v>2117</v>
      </c>
      <c r="B608" s="166"/>
      <c r="C608" s="166" t="s">
        <v>8442</v>
      </c>
      <c r="D608" s="166" t="s">
        <v>5941</v>
      </c>
      <c r="E608" s="166" t="s">
        <v>5940</v>
      </c>
      <c r="F608" s="159">
        <v>64.099999999999994</v>
      </c>
      <c r="G608" s="159">
        <v>-17.600000000000001</v>
      </c>
      <c r="H608" s="163">
        <v>48.746499999999997</v>
      </c>
      <c r="I608" s="163">
        <v>3.0358000000000001</v>
      </c>
      <c r="J608" s="163">
        <v>13.7713</v>
      </c>
      <c r="K608" s="163">
        <v>0.22109999999999999</v>
      </c>
      <c r="L608" s="163">
        <v>5.8305999999999996</v>
      </c>
      <c r="M608" s="163">
        <v>9.7737999999999996</v>
      </c>
      <c r="N608" s="163">
        <v>3.0163000000000002</v>
      </c>
      <c r="O608" s="163">
        <v>0.50800000000000001</v>
      </c>
      <c r="P608" s="163">
        <v>7.6E-3</v>
      </c>
      <c r="Q608" s="163">
        <v>0.32769999999999999</v>
      </c>
      <c r="R608" s="163">
        <v>0.60015902232905005</v>
      </c>
      <c r="S608" s="163">
        <v>1.9300000000000001E-2</v>
      </c>
      <c r="T608" s="163">
        <v>0</v>
      </c>
      <c r="U608" s="163">
        <v>0.02</v>
      </c>
      <c r="V608" s="163">
        <v>0</v>
      </c>
      <c r="W608" s="163">
        <v>0</v>
      </c>
      <c r="X608" s="163">
        <v>1131.19506</v>
      </c>
      <c r="Y608" s="163">
        <v>410</v>
      </c>
      <c r="Z608" s="163">
        <v>0.13456465776628829</v>
      </c>
      <c r="AA608" s="163">
        <v>0.86543534223371166</v>
      </c>
      <c r="AB608" s="163">
        <v>2.1778414987047969E-4</v>
      </c>
      <c r="AC608" s="163">
        <v>2.1778414987047961E-4</v>
      </c>
      <c r="AD608" s="158" t="s">
        <v>5810</v>
      </c>
    </row>
    <row r="609" spans="1:30">
      <c r="A609" s="166" t="s">
        <v>2118</v>
      </c>
      <c r="B609" s="166"/>
      <c r="C609" s="166" t="s">
        <v>8442</v>
      </c>
      <c r="D609" s="166" t="s">
        <v>5941</v>
      </c>
      <c r="E609" s="166" t="s">
        <v>5940</v>
      </c>
      <c r="F609" s="159">
        <v>64.099999999999994</v>
      </c>
      <c r="G609" s="159">
        <v>-17.600000000000001</v>
      </c>
      <c r="H609" s="163">
        <v>50.509900000000002</v>
      </c>
      <c r="I609" s="163">
        <v>1.754</v>
      </c>
      <c r="J609" s="163">
        <v>14.5547</v>
      </c>
      <c r="K609" s="163">
        <v>0.19089999999999999</v>
      </c>
      <c r="L609" s="163">
        <v>7.3545999999999996</v>
      </c>
      <c r="M609" s="163">
        <v>12.8552</v>
      </c>
      <c r="N609" s="163">
        <v>2.3885000000000001</v>
      </c>
      <c r="O609" s="163">
        <v>0.18010000000000001</v>
      </c>
      <c r="P609" s="163">
        <v>3.5900000000000001E-2</v>
      </c>
      <c r="Q609" s="163">
        <v>0.15570000000000001</v>
      </c>
      <c r="R609" s="163">
        <v>0.50730856268129398</v>
      </c>
      <c r="S609" s="163">
        <v>1.8E-3</v>
      </c>
      <c r="T609" s="163">
        <v>0</v>
      </c>
      <c r="U609" s="163">
        <v>3.9600000000000003E-2</v>
      </c>
      <c r="V609" s="163">
        <v>0</v>
      </c>
      <c r="W609" s="163">
        <v>0</v>
      </c>
      <c r="X609" s="163">
        <v>1161.82746</v>
      </c>
      <c r="Y609" s="163">
        <v>850</v>
      </c>
      <c r="Z609" s="163">
        <v>5.1593975102463323E-2</v>
      </c>
      <c r="AA609" s="163">
        <v>0.94840602489753667</v>
      </c>
      <c r="AB609" s="163">
        <v>2.2789757330110409E-4</v>
      </c>
      <c r="AC609" s="163">
        <v>2.2789757330110401E-4</v>
      </c>
      <c r="AD609" s="158" t="s">
        <v>5810</v>
      </c>
    </row>
    <row r="610" spans="1:30">
      <c r="A610" s="166" t="s">
        <v>2119</v>
      </c>
      <c r="B610" s="166"/>
      <c r="C610" s="166" t="s">
        <v>8442</v>
      </c>
      <c r="D610" s="166" t="s">
        <v>5941</v>
      </c>
      <c r="E610" s="166" t="s">
        <v>5940</v>
      </c>
      <c r="F610" s="159">
        <v>64.099999999999994</v>
      </c>
      <c r="G610" s="159">
        <v>-17.600000000000001</v>
      </c>
      <c r="H610" s="163">
        <v>49.472799999999999</v>
      </c>
      <c r="I610" s="163">
        <v>2.9695</v>
      </c>
      <c r="J610" s="163">
        <v>13.1235</v>
      </c>
      <c r="K610" s="163">
        <v>0.21160000000000001</v>
      </c>
      <c r="L610" s="163">
        <v>5.8257000000000003</v>
      </c>
      <c r="M610" s="163">
        <v>9.9550999999999998</v>
      </c>
      <c r="N610" s="163">
        <v>2.9167999999999998</v>
      </c>
      <c r="O610" s="163">
        <v>0.39250000000000002</v>
      </c>
      <c r="P610" s="163">
        <v>0</v>
      </c>
      <c r="Q610" s="163">
        <v>0.31859999999999999</v>
      </c>
      <c r="R610" s="163">
        <v>0.50418732448643699</v>
      </c>
      <c r="S610" s="163">
        <v>0</v>
      </c>
      <c r="T610" s="163">
        <v>0</v>
      </c>
      <c r="U610" s="163">
        <v>1.9199999999999998E-2</v>
      </c>
      <c r="V610" s="163">
        <v>0</v>
      </c>
      <c r="W610" s="163">
        <v>0</v>
      </c>
      <c r="X610" s="163">
        <v>1131.0965699999999</v>
      </c>
      <c r="Y610" s="163">
        <v>380</v>
      </c>
      <c r="Z610" s="163">
        <v>0.1030775998476158</v>
      </c>
      <c r="AA610" s="163">
        <v>0.89692240015238422</v>
      </c>
      <c r="AB610" s="163">
        <v>2.8641655452483729E-4</v>
      </c>
      <c r="AC610" s="163">
        <v>2.8641655452483708E-4</v>
      </c>
      <c r="AD610" s="158" t="s">
        <v>5810</v>
      </c>
    </row>
    <row r="611" spans="1:30">
      <c r="A611" s="166" t="s">
        <v>2120</v>
      </c>
      <c r="B611" s="166"/>
      <c r="C611" s="166" t="s">
        <v>8442</v>
      </c>
      <c r="D611" s="166" t="s">
        <v>5941</v>
      </c>
      <c r="E611" s="166" t="s">
        <v>5940</v>
      </c>
      <c r="F611" s="159">
        <v>64.099999999999994</v>
      </c>
      <c r="G611" s="159">
        <v>-17.600000000000001</v>
      </c>
      <c r="H611" s="163">
        <v>47.879399999999997</v>
      </c>
      <c r="I611" s="163">
        <v>2.5522</v>
      </c>
      <c r="J611" s="163">
        <v>11.992800000000001</v>
      </c>
      <c r="K611" s="163">
        <v>0.22989999999999999</v>
      </c>
      <c r="L611" s="163">
        <v>11.3284</v>
      </c>
      <c r="M611" s="163">
        <v>8.4472000000000005</v>
      </c>
      <c r="N611" s="163">
        <v>2.5693999999999999</v>
      </c>
      <c r="O611" s="163">
        <v>0.39989999999999998</v>
      </c>
      <c r="P611" s="163">
        <v>1.3299999999999999E-2</v>
      </c>
      <c r="Q611" s="163">
        <v>0.2964</v>
      </c>
      <c r="R611" s="163">
        <v>0.49706377368316812</v>
      </c>
      <c r="S611" s="163">
        <v>1.7000000000000001E-2</v>
      </c>
      <c r="T611" s="163">
        <v>0</v>
      </c>
      <c r="U611" s="163">
        <v>2.63E-2</v>
      </c>
      <c r="V611" s="163">
        <v>0</v>
      </c>
      <c r="W611" s="163">
        <v>0</v>
      </c>
      <c r="X611" s="163">
        <v>1241.70084</v>
      </c>
      <c r="Y611" s="163">
        <v>390</v>
      </c>
      <c r="Z611" s="163">
        <v>0.10586266786665149</v>
      </c>
      <c r="AA611" s="163">
        <v>0.89413733213334856</v>
      </c>
      <c r="AB611" s="163">
        <v>1.592409402086297E-4</v>
      </c>
      <c r="AC611" s="163">
        <v>1.5924094020862981E-4</v>
      </c>
      <c r="AD611" s="158" t="s">
        <v>5810</v>
      </c>
    </row>
    <row r="612" spans="1:30">
      <c r="A612" s="166" t="s">
        <v>2121</v>
      </c>
      <c r="B612" s="166"/>
      <c r="C612" s="166" t="s">
        <v>8442</v>
      </c>
      <c r="D612" s="166" t="s">
        <v>5941</v>
      </c>
      <c r="E612" s="166" t="s">
        <v>5940</v>
      </c>
      <c r="F612" s="159">
        <v>64.099999999999994</v>
      </c>
      <c r="G612" s="159">
        <v>-17.600000000000001</v>
      </c>
      <c r="H612" s="163">
        <v>49.926499999999997</v>
      </c>
      <c r="I612" s="163">
        <v>3.0137999999999998</v>
      </c>
      <c r="J612" s="163">
        <v>12.960900000000001</v>
      </c>
      <c r="K612" s="163">
        <v>0.22489999999999999</v>
      </c>
      <c r="L612" s="163">
        <v>5.5427999999999997</v>
      </c>
      <c r="M612" s="163">
        <v>9.8914000000000009</v>
      </c>
      <c r="N612" s="163">
        <v>2.8426</v>
      </c>
      <c r="O612" s="163">
        <v>0.49730000000000002</v>
      </c>
      <c r="P612" s="163">
        <v>1.77E-2</v>
      </c>
      <c r="Q612" s="163">
        <v>0.30430000000000001</v>
      </c>
      <c r="R612" s="163">
        <v>0.51747102493202601</v>
      </c>
      <c r="S612" s="163">
        <v>0</v>
      </c>
      <c r="T612" s="163">
        <v>0</v>
      </c>
      <c r="U612" s="163">
        <v>1.9099999999999999E-2</v>
      </c>
      <c r="V612" s="163">
        <v>0</v>
      </c>
      <c r="W612" s="163">
        <v>0</v>
      </c>
      <c r="X612" s="163">
        <v>1125.4102800000001</v>
      </c>
      <c r="Y612" s="163">
        <v>380</v>
      </c>
      <c r="Z612" s="163">
        <v>0.1073244168904869</v>
      </c>
      <c r="AA612" s="163">
        <v>0.89267558310951312</v>
      </c>
      <c r="AB612" s="163">
        <v>2.2172920137914591E-4</v>
      </c>
      <c r="AC612" s="163">
        <v>2.2172920137914569E-4</v>
      </c>
      <c r="AD612" s="158" t="s">
        <v>5810</v>
      </c>
    </row>
    <row r="613" spans="1:30">
      <c r="A613" s="166" t="s">
        <v>2122</v>
      </c>
      <c r="B613" s="166"/>
      <c r="C613" s="166" t="s">
        <v>8442</v>
      </c>
      <c r="D613" s="166" t="s">
        <v>5941</v>
      </c>
      <c r="E613" s="166" t="s">
        <v>5940</v>
      </c>
      <c r="F613" s="159">
        <v>64.099999999999994</v>
      </c>
      <c r="G613" s="159">
        <v>-17.600000000000001</v>
      </c>
      <c r="H613" s="163">
        <v>49.127800000000001</v>
      </c>
      <c r="I613" s="163">
        <v>3.0028000000000001</v>
      </c>
      <c r="J613" s="163">
        <v>13.286</v>
      </c>
      <c r="K613" s="163">
        <v>0.2298</v>
      </c>
      <c r="L613" s="163">
        <v>5.6398000000000001</v>
      </c>
      <c r="M613" s="163">
        <v>9.9737000000000009</v>
      </c>
      <c r="N613" s="163">
        <v>3.0632000000000001</v>
      </c>
      <c r="O613" s="163">
        <v>0.45700000000000002</v>
      </c>
      <c r="P613" s="163">
        <v>9.0000000000000008E-4</v>
      </c>
      <c r="Q613" s="163">
        <v>0.35449999999999998</v>
      </c>
      <c r="R613" s="163">
        <v>0.51511917824016906</v>
      </c>
      <c r="S613" s="163">
        <v>2.76E-2</v>
      </c>
      <c r="T613" s="163">
        <v>0</v>
      </c>
      <c r="U613" s="163">
        <v>9.7500000000000003E-2</v>
      </c>
      <c r="V613" s="163">
        <v>0</v>
      </c>
      <c r="W613" s="163">
        <v>0</v>
      </c>
      <c r="X613" s="163">
        <v>1127.35998</v>
      </c>
      <c r="Y613" s="163">
        <v>1880</v>
      </c>
      <c r="Z613" s="163">
        <v>2.5760807410702531E-2</v>
      </c>
      <c r="AA613" s="163">
        <v>0.97423919258929748</v>
      </c>
      <c r="AB613" s="163">
        <v>1.8838479946868799E-4</v>
      </c>
      <c r="AC613" s="163">
        <v>1.883847994686881E-4</v>
      </c>
      <c r="AD613" s="158" t="s">
        <v>5810</v>
      </c>
    </row>
    <row r="614" spans="1:30">
      <c r="A614" s="166" t="s">
        <v>2123</v>
      </c>
      <c r="B614" s="166"/>
      <c r="C614" s="166" t="s">
        <v>8442</v>
      </c>
      <c r="D614" s="166" t="s">
        <v>5941</v>
      </c>
      <c r="E614" s="166" t="s">
        <v>5940</v>
      </c>
      <c r="F614" s="159">
        <v>64.099999999999994</v>
      </c>
      <c r="G614" s="159">
        <v>-17.600000000000001</v>
      </c>
      <c r="H614" s="163">
        <v>50.335799999999999</v>
      </c>
      <c r="I614" s="163">
        <v>1.3474999999999999</v>
      </c>
      <c r="J614" s="163">
        <v>15.9673</v>
      </c>
      <c r="K614" s="163">
        <v>0.1472</v>
      </c>
      <c r="L614" s="163">
        <v>7.5156999999999998</v>
      </c>
      <c r="M614" s="163">
        <v>13.9018</v>
      </c>
      <c r="N614" s="163">
        <v>2.0686</v>
      </c>
      <c r="O614" s="163">
        <v>0.2487</v>
      </c>
      <c r="P614" s="163">
        <v>2.9000000000000001E-2</v>
      </c>
      <c r="Q614" s="163">
        <v>0.17130000000000001</v>
      </c>
      <c r="R614" s="163">
        <v>0.51235018827037104</v>
      </c>
      <c r="S614" s="163">
        <v>1.5100000000000001E-2</v>
      </c>
      <c r="T614" s="163">
        <v>0</v>
      </c>
      <c r="U614" s="163">
        <v>4.4900000000000002E-2</v>
      </c>
      <c r="V614" s="163">
        <v>0</v>
      </c>
      <c r="W614" s="163">
        <v>0</v>
      </c>
      <c r="X614" s="163">
        <v>1165.06557</v>
      </c>
      <c r="Y614" s="163">
        <v>1030</v>
      </c>
      <c r="Z614" s="163">
        <v>4.5271652451944852E-2</v>
      </c>
      <c r="AA614" s="163">
        <v>0.95472834754805513</v>
      </c>
      <c r="AB614" s="163">
        <v>3.6317590513923139E-4</v>
      </c>
      <c r="AC614" s="163">
        <v>3.631759051392315E-4</v>
      </c>
      <c r="AD614" s="158" t="s">
        <v>5810</v>
      </c>
    </row>
    <row r="615" spans="1:30">
      <c r="A615" s="166" t="s">
        <v>2124</v>
      </c>
      <c r="B615" s="166"/>
      <c r="C615" s="166" t="s">
        <v>8442</v>
      </c>
      <c r="D615" s="166" t="s">
        <v>5941</v>
      </c>
      <c r="E615" s="166" t="s">
        <v>5940</v>
      </c>
      <c r="F615" s="159">
        <v>64.099999999999994</v>
      </c>
      <c r="G615" s="159">
        <v>-17.600000000000001</v>
      </c>
      <c r="H615" s="163">
        <v>49.771599999999999</v>
      </c>
      <c r="I615" s="163">
        <v>1.4354</v>
      </c>
      <c r="J615" s="163">
        <v>15.1904</v>
      </c>
      <c r="K615" s="163">
        <v>0.16969999999999999</v>
      </c>
      <c r="L615" s="163">
        <v>7.5228000000000002</v>
      </c>
      <c r="M615" s="163">
        <v>13.668100000000001</v>
      </c>
      <c r="N615" s="163">
        <v>2.0653000000000001</v>
      </c>
      <c r="O615" s="163">
        <v>0.1358</v>
      </c>
      <c r="P615" s="163">
        <v>4.8500000000000001E-2</v>
      </c>
      <c r="Q615" s="163">
        <v>0.127</v>
      </c>
      <c r="R615" s="163">
        <v>0.50992182689405408</v>
      </c>
      <c r="S615" s="163">
        <v>3.0300000000000001E-2</v>
      </c>
      <c r="T615" s="163">
        <v>0</v>
      </c>
      <c r="U615" s="163">
        <v>6.3899999999999998E-2</v>
      </c>
      <c r="V615" s="163">
        <v>0</v>
      </c>
      <c r="W615" s="163">
        <v>0</v>
      </c>
      <c r="X615" s="163">
        <v>1165.2082800000001</v>
      </c>
      <c r="Y615" s="163">
        <v>1440</v>
      </c>
      <c r="Z615" s="163">
        <v>3.3017760207926891E-2</v>
      </c>
      <c r="AA615" s="163">
        <v>0.96698223979207309</v>
      </c>
      <c r="AB615" s="163">
        <v>2.9560059326892599E-4</v>
      </c>
      <c r="AC615" s="163">
        <v>2.9560059326892588E-4</v>
      </c>
      <c r="AD615" s="158" t="s">
        <v>5810</v>
      </c>
    </row>
    <row r="616" spans="1:30">
      <c r="A616" s="166" t="s">
        <v>2125</v>
      </c>
      <c r="B616" s="166"/>
      <c r="C616" s="166" t="s">
        <v>8442</v>
      </c>
      <c r="D616" s="166" t="s">
        <v>5941</v>
      </c>
      <c r="E616" s="166" t="s">
        <v>5940</v>
      </c>
      <c r="F616" s="159">
        <v>64.099999999999994</v>
      </c>
      <c r="G616" s="159">
        <v>-17.600000000000001</v>
      </c>
      <c r="H616" s="163">
        <v>48.234999999999999</v>
      </c>
      <c r="I616" s="163">
        <v>2.0434999999999999</v>
      </c>
      <c r="J616" s="163">
        <v>16.7624</v>
      </c>
      <c r="K616" s="163">
        <v>0.14299999999999999</v>
      </c>
      <c r="L616" s="163">
        <v>5.6760000000000002</v>
      </c>
      <c r="M616" s="163">
        <v>13.6812</v>
      </c>
      <c r="N616" s="163">
        <v>2.484</v>
      </c>
      <c r="O616" s="163">
        <v>0.30380000000000001</v>
      </c>
      <c r="P616" s="163">
        <v>0</v>
      </c>
      <c r="Q616" s="163">
        <v>0.13220000000000001</v>
      </c>
      <c r="R616" s="163">
        <v>8.9957072364317797E-2</v>
      </c>
      <c r="S616" s="163">
        <v>6.0299999999999999E-2</v>
      </c>
      <c r="T616" s="163">
        <v>0</v>
      </c>
      <c r="U616" s="163">
        <v>1.46E-2</v>
      </c>
      <c r="V616" s="163">
        <v>0</v>
      </c>
      <c r="W616" s="163">
        <v>0</v>
      </c>
      <c r="X616" s="163">
        <v>1128.0876000000001</v>
      </c>
      <c r="Y616" s="163">
        <v>360</v>
      </c>
      <c r="Z616" s="163">
        <v>4.0542797162714554E-3</v>
      </c>
      <c r="AA616" s="163">
        <v>0.99594572028372852</v>
      </c>
      <c r="AB616" s="163">
        <v>3.0756730438556549E-4</v>
      </c>
      <c r="AC616" s="163">
        <v>3.0756730438556538E-4</v>
      </c>
      <c r="AD616" s="158" t="s">
        <v>5810</v>
      </c>
    </row>
    <row r="617" spans="1:30">
      <c r="A617" s="166" t="s">
        <v>2126</v>
      </c>
      <c r="B617" s="166"/>
      <c r="C617" s="166" t="s">
        <v>8442</v>
      </c>
      <c r="D617" s="166" t="s">
        <v>5941</v>
      </c>
      <c r="E617" s="166" t="s">
        <v>5940</v>
      </c>
      <c r="F617" s="159">
        <v>64.099999999999994</v>
      </c>
      <c r="G617" s="159">
        <v>-17.600000000000001</v>
      </c>
      <c r="H617" s="163">
        <v>49.415999999999997</v>
      </c>
      <c r="I617" s="163">
        <v>2.0314999999999999</v>
      </c>
      <c r="J617" s="163">
        <v>17.173300000000001</v>
      </c>
      <c r="K617" s="163">
        <v>0.20849999999999999</v>
      </c>
      <c r="L617" s="163">
        <v>5.4695</v>
      </c>
      <c r="M617" s="163">
        <v>14.0168</v>
      </c>
      <c r="N617" s="163">
        <v>2.5746000000000002</v>
      </c>
      <c r="O617" s="163">
        <v>0.33550000000000002</v>
      </c>
      <c r="P617" s="163">
        <v>0</v>
      </c>
      <c r="Q617" s="163">
        <v>0.2286</v>
      </c>
      <c r="R617" s="163">
        <v>0.105839754144468</v>
      </c>
      <c r="S617" s="163">
        <v>7.8300000000000008E-2</v>
      </c>
      <c r="T617" s="163">
        <v>0</v>
      </c>
      <c r="U617" s="163">
        <v>1.6878521873337101E-2</v>
      </c>
      <c r="V617" s="163">
        <v>0</v>
      </c>
      <c r="W617" s="163">
        <v>0</v>
      </c>
      <c r="X617" s="163">
        <v>1123.93695</v>
      </c>
      <c r="Y617" s="163">
        <v>420</v>
      </c>
      <c r="Z617" s="163">
        <v>4.8005965628768474E-3</v>
      </c>
      <c r="AA617" s="163">
        <v>0.9951994034371231</v>
      </c>
      <c r="AB617" s="163">
        <v>3.780716786331783E-4</v>
      </c>
      <c r="AC617" s="163">
        <v>3.780716786331783E-4</v>
      </c>
      <c r="AD617" s="158" t="s">
        <v>5810</v>
      </c>
    </row>
    <row r="618" spans="1:30">
      <c r="A618" s="166" t="s">
        <v>2127</v>
      </c>
      <c r="B618" s="166"/>
      <c r="C618" s="166" t="s">
        <v>8442</v>
      </c>
      <c r="D618" s="166" t="s">
        <v>5941</v>
      </c>
      <c r="E618" s="166" t="s">
        <v>5940</v>
      </c>
      <c r="F618" s="159">
        <v>64.099999999999994</v>
      </c>
      <c r="G618" s="159">
        <v>-17.600000000000001</v>
      </c>
      <c r="H618" s="163">
        <v>49.810099999999998</v>
      </c>
      <c r="I618" s="163">
        <v>2.1366000000000001</v>
      </c>
      <c r="J618" s="163">
        <v>17.318200000000001</v>
      </c>
      <c r="K618" s="163">
        <v>0.21429999999999999</v>
      </c>
      <c r="L618" s="163">
        <v>5.2797999999999998</v>
      </c>
      <c r="M618" s="163">
        <v>13.5572</v>
      </c>
      <c r="N618" s="163">
        <v>2.6042000000000001</v>
      </c>
      <c r="O618" s="163">
        <v>0.27360000000000001</v>
      </c>
      <c r="P618" s="163">
        <v>3.8100000000000002E-2</v>
      </c>
      <c r="Q618" s="163">
        <v>0.25800000000000001</v>
      </c>
      <c r="R618" s="163">
        <v>0.119597315975674</v>
      </c>
      <c r="S618" s="163">
        <v>3.4599999999999999E-2</v>
      </c>
      <c r="T618" s="163">
        <v>0</v>
      </c>
      <c r="U618" s="163">
        <v>1.8294860444209401E-2</v>
      </c>
      <c r="V618" s="163">
        <v>0</v>
      </c>
      <c r="W618" s="163">
        <v>0</v>
      </c>
      <c r="X618" s="163">
        <v>1120.1239800000001</v>
      </c>
      <c r="Y618" s="163">
        <v>460</v>
      </c>
      <c r="Z618" s="163">
        <v>5.6418391195823562E-3</v>
      </c>
      <c r="AA618" s="163">
        <v>0.99435816088041762</v>
      </c>
      <c r="AB618" s="163">
        <v>1.47549940593237E-4</v>
      </c>
      <c r="AC618" s="163">
        <v>1.4754994059323711E-4</v>
      </c>
      <c r="AD618" s="158" t="s">
        <v>5810</v>
      </c>
    </row>
    <row r="619" spans="1:30">
      <c r="A619" s="166" t="s">
        <v>2128</v>
      </c>
      <c r="B619" s="166"/>
      <c r="C619" s="166" t="s">
        <v>8442</v>
      </c>
      <c r="D619" s="166" t="s">
        <v>5941</v>
      </c>
      <c r="E619" s="166" t="s">
        <v>5940</v>
      </c>
      <c r="F619" s="159">
        <v>64.099999999999994</v>
      </c>
      <c r="G619" s="159">
        <v>-17.600000000000001</v>
      </c>
      <c r="H619" s="163">
        <v>49.071300000000001</v>
      </c>
      <c r="I619" s="163">
        <v>2.105</v>
      </c>
      <c r="J619" s="163">
        <v>15.413</v>
      </c>
      <c r="K619" s="163">
        <v>0.15429999999999999</v>
      </c>
      <c r="L619" s="163">
        <v>5.0548999999999999</v>
      </c>
      <c r="M619" s="163">
        <v>12.3743</v>
      </c>
      <c r="N619" s="163">
        <v>2.6846000000000001</v>
      </c>
      <c r="O619" s="163">
        <v>0.32800000000000001</v>
      </c>
      <c r="P619" s="163">
        <v>1.4999999999999999E-2</v>
      </c>
      <c r="Q619" s="163">
        <v>0.26240000000000002</v>
      </c>
      <c r="R619" s="163">
        <v>0.10455956840745299</v>
      </c>
      <c r="S619" s="163">
        <v>0</v>
      </c>
      <c r="T619" s="163">
        <v>0</v>
      </c>
      <c r="U619" s="163">
        <v>9.0935522790808604E-3</v>
      </c>
      <c r="V619" s="163">
        <v>0</v>
      </c>
      <c r="W619" s="163">
        <v>0</v>
      </c>
      <c r="X619" s="163">
        <v>1115.60349</v>
      </c>
      <c r="Y619" s="163">
        <v>210</v>
      </c>
      <c r="Z619" s="163">
        <v>8.5431124488782907E-3</v>
      </c>
      <c r="AA619" s="163">
        <v>0.99145688755112171</v>
      </c>
      <c r="AB619" s="163">
        <v>2.6919830480651532E-4</v>
      </c>
      <c r="AC619" s="163">
        <v>2.6919830480651538E-4</v>
      </c>
      <c r="AD619" s="158" t="s">
        <v>5810</v>
      </c>
    </row>
    <row r="620" spans="1:30">
      <c r="A620" s="166" t="s">
        <v>2129</v>
      </c>
      <c r="B620" s="166"/>
      <c r="C620" s="166" t="s">
        <v>8442</v>
      </c>
      <c r="D620" s="166" t="s">
        <v>5941</v>
      </c>
      <c r="E620" s="166" t="s">
        <v>5940</v>
      </c>
      <c r="F620" s="159">
        <v>64.099999999999994</v>
      </c>
      <c r="G620" s="159">
        <v>-17.600000000000001</v>
      </c>
      <c r="H620" s="163">
        <v>49.834099999999999</v>
      </c>
      <c r="I620" s="163">
        <v>2.1770999999999998</v>
      </c>
      <c r="J620" s="163">
        <v>17.539899999999999</v>
      </c>
      <c r="K620" s="163">
        <v>0.14979999999999999</v>
      </c>
      <c r="L620" s="163">
        <v>5.4756999999999998</v>
      </c>
      <c r="M620" s="163">
        <v>13.8489</v>
      </c>
      <c r="N620" s="163">
        <v>2.7395</v>
      </c>
      <c r="O620" s="163">
        <v>0.24279999999999999</v>
      </c>
      <c r="P620" s="163">
        <v>3.85E-2</v>
      </c>
      <c r="Q620" s="163">
        <v>0.2276</v>
      </c>
      <c r="R620" s="163">
        <v>0.11000372140820699</v>
      </c>
      <c r="S620" s="163">
        <v>0</v>
      </c>
      <c r="T620" s="163">
        <v>0</v>
      </c>
      <c r="U620" s="163">
        <v>1.4755915253005E-2</v>
      </c>
      <c r="V620" s="163">
        <v>0</v>
      </c>
      <c r="W620" s="163">
        <v>0</v>
      </c>
      <c r="X620" s="163">
        <v>1124.0615700000001</v>
      </c>
      <c r="Y620" s="163">
        <v>370</v>
      </c>
      <c r="Z620" s="163">
        <v>5.8574282844027249E-3</v>
      </c>
      <c r="AA620" s="163">
        <v>0.99414257171559728</v>
      </c>
      <c r="AB620" s="163">
        <v>1.6539735380242981E-4</v>
      </c>
      <c r="AC620" s="163">
        <v>1.6539735380242989E-4</v>
      </c>
      <c r="AD620" s="158" t="s">
        <v>5810</v>
      </c>
    </row>
    <row r="621" spans="1:30">
      <c r="A621" s="166" t="s">
        <v>2130</v>
      </c>
      <c r="B621" s="166"/>
      <c r="C621" s="166" t="s">
        <v>8442</v>
      </c>
      <c r="D621" s="166" t="s">
        <v>5941</v>
      </c>
      <c r="E621" s="166" t="s">
        <v>5940</v>
      </c>
      <c r="F621" s="159">
        <v>64.099999999999994</v>
      </c>
      <c r="G621" s="159">
        <v>-17.600000000000001</v>
      </c>
      <c r="H621" s="163">
        <v>49.338700000000003</v>
      </c>
      <c r="I621" s="163">
        <v>3.1728999999999998</v>
      </c>
      <c r="J621" s="163">
        <v>12.723000000000001</v>
      </c>
      <c r="K621" s="163">
        <v>0.26790000000000003</v>
      </c>
      <c r="L621" s="163">
        <v>4.9607000000000001</v>
      </c>
      <c r="M621" s="163">
        <v>10.6075</v>
      </c>
      <c r="N621" s="163">
        <v>2.9278</v>
      </c>
      <c r="O621" s="163">
        <v>0.4763</v>
      </c>
      <c r="P621" s="163">
        <v>5.7999999999999996E-3</v>
      </c>
      <c r="Q621" s="163">
        <v>0.3639</v>
      </c>
      <c r="R621" s="163">
        <v>0.24069030823500301</v>
      </c>
      <c r="S621" s="163">
        <v>7.3800000000000004E-2</v>
      </c>
      <c r="T621" s="163">
        <v>0</v>
      </c>
      <c r="U621" s="163">
        <v>7.9699999999999993E-2</v>
      </c>
      <c r="V621" s="163">
        <v>0</v>
      </c>
      <c r="W621" s="163">
        <v>0</v>
      </c>
      <c r="X621" s="163">
        <v>1113.7100700000001</v>
      </c>
      <c r="Y621" s="163">
        <v>1600</v>
      </c>
      <c r="Z621" s="163">
        <v>6.9718882399352521E-3</v>
      </c>
      <c r="AA621" s="163">
        <v>0.99302811176006478</v>
      </c>
      <c r="AB621" s="163">
        <v>3.6797382654000762E-4</v>
      </c>
      <c r="AC621" s="163">
        <v>3.6797382654000729E-4</v>
      </c>
      <c r="AD621" s="158" t="s">
        <v>5810</v>
      </c>
    </row>
    <row r="622" spans="1:30">
      <c r="A622" s="166" t="s">
        <v>2131</v>
      </c>
      <c r="B622" s="166"/>
      <c r="C622" s="166" t="s">
        <v>8442</v>
      </c>
      <c r="D622" s="166" t="s">
        <v>5941</v>
      </c>
      <c r="E622" s="166" t="s">
        <v>5940</v>
      </c>
      <c r="F622" s="159">
        <v>64.099999999999994</v>
      </c>
      <c r="G622" s="159">
        <v>-17.600000000000001</v>
      </c>
      <c r="H622" s="163">
        <v>49.338700000000003</v>
      </c>
      <c r="I622" s="163">
        <v>3.1728999999999998</v>
      </c>
      <c r="J622" s="163">
        <v>12.723000000000001</v>
      </c>
      <c r="K622" s="163">
        <v>0.26790000000000003</v>
      </c>
      <c r="L622" s="163">
        <v>4.9607000000000001</v>
      </c>
      <c r="M622" s="163">
        <v>10.6075</v>
      </c>
      <c r="N622" s="163">
        <v>2.9278</v>
      </c>
      <c r="O622" s="163">
        <v>0.4763</v>
      </c>
      <c r="P622" s="163">
        <v>5.7999999999999996E-3</v>
      </c>
      <c r="Q622" s="163">
        <v>0.3639</v>
      </c>
      <c r="R622" s="163">
        <v>0.24054159184278001</v>
      </c>
      <c r="S622" s="163">
        <v>7.3800000000000004E-2</v>
      </c>
      <c r="T622" s="163">
        <v>0</v>
      </c>
      <c r="U622" s="163">
        <v>8.3299999999999999E-2</v>
      </c>
      <c r="V622" s="163">
        <v>0</v>
      </c>
      <c r="W622" s="163">
        <v>0</v>
      </c>
      <c r="X622" s="163">
        <v>1113.7100700000001</v>
      </c>
      <c r="Y622" s="163">
        <v>1680</v>
      </c>
      <c r="Z622" s="163">
        <v>6.6520015243827987E-3</v>
      </c>
      <c r="AA622" s="163">
        <v>0.99334799847561717</v>
      </c>
      <c r="AB622" s="163">
        <v>4.0407664514691321E-5</v>
      </c>
      <c r="AC622" s="163">
        <v>4.0407664514691328E-5</v>
      </c>
      <c r="AD622" s="158" t="s">
        <v>5810</v>
      </c>
    </row>
    <row r="623" spans="1:30">
      <c r="A623" s="166" t="s">
        <v>2132</v>
      </c>
      <c r="B623" s="166"/>
      <c r="C623" s="166" t="s">
        <v>8442</v>
      </c>
      <c r="D623" s="166" t="s">
        <v>5941</v>
      </c>
      <c r="E623" s="166" t="s">
        <v>5940</v>
      </c>
      <c r="F623" s="159">
        <v>64.099999999999994</v>
      </c>
      <c r="G623" s="159">
        <v>-17.600000000000001</v>
      </c>
      <c r="H623" s="163">
        <v>49.676099999999998</v>
      </c>
      <c r="I623" s="163">
        <v>2.7113</v>
      </c>
      <c r="J623" s="163">
        <v>15.172800000000001</v>
      </c>
      <c r="K623" s="163">
        <v>3.56E-2</v>
      </c>
      <c r="L623" s="163">
        <v>5.3648999999999996</v>
      </c>
      <c r="M623" s="163">
        <v>12.854200000000001</v>
      </c>
      <c r="N623" s="163">
        <v>2.6267999999999998</v>
      </c>
      <c r="O623" s="163">
        <v>0.38179999999999997</v>
      </c>
      <c r="P623" s="163">
        <v>7.2500000000000009E-2</v>
      </c>
      <c r="Q623" s="163">
        <v>0.23150000000000001</v>
      </c>
      <c r="R623" s="163">
        <v>8.8635998694602799E-2</v>
      </c>
      <c r="S623" s="163">
        <v>4.2999999999999997E-2</v>
      </c>
      <c r="T623" s="163">
        <v>0</v>
      </c>
      <c r="U623" s="163">
        <v>6.7999999999999996E-3</v>
      </c>
      <c r="V623" s="163">
        <v>0</v>
      </c>
      <c r="W623" s="163">
        <v>0</v>
      </c>
      <c r="X623" s="163">
        <v>1121.83449</v>
      </c>
      <c r="Y623" s="163">
        <v>150</v>
      </c>
      <c r="Z623" s="163">
        <v>8.7411237388416753E-3</v>
      </c>
      <c r="AA623" s="163">
        <v>0.99125887626115838</v>
      </c>
      <c r="AB623" s="163">
        <v>2.327761450900604E-4</v>
      </c>
      <c r="AC623" s="163">
        <v>2.3277614509006051E-4</v>
      </c>
      <c r="AD623" s="158" t="s">
        <v>5810</v>
      </c>
    </row>
    <row r="624" spans="1:30">
      <c r="A624" s="166" t="s">
        <v>2133</v>
      </c>
      <c r="B624" s="166"/>
      <c r="C624" s="166" t="s">
        <v>8442</v>
      </c>
      <c r="D624" s="166" t="s">
        <v>5941</v>
      </c>
      <c r="E624" s="166" t="s">
        <v>5940</v>
      </c>
      <c r="F624" s="159">
        <v>64.099999999999994</v>
      </c>
      <c r="G624" s="159">
        <v>-17.600000000000001</v>
      </c>
      <c r="H624" s="163">
        <v>49.853200000000001</v>
      </c>
      <c r="I624" s="163">
        <v>2.2784</v>
      </c>
      <c r="J624" s="163">
        <v>15.7613</v>
      </c>
      <c r="K624" s="163">
        <v>0.16639999999999999</v>
      </c>
      <c r="L624" s="163">
        <v>5.3080999999999996</v>
      </c>
      <c r="M624" s="163">
        <v>12.967000000000001</v>
      </c>
      <c r="N624" s="163">
        <v>2.8961000000000001</v>
      </c>
      <c r="O624" s="163">
        <v>0.39550000000000002</v>
      </c>
      <c r="P624" s="163">
        <v>5.8999999999999997E-2</v>
      </c>
      <c r="Q624" s="163">
        <v>0.22520000000000001</v>
      </c>
      <c r="R624" s="163">
        <v>9.1512484879313905E-2</v>
      </c>
      <c r="S624" s="163">
        <v>3.6700000000000003E-2</v>
      </c>
      <c r="T624" s="163">
        <v>0</v>
      </c>
      <c r="U624" s="163">
        <v>1.11E-2</v>
      </c>
      <c r="V624" s="163">
        <v>0</v>
      </c>
      <c r="W624" s="163">
        <v>0</v>
      </c>
      <c r="X624" s="163">
        <v>1120.69281</v>
      </c>
      <c r="Y624" s="163">
        <v>260</v>
      </c>
      <c r="Z624" s="163">
        <v>5.4042649936037234E-3</v>
      </c>
      <c r="AA624" s="163">
        <v>0.99459573500639631</v>
      </c>
      <c r="AB624" s="163">
        <v>8.1460334835264125E-5</v>
      </c>
      <c r="AC624" s="163">
        <v>8.1460334835264153E-5</v>
      </c>
      <c r="AD624" s="158" t="s">
        <v>5810</v>
      </c>
    </row>
    <row r="625" spans="1:30">
      <c r="A625" s="166" t="s">
        <v>2134</v>
      </c>
      <c r="B625" s="166"/>
      <c r="C625" s="166" t="s">
        <v>8442</v>
      </c>
      <c r="D625" s="166" t="s">
        <v>5941</v>
      </c>
      <c r="E625" s="166" t="s">
        <v>5940</v>
      </c>
      <c r="F625" s="159">
        <v>64.099999999999994</v>
      </c>
      <c r="G625" s="159">
        <v>-17.600000000000001</v>
      </c>
      <c r="H625" s="163">
        <v>49.785200000000003</v>
      </c>
      <c r="I625" s="163">
        <v>2.1391</v>
      </c>
      <c r="J625" s="163">
        <v>17.211099999999998</v>
      </c>
      <c r="K625" s="163">
        <v>0.12529999999999999</v>
      </c>
      <c r="L625" s="163">
        <v>4.4409000000000001</v>
      </c>
      <c r="M625" s="163">
        <v>14.6812</v>
      </c>
      <c r="N625" s="163">
        <v>2.5684</v>
      </c>
      <c r="O625" s="163">
        <v>0.29920000000000002</v>
      </c>
      <c r="P625" s="163">
        <v>9.0500000000000011E-2</v>
      </c>
      <c r="Q625" s="163">
        <v>0.3221</v>
      </c>
      <c r="R625" s="163">
        <v>0.106930135611633</v>
      </c>
      <c r="S625" s="163">
        <v>3.95E-2</v>
      </c>
      <c r="T625" s="163">
        <v>0</v>
      </c>
      <c r="U625" s="163">
        <v>6.8999999999999999E-3</v>
      </c>
      <c r="V625" s="163">
        <v>0</v>
      </c>
      <c r="W625" s="163">
        <v>0</v>
      </c>
      <c r="X625" s="163">
        <v>1103.2620899999999</v>
      </c>
      <c r="Y625" s="163">
        <v>180</v>
      </c>
      <c r="Z625" s="163">
        <v>1.049559601340542E-2</v>
      </c>
      <c r="AA625" s="163">
        <v>0.98950440398659456</v>
      </c>
      <c r="AB625" s="163">
        <v>2.3868422508002549E-4</v>
      </c>
      <c r="AC625" s="163">
        <v>2.386842250800256E-4</v>
      </c>
      <c r="AD625" s="158" t="s">
        <v>5810</v>
      </c>
    </row>
    <row r="626" spans="1:30">
      <c r="A626" s="166" t="s">
        <v>2135</v>
      </c>
      <c r="B626" s="166"/>
      <c r="C626" s="166" t="s">
        <v>8442</v>
      </c>
      <c r="D626" s="166" t="s">
        <v>5941</v>
      </c>
      <c r="E626" s="166" t="s">
        <v>5940</v>
      </c>
      <c r="F626" s="159">
        <v>64.099999999999994</v>
      </c>
      <c r="G626" s="159">
        <v>-17.600000000000001</v>
      </c>
      <c r="H626" s="163">
        <v>49.316499999999998</v>
      </c>
      <c r="I626" s="163">
        <v>3.8502000000000001</v>
      </c>
      <c r="J626" s="163">
        <v>12.1325</v>
      </c>
      <c r="K626" s="163">
        <v>0.23860000000000001</v>
      </c>
      <c r="L626" s="163">
        <v>5.0034999999999998</v>
      </c>
      <c r="M626" s="163">
        <v>11.040699999999999</v>
      </c>
      <c r="N626" s="163">
        <v>2.9952999999999999</v>
      </c>
      <c r="O626" s="163">
        <v>0.54149999999999998</v>
      </c>
      <c r="P626" s="163">
        <v>4.4600000000000001E-2</v>
      </c>
      <c r="Q626" s="163">
        <v>0.47189999999999999</v>
      </c>
      <c r="R626" s="163">
        <v>8.3348645438969693E-2</v>
      </c>
      <c r="S626" s="163">
        <v>4.7900000000000012E-2</v>
      </c>
      <c r="T626" s="163">
        <v>0</v>
      </c>
      <c r="U626" s="163">
        <v>3.8999999999999998E-3</v>
      </c>
      <c r="V626" s="163">
        <v>0</v>
      </c>
      <c r="W626" s="163">
        <v>0</v>
      </c>
      <c r="X626" s="163">
        <v>1114.57035</v>
      </c>
      <c r="Y626" s="163">
        <v>70</v>
      </c>
      <c r="Z626" s="163">
        <v>1.5793384119586081E-2</v>
      </c>
      <c r="AA626" s="163">
        <v>0.98420661588041392</v>
      </c>
      <c r="AB626" s="163">
        <v>2.0797294595525429E-4</v>
      </c>
      <c r="AC626" s="163">
        <v>2.079729459552544E-4</v>
      </c>
      <c r="AD626" s="158" t="s">
        <v>5810</v>
      </c>
    </row>
    <row r="627" spans="1:30">
      <c r="A627" s="166" t="s">
        <v>2136</v>
      </c>
      <c r="B627" s="166"/>
      <c r="C627" s="166" t="s">
        <v>8442</v>
      </c>
      <c r="D627" s="166" t="s">
        <v>5941</v>
      </c>
      <c r="E627" s="166" t="s">
        <v>5940</v>
      </c>
      <c r="F627" s="159">
        <v>64.099999999999994</v>
      </c>
      <c r="G627" s="159">
        <v>-17.600000000000001</v>
      </c>
      <c r="H627" s="163">
        <v>50.156399999999998</v>
      </c>
      <c r="I627" s="163">
        <v>2.4161000000000001</v>
      </c>
      <c r="J627" s="163">
        <v>16.7517</v>
      </c>
      <c r="K627" s="163">
        <v>0.114</v>
      </c>
      <c r="L627" s="163">
        <v>5.4863999999999997</v>
      </c>
      <c r="M627" s="163">
        <v>13.398</v>
      </c>
      <c r="N627" s="163">
        <v>2.7924000000000002</v>
      </c>
      <c r="O627" s="163">
        <v>0.35780000000000001</v>
      </c>
      <c r="P627" s="163">
        <v>0.13009999999999999</v>
      </c>
      <c r="Q627" s="163">
        <v>0.21510000000000001</v>
      </c>
      <c r="R627" s="163">
        <v>9.1526018929633898E-2</v>
      </c>
      <c r="S627" s="163">
        <v>7.5600000000000001E-2</v>
      </c>
      <c r="T627" s="163">
        <v>0</v>
      </c>
      <c r="U627" s="163">
        <v>8.0999999999999996E-3</v>
      </c>
      <c r="V627" s="163">
        <v>0</v>
      </c>
      <c r="W627" s="163">
        <v>0</v>
      </c>
      <c r="X627" s="163">
        <v>1124.27664</v>
      </c>
      <c r="Y627" s="163">
        <v>190</v>
      </c>
      <c r="Z627" s="163">
        <v>7.43702344655622E-3</v>
      </c>
      <c r="AA627" s="163">
        <v>0.99256297655344383</v>
      </c>
      <c r="AB627" s="163">
        <v>1.9407289496807629E-4</v>
      </c>
      <c r="AC627" s="163">
        <v>1.9407289496807621E-4</v>
      </c>
      <c r="AD627" s="158" t="s">
        <v>5810</v>
      </c>
    </row>
    <row r="628" spans="1:30">
      <c r="A628" s="166" t="s">
        <v>2137</v>
      </c>
      <c r="B628" s="166"/>
      <c r="C628" s="166" t="s">
        <v>8442</v>
      </c>
      <c r="D628" s="166" t="s">
        <v>5941</v>
      </c>
      <c r="E628" s="166" t="s">
        <v>5940</v>
      </c>
      <c r="F628" s="159">
        <v>64.099999999999994</v>
      </c>
      <c r="G628" s="159">
        <v>-17.600000000000001</v>
      </c>
      <c r="H628" s="163">
        <v>49.886699999999998</v>
      </c>
      <c r="I628" s="163">
        <v>2.8338999999999999</v>
      </c>
      <c r="J628" s="163">
        <v>13.008900000000001</v>
      </c>
      <c r="K628" s="163">
        <v>0.23730000000000001</v>
      </c>
      <c r="L628" s="163">
        <v>5.6951000000000001</v>
      </c>
      <c r="M628" s="163">
        <v>10.221500000000001</v>
      </c>
      <c r="N628" s="163">
        <v>2.79</v>
      </c>
      <c r="O628" s="163">
        <v>0.47320000000000001</v>
      </c>
      <c r="P628" s="163">
        <v>5.4000000000000003E-3</v>
      </c>
      <c r="Q628" s="163">
        <v>0.3085</v>
      </c>
      <c r="R628" s="163">
        <v>0.58473065731875207</v>
      </c>
      <c r="S628" s="163">
        <v>0</v>
      </c>
      <c r="T628" s="163">
        <v>0</v>
      </c>
      <c r="U628" s="163">
        <v>1.29E-2</v>
      </c>
      <c r="V628" s="163">
        <v>0</v>
      </c>
      <c r="W628" s="163">
        <v>0</v>
      </c>
      <c r="X628" s="163">
        <v>1128.4715100000001</v>
      </c>
      <c r="Y628" s="163">
        <v>280</v>
      </c>
      <c r="Z628" s="163">
        <v>0.1761411798217542</v>
      </c>
      <c r="AA628" s="163">
        <v>0.82385882017824585</v>
      </c>
      <c r="AB628" s="163">
        <v>3.8437742559361213E-5</v>
      </c>
      <c r="AC628" s="163">
        <v>3.8437742559361159E-5</v>
      </c>
      <c r="AD628" s="158" t="s">
        <v>5810</v>
      </c>
    </row>
    <row r="629" spans="1:30">
      <c r="A629" s="166" t="s">
        <v>2138</v>
      </c>
      <c r="B629" s="166"/>
      <c r="C629" s="166" t="s">
        <v>8442</v>
      </c>
      <c r="D629" s="166" t="s">
        <v>5941</v>
      </c>
      <c r="E629" s="166" t="s">
        <v>5940</v>
      </c>
      <c r="F629" s="159">
        <v>64.099999999999994</v>
      </c>
      <c r="G629" s="159">
        <v>-17.600000000000001</v>
      </c>
      <c r="H629" s="163">
        <v>50.2958</v>
      </c>
      <c r="I629" s="163">
        <v>2.9954000000000001</v>
      </c>
      <c r="J629" s="163">
        <v>13.3443</v>
      </c>
      <c r="K629" s="163">
        <v>0.22950000000000001</v>
      </c>
      <c r="L629" s="163">
        <v>5.6722999999999999</v>
      </c>
      <c r="M629" s="163">
        <v>10.087899999999999</v>
      </c>
      <c r="N629" s="163">
        <v>2.7593999999999999</v>
      </c>
      <c r="O629" s="163">
        <v>0.46479999999999999</v>
      </c>
      <c r="P629" s="163">
        <v>7.9000000000000008E-3</v>
      </c>
      <c r="Q629" s="163">
        <v>0.32450000000000001</v>
      </c>
      <c r="R629" s="163">
        <v>0.59385536615372903</v>
      </c>
      <c r="S629" s="163">
        <v>1.4800000000000001E-2</v>
      </c>
      <c r="T629" s="163">
        <v>0</v>
      </c>
      <c r="U629" s="163">
        <v>1.66128150460669E-2</v>
      </c>
      <c r="V629" s="163">
        <v>0</v>
      </c>
      <c r="W629" s="163">
        <v>0</v>
      </c>
      <c r="X629" s="163">
        <v>1128.01323</v>
      </c>
      <c r="Y629" s="163">
        <v>340</v>
      </c>
      <c r="Z629" s="163">
        <v>0.1537750499878664</v>
      </c>
      <c r="AA629" s="163">
        <v>0.8462249500121336</v>
      </c>
      <c r="AB629" s="163">
        <v>5.1159215303170531E-4</v>
      </c>
      <c r="AC629" s="163">
        <v>5.1159215303170531E-4</v>
      </c>
      <c r="AD629" s="158" t="s">
        <v>5810</v>
      </c>
    </row>
    <row r="630" spans="1:30">
      <c r="A630" s="166" t="s">
        <v>2139</v>
      </c>
      <c r="B630" s="166"/>
      <c r="C630" s="166" t="s">
        <v>8442</v>
      </c>
      <c r="D630" s="166" t="s">
        <v>5941</v>
      </c>
      <c r="E630" s="166" t="s">
        <v>5940</v>
      </c>
      <c r="F630" s="159">
        <v>64.099999999999994</v>
      </c>
      <c r="G630" s="159">
        <v>-17.600000000000001</v>
      </c>
      <c r="H630" s="163">
        <v>49.1492</v>
      </c>
      <c r="I630" s="163">
        <v>2.8965999999999998</v>
      </c>
      <c r="J630" s="163">
        <v>13.3497</v>
      </c>
      <c r="K630" s="163">
        <v>0.2145</v>
      </c>
      <c r="L630" s="163">
        <v>5.9313000000000002</v>
      </c>
      <c r="M630" s="163">
        <v>10.190099999999999</v>
      </c>
      <c r="N630" s="163">
        <v>2.8046000000000002</v>
      </c>
      <c r="O630" s="163">
        <v>0.40089999999999998</v>
      </c>
      <c r="P630" s="163">
        <v>7.7000000000000002E-3</v>
      </c>
      <c r="Q630" s="163">
        <v>0.31830000000000003</v>
      </c>
      <c r="R630" s="163">
        <v>0.53995069127979001</v>
      </c>
      <c r="S630" s="163">
        <v>1.7899999999999999E-2</v>
      </c>
      <c r="T630" s="163">
        <v>0</v>
      </c>
      <c r="U630" s="163">
        <v>1.42908099391423E-2</v>
      </c>
      <c r="V630" s="163">
        <v>0</v>
      </c>
      <c r="W630" s="163">
        <v>0</v>
      </c>
      <c r="X630" s="163">
        <v>1133.21913</v>
      </c>
      <c r="Y630" s="163">
        <v>300</v>
      </c>
      <c r="Z630" s="163">
        <v>0.1457277519498219</v>
      </c>
      <c r="AA630" s="163">
        <v>0.8542722480501781</v>
      </c>
      <c r="AB630" s="163">
        <v>9.5139228296565204E-5</v>
      </c>
      <c r="AC630" s="163">
        <v>9.5139228296565258E-5</v>
      </c>
      <c r="AD630" s="158" t="s">
        <v>5810</v>
      </c>
    </row>
    <row r="631" spans="1:30">
      <c r="A631" s="166" t="s">
        <v>2140</v>
      </c>
      <c r="B631" s="166"/>
      <c r="C631" s="166" t="s">
        <v>8442</v>
      </c>
      <c r="D631" s="166" t="s">
        <v>5941</v>
      </c>
      <c r="E631" s="166" t="s">
        <v>5940</v>
      </c>
      <c r="F631" s="159">
        <v>64.099999999999994</v>
      </c>
      <c r="G631" s="159">
        <v>-17.600000000000001</v>
      </c>
      <c r="H631" s="163">
        <v>49.308</v>
      </c>
      <c r="I631" s="163">
        <v>3.0131999999999999</v>
      </c>
      <c r="J631" s="163">
        <v>13.362299999999999</v>
      </c>
      <c r="K631" s="163">
        <v>0.20150000000000001</v>
      </c>
      <c r="L631" s="163">
        <v>5.6546000000000003</v>
      </c>
      <c r="M631" s="163">
        <v>9.5484000000000009</v>
      </c>
      <c r="N631" s="163">
        <v>2.9813999999999998</v>
      </c>
      <c r="O631" s="163">
        <v>0.45750000000000002</v>
      </c>
      <c r="P631" s="163">
        <v>1.15E-2</v>
      </c>
      <c r="Q631" s="163">
        <v>0.3009</v>
      </c>
      <c r="R631" s="163">
        <v>0.59806303803292105</v>
      </c>
      <c r="S631" s="163">
        <v>2.7199999999999998E-2</v>
      </c>
      <c r="T631" s="163">
        <v>0</v>
      </c>
      <c r="U631" s="163">
        <v>1.3404411157429E-2</v>
      </c>
      <c r="V631" s="163">
        <v>0</v>
      </c>
      <c r="W631" s="163">
        <v>0</v>
      </c>
      <c r="X631" s="163">
        <v>1127.6574599999999</v>
      </c>
      <c r="Y631" s="163">
        <v>280</v>
      </c>
      <c r="Z631" s="163">
        <v>0.18563173923822629</v>
      </c>
      <c r="AA631" s="163">
        <v>0.81436826076177382</v>
      </c>
      <c r="AB631" s="163">
        <v>5.6428174809105875E-4</v>
      </c>
      <c r="AC631" s="163">
        <v>5.6428174809105864E-4</v>
      </c>
      <c r="AD631" s="158" t="s">
        <v>5810</v>
      </c>
    </row>
    <row r="632" spans="1:30">
      <c r="A632" s="166" t="s">
        <v>2141</v>
      </c>
      <c r="B632" s="166"/>
      <c r="C632" s="166" t="s">
        <v>8442</v>
      </c>
      <c r="D632" s="166" t="s">
        <v>5941</v>
      </c>
      <c r="E632" s="166" t="s">
        <v>5940</v>
      </c>
      <c r="F632" s="159">
        <v>64.099999999999994</v>
      </c>
      <c r="G632" s="159">
        <v>-17.600000000000001</v>
      </c>
      <c r="H632" s="163">
        <v>50.148299999999999</v>
      </c>
      <c r="I632" s="163">
        <v>3.0225</v>
      </c>
      <c r="J632" s="163">
        <v>13.186199999999999</v>
      </c>
      <c r="K632" s="163">
        <v>0.22500000000000001</v>
      </c>
      <c r="L632" s="163">
        <v>5.5628000000000002</v>
      </c>
      <c r="M632" s="163">
        <v>9.327</v>
      </c>
      <c r="N632" s="163">
        <v>3.0697000000000001</v>
      </c>
      <c r="O632" s="163">
        <v>0.55920000000000003</v>
      </c>
      <c r="P632" s="163">
        <v>0</v>
      </c>
      <c r="Q632" s="163">
        <v>0.37559999999999999</v>
      </c>
      <c r="R632" s="163">
        <v>0.686646718738672</v>
      </c>
      <c r="S632" s="163">
        <v>2.2100000000000002E-2</v>
      </c>
      <c r="T632" s="163">
        <v>0</v>
      </c>
      <c r="U632" s="163">
        <v>1.5100000000000001E-2</v>
      </c>
      <c r="V632" s="163">
        <v>0</v>
      </c>
      <c r="W632" s="163">
        <v>0</v>
      </c>
      <c r="X632" s="163">
        <v>1125.8122800000001</v>
      </c>
      <c r="Y632" s="163">
        <v>320</v>
      </c>
      <c r="Z632" s="163">
        <v>0.20840320989723271</v>
      </c>
      <c r="AA632" s="163">
        <v>0.79159679010276729</v>
      </c>
      <c r="AB632" s="163">
        <v>4.2719826642156E-4</v>
      </c>
      <c r="AC632" s="163">
        <v>4.2719826642155989E-4</v>
      </c>
      <c r="AD632" s="158" t="s">
        <v>5810</v>
      </c>
    </row>
    <row r="633" spans="1:30">
      <c r="A633" s="166" t="s">
        <v>2142</v>
      </c>
      <c r="B633" s="166"/>
      <c r="C633" s="166" t="s">
        <v>8442</v>
      </c>
      <c r="D633" s="166" t="s">
        <v>5941</v>
      </c>
      <c r="E633" s="166" t="s">
        <v>5940</v>
      </c>
      <c r="F633" s="159">
        <v>64.099999999999994</v>
      </c>
      <c r="G633" s="159">
        <v>-17.600000000000001</v>
      </c>
      <c r="H633" s="163">
        <v>50.5398</v>
      </c>
      <c r="I633" s="163">
        <v>1.1086</v>
      </c>
      <c r="J633" s="163">
        <v>15.929399999999999</v>
      </c>
      <c r="K633" s="163">
        <v>0.15629999999999999</v>
      </c>
      <c r="L633" s="163">
        <v>7.4257999999999997</v>
      </c>
      <c r="M633" s="163">
        <v>13.7186</v>
      </c>
      <c r="N633" s="163">
        <v>2.0257000000000001</v>
      </c>
      <c r="O633" s="163">
        <v>0.11890000000000001</v>
      </c>
      <c r="P633" s="163">
        <v>4.6199999999999998E-2</v>
      </c>
      <c r="Q633" s="163">
        <v>0.17519999999999999</v>
      </c>
      <c r="R633" s="163">
        <v>0.45547917856318298</v>
      </c>
      <c r="S633" s="163">
        <v>5.7000000000000002E-3</v>
      </c>
      <c r="T633" s="163">
        <v>0</v>
      </c>
      <c r="U633" s="163">
        <v>3.5000000000000003E-2</v>
      </c>
      <c r="V633" s="163">
        <v>0</v>
      </c>
      <c r="W633" s="163">
        <v>0</v>
      </c>
      <c r="X633" s="163">
        <v>1163.2585799999999</v>
      </c>
      <c r="Y633" s="163">
        <v>810</v>
      </c>
      <c r="Z633" s="163">
        <v>4.42990733531455E-2</v>
      </c>
      <c r="AA633" s="163">
        <v>0.95570092664685447</v>
      </c>
      <c r="AB633" s="163">
        <v>4.3702174029835078E-4</v>
      </c>
      <c r="AC633" s="163">
        <v>4.3702174029835078E-4</v>
      </c>
      <c r="AD633" s="158" t="s">
        <v>5810</v>
      </c>
    </row>
    <row r="634" spans="1:30">
      <c r="A634" s="166" t="s">
        <v>2143</v>
      </c>
      <c r="B634" s="166"/>
      <c r="C634" s="166" t="s">
        <v>8442</v>
      </c>
      <c r="D634" s="166" t="s">
        <v>5941</v>
      </c>
      <c r="E634" s="166" t="s">
        <v>5940</v>
      </c>
      <c r="F634" s="159">
        <v>64.099999999999994</v>
      </c>
      <c r="G634" s="159">
        <v>-17.600000000000001</v>
      </c>
      <c r="H634" s="163">
        <v>49.316499999999998</v>
      </c>
      <c r="I634" s="163">
        <v>2.9497</v>
      </c>
      <c r="J634" s="163">
        <v>13.046900000000001</v>
      </c>
      <c r="K634" s="163">
        <v>0.2455</v>
      </c>
      <c r="L634" s="163">
        <v>5.3045</v>
      </c>
      <c r="M634" s="163">
        <v>9.6320999999999994</v>
      </c>
      <c r="N634" s="163">
        <v>2.8875000000000002</v>
      </c>
      <c r="O634" s="163">
        <v>0.45569999999999999</v>
      </c>
      <c r="P634" s="163">
        <v>6.9999999999999999E-4</v>
      </c>
      <c r="Q634" s="163">
        <v>0.34670000000000001</v>
      </c>
      <c r="R634" s="163">
        <v>0.59755451031206608</v>
      </c>
      <c r="S634" s="163">
        <v>6.4000000000000003E-3</v>
      </c>
      <c r="T634" s="163">
        <v>0</v>
      </c>
      <c r="U634" s="163">
        <v>1.8599999999999998E-2</v>
      </c>
      <c r="V634" s="163">
        <v>0</v>
      </c>
      <c r="W634" s="163">
        <v>0</v>
      </c>
      <c r="X634" s="163">
        <v>1120.6204499999999</v>
      </c>
      <c r="Y634" s="163">
        <v>380</v>
      </c>
      <c r="Z634" s="163">
        <v>0.13928020478715619</v>
      </c>
      <c r="AA634" s="163">
        <v>0.86071979521284381</v>
      </c>
      <c r="AB634" s="163">
        <v>4.1360320203844849E-4</v>
      </c>
      <c r="AC634" s="163">
        <v>4.1360320203844849E-4</v>
      </c>
      <c r="AD634" s="158" t="s">
        <v>5810</v>
      </c>
    </row>
    <row r="635" spans="1:30">
      <c r="A635" s="166" t="s">
        <v>2144</v>
      </c>
      <c r="B635" s="166"/>
      <c r="C635" s="166" t="s">
        <v>8442</v>
      </c>
      <c r="D635" s="166" t="s">
        <v>5941</v>
      </c>
      <c r="E635" s="166" t="s">
        <v>5940</v>
      </c>
      <c r="F635" s="159">
        <v>64.099999999999994</v>
      </c>
      <c r="G635" s="159">
        <v>-17.600000000000001</v>
      </c>
      <c r="H635" s="163">
        <v>49.284999999999997</v>
      </c>
      <c r="I635" s="163">
        <v>2.9018000000000002</v>
      </c>
      <c r="J635" s="163">
        <v>13.0463</v>
      </c>
      <c r="K635" s="163">
        <v>0.22450000000000001</v>
      </c>
      <c r="L635" s="163">
        <v>5.6913999999999998</v>
      </c>
      <c r="M635" s="163">
        <v>10.3354</v>
      </c>
      <c r="N635" s="163">
        <v>2.8725999999999998</v>
      </c>
      <c r="O635" s="163">
        <v>0.46800000000000003</v>
      </c>
      <c r="P635" s="163">
        <v>1.7899999999999999E-2</v>
      </c>
      <c r="Q635" s="163">
        <v>0.30919999999999997</v>
      </c>
      <c r="R635" s="163">
        <v>0.60650667554540105</v>
      </c>
      <c r="S635" s="163">
        <v>1.49E-2</v>
      </c>
      <c r="T635" s="163">
        <v>0</v>
      </c>
      <c r="U635" s="163">
        <v>1.7399999999999999E-2</v>
      </c>
      <c r="V635" s="163">
        <v>0</v>
      </c>
      <c r="W635" s="163">
        <v>0</v>
      </c>
      <c r="X635" s="163">
        <v>1128.39714</v>
      </c>
      <c r="Y635" s="163">
        <v>360</v>
      </c>
      <c r="Z635" s="163">
        <v>0.150832980819435</v>
      </c>
      <c r="AA635" s="163">
        <v>0.84916701918056503</v>
      </c>
      <c r="AB635" s="163">
        <v>4.9627892255024644E-4</v>
      </c>
      <c r="AC635" s="163">
        <v>4.9627892255024644E-4</v>
      </c>
      <c r="AD635" s="158" t="s">
        <v>5810</v>
      </c>
    </row>
    <row r="636" spans="1:30">
      <c r="A636" s="166" t="s">
        <v>2145</v>
      </c>
      <c r="B636" s="166"/>
      <c r="C636" s="166" t="s">
        <v>8442</v>
      </c>
      <c r="D636" s="166" t="s">
        <v>5941</v>
      </c>
      <c r="E636" s="166" t="s">
        <v>5940</v>
      </c>
      <c r="F636" s="159">
        <v>64.099999999999994</v>
      </c>
      <c r="G636" s="159">
        <v>-17.600000000000001</v>
      </c>
      <c r="H636" s="163">
        <v>49.421199999999999</v>
      </c>
      <c r="I636" s="163">
        <v>1.4439</v>
      </c>
      <c r="J636" s="163">
        <v>14.5868</v>
      </c>
      <c r="K636" s="163">
        <v>0.1867</v>
      </c>
      <c r="L636" s="163">
        <v>7.0834000000000001</v>
      </c>
      <c r="M636" s="163">
        <v>13.216699999999999</v>
      </c>
      <c r="N636" s="163">
        <v>2.3001</v>
      </c>
      <c r="O636" s="163">
        <v>0.10390000000000001</v>
      </c>
      <c r="P636" s="163">
        <v>1.89E-2</v>
      </c>
      <c r="Q636" s="163">
        <v>0.1235</v>
      </c>
      <c r="R636" s="163">
        <v>0.49952827943838002</v>
      </c>
      <c r="S636" s="163">
        <v>0</v>
      </c>
      <c r="T636" s="163">
        <v>0</v>
      </c>
      <c r="U636" s="163">
        <v>6.1199999999999997E-2</v>
      </c>
      <c r="V636" s="163">
        <v>0</v>
      </c>
      <c r="W636" s="163">
        <v>0</v>
      </c>
      <c r="X636" s="163">
        <v>1156.37634</v>
      </c>
      <c r="Y636" s="163">
        <v>1380</v>
      </c>
      <c r="Z636" s="163">
        <v>3.2291966287276819E-2</v>
      </c>
      <c r="AA636" s="163">
        <v>0.96770803371272318</v>
      </c>
      <c r="AB636" s="163">
        <v>3.2122239732273951E-5</v>
      </c>
      <c r="AC636" s="163">
        <v>3.2122239732273931E-5</v>
      </c>
      <c r="AD636" s="158" t="s">
        <v>5810</v>
      </c>
    </row>
    <row r="637" spans="1:30">
      <c r="A637" s="166" t="s">
        <v>2146</v>
      </c>
      <c r="B637" s="166"/>
      <c r="C637" s="166" t="s">
        <v>8442</v>
      </c>
      <c r="D637" s="166" t="s">
        <v>5941</v>
      </c>
      <c r="E637" s="166" t="s">
        <v>5940</v>
      </c>
      <c r="F637" s="159">
        <v>64.099999999999994</v>
      </c>
      <c r="G637" s="159">
        <v>-17.600000000000001</v>
      </c>
      <c r="H637" s="163">
        <v>49.530099999999997</v>
      </c>
      <c r="I637" s="163">
        <v>2.9681999999999999</v>
      </c>
      <c r="J637" s="163">
        <v>13.7279</v>
      </c>
      <c r="K637" s="163">
        <v>0.2311</v>
      </c>
      <c r="L637" s="163">
        <v>5.6791999999999998</v>
      </c>
      <c r="M637" s="163">
        <v>10.0648</v>
      </c>
      <c r="N637" s="163">
        <v>2.7810000000000001</v>
      </c>
      <c r="O637" s="163">
        <v>0.45250000000000001</v>
      </c>
      <c r="P637" s="163">
        <v>0</v>
      </c>
      <c r="Q637" s="163">
        <v>0.33279999999999998</v>
      </c>
      <c r="R637" s="163">
        <v>0.60801167771336806</v>
      </c>
      <c r="S637" s="163">
        <v>0</v>
      </c>
      <c r="T637" s="163">
        <v>0</v>
      </c>
      <c r="U637" s="163">
        <v>2.1100000000000001E-2</v>
      </c>
      <c r="V637" s="163">
        <v>0</v>
      </c>
      <c r="W637" s="163">
        <v>0</v>
      </c>
      <c r="X637" s="163">
        <v>1128.15192</v>
      </c>
      <c r="Y637" s="163">
        <v>430</v>
      </c>
      <c r="Z637" s="163">
        <v>0.13170158791683881</v>
      </c>
      <c r="AA637" s="163">
        <v>0.86829841208316116</v>
      </c>
      <c r="AB637" s="163">
        <v>5.607049726447296E-4</v>
      </c>
      <c r="AC637" s="163">
        <v>5.6070497264472971E-4</v>
      </c>
      <c r="AD637" s="158" t="s">
        <v>5810</v>
      </c>
    </row>
    <row r="638" spans="1:30">
      <c r="A638" s="166" t="s">
        <v>2147</v>
      </c>
      <c r="B638" s="166"/>
      <c r="C638" s="166" t="s">
        <v>8442</v>
      </c>
      <c r="D638" s="166" t="s">
        <v>5941</v>
      </c>
      <c r="E638" s="166" t="s">
        <v>5940</v>
      </c>
      <c r="F638" s="159">
        <v>64.099999999999994</v>
      </c>
      <c r="G638" s="159">
        <v>-17.600000000000001</v>
      </c>
      <c r="H638" s="163">
        <v>49.623800000000003</v>
      </c>
      <c r="I638" s="163">
        <v>1.0517000000000001</v>
      </c>
      <c r="J638" s="163">
        <v>16.1418</v>
      </c>
      <c r="K638" s="163">
        <v>0.1454</v>
      </c>
      <c r="L638" s="163">
        <v>7.1627000000000001</v>
      </c>
      <c r="M638" s="163">
        <v>14.0869</v>
      </c>
      <c r="N638" s="163">
        <v>1.9871000000000001</v>
      </c>
      <c r="O638" s="163">
        <v>0.1168</v>
      </c>
      <c r="P638" s="163">
        <v>3.8100000000000002E-2</v>
      </c>
      <c r="Q638" s="163">
        <v>8.8300000000000003E-2</v>
      </c>
      <c r="R638" s="163">
        <v>0.50180997821831808</v>
      </c>
      <c r="S638" s="163">
        <v>3.6400000000000002E-2</v>
      </c>
      <c r="T638" s="163">
        <v>0</v>
      </c>
      <c r="U638" s="163">
        <v>3.8600000000000002E-2</v>
      </c>
      <c r="V638" s="163">
        <v>0</v>
      </c>
      <c r="W638" s="163">
        <v>0</v>
      </c>
      <c r="X638" s="163">
        <v>1157.97027</v>
      </c>
      <c r="Y638" s="163">
        <v>940</v>
      </c>
      <c r="Z638" s="163">
        <v>4.6695725066846598E-2</v>
      </c>
      <c r="AA638" s="163">
        <v>0.95330427493315339</v>
      </c>
      <c r="AB638" s="163">
        <v>1.7947120663502539E-4</v>
      </c>
      <c r="AC638" s="163">
        <v>1.794712066350255E-4</v>
      </c>
      <c r="AD638" s="158" t="s">
        <v>5810</v>
      </c>
    </row>
    <row r="639" spans="1:30">
      <c r="A639" s="166" t="s">
        <v>2148</v>
      </c>
      <c r="B639" s="166"/>
      <c r="C639" s="166" t="s">
        <v>8442</v>
      </c>
      <c r="D639" s="166" t="s">
        <v>5941</v>
      </c>
      <c r="E639" s="166" t="s">
        <v>5940</v>
      </c>
      <c r="F639" s="159">
        <v>64.099999999999994</v>
      </c>
      <c r="G639" s="159">
        <v>-17.600000000000001</v>
      </c>
      <c r="H639" s="163">
        <v>49.861699999999999</v>
      </c>
      <c r="I639" s="163">
        <v>1.7717000000000001</v>
      </c>
      <c r="J639" s="163">
        <v>14.255699999999999</v>
      </c>
      <c r="K639" s="163">
        <v>0.2205</v>
      </c>
      <c r="L639" s="163">
        <v>7.1749999999999998</v>
      </c>
      <c r="M639" s="163">
        <v>11.869899999999999</v>
      </c>
      <c r="N639" s="163">
        <v>2.4291</v>
      </c>
      <c r="O639" s="163">
        <v>0.20780000000000001</v>
      </c>
      <c r="P639" s="163">
        <v>1.9300000000000001E-2</v>
      </c>
      <c r="Q639" s="163">
        <v>0.16500000000000001</v>
      </c>
      <c r="R639" s="163">
        <v>0.48044354353681401</v>
      </c>
      <c r="S639" s="163">
        <v>1.4800000000000001E-2</v>
      </c>
      <c r="T639" s="163">
        <v>0</v>
      </c>
      <c r="U639" s="163">
        <v>3.9100000000000003E-2</v>
      </c>
      <c r="V639" s="163">
        <v>0</v>
      </c>
      <c r="W639" s="163">
        <v>0</v>
      </c>
      <c r="X639" s="163">
        <v>1158.2175</v>
      </c>
      <c r="Y639" s="163">
        <v>820</v>
      </c>
      <c r="Z639" s="163">
        <v>4.7804359978202413E-2</v>
      </c>
      <c r="AA639" s="163">
        <v>0.95219564002179757</v>
      </c>
      <c r="AB639" s="163">
        <v>9.3168612349471097E-5</v>
      </c>
      <c r="AC639" s="163">
        <v>9.3168612349471138E-5</v>
      </c>
      <c r="AD639" s="158" t="s">
        <v>5810</v>
      </c>
    </row>
    <row r="640" spans="1:30">
      <c r="A640" s="166" t="s">
        <v>2149</v>
      </c>
      <c r="B640" s="166"/>
      <c r="C640" s="166" t="s">
        <v>8442</v>
      </c>
      <c r="D640" s="166" t="s">
        <v>5941</v>
      </c>
      <c r="E640" s="166" t="s">
        <v>5940</v>
      </c>
      <c r="F640" s="159">
        <v>64.099999999999994</v>
      </c>
      <c r="G640" s="159">
        <v>-17.600000000000001</v>
      </c>
      <c r="H640" s="163">
        <v>50.149000000000001</v>
      </c>
      <c r="I640" s="163">
        <v>2.1389</v>
      </c>
      <c r="J640" s="163">
        <v>17.145199999999999</v>
      </c>
      <c r="K640" s="163">
        <v>0</v>
      </c>
      <c r="L640" s="163">
        <v>5.4974999999999996</v>
      </c>
      <c r="M640" s="163">
        <v>14.075799999999999</v>
      </c>
      <c r="N640" s="163">
        <v>2.5512999999999999</v>
      </c>
      <c r="O640" s="163">
        <v>0.24160000000000001</v>
      </c>
      <c r="P640" s="163">
        <v>3.3700000000000001E-2</v>
      </c>
      <c r="Q640" s="163">
        <v>0.16869999999999999</v>
      </c>
      <c r="R640" s="163">
        <v>0.10023805433145901</v>
      </c>
      <c r="S640" s="163">
        <v>2.0299999999999999E-2</v>
      </c>
      <c r="T640" s="163">
        <v>0</v>
      </c>
      <c r="U640" s="163">
        <v>1.5685368204643401E-2</v>
      </c>
      <c r="V640" s="163">
        <v>0</v>
      </c>
      <c r="W640" s="163">
        <v>0</v>
      </c>
      <c r="X640" s="163">
        <v>1124.4997499999999</v>
      </c>
      <c r="Y640" s="163">
        <v>400</v>
      </c>
      <c r="Z640" s="163">
        <v>4.5523239061810968E-3</v>
      </c>
      <c r="AA640" s="163">
        <v>0.9954476760938189</v>
      </c>
      <c r="AB640" s="163">
        <v>3.1411349764789188E-5</v>
      </c>
      <c r="AC640" s="163">
        <v>3.1411349764789181E-5</v>
      </c>
      <c r="AD640" s="158" t="s">
        <v>5810</v>
      </c>
    </row>
    <row r="641" spans="1:30">
      <c r="A641" s="166" t="s">
        <v>2150</v>
      </c>
      <c r="B641" s="166"/>
      <c r="C641" s="166" t="s">
        <v>8442</v>
      </c>
      <c r="D641" s="166" t="s">
        <v>5941</v>
      </c>
      <c r="E641" s="166" t="s">
        <v>5940</v>
      </c>
      <c r="F641" s="159">
        <v>64.099999999999994</v>
      </c>
      <c r="G641" s="159">
        <v>-17.600000000000001</v>
      </c>
      <c r="H641" s="163">
        <v>50.149000000000001</v>
      </c>
      <c r="I641" s="163">
        <v>2.1389</v>
      </c>
      <c r="J641" s="163">
        <v>17.145199999999999</v>
      </c>
      <c r="K641" s="163">
        <v>0</v>
      </c>
      <c r="L641" s="163">
        <v>5.4974999999999996</v>
      </c>
      <c r="M641" s="163">
        <v>14.075799999999999</v>
      </c>
      <c r="N641" s="163">
        <v>2.5512999999999999</v>
      </c>
      <c r="O641" s="163">
        <v>0.24160000000000001</v>
      </c>
      <c r="P641" s="163">
        <v>3.3700000000000001E-2</v>
      </c>
      <c r="Q641" s="163">
        <v>0.16869999999999999</v>
      </c>
      <c r="R641" s="163">
        <v>0.105810756629181</v>
      </c>
      <c r="S641" s="163">
        <v>2.0299999999999999E-2</v>
      </c>
      <c r="T641" s="163">
        <v>0</v>
      </c>
      <c r="U641" s="163">
        <v>1.59550878941657E-2</v>
      </c>
      <c r="V641" s="163">
        <v>0</v>
      </c>
      <c r="W641" s="163">
        <v>0</v>
      </c>
      <c r="X641" s="163">
        <v>1124.4997499999999</v>
      </c>
      <c r="Y641" s="163">
        <v>400</v>
      </c>
      <c r="Z641" s="163">
        <v>5.0639088746050592E-3</v>
      </c>
      <c r="AA641" s="163">
        <v>0.99493609112539494</v>
      </c>
      <c r="AB641" s="163">
        <v>2.9448691609405131E-4</v>
      </c>
      <c r="AC641" s="163">
        <v>2.9448691609405142E-4</v>
      </c>
      <c r="AD641" s="158" t="s">
        <v>5810</v>
      </c>
    </row>
    <row r="642" spans="1:30">
      <c r="A642" s="166" t="s">
        <v>2151</v>
      </c>
      <c r="B642" s="166"/>
      <c r="C642" s="166" t="s">
        <v>8442</v>
      </c>
      <c r="D642" s="166" t="s">
        <v>5941</v>
      </c>
      <c r="E642" s="166" t="s">
        <v>5940</v>
      </c>
      <c r="F642" s="159">
        <v>64.099999999999994</v>
      </c>
      <c r="G642" s="159">
        <v>-17.600000000000001</v>
      </c>
      <c r="H642" s="163">
        <v>50.149000000000001</v>
      </c>
      <c r="I642" s="163">
        <v>2.1389</v>
      </c>
      <c r="J642" s="163">
        <v>17.145199999999999</v>
      </c>
      <c r="K642" s="163">
        <v>0</v>
      </c>
      <c r="L642" s="163">
        <v>5.4974999999999996</v>
      </c>
      <c r="M642" s="163">
        <v>14.075799999999999</v>
      </c>
      <c r="N642" s="163">
        <v>2.5512999999999999</v>
      </c>
      <c r="O642" s="163">
        <v>0.24160000000000001</v>
      </c>
      <c r="P642" s="163">
        <v>3.3700000000000001E-2</v>
      </c>
      <c r="Q642" s="163">
        <v>0.16869999999999999</v>
      </c>
      <c r="R642" s="163">
        <v>9.8750072442386497E-2</v>
      </c>
      <c r="S642" s="163">
        <v>2.0299999999999999E-2</v>
      </c>
      <c r="T642" s="163">
        <v>0</v>
      </c>
      <c r="U642" s="163">
        <v>1.6535427277068498E-2</v>
      </c>
      <c r="V642" s="163">
        <v>0</v>
      </c>
      <c r="W642" s="163">
        <v>0</v>
      </c>
      <c r="X642" s="163">
        <v>1124.4997499999999</v>
      </c>
      <c r="Y642" s="163">
        <v>420</v>
      </c>
      <c r="Z642" s="163">
        <v>4.2316955453579634E-3</v>
      </c>
      <c r="AA642" s="163">
        <v>0.99576830445464204</v>
      </c>
      <c r="AB642" s="163">
        <v>1.115753812190954E-4</v>
      </c>
      <c r="AC642" s="163">
        <v>1.115753812190953E-4</v>
      </c>
      <c r="AD642" s="158" t="s">
        <v>5810</v>
      </c>
    </row>
    <row r="643" spans="1:30">
      <c r="A643" s="166" t="s">
        <v>2152</v>
      </c>
      <c r="B643" s="166"/>
      <c r="C643" s="166" t="s">
        <v>8442</v>
      </c>
      <c r="D643" s="166" t="s">
        <v>5941</v>
      </c>
      <c r="E643" s="166" t="s">
        <v>5940</v>
      </c>
      <c r="F643" s="159">
        <v>64.099999999999994</v>
      </c>
      <c r="G643" s="159">
        <v>-17.600000000000001</v>
      </c>
      <c r="H643" s="163">
        <v>50.149000000000001</v>
      </c>
      <c r="I643" s="163">
        <v>2.1389</v>
      </c>
      <c r="J643" s="163">
        <v>17.145199999999999</v>
      </c>
      <c r="K643" s="163">
        <v>0</v>
      </c>
      <c r="L643" s="163">
        <v>5.4974999999999996</v>
      </c>
      <c r="M643" s="163">
        <v>14.075799999999999</v>
      </c>
      <c r="N643" s="163">
        <v>2.5512999999999999</v>
      </c>
      <c r="O643" s="163">
        <v>0.24160000000000001</v>
      </c>
      <c r="P643" s="163">
        <v>3.3700000000000001E-2</v>
      </c>
      <c r="Q643" s="163">
        <v>0.16869999999999999</v>
      </c>
      <c r="R643" s="163">
        <v>0.10244028904828401</v>
      </c>
      <c r="S643" s="163">
        <v>2.0299999999999999E-2</v>
      </c>
      <c r="T643" s="163">
        <v>0</v>
      </c>
      <c r="U643" s="163">
        <v>1.6197287746226901E-2</v>
      </c>
      <c r="V643" s="163">
        <v>0</v>
      </c>
      <c r="W643" s="163">
        <v>0</v>
      </c>
      <c r="X643" s="163">
        <v>1124.4997499999999</v>
      </c>
      <c r="Y643" s="163">
        <v>410</v>
      </c>
      <c r="Z643" s="163">
        <v>4.6476384057016241E-3</v>
      </c>
      <c r="AA643" s="163">
        <v>0.99535236159429841</v>
      </c>
      <c r="AB643" s="163">
        <v>1.542783712121528E-4</v>
      </c>
      <c r="AC643" s="163">
        <v>1.5427837121215269E-4</v>
      </c>
      <c r="AD643" s="158" t="s">
        <v>5810</v>
      </c>
    </row>
    <row r="644" spans="1:30">
      <c r="A644" s="166" t="s">
        <v>2153</v>
      </c>
      <c r="B644" s="166"/>
      <c r="C644" s="166" t="s">
        <v>8442</v>
      </c>
      <c r="D644" s="166" t="s">
        <v>5941</v>
      </c>
      <c r="E644" s="166" t="s">
        <v>5940</v>
      </c>
      <c r="F644" s="159">
        <v>64.099999999999994</v>
      </c>
      <c r="G644" s="159">
        <v>-17.600000000000001</v>
      </c>
      <c r="H644" s="163">
        <v>49.648600000000002</v>
      </c>
      <c r="I644" s="163">
        <v>2.6040999999999999</v>
      </c>
      <c r="J644" s="163">
        <v>15.0106</v>
      </c>
      <c r="K644" s="163">
        <v>4.1700000000000001E-2</v>
      </c>
      <c r="L644" s="163">
        <v>5.2309999999999999</v>
      </c>
      <c r="M644" s="163">
        <v>12.3894</v>
      </c>
      <c r="N644" s="163">
        <v>2.8563000000000001</v>
      </c>
      <c r="O644" s="163">
        <v>0.39700000000000002</v>
      </c>
      <c r="P644" s="163">
        <v>0</v>
      </c>
      <c r="Q644" s="163">
        <v>0.30859999999999999</v>
      </c>
      <c r="R644" s="163">
        <v>8.5596051806951803E-2</v>
      </c>
      <c r="S644" s="163">
        <v>0</v>
      </c>
      <c r="T644" s="163">
        <v>0</v>
      </c>
      <c r="U644" s="163">
        <v>8.3736566786557498E-3</v>
      </c>
      <c r="V644" s="163">
        <v>0</v>
      </c>
      <c r="W644" s="163">
        <v>0</v>
      </c>
      <c r="X644" s="163">
        <v>1119.1431</v>
      </c>
      <c r="Y644" s="163">
        <v>180</v>
      </c>
      <c r="Z644" s="163">
        <v>6.7607554608223744E-3</v>
      </c>
      <c r="AA644" s="163">
        <v>0.99323924453917767</v>
      </c>
      <c r="AB644" s="163">
        <v>4.1299584487016112E-4</v>
      </c>
      <c r="AC644" s="163">
        <v>4.1299584487016118E-4</v>
      </c>
      <c r="AD644" s="158" t="s">
        <v>5810</v>
      </c>
    </row>
    <row r="645" spans="1:30">
      <c r="A645" s="166" t="s">
        <v>2154</v>
      </c>
      <c r="B645" s="166"/>
      <c r="C645" s="166" t="s">
        <v>8442</v>
      </c>
      <c r="D645" s="166" t="s">
        <v>5941</v>
      </c>
      <c r="E645" s="166" t="s">
        <v>5940</v>
      </c>
      <c r="F645" s="159">
        <v>64.099999999999994</v>
      </c>
      <c r="G645" s="159">
        <v>-17.600000000000001</v>
      </c>
      <c r="H645" s="163">
        <v>49.977499999999999</v>
      </c>
      <c r="I645" s="163">
        <v>3.1389999999999998</v>
      </c>
      <c r="J645" s="163">
        <v>14.181800000000001</v>
      </c>
      <c r="K645" s="163">
        <v>0.22539999999999999</v>
      </c>
      <c r="L645" s="163">
        <v>4.7344999999999997</v>
      </c>
      <c r="M645" s="163">
        <v>11.3423</v>
      </c>
      <c r="N645" s="163">
        <v>3.0177999999999998</v>
      </c>
      <c r="O645" s="163">
        <v>0.49640000000000001</v>
      </c>
      <c r="P645" s="163">
        <v>0</v>
      </c>
      <c r="Q645" s="163">
        <v>0.24379999999999999</v>
      </c>
      <c r="R645" s="163">
        <v>8.7844739142450792E-2</v>
      </c>
      <c r="S645" s="163">
        <v>8.4699999999999998E-2</v>
      </c>
      <c r="T645" s="163">
        <v>0</v>
      </c>
      <c r="U645" s="163">
        <v>8.9051115810347796E-3</v>
      </c>
      <c r="V645" s="163">
        <v>0</v>
      </c>
      <c r="W645" s="163">
        <v>0</v>
      </c>
      <c r="X645" s="163">
        <v>1109.16345</v>
      </c>
      <c r="Y645" s="163">
        <v>180</v>
      </c>
      <c r="Z645" s="163">
        <v>7.0027019878594341E-3</v>
      </c>
      <c r="AA645" s="163">
        <v>0.99299729801214054</v>
      </c>
      <c r="AB645" s="163">
        <v>4.5791589092386011E-4</v>
      </c>
      <c r="AC645" s="163">
        <v>4.579158909238599E-4</v>
      </c>
      <c r="AD645" s="158" t="s">
        <v>5810</v>
      </c>
    </row>
    <row r="646" spans="1:30">
      <c r="A646" s="166" t="s">
        <v>2155</v>
      </c>
      <c r="B646" s="166"/>
      <c r="C646" s="166" t="s">
        <v>8442</v>
      </c>
      <c r="D646" s="166" t="s">
        <v>5941</v>
      </c>
      <c r="E646" s="166" t="s">
        <v>5940</v>
      </c>
      <c r="F646" s="159">
        <v>64.099999999999994</v>
      </c>
      <c r="G646" s="159">
        <v>-17.600000000000001</v>
      </c>
      <c r="H646" s="163">
        <v>49.977499999999999</v>
      </c>
      <c r="I646" s="163">
        <v>3.1389999999999998</v>
      </c>
      <c r="J646" s="163">
        <v>14.181800000000001</v>
      </c>
      <c r="K646" s="163">
        <v>0.22539999999999999</v>
      </c>
      <c r="L646" s="163">
        <v>4.7344999999999997</v>
      </c>
      <c r="M646" s="163">
        <v>11.3423</v>
      </c>
      <c r="N646" s="163">
        <v>3.0177999999999998</v>
      </c>
      <c r="O646" s="163">
        <v>0.49640000000000001</v>
      </c>
      <c r="P646" s="163">
        <v>0</v>
      </c>
      <c r="Q646" s="163">
        <v>0.24379999999999999</v>
      </c>
      <c r="R646" s="163">
        <v>0.122796461171276</v>
      </c>
      <c r="S646" s="163">
        <v>8.4699999999999998E-2</v>
      </c>
      <c r="T646" s="163">
        <v>0</v>
      </c>
      <c r="U646" s="163">
        <v>7.2352581686481298E-3</v>
      </c>
      <c r="V646" s="163">
        <v>0</v>
      </c>
      <c r="W646" s="163">
        <v>0</v>
      </c>
      <c r="X646" s="163">
        <v>1109.16345</v>
      </c>
      <c r="Y646" s="163">
        <v>150</v>
      </c>
      <c r="Z646" s="163">
        <v>1.607255520372932E-2</v>
      </c>
      <c r="AA646" s="163">
        <v>0.9839274447962707</v>
      </c>
      <c r="AB646" s="163">
        <v>2.1028263362031049E-4</v>
      </c>
      <c r="AC646" s="163">
        <v>2.102826336203103E-4</v>
      </c>
      <c r="AD646" s="158" t="s">
        <v>5810</v>
      </c>
    </row>
    <row r="647" spans="1:30">
      <c r="A647" s="166" t="s">
        <v>2156</v>
      </c>
      <c r="B647" s="166"/>
      <c r="C647" s="166" t="s">
        <v>8442</v>
      </c>
      <c r="D647" s="166" t="s">
        <v>5941</v>
      </c>
      <c r="E647" s="166" t="s">
        <v>5940</v>
      </c>
      <c r="F647" s="159">
        <v>64.099999999999994</v>
      </c>
      <c r="G647" s="159">
        <v>-17.600000000000001</v>
      </c>
      <c r="H647" s="163">
        <v>49.977499999999999</v>
      </c>
      <c r="I647" s="163">
        <v>3.1389999999999998</v>
      </c>
      <c r="J647" s="163">
        <v>14.181800000000001</v>
      </c>
      <c r="K647" s="163">
        <v>0.22539999999999999</v>
      </c>
      <c r="L647" s="163">
        <v>4.7344999999999997</v>
      </c>
      <c r="M647" s="163">
        <v>11.3423</v>
      </c>
      <c r="N647" s="163">
        <v>3.0177999999999998</v>
      </c>
      <c r="O647" s="163">
        <v>0.49640000000000001</v>
      </c>
      <c r="P647" s="163">
        <v>0</v>
      </c>
      <c r="Q647" s="163">
        <v>0.24379999999999999</v>
      </c>
      <c r="R647" s="163">
        <v>0.10067848724909199</v>
      </c>
      <c r="S647" s="163">
        <v>8.4699999999999998E-2</v>
      </c>
      <c r="T647" s="163">
        <v>0</v>
      </c>
      <c r="U647" s="163">
        <v>7.57345916916415E-3</v>
      </c>
      <c r="V647" s="163">
        <v>0</v>
      </c>
      <c r="W647" s="163">
        <v>0</v>
      </c>
      <c r="X647" s="163">
        <v>1109.16345</v>
      </c>
      <c r="Y647" s="163">
        <v>160</v>
      </c>
      <c r="Z647" s="163">
        <v>1.0234574413292549E-2</v>
      </c>
      <c r="AA647" s="163">
        <v>0.98976542558670744</v>
      </c>
      <c r="AB647" s="163">
        <v>6.5022953667220526E-5</v>
      </c>
      <c r="AC647" s="163">
        <v>6.502295366722054E-5</v>
      </c>
      <c r="AD647" s="158" t="s">
        <v>5810</v>
      </c>
    </row>
    <row r="648" spans="1:30">
      <c r="A648" s="166" t="s">
        <v>2157</v>
      </c>
      <c r="B648" s="166"/>
      <c r="C648" s="166" t="s">
        <v>8442</v>
      </c>
      <c r="D648" s="166" t="s">
        <v>5941</v>
      </c>
      <c r="E648" s="166" t="s">
        <v>5940</v>
      </c>
      <c r="F648" s="159">
        <v>64.099999999999994</v>
      </c>
      <c r="G648" s="159">
        <v>-17.600000000000001</v>
      </c>
      <c r="H648" s="163">
        <v>49.977499999999999</v>
      </c>
      <c r="I648" s="163">
        <v>3.1389999999999998</v>
      </c>
      <c r="J648" s="163">
        <v>14.181800000000001</v>
      </c>
      <c r="K648" s="163">
        <v>0.22539999999999999</v>
      </c>
      <c r="L648" s="163">
        <v>4.7344999999999997</v>
      </c>
      <c r="M648" s="163">
        <v>11.3423</v>
      </c>
      <c r="N648" s="163">
        <v>3.0177999999999998</v>
      </c>
      <c r="O648" s="163">
        <v>0.49640000000000001</v>
      </c>
      <c r="P648" s="163">
        <v>0</v>
      </c>
      <c r="Q648" s="163">
        <v>0.24379999999999999</v>
      </c>
      <c r="R648" s="163">
        <v>0.106500951972218</v>
      </c>
      <c r="S648" s="163">
        <v>8.4699999999999998E-2</v>
      </c>
      <c r="T648" s="163">
        <v>0</v>
      </c>
      <c r="U648" s="163">
        <v>8.4429291906583295E-3</v>
      </c>
      <c r="V648" s="163">
        <v>0</v>
      </c>
      <c r="W648" s="163">
        <v>0</v>
      </c>
      <c r="X648" s="163">
        <v>1109.16345</v>
      </c>
      <c r="Y648" s="163">
        <v>170</v>
      </c>
      <c r="Z648" s="163">
        <v>1.079844399784566E-2</v>
      </c>
      <c r="AA648" s="163">
        <v>0.98920155600215431</v>
      </c>
      <c r="AB648" s="163">
        <v>4.6841468078387183E-4</v>
      </c>
      <c r="AC648" s="163">
        <v>4.6841468078387183E-4</v>
      </c>
      <c r="AD648" s="158" t="s">
        <v>5810</v>
      </c>
    </row>
    <row r="649" spans="1:30">
      <c r="A649" s="166" t="s">
        <v>2158</v>
      </c>
      <c r="B649" s="166"/>
      <c r="C649" s="166" t="s">
        <v>8442</v>
      </c>
      <c r="D649" s="166" t="s">
        <v>5941</v>
      </c>
      <c r="E649" s="166" t="s">
        <v>5940</v>
      </c>
      <c r="F649" s="159">
        <v>64.099999999999994</v>
      </c>
      <c r="G649" s="159">
        <v>-17.600000000000001</v>
      </c>
      <c r="H649" s="163">
        <v>49.304000000000002</v>
      </c>
      <c r="I649" s="163">
        <v>2.0486</v>
      </c>
      <c r="J649" s="163">
        <v>16.912299999999998</v>
      </c>
      <c r="K649" s="163">
        <v>0.16800000000000001</v>
      </c>
      <c r="L649" s="163">
        <v>5.6005000000000003</v>
      </c>
      <c r="M649" s="163">
        <v>13.806800000000001</v>
      </c>
      <c r="N649" s="163">
        <v>2.5402</v>
      </c>
      <c r="O649" s="163">
        <v>0.20150000000000001</v>
      </c>
      <c r="P649" s="163">
        <v>3.0499999999999999E-2</v>
      </c>
      <c r="Q649" s="163">
        <v>0.29909999999999998</v>
      </c>
      <c r="R649" s="163">
        <v>9.7086041242935794E-2</v>
      </c>
      <c r="S649" s="163">
        <v>7.46E-2</v>
      </c>
      <c r="T649" s="163">
        <v>0</v>
      </c>
      <c r="U649" s="163">
        <v>1.358874829505E-2</v>
      </c>
      <c r="V649" s="163">
        <v>0</v>
      </c>
      <c r="W649" s="163">
        <v>0</v>
      </c>
      <c r="X649" s="163">
        <v>1126.57005</v>
      </c>
      <c r="Y649" s="163">
        <v>340</v>
      </c>
      <c r="Z649" s="163">
        <v>4.918044852629264E-3</v>
      </c>
      <c r="AA649" s="163">
        <v>0.99508195514737074</v>
      </c>
      <c r="AB649" s="163">
        <v>1.8896890391463359E-5</v>
      </c>
      <c r="AC649" s="163">
        <v>1.8896890391463349E-5</v>
      </c>
      <c r="AD649" s="158" t="s">
        <v>5810</v>
      </c>
    </row>
    <row r="650" spans="1:30">
      <c r="A650" s="166" t="s">
        <v>2159</v>
      </c>
      <c r="B650" s="166"/>
      <c r="C650" s="166" t="s">
        <v>8442</v>
      </c>
      <c r="D650" s="166" t="s">
        <v>5941</v>
      </c>
      <c r="E650" s="166" t="s">
        <v>5940</v>
      </c>
      <c r="F650" s="159">
        <v>64.099999999999994</v>
      </c>
      <c r="G650" s="159">
        <v>-17.600000000000001</v>
      </c>
      <c r="H650" s="163">
        <v>49.882599999999996</v>
      </c>
      <c r="I650" s="163">
        <v>2.0285000000000002</v>
      </c>
      <c r="J650" s="163">
        <v>17.168500000000002</v>
      </c>
      <c r="K650" s="163">
        <v>0.19189999999999999</v>
      </c>
      <c r="L650" s="163">
        <v>5.6138000000000003</v>
      </c>
      <c r="M650" s="163">
        <v>14.166</v>
      </c>
      <c r="N650" s="163">
        <v>2.4897</v>
      </c>
      <c r="O650" s="163">
        <v>0.33310000000000001</v>
      </c>
      <c r="P650" s="163">
        <v>1.7299999999999999E-2</v>
      </c>
      <c r="Q650" s="163">
        <v>0.22789999999999999</v>
      </c>
      <c r="R650" s="163">
        <v>0.10774176654308699</v>
      </c>
      <c r="S650" s="163">
        <v>0</v>
      </c>
      <c r="T650" s="163">
        <v>0</v>
      </c>
      <c r="U650" s="163">
        <v>1.17097380027894E-2</v>
      </c>
      <c r="V650" s="163">
        <v>0</v>
      </c>
      <c r="W650" s="163">
        <v>0</v>
      </c>
      <c r="X650" s="163">
        <v>1126.8373799999999</v>
      </c>
      <c r="Y650" s="163">
        <v>290</v>
      </c>
      <c r="Z650" s="163">
        <v>6.9865205918526836E-3</v>
      </c>
      <c r="AA650" s="163">
        <v>0.99301347940814733</v>
      </c>
      <c r="AB650" s="163">
        <v>2.5513380821293652E-4</v>
      </c>
      <c r="AC650" s="163">
        <v>2.5513380821293652E-4</v>
      </c>
      <c r="AD650" s="158" t="s">
        <v>5810</v>
      </c>
    </row>
    <row r="651" spans="1:30">
      <c r="A651" s="166" t="s">
        <v>2160</v>
      </c>
      <c r="B651" s="166"/>
      <c r="C651" s="166" t="s">
        <v>8442</v>
      </c>
      <c r="D651" s="166" t="s">
        <v>5941</v>
      </c>
      <c r="E651" s="166" t="s">
        <v>5940</v>
      </c>
      <c r="F651" s="159">
        <v>64.099999999999994</v>
      </c>
      <c r="G651" s="159">
        <v>-17.600000000000001</v>
      </c>
      <c r="H651" s="163">
        <v>49.882599999999996</v>
      </c>
      <c r="I651" s="163">
        <v>2.0285000000000002</v>
      </c>
      <c r="J651" s="163">
        <v>17.168500000000002</v>
      </c>
      <c r="K651" s="163">
        <v>0.19189999999999999</v>
      </c>
      <c r="L651" s="163">
        <v>5.6138000000000003</v>
      </c>
      <c r="M651" s="163">
        <v>14.166</v>
      </c>
      <c r="N651" s="163">
        <v>2.4897</v>
      </c>
      <c r="O651" s="163">
        <v>0.33310000000000001</v>
      </c>
      <c r="P651" s="163">
        <v>1.7299999999999999E-2</v>
      </c>
      <c r="Q651" s="163">
        <v>0.22789999999999999</v>
      </c>
      <c r="R651" s="163">
        <v>0.101087069136592</v>
      </c>
      <c r="S651" s="163">
        <v>0</v>
      </c>
      <c r="T651" s="163">
        <v>0</v>
      </c>
      <c r="U651" s="163">
        <v>1.1618037886801399E-2</v>
      </c>
      <c r="V651" s="163">
        <v>0</v>
      </c>
      <c r="W651" s="163">
        <v>0</v>
      </c>
      <c r="X651" s="163">
        <v>1126.8373799999999</v>
      </c>
      <c r="Y651" s="163">
        <v>290</v>
      </c>
      <c r="Z651" s="163">
        <v>6.1627314516719961E-3</v>
      </c>
      <c r="AA651" s="163">
        <v>0.99383726854832799</v>
      </c>
      <c r="AB651" s="163">
        <v>1.6696539868045311E-4</v>
      </c>
      <c r="AC651" s="163">
        <v>1.6696539868045311E-4</v>
      </c>
      <c r="AD651" s="158" t="s">
        <v>5810</v>
      </c>
    </row>
    <row r="652" spans="1:30">
      <c r="A652" s="166" t="s">
        <v>2161</v>
      </c>
      <c r="B652" s="166"/>
      <c r="C652" s="166" t="s">
        <v>8442</v>
      </c>
      <c r="D652" s="166" t="s">
        <v>5941</v>
      </c>
      <c r="E652" s="166" t="s">
        <v>5940</v>
      </c>
      <c r="F652" s="159">
        <v>64.099999999999994</v>
      </c>
      <c r="G652" s="159">
        <v>-17.600000000000001</v>
      </c>
      <c r="H652" s="163">
        <v>49.882599999999996</v>
      </c>
      <c r="I652" s="163">
        <v>2.0285000000000002</v>
      </c>
      <c r="J652" s="163">
        <v>17.168500000000002</v>
      </c>
      <c r="K652" s="163">
        <v>0.19189999999999999</v>
      </c>
      <c r="L652" s="163">
        <v>5.6138000000000003</v>
      </c>
      <c r="M652" s="163">
        <v>14.166</v>
      </c>
      <c r="N652" s="163">
        <v>2.4897</v>
      </c>
      <c r="O652" s="163">
        <v>0.33310000000000001</v>
      </c>
      <c r="P652" s="163">
        <v>1.7299999999999999E-2</v>
      </c>
      <c r="Q652" s="163">
        <v>0.22789999999999999</v>
      </c>
      <c r="R652" s="163">
        <v>0.10118577527832801</v>
      </c>
      <c r="S652" s="163">
        <v>0</v>
      </c>
      <c r="T652" s="163">
        <v>0</v>
      </c>
      <c r="U652" s="163">
        <v>1.11970061084421E-2</v>
      </c>
      <c r="V652" s="163">
        <v>0</v>
      </c>
      <c r="W652" s="163">
        <v>0</v>
      </c>
      <c r="X652" s="163">
        <v>1126.8373799999999</v>
      </c>
      <c r="Y652" s="163">
        <v>280</v>
      </c>
      <c r="Z652" s="163">
        <v>6.3755020511141649E-3</v>
      </c>
      <c r="AA652" s="163">
        <v>0.99362449794888585</v>
      </c>
      <c r="AB652" s="163">
        <v>1.379098585056702E-4</v>
      </c>
      <c r="AC652" s="163">
        <v>1.3790985850567031E-4</v>
      </c>
      <c r="AD652" s="158" t="s">
        <v>5810</v>
      </c>
    </row>
    <row r="653" spans="1:30">
      <c r="A653" s="166" t="s">
        <v>2162</v>
      </c>
      <c r="B653" s="166"/>
      <c r="C653" s="166" t="s">
        <v>8442</v>
      </c>
      <c r="D653" s="166" t="s">
        <v>5941</v>
      </c>
      <c r="E653" s="166" t="s">
        <v>5940</v>
      </c>
      <c r="F653" s="159">
        <v>64.099999999999994</v>
      </c>
      <c r="G653" s="159">
        <v>-17.600000000000001</v>
      </c>
      <c r="H653" s="163">
        <v>49.882599999999996</v>
      </c>
      <c r="I653" s="163">
        <v>2.0285000000000002</v>
      </c>
      <c r="J653" s="163">
        <v>17.168500000000002</v>
      </c>
      <c r="K653" s="163">
        <v>0.19189999999999999</v>
      </c>
      <c r="L653" s="163">
        <v>5.6138000000000003</v>
      </c>
      <c r="M653" s="163">
        <v>14.166</v>
      </c>
      <c r="N653" s="163">
        <v>2.4897</v>
      </c>
      <c r="O653" s="163">
        <v>0.33310000000000001</v>
      </c>
      <c r="P653" s="163">
        <v>1.7299999999999999E-2</v>
      </c>
      <c r="Q653" s="163">
        <v>0.22789999999999999</v>
      </c>
      <c r="R653" s="163">
        <v>9.1230871712246392E-2</v>
      </c>
      <c r="S653" s="163">
        <v>0</v>
      </c>
      <c r="T653" s="163">
        <v>0</v>
      </c>
      <c r="U653" s="163">
        <v>9.4517768448466998E-3</v>
      </c>
      <c r="V653" s="163">
        <v>0</v>
      </c>
      <c r="W653" s="163">
        <v>0</v>
      </c>
      <c r="X653" s="163">
        <v>1126.8373799999999</v>
      </c>
      <c r="Y653" s="163">
        <v>230</v>
      </c>
      <c r="Z653" s="163">
        <v>6.2284698091639827E-3</v>
      </c>
      <c r="AA653" s="163">
        <v>0.99377153019083597</v>
      </c>
      <c r="AB653" s="163">
        <v>3.6155358280894192E-4</v>
      </c>
      <c r="AC653" s="163">
        <v>3.6155358280894192E-4</v>
      </c>
      <c r="AD653" s="158" t="s">
        <v>5810</v>
      </c>
    </row>
    <row r="654" spans="1:30">
      <c r="A654" s="166" t="s">
        <v>2163</v>
      </c>
      <c r="B654" s="166"/>
      <c r="C654" s="166" t="s">
        <v>8442</v>
      </c>
      <c r="D654" s="166" t="s">
        <v>5941</v>
      </c>
      <c r="E654" s="166" t="s">
        <v>5940</v>
      </c>
      <c r="F654" s="159">
        <v>64.099999999999994</v>
      </c>
      <c r="G654" s="159">
        <v>-17.600000000000001</v>
      </c>
      <c r="H654" s="163">
        <v>48.624099999999999</v>
      </c>
      <c r="I654" s="163">
        <v>3.5051000000000001</v>
      </c>
      <c r="J654" s="163">
        <v>11.870799999999999</v>
      </c>
      <c r="K654" s="163">
        <v>0.18940000000000001</v>
      </c>
      <c r="L654" s="163">
        <v>4.3040000000000003</v>
      </c>
      <c r="M654" s="163">
        <v>9.1857000000000006</v>
      </c>
      <c r="N654" s="163">
        <v>3.1642999999999999</v>
      </c>
      <c r="O654" s="163">
        <v>0.45579999999999998</v>
      </c>
      <c r="P654" s="163">
        <v>1.2999999999999999E-3</v>
      </c>
      <c r="Q654" s="163">
        <v>0.39350000000000002</v>
      </c>
      <c r="R654" s="163">
        <v>0.34513729093696199</v>
      </c>
      <c r="S654" s="163">
        <v>1.8100000000000002E-2</v>
      </c>
      <c r="T654" s="163">
        <v>0</v>
      </c>
      <c r="U654" s="163">
        <v>0.01</v>
      </c>
      <c r="V654" s="163">
        <v>0</v>
      </c>
      <c r="W654" s="163">
        <v>0</v>
      </c>
      <c r="X654" s="163">
        <v>1100.5103999999999</v>
      </c>
      <c r="Y654" s="163">
        <v>190</v>
      </c>
      <c r="Z654" s="163">
        <v>9.309358294011752E-2</v>
      </c>
      <c r="AA654" s="163">
        <v>0.90690641705988251</v>
      </c>
      <c r="AB654" s="163">
        <v>5.1896651574187319E-4</v>
      </c>
      <c r="AC654" s="163">
        <v>5.1896651574187308E-4</v>
      </c>
      <c r="AD654" s="158" t="s">
        <v>5810</v>
      </c>
    </row>
    <row r="655" spans="1:30">
      <c r="A655" s="166" t="s">
        <v>2164</v>
      </c>
      <c r="B655" s="166"/>
      <c r="C655" s="166" t="s">
        <v>8442</v>
      </c>
      <c r="D655" s="166" t="s">
        <v>5941</v>
      </c>
      <c r="E655" s="166" t="s">
        <v>5940</v>
      </c>
      <c r="F655" s="159">
        <v>64.099999999999994</v>
      </c>
      <c r="G655" s="159">
        <v>-17.600000000000001</v>
      </c>
      <c r="H655" s="163">
        <v>49.9024</v>
      </c>
      <c r="I655" s="163">
        <v>3.2621000000000002</v>
      </c>
      <c r="J655" s="163">
        <v>13.811400000000001</v>
      </c>
      <c r="K655" s="163">
        <v>0.2102</v>
      </c>
      <c r="L655" s="163">
        <v>3.2621000000000002</v>
      </c>
      <c r="M655" s="163">
        <v>11.382</v>
      </c>
      <c r="N655" s="163">
        <v>3.0127999999999999</v>
      </c>
      <c r="O655" s="163">
        <v>0.50960000000000005</v>
      </c>
      <c r="P655" s="163">
        <v>0</v>
      </c>
      <c r="Q655" s="163">
        <v>0.3231</v>
      </c>
      <c r="R655" s="163">
        <v>0.35240509042225798</v>
      </c>
      <c r="S655" s="163">
        <v>4.36E-2</v>
      </c>
      <c r="T655" s="163">
        <v>0</v>
      </c>
      <c r="U655" s="163">
        <v>0.10050000000000001</v>
      </c>
      <c r="V655" s="163">
        <v>0</v>
      </c>
      <c r="W655" s="163">
        <v>0</v>
      </c>
      <c r="X655" s="163">
        <v>1079.5682099999999</v>
      </c>
      <c r="Y655" s="163">
        <v>2270</v>
      </c>
      <c r="Z655" s="163">
        <v>1.0658195419140129E-2</v>
      </c>
      <c r="AA655" s="163">
        <v>0.98934180458085985</v>
      </c>
      <c r="AB655" s="163">
        <v>2.7172044583169083E-4</v>
      </c>
      <c r="AC655" s="163">
        <v>2.7172044583169088E-4</v>
      </c>
      <c r="AD655" s="158" t="s">
        <v>5810</v>
      </c>
    </row>
    <row r="656" spans="1:30">
      <c r="A656" s="166" t="s">
        <v>2165</v>
      </c>
      <c r="B656" s="166"/>
      <c r="C656" s="166" t="s">
        <v>8442</v>
      </c>
      <c r="D656" s="166" t="s">
        <v>5941</v>
      </c>
      <c r="E656" s="166" t="s">
        <v>5940</v>
      </c>
      <c r="F656" s="159">
        <v>64.099999999999994</v>
      </c>
      <c r="G656" s="159">
        <v>-17.600000000000001</v>
      </c>
      <c r="H656" s="163">
        <v>46.828099999999999</v>
      </c>
      <c r="I656" s="163">
        <v>4.7610999999999999</v>
      </c>
      <c r="J656" s="163">
        <v>12.2013</v>
      </c>
      <c r="K656" s="163">
        <v>0.24340000000000001</v>
      </c>
      <c r="L656" s="163">
        <v>4.9626999999999999</v>
      </c>
      <c r="M656" s="163">
        <v>10.188000000000001</v>
      </c>
      <c r="N656" s="163">
        <v>2.5173000000000001</v>
      </c>
      <c r="O656" s="163">
        <v>0.47839999999999999</v>
      </c>
      <c r="P656" s="163">
        <v>0</v>
      </c>
      <c r="Q656" s="163">
        <v>0.3508</v>
      </c>
      <c r="R656" s="163">
        <v>0.230201764569996</v>
      </c>
      <c r="S656" s="163">
        <v>4.8599999999999997E-2</v>
      </c>
      <c r="T656" s="163">
        <v>0</v>
      </c>
      <c r="U656" s="163">
        <v>3.15E-2</v>
      </c>
      <c r="V656" s="163">
        <v>0</v>
      </c>
      <c r="W656" s="163">
        <v>0</v>
      </c>
      <c r="X656" s="163">
        <v>1113.75027</v>
      </c>
      <c r="Y656" s="163">
        <v>570</v>
      </c>
      <c r="Z656" s="163">
        <v>1.8013184343347931E-2</v>
      </c>
      <c r="AA656" s="163">
        <v>0.98198681565665202</v>
      </c>
      <c r="AB656" s="163">
        <v>2.116170107938894E-4</v>
      </c>
      <c r="AC656" s="163">
        <v>2.1161701079388959E-4</v>
      </c>
      <c r="AD656" s="158" t="s">
        <v>5810</v>
      </c>
    </row>
    <row r="657" spans="1:31">
      <c r="A657" s="166" t="s">
        <v>2166</v>
      </c>
      <c r="B657" s="166"/>
      <c r="C657" s="166" t="s">
        <v>8442</v>
      </c>
      <c r="D657" s="166" t="s">
        <v>5941</v>
      </c>
      <c r="E657" s="166" t="s">
        <v>5940</v>
      </c>
      <c r="F657" s="159">
        <v>64.099999999999994</v>
      </c>
      <c r="G657" s="159">
        <v>-17.600000000000001</v>
      </c>
      <c r="H657" s="163">
        <v>50.391300000000001</v>
      </c>
      <c r="I657" s="163">
        <v>1.2536</v>
      </c>
      <c r="J657" s="163">
        <v>16.557600000000001</v>
      </c>
      <c r="K657" s="163">
        <v>0.20480000000000001</v>
      </c>
      <c r="L657" s="163">
        <v>6.3838999999999997</v>
      </c>
      <c r="M657" s="163">
        <v>14.164899999999999</v>
      </c>
      <c r="N657" s="163">
        <v>2.0943999999999998</v>
      </c>
      <c r="O657" s="163">
        <v>6.2100000000000002E-2</v>
      </c>
      <c r="P657" s="163">
        <v>4.2000000000000003E-2</v>
      </c>
      <c r="Q657" s="163">
        <v>8.2299999999999998E-2</v>
      </c>
      <c r="R657" s="163">
        <v>0.55671533364732506</v>
      </c>
      <c r="S657" s="163">
        <v>0</v>
      </c>
      <c r="T657" s="163">
        <v>0</v>
      </c>
      <c r="U657" s="163">
        <v>7.1400000000000005E-2</v>
      </c>
      <c r="V657" s="163">
        <v>0</v>
      </c>
      <c r="W657" s="163">
        <v>0</v>
      </c>
      <c r="X657" s="163">
        <v>1142.31639</v>
      </c>
      <c r="Y657" s="163">
        <v>1790</v>
      </c>
      <c r="Z657" s="163">
        <v>3.135582300448491E-2</v>
      </c>
      <c r="AA657" s="163">
        <v>0.96864417699551508</v>
      </c>
      <c r="AB657" s="163">
        <v>1.332162982565952E-4</v>
      </c>
      <c r="AC657" s="163">
        <v>1.3321629825659501E-4</v>
      </c>
      <c r="AD657" s="158" t="s">
        <v>5810</v>
      </c>
    </row>
    <row r="658" spans="1:31">
      <c r="A658" s="166" t="s">
        <v>2167</v>
      </c>
      <c r="B658" s="166"/>
      <c r="C658" s="166" t="s">
        <v>8442</v>
      </c>
      <c r="D658" s="166" t="s">
        <v>5941</v>
      </c>
      <c r="E658" s="166" t="s">
        <v>5940</v>
      </c>
      <c r="F658" s="159">
        <v>64.099999999999994</v>
      </c>
      <c r="G658" s="159">
        <v>-17.600000000000001</v>
      </c>
      <c r="H658" s="163">
        <v>49.432699999999997</v>
      </c>
      <c r="I658" s="163">
        <v>3.0421</v>
      </c>
      <c r="J658" s="163">
        <v>14.425700000000001</v>
      </c>
      <c r="K658" s="163">
        <v>0.22109999999999999</v>
      </c>
      <c r="L658" s="163">
        <v>5.1073000000000004</v>
      </c>
      <c r="M658" s="163">
        <v>12.059699999999999</v>
      </c>
      <c r="N658" s="163">
        <v>2.9689999999999999</v>
      </c>
      <c r="O658" s="163">
        <v>0.36990000000000001</v>
      </c>
      <c r="P658" s="163">
        <v>0</v>
      </c>
      <c r="Q658" s="163">
        <v>0.25040000000000001</v>
      </c>
      <c r="R658" s="163">
        <v>9.1416910959355405E-2</v>
      </c>
      <c r="S658" s="163">
        <v>4.5499999999999999E-2</v>
      </c>
      <c r="T658" s="163">
        <v>0</v>
      </c>
      <c r="U658" s="163">
        <v>5.7999999999999996E-3</v>
      </c>
      <c r="V658" s="163">
        <v>0</v>
      </c>
      <c r="W658" s="163">
        <v>0</v>
      </c>
      <c r="X658" s="163">
        <v>1116.6567299999999</v>
      </c>
      <c r="Y658" s="163">
        <v>120</v>
      </c>
      <c r="Z658" s="163">
        <v>1.128726450238003E-2</v>
      </c>
      <c r="AA658" s="163">
        <v>0.98871273549761995</v>
      </c>
      <c r="AB658" s="163">
        <v>2.8221869455191949E-4</v>
      </c>
      <c r="AC658" s="163">
        <v>2.8221869455191949E-4</v>
      </c>
      <c r="AD658" s="158" t="s">
        <v>5810</v>
      </c>
    </row>
    <row r="659" spans="1:31">
      <c r="A659" s="166" t="s">
        <v>2168</v>
      </c>
      <c r="B659" s="166"/>
      <c r="C659" s="166" t="s">
        <v>8442</v>
      </c>
      <c r="D659" s="166" t="s">
        <v>5941</v>
      </c>
      <c r="E659" s="166" t="s">
        <v>5940</v>
      </c>
      <c r="F659" s="159">
        <v>64.099999999999994</v>
      </c>
      <c r="G659" s="159">
        <v>-17.600000000000001</v>
      </c>
      <c r="H659" s="163">
        <v>49.624499999999998</v>
      </c>
      <c r="I659" s="163">
        <v>3.3246000000000002</v>
      </c>
      <c r="J659" s="163">
        <v>14.166499999999999</v>
      </c>
      <c r="K659" s="163">
        <v>0.1191</v>
      </c>
      <c r="L659" s="163">
        <v>5</v>
      </c>
      <c r="M659" s="163">
        <v>10.582800000000001</v>
      </c>
      <c r="N659" s="163">
        <v>3.0926999999999998</v>
      </c>
      <c r="O659" s="163">
        <v>0.51240000000000008</v>
      </c>
      <c r="P659" s="163">
        <v>0</v>
      </c>
      <c r="Q659" s="163">
        <v>0.35039999999999999</v>
      </c>
      <c r="R659" s="163">
        <v>9.1535317050382092E-2</v>
      </c>
      <c r="S659" s="163">
        <v>0</v>
      </c>
      <c r="T659" s="163">
        <v>0</v>
      </c>
      <c r="U659" s="163">
        <v>2.5000000000000001E-2</v>
      </c>
      <c r="V659" s="163">
        <v>0</v>
      </c>
      <c r="W659" s="163">
        <v>0</v>
      </c>
      <c r="X659" s="163">
        <v>1114.5</v>
      </c>
      <c r="Y659" s="163">
        <v>510</v>
      </c>
      <c r="Z659" s="163">
        <v>3.0169401129212848E-3</v>
      </c>
      <c r="AA659" s="163">
        <v>0.99698305988707869</v>
      </c>
      <c r="AB659" s="163">
        <v>2.7527403421463519E-4</v>
      </c>
      <c r="AC659" s="163">
        <v>2.7527403421463503E-4</v>
      </c>
      <c r="AD659" s="158" t="s">
        <v>5810</v>
      </c>
    </row>
    <row r="660" spans="1:31">
      <c r="A660" s="166" t="s">
        <v>1825</v>
      </c>
      <c r="B660" s="166"/>
      <c r="C660" s="166" t="s">
        <v>8442</v>
      </c>
      <c r="D660" s="166" t="s">
        <v>5941</v>
      </c>
      <c r="E660" s="165" t="s">
        <v>6355</v>
      </c>
      <c r="F660" s="172">
        <v>64.63</v>
      </c>
      <c r="G660" s="173">
        <v>-17.53</v>
      </c>
      <c r="H660" s="163">
        <v>47.762999999999998</v>
      </c>
      <c r="I660" s="163">
        <v>0.4859</v>
      </c>
      <c r="J660" s="163">
        <v>14.106</v>
      </c>
      <c r="K660" s="163">
        <v>0</v>
      </c>
      <c r="L660" s="163">
        <v>11.925000000000001</v>
      </c>
      <c r="M660" s="163">
        <v>12.609</v>
      </c>
      <c r="N660" s="163">
        <v>1.583</v>
      </c>
      <c r="O660" s="163">
        <v>4.974126247378382E-4</v>
      </c>
      <c r="P660" s="163">
        <v>0</v>
      </c>
      <c r="Q660" s="163">
        <v>4.4201367090245051E-4</v>
      </c>
      <c r="R660" s="163">
        <v>0.11833595136</v>
      </c>
      <c r="S660" s="163">
        <v>0</v>
      </c>
      <c r="T660" s="163">
        <v>0</v>
      </c>
      <c r="U660" s="163">
        <v>6.6378843000000007E-2</v>
      </c>
      <c r="V660" s="163">
        <v>8.5045900000000003</v>
      </c>
      <c r="W660" s="163">
        <v>1.6675664999099999</v>
      </c>
      <c r="X660" s="163">
        <v>1177.3094000000001</v>
      </c>
      <c r="Y660" s="163">
        <v>1140</v>
      </c>
      <c r="Z660" s="163">
        <v>3.3082831203512342E-3</v>
      </c>
      <c r="AA660" s="163">
        <v>0.99669171687964875</v>
      </c>
      <c r="AB660" s="163">
        <v>5.0152304087874237E-4</v>
      </c>
      <c r="AC660" s="163">
        <v>5.0152304087874215E-4</v>
      </c>
      <c r="AD660" s="158" t="s">
        <v>5810</v>
      </c>
      <c r="AE660" s="158"/>
    </row>
    <row r="661" spans="1:31">
      <c r="A661" s="166" t="s">
        <v>1730</v>
      </c>
      <c r="B661" s="166"/>
      <c r="C661" s="166" t="s">
        <v>8442</v>
      </c>
      <c r="D661" s="166" t="s">
        <v>5941</v>
      </c>
      <c r="E661" s="165" t="s">
        <v>6355</v>
      </c>
      <c r="F661" s="172">
        <v>64.63</v>
      </c>
      <c r="G661" s="173">
        <v>-17.53</v>
      </c>
      <c r="H661" s="163">
        <v>47.914000000000001</v>
      </c>
      <c r="I661" s="163">
        <v>0.43859999999999988</v>
      </c>
      <c r="J661" s="163">
        <v>14.571999999999999</v>
      </c>
      <c r="K661" s="163">
        <v>0.1442055509902114</v>
      </c>
      <c r="L661" s="163">
        <v>11.797000000000001</v>
      </c>
      <c r="M661" s="163">
        <v>12.715</v>
      </c>
      <c r="N661" s="163">
        <v>1.5129999999999999</v>
      </c>
      <c r="O661" s="163">
        <v>3.2165166433065619E-4</v>
      </c>
      <c r="P661" s="163">
        <v>0</v>
      </c>
      <c r="Q661" s="163">
        <v>4.4899767069217728E-4</v>
      </c>
      <c r="R661" s="163">
        <v>0.12017063184</v>
      </c>
      <c r="S661" s="163">
        <v>0</v>
      </c>
      <c r="T661" s="163">
        <v>0</v>
      </c>
      <c r="U661" s="163">
        <v>3.4125377999999998E-2</v>
      </c>
      <c r="V661" s="163">
        <v>8.420440000000001</v>
      </c>
      <c r="W661" s="163">
        <v>1.6510665015599999</v>
      </c>
      <c r="X661" s="163">
        <v>1179.069</v>
      </c>
      <c r="Y661" s="163">
        <v>590</v>
      </c>
      <c r="Z661" s="163">
        <v>6.0920121170948494E-3</v>
      </c>
      <c r="AA661" s="163">
        <v>0.99390798788290513</v>
      </c>
      <c r="AB661" s="163">
        <v>3.4393706997901938E-4</v>
      </c>
      <c r="AC661" s="163">
        <v>3.4393706997901938E-4</v>
      </c>
      <c r="AD661" s="158" t="s">
        <v>5810</v>
      </c>
      <c r="AE661" s="158"/>
    </row>
    <row r="662" spans="1:31">
      <c r="A662" s="166" t="s">
        <v>1716</v>
      </c>
      <c r="B662" s="166"/>
      <c r="C662" s="166" t="s">
        <v>8442</v>
      </c>
      <c r="D662" s="166" t="s">
        <v>5941</v>
      </c>
      <c r="E662" s="165" t="s">
        <v>6355</v>
      </c>
      <c r="F662" s="172">
        <v>64.63</v>
      </c>
      <c r="G662" s="173">
        <v>-17.53</v>
      </c>
      <c r="H662" s="163">
        <v>47.947000000000003</v>
      </c>
      <c r="I662" s="163">
        <v>0.57620000000000005</v>
      </c>
      <c r="J662" s="163">
        <v>14.581</v>
      </c>
      <c r="K662" s="163">
        <v>0.14842034014637859</v>
      </c>
      <c r="L662" s="163">
        <v>11.726000000000001</v>
      </c>
      <c r="M662" s="163">
        <v>12.529</v>
      </c>
      <c r="N662" s="163">
        <v>1.5129999999999999</v>
      </c>
      <c r="O662" s="163">
        <v>2.8549772584275407E-4</v>
      </c>
      <c r="P662" s="163">
        <v>0</v>
      </c>
      <c r="Q662" s="163">
        <v>4.9090166943053853E-4</v>
      </c>
      <c r="R662" s="163">
        <v>0.10461553596000001</v>
      </c>
      <c r="S662" s="163">
        <v>0</v>
      </c>
      <c r="T662" s="163">
        <v>0</v>
      </c>
      <c r="U662" s="163">
        <v>2.6893599000000001E-2</v>
      </c>
      <c r="V662" s="163">
        <v>8.2934500000000018</v>
      </c>
      <c r="W662" s="163">
        <v>1.62616650405</v>
      </c>
      <c r="X662" s="163">
        <v>1175.9813999999999</v>
      </c>
      <c r="Y662" s="163">
        <v>460</v>
      </c>
      <c r="Z662" s="163">
        <v>5.7935108499071273E-3</v>
      </c>
      <c r="AA662" s="163">
        <v>0.99420648915009291</v>
      </c>
      <c r="AB662" s="163">
        <v>3.5325762797773139E-4</v>
      </c>
      <c r="AC662" s="163">
        <v>3.5325762797773128E-4</v>
      </c>
      <c r="AD662" s="158" t="s">
        <v>5810</v>
      </c>
      <c r="AE662" s="158"/>
    </row>
    <row r="663" spans="1:31">
      <c r="A663" s="166" t="s">
        <v>1695</v>
      </c>
      <c r="B663" s="166"/>
      <c r="C663" s="166" t="s">
        <v>8442</v>
      </c>
      <c r="D663" s="166" t="s">
        <v>5941</v>
      </c>
      <c r="E663" s="165" t="s">
        <v>6355</v>
      </c>
      <c r="F663" s="172">
        <v>64.63</v>
      </c>
      <c r="G663" s="173">
        <v>-17.53</v>
      </c>
      <c r="H663" s="163">
        <v>47.963000000000001</v>
      </c>
      <c r="I663" s="163">
        <v>0.76109999999999989</v>
      </c>
      <c r="J663" s="163">
        <v>15.048999999999999</v>
      </c>
      <c r="K663" s="163">
        <v>0.1452391205064737</v>
      </c>
      <c r="L663" s="163">
        <v>10.605</v>
      </c>
      <c r="M663" s="163">
        <v>13.202</v>
      </c>
      <c r="N663" s="163">
        <v>1.5840000000000001</v>
      </c>
      <c r="O663" s="163">
        <v>2.8613520082868682E-4</v>
      </c>
      <c r="P663" s="163">
        <v>0</v>
      </c>
      <c r="Q663" s="163">
        <v>5.5283872019732685E-4</v>
      </c>
      <c r="R663" s="163">
        <v>0.15805597499999999</v>
      </c>
      <c r="S663" s="163">
        <v>0</v>
      </c>
      <c r="T663" s="163">
        <v>0</v>
      </c>
      <c r="U663" s="163">
        <v>1.8100000000000002E-2</v>
      </c>
      <c r="V663" s="163">
        <v>8.4892900000000004</v>
      </c>
      <c r="W663" s="163">
        <v>1.6645665002100001</v>
      </c>
      <c r="X663" s="163">
        <v>1187.1532</v>
      </c>
      <c r="Y663" s="163">
        <v>320</v>
      </c>
      <c r="Z663" s="163">
        <v>1.795675427049177E-2</v>
      </c>
      <c r="AA663" s="163">
        <v>0.98204324572950819</v>
      </c>
      <c r="AB663" s="163">
        <v>4.8356767873854081E-4</v>
      </c>
      <c r="AC663" s="163">
        <v>4.8356767873854092E-4</v>
      </c>
      <c r="AD663" s="158" t="s">
        <v>5810</v>
      </c>
      <c r="AE663" s="158"/>
    </row>
    <row r="664" spans="1:31">
      <c r="A664" s="166" t="s">
        <v>1804</v>
      </c>
      <c r="B664" s="166"/>
      <c r="C664" s="166" t="s">
        <v>8442</v>
      </c>
      <c r="D664" s="166" t="s">
        <v>5941</v>
      </c>
      <c r="E664" s="165" t="s">
        <v>6355</v>
      </c>
      <c r="F664" s="172">
        <v>64.63</v>
      </c>
      <c r="G664" s="173">
        <v>-17.53</v>
      </c>
      <c r="H664" s="163">
        <v>47.970500000000001</v>
      </c>
      <c r="I664" s="163">
        <v>0.70520000000000005</v>
      </c>
      <c r="J664" s="163">
        <v>14.102</v>
      </c>
      <c r="K664" s="163">
        <v>0.16593977270683941</v>
      </c>
      <c r="L664" s="163">
        <v>10.455</v>
      </c>
      <c r="M664" s="163">
        <v>12.557499999999999</v>
      </c>
      <c r="N664" s="163">
        <v>1.7969999999999999</v>
      </c>
      <c r="O664" s="163">
        <v>7.8409423269732445E-4</v>
      </c>
      <c r="P664" s="163">
        <v>0</v>
      </c>
      <c r="Q664" s="163">
        <v>4.8557177485416799E-4</v>
      </c>
      <c r="R664" s="163">
        <v>0.19835155535999999</v>
      </c>
      <c r="S664" s="163">
        <v>0</v>
      </c>
      <c r="T664" s="163">
        <v>0</v>
      </c>
      <c r="U664" s="163">
        <v>5.8419845999999997E-2</v>
      </c>
      <c r="V664" s="163">
        <v>8.9421699999999991</v>
      </c>
      <c r="W664" s="163">
        <v>1.75336649133</v>
      </c>
      <c r="X664" s="163">
        <v>1176.4545000000001</v>
      </c>
      <c r="Y664" s="163">
        <v>1020</v>
      </c>
      <c r="Z664" s="163">
        <v>9.7529402547022418E-3</v>
      </c>
      <c r="AA664" s="163">
        <v>0.99024705974529781</v>
      </c>
      <c r="AB664" s="163">
        <v>1.034594502128802E-4</v>
      </c>
      <c r="AC664" s="163">
        <v>1.034594502128802E-4</v>
      </c>
      <c r="AD664" s="158" t="s">
        <v>5810</v>
      </c>
      <c r="AE664" s="158"/>
    </row>
    <row r="665" spans="1:31">
      <c r="A665" s="166" t="s">
        <v>1742</v>
      </c>
      <c r="B665" s="166"/>
      <c r="C665" s="166" t="s">
        <v>8442</v>
      </c>
      <c r="D665" s="166" t="s">
        <v>5941</v>
      </c>
      <c r="E665" s="165" t="s">
        <v>6355</v>
      </c>
      <c r="F665" s="172">
        <v>64.63</v>
      </c>
      <c r="G665" s="173">
        <v>-17.53</v>
      </c>
      <c r="H665" s="163">
        <v>47.981999999999999</v>
      </c>
      <c r="I665" s="163">
        <v>0.65789999999999993</v>
      </c>
      <c r="J665" s="163">
        <v>12.596</v>
      </c>
      <c r="K665" s="163">
        <v>0</v>
      </c>
      <c r="L665" s="163">
        <v>11.666</v>
      </c>
      <c r="M665" s="163">
        <v>13.273</v>
      </c>
      <c r="N665" s="163">
        <v>1.593</v>
      </c>
      <c r="O665" s="163">
        <v>5.8939115842242577E-4</v>
      </c>
      <c r="P665" s="163">
        <v>0</v>
      </c>
      <c r="Q665" s="163">
        <v>5.5026566764321684E-4</v>
      </c>
      <c r="R665" s="163">
        <v>0.15805597499999999</v>
      </c>
      <c r="S665" s="163">
        <v>0</v>
      </c>
      <c r="T665" s="163">
        <v>0</v>
      </c>
      <c r="U665" s="163">
        <v>4.0953147000000002E-2</v>
      </c>
      <c r="V665" s="163">
        <v>9.1808499999999995</v>
      </c>
      <c r="W665" s="163">
        <v>1.80016648665</v>
      </c>
      <c r="X665" s="163">
        <v>1188.3317999999999</v>
      </c>
      <c r="Y665" s="163">
        <v>670</v>
      </c>
      <c r="Z665" s="163">
        <v>9.3798781245178105E-3</v>
      </c>
      <c r="AA665" s="163">
        <v>0.99062012187548221</v>
      </c>
      <c r="AB665" s="163">
        <v>1.4816287240923179E-4</v>
      </c>
      <c r="AC665" s="163">
        <v>1.4816287240923179E-4</v>
      </c>
      <c r="AD665" s="158" t="s">
        <v>5810</v>
      </c>
      <c r="AE665" s="158"/>
    </row>
    <row r="666" spans="1:31">
      <c r="A666" s="166" t="s">
        <v>1837</v>
      </c>
      <c r="B666" s="166"/>
      <c r="C666" s="166" t="s">
        <v>8442</v>
      </c>
      <c r="D666" s="166" t="s">
        <v>5941</v>
      </c>
      <c r="E666" s="165" t="s">
        <v>6355</v>
      </c>
      <c r="F666" s="172">
        <v>64.63</v>
      </c>
      <c r="G666" s="173">
        <v>-17.53</v>
      </c>
      <c r="H666" s="163">
        <v>48.003999999999998</v>
      </c>
      <c r="I666" s="163">
        <v>0.79549999999999998</v>
      </c>
      <c r="J666" s="163">
        <v>13.78</v>
      </c>
      <c r="K666" s="163">
        <v>0.13857205276275969</v>
      </c>
      <c r="L666" s="163">
        <v>11.616</v>
      </c>
      <c r="M666" s="163">
        <v>12.612</v>
      </c>
      <c r="N666" s="163">
        <v>1.7070000000000001</v>
      </c>
      <c r="O666" s="163">
        <v>0</v>
      </c>
      <c r="P666" s="163">
        <v>0</v>
      </c>
      <c r="Q666" s="163">
        <v>0</v>
      </c>
      <c r="R666" s="163">
        <v>0.11055245019</v>
      </c>
      <c r="S666" s="163">
        <v>0</v>
      </c>
      <c r="T666" s="163">
        <v>0</v>
      </c>
      <c r="U666" s="163">
        <v>7.2263922000000008E-2</v>
      </c>
      <c r="V666" s="163">
        <v>8.8365999999999989</v>
      </c>
      <c r="W666" s="163">
        <v>1.7326664934</v>
      </c>
      <c r="X666" s="163">
        <v>1177.3592000000001</v>
      </c>
      <c r="Y666" s="163">
        <v>1220</v>
      </c>
      <c r="Z666" s="163">
        <v>2.7287431188885388E-3</v>
      </c>
      <c r="AA666" s="163">
        <v>0.99727125688111151</v>
      </c>
      <c r="AB666" s="163">
        <v>1.3470943018146131E-4</v>
      </c>
      <c r="AC666" s="163">
        <v>1.3470943018146139E-4</v>
      </c>
      <c r="AD666" s="158" t="s">
        <v>5810</v>
      </c>
      <c r="AE666" s="158"/>
    </row>
    <row r="667" spans="1:31">
      <c r="A667" s="166" t="s">
        <v>1764</v>
      </c>
      <c r="B667" s="166"/>
      <c r="C667" s="166" t="s">
        <v>8442</v>
      </c>
      <c r="D667" s="166" t="s">
        <v>5941</v>
      </c>
      <c r="E667" s="165" t="s">
        <v>6355</v>
      </c>
      <c r="F667" s="172">
        <v>64.63</v>
      </c>
      <c r="G667" s="173">
        <v>-17.53</v>
      </c>
      <c r="H667" s="163">
        <v>48.016500000000001</v>
      </c>
      <c r="I667" s="163">
        <v>0.57189999999999996</v>
      </c>
      <c r="J667" s="163">
        <v>13.63</v>
      </c>
      <c r="K667" s="163">
        <v>0.1316149916236018</v>
      </c>
      <c r="L667" s="163">
        <v>12.077</v>
      </c>
      <c r="M667" s="163">
        <v>13.435499999999999</v>
      </c>
      <c r="N667" s="163">
        <v>1.446</v>
      </c>
      <c r="O667" s="163">
        <v>4.2428513706583448E-4</v>
      </c>
      <c r="P667" s="163">
        <v>0</v>
      </c>
      <c r="Q667" s="163">
        <v>4.8428524857711309E-4</v>
      </c>
      <c r="R667" s="163">
        <v>0.11833595136</v>
      </c>
      <c r="S667" s="163">
        <v>0</v>
      </c>
      <c r="T667" s="163">
        <v>0</v>
      </c>
      <c r="U667" s="163">
        <v>4.5949403999999999E-2</v>
      </c>
      <c r="V667" s="163">
        <v>7.7655999999999992</v>
      </c>
      <c r="W667" s="163">
        <v>1.5226665144</v>
      </c>
      <c r="X667" s="163">
        <v>1191.0292999999999</v>
      </c>
      <c r="Y667" s="163">
        <v>790</v>
      </c>
      <c r="Z667" s="163">
        <v>4.5159633099115292E-3</v>
      </c>
      <c r="AA667" s="163">
        <v>0.99548403669008845</v>
      </c>
      <c r="AB667" s="163">
        <v>4.3260499709220698E-4</v>
      </c>
      <c r="AC667" s="163">
        <v>4.3260499709220682E-4</v>
      </c>
      <c r="AD667" s="158" t="s">
        <v>5810</v>
      </c>
      <c r="AE667" s="158"/>
    </row>
    <row r="668" spans="1:31">
      <c r="A668" s="166" t="s">
        <v>1801</v>
      </c>
      <c r="B668" s="166"/>
      <c r="C668" s="166" t="s">
        <v>8442</v>
      </c>
      <c r="D668" s="166" t="s">
        <v>5941</v>
      </c>
      <c r="E668" s="165" t="s">
        <v>6355</v>
      </c>
      <c r="F668" s="172">
        <v>64.63</v>
      </c>
      <c r="G668" s="173">
        <v>-17.53</v>
      </c>
      <c r="H668" s="163">
        <v>48.026000000000003</v>
      </c>
      <c r="I668" s="163">
        <v>0.43430000000000002</v>
      </c>
      <c r="J668" s="163">
        <v>15.105</v>
      </c>
      <c r="K668" s="163">
        <v>0.13107141237727879</v>
      </c>
      <c r="L668" s="163">
        <v>10.89</v>
      </c>
      <c r="M668" s="163">
        <v>12.276999999999999</v>
      </c>
      <c r="N668" s="163">
        <v>1.5860000000000001</v>
      </c>
      <c r="O668" s="163">
        <v>4.0115390186198783E-4</v>
      </c>
      <c r="P668" s="163">
        <v>0</v>
      </c>
      <c r="Q668" s="163">
        <v>3.9790419854628068E-4</v>
      </c>
      <c r="R668" s="163">
        <v>0.11833595136</v>
      </c>
      <c r="S668" s="163">
        <v>0</v>
      </c>
      <c r="T668" s="163">
        <v>0</v>
      </c>
      <c r="U668" s="163">
        <v>5.7894633000000001E-2</v>
      </c>
      <c r="V668" s="163">
        <v>8.3118099999999995</v>
      </c>
      <c r="W668" s="163">
        <v>1.62976650369</v>
      </c>
      <c r="X668" s="163">
        <v>1171.7982</v>
      </c>
      <c r="Y668" s="163">
        <v>1050</v>
      </c>
      <c r="Z668" s="163">
        <v>3.4640544845988908E-3</v>
      </c>
      <c r="AA668" s="163">
        <v>0.99653594551540114</v>
      </c>
      <c r="AB668" s="163">
        <v>4.1107714394822398E-4</v>
      </c>
      <c r="AC668" s="163">
        <v>4.1107714394822398E-4</v>
      </c>
      <c r="AD668" s="158" t="s">
        <v>5810</v>
      </c>
      <c r="AE668" s="158"/>
    </row>
    <row r="669" spans="1:31">
      <c r="A669" s="166" t="s">
        <v>1731</v>
      </c>
      <c r="B669" s="166"/>
      <c r="C669" s="166" t="s">
        <v>8442</v>
      </c>
      <c r="D669" s="166" t="s">
        <v>5941</v>
      </c>
      <c r="E669" s="165" t="s">
        <v>6355</v>
      </c>
      <c r="F669" s="172">
        <v>64.63</v>
      </c>
      <c r="G669" s="173">
        <v>-17.53</v>
      </c>
      <c r="H669" s="163">
        <v>48.042999999999999</v>
      </c>
      <c r="I669" s="163">
        <v>0.59770000000000001</v>
      </c>
      <c r="J669" s="163">
        <v>13.14</v>
      </c>
      <c r="K669" s="163">
        <v>0.14956843928865049</v>
      </c>
      <c r="L669" s="163">
        <v>11.635</v>
      </c>
      <c r="M669" s="163">
        <v>13.002000000000001</v>
      </c>
      <c r="N669" s="163">
        <v>1.5640000000000001</v>
      </c>
      <c r="O669" s="163">
        <v>3.2165166433065619E-4</v>
      </c>
      <c r="P669" s="163">
        <v>0</v>
      </c>
      <c r="Q669" s="163">
        <v>4.4899767069217728E-4</v>
      </c>
      <c r="R669" s="163">
        <v>0.14691341916</v>
      </c>
      <c r="S669" s="163">
        <v>0</v>
      </c>
      <c r="T669" s="163">
        <v>0</v>
      </c>
      <c r="U669" s="163">
        <v>3.5054600999999998E-2</v>
      </c>
      <c r="V669" s="163">
        <v>8.82742</v>
      </c>
      <c r="W669" s="163">
        <v>1.73086649358</v>
      </c>
      <c r="X669" s="163">
        <v>1183.8332</v>
      </c>
      <c r="Y669" s="163">
        <v>580</v>
      </c>
      <c r="Z669" s="163">
        <v>9.1198147936705099E-3</v>
      </c>
      <c r="AA669" s="163">
        <v>0.99088018520632948</v>
      </c>
      <c r="AB669" s="163">
        <v>3.9233211719794803E-4</v>
      </c>
      <c r="AC669" s="163">
        <v>3.9233211719794781E-4</v>
      </c>
      <c r="AD669" s="158" t="s">
        <v>5810</v>
      </c>
      <c r="AE669" s="158"/>
    </row>
    <row r="670" spans="1:31">
      <c r="A670" s="166" t="s">
        <v>1712</v>
      </c>
      <c r="B670" s="166"/>
      <c r="C670" s="166" t="s">
        <v>8442</v>
      </c>
      <c r="D670" s="166" t="s">
        <v>5941</v>
      </c>
      <c r="E670" s="165" t="s">
        <v>6355</v>
      </c>
      <c r="F670" s="172">
        <v>64.63</v>
      </c>
      <c r="G670" s="173">
        <v>-17.53</v>
      </c>
      <c r="H670" s="163">
        <v>48.043999999999997</v>
      </c>
      <c r="I670" s="163">
        <v>0.60199999999999998</v>
      </c>
      <c r="J670" s="163">
        <v>14.476000000000001</v>
      </c>
      <c r="K670" s="163">
        <v>0.1323114235320533</v>
      </c>
      <c r="L670" s="163">
        <v>11.601000000000001</v>
      </c>
      <c r="M670" s="163">
        <v>12.747999999999999</v>
      </c>
      <c r="N670" s="163">
        <v>1.4910000000000001</v>
      </c>
      <c r="O670" s="163">
        <v>3.3321728193257962E-4</v>
      </c>
      <c r="P670" s="163">
        <v>0</v>
      </c>
      <c r="Q670" s="163">
        <v>4.0084483003669207E-4</v>
      </c>
      <c r="R670" s="163">
        <v>9.2327044590000004E-2</v>
      </c>
      <c r="S670" s="163">
        <v>0</v>
      </c>
      <c r="T670" s="163">
        <v>0</v>
      </c>
      <c r="U670" s="163">
        <v>2.4415671E-2</v>
      </c>
      <c r="V670" s="163">
        <v>8.2949799999999989</v>
      </c>
      <c r="W670" s="163">
        <v>1.6264665040199999</v>
      </c>
      <c r="X670" s="163">
        <v>1179.6168</v>
      </c>
      <c r="Y670" s="163">
        <v>420</v>
      </c>
      <c r="Z670" s="163">
        <v>4.9089371570210476E-3</v>
      </c>
      <c r="AA670" s="163">
        <v>0.99509106284297899</v>
      </c>
      <c r="AB670" s="163">
        <v>3.1556440593895623E-4</v>
      </c>
      <c r="AC670" s="163">
        <v>3.1556440593895623E-4</v>
      </c>
      <c r="AD670" s="158" t="s">
        <v>5810</v>
      </c>
      <c r="AE670" s="158"/>
    </row>
    <row r="671" spans="1:31">
      <c r="A671" s="166" t="s">
        <v>1820</v>
      </c>
      <c r="B671" s="166"/>
      <c r="C671" s="166" t="s">
        <v>8442</v>
      </c>
      <c r="D671" s="166" t="s">
        <v>5941</v>
      </c>
      <c r="E671" s="165" t="s">
        <v>6355</v>
      </c>
      <c r="F671" s="172">
        <v>64.63</v>
      </c>
      <c r="G671" s="173">
        <v>-17.53</v>
      </c>
      <c r="H671" s="163">
        <v>48.049499999999988</v>
      </c>
      <c r="I671" s="163">
        <v>0.37409999999999988</v>
      </c>
      <c r="J671" s="163">
        <v>14.161</v>
      </c>
      <c r="K671" s="163">
        <v>0</v>
      </c>
      <c r="L671" s="163">
        <v>11.808999999999999</v>
      </c>
      <c r="M671" s="163">
        <v>12.813499999999999</v>
      </c>
      <c r="N671" s="163">
        <v>1.417</v>
      </c>
      <c r="O671" s="163">
        <v>0</v>
      </c>
      <c r="P671" s="163">
        <v>0</v>
      </c>
      <c r="Q671" s="163">
        <v>0</v>
      </c>
      <c r="R671" s="163">
        <v>0.12890236779</v>
      </c>
      <c r="S671" s="163">
        <v>0</v>
      </c>
      <c r="T671" s="163">
        <v>0</v>
      </c>
      <c r="U671" s="163">
        <v>6.2325275999999999E-2</v>
      </c>
      <c r="V671" s="163">
        <v>8.3883099999999988</v>
      </c>
      <c r="W671" s="163">
        <v>1.64476650219</v>
      </c>
      <c r="X671" s="163">
        <v>1180.7040999999999</v>
      </c>
      <c r="Y671" s="163">
        <v>1090</v>
      </c>
      <c r="Z671" s="163">
        <v>4.0414937314473577E-3</v>
      </c>
      <c r="AA671" s="163">
        <v>0.99595850626855265</v>
      </c>
      <c r="AB671" s="163">
        <v>5.0005814046966211E-4</v>
      </c>
      <c r="AC671" s="163">
        <v>5.0005814046966178E-4</v>
      </c>
      <c r="AD671" s="158" t="s">
        <v>5810</v>
      </c>
      <c r="AE671" s="158"/>
    </row>
    <row r="672" spans="1:31">
      <c r="A672" s="166" t="s">
        <v>1816</v>
      </c>
      <c r="B672" s="166"/>
      <c r="C672" s="166" t="s">
        <v>8442</v>
      </c>
      <c r="D672" s="166" t="s">
        <v>5941</v>
      </c>
      <c r="E672" s="165" t="s">
        <v>6355</v>
      </c>
      <c r="F672" s="172">
        <v>64.63</v>
      </c>
      <c r="G672" s="173">
        <v>-17.53</v>
      </c>
      <c r="H672" s="163">
        <v>48.055500000000002</v>
      </c>
      <c r="I672" s="163">
        <v>0.72670000000000001</v>
      </c>
      <c r="J672" s="163">
        <v>14.081</v>
      </c>
      <c r="K672" s="163">
        <v>0.1371156581385144</v>
      </c>
      <c r="L672" s="163">
        <v>11.516</v>
      </c>
      <c r="M672" s="163">
        <v>12.4465</v>
      </c>
      <c r="N672" s="163">
        <v>1.653</v>
      </c>
      <c r="O672" s="163">
        <v>0</v>
      </c>
      <c r="P672" s="163">
        <v>0</v>
      </c>
      <c r="Q672" s="163">
        <v>0</v>
      </c>
      <c r="R672" s="163">
        <v>0.12062949651</v>
      </c>
      <c r="S672" s="163">
        <v>0</v>
      </c>
      <c r="T672" s="163">
        <v>0</v>
      </c>
      <c r="U672" s="163">
        <v>6.1422986999999998E-2</v>
      </c>
      <c r="V672" s="163">
        <v>8.4265600000000003</v>
      </c>
      <c r="W672" s="163">
        <v>1.65226650144</v>
      </c>
      <c r="X672" s="163">
        <v>1174.6119000000001</v>
      </c>
      <c r="Y672" s="163">
        <v>1050</v>
      </c>
      <c r="Z672" s="163">
        <v>3.6608353688320858E-3</v>
      </c>
      <c r="AA672" s="163">
        <v>0.9963391646311679</v>
      </c>
      <c r="AB672" s="163">
        <v>4.5192932377075468E-4</v>
      </c>
      <c r="AC672" s="163">
        <v>4.5192932377075489E-4</v>
      </c>
      <c r="AD672" s="158" t="s">
        <v>5810</v>
      </c>
      <c r="AE672" s="158"/>
    </row>
    <row r="673" spans="1:31">
      <c r="A673" s="166" t="s">
        <v>1780</v>
      </c>
      <c r="B673" s="166"/>
      <c r="C673" s="166" t="s">
        <v>8442</v>
      </c>
      <c r="D673" s="166" t="s">
        <v>5941</v>
      </c>
      <c r="E673" s="165" t="s">
        <v>6355</v>
      </c>
      <c r="F673" s="172">
        <v>64.63</v>
      </c>
      <c r="G673" s="173">
        <v>-17.53</v>
      </c>
      <c r="H673" s="163">
        <v>48.057499999999997</v>
      </c>
      <c r="I673" s="163">
        <v>1.1480999999999999</v>
      </c>
      <c r="J673" s="163">
        <v>15.026</v>
      </c>
      <c r="K673" s="163">
        <v>0.1503539741754763</v>
      </c>
      <c r="L673" s="163">
        <v>10.625999999999999</v>
      </c>
      <c r="M673" s="163">
        <v>12.5365</v>
      </c>
      <c r="N673" s="163">
        <v>1.748</v>
      </c>
      <c r="O673" s="163">
        <v>8.2716932817535418E-4</v>
      </c>
      <c r="P673" s="163">
        <v>0</v>
      </c>
      <c r="Q673" s="163">
        <v>5.8683977180520755E-4</v>
      </c>
      <c r="R673" s="163">
        <v>0.13258729275</v>
      </c>
      <c r="S673" s="163">
        <v>0</v>
      </c>
      <c r="T673" s="163">
        <v>0</v>
      </c>
      <c r="U673" s="163">
        <v>8.3599999999999994E-2</v>
      </c>
      <c r="V673" s="163">
        <v>8.7799899999999997</v>
      </c>
      <c r="W673" s="163">
        <v>1.72156649451</v>
      </c>
      <c r="X673" s="163">
        <v>1176.1059</v>
      </c>
      <c r="Y673" s="163">
        <v>1480</v>
      </c>
      <c r="Z673" s="163">
        <v>3.2867792333613399E-3</v>
      </c>
      <c r="AA673" s="163">
        <v>0.99671322076663871</v>
      </c>
      <c r="AB673" s="163">
        <v>2.7878664504960861E-4</v>
      </c>
      <c r="AC673" s="163">
        <v>2.7878664504960851E-4</v>
      </c>
      <c r="AD673" s="158" t="s">
        <v>5810</v>
      </c>
      <c r="AE673" s="158"/>
    </row>
    <row r="674" spans="1:31">
      <c r="A674" s="166" t="s">
        <v>1729</v>
      </c>
      <c r="B674" s="166"/>
      <c r="C674" s="166" t="s">
        <v>8442</v>
      </c>
      <c r="D674" s="166" t="s">
        <v>5941</v>
      </c>
      <c r="E674" s="165" t="s">
        <v>6355</v>
      </c>
      <c r="F674" s="172">
        <v>64.63</v>
      </c>
      <c r="G674" s="173">
        <v>-17.53</v>
      </c>
      <c r="H674" s="163">
        <v>48.109499999999997</v>
      </c>
      <c r="I674" s="163">
        <v>0.52889999999999993</v>
      </c>
      <c r="J674" s="163">
        <v>14.627000000000001</v>
      </c>
      <c r="K674" s="163">
        <v>0.143209972273975</v>
      </c>
      <c r="L674" s="163">
        <v>11.678000000000001</v>
      </c>
      <c r="M674" s="163">
        <v>12.5535</v>
      </c>
      <c r="N674" s="163">
        <v>1.5249999999999999</v>
      </c>
      <c r="O674" s="163">
        <v>3.2238020717172231E-4</v>
      </c>
      <c r="P674" s="163">
        <v>0</v>
      </c>
      <c r="Q674" s="163">
        <v>4.9825324815656684E-4</v>
      </c>
      <c r="R674" s="163">
        <v>0.11696075810999999</v>
      </c>
      <c r="S674" s="163">
        <v>0</v>
      </c>
      <c r="T674" s="163">
        <v>0</v>
      </c>
      <c r="U674" s="163">
        <v>3.4004174999999998E-2</v>
      </c>
      <c r="V674" s="163">
        <v>8.0624200000000013</v>
      </c>
      <c r="W674" s="163">
        <v>1.58086650858</v>
      </c>
      <c r="X674" s="163">
        <v>1176.3880999999999</v>
      </c>
      <c r="Y674" s="163">
        <v>590</v>
      </c>
      <c r="Z674" s="163">
        <v>5.7109767858276369E-3</v>
      </c>
      <c r="AA674" s="163">
        <v>0.99428902321417234</v>
      </c>
      <c r="AB674" s="163">
        <v>3.3430191365597771E-4</v>
      </c>
      <c r="AC674" s="163">
        <v>3.3430191365597792E-4</v>
      </c>
      <c r="AD674" s="158" t="s">
        <v>5810</v>
      </c>
      <c r="AE674" s="158"/>
    </row>
    <row r="675" spans="1:31">
      <c r="A675" s="166" t="s">
        <v>1717</v>
      </c>
      <c r="B675" s="166"/>
      <c r="C675" s="166" t="s">
        <v>8442</v>
      </c>
      <c r="D675" s="166" t="s">
        <v>5941</v>
      </c>
      <c r="E675" s="165" t="s">
        <v>6355</v>
      </c>
      <c r="F675" s="172">
        <v>64.63</v>
      </c>
      <c r="G675" s="173">
        <v>-17.53</v>
      </c>
      <c r="H675" s="163">
        <v>48.1295</v>
      </c>
      <c r="I675" s="163">
        <v>0.4945</v>
      </c>
      <c r="J675" s="163">
        <v>14.420999999999999</v>
      </c>
      <c r="K675" s="163">
        <v>0.1325633824648392</v>
      </c>
      <c r="L675" s="163">
        <v>11.827</v>
      </c>
      <c r="M675" s="163">
        <v>12.842499999999999</v>
      </c>
      <c r="N675" s="163">
        <v>1.552</v>
      </c>
      <c r="O675" s="163">
        <v>3.0963070745306659E-4</v>
      </c>
      <c r="P675" s="163">
        <v>0</v>
      </c>
      <c r="Q675" s="163">
        <v>4.1132082972128242E-4</v>
      </c>
      <c r="R675" s="163">
        <v>9.8236644000000012E-2</v>
      </c>
      <c r="S675" s="163">
        <v>0</v>
      </c>
      <c r="T675" s="163">
        <v>0</v>
      </c>
      <c r="U675" s="163">
        <v>2.7001335000000001E-2</v>
      </c>
      <c r="V675" s="163">
        <v>8.4479799999999994</v>
      </c>
      <c r="W675" s="163">
        <v>1.6564665010199999</v>
      </c>
      <c r="X675" s="163">
        <v>1181.1855</v>
      </c>
      <c r="Y675" s="163">
        <v>460</v>
      </c>
      <c r="Z675" s="163">
        <v>5.110432166774005E-3</v>
      </c>
      <c r="AA675" s="163">
        <v>0.99488956783322602</v>
      </c>
      <c r="AB675" s="163">
        <v>4.5471580077144651E-4</v>
      </c>
      <c r="AC675" s="163">
        <v>4.5471580077144661E-4</v>
      </c>
      <c r="AD675" s="158" t="s">
        <v>5810</v>
      </c>
    </row>
    <row r="676" spans="1:31">
      <c r="A676" s="166" t="s">
        <v>1763</v>
      </c>
      <c r="B676" s="166"/>
      <c r="C676" s="166" t="s">
        <v>8442</v>
      </c>
      <c r="D676" s="166" t="s">
        <v>5941</v>
      </c>
      <c r="E676" s="165" t="s">
        <v>6355</v>
      </c>
      <c r="F676" s="172">
        <v>64.63</v>
      </c>
      <c r="G676" s="173">
        <v>-17.53</v>
      </c>
      <c r="H676" s="163">
        <v>48.151499999999999</v>
      </c>
      <c r="I676" s="163">
        <v>0.62349999999999994</v>
      </c>
      <c r="J676" s="163">
        <v>12.191000000000001</v>
      </c>
      <c r="K676" s="163">
        <v>0.16426784837090269</v>
      </c>
      <c r="L676" s="163">
        <v>11.138</v>
      </c>
      <c r="M676" s="163">
        <v>13.487500000000001</v>
      </c>
      <c r="N676" s="163">
        <v>1.5429999999999999</v>
      </c>
      <c r="O676" s="163">
        <v>3.2165166433065619E-4</v>
      </c>
      <c r="P676" s="163">
        <v>0</v>
      </c>
      <c r="Q676" s="163">
        <v>4.4899767069217728E-4</v>
      </c>
      <c r="R676" s="163">
        <v>0.14182139475</v>
      </c>
      <c r="S676" s="163">
        <v>0</v>
      </c>
      <c r="T676" s="163">
        <v>0</v>
      </c>
      <c r="U676" s="163">
        <v>4.5478059000000001E-2</v>
      </c>
      <c r="V676" s="163">
        <v>9.1961500000000012</v>
      </c>
      <c r="W676" s="163">
        <v>1.8031664863500001</v>
      </c>
      <c r="X676" s="163">
        <v>1191.8924999999999</v>
      </c>
      <c r="Y676" s="163">
        <v>750</v>
      </c>
      <c r="Z676" s="163">
        <v>6.7092116270052026E-3</v>
      </c>
      <c r="AA676" s="163">
        <v>0.99329078837299478</v>
      </c>
      <c r="AB676" s="163">
        <v>3.8776855121347989E-4</v>
      </c>
      <c r="AC676" s="163">
        <v>3.8776855121347989E-4</v>
      </c>
      <c r="AD676" s="158" t="s">
        <v>5810</v>
      </c>
    </row>
    <row r="677" spans="1:31">
      <c r="A677" s="166" t="s">
        <v>1701</v>
      </c>
      <c r="B677" s="166"/>
      <c r="C677" s="166" t="s">
        <v>8442</v>
      </c>
      <c r="D677" s="166" t="s">
        <v>5941</v>
      </c>
      <c r="E677" s="165" t="s">
        <v>6355</v>
      </c>
      <c r="F677" s="172">
        <v>64.63</v>
      </c>
      <c r="G677" s="173">
        <v>-17.53</v>
      </c>
      <c r="H677" s="163">
        <v>48.164000000000001</v>
      </c>
      <c r="I677" s="163">
        <v>0.58910000000000007</v>
      </c>
      <c r="J677" s="163">
        <v>14.574</v>
      </c>
      <c r="K677" s="163">
        <v>0.15730469093412491</v>
      </c>
      <c r="L677" s="163">
        <v>10.468999999999999</v>
      </c>
      <c r="M677" s="163">
        <v>13.21</v>
      </c>
      <c r="N677" s="163">
        <v>1.6619999999999999</v>
      </c>
      <c r="O677" s="163">
        <v>3.8029936303647242E-4</v>
      </c>
      <c r="P677" s="163">
        <v>0</v>
      </c>
      <c r="Q677" s="163">
        <v>4.4918146016032808E-4</v>
      </c>
      <c r="R677" s="163">
        <v>0.15155070336000001</v>
      </c>
      <c r="S677" s="163">
        <v>0</v>
      </c>
      <c r="T677" s="163">
        <v>0</v>
      </c>
      <c r="U677" s="163">
        <v>1.5460115999999999E-2</v>
      </c>
      <c r="V677" s="163">
        <v>8.8289500000000007</v>
      </c>
      <c r="W677" s="163">
        <v>1.73116649355</v>
      </c>
      <c r="X677" s="163">
        <v>1187.2860000000001</v>
      </c>
      <c r="Y677" s="163">
        <v>270</v>
      </c>
      <c r="Z677" s="163">
        <v>1.9018932336998369E-2</v>
      </c>
      <c r="AA677" s="163">
        <v>0.98098106766300164</v>
      </c>
      <c r="AB677" s="163">
        <v>4.6852597047966908E-4</v>
      </c>
      <c r="AC677" s="163">
        <v>4.6852597047966941E-4</v>
      </c>
      <c r="AD677" s="158" t="s">
        <v>5810</v>
      </c>
    </row>
    <row r="678" spans="1:31">
      <c r="A678" s="166" t="s">
        <v>1831</v>
      </c>
      <c r="B678" s="166"/>
      <c r="C678" s="166" t="s">
        <v>8442</v>
      </c>
      <c r="D678" s="166" t="s">
        <v>5941</v>
      </c>
      <c r="E678" s="165" t="s">
        <v>6355</v>
      </c>
      <c r="F678" s="172">
        <v>64.63</v>
      </c>
      <c r="G678" s="173">
        <v>-17.53</v>
      </c>
      <c r="H678" s="163">
        <v>48.21</v>
      </c>
      <c r="I678" s="163">
        <v>0.61059999999999992</v>
      </c>
      <c r="J678" s="163">
        <v>13.824</v>
      </c>
      <c r="K678" s="163">
        <v>0.13425228785131371</v>
      </c>
      <c r="L678" s="163">
        <v>11.816000000000001</v>
      </c>
      <c r="M678" s="163">
        <v>12.659000000000001</v>
      </c>
      <c r="N678" s="163">
        <v>1.7210000000000001</v>
      </c>
      <c r="O678" s="163">
        <v>8.2252486756355814E-4</v>
      </c>
      <c r="P678" s="163">
        <v>0</v>
      </c>
      <c r="Q678" s="163">
        <v>7.4434734601036339E-4</v>
      </c>
      <c r="R678" s="163">
        <v>0.11146698890999999</v>
      </c>
      <c r="S678" s="163">
        <v>0</v>
      </c>
      <c r="T678" s="163">
        <v>0</v>
      </c>
      <c r="U678" s="163">
        <v>0.1047</v>
      </c>
      <c r="V678" s="163">
        <v>8.614749999999999</v>
      </c>
      <c r="W678" s="163">
        <v>1.6891664977500001</v>
      </c>
      <c r="X678" s="163">
        <v>1178.1394</v>
      </c>
      <c r="Y678" s="163">
        <v>1780</v>
      </c>
      <c r="Z678" s="163">
        <v>1.913200425985054E-3</v>
      </c>
      <c r="AA678" s="163">
        <v>0.99808679957401492</v>
      </c>
      <c r="AB678" s="163">
        <v>4.2199333719062152E-4</v>
      </c>
      <c r="AC678" s="163">
        <v>4.2199333719062168E-4</v>
      </c>
      <c r="AD678" s="158" t="s">
        <v>5810</v>
      </c>
    </row>
    <row r="679" spans="1:31">
      <c r="A679" s="166" t="s">
        <v>1707</v>
      </c>
      <c r="B679" s="166"/>
      <c r="C679" s="166" t="s">
        <v>8442</v>
      </c>
      <c r="D679" s="166" t="s">
        <v>5941</v>
      </c>
      <c r="E679" s="165" t="s">
        <v>6355</v>
      </c>
      <c r="F679" s="172">
        <v>64.63</v>
      </c>
      <c r="G679" s="173">
        <v>-17.53</v>
      </c>
      <c r="H679" s="163">
        <v>48.241</v>
      </c>
      <c r="I679" s="163">
        <v>0.87429999999999997</v>
      </c>
      <c r="J679" s="163">
        <v>13.31</v>
      </c>
      <c r="K679" s="163">
        <v>0</v>
      </c>
      <c r="L679" s="163">
        <v>10.993</v>
      </c>
      <c r="M679" s="163">
        <v>13.487</v>
      </c>
      <c r="N679" s="163">
        <v>1.6930000000000001</v>
      </c>
      <c r="O679" s="163">
        <v>0</v>
      </c>
      <c r="P679" s="163">
        <v>0</v>
      </c>
      <c r="Q679" s="163">
        <v>0</v>
      </c>
      <c r="R679" s="163">
        <v>0.125937196</v>
      </c>
      <c r="S679" s="163">
        <v>0</v>
      </c>
      <c r="T679" s="163">
        <v>0</v>
      </c>
      <c r="U679" s="163">
        <v>1.98929316E-2</v>
      </c>
      <c r="V679" s="163">
        <v>9.4120500000000007</v>
      </c>
      <c r="W679" s="163">
        <v>1.84549981545</v>
      </c>
      <c r="X679" s="163">
        <v>1191.8842</v>
      </c>
      <c r="Y679" s="163">
        <v>330</v>
      </c>
      <c r="Z679" s="163">
        <v>1.1396583319467231E-2</v>
      </c>
      <c r="AA679" s="163">
        <v>0.98860341668053275</v>
      </c>
      <c r="AB679" s="163">
        <v>2.778759982574014E-4</v>
      </c>
      <c r="AC679" s="163">
        <v>2.7787599825740129E-4</v>
      </c>
      <c r="AD679" s="158" t="s">
        <v>5810</v>
      </c>
    </row>
    <row r="680" spans="1:31">
      <c r="A680" s="166" t="s">
        <v>1773</v>
      </c>
      <c r="B680" s="166"/>
      <c r="C680" s="166" t="s">
        <v>8442</v>
      </c>
      <c r="D680" s="166" t="s">
        <v>5941</v>
      </c>
      <c r="E680" s="165" t="s">
        <v>6355</v>
      </c>
      <c r="F680" s="172">
        <v>64.63</v>
      </c>
      <c r="G680" s="173">
        <v>-17.53</v>
      </c>
      <c r="H680" s="163">
        <v>48.244500000000002</v>
      </c>
      <c r="I680" s="163">
        <v>0.89869999999999994</v>
      </c>
      <c r="J680" s="163">
        <v>13.35</v>
      </c>
      <c r="K680" s="163">
        <v>0</v>
      </c>
      <c r="L680" s="163">
        <v>10.669</v>
      </c>
      <c r="M680" s="163">
        <v>13.5975</v>
      </c>
      <c r="N680" s="163">
        <v>1.65</v>
      </c>
      <c r="O680" s="163">
        <v>0</v>
      </c>
      <c r="P680" s="163">
        <v>0</v>
      </c>
      <c r="Q680" s="163">
        <v>0</v>
      </c>
      <c r="R680" s="163">
        <v>0.12243737</v>
      </c>
      <c r="S680" s="163">
        <v>0</v>
      </c>
      <c r="T680" s="163">
        <v>0</v>
      </c>
      <c r="U680" s="163">
        <v>4.8164920200000003E-2</v>
      </c>
      <c r="V680" s="163">
        <v>9.3445599999999995</v>
      </c>
      <c r="W680" s="163">
        <v>1.83226648344</v>
      </c>
      <c r="X680" s="163">
        <v>1193.7184999999999</v>
      </c>
      <c r="Y680" s="163">
        <v>820</v>
      </c>
      <c r="Z680" s="163">
        <v>4.7693610540882206E-3</v>
      </c>
      <c r="AA680" s="163">
        <v>0.99523063894591179</v>
      </c>
      <c r="AB680" s="163">
        <v>5.3060113031642791E-4</v>
      </c>
      <c r="AC680" s="163">
        <v>5.306011303164278E-4</v>
      </c>
      <c r="AD680" s="158" t="s">
        <v>5810</v>
      </c>
    </row>
    <row r="681" spans="1:31">
      <c r="A681" s="166" t="s">
        <v>1789</v>
      </c>
      <c r="B681" s="166"/>
      <c r="C681" s="166" t="s">
        <v>8442</v>
      </c>
      <c r="D681" s="166" t="s">
        <v>5941</v>
      </c>
      <c r="E681" s="165" t="s">
        <v>6355</v>
      </c>
      <c r="F681" s="172">
        <v>64.63</v>
      </c>
      <c r="G681" s="173">
        <v>-17.53</v>
      </c>
      <c r="H681" s="163">
        <v>48.265500000000003</v>
      </c>
      <c r="I681" s="163">
        <v>0.52889999999999993</v>
      </c>
      <c r="J681" s="163">
        <v>13.936</v>
      </c>
      <c r="K681" s="163">
        <v>0.13680282199284999</v>
      </c>
      <c r="L681" s="163">
        <v>11.977</v>
      </c>
      <c r="M681" s="163">
        <v>12.673500000000001</v>
      </c>
      <c r="N681" s="163">
        <v>1.5620000000000001</v>
      </c>
      <c r="O681" s="163">
        <v>0</v>
      </c>
      <c r="P681" s="163">
        <v>0</v>
      </c>
      <c r="Q681" s="163">
        <v>0</v>
      </c>
      <c r="R681" s="163">
        <v>0.11100968064</v>
      </c>
      <c r="S681" s="163">
        <v>0</v>
      </c>
      <c r="T681" s="163">
        <v>0</v>
      </c>
      <c r="U681" s="163">
        <v>5.3544791999999987E-2</v>
      </c>
      <c r="V681" s="163">
        <v>8.6499399999999991</v>
      </c>
      <c r="W681" s="163">
        <v>1.6960664970599999</v>
      </c>
      <c r="X681" s="163">
        <v>1178.3801000000001</v>
      </c>
      <c r="Y681" s="163">
        <v>910</v>
      </c>
      <c r="Z681" s="163">
        <v>3.5545913551124331E-3</v>
      </c>
      <c r="AA681" s="163">
        <v>0.99644540864488762</v>
      </c>
      <c r="AB681" s="163">
        <v>1.8168030871595781E-4</v>
      </c>
      <c r="AC681" s="163">
        <v>1.8168030871595781E-4</v>
      </c>
      <c r="AD681" s="158" t="s">
        <v>5810</v>
      </c>
    </row>
    <row r="682" spans="1:31">
      <c r="A682" s="166" t="s">
        <v>1791</v>
      </c>
      <c r="B682" s="166"/>
      <c r="C682" s="166" t="s">
        <v>8442</v>
      </c>
      <c r="D682" s="166" t="s">
        <v>5941</v>
      </c>
      <c r="E682" s="165" t="s">
        <v>6355</v>
      </c>
      <c r="F682" s="172">
        <v>64.63</v>
      </c>
      <c r="G682" s="173">
        <v>-17.53</v>
      </c>
      <c r="H682" s="163">
        <v>48.284499999999987</v>
      </c>
      <c r="I682" s="163">
        <v>0.63639999999999997</v>
      </c>
      <c r="J682" s="163">
        <v>14.446999999999999</v>
      </c>
      <c r="K682" s="163">
        <v>0</v>
      </c>
      <c r="L682" s="163">
        <v>11.87</v>
      </c>
      <c r="M682" s="163">
        <v>12.6325</v>
      </c>
      <c r="N682" s="163">
        <v>1.47</v>
      </c>
      <c r="O682" s="163">
        <v>4.9641087833137245E-4</v>
      </c>
      <c r="P682" s="163">
        <v>0</v>
      </c>
      <c r="Q682" s="163">
        <v>5.9970503457575715E-4</v>
      </c>
      <c r="R682" s="163">
        <v>0.12614194250999999</v>
      </c>
      <c r="S682" s="163">
        <v>0</v>
      </c>
      <c r="T682" s="163">
        <v>0</v>
      </c>
      <c r="U682" s="163">
        <v>5.4016137000000013E-2</v>
      </c>
      <c r="V682" s="163">
        <v>8.3577100000000009</v>
      </c>
      <c r="W682" s="163">
        <v>1.63876650279</v>
      </c>
      <c r="X682" s="163">
        <v>1177.6994999999999</v>
      </c>
      <c r="Y682" s="163">
        <v>930</v>
      </c>
      <c r="Z682" s="163">
        <v>4.5213129018717756E-3</v>
      </c>
      <c r="AA682" s="163">
        <v>0.99547868709812826</v>
      </c>
      <c r="AB682" s="163">
        <v>5.2729387749828722E-4</v>
      </c>
      <c r="AC682" s="163">
        <v>5.2729387749828711E-4</v>
      </c>
      <c r="AD682" s="158" t="s">
        <v>5810</v>
      </c>
    </row>
    <row r="683" spans="1:31">
      <c r="A683" s="166" t="s">
        <v>1725</v>
      </c>
      <c r="B683" s="166"/>
      <c r="C683" s="166" t="s">
        <v>8442</v>
      </c>
      <c r="D683" s="166" t="s">
        <v>5941</v>
      </c>
      <c r="E683" s="165" t="s">
        <v>6355</v>
      </c>
      <c r="F683" s="172">
        <v>64.63</v>
      </c>
      <c r="G683" s="173">
        <v>-17.53</v>
      </c>
      <c r="H683" s="163">
        <v>48.287999999999997</v>
      </c>
      <c r="I683" s="163">
        <v>0.83850000000000002</v>
      </c>
      <c r="J683" s="163">
        <v>12.186999999999999</v>
      </c>
      <c r="K683" s="163">
        <v>0</v>
      </c>
      <c r="L683" s="163">
        <v>11.113</v>
      </c>
      <c r="M683" s="163">
        <v>13.419</v>
      </c>
      <c r="N683" s="163">
        <v>1.585</v>
      </c>
      <c r="O683" s="163">
        <v>6.2290412911146346E-4</v>
      </c>
      <c r="P683" s="163">
        <v>0</v>
      </c>
      <c r="Q683" s="163">
        <v>6.1587850777301931E-4</v>
      </c>
      <c r="R683" s="163">
        <v>0.14969485584</v>
      </c>
      <c r="S683" s="163">
        <v>0</v>
      </c>
      <c r="T683" s="163">
        <v>0</v>
      </c>
      <c r="U683" s="163">
        <v>3.2657474999999998E-2</v>
      </c>
      <c r="V683" s="163">
        <v>9.1471900000000002</v>
      </c>
      <c r="W683" s="163">
        <v>1.7935664873099999</v>
      </c>
      <c r="X683" s="163">
        <v>1190.7554</v>
      </c>
      <c r="Y683" s="163">
        <v>530</v>
      </c>
      <c r="Z683" s="163">
        <v>1.024788776987765E-2</v>
      </c>
      <c r="AA683" s="163">
        <v>0.98975211223012238</v>
      </c>
      <c r="AB683" s="163">
        <v>4.5840081577553439E-4</v>
      </c>
      <c r="AC683" s="163">
        <v>4.5840081577553488E-4</v>
      </c>
      <c r="AD683" s="158" t="s">
        <v>5810</v>
      </c>
    </row>
    <row r="684" spans="1:31">
      <c r="A684" s="166" t="s">
        <v>1777</v>
      </c>
      <c r="B684" s="166"/>
      <c r="C684" s="166" t="s">
        <v>8442</v>
      </c>
      <c r="D684" s="166" t="s">
        <v>5941</v>
      </c>
      <c r="E684" s="165" t="s">
        <v>6355</v>
      </c>
      <c r="F684" s="172">
        <v>64.63</v>
      </c>
      <c r="G684" s="173">
        <v>-17.53</v>
      </c>
      <c r="H684" s="163">
        <v>48.291499999999999</v>
      </c>
      <c r="I684" s="163">
        <v>0.4945</v>
      </c>
      <c r="J684" s="163">
        <v>14.162000000000001</v>
      </c>
      <c r="K684" s="163">
        <v>0.14512219514068769</v>
      </c>
      <c r="L684" s="163">
        <v>11.737</v>
      </c>
      <c r="M684" s="163">
        <v>12.7705</v>
      </c>
      <c r="N684" s="163">
        <v>1.52</v>
      </c>
      <c r="O684" s="163">
        <v>4.474163722696813E-4</v>
      </c>
      <c r="P684" s="163">
        <v>0</v>
      </c>
      <c r="Q684" s="163">
        <v>7.0207576833570097E-4</v>
      </c>
      <c r="R684" s="163">
        <v>0.13166559458999999</v>
      </c>
      <c r="S684" s="163">
        <v>0</v>
      </c>
      <c r="T684" s="163">
        <v>0</v>
      </c>
      <c r="U684" s="163">
        <v>4.8764006999999998E-2</v>
      </c>
      <c r="V684" s="163">
        <v>7.8053800000000004</v>
      </c>
      <c r="W684" s="163">
        <v>1.53046651362</v>
      </c>
      <c r="X684" s="163">
        <v>1179.9902999999999</v>
      </c>
      <c r="Y684" s="163">
        <v>850</v>
      </c>
      <c r="Z684" s="163">
        <v>5.1357685824868701E-3</v>
      </c>
      <c r="AA684" s="163">
        <v>0.99486423141751312</v>
      </c>
      <c r="AB684" s="163">
        <v>3.481076514707614E-4</v>
      </c>
      <c r="AC684" s="163">
        <v>3.481076514707614E-4</v>
      </c>
      <c r="AD684" s="158" t="s">
        <v>5810</v>
      </c>
    </row>
    <row r="685" spans="1:31">
      <c r="A685" s="166" t="s">
        <v>1767</v>
      </c>
      <c r="B685" s="166"/>
      <c r="C685" s="166" t="s">
        <v>8442</v>
      </c>
      <c r="D685" s="166" t="s">
        <v>5941</v>
      </c>
      <c r="E685" s="165" t="s">
        <v>6355</v>
      </c>
      <c r="F685" s="172">
        <v>64.63</v>
      </c>
      <c r="G685" s="173">
        <v>-17.53</v>
      </c>
      <c r="H685" s="163">
        <v>48.298000000000002</v>
      </c>
      <c r="I685" s="163">
        <v>0.88579999999999992</v>
      </c>
      <c r="J685" s="163">
        <v>14.975</v>
      </c>
      <c r="K685" s="163">
        <v>0.1532756251871209</v>
      </c>
      <c r="L685" s="163">
        <v>10.839</v>
      </c>
      <c r="M685" s="163">
        <v>12.699</v>
      </c>
      <c r="N685" s="163">
        <v>1.573</v>
      </c>
      <c r="O685" s="163">
        <v>7.842763684075912E-4</v>
      </c>
      <c r="P685" s="163">
        <v>0</v>
      </c>
      <c r="Q685" s="163">
        <v>8.4212334306653976E-4</v>
      </c>
      <c r="R685" s="163">
        <v>0.14506068444</v>
      </c>
      <c r="S685" s="163">
        <v>0</v>
      </c>
      <c r="T685" s="163">
        <v>0</v>
      </c>
      <c r="U685" s="163">
        <v>0.10539999999999999</v>
      </c>
      <c r="V685" s="163">
        <v>8.7386799999999987</v>
      </c>
      <c r="W685" s="163">
        <v>1.7134664953200001</v>
      </c>
      <c r="X685" s="163">
        <v>1178.8034</v>
      </c>
      <c r="Y685" s="163">
        <v>1890</v>
      </c>
      <c r="Z685" s="163">
        <v>3.072781572720798E-3</v>
      </c>
      <c r="AA685" s="163">
        <v>0.99692721842727916</v>
      </c>
      <c r="AB685" s="163">
        <v>3.7059950377734899E-4</v>
      </c>
      <c r="AC685" s="163">
        <v>3.705995037773492E-4</v>
      </c>
      <c r="AD685" s="158" t="s">
        <v>5810</v>
      </c>
    </row>
    <row r="686" spans="1:31">
      <c r="A686" s="166" t="s">
        <v>1829</v>
      </c>
      <c r="B686" s="166"/>
      <c r="C686" s="166" t="s">
        <v>8442</v>
      </c>
      <c r="D686" s="166" t="s">
        <v>5941</v>
      </c>
      <c r="E686" s="165" t="s">
        <v>6355</v>
      </c>
      <c r="F686" s="172">
        <v>64.63</v>
      </c>
      <c r="G686" s="173">
        <v>-17.53</v>
      </c>
      <c r="H686" s="163">
        <v>48.298000000000002</v>
      </c>
      <c r="I686" s="163">
        <v>0.62779999999999991</v>
      </c>
      <c r="J686" s="163">
        <v>13.878</v>
      </c>
      <c r="K686" s="163">
        <v>0.14339716596690111</v>
      </c>
      <c r="L686" s="163">
        <v>11.699</v>
      </c>
      <c r="M686" s="163">
        <v>12.579000000000001</v>
      </c>
      <c r="N686" s="163">
        <v>1.62</v>
      </c>
      <c r="O686" s="163">
        <v>8.5294153117806515E-4</v>
      </c>
      <c r="P686" s="163">
        <v>0</v>
      </c>
      <c r="Q686" s="163">
        <v>7.9893281805112361E-4</v>
      </c>
      <c r="R686" s="163">
        <v>0.10051306875</v>
      </c>
      <c r="S686" s="163">
        <v>0</v>
      </c>
      <c r="T686" s="163">
        <v>0</v>
      </c>
      <c r="U686" s="163">
        <v>0.115</v>
      </c>
      <c r="V686" s="163">
        <v>8.6132200000000001</v>
      </c>
      <c r="W686" s="163">
        <v>1.6888664977800001</v>
      </c>
      <c r="X686" s="163">
        <v>1176.8114</v>
      </c>
      <c r="Y686" s="163">
        <v>1980</v>
      </c>
      <c r="Z686" s="163">
        <v>1.4077428817217089E-3</v>
      </c>
      <c r="AA686" s="163">
        <v>0.99859225711827826</v>
      </c>
      <c r="AB686" s="163">
        <v>3.1531198966101587E-4</v>
      </c>
      <c r="AC686" s="163">
        <v>3.1531198966101587E-4</v>
      </c>
      <c r="AD686" s="158" t="s">
        <v>5810</v>
      </c>
    </row>
    <row r="687" spans="1:31">
      <c r="A687" s="166" t="s">
        <v>1753</v>
      </c>
      <c r="B687" s="166"/>
      <c r="C687" s="166" t="s">
        <v>8442</v>
      </c>
      <c r="D687" s="166" t="s">
        <v>5941</v>
      </c>
      <c r="E687" s="165" t="s">
        <v>6355</v>
      </c>
      <c r="F687" s="172">
        <v>64.63</v>
      </c>
      <c r="G687" s="173">
        <v>-17.53</v>
      </c>
      <c r="H687" s="163">
        <v>48.320500000000003</v>
      </c>
      <c r="I687" s="163">
        <v>0.60199999999999998</v>
      </c>
      <c r="J687" s="163">
        <v>14.363</v>
      </c>
      <c r="K687" s="163">
        <v>0.13669021249447169</v>
      </c>
      <c r="L687" s="163">
        <v>11.571</v>
      </c>
      <c r="M687" s="163">
        <v>12.7385</v>
      </c>
      <c r="N687" s="163">
        <v>1.5660000000000001</v>
      </c>
      <c r="O687" s="163">
        <v>4.4031307956928731E-4</v>
      </c>
      <c r="P687" s="163">
        <v>0</v>
      </c>
      <c r="Q687" s="163">
        <v>4.7932293293704399E-4</v>
      </c>
      <c r="R687" s="163">
        <v>0.10233560931000001</v>
      </c>
      <c r="S687" s="163">
        <v>0</v>
      </c>
      <c r="T687" s="163">
        <v>0</v>
      </c>
      <c r="U687" s="163">
        <v>4.2434516999999998E-2</v>
      </c>
      <c r="V687" s="163">
        <v>8.2903900000000004</v>
      </c>
      <c r="W687" s="163">
        <v>1.62556650411</v>
      </c>
      <c r="X687" s="163">
        <v>1179.4591</v>
      </c>
      <c r="Y687" s="163">
        <v>740</v>
      </c>
      <c r="Z687" s="163">
        <v>3.6019153783094621E-3</v>
      </c>
      <c r="AA687" s="163">
        <v>0.99639808462169055</v>
      </c>
      <c r="AB687" s="163">
        <v>1.2913590139465941E-4</v>
      </c>
      <c r="AC687" s="163">
        <v>1.2913590139465941E-4</v>
      </c>
      <c r="AD687" s="158" t="s">
        <v>5810</v>
      </c>
    </row>
    <row r="688" spans="1:31">
      <c r="A688" s="166" t="s">
        <v>1757</v>
      </c>
      <c r="B688" s="166"/>
      <c r="C688" s="166" t="s">
        <v>8442</v>
      </c>
      <c r="D688" s="166" t="s">
        <v>5941</v>
      </c>
      <c r="E688" s="165" t="s">
        <v>6355</v>
      </c>
      <c r="F688" s="172">
        <v>64.63</v>
      </c>
      <c r="G688" s="173">
        <v>-17.53</v>
      </c>
      <c r="H688" s="163">
        <v>48.328000000000003</v>
      </c>
      <c r="I688" s="163">
        <v>0.5504</v>
      </c>
      <c r="J688" s="163">
        <v>13.500999999999999</v>
      </c>
      <c r="K688" s="163">
        <v>0.144013997868636</v>
      </c>
      <c r="L688" s="163">
        <v>12.526</v>
      </c>
      <c r="M688" s="163">
        <v>13.297000000000001</v>
      </c>
      <c r="N688" s="163">
        <v>1.427</v>
      </c>
      <c r="O688" s="163">
        <v>4.6808877538493011E-4</v>
      </c>
      <c r="P688" s="163">
        <v>0</v>
      </c>
      <c r="Q688" s="163">
        <v>5.3133535242369404E-4</v>
      </c>
      <c r="R688" s="163">
        <v>0.12430321539</v>
      </c>
      <c r="S688" s="163">
        <v>0</v>
      </c>
      <c r="T688" s="163">
        <v>0</v>
      </c>
      <c r="U688" s="163">
        <v>4.3134801000000007E-2</v>
      </c>
      <c r="V688" s="163">
        <v>7.8206800000000003</v>
      </c>
      <c r="W688" s="163">
        <v>1.5334665133200001</v>
      </c>
      <c r="X688" s="163">
        <v>1188.7302</v>
      </c>
      <c r="Y688" s="163">
        <v>730</v>
      </c>
      <c r="Z688" s="163">
        <v>5.3521554232364293E-3</v>
      </c>
      <c r="AA688" s="163">
        <v>0.99464784457676358</v>
      </c>
      <c r="AB688" s="163">
        <v>1.080461670607386E-4</v>
      </c>
      <c r="AC688" s="163">
        <v>1.080461670607386E-4</v>
      </c>
      <c r="AD688" s="158" t="s">
        <v>5810</v>
      </c>
    </row>
    <row r="689" spans="1:30">
      <c r="A689" s="166" t="s">
        <v>1839</v>
      </c>
      <c r="B689" s="166"/>
      <c r="C689" s="166" t="s">
        <v>8442</v>
      </c>
      <c r="D689" s="166" t="s">
        <v>5941</v>
      </c>
      <c r="E689" s="165" t="s">
        <v>6355</v>
      </c>
      <c r="F689" s="172">
        <v>64.63</v>
      </c>
      <c r="G689" s="173">
        <v>-17.53</v>
      </c>
      <c r="H689" s="163">
        <v>48.331000000000003</v>
      </c>
      <c r="I689" s="163">
        <v>0.94169999999999998</v>
      </c>
      <c r="J689" s="163">
        <v>13.688000000000001</v>
      </c>
      <c r="K689" s="163">
        <v>0.17032834133098171</v>
      </c>
      <c r="L689" s="163">
        <v>10.749000000000001</v>
      </c>
      <c r="M689" s="163">
        <v>12.723000000000001</v>
      </c>
      <c r="N689" s="163">
        <v>1.702</v>
      </c>
      <c r="O689" s="163">
        <v>9.4710569338585086E-4</v>
      </c>
      <c r="P689" s="163">
        <v>0</v>
      </c>
      <c r="Q689" s="163">
        <v>5.8555324552815266E-4</v>
      </c>
      <c r="R689" s="163">
        <v>0.17017766015999999</v>
      </c>
      <c r="S689" s="163">
        <v>0</v>
      </c>
      <c r="T689" s="163">
        <v>0</v>
      </c>
      <c r="U689" s="163">
        <v>7.3462485000000008E-2</v>
      </c>
      <c r="V689" s="163">
        <v>9.5251000000000001</v>
      </c>
      <c r="W689" s="163">
        <v>1.8676664799</v>
      </c>
      <c r="X689" s="163">
        <v>1179.2018</v>
      </c>
      <c r="Y689" s="163">
        <v>1240</v>
      </c>
      <c r="Z689" s="163">
        <v>6.2569237723676067E-3</v>
      </c>
      <c r="AA689" s="163">
        <v>0.99374307622763236</v>
      </c>
      <c r="AB689" s="163">
        <v>3.5866859003869892E-4</v>
      </c>
      <c r="AC689" s="163">
        <v>3.5866859003869892E-4</v>
      </c>
      <c r="AD689" s="158" t="s">
        <v>5810</v>
      </c>
    </row>
    <row r="690" spans="1:30">
      <c r="A690" s="166" t="s">
        <v>1715</v>
      </c>
      <c r="B690" s="166"/>
      <c r="C690" s="166" t="s">
        <v>8442</v>
      </c>
      <c r="D690" s="166" t="s">
        <v>5941</v>
      </c>
      <c r="E690" s="165" t="s">
        <v>6355</v>
      </c>
      <c r="F690" s="172">
        <v>64.63</v>
      </c>
      <c r="G690" s="173">
        <v>-17.53</v>
      </c>
      <c r="H690" s="163">
        <v>48.34</v>
      </c>
      <c r="I690" s="163">
        <v>0.46010000000000001</v>
      </c>
      <c r="J690" s="163">
        <v>14.292999999999999</v>
      </c>
      <c r="K690" s="163">
        <v>0.13910173234688519</v>
      </c>
      <c r="L690" s="163">
        <v>11.882</v>
      </c>
      <c r="M690" s="163">
        <v>12.744999999999999</v>
      </c>
      <c r="N690" s="163">
        <v>1.333</v>
      </c>
      <c r="O690" s="163">
        <v>3.7720305596194168E-4</v>
      </c>
      <c r="P690" s="163">
        <v>0</v>
      </c>
      <c r="Q690" s="163">
        <v>3.7290883087778468E-4</v>
      </c>
      <c r="R690" s="163">
        <v>0.10689740810999999</v>
      </c>
      <c r="S690" s="163">
        <v>0</v>
      </c>
      <c r="T690" s="163">
        <v>0</v>
      </c>
      <c r="U690" s="163">
        <v>2.5466097E-2</v>
      </c>
      <c r="V690" s="163">
        <v>8.4082000000000008</v>
      </c>
      <c r="W690" s="163">
        <v>1.6486665018</v>
      </c>
      <c r="X690" s="163">
        <v>1179.567</v>
      </c>
      <c r="Y690" s="163">
        <v>430</v>
      </c>
      <c r="Z690" s="163">
        <v>6.4166495825838943E-3</v>
      </c>
      <c r="AA690" s="163">
        <v>0.99358335041741608</v>
      </c>
      <c r="AB690" s="163">
        <v>5.4689549081956006E-4</v>
      </c>
      <c r="AC690" s="163">
        <v>5.4689549081956017E-4</v>
      </c>
      <c r="AD690" s="158" t="s">
        <v>5810</v>
      </c>
    </row>
    <row r="691" spans="1:30">
      <c r="A691" s="166" t="s">
        <v>1835</v>
      </c>
      <c r="B691" s="166"/>
      <c r="C691" s="166" t="s">
        <v>8442</v>
      </c>
      <c r="D691" s="166" t="s">
        <v>5941</v>
      </c>
      <c r="E691" s="165" t="s">
        <v>6355</v>
      </c>
      <c r="F691" s="172">
        <v>64.63</v>
      </c>
      <c r="G691" s="173">
        <v>-17.53</v>
      </c>
      <c r="H691" s="163">
        <v>48.340499999999999</v>
      </c>
      <c r="I691" s="163">
        <v>0.72240000000000004</v>
      </c>
      <c r="J691" s="163">
        <v>14.135</v>
      </c>
      <c r="K691" s="163">
        <v>0.1434083022469434</v>
      </c>
      <c r="L691" s="163">
        <v>11.798999999999999</v>
      </c>
      <c r="M691" s="163">
        <v>12.5875</v>
      </c>
      <c r="N691" s="163">
        <v>1.599</v>
      </c>
      <c r="O691" s="163">
        <v>7.091453879226558E-4</v>
      </c>
      <c r="P691" s="163">
        <v>0</v>
      </c>
      <c r="Q691" s="163">
        <v>7.5133134580009043E-4</v>
      </c>
      <c r="R691" s="163">
        <v>0.11696075810999999</v>
      </c>
      <c r="S691" s="163">
        <v>0</v>
      </c>
      <c r="T691" s="163">
        <v>0</v>
      </c>
      <c r="U691" s="163">
        <v>9.5699999999999993E-2</v>
      </c>
      <c r="V691" s="163">
        <v>8.20777</v>
      </c>
      <c r="W691" s="163">
        <v>1.60936650573</v>
      </c>
      <c r="X691" s="163">
        <v>1176.9525000000001</v>
      </c>
      <c r="Y691" s="163">
        <v>1650</v>
      </c>
      <c r="Z691" s="163">
        <v>2.265212945019736E-3</v>
      </c>
      <c r="AA691" s="163">
        <v>0.99773478705498031</v>
      </c>
      <c r="AB691" s="163">
        <v>5.7192153693813965E-4</v>
      </c>
      <c r="AC691" s="163">
        <v>5.7192153693813965E-4</v>
      </c>
      <c r="AD691" s="158" t="s">
        <v>5810</v>
      </c>
    </row>
    <row r="692" spans="1:30">
      <c r="A692" s="166" t="s">
        <v>1799</v>
      </c>
      <c r="B692" s="166"/>
      <c r="C692" s="166" t="s">
        <v>8442</v>
      </c>
      <c r="D692" s="166" t="s">
        <v>5941</v>
      </c>
      <c r="E692" s="165" t="s">
        <v>6355</v>
      </c>
      <c r="F692" s="172">
        <v>64.63</v>
      </c>
      <c r="G692" s="173">
        <v>-17.53</v>
      </c>
      <c r="H692" s="163">
        <v>48.349499999999999</v>
      </c>
      <c r="I692" s="163">
        <v>0.52889999999999993</v>
      </c>
      <c r="J692" s="163">
        <v>14.241</v>
      </c>
      <c r="K692" s="163">
        <v>0.13868137538720399</v>
      </c>
      <c r="L692" s="163">
        <v>11.632</v>
      </c>
      <c r="M692" s="163">
        <v>12.6845</v>
      </c>
      <c r="N692" s="163">
        <v>1.5109999999999999</v>
      </c>
      <c r="O692" s="163">
        <v>0</v>
      </c>
      <c r="P692" s="163">
        <v>0</v>
      </c>
      <c r="Q692" s="163">
        <v>0</v>
      </c>
      <c r="R692" s="163">
        <v>0.12936271103999999</v>
      </c>
      <c r="S692" s="163">
        <v>0</v>
      </c>
      <c r="T692" s="163">
        <v>0</v>
      </c>
      <c r="U692" s="163">
        <v>5.6184324000000001E-2</v>
      </c>
      <c r="V692" s="163">
        <v>8.4541000000000004</v>
      </c>
      <c r="W692" s="163">
        <v>1.6576665009</v>
      </c>
      <c r="X692" s="163">
        <v>1178.5626999999999</v>
      </c>
      <c r="Y692" s="163">
        <v>980</v>
      </c>
      <c r="Z692" s="163">
        <v>4.4524010636768337E-3</v>
      </c>
      <c r="AA692" s="163">
        <v>0.99554759893632305</v>
      </c>
      <c r="AB692" s="163">
        <v>4.2307561766660452E-5</v>
      </c>
      <c r="AC692" s="163">
        <v>4.2307561766660438E-5</v>
      </c>
      <c r="AD692" s="158" t="s">
        <v>5810</v>
      </c>
    </row>
    <row r="693" spans="1:30">
      <c r="A693" s="166" t="s">
        <v>1774</v>
      </c>
      <c r="B693" s="166"/>
      <c r="C693" s="166" t="s">
        <v>8442</v>
      </c>
      <c r="D693" s="166" t="s">
        <v>5941</v>
      </c>
      <c r="E693" s="165" t="s">
        <v>6355</v>
      </c>
      <c r="F693" s="172">
        <v>64.63</v>
      </c>
      <c r="G693" s="173">
        <v>-17.53</v>
      </c>
      <c r="H693" s="163">
        <v>48.356999999999999</v>
      </c>
      <c r="I693" s="163">
        <v>0.57189999999999996</v>
      </c>
      <c r="J693" s="163">
        <v>14.257</v>
      </c>
      <c r="K693" s="163">
        <v>0.14188794689750309</v>
      </c>
      <c r="L693" s="163">
        <v>11.96</v>
      </c>
      <c r="M693" s="163">
        <v>12.865</v>
      </c>
      <c r="N693" s="163">
        <v>1.524</v>
      </c>
      <c r="O693" s="163">
        <v>4.3621502608829092E-4</v>
      </c>
      <c r="P693" s="163">
        <v>0</v>
      </c>
      <c r="Q693" s="163">
        <v>6.5925282225658621E-4</v>
      </c>
      <c r="R693" s="163">
        <v>0.11467032576</v>
      </c>
      <c r="S693" s="163">
        <v>0</v>
      </c>
      <c r="T693" s="163">
        <v>0</v>
      </c>
      <c r="U693" s="163">
        <v>4.8535068000000001E-2</v>
      </c>
      <c r="V693" s="163">
        <v>7.9950999999999999</v>
      </c>
      <c r="W693" s="163">
        <v>1.5676665099</v>
      </c>
      <c r="X693" s="163">
        <v>1181.559</v>
      </c>
      <c r="Y693" s="163">
        <v>840</v>
      </c>
      <c r="Z693" s="163">
        <v>4.0212171715653944E-3</v>
      </c>
      <c r="AA693" s="163">
        <v>0.99597878282843455</v>
      </c>
      <c r="AB693" s="163">
        <v>2.9109746607550548E-4</v>
      </c>
      <c r="AC693" s="163">
        <v>2.9109746607550548E-4</v>
      </c>
      <c r="AD693" s="158" t="s">
        <v>5810</v>
      </c>
    </row>
    <row r="694" spans="1:30">
      <c r="A694" s="166" t="s">
        <v>1826</v>
      </c>
      <c r="B694" s="166"/>
      <c r="C694" s="166" t="s">
        <v>8442</v>
      </c>
      <c r="D694" s="166" t="s">
        <v>5941</v>
      </c>
      <c r="E694" s="165" t="s">
        <v>6355</v>
      </c>
      <c r="F694" s="172">
        <v>64.63</v>
      </c>
      <c r="G694" s="173">
        <v>-17.53</v>
      </c>
      <c r="H694" s="163">
        <v>48.357500000000002</v>
      </c>
      <c r="I694" s="163">
        <v>1.0019</v>
      </c>
      <c r="J694" s="163">
        <v>15.055999999999999</v>
      </c>
      <c r="K694" s="163">
        <v>0.14475350739803061</v>
      </c>
      <c r="L694" s="163">
        <v>10.644</v>
      </c>
      <c r="M694" s="163">
        <v>12.9305</v>
      </c>
      <c r="N694" s="163">
        <v>1.679</v>
      </c>
      <c r="O694" s="163">
        <v>9.7442604992582728E-4</v>
      </c>
      <c r="P694" s="163">
        <v>0</v>
      </c>
      <c r="Q694" s="163">
        <v>8.9174649946723071E-4</v>
      </c>
      <c r="R694" s="163">
        <v>0.10507175475</v>
      </c>
      <c r="S694" s="163">
        <v>0</v>
      </c>
      <c r="T694" s="163">
        <v>0</v>
      </c>
      <c r="U694" s="163">
        <v>0.12970000000000001</v>
      </c>
      <c r="V694" s="163">
        <v>8.2047100000000004</v>
      </c>
      <c r="W694" s="163">
        <v>1.60876650579</v>
      </c>
      <c r="X694" s="163">
        <v>1182.6463000000001</v>
      </c>
      <c r="Y694" s="163">
        <v>2370</v>
      </c>
      <c r="Z694" s="163">
        <v>1.330097421993112E-3</v>
      </c>
      <c r="AA694" s="163">
        <v>0.99866990257800681</v>
      </c>
      <c r="AB694" s="163">
        <v>2.3254240621216391E-5</v>
      </c>
      <c r="AC694" s="163">
        <v>2.325424062121638E-5</v>
      </c>
      <c r="AD694" s="158" t="s">
        <v>5810</v>
      </c>
    </row>
    <row r="695" spans="1:30">
      <c r="A695" s="166" t="s">
        <v>1724</v>
      </c>
      <c r="B695" s="166"/>
      <c r="C695" s="166" t="s">
        <v>8442</v>
      </c>
      <c r="D695" s="166" t="s">
        <v>5941</v>
      </c>
      <c r="E695" s="165" t="s">
        <v>6355</v>
      </c>
      <c r="F695" s="172">
        <v>64.63</v>
      </c>
      <c r="G695" s="173">
        <v>-17.53</v>
      </c>
      <c r="H695" s="163">
        <v>48.360999999999997</v>
      </c>
      <c r="I695" s="163">
        <v>0.73959999999999992</v>
      </c>
      <c r="J695" s="163">
        <v>12.339</v>
      </c>
      <c r="K695" s="163">
        <v>0.1525840677143058</v>
      </c>
      <c r="L695" s="163">
        <v>11.303000000000001</v>
      </c>
      <c r="M695" s="163">
        <v>13.728</v>
      </c>
      <c r="N695" s="163">
        <v>1.5780000000000001</v>
      </c>
      <c r="O695" s="163">
        <v>5.2172774205841714E-4</v>
      </c>
      <c r="P695" s="163">
        <v>0</v>
      </c>
      <c r="Q695" s="163">
        <v>3.8834714620244391E-4</v>
      </c>
      <c r="R695" s="163">
        <v>0.14459769531</v>
      </c>
      <c r="S695" s="163">
        <v>0</v>
      </c>
      <c r="T695" s="163">
        <v>0</v>
      </c>
      <c r="U695" s="163">
        <v>3.2576673E-2</v>
      </c>
      <c r="V695" s="163">
        <v>9.0691600000000001</v>
      </c>
      <c r="W695" s="163">
        <v>1.7782664888399999</v>
      </c>
      <c r="X695" s="163">
        <v>1195.8848</v>
      </c>
      <c r="Y695" s="163">
        <v>530</v>
      </c>
      <c r="Z695" s="163">
        <v>9.5307731726870758E-3</v>
      </c>
      <c r="AA695" s="163">
        <v>0.99046922682731298</v>
      </c>
      <c r="AB695" s="163">
        <v>5.2447058524462812E-4</v>
      </c>
      <c r="AC695" s="163">
        <v>5.2447058524462834E-4</v>
      </c>
      <c r="AD695" s="158" t="s">
        <v>5810</v>
      </c>
    </row>
    <row r="696" spans="1:30">
      <c r="A696" s="166" t="s">
        <v>1810</v>
      </c>
      <c r="B696" s="166"/>
      <c r="C696" s="166" t="s">
        <v>8442</v>
      </c>
      <c r="D696" s="166" t="s">
        <v>5941</v>
      </c>
      <c r="E696" s="165" t="s">
        <v>6355</v>
      </c>
      <c r="F696" s="172">
        <v>64.63</v>
      </c>
      <c r="G696" s="173">
        <v>-17.53</v>
      </c>
      <c r="H696" s="163">
        <v>48.368499999999997</v>
      </c>
      <c r="I696" s="163">
        <v>0.83850000000000002</v>
      </c>
      <c r="J696" s="163">
        <v>14.791</v>
      </c>
      <c r="K696" s="163">
        <v>0.154463124042413</v>
      </c>
      <c r="L696" s="163">
        <v>10.722</v>
      </c>
      <c r="M696" s="163">
        <v>13.298500000000001</v>
      </c>
      <c r="N696" s="163">
        <v>1.506</v>
      </c>
      <c r="O696" s="163">
        <v>1.0928142615990589E-3</v>
      </c>
      <c r="P696" s="163">
        <v>0</v>
      </c>
      <c r="Q696" s="163">
        <v>9.3732628756860613E-4</v>
      </c>
      <c r="R696" s="163">
        <v>0.14228391696000001</v>
      </c>
      <c r="S696" s="163">
        <v>0</v>
      </c>
      <c r="T696" s="163">
        <v>0</v>
      </c>
      <c r="U696" s="163">
        <v>0.1159</v>
      </c>
      <c r="V696" s="163">
        <v>8.3668899999999997</v>
      </c>
      <c r="W696" s="163">
        <v>1.64056650261</v>
      </c>
      <c r="X696" s="163">
        <v>1188.7551000000001</v>
      </c>
      <c r="Y696" s="163">
        <v>2120</v>
      </c>
      <c r="Z696" s="163">
        <v>2.633955451750086E-3</v>
      </c>
      <c r="AA696" s="163">
        <v>0.99736604454824995</v>
      </c>
      <c r="AB696" s="163">
        <v>3.2208176116199508E-4</v>
      </c>
      <c r="AC696" s="163">
        <v>3.2208176116199541E-4</v>
      </c>
      <c r="AD696" s="158" t="s">
        <v>5810</v>
      </c>
    </row>
    <row r="697" spans="1:30">
      <c r="A697" s="166" t="s">
        <v>1755</v>
      </c>
      <c r="B697" s="166"/>
      <c r="C697" s="166" t="s">
        <v>8442</v>
      </c>
      <c r="D697" s="166" t="s">
        <v>5941</v>
      </c>
      <c r="E697" s="165" t="s">
        <v>6355</v>
      </c>
      <c r="F697" s="172">
        <v>64.63</v>
      </c>
      <c r="G697" s="173">
        <v>-17.53</v>
      </c>
      <c r="H697" s="163">
        <v>48.372999999999998</v>
      </c>
      <c r="I697" s="163">
        <v>0.4859</v>
      </c>
      <c r="J697" s="163">
        <v>14.683</v>
      </c>
      <c r="K697" s="163">
        <v>0.13922506496559769</v>
      </c>
      <c r="L697" s="163">
        <v>11.244</v>
      </c>
      <c r="M697" s="163">
        <v>12.627000000000001</v>
      </c>
      <c r="N697" s="163">
        <v>1.6659999999999999</v>
      </c>
      <c r="O697" s="163">
        <v>4.5706956491380632E-4</v>
      </c>
      <c r="P697" s="163">
        <v>0</v>
      </c>
      <c r="Q697" s="163">
        <v>4.0985051397607677E-4</v>
      </c>
      <c r="R697" s="163">
        <v>0.10598442579</v>
      </c>
      <c r="S697" s="163">
        <v>0</v>
      </c>
      <c r="T697" s="163">
        <v>0</v>
      </c>
      <c r="U697" s="163">
        <v>4.2919329000000013E-2</v>
      </c>
      <c r="V697" s="163">
        <v>8.3821899999999996</v>
      </c>
      <c r="W697" s="163">
        <v>1.6435665023099999</v>
      </c>
      <c r="X697" s="163">
        <v>1177.6081999999999</v>
      </c>
      <c r="Y697" s="163">
        <v>760</v>
      </c>
      <c r="Z697" s="163">
        <v>3.7215770559373808E-3</v>
      </c>
      <c r="AA697" s="163">
        <v>0.99627842294406255</v>
      </c>
      <c r="AB697" s="163">
        <v>2.0536177520279951E-4</v>
      </c>
      <c r="AC697" s="163">
        <v>2.053617752027994E-4</v>
      </c>
      <c r="AD697" s="158" t="s">
        <v>5810</v>
      </c>
    </row>
    <row r="698" spans="1:30">
      <c r="A698" s="166" t="s">
        <v>1803</v>
      </c>
      <c r="B698" s="166"/>
      <c r="C698" s="166" t="s">
        <v>8442</v>
      </c>
      <c r="D698" s="166" t="s">
        <v>5941</v>
      </c>
      <c r="E698" s="165" t="s">
        <v>6355</v>
      </c>
      <c r="F698" s="172">
        <v>64.63</v>
      </c>
      <c r="G698" s="173">
        <v>-17.53</v>
      </c>
      <c r="H698" s="163">
        <v>48.381500000000003</v>
      </c>
      <c r="I698" s="163">
        <v>0.66220000000000001</v>
      </c>
      <c r="J698" s="163">
        <v>14.276</v>
      </c>
      <c r="K698" s="163">
        <v>0.13875074114842709</v>
      </c>
      <c r="L698" s="163">
        <v>11.643000000000001</v>
      </c>
      <c r="M698" s="163">
        <v>12.416499999999999</v>
      </c>
      <c r="N698" s="163">
        <v>1.69</v>
      </c>
      <c r="O698" s="163">
        <v>5.8110398360529945E-4</v>
      </c>
      <c r="P698" s="163">
        <v>0</v>
      </c>
      <c r="Q698" s="163">
        <v>6.0135913978911354E-4</v>
      </c>
      <c r="R698" s="163">
        <v>0.10051306875</v>
      </c>
      <c r="S698" s="163">
        <v>0</v>
      </c>
      <c r="T698" s="163">
        <v>0</v>
      </c>
      <c r="U698" s="163">
        <v>5.8110105000000002E-2</v>
      </c>
      <c r="V698" s="163">
        <v>8.4280899999999992</v>
      </c>
      <c r="W698" s="163">
        <v>1.6525665014099999</v>
      </c>
      <c r="X698" s="163">
        <v>1174.1139000000001</v>
      </c>
      <c r="Y698" s="163">
        <v>1000</v>
      </c>
      <c r="Z698" s="163">
        <v>2.660530052293367E-3</v>
      </c>
      <c r="AA698" s="163">
        <v>0.99733946994770672</v>
      </c>
      <c r="AB698" s="163">
        <v>1.8829217357292411E-4</v>
      </c>
      <c r="AC698" s="163">
        <v>1.8829217357292411E-4</v>
      </c>
      <c r="AD698" s="158" t="s">
        <v>5810</v>
      </c>
    </row>
    <row r="699" spans="1:30">
      <c r="A699" s="166" t="s">
        <v>1784</v>
      </c>
      <c r="B699" s="166"/>
      <c r="C699" s="166" t="s">
        <v>8442</v>
      </c>
      <c r="D699" s="166" t="s">
        <v>5941</v>
      </c>
      <c r="E699" s="165" t="s">
        <v>6355</v>
      </c>
      <c r="F699" s="172">
        <v>64.63</v>
      </c>
      <c r="G699" s="173">
        <v>-17.53</v>
      </c>
      <c r="H699" s="163">
        <v>48.405000000000001</v>
      </c>
      <c r="I699" s="163">
        <v>0.61059999999999992</v>
      </c>
      <c r="J699" s="163">
        <v>15.103</v>
      </c>
      <c r="K699" s="163">
        <v>0.13906912523956269</v>
      </c>
      <c r="L699" s="163">
        <v>10.617000000000001</v>
      </c>
      <c r="M699" s="163">
        <v>13.566000000000001</v>
      </c>
      <c r="N699" s="163">
        <v>1.4530000000000001</v>
      </c>
      <c r="O699" s="163">
        <v>5.9476416187528782E-4</v>
      </c>
      <c r="P699" s="163">
        <v>0</v>
      </c>
      <c r="Q699" s="163">
        <v>4.7748503825553691E-4</v>
      </c>
      <c r="R699" s="163">
        <v>0.14645011875</v>
      </c>
      <c r="S699" s="163">
        <v>0</v>
      </c>
      <c r="T699" s="163">
        <v>0</v>
      </c>
      <c r="U699" s="163">
        <v>5.2292361000000002E-2</v>
      </c>
      <c r="V699" s="163">
        <v>7.909419999999999</v>
      </c>
      <c r="W699" s="163">
        <v>1.55086651158</v>
      </c>
      <c r="X699" s="163">
        <v>1193.1956</v>
      </c>
      <c r="Y699" s="163">
        <v>980</v>
      </c>
      <c r="Z699" s="163">
        <v>5.5849800677140191E-3</v>
      </c>
      <c r="AA699" s="163">
        <v>0.99441501993228598</v>
      </c>
      <c r="AB699" s="163">
        <v>2.6347674390356609E-4</v>
      </c>
      <c r="AC699" s="163">
        <v>2.6347674390356587E-4</v>
      </c>
      <c r="AD699" s="158" t="s">
        <v>5810</v>
      </c>
    </row>
    <row r="700" spans="1:30">
      <c r="A700" s="166" t="s">
        <v>1834</v>
      </c>
      <c r="B700" s="166"/>
      <c r="C700" s="166" t="s">
        <v>8442</v>
      </c>
      <c r="D700" s="166" t="s">
        <v>5941</v>
      </c>
      <c r="E700" s="165" t="s">
        <v>6355</v>
      </c>
      <c r="F700" s="172">
        <v>64.63</v>
      </c>
      <c r="G700" s="173">
        <v>-17.53</v>
      </c>
      <c r="H700" s="163">
        <v>48.417499999999997</v>
      </c>
      <c r="I700" s="163">
        <v>0.72670000000000001</v>
      </c>
      <c r="J700" s="163">
        <v>15.047000000000001</v>
      </c>
      <c r="K700" s="163">
        <v>0</v>
      </c>
      <c r="L700" s="163">
        <v>10.436</v>
      </c>
      <c r="M700" s="163">
        <v>13.6525</v>
      </c>
      <c r="N700" s="163">
        <v>1.5289999999999999</v>
      </c>
      <c r="O700" s="163">
        <v>1.11102783262571E-3</v>
      </c>
      <c r="P700" s="163">
        <v>0</v>
      </c>
      <c r="Q700" s="163">
        <v>8.3881513263982699E-4</v>
      </c>
      <c r="R700" s="163">
        <v>0.17438588475</v>
      </c>
      <c r="S700" s="163">
        <v>0</v>
      </c>
      <c r="T700" s="163">
        <v>0</v>
      </c>
      <c r="U700" s="163">
        <v>0.11070000000000001</v>
      </c>
      <c r="V700" s="163">
        <v>7.9782700000000002</v>
      </c>
      <c r="W700" s="163">
        <v>1.56436651023</v>
      </c>
      <c r="X700" s="163">
        <v>1194.6315</v>
      </c>
      <c r="Y700" s="163">
        <v>2090</v>
      </c>
      <c r="Z700" s="163">
        <v>3.89874407372057E-3</v>
      </c>
      <c r="AA700" s="163">
        <v>0.99610125592627941</v>
      </c>
      <c r="AB700" s="163">
        <v>7.2455545644595421E-5</v>
      </c>
      <c r="AC700" s="163">
        <v>7.2455545644595435E-5</v>
      </c>
      <c r="AD700" s="158" t="s">
        <v>5810</v>
      </c>
    </row>
    <row r="701" spans="1:30">
      <c r="A701" s="166" t="s">
        <v>1765</v>
      </c>
      <c r="B701" s="166"/>
      <c r="C701" s="166" t="s">
        <v>8442</v>
      </c>
      <c r="D701" s="166" t="s">
        <v>5941</v>
      </c>
      <c r="E701" s="165" t="s">
        <v>6355</v>
      </c>
      <c r="F701" s="172">
        <v>64.63</v>
      </c>
      <c r="G701" s="173">
        <v>-17.53</v>
      </c>
      <c r="H701" s="163">
        <v>48.421999999999997</v>
      </c>
      <c r="I701" s="163">
        <v>0.55899999999999994</v>
      </c>
      <c r="J701" s="163">
        <v>15.005000000000001</v>
      </c>
      <c r="K701" s="163">
        <v>0.14760770761697581</v>
      </c>
      <c r="L701" s="163">
        <v>10.494999999999999</v>
      </c>
      <c r="M701" s="163">
        <v>13.331</v>
      </c>
      <c r="N701" s="163">
        <v>1.5469999999999999</v>
      </c>
      <c r="O701" s="163">
        <v>5.0041786395723558E-4</v>
      </c>
      <c r="P701" s="163">
        <v>0</v>
      </c>
      <c r="Q701" s="163">
        <v>5.8150987722883722E-4</v>
      </c>
      <c r="R701" s="163">
        <v>0.16038298275000001</v>
      </c>
      <c r="S701" s="163">
        <v>0</v>
      </c>
      <c r="T701" s="163">
        <v>0</v>
      </c>
      <c r="U701" s="163">
        <v>4.6595820000000003E-2</v>
      </c>
      <c r="V701" s="163">
        <v>7.8313899999999999</v>
      </c>
      <c r="W701" s="163">
        <v>1.53556651311</v>
      </c>
      <c r="X701" s="163">
        <v>1189.2945999999999</v>
      </c>
      <c r="Y701" s="163">
        <v>870</v>
      </c>
      <c r="Z701" s="163">
        <v>7.3071113531034231E-3</v>
      </c>
      <c r="AA701" s="163">
        <v>0.99269288864689664</v>
      </c>
      <c r="AB701" s="163">
        <v>1.704414771217065E-4</v>
      </c>
      <c r="AC701" s="163">
        <v>1.704414771217065E-4</v>
      </c>
      <c r="AD701" s="158" t="s">
        <v>5810</v>
      </c>
    </row>
    <row r="702" spans="1:30">
      <c r="A702" s="166" t="s">
        <v>1772</v>
      </c>
      <c r="B702" s="166"/>
      <c r="C702" s="166" t="s">
        <v>8442</v>
      </c>
      <c r="D702" s="166" t="s">
        <v>5941</v>
      </c>
      <c r="E702" s="165" t="s">
        <v>6355</v>
      </c>
      <c r="F702" s="172">
        <v>64.63</v>
      </c>
      <c r="G702" s="173">
        <v>-17.53</v>
      </c>
      <c r="H702" s="163">
        <v>48.421999999999997</v>
      </c>
      <c r="I702" s="163">
        <v>0.62779999999999991</v>
      </c>
      <c r="J702" s="163">
        <v>14.407</v>
      </c>
      <c r="K702" s="163">
        <v>0</v>
      </c>
      <c r="L702" s="163">
        <v>11.226000000000001</v>
      </c>
      <c r="M702" s="163">
        <v>12.298</v>
      </c>
      <c r="N702" s="163">
        <v>1.5840000000000001</v>
      </c>
      <c r="O702" s="163">
        <v>4.3439366898562589E-4</v>
      </c>
      <c r="P702" s="163">
        <v>0</v>
      </c>
      <c r="Q702" s="163">
        <v>5.6074166732780718E-4</v>
      </c>
      <c r="R702" s="163">
        <v>0.10918122576</v>
      </c>
      <c r="S702" s="163">
        <v>0</v>
      </c>
      <c r="T702" s="163">
        <v>0</v>
      </c>
      <c r="U702" s="163">
        <v>4.7848251000000001E-2</v>
      </c>
      <c r="V702" s="163">
        <v>8.42197</v>
      </c>
      <c r="W702" s="163">
        <v>1.6513665015300001</v>
      </c>
      <c r="X702" s="163">
        <v>1172.1468</v>
      </c>
      <c r="Y702" s="163">
        <v>830</v>
      </c>
      <c r="Z702" s="163">
        <v>3.6869672686723489E-3</v>
      </c>
      <c r="AA702" s="163">
        <v>0.99631303273132765</v>
      </c>
      <c r="AB702" s="163">
        <v>5.2254366080662317E-4</v>
      </c>
      <c r="AC702" s="163">
        <v>5.2254366080662338E-4</v>
      </c>
      <c r="AD702" s="158" t="s">
        <v>5810</v>
      </c>
    </row>
    <row r="703" spans="1:30">
      <c r="A703" s="166" t="s">
        <v>1711</v>
      </c>
      <c r="B703" s="166"/>
      <c r="C703" s="166" t="s">
        <v>8442</v>
      </c>
      <c r="D703" s="166" t="s">
        <v>5941</v>
      </c>
      <c r="E703" s="165" t="s">
        <v>6355</v>
      </c>
      <c r="F703" s="172">
        <v>64.63</v>
      </c>
      <c r="G703" s="173">
        <v>-17.53</v>
      </c>
      <c r="H703" s="163">
        <v>48.4315</v>
      </c>
      <c r="I703" s="163">
        <v>0.45150000000000001</v>
      </c>
      <c r="J703" s="163">
        <v>13.845000000000001</v>
      </c>
      <c r="K703" s="163">
        <v>0</v>
      </c>
      <c r="L703" s="163">
        <v>12.148999999999999</v>
      </c>
      <c r="M703" s="163">
        <v>13.089499999999999</v>
      </c>
      <c r="N703" s="163">
        <v>1.4730000000000001</v>
      </c>
      <c r="O703" s="163">
        <v>2.9068859358534959E-4</v>
      </c>
      <c r="P703" s="163">
        <v>0</v>
      </c>
      <c r="Q703" s="163">
        <v>3.4515662118702792E-4</v>
      </c>
      <c r="R703" s="163">
        <v>0.14459769531</v>
      </c>
      <c r="S703" s="163">
        <v>0</v>
      </c>
      <c r="T703" s="163">
        <v>0</v>
      </c>
      <c r="U703" s="163">
        <v>2.4375270000000001E-2</v>
      </c>
      <c r="V703" s="163">
        <v>7.7395900000000006</v>
      </c>
      <c r="W703" s="163">
        <v>1.5175665149099999</v>
      </c>
      <c r="X703" s="163">
        <v>1185.2856999999999</v>
      </c>
      <c r="Y703" s="163">
        <v>410</v>
      </c>
      <c r="Z703" s="163">
        <v>1.185240544217625E-2</v>
      </c>
      <c r="AA703" s="163">
        <v>0.98814759455782375</v>
      </c>
      <c r="AB703" s="163">
        <v>5.8259830010130842E-4</v>
      </c>
      <c r="AC703" s="163">
        <v>5.8259830010130842E-4</v>
      </c>
      <c r="AD703" s="158" t="s">
        <v>5810</v>
      </c>
    </row>
    <row r="704" spans="1:30">
      <c r="A704" s="166" t="s">
        <v>1721</v>
      </c>
      <c r="B704" s="166"/>
      <c r="C704" s="166" t="s">
        <v>8442</v>
      </c>
      <c r="D704" s="166" t="s">
        <v>5941</v>
      </c>
      <c r="E704" s="165" t="s">
        <v>6355</v>
      </c>
      <c r="F704" s="172">
        <v>64.63</v>
      </c>
      <c r="G704" s="173">
        <v>-17.53</v>
      </c>
      <c r="H704" s="163">
        <v>48.438000000000002</v>
      </c>
      <c r="I704" s="163">
        <v>0.45579999999999998</v>
      </c>
      <c r="J704" s="163">
        <v>13.571999999999999</v>
      </c>
      <c r="K704" s="163">
        <v>0.13161616767997031</v>
      </c>
      <c r="L704" s="163">
        <v>12.164</v>
      </c>
      <c r="M704" s="163">
        <v>13.077999999999999</v>
      </c>
      <c r="N704" s="163">
        <v>1.423</v>
      </c>
      <c r="O704" s="163">
        <v>4.6399072190393361E-4</v>
      </c>
      <c r="P704" s="163">
        <v>0</v>
      </c>
      <c r="Q704" s="163">
        <v>3.7364398875038739E-4</v>
      </c>
      <c r="R704" s="163">
        <v>0.11329700019</v>
      </c>
      <c r="S704" s="163">
        <v>0</v>
      </c>
      <c r="T704" s="163">
        <v>0</v>
      </c>
      <c r="U704" s="163">
        <v>3.1889855999999987E-2</v>
      </c>
      <c r="V704" s="163">
        <v>7.5100899999999999</v>
      </c>
      <c r="W704" s="163">
        <v>1.4725665194099999</v>
      </c>
      <c r="X704" s="163">
        <v>1185.0948000000001</v>
      </c>
      <c r="Y704" s="163">
        <v>540</v>
      </c>
      <c r="Z704" s="163">
        <v>5.6867195801996442E-3</v>
      </c>
      <c r="AA704" s="163">
        <v>0.99431328041980038</v>
      </c>
      <c r="AB704" s="163">
        <v>5.2193915466220309E-4</v>
      </c>
      <c r="AC704" s="163">
        <v>5.2193915466220288E-4</v>
      </c>
      <c r="AD704" s="158" t="s">
        <v>5810</v>
      </c>
    </row>
    <row r="705" spans="1:30">
      <c r="A705" s="166" t="s">
        <v>1749</v>
      </c>
      <c r="B705" s="166"/>
      <c r="C705" s="166" t="s">
        <v>8442</v>
      </c>
      <c r="D705" s="166" t="s">
        <v>5941</v>
      </c>
      <c r="E705" s="165" t="s">
        <v>6355</v>
      </c>
      <c r="F705" s="172">
        <v>64.63</v>
      </c>
      <c r="G705" s="173">
        <v>-17.53</v>
      </c>
      <c r="H705" s="163">
        <v>48.442</v>
      </c>
      <c r="I705" s="163">
        <v>0.4773</v>
      </c>
      <c r="J705" s="163">
        <v>13.56</v>
      </c>
      <c r="K705" s="163">
        <v>0.14651693144405531</v>
      </c>
      <c r="L705" s="163">
        <v>11.563000000000001</v>
      </c>
      <c r="M705" s="163">
        <v>14.074999999999999</v>
      </c>
      <c r="N705" s="163">
        <v>1.347</v>
      </c>
      <c r="O705" s="163">
        <v>4.025199196889867E-4</v>
      </c>
      <c r="P705" s="163">
        <v>0</v>
      </c>
      <c r="Q705" s="163">
        <v>5.9051556116822182E-4</v>
      </c>
      <c r="R705" s="163">
        <v>0.14367195051000001</v>
      </c>
      <c r="S705" s="163">
        <v>0</v>
      </c>
      <c r="T705" s="163">
        <v>0</v>
      </c>
      <c r="U705" s="163">
        <v>4.1788101000000001E-2</v>
      </c>
      <c r="V705" s="163">
        <v>7.7655999999999992</v>
      </c>
      <c r="W705" s="163">
        <v>1.5226665144</v>
      </c>
      <c r="X705" s="163">
        <v>1201.645</v>
      </c>
      <c r="Y705" s="163">
        <v>740</v>
      </c>
      <c r="Z705" s="163">
        <v>6.8777213524315664E-3</v>
      </c>
      <c r="AA705" s="163">
        <v>0.99312227864756841</v>
      </c>
      <c r="AB705" s="163">
        <v>3.8958717099207992E-4</v>
      </c>
      <c r="AC705" s="163">
        <v>3.8958717099207997E-4</v>
      </c>
      <c r="AD705" s="158" t="s">
        <v>5810</v>
      </c>
    </row>
    <row r="706" spans="1:30">
      <c r="A706" s="166" t="s">
        <v>1708</v>
      </c>
      <c r="B706" s="166"/>
      <c r="C706" s="166" t="s">
        <v>8442</v>
      </c>
      <c r="D706" s="166" t="s">
        <v>5941</v>
      </c>
      <c r="E706" s="165" t="s">
        <v>6355</v>
      </c>
      <c r="F706" s="172">
        <v>64.63</v>
      </c>
      <c r="G706" s="173">
        <v>-17.53</v>
      </c>
      <c r="H706" s="163">
        <v>48.444499999999998</v>
      </c>
      <c r="I706" s="163">
        <v>0.83850000000000002</v>
      </c>
      <c r="J706" s="163">
        <v>13.3</v>
      </c>
      <c r="K706" s="163">
        <v>0</v>
      </c>
      <c r="L706" s="163">
        <v>10.749000000000001</v>
      </c>
      <c r="M706" s="163">
        <v>13.612500000000001</v>
      </c>
      <c r="N706" s="163">
        <v>1.6910000000000001</v>
      </c>
      <c r="O706" s="163">
        <v>0</v>
      </c>
      <c r="P706" s="163">
        <v>0</v>
      </c>
      <c r="Q706" s="163">
        <v>0</v>
      </c>
      <c r="R706" s="163">
        <v>0.119989188</v>
      </c>
      <c r="S706" s="163">
        <v>0</v>
      </c>
      <c r="T706" s="163">
        <v>0</v>
      </c>
      <c r="U706" s="163">
        <v>2.0914531199999999E-2</v>
      </c>
      <c r="V706" s="163">
        <v>9.2160399999999996</v>
      </c>
      <c r="W706" s="163">
        <v>1.8070664859600001</v>
      </c>
      <c r="X706" s="163">
        <v>1193.9675</v>
      </c>
      <c r="Y706" s="163">
        <v>350</v>
      </c>
      <c r="Z706" s="163">
        <v>9.6746685535037315E-3</v>
      </c>
      <c r="AA706" s="163">
        <v>0.99032533144649637</v>
      </c>
      <c r="AB706" s="163">
        <v>4.2252517764000409E-4</v>
      </c>
      <c r="AC706" s="163">
        <v>4.2252517764000387E-4</v>
      </c>
      <c r="AD706" s="158" t="s">
        <v>5810</v>
      </c>
    </row>
    <row r="707" spans="1:30">
      <c r="A707" s="166" t="s">
        <v>1754</v>
      </c>
      <c r="B707" s="166"/>
      <c r="C707" s="166" t="s">
        <v>8442</v>
      </c>
      <c r="D707" s="166" t="s">
        <v>5941</v>
      </c>
      <c r="E707" s="165" t="s">
        <v>6355</v>
      </c>
      <c r="F707" s="172">
        <v>64.63</v>
      </c>
      <c r="G707" s="173">
        <v>-17.53</v>
      </c>
      <c r="H707" s="163">
        <v>48.448500000000003</v>
      </c>
      <c r="I707" s="163">
        <v>0.58050000000000002</v>
      </c>
      <c r="J707" s="163">
        <v>14.605</v>
      </c>
      <c r="K707" s="163">
        <v>0.12535867027026831</v>
      </c>
      <c r="L707" s="163">
        <v>11.596</v>
      </c>
      <c r="M707" s="163">
        <v>12.5185</v>
      </c>
      <c r="N707" s="163">
        <v>1.6040000000000001</v>
      </c>
      <c r="O707" s="163">
        <v>4.3330085472402681E-4</v>
      </c>
      <c r="P707" s="163">
        <v>0</v>
      </c>
      <c r="Q707" s="163">
        <v>4.8005809080964681E-4</v>
      </c>
      <c r="R707" s="163">
        <v>0.10415939499</v>
      </c>
      <c r="S707" s="163">
        <v>0</v>
      </c>
      <c r="T707" s="163">
        <v>0</v>
      </c>
      <c r="U707" s="163">
        <v>4.2555720000000012E-2</v>
      </c>
      <c r="V707" s="163">
        <v>8.2291900000000009</v>
      </c>
      <c r="W707" s="163">
        <v>1.6135665053099999</v>
      </c>
      <c r="X707" s="163">
        <v>1175.8071</v>
      </c>
      <c r="Y707" s="163">
        <v>740</v>
      </c>
      <c r="Z707" s="163">
        <v>3.715655955859844E-3</v>
      </c>
      <c r="AA707" s="163">
        <v>0.99628434404414012</v>
      </c>
      <c r="AB707" s="163">
        <v>3.0092593974477192E-4</v>
      </c>
      <c r="AC707" s="163">
        <v>3.0092593974477159E-4</v>
      </c>
      <c r="AD707" s="158" t="s">
        <v>5810</v>
      </c>
    </row>
    <row r="708" spans="1:30">
      <c r="A708" s="166" t="s">
        <v>1733</v>
      </c>
      <c r="B708" s="166"/>
      <c r="C708" s="166" t="s">
        <v>8442</v>
      </c>
      <c r="D708" s="166" t="s">
        <v>5941</v>
      </c>
      <c r="E708" s="165" t="s">
        <v>6355</v>
      </c>
      <c r="F708" s="172">
        <v>64.63</v>
      </c>
      <c r="G708" s="173">
        <v>-17.53</v>
      </c>
      <c r="H708" s="163">
        <v>48.463500000000003</v>
      </c>
      <c r="I708" s="163">
        <v>0.91589999999999994</v>
      </c>
      <c r="J708" s="163">
        <v>14.933999999999999</v>
      </c>
      <c r="K708" s="163">
        <v>0.1702465580497507</v>
      </c>
      <c r="L708" s="163">
        <v>10.792999999999999</v>
      </c>
      <c r="M708" s="163">
        <v>12.6335</v>
      </c>
      <c r="N708" s="163">
        <v>1.603</v>
      </c>
      <c r="O708" s="163">
        <v>6.8492133845720997E-4</v>
      </c>
      <c r="P708" s="163">
        <v>0</v>
      </c>
      <c r="Q708" s="163">
        <v>6.1587850777301931E-4</v>
      </c>
      <c r="R708" s="163">
        <v>0.15015870099</v>
      </c>
      <c r="S708" s="163">
        <v>0</v>
      </c>
      <c r="T708" s="163">
        <v>0</v>
      </c>
      <c r="U708" s="163">
        <v>5.8700000000000002E-2</v>
      </c>
      <c r="V708" s="163">
        <v>8.7004300000000008</v>
      </c>
      <c r="W708" s="163">
        <v>1.7059664960700001</v>
      </c>
      <c r="X708" s="163">
        <v>1177.7161000000001</v>
      </c>
      <c r="Y708" s="163">
        <v>1040</v>
      </c>
      <c r="Z708" s="163">
        <v>5.7178290480594694E-3</v>
      </c>
      <c r="AA708" s="163">
        <v>0.99428217095194049</v>
      </c>
      <c r="AB708" s="163">
        <v>2.4796317369400679E-4</v>
      </c>
      <c r="AC708" s="163">
        <v>2.4796317369400668E-4</v>
      </c>
      <c r="AD708" s="158" t="s">
        <v>5810</v>
      </c>
    </row>
    <row r="709" spans="1:30">
      <c r="A709" s="166" t="s">
        <v>1693</v>
      </c>
      <c r="B709" s="166"/>
      <c r="C709" s="166" t="s">
        <v>8442</v>
      </c>
      <c r="D709" s="166" t="s">
        <v>5941</v>
      </c>
      <c r="E709" s="165" t="s">
        <v>6355</v>
      </c>
      <c r="F709" s="172">
        <v>64.63</v>
      </c>
      <c r="G709" s="173">
        <v>-17.53</v>
      </c>
      <c r="H709" s="163">
        <v>48.465499999999999</v>
      </c>
      <c r="I709" s="163">
        <v>0.50739999999999996</v>
      </c>
      <c r="J709" s="163">
        <v>14.858000000000001</v>
      </c>
      <c r="K709" s="163">
        <v>0</v>
      </c>
      <c r="L709" s="163">
        <v>10.76</v>
      </c>
      <c r="M709" s="163">
        <v>13.5725</v>
      </c>
      <c r="N709" s="163">
        <v>1.5580000000000001</v>
      </c>
      <c r="O709" s="163">
        <v>7.7471424361859938E-4</v>
      </c>
      <c r="P709" s="163">
        <v>0</v>
      </c>
      <c r="Q709" s="163">
        <v>3.1023662223839349E-4</v>
      </c>
      <c r="R709" s="163">
        <v>0.16784248131000001</v>
      </c>
      <c r="S709" s="163">
        <v>0</v>
      </c>
      <c r="T709" s="163">
        <v>0</v>
      </c>
      <c r="U709" s="163">
        <v>9.4686476999999991E-3</v>
      </c>
      <c r="V709" s="163">
        <v>8.0379400000000008</v>
      </c>
      <c r="W709" s="163">
        <v>1.5760665090599999</v>
      </c>
      <c r="X709" s="163">
        <v>1193.3035</v>
      </c>
      <c r="Y709" s="163">
        <v>170</v>
      </c>
      <c r="Z709" s="163">
        <v>3.5309356017517057E-2</v>
      </c>
      <c r="AA709" s="163">
        <v>0.96469064398248294</v>
      </c>
      <c r="AB709" s="163">
        <v>3.632462593211215E-4</v>
      </c>
      <c r="AC709" s="163">
        <v>3.6324625932112172E-4</v>
      </c>
      <c r="AD709" s="158" t="s">
        <v>5810</v>
      </c>
    </row>
    <row r="710" spans="1:30">
      <c r="A710" s="166" t="s">
        <v>1842</v>
      </c>
      <c r="B710" s="166"/>
      <c r="C710" s="166" t="s">
        <v>8442</v>
      </c>
      <c r="D710" s="166" t="s">
        <v>5941</v>
      </c>
      <c r="E710" s="165" t="s">
        <v>6355</v>
      </c>
      <c r="F710" s="172">
        <v>64.63</v>
      </c>
      <c r="G710" s="173">
        <v>-17.53</v>
      </c>
      <c r="H710" s="163">
        <v>48.478999999999999</v>
      </c>
      <c r="I710" s="163">
        <v>1.1395</v>
      </c>
      <c r="J710" s="163">
        <v>13.593999999999999</v>
      </c>
      <c r="K710" s="163">
        <v>0.1659298860594953</v>
      </c>
      <c r="L710" s="163">
        <v>10.688000000000001</v>
      </c>
      <c r="M710" s="163">
        <v>12.584</v>
      </c>
      <c r="N710" s="163">
        <v>1.782</v>
      </c>
      <c r="O710" s="163">
        <v>0</v>
      </c>
      <c r="P710" s="163">
        <v>0</v>
      </c>
      <c r="Q710" s="163">
        <v>0</v>
      </c>
      <c r="R710" s="163">
        <v>0.15062262396000001</v>
      </c>
      <c r="S710" s="163">
        <v>0</v>
      </c>
      <c r="T710" s="163">
        <v>0</v>
      </c>
      <c r="U710" s="163">
        <v>7.9603437000000013E-2</v>
      </c>
      <c r="V710" s="163">
        <v>9.546520000000001</v>
      </c>
      <c r="W710" s="163">
        <v>1.87186647948</v>
      </c>
      <c r="X710" s="163">
        <v>1176.8943999999999</v>
      </c>
      <c r="Y710" s="163">
        <v>1330</v>
      </c>
      <c r="Z710" s="163">
        <v>4.6390488731346113E-3</v>
      </c>
      <c r="AA710" s="163">
        <v>0.99536095112686529</v>
      </c>
      <c r="AB710" s="163">
        <v>2.871138012691549E-4</v>
      </c>
      <c r="AC710" s="163">
        <v>2.871138012691549E-4</v>
      </c>
      <c r="AD710" s="158" t="s">
        <v>5810</v>
      </c>
    </row>
    <row r="711" spans="1:30">
      <c r="A711" s="166" t="s">
        <v>1782</v>
      </c>
      <c r="B711" s="166"/>
      <c r="C711" s="166" t="s">
        <v>8442</v>
      </c>
      <c r="D711" s="166" t="s">
        <v>5941</v>
      </c>
      <c r="E711" s="165" t="s">
        <v>6355</v>
      </c>
      <c r="F711" s="172">
        <v>64.63</v>
      </c>
      <c r="G711" s="173">
        <v>-17.53</v>
      </c>
      <c r="H711" s="163">
        <v>48.545000000000002</v>
      </c>
      <c r="I711" s="163">
        <v>0.51169999999999993</v>
      </c>
      <c r="J711" s="163">
        <v>14.38</v>
      </c>
      <c r="K711" s="163">
        <v>0.1425525390127885</v>
      </c>
      <c r="L711" s="163">
        <v>11.494</v>
      </c>
      <c r="M711" s="163">
        <v>12.635999999999999</v>
      </c>
      <c r="N711" s="163">
        <v>1.6439999999999999</v>
      </c>
      <c r="O711" s="163">
        <v>4.9376991053250803E-4</v>
      </c>
      <c r="P711" s="163">
        <v>0</v>
      </c>
      <c r="Q711" s="163">
        <v>5.4787640455725769E-4</v>
      </c>
      <c r="R711" s="163">
        <v>0.11055245019</v>
      </c>
      <c r="S711" s="163">
        <v>0</v>
      </c>
      <c r="T711" s="163">
        <v>0</v>
      </c>
      <c r="U711" s="163">
        <v>5.0689788E-2</v>
      </c>
      <c r="V711" s="163">
        <v>8.1603399999999979</v>
      </c>
      <c r="W711" s="163">
        <v>1.6000665066599991</v>
      </c>
      <c r="X711" s="163">
        <v>1177.7575999999999</v>
      </c>
      <c r="Y711" s="163">
        <v>890</v>
      </c>
      <c r="Z711" s="163">
        <v>3.4975361871701291E-3</v>
      </c>
      <c r="AA711" s="163">
        <v>0.99650246381282981</v>
      </c>
      <c r="AB711" s="163">
        <v>1.609018108975561E-4</v>
      </c>
      <c r="AC711" s="163">
        <v>1.6090181089755599E-4</v>
      </c>
      <c r="AD711" s="158" t="s">
        <v>5810</v>
      </c>
    </row>
    <row r="712" spans="1:30">
      <c r="A712" s="166" t="s">
        <v>1758</v>
      </c>
      <c r="B712" s="166"/>
      <c r="C712" s="166" t="s">
        <v>8442</v>
      </c>
      <c r="D712" s="166" t="s">
        <v>5941</v>
      </c>
      <c r="E712" s="165" t="s">
        <v>6355</v>
      </c>
      <c r="F712" s="172">
        <v>64.63</v>
      </c>
      <c r="G712" s="173">
        <v>-17.53</v>
      </c>
      <c r="H712" s="163">
        <v>48.547999999999988</v>
      </c>
      <c r="I712" s="163">
        <v>0.59770000000000001</v>
      </c>
      <c r="J712" s="163">
        <v>13.971</v>
      </c>
      <c r="K712" s="163">
        <v>0</v>
      </c>
      <c r="L712" s="163">
        <v>12.135999999999999</v>
      </c>
      <c r="M712" s="163">
        <v>13.269</v>
      </c>
      <c r="N712" s="163">
        <v>1.5069999999999999</v>
      </c>
      <c r="O712" s="163">
        <v>3.8348673796613638E-4</v>
      </c>
      <c r="P712" s="163">
        <v>0</v>
      </c>
      <c r="Q712" s="163">
        <v>4.8943135368533289E-4</v>
      </c>
      <c r="R712" s="163">
        <v>0.11971184499</v>
      </c>
      <c r="S712" s="163">
        <v>0</v>
      </c>
      <c r="T712" s="163">
        <v>0</v>
      </c>
      <c r="U712" s="163">
        <v>4.3525344000000001E-2</v>
      </c>
      <c r="V712" s="163">
        <v>8.0012200000000018</v>
      </c>
      <c r="W712" s="163">
        <v>1.5688665097800001</v>
      </c>
      <c r="X712" s="163">
        <v>1188.2654</v>
      </c>
      <c r="Y712" s="163">
        <v>750</v>
      </c>
      <c r="Z712" s="163">
        <v>4.8684312083957888E-3</v>
      </c>
      <c r="AA712" s="163">
        <v>0.99513156879160414</v>
      </c>
      <c r="AB712" s="163">
        <v>1.750786716668971E-4</v>
      </c>
      <c r="AC712" s="163">
        <v>1.750786716668971E-4</v>
      </c>
      <c r="AD712" s="158" t="s">
        <v>5810</v>
      </c>
    </row>
    <row r="713" spans="1:30">
      <c r="A713" s="166" t="s">
        <v>1766</v>
      </c>
      <c r="B713" s="166"/>
      <c r="C713" s="166" t="s">
        <v>8442</v>
      </c>
      <c r="D713" s="166" t="s">
        <v>5941</v>
      </c>
      <c r="E713" s="165" t="s">
        <v>6355</v>
      </c>
      <c r="F713" s="172">
        <v>64.63</v>
      </c>
      <c r="G713" s="173">
        <v>-17.53</v>
      </c>
      <c r="H713" s="163">
        <v>48.557499999999997</v>
      </c>
      <c r="I713" s="163">
        <v>0.58479999999999999</v>
      </c>
      <c r="J713" s="163">
        <v>14.519</v>
      </c>
      <c r="K713" s="163">
        <v>0.14021345167746249</v>
      </c>
      <c r="L713" s="163">
        <v>11.464</v>
      </c>
      <c r="M713" s="163">
        <v>12.4505</v>
      </c>
      <c r="N713" s="163">
        <v>1.6359999999999999</v>
      </c>
      <c r="O713" s="163">
        <v>4.5798024346513881E-4</v>
      </c>
      <c r="P713" s="163">
        <v>0</v>
      </c>
      <c r="Q713" s="163">
        <v>5.4401682572609278E-4</v>
      </c>
      <c r="R713" s="163">
        <v>0.10324734651</v>
      </c>
      <c r="S713" s="163">
        <v>0</v>
      </c>
      <c r="T713" s="163">
        <v>0</v>
      </c>
      <c r="U713" s="163">
        <v>4.6757424000000013E-2</v>
      </c>
      <c r="V713" s="163">
        <v>8.5336599999999994</v>
      </c>
      <c r="W713" s="163">
        <v>1.6732664993399999</v>
      </c>
      <c r="X713" s="163">
        <v>1174.6783</v>
      </c>
      <c r="Y713" s="163">
        <v>810</v>
      </c>
      <c r="Z713" s="163">
        <v>3.375195747072519E-3</v>
      </c>
      <c r="AA713" s="163">
        <v>0.99662480425292743</v>
      </c>
      <c r="AB713" s="163">
        <v>3.26976348100158E-4</v>
      </c>
      <c r="AC713" s="163">
        <v>3.2697634810015789E-4</v>
      </c>
      <c r="AD713" s="158" t="s">
        <v>5810</v>
      </c>
    </row>
    <row r="714" spans="1:30">
      <c r="A714" s="166" t="s">
        <v>1797</v>
      </c>
      <c r="B714" s="166"/>
      <c r="C714" s="166" t="s">
        <v>8442</v>
      </c>
      <c r="D714" s="166" t="s">
        <v>5941</v>
      </c>
      <c r="E714" s="165" t="s">
        <v>6355</v>
      </c>
      <c r="F714" s="172">
        <v>64.63</v>
      </c>
      <c r="G714" s="173">
        <v>-17.53</v>
      </c>
      <c r="H714" s="163">
        <v>48.563499999999998</v>
      </c>
      <c r="I714" s="163">
        <v>0.44719999999999999</v>
      </c>
      <c r="J714" s="163">
        <v>14.307</v>
      </c>
      <c r="K714" s="163">
        <v>0.13593001759779269</v>
      </c>
      <c r="L714" s="163">
        <v>11.914999999999999</v>
      </c>
      <c r="M714" s="163">
        <v>12.6905</v>
      </c>
      <c r="N714" s="163">
        <v>1.4430000000000001</v>
      </c>
      <c r="O714" s="163">
        <v>4.1891213361297248E-4</v>
      </c>
      <c r="P714" s="163">
        <v>0</v>
      </c>
      <c r="Q714" s="163">
        <v>4.1554798748874859E-4</v>
      </c>
      <c r="R714" s="163">
        <v>0.11375469756000001</v>
      </c>
      <c r="S714" s="163">
        <v>0</v>
      </c>
      <c r="T714" s="163">
        <v>0</v>
      </c>
      <c r="U714" s="163">
        <v>5.6090054999999993E-2</v>
      </c>
      <c r="V714" s="163">
        <v>7.9935699999999992</v>
      </c>
      <c r="W714" s="163">
        <v>1.56736650993</v>
      </c>
      <c r="X714" s="163">
        <v>1178.6623</v>
      </c>
      <c r="Y714" s="163">
        <v>980</v>
      </c>
      <c r="Z714" s="163">
        <v>3.4233410789144339E-3</v>
      </c>
      <c r="AA714" s="163">
        <v>0.9965766589210856</v>
      </c>
      <c r="AB714" s="163">
        <v>2.8104872599328122E-4</v>
      </c>
      <c r="AC714" s="163">
        <v>2.8104872599328122E-4</v>
      </c>
      <c r="AD714" s="158" t="s">
        <v>5810</v>
      </c>
    </row>
    <row r="715" spans="1:30">
      <c r="A715" s="166" t="s">
        <v>1841</v>
      </c>
      <c r="B715" s="166"/>
      <c r="C715" s="166" t="s">
        <v>8442</v>
      </c>
      <c r="D715" s="166" t="s">
        <v>5941</v>
      </c>
      <c r="E715" s="165" t="s">
        <v>6355</v>
      </c>
      <c r="F715" s="172">
        <v>64.63</v>
      </c>
      <c r="G715" s="173">
        <v>-17.53</v>
      </c>
      <c r="H715" s="163">
        <v>48.581000000000003</v>
      </c>
      <c r="I715" s="163">
        <v>0.98899999999999999</v>
      </c>
      <c r="J715" s="163">
        <v>13.425000000000001</v>
      </c>
      <c r="K715" s="163">
        <v>0.16803535667296929</v>
      </c>
      <c r="L715" s="163">
        <v>10.832000000000001</v>
      </c>
      <c r="M715" s="163">
        <v>12.843</v>
      </c>
      <c r="N715" s="163">
        <v>1.722</v>
      </c>
      <c r="O715" s="163">
        <v>8.6141084170545789E-4</v>
      </c>
      <c r="P715" s="163">
        <v>0</v>
      </c>
      <c r="Q715" s="163">
        <v>6.1257029734630654E-4</v>
      </c>
      <c r="R715" s="163">
        <v>0.14043429503999999</v>
      </c>
      <c r="S715" s="163">
        <v>0</v>
      </c>
      <c r="T715" s="163">
        <v>0</v>
      </c>
      <c r="U715" s="163">
        <v>7.8593412000000001E-2</v>
      </c>
      <c r="V715" s="163">
        <v>9.3552699999999991</v>
      </c>
      <c r="W715" s="163">
        <v>1.83436648323</v>
      </c>
      <c r="X715" s="163">
        <v>1181.1938</v>
      </c>
      <c r="Y715" s="163">
        <v>1320</v>
      </c>
      <c r="Z715" s="163">
        <v>4.0304176739516381E-3</v>
      </c>
      <c r="AA715" s="163">
        <v>0.99596958232604837</v>
      </c>
      <c r="AB715" s="163">
        <v>4.7619850816996948E-4</v>
      </c>
      <c r="AC715" s="163">
        <v>4.7619850816996948E-4</v>
      </c>
      <c r="AD715" s="158" t="s">
        <v>5810</v>
      </c>
    </row>
    <row r="716" spans="1:30">
      <c r="A716" s="166" t="s">
        <v>1798</v>
      </c>
      <c r="B716" s="166"/>
      <c r="C716" s="166" t="s">
        <v>8442</v>
      </c>
      <c r="D716" s="166" t="s">
        <v>5941</v>
      </c>
      <c r="E716" s="165" t="s">
        <v>6355</v>
      </c>
      <c r="F716" s="172">
        <v>64.63</v>
      </c>
      <c r="G716" s="173">
        <v>-17.53</v>
      </c>
      <c r="H716" s="163">
        <v>48.588500000000003</v>
      </c>
      <c r="I716" s="163">
        <v>0.66649999999999998</v>
      </c>
      <c r="J716" s="163">
        <v>14.382</v>
      </c>
      <c r="K716" s="163">
        <v>0.1592281226681774</v>
      </c>
      <c r="L716" s="163">
        <v>10.507999999999999</v>
      </c>
      <c r="M716" s="163">
        <v>12.8575</v>
      </c>
      <c r="N716" s="163">
        <v>1.696</v>
      </c>
      <c r="O716" s="163">
        <v>7.4930631203642137E-4</v>
      </c>
      <c r="P716" s="163">
        <v>0</v>
      </c>
      <c r="Q716" s="163">
        <v>5.1111851092711634E-4</v>
      </c>
      <c r="R716" s="163">
        <v>0.18235195164000001</v>
      </c>
      <c r="S716" s="163">
        <v>0</v>
      </c>
      <c r="T716" s="163">
        <v>0</v>
      </c>
      <c r="U716" s="163">
        <v>5.6130456000000002E-2</v>
      </c>
      <c r="V716" s="163">
        <v>8.7952899999999996</v>
      </c>
      <c r="W716" s="163">
        <v>1.7245664942100001</v>
      </c>
      <c r="X716" s="163">
        <v>1181.4345000000001</v>
      </c>
      <c r="Y716" s="163">
        <v>1000</v>
      </c>
      <c r="Z716" s="163">
        <v>8.3969407719125793E-3</v>
      </c>
      <c r="AA716" s="163">
        <v>0.99160305922808745</v>
      </c>
      <c r="AB716" s="163">
        <v>2.0872097126394298E-5</v>
      </c>
      <c r="AC716" s="163">
        <v>2.0872097126394288E-5</v>
      </c>
      <c r="AD716" s="158" t="s">
        <v>5810</v>
      </c>
    </row>
    <row r="717" spans="1:30">
      <c r="A717" s="166" t="s">
        <v>1795</v>
      </c>
      <c r="B717" s="166"/>
      <c r="C717" s="166" t="s">
        <v>8442</v>
      </c>
      <c r="D717" s="166" t="s">
        <v>5941</v>
      </c>
      <c r="E717" s="165" t="s">
        <v>6355</v>
      </c>
      <c r="F717" s="172">
        <v>64.63</v>
      </c>
      <c r="G717" s="173">
        <v>-17.53</v>
      </c>
      <c r="H717" s="163">
        <v>48.591500000000003</v>
      </c>
      <c r="I717" s="163">
        <v>0.56759999999999999</v>
      </c>
      <c r="J717" s="163">
        <v>13.458</v>
      </c>
      <c r="K717" s="163">
        <v>0.14025447151981091</v>
      </c>
      <c r="L717" s="163">
        <v>12.459</v>
      </c>
      <c r="M717" s="163">
        <v>13.0625</v>
      </c>
      <c r="N717" s="163">
        <v>1.4990000000000001</v>
      </c>
      <c r="O717" s="163">
        <v>5.0205708534963413E-4</v>
      </c>
      <c r="P717" s="163">
        <v>0</v>
      </c>
      <c r="Q717" s="163">
        <v>7.3074692536721135E-4</v>
      </c>
      <c r="R717" s="163">
        <v>0.167375679</v>
      </c>
      <c r="S717" s="163">
        <v>0</v>
      </c>
      <c r="T717" s="163">
        <v>0</v>
      </c>
      <c r="U717" s="163">
        <v>9.9000000000000005E-2</v>
      </c>
      <c r="V717" s="163">
        <v>7.6967499999999998</v>
      </c>
      <c r="W717" s="163">
        <v>1.50916651575</v>
      </c>
      <c r="X717" s="163">
        <v>1184.8375000000001</v>
      </c>
      <c r="Y717" s="163">
        <v>1680</v>
      </c>
      <c r="Z717" s="163">
        <v>4.4169127415007838E-3</v>
      </c>
      <c r="AA717" s="163">
        <v>0.9955830872584992</v>
      </c>
      <c r="AB717" s="163">
        <v>2.7155597102040128E-4</v>
      </c>
      <c r="AC717" s="163">
        <v>2.7155597102040128E-4</v>
      </c>
      <c r="AD717" s="158" t="s">
        <v>5810</v>
      </c>
    </row>
    <row r="718" spans="1:30">
      <c r="A718" s="166" t="s">
        <v>1813</v>
      </c>
      <c r="B718" s="166"/>
      <c r="C718" s="166" t="s">
        <v>8442</v>
      </c>
      <c r="D718" s="166" t="s">
        <v>5941</v>
      </c>
      <c r="E718" s="165" t="s">
        <v>6355</v>
      </c>
      <c r="F718" s="172">
        <v>64.63</v>
      </c>
      <c r="G718" s="173">
        <v>-17.53</v>
      </c>
      <c r="H718" s="163">
        <v>48.604500000000002</v>
      </c>
      <c r="I718" s="163">
        <v>0.70089999999999997</v>
      </c>
      <c r="J718" s="163">
        <v>14.738</v>
      </c>
      <c r="K718" s="163">
        <v>0</v>
      </c>
      <c r="L718" s="163">
        <v>10.693</v>
      </c>
      <c r="M718" s="163">
        <v>12.9725</v>
      </c>
      <c r="N718" s="163">
        <v>1.5629999999999999</v>
      </c>
      <c r="O718" s="163">
        <v>6.1662044710726898E-4</v>
      </c>
      <c r="P718" s="163">
        <v>0</v>
      </c>
      <c r="Q718" s="163">
        <v>5.5945514105075228E-4</v>
      </c>
      <c r="R718" s="163">
        <v>0.16597573899000001</v>
      </c>
      <c r="S718" s="163">
        <v>0</v>
      </c>
      <c r="T718" s="163">
        <v>0</v>
      </c>
      <c r="U718" s="163">
        <v>6.0857373000000013E-2</v>
      </c>
      <c r="V718" s="163">
        <v>8.66371</v>
      </c>
      <c r="W718" s="163">
        <v>1.69876649679</v>
      </c>
      <c r="X718" s="163">
        <v>1183.3434999999999</v>
      </c>
      <c r="Y718" s="163">
        <v>1100</v>
      </c>
      <c r="Z718" s="163">
        <v>6.5334463499415836E-3</v>
      </c>
      <c r="AA718" s="163">
        <v>0.99346655365005843</v>
      </c>
      <c r="AB718" s="163">
        <v>8.3094791807166506E-5</v>
      </c>
      <c r="AC718" s="163">
        <v>8.309479180716652E-5</v>
      </c>
      <c r="AD718" s="158" t="s">
        <v>5810</v>
      </c>
    </row>
    <row r="719" spans="1:30">
      <c r="A719" s="166" t="s">
        <v>1843</v>
      </c>
      <c r="B719" s="166"/>
      <c r="C719" s="166" t="s">
        <v>8442</v>
      </c>
      <c r="D719" s="166" t="s">
        <v>5941</v>
      </c>
      <c r="E719" s="165" t="s">
        <v>6355</v>
      </c>
      <c r="F719" s="172">
        <v>64.63</v>
      </c>
      <c r="G719" s="173">
        <v>-17.53</v>
      </c>
      <c r="H719" s="163">
        <v>48.613999999999997</v>
      </c>
      <c r="I719" s="163">
        <v>0.50309999999999999</v>
      </c>
      <c r="J719" s="163">
        <v>14.798999999999999</v>
      </c>
      <c r="K719" s="163">
        <v>0.14580746587433949</v>
      </c>
      <c r="L719" s="163">
        <v>10.49</v>
      </c>
      <c r="M719" s="163">
        <v>13.574999999999999</v>
      </c>
      <c r="N719" s="163">
        <v>1.486</v>
      </c>
      <c r="O719" s="163">
        <v>8.9820225517929302E-4</v>
      </c>
      <c r="P719" s="163">
        <v>0</v>
      </c>
      <c r="Q719" s="163">
        <v>8.9542228883024465E-4</v>
      </c>
      <c r="R719" s="163">
        <v>0.17251478450999999</v>
      </c>
      <c r="S719" s="163">
        <v>0</v>
      </c>
      <c r="T719" s="163">
        <v>0</v>
      </c>
      <c r="U719" s="163">
        <v>9.4457537999999994E-2</v>
      </c>
      <c r="V719" s="163">
        <v>7.9476699999999996</v>
      </c>
      <c r="W719" s="163">
        <v>1.55836651083</v>
      </c>
      <c r="X719" s="163">
        <v>1193.345</v>
      </c>
      <c r="Y719" s="163">
        <v>1780</v>
      </c>
      <c r="Z719" s="163">
        <v>4.3421103684577814E-3</v>
      </c>
      <c r="AA719" s="163">
        <v>0.99565788963154223</v>
      </c>
      <c r="AB719" s="163">
        <v>3.4398914142242998E-4</v>
      </c>
      <c r="AC719" s="163">
        <v>3.4398914142242998E-4</v>
      </c>
      <c r="AD719" s="158" t="s">
        <v>5810</v>
      </c>
    </row>
    <row r="720" spans="1:30">
      <c r="A720" s="166" t="s">
        <v>1778</v>
      </c>
      <c r="B720" s="166"/>
      <c r="C720" s="166" t="s">
        <v>8442</v>
      </c>
      <c r="D720" s="166" t="s">
        <v>5941</v>
      </c>
      <c r="E720" s="165" t="s">
        <v>6355</v>
      </c>
      <c r="F720" s="172">
        <v>64.63</v>
      </c>
      <c r="G720" s="173">
        <v>-17.53</v>
      </c>
      <c r="H720" s="163">
        <v>48.616999999999997</v>
      </c>
      <c r="I720" s="163">
        <v>0.5504</v>
      </c>
      <c r="J720" s="163">
        <v>14.525</v>
      </c>
      <c r="K720" s="163">
        <v>0</v>
      </c>
      <c r="L720" s="163">
        <v>11.048</v>
      </c>
      <c r="M720" s="163">
        <v>11.967000000000001</v>
      </c>
      <c r="N720" s="163">
        <v>1.7190000000000001</v>
      </c>
      <c r="O720" s="163">
        <v>4.654478075860658E-4</v>
      </c>
      <c r="P720" s="163">
        <v>0</v>
      </c>
      <c r="Q720" s="163">
        <v>5.8389914031479638E-4</v>
      </c>
      <c r="R720" s="163">
        <v>0.11512825659000001</v>
      </c>
      <c r="S720" s="163">
        <v>0</v>
      </c>
      <c r="T720" s="163">
        <v>0</v>
      </c>
      <c r="U720" s="163">
        <v>4.9073748E-2</v>
      </c>
      <c r="V720" s="163">
        <v>8.4923500000000001</v>
      </c>
      <c r="W720" s="163">
        <v>1.66516650015</v>
      </c>
      <c r="X720" s="163">
        <v>1166.6522</v>
      </c>
      <c r="Y720" s="163">
        <v>860</v>
      </c>
      <c r="Z720" s="163">
        <v>3.907243586035114E-3</v>
      </c>
      <c r="AA720" s="163">
        <v>0.99609275641396489</v>
      </c>
      <c r="AB720" s="163">
        <v>7.3636844043772142E-5</v>
      </c>
      <c r="AC720" s="163">
        <v>7.3636844043772169E-5</v>
      </c>
      <c r="AD720" s="158" t="s">
        <v>5810</v>
      </c>
    </row>
    <row r="721" spans="1:30">
      <c r="A721" s="166" t="s">
        <v>1819</v>
      </c>
      <c r="B721" s="166"/>
      <c r="C721" s="166" t="s">
        <v>8442</v>
      </c>
      <c r="D721" s="166" t="s">
        <v>5941</v>
      </c>
      <c r="E721" s="165" t="s">
        <v>6355</v>
      </c>
      <c r="F721" s="172">
        <v>64.63</v>
      </c>
      <c r="G721" s="173">
        <v>-17.53</v>
      </c>
      <c r="H721" s="163">
        <v>48.628999999999998</v>
      </c>
      <c r="I721" s="163">
        <v>0.78689999999999993</v>
      </c>
      <c r="J721" s="163">
        <v>14.837</v>
      </c>
      <c r="K721" s="163">
        <v>0.15838201075703451</v>
      </c>
      <c r="L721" s="163">
        <v>10.355</v>
      </c>
      <c r="M721" s="163">
        <v>13.368</v>
      </c>
      <c r="N721" s="163">
        <v>1.4239999999999999</v>
      </c>
      <c r="O721" s="163">
        <v>1.1019210471123839E-3</v>
      </c>
      <c r="P721" s="163">
        <v>0</v>
      </c>
      <c r="Q721" s="163">
        <v>9.0259007808812222E-4</v>
      </c>
      <c r="R721" s="163">
        <v>0.13766219675999999</v>
      </c>
      <c r="S721" s="163">
        <v>0</v>
      </c>
      <c r="T721" s="163">
        <v>0</v>
      </c>
      <c r="U721" s="163">
        <v>0.1273</v>
      </c>
      <c r="V721" s="163">
        <v>8.3225200000000008</v>
      </c>
      <c r="W721" s="163">
        <v>1.63186650348</v>
      </c>
      <c r="X721" s="163">
        <v>1189.9087999999999</v>
      </c>
      <c r="Y721" s="163">
        <v>2380</v>
      </c>
      <c r="Z721" s="163">
        <v>2.2297573460460791E-3</v>
      </c>
      <c r="AA721" s="163">
        <v>0.99777024265395398</v>
      </c>
      <c r="AB721" s="163">
        <v>1.7162608723002981E-4</v>
      </c>
      <c r="AC721" s="163">
        <v>1.7162608723002981E-4</v>
      </c>
      <c r="AD721" s="158" t="s">
        <v>5810</v>
      </c>
    </row>
    <row r="722" spans="1:30">
      <c r="A722" s="166" t="s">
        <v>1794</v>
      </c>
      <c r="B722" s="166"/>
      <c r="C722" s="166" t="s">
        <v>8442</v>
      </c>
      <c r="D722" s="166" t="s">
        <v>5941</v>
      </c>
      <c r="E722" s="165" t="s">
        <v>6355</v>
      </c>
      <c r="F722" s="172">
        <v>64.63</v>
      </c>
      <c r="G722" s="173">
        <v>-17.53</v>
      </c>
      <c r="H722" s="163">
        <v>48.631</v>
      </c>
      <c r="I722" s="163">
        <v>0.90729999999999988</v>
      </c>
      <c r="J722" s="163">
        <v>14.84</v>
      </c>
      <c r="K722" s="163">
        <v>0.15387543591860939</v>
      </c>
      <c r="L722" s="163">
        <v>10.670999999999999</v>
      </c>
      <c r="M722" s="163">
        <v>13.372999999999999</v>
      </c>
      <c r="N722" s="163">
        <v>1.54</v>
      </c>
      <c r="O722" s="163">
        <v>1.0746006905724081E-3</v>
      </c>
      <c r="P722" s="163">
        <v>0</v>
      </c>
      <c r="Q722" s="163">
        <v>7.6879134527440781E-4</v>
      </c>
      <c r="R722" s="163">
        <v>0.15062262396000001</v>
      </c>
      <c r="S722" s="163">
        <v>0</v>
      </c>
      <c r="T722" s="163">
        <v>0</v>
      </c>
      <c r="U722" s="163">
        <v>0.1222</v>
      </c>
      <c r="V722" s="163">
        <v>8.1985899999999994</v>
      </c>
      <c r="W722" s="163">
        <v>1.6075665059099999</v>
      </c>
      <c r="X722" s="163">
        <v>1189.9918</v>
      </c>
      <c r="Y722" s="163">
        <v>2240</v>
      </c>
      <c r="Z722" s="163">
        <v>2.8023175995159021E-3</v>
      </c>
      <c r="AA722" s="163">
        <v>0.99719768240048412</v>
      </c>
      <c r="AB722" s="163">
        <v>1.4163709127453739E-4</v>
      </c>
      <c r="AC722" s="163">
        <v>1.4163709127453739E-4</v>
      </c>
      <c r="AD722" s="158" t="s">
        <v>5810</v>
      </c>
    </row>
    <row r="723" spans="1:30">
      <c r="A723" s="166" t="s">
        <v>1783</v>
      </c>
      <c r="B723" s="166"/>
      <c r="C723" s="166" t="s">
        <v>8442</v>
      </c>
      <c r="D723" s="166" t="s">
        <v>5941</v>
      </c>
      <c r="E723" s="165" t="s">
        <v>6355</v>
      </c>
      <c r="F723" s="172">
        <v>64.63</v>
      </c>
      <c r="G723" s="173">
        <v>-17.53</v>
      </c>
      <c r="H723" s="163">
        <v>48.631500000000003</v>
      </c>
      <c r="I723" s="163">
        <v>0.70950000000000002</v>
      </c>
      <c r="J723" s="163">
        <v>13.412000000000001</v>
      </c>
      <c r="K723" s="163">
        <v>0.17118463999633521</v>
      </c>
      <c r="L723" s="163">
        <v>10.609</v>
      </c>
      <c r="M723" s="163">
        <v>12.6745</v>
      </c>
      <c r="N723" s="163">
        <v>1.7589999999999999</v>
      </c>
      <c r="O723" s="163">
        <v>8.9073469105836593E-4</v>
      </c>
      <c r="P723" s="163">
        <v>0</v>
      </c>
      <c r="Q723" s="163">
        <v>5.0156145858327962E-4</v>
      </c>
      <c r="R723" s="163">
        <v>0.19929551004000001</v>
      </c>
      <c r="S723" s="163">
        <v>0</v>
      </c>
      <c r="T723" s="163">
        <v>0</v>
      </c>
      <c r="U723" s="163">
        <v>5.225196E-2</v>
      </c>
      <c r="V723" s="163">
        <v>9.1043500000000002</v>
      </c>
      <c r="W723" s="163">
        <v>1.78516648815</v>
      </c>
      <c r="X723" s="163">
        <v>1178.3967</v>
      </c>
      <c r="Y723" s="163">
        <v>890</v>
      </c>
      <c r="Z723" s="163">
        <v>1.101709424223318E-2</v>
      </c>
      <c r="AA723" s="163">
        <v>0.98898290575776682</v>
      </c>
      <c r="AB723" s="163">
        <v>9.4898646837767483E-5</v>
      </c>
      <c r="AC723" s="163">
        <v>9.4898646837767456E-5</v>
      </c>
      <c r="AD723" s="158" t="s">
        <v>5810</v>
      </c>
    </row>
    <row r="724" spans="1:30">
      <c r="A724" s="166" t="s">
        <v>1844</v>
      </c>
      <c r="B724" s="166"/>
      <c r="C724" s="166" t="s">
        <v>8442</v>
      </c>
      <c r="D724" s="166" t="s">
        <v>5941</v>
      </c>
      <c r="E724" s="165" t="s">
        <v>6355</v>
      </c>
      <c r="F724" s="172">
        <v>64.63</v>
      </c>
      <c r="G724" s="173">
        <v>-17.53</v>
      </c>
      <c r="H724" s="163">
        <v>48.637500000000003</v>
      </c>
      <c r="I724" s="163">
        <v>0.61919999999999997</v>
      </c>
      <c r="J724" s="163">
        <v>14.433999999999999</v>
      </c>
      <c r="K724" s="163">
        <v>0.14878290089399759</v>
      </c>
      <c r="L724" s="163">
        <v>11.692</v>
      </c>
      <c r="M724" s="163">
        <v>12.535500000000001</v>
      </c>
      <c r="N724" s="163">
        <v>1.6439999999999999</v>
      </c>
      <c r="O724" s="163">
        <v>5.1462444935802343E-4</v>
      </c>
      <c r="P724" s="163">
        <v>0</v>
      </c>
      <c r="Q724" s="163">
        <v>7.9488944975180797E-4</v>
      </c>
      <c r="R724" s="163">
        <v>0.17017766015999999</v>
      </c>
      <c r="S724" s="163">
        <v>0</v>
      </c>
      <c r="T724" s="163">
        <v>0</v>
      </c>
      <c r="U724" s="163">
        <v>9.9426861000000005E-2</v>
      </c>
      <c r="V724" s="163">
        <v>8.1572800000000001</v>
      </c>
      <c r="W724" s="163">
        <v>1.59946650672</v>
      </c>
      <c r="X724" s="163">
        <v>1176.0893000000001</v>
      </c>
      <c r="Y724" s="163">
        <v>1730</v>
      </c>
      <c r="Z724" s="163">
        <v>4.4484636226967966E-3</v>
      </c>
      <c r="AA724" s="163">
        <v>0.9955515363773032</v>
      </c>
      <c r="AB724" s="163">
        <v>4.0127850420938348E-4</v>
      </c>
      <c r="AC724" s="163">
        <v>4.0127850420938342E-4</v>
      </c>
      <c r="AD724" s="158" t="s">
        <v>5810</v>
      </c>
    </row>
    <row r="725" spans="1:30">
      <c r="A725" s="166" t="s">
        <v>1793</v>
      </c>
      <c r="B725" s="166"/>
      <c r="C725" s="166" t="s">
        <v>8442</v>
      </c>
      <c r="D725" s="166" t="s">
        <v>5941</v>
      </c>
      <c r="E725" s="165" t="s">
        <v>6355</v>
      </c>
      <c r="F725" s="172">
        <v>64.63</v>
      </c>
      <c r="G725" s="173">
        <v>-17.53</v>
      </c>
      <c r="H725" s="163">
        <v>48.643000000000001</v>
      </c>
      <c r="I725" s="163">
        <v>0.86860000000000004</v>
      </c>
      <c r="J725" s="163">
        <v>14.747999999999999</v>
      </c>
      <c r="K725" s="163">
        <v>0.14937142253380389</v>
      </c>
      <c r="L725" s="163">
        <v>10.637</v>
      </c>
      <c r="M725" s="163">
        <v>13.253</v>
      </c>
      <c r="N725" s="163">
        <v>1.5469999999999999</v>
      </c>
      <c r="O725" s="163">
        <v>1.183882116732314E-3</v>
      </c>
      <c r="P725" s="163">
        <v>0</v>
      </c>
      <c r="Q725" s="163">
        <v>8.101439756083165E-4</v>
      </c>
      <c r="R725" s="163">
        <v>0.13720045275000001</v>
      </c>
      <c r="S725" s="163">
        <v>0</v>
      </c>
      <c r="T725" s="163">
        <v>0</v>
      </c>
      <c r="U725" s="163">
        <v>0.1017</v>
      </c>
      <c r="V725" s="163">
        <v>8.4877599999999997</v>
      </c>
      <c r="W725" s="163">
        <v>1.6642665002399999</v>
      </c>
      <c r="X725" s="163">
        <v>1187.9998000000001</v>
      </c>
      <c r="Y725" s="163">
        <v>1850</v>
      </c>
      <c r="Z725" s="163">
        <v>2.7658634846049581E-3</v>
      </c>
      <c r="AA725" s="163">
        <v>0.99723413651539505</v>
      </c>
      <c r="AB725" s="163">
        <v>5.3291493846542104E-4</v>
      </c>
      <c r="AC725" s="163">
        <v>5.3291493846542115E-4</v>
      </c>
      <c r="AD725" s="158" t="s">
        <v>5810</v>
      </c>
    </row>
    <row r="726" spans="1:30">
      <c r="A726" s="166" t="s">
        <v>1739</v>
      </c>
      <c r="B726" s="166"/>
      <c r="C726" s="166" t="s">
        <v>8442</v>
      </c>
      <c r="D726" s="166" t="s">
        <v>5941</v>
      </c>
      <c r="E726" s="165" t="s">
        <v>6355</v>
      </c>
      <c r="F726" s="172">
        <v>64.63</v>
      </c>
      <c r="G726" s="173">
        <v>-17.53</v>
      </c>
      <c r="H726" s="163">
        <v>48.646500000000003</v>
      </c>
      <c r="I726" s="163">
        <v>0.6966</v>
      </c>
      <c r="J726" s="163">
        <v>12.125999999999999</v>
      </c>
      <c r="K726" s="163">
        <v>0</v>
      </c>
      <c r="L726" s="163">
        <v>10.897</v>
      </c>
      <c r="M726" s="163">
        <v>13.6105</v>
      </c>
      <c r="N726" s="163">
        <v>1.5660000000000001</v>
      </c>
      <c r="O726" s="163">
        <v>5.3265588467440777E-4</v>
      </c>
      <c r="P726" s="163">
        <v>0</v>
      </c>
      <c r="Q726" s="163">
        <v>5.3041640508294052E-4</v>
      </c>
      <c r="R726" s="163">
        <v>0.13812401859000001</v>
      </c>
      <c r="S726" s="163">
        <v>0</v>
      </c>
      <c r="T726" s="163">
        <v>0</v>
      </c>
      <c r="U726" s="163">
        <v>3.9215904000000003E-2</v>
      </c>
      <c r="V726" s="163">
        <v>9.0492699999999999</v>
      </c>
      <c r="W726" s="163">
        <v>1.77436648923</v>
      </c>
      <c r="X726" s="163">
        <v>1193.9342999999999</v>
      </c>
      <c r="Y726" s="163">
        <v>650</v>
      </c>
      <c r="Z726" s="163">
        <v>7.1630476967957119E-3</v>
      </c>
      <c r="AA726" s="163">
        <v>0.99283695230320435</v>
      </c>
      <c r="AB726" s="163">
        <v>4.857042097404983E-4</v>
      </c>
      <c r="AC726" s="163">
        <v>4.8570420974049819E-4</v>
      </c>
      <c r="AD726" s="158" t="s">
        <v>5810</v>
      </c>
    </row>
    <row r="727" spans="1:30">
      <c r="A727" s="166" t="s">
        <v>1838</v>
      </c>
      <c r="B727" s="166"/>
      <c r="C727" s="166" t="s">
        <v>8442</v>
      </c>
      <c r="D727" s="166" t="s">
        <v>5941</v>
      </c>
      <c r="E727" s="165" t="s">
        <v>6355</v>
      </c>
      <c r="F727" s="172">
        <v>64.63</v>
      </c>
      <c r="G727" s="173">
        <v>-17.53</v>
      </c>
      <c r="H727" s="163">
        <v>48.655500000000004</v>
      </c>
      <c r="I727" s="163">
        <v>0.91589999999999994</v>
      </c>
      <c r="J727" s="163">
        <v>13.7</v>
      </c>
      <c r="K727" s="163">
        <v>0.16557237306907971</v>
      </c>
      <c r="L727" s="163">
        <v>10.552</v>
      </c>
      <c r="M727" s="163">
        <v>12.9575</v>
      </c>
      <c r="N727" s="163">
        <v>1.6659999999999999</v>
      </c>
      <c r="O727" s="163">
        <v>8.7834946276024338E-4</v>
      </c>
      <c r="P727" s="163">
        <v>0</v>
      </c>
      <c r="Q727" s="163">
        <v>6.0558629755657982E-4</v>
      </c>
      <c r="R727" s="163">
        <v>0.13997208411000001</v>
      </c>
      <c r="S727" s="163">
        <v>0</v>
      </c>
      <c r="T727" s="163">
        <v>0</v>
      </c>
      <c r="U727" s="163">
        <v>7.3058474999999998E-2</v>
      </c>
      <c r="V727" s="163">
        <v>9.3858699999999988</v>
      </c>
      <c r="W727" s="163">
        <v>1.8403664826299999</v>
      </c>
      <c r="X727" s="163">
        <v>1183.0944999999999</v>
      </c>
      <c r="Y727" s="163">
        <v>1260</v>
      </c>
      <c r="Z727" s="163">
        <v>4.1630705616640621E-3</v>
      </c>
      <c r="AA727" s="163">
        <v>0.9958369294383359</v>
      </c>
      <c r="AB727" s="163">
        <v>1.8928583743533321E-4</v>
      </c>
      <c r="AC727" s="163">
        <v>1.8928583743533321E-4</v>
      </c>
      <c r="AD727" s="158" t="s">
        <v>5810</v>
      </c>
    </row>
    <row r="728" spans="1:30">
      <c r="A728" s="166" t="s">
        <v>1720</v>
      </c>
      <c r="B728" s="166"/>
      <c r="C728" s="166" t="s">
        <v>8442</v>
      </c>
      <c r="D728" s="166" t="s">
        <v>5941</v>
      </c>
      <c r="E728" s="165" t="s">
        <v>6355</v>
      </c>
      <c r="F728" s="172">
        <v>64.63</v>
      </c>
      <c r="G728" s="173">
        <v>-17.53</v>
      </c>
      <c r="H728" s="163">
        <v>48.666499999999999</v>
      </c>
      <c r="I728" s="163">
        <v>0.38700000000000001</v>
      </c>
      <c r="J728" s="163">
        <v>15.093</v>
      </c>
      <c r="K728" s="163">
        <v>0.14143321367904971</v>
      </c>
      <c r="L728" s="163">
        <v>11.78</v>
      </c>
      <c r="M728" s="163">
        <v>12.951499999999999</v>
      </c>
      <c r="N728" s="163">
        <v>1.1870000000000001</v>
      </c>
      <c r="O728" s="163">
        <v>2.2266090580080821E-4</v>
      </c>
      <c r="P728" s="163">
        <v>0</v>
      </c>
      <c r="Q728" s="163">
        <v>2.8009514946167753E-4</v>
      </c>
      <c r="R728" s="163">
        <v>0.12430321539</v>
      </c>
      <c r="S728" s="163">
        <v>0</v>
      </c>
      <c r="T728" s="163">
        <v>0</v>
      </c>
      <c r="U728" s="163">
        <v>3.1458911999999999E-2</v>
      </c>
      <c r="V728" s="163">
        <v>8.0899599999999996</v>
      </c>
      <c r="W728" s="163">
        <v>1.58626650804</v>
      </c>
      <c r="X728" s="163">
        <v>1182.9948999999999</v>
      </c>
      <c r="Y728" s="163">
        <v>560</v>
      </c>
      <c r="Z728" s="163">
        <v>6.7982373185075107E-3</v>
      </c>
      <c r="AA728" s="163">
        <v>0.99320176268149252</v>
      </c>
      <c r="AB728" s="163">
        <v>1.528695490610849E-4</v>
      </c>
      <c r="AC728" s="163">
        <v>1.5286954906108501E-4</v>
      </c>
      <c r="AD728" s="158" t="s">
        <v>5810</v>
      </c>
    </row>
    <row r="729" spans="1:30">
      <c r="A729" s="166" t="s">
        <v>1719</v>
      </c>
      <c r="B729" s="166"/>
      <c r="C729" s="166" t="s">
        <v>8442</v>
      </c>
      <c r="D729" s="166" t="s">
        <v>5941</v>
      </c>
      <c r="E729" s="165" t="s">
        <v>6355</v>
      </c>
      <c r="F729" s="172">
        <v>64.63</v>
      </c>
      <c r="G729" s="173">
        <v>-17.53</v>
      </c>
      <c r="H729" s="163">
        <v>48.676499999999997</v>
      </c>
      <c r="I729" s="163">
        <v>0.4042</v>
      </c>
      <c r="J729" s="163">
        <v>13.997999999999999</v>
      </c>
      <c r="K729" s="163">
        <v>0.12701748651926489</v>
      </c>
      <c r="L729" s="163">
        <v>11.837999999999999</v>
      </c>
      <c r="M729" s="163">
        <v>12.769500000000001</v>
      </c>
      <c r="N729" s="163">
        <v>1.375</v>
      </c>
      <c r="O729" s="163">
        <v>3.5370754933756202E-4</v>
      </c>
      <c r="P729" s="163">
        <v>0</v>
      </c>
      <c r="Q729" s="163">
        <v>4.0709367195381608E-4</v>
      </c>
      <c r="R729" s="163">
        <v>9.6416904960000008E-2</v>
      </c>
      <c r="S729" s="163">
        <v>0</v>
      </c>
      <c r="T729" s="163">
        <v>0</v>
      </c>
      <c r="U729" s="163">
        <v>3.0260348999999999E-2</v>
      </c>
      <c r="V729" s="163">
        <v>8.12974</v>
      </c>
      <c r="W729" s="163">
        <v>1.59406650726</v>
      </c>
      <c r="X729" s="163">
        <v>1179.9737</v>
      </c>
      <c r="Y729" s="163">
        <v>520</v>
      </c>
      <c r="Z729" s="163">
        <v>4.3257915594378266E-3</v>
      </c>
      <c r="AA729" s="163">
        <v>0.9956742084405622</v>
      </c>
      <c r="AB729" s="163">
        <v>2.1904914189151161E-4</v>
      </c>
      <c r="AC729" s="163">
        <v>2.1904914189151161E-4</v>
      </c>
      <c r="AD729" s="158" t="s">
        <v>5810</v>
      </c>
    </row>
    <row r="730" spans="1:30">
      <c r="A730" s="166" t="s">
        <v>1785</v>
      </c>
      <c r="B730" s="166"/>
      <c r="C730" s="166" t="s">
        <v>8442</v>
      </c>
      <c r="D730" s="166" t="s">
        <v>5941</v>
      </c>
      <c r="E730" s="165" t="s">
        <v>6355</v>
      </c>
      <c r="F730" s="172">
        <v>64.63</v>
      </c>
      <c r="G730" s="173">
        <v>-17.53</v>
      </c>
      <c r="H730" s="163">
        <v>48.6905</v>
      </c>
      <c r="I730" s="163">
        <v>0.72240000000000004</v>
      </c>
      <c r="J730" s="163">
        <v>15.005000000000001</v>
      </c>
      <c r="K730" s="163">
        <v>0.1421287832544377</v>
      </c>
      <c r="L730" s="163">
        <v>10.746</v>
      </c>
      <c r="M730" s="163">
        <v>13.5875</v>
      </c>
      <c r="N730" s="163">
        <v>1.496</v>
      </c>
      <c r="O730" s="163">
        <v>9.8353283543915282E-4</v>
      </c>
      <c r="P730" s="163">
        <v>0</v>
      </c>
      <c r="Q730" s="163">
        <v>8.2264165944256472E-4</v>
      </c>
      <c r="R730" s="163">
        <v>0.14320919484</v>
      </c>
      <c r="S730" s="163">
        <v>0</v>
      </c>
      <c r="T730" s="163">
        <v>0</v>
      </c>
      <c r="U730" s="163">
        <v>0.104</v>
      </c>
      <c r="V730" s="163">
        <v>8.2414299999999994</v>
      </c>
      <c r="W730" s="163">
        <v>1.6159665050700001</v>
      </c>
      <c r="X730" s="163">
        <v>1193.5525</v>
      </c>
      <c r="Y730" s="163">
        <v>1930</v>
      </c>
      <c r="Z730" s="163">
        <v>2.8656816618433749E-3</v>
      </c>
      <c r="AA730" s="163">
        <v>0.99713431833815658</v>
      </c>
      <c r="AB730" s="163">
        <v>4.664042329703139E-4</v>
      </c>
      <c r="AC730" s="163">
        <v>4.6640423297031401E-4</v>
      </c>
      <c r="AD730" s="158" t="s">
        <v>5810</v>
      </c>
    </row>
    <row r="731" spans="1:30">
      <c r="A731" s="166" t="s">
        <v>1748</v>
      </c>
      <c r="B731" s="166"/>
      <c r="C731" s="166" t="s">
        <v>8442</v>
      </c>
      <c r="D731" s="166" t="s">
        <v>5941</v>
      </c>
      <c r="E731" s="165" t="s">
        <v>6355</v>
      </c>
      <c r="F731" s="172">
        <v>64.63</v>
      </c>
      <c r="G731" s="173">
        <v>-17.53</v>
      </c>
      <c r="H731" s="163">
        <v>48.691499999999998</v>
      </c>
      <c r="I731" s="163">
        <v>0.58910000000000007</v>
      </c>
      <c r="J731" s="163">
        <v>13.997</v>
      </c>
      <c r="K731" s="163">
        <v>0.14007192179853739</v>
      </c>
      <c r="L731" s="163">
        <v>11.991</v>
      </c>
      <c r="M731" s="163">
        <v>13.019500000000001</v>
      </c>
      <c r="N731" s="163">
        <v>1.4770000000000001</v>
      </c>
      <c r="O731" s="163">
        <v>3.2165166433065619E-4</v>
      </c>
      <c r="P731" s="163">
        <v>0</v>
      </c>
      <c r="Q731" s="163">
        <v>4.4899767069217728E-4</v>
      </c>
      <c r="R731" s="163">
        <v>0.14506068444</v>
      </c>
      <c r="S731" s="163">
        <v>0</v>
      </c>
      <c r="T731" s="163">
        <v>0</v>
      </c>
      <c r="U731" s="163">
        <v>4.1613030000000002E-2</v>
      </c>
      <c r="V731" s="163">
        <v>7.8421000000000003</v>
      </c>
      <c r="W731" s="163">
        <v>1.5376665129</v>
      </c>
      <c r="X731" s="163">
        <v>1184.1237000000001</v>
      </c>
      <c r="Y731" s="163">
        <v>710</v>
      </c>
      <c r="Z731" s="163">
        <v>7.3307267311988932E-3</v>
      </c>
      <c r="AA731" s="163">
        <v>0.99266927326880106</v>
      </c>
      <c r="AB731" s="163">
        <v>5.2089622333050532E-4</v>
      </c>
      <c r="AC731" s="163">
        <v>5.2089622333050532E-4</v>
      </c>
      <c r="AD731" s="158" t="s">
        <v>5810</v>
      </c>
    </row>
    <row r="732" spans="1:30">
      <c r="A732" s="166" t="s">
        <v>1818</v>
      </c>
      <c r="B732" s="166"/>
      <c r="C732" s="166" t="s">
        <v>8442</v>
      </c>
      <c r="D732" s="166" t="s">
        <v>5941</v>
      </c>
      <c r="E732" s="165" t="s">
        <v>6355</v>
      </c>
      <c r="F732" s="172">
        <v>64.63</v>
      </c>
      <c r="G732" s="173">
        <v>-17.53</v>
      </c>
      <c r="H732" s="163">
        <v>48.701999999999998</v>
      </c>
      <c r="I732" s="163">
        <v>0.75249999999999995</v>
      </c>
      <c r="J732" s="163">
        <v>14.029</v>
      </c>
      <c r="K732" s="163">
        <v>0.1663426904775237</v>
      </c>
      <c r="L732" s="163">
        <v>10.712999999999999</v>
      </c>
      <c r="M732" s="163">
        <v>13.045999999999999</v>
      </c>
      <c r="N732" s="163">
        <v>1.738</v>
      </c>
      <c r="O732" s="163">
        <v>9.1978533684587444E-4</v>
      </c>
      <c r="P732" s="163">
        <v>0</v>
      </c>
      <c r="Q732" s="163">
        <v>5.9731577148979789E-4</v>
      </c>
      <c r="R732" s="163">
        <v>0.14598689615999999</v>
      </c>
      <c r="S732" s="163">
        <v>0</v>
      </c>
      <c r="T732" s="163">
        <v>0</v>
      </c>
      <c r="U732" s="163">
        <v>6.1544189999999992E-2</v>
      </c>
      <c r="V732" s="163">
        <v>9.4271799999999999</v>
      </c>
      <c r="W732" s="163">
        <v>1.8484664818200001</v>
      </c>
      <c r="X732" s="163">
        <v>1184.5636</v>
      </c>
      <c r="Y732" s="163">
        <v>1060</v>
      </c>
      <c r="Z732" s="163">
        <v>5.2719834843140273E-3</v>
      </c>
      <c r="AA732" s="163">
        <v>0.99472801651568599</v>
      </c>
      <c r="AB732" s="163">
        <v>4.7265046772560198E-4</v>
      </c>
      <c r="AC732" s="163">
        <v>4.7265046772560198E-4</v>
      </c>
      <c r="AD732" s="158" t="s">
        <v>5810</v>
      </c>
    </row>
    <row r="733" spans="1:30">
      <c r="A733" s="166" t="s">
        <v>1821</v>
      </c>
      <c r="B733" s="166"/>
      <c r="C733" s="166" t="s">
        <v>8442</v>
      </c>
      <c r="D733" s="166" t="s">
        <v>5941</v>
      </c>
      <c r="E733" s="165" t="s">
        <v>6355</v>
      </c>
      <c r="F733" s="172">
        <v>64.63</v>
      </c>
      <c r="G733" s="173">
        <v>-17.53</v>
      </c>
      <c r="H733" s="163">
        <v>48.709000000000003</v>
      </c>
      <c r="I733" s="163">
        <v>0.71809999999999996</v>
      </c>
      <c r="J733" s="163">
        <v>14.683999999999999</v>
      </c>
      <c r="K733" s="163">
        <v>0.15253846913591521</v>
      </c>
      <c r="L733" s="163">
        <v>10.584</v>
      </c>
      <c r="M733" s="163">
        <v>13.151</v>
      </c>
      <c r="N733" s="163">
        <v>1.4990000000000001</v>
      </c>
      <c r="O733" s="163">
        <v>1.3660178269988229E-3</v>
      </c>
      <c r="P733" s="163">
        <v>0</v>
      </c>
      <c r="Q733" s="163">
        <v>8.9211407840353188E-4</v>
      </c>
      <c r="R733" s="163">
        <v>0.14459769531</v>
      </c>
      <c r="S733" s="163">
        <v>0</v>
      </c>
      <c r="T733" s="163">
        <v>0</v>
      </c>
      <c r="U733" s="163">
        <v>0.11119999999999999</v>
      </c>
      <c r="V733" s="163">
        <v>8.2812100000000015</v>
      </c>
      <c r="W733" s="163">
        <v>1.62376650429</v>
      </c>
      <c r="X733" s="163">
        <v>1186.3065999999999</v>
      </c>
      <c r="Y733" s="163">
        <v>2050</v>
      </c>
      <c r="Z733" s="163">
        <v>2.739185717937939E-3</v>
      </c>
      <c r="AA733" s="163">
        <v>0.99726081428206204</v>
      </c>
      <c r="AB733" s="163">
        <v>2.339256059688805E-4</v>
      </c>
      <c r="AC733" s="163">
        <v>2.3392560596888039E-4</v>
      </c>
      <c r="AD733" s="158" t="s">
        <v>5810</v>
      </c>
    </row>
    <row r="734" spans="1:30">
      <c r="A734" s="166" t="s">
        <v>1836</v>
      </c>
      <c r="B734" s="166"/>
      <c r="C734" s="166" t="s">
        <v>8442</v>
      </c>
      <c r="D734" s="166" t="s">
        <v>5941</v>
      </c>
      <c r="E734" s="165" t="s">
        <v>6355</v>
      </c>
      <c r="F734" s="172">
        <v>64.63</v>
      </c>
      <c r="G734" s="173">
        <v>-17.53</v>
      </c>
      <c r="H734" s="163">
        <v>48.714499999999987</v>
      </c>
      <c r="I734" s="163">
        <v>0.92449999999999999</v>
      </c>
      <c r="J734" s="163">
        <v>13.319000000000001</v>
      </c>
      <c r="K734" s="163">
        <v>0.16407861938421769</v>
      </c>
      <c r="L734" s="163">
        <v>10.754</v>
      </c>
      <c r="M734" s="163">
        <v>13.105499999999999</v>
      </c>
      <c r="N734" s="163">
        <v>1.7150000000000001</v>
      </c>
      <c r="O734" s="163">
        <v>7.1770576630518198E-4</v>
      </c>
      <c r="P734" s="163">
        <v>0</v>
      </c>
      <c r="Q734" s="163">
        <v>6.5594461182987343E-4</v>
      </c>
      <c r="R734" s="163">
        <v>0.19034050851000001</v>
      </c>
      <c r="S734" s="163">
        <v>0</v>
      </c>
      <c r="T734" s="163">
        <v>0</v>
      </c>
      <c r="U734" s="163">
        <v>7.1806043999999999E-2</v>
      </c>
      <c r="V734" s="163">
        <v>8.8978000000000002</v>
      </c>
      <c r="W734" s="163">
        <v>1.7446664921999999</v>
      </c>
      <c r="X734" s="163">
        <v>1185.5513000000001</v>
      </c>
      <c r="Y734" s="163">
        <v>1220</v>
      </c>
      <c r="Z734" s="163">
        <v>7.6742623785222477E-3</v>
      </c>
      <c r="AA734" s="163">
        <v>0.9923257376214778</v>
      </c>
      <c r="AB734" s="163">
        <v>2.3200250307510789E-4</v>
      </c>
      <c r="AC734" s="163">
        <v>2.3200250307510789E-4</v>
      </c>
      <c r="AD734" s="158" t="s">
        <v>5810</v>
      </c>
    </row>
    <row r="735" spans="1:30">
      <c r="A735" s="166" t="s">
        <v>1830</v>
      </c>
      <c r="B735" s="166"/>
      <c r="C735" s="166" t="s">
        <v>8442</v>
      </c>
      <c r="D735" s="166" t="s">
        <v>5941</v>
      </c>
      <c r="E735" s="165" t="s">
        <v>6355</v>
      </c>
      <c r="F735" s="172">
        <v>64.63</v>
      </c>
      <c r="G735" s="173">
        <v>-17.53</v>
      </c>
      <c r="H735" s="163">
        <v>48.731999999999999</v>
      </c>
      <c r="I735" s="163">
        <v>0.85140000000000005</v>
      </c>
      <c r="J735" s="163">
        <v>14.284000000000001</v>
      </c>
      <c r="K735" s="163">
        <v>0.142680379160259</v>
      </c>
      <c r="L735" s="163">
        <v>10.712</v>
      </c>
      <c r="M735" s="163">
        <v>14.097</v>
      </c>
      <c r="N735" s="163">
        <v>1.46</v>
      </c>
      <c r="O735" s="163">
        <v>7.3701215159343181E-4</v>
      </c>
      <c r="P735" s="163">
        <v>0</v>
      </c>
      <c r="Q735" s="163">
        <v>5.6515261456342421E-4</v>
      </c>
      <c r="R735" s="163">
        <v>0.18798859836000001</v>
      </c>
      <c r="S735" s="163">
        <v>0</v>
      </c>
      <c r="T735" s="163">
        <v>0</v>
      </c>
      <c r="U735" s="163">
        <v>6.8345025000000004E-2</v>
      </c>
      <c r="V735" s="163">
        <v>7.7028700000000008</v>
      </c>
      <c r="W735" s="163">
        <v>1.5103665156299999</v>
      </c>
      <c r="X735" s="163">
        <v>1202.0101999999999</v>
      </c>
      <c r="Y735" s="163">
        <v>1250</v>
      </c>
      <c r="Z735" s="163">
        <v>7.2576685962477284E-3</v>
      </c>
      <c r="AA735" s="163">
        <v>0.99274233140375223</v>
      </c>
      <c r="AB735" s="163">
        <v>4.4491003148336558E-4</v>
      </c>
      <c r="AC735" s="163">
        <v>4.4491003148336569E-4</v>
      </c>
      <c r="AD735" s="158" t="s">
        <v>5810</v>
      </c>
    </row>
    <row r="736" spans="1:30">
      <c r="A736" s="166" t="s">
        <v>1771</v>
      </c>
      <c r="B736" s="166"/>
      <c r="C736" s="166" t="s">
        <v>8442</v>
      </c>
      <c r="D736" s="166" t="s">
        <v>5941</v>
      </c>
      <c r="E736" s="165" t="s">
        <v>6355</v>
      </c>
      <c r="F736" s="172">
        <v>64.63</v>
      </c>
      <c r="G736" s="173">
        <v>-17.53</v>
      </c>
      <c r="H736" s="163">
        <v>48.736499999999999</v>
      </c>
      <c r="I736" s="163">
        <v>0.79979999999999996</v>
      </c>
      <c r="J736" s="163">
        <v>12.548999999999999</v>
      </c>
      <c r="K736" s="163">
        <v>0.15342880684112181</v>
      </c>
      <c r="L736" s="163">
        <v>10.827999999999999</v>
      </c>
      <c r="M736" s="163">
        <v>13.7395</v>
      </c>
      <c r="N736" s="163">
        <v>1.6020000000000001</v>
      </c>
      <c r="O736" s="163">
        <v>3.2165166433065619E-4</v>
      </c>
      <c r="P736" s="163">
        <v>0</v>
      </c>
      <c r="Q736" s="163">
        <v>4.4899767069217728E-4</v>
      </c>
      <c r="R736" s="163">
        <v>0.14969485584</v>
      </c>
      <c r="S736" s="163">
        <v>0</v>
      </c>
      <c r="T736" s="163">
        <v>0</v>
      </c>
      <c r="U736" s="163">
        <v>4.7753981999999993E-2</v>
      </c>
      <c r="V736" s="163">
        <v>8.876380000000001</v>
      </c>
      <c r="W736" s="163">
        <v>1.74046649262</v>
      </c>
      <c r="X736" s="163">
        <v>1196.0757000000001</v>
      </c>
      <c r="Y736" s="163">
        <v>810</v>
      </c>
      <c r="Z736" s="163">
        <v>6.8878004944325066E-3</v>
      </c>
      <c r="AA736" s="163">
        <v>0.99311219950556739</v>
      </c>
      <c r="AB736" s="163">
        <v>1.261935023433353E-5</v>
      </c>
      <c r="AC736" s="163">
        <v>1.261935023433352E-5</v>
      </c>
      <c r="AD736" s="158" t="s">
        <v>5810</v>
      </c>
    </row>
    <row r="737" spans="1:30">
      <c r="A737" s="166" t="s">
        <v>1781</v>
      </c>
      <c r="B737" s="166"/>
      <c r="C737" s="166" t="s">
        <v>8442</v>
      </c>
      <c r="D737" s="166" t="s">
        <v>5941</v>
      </c>
      <c r="E737" s="165" t="s">
        <v>6355</v>
      </c>
      <c r="F737" s="172">
        <v>64.63</v>
      </c>
      <c r="G737" s="173">
        <v>-17.53</v>
      </c>
      <c r="H737" s="163">
        <v>48.738</v>
      </c>
      <c r="I737" s="163">
        <v>0.5504</v>
      </c>
      <c r="J737" s="163">
        <v>13.231</v>
      </c>
      <c r="K737" s="163">
        <v>0.13424834720229509</v>
      </c>
      <c r="L737" s="163">
        <v>12.180999999999999</v>
      </c>
      <c r="M737" s="163">
        <v>13.029</v>
      </c>
      <c r="N737" s="163">
        <v>1.5149999999999999</v>
      </c>
      <c r="O737" s="163">
        <v>4.8402565003324979E-4</v>
      </c>
      <c r="P737" s="163">
        <v>0</v>
      </c>
      <c r="Q737" s="163">
        <v>5.0817787943670506E-4</v>
      </c>
      <c r="R737" s="163">
        <v>0.11604435170999999</v>
      </c>
      <c r="S737" s="163">
        <v>0</v>
      </c>
      <c r="T737" s="163">
        <v>0</v>
      </c>
      <c r="U737" s="163">
        <v>5.0285778000000003E-2</v>
      </c>
      <c r="V737" s="163">
        <v>8.0195800000000013</v>
      </c>
      <c r="W737" s="163">
        <v>1.5724665094200001</v>
      </c>
      <c r="X737" s="163">
        <v>1184.2814000000001</v>
      </c>
      <c r="Y737" s="163">
        <v>840</v>
      </c>
      <c r="Z737" s="163">
        <v>4.0606849528928282E-3</v>
      </c>
      <c r="AA737" s="163">
        <v>0.9959393150471072</v>
      </c>
      <c r="AB737" s="163">
        <v>5.7108890427511896E-4</v>
      </c>
      <c r="AC737" s="163">
        <v>5.7108890427511874E-4</v>
      </c>
      <c r="AD737" s="158" t="s">
        <v>5810</v>
      </c>
    </row>
    <row r="738" spans="1:30">
      <c r="A738" s="166" t="s">
        <v>1727</v>
      </c>
      <c r="B738" s="166"/>
      <c r="C738" s="166" t="s">
        <v>8442</v>
      </c>
      <c r="D738" s="166" t="s">
        <v>5941</v>
      </c>
      <c r="E738" s="165" t="s">
        <v>6355</v>
      </c>
      <c r="F738" s="172">
        <v>64.63</v>
      </c>
      <c r="G738" s="173">
        <v>-17.53</v>
      </c>
      <c r="H738" s="163">
        <v>48.7455</v>
      </c>
      <c r="I738" s="163">
        <v>0.46870000000000001</v>
      </c>
      <c r="J738" s="163">
        <v>14.321</v>
      </c>
      <c r="K738" s="163">
        <v>0.13496116558575641</v>
      </c>
      <c r="L738" s="163">
        <v>11.667</v>
      </c>
      <c r="M738" s="163">
        <v>12.554500000000001</v>
      </c>
      <c r="N738" s="163">
        <v>1.482</v>
      </c>
      <c r="O738" s="163">
        <v>3.1955710366259152E-4</v>
      </c>
      <c r="P738" s="163">
        <v>0</v>
      </c>
      <c r="Q738" s="163">
        <v>5.0211282698773164E-4</v>
      </c>
      <c r="R738" s="163">
        <v>0.10872430659</v>
      </c>
      <c r="S738" s="163">
        <v>0</v>
      </c>
      <c r="T738" s="163">
        <v>0</v>
      </c>
      <c r="U738" s="163">
        <v>3.3290423999999999E-2</v>
      </c>
      <c r="V738" s="163">
        <v>7.8772900000000003</v>
      </c>
      <c r="W738" s="163">
        <v>1.5445665122100001</v>
      </c>
      <c r="X738" s="163">
        <v>1176.4047</v>
      </c>
      <c r="Y738" s="163">
        <v>580</v>
      </c>
      <c r="Z738" s="163">
        <v>4.9232460634324781E-3</v>
      </c>
      <c r="AA738" s="163">
        <v>0.99507675393656747</v>
      </c>
      <c r="AB738" s="163">
        <v>7.2129825386140186E-5</v>
      </c>
      <c r="AC738" s="163">
        <v>7.21298253861402E-5</v>
      </c>
      <c r="AD738" s="158" t="s">
        <v>5810</v>
      </c>
    </row>
    <row r="739" spans="1:30">
      <c r="A739" s="166" t="s">
        <v>1817</v>
      </c>
      <c r="B739" s="166"/>
      <c r="C739" s="166" t="s">
        <v>8442</v>
      </c>
      <c r="D739" s="166" t="s">
        <v>5941</v>
      </c>
      <c r="E739" s="165" t="s">
        <v>6355</v>
      </c>
      <c r="F739" s="172">
        <v>64.63</v>
      </c>
      <c r="G739" s="173">
        <v>-17.53</v>
      </c>
      <c r="H739" s="163">
        <v>48.749499999999998</v>
      </c>
      <c r="I739" s="163">
        <v>0.4773</v>
      </c>
      <c r="J739" s="163">
        <v>11.957000000000001</v>
      </c>
      <c r="K739" s="163">
        <v>0</v>
      </c>
      <c r="L739" s="163">
        <v>13.347</v>
      </c>
      <c r="M739" s="163">
        <v>14.1615</v>
      </c>
      <c r="N739" s="163">
        <v>1.0620000000000001</v>
      </c>
      <c r="O739" s="163">
        <v>6.0168531886541522E-4</v>
      </c>
      <c r="P739" s="163">
        <v>0</v>
      </c>
      <c r="Q739" s="163">
        <v>6.1716503405007421E-4</v>
      </c>
      <c r="R739" s="163">
        <v>0.10918122576</v>
      </c>
      <c r="S739" s="163">
        <v>0</v>
      </c>
      <c r="T739" s="163">
        <v>0</v>
      </c>
      <c r="U739" s="163">
        <v>6.1476854999999997E-2</v>
      </c>
      <c r="V739" s="163">
        <v>7.6248399999999998</v>
      </c>
      <c r="W739" s="163">
        <v>1.4950665171599999</v>
      </c>
      <c r="X739" s="163">
        <v>1203.0808999999999</v>
      </c>
      <c r="Y739" s="163">
        <v>1020</v>
      </c>
      <c r="Z739" s="163">
        <v>3.1044869406321759E-3</v>
      </c>
      <c r="AA739" s="163">
        <v>0.99689551305936785</v>
      </c>
      <c r="AB739" s="163">
        <v>5.4903252618232437E-5</v>
      </c>
      <c r="AC739" s="163">
        <v>5.490325261823245E-5</v>
      </c>
      <c r="AD739" s="158" t="s">
        <v>5810</v>
      </c>
    </row>
    <row r="740" spans="1:30">
      <c r="A740" s="166" t="s">
        <v>1786</v>
      </c>
      <c r="B740" s="166"/>
      <c r="C740" s="166" t="s">
        <v>8442</v>
      </c>
      <c r="D740" s="166" t="s">
        <v>5941</v>
      </c>
      <c r="E740" s="165" t="s">
        <v>6355</v>
      </c>
      <c r="F740" s="172">
        <v>64.63</v>
      </c>
      <c r="G740" s="173">
        <v>-17.53</v>
      </c>
      <c r="H740" s="163">
        <v>48.7575</v>
      </c>
      <c r="I740" s="163">
        <v>0.79549999999999998</v>
      </c>
      <c r="J740" s="163">
        <v>14.512</v>
      </c>
      <c r="K740" s="163">
        <v>0.15749013640796669</v>
      </c>
      <c r="L740" s="163">
        <v>10.708</v>
      </c>
      <c r="M740" s="163">
        <v>12.874499999999999</v>
      </c>
      <c r="N740" s="163">
        <v>1.806</v>
      </c>
      <c r="O740" s="163">
        <v>7.5112766913908624E-4</v>
      </c>
      <c r="P740" s="163">
        <v>0</v>
      </c>
      <c r="Q740" s="163">
        <v>4.2878082919559952E-4</v>
      </c>
      <c r="R740" s="163">
        <v>0.17813182058999999</v>
      </c>
      <c r="S740" s="163">
        <v>0</v>
      </c>
      <c r="T740" s="163">
        <v>0</v>
      </c>
      <c r="U740" s="163">
        <v>5.2427030999999999E-2</v>
      </c>
      <c r="V740" s="163">
        <v>8.4938800000000008</v>
      </c>
      <c r="W740" s="163">
        <v>1.66546650012</v>
      </c>
      <c r="X740" s="163">
        <v>1181.7166999999999</v>
      </c>
      <c r="Y740" s="163">
        <v>920</v>
      </c>
      <c r="Z740" s="163">
        <v>8.6276899353512158E-3</v>
      </c>
      <c r="AA740" s="163">
        <v>0.99137231006464877</v>
      </c>
      <c r="AB740" s="163">
        <v>3.9235544497192822E-4</v>
      </c>
      <c r="AC740" s="163">
        <v>3.9235544497192811E-4</v>
      </c>
      <c r="AD740" s="158" t="s">
        <v>5810</v>
      </c>
    </row>
    <row r="741" spans="1:30">
      <c r="A741" s="166" t="s">
        <v>1802</v>
      </c>
      <c r="B741" s="166"/>
      <c r="C741" s="166" t="s">
        <v>8442</v>
      </c>
      <c r="D741" s="166" t="s">
        <v>5941</v>
      </c>
      <c r="E741" s="165" t="s">
        <v>6355</v>
      </c>
      <c r="F741" s="172">
        <v>64.63</v>
      </c>
      <c r="G741" s="173">
        <v>-17.53</v>
      </c>
      <c r="H741" s="163">
        <v>48.7575</v>
      </c>
      <c r="I741" s="163">
        <v>0.66649999999999998</v>
      </c>
      <c r="J741" s="163">
        <v>14.393000000000001</v>
      </c>
      <c r="K741" s="163">
        <v>0.1412944936795329</v>
      </c>
      <c r="L741" s="163">
        <v>11.743</v>
      </c>
      <c r="M741" s="163">
        <v>12.708500000000001</v>
      </c>
      <c r="N741" s="163">
        <v>1.617</v>
      </c>
      <c r="O741" s="163">
        <v>4.7282430385185942E-4</v>
      </c>
      <c r="P741" s="163">
        <v>0</v>
      </c>
      <c r="Q741" s="163">
        <v>7.4747176696892575E-4</v>
      </c>
      <c r="R741" s="163">
        <v>0.12614194250999999</v>
      </c>
      <c r="S741" s="163">
        <v>0</v>
      </c>
      <c r="T741" s="163">
        <v>0</v>
      </c>
      <c r="U741" s="163">
        <v>7.3200000000000001E-2</v>
      </c>
      <c r="V741" s="163">
        <v>7.9109499999999997</v>
      </c>
      <c r="W741" s="163">
        <v>1.55116651155</v>
      </c>
      <c r="X741" s="163">
        <v>1178.9611</v>
      </c>
      <c r="Y741" s="163">
        <v>1280</v>
      </c>
      <c r="Z741" s="163">
        <v>3.28213870990544E-3</v>
      </c>
      <c r="AA741" s="163">
        <v>0.99671786129009465</v>
      </c>
      <c r="AB741" s="163">
        <v>3.0413441485691598E-4</v>
      </c>
      <c r="AC741" s="163">
        <v>3.0413441485691609E-4</v>
      </c>
      <c r="AD741" s="158" t="s">
        <v>5810</v>
      </c>
    </row>
    <row r="742" spans="1:30">
      <c r="A742" s="166" t="s">
        <v>1815</v>
      </c>
      <c r="B742" s="166"/>
      <c r="C742" s="166" t="s">
        <v>8442</v>
      </c>
      <c r="D742" s="166" t="s">
        <v>5941</v>
      </c>
      <c r="E742" s="165" t="s">
        <v>6355</v>
      </c>
      <c r="F742" s="172">
        <v>64.63</v>
      </c>
      <c r="G742" s="173">
        <v>-17.53</v>
      </c>
      <c r="H742" s="163">
        <v>48.765999999999998</v>
      </c>
      <c r="I742" s="163">
        <v>0.68369999999999997</v>
      </c>
      <c r="J742" s="163">
        <v>15.276</v>
      </c>
      <c r="K742" s="163">
        <v>0.15553786486816801</v>
      </c>
      <c r="L742" s="163">
        <v>10.458</v>
      </c>
      <c r="M742" s="163">
        <v>13.769</v>
      </c>
      <c r="N742" s="163">
        <v>1.421</v>
      </c>
      <c r="O742" s="163">
        <v>1.0746006905724081E-3</v>
      </c>
      <c r="P742" s="163">
        <v>0</v>
      </c>
      <c r="Q742" s="163">
        <v>4.306187238771066E-4</v>
      </c>
      <c r="R742" s="163">
        <v>0.14969485584</v>
      </c>
      <c r="S742" s="163">
        <v>0</v>
      </c>
      <c r="T742" s="163">
        <v>0</v>
      </c>
      <c r="U742" s="163">
        <v>7.6899999999999996E-2</v>
      </c>
      <c r="V742" s="163">
        <v>7.9476699999999996</v>
      </c>
      <c r="W742" s="163">
        <v>1.55836651083</v>
      </c>
      <c r="X742" s="163">
        <v>1196.5654</v>
      </c>
      <c r="Y742" s="163">
        <v>1460</v>
      </c>
      <c r="Z742" s="163">
        <v>4.0484028467834372E-3</v>
      </c>
      <c r="AA742" s="163">
        <v>0.99595159715321657</v>
      </c>
      <c r="AB742" s="163">
        <v>5.1646651995088122E-4</v>
      </c>
      <c r="AC742" s="163">
        <v>5.1646651995088143E-4</v>
      </c>
      <c r="AD742" s="158" t="s">
        <v>5810</v>
      </c>
    </row>
    <row r="743" spans="1:30">
      <c r="A743" s="166" t="s">
        <v>1769</v>
      </c>
      <c r="B743" s="166"/>
      <c r="C743" s="166" t="s">
        <v>8442</v>
      </c>
      <c r="D743" s="166" t="s">
        <v>5941</v>
      </c>
      <c r="E743" s="165" t="s">
        <v>6355</v>
      </c>
      <c r="F743" s="172">
        <v>64.63</v>
      </c>
      <c r="G743" s="173">
        <v>-17.53</v>
      </c>
      <c r="H743" s="163">
        <v>48.768000000000001</v>
      </c>
      <c r="I743" s="163">
        <v>0.46439999999999998</v>
      </c>
      <c r="J743" s="163">
        <v>14.444000000000001</v>
      </c>
      <c r="K743" s="163">
        <v>0</v>
      </c>
      <c r="L743" s="163">
        <v>11.366</v>
      </c>
      <c r="M743" s="163">
        <v>12.6</v>
      </c>
      <c r="N743" s="163">
        <v>1.635</v>
      </c>
      <c r="O743" s="163">
        <v>0</v>
      </c>
      <c r="P743" s="163">
        <v>0</v>
      </c>
      <c r="Q743" s="163">
        <v>0</v>
      </c>
      <c r="R743" s="163">
        <v>0.11283938064</v>
      </c>
      <c r="S743" s="163">
        <v>0</v>
      </c>
      <c r="T743" s="163">
        <v>0</v>
      </c>
      <c r="U743" s="163">
        <v>4.7296103999999999E-2</v>
      </c>
      <c r="V743" s="163">
        <v>8.1373899999999999</v>
      </c>
      <c r="W743" s="163">
        <v>1.59556650711</v>
      </c>
      <c r="X743" s="163">
        <v>1177.1600000000001</v>
      </c>
      <c r="Y743" s="163">
        <v>830</v>
      </c>
      <c r="Z743" s="163">
        <v>3.8588520072082959E-3</v>
      </c>
      <c r="AA743" s="163">
        <v>0.99614114799279163</v>
      </c>
      <c r="AB743" s="163">
        <v>5.3979261415640866E-4</v>
      </c>
      <c r="AC743" s="163">
        <v>5.3979261415640866E-4</v>
      </c>
      <c r="AD743" s="158" t="s">
        <v>5810</v>
      </c>
    </row>
    <row r="744" spans="1:30">
      <c r="A744" s="166" t="s">
        <v>1768</v>
      </c>
      <c r="B744" s="166"/>
      <c r="C744" s="166" t="s">
        <v>8442</v>
      </c>
      <c r="D744" s="166" t="s">
        <v>5941</v>
      </c>
      <c r="E744" s="165" t="s">
        <v>6355</v>
      </c>
      <c r="F744" s="172">
        <v>64.63</v>
      </c>
      <c r="G744" s="173">
        <v>-17.53</v>
      </c>
      <c r="H744" s="163">
        <v>48.771000000000001</v>
      </c>
      <c r="I744" s="163">
        <v>0.57189999999999996</v>
      </c>
      <c r="J744" s="163">
        <v>14.712</v>
      </c>
      <c r="K744" s="163">
        <v>0.14941125613350631</v>
      </c>
      <c r="L744" s="163">
        <v>10.612</v>
      </c>
      <c r="M744" s="163">
        <v>13.297000000000001</v>
      </c>
      <c r="N744" s="163">
        <v>1.466</v>
      </c>
      <c r="O744" s="163">
        <v>6.3528935740958612E-4</v>
      </c>
      <c r="P744" s="163">
        <v>0</v>
      </c>
      <c r="Q744" s="163">
        <v>5.2545408944287147E-4</v>
      </c>
      <c r="R744" s="163">
        <v>0.17953783056</v>
      </c>
      <c r="S744" s="163">
        <v>0</v>
      </c>
      <c r="T744" s="163">
        <v>0</v>
      </c>
      <c r="U744" s="163">
        <v>4.7121033E-2</v>
      </c>
      <c r="V744" s="163">
        <v>8.0578300000000009</v>
      </c>
      <c r="W744" s="163">
        <v>1.5799665086700001</v>
      </c>
      <c r="X744" s="163">
        <v>1188.7302</v>
      </c>
      <c r="Y744" s="163">
        <v>860</v>
      </c>
      <c r="Z744" s="163">
        <v>9.2276733882469854E-3</v>
      </c>
      <c r="AA744" s="163">
        <v>0.99077232661175296</v>
      </c>
      <c r="AB744" s="163">
        <v>4.5199422061635992E-4</v>
      </c>
      <c r="AC744" s="163">
        <v>4.519942206163596E-4</v>
      </c>
      <c r="AD744" s="158" t="s">
        <v>5810</v>
      </c>
    </row>
    <row r="745" spans="1:30">
      <c r="A745" s="166" t="s">
        <v>1824</v>
      </c>
      <c r="B745" s="166"/>
      <c r="C745" s="166" t="s">
        <v>8442</v>
      </c>
      <c r="D745" s="166" t="s">
        <v>5941</v>
      </c>
      <c r="E745" s="165" t="s">
        <v>6355</v>
      </c>
      <c r="F745" s="172">
        <v>64.63</v>
      </c>
      <c r="G745" s="173">
        <v>-17.53</v>
      </c>
      <c r="H745" s="163">
        <v>48.794499999999999</v>
      </c>
      <c r="I745" s="163">
        <v>0.67509999999999992</v>
      </c>
      <c r="J745" s="163">
        <v>14.224</v>
      </c>
      <c r="K745" s="163">
        <v>0</v>
      </c>
      <c r="L745" s="163">
        <v>10.779</v>
      </c>
      <c r="M745" s="163">
        <v>14.0565</v>
      </c>
      <c r="N745" s="163">
        <v>1.5880000000000001</v>
      </c>
      <c r="O745" s="163">
        <v>8.3718679224001227E-4</v>
      </c>
      <c r="P745" s="163">
        <v>0</v>
      </c>
      <c r="Q745" s="163">
        <v>8.3146355391379868E-4</v>
      </c>
      <c r="R745" s="163">
        <v>0.16038298275000001</v>
      </c>
      <c r="S745" s="163">
        <v>0</v>
      </c>
      <c r="T745" s="163">
        <v>0</v>
      </c>
      <c r="U745" s="163">
        <v>0.1104</v>
      </c>
      <c r="V745" s="163">
        <v>7.9109499999999997</v>
      </c>
      <c r="W745" s="163">
        <v>1.55116651155</v>
      </c>
      <c r="X745" s="163">
        <v>1201.3379</v>
      </c>
      <c r="Y745" s="163">
        <v>2030</v>
      </c>
      <c r="Z745" s="163">
        <v>3.3394692321498838E-3</v>
      </c>
      <c r="AA745" s="163">
        <v>0.99666053076785011</v>
      </c>
      <c r="AB745" s="163">
        <v>1.167334029967602E-5</v>
      </c>
      <c r="AC745" s="163">
        <v>1.167334029967602E-5</v>
      </c>
      <c r="AD745" s="158" t="s">
        <v>5810</v>
      </c>
    </row>
    <row r="746" spans="1:30">
      <c r="A746" s="166" t="s">
        <v>1734</v>
      </c>
      <c r="B746" s="166"/>
      <c r="C746" s="166" t="s">
        <v>8442</v>
      </c>
      <c r="D746" s="166" t="s">
        <v>5941</v>
      </c>
      <c r="E746" s="165" t="s">
        <v>6355</v>
      </c>
      <c r="F746" s="172">
        <v>64.63</v>
      </c>
      <c r="G746" s="173">
        <v>-17.53</v>
      </c>
      <c r="H746" s="163">
        <v>48.800500000000007</v>
      </c>
      <c r="I746" s="163">
        <v>0.61489999999999989</v>
      </c>
      <c r="J746" s="163">
        <v>14.802</v>
      </c>
      <c r="K746" s="163">
        <v>0.14542399216753379</v>
      </c>
      <c r="L746" s="163">
        <v>10.913</v>
      </c>
      <c r="M746" s="163">
        <v>13.4725</v>
      </c>
      <c r="N746" s="163">
        <v>1.42</v>
      </c>
      <c r="O746" s="163">
        <v>8.7343179858304749E-4</v>
      </c>
      <c r="P746" s="163">
        <v>0</v>
      </c>
      <c r="Q746" s="163">
        <v>4.1242356653018662E-4</v>
      </c>
      <c r="R746" s="163">
        <v>0.14598689615999999</v>
      </c>
      <c r="S746" s="163">
        <v>0</v>
      </c>
      <c r="T746" s="163">
        <v>0</v>
      </c>
      <c r="U746" s="163">
        <v>3.6239697000000001E-2</v>
      </c>
      <c r="V746" s="163">
        <v>8.4418600000000001</v>
      </c>
      <c r="W746" s="163">
        <v>1.6552665011400001</v>
      </c>
      <c r="X746" s="163">
        <v>1191.6434999999999</v>
      </c>
      <c r="Y746" s="163">
        <v>650</v>
      </c>
      <c r="Z746" s="163">
        <v>8.0903310086514503E-3</v>
      </c>
      <c r="AA746" s="163">
        <v>0.99190966899134858</v>
      </c>
      <c r="AB746" s="163">
        <v>5.0278984088144706E-4</v>
      </c>
      <c r="AC746" s="163">
        <v>5.0278984088144717E-4</v>
      </c>
      <c r="AD746" s="158" t="s">
        <v>5810</v>
      </c>
    </row>
    <row r="747" spans="1:30">
      <c r="A747" s="166" t="s">
        <v>1706</v>
      </c>
      <c r="B747" s="166"/>
      <c r="C747" s="166" t="s">
        <v>8442</v>
      </c>
      <c r="D747" s="166" t="s">
        <v>5941</v>
      </c>
      <c r="E747" s="165" t="s">
        <v>6355</v>
      </c>
      <c r="F747" s="172">
        <v>64.63</v>
      </c>
      <c r="G747" s="173">
        <v>-17.53</v>
      </c>
      <c r="H747" s="163">
        <v>48.802999999999997</v>
      </c>
      <c r="I747" s="163">
        <v>0.90729999999999988</v>
      </c>
      <c r="J747" s="163">
        <v>15.372999999999999</v>
      </c>
      <c r="K747" s="163">
        <v>0.15044955100820689</v>
      </c>
      <c r="L747" s="163">
        <v>10.083</v>
      </c>
      <c r="M747" s="163">
        <v>13.302</v>
      </c>
      <c r="N747" s="163">
        <v>1.7230000000000001</v>
      </c>
      <c r="O747" s="163">
        <v>8.1177886065783393E-4</v>
      </c>
      <c r="P747" s="163">
        <v>0</v>
      </c>
      <c r="Q747" s="163">
        <v>5.6460124615897208E-4</v>
      </c>
      <c r="R747" s="163">
        <v>9.7781592510000015E-2</v>
      </c>
      <c r="S747" s="163">
        <v>0</v>
      </c>
      <c r="T747" s="163">
        <v>0</v>
      </c>
      <c r="U747" s="163">
        <v>1.9419413999999999E-2</v>
      </c>
      <c r="V747" s="163">
        <v>8.2812100000000015</v>
      </c>
      <c r="W747" s="163">
        <v>1.62376650429</v>
      </c>
      <c r="X747" s="163">
        <v>1188.8132000000001</v>
      </c>
      <c r="Y747" s="163">
        <v>350</v>
      </c>
      <c r="Z747" s="163">
        <v>6.3260502436670637E-3</v>
      </c>
      <c r="AA747" s="163">
        <v>0.99367394975633294</v>
      </c>
      <c r="AB747" s="163">
        <v>4.843272885445414E-4</v>
      </c>
      <c r="AC747" s="163">
        <v>4.8432728854454129E-4</v>
      </c>
      <c r="AD747" s="158" t="s">
        <v>5810</v>
      </c>
    </row>
    <row r="748" spans="1:30">
      <c r="A748" s="166" t="s">
        <v>1714</v>
      </c>
      <c r="B748" s="166"/>
      <c r="C748" s="166" t="s">
        <v>8442</v>
      </c>
      <c r="D748" s="166" t="s">
        <v>5941</v>
      </c>
      <c r="E748" s="165" t="s">
        <v>6355</v>
      </c>
      <c r="F748" s="172">
        <v>64.63</v>
      </c>
      <c r="G748" s="173">
        <v>-17.53</v>
      </c>
      <c r="H748" s="163">
        <v>48.8095</v>
      </c>
      <c r="I748" s="163">
        <v>0.58479999999999999</v>
      </c>
      <c r="J748" s="163">
        <v>13.563000000000001</v>
      </c>
      <c r="K748" s="163">
        <v>0.12819572384064781</v>
      </c>
      <c r="L748" s="163">
        <v>12.135999999999999</v>
      </c>
      <c r="M748" s="163">
        <v>13.0025</v>
      </c>
      <c r="N748" s="163">
        <v>1.3380000000000001</v>
      </c>
      <c r="O748" s="163">
        <v>0</v>
      </c>
      <c r="P748" s="163">
        <v>0</v>
      </c>
      <c r="Q748" s="163">
        <v>0</v>
      </c>
      <c r="R748" s="163">
        <v>0.11192437500000001</v>
      </c>
      <c r="S748" s="163">
        <v>0</v>
      </c>
      <c r="T748" s="163">
        <v>0</v>
      </c>
      <c r="U748" s="163">
        <v>2.5412229000000001E-2</v>
      </c>
      <c r="V748" s="163">
        <v>8.0287600000000001</v>
      </c>
      <c r="W748" s="163">
        <v>1.5742665092399999</v>
      </c>
      <c r="X748" s="163">
        <v>1183.8415</v>
      </c>
      <c r="Y748" s="163">
        <v>420</v>
      </c>
      <c r="Z748" s="163">
        <v>7.0786549318766377E-3</v>
      </c>
      <c r="AA748" s="163">
        <v>0.99292134506812335</v>
      </c>
      <c r="AB748" s="163">
        <v>5.6958946591033062E-4</v>
      </c>
      <c r="AC748" s="163">
        <v>5.6958946591033073E-4</v>
      </c>
      <c r="AD748" s="158" t="s">
        <v>5810</v>
      </c>
    </row>
    <row r="749" spans="1:30">
      <c r="A749" s="166" t="s">
        <v>1776</v>
      </c>
      <c r="B749" s="166"/>
      <c r="C749" s="166" t="s">
        <v>8442</v>
      </c>
      <c r="D749" s="166" t="s">
        <v>5941</v>
      </c>
      <c r="E749" s="165" t="s">
        <v>6355</v>
      </c>
      <c r="F749" s="172">
        <v>64.63</v>
      </c>
      <c r="G749" s="173">
        <v>-17.53</v>
      </c>
      <c r="H749" s="163">
        <v>48.8185</v>
      </c>
      <c r="I749" s="163">
        <v>0.70950000000000002</v>
      </c>
      <c r="J749" s="163">
        <v>14.59</v>
      </c>
      <c r="K749" s="163">
        <v>0.15641250155498551</v>
      </c>
      <c r="L749" s="163">
        <v>10.718999999999999</v>
      </c>
      <c r="M749" s="163">
        <v>12.8025</v>
      </c>
      <c r="N749" s="163">
        <v>1.6080000000000001</v>
      </c>
      <c r="O749" s="163">
        <v>8.4529183134687195E-4</v>
      </c>
      <c r="P749" s="163">
        <v>0</v>
      </c>
      <c r="Q749" s="163">
        <v>5.2949745774218701E-4</v>
      </c>
      <c r="R749" s="163">
        <v>0.14043429503999999</v>
      </c>
      <c r="S749" s="163">
        <v>0</v>
      </c>
      <c r="T749" s="163">
        <v>0</v>
      </c>
      <c r="U749" s="163">
        <v>4.8737072999999999E-2</v>
      </c>
      <c r="V749" s="163">
        <v>8.4495100000000001</v>
      </c>
      <c r="W749" s="163">
        <v>1.6567665009899999</v>
      </c>
      <c r="X749" s="163">
        <v>1180.5215000000001</v>
      </c>
      <c r="Y749" s="163">
        <v>870</v>
      </c>
      <c r="Z749" s="163">
        <v>5.7182465942473629E-3</v>
      </c>
      <c r="AA749" s="163">
        <v>0.99428175340575264</v>
      </c>
      <c r="AB749" s="163">
        <v>1.721847497331697E-4</v>
      </c>
      <c r="AC749" s="163">
        <v>1.7218474973316959E-4</v>
      </c>
      <c r="AD749" s="158" t="s">
        <v>5810</v>
      </c>
    </row>
    <row r="750" spans="1:30">
      <c r="A750" s="166" t="s">
        <v>1756</v>
      </c>
      <c r="B750" s="166"/>
      <c r="C750" s="166" t="s">
        <v>8442</v>
      </c>
      <c r="D750" s="166" t="s">
        <v>5941</v>
      </c>
      <c r="E750" s="165" t="s">
        <v>6355</v>
      </c>
      <c r="F750" s="172">
        <v>64.63</v>
      </c>
      <c r="G750" s="173">
        <v>-17.53</v>
      </c>
      <c r="H750" s="163">
        <v>48.835999999999999</v>
      </c>
      <c r="I750" s="163">
        <v>0.50739999999999996</v>
      </c>
      <c r="J750" s="163">
        <v>13.192</v>
      </c>
      <c r="K750" s="163">
        <v>0.14771036200059909</v>
      </c>
      <c r="L750" s="163">
        <v>12.137</v>
      </c>
      <c r="M750" s="163">
        <v>13.356999999999999</v>
      </c>
      <c r="N750" s="163">
        <v>1.5960000000000001</v>
      </c>
      <c r="O750" s="163">
        <v>4.3940240101795488E-4</v>
      </c>
      <c r="P750" s="163">
        <v>0</v>
      </c>
      <c r="Q750" s="163">
        <v>4.8777724847197661E-4</v>
      </c>
      <c r="R750" s="163">
        <v>0.13950995099999999</v>
      </c>
      <c r="S750" s="163">
        <v>0</v>
      </c>
      <c r="T750" s="163">
        <v>0</v>
      </c>
      <c r="U750" s="163">
        <v>4.2946263000000012E-2</v>
      </c>
      <c r="V750" s="163">
        <v>8.3500600000000009</v>
      </c>
      <c r="W750" s="163">
        <v>1.63726650294</v>
      </c>
      <c r="X750" s="163">
        <v>1189.7262000000001</v>
      </c>
      <c r="Y750" s="163">
        <v>720</v>
      </c>
      <c r="Z750" s="163">
        <v>6.6890881649977786E-3</v>
      </c>
      <c r="AA750" s="163">
        <v>0.9933109118350022</v>
      </c>
      <c r="AB750" s="163">
        <v>7.0705888918085253E-5</v>
      </c>
      <c r="AC750" s="163">
        <v>7.0705888918085239E-5</v>
      </c>
      <c r="AD750" s="158" t="s">
        <v>5810</v>
      </c>
    </row>
    <row r="751" spans="1:30">
      <c r="A751" s="166" t="s">
        <v>1747</v>
      </c>
      <c r="B751" s="166"/>
      <c r="C751" s="166" t="s">
        <v>8442</v>
      </c>
      <c r="D751" s="166" t="s">
        <v>5941</v>
      </c>
      <c r="E751" s="165" t="s">
        <v>6355</v>
      </c>
      <c r="F751" s="172">
        <v>64.63</v>
      </c>
      <c r="G751" s="173">
        <v>-17.53</v>
      </c>
      <c r="H751" s="163">
        <v>48.839500000000001</v>
      </c>
      <c r="I751" s="163">
        <v>0.70520000000000005</v>
      </c>
      <c r="J751" s="163">
        <v>12.262</v>
      </c>
      <c r="K751" s="163">
        <v>0.14826102321031909</v>
      </c>
      <c r="L751" s="163">
        <v>11.023</v>
      </c>
      <c r="M751" s="163">
        <v>13.5715</v>
      </c>
      <c r="N751" s="163">
        <v>1.575</v>
      </c>
      <c r="O751" s="163">
        <v>5.8174145859123236E-4</v>
      </c>
      <c r="P751" s="163">
        <v>0</v>
      </c>
      <c r="Q751" s="163">
        <v>5.0597240581889643E-4</v>
      </c>
      <c r="R751" s="163">
        <v>0.13581568763999999</v>
      </c>
      <c r="S751" s="163">
        <v>0</v>
      </c>
      <c r="T751" s="163">
        <v>0</v>
      </c>
      <c r="U751" s="163">
        <v>4.1599562999999999E-2</v>
      </c>
      <c r="V751" s="163">
        <v>8.7891700000000004</v>
      </c>
      <c r="W751" s="163">
        <v>1.72336649433</v>
      </c>
      <c r="X751" s="163">
        <v>1193.2869000000001</v>
      </c>
      <c r="Y751" s="163">
        <v>690</v>
      </c>
      <c r="Z751" s="163">
        <v>6.5071063797903974E-3</v>
      </c>
      <c r="AA751" s="163">
        <v>0.99349289362020965</v>
      </c>
      <c r="AB751" s="163">
        <v>5.2844200814363394E-4</v>
      </c>
      <c r="AC751" s="163">
        <v>5.2844200814363394E-4</v>
      </c>
      <c r="AD751" s="158" t="s">
        <v>5810</v>
      </c>
    </row>
    <row r="752" spans="1:30">
      <c r="A752" s="166" t="s">
        <v>1726</v>
      </c>
      <c r="B752" s="166"/>
      <c r="C752" s="166" t="s">
        <v>8442</v>
      </c>
      <c r="D752" s="166" t="s">
        <v>5941</v>
      </c>
      <c r="E752" s="165" t="s">
        <v>6355</v>
      </c>
      <c r="F752" s="172">
        <v>64.63</v>
      </c>
      <c r="G752" s="173">
        <v>-17.53</v>
      </c>
      <c r="H752" s="163">
        <v>48.860500000000002</v>
      </c>
      <c r="I752" s="163">
        <v>0.65359999999999996</v>
      </c>
      <c r="J752" s="163">
        <v>14.653</v>
      </c>
      <c r="K752" s="163">
        <v>0.15052197680122961</v>
      </c>
      <c r="L752" s="163">
        <v>10.585000000000001</v>
      </c>
      <c r="M752" s="163">
        <v>13.061500000000001</v>
      </c>
      <c r="N752" s="163">
        <v>1.61</v>
      </c>
      <c r="O752" s="163">
        <v>6.2891460755025821E-4</v>
      </c>
      <c r="P752" s="163">
        <v>0</v>
      </c>
      <c r="Q752" s="163">
        <v>3.7731977811340171E-4</v>
      </c>
      <c r="R752" s="163">
        <v>0.11787747579000001</v>
      </c>
      <c r="S752" s="163">
        <v>0</v>
      </c>
      <c r="T752" s="163">
        <v>0</v>
      </c>
      <c r="U752" s="163">
        <v>3.2738277000000003E-2</v>
      </c>
      <c r="V752" s="163">
        <v>8.657589999999999</v>
      </c>
      <c r="W752" s="163">
        <v>1.6975664969099999</v>
      </c>
      <c r="X752" s="163">
        <v>1184.8208999999999</v>
      </c>
      <c r="Y752" s="163">
        <v>580</v>
      </c>
      <c r="Z752" s="163">
        <v>5.8185661124330757E-3</v>
      </c>
      <c r="AA752" s="163">
        <v>0.99418143388756697</v>
      </c>
      <c r="AB752" s="163">
        <v>5.1213997176272812E-4</v>
      </c>
      <c r="AC752" s="163">
        <v>5.1213997176272823E-4</v>
      </c>
      <c r="AD752" s="158" t="s">
        <v>5810</v>
      </c>
    </row>
    <row r="753" spans="1:31">
      <c r="A753" s="166" t="s">
        <v>1812</v>
      </c>
      <c r="B753" s="166"/>
      <c r="C753" s="166" t="s">
        <v>8442</v>
      </c>
      <c r="D753" s="166" t="s">
        <v>5941</v>
      </c>
      <c r="E753" s="165" t="s">
        <v>6355</v>
      </c>
      <c r="F753" s="172">
        <v>64.63</v>
      </c>
      <c r="G753" s="173">
        <v>-17.53</v>
      </c>
      <c r="H753" s="163">
        <v>48.8645</v>
      </c>
      <c r="I753" s="163">
        <v>0.82130000000000003</v>
      </c>
      <c r="J753" s="163">
        <v>14.685</v>
      </c>
      <c r="K753" s="163">
        <v>0.14965794433291671</v>
      </c>
      <c r="L753" s="163">
        <v>10.645</v>
      </c>
      <c r="M753" s="163">
        <v>13.2255</v>
      </c>
      <c r="N753" s="163">
        <v>1.5269999999999999</v>
      </c>
      <c r="O753" s="163">
        <v>1.0928142615990589E-3</v>
      </c>
      <c r="P753" s="163">
        <v>0</v>
      </c>
      <c r="Q753" s="163">
        <v>7.6015324027132428E-4</v>
      </c>
      <c r="R753" s="163">
        <v>0.12936271103999999</v>
      </c>
      <c r="S753" s="163">
        <v>0</v>
      </c>
      <c r="T753" s="163">
        <v>0</v>
      </c>
      <c r="U753" s="163">
        <v>0.1132</v>
      </c>
      <c r="V753" s="163">
        <v>8.0976099999999995</v>
      </c>
      <c r="W753" s="163">
        <v>1.5877665078900001</v>
      </c>
      <c r="X753" s="163">
        <v>1187.5433</v>
      </c>
      <c r="Y753" s="163">
        <v>2080</v>
      </c>
      <c r="Z753" s="163">
        <v>2.17584922095741E-3</v>
      </c>
      <c r="AA753" s="163">
        <v>0.99782415077904263</v>
      </c>
      <c r="AB753" s="163">
        <v>5.023465166875225E-4</v>
      </c>
      <c r="AC753" s="163">
        <v>5.023465166875225E-4</v>
      </c>
      <c r="AD753" s="158" t="s">
        <v>5810</v>
      </c>
    </row>
    <row r="754" spans="1:31">
      <c r="A754" s="166" t="s">
        <v>1792</v>
      </c>
      <c r="B754" s="166"/>
      <c r="C754" s="166" t="s">
        <v>8442</v>
      </c>
      <c r="D754" s="166" t="s">
        <v>5941</v>
      </c>
      <c r="E754" s="165" t="s">
        <v>6355</v>
      </c>
      <c r="F754" s="172">
        <v>64.63</v>
      </c>
      <c r="G754" s="173">
        <v>-17.53</v>
      </c>
      <c r="H754" s="163">
        <v>48.880499999999998</v>
      </c>
      <c r="I754" s="163">
        <v>0.64500000000000002</v>
      </c>
      <c r="J754" s="163">
        <v>14.98</v>
      </c>
      <c r="K754" s="163">
        <v>0</v>
      </c>
      <c r="L754" s="163">
        <v>10.526</v>
      </c>
      <c r="M754" s="163">
        <v>13.4635</v>
      </c>
      <c r="N754" s="163">
        <v>1.5309999999999999</v>
      </c>
      <c r="O754" s="163">
        <v>8.6751238799938606E-4</v>
      </c>
      <c r="P754" s="163">
        <v>0</v>
      </c>
      <c r="Q754" s="163">
        <v>5.3464356285040681E-4</v>
      </c>
      <c r="R754" s="163">
        <v>0.14320919484</v>
      </c>
      <c r="S754" s="163">
        <v>0</v>
      </c>
      <c r="T754" s="163">
        <v>0</v>
      </c>
      <c r="U754" s="163">
        <v>5.4393213000000003E-2</v>
      </c>
      <c r="V754" s="163">
        <v>8.42197</v>
      </c>
      <c r="W754" s="163">
        <v>1.6513665015300001</v>
      </c>
      <c r="X754" s="163">
        <v>1191.4940999999999</v>
      </c>
      <c r="Y754" s="163">
        <v>1010</v>
      </c>
      <c r="Z754" s="163">
        <v>5.2359900113814637E-3</v>
      </c>
      <c r="AA754" s="163">
        <v>0.99476400998861858</v>
      </c>
      <c r="AB754" s="163">
        <v>8.648117288021435E-5</v>
      </c>
      <c r="AC754" s="163">
        <v>8.6481172880214377E-5</v>
      </c>
      <c r="AD754" s="158" t="s">
        <v>5810</v>
      </c>
    </row>
    <row r="755" spans="1:31">
      <c r="A755" s="166" t="s">
        <v>1751</v>
      </c>
      <c r="B755" s="166"/>
      <c r="C755" s="166" t="s">
        <v>8442</v>
      </c>
      <c r="D755" s="166" t="s">
        <v>5941</v>
      </c>
      <c r="E755" s="165" t="s">
        <v>6355</v>
      </c>
      <c r="F755" s="172">
        <v>64.63</v>
      </c>
      <c r="G755" s="173">
        <v>-17.53</v>
      </c>
      <c r="H755" s="163">
        <v>48.884500000000003</v>
      </c>
      <c r="I755" s="163">
        <v>0.44290000000000002</v>
      </c>
      <c r="J755" s="163">
        <v>14.016</v>
      </c>
      <c r="K755" s="163">
        <v>0</v>
      </c>
      <c r="L755" s="163">
        <v>12.366</v>
      </c>
      <c r="M755" s="163">
        <v>13.720499999999999</v>
      </c>
      <c r="N755" s="163">
        <v>1.284</v>
      </c>
      <c r="O755" s="163">
        <v>3.8785799501253262E-4</v>
      </c>
      <c r="P755" s="163">
        <v>0</v>
      </c>
      <c r="Q755" s="163">
        <v>3.8632546205278619E-4</v>
      </c>
      <c r="R755" s="163">
        <v>0.14691341916</v>
      </c>
      <c r="S755" s="163">
        <v>0</v>
      </c>
      <c r="T755" s="163">
        <v>0</v>
      </c>
      <c r="U755" s="163">
        <v>4.2084375E-2</v>
      </c>
      <c r="V755" s="163">
        <v>7.0663899999999993</v>
      </c>
      <c r="W755" s="163">
        <v>1.38556652811</v>
      </c>
      <c r="X755" s="163">
        <v>1195.7602999999999</v>
      </c>
      <c r="Y755" s="163">
        <v>740</v>
      </c>
      <c r="Z755" s="163">
        <v>7.1891814639875916E-3</v>
      </c>
      <c r="AA755" s="163">
        <v>0.99281081853601238</v>
      </c>
      <c r="AB755" s="163">
        <v>4.6582755608975799E-4</v>
      </c>
      <c r="AC755" s="163">
        <v>4.6582755608975848E-4</v>
      </c>
      <c r="AD755" s="158" t="s">
        <v>5810</v>
      </c>
    </row>
    <row r="756" spans="1:31">
      <c r="A756" s="166" t="s">
        <v>1740</v>
      </c>
      <c r="B756" s="166"/>
      <c r="C756" s="166" t="s">
        <v>8442</v>
      </c>
      <c r="D756" s="166" t="s">
        <v>5941</v>
      </c>
      <c r="E756" s="165" t="s">
        <v>6355</v>
      </c>
      <c r="F756" s="172">
        <v>64.63</v>
      </c>
      <c r="G756" s="173">
        <v>-17.53</v>
      </c>
      <c r="H756" s="163">
        <v>48.884999999999998</v>
      </c>
      <c r="I756" s="163">
        <v>0.54610000000000003</v>
      </c>
      <c r="J756" s="163">
        <v>13.717000000000001</v>
      </c>
      <c r="K756" s="163">
        <v>0.13889209926256721</v>
      </c>
      <c r="L756" s="163">
        <v>12.045</v>
      </c>
      <c r="M756" s="163">
        <v>12.991</v>
      </c>
      <c r="N756" s="163">
        <v>1.4790000000000001</v>
      </c>
      <c r="O756" s="163">
        <v>0</v>
      </c>
      <c r="P756" s="163">
        <v>0</v>
      </c>
      <c r="Q756" s="163">
        <v>0</v>
      </c>
      <c r="R756" s="163">
        <v>0.11787747579000001</v>
      </c>
      <c r="S756" s="163">
        <v>0</v>
      </c>
      <c r="T756" s="163">
        <v>0</v>
      </c>
      <c r="U756" s="163">
        <v>3.9458310000000003E-2</v>
      </c>
      <c r="V756" s="163">
        <v>8.2383699999999997</v>
      </c>
      <c r="W756" s="163">
        <v>1.6153665051299999</v>
      </c>
      <c r="X756" s="163">
        <v>1183.6505999999999</v>
      </c>
      <c r="Y756" s="163">
        <v>670</v>
      </c>
      <c r="Z756" s="163">
        <v>5.1588368469616024E-3</v>
      </c>
      <c r="AA756" s="163">
        <v>0.99484116315303839</v>
      </c>
      <c r="AB756" s="163">
        <v>1.5108323757371839E-4</v>
      </c>
      <c r="AC756" s="163">
        <v>1.510832375737185E-4</v>
      </c>
      <c r="AD756" s="158" t="s">
        <v>5810</v>
      </c>
    </row>
    <row r="757" spans="1:31">
      <c r="A757" s="166" t="s">
        <v>1762</v>
      </c>
      <c r="B757" s="166"/>
      <c r="C757" s="166" t="s">
        <v>8442</v>
      </c>
      <c r="D757" s="166" t="s">
        <v>5941</v>
      </c>
      <c r="E757" s="165" t="s">
        <v>6355</v>
      </c>
      <c r="F757" s="172">
        <v>64.63</v>
      </c>
      <c r="G757" s="173">
        <v>-17.53</v>
      </c>
      <c r="H757" s="163">
        <v>48.889000000000003</v>
      </c>
      <c r="I757" s="163">
        <v>0.72240000000000004</v>
      </c>
      <c r="J757" s="163">
        <v>14.669</v>
      </c>
      <c r="K757" s="163">
        <v>0.1424587157742177</v>
      </c>
      <c r="L757" s="163">
        <v>10.824</v>
      </c>
      <c r="M757" s="163">
        <v>13.528</v>
      </c>
      <c r="N757" s="163">
        <v>1.6240000000000001</v>
      </c>
      <c r="O757" s="163">
        <v>5.9467309402015439E-4</v>
      </c>
      <c r="P757" s="163">
        <v>0</v>
      </c>
      <c r="Q757" s="163">
        <v>5.2324861582506306E-4</v>
      </c>
      <c r="R757" s="163">
        <v>0.162711936</v>
      </c>
      <c r="S757" s="163">
        <v>0</v>
      </c>
      <c r="T757" s="163">
        <v>0</v>
      </c>
      <c r="U757" s="163">
        <v>4.5087516000000008E-2</v>
      </c>
      <c r="V757" s="163">
        <v>7.8283299999999993</v>
      </c>
      <c r="W757" s="163">
        <v>1.5349665131700001</v>
      </c>
      <c r="X757" s="163">
        <v>1192.5648000000001</v>
      </c>
      <c r="Y757" s="163">
        <v>820</v>
      </c>
      <c r="Z757" s="163">
        <v>7.9464508240252134E-3</v>
      </c>
      <c r="AA757" s="163">
        <v>0.99205354917597477</v>
      </c>
      <c r="AB757" s="163">
        <v>1.3672870737894681E-4</v>
      </c>
      <c r="AC757" s="163">
        <v>1.367287073789467E-4</v>
      </c>
      <c r="AD757" s="158" t="s">
        <v>5810</v>
      </c>
    </row>
    <row r="758" spans="1:31">
      <c r="A758" s="166" t="s">
        <v>1736</v>
      </c>
      <c r="B758" s="166"/>
      <c r="C758" s="166" t="s">
        <v>8442</v>
      </c>
      <c r="D758" s="166" t="s">
        <v>5941</v>
      </c>
      <c r="E758" s="165" t="s">
        <v>6355</v>
      </c>
      <c r="F758" s="172">
        <v>64.63</v>
      </c>
      <c r="G758" s="173">
        <v>-17.53</v>
      </c>
      <c r="H758" s="163">
        <v>48.911000000000001</v>
      </c>
      <c r="I758" s="163">
        <v>0.58910000000000007</v>
      </c>
      <c r="J758" s="163">
        <v>14.398</v>
      </c>
      <c r="K758" s="163">
        <v>0</v>
      </c>
      <c r="L758" s="163">
        <v>11.561999999999999</v>
      </c>
      <c r="M758" s="163">
        <v>12.253</v>
      </c>
      <c r="N758" s="163">
        <v>1.4970000000000001</v>
      </c>
      <c r="O758" s="163">
        <v>3.4050271034324003E-4</v>
      </c>
      <c r="P758" s="163">
        <v>0</v>
      </c>
      <c r="Q758" s="163">
        <v>6.2249492862644475E-4</v>
      </c>
      <c r="R758" s="163">
        <v>0.11604435170999999</v>
      </c>
      <c r="S758" s="163">
        <v>0</v>
      </c>
      <c r="T758" s="163">
        <v>0</v>
      </c>
      <c r="U758" s="163">
        <v>3.6657174000000001E-2</v>
      </c>
      <c r="V758" s="163">
        <v>8.7937600000000007</v>
      </c>
      <c r="W758" s="163">
        <v>1.7242664942399999</v>
      </c>
      <c r="X758" s="163">
        <v>1171.3997999999999</v>
      </c>
      <c r="Y758" s="163">
        <v>620</v>
      </c>
      <c r="Z758" s="163">
        <v>5.4387191841230587E-3</v>
      </c>
      <c r="AA758" s="163">
        <v>0.99456128081587691</v>
      </c>
      <c r="AB758" s="163">
        <v>4.2395664099073718E-4</v>
      </c>
      <c r="AC758" s="163">
        <v>4.2395664099073712E-4</v>
      </c>
      <c r="AD758" s="158" t="s">
        <v>5810</v>
      </c>
    </row>
    <row r="759" spans="1:31">
      <c r="A759" s="166" t="s">
        <v>1788</v>
      </c>
      <c r="B759" s="166"/>
      <c r="C759" s="166" t="s">
        <v>8442</v>
      </c>
      <c r="D759" s="166" t="s">
        <v>5941</v>
      </c>
      <c r="E759" s="165" t="s">
        <v>6355</v>
      </c>
      <c r="F759" s="172">
        <v>64.63</v>
      </c>
      <c r="G759" s="173">
        <v>-17.53</v>
      </c>
      <c r="H759" s="163">
        <v>48.918500000000002</v>
      </c>
      <c r="I759" s="163">
        <v>0.51600000000000001</v>
      </c>
      <c r="J759" s="163">
        <v>13.462999999999999</v>
      </c>
      <c r="K759" s="163">
        <v>0</v>
      </c>
      <c r="L759" s="163">
        <v>11.64</v>
      </c>
      <c r="M759" s="163">
        <v>13.086499999999999</v>
      </c>
      <c r="N759" s="163">
        <v>1.524</v>
      </c>
      <c r="O759" s="163">
        <v>0</v>
      </c>
      <c r="P759" s="163">
        <v>0</v>
      </c>
      <c r="Q759" s="163">
        <v>0</v>
      </c>
      <c r="R759" s="163">
        <v>0.13069221</v>
      </c>
      <c r="S759" s="163">
        <v>0</v>
      </c>
      <c r="T759" s="163">
        <v>0</v>
      </c>
      <c r="U759" s="163">
        <v>5.3177872600000002E-2</v>
      </c>
      <c r="V759" s="163">
        <v>8.3821899999999996</v>
      </c>
      <c r="W759" s="163">
        <v>1.6435665023099999</v>
      </c>
      <c r="X759" s="163">
        <v>1185.2358999999999</v>
      </c>
      <c r="Y759" s="163">
        <v>910</v>
      </c>
      <c r="Z759" s="163">
        <v>4.7781293469425076E-3</v>
      </c>
      <c r="AA759" s="163">
        <v>0.99522187065305745</v>
      </c>
      <c r="AB759" s="163">
        <v>4.7594692942344439E-4</v>
      </c>
      <c r="AC759" s="163">
        <v>4.7594692942344439E-4</v>
      </c>
      <c r="AD759" s="158" t="s">
        <v>5810</v>
      </c>
    </row>
    <row r="760" spans="1:31">
      <c r="A760" s="167" t="s">
        <v>5831</v>
      </c>
      <c r="B760" s="167"/>
      <c r="C760" s="166" t="s">
        <v>8442</v>
      </c>
      <c r="D760" s="166" t="s">
        <v>5941</v>
      </c>
      <c r="E760" s="167" t="s">
        <v>633</v>
      </c>
      <c r="F760" s="172">
        <v>64.63</v>
      </c>
      <c r="G760" s="172">
        <v>-21.047650000000001</v>
      </c>
      <c r="H760" s="163">
        <v>47.124000000000002</v>
      </c>
      <c r="I760" s="163">
        <v>0.86</v>
      </c>
      <c r="J760" s="163">
        <v>16.041</v>
      </c>
      <c r="K760" s="163">
        <v>0.158</v>
      </c>
      <c r="L760" s="163">
        <v>9.6709999999999994</v>
      </c>
      <c r="M760" s="163">
        <v>14.634</v>
      </c>
      <c r="N760" s="163">
        <v>1.6080000000000001</v>
      </c>
      <c r="O760" s="163">
        <v>2.5999999999999999E-2</v>
      </c>
      <c r="P760" s="163">
        <v>7.4999999999999997E-2</v>
      </c>
      <c r="Q760" s="163">
        <v>1.4E-2</v>
      </c>
      <c r="R760" s="163">
        <v>6.3E-2</v>
      </c>
      <c r="S760" s="163">
        <v>0</v>
      </c>
      <c r="T760" s="163">
        <v>0</v>
      </c>
      <c r="U760" s="163">
        <v>7.6130739070000009E-2</v>
      </c>
      <c r="V760" s="163">
        <v>8.2381999999999991</v>
      </c>
      <c r="W760" s="163">
        <v>1.6153331717999999</v>
      </c>
      <c r="X760" s="163">
        <v>1208.3870999999999</v>
      </c>
      <c r="Y760" s="163">
        <v>1500</v>
      </c>
      <c r="Z760" s="163">
        <v>7.3925196787165361E-4</v>
      </c>
      <c r="AA760" s="163">
        <v>0.99926074803212839</v>
      </c>
      <c r="AB760" s="163">
        <v>4.4871432710760241E-4</v>
      </c>
      <c r="AC760" s="163">
        <v>4.487143271076022E-4</v>
      </c>
      <c r="AD760" s="158" t="s">
        <v>5810</v>
      </c>
      <c r="AE760" s="158"/>
    </row>
    <row r="761" spans="1:31">
      <c r="A761" s="167" t="s">
        <v>5832</v>
      </c>
      <c r="B761" s="167"/>
      <c r="C761" s="166" t="s">
        <v>8442</v>
      </c>
      <c r="D761" s="166" t="s">
        <v>5941</v>
      </c>
      <c r="E761" s="167" t="s">
        <v>633</v>
      </c>
      <c r="F761" s="172">
        <v>64.63</v>
      </c>
      <c r="G761" s="172">
        <v>-21.047650000000001</v>
      </c>
      <c r="H761" s="163">
        <v>47.454000000000001</v>
      </c>
      <c r="I761" s="163">
        <v>0.89100000000000001</v>
      </c>
      <c r="J761" s="163">
        <v>16.068999999999999</v>
      </c>
      <c r="K761" s="163">
        <v>0.185</v>
      </c>
      <c r="L761" s="163">
        <v>9.4649999999999999</v>
      </c>
      <c r="M761" s="163">
        <v>15.006</v>
      </c>
      <c r="N761" s="163">
        <v>1.528</v>
      </c>
      <c r="O761" s="163">
        <v>0.03</v>
      </c>
      <c r="P761" s="163">
        <v>6.3E-2</v>
      </c>
      <c r="Q761" s="163">
        <v>2.9000000000000001E-2</v>
      </c>
      <c r="R761" s="163">
        <v>6.7000000000000004E-2</v>
      </c>
      <c r="S761" s="163">
        <v>0</v>
      </c>
      <c r="T761" s="163">
        <v>0</v>
      </c>
      <c r="U761" s="163">
        <v>4.2131432089999997E-2</v>
      </c>
      <c r="V761" s="163">
        <v>7.8114999999999997</v>
      </c>
      <c r="W761" s="163">
        <v>1.5316665135</v>
      </c>
      <c r="X761" s="163">
        <v>1204.2465</v>
      </c>
      <c r="Y761" s="163">
        <v>850</v>
      </c>
      <c r="Z761" s="163">
        <v>1.382559207014279E-3</v>
      </c>
      <c r="AA761" s="163">
        <v>0.99861744079298564</v>
      </c>
      <c r="AB761" s="163">
        <v>2.6751289210379852E-4</v>
      </c>
      <c r="AC761" s="163">
        <v>2.6751289210379852E-4</v>
      </c>
      <c r="AD761" s="158" t="s">
        <v>5810</v>
      </c>
      <c r="AE761" s="158"/>
    </row>
    <row r="762" spans="1:31">
      <c r="A762" s="167" t="s">
        <v>5833</v>
      </c>
      <c r="B762" s="167"/>
      <c r="C762" s="166" t="s">
        <v>8442</v>
      </c>
      <c r="D762" s="166" t="s">
        <v>5941</v>
      </c>
      <c r="E762" s="167" t="s">
        <v>633</v>
      </c>
      <c r="F762" s="172">
        <v>64.63</v>
      </c>
      <c r="G762" s="172">
        <v>-21.047650000000001</v>
      </c>
      <c r="H762" s="163">
        <v>47.506</v>
      </c>
      <c r="I762" s="163">
        <v>0.89800000000000002</v>
      </c>
      <c r="J762" s="163">
        <v>16.137</v>
      </c>
      <c r="K762" s="163">
        <v>0.16200000000000001</v>
      </c>
      <c r="L762" s="163">
        <v>9.5120000000000005</v>
      </c>
      <c r="M762" s="163">
        <v>14.851000000000001</v>
      </c>
      <c r="N762" s="163">
        <v>1.571</v>
      </c>
      <c r="O762" s="163">
        <v>1.7000000000000001E-2</v>
      </c>
      <c r="P762" s="163">
        <v>7.4999999999999997E-2</v>
      </c>
      <c r="Q762" s="163">
        <v>2.5000000000000001E-2</v>
      </c>
      <c r="R762" s="163">
        <v>7.1999999999999995E-2</v>
      </c>
      <c r="S762" s="163">
        <v>0</v>
      </c>
      <c r="T762" s="163">
        <v>0</v>
      </c>
      <c r="U762" s="163">
        <v>6.2942740309999995E-2</v>
      </c>
      <c r="V762" s="163">
        <v>7.7834500000000002</v>
      </c>
      <c r="W762" s="163">
        <v>1.52616651405</v>
      </c>
      <c r="X762" s="163">
        <v>1205.1912</v>
      </c>
      <c r="Y762" s="163">
        <v>1270</v>
      </c>
      <c r="Z762" s="163">
        <v>1.10746357524551E-3</v>
      </c>
      <c r="AA762" s="163">
        <v>0.99889253642475451</v>
      </c>
      <c r="AB762" s="163">
        <v>3.7647863858476593E-4</v>
      </c>
      <c r="AC762" s="163">
        <v>3.7647863858476598E-4</v>
      </c>
      <c r="AD762" s="158" t="s">
        <v>5810</v>
      </c>
      <c r="AE762" s="158"/>
    </row>
    <row r="763" spans="1:31">
      <c r="A763" s="167" t="s">
        <v>5834</v>
      </c>
      <c r="B763" s="167"/>
      <c r="C763" s="166" t="s">
        <v>8442</v>
      </c>
      <c r="D763" s="166" t="s">
        <v>5941</v>
      </c>
      <c r="E763" s="167" t="s">
        <v>633</v>
      </c>
      <c r="F763" s="172">
        <v>64.63</v>
      </c>
      <c r="G763" s="172">
        <v>-21.047650000000001</v>
      </c>
      <c r="H763" s="163">
        <v>47.584000000000003</v>
      </c>
      <c r="I763" s="163">
        <v>0.88400000000000001</v>
      </c>
      <c r="J763" s="163">
        <v>15.959</v>
      </c>
      <c r="K763" s="163">
        <v>0.188</v>
      </c>
      <c r="L763" s="163">
        <v>9.3819999999999997</v>
      </c>
      <c r="M763" s="163">
        <v>14.765000000000001</v>
      </c>
      <c r="N763" s="163">
        <v>1.6160000000000001</v>
      </c>
      <c r="O763" s="163">
        <v>2.9000000000000001E-2</v>
      </c>
      <c r="P763" s="163">
        <v>5.0999999999999997E-2</v>
      </c>
      <c r="Q763" s="163">
        <v>3.2000000000000001E-2</v>
      </c>
      <c r="R763" s="163">
        <v>6.6000000000000003E-2</v>
      </c>
      <c r="S763" s="163">
        <v>0</v>
      </c>
      <c r="T763" s="163">
        <v>0</v>
      </c>
      <c r="U763" s="163">
        <v>1.362448478E-2</v>
      </c>
      <c r="V763" s="163">
        <v>8.0044500000000003</v>
      </c>
      <c r="W763" s="163">
        <v>1.56949984305</v>
      </c>
      <c r="X763" s="163">
        <v>1202.5781999999999</v>
      </c>
      <c r="Y763" s="163">
        <v>260</v>
      </c>
      <c r="Z763" s="163">
        <v>3.8591420604078891E-3</v>
      </c>
      <c r="AA763" s="163">
        <v>0.99614085793959206</v>
      </c>
      <c r="AB763" s="163">
        <v>5.0408766525822781E-4</v>
      </c>
      <c r="AC763" s="163">
        <v>5.040876652582277E-4</v>
      </c>
      <c r="AD763" s="158" t="s">
        <v>5810</v>
      </c>
      <c r="AE763" s="158"/>
    </row>
    <row r="764" spans="1:31">
      <c r="A764" s="167" t="s">
        <v>5835</v>
      </c>
      <c r="B764" s="167"/>
      <c r="C764" s="166" t="s">
        <v>8442</v>
      </c>
      <c r="D764" s="166" t="s">
        <v>5941</v>
      </c>
      <c r="E764" s="167" t="s">
        <v>633</v>
      </c>
      <c r="F764" s="172">
        <v>64.63</v>
      </c>
      <c r="G764" s="172">
        <v>-21.047650000000001</v>
      </c>
      <c r="H764" s="163">
        <v>47.61</v>
      </c>
      <c r="I764" s="163">
        <v>0.86899999999999999</v>
      </c>
      <c r="J764" s="163">
        <v>16.622</v>
      </c>
      <c r="K764" s="163">
        <v>0.14899999999999999</v>
      </c>
      <c r="L764" s="163">
        <v>9.7579999999999991</v>
      </c>
      <c r="M764" s="163">
        <v>14.852</v>
      </c>
      <c r="N764" s="163">
        <v>1.7250000000000001</v>
      </c>
      <c r="O764" s="163">
        <v>1.7000000000000001E-2</v>
      </c>
      <c r="P764" s="163">
        <v>4.3999999999999997E-2</v>
      </c>
      <c r="Q764" s="163">
        <v>0</v>
      </c>
      <c r="R764" s="163">
        <v>6.4000000000000001E-2</v>
      </c>
      <c r="S764" s="163">
        <v>0</v>
      </c>
      <c r="T764" s="163">
        <v>0</v>
      </c>
      <c r="U764" s="163">
        <v>7.587360415000001E-2</v>
      </c>
      <c r="V764" s="163">
        <v>7.0142000000000007</v>
      </c>
      <c r="W764" s="163">
        <v>1.3753331957999999</v>
      </c>
      <c r="X764" s="163">
        <v>1210.1358</v>
      </c>
      <c r="Y764" s="163">
        <v>1550</v>
      </c>
      <c r="Z764" s="163">
        <v>7.1414721480367728E-4</v>
      </c>
      <c r="AA764" s="163">
        <v>0.99928585278519633</v>
      </c>
      <c r="AB764" s="163">
        <v>1.782492122681947E-4</v>
      </c>
      <c r="AC764" s="163">
        <v>1.7824921226819481E-4</v>
      </c>
      <c r="AD764" s="158" t="s">
        <v>5810</v>
      </c>
      <c r="AE764" s="158"/>
    </row>
    <row r="765" spans="1:31">
      <c r="A765" s="167" t="s">
        <v>5836</v>
      </c>
      <c r="B765" s="167"/>
      <c r="C765" s="166" t="s">
        <v>8442</v>
      </c>
      <c r="D765" s="166" t="s">
        <v>5941</v>
      </c>
      <c r="E765" s="167" t="s">
        <v>633</v>
      </c>
      <c r="F765" s="172">
        <v>64.63</v>
      </c>
      <c r="G765" s="172">
        <v>-21.047650000000001</v>
      </c>
      <c r="H765" s="163">
        <v>47.643999999999998</v>
      </c>
      <c r="I765" s="163">
        <v>0.81899999999999995</v>
      </c>
      <c r="J765" s="163">
        <v>16.056000000000001</v>
      </c>
      <c r="K765" s="163">
        <v>0.192</v>
      </c>
      <c r="L765" s="163">
        <v>9.5679999999999996</v>
      </c>
      <c r="M765" s="163">
        <v>14.496</v>
      </c>
      <c r="N765" s="163">
        <v>1.5409999999999999</v>
      </c>
      <c r="O765" s="163">
        <v>2.4E-2</v>
      </c>
      <c r="P765" s="163">
        <v>9.8000000000000004E-2</v>
      </c>
      <c r="Q765" s="163">
        <v>1.7000000000000001E-2</v>
      </c>
      <c r="R765" s="163">
        <v>6.5000000000000002E-2</v>
      </c>
      <c r="S765" s="163">
        <v>0</v>
      </c>
      <c r="T765" s="163">
        <v>0</v>
      </c>
      <c r="U765" s="163">
        <v>8.1186565029999991E-2</v>
      </c>
      <c r="V765" s="163">
        <v>8.03505</v>
      </c>
      <c r="W765" s="163">
        <v>1.57549984245</v>
      </c>
      <c r="X765" s="163">
        <v>1206.3168000000001</v>
      </c>
      <c r="Y765" s="163">
        <v>1630</v>
      </c>
      <c r="Z765" s="163">
        <v>7.1407429680492524E-4</v>
      </c>
      <c r="AA765" s="163">
        <v>0.99928592570319508</v>
      </c>
      <c r="AB765" s="163">
        <v>2.8354957676669519E-4</v>
      </c>
      <c r="AC765" s="163">
        <v>2.8354957676669519E-4</v>
      </c>
      <c r="AD765" s="158" t="s">
        <v>5810</v>
      </c>
      <c r="AE765" s="158"/>
    </row>
    <row r="766" spans="1:31">
      <c r="A766" s="167" t="s">
        <v>5837</v>
      </c>
      <c r="B766" s="167"/>
      <c r="C766" s="166" t="s">
        <v>8442</v>
      </c>
      <c r="D766" s="166" t="s">
        <v>5941</v>
      </c>
      <c r="E766" s="167" t="s">
        <v>633</v>
      </c>
      <c r="F766" s="172">
        <v>64.63</v>
      </c>
      <c r="G766" s="172">
        <v>-21.047650000000001</v>
      </c>
      <c r="H766" s="163">
        <v>47.661000000000001</v>
      </c>
      <c r="I766" s="163">
        <v>0.81599999999999995</v>
      </c>
      <c r="J766" s="163">
        <v>16.067</v>
      </c>
      <c r="K766" s="163">
        <v>0.20200000000000001</v>
      </c>
      <c r="L766" s="163">
        <v>9.4410000000000007</v>
      </c>
      <c r="M766" s="163">
        <v>14.656000000000001</v>
      </c>
      <c r="N766" s="163">
        <v>1.5980000000000001</v>
      </c>
      <c r="O766" s="163">
        <v>1.6E-2</v>
      </c>
      <c r="P766" s="163">
        <v>0.06</v>
      </c>
      <c r="Q766" s="163">
        <v>3.7999999999999999E-2</v>
      </c>
      <c r="R766" s="163">
        <v>0.06</v>
      </c>
      <c r="S766" s="163">
        <v>0</v>
      </c>
      <c r="T766" s="163">
        <v>0</v>
      </c>
      <c r="U766" s="163">
        <v>8.0286910869999992E-2</v>
      </c>
      <c r="V766" s="163">
        <v>7.950899999999999</v>
      </c>
      <c r="W766" s="163">
        <v>1.5589998440999999</v>
      </c>
      <c r="X766" s="163">
        <v>1203.7641000000001</v>
      </c>
      <c r="Y766" s="163">
        <v>1620</v>
      </c>
      <c r="Z766" s="163">
        <v>6.092930818121777E-4</v>
      </c>
      <c r="AA766" s="163">
        <v>0.99939070691818788</v>
      </c>
      <c r="AB766" s="163">
        <v>4.3249392884308398E-4</v>
      </c>
      <c r="AC766" s="163">
        <v>4.3249392884308398E-4</v>
      </c>
      <c r="AD766" s="158" t="s">
        <v>5810</v>
      </c>
      <c r="AE766" s="158"/>
    </row>
    <row r="767" spans="1:31">
      <c r="A767" s="167" t="s">
        <v>5838</v>
      </c>
      <c r="B767" s="167"/>
      <c r="C767" s="166" t="s">
        <v>8442</v>
      </c>
      <c r="D767" s="166" t="s">
        <v>5941</v>
      </c>
      <c r="E767" s="167" t="s">
        <v>633</v>
      </c>
      <c r="F767" s="172">
        <v>64.63</v>
      </c>
      <c r="G767" s="172">
        <v>-21.047650000000001</v>
      </c>
      <c r="H767" s="163">
        <v>47.756999999999998</v>
      </c>
      <c r="I767" s="163">
        <v>1.79</v>
      </c>
      <c r="J767" s="163">
        <v>16.507000000000001</v>
      </c>
      <c r="K767" s="163">
        <v>0.161</v>
      </c>
      <c r="L767" s="163">
        <v>9.1329999999999991</v>
      </c>
      <c r="M767" s="163">
        <v>14.108000000000001</v>
      </c>
      <c r="N767" s="163">
        <v>1.44</v>
      </c>
      <c r="O767" s="163">
        <v>0.27100000000000002</v>
      </c>
      <c r="P767" s="163">
        <v>3.5000000000000003E-2</v>
      </c>
      <c r="Q767" s="163">
        <v>0.22500000000000001</v>
      </c>
      <c r="R767" s="163">
        <v>6.0999999999999999E-2</v>
      </c>
      <c r="S767" s="163">
        <v>0</v>
      </c>
      <c r="T767" s="163">
        <v>0</v>
      </c>
      <c r="U767" s="163">
        <v>8.5647152210000008E-2</v>
      </c>
      <c r="V767" s="163">
        <v>7.2156500000000001</v>
      </c>
      <c r="W767" s="163">
        <v>1.4148331918499999</v>
      </c>
      <c r="X767" s="163">
        <v>1197.5733</v>
      </c>
      <c r="Y767" s="163">
        <v>1690</v>
      </c>
      <c r="Z767" s="163">
        <v>6.252724257319927E-4</v>
      </c>
      <c r="AA767" s="163">
        <v>0.99937472757426804</v>
      </c>
      <c r="AB767" s="163">
        <v>1.8309818697839951E-4</v>
      </c>
      <c r="AC767" s="163">
        <v>1.830981869783994E-4</v>
      </c>
      <c r="AD767" s="158" t="s">
        <v>5810</v>
      </c>
      <c r="AE767" s="158"/>
    </row>
    <row r="768" spans="1:31">
      <c r="A768" s="167" t="s">
        <v>5839</v>
      </c>
      <c r="B768" s="167"/>
      <c r="C768" s="166" t="s">
        <v>8442</v>
      </c>
      <c r="D768" s="166" t="s">
        <v>5941</v>
      </c>
      <c r="E768" s="167" t="s">
        <v>633</v>
      </c>
      <c r="F768" s="172">
        <v>64.63</v>
      </c>
      <c r="G768" s="172">
        <v>-21.047650000000001</v>
      </c>
      <c r="H768" s="163">
        <v>47.927999999999997</v>
      </c>
      <c r="I768" s="163">
        <v>0.86299999999999999</v>
      </c>
      <c r="J768" s="163">
        <v>16.116</v>
      </c>
      <c r="K768" s="163">
        <v>0.17199999999999999</v>
      </c>
      <c r="L768" s="163">
        <v>9.641</v>
      </c>
      <c r="M768" s="163">
        <v>14.536</v>
      </c>
      <c r="N768" s="163">
        <v>1.552</v>
      </c>
      <c r="O768" s="163">
        <v>2.3E-2</v>
      </c>
      <c r="P768" s="163">
        <v>7.6999999999999999E-2</v>
      </c>
      <c r="Q768" s="163">
        <v>2.9000000000000001E-2</v>
      </c>
      <c r="R768" s="163">
        <v>8.1000000000000003E-2</v>
      </c>
      <c r="S768" s="163">
        <v>0</v>
      </c>
      <c r="T768" s="163">
        <v>0</v>
      </c>
      <c r="U768" s="163">
        <v>8.4153958580000007E-2</v>
      </c>
      <c r="V768" s="163">
        <v>7.6296000000000008</v>
      </c>
      <c r="W768" s="163">
        <v>1.4959998504000001</v>
      </c>
      <c r="X768" s="163">
        <v>1207.7841000000001</v>
      </c>
      <c r="Y768" s="163">
        <v>1690</v>
      </c>
      <c r="Z768" s="163">
        <v>1.054933813535115E-3</v>
      </c>
      <c r="AA768" s="163">
        <v>0.99894506618646484</v>
      </c>
      <c r="AB768" s="163">
        <v>4.9262382345656409E-4</v>
      </c>
      <c r="AC768" s="163">
        <v>4.9262382345656409E-4</v>
      </c>
      <c r="AD768" s="158" t="s">
        <v>5810</v>
      </c>
      <c r="AE768" s="158"/>
    </row>
    <row r="769" spans="1:31">
      <c r="A769" s="167" t="s">
        <v>5840</v>
      </c>
      <c r="B769" s="167"/>
      <c r="C769" s="166" t="s">
        <v>8442</v>
      </c>
      <c r="D769" s="166" t="s">
        <v>5941</v>
      </c>
      <c r="E769" s="167" t="s">
        <v>633</v>
      </c>
      <c r="F769" s="172">
        <v>64.63</v>
      </c>
      <c r="G769" s="172">
        <v>-21.047650000000001</v>
      </c>
      <c r="H769" s="163">
        <v>48.000999999999998</v>
      </c>
      <c r="I769" s="163">
        <v>0.83899999999999997</v>
      </c>
      <c r="J769" s="163">
        <v>15.805</v>
      </c>
      <c r="K769" s="163">
        <v>0.187</v>
      </c>
      <c r="L769" s="163">
        <v>9.5500000000000007</v>
      </c>
      <c r="M769" s="163">
        <v>14.423</v>
      </c>
      <c r="N769" s="163">
        <v>1.546</v>
      </c>
      <c r="O769" s="163">
        <v>2.8000000000000001E-2</v>
      </c>
      <c r="P769" s="163">
        <v>7.0000000000000007E-2</v>
      </c>
      <c r="Q769" s="163">
        <v>2.7E-2</v>
      </c>
      <c r="R769" s="163">
        <v>6.9000000000000006E-2</v>
      </c>
      <c r="S769" s="163">
        <v>0</v>
      </c>
      <c r="T769" s="163">
        <v>0</v>
      </c>
      <c r="U769" s="163">
        <v>1.4199489940000001E-2</v>
      </c>
      <c r="V769" s="163">
        <v>8.0163499999999992</v>
      </c>
      <c r="W769" s="163">
        <v>1.57183317615</v>
      </c>
      <c r="X769" s="163">
        <v>1205.9549999999999</v>
      </c>
      <c r="Y769" s="163">
        <v>270</v>
      </c>
      <c r="Z769" s="163">
        <v>4.0479422243337396E-3</v>
      </c>
      <c r="AA769" s="163">
        <v>0.99595205777566631</v>
      </c>
      <c r="AB769" s="163">
        <v>3.8996489164708838E-4</v>
      </c>
      <c r="AC769" s="163">
        <v>3.8996489164708833E-4</v>
      </c>
      <c r="AD769" s="158" t="s">
        <v>5810</v>
      </c>
      <c r="AE769" s="158"/>
    </row>
    <row r="770" spans="1:31">
      <c r="A770" s="167" t="s">
        <v>5841</v>
      </c>
      <c r="B770" s="167"/>
      <c r="C770" s="166" t="s">
        <v>8442</v>
      </c>
      <c r="D770" s="166" t="s">
        <v>5941</v>
      </c>
      <c r="E770" s="167" t="s">
        <v>633</v>
      </c>
      <c r="F770" s="172">
        <v>64.63</v>
      </c>
      <c r="G770" s="172">
        <v>-21.047650000000001</v>
      </c>
      <c r="H770" s="163">
        <v>48.02</v>
      </c>
      <c r="I770" s="163">
        <v>0.91600000000000004</v>
      </c>
      <c r="J770" s="163">
        <v>16.998999999999999</v>
      </c>
      <c r="K770" s="163">
        <v>0.159</v>
      </c>
      <c r="L770" s="163">
        <v>8.0790000000000006</v>
      </c>
      <c r="M770" s="163">
        <v>16.056000000000001</v>
      </c>
      <c r="N770" s="163">
        <v>1.6</v>
      </c>
      <c r="O770" s="163">
        <v>2.1000000000000001E-2</v>
      </c>
      <c r="P770" s="163">
        <v>5.6000000000000001E-2</v>
      </c>
      <c r="Q770" s="163">
        <v>2.8000000000000001E-2</v>
      </c>
      <c r="R770" s="163">
        <v>6.4000000000000001E-2</v>
      </c>
      <c r="S770" s="163">
        <v>0</v>
      </c>
      <c r="T770" s="163">
        <v>0</v>
      </c>
      <c r="U770" s="163">
        <v>7.514442838999999E-2</v>
      </c>
      <c r="V770" s="163">
        <v>6.7915000000000001</v>
      </c>
      <c r="W770" s="163">
        <v>1.3316665335</v>
      </c>
      <c r="X770" s="163">
        <v>1176.3878999999999</v>
      </c>
      <c r="Y770" s="163">
        <v>1730</v>
      </c>
      <c r="Z770" s="163">
        <v>6.2441112550060227E-4</v>
      </c>
      <c r="AA770" s="163">
        <v>0.9993755888744994</v>
      </c>
      <c r="AB770" s="163">
        <v>1.9868828882515149E-4</v>
      </c>
      <c r="AC770" s="163">
        <v>1.9868828882515149E-4</v>
      </c>
      <c r="AD770" s="158" t="s">
        <v>5810</v>
      </c>
      <c r="AE770" s="158"/>
    </row>
    <row r="771" spans="1:31">
      <c r="A771" s="167" t="s">
        <v>5842</v>
      </c>
      <c r="B771" s="167"/>
      <c r="C771" s="166" t="s">
        <v>8442</v>
      </c>
      <c r="D771" s="166" t="s">
        <v>5941</v>
      </c>
      <c r="E771" s="167" t="s">
        <v>633</v>
      </c>
      <c r="F771" s="172">
        <v>64.63</v>
      </c>
      <c r="G771" s="172">
        <v>-21.047650000000001</v>
      </c>
      <c r="H771" s="163">
        <v>48.033000000000001</v>
      </c>
      <c r="I771" s="163">
        <v>1.4890000000000001</v>
      </c>
      <c r="J771" s="163">
        <v>15.843999999999999</v>
      </c>
      <c r="K771" s="163">
        <v>0.16800000000000001</v>
      </c>
      <c r="L771" s="163">
        <v>9.5530000000000008</v>
      </c>
      <c r="M771" s="163">
        <v>14.577</v>
      </c>
      <c r="N771" s="163">
        <v>1.7350000000000001</v>
      </c>
      <c r="O771" s="163">
        <v>0.28100000000000003</v>
      </c>
      <c r="P771" s="163">
        <v>8.7999999999999995E-2</v>
      </c>
      <c r="Q771" s="163">
        <v>0.251</v>
      </c>
      <c r="R771" s="163">
        <v>5.7500000000000002E-2</v>
      </c>
      <c r="S771" s="163">
        <v>0</v>
      </c>
      <c r="T771" s="163">
        <v>0</v>
      </c>
      <c r="U771" s="163">
        <v>3.9887798180000003E-2</v>
      </c>
      <c r="V771" s="163">
        <v>6.7149999999999999</v>
      </c>
      <c r="W771" s="163">
        <v>1.316666535</v>
      </c>
      <c r="X771" s="163">
        <v>1206.0153</v>
      </c>
      <c r="Y771" s="163">
        <v>760</v>
      </c>
      <c r="Z771" s="163">
        <v>1.105328289862696E-3</v>
      </c>
      <c r="AA771" s="163">
        <v>0.99889467171013735</v>
      </c>
      <c r="AB771" s="163">
        <v>1.082642656455549E-4</v>
      </c>
      <c r="AC771" s="163">
        <v>1.0826426564555479E-4</v>
      </c>
      <c r="AD771" s="158" t="s">
        <v>5810</v>
      </c>
      <c r="AE771" s="158"/>
    </row>
    <row r="772" spans="1:31">
      <c r="A772" s="167" t="s">
        <v>5843</v>
      </c>
      <c r="B772" s="167"/>
      <c r="C772" s="166" t="s">
        <v>8442</v>
      </c>
      <c r="D772" s="166" t="s">
        <v>5941</v>
      </c>
      <c r="E772" s="167" t="s">
        <v>633</v>
      </c>
      <c r="F772" s="172">
        <v>64.63</v>
      </c>
      <c r="G772" s="172">
        <v>-21.047650000000001</v>
      </c>
      <c r="H772" s="163">
        <v>48.067999999999998</v>
      </c>
      <c r="I772" s="163">
        <v>0.90200000000000002</v>
      </c>
      <c r="J772" s="163">
        <v>16.989999999999998</v>
      </c>
      <c r="K772" s="163">
        <v>0.14899999999999999</v>
      </c>
      <c r="L772" s="163">
        <v>9.0609999999999999</v>
      </c>
      <c r="M772" s="163">
        <v>14.666</v>
      </c>
      <c r="N772" s="163">
        <v>1.587</v>
      </c>
      <c r="O772" s="163">
        <v>3.2000000000000001E-2</v>
      </c>
      <c r="P772" s="163">
        <v>8.2000000000000003E-2</v>
      </c>
      <c r="Q772" s="163">
        <v>2.9000000000000001E-2</v>
      </c>
      <c r="R772" s="163">
        <v>6.5000000000000002E-2</v>
      </c>
      <c r="S772" s="163">
        <v>0</v>
      </c>
      <c r="T772" s="163">
        <v>0</v>
      </c>
      <c r="U772" s="163">
        <v>8.9132178069999998E-2</v>
      </c>
      <c r="V772" s="163">
        <v>7.1025999999999998</v>
      </c>
      <c r="W772" s="163">
        <v>1.3926665274000001</v>
      </c>
      <c r="X772" s="163">
        <v>1196.1261</v>
      </c>
      <c r="Y772" s="163">
        <v>1910</v>
      </c>
      <c r="Z772" s="163">
        <v>5.9642541144269072E-4</v>
      </c>
      <c r="AA772" s="163">
        <v>0.99940357458855733</v>
      </c>
      <c r="AB772" s="163">
        <v>8.8049705138251524E-5</v>
      </c>
      <c r="AC772" s="163">
        <v>8.8049705138251537E-5</v>
      </c>
      <c r="AD772" s="158" t="s">
        <v>5810</v>
      </c>
      <c r="AE772" s="158"/>
    </row>
    <row r="773" spans="1:31">
      <c r="A773" s="167" t="s">
        <v>5844</v>
      </c>
      <c r="B773" s="167"/>
      <c r="C773" s="166" t="s">
        <v>8442</v>
      </c>
      <c r="D773" s="166" t="s">
        <v>5941</v>
      </c>
      <c r="E773" s="167" t="s">
        <v>633</v>
      </c>
      <c r="F773" s="172">
        <v>64.63</v>
      </c>
      <c r="G773" s="172">
        <v>-21.047650000000001</v>
      </c>
      <c r="H773" s="163">
        <v>48.154000000000003</v>
      </c>
      <c r="I773" s="163">
        <v>0.82299999999999995</v>
      </c>
      <c r="J773" s="163">
        <v>16.081</v>
      </c>
      <c r="K773" s="163">
        <v>0.17599999999999999</v>
      </c>
      <c r="L773" s="163">
        <v>9.6280000000000001</v>
      </c>
      <c r="M773" s="163">
        <v>14.708</v>
      </c>
      <c r="N773" s="163">
        <v>1.5009999999999999</v>
      </c>
      <c r="O773" s="163">
        <v>4.5999999999999999E-2</v>
      </c>
      <c r="P773" s="163">
        <v>4.9000000000000002E-2</v>
      </c>
      <c r="Q773" s="163">
        <v>3.6999999999999998E-2</v>
      </c>
      <c r="R773" s="163">
        <v>7.4999999999999997E-2</v>
      </c>
      <c r="S773" s="163">
        <v>0</v>
      </c>
      <c r="T773" s="163">
        <v>0</v>
      </c>
      <c r="U773" s="163">
        <v>5.6029783049999997E-2</v>
      </c>
      <c r="V773" s="163">
        <v>7.4069000000000003</v>
      </c>
      <c r="W773" s="163">
        <v>1.4523331880999999</v>
      </c>
      <c r="X773" s="163">
        <v>1207.5228</v>
      </c>
      <c r="Y773" s="163">
        <v>1140</v>
      </c>
      <c r="Z773" s="163">
        <v>1.298966323957631E-3</v>
      </c>
      <c r="AA773" s="163">
        <v>0.99870103367604235</v>
      </c>
      <c r="AB773" s="163">
        <v>1.194289505600395E-5</v>
      </c>
      <c r="AC773" s="163">
        <v>1.194289505600395E-5</v>
      </c>
      <c r="AD773" s="158" t="s">
        <v>5810</v>
      </c>
      <c r="AE773" s="158"/>
    </row>
    <row r="774" spans="1:31">
      <c r="A774" s="167" t="s">
        <v>5845</v>
      </c>
      <c r="B774" s="167"/>
      <c r="C774" s="166" t="s">
        <v>8442</v>
      </c>
      <c r="D774" s="166" t="s">
        <v>5941</v>
      </c>
      <c r="E774" s="167" t="s">
        <v>633</v>
      </c>
      <c r="F774" s="172">
        <v>64.63</v>
      </c>
      <c r="G774" s="172">
        <v>-21.047650000000001</v>
      </c>
      <c r="H774" s="163">
        <v>48.177999999999997</v>
      </c>
      <c r="I774" s="163">
        <v>0.84499999999999997</v>
      </c>
      <c r="J774" s="163">
        <v>16.440000000000001</v>
      </c>
      <c r="K774" s="163">
        <v>0.182</v>
      </c>
      <c r="L774" s="163">
        <v>9.6890000000000001</v>
      </c>
      <c r="M774" s="163">
        <v>14.484999999999999</v>
      </c>
      <c r="N774" s="163">
        <v>1.6140000000000001</v>
      </c>
      <c r="O774" s="163">
        <v>1.7999999999999999E-2</v>
      </c>
      <c r="P774" s="163">
        <v>5.6000000000000001E-2</v>
      </c>
      <c r="Q774" s="163">
        <v>3.4000000000000002E-2</v>
      </c>
      <c r="R774" s="163">
        <v>0.06</v>
      </c>
      <c r="S774" s="163">
        <v>0</v>
      </c>
      <c r="T774" s="163">
        <v>0</v>
      </c>
      <c r="U774" s="163">
        <v>7.6798989250000005E-2</v>
      </c>
      <c r="V774" s="163">
        <v>7.1221500000000004</v>
      </c>
      <c r="W774" s="163">
        <v>1.3964998603500001</v>
      </c>
      <c r="X774" s="163">
        <v>1208.7489</v>
      </c>
      <c r="Y774" s="163">
        <v>1570</v>
      </c>
      <c r="Z774" s="163">
        <v>6.1581144617921593E-4</v>
      </c>
      <c r="AA774" s="163">
        <v>0.99938418855382083</v>
      </c>
      <c r="AB774" s="163">
        <v>2.6802718024595591E-4</v>
      </c>
      <c r="AC774" s="163">
        <v>2.6802718024595569E-4</v>
      </c>
      <c r="AD774" s="158" t="s">
        <v>5810</v>
      </c>
      <c r="AE774" s="158"/>
    </row>
    <row r="775" spans="1:31">
      <c r="A775" s="167" t="s">
        <v>5846</v>
      </c>
      <c r="B775" s="167"/>
      <c r="C775" s="166" t="s">
        <v>8442</v>
      </c>
      <c r="D775" s="166" t="s">
        <v>5941</v>
      </c>
      <c r="E775" s="167" t="s">
        <v>633</v>
      </c>
      <c r="F775" s="172">
        <v>64.63</v>
      </c>
      <c r="G775" s="172">
        <v>-21.047650000000001</v>
      </c>
      <c r="H775" s="163">
        <v>48.195999999999998</v>
      </c>
      <c r="I775" s="163">
        <v>1.7450000000000001</v>
      </c>
      <c r="J775" s="163">
        <v>15.722</v>
      </c>
      <c r="K775" s="163">
        <v>0.15</v>
      </c>
      <c r="L775" s="163">
        <v>8.7720000000000002</v>
      </c>
      <c r="M775" s="163">
        <v>14.657</v>
      </c>
      <c r="N775" s="163">
        <v>2.1139999999999999</v>
      </c>
      <c r="O775" s="163">
        <v>0.20200000000000001</v>
      </c>
      <c r="P775" s="163">
        <v>7.5999999999999998E-2</v>
      </c>
      <c r="Q775" s="163">
        <v>0.153</v>
      </c>
      <c r="R775" s="163">
        <v>5.8999999999999997E-2</v>
      </c>
      <c r="S775" s="163">
        <v>0</v>
      </c>
      <c r="T775" s="163">
        <v>0</v>
      </c>
      <c r="U775" s="163">
        <v>8.0809492079999989E-2</v>
      </c>
      <c r="V775" s="163">
        <v>6.9070999999999989</v>
      </c>
      <c r="W775" s="163">
        <v>1.3543331979</v>
      </c>
      <c r="X775" s="163">
        <v>1190.3172</v>
      </c>
      <c r="Y775" s="163">
        <v>1540</v>
      </c>
      <c r="Z775" s="163">
        <v>6.0238009409739797E-4</v>
      </c>
      <c r="AA775" s="163">
        <v>0.99939761990590259</v>
      </c>
      <c r="AB775" s="163">
        <v>3.7045077150397153E-4</v>
      </c>
      <c r="AC775" s="163">
        <v>3.7045077150397158E-4</v>
      </c>
      <c r="AD775" s="158" t="s">
        <v>5810</v>
      </c>
    </row>
    <row r="776" spans="1:31">
      <c r="A776" s="167" t="s">
        <v>5847</v>
      </c>
      <c r="B776" s="167"/>
      <c r="C776" s="166" t="s">
        <v>8442</v>
      </c>
      <c r="D776" s="166" t="s">
        <v>5941</v>
      </c>
      <c r="E776" s="167" t="s">
        <v>633</v>
      </c>
      <c r="F776" s="172">
        <v>64.63</v>
      </c>
      <c r="G776" s="172">
        <v>-21.047650000000001</v>
      </c>
      <c r="H776" s="163">
        <v>48.276000000000003</v>
      </c>
      <c r="I776" s="163">
        <v>0.86099999999999999</v>
      </c>
      <c r="J776" s="163">
        <v>15.917999999999999</v>
      </c>
      <c r="K776" s="163">
        <v>0.16</v>
      </c>
      <c r="L776" s="163">
        <v>9.75</v>
      </c>
      <c r="M776" s="163">
        <v>14.707000000000001</v>
      </c>
      <c r="N776" s="163">
        <v>1.575</v>
      </c>
      <c r="O776" s="163">
        <v>3.5999999999999997E-2</v>
      </c>
      <c r="P776" s="163">
        <v>7.4999999999999997E-2</v>
      </c>
      <c r="Q776" s="163">
        <v>2.1000000000000001E-2</v>
      </c>
      <c r="R776" s="163">
        <v>6.3E-2</v>
      </c>
      <c r="S776" s="163">
        <v>0</v>
      </c>
      <c r="T776" s="163">
        <v>0</v>
      </c>
      <c r="U776" s="163">
        <v>4.9986473980000001E-2</v>
      </c>
      <c r="V776" s="163">
        <v>7.2572999999999999</v>
      </c>
      <c r="W776" s="163">
        <v>1.4229998577</v>
      </c>
      <c r="X776" s="163">
        <v>1209.9749999999999</v>
      </c>
      <c r="Y776" s="163">
        <v>1000</v>
      </c>
      <c r="Z776" s="163">
        <v>1.0296480976518931E-3</v>
      </c>
      <c r="AA776" s="163">
        <v>0.99897035190234817</v>
      </c>
      <c r="AB776" s="163">
        <v>3.0470773288300849E-4</v>
      </c>
      <c r="AC776" s="163">
        <v>3.0470773288300849E-4</v>
      </c>
      <c r="AD776" s="158" t="s">
        <v>5810</v>
      </c>
    </row>
    <row r="777" spans="1:31">
      <c r="A777" s="167" t="s">
        <v>5848</v>
      </c>
      <c r="B777" s="167"/>
      <c r="C777" s="166" t="s">
        <v>8442</v>
      </c>
      <c r="D777" s="166" t="s">
        <v>5941</v>
      </c>
      <c r="E777" s="167" t="s">
        <v>633</v>
      </c>
      <c r="F777" s="172">
        <v>64.63</v>
      </c>
      <c r="G777" s="172">
        <v>-21.047650000000001</v>
      </c>
      <c r="H777" s="163">
        <v>48.335000000000001</v>
      </c>
      <c r="I777" s="163">
        <v>0.88200000000000001</v>
      </c>
      <c r="J777" s="163">
        <v>16.63</v>
      </c>
      <c r="K777" s="163">
        <v>0.158</v>
      </c>
      <c r="L777" s="163">
        <v>8.6920000000000002</v>
      </c>
      <c r="M777" s="163">
        <v>15.775</v>
      </c>
      <c r="N777" s="163">
        <v>1.591</v>
      </c>
      <c r="O777" s="163">
        <v>2.1000000000000001E-2</v>
      </c>
      <c r="P777" s="163">
        <v>0.06</v>
      </c>
      <c r="Q777" s="163">
        <v>0.02</v>
      </c>
      <c r="R777" s="163">
        <v>6.7000000000000004E-2</v>
      </c>
      <c r="S777" s="163">
        <v>0</v>
      </c>
      <c r="T777" s="163">
        <v>0</v>
      </c>
      <c r="U777" s="163">
        <v>3.1743401099999999E-2</v>
      </c>
      <c r="V777" s="163">
        <v>6.5976999999999997</v>
      </c>
      <c r="W777" s="163">
        <v>1.2936665373</v>
      </c>
      <c r="X777" s="163">
        <v>1188.7092</v>
      </c>
      <c r="Y777" s="163">
        <v>700</v>
      </c>
      <c r="Z777" s="163">
        <v>1.5546167906680911E-3</v>
      </c>
      <c r="AA777" s="163">
        <v>0.99844538320933196</v>
      </c>
      <c r="AB777" s="163">
        <v>7.1068304297016585E-5</v>
      </c>
      <c r="AC777" s="163">
        <v>7.1068304297016531E-5</v>
      </c>
      <c r="AD777" s="158" t="s">
        <v>5810</v>
      </c>
    </row>
    <row r="778" spans="1:31">
      <c r="A778" s="167" t="s">
        <v>5849</v>
      </c>
      <c r="B778" s="167"/>
      <c r="C778" s="166" t="s">
        <v>8442</v>
      </c>
      <c r="D778" s="166" t="s">
        <v>5941</v>
      </c>
      <c r="E778" s="167" t="s">
        <v>633</v>
      </c>
      <c r="F778" s="172">
        <v>64.63</v>
      </c>
      <c r="G778" s="172">
        <v>-21.047650000000001</v>
      </c>
      <c r="H778" s="163">
        <v>48.381</v>
      </c>
      <c r="I778" s="163">
        <v>0.86699999999999999</v>
      </c>
      <c r="J778" s="163">
        <v>16.515000000000001</v>
      </c>
      <c r="K778" s="163">
        <v>0.17199999999999999</v>
      </c>
      <c r="L778" s="163">
        <v>9.9450000000000003</v>
      </c>
      <c r="M778" s="163">
        <v>14.849</v>
      </c>
      <c r="N778" s="163">
        <v>1.587</v>
      </c>
      <c r="O778" s="163">
        <v>1.4999999999999999E-2</v>
      </c>
      <c r="P778" s="163">
        <v>5.0999999999999997E-2</v>
      </c>
      <c r="Q778" s="163">
        <v>2.8000000000000001E-2</v>
      </c>
      <c r="R778" s="163">
        <v>6.4000000000000001E-2</v>
      </c>
      <c r="S778" s="163">
        <v>0</v>
      </c>
      <c r="T778" s="163">
        <v>0</v>
      </c>
      <c r="U778" s="163">
        <v>7.0622316839999991E-2</v>
      </c>
      <c r="V778" s="163">
        <v>6.3902999999999999</v>
      </c>
      <c r="W778" s="163">
        <v>1.2529998747</v>
      </c>
      <c r="X778" s="163">
        <v>1213.8945000000001</v>
      </c>
      <c r="Y778" s="163">
        <v>1460</v>
      </c>
      <c r="Z778" s="163">
        <v>7.4099702456374586E-4</v>
      </c>
      <c r="AA778" s="163">
        <v>0.99925900297543624</v>
      </c>
      <c r="AB778" s="163">
        <v>2.2289097965207821E-4</v>
      </c>
      <c r="AC778" s="163">
        <v>2.228909796520781E-4</v>
      </c>
      <c r="AD778" s="158" t="s">
        <v>5810</v>
      </c>
    </row>
    <row r="779" spans="1:31">
      <c r="A779" s="167" t="s">
        <v>5850</v>
      </c>
      <c r="B779" s="167"/>
      <c r="C779" s="166" t="s">
        <v>8442</v>
      </c>
      <c r="D779" s="166" t="s">
        <v>5941</v>
      </c>
      <c r="E779" s="167" t="s">
        <v>633</v>
      </c>
      <c r="F779" s="172">
        <v>64.63</v>
      </c>
      <c r="G779" s="172">
        <v>-21.047650000000001</v>
      </c>
      <c r="H779" s="163">
        <v>48.393000000000001</v>
      </c>
      <c r="I779" s="163">
        <v>1.081</v>
      </c>
      <c r="J779" s="163">
        <v>15.68</v>
      </c>
      <c r="K779" s="163">
        <v>0.18</v>
      </c>
      <c r="L779" s="163">
        <v>9.4670000000000005</v>
      </c>
      <c r="M779" s="163">
        <v>14.007999999999999</v>
      </c>
      <c r="N779" s="163">
        <v>1.919</v>
      </c>
      <c r="O779" s="163">
        <v>6.6000000000000003E-2</v>
      </c>
      <c r="P779" s="163">
        <v>7.4999999999999997E-2</v>
      </c>
      <c r="Q779" s="163">
        <v>4.2999999999999997E-2</v>
      </c>
      <c r="R779" s="163">
        <v>5.5E-2</v>
      </c>
      <c r="S779" s="163">
        <v>0</v>
      </c>
      <c r="T779" s="163">
        <v>0</v>
      </c>
      <c r="U779" s="163">
        <v>7.834532243999999E-2</v>
      </c>
      <c r="V779" s="163">
        <v>7.6457499999999987</v>
      </c>
      <c r="W779" s="163">
        <v>1.4991665167499999</v>
      </c>
      <c r="X779" s="163">
        <v>1204.2867000000001</v>
      </c>
      <c r="Y779" s="163">
        <v>1510</v>
      </c>
      <c r="Z779" s="163">
        <v>5.3458346549052627E-4</v>
      </c>
      <c r="AA779" s="163">
        <v>0.99946541653450949</v>
      </c>
      <c r="AB779" s="163">
        <v>1.603749851281545E-4</v>
      </c>
      <c r="AC779" s="163">
        <v>1.6037498512815439E-4</v>
      </c>
      <c r="AD779" s="158" t="s">
        <v>5810</v>
      </c>
    </row>
    <row r="780" spans="1:31">
      <c r="A780" s="167" t="s">
        <v>5851</v>
      </c>
      <c r="B780" s="167"/>
      <c r="C780" s="166" t="s">
        <v>8442</v>
      </c>
      <c r="D780" s="166" t="s">
        <v>5941</v>
      </c>
      <c r="E780" s="167" t="s">
        <v>633</v>
      </c>
      <c r="F780" s="172">
        <v>64.63</v>
      </c>
      <c r="G780" s="172">
        <v>-21.047650000000001</v>
      </c>
      <c r="H780" s="163">
        <v>48.402999999999999</v>
      </c>
      <c r="I780" s="163">
        <v>0.82599999999999996</v>
      </c>
      <c r="J780" s="163">
        <v>16.565000000000001</v>
      </c>
      <c r="K780" s="163">
        <v>0.20300000000000001</v>
      </c>
      <c r="L780" s="163">
        <v>9.4529999999999994</v>
      </c>
      <c r="M780" s="163">
        <v>15.494</v>
      </c>
      <c r="N780" s="163">
        <v>1.5580000000000001</v>
      </c>
      <c r="O780" s="163">
        <v>0</v>
      </c>
      <c r="P780" s="163">
        <v>4.2999999999999997E-2</v>
      </c>
      <c r="Q780" s="163">
        <v>0.03</v>
      </c>
      <c r="R780" s="163">
        <v>9.5000000000000001E-2</v>
      </c>
      <c r="S780" s="163">
        <v>0</v>
      </c>
      <c r="T780" s="163">
        <v>0</v>
      </c>
      <c r="U780" s="163">
        <v>5.8113242349999997E-2</v>
      </c>
      <c r="V780" s="163">
        <v>6.2526000000000002</v>
      </c>
      <c r="W780" s="163">
        <v>1.2259998774</v>
      </c>
      <c r="X780" s="163">
        <v>1204.0053</v>
      </c>
      <c r="Y780" s="163">
        <v>1240</v>
      </c>
      <c r="Z780" s="163">
        <v>1.8594246867037281E-3</v>
      </c>
      <c r="AA780" s="163">
        <v>0.99814057531329625</v>
      </c>
      <c r="AB780" s="163">
        <v>4.1189451709782267E-4</v>
      </c>
      <c r="AC780" s="163">
        <v>4.1189451709782289E-4</v>
      </c>
      <c r="AD780" s="158" t="s">
        <v>5810</v>
      </c>
    </row>
    <row r="781" spans="1:31">
      <c r="A781" s="167" t="s">
        <v>5852</v>
      </c>
      <c r="B781" s="167"/>
      <c r="C781" s="166" t="s">
        <v>8442</v>
      </c>
      <c r="D781" s="166" t="s">
        <v>5941</v>
      </c>
      <c r="E781" s="167" t="s">
        <v>633</v>
      </c>
      <c r="F781" s="172">
        <v>64.63</v>
      </c>
      <c r="G781" s="172">
        <v>-21.047650000000001</v>
      </c>
      <c r="H781" s="163">
        <v>48.406999999999996</v>
      </c>
      <c r="I781" s="163">
        <v>1.0509999999999999</v>
      </c>
      <c r="J781" s="163">
        <v>16.227</v>
      </c>
      <c r="K781" s="163">
        <v>0.20300000000000001</v>
      </c>
      <c r="L781" s="163">
        <v>9.1530000000000005</v>
      </c>
      <c r="M781" s="163">
        <v>14.127000000000001</v>
      </c>
      <c r="N781" s="163">
        <v>1.956</v>
      </c>
      <c r="O781" s="163">
        <v>0.106</v>
      </c>
      <c r="P781" s="163">
        <v>6.9000000000000006E-2</v>
      </c>
      <c r="Q781" s="163">
        <v>0.08</v>
      </c>
      <c r="R781" s="163">
        <v>6.9000000000000006E-2</v>
      </c>
      <c r="S781" s="163">
        <v>0</v>
      </c>
      <c r="T781" s="163">
        <v>0</v>
      </c>
      <c r="U781" s="163">
        <v>3.8426491760000001E-2</v>
      </c>
      <c r="V781" s="163">
        <v>7.2555999999999994</v>
      </c>
      <c r="W781" s="163">
        <v>1.4226665244000001</v>
      </c>
      <c r="X781" s="163">
        <v>1197.9753000000001</v>
      </c>
      <c r="Y781" s="163">
        <v>750</v>
      </c>
      <c r="Z781" s="163">
        <v>1.5595706782413211E-3</v>
      </c>
      <c r="AA781" s="163">
        <v>0.99844042932175869</v>
      </c>
      <c r="AB781" s="163">
        <v>4.4812173716388088E-4</v>
      </c>
      <c r="AC781" s="163">
        <v>4.4812173716388099E-4</v>
      </c>
      <c r="AD781" s="158" t="s">
        <v>5810</v>
      </c>
    </row>
    <row r="782" spans="1:31">
      <c r="A782" s="167" t="s">
        <v>5853</v>
      </c>
      <c r="B782" s="167"/>
      <c r="C782" s="166" t="s">
        <v>8442</v>
      </c>
      <c r="D782" s="166" t="s">
        <v>5941</v>
      </c>
      <c r="E782" s="167" t="s">
        <v>633</v>
      </c>
      <c r="F782" s="172">
        <v>64.63</v>
      </c>
      <c r="G782" s="172">
        <v>-21.047650000000001</v>
      </c>
      <c r="H782" s="163">
        <v>48.506999999999998</v>
      </c>
      <c r="I782" s="163">
        <v>0.89800000000000002</v>
      </c>
      <c r="J782" s="163">
        <v>16.001000000000001</v>
      </c>
      <c r="K782" s="163">
        <v>0.16</v>
      </c>
      <c r="L782" s="163">
        <v>9.0329999999999995</v>
      </c>
      <c r="M782" s="163">
        <v>14.786</v>
      </c>
      <c r="N782" s="163">
        <v>1.55</v>
      </c>
      <c r="O782" s="163">
        <v>0.02</v>
      </c>
      <c r="P782" s="163">
        <v>6.2E-2</v>
      </c>
      <c r="Q782" s="163">
        <v>3.4000000000000002E-2</v>
      </c>
      <c r="R782" s="163">
        <v>7.0999999999999994E-2</v>
      </c>
      <c r="S782" s="163">
        <v>0</v>
      </c>
      <c r="T782" s="163">
        <v>0</v>
      </c>
      <c r="U782" s="163">
        <v>3.8189782350000001E-3</v>
      </c>
      <c r="V782" s="163">
        <v>7.5335499999999991</v>
      </c>
      <c r="W782" s="163">
        <v>1.4771665189500001</v>
      </c>
      <c r="X782" s="163">
        <v>1195.5633</v>
      </c>
      <c r="Y782" s="163">
        <v>70</v>
      </c>
      <c r="Z782" s="163">
        <v>1.503890612569035E-2</v>
      </c>
      <c r="AA782" s="163">
        <v>0.98496109387430963</v>
      </c>
      <c r="AB782" s="163">
        <v>3.9757476174052009E-4</v>
      </c>
      <c r="AC782" s="163">
        <v>3.9757476174052031E-4</v>
      </c>
      <c r="AD782" s="158" t="s">
        <v>5810</v>
      </c>
    </row>
    <row r="783" spans="1:31">
      <c r="A783" s="167" t="s">
        <v>5854</v>
      </c>
      <c r="B783" s="167"/>
      <c r="C783" s="166" t="s">
        <v>8442</v>
      </c>
      <c r="D783" s="166" t="s">
        <v>5941</v>
      </c>
      <c r="E783" s="167" t="s">
        <v>633</v>
      </c>
      <c r="F783" s="172">
        <v>64.63</v>
      </c>
      <c r="G783" s="172">
        <v>-21.047650000000001</v>
      </c>
      <c r="H783" s="163">
        <v>48.552999999999997</v>
      </c>
      <c r="I783" s="163">
        <v>0.85899999999999999</v>
      </c>
      <c r="J783" s="163">
        <v>16.449000000000002</v>
      </c>
      <c r="K783" s="163">
        <v>0.17799999999999999</v>
      </c>
      <c r="L783" s="163">
        <v>9.3550000000000004</v>
      </c>
      <c r="M783" s="163">
        <v>15.218</v>
      </c>
      <c r="N783" s="163">
        <v>1.6639999999999999</v>
      </c>
      <c r="O783" s="163">
        <v>3.7999999999999999E-2</v>
      </c>
      <c r="P783" s="163">
        <v>4.9000000000000002E-2</v>
      </c>
      <c r="Q783" s="163">
        <v>3.4000000000000002E-2</v>
      </c>
      <c r="R783" s="163">
        <v>6.7000000000000004E-2</v>
      </c>
      <c r="S783" s="163">
        <v>0</v>
      </c>
      <c r="T783" s="163">
        <v>0</v>
      </c>
      <c r="U783" s="163">
        <v>0.1043855112</v>
      </c>
      <c r="V783" s="163">
        <v>6.4013499999999999</v>
      </c>
      <c r="W783" s="163">
        <v>1.2551665411499999</v>
      </c>
      <c r="X783" s="163">
        <v>1202.0355</v>
      </c>
      <c r="Y783" s="163">
        <v>2210</v>
      </c>
      <c r="Z783" s="163">
        <v>5.4321336657808274E-4</v>
      </c>
      <c r="AA783" s="163">
        <v>0.99945678663342186</v>
      </c>
      <c r="AB783" s="163">
        <v>1.1298866408896579E-4</v>
      </c>
      <c r="AC783" s="163">
        <v>1.129886640889657E-4</v>
      </c>
      <c r="AD783" s="158" t="s">
        <v>5810</v>
      </c>
    </row>
    <row r="784" spans="1:31">
      <c r="A784" s="167" t="s">
        <v>5855</v>
      </c>
      <c r="B784" s="167"/>
      <c r="C784" s="166" t="s">
        <v>8442</v>
      </c>
      <c r="D784" s="166" t="s">
        <v>5941</v>
      </c>
      <c r="E784" s="167" t="s">
        <v>633</v>
      </c>
      <c r="F784" s="172">
        <v>64.63</v>
      </c>
      <c r="G784" s="172">
        <v>-21.047650000000001</v>
      </c>
      <c r="H784" s="163">
        <v>48.567</v>
      </c>
      <c r="I784" s="163">
        <v>1.3260000000000001</v>
      </c>
      <c r="J784" s="163">
        <v>14.79</v>
      </c>
      <c r="K784" s="163">
        <v>0.23599999999999999</v>
      </c>
      <c r="L784" s="163">
        <v>9.1219999999999999</v>
      </c>
      <c r="M784" s="163">
        <v>13.252000000000001</v>
      </c>
      <c r="N784" s="163">
        <v>2.1560000000000001</v>
      </c>
      <c r="O784" s="163">
        <v>0.18099999999999999</v>
      </c>
      <c r="P784" s="163">
        <v>1E-3</v>
      </c>
      <c r="Q784" s="163">
        <v>0.13100000000000001</v>
      </c>
      <c r="R784" s="163">
        <v>6.5000000000000002E-2</v>
      </c>
      <c r="S784" s="163">
        <v>0</v>
      </c>
      <c r="T784" s="163">
        <v>0</v>
      </c>
      <c r="U784" s="163">
        <v>7.7103603749999999E-2</v>
      </c>
      <c r="V784" s="163">
        <v>8.6062499999999993</v>
      </c>
      <c r="W784" s="163">
        <v>1.68749983125</v>
      </c>
      <c r="X784" s="163">
        <v>1197.3522</v>
      </c>
      <c r="Y784" s="163">
        <v>1370</v>
      </c>
      <c r="Z784" s="163">
        <v>8.1845244985968705E-4</v>
      </c>
      <c r="AA784" s="163">
        <v>0.99918154755014033</v>
      </c>
      <c r="AB784" s="163">
        <v>3.0640520530393541E-4</v>
      </c>
      <c r="AC784" s="163">
        <v>3.0640520530393541E-4</v>
      </c>
      <c r="AD784" s="158" t="s">
        <v>5810</v>
      </c>
    </row>
    <row r="785" spans="1:30">
      <c r="A785" s="167" t="s">
        <v>5856</v>
      </c>
      <c r="B785" s="167"/>
      <c r="C785" s="166" t="s">
        <v>8442</v>
      </c>
      <c r="D785" s="166" t="s">
        <v>5941</v>
      </c>
      <c r="E785" s="167" t="s">
        <v>633</v>
      </c>
      <c r="F785" s="172">
        <v>64.63</v>
      </c>
      <c r="G785" s="172">
        <v>-21.047650000000001</v>
      </c>
      <c r="H785" s="163">
        <v>48.65</v>
      </c>
      <c r="I785" s="163">
        <v>1.355</v>
      </c>
      <c r="J785" s="163">
        <v>14.891</v>
      </c>
      <c r="K785" s="163">
        <v>0.17799999999999999</v>
      </c>
      <c r="L785" s="163">
        <v>9.1609999999999996</v>
      </c>
      <c r="M785" s="163">
        <v>13.032999999999999</v>
      </c>
      <c r="N785" s="163">
        <v>2.0939999999999999</v>
      </c>
      <c r="O785" s="163">
        <v>0.24399999999999999</v>
      </c>
      <c r="P785" s="163">
        <v>1.6E-2</v>
      </c>
      <c r="Q785" s="163">
        <v>0.14199999999999999</v>
      </c>
      <c r="R785" s="163">
        <v>7.0999999999999994E-2</v>
      </c>
      <c r="S785" s="163">
        <v>0</v>
      </c>
      <c r="T785" s="163">
        <v>0</v>
      </c>
      <c r="U785" s="163">
        <v>2.217014795E-2</v>
      </c>
      <c r="V785" s="163">
        <v>8.6070999999999991</v>
      </c>
      <c r="W785" s="163">
        <v>1.6876664979</v>
      </c>
      <c r="X785" s="163">
        <v>1198.1360999999999</v>
      </c>
      <c r="Y785" s="163">
        <v>380</v>
      </c>
      <c r="Z785" s="163">
        <v>3.0892518717006811E-3</v>
      </c>
      <c r="AA785" s="163">
        <v>0.99691074812829927</v>
      </c>
      <c r="AB785" s="163">
        <v>4.9074771470815229E-4</v>
      </c>
      <c r="AC785" s="163">
        <v>4.9074771470815218E-4</v>
      </c>
      <c r="AD785" s="158" t="s">
        <v>5810</v>
      </c>
    </row>
    <row r="786" spans="1:30">
      <c r="A786" s="167" t="s">
        <v>5857</v>
      </c>
      <c r="B786" s="167"/>
      <c r="C786" s="166" t="s">
        <v>8442</v>
      </c>
      <c r="D786" s="166" t="s">
        <v>5941</v>
      </c>
      <c r="E786" s="167" t="s">
        <v>633</v>
      </c>
      <c r="F786" s="172">
        <v>64.63</v>
      </c>
      <c r="G786" s="172">
        <v>-21.047650000000001</v>
      </c>
      <c r="H786" s="163">
        <v>48.731000000000002</v>
      </c>
      <c r="I786" s="163">
        <v>0.86799999999999999</v>
      </c>
      <c r="J786" s="163">
        <v>16.334</v>
      </c>
      <c r="K786" s="163">
        <v>0.19900000000000001</v>
      </c>
      <c r="L786" s="163">
        <v>9.2119999999999997</v>
      </c>
      <c r="M786" s="163">
        <v>15.234</v>
      </c>
      <c r="N786" s="163">
        <v>1.5289999999999999</v>
      </c>
      <c r="O786" s="163">
        <v>2.8000000000000001E-2</v>
      </c>
      <c r="P786" s="163">
        <v>5.3999999999999999E-2</v>
      </c>
      <c r="Q786" s="163">
        <v>3.1E-2</v>
      </c>
      <c r="R786" s="163">
        <v>5.8000000000000003E-2</v>
      </c>
      <c r="S786" s="163">
        <v>0</v>
      </c>
      <c r="T786" s="163">
        <v>0</v>
      </c>
      <c r="U786" s="163">
        <v>6.7075829160000003E-2</v>
      </c>
      <c r="V786" s="163">
        <v>6.5509499999999994</v>
      </c>
      <c r="W786" s="163">
        <v>1.28449987155</v>
      </c>
      <c r="X786" s="163">
        <v>1199.1612</v>
      </c>
      <c r="Y786" s="163">
        <v>1440</v>
      </c>
      <c r="Z786" s="163">
        <v>6.0871658924601573E-4</v>
      </c>
      <c r="AA786" s="163">
        <v>0.99939128341075401</v>
      </c>
      <c r="AB786" s="163">
        <v>1.4356421494436029E-4</v>
      </c>
      <c r="AC786" s="163">
        <v>1.4356421494436051E-4</v>
      </c>
      <c r="AD786" s="158" t="s">
        <v>5810</v>
      </c>
    </row>
    <row r="787" spans="1:30">
      <c r="A787" s="167" t="s">
        <v>5858</v>
      </c>
      <c r="B787" s="167"/>
      <c r="C787" s="166" t="s">
        <v>8442</v>
      </c>
      <c r="D787" s="166" t="s">
        <v>5941</v>
      </c>
      <c r="E787" s="167" t="s">
        <v>633</v>
      </c>
      <c r="F787" s="172">
        <v>64.63</v>
      </c>
      <c r="G787" s="172">
        <v>-21.047650000000001</v>
      </c>
      <c r="H787" s="163">
        <v>48.798999999999999</v>
      </c>
      <c r="I787" s="163">
        <v>1.649</v>
      </c>
      <c r="J787" s="163">
        <v>15.518000000000001</v>
      </c>
      <c r="K787" s="163">
        <v>0.152</v>
      </c>
      <c r="L787" s="163">
        <v>9.0440000000000005</v>
      </c>
      <c r="M787" s="163">
        <v>13.865</v>
      </c>
      <c r="N787" s="163">
        <v>2.177</v>
      </c>
      <c r="O787" s="163">
        <v>0.20499999999999999</v>
      </c>
      <c r="P787" s="163">
        <v>7.3999999999999996E-2</v>
      </c>
      <c r="Q787" s="163">
        <v>0.16</v>
      </c>
      <c r="R787" s="163">
        <v>6.3E-2</v>
      </c>
      <c r="S787" s="163">
        <v>0</v>
      </c>
      <c r="T787" s="163">
        <v>0</v>
      </c>
      <c r="U787" s="163">
        <v>9.6670830370000002E-2</v>
      </c>
      <c r="V787" s="163">
        <v>7.0269499999999994</v>
      </c>
      <c r="W787" s="163">
        <v>1.3778331955500001</v>
      </c>
      <c r="X787" s="163">
        <v>1195.7844</v>
      </c>
      <c r="Y787" s="163">
        <v>1800</v>
      </c>
      <c r="Z787" s="163">
        <v>5.8225779025526669E-4</v>
      </c>
      <c r="AA787" s="163">
        <v>0.99941774220974477</v>
      </c>
      <c r="AB787" s="163">
        <v>3.3093301012763381E-4</v>
      </c>
      <c r="AC787" s="163">
        <v>3.3093301012763359E-4</v>
      </c>
      <c r="AD787" s="158" t="s">
        <v>5810</v>
      </c>
    </row>
    <row r="788" spans="1:30">
      <c r="A788" s="167" t="s">
        <v>5859</v>
      </c>
      <c r="B788" s="167"/>
      <c r="C788" s="166" t="s">
        <v>8442</v>
      </c>
      <c r="D788" s="166" t="s">
        <v>5941</v>
      </c>
      <c r="E788" s="167" t="s">
        <v>633</v>
      </c>
      <c r="F788" s="172">
        <v>64.63</v>
      </c>
      <c r="G788" s="172">
        <v>-21.047650000000001</v>
      </c>
      <c r="H788" s="163">
        <v>48.845999999999997</v>
      </c>
      <c r="I788" s="163">
        <v>1.365</v>
      </c>
      <c r="J788" s="163">
        <v>15.645</v>
      </c>
      <c r="K788" s="163">
        <v>0.19</v>
      </c>
      <c r="L788" s="163">
        <v>9.19</v>
      </c>
      <c r="M788" s="163">
        <v>13.635999999999999</v>
      </c>
      <c r="N788" s="163">
        <v>2.0870000000000002</v>
      </c>
      <c r="O788" s="163">
        <v>0.17100000000000001</v>
      </c>
      <c r="P788" s="163">
        <v>6.7000000000000004E-2</v>
      </c>
      <c r="Q788" s="163">
        <v>0.13400000000000001</v>
      </c>
      <c r="R788" s="163">
        <v>7.0999999999999994E-2</v>
      </c>
      <c r="S788" s="163">
        <v>0</v>
      </c>
      <c r="T788" s="163">
        <v>0</v>
      </c>
      <c r="U788" s="163">
        <v>6.1636036300000002E-2</v>
      </c>
      <c r="V788" s="163">
        <v>7.2938499999999991</v>
      </c>
      <c r="W788" s="163">
        <v>1.4301665236500001</v>
      </c>
      <c r="X788" s="163">
        <v>1198.7190000000001</v>
      </c>
      <c r="Y788" s="163">
        <v>1160</v>
      </c>
      <c r="Z788" s="163">
        <v>1.1141435513764169E-3</v>
      </c>
      <c r="AA788" s="163">
        <v>0.9988858564486236</v>
      </c>
      <c r="AB788" s="163">
        <v>1.2806299823872819E-4</v>
      </c>
      <c r="AC788" s="163">
        <v>1.2806299823872819E-4</v>
      </c>
      <c r="AD788" s="158" t="s">
        <v>5810</v>
      </c>
    </row>
    <row r="789" spans="1:30">
      <c r="A789" s="167" t="s">
        <v>5860</v>
      </c>
      <c r="B789" s="167"/>
      <c r="C789" s="166" t="s">
        <v>8442</v>
      </c>
      <c r="D789" s="166" t="s">
        <v>5941</v>
      </c>
      <c r="E789" s="167" t="s">
        <v>633</v>
      </c>
      <c r="F789" s="172">
        <v>64.63</v>
      </c>
      <c r="G789" s="172">
        <v>-21.047650000000001</v>
      </c>
      <c r="H789" s="163">
        <v>48.893999999999998</v>
      </c>
      <c r="I789" s="163">
        <v>0.73099999999999998</v>
      </c>
      <c r="J789" s="163">
        <v>15.807</v>
      </c>
      <c r="K789" s="163">
        <v>0.17299999999999999</v>
      </c>
      <c r="L789" s="163">
        <v>9.3490000000000002</v>
      </c>
      <c r="M789" s="163">
        <v>15.728</v>
      </c>
      <c r="N789" s="163">
        <v>1.6279999999999999</v>
      </c>
      <c r="O789" s="163">
        <v>1.7000000000000001E-2</v>
      </c>
      <c r="P789" s="163">
        <v>5.0999999999999997E-2</v>
      </c>
      <c r="Q789" s="163">
        <v>3.2000000000000001E-2</v>
      </c>
      <c r="R789" s="163">
        <v>6.5000000000000002E-2</v>
      </c>
      <c r="S789" s="163">
        <v>0</v>
      </c>
      <c r="T789" s="163">
        <v>0</v>
      </c>
      <c r="U789" s="163">
        <v>4.5048695549999997E-2</v>
      </c>
      <c r="V789" s="163">
        <v>6.3877499999999996</v>
      </c>
      <c r="W789" s="163">
        <v>1.25249987475</v>
      </c>
      <c r="X789" s="163">
        <v>1201.9149</v>
      </c>
      <c r="Y789" s="163">
        <v>950</v>
      </c>
      <c r="Z789" s="163">
        <v>1.0944013726652949E-3</v>
      </c>
      <c r="AA789" s="163">
        <v>0.99890559862733475</v>
      </c>
      <c r="AB789" s="163">
        <v>3.1304800259664351E-4</v>
      </c>
      <c r="AC789" s="163">
        <v>3.1304800259664351E-4</v>
      </c>
      <c r="AD789" s="158" t="s">
        <v>5810</v>
      </c>
    </row>
    <row r="790" spans="1:30">
      <c r="A790" s="167" t="s">
        <v>5861</v>
      </c>
      <c r="B790" s="167"/>
      <c r="C790" s="166" t="s">
        <v>8442</v>
      </c>
      <c r="D790" s="166" t="s">
        <v>5941</v>
      </c>
      <c r="E790" s="167" t="s">
        <v>633</v>
      </c>
      <c r="F790" s="172">
        <v>64.63</v>
      </c>
      <c r="G790" s="172">
        <v>-21.047650000000001</v>
      </c>
      <c r="H790" s="163">
        <v>48.927</v>
      </c>
      <c r="I790" s="163">
        <v>0.82899999999999996</v>
      </c>
      <c r="J790" s="163">
        <v>16.152999999999999</v>
      </c>
      <c r="K790" s="163">
        <v>0.18099999999999999</v>
      </c>
      <c r="L790" s="163">
        <v>8.9169999999999998</v>
      </c>
      <c r="M790" s="163">
        <v>14.773999999999999</v>
      </c>
      <c r="N790" s="163">
        <v>1.5089999999999999</v>
      </c>
      <c r="O790" s="163">
        <v>0.11799999999999999</v>
      </c>
      <c r="P790" s="163">
        <v>5.7000000000000002E-2</v>
      </c>
      <c r="Q790" s="163">
        <v>0.11700000000000001</v>
      </c>
      <c r="R790" s="163">
        <v>7.2999999999999995E-2</v>
      </c>
      <c r="S790" s="163">
        <v>0</v>
      </c>
      <c r="T790" s="163">
        <v>0</v>
      </c>
      <c r="U790" s="163">
        <v>9.8268890009999998E-2</v>
      </c>
      <c r="V790" s="163">
        <v>7.0890000000000004</v>
      </c>
      <c r="W790" s="163">
        <v>1.3899998609999999</v>
      </c>
      <c r="X790" s="163">
        <v>1193.2317</v>
      </c>
      <c r="Y790" s="163">
        <v>2070</v>
      </c>
      <c r="Z790" s="163">
        <v>6.7876073546884505E-4</v>
      </c>
      <c r="AA790" s="163">
        <v>0.9993212392645312</v>
      </c>
      <c r="AB790" s="163">
        <v>2.9621921409169009E-4</v>
      </c>
      <c r="AC790" s="163">
        <v>2.9621921409169019E-4</v>
      </c>
      <c r="AD790" s="158" t="s">
        <v>5810</v>
      </c>
    </row>
    <row r="791" spans="1:30">
      <c r="A791" s="167" t="s">
        <v>5862</v>
      </c>
      <c r="B791" s="167"/>
      <c r="C791" s="166" t="s">
        <v>8442</v>
      </c>
      <c r="D791" s="166" t="s">
        <v>5941</v>
      </c>
      <c r="E791" s="167" t="s">
        <v>633</v>
      </c>
      <c r="F791" s="172">
        <v>64.63</v>
      </c>
      <c r="G791" s="172">
        <v>-21.047650000000001</v>
      </c>
      <c r="H791" s="163">
        <v>48.933</v>
      </c>
      <c r="I791" s="163">
        <v>0.72499999999999998</v>
      </c>
      <c r="J791" s="163">
        <v>15.801</v>
      </c>
      <c r="K791" s="163">
        <v>0.115</v>
      </c>
      <c r="L791" s="163">
        <v>9.2170000000000005</v>
      </c>
      <c r="M791" s="163">
        <v>16.015000000000001</v>
      </c>
      <c r="N791" s="163">
        <v>1.575</v>
      </c>
      <c r="O791" s="163">
        <v>1.2999999999999999E-2</v>
      </c>
      <c r="P791" s="163">
        <v>9.7000000000000003E-2</v>
      </c>
      <c r="Q791" s="163">
        <v>3.3000000000000002E-2</v>
      </c>
      <c r="R791" s="163">
        <v>6.3E-2</v>
      </c>
      <c r="S791" s="163">
        <v>0</v>
      </c>
      <c r="T791" s="163">
        <v>0</v>
      </c>
      <c r="U791" s="163">
        <v>5.1385236000000001E-2</v>
      </c>
      <c r="V791" s="163">
        <v>6.2934000000000001</v>
      </c>
      <c r="W791" s="163">
        <v>1.2339998766</v>
      </c>
      <c r="X791" s="163">
        <v>1199.2617</v>
      </c>
      <c r="Y791" s="163">
        <v>1110</v>
      </c>
      <c r="Z791" s="163">
        <v>8.9223100334159897E-4</v>
      </c>
      <c r="AA791" s="163">
        <v>0.99910776899665843</v>
      </c>
      <c r="AB791" s="163">
        <v>1.569299630175928E-4</v>
      </c>
      <c r="AC791" s="163">
        <v>1.569299630175929E-4</v>
      </c>
      <c r="AD791" s="158" t="s">
        <v>5810</v>
      </c>
    </row>
    <row r="792" spans="1:30">
      <c r="A792" s="167" t="s">
        <v>5863</v>
      </c>
      <c r="B792" s="167"/>
      <c r="C792" s="166" t="s">
        <v>8442</v>
      </c>
      <c r="D792" s="166" t="s">
        <v>5941</v>
      </c>
      <c r="E792" s="167" t="s">
        <v>633</v>
      </c>
      <c r="F792" s="172">
        <v>64.63</v>
      </c>
      <c r="G792" s="172">
        <v>-21.047650000000001</v>
      </c>
      <c r="H792" s="163">
        <v>48.969000000000001</v>
      </c>
      <c r="I792" s="163">
        <v>0.83299999999999996</v>
      </c>
      <c r="J792" s="163">
        <v>16.36</v>
      </c>
      <c r="K792" s="163">
        <v>0.16500000000000001</v>
      </c>
      <c r="L792" s="163">
        <v>8.4350000000000005</v>
      </c>
      <c r="M792" s="163">
        <v>15.11</v>
      </c>
      <c r="N792" s="163">
        <v>1.4810000000000001</v>
      </c>
      <c r="O792" s="163">
        <v>0.16700000000000001</v>
      </c>
      <c r="P792" s="163">
        <v>0.13400000000000001</v>
      </c>
      <c r="Q792" s="163">
        <v>0.223</v>
      </c>
      <c r="R792" s="163">
        <v>7.0999999999999994E-2</v>
      </c>
      <c r="S792" s="163">
        <v>0</v>
      </c>
      <c r="T792" s="163">
        <v>0</v>
      </c>
      <c r="U792" s="163">
        <v>7.1410602340000004E-2</v>
      </c>
      <c r="V792" s="163">
        <v>6.8390999999999993</v>
      </c>
      <c r="W792" s="163">
        <v>1.3409998659</v>
      </c>
      <c r="X792" s="163">
        <v>1183.5435</v>
      </c>
      <c r="Y792" s="163">
        <v>1550</v>
      </c>
      <c r="Z792" s="163">
        <v>8.3565495001000634E-4</v>
      </c>
      <c r="AA792" s="163">
        <v>0.99916434504998997</v>
      </c>
      <c r="AB792" s="163">
        <v>2.8206373462018742E-4</v>
      </c>
      <c r="AC792" s="163">
        <v>2.8206373462018742E-4</v>
      </c>
      <c r="AD792" s="158" t="s">
        <v>5810</v>
      </c>
    </row>
    <row r="793" spans="1:30">
      <c r="A793" s="167" t="s">
        <v>5864</v>
      </c>
      <c r="B793" s="167"/>
      <c r="C793" s="166" t="s">
        <v>8442</v>
      </c>
      <c r="D793" s="166" t="s">
        <v>5941</v>
      </c>
      <c r="E793" s="167" t="s">
        <v>633</v>
      </c>
      <c r="F793" s="172">
        <v>64.63</v>
      </c>
      <c r="G793" s="172">
        <v>-21.047650000000001</v>
      </c>
      <c r="H793" s="163">
        <v>48.970999999999997</v>
      </c>
      <c r="I793" s="163">
        <v>0.97199999999999998</v>
      </c>
      <c r="J793" s="163">
        <v>15.952</v>
      </c>
      <c r="K793" s="163">
        <v>0.19600000000000001</v>
      </c>
      <c r="L793" s="163">
        <v>9.6829999999999998</v>
      </c>
      <c r="M793" s="163">
        <v>14.737</v>
      </c>
      <c r="N793" s="163">
        <v>1.744</v>
      </c>
      <c r="O793" s="163">
        <v>0.14899999999999999</v>
      </c>
      <c r="P793" s="163">
        <v>7.9000000000000001E-2</v>
      </c>
      <c r="Q793" s="163">
        <v>0.13</v>
      </c>
      <c r="R793" s="163">
        <v>6.5000000000000002E-2</v>
      </c>
      <c r="S793" s="163">
        <v>0</v>
      </c>
      <c r="T793" s="163">
        <v>0</v>
      </c>
      <c r="U793" s="163">
        <v>4.4585196790000003E-2</v>
      </c>
      <c r="V793" s="163">
        <v>6.2185999999999986</v>
      </c>
      <c r="W793" s="163">
        <v>1.2193332113999999</v>
      </c>
      <c r="X793" s="163">
        <v>1208.6283000000001</v>
      </c>
      <c r="Y793" s="163">
        <v>890</v>
      </c>
      <c r="Z793" s="163">
        <v>1.165803986392462E-3</v>
      </c>
      <c r="AA793" s="163">
        <v>0.99883419601360757</v>
      </c>
      <c r="AB793" s="163">
        <v>1.4098526153802959E-4</v>
      </c>
      <c r="AC793" s="163">
        <v>1.409852615380297E-4</v>
      </c>
      <c r="AD793" s="158" t="s">
        <v>5810</v>
      </c>
    </row>
    <row r="794" spans="1:30">
      <c r="A794" s="167" t="s">
        <v>5865</v>
      </c>
      <c r="B794" s="167"/>
      <c r="C794" s="166" t="s">
        <v>8442</v>
      </c>
      <c r="D794" s="166" t="s">
        <v>5941</v>
      </c>
      <c r="E794" s="167" t="s">
        <v>633</v>
      </c>
      <c r="F794" s="172">
        <v>64.63</v>
      </c>
      <c r="G794" s="172">
        <v>-21.047650000000001</v>
      </c>
      <c r="H794" s="163">
        <v>49.003999999999998</v>
      </c>
      <c r="I794" s="163">
        <v>0.76300000000000001</v>
      </c>
      <c r="J794" s="163">
        <v>15.538</v>
      </c>
      <c r="K794" s="163">
        <v>0.155</v>
      </c>
      <c r="L794" s="163">
        <v>9.6129999999999995</v>
      </c>
      <c r="M794" s="163">
        <v>14.807</v>
      </c>
      <c r="N794" s="163">
        <v>1.472</v>
      </c>
      <c r="O794" s="163">
        <v>2.8000000000000001E-2</v>
      </c>
      <c r="P794" s="163">
        <v>4.4999999999999998E-2</v>
      </c>
      <c r="Q794" s="163">
        <v>2.5999999999999999E-2</v>
      </c>
      <c r="R794" s="163">
        <v>5.8999999999999997E-2</v>
      </c>
      <c r="S794" s="163">
        <v>0</v>
      </c>
      <c r="T794" s="163">
        <v>0</v>
      </c>
      <c r="U794" s="163">
        <v>5.9965947120000002E-2</v>
      </c>
      <c r="V794" s="163">
        <v>7.1960999999999986</v>
      </c>
      <c r="W794" s="163">
        <v>1.4109998588999999</v>
      </c>
      <c r="X794" s="163">
        <v>1207.2212999999999</v>
      </c>
      <c r="Y794" s="163">
        <v>1220</v>
      </c>
      <c r="Z794" s="163">
        <v>7.4022873541812722E-4</v>
      </c>
      <c r="AA794" s="163">
        <v>0.99925977126458188</v>
      </c>
      <c r="AB794" s="163">
        <v>1.9953172863704011E-4</v>
      </c>
      <c r="AC794" s="163">
        <v>1.9953172863704011E-4</v>
      </c>
      <c r="AD794" s="158" t="s">
        <v>5810</v>
      </c>
    </row>
    <row r="795" spans="1:30">
      <c r="A795" s="167" t="s">
        <v>5866</v>
      </c>
      <c r="B795" s="167"/>
      <c r="C795" s="166" t="s">
        <v>8442</v>
      </c>
      <c r="D795" s="166" t="s">
        <v>5941</v>
      </c>
      <c r="E795" s="167" t="s">
        <v>633</v>
      </c>
      <c r="F795" s="172">
        <v>64.63</v>
      </c>
      <c r="G795" s="172">
        <v>-21.047650000000001</v>
      </c>
      <c r="H795" s="163">
        <v>49.021000000000001</v>
      </c>
      <c r="I795" s="163">
        <v>0.77400000000000002</v>
      </c>
      <c r="J795" s="163">
        <v>15.93</v>
      </c>
      <c r="K795" s="163">
        <v>0.13100000000000001</v>
      </c>
      <c r="L795" s="163">
        <v>9.6920000000000002</v>
      </c>
      <c r="M795" s="163">
        <v>15.385</v>
      </c>
      <c r="N795" s="163">
        <v>1.4650000000000001</v>
      </c>
      <c r="O795" s="163">
        <v>4.4999999999999998E-2</v>
      </c>
      <c r="P795" s="163">
        <v>3.1E-2</v>
      </c>
      <c r="Q795" s="163">
        <v>2.1999999999999999E-2</v>
      </c>
      <c r="R795" s="163">
        <v>4.1000000000000002E-2</v>
      </c>
      <c r="S795" s="163">
        <v>0</v>
      </c>
      <c r="T795" s="163">
        <v>0</v>
      </c>
      <c r="U795" s="163">
        <v>0.1079284469</v>
      </c>
      <c r="V795" s="163">
        <v>6.3180499999999986</v>
      </c>
      <c r="W795" s="163">
        <v>1.2388332094500001</v>
      </c>
      <c r="X795" s="163">
        <v>1208.8091999999999</v>
      </c>
      <c r="Y795" s="163">
        <v>2280</v>
      </c>
      <c r="Z795" s="163">
        <v>1.9986933487073369E-4</v>
      </c>
      <c r="AA795" s="163">
        <v>0.99980013066512918</v>
      </c>
      <c r="AB795" s="163">
        <v>4.5805130027694058E-4</v>
      </c>
      <c r="AC795" s="163">
        <v>4.5805130027694031E-4</v>
      </c>
      <c r="AD795" s="158" t="s">
        <v>5810</v>
      </c>
    </row>
    <row r="796" spans="1:30">
      <c r="A796" s="167" t="s">
        <v>5867</v>
      </c>
      <c r="B796" s="167"/>
      <c r="C796" s="166" t="s">
        <v>8442</v>
      </c>
      <c r="D796" s="166" t="s">
        <v>5941</v>
      </c>
      <c r="E796" s="167" t="s">
        <v>633</v>
      </c>
      <c r="F796" s="172">
        <v>64.63</v>
      </c>
      <c r="G796" s="172">
        <v>-21.047650000000001</v>
      </c>
      <c r="H796" s="163">
        <v>49.029000000000003</v>
      </c>
      <c r="I796" s="163">
        <v>0.94599999999999995</v>
      </c>
      <c r="J796" s="163">
        <v>17.178000000000001</v>
      </c>
      <c r="K796" s="163">
        <v>0.18099999999999999</v>
      </c>
      <c r="L796" s="163">
        <v>8.44</v>
      </c>
      <c r="M796" s="163">
        <v>15.879</v>
      </c>
      <c r="N796" s="163">
        <v>1.629</v>
      </c>
      <c r="O796" s="163">
        <v>0.03</v>
      </c>
      <c r="P796" s="163">
        <v>0.126</v>
      </c>
      <c r="Q796" s="163">
        <v>3.5999999999999997E-2</v>
      </c>
      <c r="R796" s="163">
        <v>6.4000000000000001E-2</v>
      </c>
      <c r="S796" s="163">
        <v>0</v>
      </c>
      <c r="T796" s="163">
        <v>0</v>
      </c>
      <c r="U796" s="163">
        <v>2.1681948480000001E-2</v>
      </c>
      <c r="V796" s="163">
        <v>5.4986499999999996</v>
      </c>
      <c r="W796" s="163">
        <v>1.07816655885</v>
      </c>
      <c r="X796" s="163">
        <v>1183.644</v>
      </c>
      <c r="Y796" s="163">
        <v>490</v>
      </c>
      <c r="Z796" s="163">
        <v>1.8778496809991961E-3</v>
      </c>
      <c r="AA796" s="163">
        <v>0.99812215031900076</v>
      </c>
      <c r="AB796" s="163">
        <v>2.9535093888610861E-4</v>
      </c>
      <c r="AC796" s="163">
        <v>2.953509388861085E-4</v>
      </c>
      <c r="AD796" s="158" t="s">
        <v>5810</v>
      </c>
    </row>
    <row r="797" spans="1:30">
      <c r="A797" s="167" t="s">
        <v>5868</v>
      </c>
      <c r="B797" s="167"/>
      <c r="C797" s="166" t="s">
        <v>8442</v>
      </c>
      <c r="D797" s="166" t="s">
        <v>5941</v>
      </c>
      <c r="E797" s="167" t="s">
        <v>633</v>
      </c>
      <c r="F797" s="172">
        <v>64.63</v>
      </c>
      <c r="G797" s="172">
        <v>-21.047650000000001</v>
      </c>
      <c r="H797" s="163">
        <v>49.039000000000001</v>
      </c>
      <c r="I797" s="163">
        <v>1.149</v>
      </c>
      <c r="J797" s="163">
        <v>15.548</v>
      </c>
      <c r="K797" s="163">
        <v>0.124</v>
      </c>
      <c r="L797" s="163">
        <v>9.6289999999999996</v>
      </c>
      <c r="M797" s="163">
        <v>14.813000000000001</v>
      </c>
      <c r="N797" s="163">
        <v>1.6220000000000001</v>
      </c>
      <c r="O797" s="163">
        <v>6.9000000000000006E-2</v>
      </c>
      <c r="P797" s="163">
        <v>0.06</v>
      </c>
      <c r="Q797" s="163">
        <v>6.2E-2</v>
      </c>
      <c r="R797" s="163">
        <v>5.5E-2</v>
      </c>
      <c r="S797" s="163">
        <v>0</v>
      </c>
      <c r="T797" s="163">
        <v>0</v>
      </c>
      <c r="U797" s="163">
        <v>9.295755549000001E-2</v>
      </c>
      <c r="V797" s="163">
        <v>6.6376499999999998</v>
      </c>
      <c r="W797" s="163">
        <v>1.30149986985</v>
      </c>
      <c r="X797" s="163">
        <v>1207.5428999999999</v>
      </c>
      <c r="Y797" s="163">
        <v>1870</v>
      </c>
      <c r="Z797" s="163">
        <v>4.2902231737490109E-4</v>
      </c>
      <c r="AA797" s="163">
        <v>0.99957097768262515</v>
      </c>
      <c r="AB797" s="163">
        <v>1.3201252698783809E-4</v>
      </c>
      <c r="AC797" s="163">
        <v>1.320125269878382E-4</v>
      </c>
      <c r="AD797" s="158" t="s">
        <v>5810</v>
      </c>
    </row>
    <row r="798" spans="1:30">
      <c r="A798" s="167" t="s">
        <v>5869</v>
      </c>
      <c r="B798" s="167"/>
      <c r="C798" s="166" t="s">
        <v>8442</v>
      </c>
      <c r="D798" s="166" t="s">
        <v>5941</v>
      </c>
      <c r="E798" s="167" t="s">
        <v>633</v>
      </c>
      <c r="F798" s="172">
        <v>64.63</v>
      </c>
      <c r="G798" s="172">
        <v>-21.047650000000001</v>
      </c>
      <c r="H798" s="163">
        <v>49.055</v>
      </c>
      <c r="I798" s="163">
        <v>0.81799999999999995</v>
      </c>
      <c r="J798" s="163">
        <v>15.574</v>
      </c>
      <c r="K798" s="163">
        <v>0.222</v>
      </c>
      <c r="L798" s="163">
        <v>9.3260000000000005</v>
      </c>
      <c r="M798" s="163">
        <v>14.04</v>
      </c>
      <c r="N798" s="163">
        <v>1.6140000000000001</v>
      </c>
      <c r="O798" s="163">
        <v>0.26300000000000001</v>
      </c>
      <c r="P798" s="163">
        <v>5.2999999999999999E-2</v>
      </c>
      <c r="Q798" s="163">
        <v>0.22600000000000001</v>
      </c>
      <c r="R798" s="163">
        <v>7.0999999999999994E-2</v>
      </c>
      <c r="S798" s="163">
        <v>0</v>
      </c>
      <c r="T798" s="163">
        <v>0</v>
      </c>
      <c r="U798" s="163">
        <v>4.857083173E-2</v>
      </c>
      <c r="V798" s="163">
        <v>7.4128499999999997</v>
      </c>
      <c r="W798" s="163">
        <v>1.45349985465</v>
      </c>
      <c r="X798" s="163">
        <v>1201.4526000000001</v>
      </c>
      <c r="Y798" s="163">
        <v>940</v>
      </c>
      <c r="Z798" s="163">
        <v>1.3357149424882649E-3</v>
      </c>
      <c r="AA798" s="163">
        <v>0.9986642850575117</v>
      </c>
      <c r="AB798" s="163">
        <v>2.1043557721451899E-4</v>
      </c>
      <c r="AC798" s="163">
        <v>2.1043557721451899E-4</v>
      </c>
      <c r="AD798" s="158" t="s">
        <v>5810</v>
      </c>
    </row>
    <row r="799" spans="1:30">
      <c r="A799" s="167" t="s">
        <v>5870</v>
      </c>
      <c r="B799" s="167"/>
      <c r="C799" s="166" t="s">
        <v>8442</v>
      </c>
      <c r="D799" s="166" t="s">
        <v>5941</v>
      </c>
      <c r="E799" s="167" t="s">
        <v>633</v>
      </c>
      <c r="F799" s="172">
        <v>64.63</v>
      </c>
      <c r="G799" s="172">
        <v>-21.047650000000001</v>
      </c>
      <c r="H799" s="163">
        <v>49.072000000000003</v>
      </c>
      <c r="I799" s="163">
        <v>0.93899999999999995</v>
      </c>
      <c r="J799" s="163">
        <v>16.97</v>
      </c>
      <c r="K799" s="163">
        <v>0.23400000000000001</v>
      </c>
      <c r="L799" s="163">
        <v>8.8450000000000006</v>
      </c>
      <c r="M799" s="163">
        <v>15.68</v>
      </c>
      <c r="N799" s="163">
        <v>1.62</v>
      </c>
      <c r="O799" s="163">
        <v>3.5999999999999997E-2</v>
      </c>
      <c r="P799" s="163">
        <v>5.1999999999999998E-2</v>
      </c>
      <c r="Q799" s="163">
        <v>2.3E-2</v>
      </c>
      <c r="R799" s="163">
        <v>7.8E-2</v>
      </c>
      <c r="S799" s="163">
        <v>0</v>
      </c>
      <c r="T799" s="163">
        <v>0</v>
      </c>
      <c r="U799" s="163">
        <v>7.7668483110000006E-2</v>
      </c>
      <c r="V799" s="163">
        <v>5.4986499999999996</v>
      </c>
      <c r="W799" s="163">
        <v>1.07816655885</v>
      </c>
      <c r="X799" s="163">
        <v>1191.7845</v>
      </c>
      <c r="Y799" s="163">
        <v>1750</v>
      </c>
      <c r="Z799" s="163">
        <v>8.8052329368418496E-4</v>
      </c>
      <c r="AA799" s="163">
        <v>0.99911947670631585</v>
      </c>
      <c r="AB799" s="163">
        <v>2.5834547839269058E-4</v>
      </c>
      <c r="AC799" s="163">
        <v>2.5834547839269058E-4</v>
      </c>
      <c r="AD799" s="158" t="s">
        <v>5810</v>
      </c>
    </row>
    <row r="800" spans="1:30">
      <c r="A800" s="167" t="s">
        <v>5871</v>
      </c>
      <c r="B800" s="167"/>
      <c r="C800" s="166" t="s">
        <v>8442</v>
      </c>
      <c r="D800" s="166" t="s">
        <v>5941</v>
      </c>
      <c r="E800" s="167" t="s">
        <v>633</v>
      </c>
      <c r="F800" s="172">
        <v>64.63</v>
      </c>
      <c r="G800" s="172">
        <v>-21.047650000000001</v>
      </c>
      <c r="H800" s="163">
        <v>49.085000000000001</v>
      </c>
      <c r="I800" s="163">
        <v>0.93500000000000005</v>
      </c>
      <c r="J800" s="163">
        <v>16.132000000000001</v>
      </c>
      <c r="K800" s="163">
        <v>0.111</v>
      </c>
      <c r="L800" s="163">
        <v>9.5749999999999993</v>
      </c>
      <c r="M800" s="163">
        <v>14.858000000000001</v>
      </c>
      <c r="N800" s="163">
        <v>1.6579999999999999</v>
      </c>
      <c r="O800" s="163">
        <v>0.252</v>
      </c>
      <c r="P800" s="163">
        <v>4.5999999999999999E-2</v>
      </c>
      <c r="Q800" s="163">
        <v>0.19900000000000001</v>
      </c>
      <c r="R800" s="163">
        <v>8.8999999999999996E-2</v>
      </c>
      <c r="S800" s="163">
        <v>0</v>
      </c>
      <c r="T800" s="163">
        <v>0</v>
      </c>
      <c r="U800" s="163">
        <v>6.0709638250000003E-2</v>
      </c>
      <c r="V800" s="163">
        <v>6.0154500000000004</v>
      </c>
      <c r="W800" s="163">
        <v>1.17949988205</v>
      </c>
      <c r="X800" s="163">
        <v>1206.4575</v>
      </c>
      <c r="Y800" s="163">
        <v>1230</v>
      </c>
      <c r="Z800" s="163">
        <v>1.6143185771847061E-3</v>
      </c>
      <c r="AA800" s="163">
        <v>0.99838568142281525</v>
      </c>
      <c r="AB800" s="163">
        <v>1.934169636807997E-4</v>
      </c>
      <c r="AC800" s="163">
        <v>1.9341696368079959E-4</v>
      </c>
      <c r="AD800" s="158" t="s">
        <v>5810</v>
      </c>
    </row>
    <row r="801" spans="1:30">
      <c r="A801" s="167" t="s">
        <v>5872</v>
      </c>
      <c r="B801" s="167"/>
      <c r="C801" s="166" t="s">
        <v>8442</v>
      </c>
      <c r="D801" s="166" t="s">
        <v>5941</v>
      </c>
      <c r="E801" s="167" t="s">
        <v>633</v>
      </c>
      <c r="F801" s="172">
        <v>64.63</v>
      </c>
      <c r="G801" s="172">
        <v>-21.047650000000001</v>
      </c>
      <c r="H801" s="163">
        <v>49.088000000000001</v>
      </c>
      <c r="I801" s="163">
        <v>0.92300000000000004</v>
      </c>
      <c r="J801" s="163">
        <v>16.056999999999999</v>
      </c>
      <c r="K801" s="163">
        <v>0.192</v>
      </c>
      <c r="L801" s="163">
        <v>8.8559999999999999</v>
      </c>
      <c r="M801" s="163">
        <v>14.835000000000001</v>
      </c>
      <c r="N801" s="163">
        <v>1.4670000000000001</v>
      </c>
      <c r="O801" s="163">
        <v>8.2000000000000003E-2</v>
      </c>
      <c r="P801" s="163">
        <v>9.5000000000000001E-2</v>
      </c>
      <c r="Q801" s="163">
        <v>6.5000000000000002E-2</v>
      </c>
      <c r="R801" s="163">
        <v>6.5000000000000002E-2</v>
      </c>
      <c r="S801" s="163">
        <v>0</v>
      </c>
      <c r="T801" s="163">
        <v>0</v>
      </c>
      <c r="U801" s="163">
        <v>4.4275095799999999E-3</v>
      </c>
      <c r="V801" s="163">
        <v>7.0209999999999999</v>
      </c>
      <c r="W801" s="163">
        <v>1.376666529</v>
      </c>
      <c r="X801" s="163">
        <v>1192.0056</v>
      </c>
      <c r="Y801" s="163">
        <v>90</v>
      </c>
      <c r="Z801" s="163">
        <v>9.6781320578601168E-3</v>
      </c>
      <c r="AA801" s="163">
        <v>0.99032186794213983</v>
      </c>
      <c r="AB801" s="163">
        <v>6.3391479184882302E-5</v>
      </c>
      <c r="AC801" s="163">
        <v>6.3391479184882302E-5</v>
      </c>
      <c r="AD801" s="158" t="s">
        <v>5810</v>
      </c>
    </row>
    <row r="802" spans="1:30">
      <c r="A802" s="167" t="s">
        <v>5873</v>
      </c>
      <c r="B802" s="167"/>
      <c r="C802" s="166" t="s">
        <v>8442</v>
      </c>
      <c r="D802" s="166" t="s">
        <v>5941</v>
      </c>
      <c r="E802" s="167" t="s">
        <v>633</v>
      </c>
      <c r="F802" s="172">
        <v>64.63</v>
      </c>
      <c r="G802" s="172">
        <v>-21.047650000000001</v>
      </c>
      <c r="H802" s="163">
        <v>49.109000000000002</v>
      </c>
      <c r="I802" s="163">
        <v>0.83399999999999996</v>
      </c>
      <c r="J802" s="163">
        <v>16.125</v>
      </c>
      <c r="K802" s="163">
        <v>0.13900000000000001</v>
      </c>
      <c r="L802" s="163">
        <v>9.1110000000000007</v>
      </c>
      <c r="M802" s="163">
        <v>15.221</v>
      </c>
      <c r="N802" s="163">
        <v>1.8280000000000001</v>
      </c>
      <c r="O802" s="163">
        <v>1.4E-2</v>
      </c>
      <c r="P802" s="163">
        <v>9.9000000000000005E-2</v>
      </c>
      <c r="Q802" s="163">
        <v>2.3E-2</v>
      </c>
      <c r="R802" s="163">
        <v>7.9000000000000001E-2</v>
      </c>
      <c r="S802" s="163">
        <v>0</v>
      </c>
      <c r="T802" s="163">
        <v>0</v>
      </c>
      <c r="U802" s="163">
        <v>1.589746434E-2</v>
      </c>
      <c r="V802" s="163">
        <v>6.3103999999999996</v>
      </c>
      <c r="W802" s="163">
        <v>1.2373332096</v>
      </c>
      <c r="X802" s="163">
        <v>1197.1311000000001</v>
      </c>
      <c r="Y802" s="163">
        <v>330</v>
      </c>
      <c r="Z802" s="163">
        <v>4.0856431198131541E-3</v>
      </c>
      <c r="AA802" s="163">
        <v>0.99591435688018681</v>
      </c>
      <c r="AB802" s="163">
        <v>6.9505800081593987E-5</v>
      </c>
      <c r="AC802" s="163">
        <v>6.9505800081593974E-5</v>
      </c>
      <c r="AD802" s="158" t="s">
        <v>5810</v>
      </c>
    </row>
    <row r="803" spans="1:30">
      <c r="A803" s="167" t="s">
        <v>5874</v>
      </c>
      <c r="B803" s="167"/>
      <c r="C803" s="166" t="s">
        <v>8442</v>
      </c>
      <c r="D803" s="166" t="s">
        <v>5941</v>
      </c>
      <c r="E803" s="167" t="s">
        <v>633</v>
      </c>
      <c r="F803" s="172">
        <v>64.63</v>
      </c>
      <c r="G803" s="172">
        <v>-21.047650000000001</v>
      </c>
      <c r="H803" s="163">
        <v>49.244</v>
      </c>
      <c r="I803" s="163">
        <v>0.76600000000000001</v>
      </c>
      <c r="J803" s="163">
        <v>16.638000000000002</v>
      </c>
      <c r="K803" s="163">
        <v>0.16600000000000001</v>
      </c>
      <c r="L803" s="163">
        <v>9.4179999999999993</v>
      </c>
      <c r="M803" s="163">
        <v>15.224</v>
      </c>
      <c r="N803" s="163">
        <v>1.587</v>
      </c>
      <c r="O803" s="163">
        <v>0.05</v>
      </c>
      <c r="P803" s="163">
        <v>9.1999999999999998E-2</v>
      </c>
      <c r="Q803" s="163">
        <v>1.7000000000000001E-2</v>
      </c>
      <c r="R803" s="163">
        <v>4.3999999999999997E-2</v>
      </c>
      <c r="S803" s="163">
        <v>0</v>
      </c>
      <c r="T803" s="163">
        <v>0</v>
      </c>
      <c r="U803" s="163">
        <v>3.1641403569999997E-2</v>
      </c>
      <c r="V803" s="163">
        <v>5.7264499999999998</v>
      </c>
      <c r="W803" s="163">
        <v>1.1228332210500001</v>
      </c>
      <c r="X803" s="163">
        <v>1203.3018</v>
      </c>
      <c r="Y803" s="163">
        <v>680</v>
      </c>
      <c r="Z803" s="163">
        <v>6.7331367149383648E-4</v>
      </c>
      <c r="AA803" s="163">
        <v>0.99932668632850619</v>
      </c>
      <c r="AB803" s="163">
        <v>1.1332992186314771E-4</v>
      </c>
      <c r="AC803" s="163">
        <v>1.1332992186314771E-4</v>
      </c>
      <c r="AD803" s="158" t="s">
        <v>5810</v>
      </c>
    </row>
    <row r="804" spans="1:30">
      <c r="A804" s="167" t="s">
        <v>5875</v>
      </c>
      <c r="B804" s="167"/>
      <c r="C804" s="166" t="s">
        <v>8442</v>
      </c>
      <c r="D804" s="166" t="s">
        <v>5941</v>
      </c>
      <c r="E804" s="167" t="s">
        <v>633</v>
      </c>
      <c r="F804" s="172">
        <v>64.63</v>
      </c>
      <c r="G804" s="172">
        <v>-21.047650000000001</v>
      </c>
      <c r="H804" s="163">
        <v>49.283000000000001</v>
      </c>
      <c r="I804" s="163">
        <v>0.82699999999999996</v>
      </c>
      <c r="J804" s="163">
        <v>16.239999999999998</v>
      </c>
      <c r="K804" s="163">
        <v>0.13800000000000001</v>
      </c>
      <c r="L804" s="163">
        <v>8.6999999999999993</v>
      </c>
      <c r="M804" s="163">
        <v>14.773999999999999</v>
      </c>
      <c r="N804" s="163">
        <v>1.542</v>
      </c>
      <c r="O804" s="163">
        <v>0.14199999999999999</v>
      </c>
      <c r="P804" s="163">
        <v>4.2000000000000003E-2</v>
      </c>
      <c r="Q804" s="163">
        <v>0.13800000000000001</v>
      </c>
      <c r="R804" s="163">
        <v>7.0000000000000007E-2</v>
      </c>
      <c r="S804" s="163">
        <v>0</v>
      </c>
      <c r="T804" s="163">
        <v>0</v>
      </c>
      <c r="U804" s="163">
        <v>9.786365574E-2</v>
      </c>
      <c r="V804" s="163">
        <v>6.8824500000000004</v>
      </c>
      <c r="W804" s="163">
        <v>1.3494998650500001</v>
      </c>
      <c r="X804" s="163">
        <v>1188.8699999999999</v>
      </c>
      <c r="Y804" s="163">
        <v>2090</v>
      </c>
      <c r="Z804" s="163">
        <v>6.1186745423186793E-4</v>
      </c>
      <c r="AA804" s="163">
        <v>0.99938813254576819</v>
      </c>
      <c r="AB804" s="163">
        <v>2.403073947299652E-4</v>
      </c>
      <c r="AC804" s="163">
        <v>2.4030739472996509E-4</v>
      </c>
      <c r="AD804" s="158" t="s">
        <v>5810</v>
      </c>
    </row>
    <row r="805" spans="1:30">
      <c r="A805" s="167" t="s">
        <v>5876</v>
      </c>
      <c r="B805" s="167"/>
      <c r="C805" s="166" t="s">
        <v>8442</v>
      </c>
      <c r="D805" s="166" t="s">
        <v>5941</v>
      </c>
      <c r="E805" s="167" t="s">
        <v>633</v>
      </c>
      <c r="F805" s="172">
        <v>64.63</v>
      </c>
      <c r="G805" s="172">
        <v>-21.047650000000001</v>
      </c>
      <c r="H805" s="163">
        <v>49.292999999999999</v>
      </c>
      <c r="I805" s="163">
        <v>0.71099999999999997</v>
      </c>
      <c r="J805" s="163">
        <v>17.588999999999999</v>
      </c>
      <c r="K805" s="163">
        <v>0.20300000000000001</v>
      </c>
      <c r="L805" s="163">
        <v>7.91</v>
      </c>
      <c r="M805" s="163">
        <v>15.106999999999999</v>
      </c>
      <c r="N805" s="163">
        <v>2.06</v>
      </c>
      <c r="O805" s="163">
        <v>1.9E-2</v>
      </c>
      <c r="P805" s="163">
        <v>5.7000000000000002E-2</v>
      </c>
      <c r="Q805" s="163">
        <v>0.13900000000000001</v>
      </c>
      <c r="R805" s="163">
        <v>5.8000000000000003E-2</v>
      </c>
      <c r="S805" s="163">
        <v>0</v>
      </c>
      <c r="T805" s="163">
        <v>0</v>
      </c>
      <c r="U805" s="163">
        <v>4.6089879549999997E-2</v>
      </c>
      <c r="V805" s="163">
        <v>5.8224999999999998</v>
      </c>
      <c r="W805" s="163">
        <v>1.1416665525</v>
      </c>
      <c r="X805" s="163">
        <v>1172.991</v>
      </c>
      <c r="Y805" s="163">
        <v>1060</v>
      </c>
      <c r="Z805" s="163">
        <v>7.5418320152796973E-4</v>
      </c>
      <c r="AA805" s="163">
        <v>0.99924581679847202</v>
      </c>
      <c r="AB805" s="163">
        <v>2.5031354200985508E-4</v>
      </c>
      <c r="AC805" s="163">
        <v>2.5031354200985491E-4</v>
      </c>
      <c r="AD805" s="158" t="s">
        <v>5810</v>
      </c>
    </row>
    <row r="806" spans="1:30">
      <c r="A806" s="167" t="s">
        <v>5877</v>
      </c>
      <c r="B806" s="167"/>
      <c r="C806" s="166" t="s">
        <v>8442</v>
      </c>
      <c r="D806" s="166" t="s">
        <v>5941</v>
      </c>
      <c r="E806" s="167" t="s">
        <v>633</v>
      </c>
      <c r="F806" s="172">
        <v>64.63</v>
      </c>
      <c r="G806" s="172">
        <v>-21.047650000000001</v>
      </c>
      <c r="H806" s="163">
        <v>49.314999999999998</v>
      </c>
      <c r="I806" s="163">
        <v>1.3240000000000001</v>
      </c>
      <c r="J806" s="163">
        <v>14.727</v>
      </c>
      <c r="K806" s="163">
        <v>0.20799999999999999</v>
      </c>
      <c r="L806" s="163">
        <v>8.9749999999999996</v>
      </c>
      <c r="M806" s="163">
        <v>13.403</v>
      </c>
      <c r="N806" s="163">
        <v>2.024</v>
      </c>
      <c r="O806" s="163">
        <v>2.4E-2</v>
      </c>
      <c r="P806" s="163">
        <v>3.3000000000000002E-2</v>
      </c>
      <c r="Q806" s="163">
        <v>7.4999999999999997E-2</v>
      </c>
      <c r="R806" s="163">
        <v>6.0999999999999999E-2</v>
      </c>
      <c r="S806" s="163">
        <v>0</v>
      </c>
      <c r="T806" s="163">
        <v>0</v>
      </c>
      <c r="U806" s="163">
        <v>3.6830586819999997E-2</v>
      </c>
      <c r="V806" s="163">
        <v>8.3198000000000008</v>
      </c>
      <c r="W806" s="163">
        <v>1.6313331702</v>
      </c>
      <c r="X806" s="163">
        <v>1194.3975</v>
      </c>
      <c r="Y806" s="163">
        <v>670</v>
      </c>
      <c r="Z806" s="163">
        <v>1.3557022955037661E-3</v>
      </c>
      <c r="AA806" s="163">
        <v>0.99864429770449625</v>
      </c>
      <c r="AB806" s="163">
        <v>4.161978684309221E-4</v>
      </c>
      <c r="AC806" s="163">
        <v>4.161978684309221E-4</v>
      </c>
      <c r="AD806" s="158" t="s">
        <v>5810</v>
      </c>
    </row>
    <row r="807" spans="1:30">
      <c r="A807" s="167" t="s">
        <v>5878</v>
      </c>
      <c r="B807" s="167"/>
      <c r="C807" s="166" t="s">
        <v>8442</v>
      </c>
      <c r="D807" s="166" t="s">
        <v>5941</v>
      </c>
      <c r="E807" s="167" t="s">
        <v>633</v>
      </c>
      <c r="F807" s="172">
        <v>64.63</v>
      </c>
      <c r="G807" s="172">
        <v>-21.047650000000001</v>
      </c>
      <c r="H807" s="163">
        <v>49.314999999999998</v>
      </c>
      <c r="I807" s="163">
        <v>0.70599999999999996</v>
      </c>
      <c r="J807" s="163">
        <v>16.327999999999999</v>
      </c>
      <c r="K807" s="163">
        <v>0.16600000000000001</v>
      </c>
      <c r="L807" s="163">
        <v>9.5660000000000007</v>
      </c>
      <c r="M807" s="163">
        <v>14.646000000000001</v>
      </c>
      <c r="N807" s="163">
        <v>1.9590000000000001</v>
      </c>
      <c r="O807" s="163">
        <v>8.0000000000000002E-3</v>
      </c>
      <c r="P807" s="163">
        <v>5.8999999999999997E-2</v>
      </c>
      <c r="Q807" s="163">
        <v>2.4E-2</v>
      </c>
      <c r="R807" s="163">
        <v>7.0999999999999994E-2</v>
      </c>
      <c r="S807" s="163">
        <v>0</v>
      </c>
      <c r="T807" s="163">
        <v>0</v>
      </c>
      <c r="U807" s="163">
        <v>6.6681021720000006E-3</v>
      </c>
      <c r="V807" s="163">
        <v>6.0800499999999991</v>
      </c>
      <c r="W807" s="163">
        <v>1.1921665474500001</v>
      </c>
      <c r="X807" s="163">
        <v>1206.2765999999999</v>
      </c>
      <c r="Y807" s="163">
        <v>130</v>
      </c>
      <c r="Z807" s="163">
        <v>7.7948884682596357E-3</v>
      </c>
      <c r="AA807" s="163">
        <v>0.9922051115317404</v>
      </c>
      <c r="AB807" s="163">
        <v>2.6352991576300197E-4</v>
      </c>
      <c r="AC807" s="163">
        <v>2.6352991576300197E-4</v>
      </c>
      <c r="AD807" s="158" t="s">
        <v>5810</v>
      </c>
    </row>
    <row r="808" spans="1:30">
      <c r="A808" s="167" t="s">
        <v>5879</v>
      </c>
      <c r="B808" s="167"/>
      <c r="C808" s="166" t="s">
        <v>8442</v>
      </c>
      <c r="D808" s="166" t="s">
        <v>5941</v>
      </c>
      <c r="E808" s="167" t="s">
        <v>633</v>
      </c>
      <c r="F808" s="172">
        <v>64.63</v>
      </c>
      <c r="G808" s="172">
        <v>-21.047650000000001</v>
      </c>
      <c r="H808" s="163">
        <v>49.334000000000003</v>
      </c>
      <c r="I808" s="163">
        <v>0.64200000000000002</v>
      </c>
      <c r="J808" s="163">
        <v>16.100999999999999</v>
      </c>
      <c r="K808" s="163">
        <v>0.16200000000000001</v>
      </c>
      <c r="L808" s="163">
        <v>9.3859999999999992</v>
      </c>
      <c r="M808" s="163">
        <v>15.273</v>
      </c>
      <c r="N808" s="163">
        <v>1.764</v>
      </c>
      <c r="O808" s="163">
        <v>6.0000000000000001E-3</v>
      </c>
      <c r="P808" s="163">
        <v>7.6999999999999999E-2</v>
      </c>
      <c r="Q808" s="163">
        <v>1.4999999999999999E-2</v>
      </c>
      <c r="R808" s="163">
        <v>6.6000000000000003E-2</v>
      </c>
      <c r="S808" s="163">
        <v>0</v>
      </c>
      <c r="T808" s="163">
        <v>0</v>
      </c>
      <c r="U808" s="163">
        <v>7.0314828709999999E-3</v>
      </c>
      <c r="V808" s="163">
        <v>6.0953499999999998</v>
      </c>
      <c r="W808" s="163">
        <v>1.1951665471499999</v>
      </c>
      <c r="X808" s="163">
        <v>1202.6586</v>
      </c>
      <c r="Y808" s="163">
        <v>140</v>
      </c>
      <c r="Z808" s="163">
        <v>6.2857977652676766E-3</v>
      </c>
      <c r="AA808" s="163">
        <v>0.99371420223473228</v>
      </c>
      <c r="AB808" s="163">
        <v>3.2407199938903382E-4</v>
      </c>
      <c r="AC808" s="163">
        <v>3.2407199938903371E-4</v>
      </c>
      <c r="AD808" s="158" t="s">
        <v>5810</v>
      </c>
    </row>
    <row r="809" spans="1:30">
      <c r="A809" s="167" t="s">
        <v>5880</v>
      </c>
      <c r="B809" s="167"/>
      <c r="C809" s="166" t="s">
        <v>8442</v>
      </c>
      <c r="D809" s="166" t="s">
        <v>5941</v>
      </c>
      <c r="E809" s="167" t="s">
        <v>633</v>
      </c>
      <c r="F809" s="172">
        <v>64.63</v>
      </c>
      <c r="G809" s="172">
        <v>-21.047650000000001</v>
      </c>
      <c r="H809" s="163">
        <v>49.39</v>
      </c>
      <c r="I809" s="163">
        <v>0.68100000000000005</v>
      </c>
      <c r="J809" s="163">
        <v>15.518000000000001</v>
      </c>
      <c r="K809" s="163">
        <v>0.19400000000000001</v>
      </c>
      <c r="L809" s="163">
        <v>9.0050000000000008</v>
      </c>
      <c r="M809" s="163">
        <v>15.377000000000001</v>
      </c>
      <c r="N809" s="163">
        <v>1.7310000000000001</v>
      </c>
      <c r="O809" s="163">
        <v>2.8000000000000001E-2</v>
      </c>
      <c r="P809" s="163">
        <v>0.183</v>
      </c>
      <c r="Q809" s="163">
        <v>3.6999999999999998E-2</v>
      </c>
      <c r="R809" s="163">
        <v>6.7000000000000004E-2</v>
      </c>
      <c r="S809" s="163">
        <v>0</v>
      </c>
      <c r="T809" s="163">
        <v>0</v>
      </c>
      <c r="U809" s="163">
        <v>1.9659396449999999E-3</v>
      </c>
      <c r="V809" s="163">
        <v>6.6130000000000004</v>
      </c>
      <c r="W809" s="163">
        <v>1.2966665369999999</v>
      </c>
      <c r="X809" s="163">
        <v>1195.0005000000001</v>
      </c>
      <c r="Y809" s="163">
        <v>40</v>
      </c>
      <c r="Z809" s="163">
        <v>2.1726467399420302E-2</v>
      </c>
      <c r="AA809" s="163">
        <v>0.9782735326005797</v>
      </c>
      <c r="AB809" s="163">
        <v>5.6651145687989942E-5</v>
      </c>
      <c r="AC809" s="163">
        <v>5.6651145687989908E-5</v>
      </c>
      <c r="AD809" s="158" t="s">
        <v>5810</v>
      </c>
    </row>
    <row r="810" spans="1:30">
      <c r="A810" s="167" t="s">
        <v>5881</v>
      </c>
      <c r="B810" s="167"/>
      <c r="C810" s="166" t="s">
        <v>8442</v>
      </c>
      <c r="D810" s="166" t="s">
        <v>5941</v>
      </c>
      <c r="E810" s="167" t="s">
        <v>633</v>
      </c>
      <c r="F810" s="172">
        <v>64.63</v>
      </c>
      <c r="G810" s="172">
        <v>-21.047650000000001</v>
      </c>
      <c r="H810" s="163">
        <v>49.4</v>
      </c>
      <c r="I810" s="163">
        <v>0.75900000000000001</v>
      </c>
      <c r="J810" s="163">
        <v>15.343</v>
      </c>
      <c r="K810" s="163">
        <v>0.15</v>
      </c>
      <c r="L810" s="163">
        <v>9.7989999999999995</v>
      </c>
      <c r="M810" s="163">
        <v>14.278</v>
      </c>
      <c r="N810" s="163">
        <v>1.5449999999999999</v>
      </c>
      <c r="O810" s="163">
        <v>3.2000000000000001E-2</v>
      </c>
      <c r="P810" s="163">
        <v>0.29399999999999998</v>
      </c>
      <c r="Q810" s="163">
        <v>2.7E-2</v>
      </c>
      <c r="R810" s="163">
        <v>6.0999999999999999E-2</v>
      </c>
      <c r="S810" s="163">
        <v>0</v>
      </c>
      <c r="T810" s="163">
        <v>0</v>
      </c>
      <c r="U810" s="163">
        <v>8.9642105700000002E-2</v>
      </c>
      <c r="V810" s="163">
        <v>7.0481999999999996</v>
      </c>
      <c r="W810" s="163">
        <v>1.3819998618</v>
      </c>
      <c r="X810" s="163">
        <v>1210.9599000000001</v>
      </c>
      <c r="Y810" s="163">
        <v>1780</v>
      </c>
      <c r="Z810" s="163">
        <v>5.4241767701354441E-4</v>
      </c>
      <c r="AA810" s="163">
        <v>0.99945758232298654</v>
      </c>
      <c r="AB810" s="163">
        <v>4.8495155141488729E-4</v>
      </c>
      <c r="AC810" s="163">
        <v>4.849515514148875E-4</v>
      </c>
      <c r="AD810" s="158" t="s">
        <v>5810</v>
      </c>
    </row>
    <row r="811" spans="1:30">
      <c r="A811" s="167" t="s">
        <v>5882</v>
      </c>
      <c r="B811" s="167"/>
      <c r="C811" s="166" t="s">
        <v>8442</v>
      </c>
      <c r="D811" s="166" t="s">
        <v>5941</v>
      </c>
      <c r="E811" s="167" t="s">
        <v>633</v>
      </c>
      <c r="F811" s="172">
        <v>64.63</v>
      </c>
      <c r="G811" s="172">
        <v>-21.047650000000001</v>
      </c>
      <c r="H811" s="163">
        <v>49.433999999999997</v>
      </c>
      <c r="I811" s="163">
        <v>0.78</v>
      </c>
      <c r="J811" s="163">
        <v>16.388999999999999</v>
      </c>
      <c r="K811" s="163">
        <v>0.17100000000000001</v>
      </c>
      <c r="L811" s="163">
        <v>9.2590000000000003</v>
      </c>
      <c r="M811" s="163">
        <v>14.954000000000001</v>
      </c>
      <c r="N811" s="163">
        <v>1.744</v>
      </c>
      <c r="O811" s="163">
        <v>1.4E-2</v>
      </c>
      <c r="P811" s="163">
        <v>4.4999999999999998E-2</v>
      </c>
      <c r="Q811" s="163">
        <v>3.9E-2</v>
      </c>
      <c r="R811" s="163">
        <v>8.8999999999999996E-2</v>
      </c>
      <c r="S811" s="163">
        <v>0</v>
      </c>
      <c r="T811" s="163">
        <v>0</v>
      </c>
      <c r="U811" s="163">
        <v>1.426375763E-2</v>
      </c>
      <c r="V811" s="163">
        <v>6.03925</v>
      </c>
      <c r="W811" s="163">
        <v>1.1841665482499999</v>
      </c>
      <c r="X811" s="163">
        <v>1200.1059</v>
      </c>
      <c r="Y811" s="163">
        <v>290</v>
      </c>
      <c r="Z811" s="163">
        <v>5.7872600491149203E-3</v>
      </c>
      <c r="AA811" s="163">
        <v>0.9942127399508851</v>
      </c>
      <c r="AB811" s="163">
        <v>3.7867505969397012E-4</v>
      </c>
      <c r="AC811" s="163">
        <v>3.7867505969397001E-4</v>
      </c>
      <c r="AD811" s="158" t="s">
        <v>5810</v>
      </c>
    </row>
    <row r="812" spans="1:30">
      <c r="A812" s="167" t="s">
        <v>5883</v>
      </c>
      <c r="B812" s="167"/>
      <c r="C812" s="166" t="s">
        <v>8442</v>
      </c>
      <c r="D812" s="166" t="s">
        <v>5941</v>
      </c>
      <c r="E812" s="167" t="s">
        <v>633</v>
      </c>
      <c r="F812" s="172">
        <v>64.63</v>
      </c>
      <c r="G812" s="172">
        <v>-21.047650000000001</v>
      </c>
      <c r="H812" s="163">
        <v>49.46</v>
      </c>
      <c r="I812" s="163">
        <v>1.619</v>
      </c>
      <c r="J812" s="163">
        <v>14.898</v>
      </c>
      <c r="K812" s="163">
        <v>0.14799999999999999</v>
      </c>
      <c r="L812" s="163">
        <v>8.859</v>
      </c>
      <c r="M812" s="163">
        <v>12.959</v>
      </c>
      <c r="N812" s="163">
        <v>2.1970000000000001</v>
      </c>
      <c r="O812" s="163">
        <v>0.26400000000000001</v>
      </c>
      <c r="P812" s="163">
        <v>1.6E-2</v>
      </c>
      <c r="Q812" s="163">
        <v>0.20100000000000001</v>
      </c>
      <c r="R812" s="163">
        <v>4.4999999999999998E-2</v>
      </c>
      <c r="S812" s="163">
        <v>0</v>
      </c>
      <c r="T812" s="163">
        <v>0</v>
      </c>
      <c r="U812" s="163">
        <v>7.0183439880000004E-2</v>
      </c>
      <c r="V812" s="163">
        <v>7.8854499999999987</v>
      </c>
      <c r="W812" s="163">
        <v>1.5461665120500001</v>
      </c>
      <c r="X812" s="163">
        <v>1192.0659000000001</v>
      </c>
      <c r="Y812" s="163">
        <v>1260</v>
      </c>
      <c r="Z812" s="163">
        <v>4.1799138528426141E-4</v>
      </c>
      <c r="AA812" s="163">
        <v>0.99958200861471569</v>
      </c>
      <c r="AB812" s="163">
        <v>3.5504105990315628E-4</v>
      </c>
      <c r="AC812" s="163">
        <v>3.5504105990315622E-4</v>
      </c>
      <c r="AD812" s="158" t="s">
        <v>5810</v>
      </c>
    </row>
    <row r="813" spans="1:30">
      <c r="A813" s="167" t="s">
        <v>5884</v>
      </c>
      <c r="B813" s="167"/>
      <c r="C813" s="166" t="s">
        <v>8442</v>
      </c>
      <c r="D813" s="166" t="s">
        <v>5941</v>
      </c>
      <c r="E813" s="167" t="s">
        <v>633</v>
      </c>
      <c r="F813" s="172">
        <v>64.63</v>
      </c>
      <c r="G813" s="172">
        <v>-21.047650000000001</v>
      </c>
      <c r="H813" s="163">
        <v>49.491</v>
      </c>
      <c r="I813" s="163">
        <v>0.85399999999999998</v>
      </c>
      <c r="J813" s="163">
        <v>16.256</v>
      </c>
      <c r="K813" s="163">
        <v>0.2</v>
      </c>
      <c r="L813" s="163">
        <v>8.3480000000000008</v>
      </c>
      <c r="M813" s="163">
        <v>15.337999999999999</v>
      </c>
      <c r="N813" s="163">
        <v>1.476</v>
      </c>
      <c r="O813" s="163">
        <v>6.7000000000000004E-2</v>
      </c>
      <c r="P813" s="163">
        <v>9.4E-2</v>
      </c>
      <c r="Q813" s="163">
        <v>6.7000000000000004E-2</v>
      </c>
      <c r="R813" s="163">
        <v>6.7000000000000004E-2</v>
      </c>
      <c r="S813" s="163">
        <v>0</v>
      </c>
      <c r="T813" s="163">
        <v>0</v>
      </c>
      <c r="U813" s="163">
        <v>8.5660329800000004E-2</v>
      </c>
      <c r="V813" s="163">
        <v>6.5773000000000001</v>
      </c>
      <c r="W813" s="163">
        <v>1.2896665377000001</v>
      </c>
      <c r="X813" s="163">
        <v>1181.7947999999999</v>
      </c>
      <c r="Y813" s="163">
        <v>1910</v>
      </c>
      <c r="Z813" s="163">
        <v>6.0032417875799631E-4</v>
      </c>
      <c r="AA813" s="163">
        <v>0.99939967582124201</v>
      </c>
      <c r="AB813" s="163">
        <v>2.5156200398042129E-4</v>
      </c>
      <c r="AC813" s="163">
        <v>2.5156200398042118E-4</v>
      </c>
      <c r="AD813" s="158" t="s">
        <v>5810</v>
      </c>
    </row>
    <row r="814" spans="1:30">
      <c r="A814" s="167" t="s">
        <v>5885</v>
      </c>
      <c r="B814" s="167"/>
      <c r="C814" s="166" t="s">
        <v>8442</v>
      </c>
      <c r="D814" s="166" t="s">
        <v>5941</v>
      </c>
      <c r="E814" s="167" t="s">
        <v>633</v>
      </c>
      <c r="F814" s="172">
        <v>64.63</v>
      </c>
      <c r="G814" s="172">
        <v>-21.047650000000001</v>
      </c>
      <c r="H814" s="163">
        <v>49.493000000000002</v>
      </c>
      <c r="I814" s="163">
        <v>0.96299999999999997</v>
      </c>
      <c r="J814" s="163">
        <v>16.172000000000001</v>
      </c>
      <c r="K814" s="163">
        <v>0.151</v>
      </c>
      <c r="L814" s="163">
        <v>9.2650000000000006</v>
      </c>
      <c r="M814" s="163">
        <v>14.771000000000001</v>
      </c>
      <c r="N814" s="163">
        <v>1.546</v>
      </c>
      <c r="O814" s="163">
        <v>0.255</v>
      </c>
      <c r="P814" s="163">
        <v>0.09</v>
      </c>
      <c r="Q814" s="163">
        <v>0.24299999999999999</v>
      </c>
      <c r="R814" s="163">
        <v>5.5E-2</v>
      </c>
      <c r="S814" s="163">
        <v>0</v>
      </c>
      <c r="T814" s="163">
        <v>0</v>
      </c>
      <c r="U814" s="163">
        <v>3.9509094889999999E-2</v>
      </c>
      <c r="V814" s="163">
        <v>5.9372499999999997</v>
      </c>
      <c r="W814" s="163">
        <v>1.16416655025</v>
      </c>
      <c r="X814" s="163">
        <v>1200.2265</v>
      </c>
      <c r="Y814" s="163">
        <v>810</v>
      </c>
      <c r="Z814" s="163">
        <v>8.9950500149733176E-4</v>
      </c>
      <c r="AA814" s="163">
        <v>0.99910049499850273</v>
      </c>
      <c r="AB814" s="163">
        <v>1.298074912069105E-4</v>
      </c>
      <c r="AC814" s="163">
        <v>1.2980749120691061E-4</v>
      </c>
      <c r="AD814" s="158" t="s">
        <v>5810</v>
      </c>
    </row>
    <row r="815" spans="1:30">
      <c r="A815" s="167" t="s">
        <v>5886</v>
      </c>
      <c r="B815" s="167"/>
      <c r="C815" s="166" t="s">
        <v>8442</v>
      </c>
      <c r="D815" s="166" t="s">
        <v>5941</v>
      </c>
      <c r="E815" s="167" t="s">
        <v>633</v>
      </c>
      <c r="F815" s="172">
        <v>64.63</v>
      </c>
      <c r="G815" s="172">
        <v>-21.047650000000001</v>
      </c>
      <c r="H815" s="163">
        <v>49.509</v>
      </c>
      <c r="I815" s="163">
        <v>0.67300000000000004</v>
      </c>
      <c r="J815" s="163">
        <v>15.842000000000001</v>
      </c>
      <c r="K815" s="163">
        <v>0.14699999999999999</v>
      </c>
      <c r="L815" s="163">
        <v>9.5670000000000002</v>
      </c>
      <c r="M815" s="163">
        <v>14.884</v>
      </c>
      <c r="N815" s="163">
        <v>1.9810000000000001</v>
      </c>
      <c r="O815" s="163">
        <v>0</v>
      </c>
      <c r="P815" s="163">
        <v>0.15</v>
      </c>
      <c r="Q815" s="163">
        <v>8.0000000000000002E-3</v>
      </c>
      <c r="R815" s="163">
        <v>7.3999999999999996E-2</v>
      </c>
      <c r="S815" s="163">
        <v>0</v>
      </c>
      <c r="T815" s="163">
        <v>0</v>
      </c>
      <c r="U815" s="163">
        <v>3.0586573289999999E-2</v>
      </c>
      <c r="V815" s="163">
        <v>6.0928000000000004</v>
      </c>
      <c r="W815" s="163">
        <v>1.1946665472</v>
      </c>
      <c r="X815" s="163">
        <v>1206.2967000000001</v>
      </c>
      <c r="Y815" s="163">
        <v>620</v>
      </c>
      <c r="Z815" s="163">
        <v>1.998351711091413E-3</v>
      </c>
      <c r="AA815" s="163">
        <v>0.99800164828890858</v>
      </c>
      <c r="AB815" s="163">
        <v>1.2746951422538741E-4</v>
      </c>
      <c r="AC815" s="163">
        <v>1.274695142253873E-4</v>
      </c>
      <c r="AD815" s="158" t="s">
        <v>5810</v>
      </c>
    </row>
    <row r="816" spans="1:30">
      <c r="A816" s="167" t="s">
        <v>5887</v>
      </c>
      <c r="B816" s="167"/>
      <c r="C816" s="166" t="s">
        <v>8442</v>
      </c>
      <c r="D816" s="166" t="s">
        <v>5941</v>
      </c>
      <c r="E816" s="167" t="s">
        <v>633</v>
      </c>
      <c r="F816" s="172">
        <v>64.63</v>
      </c>
      <c r="G816" s="172">
        <v>-21.047650000000001</v>
      </c>
      <c r="H816" s="163">
        <v>49.517000000000003</v>
      </c>
      <c r="I816" s="163">
        <v>0.80700000000000005</v>
      </c>
      <c r="J816" s="163">
        <v>16.292999999999999</v>
      </c>
      <c r="K816" s="163">
        <v>0.14499999999999999</v>
      </c>
      <c r="L816" s="163">
        <v>9.282</v>
      </c>
      <c r="M816" s="163">
        <v>14.874000000000001</v>
      </c>
      <c r="N816" s="163">
        <v>1.7949999999999999</v>
      </c>
      <c r="O816" s="163">
        <v>0.01</v>
      </c>
      <c r="P816" s="163">
        <v>4.1000000000000002E-2</v>
      </c>
      <c r="Q816" s="163">
        <v>3.5000000000000003E-2</v>
      </c>
      <c r="R816" s="163">
        <v>9.2999999999999999E-2</v>
      </c>
      <c r="S816" s="163">
        <v>0</v>
      </c>
      <c r="T816" s="163">
        <v>0</v>
      </c>
      <c r="U816" s="163">
        <v>1.3194689250000001E-2</v>
      </c>
      <c r="V816" s="163">
        <v>6.0630499999999996</v>
      </c>
      <c r="W816" s="163">
        <v>1.18883321445</v>
      </c>
      <c r="X816" s="163">
        <v>1200.5681999999999</v>
      </c>
      <c r="Y816" s="163">
        <v>270</v>
      </c>
      <c r="Z816" s="163">
        <v>6.7297348770267457E-3</v>
      </c>
      <c r="AA816" s="163">
        <v>0.99327026512297323</v>
      </c>
      <c r="AB816" s="163">
        <v>1.5815085928067921E-4</v>
      </c>
      <c r="AC816" s="163">
        <v>1.5815085928067921E-4</v>
      </c>
      <c r="AD816" s="158" t="s">
        <v>5810</v>
      </c>
    </row>
    <row r="817" spans="1:30">
      <c r="A817" s="167" t="s">
        <v>5888</v>
      </c>
      <c r="B817" s="167"/>
      <c r="C817" s="166" t="s">
        <v>8442</v>
      </c>
      <c r="D817" s="166" t="s">
        <v>5941</v>
      </c>
      <c r="E817" s="167" t="s">
        <v>633</v>
      </c>
      <c r="F817" s="172">
        <v>64.63</v>
      </c>
      <c r="G817" s="172">
        <v>-21.047650000000001</v>
      </c>
      <c r="H817" s="163">
        <v>49.57</v>
      </c>
      <c r="I817" s="163">
        <v>0.70499999999999996</v>
      </c>
      <c r="J817" s="163">
        <v>16.184999999999999</v>
      </c>
      <c r="K817" s="163">
        <v>0.13300000000000001</v>
      </c>
      <c r="L817" s="163">
        <v>9.5510000000000002</v>
      </c>
      <c r="M817" s="163">
        <v>14.702999999999999</v>
      </c>
      <c r="N817" s="163">
        <v>1.899</v>
      </c>
      <c r="O817" s="163">
        <v>3.0000000000000001E-3</v>
      </c>
      <c r="P817" s="163">
        <v>5.6000000000000001E-2</v>
      </c>
      <c r="Q817" s="163">
        <v>1.9E-2</v>
      </c>
      <c r="R817" s="163">
        <v>7.0000000000000007E-2</v>
      </c>
      <c r="S817" s="163">
        <v>0</v>
      </c>
      <c r="T817" s="163">
        <v>0</v>
      </c>
      <c r="U817" s="163">
        <v>1.9316204029999999E-2</v>
      </c>
      <c r="V817" s="163">
        <v>6.0417999999999994</v>
      </c>
      <c r="W817" s="163">
        <v>1.1846665482000001</v>
      </c>
      <c r="X817" s="163">
        <v>1205.9751000000001</v>
      </c>
      <c r="Y817" s="163">
        <v>390</v>
      </c>
      <c r="Z817" s="163">
        <v>2.7311458633829011E-3</v>
      </c>
      <c r="AA817" s="163">
        <v>0.99726885413661714</v>
      </c>
      <c r="AB817" s="163">
        <v>2.4689833588352418E-4</v>
      </c>
      <c r="AC817" s="163">
        <v>2.468983358835244E-4</v>
      </c>
      <c r="AD817" s="158" t="s">
        <v>5810</v>
      </c>
    </row>
    <row r="818" spans="1:30">
      <c r="A818" s="167" t="s">
        <v>5889</v>
      </c>
      <c r="B818" s="167"/>
      <c r="C818" s="166" t="s">
        <v>8442</v>
      </c>
      <c r="D818" s="166" t="s">
        <v>5941</v>
      </c>
      <c r="E818" s="167" t="s">
        <v>633</v>
      </c>
      <c r="F818" s="172">
        <v>64.63</v>
      </c>
      <c r="G818" s="172">
        <v>-21.047650000000001</v>
      </c>
      <c r="H818" s="163">
        <v>49.57</v>
      </c>
      <c r="I818" s="163">
        <v>0.93200000000000005</v>
      </c>
      <c r="J818" s="163">
        <v>16.167000000000002</v>
      </c>
      <c r="K818" s="163">
        <v>0.151</v>
      </c>
      <c r="L818" s="163">
        <v>9.0340000000000007</v>
      </c>
      <c r="M818" s="163">
        <v>14.872</v>
      </c>
      <c r="N818" s="163">
        <v>1.875</v>
      </c>
      <c r="O818" s="163">
        <v>2.5000000000000001E-2</v>
      </c>
      <c r="P818" s="163">
        <v>7.0000000000000007E-2</v>
      </c>
      <c r="Q818" s="163">
        <v>3.5999999999999997E-2</v>
      </c>
      <c r="R818" s="163">
        <v>7.1999999999999995E-2</v>
      </c>
      <c r="S818" s="163">
        <v>0</v>
      </c>
      <c r="T818" s="163">
        <v>0</v>
      </c>
      <c r="U818" s="163">
        <v>3.8116372949999998E-2</v>
      </c>
      <c r="V818" s="163">
        <v>6.1191499999999994</v>
      </c>
      <c r="W818" s="163">
        <v>1.19983321335</v>
      </c>
      <c r="X818" s="163">
        <v>1195.5834</v>
      </c>
      <c r="Y818" s="163">
        <v>790</v>
      </c>
      <c r="Z818" s="163">
        <v>1.5473354641843051E-3</v>
      </c>
      <c r="AA818" s="163">
        <v>0.99845266453581571</v>
      </c>
      <c r="AB818" s="163">
        <v>4.1546134482118051E-4</v>
      </c>
      <c r="AC818" s="163">
        <v>4.1546134482118051E-4</v>
      </c>
      <c r="AD818" s="158" t="s">
        <v>5810</v>
      </c>
    </row>
    <row r="819" spans="1:30">
      <c r="A819" s="167" t="s">
        <v>5890</v>
      </c>
      <c r="B819" s="167"/>
      <c r="C819" s="166" t="s">
        <v>8442</v>
      </c>
      <c r="D819" s="166" t="s">
        <v>5941</v>
      </c>
      <c r="E819" s="167" t="s">
        <v>633</v>
      </c>
      <c r="F819" s="172">
        <v>64.63</v>
      </c>
      <c r="G819" s="172">
        <v>-21.047650000000001</v>
      </c>
      <c r="H819" s="163">
        <v>49.579000000000001</v>
      </c>
      <c r="I819" s="163">
        <v>0.84399999999999997</v>
      </c>
      <c r="J819" s="163">
        <v>16.318000000000001</v>
      </c>
      <c r="K819" s="163">
        <v>0.16400000000000001</v>
      </c>
      <c r="L819" s="163">
        <v>8.6850000000000005</v>
      </c>
      <c r="M819" s="163">
        <v>16.212</v>
      </c>
      <c r="N819" s="163">
        <v>1.575</v>
      </c>
      <c r="O819" s="163">
        <v>3.4000000000000002E-2</v>
      </c>
      <c r="P819" s="163">
        <v>7.8E-2</v>
      </c>
      <c r="Q819" s="163">
        <v>3.7999999999999999E-2</v>
      </c>
      <c r="R819" s="163">
        <v>5.8999999999999997E-2</v>
      </c>
      <c r="S819" s="163">
        <v>0</v>
      </c>
      <c r="T819" s="163">
        <v>0</v>
      </c>
      <c r="U819" s="163">
        <v>4.1866879529999998E-2</v>
      </c>
      <c r="V819" s="163">
        <v>5.4510500000000004</v>
      </c>
      <c r="W819" s="163">
        <v>1.06883322645</v>
      </c>
      <c r="X819" s="163">
        <v>1188.5685000000001</v>
      </c>
      <c r="Y819" s="163">
        <v>950</v>
      </c>
      <c r="Z819" s="163">
        <v>8.7563785349678059E-4</v>
      </c>
      <c r="AA819" s="163">
        <v>0.99912436214650324</v>
      </c>
      <c r="AB819" s="163">
        <v>1.473345485175316E-4</v>
      </c>
      <c r="AC819" s="163">
        <v>1.473345485175316E-4</v>
      </c>
      <c r="AD819" s="158" t="s">
        <v>5810</v>
      </c>
    </row>
    <row r="820" spans="1:30">
      <c r="A820" s="167" t="s">
        <v>5891</v>
      </c>
      <c r="B820" s="167"/>
      <c r="C820" s="166" t="s">
        <v>8442</v>
      </c>
      <c r="D820" s="166" t="s">
        <v>5941</v>
      </c>
      <c r="E820" s="167" t="s">
        <v>633</v>
      </c>
      <c r="F820" s="172">
        <v>64.63</v>
      </c>
      <c r="G820" s="172">
        <v>-21.047650000000001</v>
      </c>
      <c r="H820" s="163">
        <v>49.598999999999997</v>
      </c>
      <c r="I820" s="163">
        <v>0.75</v>
      </c>
      <c r="J820" s="163">
        <v>15.393000000000001</v>
      </c>
      <c r="K820" s="163">
        <v>0.19600000000000001</v>
      </c>
      <c r="L820" s="163">
        <v>9.4450000000000003</v>
      </c>
      <c r="M820" s="163">
        <v>14.65</v>
      </c>
      <c r="N820" s="163">
        <v>1.524</v>
      </c>
      <c r="O820" s="163">
        <v>1.7999999999999999E-2</v>
      </c>
      <c r="P820" s="163">
        <v>6.7000000000000004E-2</v>
      </c>
      <c r="Q820" s="163">
        <v>4.3999999999999997E-2</v>
      </c>
      <c r="R820" s="163">
        <v>0.06</v>
      </c>
      <c r="S820" s="163">
        <v>0</v>
      </c>
      <c r="T820" s="163">
        <v>0</v>
      </c>
      <c r="U820" s="163">
        <v>6.5369813150000011E-2</v>
      </c>
      <c r="V820" s="163">
        <v>6.9988999999999999</v>
      </c>
      <c r="W820" s="163">
        <v>1.3723331961</v>
      </c>
      <c r="X820" s="163">
        <v>1203.8444999999999</v>
      </c>
      <c r="Y820" s="163">
        <v>1330</v>
      </c>
      <c r="Z820" s="163">
        <v>6.8992281840743301E-4</v>
      </c>
      <c r="AA820" s="163">
        <v>0.99931007718159259</v>
      </c>
      <c r="AB820" s="163">
        <v>3.1799479234021031E-4</v>
      </c>
      <c r="AC820" s="163">
        <v>3.1799479234021052E-4</v>
      </c>
      <c r="AD820" s="158" t="s">
        <v>5810</v>
      </c>
    </row>
    <row r="821" spans="1:30">
      <c r="A821" s="167" t="s">
        <v>5892</v>
      </c>
      <c r="B821" s="167"/>
      <c r="C821" s="166" t="s">
        <v>8442</v>
      </c>
      <c r="D821" s="166" t="s">
        <v>5941</v>
      </c>
      <c r="E821" s="167" t="s">
        <v>633</v>
      </c>
      <c r="F821" s="172">
        <v>64.63</v>
      </c>
      <c r="G821" s="172">
        <v>-21.047650000000001</v>
      </c>
      <c r="H821" s="163">
        <v>49.631</v>
      </c>
      <c r="I821" s="163">
        <v>1.3089999999999999</v>
      </c>
      <c r="J821" s="163">
        <v>16.454000000000001</v>
      </c>
      <c r="K821" s="163">
        <v>0.21</v>
      </c>
      <c r="L821" s="163">
        <v>7.8579999999999997</v>
      </c>
      <c r="M821" s="163">
        <v>14.927</v>
      </c>
      <c r="N821" s="163">
        <v>1.8129999999999999</v>
      </c>
      <c r="O821" s="163">
        <v>3.6999999999999998E-2</v>
      </c>
      <c r="P821" s="163">
        <v>6.6000000000000003E-2</v>
      </c>
      <c r="Q821" s="163">
        <v>7.1999999999999995E-2</v>
      </c>
      <c r="R821" s="163">
        <v>6.0999999999999999E-2</v>
      </c>
      <c r="S821" s="163">
        <v>0</v>
      </c>
      <c r="T821" s="163">
        <v>0</v>
      </c>
      <c r="U821" s="163">
        <v>6.626040423E-2</v>
      </c>
      <c r="V821" s="163">
        <v>6.4157999999999999</v>
      </c>
      <c r="W821" s="163">
        <v>1.2579998742</v>
      </c>
      <c r="X821" s="163">
        <v>1171.9458</v>
      </c>
      <c r="Y821" s="163">
        <v>1460</v>
      </c>
      <c r="Z821" s="163">
        <v>6.445110766542003E-4</v>
      </c>
      <c r="AA821" s="163">
        <v>0.9993554889233458</v>
      </c>
      <c r="AB821" s="163">
        <v>1.2475142296144759E-4</v>
      </c>
      <c r="AC821" s="163">
        <v>1.2475142296144751E-4</v>
      </c>
      <c r="AD821" s="158" t="s">
        <v>5810</v>
      </c>
    </row>
    <row r="822" spans="1:30">
      <c r="A822" s="167" t="s">
        <v>5893</v>
      </c>
      <c r="B822" s="167"/>
      <c r="C822" s="166" t="s">
        <v>8442</v>
      </c>
      <c r="D822" s="166" t="s">
        <v>5941</v>
      </c>
      <c r="E822" s="167" t="s">
        <v>633</v>
      </c>
      <c r="F822" s="172">
        <v>64.63</v>
      </c>
      <c r="G822" s="172">
        <v>-21.047650000000001</v>
      </c>
      <c r="H822" s="163">
        <v>49.718000000000004</v>
      </c>
      <c r="I822" s="163">
        <v>0.70199999999999996</v>
      </c>
      <c r="J822" s="163">
        <v>15.929</v>
      </c>
      <c r="K822" s="163">
        <v>0.184</v>
      </c>
      <c r="L822" s="163">
        <v>9.6829999999999998</v>
      </c>
      <c r="M822" s="163">
        <v>15.166</v>
      </c>
      <c r="N822" s="163">
        <v>1.512</v>
      </c>
      <c r="O822" s="163">
        <v>4.2000000000000003E-2</v>
      </c>
      <c r="P822" s="163">
        <v>9.2999999999999999E-2</v>
      </c>
      <c r="Q822" s="163">
        <v>0.05</v>
      </c>
      <c r="R822" s="163">
        <v>4.9000000000000002E-2</v>
      </c>
      <c r="S822" s="163">
        <v>0</v>
      </c>
      <c r="T822" s="163">
        <v>0</v>
      </c>
      <c r="U822" s="163">
        <v>2.6860480150000001E-2</v>
      </c>
      <c r="V822" s="163">
        <v>5.8284500000000001</v>
      </c>
      <c r="W822" s="163">
        <v>1.1428332190499999</v>
      </c>
      <c r="X822" s="163">
        <v>1208.6283000000001</v>
      </c>
      <c r="Y822" s="163">
        <v>560</v>
      </c>
      <c r="Z822" s="163">
        <v>9.8227030587432211E-4</v>
      </c>
      <c r="AA822" s="163">
        <v>0.99901772969412572</v>
      </c>
      <c r="AB822" s="163">
        <v>1.501864961181755E-5</v>
      </c>
      <c r="AC822" s="163">
        <v>1.5018649611817561E-5</v>
      </c>
      <c r="AD822" s="158" t="s">
        <v>5810</v>
      </c>
    </row>
    <row r="823" spans="1:30">
      <c r="A823" s="167" t="s">
        <v>5894</v>
      </c>
      <c r="B823" s="167"/>
      <c r="C823" s="166" t="s">
        <v>8442</v>
      </c>
      <c r="D823" s="166" t="s">
        <v>5941</v>
      </c>
      <c r="E823" s="167" t="s">
        <v>633</v>
      </c>
      <c r="F823" s="172">
        <v>64.63</v>
      </c>
      <c r="G823" s="172">
        <v>-21.047650000000001</v>
      </c>
      <c r="H823" s="163">
        <v>49.732999999999997</v>
      </c>
      <c r="I823" s="163">
        <v>0.8</v>
      </c>
      <c r="J823" s="163">
        <v>16.553999999999998</v>
      </c>
      <c r="K823" s="163">
        <v>0.13300000000000001</v>
      </c>
      <c r="L823" s="163">
        <v>8.1489999999999991</v>
      </c>
      <c r="M823" s="163">
        <v>14.895</v>
      </c>
      <c r="N823" s="163">
        <v>1.877</v>
      </c>
      <c r="O823" s="163">
        <v>0</v>
      </c>
      <c r="P823" s="163">
        <v>5.8999999999999997E-2</v>
      </c>
      <c r="Q823" s="163">
        <v>2.7E-2</v>
      </c>
      <c r="R823" s="163">
        <v>6.3E-2</v>
      </c>
      <c r="S823" s="163">
        <v>0</v>
      </c>
      <c r="T823" s="163">
        <v>0</v>
      </c>
      <c r="U823" s="163">
        <v>8.6751857569999993E-3</v>
      </c>
      <c r="V823" s="163">
        <v>6.5467000000000004</v>
      </c>
      <c r="W823" s="163">
        <v>1.2836665383000001</v>
      </c>
      <c r="X823" s="163">
        <v>1177.7949000000001</v>
      </c>
      <c r="Y823" s="163">
        <v>180</v>
      </c>
      <c r="Z823" s="163">
        <v>4.4731212625587153E-3</v>
      </c>
      <c r="AA823" s="163">
        <v>0.99552687873744128</v>
      </c>
      <c r="AB823" s="163">
        <v>3.8218072858145881E-4</v>
      </c>
      <c r="AC823" s="163">
        <v>3.821807285814586E-4</v>
      </c>
      <c r="AD823" s="158" t="s">
        <v>5810</v>
      </c>
    </row>
    <row r="824" spans="1:30">
      <c r="A824" s="167" t="s">
        <v>5895</v>
      </c>
      <c r="B824" s="167"/>
      <c r="C824" s="166" t="s">
        <v>8442</v>
      </c>
      <c r="D824" s="166" t="s">
        <v>5941</v>
      </c>
      <c r="E824" s="167" t="s">
        <v>633</v>
      </c>
      <c r="F824" s="172">
        <v>64.63</v>
      </c>
      <c r="G824" s="172">
        <v>-21.047650000000001</v>
      </c>
      <c r="H824" s="163">
        <v>49.945</v>
      </c>
      <c r="I824" s="163">
        <v>0.85699999999999998</v>
      </c>
      <c r="J824" s="163">
        <v>16.108000000000001</v>
      </c>
      <c r="K824" s="163">
        <v>0.106</v>
      </c>
      <c r="L824" s="163">
        <v>8.5220000000000002</v>
      </c>
      <c r="M824" s="163">
        <v>16.637</v>
      </c>
      <c r="N824" s="163">
        <v>1.649</v>
      </c>
      <c r="O824" s="163">
        <v>0.01</v>
      </c>
      <c r="P824" s="163">
        <v>7.4999999999999997E-2</v>
      </c>
      <c r="Q824" s="163">
        <v>3.7999999999999999E-2</v>
      </c>
      <c r="R824" s="163">
        <v>5.5E-2</v>
      </c>
      <c r="S824" s="163">
        <v>0</v>
      </c>
      <c r="T824" s="163">
        <v>0</v>
      </c>
      <c r="U824" s="163">
        <v>1.281506847E-2</v>
      </c>
      <c r="V824" s="163">
        <v>5.0974499999999994</v>
      </c>
      <c r="W824" s="163">
        <v>0.99949990004999989</v>
      </c>
      <c r="X824" s="163">
        <v>1185.2922000000001</v>
      </c>
      <c r="Y824" s="163">
        <v>290</v>
      </c>
      <c r="Z824" s="163">
        <v>2.1560745596810758E-3</v>
      </c>
      <c r="AA824" s="163">
        <v>0.99784392544031897</v>
      </c>
      <c r="AB824" s="163">
        <v>9.0976827626612714E-5</v>
      </c>
      <c r="AC824" s="163">
        <v>9.0976827626612741E-5</v>
      </c>
      <c r="AD824" s="158" t="s">
        <v>5810</v>
      </c>
    </row>
    <row r="825" spans="1:30">
      <c r="A825" s="167" t="s">
        <v>5896</v>
      </c>
      <c r="B825" s="167"/>
      <c r="C825" s="166" t="s">
        <v>8442</v>
      </c>
      <c r="D825" s="166" t="s">
        <v>5941</v>
      </c>
      <c r="E825" s="167" t="s">
        <v>633</v>
      </c>
      <c r="F825" s="172">
        <v>64.63</v>
      </c>
      <c r="G825" s="172">
        <v>-21.047650000000001</v>
      </c>
      <c r="H825" s="163">
        <v>49.966000000000001</v>
      </c>
      <c r="I825" s="163">
        <v>0.73299999999999998</v>
      </c>
      <c r="J825" s="163">
        <v>15.983000000000001</v>
      </c>
      <c r="K825" s="163">
        <v>0.152</v>
      </c>
      <c r="L825" s="163">
        <v>9.4390000000000001</v>
      </c>
      <c r="M825" s="163">
        <v>14.71</v>
      </c>
      <c r="N825" s="163">
        <v>1.87</v>
      </c>
      <c r="O825" s="163">
        <v>1.7999999999999999E-2</v>
      </c>
      <c r="P825" s="163">
        <v>4.7E-2</v>
      </c>
      <c r="Q825" s="163">
        <v>3.5999999999999997E-2</v>
      </c>
      <c r="R825" s="163">
        <v>6.2E-2</v>
      </c>
      <c r="S825" s="163">
        <v>0</v>
      </c>
      <c r="T825" s="163">
        <v>0</v>
      </c>
      <c r="U825" s="163">
        <v>1.248209455E-2</v>
      </c>
      <c r="V825" s="163">
        <v>5.9329999999999998</v>
      </c>
      <c r="W825" s="163">
        <v>1.1633332169999999</v>
      </c>
      <c r="X825" s="163">
        <v>1203.7239</v>
      </c>
      <c r="Y825" s="163">
        <v>250</v>
      </c>
      <c r="Z825" s="163">
        <v>3.1858988097324559E-3</v>
      </c>
      <c r="AA825" s="163">
        <v>0.99681410119026759</v>
      </c>
      <c r="AB825" s="163">
        <v>2.15722929861743E-4</v>
      </c>
      <c r="AC825" s="163">
        <v>2.1572292986174311E-4</v>
      </c>
      <c r="AD825" s="158" t="s">
        <v>5810</v>
      </c>
    </row>
    <row r="826" spans="1:30">
      <c r="A826" s="167" t="s">
        <v>5897</v>
      </c>
      <c r="B826" s="167"/>
      <c r="C826" s="166" t="s">
        <v>8442</v>
      </c>
      <c r="D826" s="166" t="s">
        <v>5941</v>
      </c>
      <c r="E826" s="167" t="s">
        <v>633</v>
      </c>
      <c r="F826" s="172">
        <v>64.63</v>
      </c>
      <c r="G826" s="172">
        <v>-21.047650000000001</v>
      </c>
      <c r="H826" s="163">
        <v>49.970999999999997</v>
      </c>
      <c r="I826" s="163">
        <v>0.80600000000000005</v>
      </c>
      <c r="J826" s="163">
        <v>15.925000000000001</v>
      </c>
      <c r="K826" s="163">
        <v>0.19800000000000001</v>
      </c>
      <c r="L826" s="163">
        <v>9.2850000000000001</v>
      </c>
      <c r="M826" s="163">
        <v>15.01</v>
      </c>
      <c r="N826" s="163">
        <v>1.573</v>
      </c>
      <c r="O826" s="163">
        <v>2.3E-2</v>
      </c>
      <c r="P826" s="163">
        <v>7.9000000000000001E-2</v>
      </c>
      <c r="Q826" s="163">
        <v>2.1999999999999999E-2</v>
      </c>
      <c r="R826" s="163">
        <v>9.1999999999999998E-2</v>
      </c>
      <c r="S826" s="163">
        <v>0</v>
      </c>
      <c r="T826" s="163">
        <v>0</v>
      </c>
      <c r="U826" s="163">
        <v>1.329896025E-2</v>
      </c>
      <c r="V826" s="163">
        <v>5.9848499999999998</v>
      </c>
      <c r="W826" s="163">
        <v>1.17349988265</v>
      </c>
      <c r="X826" s="163">
        <v>1200.6285</v>
      </c>
      <c r="Y826" s="163">
        <v>270</v>
      </c>
      <c r="Z826" s="163">
        <v>6.5498873297014726E-3</v>
      </c>
      <c r="AA826" s="163">
        <v>0.99345011267029859</v>
      </c>
      <c r="AB826" s="163">
        <v>2.6527845488713889E-4</v>
      </c>
      <c r="AC826" s="163">
        <v>2.6527845488713868E-4</v>
      </c>
      <c r="AD826" s="158" t="s">
        <v>5810</v>
      </c>
    </row>
    <row r="827" spans="1:30">
      <c r="A827" s="167" t="s">
        <v>5898</v>
      </c>
      <c r="B827" s="167"/>
      <c r="C827" s="166" t="s">
        <v>8442</v>
      </c>
      <c r="D827" s="166" t="s">
        <v>5941</v>
      </c>
      <c r="E827" s="167" t="s">
        <v>633</v>
      </c>
      <c r="F827" s="172">
        <v>64.63</v>
      </c>
      <c r="G827" s="172">
        <v>-21.047650000000001</v>
      </c>
      <c r="H827" s="163">
        <v>50.070999999999998</v>
      </c>
      <c r="I827" s="163">
        <v>0.74199999999999999</v>
      </c>
      <c r="J827" s="163">
        <v>16.106999999999999</v>
      </c>
      <c r="K827" s="163">
        <v>0.14399999999999999</v>
      </c>
      <c r="L827" s="163">
        <v>8.3569999999999993</v>
      </c>
      <c r="M827" s="163">
        <v>14.595000000000001</v>
      </c>
      <c r="N827" s="163">
        <v>1.897</v>
      </c>
      <c r="O827" s="163">
        <v>5.0000000000000001E-3</v>
      </c>
      <c r="P827" s="163">
        <v>6.2E-2</v>
      </c>
      <c r="Q827" s="163">
        <v>1.4999999999999999E-2</v>
      </c>
      <c r="R827" s="163">
        <v>8.1000000000000003E-2</v>
      </c>
      <c r="S827" s="163">
        <v>0</v>
      </c>
      <c r="T827" s="163">
        <v>0</v>
      </c>
      <c r="U827" s="163">
        <v>2.0922583979999999E-2</v>
      </c>
      <c r="V827" s="163">
        <v>6.7396500000000001</v>
      </c>
      <c r="W827" s="163">
        <v>1.3214998678500001</v>
      </c>
      <c r="X827" s="163">
        <v>1181.9757</v>
      </c>
      <c r="Y827" s="163">
        <v>440</v>
      </c>
      <c r="Z827" s="163">
        <v>3.2247088208844149E-3</v>
      </c>
      <c r="AA827" s="163">
        <v>0.99677529117911556</v>
      </c>
      <c r="AB827" s="163">
        <v>1.4935107246370901E-4</v>
      </c>
      <c r="AC827" s="163">
        <v>1.4935107246370901E-4</v>
      </c>
      <c r="AD827" s="158" t="s">
        <v>5810</v>
      </c>
    </row>
    <row r="828" spans="1:30">
      <c r="A828" s="167" t="s">
        <v>5899</v>
      </c>
      <c r="B828" s="167"/>
      <c r="C828" s="166" t="s">
        <v>8442</v>
      </c>
      <c r="D828" s="166" t="s">
        <v>5941</v>
      </c>
      <c r="E828" s="167" t="s">
        <v>633</v>
      </c>
      <c r="F828" s="172">
        <v>64.63</v>
      </c>
      <c r="G828" s="172">
        <v>-21.047650000000001</v>
      </c>
      <c r="H828" s="163">
        <v>50.094999999999999</v>
      </c>
      <c r="I828" s="163">
        <v>0.78200000000000003</v>
      </c>
      <c r="J828" s="163">
        <v>15.645</v>
      </c>
      <c r="K828" s="163">
        <v>0.152</v>
      </c>
      <c r="L828" s="163">
        <v>9.2149999999999999</v>
      </c>
      <c r="M828" s="163">
        <v>15.073</v>
      </c>
      <c r="N828" s="163">
        <v>1.8620000000000001</v>
      </c>
      <c r="O828" s="163">
        <v>1.2999999999999999E-2</v>
      </c>
      <c r="P828" s="163">
        <v>4.2999999999999997E-2</v>
      </c>
      <c r="Q828" s="163">
        <v>2.3E-2</v>
      </c>
      <c r="R828" s="163">
        <v>0.112</v>
      </c>
      <c r="S828" s="163">
        <v>0</v>
      </c>
      <c r="T828" s="163">
        <v>0</v>
      </c>
      <c r="U828" s="163">
        <v>1.5385018780000001E-2</v>
      </c>
      <c r="V828" s="163">
        <v>5.97295</v>
      </c>
      <c r="W828" s="163">
        <v>1.1711665495500001</v>
      </c>
      <c r="X828" s="163">
        <v>1199.2215000000001</v>
      </c>
      <c r="Y828" s="163">
        <v>310</v>
      </c>
      <c r="Z828" s="163">
        <v>8.3504415741752422E-3</v>
      </c>
      <c r="AA828" s="163">
        <v>0.99164955842582481</v>
      </c>
      <c r="AB828" s="163">
        <v>2.8500732662301151E-4</v>
      </c>
      <c r="AC828" s="163">
        <v>2.850073266230114E-4</v>
      </c>
      <c r="AD828" s="158" t="s">
        <v>5810</v>
      </c>
    </row>
    <row r="829" spans="1:30">
      <c r="A829" s="167" t="s">
        <v>5900</v>
      </c>
      <c r="B829" s="167"/>
      <c r="C829" s="166" t="s">
        <v>8442</v>
      </c>
      <c r="D829" s="166" t="s">
        <v>5941</v>
      </c>
      <c r="E829" s="167" t="s">
        <v>633</v>
      </c>
      <c r="F829" s="172">
        <v>64.63</v>
      </c>
      <c r="G829" s="172">
        <v>-21.047650000000001</v>
      </c>
      <c r="H829" s="163">
        <v>50.134999999999998</v>
      </c>
      <c r="I829" s="163">
        <v>0.80500000000000005</v>
      </c>
      <c r="J829" s="163">
        <v>15.95</v>
      </c>
      <c r="K829" s="163">
        <v>0.14199999999999999</v>
      </c>
      <c r="L829" s="163">
        <v>9.7530000000000001</v>
      </c>
      <c r="M829" s="163">
        <v>15.141999999999999</v>
      </c>
      <c r="N829" s="163">
        <v>1.6919999999999999</v>
      </c>
      <c r="O829" s="163">
        <v>1.9E-2</v>
      </c>
      <c r="P829" s="163">
        <v>6.6000000000000003E-2</v>
      </c>
      <c r="Q829" s="163">
        <v>5.6000000000000001E-2</v>
      </c>
      <c r="R829" s="163">
        <v>6.88E-2</v>
      </c>
      <c r="S829" s="163">
        <v>0</v>
      </c>
      <c r="T829" s="163">
        <v>0</v>
      </c>
      <c r="U829" s="163">
        <v>3.2377614249999999E-2</v>
      </c>
      <c r="V829" s="163">
        <v>5.2538499999999999</v>
      </c>
      <c r="W829" s="163">
        <v>1.0301665636499999</v>
      </c>
      <c r="X829" s="163">
        <v>1210.0353</v>
      </c>
      <c r="Y829" s="163">
        <v>670</v>
      </c>
      <c r="Z829" s="163">
        <v>1.6123111351404611E-3</v>
      </c>
      <c r="AA829" s="163">
        <v>0.99838768886485951</v>
      </c>
      <c r="AB829" s="163">
        <v>1.887489366764374E-4</v>
      </c>
      <c r="AC829" s="163">
        <v>1.887489366764374E-4</v>
      </c>
      <c r="AD829" s="158" t="s">
        <v>5810</v>
      </c>
    </row>
    <row r="830" spans="1:30">
      <c r="A830" s="167" t="s">
        <v>5901</v>
      </c>
      <c r="B830" s="167"/>
      <c r="C830" s="166" t="s">
        <v>8442</v>
      </c>
      <c r="D830" s="166" t="s">
        <v>5941</v>
      </c>
      <c r="E830" s="167" t="s">
        <v>633</v>
      </c>
      <c r="F830" s="172">
        <v>64.63</v>
      </c>
      <c r="G830" s="172">
        <v>-21.047650000000001</v>
      </c>
      <c r="H830" s="163">
        <v>50.136000000000003</v>
      </c>
      <c r="I830" s="163">
        <v>0.78</v>
      </c>
      <c r="J830" s="163">
        <v>15.643000000000001</v>
      </c>
      <c r="K830" s="163">
        <v>0.17899999999999999</v>
      </c>
      <c r="L830" s="163">
        <v>9.1509999999999998</v>
      </c>
      <c r="M830" s="163">
        <v>15.162000000000001</v>
      </c>
      <c r="N830" s="163">
        <v>1.8140000000000001</v>
      </c>
      <c r="O830" s="163">
        <v>3.0000000000000001E-3</v>
      </c>
      <c r="P830" s="163">
        <v>7.6999999999999999E-2</v>
      </c>
      <c r="Q830" s="163">
        <v>3.5999999999999997E-2</v>
      </c>
      <c r="R830" s="163">
        <v>0.105</v>
      </c>
      <c r="S830" s="163">
        <v>0</v>
      </c>
      <c r="T830" s="163">
        <v>0</v>
      </c>
      <c r="U830" s="163">
        <v>1.5008429130000001E-2</v>
      </c>
      <c r="V830" s="163">
        <v>5.91005</v>
      </c>
      <c r="W830" s="163">
        <v>1.15883321745</v>
      </c>
      <c r="X830" s="163">
        <v>1197.9350999999999</v>
      </c>
      <c r="Y830" s="163">
        <v>310</v>
      </c>
      <c r="Z830" s="163">
        <v>7.3362055264882932E-3</v>
      </c>
      <c r="AA830" s="163">
        <v>0.99266379447351172</v>
      </c>
      <c r="AB830" s="163">
        <v>2.0343839188764619E-5</v>
      </c>
      <c r="AC830" s="163">
        <v>2.034383918876463E-5</v>
      </c>
      <c r="AD830" s="158" t="s">
        <v>5810</v>
      </c>
    </row>
    <row r="831" spans="1:30">
      <c r="A831" s="167" t="s">
        <v>5902</v>
      </c>
      <c r="B831" s="167"/>
      <c r="C831" s="166" t="s">
        <v>8442</v>
      </c>
      <c r="D831" s="166" t="s">
        <v>5941</v>
      </c>
      <c r="E831" s="167" t="s">
        <v>633</v>
      </c>
      <c r="F831" s="172">
        <v>64.63</v>
      </c>
      <c r="G831" s="172">
        <v>-21.047650000000001</v>
      </c>
      <c r="H831" s="163">
        <v>50.148000000000003</v>
      </c>
      <c r="I831" s="163">
        <v>0.76300000000000001</v>
      </c>
      <c r="J831" s="163">
        <v>15.551</v>
      </c>
      <c r="K831" s="163">
        <v>0.182</v>
      </c>
      <c r="L831" s="163">
        <v>9.2110000000000003</v>
      </c>
      <c r="M831" s="163">
        <v>15</v>
      </c>
      <c r="N831" s="163">
        <v>1.8260000000000001</v>
      </c>
      <c r="O831" s="163">
        <v>5.0000000000000001E-3</v>
      </c>
      <c r="P831" s="163">
        <v>0.23799999999999999</v>
      </c>
      <c r="Q831" s="163">
        <v>2.5000000000000001E-2</v>
      </c>
      <c r="R831" s="163">
        <v>0.10100000000000001</v>
      </c>
      <c r="S831" s="163">
        <v>0</v>
      </c>
      <c r="T831" s="163">
        <v>0</v>
      </c>
      <c r="U831" s="163">
        <v>1.803728554E-2</v>
      </c>
      <c r="V831" s="163">
        <v>5.9347000000000003</v>
      </c>
      <c r="W831" s="163">
        <v>1.1636665503000001</v>
      </c>
      <c r="X831" s="163">
        <v>1199.1411000000001</v>
      </c>
      <c r="Y831" s="163">
        <v>360</v>
      </c>
      <c r="Z831" s="163">
        <v>5.90496632708823E-3</v>
      </c>
      <c r="AA831" s="163">
        <v>0.99409503367291174</v>
      </c>
      <c r="AB831" s="163">
        <v>4.8217108375088718E-4</v>
      </c>
      <c r="AC831" s="163">
        <v>4.8217108375088751E-4</v>
      </c>
      <c r="AD831" s="158" t="s">
        <v>5810</v>
      </c>
    </row>
    <row r="832" spans="1:30">
      <c r="A832" s="167" t="s">
        <v>5903</v>
      </c>
      <c r="B832" s="167"/>
      <c r="C832" s="166" t="s">
        <v>8442</v>
      </c>
      <c r="D832" s="166" t="s">
        <v>5941</v>
      </c>
      <c r="E832" s="167" t="s">
        <v>633</v>
      </c>
      <c r="F832" s="172">
        <v>64.63</v>
      </c>
      <c r="G832" s="172">
        <v>-21.047650000000001</v>
      </c>
      <c r="H832" s="163">
        <v>50.241999999999997</v>
      </c>
      <c r="I832" s="163">
        <v>0.72499999999999998</v>
      </c>
      <c r="J832" s="163">
        <v>16.175000000000001</v>
      </c>
      <c r="K832" s="163">
        <v>0.16600000000000001</v>
      </c>
      <c r="L832" s="163">
        <v>8.3719999999999999</v>
      </c>
      <c r="M832" s="163">
        <v>15.715</v>
      </c>
      <c r="N832" s="163">
        <v>1.7450000000000001</v>
      </c>
      <c r="O832" s="163">
        <v>1.7999999999999999E-2</v>
      </c>
      <c r="P832" s="163">
        <v>0.27700000000000002</v>
      </c>
      <c r="Q832" s="163">
        <v>3.5999999999999997E-2</v>
      </c>
      <c r="R832" s="163">
        <v>5.6000000000000001E-2</v>
      </c>
      <c r="S832" s="163">
        <v>0</v>
      </c>
      <c r="T832" s="163">
        <v>0</v>
      </c>
      <c r="U832" s="163">
        <v>1.44945704E-2</v>
      </c>
      <c r="V832" s="163">
        <v>5.4977999999999998</v>
      </c>
      <c r="W832" s="163">
        <v>1.0779998922</v>
      </c>
      <c r="X832" s="163">
        <v>1182.2772</v>
      </c>
      <c r="Y832" s="163">
        <v>320</v>
      </c>
      <c r="Z832" s="163">
        <v>2.009658576430701E-3</v>
      </c>
      <c r="AA832" s="163">
        <v>0.99799034142356935</v>
      </c>
      <c r="AB832" s="163">
        <v>1.4019569375889169E-4</v>
      </c>
      <c r="AC832" s="163">
        <v>1.4019569375889169E-4</v>
      </c>
      <c r="AD832" s="158" t="s">
        <v>5810</v>
      </c>
    </row>
    <row r="833" spans="1:30">
      <c r="A833" s="167" t="s">
        <v>5904</v>
      </c>
      <c r="B833" s="167"/>
      <c r="C833" s="166" t="s">
        <v>8442</v>
      </c>
      <c r="D833" s="166" t="s">
        <v>5941</v>
      </c>
      <c r="E833" s="167" t="s">
        <v>633</v>
      </c>
      <c r="F833" s="172">
        <v>64.63</v>
      </c>
      <c r="G833" s="172">
        <v>-21.047650000000001</v>
      </c>
      <c r="H833" s="163">
        <v>50.290999999999997</v>
      </c>
      <c r="I833" s="163">
        <v>0.98299999999999998</v>
      </c>
      <c r="J833" s="163">
        <v>17.693000000000001</v>
      </c>
      <c r="K833" s="163">
        <v>7.8E-2</v>
      </c>
      <c r="L833" s="163">
        <v>6.843</v>
      </c>
      <c r="M833" s="163">
        <v>17.065999999999999</v>
      </c>
      <c r="N833" s="163">
        <v>1.657</v>
      </c>
      <c r="O833" s="163">
        <v>4.7E-2</v>
      </c>
      <c r="P833" s="163">
        <v>1.9E-2</v>
      </c>
      <c r="Q833" s="163">
        <v>3.7999999999999999E-2</v>
      </c>
      <c r="R833" s="163">
        <v>4.5999999999999999E-2</v>
      </c>
      <c r="S833" s="163">
        <v>0</v>
      </c>
      <c r="T833" s="163">
        <v>0</v>
      </c>
      <c r="U833" s="163">
        <v>3.4885744429999997E-2</v>
      </c>
      <c r="V833" s="163">
        <v>4.4539999999999997</v>
      </c>
      <c r="W833" s="163">
        <v>0.87333324599999995</v>
      </c>
      <c r="X833" s="163">
        <v>1151.5443</v>
      </c>
      <c r="Y833" s="163">
        <v>920</v>
      </c>
      <c r="Z833" s="163">
        <v>5.2669867767642261E-4</v>
      </c>
      <c r="AA833" s="163">
        <v>0.99947330132232359</v>
      </c>
      <c r="AB833" s="163">
        <v>1.4329300420012439E-4</v>
      </c>
      <c r="AC833" s="163">
        <v>1.432930042001242E-4</v>
      </c>
      <c r="AD833" s="158" t="s">
        <v>5810</v>
      </c>
    </row>
    <row r="834" spans="1:30">
      <c r="A834" s="167" t="s">
        <v>5905</v>
      </c>
      <c r="B834" s="167"/>
      <c r="C834" s="166" t="s">
        <v>8442</v>
      </c>
      <c r="D834" s="166" t="s">
        <v>5941</v>
      </c>
      <c r="E834" s="167" t="s">
        <v>633</v>
      </c>
      <c r="F834" s="172">
        <v>64.63</v>
      </c>
      <c r="G834" s="172">
        <v>-21.047650000000001</v>
      </c>
      <c r="H834" s="163">
        <v>50.302999999999997</v>
      </c>
      <c r="I834" s="163">
        <v>1.458</v>
      </c>
      <c r="J834" s="163">
        <v>17</v>
      </c>
      <c r="K834" s="163">
        <v>0.153</v>
      </c>
      <c r="L834" s="163">
        <v>6.9109999999999996</v>
      </c>
      <c r="M834" s="163">
        <v>15.773</v>
      </c>
      <c r="N834" s="163">
        <v>1.899</v>
      </c>
      <c r="O834" s="163">
        <v>0.156</v>
      </c>
      <c r="P834" s="163">
        <v>6.3E-2</v>
      </c>
      <c r="Q834" s="163">
        <v>0.13800000000000001</v>
      </c>
      <c r="R834" s="163">
        <v>6.6000000000000003E-2</v>
      </c>
      <c r="S834" s="163">
        <v>0</v>
      </c>
      <c r="T834" s="163">
        <v>0</v>
      </c>
      <c r="U834" s="163">
        <v>4.7883113919999998E-2</v>
      </c>
      <c r="V834" s="163">
        <v>5.1764999999999999</v>
      </c>
      <c r="W834" s="163">
        <v>1.0149998984999999</v>
      </c>
      <c r="X834" s="163">
        <v>1152.9111</v>
      </c>
      <c r="Y834" s="163">
        <v>1130</v>
      </c>
      <c r="Z834" s="163">
        <v>9.1326493969519579E-4</v>
      </c>
      <c r="AA834" s="163">
        <v>0.99908673506030476</v>
      </c>
      <c r="AB834" s="163">
        <v>3.7783744980744287E-4</v>
      </c>
      <c r="AC834" s="163">
        <v>3.7783744980744271E-4</v>
      </c>
      <c r="AD834" s="158" t="s">
        <v>5810</v>
      </c>
    </row>
    <row r="835" spans="1:30">
      <c r="A835" s="167" t="s">
        <v>5906</v>
      </c>
      <c r="B835" s="167"/>
      <c r="C835" s="166" t="s">
        <v>8442</v>
      </c>
      <c r="D835" s="166" t="s">
        <v>5941</v>
      </c>
      <c r="E835" s="167" t="s">
        <v>633</v>
      </c>
      <c r="F835" s="172">
        <v>64.63</v>
      </c>
      <c r="G835" s="172">
        <v>-21.047650000000001</v>
      </c>
      <c r="H835" s="163">
        <v>50.499000000000002</v>
      </c>
      <c r="I835" s="163">
        <v>0.70899999999999996</v>
      </c>
      <c r="J835" s="163">
        <v>16.172999999999998</v>
      </c>
      <c r="K835" s="163">
        <v>0.186</v>
      </c>
      <c r="L835" s="163">
        <v>8.8710000000000004</v>
      </c>
      <c r="M835" s="163">
        <v>14.071999999999999</v>
      </c>
      <c r="N835" s="163">
        <v>1.744</v>
      </c>
      <c r="O835" s="163">
        <v>2.4E-2</v>
      </c>
      <c r="P835" s="163">
        <v>0.114</v>
      </c>
      <c r="Q835" s="163">
        <v>3.7999999999999999E-2</v>
      </c>
      <c r="R835" s="163">
        <v>6.2E-2</v>
      </c>
      <c r="S835" s="163">
        <v>0</v>
      </c>
      <c r="T835" s="163">
        <v>0</v>
      </c>
      <c r="U835" s="163">
        <v>9.0742643009999995E-3</v>
      </c>
      <c r="V835" s="163">
        <v>6.375</v>
      </c>
      <c r="W835" s="163">
        <v>1.2499998750000001</v>
      </c>
      <c r="X835" s="163">
        <v>1192.3071</v>
      </c>
      <c r="Y835" s="163">
        <v>180</v>
      </c>
      <c r="Z835" s="163">
        <v>4.2974579786288518E-3</v>
      </c>
      <c r="AA835" s="163">
        <v>0.9957025420213711</v>
      </c>
      <c r="AB835" s="163">
        <v>2.562165749234671E-4</v>
      </c>
      <c r="AC835" s="163">
        <v>2.5621657492346699E-4</v>
      </c>
      <c r="AD835" s="158" t="s">
        <v>5810</v>
      </c>
    </row>
    <row r="836" spans="1:30">
      <c r="A836" s="167" t="s">
        <v>5907</v>
      </c>
      <c r="B836" s="167"/>
      <c r="C836" s="166" t="s">
        <v>8442</v>
      </c>
      <c r="D836" s="166" t="s">
        <v>5941</v>
      </c>
      <c r="E836" s="167" t="s">
        <v>633</v>
      </c>
      <c r="F836" s="172">
        <v>64.63</v>
      </c>
      <c r="G836" s="172">
        <v>-21.047650000000001</v>
      </c>
      <c r="H836" s="163">
        <v>50.506999999999998</v>
      </c>
      <c r="I836" s="163">
        <v>2.56</v>
      </c>
      <c r="J836" s="163">
        <v>16.876000000000001</v>
      </c>
      <c r="K836" s="163">
        <v>0.16200000000000001</v>
      </c>
      <c r="L836" s="163">
        <v>6.4960000000000004</v>
      </c>
      <c r="M836" s="163">
        <v>13.188000000000001</v>
      </c>
      <c r="N836" s="163">
        <v>2.6240000000000001</v>
      </c>
      <c r="O836" s="163">
        <v>0.54600000000000004</v>
      </c>
      <c r="P836" s="163">
        <v>3.5000000000000003E-2</v>
      </c>
      <c r="Q836" s="163">
        <v>0.44</v>
      </c>
      <c r="R836" s="163">
        <v>7.5999999999999998E-2</v>
      </c>
      <c r="S836" s="163">
        <v>0</v>
      </c>
      <c r="T836" s="163">
        <v>0</v>
      </c>
      <c r="U836" s="163">
        <v>2.4763111420000001E-2</v>
      </c>
      <c r="V836" s="163">
        <v>5.51905</v>
      </c>
      <c r="W836" s="163">
        <v>1.08216655845</v>
      </c>
      <c r="X836" s="163">
        <v>1144.5696</v>
      </c>
      <c r="Y836" s="163">
        <v>490</v>
      </c>
      <c r="Z836" s="163">
        <v>2.5775508651572389E-3</v>
      </c>
      <c r="AA836" s="163">
        <v>0.99742244913484279</v>
      </c>
      <c r="AB836" s="163">
        <v>3.1108236052966001E-4</v>
      </c>
      <c r="AC836" s="163">
        <v>3.1108236052966012E-4</v>
      </c>
      <c r="AD836" s="158" t="s">
        <v>5810</v>
      </c>
    </row>
    <row r="837" spans="1:30">
      <c r="A837" s="165" t="s">
        <v>1141</v>
      </c>
      <c r="C837" s="165" t="s">
        <v>8443</v>
      </c>
      <c r="D837" s="165" t="s">
        <v>5942</v>
      </c>
      <c r="E837" s="165" t="s">
        <v>6358</v>
      </c>
      <c r="F837" s="159">
        <v>19.421299999999999</v>
      </c>
      <c r="G837" s="159">
        <v>-155.28720000000001</v>
      </c>
      <c r="H837" s="74">
        <v>51.8</v>
      </c>
      <c r="I837" s="74">
        <v>2.4</v>
      </c>
      <c r="J837" s="74">
        <v>14</v>
      </c>
      <c r="K837" s="74">
        <v>0</v>
      </c>
      <c r="L837" s="74">
        <v>9.4</v>
      </c>
      <c r="M837" s="74">
        <v>11.4</v>
      </c>
      <c r="N837" s="74">
        <v>2.12</v>
      </c>
      <c r="O837" s="74">
        <v>0.45</v>
      </c>
      <c r="P837" s="74">
        <v>0</v>
      </c>
      <c r="Q837" s="74">
        <v>0</v>
      </c>
      <c r="R837" s="74">
        <v>0.46</v>
      </c>
      <c r="S837" s="74">
        <v>0</v>
      </c>
      <c r="T837" s="74">
        <v>0</v>
      </c>
      <c r="U837" s="74">
        <v>0.31</v>
      </c>
      <c r="V837" s="74">
        <v>7.14</v>
      </c>
      <c r="W837" s="74">
        <v>1.3999998600000001</v>
      </c>
      <c r="X837" s="74">
        <v>1157.24</v>
      </c>
      <c r="Y837" s="74">
        <v>4820</v>
      </c>
      <c r="Z837" s="74">
        <v>1.2891072238657779E-2</v>
      </c>
      <c r="AA837" s="74">
        <v>0.98710892776134218</v>
      </c>
      <c r="AB837" s="74">
        <v>1.9461387696059201E-4</v>
      </c>
      <c r="AC837" s="74">
        <v>1.946138769605919E-4</v>
      </c>
      <c r="AD837" t="s">
        <v>5810</v>
      </c>
    </row>
    <row r="838" spans="1:30">
      <c r="A838" s="165" t="s">
        <v>943</v>
      </c>
      <c r="C838" s="165" t="s">
        <v>8443</v>
      </c>
      <c r="D838" s="165" t="s">
        <v>5942</v>
      </c>
      <c r="E838" s="165" t="s">
        <v>6357</v>
      </c>
      <c r="F838" s="172">
        <v>19.425000000000001</v>
      </c>
      <c r="G838" s="172">
        <v>-155.292</v>
      </c>
      <c r="H838" s="74">
        <v>53.3</v>
      </c>
      <c r="I838" s="74">
        <v>2.82</v>
      </c>
      <c r="J838" s="74">
        <v>14.2</v>
      </c>
      <c r="K838" s="74">
        <v>0</v>
      </c>
      <c r="L838" s="74">
        <v>3.57</v>
      </c>
      <c r="M838" s="74">
        <v>13.9</v>
      </c>
      <c r="N838" s="74">
        <v>2.36</v>
      </c>
      <c r="O838" s="74">
        <v>0.63</v>
      </c>
      <c r="P838" s="74">
        <v>0</v>
      </c>
      <c r="Q838" s="74">
        <v>0.11</v>
      </c>
      <c r="R838" s="74">
        <v>0.73</v>
      </c>
      <c r="S838" s="74">
        <v>0</v>
      </c>
      <c r="T838" s="74">
        <v>0</v>
      </c>
      <c r="U838" s="74">
        <v>1.9199999999999998E-2</v>
      </c>
      <c r="V838" s="74">
        <v>6.681</v>
      </c>
      <c r="W838" s="74">
        <v>1.3099998690000001</v>
      </c>
      <c r="X838" s="74">
        <v>1198.74</v>
      </c>
      <c r="Y838" s="74">
        <v>420</v>
      </c>
      <c r="Z838" s="74">
        <v>0.20702336875218039</v>
      </c>
      <c r="AA838" s="74">
        <v>0.79297663124781959</v>
      </c>
      <c r="AB838" s="74">
        <v>5.4253095367258247E-4</v>
      </c>
      <c r="AC838" s="74">
        <v>5.4253095367258247E-4</v>
      </c>
      <c r="AD838" t="s">
        <v>5810</v>
      </c>
    </row>
    <row r="839" spans="1:30">
      <c r="A839" s="165" t="s">
        <v>944</v>
      </c>
      <c r="C839" s="165" t="s">
        <v>8443</v>
      </c>
      <c r="D839" s="165" t="s">
        <v>5942</v>
      </c>
      <c r="E839" s="165" t="s">
        <v>6357</v>
      </c>
      <c r="F839" s="172">
        <v>19.425000000000001</v>
      </c>
      <c r="G839" s="172">
        <v>-155.292</v>
      </c>
      <c r="H839" s="74">
        <v>49.5</v>
      </c>
      <c r="I839" s="74">
        <v>2.84</v>
      </c>
      <c r="J839" s="74">
        <v>13.3</v>
      </c>
      <c r="K839" s="74">
        <v>0</v>
      </c>
      <c r="L839" s="74">
        <v>4.59</v>
      </c>
      <c r="M839" s="74">
        <v>14.1</v>
      </c>
      <c r="N839" s="74">
        <v>2.38</v>
      </c>
      <c r="O839" s="74">
        <v>0.44</v>
      </c>
      <c r="P839" s="74">
        <v>0</v>
      </c>
      <c r="Q839" s="74">
        <v>0.26</v>
      </c>
      <c r="R839" s="74">
        <v>0.75</v>
      </c>
      <c r="S839" s="74">
        <v>0</v>
      </c>
      <c r="T839" s="74">
        <v>0</v>
      </c>
      <c r="U839" s="74">
        <v>4.8099999999999997E-2</v>
      </c>
      <c r="V839" s="74">
        <v>7.7519999999999989</v>
      </c>
      <c r="W839" s="74">
        <v>1.5199998480000001</v>
      </c>
      <c r="X839" s="74">
        <v>1202.06</v>
      </c>
      <c r="Y839" s="74">
        <v>900</v>
      </c>
      <c r="Z839" s="74">
        <v>0.1199981308647846</v>
      </c>
      <c r="AA839" s="74">
        <v>0.88000186913521539</v>
      </c>
      <c r="AB839" s="74">
        <v>2.5247083605069269E-5</v>
      </c>
      <c r="AC839" s="74">
        <v>2.5247083605069269E-5</v>
      </c>
      <c r="AD839" t="s">
        <v>5810</v>
      </c>
    </row>
    <row r="840" spans="1:30">
      <c r="A840" s="165" t="s">
        <v>945</v>
      </c>
      <c r="C840" s="165" t="s">
        <v>8443</v>
      </c>
      <c r="D840" s="165" t="s">
        <v>5942</v>
      </c>
      <c r="E840" s="165" t="s">
        <v>6357</v>
      </c>
      <c r="F840" s="172">
        <v>19.425000000000001</v>
      </c>
      <c r="G840" s="172">
        <v>-155.292</v>
      </c>
      <c r="H840" s="74">
        <v>51.9</v>
      </c>
      <c r="I840" s="74">
        <v>2.48</v>
      </c>
      <c r="J840" s="74">
        <v>13.8</v>
      </c>
      <c r="K840" s="74">
        <v>0</v>
      </c>
      <c r="L840" s="74">
        <v>4.92</v>
      </c>
      <c r="M840" s="74">
        <v>14.2</v>
      </c>
      <c r="N840" s="74">
        <v>1.67</v>
      </c>
      <c r="O840" s="74">
        <v>0.61</v>
      </c>
      <c r="P840" s="74">
        <v>0</v>
      </c>
      <c r="Q840" s="74">
        <v>0.06</v>
      </c>
      <c r="R840" s="74">
        <v>0.59</v>
      </c>
      <c r="S840" s="74">
        <v>0</v>
      </c>
      <c r="T840" s="74">
        <v>0</v>
      </c>
      <c r="U840" s="74">
        <v>1.4E-2</v>
      </c>
      <c r="V840" s="74">
        <v>7.718</v>
      </c>
      <c r="W840" s="74">
        <v>1.513333182</v>
      </c>
      <c r="X840" s="74">
        <v>1203.72</v>
      </c>
      <c r="Y840" s="74">
        <v>300</v>
      </c>
      <c r="Z840" s="74">
        <v>0.20352587706134001</v>
      </c>
      <c r="AA840" s="74">
        <v>0.79647412293865993</v>
      </c>
      <c r="AB840" s="74">
        <v>4.5877633885351468E-4</v>
      </c>
      <c r="AC840" s="74">
        <v>4.5877633885351479E-4</v>
      </c>
      <c r="AD840" t="s">
        <v>5810</v>
      </c>
    </row>
    <row r="841" spans="1:30">
      <c r="A841" s="165" t="s">
        <v>946</v>
      </c>
      <c r="C841" s="165" t="s">
        <v>8443</v>
      </c>
      <c r="D841" s="165" t="s">
        <v>5942</v>
      </c>
      <c r="E841" s="165" t="s">
        <v>6357</v>
      </c>
      <c r="F841" s="172">
        <v>19.425000000000001</v>
      </c>
      <c r="G841" s="172">
        <v>-155.292</v>
      </c>
      <c r="H841" s="74">
        <v>50.2</v>
      </c>
      <c r="I841" s="74">
        <v>2.82</v>
      </c>
      <c r="J841" s="74">
        <v>13.6</v>
      </c>
      <c r="K841" s="74">
        <v>0</v>
      </c>
      <c r="L841" s="74">
        <v>5.4</v>
      </c>
      <c r="M841" s="74">
        <v>11.4</v>
      </c>
      <c r="N841" s="74">
        <v>2.42</v>
      </c>
      <c r="O841" s="74">
        <v>0.46</v>
      </c>
      <c r="P841" s="74">
        <v>0</v>
      </c>
      <c r="Q841" s="74">
        <v>0.12</v>
      </c>
      <c r="R841" s="74">
        <v>0.77</v>
      </c>
      <c r="S841" s="74">
        <v>0</v>
      </c>
      <c r="T841" s="74">
        <v>0</v>
      </c>
      <c r="U841" s="74">
        <v>1.8700000000000001E-2</v>
      </c>
      <c r="V841" s="74">
        <v>9.1289999999999996</v>
      </c>
      <c r="W841" s="74">
        <v>1.7899998210000001</v>
      </c>
      <c r="X841" s="74">
        <v>1157.24</v>
      </c>
      <c r="Y841" s="74">
        <v>390</v>
      </c>
      <c r="Z841" s="74">
        <v>0.26888459015842342</v>
      </c>
      <c r="AA841" s="74">
        <v>0.73111540984157652</v>
      </c>
      <c r="AB841" s="74">
        <v>3.4870567182654192E-4</v>
      </c>
      <c r="AC841" s="74">
        <v>3.4870567182654209E-4</v>
      </c>
      <c r="AD841" t="s">
        <v>5810</v>
      </c>
    </row>
    <row r="842" spans="1:30">
      <c r="A842" s="165" t="s">
        <v>947</v>
      </c>
      <c r="C842" s="165" t="s">
        <v>8443</v>
      </c>
      <c r="D842" s="165" t="s">
        <v>5942</v>
      </c>
      <c r="E842" s="165" t="s">
        <v>6357</v>
      </c>
      <c r="F842" s="172">
        <v>19.425000000000001</v>
      </c>
      <c r="G842" s="172">
        <v>-155.292</v>
      </c>
      <c r="H842" s="74">
        <v>50.3</v>
      </c>
      <c r="I842" s="74">
        <v>3.04</v>
      </c>
      <c r="J842" s="74">
        <v>13.4</v>
      </c>
      <c r="K842" s="74">
        <v>0</v>
      </c>
      <c r="L842" s="74">
        <v>5.9</v>
      </c>
      <c r="M842" s="74">
        <v>14.1</v>
      </c>
      <c r="N842" s="74">
        <v>2.2000000000000002</v>
      </c>
      <c r="O842" s="74">
        <v>0.38</v>
      </c>
      <c r="P842" s="74">
        <v>0</v>
      </c>
      <c r="Q842" s="74">
        <v>0.34</v>
      </c>
      <c r="R842" s="74">
        <v>0.73</v>
      </c>
      <c r="S842" s="74">
        <v>0</v>
      </c>
      <c r="T842" s="74">
        <v>0</v>
      </c>
      <c r="U842" s="74">
        <v>1.43E-2</v>
      </c>
      <c r="V842" s="74">
        <v>6.7149999999999999</v>
      </c>
      <c r="W842" s="74">
        <v>1.316666535</v>
      </c>
      <c r="X842" s="74">
        <v>1202.06</v>
      </c>
      <c r="Y842" s="74">
        <v>320</v>
      </c>
      <c r="Z842" s="74">
        <v>0.2863379434847807</v>
      </c>
      <c r="AA842" s="74">
        <v>0.7136620565152193</v>
      </c>
      <c r="AB842" s="74">
        <v>2.8801243141223149E-4</v>
      </c>
      <c r="AC842" s="74">
        <v>2.880124314122316E-4</v>
      </c>
      <c r="AD842" t="s">
        <v>5810</v>
      </c>
    </row>
    <row r="843" spans="1:30">
      <c r="A843" s="165" t="s">
        <v>948</v>
      </c>
      <c r="C843" s="165" t="s">
        <v>8443</v>
      </c>
      <c r="D843" s="165" t="s">
        <v>5942</v>
      </c>
      <c r="E843" s="165" t="s">
        <v>6357</v>
      </c>
      <c r="F843" s="172">
        <v>19.425000000000001</v>
      </c>
      <c r="G843" s="172">
        <v>-155.292</v>
      </c>
      <c r="H843" s="74">
        <v>51.8</v>
      </c>
      <c r="I843" s="74">
        <v>2.72</v>
      </c>
      <c r="J843" s="74">
        <v>13.7</v>
      </c>
      <c r="K843" s="74">
        <v>0</v>
      </c>
      <c r="L843" s="74">
        <v>5.97</v>
      </c>
      <c r="M843" s="74">
        <v>13.7</v>
      </c>
      <c r="N843" s="74">
        <v>2.25</v>
      </c>
      <c r="O843" s="74">
        <v>0.53</v>
      </c>
      <c r="P843" s="74">
        <v>0</v>
      </c>
      <c r="Q843" s="74">
        <v>7.0000000000000007E-2</v>
      </c>
      <c r="R843" s="74">
        <v>0.59</v>
      </c>
      <c r="S843" s="74">
        <v>0</v>
      </c>
      <c r="T843" s="74">
        <v>0</v>
      </c>
      <c r="U843" s="74">
        <v>2.1000000000000001E-2</v>
      </c>
      <c r="V843" s="74">
        <v>7.0209999999999999</v>
      </c>
      <c r="W843" s="74">
        <v>1.376666529</v>
      </c>
      <c r="X843" s="74">
        <v>1195.42</v>
      </c>
      <c r="Y843" s="74">
        <v>410</v>
      </c>
      <c r="Z843" s="74">
        <v>0.15305415659751309</v>
      </c>
      <c r="AA843" s="74">
        <v>0.84694584340248691</v>
      </c>
      <c r="AB843" s="74">
        <v>3.6365484019760473E-4</v>
      </c>
      <c r="AC843" s="74">
        <v>3.6365484019760489E-4</v>
      </c>
      <c r="AD843" t="s">
        <v>5810</v>
      </c>
    </row>
    <row r="844" spans="1:30">
      <c r="A844" s="165" t="s">
        <v>949</v>
      </c>
      <c r="C844" s="165" t="s">
        <v>8443</v>
      </c>
      <c r="D844" s="165" t="s">
        <v>5942</v>
      </c>
      <c r="E844" s="165" t="s">
        <v>6357</v>
      </c>
      <c r="F844" s="172">
        <v>19.425000000000001</v>
      </c>
      <c r="G844" s="172">
        <v>-155.292</v>
      </c>
      <c r="H844" s="74">
        <v>50.4</v>
      </c>
      <c r="I844" s="74">
        <v>2.96</v>
      </c>
      <c r="J844" s="74">
        <v>12.7</v>
      </c>
      <c r="K844" s="74">
        <v>0</v>
      </c>
      <c r="L844" s="74">
        <v>6.56</v>
      </c>
      <c r="M844" s="74">
        <v>13.8</v>
      </c>
      <c r="N844" s="74">
        <v>2.21</v>
      </c>
      <c r="O844" s="74">
        <v>0.35</v>
      </c>
      <c r="P844" s="74">
        <v>0</v>
      </c>
      <c r="Q844" s="74">
        <v>0.34</v>
      </c>
      <c r="R844" s="74">
        <v>0.74</v>
      </c>
      <c r="S844" s="74">
        <v>0</v>
      </c>
      <c r="T844" s="74">
        <v>0</v>
      </c>
      <c r="U844" s="74">
        <v>9.7999999999999997E-3</v>
      </c>
      <c r="V844" s="74">
        <v>7.1994999999999996</v>
      </c>
      <c r="W844" s="74">
        <v>1.4116665255</v>
      </c>
      <c r="X844" s="74">
        <v>1197.08</v>
      </c>
      <c r="Y844" s="74">
        <v>240</v>
      </c>
      <c r="Z844" s="74">
        <v>0.38387851265986972</v>
      </c>
      <c r="AA844" s="74">
        <v>0.61612148734013028</v>
      </c>
      <c r="AB844" s="74">
        <v>3.1746755897720278E-4</v>
      </c>
      <c r="AC844" s="74">
        <v>3.1746755897720289E-4</v>
      </c>
      <c r="AD844" t="s">
        <v>5810</v>
      </c>
    </row>
    <row r="845" spans="1:30">
      <c r="A845" s="165" t="s">
        <v>950</v>
      </c>
      <c r="C845" s="165" t="s">
        <v>8443</v>
      </c>
      <c r="D845" s="165" t="s">
        <v>5942</v>
      </c>
      <c r="E845" s="165" t="s">
        <v>6357</v>
      </c>
      <c r="F845" s="172">
        <v>19.425000000000001</v>
      </c>
      <c r="G845" s="172">
        <v>-155.292</v>
      </c>
      <c r="H845" s="74">
        <v>50.4</v>
      </c>
      <c r="I845" s="74">
        <v>3.15</v>
      </c>
      <c r="J845" s="74">
        <v>12.7</v>
      </c>
      <c r="K845" s="74">
        <v>0</v>
      </c>
      <c r="L845" s="74">
        <v>6.78</v>
      </c>
      <c r="M845" s="74">
        <v>13.5</v>
      </c>
      <c r="N845" s="74">
        <v>2.21</v>
      </c>
      <c r="O845" s="74">
        <v>0.31</v>
      </c>
      <c r="P845" s="74">
        <v>0</v>
      </c>
      <c r="Q845" s="74">
        <v>0.28000000000000003</v>
      </c>
      <c r="R845" s="74">
        <v>0.85</v>
      </c>
      <c r="S845" s="74">
        <v>0</v>
      </c>
      <c r="T845" s="74">
        <v>0</v>
      </c>
      <c r="U845" s="74">
        <v>3.8999999999999998E-3</v>
      </c>
      <c r="V845" s="74">
        <v>7.5904999999999996</v>
      </c>
      <c r="W845" s="74">
        <v>1.4883331845000001</v>
      </c>
      <c r="X845" s="74">
        <v>1192.0999999999999</v>
      </c>
      <c r="Y845" s="74">
        <v>170</v>
      </c>
      <c r="Z845" s="74">
        <v>0.68762289482187744</v>
      </c>
      <c r="AA845" s="74">
        <v>0.3123771051781225</v>
      </c>
      <c r="AB845" s="74">
        <v>6.9261851165229398E-4</v>
      </c>
      <c r="AC845" s="74">
        <v>6.9261851165229441E-4</v>
      </c>
      <c r="AD845" t="s">
        <v>5810</v>
      </c>
    </row>
    <row r="846" spans="1:30">
      <c r="A846" s="165" t="s">
        <v>951</v>
      </c>
      <c r="C846" s="165" t="s">
        <v>8443</v>
      </c>
      <c r="D846" s="165" t="s">
        <v>5942</v>
      </c>
      <c r="E846" s="165" t="s">
        <v>6357</v>
      </c>
      <c r="F846" s="172">
        <v>19.425000000000001</v>
      </c>
      <c r="G846" s="172">
        <v>-155.292</v>
      </c>
      <c r="H846" s="74">
        <v>51</v>
      </c>
      <c r="I846" s="74">
        <v>2.56</v>
      </c>
      <c r="J846" s="74">
        <v>12.9</v>
      </c>
      <c r="K846" s="74">
        <v>0</v>
      </c>
      <c r="L846" s="74">
        <v>6.91</v>
      </c>
      <c r="M846" s="74">
        <v>11.9</v>
      </c>
      <c r="N846" s="74">
        <v>2.2400000000000002</v>
      </c>
      <c r="O846" s="74">
        <v>0.3</v>
      </c>
      <c r="P846" s="74">
        <v>0</v>
      </c>
      <c r="Q846" s="74">
        <v>0.32</v>
      </c>
      <c r="R846" s="74">
        <v>0.66</v>
      </c>
      <c r="S846" s="74">
        <v>0</v>
      </c>
      <c r="T846" s="74">
        <v>0</v>
      </c>
      <c r="U846" s="74">
        <v>2.1899999999999999E-2</v>
      </c>
      <c r="V846" s="74">
        <v>8.4235000000000007</v>
      </c>
      <c r="W846" s="74">
        <v>1.6516665015000001</v>
      </c>
      <c r="X846" s="74">
        <v>1165.54</v>
      </c>
      <c r="Y846" s="74">
        <v>410</v>
      </c>
      <c r="Z846" s="74">
        <v>0.19432924420121531</v>
      </c>
      <c r="AA846" s="74">
        <v>0.80567075579878467</v>
      </c>
      <c r="AB846" s="74">
        <v>2.3711023718533939E-4</v>
      </c>
      <c r="AC846" s="74">
        <v>2.371102371853396E-4</v>
      </c>
      <c r="AD846" t="s">
        <v>5810</v>
      </c>
    </row>
    <row r="847" spans="1:30">
      <c r="A847" s="165" t="s">
        <v>952</v>
      </c>
      <c r="C847" s="165" t="s">
        <v>8443</v>
      </c>
      <c r="D847" s="165" t="s">
        <v>5942</v>
      </c>
      <c r="E847" s="165" t="s">
        <v>6357</v>
      </c>
      <c r="F847" s="172">
        <v>19.425000000000001</v>
      </c>
      <c r="G847" s="172">
        <v>-155.292</v>
      </c>
      <c r="H847" s="74">
        <v>48.2</v>
      </c>
      <c r="I847" s="74">
        <v>2.81</v>
      </c>
      <c r="J847" s="74">
        <v>12.4</v>
      </c>
      <c r="K847" s="74">
        <v>0</v>
      </c>
      <c r="L847" s="74">
        <v>7.01</v>
      </c>
      <c r="M847" s="74">
        <v>12.2</v>
      </c>
      <c r="N847" s="74">
        <v>2.2799999999999998</v>
      </c>
      <c r="O847" s="74">
        <v>0.47</v>
      </c>
      <c r="P847" s="74">
        <v>0</v>
      </c>
      <c r="Q847" s="74">
        <v>0.14000000000000001</v>
      </c>
      <c r="R847" s="74">
        <v>0.66</v>
      </c>
      <c r="S847" s="74">
        <v>0</v>
      </c>
      <c r="T847" s="74">
        <v>0</v>
      </c>
      <c r="U847" s="74">
        <v>2.8999999999999998E-3</v>
      </c>
      <c r="V847" s="74">
        <v>9.9449999999999985</v>
      </c>
      <c r="W847" s="74">
        <v>1.949999805</v>
      </c>
      <c r="X847" s="74">
        <v>1170.52</v>
      </c>
      <c r="Y847" s="74">
        <v>110</v>
      </c>
      <c r="Z847" s="74">
        <v>0.70730074906998586</v>
      </c>
      <c r="AA847" s="74">
        <v>0.2926992509300142</v>
      </c>
      <c r="AB847" s="74">
        <v>1.267691410812645E-3</v>
      </c>
      <c r="AC847" s="74">
        <v>1.267691410812645E-3</v>
      </c>
      <c r="AD847" t="s">
        <v>5810</v>
      </c>
    </row>
    <row r="848" spans="1:30">
      <c r="A848" s="165" t="s">
        <v>953</v>
      </c>
      <c r="C848" s="165" t="s">
        <v>8443</v>
      </c>
      <c r="D848" s="165" t="s">
        <v>5942</v>
      </c>
      <c r="E848" s="165" t="s">
        <v>6357</v>
      </c>
      <c r="F848" s="172">
        <v>19.425000000000001</v>
      </c>
      <c r="G848" s="172">
        <v>-155.292</v>
      </c>
      <c r="H848" s="74">
        <v>49.3</v>
      </c>
      <c r="I848" s="74">
        <v>3.23</v>
      </c>
      <c r="J848" s="74">
        <v>12.6</v>
      </c>
      <c r="K848" s="74">
        <v>0</v>
      </c>
      <c r="L848" s="74">
        <v>7.05</v>
      </c>
      <c r="M848" s="74">
        <v>13.3</v>
      </c>
      <c r="N848" s="74">
        <v>1.99</v>
      </c>
      <c r="O848" s="74">
        <v>0.45</v>
      </c>
      <c r="P848" s="74">
        <v>0</v>
      </c>
      <c r="Q848" s="74">
        <v>0.69</v>
      </c>
      <c r="R848" s="74">
        <v>0.72</v>
      </c>
      <c r="S848" s="74">
        <v>0</v>
      </c>
      <c r="T848" s="74">
        <v>0</v>
      </c>
      <c r="U848" s="74">
        <v>1.9E-2</v>
      </c>
      <c r="V848" s="74">
        <v>8.3724999999999987</v>
      </c>
      <c r="W848" s="74">
        <v>1.6416665024999999</v>
      </c>
      <c r="X848" s="74">
        <v>1188.78</v>
      </c>
      <c r="Y848" s="74">
        <v>370</v>
      </c>
      <c r="Z848" s="74">
        <v>0.26487868696048428</v>
      </c>
      <c r="AA848" s="74">
        <v>0.73512131303951578</v>
      </c>
      <c r="AB848" s="74">
        <v>3.1467333220097041E-4</v>
      </c>
      <c r="AC848" s="74">
        <v>3.1467333220097052E-4</v>
      </c>
      <c r="AD848" t="s">
        <v>5810</v>
      </c>
    </row>
    <row r="849" spans="1:30">
      <c r="A849" s="165" t="s">
        <v>954</v>
      </c>
      <c r="C849" s="165" t="s">
        <v>8443</v>
      </c>
      <c r="D849" s="165" t="s">
        <v>5942</v>
      </c>
      <c r="E849" s="165" t="s">
        <v>6357</v>
      </c>
      <c r="F849" s="172">
        <v>19.425000000000001</v>
      </c>
      <c r="G849" s="172">
        <v>-155.292</v>
      </c>
      <c r="H849" s="74">
        <v>50.8</v>
      </c>
      <c r="I849" s="74">
        <v>2.68</v>
      </c>
      <c r="J849" s="74">
        <v>13.2</v>
      </c>
      <c r="K849" s="74">
        <v>0</v>
      </c>
      <c r="L849" s="74">
        <v>7.05</v>
      </c>
      <c r="M849" s="74">
        <v>12.9</v>
      </c>
      <c r="N849" s="74">
        <v>2.41</v>
      </c>
      <c r="O849" s="74">
        <v>0.64</v>
      </c>
      <c r="P849" s="74">
        <v>0</v>
      </c>
      <c r="Q849" s="74">
        <v>0.04</v>
      </c>
      <c r="R849" s="74">
        <v>0.94</v>
      </c>
      <c r="S849" s="74">
        <v>0</v>
      </c>
      <c r="T849" s="74">
        <v>0</v>
      </c>
      <c r="U849" s="74">
        <v>3.9600000000000003E-2</v>
      </c>
      <c r="V849" s="74">
        <v>6.3834999999999997</v>
      </c>
      <c r="W849" s="74">
        <v>1.2516665414999999</v>
      </c>
      <c r="X849" s="74">
        <v>1182.1400000000001</v>
      </c>
      <c r="Y849" s="74">
        <v>750</v>
      </c>
      <c r="Z849" s="74">
        <v>0.20495244346829561</v>
      </c>
      <c r="AA849" s="74">
        <v>0.79504755653170445</v>
      </c>
      <c r="AB849" s="74">
        <v>4.4381472737120391E-4</v>
      </c>
      <c r="AC849" s="74">
        <v>4.4381472737120391E-4</v>
      </c>
      <c r="AD849" t="s">
        <v>5810</v>
      </c>
    </row>
    <row r="850" spans="1:30">
      <c r="A850" s="165" t="s">
        <v>955</v>
      </c>
      <c r="C850" s="165" t="s">
        <v>8443</v>
      </c>
      <c r="D850" s="165" t="s">
        <v>5942</v>
      </c>
      <c r="E850" s="165" t="s">
        <v>6357</v>
      </c>
      <c r="F850" s="172">
        <v>19.425000000000001</v>
      </c>
      <c r="G850" s="172">
        <v>-155.292</v>
      </c>
      <c r="H850" s="74">
        <v>47.8</v>
      </c>
      <c r="I850" s="74">
        <v>3.06</v>
      </c>
      <c r="J850" s="74">
        <v>12.3</v>
      </c>
      <c r="K850" s="74">
        <v>0</v>
      </c>
      <c r="L850" s="74">
        <v>7.06</v>
      </c>
      <c r="M850" s="74">
        <v>13.8</v>
      </c>
      <c r="N850" s="74">
        <v>1.82</v>
      </c>
      <c r="O850" s="74">
        <v>0.86</v>
      </c>
      <c r="P850" s="74">
        <v>0</v>
      </c>
      <c r="Q850" s="74">
        <v>0.04</v>
      </c>
      <c r="R850" s="74">
        <v>0.55000000000000004</v>
      </c>
      <c r="S850" s="74">
        <v>0</v>
      </c>
      <c r="T850" s="74">
        <v>0</v>
      </c>
      <c r="U850" s="74">
        <v>2.53E-2</v>
      </c>
      <c r="V850" s="74">
        <v>9.18</v>
      </c>
      <c r="W850" s="74">
        <v>1.79999982</v>
      </c>
      <c r="X850" s="74">
        <v>1197.08</v>
      </c>
      <c r="Y850" s="74">
        <v>430</v>
      </c>
      <c r="Z850" s="74">
        <v>0.14758144362853839</v>
      </c>
      <c r="AA850" s="74">
        <v>0.85241855637146158</v>
      </c>
      <c r="AB850" s="74">
        <v>1.658814689531387E-5</v>
      </c>
      <c r="AC850" s="74">
        <v>1.658814689531387E-5</v>
      </c>
      <c r="AD850" t="s">
        <v>5810</v>
      </c>
    </row>
    <row r="851" spans="1:30">
      <c r="A851" s="165" t="s">
        <v>956</v>
      </c>
      <c r="C851" s="165" t="s">
        <v>8443</v>
      </c>
      <c r="D851" s="165" t="s">
        <v>5942</v>
      </c>
      <c r="E851" s="165" t="s">
        <v>6357</v>
      </c>
      <c r="F851" s="172">
        <v>19.425000000000001</v>
      </c>
      <c r="G851" s="172">
        <v>-155.292</v>
      </c>
      <c r="H851" s="74">
        <v>51.3</v>
      </c>
      <c r="I851" s="74">
        <v>2.5099999999999998</v>
      </c>
      <c r="J851" s="74">
        <v>13.2</v>
      </c>
      <c r="K851" s="74">
        <v>0</v>
      </c>
      <c r="L851" s="74">
        <v>7.1</v>
      </c>
      <c r="M851" s="74">
        <v>13.1</v>
      </c>
      <c r="N851" s="74">
        <v>2.36</v>
      </c>
      <c r="O851" s="74">
        <v>0.5</v>
      </c>
      <c r="P851" s="74">
        <v>0</v>
      </c>
      <c r="Q851" s="74">
        <v>0.02</v>
      </c>
      <c r="R851" s="74">
        <v>0.62</v>
      </c>
      <c r="S851" s="74">
        <v>0</v>
      </c>
      <c r="T851" s="74">
        <v>0</v>
      </c>
      <c r="U851" s="74">
        <v>1.5599999999999999E-2</v>
      </c>
      <c r="V851" s="74">
        <v>7.3694999999999986</v>
      </c>
      <c r="W851" s="74">
        <v>1.4449998555000001</v>
      </c>
      <c r="X851" s="74">
        <v>1185.46</v>
      </c>
      <c r="Y851" s="74">
        <v>310</v>
      </c>
      <c r="Z851" s="74">
        <v>0.2173131601489128</v>
      </c>
      <c r="AA851" s="74">
        <v>0.78268683985108711</v>
      </c>
      <c r="AB851" s="74">
        <v>2.9393663472585392E-4</v>
      </c>
      <c r="AC851" s="74">
        <v>2.9393663472585408E-4</v>
      </c>
      <c r="AD851" t="s">
        <v>5810</v>
      </c>
    </row>
    <row r="852" spans="1:30">
      <c r="A852" s="165" t="s">
        <v>957</v>
      </c>
      <c r="C852" s="165" t="s">
        <v>8443</v>
      </c>
      <c r="D852" s="165" t="s">
        <v>5942</v>
      </c>
      <c r="E852" s="165" t="s">
        <v>6357</v>
      </c>
      <c r="F852" s="172">
        <v>19.425000000000001</v>
      </c>
      <c r="G852" s="172">
        <v>-155.292</v>
      </c>
      <c r="H852" s="74">
        <v>48.7</v>
      </c>
      <c r="I852" s="74">
        <v>2.85</v>
      </c>
      <c r="J852" s="74">
        <v>12.6</v>
      </c>
      <c r="K852" s="74">
        <v>0</v>
      </c>
      <c r="L852" s="74">
        <v>7.15</v>
      </c>
      <c r="M852" s="74">
        <v>13.6</v>
      </c>
      <c r="N852" s="74">
        <v>1.93</v>
      </c>
      <c r="O852" s="74">
        <v>0.4</v>
      </c>
      <c r="P852" s="74">
        <v>0</v>
      </c>
      <c r="Q852" s="74">
        <v>0.02</v>
      </c>
      <c r="R852" s="74">
        <v>0.79</v>
      </c>
      <c r="S852" s="74">
        <v>0</v>
      </c>
      <c r="T852" s="74">
        <v>0</v>
      </c>
      <c r="U852" s="74">
        <v>1.26E-2</v>
      </c>
      <c r="V852" s="74">
        <v>9.2650000000000006</v>
      </c>
      <c r="W852" s="74">
        <v>1.8166664850000001</v>
      </c>
      <c r="X852" s="74">
        <v>1193.76</v>
      </c>
      <c r="Y852" s="74">
        <v>290</v>
      </c>
      <c r="Z852" s="74">
        <v>0.39254602448692788</v>
      </c>
      <c r="AA852" s="74">
        <v>0.60745397551307212</v>
      </c>
      <c r="AB852" s="74">
        <v>8.0181216410736512E-4</v>
      </c>
      <c r="AC852" s="74">
        <v>8.018121641073649E-4</v>
      </c>
      <c r="AD852" t="s">
        <v>5810</v>
      </c>
    </row>
    <row r="853" spans="1:30">
      <c r="A853" s="165" t="s">
        <v>958</v>
      </c>
      <c r="C853" s="165" t="s">
        <v>8443</v>
      </c>
      <c r="D853" s="165" t="s">
        <v>5942</v>
      </c>
      <c r="E853" s="165" t="s">
        <v>6357</v>
      </c>
      <c r="F853" s="172">
        <v>19.425000000000001</v>
      </c>
      <c r="G853" s="172">
        <v>-155.292</v>
      </c>
      <c r="H853" s="74">
        <v>50.5</v>
      </c>
      <c r="I853" s="74">
        <v>2.72</v>
      </c>
      <c r="J853" s="74">
        <v>12.8</v>
      </c>
      <c r="K853" s="74">
        <v>0</v>
      </c>
      <c r="L853" s="74">
        <v>7.37</v>
      </c>
      <c r="M853" s="74">
        <v>13</v>
      </c>
      <c r="N853" s="74">
        <v>2.1800000000000002</v>
      </c>
      <c r="O853" s="74">
        <v>0.42</v>
      </c>
      <c r="P853" s="74">
        <v>0</v>
      </c>
      <c r="Q853" s="74">
        <v>0.97</v>
      </c>
      <c r="R853" s="74">
        <v>0.68</v>
      </c>
      <c r="S853" s="74">
        <v>0</v>
      </c>
      <c r="T853" s="74">
        <v>0</v>
      </c>
      <c r="U853" s="74">
        <v>8.0000000000000002E-3</v>
      </c>
      <c r="V853" s="74">
        <v>7.386499999999999</v>
      </c>
      <c r="W853" s="74">
        <v>1.4483331884999999</v>
      </c>
      <c r="X853" s="74">
        <v>1183.8</v>
      </c>
      <c r="Y853" s="74">
        <v>190</v>
      </c>
      <c r="Z853" s="74">
        <v>0.41434884195990113</v>
      </c>
      <c r="AA853" s="74">
        <v>0.58565115804009904</v>
      </c>
      <c r="AB853" s="74">
        <v>5.9950576908504799E-4</v>
      </c>
      <c r="AC853" s="74">
        <v>5.9950576908504778E-4</v>
      </c>
      <c r="AD853" t="s">
        <v>5810</v>
      </c>
    </row>
    <row r="854" spans="1:30">
      <c r="A854" s="165" t="s">
        <v>959</v>
      </c>
      <c r="C854" s="165" t="s">
        <v>8443</v>
      </c>
      <c r="D854" s="165" t="s">
        <v>5942</v>
      </c>
      <c r="E854" s="165" t="s">
        <v>6357</v>
      </c>
      <c r="F854" s="172">
        <v>19.425000000000001</v>
      </c>
      <c r="G854" s="172">
        <v>-155.292</v>
      </c>
      <c r="H854" s="74">
        <v>48</v>
      </c>
      <c r="I854" s="74">
        <v>2.09</v>
      </c>
      <c r="J854" s="74">
        <v>12.7</v>
      </c>
      <c r="K854" s="74">
        <v>0</v>
      </c>
      <c r="L854" s="74">
        <v>7.5</v>
      </c>
      <c r="M854" s="74">
        <v>14.4</v>
      </c>
      <c r="N854" s="74">
        <v>2.23</v>
      </c>
      <c r="O854" s="74">
        <v>0.27</v>
      </c>
      <c r="P854" s="74">
        <v>0</v>
      </c>
      <c r="Q854" s="74">
        <v>0.43</v>
      </c>
      <c r="R854" s="74">
        <v>0.98</v>
      </c>
      <c r="S854" s="74">
        <v>0</v>
      </c>
      <c r="T854" s="74">
        <v>0</v>
      </c>
      <c r="U854" s="74">
        <v>1.14E-2</v>
      </c>
      <c r="V854" s="74">
        <v>8.5849999999999991</v>
      </c>
      <c r="W854" s="74">
        <v>1.6833331650000001</v>
      </c>
      <c r="X854" s="74">
        <v>1207.04</v>
      </c>
      <c r="Y854" s="74">
        <v>320</v>
      </c>
      <c r="Z854" s="74">
        <v>0.49665672171205988</v>
      </c>
      <c r="AA854" s="74">
        <v>0.50334327828794012</v>
      </c>
      <c r="AB854" s="74">
        <v>2.6532311516503379E-4</v>
      </c>
      <c r="AC854" s="74">
        <v>2.6532311516503379E-4</v>
      </c>
      <c r="AD854" t="s">
        <v>5810</v>
      </c>
    </row>
    <row r="855" spans="1:30">
      <c r="A855" s="165" t="s">
        <v>960</v>
      </c>
      <c r="C855" s="165" t="s">
        <v>8443</v>
      </c>
      <c r="D855" s="165" t="s">
        <v>5942</v>
      </c>
      <c r="E855" s="165" t="s">
        <v>6357</v>
      </c>
      <c r="F855" s="172">
        <v>19.425000000000001</v>
      </c>
      <c r="G855" s="172">
        <v>-155.292</v>
      </c>
      <c r="H855" s="74">
        <v>50.4</v>
      </c>
      <c r="I855" s="74">
        <v>2.66</v>
      </c>
      <c r="J855" s="74">
        <v>13.6</v>
      </c>
      <c r="K855" s="74">
        <v>0</v>
      </c>
      <c r="L855" s="74">
        <v>7.51</v>
      </c>
      <c r="M855" s="74">
        <v>12.1</v>
      </c>
      <c r="N855" s="74">
        <v>2.2799999999999998</v>
      </c>
      <c r="O855" s="74">
        <v>0.74</v>
      </c>
      <c r="P855" s="74">
        <v>0</v>
      </c>
      <c r="Q855" s="74">
        <v>0.43</v>
      </c>
      <c r="R855" s="74">
        <v>0.64</v>
      </c>
      <c r="S855" s="74">
        <v>0</v>
      </c>
      <c r="T855" s="74">
        <v>0</v>
      </c>
      <c r="U855" s="74">
        <v>2.3599999999999999E-2</v>
      </c>
      <c r="V855" s="74">
        <v>7.3779999999999992</v>
      </c>
      <c r="W855" s="74">
        <v>1.4466665219999999</v>
      </c>
      <c r="X855" s="74">
        <v>1168.8599999999999</v>
      </c>
      <c r="Y855" s="74">
        <v>430</v>
      </c>
      <c r="Z855" s="74">
        <v>0.17698124574466301</v>
      </c>
      <c r="AA855" s="74">
        <v>0.8230187542553371</v>
      </c>
      <c r="AB855" s="74">
        <v>1.909708432862611E-4</v>
      </c>
      <c r="AC855" s="74">
        <v>1.9097084328626099E-4</v>
      </c>
      <c r="AD855" t="s">
        <v>5810</v>
      </c>
    </row>
    <row r="856" spans="1:30">
      <c r="A856" s="165" t="s">
        <v>961</v>
      </c>
      <c r="C856" s="165" t="s">
        <v>8443</v>
      </c>
      <c r="D856" s="165" t="s">
        <v>5942</v>
      </c>
      <c r="E856" s="165" t="s">
        <v>6357</v>
      </c>
      <c r="F856" s="172">
        <v>19.425000000000001</v>
      </c>
      <c r="G856" s="172">
        <v>-155.292</v>
      </c>
      <c r="H856" s="74">
        <v>48.6</v>
      </c>
      <c r="I856" s="74">
        <v>2.85</v>
      </c>
      <c r="J856" s="74">
        <v>12.5</v>
      </c>
      <c r="K856" s="74">
        <v>0</v>
      </c>
      <c r="L856" s="74">
        <v>7.55</v>
      </c>
      <c r="M856" s="74">
        <v>12</v>
      </c>
      <c r="N856" s="74">
        <v>2.15</v>
      </c>
      <c r="O856" s="74">
        <v>0.59</v>
      </c>
      <c r="P856" s="74">
        <v>0</v>
      </c>
      <c r="Q856" s="74">
        <v>0.48</v>
      </c>
      <c r="R856" s="74">
        <v>0.73</v>
      </c>
      <c r="S856" s="74">
        <v>0</v>
      </c>
      <c r="T856" s="74">
        <v>0</v>
      </c>
      <c r="U856" s="74">
        <v>1.9900000000000001E-2</v>
      </c>
      <c r="V856" s="74">
        <v>10.199999999999999</v>
      </c>
      <c r="W856" s="74">
        <v>1.9999998000000001</v>
      </c>
      <c r="X856" s="74">
        <v>1167.2</v>
      </c>
      <c r="Y856" s="74">
        <v>370</v>
      </c>
      <c r="Z856" s="74">
        <v>0.27916614299612968</v>
      </c>
      <c r="AA856" s="74">
        <v>0.72083385700387026</v>
      </c>
      <c r="AB856" s="74">
        <v>3.6277044138715908E-4</v>
      </c>
      <c r="AC856" s="74">
        <v>3.6277044138715908E-4</v>
      </c>
      <c r="AD856" t="s">
        <v>5810</v>
      </c>
    </row>
    <row r="857" spans="1:30">
      <c r="A857" s="165" t="s">
        <v>962</v>
      </c>
      <c r="C857" s="165" t="s">
        <v>8443</v>
      </c>
      <c r="D857" s="165" t="s">
        <v>5942</v>
      </c>
      <c r="E857" s="165" t="s">
        <v>6357</v>
      </c>
      <c r="F857" s="172">
        <v>19.425000000000001</v>
      </c>
      <c r="G857" s="172">
        <v>-155.292</v>
      </c>
      <c r="H857" s="74">
        <v>51</v>
      </c>
      <c r="I857" s="74">
        <v>2.31</v>
      </c>
      <c r="J857" s="74">
        <v>12.1</v>
      </c>
      <c r="K857" s="74">
        <v>0</v>
      </c>
      <c r="L857" s="74">
        <v>7.6</v>
      </c>
      <c r="M857" s="74">
        <v>12.7</v>
      </c>
      <c r="N857" s="74">
        <v>2.2200000000000002</v>
      </c>
      <c r="O857" s="74">
        <v>0.43</v>
      </c>
      <c r="P857" s="74">
        <v>0</v>
      </c>
      <c r="Q857" s="74">
        <v>0.23</v>
      </c>
      <c r="R857" s="74">
        <v>0.7</v>
      </c>
      <c r="S857" s="74">
        <v>0</v>
      </c>
      <c r="T857" s="74">
        <v>0</v>
      </c>
      <c r="U857" s="74">
        <v>5.5999999999999999E-3</v>
      </c>
      <c r="V857" s="74">
        <v>8.083499999999999</v>
      </c>
      <c r="W857" s="74">
        <v>1.5849998415</v>
      </c>
      <c r="X857" s="74">
        <v>1178.82</v>
      </c>
      <c r="Y857" s="74">
        <v>160</v>
      </c>
      <c r="Z857" s="74">
        <v>0.50125622618650623</v>
      </c>
      <c r="AA857" s="74">
        <v>0.49874377381349377</v>
      </c>
      <c r="AB857" s="74">
        <v>3.0265554687195422E-4</v>
      </c>
      <c r="AC857" s="74">
        <v>3.0265554687195428E-4</v>
      </c>
      <c r="AD857" t="s">
        <v>5810</v>
      </c>
    </row>
    <row r="858" spans="1:30">
      <c r="A858" s="165" t="s">
        <v>963</v>
      </c>
      <c r="C858" s="165" t="s">
        <v>8443</v>
      </c>
      <c r="D858" s="165" t="s">
        <v>5942</v>
      </c>
      <c r="E858" s="165" t="s">
        <v>6357</v>
      </c>
      <c r="F858" s="172">
        <v>19.425000000000001</v>
      </c>
      <c r="G858" s="172">
        <v>-155.292</v>
      </c>
      <c r="H858" s="74">
        <v>48.3</v>
      </c>
      <c r="I858" s="74">
        <v>2.68</v>
      </c>
      <c r="J858" s="74">
        <v>12</v>
      </c>
      <c r="K858" s="74">
        <v>0</v>
      </c>
      <c r="L858" s="74">
        <v>7.74</v>
      </c>
      <c r="M858" s="74">
        <v>13.8</v>
      </c>
      <c r="N858" s="74">
        <v>2.14</v>
      </c>
      <c r="O858" s="74">
        <v>0.12</v>
      </c>
      <c r="P858" s="74">
        <v>0</v>
      </c>
      <c r="Q858" s="74">
        <v>1.85</v>
      </c>
      <c r="R858" s="74">
        <v>0.56999999999999995</v>
      </c>
      <c r="S858" s="74">
        <v>0</v>
      </c>
      <c r="T858" s="74">
        <v>0</v>
      </c>
      <c r="U858" s="74">
        <v>1.0500000000000001E-2</v>
      </c>
      <c r="V858" s="74">
        <v>7.7434999999999992</v>
      </c>
      <c r="W858" s="74">
        <v>1.5183331815000001</v>
      </c>
      <c r="X858" s="74">
        <v>1197.08</v>
      </c>
      <c r="Y858" s="74">
        <v>210</v>
      </c>
      <c r="Z858" s="74">
        <v>0.28755199501658008</v>
      </c>
      <c r="AA858" s="74">
        <v>0.71244800498341976</v>
      </c>
      <c r="AB858" s="74">
        <v>1.9559366333592879E-5</v>
      </c>
      <c r="AC858" s="74">
        <v>1.9559366333592889E-5</v>
      </c>
      <c r="AD858" t="s">
        <v>5810</v>
      </c>
    </row>
    <row r="859" spans="1:30">
      <c r="A859" s="165" t="s">
        <v>964</v>
      </c>
      <c r="C859" s="165" t="s">
        <v>8443</v>
      </c>
      <c r="D859" s="165" t="s">
        <v>5942</v>
      </c>
      <c r="E859" s="165" t="s">
        <v>6357</v>
      </c>
      <c r="F859" s="172">
        <v>19.425000000000001</v>
      </c>
      <c r="G859" s="172">
        <v>-155.292</v>
      </c>
      <c r="H859" s="74">
        <v>50.9</v>
      </c>
      <c r="I859" s="74">
        <v>2.37</v>
      </c>
      <c r="J859" s="74">
        <v>13.4</v>
      </c>
      <c r="K859" s="74">
        <v>0</v>
      </c>
      <c r="L859" s="74">
        <v>7.9</v>
      </c>
      <c r="M859" s="74">
        <v>12</v>
      </c>
      <c r="N859" s="74">
        <v>2.4700000000000002</v>
      </c>
      <c r="O859" s="74">
        <v>0.89</v>
      </c>
      <c r="P859" s="74">
        <v>0</v>
      </c>
      <c r="Q859" s="74">
        <v>0.11</v>
      </c>
      <c r="R859" s="74">
        <v>0.72</v>
      </c>
      <c r="S859" s="74">
        <v>0</v>
      </c>
      <c r="T859" s="74">
        <v>0</v>
      </c>
      <c r="U859" s="74">
        <v>1.8499999999999999E-2</v>
      </c>
      <c r="V859" s="74">
        <v>7.633</v>
      </c>
      <c r="W859" s="74">
        <v>1.496666517</v>
      </c>
      <c r="X859" s="74">
        <v>1167.2</v>
      </c>
      <c r="Y859" s="74">
        <v>360</v>
      </c>
      <c r="Z859" s="74">
        <v>0.24987169727439579</v>
      </c>
      <c r="AA859" s="74">
        <v>0.75012830272560416</v>
      </c>
      <c r="AB859" s="74">
        <v>8.1048823896751903E-5</v>
      </c>
      <c r="AC859" s="74">
        <v>8.1048823896751943E-5</v>
      </c>
      <c r="AD859" t="s">
        <v>5810</v>
      </c>
    </row>
    <row r="860" spans="1:30">
      <c r="A860" s="165" t="s">
        <v>965</v>
      </c>
      <c r="C860" s="165" t="s">
        <v>8443</v>
      </c>
      <c r="D860" s="165" t="s">
        <v>5942</v>
      </c>
      <c r="E860" s="165" t="s">
        <v>6357</v>
      </c>
      <c r="F860" s="172">
        <v>19.425000000000001</v>
      </c>
      <c r="G860" s="172">
        <v>-155.292</v>
      </c>
      <c r="H860" s="74">
        <v>48.9</v>
      </c>
      <c r="I860" s="74">
        <v>2.74</v>
      </c>
      <c r="J860" s="74">
        <v>12.5</v>
      </c>
      <c r="K860" s="74">
        <v>0</v>
      </c>
      <c r="L860" s="74">
        <v>7.99</v>
      </c>
      <c r="M860" s="74">
        <v>11.8</v>
      </c>
      <c r="N860" s="74">
        <v>2.27</v>
      </c>
      <c r="O860" s="74">
        <v>0.45</v>
      </c>
      <c r="P860" s="74">
        <v>0</v>
      </c>
      <c r="Q860" s="74">
        <v>0.23</v>
      </c>
      <c r="R860" s="74">
        <v>0.78</v>
      </c>
      <c r="S860" s="74">
        <v>0</v>
      </c>
      <c r="T860" s="74">
        <v>0</v>
      </c>
      <c r="U860" s="74">
        <v>1.7999999999999999E-2</v>
      </c>
      <c r="V860" s="74">
        <v>10.029999999999999</v>
      </c>
      <c r="W860" s="74">
        <v>1.9666664700000001</v>
      </c>
      <c r="X860" s="74">
        <v>1163.8800000000001</v>
      </c>
      <c r="Y860" s="74">
        <v>350</v>
      </c>
      <c r="Z860" s="74">
        <v>0.32589819026365768</v>
      </c>
      <c r="AA860" s="74">
        <v>0.67410180973634226</v>
      </c>
      <c r="AB860" s="74">
        <v>7.8320638050928526E-4</v>
      </c>
      <c r="AC860" s="74">
        <v>7.8320638050928591E-4</v>
      </c>
      <c r="AD860" t="s">
        <v>5810</v>
      </c>
    </row>
    <row r="861" spans="1:30">
      <c r="A861" s="165" t="s">
        <v>966</v>
      </c>
      <c r="C861" s="165" t="s">
        <v>8443</v>
      </c>
      <c r="D861" s="165" t="s">
        <v>5942</v>
      </c>
      <c r="E861" s="165" t="s">
        <v>6357</v>
      </c>
      <c r="F861" s="172">
        <v>19.425000000000001</v>
      </c>
      <c r="G861" s="172">
        <v>-155.292</v>
      </c>
      <c r="H861" s="74">
        <v>51.8</v>
      </c>
      <c r="I861" s="74">
        <v>2.42</v>
      </c>
      <c r="J861" s="74">
        <v>12.5</v>
      </c>
      <c r="K861" s="74">
        <v>0</v>
      </c>
      <c r="L861" s="74">
        <v>8.06</v>
      </c>
      <c r="M861" s="74">
        <v>12.3</v>
      </c>
      <c r="N861" s="74">
        <v>2.4500000000000002</v>
      </c>
      <c r="O861" s="74">
        <v>0.48</v>
      </c>
      <c r="P861" s="74">
        <v>0</v>
      </c>
      <c r="Q861" s="74">
        <v>0.05</v>
      </c>
      <c r="R861" s="74">
        <v>0.61</v>
      </c>
      <c r="S861" s="74">
        <v>0</v>
      </c>
      <c r="T861" s="74">
        <v>0</v>
      </c>
      <c r="U861" s="74">
        <v>1.3100000000000001E-2</v>
      </c>
      <c r="V861" s="74">
        <v>7.2589999999999986</v>
      </c>
      <c r="W861" s="74">
        <v>1.423333191</v>
      </c>
      <c r="X861" s="74">
        <v>1172.18</v>
      </c>
      <c r="Y861" s="74">
        <v>260</v>
      </c>
      <c r="Z861" s="74">
        <v>0.24505877697743719</v>
      </c>
      <c r="AA861" s="74">
        <v>0.75494122302256284</v>
      </c>
      <c r="AB861" s="74">
        <v>3.3245583120571067E-5</v>
      </c>
      <c r="AC861" s="74">
        <v>3.324558312057108E-5</v>
      </c>
      <c r="AD861" t="s">
        <v>5810</v>
      </c>
    </row>
    <row r="862" spans="1:30">
      <c r="A862" s="165" t="s">
        <v>967</v>
      </c>
      <c r="C862" s="165" t="s">
        <v>8443</v>
      </c>
      <c r="D862" s="165" t="s">
        <v>5942</v>
      </c>
      <c r="E862" s="165" t="s">
        <v>6357</v>
      </c>
      <c r="F862" s="172">
        <v>19.425000000000001</v>
      </c>
      <c r="G862" s="172">
        <v>-155.292</v>
      </c>
      <c r="H862" s="74">
        <v>48.9</v>
      </c>
      <c r="I862" s="74">
        <v>2.48</v>
      </c>
      <c r="J862" s="74">
        <v>12.7</v>
      </c>
      <c r="K862" s="74">
        <v>0</v>
      </c>
      <c r="L862" s="74">
        <v>8.09</v>
      </c>
      <c r="M862" s="74">
        <v>11.7</v>
      </c>
      <c r="N862" s="74">
        <v>2.13</v>
      </c>
      <c r="O862" s="74">
        <v>0.36</v>
      </c>
      <c r="P862" s="74">
        <v>0</v>
      </c>
      <c r="Q862" s="74">
        <v>0.14000000000000001</v>
      </c>
      <c r="R862" s="74">
        <v>0.88</v>
      </c>
      <c r="S862" s="74">
        <v>0</v>
      </c>
      <c r="T862" s="74">
        <v>0</v>
      </c>
      <c r="U862" s="74">
        <v>1.5599999999999999E-2</v>
      </c>
      <c r="V862" s="74">
        <v>9.7750000000000004</v>
      </c>
      <c r="W862" s="74">
        <v>1.916666475</v>
      </c>
      <c r="X862" s="74">
        <v>1162.22</v>
      </c>
      <c r="Y862" s="74">
        <v>350</v>
      </c>
      <c r="Z862" s="74">
        <v>0.39703632157969682</v>
      </c>
      <c r="AA862" s="74">
        <v>0.60296367842030318</v>
      </c>
      <c r="AB862" s="74">
        <v>5.1884685276981527E-4</v>
      </c>
      <c r="AC862" s="74">
        <v>5.1884685276981548E-4</v>
      </c>
      <c r="AD862" t="s">
        <v>5810</v>
      </c>
    </row>
    <row r="863" spans="1:30">
      <c r="A863" s="165" t="s">
        <v>968</v>
      </c>
      <c r="C863" s="165" t="s">
        <v>8443</v>
      </c>
      <c r="D863" s="165" t="s">
        <v>5942</v>
      </c>
      <c r="E863" s="165" t="s">
        <v>6357</v>
      </c>
      <c r="F863" s="172">
        <v>19.425000000000001</v>
      </c>
      <c r="G863" s="172">
        <v>-155.292</v>
      </c>
      <c r="H863" s="74">
        <v>49.7</v>
      </c>
      <c r="I863" s="74">
        <v>2.68</v>
      </c>
      <c r="J863" s="74">
        <v>12.7</v>
      </c>
      <c r="K863" s="74">
        <v>0</v>
      </c>
      <c r="L863" s="74">
        <v>8.2100000000000009</v>
      </c>
      <c r="M863" s="74">
        <v>11.9</v>
      </c>
      <c r="N863" s="74">
        <v>2.4</v>
      </c>
      <c r="O863" s="74">
        <v>0.38</v>
      </c>
      <c r="P863" s="74">
        <v>0</v>
      </c>
      <c r="Q863" s="74">
        <v>0.33</v>
      </c>
      <c r="R863" s="74">
        <v>0.68</v>
      </c>
      <c r="S863" s="74">
        <v>0</v>
      </c>
      <c r="T863" s="74">
        <v>0</v>
      </c>
      <c r="U863" s="74">
        <v>8.6999999999999994E-3</v>
      </c>
      <c r="V863" s="74">
        <v>8.67</v>
      </c>
      <c r="W863" s="74">
        <v>1.6999998300000001</v>
      </c>
      <c r="X863" s="74">
        <v>1165.54</v>
      </c>
      <c r="Y863" s="74">
        <v>200</v>
      </c>
      <c r="Z863" s="74">
        <v>0.40974912189312651</v>
      </c>
      <c r="AA863" s="74">
        <v>0.5902508781068736</v>
      </c>
      <c r="AB863" s="74">
        <v>4.5009507666715268E-4</v>
      </c>
      <c r="AC863" s="74">
        <v>4.5009507666715263E-4</v>
      </c>
      <c r="AD863" t="s">
        <v>5810</v>
      </c>
    </row>
    <row r="864" spans="1:30">
      <c r="A864" s="165" t="s">
        <v>969</v>
      </c>
      <c r="C864" s="165" t="s">
        <v>8443</v>
      </c>
      <c r="D864" s="165" t="s">
        <v>5942</v>
      </c>
      <c r="E864" s="165" t="s">
        <v>6357</v>
      </c>
      <c r="F864" s="172">
        <v>19.425000000000001</v>
      </c>
      <c r="G864" s="172">
        <v>-155.292</v>
      </c>
      <c r="H864" s="74">
        <v>49.2</v>
      </c>
      <c r="I864" s="74">
        <v>3.22</v>
      </c>
      <c r="J864" s="74">
        <v>12.8</v>
      </c>
      <c r="K864" s="74">
        <v>0</v>
      </c>
      <c r="L864" s="74">
        <v>8.27</v>
      </c>
      <c r="M864" s="74">
        <v>11.8</v>
      </c>
      <c r="N864" s="74">
        <v>2.4300000000000002</v>
      </c>
      <c r="O864" s="74">
        <v>0.48</v>
      </c>
      <c r="P864" s="74">
        <v>0</v>
      </c>
      <c r="Q864" s="74">
        <v>0.64</v>
      </c>
      <c r="R864" s="74">
        <v>0.89</v>
      </c>
      <c r="S864" s="74">
        <v>0</v>
      </c>
      <c r="T864" s="74">
        <v>0</v>
      </c>
      <c r="U864" s="74">
        <v>3.3099999999999997E-2</v>
      </c>
      <c r="V864" s="74">
        <v>7.607499999999999</v>
      </c>
      <c r="W864" s="74">
        <v>1.4916665174999999</v>
      </c>
      <c r="X864" s="74">
        <v>1163.8800000000001</v>
      </c>
      <c r="Y864" s="74">
        <v>590</v>
      </c>
      <c r="Z864" s="74">
        <v>0.25047405383568599</v>
      </c>
      <c r="AA864" s="74">
        <v>0.74952594616431401</v>
      </c>
      <c r="AB864" s="74">
        <v>4.4718502909047797E-4</v>
      </c>
      <c r="AC864" s="74">
        <v>4.4718502909047797E-4</v>
      </c>
      <c r="AD864" t="s">
        <v>5810</v>
      </c>
    </row>
    <row r="865" spans="1:30">
      <c r="A865" s="165" t="s">
        <v>970</v>
      </c>
      <c r="C865" s="165" t="s">
        <v>8443</v>
      </c>
      <c r="D865" s="165" t="s">
        <v>5942</v>
      </c>
      <c r="E865" s="165" t="s">
        <v>6357</v>
      </c>
      <c r="F865" s="172">
        <v>19.425000000000001</v>
      </c>
      <c r="G865" s="172">
        <v>-155.292</v>
      </c>
      <c r="H865" s="74">
        <v>51.3</v>
      </c>
      <c r="I865" s="74">
        <v>2.3199999999999998</v>
      </c>
      <c r="J865" s="74">
        <v>12.4</v>
      </c>
      <c r="K865" s="74">
        <v>0</v>
      </c>
      <c r="L865" s="74">
        <v>8.27</v>
      </c>
      <c r="M865" s="74">
        <v>12</v>
      </c>
      <c r="N865" s="74">
        <v>2.34</v>
      </c>
      <c r="O865" s="74">
        <v>0.46</v>
      </c>
      <c r="P865" s="74">
        <v>0</v>
      </c>
      <c r="Q865" s="74">
        <v>0.05</v>
      </c>
      <c r="R865" s="74">
        <v>0.71</v>
      </c>
      <c r="S865" s="74">
        <v>0</v>
      </c>
      <c r="T865" s="74">
        <v>0</v>
      </c>
      <c r="U865" s="74">
        <v>9.7000000000000003E-3</v>
      </c>
      <c r="V865" s="74">
        <v>8.2279999999999998</v>
      </c>
      <c r="W865" s="74">
        <v>1.6133331719999999</v>
      </c>
      <c r="X865" s="74">
        <v>1167.2</v>
      </c>
      <c r="Y865" s="74">
        <v>220</v>
      </c>
      <c r="Z865" s="74">
        <v>0.3849725329421837</v>
      </c>
      <c r="AA865" s="74">
        <v>0.61502746705781641</v>
      </c>
      <c r="AB865" s="74">
        <v>4.3972313125855127E-4</v>
      </c>
      <c r="AC865" s="74">
        <v>4.3972313125855127E-4</v>
      </c>
      <c r="AD865" t="s">
        <v>5810</v>
      </c>
    </row>
    <row r="866" spans="1:30">
      <c r="A866" s="165" t="s">
        <v>971</v>
      </c>
      <c r="C866" s="165" t="s">
        <v>8443</v>
      </c>
      <c r="D866" s="165" t="s">
        <v>5942</v>
      </c>
      <c r="E866" s="165" t="s">
        <v>6357</v>
      </c>
      <c r="F866" s="172">
        <v>19.425000000000001</v>
      </c>
      <c r="G866" s="172">
        <v>-155.292</v>
      </c>
      <c r="H866" s="74">
        <v>51.9</v>
      </c>
      <c r="I866" s="74">
        <v>2.88</v>
      </c>
      <c r="J866" s="74">
        <v>12.8</v>
      </c>
      <c r="K866" s="74">
        <v>0</v>
      </c>
      <c r="L866" s="74">
        <v>8.27</v>
      </c>
      <c r="M866" s="74">
        <v>13.2</v>
      </c>
      <c r="N866" s="74">
        <v>2.2599999999999998</v>
      </c>
      <c r="O866" s="74">
        <v>0.21</v>
      </c>
      <c r="P866" s="74">
        <v>0</v>
      </c>
      <c r="Q866" s="74">
        <v>0</v>
      </c>
      <c r="R866" s="74">
        <v>0.52</v>
      </c>
      <c r="S866" s="74">
        <v>0</v>
      </c>
      <c r="T866" s="74">
        <v>0</v>
      </c>
      <c r="U866" s="74">
        <v>0.03</v>
      </c>
      <c r="V866" s="74">
        <v>6.9954999999999998</v>
      </c>
      <c r="W866" s="74">
        <v>1.3716665294999999</v>
      </c>
      <c r="X866" s="74">
        <v>1187.1199999999999</v>
      </c>
      <c r="Y866" s="74">
        <v>520</v>
      </c>
      <c r="Z866" s="74">
        <v>0.1024253546310374</v>
      </c>
      <c r="AA866" s="74">
        <v>0.89757464536896259</v>
      </c>
      <c r="AB866" s="74">
        <v>2.345264503163452E-4</v>
      </c>
      <c r="AC866" s="74">
        <v>2.345264503163451E-4</v>
      </c>
      <c r="AD866" t="s">
        <v>5810</v>
      </c>
    </row>
    <row r="867" spans="1:30">
      <c r="A867" s="165" t="s">
        <v>972</v>
      </c>
      <c r="C867" s="165" t="s">
        <v>8443</v>
      </c>
      <c r="D867" s="165" t="s">
        <v>5942</v>
      </c>
      <c r="E867" s="165" t="s">
        <v>6357</v>
      </c>
      <c r="F867" s="172">
        <v>19.425000000000001</v>
      </c>
      <c r="G867" s="172">
        <v>-155.292</v>
      </c>
      <c r="H867" s="74">
        <v>52.5</v>
      </c>
      <c r="I867" s="74">
        <v>2.0099999999999998</v>
      </c>
      <c r="J867" s="74">
        <v>12.6</v>
      </c>
      <c r="K867" s="74">
        <v>0</v>
      </c>
      <c r="L867" s="74">
        <v>8.2899999999999991</v>
      </c>
      <c r="M867" s="74">
        <v>12.1</v>
      </c>
      <c r="N867" s="74">
        <v>2.48</v>
      </c>
      <c r="O867" s="74">
        <v>0.33</v>
      </c>
      <c r="P867" s="74">
        <v>0</v>
      </c>
      <c r="Q867" s="74">
        <v>0</v>
      </c>
      <c r="R867" s="74">
        <v>0.89</v>
      </c>
      <c r="S867" s="74">
        <v>0</v>
      </c>
      <c r="T867" s="74">
        <v>0</v>
      </c>
      <c r="U867" s="74">
        <v>7.1000000000000004E-3</v>
      </c>
      <c r="V867" s="74">
        <v>7.1315</v>
      </c>
      <c r="W867" s="74">
        <v>1.3983331935000001</v>
      </c>
      <c r="X867" s="74">
        <v>1168.8599999999999</v>
      </c>
      <c r="Y867" s="74">
        <v>220</v>
      </c>
      <c r="Z867" s="74">
        <v>0.54070236972714802</v>
      </c>
      <c r="AA867" s="74">
        <v>0.45929763027285192</v>
      </c>
      <c r="AB867" s="74">
        <v>4.2268634681898691E-4</v>
      </c>
      <c r="AC867" s="74">
        <v>4.2268634681898659E-4</v>
      </c>
      <c r="AD867" t="s">
        <v>5810</v>
      </c>
    </row>
    <row r="868" spans="1:30">
      <c r="A868" s="165" t="s">
        <v>973</v>
      </c>
      <c r="C868" s="165" t="s">
        <v>8443</v>
      </c>
      <c r="D868" s="165" t="s">
        <v>5942</v>
      </c>
      <c r="E868" s="165" t="s">
        <v>6357</v>
      </c>
      <c r="F868" s="172">
        <v>19.425000000000001</v>
      </c>
      <c r="G868" s="172">
        <v>-155.292</v>
      </c>
      <c r="H868" s="74">
        <v>50.2</v>
      </c>
      <c r="I868" s="74">
        <v>2.64</v>
      </c>
      <c r="J868" s="74">
        <v>12.7</v>
      </c>
      <c r="K868" s="74">
        <v>0</v>
      </c>
      <c r="L868" s="74">
        <v>8.3699999999999992</v>
      </c>
      <c r="M868" s="74">
        <v>11.6</v>
      </c>
      <c r="N868" s="74">
        <v>2.5099999999999998</v>
      </c>
      <c r="O868" s="74">
        <v>0.33</v>
      </c>
      <c r="P868" s="74">
        <v>0</v>
      </c>
      <c r="Q868" s="74">
        <v>0.32</v>
      </c>
      <c r="R868" s="74">
        <v>0.89</v>
      </c>
      <c r="S868" s="74">
        <v>0</v>
      </c>
      <c r="T868" s="74">
        <v>0</v>
      </c>
      <c r="U868" s="74">
        <v>1.5699999999999999E-2</v>
      </c>
      <c r="V868" s="74">
        <v>7.3949999999999996</v>
      </c>
      <c r="W868" s="74">
        <v>1.4499998549999999</v>
      </c>
      <c r="X868" s="74">
        <v>1160.56</v>
      </c>
      <c r="Y868" s="74">
        <v>350</v>
      </c>
      <c r="Z868" s="74">
        <v>0.37698272208778227</v>
      </c>
      <c r="AA868" s="74">
        <v>0.62301727791221773</v>
      </c>
      <c r="AB868" s="74">
        <v>2.3490677490535991E-4</v>
      </c>
      <c r="AC868" s="74">
        <v>2.3490677490535991E-4</v>
      </c>
      <c r="AD868" t="s">
        <v>5810</v>
      </c>
    </row>
    <row r="869" spans="1:30">
      <c r="A869" s="165" t="s">
        <v>974</v>
      </c>
      <c r="C869" s="165" t="s">
        <v>8443</v>
      </c>
      <c r="D869" s="165" t="s">
        <v>5942</v>
      </c>
      <c r="E869" s="165" t="s">
        <v>6357</v>
      </c>
      <c r="F869" s="172">
        <v>19.425000000000001</v>
      </c>
      <c r="G869" s="172">
        <v>-155.292</v>
      </c>
      <c r="H869" s="74">
        <v>50</v>
      </c>
      <c r="I869" s="74">
        <v>2.9</v>
      </c>
      <c r="J869" s="74">
        <v>12.8</v>
      </c>
      <c r="K869" s="74">
        <v>0</v>
      </c>
      <c r="L869" s="74">
        <v>8.48</v>
      </c>
      <c r="M869" s="74">
        <v>11.8</v>
      </c>
      <c r="N869" s="74">
        <v>2.4500000000000002</v>
      </c>
      <c r="O869" s="74">
        <v>0.52</v>
      </c>
      <c r="P869" s="74">
        <v>0</v>
      </c>
      <c r="Q869" s="74">
        <v>0.56000000000000005</v>
      </c>
      <c r="R869" s="74">
        <v>0.6</v>
      </c>
      <c r="S869" s="74">
        <v>0</v>
      </c>
      <c r="T869" s="74">
        <v>0</v>
      </c>
      <c r="U869" s="74">
        <v>2.2499999999999999E-2</v>
      </c>
      <c r="V869" s="74">
        <v>7.607499999999999</v>
      </c>
      <c r="W869" s="74">
        <v>1.4916665174999999</v>
      </c>
      <c r="X869" s="74">
        <v>1163.8800000000001</v>
      </c>
      <c r="Y869" s="74">
        <v>380</v>
      </c>
      <c r="Z869" s="74">
        <v>0.18028787497169879</v>
      </c>
      <c r="AA869" s="74">
        <v>0.81971212502830115</v>
      </c>
      <c r="AB869" s="74">
        <v>5.2300343116519553E-4</v>
      </c>
      <c r="AC869" s="74">
        <v>5.2300343116519564E-4</v>
      </c>
      <c r="AD869" t="s">
        <v>5810</v>
      </c>
    </row>
    <row r="870" spans="1:30">
      <c r="A870" s="165" t="s">
        <v>975</v>
      </c>
      <c r="C870" s="165" t="s">
        <v>8443</v>
      </c>
      <c r="D870" s="165" t="s">
        <v>5942</v>
      </c>
      <c r="E870" s="165" t="s">
        <v>6357</v>
      </c>
      <c r="F870" s="172">
        <v>19.425000000000001</v>
      </c>
      <c r="G870" s="172">
        <v>-155.292</v>
      </c>
      <c r="H870" s="74">
        <v>49.2</v>
      </c>
      <c r="I870" s="74">
        <v>2.86</v>
      </c>
      <c r="J870" s="74">
        <v>12.3</v>
      </c>
      <c r="K870" s="74">
        <v>0</v>
      </c>
      <c r="L870" s="74">
        <v>8.52</v>
      </c>
      <c r="M870" s="74">
        <v>11.8</v>
      </c>
      <c r="N870" s="74">
        <v>2.2599999999999998</v>
      </c>
      <c r="O870" s="74">
        <v>0.54</v>
      </c>
      <c r="P870" s="74">
        <v>0</v>
      </c>
      <c r="Q870" s="74">
        <v>0.24</v>
      </c>
      <c r="R870" s="74">
        <v>0.91</v>
      </c>
      <c r="S870" s="74">
        <v>0</v>
      </c>
      <c r="T870" s="74">
        <v>0</v>
      </c>
      <c r="U870" s="74">
        <v>5.4000000000000003E-3</v>
      </c>
      <c r="V870" s="74">
        <v>9.18</v>
      </c>
      <c r="W870" s="74">
        <v>1.79999982</v>
      </c>
      <c r="X870" s="74">
        <v>1163.8800000000001</v>
      </c>
      <c r="Y870" s="74">
        <v>210</v>
      </c>
      <c r="Z870" s="74">
        <v>0.66752556969126953</v>
      </c>
      <c r="AA870" s="74">
        <v>0.33247443030873047</v>
      </c>
      <c r="AB870" s="74">
        <v>2.0582623664296829E-4</v>
      </c>
      <c r="AC870" s="74">
        <v>2.058262366429684E-4</v>
      </c>
      <c r="AD870" t="s">
        <v>5810</v>
      </c>
    </row>
    <row r="871" spans="1:30">
      <c r="A871" s="165" t="s">
        <v>976</v>
      </c>
      <c r="C871" s="165" t="s">
        <v>8443</v>
      </c>
      <c r="D871" s="165" t="s">
        <v>5942</v>
      </c>
      <c r="E871" s="165" t="s">
        <v>6358</v>
      </c>
      <c r="F871" s="159">
        <v>19.421299999999999</v>
      </c>
      <c r="G871" s="159">
        <v>-155.28720000000001</v>
      </c>
      <c r="H871" s="74">
        <v>51.81</v>
      </c>
      <c r="I871" s="74">
        <v>2.76</v>
      </c>
      <c r="J871" s="74">
        <v>14.28</v>
      </c>
      <c r="K871" s="74">
        <v>0</v>
      </c>
      <c r="L871" s="74">
        <v>5.6</v>
      </c>
      <c r="M871" s="74">
        <v>11.77</v>
      </c>
      <c r="N871" s="74">
        <v>2.48</v>
      </c>
      <c r="O871" s="74">
        <v>0.56999999999999995</v>
      </c>
      <c r="P871" s="74">
        <v>0</v>
      </c>
      <c r="Q871" s="74">
        <v>0.3</v>
      </c>
      <c r="R871" s="74">
        <v>0.31</v>
      </c>
      <c r="S871" s="74">
        <v>0</v>
      </c>
      <c r="T871" s="74">
        <v>0</v>
      </c>
      <c r="U871" s="74">
        <v>1.2500000000000001E-2</v>
      </c>
      <c r="V871" s="74">
        <v>8.7550000000000008</v>
      </c>
      <c r="W871" s="74">
        <v>1.7166664949999999</v>
      </c>
      <c r="X871" s="74">
        <v>1163.3820000000001</v>
      </c>
      <c r="Y871" s="74">
        <v>220</v>
      </c>
      <c r="Z871" s="74">
        <v>8.4217093882069674E-2</v>
      </c>
      <c r="AA871" s="74">
        <v>0.91578290611793034</v>
      </c>
      <c r="AB871" s="74">
        <v>3.9564172830481963E-4</v>
      </c>
      <c r="AC871" s="74">
        <v>3.9564172830481968E-4</v>
      </c>
      <c r="AD871" t="s">
        <v>5810</v>
      </c>
    </row>
    <row r="872" spans="1:30">
      <c r="A872" s="165" t="s">
        <v>977</v>
      </c>
      <c r="C872" s="165" t="s">
        <v>8443</v>
      </c>
      <c r="D872" s="165" t="s">
        <v>5942</v>
      </c>
      <c r="E872" s="165" t="s">
        <v>6358</v>
      </c>
      <c r="F872" s="159">
        <v>19.421299999999999</v>
      </c>
      <c r="G872" s="159">
        <v>-155.28720000000001</v>
      </c>
      <c r="H872" s="74">
        <v>51.68</v>
      </c>
      <c r="I872" s="74">
        <v>2.96</v>
      </c>
      <c r="J872" s="74">
        <v>13.18</v>
      </c>
      <c r="K872" s="74">
        <v>0</v>
      </c>
      <c r="L872" s="74">
        <v>6.58</v>
      </c>
      <c r="M872" s="74">
        <v>12.42</v>
      </c>
      <c r="N872" s="74">
        <v>2.23</v>
      </c>
      <c r="O872" s="74">
        <v>0.55000000000000004</v>
      </c>
      <c r="P872" s="74">
        <v>0</v>
      </c>
      <c r="Q872" s="74">
        <v>0.31</v>
      </c>
      <c r="R872" s="74">
        <v>0.24</v>
      </c>
      <c r="S872" s="74">
        <v>0</v>
      </c>
      <c r="T872" s="74">
        <v>0</v>
      </c>
      <c r="U872" s="74">
        <v>3.4599999999999999E-2</v>
      </c>
      <c r="V872" s="74">
        <v>8.4489999999999998</v>
      </c>
      <c r="W872" s="74">
        <v>1.6566665009999999</v>
      </c>
      <c r="X872" s="74">
        <v>1174.172</v>
      </c>
      <c r="Y872" s="74">
        <v>570</v>
      </c>
      <c r="Z872" s="74">
        <v>2.2299573489142809E-2</v>
      </c>
      <c r="AA872" s="74">
        <v>0.9777004265108572</v>
      </c>
      <c r="AB872" s="74">
        <v>3.6789064894733858E-4</v>
      </c>
      <c r="AC872" s="74">
        <v>3.6789064894733858E-4</v>
      </c>
      <c r="AD872" t="s">
        <v>5810</v>
      </c>
    </row>
    <row r="873" spans="1:30">
      <c r="A873" s="165" t="s">
        <v>978</v>
      </c>
      <c r="C873" s="165" t="s">
        <v>8443</v>
      </c>
      <c r="D873" s="165" t="s">
        <v>5942</v>
      </c>
      <c r="E873" s="165" t="s">
        <v>6358</v>
      </c>
      <c r="F873" s="159">
        <v>19.421299999999999</v>
      </c>
      <c r="G873" s="159">
        <v>-155.28720000000001</v>
      </c>
      <c r="H873" s="74">
        <v>51.96</v>
      </c>
      <c r="I873" s="74">
        <v>2.95</v>
      </c>
      <c r="J873" s="74">
        <v>12.88</v>
      </c>
      <c r="K873" s="74">
        <v>0</v>
      </c>
      <c r="L873" s="74">
        <v>6.69</v>
      </c>
      <c r="M873" s="74">
        <v>12.32</v>
      </c>
      <c r="N873" s="74">
        <v>2.08</v>
      </c>
      <c r="O873" s="74">
        <v>0.6</v>
      </c>
      <c r="P873" s="74">
        <v>0</v>
      </c>
      <c r="Q873" s="74">
        <v>0.32</v>
      </c>
      <c r="R873" s="74">
        <v>0.27</v>
      </c>
      <c r="S873" s="74">
        <v>0</v>
      </c>
      <c r="T873" s="74">
        <v>0</v>
      </c>
      <c r="U873" s="74">
        <v>5.3E-3</v>
      </c>
      <c r="V873" s="74">
        <v>8.5339999999999989</v>
      </c>
      <c r="W873" s="74">
        <v>1.6733331659999999</v>
      </c>
      <c r="X873" s="74">
        <v>1172.5119999999999</v>
      </c>
      <c r="Y873" s="74">
        <v>90</v>
      </c>
      <c r="Z873" s="74">
        <v>0.15384084849367791</v>
      </c>
      <c r="AA873" s="74">
        <v>0.84615915150632215</v>
      </c>
      <c r="AB873" s="74">
        <v>4.6386415250256161E-4</v>
      </c>
      <c r="AC873" s="74">
        <v>4.6386415250256182E-4</v>
      </c>
      <c r="AD873" t="s">
        <v>5810</v>
      </c>
    </row>
    <row r="874" spans="1:30">
      <c r="A874" s="165" t="s">
        <v>979</v>
      </c>
      <c r="C874" s="165" t="s">
        <v>8443</v>
      </c>
      <c r="D874" s="165" t="s">
        <v>5942</v>
      </c>
      <c r="E874" s="165" t="s">
        <v>6358</v>
      </c>
      <c r="F874" s="159">
        <v>19.421299999999999</v>
      </c>
      <c r="G874" s="159">
        <v>-155.28720000000001</v>
      </c>
      <c r="H874" s="74">
        <v>50.6</v>
      </c>
      <c r="I874" s="74">
        <v>3.1</v>
      </c>
      <c r="J874" s="74">
        <v>14.05</v>
      </c>
      <c r="K874" s="74">
        <v>0</v>
      </c>
      <c r="L874" s="74">
        <v>6.98</v>
      </c>
      <c r="M874" s="74">
        <v>12.37</v>
      </c>
      <c r="N874" s="74">
        <v>2.35</v>
      </c>
      <c r="O874" s="74">
        <v>0.56999999999999995</v>
      </c>
      <c r="P874" s="74">
        <v>0</v>
      </c>
      <c r="Q874" s="74">
        <v>0.33</v>
      </c>
      <c r="R874" s="74">
        <v>0.32</v>
      </c>
      <c r="S874" s="74">
        <v>0</v>
      </c>
      <c r="T874" s="74">
        <v>0</v>
      </c>
      <c r="U874" s="74">
        <v>6.6E-3</v>
      </c>
      <c r="V874" s="74">
        <v>8.1259999999999994</v>
      </c>
      <c r="W874" s="74">
        <v>1.5933331740000001</v>
      </c>
      <c r="X874" s="74">
        <v>1173.3420000000001</v>
      </c>
      <c r="Y874" s="74">
        <v>120</v>
      </c>
      <c r="Z874" s="74">
        <v>0.1656392456544713</v>
      </c>
      <c r="AA874" s="74">
        <v>0.8343607543455287</v>
      </c>
      <c r="AB874" s="74">
        <v>3.1437752642646109E-4</v>
      </c>
      <c r="AC874" s="74">
        <v>3.1437752642646119E-4</v>
      </c>
      <c r="AD874" t="s">
        <v>5810</v>
      </c>
    </row>
    <row r="875" spans="1:30">
      <c r="A875" s="165" t="s">
        <v>980</v>
      </c>
      <c r="C875" s="165" t="s">
        <v>8443</v>
      </c>
      <c r="D875" s="165" t="s">
        <v>5942</v>
      </c>
      <c r="E875" s="165" t="s">
        <v>6358</v>
      </c>
      <c r="F875" s="159">
        <v>19.421299999999999</v>
      </c>
      <c r="G875" s="159">
        <v>-155.28720000000001</v>
      </c>
      <c r="H875" s="74">
        <v>52.34</v>
      </c>
      <c r="I875" s="74">
        <v>2.83</v>
      </c>
      <c r="J875" s="74">
        <v>14.57</v>
      </c>
      <c r="K875" s="74">
        <v>0</v>
      </c>
      <c r="L875" s="74">
        <v>7.13</v>
      </c>
      <c r="M875" s="74">
        <v>10.92</v>
      </c>
      <c r="N875" s="74">
        <v>2.77</v>
      </c>
      <c r="O875" s="74">
        <v>0.62</v>
      </c>
      <c r="P875" s="74">
        <v>0</v>
      </c>
      <c r="Q875" s="74">
        <v>0.4</v>
      </c>
      <c r="R875" s="74">
        <v>0.48</v>
      </c>
      <c r="S875" s="74">
        <v>0</v>
      </c>
      <c r="T875" s="74">
        <v>0</v>
      </c>
      <c r="U875" s="74">
        <v>1.32E-2</v>
      </c>
      <c r="V875" s="74">
        <v>7.0379999999999994</v>
      </c>
      <c r="W875" s="74">
        <v>1.379999862</v>
      </c>
      <c r="X875" s="74">
        <v>1149.2719999999999</v>
      </c>
      <c r="Y875" s="74">
        <v>240</v>
      </c>
      <c r="Z875" s="74">
        <v>0.17196853414149879</v>
      </c>
      <c r="AA875" s="74">
        <v>0.82803146585850118</v>
      </c>
      <c r="AB875" s="74">
        <v>5.3428521002917007E-4</v>
      </c>
      <c r="AC875" s="74">
        <v>5.342852100291705E-4</v>
      </c>
      <c r="AD875" t="s">
        <v>5810</v>
      </c>
    </row>
    <row r="876" spans="1:30">
      <c r="A876" s="165" t="s">
        <v>981</v>
      </c>
      <c r="C876" s="165" t="s">
        <v>8443</v>
      </c>
      <c r="D876" s="165" t="s">
        <v>5942</v>
      </c>
      <c r="E876" s="165" t="s">
        <v>6358</v>
      </c>
      <c r="F876" s="159">
        <v>19.421299999999999</v>
      </c>
      <c r="G876" s="159">
        <v>-155.28720000000001</v>
      </c>
      <c r="H876" s="74">
        <v>52.75</v>
      </c>
      <c r="I876" s="74">
        <v>2.79</v>
      </c>
      <c r="J876" s="74">
        <v>13.2</v>
      </c>
      <c r="K876" s="74">
        <v>0</v>
      </c>
      <c r="L876" s="74">
        <v>7.13</v>
      </c>
      <c r="M876" s="74">
        <v>12.74</v>
      </c>
      <c r="N876" s="74">
        <v>2.19</v>
      </c>
      <c r="O876" s="74">
        <v>0.54</v>
      </c>
      <c r="P876" s="74">
        <v>0</v>
      </c>
      <c r="Q876" s="74">
        <v>0.3</v>
      </c>
      <c r="R876" s="74">
        <v>0.96</v>
      </c>
      <c r="S876" s="74">
        <v>0</v>
      </c>
      <c r="T876" s="74">
        <v>0</v>
      </c>
      <c r="U876" s="74">
        <v>6.7000000000000002E-3</v>
      </c>
      <c r="V876" s="74">
        <v>7.0039999999999996</v>
      </c>
      <c r="W876" s="74">
        <v>1.3733331959999999</v>
      </c>
      <c r="X876" s="74">
        <v>1179.4839999999999</v>
      </c>
      <c r="Y876" s="74">
        <v>240</v>
      </c>
      <c r="Z876" s="74">
        <v>0.58577767560059779</v>
      </c>
      <c r="AA876" s="74">
        <v>0.41422232439940232</v>
      </c>
      <c r="AB876" s="74">
        <v>4.501973314776797E-5</v>
      </c>
      <c r="AC876" s="74">
        <v>4.5019733147767997E-5</v>
      </c>
      <c r="AD876" t="s">
        <v>5810</v>
      </c>
    </row>
    <row r="877" spans="1:30">
      <c r="A877" s="165" t="s">
        <v>982</v>
      </c>
      <c r="C877" s="165" t="s">
        <v>8443</v>
      </c>
      <c r="D877" s="165" t="s">
        <v>5942</v>
      </c>
      <c r="E877" s="165" t="s">
        <v>6358</v>
      </c>
      <c r="F877" s="159">
        <v>19.421299999999999</v>
      </c>
      <c r="G877" s="159">
        <v>-155.28720000000001</v>
      </c>
      <c r="H877" s="74">
        <v>51.85</v>
      </c>
      <c r="I877" s="74">
        <v>2.74</v>
      </c>
      <c r="J877" s="74">
        <v>13.52</v>
      </c>
      <c r="K877" s="74">
        <v>0</v>
      </c>
      <c r="L877" s="74">
        <v>7.16</v>
      </c>
      <c r="M877" s="74">
        <v>12.67</v>
      </c>
      <c r="N877" s="74">
        <v>2.19</v>
      </c>
      <c r="O877" s="74">
        <v>0.59</v>
      </c>
      <c r="P877" s="74">
        <v>0</v>
      </c>
      <c r="Q877" s="74">
        <v>0.25</v>
      </c>
      <c r="R877" s="74">
        <v>0.41</v>
      </c>
      <c r="S877" s="74">
        <v>0</v>
      </c>
      <c r="T877" s="74">
        <v>0</v>
      </c>
      <c r="U877" s="74">
        <v>4.4999999999999997E-3</v>
      </c>
      <c r="V877" s="74">
        <v>7.5819999999999999</v>
      </c>
      <c r="W877" s="74">
        <v>1.486666518</v>
      </c>
      <c r="X877" s="74">
        <v>1178.3219999999999</v>
      </c>
      <c r="Y877" s="74">
        <v>100</v>
      </c>
      <c r="Z877" s="74">
        <v>0.30046106264224681</v>
      </c>
      <c r="AA877" s="74">
        <v>0.6995389373577533</v>
      </c>
      <c r="AB877" s="74">
        <v>1.138184797729604E-4</v>
      </c>
      <c r="AC877" s="74">
        <v>1.138184797729604E-4</v>
      </c>
      <c r="AD877" t="s">
        <v>5810</v>
      </c>
    </row>
    <row r="878" spans="1:30">
      <c r="A878" s="165" t="s">
        <v>983</v>
      </c>
      <c r="C878" s="165" t="s">
        <v>8443</v>
      </c>
      <c r="D878" s="165" t="s">
        <v>5942</v>
      </c>
      <c r="E878" s="165" t="s">
        <v>6358</v>
      </c>
      <c r="F878" s="159">
        <v>19.421299999999999</v>
      </c>
      <c r="G878" s="159">
        <v>-155.28720000000001</v>
      </c>
      <c r="H878" s="74">
        <v>51.69</v>
      </c>
      <c r="I878" s="74">
        <v>2.77</v>
      </c>
      <c r="J878" s="74">
        <v>12.95</v>
      </c>
      <c r="K878" s="74">
        <v>0</v>
      </c>
      <c r="L878" s="74">
        <v>7.32</v>
      </c>
      <c r="M878" s="74">
        <v>11.68</v>
      </c>
      <c r="N878" s="74">
        <v>2.11</v>
      </c>
      <c r="O878" s="74">
        <v>0.53</v>
      </c>
      <c r="P878" s="74">
        <v>0</v>
      </c>
      <c r="Q878" s="74">
        <v>0.27</v>
      </c>
      <c r="R878" s="74">
        <v>0.63</v>
      </c>
      <c r="S878" s="74">
        <v>0</v>
      </c>
      <c r="T878" s="74">
        <v>0</v>
      </c>
      <c r="U878" s="74">
        <v>5.1000000000000004E-3</v>
      </c>
      <c r="V878" s="74">
        <v>8.9930000000000003</v>
      </c>
      <c r="W878" s="74">
        <v>1.7633331569999999</v>
      </c>
      <c r="X878" s="74">
        <v>1161.8879999999999</v>
      </c>
      <c r="Y878" s="74">
        <v>140</v>
      </c>
      <c r="Z878" s="74">
        <v>0.49167034157519562</v>
      </c>
      <c r="AA878" s="74">
        <v>0.50832965842480449</v>
      </c>
      <c r="AB878" s="74">
        <v>2.9598771529142158E-4</v>
      </c>
      <c r="AC878" s="74">
        <v>2.9598771529142158E-4</v>
      </c>
      <c r="AD878" t="s">
        <v>5810</v>
      </c>
    </row>
    <row r="879" spans="1:30">
      <c r="A879" s="165" t="s">
        <v>984</v>
      </c>
      <c r="C879" s="165" t="s">
        <v>8443</v>
      </c>
      <c r="D879" s="165" t="s">
        <v>5942</v>
      </c>
      <c r="E879" s="165" t="s">
        <v>6358</v>
      </c>
      <c r="F879" s="159">
        <v>19.421299999999999</v>
      </c>
      <c r="G879" s="159">
        <v>-155.28720000000001</v>
      </c>
      <c r="H879" s="74">
        <v>50.64</v>
      </c>
      <c r="I879" s="74">
        <v>2.75</v>
      </c>
      <c r="J879" s="74">
        <v>12.51</v>
      </c>
      <c r="K879" s="74">
        <v>0</v>
      </c>
      <c r="L879" s="74">
        <v>7.67</v>
      </c>
      <c r="M879" s="74">
        <v>12.07</v>
      </c>
      <c r="N879" s="74">
        <v>2.2799999999999998</v>
      </c>
      <c r="O879" s="74">
        <v>0.54</v>
      </c>
      <c r="P879" s="74">
        <v>0</v>
      </c>
      <c r="Q879" s="74">
        <v>0.27</v>
      </c>
      <c r="R879" s="74">
        <v>0.69</v>
      </c>
      <c r="S879" s="74">
        <v>0</v>
      </c>
      <c r="T879" s="74">
        <v>0</v>
      </c>
      <c r="U879" s="74">
        <v>9.4000000000000004E-3</v>
      </c>
      <c r="V879" s="74">
        <v>9.3925000000000001</v>
      </c>
      <c r="W879" s="74">
        <v>1.8416664825</v>
      </c>
      <c r="X879" s="74">
        <v>1168.3620000000001</v>
      </c>
      <c r="Y879" s="74">
        <v>210</v>
      </c>
      <c r="Z879" s="74">
        <v>0.40144225186506699</v>
      </c>
      <c r="AA879" s="74">
        <v>0.59855774813493301</v>
      </c>
      <c r="AB879" s="74">
        <v>6.0456730016550538E-4</v>
      </c>
      <c r="AC879" s="74">
        <v>6.0456730016550538E-4</v>
      </c>
      <c r="AD879" t="s">
        <v>5810</v>
      </c>
    </row>
    <row r="880" spans="1:30">
      <c r="A880" s="165" t="s">
        <v>985</v>
      </c>
      <c r="C880" s="165" t="s">
        <v>8443</v>
      </c>
      <c r="D880" s="165" t="s">
        <v>5942</v>
      </c>
      <c r="E880" s="165" t="s">
        <v>6358</v>
      </c>
      <c r="F880" s="159">
        <v>19.421299999999999</v>
      </c>
      <c r="G880" s="159">
        <v>-155.28720000000001</v>
      </c>
      <c r="H880" s="74">
        <v>50.34</v>
      </c>
      <c r="I880" s="74">
        <v>2.85</v>
      </c>
      <c r="J880" s="74">
        <v>14.16</v>
      </c>
      <c r="K880" s="74">
        <v>0</v>
      </c>
      <c r="L880" s="74">
        <v>7.83</v>
      </c>
      <c r="M880" s="74">
        <v>12.99</v>
      </c>
      <c r="N880" s="74">
        <v>2.6</v>
      </c>
      <c r="O880" s="74">
        <v>0.41</v>
      </c>
      <c r="P880" s="74">
        <v>0</v>
      </c>
      <c r="Q880" s="74">
        <v>0.39</v>
      </c>
      <c r="R880" s="74">
        <v>0.56999999999999995</v>
      </c>
      <c r="S880" s="74">
        <v>0</v>
      </c>
      <c r="T880" s="74">
        <v>0</v>
      </c>
      <c r="U880" s="74">
        <v>2.12E-2</v>
      </c>
      <c r="V880" s="74">
        <v>7.0379999999999994</v>
      </c>
      <c r="W880" s="74">
        <v>1.379999862</v>
      </c>
      <c r="X880" s="74">
        <v>1183.634</v>
      </c>
      <c r="Y880" s="74">
        <v>380</v>
      </c>
      <c r="Z880" s="74">
        <v>0.16204253300698121</v>
      </c>
      <c r="AA880" s="74">
        <v>0.83795746699301876</v>
      </c>
      <c r="AB880" s="74">
        <v>6.8266016927845765E-4</v>
      </c>
      <c r="AC880" s="74">
        <v>6.8266016927845776E-4</v>
      </c>
      <c r="AD880" t="s">
        <v>5810</v>
      </c>
    </row>
    <row r="881" spans="1:30">
      <c r="A881" s="165" t="s">
        <v>986</v>
      </c>
      <c r="C881" s="165" t="s">
        <v>8443</v>
      </c>
      <c r="D881" s="165" t="s">
        <v>5942</v>
      </c>
      <c r="E881" s="165" t="s">
        <v>6358</v>
      </c>
      <c r="F881" s="159">
        <v>19.421299999999999</v>
      </c>
      <c r="G881" s="159">
        <v>-155.28720000000001</v>
      </c>
      <c r="H881" s="74">
        <v>51.83</v>
      </c>
      <c r="I881" s="74">
        <v>2.72</v>
      </c>
      <c r="J881" s="74">
        <v>13.88</v>
      </c>
      <c r="K881" s="74">
        <v>0</v>
      </c>
      <c r="L881" s="74">
        <v>8.06</v>
      </c>
      <c r="M881" s="74">
        <v>12.14</v>
      </c>
      <c r="N881" s="74">
        <v>2.5299999999999998</v>
      </c>
      <c r="O881" s="74">
        <v>0.52</v>
      </c>
      <c r="P881" s="74">
        <v>0</v>
      </c>
      <c r="Q881" s="74">
        <v>0.32</v>
      </c>
      <c r="R881" s="74">
        <v>0.72</v>
      </c>
      <c r="S881" s="74">
        <v>0</v>
      </c>
      <c r="T881" s="74">
        <v>0</v>
      </c>
      <c r="U881" s="74">
        <v>3.3999999999999998E-3</v>
      </c>
      <c r="V881" s="74">
        <v>6.6724999999999994</v>
      </c>
      <c r="W881" s="74">
        <v>1.3083332025000001</v>
      </c>
      <c r="X881" s="74">
        <v>1169.5239999999999</v>
      </c>
      <c r="Y881" s="74">
        <v>130</v>
      </c>
      <c r="Z881" s="74">
        <v>0.6403670193520592</v>
      </c>
      <c r="AA881" s="74">
        <v>0.3596329806479408</v>
      </c>
      <c r="AB881" s="74">
        <v>5.0493882149847333E-4</v>
      </c>
      <c r="AC881" s="74">
        <v>5.0493882149847333E-4</v>
      </c>
      <c r="AD881" t="s">
        <v>5810</v>
      </c>
    </row>
    <row r="882" spans="1:30">
      <c r="A882" s="165" t="s">
        <v>987</v>
      </c>
      <c r="C882" s="165" t="s">
        <v>8443</v>
      </c>
      <c r="D882" s="165" t="s">
        <v>5942</v>
      </c>
      <c r="E882" s="165" t="s">
        <v>6358</v>
      </c>
      <c r="F882" s="159">
        <v>19.421299999999999</v>
      </c>
      <c r="G882" s="159">
        <v>-155.28720000000001</v>
      </c>
      <c r="H882" s="74">
        <v>50.29</v>
      </c>
      <c r="I882" s="74">
        <v>2.8</v>
      </c>
      <c r="J882" s="74">
        <v>12.09</v>
      </c>
      <c r="K882" s="74">
        <v>0</v>
      </c>
      <c r="L882" s="74">
        <v>8.5</v>
      </c>
      <c r="M882" s="74">
        <v>11.69</v>
      </c>
      <c r="N882" s="74">
        <v>1.9</v>
      </c>
      <c r="O882" s="74">
        <v>0.5</v>
      </c>
      <c r="P882" s="74">
        <v>0</v>
      </c>
      <c r="Q882" s="74">
        <v>0.27</v>
      </c>
      <c r="R882" s="74">
        <v>0.7</v>
      </c>
      <c r="S882" s="74">
        <v>0</v>
      </c>
      <c r="T882" s="74">
        <v>0</v>
      </c>
      <c r="U882" s="74">
        <v>7.5800000000000006E-2</v>
      </c>
      <c r="V882" s="74">
        <v>10.0555</v>
      </c>
      <c r="W882" s="74">
        <v>1.9716664694999999</v>
      </c>
      <c r="X882" s="74">
        <v>1162.0540000000001</v>
      </c>
      <c r="Y882" s="74">
        <v>1150</v>
      </c>
      <c r="Z882" s="74">
        <v>9.5999277211842496E-2</v>
      </c>
      <c r="AA882" s="74">
        <v>0.90400072278815746</v>
      </c>
      <c r="AB882" s="74">
        <v>2.2385868974641459E-4</v>
      </c>
      <c r="AC882" s="74">
        <v>2.2385868974641459E-4</v>
      </c>
      <c r="AD882" t="s">
        <v>5810</v>
      </c>
    </row>
    <row r="883" spans="1:30">
      <c r="A883" s="165" t="s">
        <v>988</v>
      </c>
      <c r="C883" s="165" t="s">
        <v>8443</v>
      </c>
      <c r="D883" s="165" t="s">
        <v>5942</v>
      </c>
      <c r="E883" s="165" t="s">
        <v>6358</v>
      </c>
      <c r="F883" s="159">
        <v>19.421299999999999</v>
      </c>
      <c r="G883" s="159">
        <v>-155.28720000000001</v>
      </c>
      <c r="H883" s="74">
        <v>50.88</v>
      </c>
      <c r="I883" s="74">
        <v>2.2200000000000002</v>
      </c>
      <c r="J883" s="74">
        <v>12.26</v>
      </c>
      <c r="K883" s="74">
        <v>0</v>
      </c>
      <c r="L883" s="74">
        <v>8.68</v>
      </c>
      <c r="M883" s="74">
        <v>10.67</v>
      </c>
      <c r="N883" s="74">
        <v>2.04</v>
      </c>
      <c r="O883" s="74">
        <v>0.42</v>
      </c>
      <c r="P883" s="74">
        <v>0</v>
      </c>
      <c r="Q883" s="74">
        <v>0.26</v>
      </c>
      <c r="R883" s="74">
        <v>0.36</v>
      </c>
      <c r="S883" s="74">
        <v>0</v>
      </c>
      <c r="T883" s="74">
        <v>0</v>
      </c>
      <c r="U883" s="74">
        <v>2.47E-2</v>
      </c>
      <c r="V883" s="74">
        <v>11.118</v>
      </c>
      <c r="W883" s="74">
        <v>2.1799997819999999</v>
      </c>
      <c r="X883" s="74">
        <v>1145.1220000000001</v>
      </c>
      <c r="Y883" s="74">
        <v>370</v>
      </c>
      <c r="Z883" s="74">
        <v>7.5846848962020486E-2</v>
      </c>
      <c r="AA883" s="74">
        <v>0.92415315103797946</v>
      </c>
      <c r="AB883" s="74">
        <v>2.0642116471573859E-4</v>
      </c>
      <c r="AC883" s="74">
        <v>2.0642116471573859E-4</v>
      </c>
      <c r="AD883" t="s">
        <v>5810</v>
      </c>
    </row>
    <row r="884" spans="1:30">
      <c r="A884" s="165" t="s">
        <v>989</v>
      </c>
      <c r="C884" s="165" t="s">
        <v>8443</v>
      </c>
      <c r="D884" s="165" t="s">
        <v>5942</v>
      </c>
      <c r="E884" s="165" t="s">
        <v>6358</v>
      </c>
      <c r="F884" s="159">
        <v>19.421299999999999</v>
      </c>
      <c r="G884" s="159">
        <v>-155.28720000000001</v>
      </c>
      <c r="H884" s="74">
        <v>49.55</v>
      </c>
      <c r="I884" s="74">
        <v>2.61</v>
      </c>
      <c r="J884" s="74">
        <v>11.58</v>
      </c>
      <c r="K884" s="74">
        <v>0</v>
      </c>
      <c r="L884" s="74">
        <v>8.81</v>
      </c>
      <c r="M884" s="74">
        <v>12.59</v>
      </c>
      <c r="N884" s="74">
        <v>1.92</v>
      </c>
      <c r="O884" s="74">
        <v>0.51</v>
      </c>
      <c r="P884" s="74">
        <v>0</v>
      </c>
      <c r="Q884" s="74">
        <v>0.24</v>
      </c>
      <c r="R884" s="74">
        <v>0.35</v>
      </c>
      <c r="S884" s="74">
        <v>0</v>
      </c>
      <c r="T884" s="74">
        <v>0</v>
      </c>
      <c r="U884" s="74">
        <v>1.5299999999999999E-2</v>
      </c>
      <c r="V884" s="74">
        <v>10.217000000000001</v>
      </c>
      <c r="W884" s="74">
        <v>2.0033331329999999</v>
      </c>
      <c r="X884" s="74">
        <v>1176.9939999999999</v>
      </c>
      <c r="Y884" s="74">
        <v>240</v>
      </c>
      <c r="Z884" s="74">
        <v>0.10892061387664249</v>
      </c>
      <c r="AA884" s="74">
        <v>0.89107938612335746</v>
      </c>
      <c r="AB884" s="74">
        <v>7.810472920060548E-5</v>
      </c>
      <c r="AC884" s="74">
        <v>7.810472920060548E-5</v>
      </c>
      <c r="AD884" t="s">
        <v>5810</v>
      </c>
    </row>
    <row r="885" spans="1:30">
      <c r="A885" s="165" t="s">
        <v>990</v>
      </c>
      <c r="C885" s="165" t="s">
        <v>8443</v>
      </c>
      <c r="D885" s="165" t="s">
        <v>5942</v>
      </c>
      <c r="E885" s="165" t="s">
        <v>6358</v>
      </c>
      <c r="F885" s="159">
        <v>19.421299999999999</v>
      </c>
      <c r="G885" s="159">
        <v>-155.28720000000001</v>
      </c>
      <c r="H885" s="74">
        <v>49.82</v>
      </c>
      <c r="I885" s="74">
        <v>2.39</v>
      </c>
      <c r="J885" s="74">
        <v>12.09</v>
      </c>
      <c r="K885" s="74">
        <v>0</v>
      </c>
      <c r="L885" s="74">
        <v>8.83</v>
      </c>
      <c r="M885" s="74">
        <v>10.6</v>
      </c>
      <c r="N885" s="74">
        <v>2.04</v>
      </c>
      <c r="O885" s="74">
        <v>0.47</v>
      </c>
      <c r="P885" s="74">
        <v>0</v>
      </c>
      <c r="Q885" s="74">
        <v>0.21</v>
      </c>
      <c r="R885" s="74">
        <v>0.36</v>
      </c>
      <c r="S885" s="74">
        <v>0</v>
      </c>
      <c r="T885" s="74">
        <v>0</v>
      </c>
      <c r="U885" s="74">
        <v>2.2200000000000001E-2</v>
      </c>
      <c r="V885" s="74">
        <v>11.372999999999999</v>
      </c>
      <c r="W885" s="74">
        <v>2.2299997770000002</v>
      </c>
      <c r="X885" s="74">
        <v>1143.96</v>
      </c>
      <c r="Y885" s="74">
        <v>330</v>
      </c>
      <c r="Z885" s="74">
        <v>8.6640462910182528E-2</v>
      </c>
      <c r="AA885" s="74">
        <v>0.91335953708981743</v>
      </c>
      <c r="AB885" s="74">
        <v>1.2763718842439579E-4</v>
      </c>
      <c r="AC885" s="74">
        <v>1.276371884243959E-4</v>
      </c>
      <c r="AD885" t="s">
        <v>5810</v>
      </c>
    </row>
    <row r="886" spans="1:30">
      <c r="A886" s="165" t="s">
        <v>991</v>
      </c>
      <c r="C886" s="165" t="s">
        <v>8443</v>
      </c>
      <c r="D886" s="165" t="s">
        <v>5942</v>
      </c>
      <c r="E886" s="165" t="s">
        <v>6358</v>
      </c>
      <c r="F886" s="159">
        <v>19.421299999999999</v>
      </c>
      <c r="G886" s="159">
        <v>-155.28720000000001</v>
      </c>
      <c r="H886" s="74">
        <v>49.69</v>
      </c>
      <c r="I886" s="74">
        <v>2.58</v>
      </c>
      <c r="J886" s="74">
        <v>12.47</v>
      </c>
      <c r="K886" s="74">
        <v>0</v>
      </c>
      <c r="L886" s="74">
        <v>8.85</v>
      </c>
      <c r="M886" s="74">
        <v>11.58</v>
      </c>
      <c r="N886" s="74">
        <v>2.1</v>
      </c>
      <c r="O886" s="74">
        <v>0.46</v>
      </c>
      <c r="P886" s="74">
        <v>0</v>
      </c>
      <c r="Q886" s="74">
        <v>0.28999999999999998</v>
      </c>
      <c r="R886" s="74">
        <v>0.38</v>
      </c>
      <c r="S886" s="74">
        <v>0</v>
      </c>
      <c r="T886" s="74">
        <v>0</v>
      </c>
      <c r="U886" s="74">
        <v>1.5699999999999999E-2</v>
      </c>
      <c r="V886" s="74">
        <v>10.089499999999999</v>
      </c>
      <c r="W886" s="74">
        <v>1.9783331355</v>
      </c>
      <c r="X886" s="74">
        <v>1160.2280000000001</v>
      </c>
      <c r="Y886" s="74">
        <v>250</v>
      </c>
      <c r="Z886" s="74">
        <v>0.1217421924194127</v>
      </c>
      <c r="AA886" s="74">
        <v>0.87825780758058725</v>
      </c>
      <c r="AB886" s="74">
        <v>1.3557794146083519E-4</v>
      </c>
      <c r="AC886" s="74">
        <v>1.355779414608353E-4</v>
      </c>
      <c r="AD886" t="s">
        <v>5810</v>
      </c>
    </row>
    <row r="887" spans="1:30">
      <c r="A887" s="165" t="s">
        <v>992</v>
      </c>
      <c r="C887" s="165" t="s">
        <v>8443</v>
      </c>
      <c r="D887" s="165" t="s">
        <v>5942</v>
      </c>
      <c r="E887" s="165" t="s">
        <v>6358</v>
      </c>
      <c r="F887" s="159">
        <v>19.421299999999999</v>
      </c>
      <c r="G887" s="159">
        <v>-155.28720000000001</v>
      </c>
      <c r="H887" s="74">
        <v>48.44</v>
      </c>
      <c r="I887" s="74">
        <v>2.5499999999999998</v>
      </c>
      <c r="J887" s="74">
        <v>12.3</v>
      </c>
      <c r="K887" s="74">
        <v>0</v>
      </c>
      <c r="L887" s="74">
        <v>8.8800000000000008</v>
      </c>
      <c r="M887" s="74">
        <v>12.37</v>
      </c>
      <c r="N887" s="74">
        <v>1.9</v>
      </c>
      <c r="O887" s="74">
        <v>0.48</v>
      </c>
      <c r="P887" s="74">
        <v>0</v>
      </c>
      <c r="Q887" s="74">
        <v>0.28000000000000003</v>
      </c>
      <c r="R887" s="74">
        <v>0.76</v>
      </c>
      <c r="S887" s="74">
        <v>0</v>
      </c>
      <c r="T887" s="74">
        <v>0</v>
      </c>
      <c r="U887" s="74">
        <v>2.2700000000000001E-2</v>
      </c>
      <c r="V887" s="74">
        <v>10.7525</v>
      </c>
      <c r="W887" s="74">
        <v>2.1083331224999999</v>
      </c>
      <c r="X887" s="74">
        <v>1173.3420000000001</v>
      </c>
      <c r="Y887" s="74">
        <v>410</v>
      </c>
      <c r="Z887" s="74">
        <v>0.28357077760453242</v>
      </c>
      <c r="AA887" s="74">
        <v>0.71642922239546758</v>
      </c>
      <c r="AB887" s="74">
        <v>7.3369620500405208E-4</v>
      </c>
      <c r="AC887" s="74">
        <v>7.3369620500405208E-4</v>
      </c>
      <c r="AD887" t="s">
        <v>5810</v>
      </c>
    </row>
    <row r="888" spans="1:30">
      <c r="A888" s="165" t="s">
        <v>993</v>
      </c>
      <c r="C888" s="165" t="s">
        <v>8443</v>
      </c>
      <c r="D888" s="165" t="s">
        <v>5942</v>
      </c>
      <c r="E888" s="165" t="s">
        <v>6358</v>
      </c>
      <c r="F888" s="159">
        <v>19.421299999999999</v>
      </c>
      <c r="G888" s="159">
        <v>-155.28720000000001</v>
      </c>
      <c r="H888" s="74">
        <v>50.32</v>
      </c>
      <c r="I888" s="74">
        <v>2.66</v>
      </c>
      <c r="J888" s="74">
        <v>12.6</v>
      </c>
      <c r="K888" s="74">
        <v>0</v>
      </c>
      <c r="L888" s="74">
        <v>8.94</v>
      </c>
      <c r="M888" s="74">
        <v>11.6</v>
      </c>
      <c r="N888" s="74">
        <v>2.0299999999999998</v>
      </c>
      <c r="O888" s="74">
        <v>0.54</v>
      </c>
      <c r="P888" s="74">
        <v>0</v>
      </c>
      <c r="Q888" s="74">
        <v>0.26</v>
      </c>
      <c r="R888" s="74">
        <v>0.31</v>
      </c>
      <c r="S888" s="74">
        <v>0</v>
      </c>
      <c r="T888" s="74">
        <v>0</v>
      </c>
      <c r="U888" s="74">
        <v>5.1000000000000004E-3</v>
      </c>
      <c r="V888" s="74">
        <v>9.2650000000000006</v>
      </c>
      <c r="W888" s="74">
        <v>1.8166664850000001</v>
      </c>
      <c r="X888" s="74">
        <v>1160.56</v>
      </c>
      <c r="Y888" s="74">
        <v>90</v>
      </c>
      <c r="Z888" s="74">
        <v>0.2134267234151857</v>
      </c>
      <c r="AA888" s="74">
        <v>0.78657327658481435</v>
      </c>
      <c r="AB888" s="74">
        <v>1.7220853015275449E-4</v>
      </c>
      <c r="AC888" s="74">
        <v>1.722085301527546E-4</v>
      </c>
      <c r="AD888" t="s">
        <v>5810</v>
      </c>
    </row>
    <row r="889" spans="1:30">
      <c r="A889" s="165" t="s">
        <v>994</v>
      </c>
      <c r="C889" s="165" t="s">
        <v>8443</v>
      </c>
      <c r="D889" s="165" t="s">
        <v>5942</v>
      </c>
      <c r="E889" s="165" t="s">
        <v>6358</v>
      </c>
      <c r="F889" s="159">
        <v>19.421299999999999</v>
      </c>
      <c r="G889" s="159">
        <v>-155.28720000000001</v>
      </c>
      <c r="H889" s="74">
        <v>50.39</v>
      </c>
      <c r="I889" s="74">
        <v>2.5099999999999998</v>
      </c>
      <c r="J889" s="74">
        <v>12.91</v>
      </c>
      <c r="K889" s="74">
        <v>0</v>
      </c>
      <c r="L889" s="74">
        <v>9.07</v>
      </c>
      <c r="M889" s="74">
        <v>11.78</v>
      </c>
      <c r="N889" s="74">
        <v>2.2000000000000002</v>
      </c>
      <c r="O889" s="74">
        <v>0.41</v>
      </c>
      <c r="P889" s="74">
        <v>0</v>
      </c>
      <c r="Q889" s="74">
        <v>0.23</v>
      </c>
      <c r="R889" s="74">
        <v>0.35</v>
      </c>
      <c r="S889" s="74">
        <v>0</v>
      </c>
      <c r="T889" s="74">
        <v>0</v>
      </c>
      <c r="U889" s="74">
        <v>1.0999999999999999E-2</v>
      </c>
      <c r="V889" s="74">
        <v>8.7974999999999994</v>
      </c>
      <c r="W889" s="74">
        <v>1.7249998275</v>
      </c>
      <c r="X889" s="74">
        <v>1163.548</v>
      </c>
      <c r="Y889" s="74">
        <v>180</v>
      </c>
      <c r="Z889" s="74">
        <v>0.1362297224190297</v>
      </c>
      <c r="AA889" s="74">
        <v>0.86377027758097025</v>
      </c>
      <c r="AB889" s="74">
        <v>4.2822293952475142E-4</v>
      </c>
      <c r="AC889" s="74">
        <v>4.2822293952475169E-4</v>
      </c>
      <c r="AD889" t="s">
        <v>5810</v>
      </c>
    </row>
    <row r="890" spans="1:30">
      <c r="A890" s="165" t="s">
        <v>995</v>
      </c>
      <c r="C890" s="165" t="s">
        <v>8443</v>
      </c>
      <c r="D890" s="165" t="s">
        <v>5942</v>
      </c>
      <c r="E890" s="165" t="s">
        <v>6358</v>
      </c>
      <c r="F890" s="159">
        <v>19.421299999999999</v>
      </c>
      <c r="G890" s="159">
        <v>-155.28720000000001</v>
      </c>
      <c r="H890" s="74">
        <v>49.37</v>
      </c>
      <c r="I890" s="74">
        <v>2.4</v>
      </c>
      <c r="J890" s="74">
        <v>11.79</v>
      </c>
      <c r="K890" s="74">
        <v>0</v>
      </c>
      <c r="L890" s="74">
        <v>9.15</v>
      </c>
      <c r="M890" s="74">
        <v>12.19</v>
      </c>
      <c r="N890" s="74">
        <v>1.98</v>
      </c>
      <c r="O890" s="74">
        <v>0.36</v>
      </c>
      <c r="P890" s="74">
        <v>0</v>
      </c>
      <c r="Q890" s="74">
        <v>0.25</v>
      </c>
      <c r="R890" s="74">
        <v>0.63</v>
      </c>
      <c r="S890" s="74">
        <v>0</v>
      </c>
      <c r="T890" s="74">
        <v>0</v>
      </c>
      <c r="U890" s="74">
        <v>2.23E-2</v>
      </c>
      <c r="V890" s="74">
        <v>10.5145</v>
      </c>
      <c r="W890" s="74">
        <v>2.0616664605000001</v>
      </c>
      <c r="X890" s="74">
        <v>1170.354</v>
      </c>
      <c r="Y890" s="74">
        <v>380</v>
      </c>
      <c r="Z890" s="74">
        <v>0.21190931177518341</v>
      </c>
      <c r="AA890" s="74">
        <v>0.78809068822481665</v>
      </c>
      <c r="AB890" s="74">
        <v>1.4492251183779621E-4</v>
      </c>
      <c r="AC890" s="74">
        <v>1.4492251183779621E-4</v>
      </c>
      <c r="AD890" t="s">
        <v>5810</v>
      </c>
    </row>
    <row r="891" spans="1:30">
      <c r="A891" s="165" t="s">
        <v>996</v>
      </c>
      <c r="C891" s="165" t="s">
        <v>8443</v>
      </c>
      <c r="D891" s="165" t="s">
        <v>5942</v>
      </c>
      <c r="E891" s="165" t="s">
        <v>6358</v>
      </c>
      <c r="F891" s="159">
        <v>19.421299999999999</v>
      </c>
      <c r="G891" s="159">
        <v>-155.28720000000001</v>
      </c>
      <c r="H891" s="74">
        <v>50.98</v>
      </c>
      <c r="I891" s="74">
        <v>2.38</v>
      </c>
      <c r="J891" s="74">
        <v>12.77</v>
      </c>
      <c r="K891" s="74">
        <v>0</v>
      </c>
      <c r="L891" s="74">
        <v>9.16</v>
      </c>
      <c r="M891" s="74">
        <v>11.23</v>
      </c>
      <c r="N891" s="74">
        <v>2.19</v>
      </c>
      <c r="O891" s="74">
        <v>0.4</v>
      </c>
      <c r="P891" s="74">
        <v>0</v>
      </c>
      <c r="Q891" s="74">
        <v>0.24</v>
      </c>
      <c r="R891" s="74">
        <v>0.31</v>
      </c>
      <c r="S891" s="74">
        <v>0</v>
      </c>
      <c r="T891" s="74">
        <v>0</v>
      </c>
      <c r="U891" s="74">
        <v>1.04E-2</v>
      </c>
      <c r="V891" s="74">
        <v>8.9675000000000011</v>
      </c>
      <c r="W891" s="74">
        <v>1.7583331575000001</v>
      </c>
      <c r="X891" s="74">
        <v>1154.4179999999999</v>
      </c>
      <c r="Y891" s="74">
        <v>170</v>
      </c>
      <c r="Z891" s="74">
        <v>0.1129884642555518</v>
      </c>
      <c r="AA891" s="74">
        <v>0.88701153574444813</v>
      </c>
      <c r="AB891" s="74">
        <v>2.4169643849991499E-5</v>
      </c>
      <c r="AC891" s="74">
        <v>2.4169643849991519E-5</v>
      </c>
      <c r="AD891" t="s">
        <v>5810</v>
      </c>
    </row>
    <row r="892" spans="1:30">
      <c r="A892" s="165" t="s">
        <v>997</v>
      </c>
      <c r="C892" s="165" t="s">
        <v>8443</v>
      </c>
      <c r="D892" s="165" t="s">
        <v>5942</v>
      </c>
      <c r="E892" s="165" t="s">
        <v>6358</v>
      </c>
      <c r="F892" s="159">
        <v>19.421299999999999</v>
      </c>
      <c r="G892" s="159">
        <v>-155.28720000000001</v>
      </c>
      <c r="H892" s="74">
        <v>50.03</v>
      </c>
      <c r="I892" s="74">
        <v>2.57</v>
      </c>
      <c r="J892" s="74">
        <v>12.56</v>
      </c>
      <c r="K892" s="74">
        <v>0</v>
      </c>
      <c r="L892" s="74">
        <v>9.24</v>
      </c>
      <c r="M892" s="74">
        <v>11.12</v>
      </c>
      <c r="N892" s="74">
        <v>2.17</v>
      </c>
      <c r="O892" s="74">
        <v>0.54</v>
      </c>
      <c r="P892" s="74">
        <v>0</v>
      </c>
      <c r="Q892" s="74">
        <v>0.28000000000000003</v>
      </c>
      <c r="R892" s="74">
        <v>0.57999999999999996</v>
      </c>
      <c r="S892" s="74">
        <v>0</v>
      </c>
      <c r="T892" s="74">
        <v>0</v>
      </c>
      <c r="U892" s="74">
        <v>3.2000000000000001E-2</v>
      </c>
      <c r="V892" s="74">
        <v>9.706999999999999</v>
      </c>
      <c r="W892" s="74">
        <v>1.903333143</v>
      </c>
      <c r="X892" s="74">
        <v>1152.5920000000001</v>
      </c>
      <c r="Y892" s="74">
        <v>500</v>
      </c>
      <c r="Z892" s="74">
        <v>0.14020063949173539</v>
      </c>
      <c r="AA892" s="74">
        <v>0.85979936050826467</v>
      </c>
      <c r="AB892" s="74">
        <v>3.8060621407679359E-4</v>
      </c>
      <c r="AC892" s="74">
        <v>3.8060621407679348E-4</v>
      </c>
      <c r="AD892" t="s">
        <v>5810</v>
      </c>
    </row>
    <row r="893" spans="1:30">
      <c r="A893" s="165" t="s">
        <v>998</v>
      </c>
      <c r="C893" s="165" t="s">
        <v>8443</v>
      </c>
      <c r="D893" s="165" t="s">
        <v>5942</v>
      </c>
      <c r="E893" s="165" t="s">
        <v>6358</v>
      </c>
      <c r="F893" s="159">
        <v>19.421299999999999</v>
      </c>
      <c r="G893" s="159">
        <v>-155.28720000000001</v>
      </c>
      <c r="H893" s="74">
        <v>48.16</v>
      </c>
      <c r="I893" s="74">
        <v>2.4</v>
      </c>
      <c r="J893" s="74">
        <v>12.04</v>
      </c>
      <c r="K893" s="74">
        <v>0</v>
      </c>
      <c r="L893" s="74">
        <v>9.7100000000000009</v>
      </c>
      <c r="M893" s="74">
        <v>11.56</v>
      </c>
      <c r="N893" s="74">
        <v>2.06</v>
      </c>
      <c r="O893" s="74">
        <v>0.46</v>
      </c>
      <c r="P893" s="74">
        <v>0</v>
      </c>
      <c r="Q893" s="74">
        <v>0.41</v>
      </c>
      <c r="R893" s="74">
        <v>0.73</v>
      </c>
      <c r="S893" s="74">
        <v>0</v>
      </c>
      <c r="T893" s="74">
        <v>0</v>
      </c>
      <c r="U893" s="74">
        <v>1.7399999999999999E-2</v>
      </c>
      <c r="V893" s="74">
        <v>11.1435</v>
      </c>
      <c r="W893" s="74">
        <v>2.1849997815000002</v>
      </c>
      <c r="X893" s="74">
        <v>1159.896</v>
      </c>
      <c r="Y893" s="74">
        <v>320</v>
      </c>
      <c r="Z893" s="74">
        <v>0.3330967984866518</v>
      </c>
      <c r="AA893" s="74">
        <v>0.66690320151334825</v>
      </c>
      <c r="AB893" s="74">
        <v>5.5118203837987469E-4</v>
      </c>
      <c r="AC893" s="74">
        <v>5.5118203837987436E-4</v>
      </c>
      <c r="AD893" t="s">
        <v>5810</v>
      </c>
    </row>
    <row r="894" spans="1:30">
      <c r="A894" s="165" t="s">
        <v>999</v>
      </c>
      <c r="C894" s="165" t="s">
        <v>8443</v>
      </c>
      <c r="D894" s="165" t="s">
        <v>5942</v>
      </c>
      <c r="E894" s="165" t="s">
        <v>6358</v>
      </c>
      <c r="F894" s="159">
        <v>19.421299999999999</v>
      </c>
      <c r="G894" s="159">
        <v>-155.28720000000001</v>
      </c>
      <c r="H894" s="74">
        <v>51.04</v>
      </c>
      <c r="I894" s="74">
        <v>1.81</v>
      </c>
      <c r="J894" s="74">
        <v>11.55</v>
      </c>
      <c r="K894" s="74">
        <v>0</v>
      </c>
      <c r="L894" s="74">
        <v>9.9499999999999993</v>
      </c>
      <c r="M894" s="74">
        <v>11.3</v>
      </c>
      <c r="N894" s="74">
        <v>1.99</v>
      </c>
      <c r="O894" s="74">
        <v>0.17</v>
      </c>
      <c r="P894" s="74">
        <v>0</v>
      </c>
      <c r="Q894" s="74">
        <v>0.1</v>
      </c>
      <c r="R894" s="74">
        <v>0.62</v>
      </c>
      <c r="S894" s="74">
        <v>0</v>
      </c>
      <c r="T894" s="74">
        <v>0</v>
      </c>
      <c r="U894" s="74">
        <v>1.5699999999999999E-2</v>
      </c>
      <c r="V894" s="74">
        <v>10.1745</v>
      </c>
      <c r="W894" s="74">
        <v>1.9949998005</v>
      </c>
      <c r="X894" s="74">
        <v>1155.58</v>
      </c>
      <c r="Y894" s="74">
        <v>280</v>
      </c>
      <c r="Z894" s="74">
        <v>0.25749735206122432</v>
      </c>
      <c r="AA894" s="74">
        <v>0.74250264793877574</v>
      </c>
      <c r="AB894" s="74">
        <v>3.7132146314180982E-4</v>
      </c>
      <c r="AC894" s="74">
        <v>3.7132146314180982E-4</v>
      </c>
      <c r="AD894" t="s">
        <v>5810</v>
      </c>
    </row>
    <row r="895" spans="1:30">
      <c r="A895" s="165" t="s">
        <v>1000</v>
      </c>
      <c r="C895" s="165" t="s">
        <v>8443</v>
      </c>
      <c r="D895" s="165" t="s">
        <v>5942</v>
      </c>
      <c r="E895" s="165" t="s">
        <v>6358</v>
      </c>
      <c r="F895" s="159">
        <v>19.421299999999999</v>
      </c>
      <c r="G895" s="159">
        <v>-155.28720000000001</v>
      </c>
      <c r="H895" s="74">
        <v>49.15</v>
      </c>
      <c r="I895" s="74">
        <v>2.36</v>
      </c>
      <c r="J895" s="74">
        <v>12</v>
      </c>
      <c r="K895" s="74">
        <v>0</v>
      </c>
      <c r="L895" s="74">
        <v>10.02</v>
      </c>
      <c r="M895" s="74">
        <v>10.69</v>
      </c>
      <c r="N895" s="74">
        <v>2.0299999999999998</v>
      </c>
      <c r="O895" s="74">
        <v>0.5</v>
      </c>
      <c r="P895" s="74">
        <v>0</v>
      </c>
      <c r="Q895" s="74">
        <v>0.27</v>
      </c>
      <c r="R895" s="74">
        <v>0.71</v>
      </c>
      <c r="S895" s="74">
        <v>0</v>
      </c>
      <c r="T895" s="74">
        <v>0</v>
      </c>
      <c r="U895" s="74">
        <v>2.3900000000000001E-2</v>
      </c>
      <c r="V895" s="74">
        <v>10.914</v>
      </c>
      <c r="W895" s="74">
        <v>2.1399997860000002</v>
      </c>
      <c r="X895" s="74">
        <v>1145.454</v>
      </c>
      <c r="Y895" s="74">
        <v>400</v>
      </c>
      <c r="Z895" s="74">
        <v>0.25486544405864892</v>
      </c>
      <c r="AA895" s="74">
        <v>0.74513455594135114</v>
      </c>
      <c r="AB895" s="74">
        <v>1.8291211166484789E-4</v>
      </c>
      <c r="AC895" s="74">
        <v>1.8291211166484789E-4</v>
      </c>
      <c r="AD895" t="s">
        <v>5810</v>
      </c>
    </row>
    <row r="896" spans="1:30">
      <c r="A896" s="165" t="s">
        <v>1001</v>
      </c>
      <c r="C896" s="165" t="s">
        <v>8443</v>
      </c>
      <c r="D896" s="165" t="s">
        <v>5942</v>
      </c>
      <c r="E896" s="165" t="s">
        <v>6358</v>
      </c>
      <c r="F896" s="159">
        <v>19.421299999999999</v>
      </c>
      <c r="G896" s="159">
        <v>-155.28720000000001</v>
      </c>
      <c r="H896" s="74">
        <v>49.19</v>
      </c>
      <c r="I896" s="74">
        <v>2.65</v>
      </c>
      <c r="J896" s="74">
        <v>11.54</v>
      </c>
      <c r="K896" s="74">
        <v>0</v>
      </c>
      <c r="L896" s="74">
        <v>10.08</v>
      </c>
      <c r="M896" s="74">
        <v>11.46</v>
      </c>
      <c r="N896" s="74">
        <v>1.96</v>
      </c>
      <c r="O896" s="74">
        <v>0.51</v>
      </c>
      <c r="P896" s="74">
        <v>0</v>
      </c>
      <c r="Q896" s="74">
        <v>0.26</v>
      </c>
      <c r="R896" s="74">
        <v>0.63</v>
      </c>
      <c r="S896" s="74">
        <v>0</v>
      </c>
      <c r="T896" s="74">
        <v>0</v>
      </c>
      <c r="U896" s="74">
        <v>3.49E-2</v>
      </c>
      <c r="V896" s="74">
        <v>10.378500000000001</v>
      </c>
      <c r="W896" s="74">
        <v>2.0349997965000002</v>
      </c>
      <c r="X896" s="74">
        <v>1158.2360000000001</v>
      </c>
      <c r="Y896" s="74">
        <v>520</v>
      </c>
      <c r="Z896" s="74">
        <v>0.16438061548214561</v>
      </c>
      <c r="AA896" s="74">
        <v>0.83561938451785445</v>
      </c>
      <c r="AB896" s="74">
        <v>7.4771365591087054E-4</v>
      </c>
      <c r="AC896" s="74">
        <v>7.4771365591087065E-4</v>
      </c>
      <c r="AD896" t="s">
        <v>5810</v>
      </c>
    </row>
    <row r="897" spans="1:30">
      <c r="A897" s="165" t="s">
        <v>1002</v>
      </c>
      <c r="C897" s="165" t="s">
        <v>8443</v>
      </c>
      <c r="D897" s="165" t="s">
        <v>5942</v>
      </c>
      <c r="E897" s="165" t="s">
        <v>6358</v>
      </c>
      <c r="F897" s="159">
        <v>19.421299999999999</v>
      </c>
      <c r="G897" s="159">
        <v>-155.28720000000001</v>
      </c>
      <c r="H897" s="74">
        <v>48.84</v>
      </c>
      <c r="I897" s="74">
        <v>2.58</v>
      </c>
      <c r="J897" s="74">
        <v>12.2</v>
      </c>
      <c r="K897" s="74">
        <v>0</v>
      </c>
      <c r="L897" s="74">
        <v>10.16</v>
      </c>
      <c r="M897" s="74">
        <v>10.97</v>
      </c>
      <c r="N897" s="74">
        <v>2.09</v>
      </c>
      <c r="O897" s="74">
        <v>0.51</v>
      </c>
      <c r="P897" s="74">
        <v>0</v>
      </c>
      <c r="Q897" s="74">
        <v>0.27</v>
      </c>
      <c r="R897" s="74">
        <v>0.6</v>
      </c>
      <c r="S897" s="74">
        <v>0</v>
      </c>
      <c r="T897" s="74">
        <v>0</v>
      </c>
      <c r="U897" s="74">
        <v>2.1000000000000001E-2</v>
      </c>
      <c r="V897" s="74">
        <v>10.3955</v>
      </c>
      <c r="W897" s="74">
        <v>2.0383331294999998</v>
      </c>
      <c r="X897" s="74">
        <v>1150.1020000000001</v>
      </c>
      <c r="Y897" s="74">
        <v>340</v>
      </c>
      <c r="Z897" s="74">
        <v>0.2204096410888029</v>
      </c>
      <c r="AA897" s="74">
        <v>0.7795903589111971</v>
      </c>
      <c r="AB897" s="74">
        <v>2.4691593435720917E-4</v>
      </c>
      <c r="AC897" s="74">
        <v>2.4691593435720939E-4</v>
      </c>
      <c r="AD897" t="s">
        <v>5810</v>
      </c>
    </row>
    <row r="898" spans="1:30">
      <c r="A898" s="165" t="s">
        <v>1003</v>
      </c>
      <c r="C898" s="165" t="s">
        <v>8443</v>
      </c>
      <c r="D898" s="165" t="s">
        <v>5942</v>
      </c>
      <c r="E898" s="165" t="s">
        <v>6358</v>
      </c>
      <c r="F898" s="159">
        <v>19.421299999999999</v>
      </c>
      <c r="G898" s="159">
        <v>-155.28720000000001</v>
      </c>
      <c r="H898" s="74">
        <v>48.91</v>
      </c>
      <c r="I898" s="74">
        <v>2.4700000000000002</v>
      </c>
      <c r="J898" s="74">
        <v>12.6</v>
      </c>
      <c r="K898" s="74">
        <v>0</v>
      </c>
      <c r="L898" s="74">
        <v>10.43</v>
      </c>
      <c r="M898" s="74">
        <v>10.45</v>
      </c>
      <c r="N898" s="74">
        <v>2.23</v>
      </c>
      <c r="O898" s="74">
        <v>0.48</v>
      </c>
      <c r="P898" s="74">
        <v>0</v>
      </c>
      <c r="Q898" s="74">
        <v>0.33</v>
      </c>
      <c r="R898" s="74">
        <v>0.6</v>
      </c>
      <c r="S898" s="74">
        <v>0</v>
      </c>
      <c r="T898" s="74">
        <v>0</v>
      </c>
      <c r="U898" s="74">
        <v>2.29E-2</v>
      </c>
      <c r="V898" s="74">
        <v>10.1915</v>
      </c>
      <c r="W898" s="74">
        <v>1.9983331335000001</v>
      </c>
      <c r="X898" s="74">
        <v>1141.47</v>
      </c>
      <c r="Y898" s="74">
        <v>360</v>
      </c>
      <c r="Z898" s="74">
        <v>0.20754602924869739</v>
      </c>
      <c r="AA898" s="74">
        <v>0.79245397075130264</v>
      </c>
      <c r="AB898" s="74">
        <v>5.4475743679220439E-4</v>
      </c>
      <c r="AC898" s="74">
        <v>5.4475743679220439E-4</v>
      </c>
      <c r="AD898" t="s">
        <v>5810</v>
      </c>
    </row>
    <row r="899" spans="1:30">
      <c r="A899" s="165" t="s">
        <v>1004</v>
      </c>
      <c r="C899" s="165" t="s">
        <v>8443</v>
      </c>
      <c r="D899" s="165" t="s">
        <v>5942</v>
      </c>
      <c r="E899" s="165" t="s">
        <v>6358</v>
      </c>
      <c r="F899" s="159">
        <v>19.421299999999999</v>
      </c>
      <c r="G899" s="159">
        <v>-155.28720000000001</v>
      </c>
      <c r="H899" s="74">
        <v>49.34</v>
      </c>
      <c r="I899" s="74">
        <v>3.0078999999999998</v>
      </c>
      <c r="J899" s="74">
        <v>13.8592</v>
      </c>
      <c r="K899" s="74">
        <v>0</v>
      </c>
      <c r="L899" s="74">
        <v>5.5164</v>
      </c>
      <c r="M899" s="74">
        <v>11.7216</v>
      </c>
      <c r="N899" s="74">
        <v>2.6194999999999999</v>
      </c>
      <c r="O899" s="74">
        <v>0.61509999999999998</v>
      </c>
      <c r="P899" s="74">
        <v>0</v>
      </c>
      <c r="Q899" s="74">
        <v>0.30880000000000002</v>
      </c>
      <c r="R899" s="74">
        <v>0.60750283194513799</v>
      </c>
      <c r="S899" s="74">
        <v>0</v>
      </c>
      <c r="T899" s="74">
        <v>0</v>
      </c>
      <c r="U899" s="74">
        <v>2.5749583004695601E-2</v>
      </c>
      <c r="V899" s="74">
        <v>10.29673</v>
      </c>
      <c r="W899" s="74">
        <v>2.0189664647700001</v>
      </c>
      <c r="X899" s="74">
        <v>1162.5785599999999</v>
      </c>
      <c r="Y899" s="74">
        <v>460</v>
      </c>
      <c r="Z899" s="74">
        <v>0.1599812745649615</v>
      </c>
      <c r="AA899" s="74">
        <v>0.84001872543503853</v>
      </c>
      <c r="AB899" s="74">
        <v>5.3786767426987413E-5</v>
      </c>
      <c r="AC899" s="74">
        <v>5.3786767426987453E-5</v>
      </c>
      <c r="AD899" t="s">
        <v>5810</v>
      </c>
    </row>
    <row r="900" spans="1:30">
      <c r="A900" s="165" t="s">
        <v>1005</v>
      </c>
      <c r="C900" s="165" t="s">
        <v>8443</v>
      </c>
      <c r="D900" s="165" t="s">
        <v>5942</v>
      </c>
      <c r="E900" s="165" t="s">
        <v>6358</v>
      </c>
      <c r="F900" s="159">
        <v>19.421299999999999</v>
      </c>
      <c r="G900" s="159">
        <v>-155.28720000000001</v>
      </c>
      <c r="H900" s="74">
        <v>50.925199999999997</v>
      </c>
      <c r="I900" s="74">
        <v>2.6722000000000001</v>
      </c>
      <c r="J900" s="74">
        <v>13.7364</v>
      </c>
      <c r="K900" s="74">
        <v>0</v>
      </c>
      <c r="L900" s="74">
        <v>5.7003000000000004</v>
      </c>
      <c r="M900" s="74">
        <v>13.3468</v>
      </c>
      <c r="N900" s="74">
        <v>2.0066000000000002</v>
      </c>
      <c r="O900" s="74">
        <v>0.51949999999999996</v>
      </c>
      <c r="P900" s="74">
        <v>0</v>
      </c>
      <c r="Q900" s="74">
        <v>0.3695</v>
      </c>
      <c r="R900" s="74">
        <v>0.470621512105245</v>
      </c>
      <c r="S900" s="74">
        <v>0</v>
      </c>
      <c r="T900" s="74">
        <v>0</v>
      </c>
      <c r="U900" s="74">
        <v>6.2063697768601697E-3</v>
      </c>
      <c r="V900" s="74">
        <v>8.8877699999999997</v>
      </c>
      <c r="W900" s="74">
        <v>1.7426998257299999</v>
      </c>
      <c r="X900" s="74">
        <v>1189.5568800000001</v>
      </c>
      <c r="Y900" s="74">
        <v>140</v>
      </c>
      <c r="Z900" s="74">
        <v>0.28767577682539658</v>
      </c>
      <c r="AA900" s="74">
        <v>0.71232422317460331</v>
      </c>
      <c r="AB900" s="74">
        <v>1.6170650087143039E-4</v>
      </c>
      <c r="AC900" s="74">
        <v>1.617065008714305E-4</v>
      </c>
      <c r="AD900" t="s">
        <v>5810</v>
      </c>
    </row>
    <row r="901" spans="1:30">
      <c r="A901" s="165" t="s">
        <v>1006</v>
      </c>
      <c r="C901" s="165" t="s">
        <v>8443</v>
      </c>
      <c r="D901" s="165" t="s">
        <v>5942</v>
      </c>
      <c r="E901" s="165" t="s">
        <v>6358</v>
      </c>
      <c r="F901" s="159">
        <v>19.421299999999999</v>
      </c>
      <c r="G901" s="159">
        <v>-155.28720000000001</v>
      </c>
      <c r="H901" s="74">
        <v>52.227499999999999</v>
      </c>
      <c r="I901" s="74">
        <v>2.5834000000000001</v>
      </c>
      <c r="J901" s="74">
        <v>14.146800000000001</v>
      </c>
      <c r="K901" s="74">
        <v>0</v>
      </c>
      <c r="L901" s="74">
        <v>5.9518000000000004</v>
      </c>
      <c r="M901" s="74">
        <v>12.7803</v>
      </c>
      <c r="N901" s="74">
        <v>2.5224000000000002</v>
      </c>
      <c r="O901" s="74">
        <v>0.41</v>
      </c>
      <c r="P901" s="74">
        <v>0</v>
      </c>
      <c r="Q901" s="74">
        <v>0.29220000000000002</v>
      </c>
      <c r="R901" s="74">
        <v>0.52412386068218797</v>
      </c>
      <c r="S901" s="74">
        <v>0</v>
      </c>
      <c r="T901" s="74">
        <v>0</v>
      </c>
      <c r="U901" s="74">
        <v>1.57598184466252E-2</v>
      </c>
      <c r="V901" s="74">
        <v>7.5735000000000001</v>
      </c>
      <c r="W901" s="74">
        <v>1.4849998515</v>
      </c>
      <c r="X901" s="74">
        <v>1180.1529800000001</v>
      </c>
      <c r="Y901" s="74">
        <v>310</v>
      </c>
      <c r="Z901" s="74">
        <v>0.15829830430494871</v>
      </c>
      <c r="AA901" s="74">
        <v>0.84170169569505138</v>
      </c>
      <c r="AB901" s="74">
        <v>1.4986062482306951E-4</v>
      </c>
      <c r="AC901" s="74">
        <v>1.4986062482306959E-4</v>
      </c>
      <c r="AD901" t="s">
        <v>5810</v>
      </c>
    </row>
    <row r="902" spans="1:30">
      <c r="A902" s="165" t="s">
        <v>1007</v>
      </c>
      <c r="C902" s="165" t="s">
        <v>8443</v>
      </c>
      <c r="D902" s="165" t="s">
        <v>5942</v>
      </c>
      <c r="E902" s="165" t="s">
        <v>6358</v>
      </c>
      <c r="F902" s="159">
        <v>19.421299999999999</v>
      </c>
      <c r="G902" s="159">
        <v>-155.28720000000001</v>
      </c>
      <c r="H902" s="74">
        <v>48.358699999999999</v>
      </c>
      <c r="I902" s="74">
        <v>2.7725</v>
      </c>
      <c r="J902" s="74">
        <v>12.6297</v>
      </c>
      <c r="K902" s="74">
        <v>0</v>
      </c>
      <c r="L902" s="74">
        <v>5.9657</v>
      </c>
      <c r="M902" s="74">
        <v>12.5947</v>
      </c>
      <c r="N902" s="74">
        <v>2.2301000000000002</v>
      </c>
      <c r="O902" s="74">
        <v>0.4728</v>
      </c>
      <c r="P902" s="74">
        <v>0</v>
      </c>
      <c r="Q902" s="74">
        <v>0.26469999999999999</v>
      </c>
      <c r="R902" s="74">
        <v>0.51361085047053301</v>
      </c>
      <c r="S902" s="74">
        <v>0</v>
      </c>
      <c r="T902" s="74">
        <v>0</v>
      </c>
      <c r="U902" s="74">
        <v>3.3005721177406799E-2</v>
      </c>
      <c r="V902" s="74">
        <v>10.14237</v>
      </c>
      <c r="W902" s="74">
        <v>1.9886998011300001</v>
      </c>
      <c r="X902" s="74">
        <v>1177.0720200000001</v>
      </c>
      <c r="Y902" s="74">
        <v>550</v>
      </c>
      <c r="Z902" s="74">
        <v>0.1016761115863522</v>
      </c>
      <c r="AA902" s="74">
        <v>0.89832388841364774</v>
      </c>
      <c r="AB902" s="74">
        <v>5.934795240876015E-4</v>
      </c>
      <c r="AC902" s="74">
        <v>5.934795240876015E-4</v>
      </c>
      <c r="AD902" t="s">
        <v>5810</v>
      </c>
    </row>
    <row r="903" spans="1:30">
      <c r="A903" s="165" t="s">
        <v>1008</v>
      </c>
      <c r="C903" s="165" t="s">
        <v>8443</v>
      </c>
      <c r="D903" s="165" t="s">
        <v>5942</v>
      </c>
      <c r="E903" s="165" t="s">
        <v>6358</v>
      </c>
      <c r="F903" s="159">
        <v>19.421299999999999</v>
      </c>
      <c r="G903" s="159">
        <v>-155.28720000000001</v>
      </c>
      <c r="H903" s="74">
        <v>50.352600000000002</v>
      </c>
      <c r="I903" s="74">
        <v>2.8129</v>
      </c>
      <c r="J903" s="74">
        <v>14.337199999999999</v>
      </c>
      <c r="K903" s="74">
        <v>0</v>
      </c>
      <c r="L903" s="74">
        <v>6.0162000000000004</v>
      </c>
      <c r="M903" s="74">
        <v>12.765599999999999</v>
      </c>
      <c r="N903" s="74">
        <v>2.5011999999999999</v>
      </c>
      <c r="O903" s="74">
        <v>0.62029999999999996</v>
      </c>
      <c r="P903" s="74">
        <v>0</v>
      </c>
      <c r="Q903" s="74">
        <v>0.27550000000000002</v>
      </c>
      <c r="R903" s="74">
        <v>0.52338394368829799</v>
      </c>
      <c r="S903" s="74">
        <v>0</v>
      </c>
      <c r="T903" s="74">
        <v>0</v>
      </c>
      <c r="U903" s="74">
        <v>1.00955662141276E-2</v>
      </c>
      <c r="V903" s="74">
        <v>8.4363349999999997</v>
      </c>
      <c r="W903" s="74">
        <v>1.6541831679150001</v>
      </c>
      <c r="X903" s="74">
        <v>1179.90896</v>
      </c>
      <c r="Y903" s="74">
        <v>210</v>
      </c>
      <c r="Z903" s="74">
        <v>0.2379355420536956</v>
      </c>
      <c r="AA903" s="74">
        <v>0.7620644579463044</v>
      </c>
      <c r="AB903" s="74">
        <v>1.3456910918794961E-4</v>
      </c>
      <c r="AC903" s="74">
        <v>1.3456910918794961E-4</v>
      </c>
      <c r="AD903" t="s">
        <v>5810</v>
      </c>
    </row>
    <row r="904" spans="1:30">
      <c r="A904" s="165" t="s">
        <v>1009</v>
      </c>
      <c r="C904" s="165" t="s">
        <v>8443</v>
      </c>
      <c r="D904" s="165" t="s">
        <v>5942</v>
      </c>
      <c r="E904" s="165" t="s">
        <v>6358</v>
      </c>
      <c r="F904" s="159">
        <v>19.421299999999999</v>
      </c>
      <c r="G904" s="159">
        <v>-155.28720000000001</v>
      </c>
      <c r="H904" s="74">
        <v>50.431199999999997</v>
      </c>
      <c r="I904" s="74">
        <v>3.2113</v>
      </c>
      <c r="J904" s="74">
        <v>14.492699999999999</v>
      </c>
      <c r="K904" s="74">
        <v>0</v>
      </c>
      <c r="L904" s="74">
        <v>6.0519999999999996</v>
      </c>
      <c r="M904" s="74">
        <v>13.089600000000001</v>
      </c>
      <c r="N904" s="74">
        <v>2.6804000000000001</v>
      </c>
      <c r="O904" s="74">
        <v>0.51880000000000004</v>
      </c>
      <c r="P904" s="74">
        <v>0</v>
      </c>
      <c r="Q904" s="74">
        <v>0.3175</v>
      </c>
      <c r="R904" s="74">
        <v>0.60942028842270202</v>
      </c>
      <c r="S904" s="74">
        <v>0</v>
      </c>
      <c r="T904" s="74">
        <v>0</v>
      </c>
      <c r="U904" s="74">
        <v>9.6578251091985392E-3</v>
      </c>
      <c r="V904" s="74">
        <v>7.3525</v>
      </c>
      <c r="W904" s="74">
        <v>1.4416665225</v>
      </c>
      <c r="X904" s="74">
        <v>1185.28736</v>
      </c>
      <c r="Y904" s="74">
        <v>210</v>
      </c>
      <c r="Z904" s="74">
        <v>0.3106302834874165</v>
      </c>
      <c r="AA904" s="74">
        <v>0.6893697165125835</v>
      </c>
      <c r="AB904" s="74">
        <v>6.6828923731925092E-4</v>
      </c>
      <c r="AC904" s="74">
        <v>6.6828923731925092E-4</v>
      </c>
      <c r="AD904" t="s">
        <v>5810</v>
      </c>
    </row>
    <row r="905" spans="1:30">
      <c r="A905" s="165" t="s">
        <v>1010</v>
      </c>
      <c r="C905" s="165" t="s">
        <v>8443</v>
      </c>
      <c r="D905" s="165" t="s">
        <v>5942</v>
      </c>
      <c r="E905" s="165" t="s">
        <v>6358</v>
      </c>
      <c r="F905" s="159">
        <v>19.421299999999999</v>
      </c>
      <c r="G905" s="159">
        <v>-155.28720000000001</v>
      </c>
      <c r="H905" s="74">
        <v>50.477899999999998</v>
      </c>
      <c r="I905" s="74">
        <v>2.4971999999999999</v>
      </c>
      <c r="J905" s="74">
        <v>12.8164</v>
      </c>
      <c r="K905" s="74">
        <v>0</v>
      </c>
      <c r="L905" s="74">
        <v>6.0755999999999997</v>
      </c>
      <c r="M905" s="74">
        <v>11.9495</v>
      </c>
      <c r="N905" s="74">
        <v>2.1299000000000001</v>
      </c>
      <c r="O905" s="74">
        <v>0.438</v>
      </c>
      <c r="P905" s="74">
        <v>0</v>
      </c>
      <c r="Q905" s="74">
        <v>0.2586</v>
      </c>
      <c r="R905" s="74">
        <v>0.50602134690461298</v>
      </c>
      <c r="S905" s="74">
        <v>0</v>
      </c>
      <c r="T905" s="74">
        <v>0</v>
      </c>
      <c r="U905" s="74">
        <v>2.8649603906494799E-2</v>
      </c>
      <c r="V905" s="74">
        <v>10.640895</v>
      </c>
      <c r="W905" s="74">
        <v>2.0864497913550002</v>
      </c>
      <c r="X905" s="74">
        <v>1166.3616999999999</v>
      </c>
      <c r="Y905" s="74">
        <v>490</v>
      </c>
      <c r="Z905" s="74">
        <v>0.1070848524384351</v>
      </c>
      <c r="AA905" s="74">
        <v>0.89291514756156498</v>
      </c>
      <c r="AB905" s="74">
        <v>2.4249016949443429E-4</v>
      </c>
      <c r="AC905" s="74">
        <v>2.4249016949443429E-4</v>
      </c>
      <c r="AD905" t="s">
        <v>5810</v>
      </c>
    </row>
    <row r="906" spans="1:30">
      <c r="A906" s="165" t="s">
        <v>1011</v>
      </c>
      <c r="C906" s="165" t="s">
        <v>8443</v>
      </c>
      <c r="D906" s="165" t="s">
        <v>5942</v>
      </c>
      <c r="E906" s="165" t="s">
        <v>6358</v>
      </c>
      <c r="F906" s="159">
        <v>19.421299999999999</v>
      </c>
      <c r="G906" s="159">
        <v>-155.28720000000001</v>
      </c>
      <c r="H906" s="74">
        <v>49.709400000000002</v>
      </c>
      <c r="I906" s="74">
        <v>2.8466999999999998</v>
      </c>
      <c r="J906" s="74">
        <v>12.6721</v>
      </c>
      <c r="K906" s="74">
        <v>0</v>
      </c>
      <c r="L906" s="74">
        <v>6.1361999999999997</v>
      </c>
      <c r="M906" s="74">
        <v>12.951000000000001</v>
      </c>
      <c r="N906" s="74">
        <v>2.3264</v>
      </c>
      <c r="O906" s="74">
        <v>0.47960000000000003</v>
      </c>
      <c r="P906" s="74">
        <v>0</v>
      </c>
      <c r="Q906" s="74">
        <v>0.27889999999999998</v>
      </c>
      <c r="R906" s="74">
        <v>0.55898266315334499</v>
      </c>
      <c r="S906" s="74">
        <v>0</v>
      </c>
      <c r="T906" s="74">
        <v>0</v>
      </c>
      <c r="U906" s="74">
        <v>3.6229781647398998E-2</v>
      </c>
      <c r="V906" s="74">
        <v>10.282959999999999</v>
      </c>
      <c r="W906" s="74">
        <v>2.0162664650400002</v>
      </c>
      <c r="X906" s="74">
        <v>1182.9866</v>
      </c>
      <c r="Y906" s="74">
        <v>600</v>
      </c>
      <c r="Z906" s="74">
        <v>0.1089563349392367</v>
      </c>
      <c r="AA906" s="74">
        <v>0.89104366506076327</v>
      </c>
      <c r="AB906" s="74">
        <v>5.4977697969119284E-4</v>
      </c>
      <c r="AC906" s="74">
        <v>5.4977697969119316E-4</v>
      </c>
      <c r="AD906" t="s">
        <v>5810</v>
      </c>
    </row>
    <row r="907" spans="1:30">
      <c r="A907" s="165" t="s">
        <v>1012</v>
      </c>
      <c r="C907" s="165" t="s">
        <v>8443</v>
      </c>
      <c r="D907" s="165" t="s">
        <v>5942</v>
      </c>
      <c r="E907" s="165" t="s">
        <v>6358</v>
      </c>
      <c r="F907" s="159">
        <v>19.421299999999999</v>
      </c>
      <c r="G907" s="159">
        <v>-155.28720000000001</v>
      </c>
      <c r="H907" s="74">
        <v>51.119900000000001</v>
      </c>
      <c r="I907" s="74">
        <v>2.3386999999999998</v>
      </c>
      <c r="J907" s="74">
        <v>12.943099999999999</v>
      </c>
      <c r="K907" s="74">
        <v>0</v>
      </c>
      <c r="L907" s="74">
        <v>6.1614000000000004</v>
      </c>
      <c r="M907" s="74">
        <v>11.310600000000001</v>
      </c>
      <c r="N907" s="74">
        <v>1.9544999999999999</v>
      </c>
      <c r="O907" s="74">
        <v>0.45910000000000001</v>
      </c>
      <c r="P907" s="74">
        <v>0</v>
      </c>
      <c r="Q907" s="74">
        <v>0.25950000000000001</v>
      </c>
      <c r="R907" s="74">
        <v>0.53983777871467897</v>
      </c>
      <c r="S907" s="74">
        <v>0</v>
      </c>
      <c r="T907" s="74">
        <v>0</v>
      </c>
      <c r="U907" s="74">
        <v>2.5656456506695499E-2</v>
      </c>
      <c r="V907" s="74">
        <v>10.26511</v>
      </c>
      <c r="W907" s="74">
        <v>2.0127664653899999</v>
      </c>
      <c r="X907" s="74">
        <v>1155.75596</v>
      </c>
      <c r="Y907" s="74">
        <v>440</v>
      </c>
      <c r="Z907" s="74">
        <v>0.13011211630220851</v>
      </c>
      <c r="AA907" s="74">
        <v>0.86988788369779146</v>
      </c>
      <c r="AB907" s="74">
        <v>6.667829601296869E-4</v>
      </c>
      <c r="AC907" s="74">
        <v>6.6678296012968755E-4</v>
      </c>
      <c r="AD907" t="s">
        <v>5810</v>
      </c>
    </row>
    <row r="908" spans="1:30">
      <c r="A908" s="165" t="s">
        <v>1013</v>
      </c>
      <c r="C908" s="165" t="s">
        <v>8443</v>
      </c>
      <c r="D908" s="165" t="s">
        <v>5942</v>
      </c>
      <c r="E908" s="165" t="s">
        <v>6358</v>
      </c>
      <c r="F908" s="159">
        <v>19.421299999999999</v>
      </c>
      <c r="G908" s="159">
        <v>-155.28720000000001</v>
      </c>
      <c r="H908" s="74">
        <v>50.744100000000003</v>
      </c>
      <c r="I908" s="74">
        <v>2.6070000000000002</v>
      </c>
      <c r="J908" s="74">
        <v>13.173400000000001</v>
      </c>
      <c r="K908" s="74">
        <v>0</v>
      </c>
      <c r="L908" s="74">
        <v>6.2473000000000001</v>
      </c>
      <c r="M908" s="74">
        <v>14.4093</v>
      </c>
      <c r="N908" s="74">
        <v>1.9741</v>
      </c>
      <c r="O908" s="74">
        <v>0.28849999999999998</v>
      </c>
      <c r="P908" s="74">
        <v>0</v>
      </c>
      <c r="Q908" s="74">
        <v>0.1244</v>
      </c>
      <c r="R908" s="74">
        <v>0.57215937716036902</v>
      </c>
      <c r="S908" s="74">
        <v>0</v>
      </c>
      <c r="T908" s="74">
        <v>0</v>
      </c>
      <c r="U908" s="74">
        <v>3.9599697092909999E-3</v>
      </c>
      <c r="V908" s="74">
        <v>8.0206</v>
      </c>
      <c r="W908" s="74">
        <v>1.5726665094000001</v>
      </c>
      <c r="X908" s="74">
        <v>1207.1943799999999</v>
      </c>
      <c r="Y908" s="74">
        <v>120</v>
      </c>
      <c r="Z908" s="74">
        <v>0.47004785182560149</v>
      </c>
      <c r="AA908" s="74">
        <v>0.52995214817439862</v>
      </c>
      <c r="AB908" s="74">
        <v>1.7929617080247561E-4</v>
      </c>
      <c r="AC908" s="74">
        <v>1.7929617080247561E-4</v>
      </c>
      <c r="AD908" t="s">
        <v>5810</v>
      </c>
    </row>
    <row r="909" spans="1:30">
      <c r="A909" s="165" t="s">
        <v>1014</v>
      </c>
      <c r="C909" s="165" t="s">
        <v>8443</v>
      </c>
      <c r="D909" s="165" t="s">
        <v>5942</v>
      </c>
      <c r="E909" s="165" t="s">
        <v>6358</v>
      </c>
      <c r="F909" s="159">
        <v>19.421299999999999</v>
      </c>
      <c r="G909" s="159">
        <v>-155.28720000000001</v>
      </c>
      <c r="H909" s="74">
        <v>49.623800000000003</v>
      </c>
      <c r="I909" s="74">
        <v>2.9003000000000001</v>
      </c>
      <c r="J909" s="74">
        <v>13.176299999999999</v>
      </c>
      <c r="K909" s="74">
        <v>0</v>
      </c>
      <c r="L909" s="74">
        <v>6.2774000000000001</v>
      </c>
      <c r="M909" s="74">
        <v>11.878500000000001</v>
      </c>
      <c r="N909" s="74">
        <v>2.2473999999999998</v>
      </c>
      <c r="O909" s="74">
        <v>0.5645</v>
      </c>
      <c r="P909" s="74">
        <v>0</v>
      </c>
      <c r="Q909" s="74">
        <v>0.32479999999999998</v>
      </c>
      <c r="R909" s="74">
        <v>0.52655458530865995</v>
      </c>
      <c r="S909" s="74">
        <v>0</v>
      </c>
      <c r="T909" s="74">
        <v>0</v>
      </c>
      <c r="U909" s="74">
        <v>5.28743424429515E-2</v>
      </c>
      <c r="V909" s="74">
        <v>10.430265</v>
      </c>
      <c r="W909" s="74">
        <v>2.045149795485</v>
      </c>
      <c r="X909" s="74">
        <v>1165.1831</v>
      </c>
      <c r="Y909" s="74">
        <v>860</v>
      </c>
      <c r="Z909" s="74">
        <v>7.2601627945405325E-2</v>
      </c>
      <c r="AA909" s="74">
        <v>0.92739837205459463</v>
      </c>
      <c r="AB909" s="74">
        <v>4.0737430381493783E-5</v>
      </c>
      <c r="AC909" s="74">
        <v>4.073743038149379E-5</v>
      </c>
      <c r="AD909" t="s">
        <v>5810</v>
      </c>
    </row>
    <row r="910" spans="1:30">
      <c r="A910" s="165" t="s">
        <v>1015</v>
      </c>
      <c r="C910" s="165" t="s">
        <v>8443</v>
      </c>
      <c r="D910" s="165" t="s">
        <v>5942</v>
      </c>
      <c r="E910" s="165" t="s">
        <v>6358</v>
      </c>
      <c r="F910" s="159">
        <v>19.421299999999999</v>
      </c>
      <c r="G910" s="159">
        <v>-155.28720000000001</v>
      </c>
      <c r="H910" s="74">
        <v>51.002800000000001</v>
      </c>
      <c r="I910" s="74">
        <v>2.7686999999999999</v>
      </c>
      <c r="J910" s="74">
        <v>13.765499999999999</v>
      </c>
      <c r="K910" s="74">
        <v>0</v>
      </c>
      <c r="L910" s="74">
        <v>6.3777999999999997</v>
      </c>
      <c r="M910" s="74">
        <v>12.6547</v>
      </c>
      <c r="N910" s="74">
        <v>2.3879999999999999</v>
      </c>
      <c r="O910" s="74">
        <v>0.41220000000000001</v>
      </c>
      <c r="P910" s="74">
        <v>0</v>
      </c>
      <c r="Q910" s="74">
        <v>0.29980000000000001</v>
      </c>
      <c r="R910" s="74">
        <v>0.44543449759538201</v>
      </c>
      <c r="S910" s="74">
        <v>0</v>
      </c>
      <c r="T910" s="74">
        <v>0</v>
      </c>
      <c r="U910" s="74">
        <v>2.02244764618974E-2</v>
      </c>
      <c r="V910" s="74">
        <v>8.2187350000000006</v>
      </c>
      <c r="W910" s="74">
        <v>1.611516505515</v>
      </c>
      <c r="X910" s="74">
        <v>1178.0680199999999</v>
      </c>
      <c r="Y910" s="74">
        <v>360</v>
      </c>
      <c r="Z910" s="74">
        <v>0.1072406504479632</v>
      </c>
      <c r="AA910" s="74">
        <v>0.89275934955203673</v>
      </c>
      <c r="AB910" s="74">
        <v>4.9728226733983206E-4</v>
      </c>
      <c r="AC910" s="74">
        <v>4.9728226733983206E-4</v>
      </c>
      <c r="AD910" t="s">
        <v>5810</v>
      </c>
    </row>
    <row r="911" spans="1:30">
      <c r="A911" s="165" t="s">
        <v>1016</v>
      </c>
      <c r="C911" s="165" t="s">
        <v>8443</v>
      </c>
      <c r="D911" s="165" t="s">
        <v>5942</v>
      </c>
      <c r="E911" s="165" t="s">
        <v>6358</v>
      </c>
      <c r="F911" s="159">
        <v>19.421299999999999</v>
      </c>
      <c r="G911" s="159">
        <v>-155.28720000000001</v>
      </c>
      <c r="H911" s="74">
        <v>52.526449999999997</v>
      </c>
      <c r="I911" s="74">
        <v>2.5021499999999999</v>
      </c>
      <c r="J911" s="74">
        <v>13.5032</v>
      </c>
      <c r="K911" s="74">
        <v>0</v>
      </c>
      <c r="L911" s="74">
        <v>6.4325000000000001</v>
      </c>
      <c r="M911" s="74">
        <v>12.002000000000001</v>
      </c>
      <c r="N911" s="74">
        <v>2.3677999999999999</v>
      </c>
      <c r="O911" s="74">
        <v>0.4985</v>
      </c>
      <c r="P911" s="74">
        <v>0</v>
      </c>
      <c r="Q911" s="74">
        <v>0.29749999999999999</v>
      </c>
      <c r="R911" s="74">
        <v>0.51695615868204403</v>
      </c>
      <c r="S911" s="74">
        <v>0</v>
      </c>
      <c r="T911" s="74">
        <v>0</v>
      </c>
      <c r="U911" s="74">
        <v>1.23666756404013E-2</v>
      </c>
      <c r="V911" s="74">
        <v>7.9160500000000003</v>
      </c>
      <c r="W911" s="74">
        <v>1.5521665114500001</v>
      </c>
      <c r="X911" s="74">
        <v>1167.2331999999999</v>
      </c>
      <c r="Y911" s="74">
        <v>240</v>
      </c>
      <c r="Z911" s="74">
        <v>0.19541704957620479</v>
      </c>
      <c r="AA911" s="74">
        <v>0.80458295042379513</v>
      </c>
      <c r="AB911" s="74">
        <v>2.6574617112481779E-4</v>
      </c>
      <c r="AC911" s="74">
        <v>2.6574617112481769E-4</v>
      </c>
      <c r="AD911" t="s">
        <v>5810</v>
      </c>
    </row>
    <row r="912" spans="1:30">
      <c r="A912" s="165" t="s">
        <v>1017</v>
      </c>
      <c r="C912" s="165" t="s">
        <v>8443</v>
      </c>
      <c r="D912" s="165" t="s">
        <v>5942</v>
      </c>
      <c r="E912" s="165" t="s">
        <v>6358</v>
      </c>
      <c r="F912" s="159">
        <v>19.421299999999999</v>
      </c>
      <c r="G912" s="159">
        <v>-155.28720000000001</v>
      </c>
      <c r="H912" s="74">
        <v>50.084850000000003</v>
      </c>
      <c r="I912" s="74">
        <v>2.8322500000000002</v>
      </c>
      <c r="J912" s="74">
        <v>13.295450000000001</v>
      </c>
      <c r="K912" s="74">
        <v>0</v>
      </c>
      <c r="L912" s="74">
        <v>6.4394999999999998</v>
      </c>
      <c r="M912" s="74">
        <v>12.92755</v>
      </c>
      <c r="N912" s="74">
        <v>2.3848500000000001</v>
      </c>
      <c r="O912" s="74">
        <v>0.50349999999999995</v>
      </c>
      <c r="P912" s="74">
        <v>0</v>
      </c>
      <c r="Q912" s="74">
        <v>0.28525</v>
      </c>
      <c r="R912" s="74">
        <v>0.63434569380346095</v>
      </c>
      <c r="S912" s="74">
        <v>0</v>
      </c>
      <c r="T912" s="74">
        <v>0</v>
      </c>
      <c r="U912" s="74">
        <v>1.0444367177026801E-2</v>
      </c>
      <c r="V912" s="74">
        <v>9.0468475000000002</v>
      </c>
      <c r="W912" s="74">
        <v>1.7738914892775</v>
      </c>
      <c r="X912" s="74">
        <v>1182.5973300000001</v>
      </c>
      <c r="Y912" s="74">
        <v>230</v>
      </c>
      <c r="Z912" s="74">
        <v>0.3149108891776739</v>
      </c>
      <c r="AA912" s="74">
        <v>0.68508911082232615</v>
      </c>
      <c r="AB912" s="74">
        <v>4.9208386821737687E-5</v>
      </c>
      <c r="AC912" s="74">
        <v>4.920838682173768E-5</v>
      </c>
      <c r="AD912" t="s">
        <v>5810</v>
      </c>
    </row>
    <row r="913" spans="1:30">
      <c r="A913" s="165" t="s">
        <v>1018</v>
      </c>
      <c r="C913" s="165" t="s">
        <v>8443</v>
      </c>
      <c r="D913" s="165" t="s">
        <v>5942</v>
      </c>
      <c r="E913" s="165" t="s">
        <v>6358</v>
      </c>
      <c r="F913" s="159">
        <v>19.421299999999999</v>
      </c>
      <c r="G913" s="159">
        <v>-155.28720000000001</v>
      </c>
      <c r="H913" s="74">
        <v>49.886450000000004</v>
      </c>
      <c r="I913" s="74">
        <v>2.8256999999999999</v>
      </c>
      <c r="J913" s="74">
        <v>12.9475</v>
      </c>
      <c r="K913" s="74">
        <v>0</v>
      </c>
      <c r="L913" s="74">
        <v>6.4645999999999999</v>
      </c>
      <c r="M913" s="74">
        <v>12.4621</v>
      </c>
      <c r="N913" s="74">
        <v>2.4424000000000001</v>
      </c>
      <c r="O913" s="74">
        <v>0.54069999999999996</v>
      </c>
      <c r="P913" s="74">
        <v>0</v>
      </c>
      <c r="Q913" s="74">
        <v>0.26860000000000001</v>
      </c>
      <c r="R913" s="74">
        <v>0.61609577359400203</v>
      </c>
      <c r="S913" s="74">
        <v>0</v>
      </c>
      <c r="T913" s="74">
        <v>0</v>
      </c>
      <c r="U913" s="74">
        <v>1.19831072386417E-2</v>
      </c>
      <c r="V913" s="74">
        <v>9.2608774999999994</v>
      </c>
      <c r="W913" s="74">
        <v>1.8158581517475001</v>
      </c>
      <c r="X913" s="74">
        <v>1174.87086</v>
      </c>
      <c r="Y913" s="74">
        <v>240</v>
      </c>
      <c r="Z913" s="74">
        <v>0.2869749260752737</v>
      </c>
      <c r="AA913" s="74">
        <v>0.71302507392472625</v>
      </c>
      <c r="AB913" s="74">
        <v>5.4030091225618331E-4</v>
      </c>
      <c r="AC913" s="74">
        <v>5.4030091225618375E-4</v>
      </c>
      <c r="AD913" t="s">
        <v>5810</v>
      </c>
    </row>
    <row r="914" spans="1:30">
      <c r="A914" s="165" t="s">
        <v>1019</v>
      </c>
      <c r="C914" s="165" t="s">
        <v>8443</v>
      </c>
      <c r="D914" s="165" t="s">
        <v>5942</v>
      </c>
      <c r="E914" s="165" t="s">
        <v>6358</v>
      </c>
      <c r="F914" s="159">
        <v>19.421299999999999</v>
      </c>
      <c r="G914" s="159">
        <v>-155.28720000000001</v>
      </c>
      <c r="H914" s="74">
        <v>50.342300000000002</v>
      </c>
      <c r="I914" s="74">
        <v>2.74715</v>
      </c>
      <c r="J914" s="74">
        <v>13.243600000000001</v>
      </c>
      <c r="K914" s="74">
        <v>0</v>
      </c>
      <c r="L914" s="74">
        <v>6.5106000000000002</v>
      </c>
      <c r="M914" s="74">
        <v>12.5451</v>
      </c>
      <c r="N914" s="74">
        <v>2.3668</v>
      </c>
      <c r="O914" s="74">
        <v>0.51595000000000002</v>
      </c>
      <c r="P914" s="74">
        <v>0</v>
      </c>
      <c r="Q914" s="74">
        <v>0.28194999999999998</v>
      </c>
      <c r="R914" s="74">
        <v>0.58954914012427695</v>
      </c>
      <c r="S914" s="74">
        <v>0</v>
      </c>
      <c r="T914" s="74">
        <v>0</v>
      </c>
      <c r="U914" s="74">
        <v>1.19336766420792E-2</v>
      </c>
      <c r="V914" s="74">
        <v>8.8659675</v>
      </c>
      <c r="W914" s="74">
        <v>1.7384248261574999</v>
      </c>
      <c r="X914" s="74">
        <v>1176.24866</v>
      </c>
      <c r="Y914" s="74">
        <v>240</v>
      </c>
      <c r="Z914" s="74">
        <v>0.26254967559293962</v>
      </c>
      <c r="AA914" s="74">
        <v>0.73745032440706049</v>
      </c>
      <c r="AB914" s="74">
        <v>4.1494734073173009E-4</v>
      </c>
      <c r="AC914" s="74">
        <v>4.1494734073172998E-4</v>
      </c>
      <c r="AD914" t="s">
        <v>5810</v>
      </c>
    </row>
    <row r="915" spans="1:30">
      <c r="A915" s="165" t="s">
        <v>1020</v>
      </c>
      <c r="C915" s="165" t="s">
        <v>8443</v>
      </c>
      <c r="D915" s="165" t="s">
        <v>5942</v>
      </c>
      <c r="E915" s="165" t="s">
        <v>6358</v>
      </c>
      <c r="F915" s="159">
        <v>19.421299999999999</v>
      </c>
      <c r="G915" s="159">
        <v>-155.28720000000001</v>
      </c>
      <c r="H915" s="74">
        <v>52.362299999999998</v>
      </c>
      <c r="I915" s="74">
        <v>2.6987000000000001</v>
      </c>
      <c r="J915" s="74">
        <v>14.7043</v>
      </c>
      <c r="K915" s="74">
        <v>0</v>
      </c>
      <c r="L915" s="74">
        <v>6.5495000000000001</v>
      </c>
      <c r="M915" s="74">
        <v>12.5931</v>
      </c>
      <c r="N915" s="74">
        <v>2.4403999999999999</v>
      </c>
      <c r="O915" s="74">
        <v>0.49709999999999999</v>
      </c>
      <c r="P915" s="74">
        <v>0</v>
      </c>
      <c r="Q915" s="74">
        <v>0.3468</v>
      </c>
      <c r="R915" s="74">
        <v>0.64588755886814797</v>
      </c>
      <c r="S915" s="74">
        <v>0</v>
      </c>
      <c r="T915" s="74">
        <v>0</v>
      </c>
      <c r="U915" s="74">
        <v>1.5017460035684001E-2</v>
      </c>
      <c r="V915" s="74">
        <v>6.5437250000000002</v>
      </c>
      <c r="W915" s="74">
        <v>1.2830832050250001</v>
      </c>
      <c r="X915" s="74">
        <v>1177.04546</v>
      </c>
      <c r="Y915" s="74">
        <v>310</v>
      </c>
      <c r="Z915" s="74">
        <v>0.2310919598127337</v>
      </c>
      <c r="AA915" s="74">
        <v>0.76890804018726622</v>
      </c>
      <c r="AB915" s="74">
        <v>5.8223180288656268E-4</v>
      </c>
      <c r="AC915" s="74">
        <v>5.8223180288656268E-4</v>
      </c>
      <c r="AD915" t="s">
        <v>5810</v>
      </c>
    </row>
    <row r="916" spans="1:30">
      <c r="A916" s="165" t="s">
        <v>1021</v>
      </c>
      <c r="C916" s="165" t="s">
        <v>8443</v>
      </c>
      <c r="D916" s="165" t="s">
        <v>5942</v>
      </c>
      <c r="E916" s="165" t="s">
        <v>6358</v>
      </c>
      <c r="F916" s="159">
        <v>19.421299999999999</v>
      </c>
      <c r="G916" s="159">
        <v>-155.28720000000001</v>
      </c>
      <c r="H916" s="74">
        <v>51.863100000000003</v>
      </c>
      <c r="I916" s="74">
        <v>2.7298499999999999</v>
      </c>
      <c r="J916" s="74">
        <v>13.8346</v>
      </c>
      <c r="K916" s="74">
        <v>0</v>
      </c>
      <c r="L916" s="74">
        <v>6.5633999999999997</v>
      </c>
      <c r="M916" s="74">
        <v>12.3797</v>
      </c>
      <c r="N916" s="74">
        <v>2.5192999999999999</v>
      </c>
      <c r="O916" s="74">
        <v>0.49564999999999998</v>
      </c>
      <c r="P916" s="74">
        <v>0</v>
      </c>
      <c r="Q916" s="74">
        <v>0.31619999999999998</v>
      </c>
      <c r="R916" s="74">
        <v>0.58013128760342403</v>
      </c>
      <c r="S916" s="74">
        <v>0</v>
      </c>
      <c r="T916" s="74">
        <v>0</v>
      </c>
      <c r="U916" s="74">
        <v>6.9509160547597407E-3</v>
      </c>
      <c r="V916" s="74">
        <v>7.474687499999999</v>
      </c>
      <c r="W916" s="74">
        <v>1.4656248534375</v>
      </c>
      <c r="X916" s="74">
        <v>1173.5030200000001</v>
      </c>
      <c r="Y916" s="74">
        <v>160</v>
      </c>
      <c r="Z916" s="74">
        <v>0.35518882921417999</v>
      </c>
      <c r="AA916" s="74">
        <v>0.64481117078581995</v>
      </c>
      <c r="AB916" s="74">
        <v>5.3906875325695602E-4</v>
      </c>
      <c r="AC916" s="74">
        <v>5.390687532569558E-4</v>
      </c>
      <c r="AD916" t="s">
        <v>5810</v>
      </c>
    </row>
    <row r="917" spans="1:30">
      <c r="A917" s="165" t="s">
        <v>1022</v>
      </c>
      <c r="C917" s="165" t="s">
        <v>8443</v>
      </c>
      <c r="D917" s="165" t="s">
        <v>5942</v>
      </c>
      <c r="E917" s="165" t="s">
        <v>6358</v>
      </c>
      <c r="F917" s="159">
        <v>19.421299999999999</v>
      </c>
      <c r="G917" s="159">
        <v>-155.28720000000001</v>
      </c>
      <c r="H917" s="74">
        <v>50.852849999999997</v>
      </c>
      <c r="I917" s="74">
        <v>2.7869999999999999</v>
      </c>
      <c r="J917" s="74">
        <v>13.82375</v>
      </c>
      <c r="K917" s="74">
        <v>0</v>
      </c>
      <c r="L917" s="74">
        <v>6.5808999999999997</v>
      </c>
      <c r="M917" s="74">
        <v>12.795299999999999</v>
      </c>
      <c r="N917" s="74">
        <v>2.4129999999999998</v>
      </c>
      <c r="O917" s="74">
        <v>0.46634999999999999</v>
      </c>
      <c r="P917" s="74">
        <v>0</v>
      </c>
      <c r="Q917" s="74">
        <v>0.43964999999999999</v>
      </c>
      <c r="R917" s="74">
        <v>0.51061214364139695</v>
      </c>
      <c r="S917" s="74">
        <v>0</v>
      </c>
      <c r="T917" s="74">
        <v>0</v>
      </c>
      <c r="U917" s="74">
        <v>1.46443351383498E-2</v>
      </c>
      <c r="V917" s="74">
        <v>7.9522174999999988</v>
      </c>
      <c r="W917" s="74">
        <v>1.5592581774075001</v>
      </c>
      <c r="X917" s="74">
        <v>1180.4019800000001</v>
      </c>
      <c r="Y917" s="74">
        <v>280</v>
      </c>
      <c r="Z917" s="74">
        <v>0.1731224595443592</v>
      </c>
      <c r="AA917" s="74">
        <v>0.82687754045564077</v>
      </c>
      <c r="AB917" s="74">
        <v>1.0677738463318539E-4</v>
      </c>
      <c r="AC917" s="74">
        <v>1.0677738463318539E-4</v>
      </c>
      <c r="AD917" t="s">
        <v>5810</v>
      </c>
    </row>
    <row r="918" spans="1:30">
      <c r="A918" s="165" t="s">
        <v>1023</v>
      </c>
      <c r="C918" s="165" t="s">
        <v>8443</v>
      </c>
      <c r="D918" s="165" t="s">
        <v>5942</v>
      </c>
      <c r="E918" s="165" t="s">
        <v>6358</v>
      </c>
      <c r="F918" s="159">
        <v>19.421299999999999</v>
      </c>
      <c r="G918" s="159">
        <v>-155.28720000000001</v>
      </c>
      <c r="H918" s="74">
        <v>50.8354</v>
      </c>
      <c r="I918" s="74">
        <v>3.1564000000000001</v>
      </c>
      <c r="J918" s="74">
        <v>14.2554</v>
      </c>
      <c r="K918" s="74">
        <v>0</v>
      </c>
      <c r="L918" s="74">
        <v>6.6082000000000001</v>
      </c>
      <c r="M918" s="74">
        <v>13.313700000000001</v>
      </c>
      <c r="N918" s="74">
        <v>2.5344000000000002</v>
      </c>
      <c r="O918" s="74">
        <v>0.61780000000000002</v>
      </c>
      <c r="P918" s="74">
        <v>0</v>
      </c>
      <c r="Q918" s="74">
        <v>0.33079999999999998</v>
      </c>
      <c r="R918" s="74">
        <v>0.24569265608854199</v>
      </c>
      <c r="S918" s="74">
        <v>0</v>
      </c>
      <c r="T918" s="74">
        <v>0</v>
      </c>
      <c r="U918" s="74">
        <v>7.7671300586899588E-3</v>
      </c>
      <c r="V918" s="74">
        <v>7.4844199999999992</v>
      </c>
      <c r="W918" s="74">
        <v>1.4675331865800001</v>
      </c>
      <c r="X918" s="74">
        <v>1189.0074199999999</v>
      </c>
      <c r="Y918" s="74">
        <v>130</v>
      </c>
      <c r="Z918" s="74">
        <v>9.060947308305764E-2</v>
      </c>
      <c r="AA918" s="74">
        <v>0.90939052691694233</v>
      </c>
      <c r="AB918" s="74">
        <v>6.0539970063699282E-4</v>
      </c>
      <c r="AC918" s="74">
        <v>6.0539970063699293E-4</v>
      </c>
      <c r="AD918" t="s">
        <v>5810</v>
      </c>
    </row>
    <row r="919" spans="1:30">
      <c r="A919" s="165" t="s">
        <v>1024</v>
      </c>
      <c r="C919" s="165" t="s">
        <v>8443</v>
      </c>
      <c r="D919" s="165" t="s">
        <v>5942</v>
      </c>
      <c r="E919" s="165" t="s">
        <v>6358</v>
      </c>
      <c r="F919" s="159">
        <v>19.421299999999999</v>
      </c>
      <c r="G919" s="159">
        <v>-155.28720000000001</v>
      </c>
      <c r="H919" s="74">
        <v>50.968499999999999</v>
      </c>
      <c r="I919" s="74">
        <v>3.0779000000000001</v>
      </c>
      <c r="J919" s="74">
        <v>13.9085</v>
      </c>
      <c r="K919" s="74">
        <v>0</v>
      </c>
      <c r="L919" s="74">
        <v>6.6154000000000002</v>
      </c>
      <c r="M919" s="74">
        <v>12.624499999999999</v>
      </c>
      <c r="N919" s="74">
        <v>2.4712000000000001</v>
      </c>
      <c r="O919" s="74">
        <v>0.55489999999999995</v>
      </c>
      <c r="P919" s="74">
        <v>0</v>
      </c>
      <c r="Q919" s="74">
        <v>0.32779999999999998</v>
      </c>
      <c r="R919" s="74">
        <v>0.522795100864899</v>
      </c>
      <c r="S919" s="74">
        <v>0</v>
      </c>
      <c r="T919" s="74">
        <v>0</v>
      </c>
      <c r="U919" s="74">
        <v>1.6512727450096101E-2</v>
      </c>
      <c r="V919" s="74">
        <v>7.8018949999999991</v>
      </c>
      <c r="W919" s="74">
        <v>1.5297831803549999</v>
      </c>
      <c r="X919" s="74">
        <v>1177.5667000000001</v>
      </c>
      <c r="Y919" s="74">
        <v>310</v>
      </c>
      <c r="Z919" s="74">
        <v>0.16594382618170811</v>
      </c>
      <c r="AA919" s="74">
        <v>0.83405617381829189</v>
      </c>
      <c r="AB919" s="74">
        <v>5.9638838874727672E-5</v>
      </c>
      <c r="AC919" s="74">
        <v>5.9638838874727692E-5</v>
      </c>
      <c r="AD919" t="s">
        <v>5810</v>
      </c>
    </row>
    <row r="920" spans="1:30">
      <c r="A920" s="165" t="s">
        <v>1025</v>
      </c>
      <c r="C920" s="165" t="s">
        <v>8443</v>
      </c>
      <c r="D920" s="165" t="s">
        <v>5942</v>
      </c>
      <c r="E920" s="165" t="s">
        <v>6358</v>
      </c>
      <c r="F920" s="159">
        <v>19.421299999999999</v>
      </c>
      <c r="G920" s="159">
        <v>-155.28720000000001</v>
      </c>
      <c r="H920" s="74">
        <v>51.183199999999999</v>
      </c>
      <c r="I920" s="74">
        <v>2.6987000000000001</v>
      </c>
      <c r="J920" s="74">
        <v>14.158200000000001</v>
      </c>
      <c r="K920" s="74">
        <v>0</v>
      </c>
      <c r="L920" s="74">
        <v>6.6337000000000002</v>
      </c>
      <c r="M920" s="74">
        <v>13.125400000000001</v>
      </c>
      <c r="N920" s="74">
        <v>2.3582999999999998</v>
      </c>
      <c r="O920" s="74">
        <v>0.51470000000000005</v>
      </c>
      <c r="P920" s="74">
        <v>0</v>
      </c>
      <c r="Q920" s="74">
        <v>0.308</v>
      </c>
      <c r="R920" s="74">
        <v>0.52468410746257399</v>
      </c>
      <c r="S920" s="74">
        <v>0</v>
      </c>
      <c r="T920" s="74">
        <v>0</v>
      </c>
      <c r="U920" s="74">
        <v>1.22541485222425E-2</v>
      </c>
      <c r="V920" s="74">
        <v>7.30966</v>
      </c>
      <c r="W920" s="74">
        <v>1.4332665233399999</v>
      </c>
      <c r="X920" s="74">
        <v>1185.8816400000001</v>
      </c>
      <c r="Y920" s="74">
        <v>240</v>
      </c>
      <c r="Z920" s="74">
        <v>0.20620285875702729</v>
      </c>
      <c r="AA920" s="74">
        <v>0.79379714124297274</v>
      </c>
      <c r="AB920" s="74">
        <v>6.6987647388668805E-4</v>
      </c>
      <c r="AC920" s="74">
        <v>6.6987647388668816E-4</v>
      </c>
      <c r="AD920" t="s">
        <v>5810</v>
      </c>
    </row>
    <row r="921" spans="1:30">
      <c r="A921" s="165" t="s">
        <v>1026</v>
      </c>
      <c r="C921" s="165" t="s">
        <v>8443</v>
      </c>
      <c r="D921" s="165" t="s">
        <v>5942</v>
      </c>
      <c r="E921" s="165" t="s">
        <v>6358</v>
      </c>
      <c r="F921" s="159">
        <v>19.421299999999999</v>
      </c>
      <c r="G921" s="159">
        <v>-155.28720000000001</v>
      </c>
      <c r="H921" s="74">
        <v>49.5839</v>
      </c>
      <c r="I921" s="74">
        <v>2.8795999999999999</v>
      </c>
      <c r="J921" s="74">
        <v>13.546099999999999</v>
      </c>
      <c r="K921" s="74">
        <v>0</v>
      </c>
      <c r="L921" s="74">
        <v>6.6616999999999997</v>
      </c>
      <c r="M921" s="74">
        <v>13.340199999999999</v>
      </c>
      <c r="N921" s="74">
        <v>2.1844000000000001</v>
      </c>
      <c r="O921" s="74">
        <v>0.49830000000000002</v>
      </c>
      <c r="P921" s="74">
        <v>0</v>
      </c>
      <c r="Q921" s="74">
        <v>0.30630000000000002</v>
      </c>
      <c r="R921" s="74">
        <v>0.62074883969688999</v>
      </c>
      <c r="S921" s="74">
        <v>0</v>
      </c>
      <c r="T921" s="74">
        <v>0</v>
      </c>
      <c r="U921" s="74">
        <v>3.0688225785893399E-2</v>
      </c>
      <c r="V921" s="74">
        <v>7.7281150000000007</v>
      </c>
      <c r="W921" s="74">
        <v>1.5153165151350001</v>
      </c>
      <c r="X921" s="74">
        <v>1189.44732</v>
      </c>
      <c r="Y921" s="74">
        <v>560</v>
      </c>
      <c r="Z921" s="74">
        <v>0.13580456288671</v>
      </c>
      <c r="AA921" s="74">
        <v>0.86419543711329005</v>
      </c>
      <c r="AB921" s="74">
        <v>1.616400506916607E-4</v>
      </c>
      <c r="AC921" s="74">
        <v>1.616400506916607E-4</v>
      </c>
      <c r="AD921" t="s">
        <v>5810</v>
      </c>
    </row>
    <row r="922" spans="1:30">
      <c r="A922" s="165" t="s">
        <v>1027</v>
      </c>
      <c r="C922" s="165" t="s">
        <v>8443</v>
      </c>
      <c r="D922" s="165" t="s">
        <v>5942</v>
      </c>
      <c r="E922" s="165" t="s">
        <v>6358</v>
      </c>
      <c r="F922" s="159">
        <v>19.421299999999999</v>
      </c>
      <c r="G922" s="159">
        <v>-155.28720000000001</v>
      </c>
      <c r="H922" s="74">
        <v>49.837649999999996</v>
      </c>
      <c r="I922" s="74">
        <v>2.8769</v>
      </c>
      <c r="J922" s="74">
        <v>13.343450000000001</v>
      </c>
      <c r="K922" s="74">
        <v>0</v>
      </c>
      <c r="L922" s="74">
        <v>6.6624999999999996</v>
      </c>
      <c r="M922" s="74">
        <v>12.174950000000001</v>
      </c>
      <c r="N922" s="74">
        <v>2.0857000000000001</v>
      </c>
      <c r="O922" s="74">
        <v>0.64170000000000005</v>
      </c>
      <c r="P922" s="74">
        <v>0</v>
      </c>
      <c r="Q922" s="74">
        <v>0.31430000000000002</v>
      </c>
      <c r="R922" s="74">
        <v>0.665884060568537</v>
      </c>
      <c r="S922" s="74">
        <v>0</v>
      </c>
      <c r="T922" s="74">
        <v>0</v>
      </c>
      <c r="U922" s="74">
        <v>3.2276782636343801E-2</v>
      </c>
      <c r="V922" s="74">
        <v>9.3627500000000001</v>
      </c>
      <c r="W922" s="74">
        <v>1.83583314975</v>
      </c>
      <c r="X922" s="74">
        <v>1170.1041700000001</v>
      </c>
      <c r="Y922" s="74">
        <v>570</v>
      </c>
      <c r="Z922" s="74">
        <v>0.15634594026690149</v>
      </c>
      <c r="AA922" s="74">
        <v>0.84365405973309848</v>
      </c>
      <c r="AB922" s="74">
        <v>1.460377365838311E-4</v>
      </c>
      <c r="AC922" s="74">
        <v>1.460377365838311E-4</v>
      </c>
      <c r="AD922" t="s">
        <v>5810</v>
      </c>
    </row>
    <row r="923" spans="1:30">
      <c r="A923" s="165" t="s">
        <v>1028</v>
      </c>
      <c r="C923" s="165" t="s">
        <v>8443</v>
      </c>
      <c r="D923" s="165" t="s">
        <v>5942</v>
      </c>
      <c r="E923" s="165" t="s">
        <v>6358</v>
      </c>
      <c r="F923" s="159">
        <v>19.421299999999999</v>
      </c>
      <c r="G923" s="159">
        <v>-155.28720000000001</v>
      </c>
      <c r="H923" s="74">
        <v>51.310499999999998</v>
      </c>
      <c r="I923" s="74">
        <v>2.6880000000000002</v>
      </c>
      <c r="J923" s="74">
        <v>13.927199999999999</v>
      </c>
      <c r="K923" s="74">
        <v>0</v>
      </c>
      <c r="L923" s="74">
        <v>6.6726000000000001</v>
      </c>
      <c r="M923" s="74">
        <v>12.743600000000001</v>
      </c>
      <c r="N923" s="74">
        <v>2.5804</v>
      </c>
      <c r="O923" s="74">
        <v>0.53420000000000001</v>
      </c>
      <c r="P923" s="74">
        <v>0</v>
      </c>
      <c r="Q923" s="74">
        <v>0.34239999999999998</v>
      </c>
      <c r="R923" s="74">
        <v>0.50850958534159096</v>
      </c>
      <c r="S923" s="74">
        <v>0</v>
      </c>
      <c r="T923" s="74">
        <v>0</v>
      </c>
      <c r="U923" s="74">
        <v>2.8797551834950298E-3</v>
      </c>
      <c r="V923" s="74">
        <v>7.453735</v>
      </c>
      <c r="W923" s="74">
        <v>1.461516520515</v>
      </c>
      <c r="X923" s="74">
        <v>1179.54376</v>
      </c>
      <c r="Y923" s="74">
        <v>80</v>
      </c>
      <c r="Z923" s="74">
        <v>0.54556331878686148</v>
      </c>
      <c r="AA923" s="74">
        <v>0.45443668121313852</v>
      </c>
      <c r="AB923" s="74">
        <v>8.9861294300443736E-4</v>
      </c>
      <c r="AC923" s="74">
        <v>8.9861294300443758E-4</v>
      </c>
      <c r="AD923" t="s">
        <v>5810</v>
      </c>
    </row>
    <row r="924" spans="1:30">
      <c r="A924" s="165" t="s">
        <v>1029</v>
      </c>
      <c r="C924" s="165" t="s">
        <v>8443</v>
      </c>
      <c r="D924" s="165" t="s">
        <v>5942</v>
      </c>
      <c r="E924" s="165" t="s">
        <v>6358</v>
      </c>
      <c r="F924" s="159">
        <v>19.421299999999999</v>
      </c>
      <c r="G924" s="159">
        <v>-155.28720000000001</v>
      </c>
      <c r="H924" s="74">
        <v>51.403599999999997</v>
      </c>
      <c r="I924" s="74">
        <v>2.6406499999999999</v>
      </c>
      <c r="J924" s="74">
        <v>13.606199999999999</v>
      </c>
      <c r="K924" s="74">
        <v>0</v>
      </c>
      <c r="L924" s="74">
        <v>6.6914999999999996</v>
      </c>
      <c r="M924" s="74">
        <v>12.722899999999999</v>
      </c>
      <c r="N924" s="74">
        <v>2.4768500000000002</v>
      </c>
      <c r="O924" s="74">
        <v>0.42359999999999998</v>
      </c>
      <c r="P924" s="74">
        <v>0</v>
      </c>
      <c r="Q924" s="74">
        <v>0.34050000000000002</v>
      </c>
      <c r="R924" s="74">
        <v>0.52080407393822903</v>
      </c>
      <c r="S924" s="74">
        <v>0</v>
      </c>
      <c r="T924" s="74">
        <v>0</v>
      </c>
      <c r="U924" s="74">
        <v>1.5972754524277401E-2</v>
      </c>
      <c r="V924" s="74">
        <v>7.7218249999999999</v>
      </c>
      <c r="W924" s="74">
        <v>1.514083181925</v>
      </c>
      <c r="X924" s="74">
        <v>1179.2001399999999</v>
      </c>
      <c r="Y924" s="74">
        <v>300</v>
      </c>
      <c r="Z924" s="74">
        <v>0.1648488140736295</v>
      </c>
      <c r="AA924" s="74">
        <v>0.8351511859263705</v>
      </c>
      <c r="AB924" s="74">
        <v>3.3077280727358458E-4</v>
      </c>
      <c r="AC924" s="74">
        <v>3.3077280727358452E-4</v>
      </c>
      <c r="AD924" t="s">
        <v>5810</v>
      </c>
    </row>
    <row r="925" spans="1:30">
      <c r="A925" s="165" t="s">
        <v>1030</v>
      </c>
      <c r="C925" s="165" t="s">
        <v>8443</v>
      </c>
      <c r="D925" s="165" t="s">
        <v>5942</v>
      </c>
      <c r="E925" s="165" t="s">
        <v>6358</v>
      </c>
      <c r="F925" s="159">
        <v>19.421299999999999</v>
      </c>
      <c r="G925" s="159">
        <v>-155.28720000000001</v>
      </c>
      <c r="H925" s="74">
        <v>50.7532</v>
      </c>
      <c r="I925" s="74">
        <v>2.2723</v>
      </c>
      <c r="J925" s="74">
        <v>13.276899999999999</v>
      </c>
      <c r="K925" s="74">
        <v>0</v>
      </c>
      <c r="L925" s="74">
        <v>6.7366000000000001</v>
      </c>
      <c r="M925" s="74">
        <v>13.0343</v>
      </c>
      <c r="N925" s="74">
        <v>2.0878000000000001</v>
      </c>
      <c r="O925" s="74">
        <v>0.72950000000000004</v>
      </c>
      <c r="P925" s="74">
        <v>0</v>
      </c>
      <c r="Q925" s="74">
        <v>0.40129999999999999</v>
      </c>
      <c r="R925" s="74">
        <v>0.49129295916804899</v>
      </c>
      <c r="S925" s="74">
        <v>0</v>
      </c>
      <c r="T925" s="74">
        <v>0</v>
      </c>
      <c r="U925" s="74">
        <v>7.85264079872036E-3</v>
      </c>
      <c r="V925" s="74">
        <v>8.3379049999999992</v>
      </c>
      <c r="W925" s="74">
        <v>1.6348831698449999</v>
      </c>
      <c r="X925" s="74">
        <v>1184.3693800000001</v>
      </c>
      <c r="Y925" s="74">
        <v>160</v>
      </c>
      <c r="Z925" s="74">
        <v>0.26801759978776762</v>
      </c>
      <c r="AA925" s="74">
        <v>0.73198240021223249</v>
      </c>
      <c r="AB925" s="74">
        <v>5.1449262201802581E-4</v>
      </c>
      <c r="AC925" s="74">
        <v>5.1449262201802624E-4</v>
      </c>
      <c r="AD925" t="s">
        <v>5810</v>
      </c>
    </row>
    <row r="926" spans="1:30">
      <c r="A926" s="165" t="s">
        <v>1031</v>
      </c>
      <c r="C926" s="165" t="s">
        <v>8443</v>
      </c>
      <c r="D926" s="165" t="s">
        <v>5942</v>
      </c>
      <c r="E926" s="165" t="s">
        <v>6358</v>
      </c>
      <c r="F926" s="159">
        <v>19.421299999999999</v>
      </c>
      <c r="G926" s="159">
        <v>-155.28720000000001</v>
      </c>
      <c r="H926" s="74">
        <v>51.193100000000001</v>
      </c>
      <c r="I926" s="74">
        <v>3.0341999999999998</v>
      </c>
      <c r="J926" s="74">
        <v>13.1126</v>
      </c>
      <c r="K926" s="74">
        <v>0</v>
      </c>
      <c r="L926" s="74">
        <v>6.7568999999999999</v>
      </c>
      <c r="M926" s="74">
        <v>13.544499999999999</v>
      </c>
      <c r="N926" s="74">
        <v>2.5205000000000002</v>
      </c>
      <c r="O926" s="74">
        <v>0.62849999999999995</v>
      </c>
      <c r="P926" s="74">
        <v>0</v>
      </c>
      <c r="Q926" s="74">
        <v>0.36209999999999998</v>
      </c>
      <c r="R926" s="74">
        <v>0.17048215754625901</v>
      </c>
      <c r="S926" s="74">
        <v>0</v>
      </c>
      <c r="T926" s="74">
        <v>0</v>
      </c>
      <c r="U926" s="74">
        <v>1.26903829674056E-2</v>
      </c>
      <c r="V926" s="74">
        <v>6.8865299999999996</v>
      </c>
      <c r="W926" s="74">
        <v>1.35029986497</v>
      </c>
      <c r="X926" s="74">
        <v>1192.8387</v>
      </c>
      <c r="Y926" s="74">
        <v>210</v>
      </c>
      <c r="Z926" s="74">
        <v>2.74426759107852E-2</v>
      </c>
      <c r="AA926" s="74">
        <v>0.9725573240892148</v>
      </c>
      <c r="AB926" s="74">
        <v>2.5886613485756458E-4</v>
      </c>
      <c r="AC926" s="74">
        <v>2.5886613485756469E-4</v>
      </c>
      <c r="AD926" t="s">
        <v>5810</v>
      </c>
    </row>
    <row r="927" spans="1:30">
      <c r="A927" s="165" t="s">
        <v>1032</v>
      </c>
      <c r="C927" s="165" t="s">
        <v>8443</v>
      </c>
      <c r="D927" s="165" t="s">
        <v>5942</v>
      </c>
      <c r="E927" s="165" t="s">
        <v>6358</v>
      </c>
      <c r="F927" s="159">
        <v>19.421299999999999</v>
      </c>
      <c r="G927" s="159">
        <v>-155.28720000000001</v>
      </c>
      <c r="H927" s="74">
        <v>51.484400000000001</v>
      </c>
      <c r="I927" s="74">
        <v>2.7085499999999998</v>
      </c>
      <c r="J927" s="74">
        <v>13.951750000000001</v>
      </c>
      <c r="K927" s="74">
        <v>0</v>
      </c>
      <c r="L927" s="74">
        <v>6.7625999999999999</v>
      </c>
      <c r="M927" s="74">
        <v>12.521100000000001</v>
      </c>
      <c r="N927" s="74">
        <v>2.5079500000000001</v>
      </c>
      <c r="O927" s="74">
        <v>0.58630000000000004</v>
      </c>
      <c r="P927" s="74">
        <v>0</v>
      </c>
      <c r="Q927" s="74">
        <v>0.29635</v>
      </c>
      <c r="R927" s="74">
        <v>0.50121402663792303</v>
      </c>
      <c r="S927" s="74">
        <v>0</v>
      </c>
      <c r="T927" s="74">
        <v>0</v>
      </c>
      <c r="U927" s="74">
        <v>1.40004720445578E-2</v>
      </c>
      <c r="V927" s="74">
        <v>7.2295474999999998</v>
      </c>
      <c r="W927" s="74">
        <v>1.4175581915775</v>
      </c>
      <c r="X927" s="74">
        <v>1175.8502599999999</v>
      </c>
      <c r="Y927" s="74">
        <v>270</v>
      </c>
      <c r="Z927" s="74">
        <v>0.16806785869724239</v>
      </c>
      <c r="AA927" s="74">
        <v>0.83193214130275761</v>
      </c>
      <c r="AB927" s="74">
        <v>2.659683443963101E-5</v>
      </c>
      <c r="AC927" s="74">
        <v>2.659683443963101E-5</v>
      </c>
      <c r="AD927" t="s">
        <v>5810</v>
      </c>
    </row>
    <row r="928" spans="1:30">
      <c r="A928" s="165" t="s">
        <v>1033</v>
      </c>
      <c r="C928" s="165" t="s">
        <v>8443</v>
      </c>
      <c r="D928" s="165" t="s">
        <v>5942</v>
      </c>
      <c r="E928" s="165" t="s">
        <v>6358</v>
      </c>
      <c r="F928" s="159">
        <v>19.421299999999999</v>
      </c>
      <c r="G928" s="159">
        <v>-155.28720000000001</v>
      </c>
      <c r="H928" s="74">
        <v>49.908850000000001</v>
      </c>
      <c r="I928" s="74">
        <v>2.9226000000000001</v>
      </c>
      <c r="J928" s="74">
        <v>14.1656</v>
      </c>
      <c r="K928" s="74">
        <v>0</v>
      </c>
      <c r="L928" s="74">
        <v>6.7997500000000004</v>
      </c>
      <c r="M928" s="74">
        <v>11.9711</v>
      </c>
      <c r="N928" s="74">
        <v>2.4689999999999999</v>
      </c>
      <c r="O928" s="74">
        <v>0.56000000000000005</v>
      </c>
      <c r="P928" s="74">
        <v>0</v>
      </c>
      <c r="Q928" s="74">
        <v>0.29025000000000001</v>
      </c>
      <c r="R928" s="74">
        <v>0.30183373154869902</v>
      </c>
      <c r="S928" s="74">
        <v>0</v>
      </c>
      <c r="T928" s="74">
        <v>0</v>
      </c>
      <c r="U928" s="74">
        <v>2.5497648270207299E-2</v>
      </c>
      <c r="V928" s="74">
        <v>8.7736574999999988</v>
      </c>
      <c r="W928" s="74">
        <v>1.7203248279675001</v>
      </c>
      <c r="X928" s="74">
        <v>1166.7202600000001</v>
      </c>
      <c r="Y928" s="74">
        <v>420</v>
      </c>
      <c r="Z928" s="74">
        <v>4.6957679215203753E-2</v>
      </c>
      <c r="AA928" s="74">
        <v>0.95304232078479623</v>
      </c>
      <c r="AB928" s="74">
        <v>5.4754442386741769E-4</v>
      </c>
      <c r="AC928" s="74">
        <v>5.475444238674178E-4</v>
      </c>
      <c r="AD928" t="s">
        <v>5810</v>
      </c>
    </row>
    <row r="929" spans="1:30">
      <c r="A929" s="165" t="s">
        <v>1034</v>
      </c>
      <c r="C929" s="165" t="s">
        <v>8443</v>
      </c>
      <c r="D929" s="165" t="s">
        <v>5942</v>
      </c>
      <c r="E929" s="165" t="s">
        <v>6358</v>
      </c>
      <c r="F929" s="159">
        <v>19.421299999999999</v>
      </c>
      <c r="G929" s="159">
        <v>-155.28720000000001</v>
      </c>
      <c r="H929" s="74">
        <v>50.764699999999998</v>
      </c>
      <c r="I929" s="74">
        <v>2.6808000000000001</v>
      </c>
      <c r="J929" s="74">
        <v>13.642099999999999</v>
      </c>
      <c r="K929" s="74">
        <v>0</v>
      </c>
      <c r="L929" s="74">
        <v>6.8655999999999997</v>
      </c>
      <c r="M929" s="74">
        <v>12.1858</v>
      </c>
      <c r="N929" s="74">
        <v>2.2839</v>
      </c>
      <c r="O929" s="74">
        <v>0.50049999999999994</v>
      </c>
      <c r="P929" s="74">
        <v>0</v>
      </c>
      <c r="Q929" s="74">
        <v>0.4163</v>
      </c>
      <c r="R929" s="74">
        <v>0.62321389702117502</v>
      </c>
      <c r="S929" s="74">
        <v>0</v>
      </c>
      <c r="T929" s="74">
        <v>0</v>
      </c>
      <c r="U929" s="74">
        <v>7.9872000638342502E-3</v>
      </c>
      <c r="V929" s="74">
        <v>8.1384949999999989</v>
      </c>
      <c r="W929" s="74">
        <v>1.5957831737549999</v>
      </c>
      <c r="X929" s="74">
        <v>1170.2842800000001</v>
      </c>
      <c r="Y929" s="74">
        <v>190</v>
      </c>
      <c r="Z929" s="74">
        <v>0.35636531418156681</v>
      </c>
      <c r="AA929" s="74">
        <v>0.64363468581843319</v>
      </c>
      <c r="AB929" s="74">
        <v>3.1519448125077357E-5</v>
      </c>
      <c r="AC929" s="74">
        <v>3.1519448125077371E-5</v>
      </c>
      <c r="AD929" t="s">
        <v>5810</v>
      </c>
    </row>
    <row r="930" spans="1:30">
      <c r="A930" s="165" t="s">
        <v>1035</v>
      </c>
      <c r="C930" s="165" t="s">
        <v>8443</v>
      </c>
      <c r="D930" s="165" t="s">
        <v>5942</v>
      </c>
      <c r="E930" s="165" t="s">
        <v>6358</v>
      </c>
      <c r="F930" s="159">
        <v>19.421299999999999</v>
      </c>
      <c r="G930" s="159">
        <v>-155.28720000000001</v>
      </c>
      <c r="H930" s="74">
        <v>52.297550000000001</v>
      </c>
      <c r="I930" s="74">
        <v>2.6539999999999999</v>
      </c>
      <c r="J930" s="74">
        <v>14.276450000000001</v>
      </c>
      <c r="K930" s="74">
        <v>0</v>
      </c>
      <c r="L930" s="74">
        <v>6.8673000000000002</v>
      </c>
      <c r="M930" s="74">
        <v>12.462949999999999</v>
      </c>
      <c r="N930" s="74">
        <v>2.56</v>
      </c>
      <c r="O930" s="74">
        <v>0.37740000000000001</v>
      </c>
      <c r="P930" s="74">
        <v>0</v>
      </c>
      <c r="Q930" s="74">
        <v>0.35875000000000001</v>
      </c>
      <c r="R930" s="74">
        <v>0.56948616666867902</v>
      </c>
      <c r="S930" s="74">
        <v>0</v>
      </c>
      <c r="T930" s="74">
        <v>0</v>
      </c>
      <c r="U930" s="74">
        <v>1.8315856786080501E-2</v>
      </c>
      <c r="V930" s="74">
        <v>6.8633250000000006</v>
      </c>
      <c r="W930" s="74">
        <v>1.345749865425</v>
      </c>
      <c r="X930" s="74">
        <v>1174.8849700000001</v>
      </c>
      <c r="Y930" s="74">
        <v>350</v>
      </c>
      <c r="Z930" s="74">
        <v>0.1655856519439611</v>
      </c>
      <c r="AA930" s="74">
        <v>0.83441434805603887</v>
      </c>
      <c r="AB930" s="74">
        <v>4.0005857680523938E-4</v>
      </c>
      <c r="AC930" s="74">
        <v>4.0005857680523938E-4</v>
      </c>
      <c r="AD930" t="s">
        <v>5810</v>
      </c>
    </row>
    <row r="931" spans="1:30">
      <c r="A931" s="165" t="s">
        <v>1036</v>
      </c>
      <c r="C931" s="165" t="s">
        <v>8443</v>
      </c>
      <c r="D931" s="165" t="s">
        <v>5942</v>
      </c>
      <c r="E931" s="165" t="s">
        <v>6358</v>
      </c>
      <c r="F931" s="159">
        <v>19.421299999999999</v>
      </c>
      <c r="G931" s="159">
        <v>-155.28720000000001</v>
      </c>
      <c r="H931" s="74">
        <v>50.98265</v>
      </c>
      <c r="I931" s="74">
        <v>3.0406</v>
      </c>
      <c r="J931" s="74">
        <v>13.83475</v>
      </c>
      <c r="K931" s="74">
        <v>0</v>
      </c>
      <c r="L931" s="74">
        <v>6.9078499999999998</v>
      </c>
      <c r="M931" s="74">
        <v>13.34225</v>
      </c>
      <c r="N931" s="74">
        <v>2.55775</v>
      </c>
      <c r="O931" s="74">
        <v>0.42685000000000001</v>
      </c>
      <c r="P931" s="74">
        <v>0</v>
      </c>
      <c r="Q931" s="74">
        <v>0.34725</v>
      </c>
      <c r="R931" s="74">
        <v>0.53313685449526804</v>
      </c>
      <c r="S931" s="74">
        <v>0</v>
      </c>
      <c r="T931" s="74">
        <v>0</v>
      </c>
      <c r="U931" s="74">
        <v>1.93030993848805E-2</v>
      </c>
      <c r="V931" s="74">
        <v>6.8827474999999998</v>
      </c>
      <c r="W931" s="74">
        <v>1.3495581983775</v>
      </c>
      <c r="X931" s="74">
        <v>1189.48135</v>
      </c>
      <c r="Y931" s="74">
        <v>360</v>
      </c>
      <c r="Z931" s="74">
        <v>0.14757875333155571</v>
      </c>
      <c r="AA931" s="74">
        <v>0.85242124666844432</v>
      </c>
      <c r="AB931" s="74">
        <v>6.6422550767660952E-5</v>
      </c>
      <c r="AC931" s="74">
        <v>6.6422550767660925E-5</v>
      </c>
      <c r="AD931" t="s">
        <v>5810</v>
      </c>
    </row>
    <row r="932" spans="1:30">
      <c r="A932" s="165" t="s">
        <v>1037</v>
      </c>
      <c r="C932" s="165" t="s">
        <v>8443</v>
      </c>
      <c r="D932" s="165" t="s">
        <v>5942</v>
      </c>
      <c r="E932" s="165" t="s">
        <v>6358</v>
      </c>
      <c r="F932" s="159">
        <v>19.421299999999999</v>
      </c>
      <c r="G932" s="159">
        <v>-155.28720000000001</v>
      </c>
      <c r="H932" s="74">
        <v>51.421300000000002</v>
      </c>
      <c r="I932" s="74">
        <v>2.9681000000000002</v>
      </c>
      <c r="J932" s="74">
        <v>14.008800000000001</v>
      </c>
      <c r="K932" s="74">
        <v>0</v>
      </c>
      <c r="L932" s="74">
        <v>6.9100999999999999</v>
      </c>
      <c r="M932" s="74">
        <v>13.3437</v>
      </c>
      <c r="N932" s="74">
        <v>2.5173000000000001</v>
      </c>
      <c r="O932" s="74">
        <v>0.46479999999999999</v>
      </c>
      <c r="P932" s="74">
        <v>0</v>
      </c>
      <c r="Q932" s="74">
        <v>0.60040000000000004</v>
      </c>
      <c r="R932" s="74">
        <v>0.52500467070526502</v>
      </c>
      <c r="S932" s="74">
        <v>0</v>
      </c>
      <c r="T932" s="74">
        <v>0</v>
      </c>
      <c r="U932" s="74">
        <v>3.4196449162542E-3</v>
      </c>
      <c r="V932" s="74">
        <v>6.5863099999999992</v>
      </c>
      <c r="W932" s="74">
        <v>1.2914332041900001</v>
      </c>
      <c r="X932" s="74">
        <v>1189.50542</v>
      </c>
      <c r="Y932" s="74">
        <v>100</v>
      </c>
      <c r="Z932" s="74">
        <v>0.46870525177887379</v>
      </c>
      <c r="AA932" s="74">
        <v>0.53129474822112621</v>
      </c>
      <c r="AB932" s="74">
        <v>1.1937969372803329E-4</v>
      </c>
      <c r="AC932" s="74">
        <v>1.1937969372803329E-4</v>
      </c>
      <c r="AD932" t="s">
        <v>5810</v>
      </c>
    </row>
    <row r="933" spans="1:30">
      <c r="A933" s="165" t="s">
        <v>1038</v>
      </c>
      <c r="C933" s="165" t="s">
        <v>8443</v>
      </c>
      <c r="D933" s="165" t="s">
        <v>5942</v>
      </c>
      <c r="E933" s="165" t="s">
        <v>6358</v>
      </c>
      <c r="F933" s="159">
        <v>19.421299999999999</v>
      </c>
      <c r="G933" s="159">
        <v>-155.28720000000001</v>
      </c>
      <c r="H933" s="74">
        <v>51.565600000000003</v>
      </c>
      <c r="I933" s="74">
        <v>2.6993999999999998</v>
      </c>
      <c r="J933" s="74">
        <v>13.954700000000001</v>
      </c>
      <c r="K933" s="74">
        <v>0</v>
      </c>
      <c r="L933" s="74">
        <v>6.9153000000000002</v>
      </c>
      <c r="M933" s="74">
        <v>12.413399999999999</v>
      </c>
      <c r="N933" s="74">
        <v>2.5451000000000001</v>
      </c>
      <c r="O933" s="74">
        <v>0.51480000000000004</v>
      </c>
      <c r="P933" s="74">
        <v>0</v>
      </c>
      <c r="Q933" s="74">
        <v>0.313</v>
      </c>
      <c r="R933" s="74">
        <v>0.58013128760342403</v>
      </c>
      <c r="S933" s="74">
        <v>0</v>
      </c>
      <c r="T933" s="74">
        <v>0</v>
      </c>
      <c r="U933" s="74">
        <v>7.6905274883581204E-3</v>
      </c>
      <c r="V933" s="74">
        <v>7.0234649999999998</v>
      </c>
      <c r="W933" s="74">
        <v>1.377149862285</v>
      </c>
      <c r="X933" s="74">
        <v>1174.0624399999999</v>
      </c>
      <c r="Y933" s="74">
        <v>170</v>
      </c>
      <c r="Z933" s="74">
        <v>0.33494007842193119</v>
      </c>
      <c r="AA933" s="74">
        <v>0.66505992157806881</v>
      </c>
      <c r="AB933" s="74">
        <v>6.7465393229141431E-4</v>
      </c>
      <c r="AC933" s="74">
        <v>6.7465393229141463E-4</v>
      </c>
      <c r="AD933" t="s">
        <v>5810</v>
      </c>
    </row>
    <row r="934" spans="1:30">
      <c r="A934" s="165" t="s">
        <v>1039</v>
      </c>
      <c r="C934" s="165" t="s">
        <v>8443</v>
      </c>
      <c r="D934" s="165" t="s">
        <v>5942</v>
      </c>
      <c r="E934" s="165" t="s">
        <v>6358</v>
      </c>
      <c r="F934" s="159">
        <v>19.421299999999999</v>
      </c>
      <c r="G934" s="159">
        <v>-155.28720000000001</v>
      </c>
      <c r="H934" s="74">
        <v>48.999000000000002</v>
      </c>
      <c r="I934" s="74">
        <v>2.8763000000000001</v>
      </c>
      <c r="J934" s="74">
        <v>12.824199999999999</v>
      </c>
      <c r="K934" s="74">
        <v>0</v>
      </c>
      <c r="L934" s="74">
        <v>6.9657999999999998</v>
      </c>
      <c r="M934" s="74">
        <v>12.766400000000001</v>
      </c>
      <c r="N934" s="74">
        <v>2.1859000000000002</v>
      </c>
      <c r="O934" s="74">
        <v>0.39900000000000002</v>
      </c>
      <c r="P934" s="74">
        <v>0</v>
      </c>
      <c r="Q934" s="74">
        <v>0.23860000000000001</v>
      </c>
      <c r="R934" s="74">
        <v>0.49623642720378403</v>
      </c>
      <c r="S934" s="74">
        <v>0</v>
      </c>
      <c r="T934" s="74">
        <v>0</v>
      </c>
      <c r="U934" s="74">
        <v>2.15925223320582E-2</v>
      </c>
      <c r="V934" s="74">
        <v>9.8693500000000007</v>
      </c>
      <c r="W934" s="74">
        <v>1.93516647315</v>
      </c>
      <c r="X934" s="74">
        <v>1179.9222400000001</v>
      </c>
      <c r="Y934" s="74">
        <v>370</v>
      </c>
      <c r="Z934" s="74">
        <v>0.13788346643906199</v>
      </c>
      <c r="AA934" s="74">
        <v>0.86211653356093798</v>
      </c>
      <c r="AB934" s="74">
        <v>3.5155306007608349E-4</v>
      </c>
      <c r="AC934" s="74">
        <v>3.5155306007608349E-4</v>
      </c>
      <c r="AD934" t="s">
        <v>5810</v>
      </c>
    </row>
    <row r="935" spans="1:30">
      <c r="A935" s="165" t="s">
        <v>1040</v>
      </c>
      <c r="C935" s="165" t="s">
        <v>8443</v>
      </c>
      <c r="D935" s="165" t="s">
        <v>5942</v>
      </c>
      <c r="E935" s="165" t="s">
        <v>6358</v>
      </c>
      <c r="F935" s="159">
        <v>19.421299999999999</v>
      </c>
      <c r="G935" s="159">
        <v>-155.28720000000001</v>
      </c>
      <c r="H935" s="74">
        <v>51.998800000000003</v>
      </c>
      <c r="I935" s="74">
        <v>2.77</v>
      </c>
      <c r="J935" s="74">
        <v>14.0749</v>
      </c>
      <c r="K935" s="74">
        <v>0</v>
      </c>
      <c r="L935" s="74">
        <v>6.9679000000000002</v>
      </c>
      <c r="M935" s="74">
        <v>12.6166</v>
      </c>
      <c r="N935" s="74">
        <v>2.6263999999999998</v>
      </c>
      <c r="O935" s="74">
        <v>0.38850000000000001</v>
      </c>
      <c r="P935" s="74">
        <v>0</v>
      </c>
      <c r="Q935" s="74">
        <v>0.24709999999999999</v>
      </c>
      <c r="R935" s="74">
        <v>0.17944447103069</v>
      </c>
      <c r="S935" s="74">
        <v>0</v>
      </c>
      <c r="T935" s="74">
        <v>0</v>
      </c>
      <c r="U935" s="74">
        <v>4.1724635761269903E-3</v>
      </c>
      <c r="V935" s="74">
        <v>7.6642799999999998</v>
      </c>
      <c r="W935" s="74">
        <v>1.5027998497199999</v>
      </c>
      <c r="X935" s="74">
        <v>1177.4355599999999</v>
      </c>
      <c r="Y935" s="74">
        <v>70</v>
      </c>
      <c r="Z935" s="74">
        <v>8.723851990359778E-2</v>
      </c>
      <c r="AA935" s="74">
        <v>0.91276148009640223</v>
      </c>
      <c r="AB935" s="74">
        <v>3.6190887869643813E-4</v>
      </c>
      <c r="AC935" s="74">
        <v>3.6190887869643818E-4</v>
      </c>
      <c r="AD935" t="s">
        <v>5810</v>
      </c>
    </row>
    <row r="936" spans="1:30">
      <c r="A936" s="165" t="s">
        <v>1041</v>
      </c>
      <c r="C936" s="165" t="s">
        <v>8443</v>
      </c>
      <c r="D936" s="165" t="s">
        <v>5942</v>
      </c>
      <c r="E936" s="165" t="s">
        <v>6358</v>
      </c>
      <c r="F936" s="159">
        <v>19.421299999999999</v>
      </c>
      <c r="G936" s="159">
        <v>-155.28720000000001</v>
      </c>
      <c r="H936" s="74">
        <v>49.625999999999998</v>
      </c>
      <c r="I936" s="74">
        <v>2.7801</v>
      </c>
      <c r="J936" s="74">
        <v>13.6706</v>
      </c>
      <c r="K936" s="74">
        <v>0</v>
      </c>
      <c r="L936" s="74">
        <v>6.9836</v>
      </c>
      <c r="M936" s="74">
        <v>11.787699999999999</v>
      </c>
      <c r="N936" s="74">
        <v>2.4306000000000001</v>
      </c>
      <c r="O936" s="74">
        <v>0.62880000000000003</v>
      </c>
      <c r="P936" s="74">
        <v>0</v>
      </c>
      <c r="Q936" s="74">
        <v>0.28810000000000002</v>
      </c>
      <c r="R936" s="74">
        <v>0.58957311509778298</v>
      </c>
      <c r="S936" s="74">
        <v>0</v>
      </c>
      <c r="T936" s="74">
        <v>0</v>
      </c>
      <c r="U936" s="74">
        <v>4.1266765368510303E-2</v>
      </c>
      <c r="V936" s="74">
        <v>9.7482249999999997</v>
      </c>
      <c r="W936" s="74">
        <v>1.911416475525</v>
      </c>
      <c r="X936" s="74">
        <v>1163.6758199999999</v>
      </c>
      <c r="Y936" s="74">
        <v>680</v>
      </c>
      <c r="Z936" s="74">
        <v>0.108272052655162</v>
      </c>
      <c r="AA936" s="74">
        <v>0.89172794734483796</v>
      </c>
      <c r="AB936" s="74">
        <v>3.7951470909001751E-4</v>
      </c>
      <c r="AC936" s="74">
        <v>3.795147090900174E-4</v>
      </c>
      <c r="AD936" t="s">
        <v>5810</v>
      </c>
    </row>
    <row r="937" spans="1:30">
      <c r="A937" s="165" t="s">
        <v>1042</v>
      </c>
      <c r="C937" s="165" t="s">
        <v>8443</v>
      </c>
      <c r="D937" s="165" t="s">
        <v>5942</v>
      </c>
      <c r="E937" s="165" t="s">
        <v>6358</v>
      </c>
      <c r="F937" s="159">
        <v>19.421299999999999</v>
      </c>
      <c r="G937" s="159">
        <v>-155.28720000000001</v>
      </c>
      <c r="H937" s="74">
        <v>52.989699999999999</v>
      </c>
      <c r="I937" s="74">
        <v>2.4617</v>
      </c>
      <c r="J937" s="74">
        <v>15.0421</v>
      </c>
      <c r="K937" s="74">
        <v>0</v>
      </c>
      <c r="L937" s="74">
        <v>6.9929500000000004</v>
      </c>
      <c r="M937" s="74">
        <v>11.683450000000001</v>
      </c>
      <c r="N937" s="74">
        <v>2.6890999999999998</v>
      </c>
      <c r="O937" s="74">
        <v>0.50205</v>
      </c>
      <c r="P937" s="74">
        <v>0</v>
      </c>
      <c r="Q937" s="74">
        <v>0.30275000000000002</v>
      </c>
      <c r="R937" s="74">
        <v>0.105762927474258</v>
      </c>
      <c r="S937" s="74">
        <v>0</v>
      </c>
      <c r="T937" s="74">
        <v>0</v>
      </c>
      <c r="U937" s="74">
        <v>1.2768047734351501E-2</v>
      </c>
      <c r="V937" s="74">
        <v>6.91662</v>
      </c>
      <c r="W937" s="74">
        <v>1.35619986438</v>
      </c>
      <c r="X937" s="74">
        <v>1161.9452699999999</v>
      </c>
      <c r="Y937" s="74">
        <v>220</v>
      </c>
      <c r="Z937" s="74">
        <v>1.0073715824478399E-2</v>
      </c>
      <c r="AA937" s="74">
        <v>0.98992628417552164</v>
      </c>
      <c r="AB937" s="74">
        <v>2.9285985688760658E-4</v>
      </c>
      <c r="AC937" s="74">
        <v>2.9285985688760668E-4</v>
      </c>
      <c r="AD937" t="s">
        <v>5810</v>
      </c>
    </row>
    <row r="938" spans="1:30">
      <c r="A938" s="165" t="s">
        <v>1043</v>
      </c>
      <c r="C938" s="165" t="s">
        <v>8443</v>
      </c>
      <c r="D938" s="165" t="s">
        <v>5942</v>
      </c>
      <c r="E938" s="165" t="s">
        <v>6358</v>
      </c>
      <c r="F938" s="159">
        <v>19.421299999999999</v>
      </c>
      <c r="G938" s="159">
        <v>-155.28720000000001</v>
      </c>
      <c r="H938" s="74">
        <v>49.775350000000003</v>
      </c>
      <c r="I938" s="74">
        <v>2.7774000000000001</v>
      </c>
      <c r="J938" s="74">
        <v>13.56325</v>
      </c>
      <c r="K938" s="74">
        <v>0</v>
      </c>
      <c r="L938" s="74">
        <v>7.0316999999999998</v>
      </c>
      <c r="M938" s="74">
        <v>12.955249999999999</v>
      </c>
      <c r="N938" s="74">
        <v>2.3428499999999999</v>
      </c>
      <c r="O938" s="74">
        <v>0.50060000000000004</v>
      </c>
      <c r="P938" s="74">
        <v>0</v>
      </c>
      <c r="Q938" s="74">
        <v>0.29599999999999999</v>
      </c>
      <c r="R938" s="74">
        <v>0.63157400860253499</v>
      </c>
      <c r="S938" s="74">
        <v>0</v>
      </c>
      <c r="T938" s="74">
        <v>0</v>
      </c>
      <c r="U938" s="74">
        <v>2.6744354931709801E-2</v>
      </c>
      <c r="V938" s="74">
        <v>7.922934999999999</v>
      </c>
      <c r="W938" s="74">
        <v>1.553516511315</v>
      </c>
      <c r="X938" s="74">
        <v>1183.0571500000001</v>
      </c>
      <c r="Y938" s="74">
        <v>490</v>
      </c>
      <c r="Z938" s="74">
        <v>0.15700359051185811</v>
      </c>
      <c r="AA938" s="74">
        <v>0.84299640948814192</v>
      </c>
      <c r="AB938" s="74">
        <v>2.415072205347198E-5</v>
      </c>
      <c r="AC938" s="74">
        <v>2.4150722053471969E-5</v>
      </c>
      <c r="AD938" t="s">
        <v>5810</v>
      </c>
    </row>
    <row r="939" spans="1:30">
      <c r="A939" s="165" t="s">
        <v>1044</v>
      </c>
      <c r="C939" s="165" t="s">
        <v>8443</v>
      </c>
      <c r="D939" s="165" t="s">
        <v>5942</v>
      </c>
      <c r="E939" s="165" t="s">
        <v>6358</v>
      </c>
      <c r="F939" s="159">
        <v>19.421299999999999</v>
      </c>
      <c r="G939" s="159">
        <v>-155.28720000000001</v>
      </c>
      <c r="H939" s="74">
        <v>50.148499999999999</v>
      </c>
      <c r="I939" s="74">
        <v>2.8370000000000002</v>
      </c>
      <c r="J939" s="74">
        <v>13.751899999999999</v>
      </c>
      <c r="K939" s="74">
        <v>0</v>
      </c>
      <c r="L939" s="74">
        <v>7.0910000000000002</v>
      </c>
      <c r="M939" s="74">
        <v>12.0274</v>
      </c>
      <c r="N939" s="74">
        <v>2.4761000000000002</v>
      </c>
      <c r="O939" s="74">
        <v>0.57840000000000003</v>
      </c>
      <c r="P939" s="74">
        <v>0</v>
      </c>
      <c r="Q939" s="74">
        <v>0.30499999999999999</v>
      </c>
      <c r="R939" s="74">
        <v>0.21757557880563899</v>
      </c>
      <c r="S939" s="74">
        <v>0</v>
      </c>
      <c r="T939" s="74">
        <v>0</v>
      </c>
      <c r="U939" s="74">
        <v>2.1380344643553598E-2</v>
      </c>
      <c r="V939" s="74">
        <v>8.7089299999999987</v>
      </c>
      <c r="W939" s="74">
        <v>1.7076331625700001</v>
      </c>
      <c r="X939" s="74">
        <v>1167.6548399999999</v>
      </c>
      <c r="Y939" s="74">
        <v>350</v>
      </c>
      <c r="Z939" s="74">
        <v>2.9302261734051101E-2</v>
      </c>
      <c r="AA939" s="74">
        <v>0.97069773826594885</v>
      </c>
      <c r="AB939" s="74">
        <v>7.9526017549174703E-5</v>
      </c>
      <c r="AC939" s="74">
        <v>7.9526017549174771E-5</v>
      </c>
      <c r="AD939" t="s">
        <v>5810</v>
      </c>
    </row>
    <row r="940" spans="1:30">
      <c r="A940" s="165" t="s">
        <v>1045</v>
      </c>
      <c r="C940" s="165" t="s">
        <v>8443</v>
      </c>
      <c r="D940" s="165" t="s">
        <v>5942</v>
      </c>
      <c r="E940" s="165" t="s">
        <v>6358</v>
      </c>
      <c r="F940" s="159">
        <v>19.421299999999999</v>
      </c>
      <c r="G940" s="159">
        <v>-155.28720000000001</v>
      </c>
      <c r="H940" s="74">
        <v>49.339700000000001</v>
      </c>
      <c r="I940" s="74">
        <v>2.6524999999999999</v>
      </c>
      <c r="J940" s="74">
        <v>12.9099</v>
      </c>
      <c r="K940" s="74">
        <v>0</v>
      </c>
      <c r="L940" s="74">
        <v>7.1509999999999998</v>
      </c>
      <c r="M940" s="74">
        <v>12.8147</v>
      </c>
      <c r="N940" s="74">
        <v>2.2374999999999998</v>
      </c>
      <c r="O940" s="74">
        <v>0.438</v>
      </c>
      <c r="P940" s="74">
        <v>0</v>
      </c>
      <c r="Q940" s="74">
        <v>0.27639999999999998</v>
      </c>
      <c r="R940" s="74">
        <v>0.48133953935149199</v>
      </c>
      <c r="S940" s="74">
        <v>0</v>
      </c>
      <c r="T940" s="74">
        <v>0</v>
      </c>
      <c r="U940" s="74">
        <v>2.6549834384519799E-2</v>
      </c>
      <c r="V940" s="74">
        <v>9.9897950000000009</v>
      </c>
      <c r="W940" s="74">
        <v>1.958783137455</v>
      </c>
      <c r="X940" s="74">
        <v>1180.7240200000001</v>
      </c>
      <c r="Y940" s="74">
        <v>440</v>
      </c>
      <c r="Z940" s="74">
        <v>0.11062490169235641</v>
      </c>
      <c r="AA940" s="74">
        <v>0.88937509830764361</v>
      </c>
      <c r="AB940" s="74">
        <v>5.1967530879747982E-4</v>
      </c>
      <c r="AC940" s="74">
        <v>5.1967530879748014E-4</v>
      </c>
      <c r="AD940" t="s">
        <v>5810</v>
      </c>
    </row>
    <row r="941" spans="1:30">
      <c r="A941" s="165" t="s">
        <v>1046</v>
      </c>
      <c r="C941" s="165" t="s">
        <v>8443</v>
      </c>
      <c r="D941" s="165" t="s">
        <v>5942</v>
      </c>
      <c r="E941" s="165" t="s">
        <v>6358</v>
      </c>
      <c r="F941" s="159">
        <v>19.421299999999999</v>
      </c>
      <c r="G941" s="159">
        <v>-155.28720000000001</v>
      </c>
      <c r="H941" s="74">
        <v>49.8947</v>
      </c>
      <c r="I941" s="74">
        <v>2.359</v>
      </c>
      <c r="J941" s="74">
        <v>12.7081</v>
      </c>
      <c r="K941" s="74">
        <v>0</v>
      </c>
      <c r="L941" s="74">
        <v>7.2055999999999996</v>
      </c>
      <c r="M941" s="74">
        <v>12.794</v>
      </c>
      <c r="N941" s="74">
        <v>2.0505</v>
      </c>
      <c r="O941" s="74">
        <v>0.4209</v>
      </c>
      <c r="P941" s="74">
        <v>0</v>
      </c>
      <c r="Q941" s="74">
        <v>0.28000000000000003</v>
      </c>
      <c r="R941" s="74">
        <v>0.56704743941164504</v>
      </c>
      <c r="S941" s="74">
        <v>0</v>
      </c>
      <c r="T941" s="74">
        <v>0</v>
      </c>
      <c r="U941" s="74">
        <v>1.49961036453111E-2</v>
      </c>
      <c r="V941" s="74">
        <v>9.5292650000000005</v>
      </c>
      <c r="W941" s="74">
        <v>1.868483146485</v>
      </c>
      <c r="X941" s="74">
        <v>1180.3804</v>
      </c>
      <c r="Y941" s="74">
        <v>280</v>
      </c>
      <c r="Z941" s="74">
        <v>0.2172965739031921</v>
      </c>
      <c r="AA941" s="74">
        <v>0.78270342609680787</v>
      </c>
      <c r="AB941" s="74">
        <v>6.0277712141629572E-4</v>
      </c>
      <c r="AC941" s="74">
        <v>6.0277712141629572E-4</v>
      </c>
      <c r="AD941" t="s">
        <v>5810</v>
      </c>
    </row>
    <row r="942" spans="1:30">
      <c r="A942" s="165" t="s">
        <v>1047</v>
      </c>
      <c r="C942" s="165" t="s">
        <v>8443</v>
      </c>
      <c r="D942" s="165" t="s">
        <v>5942</v>
      </c>
      <c r="E942" s="165" t="s">
        <v>6358</v>
      </c>
      <c r="F942" s="159">
        <v>19.421299999999999</v>
      </c>
      <c r="G942" s="159">
        <v>-155.28720000000001</v>
      </c>
      <c r="H942" s="74">
        <v>50.300249999999998</v>
      </c>
      <c r="I942" s="74">
        <v>2.9174500000000001</v>
      </c>
      <c r="J942" s="74">
        <v>13.7384</v>
      </c>
      <c r="K942" s="74">
        <v>0</v>
      </c>
      <c r="L942" s="74">
        <v>7.2107999999999999</v>
      </c>
      <c r="M942" s="74">
        <v>12.23095</v>
      </c>
      <c r="N942" s="74">
        <v>2.4922499999999999</v>
      </c>
      <c r="O942" s="74">
        <v>0.62090000000000001</v>
      </c>
      <c r="P942" s="74">
        <v>0</v>
      </c>
      <c r="Q942" s="74">
        <v>0.3246</v>
      </c>
      <c r="R942" s="74">
        <v>0.18655857736003001</v>
      </c>
      <c r="S942" s="74">
        <v>0</v>
      </c>
      <c r="T942" s="74">
        <v>0</v>
      </c>
      <c r="U942" s="74">
        <v>1.45450808542018E-2</v>
      </c>
      <c r="V942" s="74">
        <v>8.7942699999999991</v>
      </c>
      <c r="W942" s="74">
        <v>1.7243664942300001</v>
      </c>
      <c r="X942" s="74">
        <v>1171.03377</v>
      </c>
      <c r="Y942" s="74">
        <v>230</v>
      </c>
      <c r="Z942" s="74">
        <v>3.2150746072936852E-2</v>
      </c>
      <c r="AA942" s="74">
        <v>0.96784925392706311</v>
      </c>
      <c r="AB942" s="74">
        <v>4.3916544437627491E-4</v>
      </c>
      <c r="AC942" s="74">
        <v>4.3916544437627502E-4</v>
      </c>
      <c r="AD942" t="s">
        <v>5810</v>
      </c>
    </row>
    <row r="943" spans="1:30">
      <c r="A943" s="165" t="s">
        <v>1048</v>
      </c>
      <c r="C943" s="165" t="s">
        <v>8443</v>
      </c>
      <c r="D943" s="165" t="s">
        <v>5942</v>
      </c>
      <c r="E943" s="165" t="s">
        <v>6358</v>
      </c>
      <c r="F943" s="159">
        <v>19.421299999999999</v>
      </c>
      <c r="G943" s="159">
        <v>-155.28720000000001</v>
      </c>
      <c r="H943" s="74">
        <v>50.329650000000001</v>
      </c>
      <c r="I943" s="74">
        <v>2.4799000000000002</v>
      </c>
      <c r="J943" s="74">
        <v>12.758699999999999</v>
      </c>
      <c r="K943" s="74">
        <v>0</v>
      </c>
      <c r="L943" s="74">
        <v>7.2323000000000004</v>
      </c>
      <c r="M943" s="74">
        <v>12.306050000000001</v>
      </c>
      <c r="N943" s="74">
        <v>2.1829499999999999</v>
      </c>
      <c r="O943" s="74">
        <v>0.41449999999999998</v>
      </c>
      <c r="P943" s="74">
        <v>0</v>
      </c>
      <c r="Q943" s="74">
        <v>0.41184999999999999</v>
      </c>
      <c r="R943" s="74">
        <v>0.46447312380933797</v>
      </c>
      <c r="S943" s="74">
        <v>0</v>
      </c>
      <c r="T943" s="74">
        <v>0</v>
      </c>
      <c r="U943" s="74">
        <v>1.2564589860420699E-2</v>
      </c>
      <c r="V943" s="74">
        <v>9.8113799999999998</v>
      </c>
      <c r="W943" s="74">
        <v>1.92379980762</v>
      </c>
      <c r="X943" s="74">
        <v>1172.28043</v>
      </c>
      <c r="Y943" s="74">
        <v>220</v>
      </c>
      <c r="Z943" s="74">
        <v>0.18908272967155451</v>
      </c>
      <c r="AA943" s="74">
        <v>0.81091727032844552</v>
      </c>
      <c r="AB943" s="74">
        <v>7.2163332361796235E-4</v>
      </c>
      <c r="AC943" s="74">
        <v>7.2163332361796203E-4</v>
      </c>
      <c r="AD943" t="s">
        <v>5810</v>
      </c>
    </row>
    <row r="944" spans="1:30">
      <c r="A944" s="165" t="s">
        <v>1049</v>
      </c>
      <c r="C944" s="165" t="s">
        <v>8443</v>
      </c>
      <c r="D944" s="165" t="s">
        <v>5942</v>
      </c>
      <c r="E944" s="165" t="s">
        <v>6358</v>
      </c>
      <c r="F944" s="159">
        <v>19.421299999999999</v>
      </c>
      <c r="G944" s="159">
        <v>-155.28720000000001</v>
      </c>
      <c r="H944" s="74">
        <v>48.204700000000003</v>
      </c>
      <c r="I944" s="74">
        <v>2.7324999999999999</v>
      </c>
      <c r="J944" s="74">
        <v>12.7074</v>
      </c>
      <c r="K944" s="74">
        <v>0</v>
      </c>
      <c r="L944" s="74">
        <v>7.2683</v>
      </c>
      <c r="M944" s="74">
        <v>12.750400000000001</v>
      </c>
      <c r="N944" s="74">
        <v>2.0941999999999998</v>
      </c>
      <c r="O944" s="74">
        <v>0.40620000000000001</v>
      </c>
      <c r="P944" s="74">
        <v>0</v>
      </c>
      <c r="Q944" s="74">
        <v>0.28739999999999999</v>
      </c>
      <c r="R944" s="74">
        <v>0.46932968466267799</v>
      </c>
      <c r="S944" s="74">
        <v>0</v>
      </c>
      <c r="T944" s="74">
        <v>0</v>
      </c>
      <c r="U944" s="74">
        <v>2.0936785499973101E-2</v>
      </c>
      <c r="V944" s="74">
        <v>10.08423</v>
      </c>
      <c r="W944" s="74">
        <v>1.9772998022699999</v>
      </c>
      <c r="X944" s="74">
        <v>1179.6566399999999</v>
      </c>
      <c r="Y944" s="74">
        <v>350</v>
      </c>
      <c r="Z944" s="74">
        <v>0.13317817044209321</v>
      </c>
      <c r="AA944" s="74">
        <v>0.86682182955790676</v>
      </c>
      <c r="AB944" s="74">
        <v>5.6510988794442973E-4</v>
      </c>
      <c r="AC944" s="74">
        <v>5.6510988794442995E-4</v>
      </c>
      <c r="AD944" t="s">
        <v>5810</v>
      </c>
    </row>
    <row r="945" spans="1:30">
      <c r="A945" s="165" t="s">
        <v>1050</v>
      </c>
      <c r="C945" s="165" t="s">
        <v>8443</v>
      </c>
      <c r="D945" s="165" t="s">
        <v>5942</v>
      </c>
      <c r="E945" s="165" t="s">
        <v>6358</v>
      </c>
      <c r="F945" s="159">
        <v>19.421299999999999</v>
      </c>
      <c r="G945" s="159">
        <v>-155.28720000000001</v>
      </c>
      <c r="H945" s="74">
        <v>49.823399999999999</v>
      </c>
      <c r="I945" s="74">
        <v>2.8751000000000002</v>
      </c>
      <c r="J945" s="74">
        <v>13.4613</v>
      </c>
      <c r="K945" s="74">
        <v>0</v>
      </c>
      <c r="L945" s="74">
        <v>7.2781000000000002</v>
      </c>
      <c r="M945" s="74">
        <v>12.536099999999999</v>
      </c>
      <c r="N945" s="74">
        <v>2.3481000000000001</v>
      </c>
      <c r="O945" s="74">
        <v>0.60009999999999997</v>
      </c>
      <c r="P945" s="74">
        <v>0</v>
      </c>
      <c r="Q945" s="74">
        <v>0.313</v>
      </c>
      <c r="R945" s="74">
        <v>0.58635674988888997</v>
      </c>
      <c r="S945" s="74">
        <v>0</v>
      </c>
      <c r="T945" s="74">
        <v>0</v>
      </c>
      <c r="U945" s="74">
        <v>9.3440763426667506E-3</v>
      </c>
      <c r="V945" s="74">
        <v>8.083499999999999</v>
      </c>
      <c r="W945" s="74">
        <v>1.5849998415</v>
      </c>
      <c r="X945" s="74">
        <v>1176.09926</v>
      </c>
      <c r="Y945" s="74">
        <v>200</v>
      </c>
      <c r="Z945" s="74">
        <v>0.31128219870696511</v>
      </c>
      <c r="AA945" s="74">
        <v>0.68871780129303495</v>
      </c>
      <c r="AB945" s="74">
        <v>2.177088820164767E-4</v>
      </c>
      <c r="AC945" s="74">
        <v>2.177088820164767E-4</v>
      </c>
      <c r="AD945" t="s">
        <v>5810</v>
      </c>
    </row>
    <row r="946" spans="1:30">
      <c r="A946" s="165" t="s">
        <v>1051</v>
      </c>
      <c r="C946" s="165" t="s">
        <v>8443</v>
      </c>
      <c r="D946" s="165" t="s">
        <v>5942</v>
      </c>
      <c r="E946" s="165" t="s">
        <v>6358</v>
      </c>
      <c r="F946" s="159">
        <v>19.421299999999999</v>
      </c>
      <c r="G946" s="159">
        <v>-155.28720000000001</v>
      </c>
      <c r="H946" s="74">
        <v>51.005899999999997</v>
      </c>
      <c r="I946" s="74">
        <v>3.0195500000000002</v>
      </c>
      <c r="J946" s="74">
        <v>14.20885</v>
      </c>
      <c r="K946" s="74">
        <v>0</v>
      </c>
      <c r="L946" s="74">
        <v>7.3303000000000003</v>
      </c>
      <c r="M946" s="74">
        <v>12.932600000000001</v>
      </c>
      <c r="N946" s="74">
        <v>2.6297999999999999</v>
      </c>
      <c r="O946" s="74">
        <v>0.6038</v>
      </c>
      <c r="P946" s="74">
        <v>0</v>
      </c>
      <c r="Q946" s="74">
        <v>0.31595000000000001</v>
      </c>
      <c r="R946" s="74">
        <v>0.126315830730378</v>
      </c>
      <c r="S946" s="74">
        <v>0</v>
      </c>
      <c r="T946" s="74">
        <v>0</v>
      </c>
      <c r="U946" s="74">
        <v>6.801688025723689E-3</v>
      </c>
      <c r="V946" s="74">
        <v>6.8143224999999994</v>
      </c>
      <c r="W946" s="74">
        <v>1.3361415330524999</v>
      </c>
      <c r="X946" s="74">
        <v>1182.6811600000001</v>
      </c>
      <c r="Y946" s="74">
        <v>110</v>
      </c>
      <c r="Z946" s="74">
        <v>2.8767564223390382E-2</v>
      </c>
      <c r="AA946" s="74">
        <v>0.97123243577660956</v>
      </c>
      <c r="AB946" s="74">
        <v>3.6872707402841242E-4</v>
      </c>
      <c r="AC946" s="74">
        <v>3.6872707402841269E-4</v>
      </c>
      <c r="AD946" t="s">
        <v>5810</v>
      </c>
    </row>
    <row r="947" spans="1:30">
      <c r="A947" s="165" t="s">
        <v>1052</v>
      </c>
      <c r="C947" s="165" t="s">
        <v>8443</v>
      </c>
      <c r="D947" s="165" t="s">
        <v>5942</v>
      </c>
      <c r="E947" s="165" t="s">
        <v>6358</v>
      </c>
      <c r="F947" s="159">
        <v>19.421299999999999</v>
      </c>
      <c r="G947" s="159">
        <v>-155.28720000000001</v>
      </c>
      <c r="H947" s="74">
        <v>50.894150000000003</v>
      </c>
      <c r="I947" s="74">
        <v>3.03545</v>
      </c>
      <c r="J947" s="74">
        <v>14.3283</v>
      </c>
      <c r="K947" s="74">
        <v>0</v>
      </c>
      <c r="L947" s="74">
        <v>7.3523500000000004</v>
      </c>
      <c r="M947" s="74">
        <v>12.88945</v>
      </c>
      <c r="N947" s="74">
        <v>2.6655000000000002</v>
      </c>
      <c r="O947" s="74">
        <v>0.60950000000000004</v>
      </c>
      <c r="P947" s="74">
        <v>0</v>
      </c>
      <c r="Q947" s="74">
        <v>0.31535000000000002</v>
      </c>
      <c r="R947" s="74">
        <v>0.13120928473119101</v>
      </c>
      <c r="S947" s="74">
        <v>0</v>
      </c>
      <c r="T947" s="74">
        <v>0</v>
      </c>
      <c r="U947" s="74">
        <v>8.1359801640965498E-3</v>
      </c>
      <c r="V947" s="74">
        <v>7.0148800000000007</v>
      </c>
      <c r="W947" s="74">
        <v>1.3754665291199999</v>
      </c>
      <c r="X947" s="74">
        <v>1181.96487</v>
      </c>
      <c r="Y947" s="74">
        <v>130</v>
      </c>
      <c r="Z947" s="74">
        <v>2.6621840467811832E-2</v>
      </c>
      <c r="AA947" s="74">
        <v>0.9733781595321882</v>
      </c>
      <c r="AB947" s="74">
        <v>4.7517265280240528E-4</v>
      </c>
      <c r="AC947" s="74">
        <v>4.7517265280240517E-4</v>
      </c>
      <c r="AD947" t="s">
        <v>5810</v>
      </c>
    </row>
    <row r="948" spans="1:30">
      <c r="A948" s="165" t="s">
        <v>1053</v>
      </c>
      <c r="C948" s="165" t="s">
        <v>8443</v>
      </c>
      <c r="D948" s="165" t="s">
        <v>5942</v>
      </c>
      <c r="E948" s="165" t="s">
        <v>6358</v>
      </c>
      <c r="F948" s="159">
        <v>19.421299999999999</v>
      </c>
      <c r="G948" s="159">
        <v>-155.28720000000001</v>
      </c>
      <c r="H948" s="74">
        <v>49.76</v>
      </c>
      <c r="I948" s="74">
        <v>2.5362</v>
      </c>
      <c r="J948" s="74">
        <v>13.15995</v>
      </c>
      <c r="K948" s="74">
        <v>0</v>
      </c>
      <c r="L948" s="74">
        <v>7.3644499999999997</v>
      </c>
      <c r="M948" s="74">
        <v>12.1076</v>
      </c>
      <c r="N948" s="74">
        <v>2.3942000000000001</v>
      </c>
      <c r="O948" s="74">
        <v>0.40300000000000002</v>
      </c>
      <c r="P948" s="74">
        <v>0</v>
      </c>
      <c r="Q948" s="74">
        <v>0.33</v>
      </c>
      <c r="R948" s="74">
        <v>0.56432566398281903</v>
      </c>
      <c r="S948" s="74">
        <v>0</v>
      </c>
      <c r="T948" s="74">
        <v>0</v>
      </c>
      <c r="U948" s="74">
        <v>2.9012054973616801E-2</v>
      </c>
      <c r="V948" s="74">
        <v>8.6471774999999997</v>
      </c>
      <c r="W948" s="74">
        <v>1.6955248304474999</v>
      </c>
      <c r="X948" s="74">
        <v>1168.9861599999999</v>
      </c>
      <c r="Y948" s="74">
        <v>500</v>
      </c>
      <c r="Z948" s="74">
        <v>0.12632719597411551</v>
      </c>
      <c r="AA948" s="74">
        <v>0.87367280402588443</v>
      </c>
      <c r="AB948" s="74">
        <v>2.7171287951669029E-4</v>
      </c>
      <c r="AC948" s="74">
        <v>2.717128795166904E-4</v>
      </c>
      <c r="AD948" t="s">
        <v>5810</v>
      </c>
    </row>
    <row r="949" spans="1:30">
      <c r="A949" s="165" t="s">
        <v>1054</v>
      </c>
      <c r="C949" s="165" t="s">
        <v>8443</v>
      </c>
      <c r="D949" s="165" t="s">
        <v>5942</v>
      </c>
      <c r="E949" s="165" t="s">
        <v>6358</v>
      </c>
      <c r="F949" s="159">
        <v>19.421299999999999</v>
      </c>
      <c r="G949" s="159">
        <v>-155.28720000000001</v>
      </c>
      <c r="H949" s="74">
        <v>50.877000000000002</v>
      </c>
      <c r="I949" s="74">
        <v>2.8595999999999999</v>
      </c>
      <c r="J949" s="74">
        <v>14.1715</v>
      </c>
      <c r="K949" s="74">
        <v>0</v>
      </c>
      <c r="L949" s="74">
        <v>7.3727</v>
      </c>
      <c r="M949" s="74">
        <v>12.486599999999999</v>
      </c>
      <c r="N949" s="74">
        <v>2.6652999999999998</v>
      </c>
      <c r="O949" s="74">
        <v>0.55900000000000005</v>
      </c>
      <c r="P949" s="74">
        <v>0</v>
      </c>
      <c r="Q949" s="74">
        <v>0.27960000000000002</v>
      </c>
      <c r="R949" s="74">
        <v>0.32915012801710403</v>
      </c>
      <c r="S949" s="74">
        <v>0</v>
      </c>
      <c r="T949" s="74">
        <v>0</v>
      </c>
      <c r="U949" s="74">
        <v>1.43048031862281E-2</v>
      </c>
      <c r="V949" s="74">
        <v>7.553609999999999</v>
      </c>
      <c r="W949" s="74">
        <v>1.48109985189</v>
      </c>
      <c r="X949" s="74">
        <v>1175.27756</v>
      </c>
      <c r="Y949" s="74">
        <v>240</v>
      </c>
      <c r="Z949" s="74">
        <v>8.8285522483380188E-2</v>
      </c>
      <c r="AA949" s="74">
        <v>0.91171447751661983</v>
      </c>
      <c r="AB949" s="74">
        <v>6.0669975643464912E-4</v>
      </c>
      <c r="AC949" s="74">
        <v>6.0669975643464944E-4</v>
      </c>
      <c r="AD949" t="s">
        <v>5810</v>
      </c>
    </row>
    <row r="950" spans="1:30">
      <c r="A950" s="165" t="s">
        <v>1055</v>
      </c>
      <c r="C950" s="165" t="s">
        <v>8443</v>
      </c>
      <c r="D950" s="165" t="s">
        <v>5942</v>
      </c>
      <c r="E950" s="165" t="s">
        <v>6358</v>
      </c>
      <c r="F950" s="159">
        <v>19.421299999999999</v>
      </c>
      <c r="G950" s="159">
        <v>-155.28720000000001</v>
      </c>
      <c r="H950" s="74">
        <v>50.1066</v>
      </c>
      <c r="I950" s="74">
        <v>2.7193000000000001</v>
      </c>
      <c r="J950" s="74">
        <v>13.6282</v>
      </c>
      <c r="K950" s="74">
        <v>0</v>
      </c>
      <c r="L950" s="74">
        <v>7.3761999999999999</v>
      </c>
      <c r="M950" s="74">
        <v>11.860099999999999</v>
      </c>
      <c r="N950" s="74">
        <v>2.4531000000000001</v>
      </c>
      <c r="O950" s="74">
        <v>0.51649999999999996</v>
      </c>
      <c r="P950" s="74">
        <v>0</v>
      </c>
      <c r="Q950" s="74">
        <v>0.31330000000000002</v>
      </c>
      <c r="R950" s="74">
        <v>0.55029586104250705</v>
      </c>
      <c r="S950" s="74">
        <v>0</v>
      </c>
      <c r="T950" s="74">
        <v>0</v>
      </c>
      <c r="U950" s="74">
        <v>7.3170926292800602E-3</v>
      </c>
      <c r="V950" s="74">
        <v>7.8507699999999998</v>
      </c>
      <c r="W950" s="74">
        <v>1.53936651273</v>
      </c>
      <c r="X950" s="74">
        <v>1164.8776600000001</v>
      </c>
      <c r="Y950" s="74">
        <v>160</v>
      </c>
      <c r="Z950" s="74">
        <v>0.33603777614858499</v>
      </c>
      <c r="AA950" s="74">
        <v>0.66396222385141501</v>
      </c>
      <c r="AB950" s="74">
        <v>4.1134027455431098E-4</v>
      </c>
      <c r="AC950" s="74">
        <v>4.1134027455431098E-4</v>
      </c>
      <c r="AD950" t="s">
        <v>5810</v>
      </c>
    </row>
    <row r="951" spans="1:30">
      <c r="A951" s="165" t="s">
        <v>1056</v>
      </c>
      <c r="C951" s="165" t="s">
        <v>8443</v>
      </c>
      <c r="D951" s="165" t="s">
        <v>5942</v>
      </c>
      <c r="E951" s="165" t="s">
        <v>6358</v>
      </c>
      <c r="F951" s="159">
        <v>19.421299999999999</v>
      </c>
      <c r="G951" s="159">
        <v>-155.28720000000001</v>
      </c>
      <c r="H951" s="74">
        <v>50.803699999999999</v>
      </c>
      <c r="I951" s="74">
        <v>2.7770999999999999</v>
      </c>
      <c r="J951" s="74">
        <v>13.3568</v>
      </c>
      <c r="K951" s="74">
        <v>0</v>
      </c>
      <c r="L951" s="74">
        <v>7.3808499999999997</v>
      </c>
      <c r="M951" s="74">
        <v>11.972849999999999</v>
      </c>
      <c r="N951" s="74">
        <v>2.4641500000000001</v>
      </c>
      <c r="O951" s="74">
        <v>0.58909999999999996</v>
      </c>
      <c r="P951" s="74">
        <v>0</v>
      </c>
      <c r="Q951" s="74">
        <v>0.27434999999999998</v>
      </c>
      <c r="R951" s="74">
        <v>0.56214604790033995</v>
      </c>
      <c r="S951" s="74">
        <v>0</v>
      </c>
      <c r="T951" s="74">
        <v>0</v>
      </c>
      <c r="U951" s="74">
        <v>5.0874449859624103E-2</v>
      </c>
      <c r="V951" s="74">
        <v>8.3923474999999996</v>
      </c>
      <c r="W951" s="74">
        <v>1.6455581687775001</v>
      </c>
      <c r="X951" s="74">
        <v>1166.7493099999999</v>
      </c>
      <c r="Y951" s="74">
        <v>830</v>
      </c>
      <c r="Z951" s="74">
        <v>7.9927291535898976E-2</v>
      </c>
      <c r="AA951" s="74">
        <v>0.92007270846410105</v>
      </c>
      <c r="AB951" s="74">
        <v>4.7657722194445658E-4</v>
      </c>
      <c r="AC951" s="74">
        <v>4.7657722194445652E-4</v>
      </c>
      <c r="AD951" t="s">
        <v>5810</v>
      </c>
    </row>
    <row r="952" spans="1:30">
      <c r="A952" s="165" t="s">
        <v>1057</v>
      </c>
      <c r="C952" s="165" t="s">
        <v>8443</v>
      </c>
      <c r="D952" s="165" t="s">
        <v>5942</v>
      </c>
      <c r="E952" s="165" t="s">
        <v>6358</v>
      </c>
      <c r="F952" s="159">
        <v>19.421299999999999</v>
      </c>
      <c r="G952" s="159">
        <v>-155.28720000000001</v>
      </c>
      <c r="H952" s="74">
        <v>49.721600000000002</v>
      </c>
      <c r="I952" s="74">
        <v>3.0038</v>
      </c>
      <c r="J952" s="74">
        <v>13.514099999999999</v>
      </c>
      <c r="K952" s="74">
        <v>0</v>
      </c>
      <c r="L952" s="74">
        <v>7.3903999999999996</v>
      </c>
      <c r="M952" s="74">
        <v>12.6142</v>
      </c>
      <c r="N952" s="74">
        <v>2.2898999999999998</v>
      </c>
      <c r="O952" s="74">
        <v>0.50560000000000005</v>
      </c>
      <c r="P952" s="74">
        <v>0</v>
      </c>
      <c r="Q952" s="74">
        <v>0.28310000000000002</v>
      </c>
      <c r="R952" s="74">
        <v>0.534849375083711</v>
      </c>
      <c r="S952" s="74">
        <v>0</v>
      </c>
      <c r="T952" s="74">
        <v>0</v>
      </c>
      <c r="U952" s="74">
        <v>1.6607779344165699E-2</v>
      </c>
      <c r="V952" s="74">
        <v>8.4118549999999992</v>
      </c>
      <c r="W952" s="74">
        <v>1.649383168395</v>
      </c>
      <c r="X952" s="74">
        <v>1177.39572</v>
      </c>
      <c r="Y952" s="74">
        <v>300</v>
      </c>
      <c r="Z952" s="74">
        <v>0.18579723354590519</v>
      </c>
      <c r="AA952" s="74">
        <v>0.81420276645409484</v>
      </c>
      <c r="AB952" s="74">
        <v>5.0915942321575901E-4</v>
      </c>
      <c r="AC952" s="74">
        <v>5.0915942321575879E-4</v>
      </c>
      <c r="AD952" t="s">
        <v>5810</v>
      </c>
    </row>
    <row r="953" spans="1:30">
      <c r="A953" s="165" t="s">
        <v>1058</v>
      </c>
      <c r="C953" s="165" t="s">
        <v>8443</v>
      </c>
      <c r="D953" s="165" t="s">
        <v>5942</v>
      </c>
      <c r="E953" s="165" t="s">
        <v>6358</v>
      </c>
      <c r="F953" s="159">
        <v>19.421299999999999</v>
      </c>
      <c r="G953" s="159">
        <v>-155.28720000000001</v>
      </c>
      <c r="H953" s="74">
        <v>50.6691</v>
      </c>
      <c r="I953" s="74">
        <v>2.5061</v>
      </c>
      <c r="J953" s="74">
        <v>13.12</v>
      </c>
      <c r="K953" s="74">
        <v>0</v>
      </c>
      <c r="L953" s="74">
        <v>7.4242999999999997</v>
      </c>
      <c r="M953" s="74">
        <v>12.37</v>
      </c>
      <c r="N953" s="74">
        <v>2.3010999999999999</v>
      </c>
      <c r="O953" s="74">
        <v>0.3871</v>
      </c>
      <c r="P953" s="74">
        <v>0</v>
      </c>
      <c r="Q953" s="74">
        <v>0.27800000000000002</v>
      </c>
      <c r="R953" s="74">
        <v>0.58416005544157001</v>
      </c>
      <c r="S953" s="74">
        <v>0</v>
      </c>
      <c r="T953" s="74">
        <v>0</v>
      </c>
      <c r="U953" s="74">
        <v>1.6433286238375901E-2</v>
      </c>
      <c r="V953" s="74">
        <v>8.6196800000000007</v>
      </c>
      <c r="W953" s="74">
        <v>1.6901331643199999</v>
      </c>
      <c r="X953" s="74">
        <v>1173.3420000000001</v>
      </c>
      <c r="Y953" s="74">
        <v>310</v>
      </c>
      <c r="Z953" s="74">
        <v>0.20403194258237409</v>
      </c>
      <c r="AA953" s="74">
        <v>0.79596805741762588</v>
      </c>
      <c r="AB953" s="74">
        <v>2.3110975521303779E-4</v>
      </c>
      <c r="AC953" s="74">
        <v>2.311097552130379E-4</v>
      </c>
      <c r="AD953" t="s">
        <v>5810</v>
      </c>
    </row>
    <row r="954" spans="1:30">
      <c r="A954" s="165" t="s">
        <v>1059</v>
      </c>
      <c r="C954" s="165" t="s">
        <v>8443</v>
      </c>
      <c r="D954" s="165" t="s">
        <v>5942</v>
      </c>
      <c r="E954" s="165" t="s">
        <v>6358</v>
      </c>
      <c r="F954" s="159">
        <v>19.421299999999999</v>
      </c>
      <c r="G954" s="159">
        <v>-155.28720000000001</v>
      </c>
      <c r="H954" s="74">
        <v>50.839700000000001</v>
      </c>
      <c r="I954" s="74">
        <v>2.9649000000000001</v>
      </c>
      <c r="J954" s="74">
        <v>13.9694</v>
      </c>
      <c r="K954" s="74">
        <v>0</v>
      </c>
      <c r="L954" s="74">
        <v>7.4255000000000004</v>
      </c>
      <c r="M954" s="74">
        <v>12.807399999999999</v>
      </c>
      <c r="N954" s="74">
        <v>2.4516</v>
      </c>
      <c r="O954" s="74">
        <v>0.53659999999999997</v>
      </c>
      <c r="P954" s="74">
        <v>0</v>
      </c>
      <c r="Q954" s="74">
        <v>0.34870000000000001</v>
      </c>
      <c r="R954" s="74">
        <v>0.25558995942554402</v>
      </c>
      <c r="S954" s="74">
        <v>0</v>
      </c>
      <c r="T954" s="74">
        <v>0</v>
      </c>
      <c r="U954" s="74">
        <v>3.6832131509469302E-3</v>
      </c>
      <c r="V954" s="74">
        <v>7.1757849999999994</v>
      </c>
      <c r="W954" s="74">
        <v>1.407016525965</v>
      </c>
      <c r="X954" s="74">
        <v>1180.60284</v>
      </c>
      <c r="Y954" s="74">
        <v>70</v>
      </c>
      <c r="Z954" s="74">
        <v>0.17682248939326201</v>
      </c>
      <c r="AA954" s="74">
        <v>0.82317751060673805</v>
      </c>
      <c r="AB954" s="74">
        <v>1.2613939704455161E-4</v>
      </c>
      <c r="AC954" s="74">
        <v>1.2613939704455161E-4</v>
      </c>
      <c r="AD954" t="s">
        <v>5810</v>
      </c>
    </row>
    <row r="955" spans="1:30">
      <c r="A955" s="165" t="s">
        <v>1060</v>
      </c>
      <c r="C955" s="165" t="s">
        <v>8443</v>
      </c>
      <c r="D955" s="165" t="s">
        <v>5942</v>
      </c>
      <c r="E955" s="165" t="s">
        <v>6358</v>
      </c>
      <c r="F955" s="159">
        <v>19.421299999999999</v>
      </c>
      <c r="G955" s="159">
        <v>-155.28720000000001</v>
      </c>
      <c r="H955" s="74">
        <v>50.168700000000001</v>
      </c>
      <c r="I955" s="74">
        <v>2.6244999999999998</v>
      </c>
      <c r="J955" s="74">
        <v>12.4374</v>
      </c>
      <c r="K955" s="74">
        <v>0</v>
      </c>
      <c r="L955" s="74">
        <v>7.4494999999999996</v>
      </c>
      <c r="M955" s="74">
        <v>13.1913</v>
      </c>
      <c r="N955" s="74">
        <v>1.9801</v>
      </c>
      <c r="O955" s="74">
        <v>0.48909999999999998</v>
      </c>
      <c r="P955" s="74">
        <v>0</v>
      </c>
      <c r="Q955" s="74">
        <v>0.37559999999999999</v>
      </c>
      <c r="R955" s="74">
        <v>0.576120949051112</v>
      </c>
      <c r="S955" s="74">
        <v>0</v>
      </c>
      <c r="T955" s="74">
        <v>0</v>
      </c>
      <c r="U955" s="74">
        <v>1.09024560663244E-2</v>
      </c>
      <c r="V955" s="74">
        <v>8.7310300000000005</v>
      </c>
      <c r="W955" s="74">
        <v>1.71196649547</v>
      </c>
      <c r="X955" s="74">
        <v>1186.97558</v>
      </c>
      <c r="Y955" s="74">
        <v>220</v>
      </c>
      <c r="Z955" s="74">
        <v>0.27773600210033889</v>
      </c>
      <c r="AA955" s="74">
        <v>0.722263997899661</v>
      </c>
      <c r="AB955" s="74">
        <v>3.1657682463666662E-4</v>
      </c>
      <c r="AC955" s="74">
        <v>3.1657682463666662E-4</v>
      </c>
      <c r="AD955" t="s">
        <v>5810</v>
      </c>
    </row>
    <row r="956" spans="1:30">
      <c r="A956" s="165" t="s">
        <v>1061</v>
      </c>
      <c r="C956" s="165" t="s">
        <v>8443</v>
      </c>
      <c r="D956" s="165" t="s">
        <v>5942</v>
      </c>
      <c r="E956" s="165" t="s">
        <v>6358</v>
      </c>
      <c r="F956" s="159">
        <v>19.421299999999999</v>
      </c>
      <c r="G956" s="159">
        <v>-155.28720000000001</v>
      </c>
      <c r="H956" s="74">
        <v>50.040999999999997</v>
      </c>
      <c r="I956" s="74">
        <v>2.8736999999999999</v>
      </c>
      <c r="J956" s="74">
        <v>12.9758</v>
      </c>
      <c r="K956" s="74">
        <v>0</v>
      </c>
      <c r="L956" s="74">
        <v>7.4587000000000003</v>
      </c>
      <c r="M956" s="74">
        <v>12.4017</v>
      </c>
      <c r="N956" s="74">
        <v>2.1879</v>
      </c>
      <c r="O956" s="74">
        <v>0.55010000000000003</v>
      </c>
      <c r="P956" s="74">
        <v>0</v>
      </c>
      <c r="Q956" s="74">
        <v>0.30559999999999998</v>
      </c>
      <c r="R956" s="74">
        <v>0.56803787575956</v>
      </c>
      <c r="S956" s="74">
        <v>0</v>
      </c>
      <c r="T956" s="74">
        <v>0</v>
      </c>
      <c r="U956" s="74">
        <v>1.3031380895968E-2</v>
      </c>
      <c r="V956" s="74">
        <v>8.2942149999999994</v>
      </c>
      <c r="W956" s="74">
        <v>1.6263165040350001</v>
      </c>
      <c r="X956" s="74">
        <v>1173.8682200000001</v>
      </c>
      <c r="Y956" s="74">
        <v>250</v>
      </c>
      <c r="Z956" s="74">
        <v>0.24051369594676331</v>
      </c>
      <c r="AA956" s="74">
        <v>0.75948630405323669</v>
      </c>
      <c r="AB956" s="74">
        <v>3.2778304297656122E-4</v>
      </c>
      <c r="AC956" s="74">
        <v>3.2778304297656128E-4</v>
      </c>
      <c r="AD956" t="s">
        <v>5810</v>
      </c>
    </row>
    <row r="957" spans="1:30">
      <c r="A957" s="165" t="s">
        <v>1062</v>
      </c>
      <c r="C957" s="165" t="s">
        <v>8443</v>
      </c>
      <c r="D957" s="165" t="s">
        <v>5942</v>
      </c>
      <c r="E957" s="165" t="s">
        <v>6358</v>
      </c>
      <c r="F957" s="159">
        <v>19.421299999999999</v>
      </c>
      <c r="G957" s="159">
        <v>-155.28720000000001</v>
      </c>
      <c r="H957" s="74">
        <v>48.874899999999997</v>
      </c>
      <c r="I957" s="74">
        <v>2.7774999999999999</v>
      </c>
      <c r="J957" s="74">
        <v>12.647</v>
      </c>
      <c r="K957" s="74">
        <v>0</v>
      </c>
      <c r="L957" s="74">
        <v>7.4805000000000001</v>
      </c>
      <c r="M957" s="74">
        <v>12.565200000000001</v>
      </c>
      <c r="N957" s="74">
        <v>2.1876000000000002</v>
      </c>
      <c r="O957" s="74">
        <v>0.45660000000000001</v>
      </c>
      <c r="P957" s="74">
        <v>0</v>
      </c>
      <c r="Q957" s="74">
        <v>0.25850000000000001</v>
      </c>
      <c r="R957" s="74">
        <v>0.50407419857335201</v>
      </c>
      <c r="S957" s="74">
        <v>0</v>
      </c>
      <c r="T957" s="74">
        <v>0</v>
      </c>
      <c r="U957" s="74">
        <v>2.44748958438923E-2</v>
      </c>
      <c r="V957" s="74">
        <v>9.5370849999999994</v>
      </c>
      <c r="W957" s="74">
        <v>1.8700164796650001</v>
      </c>
      <c r="X957" s="74">
        <v>1176.58232</v>
      </c>
      <c r="Y957" s="74">
        <v>410</v>
      </c>
      <c r="Z957" s="74">
        <v>0.1288125806440355</v>
      </c>
      <c r="AA957" s="74">
        <v>0.87118741935596455</v>
      </c>
      <c r="AB957" s="74">
        <v>2.4034860968446449E-4</v>
      </c>
      <c r="AC957" s="74">
        <v>2.4034860968446471E-4</v>
      </c>
      <c r="AD957" t="s">
        <v>5810</v>
      </c>
    </row>
    <row r="958" spans="1:30">
      <c r="A958" s="165" t="s">
        <v>1063</v>
      </c>
      <c r="C958" s="165" t="s">
        <v>8443</v>
      </c>
      <c r="D958" s="165" t="s">
        <v>5942</v>
      </c>
      <c r="E958" s="165" t="s">
        <v>6358</v>
      </c>
      <c r="F958" s="159">
        <v>19.421299999999999</v>
      </c>
      <c r="G958" s="159">
        <v>-155.28720000000001</v>
      </c>
      <c r="H958" s="74">
        <v>50.699100000000001</v>
      </c>
      <c r="I958" s="74">
        <v>2.7519999999999998</v>
      </c>
      <c r="J958" s="74">
        <v>13.995200000000001</v>
      </c>
      <c r="K958" s="74">
        <v>0</v>
      </c>
      <c r="L958" s="74">
        <v>7.4927999999999999</v>
      </c>
      <c r="M958" s="74">
        <v>12.430199999999999</v>
      </c>
      <c r="N958" s="74">
        <v>2.4969999999999999</v>
      </c>
      <c r="O958" s="74">
        <v>0.4254</v>
      </c>
      <c r="P958" s="74">
        <v>0</v>
      </c>
      <c r="Q958" s="74">
        <v>0.69179999999999997</v>
      </c>
      <c r="R958" s="74">
        <v>0.244470180274583</v>
      </c>
      <c r="S958" s="74">
        <v>0</v>
      </c>
      <c r="T958" s="74">
        <v>0</v>
      </c>
      <c r="U958" s="74">
        <v>3.5874769245246799E-3</v>
      </c>
      <c r="V958" s="74">
        <v>7.7171500000000002</v>
      </c>
      <c r="W958" s="74">
        <v>1.51316651535</v>
      </c>
      <c r="X958" s="74">
        <v>1174.34132</v>
      </c>
      <c r="Y958" s="74">
        <v>60</v>
      </c>
      <c r="Z958" s="74">
        <v>0.1897939615971356</v>
      </c>
      <c r="AA958" s="74">
        <v>0.81020603840286443</v>
      </c>
      <c r="AB958" s="74">
        <v>5.790748813099823E-4</v>
      </c>
      <c r="AC958" s="74">
        <v>5.7907488130998241E-4</v>
      </c>
      <c r="AD958" t="s">
        <v>5810</v>
      </c>
    </row>
    <row r="959" spans="1:30">
      <c r="A959" s="165" t="s">
        <v>1064</v>
      </c>
      <c r="C959" s="165" t="s">
        <v>8443</v>
      </c>
      <c r="D959" s="165" t="s">
        <v>5942</v>
      </c>
      <c r="E959" s="165" t="s">
        <v>6358</v>
      </c>
      <c r="F959" s="159">
        <v>19.421299999999999</v>
      </c>
      <c r="G959" s="159">
        <v>-155.28720000000001</v>
      </c>
      <c r="H959" s="74">
        <v>50.419249999999998</v>
      </c>
      <c r="I959" s="74">
        <v>2.9342000000000001</v>
      </c>
      <c r="J959" s="74">
        <v>13.9703</v>
      </c>
      <c r="K959" s="74">
        <v>0</v>
      </c>
      <c r="L959" s="74">
        <v>7.50345</v>
      </c>
      <c r="M959" s="74">
        <v>12.479649999999999</v>
      </c>
      <c r="N959" s="74">
        <v>2.4139499999999998</v>
      </c>
      <c r="O959" s="74">
        <v>0.60929999999999995</v>
      </c>
      <c r="P959" s="74">
        <v>0</v>
      </c>
      <c r="Q959" s="74">
        <v>0.29794999999999999</v>
      </c>
      <c r="R959" s="74">
        <v>0.58536187662844097</v>
      </c>
      <c r="S959" s="74">
        <v>0</v>
      </c>
      <c r="T959" s="74">
        <v>0</v>
      </c>
      <c r="U959" s="74">
        <v>2.1160200497531301E-2</v>
      </c>
      <c r="V959" s="74">
        <v>7.2338400000000007</v>
      </c>
      <c r="W959" s="74">
        <v>1.4183998581599999</v>
      </c>
      <c r="X959" s="74">
        <v>1175.16219</v>
      </c>
      <c r="Y959" s="74">
        <v>390</v>
      </c>
      <c r="Z959" s="74">
        <v>0.16641335487281159</v>
      </c>
      <c r="AA959" s="74">
        <v>0.83358664512718827</v>
      </c>
      <c r="AB959" s="74">
        <v>5.9231733790928542E-5</v>
      </c>
      <c r="AC959" s="74">
        <v>5.9231733790928583E-5</v>
      </c>
      <c r="AD959" t="s">
        <v>5810</v>
      </c>
    </row>
    <row r="960" spans="1:30">
      <c r="A960" s="165" t="s">
        <v>1065</v>
      </c>
      <c r="C960" s="165" t="s">
        <v>8443</v>
      </c>
      <c r="D960" s="165" t="s">
        <v>5942</v>
      </c>
      <c r="E960" s="165" t="s">
        <v>6358</v>
      </c>
      <c r="F960" s="159">
        <v>19.421299999999999</v>
      </c>
      <c r="G960" s="159">
        <v>-155.28720000000001</v>
      </c>
      <c r="H960" s="74">
        <v>49.5229</v>
      </c>
      <c r="I960" s="74">
        <v>2.7749000000000001</v>
      </c>
      <c r="J960" s="74">
        <v>13.198700000000001</v>
      </c>
      <c r="K960" s="74">
        <v>0</v>
      </c>
      <c r="L960" s="74">
        <v>7.5084</v>
      </c>
      <c r="M960" s="74">
        <v>12.558400000000001</v>
      </c>
      <c r="N960" s="74">
        <v>2.3557999999999999</v>
      </c>
      <c r="O960" s="74">
        <v>0.5504</v>
      </c>
      <c r="P960" s="74">
        <v>0</v>
      </c>
      <c r="Q960" s="74">
        <v>0.2772</v>
      </c>
      <c r="R960" s="74">
        <v>0.53980761620374296</v>
      </c>
      <c r="S960" s="74">
        <v>0</v>
      </c>
      <c r="T960" s="74">
        <v>0</v>
      </c>
      <c r="U960" s="74">
        <v>1.5087229254636901E-2</v>
      </c>
      <c r="V960" s="74">
        <v>8.9997150000000001</v>
      </c>
      <c r="W960" s="74">
        <v>1.7646498235350001</v>
      </c>
      <c r="X960" s="74">
        <v>1176.4694400000001</v>
      </c>
      <c r="Y960" s="74">
        <v>270</v>
      </c>
      <c r="Z960" s="74">
        <v>0.20788084652195529</v>
      </c>
      <c r="AA960" s="74">
        <v>0.79211915347804462</v>
      </c>
      <c r="AB960" s="74">
        <v>6.5748496919521438E-4</v>
      </c>
      <c r="AC960" s="74">
        <v>6.5748496919521427E-4</v>
      </c>
      <c r="AD960" t="s">
        <v>5810</v>
      </c>
    </row>
    <row r="961" spans="1:30">
      <c r="A961" s="165" t="s">
        <v>1066</v>
      </c>
      <c r="C961" s="165" t="s">
        <v>8443</v>
      </c>
      <c r="D961" s="165" t="s">
        <v>5942</v>
      </c>
      <c r="E961" s="165" t="s">
        <v>6358</v>
      </c>
      <c r="F961" s="159">
        <v>19.421299999999999</v>
      </c>
      <c r="G961" s="159">
        <v>-155.28720000000001</v>
      </c>
      <c r="H961" s="74">
        <v>50.533200000000001</v>
      </c>
      <c r="I961" s="74">
        <v>2.6492</v>
      </c>
      <c r="J961" s="74">
        <v>13.6191</v>
      </c>
      <c r="K961" s="74">
        <v>0</v>
      </c>
      <c r="L961" s="74">
        <v>7.5087999999999999</v>
      </c>
      <c r="M961" s="74">
        <v>12.8164</v>
      </c>
      <c r="N961" s="74">
        <v>2.4307500000000002</v>
      </c>
      <c r="O961" s="74">
        <v>0.45034999999999997</v>
      </c>
      <c r="P961" s="74">
        <v>0</v>
      </c>
      <c r="Q961" s="74">
        <v>0.2606</v>
      </c>
      <c r="R961" s="74">
        <v>0.635974212099646</v>
      </c>
      <c r="S961" s="74">
        <v>0</v>
      </c>
      <c r="T961" s="74">
        <v>0</v>
      </c>
      <c r="U961" s="74">
        <v>1.390609287368E-2</v>
      </c>
      <c r="V961" s="74">
        <v>8.1714324999999999</v>
      </c>
      <c r="W961" s="74">
        <v>1.6022415064425</v>
      </c>
      <c r="X961" s="74">
        <v>1180.75224</v>
      </c>
      <c r="Y961" s="74">
        <v>280</v>
      </c>
      <c r="Z961" s="74">
        <v>0.26113398934699839</v>
      </c>
      <c r="AA961" s="74">
        <v>0.7388660106530015</v>
      </c>
      <c r="AB961" s="74">
        <v>3.2625160319361431E-4</v>
      </c>
      <c r="AC961" s="74">
        <v>3.2625160319361442E-4</v>
      </c>
      <c r="AD961" t="s">
        <v>5810</v>
      </c>
    </row>
    <row r="962" spans="1:30">
      <c r="A962" s="165" t="s">
        <v>1067</v>
      </c>
      <c r="C962" s="165" t="s">
        <v>8443</v>
      </c>
      <c r="D962" s="165" t="s">
        <v>5942</v>
      </c>
      <c r="E962" s="165" t="s">
        <v>6358</v>
      </c>
      <c r="F962" s="159">
        <v>19.421299999999999</v>
      </c>
      <c r="G962" s="159">
        <v>-155.28720000000001</v>
      </c>
      <c r="H962" s="74">
        <v>50.199100000000001</v>
      </c>
      <c r="I962" s="74">
        <v>2.3597000000000001</v>
      </c>
      <c r="J962" s="74">
        <v>12.647399999999999</v>
      </c>
      <c r="K962" s="74">
        <v>0</v>
      </c>
      <c r="L962" s="74">
        <v>7.5171000000000001</v>
      </c>
      <c r="M962" s="74">
        <v>13.900600000000001</v>
      </c>
      <c r="N962" s="74">
        <v>1.6907000000000001</v>
      </c>
      <c r="O962" s="74">
        <v>0.48620000000000002</v>
      </c>
      <c r="P962" s="74">
        <v>0</v>
      </c>
      <c r="Q962" s="74">
        <v>0.27950000000000003</v>
      </c>
      <c r="R962" s="74">
        <v>0.55973655214739004</v>
      </c>
      <c r="S962" s="74">
        <v>0</v>
      </c>
      <c r="T962" s="74">
        <v>0</v>
      </c>
      <c r="U962" s="74">
        <v>9.4442561355042899E-3</v>
      </c>
      <c r="V962" s="74">
        <v>8.0182199999999995</v>
      </c>
      <c r="W962" s="74">
        <v>1.5721998427799999</v>
      </c>
      <c r="X962" s="74">
        <v>1198.7499600000001</v>
      </c>
      <c r="Y962" s="74">
        <v>200</v>
      </c>
      <c r="Z962" s="74">
        <v>0.28424734741810348</v>
      </c>
      <c r="AA962" s="74">
        <v>0.71575265258189646</v>
      </c>
      <c r="AB962" s="74">
        <v>4.2128947997972349E-4</v>
      </c>
      <c r="AC962" s="74">
        <v>4.2128947997972381E-4</v>
      </c>
      <c r="AD962" t="s">
        <v>5810</v>
      </c>
    </row>
    <row r="963" spans="1:30">
      <c r="A963" s="165" t="s">
        <v>1068</v>
      </c>
      <c r="C963" s="165" t="s">
        <v>8443</v>
      </c>
      <c r="D963" s="165" t="s">
        <v>5942</v>
      </c>
      <c r="E963" s="165" t="s">
        <v>6358</v>
      </c>
      <c r="F963" s="159">
        <v>19.421299999999999</v>
      </c>
      <c r="G963" s="159">
        <v>-155.28720000000001</v>
      </c>
      <c r="H963" s="74">
        <v>49.723033333333298</v>
      </c>
      <c r="I963" s="74">
        <v>2.9733666666666698</v>
      </c>
      <c r="J963" s="74">
        <v>13.262600000000001</v>
      </c>
      <c r="K963" s="74">
        <v>0</v>
      </c>
      <c r="L963" s="74">
        <v>7.5194999999999999</v>
      </c>
      <c r="M963" s="74">
        <v>11.835599999999999</v>
      </c>
      <c r="N963" s="74">
        <v>2.5194666666666699</v>
      </c>
      <c r="O963" s="74">
        <v>0.64086666666666703</v>
      </c>
      <c r="P963" s="74">
        <v>0</v>
      </c>
      <c r="Q963" s="74">
        <v>0.33606666666666701</v>
      </c>
      <c r="R963" s="74">
        <v>0.607431582502169</v>
      </c>
      <c r="S963" s="74">
        <v>0</v>
      </c>
      <c r="T963" s="74">
        <v>0</v>
      </c>
      <c r="U963" s="74">
        <v>1.18562278452809E-2</v>
      </c>
      <c r="V963" s="74">
        <v>8.8593233333333039</v>
      </c>
      <c r="W963" s="74">
        <v>1.7371220485099941</v>
      </c>
      <c r="X963" s="74">
        <v>1164.4709600000001</v>
      </c>
      <c r="Y963" s="74">
        <v>230</v>
      </c>
      <c r="Z963" s="74">
        <v>0.29630943440885799</v>
      </c>
      <c r="AA963" s="74">
        <v>0.70369056559114207</v>
      </c>
      <c r="AB963" s="74">
        <v>5.9327464448497849E-4</v>
      </c>
      <c r="AC963" s="74">
        <v>5.9327464448497849E-4</v>
      </c>
      <c r="AD963" t="s">
        <v>5810</v>
      </c>
    </row>
    <row r="964" spans="1:30">
      <c r="A964" s="165" t="s">
        <v>1069</v>
      </c>
      <c r="C964" s="165" t="s">
        <v>8443</v>
      </c>
      <c r="D964" s="165" t="s">
        <v>5942</v>
      </c>
      <c r="E964" s="165" t="s">
        <v>6358</v>
      </c>
      <c r="F964" s="159">
        <v>19.421299999999999</v>
      </c>
      <c r="G964" s="159">
        <v>-155.28720000000001</v>
      </c>
      <c r="H964" s="74">
        <v>50.598999999999997</v>
      </c>
      <c r="I964" s="74">
        <v>2.6804999999999999</v>
      </c>
      <c r="J964" s="74">
        <v>12.537800000000001</v>
      </c>
      <c r="K964" s="74">
        <v>0</v>
      </c>
      <c r="L964" s="74">
        <v>7.5391000000000004</v>
      </c>
      <c r="M964" s="74">
        <v>13.153</v>
      </c>
      <c r="N964" s="74">
        <v>2.1983999999999999</v>
      </c>
      <c r="O964" s="74">
        <v>0.54749999999999999</v>
      </c>
      <c r="P964" s="74">
        <v>0</v>
      </c>
      <c r="Q964" s="74">
        <v>0.28310000000000002</v>
      </c>
      <c r="R964" s="74">
        <v>0.32008795046822203</v>
      </c>
      <c r="S964" s="74">
        <v>0</v>
      </c>
      <c r="T964" s="74">
        <v>0</v>
      </c>
      <c r="U964" s="74">
        <v>1.0337162579085801E-2</v>
      </c>
      <c r="V964" s="74">
        <v>8.0852000000000004</v>
      </c>
      <c r="W964" s="74">
        <v>1.5853331747999999</v>
      </c>
      <c r="X964" s="74">
        <v>1186.3398</v>
      </c>
      <c r="Y964" s="74">
        <v>180</v>
      </c>
      <c r="Z964" s="74">
        <v>0.1102497153636279</v>
      </c>
      <c r="AA964" s="74">
        <v>0.88975028463637207</v>
      </c>
      <c r="AB964" s="74">
        <v>3.4181961717884877E-5</v>
      </c>
      <c r="AC964" s="74">
        <v>3.4181961717884857E-5</v>
      </c>
      <c r="AD964" t="s">
        <v>5810</v>
      </c>
    </row>
    <row r="965" spans="1:30">
      <c r="A965" s="165" t="s">
        <v>1070</v>
      </c>
      <c r="C965" s="165" t="s">
        <v>8443</v>
      </c>
      <c r="D965" s="165" t="s">
        <v>5942</v>
      </c>
      <c r="E965" s="165" t="s">
        <v>6358</v>
      </c>
      <c r="F965" s="159">
        <v>19.421299999999999</v>
      </c>
      <c r="G965" s="159">
        <v>-155.28720000000001</v>
      </c>
      <c r="H965" s="74">
        <v>49.899933333333301</v>
      </c>
      <c r="I965" s="74">
        <v>2.85693333333333</v>
      </c>
      <c r="J965" s="74">
        <v>13.0949666666667</v>
      </c>
      <c r="K965" s="74">
        <v>0</v>
      </c>
      <c r="L965" s="74">
        <v>7.5572999999999997</v>
      </c>
      <c r="M965" s="74">
        <v>12.144299999999999</v>
      </c>
      <c r="N965" s="74">
        <v>2.3538000000000001</v>
      </c>
      <c r="O965" s="74">
        <v>0.55630000000000002</v>
      </c>
      <c r="P965" s="74">
        <v>0</v>
      </c>
      <c r="Q965" s="74">
        <v>0.28670000000000001</v>
      </c>
      <c r="R965" s="74">
        <v>0.62835954024460206</v>
      </c>
      <c r="S965" s="74">
        <v>0</v>
      </c>
      <c r="T965" s="74">
        <v>0</v>
      </c>
      <c r="U965" s="74">
        <v>8.89383709387883E-3</v>
      </c>
      <c r="V965" s="74">
        <v>8.8859566666666954</v>
      </c>
      <c r="W965" s="74">
        <v>1.742344270210006</v>
      </c>
      <c r="X965" s="74">
        <v>1169.59538</v>
      </c>
      <c r="Y965" s="74">
        <v>200</v>
      </c>
      <c r="Z965" s="74">
        <v>0.35806855493261408</v>
      </c>
      <c r="AA965" s="74">
        <v>0.64193144506738586</v>
      </c>
      <c r="AB965" s="74">
        <v>1.7679118363687051E-5</v>
      </c>
      <c r="AC965" s="74">
        <v>1.7679118363687051E-5</v>
      </c>
      <c r="AD965" t="s">
        <v>5810</v>
      </c>
    </row>
    <row r="966" spans="1:30">
      <c r="A966" s="165" t="s">
        <v>1071</v>
      </c>
      <c r="C966" s="165" t="s">
        <v>8443</v>
      </c>
      <c r="D966" s="165" t="s">
        <v>5942</v>
      </c>
      <c r="E966" s="165" t="s">
        <v>6358</v>
      </c>
      <c r="F966" s="159">
        <v>19.421299999999999</v>
      </c>
      <c r="G966" s="159">
        <v>-155.28720000000001</v>
      </c>
      <c r="H966" s="74">
        <v>49.6828</v>
      </c>
      <c r="I966" s="74">
        <v>2.8685</v>
      </c>
      <c r="J966" s="74">
        <v>13.36415</v>
      </c>
      <c r="K966" s="74">
        <v>0</v>
      </c>
      <c r="L966" s="74">
        <v>7.5835499999999998</v>
      </c>
      <c r="M966" s="74">
        <v>12.07155</v>
      </c>
      <c r="N966" s="74">
        <v>2.45825</v>
      </c>
      <c r="O966" s="74">
        <v>0.58514999999999995</v>
      </c>
      <c r="P966" s="74">
        <v>0</v>
      </c>
      <c r="Q966" s="74">
        <v>0.3009</v>
      </c>
      <c r="R966" s="74">
        <v>0.325440532742239</v>
      </c>
      <c r="S966" s="74">
        <v>0</v>
      </c>
      <c r="T966" s="74">
        <v>0</v>
      </c>
      <c r="U966" s="74">
        <v>1.03683944231403E-2</v>
      </c>
      <c r="V966" s="74">
        <v>9.1548824999999994</v>
      </c>
      <c r="W966" s="74">
        <v>1.7950748204925</v>
      </c>
      <c r="X966" s="74">
        <v>1168.3877299999999</v>
      </c>
      <c r="Y966" s="74">
        <v>170</v>
      </c>
      <c r="Z966" s="74">
        <v>0.12571661285016481</v>
      </c>
      <c r="AA966" s="74">
        <v>0.87428338714983522</v>
      </c>
      <c r="AB966" s="74">
        <v>4.7302597062174521E-4</v>
      </c>
      <c r="AC966" s="74">
        <v>4.7302597062174521E-4</v>
      </c>
      <c r="AD966" t="s">
        <v>5810</v>
      </c>
    </row>
    <row r="967" spans="1:30">
      <c r="A967" s="165" t="s">
        <v>1072</v>
      </c>
      <c r="C967" s="165" t="s">
        <v>8443</v>
      </c>
      <c r="D967" s="165" t="s">
        <v>5942</v>
      </c>
      <c r="E967" s="165" t="s">
        <v>6358</v>
      </c>
      <c r="F967" s="159">
        <v>19.421299999999999</v>
      </c>
      <c r="G967" s="159">
        <v>-155.28720000000001</v>
      </c>
      <c r="H967" s="74">
        <v>48.530999999999999</v>
      </c>
      <c r="I967" s="74">
        <v>2.4662000000000002</v>
      </c>
      <c r="J967" s="74">
        <v>12.479749999999999</v>
      </c>
      <c r="K967" s="74">
        <v>0</v>
      </c>
      <c r="L967" s="74">
        <v>7.5849500000000001</v>
      </c>
      <c r="M967" s="74">
        <v>12.25705</v>
      </c>
      <c r="N967" s="74">
        <v>1.9772000000000001</v>
      </c>
      <c r="O967" s="74">
        <v>0.48185</v>
      </c>
      <c r="P967" s="74">
        <v>0</v>
      </c>
      <c r="Q967" s="74">
        <v>0.27815000000000001</v>
      </c>
      <c r="R967" s="74">
        <v>0.57080092961580797</v>
      </c>
      <c r="S967" s="74">
        <v>0</v>
      </c>
      <c r="T967" s="74">
        <v>0</v>
      </c>
      <c r="U967" s="74">
        <v>2.2819757689484601E-2</v>
      </c>
      <c r="V967" s="74">
        <v>11.6168225</v>
      </c>
      <c r="W967" s="74">
        <v>2.2778081055524999</v>
      </c>
      <c r="X967" s="74">
        <v>1171.46703</v>
      </c>
      <c r="Y967" s="74">
        <v>390</v>
      </c>
      <c r="Z967" s="74">
        <v>0.1769267636861305</v>
      </c>
      <c r="AA967" s="74">
        <v>0.82307323631386953</v>
      </c>
      <c r="AB967" s="74">
        <v>6.4025365105525848E-5</v>
      </c>
      <c r="AC967" s="74">
        <v>6.4025365105525861E-5</v>
      </c>
      <c r="AD967" t="s">
        <v>5810</v>
      </c>
    </row>
    <row r="968" spans="1:30">
      <c r="A968" s="165" t="s">
        <v>1073</v>
      </c>
      <c r="C968" s="165" t="s">
        <v>8443</v>
      </c>
      <c r="D968" s="165" t="s">
        <v>5942</v>
      </c>
      <c r="E968" s="165" t="s">
        <v>6358</v>
      </c>
      <c r="F968" s="159">
        <v>19.421299999999999</v>
      </c>
      <c r="G968" s="159">
        <v>-155.28720000000001</v>
      </c>
      <c r="H968" s="74">
        <v>50.276350000000001</v>
      </c>
      <c r="I968" s="74">
        <v>2.4996499999999999</v>
      </c>
      <c r="J968" s="74">
        <v>13.338050000000001</v>
      </c>
      <c r="K968" s="74">
        <v>0</v>
      </c>
      <c r="L968" s="74">
        <v>7.6052</v>
      </c>
      <c r="M968" s="74">
        <v>12.178850000000001</v>
      </c>
      <c r="N968" s="74">
        <v>2.4417499999999999</v>
      </c>
      <c r="O968" s="74">
        <v>0.48265000000000002</v>
      </c>
      <c r="P968" s="74">
        <v>0</v>
      </c>
      <c r="Q968" s="74">
        <v>0.26229999999999998</v>
      </c>
      <c r="R968" s="74">
        <v>0.58313658825185599</v>
      </c>
      <c r="S968" s="74">
        <v>0</v>
      </c>
      <c r="T968" s="74">
        <v>0</v>
      </c>
      <c r="U968" s="74">
        <v>2.4373529229819901E-2</v>
      </c>
      <c r="V968" s="74">
        <v>8.7484549999999999</v>
      </c>
      <c r="W968" s="74">
        <v>1.7153831617949999</v>
      </c>
      <c r="X968" s="74">
        <v>1170.1689100000001</v>
      </c>
      <c r="Y968" s="74">
        <v>430</v>
      </c>
      <c r="Z968" s="74">
        <v>0.1528601753134014</v>
      </c>
      <c r="AA968" s="74">
        <v>0.84713982468659854</v>
      </c>
      <c r="AB968" s="74">
        <v>1.207966991810862E-4</v>
      </c>
      <c r="AC968" s="74">
        <v>1.207966991810861E-4</v>
      </c>
      <c r="AD968" t="s">
        <v>5810</v>
      </c>
    </row>
    <row r="969" spans="1:30">
      <c r="A969" s="165" t="s">
        <v>1074</v>
      </c>
      <c r="C969" s="165" t="s">
        <v>8443</v>
      </c>
      <c r="D969" s="165" t="s">
        <v>5942</v>
      </c>
      <c r="E969" s="165" t="s">
        <v>6358</v>
      </c>
      <c r="F969" s="159">
        <v>19.421299999999999</v>
      </c>
      <c r="G969" s="159">
        <v>-155.28720000000001</v>
      </c>
      <c r="H969" s="74">
        <v>50.829599999999999</v>
      </c>
      <c r="I969" s="74">
        <v>2.8256999999999999</v>
      </c>
      <c r="J969" s="74">
        <v>13.6089</v>
      </c>
      <c r="K969" s="74">
        <v>0</v>
      </c>
      <c r="L969" s="74">
        <v>7.6597999999999997</v>
      </c>
      <c r="M969" s="74">
        <v>12.9536</v>
      </c>
      <c r="N969" s="74">
        <v>2.3944000000000001</v>
      </c>
      <c r="O969" s="74">
        <v>0.6119</v>
      </c>
      <c r="P969" s="74">
        <v>0</v>
      </c>
      <c r="Q969" s="74">
        <v>0.30690000000000001</v>
      </c>
      <c r="R969" s="74">
        <v>0.56220758393436199</v>
      </c>
      <c r="S969" s="74">
        <v>0</v>
      </c>
      <c r="T969" s="74">
        <v>0</v>
      </c>
      <c r="U969" s="74">
        <v>1.13356786173558E-2</v>
      </c>
      <c r="V969" s="74">
        <v>7.2208350000000001</v>
      </c>
      <c r="W969" s="74">
        <v>1.4158498584150001</v>
      </c>
      <c r="X969" s="74">
        <v>1183.0297599999999</v>
      </c>
      <c r="Y969" s="74">
        <v>230</v>
      </c>
      <c r="Z969" s="74">
        <v>0.2471442836285658</v>
      </c>
      <c r="AA969" s="74">
        <v>0.75285571637143422</v>
      </c>
      <c r="AB969" s="74">
        <v>2.49636994945701E-5</v>
      </c>
      <c r="AC969" s="74">
        <v>2.49636994945701E-5</v>
      </c>
      <c r="AD969" t="s">
        <v>5810</v>
      </c>
    </row>
    <row r="970" spans="1:30">
      <c r="A970" s="165" t="s">
        <v>1075</v>
      </c>
      <c r="C970" s="165" t="s">
        <v>8443</v>
      </c>
      <c r="D970" s="165" t="s">
        <v>5942</v>
      </c>
      <c r="E970" s="165" t="s">
        <v>6358</v>
      </c>
      <c r="F970" s="159">
        <v>19.421299999999999</v>
      </c>
      <c r="G970" s="159">
        <v>-155.28720000000001</v>
      </c>
      <c r="H970" s="74">
        <v>49.987900000000003</v>
      </c>
      <c r="I970" s="74">
        <v>2.8489</v>
      </c>
      <c r="J970" s="74">
        <v>13.4754</v>
      </c>
      <c r="K970" s="74">
        <v>0</v>
      </c>
      <c r="L970" s="74">
        <v>7.673</v>
      </c>
      <c r="M970" s="74">
        <v>12.256600000000001</v>
      </c>
      <c r="N970" s="74">
        <v>2.5630000000000002</v>
      </c>
      <c r="O970" s="74">
        <v>0.39369999999999999</v>
      </c>
      <c r="P970" s="74">
        <v>0</v>
      </c>
      <c r="Q970" s="74">
        <v>0.309</v>
      </c>
      <c r="R970" s="74">
        <v>0.51533779459614903</v>
      </c>
      <c r="S970" s="74">
        <v>0</v>
      </c>
      <c r="T970" s="74">
        <v>0</v>
      </c>
      <c r="U970" s="74">
        <v>4.0539522305886901E-2</v>
      </c>
      <c r="V970" s="74">
        <v>8.327024999999999</v>
      </c>
      <c r="W970" s="74">
        <v>1.632749836725</v>
      </c>
      <c r="X970" s="74">
        <v>1171.45956</v>
      </c>
      <c r="Y970" s="74">
        <v>670</v>
      </c>
      <c r="Z970" s="74">
        <v>8.3712870929955899E-2</v>
      </c>
      <c r="AA970" s="74">
        <v>0.91628712907004406</v>
      </c>
      <c r="AB970" s="74">
        <v>1.4667615716274439E-5</v>
      </c>
      <c r="AC970" s="74">
        <v>1.4667615716274449E-5</v>
      </c>
      <c r="AD970" t="s">
        <v>5810</v>
      </c>
    </row>
    <row r="971" spans="1:30">
      <c r="A971" s="165" t="s">
        <v>1076</v>
      </c>
      <c r="C971" s="165" t="s">
        <v>8443</v>
      </c>
      <c r="D971" s="165" t="s">
        <v>5942</v>
      </c>
      <c r="E971" s="165" t="s">
        <v>6358</v>
      </c>
      <c r="F971" s="159">
        <v>19.421299999999999</v>
      </c>
      <c r="G971" s="159">
        <v>-155.28720000000001</v>
      </c>
      <c r="H971" s="74">
        <v>50.233449999999998</v>
      </c>
      <c r="I971" s="74">
        <v>2.5164</v>
      </c>
      <c r="J971" s="74">
        <v>13.543100000000001</v>
      </c>
      <c r="K971" s="74">
        <v>0</v>
      </c>
      <c r="L971" s="74">
        <v>7.6951999999999998</v>
      </c>
      <c r="M971" s="74">
        <v>12.121700000000001</v>
      </c>
      <c r="N971" s="74">
        <v>2.4598</v>
      </c>
      <c r="O971" s="74">
        <v>0.51229999999999998</v>
      </c>
      <c r="P971" s="74">
        <v>0</v>
      </c>
      <c r="Q971" s="74">
        <v>0.2676</v>
      </c>
      <c r="R971" s="74">
        <v>0.584254311906796</v>
      </c>
      <c r="S971" s="74">
        <v>0</v>
      </c>
      <c r="T971" s="74">
        <v>0</v>
      </c>
      <c r="U971" s="74">
        <v>1.2583264186902299E-2</v>
      </c>
      <c r="V971" s="74">
        <v>8.2885200000000001</v>
      </c>
      <c r="W971" s="74">
        <v>1.6251998374800001</v>
      </c>
      <c r="X971" s="74">
        <v>1169.2202199999999</v>
      </c>
      <c r="Y971" s="74">
        <v>250</v>
      </c>
      <c r="Z971" s="74">
        <v>0.2482882636550304</v>
      </c>
      <c r="AA971" s="74">
        <v>0.75171173634496968</v>
      </c>
      <c r="AB971" s="74">
        <v>1.119307422810369E-4</v>
      </c>
      <c r="AC971" s="74">
        <v>1.119307422810369E-4</v>
      </c>
      <c r="AD971" t="s">
        <v>5810</v>
      </c>
    </row>
    <row r="972" spans="1:30">
      <c r="A972" s="165" t="s">
        <v>1077</v>
      </c>
      <c r="C972" s="165" t="s">
        <v>8443</v>
      </c>
      <c r="D972" s="165" t="s">
        <v>5942</v>
      </c>
      <c r="E972" s="165" t="s">
        <v>6358</v>
      </c>
      <c r="F972" s="159">
        <v>19.421299999999999</v>
      </c>
      <c r="G972" s="159">
        <v>-155.28720000000001</v>
      </c>
      <c r="H972" s="74">
        <v>50.716900000000003</v>
      </c>
      <c r="I972" s="74">
        <v>2.4668999999999999</v>
      </c>
      <c r="J972" s="74">
        <v>13.103199999999999</v>
      </c>
      <c r="K972" s="74">
        <v>0</v>
      </c>
      <c r="L972" s="74">
        <v>7.7</v>
      </c>
      <c r="M972" s="74">
        <v>11.7049</v>
      </c>
      <c r="N972" s="74">
        <v>2.3944999999999999</v>
      </c>
      <c r="O972" s="74">
        <v>0.4148</v>
      </c>
      <c r="P972" s="74">
        <v>0</v>
      </c>
      <c r="Q972" s="74">
        <v>0.23780000000000001</v>
      </c>
      <c r="R972" s="74">
        <v>0.290958698975463</v>
      </c>
      <c r="S972" s="74">
        <v>0</v>
      </c>
      <c r="T972" s="74">
        <v>0</v>
      </c>
      <c r="U972" s="74">
        <v>2.0836754122515601E-2</v>
      </c>
      <c r="V972" s="74">
        <v>9.4371249999999982</v>
      </c>
      <c r="W972" s="74">
        <v>1.8504164816249999</v>
      </c>
      <c r="X972" s="74">
        <v>1162.30134</v>
      </c>
      <c r="Y972" s="74">
        <v>330</v>
      </c>
      <c r="Z972" s="74">
        <v>5.381290030539039E-2</v>
      </c>
      <c r="AA972" s="74">
        <v>0.94618709969460957</v>
      </c>
      <c r="AB972" s="74">
        <v>5.6666289163130991E-4</v>
      </c>
      <c r="AC972" s="74">
        <v>5.6666289163130991E-4</v>
      </c>
      <c r="AD972" t="s">
        <v>5810</v>
      </c>
    </row>
    <row r="973" spans="1:30">
      <c r="A973" s="165" t="s">
        <v>1078</v>
      </c>
      <c r="C973" s="165" t="s">
        <v>8443</v>
      </c>
      <c r="D973" s="165" t="s">
        <v>5942</v>
      </c>
      <c r="E973" s="165" t="s">
        <v>6358</v>
      </c>
      <c r="F973" s="159">
        <v>19.421299999999999</v>
      </c>
      <c r="G973" s="159">
        <v>-155.28720000000001</v>
      </c>
      <c r="H973" s="74">
        <v>48.723500000000001</v>
      </c>
      <c r="I973" s="74">
        <v>2.7976000000000001</v>
      </c>
      <c r="J973" s="74">
        <v>12.457599999999999</v>
      </c>
      <c r="K973" s="74">
        <v>0</v>
      </c>
      <c r="L973" s="74">
        <v>7.7016</v>
      </c>
      <c r="M973" s="74">
        <v>12.4909</v>
      </c>
      <c r="N973" s="74">
        <v>2.1718999999999999</v>
      </c>
      <c r="O973" s="74">
        <v>0.4708</v>
      </c>
      <c r="P973" s="74">
        <v>0</v>
      </c>
      <c r="Q973" s="74">
        <v>0.2742</v>
      </c>
      <c r="R973" s="74">
        <v>0.48386985375770297</v>
      </c>
      <c r="S973" s="74">
        <v>0</v>
      </c>
      <c r="T973" s="74">
        <v>0</v>
      </c>
      <c r="U973" s="74">
        <v>2.53400245025154E-2</v>
      </c>
      <c r="V973" s="74">
        <v>9.8870299999999993</v>
      </c>
      <c r="W973" s="74">
        <v>1.93863313947</v>
      </c>
      <c r="X973" s="74">
        <v>1175.3489400000001</v>
      </c>
      <c r="Y973" s="74">
        <v>410</v>
      </c>
      <c r="Z973" s="74">
        <v>0.1212439604804392</v>
      </c>
      <c r="AA973" s="74">
        <v>0.87875603951956083</v>
      </c>
      <c r="AB973" s="74">
        <v>4.0972558567907642E-4</v>
      </c>
      <c r="AC973" s="74">
        <v>4.0972558567907642E-4</v>
      </c>
      <c r="AD973" t="s">
        <v>5810</v>
      </c>
    </row>
    <row r="974" spans="1:30">
      <c r="A974" s="165" t="s">
        <v>1079</v>
      </c>
      <c r="C974" s="165" t="s">
        <v>8443</v>
      </c>
      <c r="D974" s="165" t="s">
        <v>5942</v>
      </c>
      <c r="E974" s="165" t="s">
        <v>6358</v>
      </c>
      <c r="F974" s="159">
        <v>19.421299999999999</v>
      </c>
      <c r="G974" s="159">
        <v>-155.28720000000001</v>
      </c>
      <c r="H974" s="74">
        <v>49.678800000000003</v>
      </c>
      <c r="I974" s="74">
        <v>2.9405000000000001</v>
      </c>
      <c r="J974" s="74">
        <v>13.106299999999999</v>
      </c>
      <c r="K974" s="74">
        <v>0</v>
      </c>
      <c r="L974" s="74">
        <v>7.7157</v>
      </c>
      <c r="M974" s="74">
        <v>12.2296</v>
      </c>
      <c r="N974" s="74">
        <v>2.3001</v>
      </c>
      <c r="O974" s="74">
        <v>0.5837</v>
      </c>
      <c r="P974" s="74">
        <v>0</v>
      </c>
      <c r="Q974" s="74">
        <v>0.28170000000000001</v>
      </c>
      <c r="R974" s="74">
        <v>0.53455011115764495</v>
      </c>
      <c r="S974" s="74">
        <v>0</v>
      </c>
      <c r="T974" s="74">
        <v>0</v>
      </c>
      <c r="U974" s="74">
        <v>1.17902353570816E-2</v>
      </c>
      <c r="V974" s="74">
        <v>9.0043049999999987</v>
      </c>
      <c r="W974" s="74">
        <v>1.765549823445</v>
      </c>
      <c r="X974" s="74">
        <v>1171.01136</v>
      </c>
      <c r="Y974" s="74">
        <v>220</v>
      </c>
      <c r="Z974" s="74">
        <v>0.24891830038642729</v>
      </c>
      <c r="AA974" s="74">
        <v>0.75108169961357274</v>
      </c>
      <c r="AB974" s="74">
        <v>4.5585518822990748E-4</v>
      </c>
      <c r="AC974" s="74">
        <v>4.5585518822990737E-4</v>
      </c>
      <c r="AD974" t="s">
        <v>5810</v>
      </c>
    </row>
    <row r="975" spans="1:30">
      <c r="A975" s="165" t="s">
        <v>1080</v>
      </c>
      <c r="C975" s="165" t="s">
        <v>8443</v>
      </c>
      <c r="D975" s="165" t="s">
        <v>5942</v>
      </c>
      <c r="E975" s="165" t="s">
        <v>6358</v>
      </c>
      <c r="F975" s="159">
        <v>19.421299999999999</v>
      </c>
      <c r="G975" s="159">
        <v>-155.28720000000001</v>
      </c>
      <c r="H975" s="74">
        <v>49.372799999999998</v>
      </c>
      <c r="I975" s="74">
        <v>2.7397999999999998</v>
      </c>
      <c r="J975" s="74">
        <v>13.03885</v>
      </c>
      <c r="K975" s="74">
        <v>0</v>
      </c>
      <c r="L975" s="74">
        <v>7.83</v>
      </c>
      <c r="M975" s="74">
        <v>12.431150000000001</v>
      </c>
      <c r="N975" s="74">
        <v>2.2603</v>
      </c>
      <c r="O975" s="74">
        <v>0.33415</v>
      </c>
      <c r="P975" s="74">
        <v>0</v>
      </c>
      <c r="Q975" s="74">
        <v>0.3745</v>
      </c>
      <c r="R975" s="74">
        <v>0.48914694127929997</v>
      </c>
      <c r="S975" s="74">
        <v>0</v>
      </c>
      <c r="T975" s="74">
        <v>0</v>
      </c>
      <c r="U975" s="74">
        <v>3.6042648086695502E-2</v>
      </c>
      <c r="V975" s="74">
        <v>8.9934250000000002</v>
      </c>
      <c r="W975" s="74">
        <v>1.763416490325</v>
      </c>
      <c r="X975" s="74">
        <v>1174.35709</v>
      </c>
      <c r="Y975" s="74">
        <v>590</v>
      </c>
      <c r="Z975" s="74">
        <v>8.7519632423907243E-2</v>
      </c>
      <c r="AA975" s="74">
        <v>0.91248036757609274</v>
      </c>
      <c r="AB975" s="74">
        <v>2.6247941671330718E-4</v>
      </c>
      <c r="AC975" s="74">
        <v>2.6247941671330718E-4</v>
      </c>
      <c r="AD975" t="s">
        <v>5810</v>
      </c>
    </row>
    <row r="976" spans="1:30">
      <c r="A976" s="165" t="s">
        <v>1081</v>
      </c>
      <c r="C976" s="165" t="s">
        <v>8443</v>
      </c>
      <c r="D976" s="165" t="s">
        <v>5942</v>
      </c>
      <c r="E976" s="165" t="s">
        <v>6358</v>
      </c>
      <c r="F976" s="159">
        <v>19.421299999999999</v>
      </c>
      <c r="G976" s="159">
        <v>-155.28720000000001</v>
      </c>
      <c r="H976" s="74">
        <v>49.171500000000002</v>
      </c>
      <c r="I976" s="74">
        <v>2.7623000000000002</v>
      </c>
      <c r="J976" s="74">
        <v>12.2842</v>
      </c>
      <c r="K976" s="74">
        <v>0</v>
      </c>
      <c r="L976" s="74">
        <v>7.8390000000000004</v>
      </c>
      <c r="M976" s="74">
        <v>12.361000000000001</v>
      </c>
      <c r="N976" s="74">
        <v>2.1113</v>
      </c>
      <c r="O976" s="74">
        <v>0.4526</v>
      </c>
      <c r="P976" s="74">
        <v>0</v>
      </c>
      <c r="Q976" s="74">
        <v>0.31090000000000001</v>
      </c>
      <c r="R976" s="74">
        <v>0.44310695954039703</v>
      </c>
      <c r="S976" s="74">
        <v>0</v>
      </c>
      <c r="T976" s="74">
        <v>0</v>
      </c>
      <c r="U976" s="74">
        <v>3.6612771368641703E-2</v>
      </c>
      <c r="V976" s="74">
        <v>9.102055</v>
      </c>
      <c r="W976" s="74">
        <v>1.784716488195</v>
      </c>
      <c r="X976" s="74">
        <v>1173.1926000000001</v>
      </c>
      <c r="Y976" s="74">
        <v>580</v>
      </c>
      <c r="Z976" s="74">
        <v>7.4035360412516169E-2</v>
      </c>
      <c r="AA976" s="74">
        <v>0.92596463958748387</v>
      </c>
      <c r="AB976" s="74">
        <v>3.2366323371540339E-4</v>
      </c>
      <c r="AC976" s="74">
        <v>3.236632337154035E-4</v>
      </c>
      <c r="AD976" t="s">
        <v>5810</v>
      </c>
    </row>
    <row r="977" spans="1:30">
      <c r="A977" s="165" t="s">
        <v>1082</v>
      </c>
      <c r="C977" s="165" t="s">
        <v>8443</v>
      </c>
      <c r="D977" s="165" t="s">
        <v>5942</v>
      </c>
      <c r="E977" s="165" t="s">
        <v>6358</v>
      </c>
      <c r="F977" s="159">
        <v>19.421299999999999</v>
      </c>
      <c r="G977" s="159">
        <v>-155.28720000000001</v>
      </c>
      <c r="H977" s="74">
        <v>50.6387</v>
      </c>
      <c r="I977" s="74">
        <v>2.6735000000000002</v>
      </c>
      <c r="J977" s="74">
        <v>12.6256</v>
      </c>
      <c r="K977" s="74">
        <v>0</v>
      </c>
      <c r="L977" s="74">
        <v>7.8737000000000004</v>
      </c>
      <c r="M977" s="74">
        <v>13.4437</v>
      </c>
      <c r="N977" s="74">
        <v>2.2606999999999999</v>
      </c>
      <c r="O977" s="74">
        <v>0.54059999999999997</v>
      </c>
      <c r="P977" s="74">
        <v>0</v>
      </c>
      <c r="Q977" s="74">
        <v>0.2898</v>
      </c>
      <c r="R977" s="74">
        <v>0.33116041228207099</v>
      </c>
      <c r="S977" s="74">
        <v>0</v>
      </c>
      <c r="T977" s="74">
        <v>0</v>
      </c>
      <c r="U977" s="74">
        <v>1.03522804187053E-2</v>
      </c>
      <c r="V977" s="74">
        <v>8.2076849999999997</v>
      </c>
      <c r="W977" s="74">
        <v>1.6093498390650001</v>
      </c>
      <c r="X977" s="74">
        <v>1191.16542</v>
      </c>
      <c r="Y977" s="74">
        <v>170</v>
      </c>
      <c r="Z977" s="74">
        <v>0.12514984751569869</v>
      </c>
      <c r="AA977" s="74">
        <v>0.87485015248430131</v>
      </c>
      <c r="AB977" s="74">
        <v>6.8145743453838987E-4</v>
      </c>
      <c r="AC977" s="74">
        <v>6.8145743453838976E-4</v>
      </c>
      <c r="AD977" t="s">
        <v>5810</v>
      </c>
    </row>
    <row r="978" spans="1:30">
      <c r="A978" s="165" t="s">
        <v>1083</v>
      </c>
      <c r="C978" s="165" t="s">
        <v>8443</v>
      </c>
      <c r="D978" s="165" t="s">
        <v>5942</v>
      </c>
      <c r="E978" s="165" t="s">
        <v>6358</v>
      </c>
      <c r="F978" s="159">
        <v>19.421299999999999</v>
      </c>
      <c r="G978" s="159">
        <v>-155.28720000000001</v>
      </c>
      <c r="H978" s="74">
        <v>51.293500000000002</v>
      </c>
      <c r="I978" s="74">
        <v>2.4346000000000001</v>
      </c>
      <c r="J978" s="74">
        <v>13.3323</v>
      </c>
      <c r="K978" s="74">
        <v>0</v>
      </c>
      <c r="L978" s="74">
        <v>7.9032999999999998</v>
      </c>
      <c r="M978" s="74">
        <v>12.2456</v>
      </c>
      <c r="N978" s="74">
        <v>2.4024000000000001</v>
      </c>
      <c r="O978" s="74">
        <v>0.4284</v>
      </c>
      <c r="P978" s="74">
        <v>0</v>
      </c>
      <c r="Q978" s="74">
        <v>0.2429</v>
      </c>
      <c r="R978" s="74">
        <v>0.328908213859822</v>
      </c>
      <c r="S978" s="74">
        <v>0</v>
      </c>
      <c r="T978" s="74">
        <v>0</v>
      </c>
      <c r="U978" s="74">
        <v>1.08399927032405E-2</v>
      </c>
      <c r="V978" s="74">
        <v>8.3319550000000007</v>
      </c>
      <c r="W978" s="74">
        <v>1.6337165032950001</v>
      </c>
      <c r="X978" s="74">
        <v>1171.2769599999999</v>
      </c>
      <c r="Y978" s="74">
        <v>190</v>
      </c>
      <c r="Z978" s="74">
        <v>0.10966296064233599</v>
      </c>
      <c r="AA978" s="74">
        <v>0.89033703935766395</v>
      </c>
      <c r="AB978" s="74">
        <v>2.3707769755532761E-5</v>
      </c>
      <c r="AC978" s="74">
        <v>2.3707769755532761E-5</v>
      </c>
      <c r="AD978" t="s">
        <v>5810</v>
      </c>
    </row>
    <row r="979" spans="1:30">
      <c r="A979" s="165" t="s">
        <v>1084</v>
      </c>
      <c r="C979" s="165" t="s">
        <v>8443</v>
      </c>
      <c r="D979" s="165" t="s">
        <v>5942</v>
      </c>
      <c r="E979" s="165" t="s">
        <v>6358</v>
      </c>
      <c r="F979" s="159">
        <v>19.421299999999999</v>
      </c>
      <c r="G979" s="159">
        <v>-155.28720000000001</v>
      </c>
      <c r="H979" s="74">
        <v>48.368699999999997</v>
      </c>
      <c r="I979" s="74">
        <v>2.7776000000000001</v>
      </c>
      <c r="J979" s="74">
        <v>12.0848</v>
      </c>
      <c r="K979" s="74">
        <v>0</v>
      </c>
      <c r="L979" s="74">
        <v>7.9337</v>
      </c>
      <c r="M979" s="74">
        <v>12.133599999999999</v>
      </c>
      <c r="N979" s="74">
        <v>2.0038</v>
      </c>
      <c r="O979" s="74">
        <v>0.52939999999999998</v>
      </c>
      <c r="P979" s="74">
        <v>0</v>
      </c>
      <c r="Q979" s="74">
        <v>0.25769999999999998</v>
      </c>
      <c r="R979" s="74">
        <v>0.61904762571941496</v>
      </c>
      <c r="S979" s="74">
        <v>0</v>
      </c>
      <c r="T979" s="74">
        <v>0</v>
      </c>
      <c r="U979" s="74">
        <v>2.8877961495564201E-2</v>
      </c>
      <c r="V979" s="74">
        <v>11.48724</v>
      </c>
      <c r="W979" s="74">
        <v>2.2523997747600002</v>
      </c>
      <c r="X979" s="74">
        <v>1169.41776</v>
      </c>
      <c r="Y979" s="74">
        <v>470</v>
      </c>
      <c r="Z979" s="74">
        <v>0.17607193925207551</v>
      </c>
      <c r="AA979" s="74">
        <v>0.82392806074792446</v>
      </c>
      <c r="AB979" s="74">
        <v>1.57441663233213E-4</v>
      </c>
      <c r="AC979" s="74">
        <v>1.57441663233213E-4</v>
      </c>
      <c r="AD979" t="s">
        <v>5810</v>
      </c>
    </row>
    <row r="980" spans="1:30">
      <c r="A980" s="165" t="s">
        <v>1085</v>
      </c>
      <c r="C980" s="165" t="s">
        <v>8443</v>
      </c>
      <c r="D980" s="165" t="s">
        <v>5942</v>
      </c>
      <c r="E980" s="165" t="s">
        <v>6358</v>
      </c>
      <c r="F980" s="159">
        <v>19.421299999999999</v>
      </c>
      <c r="G980" s="159">
        <v>-155.28720000000001</v>
      </c>
      <c r="H980" s="74">
        <v>49.478850000000001</v>
      </c>
      <c r="I980" s="74">
        <v>2.6441499999999998</v>
      </c>
      <c r="J980" s="74">
        <v>12.90225</v>
      </c>
      <c r="K980" s="74">
        <v>0</v>
      </c>
      <c r="L980" s="74">
        <v>7.9901999999999997</v>
      </c>
      <c r="M980" s="74">
        <v>11.76235</v>
      </c>
      <c r="N980" s="74">
        <v>2.3071999999999999</v>
      </c>
      <c r="O980" s="74">
        <v>0.51715</v>
      </c>
      <c r="P980" s="74">
        <v>0</v>
      </c>
      <c r="Q980" s="74">
        <v>0.27929999999999999</v>
      </c>
      <c r="R980" s="74">
        <v>0.413042931635203</v>
      </c>
      <c r="S980" s="74">
        <v>0</v>
      </c>
      <c r="T980" s="74">
        <v>0</v>
      </c>
      <c r="U980" s="74">
        <v>1.37010050944805E-2</v>
      </c>
      <c r="V980" s="74">
        <v>9.316255</v>
      </c>
      <c r="W980" s="74">
        <v>1.8267164839950001</v>
      </c>
      <c r="X980" s="74">
        <v>1163.2550100000001</v>
      </c>
      <c r="Y980" s="74">
        <v>230</v>
      </c>
      <c r="Z980" s="74">
        <v>0.14847574178123371</v>
      </c>
      <c r="AA980" s="74">
        <v>0.85152425821876621</v>
      </c>
      <c r="AB980" s="74">
        <v>3.5249858218115162E-4</v>
      </c>
      <c r="AC980" s="74">
        <v>3.5249858218115167E-4</v>
      </c>
      <c r="AD980" t="s">
        <v>5810</v>
      </c>
    </row>
    <row r="981" spans="1:30">
      <c r="A981" s="165" t="s">
        <v>1086</v>
      </c>
      <c r="C981" s="165" t="s">
        <v>8443</v>
      </c>
      <c r="D981" s="165" t="s">
        <v>5942</v>
      </c>
      <c r="E981" s="165" t="s">
        <v>6358</v>
      </c>
      <c r="F981" s="159">
        <v>19.421299999999999</v>
      </c>
      <c r="G981" s="159">
        <v>-155.28720000000001</v>
      </c>
      <c r="H981" s="74">
        <v>48.8123</v>
      </c>
      <c r="I981" s="74">
        <v>2.6789000000000001</v>
      </c>
      <c r="J981" s="74">
        <v>12.510300000000001</v>
      </c>
      <c r="K981" s="74">
        <v>0</v>
      </c>
      <c r="L981" s="74">
        <v>7.9908999999999999</v>
      </c>
      <c r="M981" s="74">
        <v>12.4291</v>
      </c>
      <c r="N981" s="74">
        <v>2.1926999999999999</v>
      </c>
      <c r="O981" s="74">
        <v>0.46899999999999997</v>
      </c>
      <c r="P981" s="74">
        <v>0</v>
      </c>
      <c r="Q981" s="74">
        <v>0.30170000000000002</v>
      </c>
      <c r="R981" s="74">
        <v>0.44310695954039703</v>
      </c>
      <c r="S981" s="74">
        <v>0</v>
      </c>
      <c r="T981" s="74">
        <v>0</v>
      </c>
      <c r="U981" s="74">
        <v>3.6612771368641703E-2</v>
      </c>
      <c r="V981" s="74">
        <v>9.356205000000001</v>
      </c>
      <c r="W981" s="74">
        <v>1.834549816545</v>
      </c>
      <c r="X981" s="74">
        <v>1174.3230599999999</v>
      </c>
      <c r="Y981" s="74">
        <v>580</v>
      </c>
      <c r="Z981" s="74">
        <v>7.4794536560944411E-2</v>
      </c>
      <c r="AA981" s="74">
        <v>0.92520546343905552</v>
      </c>
      <c r="AB981" s="74">
        <v>6.2671557823042068E-5</v>
      </c>
      <c r="AC981" s="74">
        <v>6.2671557823042095E-5</v>
      </c>
      <c r="AD981" t="s">
        <v>5810</v>
      </c>
    </row>
    <row r="982" spans="1:30">
      <c r="A982" s="165" t="s">
        <v>1087</v>
      </c>
      <c r="C982" s="165" t="s">
        <v>8443</v>
      </c>
      <c r="D982" s="165" t="s">
        <v>5942</v>
      </c>
      <c r="E982" s="165" t="s">
        <v>6358</v>
      </c>
      <c r="F982" s="159">
        <v>19.421299999999999</v>
      </c>
      <c r="G982" s="159">
        <v>-155.28720000000001</v>
      </c>
      <c r="H982" s="74">
        <v>49.1999</v>
      </c>
      <c r="I982" s="74">
        <v>2.9676999999999998</v>
      </c>
      <c r="J982" s="74">
        <v>13.2059</v>
      </c>
      <c r="K982" s="74">
        <v>0</v>
      </c>
      <c r="L982" s="74">
        <v>8.0043000000000006</v>
      </c>
      <c r="M982" s="74">
        <v>11.605700000000001</v>
      </c>
      <c r="N982" s="74">
        <v>2.4438</v>
      </c>
      <c r="O982" s="74">
        <v>0.4919</v>
      </c>
      <c r="P982" s="74">
        <v>0</v>
      </c>
      <c r="Q982" s="74">
        <v>0.26440000000000002</v>
      </c>
      <c r="R982" s="74">
        <v>0.50710877238381302</v>
      </c>
      <c r="S982" s="74">
        <v>0</v>
      </c>
      <c r="T982" s="74">
        <v>0</v>
      </c>
      <c r="U982" s="74">
        <v>3.6194450639073401E-2</v>
      </c>
      <c r="V982" s="74">
        <v>9.5347899999999992</v>
      </c>
      <c r="W982" s="74">
        <v>1.86956647971</v>
      </c>
      <c r="X982" s="74">
        <v>1160.65462</v>
      </c>
      <c r="Y982" s="74">
        <v>570</v>
      </c>
      <c r="Z982" s="74">
        <v>9.8363234031257421E-2</v>
      </c>
      <c r="AA982" s="74">
        <v>0.90163676596874254</v>
      </c>
      <c r="AB982" s="74">
        <v>3.4851337300467121E-4</v>
      </c>
      <c r="AC982" s="74">
        <v>3.4851337300467121E-4</v>
      </c>
      <c r="AD982" t="s">
        <v>5810</v>
      </c>
    </row>
    <row r="983" spans="1:30">
      <c r="A983" s="165" t="s">
        <v>1088</v>
      </c>
      <c r="C983" s="165" t="s">
        <v>8443</v>
      </c>
      <c r="D983" s="165" t="s">
        <v>5942</v>
      </c>
      <c r="E983" s="165" t="s">
        <v>6358</v>
      </c>
      <c r="F983" s="159">
        <v>19.421299999999999</v>
      </c>
      <c r="G983" s="159">
        <v>-155.28720000000001</v>
      </c>
      <c r="H983" s="74">
        <v>50.063499999999998</v>
      </c>
      <c r="I983" s="74">
        <v>2.5803500000000001</v>
      </c>
      <c r="J983" s="74">
        <v>13.204499999999999</v>
      </c>
      <c r="K983" s="74">
        <v>0</v>
      </c>
      <c r="L983" s="74">
        <v>8.0877499999999998</v>
      </c>
      <c r="M983" s="74">
        <v>12.14385</v>
      </c>
      <c r="N983" s="74">
        <v>2.3016999999999999</v>
      </c>
      <c r="O983" s="74">
        <v>0.51134999999999997</v>
      </c>
      <c r="P983" s="74">
        <v>0</v>
      </c>
      <c r="Q983" s="74">
        <v>0.30464999999999998</v>
      </c>
      <c r="R983" s="74">
        <v>0.120154251870945</v>
      </c>
      <c r="S983" s="74">
        <v>0</v>
      </c>
      <c r="T983" s="74">
        <v>0</v>
      </c>
      <c r="U983" s="74">
        <v>1.3491904705314001E-2</v>
      </c>
      <c r="V983" s="74">
        <v>8.4391400000000001</v>
      </c>
      <c r="W983" s="74">
        <v>1.6547331678599999</v>
      </c>
      <c r="X983" s="74">
        <v>1169.58791</v>
      </c>
      <c r="Y983" s="74">
        <v>210</v>
      </c>
      <c r="Z983" s="74">
        <v>1.476921702130002E-2</v>
      </c>
      <c r="AA983" s="74">
        <v>0.98523078297869993</v>
      </c>
      <c r="AB983" s="74">
        <v>4.0464877398518732E-4</v>
      </c>
      <c r="AC983" s="74">
        <v>4.0464877398518738E-4</v>
      </c>
      <c r="AD983" t="s">
        <v>5810</v>
      </c>
    </row>
    <row r="984" spans="1:30">
      <c r="A984" s="165" t="s">
        <v>1089</v>
      </c>
      <c r="C984" s="165" t="s">
        <v>8443</v>
      </c>
      <c r="D984" s="165" t="s">
        <v>5942</v>
      </c>
      <c r="E984" s="165" t="s">
        <v>6358</v>
      </c>
      <c r="F984" s="159">
        <v>19.421299999999999</v>
      </c>
      <c r="G984" s="159">
        <v>-155.28720000000001</v>
      </c>
      <c r="H984" s="74">
        <v>49.450899999999997</v>
      </c>
      <c r="I984" s="74">
        <v>2.4634999999999998</v>
      </c>
      <c r="J984" s="74">
        <v>12.5212</v>
      </c>
      <c r="K984" s="74">
        <v>0</v>
      </c>
      <c r="L984" s="74">
        <v>8.1783000000000001</v>
      </c>
      <c r="M984" s="74">
        <v>11.823499999999999</v>
      </c>
      <c r="N984" s="74">
        <v>2.3012999999999999</v>
      </c>
      <c r="O984" s="74">
        <v>0.44130000000000003</v>
      </c>
      <c r="P984" s="74">
        <v>0</v>
      </c>
      <c r="Q984" s="74">
        <v>0.2419</v>
      </c>
      <c r="R984" s="74">
        <v>0.49095676538531302</v>
      </c>
      <c r="S984" s="74">
        <v>0</v>
      </c>
      <c r="T984" s="74">
        <v>0</v>
      </c>
      <c r="U984" s="74">
        <v>2.2604698451456299E-2</v>
      </c>
      <c r="V984" s="74">
        <v>10.01929</v>
      </c>
      <c r="W984" s="74">
        <v>1.9645664702100001</v>
      </c>
      <c r="X984" s="74">
        <v>1164.2701</v>
      </c>
      <c r="Y984" s="74">
        <v>370</v>
      </c>
      <c r="Z984" s="74">
        <v>0.13365104832764349</v>
      </c>
      <c r="AA984" s="74">
        <v>0.86634895167235648</v>
      </c>
      <c r="AB984" s="74">
        <v>2.026752011405658E-4</v>
      </c>
      <c r="AC984" s="74">
        <v>2.0267520114056591E-4</v>
      </c>
      <c r="AD984" t="s">
        <v>5810</v>
      </c>
    </row>
    <row r="985" spans="1:30">
      <c r="A985" s="165" t="s">
        <v>1090</v>
      </c>
      <c r="C985" s="165" t="s">
        <v>8443</v>
      </c>
      <c r="D985" s="165" t="s">
        <v>5942</v>
      </c>
      <c r="E985" s="165" t="s">
        <v>6358</v>
      </c>
      <c r="F985" s="159">
        <v>19.421299999999999</v>
      </c>
      <c r="G985" s="159">
        <v>-155.28720000000001</v>
      </c>
      <c r="H985" s="74">
        <v>49.422199999999997</v>
      </c>
      <c r="I985" s="74">
        <v>2.6619999999999999</v>
      </c>
      <c r="J985" s="74">
        <v>12.7927</v>
      </c>
      <c r="K985" s="74">
        <v>0</v>
      </c>
      <c r="L985" s="74">
        <v>8.2550500000000007</v>
      </c>
      <c r="M985" s="74">
        <v>12.10445</v>
      </c>
      <c r="N985" s="74">
        <v>2.2200000000000002</v>
      </c>
      <c r="O985" s="74">
        <v>0.46755000000000002</v>
      </c>
      <c r="P985" s="74">
        <v>0</v>
      </c>
      <c r="Q985" s="74">
        <v>0.27600000000000002</v>
      </c>
      <c r="R985" s="74">
        <v>0.34698812524781902</v>
      </c>
      <c r="S985" s="74">
        <v>0</v>
      </c>
      <c r="T985" s="74">
        <v>0</v>
      </c>
      <c r="U985" s="74">
        <v>1.98285944952903E-2</v>
      </c>
      <c r="V985" s="74">
        <v>9.6620349999999995</v>
      </c>
      <c r="W985" s="74">
        <v>1.894516477215</v>
      </c>
      <c r="X985" s="74">
        <v>1168.9338700000001</v>
      </c>
      <c r="Y985" s="74">
        <v>310</v>
      </c>
      <c r="Z985" s="74">
        <v>8.3293688819952499E-2</v>
      </c>
      <c r="AA985" s="74">
        <v>0.91670631118004753</v>
      </c>
      <c r="AB985" s="74">
        <v>5.2575919843962605E-4</v>
      </c>
      <c r="AC985" s="74">
        <v>5.2575919843962605E-4</v>
      </c>
      <c r="AD985" t="s">
        <v>5810</v>
      </c>
    </row>
    <row r="986" spans="1:30">
      <c r="A986" s="165" t="s">
        <v>1091</v>
      </c>
      <c r="C986" s="165" t="s">
        <v>8443</v>
      </c>
      <c r="D986" s="165" t="s">
        <v>5942</v>
      </c>
      <c r="E986" s="165" t="s">
        <v>6358</v>
      </c>
      <c r="F986" s="159">
        <v>19.421299999999999</v>
      </c>
      <c r="G986" s="159">
        <v>-155.28720000000001</v>
      </c>
      <c r="H986" s="74">
        <v>49.663699999999999</v>
      </c>
      <c r="I986" s="74">
        <v>2.5265</v>
      </c>
      <c r="J986" s="74">
        <v>13.006500000000001</v>
      </c>
      <c r="K986" s="74">
        <v>0</v>
      </c>
      <c r="L986" s="74">
        <v>8.2565000000000008</v>
      </c>
      <c r="M986" s="74">
        <v>12.1455</v>
      </c>
      <c r="N986" s="74">
        <v>2.3325</v>
      </c>
      <c r="O986" s="74">
        <v>0.54869999999999997</v>
      </c>
      <c r="P986" s="74">
        <v>0</v>
      </c>
      <c r="Q986" s="74">
        <v>0.3211</v>
      </c>
      <c r="R986" s="74">
        <v>0.407316794699423</v>
      </c>
      <c r="S986" s="74">
        <v>0</v>
      </c>
      <c r="T986" s="74">
        <v>0</v>
      </c>
      <c r="U986" s="74">
        <v>3.3400205784975698E-2</v>
      </c>
      <c r="V986" s="74">
        <v>8.7172599999999996</v>
      </c>
      <c r="W986" s="74">
        <v>1.7092664957399999</v>
      </c>
      <c r="X986" s="74">
        <v>1169.6152999999999</v>
      </c>
      <c r="Y986" s="74">
        <v>530</v>
      </c>
      <c r="Z986" s="74">
        <v>6.7137992021375895E-2</v>
      </c>
      <c r="AA986" s="74">
        <v>0.93286200797862406</v>
      </c>
      <c r="AB986" s="74">
        <v>3.0489157408005862E-4</v>
      </c>
      <c r="AC986" s="74">
        <v>3.0489157408005872E-4</v>
      </c>
      <c r="AD986" t="s">
        <v>5810</v>
      </c>
    </row>
    <row r="987" spans="1:30">
      <c r="A987" s="165" t="s">
        <v>1092</v>
      </c>
      <c r="C987" s="165" t="s">
        <v>8443</v>
      </c>
      <c r="D987" s="165" t="s">
        <v>5942</v>
      </c>
      <c r="E987" s="165" t="s">
        <v>6358</v>
      </c>
      <c r="F987" s="159">
        <v>19.421299999999999</v>
      </c>
      <c r="G987" s="159">
        <v>-155.28720000000001</v>
      </c>
      <c r="H987" s="74">
        <v>50.215249999999997</v>
      </c>
      <c r="I987" s="74">
        <v>2.4906000000000001</v>
      </c>
      <c r="J987" s="74">
        <v>12.81405</v>
      </c>
      <c r="K987" s="74">
        <v>0</v>
      </c>
      <c r="L987" s="74">
        <v>8.2873000000000001</v>
      </c>
      <c r="M987" s="74">
        <v>10.94975</v>
      </c>
      <c r="N987" s="74">
        <v>2.4478</v>
      </c>
      <c r="O987" s="74">
        <v>0.62434999999999996</v>
      </c>
      <c r="P987" s="74">
        <v>0</v>
      </c>
      <c r="Q987" s="74">
        <v>0.24729999999999999</v>
      </c>
      <c r="R987" s="74">
        <v>0.48862326931340899</v>
      </c>
      <c r="S987" s="74">
        <v>0</v>
      </c>
      <c r="T987" s="74">
        <v>0</v>
      </c>
      <c r="U987" s="74">
        <v>3.1933665376698998E-2</v>
      </c>
      <c r="V987" s="74">
        <v>9.2355474999999991</v>
      </c>
      <c r="W987" s="74">
        <v>1.8108914855775</v>
      </c>
      <c r="X987" s="74">
        <v>1149.76585</v>
      </c>
      <c r="Y987" s="74">
        <v>500</v>
      </c>
      <c r="Z987" s="74">
        <v>9.8163293319486311E-2</v>
      </c>
      <c r="AA987" s="74">
        <v>0.90183670668051374</v>
      </c>
      <c r="AB987" s="74">
        <v>4.0162898522076642E-4</v>
      </c>
      <c r="AC987" s="74">
        <v>4.0162898522076669E-4</v>
      </c>
      <c r="AD987" t="s">
        <v>5810</v>
      </c>
    </row>
    <row r="988" spans="1:30">
      <c r="A988" s="165" t="s">
        <v>1093</v>
      </c>
      <c r="C988" s="165" t="s">
        <v>8443</v>
      </c>
      <c r="D988" s="165" t="s">
        <v>5942</v>
      </c>
      <c r="E988" s="165" t="s">
        <v>6358</v>
      </c>
      <c r="F988" s="159">
        <v>19.421299999999999</v>
      </c>
      <c r="G988" s="159">
        <v>-155.28720000000001</v>
      </c>
      <c r="H988" s="74">
        <v>48.77</v>
      </c>
      <c r="I988" s="74">
        <v>2.3113000000000001</v>
      </c>
      <c r="J988" s="74">
        <v>12.3508</v>
      </c>
      <c r="K988" s="74">
        <v>0</v>
      </c>
      <c r="L988" s="74">
        <v>8.3047000000000004</v>
      </c>
      <c r="M988" s="74">
        <v>12.223699999999999</v>
      </c>
      <c r="N988" s="74">
        <v>1.9159999999999999</v>
      </c>
      <c r="O988" s="74">
        <v>0.5222</v>
      </c>
      <c r="P988" s="74">
        <v>0</v>
      </c>
      <c r="Q988" s="74">
        <v>0.51980000000000004</v>
      </c>
      <c r="R988" s="74">
        <v>0.45518142188363497</v>
      </c>
      <c r="S988" s="74">
        <v>0</v>
      </c>
      <c r="T988" s="74">
        <v>0</v>
      </c>
      <c r="U988" s="74">
        <v>1.24998547955423E-2</v>
      </c>
      <c r="V988" s="74">
        <v>10.830615</v>
      </c>
      <c r="W988" s="74">
        <v>2.1236497876349998</v>
      </c>
      <c r="X988" s="74">
        <v>1170.9134200000001</v>
      </c>
      <c r="Y988" s="74">
        <v>210</v>
      </c>
      <c r="Z988" s="74">
        <v>0.2026674437924133</v>
      </c>
      <c r="AA988" s="74">
        <v>0.7973325562075867</v>
      </c>
      <c r="AB988" s="74">
        <v>6.6029139080562064E-4</v>
      </c>
      <c r="AC988" s="74">
        <v>6.6029139080562075E-4</v>
      </c>
      <c r="AD988" t="s">
        <v>5810</v>
      </c>
    </row>
    <row r="989" spans="1:30">
      <c r="A989" s="165" t="s">
        <v>1094</v>
      </c>
      <c r="C989" s="165" t="s">
        <v>8443</v>
      </c>
      <c r="D989" s="165" t="s">
        <v>5942</v>
      </c>
      <c r="E989" s="165" t="s">
        <v>6358</v>
      </c>
      <c r="F989" s="159">
        <v>19.421299999999999</v>
      </c>
      <c r="G989" s="159">
        <v>-155.28720000000001</v>
      </c>
      <c r="H989" s="74">
        <v>49.026000000000003</v>
      </c>
      <c r="I989" s="74">
        <v>2.6669</v>
      </c>
      <c r="J989" s="74">
        <v>12.7043</v>
      </c>
      <c r="K989" s="74">
        <v>0</v>
      </c>
      <c r="L989" s="74">
        <v>8.3317999999999994</v>
      </c>
      <c r="M989" s="74">
        <v>11.6408</v>
      </c>
      <c r="N989" s="74">
        <v>2.2707999999999999</v>
      </c>
      <c r="O989" s="74">
        <v>0.49690000000000001</v>
      </c>
      <c r="P989" s="74">
        <v>0</v>
      </c>
      <c r="Q989" s="74">
        <v>0.26379999999999998</v>
      </c>
      <c r="R989" s="74">
        <v>0.63624772861160195</v>
      </c>
      <c r="S989" s="74">
        <v>0</v>
      </c>
      <c r="T989" s="74">
        <v>0</v>
      </c>
      <c r="U989" s="74">
        <v>7.2153516765394096E-2</v>
      </c>
      <c r="V989" s="74">
        <v>9.9696499999999997</v>
      </c>
      <c r="W989" s="74">
        <v>1.9548331378499999</v>
      </c>
      <c r="X989" s="74">
        <v>1161.2372800000001</v>
      </c>
      <c r="Y989" s="74">
        <v>1100</v>
      </c>
      <c r="Z989" s="74">
        <v>8.4037018261721552E-2</v>
      </c>
      <c r="AA989" s="74">
        <v>0.9159629817382785</v>
      </c>
      <c r="AB989" s="74">
        <v>3.6161688599735848E-5</v>
      </c>
      <c r="AC989" s="74">
        <v>3.6161688599735848E-5</v>
      </c>
      <c r="AD989" t="s">
        <v>5810</v>
      </c>
    </row>
    <row r="990" spans="1:30">
      <c r="A990" s="165" t="s">
        <v>1095</v>
      </c>
      <c r="C990" s="165" t="s">
        <v>8443</v>
      </c>
      <c r="D990" s="165" t="s">
        <v>5942</v>
      </c>
      <c r="E990" s="165" t="s">
        <v>6358</v>
      </c>
      <c r="F990" s="159">
        <v>19.421299999999999</v>
      </c>
      <c r="G990" s="159">
        <v>-155.28720000000001</v>
      </c>
      <c r="H990" s="74">
        <v>49.472900000000003</v>
      </c>
      <c r="I990" s="74">
        <v>2.6842000000000001</v>
      </c>
      <c r="J990" s="74">
        <v>12.5754</v>
      </c>
      <c r="K990" s="74">
        <v>0</v>
      </c>
      <c r="L990" s="74">
        <v>8.3937000000000008</v>
      </c>
      <c r="M990" s="74">
        <v>11.632899999999999</v>
      </c>
      <c r="N990" s="74">
        <v>2.1724999999999999</v>
      </c>
      <c r="O990" s="74">
        <v>0.54500000000000004</v>
      </c>
      <c r="P990" s="74">
        <v>0</v>
      </c>
      <c r="Q990" s="74">
        <v>0.27010000000000001</v>
      </c>
      <c r="R990" s="74">
        <v>0.42960684549832001</v>
      </c>
      <c r="S990" s="74">
        <v>0</v>
      </c>
      <c r="T990" s="74">
        <v>0</v>
      </c>
      <c r="U990" s="74">
        <v>4.3416126146604103E-2</v>
      </c>
      <c r="V990" s="74">
        <v>9.7255300000000009</v>
      </c>
      <c r="W990" s="74">
        <v>1.90696647597</v>
      </c>
      <c r="X990" s="74">
        <v>1161.1061400000001</v>
      </c>
      <c r="Y990" s="74">
        <v>660</v>
      </c>
      <c r="Z990" s="74">
        <v>6.3488062167546114E-2</v>
      </c>
      <c r="AA990" s="74">
        <v>0.9365119378324539</v>
      </c>
      <c r="AB990" s="74">
        <v>4.2284664939666833E-4</v>
      </c>
      <c r="AC990" s="74">
        <v>4.2284664939666822E-4</v>
      </c>
      <c r="AD990" t="s">
        <v>5810</v>
      </c>
    </row>
    <row r="991" spans="1:30">
      <c r="A991" s="165" t="s">
        <v>1096</v>
      </c>
      <c r="C991" s="165" t="s">
        <v>8443</v>
      </c>
      <c r="D991" s="165" t="s">
        <v>5942</v>
      </c>
      <c r="E991" s="165" t="s">
        <v>6358</v>
      </c>
      <c r="F991" s="159">
        <v>19.421299999999999</v>
      </c>
      <c r="G991" s="159">
        <v>-155.28720000000001</v>
      </c>
      <c r="H991" s="74">
        <v>49.133099999999999</v>
      </c>
      <c r="I991" s="74">
        <v>2.6760999999999999</v>
      </c>
      <c r="J991" s="74">
        <v>12.6717</v>
      </c>
      <c r="K991" s="74">
        <v>0</v>
      </c>
      <c r="L991" s="74">
        <v>8.4268999999999998</v>
      </c>
      <c r="M991" s="74">
        <v>11.6815</v>
      </c>
      <c r="N991" s="74">
        <v>2.2625999999999999</v>
      </c>
      <c r="O991" s="74">
        <v>0.54620000000000002</v>
      </c>
      <c r="P991" s="74">
        <v>0</v>
      </c>
      <c r="Q991" s="74">
        <v>0.26950000000000002</v>
      </c>
      <c r="R991" s="74">
        <v>0.40666988826390599</v>
      </c>
      <c r="S991" s="74">
        <v>0</v>
      </c>
      <c r="T991" s="74">
        <v>0</v>
      </c>
      <c r="U991" s="74">
        <v>4.3603639618923197E-2</v>
      </c>
      <c r="V991" s="74">
        <v>9.9891149999999982</v>
      </c>
      <c r="W991" s="74">
        <v>1.958649804135</v>
      </c>
      <c r="X991" s="74">
        <v>1161.9129</v>
      </c>
      <c r="Y991" s="74">
        <v>660</v>
      </c>
      <c r="Z991" s="74">
        <v>5.7893596306201459E-2</v>
      </c>
      <c r="AA991" s="74">
        <v>0.9421064036937985</v>
      </c>
      <c r="AB991" s="74">
        <v>9.5179001874565368E-5</v>
      </c>
      <c r="AC991" s="74">
        <v>9.5179001874565354E-5</v>
      </c>
      <c r="AD991" t="s">
        <v>5810</v>
      </c>
    </row>
    <row r="992" spans="1:30">
      <c r="A992" s="165" t="s">
        <v>1097</v>
      </c>
      <c r="C992" s="165" t="s">
        <v>8443</v>
      </c>
      <c r="D992" s="165" t="s">
        <v>5942</v>
      </c>
      <c r="E992" s="165" t="s">
        <v>6358</v>
      </c>
      <c r="F992" s="159">
        <v>19.421299999999999</v>
      </c>
      <c r="G992" s="159">
        <v>-155.28720000000001</v>
      </c>
      <c r="H992" s="74">
        <v>50.235300000000002</v>
      </c>
      <c r="I992" s="74">
        <v>2.4401999999999999</v>
      </c>
      <c r="J992" s="74">
        <v>12.9671</v>
      </c>
      <c r="K992" s="74">
        <v>0</v>
      </c>
      <c r="L992" s="74">
        <v>8.4521999999999995</v>
      </c>
      <c r="M992" s="74">
        <v>11.245900000000001</v>
      </c>
      <c r="N992" s="74">
        <v>2.2833999999999999</v>
      </c>
      <c r="O992" s="74">
        <v>0.40250000000000002</v>
      </c>
      <c r="P992" s="74">
        <v>0</v>
      </c>
      <c r="Q992" s="74">
        <v>0.33929999999999999</v>
      </c>
      <c r="R992" s="74">
        <v>0.55225302477801197</v>
      </c>
      <c r="S992" s="74">
        <v>0</v>
      </c>
      <c r="T992" s="74">
        <v>0</v>
      </c>
      <c r="U992" s="74">
        <v>3.01171550774143E-2</v>
      </c>
      <c r="V992" s="74">
        <v>8.6928649999999994</v>
      </c>
      <c r="W992" s="74">
        <v>1.7044831628849999</v>
      </c>
      <c r="X992" s="74">
        <v>1154.6819399999999</v>
      </c>
      <c r="Y992" s="74">
        <v>490</v>
      </c>
      <c r="Z992" s="74">
        <v>0.1248414016446583</v>
      </c>
      <c r="AA992" s="74">
        <v>0.87515859835534171</v>
      </c>
      <c r="AB992" s="74">
        <v>6.9128073031204896E-4</v>
      </c>
      <c r="AC992" s="74">
        <v>6.9128073031204907E-4</v>
      </c>
      <c r="AD992" t="s">
        <v>5810</v>
      </c>
    </row>
    <row r="993" spans="1:30">
      <c r="A993" s="165" t="s">
        <v>1098</v>
      </c>
      <c r="C993" s="165" t="s">
        <v>8443</v>
      </c>
      <c r="D993" s="165" t="s">
        <v>5942</v>
      </c>
      <c r="E993" s="165" t="s">
        <v>6358</v>
      </c>
      <c r="F993" s="159">
        <v>19.421299999999999</v>
      </c>
      <c r="G993" s="159">
        <v>-155.28720000000001</v>
      </c>
      <c r="H993" s="74">
        <v>49.950200000000002</v>
      </c>
      <c r="I993" s="74">
        <v>2.7911000000000001</v>
      </c>
      <c r="J993" s="74">
        <v>12.63345</v>
      </c>
      <c r="K993" s="74">
        <v>0</v>
      </c>
      <c r="L993" s="74">
        <v>8.4987999999999992</v>
      </c>
      <c r="M993" s="74">
        <v>11.5169</v>
      </c>
      <c r="N993" s="74">
        <v>2.3569</v>
      </c>
      <c r="O993" s="74">
        <v>0.56620000000000004</v>
      </c>
      <c r="P993" s="74">
        <v>0</v>
      </c>
      <c r="Q993" s="74">
        <v>0.27034999999999998</v>
      </c>
      <c r="R993" s="74">
        <v>0.31250010492942298</v>
      </c>
      <c r="S993" s="74">
        <v>0</v>
      </c>
      <c r="T993" s="74">
        <v>0</v>
      </c>
      <c r="U993" s="74">
        <v>4.09390786281668E-2</v>
      </c>
      <c r="V993" s="74">
        <v>9.51065</v>
      </c>
      <c r="W993" s="74">
        <v>1.8648331468499999</v>
      </c>
      <c r="X993" s="74">
        <v>1159.1805400000001</v>
      </c>
      <c r="Y993" s="74">
        <v>610</v>
      </c>
      <c r="Z993" s="74">
        <v>3.7025484348501017E-2</v>
      </c>
      <c r="AA993" s="74">
        <v>0.96297451565149894</v>
      </c>
      <c r="AB993" s="74">
        <v>3.3201653088287919E-4</v>
      </c>
      <c r="AC993" s="74">
        <v>3.3201653088287919E-4</v>
      </c>
      <c r="AD993" t="s">
        <v>5810</v>
      </c>
    </row>
    <row r="994" spans="1:30">
      <c r="A994" s="165" t="s">
        <v>1099</v>
      </c>
      <c r="C994" s="165" t="s">
        <v>8443</v>
      </c>
      <c r="D994" s="165" t="s">
        <v>5942</v>
      </c>
      <c r="E994" s="165" t="s">
        <v>6358</v>
      </c>
      <c r="F994" s="159">
        <v>19.421299999999999</v>
      </c>
      <c r="G994" s="159">
        <v>-155.28720000000001</v>
      </c>
      <c r="H994" s="74">
        <v>49.614199999999997</v>
      </c>
      <c r="I994" s="74">
        <v>2.3927999999999998</v>
      </c>
      <c r="J994" s="74">
        <v>12.575749999999999</v>
      </c>
      <c r="K994" s="74">
        <v>0</v>
      </c>
      <c r="L994" s="74">
        <v>8.5340500000000006</v>
      </c>
      <c r="M994" s="74">
        <v>11.15535</v>
      </c>
      <c r="N994" s="74">
        <v>2.1657500000000001</v>
      </c>
      <c r="O994" s="74">
        <v>0.43545</v>
      </c>
      <c r="P994" s="74">
        <v>0</v>
      </c>
      <c r="Q994" s="74">
        <v>0.32824999999999999</v>
      </c>
      <c r="R994" s="74">
        <v>0.47430045246194402</v>
      </c>
      <c r="S994" s="74">
        <v>0</v>
      </c>
      <c r="T994" s="74">
        <v>0</v>
      </c>
      <c r="U994" s="74">
        <v>3.0655453583675399E-2</v>
      </c>
      <c r="V994" s="74">
        <v>9.0481649999999991</v>
      </c>
      <c r="W994" s="74">
        <v>1.7741498225850001</v>
      </c>
      <c r="X994" s="74">
        <v>1153.1788100000001</v>
      </c>
      <c r="Y994" s="74">
        <v>490</v>
      </c>
      <c r="Z994" s="74">
        <v>9.5903874420061014E-2</v>
      </c>
      <c r="AA994" s="74">
        <v>0.90409612557993901</v>
      </c>
      <c r="AB994" s="74">
        <v>1.4954204277463559E-5</v>
      </c>
      <c r="AC994" s="74">
        <v>1.4954204277463559E-5</v>
      </c>
      <c r="AD994" t="s">
        <v>5810</v>
      </c>
    </row>
    <row r="995" spans="1:30">
      <c r="A995" s="165" t="s">
        <v>1100</v>
      </c>
      <c r="C995" s="165" t="s">
        <v>8443</v>
      </c>
      <c r="D995" s="165" t="s">
        <v>5942</v>
      </c>
      <c r="E995" s="165" t="s">
        <v>6358</v>
      </c>
      <c r="F995" s="159">
        <v>19.421299999999999</v>
      </c>
      <c r="G995" s="159">
        <v>-155.28720000000001</v>
      </c>
      <c r="H995" s="74">
        <v>49.420299999999997</v>
      </c>
      <c r="I995" s="74">
        <v>2.2155</v>
      </c>
      <c r="J995" s="74">
        <v>12.281650000000001</v>
      </c>
      <c r="K995" s="74">
        <v>0</v>
      </c>
      <c r="L995" s="74">
        <v>8.5513499999999993</v>
      </c>
      <c r="M995" s="74">
        <v>11.9329</v>
      </c>
      <c r="N995" s="74">
        <v>1.9683999999999999</v>
      </c>
      <c r="O995" s="74">
        <v>0.40294999999999997</v>
      </c>
      <c r="P995" s="74">
        <v>0</v>
      </c>
      <c r="Q995" s="74">
        <v>0.2152</v>
      </c>
      <c r="R995" s="74">
        <v>0.392693627486284</v>
      </c>
      <c r="S995" s="74">
        <v>0</v>
      </c>
      <c r="T995" s="74">
        <v>0</v>
      </c>
      <c r="U995" s="74">
        <v>3.12742519639417E-2</v>
      </c>
      <c r="V995" s="74">
        <v>10.481945</v>
      </c>
      <c r="W995" s="74">
        <v>2.0552831278050001</v>
      </c>
      <c r="X995" s="74">
        <v>1166.0861399999999</v>
      </c>
      <c r="Y995" s="74">
        <v>490</v>
      </c>
      <c r="Z995" s="74">
        <v>7.0186127147172928E-2</v>
      </c>
      <c r="AA995" s="74">
        <v>0.92981387285282702</v>
      </c>
      <c r="AB995" s="74">
        <v>6.4464925433852134E-5</v>
      </c>
      <c r="AC995" s="74">
        <v>6.4464925433852148E-5</v>
      </c>
      <c r="AD995" t="s">
        <v>5810</v>
      </c>
    </row>
    <row r="996" spans="1:30">
      <c r="A996" s="165" t="s">
        <v>1101</v>
      </c>
      <c r="C996" s="165" t="s">
        <v>8443</v>
      </c>
      <c r="D996" s="165" t="s">
        <v>5942</v>
      </c>
      <c r="E996" s="165" t="s">
        <v>6358</v>
      </c>
      <c r="F996" s="159">
        <v>19.421299999999999</v>
      </c>
      <c r="G996" s="159">
        <v>-155.28720000000001</v>
      </c>
      <c r="H996" s="74">
        <v>50.138366666666698</v>
      </c>
      <c r="I996" s="74">
        <v>2.5752999999999999</v>
      </c>
      <c r="J996" s="74">
        <v>13.126300000000001</v>
      </c>
      <c r="K996" s="74">
        <v>0</v>
      </c>
      <c r="L996" s="74">
        <v>8.5773333333333301</v>
      </c>
      <c r="M996" s="74">
        <v>11.953200000000001</v>
      </c>
      <c r="N996" s="74">
        <v>2.3618000000000001</v>
      </c>
      <c r="O996" s="74">
        <v>0.393166666666667</v>
      </c>
      <c r="P996" s="74">
        <v>0</v>
      </c>
      <c r="Q996" s="74">
        <v>0.33456666666666701</v>
      </c>
      <c r="R996" s="74">
        <v>0.40521254364681403</v>
      </c>
      <c r="S996" s="74">
        <v>0</v>
      </c>
      <c r="T996" s="74">
        <v>0</v>
      </c>
      <c r="U996" s="74">
        <v>6.86999994961491E-3</v>
      </c>
      <c r="V996" s="74">
        <v>7.2522566666666686</v>
      </c>
      <c r="W996" s="74">
        <v>1.4220109689100009</v>
      </c>
      <c r="X996" s="74">
        <v>1166.4231199999999</v>
      </c>
      <c r="Y996" s="74">
        <v>130</v>
      </c>
      <c r="Z996" s="74">
        <v>0.23304040219489419</v>
      </c>
      <c r="AA996" s="74">
        <v>0.76695959780510581</v>
      </c>
      <c r="AB996" s="74">
        <v>3.2083862832701248E-4</v>
      </c>
      <c r="AC996" s="74">
        <v>3.208386283270127E-4</v>
      </c>
      <c r="AD996" t="s">
        <v>5810</v>
      </c>
    </row>
    <row r="997" spans="1:30">
      <c r="A997" s="165" t="s">
        <v>1102</v>
      </c>
      <c r="C997" s="165" t="s">
        <v>8443</v>
      </c>
      <c r="D997" s="165" t="s">
        <v>5942</v>
      </c>
      <c r="E997" s="165" t="s">
        <v>6358</v>
      </c>
      <c r="F997" s="159">
        <v>19.421299999999999</v>
      </c>
      <c r="G997" s="159">
        <v>-155.28720000000001</v>
      </c>
      <c r="H997" s="74">
        <v>49.744700000000002</v>
      </c>
      <c r="I997" s="74">
        <v>2.6877</v>
      </c>
      <c r="J997" s="74">
        <v>12.967700000000001</v>
      </c>
      <c r="K997" s="74">
        <v>0</v>
      </c>
      <c r="L997" s="74">
        <v>8.6248000000000005</v>
      </c>
      <c r="M997" s="74">
        <v>12.069000000000001</v>
      </c>
      <c r="N997" s="74">
        <v>1.9291</v>
      </c>
      <c r="O997" s="74">
        <v>0.45190000000000002</v>
      </c>
      <c r="P997" s="74">
        <v>0</v>
      </c>
      <c r="Q997" s="74">
        <v>0.34289999999999998</v>
      </c>
      <c r="R997" s="74">
        <v>0.40884644948152798</v>
      </c>
      <c r="S997" s="74">
        <v>0</v>
      </c>
      <c r="T997" s="74">
        <v>0</v>
      </c>
      <c r="U997" s="74">
        <v>1.4379062098582999E-2</v>
      </c>
      <c r="V997" s="74">
        <v>8.7729349999999986</v>
      </c>
      <c r="W997" s="74">
        <v>1.720183161315</v>
      </c>
      <c r="X997" s="74">
        <v>1168.3453999999999</v>
      </c>
      <c r="Y997" s="74">
        <v>240</v>
      </c>
      <c r="Z997" s="74">
        <v>0.14225684040862091</v>
      </c>
      <c r="AA997" s="74">
        <v>0.85774315959137903</v>
      </c>
      <c r="AB997" s="74">
        <v>4.5459887177255688E-4</v>
      </c>
      <c r="AC997" s="74">
        <v>4.5459887177255731E-4</v>
      </c>
      <c r="AD997" t="s">
        <v>5810</v>
      </c>
    </row>
    <row r="998" spans="1:30">
      <c r="A998" s="165" t="s">
        <v>1103</v>
      </c>
      <c r="C998" s="165" t="s">
        <v>8443</v>
      </c>
      <c r="D998" s="165" t="s">
        <v>5942</v>
      </c>
      <c r="E998" s="165" t="s">
        <v>6358</v>
      </c>
      <c r="F998" s="159">
        <v>19.421299999999999</v>
      </c>
      <c r="G998" s="159">
        <v>-155.28720000000001</v>
      </c>
      <c r="H998" s="74">
        <v>49.732599999999998</v>
      </c>
      <c r="I998" s="74">
        <v>2.6511999999999998</v>
      </c>
      <c r="J998" s="74">
        <v>12.3573</v>
      </c>
      <c r="K998" s="74">
        <v>0</v>
      </c>
      <c r="L998" s="74">
        <v>8.6321999999999992</v>
      </c>
      <c r="M998" s="74">
        <v>11.4476</v>
      </c>
      <c r="N998" s="74">
        <v>2.2063999999999999</v>
      </c>
      <c r="O998" s="74">
        <v>0.52275000000000005</v>
      </c>
      <c r="P998" s="74">
        <v>0</v>
      </c>
      <c r="Q998" s="74">
        <v>0.31340000000000001</v>
      </c>
      <c r="R998" s="74">
        <v>0.44407725423194799</v>
      </c>
      <c r="S998" s="74">
        <v>0</v>
      </c>
      <c r="T998" s="74">
        <v>0</v>
      </c>
      <c r="U998" s="74">
        <v>2.1647940093990001E-2</v>
      </c>
      <c r="V998" s="74">
        <v>9.2491050000000001</v>
      </c>
      <c r="W998" s="74">
        <v>1.8135498186450001</v>
      </c>
      <c r="X998" s="74">
        <v>1158.03016</v>
      </c>
      <c r="Y998" s="74">
        <v>340</v>
      </c>
      <c r="Z998" s="74">
        <v>0.1192583885414643</v>
      </c>
      <c r="AA998" s="74">
        <v>0.88074161145853569</v>
      </c>
      <c r="AB998" s="74">
        <v>4.3986108350082582E-4</v>
      </c>
      <c r="AC998" s="74">
        <v>4.3986108350082582E-4</v>
      </c>
      <c r="AD998" t="s">
        <v>5810</v>
      </c>
    </row>
    <row r="999" spans="1:30">
      <c r="A999" s="165" t="s">
        <v>1104</v>
      </c>
      <c r="C999" s="165" t="s">
        <v>8443</v>
      </c>
      <c r="D999" s="165" t="s">
        <v>5942</v>
      </c>
      <c r="E999" s="165" t="s">
        <v>6358</v>
      </c>
      <c r="F999" s="159">
        <v>19.421299999999999</v>
      </c>
      <c r="G999" s="159">
        <v>-155.28720000000001</v>
      </c>
      <c r="H999" s="74">
        <v>48.887300000000003</v>
      </c>
      <c r="I999" s="74">
        <v>3.0853000000000002</v>
      </c>
      <c r="J999" s="74">
        <v>13.1112</v>
      </c>
      <c r="K999" s="74">
        <v>0</v>
      </c>
      <c r="L999" s="74">
        <v>8.6334999999999997</v>
      </c>
      <c r="M999" s="74">
        <v>12.391299999999999</v>
      </c>
      <c r="N999" s="74">
        <v>2.3239999999999998</v>
      </c>
      <c r="O999" s="74">
        <v>0.54820000000000002</v>
      </c>
      <c r="P999" s="74">
        <v>0</v>
      </c>
      <c r="Q999" s="74">
        <v>0.29609999999999997</v>
      </c>
      <c r="R999" s="74">
        <v>0.55863629479666999</v>
      </c>
      <c r="S999" s="74">
        <v>0</v>
      </c>
      <c r="T999" s="74">
        <v>0</v>
      </c>
      <c r="U999" s="74">
        <v>1.8665700174583601E-2</v>
      </c>
      <c r="V999" s="74">
        <v>7.4661449999999991</v>
      </c>
      <c r="W999" s="74">
        <v>1.463949853605</v>
      </c>
      <c r="X999" s="74">
        <v>1173.6955800000001</v>
      </c>
      <c r="Y999" s="74">
        <v>320</v>
      </c>
      <c r="Z999" s="74">
        <v>0.19100286308367209</v>
      </c>
      <c r="AA999" s="74">
        <v>0.80899713691632791</v>
      </c>
      <c r="AB999" s="74">
        <v>7.212331474420082E-4</v>
      </c>
      <c r="AC999" s="74">
        <v>7.2123314744200787E-4</v>
      </c>
      <c r="AD999" t="s">
        <v>5810</v>
      </c>
    </row>
    <row r="1000" spans="1:30">
      <c r="A1000" s="165" t="s">
        <v>1105</v>
      </c>
      <c r="C1000" s="165" t="s">
        <v>8443</v>
      </c>
      <c r="D1000" s="165" t="s">
        <v>5942</v>
      </c>
      <c r="E1000" s="165" t="s">
        <v>6358</v>
      </c>
      <c r="F1000" s="159">
        <v>19.421299999999999</v>
      </c>
      <c r="G1000" s="159">
        <v>-155.28720000000001</v>
      </c>
      <c r="H1000" s="74">
        <v>48.695999999999998</v>
      </c>
      <c r="I1000" s="74">
        <v>2.6976</v>
      </c>
      <c r="J1000" s="74">
        <v>12.860099999999999</v>
      </c>
      <c r="K1000" s="74">
        <v>0</v>
      </c>
      <c r="L1000" s="74">
        <v>8.7423999999999999</v>
      </c>
      <c r="M1000" s="74">
        <v>11.6058</v>
      </c>
      <c r="N1000" s="74">
        <v>2.1474000000000002</v>
      </c>
      <c r="O1000" s="74">
        <v>0.4476</v>
      </c>
      <c r="P1000" s="74">
        <v>0</v>
      </c>
      <c r="Q1000" s="74">
        <v>0.34620000000000001</v>
      </c>
      <c r="R1000" s="74">
        <v>0.49579610156714399</v>
      </c>
      <c r="S1000" s="74">
        <v>0</v>
      </c>
      <c r="T1000" s="74">
        <v>0</v>
      </c>
      <c r="U1000" s="74">
        <v>3.6274942476424703E-2</v>
      </c>
      <c r="V1000" s="74">
        <v>9.8115499999999987</v>
      </c>
      <c r="W1000" s="74">
        <v>1.92383314095</v>
      </c>
      <c r="X1000" s="74">
        <v>1160.6562799999999</v>
      </c>
      <c r="Y1000" s="74">
        <v>560</v>
      </c>
      <c r="Z1000" s="74">
        <v>9.8057850759602064E-2</v>
      </c>
      <c r="AA1000" s="74">
        <v>0.90194214924039795</v>
      </c>
      <c r="AB1000" s="74">
        <v>5.2220861483170359E-4</v>
      </c>
      <c r="AC1000" s="74">
        <v>5.222086148317037E-4</v>
      </c>
      <c r="AD1000" t="s">
        <v>5810</v>
      </c>
    </row>
    <row r="1001" spans="1:30">
      <c r="A1001" s="165" t="s">
        <v>1106</v>
      </c>
      <c r="C1001" s="165" t="s">
        <v>8443</v>
      </c>
      <c r="D1001" s="165" t="s">
        <v>5942</v>
      </c>
      <c r="E1001" s="165" t="s">
        <v>6358</v>
      </c>
      <c r="F1001" s="159">
        <v>19.421299999999999</v>
      </c>
      <c r="G1001" s="159">
        <v>-155.28720000000001</v>
      </c>
      <c r="H1001" s="74">
        <v>51.4114</v>
      </c>
      <c r="I1001" s="74">
        <v>2.5112000000000001</v>
      </c>
      <c r="J1001" s="74">
        <v>13.0762</v>
      </c>
      <c r="K1001" s="74">
        <v>0</v>
      </c>
      <c r="L1001" s="74">
        <v>8.7789000000000001</v>
      </c>
      <c r="M1001" s="74">
        <v>12.107900000000001</v>
      </c>
      <c r="N1001" s="74">
        <v>2.3092999999999999</v>
      </c>
      <c r="O1001" s="74">
        <v>0.41020000000000001</v>
      </c>
      <c r="P1001" s="74">
        <v>0</v>
      </c>
      <c r="Q1001" s="74">
        <v>0.2722</v>
      </c>
      <c r="R1001" s="74">
        <v>0.35553018568782702</v>
      </c>
      <c r="S1001" s="74">
        <v>0</v>
      </c>
      <c r="T1001" s="74">
        <v>0</v>
      </c>
      <c r="U1001" s="74">
        <v>1.4120693802223701E-2</v>
      </c>
      <c r="V1001" s="74">
        <v>7.399589999999999</v>
      </c>
      <c r="W1001" s="74">
        <v>1.4508998549100001</v>
      </c>
      <c r="X1001" s="74">
        <v>1168.9911400000001</v>
      </c>
      <c r="Y1001" s="74">
        <v>240</v>
      </c>
      <c r="Z1001" s="74">
        <v>0.1018126323592024</v>
      </c>
      <c r="AA1001" s="74">
        <v>0.89818736764079754</v>
      </c>
      <c r="AB1001" s="74">
        <v>1.8513912801076909E-5</v>
      </c>
      <c r="AC1001" s="74">
        <v>1.8513912801076919E-5</v>
      </c>
      <c r="AD1001" t="s">
        <v>5810</v>
      </c>
    </row>
    <row r="1002" spans="1:30">
      <c r="A1002" s="165" t="s">
        <v>1107</v>
      </c>
      <c r="C1002" s="165" t="s">
        <v>8443</v>
      </c>
      <c r="D1002" s="165" t="s">
        <v>5942</v>
      </c>
      <c r="E1002" s="165" t="s">
        <v>6358</v>
      </c>
      <c r="F1002" s="159">
        <v>19.421299999999999</v>
      </c>
      <c r="G1002" s="159">
        <v>-155.28720000000001</v>
      </c>
      <c r="H1002" s="74">
        <v>49.82705</v>
      </c>
      <c r="I1002" s="74">
        <v>2.5083500000000001</v>
      </c>
      <c r="J1002" s="74">
        <v>12.504049999999999</v>
      </c>
      <c r="K1002" s="74">
        <v>0</v>
      </c>
      <c r="L1002" s="74">
        <v>8.7843999999999998</v>
      </c>
      <c r="M1002" s="74">
        <v>11.45725</v>
      </c>
      <c r="N1002" s="74">
        <v>2.2919999999999998</v>
      </c>
      <c r="O1002" s="74">
        <v>0.49385000000000001</v>
      </c>
      <c r="P1002" s="74">
        <v>0</v>
      </c>
      <c r="Q1002" s="74">
        <v>0.32550000000000001</v>
      </c>
      <c r="R1002" s="74">
        <v>0.53066786589798998</v>
      </c>
      <c r="S1002" s="74">
        <v>0</v>
      </c>
      <c r="T1002" s="74">
        <v>0</v>
      </c>
      <c r="U1002" s="74">
        <v>4.9384000764517398E-2</v>
      </c>
      <c r="V1002" s="74">
        <v>9.8279549999999993</v>
      </c>
      <c r="W1002" s="74">
        <v>1.927049807295</v>
      </c>
      <c r="X1002" s="74">
        <v>1158.1903500000001</v>
      </c>
      <c r="Y1002" s="74">
        <v>750</v>
      </c>
      <c r="Z1002" s="74">
        <v>8.3049947320327736E-2</v>
      </c>
      <c r="AA1002" s="74">
        <v>0.91695005267967222</v>
      </c>
      <c r="AB1002" s="74">
        <v>1.716095961958633E-4</v>
      </c>
      <c r="AC1002" s="74">
        <v>1.716095961958633E-4</v>
      </c>
      <c r="AD1002" t="s">
        <v>5810</v>
      </c>
    </row>
    <row r="1003" spans="1:30">
      <c r="A1003" s="165" t="s">
        <v>1108</v>
      </c>
      <c r="C1003" s="165" t="s">
        <v>8443</v>
      </c>
      <c r="D1003" s="165" t="s">
        <v>5942</v>
      </c>
      <c r="E1003" s="165" t="s">
        <v>6358</v>
      </c>
      <c r="F1003" s="159">
        <v>19.421299999999999</v>
      </c>
      <c r="G1003" s="159">
        <v>-155.28720000000001</v>
      </c>
      <c r="H1003" s="74">
        <v>48.814100000000003</v>
      </c>
      <c r="I1003" s="74">
        <v>2.5196999999999998</v>
      </c>
      <c r="J1003" s="74">
        <v>13.1911</v>
      </c>
      <c r="K1003" s="74">
        <v>0</v>
      </c>
      <c r="L1003" s="74">
        <v>8.8007000000000009</v>
      </c>
      <c r="M1003" s="74">
        <v>11.999599999999999</v>
      </c>
      <c r="N1003" s="74">
        <v>2.1901999999999999</v>
      </c>
      <c r="O1003" s="74">
        <v>0.46810000000000002</v>
      </c>
      <c r="P1003" s="74">
        <v>0</v>
      </c>
      <c r="Q1003" s="74">
        <v>0.24160000000000001</v>
      </c>
      <c r="R1003" s="74">
        <v>0.660370084909079</v>
      </c>
      <c r="S1003" s="74">
        <v>0</v>
      </c>
      <c r="T1003" s="74">
        <v>0</v>
      </c>
      <c r="U1003" s="74">
        <v>6.64319504714114E-2</v>
      </c>
      <c r="V1003" s="74">
        <v>9.5072500000000009</v>
      </c>
      <c r="W1003" s="74">
        <v>1.86416648025</v>
      </c>
      <c r="X1003" s="74">
        <v>1167.19336</v>
      </c>
      <c r="Y1003" s="74">
        <v>1040</v>
      </c>
      <c r="Z1003" s="74">
        <v>9.4767566771230591E-2</v>
      </c>
      <c r="AA1003" s="74">
        <v>0.90523243322876945</v>
      </c>
      <c r="AB1003" s="74">
        <v>1.5021668056347249E-4</v>
      </c>
      <c r="AC1003" s="74">
        <v>1.5021668056347249E-4</v>
      </c>
      <c r="AD1003" t="s">
        <v>5810</v>
      </c>
    </row>
    <row r="1004" spans="1:30">
      <c r="A1004" s="165" t="s">
        <v>1109</v>
      </c>
      <c r="C1004" s="165" t="s">
        <v>8443</v>
      </c>
      <c r="D1004" s="165" t="s">
        <v>5942</v>
      </c>
      <c r="E1004" s="165" t="s">
        <v>6358</v>
      </c>
      <c r="F1004" s="159">
        <v>19.421299999999999</v>
      </c>
      <c r="G1004" s="159">
        <v>-155.28720000000001</v>
      </c>
      <c r="H1004" s="74">
        <v>49.650199999999998</v>
      </c>
      <c r="I1004" s="74">
        <v>2.6789999999999998</v>
      </c>
      <c r="J1004" s="74">
        <v>12.848649999999999</v>
      </c>
      <c r="K1004" s="74">
        <v>0</v>
      </c>
      <c r="L1004" s="74">
        <v>8.8718500000000002</v>
      </c>
      <c r="M1004" s="74">
        <v>11.09765</v>
      </c>
      <c r="N1004" s="74">
        <v>2.2974999999999999</v>
      </c>
      <c r="O1004" s="74">
        <v>0.53539999999999999</v>
      </c>
      <c r="P1004" s="74">
        <v>0</v>
      </c>
      <c r="Q1004" s="74">
        <v>0.24560000000000001</v>
      </c>
      <c r="R1004" s="74">
        <v>0.417432125619707</v>
      </c>
      <c r="S1004" s="74">
        <v>0</v>
      </c>
      <c r="T1004" s="74">
        <v>0</v>
      </c>
      <c r="U1004" s="74">
        <v>5.5359240274850001E-2</v>
      </c>
      <c r="V1004" s="74">
        <v>9.7042374999999996</v>
      </c>
      <c r="W1004" s="74">
        <v>1.9027914763875</v>
      </c>
      <c r="X1004" s="74">
        <v>1152.22099</v>
      </c>
      <c r="Y1004" s="74">
        <v>820</v>
      </c>
      <c r="Z1004" s="74">
        <v>4.9957387372341358E-2</v>
      </c>
      <c r="AA1004" s="74">
        <v>0.95004261262765866</v>
      </c>
      <c r="AB1004" s="74">
        <v>5.8475791477881236E-4</v>
      </c>
      <c r="AC1004" s="74">
        <v>5.8475791477881236E-4</v>
      </c>
      <c r="AD1004" t="s">
        <v>5810</v>
      </c>
    </row>
    <row r="1005" spans="1:30">
      <c r="A1005" s="165" t="s">
        <v>1110</v>
      </c>
      <c r="C1005" s="165" t="s">
        <v>8443</v>
      </c>
      <c r="D1005" s="165" t="s">
        <v>5942</v>
      </c>
      <c r="E1005" s="165" t="s">
        <v>6358</v>
      </c>
      <c r="F1005" s="159">
        <v>19.421299999999999</v>
      </c>
      <c r="G1005" s="159">
        <v>-155.28720000000001</v>
      </c>
      <c r="H1005" s="74">
        <v>50.243400000000001</v>
      </c>
      <c r="I1005" s="74">
        <v>2.5207999999999999</v>
      </c>
      <c r="J1005" s="74">
        <v>13.1335</v>
      </c>
      <c r="K1005" s="74">
        <v>0</v>
      </c>
      <c r="L1005" s="74">
        <v>8.8817000000000004</v>
      </c>
      <c r="M1005" s="74">
        <v>11.31785</v>
      </c>
      <c r="N1005" s="74">
        <v>2.3540999999999999</v>
      </c>
      <c r="O1005" s="74">
        <v>0.44505</v>
      </c>
      <c r="P1005" s="74">
        <v>0</v>
      </c>
      <c r="Q1005" s="74">
        <v>0.26545000000000002</v>
      </c>
      <c r="R1005" s="74">
        <v>0.44499942705309897</v>
      </c>
      <c r="S1005" s="74">
        <v>0</v>
      </c>
      <c r="T1005" s="74">
        <v>0</v>
      </c>
      <c r="U1005" s="74">
        <v>2.51910815500569E-2</v>
      </c>
      <c r="V1005" s="74">
        <v>8.178487500000001</v>
      </c>
      <c r="W1005" s="74">
        <v>1.6036248396374999</v>
      </c>
      <c r="X1005" s="74">
        <v>1155.8763100000001</v>
      </c>
      <c r="Y1005" s="74">
        <v>410</v>
      </c>
      <c r="Z1005" s="74">
        <v>9.8291361476126521E-2</v>
      </c>
      <c r="AA1005" s="74">
        <v>0.90170863852387351</v>
      </c>
      <c r="AB1005" s="74">
        <v>5.7746735875091357E-5</v>
      </c>
      <c r="AC1005" s="74">
        <v>5.7746735875091377E-5</v>
      </c>
      <c r="AD1005" t="s">
        <v>5810</v>
      </c>
    </row>
    <row r="1006" spans="1:30">
      <c r="A1006" s="165" t="s">
        <v>1111</v>
      </c>
      <c r="C1006" s="165" t="s">
        <v>8443</v>
      </c>
      <c r="D1006" s="165" t="s">
        <v>5942</v>
      </c>
      <c r="E1006" s="165" t="s">
        <v>6358</v>
      </c>
      <c r="F1006" s="159">
        <v>19.421299999999999</v>
      </c>
      <c r="G1006" s="159">
        <v>-155.28720000000001</v>
      </c>
      <c r="H1006" s="74">
        <v>49.929600000000001</v>
      </c>
      <c r="I1006" s="74">
        <v>2.3332000000000002</v>
      </c>
      <c r="J1006" s="74">
        <v>12.520300000000001</v>
      </c>
      <c r="K1006" s="74">
        <v>0</v>
      </c>
      <c r="L1006" s="74">
        <v>8.9781999999999993</v>
      </c>
      <c r="M1006" s="74">
        <v>11.7386</v>
      </c>
      <c r="N1006" s="74">
        <v>2.1402000000000001</v>
      </c>
      <c r="O1006" s="74">
        <v>0.40239999999999998</v>
      </c>
      <c r="P1006" s="74">
        <v>0</v>
      </c>
      <c r="Q1006" s="74">
        <v>0.23949999999999999</v>
      </c>
      <c r="R1006" s="74">
        <v>0.48226067843196802</v>
      </c>
      <c r="S1006" s="74">
        <v>0</v>
      </c>
      <c r="T1006" s="74">
        <v>0</v>
      </c>
      <c r="U1006" s="74">
        <v>2.6002154332839301E-2</v>
      </c>
      <c r="V1006" s="74">
        <v>9.1108100000000007</v>
      </c>
      <c r="W1006" s="74">
        <v>1.7864331546900001</v>
      </c>
      <c r="X1006" s="74">
        <v>1162.86076</v>
      </c>
      <c r="Y1006" s="74">
        <v>420</v>
      </c>
      <c r="Z1006" s="74">
        <v>0.1139627919593761</v>
      </c>
      <c r="AA1006" s="74">
        <v>0.88603720804062391</v>
      </c>
      <c r="AB1006" s="74">
        <v>2.2139803526870561E-4</v>
      </c>
      <c r="AC1006" s="74">
        <v>2.213980352687055E-4</v>
      </c>
      <c r="AD1006" t="s">
        <v>5810</v>
      </c>
    </row>
    <row r="1007" spans="1:30">
      <c r="A1007" s="165" t="s">
        <v>1112</v>
      </c>
      <c r="C1007" s="165" t="s">
        <v>8443</v>
      </c>
      <c r="D1007" s="165" t="s">
        <v>5942</v>
      </c>
      <c r="E1007" s="165" t="s">
        <v>6358</v>
      </c>
      <c r="F1007" s="159">
        <v>19.421299999999999</v>
      </c>
      <c r="G1007" s="159">
        <v>-155.28720000000001</v>
      </c>
      <c r="H1007" s="74">
        <v>48.875</v>
      </c>
      <c r="I1007" s="74">
        <v>2.5908500000000001</v>
      </c>
      <c r="J1007" s="74">
        <v>12.05035</v>
      </c>
      <c r="K1007" s="74">
        <v>0</v>
      </c>
      <c r="L1007" s="74">
        <v>9.0036500000000004</v>
      </c>
      <c r="M1007" s="74">
        <v>11.363899999999999</v>
      </c>
      <c r="N1007" s="74">
        <v>2.1340499999999998</v>
      </c>
      <c r="O1007" s="74">
        <v>0.50480000000000003</v>
      </c>
      <c r="P1007" s="74">
        <v>0</v>
      </c>
      <c r="Q1007" s="74">
        <v>0.26255000000000001</v>
      </c>
      <c r="R1007" s="74">
        <v>0.65767457864102497</v>
      </c>
      <c r="S1007" s="74">
        <v>0</v>
      </c>
      <c r="T1007" s="74">
        <v>0</v>
      </c>
      <c r="U1007" s="74">
        <v>3.7229732777876598E-2</v>
      </c>
      <c r="V1007" s="74">
        <v>10.1729275</v>
      </c>
      <c r="W1007" s="74">
        <v>1.9946914671975</v>
      </c>
      <c r="X1007" s="74">
        <v>1156.6407400000001</v>
      </c>
      <c r="Y1007" s="74">
        <v>580</v>
      </c>
      <c r="Z1007" s="74">
        <v>0.1572737956121894</v>
      </c>
      <c r="AA1007" s="74">
        <v>0.84272620438781054</v>
      </c>
      <c r="AB1007" s="74">
        <v>4.7416242501547142E-4</v>
      </c>
      <c r="AC1007" s="74">
        <v>4.7416242501547152E-4</v>
      </c>
      <c r="AD1007" t="s">
        <v>5810</v>
      </c>
    </row>
    <row r="1008" spans="1:30">
      <c r="A1008" s="165" t="s">
        <v>1113</v>
      </c>
      <c r="C1008" s="165" t="s">
        <v>8443</v>
      </c>
      <c r="D1008" s="165" t="s">
        <v>5942</v>
      </c>
      <c r="E1008" s="165" t="s">
        <v>6358</v>
      </c>
      <c r="F1008" s="159">
        <v>19.421299999999999</v>
      </c>
      <c r="G1008" s="159">
        <v>-155.28720000000001</v>
      </c>
      <c r="H1008" s="74">
        <v>50.220500000000001</v>
      </c>
      <c r="I1008" s="74">
        <v>2.5113500000000002</v>
      </c>
      <c r="J1008" s="74">
        <v>12.60965</v>
      </c>
      <c r="K1008" s="74">
        <v>0</v>
      </c>
      <c r="L1008" s="74">
        <v>9.0358000000000001</v>
      </c>
      <c r="M1008" s="74">
        <v>10.5641</v>
      </c>
      <c r="N1008" s="74">
        <v>2.2985500000000001</v>
      </c>
      <c r="O1008" s="74">
        <v>0.44600000000000001</v>
      </c>
      <c r="P1008" s="74">
        <v>0</v>
      </c>
      <c r="Q1008" s="74">
        <v>0.26490000000000002</v>
      </c>
      <c r="R1008" s="74">
        <v>0.57405902828206501</v>
      </c>
      <c r="S1008" s="74">
        <v>0</v>
      </c>
      <c r="T1008" s="74">
        <v>0</v>
      </c>
      <c r="U1008" s="74">
        <v>5.4838248738002401E-2</v>
      </c>
      <c r="V1008" s="74">
        <v>9.3338924999999993</v>
      </c>
      <c r="W1008" s="74">
        <v>1.8301748169825001</v>
      </c>
      <c r="X1008" s="74">
        <v>1143.3640600000001</v>
      </c>
      <c r="Y1008" s="74">
        <v>830</v>
      </c>
      <c r="Z1008" s="74">
        <v>8.6538268929440637E-2</v>
      </c>
      <c r="AA1008" s="74">
        <v>0.91346173107055939</v>
      </c>
      <c r="AB1008" s="74">
        <v>2.8220031858739331E-4</v>
      </c>
      <c r="AC1008" s="74">
        <v>2.8220031858739347E-4</v>
      </c>
      <c r="AD1008" t="s">
        <v>5810</v>
      </c>
    </row>
    <row r="1009" spans="1:30">
      <c r="A1009" s="165" t="s">
        <v>1114</v>
      </c>
      <c r="C1009" s="165" t="s">
        <v>8443</v>
      </c>
      <c r="D1009" s="165" t="s">
        <v>5942</v>
      </c>
      <c r="E1009" s="165" t="s">
        <v>6358</v>
      </c>
      <c r="F1009" s="159">
        <v>19.421299999999999</v>
      </c>
      <c r="G1009" s="159">
        <v>-155.28720000000001</v>
      </c>
      <c r="H1009" s="74">
        <v>49.908499999999997</v>
      </c>
      <c r="I1009" s="74">
        <v>2.3313999999999999</v>
      </c>
      <c r="J1009" s="74">
        <v>12.0707</v>
      </c>
      <c r="K1009" s="74">
        <v>0</v>
      </c>
      <c r="L1009" s="74">
        <v>9.0402500000000003</v>
      </c>
      <c r="M1009" s="74">
        <v>11.2593</v>
      </c>
      <c r="N1009" s="74">
        <v>2.23935</v>
      </c>
      <c r="O1009" s="74">
        <v>0.45174999999999998</v>
      </c>
      <c r="P1009" s="74">
        <v>0</v>
      </c>
      <c r="Q1009" s="74">
        <v>0.23830000000000001</v>
      </c>
      <c r="R1009" s="74">
        <v>0.45318422871436398</v>
      </c>
      <c r="S1009" s="74">
        <v>0</v>
      </c>
      <c r="T1009" s="74">
        <v>0</v>
      </c>
      <c r="U1009" s="74">
        <v>4.93236580547931E-2</v>
      </c>
      <c r="V1009" s="74">
        <v>9.4562074999999997</v>
      </c>
      <c r="W1009" s="74">
        <v>1.8541581479175</v>
      </c>
      <c r="X1009" s="74">
        <v>1154.9043799999999</v>
      </c>
      <c r="Y1009" s="74">
        <v>740</v>
      </c>
      <c r="Z1009" s="74">
        <v>6.1676846543458307E-2</v>
      </c>
      <c r="AA1009" s="74">
        <v>0.93832315345654171</v>
      </c>
      <c r="AB1009" s="74">
        <v>2.440826836235004E-4</v>
      </c>
      <c r="AC1009" s="74">
        <v>2.4408268362350051E-4</v>
      </c>
      <c r="AD1009" t="s">
        <v>5810</v>
      </c>
    </row>
    <row r="1010" spans="1:30">
      <c r="A1010" s="165" t="s">
        <v>1115</v>
      </c>
      <c r="C1010" s="165" t="s">
        <v>8443</v>
      </c>
      <c r="D1010" s="165" t="s">
        <v>5942</v>
      </c>
      <c r="E1010" s="165" t="s">
        <v>6358</v>
      </c>
      <c r="F1010" s="159">
        <v>19.421299999999999</v>
      </c>
      <c r="G1010" s="159">
        <v>-155.28720000000001</v>
      </c>
      <c r="H1010" s="74">
        <v>50.344650000000001</v>
      </c>
      <c r="I1010" s="74">
        <v>2.5983000000000001</v>
      </c>
      <c r="J1010" s="74">
        <v>12.9841</v>
      </c>
      <c r="K1010" s="74">
        <v>0</v>
      </c>
      <c r="L1010" s="74">
        <v>9.1366499999999995</v>
      </c>
      <c r="M1010" s="74">
        <v>12.080450000000001</v>
      </c>
      <c r="N1010" s="74">
        <v>2.3252999999999999</v>
      </c>
      <c r="O1010" s="74">
        <v>0.42614999999999997</v>
      </c>
      <c r="P1010" s="74">
        <v>0</v>
      </c>
      <c r="Q1010" s="74">
        <v>0.2828</v>
      </c>
      <c r="R1010" s="74">
        <v>0.57600919233145598</v>
      </c>
      <c r="S1010" s="74">
        <v>0</v>
      </c>
      <c r="T1010" s="74">
        <v>0</v>
      </c>
      <c r="U1010" s="74">
        <v>1.98201781672405E-2</v>
      </c>
      <c r="V1010" s="74">
        <v>7.3482924999999986</v>
      </c>
      <c r="W1010" s="74">
        <v>1.4408415225825</v>
      </c>
      <c r="X1010" s="74">
        <v>1168.53547</v>
      </c>
      <c r="Y1010" s="74">
        <v>350</v>
      </c>
      <c r="Z1010" s="74">
        <v>0.1793872384860774</v>
      </c>
      <c r="AA1010" s="74">
        <v>0.8206127615139226</v>
      </c>
      <c r="AB1010" s="74">
        <v>9.6875506240798247E-5</v>
      </c>
      <c r="AC1010" s="74">
        <v>9.687550624079822E-5</v>
      </c>
      <c r="AD1010" t="s">
        <v>5810</v>
      </c>
    </row>
    <row r="1011" spans="1:30">
      <c r="A1011" s="165" t="s">
        <v>1116</v>
      </c>
      <c r="C1011" s="165" t="s">
        <v>8443</v>
      </c>
      <c r="D1011" s="165" t="s">
        <v>5942</v>
      </c>
      <c r="E1011" s="165" t="s">
        <v>6358</v>
      </c>
      <c r="F1011" s="159">
        <v>19.421299999999999</v>
      </c>
      <c r="G1011" s="159">
        <v>-155.28720000000001</v>
      </c>
      <c r="H1011" s="74">
        <v>48.418550000000003</v>
      </c>
      <c r="I1011" s="74">
        <v>2.5419499999999999</v>
      </c>
      <c r="J1011" s="74">
        <v>12.10885</v>
      </c>
      <c r="K1011" s="74">
        <v>0</v>
      </c>
      <c r="L1011" s="74">
        <v>9.1810500000000008</v>
      </c>
      <c r="M1011" s="74">
        <v>11.075150000000001</v>
      </c>
      <c r="N1011" s="74">
        <v>2.2597</v>
      </c>
      <c r="O1011" s="74">
        <v>0.52800000000000002</v>
      </c>
      <c r="P1011" s="74">
        <v>0</v>
      </c>
      <c r="Q1011" s="74">
        <v>0.26984999999999998</v>
      </c>
      <c r="R1011" s="74">
        <v>0.42419283083033599</v>
      </c>
      <c r="S1011" s="74">
        <v>0</v>
      </c>
      <c r="T1011" s="74">
        <v>0</v>
      </c>
      <c r="U1011" s="74">
        <v>3.4043566442322301E-2</v>
      </c>
      <c r="V1011" s="74">
        <v>9.9615749999999998</v>
      </c>
      <c r="W1011" s="74">
        <v>1.953249804675</v>
      </c>
      <c r="X1011" s="74">
        <v>1151.8474900000001</v>
      </c>
      <c r="Y1011" s="74">
        <v>500</v>
      </c>
      <c r="Z1011" s="74">
        <v>8.0510239355449112E-2</v>
      </c>
      <c r="AA1011" s="74">
        <v>0.9194897606445509</v>
      </c>
      <c r="AB1011" s="74">
        <v>2.0689882489342999E-4</v>
      </c>
      <c r="AC1011" s="74">
        <v>2.0689882489342999E-4</v>
      </c>
      <c r="AD1011" t="s">
        <v>5810</v>
      </c>
    </row>
    <row r="1012" spans="1:30">
      <c r="A1012" s="165" t="s">
        <v>1117</v>
      </c>
      <c r="C1012" s="165" t="s">
        <v>8443</v>
      </c>
      <c r="D1012" s="165" t="s">
        <v>5942</v>
      </c>
      <c r="E1012" s="165" t="s">
        <v>6358</v>
      </c>
      <c r="F1012" s="159">
        <v>19.421299999999999</v>
      </c>
      <c r="G1012" s="159">
        <v>-155.28720000000001</v>
      </c>
      <c r="H1012" s="74">
        <v>49.072749999999999</v>
      </c>
      <c r="I1012" s="74">
        <v>2.6110500000000001</v>
      </c>
      <c r="J1012" s="74">
        <v>12.5092</v>
      </c>
      <c r="K1012" s="74">
        <v>0</v>
      </c>
      <c r="L1012" s="74">
        <v>9.4820499999999992</v>
      </c>
      <c r="M1012" s="74">
        <v>11.34825</v>
      </c>
      <c r="N1012" s="74">
        <v>2.2353999999999998</v>
      </c>
      <c r="O1012" s="74">
        <v>0.56459999999999999</v>
      </c>
      <c r="P1012" s="74">
        <v>0</v>
      </c>
      <c r="Q1012" s="74">
        <v>0.26734999999999998</v>
      </c>
      <c r="R1012" s="74">
        <v>0.49638207300477</v>
      </c>
      <c r="S1012" s="74">
        <v>0</v>
      </c>
      <c r="T1012" s="74">
        <v>0</v>
      </c>
      <c r="U1012" s="74">
        <v>5.4779754682471697E-2</v>
      </c>
      <c r="V1012" s="74">
        <v>10.026472500000001</v>
      </c>
      <c r="W1012" s="74">
        <v>1.9659748034025</v>
      </c>
      <c r="X1012" s="74">
        <v>1156.38095</v>
      </c>
      <c r="Y1012" s="74">
        <v>790</v>
      </c>
      <c r="Z1012" s="74">
        <v>7.2754362487090649E-2</v>
      </c>
      <c r="AA1012" s="74">
        <v>0.92724563751290934</v>
      </c>
      <c r="AB1012" s="74">
        <v>7.0187260950726267E-4</v>
      </c>
      <c r="AC1012" s="74">
        <v>7.0187260950726278E-4</v>
      </c>
      <c r="AD1012" t="s">
        <v>5810</v>
      </c>
    </row>
    <row r="1013" spans="1:30">
      <c r="A1013" s="165" t="s">
        <v>1118</v>
      </c>
      <c r="C1013" s="165" t="s">
        <v>8443</v>
      </c>
      <c r="D1013" s="165" t="s">
        <v>5942</v>
      </c>
      <c r="E1013" s="165" t="s">
        <v>6358</v>
      </c>
      <c r="F1013" s="159">
        <v>19.421299999999999</v>
      </c>
      <c r="G1013" s="159">
        <v>-155.28720000000001</v>
      </c>
      <c r="H1013" s="74">
        <v>49.247399999999999</v>
      </c>
      <c r="I1013" s="74">
        <v>2.4467333333333299</v>
      </c>
      <c r="J1013" s="74">
        <v>12.0681333333333</v>
      </c>
      <c r="K1013" s="74">
        <v>0</v>
      </c>
      <c r="L1013" s="74">
        <v>9.6617333333333306</v>
      </c>
      <c r="M1013" s="74">
        <v>11.455066666666699</v>
      </c>
      <c r="N1013" s="74">
        <v>2.0952333333333302</v>
      </c>
      <c r="O1013" s="74">
        <v>0.37476666666666703</v>
      </c>
      <c r="P1013" s="74">
        <v>0</v>
      </c>
      <c r="Q1013" s="74">
        <v>0.238633333333333</v>
      </c>
      <c r="R1013" s="74">
        <v>0.69678246550092304</v>
      </c>
      <c r="S1013" s="74">
        <v>0</v>
      </c>
      <c r="T1013" s="74">
        <v>0</v>
      </c>
      <c r="U1013" s="74">
        <v>4.1433191534052602E-2</v>
      </c>
      <c r="V1013" s="74">
        <v>10.098311666666691</v>
      </c>
      <c r="W1013" s="74">
        <v>1.9800609131050051</v>
      </c>
      <c r="X1013" s="74">
        <v>1158.1541066666671</v>
      </c>
      <c r="Y1013" s="74">
        <v>650</v>
      </c>
      <c r="Z1013" s="74">
        <v>0.1582607985789618</v>
      </c>
      <c r="AA1013" s="74">
        <v>0.8417392014210382</v>
      </c>
      <c r="AB1013" s="74">
        <v>8.3648415357859865E-5</v>
      </c>
      <c r="AC1013" s="74">
        <v>8.3648415357859946E-5</v>
      </c>
      <c r="AD1013" t="s">
        <v>5810</v>
      </c>
    </row>
    <row r="1014" spans="1:30">
      <c r="A1014" s="165" t="s">
        <v>1119</v>
      </c>
      <c r="C1014" s="165" t="s">
        <v>8443</v>
      </c>
      <c r="D1014" s="165" t="s">
        <v>5942</v>
      </c>
      <c r="E1014" s="165" t="s">
        <v>6358</v>
      </c>
      <c r="F1014" s="159">
        <v>19.421299999999999</v>
      </c>
      <c r="G1014" s="159">
        <v>-155.28720000000001</v>
      </c>
      <c r="H1014" s="74">
        <v>49.089849999999998</v>
      </c>
      <c r="I1014" s="74">
        <v>2.39785</v>
      </c>
      <c r="J1014" s="74">
        <v>12.1736</v>
      </c>
      <c r="K1014" s="74">
        <v>0</v>
      </c>
      <c r="L1014" s="74">
        <v>10.08325</v>
      </c>
      <c r="M1014" s="74">
        <v>11.1465</v>
      </c>
      <c r="N1014" s="74">
        <v>2.1534</v>
      </c>
      <c r="O1014" s="74">
        <v>0.41365000000000002</v>
      </c>
      <c r="P1014" s="74">
        <v>0</v>
      </c>
      <c r="Q1014" s="74">
        <v>0.40250000000000002</v>
      </c>
      <c r="R1014" s="74">
        <v>0.67824106450178601</v>
      </c>
      <c r="S1014" s="74">
        <v>0</v>
      </c>
      <c r="T1014" s="74">
        <v>0</v>
      </c>
      <c r="U1014" s="74">
        <v>3.9220282973407398E-2</v>
      </c>
      <c r="V1014" s="74">
        <v>9.7696024999999995</v>
      </c>
      <c r="W1014" s="74">
        <v>1.9156081417724999</v>
      </c>
      <c r="X1014" s="74">
        <v>1153.0319</v>
      </c>
      <c r="Y1014" s="74">
        <v>600</v>
      </c>
      <c r="Z1014" s="74">
        <v>0.16125631655638509</v>
      </c>
      <c r="AA1014" s="74">
        <v>0.83874368344361494</v>
      </c>
      <c r="AB1014" s="74">
        <v>5.4115948904727657E-4</v>
      </c>
      <c r="AC1014" s="74">
        <v>5.4115948904727678E-4</v>
      </c>
      <c r="AD1014" t="s">
        <v>5810</v>
      </c>
    </row>
    <row r="1015" spans="1:30">
      <c r="A1015" s="165" t="s">
        <v>1120</v>
      </c>
      <c r="C1015" s="165" t="s">
        <v>8443</v>
      </c>
      <c r="D1015" s="165" t="s">
        <v>5942</v>
      </c>
      <c r="E1015" s="165" t="s">
        <v>6358</v>
      </c>
      <c r="F1015" s="159">
        <v>19.421299999999999</v>
      </c>
      <c r="G1015" s="159">
        <v>-155.28720000000001</v>
      </c>
      <c r="H1015" s="74">
        <v>49.4482</v>
      </c>
      <c r="I1015" s="74">
        <v>2.3264999999999998</v>
      </c>
      <c r="J1015" s="74">
        <v>12.357100000000001</v>
      </c>
      <c r="K1015" s="74">
        <v>0</v>
      </c>
      <c r="L1015" s="74">
        <v>10.155200000000001</v>
      </c>
      <c r="M1015" s="74">
        <v>11.389799999999999</v>
      </c>
      <c r="N1015" s="74">
        <v>2.3412999999999999</v>
      </c>
      <c r="O1015" s="74">
        <v>0.4178</v>
      </c>
      <c r="P1015" s="74">
        <v>0</v>
      </c>
      <c r="Q1015" s="74">
        <v>0.36709999999999998</v>
      </c>
      <c r="R1015" s="74">
        <v>0.67689826486480198</v>
      </c>
      <c r="S1015" s="74">
        <v>0</v>
      </c>
      <c r="T1015" s="74">
        <v>0</v>
      </c>
      <c r="U1015" s="74">
        <v>3.27817227907998E-2</v>
      </c>
      <c r="V1015" s="74">
        <v>9.677505</v>
      </c>
      <c r="W1015" s="74">
        <v>1.8975498102449999</v>
      </c>
      <c r="X1015" s="74">
        <v>1157.07068</v>
      </c>
      <c r="Y1015" s="74">
        <v>520</v>
      </c>
      <c r="Z1015" s="74">
        <v>0.17953278817327639</v>
      </c>
      <c r="AA1015" s="74">
        <v>0.82046721182672355</v>
      </c>
      <c r="AB1015" s="74">
        <v>4.2896813745366301E-5</v>
      </c>
      <c r="AC1015" s="74">
        <v>4.2896813745366288E-5</v>
      </c>
      <c r="AD1015" t="s">
        <v>5810</v>
      </c>
    </row>
    <row r="1016" spans="1:30">
      <c r="A1016" s="165" t="s">
        <v>1121</v>
      </c>
      <c r="C1016" s="165" t="s">
        <v>8443</v>
      </c>
      <c r="D1016" s="165" t="s">
        <v>5942</v>
      </c>
      <c r="E1016" s="165" t="s">
        <v>6358</v>
      </c>
      <c r="F1016" s="159">
        <v>19.421299999999999</v>
      </c>
      <c r="G1016" s="159">
        <v>-155.28720000000001</v>
      </c>
      <c r="H1016" s="74">
        <v>49.24</v>
      </c>
      <c r="I1016" s="74">
        <v>2.3974000000000002</v>
      </c>
      <c r="J1016" s="74">
        <v>12.1945</v>
      </c>
      <c r="K1016" s="74">
        <v>0</v>
      </c>
      <c r="L1016" s="74">
        <v>12.604200000000001</v>
      </c>
      <c r="M1016" s="74">
        <v>9.1917000000000009</v>
      </c>
      <c r="N1016" s="74">
        <v>2.4940000000000002</v>
      </c>
      <c r="O1016" s="74">
        <v>0.63519999999999999</v>
      </c>
      <c r="P1016" s="74">
        <v>0</v>
      </c>
      <c r="Q1016" s="74">
        <v>0.26529999999999998</v>
      </c>
      <c r="R1016" s="74">
        <v>0.476090896660255</v>
      </c>
      <c r="S1016" s="74">
        <v>0</v>
      </c>
      <c r="T1016" s="74">
        <v>0</v>
      </c>
      <c r="U1016" s="74">
        <v>6.5226331231649004E-2</v>
      </c>
      <c r="V1016" s="74">
        <v>9.156369999999999</v>
      </c>
      <c r="W1016" s="74">
        <v>1.7953664871299999</v>
      </c>
      <c r="X1016" s="74">
        <v>1120.58222</v>
      </c>
      <c r="Y1016" s="74">
        <v>820</v>
      </c>
      <c r="Z1016" s="74">
        <v>6.5151775769710943E-2</v>
      </c>
      <c r="AA1016" s="74">
        <v>0.93484822423028902</v>
      </c>
      <c r="AB1016" s="74">
        <v>7.2321260209228541E-4</v>
      </c>
      <c r="AC1016" s="74">
        <v>7.2321260209228552E-4</v>
      </c>
      <c r="AD1016" t="s">
        <v>5810</v>
      </c>
    </row>
    <row r="1017" spans="1:30">
      <c r="A1017" s="165" t="s">
        <v>1122</v>
      </c>
      <c r="C1017" s="165" t="s">
        <v>8443</v>
      </c>
      <c r="D1017" s="165" t="s">
        <v>5942</v>
      </c>
      <c r="E1017" s="165" t="s">
        <v>6359</v>
      </c>
      <c r="F1017" s="159">
        <v>19.475300000000001</v>
      </c>
      <c r="G1017" s="159">
        <v>-155.6088</v>
      </c>
      <c r="H1017" s="74">
        <v>52.81</v>
      </c>
      <c r="I1017" s="74">
        <v>2.12</v>
      </c>
      <c r="J1017" s="74">
        <v>13.81</v>
      </c>
      <c r="K1017" s="74">
        <v>0</v>
      </c>
      <c r="L1017" s="74">
        <v>8.06</v>
      </c>
      <c r="M1017" s="74">
        <v>10.56</v>
      </c>
      <c r="N1017" s="74">
        <v>2.29</v>
      </c>
      <c r="O1017" s="74">
        <v>0.46</v>
      </c>
      <c r="P1017" s="74">
        <v>0</v>
      </c>
      <c r="Q1017" s="74">
        <v>0.28999999999999998</v>
      </c>
      <c r="R1017" s="74">
        <v>0.36</v>
      </c>
      <c r="S1017" s="74">
        <v>0</v>
      </c>
      <c r="T1017" s="74">
        <v>0</v>
      </c>
      <c r="U1017" s="74">
        <v>6.0000000000000001E-3</v>
      </c>
      <c r="V1017" s="74">
        <v>7.4119999999999999</v>
      </c>
      <c r="W1017" s="74">
        <v>1.453333188</v>
      </c>
      <c r="X1017" s="74">
        <v>1143.296</v>
      </c>
      <c r="Y1017" s="74">
        <v>110</v>
      </c>
      <c r="Z1017" s="74">
        <v>0.20777889458759621</v>
      </c>
      <c r="AA1017" s="74">
        <v>0.79222110541240365</v>
      </c>
      <c r="AB1017" s="74">
        <v>3.6330673394946168E-4</v>
      </c>
      <c r="AC1017" s="74">
        <v>3.6330673394946168E-4</v>
      </c>
      <c r="AD1017" t="s">
        <v>5810</v>
      </c>
    </row>
    <row r="1018" spans="1:30">
      <c r="A1018" s="165" t="s">
        <v>1123</v>
      </c>
      <c r="C1018" s="165" t="s">
        <v>8443</v>
      </c>
      <c r="D1018" s="165" t="s">
        <v>5942</v>
      </c>
      <c r="E1018" s="165" t="s">
        <v>6359</v>
      </c>
      <c r="F1018" s="159">
        <v>19.475300000000001</v>
      </c>
      <c r="G1018" s="159">
        <v>-155.6088</v>
      </c>
      <c r="H1018" s="74">
        <v>53.08</v>
      </c>
      <c r="I1018" s="74">
        <v>2.0699999999999998</v>
      </c>
      <c r="J1018" s="74">
        <v>14.01</v>
      </c>
      <c r="K1018" s="74">
        <v>0</v>
      </c>
      <c r="L1018" s="74">
        <v>8.19</v>
      </c>
      <c r="M1018" s="74">
        <v>10.65</v>
      </c>
      <c r="N1018" s="74">
        <v>2.33</v>
      </c>
      <c r="O1018" s="74">
        <v>0.28999999999999998</v>
      </c>
      <c r="P1018" s="74">
        <v>0</v>
      </c>
      <c r="Q1018" s="74">
        <v>0.19</v>
      </c>
      <c r="R1018" s="74">
        <v>0.36</v>
      </c>
      <c r="S1018" s="74">
        <v>0</v>
      </c>
      <c r="T1018" s="74">
        <v>0</v>
      </c>
      <c r="U1018" s="74">
        <v>8.8999999999999999E-3</v>
      </c>
      <c r="V1018" s="74">
        <v>7.6925000000000008</v>
      </c>
      <c r="W1018" s="74">
        <v>1.5083331824999999</v>
      </c>
      <c r="X1018" s="74">
        <v>1144.79</v>
      </c>
      <c r="Y1018" s="74">
        <v>160</v>
      </c>
      <c r="Z1018" s="74">
        <v>0.1464954584165099</v>
      </c>
      <c r="AA1018" s="74">
        <v>0.8535045415834901</v>
      </c>
      <c r="AB1018" s="74">
        <v>1.4543270258182161E-4</v>
      </c>
      <c r="AC1018" s="74">
        <v>1.4543270258182171E-4</v>
      </c>
      <c r="AD1018" t="s">
        <v>5810</v>
      </c>
    </row>
    <row r="1019" spans="1:30">
      <c r="A1019" s="165" t="s">
        <v>1124</v>
      </c>
      <c r="C1019" s="165" t="s">
        <v>8443</v>
      </c>
      <c r="D1019" s="165" t="s">
        <v>5942</v>
      </c>
      <c r="E1019" s="165" t="s">
        <v>6359</v>
      </c>
      <c r="F1019" s="159">
        <v>19.475300000000001</v>
      </c>
      <c r="G1019" s="159">
        <v>-155.6088</v>
      </c>
      <c r="H1019" s="74">
        <v>51.71</v>
      </c>
      <c r="I1019" s="74">
        <v>2.2000000000000002</v>
      </c>
      <c r="J1019" s="74">
        <v>13.44</v>
      </c>
      <c r="K1019" s="74">
        <v>0</v>
      </c>
      <c r="L1019" s="74">
        <v>8.2200000000000006</v>
      </c>
      <c r="M1019" s="74">
        <v>10.49</v>
      </c>
      <c r="N1019" s="74">
        <v>2.1800000000000002</v>
      </c>
      <c r="O1019" s="74">
        <v>0.49</v>
      </c>
      <c r="P1019" s="74">
        <v>0</v>
      </c>
      <c r="Q1019" s="74">
        <v>0.3</v>
      </c>
      <c r="R1019" s="74">
        <v>0.38</v>
      </c>
      <c r="S1019" s="74">
        <v>0</v>
      </c>
      <c r="T1019" s="74">
        <v>0</v>
      </c>
      <c r="U1019" s="74">
        <v>1.6299999999999999E-2</v>
      </c>
      <c r="V1019" s="74">
        <v>8.1259999999999994</v>
      </c>
      <c r="W1019" s="74">
        <v>1.5933331740000001</v>
      </c>
      <c r="X1019" s="74">
        <v>1142.134</v>
      </c>
      <c r="Y1019" s="74">
        <v>270</v>
      </c>
      <c r="Z1019" s="74">
        <v>0.10257030205160721</v>
      </c>
      <c r="AA1019" s="74">
        <v>0.89742969794839278</v>
      </c>
      <c r="AB1019" s="74">
        <v>1.7586696659563101E-4</v>
      </c>
      <c r="AC1019" s="74">
        <v>1.758669665956312E-4</v>
      </c>
      <c r="AD1019" t="s">
        <v>5810</v>
      </c>
    </row>
    <row r="1020" spans="1:30">
      <c r="A1020" s="165" t="s">
        <v>1125</v>
      </c>
      <c r="C1020" s="165" t="s">
        <v>8443</v>
      </c>
      <c r="D1020" s="165" t="s">
        <v>5942</v>
      </c>
      <c r="E1020" s="165" t="s">
        <v>6359</v>
      </c>
      <c r="F1020" s="159">
        <v>19.475300000000001</v>
      </c>
      <c r="G1020" s="159">
        <v>-155.6088</v>
      </c>
      <c r="H1020" s="74">
        <v>52.39</v>
      </c>
      <c r="I1020" s="74">
        <v>2.63</v>
      </c>
      <c r="J1020" s="74">
        <v>14.02</v>
      </c>
      <c r="K1020" s="74">
        <v>0</v>
      </c>
      <c r="L1020" s="74">
        <v>8.25</v>
      </c>
      <c r="M1020" s="74">
        <v>10.039999999999999</v>
      </c>
      <c r="N1020" s="74">
        <v>2.4900000000000002</v>
      </c>
      <c r="O1020" s="74">
        <v>0.68</v>
      </c>
      <c r="P1020" s="74">
        <v>0</v>
      </c>
      <c r="Q1020" s="74">
        <v>0.28999999999999998</v>
      </c>
      <c r="R1020" s="74">
        <v>0.38</v>
      </c>
      <c r="S1020" s="74">
        <v>0</v>
      </c>
      <c r="T1020" s="74">
        <v>0</v>
      </c>
      <c r="U1020" s="74">
        <v>5.7999999999999996E-3</v>
      </c>
      <c r="V1020" s="74">
        <v>7.7010000000000014</v>
      </c>
      <c r="W1020" s="74">
        <v>1.5099998489999999</v>
      </c>
      <c r="X1020" s="74">
        <v>1134.664</v>
      </c>
      <c r="Y1020" s="74">
        <v>110</v>
      </c>
      <c r="Z1020" s="74">
        <v>0.2374601720483196</v>
      </c>
      <c r="AA1020" s="74">
        <v>0.7625398279516804</v>
      </c>
      <c r="AB1020" s="74">
        <v>1.188197747461065E-4</v>
      </c>
      <c r="AC1020" s="74">
        <v>1.188197747461065E-4</v>
      </c>
      <c r="AD1020" t="s">
        <v>5810</v>
      </c>
    </row>
    <row r="1021" spans="1:30">
      <c r="A1021" s="165" t="s">
        <v>1126</v>
      </c>
      <c r="C1021" s="165" t="s">
        <v>8443</v>
      </c>
      <c r="D1021" s="165" t="s">
        <v>5942</v>
      </c>
      <c r="E1021" s="165" t="s">
        <v>6359</v>
      </c>
      <c r="F1021" s="159">
        <v>19.475300000000001</v>
      </c>
      <c r="G1021" s="159">
        <v>-155.6088</v>
      </c>
      <c r="H1021" s="74">
        <v>52.59</v>
      </c>
      <c r="I1021" s="74">
        <v>2.5099999999999998</v>
      </c>
      <c r="J1021" s="74">
        <v>13.77</v>
      </c>
      <c r="K1021" s="74">
        <v>0</v>
      </c>
      <c r="L1021" s="74">
        <v>8.33</v>
      </c>
      <c r="M1021" s="74">
        <v>10.19</v>
      </c>
      <c r="N1021" s="74">
        <v>2.4500000000000002</v>
      </c>
      <c r="O1021" s="74">
        <v>0.46</v>
      </c>
      <c r="P1021" s="74">
        <v>0</v>
      </c>
      <c r="Q1021" s="74">
        <v>0.28000000000000003</v>
      </c>
      <c r="R1021" s="74">
        <v>0.36</v>
      </c>
      <c r="S1021" s="74">
        <v>0</v>
      </c>
      <c r="T1021" s="74">
        <v>0</v>
      </c>
      <c r="U1021" s="74">
        <v>7.7999999999999996E-3</v>
      </c>
      <c r="V1021" s="74">
        <v>8.0239999999999991</v>
      </c>
      <c r="W1021" s="74">
        <v>1.573333176</v>
      </c>
      <c r="X1021" s="74">
        <v>1137.154</v>
      </c>
      <c r="Y1021" s="74">
        <v>130</v>
      </c>
      <c r="Z1021" s="74">
        <v>0.18315929146176951</v>
      </c>
      <c r="AA1021" s="74">
        <v>0.81684070853823054</v>
      </c>
      <c r="AB1021" s="74">
        <v>6.8175487826167564E-4</v>
      </c>
      <c r="AC1021" s="74">
        <v>6.8175487826167554E-4</v>
      </c>
      <c r="AD1021" t="s">
        <v>5810</v>
      </c>
    </row>
    <row r="1022" spans="1:30">
      <c r="A1022" s="165" t="s">
        <v>1127</v>
      </c>
      <c r="C1022" s="165" t="s">
        <v>8443</v>
      </c>
      <c r="D1022" s="165" t="s">
        <v>5942</v>
      </c>
      <c r="E1022" s="165" t="s">
        <v>6359</v>
      </c>
      <c r="F1022" s="159">
        <v>19.475300000000001</v>
      </c>
      <c r="G1022" s="159">
        <v>-155.6088</v>
      </c>
      <c r="H1022" s="74">
        <v>52.4</v>
      </c>
      <c r="I1022" s="74">
        <v>2.23</v>
      </c>
      <c r="J1022" s="74">
        <v>13.98</v>
      </c>
      <c r="K1022" s="74">
        <v>0</v>
      </c>
      <c r="L1022" s="74">
        <v>8.39</v>
      </c>
      <c r="M1022" s="74">
        <v>10.69</v>
      </c>
      <c r="N1022" s="74">
        <v>2.29</v>
      </c>
      <c r="O1022" s="74">
        <v>0.44</v>
      </c>
      <c r="P1022" s="74">
        <v>0</v>
      </c>
      <c r="Q1022" s="74">
        <v>0.26</v>
      </c>
      <c r="R1022" s="74">
        <v>0.35</v>
      </c>
      <c r="S1022" s="74">
        <v>0</v>
      </c>
      <c r="T1022" s="74">
        <v>0</v>
      </c>
      <c r="U1022" s="74">
        <v>1.7500000000000002E-2</v>
      </c>
      <c r="V1022" s="74">
        <v>7.5394999999999994</v>
      </c>
      <c r="W1022" s="74">
        <v>1.4783331854999999</v>
      </c>
      <c r="X1022" s="74">
        <v>1145.454</v>
      </c>
      <c r="Y1022" s="74">
        <v>290</v>
      </c>
      <c r="Z1022" s="74">
        <v>8.1349153225142037E-2</v>
      </c>
      <c r="AA1022" s="74">
        <v>0.91865084677485798</v>
      </c>
      <c r="AB1022" s="74">
        <v>2.9190395161575439E-4</v>
      </c>
      <c r="AC1022" s="74">
        <v>2.9190395161575472E-4</v>
      </c>
      <c r="AD1022" t="s">
        <v>5810</v>
      </c>
    </row>
    <row r="1023" spans="1:30">
      <c r="A1023" s="165" t="s">
        <v>1128</v>
      </c>
      <c r="C1023" s="165" t="s">
        <v>8443</v>
      </c>
      <c r="D1023" s="165" t="s">
        <v>5942</v>
      </c>
      <c r="E1023" s="165" t="s">
        <v>6359</v>
      </c>
      <c r="F1023" s="159">
        <v>19.475300000000001</v>
      </c>
      <c r="G1023" s="159">
        <v>-155.6088</v>
      </c>
      <c r="H1023" s="74">
        <v>52.35</v>
      </c>
      <c r="I1023" s="74">
        <v>2.04</v>
      </c>
      <c r="J1023" s="74">
        <v>13.79</v>
      </c>
      <c r="K1023" s="74">
        <v>0</v>
      </c>
      <c r="L1023" s="74">
        <v>8.42</v>
      </c>
      <c r="M1023" s="74">
        <v>10.23</v>
      </c>
      <c r="N1023" s="74">
        <v>2.35</v>
      </c>
      <c r="O1023" s="74">
        <v>0.42</v>
      </c>
      <c r="P1023" s="74">
        <v>0</v>
      </c>
      <c r="Q1023" s="74">
        <v>0.27</v>
      </c>
      <c r="R1023" s="74">
        <v>0.32</v>
      </c>
      <c r="S1023" s="74">
        <v>0</v>
      </c>
      <c r="T1023" s="74">
        <v>0</v>
      </c>
      <c r="U1023" s="74">
        <v>1.1299999999999999E-2</v>
      </c>
      <c r="V1023" s="74">
        <v>8.0239999999999991</v>
      </c>
      <c r="W1023" s="74">
        <v>1.573333176</v>
      </c>
      <c r="X1023" s="74">
        <v>1137.818</v>
      </c>
      <c r="Y1023" s="74">
        <v>190</v>
      </c>
      <c r="Z1023" s="74">
        <v>0.1011710200842275</v>
      </c>
      <c r="AA1023" s="74">
        <v>0.89882897991577249</v>
      </c>
      <c r="AB1023" s="74">
        <v>6.9738986258318993E-5</v>
      </c>
      <c r="AC1023" s="74">
        <v>6.9738986258319007E-5</v>
      </c>
      <c r="AD1023" t="s">
        <v>5810</v>
      </c>
    </row>
    <row r="1024" spans="1:30">
      <c r="A1024" s="165" t="s">
        <v>1129</v>
      </c>
      <c r="C1024" s="165" t="s">
        <v>8443</v>
      </c>
      <c r="D1024" s="165" t="s">
        <v>5942</v>
      </c>
      <c r="E1024" s="165" t="s">
        <v>6359</v>
      </c>
      <c r="F1024" s="159">
        <v>19.475300000000001</v>
      </c>
      <c r="G1024" s="159">
        <v>-155.6088</v>
      </c>
      <c r="H1024" s="74">
        <v>52.48</v>
      </c>
      <c r="I1024" s="74">
        <v>2.1800000000000002</v>
      </c>
      <c r="J1024" s="74">
        <v>13.73</v>
      </c>
      <c r="K1024" s="74">
        <v>0</v>
      </c>
      <c r="L1024" s="74">
        <v>8.5</v>
      </c>
      <c r="M1024" s="74">
        <v>10.6</v>
      </c>
      <c r="N1024" s="74">
        <v>2.2799999999999998</v>
      </c>
      <c r="O1024" s="74">
        <v>0.39</v>
      </c>
      <c r="P1024" s="74">
        <v>0</v>
      </c>
      <c r="Q1024" s="74">
        <v>0.28999999999999998</v>
      </c>
      <c r="R1024" s="74">
        <v>0.35</v>
      </c>
      <c r="S1024" s="74">
        <v>0</v>
      </c>
      <c r="T1024" s="74">
        <v>0</v>
      </c>
      <c r="U1024" s="74">
        <v>4.1999999999999997E-3</v>
      </c>
      <c r="V1024" s="74">
        <v>7.7010000000000014</v>
      </c>
      <c r="W1024" s="74">
        <v>1.5099998489999999</v>
      </c>
      <c r="X1024" s="74">
        <v>1143.96</v>
      </c>
      <c r="Y1024" s="74">
        <v>80</v>
      </c>
      <c r="Z1024" s="74">
        <v>0.27353169785887932</v>
      </c>
      <c r="AA1024" s="74">
        <v>0.72646830214112068</v>
      </c>
      <c r="AB1024" s="74">
        <v>4.0553735153869532E-4</v>
      </c>
      <c r="AC1024" s="74">
        <v>4.0553735153869548E-4</v>
      </c>
      <c r="AD1024" t="s">
        <v>5810</v>
      </c>
    </row>
    <row r="1025" spans="1:30">
      <c r="A1025" s="165" t="s">
        <v>1130</v>
      </c>
      <c r="C1025" s="165" t="s">
        <v>8443</v>
      </c>
      <c r="D1025" s="165" t="s">
        <v>5942</v>
      </c>
      <c r="E1025" s="165" t="s">
        <v>6359</v>
      </c>
      <c r="F1025" s="159">
        <v>19.475300000000001</v>
      </c>
      <c r="G1025" s="159">
        <v>-155.6088</v>
      </c>
      <c r="H1025" s="74">
        <v>51.01</v>
      </c>
      <c r="I1025" s="74">
        <v>1.35</v>
      </c>
      <c r="J1025" s="74">
        <v>10.4</v>
      </c>
      <c r="K1025" s="74">
        <v>0</v>
      </c>
      <c r="L1025" s="74">
        <v>17</v>
      </c>
      <c r="M1025" s="74">
        <v>8.14</v>
      </c>
      <c r="N1025" s="74">
        <v>1.36</v>
      </c>
      <c r="O1025" s="74">
        <v>0.24</v>
      </c>
      <c r="P1025" s="74">
        <v>0</v>
      </c>
      <c r="Q1025" s="74">
        <v>0.2</v>
      </c>
      <c r="R1025" s="74">
        <v>0.22</v>
      </c>
      <c r="S1025" s="74">
        <v>0</v>
      </c>
      <c r="T1025" s="74">
        <v>0</v>
      </c>
      <c r="U1025" s="74">
        <v>2.07E-2</v>
      </c>
      <c r="V1025" s="74">
        <v>9.3074999999999992</v>
      </c>
      <c r="W1025" s="74">
        <v>1.8249998175</v>
      </c>
      <c r="X1025" s="74">
        <v>1103.124</v>
      </c>
      <c r="Y1025" s="74">
        <v>210</v>
      </c>
      <c r="Z1025" s="74">
        <v>5.2710588918048397E-2</v>
      </c>
      <c r="AA1025" s="74">
        <v>0.94728941108195164</v>
      </c>
      <c r="AB1025" s="74">
        <v>3.4935353834588599E-4</v>
      </c>
      <c r="AC1025" s="74">
        <v>3.4935353834588599E-4</v>
      </c>
      <c r="AD1025" t="s">
        <v>5810</v>
      </c>
    </row>
    <row r="1026" spans="1:30">
      <c r="A1026" s="165" t="s">
        <v>1131</v>
      </c>
      <c r="C1026" s="165" t="s">
        <v>8443</v>
      </c>
      <c r="D1026" s="165" t="s">
        <v>5942</v>
      </c>
      <c r="E1026" s="165" t="s">
        <v>6359</v>
      </c>
      <c r="F1026" s="159">
        <v>19.475300000000001</v>
      </c>
      <c r="G1026" s="159">
        <v>-155.6088</v>
      </c>
      <c r="H1026" s="74">
        <v>51.16</v>
      </c>
      <c r="I1026" s="74">
        <v>1.63</v>
      </c>
      <c r="J1026" s="74">
        <v>10.61</v>
      </c>
      <c r="K1026" s="74">
        <v>0</v>
      </c>
      <c r="L1026" s="74">
        <v>17.87</v>
      </c>
      <c r="M1026" s="74">
        <v>8.24</v>
      </c>
      <c r="N1026" s="74">
        <v>1.6</v>
      </c>
      <c r="O1026" s="74">
        <v>0.25</v>
      </c>
      <c r="P1026" s="74">
        <v>0</v>
      </c>
      <c r="Q1026" s="74">
        <v>0.2</v>
      </c>
      <c r="R1026" s="74">
        <v>0.22</v>
      </c>
      <c r="S1026" s="74">
        <v>0</v>
      </c>
      <c r="T1026" s="74">
        <v>0</v>
      </c>
      <c r="U1026" s="74">
        <v>2.3E-2</v>
      </c>
      <c r="V1026" s="74">
        <v>8.4745000000000008</v>
      </c>
      <c r="W1026" s="74">
        <v>1.6616665005</v>
      </c>
      <c r="X1026" s="74">
        <v>1104.7840000000001</v>
      </c>
      <c r="Y1026" s="74">
        <v>230</v>
      </c>
      <c r="Z1026" s="74">
        <v>4.8424641687659663E-2</v>
      </c>
      <c r="AA1026" s="74">
        <v>0.9515753583123403</v>
      </c>
      <c r="AB1026" s="74">
        <v>5.601998143894639E-4</v>
      </c>
      <c r="AC1026" s="74">
        <v>5.601998143894639E-4</v>
      </c>
      <c r="AD1026" t="s">
        <v>5810</v>
      </c>
    </row>
    <row r="1027" spans="1:30">
      <c r="A1027" s="165" t="s">
        <v>1132</v>
      </c>
      <c r="C1027" s="165" t="s">
        <v>8443</v>
      </c>
      <c r="D1027" s="165" t="s">
        <v>5942</v>
      </c>
      <c r="E1027" s="165" t="s">
        <v>6359</v>
      </c>
      <c r="F1027" s="159">
        <v>19.475300000000001</v>
      </c>
      <c r="G1027" s="159">
        <v>-155.6088</v>
      </c>
      <c r="H1027" s="74">
        <v>50.08</v>
      </c>
      <c r="I1027" s="74">
        <v>1.56</v>
      </c>
      <c r="J1027" s="74">
        <v>10.46</v>
      </c>
      <c r="K1027" s="74">
        <v>0</v>
      </c>
      <c r="L1027" s="74">
        <v>18.11</v>
      </c>
      <c r="M1027" s="74">
        <v>7.99</v>
      </c>
      <c r="N1027" s="74">
        <v>1.71</v>
      </c>
      <c r="O1027" s="74">
        <v>0.26</v>
      </c>
      <c r="P1027" s="74">
        <v>0</v>
      </c>
      <c r="Q1027" s="74">
        <v>0.2</v>
      </c>
      <c r="R1027" s="74">
        <v>0.23</v>
      </c>
      <c r="S1027" s="74">
        <v>0</v>
      </c>
      <c r="T1027" s="74">
        <v>0</v>
      </c>
      <c r="U1027" s="74">
        <v>2.01E-2</v>
      </c>
      <c r="V1027" s="74">
        <v>8.0410000000000004</v>
      </c>
      <c r="W1027" s="74">
        <v>1.576666509</v>
      </c>
      <c r="X1027" s="74">
        <v>1100.634</v>
      </c>
      <c r="Y1027" s="74">
        <v>200</v>
      </c>
      <c r="Z1027" s="74">
        <v>5.9790608197767207E-2</v>
      </c>
      <c r="AA1027" s="74">
        <v>0.94020939180223273</v>
      </c>
      <c r="AB1027" s="74">
        <v>5.3483043065691294E-4</v>
      </c>
      <c r="AC1027" s="74">
        <v>5.3483043065691304E-4</v>
      </c>
      <c r="AD1027" t="s">
        <v>5810</v>
      </c>
    </row>
    <row r="1028" spans="1:30">
      <c r="A1028" s="165" t="s">
        <v>1133</v>
      </c>
      <c r="C1028" s="165" t="s">
        <v>8443</v>
      </c>
      <c r="D1028" s="165" t="s">
        <v>5942</v>
      </c>
      <c r="E1028" s="165" t="s">
        <v>6359</v>
      </c>
      <c r="F1028" s="159">
        <v>19.475300000000001</v>
      </c>
      <c r="G1028" s="159">
        <v>-155.6088</v>
      </c>
      <c r="H1028" s="74">
        <v>50.04</v>
      </c>
      <c r="I1028" s="74">
        <v>1.59</v>
      </c>
      <c r="J1028" s="74">
        <v>10.14</v>
      </c>
      <c r="K1028" s="74">
        <v>0</v>
      </c>
      <c r="L1028" s="74">
        <v>18.34</v>
      </c>
      <c r="M1028" s="74">
        <v>7.8</v>
      </c>
      <c r="N1028" s="74">
        <v>1.71</v>
      </c>
      <c r="O1028" s="74">
        <v>0.25</v>
      </c>
      <c r="P1028" s="74">
        <v>0</v>
      </c>
      <c r="Q1028" s="74">
        <v>0.21</v>
      </c>
      <c r="R1028" s="74">
        <v>0.22</v>
      </c>
      <c r="S1028" s="74">
        <v>0</v>
      </c>
      <c r="T1028" s="74">
        <v>0</v>
      </c>
      <c r="U1028" s="74">
        <v>2.1000000000000001E-2</v>
      </c>
      <c r="V1028" s="74">
        <v>8.2535000000000007</v>
      </c>
      <c r="W1028" s="74">
        <v>1.6183331715</v>
      </c>
      <c r="X1028" s="74">
        <v>1097.48</v>
      </c>
      <c r="Y1028" s="74">
        <v>200</v>
      </c>
      <c r="Z1028" s="74">
        <v>5.5296863202270931E-2</v>
      </c>
      <c r="AA1028" s="74">
        <v>0.9447031367977291</v>
      </c>
      <c r="AB1028" s="74">
        <v>7.530991694504409E-4</v>
      </c>
      <c r="AC1028" s="74">
        <v>7.5309916945044057E-4</v>
      </c>
      <c r="AD1028" t="s">
        <v>5810</v>
      </c>
    </row>
    <row r="1029" spans="1:30">
      <c r="A1029" s="165" t="s">
        <v>1134</v>
      </c>
      <c r="C1029" s="165" t="s">
        <v>8443</v>
      </c>
      <c r="D1029" s="165" t="s">
        <v>5942</v>
      </c>
      <c r="E1029" s="165" t="s">
        <v>6359</v>
      </c>
      <c r="F1029" s="159">
        <v>19.475300000000001</v>
      </c>
      <c r="G1029" s="159">
        <v>-155.6088</v>
      </c>
      <c r="H1029" s="74">
        <v>48.29</v>
      </c>
      <c r="I1029" s="74">
        <v>1.5</v>
      </c>
      <c r="J1029" s="74">
        <v>10.220000000000001</v>
      </c>
      <c r="K1029" s="74">
        <v>0</v>
      </c>
      <c r="L1029" s="74">
        <v>18.73</v>
      </c>
      <c r="M1029" s="74">
        <v>8.64</v>
      </c>
      <c r="N1029" s="74">
        <v>1.39</v>
      </c>
      <c r="O1029" s="74">
        <v>0.2</v>
      </c>
      <c r="P1029" s="74">
        <v>0</v>
      </c>
      <c r="Q1029" s="74">
        <v>0.17</v>
      </c>
      <c r="R1029" s="74">
        <v>0.22</v>
      </c>
      <c r="S1029" s="74">
        <v>0</v>
      </c>
      <c r="T1029" s="74">
        <v>0</v>
      </c>
      <c r="U1029" s="74">
        <v>2.8199999999999999E-2</v>
      </c>
      <c r="V1029" s="74">
        <v>9.1035000000000004</v>
      </c>
      <c r="W1029" s="74">
        <v>1.7849998215</v>
      </c>
      <c r="X1029" s="74">
        <v>1111.424</v>
      </c>
      <c r="Y1029" s="74">
        <v>280</v>
      </c>
      <c r="Z1029" s="74">
        <v>4.4165552286344008E-2</v>
      </c>
      <c r="AA1029" s="74">
        <v>0.955834447713656</v>
      </c>
      <c r="AB1029" s="74">
        <v>2.5219470743578998E-4</v>
      </c>
      <c r="AC1029" s="74">
        <v>2.5219470743579009E-4</v>
      </c>
      <c r="AD1029" t="s">
        <v>5810</v>
      </c>
    </row>
    <row r="1030" spans="1:30">
      <c r="A1030" s="165" t="s">
        <v>1135</v>
      </c>
      <c r="C1030" s="165" t="s">
        <v>8443</v>
      </c>
      <c r="D1030" s="165" t="s">
        <v>5942</v>
      </c>
      <c r="E1030" s="165" t="s">
        <v>6359</v>
      </c>
      <c r="F1030" s="159">
        <v>19.475300000000001</v>
      </c>
      <c r="G1030" s="159">
        <v>-155.6088</v>
      </c>
      <c r="H1030" s="74">
        <v>49.12</v>
      </c>
      <c r="I1030" s="74">
        <v>1.62</v>
      </c>
      <c r="J1030" s="74">
        <v>10.220000000000001</v>
      </c>
      <c r="K1030" s="74">
        <v>0</v>
      </c>
      <c r="L1030" s="74">
        <v>18.78</v>
      </c>
      <c r="M1030" s="74">
        <v>7.86</v>
      </c>
      <c r="N1030" s="74">
        <v>1.62</v>
      </c>
      <c r="O1030" s="74">
        <v>0.25</v>
      </c>
      <c r="P1030" s="74">
        <v>0</v>
      </c>
      <c r="Q1030" s="74">
        <v>0.2</v>
      </c>
      <c r="R1030" s="74">
        <v>0.22</v>
      </c>
      <c r="S1030" s="74">
        <v>0</v>
      </c>
      <c r="T1030" s="74">
        <v>0</v>
      </c>
      <c r="U1030" s="74">
        <v>2.9399999999999999E-2</v>
      </c>
      <c r="V1030" s="74">
        <v>8.3044999999999991</v>
      </c>
      <c r="W1030" s="74">
        <v>1.6283331704999999</v>
      </c>
      <c r="X1030" s="74">
        <v>1098.4760000000001</v>
      </c>
      <c r="Y1030" s="74">
        <v>280</v>
      </c>
      <c r="Z1030" s="74">
        <v>4.191852369069729E-2</v>
      </c>
      <c r="AA1030" s="74">
        <v>0.95808147630930274</v>
      </c>
      <c r="AB1030" s="74">
        <v>4.0279382211144221E-4</v>
      </c>
      <c r="AC1030" s="74">
        <v>4.0279382211144232E-4</v>
      </c>
      <c r="AD1030" t="s">
        <v>5810</v>
      </c>
    </row>
    <row r="1031" spans="1:30">
      <c r="A1031" s="165" t="s">
        <v>1136</v>
      </c>
      <c r="C1031" s="165" t="s">
        <v>8443</v>
      </c>
      <c r="D1031" s="165" t="s">
        <v>5942</v>
      </c>
      <c r="E1031" s="165" t="s">
        <v>6359</v>
      </c>
      <c r="F1031" s="159">
        <v>19.475300000000001</v>
      </c>
      <c r="G1031" s="159">
        <v>-155.6088</v>
      </c>
      <c r="H1031" s="74">
        <v>49.74</v>
      </c>
      <c r="I1031" s="74">
        <v>1.43</v>
      </c>
      <c r="J1031" s="74">
        <v>9.98</v>
      </c>
      <c r="K1031" s="74">
        <v>0</v>
      </c>
      <c r="L1031" s="74">
        <v>19.04</v>
      </c>
      <c r="M1031" s="74">
        <v>7.73</v>
      </c>
      <c r="N1031" s="74">
        <v>1.6</v>
      </c>
      <c r="O1031" s="74">
        <v>0.24</v>
      </c>
      <c r="P1031" s="74">
        <v>0</v>
      </c>
      <c r="Q1031" s="74">
        <v>0.16</v>
      </c>
      <c r="R1031" s="74">
        <v>0.21</v>
      </c>
      <c r="S1031" s="74">
        <v>0</v>
      </c>
      <c r="T1031" s="74">
        <v>0</v>
      </c>
      <c r="U1031" s="74">
        <v>1.6199999999999999E-2</v>
      </c>
      <c r="V1031" s="74">
        <v>8.33</v>
      </c>
      <c r="W1031" s="74">
        <v>1.63333317</v>
      </c>
      <c r="X1031" s="74">
        <v>1096.318</v>
      </c>
      <c r="Y1031" s="74">
        <v>150</v>
      </c>
      <c r="Z1031" s="74">
        <v>6.7150901531926308E-2</v>
      </c>
      <c r="AA1031" s="74">
        <v>0.93284909846807373</v>
      </c>
      <c r="AB1031" s="74">
        <v>7.5680082051000647E-4</v>
      </c>
      <c r="AC1031" s="74">
        <v>7.5680082051000658E-4</v>
      </c>
      <c r="AD1031" t="s">
        <v>5810</v>
      </c>
    </row>
    <row r="1032" spans="1:30">
      <c r="A1032" s="165" t="s">
        <v>1137</v>
      </c>
      <c r="C1032" s="165" t="s">
        <v>8443</v>
      </c>
      <c r="D1032" s="165" t="s">
        <v>5942</v>
      </c>
      <c r="E1032" s="165" t="s">
        <v>6359</v>
      </c>
      <c r="F1032" s="159">
        <v>19.475300000000001</v>
      </c>
      <c r="G1032" s="159">
        <v>-155.6088</v>
      </c>
      <c r="H1032" s="74">
        <v>49.61</v>
      </c>
      <c r="I1032" s="74">
        <v>1.45</v>
      </c>
      <c r="J1032" s="74">
        <v>9.52</v>
      </c>
      <c r="K1032" s="74">
        <v>0</v>
      </c>
      <c r="L1032" s="74">
        <v>19.14</v>
      </c>
      <c r="M1032" s="74">
        <v>7.62</v>
      </c>
      <c r="N1032" s="74">
        <v>1.42</v>
      </c>
      <c r="O1032" s="74">
        <v>0.27</v>
      </c>
      <c r="P1032" s="74">
        <v>0</v>
      </c>
      <c r="Q1032" s="74">
        <v>0.25</v>
      </c>
      <c r="R1032" s="74">
        <v>0.17</v>
      </c>
      <c r="S1032" s="74">
        <v>0</v>
      </c>
      <c r="T1032" s="74">
        <v>0</v>
      </c>
      <c r="U1032" s="74">
        <v>2.7799999999999998E-2</v>
      </c>
      <c r="V1032" s="74">
        <v>9.5794999999999995</v>
      </c>
      <c r="W1032" s="74">
        <v>1.8783331455000001</v>
      </c>
      <c r="X1032" s="74">
        <v>1094.492</v>
      </c>
      <c r="Y1032" s="74">
        <v>240</v>
      </c>
      <c r="Z1032" s="74">
        <v>3.0134813185136521E-2</v>
      </c>
      <c r="AA1032" s="74">
        <v>0.96986518681486344</v>
      </c>
      <c r="AB1032" s="74">
        <v>9.6667358827487004E-4</v>
      </c>
      <c r="AC1032" s="74">
        <v>9.6667358827486982E-4</v>
      </c>
      <c r="AD1032" t="s">
        <v>5810</v>
      </c>
    </row>
    <row r="1033" spans="1:30">
      <c r="A1033" s="165" t="s">
        <v>1138</v>
      </c>
      <c r="C1033" s="165" t="s">
        <v>8443</v>
      </c>
      <c r="D1033" s="165" t="s">
        <v>5942</v>
      </c>
      <c r="E1033" s="165" t="s">
        <v>6359</v>
      </c>
      <c r="F1033" s="159">
        <v>19.475300000000001</v>
      </c>
      <c r="G1033" s="159">
        <v>-155.6088</v>
      </c>
      <c r="H1033" s="74">
        <v>49.13</v>
      </c>
      <c r="I1033" s="74">
        <v>1.4</v>
      </c>
      <c r="J1033" s="74">
        <v>9.49</v>
      </c>
      <c r="K1033" s="74">
        <v>0</v>
      </c>
      <c r="L1033" s="74">
        <v>19.89</v>
      </c>
      <c r="M1033" s="74">
        <v>7.53</v>
      </c>
      <c r="N1033" s="74">
        <v>1.55</v>
      </c>
      <c r="O1033" s="74">
        <v>0.28000000000000003</v>
      </c>
      <c r="P1033" s="74">
        <v>0</v>
      </c>
      <c r="Q1033" s="74">
        <v>0.19</v>
      </c>
      <c r="R1033" s="74">
        <v>0.2</v>
      </c>
      <c r="S1033" s="74">
        <v>0</v>
      </c>
      <c r="T1033" s="74">
        <v>0</v>
      </c>
      <c r="U1033" s="74">
        <v>3.6999999999999998E-2</v>
      </c>
      <c r="V1033" s="74">
        <v>9.35</v>
      </c>
      <c r="W1033" s="74">
        <v>1.8333331500000001</v>
      </c>
      <c r="X1033" s="74">
        <v>1092.998</v>
      </c>
      <c r="Y1033" s="74">
        <v>320</v>
      </c>
      <c r="Z1033" s="74">
        <v>3.1918868824942569E-2</v>
      </c>
      <c r="AA1033" s="74">
        <v>0.96808113117505745</v>
      </c>
      <c r="AB1033" s="74">
        <v>7.4818634230327413E-4</v>
      </c>
      <c r="AC1033" s="74">
        <v>7.4818634230327456E-4</v>
      </c>
      <c r="AD1033" t="s">
        <v>5810</v>
      </c>
    </row>
    <row r="1034" spans="1:30">
      <c r="A1034" s="165" t="s">
        <v>1139</v>
      </c>
      <c r="C1034" s="165" t="s">
        <v>8443</v>
      </c>
      <c r="D1034" s="165" t="s">
        <v>5942</v>
      </c>
      <c r="E1034" s="165" t="s">
        <v>6359</v>
      </c>
      <c r="F1034" s="159">
        <v>19.475300000000001</v>
      </c>
      <c r="G1034" s="159">
        <v>-155.6088</v>
      </c>
      <c r="H1034" s="74">
        <v>49.55</v>
      </c>
      <c r="I1034" s="74">
        <v>1.51</v>
      </c>
      <c r="J1034" s="74">
        <v>10.34</v>
      </c>
      <c r="K1034" s="74">
        <v>0</v>
      </c>
      <c r="L1034" s="74">
        <v>20.12</v>
      </c>
      <c r="M1034" s="74">
        <v>7.6</v>
      </c>
      <c r="N1034" s="74">
        <v>1.67</v>
      </c>
      <c r="O1034" s="74">
        <v>0.3</v>
      </c>
      <c r="P1034" s="74">
        <v>0</v>
      </c>
      <c r="Q1034" s="74">
        <v>0.25</v>
      </c>
      <c r="R1034" s="74">
        <v>0.24</v>
      </c>
      <c r="S1034" s="74">
        <v>0</v>
      </c>
      <c r="T1034" s="74">
        <v>0</v>
      </c>
      <c r="U1034" s="74">
        <v>3.4000000000000002E-2</v>
      </c>
      <c r="V1034" s="74">
        <v>8.4660000000000011</v>
      </c>
      <c r="W1034" s="74">
        <v>1.659999834</v>
      </c>
      <c r="X1034" s="74">
        <v>1094.1600000000001</v>
      </c>
      <c r="Y1034" s="74">
        <v>310</v>
      </c>
      <c r="Z1034" s="74">
        <v>4.5717536707723362E-2</v>
      </c>
      <c r="AA1034" s="74">
        <v>0.95428246329227662</v>
      </c>
      <c r="AB1034" s="74">
        <v>1.4227775243406249E-4</v>
      </c>
      <c r="AC1034" s="74">
        <v>1.4227775243406249E-4</v>
      </c>
      <c r="AD1034" t="s">
        <v>5810</v>
      </c>
    </row>
    <row r="1035" spans="1:30">
      <c r="A1035" s="165" t="s">
        <v>1140</v>
      </c>
      <c r="C1035" s="165" t="s">
        <v>8443</v>
      </c>
      <c r="D1035" s="165" t="s">
        <v>5942</v>
      </c>
      <c r="E1035" s="165" t="s">
        <v>6359</v>
      </c>
      <c r="F1035" s="159">
        <v>19.475300000000001</v>
      </c>
      <c r="G1035" s="159">
        <v>-155.6088</v>
      </c>
      <c r="H1035" s="74">
        <v>49.01</v>
      </c>
      <c r="I1035" s="74">
        <v>1.23</v>
      </c>
      <c r="J1035" s="74">
        <v>9.14</v>
      </c>
      <c r="K1035" s="74">
        <v>0</v>
      </c>
      <c r="L1035" s="74">
        <v>21.33</v>
      </c>
      <c r="M1035" s="74">
        <v>7.1</v>
      </c>
      <c r="N1035" s="74">
        <v>1.47</v>
      </c>
      <c r="O1035" s="74">
        <v>0.28999999999999998</v>
      </c>
      <c r="P1035" s="74">
        <v>0</v>
      </c>
      <c r="Q1035" s="74">
        <v>0.2</v>
      </c>
      <c r="R1035" s="74">
        <v>0.21</v>
      </c>
      <c r="S1035" s="74">
        <v>0</v>
      </c>
      <c r="T1035" s="74">
        <v>0</v>
      </c>
      <c r="U1035" s="74">
        <v>1.5900000000000001E-2</v>
      </c>
      <c r="V1035" s="74">
        <v>8.8994999999999997</v>
      </c>
      <c r="W1035" s="74">
        <v>1.7449998255000001</v>
      </c>
      <c r="X1035" s="74">
        <v>1085.8599999999999</v>
      </c>
      <c r="Y1035" s="74">
        <v>130</v>
      </c>
      <c r="Z1035" s="74">
        <v>8.0889633314181739E-2</v>
      </c>
      <c r="AA1035" s="74">
        <v>0.91911036668581825</v>
      </c>
      <c r="AB1035" s="74">
        <v>5.428914456259464E-4</v>
      </c>
      <c r="AC1035" s="74">
        <v>5.4289144562594662E-4</v>
      </c>
      <c r="AD1035" t="s">
        <v>5810</v>
      </c>
    </row>
    <row r="1036" spans="1:30">
      <c r="A1036" s="165" t="s">
        <v>1142</v>
      </c>
      <c r="B1036" s="165" t="s">
        <v>11051</v>
      </c>
      <c r="C1036" s="165" t="s">
        <v>8443</v>
      </c>
      <c r="D1036" s="168" t="s">
        <v>82</v>
      </c>
      <c r="E1036" s="168" t="s">
        <v>82</v>
      </c>
      <c r="F1036" s="159">
        <v>35.370600000000003</v>
      </c>
      <c r="G1036" s="159">
        <v>-111.5009</v>
      </c>
      <c r="H1036" s="74">
        <v>47.02</v>
      </c>
      <c r="I1036" s="74">
        <v>2.15</v>
      </c>
      <c r="J1036" s="74">
        <v>17.16</v>
      </c>
      <c r="K1036" s="74">
        <v>0.16</v>
      </c>
      <c r="L1036" s="74">
        <v>6.83</v>
      </c>
      <c r="M1036" s="74">
        <v>10.16</v>
      </c>
      <c r="N1036" s="74">
        <v>3.72</v>
      </c>
      <c r="O1036" s="74">
        <v>1.04</v>
      </c>
      <c r="P1036" s="74">
        <v>0</v>
      </c>
      <c r="Q1036" s="74">
        <v>0.5</v>
      </c>
      <c r="R1036" s="74">
        <v>1.05</v>
      </c>
      <c r="S1036" s="74">
        <v>0</v>
      </c>
      <c r="T1036" s="74">
        <v>0</v>
      </c>
      <c r="U1036" s="74">
        <v>0.32669999999999999</v>
      </c>
      <c r="V1036" s="74">
        <v>9.3576499999999996</v>
      </c>
      <c r="W1036" s="74">
        <v>1.8348331498499999</v>
      </c>
      <c r="X1036" s="74">
        <v>1136.6559999999999</v>
      </c>
      <c r="Y1036" s="74">
        <v>4020</v>
      </c>
      <c r="Z1036" s="74">
        <v>6.6000084425295855E-2</v>
      </c>
      <c r="AA1036" s="74">
        <v>0.93399991557470408</v>
      </c>
      <c r="AB1036" s="74">
        <v>8.9933227934960261E-5</v>
      </c>
      <c r="AC1036" s="74">
        <v>8.9933227934960248E-5</v>
      </c>
      <c r="AD1036" t="s">
        <v>5810</v>
      </c>
    </row>
    <row r="1037" spans="1:30">
      <c r="A1037" s="165" t="s">
        <v>1143</v>
      </c>
      <c r="B1037" s="165" t="s">
        <v>11051</v>
      </c>
      <c r="C1037" s="165" t="s">
        <v>8443</v>
      </c>
      <c r="D1037" s="168" t="s">
        <v>82</v>
      </c>
      <c r="E1037" s="168" t="s">
        <v>82</v>
      </c>
      <c r="F1037" s="159">
        <v>35.370600000000003</v>
      </c>
      <c r="G1037" s="159">
        <v>-111.5009</v>
      </c>
      <c r="H1037" s="74">
        <v>46.67</v>
      </c>
      <c r="I1037" s="74">
        <v>2.0299999999999998</v>
      </c>
      <c r="J1037" s="74">
        <v>17.440000000000001</v>
      </c>
      <c r="K1037" s="74">
        <v>0.12</v>
      </c>
      <c r="L1037" s="74">
        <v>7</v>
      </c>
      <c r="M1037" s="74">
        <v>10.44</v>
      </c>
      <c r="N1037" s="74">
        <v>3.55</v>
      </c>
      <c r="O1037" s="74">
        <v>0.97</v>
      </c>
      <c r="P1037" s="74">
        <v>0</v>
      </c>
      <c r="Q1037" s="74">
        <v>0.51</v>
      </c>
      <c r="R1037" s="74">
        <v>1.26</v>
      </c>
      <c r="S1037" s="74">
        <v>0</v>
      </c>
      <c r="T1037" s="74">
        <v>0</v>
      </c>
      <c r="U1037" s="74">
        <v>0.3085</v>
      </c>
      <c r="V1037" s="74">
        <v>9.3516999999999992</v>
      </c>
      <c r="W1037" s="74">
        <v>1.8336664833</v>
      </c>
      <c r="X1037" s="74">
        <v>1141.3040000000001</v>
      </c>
      <c r="Y1037" s="74">
        <v>3910</v>
      </c>
      <c r="Z1037" s="74">
        <v>9.3196990699000379E-2</v>
      </c>
      <c r="AA1037" s="74">
        <v>0.90680300930099966</v>
      </c>
      <c r="AB1037" s="74">
        <v>2.0410059632803551E-4</v>
      </c>
      <c r="AC1037" s="74">
        <v>2.041005963280354E-4</v>
      </c>
      <c r="AD1037" t="s">
        <v>5810</v>
      </c>
    </row>
    <row r="1038" spans="1:30">
      <c r="A1038" s="165" t="s">
        <v>1144</v>
      </c>
      <c r="B1038" s="165" t="s">
        <v>11051</v>
      </c>
      <c r="C1038" s="165" t="s">
        <v>8443</v>
      </c>
      <c r="D1038" s="168" t="s">
        <v>82</v>
      </c>
      <c r="E1038" s="168" t="s">
        <v>82</v>
      </c>
      <c r="F1038" s="159">
        <v>35.370600000000003</v>
      </c>
      <c r="G1038" s="159">
        <v>-111.5009</v>
      </c>
      <c r="H1038" s="74">
        <v>46.83</v>
      </c>
      <c r="I1038" s="74">
        <v>2.08</v>
      </c>
      <c r="J1038" s="74">
        <v>17</v>
      </c>
      <c r="K1038" s="74">
        <v>0.13</v>
      </c>
      <c r="L1038" s="74">
        <v>7.12</v>
      </c>
      <c r="M1038" s="74">
        <v>10.51</v>
      </c>
      <c r="N1038" s="74">
        <v>3.61</v>
      </c>
      <c r="O1038" s="74">
        <v>0.98</v>
      </c>
      <c r="P1038" s="74">
        <v>0</v>
      </c>
      <c r="Q1038" s="74">
        <v>0.47</v>
      </c>
      <c r="R1038" s="74">
        <v>1.29</v>
      </c>
      <c r="S1038" s="74">
        <v>0</v>
      </c>
      <c r="T1038" s="74">
        <v>0</v>
      </c>
      <c r="U1038" s="74">
        <v>0.29420000000000002</v>
      </c>
      <c r="V1038" s="74">
        <v>9.3576499999999996</v>
      </c>
      <c r="W1038" s="74">
        <v>1.8348331498499999</v>
      </c>
      <c r="X1038" s="74">
        <v>1142.4659999999999</v>
      </c>
      <c r="Y1038" s="74">
        <v>3650</v>
      </c>
      <c r="Z1038" s="74">
        <v>0.1013447805422345</v>
      </c>
      <c r="AA1038" s="74">
        <v>0.8986552194577655</v>
      </c>
      <c r="AB1038" s="74">
        <v>1.488994545078815E-4</v>
      </c>
      <c r="AC1038" s="74">
        <v>1.4889945450788139E-4</v>
      </c>
      <c r="AD1038" t="s">
        <v>5810</v>
      </c>
    </row>
    <row r="1039" spans="1:30">
      <c r="A1039" s="165" t="s">
        <v>1145</v>
      </c>
      <c r="B1039" s="165" t="s">
        <v>11051</v>
      </c>
      <c r="C1039" s="165" t="s">
        <v>8443</v>
      </c>
      <c r="D1039" s="168" t="s">
        <v>82</v>
      </c>
      <c r="E1039" s="168" t="s">
        <v>82</v>
      </c>
      <c r="F1039" s="159">
        <v>35.370600000000003</v>
      </c>
      <c r="G1039" s="159">
        <v>-111.5009</v>
      </c>
      <c r="H1039" s="74">
        <v>46.73</v>
      </c>
      <c r="I1039" s="74">
        <v>2.09</v>
      </c>
      <c r="J1039" s="74">
        <v>16.940000000000001</v>
      </c>
      <c r="K1039" s="74">
        <v>0.13</v>
      </c>
      <c r="L1039" s="74">
        <v>7.23</v>
      </c>
      <c r="M1039" s="74">
        <v>10.82</v>
      </c>
      <c r="N1039" s="74">
        <v>3.33</v>
      </c>
      <c r="O1039" s="74">
        <v>1.04</v>
      </c>
      <c r="P1039" s="74">
        <v>0</v>
      </c>
      <c r="Q1039" s="74">
        <v>0.45</v>
      </c>
      <c r="R1039" s="74">
        <v>1.2</v>
      </c>
      <c r="S1039" s="74">
        <v>0</v>
      </c>
      <c r="T1039" s="74">
        <v>0</v>
      </c>
      <c r="U1039" s="74">
        <v>0.3947</v>
      </c>
      <c r="V1039" s="74">
        <v>9.3593499999999992</v>
      </c>
      <c r="W1039" s="74">
        <v>1.8351664831500001</v>
      </c>
      <c r="X1039" s="74">
        <v>1147.6120000000001</v>
      </c>
      <c r="Y1039" s="74">
        <v>4670</v>
      </c>
      <c r="Z1039" s="74">
        <v>7.5923100788775649E-2</v>
      </c>
      <c r="AA1039" s="74">
        <v>0.92407689921122438</v>
      </c>
      <c r="AB1039" s="74">
        <v>2.9763813896016773E-4</v>
      </c>
      <c r="AC1039" s="74">
        <v>2.9763813896016762E-4</v>
      </c>
      <c r="AD1039" t="s">
        <v>5810</v>
      </c>
    </row>
    <row r="1040" spans="1:30">
      <c r="A1040" s="165" t="s">
        <v>1146</v>
      </c>
      <c r="B1040" s="165" t="s">
        <v>11051</v>
      </c>
      <c r="C1040" s="165" t="s">
        <v>8443</v>
      </c>
      <c r="D1040" s="168" t="s">
        <v>82</v>
      </c>
      <c r="E1040" s="168" t="s">
        <v>82</v>
      </c>
      <c r="F1040" s="159">
        <v>35.370600000000003</v>
      </c>
      <c r="G1040" s="159">
        <v>-111.5009</v>
      </c>
      <c r="H1040" s="74">
        <v>46.82</v>
      </c>
      <c r="I1040" s="74">
        <v>2.04</v>
      </c>
      <c r="J1040" s="74">
        <v>17.07</v>
      </c>
      <c r="K1040" s="74">
        <v>0.12</v>
      </c>
      <c r="L1040" s="74">
        <v>7.3</v>
      </c>
      <c r="M1040" s="74">
        <v>10.46</v>
      </c>
      <c r="N1040" s="74">
        <v>3.45</v>
      </c>
      <c r="O1040" s="74">
        <v>1.01</v>
      </c>
      <c r="P1040" s="74">
        <v>0</v>
      </c>
      <c r="Q1040" s="74">
        <v>0.47</v>
      </c>
      <c r="R1040" s="74">
        <v>1.1000000000000001</v>
      </c>
      <c r="S1040" s="74">
        <v>0</v>
      </c>
      <c r="T1040" s="74">
        <v>0</v>
      </c>
      <c r="U1040" s="74">
        <v>0.4511</v>
      </c>
      <c r="V1040" s="74">
        <v>9.360199999999999</v>
      </c>
      <c r="W1040" s="74">
        <v>1.8353331498000001</v>
      </c>
      <c r="X1040" s="74">
        <v>1141.636</v>
      </c>
      <c r="Y1040" s="74">
        <v>5210</v>
      </c>
      <c r="Z1040" s="74">
        <v>6.0348659327232997E-2</v>
      </c>
      <c r="AA1040" s="74">
        <v>0.93965134067276701</v>
      </c>
      <c r="AB1040" s="74">
        <v>4.7014773137196762E-4</v>
      </c>
      <c r="AC1040" s="74">
        <v>4.7014773137196779E-4</v>
      </c>
      <c r="AD1040" t="s">
        <v>5810</v>
      </c>
    </row>
    <row r="1041" spans="1:30">
      <c r="A1041" s="165" t="s">
        <v>1147</v>
      </c>
      <c r="B1041" s="165" t="s">
        <v>11051</v>
      </c>
      <c r="C1041" s="165" t="s">
        <v>8443</v>
      </c>
      <c r="D1041" s="168" t="s">
        <v>82</v>
      </c>
      <c r="E1041" s="168" t="s">
        <v>82</v>
      </c>
      <c r="F1041" s="159">
        <v>35.370600000000003</v>
      </c>
      <c r="G1041" s="159">
        <v>-111.5009</v>
      </c>
      <c r="H1041" s="74">
        <v>46.84</v>
      </c>
      <c r="I1041" s="74">
        <v>2.11</v>
      </c>
      <c r="J1041" s="74">
        <v>16.7</v>
      </c>
      <c r="K1041" s="74">
        <v>0.14000000000000001</v>
      </c>
      <c r="L1041" s="74">
        <v>7.36</v>
      </c>
      <c r="M1041" s="74">
        <v>10.39</v>
      </c>
      <c r="N1041" s="74">
        <v>3.67</v>
      </c>
      <c r="O1041" s="74">
        <v>1.02</v>
      </c>
      <c r="P1041" s="74">
        <v>0</v>
      </c>
      <c r="Q1041" s="74">
        <v>0.5</v>
      </c>
      <c r="R1041" s="74">
        <v>1.35</v>
      </c>
      <c r="S1041" s="74">
        <v>0</v>
      </c>
      <c r="T1041" s="74">
        <v>0</v>
      </c>
      <c r="U1041" s="74">
        <v>0.47049999999999997</v>
      </c>
      <c r="V1041" s="74">
        <v>9.3567999999999998</v>
      </c>
      <c r="W1041" s="74">
        <v>1.8346664831999999</v>
      </c>
      <c r="X1041" s="74">
        <v>1140.4739999999999</v>
      </c>
      <c r="Y1041" s="74">
        <v>5040</v>
      </c>
      <c r="Z1041" s="74">
        <v>8.6495701026587657E-2</v>
      </c>
      <c r="AA1041" s="74">
        <v>0.91350429897341234</v>
      </c>
      <c r="AB1041" s="74">
        <v>1.2736749282842681E-3</v>
      </c>
      <c r="AC1041" s="74">
        <v>1.2736749282842681E-3</v>
      </c>
      <c r="AD1041" t="s">
        <v>5810</v>
      </c>
    </row>
    <row r="1042" spans="1:30">
      <c r="A1042" s="165" t="s">
        <v>1148</v>
      </c>
      <c r="B1042" s="165" t="s">
        <v>11051</v>
      </c>
      <c r="C1042" s="165" t="s">
        <v>8443</v>
      </c>
      <c r="D1042" s="168" t="s">
        <v>82</v>
      </c>
      <c r="E1042" s="168" t="s">
        <v>82</v>
      </c>
      <c r="F1042" s="159">
        <v>35.370600000000003</v>
      </c>
      <c r="G1042" s="159">
        <v>-111.5009</v>
      </c>
      <c r="H1042" s="74">
        <v>46.99</v>
      </c>
      <c r="I1042" s="74">
        <v>2.04</v>
      </c>
      <c r="J1042" s="74">
        <v>16.68</v>
      </c>
      <c r="K1042" s="74">
        <v>0.13</v>
      </c>
      <c r="L1042" s="74">
        <v>7.48</v>
      </c>
      <c r="M1042" s="74">
        <v>10.49</v>
      </c>
      <c r="N1042" s="74">
        <v>3.47</v>
      </c>
      <c r="O1042" s="74">
        <v>0.96</v>
      </c>
      <c r="P1042" s="74">
        <v>0</v>
      </c>
      <c r="Q1042" s="74">
        <v>0.47</v>
      </c>
      <c r="R1042" s="74">
        <v>1.23</v>
      </c>
      <c r="S1042" s="74">
        <v>0</v>
      </c>
      <c r="T1042" s="74">
        <v>0</v>
      </c>
      <c r="U1042" s="74">
        <v>0.45689999999999997</v>
      </c>
      <c r="V1042" s="74">
        <v>9.360199999999999</v>
      </c>
      <c r="W1042" s="74">
        <v>1.8353331498000001</v>
      </c>
      <c r="X1042" s="74">
        <v>1142.134</v>
      </c>
      <c r="Y1042" s="74">
        <v>5170</v>
      </c>
      <c r="Z1042" s="74">
        <v>7.3163732042610133E-2</v>
      </c>
      <c r="AA1042" s="74">
        <v>0.92683626795738983</v>
      </c>
      <c r="AB1042" s="74">
        <v>4.2338369158101928E-4</v>
      </c>
      <c r="AC1042" s="74">
        <v>4.2338369158101912E-4</v>
      </c>
      <c r="AD1042" t="s">
        <v>5810</v>
      </c>
    </row>
    <row r="1043" spans="1:30">
      <c r="A1043" s="165" t="s">
        <v>1149</v>
      </c>
      <c r="B1043" s="165" t="s">
        <v>11051</v>
      </c>
      <c r="C1043" s="165" t="s">
        <v>8443</v>
      </c>
      <c r="D1043" s="168" t="s">
        <v>82</v>
      </c>
      <c r="E1043" s="168" t="s">
        <v>82</v>
      </c>
      <c r="F1043" s="159">
        <v>35.370600000000003</v>
      </c>
      <c r="G1043" s="159">
        <v>-111.5009</v>
      </c>
      <c r="H1043" s="74">
        <v>46.76</v>
      </c>
      <c r="I1043" s="74">
        <v>2.1</v>
      </c>
      <c r="J1043" s="74">
        <v>16.91</v>
      </c>
      <c r="K1043" s="74">
        <v>0.12</v>
      </c>
      <c r="L1043" s="74">
        <v>7.49</v>
      </c>
      <c r="M1043" s="74">
        <v>10.49</v>
      </c>
      <c r="N1043" s="74">
        <v>3.44</v>
      </c>
      <c r="O1043" s="74">
        <v>0.98</v>
      </c>
      <c r="P1043" s="74">
        <v>0</v>
      </c>
      <c r="Q1043" s="74">
        <v>0.45</v>
      </c>
      <c r="R1043" s="74">
        <v>1.38</v>
      </c>
      <c r="S1043" s="74">
        <v>0</v>
      </c>
      <c r="T1043" s="74">
        <v>0</v>
      </c>
      <c r="U1043" s="74">
        <v>0.47510000000000002</v>
      </c>
      <c r="V1043" s="74">
        <v>9.360199999999999</v>
      </c>
      <c r="W1043" s="74">
        <v>1.8353331498000001</v>
      </c>
      <c r="X1043" s="74">
        <v>1142.134</v>
      </c>
      <c r="Y1043" s="74">
        <v>5280</v>
      </c>
      <c r="Z1043" s="74">
        <v>8.8306573712314984E-2</v>
      </c>
      <c r="AA1043" s="74">
        <v>0.91169342628768502</v>
      </c>
      <c r="AB1043" s="74">
        <v>1.2385976498814381E-3</v>
      </c>
      <c r="AC1043" s="74">
        <v>1.238597649881437E-3</v>
      </c>
      <c r="AD1043" t="s">
        <v>5810</v>
      </c>
    </row>
    <row r="1044" spans="1:30">
      <c r="A1044" s="165" t="s">
        <v>1150</v>
      </c>
      <c r="B1044" s="165" t="s">
        <v>11051</v>
      </c>
      <c r="C1044" s="165" t="s">
        <v>8443</v>
      </c>
      <c r="D1044" s="168" t="s">
        <v>82</v>
      </c>
      <c r="E1044" s="168" t="s">
        <v>82</v>
      </c>
      <c r="F1044" s="159">
        <v>35.370600000000003</v>
      </c>
      <c r="G1044" s="159">
        <v>-111.5009</v>
      </c>
      <c r="H1044" s="74">
        <v>46.7</v>
      </c>
      <c r="I1044" s="74">
        <v>2.06</v>
      </c>
      <c r="J1044" s="74">
        <v>16.329999999999998</v>
      </c>
      <c r="K1044" s="74">
        <v>0.14000000000000001</v>
      </c>
      <c r="L1044" s="74">
        <v>7.64</v>
      </c>
      <c r="M1044" s="74">
        <v>10.68</v>
      </c>
      <c r="N1044" s="74">
        <v>3.69</v>
      </c>
      <c r="O1044" s="74">
        <v>1.04</v>
      </c>
      <c r="P1044" s="74">
        <v>0</v>
      </c>
      <c r="Q1044" s="74">
        <v>0.47</v>
      </c>
      <c r="R1044" s="74">
        <v>1</v>
      </c>
      <c r="S1044" s="74">
        <v>0</v>
      </c>
      <c r="T1044" s="74">
        <v>0</v>
      </c>
      <c r="U1044" s="74">
        <v>0.31069999999999998</v>
      </c>
      <c r="V1044" s="74">
        <v>9.3542500000000004</v>
      </c>
      <c r="W1044" s="74">
        <v>1.83416648325</v>
      </c>
      <c r="X1044" s="74">
        <v>1145.288</v>
      </c>
      <c r="Y1044" s="74">
        <v>3550</v>
      </c>
      <c r="Z1044" s="74">
        <v>6.6318919560339321E-2</v>
      </c>
      <c r="AA1044" s="74">
        <v>0.93368108043966069</v>
      </c>
      <c r="AB1044" s="74">
        <v>1.4865165447977861E-4</v>
      </c>
      <c r="AC1044" s="74">
        <v>1.486516544797785E-4</v>
      </c>
      <c r="AD1044" t="s">
        <v>5810</v>
      </c>
    </row>
    <row r="1045" spans="1:30">
      <c r="A1045" s="165" t="s">
        <v>1151</v>
      </c>
      <c r="C1045" s="165" t="s">
        <v>8443</v>
      </c>
      <c r="D1045" s="165" t="s">
        <v>5943</v>
      </c>
      <c r="E1045" s="165" t="s">
        <v>6360</v>
      </c>
      <c r="F1045" s="159">
        <v>14.95</v>
      </c>
      <c r="G1045" s="159">
        <v>-24.35</v>
      </c>
      <c r="H1045" s="74">
        <v>41.914999999999999</v>
      </c>
      <c r="I1045" s="74">
        <v>3.8450000000000002</v>
      </c>
      <c r="J1045" s="74">
        <v>14.465999999999999</v>
      </c>
      <c r="K1045" s="74">
        <v>0.17599999999999999</v>
      </c>
      <c r="L1045" s="74">
        <v>4.984</v>
      </c>
      <c r="M1045" s="74">
        <v>12.446999999999999</v>
      </c>
      <c r="N1045" s="74">
        <v>3.923</v>
      </c>
      <c r="O1045" s="74">
        <v>2.226</v>
      </c>
      <c r="P1045" s="74">
        <v>0</v>
      </c>
      <c r="Q1045" s="74">
        <v>0.86099999999999999</v>
      </c>
      <c r="R1045" s="74">
        <v>1.8759999999999999</v>
      </c>
      <c r="S1045" s="74">
        <v>0</v>
      </c>
      <c r="T1045" s="74">
        <v>0</v>
      </c>
      <c r="U1045" s="74">
        <v>0.74028350560464296</v>
      </c>
      <c r="V1045" s="74">
        <v>10.944599999999999</v>
      </c>
      <c r="W1045" s="74">
        <v>2.145999785399999</v>
      </c>
      <c r="X1045" s="74">
        <v>1174.6202000000001</v>
      </c>
      <c r="Y1045" s="74">
        <v>3490</v>
      </c>
      <c r="Z1045" s="74">
        <v>0.1987766026922258</v>
      </c>
      <c r="AA1045" s="74">
        <v>0.80122339730777425</v>
      </c>
      <c r="AB1045" s="74">
        <v>6.6649001307588288E-4</v>
      </c>
      <c r="AC1045" s="74">
        <v>6.6649001307588244E-4</v>
      </c>
      <c r="AD1045" t="s">
        <v>5810</v>
      </c>
    </row>
    <row r="1046" spans="1:30">
      <c r="A1046" s="165" t="s">
        <v>1152</v>
      </c>
      <c r="C1046" s="165" t="s">
        <v>8443</v>
      </c>
      <c r="D1046" s="165" t="s">
        <v>5943</v>
      </c>
      <c r="E1046" s="165" t="s">
        <v>6360</v>
      </c>
      <c r="F1046" s="159">
        <v>14.95</v>
      </c>
      <c r="G1046" s="159">
        <v>-24.35</v>
      </c>
      <c r="H1046" s="74">
        <v>46.323999999999998</v>
      </c>
      <c r="I1046" s="74">
        <v>2.8530000000000002</v>
      </c>
      <c r="J1046" s="74">
        <v>14.930999999999999</v>
      </c>
      <c r="K1046" s="74">
        <v>0.24099999999999999</v>
      </c>
      <c r="L1046" s="74">
        <v>5.1550000000000002</v>
      </c>
      <c r="M1046" s="74">
        <v>7.9539999999999997</v>
      </c>
      <c r="N1046" s="74">
        <v>4.37</v>
      </c>
      <c r="O1046" s="74">
        <v>2.6859999999999999</v>
      </c>
      <c r="P1046" s="74">
        <v>0</v>
      </c>
      <c r="Q1046" s="74">
        <v>1.1639999999999999</v>
      </c>
      <c r="R1046" s="74">
        <v>1.0720000000000001</v>
      </c>
      <c r="S1046" s="74">
        <v>0</v>
      </c>
      <c r="T1046" s="74">
        <v>0</v>
      </c>
      <c r="U1046" s="74">
        <v>0.43773397654153601</v>
      </c>
      <c r="V1046" s="74">
        <v>10.9429</v>
      </c>
      <c r="W1046" s="74">
        <v>2.1456664521</v>
      </c>
      <c r="X1046" s="74">
        <v>1100.0364</v>
      </c>
      <c r="Y1046" s="74">
        <v>3730</v>
      </c>
      <c r="Z1046" s="74">
        <v>7.0197441198701818E-2</v>
      </c>
      <c r="AA1046" s="74">
        <v>0.92980255880129814</v>
      </c>
      <c r="AB1046" s="74">
        <v>6.5609064883284998E-4</v>
      </c>
      <c r="AC1046" s="74">
        <v>6.5609064883285009E-4</v>
      </c>
      <c r="AD1046" t="s">
        <v>5810</v>
      </c>
    </row>
    <row r="1047" spans="1:30">
      <c r="A1047" s="165" t="s">
        <v>1153</v>
      </c>
      <c r="C1047" s="165" t="s">
        <v>8443</v>
      </c>
      <c r="D1047" s="165" t="s">
        <v>5943</v>
      </c>
      <c r="E1047" s="165" t="s">
        <v>6360</v>
      </c>
      <c r="F1047" s="159">
        <v>14.95</v>
      </c>
      <c r="G1047" s="159">
        <v>-24.35</v>
      </c>
      <c r="H1047" s="74">
        <v>46.872</v>
      </c>
      <c r="I1047" s="74">
        <v>2.899</v>
      </c>
      <c r="J1047" s="74">
        <v>14.243</v>
      </c>
      <c r="K1047" s="74">
        <v>0.27100000000000002</v>
      </c>
      <c r="L1047" s="74">
        <v>5.3330000000000002</v>
      </c>
      <c r="M1047" s="74">
        <v>7.4550000000000001</v>
      </c>
      <c r="N1047" s="74">
        <v>4.7430000000000003</v>
      </c>
      <c r="O1047" s="74">
        <v>2.7</v>
      </c>
      <c r="P1047" s="74">
        <v>0</v>
      </c>
      <c r="Q1047" s="74">
        <v>1.167</v>
      </c>
      <c r="R1047" s="74">
        <v>1.0660000000000001</v>
      </c>
      <c r="S1047" s="74">
        <v>0</v>
      </c>
      <c r="T1047" s="74">
        <v>0</v>
      </c>
      <c r="U1047" s="74">
        <v>0.83701593380330197</v>
      </c>
      <c r="V1047" s="74">
        <v>10.946300000000001</v>
      </c>
      <c r="W1047" s="74">
        <v>2.1463331186999999</v>
      </c>
      <c r="X1047" s="74">
        <v>1091.7529999999999</v>
      </c>
      <c r="Y1047" s="74">
        <v>5750</v>
      </c>
      <c r="Z1047" s="74">
        <v>4.9599294997366317E-2</v>
      </c>
      <c r="AA1047" s="74">
        <v>0.95040070500263374</v>
      </c>
      <c r="AB1047" s="74">
        <v>1.270497988396296E-4</v>
      </c>
      <c r="AC1047" s="74">
        <v>1.270497988396296E-4</v>
      </c>
      <c r="AD1047" t="s">
        <v>5810</v>
      </c>
    </row>
    <row r="1048" spans="1:30">
      <c r="A1048" s="165" t="s">
        <v>1154</v>
      </c>
      <c r="C1048" s="165" t="s">
        <v>8443</v>
      </c>
      <c r="D1048" s="165" t="s">
        <v>5943</v>
      </c>
      <c r="E1048" s="165" t="s">
        <v>6360</v>
      </c>
      <c r="F1048" s="159">
        <v>14.95</v>
      </c>
      <c r="G1048" s="159">
        <v>-24.35</v>
      </c>
      <c r="H1048" s="74">
        <v>47.698999999999998</v>
      </c>
      <c r="I1048" s="74">
        <v>2.3159999999999998</v>
      </c>
      <c r="J1048" s="74">
        <v>15.164</v>
      </c>
      <c r="K1048" s="74">
        <v>0.24399999999999999</v>
      </c>
      <c r="L1048" s="74">
        <v>5.3879999999999999</v>
      </c>
      <c r="M1048" s="74">
        <v>6.5369999999999999</v>
      </c>
      <c r="N1048" s="74">
        <v>4.681</v>
      </c>
      <c r="O1048" s="74">
        <v>2.7549999999999999</v>
      </c>
      <c r="P1048" s="74">
        <v>0</v>
      </c>
      <c r="Q1048" s="74">
        <v>1.0329999999999999</v>
      </c>
      <c r="R1048" s="74">
        <v>0.95399999999999996</v>
      </c>
      <c r="S1048" s="74">
        <v>0</v>
      </c>
      <c r="T1048" s="74">
        <v>0</v>
      </c>
      <c r="U1048" s="74">
        <v>0.66171195733255495</v>
      </c>
      <c r="V1048" s="74">
        <v>10.9497</v>
      </c>
      <c r="W1048" s="74">
        <v>2.1469997852999998</v>
      </c>
      <c r="X1048" s="74">
        <v>1076.5142000000001</v>
      </c>
      <c r="Y1048" s="74">
        <v>5660</v>
      </c>
      <c r="Z1048" s="74">
        <v>4.0918428326412667E-2</v>
      </c>
      <c r="AA1048" s="74">
        <v>0.95908157167358732</v>
      </c>
      <c r="AB1048" s="74">
        <v>4.1517220551076498E-4</v>
      </c>
      <c r="AC1048" s="74">
        <v>4.1517220551076487E-4</v>
      </c>
      <c r="AD1048" t="s">
        <v>5810</v>
      </c>
    </row>
    <row r="1049" spans="1:30">
      <c r="A1049" s="165" t="s">
        <v>1155</v>
      </c>
      <c r="C1049" s="165" t="s">
        <v>8443</v>
      </c>
      <c r="D1049" s="165" t="s">
        <v>5943</v>
      </c>
      <c r="E1049" s="165" t="s">
        <v>6360</v>
      </c>
      <c r="F1049" s="159">
        <v>14.95</v>
      </c>
      <c r="G1049" s="159">
        <v>-24.35</v>
      </c>
      <c r="H1049" s="74">
        <v>44.003</v>
      </c>
      <c r="I1049" s="74">
        <v>2.8490000000000002</v>
      </c>
      <c r="J1049" s="74">
        <v>13.766999999999999</v>
      </c>
      <c r="K1049" s="74">
        <v>0.188</v>
      </c>
      <c r="L1049" s="74">
        <v>5.4619999999999997</v>
      </c>
      <c r="M1049" s="74">
        <v>12.789</v>
      </c>
      <c r="N1049" s="74">
        <v>3.2389999999999999</v>
      </c>
      <c r="O1049" s="74">
        <v>2.2210000000000001</v>
      </c>
      <c r="P1049" s="74">
        <v>0</v>
      </c>
      <c r="Q1049" s="74">
        <v>0.99199999999999999</v>
      </c>
      <c r="R1049" s="74">
        <v>1.224</v>
      </c>
      <c r="S1049" s="74">
        <v>0</v>
      </c>
      <c r="T1049" s="74">
        <v>0</v>
      </c>
      <c r="U1049" s="74">
        <v>1.0015604345990701</v>
      </c>
      <c r="V1049" s="74">
        <v>10.952249999999999</v>
      </c>
      <c r="W1049" s="74">
        <v>2.14749978525</v>
      </c>
      <c r="X1049" s="74">
        <v>1180.2973999999999</v>
      </c>
      <c r="Y1049" s="74">
        <v>5720</v>
      </c>
      <c r="Z1049" s="74">
        <v>6.5405343160935117E-2</v>
      </c>
      <c r="AA1049" s="74">
        <v>0.93459465683906484</v>
      </c>
      <c r="AB1049" s="74">
        <v>1.502501603426361E-3</v>
      </c>
      <c r="AC1049" s="74">
        <v>1.502501603426361E-3</v>
      </c>
      <c r="AD1049" t="s">
        <v>5810</v>
      </c>
    </row>
    <row r="1050" spans="1:30">
      <c r="A1050" s="165" t="s">
        <v>1156</v>
      </c>
      <c r="C1050" s="165" t="s">
        <v>8443</v>
      </c>
      <c r="D1050" s="165" t="s">
        <v>5943</v>
      </c>
      <c r="E1050" s="165" t="s">
        <v>6360</v>
      </c>
      <c r="F1050" s="159">
        <v>14.95</v>
      </c>
      <c r="G1050" s="159">
        <v>-24.35</v>
      </c>
      <c r="H1050" s="74">
        <v>44.854999999999997</v>
      </c>
      <c r="I1050" s="74">
        <v>3.1829999999999998</v>
      </c>
      <c r="J1050" s="74">
        <v>14.265000000000001</v>
      </c>
      <c r="K1050" s="74">
        <v>0.221</v>
      </c>
      <c r="L1050" s="74">
        <v>5.585</v>
      </c>
      <c r="M1050" s="74">
        <v>9.5340000000000007</v>
      </c>
      <c r="N1050" s="74">
        <v>4.3769999999999998</v>
      </c>
      <c r="O1050" s="74">
        <v>2.1139999999999999</v>
      </c>
      <c r="P1050" s="74">
        <v>0</v>
      </c>
      <c r="Q1050" s="74">
        <v>0.71799999999999997</v>
      </c>
      <c r="R1050" s="74">
        <v>1.766</v>
      </c>
      <c r="S1050" s="74">
        <v>0</v>
      </c>
      <c r="T1050" s="74">
        <v>0</v>
      </c>
      <c r="U1050" s="74">
        <v>0.84466755850934694</v>
      </c>
      <c r="V1050" s="74">
        <v>10.9497</v>
      </c>
      <c r="W1050" s="74">
        <v>2.1469997852999998</v>
      </c>
      <c r="X1050" s="74">
        <v>1126.2644</v>
      </c>
      <c r="Y1050" s="74">
        <v>4980</v>
      </c>
      <c r="Z1050" s="74">
        <v>0.133126567444913</v>
      </c>
      <c r="AA1050" s="74">
        <v>0.86687343255508709</v>
      </c>
      <c r="AB1050" s="74">
        <v>1.1006102700682821E-3</v>
      </c>
      <c r="AC1050" s="74">
        <v>1.100610270068283E-3</v>
      </c>
      <c r="AD1050" t="s">
        <v>5810</v>
      </c>
    </row>
    <row r="1051" spans="1:30">
      <c r="A1051" s="165" t="s">
        <v>1157</v>
      </c>
      <c r="C1051" s="165" t="s">
        <v>8443</v>
      </c>
      <c r="D1051" s="165" t="s">
        <v>5943</v>
      </c>
      <c r="E1051" s="165" t="s">
        <v>6360</v>
      </c>
      <c r="F1051" s="159">
        <v>14.95</v>
      </c>
      <c r="G1051" s="159">
        <v>-24.35</v>
      </c>
      <c r="H1051" s="74">
        <v>46.59</v>
      </c>
      <c r="I1051" s="74">
        <v>2.7639999999999998</v>
      </c>
      <c r="J1051" s="74">
        <v>13.757</v>
      </c>
      <c r="K1051" s="74">
        <v>0.19700000000000001</v>
      </c>
      <c r="L1051" s="74">
        <v>5.6609999999999996</v>
      </c>
      <c r="M1051" s="74">
        <v>10.1</v>
      </c>
      <c r="N1051" s="74">
        <v>3.8540000000000001</v>
      </c>
      <c r="O1051" s="74">
        <v>2.5369999999999999</v>
      </c>
      <c r="P1051" s="74">
        <v>0</v>
      </c>
      <c r="Q1051" s="74">
        <v>0.68300000000000005</v>
      </c>
      <c r="R1051" s="74">
        <v>0.61</v>
      </c>
      <c r="S1051" s="74">
        <v>0</v>
      </c>
      <c r="T1051" s="74">
        <v>0</v>
      </c>
      <c r="U1051" s="74">
        <v>1.0518518311207901</v>
      </c>
      <c r="V1051" s="74">
        <v>10.9429</v>
      </c>
      <c r="W1051" s="74">
        <v>2.1456664521</v>
      </c>
      <c r="X1051" s="74">
        <v>1135.6600000000001</v>
      </c>
      <c r="Y1051" s="74">
        <v>6540</v>
      </c>
      <c r="Z1051" s="74">
        <v>1.7023261901604029E-2</v>
      </c>
      <c r="AA1051" s="74">
        <v>0.98297673809839592</v>
      </c>
      <c r="AB1051" s="74">
        <v>1.4952593957768801E-3</v>
      </c>
      <c r="AC1051" s="74">
        <v>1.495259395776879E-3</v>
      </c>
      <c r="AD1051" t="s">
        <v>5810</v>
      </c>
    </row>
    <row r="1052" spans="1:30">
      <c r="A1052" s="165" t="s">
        <v>1158</v>
      </c>
      <c r="C1052" s="165" t="s">
        <v>8443</v>
      </c>
      <c r="D1052" s="165" t="s">
        <v>5943</v>
      </c>
      <c r="E1052" s="165" t="s">
        <v>6360</v>
      </c>
      <c r="F1052" s="159">
        <v>14.95</v>
      </c>
      <c r="G1052" s="159">
        <v>-24.35</v>
      </c>
      <c r="H1052" s="74">
        <v>41.784999999999997</v>
      </c>
      <c r="I1052" s="74">
        <v>3.762</v>
      </c>
      <c r="J1052" s="74">
        <v>13.917999999999999</v>
      </c>
      <c r="K1052" s="74">
        <v>0.14399999999999999</v>
      </c>
      <c r="L1052" s="74">
        <v>5.6790000000000003</v>
      </c>
      <c r="M1052" s="74">
        <v>12.734999999999999</v>
      </c>
      <c r="N1052" s="74">
        <v>3.8439999999999999</v>
      </c>
      <c r="O1052" s="74">
        <v>2.3130000000000002</v>
      </c>
      <c r="P1052" s="74">
        <v>0</v>
      </c>
      <c r="Q1052" s="74">
        <v>0.93700000000000006</v>
      </c>
      <c r="R1052" s="74">
        <v>1.57</v>
      </c>
      <c r="S1052" s="74">
        <v>0</v>
      </c>
      <c r="T1052" s="74">
        <v>0</v>
      </c>
      <c r="U1052" s="74">
        <v>0.70166565058126695</v>
      </c>
      <c r="V1052" s="74">
        <v>11.078049999999999</v>
      </c>
      <c r="W1052" s="74">
        <v>2.1721664494500001</v>
      </c>
      <c r="X1052" s="74">
        <v>1179.4010000000001</v>
      </c>
      <c r="Y1052" s="74">
        <v>3050</v>
      </c>
      <c r="Z1052" s="74">
        <v>0.16680061384853859</v>
      </c>
      <c r="AA1052" s="74">
        <v>0.83319938615146139</v>
      </c>
      <c r="AB1052" s="74">
        <v>5.2586535498319381E-4</v>
      </c>
      <c r="AC1052" s="74">
        <v>5.258653549831937E-4</v>
      </c>
      <c r="AD1052" t="s">
        <v>5810</v>
      </c>
    </row>
    <row r="1053" spans="1:30">
      <c r="A1053" s="165" t="s">
        <v>1159</v>
      </c>
      <c r="C1053" s="165" t="s">
        <v>8443</v>
      </c>
      <c r="D1053" s="165" t="s">
        <v>5943</v>
      </c>
      <c r="E1053" s="165" t="s">
        <v>6360</v>
      </c>
      <c r="F1053" s="159">
        <v>14.95</v>
      </c>
      <c r="G1053" s="159">
        <v>-24.35</v>
      </c>
      <c r="H1053" s="74">
        <v>43.648000000000003</v>
      </c>
      <c r="I1053" s="74">
        <v>3.4940000000000002</v>
      </c>
      <c r="J1053" s="74">
        <v>13.506</v>
      </c>
      <c r="K1053" s="74">
        <v>0.21299999999999999</v>
      </c>
      <c r="L1053" s="74">
        <v>5.7489999999999997</v>
      </c>
      <c r="M1053" s="74">
        <v>11.236000000000001</v>
      </c>
      <c r="N1053" s="74">
        <v>3.44</v>
      </c>
      <c r="O1053" s="74">
        <v>2.2589999999999999</v>
      </c>
      <c r="P1053" s="74">
        <v>0</v>
      </c>
      <c r="Q1053" s="74">
        <v>0.91</v>
      </c>
      <c r="R1053" s="74">
        <v>2.298</v>
      </c>
      <c r="S1053" s="74">
        <v>0</v>
      </c>
      <c r="T1053" s="74">
        <v>0</v>
      </c>
      <c r="U1053" s="74">
        <v>0.90225192910217189</v>
      </c>
      <c r="V1053" s="74">
        <v>10.94885</v>
      </c>
      <c r="W1053" s="74">
        <v>2.14683311865</v>
      </c>
      <c r="X1053" s="74">
        <v>1154.5175999999999</v>
      </c>
      <c r="Y1053" s="74">
        <v>5250</v>
      </c>
      <c r="Z1053" s="74">
        <v>0.2043888224333405</v>
      </c>
      <c r="AA1053" s="74">
        <v>0.79561117756665956</v>
      </c>
      <c r="AB1053" s="74">
        <v>1.8531112775596709E-3</v>
      </c>
      <c r="AC1053" s="74">
        <v>1.8531112775596709E-3</v>
      </c>
      <c r="AD1053" t="s">
        <v>5810</v>
      </c>
    </row>
    <row r="1054" spans="1:30">
      <c r="A1054" s="165" t="s">
        <v>1160</v>
      </c>
      <c r="C1054" s="165" t="s">
        <v>8443</v>
      </c>
      <c r="D1054" s="165" t="s">
        <v>5943</v>
      </c>
      <c r="E1054" s="165" t="s">
        <v>6360</v>
      </c>
      <c r="F1054" s="159">
        <v>14.95</v>
      </c>
      <c r="G1054" s="159">
        <v>-24.35</v>
      </c>
      <c r="H1054" s="74">
        <v>49.241999999999997</v>
      </c>
      <c r="I1054" s="74">
        <v>2.5830000000000002</v>
      </c>
      <c r="J1054" s="74">
        <v>14.433</v>
      </c>
      <c r="K1054" s="74">
        <v>0.214</v>
      </c>
      <c r="L1054" s="74">
        <v>5.7619999999999996</v>
      </c>
      <c r="M1054" s="74">
        <v>5.2949999999999999</v>
      </c>
      <c r="N1054" s="74">
        <v>4.4880000000000004</v>
      </c>
      <c r="O1054" s="74">
        <v>2.9119999999999999</v>
      </c>
      <c r="P1054" s="74">
        <v>0</v>
      </c>
      <c r="Q1054" s="74">
        <v>0.82599999999999996</v>
      </c>
      <c r="R1054" s="74">
        <v>1.0089999999999999</v>
      </c>
      <c r="S1054" s="74">
        <v>0</v>
      </c>
      <c r="T1054" s="74">
        <v>0</v>
      </c>
      <c r="U1054" s="74">
        <v>0.97710484283059307</v>
      </c>
      <c r="V1054" s="74">
        <v>10.9565</v>
      </c>
      <c r="W1054" s="74">
        <v>2.1483331185000001</v>
      </c>
      <c r="X1054" s="74">
        <v>1055.8969999999999</v>
      </c>
      <c r="Y1054" s="74">
        <v>8300</v>
      </c>
      <c r="Z1054" s="74">
        <v>3.5241195109701133E-2</v>
      </c>
      <c r="AA1054" s="74">
        <v>0.96475880489029886</v>
      </c>
      <c r="AB1054" s="74">
        <v>1.167081183982335E-4</v>
      </c>
      <c r="AC1054" s="74">
        <v>1.167081183982335E-4</v>
      </c>
      <c r="AD1054" t="s">
        <v>5810</v>
      </c>
    </row>
    <row r="1055" spans="1:30">
      <c r="A1055" s="165" t="s">
        <v>1161</v>
      </c>
      <c r="C1055" s="165" t="s">
        <v>8443</v>
      </c>
      <c r="D1055" s="165" t="s">
        <v>5943</v>
      </c>
      <c r="E1055" s="165" t="s">
        <v>6360</v>
      </c>
      <c r="F1055" s="159">
        <v>14.95</v>
      </c>
      <c r="G1055" s="159">
        <v>-24.35</v>
      </c>
      <c r="H1055" s="74">
        <v>44.475000000000001</v>
      </c>
      <c r="I1055" s="74">
        <v>3.1629999999999998</v>
      </c>
      <c r="J1055" s="74">
        <v>13.055</v>
      </c>
      <c r="K1055" s="74">
        <v>0.221</v>
      </c>
      <c r="L1055" s="74">
        <v>5.774</v>
      </c>
      <c r="M1055" s="74">
        <v>10.813000000000001</v>
      </c>
      <c r="N1055" s="74">
        <v>3.8330000000000002</v>
      </c>
      <c r="O1055" s="74">
        <v>2.33</v>
      </c>
      <c r="P1055" s="74">
        <v>0</v>
      </c>
      <c r="Q1055" s="74">
        <v>1.0249999999999999</v>
      </c>
      <c r="R1055" s="74">
        <v>2.0539999999999998</v>
      </c>
      <c r="S1055" s="74">
        <v>0</v>
      </c>
      <c r="T1055" s="74">
        <v>0</v>
      </c>
      <c r="U1055" s="74">
        <v>0.32383813939807998</v>
      </c>
      <c r="V1055" s="74">
        <v>10.925050000000001</v>
      </c>
      <c r="W1055" s="74">
        <v>2.1421664524500001</v>
      </c>
      <c r="X1055" s="74">
        <v>1147.4957999999999</v>
      </c>
      <c r="Y1055" s="74">
        <v>2470</v>
      </c>
      <c r="Z1055" s="74">
        <v>0.28535747129133748</v>
      </c>
      <c r="AA1055" s="74">
        <v>0.71464252870866252</v>
      </c>
      <c r="AB1055" s="74">
        <v>7.4569726049576138E-4</v>
      </c>
      <c r="AC1055" s="74">
        <v>7.4569726049576127E-4</v>
      </c>
      <c r="AD1055" t="s">
        <v>5810</v>
      </c>
    </row>
    <row r="1056" spans="1:30">
      <c r="A1056" s="165" t="s">
        <v>1162</v>
      </c>
      <c r="C1056" s="165" t="s">
        <v>8443</v>
      </c>
      <c r="D1056" s="165" t="s">
        <v>5943</v>
      </c>
      <c r="E1056" s="165" t="s">
        <v>6360</v>
      </c>
      <c r="F1056" s="159">
        <v>14.95</v>
      </c>
      <c r="G1056" s="159">
        <v>-24.35</v>
      </c>
      <c r="H1056" s="74">
        <v>45.643000000000001</v>
      </c>
      <c r="I1056" s="74">
        <v>2.9660000000000002</v>
      </c>
      <c r="J1056" s="74">
        <v>15.09</v>
      </c>
      <c r="K1056" s="74">
        <v>0.255</v>
      </c>
      <c r="L1056" s="74">
        <v>5.7869999999999999</v>
      </c>
      <c r="M1056" s="74">
        <v>8.4949999999999992</v>
      </c>
      <c r="N1056" s="74">
        <v>4.2149999999999999</v>
      </c>
      <c r="O1056" s="74">
        <v>2.3279999999999998</v>
      </c>
      <c r="P1056" s="74">
        <v>0</v>
      </c>
      <c r="Q1056" s="74">
        <v>0.73099999999999998</v>
      </c>
      <c r="R1056" s="74">
        <v>1.246</v>
      </c>
      <c r="S1056" s="74">
        <v>0</v>
      </c>
      <c r="T1056" s="74">
        <v>0</v>
      </c>
      <c r="U1056" s="74">
        <v>0.28850682464602101</v>
      </c>
      <c r="V1056" s="74">
        <v>10.953950000000001</v>
      </c>
      <c r="W1056" s="74">
        <v>2.1478331185499999</v>
      </c>
      <c r="X1056" s="74">
        <v>1109.0170000000001</v>
      </c>
      <c r="Y1056" s="74">
        <v>2590</v>
      </c>
      <c r="Z1056" s="74">
        <v>0.12266641108874959</v>
      </c>
      <c r="AA1056" s="74">
        <v>0.87733358891125035</v>
      </c>
      <c r="AB1056" s="74">
        <v>2.4889667825616588E-4</v>
      </c>
      <c r="AC1056" s="74">
        <v>2.4889667825616588E-4</v>
      </c>
      <c r="AD1056" t="s">
        <v>5810</v>
      </c>
    </row>
    <row r="1057" spans="1:30">
      <c r="A1057" s="165" t="s">
        <v>1163</v>
      </c>
      <c r="C1057" s="165" t="s">
        <v>8443</v>
      </c>
      <c r="D1057" s="165" t="s">
        <v>5943</v>
      </c>
      <c r="E1057" s="165" t="s">
        <v>6360</v>
      </c>
      <c r="F1057" s="159">
        <v>14.95</v>
      </c>
      <c r="G1057" s="159">
        <v>-24.35</v>
      </c>
      <c r="H1057" s="74">
        <v>44.892000000000003</v>
      </c>
      <c r="I1057" s="74">
        <v>3.06</v>
      </c>
      <c r="J1057" s="74">
        <v>13.391999999999999</v>
      </c>
      <c r="K1057" s="74">
        <v>0.23400000000000001</v>
      </c>
      <c r="L1057" s="74">
        <v>5.7930000000000001</v>
      </c>
      <c r="M1057" s="74">
        <v>10.731</v>
      </c>
      <c r="N1057" s="74">
        <v>3.9569999999999999</v>
      </c>
      <c r="O1057" s="74">
        <v>2.2069999999999999</v>
      </c>
      <c r="P1057" s="74">
        <v>0</v>
      </c>
      <c r="Q1057" s="74">
        <v>0.91800000000000004</v>
      </c>
      <c r="R1057" s="74">
        <v>1.5529999999999999</v>
      </c>
      <c r="S1057" s="74">
        <v>0</v>
      </c>
      <c r="T1057" s="74">
        <v>0</v>
      </c>
      <c r="U1057" s="74">
        <v>0.37958034003222402</v>
      </c>
      <c r="V1057" s="74">
        <v>10.94885</v>
      </c>
      <c r="W1057" s="74">
        <v>2.14683311865</v>
      </c>
      <c r="X1057" s="74">
        <v>1146.1346000000001</v>
      </c>
      <c r="Y1057" s="74">
        <v>2710</v>
      </c>
      <c r="Z1057" s="74">
        <v>0.16934396948711419</v>
      </c>
      <c r="AA1057" s="74">
        <v>0.83065603051288572</v>
      </c>
      <c r="AB1057" s="74">
        <v>1.8201303067221771E-3</v>
      </c>
      <c r="AC1057" s="74">
        <v>1.8201303067221771E-3</v>
      </c>
      <c r="AD1057" t="s">
        <v>5810</v>
      </c>
    </row>
    <row r="1058" spans="1:30">
      <c r="A1058" s="165" t="s">
        <v>1164</v>
      </c>
      <c r="C1058" s="165" t="s">
        <v>8443</v>
      </c>
      <c r="D1058" s="165" t="s">
        <v>5943</v>
      </c>
      <c r="E1058" s="165" t="s">
        <v>6360</v>
      </c>
      <c r="F1058" s="159">
        <v>14.95</v>
      </c>
      <c r="G1058" s="159">
        <v>-24.35</v>
      </c>
      <c r="H1058" s="74">
        <v>42.043999999999997</v>
      </c>
      <c r="I1058" s="74">
        <v>3.4729999999999999</v>
      </c>
      <c r="J1058" s="74">
        <v>14.259</v>
      </c>
      <c r="K1058" s="74">
        <v>0.17599999999999999</v>
      </c>
      <c r="L1058" s="74">
        <v>5.8440000000000003</v>
      </c>
      <c r="M1058" s="74">
        <v>11.755000000000001</v>
      </c>
      <c r="N1058" s="74">
        <v>3.8719999999999999</v>
      </c>
      <c r="O1058" s="74">
        <v>2.407</v>
      </c>
      <c r="P1058" s="74">
        <v>0</v>
      </c>
      <c r="Q1058" s="74">
        <v>0.96099999999999997</v>
      </c>
      <c r="R1058" s="74">
        <v>1.921</v>
      </c>
      <c r="S1058" s="74">
        <v>0</v>
      </c>
      <c r="T1058" s="74">
        <v>0</v>
      </c>
      <c r="U1058" s="74">
        <v>0.62582430387079802</v>
      </c>
      <c r="V1058" s="74">
        <v>10.969250000000001</v>
      </c>
      <c r="W1058" s="74">
        <v>2.15083311825</v>
      </c>
      <c r="X1058" s="74">
        <v>1163.133</v>
      </c>
      <c r="Y1058" s="74">
        <v>3140</v>
      </c>
      <c r="Z1058" s="74">
        <v>0.2239173063069298</v>
      </c>
      <c r="AA1058" s="74">
        <v>0.77608269369307026</v>
      </c>
      <c r="AB1058" s="74">
        <v>1.8253342871979621E-3</v>
      </c>
      <c r="AC1058" s="74">
        <v>1.825334287197963E-3</v>
      </c>
      <c r="AD1058" t="s">
        <v>5810</v>
      </c>
    </row>
    <row r="1059" spans="1:30">
      <c r="A1059" s="165" t="s">
        <v>1165</v>
      </c>
      <c r="C1059" s="165" t="s">
        <v>8443</v>
      </c>
      <c r="D1059" s="165" t="s">
        <v>5943</v>
      </c>
      <c r="E1059" s="165" t="s">
        <v>6360</v>
      </c>
      <c r="F1059" s="159">
        <v>14.95</v>
      </c>
      <c r="G1059" s="159">
        <v>-24.35</v>
      </c>
      <c r="H1059" s="74">
        <v>44.927</v>
      </c>
      <c r="I1059" s="74">
        <v>3.7770000000000001</v>
      </c>
      <c r="J1059" s="74">
        <v>14.247999999999999</v>
      </c>
      <c r="K1059" s="74">
        <v>0.313</v>
      </c>
      <c r="L1059" s="74">
        <v>5.8819999999999997</v>
      </c>
      <c r="M1059" s="74">
        <v>7.9269999999999996</v>
      </c>
      <c r="N1059" s="74">
        <v>4.24</v>
      </c>
      <c r="O1059" s="74">
        <v>2.5760000000000001</v>
      </c>
      <c r="P1059" s="74">
        <v>0</v>
      </c>
      <c r="Q1059" s="74">
        <v>1.2330000000000001</v>
      </c>
      <c r="R1059" s="74">
        <v>1.637</v>
      </c>
      <c r="S1059" s="74">
        <v>0</v>
      </c>
      <c r="T1059" s="74">
        <v>0</v>
      </c>
      <c r="U1059" s="74">
        <v>0.228042034776787</v>
      </c>
      <c r="V1059" s="74">
        <v>10.948</v>
      </c>
      <c r="W1059" s="74">
        <v>2.1466664519999998</v>
      </c>
      <c r="X1059" s="74">
        <v>1099.5881999999999</v>
      </c>
      <c r="Y1059" s="74">
        <v>2110</v>
      </c>
      <c r="Z1059" s="74">
        <v>0.23375519811010989</v>
      </c>
      <c r="AA1059" s="74">
        <v>0.76624480188989008</v>
      </c>
      <c r="AB1059" s="74">
        <v>1.3492222681313381E-3</v>
      </c>
      <c r="AC1059" s="74">
        <v>1.3492222681313381E-3</v>
      </c>
      <c r="AD1059" t="s">
        <v>5810</v>
      </c>
    </row>
    <row r="1060" spans="1:30">
      <c r="A1060" s="165" t="s">
        <v>1166</v>
      </c>
      <c r="C1060" s="165" t="s">
        <v>8443</v>
      </c>
      <c r="D1060" s="165" t="s">
        <v>5943</v>
      </c>
      <c r="E1060" s="165" t="s">
        <v>6360</v>
      </c>
      <c r="F1060" s="159">
        <v>14.95</v>
      </c>
      <c r="G1060" s="159">
        <v>-24.35</v>
      </c>
      <c r="H1060" s="74">
        <v>42.320999999999998</v>
      </c>
      <c r="I1060" s="74">
        <v>3.6909999999999998</v>
      </c>
      <c r="J1060" s="74">
        <v>14.615</v>
      </c>
      <c r="K1060" s="74">
        <v>0.19500000000000001</v>
      </c>
      <c r="L1060" s="74">
        <v>6.08</v>
      </c>
      <c r="M1060" s="74">
        <v>11.167</v>
      </c>
      <c r="N1060" s="74">
        <v>3.3639999999999999</v>
      </c>
      <c r="O1060" s="74">
        <v>2.359</v>
      </c>
      <c r="P1060" s="74">
        <v>0</v>
      </c>
      <c r="Q1060" s="74">
        <v>1.006</v>
      </c>
      <c r="R1060" s="74">
        <v>1.946</v>
      </c>
      <c r="S1060" s="74">
        <v>0</v>
      </c>
      <c r="T1060" s="74">
        <v>0</v>
      </c>
      <c r="U1060" s="74">
        <v>0.35076050211123</v>
      </c>
      <c r="V1060" s="74">
        <v>10.965</v>
      </c>
      <c r="W1060" s="74">
        <v>2.1499997849999999</v>
      </c>
      <c r="X1060" s="74">
        <v>1153.3722</v>
      </c>
      <c r="Y1060" s="74">
        <v>2630</v>
      </c>
      <c r="Z1060" s="74">
        <v>0.27604197727370838</v>
      </c>
      <c r="AA1060" s="74">
        <v>0.72395802272629151</v>
      </c>
      <c r="AB1060" s="74">
        <v>6.9962475297808563E-4</v>
      </c>
      <c r="AC1060" s="74">
        <v>6.996247529780853E-4</v>
      </c>
      <c r="AD1060" t="s">
        <v>5810</v>
      </c>
    </row>
    <row r="1061" spans="1:30">
      <c r="A1061" s="165" t="s">
        <v>1167</v>
      </c>
      <c r="C1061" s="165" t="s">
        <v>8443</v>
      </c>
      <c r="D1061" s="165" t="s">
        <v>5943</v>
      </c>
      <c r="E1061" s="165" t="s">
        <v>6360</v>
      </c>
      <c r="F1061" s="159">
        <v>14.95</v>
      </c>
      <c r="G1061" s="159">
        <v>-24.35</v>
      </c>
      <c r="H1061" s="74">
        <v>45.176000000000002</v>
      </c>
      <c r="I1061" s="74">
        <v>2.4700000000000002</v>
      </c>
      <c r="J1061" s="74">
        <v>15.523</v>
      </c>
      <c r="K1061" s="74">
        <v>0.19700000000000001</v>
      </c>
      <c r="L1061" s="74">
        <v>6.0919999999999996</v>
      </c>
      <c r="M1061" s="74">
        <v>6.5119999999999996</v>
      </c>
      <c r="N1061" s="74">
        <v>5.1479999999999997</v>
      </c>
      <c r="O1061" s="74">
        <v>3.02</v>
      </c>
      <c r="P1061" s="74">
        <v>0</v>
      </c>
      <c r="Q1061" s="74">
        <v>1.2430000000000001</v>
      </c>
      <c r="R1061" s="74">
        <v>1.25</v>
      </c>
      <c r="S1061" s="74">
        <v>0</v>
      </c>
      <c r="T1061" s="74">
        <v>0</v>
      </c>
      <c r="U1061" s="74">
        <v>0.17077053237148601</v>
      </c>
      <c r="V1061" s="74">
        <v>10.961600000000001</v>
      </c>
      <c r="W1061" s="74">
        <v>2.1493331184</v>
      </c>
      <c r="X1061" s="74">
        <v>1076.0992000000001</v>
      </c>
      <c r="Y1061" s="74">
        <v>1490</v>
      </c>
      <c r="Z1061" s="74">
        <v>0.18429509676172309</v>
      </c>
      <c r="AA1061" s="74">
        <v>0.81570490323827693</v>
      </c>
      <c r="AB1061" s="74">
        <v>8.7057386956603065E-4</v>
      </c>
      <c r="AC1061" s="74">
        <v>8.7057386956603054E-4</v>
      </c>
      <c r="AD1061" t="s">
        <v>5810</v>
      </c>
    </row>
    <row r="1062" spans="1:30">
      <c r="A1062" s="165" t="s">
        <v>1168</v>
      </c>
      <c r="C1062" s="165" t="s">
        <v>8443</v>
      </c>
      <c r="D1062" s="165" t="s">
        <v>5943</v>
      </c>
      <c r="E1062" s="165" t="s">
        <v>6360</v>
      </c>
      <c r="F1062" s="159">
        <v>14.95</v>
      </c>
      <c r="G1062" s="159">
        <v>-24.35</v>
      </c>
      <c r="H1062" s="74">
        <v>41.34</v>
      </c>
      <c r="I1062" s="74">
        <v>4.1509999999999998</v>
      </c>
      <c r="J1062" s="74">
        <v>13.914999999999999</v>
      </c>
      <c r="K1062" s="74">
        <v>0.26500000000000001</v>
      </c>
      <c r="L1062" s="74">
        <v>6.1070000000000002</v>
      </c>
      <c r="M1062" s="74">
        <v>12.208</v>
      </c>
      <c r="N1062" s="74">
        <v>3.669</v>
      </c>
      <c r="O1062" s="74">
        <v>1.756</v>
      </c>
      <c r="P1062" s="74">
        <v>0</v>
      </c>
      <c r="Q1062" s="74">
        <v>0.92200000000000004</v>
      </c>
      <c r="R1062" s="74">
        <v>2.41</v>
      </c>
      <c r="S1062" s="74">
        <v>0</v>
      </c>
      <c r="T1062" s="74">
        <v>0</v>
      </c>
      <c r="U1062" s="74">
        <v>0.40578109440972199</v>
      </c>
      <c r="V1062" s="74">
        <v>10.94375</v>
      </c>
      <c r="W1062" s="74">
        <v>2.1458331187500002</v>
      </c>
      <c r="X1062" s="74">
        <v>1170.6528000000001</v>
      </c>
      <c r="Y1062" s="74">
        <v>2650</v>
      </c>
      <c r="Z1062" s="74">
        <v>0.38474368834859962</v>
      </c>
      <c r="AA1062" s="74">
        <v>0.61525631165140038</v>
      </c>
      <c r="AB1062" s="74">
        <v>1.072991179834322E-3</v>
      </c>
      <c r="AC1062" s="74">
        <v>1.072991179834321E-3</v>
      </c>
      <c r="AD1062" t="s">
        <v>5810</v>
      </c>
    </row>
    <row r="1063" spans="1:30">
      <c r="A1063" s="165" t="s">
        <v>1169</v>
      </c>
      <c r="C1063" s="165" t="s">
        <v>8443</v>
      </c>
      <c r="D1063" s="165" t="s">
        <v>5943</v>
      </c>
      <c r="E1063" s="165" t="s">
        <v>6360</v>
      </c>
      <c r="F1063" s="159">
        <v>14.95</v>
      </c>
      <c r="G1063" s="159">
        <v>-24.35</v>
      </c>
      <c r="H1063" s="74">
        <v>44.719000000000001</v>
      </c>
      <c r="I1063" s="74">
        <v>2.7989999999999999</v>
      </c>
      <c r="J1063" s="74">
        <v>14.746</v>
      </c>
      <c r="K1063" s="74">
        <v>0.17899999999999999</v>
      </c>
      <c r="L1063" s="74">
        <v>6.1989999999999998</v>
      </c>
      <c r="M1063" s="74">
        <v>8.8320000000000007</v>
      </c>
      <c r="N1063" s="74">
        <v>4.1609999999999996</v>
      </c>
      <c r="O1063" s="74">
        <v>2.3919999999999999</v>
      </c>
      <c r="P1063" s="74">
        <v>0</v>
      </c>
      <c r="Q1063" s="74">
        <v>0.91400000000000003</v>
      </c>
      <c r="R1063" s="74">
        <v>1.7969999999999999</v>
      </c>
      <c r="S1063" s="74">
        <v>0</v>
      </c>
      <c r="T1063" s="74">
        <v>0</v>
      </c>
      <c r="U1063" s="74">
        <v>0.77968567090193097</v>
      </c>
      <c r="V1063" s="74">
        <v>11.0364</v>
      </c>
      <c r="W1063" s="74">
        <v>2.1639997836</v>
      </c>
      <c r="X1063" s="74">
        <v>1114.6112000000001</v>
      </c>
      <c r="Y1063" s="74">
        <v>5050</v>
      </c>
      <c r="Z1063" s="74">
        <v>0.13690656991209099</v>
      </c>
      <c r="AA1063" s="74">
        <v>0.86309343008790906</v>
      </c>
      <c r="AB1063" s="74">
        <v>2.0940624491227302E-3</v>
      </c>
      <c r="AC1063" s="74">
        <v>2.094062449122731E-3</v>
      </c>
      <c r="AD1063" t="s">
        <v>5810</v>
      </c>
    </row>
    <row r="1064" spans="1:30">
      <c r="A1064" s="165" t="s">
        <v>1170</v>
      </c>
      <c r="C1064" s="165" t="s">
        <v>8443</v>
      </c>
      <c r="D1064" s="165" t="s">
        <v>5943</v>
      </c>
      <c r="E1064" s="165" t="s">
        <v>6360</v>
      </c>
      <c r="F1064" s="159">
        <v>14.95</v>
      </c>
      <c r="G1064" s="159">
        <v>-24.35</v>
      </c>
      <c r="H1064" s="74">
        <v>42.423999999999999</v>
      </c>
      <c r="I1064" s="74">
        <v>3.6080000000000001</v>
      </c>
      <c r="J1064" s="74">
        <v>14.141999999999999</v>
      </c>
      <c r="K1064" s="74">
        <v>0.23</v>
      </c>
      <c r="L1064" s="74">
        <v>6.24</v>
      </c>
      <c r="M1064" s="74">
        <v>11.474</v>
      </c>
      <c r="N1064" s="74">
        <v>3.4279999999999999</v>
      </c>
      <c r="O1064" s="74">
        <v>1.984</v>
      </c>
      <c r="P1064" s="74">
        <v>0</v>
      </c>
      <c r="Q1064" s="74">
        <v>0.75</v>
      </c>
      <c r="R1064" s="74">
        <v>2.4750000000000001</v>
      </c>
      <c r="S1064" s="74">
        <v>0</v>
      </c>
      <c r="T1064" s="74">
        <v>0</v>
      </c>
      <c r="U1064" s="74">
        <v>0.94556781585996708</v>
      </c>
      <c r="V1064" s="74">
        <v>10.945449999999999</v>
      </c>
      <c r="W1064" s="74">
        <v>2.1461664520500001</v>
      </c>
      <c r="X1064" s="74">
        <v>1158.4684</v>
      </c>
      <c r="Y1064" s="74">
        <v>5230</v>
      </c>
      <c r="Z1064" s="74">
        <v>0.23739222755651049</v>
      </c>
      <c r="AA1064" s="74">
        <v>0.76260777244348954</v>
      </c>
      <c r="AB1064" s="74">
        <v>1.77991992004252E-4</v>
      </c>
      <c r="AC1064" s="74">
        <v>1.7799199200425189E-4</v>
      </c>
      <c r="AD1064" t="s">
        <v>5810</v>
      </c>
    </row>
    <row r="1065" spans="1:30">
      <c r="A1065" s="165" t="s">
        <v>1171</v>
      </c>
      <c r="C1065" s="165" t="s">
        <v>8443</v>
      </c>
      <c r="D1065" s="165" t="s">
        <v>5943</v>
      </c>
      <c r="E1065" s="165" t="s">
        <v>6360</v>
      </c>
      <c r="F1065" s="159">
        <v>14.95</v>
      </c>
      <c r="G1065" s="159">
        <v>-24.35</v>
      </c>
      <c r="H1065" s="74">
        <v>42.357999999999997</v>
      </c>
      <c r="I1065" s="74">
        <v>3.3519999999999999</v>
      </c>
      <c r="J1065" s="74">
        <v>13.815</v>
      </c>
      <c r="K1065" s="74">
        <v>0.20799999999999999</v>
      </c>
      <c r="L1065" s="74">
        <v>6.2489999999999997</v>
      </c>
      <c r="M1065" s="74">
        <v>11.045999999999999</v>
      </c>
      <c r="N1065" s="74">
        <v>3.8980000000000001</v>
      </c>
      <c r="O1065" s="74">
        <v>2.097</v>
      </c>
      <c r="P1065" s="74">
        <v>0</v>
      </c>
      <c r="Q1065" s="74">
        <v>0.92200000000000004</v>
      </c>
      <c r="R1065" s="74">
        <v>2.7309999999999999</v>
      </c>
      <c r="S1065" s="74">
        <v>0</v>
      </c>
      <c r="T1065" s="74">
        <v>0</v>
      </c>
      <c r="U1065" s="74">
        <v>0.46705674902934702</v>
      </c>
      <c r="V1065" s="74">
        <v>10.96245</v>
      </c>
      <c r="W1065" s="74">
        <v>2.1494997850500002</v>
      </c>
      <c r="X1065" s="74">
        <v>1151.3635999999999</v>
      </c>
      <c r="Y1065" s="74">
        <v>3050</v>
      </c>
      <c r="Z1065" s="74">
        <v>0.38845032873165403</v>
      </c>
      <c r="AA1065" s="74">
        <v>0.61154967126834603</v>
      </c>
      <c r="AB1065" s="74">
        <v>1.21168975487128E-3</v>
      </c>
      <c r="AC1065" s="74">
        <v>1.21168975487128E-3</v>
      </c>
      <c r="AD1065" t="s">
        <v>5810</v>
      </c>
    </row>
    <row r="1066" spans="1:30">
      <c r="A1066" s="165" t="s">
        <v>1172</v>
      </c>
      <c r="C1066" s="165" t="s">
        <v>8443</v>
      </c>
      <c r="D1066" s="165" t="s">
        <v>5943</v>
      </c>
      <c r="E1066" s="165" t="s">
        <v>6360</v>
      </c>
      <c r="F1066" s="159">
        <v>14.95</v>
      </c>
      <c r="G1066" s="159">
        <v>-24.35</v>
      </c>
      <c r="H1066" s="74">
        <v>44.177</v>
      </c>
      <c r="I1066" s="74">
        <v>2.9449999999999998</v>
      </c>
      <c r="J1066" s="74">
        <v>14.930999999999999</v>
      </c>
      <c r="K1066" s="74">
        <v>0.21299999999999999</v>
      </c>
      <c r="L1066" s="74">
        <v>6.2990000000000004</v>
      </c>
      <c r="M1066" s="74">
        <v>8.8249999999999993</v>
      </c>
      <c r="N1066" s="74">
        <v>4.0010000000000003</v>
      </c>
      <c r="O1066" s="74">
        <v>2.6669999999999998</v>
      </c>
      <c r="P1066" s="74">
        <v>0</v>
      </c>
      <c r="Q1066" s="74">
        <v>1.129</v>
      </c>
      <c r="R1066" s="74">
        <v>1.5449999999999999</v>
      </c>
      <c r="S1066" s="74">
        <v>0</v>
      </c>
      <c r="T1066" s="74">
        <v>0</v>
      </c>
      <c r="U1066" s="74">
        <v>0.78472484350708105</v>
      </c>
      <c r="V1066" s="74">
        <v>11.019399999999999</v>
      </c>
      <c r="W1066" s="74">
        <v>2.1606664506</v>
      </c>
      <c r="X1066" s="74">
        <v>1114.4949999999999</v>
      </c>
      <c r="Y1066" s="74">
        <v>5000</v>
      </c>
      <c r="Z1066" s="74">
        <v>0.1099288653834108</v>
      </c>
      <c r="AA1066" s="74">
        <v>0.89007113461658927</v>
      </c>
      <c r="AB1066" s="74">
        <v>1.8357295564611061E-3</v>
      </c>
      <c r="AC1066" s="74">
        <v>1.8357295564611061E-3</v>
      </c>
      <c r="AD1066" t="s">
        <v>5810</v>
      </c>
    </row>
    <row r="1067" spans="1:30">
      <c r="A1067" s="165" t="s">
        <v>1173</v>
      </c>
      <c r="C1067" s="165" t="s">
        <v>8443</v>
      </c>
      <c r="D1067" s="165" t="s">
        <v>5943</v>
      </c>
      <c r="E1067" s="165" t="s">
        <v>6360</v>
      </c>
      <c r="F1067" s="159">
        <v>14.95</v>
      </c>
      <c r="G1067" s="159">
        <v>-24.35</v>
      </c>
      <c r="H1067" s="74">
        <v>45.466999999999999</v>
      </c>
      <c r="I1067" s="74">
        <v>2.4329999999999998</v>
      </c>
      <c r="J1067" s="74">
        <v>15.08</v>
      </c>
      <c r="K1067" s="74">
        <v>0.23100000000000001</v>
      </c>
      <c r="L1067" s="74">
        <v>6.31</v>
      </c>
      <c r="M1067" s="74">
        <v>7.4560000000000004</v>
      </c>
      <c r="N1067" s="74">
        <v>4.6130000000000004</v>
      </c>
      <c r="O1067" s="74">
        <v>2.7410000000000001</v>
      </c>
      <c r="P1067" s="74">
        <v>0</v>
      </c>
      <c r="Q1067" s="74">
        <v>1.1859999999999999</v>
      </c>
      <c r="R1067" s="74">
        <v>1.135</v>
      </c>
      <c r="S1067" s="74">
        <v>0</v>
      </c>
      <c r="T1067" s="74">
        <v>0</v>
      </c>
      <c r="U1067" s="74">
        <v>0.68559943340316298</v>
      </c>
      <c r="V1067" s="74">
        <v>10.961600000000001</v>
      </c>
      <c r="W1067" s="74">
        <v>2.1493331184</v>
      </c>
      <c r="X1067" s="74">
        <v>1091.7696000000001</v>
      </c>
      <c r="Y1067" s="74">
        <v>4770</v>
      </c>
      <c r="Z1067" s="74">
        <v>6.3987182507265525E-2</v>
      </c>
      <c r="AA1067" s="74">
        <v>0.93601281749273446</v>
      </c>
      <c r="AB1067" s="74">
        <v>1.012111751751803E-4</v>
      </c>
      <c r="AC1067" s="74">
        <v>1.0121117517518021E-4</v>
      </c>
      <c r="AD1067" t="s">
        <v>5810</v>
      </c>
    </row>
    <row r="1068" spans="1:30">
      <c r="A1068" s="165" t="s">
        <v>1174</v>
      </c>
      <c r="C1068" s="165" t="s">
        <v>8443</v>
      </c>
      <c r="D1068" s="165" t="s">
        <v>5943</v>
      </c>
      <c r="E1068" s="165" t="s">
        <v>6360</v>
      </c>
      <c r="F1068" s="159">
        <v>14.95</v>
      </c>
      <c r="G1068" s="159">
        <v>-24.35</v>
      </c>
      <c r="H1068" s="74">
        <v>42.514000000000003</v>
      </c>
      <c r="I1068" s="74">
        <v>3.1760000000000002</v>
      </c>
      <c r="J1068" s="74">
        <v>14.497</v>
      </c>
      <c r="K1068" s="74">
        <v>0.19900000000000001</v>
      </c>
      <c r="L1068" s="74">
        <v>6.43</v>
      </c>
      <c r="M1068" s="74">
        <v>10.951000000000001</v>
      </c>
      <c r="N1068" s="74">
        <v>3.577</v>
      </c>
      <c r="O1068" s="74">
        <v>2.2629999999999999</v>
      </c>
      <c r="P1068" s="74">
        <v>0</v>
      </c>
      <c r="Q1068" s="74">
        <v>0.876</v>
      </c>
      <c r="R1068" s="74">
        <v>2.23</v>
      </c>
      <c r="S1068" s="74">
        <v>0</v>
      </c>
      <c r="T1068" s="74">
        <v>0</v>
      </c>
      <c r="U1068" s="74">
        <v>0.78887011035987997</v>
      </c>
      <c r="V1068" s="74">
        <v>10.95735</v>
      </c>
      <c r="W1068" s="74">
        <v>2.1484997851499998</v>
      </c>
      <c r="X1068" s="74">
        <v>1149.7865999999999</v>
      </c>
      <c r="Y1068" s="74">
        <v>4500</v>
      </c>
      <c r="Z1068" s="74">
        <v>0.2198963755968695</v>
      </c>
      <c r="AA1068" s="74">
        <v>0.78010362440313052</v>
      </c>
      <c r="AB1068" s="74">
        <v>2.5495155068469399E-3</v>
      </c>
      <c r="AC1068" s="74">
        <v>2.549515506846939E-3</v>
      </c>
      <c r="AD1068" t="s">
        <v>5810</v>
      </c>
    </row>
    <row r="1069" spans="1:30">
      <c r="A1069" s="165" t="s">
        <v>1175</v>
      </c>
      <c r="C1069" s="165" t="s">
        <v>8443</v>
      </c>
      <c r="D1069" s="165" t="s">
        <v>5943</v>
      </c>
      <c r="E1069" s="165" t="s">
        <v>6360</v>
      </c>
      <c r="F1069" s="159">
        <v>14.95</v>
      </c>
      <c r="G1069" s="159">
        <v>-24.35</v>
      </c>
      <c r="H1069" s="74">
        <v>42.658000000000001</v>
      </c>
      <c r="I1069" s="74">
        <v>3.544</v>
      </c>
      <c r="J1069" s="74">
        <v>14.039</v>
      </c>
      <c r="K1069" s="74">
        <v>0.153</v>
      </c>
      <c r="L1069" s="74">
        <v>6.5419999999999998</v>
      </c>
      <c r="M1069" s="74">
        <v>11.677</v>
      </c>
      <c r="N1069" s="74">
        <v>3.548</v>
      </c>
      <c r="O1069" s="74">
        <v>2.3180000000000001</v>
      </c>
      <c r="P1069" s="74">
        <v>0</v>
      </c>
      <c r="Q1069" s="74">
        <v>0.84199999999999997</v>
      </c>
      <c r="R1069" s="74">
        <v>1.345</v>
      </c>
      <c r="S1069" s="74">
        <v>0</v>
      </c>
      <c r="T1069" s="74">
        <v>0</v>
      </c>
      <c r="U1069" s="74">
        <v>0.57849033734403998</v>
      </c>
      <c r="V1069" s="74">
        <v>10.960750000000001</v>
      </c>
      <c r="W1069" s="74">
        <v>2.1491664517500002</v>
      </c>
      <c r="X1069" s="74">
        <v>1161.8381999999999</v>
      </c>
      <c r="Y1069" s="74">
        <v>3220</v>
      </c>
      <c r="Z1069" s="74">
        <v>0.1271764224487027</v>
      </c>
      <c r="AA1069" s="74">
        <v>0.87282357755129725</v>
      </c>
      <c r="AB1069" s="74">
        <v>1.3610643866297E-3</v>
      </c>
      <c r="AC1069" s="74">
        <v>1.3610643866297E-3</v>
      </c>
      <c r="AD1069" t="s">
        <v>5810</v>
      </c>
    </row>
    <row r="1070" spans="1:30">
      <c r="A1070" s="165" t="s">
        <v>1176</v>
      </c>
      <c r="C1070" s="165" t="s">
        <v>8443</v>
      </c>
      <c r="D1070" s="165" t="s">
        <v>5943</v>
      </c>
      <c r="E1070" s="165" t="s">
        <v>6360</v>
      </c>
      <c r="F1070" s="159">
        <v>14.95</v>
      </c>
      <c r="G1070" s="159">
        <v>-24.35</v>
      </c>
      <c r="H1070" s="74">
        <v>42.267000000000003</v>
      </c>
      <c r="I1070" s="74">
        <v>3.6280000000000001</v>
      </c>
      <c r="J1070" s="74">
        <v>13.509</v>
      </c>
      <c r="K1070" s="74">
        <v>0.17499999999999999</v>
      </c>
      <c r="L1070" s="74">
        <v>6.5629999999999997</v>
      </c>
      <c r="M1070" s="74">
        <v>11.861000000000001</v>
      </c>
      <c r="N1070" s="74">
        <v>3.4969999999999999</v>
      </c>
      <c r="O1070" s="74">
        <v>2.129</v>
      </c>
      <c r="P1070" s="74">
        <v>0</v>
      </c>
      <c r="Q1070" s="74">
        <v>0.86299999999999999</v>
      </c>
      <c r="R1070" s="74">
        <v>2.2309999999999999</v>
      </c>
      <c r="S1070" s="74">
        <v>0</v>
      </c>
      <c r="T1070" s="74">
        <v>0</v>
      </c>
      <c r="U1070" s="74">
        <v>0.75506406809269899</v>
      </c>
      <c r="V1070" s="74">
        <v>10.945449999999999</v>
      </c>
      <c r="W1070" s="74">
        <v>2.1461664520500001</v>
      </c>
      <c r="X1070" s="74">
        <v>1164.8925999999999</v>
      </c>
      <c r="Y1070" s="74">
        <v>4020</v>
      </c>
      <c r="Z1070" s="74">
        <v>0.24331845627881171</v>
      </c>
      <c r="AA1070" s="74">
        <v>0.75668154372118834</v>
      </c>
      <c r="AB1070" s="74">
        <v>5.2745524027968669E-4</v>
      </c>
      <c r="AC1070" s="74">
        <v>5.2745524027968669E-4</v>
      </c>
      <c r="AD1070" t="s">
        <v>5810</v>
      </c>
    </row>
    <row r="1071" spans="1:30">
      <c r="A1071" s="165" t="s">
        <v>1177</v>
      </c>
      <c r="C1071" s="165" t="s">
        <v>8443</v>
      </c>
      <c r="D1071" s="165" t="s">
        <v>5943</v>
      </c>
      <c r="E1071" s="165" t="s">
        <v>6360</v>
      </c>
      <c r="F1071" s="159">
        <v>14.95</v>
      </c>
      <c r="G1071" s="159">
        <v>-24.35</v>
      </c>
      <c r="H1071" s="74">
        <v>42.694000000000003</v>
      </c>
      <c r="I1071" s="74">
        <v>3.3860000000000001</v>
      </c>
      <c r="J1071" s="74">
        <v>14.097</v>
      </c>
      <c r="K1071" s="74">
        <v>0.16400000000000001</v>
      </c>
      <c r="L1071" s="74">
        <v>6.5970000000000004</v>
      </c>
      <c r="M1071" s="74">
        <v>11.458</v>
      </c>
      <c r="N1071" s="74">
        <v>3.4279999999999999</v>
      </c>
      <c r="O1071" s="74">
        <v>2.1539999999999999</v>
      </c>
      <c r="P1071" s="74">
        <v>0</v>
      </c>
      <c r="Q1071" s="74">
        <v>0.86299999999999999</v>
      </c>
      <c r="R1071" s="74">
        <v>1.887</v>
      </c>
      <c r="S1071" s="74">
        <v>0</v>
      </c>
      <c r="T1071" s="74">
        <v>0</v>
      </c>
      <c r="U1071" s="74">
        <v>0.61732920364561594</v>
      </c>
      <c r="V1071" s="74">
        <v>10.968400000000001</v>
      </c>
      <c r="W1071" s="74">
        <v>2.1506664515999998</v>
      </c>
      <c r="X1071" s="74">
        <v>1158.2028</v>
      </c>
      <c r="Y1071" s="74">
        <v>3770</v>
      </c>
      <c r="Z1071" s="74">
        <v>0.1969298188409368</v>
      </c>
      <c r="AA1071" s="74">
        <v>0.80307018115906326</v>
      </c>
      <c r="AB1071" s="74">
        <v>2.0973333397903558E-3</v>
      </c>
      <c r="AC1071" s="74">
        <v>2.0973333397903571E-3</v>
      </c>
      <c r="AD1071" t="s">
        <v>5810</v>
      </c>
    </row>
    <row r="1072" spans="1:30">
      <c r="A1072" s="165" t="s">
        <v>1178</v>
      </c>
      <c r="C1072" s="165" t="s">
        <v>8443</v>
      </c>
      <c r="D1072" s="165" t="s">
        <v>5943</v>
      </c>
      <c r="E1072" s="165" t="s">
        <v>6360</v>
      </c>
      <c r="F1072" s="159">
        <v>14.95</v>
      </c>
      <c r="G1072" s="159">
        <v>-24.35</v>
      </c>
      <c r="H1072" s="74">
        <v>41.697000000000003</v>
      </c>
      <c r="I1072" s="74">
        <v>3.7309999999999999</v>
      </c>
      <c r="J1072" s="74">
        <v>13.503</v>
      </c>
      <c r="K1072" s="74">
        <v>0.216</v>
      </c>
      <c r="L1072" s="74">
        <v>6.6189999999999998</v>
      </c>
      <c r="M1072" s="74">
        <v>11.901</v>
      </c>
      <c r="N1072" s="74">
        <v>3.4940000000000002</v>
      </c>
      <c r="O1072" s="74">
        <v>2.214</v>
      </c>
      <c r="P1072" s="74">
        <v>0</v>
      </c>
      <c r="Q1072" s="74">
        <v>0.89600000000000002</v>
      </c>
      <c r="R1072" s="74">
        <v>2.4020000000000001</v>
      </c>
      <c r="S1072" s="74">
        <v>0</v>
      </c>
      <c r="T1072" s="74">
        <v>0</v>
      </c>
      <c r="U1072" s="74">
        <v>0.83678417389260396</v>
      </c>
      <c r="V1072" s="74">
        <v>10.95565</v>
      </c>
      <c r="W1072" s="74">
        <v>2.1481664518499999</v>
      </c>
      <c r="X1072" s="74">
        <v>1165.5565999999999</v>
      </c>
      <c r="Y1072" s="74">
        <v>4120</v>
      </c>
      <c r="Z1072" s="74">
        <v>0.26882656340594879</v>
      </c>
      <c r="AA1072" s="74">
        <v>0.73117343659405121</v>
      </c>
      <c r="AB1072" s="74">
        <v>2.4097816801806971E-3</v>
      </c>
      <c r="AC1072" s="74">
        <v>2.4097816801806971E-3</v>
      </c>
      <c r="AD1072" t="s">
        <v>5810</v>
      </c>
    </row>
    <row r="1073" spans="1:30">
      <c r="A1073" s="165" t="s">
        <v>1179</v>
      </c>
      <c r="C1073" s="165" t="s">
        <v>8443</v>
      </c>
      <c r="D1073" s="165" t="s">
        <v>5943</v>
      </c>
      <c r="E1073" s="165" t="s">
        <v>6360</v>
      </c>
      <c r="F1073" s="159">
        <v>14.95</v>
      </c>
      <c r="G1073" s="159">
        <v>-24.35</v>
      </c>
      <c r="H1073" s="74">
        <v>44.308999999999997</v>
      </c>
      <c r="I1073" s="74">
        <v>3.23</v>
      </c>
      <c r="J1073" s="74">
        <v>13.553000000000001</v>
      </c>
      <c r="K1073" s="74">
        <v>0.14599999999999999</v>
      </c>
      <c r="L1073" s="74">
        <v>6.7229999999999999</v>
      </c>
      <c r="M1073" s="74">
        <v>11.242000000000001</v>
      </c>
      <c r="N1073" s="74">
        <v>3.2839999999999998</v>
      </c>
      <c r="O1073" s="74">
        <v>2.2869999999999999</v>
      </c>
      <c r="P1073" s="74">
        <v>0</v>
      </c>
      <c r="Q1073" s="74">
        <v>0.89500000000000002</v>
      </c>
      <c r="R1073" s="74">
        <v>1.0589999999999999</v>
      </c>
      <c r="S1073" s="74">
        <v>0</v>
      </c>
      <c r="T1073" s="74">
        <v>0</v>
      </c>
      <c r="U1073" s="74">
        <v>0.64955541129351002</v>
      </c>
      <c r="V1073" s="74">
        <v>10.953099999999999</v>
      </c>
      <c r="W1073" s="74">
        <v>2.1476664519000002</v>
      </c>
      <c r="X1073" s="74">
        <v>1154.6171999999999</v>
      </c>
      <c r="Y1073" s="74">
        <v>4300</v>
      </c>
      <c r="Z1073" s="74">
        <v>6.7252537492959022E-2</v>
      </c>
      <c r="AA1073" s="74">
        <v>0.93274746250704088</v>
      </c>
      <c r="AB1073" s="74">
        <v>3.6822504929539461E-4</v>
      </c>
      <c r="AC1073" s="74">
        <v>3.6822504929539428E-4</v>
      </c>
      <c r="AD1073" t="s">
        <v>5810</v>
      </c>
    </row>
    <row r="1074" spans="1:30">
      <c r="A1074" s="165" t="s">
        <v>1180</v>
      </c>
      <c r="C1074" s="165" t="s">
        <v>8443</v>
      </c>
      <c r="D1074" s="165" t="s">
        <v>5943</v>
      </c>
      <c r="E1074" s="165" t="s">
        <v>6360</v>
      </c>
      <c r="F1074" s="159">
        <v>14.95</v>
      </c>
      <c r="G1074" s="159">
        <v>-24.35</v>
      </c>
      <c r="H1074" s="74">
        <v>43.046999999999997</v>
      </c>
      <c r="I1074" s="74">
        <v>3.399</v>
      </c>
      <c r="J1074" s="74">
        <v>13.644</v>
      </c>
      <c r="K1074" s="74">
        <v>0.187</v>
      </c>
      <c r="L1074" s="74">
        <v>6.766</v>
      </c>
      <c r="M1074" s="74">
        <v>11.728</v>
      </c>
      <c r="N1074" s="74">
        <v>3.9889999999999999</v>
      </c>
      <c r="O1074" s="74">
        <v>1.9179999999999999</v>
      </c>
      <c r="P1074" s="74">
        <v>0</v>
      </c>
      <c r="Q1074" s="74">
        <v>0.29199999999999998</v>
      </c>
      <c r="R1074" s="74">
        <v>1.6950000000000001</v>
      </c>
      <c r="S1074" s="74">
        <v>0</v>
      </c>
      <c r="T1074" s="74">
        <v>0</v>
      </c>
      <c r="U1074" s="74">
        <v>1.2302215157294301</v>
      </c>
      <c r="V1074" s="74">
        <v>10.97265</v>
      </c>
      <c r="W1074" s="74">
        <v>2.1514997848499999</v>
      </c>
      <c r="X1074" s="74">
        <v>1162.6848</v>
      </c>
      <c r="Y1074" s="74">
        <v>5100</v>
      </c>
      <c r="Z1074" s="74">
        <v>0.12680076429823431</v>
      </c>
      <c r="AA1074" s="74">
        <v>0.87319923570176572</v>
      </c>
      <c r="AB1074" s="74">
        <v>2.9557078228254808E-4</v>
      </c>
      <c r="AC1074" s="74">
        <v>2.9557078228254808E-4</v>
      </c>
      <c r="AD1074" t="s">
        <v>5810</v>
      </c>
    </row>
    <row r="1075" spans="1:30">
      <c r="A1075" s="165" t="s">
        <v>1181</v>
      </c>
      <c r="C1075" s="165" t="s">
        <v>8443</v>
      </c>
      <c r="D1075" s="165" t="s">
        <v>5943</v>
      </c>
      <c r="E1075" s="165" t="s">
        <v>6360</v>
      </c>
      <c r="F1075" s="159">
        <v>14.95</v>
      </c>
      <c r="G1075" s="159">
        <v>-24.35</v>
      </c>
      <c r="H1075" s="74">
        <v>42.948</v>
      </c>
      <c r="I1075" s="74">
        <v>2.8889999999999998</v>
      </c>
      <c r="J1075" s="74">
        <v>15.018000000000001</v>
      </c>
      <c r="K1075" s="74">
        <v>0.23</v>
      </c>
      <c r="L1075" s="74">
        <v>6.7670000000000003</v>
      </c>
      <c r="M1075" s="74">
        <v>11.882</v>
      </c>
      <c r="N1075" s="74">
        <v>3.1480000000000001</v>
      </c>
      <c r="O1075" s="74">
        <v>2.0139999999999998</v>
      </c>
      <c r="P1075" s="74">
        <v>0</v>
      </c>
      <c r="Q1075" s="74">
        <v>0.66400000000000003</v>
      </c>
      <c r="R1075" s="74">
        <v>1.18</v>
      </c>
      <c r="S1075" s="74">
        <v>0</v>
      </c>
      <c r="T1075" s="74">
        <v>0</v>
      </c>
      <c r="U1075" s="74">
        <v>0.51196204688378</v>
      </c>
      <c r="V1075" s="74">
        <v>10.954800000000001</v>
      </c>
      <c r="W1075" s="74">
        <v>2.1479997852000001</v>
      </c>
      <c r="X1075" s="74">
        <v>1165.2411999999999</v>
      </c>
      <c r="Y1075" s="74">
        <v>3620</v>
      </c>
      <c r="Z1075" s="74">
        <v>9.3873229747377773E-2</v>
      </c>
      <c r="AA1075" s="74">
        <v>0.90612677025262223</v>
      </c>
      <c r="AB1075" s="74">
        <v>5.1544263765335402E-4</v>
      </c>
      <c r="AC1075" s="74">
        <v>5.154426376533538E-4</v>
      </c>
      <c r="AD1075" t="s">
        <v>5810</v>
      </c>
    </row>
    <row r="1076" spans="1:30">
      <c r="A1076" s="165" t="s">
        <v>1182</v>
      </c>
      <c r="C1076" s="165" t="s">
        <v>8443</v>
      </c>
      <c r="D1076" s="165" t="s">
        <v>5943</v>
      </c>
      <c r="E1076" s="165" t="s">
        <v>6360</v>
      </c>
      <c r="F1076" s="159">
        <v>14.95</v>
      </c>
      <c r="G1076" s="159">
        <v>-24.35</v>
      </c>
      <c r="H1076" s="74">
        <v>43.475000000000001</v>
      </c>
      <c r="I1076" s="74">
        <v>3.4380000000000002</v>
      </c>
      <c r="J1076" s="74">
        <v>14.151999999999999</v>
      </c>
      <c r="K1076" s="74">
        <v>0.222</v>
      </c>
      <c r="L1076" s="74">
        <v>6.78</v>
      </c>
      <c r="M1076" s="74">
        <v>10.189</v>
      </c>
      <c r="N1076" s="74">
        <v>3.3119999999999998</v>
      </c>
      <c r="O1076" s="74">
        <v>2.6640000000000001</v>
      </c>
      <c r="P1076" s="74">
        <v>0</v>
      </c>
      <c r="Q1076" s="74">
        <v>1.1479999999999999</v>
      </c>
      <c r="R1076" s="74">
        <v>1.375</v>
      </c>
      <c r="S1076" s="74">
        <v>0</v>
      </c>
      <c r="T1076" s="74">
        <v>0</v>
      </c>
      <c r="U1076" s="74">
        <v>0.32059261337339001</v>
      </c>
      <c r="V1076" s="74">
        <v>10.94885</v>
      </c>
      <c r="W1076" s="74">
        <v>2.14683311865</v>
      </c>
      <c r="X1076" s="74">
        <v>1137.1374000000001</v>
      </c>
      <c r="Y1076" s="74">
        <v>2490</v>
      </c>
      <c r="Z1076" s="74">
        <v>0.1615875618571421</v>
      </c>
      <c r="AA1076" s="74">
        <v>0.83841243814285793</v>
      </c>
      <c r="AB1076" s="74">
        <v>1.271830630723804E-3</v>
      </c>
      <c r="AC1076" s="74">
        <v>1.271830630723804E-3</v>
      </c>
      <c r="AD1076" t="s">
        <v>5810</v>
      </c>
    </row>
    <row r="1077" spans="1:30">
      <c r="A1077" s="165" t="s">
        <v>1183</v>
      </c>
      <c r="C1077" s="165" t="s">
        <v>8443</v>
      </c>
      <c r="D1077" s="165" t="s">
        <v>5943</v>
      </c>
      <c r="E1077" s="165" t="s">
        <v>6360</v>
      </c>
      <c r="F1077" s="159">
        <v>14.95</v>
      </c>
      <c r="G1077" s="159">
        <v>-24.35</v>
      </c>
      <c r="H1077" s="74">
        <v>41.795000000000002</v>
      </c>
      <c r="I1077" s="74">
        <v>3.4910000000000001</v>
      </c>
      <c r="J1077" s="74">
        <v>14.23</v>
      </c>
      <c r="K1077" s="74">
        <v>0.16600000000000001</v>
      </c>
      <c r="L1077" s="74">
        <v>6.7910000000000004</v>
      </c>
      <c r="M1077" s="74">
        <v>11.63</v>
      </c>
      <c r="N1077" s="74">
        <v>3.9140000000000001</v>
      </c>
      <c r="O1077" s="74">
        <v>2.2789999999999999</v>
      </c>
      <c r="P1077" s="74">
        <v>0</v>
      </c>
      <c r="Q1077" s="74">
        <v>0.876</v>
      </c>
      <c r="R1077" s="74">
        <v>1.522</v>
      </c>
      <c r="S1077" s="74">
        <v>0</v>
      </c>
      <c r="T1077" s="74">
        <v>0</v>
      </c>
      <c r="U1077" s="74">
        <v>0.85753841592716396</v>
      </c>
      <c r="V1077" s="74">
        <v>10.95905</v>
      </c>
      <c r="W1077" s="74">
        <v>2.1488331184499998</v>
      </c>
      <c r="X1077" s="74">
        <v>1161.058</v>
      </c>
      <c r="Y1077" s="74">
        <v>3710</v>
      </c>
      <c r="Z1077" s="74">
        <v>0.13841559377464019</v>
      </c>
      <c r="AA1077" s="74">
        <v>0.86158440622535981</v>
      </c>
      <c r="AB1077" s="74">
        <v>2.1049066632415551E-3</v>
      </c>
      <c r="AC1077" s="74">
        <v>2.1049066632415538E-3</v>
      </c>
      <c r="AD1077" t="s">
        <v>5810</v>
      </c>
    </row>
    <row r="1078" spans="1:30">
      <c r="A1078" s="165" t="s">
        <v>1184</v>
      </c>
      <c r="C1078" s="165" t="s">
        <v>8443</v>
      </c>
      <c r="D1078" s="165" t="s">
        <v>5943</v>
      </c>
      <c r="E1078" s="165" t="s">
        <v>6360</v>
      </c>
      <c r="F1078" s="159">
        <v>14.95</v>
      </c>
      <c r="G1078" s="159">
        <v>-24.35</v>
      </c>
      <c r="H1078" s="74">
        <v>42.052</v>
      </c>
      <c r="I1078" s="74">
        <v>3.3450000000000002</v>
      </c>
      <c r="J1078" s="74">
        <v>13.593999999999999</v>
      </c>
      <c r="K1078" s="74">
        <v>0.19400000000000001</v>
      </c>
      <c r="L1078" s="74">
        <v>6.7969999999999997</v>
      </c>
      <c r="M1078" s="74">
        <v>11.923</v>
      </c>
      <c r="N1078" s="74">
        <v>3.3719999999999999</v>
      </c>
      <c r="O1078" s="74">
        <v>2.11</v>
      </c>
      <c r="P1078" s="74">
        <v>0</v>
      </c>
      <c r="Q1078" s="74">
        <v>0.83199999999999996</v>
      </c>
      <c r="R1078" s="74">
        <v>2.5289999999999999</v>
      </c>
      <c r="S1078" s="74">
        <v>0</v>
      </c>
      <c r="T1078" s="74">
        <v>0</v>
      </c>
      <c r="U1078" s="74">
        <v>0.66744775213914698</v>
      </c>
      <c r="V1078" s="74">
        <v>10.953099999999999</v>
      </c>
      <c r="W1078" s="74">
        <v>2.1476664519000002</v>
      </c>
      <c r="X1078" s="74">
        <v>1165.9218000000001</v>
      </c>
      <c r="Y1078" s="74">
        <v>3820</v>
      </c>
      <c r="Z1078" s="74">
        <v>0.30394209914318698</v>
      </c>
      <c r="AA1078" s="74">
        <v>0.69605790085681296</v>
      </c>
      <c r="AB1078" s="74">
        <v>7.2667718936587878E-4</v>
      </c>
      <c r="AC1078" s="74">
        <v>7.2667718936587889E-4</v>
      </c>
      <c r="AD1078" t="s">
        <v>5810</v>
      </c>
    </row>
    <row r="1079" spans="1:30">
      <c r="A1079" s="165" t="s">
        <v>1185</v>
      </c>
      <c r="C1079" s="165" t="s">
        <v>8443</v>
      </c>
      <c r="D1079" s="165" t="s">
        <v>5943</v>
      </c>
      <c r="E1079" s="165" t="s">
        <v>6360</v>
      </c>
      <c r="F1079" s="159">
        <v>14.95</v>
      </c>
      <c r="G1079" s="159">
        <v>-24.35</v>
      </c>
      <c r="H1079" s="74">
        <v>42.59</v>
      </c>
      <c r="I1079" s="74">
        <v>3.5619999999999998</v>
      </c>
      <c r="J1079" s="74">
        <v>13.211</v>
      </c>
      <c r="K1079" s="74">
        <v>0.18</v>
      </c>
      <c r="L1079" s="74">
        <v>6.8040000000000003</v>
      </c>
      <c r="M1079" s="74">
        <v>11.961</v>
      </c>
      <c r="N1079" s="74">
        <v>3.4129999999999998</v>
      </c>
      <c r="O1079" s="74">
        <v>2.1339999999999999</v>
      </c>
      <c r="P1079" s="74">
        <v>0</v>
      </c>
      <c r="Q1079" s="74">
        <v>0.84799999999999998</v>
      </c>
      <c r="R1079" s="74">
        <v>2.0150000000000001</v>
      </c>
      <c r="S1079" s="74">
        <v>0</v>
      </c>
      <c r="T1079" s="74">
        <v>0</v>
      </c>
      <c r="U1079" s="74">
        <v>1.0427663300927099</v>
      </c>
      <c r="V1079" s="74">
        <v>10.9565</v>
      </c>
      <c r="W1079" s="74">
        <v>2.1483331185000001</v>
      </c>
      <c r="X1079" s="74">
        <v>1166.5526</v>
      </c>
      <c r="Y1079" s="74">
        <v>5040</v>
      </c>
      <c r="Z1079" s="74">
        <v>0.17542866695305229</v>
      </c>
      <c r="AA1079" s="74">
        <v>0.82457133304694763</v>
      </c>
      <c r="AB1079" s="74">
        <v>2.296854919610626E-3</v>
      </c>
      <c r="AC1079" s="74">
        <v>2.2968549196106251E-3</v>
      </c>
      <c r="AD1079" t="s">
        <v>5810</v>
      </c>
    </row>
    <row r="1080" spans="1:30">
      <c r="A1080" s="165" t="s">
        <v>1186</v>
      </c>
      <c r="C1080" s="165" t="s">
        <v>8443</v>
      </c>
      <c r="D1080" s="165" t="s">
        <v>5943</v>
      </c>
      <c r="E1080" s="165" t="s">
        <v>6360</v>
      </c>
      <c r="F1080" s="159">
        <v>14.95</v>
      </c>
      <c r="G1080" s="159">
        <v>-24.35</v>
      </c>
      <c r="H1080" s="74">
        <v>42.188000000000002</v>
      </c>
      <c r="I1080" s="74">
        <v>3.6349999999999998</v>
      </c>
      <c r="J1080" s="74">
        <v>14.243</v>
      </c>
      <c r="K1080" s="74">
        <v>0.157</v>
      </c>
      <c r="L1080" s="74">
        <v>6.8449999999999998</v>
      </c>
      <c r="M1080" s="74">
        <v>12.738</v>
      </c>
      <c r="N1080" s="74">
        <v>3.294</v>
      </c>
      <c r="O1080" s="74">
        <v>2.028</v>
      </c>
      <c r="P1080" s="74">
        <v>0</v>
      </c>
      <c r="Q1080" s="74">
        <v>0.78100000000000003</v>
      </c>
      <c r="R1080" s="74">
        <v>0.80100000000000005</v>
      </c>
      <c r="S1080" s="74">
        <v>0</v>
      </c>
      <c r="T1080" s="74">
        <v>0</v>
      </c>
      <c r="U1080" s="74">
        <v>0.70003913952958996</v>
      </c>
      <c r="V1080" s="74">
        <v>10.94375</v>
      </c>
      <c r="W1080" s="74">
        <v>2.1458331187500002</v>
      </c>
      <c r="X1080" s="74">
        <v>1179.4508000000001</v>
      </c>
      <c r="Y1080" s="74">
        <v>3770</v>
      </c>
      <c r="Z1080" s="74">
        <v>4.7196863962342142E-2</v>
      </c>
      <c r="AA1080" s="74">
        <v>0.95280313603765787</v>
      </c>
      <c r="AB1080" s="74">
        <v>2.3723540640664911E-4</v>
      </c>
      <c r="AC1080" s="74">
        <v>2.3723540640664911E-4</v>
      </c>
      <c r="AD1080" t="s">
        <v>5810</v>
      </c>
    </row>
    <row r="1081" spans="1:30">
      <c r="A1081" s="165" t="s">
        <v>1187</v>
      </c>
      <c r="C1081" s="165" t="s">
        <v>8443</v>
      </c>
      <c r="D1081" s="165" t="s">
        <v>5943</v>
      </c>
      <c r="E1081" s="165" t="s">
        <v>6360</v>
      </c>
      <c r="F1081" s="159">
        <v>14.95</v>
      </c>
      <c r="G1081" s="159">
        <v>-24.35</v>
      </c>
      <c r="H1081" s="74">
        <v>42.595999999999997</v>
      </c>
      <c r="I1081" s="74">
        <v>3.3769999999999998</v>
      </c>
      <c r="J1081" s="74">
        <v>13.823</v>
      </c>
      <c r="K1081" s="74">
        <v>0.17</v>
      </c>
      <c r="L1081" s="74">
        <v>6.8559999999999999</v>
      </c>
      <c r="M1081" s="74">
        <v>11.686999999999999</v>
      </c>
      <c r="N1081" s="74">
        <v>3.4470000000000001</v>
      </c>
      <c r="O1081" s="74">
        <v>2.2810000000000001</v>
      </c>
      <c r="P1081" s="74">
        <v>0</v>
      </c>
      <c r="Q1081" s="74">
        <v>0.90300000000000002</v>
      </c>
      <c r="R1081" s="74">
        <v>1.585</v>
      </c>
      <c r="S1081" s="74">
        <v>0</v>
      </c>
      <c r="T1081" s="74">
        <v>0</v>
      </c>
      <c r="U1081" s="74">
        <v>0.63133559474673207</v>
      </c>
      <c r="V1081" s="74">
        <v>10.965</v>
      </c>
      <c r="W1081" s="74">
        <v>2.1499997849999999</v>
      </c>
      <c r="X1081" s="74">
        <v>1162.0042000000001</v>
      </c>
      <c r="Y1081" s="74">
        <v>3530</v>
      </c>
      <c r="Z1081" s="74">
        <v>0.15551757714239109</v>
      </c>
      <c r="AA1081" s="74">
        <v>0.84448242285760899</v>
      </c>
      <c r="AB1081" s="74">
        <v>5.4311099080913707E-4</v>
      </c>
      <c r="AC1081" s="74">
        <v>5.4311099080913707E-4</v>
      </c>
      <c r="AD1081" t="s">
        <v>5810</v>
      </c>
    </row>
    <row r="1082" spans="1:30">
      <c r="A1082" s="165" t="s">
        <v>1188</v>
      </c>
      <c r="C1082" s="165" t="s">
        <v>8443</v>
      </c>
      <c r="D1082" s="165" t="s">
        <v>5943</v>
      </c>
      <c r="E1082" s="165" t="s">
        <v>6360</v>
      </c>
      <c r="F1082" s="159">
        <v>14.95</v>
      </c>
      <c r="G1082" s="159">
        <v>-24.35</v>
      </c>
      <c r="H1082" s="74">
        <v>42.481000000000002</v>
      </c>
      <c r="I1082" s="74">
        <v>3.4279999999999999</v>
      </c>
      <c r="J1082" s="74">
        <v>13.949</v>
      </c>
      <c r="K1082" s="74">
        <v>0.20899999999999999</v>
      </c>
      <c r="L1082" s="74">
        <v>6.94</v>
      </c>
      <c r="M1082" s="74">
        <v>11.545</v>
      </c>
      <c r="N1082" s="74">
        <v>3.0920000000000001</v>
      </c>
      <c r="O1082" s="74">
        <v>2.0249999999999999</v>
      </c>
      <c r="P1082" s="74">
        <v>0</v>
      </c>
      <c r="Q1082" s="74">
        <v>0.628</v>
      </c>
      <c r="R1082" s="74">
        <v>2.4359999999999999</v>
      </c>
      <c r="S1082" s="74">
        <v>0</v>
      </c>
      <c r="T1082" s="74">
        <v>0</v>
      </c>
      <c r="U1082" s="74">
        <v>0.58751941966555798</v>
      </c>
      <c r="V1082" s="74">
        <v>10.944599999999999</v>
      </c>
      <c r="W1082" s="74">
        <v>2.145999785399999</v>
      </c>
      <c r="X1082" s="74">
        <v>1159.6469999999999</v>
      </c>
      <c r="Y1082" s="74">
        <v>3950</v>
      </c>
      <c r="Z1082" s="74">
        <v>0.28847416239482582</v>
      </c>
      <c r="AA1082" s="74">
        <v>0.71152583760517418</v>
      </c>
      <c r="AB1082" s="74">
        <v>2.1854055701424091E-3</v>
      </c>
      <c r="AC1082" s="74">
        <v>2.1854055701424082E-3</v>
      </c>
      <c r="AD1082" t="s">
        <v>5810</v>
      </c>
    </row>
    <row r="1083" spans="1:30">
      <c r="A1083" s="165" t="s">
        <v>1189</v>
      </c>
      <c r="C1083" s="165" t="s">
        <v>8443</v>
      </c>
      <c r="D1083" s="165" t="s">
        <v>5943</v>
      </c>
      <c r="E1083" s="165" t="s">
        <v>6360</v>
      </c>
      <c r="F1083" s="159">
        <v>14.95</v>
      </c>
      <c r="G1083" s="159">
        <v>-24.35</v>
      </c>
      <c r="H1083" s="74">
        <v>43.325000000000003</v>
      </c>
      <c r="I1083" s="74">
        <v>3.331</v>
      </c>
      <c r="J1083" s="74">
        <v>13.942</v>
      </c>
      <c r="K1083" s="74">
        <v>0.14299999999999999</v>
      </c>
      <c r="L1083" s="74">
        <v>6.9989999999999997</v>
      </c>
      <c r="M1083" s="74">
        <v>11.26</v>
      </c>
      <c r="N1083" s="74">
        <v>3.4039999999999999</v>
      </c>
      <c r="O1083" s="74">
        <v>2.214</v>
      </c>
      <c r="P1083" s="74">
        <v>0</v>
      </c>
      <c r="Q1083" s="74">
        <v>0.78800000000000003</v>
      </c>
      <c r="R1083" s="74">
        <v>1.319</v>
      </c>
      <c r="S1083" s="74">
        <v>0</v>
      </c>
      <c r="T1083" s="74">
        <v>0</v>
      </c>
      <c r="U1083" s="74">
        <v>0.68992166252100295</v>
      </c>
      <c r="V1083" s="74">
        <v>10.966699999999999</v>
      </c>
      <c r="W1083" s="74">
        <v>2.1503331182999998</v>
      </c>
      <c r="X1083" s="74">
        <v>1154.9159999999999</v>
      </c>
      <c r="Y1083" s="74">
        <v>4110</v>
      </c>
      <c r="Z1083" s="74">
        <v>0.1028116627538231</v>
      </c>
      <c r="AA1083" s="74">
        <v>0.89718833724617697</v>
      </c>
      <c r="AB1083" s="74">
        <v>2.3346882332938791E-3</v>
      </c>
      <c r="AC1083" s="74">
        <v>2.3346882332938778E-3</v>
      </c>
      <c r="AD1083" t="s">
        <v>5810</v>
      </c>
    </row>
    <row r="1084" spans="1:30">
      <c r="A1084" s="165" t="s">
        <v>1190</v>
      </c>
      <c r="C1084" s="165" t="s">
        <v>8443</v>
      </c>
      <c r="D1084" s="165" t="s">
        <v>5943</v>
      </c>
      <c r="E1084" s="165" t="s">
        <v>6360</v>
      </c>
      <c r="F1084" s="159">
        <v>14.95</v>
      </c>
      <c r="G1084" s="159">
        <v>-24.35</v>
      </c>
      <c r="H1084" s="74">
        <v>44.098999999999997</v>
      </c>
      <c r="I1084" s="74">
        <v>3.3279999999999998</v>
      </c>
      <c r="J1084" s="74">
        <v>13.43</v>
      </c>
      <c r="K1084" s="74">
        <v>0.17199999999999999</v>
      </c>
      <c r="L1084" s="74">
        <v>7.0060000000000002</v>
      </c>
      <c r="M1084" s="74">
        <v>11.444000000000001</v>
      </c>
      <c r="N1084" s="74">
        <v>3.3450000000000002</v>
      </c>
      <c r="O1084" s="74">
        <v>2.1920000000000002</v>
      </c>
      <c r="P1084" s="74">
        <v>0</v>
      </c>
      <c r="Q1084" s="74">
        <v>0.78500000000000003</v>
      </c>
      <c r="R1084" s="74">
        <v>0.85399999999999998</v>
      </c>
      <c r="S1084" s="74">
        <v>0</v>
      </c>
      <c r="T1084" s="74">
        <v>0</v>
      </c>
      <c r="U1084" s="74">
        <v>0.61930432782910205</v>
      </c>
      <c r="V1084" s="74">
        <v>10.946300000000001</v>
      </c>
      <c r="W1084" s="74">
        <v>2.1463331186999999</v>
      </c>
      <c r="X1084" s="74">
        <v>1157.9703999999999</v>
      </c>
      <c r="Y1084" s="74">
        <v>3940</v>
      </c>
      <c r="Z1084" s="74">
        <v>4.9539382155774768E-2</v>
      </c>
      <c r="AA1084" s="74">
        <v>0.9504606178442252</v>
      </c>
      <c r="AB1084" s="74">
        <v>1.505136447795416E-3</v>
      </c>
      <c r="AC1084" s="74">
        <v>1.5051364477954149E-3</v>
      </c>
      <c r="AD1084" t="s">
        <v>5810</v>
      </c>
    </row>
    <row r="1085" spans="1:30">
      <c r="A1085" s="165" t="s">
        <v>1191</v>
      </c>
      <c r="C1085" s="165" t="s">
        <v>8443</v>
      </c>
      <c r="D1085" s="165" t="s">
        <v>5943</v>
      </c>
      <c r="E1085" s="165" t="s">
        <v>6360</v>
      </c>
      <c r="F1085" s="159">
        <v>14.95</v>
      </c>
      <c r="G1085" s="159">
        <v>-24.35</v>
      </c>
      <c r="H1085" s="74">
        <v>42.43</v>
      </c>
      <c r="I1085" s="74">
        <v>3.3530000000000002</v>
      </c>
      <c r="J1085" s="74">
        <v>14.058999999999999</v>
      </c>
      <c r="K1085" s="74">
        <v>0.183</v>
      </c>
      <c r="L1085" s="74">
        <v>7.0519999999999996</v>
      </c>
      <c r="M1085" s="74">
        <v>11.58</v>
      </c>
      <c r="N1085" s="74">
        <v>3.4689999999999999</v>
      </c>
      <c r="O1085" s="74">
        <v>2.1440000000000001</v>
      </c>
      <c r="P1085" s="74">
        <v>0</v>
      </c>
      <c r="Q1085" s="74">
        <v>0.73</v>
      </c>
      <c r="R1085" s="74">
        <v>1.728</v>
      </c>
      <c r="S1085" s="74">
        <v>0</v>
      </c>
      <c r="T1085" s="74">
        <v>0</v>
      </c>
      <c r="U1085" s="74">
        <v>0.69357589028757605</v>
      </c>
      <c r="V1085" s="74">
        <v>10.944599999999999</v>
      </c>
      <c r="W1085" s="74">
        <v>2.145999785399999</v>
      </c>
      <c r="X1085" s="74">
        <v>1160.2280000000001</v>
      </c>
      <c r="Y1085" s="74">
        <v>3810</v>
      </c>
      <c r="Z1085" s="74">
        <v>0.17001882394974471</v>
      </c>
      <c r="AA1085" s="74">
        <v>0.82998117605025534</v>
      </c>
      <c r="AB1085" s="74">
        <v>1.036351010760562E-3</v>
      </c>
      <c r="AC1085" s="74">
        <v>1.036351010760562E-3</v>
      </c>
      <c r="AD1085" t="s">
        <v>5810</v>
      </c>
    </row>
    <row r="1086" spans="1:30">
      <c r="A1086" s="165" t="s">
        <v>1192</v>
      </c>
      <c r="C1086" s="165" t="s">
        <v>8443</v>
      </c>
      <c r="D1086" s="165" t="s">
        <v>5943</v>
      </c>
      <c r="E1086" s="165" t="s">
        <v>6360</v>
      </c>
      <c r="F1086" s="159">
        <v>14.95</v>
      </c>
      <c r="G1086" s="159">
        <v>-24.35</v>
      </c>
      <c r="H1086" s="74">
        <v>45.856000000000002</v>
      </c>
      <c r="I1086" s="74">
        <v>2.827</v>
      </c>
      <c r="J1086" s="74">
        <v>14.452999999999999</v>
      </c>
      <c r="K1086" s="74">
        <v>0.158</v>
      </c>
      <c r="L1086" s="74">
        <v>7.0659999999999998</v>
      </c>
      <c r="M1086" s="74">
        <v>8.9290000000000003</v>
      </c>
      <c r="N1086" s="74">
        <v>3.25</v>
      </c>
      <c r="O1086" s="74">
        <v>2.25</v>
      </c>
      <c r="P1086" s="74">
        <v>0</v>
      </c>
      <c r="Q1086" s="74">
        <v>0.86099999999999999</v>
      </c>
      <c r="R1086" s="74">
        <v>1.111</v>
      </c>
      <c r="S1086" s="74">
        <v>0</v>
      </c>
      <c r="T1086" s="74">
        <v>0</v>
      </c>
      <c r="U1086" s="74">
        <v>0.65410072525867502</v>
      </c>
      <c r="V1086" s="74">
        <v>11.0245</v>
      </c>
      <c r="W1086" s="74">
        <v>2.1616664504999998</v>
      </c>
      <c r="X1086" s="74">
        <v>1116.2213999999999</v>
      </c>
      <c r="Y1086" s="74">
        <v>5570</v>
      </c>
      <c r="Z1086" s="74">
        <v>6.0815983098567332E-2</v>
      </c>
      <c r="AA1086" s="74">
        <v>0.93918401690143272</v>
      </c>
      <c r="AB1086" s="74">
        <v>1.1750303107883979E-3</v>
      </c>
      <c r="AC1086" s="74">
        <v>1.1750303107883979E-3</v>
      </c>
      <c r="AD1086" t="s">
        <v>5810</v>
      </c>
    </row>
    <row r="1087" spans="1:30">
      <c r="A1087" s="165" t="s">
        <v>1193</v>
      </c>
      <c r="C1087" s="165" t="s">
        <v>8443</v>
      </c>
      <c r="D1087" s="165" t="s">
        <v>5943</v>
      </c>
      <c r="E1087" s="165" t="s">
        <v>6360</v>
      </c>
      <c r="F1087" s="159">
        <v>14.95</v>
      </c>
      <c r="G1087" s="159">
        <v>-24.35</v>
      </c>
      <c r="H1087" s="74">
        <v>42.59</v>
      </c>
      <c r="I1087" s="74">
        <v>3.2959999999999998</v>
      </c>
      <c r="J1087" s="74">
        <v>11.701000000000001</v>
      </c>
      <c r="K1087" s="74">
        <v>0.192</v>
      </c>
      <c r="L1087" s="74">
        <v>10.879</v>
      </c>
      <c r="M1087" s="74">
        <v>11.244999999999999</v>
      </c>
      <c r="N1087" s="74">
        <v>2.786</v>
      </c>
      <c r="O1087" s="74">
        <v>2.1309999999999998</v>
      </c>
      <c r="P1087" s="74">
        <v>0</v>
      </c>
      <c r="Q1087" s="74">
        <v>0.88600000000000001</v>
      </c>
      <c r="R1087" s="74">
        <v>1.0249999999999999</v>
      </c>
      <c r="S1087" s="74">
        <v>0</v>
      </c>
      <c r="T1087" s="74">
        <v>0</v>
      </c>
      <c r="U1087" s="74">
        <v>0.58954163498149703</v>
      </c>
      <c r="V1087" s="74">
        <v>10.96415</v>
      </c>
      <c r="W1087" s="74">
        <v>2.1498331183500001</v>
      </c>
      <c r="X1087" s="74">
        <v>1154.6669999999999</v>
      </c>
      <c r="Y1087" s="74">
        <v>3240</v>
      </c>
      <c r="Z1087" s="74">
        <v>8.7055865887162368E-2</v>
      </c>
      <c r="AA1087" s="74">
        <v>0.91294413411283759</v>
      </c>
      <c r="AB1087" s="74">
        <v>4.541347663456462E-4</v>
      </c>
      <c r="AC1087" s="74">
        <v>4.5413476634564609E-4</v>
      </c>
      <c r="AD1087" t="s">
        <v>5810</v>
      </c>
    </row>
    <row r="1088" spans="1:30">
      <c r="A1088" s="165" t="s">
        <v>1194</v>
      </c>
      <c r="C1088" s="165" t="s">
        <v>8443</v>
      </c>
      <c r="D1088" s="165" t="s">
        <v>5943</v>
      </c>
      <c r="E1088" s="165" t="s">
        <v>6360</v>
      </c>
      <c r="F1088" s="159">
        <v>14.95</v>
      </c>
      <c r="G1088" s="159">
        <v>-24.35</v>
      </c>
      <c r="H1088" s="74">
        <v>45.798999999999999</v>
      </c>
      <c r="I1088" s="74">
        <v>1.6879999999999999</v>
      </c>
      <c r="J1088" s="74">
        <v>12.959</v>
      </c>
      <c r="K1088" s="74">
        <v>0.109</v>
      </c>
      <c r="L1088" s="74">
        <v>11.654999999999999</v>
      </c>
      <c r="M1088" s="74">
        <v>6.5570000000000004</v>
      </c>
      <c r="N1088" s="74">
        <v>3.2930000000000001</v>
      </c>
      <c r="O1088" s="74">
        <v>2.9870000000000001</v>
      </c>
      <c r="P1088" s="74">
        <v>0</v>
      </c>
      <c r="Q1088" s="74">
        <v>8.6999999999999994E-2</v>
      </c>
      <c r="R1088" s="74">
        <v>1.6459999999999999</v>
      </c>
      <c r="S1088" s="74">
        <v>0</v>
      </c>
      <c r="T1088" s="74">
        <v>0</v>
      </c>
      <c r="U1088" s="74">
        <v>0.174323141539207</v>
      </c>
      <c r="V1088" s="74">
        <v>10.961600000000001</v>
      </c>
      <c r="W1088" s="74">
        <v>2.1493331184</v>
      </c>
      <c r="X1088" s="74">
        <v>1076.8462</v>
      </c>
      <c r="Y1088" s="74">
        <v>1640</v>
      </c>
      <c r="Z1088" s="74">
        <v>0.28243212496761311</v>
      </c>
      <c r="AA1088" s="74">
        <v>0.71756787503238684</v>
      </c>
      <c r="AB1088" s="74">
        <v>2.0312476839023981E-4</v>
      </c>
      <c r="AC1088" s="74">
        <v>2.0312476839023989E-4</v>
      </c>
      <c r="AD1088" t="s">
        <v>5810</v>
      </c>
    </row>
    <row r="1089" spans="1:30">
      <c r="A1089" s="165" t="s">
        <v>1195</v>
      </c>
      <c r="C1089" s="165" t="s">
        <v>8443</v>
      </c>
      <c r="D1089" s="165" t="s">
        <v>5943</v>
      </c>
      <c r="E1089" s="165" t="s">
        <v>6360</v>
      </c>
      <c r="F1089" s="159">
        <v>14.95</v>
      </c>
      <c r="G1089" s="159">
        <v>-24.35</v>
      </c>
      <c r="H1089" s="74">
        <v>42.683</v>
      </c>
      <c r="I1089" s="74">
        <v>3.5310000000000001</v>
      </c>
      <c r="J1089" s="74">
        <v>11.773</v>
      </c>
      <c r="K1089" s="74">
        <v>0.156</v>
      </c>
      <c r="L1089" s="74">
        <v>7.5730000000000004</v>
      </c>
      <c r="M1089" s="74">
        <v>14.353</v>
      </c>
      <c r="N1089" s="74">
        <v>3.9470000000000001</v>
      </c>
      <c r="O1089" s="74">
        <v>1.6639999999999999</v>
      </c>
      <c r="P1089" s="74">
        <v>0</v>
      </c>
      <c r="Q1089" s="74">
        <v>0.76200000000000001</v>
      </c>
      <c r="R1089" s="74">
        <v>1.083</v>
      </c>
      <c r="S1089" s="74">
        <v>0</v>
      </c>
      <c r="T1089" s="74">
        <v>0</v>
      </c>
      <c r="U1089" s="74">
        <v>0.77389994829175202</v>
      </c>
      <c r="V1089" s="74">
        <v>10.23485</v>
      </c>
      <c r="W1089" s="74">
        <v>2.0068331326500002</v>
      </c>
      <c r="X1089" s="74">
        <v>1206.2598</v>
      </c>
      <c r="Y1089" s="74">
        <v>2790</v>
      </c>
      <c r="Z1089" s="74">
        <v>9.300449167708974E-2</v>
      </c>
      <c r="AA1089" s="74">
        <v>0.90699550832291032</v>
      </c>
      <c r="AB1089" s="74">
        <v>2.2698081500311762E-3</v>
      </c>
      <c r="AC1089" s="74">
        <v>2.269808150031177E-3</v>
      </c>
      <c r="AD1089" t="s">
        <v>5810</v>
      </c>
    </row>
    <row r="1090" spans="1:30">
      <c r="A1090" s="165" t="s">
        <v>1196</v>
      </c>
      <c r="C1090" s="165" t="s">
        <v>8443</v>
      </c>
      <c r="D1090" s="165" t="s">
        <v>5943</v>
      </c>
      <c r="E1090" s="165" t="s">
        <v>6360</v>
      </c>
      <c r="F1090" s="159">
        <v>14.95</v>
      </c>
      <c r="G1090" s="159">
        <v>-24.35</v>
      </c>
      <c r="H1090" s="74">
        <v>44.468000000000004</v>
      </c>
      <c r="I1090" s="74">
        <v>2.714</v>
      </c>
      <c r="J1090" s="74">
        <v>11.378</v>
      </c>
      <c r="K1090" s="74">
        <v>0.14299999999999999</v>
      </c>
      <c r="L1090" s="74">
        <v>7.843</v>
      </c>
      <c r="M1090" s="74">
        <v>13.79</v>
      </c>
      <c r="N1090" s="74">
        <v>3.37</v>
      </c>
      <c r="O1090" s="74">
        <v>1.4950000000000001</v>
      </c>
      <c r="P1090" s="74">
        <v>0</v>
      </c>
      <c r="Q1090" s="74">
        <v>0.59699999999999998</v>
      </c>
      <c r="R1090" s="74">
        <v>1.7929999999999999</v>
      </c>
      <c r="S1090" s="74">
        <v>0</v>
      </c>
      <c r="T1090" s="74">
        <v>0</v>
      </c>
      <c r="U1090" s="74">
        <v>1.6564865150243799</v>
      </c>
      <c r="V1090" s="74">
        <v>10.231450000000001</v>
      </c>
      <c r="W1090" s="74">
        <v>2.0061664660499998</v>
      </c>
      <c r="X1090" s="74">
        <v>1196.914</v>
      </c>
      <c r="Y1090" s="74">
        <v>7050</v>
      </c>
      <c r="Z1090" s="74">
        <v>0.1049772659444851</v>
      </c>
      <c r="AA1090" s="74">
        <v>0.89502273405551491</v>
      </c>
      <c r="AB1090" s="74">
        <v>5.2030737734934873E-4</v>
      </c>
      <c r="AC1090" s="74">
        <v>5.2030737734934829E-4</v>
      </c>
      <c r="AD1090" t="s">
        <v>5810</v>
      </c>
    </row>
    <row r="1091" spans="1:30">
      <c r="A1091" s="165" t="s">
        <v>1197</v>
      </c>
      <c r="C1091" s="165" t="s">
        <v>8443</v>
      </c>
      <c r="D1091" s="165" t="s">
        <v>5943</v>
      </c>
      <c r="E1091" s="165" t="s">
        <v>6360</v>
      </c>
      <c r="F1091" s="159">
        <v>14.95</v>
      </c>
      <c r="G1091" s="159">
        <v>-24.35</v>
      </c>
      <c r="H1091" s="74">
        <v>44.301000000000002</v>
      </c>
      <c r="I1091" s="74">
        <v>3.5219999999999998</v>
      </c>
      <c r="J1091" s="74">
        <v>10.909000000000001</v>
      </c>
      <c r="K1091" s="74">
        <v>0.14699999999999999</v>
      </c>
      <c r="L1091" s="74">
        <v>8.7859999999999996</v>
      </c>
      <c r="M1091" s="74">
        <v>12.891</v>
      </c>
      <c r="N1091" s="74">
        <v>3.2989999999999999</v>
      </c>
      <c r="O1091" s="74">
        <v>1.6779999999999999</v>
      </c>
      <c r="P1091" s="74">
        <v>0</v>
      </c>
      <c r="Q1091" s="74">
        <v>0.753</v>
      </c>
      <c r="R1091" s="74">
        <v>1.3120000000000001</v>
      </c>
      <c r="S1091" s="74">
        <v>0</v>
      </c>
      <c r="T1091" s="74">
        <v>0</v>
      </c>
      <c r="U1091" s="74">
        <v>0.98051505338221101</v>
      </c>
      <c r="V1091" s="74">
        <v>10.22805</v>
      </c>
      <c r="W1091" s="74">
        <v>2.0054997994499999</v>
      </c>
      <c r="X1091" s="74">
        <v>1181.9906000000001</v>
      </c>
      <c r="Y1091" s="74">
        <v>4770</v>
      </c>
      <c r="Z1091" s="74">
        <v>8.7997130039616053E-2</v>
      </c>
      <c r="AA1091" s="74">
        <v>0.91200286996038393</v>
      </c>
      <c r="AB1091" s="74">
        <v>2.9663061531752381E-4</v>
      </c>
      <c r="AC1091" s="74">
        <v>2.9663061531752381E-4</v>
      </c>
      <c r="AD1091" t="s">
        <v>5810</v>
      </c>
    </row>
    <row r="1092" spans="1:30">
      <c r="A1092" s="165" t="s">
        <v>1198</v>
      </c>
      <c r="C1092" s="165" t="s">
        <v>8443</v>
      </c>
      <c r="D1092" s="165" t="s">
        <v>5943</v>
      </c>
      <c r="E1092" s="165" t="s">
        <v>6360</v>
      </c>
      <c r="F1092" s="159">
        <v>14.95</v>
      </c>
      <c r="G1092" s="159">
        <v>-24.35</v>
      </c>
      <c r="H1092" s="74">
        <v>42.493000000000002</v>
      </c>
      <c r="I1092" s="74">
        <v>3.2229999999999999</v>
      </c>
      <c r="J1092" s="74">
        <v>11.375</v>
      </c>
      <c r="K1092" s="74">
        <v>0.13300000000000001</v>
      </c>
      <c r="L1092" s="74">
        <v>8.827</v>
      </c>
      <c r="M1092" s="74">
        <v>14.384</v>
      </c>
      <c r="N1092" s="74">
        <v>3.1269999999999998</v>
      </c>
      <c r="O1092" s="74">
        <v>1.4379999999999999</v>
      </c>
      <c r="P1092" s="74">
        <v>0</v>
      </c>
      <c r="Q1092" s="74">
        <v>1.391</v>
      </c>
      <c r="R1092" s="74">
        <v>1.194</v>
      </c>
      <c r="S1092" s="74">
        <v>0</v>
      </c>
      <c r="T1092" s="74">
        <v>0</v>
      </c>
      <c r="U1092" s="74">
        <v>0.53419076854482406</v>
      </c>
      <c r="V1092" s="74">
        <v>10.23315</v>
      </c>
      <c r="W1092" s="74">
        <v>2.0064997993499998</v>
      </c>
      <c r="X1092" s="74">
        <v>1206.7744</v>
      </c>
      <c r="Y1092" s="74">
        <v>2870</v>
      </c>
      <c r="Z1092" s="74">
        <v>0.11613277465537621</v>
      </c>
      <c r="AA1092" s="74">
        <v>0.8838672253446237</v>
      </c>
      <c r="AB1092" s="74">
        <v>8.1548167482028825E-4</v>
      </c>
      <c r="AC1092" s="74">
        <v>8.1548167482028793E-4</v>
      </c>
      <c r="AD1092" t="s">
        <v>5810</v>
      </c>
    </row>
    <row r="1093" spans="1:30">
      <c r="A1093" s="165" t="s">
        <v>1199</v>
      </c>
      <c r="C1093" s="165" t="s">
        <v>8443</v>
      </c>
      <c r="D1093" s="165" t="s">
        <v>5943</v>
      </c>
      <c r="E1093" s="165" t="s">
        <v>6360</v>
      </c>
      <c r="F1093" s="159">
        <v>14.95</v>
      </c>
      <c r="G1093" s="159">
        <v>-24.35</v>
      </c>
      <c r="H1093" s="74">
        <v>44.366</v>
      </c>
      <c r="I1093" s="74">
        <v>3.4129999999999998</v>
      </c>
      <c r="J1093" s="74">
        <v>11.1</v>
      </c>
      <c r="K1093" s="74">
        <v>0.14499999999999999</v>
      </c>
      <c r="L1093" s="74">
        <v>8.8550000000000004</v>
      </c>
      <c r="M1093" s="74">
        <v>12.798999999999999</v>
      </c>
      <c r="N1093" s="74">
        <v>3.4470000000000001</v>
      </c>
      <c r="O1093" s="74">
        <v>1.7450000000000001</v>
      </c>
      <c r="P1093" s="74">
        <v>0</v>
      </c>
      <c r="Q1093" s="74">
        <v>0.73499999999999999</v>
      </c>
      <c r="R1093" s="74">
        <v>0.98099999999999998</v>
      </c>
      <c r="S1093" s="74">
        <v>0</v>
      </c>
      <c r="T1093" s="74">
        <v>0</v>
      </c>
      <c r="U1093" s="74">
        <v>0.76673338454224904</v>
      </c>
      <c r="V1093" s="74">
        <v>10.231450000000001</v>
      </c>
      <c r="W1093" s="74">
        <v>2.0061664660499998</v>
      </c>
      <c r="X1093" s="74">
        <v>1180.4634000000001</v>
      </c>
      <c r="Y1093" s="74">
        <v>3810</v>
      </c>
      <c r="Z1093" s="74">
        <v>6.2635356508856571E-2</v>
      </c>
      <c r="AA1093" s="74">
        <v>0.93736464349114346</v>
      </c>
      <c r="AB1093" s="74">
        <v>2.250713938089466E-3</v>
      </c>
      <c r="AC1093" s="74">
        <v>2.250713938089466E-3</v>
      </c>
      <c r="AD1093" t="s">
        <v>5810</v>
      </c>
    </row>
    <row r="1094" spans="1:30">
      <c r="A1094" s="165" t="s">
        <v>1200</v>
      </c>
      <c r="C1094" s="165" t="s">
        <v>8443</v>
      </c>
      <c r="D1094" s="165" t="s">
        <v>5943</v>
      </c>
      <c r="E1094" s="165" t="s">
        <v>6360</v>
      </c>
      <c r="F1094" s="159">
        <v>14.95</v>
      </c>
      <c r="G1094" s="159">
        <v>-24.35</v>
      </c>
      <c r="H1094" s="74">
        <v>45.680999999999997</v>
      </c>
      <c r="I1094" s="74">
        <v>2.855</v>
      </c>
      <c r="J1094" s="74">
        <v>10.973000000000001</v>
      </c>
      <c r="K1094" s="74">
        <v>0.123</v>
      </c>
      <c r="L1094" s="74">
        <v>9.0990000000000002</v>
      </c>
      <c r="M1094" s="74">
        <v>11.81</v>
      </c>
      <c r="N1094" s="74">
        <v>4.2279999999999998</v>
      </c>
      <c r="O1094" s="74">
        <v>1.5549999999999999</v>
      </c>
      <c r="P1094" s="74">
        <v>0</v>
      </c>
      <c r="Q1094" s="74">
        <v>0.80200000000000005</v>
      </c>
      <c r="R1094" s="74">
        <v>0.44500000000000001</v>
      </c>
      <c r="S1094" s="74">
        <v>0</v>
      </c>
      <c r="T1094" s="74">
        <v>0</v>
      </c>
      <c r="U1094" s="74">
        <v>1.4608694199104999</v>
      </c>
      <c r="V1094" s="74">
        <v>10.230600000000001</v>
      </c>
      <c r="W1094" s="74">
        <v>2.0059997994000001</v>
      </c>
      <c r="X1094" s="74">
        <v>1164.046</v>
      </c>
      <c r="Y1094" s="74">
        <v>6210</v>
      </c>
      <c r="Z1094" s="74">
        <v>9.7887242633958298E-3</v>
      </c>
      <c r="AA1094" s="74">
        <v>0.99021127573660417</v>
      </c>
      <c r="AB1094" s="74">
        <v>2.0203762135412428E-3</v>
      </c>
      <c r="AC1094" s="74">
        <v>2.0203762135412419E-3</v>
      </c>
      <c r="AD1094" t="s">
        <v>5810</v>
      </c>
    </row>
    <row r="1095" spans="1:30">
      <c r="A1095" s="165" t="s">
        <v>1201</v>
      </c>
      <c r="C1095" s="165" t="s">
        <v>8443</v>
      </c>
      <c r="D1095" s="165" t="s">
        <v>5943</v>
      </c>
      <c r="E1095" s="165" t="s">
        <v>6360</v>
      </c>
      <c r="F1095" s="159">
        <v>14.95</v>
      </c>
      <c r="G1095" s="159">
        <v>-24.35</v>
      </c>
      <c r="H1095" s="74">
        <v>42.91</v>
      </c>
      <c r="I1095" s="74">
        <v>4.1360000000000001</v>
      </c>
      <c r="J1095" s="74">
        <v>10.906000000000001</v>
      </c>
      <c r="K1095" s="74">
        <v>0.17499999999999999</v>
      </c>
      <c r="L1095" s="74">
        <v>9.1329999999999991</v>
      </c>
      <c r="M1095" s="74">
        <v>13.819000000000001</v>
      </c>
      <c r="N1095" s="74">
        <v>3.177</v>
      </c>
      <c r="O1095" s="74">
        <v>1.615</v>
      </c>
      <c r="P1095" s="74">
        <v>0</v>
      </c>
      <c r="Q1095" s="74">
        <v>0.748</v>
      </c>
      <c r="R1095" s="74">
        <v>0.96</v>
      </c>
      <c r="S1095" s="74">
        <v>0</v>
      </c>
      <c r="T1095" s="74">
        <v>0</v>
      </c>
      <c r="U1095" s="74">
        <v>0.84284595358702408</v>
      </c>
      <c r="V1095" s="74">
        <v>10.22635</v>
      </c>
      <c r="W1095" s="74">
        <v>2.0051664661499999</v>
      </c>
      <c r="X1095" s="74">
        <v>1197.3954000000001</v>
      </c>
      <c r="Y1095" s="74">
        <v>3700</v>
      </c>
      <c r="Z1095" s="74">
        <v>6.7244513936884479E-2</v>
      </c>
      <c r="AA1095" s="74">
        <v>0.93275548606311554</v>
      </c>
      <c r="AB1095" s="74">
        <v>1.137053859346264E-4</v>
      </c>
      <c r="AC1095" s="74">
        <v>1.137053859346264E-4</v>
      </c>
      <c r="AD1095" t="s">
        <v>5810</v>
      </c>
    </row>
    <row r="1096" spans="1:30">
      <c r="A1096" s="165" t="s">
        <v>1202</v>
      </c>
      <c r="C1096" s="165" t="s">
        <v>8443</v>
      </c>
      <c r="D1096" s="165" t="s">
        <v>5943</v>
      </c>
      <c r="E1096" s="165" t="s">
        <v>6360</v>
      </c>
      <c r="F1096" s="159">
        <v>14.95</v>
      </c>
      <c r="G1096" s="159">
        <v>-24.35</v>
      </c>
      <c r="H1096" s="74">
        <v>43.154000000000003</v>
      </c>
      <c r="I1096" s="74">
        <v>3.26</v>
      </c>
      <c r="J1096" s="74">
        <v>10.65</v>
      </c>
      <c r="K1096" s="74">
        <v>0.114</v>
      </c>
      <c r="L1096" s="74">
        <v>9.1769999999999996</v>
      </c>
      <c r="M1096" s="74">
        <v>13.893000000000001</v>
      </c>
      <c r="N1096" s="74">
        <v>3.2959999999999998</v>
      </c>
      <c r="O1096" s="74">
        <v>1.494</v>
      </c>
      <c r="P1096" s="74">
        <v>0</v>
      </c>
      <c r="Q1096" s="74">
        <v>0.58199999999999996</v>
      </c>
      <c r="R1096" s="74">
        <v>1.9830000000000001</v>
      </c>
      <c r="S1096" s="74">
        <v>0</v>
      </c>
      <c r="T1096" s="74">
        <v>0</v>
      </c>
      <c r="U1096" s="74">
        <v>1.0540757435919501</v>
      </c>
      <c r="V1096" s="74">
        <v>10.2272</v>
      </c>
      <c r="W1096" s="74">
        <v>2.0053331328000001</v>
      </c>
      <c r="X1096" s="74">
        <v>1198.6238000000001</v>
      </c>
      <c r="Y1096" s="74">
        <v>4380</v>
      </c>
      <c r="Z1096" s="74">
        <v>0.18557043738984769</v>
      </c>
      <c r="AA1096" s="74">
        <v>0.81442956261015231</v>
      </c>
      <c r="AB1096" s="74">
        <v>1.7841737103763649E-3</v>
      </c>
      <c r="AC1096" s="74">
        <v>1.7841737103763649E-3</v>
      </c>
      <c r="AD1096" t="s">
        <v>5810</v>
      </c>
    </row>
    <row r="1097" spans="1:30">
      <c r="A1097" s="165" t="s">
        <v>1203</v>
      </c>
      <c r="C1097" s="165" t="s">
        <v>8443</v>
      </c>
      <c r="D1097" s="165" t="s">
        <v>5943</v>
      </c>
      <c r="E1097" s="165" t="s">
        <v>6360</v>
      </c>
      <c r="F1097" s="159">
        <v>14.95</v>
      </c>
      <c r="G1097" s="159">
        <v>-24.35</v>
      </c>
      <c r="H1097" s="74">
        <v>44.552999999999997</v>
      </c>
      <c r="I1097" s="74">
        <v>3.286</v>
      </c>
      <c r="J1097" s="74">
        <v>11.039</v>
      </c>
      <c r="K1097" s="74">
        <v>0.121</v>
      </c>
      <c r="L1097" s="74">
        <v>9.2050000000000001</v>
      </c>
      <c r="M1097" s="74">
        <v>12.898999999999999</v>
      </c>
      <c r="N1097" s="74">
        <v>3.43</v>
      </c>
      <c r="O1097" s="74">
        <v>1.802</v>
      </c>
      <c r="P1097" s="74">
        <v>0</v>
      </c>
      <c r="Q1097" s="74">
        <v>0.46800000000000003</v>
      </c>
      <c r="R1097" s="74">
        <v>0.78100000000000003</v>
      </c>
      <c r="S1097" s="74">
        <v>0</v>
      </c>
      <c r="T1097" s="74">
        <v>0</v>
      </c>
      <c r="U1097" s="74">
        <v>0.92648889534933698</v>
      </c>
      <c r="V1097" s="74">
        <v>10.229749999999999</v>
      </c>
      <c r="W1097" s="74">
        <v>2.0058331327499999</v>
      </c>
      <c r="X1097" s="74">
        <v>1182.1233999999999</v>
      </c>
      <c r="Y1097" s="74">
        <v>4250</v>
      </c>
      <c r="Z1097" s="74">
        <v>3.8134381761204039E-2</v>
      </c>
      <c r="AA1097" s="74">
        <v>0.96186561823879591</v>
      </c>
      <c r="AB1097" s="74">
        <v>1.913881125980979E-3</v>
      </c>
      <c r="AC1097" s="74">
        <v>1.913881125980979E-3</v>
      </c>
      <c r="AD1097" t="s">
        <v>5810</v>
      </c>
    </row>
    <row r="1098" spans="1:30">
      <c r="A1098" s="165" t="s">
        <v>1204</v>
      </c>
      <c r="C1098" s="165" t="s">
        <v>8443</v>
      </c>
      <c r="D1098" s="165" t="s">
        <v>5943</v>
      </c>
      <c r="E1098" s="165" t="s">
        <v>6360</v>
      </c>
      <c r="F1098" s="159">
        <v>14.95</v>
      </c>
      <c r="G1098" s="159">
        <v>-24.35</v>
      </c>
      <c r="H1098" s="74">
        <v>42.738999999999997</v>
      </c>
      <c r="I1098" s="74">
        <v>3.105</v>
      </c>
      <c r="J1098" s="74">
        <v>11.212</v>
      </c>
      <c r="K1098" s="74">
        <v>0.14299999999999999</v>
      </c>
      <c r="L1098" s="74">
        <v>9.2110000000000003</v>
      </c>
      <c r="M1098" s="74">
        <v>13.616</v>
      </c>
      <c r="N1098" s="74">
        <v>3.1930000000000001</v>
      </c>
      <c r="O1098" s="74">
        <v>1.534</v>
      </c>
      <c r="P1098" s="74">
        <v>0</v>
      </c>
      <c r="Q1098" s="74">
        <v>0.72499999999999998</v>
      </c>
      <c r="R1098" s="74">
        <v>2.133</v>
      </c>
      <c r="S1098" s="74">
        <v>0</v>
      </c>
      <c r="T1098" s="74">
        <v>0</v>
      </c>
      <c r="U1098" s="74">
        <v>1.06332996733817</v>
      </c>
      <c r="V1098" s="74">
        <v>10.23315</v>
      </c>
      <c r="W1098" s="74">
        <v>2.0064997993499998</v>
      </c>
      <c r="X1098" s="74">
        <v>1194.0255999999999</v>
      </c>
      <c r="Y1098" s="74">
        <v>4650</v>
      </c>
      <c r="Z1098" s="74">
        <v>0.20048506527903001</v>
      </c>
      <c r="AA1098" s="74">
        <v>0.79951493472097002</v>
      </c>
      <c r="AB1098" s="74">
        <v>2.8409543562374932E-3</v>
      </c>
      <c r="AC1098" s="74">
        <v>2.8409543562374919E-3</v>
      </c>
      <c r="AD1098" t="s">
        <v>5810</v>
      </c>
    </row>
    <row r="1099" spans="1:30">
      <c r="A1099" s="165" t="s">
        <v>1205</v>
      </c>
      <c r="C1099" s="165" t="s">
        <v>8443</v>
      </c>
      <c r="D1099" s="165" t="s">
        <v>5943</v>
      </c>
      <c r="E1099" s="165" t="s">
        <v>6360</v>
      </c>
      <c r="F1099" s="159">
        <v>14.95</v>
      </c>
      <c r="G1099" s="159">
        <v>-24.35</v>
      </c>
      <c r="H1099" s="74">
        <v>42.460999999999999</v>
      </c>
      <c r="I1099" s="74">
        <v>3.097</v>
      </c>
      <c r="J1099" s="74">
        <v>11.061</v>
      </c>
      <c r="K1099" s="74">
        <v>0.14799999999999999</v>
      </c>
      <c r="L1099" s="74">
        <v>9.3789999999999996</v>
      </c>
      <c r="M1099" s="74">
        <v>13.638</v>
      </c>
      <c r="N1099" s="74">
        <v>3.4159999999999999</v>
      </c>
      <c r="O1099" s="74">
        <v>1.534</v>
      </c>
      <c r="P1099" s="74">
        <v>0</v>
      </c>
      <c r="Q1099" s="74">
        <v>0.72699999999999998</v>
      </c>
      <c r="R1099" s="74">
        <v>2.149</v>
      </c>
      <c r="S1099" s="74">
        <v>0</v>
      </c>
      <c r="T1099" s="74">
        <v>0</v>
      </c>
      <c r="U1099" s="74">
        <v>1.1058972757716701</v>
      </c>
      <c r="V1099" s="74">
        <v>10.23315</v>
      </c>
      <c r="W1099" s="74">
        <v>2.0064997993499998</v>
      </c>
      <c r="X1099" s="74">
        <v>1194.3907999999999</v>
      </c>
      <c r="Y1099" s="74">
        <v>4350</v>
      </c>
      <c r="Z1099" s="74">
        <v>0.2106103370841893</v>
      </c>
      <c r="AA1099" s="74">
        <v>0.7893896629158107</v>
      </c>
      <c r="AB1099" s="74">
        <v>2.6610695066159561E-3</v>
      </c>
      <c r="AC1099" s="74">
        <v>2.6610695066159561E-3</v>
      </c>
      <c r="AD1099" t="s">
        <v>5810</v>
      </c>
    </row>
    <row r="1100" spans="1:30">
      <c r="A1100" s="165" t="s">
        <v>1206</v>
      </c>
      <c r="C1100" s="165" t="s">
        <v>8443</v>
      </c>
      <c r="D1100" s="165" t="s">
        <v>5943</v>
      </c>
      <c r="E1100" s="165" t="s">
        <v>6360</v>
      </c>
      <c r="F1100" s="159">
        <v>14.95</v>
      </c>
      <c r="G1100" s="159">
        <v>-24.35</v>
      </c>
      <c r="H1100" s="74">
        <v>43.981000000000002</v>
      </c>
      <c r="I1100" s="74">
        <v>3.8140000000000001</v>
      </c>
      <c r="J1100" s="74">
        <v>11.061999999999999</v>
      </c>
      <c r="K1100" s="74">
        <v>0.14599999999999999</v>
      </c>
      <c r="L1100" s="74">
        <v>9.4730000000000008</v>
      </c>
      <c r="M1100" s="74">
        <v>12.92</v>
      </c>
      <c r="N1100" s="74">
        <v>3.137</v>
      </c>
      <c r="O1100" s="74">
        <v>1.542</v>
      </c>
      <c r="P1100" s="74">
        <v>0</v>
      </c>
      <c r="Q1100" s="74">
        <v>0.70399999999999996</v>
      </c>
      <c r="R1100" s="74">
        <v>0.80900000000000005</v>
      </c>
      <c r="S1100" s="74">
        <v>0</v>
      </c>
      <c r="T1100" s="74">
        <v>0</v>
      </c>
      <c r="U1100" s="74">
        <v>0.53238669388471394</v>
      </c>
      <c r="V1100" s="74">
        <v>10.236549999999999</v>
      </c>
      <c r="W1100" s="74">
        <v>2.0071664659500001</v>
      </c>
      <c r="X1100" s="74">
        <v>1182.472</v>
      </c>
      <c r="Y1100" s="74">
        <v>3050</v>
      </c>
      <c r="Z1100" s="74">
        <v>5.6840041575610678E-2</v>
      </c>
      <c r="AA1100" s="74">
        <v>0.94315995842438927</v>
      </c>
      <c r="AB1100" s="74">
        <v>1.8423137198272999E-3</v>
      </c>
      <c r="AC1100" s="74">
        <v>1.842313719827299E-3</v>
      </c>
      <c r="AD1100" t="s">
        <v>5810</v>
      </c>
    </row>
    <row r="1101" spans="1:30">
      <c r="A1101" s="165" t="s">
        <v>1207</v>
      </c>
      <c r="C1101" s="165" t="s">
        <v>8443</v>
      </c>
      <c r="D1101" s="165" t="s">
        <v>5943</v>
      </c>
      <c r="E1101" s="165" t="s">
        <v>6360</v>
      </c>
      <c r="F1101" s="159">
        <v>14.95</v>
      </c>
      <c r="G1101" s="159">
        <v>-24.35</v>
      </c>
      <c r="H1101" s="74">
        <v>44.372</v>
      </c>
      <c r="I1101" s="74">
        <v>3.0409999999999999</v>
      </c>
      <c r="J1101" s="74">
        <v>10.37</v>
      </c>
      <c r="K1101" s="74">
        <v>0.14000000000000001</v>
      </c>
      <c r="L1101" s="74">
        <v>9.7149999999999999</v>
      </c>
      <c r="M1101" s="74">
        <v>13.818</v>
      </c>
      <c r="N1101" s="74">
        <v>3.0579999999999998</v>
      </c>
      <c r="O1101" s="74">
        <v>1.3660000000000001</v>
      </c>
      <c r="P1101" s="74">
        <v>0</v>
      </c>
      <c r="Q1101" s="74">
        <v>0.49299999999999999</v>
      </c>
      <c r="R1101" s="74">
        <v>1.2170000000000001</v>
      </c>
      <c r="S1101" s="74">
        <v>0</v>
      </c>
      <c r="T1101" s="74">
        <v>0</v>
      </c>
      <c r="U1101" s="74">
        <v>0.93154293371880992</v>
      </c>
      <c r="V1101" s="74">
        <v>10.230600000000001</v>
      </c>
      <c r="W1101" s="74">
        <v>2.0059997994000001</v>
      </c>
      <c r="X1101" s="74">
        <v>1197.3788</v>
      </c>
      <c r="Y1101" s="74">
        <v>4570</v>
      </c>
      <c r="Z1101" s="74">
        <v>8.0829491703391237E-2</v>
      </c>
      <c r="AA1101" s="74">
        <v>0.91917050829660873</v>
      </c>
      <c r="AB1101" s="74">
        <v>1.3031581172442549E-3</v>
      </c>
      <c r="AC1101" s="74">
        <v>1.303158117244256E-3</v>
      </c>
      <c r="AD1101" t="s">
        <v>5810</v>
      </c>
    </row>
    <row r="1102" spans="1:30">
      <c r="A1102" s="165" t="s">
        <v>1208</v>
      </c>
      <c r="C1102" s="165" t="s">
        <v>8443</v>
      </c>
      <c r="D1102" s="165" t="s">
        <v>5943</v>
      </c>
      <c r="E1102" s="165" t="s">
        <v>6360</v>
      </c>
      <c r="F1102" s="159">
        <v>14.95</v>
      </c>
      <c r="G1102" s="159">
        <v>-24.35</v>
      </c>
      <c r="H1102" s="74">
        <v>41.021999999999998</v>
      </c>
      <c r="I1102" s="74">
        <v>4.0069999999999997</v>
      </c>
      <c r="J1102" s="74">
        <v>12.198</v>
      </c>
      <c r="K1102" s="74">
        <v>0.16700000000000001</v>
      </c>
      <c r="L1102" s="74">
        <v>9.8079999999999998</v>
      </c>
      <c r="M1102" s="74">
        <v>11.946</v>
      </c>
      <c r="N1102" s="74">
        <v>3.629</v>
      </c>
      <c r="O1102" s="74">
        <v>1.8620000000000001</v>
      </c>
      <c r="P1102" s="74">
        <v>0</v>
      </c>
      <c r="Q1102" s="74">
        <v>0.84199999999999997</v>
      </c>
      <c r="R1102" s="74">
        <v>2.145</v>
      </c>
      <c r="S1102" s="74">
        <v>0</v>
      </c>
      <c r="T1102" s="74">
        <v>0</v>
      </c>
      <c r="U1102" s="74">
        <v>1.11954921734685</v>
      </c>
      <c r="V1102" s="74">
        <v>10.22635</v>
      </c>
      <c r="W1102" s="74">
        <v>2.0051664661499999</v>
      </c>
      <c r="X1102" s="74">
        <v>1166.3036</v>
      </c>
      <c r="Y1102" s="74">
        <v>4120</v>
      </c>
      <c r="Z1102" s="74">
        <v>0.23566141666544721</v>
      </c>
      <c r="AA1102" s="74">
        <v>0.76433858333455285</v>
      </c>
      <c r="AB1102" s="74">
        <v>2.8950736412800219E-3</v>
      </c>
      <c r="AC1102" s="74">
        <v>2.895073641280021E-3</v>
      </c>
      <c r="AD1102" t="s">
        <v>5810</v>
      </c>
    </row>
    <row r="1103" spans="1:30">
      <c r="A1103" s="165" t="s">
        <v>1209</v>
      </c>
      <c r="C1103" s="165" t="s">
        <v>8443</v>
      </c>
      <c r="D1103" s="165" t="s">
        <v>5943</v>
      </c>
      <c r="E1103" s="165" t="s">
        <v>6360</v>
      </c>
      <c r="F1103" s="159">
        <v>14.95</v>
      </c>
      <c r="G1103" s="159">
        <v>-24.35</v>
      </c>
      <c r="H1103" s="74">
        <v>44.829000000000001</v>
      </c>
      <c r="I1103" s="74">
        <v>2.9710000000000001</v>
      </c>
      <c r="J1103" s="74">
        <v>11.057</v>
      </c>
      <c r="K1103" s="74">
        <v>7.6999999999999999E-2</v>
      </c>
      <c r="L1103" s="74">
        <v>9.84</v>
      </c>
      <c r="M1103" s="74">
        <v>12.4</v>
      </c>
      <c r="N1103" s="74">
        <v>3.403</v>
      </c>
      <c r="O1103" s="74">
        <v>1.403</v>
      </c>
      <c r="P1103" s="74">
        <v>0</v>
      </c>
      <c r="Q1103" s="74">
        <v>0.45100000000000001</v>
      </c>
      <c r="R1103" s="74">
        <v>1.1739999999999999</v>
      </c>
      <c r="S1103" s="74">
        <v>0</v>
      </c>
      <c r="T1103" s="74">
        <v>0</v>
      </c>
      <c r="U1103" s="74">
        <v>1.03715131679162</v>
      </c>
      <c r="V1103" s="74">
        <v>10.23315</v>
      </c>
      <c r="W1103" s="74">
        <v>2.0064997993499998</v>
      </c>
      <c r="X1103" s="74">
        <v>1173.8399999999999</v>
      </c>
      <c r="Y1103" s="74">
        <v>5160</v>
      </c>
      <c r="Z1103" s="74">
        <v>6.7742476709015051E-2</v>
      </c>
      <c r="AA1103" s="74">
        <v>0.93225752329098499</v>
      </c>
      <c r="AB1103" s="74">
        <v>2.2424707776540608E-3</v>
      </c>
      <c r="AC1103" s="74">
        <v>2.24247077765406E-3</v>
      </c>
      <c r="AD1103" t="s">
        <v>5810</v>
      </c>
    </row>
    <row r="1104" spans="1:30">
      <c r="A1104" s="165" t="s">
        <v>1210</v>
      </c>
      <c r="C1104" s="165" t="s">
        <v>8443</v>
      </c>
      <c r="D1104" s="165" t="s">
        <v>5943</v>
      </c>
      <c r="E1104" s="165" t="s">
        <v>6360</v>
      </c>
      <c r="F1104" s="159">
        <v>14.95</v>
      </c>
      <c r="G1104" s="159">
        <v>-24.35</v>
      </c>
      <c r="H1104" s="74">
        <v>44.904000000000003</v>
      </c>
      <c r="I1104" s="74">
        <v>3.0630000000000002</v>
      </c>
      <c r="J1104" s="74">
        <v>11.058</v>
      </c>
      <c r="K1104" s="74">
        <v>0.13100000000000001</v>
      </c>
      <c r="L1104" s="74">
        <v>9.9770000000000003</v>
      </c>
      <c r="M1104" s="74">
        <v>12.221</v>
      </c>
      <c r="N1104" s="74">
        <v>3.3860000000000001</v>
      </c>
      <c r="O1104" s="74">
        <v>1.5720000000000001</v>
      </c>
      <c r="P1104" s="74">
        <v>0</v>
      </c>
      <c r="Q1104" s="74">
        <v>0.68799999999999994</v>
      </c>
      <c r="R1104" s="74">
        <v>0.59499999999999997</v>
      </c>
      <c r="S1104" s="74">
        <v>0</v>
      </c>
      <c r="T1104" s="74">
        <v>0</v>
      </c>
      <c r="U1104" s="74">
        <v>0.55258330449363602</v>
      </c>
      <c r="V1104" s="74">
        <v>10.231450000000001</v>
      </c>
      <c r="W1104" s="74">
        <v>2.0061664660499998</v>
      </c>
      <c r="X1104" s="74">
        <v>1170.8686</v>
      </c>
      <c r="Y1104" s="74">
        <v>3240</v>
      </c>
      <c r="Z1104" s="74">
        <v>2.9503521637426169E-2</v>
      </c>
      <c r="AA1104" s="74">
        <v>0.9704964783625738</v>
      </c>
      <c r="AB1104" s="74">
        <v>1.4991620537560071E-3</v>
      </c>
      <c r="AC1104" s="74">
        <v>1.499162053756006E-3</v>
      </c>
      <c r="AD1104" t="s">
        <v>5810</v>
      </c>
    </row>
    <row r="1105" spans="1:30">
      <c r="A1105" s="165" t="s">
        <v>1211</v>
      </c>
      <c r="C1105" s="165" t="s">
        <v>8443</v>
      </c>
      <c r="D1105" s="165" t="s">
        <v>5943</v>
      </c>
      <c r="E1105" s="165" t="s">
        <v>6360</v>
      </c>
      <c r="F1105" s="159">
        <v>14.95</v>
      </c>
      <c r="G1105" s="159">
        <v>-24.35</v>
      </c>
      <c r="H1105" s="74">
        <v>42.15</v>
      </c>
      <c r="I1105" s="74">
        <v>3.371</v>
      </c>
      <c r="J1105" s="74">
        <v>12.327</v>
      </c>
      <c r="K1105" s="74">
        <v>0.182</v>
      </c>
      <c r="L1105" s="74">
        <v>10.002000000000001</v>
      </c>
      <c r="M1105" s="74">
        <v>11.916</v>
      </c>
      <c r="N1105" s="74">
        <v>4.66</v>
      </c>
      <c r="O1105" s="74">
        <v>1.9530000000000001</v>
      </c>
      <c r="P1105" s="74">
        <v>0</v>
      </c>
      <c r="Q1105" s="74">
        <v>0.7</v>
      </c>
      <c r="R1105" s="74">
        <v>0.3</v>
      </c>
      <c r="S1105" s="74">
        <v>0</v>
      </c>
      <c r="T1105" s="74">
        <v>0</v>
      </c>
      <c r="U1105" s="74">
        <v>0.417630611653663</v>
      </c>
      <c r="V1105" s="74">
        <v>10.2323</v>
      </c>
      <c r="W1105" s="74">
        <v>2.0063331327</v>
      </c>
      <c r="X1105" s="74">
        <v>1165.8055999999999</v>
      </c>
      <c r="Y1105" s="74">
        <v>1120</v>
      </c>
      <c r="Z1105" s="74">
        <v>1.9963690950114101E-2</v>
      </c>
      <c r="AA1105" s="74">
        <v>0.98003630904988592</v>
      </c>
      <c r="AB1105" s="74">
        <v>2.0952306449629229E-3</v>
      </c>
      <c r="AC1105" s="74">
        <v>2.0952306449629229E-3</v>
      </c>
      <c r="AD1105" t="s">
        <v>5810</v>
      </c>
    </row>
    <row r="1106" spans="1:30">
      <c r="A1106" s="165" t="s">
        <v>1212</v>
      </c>
      <c r="C1106" s="165" t="s">
        <v>8443</v>
      </c>
      <c r="D1106" s="165" t="s">
        <v>5943</v>
      </c>
      <c r="E1106" s="165" t="s">
        <v>6360</v>
      </c>
      <c r="F1106" s="159">
        <v>14.95</v>
      </c>
      <c r="G1106" s="159">
        <v>-24.35</v>
      </c>
      <c r="H1106" s="74">
        <v>45.515000000000001</v>
      </c>
      <c r="I1106" s="74">
        <v>2.8650000000000002</v>
      </c>
      <c r="J1106" s="74">
        <v>10.827</v>
      </c>
      <c r="K1106" s="74">
        <v>0.113</v>
      </c>
      <c r="L1106" s="74">
        <v>10.029</v>
      </c>
      <c r="M1106" s="74">
        <v>11.395</v>
      </c>
      <c r="N1106" s="74">
        <v>3.4460000000000002</v>
      </c>
      <c r="O1106" s="74">
        <v>1.5289999999999999</v>
      </c>
      <c r="P1106" s="74">
        <v>0</v>
      </c>
      <c r="Q1106" s="74">
        <v>0.61099999999999999</v>
      </c>
      <c r="R1106" s="74">
        <v>1.2849999999999999</v>
      </c>
      <c r="S1106" s="74">
        <v>0</v>
      </c>
      <c r="T1106" s="74">
        <v>0</v>
      </c>
      <c r="U1106" s="74">
        <v>0.77705012584224697</v>
      </c>
      <c r="V1106" s="74">
        <v>10.22635</v>
      </c>
      <c r="W1106" s="74">
        <v>2.0051664661499999</v>
      </c>
      <c r="X1106" s="74">
        <v>1157.1569999999999</v>
      </c>
      <c r="Y1106" s="74">
        <v>4470</v>
      </c>
      <c r="Z1106" s="74">
        <v>8.8500328783972917E-2</v>
      </c>
      <c r="AA1106" s="74">
        <v>0.91149967121602704</v>
      </c>
      <c r="AB1106" s="74">
        <v>1.021814954141083E-3</v>
      </c>
      <c r="AC1106" s="74">
        <v>1.021814954141083E-3</v>
      </c>
      <c r="AD1106" t="s">
        <v>5810</v>
      </c>
    </row>
    <row r="1107" spans="1:30">
      <c r="A1107" s="165" t="s">
        <v>1213</v>
      </c>
      <c r="C1107" s="165" t="s">
        <v>8443</v>
      </c>
      <c r="D1107" s="165" t="s">
        <v>5943</v>
      </c>
      <c r="E1107" s="165" t="s">
        <v>6360</v>
      </c>
      <c r="F1107" s="159">
        <v>14.95</v>
      </c>
      <c r="G1107" s="159">
        <v>-24.35</v>
      </c>
      <c r="H1107" s="74">
        <v>42.802999999999997</v>
      </c>
      <c r="I1107" s="74">
        <v>2.5680000000000001</v>
      </c>
      <c r="J1107" s="74">
        <v>10.862</v>
      </c>
      <c r="K1107" s="74">
        <v>0.14499999999999999</v>
      </c>
      <c r="L1107" s="74">
        <v>10.145</v>
      </c>
      <c r="M1107" s="74">
        <v>12.499000000000001</v>
      </c>
      <c r="N1107" s="74">
        <v>3.0739999999999998</v>
      </c>
      <c r="O1107" s="74">
        <v>2.0939999999999999</v>
      </c>
      <c r="P1107" s="74">
        <v>0</v>
      </c>
      <c r="Q1107" s="74">
        <v>0.77100000000000002</v>
      </c>
      <c r="R1107" s="74">
        <v>2.669</v>
      </c>
      <c r="S1107" s="74">
        <v>0</v>
      </c>
      <c r="T1107" s="74">
        <v>0</v>
      </c>
      <c r="U1107" s="74">
        <v>1.3336140201983699</v>
      </c>
      <c r="V1107" s="74">
        <v>10.229749999999999</v>
      </c>
      <c r="W1107" s="74">
        <v>2.0058331327499999</v>
      </c>
      <c r="X1107" s="74">
        <v>1175.4834000000001</v>
      </c>
      <c r="Y1107" s="74">
        <v>5370</v>
      </c>
      <c r="Z1107" s="74">
        <v>0.242333294451059</v>
      </c>
      <c r="AA1107" s="74">
        <v>0.757666705548941</v>
      </c>
      <c r="AB1107" s="74">
        <v>1.671586043059476E-3</v>
      </c>
      <c r="AC1107" s="74">
        <v>1.6715860430594749E-3</v>
      </c>
      <c r="AD1107" t="s">
        <v>5810</v>
      </c>
    </row>
    <row r="1108" spans="1:30">
      <c r="A1108" s="165" t="s">
        <v>1214</v>
      </c>
      <c r="C1108" s="165" t="s">
        <v>8443</v>
      </c>
      <c r="D1108" s="165" t="s">
        <v>5943</v>
      </c>
      <c r="E1108" s="165" t="s">
        <v>6360</v>
      </c>
      <c r="F1108" s="159">
        <v>14.95</v>
      </c>
      <c r="G1108" s="159">
        <v>-24.35</v>
      </c>
      <c r="H1108" s="74">
        <v>45.671999999999997</v>
      </c>
      <c r="I1108" s="74">
        <v>2.7989999999999999</v>
      </c>
      <c r="J1108" s="74">
        <v>11.695</v>
      </c>
      <c r="K1108" s="74">
        <v>0.08</v>
      </c>
      <c r="L1108" s="74">
        <v>10.154999999999999</v>
      </c>
      <c r="M1108" s="74">
        <v>9.9499999999999993</v>
      </c>
      <c r="N1108" s="74">
        <v>3.9140000000000001</v>
      </c>
      <c r="O1108" s="74">
        <v>1.6559999999999999</v>
      </c>
      <c r="P1108" s="74">
        <v>0</v>
      </c>
      <c r="Q1108" s="74">
        <v>0.627</v>
      </c>
      <c r="R1108" s="74">
        <v>1.069</v>
      </c>
      <c r="S1108" s="74">
        <v>0</v>
      </c>
      <c r="T1108" s="74">
        <v>0</v>
      </c>
      <c r="U1108" s="74">
        <v>1.68252579733736</v>
      </c>
      <c r="V1108" s="74">
        <v>10.234</v>
      </c>
      <c r="W1108" s="74">
        <v>2.006666466</v>
      </c>
      <c r="X1108" s="74">
        <v>1133.17</v>
      </c>
      <c r="Y1108" s="74">
        <v>7810</v>
      </c>
      <c r="Z1108" s="74">
        <v>4.298047294171272E-2</v>
      </c>
      <c r="AA1108" s="74">
        <v>0.9570195270582873</v>
      </c>
      <c r="AB1108" s="74">
        <v>2.4480238592152351E-3</v>
      </c>
      <c r="AC1108" s="74">
        <v>2.448023859215236E-3</v>
      </c>
      <c r="AD1108" t="s">
        <v>5810</v>
      </c>
    </row>
    <row r="1109" spans="1:30">
      <c r="A1109" s="165" t="s">
        <v>1215</v>
      </c>
      <c r="C1109" s="165" t="s">
        <v>8443</v>
      </c>
      <c r="D1109" s="165" t="s">
        <v>5943</v>
      </c>
      <c r="E1109" s="165" t="s">
        <v>6360</v>
      </c>
      <c r="F1109" s="159">
        <v>14.95</v>
      </c>
      <c r="G1109" s="159">
        <v>-24.35</v>
      </c>
      <c r="H1109" s="74">
        <v>42.637</v>
      </c>
      <c r="I1109" s="74">
        <v>2.8010000000000002</v>
      </c>
      <c r="J1109" s="74">
        <v>10.749000000000001</v>
      </c>
      <c r="K1109" s="74">
        <v>0.14000000000000001</v>
      </c>
      <c r="L1109" s="74">
        <v>10.166</v>
      </c>
      <c r="M1109" s="74">
        <v>13.459</v>
      </c>
      <c r="N1109" s="74">
        <v>3.2429999999999999</v>
      </c>
      <c r="O1109" s="74">
        <v>1.4430000000000001</v>
      </c>
      <c r="P1109" s="74">
        <v>0</v>
      </c>
      <c r="Q1109" s="74">
        <v>0.86399999999999999</v>
      </c>
      <c r="R1109" s="74">
        <v>2.117</v>
      </c>
      <c r="S1109" s="74">
        <v>0</v>
      </c>
      <c r="T1109" s="74">
        <v>0</v>
      </c>
      <c r="U1109" s="74">
        <v>1.41484653667233</v>
      </c>
      <c r="V1109" s="74">
        <v>10.229749999999999</v>
      </c>
      <c r="W1109" s="74">
        <v>2.0058331327499999</v>
      </c>
      <c r="X1109" s="74">
        <v>1191.4194</v>
      </c>
      <c r="Y1109" s="74">
        <v>5530</v>
      </c>
      <c r="Z1109" s="74">
        <v>0.17276065152086931</v>
      </c>
      <c r="AA1109" s="74">
        <v>0.82723934847913072</v>
      </c>
      <c r="AB1109" s="74">
        <v>2.1516838714016619E-3</v>
      </c>
      <c r="AC1109" s="74">
        <v>2.1516838714016628E-3</v>
      </c>
      <c r="AD1109" t="s">
        <v>5810</v>
      </c>
    </row>
    <row r="1110" spans="1:30">
      <c r="A1110" s="165" t="s">
        <v>1216</v>
      </c>
      <c r="C1110" s="165" t="s">
        <v>8443</v>
      </c>
      <c r="D1110" s="165" t="s">
        <v>5943</v>
      </c>
      <c r="E1110" s="165" t="s">
        <v>6360</v>
      </c>
      <c r="F1110" s="159">
        <v>14.95</v>
      </c>
      <c r="G1110" s="159">
        <v>-24.35</v>
      </c>
      <c r="H1110" s="74">
        <v>43.759</v>
      </c>
      <c r="I1110" s="74">
        <v>3.2639999999999998</v>
      </c>
      <c r="J1110" s="74">
        <v>11.587</v>
      </c>
      <c r="K1110" s="74">
        <v>0.124</v>
      </c>
      <c r="L1110" s="74">
        <v>10.272</v>
      </c>
      <c r="M1110" s="74">
        <v>12.472</v>
      </c>
      <c r="N1110" s="74">
        <v>2.9660000000000002</v>
      </c>
      <c r="O1110" s="74">
        <v>1.6419999999999999</v>
      </c>
      <c r="P1110" s="74">
        <v>0</v>
      </c>
      <c r="Q1110" s="74">
        <v>0.86</v>
      </c>
      <c r="R1110" s="74">
        <v>0.65600000000000003</v>
      </c>
      <c r="S1110" s="74">
        <v>0</v>
      </c>
      <c r="T1110" s="74">
        <v>0</v>
      </c>
      <c r="U1110" s="74">
        <v>0.53862336017103396</v>
      </c>
      <c r="V1110" s="74">
        <v>10.229749999999999</v>
      </c>
      <c r="W1110" s="74">
        <v>2.0058331327499999</v>
      </c>
      <c r="X1110" s="74">
        <v>1175.0352</v>
      </c>
      <c r="Y1110" s="74">
        <v>3300</v>
      </c>
      <c r="Z1110" s="74">
        <v>3.6814895435634862E-2</v>
      </c>
      <c r="AA1110" s="74">
        <v>0.96318510456436512</v>
      </c>
      <c r="AB1110" s="74">
        <v>1.6270949497425369E-3</v>
      </c>
      <c r="AC1110" s="74">
        <v>1.6270949497425369E-3</v>
      </c>
      <c r="AD1110" t="s">
        <v>5810</v>
      </c>
    </row>
    <row r="1111" spans="1:30">
      <c r="A1111" s="165" t="s">
        <v>1217</v>
      </c>
      <c r="C1111" s="165" t="s">
        <v>8443</v>
      </c>
      <c r="D1111" s="165" t="s">
        <v>5943</v>
      </c>
      <c r="E1111" s="165" t="s">
        <v>6360</v>
      </c>
      <c r="F1111" s="159">
        <v>14.95</v>
      </c>
      <c r="G1111" s="159">
        <v>-24.35</v>
      </c>
      <c r="H1111" s="74">
        <v>44.42</v>
      </c>
      <c r="I1111" s="74">
        <v>3.4729999999999999</v>
      </c>
      <c r="J1111" s="74">
        <v>11.215999999999999</v>
      </c>
      <c r="K1111" s="74">
        <v>9.0999999999999998E-2</v>
      </c>
      <c r="L1111" s="74">
        <v>10.36</v>
      </c>
      <c r="M1111" s="74">
        <v>11.253</v>
      </c>
      <c r="N1111" s="74">
        <v>3.395</v>
      </c>
      <c r="O1111" s="74">
        <v>1.5049999999999999</v>
      </c>
      <c r="P1111" s="74">
        <v>0</v>
      </c>
      <c r="Q1111" s="74">
        <v>0.318</v>
      </c>
      <c r="R1111" s="74">
        <v>1.595</v>
      </c>
      <c r="S1111" s="74">
        <v>0</v>
      </c>
      <c r="T1111" s="74">
        <v>0</v>
      </c>
      <c r="U1111" s="74">
        <v>0.90644679103352099</v>
      </c>
      <c r="V1111" s="74">
        <v>10.2272</v>
      </c>
      <c r="W1111" s="74">
        <v>2.0053331328000001</v>
      </c>
      <c r="X1111" s="74">
        <v>1154.7998</v>
      </c>
      <c r="Y1111" s="74">
        <v>4670</v>
      </c>
      <c r="Z1111" s="74">
        <v>0.1297497681251564</v>
      </c>
      <c r="AA1111" s="74">
        <v>0.87025023187484352</v>
      </c>
      <c r="AB1111" s="74">
        <v>9.4066287527451063E-4</v>
      </c>
      <c r="AC1111" s="74">
        <v>9.4066287527450998E-4</v>
      </c>
      <c r="AD1111" t="s">
        <v>5810</v>
      </c>
    </row>
    <row r="1112" spans="1:30">
      <c r="A1112" s="165" t="s">
        <v>1218</v>
      </c>
      <c r="C1112" s="165" t="s">
        <v>8443</v>
      </c>
      <c r="D1112" s="165" t="s">
        <v>5943</v>
      </c>
      <c r="E1112" s="165" t="s">
        <v>6360</v>
      </c>
      <c r="F1112" s="159">
        <v>14.95</v>
      </c>
      <c r="G1112" s="159">
        <v>-24.35</v>
      </c>
      <c r="H1112" s="74">
        <v>44.404000000000003</v>
      </c>
      <c r="I1112" s="74">
        <v>3.1469999999999998</v>
      </c>
      <c r="J1112" s="74">
        <v>10.957000000000001</v>
      </c>
      <c r="K1112" s="74">
        <v>0.13300000000000001</v>
      </c>
      <c r="L1112" s="74">
        <v>10.78</v>
      </c>
      <c r="M1112" s="74">
        <v>11.691000000000001</v>
      </c>
      <c r="N1112" s="74">
        <v>3.3050000000000002</v>
      </c>
      <c r="O1112" s="74">
        <v>1.75</v>
      </c>
      <c r="P1112" s="74">
        <v>0</v>
      </c>
      <c r="Q1112" s="74">
        <v>0.53800000000000003</v>
      </c>
      <c r="R1112" s="74">
        <v>0.89300000000000002</v>
      </c>
      <c r="S1112" s="74">
        <v>0</v>
      </c>
      <c r="T1112" s="74">
        <v>0</v>
      </c>
      <c r="U1112" s="74">
        <v>0.71915834172986592</v>
      </c>
      <c r="V1112" s="74">
        <v>10.2272</v>
      </c>
      <c r="W1112" s="74">
        <v>2.0053331328000001</v>
      </c>
      <c r="X1112" s="74">
        <v>1162.0706</v>
      </c>
      <c r="Y1112" s="74">
        <v>3700</v>
      </c>
      <c r="Z1112" s="74">
        <v>5.6627852607050368E-2</v>
      </c>
      <c r="AA1112" s="74">
        <v>0.94337214739294961</v>
      </c>
      <c r="AB1112" s="74">
        <v>2.037209610582731E-3</v>
      </c>
      <c r="AC1112" s="74">
        <v>2.0372096105827288E-3</v>
      </c>
      <c r="AD1112" t="s">
        <v>5810</v>
      </c>
    </row>
    <row r="1113" spans="1:30">
      <c r="A1113" s="165" t="s">
        <v>1219</v>
      </c>
      <c r="C1113" s="165" t="s">
        <v>8443</v>
      </c>
      <c r="D1113" s="165" t="s">
        <v>5943</v>
      </c>
      <c r="E1113" s="165" t="s">
        <v>6360</v>
      </c>
      <c r="F1113" s="159">
        <v>14.95</v>
      </c>
      <c r="G1113" s="159">
        <v>-24.35</v>
      </c>
      <c r="H1113" s="74">
        <v>42.174999999999997</v>
      </c>
      <c r="I1113" s="74">
        <v>3.0419999999999998</v>
      </c>
      <c r="J1113" s="74">
        <v>10.930999999999999</v>
      </c>
      <c r="K1113" s="74">
        <v>0.128</v>
      </c>
      <c r="L1113" s="74">
        <v>11.002000000000001</v>
      </c>
      <c r="M1113" s="74">
        <v>13.189</v>
      </c>
      <c r="N1113" s="74">
        <v>3.1749999999999998</v>
      </c>
      <c r="O1113" s="74">
        <v>1.679</v>
      </c>
      <c r="P1113" s="74">
        <v>0</v>
      </c>
      <c r="Q1113" s="74">
        <v>0.63600000000000001</v>
      </c>
      <c r="R1113" s="74">
        <v>1.653</v>
      </c>
      <c r="S1113" s="74">
        <v>0</v>
      </c>
      <c r="T1113" s="74">
        <v>0</v>
      </c>
      <c r="U1113" s="74">
        <v>0.72010150573213894</v>
      </c>
      <c r="V1113" s="74">
        <v>10.22635</v>
      </c>
      <c r="W1113" s="74">
        <v>2.0051664661499999</v>
      </c>
      <c r="X1113" s="74">
        <v>1186.9374</v>
      </c>
      <c r="Y1113" s="74">
        <v>2990</v>
      </c>
      <c r="Z1113" s="74">
        <v>0.19280135777769139</v>
      </c>
      <c r="AA1113" s="74">
        <v>0.80719864222230853</v>
      </c>
      <c r="AB1113" s="74">
        <v>2.288486324380687E-3</v>
      </c>
      <c r="AC1113" s="74">
        <v>2.2884863243806861E-3</v>
      </c>
      <c r="AD1113" t="s">
        <v>5810</v>
      </c>
    </row>
    <row r="1114" spans="1:30">
      <c r="A1114" s="165" t="s">
        <v>1220</v>
      </c>
      <c r="C1114" s="165" t="s">
        <v>8443</v>
      </c>
      <c r="D1114" s="165" t="s">
        <v>5943</v>
      </c>
      <c r="E1114" s="165" t="s">
        <v>6360</v>
      </c>
      <c r="F1114" s="159">
        <v>14.95</v>
      </c>
      <c r="G1114" s="159">
        <v>-24.35</v>
      </c>
      <c r="H1114" s="74">
        <v>43.3</v>
      </c>
      <c r="I1114" s="74">
        <v>4.0119999999999996</v>
      </c>
      <c r="J1114" s="74">
        <v>13.122999999999999</v>
      </c>
      <c r="K1114" s="74">
        <v>0.113</v>
      </c>
      <c r="L1114" s="74">
        <v>7.3860000000000001</v>
      </c>
      <c r="M1114" s="74">
        <v>12.763</v>
      </c>
      <c r="N1114" s="74">
        <v>2.766</v>
      </c>
      <c r="O1114" s="74">
        <v>1.772</v>
      </c>
      <c r="P1114" s="74">
        <v>0</v>
      </c>
      <c r="Q1114" s="74">
        <v>0.67900000000000005</v>
      </c>
      <c r="R1114" s="74">
        <v>1.7210000000000001</v>
      </c>
      <c r="S1114" s="74">
        <v>0</v>
      </c>
      <c r="T1114" s="74">
        <v>0</v>
      </c>
      <c r="U1114" s="74">
        <v>0.76941639459859001</v>
      </c>
      <c r="V1114" s="74">
        <v>10.217000000000001</v>
      </c>
      <c r="W1114" s="74">
        <v>2.0033331329999999</v>
      </c>
      <c r="X1114" s="74">
        <v>1179.8658</v>
      </c>
      <c r="Y1114" s="74">
        <v>4900</v>
      </c>
      <c r="Z1114" s="74">
        <v>0.1456821324606847</v>
      </c>
      <c r="AA1114" s="74">
        <v>0.85431786753931527</v>
      </c>
      <c r="AB1114" s="74">
        <v>1.221146536950633E-3</v>
      </c>
      <c r="AC1114" s="74">
        <v>1.221146536950633E-3</v>
      </c>
      <c r="AD1114" t="s">
        <v>5810</v>
      </c>
    </row>
    <row r="1115" spans="1:30">
      <c r="A1115" s="165" t="s">
        <v>1221</v>
      </c>
      <c r="C1115" s="165" t="s">
        <v>8443</v>
      </c>
      <c r="D1115" s="165" t="s">
        <v>5943</v>
      </c>
      <c r="E1115" s="165" t="s">
        <v>6360</v>
      </c>
      <c r="F1115" s="159">
        <v>14.95</v>
      </c>
      <c r="G1115" s="159">
        <v>-24.35</v>
      </c>
      <c r="H1115" s="74">
        <v>42.142000000000003</v>
      </c>
      <c r="I1115" s="74">
        <v>3.5529999999999999</v>
      </c>
      <c r="J1115" s="74">
        <v>13.212999999999999</v>
      </c>
      <c r="K1115" s="74">
        <v>0.16</v>
      </c>
      <c r="L1115" s="74">
        <v>8.327</v>
      </c>
      <c r="M1115" s="74">
        <v>13.17</v>
      </c>
      <c r="N1115" s="74">
        <v>3.641</v>
      </c>
      <c r="O1115" s="74">
        <v>1.8029999999999999</v>
      </c>
      <c r="P1115" s="74">
        <v>0</v>
      </c>
      <c r="Q1115" s="74">
        <v>0.58399999999999996</v>
      </c>
      <c r="R1115" s="74">
        <v>1.02</v>
      </c>
      <c r="S1115" s="74">
        <v>0</v>
      </c>
      <c r="T1115" s="74">
        <v>0</v>
      </c>
      <c r="U1115" s="74">
        <v>1.1903074739769599</v>
      </c>
      <c r="V1115" s="74">
        <v>10.215299999999999</v>
      </c>
      <c r="W1115" s="74">
        <v>2.0029997997</v>
      </c>
      <c r="X1115" s="74">
        <v>1186.6220000000001</v>
      </c>
      <c r="Y1115" s="74">
        <v>4570</v>
      </c>
      <c r="Z1115" s="74">
        <v>6.0165127806972758E-2</v>
      </c>
      <c r="AA1115" s="74">
        <v>0.93983487219302719</v>
      </c>
      <c r="AB1115" s="74">
        <v>2.3288838907506619E-3</v>
      </c>
      <c r="AC1115" s="74">
        <v>2.3288838907506619E-3</v>
      </c>
      <c r="AD1115" t="s">
        <v>5810</v>
      </c>
    </row>
    <row r="1116" spans="1:30">
      <c r="A1116" s="165" t="s">
        <v>1222</v>
      </c>
      <c r="C1116" s="165" t="s">
        <v>8443</v>
      </c>
      <c r="D1116" s="165" t="s">
        <v>5943</v>
      </c>
      <c r="E1116" s="165" t="s">
        <v>6360</v>
      </c>
      <c r="F1116" s="159">
        <v>14.95</v>
      </c>
      <c r="G1116" s="159">
        <v>-24.35</v>
      </c>
      <c r="H1116" s="74">
        <v>41.798000000000002</v>
      </c>
      <c r="I1116" s="74">
        <v>3.7549999999999999</v>
      </c>
      <c r="J1116" s="74">
        <v>12.632</v>
      </c>
      <c r="K1116" s="74">
        <v>0.10299999999999999</v>
      </c>
      <c r="L1116" s="74">
        <v>8.8130000000000006</v>
      </c>
      <c r="M1116" s="74">
        <v>12.287000000000001</v>
      </c>
      <c r="N1116" s="74">
        <v>2.7829999999999999</v>
      </c>
      <c r="O1116" s="74">
        <v>1.696</v>
      </c>
      <c r="P1116" s="74">
        <v>0</v>
      </c>
      <c r="Q1116" s="74">
        <v>0.42599999999999999</v>
      </c>
      <c r="R1116" s="74">
        <v>0.98995960995095988</v>
      </c>
      <c r="S1116" s="74">
        <v>0</v>
      </c>
      <c r="T1116" s="74">
        <v>0</v>
      </c>
      <c r="U1116" s="74">
        <v>1.1848008898495701</v>
      </c>
      <c r="V1116" s="74">
        <v>10.222099999999999</v>
      </c>
      <c r="W1116" s="74">
        <v>2.0043331328999998</v>
      </c>
      <c r="X1116" s="74">
        <v>1171.9641999999999</v>
      </c>
      <c r="Y1116" s="74">
        <v>5930</v>
      </c>
      <c r="Z1116" s="74">
        <v>5.1802328227024068E-2</v>
      </c>
      <c r="AA1116" s="74">
        <v>0.94819767177297587</v>
      </c>
      <c r="AB1116" s="74">
        <v>7.0172261074476965E-4</v>
      </c>
      <c r="AC1116" s="74">
        <v>7.0172261074476954E-4</v>
      </c>
      <c r="AD1116" t="s">
        <v>5810</v>
      </c>
    </row>
    <row r="1117" spans="1:30">
      <c r="A1117" s="165" t="s">
        <v>1223</v>
      </c>
      <c r="C1117" s="165" t="s">
        <v>8443</v>
      </c>
      <c r="D1117" s="165" t="s">
        <v>5943</v>
      </c>
      <c r="E1117" s="165" t="s">
        <v>6360</v>
      </c>
      <c r="F1117" s="159">
        <v>14.95</v>
      </c>
      <c r="G1117" s="159">
        <v>-24.35</v>
      </c>
      <c r="H1117" s="74">
        <v>44.847999999999999</v>
      </c>
      <c r="I1117" s="74">
        <v>3.1960000000000002</v>
      </c>
      <c r="J1117" s="74">
        <v>12.382</v>
      </c>
      <c r="K1117" s="74">
        <v>6.2E-2</v>
      </c>
      <c r="L1117" s="74">
        <v>9.6630000000000003</v>
      </c>
      <c r="M1117" s="74">
        <v>11.227</v>
      </c>
      <c r="N1117" s="74">
        <v>3.3540000000000001</v>
      </c>
      <c r="O1117" s="74">
        <v>1.5109999999999999</v>
      </c>
      <c r="P1117" s="74">
        <v>0</v>
      </c>
      <c r="Q1117" s="74">
        <v>0.38</v>
      </c>
      <c r="R1117" s="74">
        <v>1.0009999999999999</v>
      </c>
      <c r="S1117" s="74">
        <v>0</v>
      </c>
      <c r="T1117" s="74">
        <v>0</v>
      </c>
      <c r="U1117" s="74">
        <v>0.74109037375702402</v>
      </c>
      <c r="V1117" s="74">
        <v>10.222950000000001</v>
      </c>
      <c r="W1117" s="74">
        <v>2.00449979955</v>
      </c>
      <c r="X1117" s="74">
        <v>1154.3681999999999</v>
      </c>
      <c r="Y1117" s="74">
        <v>4580</v>
      </c>
      <c r="Z1117" s="74">
        <v>5.9614379038662943E-2</v>
      </c>
      <c r="AA1117" s="74">
        <v>0.94038562096133704</v>
      </c>
      <c r="AB1117" s="74">
        <v>1.567643214119207E-3</v>
      </c>
      <c r="AC1117" s="74">
        <v>1.5676432141192059E-3</v>
      </c>
      <c r="AD1117" t="s">
        <v>5810</v>
      </c>
    </row>
    <row r="1118" spans="1:30">
      <c r="A1118" s="165" t="s">
        <v>1224</v>
      </c>
      <c r="C1118" s="165" t="s">
        <v>8443</v>
      </c>
      <c r="D1118" s="165" t="s">
        <v>5943</v>
      </c>
      <c r="E1118" s="165" t="s">
        <v>6360</v>
      </c>
      <c r="F1118" s="159">
        <v>14.95</v>
      </c>
      <c r="G1118" s="159">
        <v>-24.35</v>
      </c>
      <c r="H1118" s="74">
        <v>40.191000000000003</v>
      </c>
      <c r="I1118" s="74">
        <v>4.1779999999999999</v>
      </c>
      <c r="J1118" s="74">
        <v>13.199</v>
      </c>
      <c r="K1118" s="74">
        <v>0.14199999999999999</v>
      </c>
      <c r="L1118" s="74">
        <v>10.326000000000001</v>
      </c>
      <c r="M1118" s="74">
        <v>12.693</v>
      </c>
      <c r="N1118" s="74">
        <v>3.53</v>
      </c>
      <c r="O1118" s="74">
        <v>1.768</v>
      </c>
      <c r="P1118" s="74">
        <v>0</v>
      </c>
      <c r="Q1118" s="74">
        <v>0.65600000000000003</v>
      </c>
      <c r="R1118" s="74">
        <v>0.93100000000000005</v>
      </c>
      <c r="S1118" s="74">
        <v>0</v>
      </c>
      <c r="T1118" s="74">
        <v>0</v>
      </c>
      <c r="U1118" s="74">
        <v>1.51503666238145</v>
      </c>
      <c r="V1118" s="74">
        <v>10.216150000000001</v>
      </c>
      <c r="W1118" s="74">
        <v>2.0031664663500002</v>
      </c>
      <c r="X1118" s="74">
        <v>1178.7038</v>
      </c>
      <c r="Y1118" s="74">
        <v>4680</v>
      </c>
      <c r="Z1118" s="74">
        <v>5.5726409612900991E-2</v>
      </c>
      <c r="AA1118" s="74">
        <v>0.94427359038709902</v>
      </c>
      <c r="AB1118" s="74">
        <v>2.9172664307531319E-3</v>
      </c>
      <c r="AC1118" s="74">
        <v>2.9172664307531341E-3</v>
      </c>
      <c r="AD1118" t="s">
        <v>5810</v>
      </c>
    </row>
    <row r="1119" spans="1:30">
      <c r="A1119" s="165" t="s">
        <v>1225</v>
      </c>
      <c r="C1119" s="165" t="s">
        <v>8443</v>
      </c>
      <c r="D1119" s="165" t="s">
        <v>5943</v>
      </c>
      <c r="E1119" s="165" t="s">
        <v>6360</v>
      </c>
      <c r="F1119" s="159">
        <v>14.95</v>
      </c>
      <c r="G1119" s="159">
        <v>-24.35</v>
      </c>
      <c r="H1119" s="74">
        <v>43.341999999999999</v>
      </c>
      <c r="I1119" s="74">
        <v>3.5089999999999999</v>
      </c>
      <c r="J1119" s="74">
        <v>11.311</v>
      </c>
      <c r="K1119" s="74">
        <v>9.7000000000000003E-2</v>
      </c>
      <c r="L1119" s="74">
        <v>10.645</v>
      </c>
      <c r="M1119" s="74">
        <v>11.904</v>
      </c>
      <c r="N1119" s="74">
        <v>2.964</v>
      </c>
      <c r="O1119" s="74">
        <v>1.724</v>
      </c>
      <c r="P1119" s="74">
        <v>0</v>
      </c>
      <c r="Q1119" s="74">
        <v>0.53900000000000003</v>
      </c>
      <c r="R1119" s="74">
        <v>1.6020000000000001</v>
      </c>
      <c r="S1119" s="74">
        <v>0</v>
      </c>
      <c r="T1119" s="74">
        <v>0</v>
      </c>
      <c r="U1119" s="74">
        <v>1.89174129864658</v>
      </c>
      <c r="V1119" s="74">
        <v>10.22465</v>
      </c>
      <c r="W1119" s="74">
        <v>2.00483313285</v>
      </c>
      <c r="X1119" s="74">
        <v>1165.6063999999999</v>
      </c>
      <c r="Y1119" s="74">
        <v>7720</v>
      </c>
      <c r="Z1119" s="74">
        <v>9.3821419316596308E-2</v>
      </c>
      <c r="AA1119" s="74">
        <v>0.90617858068340373</v>
      </c>
      <c r="AB1119" s="74">
        <v>4.0442333383713209E-4</v>
      </c>
      <c r="AC1119" s="74">
        <v>4.0442333383713198E-4</v>
      </c>
      <c r="AD1119" t="s">
        <v>5810</v>
      </c>
    </row>
    <row r="1120" spans="1:30">
      <c r="A1120" s="165" t="s">
        <v>1226</v>
      </c>
      <c r="C1120" s="165" t="s">
        <v>8443</v>
      </c>
      <c r="D1120" s="165" t="s">
        <v>5943</v>
      </c>
      <c r="E1120" s="165" t="s">
        <v>6360</v>
      </c>
      <c r="F1120" s="159">
        <v>14.95</v>
      </c>
      <c r="G1120" s="159">
        <v>-24.35</v>
      </c>
      <c r="H1120" s="74">
        <v>43.628</v>
      </c>
      <c r="I1120" s="74">
        <v>3.6819999999999999</v>
      </c>
      <c r="J1120" s="74">
        <v>12.497999999999999</v>
      </c>
      <c r="K1120" s="74">
        <v>8.4000000000000005E-2</v>
      </c>
      <c r="L1120" s="74">
        <v>10.722</v>
      </c>
      <c r="M1120" s="74">
        <v>10.574</v>
      </c>
      <c r="N1120" s="74">
        <v>3.0409999999999999</v>
      </c>
      <c r="O1120" s="74">
        <v>1.6579999999999999</v>
      </c>
      <c r="P1120" s="74">
        <v>0</v>
      </c>
      <c r="Q1120" s="74">
        <v>0.66700000000000004</v>
      </c>
      <c r="R1120" s="74">
        <v>1.083</v>
      </c>
      <c r="S1120" s="74">
        <v>0</v>
      </c>
      <c r="T1120" s="74">
        <v>0</v>
      </c>
      <c r="U1120" s="74">
        <v>0.54224672460085299</v>
      </c>
      <c r="V1120" s="74">
        <v>10.21955</v>
      </c>
      <c r="W1120" s="74">
        <v>2.0038331329500001</v>
      </c>
      <c r="X1120" s="74">
        <v>1143.5283999999999</v>
      </c>
      <c r="Y1120" s="74">
        <v>3620</v>
      </c>
      <c r="Z1120" s="74">
        <v>8.8252357303764004E-2</v>
      </c>
      <c r="AA1120" s="74">
        <v>0.91174764269623598</v>
      </c>
      <c r="AB1120" s="74">
        <v>4.5019342152679431E-4</v>
      </c>
      <c r="AC1120" s="74">
        <v>4.5019342152679431E-4</v>
      </c>
      <c r="AD1120" t="s">
        <v>5810</v>
      </c>
    </row>
    <row r="1121" spans="1:30">
      <c r="A1121" s="165" t="s">
        <v>1227</v>
      </c>
      <c r="C1121" s="165" t="s">
        <v>8443</v>
      </c>
      <c r="D1121" s="165" t="s">
        <v>5943</v>
      </c>
      <c r="E1121" s="165" t="s">
        <v>6360</v>
      </c>
      <c r="F1121" s="159">
        <v>14.95</v>
      </c>
      <c r="G1121" s="159">
        <v>-24.35</v>
      </c>
      <c r="H1121" s="74">
        <v>42.695</v>
      </c>
      <c r="I1121" s="74">
        <v>4.968</v>
      </c>
      <c r="J1121" s="74">
        <v>12.135</v>
      </c>
      <c r="K1121" s="74">
        <v>0.115</v>
      </c>
      <c r="L1121" s="74">
        <v>10.93</v>
      </c>
      <c r="M1121" s="74">
        <v>10.464</v>
      </c>
      <c r="N1121" s="74">
        <v>2.6459999999999999</v>
      </c>
      <c r="O1121" s="74">
        <v>2.1019999999999999</v>
      </c>
      <c r="P1121" s="74">
        <v>0</v>
      </c>
      <c r="Q1121" s="74">
        <v>0.29799999999999999</v>
      </c>
      <c r="R1121" s="74">
        <v>1.2969999999999999</v>
      </c>
      <c r="S1121" s="74">
        <v>0</v>
      </c>
      <c r="T1121" s="74">
        <v>0</v>
      </c>
      <c r="U1121" s="74">
        <v>1.4629163844114801</v>
      </c>
      <c r="V1121" s="74">
        <v>10.2187</v>
      </c>
      <c r="W1121" s="74">
        <v>2.0036664662999999</v>
      </c>
      <c r="X1121" s="74">
        <v>1141.7023999999999</v>
      </c>
      <c r="Y1121" s="74">
        <v>6730</v>
      </c>
      <c r="Z1121" s="74">
        <v>8.2810078328243206E-2</v>
      </c>
      <c r="AA1121" s="74">
        <v>0.91718992167175684</v>
      </c>
      <c r="AB1121" s="74">
        <v>3.166502042642886E-3</v>
      </c>
      <c r="AC1121" s="74">
        <v>3.166502042642886E-3</v>
      </c>
      <c r="AD1121" t="s">
        <v>5810</v>
      </c>
    </row>
    <row r="1122" spans="1:30">
      <c r="A1122" s="165" t="s">
        <v>1228</v>
      </c>
      <c r="C1122" s="165" t="s">
        <v>8443</v>
      </c>
      <c r="D1122" s="165" t="s">
        <v>5944</v>
      </c>
      <c r="E1122" s="165" t="s">
        <v>6361</v>
      </c>
      <c r="F1122" s="159">
        <v>-77.5</v>
      </c>
      <c r="G1122" s="159">
        <v>168</v>
      </c>
      <c r="H1122" s="74">
        <v>46.87</v>
      </c>
      <c r="I1122" s="74">
        <v>3.37</v>
      </c>
      <c r="J1122" s="74">
        <v>15.09</v>
      </c>
      <c r="K1122" s="74">
        <v>0.13</v>
      </c>
      <c r="L1122" s="74">
        <v>7.93</v>
      </c>
      <c r="M1122" s="74">
        <v>12.43</v>
      </c>
      <c r="N1122" s="74">
        <v>2.89</v>
      </c>
      <c r="O1122" s="74">
        <v>0.92</v>
      </c>
      <c r="P1122" s="74">
        <v>0</v>
      </c>
      <c r="Q1122" s="74">
        <v>0.5</v>
      </c>
      <c r="R1122" s="74">
        <v>1.19</v>
      </c>
      <c r="S1122" s="74">
        <v>0</v>
      </c>
      <c r="T1122" s="74">
        <v>0</v>
      </c>
      <c r="U1122" s="74">
        <v>3.4099999999999998E-2</v>
      </c>
      <c r="V1122" s="74">
        <v>8.3129999999999988</v>
      </c>
      <c r="W1122" s="74">
        <v>1.629999837</v>
      </c>
      <c r="X1122" s="74">
        <v>1174.338</v>
      </c>
      <c r="Y1122" s="74">
        <v>660</v>
      </c>
      <c r="Z1122" s="74">
        <v>0.38545458941708982</v>
      </c>
      <c r="AA1122" s="74">
        <v>0.61454541058291023</v>
      </c>
      <c r="AB1122" s="74">
        <v>3.5417423560162248E-4</v>
      </c>
      <c r="AC1122" s="74">
        <v>3.5417423560162248E-4</v>
      </c>
      <c r="AD1122" t="s">
        <v>5810</v>
      </c>
    </row>
    <row r="1123" spans="1:30">
      <c r="A1123" s="165" t="s">
        <v>1229</v>
      </c>
      <c r="C1123" s="165" t="s">
        <v>8443</v>
      </c>
      <c r="D1123" s="165" t="s">
        <v>5944</v>
      </c>
      <c r="E1123" s="165" t="s">
        <v>6361</v>
      </c>
      <c r="F1123" s="159">
        <v>-77.5</v>
      </c>
      <c r="G1123" s="159">
        <v>168</v>
      </c>
      <c r="H1123" s="74">
        <v>44.8</v>
      </c>
      <c r="I1123" s="74">
        <v>4.1900000000000004</v>
      </c>
      <c r="J1123" s="74">
        <v>15.93</v>
      </c>
      <c r="K1123" s="74">
        <v>0.23</v>
      </c>
      <c r="L1123" s="74">
        <v>8.1</v>
      </c>
      <c r="M1123" s="74">
        <v>13.94</v>
      </c>
      <c r="N1123" s="74">
        <v>2.7</v>
      </c>
      <c r="O1123" s="74">
        <v>0.99</v>
      </c>
      <c r="P1123" s="74">
        <v>0</v>
      </c>
      <c r="Q1123" s="74">
        <v>0.52</v>
      </c>
      <c r="R1123" s="74">
        <v>0.86</v>
      </c>
      <c r="S1123" s="74">
        <v>0</v>
      </c>
      <c r="T1123" s="74">
        <v>0</v>
      </c>
      <c r="U1123" s="74">
        <v>0.1323</v>
      </c>
      <c r="V1123" s="74">
        <v>7.2334999999999994</v>
      </c>
      <c r="W1123" s="74">
        <v>1.4183331914999999</v>
      </c>
      <c r="X1123" s="74">
        <v>1199.404</v>
      </c>
      <c r="Y1123" s="74">
        <v>1660</v>
      </c>
      <c r="Z1123" s="74">
        <v>0.1067785413169729</v>
      </c>
      <c r="AA1123" s="74">
        <v>0.89322145868302716</v>
      </c>
      <c r="AB1123" s="74">
        <v>3.9678171179842811E-4</v>
      </c>
      <c r="AC1123" s="74">
        <v>3.9678171179842789E-4</v>
      </c>
      <c r="AD1123" t="s">
        <v>5810</v>
      </c>
    </row>
    <row r="1124" spans="1:30">
      <c r="A1124" s="165" t="s">
        <v>1231</v>
      </c>
      <c r="C1124" s="165" t="s">
        <v>8443</v>
      </c>
      <c r="D1124" s="165" t="s">
        <v>5944</v>
      </c>
      <c r="E1124" s="165" t="s">
        <v>6361</v>
      </c>
      <c r="F1124" s="159">
        <v>-77.5</v>
      </c>
      <c r="G1124" s="159">
        <v>168</v>
      </c>
      <c r="H1124" s="74">
        <v>46.62</v>
      </c>
      <c r="I1124" s="74">
        <v>2.75</v>
      </c>
      <c r="J1124" s="74">
        <v>15.77</v>
      </c>
      <c r="K1124" s="74">
        <v>0.16</v>
      </c>
      <c r="L1124" s="74">
        <v>8.1999999999999993</v>
      </c>
      <c r="M1124" s="74">
        <v>10.92</v>
      </c>
      <c r="N1124" s="74">
        <v>3.26</v>
      </c>
      <c r="O1124" s="74">
        <v>1.3</v>
      </c>
      <c r="P1124" s="74">
        <v>0</v>
      </c>
      <c r="Q1124" s="74">
        <v>0.53</v>
      </c>
      <c r="R1124" s="74">
        <v>0.71</v>
      </c>
      <c r="S1124" s="74">
        <v>0</v>
      </c>
      <c r="T1124" s="74">
        <v>0</v>
      </c>
      <c r="U1124" s="74">
        <v>2.5999999999999999E-3</v>
      </c>
      <c r="V1124" s="74">
        <v>8.9079999999999995</v>
      </c>
      <c r="W1124" s="74">
        <v>1.7466664919999999</v>
      </c>
      <c r="X1124" s="74">
        <v>1149.2719999999999</v>
      </c>
      <c r="Y1124" s="74">
        <v>120</v>
      </c>
      <c r="Z1124" s="74">
        <v>0.73602635164199459</v>
      </c>
      <c r="AA1124" s="74">
        <v>0.26397364835800541</v>
      </c>
      <c r="AB1124" s="74">
        <v>7.7338097501304079E-5</v>
      </c>
      <c r="AC1124" s="74">
        <v>7.7338097501304052E-5</v>
      </c>
      <c r="AD1124" t="s">
        <v>5810</v>
      </c>
    </row>
    <row r="1125" spans="1:30">
      <c r="A1125" s="165" t="s">
        <v>1232</v>
      </c>
      <c r="C1125" s="165" t="s">
        <v>8443</v>
      </c>
      <c r="D1125" s="165" t="s">
        <v>5944</v>
      </c>
      <c r="E1125" s="165" t="s">
        <v>6361</v>
      </c>
      <c r="F1125" s="159">
        <v>-77.5</v>
      </c>
      <c r="G1125" s="159">
        <v>168</v>
      </c>
      <c r="H1125" s="74">
        <v>45.18</v>
      </c>
      <c r="I1125" s="74">
        <v>3.32</v>
      </c>
      <c r="J1125" s="74">
        <v>14.51</v>
      </c>
      <c r="K1125" s="74">
        <v>0.18</v>
      </c>
      <c r="L1125" s="74">
        <v>9.44</v>
      </c>
      <c r="M1125" s="74">
        <v>12.63</v>
      </c>
      <c r="N1125" s="74">
        <v>2.87</v>
      </c>
      <c r="O1125" s="74">
        <v>1.07</v>
      </c>
      <c r="P1125" s="74">
        <v>0</v>
      </c>
      <c r="Q1125" s="74">
        <v>1.1299999999999999</v>
      </c>
      <c r="R1125" s="74">
        <v>1.02</v>
      </c>
      <c r="S1125" s="74">
        <v>0</v>
      </c>
      <c r="T1125" s="74">
        <v>0</v>
      </c>
      <c r="U1125" s="74">
        <v>3.5000000000000003E-2</v>
      </c>
      <c r="V1125" s="74">
        <v>8.1004999999999985</v>
      </c>
      <c r="W1125" s="74">
        <v>1.5883331745</v>
      </c>
      <c r="X1125" s="74">
        <v>1177.6579999999999</v>
      </c>
      <c r="Y1125" s="74">
        <v>570</v>
      </c>
      <c r="Z1125" s="74">
        <v>0.35050933210700269</v>
      </c>
      <c r="AA1125" s="74">
        <v>0.64949066789299725</v>
      </c>
      <c r="AB1125" s="74">
        <v>1.8953301742416059E-4</v>
      </c>
      <c r="AC1125" s="74">
        <v>1.8953301742416051E-4</v>
      </c>
      <c r="AD1125" t="s">
        <v>5810</v>
      </c>
    </row>
    <row r="1126" spans="1:30">
      <c r="A1126" s="165" t="s">
        <v>1233</v>
      </c>
      <c r="C1126" s="165" t="s">
        <v>8443</v>
      </c>
      <c r="D1126" s="165" t="s">
        <v>5944</v>
      </c>
      <c r="E1126" s="165" t="s">
        <v>6361</v>
      </c>
      <c r="F1126" s="159">
        <v>-77.5</v>
      </c>
      <c r="G1126" s="159">
        <v>168</v>
      </c>
      <c r="H1126" s="74">
        <v>47.22</v>
      </c>
      <c r="I1126" s="74">
        <v>3.1</v>
      </c>
      <c r="J1126" s="74">
        <v>13.72</v>
      </c>
      <c r="K1126" s="74">
        <v>0.18</v>
      </c>
      <c r="L1126" s="74">
        <v>9.7100000000000009</v>
      </c>
      <c r="M1126" s="74">
        <v>11.81</v>
      </c>
      <c r="N1126" s="74">
        <v>2.04</v>
      </c>
      <c r="O1126" s="74">
        <v>0.77</v>
      </c>
      <c r="P1126" s="74">
        <v>0</v>
      </c>
      <c r="Q1126" s="74">
        <v>0.52</v>
      </c>
      <c r="R1126" s="74">
        <v>1.04</v>
      </c>
      <c r="S1126" s="74">
        <v>0</v>
      </c>
      <c r="T1126" s="74">
        <v>0</v>
      </c>
      <c r="U1126" s="74">
        <v>1.3100000000000001E-2</v>
      </c>
      <c r="V1126" s="74">
        <v>9.1969999999999992</v>
      </c>
      <c r="W1126" s="74">
        <v>1.8033331530000001</v>
      </c>
      <c r="X1126" s="74">
        <v>1164.046</v>
      </c>
      <c r="Y1126" s="74">
        <v>360</v>
      </c>
      <c r="Z1126" s="74">
        <v>0.55109525952431571</v>
      </c>
      <c r="AA1126" s="74">
        <v>0.44890474047568429</v>
      </c>
      <c r="AB1126" s="74">
        <v>1.2636230566938361E-4</v>
      </c>
      <c r="AC1126" s="74">
        <v>1.2636230566938339E-4</v>
      </c>
      <c r="AD1126" t="s">
        <v>5810</v>
      </c>
    </row>
    <row r="1127" spans="1:30">
      <c r="A1127" s="165" t="s">
        <v>1234</v>
      </c>
      <c r="C1127" s="165" t="s">
        <v>8443</v>
      </c>
      <c r="D1127" s="165" t="s">
        <v>5944</v>
      </c>
      <c r="E1127" s="165" t="s">
        <v>6361</v>
      </c>
      <c r="F1127" s="159">
        <v>-77.5</v>
      </c>
      <c r="G1127" s="159">
        <v>168</v>
      </c>
      <c r="H1127" s="74">
        <v>44.82</v>
      </c>
      <c r="I1127" s="74">
        <v>3.24</v>
      </c>
      <c r="J1127" s="74">
        <v>14.42</v>
      </c>
      <c r="K1127" s="74">
        <v>0.17</v>
      </c>
      <c r="L1127" s="74">
        <v>9.82</v>
      </c>
      <c r="M1127" s="74">
        <v>12.53</v>
      </c>
      <c r="N1127" s="74">
        <v>2.69</v>
      </c>
      <c r="O1127" s="74">
        <v>1.19</v>
      </c>
      <c r="P1127" s="74">
        <v>0</v>
      </c>
      <c r="Q1127" s="74">
        <v>1.1499999999999999</v>
      </c>
      <c r="R1127" s="74">
        <v>1.19</v>
      </c>
      <c r="S1127" s="74">
        <v>0</v>
      </c>
      <c r="T1127" s="74">
        <v>0</v>
      </c>
      <c r="U1127" s="74">
        <v>0.39</v>
      </c>
      <c r="V1127" s="74">
        <v>8.4320000000000004</v>
      </c>
      <c r="W1127" s="74">
        <v>1.6533331680000001</v>
      </c>
      <c r="X1127" s="74">
        <v>1175.998</v>
      </c>
      <c r="Y1127" s="74">
        <v>3790</v>
      </c>
      <c r="Z1127" s="74">
        <v>9.4400658646226362E-2</v>
      </c>
      <c r="AA1127" s="74">
        <v>0.90559934135377362</v>
      </c>
      <c r="AB1127" s="74">
        <v>1.3644716072206901E-3</v>
      </c>
      <c r="AC1127" s="74">
        <v>1.364471607220689E-3</v>
      </c>
      <c r="AD1127" t="s">
        <v>5810</v>
      </c>
    </row>
    <row r="1128" spans="1:30">
      <c r="A1128" s="165" t="s">
        <v>1235</v>
      </c>
      <c r="C1128" s="165" t="s">
        <v>8443</v>
      </c>
      <c r="D1128" s="165" t="s">
        <v>5944</v>
      </c>
      <c r="E1128" s="165" t="s">
        <v>6361</v>
      </c>
      <c r="F1128" s="159">
        <v>-77.5</v>
      </c>
      <c r="G1128" s="159">
        <v>168</v>
      </c>
      <c r="H1128" s="74">
        <v>46.9</v>
      </c>
      <c r="I1128" s="74">
        <v>3.22</v>
      </c>
      <c r="J1128" s="74">
        <v>13.32</v>
      </c>
      <c r="K1128" s="74">
        <v>0.2</v>
      </c>
      <c r="L1128" s="74">
        <v>10.01</v>
      </c>
      <c r="M1128" s="74">
        <v>12.08</v>
      </c>
      <c r="N1128" s="74">
        <v>2.08</v>
      </c>
      <c r="O1128" s="74">
        <v>0.81</v>
      </c>
      <c r="P1128" s="74">
        <v>0</v>
      </c>
      <c r="Q1128" s="74">
        <v>0.52</v>
      </c>
      <c r="R1128" s="74">
        <v>0.78</v>
      </c>
      <c r="S1128" s="74">
        <v>0</v>
      </c>
      <c r="T1128" s="74">
        <v>0</v>
      </c>
      <c r="U1128" s="74">
        <v>1.2800000000000001E-2</v>
      </c>
      <c r="V1128" s="74">
        <v>9.1374999999999993</v>
      </c>
      <c r="W1128" s="74">
        <v>1.7916664874999999</v>
      </c>
      <c r="X1128" s="74">
        <v>1168.528</v>
      </c>
      <c r="Y1128" s="74">
        <v>270</v>
      </c>
      <c r="Z1128" s="74">
        <v>0.44476842851384552</v>
      </c>
      <c r="AA1128" s="74">
        <v>0.55523157148615443</v>
      </c>
      <c r="AB1128" s="74">
        <v>8.7612684860949785E-4</v>
      </c>
      <c r="AC1128" s="74">
        <v>8.7612684860949807E-4</v>
      </c>
      <c r="AD1128" t="s">
        <v>5810</v>
      </c>
    </row>
    <row r="1129" spans="1:30">
      <c r="A1129" s="165" t="s">
        <v>1236</v>
      </c>
      <c r="C1129" s="165" t="s">
        <v>8443</v>
      </c>
      <c r="D1129" s="165" t="s">
        <v>5944</v>
      </c>
      <c r="E1129" s="165" t="s">
        <v>6361</v>
      </c>
      <c r="F1129" s="159">
        <v>-77.5</v>
      </c>
      <c r="G1129" s="159">
        <v>168</v>
      </c>
      <c r="H1129" s="74">
        <v>45.79</v>
      </c>
      <c r="I1129" s="74">
        <v>2.16</v>
      </c>
      <c r="J1129" s="74">
        <v>14.92</v>
      </c>
      <c r="K1129" s="74">
        <v>0.2</v>
      </c>
      <c r="L1129" s="74">
        <v>10.34</v>
      </c>
      <c r="M1129" s="74">
        <v>11.81</v>
      </c>
      <c r="N1129" s="74">
        <v>3.11</v>
      </c>
      <c r="O1129" s="74">
        <v>0.64</v>
      </c>
      <c r="P1129" s="74">
        <v>0</v>
      </c>
      <c r="Q1129" s="74">
        <v>0.28999999999999998</v>
      </c>
      <c r="R1129" s="74">
        <v>0.46</v>
      </c>
      <c r="S1129" s="74">
        <v>0</v>
      </c>
      <c r="T1129" s="74">
        <v>0</v>
      </c>
      <c r="U1129" s="74">
        <v>1.2E-2</v>
      </c>
      <c r="V1129" s="74">
        <v>9.0694999999999997</v>
      </c>
      <c r="W1129" s="74">
        <v>1.7783331554999999</v>
      </c>
      <c r="X1129" s="74">
        <v>1164.046</v>
      </c>
      <c r="Y1129" s="74">
        <v>180</v>
      </c>
      <c r="Z1129" s="74">
        <v>0.23772185374346019</v>
      </c>
      <c r="AA1129" s="74">
        <v>0.76227814625653978</v>
      </c>
      <c r="AB1129" s="74">
        <v>8.0023373747420846E-4</v>
      </c>
      <c r="AC1129" s="74">
        <v>8.0023373747420792E-4</v>
      </c>
      <c r="AD1129" t="s">
        <v>5810</v>
      </c>
    </row>
    <row r="1130" spans="1:30">
      <c r="A1130" s="165" t="s">
        <v>1237</v>
      </c>
      <c r="C1130" s="165" t="s">
        <v>8443</v>
      </c>
      <c r="D1130" s="165" t="s">
        <v>5944</v>
      </c>
      <c r="E1130" s="165" t="s">
        <v>6361</v>
      </c>
      <c r="F1130" s="159">
        <v>-77.5</v>
      </c>
      <c r="G1130" s="159">
        <v>168</v>
      </c>
      <c r="H1130" s="74">
        <v>48.64</v>
      </c>
      <c r="I1130" s="74">
        <v>1.48</v>
      </c>
      <c r="J1130" s="74">
        <v>15.73</v>
      </c>
      <c r="K1130" s="74">
        <v>0.18</v>
      </c>
      <c r="L1130" s="74">
        <v>10.84</v>
      </c>
      <c r="M1130" s="74">
        <v>9.39</v>
      </c>
      <c r="N1130" s="74">
        <v>2.83</v>
      </c>
      <c r="O1130" s="74">
        <v>0.49</v>
      </c>
      <c r="P1130" s="74">
        <v>0</v>
      </c>
      <c r="Q1130" s="74">
        <v>0.19</v>
      </c>
      <c r="R1130" s="74">
        <v>0.57999999999999996</v>
      </c>
      <c r="S1130" s="74">
        <v>0</v>
      </c>
      <c r="T1130" s="74">
        <v>0</v>
      </c>
      <c r="U1130" s="74">
        <v>4.2000000000000003E-2</v>
      </c>
      <c r="V1130" s="74">
        <v>8.6105</v>
      </c>
      <c r="W1130" s="74">
        <v>1.6883331644999999</v>
      </c>
      <c r="X1130" s="74">
        <v>1123.874</v>
      </c>
      <c r="Y1130" s="74">
        <v>670</v>
      </c>
      <c r="Z1130" s="74">
        <v>0.1051665385646107</v>
      </c>
      <c r="AA1130" s="74">
        <v>0.89483346143538933</v>
      </c>
      <c r="AB1130" s="74">
        <v>3.4024956831019007E-4</v>
      </c>
      <c r="AC1130" s="74">
        <v>3.4024956831019002E-4</v>
      </c>
      <c r="AD1130" t="s">
        <v>5810</v>
      </c>
    </row>
    <row r="1131" spans="1:30">
      <c r="A1131" s="165" t="s">
        <v>1238</v>
      </c>
      <c r="C1131" s="165" t="s">
        <v>8443</v>
      </c>
      <c r="D1131" s="165" t="s">
        <v>5944</v>
      </c>
      <c r="E1131" s="165" t="s">
        <v>6361</v>
      </c>
      <c r="F1131" s="159">
        <v>-77.5</v>
      </c>
      <c r="G1131" s="159">
        <v>168</v>
      </c>
      <c r="H1131" s="74">
        <v>43.6</v>
      </c>
      <c r="I1131" s="74">
        <v>3.35</v>
      </c>
      <c r="J1131" s="74">
        <v>12.65</v>
      </c>
      <c r="K1131" s="74">
        <v>0.22</v>
      </c>
      <c r="L1131" s="74">
        <v>11.39</v>
      </c>
      <c r="M1131" s="74">
        <v>10.48</v>
      </c>
      <c r="N1131" s="74">
        <v>2.73</v>
      </c>
      <c r="O1131" s="74">
        <v>0.91</v>
      </c>
      <c r="P1131" s="74">
        <v>0</v>
      </c>
      <c r="Q1131" s="74">
        <v>0.52</v>
      </c>
      <c r="R1131" s="74">
        <v>1.07</v>
      </c>
      <c r="S1131" s="74">
        <v>0</v>
      </c>
      <c r="T1131" s="74">
        <v>0</v>
      </c>
      <c r="U1131" s="74">
        <v>0.03</v>
      </c>
      <c r="V1131" s="74">
        <v>11.993499999999999</v>
      </c>
      <c r="W1131" s="74">
        <v>2.3516664315</v>
      </c>
      <c r="X1131" s="74">
        <v>1141.9680000000001</v>
      </c>
      <c r="Y1131" s="74">
        <v>490</v>
      </c>
      <c r="Z1131" s="74">
        <v>0.49362183403977011</v>
      </c>
      <c r="AA1131" s="74">
        <v>0.50637816596023</v>
      </c>
      <c r="AB1131" s="74">
        <v>5.5061323221236818E-4</v>
      </c>
      <c r="AC1131" s="74">
        <v>5.506132322123684E-4</v>
      </c>
      <c r="AD1131" t="s">
        <v>5810</v>
      </c>
    </row>
    <row r="1132" spans="1:30">
      <c r="A1132" s="165" t="s">
        <v>1239</v>
      </c>
      <c r="C1132" s="165" t="s">
        <v>8443</v>
      </c>
      <c r="D1132" s="165" t="s">
        <v>5944</v>
      </c>
      <c r="E1132" s="165" t="s">
        <v>6361</v>
      </c>
      <c r="F1132" s="159">
        <v>-77.5</v>
      </c>
      <c r="G1132" s="159">
        <v>168</v>
      </c>
      <c r="H1132" s="74">
        <v>46.35</v>
      </c>
      <c r="I1132" s="74">
        <v>2.79</v>
      </c>
      <c r="J1132" s="74">
        <v>12.31</v>
      </c>
      <c r="K1132" s="74">
        <v>0.21</v>
      </c>
      <c r="L1132" s="74">
        <v>11.97</v>
      </c>
      <c r="M1132" s="74">
        <v>10.4</v>
      </c>
      <c r="N1132" s="74">
        <v>2.5499999999999998</v>
      </c>
      <c r="O1132" s="74">
        <v>0.66</v>
      </c>
      <c r="P1132" s="74">
        <v>0</v>
      </c>
      <c r="Q1132" s="74">
        <v>0.39</v>
      </c>
      <c r="R1132" s="74">
        <v>0.49</v>
      </c>
      <c r="S1132" s="74">
        <v>0</v>
      </c>
      <c r="T1132" s="74">
        <v>0</v>
      </c>
      <c r="U1132" s="74">
        <v>7.6E-3</v>
      </c>
      <c r="V1132" s="74">
        <v>10.438000000000001</v>
      </c>
      <c r="W1132" s="74">
        <v>2.0466664620000001</v>
      </c>
      <c r="X1132" s="74">
        <v>1140.6400000000001</v>
      </c>
      <c r="Y1132" s="74">
        <v>130</v>
      </c>
      <c r="Z1132" s="74">
        <v>0.39431826005858578</v>
      </c>
      <c r="AA1132" s="74">
        <v>0.60568173994141417</v>
      </c>
      <c r="AB1132" s="74">
        <v>5.603084633768868E-4</v>
      </c>
      <c r="AC1132" s="74">
        <v>5.6030846337688702E-4</v>
      </c>
      <c r="AD1132" t="s">
        <v>5810</v>
      </c>
    </row>
    <row r="1133" spans="1:30">
      <c r="A1133" s="165" t="s">
        <v>1240</v>
      </c>
      <c r="C1133" s="165" t="s">
        <v>8443</v>
      </c>
      <c r="D1133" s="165" t="s">
        <v>5944</v>
      </c>
      <c r="E1133" s="165" t="s">
        <v>6361</v>
      </c>
      <c r="F1133" s="159">
        <v>-77.5</v>
      </c>
      <c r="G1133" s="159">
        <v>168</v>
      </c>
      <c r="H1133" s="74">
        <v>43.51</v>
      </c>
      <c r="I1133" s="74">
        <v>3.39</v>
      </c>
      <c r="J1133" s="74">
        <v>11.46</v>
      </c>
      <c r="K1133" s="74">
        <v>0.21</v>
      </c>
      <c r="L1133" s="74">
        <v>12.35</v>
      </c>
      <c r="M1133" s="74">
        <v>8.42</v>
      </c>
      <c r="N1133" s="74">
        <v>3.47</v>
      </c>
      <c r="O1133" s="74">
        <v>1.26</v>
      </c>
      <c r="P1133" s="74">
        <v>0</v>
      </c>
      <c r="Q1133" s="74">
        <v>0.69</v>
      </c>
      <c r="R1133" s="74">
        <v>0.99</v>
      </c>
      <c r="S1133" s="74">
        <v>0</v>
      </c>
      <c r="T1133" s="74">
        <v>0</v>
      </c>
      <c r="U1133" s="74">
        <v>1.2E-2</v>
      </c>
      <c r="V1133" s="74">
        <v>12.945499999999999</v>
      </c>
      <c r="W1133" s="74">
        <v>2.5383330795000001</v>
      </c>
      <c r="X1133" s="74">
        <v>1107.7719999999999</v>
      </c>
      <c r="Y1133" s="74">
        <v>270</v>
      </c>
      <c r="Z1133" s="74">
        <v>0.72210342260672022</v>
      </c>
      <c r="AA1133" s="74">
        <v>0.27789657739327978</v>
      </c>
      <c r="AB1133" s="74">
        <v>9.0551815565487496E-4</v>
      </c>
      <c r="AC1133" s="74">
        <v>9.055181556548742E-4</v>
      </c>
      <c r="AD1133" t="s">
        <v>5810</v>
      </c>
    </row>
    <row r="1134" spans="1:30">
      <c r="A1134" s="165" t="s">
        <v>1241</v>
      </c>
      <c r="C1134" s="165" t="s">
        <v>8443</v>
      </c>
      <c r="D1134" s="165" t="s">
        <v>5944</v>
      </c>
      <c r="E1134" s="165" t="s">
        <v>6361</v>
      </c>
      <c r="F1134" s="159">
        <v>-77.5</v>
      </c>
      <c r="G1134" s="159">
        <v>168</v>
      </c>
      <c r="H1134" s="74">
        <v>45.38</v>
      </c>
      <c r="I1134" s="74">
        <v>2.39</v>
      </c>
      <c r="J1134" s="74">
        <v>11.96</v>
      </c>
      <c r="K1134" s="74">
        <v>0.21</v>
      </c>
      <c r="L1134" s="74">
        <v>13.24</v>
      </c>
      <c r="M1134" s="74">
        <v>9.14</v>
      </c>
      <c r="N1134" s="74">
        <v>2.8</v>
      </c>
      <c r="O1134" s="74">
        <v>0.77</v>
      </c>
      <c r="P1134" s="74">
        <v>0</v>
      </c>
      <c r="Q1134" s="74">
        <v>0.39</v>
      </c>
      <c r="R1134" s="74">
        <v>1.1399999999999999</v>
      </c>
      <c r="S1134" s="74">
        <v>0</v>
      </c>
      <c r="T1134" s="74">
        <v>0</v>
      </c>
      <c r="U1134" s="74">
        <v>0.23200000000000001</v>
      </c>
      <c r="V1134" s="74">
        <v>11.611000000000001</v>
      </c>
      <c r="W1134" s="74">
        <v>2.276666439</v>
      </c>
      <c r="X1134" s="74">
        <v>1119.7239999999999</v>
      </c>
      <c r="Y1134" s="74">
        <v>2260</v>
      </c>
      <c r="Z1134" s="74">
        <v>0.1399198899403423</v>
      </c>
      <c r="AA1134" s="74">
        <v>0.86008011005965768</v>
      </c>
      <c r="AB1134" s="74">
        <v>8.5591824590204807E-4</v>
      </c>
      <c r="AC1134" s="74">
        <v>8.5591824590204786E-4</v>
      </c>
      <c r="AD1134" t="s">
        <v>5810</v>
      </c>
    </row>
    <row r="1135" spans="1:30">
      <c r="A1135" s="165" t="s">
        <v>1242</v>
      </c>
      <c r="C1135" s="165" t="s">
        <v>8443</v>
      </c>
      <c r="D1135" s="165" t="s">
        <v>5944</v>
      </c>
      <c r="E1135" s="165" t="s">
        <v>6361</v>
      </c>
      <c r="F1135" s="159">
        <v>-77.5</v>
      </c>
      <c r="G1135" s="159">
        <v>168</v>
      </c>
      <c r="H1135" s="74">
        <v>44.15</v>
      </c>
      <c r="I1135" s="74">
        <v>1.44</v>
      </c>
      <c r="J1135" s="74">
        <v>16.989999999999998</v>
      </c>
      <c r="K1135" s="74">
        <v>0.18</v>
      </c>
      <c r="L1135" s="74">
        <v>13.35</v>
      </c>
      <c r="M1135" s="74">
        <v>6.38</v>
      </c>
      <c r="N1135" s="74">
        <v>3.63</v>
      </c>
      <c r="O1135" s="74">
        <v>0.96</v>
      </c>
      <c r="P1135" s="74">
        <v>0</v>
      </c>
      <c r="Q1135" s="74">
        <v>0.23</v>
      </c>
      <c r="R1135" s="74">
        <v>0.47</v>
      </c>
      <c r="S1135" s="74">
        <v>0</v>
      </c>
      <c r="T1135" s="74">
        <v>0</v>
      </c>
      <c r="U1135" s="74">
        <v>2.1000000000000001E-2</v>
      </c>
      <c r="V1135" s="74">
        <v>10.71</v>
      </c>
      <c r="W1135" s="74">
        <v>2.09999979</v>
      </c>
      <c r="X1135" s="74">
        <v>1073.9079999999999</v>
      </c>
      <c r="Y1135" s="74">
        <v>280</v>
      </c>
      <c r="Z1135" s="74">
        <v>0.17265091748407441</v>
      </c>
      <c r="AA1135" s="74">
        <v>0.82734908251592565</v>
      </c>
      <c r="AB1135" s="74">
        <v>9.4466081763543229E-5</v>
      </c>
      <c r="AC1135" s="74">
        <v>9.4466081763543256E-5</v>
      </c>
      <c r="AD1135" t="s">
        <v>5810</v>
      </c>
    </row>
    <row r="1136" spans="1:30">
      <c r="A1136" s="165" t="s">
        <v>1243</v>
      </c>
      <c r="C1136" s="165" t="s">
        <v>8443</v>
      </c>
      <c r="D1136" s="165" t="s">
        <v>5944</v>
      </c>
      <c r="E1136" s="165" t="s">
        <v>6361</v>
      </c>
      <c r="F1136" s="159">
        <v>-77.5</v>
      </c>
      <c r="G1136" s="159">
        <v>168</v>
      </c>
      <c r="H1136" s="74">
        <v>42.4</v>
      </c>
      <c r="I1136" s="74">
        <v>3.18</v>
      </c>
      <c r="J1136" s="74">
        <v>11.45</v>
      </c>
      <c r="K1136" s="74">
        <v>0.22</v>
      </c>
      <c r="L1136" s="74">
        <v>15.63</v>
      </c>
      <c r="M1136" s="74">
        <v>10.48</v>
      </c>
      <c r="N1136" s="74">
        <v>2.72</v>
      </c>
      <c r="O1136" s="74">
        <v>0.72</v>
      </c>
      <c r="P1136" s="74">
        <v>0</v>
      </c>
      <c r="Q1136" s="74">
        <v>0.39</v>
      </c>
      <c r="R1136" s="74">
        <v>0.55000000000000004</v>
      </c>
      <c r="S1136" s="74">
        <v>0</v>
      </c>
      <c r="T1136" s="74">
        <v>0</v>
      </c>
      <c r="U1136" s="74">
        <v>5.7000000000000002E-3</v>
      </c>
      <c r="V1136" s="74">
        <v>10.795</v>
      </c>
      <c r="W1136" s="74">
        <v>2.1166664549999998</v>
      </c>
      <c r="X1136" s="74">
        <v>1141.9680000000001</v>
      </c>
      <c r="Y1136" s="74">
        <v>110</v>
      </c>
      <c r="Z1136" s="74">
        <v>0.66824257355227656</v>
      </c>
      <c r="AA1136" s="74">
        <v>0.33175742644772338</v>
      </c>
      <c r="AB1136" s="74">
        <v>6.0992090718421156E-4</v>
      </c>
      <c r="AC1136" s="74">
        <v>6.0992090718421134E-4</v>
      </c>
      <c r="AD1136" t="s">
        <v>5810</v>
      </c>
    </row>
    <row r="1137" spans="1:30">
      <c r="A1137" s="165" t="s">
        <v>1244</v>
      </c>
      <c r="C1137" s="165" t="s">
        <v>8443</v>
      </c>
      <c r="D1137" s="165" t="s">
        <v>5939</v>
      </c>
      <c r="E1137" s="165" t="s">
        <v>6362</v>
      </c>
      <c r="F1137" s="159">
        <v>-1.3935</v>
      </c>
      <c r="G1137" s="159">
        <v>-90.856099999999998</v>
      </c>
      <c r="H1137" s="74">
        <v>47.811</v>
      </c>
      <c r="I1137" s="74">
        <v>2.4175</v>
      </c>
      <c r="J1137" s="74">
        <v>16.939900000000002</v>
      </c>
      <c r="K1137" s="74">
        <v>0.2384</v>
      </c>
      <c r="L1137" s="74">
        <v>5.3814000000000002</v>
      </c>
      <c r="M1137" s="74">
        <v>11.234</v>
      </c>
      <c r="N1137" s="74">
        <v>4.6867000000000001</v>
      </c>
      <c r="O1137" s="74">
        <v>1.5416000000000001</v>
      </c>
      <c r="P1137" s="74">
        <v>0</v>
      </c>
      <c r="Q1137" s="74">
        <v>0.39319999999999999</v>
      </c>
      <c r="R1137" s="74">
        <v>0.32214555993452182</v>
      </c>
      <c r="S1137" s="74">
        <v>0</v>
      </c>
      <c r="T1137" s="74">
        <v>0</v>
      </c>
      <c r="U1137" s="74">
        <v>6.4160654064319006E-3</v>
      </c>
      <c r="V1137" s="74">
        <v>9.0655049999999999</v>
      </c>
      <c r="W1137" s="74">
        <v>1.7775498222449999</v>
      </c>
      <c r="X1137" s="74">
        <v>1154.4844000000001</v>
      </c>
      <c r="Y1137" s="74">
        <v>80</v>
      </c>
      <c r="Z1137" s="74">
        <v>0.22416664629165409</v>
      </c>
      <c r="AA1137" s="74">
        <v>0.77583335370834594</v>
      </c>
      <c r="AB1137" s="74">
        <v>9.4927564552964099E-4</v>
      </c>
      <c r="AC1137" s="74">
        <v>9.4927564552964121E-4</v>
      </c>
      <c r="AD1137" t="s">
        <v>5810</v>
      </c>
    </row>
    <row r="1138" spans="1:30">
      <c r="A1138" s="165" t="s">
        <v>1245</v>
      </c>
      <c r="C1138" s="165" t="s">
        <v>8443</v>
      </c>
      <c r="D1138" s="165" t="s">
        <v>5939</v>
      </c>
      <c r="E1138" s="165" t="s">
        <v>6362</v>
      </c>
      <c r="F1138" s="159">
        <v>-1.3935</v>
      </c>
      <c r="G1138" s="159">
        <v>-90.856099999999998</v>
      </c>
      <c r="H1138" s="74">
        <v>47.6404</v>
      </c>
      <c r="I1138" s="74">
        <v>2.2122000000000002</v>
      </c>
      <c r="J1138" s="74">
        <v>17.018000000000001</v>
      </c>
      <c r="K1138" s="74">
        <v>0.24610000000000001</v>
      </c>
      <c r="L1138" s="74">
        <v>5.7765000000000004</v>
      </c>
      <c r="M1138" s="74">
        <v>12.9282</v>
      </c>
      <c r="N1138" s="74">
        <v>3.9068999999999998</v>
      </c>
      <c r="O1138" s="74">
        <v>0.97689999999999999</v>
      </c>
      <c r="P1138" s="74">
        <v>0</v>
      </c>
      <c r="Q1138" s="74">
        <v>0.36159999999999998</v>
      </c>
      <c r="R1138" s="74">
        <v>0.17950557094006311</v>
      </c>
      <c r="S1138" s="74">
        <v>0</v>
      </c>
      <c r="T1138" s="74">
        <v>0</v>
      </c>
      <c r="U1138" s="74">
        <v>6.1801199796151687E-2</v>
      </c>
      <c r="V1138" s="74">
        <v>8.6337049999999991</v>
      </c>
      <c r="W1138" s="74">
        <v>1.6928831640449999</v>
      </c>
      <c r="X1138" s="74">
        <v>1182.6081200000001</v>
      </c>
      <c r="Y1138" s="74">
        <v>860</v>
      </c>
      <c r="Z1138" s="74">
        <v>8.540589280020142E-3</v>
      </c>
      <c r="AA1138" s="74">
        <v>0.99145941071997989</v>
      </c>
      <c r="AB1138" s="74">
        <v>3.7992518596320532E-4</v>
      </c>
      <c r="AC1138" s="74">
        <v>3.7992518596320532E-4</v>
      </c>
      <c r="AD1138" t="s">
        <v>5810</v>
      </c>
    </row>
    <row r="1139" spans="1:30">
      <c r="A1139" s="165" t="s">
        <v>1230</v>
      </c>
      <c r="C1139" s="165" t="s">
        <v>8443</v>
      </c>
      <c r="D1139" s="165" t="s">
        <v>5939</v>
      </c>
      <c r="E1139" s="165" t="s">
        <v>6362</v>
      </c>
      <c r="F1139" s="159">
        <v>-1.3935</v>
      </c>
      <c r="G1139" s="159">
        <v>-90.856099999999998</v>
      </c>
      <c r="H1139" s="74">
        <v>48.077983539094653</v>
      </c>
      <c r="I1139" s="74">
        <v>2.2544689800210311</v>
      </c>
      <c r="J1139" s="74">
        <v>16.890673575129529</v>
      </c>
      <c r="K1139" s="74">
        <v>0.28499999999999998</v>
      </c>
      <c r="L1139" s="74">
        <v>5.7982419855222336</v>
      </c>
      <c r="M1139" s="74">
        <v>11.80030518819939</v>
      </c>
      <c r="N1139" s="74">
        <v>3.8479999999999999</v>
      </c>
      <c r="O1139" s="74">
        <v>1.229222222222222</v>
      </c>
      <c r="P1139" s="74">
        <v>0</v>
      </c>
      <c r="Q1139" s="74">
        <v>0.29859999999999998</v>
      </c>
      <c r="R1139" s="74">
        <v>0.28523097760476612</v>
      </c>
      <c r="S1139" s="74">
        <v>0</v>
      </c>
      <c r="T1139" s="74">
        <v>0</v>
      </c>
      <c r="U1139" s="74">
        <v>6.4024263671379478E-2</v>
      </c>
      <c r="V1139" s="74">
        <v>8.5984670781892998</v>
      </c>
      <c r="W1139" s="74">
        <v>1.6859737683024689</v>
      </c>
      <c r="X1139" s="74">
        <v>1163.8850661241099</v>
      </c>
      <c r="Y1139" s="74">
        <v>920</v>
      </c>
      <c r="Z1139" s="74">
        <v>1.9497392699389521E-2</v>
      </c>
      <c r="AA1139" s="74">
        <v>0.98050260730061045</v>
      </c>
      <c r="AB1139" s="74">
        <v>4.159363707324352E-4</v>
      </c>
      <c r="AC1139" s="74">
        <v>4.1593637073243487E-4</v>
      </c>
      <c r="AD1139" t="s">
        <v>5810</v>
      </c>
    </row>
    <row r="1140" spans="1:30">
      <c r="A1140" s="165" t="s">
        <v>1246</v>
      </c>
      <c r="C1140" s="165" t="s">
        <v>8443</v>
      </c>
      <c r="D1140" s="165" t="s">
        <v>5939</v>
      </c>
      <c r="E1140" s="165" t="s">
        <v>6362</v>
      </c>
      <c r="F1140" s="159">
        <v>-1.3935</v>
      </c>
      <c r="G1140" s="159">
        <v>-90.856099999999998</v>
      </c>
      <c r="H1140" s="74">
        <v>48.500799999999998</v>
      </c>
      <c r="I1140" s="74">
        <v>2.202</v>
      </c>
      <c r="J1140" s="74">
        <v>16.792999999999999</v>
      </c>
      <c r="K1140" s="74">
        <v>0.1658</v>
      </c>
      <c r="L1140" s="74">
        <v>5.8254000000000001</v>
      </c>
      <c r="M1140" s="74">
        <v>11.8522</v>
      </c>
      <c r="N1140" s="74">
        <v>3.7743000000000002</v>
      </c>
      <c r="O1140" s="74">
        <v>1.0853999999999999</v>
      </c>
      <c r="P1140" s="74">
        <v>0</v>
      </c>
      <c r="Q1140" s="74">
        <v>0.30620000000000003</v>
      </c>
      <c r="R1140" s="74">
        <v>0.19015745917228249</v>
      </c>
      <c r="S1140" s="74">
        <v>0</v>
      </c>
      <c r="T1140" s="74">
        <v>0</v>
      </c>
      <c r="U1140" s="74">
        <v>2.3081789370019709E-3</v>
      </c>
      <c r="V1140" s="74">
        <v>7.9869399999999997</v>
      </c>
      <c r="W1140" s="74">
        <v>1.56606651006</v>
      </c>
      <c r="X1140" s="74">
        <v>1164.7465199999999</v>
      </c>
      <c r="Y1140" s="74">
        <v>40</v>
      </c>
      <c r="Z1140" s="74">
        <v>0.1636345740591926</v>
      </c>
      <c r="AA1140" s="74">
        <v>0.83636542594080732</v>
      </c>
      <c r="AB1140" s="74">
        <v>1.6359685325248691E-4</v>
      </c>
      <c r="AC1140" s="74">
        <v>1.6359685325248691E-4</v>
      </c>
      <c r="AD1140" t="s">
        <v>5810</v>
      </c>
    </row>
    <row r="1141" spans="1:30">
      <c r="A1141" s="165" t="s">
        <v>1247</v>
      </c>
      <c r="C1141" s="165" t="s">
        <v>8443</v>
      </c>
      <c r="D1141" s="165" t="s">
        <v>5939</v>
      </c>
      <c r="E1141" s="165" t="s">
        <v>6362</v>
      </c>
      <c r="F1141" s="159">
        <v>-1.3935</v>
      </c>
      <c r="G1141" s="159">
        <v>-90.856099999999998</v>
      </c>
      <c r="H1141" s="74">
        <v>48.369100000000003</v>
      </c>
      <c r="I1141" s="74">
        <v>2.2267999999999999</v>
      </c>
      <c r="J1141" s="74">
        <v>17.340199999999999</v>
      </c>
      <c r="K1141" s="74">
        <v>0.1118</v>
      </c>
      <c r="L1141" s="74">
        <v>5.9057000000000004</v>
      </c>
      <c r="M1141" s="74">
        <v>12.584099999999999</v>
      </c>
      <c r="N1141" s="74">
        <v>3.9198</v>
      </c>
      <c r="O1141" s="74">
        <v>0.96660000000000001</v>
      </c>
      <c r="P1141" s="74">
        <v>0</v>
      </c>
      <c r="Q1141" s="74">
        <v>0.32700000000000001</v>
      </c>
      <c r="R1141" s="74">
        <v>0.20661694161152161</v>
      </c>
      <c r="S1141" s="74">
        <v>0</v>
      </c>
      <c r="T1141" s="74">
        <v>0</v>
      </c>
      <c r="U1141" s="74">
        <v>1.192784482515871E-2</v>
      </c>
      <c r="V1141" s="74">
        <v>8.5469199999999983</v>
      </c>
      <c r="W1141" s="74">
        <v>1.6758664990800001</v>
      </c>
      <c r="X1141" s="74">
        <v>1176.89606</v>
      </c>
      <c r="Y1141" s="74">
        <v>180</v>
      </c>
      <c r="Z1141" s="74">
        <v>4.6094615704351652E-2</v>
      </c>
      <c r="AA1141" s="74">
        <v>0.95390538429564831</v>
      </c>
      <c r="AB1141" s="74">
        <v>2.8701090974230138E-4</v>
      </c>
      <c r="AC1141" s="74">
        <v>2.8701090974230133E-4</v>
      </c>
      <c r="AD1141" t="s">
        <v>5810</v>
      </c>
    </row>
    <row r="1142" spans="1:30">
      <c r="A1142" s="165" t="s">
        <v>1248</v>
      </c>
      <c r="C1142" s="165" t="s">
        <v>8443</v>
      </c>
      <c r="D1142" s="165" t="s">
        <v>5939</v>
      </c>
      <c r="E1142" s="165" t="s">
        <v>6362</v>
      </c>
      <c r="F1142" s="159">
        <v>-1.3935</v>
      </c>
      <c r="G1142" s="159">
        <v>-90.856099999999998</v>
      </c>
      <c r="H1142" s="74">
        <v>48.296296296296298</v>
      </c>
      <c r="I1142" s="74">
        <v>2.1065194532071509</v>
      </c>
      <c r="J1142" s="74">
        <v>16.87647668393782</v>
      </c>
      <c r="K1142" s="74">
        <v>0.14760000000000001</v>
      </c>
      <c r="L1142" s="74">
        <v>5.9189245087900719</v>
      </c>
      <c r="M1142" s="74">
        <v>11.320142421159719</v>
      </c>
      <c r="N1142" s="74">
        <v>3.9058000000000002</v>
      </c>
      <c r="O1142" s="74">
        <v>1.2737777777777779</v>
      </c>
      <c r="P1142" s="74">
        <v>0</v>
      </c>
      <c r="Q1142" s="74">
        <v>0.3019</v>
      </c>
      <c r="R1142" s="74">
        <v>0.20391596647363161</v>
      </c>
      <c r="S1142" s="74">
        <v>0</v>
      </c>
      <c r="T1142" s="74">
        <v>0</v>
      </c>
      <c r="U1142" s="74">
        <v>5.837543625914815E-2</v>
      </c>
      <c r="V1142" s="74">
        <v>8.2193775720164606</v>
      </c>
      <c r="W1142" s="74">
        <v>1.611642500015432</v>
      </c>
      <c r="X1142" s="74">
        <v>1155.914364191251</v>
      </c>
      <c r="Y1142" s="74">
        <v>870</v>
      </c>
      <c r="Z1142" s="74">
        <v>1.058178939651677E-2</v>
      </c>
      <c r="AA1142" s="74">
        <v>0.98941821060348323</v>
      </c>
      <c r="AB1142" s="74">
        <v>4.0993339572498882E-4</v>
      </c>
      <c r="AC1142" s="74">
        <v>4.0993339572498861E-4</v>
      </c>
      <c r="AD1142" t="s">
        <v>5810</v>
      </c>
    </row>
    <row r="1143" spans="1:30">
      <c r="A1143" s="165" t="s">
        <v>1249</v>
      </c>
      <c r="C1143" s="165" t="s">
        <v>8443</v>
      </c>
      <c r="D1143" s="165" t="s">
        <v>5939</v>
      </c>
      <c r="E1143" s="165" t="s">
        <v>6362</v>
      </c>
      <c r="F1143" s="159">
        <v>-1.3935</v>
      </c>
      <c r="G1143" s="159">
        <v>-90.856099999999998</v>
      </c>
      <c r="H1143" s="74">
        <v>47.8857</v>
      </c>
      <c r="I1143" s="74">
        <v>2.2147000000000001</v>
      </c>
      <c r="J1143" s="74">
        <v>17.5167</v>
      </c>
      <c r="K1143" s="74">
        <v>0.17249999999999999</v>
      </c>
      <c r="L1143" s="74">
        <v>5.9992000000000001</v>
      </c>
      <c r="M1143" s="74">
        <v>12.0517</v>
      </c>
      <c r="N1143" s="74">
        <v>4.1288999999999998</v>
      </c>
      <c r="O1143" s="74">
        <v>1.127</v>
      </c>
      <c r="P1143" s="74">
        <v>0</v>
      </c>
      <c r="Q1143" s="74">
        <v>0.25990000000000002</v>
      </c>
      <c r="R1143" s="74">
        <v>0.16075713097308211</v>
      </c>
      <c r="S1143" s="74">
        <v>0</v>
      </c>
      <c r="T1143" s="74">
        <v>0</v>
      </c>
      <c r="U1143" s="74">
        <v>6.2168682272688456E-3</v>
      </c>
      <c r="V1143" s="74">
        <v>8.7821149999999992</v>
      </c>
      <c r="W1143" s="74">
        <v>1.7219831611350001</v>
      </c>
      <c r="X1143" s="74">
        <v>1168.0582199999999</v>
      </c>
      <c r="Y1143" s="74">
        <v>90</v>
      </c>
      <c r="Z1143" s="74">
        <v>5.4712357888507583E-2</v>
      </c>
      <c r="AA1143" s="74">
        <v>0.94528764211149241</v>
      </c>
      <c r="AB1143" s="74">
        <v>5.4554584378695241E-5</v>
      </c>
      <c r="AC1143" s="74">
        <v>5.4554584378695228E-5</v>
      </c>
      <c r="AD1143" t="s">
        <v>5810</v>
      </c>
    </row>
    <row r="1144" spans="1:30">
      <c r="A1144" s="165" t="s">
        <v>1250</v>
      </c>
      <c r="C1144" s="165" t="s">
        <v>8443</v>
      </c>
      <c r="D1144" s="165" t="s">
        <v>5939</v>
      </c>
      <c r="E1144" s="165" t="s">
        <v>6362</v>
      </c>
      <c r="F1144" s="159">
        <v>-1.3935</v>
      </c>
      <c r="G1144" s="159">
        <v>-90.856099999999998</v>
      </c>
      <c r="H1144" s="74">
        <v>48.199399999999997</v>
      </c>
      <c r="I1144" s="74">
        <v>2.1791</v>
      </c>
      <c r="J1144" s="74">
        <v>17.259</v>
      </c>
      <c r="K1144" s="74">
        <v>0.15620000000000001</v>
      </c>
      <c r="L1144" s="74">
        <v>6.0057999999999998</v>
      </c>
      <c r="M1144" s="74">
        <v>12.5306</v>
      </c>
      <c r="N1144" s="74">
        <v>3.8325999999999998</v>
      </c>
      <c r="O1144" s="74">
        <v>0.9849</v>
      </c>
      <c r="P1144" s="74">
        <v>0</v>
      </c>
      <c r="Q1144" s="74">
        <v>0.32400000000000001</v>
      </c>
      <c r="R1144" s="74">
        <v>0.131952363826709</v>
      </c>
      <c r="S1144" s="74">
        <v>0</v>
      </c>
      <c r="T1144" s="74">
        <v>0</v>
      </c>
      <c r="U1144" s="74">
        <v>0.1077106437054112</v>
      </c>
      <c r="V1144" s="74">
        <v>8.4745849999999994</v>
      </c>
      <c r="W1144" s="74">
        <v>1.6616831671650001</v>
      </c>
      <c r="X1144" s="74">
        <v>1176.0079599999999</v>
      </c>
      <c r="Y1144" s="74">
        <v>1580</v>
      </c>
      <c r="Z1144" s="74">
        <v>2.6964131948409502E-3</v>
      </c>
      <c r="AA1144" s="74">
        <v>0.99730358680515907</v>
      </c>
      <c r="AB1144" s="74">
        <v>2.7923184806129199E-4</v>
      </c>
      <c r="AC1144" s="74">
        <v>2.7923184806129177E-4</v>
      </c>
      <c r="AD1144" t="s">
        <v>5810</v>
      </c>
    </row>
    <row r="1145" spans="1:30">
      <c r="A1145" s="165" t="s">
        <v>1251</v>
      </c>
      <c r="C1145" s="165" t="s">
        <v>8443</v>
      </c>
      <c r="D1145" s="165" t="s">
        <v>5939</v>
      </c>
      <c r="E1145" s="165" t="s">
        <v>6362</v>
      </c>
      <c r="F1145" s="159">
        <v>-1.3935</v>
      </c>
      <c r="G1145" s="159">
        <v>-90.856099999999998</v>
      </c>
      <c r="H1145" s="74">
        <v>47.691600000000001</v>
      </c>
      <c r="I1145" s="74">
        <v>2.1259999999999999</v>
      </c>
      <c r="J1145" s="74">
        <v>17.0657</v>
      </c>
      <c r="K1145" s="74">
        <v>0.1167</v>
      </c>
      <c r="L1145" s="74">
        <v>6.0148000000000001</v>
      </c>
      <c r="M1145" s="74">
        <v>11.974299999999999</v>
      </c>
      <c r="N1145" s="74">
        <v>4.3648999999999996</v>
      </c>
      <c r="O1145" s="74">
        <v>1.2338</v>
      </c>
      <c r="P1145" s="74">
        <v>0</v>
      </c>
      <c r="Q1145" s="74">
        <v>0.39269999999999999</v>
      </c>
      <c r="R1145" s="74">
        <v>0.32124756179733022</v>
      </c>
      <c r="S1145" s="74">
        <v>0</v>
      </c>
      <c r="T1145" s="74">
        <v>0</v>
      </c>
      <c r="U1145" s="74">
        <v>0.1352275386961741</v>
      </c>
      <c r="V1145" s="74">
        <v>8.5597549999999991</v>
      </c>
      <c r="W1145" s="74">
        <v>1.6783831654950001</v>
      </c>
      <c r="X1145" s="74">
        <v>1166.7733800000001</v>
      </c>
      <c r="Y1145" s="74">
        <v>1610</v>
      </c>
      <c r="Z1145" s="74">
        <v>1.4410832569393741E-2</v>
      </c>
      <c r="AA1145" s="74">
        <v>0.98558916743060621</v>
      </c>
      <c r="AB1145" s="74">
        <v>5.3039682353073691E-4</v>
      </c>
      <c r="AC1145" s="74">
        <v>5.3039682353073691E-4</v>
      </c>
      <c r="AD1145" t="s">
        <v>5810</v>
      </c>
    </row>
    <row r="1146" spans="1:30">
      <c r="A1146" s="165" t="s">
        <v>1252</v>
      </c>
      <c r="C1146" s="165" t="s">
        <v>8443</v>
      </c>
      <c r="D1146" s="165" t="s">
        <v>5939</v>
      </c>
      <c r="E1146" s="165" t="s">
        <v>6362</v>
      </c>
      <c r="F1146" s="159">
        <v>-1.3935</v>
      </c>
      <c r="G1146" s="159">
        <v>-90.856099999999998</v>
      </c>
      <c r="H1146" s="74">
        <v>48.453899999999997</v>
      </c>
      <c r="I1146" s="74">
        <v>2.2608999999999999</v>
      </c>
      <c r="J1146" s="74">
        <v>17.022099999999998</v>
      </c>
      <c r="K1146" s="74">
        <v>5.3400000000000003E-2</v>
      </c>
      <c r="L1146" s="74">
        <v>6.1403999999999996</v>
      </c>
      <c r="M1146" s="74">
        <v>11.8391</v>
      </c>
      <c r="N1146" s="74">
        <v>4.0867000000000004</v>
      </c>
      <c r="O1146" s="74">
        <v>1.2355</v>
      </c>
      <c r="P1146" s="74">
        <v>0</v>
      </c>
      <c r="Q1146" s="74">
        <v>0.32119999999999999</v>
      </c>
      <c r="R1146" s="74">
        <v>9.4110343068935315E-2</v>
      </c>
      <c r="S1146" s="74">
        <v>0</v>
      </c>
      <c r="T1146" s="74">
        <v>0</v>
      </c>
      <c r="U1146" s="74">
        <v>1.2606895681654619E-3</v>
      </c>
      <c r="V1146" s="74">
        <v>8.0771249999999988</v>
      </c>
      <c r="W1146" s="74">
        <v>1.583749841625</v>
      </c>
      <c r="X1146" s="74">
        <v>1164.5290600000001</v>
      </c>
      <c r="Y1146" s="74">
        <v>10</v>
      </c>
      <c r="Z1146" s="74">
        <v>0.1635033241514488</v>
      </c>
      <c r="AA1146" s="74">
        <v>0.83649667584855114</v>
      </c>
      <c r="AB1146" s="74">
        <v>7.3237137791416827E-4</v>
      </c>
      <c r="AC1146" s="74">
        <v>7.3237137791416795E-4</v>
      </c>
      <c r="AD1146" t="s">
        <v>5810</v>
      </c>
    </row>
    <row r="1147" spans="1:30">
      <c r="A1147" s="165" t="s">
        <v>1253</v>
      </c>
      <c r="C1147" s="165" t="s">
        <v>8443</v>
      </c>
      <c r="D1147" s="165" t="s">
        <v>5939</v>
      </c>
      <c r="E1147" s="165" t="s">
        <v>6362</v>
      </c>
      <c r="F1147" s="159">
        <v>-1.3935</v>
      </c>
      <c r="G1147" s="159">
        <v>-90.856099999999998</v>
      </c>
      <c r="H1147" s="74">
        <v>48.687199999999997</v>
      </c>
      <c r="I1147" s="74">
        <v>2.0078999999999998</v>
      </c>
      <c r="J1147" s="74">
        <v>17.407900000000001</v>
      </c>
      <c r="K1147" s="74">
        <v>0.2041</v>
      </c>
      <c r="L1147" s="74">
        <v>6.2449000000000003</v>
      </c>
      <c r="M1147" s="74">
        <v>11.94</v>
      </c>
      <c r="N1147" s="74">
        <v>3.9405999999999999</v>
      </c>
      <c r="O1147" s="74">
        <v>1.2054</v>
      </c>
      <c r="P1147" s="74">
        <v>0</v>
      </c>
      <c r="Q1147" s="74">
        <v>0.3543</v>
      </c>
      <c r="R1147" s="74">
        <v>0.20949001530718689</v>
      </c>
      <c r="S1147" s="74">
        <v>0</v>
      </c>
      <c r="T1147" s="74">
        <v>0</v>
      </c>
      <c r="U1147" s="74">
        <v>6.9138580702777274E-3</v>
      </c>
      <c r="V1147" s="74">
        <v>8.0673499999999994</v>
      </c>
      <c r="W1147" s="74">
        <v>1.5818331751500001</v>
      </c>
      <c r="X1147" s="74">
        <v>1166.204</v>
      </c>
      <c r="Y1147" s="74">
        <v>110</v>
      </c>
      <c r="Z1147" s="74">
        <v>7.3405911569788859E-2</v>
      </c>
      <c r="AA1147" s="74">
        <v>0.92659408843021118</v>
      </c>
      <c r="AB1147" s="74">
        <v>5.7707672486526712E-5</v>
      </c>
      <c r="AC1147" s="74">
        <v>5.7707672486526678E-5</v>
      </c>
      <c r="AD1147" t="s">
        <v>5810</v>
      </c>
    </row>
    <row r="1148" spans="1:30">
      <c r="A1148" s="165" t="s">
        <v>1254</v>
      </c>
      <c r="C1148" s="165" t="s">
        <v>8443</v>
      </c>
      <c r="D1148" s="165" t="s">
        <v>5939</v>
      </c>
      <c r="E1148" s="165" t="s">
        <v>6362</v>
      </c>
      <c r="F1148" s="159">
        <v>-1.3935</v>
      </c>
      <c r="G1148" s="159">
        <v>-90.856099999999998</v>
      </c>
      <c r="H1148" s="74">
        <v>48.055500000000002</v>
      </c>
      <c r="I1148" s="74">
        <v>2.2206000000000001</v>
      </c>
      <c r="J1148" s="74">
        <v>17.023700000000002</v>
      </c>
      <c r="K1148" s="74">
        <v>0.1769</v>
      </c>
      <c r="L1148" s="74">
        <v>6.3738000000000001</v>
      </c>
      <c r="M1148" s="74">
        <v>12.242900000000001</v>
      </c>
      <c r="N1148" s="74">
        <v>3.7646000000000002</v>
      </c>
      <c r="O1148" s="74">
        <v>1.0185</v>
      </c>
      <c r="P1148" s="74">
        <v>0</v>
      </c>
      <c r="Q1148" s="74">
        <v>0.3417</v>
      </c>
      <c r="R1148" s="74">
        <v>0.19857432985968859</v>
      </c>
      <c r="S1148" s="74">
        <v>0</v>
      </c>
      <c r="T1148" s="74">
        <v>0</v>
      </c>
      <c r="U1148" s="74">
        <v>0.17909881618338461</v>
      </c>
      <c r="V1148" s="74">
        <v>8.5142799999999994</v>
      </c>
      <c r="W1148" s="74">
        <v>1.6694664997199999</v>
      </c>
      <c r="X1148" s="74">
        <v>1171.2321400000001</v>
      </c>
      <c r="Y1148" s="74">
        <v>2470</v>
      </c>
      <c r="Z1148" s="74">
        <v>4.0817585918072564E-3</v>
      </c>
      <c r="AA1148" s="74">
        <v>0.99591824140819274</v>
      </c>
      <c r="AB1148" s="74">
        <v>5.2345237003245508E-4</v>
      </c>
      <c r="AC1148" s="74">
        <v>5.2345237003245508E-4</v>
      </c>
      <c r="AD1148" t="s">
        <v>5810</v>
      </c>
    </row>
    <row r="1149" spans="1:30">
      <c r="A1149" s="165" t="s">
        <v>1255</v>
      </c>
      <c r="C1149" s="165" t="s">
        <v>8443</v>
      </c>
      <c r="D1149" s="165" t="s">
        <v>5939</v>
      </c>
      <c r="E1149" s="165" t="s">
        <v>6362</v>
      </c>
      <c r="F1149" s="159">
        <v>-1.3935</v>
      </c>
      <c r="G1149" s="159">
        <v>-90.856099999999998</v>
      </c>
      <c r="H1149" s="74">
        <v>47.707900000000002</v>
      </c>
      <c r="I1149" s="74">
        <v>2.1642000000000001</v>
      </c>
      <c r="J1149" s="74">
        <v>16.801600000000001</v>
      </c>
      <c r="K1149" s="74">
        <v>0.2379</v>
      </c>
      <c r="L1149" s="74">
        <v>6.4127000000000001</v>
      </c>
      <c r="M1149" s="74">
        <v>12.724500000000001</v>
      </c>
      <c r="N1149" s="74">
        <v>3.8288000000000002</v>
      </c>
      <c r="O1149" s="74">
        <v>0.97870000000000001</v>
      </c>
      <c r="P1149" s="74">
        <v>0</v>
      </c>
      <c r="Q1149" s="74">
        <v>0.35680000000000001</v>
      </c>
      <c r="R1149" s="74">
        <v>0.18993448943712779</v>
      </c>
      <c r="S1149" s="74">
        <v>0</v>
      </c>
      <c r="T1149" s="74">
        <v>0</v>
      </c>
      <c r="U1149" s="74">
        <v>0.1156827160449992</v>
      </c>
      <c r="V1149" s="74">
        <v>8.16493</v>
      </c>
      <c r="W1149" s="74">
        <v>1.6009665065700001</v>
      </c>
      <c r="X1149" s="74">
        <v>1179.2266999999999</v>
      </c>
      <c r="Y1149" s="74">
        <v>1590</v>
      </c>
      <c r="Z1149" s="74">
        <v>5.4215999256143838E-3</v>
      </c>
      <c r="AA1149" s="74">
        <v>0.99457840007438558</v>
      </c>
      <c r="AB1149" s="74">
        <v>3.0666364044930919E-4</v>
      </c>
      <c r="AC1149" s="74">
        <v>3.066636404493093E-4</v>
      </c>
      <c r="AD1149" t="s">
        <v>5810</v>
      </c>
    </row>
    <row r="1150" spans="1:30">
      <c r="A1150" s="165" t="s">
        <v>1256</v>
      </c>
      <c r="C1150" s="165" t="s">
        <v>8443</v>
      </c>
      <c r="D1150" s="165" t="s">
        <v>5939</v>
      </c>
      <c r="E1150" s="165" t="s">
        <v>6362</v>
      </c>
      <c r="F1150" s="159">
        <v>-1.3935</v>
      </c>
      <c r="G1150" s="159">
        <v>-90.856099999999998</v>
      </c>
      <c r="H1150" s="74">
        <v>48.108600000000003</v>
      </c>
      <c r="I1150" s="74">
        <v>2.2509999999999999</v>
      </c>
      <c r="J1150" s="74">
        <v>17.1143</v>
      </c>
      <c r="K1150" s="74">
        <v>0.1822</v>
      </c>
      <c r="L1150" s="74">
        <v>6.4406999999999996</v>
      </c>
      <c r="M1150" s="74">
        <v>11.9086</v>
      </c>
      <c r="N1150" s="74">
        <v>3.8475999999999999</v>
      </c>
      <c r="O1150" s="74">
        <v>0.98050000000000004</v>
      </c>
      <c r="P1150" s="74">
        <v>0</v>
      </c>
      <c r="Q1150" s="74">
        <v>0.30380000000000001</v>
      </c>
      <c r="R1150" s="74">
        <v>0.1275925734138991</v>
      </c>
      <c r="S1150" s="74">
        <v>0</v>
      </c>
      <c r="T1150" s="74">
        <v>0</v>
      </c>
      <c r="U1150" s="74">
        <v>6.2342452892447473E-3</v>
      </c>
      <c r="V1150" s="74">
        <v>8.409815</v>
      </c>
      <c r="W1150" s="74">
        <v>1.648983168435</v>
      </c>
      <c r="X1150" s="74">
        <v>1165.6827599999999</v>
      </c>
      <c r="Y1150" s="74">
        <v>90</v>
      </c>
      <c r="Z1150" s="74">
        <v>3.5192145769492422E-2</v>
      </c>
      <c r="AA1150" s="74">
        <v>0.96480785423050763</v>
      </c>
      <c r="AB1150" s="74">
        <v>4.5164242078879648E-4</v>
      </c>
      <c r="AC1150" s="74">
        <v>4.5164242078879631E-4</v>
      </c>
      <c r="AD1150" t="s">
        <v>5810</v>
      </c>
    </row>
    <row r="1151" spans="1:30">
      <c r="A1151" s="165" t="s">
        <v>1257</v>
      </c>
      <c r="C1151" s="165" t="s">
        <v>8443</v>
      </c>
      <c r="D1151" s="165" t="s">
        <v>5939</v>
      </c>
      <c r="E1151" s="165" t="s">
        <v>6362</v>
      </c>
      <c r="F1151" s="159">
        <v>-1.3935</v>
      </c>
      <c r="G1151" s="159">
        <v>-90.856099999999998</v>
      </c>
      <c r="H1151" s="74">
        <v>49.697099999999999</v>
      </c>
      <c r="I1151" s="74">
        <v>2.0857000000000001</v>
      </c>
      <c r="J1151" s="74">
        <v>17.214500000000001</v>
      </c>
      <c r="K1151" s="74">
        <v>0.18740000000000001</v>
      </c>
      <c r="L1151" s="74">
        <v>6.4592000000000001</v>
      </c>
      <c r="M1151" s="74">
        <v>11.7599</v>
      </c>
      <c r="N1151" s="74">
        <v>3.4014000000000002</v>
      </c>
      <c r="O1151" s="74">
        <v>0.9839</v>
      </c>
      <c r="P1151" s="74">
        <v>0</v>
      </c>
      <c r="Q1151" s="74">
        <v>0.40789999999999998</v>
      </c>
      <c r="R1151" s="74">
        <v>6.1061860118081297E-2</v>
      </c>
      <c r="S1151" s="74">
        <v>0</v>
      </c>
      <c r="T1151" s="74">
        <v>0</v>
      </c>
      <c r="U1151" s="74">
        <v>5.5118283182408357E-4</v>
      </c>
      <c r="V1151" s="74">
        <v>7.1925299999999996</v>
      </c>
      <c r="W1151" s="74">
        <v>1.41029985897</v>
      </c>
      <c r="X1151" s="74">
        <v>1163.21434</v>
      </c>
      <c r="Y1151" s="74">
        <v>10</v>
      </c>
      <c r="Z1151" s="74">
        <v>6.951168904222646E-2</v>
      </c>
      <c r="AA1151" s="74">
        <v>0.93048831095777351</v>
      </c>
      <c r="AB1151" s="74">
        <v>1.9785596301581749E-5</v>
      </c>
      <c r="AC1151" s="74">
        <v>1.9785596301581749E-5</v>
      </c>
      <c r="AD1151" t="s">
        <v>5810</v>
      </c>
    </row>
    <row r="1152" spans="1:30">
      <c r="A1152" s="165" t="s">
        <v>1258</v>
      </c>
      <c r="C1152" s="165" t="s">
        <v>8443</v>
      </c>
      <c r="D1152" s="165" t="s">
        <v>5939</v>
      </c>
      <c r="E1152" s="165" t="s">
        <v>6362</v>
      </c>
      <c r="F1152" s="159">
        <v>-1.3935</v>
      </c>
      <c r="G1152" s="159">
        <v>-90.856099999999998</v>
      </c>
      <c r="H1152" s="74">
        <v>47.066299999999998</v>
      </c>
      <c r="I1152" s="74">
        <v>2.2671000000000001</v>
      </c>
      <c r="J1152" s="74">
        <v>17.6538</v>
      </c>
      <c r="K1152" s="74">
        <v>0.2311</v>
      </c>
      <c r="L1152" s="74">
        <v>6.6222000000000003</v>
      </c>
      <c r="M1152" s="74">
        <v>12.6677</v>
      </c>
      <c r="N1152" s="74">
        <v>3.5112999999999999</v>
      </c>
      <c r="O1152" s="74">
        <v>0.93889999999999996</v>
      </c>
      <c r="P1152" s="74">
        <v>0</v>
      </c>
      <c r="Q1152" s="74">
        <v>0.33900000000000002</v>
      </c>
      <c r="R1152" s="74">
        <v>0.2075234145830572</v>
      </c>
      <c r="S1152" s="74">
        <v>0</v>
      </c>
      <c r="T1152" s="74">
        <v>0</v>
      </c>
      <c r="U1152" s="74">
        <v>1.1393023563883029E-2</v>
      </c>
      <c r="V1152" s="74">
        <v>8.0987150000000003</v>
      </c>
      <c r="W1152" s="74">
        <v>1.5879831745349999</v>
      </c>
      <c r="X1152" s="74">
        <v>1178.2838200000001</v>
      </c>
      <c r="Y1152" s="74">
        <v>180</v>
      </c>
      <c r="Z1152" s="74">
        <v>4.8237547990755303E-2</v>
      </c>
      <c r="AA1152" s="74">
        <v>0.9517624520092447</v>
      </c>
      <c r="AB1152" s="74">
        <v>1.2760346749780019E-4</v>
      </c>
      <c r="AC1152" s="74">
        <v>1.2760346749780019E-4</v>
      </c>
      <c r="AD1152" t="s">
        <v>5810</v>
      </c>
    </row>
    <row r="1153" spans="1:30">
      <c r="A1153" s="165" t="s">
        <v>1259</v>
      </c>
      <c r="C1153" s="165" t="s">
        <v>8443</v>
      </c>
      <c r="D1153" s="165" t="s">
        <v>5939</v>
      </c>
      <c r="E1153" s="165" t="s">
        <v>6362</v>
      </c>
      <c r="F1153" s="159">
        <v>-1.3935</v>
      </c>
      <c r="G1153" s="159">
        <v>-90.856099999999998</v>
      </c>
      <c r="H1153" s="74">
        <v>44.403773296296301</v>
      </c>
      <c r="I1153" s="74">
        <v>2.14604858044164</v>
      </c>
      <c r="J1153" s="74">
        <v>17.1489935775475</v>
      </c>
      <c r="K1153" s="74">
        <v>0.170852533333333</v>
      </c>
      <c r="L1153" s="74">
        <v>7.9640682259220998</v>
      </c>
      <c r="M1153" s="74">
        <v>12.479287080027101</v>
      </c>
      <c r="N1153" s="74">
        <v>2.6491625999999999</v>
      </c>
      <c r="O1153" s="74">
        <v>1.1167100000000001</v>
      </c>
      <c r="P1153" s="74">
        <v>0</v>
      </c>
      <c r="Q1153" s="74">
        <v>0.26540279999999999</v>
      </c>
      <c r="R1153" s="74">
        <v>0.66043297289151504</v>
      </c>
      <c r="S1153" s="74">
        <v>0</v>
      </c>
      <c r="T1153" s="74">
        <v>0</v>
      </c>
      <c r="U1153" s="74">
        <v>0.42920557672288501</v>
      </c>
      <c r="V1153" s="74">
        <v>7.2656318637037014</v>
      </c>
      <c r="W1153" s="74">
        <v>1.424633556302062</v>
      </c>
      <c r="X1153" s="74">
        <v>1175.1561655284499</v>
      </c>
      <c r="Y1153" s="74">
        <v>5140</v>
      </c>
      <c r="Z1153" s="74">
        <v>2.44662863927993E-2</v>
      </c>
      <c r="AA1153" s="74">
        <v>0.97553371360720065</v>
      </c>
      <c r="AB1153" s="74">
        <v>3.7416804481593159E-4</v>
      </c>
      <c r="AC1153" s="74">
        <v>3.7416804481593132E-4</v>
      </c>
      <c r="AD1153" t="s">
        <v>5810</v>
      </c>
    </row>
    <row r="1154" spans="1:30">
      <c r="A1154" s="165" t="s">
        <v>1260</v>
      </c>
      <c r="C1154" s="165" t="s">
        <v>8443</v>
      </c>
      <c r="D1154" s="165" t="s">
        <v>5939</v>
      </c>
      <c r="E1154" s="165" t="s">
        <v>6362</v>
      </c>
      <c r="F1154" s="159">
        <v>-1.3935</v>
      </c>
      <c r="G1154" s="159">
        <v>-90.856099999999998</v>
      </c>
      <c r="H1154" s="74">
        <v>47.346974750000001</v>
      </c>
      <c r="I1154" s="74">
        <v>2.2901379999999998</v>
      </c>
      <c r="J1154" s="74">
        <v>16.813486999999999</v>
      </c>
      <c r="K1154" s="74">
        <v>0.150009</v>
      </c>
      <c r="L1154" s="74">
        <v>8.05223975</v>
      </c>
      <c r="M1154" s="74">
        <v>13.232426999999999</v>
      </c>
      <c r="N1154" s="74">
        <v>3.2550414999999999</v>
      </c>
      <c r="O1154" s="74">
        <v>0.68264100000000005</v>
      </c>
      <c r="P1154" s="74">
        <v>0</v>
      </c>
      <c r="Q1154" s="74">
        <v>0.2689455</v>
      </c>
      <c r="R1154" s="74">
        <v>0.59449130931427696</v>
      </c>
      <c r="S1154" s="74">
        <v>0</v>
      </c>
      <c r="T1154" s="74">
        <v>0</v>
      </c>
      <c r="U1154" s="74">
        <v>0.38762704192434999</v>
      </c>
      <c r="V1154" s="74">
        <v>6.8940711999999991</v>
      </c>
      <c r="W1154" s="74">
        <v>1.3517785314888</v>
      </c>
      <c r="X1154" s="74">
        <v>1187.6582882</v>
      </c>
      <c r="Y1154" s="74">
        <v>4740</v>
      </c>
      <c r="Z1154" s="74">
        <v>2.039661212078429E-2</v>
      </c>
      <c r="AA1154" s="74">
        <v>0.97960338787921575</v>
      </c>
      <c r="AB1154" s="74">
        <v>3.800989044749403E-4</v>
      </c>
      <c r="AC1154" s="74">
        <v>3.800989044749403E-4</v>
      </c>
      <c r="AD1154" t="s">
        <v>5810</v>
      </c>
    </row>
    <row r="1155" spans="1:30">
      <c r="A1155" s="165" t="s">
        <v>1261</v>
      </c>
      <c r="C1155" s="165" t="s">
        <v>8443</v>
      </c>
      <c r="D1155" s="165" t="s">
        <v>5939</v>
      </c>
      <c r="E1155" s="165" t="s">
        <v>6362</v>
      </c>
      <c r="F1155" s="159">
        <v>-1.3935</v>
      </c>
      <c r="G1155" s="159">
        <v>-90.856099999999998</v>
      </c>
      <c r="H1155" s="74">
        <v>47.346974750000001</v>
      </c>
      <c r="I1155" s="74">
        <v>2.2901379999999998</v>
      </c>
      <c r="J1155" s="74">
        <v>16.813486999999999</v>
      </c>
      <c r="K1155" s="74">
        <v>0.150009</v>
      </c>
      <c r="L1155" s="74">
        <v>8.05223975</v>
      </c>
      <c r="M1155" s="74">
        <v>13.232426999999999</v>
      </c>
      <c r="N1155" s="74">
        <v>3.2550414999999999</v>
      </c>
      <c r="O1155" s="74">
        <v>0.68264100000000005</v>
      </c>
      <c r="P1155" s="74">
        <v>0</v>
      </c>
      <c r="Q1155" s="74">
        <v>0.2689455</v>
      </c>
      <c r="R1155" s="74">
        <v>0.72668225399726605</v>
      </c>
      <c r="S1155" s="74">
        <v>0</v>
      </c>
      <c r="T1155" s="74">
        <v>0</v>
      </c>
      <c r="U1155" s="74">
        <v>0.471452221984623</v>
      </c>
      <c r="V1155" s="74">
        <v>6.8940711999999991</v>
      </c>
      <c r="W1155" s="74">
        <v>1.3517785314888</v>
      </c>
      <c r="X1155" s="74">
        <v>1187.6582882</v>
      </c>
      <c r="Y1155" s="74">
        <v>5420</v>
      </c>
      <c r="Z1155" s="74">
        <v>2.668424780744403E-2</v>
      </c>
      <c r="AA1155" s="74">
        <v>0.97331575219255595</v>
      </c>
      <c r="AB1155" s="74">
        <v>9.9520135942397911E-4</v>
      </c>
      <c r="AC1155" s="74">
        <v>9.9520135942397867E-4</v>
      </c>
      <c r="AD1155" t="s">
        <v>5810</v>
      </c>
    </row>
    <row r="1156" spans="1:30">
      <c r="A1156" s="165" t="s">
        <v>1262</v>
      </c>
      <c r="C1156" s="165" t="s">
        <v>8443</v>
      </c>
      <c r="D1156" s="165" t="s">
        <v>5939</v>
      </c>
      <c r="E1156" s="165" t="s">
        <v>6362</v>
      </c>
      <c r="F1156" s="159">
        <v>-1.3935</v>
      </c>
      <c r="G1156" s="159">
        <v>-90.856099999999998</v>
      </c>
      <c r="H1156" s="74">
        <v>46.017863900000002</v>
      </c>
      <c r="I1156" s="74">
        <v>2.3241963000000001</v>
      </c>
      <c r="J1156" s="74">
        <v>17.528029100000001</v>
      </c>
      <c r="K1156" s="74">
        <v>0.1622459</v>
      </c>
      <c r="L1156" s="74">
        <v>8.4532854999999998</v>
      </c>
      <c r="M1156" s="74">
        <v>12.184059</v>
      </c>
      <c r="N1156" s="74">
        <v>3.1273227000000001</v>
      </c>
      <c r="O1156" s="74">
        <v>0.89540010000000003</v>
      </c>
      <c r="P1156" s="74">
        <v>0</v>
      </c>
      <c r="Q1156" s="74">
        <v>0.33140160000000002</v>
      </c>
      <c r="R1156" s="74">
        <v>0.72089485635558703</v>
      </c>
      <c r="S1156" s="74">
        <v>0</v>
      </c>
      <c r="T1156" s="74">
        <v>0</v>
      </c>
      <c r="U1156" s="74">
        <v>6.7563587021172891E-2</v>
      </c>
      <c r="V1156" s="74">
        <v>7.5762891900000007</v>
      </c>
      <c r="W1156" s="74">
        <v>1.48554675144531</v>
      </c>
      <c r="X1156" s="74">
        <v>1170.2553794</v>
      </c>
      <c r="Y1156" s="74">
        <v>1030</v>
      </c>
      <c r="Z1156" s="74">
        <v>0.10848977888193211</v>
      </c>
      <c r="AA1156" s="74">
        <v>0.89151022111806799</v>
      </c>
      <c r="AB1156" s="74">
        <v>7.2919909654777372E-4</v>
      </c>
      <c r="AC1156" s="74">
        <v>7.2919909654777361E-4</v>
      </c>
      <c r="AD1156" t="s">
        <v>5810</v>
      </c>
    </row>
    <row r="1157" spans="1:30">
      <c r="A1157" s="165" t="s">
        <v>1263</v>
      </c>
      <c r="C1157" s="165" t="s">
        <v>8443</v>
      </c>
      <c r="D1157" s="165" t="s">
        <v>5939</v>
      </c>
      <c r="E1157" s="165" t="s">
        <v>6362</v>
      </c>
      <c r="F1157" s="159">
        <v>-1.3935</v>
      </c>
      <c r="G1157" s="159">
        <v>-90.856099999999998</v>
      </c>
      <c r="H1157" s="74">
        <v>45.368190082716097</v>
      </c>
      <c r="I1157" s="74">
        <v>2.5086321766561501</v>
      </c>
      <c r="J1157" s="74">
        <v>17.153040564248698</v>
      </c>
      <c r="K1157" s="74">
        <v>0.23560049999999999</v>
      </c>
      <c r="L1157" s="74">
        <v>9.06112462533609</v>
      </c>
      <c r="M1157" s="74">
        <v>11.918995397762</v>
      </c>
      <c r="N1157" s="74">
        <v>2.9095553999999999</v>
      </c>
      <c r="O1157" s="74">
        <v>0.664005333333333</v>
      </c>
      <c r="P1157" s="74">
        <v>0</v>
      </c>
      <c r="Q1157" s="74">
        <v>0.22023960000000001</v>
      </c>
      <c r="R1157" s="74">
        <v>0.55210449253567495</v>
      </c>
      <c r="S1157" s="74">
        <v>0</v>
      </c>
      <c r="T1157" s="74">
        <v>0</v>
      </c>
      <c r="U1157" s="74">
        <v>0.188406888144036</v>
      </c>
      <c r="V1157" s="74">
        <v>9.1350543159876896</v>
      </c>
      <c r="W1157" s="74">
        <v>1.791186941663188</v>
      </c>
      <c r="X1157" s="74">
        <v>1165.855323602849</v>
      </c>
      <c r="Y1157" s="74">
        <v>2520</v>
      </c>
      <c r="Z1157" s="74">
        <v>3.2823067733145347E-2</v>
      </c>
      <c r="AA1157" s="74">
        <v>0.96717693226685464</v>
      </c>
      <c r="AB1157" s="74">
        <v>7.2781955176771202E-4</v>
      </c>
      <c r="AC1157" s="74">
        <v>7.2781955176771159E-4</v>
      </c>
      <c r="AD1157" t="s">
        <v>5810</v>
      </c>
    </row>
    <row r="1158" spans="1:30">
      <c r="A1158" s="165" t="s">
        <v>1264</v>
      </c>
      <c r="C1158" s="165" t="s">
        <v>8443</v>
      </c>
      <c r="D1158" s="165" t="s">
        <v>5939</v>
      </c>
      <c r="E1158" s="165" t="s">
        <v>6362</v>
      </c>
      <c r="F1158" s="159">
        <v>-1.3935</v>
      </c>
      <c r="G1158" s="159">
        <v>-90.856099999999998</v>
      </c>
      <c r="H1158" s="74">
        <v>46.057564800000002</v>
      </c>
      <c r="I1158" s="74">
        <v>1.927692</v>
      </c>
      <c r="J1158" s="74">
        <v>14.6273696</v>
      </c>
      <c r="K1158" s="74">
        <v>0.20165040000000001</v>
      </c>
      <c r="L1158" s="74">
        <v>9.5594927999999992</v>
      </c>
      <c r="M1158" s="74">
        <v>11.6531024</v>
      </c>
      <c r="N1158" s="74">
        <v>3.2467967999999998</v>
      </c>
      <c r="O1158" s="74">
        <v>0.87778080000000003</v>
      </c>
      <c r="P1158" s="74">
        <v>0</v>
      </c>
      <c r="Q1158" s="74">
        <v>0.23643359999999999</v>
      </c>
      <c r="R1158" s="74">
        <v>0.54278398943518302</v>
      </c>
      <c r="S1158" s="74">
        <v>0</v>
      </c>
      <c r="T1158" s="74">
        <v>0</v>
      </c>
      <c r="U1158" s="74">
        <v>0.83419577882246498</v>
      </c>
      <c r="V1158" s="74">
        <v>8.3967651199999995</v>
      </c>
      <c r="W1158" s="74">
        <v>1.6464243686908799</v>
      </c>
      <c r="X1158" s="74">
        <v>1161.44149984</v>
      </c>
      <c r="Y1158" s="74">
        <v>7070</v>
      </c>
      <c r="Z1158" s="74">
        <v>1.3567770888219579E-2</v>
      </c>
      <c r="AA1158" s="74">
        <v>0.98643222911178041</v>
      </c>
      <c r="AB1158" s="74">
        <v>5.1413899332899873E-4</v>
      </c>
      <c r="AC1158" s="74">
        <v>5.1413899332899884E-4</v>
      </c>
      <c r="AD1158" t="s">
        <v>5810</v>
      </c>
    </row>
    <row r="1159" spans="1:30">
      <c r="A1159" s="165" t="s">
        <v>1265</v>
      </c>
      <c r="C1159" s="165" t="s">
        <v>8443</v>
      </c>
      <c r="D1159" s="165" t="s">
        <v>5939</v>
      </c>
      <c r="E1159" s="165" t="s">
        <v>6362</v>
      </c>
      <c r="F1159" s="159">
        <v>-1.3935</v>
      </c>
      <c r="G1159" s="159">
        <v>-90.856099999999998</v>
      </c>
      <c r="H1159" s="74">
        <v>44.773919200000002</v>
      </c>
      <c r="I1159" s="74">
        <v>1.9066688000000001</v>
      </c>
      <c r="J1159" s="74">
        <v>14.290721599999999</v>
      </c>
      <c r="K1159" s="74">
        <v>0.15219959999999999</v>
      </c>
      <c r="L1159" s="74">
        <v>9.7358372000000006</v>
      </c>
      <c r="M1159" s="74">
        <v>11.495530799999999</v>
      </c>
      <c r="N1159" s="74">
        <v>3.2855840000000001</v>
      </c>
      <c r="O1159" s="74">
        <v>0.93124799999999996</v>
      </c>
      <c r="P1159" s="74">
        <v>0</v>
      </c>
      <c r="Q1159" s="74">
        <v>0.2317216</v>
      </c>
      <c r="R1159" s="74">
        <v>0.50498473540889299</v>
      </c>
      <c r="S1159" s="74">
        <v>0</v>
      </c>
      <c r="T1159" s="74">
        <v>0</v>
      </c>
      <c r="U1159" s="74">
        <v>0.80838927370087799</v>
      </c>
      <c r="V1159" s="74">
        <v>8.5676752999999994</v>
      </c>
      <c r="W1159" s="74">
        <v>1.6799361653397</v>
      </c>
      <c r="X1159" s="74">
        <v>1158.8258112799999</v>
      </c>
      <c r="Y1159" s="74">
        <v>6390</v>
      </c>
      <c r="Z1159" s="74">
        <v>1.286630300127849E-2</v>
      </c>
      <c r="AA1159" s="74">
        <v>0.98713369699872155</v>
      </c>
      <c r="AB1159" s="74">
        <v>1.462614270551043E-3</v>
      </c>
      <c r="AC1159" s="74">
        <v>1.462614270551043E-3</v>
      </c>
      <c r="AD1159" t="s">
        <v>5810</v>
      </c>
    </row>
    <row r="1160" spans="1:30">
      <c r="A1160" s="165" t="s">
        <v>1266</v>
      </c>
      <c r="C1160" s="165" t="s">
        <v>8443</v>
      </c>
      <c r="D1160" s="165" t="s">
        <v>5939</v>
      </c>
      <c r="E1160" s="165" t="s">
        <v>6362</v>
      </c>
      <c r="F1160" s="159">
        <v>-1.3935</v>
      </c>
      <c r="G1160" s="159">
        <v>-90.856099999999998</v>
      </c>
      <c r="H1160" s="74">
        <v>46.532807200000001</v>
      </c>
      <c r="I1160" s="74">
        <v>1.8280388999999999</v>
      </c>
      <c r="J1160" s="74">
        <v>15.4409191</v>
      </c>
      <c r="K1160" s="74">
        <v>0.24922765</v>
      </c>
      <c r="L1160" s="74">
        <v>9.9845187499999994</v>
      </c>
      <c r="M1160" s="74">
        <v>13.8236232</v>
      </c>
      <c r="N1160" s="74">
        <v>2.5483883999999999</v>
      </c>
      <c r="O1160" s="74">
        <v>0.58772230000000003</v>
      </c>
      <c r="P1160" s="74">
        <v>0</v>
      </c>
      <c r="Q1160" s="74">
        <v>0.13370840000000001</v>
      </c>
      <c r="R1160" s="74">
        <v>0.67645291472370705</v>
      </c>
      <c r="S1160" s="74">
        <v>0</v>
      </c>
      <c r="T1160" s="74">
        <v>0</v>
      </c>
      <c r="U1160" s="74">
        <v>0.143106333608161</v>
      </c>
      <c r="V1160" s="74">
        <v>7.10333185</v>
      </c>
      <c r="W1160" s="74">
        <v>1.3928100273856501</v>
      </c>
      <c r="X1160" s="74">
        <v>1197.4721451200001</v>
      </c>
      <c r="Y1160" s="74">
        <v>2030</v>
      </c>
      <c r="Z1160" s="74">
        <v>5.1444077204391057E-2</v>
      </c>
      <c r="AA1160" s="74">
        <v>0.94855592279560896</v>
      </c>
      <c r="AB1160" s="74">
        <v>1.7798947307559739E-4</v>
      </c>
      <c r="AC1160" s="74">
        <v>1.7798947307559739E-4</v>
      </c>
      <c r="AD1160" t="s">
        <v>5810</v>
      </c>
    </row>
    <row r="1161" spans="1:30">
      <c r="A1161" s="165" t="s">
        <v>1267</v>
      </c>
      <c r="C1161" s="165" t="s">
        <v>8443</v>
      </c>
      <c r="D1161" s="168" t="s">
        <v>5945</v>
      </c>
      <c r="E1161" s="168" t="s">
        <v>81</v>
      </c>
      <c r="F1161" s="159">
        <v>27.73</v>
      </c>
      <c r="G1161" s="159">
        <v>-18.03</v>
      </c>
      <c r="H1161" s="74">
        <v>43.769301664040917</v>
      </c>
      <c r="I1161" s="74">
        <v>4.1347559141046029</v>
      </c>
      <c r="J1161" s="74">
        <v>14.49728058285983</v>
      </c>
      <c r="K1161" s="74">
        <v>0.13470879953562279</v>
      </c>
      <c r="L1161" s="74">
        <v>5.214436889487132</v>
      </c>
      <c r="M1161" s="74">
        <v>12.02929474062136</v>
      </c>
      <c r="N1161" s="74">
        <v>4.3860783012979292</v>
      </c>
      <c r="O1161" s="74">
        <v>1.600420961647101</v>
      </c>
      <c r="P1161" s="74">
        <v>0</v>
      </c>
      <c r="Q1161" s="74">
        <v>1.0987814768092219</v>
      </c>
      <c r="R1161" s="74">
        <v>2.6703277194105599</v>
      </c>
      <c r="S1161" s="74">
        <v>0</v>
      </c>
      <c r="T1161" s="74">
        <v>0</v>
      </c>
      <c r="U1161" s="74">
        <v>0.17352963646591579</v>
      </c>
      <c r="V1161" s="74">
        <v>11.16469956915684</v>
      </c>
      <c r="W1161" s="74">
        <v>2.1891565593503688</v>
      </c>
      <c r="X1161" s="74">
        <v>1167.686292694314</v>
      </c>
      <c r="Y1161" s="74">
        <v>1810</v>
      </c>
      <c r="Z1161" s="74">
        <v>0.56397603080257952</v>
      </c>
      <c r="AA1161" s="74">
        <v>0.43602396919742048</v>
      </c>
      <c r="AB1161" s="74">
        <v>3.6823150250247789E-4</v>
      </c>
      <c r="AC1161" s="74">
        <v>3.6823150250247789E-4</v>
      </c>
      <c r="AD1161" t="s">
        <v>5810</v>
      </c>
    </row>
    <row r="1162" spans="1:30">
      <c r="A1162" s="165" t="s">
        <v>1272</v>
      </c>
      <c r="C1162" s="165" t="s">
        <v>8443</v>
      </c>
      <c r="D1162" s="168" t="s">
        <v>5945</v>
      </c>
      <c r="E1162" s="168" t="s">
        <v>81</v>
      </c>
      <c r="F1162" s="159">
        <v>27.73</v>
      </c>
      <c r="G1162" s="159">
        <v>-18.03</v>
      </c>
      <c r="H1162" s="74">
        <v>43.268526367325308</v>
      </c>
      <c r="I1162" s="74">
        <v>4.6911017038813094</v>
      </c>
      <c r="J1162" s="74">
        <v>14.42820414753551</v>
      </c>
      <c r="K1162" s="74">
        <v>0.23023195246224171</v>
      </c>
      <c r="L1162" s="74">
        <v>5.5064646446973704</v>
      </c>
      <c r="M1162" s="74">
        <v>11.578958063352131</v>
      </c>
      <c r="N1162" s="74">
        <v>4.2306377989568258</v>
      </c>
      <c r="O1162" s="74">
        <v>1.640779678682875</v>
      </c>
      <c r="P1162" s="74">
        <v>0</v>
      </c>
      <c r="Q1162" s="74">
        <v>1.016438881831119</v>
      </c>
      <c r="R1162" s="74">
        <v>2.609128089668832</v>
      </c>
      <c r="S1162" s="74">
        <v>0</v>
      </c>
      <c r="T1162" s="74">
        <v>0</v>
      </c>
      <c r="U1162" s="74">
        <v>0.27819898548960181</v>
      </c>
      <c r="V1162" s="74">
        <v>11.39735824708402</v>
      </c>
      <c r="W1162" s="74">
        <v>2.2347759034016059</v>
      </c>
      <c r="X1162" s="74">
        <v>1160.2107038516449</v>
      </c>
      <c r="Y1162" s="74">
        <v>2310</v>
      </c>
      <c r="Z1162" s="74">
        <v>0.47415318958516489</v>
      </c>
      <c r="AA1162" s="74">
        <v>0.52584681041483505</v>
      </c>
      <c r="AB1162" s="74">
        <v>7.3188231127269956E-5</v>
      </c>
      <c r="AC1162" s="74">
        <v>7.318823112726997E-5</v>
      </c>
      <c r="AD1162" t="s">
        <v>5810</v>
      </c>
    </row>
    <row r="1163" spans="1:30">
      <c r="A1163" s="165" t="s">
        <v>1270</v>
      </c>
      <c r="C1163" s="165" t="s">
        <v>8443</v>
      </c>
      <c r="D1163" s="168" t="s">
        <v>5945</v>
      </c>
      <c r="E1163" s="168" t="s">
        <v>81</v>
      </c>
      <c r="F1163" s="159">
        <v>27.73</v>
      </c>
      <c r="G1163" s="159">
        <v>-18.03</v>
      </c>
      <c r="H1163" s="74">
        <v>42.826927864525651</v>
      </c>
      <c r="I1163" s="74">
        <v>4.4325216723838707</v>
      </c>
      <c r="J1163" s="74">
        <v>15.03819455773611</v>
      </c>
      <c r="K1163" s="74">
        <v>0.23329061433599321</v>
      </c>
      <c r="L1163" s="74">
        <v>5.6019914330423193</v>
      </c>
      <c r="M1163" s="74">
        <v>10.89728615327224</v>
      </c>
      <c r="N1163" s="74">
        <v>4.5401169126164191</v>
      </c>
      <c r="O1163" s="74">
        <v>1.662195627143952</v>
      </c>
      <c r="P1163" s="74">
        <v>0</v>
      </c>
      <c r="Q1163" s="74">
        <v>0.95226815420769628</v>
      </c>
      <c r="R1163" s="74">
        <v>0.60577106527142399</v>
      </c>
      <c r="S1163" s="74">
        <v>0</v>
      </c>
      <c r="T1163" s="74">
        <v>0</v>
      </c>
      <c r="U1163" s="74">
        <v>1.7478422620115959E-2</v>
      </c>
      <c r="V1163" s="74">
        <v>11.74292595912538</v>
      </c>
      <c r="W1163" s="74">
        <v>2.302534271535841</v>
      </c>
      <c r="X1163" s="74">
        <v>1148.894950144319</v>
      </c>
      <c r="Y1163" s="74">
        <v>170</v>
      </c>
      <c r="Z1163" s="74">
        <v>0.43090873999129159</v>
      </c>
      <c r="AA1163" s="74">
        <v>0.56909126000870847</v>
      </c>
      <c r="AB1163" s="74">
        <v>1.87454547670705E-3</v>
      </c>
      <c r="AC1163" s="74">
        <v>1.8745454767070491E-3</v>
      </c>
      <c r="AD1163" t="s">
        <v>5810</v>
      </c>
    </row>
    <row r="1164" spans="1:30">
      <c r="A1164" s="165" t="s">
        <v>1269</v>
      </c>
      <c r="C1164" s="165" t="s">
        <v>8443</v>
      </c>
      <c r="D1164" s="168" t="s">
        <v>5945</v>
      </c>
      <c r="E1164" s="168" t="s">
        <v>81</v>
      </c>
      <c r="F1164" s="159">
        <v>27.73</v>
      </c>
      <c r="G1164" s="159">
        <v>-18.03</v>
      </c>
      <c r="H1164" s="74">
        <v>44.735901692944744</v>
      </c>
      <c r="I1164" s="74">
        <v>4.504646298393169</v>
      </c>
      <c r="J1164" s="74">
        <v>14.62954741620057</v>
      </c>
      <c r="K1164" s="74">
        <v>0.1236214847617938</v>
      </c>
      <c r="L1164" s="74">
        <v>5.6594518755582177</v>
      </c>
      <c r="M1164" s="74">
        <v>10.45958367411372</v>
      </c>
      <c r="N1164" s="74">
        <v>4.6574143120825404</v>
      </c>
      <c r="O1164" s="74">
        <v>1.5749176148108199</v>
      </c>
      <c r="P1164" s="74">
        <v>0</v>
      </c>
      <c r="Q1164" s="74">
        <v>1.059325568609192</v>
      </c>
      <c r="R1164" s="74">
        <v>1.29795332360644</v>
      </c>
      <c r="S1164" s="74">
        <v>0</v>
      </c>
      <c r="T1164" s="74">
        <v>0</v>
      </c>
      <c r="U1164" s="74">
        <v>1.5961678788001341E-2</v>
      </c>
      <c r="V1164" s="74">
        <v>10.706251553146449</v>
      </c>
      <c r="W1164" s="74">
        <v>2.099264800494371</v>
      </c>
      <c r="X1164" s="74">
        <v>1141.629088990288</v>
      </c>
      <c r="Y1164" s="74">
        <v>380</v>
      </c>
      <c r="Z1164" s="74">
        <v>0.70913564561588671</v>
      </c>
      <c r="AA1164" s="74">
        <v>0.29086435438411329</v>
      </c>
      <c r="AB1164" s="74">
        <v>4.169357245056744E-5</v>
      </c>
      <c r="AC1164" s="74">
        <v>4.1693572450567413E-5</v>
      </c>
      <c r="AD1164" t="s">
        <v>5810</v>
      </c>
    </row>
    <row r="1165" spans="1:30">
      <c r="A1165" s="165" t="s">
        <v>1268</v>
      </c>
      <c r="C1165" s="165" t="s">
        <v>8443</v>
      </c>
      <c r="D1165" s="168" t="s">
        <v>5945</v>
      </c>
      <c r="E1165" s="168" t="s">
        <v>81</v>
      </c>
      <c r="F1165" s="159">
        <v>27.73</v>
      </c>
      <c r="G1165" s="159">
        <v>-18.03</v>
      </c>
      <c r="H1165" s="74">
        <v>42.83623765617299</v>
      </c>
      <c r="I1165" s="74">
        <v>4.7372359820237788</v>
      </c>
      <c r="J1165" s="74">
        <v>14.608907736540321</v>
      </c>
      <c r="K1165" s="74">
        <v>0.20312495613857001</v>
      </c>
      <c r="L1165" s="74">
        <v>5.6613539755452926</v>
      </c>
      <c r="M1165" s="74">
        <v>10.985842306009291</v>
      </c>
      <c r="N1165" s="74">
        <v>4.5341110258852089</v>
      </c>
      <c r="O1165" s="74">
        <v>1.5405318455657879</v>
      </c>
      <c r="P1165" s="74">
        <v>0</v>
      </c>
      <c r="Q1165" s="74">
        <v>1.036741731578543</v>
      </c>
      <c r="R1165" s="74">
        <v>0.69149677836800005</v>
      </c>
      <c r="S1165" s="74">
        <v>0</v>
      </c>
      <c r="T1165" s="74">
        <v>0</v>
      </c>
      <c r="U1165" s="74">
        <v>7.1886207716995595E-2</v>
      </c>
      <c r="V1165" s="74">
        <v>11.77752586685919</v>
      </c>
      <c r="W1165" s="74">
        <v>2.3093185664914899</v>
      </c>
      <c r="X1165" s="74">
        <v>1150.364982279754</v>
      </c>
      <c r="Y1165" s="74">
        <v>520</v>
      </c>
      <c r="Z1165" s="74">
        <v>0.2015820909334694</v>
      </c>
      <c r="AA1165" s="74">
        <v>0.79841790906653054</v>
      </c>
      <c r="AB1165" s="74">
        <v>1.2608036399837149E-3</v>
      </c>
      <c r="AC1165" s="74">
        <v>1.2608036399837149E-3</v>
      </c>
      <c r="AD1165" t="s">
        <v>5810</v>
      </c>
    </row>
    <row r="1166" spans="1:30">
      <c r="A1166" s="165" t="s">
        <v>1273</v>
      </c>
      <c r="C1166" s="165" t="s">
        <v>8443</v>
      </c>
      <c r="D1166" s="168" t="s">
        <v>5945</v>
      </c>
      <c r="E1166" s="168" t="s">
        <v>81</v>
      </c>
      <c r="F1166" s="159">
        <v>27.73</v>
      </c>
      <c r="G1166" s="159">
        <v>-18.03</v>
      </c>
      <c r="H1166" s="74">
        <v>42.896214458421092</v>
      </c>
      <c r="I1166" s="74">
        <v>4.826804571250908</v>
      </c>
      <c r="J1166" s="74">
        <v>14.48041371375272</v>
      </c>
      <c r="K1166" s="74">
        <v>0.18201075570758629</v>
      </c>
      <c r="L1166" s="74">
        <v>5.6865791355049762</v>
      </c>
      <c r="M1166" s="74">
        <v>11.24343789815758</v>
      </c>
      <c r="N1166" s="74">
        <v>4.2144037412734487</v>
      </c>
      <c r="O1166" s="74">
        <v>1.6280409585115041</v>
      </c>
      <c r="P1166" s="74">
        <v>0</v>
      </c>
      <c r="Q1166" s="74">
        <v>0.94826598139366791</v>
      </c>
      <c r="R1166" s="74">
        <v>2.5341216214081599</v>
      </c>
      <c r="S1166" s="74">
        <v>0</v>
      </c>
      <c r="T1166" s="74">
        <v>0</v>
      </c>
      <c r="U1166" s="74">
        <v>0.14309510983344001</v>
      </c>
      <c r="V1166" s="74">
        <v>11.80975446812255</v>
      </c>
      <c r="W1166" s="74">
        <v>2.3156378994406071</v>
      </c>
      <c r="X1166" s="74">
        <v>1154.6410691094161</v>
      </c>
      <c r="Y1166" s="74">
        <v>1630</v>
      </c>
      <c r="Z1166" s="74">
        <v>0.60805200430876327</v>
      </c>
      <c r="AA1166" s="74">
        <v>0.39194799569123667</v>
      </c>
      <c r="AB1166" s="74">
        <v>2.578352779921468E-3</v>
      </c>
      <c r="AC1166" s="74">
        <v>2.5783527799214702E-3</v>
      </c>
      <c r="AD1166" t="s">
        <v>5810</v>
      </c>
    </row>
    <row r="1167" spans="1:30">
      <c r="A1167" s="165" t="s">
        <v>1274</v>
      </c>
      <c r="C1167" s="165" t="s">
        <v>8443</v>
      </c>
      <c r="D1167" s="168" t="s">
        <v>5945</v>
      </c>
      <c r="E1167" s="168" t="s">
        <v>81</v>
      </c>
      <c r="F1167" s="159">
        <v>27.73</v>
      </c>
      <c r="G1167" s="159">
        <v>-18.03</v>
      </c>
      <c r="H1167" s="74">
        <v>43.299247068298023</v>
      </c>
      <c r="I1167" s="74">
        <v>4.7699151981238579</v>
      </c>
      <c r="J1167" s="74">
        <v>14.446488525852359</v>
      </c>
      <c r="K1167" s="74">
        <v>0.17394505254541051</v>
      </c>
      <c r="L1167" s="74">
        <v>5.7311375694152593</v>
      </c>
      <c r="M1167" s="74">
        <v>11.165663633044989</v>
      </c>
      <c r="N1167" s="74">
        <v>4.3546590900241213</v>
      </c>
      <c r="O1167" s="74">
        <v>1.5192541872607821</v>
      </c>
      <c r="P1167" s="74">
        <v>0</v>
      </c>
      <c r="Q1167" s="74">
        <v>0.94815135578220866</v>
      </c>
      <c r="R1167" s="74">
        <v>1.113746750201664</v>
      </c>
      <c r="S1167" s="74">
        <v>0</v>
      </c>
      <c r="T1167" s="74">
        <v>0</v>
      </c>
      <c r="U1167" s="74">
        <v>3.719220553145719E-2</v>
      </c>
      <c r="V1167" s="74">
        <v>11.55280757170503</v>
      </c>
      <c r="W1167" s="74">
        <v>2.265256160083192</v>
      </c>
      <c r="X1167" s="74">
        <v>1153.3500163085471</v>
      </c>
      <c r="Y1167" s="74">
        <v>450</v>
      </c>
      <c r="Z1167" s="74">
        <v>0.50897587809333733</v>
      </c>
      <c r="AA1167" s="74">
        <v>0.49102412190666272</v>
      </c>
      <c r="AB1167" s="74">
        <v>1.320847040503522E-3</v>
      </c>
      <c r="AC1167" s="74">
        <v>1.320847040503522E-3</v>
      </c>
      <c r="AD1167" t="s">
        <v>5810</v>
      </c>
    </row>
    <row r="1168" spans="1:30">
      <c r="A1168" s="165" t="s">
        <v>1271</v>
      </c>
      <c r="C1168" s="165" t="s">
        <v>8443</v>
      </c>
      <c r="D1168" s="168" t="s">
        <v>5945</v>
      </c>
      <c r="E1168" s="168" t="s">
        <v>81</v>
      </c>
      <c r="F1168" s="159">
        <v>27.73</v>
      </c>
      <c r="G1168" s="159">
        <v>-18.03</v>
      </c>
      <c r="H1168" s="74">
        <v>42.611659612567827</v>
      </c>
      <c r="I1168" s="74">
        <v>4.7042371186952439</v>
      </c>
      <c r="J1168" s="74">
        <v>14.20019930592038</v>
      </c>
      <c r="K1168" s="74">
        <v>0.24335728574695359</v>
      </c>
      <c r="L1168" s="74">
        <v>5.7460476477607152</v>
      </c>
      <c r="M1168" s="74">
        <v>11.575560810880919</v>
      </c>
      <c r="N1168" s="74">
        <v>4.4226667054343052</v>
      </c>
      <c r="O1168" s="74">
        <v>1.5255082747030111</v>
      </c>
      <c r="P1168" s="74">
        <v>0</v>
      </c>
      <c r="Q1168" s="74">
        <v>0.99153009812601756</v>
      </c>
      <c r="R1168" s="74">
        <v>1.2373048386935119</v>
      </c>
      <c r="S1168" s="74">
        <v>0</v>
      </c>
      <c r="T1168" s="74">
        <v>0</v>
      </c>
      <c r="U1168" s="74">
        <v>5.8837788034256808E-2</v>
      </c>
      <c r="V1168" s="74">
        <v>11.88234816913995</v>
      </c>
      <c r="W1168" s="74">
        <v>2.3298719570402211</v>
      </c>
      <c r="X1168" s="74">
        <v>1160.1543094606229</v>
      </c>
      <c r="Y1168" s="74">
        <v>570</v>
      </c>
      <c r="Z1168" s="74">
        <v>0.49246064700885028</v>
      </c>
      <c r="AA1168" s="74">
        <v>0.50753935299114972</v>
      </c>
      <c r="AB1168" s="74">
        <v>2.0226600052194372E-3</v>
      </c>
      <c r="AC1168" s="74">
        <v>2.0226600052194381E-3</v>
      </c>
      <c r="AD1168" t="s">
        <v>5810</v>
      </c>
    </row>
    <row r="1169" spans="1:30">
      <c r="A1169" s="165" t="s">
        <v>1275</v>
      </c>
      <c r="C1169" s="165" t="s">
        <v>8443</v>
      </c>
      <c r="D1169" s="168" t="s">
        <v>5945</v>
      </c>
      <c r="E1169" s="168" t="s">
        <v>81</v>
      </c>
      <c r="F1169" s="159">
        <v>27.73</v>
      </c>
      <c r="G1169" s="159">
        <v>-18.03</v>
      </c>
      <c r="H1169" s="74">
        <v>43.37334717343051</v>
      </c>
      <c r="I1169" s="74">
        <v>4.4810043427824997</v>
      </c>
      <c r="J1169" s="74">
        <v>14.308650169728629</v>
      </c>
      <c r="K1169" s="74">
        <v>0.15885095045089409</v>
      </c>
      <c r="L1169" s="74">
        <v>5.7960489199329386</v>
      </c>
      <c r="M1169" s="74">
        <v>11.62628095578569</v>
      </c>
      <c r="N1169" s="74">
        <v>4.3875034668841888</v>
      </c>
      <c r="O1169" s="74">
        <v>1.4527824265920379</v>
      </c>
      <c r="P1169" s="74">
        <v>0</v>
      </c>
      <c r="Q1169" s="74">
        <v>1.015439619970905</v>
      </c>
      <c r="R1169" s="74">
        <v>0.59913189532891209</v>
      </c>
      <c r="S1169" s="74">
        <v>0</v>
      </c>
      <c r="T1169" s="74">
        <v>0</v>
      </c>
      <c r="U1169" s="74">
        <v>4.8065880217308912E-2</v>
      </c>
      <c r="V1169" s="74">
        <v>11.390078178275431</v>
      </c>
      <c r="W1169" s="74">
        <v>2.2333484390720808</v>
      </c>
      <c r="X1169" s="74">
        <v>1160.996263866042</v>
      </c>
      <c r="Y1169" s="74">
        <v>380</v>
      </c>
      <c r="Z1169" s="74">
        <v>0.20217448906589849</v>
      </c>
      <c r="AA1169" s="74">
        <v>0.79782551093410159</v>
      </c>
      <c r="AB1169" s="74">
        <v>5.3182624623621176E-4</v>
      </c>
      <c r="AC1169" s="74">
        <v>5.3182624623621176E-4</v>
      </c>
      <c r="AD1169" t="s">
        <v>5810</v>
      </c>
    </row>
    <row r="1170" spans="1:30">
      <c r="A1170" s="165" t="s">
        <v>1276</v>
      </c>
      <c r="C1170" s="165" t="s">
        <v>8443</v>
      </c>
      <c r="D1170" s="168" t="s">
        <v>5945</v>
      </c>
      <c r="E1170" s="168" t="s">
        <v>81</v>
      </c>
      <c r="F1170" s="159">
        <v>27.73</v>
      </c>
      <c r="G1170" s="159">
        <v>-18.03</v>
      </c>
      <c r="H1170" s="74">
        <v>44.130610302896962</v>
      </c>
      <c r="I1170" s="74">
        <v>4.256241549486691</v>
      </c>
      <c r="J1170" s="74">
        <v>14.93102402799382</v>
      </c>
      <c r="K1170" s="74">
        <v>0.1628509992954284</v>
      </c>
      <c r="L1170" s="74">
        <v>5.8013155366291196</v>
      </c>
      <c r="M1170" s="74">
        <v>10.11787227104004</v>
      </c>
      <c r="N1170" s="74">
        <v>4.7749521398350927</v>
      </c>
      <c r="O1170" s="74">
        <v>1.7099354926019981</v>
      </c>
      <c r="P1170" s="74">
        <v>0</v>
      </c>
      <c r="Q1170" s="74">
        <v>1.095725859456895</v>
      </c>
      <c r="R1170" s="74">
        <v>0.51667895274873599</v>
      </c>
      <c r="S1170" s="74">
        <v>0</v>
      </c>
      <c r="T1170" s="74">
        <v>0</v>
      </c>
      <c r="U1170" s="74">
        <v>1.77941726108795E-2</v>
      </c>
      <c r="V1170" s="74">
        <v>11.06655104764936</v>
      </c>
      <c r="W1170" s="74">
        <v>2.1699117531361272</v>
      </c>
      <c r="X1170" s="74">
        <v>1135.956679699264</v>
      </c>
      <c r="Y1170" s="74">
        <v>170</v>
      </c>
      <c r="Z1170" s="74">
        <v>0.30871152812411129</v>
      </c>
      <c r="AA1170" s="74">
        <v>0.69128847187588871</v>
      </c>
      <c r="AB1170" s="74">
        <v>1.1421487686050791E-3</v>
      </c>
      <c r="AC1170" s="74">
        <v>1.142148768605078E-3</v>
      </c>
      <c r="AD1170" t="s">
        <v>5810</v>
      </c>
    </row>
    <row r="1171" spans="1:30">
      <c r="A1171" s="165" t="s">
        <v>1277</v>
      </c>
      <c r="C1171" s="165" t="s">
        <v>8443</v>
      </c>
      <c r="D1171" s="168" t="s">
        <v>5945</v>
      </c>
      <c r="E1171" s="168" t="s">
        <v>81</v>
      </c>
      <c r="F1171" s="159">
        <v>27.73</v>
      </c>
      <c r="G1171" s="159">
        <v>-18.03</v>
      </c>
      <c r="H1171" s="74">
        <v>42.85050610502784</v>
      </c>
      <c r="I1171" s="74">
        <v>5.2060986624516934</v>
      </c>
      <c r="J1171" s="74">
        <v>14.63882136938561</v>
      </c>
      <c r="K1171" s="74">
        <v>0.19911291001843451</v>
      </c>
      <c r="L1171" s="74">
        <v>5.8134936000836861</v>
      </c>
      <c r="M1171" s="74">
        <v>10.27844976413343</v>
      </c>
      <c r="N1171" s="74">
        <v>4.4357931620773474</v>
      </c>
      <c r="O1171" s="74">
        <v>1.5868695556014629</v>
      </c>
      <c r="P1171" s="74">
        <v>0</v>
      </c>
      <c r="Q1171" s="74">
        <v>1.0066263784265299</v>
      </c>
      <c r="R1171" s="74">
        <v>0.6573821597414401</v>
      </c>
      <c r="S1171" s="74">
        <v>0</v>
      </c>
      <c r="T1171" s="74">
        <v>0</v>
      </c>
      <c r="U1171" s="74">
        <v>7.7086051192956284E-3</v>
      </c>
      <c r="V1171" s="74">
        <v>11.88659421887486</v>
      </c>
      <c r="W1171" s="74">
        <v>2.3307045157285171</v>
      </c>
      <c r="X1171" s="74">
        <v>1138.6222660846149</v>
      </c>
      <c r="Y1171" s="74">
        <v>130</v>
      </c>
      <c r="Z1171" s="74">
        <v>0.67717299418019872</v>
      </c>
      <c r="AA1171" s="74">
        <v>0.32282700581980128</v>
      </c>
      <c r="AB1171" s="74">
        <v>2.2733318094773211E-3</v>
      </c>
      <c r="AC1171" s="74">
        <v>2.2733318094773211E-3</v>
      </c>
      <c r="AD1171" t="s">
        <v>5810</v>
      </c>
    </row>
    <row r="1172" spans="1:30">
      <c r="A1172" s="165" t="s">
        <v>1278</v>
      </c>
      <c r="C1172" s="165" t="s">
        <v>8443</v>
      </c>
      <c r="D1172" s="168" t="s">
        <v>5945</v>
      </c>
      <c r="E1172" s="168" t="s">
        <v>81</v>
      </c>
      <c r="F1172" s="159">
        <v>27.73</v>
      </c>
      <c r="G1172" s="159">
        <v>-18.03</v>
      </c>
      <c r="H1172" s="74">
        <v>40.988517798033662</v>
      </c>
      <c r="I1172" s="74">
        <v>4.7444931033183178</v>
      </c>
      <c r="J1172" s="74">
        <v>14.616699974013519</v>
      </c>
      <c r="K1172" s="74">
        <v>9.5553708885995375E-2</v>
      </c>
      <c r="L1172" s="74">
        <v>5.8579452689688116</v>
      </c>
      <c r="M1172" s="74">
        <v>12.21377565265939</v>
      </c>
      <c r="N1172" s="74">
        <v>4.3964764372703771</v>
      </c>
      <c r="O1172" s="74">
        <v>1.514777742971674</v>
      </c>
      <c r="P1172" s="74">
        <v>0</v>
      </c>
      <c r="Q1172" s="74">
        <v>1.045055826658412</v>
      </c>
      <c r="R1172" s="74">
        <v>0.78844447657516803</v>
      </c>
      <c r="S1172" s="74">
        <v>0</v>
      </c>
      <c r="T1172" s="74">
        <v>0</v>
      </c>
      <c r="U1172" s="74">
        <v>0.2171835010524418</v>
      </c>
      <c r="V1172" s="74">
        <v>12.347698814136869</v>
      </c>
      <c r="W1172" s="74">
        <v>2.421117172424899</v>
      </c>
      <c r="X1172" s="74">
        <v>1170.7486758341461</v>
      </c>
      <c r="Y1172" s="74">
        <v>1040</v>
      </c>
      <c r="Z1172" s="74">
        <v>0.14659216164149791</v>
      </c>
      <c r="AA1172" s="74">
        <v>0.85340783835850209</v>
      </c>
      <c r="AB1172" s="74">
        <v>2.523330823825538E-3</v>
      </c>
      <c r="AC1172" s="74">
        <v>2.5233308238255371E-3</v>
      </c>
      <c r="AD1172" t="s">
        <v>5810</v>
      </c>
    </row>
    <row r="1173" spans="1:30">
      <c r="A1173" s="165" t="s">
        <v>1279</v>
      </c>
      <c r="C1173" s="165" t="s">
        <v>8443</v>
      </c>
      <c r="D1173" s="168" t="s">
        <v>5945</v>
      </c>
      <c r="E1173" s="168" t="s">
        <v>81</v>
      </c>
      <c r="F1173" s="159">
        <v>27.73</v>
      </c>
      <c r="G1173" s="159">
        <v>-18.03</v>
      </c>
      <c r="H1173" s="74">
        <v>44.211891826308033</v>
      </c>
      <c r="I1173" s="74">
        <v>4.3755539541633048</v>
      </c>
      <c r="J1173" s="74">
        <v>14.467573641689061</v>
      </c>
      <c r="K1173" s="74">
        <v>0.23822795477525921</v>
      </c>
      <c r="L1173" s="74">
        <v>5.9335848820183763</v>
      </c>
      <c r="M1173" s="74">
        <v>10.89113877632883</v>
      </c>
      <c r="N1173" s="74">
        <v>4.4227974726208474</v>
      </c>
      <c r="O1173" s="74">
        <v>1.5499894779048511</v>
      </c>
      <c r="P1173" s="74">
        <v>0</v>
      </c>
      <c r="Q1173" s="74">
        <v>1.018248599946572</v>
      </c>
      <c r="R1173" s="74">
        <v>0.82962963446563198</v>
      </c>
      <c r="S1173" s="74">
        <v>0</v>
      </c>
      <c r="T1173" s="74">
        <v>0</v>
      </c>
      <c r="U1173" s="74">
        <v>1.078831165322011E-2</v>
      </c>
      <c r="V1173" s="74">
        <v>10.95734440210812</v>
      </c>
      <c r="W1173" s="74">
        <v>2.1484986875242509</v>
      </c>
      <c r="X1173" s="74">
        <v>1148.7929036870589</v>
      </c>
      <c r="Y1173" s="74">
        <v>200</v>
      </c>
      <c r="Z1173" s="74">
        <v>0.62097822633932054</v>
      </c>
      <c r="AA1173" s="74">
        <v>0.37902177366067952</v>
      </c>
      <c r="AB1173" s="74">
        <v>2.0759001801484681E-4</v>
      </c>
      <c r="AC1173" s="74">
        <v>2.075900180148467E-4</v>
      </c>
      <c r="AD1173" t="s">
        <v>5810</v>
      </c>
    </row>
    <row r="1174" spans="1:30">
      <c r="A1174" s="165" t="s">
        <v>1280</v>
      </c>
      <c r="C1174" s="165" t="s">
        <v>8443</v>
      </c>
      <c r="D1174" s="168" t="s">
        <v>5945</v>
      </c>
      <c r="E1174" s="168" t="s">
        <v>81</v>
      </c>
      <c r="F1174" s="159">
        <v>27.73</v>
      </c>
      <c r="G1174" s="159">
        <v>-18.03</v>
      </c>
      <c r="H1174" s="74">
        <v>42.373709022548773</v>
      </c>
      <c r="I1174" s="74">
        <v>5.124870563163844</v>
      </c>
      <c r="J1174" s="74">
        <v>14.040093785779129</v>
      </c>
      <c r="K1174" s="74">
        <v>0.24739367318255609</v>
      </c>
      <c r="L1174" s="74">
        <v>6.0008050726841926</v>
      </c>
      <c r="M1174" s="74">
        <v>11.56414572327729</v>
      </c>
      <c r="N1174" s="74">
        <v>4.1151825636708104</v>
      </c>
      <c r="O1174" s="74">
        <v>1.571854923513557</v>
      </c>
      <c r="P1174" s="74">
        <v>0</v>
      </c>
      <c r="Q1174" s="74">
        <v>0.86688352147708658</v>
      </c>
      <c r="R1174" s="74">
        <v>2.5922908142029679</v>
      </c>
      <c r="S1174" s="74">
        <v>0</v>
      </c>
      <c r="T1174" s="74">
        <v>0</v>
      </c>
      <c r="U1174" s="74">
        <v>0.1283507134119897</v>
      </c>
      <c r="V1174" s="74">
        <v>11.98080197809737</v>
      </c>
      <c r="W1174" s="74">
        <v>2.3491766235327791</v>
      </c>
      <c r="X1174" s="74">
        <v>1159.9648190064031</v>
      </c>
      <c r="Y1174" s="74">
        <v>1550</v>
      </c>
      <c r="Z1174" s="74">
        <v>0.66773274482564937</v>
      </c>
      <c r="AA1174" s="74">
        <v>0.33226725517435068</v>
      </c>
      <c r="AB1174" s="74">
        <v>2.1973362178741981E-3</v>
      </c>
      <c r="AC1174" s="74">
        <v>2.197336217874199E-3</v>
      </c>
      <c r="AD1174" t="s">
        <v>5810</v>
      </c>
    </row>
    <row r="1175" spans="1:30">
      <c r="A1175" s="165" t="s">
        <v>1281</v>
      </c>
      <c r="C1175" s="165" t="s">
        <v>8443</v>
      </c>
      <c r="D1175" s="168" t="s">
        <v>5945</v>
      </c>
      <c r="E1175" s="168" t="s">
        <v>81</v>
      </c>
      <c r="F1175" s="159">
        <v>27.73</v>
      </c>
      <c r="G1175" s="159">
        <v>-18.03</v>
      </c>
      <c r="H1175" s="74">
        <v>42.059444285259893</v>
      </c>
      <c r="I1175" s="74">
        <v>5.0042512257532676</v>
      </c>
      <c r="J1175" s="74">
        <v>14.224302519504469</v>
      </c>
      <c r="K1175" s="74">
        <v>0.23733988932431091</v>
      </c>
      <c r="L1175" s="74">
        <v>6.0873658901697203</v>
      </c>
      <c r="M1175" s="74">
        <v>11.618592124422729</v>
      </c>
      <c r="N1175" s="74">
        <v>4.1695389031296317</v>
      </c>
      <c r="O1175" s="74">
        <v>1.5728796055221279</v>
      </c>
      <c r="P1175" s="74">
        <v>0</v>
      </c>
      <c r="Q1175" s="74">
        <v>0.90008135993753513</v>
      </c>
      <c r="R1175" s="74">
        <v>1.0108662849629759</v>
      </c>
      <c r="S1175" s="74">
        <v>0</v>
      </c>
      <c r="T1175" s="74">
        <v>0</v>
      </c>
      <c r="U1175" s="74">
        <v>3.2729267242178582E-2</v>
      </c>
      <c r="V1175" s="74">
        <v>12.00727356742987</v>
      </c>
      <c r="W1175" s="74">
        <v>2.3543671307259841</v>
      </c>
      <c r="X1175" s="74">
        <v>1160.868629265417</v>
      </c>
      <c r="Y1175" s="74">
        <v>360</v>
      </c>
      <c r="Z1175" s="74">
        <v>0.55526916017921335</v>
      </c>
      <c r="AA1175" s="74">
        <v>0.44473083982078648</v>
      </c>
      <c r="AB1175" s="74">
        <v>2.6266216237179518E-3</v>
      </c>
      <c r="AC1175" s="74">
        <v>2.6266216237179531E-3</v>
      </c>
      <c r="AD1175" t="s">
        <v>5810</v>
      </c>
    </row>
    <row r="1176" spans="1:30">
      <c r="A1176" s="165" t="s">
        <v>1282</v>
      </c>
      <c r="C1176" s="165" t="s">
        <v>8443</v>
      </c>
      <c r="D1176" s="168" t="s">
        <v>5945</v>
      </c>
      <c r="E1176" s="168" t="s">
        <v>81</v>
      </c>
      <c r="F1176" s="159">
        <v>27.73</v>
      </c>
      <c r="G1176" s="159">
        <v>-18.03</v>
      </c>
      <c r="H1176" s="74">
        <v>43.245260549995542</v>
      </c>
      <c r="I1176" s="74">
        <v>4.3586106922468817</v>
      </c>
      <c r="J1176" s="74">
        <v>14.36079273756914</v>
      </c>
      <c r="K1176" s="74">
        <v>0.15383331854988991</v>
      </c>
      <c r="L1176" s="74">
        <v>6.0899896108279963</v>
      </c>
      <c r="M1176" s="74">
        <v>10.680858450689421</v>
      </c>
      <c r="N1176" s="74">
        <v>4.8925027978023818</v>
      </c>
      <c r="O1176" s="74">
        <v>1.6821120387840911</v>
      </c>
      <c r="P1176" s="74">
        <v>0</v>
      </c>
      <c r="Q1176" s="74">
        <v>0.98533759594047154</v>
      </c>
      <c r="R1176" s="74">
        <v>0.38347878392373608</v>
      </c>
      <c r="S1176" s="74">
        <v>0</v>
      </c>
      <c r="T1176" s="74">
        <v>0</v>
      </c>
      <c r="U1176" s="74">
        <v>7.3877094393497312E-3</v>
      </c>
      <c r="V1176" s="74">
        <v>11.518096876455051</v>
      </c>
      <c r="W1176" s="74">
        <v>2.2584501420873271</v>
      </c>
      <c r="X1176" s="74">
        <v>1145.302250281444</v>
      </c>
      <c r="Y1176" s="74">
        <v>60</v>
      </c>
      <c r="Z1176" s="74">
        <v>0.49308109262937261</v>
      </c>
      <c r="AA1176" s="74">
        <v>0.50691890737062739</v>
      </c>
      <c r="AB1176" s="74">
        <v>2.369035001940841E-3</v>
      </c>
      <c r="AC1176" s="74">
        <v>2.3690350019408401E-3</v>
      </c>
      <c r="AD1176" t="s">
        <v>5810</v>
      </c>
    </row>
    <row r="1177" spans="1:30">
      <c r="A1177" s="165" t="s">
        <v>1283</v>
      </c>
      <c r="C1177" s="165" t="s">
        <v>8443</v>
      </c>
      <c r="D1177" s="168" t="s">
        <v>5945</v>
      </c>
      <c r="E1177" s="168" t="s">
        <v>81</v>
      </c>
      <c r="F1177" s="159">
        <v>27.73</v>
      </c>
      <c r="G1177" s="159">
        <v>-18.03</v>
      </c>
      <c r="H1177" s="74">
        <v>43.0076798837501</v>
      </c>
      <c r="I1177" s="74">
        <v>4.7511465116719087</v>
      </c>
      <c r="J1177" s="74">
        <v>14.463596068547879</v>
      </c>
      <c r="K1177" s="74">
        <v>0.18099605758750131</v>
      </c>
      <c r="L1177" s="74">
        <v>6.0965505397390016</v>
      </c>
      <c r="M1177" s="74">
        <v>10.65664565729077</v>
      </c>
      <c r="N1177" s="74">
        <v>4.4364144782003097</v>
      </c>
      <c r="O1177" s="74">
        <v>1.5837155038906361</v>
      </c>
      <c r="P1177" s="74">
        <v>0</v>
      </c>
      <c r="Q1177" s="74">
        <v>1.030671994595493</v>
      </c>
      <c r="R1177" s="74">
        <v>0.52913569473587208</v>
      </c>
      <c r="S1177" s="74">
        <v>0</v>
      </c>
      <c r="T1177" s="74">
        <v>0</v>
      </c>
      <c r="U1177" s="74">
        <v>6.2597847266594384E-3</v>
      </c>
      <c r="V1177" s="74">
        <v>11.723695809017411</v>
      </c>
      <c r="W1177" s="74">
        <v>2.2987636542446732</v>
      </c>
      <c r="X1177" s="74">
        <v>1144.9003179110271</v>
      </c>
      <c r="Y1177" s="74">
        <v>90</v>
      </c>
      <c r="Z1177" s="74">
        <v>0.63770918179748748</v>
      </c>
      <c r="AA1177" s="74">
        <v>0.36229081820251252</v>
      </c>
      <c r="AB1177" s="74">
        <v>1.9963553036643632E-3</v>
      </c>
      <c r="AC1177" s="74">
        <v>1.9963553036643632E-3</v>
      </c>
      <c r="AD1177" t="s">
        <v>5810</v>
      </c>
    </row>
    <row r="1178" spans="1:30">
      <c r="A1178" s="165" t="s">
        <v>1284</v>
      </c>
      <c r="C1178" s="165" t="s">
        <v>8443</v>
      </c>
      <c r="D1178" s="168" t="s">
        <v>5945</v>
      </c>
      <c r="E1178" s="168" t="s">
        <v>81</v>
      </c>
      <c r="F1178" s="159">
        <v>27.73</v>
      </c>
      <c r="G1178" s="159">
        <v>-18.03</v>
      </c>
      <c r="H1178" s="74">
        <v>44.496570820183187</v>
      </c>
      <c r="I1178" s="74">
        <v>4.1892369085524059</v>
      </c>
      <c r="J1178" s="74">
        <v>14.97390870048314</v>
      </c>
      <c r="K1178" s="74">
        <v>0.1608152364127603</v>
      </c>
      <c r="L1178" s="74">
        <v>6.1361063643743847</v>
      </c>
      <c r="M1178" s="74">
        <v>9.6810772320481693</v>
      </c>
      <c r="N1178" s="74">
        <v>4.7832481880520392</v>
      </c>
      <c r="O1178" s="74">
        <v>1.802135743050495</v>
      </c>
      <c r="P1178" s="74">
        <v>0</v>
      </c>
      <c r="Q1178" s="74">
        <v>1.0754518935103341</v>
      </c>
      <c r="R1178" s="74">
        <v>0.39723205416048002</v>
      </c>
      <c r="S1178" s="74">
        <v>0</v>
      </c>
      <c r="T1178" s="74">
        <v>0</v>
      </c>
      <c r="U1178" s="74">
        <v>1.3026425157883711E-2</v>
      </c>
      <c r="V1178" s="74">
        <v>10.79623157633311</v>
      </c>
      <c r="W1178" s="74">
        <v>2.1169079405313629</v>
      </c>
      <c r="X1178" s="74">
        <v>1128.7058820520001</v>
      </c>
      <c r="Y1178" s="74">
        <v>120</v>
      </c>
      <c r="Z1178" s="74">
        <v>0.26254742763383909</v>
      </c>
      <c r="AA1178" s="74">
        <v>0.73745257236616091</v>
      </c>
      <c r="AB1178" s="74">
        <v>1.25051763935877E-3</v>
      </c>
      <c r="AC1178" s="74">
        <v>1.25051763935877E-3</v>
      </c>
      <c r="AD1178" t="s">
        <v>5810</v>
      </c>
    </row>
    <row r="1179" spans="1:30">
      <c r="A1179" s="165" t="s">
        <v>1285</v>
      </c>
      <c r="C1179" s="165" t="s">
        <v>8443</v>
      </c>
      <c r="D1179" s="168" t="s">
        <v>5945</v>
      </c>
      <c r="E1179" s="168" t="s">
        <v>81</v>
      </c>
      <c r="F1179" s="159">
        <v>27.73</v>
      </c>
      <c r="G1179" s="159">
        <v>-18.03</v>
      </c>
      <c r="H1179" s="74">
        <v>42.595195740515898</v>
      </c>
      <c r="I1179" s="74">
        <v>4.7531335489109967</v>
      </c>
      <c r="J1179" s="74">
        <v>13.11812572013811</v>
      </c>
      <c r="K1179" s="74">
        <v>0.1920559568102391</v>
      </c>
      <c r="L1179" s="74">
        <v>6.1467961464973389</v>
      </c>
      <c r="M1179" s="74">
        <v>13.23677809136119</v>
      </c>
      <c r="N1179" s="74">
        <v>4.1508219356684144</v>
      </c>
      <c r="O1179" s="74">
        <v>1.4871767545672441</v>
      </c>
      <c r="P1179" s="74">
        <v>0</v>
      </c>
      <c r="Q1179" s="74">
        <v>0.56510705616415902</v>
      </c>
      <c r="R1179" s="74">
        <v>0.76403179093520013</v>
      </c>
      <c r="S1179" s="74">
        <v>0</v>
      </c>
      <c r="T1179" s="74">
        <v>0</v>
      </c>
      <c r="U1179" s="74">
        <v>0.26105467854866748</v>
      </c>
      <c r="V1179" s="74">
        <v>11.691587691961439</v>
      </c>
      <c r="W1179" s="74">
        <v>2.2924679456475832</v>
      </c>
      <c r="X1179" s="74">
        <v>1187.7305163165961</v>
      </c>
      <c r="Y1179" s="74">
        <v>1230</v>
      </c>
      <c r="Z1179" s="74">
        <v>0.1143946139925209</v>
      </c>
      <c r="AA1179" s="74">
        <v>0.88560538600747918</v>
      </c>
      <c r="AB1179" s="74">
        <v>5.6972047941249745E-4</v>
      </c>
      <c r="AC1179" s="74">
        <v>5.6972047941249745E-4</v>
      </c>
      <c r="AD1179" t="s">
        <v>5810</v>
      </c>
    </row>
    <row r="1180" spans="1:30">
      <c r="A1180" s="165" t="s">
        <v>1286</v>
      </c>
      <c r="C1180" s="165" t="s">
        <v>8443</v>
      </c>
      <c r="D1180" s="168" t="s">
        <v>5945</v>
      </c>
      <c r="E1180" s="168" t="s">
        <v>81</v>
      </c>
      <c r="F1180" s="159">
        <v>27.73</v>
      </c>
      <c r="G1180" s="159">
        <v>-18.03</v>
      </c>
      <c r="H1180" s="74">
        <v>42.298812953435068</v>
      </c>
      <c r="I1180" s="74">
        <v>4.8861242901469426</v>
      </c>
      <c r="J1180" s="74">
        <v>14.09524679460583</v>
      </c>
      <c r="K1180" s="74">
        <v>0.15083734174151911</v>
      </c>
      <c r="L1180" s="74">
        <v>6.3683525683269382</v>
      </c>
      <c r="M1180" s="74">
        <v>11.52095616221723</v>
      </c>
      <c r="N1180" s="74">
        <v>4.2475795434411792</v>
      </c>
      <c r="O1180" s="74">
        <v>1.5697139363900761</v>
      </c>
      <c r="P1180" s="74">
        <v>0</v>
      </c>
      <c r="Q1180" s="74">
        <v>0.94926967069329371</v>
      </c>
      <c r="R1180" s="74">
        <v>1.21127970235856</v>
      </c>
      <c r="S1180" s="74">
        <v>0</v>
      </c>
      <c r="T1180" s="74">
        <v>0</v>
      </c>
      <c r="U1180" s="74">
        <v>0.18327190594357889</v>
      </c>
      <c r="V1180" s="74">
        <v>11.82614072815163</v>
      </c>
      <c r="W1180" s="74">
        <v>2.3188508912818739</v>
      </c>
      <c r="X1180" s="74">
        <v>1159.2478722928061</v>
      </c>
      <c r="Y1180" s="74">
        <v>1190</v>
      </c>
      <c r="Z1180" s="74">
        <v>0.26559419332763429</v>
      </c>
      <c r="AA1180" s="74">
        <v>0.73440580667236566</v>
      </c>
      <c r="AB1180" s="74">
        <v>1.01353782979378E-3</v>
      </c>
      <c r="AC1180" s="74">
        <v>1.01353782979378E-3</v>
      </c>
      <c r="AD1180" t="s">
        <v>5810</v>
      </c>
    </row>
    <row r="1181" spans="1:30">
      <c r="A1181" s="165" t="s">
        <v>1287</v>
      </c>
      <c r="C1181" s="165" t="s">
        <v>8443</v>
      </c>
      <c r="D1181" s="168" t="s">
        <v>5945</v>
      </c>
      <c r="E1181" s="168" t="s">
        <v>81</v>
      </c>
      <c r="F1181" s="159">
        <v>27.73</v>
      </c>
      <c r="G1181" s="159">
        <v>-18.03</v>
      </c>
      <c r="H1181" s="74">
        <v>41.33527179509408</v>
      </c>
      <c r="I1181" s="74">
        <v>4.5102167837742266</v>
      </c>
      <c r="J1181" s="74">
        <v>15.166157151148029</v>
      </c>
      <c r="K1181" s="74">
        <v>0.1136606816606797</v>
      </c>
      <c r="L1181" s="74">
        <v>6.3690215599595001</v>
      </c>
      <c r="M1181" s="74">
        <v>10.62475911842265</v>
      </c>
      <c r="N1181" s="74">
        <v>4.6238774654349069</v>
      </c>
      <c r="O1181" s="74">
        <v>1.706921918390915</v>
      </c>
      <c r="P1181" s="74">
        <v>0</v>
      </c>
      <c r="Q1181" s="74">
        <v>1.0038350468792769</v>
      </c>
      <c r="R1181" s="74">
        <v>0.76043232235814417</v>
      </c>
      <c r="S1181" s="74">
        <v>0</v>
      </c>
      <c r="T1181" s="74">
        <v>0</v>
      </c>
      <c r="U1181" s="74">
        <v>0.18101060221782181</v>
      </c>
      <c r="V1181" s="74">
        <v>12.364336707350381</v>
      </c>
      <c r="W1181" s="74">
        <v>2.424379504101315</v>
      </c>
      <c r="X1181" s="74">
        <v>1144.371001365816</v>
      </c>
      <c r="Y1181" s="74">
        <v>950</v>
      </c>
      <c r="Z1181" s="74">
        <v>0.14622363776352751</v>
      </c>
      <c r="AA1181" s="74">
        <v>0.85377636223647246</v>
      </c>
      <c r="AB1181" s="74">
        <v>4.8947011519948579E-4</v>
      </c>
      <c r="AC1181" s="74">
        <v>4.8947011519948557E-4</v>
      </c>
      <c r="AD1181" t="s">
        <v>5810</v>
      </c>
    </row>
    <row r="1182" spans="1:30">
      <c r="A1182" s="165" t="s">
        <v>1288</v>
      </c>
      <c r="C1182" s="165" t="s">
        <v>8443</v>
      </c>
      <c r="D1182" s="168" t="s">
        <v>5945</v>
      </c>
      <c r="E1182" s="168" t="s">
        <v>81</v>
      </c>
      <c r="F1182" s="159">
        <v>27.73</v>
      </c>
      <c r="G1182" s="159">
        <v>-18.03</v>
      </c>
      <c r="H1182" s="74">
        <v>42.426199403531882</v>
      </c>
      <c r="I1182" s="74">
        <v>4.5422882840899144</v>
      </c>
      <c r="J1182" s="74">
        <v>14.37402451467373</v>
      </c>
      <c r="K1182" s="74">
        <v>0.14178938411704181</v>
      </c>
      <c r="L1182" s="74">
        <v>6.4096846408654216</v>
      </c>
      <c r="M1182" s="74">
        <v>11.40248103902934</v>
      </c>
      <c r="N1182" s="74">
        <v>4.2587095158558306</v>
      </c>
      <c r="O1182" s="74">
        <v>1.56169442222529</v>
      </c>
      <c r="P1182" s="74">
        <v>0</v>
      </c>
      <c r="Q1182" s="74">
        <v>0.95531854546943062</v>
      </c>
      <c r="R1182" s="74">
        <v>1.7864033561694721</v>
      </c>
      <c r="S1182" s="74">
        <v>0</v>
      </c>
      <c r="T1182" s="74">
        <v>0</v>
      </c>
      <c r="U1182" s="74">
        <v>0.2464379622046729</v>
      </c>
      <c r="V1182" s="74">
        <v>11.83863871262081</v>
      </c>
      <c r="W1182" s="74">
        <v>2.32130147622685</v>
      </c>
      <c r="X1182" s="74">
        <v>1157.2811852478869</v>
      </c>
      <c r="Y1182" s="74">
        <v>1710</v>
      </c>
      <c r="Z1182" s="74">
        <v>0.35491117654777232</v>
      </c>
      <c r="AA1182" s="74">
        <v>0.64508882345222773</v>
      </c>
      <c r="AB1182" s="74">
        <v>1.5575028376394039E-3</v>
      </c>
      <c r="AC1182" s="74">
        <v>1.557502837639402E-3</v>
      </c>
      <c r="AD1182" t="s">
        <v>5810</v>
      </c>
    </row>
    <row r="1183" spans="1:30">
      <c r="A1183" s="165" t="s">
        <v>1289</v>
      </c>
      <c r="C1183" s="165" t="s">
        <v>8443</v>
      </c>
      <c r="D1183" s="168" t="s">
        <v>5945</v>
      </c>
      <c r="E1183" s="168" t="s">
        <v>81</v>
      </c>
      <c r="F1183" s="159">
        <v>27.73</v>
      </c>
      <c r="G1183" s="159">
        <v>-18.03</v>
      </c>
      <c r="H1183" s="74">
        <v>43.855712395824362</v>
      </c>
      <c r="I1183" s="74">
        <v>4.6615229427951288</v>
      </c>
      <c r="J1183" s="74">
        <v>14.46208088312502</v>
      </c>
      <c r="K1183" s="74">
        <v>0.16788318556109261</v>
      </c>
      <c r="L1183" s="74">
        <v>6.5585024107818466</v>
      </c>
      <c r="M1183" s="74">
        <v>10.13632431145208</v>
      </c>
      <c r="N1183" s="74">
        <v>4.3438517653262352</v>
      </c>
      <c r="O1183" s="74">
        <v>1.6999429148731</v>
      </c>
      <c r="P1183" s="74">
        <v>0</v>
      </c>
      <c r="Q1183" s="74">
        <v>0.98116161142291269</v>
      </c>
      <c r="R1183" s="74">
        <v>0.55424099001441618</v>
      </c>
      <c r="S1183" s="74">
        <v>0</v>
      </c>
      <c r="T1183" s="74">
        <v>0</v>
      </c>
      <c r="U1183" s="74">
        <v>7.2769800920811454E-3</v>
      </c>
      <c r="V1183" s="74">
        <v>11.16306494201249</v>
      </c>
      <c r="W1183" s="74">
        <v>2.1888360442560781</v>
      </c>
      <c r="X1183" s="74">
        <v>1136.262983570105</v>
      </c>
      <c r="Y1183" s="74">
        <v>110</v>
      </c>
      <c r="Z1183" s="74">
        <v>0.5608999337782371</v>
      </c>
      <c r="AA1183" s="74">
        <v>0.43910006622176279</v>
      </c>
      <c r="AB1183" s="74">
        <v>8.7023418937569362E-4</v>
      </c>
      <c r="AC1183" s="74">
        <v>8.7023418937569352E-4</v>
      </c>
      <c r="AD1183" t="s">
        <v>5810</v>
      </c>
    </row>
    <row r="1184" spans="1:30">
      <c r="A1184" s="165" t="s">
        <v>1290</v>
      </c>
      <c r="C1184" s="165" t="s">
        <v>8443</v>
      </c>
      <c r="D1184" s="168" t="s">
        <v>5945</v>
      </c>
      <c r="E1184" s="168" t="s">
        <v>81</v>
      </c>
      <c r="F1184" s="159">
        <v>27.73</v>
      </c>
      <c r="G1184" s="159">
        <v>-18.03</v>
      </c>
      <c r="H1184" s="74">
        <v>43.197516635728881</v>
      </c>
      <c r="I1184" s="74">
        <v>4.6604089569061804</v>
      </c>
      <c r="J1184" s="74">
        <v>14.45179243529936</v>
      </c>
      <c r="K1184" s="74">
        <v>0.22120603463200861</v>
      </c>
      <c r="L1184" s="74">
        <v>6.5969672419118561</v>
      </c>
      <c r="M1184" s="74">
        <v>10.113137710585191</v>
      </c>
      <c r="N1184" s="74">
        <v>4.5598607593461766</v>
      </c>
      <c r="O1184" s="74">
        <v>1.648990439984064</v>
      </c>
      <c r="P1184" s="74">
        <v>0</v>
      </c>
      <c r="Q1184" s="74">
        <v>0.91197215186923541</v>
      </c>
      <c r="R1184" s="74">
        <v>0.64516942710064007</v>
      </c>
      <c r="S1184" s="74">
        <v>0</v>
      </c>
      <c r="T1184" s="74">
        <v>0</v>
      </c>
      <c r="U1184" s="74">
        <v>0.33575306020375673</v>
      </c>
      <c r="V1184" s="74">
        <v>11.592425488676501</v>
      </c>
      <c r="W1184" s="74">
        <v>2.273024378320383</v>
      </c>
      <c r="X1184" s="74">
        <v>1135.8780859957139</v>
      </c>
      <c r="Y1184" s="74">
        <v>1980</v>
      </c>
      <c r="Z1184" s="74">
        <v>5.4036961777848107E-2</v>
      </c>
      <c r="AA1184" s="74">
        <v>0.94596303822215189</v>
      </c>
      <c r="AB1184" s="74">
        <v>6.5370258775325973E-4</v>
      </c>
      <c r="AC1184" s="74">
        <v>6.5370258775325929E-4</v>
      </c>
      <c r="AD1184" t="s">
        <v>5810</v>
      </c>
    </row>
    <row r="1185" spans="1:30">
      <c r="A1185" s="165" t="s">
        <v>1291</v>
      </c>
      <c r="C1185" s="165" t="s">
        <v>8443</v>
      </c>
      <c r="D1185" s="168" t="s">
        <v>5945</v>
      </c>
      <c r="E1185" s="168" t="s">
        <v>81</v>
      </c>
      <c r="F1185" s="159">
        <v>27.73</v>
      </c>
      <c r="G1185" s="159">
        <v>-18.03</v>
      </c>
      <c r="H1185" s="74">
        <v>43.07736582862848</v>
      </c>
      <c r="I1185" s="74">
        <v>4.5745697269350609</v>
      </c>
      <c r="J1185" s="74">
        <v>14.183176953378659</v>
      </c>
      <c r="K1185" s="74">
        <v>0.15985859045773071</v>
      </c>
      <c r="L1185" s="74">
        <v>6.6969690002449296</v>
      </c>
      <c r="M1185" s="74">
        <v>11.416316318537939</v>
      </c>
      <c r="N1185" s="74">
        <v>4.074885956762154</v>
      </c>
      <c r="O1185" s="74">
        <v>1.5342403084182199</v>
      </c>
      <c r="P1185" s="74">
        <v>0</v>
      </c>
      <c r="Q1185" s="74">
        <v>0.8475521494079683</v>
      </c>
      <c r="R1185" s="74">
        <v>2.6379182243436481</v>
      </c>
      <c r="S1185" s="74">
        <v>0</v>
      </c>
      <c r="T1185" s="74">
        <v>0</v>
      </c>
      <c r="U1185" s="74">
        <v>0.29039614280596909</v>
      </c>
      <c r="V1185" s="74">
        <v>11.41980539214452</v>
      </c>
      <c r="W1185" s="74">
        <v>2.2391773039537211</v>
      </c>
      <c r="X1185" s="74">
        <v>1157.5108508877299</v>
      </c>
      <c r="Y1185" s="74">
        <v>2370</v>
      </c>
      <c r="Z1185" s="74">
        <v>0.4831466878629746</v>
      </c>
      <c r="AA1185" s="74">
        <v>0.51685331213702534</v>
      </c>
      <c r="AB1185" s="74">
        <v>2.8100076782788179E-3</v>
      </c>
      <c r="AC1185" s="74">
        <v>2.8100076782788179E-3</v>
      </c>
      <c r="AD1185" t="s">
        <v>5810</v>
      </c>
    </row>
    <row r="1186" spans="1:30">
      <c r="A1186" s="165" t="s">
        <v>1292</v>
      </c>
      <c r="C1186" s="165" t="s">
        <v>8443</v>
      </c>
      <c r="D1186" s="168" t="s">
        <v>5945</v>
      </c>
      <c r="E1186" s="168" t="s">
        <v>81</v>
      </c>
      <c r="F1186" s="159">
        <v>27.73</v>
      </c>
      <c r="G1186" s="159">
        <v>-18.03</v>
      </c>
      <c r="H1186" s="74">
        <v>43.714666242845048</v>
      </c>
      <c r="I1186" s="74">
        <v>4.3964946804213332</v>
      </c>
      <c r="J1186" s="74">
        <v>14.51727770217771</v>
      </c>
      <c r="K1186" s="74">
        <v>9.9509138857272986E-2</v>
      </c>
      <c r="L1186" s="74">
        <v>7.0772105726672629</v>
      </c>
      <c r="M1186" s="74">
        <v>10.64647271491147</v>
      </c>
      <c r="N1186" s="74">
        <v>4.2246152587587709</v>
      </c>
      <c r="O1186" s="74">
        <v>1.4926370828590949</v>
      </c>
      <c r="P1186" s="74">
        <v>0</v>
      </c>
      <c r="Q1186" s="74">
        <v>0.98604510322206851</v>
      </c>
      <c r="R1186" s="74">
        <v>3.0465282161047842</v>
      </c>
      <c r="S1186" s="74">
        <v>0</v>
      </c>
      <c r="T1186" s="74">
        <v>0</v>
      </c>
      <c r="U1186" s="74">
        <v>0.34190702737233802</v>
      </c>
      <c r="V1186" s="74">
        <v>10.91831077778798</v>
      </c>
      <c r="W1186" s="74">
        <v>2.140845036462137</v>
      </c>
      <c r="X1186" s="74">
        <v>1144.7314470675301</v>
      </c>
      <c r="Y1186" s="74">
        <v>2960</v>
      </c>
      <c r="Z1186" s="74">
        <v>0.4927523561547642</v>
      </c>
      <c r="AA1186" s="74">
        <v>0.5072476438452358</v>
      </c>
      <c r="AB1186" s="74">
        <v>2.305269184922376E-3</v>
      </c>
      <c r="AC1186" s="74">
        <v>2.3052691849223738E-3</v>
      </c>
      <c r="AD1186" t="s">
        <v>5810</v>
      </c>
    </row>
    <row r="1187" spans="1:30">
      <c r="A1187" s="165" t="s">
        <v>1293</v>
      </c>
      <c r="C1187" s="165" t="s">
        <v>8443</v>
      </c>
      <c r="D1187" s="168" t="s">
        <v>5945</v>
      </c>
      <c r="E1187" s="168" t="s">
        <v>81</v>
      </c>
      <c r="F1187" s="159">
        <v>27.73</v>
      </c>
      <c r="G1187" s="159">
        <v>-18.03</v>
      </c>
      <c r="H1187" s="74">
        <v>42.714196840002842</v>
      </c>
      <c r="I1187" s="74">
        <v>4.5819075137680194</v>
      </c>
      <c r="J1187" s="74">
        <v>14.042334943446161</v>
      </c>
      <c r="K1187" s="74">
        <v>0.1106012346970555</v>
      </c>
      <c r="L1187" s="74">
        <v>7.1197031171804568</v>
      </c>
      <c r="M1187" s="74">
        <v>11.34064841952809</v>
      </c>
      <c r="N1187" s="74">
        <v>4.1214041911202788</v>
      </c>
      <c r="O1187" s="74">
        <v>1.456919900691213</v>
      </c>
      <c r="P1187" s="74">
        <v>0</v>
      </c>
      <c r="Q1187" s="74">
        <v>0.91296291913569472</v>
      </c>
      <c r="R1187" s="74">
        <v>2.4391146619901281</v>
      </c>
      <c r="S1187" s="74">
        <v>0</v>
      </c>
      <c r="T1187" s="74">
        <v>0</v>
      </c>
      <c r="U1187" s="74">
        <v>0.30809216215899587</v>
      </c>
      <c r="V1187" s="74">
        <v>11.55942278236566</v>
      </c>
      <c r="W1187" s="74">
        <v>2.2665532600830161</v>
      </c>
      <c r="X1187" s="74">
        <v>1156.254763764166</v>
      </c>
      <c r="Y1187" s="74">
        <v>2310</v>
      </c>
      <c r="Z1187" s="74">
        <v>0.44703283628988771</v>
      </c>
      <c r="AA1187" s="74">
        <v>0.55296716371011234</v>
      </c>
      <c r="AB1187" s="74">
        <v>2.1743861000824549E-3</v>
      </c>
      <c r="AC1187" s="74">
        <v>2.174386100082454E-3</v>
      </c>
      <c r="AD1187" t="s">
        <v>5810</v>
      </c>
    </row>
    <row r="1188" spans="1:30">
      <c r="A1188" s="165" t="s">
        <v>1294</v>
      </c>
      <c r="C1188" s="165" t="s">
        <v>8443</v>
      </c>
      <c r="D1188" s="168" t="s">
        <v>5945</v>
      </c>
      <c r="E1188" s="168" t="s">
        <v>81</v>
      </c>
      <c r="F1188" s="159">
        <v>27.73</v>
      </c>
      <c r="G1188" s="159">
        <v>-18.03</v>
      </c>
      <c r="H1188" s="74">
        <v>43.696233034092273</v>
      </c>
      <c r="I1188" s="74">
        <v>4.7002274083277467</v>
      </c>
      <c r="J1188" s="74">
        <v>13.639304042685881</v>
      </c>
      <c r="K1188" s="74">
        <v>9.9512941279821826E-2</v>
      </c>
      <c r="L1188" s="74">
        <v>7.3307866742802084</v>
      </c>
      <c r="M1188" s="74">
        <v>11.506309483132529</v>
      </c>
      <c r="N1188" s="74">
        <v>3.8478337294864442</v>
      </c>
      <c r="O1188" s="74">
        <v>1.460528319995769</v>
      </c>
      <c r="P1188" s="74">
        <v>0</v>
      </c>
      <c r="Q1188" s="74">
        <v>0.8533988600663508</v>
      </c>
      <c r="R1188" s="74">
        <v>2.2717102431677358</v>
      </c>
      <c r="S1188" s="74">
        <v>0</v>
      </c>
      <c r="T1188" s="74">
        <v>0</v>
      </c>
      <c r="U1188" s="74">
        <v>8.3547753432040128E-2</v>
      </c>
      <c r="V1188" s="74">
        <v>10.93598568065501</v>
      </c>
      <c r="W1188" s="74">
        <v>2.1443107033444009</v>
      </c>
      <c r="X1188" s="74">
        <v>1159.0047374200001</v>
      </c>
      <c r="Y1188" s="74">
        <v>1260</v>
      </c>
      <c r="Z1188" s="74">
        <v>0.64348727714497855</v>
      </c>
      <c r="AA1188" s="74">
        <v>0.3565127228550215</v>
      </c>
      <c r="AB1188" s="74">
        <v>4.3493182151917728E-4</v>
      </c>
      <c r="AC1188" s="74">
        <v>4.3493182151917728E-4</v>
      </c>
      <c r="AD1188" t="s">
        <v>5810</v>
      </c>
    </row>
    <row r="1189" spans="1:30">
      <c r="A1189" s="165" t="s">
        <v>1295</v>
      </c>
      <c r="C1189" s="165" t="s">
        <v>8443</v>
      </c>
      <c r="D1189" s="168" t="s">
        <v>5945</v>
      </c>
      <c r="E1189" s="168" t="s">
        <v>81</v>
      </c>
      <c r="F1189" s="159">
        <v>27.73</v>
      </c>
      <c r="G1189" s="159">
        <v>-18.03</v>
      </c>
      <c r="H1189" s="74">
        <v>42.861698673342133</v>
      </c>
      <c r="I1189" s="74">
        <v>4.1015979591714951</v>
      </c>
      <c r="J1189" s="74">
        <v>13.4910403460984</v>
      </c>
      <c r="K1189" s="74">
        <v>8.6455251100183469E-2</v>
      </c>
      <c r="L1189" s="74">
        <v>7.9699677990959827</v>
      </c>
      <c r="M1189" s="74">
        <v>11.881565264570559</v>
      </c>
      <c r="N1189" s="74">
        <v>3.9196398144141318</v>
      </c>
      <c r="O1189" s="74">
        <v>1.6004274389708379</v>
      </c>
      <c r="P1189" s="74">
        <v>0</v>
      </c>
      <c r="Q1189" s="74">
        <v>0.91682777910892244</v>
      </c>
      <c r="R1189" s="74">
        <v>0.65679379837139207</v>
      </c>
      <c r="S1189" s="74">
        <v>0</v>
      </c>
      <c r="T1189" s="74">
        <v>0</v>
      </c>
      <c r="U1189" s="74">
        <v>0.23553015965975771</v>
      </c>
      <c r="V1189" s="74">
        <v>11.19516272300825</v>
      </c>
      <c r="W1189" s="74">
        <v>2.1951297261748981</v>
      </c>
      <c r="X1189" s="74">
        <v>1165.2339833918711</v>
      </c>
      <c r="Y1189" s="74">
        <v>1390</v>
      </c>
      <c r="Z1189" s="74">
        <v>7.8790036829221199E-2</v>
      </c>
      <c r="AA1189" s="74">
        <v>0.92120996317077886</v>
      </c>
      <c r="AB1189" s="74">
        <v>2.5153778934956903E-4</v>
      </c>
      <c r="AC1189" s="74">
        <v>2.5153778934956903E-4</v>
      </c>
      <c r="AD1189" t="s">
        <v>5810</v>
      </c>
    </row>
    <row r="1190" spans="1:30">
      <c r="A1190" s="165" t="s">
        <v>1296</v>
      </c>
      <c r="C1190" s="165" t="s">
        <v>8443</v>
      </c>
      <c r="D1190" s="168" t="s">
        <v>5946</v>
      </c>
      <c r="E1190" s="168" t="s">
        <v>6363</v>
      </c>
      <c r="F1190" s="159">
        <v>38.47</v>
      </c>
      <c r="G1190" s="159">
        <v>-28.4</v>
      </c>
      <c r="H1190" s="74">
        <v>47.966666666666661</v>
      </c>
      <c r="I1190" s="74">
        <v>3.0030000000000001</v>
      </c>
      <c r="J1190" s="74">
        <v>17.04666666666667</v>
      </c>
      <c r="K1190" s="74">
        <v>0.14133333333333331</v>
      </c>
      <c r="L1190" s="74">
        <v>4.1909999999999998</v>
      </c>
      <c r="M1190" s="74">
        <v>7.7</v>
      </c>
      <c r="N1190" s="74">
        <v>4.0006666666666666</v>
      </c>
      <c r="O1190" s="74">
        <v>1.655</v>
      </c>
      <c r="P1190" s="74">
        <v>0</v>
      </c>
      <c r="Q1190" s="74">
        <v>0.90052019999999999</v>
      </c>
      <c r="R1190" s="74">
        <v>0.92365892272007666</v>
      </c>
      <c r="S1190" s="74">
        <v>0</v>
      </c>
      <c r="T1190" s="74">
        <v>0</v>
      </c>
      <c r="U1190" s="74">
        <v>6.9710333645996422E-2</v>
      </c>
      <c r="V1190" s="74">
        <v>8.3430333333333326</v>
      </c>
      <c r="W1190" s="74">
        <v>1.6358887253000001</v>
      </c>
      <c r="X1190" s="74">
        <v>1095.82</v>
      </c>
      <c r="Y1190" s="74">
        <v>1190</v>
      </c>
      <c r="Z1190" s="74">
        <v>0.1374276087156206</v>
      </c>
      <c r="AA1190" s="74">
        <v>0.86257239128437935</v>
      </c>
      <c r="AB1190" s="74">
        <v>3.7088307838589279E-4</v>
      </c>
      <c r="AC1190" s="74">
        <v>3.7088307838589279E-4</v>
      </c>
      <c r="AD1190" t="s">
        <v>5810</v>
      </c>
    </row>
    <row r="1191" spans="1:30">
      <c r="A1191" s="165" t="s">
        <v>1297</v>
      </c>
      <c r="C1191" s="165" t="s">
        <v>8443</v>
      </c>
      <c r="D1191" s="168" t="s">
        <v>5946</v>
      </c>
      <c r="E1191" s="168" t="s">
        <v>6363</v>
      </c>
      <c r="F1191" s="159">
        <v>38.47</v>
      </c>
      <c r="G1191" s="159">
        <v>-28.4</v>
      </c>
      <c r="H1191" s="74">
        <v>48.089333333333343</v>
      </c>
      <c r="I1191" s="74">
        <v>3.335666666666667</v>
      </c>
      <c r="J1191" s="74">
        <v>16.832999999999998</v>
      </c>
      <c r="K1191" s="74">
        <v>0.14033333333333331</v>
      </c>
      <c r="L1191" s="74">
        <v>4.3536666666666664</v>
      </c>
      <c r="M1191" s="74">
        <v>8.6303333333333345</v>
      </c>
      <c r="N1191" s="74">
        <v>4.0426666666666664</v>
      </c>
      <c r="O1191" s="74">
        <v>1.4636666666666669</v>
      </c>
      <c r="P1191" s="74">
        <v>0</v>
      </c>
      <c r="Q1191" s="74">
        <v>0.66374219999999984</v>
      </c>
      <c r="R1191" s="74">
        <v>1.3</v>
      </c>
      <c r="S1191" s="74">
        <v>0</v>
      </c>
      <c r="T1191" s="74">
        <v>0</v>
      </c>
      <c r="U1191" s="74">
        <v>0.17199999999999999</v>
      </c>
      <c r="V1191" s="74">
        <v>8.765766666666666</v>
      </c>
      <c r="W1191" s="74">
        <v>1.7187776058999999</v>
      </c>
      <c r="X1191" s="74">
        <v>1111.263533333333</v>
      </c>
      <c r="Y1191" s="74">
        <v>2530</v>
      </c>
      <c r="Z1191" s="74">
        <v>0.13240758742096859</v>
      </c>
      <c r="AA1191" s="74">
        <v>0.86759241257903141</v>
      </c>
      <c r="AB1191" s="74">
        <v>2.4938629786307382E-4</v>
      </c>
      <c r="AC1191" s="74">
        <v>2.4938629786307387E-4</v>
      </c>
      <c r="AD1191" t="s">
        <v>5810</v>
      </c>
    </row>
    <row r="1192" spans="1:30">
      <c r="A1192" s="165" t="s">
        <v>1298</v>
      </c>
      <c r="C1192" s="165" t="s">
        <v>8443</v>
      </c>
      <c r="D1192" s="168" t="s">
        <v>5946</v>
      </c>
      <c r="E1192" s="168" t="s">
        <v>6363</v>
      </c>
      <c r="F1192" s="159">
        <v>38.47</v>
      </c>
      <c r="G1192" s="159">
        <v>-28.4</v>
      </c>
      <c r="H1192" s="74">
        <v>46.267166666666668</v>
      </c>
      <c r="I1192" s="74">
        <v>3.4171666666666671</v>
      </c>
      <c r="J1192" s="74">
        <v>16.8047</v>
      </c>
      <c r="K1192" s="74">
        <v>0.17699999999999999</v>
      </c>
      <c r="L1192" s="74">
        <v>4.4025333333333334</v>
      </c>
      <c r="M1192" s="74">
        <v>8.8237666666666659</v>
      </c>
      <c r="N1192" s="74">
        <v>4.0525333333333329</v>
      </c>
      <c r="O1192" s="74">
        <v>1.4349000000000001</v>
      </c>
      <c r="P1192" s="74">
        <v>0</v>
      </c>
      <c r="Q1192" s="74">
        <v>0.96941496000000005</v>
      </c>
      <c r="R1192" s="74">
        <v>1.909421453504591</v>
      </c>
      <c r="S1192" s="74">
        <v>0</v>
      </c>
      <c r="T1192" s="74">
        <v>0</v>
      </c>
      <c r="U1192" s="74">
        <v>0.16104622604147881</v>
      </c>
      <c r="V1192" s="74">
        <v>8.400974999999999</v>
      </c>
      <c r="W1192" s="74">
        <v>1.647249835275</v>
      </c>
      <c r="X1192" s="74">
        <v>1114.474526666666</v>
      </c>
      <c r="Y1192" s="74">
        <v>2420</v>
      </c>
      <c r="Z1192" s="74">
        <v>0.25942586460913281</v>
      </c>
      <c r="AA1192" s="74">
        <v>0.74057413539086725</v>
      </c>
      <c r="AB1192" s="74">
        <v>8.6710898239006622E-4</v>
      </c>
      <c r="AC1192" s="74">
        <v>8.6710898239006568E-4</v>
      </c>
      <c r="AD1192" t="s">
        <v>5810</v>
      </c>
    </row>
    <row r="1193" spans="1:30">
      <c r="A1193" s="165" t="s">
        <v>1299</v>
      </c>
      <c r="C1193" s="165" t="s">
        <v>8443</v>
      </c>
      <c r="D1193" s="168" t="s">
        <v>5946</v>
      </c>
      <c r="E1193" s="168" t="s">
        <v>6363</v>
      </c>
      <c r="F1193" s="159">
        <v>38.47</v>
      </c>
      <c r="G1193" s="159">
        <v>-28.4</v>
      </c>
      <c r="H1193" s="74">
        <v>46.300203799999998</v>
      </c>
      <c r="I1193" s="74">
        <v>3.4180438999999998</v>
      </c>
      <c r="J1193" s="74">
        <v>16.545536599999991</v>
      </c>
      <c r="K1193" s="74">
        <v>0.1756374</v>
      </c>
      <c r="L1193" s="74">
        <v>4.5333711000000001</v>
      </c>
      <c r="M1193" s="74">
        <v>8.7627256000000013</v>
      </c>
      <c r="N1193" s="74">
        <v>4.1069023000000007</v>
      </c>
      <c r="O1193" s="74">
        <v>1.3821147</v>
      </c>
      <c r="P1193" s="74">
        <v>0</v>
      </c>
      <c r="Q1193" s="74">
        <v>0.61908052260000013</v>
      </c>
      <c r="R1193" s="74">
        <v>1.6907184349008151</v>
      </c>
      <c r="S1193" s="74">
        <v>0</v>
      </c>
      <c r="T1193" s="74">
        <v>0</v>
      </c>
      <c r="U1193" s="74">
        <v>0.21791050457285471</v>
      </c>
      <c r="V1193" s="74">
        <v>8.7804672749999995</v>
      </c>
      <c r="W1193" s="74">
        <v>1.721660077833975</v>
      </c>
      <c r="X1193" s="74">
        <v>1113.4612449599999</v>
      </c>
      <c r="Y1193" s="74">
        <v>2900</v>
      </c>
      <c r="Z1193" s="74">
        <v>0.18698928140368279</v>
      </c>
      <c r="AA1193" s="74">
        <v>0.81301071859631713</v>
      </c>
      <c r="AB1193" s="74">
        <v>1.6650757279812979E-4</v>
      </c>
      <c r="AC1193" s="74">
        <v>1.6650757279812979E-4</v>
      </c>
      <c r="AD1193" t="s">
        <v>5810</v>
      </c>
    </row>
    <row r="1194" spans="1:30">
      <c r="A1194" s="165" t="s">
        <v>1300</v>
      </c>
      <c r="C1194" s="165" t="s">
        <v>8443</v>
      </c>
      <c r="D1194" s="168" t="s">
        <v>5946</v>
      </c>
      <c r="E1194" s="168" t="s">
        <v>6363</v>
      </c>
      <c r="F1194" s="159">
        <v>38.47</v>
      </c>
      <c r="G1194" s="159">
        <v>-28.4</v>
      </c>
      <c r="H1194" s="74">
        <v>47.032053166666657</v>
      </c>
      <c r="I1194" s="74">
        <v>3.3586225000000001</v>
      </c>
      <c r="J1194" s="74">
        <v>16.742533333333331</v>
      </c>
      <c r="K1194" s="74">
        <v>0.13522049999999999</v>
      </c>
      <c r="L1194" s="74">
        <v>4.6098471666666656</v>
      </c>
      <c r="M1194" s="74">
        <v>9.318797833333333</v>
      </c>
      <c r="N1194" s="74">
        <v>4.0844086666666666</v>
      </c>
      <c r="O1194" s="74">
        <v>1.2534015000000001</v>
      </c>
      <c r="P1194" s="74">
        <v>0</v>
      </c>
      <c r="Q1194" s="74">
        <v>0.60144896339999987</v>
      </c>
      <c r="R1194" s="74">
        <v>1.407580593457749</v>
      </c>
      <c r="S1194" s="74">
        <v>0</v>
      </c>
      <c r="T1194" s="74">
        <v>0</v>
      </c>
      <c r="U1194" s="74">
        <v>0.1537450721613928</v>
      </c>
      <c r="V1194" s="74">
        <v>8.8466403416666672</v>
      </c>
      <c r="W1194" s="74">
        <v>1.734635187647575</v>
      </c>
      <c r="X1194" s="74">
        <v>1122.6920440333331</v>
      </c>
      <c r="Y1194" s="74">
        <v>2200</v>
      </c>
      <c r="Z1194" s="74">
        <v>0.1700574133440014</v>
      </c>
      <c r="AA1194" s="74">
        <v>0.82994258665599863</v>
      </c>
      <c r="AB1194" s="74">
        <v>7.8597776067074318E-4</v>
      </c>
      <c r="AC1194" s="74">
        <v>7.8597776067074296E-4</v>
      </c>
      <c r="AD1194" t="s">
        <v>5810</v>
      </c>
    </row>
    <row r="1195" spans="1:30">
      <c r="A1195" s="165" t="s">
        <v>1301</v>
      </c>
      <c r="C1195" s="165" t="s">
        <v>8443</v>
      </c>
      <c r="D1195" s="168" t="s">
        <v>5946</v>
      </c>
      <c r="E1195" s="168" t="s">
        <v>6363</v>
      </c>
      <c r="F1195" s="159">
        <v>38.47</v>
      </c>
      <c r="G1195" s="159">
        <v>-28.4</v>
      </c>
      <c r="H1195" s="74">
        <v>47.935572499999992</v>
      </c>
      <c r="I1195" s="74">
        <v>3.0141</v>
      </c>
      <c r="J1195" s="74">
        <v>16.667185</v>
      </c>
      <c r="K1195" s="74">
        <v>0.20143249999999999</v>
      </c>
      <c r="L1195" s="74">
        <v>4.743525</v>
      </c>
      <c r="M1195" s="74">
        <v>8.9572600000000016</v>
      </c>
      <c r="N1195" s="74">
        <v>3.9498500000000001</v>
      </c>
      <c r="O1195" s="74">
        <v>1.3829400000000001</v>
      </c>
      <c r="P1195" s="74">
        <v>0</v>
      </c>
      <c r="Q1195" s="74">
        <v>0.79673123699999993</v>
      </c>
      <c r="R1195" s="74">
        <v>1.97</v>
      </c>
      <c r="S1195" s="74">
        <v>0</v>
      </c>
      <c r="T1195" s="74">
        <v>0</v>
      </c>
      <c r="U1195" s="74">
        <v>0.2286185</v>
      </c>
      <c r="V1195" s="74">
        <v>8.9139606249999979</v>
      </c>
      <c r="W1195" s="74">
        <v>1.7478352418831249</v>
      </c>
      <c r="X1195" s="74">
        <v>1116.6905159999999</v>
      </c>
      <c r="Y1195" s="74">
        <v>3240</v>
      </c>
      <c r="Z1195" s="74">
        <v>0.21577137594738219</v>
      </c>
      <c r="AA1195" s="74">
        <v>0.78422862405261784</v>
      </c>
      <c r="AB1195" s="74">
        <v>6.2363448046224039E-4</v>
      </c>
      <c r="AC1195" s="74">
        <v>6.2363448046224028E-4</v>
      </c>
      <c r="AD1195" t="s">
        <v>5810</v>
      </c>
    </row>
    <row r="1196" spans="1:30">
      <c r="A1196" s="165" t="s">
        <v>1302</v>
      </c>
      <c r="C1196" s="165" t="s">
        <v>8443</v>
      </c>
      <c r="D1196" s="168" t="s">
        <v>5946</v>
      </c>
      <c r="E1196" s="168" t="s">
        <v>6363</v>
      </c>
      <c r="F1196" s="159">
        <v>38.47</v>
      </c>
      <c r="G1196" s="159">
        <v>-28.4</v>
      </c>
      <c r="H1196" s="74">
        <v>45.526666666666657</v>
      </c>
      <c r="I1196" s="74">
        <v>3.897333333333334</v>
      </c>
      <c r="J1196" s="74">
        <v>16.698</v>
      </c>
      <c r="K1196" s="74">
        <v>0.1573333333333333</v>
      </c>
      <c r="L1196" s="74">
        <v>4.8276666666666674</v>
      </c>
      <c r="M1196" s="74">
        <v>9.6333333333333329</v>
      </c>
      <c r="N1196" s="74">
        <v>3.7090000000000001</v>
      </c>
      <c r="O1196" s="74">
        <v>1.220333333333333</v>
      </c>
      <c r="P1196" s="74">
        <v>0</v>
      </c>
      <c r="Q1196" s="74">
        <v>0.93259980000000009</v>
      </c>
      <c r="R1196" s="74">
        <v>2.018629164083197</v>
      </c>
      <c r="S1196" s="74">
        <v>0</v>
      </c>
      <c r="T1196" s="74">
        <v>0</v>
      </c>
      <c r="U1196" s="74">
        <v>0.2251819352321483</v>
      </c>
      <c r="V1196" s="74">
        <v>8.7210000000000001</v>
      </c>
      <c r="W1196" s="74">
        <v>1.709999829</v>
      </c>
      <c r="X1196" s="74">
        <v>1127.913333333333</v>
      </c>
      <c r="Y1196" s="74">
        <v>3080</v>
      </c>
      <c r="Z1196" s="74">
        <v>0.24964360217132539</v>
      </c>
      <c r="AA1196" s="74">
        <v>0.75035639782867458</v>
      </c>
      <c r="AB1196" s="74">
        <v>8.0917979673747931E-4</v>
      </c>
      <c r="AC1196" s="74">
        <v>8.0917979673747942E-4</v>
      </c>
      <c r="AD1196" t="s">
        <v>5810</v>
      </c>
    </row>
    <row r="1197" spans="1:30">
      <c r="A1197" s="165" t="s">
        <v>1303</v>
      </c>
      <c r="C1197" s="165" t="s">
        <v>8443</v>
      </c>
      <c r="D1197" s="168" t="s">
        <v>5946</v>
      </c>
      <c r="E1197" s="168" t="s">
        <v>6363</v>
      </c>
      <c r="F1197" s="159">
        <v>38.47</v>
      </c>
      <c r="G1197" s="159">
        <v>-28.4</v>
      </c>
      <c r="H1197" s="74">
        <v>45.877650000000003</v>
      </c>
      <c r="I1197" s="74">
        <v>3.5432100000000002</v>
      </c>
      <c r="J1197" s="74">
        <v>16.243919999999999</v>
      </c>
      <c r="K1197" s="74">
        <v>0.21779999999999999</v>
      </c>
      <c r="L1197" s="74">
        <v>4.8471999999999991</v>
      </c>
      <c r="M1197" s="74">
        <v>9.4529399999999999</v>
      </c>
      <c r="N1197" s="74">
        <v>3.8062200000000002</v>
      </c>
      <c r="O1197" s="74">
        <v>1.2774300000000001</v>
      </c>
      <c r="P1197" s="74">
        <v>0</v>
      </c>
      <c r="Q1197" s="74">
        <v>1.180746963</v>
      </c>
      <c r="R1197" s="74">
        <v>1.76349700716502</v>
      </c>
      <c r="S1197" s="74">
        <v>0</v>
      </c>
      <c r="T1197" s="74">
        <v>0</v>
      </c>
      <c r="U1197" s="74">
        <v>0.18884666143660969</v>
      </c>
      <c r="V1197" s="74">
        <v>9.0693385000000006</v>
      </c>
      <c r="W1197" s="74">
        <v>1.7783014888365001</v>
      </c>
      <c r="X1197" s="74">
        <v>1124.9188039999999</v>
      </c>
      <c r="Y1197" s="74">
        <v>2630</v>
      </c>
      <c r="Z1197" s="74">
        <v>0.22190799252844989</v>
      </c>
      <c r="AA1197" s="74">
        <v>0.77809200747155005</v>
      </c>
      <c r="AB1197" s="74">
        <v>4.0811258709832842E-4</v>
      </c>
      <c r="AC1197" s="74">
        <v>4.0811258709832847E-4</v>
      </c>
      <c r="AD1197" t="s">
        <v>5810</v>
      </c>
    </row>
    <row r="1198" spans="1:30">
      <c r="A1198" s="165" t="s">
        <v>1304</v>
      </c>
      <c r="C1198" s="165" t="s">
        <v>8443</v>
      </c>
      <c r="D1198" s="168" t="s">
        <v>5946</v>
      </c>
      <c r="E1198" s="168" t="s">
        <v>6363</v>
      </c>
      <c r="F1198" s="159">
        <v>38.47</v>
      </c>
      <c r="G1198" s="159">
        <v>-28.4</v>
      </c>
      <c r="H1198" s="74">
        <v>47.026440000000008</v>
      </c>
      <c r="I1198" s="74">
        <v>3.5585550000000001</v>
      </c>
      <c r="J1198" s="74">
        <v>16.869402000000001</v>
      </c>
      <c r="K1198" s="74">
        <v>0.19889100000000001</v>
      </c>
      <c r="L1198" s="74">
        <v>4.8494840000000003</v>
      </c>
      <c r="M1198" s="74">
        <v>8.9474590000000003</v>
      </c>
      <c r="N1198" s="74">
        <v>4.0135589999999999</v>
      </c>
      <c r="O1198" s="74">
        <v>1.4962530000000001</v>
      </c>
      <c r="P1198" s="74">
        <v>0</v>
      </c>
      <c r="Q1198" s="74">
        <v>0.82497274200000004</v>
      </c>
      <c r="R1198" s="74">
        <v>1.4199012776276689</v>
      </c>
      <c r="S1198" s="74">
        <v>0</v>
      </c>
      <c r="T1198" s="74">
        <v>0</v>
      </c>
      <c r="U1198" s="74">
        <v>0.13460226121146779</v>
      </c>
      <c r="V1198" s="74">
        <v>9.0923675500000005</v>
      </c>
      <c r="W1198" s="74">
        <v>1.7828169883849501</v>
      </c>
      <c r="X1198" s="74">
        <v>1116.5278194</v>
      </c>
      <c r="Y1198" s="74">
        <v>1960</v>
      </c>
      <c r="Z1198" s="74">
        <v>0.19289113976086689</v>
      </c>
      <c r="AA1198" s="74">
        <v>0.80710886023913309</v>
      </c>
      <c r="AB1198" s="74">
        <v>4.3785136289959319E-4</v>
      </c>
      <c r="AC1198" s="74">
        <v>4.3785136289959341E-4</v>
      </c>
      <c r="AD1198" t="s">
        <v>5810</v>
      </c>
    </row>
    <row r="1199" spans="1:30">
      <c r="A1199" s="165" t="s">
        <v>1305</v>
      </c>
      <c r="C1199" s="165" t="s">
        <v>8443</v>
      </c>
      <c r="D1199" s="168" t="s">
        <v>5946</v>
      </c>
      <c r="E1199" s="168" t="s">
        <v>6363</v>
      </c>
      <c r="F1199" s="159">
        <v>38.47</v>
      </c>
      <c r="G1199" s="159">
        <v>-28.4</v>
      </c>
      <c r="H1199" s="74">
        <v>47.365199999999987</v>
      </c>
      <c r="I1199" s="74">
        <v>2.7745000000000002</v>
      </c>
      <c r="J1199" s="74">
        <v>16.104299999999999</v>
      </c>
      <c r="K1199" s="74">
        <v>0.15176666666666669</v>
      </c>
      <c r="L1199" s="74">
        <v>4.9497333333333344</v>
      </c>
      <c r="M1199" s="74">
        <v>7.5117333333333329</v>
      </c>
      <c r="N1199" s="74">
        <v>4.4629666666666674</v>
      </c>
      <c r="O1199" s="74">
        <v>1.7234333333333329</v>
      </c>
      <c r="P1199" s="74">
        <v>0</v>
      </c>
      <c r="Q1199" s="74">
        <v>1.09315056</v>
      </c>
      <c r="R1199" s="74">
        <v>1.44314785282518</v>
      </c>
      <c r="S1199" s="74">
        <v>0</v>
      </c>
      <c r="T1199" s="74">
        <v>0</v>
      </c>
      <c r="U1199" s="74">
        <v>8.0360529782029497E-2</v>
      </c>
      <c r="V1199" s="74">
        <v>10.307525</v>
      </c>
      <c r="W1199" s="74">
        <v>2.0210831312250002</v>
      </c>
      <c r="X1199" s="74">
        <v>1092.6947733333329</v>
      </c>
      <c r="Y1199" s="74">
        <v>1280</v>
      </c>
      <c r="Z1199" s="74">
        <v>0.27602517013397893</v>
      </c>
      <c r="AA1199" s="74">
        <v>0.72397482986602102</v>
      </c>
      <c r="AB1199" s="74">
        <v>7.0708559885160831E-5</v>
      </c>
      <c r="AC1199" s="74">
        <v>7.0708559885160818E-5</v>
      </c>
      <c r="AD1199" t="s">
        <v>5810</v>
      </c>
    </row>
    <row r="1200" spans="1:30">
      <c r="A1200" s="165" t="s">
        <v>1306</v>
      </c>
      <c r="C1200" s="165" t="s">
        <v>8443</v>
      </c>
      <c r="D1200" s="168" t="s">
        <v>5946</v>
      </c>
      <c r="E1200" s="168" t="s">
        <v>6363</v>
      </c>
      <c r="F1200" s="159">
        <v>38.47</v>
      </c>
      <c r="G1200" s="159">
        <v>-28.4</v>
      </c>
      <c r="H1200" s="74">
        <v>46.420699999999997</v>
      </c>
      <c r="I1200" s="74">
        <v>3.890133333333333</v>
      </c>
      <c r="J1200" s="74">
        <v>15.4367</v>
      </c>
      <c r="K1200" s="74">
        <v>0.24833333333333329</v>
      </c>
      <c r="L1200" s="74">
        <v>4.9995000000000003</v>
      </c>
      <c r="M1200" s="74">
        <v>7.8557333333333332</v>
      </c>
      <c r="N1200" s="74">
        <v>4.1295000000000002</v>
      </c>
      <c r="O1200" s="74">
        <v>1.4533666666666669</v>
      </c>
      <c r="P1200" s="74">
        <v>0</v>
      </c>
      <c r="Q1200" s="74">
        <v>0.85996241999999989</v>
      </c>
      <c r="R1200" s="74">
        <v>1.408738997989236</v>
      </c>
      <c r="S1200" s="74">
        <v>0</v>
      </c>
      <c r="T1200" s="74">
        <v>0</v>
      </c>
      <c r="U1200" s="74">
        <v>0.147357197460603</v>
      </c>
      <c r="V1200" s="74">
        <v>10.837585000000001</v>
      </c>
      <c r="W1200" s="74">
        <v>2.125016454164999</v>
      </c>
      <c r="X1200" s="74">
        <v>1098.4051733333331</v>
      </c>
      <c r="Y1200" s="74">
        <v>1950</v>
      </c>
      <c r="Z1200" s="74">
        <v>0.1996426898624804</v>
      </c>
      <c r="AA1200" s="74">
        <v>0.80035731013751965</v>
      </c>
      <c r="AB1200" s="74">
        <v>7.4871344286414577E-4</v>
      </c>
      <c r="AC1200" s="74">
        <v>7.4871344286414566E-4</v>
      </c>
      <c r="AD1200" t="s">
        <v>5810</v>
      </c>
    </row>
    <row r="1201" spans="1:30">
      <c r="A1201" s="165" t="s">
        <v>1307</v>
      </c>
      <c r="C1201" s="165" t="s">
        <v>8443</v>
      </c>
      <c r="D1201" s="168" t="s">
        <v>5946</v>
      </c>
      <c r="E1201" s="168" t="s">
        <v>6363</v>
      </c>
      <c r="F1201" s="159">
        <v>38.47</v>
      </c>
      <c r="G1201" s="159">
        <v>-28.4</v>
      </c>
      <c r="H1201" s="74">
        <v>45.435224166666671</v>
      </c>
      <c r="I1201" s="74">
        <v>3.6089976666666659</v>
      </c>
      <c r="J1201" s="74">
        <v>16.647544</v>
      </c>
      <c r="K1201" s="74">
        <v>0.17299733333333339</v>
      </c>
      <c r="L1201" s="74">
        <v>5.0080206666666669</v>
      </c>
      <c r="M1201" s="74">
        <v>10.04114233333333</v>
      </c>
      <c r="N1201" s="74">
        <v>3.6499584999999999</v>
      </c>
      <c r="O1201" s="74">
        <v>1.2969161666666671</v>
      </c>
      <c r="P1201" s="74">
        <v>0</v>
      </c>
      <c r="Q1201" s="74">
        <v>0.86820229439999996</v>
      </c>
      <c r="R1201" s="74">
        <v>2.045341652105293</v>
      </c>
      <c r="S1201" s="74">
        <v>0</v>
      </c>
      <c r="T1201" s="74">
        <v>0</v>
      </c>
      <c r="U1201" s="74">
        <v>0.2263889588876499</v>
      </c>
      <c r="V1201" s="74">
        <v>8.1668009916666655</v>
      </c>
      <c r="W1201" s="74">
        <v>1.601333367644425</v>
      </c>
      <c r="X1201" s="74">
        <v>1134.6829627333329</v>
      </c>
      <c r="Y1201" s="74">
        <v>3070</v>
      </c>
      <c r="Z1201" s="74">
        <v>0.24942097650785039</v>
      </c>
      <c r="AA1201" s="74">
        <v>0.75057902349214956</v>
      </c>
      <c r="AB1201" s="74">
        <v>2.5090540124259508E-4</v>
      </c>
      <c r="AC1201" s="74">
        <v>2.5090540124259508E-4</v>
      </c>
      <c r="AD1201" t="s">
        <v>5810</v>
      </c>
    </row>
    <row r="1202" spans="1:30">
      <c r="A1202" s="165" t="s">
        <v>1308</v>
      </c>
      <c r="C1202" s="165" t="s">
        <v>8443</v>
      </c>
      <c r="D1202" s="168" t="s">
        <v>5946</v>
      </c>
      <c r="E1202" s="168" t="s">
        <v>6363</v>
      </c>
      <c r="F1202" s="159">
        <v>38.47</v>
      </c>
      <c r="G1202" s="159">
        <v>-28.4</v>
      </c>
      <c r="H1202" s="74">
        <v>46.295409749999997</v>
      </c>
      <c r="I1202" s="74">
        <v>3.8064015000000002</v>
      </c>
      <c r="J1202" s="74">
        <v>16.919050500000001</v>
      </c>
      <c r="K1202" s="74">
        <v>0.13288274999999999</v>
      </c>
      <c r="L1202" s="74">
        <v>5.0118887500000007</v>
      </c>
      <c r="M1202" s="74">
        <v>9.6784539999999986</v>
      </c>
      <c r="N1202" s="74">
        <v>3.8587725000000002</v>
      </c>
      <c r="O1202" s="74">
        <v>1.1837182500000001</v>
      </c>
      <c r="P1202" s="74">
        <v>0</v>
      </c>
      <c r="Q1202" s="74">
        <v>0.60061947660000004</v>
      </c>
      <c r="R1202" s="74">
        <v>1.69349498644132</v>
      </c>
      <c r="S1202" s="74">
        <v>0</v>
      </c>
      <c r="T1202" s="74">
        <v>0</v>
      </c>
      <c r="U1202" s="74">
        <v>0.23674421055400649</v>
      </c>
      <c r="V1202" s="74">
        <v>8.3022035125000002</v>
      </c>
      <c r="W1202" s="74">
        <v>1.6278828788783619</v>
      </c>
      <c r="X1202" s="74">
        <v>1128.6623364</v>
      </c>
      <c r="Y1202" s="74">
        <v>3130</v>
      </c>
      <c r="Z1202" s="74">
        <v>0.1827005644568693</v>
      </c>
      <c r="AA1202" s="74">
        <v>0.81729943554313067</v>
      </c>
      <c r="AB1202" s="74">
        <v>8.962348110487518E-4</v>
      </c>
      <c r="AC1202" s="74">
        <v>8.9623481104875212E-4</v>
      </c>
      <c r="AD1202" t="s">
        <v>5810</v>
      </c>
    </row>
    <row r="1203" spans="1:30">
      <c r="A1203" s="165" t="s">
        <v>1309</v>
      </c>
      <c r="C1203" s="165" t="s">
        <v>8443</v>
      </c>
      <c r="D1203" s="168" t="s">
        <v>5946</v>
      </c>
      <c r="E1203" s="168" t="s">
        <v>6363</v>
      </c>
      <c r="F1203" s="159">
        <v>38.47</v>
      </c>
      <c r="G1203" s="159">
        <v>-28.4</v>
      </c>
      <c r="H1203" s="74">
        <v>48.97025</v>
      </c>
      <c r="I1203" s="74">
        <v>2.8337500000000002</v>
      </c>
      <c r="J1203" s="74">
        <v>16.627500000000001</v>
      </c>
      <c r="K1203" s="74">
        <v>0.12</v>
      </c>
      <c r="L1203" s="74">
        <v>5.1100000000000003</v>
      </c>
      <c r="M1203" s="74">
        <v>9.9742499999999996</v>
      </c>
      <c r="N1203" s="74">
        <v>3.383</v>
      </c>
      <c r="O1203" s="74">
        <v>0.97475000000000001</v>
      </c>
      <c r="P1203" s="74">
        <v>0</v>
      </c>
      <c r="Q1203" s="74">
        <v>0.61485900000000016</v>
      </c>
      <c r="R1203" s="74">
        <v>1.6840325221481811</v>
      </c>
      <c r="S1203" s="74">
        <v>0</v>
      </c>
      <c r="T1203" s="74">
        <v>0</v>
      </c>
      <c r="U1203" s="74">
        <v>0.31618614425270819</v>
      </c>
      <c r="V1203" s="74">
        <v>7.0003875000000004</v>
      </c>
      <c r="W1203" s="74">
        <v>1.3726248627375</v>
      </c>
      <c r="X1203" s="74">
        <v>1133.5725500000001</v>
      </c>
      <c r="Y1203" s="74">
        <v>4680</v>
      </c>
      <c r="Z1203" s="74">
        <v>0.12573514155724499</v>
      </c>
      <c r="AA1203" s="74">
        <v>0.87426485844275503</v>
      </c>
      <c r="AB1203" s="74">
        <v>4.317650862352586E-4</v>
      </c>
      <c r="AC1203" s="74">
        <v>4.317650862352587E-4</v>
      </c>
      <c r="AD1203" t="s">
        <v>5810</v>
      </c>
    </row>
    <row r="1204" spans="1:30">
      <c r="A1204" s="165" t="s">
        <v>1310</v>
      </c>
      <c r="C1204" s="165" t="s">
        <v>8443</v>
      </c>
      <c r="D1204" s="168" t="s">
        <v>5946</v>
      </c>
      <c r="E1204" s="168" t="s">
        <v>6363</v>
      </c>
      <c r="F1204" s="159">
        <v>38.47</v>
      </c>
      <c r="G1204" s="159">
        <v>-28.4</v>
      </c>
      <c r="H1204" s="74">
        <v>45.186481666666658</v>
      </c>
      <c r="I1204" s="74">
        <v>3.662595</v>
      </c>
      <c r="J1204" s="74">
        <v>16.777358333333339</v>
      </c>
      <c r="K1204" s="74">
        <v>7.6946666666666663E-2</v>
      </c>
      <c r="L1204" s="74">
        <v>5.1139166666666664</v>
      </c>
      <c r="M1204" s="74">
        <v>9.7959099999999992</v>
      </c>
      <c r="N1204" s="74">
        <v>3.5431949999999999</v>
      </c>
      <c r="O1204" s="74">
        <v>1.155195</v>
      </c>
      <c r="P1204" s="74">
        <v>0</v>
      </c>
      <c r="Q1204" s="74">
        <v>0.63838404000000004</v>
      </c>
      <c r="R1204" s="74">
        <v>1.7360366609909399</v>
      </c>
      <c r="S1204" s="74">
        <v>0</v>
      </c>
      <c r="T1204" s="74">
        <v>0</v>
      </c>
      <c r="U1204" s="74">
        <v>0.24188448978596669</v>
      </c>
      <c r="V1204" s="74">
        <v>8.3949584166666664</v>
      </c>
      <c r="W1204" s="74">
        <v>1.64607011317075</v>
      </c>
      <c r="X1204" s="74">
        <v>1130.612106</v>
      </c>
      <c r="Y1204" s="74">
        <v>3250</v>
      </c>
      <c r="Z1204" s="74">
        <v>0.18877329059793571</v>
      </c>
      <c r="AA1204" s="74">
        <v>0.81122670940206432</v>
      </c>
      <c r="AB1204" s="74">
        <v>5.4845573044626813E-4</v>
      </c>
      <c r="AC1204" s="74">
        <v>5.4845573044626824E-4</v>
      </c>
      <c r="AD1204" t="s">
        <v>5810</v>
      </c>
    </row>
    <row r="1205" spans="1:30">
      <c r="A1205" s="165" t="s">
        <v>1311</v>
      </c>
      <c r="C1205" s="165" t="s">
        <v>8443</v>
      </c>
      <c r="D1205" s="168" t="s">
        <v>5946</v>
      </c>
      <c r="E1205" s="168" t="s">
        <v>6363</v>
      </c>
      <c r="F1205" s="159">
        <v>38.47</v>
      </c>
      <c r="G1205" s="159">
        <v>-28.4</v>
      </c>
      <c r="H1205" s="74">
        <v>46.726011999999997</v>
      </c>
      <c r="I1205" s="74">
        <v>4.3155476666666672</v>
      </c>
      <c r="J1205" s="74">
        <v>14.08641933333333</v>
      </c>
      <c r="K1205" s="74">
        <v>0.2113153333333333</v>
      </c>
      <c r="L1205" s="74">
        <v>5.2453826666666661</v>
      </c>
      <c r="M1205" s="74">
        <v>9.4047746666666665</v>
      </c>
      <c r="N1205" s="74">
        <v>4.0520601666666671</v>
      </c>
      <c r="O1205" s="74">
        <v>1.646922666666667</v>
      </c>
      <c r="P1205" s="74">
        <v>0</v>
      </c>
      <c r="Q1205" s="74">
        <v>0.85548922529999993</v>
      </c>
      <c r="R1205" s="74">
        <v>1.095981524706255</v>
      </c>
      <c r="S1205" s="74">
        <v>0</v>
      </c>
      <c r="T1205" s="74">
        <v>0</v>
      </c>
      <c r="U1205" s="74">
        <v>0.1357170166542738</v>
      </c>
      <c r="V1205" s="74">
        <v>9.7934787166666659</v>
      </c>
      <c r="W1205" s="74">
        <v>1.9202897524154501</v>
      </c>
      <c r="X1205" s="74">
        <v>1124.119259466667</v>
      </c>
      <c r="Y1205" s="74">
        <v>1570</v>
      </c>
      <c r="Z1205" s="74">
        <v>0.15515504130642341</v>
      </c>
      <c r="AA1205" s="74">
        <v>0.84484495869357656</v>
      </c>
      <c r="AB1205" s="74">
        <v>4.0502405944669179E-4</v>
      </c>
      <c r="AC1205" s="74">
        <v>4.050240594466919E-4</v>
      </c>
      <c r="AD1205" t="s">
        <v>5810</v>
      </c>
    </row>
    <row r="1206" spans="1:30">
      <c r="A1206" s="165" t="s">
        <v>1312</v>
      </c>
      <c r="C1206" s="165" t="s">
        <v>8443</v>
      </c>
      <c r="D1206" s="168" t="s">
        <v>5946</v>
      </c>
      <c r="E1206" s="168" t="s">
        <v>6363</v>
      </c>
      <c r="F1206" s="159">
        <v>38.47</v>
      </c>
      <c r="G1206" s="159">
        <v>-28.4</v>
      </c>
      <c r="H1206" s="74">
        <v>45.835785166666668</v>
      </c>
      <c r="I1206" s="74">
        <v>3.6141291666666668</v>
      </c>
      <c r="J1206" s="74">
        <v>17.2090335</v>
      </c>
      <c r="K1206" s="74">
        <v>0.12644116666666669</v>
      </c>
      <c r="L1206" s="74">
        <v>5.3076394999999996</v>
      </c>
      <c r="M1206" s="74">
        <v>9.4797430000000009</v>
      </c>
      <c r="N1206" s="74">
        <v>3.7933335000000001</v>
      </c>
      <c r="O1206" s="74">
        <v>1.368427666666667</v>
      </c>
      <c r="P1206" s="74">
        <v>0</v>
      </c>
      <c r="Q1206" s="74">
        <v>0.88370208779999992</v>
      </c>
      <c r="R1206" s="74">
        <v>0.81025721844072929</v>
      </c>
      <c r="S1206" s="74">
        <v>0</v>
      </c>
      <c r="T1206" s="74">
        <v>0</v>
      </c>
      <c r="U1206" s="74">
        <v>0.11086642939333829</v>
      </c>
      <c r="V1206" s="74">
        <v>9.1778747166666665</v>
      </c>
      <c r="W1206" s="74">
        <v>1.79958309781945</v>
      </c>
      <c r="X1206" s="74">
        <v>1125.3637338000001</v>
      </c>
      <c r="Y1206" s="74">
        <v>1570</v>
      </c>
      <c r="Z1206" s="74">
        <v>9.3674027970582718E-2</v>
      </c>
      <c r="AA1206" s="74">
        <v>0.90632597202941723</v>
      </c>
      <c r="AB1206" s="74">
        <v>7.0454552474965638E-4</v>
      </c>
      <c r="AC1206" s="74">
        <v>7.0454552474965605E-4</v>
      </c>
      <c r="AD1206" t="s">
        <v>5810</v>
      </c>
    </row>
    <row r="1207" spans="1:30">
      <c r="A1207" s="165" t="s">
        <v>1313</v>
      </c>
      <c r="C1207" s="165" t="s">
        <v>8443</v>
      </c>
      <c r="D1207" s="168" t="s">
        <v>5946</v>
      </c>
      <c r="E1207" s="168" t="s">
        <v>6363</v>
      </c>
      <c r="F1207" s="159">
        <v>38.47</v>
      </c>
      <c r="G1207" s="159">
        <v>-28.4</v>
      </c>
      <c r="H1207" s="74">
        <v>46.159974999999989</v>
      </c>
      <c r="I1207" s="74">
        <v>3.5853999999999999</v>
      </c>
      <c r="J1207" s="74">
        <v>16.581175000000002</v>
      </c>
      <c r="K1207" s="74">
        <v>0.21515000000000001</v>
      </c>
      <c r="L1207" s="74">
        <v>5.344125</v>
      </c>
      <c r="M1207" s="74">
        <v>9.7213250000000002</v>
      </c>
      <c r="N1207" s="74">
        <v>3.4700250000000001</v>
      </c>
      <c r="O1207" s="74">
        <v>1.110525</v>
      </c>
      <c r="P1207" s="74">
        <v>0</v>
      </c>
      <c r="Q1207" s="74">
        <v>0.6598086299999999</v>
      </c>
      <c r="R1207" s="74">
        <v>1.662712051459923</v>
      </c>
      <c r="S1207" s="74">
        <v>0</v>
      </c>
      <c r="T1207" s="74">
        <v>0</v>
      </c>
      <c r="U1207" s="74">
        <v>0.1715748613426385</v>
      </c>
      <c r="V1207" s="74">
        <v>8.6071212500000005</v>
      </c>
      <c r="W1207" s="74">
        <v>1.68767066456625</v>
      </c>
      <c r="X1207" s="74">
        <v>1129.3739949999999</v>
      </c>
      <c r="Y1207" s="74">
        <v>2540</v>
      </c>
      <c r="Z1207" s="74">
        <v>0.21003127965874049</v>
      </c>
      <c r="AA1207" s="74">
        <v>0.78996872034125953</v>
      </c>
      <c r="AB1207" s="74">
        <v>8.1591005937623113E-4</v>
      </c>
      <c r="AC1207" s="74">
        <v>8.1591005937623146E-4</v>
      </c>
      <c r="AD1207" t="s">
        <v>5810</v>
      </c>
    </row>
    <row r="1208" spans="1:30">
      <c r="A1208" s="165" t="s">
        <v>1314</v>
      </c>
      <c r="C1208" s="165" t="s">
        <v>8443</v>
      </c>
      <c r="D1208" s="168" t="s">
        <v>5946</v>
      </c>
      <c r="E1208" s="168" t="s">
        <v>6363</v>
      </c>
      <c r="F1208" s="159">
        <v>38.47</v>
      </c>
      <c r="G1208" s="159">
        <v>-28.4</v>
      </c>
      <c r="H1208" s="74">
        <v>43.491726249999999</v>
      </c>
      <c r="I1208" s="74">
        <v>4.4568951666666674</v>
      </c>
      <c r="J1208" s="74">
        <v>15.501207666666661</v>
      </c>
      <c r="K1208" s="74">
        <v>0.194636</v>
      </c>
      <c r="L1208" s="74">
        <v>5.3494666666666664</v>
      </c>
      <c r="M1208" s="74">
        <v>8.091456916666667</v>
      </c>
      <c r="N1208" s="74">
        <v>4.2667573333333344</v>
      </c>
      <c r="O1208" s="74">
        <v>1.1289085000000001</v>
      </c>
      <c r="P1208" s="74">
        <v>0</v>
      </c>
      <c r="Q1208" s="74">
        <v>0.57441388049999986</v>
      </c>
      <c r="R1208" s="74">
        <v>0.97469290263876252</v>
      </c>
      <c r="S1208" s="74">
        <v>0</v>
      </c>
      <c r="T1208" s="74">
        <v>0</v>
      </c>
      <c r="U1208" s="74">
        <v>0.13220205038805141</v>
      </c>
      <c r="V1208" s="74">
        <v>11.133650625</v>
      </c>
      <c r="W1208" s="74">
        <v>2.1830685316931251</v>
      </c>
      <c r="X1208" s="74">
        <v>1102.318184816666</v>
      </c>
      <c r="Y1208" s="74">
        <v>1490</v>
      </c>
      <c r="Z1208" s="74">
        <v>0.14659517109596271</v>
      </c>
      <c r="AA1208" s="74">
        <v>0.85340482890403735</v>
      </c>
      <c r="AB1208" s="74">
        <v>9.9188109083284061E-4</v>
      </c>
      <c r="AC1208" s="74">
        <v>9.9188109083284061E-4</v>
      </c>
      <c r="AD1208" t="s">
        <v>5810</v>
      </c>
    </row>
    <row r="1209" spans="1:30">
      <c r="A1209" s="165" t="s">
        <v>1315</v>
      </c>
      <c r="C1209" s="165" t="s">
        <v>8443</v>
      </c>
      <c r="D1209" s="168" t="s">
        <v>5946</v>
      </c>
      <c r="E1209" s="168" t="s">
        <v>6363</v>
      </c>
      <c r="F1209" s="159">
        <v>38.47</v>
      </c>
      <c r="G1209" s="159">
        <v>-28.4</v>
      </c>
      <c r="H1209" s="74">
        <v>48.57819825</v>
      </c>
      <c r="I1209" s="74">
        <v>2.4984630000000001</v>
      </c>
      <c r="J1209" s="74">
        <v>16.765724250000002</v>
      </c>
      <c r="K1209" s="74">
        <v>0.109593</v>
      </c>
      <c r="L1209" s="74">
        <v>5.4073272499999998</v>
      </c>
      <c r="M1209" s="74">
        <v>10.650710500000001</v>
      </c>
      <c r="N1209" s="74">
        <v>4.0167022499999998</v>
      </c>
      <c r="O1209" s="74">
        <v>0.69993000000000005</v>
      </c>
      <c r="P1209" s="74">
        <v>0</v>
      </c>
      <c r="Q1209" s="74">
        <v>0.32015899079999999</v>
      </c>
      <c r="R1209" s="74">
        <v>0.75851564663528126</v>
      </c>
      <c r="S1209" s="74">
        <v>0</v>
      </c>
      <c r="T1209" s="74">
        <v>0</v>
      </c>
      <c r="U1209" s="74">
        <v>6.6197926311827193E-2</v>
      </c>
      <c r="V1209" s="74">
        <v>6.8926011249999997</v>
      </c>
      <c r="W1209" s="74">
        <v>1.3514902815176251</v>
      </c>
      <c r="X1209" s="74">
        <v>1144.8017943</v>
      </c>
      <c r="Y1209" s="74">
        <v>1130</v>
      </c>
      <c r="Z1209" s="74">
        <v>9.6866152831196817E-2</v>
      </c>
      <c r="AA1209" s="74">
        <v>0.90313384716880329</v>
      </c>
      <c r="AB1209" s="74">
        <v>4.4959581811361083E-4</v>
      </c>
      <c r="AC1209" s="74">
        <v>4.4959581811361072E-4</v>
      </c>
      <c r="AD1209" t="s">
        <v>5810</v>
      </c>
    </row>
    <row r="1210" spans="1:30">
      <c r="A1210" s="165" t="s">
        <v>1316</v>
      </c>
      <c r="C1210" s="165" t="s">
        <v>8443</v>
      </c>
      <c r="D1210" s="168" t="s">
        <v>5946</v>
      </c>
      <c r="E1210" s="168" t="s">
        <v>6363</v>
      </c>
      <c r="F1210" s="159">
        <v>38.47</v>
      </c>
      <c r="G1210" s="159">
        <v>-28.4</v>
      </c>
      <c r="H1210" s="74">
        <v>45.938960000000002</v>
      </c>
      <c r="I1210" s="74">
        <v>3.8025899999999999</v>
      </c>
      <c r="J1210" s="74">
        <v>16.133040000000001</v>
      </c>
      <c r="K1210" s="74">
        <v>0.14652000000000001</v>
      </c>
      <c r="L1210" s="74">
        <v>5.4231999999999996</v>
      </c>
      <c r="M1210" s="74">
        <v>10.29195</v>
      </c>
      <c r="N1210" s="74">
        <v>3.3227699999999998</v>
      </c>
      <c r="O1210" s="74">
        <v>1.3219799999999999</v>
      </c>
      <c r="P1210" s="74">
        <v>0</v>
      </c>
      <c r="Q1210" s="74">
        <v>1.150122402</v>
      </c>
      <c r="R1210" s="74">
        <v>1.8694396451687769</v>
      </c>
      <c r="S1210" s="74">
        <v>0</v>
      </c>
      <c r="T1210" s="74">
        <v>0</v>
      </c>
      <c r="U1210" s="74">
        <v>0.22543133900189591</v>
      </c>
      <c r="V1210" s="74">
        <v>7.2355059999999991</v>
      </c>
      <c r="W1210" s="74">
        <v>1.418726524794</v>
      </c>
      <c r="X1210" s="74">
        <v>1138.84637</v>
      </c>
      <c r="Y1210" s="74">
        <v>3160</v>
      </c>
      <c r="Z1210" s="74">
        <v>0.21248204975917051</v>
      </c>
      <c r="AA1210" s="74">
        <v>0.78751795024082938</v>
      </c>
      <c r="AB1210" s="74">
        <v>6.5327195433551337E-4</v>
      </c>
      <c r="AC1210" s="74">
        <v>6.5327195433551326E-4</v>
      </c>
      <c r="AD1210" t="s">
        <v>5810</v>
      </c>
    </row>
    <row r="1211" spans="1:30">
      <c r="A1211" s="165" t="s">
        <v>1317</v>
      </c>
      <c r="C1211" s="165" t="s">
        <v>8443</v>
      </c>
      <c r="D1211" s="168" t="s">
        <v>5946</v>
      </c>
      <c r="E1211" s="168" t="s">
        <v>6363</v>
      </c>
      <c r="F1211" s="159">
        <v>38.47</v>
      </c>
      <c r="G1211" s="159">
        <v>-28.4</v>
      </c>
      <c r="H1211" s="74">
        <v>45.209807499999989</v>
      </c>
      <c r="I1211" s="74">
        <v>4.1537599999999992</v>
      </c>
      <c r="J1211" s="74">
        <v>16.2044025</v>
      </c>
      <c r="K1211" s="74">
        <v>0.14287</v>
      </c>
      <c r="L1211" s="74">
        <v>5.4705325</v>
      </c>
      <c r="M1211" s="74">
        <v>10.055669999999999</v>
      </c>
      <c r="N1211" s="74">
        <v>3.5234874999999999</v>
      </c>
      <c r="O1211" s="74">
        <v>1.2593749999999999</v>
      </c>
      <c r="P1211" s="74">
        <v>0</v>
      </c>
      <c r="Q1211" s="74">
        <v>0.69637364549999992</v>
      </c>
      <c r="R1211" s="74">
        <v>1.52639071586818</v>
      </c>
      <c r="S1211" s="74">
        <v>0</v>
      </c>
      <c r="T1211" s="74">
        <v>0</v>
      </c>
      <c r="U1211" s="74">
        <v>0.22312794681310971</v>
      </c>
      <c r="V1211" s="74">
        <v>9.1360974999999982</v>
      </c>
      <c r="W1211" s="74">
        <v>1.791391487527499</v>
      </c>
      <c r="X1211" s="74">
        <v>1134.9241219999999</v>
      </c>
      <c r="Y1211" s="74">
        <v>2790</v>
      </c>
      <c r="Z1211" s="74">
        <v>0.17766601929854889</v>
      </c>
      <c r="AA1211" s="74">
        <v>0.82233398070145114</v>
      </c>
      <c r="AB1211" s="74">
        <v>9.4638011310455451E-4</v>
      </c>
      <c r="AC1211" s="74">
        <v>9.4638011310455429E-4</v>
      </c>
      <c r="AD1211" t="s">
        <v>5810</v>
      </c>
    </row>
    <row r="1212" spans="1:30">
      <c r="A1212" s="165" t="s">
        <v>1318</v>
      </c>
      <c r="C1212" s="165" t="s">
        <v>8443</v>
      </c>
      <c r="D1212" s="168" t="s">
        <v>5946</v>
      </c>
      <c r="E1212" s="168" t="s">
        <v>6363</v>
      </c>
      <c r="F1212" s="159">
        <v>38.47</v>
      </c>
      <c r="G1212" s="159">
        <v>-28.4</v>
      </c>
      <c r="H1212" s="74">
        <v>47.911750750000003</v>
      </c>
      <c r="I1212" s="74">
        <v>2.4667542500000001</v>
      </c>
      <c r="J1212" s="74">
        <v>16.883533125</v>
      </c>
      <c r="K1212" s="74">
        <v>0.132658375</v>
      </c>
      <c r="L1212" s="74">
        <v>5.5164601249999992</v>
      </c>
      <c r="M1212" s="74">
        <v>10.894249125</v>
      </c>
      <c r="N1212" s="74">
        <v>4.3654630000000001</v>
      </c>
      <c r="O1212" s="74">
        <v>0.68943550000000009</v>
      </c>
      <c r="P1212" s="74">
        <v>0</v>
      </c>
      <c r="Q1212" s="74">
        <v>0.31204819859999999</v>
      </c>
      <c r="R1212" s="74">
        <v>0.77153143173636141</v>
      </c>
      <c r="S1212" s="74">
        <v>0</v>
      </c>
      <c r="T1212" s="74">
        <v>0</v>
      </c>
      <c r="U1212" s="74">
        <v>0.12609467028726071</v>
      </c>
      <c r="V1212" s="74">
        <v>6.9397152437500012</v>
      </c>
      <c r="W1212" s="74">
        <v>1.3607283430938191</v>
      </c>
      <c r="X1212" s="74">
        <v>1148.8445354749999</v>
      </c>
      <c r="Y1212" s="74">
        <v>1850</v>
      </c>
      <c r="Z1212" s="74">
        <v>6.3217906407898664E-2</v>
      </c>
      <c r="AA1212" s="74">
        <v>0.93678209359210118</v>
      </c>
      <c r="AB1212" s="74">
        <v>6.500401985594967E-4</v>
      </c>
      <c r="AC1212" s="74">
        <v>6.5004019855949659E-4</v>
      </c>
      <c r="AD1212" t="s">
        <v>5810</v>
      </c>
    </row>
    <row r="1213" spans="1:30">
      <c r="A1213" s="165" t="s">
        <v>1319</v>
      </c>
      <c r="C1213" s="165" t="s">
        <v>8443</v>
      </c>
      <c r="D1213" s="168" t="s">
        <v>5946</v>
      </c>
      <c r="E1213" s="168" t="s">
        <v>6363</v>
      </c>
      <c r="F1213" s="159">
        <v>38.47</v>
      </c>
      <c r="G1213" s="159">
        <v>-28.4</v>
      </c>
      <c r="H1213" s="74">
        <v>46.412549000000013</v>
      </c>
      <c r="I1213" s="74">
        <v>3.6076589999999999</v>
      </c>
      <c r="J1213" s="74">
        <v>16.841286</v>
      </c>
      <c r="K1213" s="74">
        <v>0.13893</v>
      </c>
      <c r="L1213" s="74">
        <v>5.5471069999999996</v>
      </c>
      <c r="M1213" s="74">
        <v>10.509855</v>
      </c>
      <c r="N1213" s="74">
        <v>3.965049</v>
      </c>
      <c r="O1213" s="74">
        <v>0.82777199999999995</v>
      </c>
      <c r="P1213" s="74">
        <v>0</v>
      </c>
      <c r="Q1213" s="74">
        <v>0.58330336679999983</v>
      </c>
      <c r="R1213" s="74">
        <v>0.71761977291608969</v>
      </c>
      <c r="S1213" s="74">
        <v>0</v>
      </c>
      <c r="T1213" s="74">
        <v>0</v>
      </c>
      <c r="U1213" s="74">
        <v>8.6757515504419194E-2</v>
      </c>
      <c r="V1213" s="74">
        <v>7.9225465499999999</v>
      </c>
      <c r="W1213" s="74">
        <v>1.5534403446559499</v>
      </c>
      <c r="X1213" s="74">
        <v>1142.4635929999999</v>
      </c>
      <c r="Y1213" s="74">
        <v>1280</v>
      </c>
      <c r="Z1213" s="74">
        <v>8.7127964650107914E-2</v>
      </c>
      <c r="AA1213" s="74">
        <v>0.91287203534989214</v>
      </c>
      <c r="AB1213" s="74">
        <v>3.4342629365260047E-4</v>
      </c>
      <c r="AC1213" s="74">
        <v>3.4342629365260047E-4</v>
      </c>
      <c r="AD1213" t="s">
        <v>5810</v>
      </c>
    </row>
    <row r="1214" spans="1:30">
      <c r="A1214" s="165" t="s">
        <v>1320</v>
      </c>
      <c r="C1214" s="165" t="s">
        <v>8443</v>
      </c>
      <c r="D1214" s="168" t="s">
        <v>5946</v>
      </c>
      <c r="E1214" s="168" t="s">
        <v>6363</v>
      </c>
      <c r="F1214" s="159">
        <v>38.47</v>
      </c>
      <c r="G1214" s="159">
        <v>-28.4</v>
      </c>
      <c r="H1214" s="74">
        <v>46.163902</v>
      </c>
      <c r="I1214" s="74">
        <v>3.8238946666666669</v>
      </c>
      <c r="J1214" s="74">
        <v>16.447764666666671</v>
      </c>
      <c r="K1214" s="74">
        <v>0.15862933333333329</v>
      </c>
      <c r="L1214" s="74">
        <v>5.5530560000000024</v>
      </c>
      <c r="M1214" s="74">
        <v>10.804452</v>
      </c>
      <c r="N1214" s="74">
        <v>3.5103599999999999</v>
      </c>
      <c r="O1214" s="74">
        <v>1.0675466666666671</v>
      </c>
      <c r="P1214" s="74">
        <v>0</v>
      </c>
      <c r="Q1214" s="74">
        <v>0.60735237359999994</v>
      </c>
      <c r="R1214" s="74">
        <v>1.2823317640542791</v>
      </c>
      <c r="S1214" s="74">
        <v>0</v>
      </c>
      <c r="T1214" s="74">
        <v>0</v>
      </c>
      <c r="U1214" s="74">
        <v>0.14823458866016459</v>
      </c>
      <c r="V1214" s="74">
        <v>7.8740968333333328</v>
      </c>
      <c r="W1214" s="74">
        <v>1.5439404011615001</v>
      </c>
      <c r="X1214" s="74">
        <v>1147.3539032000001</v>
      </c>
      <c r="Y1214" s="74">
        <v>2120</v>
      </c>
      <c r="Z1214" s="74">
        <v>0.15595120076301811</v>
      </c>
      <c r="AA1214" s="74">
        <v>0.84404879923698184</v>
      </c>
      <c r="AB1214" s="74">
        <v>8.2813277837723363E-5</v>
      </c>
      <c r="AC1214" s="74">
        <v>8.2813277837723322E-5</v>
      </c>
      <c r="AD1214" t="s">
        <v>5810</v>
      </c>
    </row>
    <row r="1215" spans="1:30">
      <c r="A1215" s="165" t="s">
        <v>1321</v>
      </c>
      <c r="C1215" s="165" t="s">
        <v>8443</v>
      </c>
      <c r="D1215" s="168" t="s">
        <v>5946</v>
      </c>
      <c r="E1215" s="168" t="s">
        <v>6363</v>
      </c>
      <c r="F1215" s="159">
        <v>38.47</v>
      </c>
      <c r="G1215" s="159">
        <v>-28.4</v>
      </c>
      <c r="H1215" s="74">
        <v>46.289126666666668</v>
      </c>
      <c r="I1215" s="74">
        <v>3.87696</v>
      </c>
      <c r="J1215" s="74">
        <v>15.886736666666661</v>
      </c>
      <c r="K1215" s="74">
        <v>0.1671216666666667</v>
      </c>
      <c r="L1215" s="74">
        <v>5.604001666666667</v>
      </c>
      <c r="M1215" s="74">
        <v>10.95153166666667</v>
      </c>
      <c r="N1215" s="74">
        <v>3.5194049999999999</v>
      </c>
      <c r="O1215" s="74">
        <v>1.189551666666667</v>
      </c>
      <c r="P1215" s="74">
        <v>0</v>
      </c>
      <c r="Q1215" s="74">
        <v>0.65228138099999988</v>
      </c>
      <c r="R1215" s="74">
        <v>1.283087178631362</v>
      </c>
      <c r="S1215" s="74">
        <v>0</v>
      </c>
      <c r="T1215" s="74">
        <v>0</v>
      </c>
      <c r="U1215" s="74">
        <v>0.19972159060860131</v>
      </c>
      <c r="V1215" s="74">
        <v>7.1824107499999998</v>
      </c>
      <c r="W1215" s="74">
        <v>1.4083156925017499</v>
      </c>
      <c r="X1215" s="74">
        <v>1149.7954256666669</v>
      </c>
      <c r="Y1215" s="74">
        <v>2640</v>
      </c>
      <c r="Z1215" s="74">
        <v>0.12906255910610739</v>
      </c>
      <c r="AA1215" s="74">
        <v>0.87093744089389269</v>
      </c>
      <c r="AB1215" s="74">
        <v>5.021647102894498E-4</v>
      </c>
      <c r="AC1215" s="74">
        <v>5.0216471028944948E-4</v>
      </c>
      <c r="AD1215" t="s">
        <v>5810</v>
      </c>
    </row>
    <row r="1216" spans="1:30">
      <c r="A1216" s="165" t="s">
        <v>1322</v>
      </c>
      <c r="C1216" s="165" t="s">
        <v>8443</v>
      </c>
      <c r="D1216" s="168" t="s">
        <v>5946</v>
      </c>
      <c r="E1216" s="168" t="s">
        <v>6363</v>
      </c>
      <c r="F1216" s="159">
        <v>38.47</v>
      </c>
      <c r="G1216" s="159">
        <v>-28.4</v>
      </c>
      <c r="H1216" s="74">
        <v>48.780203416666673</v>
      </c>
      <c r="I1216" s="74">
        <v>2.598036</v>
      </c>
      <c r="J1216" s="74">
        <v>16.657893166666671</v>
      </c>
      <c r="K1216" s="74">
        <v>0.12630983333333329</v>
      </c>
      <c r="L1216" s="74">
        <v>5.6749135833333328</v>
      </c>
      <c r="M1216" s="74">
        <v>10.431491166666669</v>
      </c>
      <c r="N1216" s="74">
        <v>4.2614711666666656</v>
      </c>
      <c r="O1216" s="74">
        <v>0.58709283333333329</v>
      </c>
      <c r="P1216" s="74">
        <v>0</v>
      </c>
      <c r="Q1216" s="74">
        <v>0.6431027963999999</v>
      </c>
      <c r="R1216" s="74">
        <v>0.98</v>
      </c>
      <c r="S1216" s="74">
        <v>0</v>
      </c>
      <c r="T1216" s="74">
        <v>0</v>
      </c>
      <c r="U1216" s="74">
        <v>0.13151599999999999</v>
      </c>
      <c r="V1216" s="74">
        <v>7.213676866666666</v>
      </c>
      <c r="W1216" s="74">
        <v>1.4144463029998</v>
      </c>
      <c r="X1216" s="74">
        <v>1141.162753366666</v>
      </c>
      <c r="Y1216" s="74">
        <v>2040</v>
      </c>
      <c r="Z1216" s="74">
        <v>9.00438855407832E-2</v>
      </c>
      <c r="AA1216" s="74">
        <v>0.90995611445921676</v>
      </c>
      <c r="AB1216" s="74">
        <v>1.6281405713514891E-4</v>
      </c>
      <c r="AC1216" s="74">
        <v>1.6281405713514899E-4</v>
      </c>
      <c r="AD1216" t="s">
        <v>5810</v>
      </c>
    </row>
    <row r="1217" spans="1:30">
      <c r="A1217" s="165" t="s">
        <v>1323</v>
      </c>
      <c r="C1217" s="165" t="s">
        <v>8443</v>
      </c>
      <c r="D1217" s="168" t="s">
        <v>5946</v>
      </c>
      <c r="E1217" s="168" t="s">
        <v>6363</v>
      </c>
      <c r="F1217" s="159">
        <v>38.47</v>
      </c>
      <c r="G1217" s="159">
        <v>-28.4</v>
      </c>
      <c r="H1217" s="74">
        <v>45.692779999999992</v>
      </c>
      <c r="I1217" s="74">
        <v>4.0150600000000001</v>
      </c>
      <c r="J1217" s="74">
        <v>16.195153333333341</v>
      </c>
      <c r="K1217" s="74">
        <v>0.1666</v>
      </c>
      <c r="L1217" s="74">
        <v>5.6752933333333333</v>
      </c>
      <c r="M1217" s="74">
        <v>10.11121333333333</v>
      </c>
      <c r="N1217" s="74">
        <v>3.4123600000000001</v>
      </c>
      <c r="O1217" s="74">
        <v>1.2560333333333329</v>
      </c>
      <c r="P1217" s="74">
        <v>0</v>
      </c>
      <c r="Q1217" s="74">
        <v>0.72981089999999993</v>
      </c>
      <c r="R1217" s="74">
        <v>1.5607380328449789</v>
      </c>
      <c r="S1217" s="74">
        <v>0</v>
      </c>
      <c r="T1217" s="74">
        <v>0</v>
      </c>
      <c r="U1217" s="74">
        <v>0.22057535134725539</v>
      </c>
      <c r="V1217" s="74">
        <v>7.8318886666666669</v>
      </c>
      <c r="W1217" s="74">
        <v>1.535664290878</v>
      </c>
      <c r="X1217" s="74">
        <v>1135.846141333333</v>
      </c>
      <c r="Y1217" s="74">
        <v>2940</v>
      </c>
      <c r="Z1217" s="74">
        <v>0.17156161640095649</v>
      </c>
      <c r="AA1217" s="74">
        <v>0.82843838359904354</v>
      </c>
      <c r="AB1217" s="74">
        <v>9.6132473728583888E-5</v>
      </c>
      <c r="AC1217" s="74">
        <v>9.6132473728583888E-5</v>
      </c>
      <c r="AD1217" t="s">
        <v>5810</v>
      </c>
    </row>
    <row r="1218" spans="1:30">
      <c r="A1218" s="165" t="s">
        <v>1324</v>
      </c>
      <c r="C1218" s="165" t="s">
        <v>8443</v>
      </c>
      <c r="D1218" s="168" t="s">
        <v>5946</v>
      </c>
      <c r="E1218" s="168" t="s">
        <v>6363</v>
      </c>
      <c r="F1218" s="159">
        <v>38.47</v>
      </c>
      <c r="G1218" s="159">
        <v>-28.4</v>
      </c>
      <c r="H1218" s="74">
        <v>45.571933333333327</v>
      </c>
      <c r="I1218" s="74">
        <v>3.9469500000000002</v>
      </c>
      <c r="J1218" s="74">
        <v>16.413284999999998</v>
      </c>
      <c r="K1218" s="74">
        <v>0.159495</v>
      </c>
      <c r="L1218" s="74">
        <v>5.7247500000000002</v>
      </c>
      <c r="M1218" s="74">
        <v>10.145194999999999</v>
      </c>
      <c r="N1218" s="74">
        <v>3.4433933333333342</v>
      </c>
      <c r="O1218" s="74">
        <v>1.284535</v>
      </c>
      <c r="P1218" s="74">
        <v>0</v>
      </c>
      <c r="Q1218" s="74">
        <v>0.699121416</v>
      </c>
      <c r="R1218" s="74">
        <v>0.97014460880931119</v>
      </c>
      <c r="S1218" s="74">
        <v>0</v>
      </c>
      <c r="T1218" s="74">
        <v>0</v>
      </c>
      <c r="U1218" s="74">
        <v>0.11734269478217731</v>
      </c>
      <c r="V1218" s="74">
        <v>7.5996332499999992</v>
      </c>
      <c r="W1218" s="74">
        <v>1.4901240176542501</v>
      </c>
      <c r="X1218" s="74">
        <v>1136.4102370000001</v>
      </c>
      <c r="Y1218" s="74">
        <v>1700</v>
      </c>
      <c r="Z1218" s="74">
        <v>0.1186846826553913</v>
      </c>
      <c r="AA1218" s="74">
        <v>0.88131531734460877</v>
      </c>
      <c r="AB1218" s="74">
        <v>8.2694998920899954E-5</v>
      </c>
      <c r="AC1218" s="74">
        <v>8.2694998920899954E-5</v>
      </c>
      <c r="AD1218" t="s">
        <v>5810</v>
      </c>
    </row>
    <row r="1219" spans="1:30">
      <c r="A1219" s="165" t="s">
        <v>1325</v>
      </c>
      <c r="C1219" s="165" t="s">
        <v>8443</v>
      </c>
      <c r="D1219" s="168" t="s">
        <v>5946</v>
      </c>
      <c r="E1219" s="168" t="s">
        <v>6363</v>
      </c>
      <c r="F1219" s="159">
        <v>38.47</v>
      </c>
      <c r="G1219" s="159">
        <v>-28.4</v>
      </c>
      <c r="H1219" s="74">
        <v>47.091346666666666</v>
      </c>
      <c r="I1219" s="74">
        <v>3.5375899999999998</v>
      </c>
      <c r="J1219" s="74">
        <v>15.756033333333329</v>
      </c>
      <c r="K1219" s="74">
        <v>0.11931</v>
      </c>
      <c r="L1219" s="74">
        <v>5.7541766666666669</v>
      </c>
      <c r="M1219" s="74">
        <v>11.148239999999999</v>
      </c>
      <c r="N1219" s="74">
        <v>3.4991133333333329</v>
      </c>
      <c r="O1219" s="74">
        <v>1.0194700000000001</v>
      </c>
      <c r="P1219" s="74">
        <v>0</v>
      </c>
      <c r="Q1219" s="74">
        <v>0.62827132799999996</v>
      </c>
      <c r="R1219" s="74">
        <v>1.4685619470718221</v>
      </c>
      <c r="S1219" s="74">
        <v>0</v>
      </c>
      <c r="T1219" s="74">
        <v>0</v>
      </c>
      <c r="U1219" s="74">
        <v>0.24410623058136019</v>
      </c>
      <c r="V1219" s="74">
        <v>6.8442538333333331</v>
      </c>
      <c r="W1219" s="74">
        <v>1.3420104213545001</v>
      </c>
      <c r="X1219" s="74">
        <v>1153.060784</v>
      </c>
      <c r="Y1219" s="74">
        <v>3260</v>
      </c>
      <c r="Z1219" s="74">
        <v>0.13461606122881351</v>
      </c>
      <c r="AA1219" s="74">
        <v>0.86538393877118647</v>
      </c>
      <c r="AB1219" s="74">
        <v>2.6338694528045732E-4</v>
      </c>
      <c r="AC1219" s="74">
        <v>2.6338694528045732E-4</v>
      </c>
      <c r="AD1219" t="s">
        <v>5810</v>
      </c>
    </row>
    <row r="1220" spans="1:30">
      <c r="A1220" s="165" t="s">
        <v>1326</v>
      </c>
      <c r="C1220" s="165" t="s">
        <v>8443</v>
      </c>
      <c r="D1220" s="168" t="s">
        <v>5946</v>
      </c>
      <c r="E1220" s="168" t="s">
        <v>6363</v>
      </c>
      <c r="F1220" s="159">
        <v>38.47</v>
      </c>
      <c r="G1220" s="159">
        <v>-28.4</v>
      </c>
      <c r="H1220" s="74">
        <v>44.983993333333338</v>
      </c>
      <c r="I1220" s="74">
        <v>4.1627133333333344</v>
      </c>
      <c r="J1220" s="74">
        <v>16.85730666666667</v>
      </c>
      <c r="K1220" s="74">
        <v>0.1162933333333333</v>
      </c>
      <c r="L1220" s="74">
        <v>5.7619266666666684</v>
      </c>
      <c r="M1220" s="74">
        <v>10.70594</v>
      </c>
      <c r="N1220" s="74">
        <v>3.3813266666666659</v>
      </c>
      <c r="O1220" s="74">
        <v>0.98195999999999994</v>
      </c>
      <c r="P1220" s="74">
        <v>0</v>
      </c>
      <c r="Q1220" s="74">
        <v>0.69725010599999993</v>
      </c>
      <c r="R1220" s="74">
        <v>1.6892644678480591</v>
      </c>
      <c r="S1220" s="74">
        <v>0</v>
      </c>
      <c r="T1220" s="74">
        <v>0</v>
      </c>
      <c r="U1220" s="74">
        <v>0.22957753356087621</v>
      </c>
      <c r="V1220" s="74">
        <v>8.1580053333333336</v>
      </c>
      <c r="W1220" s="74">
        <v>1.5996087289280001</v>
      </c>
      <c r="X1220" s="74">
        <v>1145.7186039999999</v>
      </c>
      <c r="Y1220" s="74">
        <v>3040</v>
      </c>
      <c r="Z1220" s="74">
        <v>0.19713302915628469</v>
      </c>
      <c r="AA1220" s="74">
        <v>0.80286697084371539</v>
      </c>
      <c r="AB1220" s="74">
        <v>1.1020925151607431E-3</v>
      </c>
      <c r="AC1220" s="74">
        <v>1.102092515160742E-3</v>
      </c>
      <c r="AD1220" t="s">
        <v>5810</v>
      </c>
    </row>
    <row r="1221" spans="1:30">
      <c r="A1221" s="165" t="s">
        <v>1327</v>
      </c>
      <c r="C1221" s="165" t="s">
        <v>8443</v>
      </c>
      <c r="D1221" s="168" t="s">
        <v>5946</v>
      </c>
      <c r="E1221" s="168" t="s">
        <v>6363</v>
      </c>
      <c r="F1221" s="159">
        <v>38.47</v>
      </c>
      <c r="G1221" s="159">
        <v>-28.4</v>
      </c>
      <c r="H1221" s="74">
        <v>46.822799999999987</v>
      </c>
      <c r="I1221" s="74">
        <v>3.6390400000000001</v>
      </c>
      <c r="J1221" s="74">
        <v>15.5648</v>
      </c>
      <c r="K1221" s="74">
        <v>0.10304000000000001</v>
      </c>
      <c r="L1221" s="74">
        <v>5.7716000000000003</v>
      </c>
      <c r="M1221" s="74">
        <v>11.55376</v>
      </c>
      <c r="N1221" s="74">
        <v>3.610879999999999</v>
      </c>
      <c r="O1221" s="74">
        <v>1.0003200000000001</v>
      </c>
      <c r="P1221" s="74">
        <v>0</v>
      </c>
      <c r="Q1221" s="74">
        <v>0.64892447999999991</v>
      </c>
      <c r="R1221" s="74">
        <v>1.9399131954230311</v>
      </c>
      <c r="S1221" s="74">
        <v>0</v>
      </c>
      <c r="T1221" s="74">
        <v>0</v>
      </c>
      <c r="U1221" s="74">
        <v>0.23027265954985879</v>
      </c>
      <c r="V1221" s="74">
        <v>6.8193799999999998</v>
      </c>
      <c r="W1221" s="74">
        <v>1.33713319962</v>
      </c>
      <c r="X1221" s="74">
        <v>1159.792416</v>
      </c>
      <c r="Y1221" s="74">
        <v>3020</v>
      </c>
      <c r="Z1221" s="74">
        <v>0.22358368515998481</v>
      </c>
      <c r="AA1221" s="74">
        <v>0.77641631484001516</v>
      </c>
      <c r="AB1221" s="74">
        <v>5.2208291169895591E-4</v>
      </c>
      <c r="AC1221" s="74">
        <v>5.220829116989558E-4</v>
      </c>
      <c r="AD1221" t="s">
        <v>5810</v>
      </c>
    </row>
    <row r="1222" spans="1:30">
      <c r="A1222" s="165" t="s">
        <v>1328</v>
      </c>
      <c r="C1222" s="165" t="s">
        <v>8443</v>
      </c>
      <c r="D1222" s="168" t="s">
        <v>5946</v>
      </c>
      <c r="E1222" s="168" t="s">
        <v>6363</v>
      </c>
      <c r="F1222" s="159">
        <v>38.47</v>
      </c>
      <c r="G1222" s="159">
        <v>-28.4</v>
      </c>
      <c r="H1222" s="74">
        <v>43.739525</v>
      </c>
      <c r="I1222" s="74">
        <v>4.8076924999999999</v>
      </c>
      <c r="J1222" s="74">
        <v>15.86806</v>
      </c>
      <c r="K1222" s="74">
        <v>0.13591500000000001</v>
      </c>
      <c r="L1222" s="74">
        <v>5.8714424999999988</v>
      </c>
      <c r="M1222" s="74">
        <v>11.208170000000001</v>
      </c>
      <c r="N1222" s="74">
        <v>3.2333275000000001</v>
      </c>
      <c r="O1222" s="74">
        <v>1.209195</v>
      </c>
      <c r="P1222" s="74">
        <v>0</v>
      </c>
      <c r="Q1222" s="74">
        <v>0.74001335849999983</v>
      </c>
      <c r="R1222" s="74">
        <v>1.305386319579064</v>
      </c>
      <c r="S1222" s="74">
        <v>0</v>
      </c>
      <c r="T1222" s="74">
        <v>0</v>
      </c>
      <c r="U1222" s="74">
        <v>0.12701838036321739</v>
      </c>
      <c r="V1222" s="74">
        <v>8.3973816249999977</v>
      </c>
      <c r="W1222" s="74">
        <v>1.646545252012124</v>
      </c>
      <c r="X1222" s="74">
        <v>1154.0556220000001</v>
      </c>
      <c r="Y1222" s="74">
        <v>1680</v>
      </c>
      <c r="Z1222" s="74">
        <v>0.21695395093664241</v>
      </c>
      <c r="AA1222" s="74">
        <v>0.78304604906335762</v>
      </c>
      <c r="AB1222" s="74">
        <v>9.2572106652705487E-5</v>
      </c>
      <c r="AC1222" s="74">
        <v>9.2572106652705514E-5</v>
      </c>
      <c r="AD1222" t="s">
        <v>5810</v>
      </c>
    </row>
    <row r="1223" spans="1:30">
      <c r="A1223" s="165" t="s">
        <v>1329</v>
      </c>
      <c r="C1223" s="165" t="s">
        <v>8443</v>
      </c>
      <c r="D1223" s="168" t="s">
        <v>5946</v>
      </c>
      <c r="E1223" s="168" t="s">
        <v>6363</v>
      </c>
      <c r="F1223" s="159">
        <v>38.47</v>
      </c>
      <c r="G1223" s="159">
        <v>-28.4</v>
      </c>
      <c r="H1223" s="74">
        <v>45.853979999999993</v>
      </c>
      <c r="I1223" s="74">
        <v>3.4828625</v>
      </c>
      <c r="J1223" s="74">
        <v>16.114084999999999</v>
      </c>
      <c r="K1223" s="74">
        <v>0.12109499999999999</v>
      </c>
      <c r="L1223" s="74">
        <v>6.4379624999999994</v>
      </c>
      <c r="M1223" s="74">
        <v>10.564505</v>
      </c>
      <c r="N1223" s="74">
        <v>3.4280024999999998</v>
      </c>
      <c r="O1223" s="74">
        <v>1.18573</v>
      </c>
      <c r="P1223" s="74">
        <v>0</v>
      </c>
      <c r="Q1223" s="74">
        <v>0.87264531899999997</v>
      </c>
      <c r="R1223" s="74">
        <v>1.1299847687621161</v>
      </c>
      <c r="S1223" s="74">
        <v>0</v>
      </c>
      <c r="T1223" s="74">
        <v>0</v>
      </c>
      <c r="U1223" s="74">
        <v>0.16882093486819399</v>
      </c>
      <c r="V1223" s="74">
        <v>8.0911627499999987</v>
      </c>
      <c r="W1223" s="74">
        <v>1.5865023413497501</v>
      </c>
      <c r="X1223" s="74">
        <v>1143.3707830000001</v>
      </c>
      <c r="Y1223" s="74">
        <v>2270</v>
      </c>
      <c r="Z1223" s="74">
        <v>0.1200059307466507</v>
      </c>
      <c r="AA1223" s="74">
        <v>0.87999406925334922</v>
      </c>
      <c r="AB1223" s="74">
        <v>6.0708931788308997E-4</v>
      </c>
      <c r="AC1223" s="74">
        <v>6.0708931788308975E-4</v>
      </c>
      <c r="AD1223" t="s">
        <v>5810</v>
      </c>
    </row>
    <row r="1224" spans="1:30">
      <c r="A1224" s="165" t="s">
        <v>1330</v>
      </c>
      <c r="C1224" s="165" t="s">
        <v>8443</v>
      </c>
      <c r="D1224" s="168" t="s">
        <v>5946</v>
      </c>
      <c r="E1224" s="168" t="s">
        <v>6363</v>
      </c>
      <c r="F1224" s="159">
        <v>38.47</v>
      </c>
      <c r="G1224" s="159">
        <v>-28.4</v>
      </c>
      <c r="H1224" s="74">
        <v>45.19116025000001</v>
      </c>
      <c r="I1224" s="74">
        <v>3.414041333333333</v>
      </c>
      <c r="J1224" s="74">
        <v>16.939095333333331</v>
      </c>
      <c r="K1224" s="74">
        <v>0.14468566666666671</v>
      </c>
      <c r="L1224" s="74">
        <v>6.5121779999999996</v>
      </c>
      <c r="M1224" s="74">
        <v>11.242044999999999</v>
      </c>
      <c r="N1224" s="74">
        <v>3.7769456666666672</v>
      </c>
      <c r="O1224" s="74">
        <v>1.132298833333333</v>
      </c>
      <c r="P1224" s="74">
        <v>0</v>
      </c>
      <c r="Q1224" s="74">
        <v>0.47725088249999997</v>
      </c>
      <c r="R1224" s="74">
        <v>1.8334999999999999</v>
      </c>
      <c r="S1224" s="74">
        <v>0</v>
      </c>
      <c r="T1224" s="74">
        <v>0</v>
      </c>
      <c r="U1224" s="74">
        <v>0.40387827352995043</v>
      </c>
      <c r="V1224" s="74">
        <v>8.4261054624999989</v>
      </c>
      <c r="W1224" s="74">
        <v>1.652177376448912</v>
      </c>
      <c r="X1224" s="74">
        <v>1154.617947</v>
      </c>
      <c r="Y1224" s="74">
        <v>4010</v>
      </c>
      <c r="Z1224" s="74">
        <v>0.17449154709052889</v>
      </c>
      <c r="AA1224" s="74">
        <v>0.82550845290947117</v>
      </c>
      <c r="AB1224" s="74">
        <v>4.9778830644835615E-4</v>
      </c>
      <c r="AC1224" s="74">
        <v>4.9778830644835615E-4</v>
      </c>
      <c r="AD1224" t="s">
        <v>5810</v>
      </c>
    </row>
    <row r="1225" spans="1:30">
      <c r="A1225" s="165" t="s">
        <v>1331</v>
      </c>
      <c r="C1225" s="165" t="s">
        <v>8443</v>
      </c>
      <c r="D1225" s="168" t="s">
        <v>5946</v>
      </c>
      <c r="E1225" s="168" t="s">
        <v>6363</v>
      </c>
      <c r="F1225" s="159">
        <v>38.47</v>
      </c>
      <c r="G1225" s="159">
        <v>-28.4</v>
      </c>
      <c r="H1225" s="74">
        <v>46.434379999999997</v>
      </c>
      <c r="I1225" s="74">
        <v>3.3538450000000002</v>
      </c>
      <c r="J1225" s="74">
        <v>15.29878166666667</v>
      </c>
      <c r="K1225" s="74">
        <v>7.7293333333333339E-2</v>
      </c>
      <c r="L1225" s="74">
        <v>7.2700666666666676</v>
      </c>
      <c r="M1225" s="74">
        <v>9.0834266666666679</v>
      </c>
      <c r="N1225" s="74">
        <v>2.8283749999999999</v>
      </c>
      <c r="O1225" s="74">
        <v>1.2793916666666669</v>
      </c>
      <c r="P1225" s="74">
        <v>0</v>
      </c>
      <c r="Q1225" s="74">
        <v>0.7184379179999999</v>
      </c>
      <c r="R1225" s="74">
        <v>0.38367019409198061</v>
      </c>
      <c r="S1225" s="74">
        <v>0</v>
      </c>
      <c r="T1225" s="74">
        <v>0</v>
      </c>
      <c r="U1225" s="74">
        <v>8.7032255394137586E-2</v>
      </c>
      <c r="V1225" s="74">
        <v>9.6712362500000015</v>
      </c>
      <c r="W1225" s="74">
        <v>1.8963206437012501</v>
      </c>
      <c r="X1225" s="74">
        <v>1118.784882666667</v>
      </c>
      <c r="Y1225" s="74">
        <v>1250</v>
      </c>
      <c r="Z1225" s="74">
        <v>3.075137597209722E-2</v>
      </c>
      <c r="AA1225" s="74">
        <v>0.96924862402790268</v>
      </c>
      <c r="AB1225" s="74">
        <v>8.8330152643833733E-5</v>
      </c>
      <c r="AC1225" s="74">
        <v>8.8330152643833693E-5</v>
      </c>
      <c r="AD1225" t="s">
        <v>5810</v>
      </c>
    </row>
    <row r="1226" spans="1:30">
      <c r="A1226" s="165" t="s">
        <v>1332</v>
      </c>
      <c r="B1226" s="165" t="s">
        <v>11051</v>
      </c>
      <c r="C1226" s="165" t="s">
        <v>8443</v>
      </c>
      <c r="D1226" s="165" t="s">
        <v>5942</v>
      </c>
      <c r="E1226" s="165" t="s">
        <v>6364</v>
      </c>
      <c r="F1226" s="159">
        <v>20.709199999999999</v>
      </c>
      <c r="G1226" s="159">
        <v>-156.25309999999999</v>
      </c>
      <c r="H1226" s="74">
        <v>46.103000000000002</v>
      </c>
      <c r="I1226" s="74">
        <v>2.1360000000000001</v>
      </c>
      <c r="J1226" s="74">
        <v>16.529</v>
      </c>
      <c r="K1226" s="74">
        <v>0.29399999999999998</v>
      </c>
      <c r="L1226" s="74">
        <v>5.415</v>
      </c>
      <c r="M1226" s="74">
        <v>7.6109999999999998</v>
      </c>
      <c r="N1226" s="74">
        <v>4.2990000000000004</v>
      </c>
      <c r="O1226" s="74">
        <v>1.5960000000000001</v>
      </c>
      <c r="P1226" s="74">
        <v>0</v>
      </c>
      <c r="Q1226" s="74">
        <v>0.63400000000000001</v>
      </c>
      <c r="R1226" s="74">
        <v>1.115566896864</v>
      </c>
      <c r="S1226" s="74">
        <v>0</v>
      </c>
      <c r="T1226" s="74">
        <v>0</v>
      </c>
      <c r="U1226" s="74">
        <v>0.60324016844321882</v>
      </c>
      <c r="V1226" s="74">
        <v>11.846109999999999</v>
      </c>
      <c r="W1226" s="74">
        <v>2.3227664343900001</v>
      </c>
      <c r="X1226" s="74">
        <v>1094.3425999999999</v>
      </c>
      <c r="Y1226" s="74">
        <v>5730</v>
      </c>
      <c r="Z1226" s="74">
        <v>5.7129358107292028E-2</v>
      </c>
      <c r="AA1226" s="74">
        <v>0.94287064189270797</v>
      </c>
      <c r="AB1226" s="74">
        <v>4.83131871358826E-4</v>
      </c>
      <c r="AC1226" s="74">
        <v>4.8313187135882589E-4</v>
      </c>
      <c r="AD1226" t="s">
        <v>5810</v>
      </c>
    </row>
    <row r="1227" spans="1:30">
      <c r="A1227" s="165" t="s">
        <v>1333</v>
      </c>
      <c r="B1227" s="165" t="s">
        <v>11051</v>
      </c>
      <c r="C1227" s="165" t="s">
        <v>8443</v>
      </c>
      <c r="D1227" s="165" t="s">
        <v>5942</v>
      </c>
      <c r="E1227" s="165" t="s">
        <v>6364</v>
      </c>
      <c r="F1227" s="159">
        <v>20.709199999999999</v>
      </c>
      <c r="G1227" s="159">
        <v>-156.25309999999999</v>
      </c>
      <c r="H1227" s="74">
        <v>45.478999999999999</v>
      </c>
      <c r="I1227" s="74">
        <v>2.3719999999999999</v>
      </c>
      <c r="J1227" s="74">
        <v>16.716999999999999</v>
      </c>
      <c r="K1227" s="74">
        <v>0.221</v>
      </c>
      <c r="L1227" s="74">
        <v>5.5179999999999998</v>
      </c>
      <c r="M1227" s="74">
        <v>7.5439999999999996</v>
      </c>
      <c r="N1227" s="74">
        <v>4.5309999999999997</v>
      </c>
      <c r="O1227" s="74">
        <v>1.65</v>
      </c>
      <c r="P1227" s="74">
        <v>0</v>
      </c>
      <c r="Q1227" s="74">
        <v>0.63200000000000001</v>
      </c>
      <c r="R1227" s="74">
        <v>1.061349671146</v>
      </c>
      <c r="S1227" s="74">
        <v>0</v>
      </c>
      <c r="T1227" s="74">
        <v>0</v>
      </c>
      <c r="U1227" s="74">
        <v>1.098021909939118</v>
      </c>
      <c r="V1227" s="74">
        <v>11.902295000000001</v>
      </c>
      <c r="W1227" s="74">
        <v>2.3337830999550002</v>
      </c>
      <c r="X1227" s="74">
        <v>1093.2303999999999</v>
      </c>
      <c r="Y1227" s="74">
        <v>7990</v>
      </c>
      <c r="Z1227" s="74">
        <v>4.2193495858995601E-2</v>
      </c>
      <c r="AA1227" s="74">
        <v>0.95780650414100443</v>
      </c>
      <c r="AB1227" s="74">
        <v>4.9100459405091151E-4</v>
      </c>
      <c r="AC1227" s="74">
        <v>4.9100459405091129E-4</v>
      </c>
      <c r="AD1227" t="s">
        <v>5810</v>
      </c>
    </row>
    <row r="1228" spans="1:30">
      <c r="A1228" s="165" t="s">
        <v>1334</v>
      </c>
      <c r="B1228" s="165" t="s">
        <v>11051</v>
      </c>
      <c r="C1228" s="165" t="s">
        <v>8443</v>
      </c>
      <c r="D1228" s="165" t="s">
        <v>5942</v>
      </c>
      <c r="E1228" s="165" t="s">
        <v>6364</v>
      </c>
      <c r="F1228" s="159">
        <v>20.709199999999999</v>
      </c>
      <c r="G1228" s="159">
        <v>-156.25309999999999</v>
      </c>
      <c r="H1228" s="74">
        <v>45.658999999999999</v>
      </c>
      <c r="I1228" s="74">
        <v>2.343</v>
      </c>
      <c r="J1228" s="74">
        <v>16.379000000000001</v>
      </c>
      <c r="K1228" s="74">
        <v>0.217</v>
      </c>
      <c r="L1228" s="74">
        <v>5.5179999999999998</v>
      </c>
      <c r="M1228" s="74">
        <v>7.8869999999999996</v>
      </c>
      <c r="N1228" s="74">
        <v>4.468</v>
      </c>
      <c r="O1228" s="74">
        <v>1.534</v>
      </c>
      <c r="P1228" s="74">
        <v>0</v>
      </c>
      <c r="Q1228" s="74">
        <v>0.72699999999999998</v>
      </c>
      <c r="R1228" s="74">
        <v>1.029818720672</v>
      </c>
      <c r="S1228" s="74">
        <v>0</v>
      </c>
      <c r="T1228" s="74">
        <v>0</v>
      </c>
      <c r="U1228" s="74">
        <v>0.55812007593396251</v>
      </c>
      <c r="V1228" s="74">
        <v>11.846365</v>
      </c>
      <c r="W1228" s="74">
        <v>2.322816434385</v>
      </c>
      <c r="X1228" s="74">
        <v>1098.9241999999999</v>
      </c>
      <c r="Y1228" s="74">
        <v>5080</v>
      </c>
      <c r="Z1228" s="74">
        <v>5.4647948878333817E-2</v>
      </c>
      <c r="AA1228" s="74">
        <v>0.9453520511216662</v>
      </c>
      <c r="AB1228" s="74">
        <v>2.7523440356105958E-4</v>
      </c>
      <c r="AC1228" s="74">
        <v>2.7523440356105969E-4</v>
      </c>
      <c r="AD1228" t="s">
        <v>5810</v>
      </c>
    </row>
    <row r="1229" spans="1:30">
      <c r="A1229" s="165" t="s">
        <v>1335</v>
      </c>
      <c r="B1229" s="165" t="s">
        <v>11051</v>
      </c>
      <c r="C1229" s="165" t="s">
        <v>8443</v>
      </c>
      <c r="D1229" s="165" t="s">
        <v>5942</v>
      </c>
      <c r="E1229" s="165" t="s">
        <v>6364</v>
      </c>
      <c r="F1229" s="159">
        <v>20.709199999999999</v>
      </c>
      <c r="G1229" s="159">
        <v>-156.25309999999999</v>
      </c>
      <c r="H1229" s="74">
        <v>46.017000000000003</v>
      </c>
      <c r="I1229" s="74">
        <v>2.278</v>
      </c>
      <c r="J1229" s="74">
        <v>16.510999999999999</v>
      </c>
      <c r="K1229" s="74">
        <v>0.22800000000000001</v>
      </c>
      <c r="L1229" s="74">
        <v>5.5209999999999999</v>
      </c>
      <c r="M1229" s="74">
        <v>7.1440000000000001</v>
      </c>
      <c r="N1229" s="74">
        <v>4.5309999999999997</v>
      </c>
      <c r="O1229" s="74">
        <v>1.6910000000000001</v>
      </c>
      <c r="P1229" s="74">
        <v>0</v>
      </c>
      <c r="Q1229" s="74">
        <v>0.66100000000000003</v>
      </c>
      <c r="R1229" s="74">
        <v>1.22119181733</v>
      </c>
      <c r="S1229" s="74">
        <v>0</v>
      </c>
      <c r="T1229" s="74">
        <v>0</v>
      </c>
      <c r="U1229" s="74">
        <v>0.44012064258014738</v>
      </c>
      <c r="V1229" s="74">
        <v>11.834294999999999</v>
      </c>
      <c r="W1229" s="74">
        <v>2.320449767955</v>
      </c>
      <c r="X1229" s="74">
        <v>1086.5904</v>
      </c>
      <c r="Y1229" s="74">
        <v>4380</v>
      </c>
      <c r="Z1229" s="74">
        <v>8.0828623962009835E-2</v>
      </c>
      <c r="AA1229" s="74">
        <v>0.91917137603799015</v>
      </c>
      <c r="AB1229" s="74">
        <v>5.6456249566879952E-4</v>
      </c>
      <c r="AC1229" s="74">
        <v>5.6456249566879952E-4</v>
      </c>
      <c r="AD1229" t="s">
        <v>5810</v>
      </c>
    </row>
    <row r="1230" spans="1:30">
      <c r="A1230" s="165" t="s">
        <v>1336</v>
      </c>
      <c r="B1230" s="165" t="s">
        <v>11051</v>
      </c>
      <c r="C1230" s="165" t="s">
        <v>8443</v>
      </c>
      <c r="D1230" s="165" t="s">
        <v>5942</v>
      </c>
      <c r="E1230" s="165" t="s">
        <v>6364</v>
      </c>
      <c r="F1230" s="159">
        <v>20.709199999999999</v>
      </c>
      <c r="G1230" s="159">
        <v>-156.25309999999999</v>
      </c>
      <c r="H1230" s="74">
        <v>45.499000000000002</v>
      </c>
      <c r="I1230" s="74">
        <v>2.2509999999999999</v>
      </c>
      <c r="J1230" s="74">
        <v>16.657</v>
      </c>
      <c r="K1230" s="74">
        <v>0.217</v>
      </c>
      <c r="L1230" s="74">
        <v>5.61</v>
      </c>
      <c r="M1230" s="74">
        <v>7.5339999999999998</v>
      </c>
      <c r="N1230" s="74">
        <v>4.8010000000000002</v>
      </c>
      <c r="O1230" s="74">
        <v>1.913</v>
      </c>
      <c r="P1230" s="74">
        <v>0</v>
      </c>
      <c r="Q1230" s="74">
        <v>0.64600000000000002</v>
      </c>
      <c r="R1230" s="74">
        <v>0.667018992468</v>
      </c>
      <c r="S1230" s="74">
        <v>0</v>
      </c>
      <c r="T1230" s="74">
        <v>0</v>
      </c>
      <c r="U1230" s="74">
        <v>0.45665874276167262</v>
      </c>
      <c r="V1230" s="74">
        <v>11.841519999999999</v>
      </c>
      <c r="W1230" s="74">
        <v>2.32186643448</v>
      </c>
      <c r="X1230" s="74">
        <v>1093.0644</v>
      </c>
      <c r="Y1230" s="74">
        <v>3940</v>
      </c>
      <c r="Z1230" s="74">
        <v>2.968603633325163E-2</v>
      </c>
      <c r="AA1230" s="74">
        <v>0.97031396366674838</v>
      </c>
      <c r="AB1230" s="74">
        <v>1.1173730549475099E-3</v>
      </c>
      <c r="AC1230" s="74">
        <v>1.1173730549475099E-3</v>
      </c>
      <c r="AD1230" t="s">
        <v>5810</v>
      </c>
    </row>
    <row r="1231" spans="1:30">
      <c r="A1231" s="165" t="s">
        <v>1337</v>
      </c>
      <c r="B1231" s="165" t="s">
        <v>11051</v>
      </c>
      <c r="C1231" s="165" t="s">
        <v>8443</v>
      </c>
      <c r="D1231" s="165" t="s">
        <v>5942</v>
      </c>
      <c r="E1231" s="165" t="s">
        <v>6364</v>
      </c>
      <c r="F1231" s="159">
        <v>20.709199999999999</v>
      </c>
      <c r="G1231" s="159">
        <v>-156.25309999999999</v>
      </c>
      <c r="H1231" s="74">
        <v>44.43</v>
      </c>
      <c r="I1231" s="74">
        <v>3.1</v>
      </c>
      <c r="J1231" s="74">
        <v>15.964</v>
      </c>
      <c r="K1231" s="74">
        <v>0.26500000000000001</v>
      </c>
      <c r="L1231" s="74">
        <v>5.7569999999999997</v>
      </c>
      <c r="M1231" s="74">
        <v>9.2910000000000004</v>
      </c>
      <c r="N1231" s="74">
        <v>3.952</v>
      </c>
      <c r="O1231" s="74">
        <v>1.319</v>
      </c>
      <c r="P1231" s="74">
        <v>0</v>
      </c>
      <c r="Q1231" s="74">
        <v>0.46600000000000003</v>
      </c>
      <c r="R1231" s="74">
        <v>1.2285195991469999</v>
      </c>
      <c r="S1231" s="74">
        <v>0</v>
      </c>
      <c r="T1231" s="74">
        <v>0</v>
      </c>
      <c r="U1231" s="74">
        <v>0.59591803557491418</v>
      </c>
      <c r="V1231" s="74">
        <v>11.842625</v>
      </c>
      <c r="W1231" s="74">
        <v>2.322083101125</v>
      </c>
      <c r="X1231" s="74">
        <v>1122.2306000000001</v>
      </c>
      <c r="Y1231" s="74">
        <v>4950</v>
      </c>
      <c r="Z1231" s="74">
        <v>8.0381269445993553E-2</v>
      </c>
      <c r="AA1231" s="74">
        <v>0.91961873055400645</v>
      </c>
      <c r="AB1231" s="74">
        <v>2.1397092777317159E-4</v>
      </c>
      <c r="AC1231" s="74">
        <v>2.139709277731717E-4</v>
      </c>
      <c r="AD1231" t="s">
        <v>5810</v>
      </c>
    </row>
    <row r="1232" spans="1:30">
      <c r="A1232" s="165" t="s">
        <v>1338</v>
      </c>
      <c r="B1232" s="165" t="s">
        <v>11051</v>
      </c>
      <c r="C1232" s="165" t="s">
        <v>8443</v>
      </c>
      <c r="D1232" s="165" t="s">
        <v>5942</v>
      </c>
      <c r="E1232" s="165" t="s">
        <v>6364</v>
      </c>
      <c r="F1232" s="159">
        <v>20.709199999999999</v>
      </c>
      <c r="G1232" s="159">
        <v>-156.25309999999999</v>
      </c>
      <c r="H1232" s="74">
        <v>44.423000000000002</v>
      </c>
      <c r="I1232" s="74">
        <v>3.1429999999999998</v>
      </c>
      <c r="J1232" s="74">
        <v>15.523999999999999</v>
      </c>
      <c r="K1232" s="74">
        <v>0.191</v>
      </c>
      <c r="L1232" s="74">
        <v>6.625</v>
      </c>
      <c r="M1232" s="74">
        <v>10.926</v>
      </c>
      <c r="N1232" s="74">
        <v>3.504</v>
      </c>
      <c r="O1232" s="74">
        <v>1.1679999999999999</v>
      </c>
      <c r="P1232" s="74">
        <v>0</v>
      </c>
      <c r="Q1232" s="74">
        <v>0.48299999999999998</v>
      </c>
      <c r="R1232" s="74">
        <v>1.1188906106609999</v>
      </c>
      <c r="S1232" s="74">
        <v>0</v>
      </c>
      <c r="T1232" s="74">
        <v>0</v>
      </c>
      <c r="U1232" s="74">
        <v>0.46714604739230209</v>
      </c>
      <c r="V1232" s="74">
        <v>10.749865</v>
      </c>
      <c r="W1232" s="74">
        <v>2.1078164558850001</v>
      </c>
      <c r="X1232" s="74">
        <v>1149.3715999999999</v>
      </c>
      <c r="Y1232" s="74">
        <v>4190</v>
      </c>
      <c r="Z1232" s="74">
        <v>7.7844224869602019E-2</v>
      </c>
      <c r="AA1232" s="74">
        <v>0.92215577513039793</v>
      </c>
      <c r="AB1232" s="74">
        <v>4.2876862329822689E-4</v>
      </c>
      <c r="AC1232" s="74">
        <v>4.2876862329822678E-4</v>
      </c>
      <c r="AD1232" t="s">
        <v>5810</v>
      </c>
    </row>
    <row r="1233" spans="1:30">
      <c r="A1233" s="165" t="s">
        <v>1339</v>
      </c>
      <c r="B1233" s="165" t="s">
        <v>11051</v>
      </c>
      <c r="C1233" s="165" t="s">
        <v>8443</v>
      </c>
      <c r="D1233" s="165" t="s">
        <v>5942</v>
      </c>
      <c r="E1233" s="165" t="s">
        <v>6364</v>
      </c>
      <c r="F1233" s="159">
        <v>20.709199999999999</v>
      </c>
      <c r="G1233" s="159">
        <v>-156.25309999999999</v>
      </c>
      <c r="H1233" s="74">
        <v>42.896000000000001</v>
      </c>
      <c r="I1233" s="74">
        <v>3.3759999999999999</v>
      </c>
      <c r="J1233" s="74">
        <v>15.411</v>
      </c>
      <c r="K1233" s="74">
        <v>0.252</v>
      </c>
      <c r="L1233" s="74">
        <v>6.6420000000000003</v>
      </c>
      <c r="M1233" s="74">
        <v>10.256</v>
      </c>
      <c r="N1233" s="74">
        <v>3.7709999999999999</v>
      </c>
      <c r="O1233" s="74">
        <v>1.3759999999999999</v>
      </c>
      <c r="P1233" s="74">
        <v>0</v>
      </c>
      <c r="Q1233" s="74">
        <v>0.58199999999999996</v>
      </c>
      <c r="R1233" s="74">
        <v>1.1835023901049999</v>
      </c>
      <c r="S1233" s="74">
        <v>0</v>
      </c>
      <c r="T1233" s="74">
        <v>0</v>
      </c>
      <c r="U1233" s="74">
        <v>0.67816577192831307</v>
      </c>
      <c r="V1233" s="74">
        <v>11.87433</v>
      </c>
      <c r="W1233" s="74">
        <v>2.3282997671699999</v>
      </c>
      <c r="X1233" s="74">
        <v>1138.2496000000001</v>
      </c>
      <c r="Y1233" s="74">
        <v>4630</v>
      </c>
      <c r="Z1233" s="74">
        <v>8.2465046480376572E-2</v>
      </c>
      <c r="AA1233" s="74">
        <v>0.91753495351962344</v>
      </c>
      <c r="AB1233" s="74">
        <v>9.4695634178746757E-4</v>
      </c>
      <c r="AC1233" s="74">
        <v>9.4695634178746768E-4</v>
      </c>
      <c r="AD1233" t="s">
        <v>5810</v>
      </c>
    </row>
    <row r="1234" spans="1:30">
      <c r="A1234" s="165" t="s">
        <v>1340</v>
      </c>
      <c r="B1234" s="165" t="s">
        <v>11051</v>
      </c>
      <c r="C1234" s="165" t="s">
        <v>8443</v>
      </c>
      <c r="D1234" s="165" t="s">
        <v>5942</v>
      </c>
      <c r="E1234" s="165" t="s">
        <v>6364</v>
      </c>
      <c r="F1234" s="159">
        <v>20.709199999999999</v>
      </c>
      <c r="G1234" s="159">
        <v>-156.25309999999999</v>
      </c>
      <c r="H1234" s="74">
        <v>44.692999999999998</v>
      </c>
      <c r="I1234" s="74">
        <v>2.8340000000000001</v>
      </c>
      <c r="J1234" s="74">
        <v>14.75</v>
      </c>
      <c r="K1234" s="74">
        <v>0.17399999999999999</v>
      </c>
      <c r="L1234" s="74">
        <v>7.6920000000000002</v>
      </c>
      <c r="M1234" s="74">
        <v>11.656000000000001</v>
      </c>
      <c r="N1234" s="74">
        <v>3.0870000000000002</v>
      </c>
      <c r="O1234" s="74">
        <v>0.874</v>
      </c>
      <c r="P1234" s="74">
        <v>0</v>
      </c>
      <c r="Q1234" s="74">
        <v>0.35699999999999998</v>
      </c>
      <c r="R1234" s="74">
        <v>1.0591001019049999</v>
      </c>
      <c r="S1234" s="74">
        <v>0</v>
      </c>
      <c r="T1234" s="74">
        <v>0</v>
      </c>
      <c r="U1234" s="74">
        <v>0.92500799815012436</v>
      </c>
      <c r="V1234" s="74">
        <v>10.739240000000001</v>
      </c>
      <c r="W1234" s="74">
        <v>2.1057331227599998</v>
      </c>
      <c r="X1234" s="74">
        <v>1161.4896000000001</v>
      </c>
      <c r="Y1234" s="74">
        <v>7110</v>
      </c>
      <c r="Z1234" s="74">
        <v>4.9351717294221907E-2</v>
      </c>
      <c r="AA1234" s="74">
        <v>0.95064828270577806</v>
      </c>
      <c r="AB1234" s="74">
        <v>1.3445296026184559E-3</v>
      </c>
      <c r="AC1234" s="74">
        <v>1.344529602618455E-3</v>
      </c>
      <c r="AD1234" t="s">
        <v>5810</v>
      </c>
    </row>
    <row r="1235" spans="1:30">
      <c r="A1235" s="165" t="s">
        <v>1341</v>
      </c>
      <c r="B1235" s="165" t="s">
        <v>11051</v>
      </c>
      <c r="C1235" s="165" t="s">
        <v>8443</v>
      </c>
      <c r="D1235" s="165" t="s">
        <v>5942</v>
      </c>
      <c r="E1235" s="165" t="s">
        <v>6364</v>
      </c>
      <c r="F1235" s="159">
        <v>20.709199999999999</v>
      </c>
      <c r="G1235" s="159">
        <v>-156.25309999999999</v>
      </c>
      <c r="H1235" s="74">
        <v>44.143999999999998</v>
      </c>
      <c r="I1235" s="74">
        <v>3.1840000000000002</v>
      </c>
      <c r="J1235" s="74">
        <v>14.968</v>
      </c>
      <c r="K1235" s="74">
        <v>0.20899999999999999</v>
      </c>
      <c r="L1235" s="74">
        <v>7.72</v>
      </c>
      <c r="M1235" s="74">
        <v>10.861000000000001</v>
      </c>
      <c r="N1235" s="74">
        <v>3.258</v>
      </c>
      <c r="O1235" s="74">
        <v>1.137</v>
      </c>
      <c r="P1235" s="74">
        <v>0</v>
      </c>
      <c r="Q1235" s="74">
        <v>0.46600000000000003</v>
      </c>
      <c r="R1235" s="74">
        <v>1.217372857502</v>
      </c>
      <c r="S1235" s="74">
        <v>0</v>
      </c>
      <c r="T1235" s="74">
        <v>0</v>
      </c>
      <c r="U1235" s="74">
        <v>0.51287576817382363</v>
      </c>
      <c r="V1235" s="74">
        <v>10.74043</v>
      </c>
      <c r="W1235" s="74">
        <v>2.10596645607</v>
      </c>
      <c r="X1235" s="74">
        <v>1148.2926</v>
      </c>
      <c r="Y1235" s="74">
        <v>4430</v>
      </c>
      <c r="Z1235" s="74">
        <v>8.8899572170615976E-2</v>
      </c>
      <c r="AA1235" s="74">
        <v>0.91110042782938405</v>
      </c>
      <c r="AB1235" s="74">
        <v>1.20774100374373E-4</v>
      </c>
      <c r="AC1235" s="74">
        <v>1.20774100374373E-4</v>
      </c>
      <c r="AD1235" t="s">
        <v>5810</v>
      </c>
    </row>
    <row r="1236" spans="1:30">
      <c r="A1236" s="165" t="s">
        <v>1342</v>
      </c>
      <c r="B1236" s="165" t="s">
        <v>11051</v>
      </c>
      <c r="C1236" s="165" t="s">
        <v>8443</v>
      </c>
      <c r="D1236" s="165" t="s">
        <v>5942</v>
      </c>
      <c r="E1236" s="165" t="s">
        <v>6364</v>
      </c>
      <c r="F1236" s="159">
        <v>20.709199999999999</v>
      </c>
      <c r="G1236" s="159">
        <v>-156.25309999999999</v>
      </c>
      <c r="H1236" s="74">
        <v>44.387999999999998</v>
      </c>
      <c r="I1236" s="74">
        <v>2.9409999999999998</v>
      </c>
      <c r="J1236" s="74">
        <v>14.653</v>
      </c>
      <c r="K1236" s="74">
        <v>0.155</v>
      </c>
      <c r="L1236" s="74">
        <v>7.8040000000000003</v>
      </c>
      <c r="M1236" s="74">
        <v>11.788</v>
      </c>
      <c r="N1236" s="74">
        <v>2.9540000000000002</v>
      </c>
      <c r="O1236" s="74">
        <v>0.88500000000000001</v>
      </c>
      <c r="P1236" s="74">
        <v>0</v>
      </c>
      <c r="Q1236" s="74">
        <v>0.40500000000000003</v>
      </c>
      <c r="R1236" s="74">
        <v>1.1720003187200001</v>
      </c>
      <c r="S1236" s="74">
        <v>0</v>
      </c>
      <c r="T1236" s="74">
        <v>0</v>
      </c>
      <c r="U1236" s="74">
        <v>1.066191208907002</v>
      </c>
      <c r="V1236" s="74">
        <v>10.747059999999999</v>
      </c>
      <c r="W1236" s="74">
        <v>2.1072664559400001</v>
      </c>
      <c r="X1236" s="74">
        <v>1163.6808000000001</v>
      </c>
      <c r="Y1236" s="74">
        <v>7760</v>
      </c>
      <c r="Z1236" s="74">
        <v>5.6162427017188238E-2</v>
      </c>
      <c r="AA1236" s="74">
        <v>0.94383757298281179</v>
      </c>
      <c r="AB1236" s="74">
        <v>1.7916696516029739E-3</v>
      </c>
      <c r="AC1236" s="74">
        <v>1.7916696516029739E-3</v>
      </c>
      <c r="AD1236" t="s">
        <v>5810</v>
      </c>
    </row>
    <row r="1237" spans="1:30">
      <c r="A1237" s="165" t="s">
        <v>1343</v>
      </c>
      <c r="B1237" s="165" t="s">
        <v>11051</v>
      </c>
      <c r="C1237" s="165" t="s">
        <v>8443</v>
      </c>
      <c r="D1237" s="165" t="s">
        <v>5942</v>
      </c>
      <c r="E1237" s="165" t="s">
        <v>6364</v>
      </c>
      <c r="F1237" s="159">
        <v>20.709199999999999</v>
      </c>
      <c r="G1237" s="159">
        <v>-156.25309999999999</v>
      </c>
      <c r="H1237" s="74">
        <v>44.33</v>
      </c>
      <c r="I1237" s="74">
        <v>3.004</v>
      </c>
      <c r="J1237" s="74">
        <v>14.61</v>
      </c>
      <c r="K1237" s="74">
        <v>0.19500000000000001</v>
      </c>
      <c r="L1237" s="74">
        <v>7.9580000000000002</v>
      </c>
      <c r="M1237" s="74">
        <v>11.706</v>
      </c>
      <c r="N1237" s="74">
        <v>2.9350000000000001</v>
      </c>
      <c r="O1237" s="74">
        <v>0.874</v>
      </c>
      <c r="P1237" s="74">
        <v>0</v>
      </c>
      <c r="Q1237" s="74">
        <v>0.39</v>
      </c>
      <c r="R1237" s="74">
        <v>1.11517805382</v>
      </c>
      <c r="S1237" s="74">
        <v>0</v>
      </c>
      <c r="T1237" s="74">
        <v>0</v>
      </c>
      <c r="U1237" s="74">
        <v>0.59290975016912051</v>
      </c>
      <c r="V1237" s="74">
        <v>10.772815</v>
      </c>
      <c r="W1237" s="74">
        <v>2.1123164554349998</v>
      </c>
      <c r="X1237" s="74">
        <v>1162.3196</v>
      </c>
      <c r="Y1237" s="74">
        <v>5210</v>
      </c>
      <c r="Z1237" s="74">
        <v>6.8713018318502767E-2</v>
      </c>
      <c r="AA1237" s="74">
        <v>0.93128698168149726</v>
      </c>
      <c r="AB1237" s="74">
        <v>1.218931775742478E-3</v>
      </c>
      <c r="AC1237" s="74">
        <v>1.218931775742478E-3</v>
      </c>
      <c r="AD1237" t="s">
        <v>5810</v>
      </c>
    </row>
    <row r="1238" spans="1:30">
      <c r="A1238" s="165" t="s">
        <v>1344</v>
      </c>
      <c r="B1238" s="165" t="s">
        <v>11051</v>
      </c>
      <c r="C1238" s="165" t="s">
        <v>8443</v>
      </c>
      <c r="D1238" s="165" t="s">
        <v>5942</v>
      </c>
      <c r="E1238" s="165" t="s">
        <v>6364</v>
      </c>
      <c r="F1238" s="159">
        <v>20.709199999999999</v>
      </c>
      <c r="G1238" s="159">
        <v>-156.25309999999999</v>
      </c>
      <c r="H1238" s="74">
        <v>44.604999999999997</v>
      </c>
      <c r="I1238" s="74">
        <v>2.8730000000000002</v>
      </c>
      <c r="J1238" s="74">
        <v>14.874000000000001</v>
      </c>
      <c r="K1238" s="74">
        <v>0.19500000000000001</v>
      </c>
      <c r="L1238" s="74">
        <v>7.9690000000000003</v>
      </c>
      <c r="M1238" s="74">
        <v>10.861000000000001</v>
      </c>
      <c r="N1238" s="74">
        <v>2.8860000000000001</v>
      </c>
      <c r="O1238" s="74">
        <v>1.3</v>
      </c>
      <c r="P1238" s="74">
        <v>0</v>
      </c>
      <c r="Q1238" s="74">
        <v>0.41699999999999998</v>
      </c>
      <c r="R1238" s="74">
        <v>1.190601807208</v>
      </c>
      <c r="S1238" s="74">
        <v>0</v>
      </c>
      <c r="T1238" s="74">
        <v>0</v>
      </c>
      <c r="U1238" s="74">
        <v>0.39589556861762382</v>
      </c>
      <c r="V1238" s="74">
        <v>10.744255000000001</v>
      </c>
      <c r="W1238" s="74">
        <v>2.106716455995</v>
      </c>
      <c r="X1238" s="74">
        <v>1148.2926</v>
      </c>
      <c r="Y1238" s="74">
        <v>3910</v>
      </c>
      <c r="Z1238" s="74">
        <v>9.3540275741597137E-2</v>
      </c>
      <c r="AA1238" s="74">
        <v>0.90645972425840282</v>
      </c>
      <c r="AB1238" s="74">
        <v>9.4046307549582248E-4</v>
      </c>
      <c r="AC1238" s="74">
        <v>9.4046307549582227E-4</v>
      </c>
      <c r="AD1238" t="s">
        <v>5810</v>
      </c>
    </row>
    <row r="1239" spans="1:30">
      <c r="A1239" s="165" t="s">
        <v>1345</v>
      </c>
      <c r="B1239" s="165" t="s">
        <v>11051</v>
      </c>
      <c r="C1239" s="165" t="s">
        <v>8443</v>
      </c>
      <c r="D1239" s="165" t="s">
        <v>5942</v>
      </c>
      <c r="E1239" s="165" t="s">
        <v>6364</v>
      </c>
      <c r="F1239" s="159">
        <v>20.709199999999999</v>
      </c>
      <c r="G1239" s="159">
        <v>-156.25309999999999</v>
      </c>
      <c r="H1239" s="74">
        <v>44.667999999999999</v>
      </c>
      <c r="I1239" s="74">
        <v>2.7810000000000001</v>
      </c>
      <c r="J1239" s="74">
        <v>14.273</v>
      </c>
      <c r="K1239" s="74">
        <v>0.20499999999999999</v>
      </c>
      <c r="L1239" s="74">
        <v>7.98</v>
      </c>
      <c r="M1239" s="74">
        <v>12.026</v>
      </c>
      <c r="N1239" s="74">
        <v>2.968</v>
      </c>
      <c r="O1239" s="74">
        <v>0.84</v>
      </c>
      <c r="P1239" s="74">
        <v>0</v>
      </c>
      <c r="Q1239" s="74">
        <v>0.38700000000000001</v>
      </c>
      <c r="R1239" s="74">
        <v>1.060738260156</v>
      </c>
      <c r="S1239" s="74">
        <v>0</v>
      </c>
      <c r="T1239" s="74">
        <v>0</v>
      </c>
      <c r="U1239" s="74">
        <v>0.7113138362073963</v>
      </c>
      <c r="V1239" s="74">
        <v>10.736179999999999</v>
      </c>
      <c r="W1239" s="74">
        <v>2.1051331228199999</v>
      </c>
      <c r="X1239" s="74">
        <v>1167.6315999999999</v>
      </c>
      <c r="Y1239" s="74">
        <v>5880</v>
      </c>
      <c r="Z1239" s="74">
        <v>5.6366927191612182E-2</v>
      </c>
      <c r="AA1239" s="74">
        <v>0.94363307280838782</v>
      </c>
      <c r="AB1239" s="74">
        <v>1.112621892433768E-3</v>
      </c>
      <c r="AC1239" s="74">
        <v>1.112621892433768E-3</v>
      </c>
      <c r="AD1239" t="s">
        <v>5810</v>
      </c>
    </row>
    <row r="1240" spans="1:30">
      <c r="A1240" s="165" t="s">
        <v>1346</v>
      </c>
      <c r="B1240" s="165" t="s">
        <v>11051</v>
      </c>
      <c r="C1240" s="165" t="s">
        <v>8443</v>
      </c>
      <c r="D1240" s="165" t="s">
        <v>5942</v>
      </c>
      <c r="E1240" s="165" t="s">
        <v>6364</v>
      </c>
      <c r="F1240" s="159">
        <v>20.709199999999999</v>
      </c>
      <c r="G1240" s="159">
        <v>-156.25309999999999</v>
      </c>
      <c r="H1240" s="74">
        <v>45.289000000000001</v>
      </c>
      <c r="I1240" s="74">
        <v>2.2679999999999998</v>
      </c>
      <c r="J1240" s="74">
        <v>14.349</v>
      </c>
      <c r="K1240" s="74">
        <v>0.186</v>
      </c>
      <c r="L1240" s="74">
        <v>8.1539999999999999</v>
      </c>
      <c r="M1240" s="74">
        <v>11.58</v>
      </c>
      <c r="N1240" s="74">
        <v>2.911</v>
      </c>
      <c r="O1240" s="74">
        <v>1.026</v>
      </c>
      <c r="P1240" s="74">
        <v>0</v>
      </c>
      <c r="Q1240" s="74">
        <v>0.40100000000000002</v>
      </c>
      <c r="R1240" s="74">
        <v>1.0102719600329999</v>
      </c>
      <c r="S1240" s="74">
        <v>0</v>
      </c>
      <c r="T1240" s="74">
        <v>0</v>
      </c>
      <c r="U1240" s="74">
        <v>1.0378056481600579</v>
      </c>
      <c r="V1240" s="74">
        <v>10.742979999999999</v>
      </c>
      <c r="W1240" s="74">
        <v>2.1064664560200002</v>
      </c>
      <c r="X1240" s="74">
        <v>1160.2280000000001</v>
      </c>
      <c r="Y1240" s="74">
        <v>7920</v>
      </c>
      <c r="Z1240" s="74">
        <v>4.1141698959232122E-2</v>
      </c>
      <c r="AA1240" s="74">
        <v>0.95885830104076786</v>
      </c>
      <c r="AB1240" s="74">
        <v>1.3340178607553839E-3</v>
      </c>
      <c r="AC1240" s="74">
        <v>1.3340178607553839E-3</v>
      </c>
      <c r="AD1240" t="s">
        <v>5810</v>
      </c>
    </row>
    <row r="1241" spans="1:30">
      <c r="A1241" s="165" t="s">
        <v>1347</v>
      </c>
      <c r="B1241" s="165" t="s">
        <v>11051</v>
      </c>
      <c r="C1241" s="165" t="s">
        <v>8443</v>
      </c>
      <c r="D1241" s="165" t="s">
        <v>5942</v>
      </c>
      <c r="E1241" s="165" t="s">
        <v>6364</v>
      </c>
      <c r="F1241" s="159">
        <v>20.709199999999999</v>
      </c>
      <c r="G1241" s="159">
        <v>-156.25309999999999</v>
      </c>
      <c r="H1241" s="74">
        <v>45.957000000000001</v>
      </c>
      <c r="I1241" s="74">
        <v>2.5070000000000001</v>
      </c>
      <c r="J1241" s="74">
        <v>13.686</v>
      </c>
      <c r="K1241" s="74">
        <v>0.22500000000000001</v>
      </c>
      <c r="L1241" s="74">
        <v>8.1639999999999997</v>
      </c>
      <c r="M1241" s="74">
        <v>11.427</v>
      </c>
      <c r="N1241" s="74">
        <v>3.1360000000000001</v>
      </c>
      <c r="O1241" s="74">
        <v>0.71199999999999997</v>
      </c>
      <c r="P1241" s="74">
        <v>0</v>
      </c>
      <c r="Q1241" s="74">
        <v>0.308</v>
      </c>
      <c r="R1241" s="74">
        <v>0.96363956357199987</v>
      </c>
      <c r="S1241" s="74">
        <v>0</v>
      </c>
      <c r="T1241" s="74">
        <v>0</v>
      </c>
      <c r="U1241" s="74">
        <v>0.78625477240708164</v>
      </c>
      <c r="V1241" s="74">
        <v>10.81744</v>
      </c>
      <c r="W1241" s="74">
        <v>2.1210664545600002</v>
      </c>
      <c r="X1241" s="74">
        <v>1157.6882000000001</v>
      </c>
      <c r="Y1241" s="74">
        <v>6590</v>
      </c>
      <c r="Z1241" s="74">
        <v>4.2754071601949273E-2</v>
      </c>
      <c r="AA1241" s="74">
        <v>0.95724592839805067</v>
      </c>
      <c r="AB1241" s="74">
        <v>1.5577864816538761E-3</v>
      </c>
      <c r="AC1241" s="74">
        <v>1.557786481653875E-3</v>
      </c>
      <c r="AD1241" t="s">
        <v>5810</v>
      </c>
    </row>
    <row r="1242" spans="1:30">
      <c r="A1242" s="165" t="s">
        <v>1348</v>
      </c>
      <c r="B1242" s="165" t="s">
        <v>11051</v>
      </c>
      <c r="C1242" s="165" t="s">
        <v>8443</v>
      </c>
      <c r="D1242" s="165" t="s">
        <v>5942</v>
      </c>
      <c r="E1242" s="165" t="s">
        <v>6364</v>
      </c>
      <c r="F1242" s="159">
        <v>20.709199999999999</v>
      </c>
      <c r="G1242" s="159">
        <v>-156.25309999999999</v>
      </c>
      <c r="H1242" s="74">
        <v>43.164999999999999</v>
      </c>
      <c r="I1242" s="74">
        <v>2.8439999999999999</v>
      </c>
      <c r="J1242" s="74">
        <v>14.583</v>
      </c>
      <c r="K1242" s="74">
        <v>0.28399999999999997</v>
      </c>
      <c r="L1242" s="74">
        <v>8.3719999999999999</v>
      </c>
      <c r="M1242" s="74">
        <v>10.792999999999999</v>
      </c>
      <c r="N1242" s="74">
        <v>3.02</v>
      </c>
      <c r="O1242" s="74">
        <v>1.155</v>
      </c>
      <c r="P1242" s="74">
        <v>0</v>
      </c>
      <c r="Q1242" s="74">
        <v>0.51100000000000001</v>
      </c>
      <c r="R1242" s="74">
        <v>1.004306267195</v>
      </c>
      <c r="S1242" s="74">
        <v>0</v>
      </c>
      <c r="T1242" s="74">
        <v>0</v>
      </c>
      <c r="U1242" s="74">
        <v>0.98961721265732927</v>
      </c>
      <c r="V1242" s="74">
        <v>11.920825000000001</v>
      </c>
      <c r="W1242" s="74">
        <v>2.337416432925</v>
      </c>
      <c r="X1242" s="74">
        <v>1147.1638</v>
      </c>
      <c r="Y1242" s="74">
        <v>6760</v>
      </c>
      <c r="Z1242" s="74">
        <v>4.9210770788459833E-2</v>
      </c>
      <c r="AA1242" s="74">
        <v>0.95078922921154019</v>
      </c>
      <c r="AB1242" s="74">
        <v>1.0889773486607731E-3</v>
      </c>
      <c r="AC1242" s="74">
        <v>1.0889773486607731E-3</v>
      </c>
      <c r="AD1242" t="s">
        <v>5810</v>
      </c>
    </row>
    <row r="1243" spans="1:30">
      <c r="A1243" s="165" t="s">
        <v>1349</v>
      </c>
      <c r="B1243" s="165" t="s">
        <v>11051</v>
      </c>
      <c r="C1243" s="165" t="s">
        <v>8443</v>
      </c>
      <c r="D1243" s="165" t="s">
        <v>5942</v>
      </c>
      <c r="E1243" s="165" t="s">
        <v>6364</v>
      </c>
      <c r="F1243" s="159">
        <v>20.709199999999999</v>
      </c>
      <c r="G1243" s="159">
        <v>-156.25309999999999</v>
      </c>
      <c r="H1243" s="74">
        <v>45.793999999999997</v>
      </c>
      <c r="I1243" s="74">
        <v>2.2629999999999999</v>
      </c>
      <c r="J1243" s="74">
        <v>14.154999999999999</v>
      </c>
      <c r="K1243" s="74">
        <v>0.193</v>
      </c>
      <c r="L1243" s="74">
        <v>8.4640000000000004</v>
      </c>
      <c r="M1243" s="74">
        <v>11.271000000000001</v>
      </c>
      <c r="N1243" s="74">
        <v>2.6680000000000001</v>
      </c>
      <c r="O1243" s="74">
        <v>0.98499999999999999</v>
      </c>
      <c r="P1243" s="74">
        <v>0</v>
      </c>
      <c r="Q1243" s="74">
        <v>0.47099999999999997</v>
      </c>
      <c r="R1243" s="74">
        <v>0.86695159743500005</v>
      </c>
      <c r="S1243" s="74">
        <v>0</v>
      </c>
      <c r="T1243" s="74">
        <v>0</v>
      </c>
      <c r="U1243" s="74">
        <v>1.11421120658586</v>
      </c>
      <c r="V1243" s="74">
        <v>10.745274999999999</v>
      </c>
      <c r="W1243" s="74">
        <v>2.106916455975</v>
      </c>
      <c r="X1243" s="74">
        <v>1155.0986</v>
      </c>
      <c r="Y1243" s="74">
        <v>8990</v>
      </c>
      <c r="Z1243" s="74">
        <v>2.9450431613890739E-2</v>
      </c>
      <c r="AA1243" s="74">
        <v>0.97054956838610928</v>
      </c>
      <c r="AB1243" s="74">
        <v>1.1369475482721279E-3</v>
      </c>
      <c r="AC1243" s="74">
        <v>1.1369475482721279E-3</v>
      </c>
      <c r="AD1243" t="s">
        <v>5810</v>
      </c>
    </row>
    <row r="1244" spans="1:30">
      <c r="A1244" s="165" t="s">
        <v>1350</v>
      </c>
      <c r="B1244" s="165" t="s">
        <v>11051</v>
      </c>
      <c r="C1244" s="165" t="s">
        <v>8443</v>
      </c>
      <c r="D1244" s="165" t="s">
        <v>5942</v>
      </c>
      <c r="E1244" s="165" t="s">
        <v>6364</v>
      </c>
      <c r="F1244" s="159">
        <v>20.709199999999999</v>
      </c>
      <c r="G1244" s="159">
        <v>-156.25309999999999</v>
      </c>
      <c r="H1244" s="74">
        <v>43.554000000000002</v>
      </c>
      <c r="I1244" s="74">
        <v>2.7869999999999999</v>
      </c>
      <c r="J1244" s="74">
        <v>14.010999999999999</v>
      </c>
      <c r="K1244" s="74">
        <v>0.216</v>
      </c>
      <c r="L1244" s="74">
        <v>8.9930000000000003</v>
      </c>
      <c r="M1244" s="74">
        <v>10.747</v>
      </c>
      <c r="N1244" s="74">
        <v>2.9630000000000001</v>
      </c>
      <c r="O1244" s="74">
        <v>1.1060000000000001</v>
      </c>
      <c r="P1244" s="74">
        <v>0</v>
      </c>
      <c r="Q1244" s="74">
        <v>0.48299999999999998</v>
      </c>
      <c r="R1244" s="74">
        <v>0.99715148776599982</v>
      </c>
      <c r="S1244" s="74">
        <v>0</v>
      </c>
      <c r="T1244" s="74">
        <v>0</v>
      </c>
      <c r="U1244" s="74">
        <v>0.76694742575620289</v>
      </c>
      <c r="V1244" s="74">
        <v>11.839650000000001</v>
      </c>
      <c r="W1244" s="74">
        <v>2.3214997678499998</v>
      </c>
      <c r="X1244" s="74">
        <v>1146.4002</v>
      </c>
      <c r="Y1244" s="74">
        <v>5680</v>
      </c>
      <c r="Z1244" s="74">
        <v>5.5022748364919542E-2</v>
      </c>
      <c r="AA1244" s="74">
        <v>0.94497725163508051</v>
      </c>
      <c r="AB1244" s="74">
        <v>8.3880214971912407E-4</v>
      </c>
      <c r="AC1244" s="74">
        <v>8.3880214971912375E-4</v>
      </c>
      <c r="AD1244" t="s">
        <v>5810</v>
      </c>
    </row>
    <row r="1245" spans="1:30">
      <c r="A1245" s="165" t="s">
        <v>1351</v>
      </c>
      <c r="B1245" s="165" t="s">
        <v>11051</v>
      </c>
      <c r="C1245" s="165" t="s">
        <v>8443</v>
      </c>
      <c r="D1245" s="165" t="s">
        <v>5942</v>
      </c>
      <c r="E1245" s="165" t="s">
        <v>6364</v>
      </c>
      <c r="F1245" s="159">
        <v>20.709199999999999</v>
      </c>
      <c r="G1245" s="159">
        <v>-156.25309999999999</v>
      </c>
      <c r="H1245" s="74">
        <v>45.570999999999998</v>
      </c>
      <c r="I1245" s="74">
        <v>2.1659999999999999</v>
      </c>
      <c r="J1245" s="74">
        <v>14.298</v>
      </c>
      <c r="K1245" s="74">
        <v>0.186</v>
      </c>
      <c r="L1245" s="74">
        <v>9.1370000000000005</v>
      </c>
      <c r="M1245" s="74">
        <v>10.682</v>
      </c>
      <c r="N1245" s="74">
        <v>3.0139999999999998</v>
      </c>
      <c r="O1245" s="74">
        <v>0.89500000000000002</v>
      </c>
      <c r="P1245" s="74">
        <v>0</v>
      </c>
      <c r="Q1245" s="74">
        <v>0.373</v>
      </c>
      <c r="R1245" s="74">
        <v>0.77026346482800001</v>
      </c>
      <c r="S1245" s="74">
        <v>0</v>
      </c>
      <c r="T1245" s="74">
        <v>0</v>
      </c>
      <c r="U1245" s="74">
        <v>0.63018763983626025</v>
      </c>
      <c r="V1245" s="74">
        <v>10.79636</v>
      </c>
      <c r="W1245" s="74">
        <v>2.1169331216399998</v>
      </c>
      <c r="X1245" s="74">
        <v>1145.3212000000001</v>
      </c>
      <c r="Y1245" s="74">
        <v>5830</v>
      </c>
      <c r="Z1245" s="74">
        <v>3.1943875965926273E-2</v>
      </c>
      <c r="AA1245" s="74">
        <v>0.96805612403407371</v>
      </c>
      <c r="AB1245" s="74">
        <v>7.5440205681175326E-4</v>
      </c>
      <c r="AC1245" s="74">
        <v>7.5440205681175348E-4</v>
      </c>
      <c r="AD1245" t="s">
        <v>5810</v>
      </c>
    </row>
    <row r="1246" spans="1:30">
      <c r="A1246" s="165" t="s">
        <v>1352</v>
      </c>
      <c r="B1246" s="165" t="s">
        <v>11051</v>
      </c>
      <c r="C1246" s="165" t="s">
        <v>8443</v>
      </c>
      <c r="D1246" s="165" t="s">
        <v>5942</v>
      </c>
      <c r="E1246" s="165" t="s">
        <v>6364</v>
      </c>
      <c r="F1246" s="159">
        <v>20.709199999999999</v>
      </c>
      <c r="G1246" s="159">
        <v>-156.25309999999999</v>
      </c>
      <c r="H1246" s="74">
        <v>45.037999999999997</v>
      </c>
      <c r="I1246" s="74">
        <v>2.2290000000000001</v>
      </c>
      <c r="J1246" s="74">
        <v>13.712999999999999</v>
      </c>
      <c r="K1246" s="74">
        <v>0.157</v>
      </c>
      <c r="L1246" s="74">
        <v>9.6199999999999992</v>
      </c>
      <c r="M1246" s="74">
        <v>12.061</v>
      </c>
      <c r="N1246" s="74">
        <v>2.8210000000000002</v>
      </c>
      <c r="O1246" s="74">
        <v>0.78300000000000003</v>
      </c>
      <c r="P1246" s="74">
        <v>0</v>
      </c>
      <c r="Q1246" s="74">
        <v>0.33400000000000002</v>
      </c>
      <c r="R1246" s="74">
        <v>0.406675271427</v>
      </c>
      <c r="S1246" s="74">
        <v>0</v>
      </c>
      <c r="T1246" s="74">
        <v>0</v>
      </c>
      <c r="U1246" s="74">
        <v>0.48699558613754151</v>
      </c>
      <c r="V1246" s="74">
        <v>10.775365000000001</v>
      </c>
      <c r="W1246" s="74">
        <v>2.112816455385</v>
      </c>
      <c r="X1246" s="74">
        <v>1168.2126000000001</v>
      </c>
      <c r="Y1246" s="74">
        <v>4610</v>
      </c>
      <c r="Z1246" s="74">
        <v>1.1892797102929139E-2</v>
      </c>
      <c r="AA1246" s="74">
        <v>0.98810720289707088</v>
      </c>
      <c r="AB1246" s="74">
        <v>7.2925333492126934E-4</v>
      </c>
      <c r="AC1246" s="74">
        <v>7.2925333492126934E-4</v>
      </c>
      <c r="AD1246" t="s">
        <v>5810</v>
      </c>
    </row>
    <row r="1247" spans="1:30">
      <c r="A1247" s="165" t="s">
        <v>1353</v>
      </c>
      <c r="B1247" s="165" t="s">
        <v>11051</v>
      </c>
      <c r="C1247" s="165" t="s">
        <v>8443</v>
      </c>
      <c r="D1247" s="165" t="s">
        <v>5942</v>
      </c>
      <c r="E1247" s="165" t="s">
        <v>6364</v>
      </c>
      <c r="F1247" s="159">
        <v>20.709199999999999</v>
      </c>
      <c r="G1247" s="159">
        <v>-156.25309999999999</v>
      </c>
      <c r="H1247" s="74">
        <v>45.96</v>
      </c>
      <c r="I1247" s="74">
        <v>1.8340000000000001</v>
      </c>
      <c r="J1247" s="74">
        <v>13.255000000000001</v>
      </c>
      <c r="K1247" s="74">
        <v>0.151</v>
      </c>
      <c r="L1247" s="74">
        <v>9.7750000000000004</v>
      </c>
      <c r="M1247" s="74">
        <v>11.135999999999999</v>
      </c>
      <c r="N1247" s="74">
        <v>3.0960000000000001</v>
      </c>
      <c r="O1247" s="74">
        <v>0.78300000000000003</v>
      </c>
      <c r="P1247" s="74">
        <v>0</v>
      </c>
      <c r="Q1247" s="74">
        <v>0.28899999999999998</v>
      </c>
      <c r="R1247" s="74">
        <v>0.88409308723299995</v>
      </c>
      <c r="S1247" s="74">
        <v>0</v>
      </c>
      <c r="T1247" s="74">
        <v>0</v>
      </c>
      <c r="U1247" s="74">
        <v>0.71572168613513953</v>
      </c>
      <c r="V1247" s="74">
        <v>10.737625</v>
      </c>
      <c r="W1247" s="74">
        <v>2.1054164561249999</v>
      </c>
      <c r="X1247" s="74">
        <v>1152.8576</v>
      </c>
      <c r="Y1247" s="74">
        <v>5970</v>
      </c>
      <c r="Z1247" s="74">
        <v>3.8882142246154168E-2</v>
      </c>
      <c r="AA1247" s="74">
        <v>0.96111785775384584</v>
      </c>
      <c r="AB1247" s="74">
        <v>1.3531754946916399E-3</v>
      </c>
      <c r="AC1247" s="74">
        <v>1.3531754946916399E-3</v>
      </c>
      <c r="AD1247" t="s">
        <v>5810</v>
      </c>
    </row>
    <row r="1248" spans="1:30">
      <c r="A1248" s="165" t="s">
        <v>1354</v>
      </c>
      <c r="B1248" s="165" t="s">
        <v>11051</v>
      </c>
      <c r="C1248" s="165" t="s">
        <v>8443</v>
      </c>
      <c r="D1248" s="165" t="s">
        <v>5942</v>
      </c>
      <c r="E1248" s="165" t="s">
        <v>6364</v>
      </c>
      <c r="F1248" s="159">
        <v>20.709199999999999</v>
      </c>
      <c r="G1248" s="159">
        <v>-156.25309999999999</v>
      </c>
      <c r="H1248" s="74">
        <v>44.783000000000001</v>
      </c>
      <c r="I1248" s="74">
        <v>2.2170000000000001</v>
      </c>
      <c r="J1248" s="74">
        <v>12.618</v>
      </c>
      <c r="K1248" s="74">
        <v>0.16500000000000001</v>
      </c>
      <c r="L1248" s="74">
        <v>10.555999999999999</v>
      </c>
      <c r="M1248" s="74">
        <v>11.398</v>
      </c>
      <c r="N1248" s="74">
        <v>3.117</v>
      </c>
      <c r="O1248" s="74">
        <v>1.0369999999999999</v>
      </c>
      <c r="P1248" s="74">
        <v>0</v>
      </c>
      <c r="Q1248" s="74">
        <v>0.318</v>
      </c>
      <c r="R1248" s="74">
        <v>0.96200791097999994</v>
      </c>
      <c r="S1248" s="74">
        <v>0</v>
      </c>
      <c r="T1248" s="74">
        <v>0</v>
      </c>
      <c r="U1248" s="74">
        <v>0.70701238838100289</v>
      </c>
      <c r="V1248" s="74">
        <v>10.736605000000001</v>
      </c>
      <c r="W1248" s="74">
        <v>2.105216456145</v>
      </c>
      <c r="X1248" s="74">
        <v>1157.2067999999999</v>
      </c>
      <c r="Y1248" s="74">
        <v>4930</v>
      </c>
      <c r="Z1248" s="74">
        <v>5.2953038714405383E-2</v>
      </c>
      <c r="AA1248" s="74">
        <v>0.94704696128559462</v>
      </c>
      <c r="AB1248" s="74">
        <v>1.7397474905204561E-3</v>
      </c>
      <c r="AC1248" s="74">
        <v>1.7397474905204561E-3</v>
      </c>
      <c r="AD1248" t="s">
        <v>5810</v>
      </c>
    </row>
    <row r="1249" spans="1:30">
      <c r="A1249" s="165" t="s">
        <v>1355</v>
      </c>
      <c r="B1249" s="165" t="s">
        <v>11051</v>
      </c>
      <c r="C1249" s="165" t="s">
        <v>8443</v>
      </c>
      <c r="D1249" s="165" t="s">
        <v>5942</v>
      </c>
      <c r="E1249" s="165" t="s">
        <v>6364</v>
      </c>
      <c r="F1249" s="159">
        <v>20.709199999999999</v>
      </c>
      <c r="G1249" s="159">
        <v>-156.25309999999999</v>
      </c>
      <c r="H1249" s="74">
        <v>44.195</v>
      </c>
      <c r="I1249" s="74">
        <v>2.1030000000000002</v>
      </c>
      <c r="J1249" s="74">
        <v>12.356999999999999</v>
      </c>
      <c r="K1249" s="74">
        <v>0.21199999999999999</v>
      </c>
      <c r="L1249" s="74">
        <v>12.148</v>
      </c>
      <c r="M1249" s="74">
        <v>10.413</v>
      </c>
      <c r="N1249" s="74">
        <v>2.6259999999999999</v>
      </c>
      <c r="O1249" s="74">
        <v>0.80900000000000005</v>
      </c>
      <c r="P1249" s="74">
        <v>0</v>
      </c>
      <c r="Q1249" s="74">
        <v>0.36399999999999999</v>
      </c>
      <c r="R1249" s="74">
        <v>0.618803647869</v>
      </c>
      <c r="S1249" s="74">
        <v>0</v>
      </c>
      <c r="T1249" s="74">
        <v>0</v>
      </c>
      <c r="U1249" s="74">
        <v>0.92589151879782361</v>
      </c>
      <c r="V1249" s="74">
        <v>11.837185</v>
      </c>
      <c r="W1249" s="74">
        <v>2.3210164345650002</v>
      </c>
      <c r="X1249" s="74">
        <v>1140.8558</v>
      </c>
      <c r="Y1249" s="74">
        <v>6650</v>
      </c>
      <c r="Z1249" s="74">
        <v>2.1610368285620941E-2</v>
      </c>
      <c r="AA1249" s="74">
        <v>0.97838963171437909</v>
      </c>
      <c r="AB1249" s="74">
        <v>6.9750699783356293E-4</v>
      </c>
      <c r="AC1249" s="74">
        <v>6.9750699783356249E-4</v>
      </c>
      <c r="AD1249" t="s">
        <v>5810</v>
      </c>
    </row>
    <row r="1250" spans="1:30">
      <c r="A1250" s="165" t="s">
        <v>1356</v>
      </c>
      <c r="B1250" s="165" t="s">
        <v>11051</v>
      </c>
      <c r="C1250" s="165" t="s">
        <v>8443</v>
      </c>
      <c r="D1250" s="165" t="s">
        <v>5942</v>
      </c>
      <c r="E1250" s="165" t="s">
        <v>6364</v>
      </c>
      <c r="F1250" s="159">
        <v>20.709199999999999</v>
      </c>
      <c r="G1250" s="159">
        <v>-156.25309999999999</v>
      </c>
      <c r="H1250" s="74">
        <v>45.432000000000002</v>
      </c>
      <c r="I1250" s="74">
        <v>1.796</v>
      </c>
      <c r="J1250" s="74">
        <v>12.529</v>
      </c>
      <c r="K1250" s="74">
        <v>0.17699999999999999</v>
      </c>
      <c r="L1250" s="74">
        <v>12.186999999999999</v>
      </c>
      <c r="M1250" s="74">
        <v>10.750999999999999</v>
      </c>
      <c r="N1250" s="74">
        <v>2.3380000000000001</v>
      </c>
      <c r="O1250" s="74">
        <v>0.76</v>
      </c>
      <c r="P1250" s="74">
        <v>0</v>
      </c>
      <c r="Q1250" s="74">
        <v>0.33800000000000002</v>
      </c>
      <c r="R1250" s="74">
        <v>0.86603320921599991</v>
      </c>
      <c r="S1250" s="74">
        <v>0</v>
      </c>
      <c r="T1250" s="74">
        <v>0</v>
      </c>
      <c r="U1250" s="74">
        <v>0.65190876803845954</v>
      </c>
      <c r="V1250" s="74">
        <v>10.738815000000001</v>
      </c>
      <c r="W1250" s="74">
        <v>2.1056497894350001</v>
      </c>
      <c r="X1250" s="74">
        <v>1146.4666</v>
      </c>
      <c r="Y1250" s="74">
        <v>5860</v>
      </c>
      <c r="Z1250" s="74">
        <v>4.1266537303556568E-2</v>
      </c>
      <c r="AA1250" s="74">
        <v>0.95873346269644344</v>
      </c>
      <c r="AB1250" s="74">
        <v>4.1206503969707818E-4</v>
      </c>
      <c r="AC1250" s="74">
        <v>4.1206503969707829E-4</v>
      </c>
      <c r="AD1250" t="s">
        <v>5810</v>
      </c>
    </row>
    <row r="1251" spans="1:30">
      <c r="A1251" s="165" t="s">
        <v>1357</v>
      </c>
      <c r="B1251" s="165" t="s">
        <v>11051</v>
      </c>
      <c r="C1251" s="165" t="s">
        <v>8443</v>
      </c>
      <c r="D1251" s="165" t="s">
        <v>5942</v>
      </c>
      <c r="E1251" s="165" t="s">
        <v>6364</v>
      </c>
      <c r="F1251" s="159">
        <v>20.709199999999999</v>
      </c>
      <c r="G1251" s="159">
        <v>-156.25309999999999</v>
      </c>
      <c r="H1251" s="74">
        <v>45.912999999999997</v>
      </c>
      <c r="I1251" s="74">
        <v>1.32</v>
      </c>
      <c r="J1251" s="74">
        <v>12.439</v>
      </c>
      <c r="K1251" s="74">
        <v>0.191</v>
      </c>
      <c r="L1251" s="74">
        <v>12.599</v>
      </c>
      <c r="M1251" s="74">
        <v>10.845000000000001</v>
      </c>
      <c r="N1251" s="74">
        <v>2.4119999999999999</v>
      </c>
      <c r="O1251" s="74">
        <v>0.44800000000000001</v>
      </c>
      <c r="P1251" s="74">
        <v>0</v>
      </c>
      <c r="Q1251" s="74">
        <v>0.19600000000000001</v>
      </c>
      <c r="R1251" s="74">
        <v>0.81506721331199994</v>
      </c>
      <c r="S1251" s="74">
        <v>0</v>
      </c>
      <c r="T1251" s="74">
        <v>0</v>
      </c>
      <c r="U1251" s="74">
        <v>0.55936306573746641</v>
      </c>
      <c r="V1251" s="74">
        <v>10.740259999999999</v>
      </c>
      <c r="W1251" s="74">
        <v>2.1059331227400002</v>
      </c>
      <c r="X1251" s="74">
        <v>1148.027</v>
      </c>
      <c r="Y1251" s="74">
        <v>5420</v>
      </c>
      <c r="Z1251" s="74">
        <v>3.8321640245160438E-2</v>
      </c>
      <c r="AA1251" s="74">
        <v>0.96167835975483951</v>
      </c>
      <c r="AB1251" s="74">
        <v>1.312578441453051E-3</v>
      </c>
      <c r="AC1251" s="74">
        <v>1.312578441453051E-3</v>
      </c>
      <c r="AD1251" t="s">
        <v>5810</v>
      </c>
    </row>
    <row r="1252" spans="1:30">
      <c r="A1252" s="165" t="s">
        <v>1358</v>
      </c>
      <c r="B1252" s="165" t="s">
        <v>11051</v>
      </c>
      <c r="C1252" s="165" t="s">
        <v>8443</v>
      </c>
      <c r="D1252" s="165" t="s">
        <v>5942</v>
      </c>
      <c r="E1252" s="165" t="s">
        <v>6364</v>
      </c>
      <c r="F1252" s="159">
        <v>20.709199999999999</v>
      </c>
      <c r="G1252" s="159">
        <v>-156.25309999999999</v>
      </c>
      <c r="H1252" s="74">
        <v>46.558999999999997</v>
      </c>
      <c r="I1252" s="74">
        <v>1.032</v>
      </c>
      <c r="J1252" s="74">
        <v>12.185</v>
      </c>
      <c r="K1252" s="74">
        <v>0.14399999999999999</v>
      </c>
      <c r="L1252" s="74">
        <v>12.606</v>
      </c>
      <c r="M1252" s="74">
        <v>10.83</v>
      </c>
      <c r="N1252" s="74">
        <v>2.6030000000000002</v>
      </c>
      <c r="O1252" s="74">
        <v>0.34300000000000003</v>
      </c>
      <c r="P1252" s="74">
        <v>0</v>
      </c>
      <c r="Q1252" s="74">
        <v>0.109</v>
      </c>
      <c r="R1252" s="74">
        <v>0.76516352332199999</v>
      </c>
      <c r="S1252" s="74">
        <v>0</v>
      </c>
      <c r="T1252" s="74">
        <v>0</v>
      </c>
      <c r="U1252" s="74">
        <v>0.40083151148697721</v>
      </c>
      <c r="V1252" s="74">
        <v>10.741960000000001</v>
      </c>
      <c r="W1252" s="74">
        <v>2.1062664560400002</v>
      </c>
      <c r="X1252" s="74">
        <v>1147.778</v>
      </c>
      <c r="Y1252" s="74">
        <v>4190</v>
      </c>
      <c r="Z1252" s="74">
        <v>3.9794382339997887E-2</v>
      </c>
      <c r="AA1252" s="74">
        <v>0.96020561766000212</v>
      </c>
      <c r="AB1252" s="74">
        <v>1.2185007777722201E-3</v>
      </c>
      <c r="AC1252" s="74">
        <v>1.2185007777722201E-3</v>
      </c>
      <c r="AD1252" t="s">
        <v>5810</v>
      </c>
    </row>
    <row r="1253" spans="1:30">
      <c r="A1253" s="165" t="s">
        <v>1359</v>
      </c>
      <c r="C1253" s="165" t="s">
        <v>8443</v>
      </c>
      <c r="D1253" s="165" t="s">
        <v>5945</v>
      </c>
      <c r="E1253" s="165" t="s">
        <v>81</v>
      </c>
      <c r="F1253" s="159">
        <v>27.73</v>
      </c>
      <c r="G1253" s="159">
        <v>-18.03</v>
      </c>
      <c r="H1253" s="74">
        <v>47.019336147798597</v>
      </c>
      <c r="I1253" s="74">
        <v>3.72283103576732</v>
      </c>
      <c r="J1253" s="74">
        <v>15.453616417251499</v>
      </c>
      <c r="K1253" s="74">
        <v>0.19238924372372401</v>
      </c>
      <c r="L1253" s="74">
        <v>3.4768901468833842</v>
      </c>
      <c r="M1253" s="74">
        <v>8.3322393080759234</v>
      </c>
      <c r="N1253" s="74">
        <v>4.7859303619107836</v>
      </c>
      <c r="O1253" s="74">
        <v>1.9248841343698371</v>
      </c>
      <c r="P1253" s="74">
        <v>0</v>
      </c>
      <c r="Q1253" s="74">
        <v>1.135493216823011</v>
      </c>
      <c r="R1253" s="74">
        <v>1.607</v>
      </c>
      <c r="S1253" s="74">
        <v>0</v>
      </c>
      <c r="T1253" s="74">
        <v>0</v>
      </c>
      <c r="U1253" s="74">
        <v>5.1526059798991719E-2</v>
      </c>
      <c r="V1253" s="74">
        <v>9.2323338128812384</v>
      </c>
      <c r="W1253" s="74">
        <v>1.810261350911345</v>
      </c>
      <c r="X1253" s="74">
        <v>1106.3151725140599</v>
      </c>
      <c r="Y1253" s="74">
        <v>910</v>
      </c>
      <c r="Z1253" s="74">
        <v>0.42224818365876182</v>
      </c>
      <c r="AA1253" s="74">
        <v>0.57775181634123818</v>
      </c>
      <c r="AB1253" s="74">
        <v>2.7180332169751638E-4</v>
      </c>
      <c r="AC1253" s="74">
        <v>2.7180332169751648E-4</v>
      </c>
      <c r="AD1253" t="s">
        <v>5810</v>
      </c>
    </row>
    <row r="1254" spans="1:30">
      <c r="A1254" s="165" t="s">
        <v>1360</v>
      </c>
      <c r="C1254" s="165" t="s">
        <v>8443</v>
      </c>
      <c r="D1254" s="165" t="s">
        <v>5945</v>
      </c>
      <c r="E1254" s="165" t="s">
        <v>81</v>
      </c>
      <c r="F1254" s="159">
        <v>27.73</v>
      </c>
      <c r="G1254" s="159">
        <v>-18.03</v>
      </c>
      <c r="H1254" s="74">
        <v>53.471151667706273</v>
      </c>
      <c r="I1254" s="74">
        <v>3.123464969255604</v>
      </c>
      <c r="J1254" s="74">
        <v>14.246732765326151</v>
      </c>
      <c r="K1254" s="74">
        <v>0.15050425486294269</v>
      </c>
      <c r="L1254" s="74">
        <v>3.5659474785526548</v>
      </c>
      <c r="M1254" s="74">
        <v>9.4025024821375727</v>
      </c>
      <c r="N1254" s="74">
        <v>1.9966897811817059</v>
      </c>
      <c r="O1254" s="74">
        <v>1.268249187645063</v>
      </c>
      <c r="P1254" s="74">
        <v>0</v>
      </c>
      <c r="Q1254" s="74">
        <v>0.88496501859410293</v>
      </c>
      <c r="R1254" s="74">
        <v>1.871</v>
      </c>
      <c r="S1254" s="74">
        <v>0</v>
      </c>
      <c r="T1254" s="74">
        <v>0</v>
      </c>
      <c r="U1254" s="74">
        <v>0.24331081091808571</v>
      </c>
      <c r="V1254" s="74">
        <v>8.343852854388663</v>
      </c>
      <c r="W1254" s="74">
        <v>1.636049415686937</v>
      </c>
      <c r="X1254" s="74">
        <v>1124.081541203484</v>
      </c>
      <c r="Y1254" s="74">
        <v>3900</v>
      </c>
      <c r="Z1254" s="74">
        <v>0.16881462981589121</v>
      </c>
      <c r="AA1254" s="74">
        <v>0.83118537018410887</v>
      </c>
      <c r="AB1254" s="74">
        <v>5.5697160889335746E-4</v>
      </c>
      <c r="AC1254" s="74">
        <v>5.5697160889335746E-4</v>
      </c>
      <c r="AD1254" t="s">
        <v>5810</v>
      </c>
    </row>
    <row r="1255" spans="1:30">
      <c r="A1255" s="165" t="s">
        <v>1361</v>
      </c>
      <c r="C1255" s="165" t="s">
        <v>8443</v>
      </c>
      <c r="D1255" s="165" t="s">
        <v>5945</v>
      </c>
      <c r="E1255" s="165" t="s">
        <v>81</v>
      </c>
      <c r="F1255" s="159">
        <v>27.73</v>
      </c>
      <c r="G1255" s="159">
        <v>-18.03</v>
      </c>
      <c r="H1255" s="74">
        <v>47.103554384018999</v>
      </c>
      <c r="I1255" s="74">
        <v>2.8222958807460978</v>
      </c>
      <c r="J1255" s="74">
        <v>16.657777895507721</v>
      </c>
      <c r="K1255" s="74">
        <v>0.14442874118083779</v>
      </c>
      <c r="L1255" s="74">
        <v>3.5681812975293292</v>
      </c>
      <c r="M1255" s="74">
        <v>8.5846069586802116</v>
      </c>
      <c r="N1255" s="74">
        <v>4.6335905732263312</v>
      </c>
      <c r="O1255" s="74">
        <v>1.1613653571664631</v>
      </c>
      <c r="P1255" s="74">
        <v>0</v>
      </c>
      <c r="Q1255" s="74">
        <v>0.67564952209939899</v>
      </c>
      <c r="R1255" s="74">
        <v>2.0433463506399998</v>
      </c>
      <c r="S1255" s="74">
        <v>0</v>
      </c>
      <c r="T1255" s="74">
        <v>0</v>
      </c>
      <c r="U1255" s="74">
        <v>0.23231157351268661</v>
      </c>
      <c r="V1255" s="74">
        <v>9.3197404075033727</v>
      </c>
      <c r="W1255" s="74">
        <v>1.827399897162614</v>
      </c>
      <c r="X1255" s="74">
        <v>1110.5044755140921</v>
      </c>
      <c r="Y1255" s="74">
        <v>3140</v>
      </c>
      <c r="Z1255" s="74">
        <v>0.2266319240506349</v>
      </c>
      <c r="AA1255" s="74">
        <v>0.77336807594936507</v>
      </c>
      <c r="AB1255" s="74">
        <v>1.052077569841606E-4</v>
      </c>
      <c r="AC1255" s="74">
        <v>1.052077569841606E-4</v>
      </c>
      <c r="AD1255" t="s">
        <v>5810</v>
      </c>
    </row>
    <row r="1256" spans="1:30">
      <c r="A1256" s="165" t="s">
        <v>1362</v>
      </c>
      <c r="C1256" s="165" t="s">
        <v>8443</v>
      </c>
      <c r="D1256" s="165" t="s">
        <v>5945</v>
      </c>
      <c r="E1256" s="165" t="s">
        <v>81</v>
      </c>
      <c r="F1256" s="159">
        <v>27.73</v>
      </c>
      <c r="G1256" s="159">
        <v>-18.03</v>
      </c>
      <c r="H1256" s="74">
        <v>47.452762228810172</v>
      </c>
      <c r="I1256" s="74">
        <v>2.860648791669766</v>
      </c>
      <c r="J1256" s="74">
        <v>16.961846926271289</v>
      </c>
      <c r="K1256" s="74">
        <v>0.14103198588301991</v>
      </c>
      <c r="L1256" s="74">
        <v>3.5858132580895501</v>
      </c>
      <c r="M1256" s="74">
        <v>8.6629647498782685</v>
      </c>
      <c r="N1256" s="74">
        <v>4.6510548535889571</v>
      </c>
      <c r="O1256" s="74">
        <v>1.1632638268223561</v>
      </c>
      <c r="P1256" s="74">
        <v>0</v>
      </c>
      <c r="Q1256" s="74">
        <v>0.70716038311556817</v>
      </c>
      <c r="R1256" s="74">
        <v>2.222</v>
      </c>
      <c r="S1256" s="74">
        <v>0</v>
      </c>
      <c r="T1256" s="74">
        <v>0</v>
      </c>
      <c r="U1256" s="74">
        <v>0.2249502575612132</v>
      </c>
      <c r="V1256" s="74">
        <v>9.3919017419022737</v>
      </c>
      <c r="W1256" s="74">
        <v>1.841549177002372</v>
      </c>
      <c r="X1256" s="74">
        <v>1111.805214847979</v>
      </c>
      <c r="Y1256" s="74">
        <v>3130</v>
      </c>
      <c r="Z1256" s="74">
        <v>0.25968381146487252</v>
      </c>
      <c r="AA1256" s="74">
        <v>0.7403161885351276</v>
      </c>
      <c r="AB1256" s="74">
        <v>8.0687173921787327E-5</v>
      </c>
      <c r="AC1256" s="74">
        <v>8.0687173921787354E-5</v>
      </c>
      <c r="AD1256" t="s">
        <v>5810</v>
      </c>
    </row>
    <row r="1257" spans="1:30">
      <c r="A1257" s="165" t="s">
        <v>1363</v>
      </c>
      <c r="C1257" s="165" t="s">
        <v>8443</v>
      </c>
      <c r="D1257" s="165" t="s">
        <v>5945</v>
      </c>
      <c r="E1257" s="165" t="s">
        <v>81</v>
      </c>
      <c r="F1257" s="159">
        <v>27.73</v>
      </c>
      <c r="G1257" s="159">
        <v>-18.03</v>
      </c>
      <c r="H1257" s="74">
        <v>47.188133178513453</v>
      </c>
      <c r="I1257" s="74">
        <v>3.3661717924836259</v>
      </c>
      <c r="J1257" s="74">
        <v>15.844205236789239</v>
      </c>
      <c r="K1257" s="74">
        <v>0.1991228507828233</v>
      </c>
      <c r="L1257" s="74">
        <v>3.7544613515101322</v>
      </c>
      <c r="M1257" s="74">
        <v>7.7637999520222776</v>
      </c>
      <c r="N1257" s="74">
        <v>5.1692292063220906</v>
      </c>
      <c r="O1257" s="74">
        <v>1.9812723652890909</v>
      </c>
      <c r="P1257" s="74">
        <v>0</v>
      </c>
      <c r="Q1257" s="74">
        <v>1.0882063795281289</v>
      </c>
      <c r="R1257" s="74">
        <v>1.5326622172</v>
      </c>
      <c r="S1257" s="74">
        <v>0</v>
      </c>
      <c r="T1257" s="74">
        <v>0</v>
      </c>
      <c r="U1257" s="74">
        <v>6.0514205608467049E-2</v>
      </c>
      <c r="V1257" s="74">
        <v>9.3304833389518738</v>
      </c>
      <c r="W1257" s="74">
        <v>1.829506354098734</v>
      </c>
      <c r="X1257" s="74">
        <v>1096.87907920357</v>
      </c>
      <c r="Y1257" s="74">
        <v>950</v>
      </c>
      <c r="Z1257" s="74">
        <v>0.37042870551927898</v>
      </c>
      <c r="AA1257" s="74">
        <v>0.62957129448072091</v>
      </c>
      <c r="AB1257" s="74">
        <v>9.0681654714195605E-4</v>
      </c>
      <c r="AC1257" s="74">
        <v>9.0681654714195648E-4</v>
      </c>
      <c r="AD1257" t="s">
        <v>5810</v>
      </c>
    </row>
    <row r="1258" spans="1:30">
      <c r="A1258" s="165" t="s">
        <v>1364</v>
      </c>
      <c r="C1258" s="165" t="s">
        <v>8443</v>
      </c>
      <c r="D1258" s="165" t="s">
        <v>5945</v>
      </c>
      <c r="E1258" s="165" t="s">
        <v>81</v>
      </c>
      <c r="F1258" s="159">
        <v>27.73</v>
      </c>
      <c r="G1258" s="159">
        <v>-18.03</v>
      </c>
      <c r="H1258" s="74">
        <v>45.94547531951531</v>
      </c>
      <c r="I1258" s="74">
        <v>4.0743438207785054</v>
      </c>
      <c r="J1258" s="74">
        <v>14.642956922989979</v>
      </c>
      <c r="K1258" s="74">
        <v>0.1805914522876462</v>
      </c>
      <c r="L1258" s="74">
        <v>4.1355442573870969</v>
      </c>
      <c r="M1258" s="74">
        <v>10.734155266808481</v>
      </c>
      <c r="N1258" s="74">
        <v>4.3763328604372926</v>
      </c>
      <c r="O1258" s="74">
        <v>1.2169857312495269</v>
      </c>
      <c r="P1258" s="74">
        <v>0</v>
      </c>
      <c r="Q1258" s="74">
        <v>0.92502955005116549</v>
      </c>
      <c r="R1258" s="74">
        <v>1.7397141046</v>
      </c>
      <c r="S1258" s="74">
        <v>0</v>
      </c>
      <c r="T1258" s="74">
        <v>0</v>
      </c>
      <c r="U1258" s="74">
        <v>0.36080739614225449</v>
      </c>
      <c r="V1258" s="74">
        <v>9.9435523754395003</v>
      </c>
      <c r="W1258" s="74">
        <v>1.949715957075346</v>
      </c>
      <c r="X1258" s="74">
        <v>1146.186977429021</v>
      </c>
      <c r="Y1258" s="74">
        <v>3340</v>
      </c>
      <c r="Z1258" s="74">
        <v>0.17804040450209871</v>
      </c>
      <c r="AA1258" s="74">
        <v>0.82195959549790121</v>
      </c>
      <c r="AB1258" s="74">
        <v>1.338918271463013E-3</v>
      </c>
      <c r="AC1258" s="74">
        <v>1.338918271463013E-3</v>
      </c>
      <c r="AD1258" t="s">
        <v>5810</v>
      </c>
    </row>
    <row r="1259" spans="1:30">
      <c r="A1259" s="165" t="s">
        <v>1365</v>
      </c>
      <c r="C1259" s="165" t="s">
        <v>8443</v>
      </c>
      <c r="D1259" s="165" t="s">
        <v>5945</v>
      </c>
      <c r="E1259" s="165" t="s">
        <v>81</v>
      </c>
      <c r="F1259" s="159">
        <v>27.73</v>
      </c>
      <c r="G1259" s="159">
        <v>-18.03</v>
      </c>
      <c r="H1259" s="74">
        <v>46.0295298809218</v>
      </c>
      <c r="I1259" s="74">
        <v>2.9770145950264322</v>
      </c>
      <c r="J1259" s="74">
        <v>15.48917656781272</v>
      </c>
      <c r="K1259" s="74">
        <v>0.18093446392887311</v>
      </c>
      <c r="L1259" s="74">
        <v>4.1496281153523533</v>
      </c>
      <c r="M1259" s="74">
        <v>9.3937614305367418</v>
      </c>
      <c r="N1259" s="74">
        <v>4.671668535868446</v>
      </c>
      <c r="O1259" s="74">
        <v>1.3169656063019619</v>
      </c>
      <c r="P1259" s="74">
        <v>0</v>
      </c>
      <c r="Q1259" s="74">
        <v>1.00650975016171</v>
      </c>
      <c r="R1259" s="74">
        <v>1.5067555133999999</v>
      </c>
      <c r="S1259" s="74">
        <v>0</v>
      </c>
      <c r="T1259" s="74">
        <v>0</v>
      </c>
      <c r="U1259" s="74">
        <v>0.13608721825976469</v>
      </c>
      <c r="V1259" s="74">
        <v>9.8032377653335487</v>
      </c>
      <c r="W1259" s="74">
        <v>1.9222032911783871</v>
      </c>
      <c r="X1259" s="74">
        <v>1123.9364397469101</v>
      </c>
      <c r="Y1259" s="74">
        <v>1710</v>
      </c>
      <c r="Z1259" s="74">
        <v>0.2263588250875308</v>
      </c>
      <c r="AA1259" s="74">
        <v>0.7736411749124692</v>
      </c>
      <c r="AB1259" s="74">
        <v>7.5139102655442111E-4</v>
      </c>
      <c r="AC1259" s="74">
        <v>7.5139102655442111E-4</v>
      </c>
      <c r="AD1259" t="s">
        <v>5810</v>
      </c>
    </row>
    <row r="1260" spans="1:30">
      <c r="A1260" s="165" t="s">
        <v>1366</v>
      </c>
      <c r="C1260" s="165" t="s">
        <v>8443</v>
      </c>
      <c r="D1260" s="165" t="s">
        <v>5945</v>
      </c>
      <c r="E1260" s="165" t="s">
        <v>81</v>
      </c>
      <c r="F1260" s="159">
        <v>27.73</v>
      </c>
      <c r="G1260" s="159">
        <v>-18.03</v>
      </c>
      <c r="H1260" s="74">
        <v>44.876863836299258</v>
      </c>
      <c r="I1260" s="74">
        <v>3.7787063550362392</v>
      </c>
      <c r="J1260" s="74">
        <v>14.4163915440956</v>
      </c>
      <c r="K1260" s="74">
        <v>0.1721211688839572</v>
      </c>
      <c r="L1260" s="74">
        <v>4.4612215102639539</v>
      </c>
      <c r="M1260" s="74">
        <v>10.36109741478341</v>
      </c>
      <c r="N1260" s="74">
        <v>4.4164501079530982</v>
      </c>
      <c r="O1260" s="74">
        <v>1.347121749531087</v>
      </c>
      <c r="P1260" s="74">
        <v>0</v>
      </c>
      <c r="Q1260" s="74">
        <v>0.93820960842526946</v>
      </c>
      <c r="R1260" s="74">
        <v>1.7795744512</v>
      </c>
      <c r="S1260" s="74">
        <v>0</v>
      </c>
      <c r="T1260" s="74">
        <v>0</v>
      </c>
      <c r="U1260" s="74">
        <v>0.34086904857768818</v>
      </c>
      <c r="V1260" s="74">
        <v>10.416240868578811</v>
      </c>
      <c r="W1260" s="74">
        <v>2.0423999660695542</v>
      </c>
      <c r="X1260" s="74">
        <v>1139.9942170854049</v>
      </c>
      <c r="Y1260" s="74">
        <v>2980</v>
      </c>
      <c r="Z1260" s="74">
        <v>0.20164079788944941</v>
      </c>
      <c r="AA1260" s="74">
        <v>0.79835920211055056</v>
      </c>
      <c r="AB1260" s="74">
        <v>7.907147309626206E-4</v>
      </c>
      <c r="AC1260" s="74">
        <v>7.907147309626206E-4</v>
      </c>
      <c r="AD1260" t="s">
        <v>5810</v>
      </c>
    </row>
    <row r="1261" spans="1:30">
      <c r="A1261" s="165" t="s">
        <v>1367</v>
      </c>
      <c r="C1261" s="165" t="s">
        <v>8443</v>
      </c>
      <c r="D1261" s="165" t="s">
        <v>5945</v>
      </c>
      <c r="E1261" s="165" t="s">
        <v>81</v>
      </c>
      <c r="F1261" s="159">
        <v>27.73</v>
      </c>
      <c r="G1261" s="159">
        <v>-18.03</v>
      </c>
      <c r="H1261" s="74">
        <v>44.758717377497447</v>
      </c>
      <c r="I1261" s="74">
        <v>3.0286597790732022</v>
      </c>
      <c r="J1261" s="74">
        <v>15.67395310714392</v>
      </c>
      <c r="K1261" s="74">
        <v>0.17491935128975661</v>
      </c>
      <c r="L1261" s="74">
        <v>4.4840280895233677</v>
      </c>
      <c r="M1261" s="74">
        <v>9.5222950224592218</v>
      </c>
      <c r="N1261" s="74">
        <v>3.7479910439277071</v>
      </c>
      <c r="O1261" s="74">
        <v>1.3757701786834791</v>
      </c>
      <c r="P1261" s="74">
        <v>0</v>
      </c>
      <c r="Q1261" s="74">
        <v>0.88442368629652235</v>
      </c>
      <c r="R1261" s="74">
        <v>1.8422383121599999</v>
      </c>
      <c r="S1261" s="74">
        <v>0</v>
      </c>
      <c r="T1261" s="74">
        <v>0</v>
      </c>
      <c r="U1261" s="74">
        <v>0.13672307588664731</v>
      </c>
      <c r="V1261" s="74">
        <v>10.2954960230457</v>
      </c>
      <c r="W1261" s="74">
        <v>2.018724508528646</v>
      </c>
      <c r="X1261" s="74">
        <v>1126.0700973728231</v>
      </c>
      <c r="Y1261" s="74">
        <v>1970</v>
      </c>
      <c r="Z1261" s="74">
        <v>0.2952368929127715</v>
      </c>
      <c r="AA1261" s="74">
        <v>0.70476310708722845</v>
      </c>
      <c r="AB1261" s="74">
        <v>3.0300388238827441E-4</v>
      </c>
      <c r="AC1261" s="74">
        <v>3.0300388238827452E-4</v>
      </c>
      <c r="AD1261" t="s">
        <v>5810</v>
      </c>
    </row>
    <row r="1262" spans="1:30">
      <c r="A1262" s="165" t="s">
        <v>1368</v>
      </c>
      <c r="C1262" s="165" t="s">
        <v>8443</v>
      </c>
      <c r="D1262" s="165" t="s">
        <v>5945</v>
      </c>
      <c r="E1262" s="165" t="s">
        <v>81</v>
      </c>
      <c r="F1262" s="159">
        <v>27.73</v>
      </c>
      <c r="G1262" s="159">
        <v>-18.03</v>
      </c>
      <c r="H1262" s="74">
        <v>44.136371356920577</v>
      </c>
      <c r="I1262" s="74">
        <v>4.3206523807110351</v>
      </c>
      <c r="J1262" s="74">
        <v>14.239026245353481</v>
      </c>
      <c r="K1262" s="74">
        <v>0.1647831100929521</v>
      </c>
      <c r="L1262" s="74">
        <v>4.5599802310841318</v>
      </c>
      <c r="M1262" s="74">
        <v>10.289135862351589</v>
      </c>
      <c r="N1262" s="74">
        <v>3.9901053086793392</v>
      </c>
      <c r="O1262" s="74">
        <v>1.0612816971462751</v>
      </c>
      <c r="P1262" s="74">
        <v>0</v>
      </c>
      <c r="Q1262" s="74">
        <v>0.80626021724051555</v>
      </c>
      <c r="R1262" s="74">
        <v>1.38933045456</v>
      </c>
      <c r="S1262" s="74">
        <v>0</v>
      </c>
      <c r="T1262" s="74">
        <v>0</v>
      </c>
      <c r="U1262" s="74">
        <v>0.14526029528579479</v>
      </c>
      <c r="V1262" s="74">
        <v>10.6270606763714</v>
      </c>
      <c r="W1262" s="74">
        <v>2.0837371791500661</v>
      </c>
      <c r="X1262" s="74">
        <v>1138.799655315036</v>
      </c>
      <c r="Y1262" s="74">
        <v>1660</v>
      </c>
      <c r="Z1262" s="74">
        <v>0.23047251018026671</v>
      </c>
      <c r="AA1262" s="74">
        <v>0.76952748981973329</v>
      </c>
      <c r="AB1262" s="74">
        <v>9.2372655776415055E-4</v>
      </c>
      <c r="AC1262" s="74">
        <v>9.2372655776415044E-4</v>
      </c>
      <c r="AD1262" t="s">
        <v>5810</v>
      </c>
    </row>
    <row r="1263" spans="1:30">
      <c r="A1263" s="165" t="s">
        <v>1369</v>
      </c>
      <c r="C1263" s="165" t="s">
        <v>8443</v>
      </c>
      <c r="D1263" s="165" t="s">
        <v>5945</v>
      </c>
      <c r="E1263" s="165" t="s">
        <v>81</v>
      </c>
      <c r="F1263" s="159">
        <v>27.73</v>
      </c>
      <c r="G1263" s="159">
        <v>-18.03</v>
      </c>
      <c r="H1263" s="74">
        <v>46.274764595978702</v>
      </c>
      <c r="I1263" s="74">
        <v>4.0546565466691344</v>
      </c>
      <c r="J1263" s="74">
        <v>15.571617262998441</v>
      </c>
      <c r="K1263" s="74">
        <v>0.1867342447432884</v>
      </c>
      <c r="L1263" s="74">
        <v>4.5815499291339794</v>
      </c>
      <c r="M1263" s="74">
        <v>9.8424087594151644</v>
      </c>
      <c r="N1263" s="74">
        <v>4.2747001431774407</v>
      </c>
      <c r="O1263" s="74">
        <v>2.044992323512985</v>
      </c>
      <c r="P1263" s="74">
        <v>0</v>
      </c>
      <c r="Q1263" s="74">
        <v>1.0406648990828671</v>
      </c>
      <c r="R1263" s="74">
        <v>0.64900000000000002</v>
      </c>
      <c r="S1263" s="74">
        <v>0</v>
      </c>
      <c r="T1263" s="74">
        <v>0</v>
      </c>
      <c r="U1263" s="74">
        <v>9.2043894315999679E-3</v>
      </c>
      <c r="V1263" s="74">
        <v>10.009728073138859</v>
      </c>
      <c r="W1263" s="74">
        <v>1.9626915827776581</v>
      </c>
      <c r="X1263" s="74">
        <v>1131.3839854062919</v>
      </c>
      <c r="Y1263" s="74">
        <v>160</v>
      </c>
      <c r="Z1263" s="74">
        <v>0.46685289433007499</v>
      </c>
      <c r="AA1263" s="74">
        <v>0.53314710566992507</v>
      </c>
      <c r="AB1263" s="74">
        <v>1.188298375502988E-3</v>
      </c>
      <c r="AC1263" s="74">
        <v>1.188298375502988E-3</v>
      </c>
      <c r="AD1263" t="s">
        <v>5810</v>
      </c>
    </row>
    <row r="1264" spans="1:30">
      <c r="A1264" s="165" t="s">
        <v>1370</v>
      </c>
      <c r="C1264" s="165" t="s">
        <v>8443</v>
      </c>
      <c r="D1264" s="165" t="s">
        <v>5945</v>
      </c>
      <c r="E1264" s="165" t="s">
        <v>81</v>
      </c>
      <c r="F1264" s="159">
        <v>27.73</v>
      </c>
      <c r="G1264" s="159">
        <v>-18.03</v>
      </c>
      <c r="H1264" s="74">
        <v>42.745844026709797</v>
      </c>
      <c r="I1264" s="74">
        <v>4.5100976188810042</v>
      </c>
      <c r="J1264" s="74">
        <v>13.969683185393061</v>
      </c>
      <c r="K1264" s="74">
        <v>0.17282686264168379</v>
      </c>
      <c r="L1264" s="74">
        <v>4.6780423667587989</v>
      </c>
      <c r="M1264" s="74">
        <v>9.6372945439176245</v>
      </c>
      <c r="N1264" s="74">
        <v>3.8471064339448269</v>
      </c>
      <c r="O1264" s="74">
        <v>1.2986425271945741</v>
      </c>
      <c r="P1264" s="74">
        <v>0</v>
      </c>
      <c r="Q1264" s="74">
        <v>0.74012859820562915</v>
      </c>
      <c r="R1264" s="74">
        <v>2.0337382921199998</v>
      </c>
      <c r="S1264" s="74">
        <v>0</v>
      </c>
      <c r="T1264" s="74">
        <v>0</v>
      </c>
      <c r="U1264" s="74">
        <v>0.33112192230384507</v>
      </c>
      <c r="V1264" s="74">
        <v>11.37354153204584</v>
      </c>
      <c r="W1264" s="74">
        <v>2.2301059597434678</v>
      </c>
      <c r="X1264" s="74">
        <v>1127.9790894290329</v>
      </c>
      <c r="Y1264" s="74">
        <v>3030</v>
      </c>
      <c r="Z1264" s="74">
        <v>0.27335310249039102</v>
      </c>
      <c r="AA1264" s="74">
        <v>0.72664689750960909</v>
      </c>
      <c r="AB1264" s="74">
        <v>1.627330474235201E-3</v>
      </c>
      <c r="AC1264" s="74">
        <v>1.627330474235201E-3</v>
      </c>
      <c r="AD1264" t="s">
        <v>5810</v>
      </c>
    </row>
    <row r="1265" spans="1:30">
      <c r="A1265" s="165" t="s">
        <v>1371</v>
      </c>
      <c r="C1265" s="165" t="s">
        <v>8443</v>
      </c>
      <c r="D1265" s="165" t="s">
        <v>5945</v>
      </c>
      <c r="E1265" s="165" t="s">
        <v>81</v>
      </c>
      <c r="F1265" s="159">
        <v>27.73</v>
      </c>
      <c r="G1265" s="159">
        <v>-18.03</v>
      </c>
      <c r="H1265" s="74">
        <v>46.334501247717597</v>
      </c>
      <c r="I1265" s="74">
        <v>4.4801157549235651</v>
      </c>
      <c r="J1265" s="74">
        <v>13.457056779433641</v>
      </c>
      <c r="K1265" s="74">
        <v>0.1759413602745323</v>
      </c>
      <c r="L1265" s="74">
        <v>4.7042198339324646</v>
      </c>
      <c r="M1265" s="74">
        <v>10.910330162275461</v>
      </c>
      <c r="N1265" s="74">
        <v>3.453954972093332</v>
      </c>
      <c r="O1265" s="74">
        <v>1.0468019480021049</v>
      </c>
      <c r="P1265" s="74">
        <v>0</v>
      </c>
      <c r="Q1265" s="74">
        <v>0.86987767510034109</v>
      </c>
      <c r="R1265" s="74">
        <v>1.09074947236</v>
      </c>
      <c r="S1265" s="74">
        <v>0</v>
      </c>
      <c r="T1265" s="74">
        <v>0</v>
      </c>
      <c r="U1265" s="74">
        <v>0.13668030679951779</v>
      </c>
      <c r="V1265" s="74">
        <v>9.692933967494854</v>
      </c>
      <c r="W1265" s="74">
        <v>1.9005750976865601</v>
      </c>
      <c r="X1265" s="74">
        <v>1149.111480693773</v>
      </c>
      <c r="Y1265" s="74">
        <v>1750</v>
      </c>
      <c r="Z1265" s="74">
        <v>0.14332390020084099</v>
      </c>
      <c r="AA1265" s="74">
        <v>0.85667609979915893</v>
      </c>
      <c r="AB1265" s="74">
        <v>7.2842942852461938E-4</v>
      </c>
      <c r="AC1265" s="74">
        <v>7.284294285246196E-4</v>
      </c>
      <c r="AD1265" t="s">
        <v>5810</v>
      </c>
    </row>
    <row r="1266" spans="1:30">
      <c r="A1266" s="165" t="s">
        <v>1372</v>
      </c>
      <c r="C1266" s="165" t="s">
        <v>8443</v>
      </c>
      <c r="D1266" s="165" t="s">
        <v>5945</v>
      </c>
      <c r="E1266" s="165" t="s">
        <v>81</v>
      </c>
      <c r="F1266" s="159">
        <v>27.73</v>
      </c>
      <c r="G1266" s="159">
        <v>-18.03</v>
      </c>
      <c r="H1266" s="74">
        <v>44.889117482437172</v>
      </c>
      <c r="I1266" s="74">
        <v>2.6151720140651848</v>
      </c>
      <c r="J1266" s="74">
        <v>14.890673396077361</v>
      </c>
      <c r="K1266" s="74">
        <v>0.15206815077961289</v>
      </c>
      <c r="L1266" s="74">
        <v>4.778141369233099</v>
      </c>
      <c r="M1266" s="74">
        <v>11.54317318220509</v>
      </c>
      <c r="N1266" s="74">
        <v>4.7281189512134896</v>
      </c>
      <c r="O1266" s="74">
        <v>1.3916236693055359</v>
      </c>
      <c r="P1266" s="74">
        <v>0</v>
      </c>
      <c r="Q1266" s="74">
        <v>1.123503508720429</v>
      </c>
      <c r="R1266" s="74">
        <v>6.3319379120000005E-2</v>
      </c>
      <c r="S1266" s="74">
        <v>0</v>
      </c>
      <c r="T1266" s="74">
        <v>0</v>
      </c>
      <c r="U1266" s="74">
        <v>3.7088399746918112E-2</v>
      </c>
      <c r="V1266" s="74">
        <v>10.38569475730473</v>
      </c>
      <c r="W1266" s="74">
        <v>2.0364105330853439</v>
      </c>
      <c r="X1266" s="74">
        <v>1159.6166748246039</v>
      </c>
      <c r="Y1266" s="74">
        <v>330</v>
      </c>
      <c r="Z1266" s="74">
        <v>2.6020996505843352E-3</v>
      </c>
      <c r="AA1266" s="74">
        <v>0.99739790034941556</v>
      </c>
      <c r="AB1266" s="74">
        <v>1.0603590067380349E-4</v>
      </c>
      <c r="AC1266" s="74">
        <v>1.0603590067380349E-4</v>
      </c>
      <c r="AD1266" t="s">
        <v>5810</v>
      </c>
    </row>
    <row r="1267" spans="1:30">
      <c r="A1267" s="165" t="s">
        <v>1373</v>
      </c>
      <c r="C1267" s="165" t="s">
        <v>8443</v>
      </c>
      <c r="D1267" s="165" t="s">
        <v>5945</v>
      </c>
      <c r="E1267" s="165" t="s">
        <v>81</v>
      </c>
      <c r="F1267" s="159">
        <v>27.73</v>
      </c>
      <c r="G1267" s="159">
        <v>-18.03</v>
      </c>
      <c r="H1267" s="74">
        <v>46.604990163079997</v>
      </c>
      <c r="I1267" s="74">
        <v>4.0078609228256497</v>
      </c>
      <c r="J1267" s="74">
        <v>16.37879163794749</v>
      </c>
      <c r="K1267" s="74">
        <v>0.13854334054212131</v>
      </c>
      <c r="L1267" s="74">
        <v>4.8064643215220206</v>
      </c>
      <c r="M1267" s="74">
        <v>8.0048362974658485</v>
      </c>
      <c r="N1267" s="74">
        <v>5.0706862638416368</v>
      </c>
      <c r="O1267" s="74">
        <v>0.62245543714995899</v>
      </c>
      <c r="P1267" s="74">
        <v>0</v>
      </c>
      <c r="Q1267" s="74">
        <v>0.44036990386602831</v>
      </c>
      <c r="R1267" s="74">
        <v>1.119444704</v>
      </c>
      <c r="S1267" s="74">
        <v>0</v>
      </c>
      <c r="T1267" s="74">
        <v>0</v>
      </c>
      <c r="U1267" s="74">
        <v>0.15346733166586449</v>
      </c>
      <c r="V1267" s="74">
        <v>9.6059387257796232</v>
      </c>
      <c r="W1267" s="74">
        <v>1.883517208859951</v>
      </c>
      <c r="X1267" s="74">
        <v>1100.880282537933</v>
      </c>
      <c r="Y1267" s="74">
        <v>1950</v>
      </c>
      <c r="Z1267" s="74">
        <v>0.13021920804783821</v>
      </c>
      <c r="AA1267" s="74">
        <v>0.86978079195216174</v>
      </c>
      <c r="AB1267" s="74">
        <v>8.9954773097989835E-4</v>
      </c>
      <c r="AC1267" s="74">
        <v>8.995477309798989E-4</v>
      </c>
      <c r="AD1267" t="s">
        <v>5810</v>
      </c>
    </row>
    <row r="1268" spans="1:30">
      <c r="A1268" s="165" t="s">
        <v>1374</v>
      </c>
      <c r="C1268" s="165" t="s">
        <v>8443</v>
      </c>
      <c r="D1268" s="165" t="s">
        <v>5945</v>
      </c>
      <c r="E1268" s="165" t="s">
        <v>81</v>
      </c>
      <c r="F1268" s="159">
        <v>27.73</v>
      </c>
      <c r="G1268" s="159">
        <v>-18.03</v>
      </c>
      <c r="H1268" s="74">
        <v>43.530347661680459</v>
      </c>
      <c r="I1268" s="74">
        <v>4.0742593321983724</v>
      </c>
      <c r="J1268" s="74">
        <v>14.912475553326789</v>
      </c>
      <c r="K1268" s="74">
        <v>0.17552164150746291</v>
      </c>
      <c r="L1268" s="74">
        <v>4.8371411036665624</v>
      </c>
      <c r="M1268" s="74">
        <v>10.175352368284599</v>
      </c>
      <c r="N1268" s="74">
        <v>3.897757122861258</v>
      </c>
      <c r="O1268" s="74">
        <v>1.6934406418066399</v>
      </c>
      <c r="P1268" s="74">
        <v>0</v>
      </c>
      <c r="Q1268" s="74">
        <v>1.0354796281110661</v>
      </c>
      <c r="R1268" s="74">
        <v>8.6784864759999997E-2</v>
      </c>
      <c r="S1268" s="74">
        <v>0</v>
      </c>
      <c r="T1268" s="74">
        <v>0</v>
      </c>
      <c r="U1268" s="74">
        <v>3.9933166949777829E-4</v>
      </c>
      <c r="V1268" s="74">
        <v>10.970652271124701</v>
      </c>
      <c r="W1268" s="74">
        <v>2.1511080733449939</v>
      </c>
      <c r="X1268" s="74">
        <v>1136.9108493135241</v>
      </c>
      <c r="Y1268" s="74">
        <v>0</v>
      </c>
      <c r="Z1268" s="74">
        <v>0</v>
      </c>
      <c r="AA1268" s="74">
        <v>0</v>
      </c>
      <c r="AB1268" s="74">
        <v>0</v>
      </c>
      <c r="AC1268" s="74">
        <v>0</v>
      </c>
      <c r="AD1268" t="s">
        <v>5810</v>
      </c>
    </row>
    <row r="1269" spans="1:30">
      <c r="A1269" s="165" t="s">
        <v>1375</v>
      </c>
      <c r="C1269" s="165" t="s">
        <v>8443</v>
      </c>
      <c r="D1269" s="165" t="s">
        <v>5945</v>
      </c>
      <c r="E1269" s="165" t="s">
        <v>81</v>
      </c>
      <c r="F1269" s="159">
        <v>27.73</v>
      </c>
      <c r="G1269" s="159">
        <v>-18.03</v>
      </c>
      <c r="H1269" s="74">
        <v>43.664901885425408</v>
      </c>
      <c r="I1269" s="74">
        <v>4.7609767368318732</v>
      </c>
      <c r="J1269" s="74">
        <v>14.02826416860395</v>
      </c>
      <c r="K1269" s="74">
        <v>0.2074692464831733</v>
      </c>
      <c r="L1269" s="74">
        <v>4.8966675236312946</v>
      </c>
      <c r="M1269" s="74">
        <v>9.7254896538628781</v>
      </c>
      <c r="N1269" s="74">
        <v>4.3834023735639178</v>
      </c>
      <c r="O1269" s="74">
        <v>1.8347754215052201</v>
      </c>
      <c r="P1269" s="74">
        <v>0</v>
      </c>
      <c r="Q1269" s="74">
        <v>0.97441717187120735</v>
      </c>
      <c r="R1269" s="74">
        <v>0.19406773776</v>
      </c>
      <c r="S1269" s="74">
        <v>0</v>
      </c>
      <c r="T1269" s="74">
        <v>0</v>
      </c>
      <c r="U1269" s="74">
        <v>2.3825054889238988E-3</v>
      </c>
      <c r="V1269" s="74">
        <v>11.000845952919439</v>
      </c>
      <c r="W1269" s="74">
        <v>2.1570284025166369</v>
      </c>
      <c r="X1269" s="74">
        <v>1129.4431282541241</v>
      </c>
      <c r="Y1269" s="74">
        <v>20</v>
      </c>
      <c r="Z1269" s="74">
        <v>0.4018341374951383</v>
      </c>
      <c r="AA1269" s="74">
        <v>0.5981658625048617</v>
      </c>
      <c r="AB1269" s="74">
        <v>1.14578897285437E-3</v>
      </c>
      <c r="AC1269" s="74">
        <v>1.14578897285437E-3</v>
      </c>
      <c r="AD1269" t="s">
        <v>5810</v>
      </c>
    </row>
    <row r="1270" spans="1:30">
      <c r="A1270" s="165" t="s">
        <v>1376</v>
      </c>
      <c r="C1270" s="165" t="s">
        <v>8443</v>
      </c>
      <c r="D1270" s="165" t="s">
        <v>5945</v>
      </c>
      <c r="E1270" s="165" t="s">
        <v>81</v>
      </c>
      <c r="F1270" s="159">
        <v>27.73</v>
      </c>
      <c r="G1270" s="159">
        <v>-18.03</v>
      </c>
      <c r="H1270" s="74">
        <v>45.234195133159822</v>
      </c>
      <c r="I1270" s="74">
        <v>4.6300448204595401</v>
      </c>
      <c r="J1270" s="74">
        <v>14.666947566594279</v>
      </c>
      <c r="K1270" s="74">
        <v>0.15516369323129711</v>
      </c>
      <c r="L1270" s="74">
        <v>4.9393775678629597</v>
      </c>
      <c r="M1270" s="74">
        <v>9.5584813586715729</v>
      </c>
      <c r="N1270" s="74">
        <v>4.1237735393394743</v>
      </c>
      <c r="O1270" s="74">
        <v>1.5198084824193721</v>
      </c>
      <c r="P1270" s="74">
        <v>0</v>
      </c>
      <c r="Q1270" s="74">
        <v>0.91407329538180826</v>
      </c>
      <c r="R1270" s="74">
        <v>0.95108263847999996</v>
      </c>
      <c r="S1270" s="74">
        <v>0</v>
      </c>
      <c r="T1270" s="74">
        <v>0</v>
      </c>
      <c r="U1270" s="74">
        <v>2.90322357586675E-2</v>
      </c>
      <c r="V1270" s="74">
        <v>10.32868488841121</v>
      </c>
      <c r="W1270" s="74">
        <v>2.025232128537787</v>
      </c>
      <c r="X1270" s="74">
        <v>1126.6707905539481</v>
      </c>
      <c r="Y1270" s="74">
        <v>450</v>
      </c>
      <c r="Z1270" s="74">
        <v>0.37290819454227481</v>
      </c>
      <c r="AA1270" s="74">
        <v>0.62709180545772514</v>
      </c>
      <c r="AB1270" s="74">
        <v>2.3180111709563341E-4</v>
      </c>
      <c r="AC1270" s="74">
        <v>2.3180111709563341E-4</v>
      </c>
      <c r="AD1270" t="s">
        <v>5810</v>
      </c>
    </row>
    <row r="1271" spans="1:30">
      <c r="A1271" s="165" t="s">
        <v>1377</v>
      </c>
      <c r="C1271" s="165" t="s">
        <v>8443</v>
      </c>
      <c r="D1271" s="165" t="s">
        <v>5945</v>
      </c>
      <c r="E1271" s="165" t="s">
        <v>81</v>
      </c>
      <c r="F1271" s="159">
        <v>27.73</v>
      </c>
      <c r="G1271" s="159">
        <v>-18.03</v>
      </c>
      <c r="H1271" s="74">
        <v>42.741460049597421</v>
      </c>
      <c r="I1271" s="74">
        <v>4.4109915569256568</v>
      </c>
      <c r="J1271" s="74">
        <v>13.88046865681469</v>
      </c>
      <c r="K1271" s="74">
        <v>0.16260817198526739</v>
      </c>
      <c r="L1271" s="74">
        <v>4.9458353033350306</v>
      </c>
      <c r="M1271" s="74">
        <v>10.776219879577869</v>
      </c>
      <c r="N1271" s="74">
        <v>3.6851321867986502</v>
      </c>
      <c r="O1271" s="74">
        <v>1.389026432982585</v>
      </c>
      <c r="P1271" s="74">
        <v>0</v>
      </c>
      <c r="Q1271" s="74">
        <v>0.79246994660289949</v>
      </c>
      <c r="R1271" s="74">
        <v>1.26</v>
      </c>
      <c r="S1271" s="74">
        <v>0</v>
      </c>
      <c r="T1271" s="74">
        <v>0</v>
      </c>
      <c r="U1271" s="74">
        <v>2.106160579458121E-2</v>
      </c>
      <c r="V1271" s="74">
        <v>11.300945077797961</v>
      </c>
      <c r="W1271" s="74">
        <v>2.215871362294795</v>
      </c>
      <c r="X1271" s="74">
        <v>1146.885250000993</v>
      </c>
      <c r="Y1271" s="74">
        <v>440</v>
      </c>
      <c r="Z1271" s="74">
        <v>0.63010238772518012</v>
      </c>
      <c r="AA1271" s="74">
        <v>0.36989761227481988</v>
      </c>
      <c r="AB1271" s="74">
        <v>1.8143850345818939E-3</v>
      </c>
      <c r="AC1271" s="74">
        <v>1.8143850345818931E-3</v>
      </c>
      <c r="AD1271" t="s">
        <v>5810</v>
      </c>
    </row>
    <row r="1272" spans="1:30">
      <c r="A1272" s="165" t="s">
        <v>1378</v>
      </c>
      <c r="C1272" s="165" t="s">
        <v>8443</v>
      </c>
      <c r="D1272" s="165" t="s">
        <v>5945</v>
      </c>
      <c r="E1272" s="165" t="s">
        <v>81</v>
      </c>
      <c r="F1272" s="159">
        <v>27.73</v>
      </c>
      <c r="G1272" s="159">
        <v>-18.03</v>
      </c>
      <c r="H1272" s="74">
        <v>42.636412407115969</v>
      </c>
      <c r="I1272" s="74">
        <v>4.1936320102643627</v>
      </c>
      <c r="J1272" s="74">
        <v>13.948449218766591</v>
      </c>
      <c r="K1272" s="74">
        <v>0.180956061749205</v>
      </c>
      <c r="L1272" s="74">
        <v>4.9540430019864328</v>
      </c>
      <c r="M1272" s="74">
        <v>10.93647018003392</v>
      </c>
      <c r="N1272" s="74">
        <v>4.145179294276871</v>
      </c>
      <c r="O1272" s="74">
        <v>1.402162270821709</v>
      </c>
      <c r="P1272" s="74">
        <v>0</v>
      </c>
      <c r="Q1272" s="74">
        <v>1.2686700941214759</v>
      </c>
      <c r="R1272" s="74">
        <v>1.052</v>
      </c>
      <c r="S1272" s="74">
        <v>0</v>
      </c>
      <c r="T1272" s="74">
        <v>0</v>
      </c>
      <c r="U1272" s="74">
        <v>0.15273672486680409</v>
      </c>
      <c r="V1272" s="74">
        <v>11.474793362085579</v>
      </c>
      <c r="W1272" s="74">
        <v>2.24995925776593</v>
      </c>
      <c r="X1272" s="74">
        <v>1149.545404988563</v>
      </c>
      <c r="Y1272" s="74">
        <v>1300</v>
      </c>
      <c r="Z1272" s="74">
        <v>0.18306566171163879</v>
      </c>
      <c r="AA1272" s="74">
        <v>0.81693433828836115</v>
      </c>
      <c r="AB1272" s="74">
        <v>1.791912398254437E-4</v>
      </c>
      <c r="AC1272" s="74">
        <v>1.7919123982544359E-4</v>
      </c>
      <c r="AD1272" t="s">
        <v>5810</v>
      </c>
    </row>
    <row r="1273" spans="1:30">
      <c r="A1273" s="165" t="s">
        <v>1379</v>
      </c>
      <c r="C1273" s="165" t="s">
        <v>8443</v>
      </c>
      <c r="D1273" s="165" t="s">
        <v>5945</v>
      </c>
      <c r="E1273" s="165" t="s">
        <v>81</v>
      </c>
      <c r="F1273" s="159">
        <v>27.73</v>
      </c>
      <c r="G1273" s="159">
        <v>-18.03</v>
      </c>
      <c r="H1273" s="74">
        <v>44.80668717005971</v>
      </c>
      <c r="I1273" s="74">
        <v>4.5072456184469107</v>
      </c>
      <c r="J1273" s="74">
        <v>13.847549980413</v>
      </c>
      <c r="K1273" s="74">
        <v>0.2017875850145483</v>
      </c>
      <c r="L1273" s="74">
        <v>5.0003947896288068</v>
      </c>
      <c r="M1273" s="74">
        <v>10.76856673199589</v>
      </c>
      <c r="N1273" s="74">
        <v>3.5416181994260731</v>
      </c>
      <c r="O1273" s="74">
        <v>1.187101597695343</v>
      </c>
      <c r="P1273" s="74">
        <v>0</v>
      </c>
      <c r="Q1273" s="74">
        <v>0.68312480000047082</v>
      </c>
      <c r="R1273" s="74">
        <v>0.95745921767999997</v>
      </c>
      <c r="S1273" s="74">
        <v>0</v>
      </c>
      <c r="T1273" s="74">
        <v>0</v>
      </c>
      <c r="U1273" s="74">
        <v>0.21862093727561999</v>
      </c>
      <c r="V1273" s="74">
        <v>10.446823829849411</v>
      </c>
      <c r="W1273" s="74">
        <v>2.0483966245425549</v>
      </c>
      <c r="X1273" s="74">
        <v>1146.758207751132</v>
      </c>
      <c r="Y1273" s="74">
        <v>2310</v>
      </c>
      <c r="Z1273" s="74">
        <v>9.3978348871302866E-2</v>
      </c>
      <c r="AA1273" s="74">
        <v>0.90602165112869715</v>
      </c>
      <c r="AB1273" s="74">
        <v>5.9524866690314614E-4</v>
      </c>
      <c r="AC1273" s="74">
        <v>5.9524866690314592E-4</v>
      </c>
      <c r="AD1273" t="s">
        <v>5810</v>
      </c>
    </row>
    <row r="1274" spans="1:30">
      <c r="A1274" s="165" t="s">
        <v>1380</v>
      </c>
      <c r="C1274" s="165" t="s">
        <v>8443</v>
      </c>
      <c r="D1274" s="165" t="s">
        <v>5945</v>
      </c>
      <c r="E1274" s="165" t="s">
        <v>81</v>
      </c>
      <c r="F1274" s="159">
        <v>27.73</v>
      </c>
      <c r="G1274" s="159">
        <v>-18.03</v>
      </c>
      <c r="H1274" s="74">
        <v>44.371375776679209</v>
      </c>
      <c r="I1274" s="74">
        <v>4.7230499089206024</v>
      </c>
      <c r="J1274" s="74">
        <v>12.48422234421794</v>
      </c>
      <c r="K1274" s="74">
        <v>0.16148842119069409</v>
      </c>
      <c r="L1274" s="74">
        <v>5.0518636821884009</v>
      </c>
      <c r="M1274" s="74">
        <v>11.52307439158899</v>
      </c>
      <c r="N1274" s="74">
        <v>2.7394662293553891</v>
      </c>
      <c r="O1274" s="74">
        <v>1.441721928943426</v>
      </c>
      <c r="P1274" s="74">
        <v>0</v>
      </c>
      <c r="Q1274" s="74">
        <v>0.86581141481757695</v>
      </c>
      <c r="R1274" s="74">
        <v>0.90214963055999997</v>
      </c>
      <c r="S1274" s="74">
        <v>0</v>
      </c>
      <c r="T1274" s="74">
        <v>0</v>
      </c>
      <c r="U1274" s="74">
        <v>0.15923464763294989</v>
      </c>
      <c r="V1274" s="74">
        <v>10.53203969902453</v>
      </c>
      <c r="W1274" s="74">
        <v>2.065105616827561</v>
      </c>
      <c r="X1274" s="74">
        <v>1159.2830349003771</v>
      </c>
      <c r="Y1274" s="74">
        <v>1810</v>
      </c>
      <c r="Z1274" s="74">
        <v>0.10797418360602259</v>
      </c>
      <c r="AA1274" s="74">
        <v>0.89202581639397738</v>
      </c>
      <c r="AB1274" s="74">
        <v>1.076755863874578E-3</v>
      </c>
      <c r="AC1274" s="74">
        <v>1.076755863874578E-3</v>
      </c>
      <c r="AD1274" t="s">
        <v>5810</v>
      </c>
    </row>
    <row r="1275" spans="1:30">
      <c r="A1275" s="165" t="s">
        <v>1381</v>
      </c>
      <c r="C1275" s="165" t="s">
        <v>8443</v>
      </c>
      <c r="D1275" s="165" t="s">
        <v>5945</v>
      </c>
      <c r="E1275" s="165" t="s">
        <v>81</v>
      </c>
      <c r="F1275" s="159">
        <v>27.73</v>
      </c>
      <c r="G1275" s="159">
        <v>-18.03</v>
      </c>
      <c r="H1275" s="74">
        <v>44.198438509786612</v>
      </c>
      <c r="I1275" s="74">
        <v>4.6047191568500647</v>
      </c>
      <c r="J1275" s="74">
        <v>12.51169377719622</v>
      </c>
      <c r="K1275" s="74">
        <v>0.17261567020353799</v>
      </c>
      <c r="L1275" s="74">
        <v>5.0548929785740642</v>
      </c>
      <c r="M1275" s="74">
        <v>12.2253086879949</v>
      </c>
      <c r="N1275" s="74">
        <v>2.759889181549751</v>
      </c>
      <c r="O1275" s="74">
        <v>1.241655900441359</v>
      </c>
      <c r="P1275" s="74">
        <v>0</v>
      </c>
      <c r="Q1275" s="74">
        <v>1.0886556473064051</v>
      </c>
      <c r="R1275" s="74">
        <v>0.98</v>
      </c>
      <c r="S1275" s="74">
        <v>0</v>
      </c>
      <c r="T1275" s="74">
        <v>0</v>
      </c>
      <c r="U1275" s="74">
        <v>0.24013695464495929</v>
      </c>
      <c r="V1275" s="74">
        <v>10.689363224697541</v>
      </c>
      <c r="W1275" s="74">
        <v>2.0959533638747492</v>
      </c>
      <c r="X1275" s="74">
        <v>1170.940124220715</v>
      </c>
      <c r="Y1275" s="74">
        <v>2560</v>
      </c>
      <c r="Z1275" s="74">
        <v>9.3893814848877585E-2</v>
      </c>
      <c r="AA1275" s="74">
        <v>0.9061061851511224</v>
      </c>
      <c r="AB1275" s="74">
        <v>3.0901913866519288E-4</v>
      </c>
      <c r="AC1275" s="74">
        <v>3.0901913866519278E-4</v>
      </c>
      <c r="AD1275" t="s">
        <v>5810</v>
      </c>
    </row>
    <row r="1276" spans="1:30">
      <c r="A1276" s="165" t="s">
        <v>1382</v>
      </c>
      <c r="C1276" s="165" t="s">
        <v>8443</v>
      </c>
      <c r="D1276" s="165" t="s">
        <v>5945</v>
      </c>
      <c r="E1276" s="165" t="s">
        <v>81</v>
      </c>
      <c r="F1276" s="159">
        <v>27.73</v>
      </c>
      <c r="G1276" s="159">
        <v>-18.03</v>
      </c>
      <c r="H1276" s="74">
        <v>43.015042126918928</v>
      </c>
      <c r="I1276" s="74">
        <v>3.4818263254070558</v>
      </c>
      <c r="J1276" s="74">
        <v>14.28132229239668</v>
      </c>
      <c r="K1276" s="74">
        <v>0.1463533928316513</v>
      </c>
      <c r="L1276" s="74">
        <v>5.0669917896579824</v>
      </c>
      <c r="M1276" s="74">
        <v>11.43929762349015</v>
      </c>
      <c r="N1276" s="74">
        <v>4.1967824268751901</v>
      </c>
      <c r="O1276" s="74">
        <v>1.417056837349705</v>
      </c>
      <c r="P1276" s="74">
        <v>0</v>
      </c>
      <c r="Q1276" s="74">
        <v>1.156982902790757</v>
      </c>
      <c r="R1276" s="74">
        <v>0.81920648743999991</v>
      </c>
      <c r="S1276" s="74">
        <v>0</v>
      </c>
      <c r="T1276" s="74">
        <v>0</v>
      </c>
      <c r="U1276" s="74">
        <v>0.19760278371025869</v>
      </c>
      <c r="V1276" s="74">
        <v>11.16241602030499</v>
      </c>
      <c r="W1276" s="74">
        <v>2.1887088047183121</v>
      </c>
      <c r="X1276" s="74">
        <v>1157.8923405499361</v>
      </c>
      <c r="Y1276" s="74">
        <v>1550</v>
      </c>
      <c r="Z1276" s="74">
        <v>9.6582459200224749E-2</v>
      </c>
      <c r="AA1276" s="74">
        <v>0.90341754079977521</v>
      </c>
      <c r="AB1276" s="74">
        <v>2.1844825535526771E-4</v>
      </c>
      <c r="AC1276" s="74">
        <v>2.1844825535526779E-4</v>
      </c>
      <c r="AD1276" t="s">
        <v>5810</v>
      </c>
    </row>
    <row r="1277" spans="1:30">
      <c r="A1277" s="165" t="s">
        <v>1383</v>
      </c>
      <c r="C1277" s="165" t="s">
        <v>8443</v>
      </c>
      <c r="D1277" s="165" t="s">
        <v>5945</v>
      </c>
      <c r="E1277" s="165" t="s">
        <v>81</v>
      </c>
      <c r="F1277" s="159">
        <v>27.73</v>
      </c>
      <c r="G1277" s="159">
        <v>-18.03</v>
      </c>
      <c r="H1277" s="74">
        <v>41.829818001793043</v>
      </c>
      <c r="I1277" s="74">
        <v>4.533990894942372</v>
      </c>
      <c r="J1277" s="74">
        <v>14.48961593712529</v>
      </c>
      <c r="K1277" s="74">
        <v>0.16094087889277151</v>
      </c>
      <c r="L1277" s="74">
        <v>5.0869166138377837</v>
      </c>
      <c r="M1277" s="74">
        <v>11.07036278617027</v>
      </c>
      <c r="N1277" s="74">
        <v>4.2091470350913172</v>
      </c>
      <c r="O1277" s="74">
        <v>1.462291053007329</v>
      </c>
      <c r="P1277" s="74">
        <v>0</v>
      </c>
      <c r="Q1277" s="74">
        <v>0.90936533411191744</v>
      </c>
      <c r="R1277" s="74">
        <v>0.44993068528000002</v>
      </c>
      <c r="S1277" s="74">
        <v>0</v>
      </c>
      <c r="T1277" s="74">
        <v>0</v>
      </c>
      <c r="U1277" s="74">
        <v>0.13756918510275629</v>
      </c>
      <c r="V1277" s="74">
        <v>11.76937354359562</v>
      </c>
      <c r="W1277" s="74">
        <v>2.3077200718937769</v>
      </c>
      <c r="X1277" s="74">
        <v>1151.7680222504259</v>
      </c>
      <c r="Y1277" s="74">
        <v>950</v>
      </c>
      <c r="Z1277" s="74">
        <v>5.5576249672894651E-2</v>
      </c>
      <c r="AA1277" s="74">
        <v>0.94442375032710535</v>
      </c>
      <c r="AB1277" s="74">
        <v>1.509340038601114E-4</v>
      </c>
      <c r="AC1277" s="74">
        <v>1.5093400386011129E-4</v>
      </c>
      <c r="AD1277" t="s">
        <v>5810</v>
      </c>
    </row>
    <row r="1278" spans="1:30">
      <c r="A1278" s="165" t="s">
        <v>1384</v>
      </c>
      <c r="C1278" s="165" t="s">
        <v>8443</v>
      </c>
      <c r="D1278" s="165" t="s">
        <v>5945</v>
      </c>
      <c r="E1278" s="165" t="s">
        <v>81</v>
      </c>
      <c r="F1278" s="159">
        <v>27.73</v>
      </c>
      <c r="G1278" s="159">
        <v>-18.03</v>
      </c>
      <c r="H1278" s="74">
        <v>41.955496808367208</v>
      </c>
      <c r="I1278" s="74">
        <v>4.8427913420861817</v>
      </c>
      <c r="J1278" s="74">
        <v>13.869464169631311</v>
      </c>
      <c r="K1278" s="74">
        <v>0.18924047965633389</v>
      </c>
      <c r="L1278" s="74">
        <v>5.0879214970814326</v>
      </c>
      <c r="M1278" s="74">
        <v>10.359200350099311</v>
      </c>
      <c r="N1278" s="74">
        <v>3.7857901137466592</v>
      </c>
      <c r="O1278" s="74">
        <v>1.321741795734394</v>
      </c>
      <c r="P1278" s="74">
        <v>0</v>
      </c>
      <c r="Q1278" s="74">
        <v>0.79814378466453773</v>
      </c>
      <c r="R1278" s="74">
        <v>1.45</v>
      </c>
      <c r="S1278" s="74">
        <v>0</v>
      </c>
      <c r="T1278" s="74">
        <v>0</v>
      </c>
      <c r="U1278" s="74">
        <v>0.20758027115061711</v>
      </c>
      <c r="V1278" s="74">
        <v>11.701510075839559</v>
      </c>
      <c r="W1278" s="74">
        <v>2.2944135109193251</v>
      </c>
      <c r="X1278" s="74">
        <v>1139.9627258116479</v>
      </c>
      <c r="Y1278" s="74">
        <v>1840</v>
      </c>
      <c r="Z1278" s="74">
        <v>0.2458524191246729</v>
      </c>
      <c r="AA1278" s="74">
        <v>0.75414758087532707</v>
      </c>
      <c r="AB1278" s="74">
        <v>9.5395980114249814E-4</v>
      </c>
      <c r="AC1278" s="74">
        <v>9.5395980114249869E-4</v>
      </c>
      <c r="AD1278" t="s">
        <v>5810</v>
      </c>
    </row>
    <row r="1279" spans="1:30">
      <c r="A1279" s="165" t="s">
        <v>1385</v>
      </c>
      <c r="C1279" s="165" t="s">
        <v>8443</v>
      </c>
      <c r="D1279" s="165" t="s">
        <v>5945</v>
      </c>
      <c r="E1279" s="165" t="s">
        <v>81</v>
      </c>
      <c r="F1279" s="159">
        <v>27.73</v>
      </c>
      <c r="G1279" s="159">
        <v>-18.03</v>
      </c>
      <c r="H1279" s="74">
        <v>43.26617472135657</v>
      </c>
      <c r="I1279" s="74">
        <v>3.2519750527226612</v>
      </c>
      <c r="J1279" s="74">
        <v>14.128831298122851</v>
      </c>
      <c r="K1279" s="74">
        <v>0.14710381722207461</v>
      </c>
      <c r="L1279" s="74">
        <v>5.176092981987396</v>
      </c>
      <c r="M1279" s="74">
        <v>11.183812877336919</v>
      </c>
      <c r="N1279" s="74">
        <v>4.1090999610699486</v>
      </c>
      <c r="O1279" s="74">
        <v>1.273919057143166</v>
      </c>
      <c r="P1279" s="74">
        <v>0</v>
      </c>
      <c r="Q1279" s="74">
        <v>0.90223674562872413</v>
      </c>
      <c r="R1279" s="74">
        <v>1.0314790114800001</v>
      </c>
      <c r="S1279" s="74">
        <v>0</v>
      </c>
      <c r="T1279" s="74">
        <v>0</v>
      </c>
      <c r="U1279" s="74">
        <v>0.1960055700298215</v>
      </c>
      <c r="V1279" s="74">
        <v>11.052219971003449</v>
      </c>
      <c r="W1279" s="74">
        <v>2.1671017383885212</v>
      </c>
      <c r="X1279" s="74">
        <v>1153.6512937637931</v>
      </c>
      <c r="Y1279" s="74">
        <v>1680</v>
      </c>
      <c r="Z1279" s="74">
        <v>0.13257168722373361</v>
      </c>
      <c r="AA1279" s="74">
        <v>0.86742831277626642</v>
      </c>
      <c r="AB1279" s="74">
        <v>3.6312413078602821E-4</v>
      </c>
      <c r="AC1279" s="74">
        <v>3.6312413078602821E-4</v>
      </c>
      <c r="AD1279" t="s">
        <v>5810</v>
      </c>
    </row>
    <row r="1280" spans="1:30">
      <c r="A1280" s="165" t="s">
        <v>1386</v>
      </c>
      <c r="C1280" s="165" t="s">
        <v>8443</v>
      </c>
      <c r="D1280" s="165" t="s">
        <v>5945</v>
      </c>
      <c r="E1280" s="165" t="s">
        <v>81</v>
      </c>
      <c r="F1280" s="159">
        <v>27.73</v>
      </c>
      <c r="G1280" s="159">
        <v>-18.03</v>
      </c>
      <c r="H1280" s="74">
        <v>41.796691221790176</v>
      </c>
      <c r="I1280" s="74">
        <v>5.2427426624120201</v>
      </c>
      <c r="J1280" s="74">
        <v>13.25308815297864</v>
      </c>
      <c r="K1280" s="74">
        <v>0.18745111353813099</v>
      </c>
      <c r="L1280" s="74">
        <v>5.178950398642499</v>
      </c>
      <c r="M1280" s="74">
        <v>10.937919687866341</v>
      </c>
      <c r="N1280" s="74">
        <v>3.6999512986322189</v>
      </c>
      <c r="O1280" s="74">
        <v>0.96179105375585527</v>
      </c>
      <c r="P1280" s="74">
        <v>0</v>
      </c>
      <c r="Q1280" s="74">
        <v>0.97553092595236757</v>
      </c>
      <c r="R1280" s="74">
        <v>1.3227826222800001</v>
      </c>
      <c r="S1280" s="74">
        <v>0</v>
      </c>
      <c r="T1280" s="74">
        <v>0</v>
      </c>
      <c r="U1280" s="74">
        <v>0.20587855249819639</v>
      </c>
      <c r="V1280" s="74">
        <v>11.811990686706331</v>
      </c>
      <c r="W1280" s="74">
        <v>2.3160763736288752</v>
      </c>
      <c r="X1280" s="74">
        <v>1149.5694668185811</v>
      </c>
      <c r="Y1280" s="74">
        <v>1820</v>
      </c>
      <c r="Z1280" s="74">
        <v>0.22091945586658029</v>
      </c>
      <c r="AA1280" s="74">
        <v>0.77908054413341976</v>
      </c>
      <c r="AB1280" s="74">
        <v>1.3683723343147979E-3</v>
      </c>
      <c r="AC1280" s="74">
        <v>1.3683723343147971E-3</v>
      </c>
      <c r="AD1280" t="s">
        <v>5810</v>
      </c>
    </row>
    <row r="1281" spans="1:30">
      <c r="A1281" s="165" t="s">
        <v>1387</v>
      </c>
      <c r="C1281" s="165" t="s">
        <v>8443</v>
      </c>
      <c r="D1281" s="165" t="s">
        <v>5945</v>
      </c>
      <c r="E1281" s="165" t="s">
        <v>81</v>
      </c>
      <c r="F1281" s="159">
        <v>27.73</v>
      </c>
      <c r="G1281" s="159">
        <v>-18.03</v>
      </c>
      <c r="H1281" s="74">
        <v>41.770454777314917</v>
      </c>
      <c r="I1281" s="74">
        <v>4.8710776494161081</v>
      </c>
      <c r="J1281" s="74">
        <v>14.07540744768361</v>
      </c>
      <c r="K1281" s="74">
        <v>0.16411586965761599</v>
      </c>
      <c r="L1281" s="74">
        <v>5.1795363923870497</v>
      </c>
      <c r="M1281" s="74">
        <v>11.067934703716929</v>
      </c>
      <c r="N1281" s="74">
        <v>4.1997844235274266</v>
      </c>
      <c r="O1281" s="74">
        <v>1.57393050900557</v>
      </c>
      <c r="P1281" s="74">
        <v>0</v>
      </c>
      <c r="Q1281" s="74">
        <v>0.83936369481515649</v>
      </c>
      <c r="R1281" s="74">
        <v>0.48427418511999998</v>
      </c>
      <c r="S1281" s="74">
        <v>0</v>
      </c>
      <c r="T1281" s="74">
        <v>0</v>
      </c>
      <c r="U1281" s="74">
        <v>0.17122496058952749</v>
      </c>
      <c r="V1281" s="74">
        <v>11.823898332030421</v>
      </c>
      <c r="W1281" s="74">
        <v>2.3184112058118802</v>
      </c>
      <c r="X1281" s="74">
        <v>1151.7277160817009</v>
      </c>
      <c r="Y1281" s="74">
        <v>1070</v>
      </c>
      <c r="Z1281" s="74">
        <v>5.8130186869712101E-2</v>
      </c>
      <c r="AA1281" s="74">
        <v>0.94186981313028795</v>
      </c>
      <c r="AB1281" s="74">
        <v>1.6383637660467951E-4</v>
      </c>
      <c r="AC1281" s="74">
        <v>1.6383637660467951E-4</v>
      </c>
      <c r="AD1281" t="s">
        <v>5810</v>
      </c>
    </row>
    <row r="1282" spans="1:30">
      <c r="A1282" s="165" t="s">
        <v>1388</v>
      </c>
      <c r="C1282" s="165" t="s">
        <v>8443</v>
      </c>
      <c r="D1282" s="165" t="s">
        <v>5945</v>
      </c>
      <c r="E1282" s="165" t="s">
        <v>81</v>
      </c>
      <c r="F1282" s="159">
        <v>27.73</v>
      </c>
      <c r="G1282" s="159">
        <v>-18.03</v>
      </c>
      <c r="H1282" s="74">
        <v>43.523891556868641</v>
      </c>
      <c r="I1282" s="74">
        <v>4.5737368842304971</v>
      </c>
      <c r="J1282" s="74">
        <v>12.924671965536239</v>
      </c>
      <c r="K1282" s="74">
        <v>0.16831038598366399</v>
      </c>
      <c r="L1282" s="74">
        <v>5.1853298565548576</v>
      </c>
      <c r="M1282" s="74">
        <v>10.8031782631375</v>
      </c>
      <c r="N1282" s="74">
        <v>3.664665090167567</v>
      </c>
      <c r="O1282" s="74">
        <v>1.3709468067622861</v>
      </c>
      <c r="P1282" s="74">
        <v>0</v>
      </c>
      <c r="Q1282" s="74">
        <v>0.7828390045751813</v>
      </c>
      <c r="R1282" s="74">
        <v>1.3773725556</v>
      </c>
      <c r="S1282" s="74">
        <v>0</v>
      </c>
      <c r="T1282" s="74">
        <v>0</v>
      </c>
      <c r="U1282" s="74">
        <v>8.4965421277392109E-2</v>
      </c>
      <c r="V1282" s="74">
        <v>10.94648289250142</v>
      </c>
      <c r="W1282" s="74">
        <v>2.1463689799712031</v>
      </c>
      <c r="X1282" s="74">
        <v>1147.332759168082</v>
      </c>
      <c r="Y1282" s="74">
        <v>1010</v>
      </c>
      <c r="Z1282" s="74">
        <v>0.35535515366053988</v>
      </c>
      <c r="AA1282" s="74">
        <v>0.64464484633946006</v>
      </c>
      <c r="AB1282" s="74">
        <v>1.1673354803651149E-3</v>
      </c>
      <c r="AC1282" s="74">
        <v>1.1673354803651149E-3</v>
      </c>
      <c r="AD1282" t="s">
        <v>5810</v>
      </c>
    </row>
    <row r="1283" spans="1:30">
      <c r="A1283" s="165" t="s">
        <v>1389</v>
      </c>
      <c r="C1283" s="165" t="s">
        <v>8443</v>
      </c>
      <c r="D1283" s="165" t="s">
        <v>5945</v>
      </c>
      <c r="E1283" s="165" t="s">
        <v>81</v>
      </c>
      <c r="F1283" s="159">
        <v>27.73</v>
      </c>
      <c r="G1283" s="159">
        <v>-18.03</v>
      </c>
      <c r="H1283" s="74">
        <v>41.159481788984003</v>
      </c>
      <c r="I1283" s="74">
        <v>4.908651478260416</v>
      </c>
      <c r="J1283" s="74">
        <v>11.73782504582829</v>
      </c>
      <c r="K1283" s="74">
        <v>0.29178663856856152</v>
      </c>
      <c r="L1283" s="74">
        <v>5.1965346166474582</v>
      </c>
      <c r="M1283" s="74">
        <v>14.82744543950075</v>
      </c>
      <c r="N1283" s="74">
        <v>2.668042374068385</v>
      </c>
      <c r="O1283" s="74">
        <v>0.3630255168812872</v>
      </c>
      <c r="P1283" s="74">
        <v>0</v>
      </c>
      <c r="Q1283" s="74">
        <v>0.66261915581288711</v>
      </c>
      <c r="R1283" s="74">
        <v>0.35659597644000002</v>
      </c>
      <c r="S1283" s="74">
        <v>0</v>
      </c>
      <c r="T1283" s="74">
        <v>0</v>
      </c>
      <c r="U1283" s="74">
        <v>0.1933456265268014</v>
      </c>
      <c r="V1283" s="74">
        <v>12.541685456272869</v>
      </c>
      <c r="W1283" s="74">
        <v>2.4591537651184958</v>
      </c>
      <c r="X1283" s="74">
        <v>1214.135594295713</v>
      </c>
      <c r="Y1283" s="74">
        <v>1650</v>
      </c>
      <c r="Z1283" s="74">
        <v>2.4854710096140809E-2</v>
      </c>
      <c r="AA1283" s="74">
        <v>0.97514528990385918</v>
      </c>
      <c r="AB1283" s="74">
        <v>1.173288944628349E-3</v>
      </c>
      <c r="AC1283" s="74">
        <v>1.1732889446283499E-3</v>
      </c>
      <c r="AD1283" t="s">
        <v>5810</v>
      </c>
    </row>
    <row r="1284" spans="1:30">
      <c r="A1284" s="165" t="s">
        <v>1390</v>
      </c>
      <c r="C1284" s="165" t="s">
        <v>8443</v>
      </c>
      <c r="D1284" s="165" t="s">
        <v>5945</v>
      </c>
      <c r="E1284" s="165" t="s">
        <v>81</v>
      </c>
      <c r="F1284" s="159">
        <v>27.73</v>
      </c>
      <c r="G1284" s="159">
        <v>-18.03</v>
      </c>
      <c r="H1284" s="74">
        <v>42.851093565493827</v>
      </c>
      <c r="I1284" s="74">
        <v>4.7165469802841109</v>
      </c>
      <c r="J1284" s="74">
        <v>13.90276385112872</v>
      </c>
      <c r="K1284" s="74">
        <v>0.14932082039734421</v>
      </c>
      <c r="L1284" s="74">
        <v>5.2361834352668666</v>
      </c>
      <c r="M1284" s="74">
        <v>11.28765854990324</v>
      </c>
      <c r="N1284" s="74">
        <v>3.9012553009146109</v>
      </c>
      <c r="O1284" s="74">
        <v>1.6136603324272989</v>
      </c>
      <c r="P1284" s="74">
        <v>0</v>
      </c>
      <c r="Q1284" s="74">
        <v>0.94470305704719726</v>
      </c>
      <c r="R1284" s="74">
        <v>0.82927272444</v>
      </c>
      <c r="S1284" s="74">
        <v>0</v>
      </c>
      <c r="T1284" s="74">
        <v>0</v>
      </c>
      <c r="U1284" s="74">
        <v>0.171966919812306</v>
      </c>
      <c r="V1284" s="74">
        <v>11.363539707582261</v>
      </c>
      <c r="W1284" s="74">
        <v>2.2281448178879</v>
      </c>
      <c r="X1284" s="74">
        <v>1155.375131928394</v>
      </c>
      <c r="Y1284" s="74">
        <v>1330</v>
      </c>
      <c r="Z1284" s="74">
        <v>0.1233015813212056</v>
      </c>
      <c r="AA1284" s="74">
        <v>0.87669841867879439</v>
      </c>
      <c r="AB1284" s="74">
        <v>7.3832919342582389E-4</v>
      </c>
      <c r="AC1284" s="74">
        <v>7.3832919342582399E-4</v>
      </c>
      <c r="AD1284" t="s">
        <v>5810</v>
      </c>
    </row>
    <row r="1285" spans="1:30">
      <c r="A1285" s="165" t="s">
        <v>1391</v>
      </c>
      <c r="C1285" s="165" t="s">
        <v>8443</v>
      </c>
      <c r="D1285" s="165" t="s">
        <v>5945</v>
      </c>
      <c r="E1285" s="165" t="s">
        <v>81</v>
      </c>
      <c r="F1285" s="159">
        <v>27.73</v>
      </c>
      <c r="G1285" s="159">
        <v>-18.03</v>
      </c>
      <c r="H1285" s="74">
        <v>42.442031376152102</v>
      </c>
      <c r="I1285" s="74">
        <v>4.8396403900537788</v>
      </c>
      <c r="J1285" s="74">
        <v>13.53533399280966</v>
      </c>
      <c r="K1285" s="74">
        <v>0.1096136953864557</v>
      </c>
      <c r="L1285" s="74">
        <v>5.2663508470939098</v>
      </c>
      <c r="M1285" s="74">
        <v>10.43091754847182</v>
      </c>
      <c r="N1285" s="74">
        <v>3.7258869494306839</v>
      </c>
      <c r="O1285" s="74">
        <v>1.3603842552426191</v>
      </c>
      <c r="P1285" s="74">
        <v>0</v>
      </c>
      <c r="Q1285" s="74">
        <v>0.79176321042538056</v>
      </c>
      <c r="R1285" s="74">
        <v>1.2711173006400001</v>
      </c>
      <c r="S1285" s="74">
        <v>0</v>
      </c>
      <c r="T1285" s="74">
        <v>0</v>
      </c>
      <c r="U1285" s="74">
        <v>0.21027279783437339</v>
      </c>
      <c r="V1285" s="74">
        <v>11.433926794818481</v>
      </c>
      <c r="W1285" s="74">
        <v>2.2419462061619222</v>
      </c>
      <c r="X1285" s="74">
        <v>1141.1532313046321</v>
      </c>
      <c r="Y1285" s="74">
        <v>1850</v>
      </c>
      <c r="Z1285" s="74">
        <v>0.1953701215388701</v>
      </c>
      <c r="AA1285" s="74">
        <v>0.80462987846112999</v>
      </c>
      <c r="AB1285" s="74">
        <v>1.0962298097902481E-4</v>
      </c>
      <c r="AC1285" s="74">
        <v>1.0962298097902481E-4</v>
      </c>
      <c r="AD1285" t="s">
        <v>5810</v>
      </c>
    </row>
    <row r="1286" spans="1:30">
      <c r="A1286" s="165" t="s">
        <v>1392</v>
      </c>
      <c r="C1286" s="165" t="s">
        <v>8443</v>
      </c>
      <c r="D1286" s="165" t="s">
        <v>5945</v>
      </c>
      <c r="E1286" s="165" t="s">
        <v>81</v>
      </c>
      <c r="F1286" s="159">
        <v>27.73</v>
      </c>
      <c r="G1286" s="159">
        <v>-18.03</v>
      </c>
      <c r="H1286" s="74">
        <v>43.167957059699027</v>
      </c>
      <c r="I1286" s="74">
        <v>4.0788389621043937</v>
      </c>
      <c r="J1286" s="74">
        <v>13.6499662410717</v>
      </c>
      <c r="K1286" s="74">
        <v>0.19968398086616179</v>
      </c>
      <c r="L1286" s="74">
        <v>5.2779216903448267</v>
      </c>
      <c r="M1286" s="74">
        <v>12.982395285430901</v>
      </c>
      <c r="N1286" s="74">
        <v>3.0500749234262758</v>
      </c>
      <c r="O1286" s="74">
        <v>0.75370914346541473</v>
      </c>
      <c r="P1286" s="74">
        <v>0</v>
      </c>
      <c r="Q1286" s="74">
        <v>0.42971209607963262</v>
      </c>
      <c r="R1286" s="74">
        <v>0.61699999999999999</v>
      </c>
      <c r="S1286" s="74">
        <v>0</v>
      </c>
      <c r="T1286" s="74">
        <v>0</v>
      </c>
      <c r="U1286" s="74">
        <v>6.0377186294906453E-2</v>
      </c>
      <c r="V1286" s="74">
        <v>11.147843630330311</v>
      </c>
      <c r="W1286" s="74">
        <v>2.1858514736364589</v>
      </c>
      <c r="X1286" s="74">
        <v>1183.507761738153</v>
      </c>
      <c r="Y1286" s="74">
        <v>710</v>
      </c>
      <c r="Z1286" s="74">
        <v>0.1282607841942445</v>
      </c>
      <c r="AA1286" s="74">
        <v>0.87173921580575553</v>
      </c>
      <c r="AB1286" s="74">
        <v>6.4059905789741142E-4</v>
      </c>
      <c r="AC1286" s="74">
        <v>6.405990578974112E-4</v>
      </c>
      <c r="AD1286" t="s">
        <v>5810</v>
      </c>
    </row>
    <row r="1287" spans="1:30">
      <c r="A1287" s="165" t="s">
        <v>1393</v>
      </c>
      <c r="C1287" s="165" t="s">
        <v>8443</v>
      </c>
      <c r="D1287" s="165" t="s">
        <v>5945</v>
      </c>
      <c r="E1287" s="165" t="s">
        <v>81</v>
      </c>
      <c r="F1287" s="159">
        <v>27.73</v>
      </c>
      <c r="G1287" s="159">
        <v>-18.03</v>
      </c>
      <c r="H1287" s="74">
        <v>42.602369987650953</v>
      </c>
      <c r="I1287" s="74">
        <v>4.5006152089934828</v>
      </c>
      <c r="J1287" s="74">
        <v>13.045332311906609</v>
      </c>
      <c r="K1287" s="74">
        <v>0.16618257722174021</v>
      </c>
      <c r="L1287" s="74">
        <v>5.29633649051405</v>
      </c>
      <c r="M1287" s="74">
        <v>11.106861425843601</v>
      </c>
      <c r="N1287" s="74">
        <v>3.8368624446784141</v>
      </c>
      <c r="O1287" s="74">
        <v>1.0899621976602369</v>
      </c>
      <c r="P1287" s="74">
        <v>0</v>
      </c>
      <c r="Q1287" s="74">
        <v>0.83189043068059365</v>
      </c>
      <c r="R1287" s="74">
        <v>1.32009443664</v>
      </c>
      <c r="S1287" s="74">
        <v>0</v>
      </c>
      <c r="T1287" s="74">
        <v>0</v>
      </c>
      <c r="U1287" s="74">
        <v>0.20908987621453651</v>
      </c>
      <c r="V1287" s="74">
        <v>11.3212249657632</v>
      </c>
      <c r="W1287" s="74">
        <v>2.2198478105177841</v>
      </c>
      <c r="X1287" s="74">
        <v>1152.373899669004</v>
      </c>
      <c r="Y1287" s="74">
        <v>1800</v>
      </c>
      <c r="Z1287" s="74">
        <v>0.2064052367050376</v>
      </c>
      <c r="AA1287" s="74">
        <v>0.79359476329496248</v>
      </c>
      <c r="AB1287" s="74">
        <v>1.87143253542507E-4</v>
      </c>
      <c r="AC1287" s="74">
        <v>1.8714325354250689E-4</v>
      </c>
      <c r="AD1287" t="s">
        <v>5810</v>
      </c>
    </row>
    <row r="1288" spans="1:30">
      <c r="A1288" s="165" t="s">
        <v>1394</v>
      </c>
      <c r="C1288" s="165" t="s">
        <v>8443</v>
      </c>
      <c r="D1288" s="165" t="s">
        <v>5945</v>
      </c>
      <c r="E1288" s="165" t="s">
        <v>81</v>
      </c>
      <c r="F1288" s="159">
        <v>27.73</v>
      </c>
      <c r="G1288" s="159">
        <v>-18.03</v>
      </c>
      <c r="H1288" s="74">
        <v>41.684078619140273</v>
      </c>
      <c r="I1288" s="74">
        <v>4.1431412365252811</v>
      </c>
      <c r="J1288" s="74">
        <v>13.606906985414319</v>
      </c>
      <c r="K1288" s="74">
        <v>0.14633180727073039</v>
      </c>
      <c r="L1288" s="74">
        <v>5.3294044208000022</v>
      </c>
      <c r="M1288" s="74">
        <v>10.42858013149405</v>
      </c>
      <c r="N1288" s="74">
        <v>3.9782740670002581</v>
      </c>
      <c r="O1288" s="74">
        <v>1.428198438962329</v>
      </c>
      <c r="P1288" s="74">
        <v>0</v>
      </c>
      <c r="Q1288" s="74">
        <v>1.018469378604284</v>
      </c>
      <c r="R1288" s="74">
        <v>1.3575199417999999</v>
      </c>
      <c r="S1288" s="74">
        <v>0</v>
      </c>
      <c r="T1288" s="74">
        <v>0</v>
      </c>
      <c r="U1288" s="74">
        <v>0.18183035774533621</v>
      </c>
      <c r="V1288" s="74">
        <v>11.67281162714097</v>
      </c>
      <c r="W1288" s="74">
        <v>2.2887863646783941</v>
      </c>
      <c r="X1288" s="74">
        <v>1141.114430182801</v>
      </c>
      <c r="Y1288" s="74">
        <v>1520</v>
      </c>
      <c r="Z1288" s="74">
        <v>0.2496084940660776</v>
      </c>
      <c r="AA1288" s="74">
        <v>0.75039150593392234</v>
      </c>
      <c r="AB1288" s="74">
        <v>8.0276499708501555E-4</v>
      </c>
      <c r="AC1288" s="74">
        <v>8.027649970850149E-4</v>
      </c>
      <c r="AD1288" t="s">
        <v>5810</v>
      </c>
    </row>
    <row r="1289" spans="1:30">
      <c r="A1289" s="165" t="s">
        <v>1395</v>
      </c>
      <c r="C1289" s="165" t="s">
        <v>8443</v>
      </c>
      <c r="D1289" s="165" t="s">
        <v>5945</v>
      </c>
      <c r="E1289" s="165" t="s">
        <v>81</v>
      </c>
      <c r="F1289" s="159">
        <v>27.73</v>
      </c>
      <c r="G1289" s="159">
        <v>-18.03</v>
      </c>
      <c r="H1289" s="74">
        <v>41.917776816811418</v>
      </c>
      <c r="I1289" s="74">
        <v>4.4450477651256186</v>
      </c>
      <c r="J1289" s="74">
        <v>13.400236073832209</v>
      </c>
      <c r="K1289" s="74">
        <v>0.17555325098565791</v>
      </c>
      <c r="L1289" s="74">
        <v>5.3652229514717922</v>
      </c>
      <c r="M1289" s="74">
        <v>11.285707028252149</v>
      </c>
      <c r="N1289" s="74">
        <v>3.968686977338693</v>
      </c>
      <c r="O1289" s="74">
        <v>1.288048010040838</v>
      </c>
      <c r="P1289" s="74">
        <v>0</v>
      </c>
      <c r="Q1289" s="74">
        <v>1.0552920143519879</v>
      </c>
      <c r="R1289" s="74">
        <v>1.1603592264</v>
      </c>
      <c r="S1289" s="74">
        <v>0</v>
      </c>
      <c r="T1289" s="74">
        <v>0</v>
      </c>
      <c r="U1289" s="74">
        <v>0.2036545810404114</v>
      </c>
      <c r="V1289" s="74">
        <v>11.736575767913619</v>
      </c>
      <c r="W1289" s="74">
        <v>2.3012891361286361</v>
      </c>
      <c r="X1289" s="74">
        <v>1155.3427366689859</v>
      </c>
      <c r="Y1289" s="74">
        <v>1540</v>
      </c>
      <c r="Z1289" s="74">
        <v>0.19343488032338971</v>
      </c>
      <c r="AA1289" s="74">
        <v>0.80656511967661026</v>
      </c>
      <c r="AB1289" s="74">
        <v>5.0340863737092481E-4</v>
      </c>
      <c r="AC1289" s="74">
        <v>5.0340863737092481E-4</v>
      </c>
      <c r="AD1289" t="s">
        <v>5810</v>
      </c>
    </row>
    <row r="1290" spans="1:30">
      <c r="A1290" s="165" t="s">
        <v>1396</v>
      </c>
      <c r="C1290" s="165" t="s">
        <v>8443</v>
      </c>
      <c r="D1290" s="165" t="s">
        <v>5945</v>
      </c>
      <c r="E1290" s="165" t="s">
        <v>81</v>
      </c>
      <c r="F1290" s="159">
        <v>27.73</v>
      </c>
      <c r="G1290" s="159">
        <v>-18.03</v>
      </c>
      <c r="H1290" s="74">
        <v>41.066023484773048</v>
      </c>
      <c r="I1290" s="74">
        <v>4.4888271091176852</v>
      </c>
      <c r="J1290" s="74">
        <v>14.128137790903629</v>
      </c>
      <c r="K1290" s="74">
        <v>0.16246029238965079</v>
      </c>
      <c r="L1290" s="74">
        <v>5.3720203350177869</v>
      </c>
      <c r="M1290" s="74">
        <v>11.33578997746697</v>
      </c>
      <c r="N1290" s="74">
        <v>3.849816625718391</v>
      </c>
      <c r="O1290" s="74">
        <v>1.552726552111996</v>
      </c>
      <c r="P1290" s="74">
        <v>0</v>
      </c>
      <c r="Q1290" s="74">
        <v>0.98756165616254377</v>
      </c>
      <c r="R1290" s="74">
        <v>0.41635232319999999</v>
      </c>
      <c r="S1290" s="74">
        <v>0</v>
      </c>
      <c r="T1290" s="74">
        <v>0</v>
      </c>
      <c r="U1290" s="74">
        <v>0.11340338472075059</v>
      </c>
      <c r="V1290" s="74">
        <v>12.191935061288101</v>
      </c>
      <c r="W1290" s="74">
        <v>2.3905752631558022</v>
      </c>
      <c r="X1290" s="74">
        <v>1156.174113625952</v>
      </c>
      <c r="Y1290" s="74">
        <v>770</v>
      </c>
      <c r="Z1290" s="74">
        <v>6.0279243810180669E-2</v>
      </c>
      <c r="AA1290" s="74">
        <v>0.93972075618981932</v>
      </c>
      <c r="AB1290" s="74">
        <v>1.4241518400473149E-3</v>
      </c>
      <c r="AC1290" s="74">
        <v>1.4241518400473149E-3</v>
      </c>
      <c r="AD1290" t="s">
        <v>5810</v>
      </c>
    </row>
    <row r="1291" spans="1:30">
      <c r="A1291" s="165" t="s">
        <v>1397</v>
      </c>
      <c r="C1291" s="165" t="s">
        <v>8443</v>
      </c>
      <c r="D1291" s="165" t="s">
        <v>5945</v>
      </c>
      <c r="E1291" s="165" t="s">
        <v>81</v>
      </c>
      <c r="F1291" s="159">
        <v>27.73</v>
      </c>
      <c r="G1291" s="159">
        <v>-18.03</v>
      </c>
      <c r="H1291" s="74">
        <v>42.225595821493393</v>
      </c>
      <c r="I1291" s="74">
        <v>5.0273473098029386</v>
      </c>
      <c r="J1291" s="74">
        <v>13.214573272263589</v>
      </c>
      <c r="K1291" s="74">
        <v>0.17369519301876241</v>
      </c>
      <c r="L1291" s="74">
        <v>5.3767003533886966</v>
      </c>
      <c r="M1291" s="74">
        <v>11.04681801023847</v>
      </c>
      <c r="N1291" s="74">
        <v>3.6358231081046042</v>
      </c>
      <c r="O1291" s="74">
        <v>1.330681817703061</v>
      </c>
      <c r="P1291" s="74">
        <v>0</v>
      </c>
      <c r="Q1291" s="74">
        <v>0.78702567684207625</v>
      </c>
      <c r="R1291" s="74">
        <v>0.98808137799999984</v>
      </c>
      <c r="S1291" s="74">
        <v>0</v>
      </c>
      <c r="T1291" s="74">
        <v>0</v>
      </c>
      <c r="U1291" s="74">
        <v>1.5464552549043451E-2</v>
      </c>
      <c r="V1291" s="74">
        <v>11.62200164409059</v>
      </c>
      <c r="W1291" s="74">
        <v>2.2788236239000841</v>
      </c>
      <c r="X1291" s="74">
        <v>1151.377178969959</v>
      </c>
      <c r="Y1291" s="74">
        <v>300</v>
      </c>
      <c r="Z1291" s="74">
        <v>0.63104332331909374</v>
      </c>
      <c r="AA1291" s="74">
        <v>0.36895667668090631</v>
      </c>
      <c r="AB1291" s="74">
        <v>1.050004567118751E-3</v>
      </c>
      <c r="AC1291" s="74">
        <v>1.050004567118751E-3</v>
      </c>
      <c r="AD1291" t="s">
        <v>5810</v>
      </c>
    </row>
    <row r="1292" spans="1:30">
      <c r="A1292" s="165" t="s">
        <v>1398</v>
      </c>
      <c r="C1292" s="165" t="s">
        <v>8443</v>
      </c>
      <c r="D1292" s="165" t="s">
        <v>5945</v>
      </c>
      <c r="E1292" s="165" t="s">
        <v>81</v>
      </c>
      <c r="F1292" s="159">
        <v>27.73</v>
      </c>
      <c r="G1292" s="159">
        <v>-18.03</v>
      </c>
      <c r="H1292" s="74">
        <v>41.769208422569868</v>
      </c>
      <c r="I1292" s="74">
        <v>3.8449428498548821</v>
      </c>
      <c r="J1292" s="74">
        <v>13.626595917688521</v>
      </c>
      <c r="K1292" s="74">
        <v>0.1411622150267646</v>
      </c>
      <c r="L1292" s="74">
        <v>5.3799585447263416</v>
      </c>
      <c r="M1292" s="74">
        <v>12.0185312444116</v>
      </c>
      <c r="N1292" s="74">
        <v>4.1726761043226146</v>
      </c>
      <c r="O1292" s="74">
        <v>1.256639858245254</v>
      </c>
      <c r="P1292" s="74">
        <v>0</v>
      </c>
      <c r="Q1292" s="74">
        <v>1.02071140096276</v>
      </c>
      <c r="R1292" s="74">
        <v>0.78420828191999992</v>
      </c>
      <c r="S1292" s="74">
        <v>0</v>
      </c>
      <c r="T1292" s="74">
        <v>0</v>
      </c>
      <c r="U1292" s="74">
        <v>0.22093504933060371</v>
      </c>
      <c r="V1292" s="74">
        <v>11.86626040213833</v>
      </c>
      <c r="W1292" s="74">
        <v>2.3267174932377039</v>
      </c>
      <c r="X1292" s="74">
        <v>1167.5076186572319</v>
      </c>
      <c r="Y1292" s="74">
        <v>1380</v>
      </c>
      <c r="Z1292" s="74">
        <v>0.10476951686659521</v>
      </c>
      <c r="AA1292" s="74">
        <v>0.89523048313340481</v>
      </c>
      <c r="AB1292" s="74">
        <v>1.786433873877133E-3</v>
      </c>
      <c r="AC1292" s="74">
        <v>1.7864338738771319E-3</v>
      </c>
      <c r="AD1292" t="s">
        <v>5810</v>
      </c>
    </row>
    <row r="1293" spans="1:30">
      <c r="A1293" s="165" t="s">
        <v>1399</v>
      </c>
      <c r="C1293" s="165" t="s">
        <v>8443</v>
      </c>
      <c r="D1293" s="165" t="s">
        <v>5945</v>
      </c>
      <c r="E1293" s="165" t="s">
        <v>81</v>
      </c>
      <c r="F1293" s="159">
        <v>27.73</v>
      </c>
      <c r="G1293" s="159">
        <v>-18.03</v>
      </c>
      <c r="H1293" s="74">
        <v>41.670874471804467</v>
      </c>
      <c r="I1293" s="74">
        <v>4.3970811134002048</v>
      </c>
      <c r="J1293" s="74">
        <v>13.398910363959869</v>
      </c>
      <c r="K1293" s="74">
        <v>0.16769355909198119</v>
      </c>
      <c r="L1293" s="74">
        <v>5.3944678049763493</v>
      </c>
      <c r="M1293" s="74">
        <v>10.66999017850374</v>
      </c>
      <c r="N1293" s="74">
        <v>3.7009578506579111</v>
      </c>
      <c r="O1293" s="74">
        <v>1.344473360394431</v>
      </c>
      <c r="P1293" s="74">
        <v>0</v>
      </c>
      <c r="Q1293" s="74">
        <v>0.9564382643560092</v>
      </c>
      <c r="R1293" s="74">
        <v>1.2882811492799999</v>
      </c>
      <c r="S1293" s="74">
        <v>0</v>
      </c>
      <c r="T1293" s="74">
        <v>0</v>
      </c>
      <c r="U1293" s="74">
        <v>0.22218741224544811</v>
      </c>
      <c r="V1293" s="74">
        <v>11.73991230958084</v>
      </c>
      <c r="W1293" s="74">
        <v>2.301943359919532</v>
      </c>
      <c r="X1293" s="74">
        <v>1145.121836963162</v>
      </c>
      <c r="Y1293" s="74">
        <v>1840</v>
      </c>
      <c r="Z1293" s="74">
        <v>0.199465324109664</v>
      </c>
      <c r="AA1293" s="74">
        <v>0.800534675890336</v>
      </c>
      <c r="AB1293" s="74">
        <v>6.5332205536257392E-4</v>
      </c>
      <c r="AC1293" s="74">
        <v>6.5332205536257338E-4</v>
      </c>
      <c r="AD1293" t="s">
        <v>5810</v>
      </c>
    </row>
    <row r="1294" spans="1:30">
      <c r="A1294" s="165" t="s">
        <v>1400</v>
      </c>
      <c r="C1294" s="165" t="s">
        <v>8443</v>
      </c>
      <c r="D1294" s="165" t="s">
        <v>5945</v>
      </c>
      <c r="E1294" s="165" t="s">
        <v>81</v>
      </c>
      <c r="F1294" s="159">
        <v>27.73</v>
      </c>
      <c r="G1294" s="159">
        <v>-18.03</v>
      </c>
      <c r="H1294" s="74">
        <v>41.97226913179373</v>
      </c>
      <c r="I1294" s="74">
        <v>4.5683903539249737</v>
      </c>
      <c r="J1294" s="74">
        <v>12.941011036710449</v>
      </c>
      <c r="K1294" s="74">
        <v>0.17057143416617671</v>
      </c>
      <c r="L1294" s="74">
        <v>5.430994463851067</v>
      </c>
      <c r="M1294" s="74">
        <v>10.9809015846637</v>
      </c>
      <c r="N1294" s="74">
        <v>3.8237242070509221</v>
      </c>
      <c r="O1294" s="74">
        <v>1.1257714654967661</v>
      </c>
      <c r="P1294" s="74">
        <v>0</v>
      </c>
      <c r="Q1294" s="74">
        <v>0.86845227338321984</v>
      </c>
      <c r="R1294" s="74">
        <v>1.2385390243600001</v>
      </c>
      <c r="S1294" s="74">
        <v>0</v>
      </c>
      <c r="T1294" s="74">
        <v>0</v>
      </c>
      <c r="U1294" s="74">
        <v>0.20653874229791561</v>
      </c>
      <c r="V1294" s="74">
        <v>11.630400616334629</v>
      </c>
      <c r="W1294" s="74">
        <v>2.2804704810381509</v>
      </c>
      <c r="X1294" s="74">
        <v>1150.2829663054169</v>
      </c>
      <c r="Y1294" s="74">
        <v>1680</v>
      </c>
      <c r="Z1294" s="74">
        <v>0.20173345058936429</v>
      </c>
      <c r="AA1294" s="74">
        <v>0.79826654941063568</v>
      </c>
      <c r="AB1294" s="74">
        <v>1.114527509404007E-3</v>
      </c>
      <c r="AC1294" s="74">
        <v>1.114527509404007E-3</v>
      </c>
      <c r="AD1294" t="s">
        <v>5810</v>
      </c>
    </row>
    <row r="1295" spans="1:30">
      <c r="A1295" s="165" t="s">
        <v>1401</v>
      </c>
      <c r="C1295" s="165" t="s">
        <v>8443</v>
      </c>
      <c r="D1295" s="165" t="s">
        <v>5945</v>
      </c>
      <c r="E1295" s="165" t="s">
        <v>81</v>
      </c>
      <c r="F1295" s="159">
        <v>27.73</v>
      </c>
      <c r="G1295" s="159">
        <v>-18.03</v>
      </c>
      <c r="H1295" s="74">
        <v>41.097529960410483</v>
      </c>
      <c r="I1295" s="74">
        <v>4.5687836820395384</v>
      </c>
      <c r="J1295" s="74">
        <v>13.16044498732245</v>
      </c>
      <c r="K1295" s="74">
        <v>0.1624021608605061</v>
      </c>
      <c r="L1295" s="74">
        <v>5.441450715097198</v>
      </c>
      <c r="M1295" s="74">
        <v>11.18324759515931</v>
      </c>
      <c r="N1295" s="74">
        <v>3.8516705259506772</v>
      </c>
      <c r="O1295" s="74">
        <v>1.289434024181608</v>
      </c>
      <c r="P1295" s="74">
        <v>0</v>
      </c>
      <c r="Q1295" s="74">
        <v>1.058549024404021</v>
      </c>
      <c r="R1295" s="74">
        <v>1.16370744</v>
      </c>
      <c r="S1295" s="74">
        <v>0</v>
      </c>
      <c r="T1295" s="74">
        <v>0</v>
      </c>
      <c r="U1295" s="74">
        <v>0.23080750604708039</v>
      </c>
      <c r="V1295" s="74">
        <v>12.02444170578775</v>
      </c>
      <c r="W1295" s="74">
        <v>2.357733432028152</v>
      </c>
      <c r="X1295" s="74">
        <v>1153.641910079644</v>
      </c>
      <c r="Y1295" s="74">
        <v>1640</v>
      </c>
      <c r="Z1295" s="74">
        <v>0.18948114691079929</v>
      </c>
      <c r="AA1295" s="74">
        <v>0.81051885308920069</v>
      </c>
      <c r="AB1295" s="74">
        <v>1.1203802451768029E-3</v>
      </c>
      <c r="AC1295" s="74">
        <v>1.1203802451768029E-3</v>
      </c>
      <c r="AD1295" t="s">
        <v>5810</v>
      </c>
    </row>
    <row r="1296" spans="1:30">
      <c r="A1296" s="165" t="s">
        <v>1402</v>
      </c>
      <c r="C1296" s="165" t="s">
        <v>8443</v>
      </c>
      <c r="D1296" s="165" t="s">
        <v>5945</v>
      </c>
      <c r="E1296" s="165" t="s">
        <v>81</v>
      </c>
      <c r="F1296" s="159">
        <v>27.73</v>
      </c>
      <c r="G1296" s="159">
        <v>-18.03</v>
      </c>
      <c r="H1296" s="74">
        <v>41.224198204998032</v>
      </c>
      <c r="I1296" s="74">
        <v>4.5656730042452853</v>
      </c>
      <c r="J1296" s="74">
        <v>12.891369178653409</v>
      </c>
      <c r="K1296" s="74">
        <v>0.16132433348333711</v>
      </c>
      <c r="L1296" s="74">
        <v>5.4694780050856684</v>
      </c>
      <c r="M1296" s="74">
        <v>11.698929677544649</v>
      </c>
      <c r="N1296" s="74">
        <v>3.5491353366334151</v>
      </c>
      <c r="O1296" s="74">
        <v>1.0145940009433969</v>
      </c>
      <c r="P1296" s="74">
        <v>0</v>
      </c>
      <c r="Q1296" s="74">
        <v>0.85229783412582272</v>
      </c>
      <c r="R1296" s="74">
        <v>1.2668895148799999</v>
      </c>
      <c r="S1296" s="74">
        <v>0</v>
      </c>
      <c r="T1296" s="74">
        <v>0</v>
      </c>
      <c r="U1296" s="74">
        <v>0.1320593764586582</v>
      </c>
      <c r="V1296" s="74">
        <v>11.77367379716914</v>
      </c>
      <c r="W1296" s="74">
        <v>2.308563258784659</v>
      </c>
      <c r="X1296" s="74">
        <v>1162.2022326472411</v>
      </c>
      <c r="Y1296" s="74">
        <v>1210</v>
      </c>
      <c r="Z1296" s="74">
        <v>0.28665915954181997</v>
      </c>
      <c r="AA1296" s="74">
        <v>0.71334084045818003</v>
      </c>
      <c r="AB1296" s="74">
        <v>1.6252532527318609E-3</v>
      </c>
      <c r="AC1296" s="74">
        <v>1.625253252731862E-3</v>
      </c>
      <c r="AD1296" t="s">
        <v>5810</v>
      </c>
    </row>
    <row r="1297" spans="1:30">
      <c r="A1297" s="165" t="s">
        <v>1403</v>
      </c>
      <c r="C1297" s="165" t="s">
        <v>8443</v>
      </c>
      <c r="D1297" s="165" t="s">
        <v>5945</v>
      </c>
      <c r="E1297" s="165" t="s">
        <v>81</v>
      </c>
      <c r="F1297" s="159">
        <v>27.73</v>
      </c>
      <c r="G1297" s="159">
        <v>-18.03</v>
      </c>
      <c r="H1297" s="74">
        <v>41.18646727728639</v>
      </c>
      <c r="I1297" s="74">
        <v>4.8368032592432142</v>
      </c>
      <c r="J1297" s="74">
        <v>13.232690021809381</v>
      </c>
      <c r="K1297" s="74">
        <v>0.1658109606919432</v>
      </c>
      <c r="L1297" s="74">
        <v>5.4834660059417928</v>
      </c>
      <c r="M1297" s="74">
        <v>11.08299968436795</v>
      </c>
      <c r="N1297" s="74">
        <v>3.568837089246002</v>
      </c>
      <c r="O1297" s="74">
        <v>1.337216630050907</v>
      </c>
      <c r="P1297" s="74">
        <v>0</v>
      </c>
      <c r="Q1297" s="74">
        <v>0.75005075748296679</v>
      </c>
      <c r="R1297" s="74">
        <v>1.1437023961999999</v>
      </c>
      <c r="S1297" s="74">
        <v>0</v>
      </c>
      <c r="T1297" s="74">
        <v>0</v>
      </c>
      <c r="U1297" s="74">
        <v>0.24256085585939749</v>
      </c>
      <c r="V1297" s="74">
        <v>11.94851043667151</v>
      </c>
      <c r="W1297" s="74">
        <v>2.3428449493765608</v>
      </c>
      <c r="X1297" s="74">
        <v>1151.977794760508</v>
      </c>
      <c r="Y1297" s="74">
        <v>1810</v>
      </c>
      <c r="Z1297" s="74">
        <v>0.17297626046905409</v>
      </c>
      <c r="AA1297" s="74">
        <v>0.82702373953094588</v>
      </c>
      <c r="AB1297" s="74">
        <v>1.0375622907801299E-3</v>
      </c>
      <c r="AC1297" s="74">
        <v>1.0375622907801299E-3</v>
      </c>
      <c r="AD1297" t="s">
        <v>5810</v>
      </c>
    </row>
    <row r="1298" spans="1:30">
      <c r="A1298" s="165" t="s">
        <v>1404</v>
      </c>
      <c r="C1298" s="165" t="s">
        <v>8443</v>
      </c>
      <c r="D1298" s="165" t="s">
        <v>5945</v>
      </c>
      <c r="E1298" s="165" t="s">
        <v>81</v>
      </c>
      <c r="F1298" s="159">
        <v>27.73</v>
      </c>
      <c r="G1298" s="159">
        <v>-18.03</v>
      </c>
      <c r="H1298" s="74">
        <v>41.839286627655213</v>
      </c>
      <c r="I1298" s="74">
        <v>4.2179764369996073</v>
      </c>
      <c r="J1298" s="74">
        <v>13.586542257410761</v>
      </c>
      <c r="K1298" s="74">
        <v>0.1539551530584789</v>
      </c>
      <c r="L1298" s="74">
        <v>5.488106449732058</v>
      </c>
      <c r="M1298" s="74">
        <v>11.647299464077999</v>
      </c>
      <c r="N1298" s="74">
        <v>3.8893413987401622</v>
      </c>
      <c r="O1298" s="74">
        <v>1.3569765093295421</v>
      </c>
      <c r="P1298" s="74">
        <v>0</v>
      </c>
      <c r="Q1298" s="74">
        <v>1.0895287754907741</v>
      </c>
      <c r="R1298" s="74">
        <v>0.84824077968</v>
      </c>
      <c r="S1298" s="74">
        <v>0</v>
      </c>
      <c r="T1298" s="74">
        <v>0</v>
      </c>
      <c r="U1298" s="74">
        <v>0.24157783329270549</v>
      </c>
      <c r="V1298" s="74">
        <v>11.73435240861399</v>
      </c>
      <c r="W1298" s="74">
        <v>2.300853183368381</v>
      </c>
      <c r="X1298" s="74">
        <v>1161.3451711036951</v>
      </c>
      <c r="Y1298" s="74">
        <v>1680</v>
      </c>
      <c r="Z1298" s="74">
        <v>0.10394011344800071</v>
      </c>
      <c r="AA1298" s="74">
        <v>0.89605988655199931</v>
      </c>
      <c r="AB1298" s="74">
        <v>1.15734418673179E-3</v>
      </c>
      <c r="AC1298" s="74">
        <v>1.15734418673179E-3</v>
      </c>
      <c r="AD1298" t="s">
        <v>5810</v>
      </c>
    </row>
    <row r="1299" spans="1:30">
      <c r="A1299" s="165" t="s">
        <v>1405</v>
      </c>
      <c r="C1299" s="165" t="s">
        <v>8443</v>
      </c>
      <c r="D1299" s="165" t="s">
        <v>5945</v>
      </c>
      <c r="E1299" s="165" t="s">
        <v>81</v>
      </c>
      <c r="F1299" s="159">
        <v>27.73</v>
      </c>
      <c r="G1299" s="159">
        <v>-18.03</v>
      </c>
      <c r="H1299" s="74">
        <v>41.717653577184528</v>
      </c>
      <c r="I1299" s="74">
        <v>4.8848409642366946</v>
      </c>
      <c r="J1299" s="74">
        <v>12.70214684751107</v>
      </c>
      <c r="K1299" s="74">
        <v>0.14238107022929869</v>
      </c>
      <c r="L1299" s="74">
        <v>5.5187292906000103</v>
      </c>
      <c r="M1299" s="74">
        <v>11.4470479613117</v>
      </c>
      <c r="N1299" s="74">
        <v>3.4746832412807631</v>
      </c>
      <c r="O1299" s="74">
        <v>1.3048347394986419</v>
      </c>
      <c r="P1299" s="74">
        <v>0</v>
      </c>
      <c r="Q1299" s="74">
        <v>0.78602152469051212</v>
      </c>
      <c r="R1299" s="74">
        <v>1.0233001116</v>
      </c>
      <c r="S1299" s="74">
        <v>0</v>
      </c>
      <c r="T1299" s="74">
        <v>0</v>
      </c>
      <c r="U1299" s="74">
        <v>9.1255779325204858E-2</v>
      </c>
      <c r="V1299" s="74">
        <v>11.72195728294979</v>
      </c>
      <c r="W1299" s="74">
        <v>2.2984227668145221</v>
      </c>
      <c r="X1299" s="74">
        <v>1158.0209961577741</v>
      </c>
      <c r="Y1299" s="74">
        <v>860</v>
      </c>
      <c r="Z1299" s="74">
        <v>0.27112357940816362</v>
      </c>
      <c r="AA1299" s="74">
        <v>0.72887642059183633</v>
      </c>
      <c r="AB1299" s="74">
        <v>7.7853797370250924E-5</v>
      </c>
      <c r="AC1299" s="74">
        <v>7.7853797370250924E-5</v>
      </c>
      <c r="AD1299" t="s">
        <v>5810</v>
      </c>
    </row>
    <row r="1300" spans="1:30">
      <c r="A1300" s="165" t="s">
        <v>1406</v>
      </c>
      <c r="C1300" s="165" t="s">
        <v>8443</v>
      </c>
      <c r="D1300" s="165" t="s">
        <v>5945</v>
      </c>
      <c r="E1300" s="165" t="s">
        <v>81</v>
      </c>
      <c r="F1300" s="159">
        <v>27.73</v>
      </c>
      <c r="G1300" s="159">
        <v>-18.03</v>
      </c>
      <c r="H1300" s="74">
        <v>41.045341427952309</v>
      </c>
      <c r="I1300" s="74">
        <v>4.6328636550314819</v>
      </c>
      <c r="J1300" s="74">
        <v>12.963839155756441</v>
      </c>
      <c r="K1300" s="74">
        <v>0.18208186286063199</v>
      </c>
      <c r="L1300" s="74">
        <v>5.5237989733067669</v>
      </c>
      <c r="M1300" s="74">
        <v>11.287128097756399</v>
      </c>
      <c r="N1300" s="74">
        <v>3.5423198774704772</v>
      </c>
      <c r="O1300" s="74">
        <v>1.175255660282261</v>
      </c>
      <c r="P1300" s="74">
        <v>0</v>
      </c>
      <c r="Q1300" s="74">
        <v>0.8928827178780725</v>
      </c>
      <c r="R1300" s="74">
        <v>1.3655853492000001</v>
      </c>
      <c r="S1300" s="74">
        <v>0</v>
      </c>
      <c r="T1300" s="74">
        <v>0</v>
      </c>
      <c r="U1300" s="74">
        <v>0.10288854060243981</v>
      </c>
      <c r="V1300" s="74">
        <v>11.972461172352521</v>
      </c>
      <c r="W1300" s="74">
        <v>2.3475411715894898</v>
      </c>
      <c r="X1300" s="74">
        <v>1155.3663264227559</v>
      </c>
      <c r="Y1300" s="74">
        <v>1040</v>
      </c>
      <c r="Z1300" s="74">
        <v>0.3694061835781573</v>
      </c>
      <c r="AA1300" s="74">
        <v>0.63059381642184265</v>
      </c>
      <c r="AB1300" s="74">
        <v>1.147563700235411E-3</v>
      </c>
      <c r="AC1300" s="74">
        <v>1.147563700235411E-3</v>
      </c>
      <c r="AD1300" t="s">
        <v>5810</v>
      </c>
    </row>
    <row r="1301" spans="1:30">
      <c r="A1301" s="165" t="s">
        <v>1407</v>
      </c>
      <c r="C1301" s="165" t="s">
        <v>8443</v>
      </c>
      <c r="D1301" s="165" t="s">
        <v>5945</v>
      </c>
      <c r="E1301" s="165" t="s">
        <v>81</v>
      </c>
      <c r="F1301" s="159">
        <v>27.73</v>
      </c>
      <c r="G1301" s="159">
        <v>-18.03</v>
      </c>
      <c r="H1301" s="74">
        <v>41.124216812968633</v>
      </c>
      <c r="I1301" s="74">
        <v>4.7491014692648168</v>
      </c>
      <c r="J1301" s="74">
        <v>13.27021185183747</v>
      </c>
      <c r="K1301" s="74">
        <v>0.16579180919350431</v>
      </c>
      <c r="L1301" s="74">
        <v>5.5250856176202134</v>
      </c>
      <c r="M1301" s="74">
        <v>11.708433388902209</v>
      </c>
      <c r="N1301" s="74">
        <v>3.719034015695708</v>
      </c>
      <c r="O1301" s="74">
        <v>1.150732498130062</v>
      </c>
      <c r="P1301" s="74">
        <v>0</v>
      </c>
      <c r="Q1301" s="74">
        <v>0.98199763906921733</v>
      </c>
      <c r="R1301" s="74">
        <v>0.85021000583999995</v>
      </c>
      <c r="S1301" s="74">
        <v>0</v>
      </c>
      <c r="T1301" s="74">
        <v>0</v>
      </c>
      <c r="U1301" s="74">
        <v>0.22934465580713359</v>
      </c>
      <c r="V1301" s="74">
        <v>12.00406718227168</v>
      </c>
      <c r="W1301" s="74">
        <v>2.353738427816658</v>
      </c>
      <c r="X1301" s="74">
        <v>1162.3599942557771</v>
      </c>
      <c r="Y1301" s="74">
        <v>1610</v>
      </c>
      <c r="Z1301" s="74">
        <v>0.1151653456564766</v>
      </c>
      <c r="AA1301" s="74">
        <v>0.88483465434352337</v>
      </c>
      <c r="AB1301" s="74">
        <v>8.1799296362234741E-4</v>
      </c>
      <c r="AC1301" s="74">
        <v>8.1799296362234785E-4</v>
      </c>
      <c r="AD1301" t="s">
        <v>5810</v>
      </c>
    </row>
    <row r="1302" spans="1:30">
      <c r="A1302" s="165" t="s">
        <v>1408</v>
      </c>
      <c r="C1302" s="165" t="s">
        <v>8443</v>
      </c>
      <c r="D1302" s="165" t="s">
        <v>5945</v>
      </c>
      <c r="E1302" s="165" t="s">
        <v>81</v>
      </c>
      <c r="F1302" s="159">
        <v>27.73</v>
      </c>
      <c r="G1302" s="159">
        <v>-18.03</v>
      </c>
      <c r="H1302" s="74">
        <v>42.149946946722082</v>
      </c>
      <c r="I1302" s="74">
        <v>4.7880266686719368</v>
      </c>
      <c r="J1302" s="74">
        <v>13.54448134501928</v>
      </c>
      <c r="K1302" s="74">
        <v>0.14919640295984721</v>
      </c>
      <c r="L1302" s="74">
        <v>5.5693446736458734</v>
      </c>
      <c r="M1302" s="74">
        <v>10.84225965193731</v>
      </c>
      <c r="N1302" s="74">
        <v>3.6170312164936629</v>
      </c>
      <c r="O1302" s="74">
        <v>1.4163842728359179</v>
      </c>
      <c r="P1302" s="74">
        <v>0</v>
      </c>
      <c r="Q1302" s="74">
        <v>0.80094911062654772</v>
      </c>
      <c r="R1302" s="74">
        <v>0.95856868655999994</v>
      </c>
      <c r="S1302" s="74">
        <v>0</v>
      </c>
      <c r="T1302" s="74">
        <v>0</v>
      </c>
      <c r="U1302" s="74">
        <v>0.1786413828500534</v>
      </c>
      <c r="V1302" s="74">
        <v>11.58581181681885</v>
      </c>
      <c r="W1302" s="74">
        <v>2.2717275800466008</v>
      </c>
      <c r="X1302" s="74">
        <v>1147.9815102221589</v>
      </c>
      <c r="Y1302" s="74">
        <v>1500</v>
      </c>
      <c r="Z1302" s="74">
        <v>0.14841103146564971</v>
      </c>
      <c r="AA1302" s="74">
        <v>0.85158896853435029</v>
      </c>
      <c r="AB1302" s="74">
        <v>2.0520801887427301E-4</v>
      </c>
      <c r="AC1302" s="74">
        <v>2.052080188742729E-4</v>
      </c>
      <c r="AD1302" t="s">
        <v>5810</v>
      </c>
    </row>
    <row r="1303" spans="1:30">
      <c r="A1303" s="165" t="s">
        <v>1409</v>
      </c>
      <c r="C1303" s="165" t="s">
        <v>8443</v>
      </c>
      <c r="D1303" s="165" t="s">
        <v>5945</v>
      </c>
      <c r="E1303" s="165" t="s">
        <v>81</v>
      </c>
      <c r="F1303" s="159">
        <v>27.73</v>
      </c>
      <c r="G1303" s="159">
        <v>-18.03</v>
      </c>
      <c r="H1303" s="74">
        <v>42.028271080421689</v>
      </c>
      <c r="I1303" s="74">
        <v>4.2417376133199527</v>
      </c>
      <c r="J1303" s="74">
        <v>13.15963139255487</v>
      </c>
      <c r="K1303" s="74">
        <v>0.16056740152604559</v>
      </c>
      <c r="L1303" s="74">
        <v>5.6149336729966874</v>
      </c>
      <c r="M1303" s="74">
        <v>12.4513616888909</v>
      </c>
      <c r="N1303" s="74">
        <v>3.365019899466084</v>
      </c>
      <c r="O1303" s="74">
        <v>1.1003299846907539</v>
      </c>
      <c r="P1303" s="74">
        <v>0</v>
      </c>
      <c r="Q1303" s="74">
        <v>0.77919518163866308</v>
      </c>
      <c r="R1303" s="74">
        <v>1.0156612544000001</v>
      </c>
      <c r="S1303" s="74">
        <v>0</v>
      </c>
      <c r="T1303" s="74">
        <v>0</v>
      </c>
      <c r="U1303" s="74">
        <v>0.21944328658466691</v>
      </c>
      <c r="V1303" s="74">
        <v>11.80225405894757</v>
      </c>
      <c r="W1303" s="74">
        <v>2.3141672311219921</v>
      </c>
      <c r="X1303" s="74">
        <v>1174.6926040355891</v>
      </c>
      <c r="Y1303" s="74">
        <v>1770</v>
      </c>
      <c r="Z1303" s="74">
        <v>0.1396538729220308</v>
      </c>
      <c r="AA1303" s="74">
        <v>0.8603461270779692</v>
      </c>
      <c r="AB1303" s="74">
        <v>1.0823664120993811E-3</v>
      </c>
      <c r="AC1303" s="74">
        <v>1.0823664120993811E-3</v>
      </c>
      <c r="AD1303" t="s">
        <v>5810</v>
      </c>
    </row>
    <row r="1304" spans="1:30">
      <c r="A1304" s="165" t="s">
        <v>1410</v>
      </c>
      <c r="C1304" s="165" t="s">
        <v>8443</v>
      </c>
      <c r="D1304" s="165" t="s">
        <v>5945</v>
      </c>
      <c r="E1304" s="165" t="s">
        <v>81</v>
      </c>
      <c r="F1304" s="159">
        <v>27.73</v>
      </c>
      <c r="G1304" s="159">
        <v>-18.03</v>
      </c>
      <c r="H1304" s="74">
        <v>41.558063339172513</v>
      </c>
      <c r="I1304" s="74">
        <v>4.5000789231012872</v>
      </c>
      <c r="J1304" s="74">
        <v>13.13123419209586</v>
      </c>
      <c r="K1304" s="74">
        <v>0.1489641010892464</v>
      </c>
      <c r="L1304" s="74">
        <v>5.6382425451491898</v>
      </c>
      <c r="M1304" s="74">
        <v>10.866590406909021</v>
      </c>
      <c r="N1304" s="74">
        <v>3.6832104210497989</v>
      </c>
      <c r="O1304" s="74">
        <v>1.262787183743481</v>
      </c>
      <c r="P1304" s="74">
        <v>0</v>
      </c>
      <c r="Q1304" s="74">
        <v>0.94149206374706729</v>
      </c>
      <c r="R1304" s="74">
        <v>1.1669399282399999</v>
      </c>
      <c r="S1304" s="74">
        <v>0</v>
      </c>
      <c r="T1304" s="74">
        <v>0</v>
      </c>
      <c r="U1304" s="74">
        <v>0.21135414889422571</v>
      </c>
      <c r="V1304" s="74">
        <v>11.719710432889171</v>
      </c>
      <c r="W1304" s="74">
        <v>2.297982208023162</v>
      </c>
      <c r="X1304" s="74">
        <v>1148.38540075469</v>
      </c>
      <c r="Y1304" s="74">
        <v>1700</v>
      </c>
      <c r="Z1304" s="74">
        <v>0.1837001735890301</v>
      </c>
      <c r="AA1304" s="74">
        <v>0.81629982641096999</v>
      </c>
      <c r="AB1304" s="74">
        <v>1.0972903946861619E-3</v>
      </c>
      <c r="AC1304" s="74">
        <v>1.0972903946861619E-3</v>
      </c>
      <c r="AD1304" t="s">
        <v>5810</v>
      </c>
    </row>
    <row r="1305" spans="1:30">
      <c r="A1305" s="165" t="s">
        <v>1411</v>
      </c>
      <c r="C1305" s="165" t="s">
        <v>8443</v>
      </c>
      <c r="D1305" s="165" t="s">
        <v>5945</v>
      </c>
      <c r="E1305" s="165" t="s">
        <v>81</v>
      </c>
      <c r="F1305" s="159">
        <v>27.73</v>
      </c>
      <c r="G1305" s="159">
        <v>-18.03</v>
      </c>
      <c r="H1305" s="74">
        <v>40.897663079906707</v>
      </c>
      <c r="I1305" s="74">
        <v>4.3757845717794934</v>
      </c>
      <c r="J1305" s="74">
        <v>12.846249854707541</v>
      </c>
      <c r="K1305" s="74">
        <v>0.14153481094704559</v>
      </c>
      <c r="L1305" s="74">
        <v>5.6722041248291672</v>
      </c>
      <c r="M1305" s="74">
        <v>13.430080949864101</v>
      </c>
      <c r="N1305" s="74">
        <v>3.6995626972547191</v>
      </c>
      <c r="O1305" s="74">
        <v>1.1421072938921319</v>
      </c>
      <c r="P1305" s="74">
        <v>0</v>
      </c>
      <c r="Q1305" s="74">
        <v>1.00253824420824</v>
      </c>
      <c r="R1305" s="74">
        <v>0.93388742480000009</v>
      </c>
      <c r="S1305" s="74">
        <v>0</v>
      </c>
      <c r="T1305" s="74">
        <v>0</v>
      </c>
      <c r="U1305" s="74">
        <v>0.18976857319253601</v>
      </c>
      <c r="V1305" s="74">
        <v>12.14866320218225</v>
      </c>
      <c r="W1305" s="74">
        <v>2.38209058574822</v>
      </c>
      <c r="X1305" s="74">
        <v>1190.939343767744</v>
      </c>
      <c r="Y1305" s="74">
        <v>1150</v>
      </c>
      <c r="Z1305" s="74">
        <v>0.1797592967267978</v>
      </c>
      <c r="AA1305" s="74">
        <v>0.8202407032732022</v>
      </c>
      <c r="AB1305" s="74">
        <v>2.7009287073665768E-4</v>
      </c>
      <c r="AC1305" s="74">
        <v>2.7009287073665762E-4</v>
      </c>
      <c r="AD1305" t="s">
        <v>5810</v>
      </c>
    </row>
    <row r="1306" spans="1:30">
      <c r="A1306" s="165" t="s">
        <v>1412</v>
      </c>
      <c r="C1306" s="165" t="s">
        <v>8443</v>
      </c>
      <c r="D1306" s="165" t="s">
        <v>5945</v>
      </c>
      <c r="E1306" s="165" t="s">
        <v>81</v>
      </c>
      <c r="F1306" s="159">
        <v>27.73</v>
      </c>
      <c r="G1306" s="159">
        <v>-18.03</v>
      </c>
      <c r="H1306" s="74">
        <v>40.038425883627298</v>
      </c>
      <c r="I1306" s="74">
        <v>4.1634004003145213</v>
      </c>
      <c r="J1306" s="74">
        <v>13.407560611182349</v>
      </c>
      <c r="K1306" s="74">
        <v>0.16367416827978459</v>
      </c>
      <c r="L1306" s="74">
        <v>5.8354251373523196</v>
      </c>
      <c r="M1306" s="74">
        <v>11.75415748610453</v>
      </c>
      <c r="N1306" s="74">
        <v>3.8037092640349939</v>
      </c>
      <c r="O1306" s="74">
        <v>1.2839111403983099</v>
      </c>
      <c r="P1306" s="74">
        <v>0</v>
      </c>
      <c r="Q1306" s="74">
        <v>1.203544183518416</v>
      </c>
      <c r="R1306" s="74">
        <v>0.78230044164000001</v>
      </c>
      <c r="S1306" s="74">
        <v>0</v>
      </c>
      <c r="T1306" s="74">
        <v>0</v>
      </c>
      <c r="U1306" s="74">
        <v>0.2283995622463274</v>
      </c>
      <c r="V1306" s="74">
        <v>12.575548458937909</v>
      </c>
      <c r="W1306" s="74">
        <v>2.4657935688986399</v>
      </c>
      <c r="X1306" s="74">
        <v>1163.1190142693349</v>
      </c>
      <c r="Y1306" s="74">
        <v>1370</v>
      </c>
      <c r="Z1306" s="74">
        <v>0.11501055676269969</v>
      </c>
      <c r="AA1306" s="74">
        <v>0.88498944323730033</v>
      </c>
      <c r="AB1306" s="74">
        <v>1.9679519341000459E-3</v>
      </c>
      <c r="AC1306" s="74">
        <v>1.9679519341000459E-3</v>
      </c>
      <c r="AD1306" t="s">
        <v>5810</v>
      </c>
    </row>
    <row r="1307" spans="1:30">
      <c r="A1307" s="165" t="s">
        <v>1413</v>
      </c>
      <c r="C1307" s="165" t="s">
        <v>8443</v>
      </c>
      <c r="D1307" s="165" t="s">
        <v>5945</v>
      </c>
      <c r="E1307" s="165" t="s">
        <v>81</v>
      </c>
      <c r="F1307" s="159">
        <v>27.73</v>
      </c>
      <c r="G1307" s="159">
        <v>-18.03</v>
      </c>
      <c r="H1307" s="74">
        <v>40.134389146605507</v>
      </c>
      <c r="I1307" s="74">
        <v>5.4373456627137591</v>
      </c>
      <c r="J1307" s="74">
        <v>13.730211762505981</v>
      </c>
      <c r="K1307" s="74">
        <v>0.1442581258870087</v>
      </c>
      <c r="L1307" s="74">
        <v>5.9758434614015652</v>
      </c>
      <c r="M1307" s="74">
        <v>10.37374016224455</v>
      </c>
      <c r="N1307" s="74">
        <v>3.7645442440376922</v>
      </c>
      <c r="O1307" s="74">
        <v>1.568066067004676</v>
      </c>
      <c r="P1307" s="74">
        <v>0</v>
      </c>
      <c r="Q1307" s="74">
        <v>0.81219301013096667</v>
      </c>
      <c r="R1307" s="74">
        <v>0.7771327963200001</v>
      </c>
      <c r="S1307" s="74">
        <v>0</v>
      </c>
      <c r="T1307" s="74">
        <v>0</v>
      </c>
      <c r="U1307" s="74">
        <v>0.20331465822801731</v>
      </c>
      <c r="V1307" s="74">
        <v>13.01346412775661</v>
      </c>
      <c r="W1307" s="74">
        <v>2.5516593777274901</v>
      </c>
      <c r="X1307" s="74">
        <v>1140.2040866932589</v>
      </c>
      <c r="Y1307" s="74">
        <v>1250</v>
      </c>
      <c r="Z1307" s="74">
        <v>0.13478207603451081</v>
      </c>
      <c r="AA1307" s="74">
        <v>0.86521792396548913</v>
      </c>
      <c r="AB1307" s="74">
        <v>6.4781506505272898E-4</v>
      </c>
      <c r="AC1307" s="74">
        <v>6.4781506505272909E-4</v>
      </c>
      <c r="AD1307" t="s">
        <v>5810</v>
      </c>
    </row>
    <row r="1308" spans="1:30">
      <c r="A1308" s="165" t="s">
        <v>1414</v>
      </c>
      <c r="C1308" s="165" t="s">
        <v>8443</v>
      </c>
      <c r="D1308" s="165" t="s">
        <v>5945</v>
      </c>
      <c r="E1308" s="165" t="s">
        <v>81</v>
      </c>
      <c r="F1308" s="159">
        <v>27.73</v>
      </c>
      <c r="G1308" s="159">
        <v>-18.03</v>
      </c>
      <c r="H1308" s="74">
        <v>39.789429015666983</v>
      </c>
      <c r="I1308" s="74">
        <v>4.2566393453844533</v>
      </c>
      <c r="J1308" s="74">
        <v>13.5190708718764</v>
      </c>
      <c r="K1308" s="74">
        <v>0.15591007968581619</v>
      </c>
      <c r="L1308" s="74">
        <v>5.981455887317475</v>
      </c>
      <c r="M1308" s="74">
        <v>11.75699280146501</v>
      </c>
      <c r="N1308" s="74">
        <v>3.394721357687394</v>
      </c>
      <c r="O1308" s="74">
        <v>1.222766474013917</v>
      </c>
      <c r="P1308" s="74">
        <v>0</v>
      </c>
      <c r="Q1308" s="74">
        <v>1.36494862215507</v>
      </c>
      <c r="R1308" s="74">
        <v>0.80052411800000001</v>
      </c>
      <c r="S1308" s="74">
        <v>0</v>
      </c>
      <c r="T1308" s="74">
        <v>0</v>
      </c>
      <c r="U1308" s="74">
        <v>0.25343534051154509</v>
      </c>
      <c r="V1308" s="74">
        <v>12.781813592812441</v>
      </c>
      <c r="W1308" s="74">
        <v>2.506237708751192</v>
      </c>
      <c r="X1308" s="74">
        <v>1163.1660805043191</v>
      </c>
      <c r="Y1308" s="74">
        <v>1750</v>
      </c>
      <c r="Z1308" s="74">
        <v>0.1003737970523176</v>
      </c>
      <c r="AA1308" s="74">
        <v>0.89962620294768236</v>
      </c>
      <c r="AB1308" s="74">
        <v>1.3451191604652089E-3</v>
      </c>
      <c r="AC1308" s="74">
        <v>1.3451191604652089E-3</v>
      </c>
      <c r="AD1308" t="s">
        <v>5810</v>
      </c>
    </row>
    <row r="1309" spans="1:30">
      <c r="A1309" s="165" t="s">
        <v>1415</v>
      </c>
      <c r="C1309" s="165" t="s">
        <v>8443</v>
      </c>
      <c r="D1309" s="165" t="s">
        <v>5945</v>
      </c>
      <c r="E1309" s="165" t="s">
        <v>81</v>
      </c>
      <c r="F1309" s="159">
        <v>27.73</v>
      </c>
      <c r="G1309" s="159">
        <v>-18.03</v>
      </c>
      <c r="H1309" s="74">
        <v>42.589275705332952</v>
      </c>
      <c r="I1309" s="74">
        <v>4.7856160496634459</v>
      </c>
      <c r="J1309" s="74">
        <v>14.097163557148139</v>
      </c>
      <c r="K1309" s="74">
        <v>0.14438062249141759</v>
      </c>
      <c r="L1309" s="74">
        <v>6.0810310792392217</v>
      </c>
      <c r="M1309" s="74">
        <v>10.99999867606488</v>
      </c>
      <c r="N1309" s="74">
        <v>4.2271437807209491</v>
      </c>
      <c r="O1309" s="74">
        <v>1.581168344923372</v>
      </c>
      <c r="P1309" s="74">
        <v>0</v>
      </c>
      <c r="Q1309" s="74">
        <v>1.022696075980875</v>
      </c>
      <c r="R1309" s="74">
        <v>0.28478086600000002</v>
      </c>
      <c r="S1309" s="74">
        <v>0</v>
      </c>
      <c r="T1309" s="74">
        <v>0</v>
      </c>
      <c r="U1309" s="74">
        <v>1.18069056512167E-3</v>
      </c>
      <c r="V1309" s="74">
        <v>11.664900078127991</v>
      </c>
      <c r="W1309" s="74">
        <v>2.2872350807133288</v>
      </c>
      <c r="X1309" s="74">
        <v>1150.5999780226771</v>
      </c>
      <c r="Y1309" s="74">
        <v>20</v>
      </c>
      <c r="Z1309" s="74">
        <v>0.88823001274525226</v>
      </c>
      <c r="AA1309" s="74">
        <v>0.11176998725474779</v>
      </c>
      <c r="AB1309" s="74">
        <v>3.5786119549532469E-3</v>
      </c>
      <c r="AC1309" s="74">
        <v>3.5786119549532469E-3</v>
      </c>
      <c r="AD1309" t="s">
        <v>5810</v>
      </c>
    </row>
    <row r="1310" spans="1:30">
      <c r="A1310" s="165" t="s">
        <v>1416</v>
      </c>
      <c r="C1310" s="165" t="s">
        <v>8443</v>
      </c>
      <c r="D1310" s="165" t="s">
        <v>5945</v>
      </c>
      <c r="E1310" s="165" t="s">
        <v>81</v>
      </c>
      <c r="F1310" s="159">
        <v>27.73</v>
      </c>
      <c r="G1310" s="159">
        <v>-18.03</v>
      </c>
      <c r="H1310" s="74">
        <v>42.496982634555323</v>
      </c>
      <c r="I1310" s="74">
        <v>5.0587387437458169</v>
      </c>
      <c r="J1310" s="74">
        <v>12.27173904640755</v>
      </c>
      <c r="K1310" s="74">
        <v>0.19078331149070851</v>
      </c>
      <c r="L1310" s="74">
        <v>6.3336084762592488</v>
      </c>
      <c r="M1310" s="74">
        <v>13.112378012663489</v>
      </c>
      <c r="N1310" s="74">
        <v>3.0604822884967819</v>
      </c>
      <c r="O1310" s="74">
        <v>1.3215718973054289</v>
      </c>
      <c r="P1310" s="74">
        <v>0</v>
      </c>
      <c r="Q1310" s="74">
        <v>0.87442351099908044</v>
      </c>
      <c r="R1310" s="74">
        <v>0.11910756</v>
      </c>
      <c r="S1310" s="74">
        <v>0</v>
      </c>
      <c r="T1310" s="74">
        <v>0</v>
      </c>
      <c r="U1310" s="74">
        <v>1.4920706250384E-3</v>
      </c>
      <c r="V1310" s="74">
        <v>11.736073125801481</v>
      </c>
      <c r="W1310" s="74">
        <v>2.3011905788616001</v>
      </c>
      <c r="X1310" s="74">
        <v>1185.6654750102141</v>
      </c>
      <c r="Y1310" s="74">
        <v>10</v>
      </c>
      <c r="Z1310" s="74">
        <v>0.36177288145590741</v>
      </c>
      <c r="AA1310" s="74">
        <v>0.63822711854409264</v>
      </c>
      <c r="AB1310" s="74">
        <v>8.5910971530214016E-4</v>
      </c>
      <c r="AC1310" s="74">
        <v>8.5910971530213983E-4</v>
      </c>
      <c r="AD1310" t="s">
        <v>5810</v>
      </c>
    </row>
    <row r="1311" spans="1:30">
      <c r="A1311" s="165" t="s">
        <v>1417</v>
      </c>
      <c r="C1311" s="165" t="s">
        <v>8443</v>
      </c>
      <c r="D1311" s="165" t="s">
        <v>5945</v>
      </c>
      <c r="E1311" s="165" t="s">
        <v>81</v>
      </c>
      <c r="F1311" s="159">
        <v>27.73</v>
      </c>
      <c r="G1311" s="159">
        <v>-18.03</v>
      </c>
      <c r="H1311" s="74">
        <v>43.971663201671547</v>
      </c>
      <c r="I1311" s="74">
        <v>5.0191527014228923</v>
      </c>
      <c r="J1311" s="74">
        <v>14.18521508692244</v>
      </c>
      <c r="K1311" s="74">
        <v>0.190271151889535</v>
      </c>
      <c r="L1311" s="74">
        <v>6.4151421000229538</v>
      </c>
      <c r="M1311" s="74">
        <v>9.5576203875459065</v>
      </c>
      <c r="N1311" s="74">
        <v>4.6275946993765338</v>
      </c>
      <c r="O1311" s="74">
        <v>0.93232864425872175</v>
      </c>
      <c r="P1311" s="74">
        <v>0</v>
      </c>
      <c r="Q1311" s="74">
        <v>0.50171498471924769</v>
      </c>
      <c r="R1311" s="74">
        <v>1.03665274752</v>
      </c>
      <c r="S1311" s="74">
        <v>0</v>
      </c>
      <c r="T1311" s="74">
        <v>0</v>
      </c>
      <c r="U1311" s="74">
        <v>0.15645621722950109</v>
      </c>
      <c r="V1311" s="74">
        <v>11.140367721415659</v>
      </c>
      <c r="W1311" s="74">
        <v>2.1843856092899769</v>
      </c>
      <c r="X1311" s="74">
        <v>1126.656498433262</v>
      </c>
      <c r="Y1311" s="74">
        <v>1330</v>
      </c>
      <c r="Z1311" s="74">
        <v>0.1807458242352494</v>
      </c>
      <c r="AA1311" s="74">
        <v>0.81925417576475057</v>
      </c>
      <c r="AB1311" s="74">
        <v>3.040957908014539E-5</v>
      </c>
      <c r="AC1311" s="74">
        <v>3.040957908014538E-5</v>
      </c>
      <c r="AD1311" t="s">
        <v>5810</v>
      </c>
    </row>
    <row r="1312" spans="1:30">
      <c r="A1312" s="165" t="s">
        <v>1418</v>
      </c>
      <c r="C1312" s="165" t="s">
        <v>8443</v>
      </c>
      <c r="D1312" s="165" t="s">
        <v>5945</v>
      </c>
      <c r="E1312" s="165" t="s">
        <v>81</v>
      </c>
      <c r="F1312" s="159">
        <v>27.73</v>
      </c>
      <c r="G1312" s="159">
        <v>-18.03</v>
      </c>
      <c r="H1312" s="74">
        <v>41.706231745504091</v>
      </c>
      <c r="I1312" s="74">
        <v>5.1730110522178334</v>
      </c>
      <c r="J1312" s="74">
        <v>12.34390182523128</v>
      </c>
      <c r="K1312" s="74">
        <v>0.21279192292497651</v>
      </c>
      <c r="L1312" s="74">
        <v>6.8014603512686964</v>
      </c>
      <c r="M1312" s="74">
        <v>11.73212504682197</v>
      </c>
      <c r="N1312" s="74">
        <v>3.0628244832118159</v>
      </c>
      <c r="O1312" s="74">
        <v>1.444226662074146</v>
      </c>
      <c r="P1312" s="74">
        <v>0</v>
      </c>
      <c r="Q1312" s="74">
        <v>0.94081614070996578</v>
      </c>
      <c r="R1312" s="74">
        <v>0.14067379031999999</v>
      </c>
      <c r="S1312" s="74">
        <v>0</v>
      </c>
      <c r="T1312" s="74">
        <v>0</v>
      </c>
      <c r="U1312" s="74">
        <v>3.299213332685077E-3</v>
      </c>
      <c r="V1312" s="74">
        <v>12.11071174738654</v>
      </c>
      <c r="W1312" s="74">
        <v>2.3746491247677182</v>
      </c>
      <c r="X1312" s="74">
        <v>1162.7532757772451</v>
      </c>
      <c r="Y1312" s="74">
        <v>30</v>
      </c>
      <c r="Z1312" s="74">
        <v>0.17524133914837131</v>
      </c>
      <c r="AA1312" s="74">
        <v>0.82475866085162874</v>
      </c>
      <c r="AB1312" s="74">
        <v>1.7682740077541511E-4</v>
      </c>
      <c r="AC1312" s="74">
        <v>1.7682740077541511E-4</v>
      </c>
      <c r="AD1312" t="s">
        <v>5810</v>
      </c>
    </row>
    <row r="1313" spans="1:30">
      <c r="A1313" s="165" t="s">
        <v>1419</v>
      </c>
      <c r="C1313" s="165" t="s">
        <v>8443</v>
      </c>
      <c r="D1313" s="165" t="s">
        <v>5945</v>
      </c>
      <c r="E1313" s="165" t="s">
        <v>81</v>
      </c>
      <c r="F1313" s="159">
        <v>27.73</v>
      </c>
      <c r="G1313" s="159">
        <v>-18.03</v>
      </c>
      <c r="H1313" s="74">
        <v>42.406435438724351</v>
      </c>
      <c r="I1313" s="74">
        <v>3.9872723745921488</v>
      </c>
      <c r="J1313" s="74">
        <v>13.087911209466609</v>
      </c>
      <c r="K1313" s="74">
        <v>0.18181727425205679</v>
      </c>
      <c r="L1313" s="74">
        <v>7.0058301320671568</v>
      </c>
      <c r="M1313" s="74">
        <v>12.278531085376811</v>
      </c>
      <c r="N1313" s="74">
        <v>3.304968840033355</v>
      </c>
      <c r="O1313" s="74">
        <v>0.70283129132918742</v>
      </c>
      <c r="P1313" s="74">
        <v>0</v>
      </c>
      <c r="Q1313" s="74">
        <v>0.30889386378306433</v>
      </c>
      <c r="R1313" s="74">
        <v>0.45185721167999998</v>
      </c>
      <c r="S1313" s="74">
        <v>0</v>
      </c>
      <c r="T1313" s="74">
        <v>0</v>
      </c>
      <c r="U1313" s="74">
        <v>3.4043592394414547E-2</v>
      </c>
      <c r="V1313" s="74">
        <v>11.40076758806708</v>
      </c>
      <c r="W1313" s="74">
        <v>2.2354444015667299</v>
      </c>
      <c r="X1313" s="74">
        <v>1171.8236160172551</v>
      </c>
      <c r="Y1313" s="74">
        <v>340</v>
      </c>
      <c r="Z1313" s="74">
        <v>0.14429887888134649</v>
      </c>
      <c r="AA1313" s="74">
        <v>0.85570112111865348</v>
      </c>
      <c r="AB1313" s="74">
        <v>7.8370825072883996E-4</v>
      </c>
      <c r="AC1313" s="74">
        <v>7.8370825072883986E-4</v>
      </c>
      <c r="AD1313" t="s">
        <v>5810</v>
      </c>
    </row>
    <row r="1314" spans="1:30">
      <c r="A1314" s="165" t="s">
        <v>1420</v>
      </c>
      <c r="C1314" s="165" t="s">
        <v>8443</v>
      </c>
      <c r="D1314" s="165" t="s">
        <v>5945</v>
      </c>
      <c r="E1314" s="165" t="s">
        <v>81</v>
      </c>
      <c r="F1314" s="159">
        <v>27.73</v>
      </c>
      <c r="G1314" s="159">
        <v>-18.03</v>
      </c>
      <c r="H1314" s="74">
        <v>40.640297916723931</v>
      </c>
      <c r="I1314" s="74">
        <v>4.2576104394429661</v>
      </c>
      <c r="J1314" s="74">
        <v>12.723369329169079</v>
      </c>
      <c r="K1314" s="74">
        <v>0.15323518210295869</v>
      </c>
      <c r="L1314" s="74">
        <v>7.360137955565528</v>
      </c>
      <c r="M1314" s="74">
        <v>11.635205567653131</v>
      </c>
      <c r="N1314" s="74">
        <v>3.065673484983876</v>
      </c>
      <c r="O1314" s="74">
        <v>0.90389360582251577</v>
      </c>
      <c r="P1314" s="74">
        <v>0</v>
      </c>
      <c r="Q1314" s="74">
        <v>0.5081976925439895</v>
      </c>
      <c r="R1314" s="74">
        <v>0.747722848</v>
      </c>
      <c r="S1314" s="74">
        <v>0</v>
      </c>
      <c r="T1314" s="74">
        <v>0</v>
      </c>
      <c r="U1314" s="74">
        <v>0.2152354874785353</v>
      </c>
      <c r="V1314" s="74">
        <v>12.166947137941911</v>
      </c>
      <c r="W1314" s="74">
        <v>2.3856756708327831</v>
      </c>
      <c r="X1314" s="74">
        <v>1161.144412423042</v>
      </c>
      <c r="Y1314" s="74">
        <v>1670</v>
      </c>
      <c r="Z1314" s="74">
        <v>9.4427113555826211E-2</v>
      </c>
      <c r="AA1314" s="74">
        <v>0.90557288644417377</v>
      </c>
      <c r="AB1314" s="74">
        <v>2.9790983670689491E-4</v>
      </c>
      <c r="AC1314" s="74">
        <v>2.979098367068947E-4</v>
      </c>
      <c r="AD1314" t="s">
        <v>5810</v>
      </c>
    </row>
    <row r="1315" spans="1:30">
      <c r="A1315" s="165" t="s">
        <v>1421</v>
      </c>
      <c r="C1315" s="165" t="s">
        <v>8443</v>
      </c>
      <c r="D1315" s="165" t="s">
        <v>5945</v>
      </c>
      <c r="E1315" s="165" t="s">
        <v>81</v>
      </c>
      <c r="F1315" s="159">
        <v>27.73</v>
      </c>
      <c r="G1315" s="159">
        <v>-18.03</v>
      </c>
      <c r="H1315" s="74">
        <v>41.355498689719973</v>
      </c>
      <c r="I1315" s="74">
        <v>4.8774240611670576</v>
      </c>
      <c r="J1315" s="74">
        <v>13.8474105250043</v>
      </c>
      <c r="K1315" s="74">
        <v>0.14004966396970209</v>
      </c>
      <c r="L1315" s="74">
        <v>7.380811804625484</v>
      </c>
      <c r="M1315" s="74">
        <v>10.135121862696289</v>
      </c>
      <c r="N1315" s="74">
        <v>3.4944336294662488</v>
      </c>
      <c r="O1315" s="74">
        <v>0.75568464516985134</v>
      </c>
      <c r="P1315" s="74">
        <v>0</v>
      </c>
      <c r="Q1315" s="74">
        <v>0.2168824657308582</v>
      </c>
      <c r="R1315" s="74">
        <v>0.69944033175999998</v>
      </c>
      <c r="S1315" s="74">
        <v>0</v>
      </c>
      <c r="T1315" s="74">
        <v>0</v>
      </c>
      <c r="U1315" s="74">
        <v>0.1264510188675263</v>
      </c>
      <c r="V1315" s="74">
        <v>11.649986452250189</v>
      </c>
      <c r="W1315" s="74">
        <v>2.2843108406375578</v>
      </c>
      <c r="X1315" s="74">
        <v>1136.243022920758</v>
      </c>
      <c r="Y1315" s="74">
        <v>1150</v>
      </c>
      <c r="Z1315" s="74">
        <v>0.1176646069280195</v>
      </c>
      <c r="AA1315" s="74">
        <v>0.8823353930719805</v>
      </c>
      <c r="AB1315" s="74">
        <v>6.0805602334633132E-4</v>
      </c>
      <c r="AC1315" s="74">
        <v>6.0805602334633153E-4</v>
      </c>
      <c r="AD1315" t="s">
        <v>5810</v>
      </c>
    </row>
    <row r="1316" spans="1:30">
      <c r="A1316" s="165" t="s">
        <v>1422</v>
      </c>
      <c r="C1316" s="165" t="s">
        <v>8443</v>
      </c>
      <c r="D1316" s="165" t="s">
        <v>5945</v>
      </c>
      <c r="E1316" s="165" t="s">
        <v>81</v>
      </c>
      <c r="F1316" s="159">
        <v>27.73</v>
      </c>
      <c r="G1316" s="159">
        <v>-18.03</v>
      </c>
      <c r="H1316" s="74">
        <v>42.664668575258602</v>
      </c>
      <c r="I1316" s="74">
        <v>3.9313260302443571</v>
      </c>
      <c r="J1316" s="74">
        <v>13.495003978535189</v>
      </c>
      <c r="K1316" s="74">
        <v>0.14398642949871979</v>
      </c>
      <c r="L1316" s="74">
        <v>7.4892803536506536</v>
      </c>
      <c r="M1316" s="74">
        <v>13.105744113959339</v>
      </c>
      <c r="N1316" s="74">
        <v>2.8648334420952182</v>
      </c>
      <c r="O1316" s="74">
        <v>0.70007195032136171</v>
      </c>
      <c r="P1316" s="74">
        <v>0</v>
      </c>
      <c r="Q1316" s="74">
        <v>0.52133017577122687</v>
      </c>
      <c r="R1316" s="74">
        <v>0.13621792320000001</v>
      </c>
      <c r="S1316" s="74">
        <v>0</v>
      </c>
      <c r="T1316" s="74">
        <v>0</v>
      </c>
      <c r="U1316" s="74">
        <v>2.712927502255037E-3</v>
      </c>
      <c r="V1316" s="74">
        <v>11.606918736515921</v>
      </c>
      <c r="W1316" s="74">
        <v>2.2758661913380478</v>
      </c>
      <c r="X1316" s="74">
        <v>1185.5553522917251</v>
      </c>
      <c r="Y1316" s="74">
        <v>30</v>
      </c>
      <c r="Z1316" s="74">
        <v>0.15768373004347899</v>
      </c>
      <c r="AA1316" s="74">
        <v>0.84231626995652098</v>
      </c>
      <c r="AB1316" s="74">
        <v>2.8338898535722201E-4</v>
      </c>
      <c r="AC1316" s="74">
        <v>2.8338898535722201E-4</v>
      </c>
      <c r="AD1316" t="s">
        <v>5810</v>
      </c>
    </row>
    <row r="1317" spans="1:30">
      <c r="A1317" s="165" t="s">
        <v>1423</v>
      </c>
      <c r="C1317" s="165" t="s">
        <v>8443</v>
      </c>
      <c r="D1317" s="165" t="s">
        <v>5945</v>
      </c>
      <c r="E1317" s="165" t="s">
        <v>81</v>
      </c>
      <c r="F1317" s="159">
        <v>27.73</v>
      </c>
      <c r="G1317" s="159">
        <v>-18.03</v>
      </c>
      <c r="H1317" s="74">
        <v>42.592418401535042</v>
      </c>
      <c r="I1317" s="74">
        <v>3.6910606917860171</v>
      </c>
      <c r="J1317" s="74">
        <v>12.696697434321811</v>
      </c>
      <c r="K1317" s="74">
        <v>0.1526045364702141</v>
      </c>
      <c r="L1317" s="74">
        <v>7.7542795434800391</v>
      </c>
      <c r="M1317" s="74">
        <v>12.7685692482723</v>
      </c>
      <c r="N1317" s="74">
        <v>2.8128461980348489</v>
      </c>
      <c r="O1317" s="74">
        <v>0.77680631790321875</v>
      </c>
      <c r="P1317" s="74">
        <v>0</v>
      </c>
      <c r="Q1317" s="74">
        <v>0.59860360112187194</v>
      </c>
      <c r="R1317" s="74">
        <v>0.78203446028000001</v>
      </c>
      <c r="S1317" s="74">
        <v>0</v>
      </c>
      <c r="T1317" s="74">
        <v>0</v>
      </c>
      <c r="U1317" s="74">
        <v>0.22264331403496551</v>
      </c>
      <c r="V1317" s="74">
        <v>11.22583962959787</v>
      </c>
      <c r="W1317" s="74">
        <v>2.201144805296845</v>
      </c>
      <c r="X1317" s="74">
        <v>1179.9582495213201</v>
      </c>
      <c r="Y1317" s="74">
        <v>2050</v>
      </c>
      <c r="Z1317" s="74">
        <v>7.8960126356459659E-2</v>
      </c>
      <c r="AA1317" s="74">
        <v>0.92103987364354034</v>
      </c>
      <c r="AB1317" s="74">
        <v>2.308371176397715E-4</v>
      </c>
      <c r="AC1317" s="74">
        <v>2.3083711763977139E-4</v>
      </c>
      <c r="AD1317" t="s">
        <v>5810</v>
      </c>
    </row>
    <row r="1318" spans="1:30">
      <c r="A1318" s="165" t="s">
        <v>1424</v>
      </c>
      <c r="C1318" s="165" t="s">
        <v>8443</v>
      </c>
      <c r="D1318" s="165" t="s">
        <v>5945</v>
      </c>
      <c r="E1318" s="165" t="s">
        <v>81</v>
      </c>
      <c r="F1318" s="159">
        <v>27.73</v>
      </c>
      <c r="G1318" s="159">
        <v>-18.03</v>
      </c>
      <c r="H1318" s="74">
        <v>43.74515121702175</v>
      </c>
      <c r="I1318" s="74">
        <v>3.7835019710733149</v>
      </c>
      <c r="J1318" s="74">
        <v>12.95257335415295</v>
      </c>
      <c r="K1318" s="74">
        <v>0.13407650544155311</v>
      </c>
      <c r="L1318" s="74">
        <v>7.9007272148150207</v>
      </c>
      <c r="M1318" s="74">
        <v>12.047312277266551</v>
      </c>
      <c r="N1318" s="74">
        <v>2.9183659797570161</v>
      </c>
      <c r="O1318" s="74">
        <v>0.71148627340152593</v>
      </c>
      <c r="P1318" s="74">
        <v>0</v>
      </c>
      <c r="Q1318" s="74">
        <v>0.26717435025944508</v>
      </c>
      <c r="R1318" s="74">
        <v>0.20764607896000001</v>
      </c>
      <c r="S1318" s="74">
        <v>0</v>
      </c>
      <c r="T1318" s="74">
        <v>0</v>
      </c>
      <c r="U1318" s="74">
        <v>1.628264681000622E-2</v>
      </c>
      <c r="V1318" s="74">
        <v>10.73830750033857</v>
      </c>
      <c r="W1318" s="74">
        <v>2.105550279707415</v>
      </c>
      <c r="X1318" s="74">
        <v>1167.9853838026249</v>
      </c>
      <c r="Y1318" s="74">
        <v>190</v>
      </c>
      <c r="Z1318" s="74">
        <v>5.6348120423565011E-2</v>
      </c>
      <c r="AA1318" s="74">
        <v>0.94365187957643493</v>
      </c>
      <c r="AB1318" s="74">
        <v>7.5934468680694957E-5</v>
      </c>
      <c r="AC1318" s="74">
        <v>7.5934468680694957E-5</v>
      </c>
      <c r="AD1318" t="s">
        <v>5810</v>
      </c>
    </row>
    <row r="1319" spans="1:30">
      <c r="A1319" s="165" t="s">
        <v>1425</v>
      </c>
      <c r="C1319" s="165" t="s">
        <v>8443</v>
      </c>
      <c r="D1319" s="165" t="s">
        <v>5945</v>
      </c>
      <c r="E1319" s="165" t="s">
        <v>81</v>
      </c>
      <c r="F1319" s="159">
        <v>27.73</v>
      </c>
      <c r="G1319" s="159">
        <v>-18.03</v>
      </c>
      <c r="H1319" s="74">
        <v>42.444684231741569</v>
      </c>
      <c r="I1319" s="74">
        <v>3.824059962810201</v>
      </c>
      <c r="J1319" s="74">
        <v>12.79581662698504</v>
      </c>
      <c r="K1319" s="74">
        <v>0.17760942743721489</v>
      </c>
      <c r="L1319" s="74">
        <v>8.0082999376858162</v>
      </c>
      <c r="M1319" s="74">
        <v>12.771010841030121</v>
      </c>
      <c r="N1319" s="74">
        <v>2.9499040657588811</v>
      </c>
      <c r="O1319" s="74">
        <v>0.7888239933664013</v>
      </c>
      <c r="P1319" s="74">
        <v>0</v>
      </c>
      <c r="Q1319" s="74">
        <v>0.57648646559230066</v>
      </c>
      <c r="R1319" s="74">
        <v>0.58204206116000001</v>
      </c>
      <c r="S1319" s="74">
        <v>0</v>
      </c>
      <c r="T1319" s="74">
        <v>0</v>
      </c>
      <c r="U1319" s="74">
        <v>5.3006220490284833E-2</v>
      </c>
      <c r="V1319" s="74">
        <v>11.63062263915635</v>
      </c>
      <c r="W1319" s="74">
        <v>2.2805140149204082</v>
      </c>
      <c r="X1319" s="74">
        <v>1179.9987799610999</v>
      </c>
      <c r="Y1319" s="74">
        <v>530</v>
      </c>
      <c r="Z1319" s="74">
        <v>0.1592274477548784</v>
      </c>
      <c r="AA1319" s="74">
        <v>0.8407725522451216</v>
      </c>
      <c r="AB1319" s="74">
        <v>8.49792299646667E-4</v>
      </c>
      <c r="AC1319" s="74">
        <v>8.49792299646667E-4</v>
      </c>
      <c r="AD1319" t="s">
        <v>5810</v>
      </c>
    </row>
    <row r="1320" spans="1:30">
      <c r="A1320" s="165" t="s">
        <v>1426</v>
      </c>
      <c r="C1320" s="165" t="s">
        <v>8443</v>
      </c>
      <c r="D1320" s="165" t="s">
        <v>5945</v>
      </c>
      <c r="E1320" s="165" t="s">
        <v>81</v>
      </c>
      <c r="F1320" s="159">
        <v>27.73</v>
      </c>
      <c r="G1320" s="159">
        <v>-18.03</v>
      </c>
      <c r="H1320" s="74">
        <v>42.202165038567017</v>
      </c>
      <c r="I1320" s="74">
        <v>3.8357442457755808</v>
      </c>
      <c r="J1320" s="74">
        <v>12.75721649284217</v>
      </c>
      <c r="K1320" s="74">
        <v>0.1765739223673024</v>
      </c>
      <c r="L1320" s="74">
        <v>8.0984582021342444</v>
      </c>
      <c r="M1320" s="74">
        <v>13.380711981427281</v>
      </c>
      <c r="N1320" s="74">
        <v>2.9508794483755971</v>
      </c>
      <c r="O1320" s="74">
        <v>0.73223310179435019</v>
      </c>
      <c r="P1320" s="74">
        <v>0</v>
      </c>
      <c r="Q1320" s="74">
        <v>0.5646375144626733</v>
      </c>
      <c r="R1320" s="74">
        <v>0.53582681152</v>
      </c>
      <c r="S1320" s="74">
        <v>0</v>
      </c>
      <c r="T1320" s="74">
        <v>0</v>
      </c>
      <c r="U1320" s="74">
        <v>6.4780197835895975E-2</v>
      </c>
      <c r="V1320" s="74">
        <v>11.80308822007464</v>
      </c>
      <c r="W1320" s="74">
        <v>2.3143307921109448</v>
      </c>
      <c r="X1320" s="74">
        <v>1190.1198188916931</v>
      </c>
      <c r="Y1320" s="74">
        <v>590</v>
      </c>
      <c r="Z1320" s="74">
        <v>0.12692709066551641</v>
      </c>
      <c r="AA1320" s="74">
        <v>0.87307290933448356</v>
      </c>
      <c r="AB1320" s="74">
        <v>1.930308180329943E-4</v>
      </c>
      <c r="AC1320" s="74">
        <v>1.930308180329943E-4</v>
      </c>
      <c r="AD1320" t="s">
        <v>5810</v>
      </c>
    </row>
    <row r="1321" spans="1:30">
      <c r="A1321" s="165" t="s">
        <v>1427</v>
      </c>
      <c r="C1321" s="165" t="s">
        <v>8443</v>
      </c>
      <c r="D1321" s="165" t="s">
        <v>5945</v>
      </c>
      <c r="E1321" s="165" t="s">
        <v>81</v>
      </c>
      <c r="F1321" s="159">
        <v>27.73</v>
      </c>
      <c r="G1321" s="159">
        <v>-18.03</v>
      </c>
      <c r="H1321" s="74">
        <v>42.952137441661918</v>
      </c>
      <c r="I1321" s="74">
        <v>3.8232315948938389</v>
      </c>
      <c r="J1321" s="74">
        <v>12.629584554253769</v>
      </c>
      <c r="K1321" s="74">
        <v>0.1223512415160599</v>
      </c>
      <c r="L1321" s="74">
        <v>8.1711053134085443</v>
      </c>
      <c r="M1321" s="74">
        <v>12.13626434846101</v>
      </c>
      <c r="N1321" s="74">
        <v>2.8385488031725892</v>
      </c>
      <c r="O1321" s="74">
        <v>0.66265432405098035</v>
      </c>
      <c r="P1321" s="74">
        <v>0</v>
      </c>
      <c r="Q1321" s="74">
        <v>0.44731613898271499</v>
      </c>
      <c r="R1321" s="74">
        <v>0.4008738</v>
      </c>
      <c r="S1321" s="74">
        <v>0</v>
      </c>
      <c r="T1321" s="74">
        <v>0</v>
      </c>
      <c r="U1321" s="74">
        <v>5.6009211230306132E-2</v>
      </c>
      <c r="V1321" s="74">
        <v>11.13773376492018</v>
      </c>
      <c r="W1321" s="74">
        <v>2.1838691472836871</v>
      </c>
      <c r="X1321" s="74">
        <v>1169.461988184453</v>
      </c>
      <c r="Y1321" s="74">
        <v>600</v>
      </c>
      <c r="Z1321" s="74">
        <v>7.1597314714497873E-2</v>
      </c>
      <c r="AA1321" s="74">
        <v>0.92840268528550207</v>
      </c>
      <c r="AB1321" s="74">
        <v>9.589070140892358E-4</v>
      </c>
      <c r="AC1321" s="74">
        <v>9.5890701408923526E-4</v>
      </c>
      <c r="AD1321" t="s">
        <v>5810</v>
      </c>
    </row>
    <row r="1322" spans="1:30">
      <c r="A1322" s="165" t="s">
        <v>5908</v>
      </c>
      <c r="C1322" s="165" t="s">
        <v>8443</v>
      </c>
      <c r="D1322" s="165" t="s">
        <v>5945</v>
      </c>
      <c r="E1322" s="165" t="s">
        <v>136</v>
      </c>
      <c r="F1322" s="159">
        <v>28.27</v>
      </c>
      <c r="G1322" s="159">
        <v>-16.64</v>
      </c>
      <c r="H1322" s="74">
        <v>43.518000000000001</v>
      </c>
      <c r="I1322" s="74">
        <v>3.7810000000000001</v>
      </c>
      <c r="J1322" s="74">
        <v>15.523</v>
      </c>
      <c r="K1322" s="74">
        <v>0.14000000000000001</v>
      </c>
      <c r="L1322" s="74">
        <v>4.2969999999999997</v>
      </c>
      <c r="M1322" s="74">
        <v>13.433</v>
      </c>
      <c r="N1322" s="74">
        <v>3.8210000000000002</v>
      </c>
      <c r="O1322" s="74">
        <v>1.67</v>
      </c>
      <c r="P1322" s="74">
        <v>0</v>
      </c>
      <c r="Q1322" s="74">
        <v>0.88</v>
      </c>
      <c r="R1322" s="74">
        <v>1.3046982768127251</v>
      </c>
      <c r="S1322" s="74">
        <v>0</v>
      </c>
      <c r="T1322" s="74">
        <v>0</v>
      </c>
      <c r="U1322" s="74">
        <v>0.42318976303207001</v>
      </c>
      <c r="V1322" s="74">
        <v>10.5213</v>
      </c>
      <c r="W1322" s="74">
        <v>2.0629997937</v>
      </c>
      <c r="X1322" s="74">
        <v>1190.9878000000001</v>
      </c>
      <c r="Y1322" s="74">
        <v>2930</v>
      </c>
      <c r="Z1322" s="74">
        <v>0.12601504205799891</v>
      </c>
      <c r="AA1322" s="74">
        <v>0.87398495794200104</v>
      </c>
      <c r="AB1322" s="74">
        <v>1.8276355863840279E-3</v>
      </c>
      <c r="AC1322" s="74">
        <v>1.8276355863840279E-3</v>
      </c>
      <c r="AD1322" t="s">
        <v>5810</v>
      </c>
    </row>
    <row r="1323" spans="1:30">
      <c r="A1323" s="165" t="s">
        <v>5909</v>
      </c>
      <c r="C1323" s="165" t="s">
        <v>8443</v>
      </c>
      <c r="D1323" s="165" t="s">
        <v>5945</v>
      </c>
      <c r="E1323" s="165" t="s">
        <v>136</v>
      </c>
      <c r="F1323" s="159">
        <v>28.27</v>
      </c>
      <c r="G1323" s="159">
        <v>-16.64</v>
      </c>
      <c r="H1323" s="74">
        <v>44.46</v>
      </c>
      <c r="I1323" s="74">
        <v>4.3120000000000003</v>
      </c>
      <c r="J1323" s="74">
        <v>15.962999999999999</v>
      </c>
      <c r="K1323" s="74">
        <v>0.157</v>
      </c>
      <c r="L1323" s="74">
        <v>4.3940000000000001</v>
      </c>
      <c r="M1323" s="74">
        <v>11.72</v>
      </c>
      <c r="N1323" s="74">
        <v>3.8119999999999998</v>
      </c>
      <c r="O1323" s="74">
        <v>1.4890000000000001</v>
      </c>
      <c r="P1323" s="74">
        <v>0</v>
      </c>
      <c r="Q1323" s="74">
        <v>0.73499999999999999</v>
      </c>
      <c r="R1323" s="74">
        <v>1.6551133785118579</v>
      </c>
      <c r="S1323" s="74">
        <v>0</v>
      </c>
      <c r="T1323" s="74">
        <v>0</v>
      </c>
      <c r="U1323" s="74">
        <v>0.29508439556239019</v>
      </c>
      <c r="V1323" s="74">
        <v>10.559125</v>
      </c>
      <c r="W1323" s="74">
        <v>2.0704164596250001</v>
      </c>
      <c r="X1323" s="74">
        <v>1162.5519999999999</v>
      </c>
      <c r="Y1323" s="74">
        <v>2770</v>
      </c>
      <c r="Z1323" s="74">
        <v>0.20355748438946719</v>
      </c>
      <c r="AA1323" s="74">
        <v>0.79644251561053281</v>
      </c>
      <c r="AB1323" s="74">
        <v>1.293010614508071E-3</v>
      </c>
      <c r="AC1323" s="74">
        <v>1.293010614508071E-3</v>
      </c>
      <c r="AD1323" t="s">
        <v>5810</v>
      </c>
    </row>
    <row r="1324" spans="1:30">
      <c r="A1324" s="165" t="s">
        <v>5910</v>
      </c>
      <c r="C1324" s="165" t="s">
        <v>8443</v>
      </c>
      <c r="D1324" s="165" t="s">
        <v>5945</v>
      </c>
      <c r="E1324" s="165" t="s">
        <v>136</v>
      </c>
      <c r="F1324" s="159">
        <v>28.27</v>
      </c>
      <c r="G1324" s="159">
        <v>-16.64</v>
      </c>
      <c r="H1324" s="74">
        <v>43.85</v>
      </c>
      <c r="I1324" s="74">
        <v>3.669</v>
      </c>
      <c r="J1324" s="74">
        <v>16.588999999999999</v>
      </c>
      <c r="K1324" s="74">
        <v>0.20499999999999999</v>
      </c>
      <c r="L1324" s="74">
        <v>4.4720000000000004</v>
      </c>
      <c r="M1324" s="74">
        <v>11.134</v>
      </c>
      <c r="N1324" s="74">
        <v>4.1280000000000001</v>
      </c>
      <c r="O1324" s="74">
        <v>1.6</v>
      </c>
      <c r="P1324" s="74">
        <v>0</v>
      </c>
      <c r="Q1324" s="74">
        <v>1.405</v>
      </c>
      <c r="R1324" s="74">
        <v>1.745392997892127</v>
      </c>
      <c r="S1324" s="74">
        <v>0</v>
      </c>
      <c r="T1324" s="74">
        <v>0</v>
      </c>
      <c r="U1324" s="74">
        <v>0.42394347356301493</v>
      </c>
      <c r="V1324" s="74">
        <v>10.545780000000001</v>
      </c>
      <c r="W1324" s="74">
        <v>2.0677997932199998</v>
      </c>
      <c r="X1324" s="74">
        <v>1152.8244</v>
      </c>
      <c r="Y1324" s="74">
        <v>3610</v>
      </c>
      <c r="Z1324" s="74">
        <v>0.17649788821083151</v>
      </c>
      <c r="AA1324" s="74">
        <v>0.82350211178916854</v>
      </c>
      <c r="AB1324" s="74">
        <v>7.0942442377434889E-4</v>
      </c>
      <c r="AC1324" s="74">
        <v>7.0942442377434868E-4</v>
      </c>
      <c r="AD1324" t="s">
        <v>5810</v>
      </c>
    </row>
    <row r="1325" spans="1:30">
      <c r="A1325" s="165" t="s">
        <v>5911</v>
      </c>
      <c r="C1325" s="165" t="s">
        <v>8443</v>
      </c>
      <c r="D1325" s="165" t="s">
        <v>5945</v>
      </c>
      <c r="E1325" s="165" t="s">
        <v>136</v>
      </c>
      <c r="F1325" s="159">
        <v>28.27</v>
      </c>
      <c r="G1325" s="159">
        <v>-16.64</v>
      </c>
      <c r="H1325" s="74">
        <v>44.051000000000002</v>
      </c>
      <c r="I1325" s="74">
        <v>3.84</v>
      </c>
      <c r="J1325" s="74">
        <v>15.840999999999999</v>
      </c>
      <c r="K1325" s="74">
        <v>0.14799999999999999</v>
      </c>
      <c r="L1325" s="74">
        <v>4.556</v>
      </c>
      <c r="M1325" s="74">
        <v>11.519</v>
      </c>
      <c r="N1325" s="74">
        <v>4.0759999999999996</v>
      </c>
      <c r="O1325" s="74">
        <v>1.6639999999999999</v>
      </c>
      <c r="P1325" s="74">
        <v>0</v>
      </c>
      <c r="Q1325" s="74">
        <v>1.359</v>
      </c>
      <c r="R1325" s="74">
        <v>1.446801271881446</v>
      </c>
      <c r="S1325" s="74">
        <v>0</v>
      </c>
      <c r="T1325" s="74">
        <v>0</v>
      </c>
      <c r="U1325" s="74">
        <v>0.58679599068100607</v>
      </c>
      <c r="V1325" s="74">
        <v>10.541275000000001</v>
      </c>
      <c r="W1325" s="74">
        <v>2.0669164599749998</v>
      </c>
      <c r="X1325" s="74">
        <v>1159.2154</v>
      </c>
      <c r="Y1325" s="74">
        <v>4320</v>
      </c>
      <c r="Z1325" s="74">
        <v>0.1136488602734035</v>
      </c>
      <c r="AA1325" s="74">
        <v>0.88635113972659652</v>
      </c>
      <c r="AB1325" s="74">
        <v>1.920763963107051E-4</v>
      </c>
      <c r="AC1325" s="74">
        <v>1.9207639631070499E-4</v>
      </c>
      <c r="AD1325" t="s">
        <v>5810</v>
      </c>
    </row>
    <row r="1326" spans="1:30">
      <c r="A1326" s="165" t="s">
        <v>5912</v>
      </c>
      <c r="C1326" s="165" t="s">
        <v>8443</v>
      </c>
      <c r="D1326" s="165" t="s">
        <v>5945</v>
      </c>
      <c r="E1326" s="165" t="s">
        <v>136</v>
      </c>
      <c r="F1326" s="159">
        <v>28.27</v>
      </c>
      <c r="G1326" s="159">
        <v>-16.64</v>
      </c>
      <c r="H1326" s="74">
        <v>44.395000000000003</v>
      </c>
      <c r="I1326" s="74">
        <v>3.7519999999999998</v>
      </c>
      <c r="J1326" s="74">
        <v>15.478999999999999</v>
      </c>
      <c r="K1326" s="74">
        <v>0.20599999999999999</v>
      </c>
      <c r="L1326" s="74">
        <v>4.8129999999999997</v>
      </c>
      <c r="M1326" s="74">
        <v>11.452</v>
      </c>
      <c r="N1326" s="74">
        <v>4.0659999999999998</v>
      </c>
      <c r="O1326" s="74">
        <v>1.7969999999999999</v>
      </c>
      <c r="P1326" s="74">
        <v>0</v>
      </c>
      <c r="Q1326" s="74">
        <v>1.0900000000000001</v>
      </c>
      <c r="R1326" s="74">
        <v>1.6551912241297919</v>
      </c>
      <c r="S1326" s="74">
        <v>0</v>
      </c>
      <c r="T1326" s="74">
        <v>0</v>
      </c>
      <c r="U1326" s="74">
        <v>0.50421271246096078</v>
      </c>
      <c r="V1326" s="74">
        <v>10.542294999999999</v>
      </c>
      <c r="W1326" s="74">
        <v>2.0671164599549998</v>
      </c>
      <c r="X1326" s="74">
        <v>1158.1032</v>
      </c>
      <c r="Y1326" s="74">
        <v>3710</v>
      </c>
      <c r="Z1326" s="74">
        <v>0.1560556530559479</v>
      </c>
      <c r="AA1326" s="74">
        <v>0.84394434694405207</v>
      </c>
      <c r="AB1326" s="74">
        <v>1.328252387315732E-3</v>
      </c>
      <c r="AC1326" s="74">
        <v>1.3282523873157329E-3</v>
      </c>
      <c r="AD1326" t="s">
        <v>5810</v>
      </c>
    </row>
    <row r="1327" spans="1:30">
      <c r="A1327" s="165" t="s">
        <v>5913</v>
      </c>
      <c r="C1327" s="165" t="s">
        <v>8443</v>
      </c>
      <c r="D1327" s="165" t="s">
        <v>5945</v>
      </c>
      <c r="E1327" s="165" t="s">
        <v>136</v>
      </c>
      <c r="F1327" s="159">
        <v>28.27</v>
      </c>
      <c r="G1327" s="159">
        <v>-16.64</v>
      </c>
      <c r="H1327" s="74">
        <v>43.741999999999997</v>
      </c>
      <c r="I1327" s="74">
        <v>3.4540000000000002</v>
      </c>
      <c r="J1327" s="74">
        <v>16.018000000000001</v>
      </c>
      <c r="K1327" s="74">
        <v>0.16400000000000001</v>
      </c>
      <c r="L1327" s="74">
        <v>4.8570000000000002</v>
      </c>
      <c r="M1327" s="74">
        <v>11.676</v>
      </c>
      <c r="N1327" s="74">
        <v>4.0720000000000001</v>
      </c>
      <c r="O1327" s="74">
        <v>2.1040000000000001</v>
      </c>
      <c r="P1327" s="74">
        <v>0</v>
      </c>
      <c r="Q1327" s="74">
        <v>0.92600000000000005</v>
      </c>
      <c r="R1327" s="74">
        <v>1.263524166716322</v>
      </c>
      <c r="S1327" s="74">
        <v>0</v>
      </c>
      <c r="T1327" s="74">
        <v>0</v>
      </c>
      <c r="U1327" s="74">
        <v>0.38614929965336448</v>
      </c>
      <c r="V1327" s="74">
        <v>10.5672</v>
      </c>
      <c r="W1327" s="74">
        <v>2.0719997927999998</v>
      </c>
      <c r="X1327" s="74">
        <v>1161.8216</v>
      </c>
      <c r="Y1327" s="74">
        <v>2720</v>
      </c>
      <c r="Z1327" s="74">
        <v>0.12441952737879421</v>
      </c>
      <c r="AA1327" s="74">
        <v>0.87558047262120575</v>
      </c>
      <c r="AB1327" s="74">
        <v>5.9357990417185501E-4</v>
      </c>
      <c r="AC1327" s="74">
        <v>5.9357990417185555E-4</v>
      </c>
      <c r="AD1327" t="s">
        <v>5810</v>
      </c>
    </row>
    <row r="1328" spans="1:30">
      <c r="A1328" s="165" t="s">
        <v>5914</v>
      </c>
      <c r="C1328" s="165" t="s">
        <v>8443</v>
      </c>
      <c r="D1328" s="165" t="s">
        <v>5945</v>
      </c>
      <c r="E1328" s="165" t="s">
        <v>136</v>
      </c>
      <c r="F1328" s="159">
        <v>28.27</v>
      </c>
      <c r="G1328" s="159">
        <v>-16.64</v>
      </c>
      <c r="H1328" s="74">
        <v>43.075000000000003</v>
      </c>
      <c r="I1328" s="74">
        <v>3.9249999999999998</v>
      </c>
      <c r="J1328" s="74">
        <v>16.077000000000002</v>
      </c>
      <c r="K1328" s="74">
        <v>0.16500000000000001</v>
      </c>
      <c r="L1328" s="74">
        <v>4.9210000000000003</v>
      </c>
      <c r="M1328" s="74">
        <v>11.891</v>
      </c>
      <c r="N1328" s="74">
        <v>4.226</v>
      </c>
      <c r="O1328" s="74">
        <v>1.661</v>
      </c>
      <c r="P1328" s="74">
        <v>0</v>
      </c>
      <c r="Q1328" s="74">
        <v>1.0880000000000001</v>
      </c>
      <c r="R1328" s="74">
        <v>1.268010275107269</v>
      </c>
      <c r="S1328" s="74">
        <v>0</v>
      </c>
      <c r="T1328" s="74">
        <v>0</v>
      </c>
      <c r="U1328" s="74">
        <v>0.38918611153073202</v>
      </c>
      <c r="V1328" s="74">
        <v>10.555215</v>
      </c>
      <c r="W1328" s="74">
        <v>2.069649793035</v>
      </c>
      <c r="X1328" s="74">
        <v>1165.3905999999999</v>
      </c>
      <c r="Y1328" s="74">
        <v>2710</v>
      </c>
      <c r="Z1328" s="74">
        <v>0.13030898634469379</v>
      </c>
      <c r="AA1328" s="74">
        <v>0.86969101365530621</v>
      </c>
      <c r="AB1328" s="74">
        <v>4.5815825826443221E-4</v>
      </c>
      <c r="AC1328" s="74">
        <v>4.5815825826443183E-4</v>
      </c>
      <c r="AD1328" t="s">
        <v>5810</v>
      </c>
    </row>
    <row r="1329" spans="1:30">
      <c r="A1329" s="165" t="s">
        <v>5915</v>
      </c>
      <c r="C1329" s="165" t="s">
        <v>8443</v>
      </c>
      <c r="D1329" s="165" t="s">
        <v>5945</v>
      </c>
      <c r="E1329" s="165" t="s">
        <v>136</v>
      </c>
      <c r="F1329" s="159">
        <v>28.27</v>
      </c>
      <c r="G1329" s="159">
        <v>-16.64</v>
      </c>
      <c r="H1329" s="74">
        <v>43.966000000000001</v>
      </c>
      <c r="I1329" s="74">
        <v>3.6869999999999998</v>
      </c>
      <c r="J1329" s="74">
        <v>15.714</v>
      </c>
      <c r="K1329" s="74">
        <v>0.185</v>
      </c>
      <c r="L1329" s="74">
        <v>4.9710000000000001</v>
      </c>
      <c r="M1329" s="74">
        <v>11.52</v>
      </c>
      <c r="N1329" s="74">
        <v>3.97</v>
      </c>
      <c r="O1329" s="74">
        <v>1.98</v>
      </c>
      <c r="P1329" s="74">
        <v>0</v>
      </c>
      <c r="Q1329" s="74">
        <v>1.0529999999999999</v>
      </c>
      <c r="R1329" s="74">
        <v>1.869096504846989</v>
      </c>
      <c r="S1329" s="74">
        <v>0</v>
      </c>
      <c r="T1329" s="74">
        <v>0</v>
      </c>
      <c r="U1329" s="74">
        <v>0.49623725176702882</v>
      </c>
      <c r="V1329" s="74">
        <v>10.544335</v>
      </c>
      <c r="W1329" s="74">
        <v>2.0675164599150002</v>
      </c>
      <c r="X1329" s="74">
        <v>1159.232</v>
      </c>
      <c r="Y1329" s="74">
        <v>3570</v>
      </c>
      <c r="Z1329" s="74">
        <v>0.19603660333150849</v>
      </c>
      <c r="AA1329" s="74">
        <v>0.80396339666849148</v>
      </c>
      <c r="AB1329" s="74">
        <v>2.1617443120144101E-3</v>
      </c>
      <c r="AC1329" s="74">
        <v>2.161744312014408E-3</v>
      </c>
      <c r="AD1329" t="s">
        <v>5810</v>
      </c>
    </row>
    <row r="1330" spans="1:30">
      <c r="A1330" s="165" t="s">
        <v>5916</v>
      </c>
      <c r="C1330" s="165" t="s">
        <v>8443</v>
      </c>
      <c r="D1330" s="165" t="s">
        <v>5945</v>
      </c>
      <c r="E1330" s="165" t="s">
        <v>136</v>
      </c>
      <c r="F1330" s="159">
        <v>28.27</v>
      </c>
      <c r="G1330" s="159">
        <v>-16.64</v>
      </c>
      <c r="H1330" s="74">
        <v>44.195999999999998</v>
      </c>
      <c r="I1330" s="74">
        <v>3.4340000000000002</v>
      </c>
      <c r="J1330" s="74">
        <v>15.834</v>
      </c>
      <c r="K1330" s="74">
        <v>0.17199999999999999</v>
      </c>
      <c r="L1330" s="74">
        <v>5.0039999999999996</v>
      </c>
      <c r="M1330" s="74">
        <v>11.675000000000001</v>
      </c>
      <c r="N1330" s="74">
        <v>3.6440000000000001</v>
      </c>
      <c r="O1330" s="74">
        <v>1.879</v>
      </c>
      <c r="P1330" s="74">
        <v>0</v>
      </c>
      <c r="Q1330" s="74">
        <v>1.1539999999999999</v>
      </c>
      <c r="R1330" s="74">
        <v>1.6956344771571721</v>
      </c>
      <c r="S1330" s="74">
        <v>0</v>
      </c>
      <c r="T1330" s="74">
        <v>0</v>
      </c>
      <c r="U1330" s="74">
        <v>0.35504439121524262</v>
      </c>
      <c r="V1330" s="74">
        <v>10.597715000000001</v>
      </c>
      <c r="W1330" s="74">
        <v>2.0779831255349999</v>
      </c>
      <c r="X1330" s="74">
        <v>1161.8050000000001</v>
      </c>
      <c r="Y1330" s="74">
        <v>3130</v>
      </c>
      <c r="Z1330" s="74">
        <v>0.1869031404248537</v>
      </c>
      <c r="AA1330" s="74">
        <v>0.81309685957514632</v>
      </c>
      <c r="AB1330" s="74">
        <v>1.3812963480431891E-3</v>
      </c>
      <c r="AC1330" s="74">
        <v>1.381296348043188E-3</v>
      </c>
      <c r="AD1330" t="s">
        <v>5810</v>
      </c>
    </row>
    <row r="1331" spans="1:30">
      <c r="A1331" s="165" t="s">
        <v>5917</v>
      </c>
      <c r="C1331" s="165" t="s">
        <v>8443</v>
      </c>
      <c r="D1331" s="165" t="s">
        <v>5945</v>
      </c>
      <c r="E1331" s="165" t="s">
        <v>136</v>
      </c>
      <c r="F1331" s="159">
        <v>28.27</v>
      </c>
      <c r="G1331" s="159">
        <v>-16.64</v>
      </c>
      <c r="H1331" s="74">
        <v>45.555</v>
      </c>
      <c r="I1331" s="74">
        <v>3.4780000000000002</v>
      </c>
      <c r="J1331" s="74">
        <v>16.552</v>
      </c>
      <c r="K1331" s="74">
        <v>0.17100000000000001</v>
      </c>
      <c r="L1331" s="74">
        <v>5.0579999999999998</v>
      </c>
      <c r="M1331" s="74">
        <v>9.4730000000000008</v>
      </c>
      <c r="N1331" s="74">
        <v>4.1239999999999997</v>
      </c>
      <c r="O1331" s="74">
        <v>1.881</v>
      </c>
      <c r="P1331" s="74">
        <v>0</v>
      </c>
      <c r="Q1331" s="74">
        <v>0.65600000000000003</v>
      </c>
      <c r="R1331" s="74">
        <v>1.6861275670673079</v>
      </c>
      <c r="S1331" s="74">
        <v>0</v>
      </c>
      <c r="T1331" s="74">
        <v>0</v>
      </c>
      <c r="U1331" s="74">
        <v>0.36484528964835172</v>
      </c>
      <c r="V1331" s="74">
        <v>10.643955</v>
      </c>
      <c r="W1331" s="74">
        <v>2.0870497912950001</v>
      </c>
      <c r="X1331" s="74">
        <v>1125.2518</v>
      </c>
      <c r="Y1331" s="74">
        <v>3450</v>
      </c>
      <c r="Z1331" s="74">
        <v>0.1699392594410882</v>
      </c>
      <c r="AA1331" s="74">
        <v>0.83006074055891177</v>
      </c>
      <c r="AB1331" s="74">
        <v>1.278869083914761E-3</v>
      </c>
      <c r="AC1331" s="74">
        <v>1.278869083914761E-3</v>
      </c>
      <c r="AD1331" t="s">
        <v>5810</v>
      </c>
    </row>
    <row r="1332" spans="1:30">
      <c r="A1332" s="165" t="s">
        <v>5918</v>
      </c>
      <c r="C1332" s="165" t="s">
        <v>8443</v>
      </c>
      <c r="D1332" s="165" t="s">
        <v>5945</v>
      </c>
      <c r="E1332" s="165" t="s">
        <v>136</v>
      </c>
      <c r="F1332" s="159">
        <v>28.27</v>
      </c>
      <c r="G1332" s="159">
        <v>-16.64</v>
      </c>
      <c r="H1332" s="74">
        <v>43.704000000000001</v>
      </c>
      <c r="I1332" s="74">
        <v>3.7320000000000002</v>
      </c>
      <c r="J1332" s="74">
        <v>15.846</v>
      </c>
      <c r="K1332" s="74">
        <v>0.16300000000000001</v>
      </c>
      <c r="L1332" s="74">
        <v>5.0599999999999996</v>
      </c>
      <c r="M1332" s="74">
        <v>11.617000000000001</v>
      </c>
      <c r="N1332" s="74">
        <v>4.21</v>
      </c>
      <c r="O1332" s="74">
        <v>1.8089999999999999</v>
      </c>
      <c r="P1332" s="74">
        <v>0</v>
      </c>
      <c r="Q1332" s="74">
        <v>0.89900000000000002</v>
      </c>
      <c r="R1332" s="74">
        <v>1.534180263432013</v>
      </c>
      <c r="S1332" s="74">
        <v>0</v>
      </c>
      <c r="T1332" s="74">
        <v>0</v>
      </c>
      <c r="U1332" s="74">
        <v>0.58579509147935138</v>
      </c>
      <c r="V1332" s="74">
        <v>10.54663</v>
      </c>
      <c r="W1332" s="74">
        <v>2.0679664598700001</v>
      </c>
      <c r="X1332" s="74">
        <v>1160.8422</v>
      </c>
      <c r="Y1332" s="74">
        <v>3730</v>
      </c>
      <c r="Z1332" s="74">
        <v>0.13757764331364331</v>
      </c>
      <c r="AA1332" s="74">
        <v>0.86242235668635669</v>
      </c>
      <c r="AB1332" s="74">
        <v>5.0529846411819282E-4</v>
      </c>
      <c r="AC1332" s="74">
        <v>5.052984641181925E-4</v>
      </c>
      <c r="AD1332" t="s">
        <v>5810</v>
      </c>
    </row>
    <row r="1333" spans="1:30">
      <c r="A1333" s="165" t="s">
        <v>5919</v>
      </c>
      <c r="C1333" s="165" t="s">
        <v>8443</v>
      </c>
      <c r="D1333" s="165" t="s">
        <v>5945</v>
      </c>
      <c r="E1333" s="165" t="s">
        <v>136</v>
      </c>
      <c r="F1333" s="159">
        <v>28.27</v>
      </c>
      <c r="G1333" s="159">
        <v>-16.64</v>
      </c>
      <c r="H1333" s="74">
        <v>45.063000000000002</v>
      </c>
      <c r="I1333" s="74">
        <v>3.371</v>
      </c>
      <c r="J1333" s="74">
        <v>14.888999999999999</v>
      </c>
      <c r="K1333" s="74">
        <v>0.16300000000000001</v>
      </c>
      <c r="L1333" s="74">
        <v>6.2960000000000003</v>
      </c>
      <c r="M1333" s="74">
        <v>11.263999999999999</v>
      </c>
      <c r="N1333" s="74">
        <v>3.5339999999999998</v>
      </c>
      <c r="O1333" s="74">
        <v>1.776</v>
      </c>
      <c r="P1333" s="74">
        <v>0</v>
      </c>
      <c r="Q1333" s="74">
        <v>0.69799999999999995</v>
      </c>
      <c r="R1333" s="74">
        <v>1.3773708591165641</v>
      </c>
      <c r="S1333" s="74">
        <v>0</v>
      </c>
      <c r="T1333" s="74">
        <v>0</v>
      </c>
      <c r="U1333" s="74">
        <v>0.84448073846206539</v>
      </c>
      <c r="V1333" s="74">
        <v>10.558529999999999</v>
      </c>
      <c r="W1333" s="74">
        <v>2.0702997929700002</v>
      </c>
      <c r="X1333" s="74">
        <v>1154.9824000000001</v>
      </c>
      <c r="Y1333" s="74">
        <v>5790</v>
      </c>
      <c r="Z1333" s="74">
        <v>8.4949286237578012E-2</v>
      </c>
      <c r="AA1333" s="74">
        <v>0.91505071376242197</v>
      </c>
      <c r="AB1333" s="74">
        <v>1.1880479982239471E-3</v>
      </c>
      <c r="AC1333" s="74">
        <v>1.1880479982239471E-3</v>
      </c>
      <c r="AD1333" t="s">
        <v>5810</v>
      </c>
    </row>
    <row r="1334" spans="1:30">
      <c r="A1334" s="165" t="s">
        <v>5920</v>
      </c>
      <c r="C1334" s="165" t="s">
        <v>8443</v>
      </c>
      <c r="D1334" s="165" t="s">
        <v>5945</v>
      </c>
      <c r="E1334" s="165" t="s">
        <v>136</v>
      </c>
      <c r="F1334" s="159">
        <v>28.27</v>
      </c>
      <c r="G1334" s="159">
        <v>-16.64</v>
      </c>
      <c r="H1334" s="74">
        <v>44.301000000000002</v>
      </c>
      <c r="I1334" s="74">
        <v>4.12</v>
      </c>
      <c r="J1334" s="74">
        <v>14.811999999999999</v>
      </c>
      <c r="K1334" s="74">
        <v>7.9000000000000001E-2</v>
      </c>
      <c r="L1334" s="74">
        <v>6.923</v>
      </c>
      <c r="M1334" s="74">
        <v>10.945</v>
      </c>
      <c r="N1334" s="74">
        <v>3.43</v>
      </c>
      <c r="O1334" s="74">
        <v>1.6930000000000001</v>
      </c>
      <c r="P1334" s="74">
        <v>0</v>
      </c>
      <c r="Q1334" s="74">
        <v>0.75900000000000001</v>
      </c>
      <c r="R1334" s="74">
        <v>1.478063116166237</v>
      </c>
      <c r="S1334" s="74">
        <v>0</v>
      </c>
      <c r="T1334" s="74">
        <v>0</v>
      </c>
      <c r="U1334" s="74">
        <v>0.70533151793631765</v>
      </c>
      <c r="V1334" s="74">
        <v>10.559125</v>
      </c>
      <c r="W1334" s="74">
        <v>2.0704164596250001</v>
      </c>
      <c r="X1334" s="74">
        <v>1149.6869999999999</v>
      </c>
      <c r="Y1334" s="74">
        <v>5020</v>
      </c>
      <c r="Z1334" s="74">
        <v>0.1132702367683986</v>
      </c>
      <c r="AA1334" s="74">
        <v>0.88672976323160135</v>
      </c>
      <c r="AB1334" s="74">
        <v>1.7223112328057951E-3</v>
      </c>
      <c r="AC1334" s="74">
        <v>1.722311232805794E-3</v>
      </c>
      <c r="AD1334" t="s">
        <v>5810</v>
      </c>
    </row>
    <row r="1335" spans="1:30">
      <c r="A1335" s="165" t="s">
        <v>5921</v>
      </c>
      <c r="C1335" s="165" t="s">
        <v>8443</v>
      </c>
      <c r="D1335" s="165" t="s">
        <v>5945</v>
      </c>
      <c r="E1335" s="165" t="s">
        <v>136</v>
      </c>
      <c r="F1335" s="159">
        <v>28.27</v>
      </c>
      <c r="G1335" s="159">
        <v>-16.64</v>
      </c>
      <c r="H1335" s="74">
        <v>43.216000000000001</v>
      </c>
      <c r="I1335" s="74">
        <v>4.133</v>
      </c>
      <c r="J1335" s="74">
        <v>14.414999999999999</v>
      </c>
      <c r="K1335" s="74">
        <v>0.11600000000000001</v>
      </c>
      <c r="L1335" s="74">
        <v>7.165</v>
      </c>
      <c r="M1335" s="74">
        <v>12.103</v>
      </c>
      <c r="N1335" s="74">
        <v>3.294</v>
      </c>
      <c r="O1335" s="74">
        <v>1.714</v>
      </c>
      <c r="P1335" s="74">
        <v>0</v>
      </c>
      <c r="Q1335" s="74">
        <v>0.86599999999999999</v>
      </c>
      <c r="R1335" s="74">
        <v>1.013477088058425</v>
      </c>
      <c r="S1335" s="74">
        <v>0</v>
      </c>
      <c r="T1335" s="74">
        <v>0</v>
      </c>
      <c r="U1335" s="74">
        <v>0.54185625480184951</v>
      </c>
      <c r="V1335" s="74">
        <v>10.583605</v>
      </c>
      <c r="W1335" s="74">
        <v>2.075216459145</v>
      </c>
      <c r="X1335" s="74">
        <v>1168.9097999999999</v>
      </c>
      <c r="Y1335" s="74">
        <v>3690</v>
      </c>
      <c r="Z1335" s="74">
        <v>7.5841904457967652E-2</v>
      </c>
      <c r="AA1335" s="74">
        <v>0.92415809554203232</v>
      </c>
      <c r="AB1335" s="74">
        <v>1.132964433357587E-3</v>
      </c>
      <c r="AC1335" s="74">
        <v>1.132964433357587E-3</v>
      </c>
      <c r="AD1335" t="s">
        <v>5810</v>
      </c>
    </row>
    <row r="1336" spans="1:30">
      <c r="A1336" s="165" t="s">
        <v>5922</v>
      </c>
      <c r="C1336" s="165" t="s">
        <v>8443</v>
      </c>
      <c r="D1336" s="165" t="s">
        <v>5945</v>
      </c>
      <c r="E1336" s="165" t="s">
        <v>136</v>
      </c>
      <c r="F1336" s="159">
        <v>28.27</v>
      </c>
      <c r="G1336" s="159">
        <v>-16.64</v>
      </c>
      <c r="H1336" s="74">
        <v>44.182000000000002</v>
      </c>
      <c r="I1336" s="74">
        <v>3.335</v>
      </c>
      <c r="J1336" s="74">
        <v>13.66</v>
      </c>
      <c r="K1336" s="74">
        <v>0.13300000000000001</v>
      </c>
      <c r="L1336" s="74">
        <v>7.3319999999999999</v>
      </c>
      <c r="M1336" s="74">
        <v>13.784000000000001</v>
      </c>
      <c r="N1336" s="74">
        <v>2.7850000000000001</v>
      </c>
      <c r="O1336" s="74">
        <v>1.242</v>
      </c>
      <c r="P1336" s="74">
        <v>0</v>
      </c>
      <c r="Q1336" s="74">
        <v>0.59399999999999997</v>
      </c>
      <c r="R1336" s="74">
        <v>1.0041939755046529</v>
      </c>
      <c r="S1336" s="74">
        <v>0</v>
      </c>
      <c r="T1336" s="74">
        <v>0</v>
      </c>
      <c r="U1336" s="74">
        <v>1.319354875506318</v>
      </c>
      <c r="V1336" s="74">
        <v>10.567114999999999</v>
      </c>
      <c r="W1336" s="74">
        <v>2.0719831261350001</v>
      </c>
      <c r="X1336" s="74">
        <v>1196.8144</v>
      </c>
      <c r="Y1336" s="74">
        <v>7850</v>
      </c>
      <c r="Z1336" s="74">
        <v>4.1563335409875952E-2</v>
      </c>
      <c r="AA1336" s="74">
        <v>0.958436664590124</v>
      </c>
      <c r="AB1336" s="74">
        <v>5.7155822154279746E-4</v>
      </c>
      <c r="AC1336" s="74">
        <v>5.7155822154279724E-4</v>
      </c>
      <c r="AD1336" t="s">
        <v>5810</v>
      </c>
    </row>
    <row r="1337" spans="1:30">
      <c r="A1337" s="165" t="s">
        <v>5923</v>
      </c>
      <c r="C1337" s="165" t="s">
        <v>8443</v>
      </c>
      <c r="D1337" s="165" t="s">
        <v>5945</v>
      </c>
      <c r="E1337" s="165" t="s">
        <v>136</v>
      </c>
      <c r="F1337" s="159">
        <v>28.27</v>
      </c>
      <c r="G1337" s="159">
        <v>-16.64</v>
      </c>
      <c r="H1337" s="74">
        <v>44.652000000000001</v>
      </c>
      <c r="I1337" s="74">
        <v>3.4529999999999998</v>
      </c>
      <c r="J1337" s="74">
        <v>15.606999999999999</v>
      </c>
      <c r="K1337" s="74">
        <v>0.16800000000000001</v>
      </c>
      <c r="L1337" s="74">
        <v>4.6929999999999996</v>
      </c>
      <c r="M1337" s="74">
        <v>11.404</v>
      </c>
      <c r="N1337" s="74">
        <v>3.778</v>
      </c>
      <c r="O1337" s="74">
        <v>1.6870000000000001</v>
      </c>
      <c r="P1337" s="74">
        <v>0</v>
      </c>
      <c r="Q1337" s="74">
        <v>1.016</v>
      </c>
      <c r="R1337" s="74">
        <v>1.851424473528722</v>
      </c>
      <c r="S1337" s="74">
        <v>0</v>
      </c>
      <c r="T1337" s="74">
        <v>0</v>
      </c>
      <c r="U1337" s="74">
        <v>0.50563031218991805</v>
      </c>
      <c r="V1337" s="74">
        <v>11.031980000000001</v>
      </c>
      <c r="W1337" s="74">
        <v>2.1631331170200001</v>
      </c>
      <c r="X1337" s="74">
        <v>1157.3063999999999</v>
      </c>
      <c r="Y1337" s="74">
        <v>4130</v>
      </c>
      <c r="Z1337" s="74">
        <v>0.17465259850129489</v>
      </c>
      <c r="AA1337" s="74">
        <v>0.825347401498705</v>
      </c>
      <c r="AB1337" s="74">
        <v>1.069287168995116E-3</v>
      </c>
      <c r="AC1337" s="74">
        <v>1.0692871689951171E-3</v>
      </c>
      <c r="AD1337" t="s">
        <v>5810</v>
      </c>
    </row>
    <row r="1338" spans="1:30">
      <c r="A1338" s="165" t="s">
        <v>5924</v>
      </c>
      <c r="C1338" s="165" t="s">
        <v>8443</v>
      </c>
      <c r="D1338" s="165" t="s">
        <v>5945</v>
      </c>
      <c r="E1338" s="165" t="s">
        <v>136</v>
      </c>
      <c r="F1338" s="159">
        <v>28.27</v>
      </c>
      <c r="G1338" s="159">
        <v>-16.64</v>
      </c>
      <c r="H1338" s="74">
        <v>43.648000000000003</v>
      </c>
      <c r="I1338" s="74">
        <v>3.6859999999999999</v>
      </c>
      <c r="J1338" s="74">
        <v>15.587999999999999</v>
      </c>
      <c r="K1338" s="74">
        <v>0.20599999999999999</v>
      </c>
      <c r="L1338" s="74">
        <v>5.1050000000000004</v>
      </c>
      <c r="M1338" s="74">
        <v>11.587999999999999</v>
      </c>
      <c r="N1338" s="74">
        <v>4.03</v>
      </c>
      <c r="O1338" s="74">
        <v>1.5820000000000001</v>
      </c>
      <c r="P1338" s="74">
        <v>0</v>
      </c>
      <c r="Q1338" s="74">
        <v>1.032</v>
      </c>
      <c r="R1338" s="74">
        <v>1.882662090630137</v>
      </c>
      <c r="S1338" s="74">
        <v>0</v>
      </c>
      <c r="T1338" s="74">
        <v>0</v>
      </c>
      <c r="U1338" s="74">
        <v>0.60076422699875476</v>
      </c>
      <c r="V1338" s="74">
        <v>11.020759999999999</v>
      </c>
      <c r="W1338" s="74">
        <v>2.1609331172399999</v>
      </c>
      <c r="X1338" s="74">
        <v>1160.3607999999999</v>
      </c>
      <c r="Y1338" s="74">
        <v>4120</v>
      </c>
      <c r="Z1338" s="74">
        <v>0.18184039017027251</v>
      </c>
      <c r="AA1338" s="74">
        <v>0.81815960982972757</v>
      </c>
      <c r="AB1338" s="74">
        <v>5.6964515111136292E-4</v>
      </c>
      <c r="AC1338" s="74">
        <v>5.696451511113626E-4</v>
      </c>
      <c r="AD1338" t="s">
        <v>5810</v>
      </c>
    </row>
    <row r="1339" spans="1:30">
      <c r="A1339" s="165" t="s">
        <v>5925</v>
      </c>
      <c r="C1339" s="165" t="s">
        <v>8443</v>
      </c>
      <c r="D1339" s="165" t="s">
        <v>5945</v>
      </c>
      <c r="E1339" s="165" t="s">
        <v>136</v>
      </c>
      <c r="F1339" s="159">
        <v>28.27</v>
      </c>
      <c r="G1339" s="159">
        <v>-16.64</v>
      </c>
      <c r="H1339" s="74">
        <v>43.473999999999997</v>
      </c>
      <c r="I1339" s="74">
        <v>5.242</v>
      </c>
      <c r="J1339" s="74">
        <v>13.808</v>
      </c>
      <c r="K1339" s="74">
        <v>0.16600000000000001</v>
      </c>
      <c r="L1339" s="74">
        <v>5.8479999999999999</v>
      </c>
      <c r="M1339" s="74">
        <v>12.439</v>
      </c>
      <c r="N1339" s="74">
        <v>3.3540000000000001</v>
      </c>
      <c r="O1339" s="74">
        <v>1.1339999999999999</v>
      </c>
      <c r="P1339" s="74">
        <v>0</v>
      </c>
      <c r="Q1339" s="74">
        <v>0.89</v>
      </c>
      <c r="R1339" s="74">
        <v>1.746165121414508</v>
      </c>
      <c r="S1339" s="74">
        <v>0</v>
      </c>
      <c r="T1339" s="74">
        <v>0</v>
      </c>
      <c r="U1339" s="74">
        <v>0.53148722707772023</v>
      </c>
      <c r="V1339" s="74">
        <v>11.124034999999999</v>
      </c>
      <c r="W1339" s="74">
        <v>2.1811831152150001</v>
      </c>
      <c r="X1339" s="74">
        <v>1174.4874</v>
      </c>
      <c r="Y1339" s="74">
        <v>3930</v>
      </c>
      <c r="Z1339" s="74">
        <v>0.18576623936754791</v>
      </c>
      <c r="AA1339" s="74">
        <v>0.81423376063245201</v>
      </c>
      <c r="AB1339" s="74">
        <v>2.321092128607982E-4</v>
      </c>
      <c r="AC1339" s="74">
        <v>2.3210921286079809E-4</v>
      </c>
      <c r="AD1339" t="s">
        <v>5810</v>
      </c>
    </row>
    <row r="1340" spans="1:30">
      <c r="A1340" s="165" t="s">
        <v>5926</v>
      </c>
      <c r="C1340" s="165" t="s">
        <v>8443</v>
      </c>
      <c r="D1340" s="165" t="s">
        <v>5945</v>
      </c>
      <c r="E1340" s="165" t="s">
        <v>136</v>
      </c>
      <c r="F1340" s="159">
        <v>28.27</v>
      </c>
      <c r="G1340" s="159">
        <v>-16.64</v>
      </c>
      <c r="H1340" s="74">
        <v>45.03</v>
      </c>
      <c r="I1340" s="74">
        <v>4.3540000000000001</v>
      </c>
      <c r="J1340" s="74">
        <v>13.848000000000001</v>
      </c>
      <c r="K1340" s="74">
        <v>0.151</v>
      </c>
      <c r="L1340" s="74">
        <v>5.9560000000000004</v>
      </c>
      <c r="M1340" s="74">
        <v>11.406000000000001</v>
      </c>
      <c r="N1340" s="74">
        <v>3.18</v>
      </c>
      <c r="O1340" s="74">
        <v>1.704</v>
      </c>
      <c r="P1340" s="74">
        <v>0</v>
      </c>
      <c r="Q1340" s="74">
        <v>0.83299999999999996</v>
      </c>
      <c r="R1340" s="74">
        <v>1.848254776040066</v>
      </c>
      <c r="S1340" s="74">
        <v>0</v>
      </c>
      <c r="T1340" s="74">
        <v>0</v>
      </c>
      <c r="U1340" s="74">
        <v>0.28943114881300641</v>
      </c>
      <c r="V1340" s="74">
        <v>11.041245</v>
      </c>
      <c r="W1340" s="74">
        <v>2.164949783505</v>
      </c>
      <c r="X1340" s="74">
        <v>1157.3396</v>
      </c>
      <c r="Y1340" s="74">
        <v>2820</v>
      </c>
      <c r="Z1340" s="74">
        <v>0.24782639332337261</v>
      </c>
      <c r="AA1340" s="74">
        <v>0.75217360667662747</v>
      </c>
      <c r="AB1340" s="74">
        <v>5.3012415165643229E-4</v>
      </c>
      <c r="AC1340" s="74">
        <v>5.3012415165643229E-4</v>
      </c>
      <c r="AD1340" t="s">
        <v>5810</v>
      </c>
    </row>
    <row r="1341" spans="1:30">
      <c r="A1341" s="165" t="s">
        <v>5927</v>
      </c>
      <c r="C1341" s="165" t="s">
        <v>8443</v>
      </c>
      <c r="D1341" s="165" t="s">
        <v>5945</v>
      </c>
      <c r="E1341" s="165" t="s">
        <v>136</v>
      </c>
      <c r="F1341" s="159">
        <v>28.27</v>
      </c>
      <c r="G1341" s="159">
        <v>-16.64</v>
      </c>
      <c r="H1341" s="74">
        <v>43.77</v>
      </c>
      <c r="I1341" s="74">
        <v>3.5779999999999998</v>
      </c>
      <c r="J1341" s="74">
        <v>14.994</v>
      </c>
      <c r="K1341" s="74">
        <v>0.2</v>
      </c>
      <c r="L1341" s="74">
        <v>6.0590000000000002</v>
      </c>
      <c r="M1341" s="74">
        <v>13.082000000000001</v>
      </c>
      <c r="N1341" s="74">
        <v>2.8860000000000001</v>
      </c>
      <c r="O1341" s="74">
        <v>1.2749999999999999</v>
      </c>
      <c r="P1341" s="74">
        <v>0</v>
      </c>
      <c r="Q1341" s="74">
        <v>0.61899999999999999</v>
      </c>
      <c r="R1341" s="74">
        <v>1.632057914914163</v>
      </c>
      <c r="S1341" s="74">
        <v>0</v>
      </c>
      <c r="T1341" s="74">
        <v>0</v>
      </c>
      <c r="U1341" s="74">
        <v>0.46392356361095533</v>
      </c>
      <c r="V1341" s="74">
        <v>11.045495000000001</v>
      </c>
      <c r="W1341" s="74">
        <v>2.1657831167550001</v>
      </c>
      <c r="X1341" s="74">
        <v>1185.1612</v>
      </c>
      <c r="Y1341" s="74">
        <v>3990</v>
      </c>
      <c r="Z1341" s="74">
        <v>0.1560541881314268</v>
      </c>
      <c r="AA1341" s="74">
        <v>0.8439458118685732</v>
      </c>
      <c r="AB1341" s="74">
        <v>1.3580600883684229E-3</v>
      </c>
      <c r="AC1341" s="74">
        <v>1.358060088368424E-3</v>
      </c>
      <c r="AD1341" t="s">
        <v>5810</v>
      </c>
    </row>
    <row r="1342" spans="1:30">
      <c r="A1342" s="165" t="s">
        <v>5928</v>
      </c>
      <c r="C1342" s="165" t="s">
        <v>8443</v>
      </c>
      <c r="D1342" s="165" t="s">
        <v>5945</v>
      </c>
      <c r="E1342" s="165" t="s">
        <v>136</v>
      </c>
      <c r="F1342" s="159">
        <v>28.27</v>
      </c>
      <c r="G1342" s="159">
        <v>-16.64</v>
      </c>
      <c r="H1342" s="74">
        <v>44.594999999999999</v>
      </c>
      <c r="I1342" s="74">
        <v>3.4209999999999998</v>
      </c>
      <c r="J1342" s="74">
        <v>14.263999999999999</v>
      </c>
      <c r="K1342" s="74">
        <v>0.246</v>
      </c>
      <c r="L1342" s="74">
        <v>6.6269999999999998</v>
      </c>
      <c r="M1342" s="74">
        <v>11.487</v>
      </c>
      <c r="N1342" s="74">
        <v>3.5070000000000001</v>
      </c>
      <c r="O1342" s="74">
        <v>1.488</v>
      </c>
      <c r="P1342" s="74">
        <v>0</v>
      </c>
      <c r="Q1342" s="74">
        <v>0.80600000000000005</v>
      </c>
      <c r="R1342" s="74">
        <v>1.734728394727969</v>
      </c>
      <c r="S1342" s="74">
        <v>0</v>
      </c>
      <c r="T1342" s="74">
        <v>0</v>
      </c>
      <c r="U1342" s="74">
        <v>0.36682798862272942</v>
      </c>
      <c r="V1342" s="74">
        <v>11.05748</v>
      </c>
      <c r="W1342" s="74">
        <v>2.16813311652</v>
      </c>
      <c r="X1342" s="74">
        <v>1158.6841999999999</v>
      </c>
      <c r="Y1342" s="74">
        <v>3120</v>
      </c>
      <c r="Z1342" s="74">
        <v>0.19906836216522239</v>
      </c>
      <c r="AA1342" s="74">
        <v>0.80093163783477761</v>
      </c>
      <c r="AB1342" s="74">
        <v>9.7237099310106066E-4</v>
      </c>
      <c r="AC1342" s="74">
        <v>9.7237099310106055E-4</v>
      </c>
      <c r="AD1342" t="s">
        <v>5810</v>
      </c>
    </row>
    <row r="1343" spans="1:30">
      <c r="A1343" s="165" t="s">
        <v>5929</v>
      </c>
      <c r="C1343" s="165" t="s">
        <v>8443</v>
      </c>
      <c r="D1343" s="165" t="s">
        <v>5945</v>
      </c>
      <c r="E1343" s="165" t="s">
        <v>136</v>
      </c>
      <c r="F1343" s="159">
        <v>28.27</v>
      </c>
      <c r="G1343" s="159">
        <v>-16.64</v>
      </c>
      <c r="H1343" s="74">
        <v>43.930999999999997</v>
      </c>
      <c r="I1343" s="74">
        <v>3.5219999999999998</v>
      </c>
      <c r="J1343" s="74">
        <v>13.781000000000001</v>
      </c>
      <c r="K1343" s="74">
        <v>0.14899999999999999</v>
      </c>
      <c r="L1343" s="74">
        <v>6.6539999999999999</v>
      </c>
      <c r="M1343" s="74">
        <v>13.241</v>
      </c>
      <c r="N1343" s="74">
        <v>3.028</v>
      </c>
      <c r="O1343" s="74">
        <v>1.323</v>
      </c>
      <c r="P1343" s="74">
        <v>0</v>
      </c>
      <c r="Q1343" s="74">
        <v>0.745</v>
      </c>
      <c r="R1343" s="74">
        <v>2.3813858876887788</v>
      </c>
      <c r="S1343" s="74">
        <v>0</v>
      </c>
      <c r="T1343" s="74">
        <v>0</v>
      </c>
      <c r="U1343" s="74">
        <v>1.1156717157835701</v>
      </c>
      <c r="V1343" s="74">
        <v>11.109159999999999</v>
      </c>
      <c r="W1343" s="74">
        <v>2.1782664488400001</v>
      </c>
      <c r="X1343" s="74">
        <v>1187.8006</v>
      </c>
      <c r="Y1343" s="74">
        <v>6580</v>
      </c>
      <c r="Z1343" s="74">
        <v>0.19185440881324811</v>
      </c>
      <c r="AA1343" s="74">
        <v>0.80814559118675189</v>
      </c>
      <c r="AB1343" s="74">
        <v>3.4476769988248251E-5</v>
      </c>
      <c r="AC1343" s="74">
        <v>3.4476769988248237E-5</v>
      </c>
      <c r="AD1343" t="s">
        <v>5810</v>
      </c>
    </row>
    <row r="1344" spans="1:30">
      <c r="A1344" s="165" t="s">
        <v>5930</v>
      </c>
      <c r="C1344" s="165" t="s">
        <v>8443</v>
      </c>
      <c r="D1344" s="165" t="s">
        <v>5945</v>
      </c>
      <c r="E1344" s="165" t="s">
        <v>136</v>
      </c>
      <c r="F1344" s="159">
        <v>28.27</v>
      </c>
      <c r="G1344" s="159">
        <v>-16.64</v>
      </c>
      <c r="H1344" s="74">
        <v>43.807000000000002</v>
      </c>
      <c r="I1344" s="74">
        <v>3.1549999999999998</v>
      </c>
      <c r="J1344" s="74">
        <v>14.680999999999999</v>
      </c>
      <c r="K1344" s="74">
        <v>0.16600000000000001</v>
      </c>
      <c r="L1344" s="74">
        <v>6.6760000000000002</v>
      </c>
      <c r="M1344" s="74">
        <v>11.71</v>
      </c>
      <c r="N1344" s="74">
        <v>3.5510000000000002</v>
      </c>
      <c r="O1344" s="74">
        <v>1.665</v>
      </c>
      <c r="P1344" s="74">
        <v>0</v>
      </c>
      <c r="Q1344" s="74">
        <v>1.0389999999999999</v>
      </c>
      <c r="R1344" s="74">
        <v>1.692277544725914</v>
      </c>
      <c r="S1344" s="74">
        <v>0</v>
      </c>
      <c r="T1344" s="74">
        <v>0</v>
      </c>
      <c r="U1344" s="74">
        <v>0.52662288571959737</v>
      </c>
      <c r="V1344" s="74">
        <v>11.045665</v>
      </c>
      <c r="W1344" s="74">
        <v>2.1658164500849999</v>
      </c>
      <c r="X1344" s="74">
        <v>1162.386</v>
      </c>
      <c r="Y1344" s="74">
        <v>3820</v>
      </c>
      <c r="Z1344" s="74">
        <v>0.16354311255654119</v>
      </c>
      <c r="AA1344" s="74">
        <v>0.83645688744345881</v>
      </c>
      <c r="AB1344" s="74">
        <v>1.4176819844321461E-3</v>
      </c>
      <c r="AC1344" s="74">
        <v>1.4176819844321461E-3</v>
      </c>
      <c r="AD1344" t="s">
        <v>5810</v>
      </c>
    </row>
    <row r="1345" spans="1:30">
      <c r="A1345" s="165" t="s">
        <v>5931</v>
      </c>
      <c r="C1345" s="165" t="s">
        <v>8443</v>
      </c>
      <c r="D1345" s="165" t="s">
        <v>5945</v>
      </c>
      <c r="E1345" s="165" t="s">
        <v>136</v>
      </c>
      <c r="F1345" s="159">
        <v>28.27</v>
      </c>
      <c r="G1345" s="159">
        <v>-16.64</v>
      </c>
      <c r="H1345" s="74">
        <v>44.786999999999999</v>
      </c>
      <c r="I1345" s="74">
        <v>3.1930000000000001</v>
      </c>
      <c r="J1345" s="74">
        <v>14.226000000000001</v>
      </c>
      <c r="K1345" s="74">
        <v>0.18</v>
      </c>
      <c r="L1345" s="74">
        <v>6.6950000000000003</v>
      </c>
      <c r="M1345" s="74">
        <v>11.728</v>
      </c>
      <c r="N1345" s="74">
        <v>3.419</v>
      </c>
      <c r="O1345" s="74">
        <v>1.615</v>
      </c>
      <c r="P1345" s="74">
        <v>0</v>
      </c>
      <c r="Q1345" s="74">
        <v>0.61299999999999999</v>
      </c>
      <c r="R1345" s="74">
        <v>1.7549487527659571</v>
      </c>
      <c r="S1345" s="74">
        <v>0</v>
      </c>
      <c r="T1345" s="74">
        <v>0</v>
      </c>
      <c r="U1345" s="74">
        <v>0.77574978660875682</v>
      </c>
      <c r="V1345" s="74">
        <v>11.043284999999999</v>
      </c>
      <c r="W1345" s="74">
        <v>2.165349783465</v>
      </c>
      <c r="X1345" s="74">
        <v>1162.6848</v>
      </c>
      <c r="Y1345" s="74">
        <v>5210</v>
      </c>
      <c r="Z1345" s="74">
        <v>0.13689600589402759</v>
      </c>
      <c r="AA1345" s="74">
        <v>0.86310399410597249</v>
      </c>
      <c r="AB1345" s="74">
        <v>3.7516812143217562E-4</v>
      </c>
      <c r="AC1345" s="74">
        <v>3.751681214321754E-4</v>
      </c>
      <c r="AD1345" t="s">
        <v>5810</v>
      </c>
    </row>
    <row r="1346" spans="1:30">
      <c r="A1346" s="165" t="s">
        <v>5932</v>
      </c>
      <c r="C1346" s="165" t="s">
        <v>8443</v>
      </c>
      <c r="D1346" s="165" t="s">
        <v>5945</v>
      </c>
      <c r="E1346" s="165" t="s">
        <v>136</v>
      </c>
      <c r="F1346" s="159">
        <v>28.27</v>
      </c>
      <c r="G1346" s="159">
        <v>-16.64</v>
      </c>
      <c r="H1346" s="74">
        <v>44.984999999999999</v>
      </c>
      <c r="I1346" s="74">
        <v>3.55</v>
      </c>
      <c r="J1346" s="74">
        <v>13.648999999999999</v>
      </c>
      <c r="K1346" s="74">
        <v>0.17399999999999999</v>
      </c>
      <c r="L1346" s="74">
        <v>7.2190000000000003</v>
      </c>
      <c r="M1346" s="74">
        <v>10.96</v>
      </c>
      <c r="N1346" s="74">
        <v>3.3759999999999999</v>
      </c>
      <c r="O1346" s="74">
        <v>1.619</v>
      </c>
      <c r="P1346" s="74">
        <v>0</v>
      </c>
      <c r="Q1346" s="74">
        <v>0.93300000000000005</v>
      </c>
      <c r="R1346" s="74">
        <v>1.7563394913046431</v>
      </c>
      <c r="S1346" s="74">
        <v>0</v>
      </c>
      <c r="T1346" s="74">
        <v>0</v>
      </c>
      <c r="U1346" s="74">
        <v>0.54666325002481519</v>
      </c>
      <c r="V1346" s="74">
        <v>11.043284999999999</v>
      </c>
      <c r="W1346" s="74">
        <v>2.165349783465</v>
      </c>
      <c r="X1346" s="74">
        <v>1149.9359999999999</v>
      </c>
      <c r="Y1346" s="74">
        <v>4250</v>
      </c>
      <c r="Z1346" s="74">
        <v>0.16363838970119329</v>
      </c>
      <c r="AA1346" s="74">
        <v>0.83636161029880673</v>
      </c>
      <c r="AB1346" s="74">
        <v>1.343443152039808E-3</v>
      </c>
      <c r="AC1346" s="74">
        <v>1.343443152039808E-3</v>
      </c>
      <c r="AD1346" t="s">
        <v>5810</v>
      </c>
    </row>
    <row r="1347" spans="1:30">
      <c r="A1347" s="165" t="s">
        <v>5933</v>
      </c>
      <c r="C1347" s="165" t="s">
        <v>8443</v>
      </c>
      <c r="D1347" s="165" t="s">
        <v>5945</v>
      </c>
      <c r="E1347" s="165" t="s">
        <v>136</v>
      </c>
      <c r="F1347" s="159">
        <v>28.27</v>
      </c>
      <c r="G1347" s="159">
        <v>-16.64</v>
      </c>
      <c r="H1347" s="74">
        <v>44.417999999999999</v>
      </c>
      <c r="I1347" s="74">
        <v>3.444</v>
      </c>
      <c r="J1347" s="74">
        <v>13.368</v>
      </c>
      <c r="K1347" s="74">
        <v>0.16400000000000001</v>
      </c>
      <c r="L1347" s="74">
        <v>7.2530000000000001</v>
      </c>
      <c r="M1347" s="74">
        <v>13.141</v>
      </c>
      <c r="N1347" s="74">
        <v>2.7440000000000002</v>
      </c>
      <c r="O1347" s="74">
        <v>1.2270000000000001</v>
      </c>
      <c r="P1347" s="74">
        <v>0</v>
      </c>
      <c r="Q1347" s="74">
        <v>0.65400000000000003</v>
      </c>
      <c r="R1347" s="74">
        <v>1.6113956011737189</v>
      </c>
      <c r="S1347" s="74">
        <v>0</v>
      </c>
      <c r="T1347" s="74">
        <v>0</v>
      </c>
      <c r="U1347" s="74">
        <v>0.64961601517341694</v>
      </c>
      <c r="V1347" s="74">
        <v>11.088675</v>
      </c>
      <c r="W1347" s="74">
        <v>2.174249782575</v>
      </c>
      <c r="X1347" s="74">
        <v>1186.1405999999999</v>
      </c>
      <c r="Y1347" s="74">
        <v>4930</v>
      </c>
      <c r="Z1347" s="74">
        <v>0.13003330851347999</v>
      </c>
      <c r="AA1347" s="74">
        <v>0.86996669148652006</v>
      </c>
      <c r="AB1347" s="74">
        <v>7.0256596164667803E-4</v>
      </c>
      <c r="AC1347" s="74">
        <v>7.0256596164667803E-4</v>
      </c>
      <c r="AD1347" t="s">
        <v>5810</v>
      </c>
    </row>
    <row r="1348" spans="1:30">
      <c r="A1348" s="165" t="s">
        <v>5934</v>
      </c>
      <c r="C1348" s="165" t="s">
        <v>8443</v>
      </c>
      <c r="D1348" s="165" t="s">
        <v>5945</v>
      </c>
      <c r="E1348" s="165" t="s">
        <v>136</v>
      </c>
      <c r="F1348" s="159">
        <v>28.27</v>
      </c>
      <c r="G1348" s="159">
        <v>-16.64</v>
      </c>
      <c r="H1348" s="74">
        <v>45.02</v>
      </c>
      <c r="I1348" s="74">
        <v>3.7149999999999999</v>
      </c>
      <c r="J1348" s="74">
        <v>13.568</v>
      </c>
      <c r="K1348" s="74">
        <v>0.13400000000000001</v>
      </c>
      <c r="L1348" s="74">
        <v>7.282</v>
      </c>
      <c r="M1348" s="74">
        <v>11.029</v>
      </c>
      <c r="N1348" s="74">
        <v>3.403</v>
      </c>
      <c r="O1348" s="74">
        <v>1.55</v>
      </c>
      <c r="P1348" s="74">
        <v>0</v>
      </c>
      <c r="Q1348" s="74">
        <v>0.76600000000000001</v>
      </c>
      <c r="R1348" s="74">
        <v>1.6442978702360389</v>
      </c>
      <c r="S1348" s="74">
        <v>0</v>
      </c>
      <c r="T1348" s="74">
        <v>0</v>
      </c>
      <c r="U1348" s="74">
        <v>0.60884477378340285</v>
      </c>
      <c r="V1348" s="74">
        <v>11.04252</v>
      </c>
      <c r="W1348" s="74">
        <v>2.165199783479999</v>
      </c>
      <c r="X1348" s="74">
        <v>1151.0814</v>
      </c>
      <c r="Y1348" s="74">
        <v>4500</v>
      </c>
      <c r="Z1348" s="74">
        <v>0.14228988725255051</v>
      </c>
      <c r="AA1348" s="74">
        <v>0.85771011274744946</v>
      </c>
      <c r="AB1348" s="74">
        <v>1.9942069056502168E-3</v>
      </c>
      <c r="AC1348" s="74">
        <v>1.9942069056502168E-3</v>
      </c>
      <c r="AD1348" t="s">
        <v>5810</v>
      </c>
    </row>
    <row r="1349" spans="1:30">
      <c r="A1349" s="165" t="s">
        <v>5935</v>
      </c>
      <c r="C1349" s="165" t="s">
        <v>8443</v>
      </c>
      <c r="D1349" s="165" t="s">
        <v>5945</v>
      </c>
      <c r="E1349" s="165" t="s">
        <v>136</v>
      </c>
      <c r="F1349" s="159">
        <v>28.27</v>
      </c>
      <c r="G1349" s="159">
        <v>-16.64</v>
      </c>
      <c r="H1349" s="74">
        <v>44.524000000000001</v>
      </c>
      <c r="I1349" s="74">
        <v>3.0270000000000001</v>
      </c>
      <c r="J1349" s="74">
        <v>13.163</v>
      </c>
      <c r="K1349" s="74">
        <v>0.14699999999999999</v>
      </c>
      <c r="L1349" s="74">
        <v>7.4180000000000001</v>
      </c>
      <c r="M1349" s="74">
        <v>13.419</v>
      </c>
      <c r="N1349" s="74">
        <v>2.843</v>
      </c>
      <c r="O1349" s="74">
        <v>1.1830000000000001</v>
      </c>
      <c r="P1349" s="74">
        <v>0</v>
      </c>
      <c r="Q1349" s="74">
        <v>0.74299999999999999</v>
      </c>
      <c r="R1349" s="74">
        <v>1.546413217292929</v>
      </c>
      <c r="S1349" s="74">
        <v>0</v>
      </c>
      <c r="T1349" s="74">
        <v>0</v>
      </c>
      <c r="U1349" s="74">
        <v>0.60533187259467502</v>
      </c>
      <c r="V1349" s="74">
        <v>11.040649999999999</v>
      </c>
      <c r="W1349" s="74">
        <v>2.1648331168500001</v>
      </c>
      <c r="X1349" s="74">
        <v>1190.7554</v>
      </c>
      <c r="Y1349" s="74">
        <v>4580</v>
      </c>
      <c r="Z1349" s="74">
        <v>0.12521212635238549</v>
      </c>
      <c r="AA1349" s="74">
        <v>0.87478787364761446</v>
      </c>
      <c r="AB1349" s="74">
        <v>1.9639231086110401E-3</v>
      </c>
      <c r="AC1349" s="74">
        <v>1.963923108611041E-3</v>
      </c>
      <c r="AD1349" t="s">
        <v>5810</v>
      </c>
    </row>
    <row r="1350" spans="1:30">
      <c r="A1350" s="165" t="s">
        <v>5936</v>
      </c>
      <c r="C1350" s="165" t="s">
        <v>8443</v>
      </c>
      <c r="D1350" s="165" t="s">
        <v>5945</v>
      </c>
      <c r="E1350" s="165" t="s">
        <v>136</v>
      </c>
      <c r="F1350" s="159">
        <v>28.27</v>
      </c>
      <c r="G1350" s="159">
        <v>-16.64</v>
      </c>
      <c r="H1350" s="74">
        <v>44.137</v>
      </c>
      <c r="I1350" s="74">
        <v>3.2450000000000001</v>
      </c>
      <c r="J1350" s="74">
        <v>13.491</v>
      </c>
      <c r="K1350" s="74">
        <v>0.123</v>
      </c>
      <c r="L1350" s="74">
        <v>8.1259999999999994</v>
      </c>
      <c r="M1350" s="74">
        <v>12.532999999999999</v>
      </c>
      <c r="N1350" s="74">
        <v>2.85</v>
      </c>
      <c r="O1350" s="74">
        <v>1.3280000000000001</v>
      </c>
      <c r="P1350" s="74">
        <v>0</v>
      </c>
      <c r="Q1350" s="74">
        <v>0.65100000000000002</v>
      </c>
      <c r="R1350" s="74">
        <v>1.520668402188579</v>
      </c>
      <c r="S1350" s="74">
        <v>0</v>
      </c>
      <c r="T1350" s="74">
        <v>0</v>
      </c>
      <c r="U1350" s="74">
        <v>0.56917906010269981</v>
      </c>
      <c r="V1350" s="74">
        <v>11.034955</v>
      </c>
      <c r="W1350" s="74">
        <v>2.1637164502949999</v>
      </c>
      <c r="X1350" s="74">
        <v>1176.0478000000001</v>
      </c>
      <c r="Y1350" s="74">
        <v>4300</v>
      </c>
      <c r="Z1350" s="74">
        <v>0.13083937207477311</v>
      </c>
      <c r="AA1350" s="74">
        <v>0.86916062792522697</v>
      </c>
      <c r="AB1350" s="74">
        <v>1.6884066195318229E-3</v>
      </c>
      <c r="AC1350" s="74">
        <v>1.688406619531822E-3</v>
      </c>
      <c r="AD1350" t="s">
        <v>5810</v>
      </c>
    </row>
    <row r="1351" spans="1:30">
      <c r="A1351" s="165" t="s">
        <v>5937</v>
      </c>
      <c r="C1351" s="165" t="s">
        <v>8443</v>
      </c>
      <c r="D1351" s="165" t="s">
        <v>5945</v>
      </c>
      <c r="E1351" s="165" t="s">
        <v>136</v>
      </c>
      <c r="F1351" s="159">
        <v>28.27</v>
      </c>
      <c r="G1351" s="159">
        <v>-16.64</v>
      </c>
      <c r="H1351" s="74">
        <v>43.747999999999998</v>
      </c>
      <c r="I1351" s="74">
        <v>3.1709999999999998</v>
      </c>
      <c r="J1351" s="74">
        <v>13.305</v>
      </c>
      <c r="K1351" s="74">
        <v>0.123</v>
      </c>
      <c r="L1351" s="74">
        <v>8.2159999999999993</v>
      </c>
      <c r="M1351" s="74">
        <v>13.427</v>
      </c>
      <c r="N1351" s="74">
        <v>2.698</v>
      </c>
      <c r="O1351" s="74">
        <v>1.1739999999999999</v>
      </c>
      <c r="P1351" s="74">
        <v>0</v>
      </c>
      <c r="Q1351" s="74">
        <v>0.61299999999999999</v>
      </c>
      <c r="R1351" s="74">
        <v>1.4214403780942411</v>
      </c>
      <c r="S1351" s="74">
        <v>0</v>
      </c>
      <c r="T1351" s="74">
        <v>0</v>
      </c>
      <c r="U1351" s="74">
        <v>0.5037252962187948</v>
      </c>
      <c r="V1351" s="74">
        <v>11.041245</v>
      </c>
      <c r="W1351" s="74">
        <v>2.164949783505</v>
      </c>
      <c r="X1351" s="74">
        <v>1190.8882000000001</v>
      </c>
      <c r="Y1351" s="74">
        <v>3870</v>
      </c>
      <c r="Z1351" s="74">
        <v>0.12910466701245249</v>
      </c>
      <c r="AA1351" s="74">
        <v>0.87089533298754751</v>
      </c>
      <c r="AB1351" s="74">
        <v>1.6591464721342269E-4</v>
      </c>
      <c r="AC1351" s="74">
        <v>1.6591464721342269E-4</v>
      </c>
      <c r="AD1351" t="s">
        <v>5810</v>
      </c>
    </row>
    <row r="1352" spans="1:30">
      <c r="A1352" s="165" t="s">
        <v>1428</v>
      </c>
      <c r="B1352" s="165" t="s">
        <v>11051</v>
      </c>
      <c r="C1352" s="165" t="s">
        <v>8443</v>
      </c>
      <c r="D1352" s="165" t="s">
        <v>5942</v>
      </c>
      <c r="E1352" s="165" t="s">
        <v>6358</v>
      </c>
      <c r="F1352" s="159">
        <v>19.421299999999999</v>
      </c>
      <c r="G1352" s="159">
        <v>-155.28720000000001</v>
      </c>
      <c r="H1352" s="74">
        <v>50.460999999999999</v>
      </c>
      <c r="I1352" s="74">
        <v>3.5819999999999999</v>
      </c>
      <c r="J1352" s="74">
        <v>13.39</v>
      </c>
      <c r="K1352" s="74">
        <v>0.23400000000000001</v>
      </c>
      <c r="L1352" s="74">
        <v>5.24</v>
      </c>
      <c r="M1352" s="74">
        <v>8.8339999999999996</v>
      </c>
      <c r="N1352" s="74">
        <v>3.0859999999999999</v>
      </c>
      <c r="O1352" s="74">
        <v>0.76900000000000002</v>
      </c>
      <c r="P1352" s="74">
        <v>0</v>
      </c>
      <c r="Q1352" s="74">
        <v>0.44900000000000001</v>
      </c>
      <c r="R1352" s="74">
        <v>0.83096346874329197</v>
      </c>
      <c r="S1352" s="74">
        <v>0</v>
      </c>
      <c r="T1352" s="74">
        <v>0</v>
      </c>
      <c r="U1352" s="74">
        <v>3.8810335707279202E-2</v>
      </c>
      <c r="V1352" s="74">
        <v>10.99475</v>
      </c>
      <c r="W1352" s="74">
        <v>2.1558331177499999</v>
      </c>
      <c r="X1352" s="74">
        <v>1114.6443999999999</v>
      </c>
      <c r="Y1352" s="74">
        <v>650</v>
      </c>
      <c r="Z1352" s="74">
        <v>0.2037531933045186</v>
      </c>
      <c r="AA1352" s="74">
        <v>0.79624680669548131</v>
      </c>
      <c r="AB1352" s="74">
        <v>2.5318180031558171E-4</v>
      </c>
      <c r="AC1352" s="74">
        <v>2.531818003155816E-4</v>
      </c>
      <c r="AD1352" t="s">
        <v>5810</v>
      </c>
    </row>
    <row r="1353" spans="1:30">
      <c r="A1353" s="165" t="s">
        <v>1429</v>
      </c>
      <c r="B1353" s="165" t="s">
        <v>11051</v>
      </c>
      <c r="C1353" s="165" t="s">
        <v>8443</v>
      </c>
      <c r="D1353" s="165" t="s">
        <v>5942</v>
      </c>
      <c r="E1353" s="165" t="s">
        <v>6358</v>
      </c>
      <c r="F1353" s="159">
        <v>19.421299999999999</v>
      </c>
      <c r="G1353" s="159">
        <v>-155.28720000000001</v>
      </c>
      <c r="H1353" s="74">
        <v>50.606999999999999</v>
      </c>
      <c r="I1353" s="74">
        <v>4.1020000000000003</v>
      </c>
      <c r="J1353" s="74">
        <v>12.94</v>
      </c>
      <c r="K1353" s="74">
        <v>0.22</v>
      </c>
      <c r="L1353" s="74">
        <v>5.3029999999999999</v>
      </c>
      <c r="M1353" s="74">
        <v>9.0609999999999999</v>
      </c>
      <c r="N1353" s="74">
        <v>2.839</v>
      </c>
      <c r="O1353" s="74">
        <v>0.81899999999999995</v>
      </c>
      <c r="P1353" s="74">
        <v>0</v>
      </c>
      <c r="Q1353" s="74">
        <v>0.41899999999999998</v>
      </c>
      <c r="R1353" s="74">
        <v>0.68981163822374603</v>
      </c>
      <c r="S1353" s="74">
        <v>0</v>
      </c>
      <c r="T1353" s="74">
        <v>0</v>
      </c>
      <c r="U1353" s="74">
        <v>3.3289302494979502E-2</v>
      </c>
      <c r="V1353" s="74">
        <v>10.886799999999999</v>
      </c>
      <c r="W1353" s="74">
        <v>2.134666453199999</v>
      </c>
      <c r="X1353" s="74">
        <v>1118.4126000000001</v>
      </c>
      <c r="Y1353" s="74">
        <v>530</v>
      </c>
      <c r="Z1353" s="74">
        <v>0.1796509373432886</v>
      </c>
      <c r="AA1353" s="74">
        <v>0.82034906265671137</v>
      </c>
      <c r="AB1353" s="74">
        <v>5.3254396542713159E-4</v>
      </c>
      <c r="AC1353" s="74">
        <v>5.3254396542713159E-4</v>
      </c>
      <c r="AD1353" t="s">
        <v>5810</v>
      </c>
    </row>
    <row r="1354" spans="1:30">
      <c r="A1354" s="165" t="s">
        <v>1430</v>
      </c>
      <c r="B1354" s="165" t="s">
        <v>11051</v>
      </c>
      <c r="C1354" s="165" t="s">
        <v>8443</v>
      </c>
      <c r="D1354" s="165" t="s">
        <v>5942</v>
      </c>
      <c r="E1354" s="165" t="s">
        <v>6358</v>
      </c>
      <c r="F1354" s="159">
        <v>19.421299999999999</v>
      </c>
      <c r="G1354" s="159">
        <v>-155.28720000000001</v>
      </c>
      <c r="H1354" s="74">
        <v>51.195999999999998</v>
      </c>
      <c r="I1354" s="74">
        <v>3.6269999999999998</v>
      </c>
      <c r="J1354" s="74">
        <v>12.955</v>
      </c>
      <c r="K1354" s="74">
        <v>0.188</v>
      </c>
      <c r="L1354" s="74">
        <v>5.3040000000000003</v>
      </c>
      <c r="M1354" s="74">
        <v>8.9589999999999996</v>
      </c>
      <c r="N1354" s="74">
        <v>2.8130000000000002</v>
      </c>
      <c r="O1354" s="74">
        <v>0.86299999999999999</v>
      </c>
      <c r="P1354" s="74">
        <v>0</v>
      </c>
      <c r="Q1354" s="74">
        <v>0.45600000000000002</v>
      </c>
      <c r="R1354" s="74">
        <v>0.64742140259567804</v>
      </c>
      <c r="S1354" s="74">
        <v>0</v>
      </c>
      <c r="T1354" s="74">
        <v>0</v>
      </c>
      <c r="U1354" s="74">
        <v>3.2290161554703101E-2</v>
      </c>
      <c r="V1354" s="74">
        <v>10.879149999999999</v>
      </c>
      <c r="W1354" s="74">
        <v>2.1331664533499999</v>
      </c>
      <c r="X1354" s="74">
        <v>1116.7194</v>
      </c>
      <c r="Y1354" s="74">
        <v>510</v>
      </c>
      <c r="Z1354" s="74">
        <v>0.1614636293652541</v>
      </c>
      <c r="AA1354" s="74">
        <v>0.83853637063474595</v>
      </c>
      <c r="AB1354" s="74">
        <v>7.6678998659822882E-4</v>
      </c>
      <c r="AC1354" s="74">
        <v>7.6678998659822915E-4</v>
      </c>
      <c r="AD1354" t="s">
        <v>5810</v>
      </c>
    </row>
    <row r="1355" spans="1:30">
      <c r="A1355" s="165" t="s">
        <v>1431</v>
      </c>
      <c r="B1355" s="165" t="s">
        <v>11051</v>
      </c>
      <c r="C1355" s="165" t="s">
        <v>8443</v>
      </c>
      <c r="D1355" s="165" t="s">
        <v>5942</v>
      </c>
      <c r="E1355" s="165" t="s">
        <v>6358</v>
      </c>
      <c r="F1355" s="159">
        <v>19.421299999999999</v>
      </c>
      <c r="G1355" s="159">
        <v>-155.28720000000001</v>
      </c>
      <c r="H1355" s="74">
        <v>50.427</v>
      </c>
      <c r="I1355" s="74">
        <v>3.8580000000000001</v>
      </c>
      <c r="J1355" s="74">
        <v>13.095000000000001</v>
      </c>
      <c r="K1355" s="74">
        <v>0.189</v>
      </c>
      <c r="L1355" s="74">
        <v>5.3070000000000004</v>
      </c>
      <c r="M1355" s="74">
        <v>9.0839999999999996</v>
      </c>
      <c r="N1355" s="74">
        <v>2.9580000000000002</v>
      </c>
      <c r="O1355" s="74">
        <v>0.76400000000000001</v>
      </c>
      <c r="P1355" s="74">
        <v>0</v>
      </c>
      <c r="Q1355" s="74">
        <v>0.45900000000000002</v>
      </c>
      <c r="R1355" s="74">
        <v>0.87507114047408097</v>
      </c>
      <c r="S1355" s="74">
        <v>0</v>
      </c>
      <c r="T1355" s="74">
        <v>0</v>
      </c>
      <c r="U1355" s="74">
        <v>3.4251730118528903E-2</v>
      </c>
      <c r="V1355" s="74">
        <v>10.879149999999999</v>
      </c>
      <c r="W1355" s="74">
        <v>2.1331664533499999</v>
      </c>
      <c r="X1355" s="74">
        <v>1118.7944</v>
      </c>
      <c r="Y1355" s="74">
        <v>590</v>
      </c>
      <c r="Z1355" s="74">
        <v>0.24522815558356989</v>
      </c>
      <c r="AA1355" s="74">
        <v>0.75477184441643008</v>
      </c>
      <c r="AB1355" s="74">
        <v>3.6931802507095068E-4</v>
      </c>
      <c r="AC1355" s="74">
        <v>3.6931802507095051E-4</v>
      </c>
      <c r="AD1355" t="s">
        <v>5810</v>
      </c>
    </row>
    <row r="1356" spans="1:30">
      <c r="A1356" s="165" t="s">
        <v>1432</v>
      </c>
      <c r="B1356" s="165" t="s">
        <v>11051</v>
      </c>
      <c r="C1356" s="165" t="s">
        <v>8443</v>
      </c>
      <c r="D1356" s="165" t="s">
        <v>5942</v>
      </c>
      <c r="E1356" s="165" t="s">
        <v>6358</v>
      </c>
      <c r="F1356" s="159">
        <v>19.421299999999999</v>
      </c>
      <c r="G1356" s="159">
        <v>-155.28720000000001</v>
      </c>
      <c r="H1356" s="74">
        <v>50.329000000000001</v>
      </c>
      <c r="I1356" s="74">
        <v>3.6779999999999999</v>
      </c>
      <c r="J1356" s="74">
        <v>13.378</v>
      </c>
      <c r="K1356" s="74">
        <v>0.193</v>
      </c>
      <c r="L1356" s="74">
        <v>5.3250000000000002</v>
      </c>
      <c r="M1356" s="74">
        <v>8.9879999999999995</v>
      </c>
      <c r="N1356" s="74">
        <v>3.1549999999999998</v>
      </c>
      <c r="O1356" s="74">
        <v>0.755</v>
      </c>
      <c r="P1356" s="74">
        <v>0</v>
      </c>
      <c r="Q1356" s="74">
        <v>0.43099999999999999</v>
      </c>
      <c r="R1356" s="74">
        <v>0.73693489837178305</v>
      </c>
      <c r="S1356" s="74">
        <v>0</v>
      </c>
      <c r="T1356" s="74">
        <v>0</v>
      </c>
      <c r="U1356" s="74">
        <v>3.4747061445761597E-2</v>
      </c>
      <c r="V1356" s="74">
        <v>10.916550000000001</v>
      </c>
      <c r="W1356" s="74">
        <v>2.1404997859499999</v>
      </c>
      <c r="X1356" s="74">
        <v>1117.2008000000001</v>
      </c>
      <c r="Y1356" s="74">
        <v>570</v>
      </c>
      <c r="Z1356" s="74">
        <v>0.1859423308480844</v>
      </c>
      <c r="AA1356" s="74">
        <v>0.81405766915191557</v>
      </c>
      <c r="AB1356" s="74">
        <v>4.0277289024354107E-4</v>
      </c>
      <c r="AC1356" s="74">
        <v>4.0277289024354118E-4</v>
      </c>
      <c r="AD1356" t="s">
        <v>5810</v>
      </c>
    </row>
    <row r="1357" spans="1:30">
      <c r="A1357" s="165" t="s">
        <v>1433</v>
      </c>
      <c r="B1357" s="165" t="s">
        <v>11051</v>
      </c>
      <c r="C1357" s="165" t="s">
        <v>8443</v>
      </c>
      <c r="D1357" s="165" t="s">
        <v>5942</v>
      </c>
      <c r="E1357" s="165" t="s">
        <v>6358</v>
      </c>
      <c r="F1357" s="159">
        <v>19.421299999999999</v>
      </c>
      <c r="G1357" s="159">
        <v>-155.28720000000001</v>
      </c>
      <c r="H1357" s="74">
        <v>50.52</v>
      </c>
      <c r="I1357" s="74">
        <v>3.7050000000000001</v>
      </c>
      <c r="J1357" s="74">
        <v>13.013</v>
      </c>
      <c r="K1357" s="74">
        <v>0.23400000000000001</v>
      </c>
      <c r="L1357" s="74">
        <v>5.3369999999999997</v>
      </c>
      <c r="M1357" s="74">
        <v>9.0299999999999994</v>
      </c>
      <c r="N1357" s="74">
        <v>3.1080000000000001</v>
      </c>
      <c r="O1357" s="74">
        <v>0.77300000000000002</v>
      </c>
      <c r="P1357" s="74">
        <v>0</v>
      </c>
      <c r="Q1357" s="74">
        <v>0.48199999999999998</v>
      </c>
      <c r="R1357" s="74">
        <v>0.77828619475643501</v>
      </c>
      <c r="S1357" s="74">
        <v>0</v>
      </c>
      <c r="T1357" s="74">
        <v>0</v>
      </c>
      <c r="U1357" s="74">
        <v>3.4179594330820601E-2</v>
      </c>
      <c r="V1357" s="74">
        <v>10.89615</v>
      </c>
      <c r="W1357" s="74">
        <v>2.1364997863499999</v>
      </c>
      <c r="X1357" s="74">
        <v>1117.8979999999999</v>
      </c>
      <c r="Y1357" s="74">
        <v>560</v>
      </c>
      <c r="Z1357" s="74">
        <v>0.20647695689020151</v>
      </c>
      <c r="AA1357" s="74">
        <v>0.79352304310979849</v>
      </c>
      <c r="AB1357" s="74">
        <v>7.1197807221041933E-4</v>
      </c>
      <c r="AC1357" s="74">
        <v>7.1197807221041911E-4</v>
      </c>
      <c r="AD1357" t="s">
        <v>5810</v>
      </c>
    </row>
    <row r="1358" spans="1:30">
      <c r="A1358" s="165" t="s">
        <v>1434</v>
      </c>
      <c r="B1358" s="165" t="s">
        <v>11051</v>
      </c>
      <c r="C1358" s="165" t="s">
        <v>8443</v>
      </c>
      <c r="D1358" s="165" t="s">
        <v>5942</v>
      </c>
      <c r="E1358" s="165" t="s">
        <v>6358</v>
      </c>
      <c r="F1358" s="159">
        <v>19.421299999999999</v>
      </c>
      <c r="G1358" s="159">
        <v>-155.28720000000001</v>
      </c>
      <c r="H1358" s="74">
        <v>50.91</v>
      </c>
      <c r="I1358" s="74">
        <v>3.4630000000000001</v>
      </c>
      <c r="J1358" s="74">
        <v>13.499000000000001</v>
      </c>
      <c r="K1358" s="74">
        <v>0.124</v>
      </c>
      <c r="L1358" s="74">
        <v>5.3390000000000004</v>
      </c>
      <c r="M1358" s="74">
        <v>8.74</v>
      </c>
      <c r="N1358" s="74">
        <v>3.0630000000000002</v>
      </c>
      <c r="O1358" s="74">
        <v>0.71</v>
      </c>
      <c r="P1358" s="74">
        <v>0</v>
      </c>
      <c r="Q1358" s="74">
        <v>0.46400000000000002</v>
      </c>
      <c r="R1358" s="74">
        <v>0.74409894301573398</v>
      </c>
      <c r="S1358" s="74">
        <v>0</v>
      </c>
      <c r="T1358" s="74">
        <v>0</v>
      </c>
      <c r="U1358" s="74">
        <v>4.2840601179766402E-2</v>
      </c>
      <c r="V1358" s="74">
        <v>10.846</v>
      </c>
      <c r="W1358" s="74">
        <v>2.126666454</v>
      </c>
      <c r="X1358" s="74">
        <v>1113.0840000000001</v>
      </c>
      <c r="Y1358" s="74">
        <v>690</v>
      </c>
      <c r="Z1358" s="74">
        <v>0.1587808448166815</v>
      </c>
      <c r="AA1358" s="74">
        <v>0.84121915518331847</v>
      </c>
      <c r="AB1358" s="74">
        <v>7.0720156036057171E-4</v>
      </c>
      <c r="AC1358" s="74">
        <v>7.0720156036057171E-4</v>
      </c>
      <c r="AD1358" t="s">
        <v>5810</v>
      </c>
    </row>
    <row r="1359" spans="1:30">
      <c r="A1359" s="165" t="s">
        <v>1435</v>
      </c>
      <c r="B1359" s="165" t="s">
        <v>11051</v>
      </c>
      <c r="C1359" s="165" t="s">
        <v>8443</v>
      </c>
      <c r="D1359" s="165" t="s">
        <v>5942</v>
      </c>
      <c r="E1359" s="165" t="s">
        <v>6358</v>
      </c>
      <c r="F1359" s="159">
        <v>19.421299999999999</v>
      </c>
      <c r="G1359" s="159">
        <v>-155.28720000000001</v>
      </c>
      <c r="H1359" s="74">
        <v>50.448999999999998</v>
      </c>
      <c r="I1359" s="74">
        <v>3.323</v>
      </c>
      <c r="J1359" s="74">
        <v>13.97</v>
      </c>
      <c r="K1359" s="74">
        <v>0.21299999999999999</v>
      </c>
      <c r="L1359" s="74">
        <v>5.367</v>
      </c>
      <c r="M1359" s="74">
        <v>8.6820000000000004</v>
      </c>
      <c r="N1359" s="74">
        <v>2.9359999999999999</v>
      </c>
      <c r="O1359" s="74">
        <v>0.72899999999999998</v>
      </c>
      <c r="P1359" s="74">
        <v>0</v>
      </c>
      <c r="Q1359" s="74">
        <v>0.40600000000000003</v>
      </c>
      <c r="R1359" s="74">
        <v>0.77113442976950397</v>
      </c>
      <c r="S1359" s="74">
        <v>0</v>
      </c>
      <c r="T1359" s="74">
        <v>0</v>
      </c>
      <c r="U1359" s="74">
        <v>3.4455806456148201E-2</v>
      </c>
      <c r="V1359" s="74">
        <v>11.03045</v>
      </c>
      <c r="W1359" s="74">
        <v>2.1628331170499999</v>
      </c>
      <c r="X1359" s="74">
        <v>1112.1212</v>
      </c>
      <c r="Y1359" s="74">
        <v>590</v>
      </c>
      <c r="Z1359" s="74">
        <v>0.19528509308084629</v>
      </c>
      <c r="AA1359" s="74">
        <v>0.80471490691915371</v>
      </c>
      <c r="AB1359" s="74">
        <v>2.113859174554762E-4</v>
      </c>
      <c r="AC1359" s="74">
        <v>2.113859174554762E-4</v>
      </c>
      <c r="AD1359" t="s">
        <v>5810</v>
      </c>
    </row>
    <row r="1360" spans="1:30">
      <c r="A1360" s="165" t="s">
        <v>1436</v>
      </c>
      <c r="B1360" s="165" t="s">
        <v>11051</v>
      </c>
      <c r="C1360" s="165" t="s">
        <v>8443</v>
      </c>
      <c r="D1360" s="165" t="s">
        <v>5942</v>
      </c>
      <c r="E1360" s="165" t="s">
        <v>6358</v>
      </c>
      <c r="F1360" s="159">
        <v>19.421299999999999</v>
      </c>
      <c r="G1360" s="159">
        <v>-155.28720000000001</v>
      </c>
      <c r="H1360" s="74">
        <v>50.878999999999998</v>
      </c>
      <c r="I1360" s="74">
        <v>2.71</v>
      </c>
      <c r="J1360" s="74">
        <v>13.414</v>
      </c>
      <c r="K1360" s="74">
        <v>0.245</v>
      </c>
      <c r="L1360" s="74">
        <v>5.3929999999999998</v>
      </c>
      <c r="M1360" s="74">
        <v>9.7409999999999997</v>
      </c>
      <c r="N1360" s="74">
        <v>2.907</v>
      </c>
      <c r="O1360" s="74">
        <v>0.57199999999999995</v>
      </c>
      <c r="P1360" s="74">
        <v>0</v>
      </c>
      <c r="Q1360" s="74">
        <v>0.28000000000000003</v>
      </c>
      <c r="R1360" s="74">
        <v>0.81129122524647301</v>
      </c>
      <c r="S1360" s="74">
        <v>0</v>
      </c>
      <c r="T1360" s="74">
        <v>0</v>
      </c>
      <c r="U1360" s="74">
        <v>3.48326725629216E-2</v>
      </c>
      <c r="V1360" s="74">
        <v>10.917400000000001</v>
      </c>
      <c r="W1360" s="74">
        <v>2.1406664526000001</v>
      </c>
      <c r="X1360" s="74">
        <v>1129.7005999999999</v>
      </c>
      <c r="Y1360" s="74">
        <v>620</v>
      </c>
      <c r="Z1360" s="74">
        <v>0.1962185428384125</v>
      </c>
      <c r="AA1360" s="74">
        <v>0.80378145716158755</v>
      </c>
      <c r="AB1360" s="74">
        <v>3.9184425853211733E-5</v>
      </c>
      <c r="AC1360" s="74">
        <v>3.9184425853211733E-5</v>
      </c>
      <c r="AD1360" t="s">
        <v>5810</v>
      </c>
    </row>
    <row r="1361" spans="1:30">
      <c r="A1361" s="165" t="s">
        <v>1437</v>
      </c>
      <c r="B1361" s="165" t="s">
        <v>11051</v>
      </c>
      <c r="C1361" s="165" t="s">
        <v>8443</v>
      </c>
      <c r="D1361" s="165" t="s">
        <v>5942</v>
      </c>
      <c r="E1361" s="165" t="s">
        <v>6358</v>
      </c>
      <c r="F1361" s="159">
        <v>19.421299999999999</v>
      </c>
      <c r="G1361" s="159">
        <v>-155.28720000000001</v>
      </c>
      <c r="H1361" s="74">
        <v>50.906999999999996</v>
      </c>
      <c r="I1361" s="74">
        <v>3.55</v>
      </c>
      <c r="J1361" s="74">
        <v>13.156000000000001</v>
      </c>
      <c r="K1361" s="74">
        <v>0.184</v>
      </c>
      <c r="L1361" s="74">
        <v>5.5069999999999997</v>
      </c>
      <c r="M1361" s="74">
        <v>9.5050000000000008</v>
      </c>
      <c r="N1361" s="74">
        <v>2.972</v>
      </c>
      <c r="O1361" s="74">
        <v>0.68799999999999994</v>
      </c>
      <c r="P1361" s="74">
        <v>0</v>
      </c>
      <c r="Q1361" s="74">
        <v>0.375</v>
      </c>
      <c r="R1361" s="74">
        <v>0.54954859918646004</v>
      </c>
      <c r="S1361" s="74">
        <v>0</v>
      </c>
      <c r="T1361" s="74">
        <v>0</v>
      </c>
      <c r="U1361" s="74">
        <v>3.01212453184753E-2</v>
      </c>
      <c r="V1361" s="74">
        <v>10.55955</v>
      </c>
      <c r="W1361" s="74">
        <v>2.0704997929500002</v>
      </c>
      <c r="X1361" s="74">
        <v>1125.7829999999999</v>
      </c>
      <c r="Y1361" s="74">
        <v>480</v>
      </c>
      <c r="Z1361" s="74">
        <v>0.12626011970428369</v>
      </c>
      <c r="AA1361" s="74">
        <v>0.87373988029571636</v>
      </c>
      <c r="AB1361" s="74">
        <v>3.1241233623338763E-4</v>
      </c>
      <c r="AC1361" s="74">
        <v>3.1241233623338763E-4</v>
      </c>
      <c r="AD1361" t="s">
        <v>5810</v>
      </c>
    </row>
    <row r="1362" spans="1:30">
      <c r="A1362" s="165" t="s">
        <v>1438</v>
      </c>
      <c r="B1362" s="165" t="s">
        <v>11051</v>
      </c>
      <c r="C1362" s="165" t="s">
        <v>8443</v>
      </c>
      <c r="D1362" s="165" t="s">
        <v>5942</v>
      </c>
      <c r="E1362" s="165" t="s">
        <v>6358</v>
      </c>
      <c r="F1362" s="159">
        <v>19.421299999999999</v>
      </c>
      <c r="G1362" s="159">
        <v>-155.28720000000001</v>
      </c>
      <c r="H1362" s="74">
        <v>51.244</v>
      </c>
      <c r="I1362" s="74">
        <v>3.657</v>
      </c>
      <c r="J1362" s="74">
        <v>12.946999999999999</v>
      </c>
      <c r="K1362" s="74">
        <v>0.153</v>
      </c>
      <c r="L1362" s="74">
        <v>5.52</v>
      </c>
      <c r="M1362" s="74">
        <v>9.0990000000000002</v>
      </c>
      <c r="N1362" s="74">
        <v>2.8279999999999998</v>
      </c>
      <c r="O1362" s="74">
        <v>0.83</v>
      </c>
      <c r="P1362" s="74">
        <v>0</v>
      </c>
      <c r="Q1362" s="74">
        <v>0.35799999999999998</v>
      </c>
      <c r="R1362" s="74">
        <v>0.77034155167803597</v>
      </c>
      <c r="S1362" s="74">
        <v>0</v>
      </c>
      <c r="T1362" s="74">
        <v>0</v>
      </c>
      <c r="U1362" s="74">
        <v>3.2191956553646997E-2</v>
      </c>
      <c r="V1362" s="74">
        <v>10.54935</v>
      </c>
      <c r="W1362" s="74">
        <v>2.06849979315</v>
      </c>
      <c r="X1362" s="74">
        <v>1119.0434</v>
      </c>
      <c r="Y1362" s="74">
        <v>540</v>
      </c>
      <c r="Z1362" s="74">
        <v>0.20821937540001531</v>
      </c>
      <c r="AA1362" s="74">
        <v>0.79178062459998477</v>
      </c>
      <c r="AB1362" s="74">
        <v>3.5130628847860809E-4</v>
      </c>
      <c r="AC1362" s="74">
        <v>3.5130628847860799E-4</v>
      </c>
      <c r="AD1362" t="s">
        <v>5810</v>
      </c>
    </row>
    <row r="1363" spans="1:30">
      <c r="A1363" s="165" t="s">
        <v>1439</v>
      </c>
      <c r="B1363" s="165" t="s">
        <v>11051</v>
      </c>
      <c r="C1363" s="165" t="s">
        <v>8443</v>
      </c>
      <c r="D1363" s="165" t="s">
        <v>5942</v>
      </c>
      <c r="E1363" s="165" t="s">
        <v>6358</v>
      </c>
      <c r="F1363" s="159">
        <v>19.421299999999999</v>
      </c>
      <c r="G1363" s="159">
        <v>-155.28720000000001</v>
      </c>
      <c r="H1363" s="74">
        <v>51.247999999999998</v>
      </c>
      <c r="I1363" s="74">
        <v>3.649</v>
      </c>
      <c r="J1363" s="74">
        <v>12.917</v>
      </c>
      <c r="K1363" s="74">
        <v>0.19600000000000001</v>
      </c>
      <c r="L1363" s="74">
        <v>5.524</v>
      </c>
      <c r="M1363" s="74">
        <v>8.8870000000000005</v>
      </c>
      <c r="N1363" s="74">
        <v>2.8460000000000001</v>
      </c>
      <c r="O1363" s="74">
        <v>0.82899999999999996</v>
      </c>
      <c r="P1363" s="74">
        <v>0</v>
      </c>
      <c r="Q1363" s="74">
        <v>0.53300000000000003</v>
      </c>
      <c r="R1363" s="74">
        <v>0.78071581184137395</v>
      </c>
      <c r="S1363" s="74">
        <v>0</v>
      </c>
      <c r="T1363" s="74">
        <v>0</v>
      </c>
      <c r="U1363" s="74">
        <v>3.2627036766835003E-2</v>
      </c>
      <c r="V1363" s="74">
        <v>10.547650000000001</v>
      </c>
      <c r="W1363" s="74">
        <v>2.06816645985</v>
      </c>
      <c r="X1363" s="74">
        <v>1115.5242000000001</v>
      </c>
      <c r="Y1363" s="74">
        <v>540</v>
      </c>
      <c r="Z1363" s="74">
        <v>0.2126543020889837</v>
      </c>
      <c r="AA1363" s="74">
        <v>0.78734569791101627</v>
      </c>
      <c r="AB1363" s="74">
        <v>5.4237773960023156E-4</v>
      </c>
      <c r="AC1363" s="74">
        <v>5.4237773960023146E-4</v>
      </c>
      <c r="AD1363" t="s">
        <v>5810</v>
      </c>
    </row>
    <row r="1364" spans="1:30">
      <c r="A1364" s="165" t="s">
        <v>1440</v>
      </c>
      <c r="B1364" s="165" t="s">
        <v>11051</v>
      </c>
      <c r="C1364" s="165" t="s">
        <v>8443</v>
      </c>
      <c r="D1364" s="165" t="s">
        <v>5942</v>
      </c>
      <c r="E1364" s="165" t="s">
        <v>6358</v>
      </c>
      <c r="F1364" s="159">
        <v>19.421299999999999</v>
      </c>
      <c r="G1364" s="159">
        <v>-155.28720000000001</v>
      </c>
      <c r="H1364" s="74">
        <v>50.417000000000002</v>
      </c>
      <c r="I1364" s="74">
        <v>4.2510000000000003</v>
      </c>
      <c r="J1364" s="74">
        <v>12.775</v>
      </c>
      <c r="K1364" s="74">
        <v>0.17899999999999999</v>
      </c>
      <c r="L1364" s="74">
        <v>5.5739999999999998</v>
      </c>
      <c r="M1364" s="74">
        <v>9.2680000000000007</v>
      </c>
      <c r="N1364" s="74">
        <v>3.0339999999999998</v>
      </c>
      <c r="O1364" s="74">
        <v>0.81399999999999995</v>
      </c>
      <c r="P1364" s="74">
        <v>0</v>
      </c>
      <c r="Q1364" s="74">
        <v>0.45800000000000002</v>
      </c>
      <c r="R1364" s="74">
        <v>0.758277641613884</v>
      </c>
      <c r="S1364" s="74">
        <v>0</v>
      </c>
      <c r="T1364" s="74">
        <v>0</v>
      </c>
      <c r="U1364" s="74">
        <v>3.1008068280905299E-2</v>
      </c>
      <c r="V1364" s="74">
        <v>10.4346</v>
      </c>
      <c r="W1364" s="74">
        <v>2.0459997954000002</v>
      </c>
      <c r="X1364" s="74">
        <v>1121.8488</v>
      </c>
      <c r="Y1364" s="74">
        <v>510</v>
      </c>
      <c r="Z1364" s="74">
        <v>0.2185630129207693</v>
      </c>
      <c r="AA1364" s="74">
        <v>0.7814369870792307</v>
      </c>
      <c r="AB1364" s="74">
        <v>2.2149605263917029E-4</v>
      </c>
      <c r="AC1364" s="74">
        <v>2.2149605263917021E-4</v>
      </c>
      <c r="AD1364" t="s">
        <v>5810</v>
      </c>
    </row>
    <row r="1365" spans="1:30">
      <c r="A1365" s="165" t="s">
        <v>1441</v>
      </c>
      <c r="B1365" s="165" t="s">
        <v>11051</v>
      </c>
      <c r="C1365" s="165" t="s">
        <v>8443</v>
      </c>
      <c r="D1365" s="165" t="s">
        <v>5942</v>
      </c>
      <c r="E1365" s="165" t="s">
        <v>6358</v>
      </c>
      <c r="F1365" s="159">
        <v>19.421299999999999</v>
      </c>
      <c r="G1365" s="159">
        <v>-155.28720000000001</v>
      </c>
      <c r="H1365" s="74">
        <v>51.542000000000002</v>
      </c>
      <c r="I1365" s="74">
        <v>2.653</v>
      </c>
      <c r="J1365" s="74">
        <v>13.478</v>
      </c>
      <c r="K1365" s="74">
        <v>0.14799999999999999</v>
      </c>
      <c r="L1365" s="74">
        <v>5.7110000000000003</v>
      </c>
      <c r="M1365" s="74">
        <v>9.8369999999999997</v>
      </c>
      <c r="N1365" s="74">
        <v>2.649</v>
      </c>
      <c r="O1365" s="74">
        <v>0.59599999999999997</v>
      </c>
      <c r="P1365" s="74">
        <v>0</v>
      </c>
      <c r="Q1365" s="74">
        <v>0.29899999999999999</v>
      </c>
      <c r="R1365" s="74">
        <v>0.58171853048038802</v>
      </c>
      <c r="S1365" s="74">
        <v>0</v>
      </c>
      <c r="T1365" s="74">
        <v>0</v>
      </c>
      <c r="U1365" s="74">
        <v>2.1843830598621501E-2</v>
      </c>
      <c r="V1365" s="74">
        <v>10.488149999999999</v>
      </c>
      <c r="W1365" s="74">
        <v>2.0564997943500001</v>
      </c>
      <c r="X1365" s="74">
        <v>1131.2942</v>
      </c>
      <c r="Y1365" s="74">
        <v>380</v>
      </c>
      <c r="Z1365" s="74">
        <v>0.166728143331111</v>
      </c>
      <c r="AA1365" s="74">
        <v>0.83327185666888903</v>
      </c>
      <c r="AB1365" s="74">
        <v>4.181710381529547E-4</v>
      </c>
      <c r="AC1365" s="74">
        <v>4.181710381529546E-4</v>
      </c>
      <c r="AD1365" t="s">
        <v>5810</v>
      </c>
    </row>
    <row r="1366" spans="1:30">
      <c r="A1366" s="165" t="s">
        <v>1442</v>
      </c>
      <c r="B1366" s="165" t="s">
        <v>11051</v>
      </c>
      <c r="C1366" s="165" t="s">
        <v>8443</v>
      </c>
      <c r="D1366" s="165" t="s">
        <v>5942</v>
      </c>
      <c r="E1366" s="165" t="s">
        <v>6358</v>
      </c>
      <c r="F1366" s="159">
        <v>19.421299999999999</v>
      </c>
      <c r="G1366" s="159">
        <v>-155.28720000000001</v>
      </c>
      <c r="H1366" s="74">
        <v>51.363999999999997</v>
      </c>
      <c r="I1366" s="74">
        <v>3.2229999999999999</v>
      </c>
      <c r="J1366" s="74">
        <v>13.241</v>
      </c>
      <c r="K1366" s="74">
        <v>0.17899999999999999</v>
      </c>
      <c r="L1366" s="74">
        <v>5.75</v>
      </c>
      <c r="M1366" s="74">
        <v>9.82</v>
      </c>
      <c r="N1366" s="74">
        <v>2.6389999999999998</v>
      </c>
      <c r="O1366" s="74">
        <v>0.63900000000000001</v>
      </c>
      <c r="P1366" s="74">
        <v>0</v>
      </c>
      <c r="Q1366" s="74">
        <v>0.379</v>
      </c>
      <c r="R1366" s="74">
        <v>0.54302315243546095</v>
      </c>
      <c r="S1366" s="74">
        <v>0</v>
      </c>
      <c r="T1366" s="74">
        <v>0</v>
      </c>
      <c r="U1366" s="74">
        <v>2.2019057250903699E-2</v>
      </c>
      <c r="V1366" s="74">
        <v>10.236549999999999</v>
      </c>
      <c r="W1366" s="74">
        <v>2.0071664659500001</v>
      </c>
      <c r="X1366" s="74">
        <v>1131.0119999999999</v>
      </c>
      <c r="Y1366" s="74">
        <v>370</v>
      </c>
      <c r="Z1366" s="74">
        <v>0.15385981559640019</v>
      </c>
      <c r="AA1366" s="74">
        <v>0.84614018440359984</v>
      </c>
      <c r="AB1366" s="74">
        <v>2.2815349305843979E-4</v>
      </c>
      <c r="AC1366" s="74">
        <v>2.2815349305843971E-4</v>
      </c>
      <c r="AD1366" t="s">
        <v>5810</v>
      </c>
    </row>
    <row r="1367" spans="1:30">
      <c r="A1367" s="165" t="s">
        <v>1443</v>
      </c>
      <c r="B1367" s="165" t="s">
        <v>11051</v>
      </c>
      <c r="C1367" s="165" t="s">
        <v>8443</v>
      </c>
      <c r="D1367" s="165" t="s">
        <v>5942</v>
      </c>
      <c r="E1367" s="165" t="s">
        <v>6358</v>
      </c>
      <c r="F1367" s="159">
        <v>19.421299999999999</v>
      </c>
      <c r="G1367" s="159">
        <v>-155.28720000000001</v>
      </c>
      <c r="H1367" s="74">
        <v>51.844999999999999</v>
      </c>
      <c r="I1367" s="74">
        <v>3.5950000000000002</v>
      </c>
      <c r="J1367" s="74">
        <v>12.704000000000001</v>
      </c>
      <c r="K1367" s="74">
        <v>0.20699999999999999</v>
      </c>
      <c r="L1367" s="74">
        <v>5.7690000000000001</v>
      </c>
      <c r="M1367" s="74">
        <v>9.3629999999999995</v>
      </c>
      <c r="N1367" s="74">
        <v>2.66</v>
      </c>
      <c r="O1367" s="74">
        <v>0.70199999999999996</v>
      </c>
      <c r="P1367" s="74">
        <v>0</v>
      </c>
      <c r="Q1367" s="74">
        <v>0.35799999999999998</v>
      </c>
      <c r="R1367" s="74">
        <v>0.53739297020198795</v>
      </c>
      <c r="S1367" s="74">
        <v>0</v>
      </c>
      <c r="T1367" s="74">
        <v>0</v>
      </c>
      <c r="U1367" s="74">
        <v>2.3537945923193401E-2</v>
      </c>
      <c r="V1367" s="74">
        <v>10.268000000000001</v>
      </c>
      <c r="W1367" s="74">
        <v>2.0133331320000001</v>
      </c>
      <c r="X1367" s="74">
        <v>1123.4258</v>
      </c>
      <c r="Y1367" s="74">
        <v>380</v>
      </c>
      <c r="Z1367" s="74">
        <v>0.14780157727088439</v>
      </c>
      <c r="AA1367" s="74">
        <v>0.85219842272911561</v>
      </c>
      <c r="AB1367" s="74">
        <v>6.2885895588536239E-5</v>
      </c>
      <c r="AC1367" s="74">
        <v>6.2885895588536198E-5</v>
      </c>
      <c r="AD1367" t="s">
        <v>5810</v>
      </c>
    </row>
    <row r="1368" spans="1:30">
      <c r="A1368" s="165" t="s">
        <v>1444</v>
      </c>
      <c r="B1368" s="165" t="s">
        <v>11051</v>
      </c>
      <c r="C1368" s="165" t="s">
        <v>8443</v>
      </c>
      <c r="D1368" s="165" t="s">
        <v>5942</v>
      </c>
      <c r="E1368" s="165" t="s">
        <v>6358</v>
      </c>
      <c r="F1368" s="159">
        <v>19.421299999999999</v>
      </c>
      <c r="G1368" s="159">
        <v>-155.28720000000001</v>
      </c>
      <c r="H1368" s="74">
        <v>50.347000000000001</v>
      </c>
      <c r="I1368" s="74">
        <v>3.2989999999999999</v>
      </c>
      <c r="J1368" s="74">
        <v>13.965</v>
      </c>
      <c r="K1368" s="74">
        <v>0.19400000000000001</v>
      </c>
      <c r="L1368" s="74">
        <v>5.8860000000000001</v>
      </c>
      <c r="M1368" s="74">
        <v>10.111000000000001</v>
      </c>
      <c r="N1368" s="74">
        <v>2.6789999999999998</v>
      </c>
      <c r="O1368" s="74">
        <v>0.69699999999999995</v>
      </c>
      <c r="P1368" s="74">
        <v>0</v>
      </c>
      <c r="Q1368" s="74">
        <v>0.377</v>
      </c>
      <c r="R1368" s="74">
        <v>0.45589326316182299</v>
      </c>
      <c r="S1368" s="74">
        <v>0</v>
      </c>
      <c r="T1368" s="74">
        <v>0</v>
      </c>
      <c r="U1368" s="74">
        <v>2.5179647869404201E-2</v>
      </c>
      <c r="V1368" s="74">
        <v>10.05125</v>
      </c>
      <c r="W1368" s="74">
        <v>1.97083313625</v>
      </c>
      <c r="X1368" s="74">
        <v>1135.8425999999999</v>
      </c>
      <c r="Y1368" s="74">
        <v>410</v>
      </c>
      <c r="Z1368" s="74">
        <v>0.1043031581212595</v>
      </c>
      <c r="AA1368" s="74">
        <v>0.89569684187874055</v>
      </c>
      <c r="AB1368" s="74">
        <v>3.9597564043107651E-4</v>
      </c>
      <c r="AC1368" s="74">
        <v>3.9597564043107668E-4</v>
      </c>
      <c r="AD1368" t="s">
        <v>5810</v>
      </c>
    </row>
    <row r="1369" spans="1:30">
      <c r="A1369" s="165" t="s">
        <v>1445</v>
      </c>
      <c r="B1369" s="165" t="s">
        <v>11051</v>
      </c>
      <c r="C1369" s="165" t="s">
        <v>8443</v>
      </c>
      <c r="D1369" s="165" t="s">
        <v>5942</v>
      </c>
      <c r="E1369" s="165" t="s">
        <v>6358</v>
      </c>
      <c r="F1369" s="159">
        <v>19.421299999999999</v>
      </c>
      <c r="G1369" s="159">
        <v>-155.28720000000001</v>
      </c>
      <c r="H1369" s="74">
        <v>51.731000000000002</v>
      </c>
      <c r="I1369" s="74">
        <v>3.2480000000000002</v>
      </c>
      <c r="J1369" s="74">
        <v>13.3</v>
      </c>
      <c r="K1369" s="74">
        <v>0.13200000000000001</v>
      </c>
      <c r="L1369" s="74">
        <v>5.8979999999999997</v>
      </c>
      <c r="M1369" s="74">
        <v>9.2509999999999994</v>
      </c>
      <c r="N1369" s="74">
        <v>2.661</v>
      </c>
      <c r="O1369" s="74">
        <v>0.70399999999999996</v>
      </c>
      <c r="P1369" s="74">
        <v>0</v>
      </c>
      <c r="Q1369" s="74">
        <v>0.28499999999999998</v>
      </c>
      <c r="R1369" s="74">
        <v>0.58091869187056</v>
      </c>
      <c r="S1369" s="74">
        <v>0</v>
      </c>
      <c r="T1369" s="74">
        <v>0</v>
      </c>
      <c r="U1369" s="74">
        <v>1.7186369490067799E-2</v>
      </c>
      <c r="V1369" s="74">
        <v>10.244199999999999</v>
      </c>
      <c r="W1369" s="74">
        <v>2.0086664658000002</v>
      </c>
      <c r="X1369" s="74">
        <v>1121.5666000000001</v>
      </c>
      <c r="Y1369" s="74">
        <v>300</v>
      </c>
      <c r="Z1369" s="74">
        <v>0.20956354911813199</v>
      </c>
      <c r="AA1369" s="74">
        <v>0.79043645088186798</v>
      </c>
      <c r="AB1369" s="74">
        <v>3.5433618526711747E-4</v>
      </c>
      <c r="AC1369" s="74">
        <v>3.5433618526711742E-4</v>
      </c>
      <c r="AD1369" t="s">
        <v>5810</v>
      </c>
    </row>
    <row r="1370" spans="1:30">
      <c r="A1370" s="165" t="s">
        <v>1446</v>
      </c>
      <c r="B1370" s="165" t="s">
        <v>11051</v>
      </c>
      <c r="C1370" s="165" t="s">
        <v>8443</v>
      </c>
      <c r="D1370" s="165" t="s">
        <v>5942</v>
      </c>
      <c r="E1370" s="165" t="s">
        <v>6358</v>
      </c>
      <c r="F1370" s="159">
        <v>19.421299999999999</v>
      </c>
      <c r="G1370" s="159">
        <v>-155.28720000000001</v>
      </c>
      <c r="H1370" s="74">
        <v>51.204000000000001</v>
      </c>
      <c r="I1370" s="74">
        <v>3.4409999999999998</v>
      </c>
      <c r="J1370" s="74">
        <v>13.36</v>
      </c>
      <c r="K1370" s="74">
        <v>0.19500000000000001</v>
      </c>
      <c r="L1370" s="74">
        <v>5.9039999999999999</v>
      </c>
      <c r="M1370" s="74">
        <v>10.712</v>
      </c>
      <c r="N1370" s="74">
        <v>2.3780000000000001</v>
      </c>
      <c r="O1370" s="74">
        <v>0.48199999999999998</v>
      </c>
      <c r="P1370" s="74">
        <v>0</v>
      </c>
      <c r="Q1370" s="74">
        <v>0.27900000000000003</v>
      </c>
      <c r="R1370" s="74">
        <v>0.27175660058441697</v>
      </c>
      <c r="S1370" s="74">
        <v>0</v>
      </c>
      <c r="T1370" s="74">
        <v>0</v>
      </c>
      <c r="U1370" s="74">
        <v>8.2736854052688994E-3</v>
      </c>
      <c r="V1370" s="74">
        <v>9.7350499999999993</v>
      </c>
      <c r="W1370" s="74">
        <v>1.90883314245</v>
      </c>
      <c r="X1370" s="74">
        <v>1145.8191999999999</v>
      </c>
      <c r="Y1370" s="74">
        <v>140</v>
      </c>
      <c r="Z1370" s="74">
        <v>0.1055242477170701</v>
      </c>
      <c r="AA1370" s="74">
        <v>0.89447575228292997</v>
      </c>
      <c r="AB1370" s="74">
        <v>2.91566618594934E-5</v>
      </c>
      <c r="AC1370" s="74">
        <v>2.915666185949339E-5</v>
      </c>
      <c r="AD1370" t="s">
        <v>5810</v>
      </c>
    </row>
    <row r="1371" spans="1:30">
      <c r="A1371" s="165" t="s">
        <v>1447</v>
      </c>
      <c r="B1371" s="165" t="s">
        <v>11051</v>
      </c>
      <c r="C1371" s="165" t="s">
        <v>8443</v>
      </c>
      <c r="D1371" s="165" t="s">
        <v>5942</v>
      </c>
      <c r="E1371" s="165" t="s">
        <v>6358</v>
      </c>
      <c r="F1371" s="159">
        <v>19.421299999999999</v>
      </c>
      <c r="G1371" s="159">
        <v>-155.28720000000001</v>
      </c>
      <c r="H1371" s="74">
        <v>51.219000000000001</v>
      </c>
      <c r="I1371" s="74">
        <v>3.4129999999999998</v>
      </c>
      <c r="J1371" s="74">
        <v>13.048</v>
      </c>
      <c r="K1371" s="74">
        <v>0.223</v>
      </c>
      <c r="L1371" s="74">
        <v>5.91</v>
      </c>
      <c r="M1371" s="74">
        <v>10.231999999999999</v>
      </c>
      <c r="N1371" s="74">
        <v>2.496</v>
      </c>
      <c r="O1371" s="74">
        <v>0.52200000000000002</v>
      </c>
      <c r="P1371" s="74">
        <v>0</v>
      </c>
      <c r="Q1371" s="74">
        <v>0.29399999999999998</v>
      </c>
      <c r="R1371" s="74">
        <v>0.21845746556302001</v>
      </c>
      <c r="S1371" s="74">
        <v>0</v>
      </c>
      <c r="T1371" s="74">
        <v>0</v>
      </c>
      <c r="U1371" s="74">
        <v>1.24667563783506E-2</v>
      </c>
      <c r="V1371" s="74">
        <v>9.6296499999999998</v>
      </c>
      <c r="W1371" s="74">
        <v>1.88816647785</v>
      </c>
      <c r="X1371" s="74">
        <v>1137.8512000000001</v>
      </c>
      <c r="Y1371" s="74">
        <v>190</v>
      </c>
      <c r="Z1371" s="74">
        <v>5.1339418936805797E-2</v>
      </c>
      <c r="AA1371" s="74">
        <v>0.94866058106319417</v>
      </c>
      <c r="AB1371" s="74">
        <v>5.194519539684962E-4</v>
      </c>
      <c r="AC1371" s="74">
        <v>5.1945195396849576E-4</v>
      </c>
      <c r="AD1371" t="s">
        <v>5810</v>
      </c>
    </row>
    <row r="1372" spans="1:30">
      <c r="A1372" s="165" t="s">
        <v>1448</v>
      </c>
      <c r="B1372" s="165" t="s">
        <v>11051</v>
      </c>
      <c r="C1372" s="165" t="s">
        <v>8443</v>
      </c>
      <c r="D1372" s="165" t="s">
        <v>5942</v>
      </c>
      <c r="E1372" s="165" t="s">
        <v>6358</v>
      </c>
      <c r="F1372" s="159">
        <v>19.421299999999999</v>
      </c>
      <c r="G1372" s="159">
        <v>-155.28720000000001</v>
      </c>
      <c r="H1372" s="74">
        <v>51.548000000000002</v>
      </c>
      <c r="I1372" s="74">
        <v>3.3260000000000001</v>
      </c>
      <c r="J1372" s="74">
        <v>13.109</v>
      </c>
      <c r="K1372" s="74">
        <v>0.157</v>
      </c>
      <c r="L1372" s="74">
        <v>5.9180000000000001</v>
      </c>
      <c r="M1372" s="74">
        <v>9.7490000000000006</v>
      </c>
      <c r="N1372" s="74">
        <v>2.7690000000000001</v>
      </c>
      <c r="O1372" s="74">
        <v>0.66100000000000003</v>
      </c>
      <c r="P1372" s="74">
        <v>0</v>
      </c>
      <c r="Q1372" s="74">
        <v>0.372</v>
      </c>
      <c r="R1372" s="74">
        <v>0.45510365186126001</v>
      </c>
      <c r="S1372" s="74">
        <v>0</v>
      </c>
      <c r="T1372" s="74">
        <v>0</v>
      </c>
      <c r="U1372" s="74">
        <v>4.7945006329248988E-2</v>
      </c>
      <c r="V1372" s="74">
        <v>9.9977</v>
      </c>
      <c r="W1372" s="74">
        <v>1.9603331372999999</v>
      </c>
      <c r="X1372" s="74">
        <v>1129.8334</v>
      </c>
      <c r="Y1372" s="74">
        <v>740</v>
      </c>
      <c r="Z1372" s="74">
        <v>6.0273417946202897E-2</v>
      </c>
      <c r="AA1372" s="74">
        <v>0.93972658205379711</v>
      </c>
      <c r="AB1372" s="74">
        <v>2.6754865796826803E-4</v>
      </c>
      <c r="AC1372" s="74">
        <v>2.6754865796826781E-4</v>
      </c>
      <c r="AD1372" t="s">
        <v>5810</v>
      </c>
    </row>
    <row r="1373" spans="1:30">
      <c r="A1373" s="165" t="s">
        <v>1449</v>
      </c>
      <c r="B1373" s="165" t="s">
        <v>11051</v>
      </c>
      <c r="C1373" s="165" t="s">
        <v>8443</v>
      </c>
      <c r="D1373" s="165" t="s">
        <v>5942</v>
      </c>
      <c r="E1373" s="165" t="s">
        <v>6358</v>
      </c>
      <c r="F1373" s="159">
        <v>19.421299999999999</v>
      </c>
      <c r="G1373" s="159">
        <v>-155.28720000000001</v>
      </c>
      <c r="H1373" s="74">
        <v>51.93</v>
      </c>
      <c r="I1373" s="74">
        <v>3.468</v>
      </c>
      <c r="J1373" s="74">
        <v>12.962999999999999</v>
      </c>
      <c r="K1373" s="74">
        <v>0.2</v>
      </c>
      <c r="L1373" s="74">
        <v>5.9320000000000004</v>
      </c>
      <c r="M1373" s="74">
        <v>9.2880000000000003</v>
      </c>
      <c r="N1373" s="74">
        <v>2.6680000000000001</v>
      </c>
      <c r="O1373" s="74">
        <v>0.74</v>
      </c>
      <c r="P1373" s="74">
        <v>0</v>
      </c>
      <c r="Q1373" s="74">
        <v>0.38300000000000001</v>
      </c>
      <c r="R1373" s="74">
        <v>0.49763977012941402</v>
      </c>
      <c r="S1373" s="74">
        <v>0</v>
      </c>
      <c r="T1373" s="74">
        <v>0</v>
      </c>
      <c r="U1373" s="74">
        <v>2.4181331284694602E-2</v>
      </c>
      <c r="V1373" s="74">
        <v>9.9942999999999991</v>
      </c>
      <c r="W1373" s="74">
        <v>1.9596664707</v>
      </c>
      <c r="X1373" s="74">
        <v>1122.1808000000001</v>
      </c>
      <c r="Y1373" s="74">
        <v>380</v>
      </c>
      <c r="Z1373" s="74">
        <v>0.1275784054904992</v>
      </c>
      <c r="AA1373" s="74">
        <v>0.87242159450950085</v>
      </c>
      <c r="AB1373" s="74">
        <v>4.7681404908897019E-4</v>
      </c>
      <c r="AC1373" s="74">
        <v>4.7681404908897002E-4</v>
      </c>
      <c r="AD1373" t="s">
        <v>5810</v>
      </c>
    </row>
    <row r="1374" spans="1:30">
      <c r="A1374" s="165" t="s">
        <v>1450</v>
      </c>
      <c r="B1374" s="165" t="s">
        <v>11051</v>
      </c>
      <c r="C1374" s="165" t="s">
        <v>8443</v>
      </c>
      <c r="D1374" s="165" t="s">
        <v>5942</v>
      </c>
      <c r="E1374" s="165" t="s">
        <v>6358</v>
      </c>
      <c r="F1374" s="159">
        <v>19.421299999999999</v>
      </c>
      <c r="G1374" s="159">
        <v>-155.28720000000001</v>
      </c>
      <c r="H1374" s="74">
        <v>52.281999999999996</v>
      </c>
      <c r="I1374" s="74">
        <v>3.5139999999999998</v>
      </c>
      <c r="J1374" s="74">
        <v>12.693</v>
      </c>
      <c r="K1374" s="74">
        <v>0.156</v>
      </c>
      <c r="L1374" s="74">
        <v>5.9320000000000004</v>
      </c>
      <c r="M1374" s="74">
        <v>9.1329999999999991</v>
      </c>
      <c r="N1374" s="74">
        <v>2.7309999999999999</v>
      </c>
      <c r="O1374" s="74">
        <v>0.752</v>
      </c>
      <c r="P1374" s="74">
        <v>0</v>
      </c>
      <c r="Q1374" s="74">
        <v>0.312</v>
      </c>
      <c r="R1374" s="74">
        <v>0.55578831811769203</v>
      </c>
      <c r="S1374" s="74">
        <v>0</v>
      </c>
      <c r="T1374" s="74">
        <v>0</v>
      </c>
      <c r="U1374" s="74">
        <v>2.7317561967196199E-2</v>
      </c>
      <c r="V1374" s="74">
        <v>10.000249999999999</v>
      </c>
      <c r="W1374" s="74">
        <v>1.9608331372500001</v>
      </c>
      <c r="X1374" s="74">
        <v>1119.6078</v>
      </c>
      <c r="Y1374" s="74">
        <v>430</v>
      </c>
      <c r="Z1374" s="74">
        <v>0.13884440127288511</v>
      </c>
      <c r="AA1374" s="74">
        <v>0.86115559872711489</v>
      </c>
      <c r="AB1374" s="74">
        <v>4.6496864825655169E-4</v>
      </c>
      <c r="AC1374" s="74">
        <v>4.6496864825655169E-4</v>
      </c>
      <c r="AD1374" t="s">
        <v>5810</v>
      </c>
    </row>
    <row r="1375" spans="1:30">
      <c r="A1375" s="165" t="s">
        <v>1451</v>
      </c>
      <c r="B1375" s="165" t="s">
        <v>11051</v>
      </c>
      <c r="C1375" s="165" t="s">
        <v>8443</v>
      </c>
      <c r="D1375" s="165" t="s">
        <v>5942</v>
      </c>
      <c r="E1375" s="165" t="s">
        <v>6358</v>
      </c>
      <c r="F1375" s="159">
        <v>19.421299999999999</v>
      </c>
      <c r="G1375" s="159">
        <v>-155.28720000000001</v>
      </c>
      <c r="H1375" s="74">
        <v>51.307000000000002</v>
      </c>
      <c r="I1375" s="74">
        <v>3.6819999999999999</v>
      </c>
      <c r="J1375" s="74">
        <v>13.228999999999999</v>
      </c>
      <c r="K1375" s="74">
        <v>0.153</v>
      </c>
      <c r="L1375" s="74">
        <v>5.9370000000000003</v>
      </c>
      <c r="M1375" s="74">
        <v>9.2569999999999997</v>
      </c>
      <c r="N1375" s="74">
        <v>2.9289999999999998</v>
      </c>
      <c r="O1375" s="74">
        <v>0.748</v>
      </c>
      <c r="P1375" s="74">
        <v>0</v>
      </c>
      <c r="Q1375" s="74">
        <v>0.40600000000000003</v>
      </c>
      <c r="R1375" s="74">
        <v>0.44794152466162102</v>
      </c>
      <c r="S1375" s="74">
        <v>0</v>
      </c>
      <c r="T1375" s="74">
        <v>0</v>
      </c>
      <c r="U1375" s="74">
        <v>3.2375653471659001E-2</v>
      </c>
      <c r="V1375" s="74">
        <v>9.9739000000000004</v>
      </c>
      <c r="W1375" s="74">
        <v>1.9556664711</v>
      </c>
      <c r="X1375" s="74">
        <v>1121.6661999999999</v>
      </c>
      <c r="Y1375" s="74">
        <v>490</v>
      </c>
      <c r="Z1375" s="74">
        <v>8.5147139207464695E-2</v>
      </c>
      <c r="AA1375" s="74">
        <v>0.91485286079253525</v>
      </c>
      <c r="AB1375" s="74">
        <v>6.1673983533507893E-4</v>
      </c>
      <c r="AC1375" s="74">
        <v>6.1673983533507893E-4</v>
      </c>
      <c r="AD1375" t="s">
        <v>5810</v>
      </c>
    </row>
    <row r="1376" spans="1:30">
      <c r="A1376" s="165" t="s">
        <v>1452</v>
      </c>
      <c r="B1376" s="165" t="s">
        <v>11051</v>
      </c>
      <c r="C1376" s="165" t="s">
        <v>8443</v>
      </c>
      <c r="D1376" s="165" t="s">
        <v>5942</v>
      </c>
      <c r="E1376" s="165" t="s">
        <v>6358</v>
      </c>
      <c r="F1376" s="159">
        <v>19.421299999999999</v>
      </c>
      <c r="G1376" s="159">
        <v>-155.28720000000001</v>
      </c>
      <c r="H1376" s="74">
        <v>51.387</v>
      </c>
      <c r="I1376" s="74">
        <v>3.47</v>
      </c>
      <c r="J1376" s="74">
        <v>13.472</v>
      </c>
      <c r="K1376" s="74">
        <v>0.19700000000000001</v>
      </c>
      <c r="L1376" s="74">
        <v>5.9530000000000003</v>
      </c>
      <c r="M1376" s="74">
        <v>10.721</v>
      </c>
      <c r="N1376" s="74">
        <v>2.4540000000000002</v>
      </c>
      <c r="O1376" s="74">
        <v>0.40799999999999997</v>
      </c>
      <c r="P1376" s="74">
        <v>0</v>
      </c>
      <c r="Q1376" s="74">
        <v>0.27400000000000002</v>
      </c>
      <c r="R1376" s="74">
        <v>0.267217689987019</v>
      </c>
      <c r="S1376" s="74">
        <v>0</v>
      </c>
      <c r="T1376" s="74">
        <v>0</v>
      </c>
      <c r="U1376" s="74">
        <v>1.1880508048456201E-2</v>
      </c>
      <c r="V1376" s="74">
        <v>9.6636499999999987</v>
      </c>
      <c r="W1376" s="74">
        <v>1.8948331438499999</v>
      </c>
      <c r="X1376" s="74">
        <v>1145.9685999999999</v>
      </c>
      <c r="Y1376" s="74">
        <v>190</v>
      </c>
      <c r="Z1376" s="74">
        <v>7.6498532603460928E-2</v>
      </c>
      <c r="AA1376" s="74">
        <v>0.92350146739653904</v>
      </c>
      <c r="AB1376" s="74">
        <v>4.2858327226830389E-4</v>
      </c>
      <c r="AC1376" s="74">
        <v>4.2858327226830389E-4</v>
      </c>
      <c r="AD1376" t="s">
        <v>5810</v>
      </c>
    </row>
    <row r="1377" spans="1:30">
      <c r="A1377" s="165" t="s">
        <v>1453</v>
      </c>
      <c r="B1377" s="165" t="s">
        <v>11051</v>
      </c>
      <c r="C1377" s="165" t="s">
        <v>8443</v>
      </c>
      <c r="D1377" s="165" t="s">
        <v>5942</v>
      </c>
      <c r="E1377" s="165" t="s">
        <v>6358</v>
      </c>
      <c r="F1377" s="159">
        <v>19.421299999999999</v>
      </c>
      <c r="G1377" s="159">
        <v>-155.28720000000001</v>
      </c>
      <c r="H1377" s="74">
        <v>50.908999999999999</v>
      </c>
      <c r="I1377" s="74">
        <v>3.4870000000000001</v>
      </c>
      <c r="J1377" s="74">
        <v>13.071999999999999</v>
      </c>
      <c r="K1377" s="74">
        <v>0.21199999999999999</v>
      </c>
      <c r="L1377" s="74">
        <v>5.9550000000000001</v>
      </c>
      <c r="M1377" s="74">
        <v>10.492000000000001</v>
      </c>
      <c r="N1377" s="74">
        <v>2.6629999999999998</v>
      </c>
      <c r="O1377" s="74">
        <v>0.54200000000000004</v>
      </c>
      <c r="P1377" s="74">
        <v>0</v>
      </c>
      <c r="Q1377" s="74">
        <v>0.33600000000000002</v>
      </c>
      <c r="R1377" s="74">
        <v>0.54764731257499299</v>
      </c>
      <c r="S1377" s="74">
        <v>0</v>
      </c>
      <c r="T1377" s="74">
        <v>0</v>
      </c>
      <c r="U1377" s="74">
        <v>2.73117813834362E-2</v>
      </c>
      <c r="V1377" s="74">
        <v>9.6347500000000004</v>
      </c>
      <c r="W1377" s="74">
        <v>1.8891664777499999</v>
      </c>
      <c r="X1377" s="74">
        <v>1142.1672000000001</v>
      </c>
      <c r="Y1377" s="74">
        <v>450</v>
      </c>
      <c r="Z1377" s="74">
        <v>0.1321234933604836</v>
      </c>
      <c r="AA1377" s="74">
        <v>0.86787650663951643</v>
      </c>
      <c r="AB1377" s="74">
        <v>3.4755142849746232E-4</v>
      </c>
      <c r="AC1377" s="74">
        <v>3.4755142849746232E-4</v>
      </c>
      <c r="AD1377" t="s">
        <v>5810</v>
      </c>
    </row>
    <row r="1378" spans="1:30">
      <c r="A1378" s="165" t="s">
        <v>1454</v>
      </c>
      <c r="B1378" s="165" t="s">
        <v>11051</v>
      </c>
      <c r="C1378" s="165" t="s">
        <v>8443</v>
      </c>
      <c r="D1378" s="165" t="s">
        <v>5942</v>
      </c>
      <c r="E1378" s="165" t="s">
        <v>6358</v>
      </c>
      <c r="F1378" s="159">
        <v>19.421299999999999</v>
      </c>
      <c r="G1378" s="159">
        <v>-155.28720000000001</v>
      </c>
      <c r="H1378" s="74">
        <v>51.658999999999999</v>
      </c>
      <c r="I1378" s="74">
        <v>3.4830000000000001</v>
      </c>
      <c r="J1378" s="74">
        <v>13.32</v>
      </c>
      <c r="K1378" s="74">
        <v>0.22700000000000001</v>
      </c>
      <c r="L1378" s="74">
        <v>5.9589999999999996</v>
      </c>
      <c r="M1378" s="74">
        <v>11.063000000000001</v>
      </c>
      <c r="N1378" s="74">
        <v>2.4870000000000001</v>
      </c>
      <c r="O1378" s="74">
        <v>0.498</v>
      </c>
      <c r="P1378" s="74">
        <v>0</v>
      </c>
      <c r="Q1378" s="74">
        <v>0.30499999999999999</v>
      </c>
      <c r="R1378" s="74">
        <v>0.30678118052909098</v>
      </c>
      <c r="S1378" s="74">
        <v>0</v>
      </c>
      <c r="T1378" s="74">
        <v>0</v>
      </c>
      <c r="U1378" s="74">
        <v>3.2861202216223302E-2</v>
      </c>
      <c r="V1378" s="74">
        <v>9.6415500000000005</v>
      </c>
      <c r="W1378" s="74">
        <v>1.89049981095</v>
      </c>
      <c r="X1378" s="74">
        <v>1151.6458</v>
      </c>
      <c r="Y1378" s="74">
        <v>520</v>
      </c>
      <c r="Z1378" s="74">
        <v>3.9653489241662863E-2</v>
      </c>
      <c r="AA1378" s="74">
        <v>0.9603465107583371</v>
      </c>
      <c r="AB1378" s="74">
        <v>3.6691526505067492E-4</v>
      </c>
      <c r="AC1378" s="74">
        <v>3.6691526505067492E-4</v>
      </c>
      <c r="AD1378" t="s">
        <v>5810</v>
      </c>
    </row>
    <row r="1379" spans="1:30">
      <c r="A1379" s="165" t="s">
        <v>1455</v>
      </c>
      <c r="B1379" s="165" t="s">
        <v>11051</v>
      </c>
      <c r="C1379" s="165" t="s">
        <v>8443</v>
      </c>
      <c r="D1379" s="165" t="s">
        <v>5942</v>
      </c>
      <c r="E1379" s="165" t="s">
        <v>6358</v>
      </c>
      <c r="F1379" s="159">
        <v>19.421299999999999</v>
      </c>
      <c r="G1379" s="159">
        <v>-155.28720000000001</v>
      </c>
      <c r="H1379" s="74">
        <v>51.061999999999998</v>
      </c>
      <c r="I1379" s="74">
        <v>2.7749999999999999</v>
      </c>
      <c r="J1379" s="74">
        <v>13.885</v>
      </c>
      <c r="K1379" s="74">
        <v>0.17100000000000001</v>
      </c>
      <c r="L1379" s="74">
        <v>5.9740000000000002</v>
      </c>
      <c r="M1379" s="74">
        <v>9.74</v>
      </c>
      <c r="N1379" s="74">
        <v>2.6869999999999998</v>
      </c>
      <c r="O1379" s="74">
        <v>0.67600000000000005</v>
      </c>
      <c r="P1379" s="74">
        <v>0</v>
      </c>
      <c r="Q1379" s="74">
        <v>0.38600000000000001</v>
      </c>
      <c r="R1379" s="74">
        <v>0.284634155611591</v>
      </c>
      <c r="S1379" s="74">
        <v>0</v>
      </c>
      <c r="T1379" s="74">
        <v>0</v>
      </c>
      <c r="U1379" s="74">
        <v>2.5944388990201499E-2</v>
      </c>
      <c r="V1379" s="74">
        <v>9.9330999999999996</v>
      </c>
      <c r="W1379" s="74">
        <v>1.9476664719000001</v>
      </c>
      <c r="X1379" s="74">
        <v>1129.684</v>
      </c>
      <c r="Y1379" s="74">
        <v>410</v>
      </c>
      <c r="Z1379" s="74">
        <v>4.1564510285650953E-2</v>
      </c>
      <c r="AA1379" s="74">
        <v>0.95843548971434911</v>
      </c>
      <c r="AB1379" s="74">
        <v>4.3800649941154278E-4</v>
      </c>
      <c r="AC1379" s="74">
        <v>4.3800649941154278E-4</v>
      </c>
      <c r="AD1379" t="s">
        <v>5810</v>
      </c>
    </row>
    <row r="1380" spans="1:30">
      <c r="A1380" s="165" t="s">
        <v>1456</v>
      </c>
      <c r="B1380" s="165" t="s">
        <v>11051</v>
      </c>
      <c r="C1380" s="165" t="s">
        <v>8443</v>
      </c>
      <c r="D1380" s="165" t="s">
        <v>5942</v>
      </c>
      <c r="E1380" s="165" t="s">
        <v>6358</v>
      </c>
      <c r="F1380" s="159">
        <v>19.421299999999999</v>
      </c>
      <c r="G1380" s="159">
        <v>-155.28720000000001</v>
      </c>
      <c r="H1380" s="74">
        <v>51.360999999999997</v>
      </c>
      <c r="I1380" s="74">
        <v>3.4649999999999999</v>
      </c>
      <c r="J1380" s="74">
        <v>13.451000000000001</v>
      </c>
      <c r="K1380" s="74">
        <v>0.19600000000000001</v>
      </c>
      <c r="L1380" s="74">
        <v>5.9770000000000003</v>
      </c>
      <c r="M1380" s="74">
        <v>10.442</v>
      </c>
      <c r="N1380" s="74">
        <v>2.6160000000000001</v>
      </c>
      <c r="O1380" s="74">
        <v>0.54600000000000004</v>
      </c>
      <c r="P1380" s="74">
        <v>0</v>
      </c>
      <c r="Q1380" s="74">
        <v>0.318</v>
      </c>
      <c r="R1380" s="74">
        <v>0.287710369419587</v>
      </c>
      <c r="S1380" s="74">
        <v>0</v>
      </c>
      <c r="T1380" s="74">
        <v>0</v>
      </c>
      <c r="U1380" s="74">
        <v>2.2556057150629701E-2</v>
      </c>
      <c r="V1380" s="74">
        <v>9.6304999999999996</v>
      </c>
      <c r="W1380" s="74">
        <v>1.8883331445</v>
      </c>
      <c r="X1380" s="74">
        <v>1141.3371999999999</v>
      </c>
      <c r="Y1380" s="74">
        <v>350</v>
      </c>
      <c r="Z1380" s="74">
        <v>4.9912309588938067E-2</v>
      </c>
      <c r="AA1380" s="74">
        <v>0.950087690411062</v>
      </c>
      <c r="AB1380" s="74">
        <v>6.280120511640288E-4</v>
      </c>
      <c r="AC1380" s="74">
        <v>6.280120511640288E-4</v>
      </c>
      <c r="AD1380" t="s">
        <v>5810</v>
      </c>
    </row>
    <row r="1381" spans="1:30">
      <c r="A1381" s="165" t="s">
        <v>1457</v>
      </c>
      <c r="B1381" s="165" t="s">
        <v>11051</v>
      </c>
      <c r="C1381" s="165" t="s">
        <v>8443</v>
      </c>
      <c r="D1381" s="165" t="s">
        <v>5942</v>
      </c>
      <c r="E1381" s="165" t="s">
        <v>6358</v>
      </c>
      <c r="F1381" s="159">
        <v>19.421299999999999</v>
      </c>
      <c r="G1381" s="159">
        <v>-155.28720000000001</v>
      </c>
      <c r="H1381" s="74">
        <v>51.295000000000002</v>
      </c>
      <c r="I1381" s="74">
        <v>3.536</v>
      </c>
      <c r="J1381" s="74">
        <v>13.375999999999999</v>
      </c>
      <c r="K1381" s="74">
        <v>0.17699999999999999</v>
      </c>
      <c r="L1381" s="74">
        <v>5.9779999999999998</v>
      </c>
      <c r="M1381" s="74">
        <v>10.564</v>
      </c>
      <c r="N1381" s="74">
        <v>2.7050000000000001</v>
      </c>
      <c r="O1381" s="74">
        <v>0.36199999999999999</v>
      </c>
      <c r="P1381" s="74">
        <v>0</v>
      </c>
      <c r="Q1381" s="74">
        <v>0.30299999999999999</v>
      </c>
      <c r="R1381" s="74">
        <v>0.29032568242263801</v>
      </c>
      <c r="S1381" s="74">
        <v>0</v>
      </c>
      <c r="T1381" s="74">
        <v>0</v>
      </c>
      <c r="U1381" s="74">
        <v>1.33230691598088E-2</v>
      </c>
      <c r="V1381" s="74">
        <v>9.6653500000000001</v>
      </c>
      <c r="W1381" s="74">
        <v>1.8951664771500001</v>
      </c>
      <c r="X1381" s="74">
        <v>1143.3624</v>
      </c>
      <c r="Y1381" s="74">
        <v>210</v>
      </c>
      <c r="Z1381" s="74">
        <v>8.1267286573147024E-2</v>
      </c>
      <c r="AA1381" s="74">
        <v>0.91873271342685303</v>
      </c>
      <c r="AB1381" s="74">
        <v>5.9450771443801502E-4</v>
      </c>
      <c r="AC1381" s="74">
        <v>5.945077144380148E-4</v>
      </c>
      <c r="AD1381" t="s">
        <v>5810</v>
      </c>
    </row>
    <row r="1382" spans="1:30">
      <c r="A1382" s="165" t="s">
        <v>1458</v>
      </c>
      <c r="B1382" s="165" t="s">
        <v>11051</v>
      </c>
      <c r="C1382" s="165" t="s">
        <v>8443</v>
      </c>
      <c r="D1382" s="165" t="s">
        <v>5942</v>
      </c>
      <c r="E1382" s="165" t="s">
        <v>6358</v>
      </c>
      <c r="F1382" s="159">
        <v>19.421299999999999</v>
      </c>
      <c r="G1382" s="159">
        <v>-155.28720000000001</v>
      </c>
      <c r="H1382" s="74">
        <v>51.34</v>
      </c>
      <c r="I1382" s="74">
        <v>3.56</v>
      </c>
      <c r="J1382" s="74">
        <v>13.345000000000001</v>
      </c>
      <c r="K1382" s="74">
        <v>0.216</v>
      </c>
      <c r="L1382" s="74">
        <v>5.9779999999999998</v>
      </c>
      <c r="M1382" s="74">
        <v>9.0559999999999992</v>
      </c>
      <c r="N1382" s="74">
        <v>2.903</v>
      </c>
      <c r="O1382" s="74">
        <v>0.749</v>
      </c>
      <c r="P1382" s="74">
        <v>0</v>
      </c>
      <c r="Q1382" s="74">
        <v>0.35099999999999998</v>
      </c>
      <c r="R1382" s="74">
        <v>0.77762526898755202</v>
      </c>
      <c r="S1382" s="74">
        <v>0</v>
      </c>
      <c r="T1382" s="74">
        <v>0</v>
      </c>
      <c r="U1382" s="74">
        <v>1.9455626722845499E-2</v>
      </c>
      <c r="V1382" s="74">
        <v>9.7180499999999999</v>
      </c>
      <c r="W1382" s="74">
        <v>1.90549980945</v>
      </c>
      <c r="X1382" s="74">
        <v>1118.3296</v>
      </c>
      <c r="Y1382" s="74">
        <v>370</v>
      </c>
      <c r="Z1382" s="74">
        <v>0.29028723300017528</v>
      </c>
      <c r="AA1382" s="74">
        <v>0.70971276699982466</v>
      </c>
      <c r="AB1382" s="74">
        <v>9.8903376789263227E-5</v>
      </c>
      <c r="AC1382" s="74">
        <v>9.8903376789263254E-5</v>
      </c>
      <c r="AD1382" t="s">
        <v>5810</v>
      </c>
    </row>
    <row r="1383" spans="1:30">
      <c r="A1383" s="165" t="s">
        <v>1459</v>
      </c>
      <c r="B1383" s="165" t="s">
        <v>11051</v>
      </c>
      <c r="C1383" s="165" t="s">
        <v>8443</v>
      </c>
      <c r="D1383" s="165" t="s">
        <v>5942</v>
      </c>
      <c r="E1383" s="165" t="s">
        <v>6358</v>
      </c>
      <c r="F1383" s="159">
        <v>19.421299999999999</v>
      </c>
      <c r="G1383" s="159">
        <v>-155.28720000000001</v>
      </c>
      <c r="H1383" s="74">
        <v>51.066000000000003</v>
      </c>
      <c r="I1383" s="74">
        <v>3.1080000000000001</v>
      </c>
      <c r="J1383" s="74">
        <v>13.369</v>
      </c>
      <c r="K1383" s="74">
        <v>0.18</v>
      </c>
      <c r="L1383" s="74">
        <v>5.984</v>
      </c>
      <c r="M1383" s="74">
        <v>9.923</v>
      </c>
      <c r="N1383" s="74">
        <v>2.5259999999999998</v>
      </c>
      <c r="O1383" s="74">
        <v>0.61599999999999999</v>
      </c>
      <c r="P1383" s="74">
        <v>0</v>
      </c>
      <c r="Q1383" s="74">
        <v>0.34</v>
      </c>
      <c r="R1383" s="74">
        <v>0.91636057639254398</v>
      </c>
      <c r="S1383" s="74">
        <v>0</v>
      </c>
      <c r="T1383" s="74">
        <v>0</v>
      </c>
      <c r="U1383" s="74">
        <v>2.3011933428375299E-2</v>
      </c>
      <c r="V1383" s="74">
        <v>10.0878</v>
      </c>
      <c r="W1383" s="74">
        <v>1.9779998022</v>
      </c>
      <c r="X1383" s="74">
        <v>1132.7218</v>
      </c>
      <c r="Y1383" s="74">
        <v>460</v>
      </c>
      <c r="Z1383" s="74">
        <v>0.31971008588902028</v>
      </c>
      <c r="AA1383" s="74">
        <v>0.68028991411097972</v>
      </c>
      <c r="AB1383" s="74">
        <v>4.328961534198731E-4</v>
      </c>
      <c r="AC1383" s="74">
        <v>4.3289615341987321E-4</v>
      </c>
      <c r="AD1383" t="s">
        <v>5810</v>
      </c>
    </row>
    <row r="1384" spans="1:30">
      <c r="A1384" s="165" t="s">
        <v>1460</v>
      </c>
      <c r="B1384" s="165" t="s">
        <v>11051</v>
      </c>
      <c r="C1384" s="165" t="s">
        <v>8443</v>
      </c>
      <c r="D1384" s="165" t="s">
        <v>5942</v>
      </c>
      <c r="E1384" s="165" t="s">
        <v>6358</v>
      </c>
      <c r="F1384" s="159">
        <v>19.421299999999999</v>
      </c>
      <c r="G1384" s="159">
        <v>-155.28720000000001</v>
      </c>
      <c r="H1384" s="74">
        <v>51.375</v>
      </c>
      <c r="I1384" s="74">
        <v>3.343</v>
      </c>
      <c r="J1384" s="74">
        <v>13.202</v>
      </c>
      <c r="K1384" s="74">
        <v>0.13400000000000001</v>
      </c>
      <c r="L1384" s="74">
        <v>6.0010000000000003</v>
      </c>
      <c r="M1384" s="74">
        <v>9.7289999999999992</v>
      </c>
      <c r="N1384" s="74">
        <v>2.6019999999999999</v>
      </c>
      <c r="O1384" s="74">
        <v>0.63500000000000001</v>
      </c>
      <c r="P1384" s="74">
        <v>0</v>
      </c>
      <c r="Q1384" s="74">
        <v>0.36399999999999999</v>
      </c>
      <c r="R1384" s="74">
        <v>0.57191803712575096</v>
      </c>
      <c r="S1384" s="74">
        <v>0</v>
      </c>
      <c r="T1384" s="74">
        <v>0</v>
      </c>
      <c r="U1384" s="74">
        <v>2.2398358245325E-2</v>
      </c>
      <c r="V1384" s="74">
        <v>10.0946</v>
      </c>
      <c r="W1384" s="74">
        <v>1.9793331354000001</v>
      </c>
      <c r="X1384" s="74">
        <v>1129.5014000000001</v>
      </c>
      <c r="Y1384" s="74">
        <v>370</v>
      </c>
      <c r="Z1384" s="74">
        <v>0.1704172425597662</v>
      </c>
      <c r="AA1384" s="74">
        <v>0.8295827574402338</v>
      </c>
      <c r="AB1384" s="74">
        <v>7.4190692227438639E-4</v>
      </c>
      <c r="AC1384" s="74">
        <v>7.4190692227438606E-4</v>
      </c>
      <c r="AD1384" t="s">
        <v>5810</v>
      </c>
    </row>
    <row r="1385" spans="1:30">
      <c r="A1385" s="165" t="s">
        <v>1461</v>
      </c>
      <c r="B1385" s="165" t="s">
        <v>11051</v>
      </c>
      <c r="C1385" s="165" t="s">
        <v>8443</v>
      </c>
      <c r="D1385" s="165" t="s">
        <v>5942</v>
      </c>
      <c r="E1385" s="165" t="s">
        <v>6358</v>
      </c>
      <c r="F1385" s="159">
        <v>19.421299999999999</v>
      </c>
      <c r="G1385" s="159">
        <v>-155.28720000000001</v>
      </c>
      <c r="H1385" s="74">
        <v>51.237000000000002</v>
      </c>
      <c r="I1385" s="74">
        <v>3.3370000000000002</v>
      </c>
      <c r="J1385" s="74">
        <v>13.356999999999999</v>
      </c>
      <c r="K1385" s="74">
        <v>0.19800000000000001</v>
      </c>
      <c r="L1385" s="74">
        <v>6.0049999999999999</v>
      </c>
      <c r="M1385" s="74">
        <v>9.9789999999999992</v>
      </c>
      <c r="N1385" s="74">
        <v>2.613</v>
      </c>
      <c r="O1385" s="74">
        <v>0.67600000000000005</v>
      </c>
      <c r="P1385" s="74">
        <v>0</v>
      </c>
      <c r="Q1385" s="74">
        <v>0.377</v>
      </c>
      <c r="R1385" s="74">
        <v>0.40406212554865101</v>
      </c>
      <c r="S1385" s="74">
        <v>0</v>
      </c>
      <c r="T1385" s="74">
        <v>0</v>
      </c>
      <c r="U1385" s="74">
        <v>2.13988560282476E-2</v>
      </c>
      <c r="V1385" s="74">
        <v>9.905050000000001</v>
      </c>
      <c r="W1385" s="74">
        <v>1.9421664724500001</v>
      </c>
      <c r="X1385" s="74">
        <v>1133.6514</v>
      </c>
      <c r="Y1385" s="74">
        <v>340</v>
      </c>
      <c r="Z1385" s="74">
        <v>9.6989987651339357E-2</v>
      </c>
      <c r="AA1385" s="74">
        <v>0.90301001234866063</v>
      </c>
      <c r="AB1385" s="74">
        <v>3.7712282501096631E-4</v>
      </c>
      <c r="AC1385" s="74">
        <v>3.7712282501096598E-4</v>
      </c>
      <c r="AD1385" t="s">
        <v>5810</v>
      </c>
    </row>
    <row r="1386" spans="1:30">
      <c r="A1386" s="165" t="s">
        <v>1462</v>
      </c>
      <c r="B1386" s="165" t="s">
        <v>11051</v>
      </c>
      <c r="C1386" s="165" t="s">
        <v>8443</v>
      </c>
      <c r="D1386" s="165" t="s">
        <v>5942</v>
      </c>
      <c r="E1386" s="165" t="s">
        <v>6358</v>
      </c>
      <c r="F1386" s="159">
        <v>19.421299999999999</v>
      </c>
      <c r="G1386" s="159">
        <v>-155.28720000000001</v>
      </c>
      <c r="H1386" s="74">
        <v>50.826000000000001</v>
      </c>
      <c r="I1386" s="74">
        <v>3.4550000000000001</v>
      </c>
      <c r="J1386" s="74">
        <v>13.068</v>
      </c>
      <c r="K1386" s="74">
        <v>0.17299999999999999</v>
      </c>
      <c r="L1386" s="74">
        <v>6.0110000000000001</v>
      </c>
      <c r="M1386" s="74">
        <v>10.602</v>
      </c>
      <c r="N1386" s="74">
        <v>2.8330000000000002</v>
      </c>
      <c r="O1386" s="74">
        <v>0.372</v>
      </c>
      <c r="P1386" s="74">
        <v>0</v>
      </c>
      <c r="Q1386" s="74">
        <v>0.30199999999999999</v>
      </c>
      <c r="R1386" s="74">
        <v>0.29484458423306198</v>
      </c>
      <c r="S1386" s="74">
        <v>0</v>
      </c>
      <c r="T1386" s="74">
        <v>0</v>
      </c>
      <c r="U1386" s="74">
        <v>1.88078124564557E-2</v>
      </c>
      <c r="V1386" s="74">
        <v>9.632200000000001</v>
      </c>
      <c r="W1386" s="74">
        <v>1.8886664778</v>
      </c>
      <c r="X1386" s="74">
        <v>1143.9931999999999</v>
      </c>
      <c r="Y1386" s="74">
        <v>300</v>
      </c>
      <c r="Z1386" s="74">
        <v>5.9901688871257838E-2</v>
      </c>
      <c r="AA1386" s="74">
        <v>0.9400983111287422</v>
      </c>
      <c r="AB1386" s="74">
        <v>1.0181171611943239E-4</v>
      </c>
      <c r="AC1386" s="74">
        <v>1.018117161194323E-4</v>
      </c>
      <c r="AD1386" t="s">
        <v>5810</v>
      </c>
    </row>
    <row r="1387" spans="1:30">
      <c r="A1387" s="165" t="s">
        <v>1463</v>
      </c>
      <c r="B1387" s="165" t="s">
        <v>11051</v>
      </c>
      <c r="C1387" s="165" t="s">
        <v>8443</v>
      </c>
      <c r="D1387" s="165" t="s">
        <v>5942</v>
      </c>
      <c r="E1387" s="165" t="s">
        <v>6358</v>
      </c>
      <c r="F1387" s="159">
        <v>19.421299999999999</v>
      </c>
      <c r="G1387" s="159">
        <v>-155.28720000000001</v>
      </c>
      <c r="H1387" s="74">
        <v>51.649000000000001</v>
      </c>
      <c r="I1387" s="74">
        <v>2.758</v>
      </c>
      <c r="J1387" s="74">
        <v>13.747</v>
      </c>
      <c r="K1387" s="74">
        <v>0.28199999999999997</v>
      </c>
      <c r="L1387" s="74">
        <v>6.02</v>
      </c>
      <c r="M1387" s="74">
        <v>10.397</v>
      </c>
      <c r="N1387" s="74">
        <v>2.4350000000000001</v>
      </c>
      <c r="O1387" s="74">
        <v>0.496</v>
      </c>
      <c r="P1387" s="74">
        <v>0</v>
      </c>
      <c r="Q1387" s="74">
        <v>0.34699999999999998</v>
      </c>
      <c r="R1387" s="74">
        <v>0.30629953744622002</v>
      </c>
      <c r="S1387" s="74">
        <v>0</v>
      </c>
      <c r="T1387" s="74">
        <v>0</v>
      </c>
      <c r="U1387" s="74">
        <v>2.4726851613458299E-2</v>
      </c>
      <c r="V1387" s="74">
        <v>9.6372999999999998</v>
      </c>
      <c r="W1387" s="74">
        <v>1.8896664777000001</v>
      </c>
      <c r="X1387" s="74">
        <v>1140.5902000000001</v>
      </c>
      <c r="Y1387" s="74">
        <v>400</v>
      </c>
      <c r="Z1387" s="74">
        <v>4.8426470696413239E-2</v>
      </c>
      <c r="AA1387" s="74">
        <v>0.95157352930358674</v>
      </c>
      <c r="AB1387" s="74">
        <v>3.845891773397539E-4</v>
      </c>
      <c r="AC1387" s="74">
        <v>3.8458917733975368E-4</v>
      </c>
      <c r="AD1387" t="s">
        <v>5810</v>
      </c>
    </row>
    <row r="1388" spans="1:30">
      <c r="A1388" s="165" t="s">
        <v>1464</v>
      </c>
      <c r="B1388" s="165" t="s">
        <v>11051</v>
      </c>
      <c r="C1388" s="165" t="s">
        <v>8443</v>
      </c>
      <c r="D1388" s="165" t="s">
        <v>5942</v>
      </c>
      <c r="E1388" s="165" t="s">
        <v>6358</v>
      </c>
      <c r="F1388" s="159">
        <v>19.421299999999999</v>
      </c>
      <c r="G1388" s="159">
        <v>-155.28720000000001</v>
      </c>
      <c r="H1388" s="74">
        <v>48.703000000000003</v>
      </c>
      <c r="I1388" s="74">
        <v>4.4189999999999996</v>
      </c>
      <c r="J1388" s="74">
        <v>13.832000000000001</v>
      </c>
      <c r="K1388" s="74">
        <v>0.193</v>
      </c>
      <c r="L1388" s="74">
        <v>6.0380000000000003</v>
      </c>
      <c r="M1388" s="74">
        <v>11.313000000000001</v>
      </c>
      <c r="N1388" s="74">
        <v>2.5190000000000001</v>
      </c>
      <c r="O1388" s="74">
        <v>0.46899999999999997</v>
      </c>
      <c r="P1388" s="74">
        <v>0</v>
      </c>
      <c r="Q1388" s="74">
        <v>0.27700000000000002</v>
      </c>
      <c r="R1388" s="74">
        <v>0.50651799336991299</v>
      </c>
      <c r="S1388" s="74">
        <v>0</v>
      </c>
      <c r="T1388" s="74">
        <v>0</v>
      </c>
      <c r="U1388" s="74">
        <v>1.63972715888718E-2</v>
      </c>
      <c r="V1388" s="74">
        <v>9.8175000000000008</v>
      </c>
      <c r="W1388" s="74">
        <v>1.9249998075000001</v>
      </c>
      <c r="X1388" s="74">
        <v>1155.7958000000001</v>
      </c>
      <c r="Y1388" s="74">
        <v>280</v>
      </c>
      <c r="Z1388" s="74">
        <v>0.19350333548753809</v>
      </c>
      <c r="AA1388" s="74">
        <v>0.80649666451246194</v>
      </c>
      <c r="AB1388" s="74">
        <v>7.2038062206701266E-4</v>
      </c>
      <c r="AC1388" s="74">
        <v>7.2038062206701266E-4</v>
      </c>
      <c r="AD1388" t="s">
        <v>5810</v>
      </c>
    </row>
    <row r="1389" spans="1:30">
      <c r="A1389" s="165" t="s">
        <v>1465</v>
      </c>
      <c r="B1389" s="165" t="s">
        <v>11051</v>
      </c>
      <c r="C1389" s="165" t="s">
        <v>8443</v>
      </c>
      <c r="D1389" s="165" t="s">
        <v>5942</v>
      </c>
      <c r="E1389" s="165" t="s">
        <v>6358</v>
      </c>
      <c r="F1389" s="159">
        <v>19.421299999999999</v>
      </c>
      <c r="G1389" s="159">
        <v>-155.28720000000001</v>
      </c>
      <c r="H1389" s="74">
        <v>52.014000000000003</v>
      </c>
      <c r="I1389" s="74">
        <v>3.375</v>
      </c>
      <c r="J1389" s="74">
        <v>11.532</v>
      </c>
      <c r="K1389" s="74">
        <v>0.17</v>
      </c>
      <c r="L1389" s="74">
        <v>6.0380000000000003</v>
      </c>
      <c r="M1389" s="74">
        <v>11.358000000000001</v>
      </c>
      <c r="N1389" s="74">
        <v>2.4900000000000002</v>
      </c>
      <c r="O1389" s="74">
        <v>0.59</v>
      </c>
      <c r="P1389" s="74">
        <v>0</v>
      </c>
      <c r="Q1389" s="74">
        <v>0.307</v>
      </c>
      <c r="R1389" s="74">
        <v>0.439203952030497</v>
      </c>
      <c r="S1389" s="74">
        <v>0</v>
      </c>
      <c r="T1389" s="74">
        <v>0</v>
      </c>
      <c r="U1389" s="74">
        <v>4.4956398394007E-3</v>
      </c>
      <c r="V1389" s="74">
        <v>9.7766999999999999</v>
      </c>
      <c r="W1389" s="74">
        <v>1.9169998082999999</v>
      </c>
      <c r="X1389" s="74">
        <v>1156.5427999999999</v>
      </c>
      <c r="Y1389" s="74">
        <v>90</v>
      </c>
      <c r="Z1389" s="74">
        <v>0.38170446841947142</v>
      </c>
      <c r="AA1389" s="74">
        <v>0.61829553158052863</v>
      </c>
      <c r="AB1389" s="74">
        <v>6.9866216385195746E-4</v>
      </c>
      <c r="AC1389" s="74">
        <v>6.9866216385195746E-4</v>
      </c>
      <c r="AD1389" t="s">
        <v>5810</v>
      </c>
    </row>
    <row r="1390" spans="1:30">
      <c r="A1390" s="165" t="s">
        <v>1466</v>
      </c>
      <c r="B1390" s="165" t="s">
        <v>11051</v>
      </c>
      <c r="C1390" s="165" t="s">
        <v>8443</v>
      </c>
      <c r="D1390" s="165" t="s">
        <v>5942</v>
      </c>
      <c r="E1390" s="165" t="s">
        <v>6358</v>
      </c>
      <c r="F1390" s="159">
        <v>19.421299999999999</v>
      </c>
      <c r="G1390" s="159">
        <v>-155.28720000000001</v>
      </c>
      <c r="H1390" s="74">
        <v>52.097000000000001</v>
      </c>
      <c r="I1390" s="74">
        <v>2.9159999999999999</v>
      </c>
      <c r="J1390" s="74">
        <v>13.192</v>
      </c>
      <c r="K1390" s="74">
        <v>0.16900000000000001</v>
      </c>
      <c r="L1390" s="74">
        <v>6.0570000000000004</v>
      </c>
      <c r="M1390" s="74">
        <v>9.968</v>
      </c>
      <c r="N1390" s="74">
        <v>2.4609999999999999</v>
      </c>
      <c r="O1390" s="74">
        <v>0.63700000000000001</v>
      </c>
      <c r="P1390" s="74">
        <v>0</v>
      </c>
      <c r="Q1390" s="74">
        <v>0.23100000000000001</v>
      </c>
      <c r="R1390" s="74">
        <v>0.53027618360037998</v>
      </c>
      <c r="S1390" s="74">
        <v>0</v>
      </c>
      <c r="T1390" s="74">
        <v>0</v>
      </c>
      <c r="U1390" s="74">
        <v>1.6904021806844399E-2</v>
      </c>
      <c r="V1390" s="74">
        <v>9.8523499999999995</v>
      </c>
      <c r="W1390" s="74">
        <v>1.93183314015</v>
      </c>
      <c r="X1390" s="74">
        <v>1133.4688000000001</v>
      </c>
      <c r="Y1390" s="74">
        <v>290</v>
      </c>
      <c r="Z1390" s="74">
        <v>0.17954196215132881</v>
      </c>
      <c r="AA1390" s="74">
        <v>0.82045803784867122</v>
      </c>
      <c r="AB1390" s="74">
        <v>6.3117740934726303E-4</v>
      </c>
      <c r="AC1390" s="74">
        <v>6.3117740934726249E-4</v>
      </c>
      <c r="AD1390" t="s">
        <v>5810</v>
      </c>
    </row>
    <row r="1391" spans="1:30">
      <c r="A1391" s="165" t="s">
        <v>1467</v>
      </c>
      <c r="B1391" s="165" t="s">
        <v>11051</v>
      </c>
      <c r="C1391" s="165" t="s">
        <v>8443</v>
      </c>
      <c r="D1391" s="165" t="s">
        <v>5942</v>
      </c>
      <c r="E1391" s="165" t="s">
        <v>6358</v>
      </c>
      <c r="F1391" s="159">
        <v>19.421299999999999</v>
      </c>
      <c r="G1391" s="159">
        <v>-155.28720000000001</v>
      </c>
      <c r="H1391" s="74">
        <v>51.545999999999999</v>
      </c>
      <c r="I1391" s="74">
        <v>3.4609999999999999</v>
      </c>
      <c r="J1391" s="74">
        <v>13.233000000000001</v>
      </c>
      <c r="K1391" s="74">
        <v>0.22600000000000001</v>
      </c>
      <c r="L1391" s="74">
        <v>6.0609999999999999</v>
      </c>
      <c r="M1391" s="74">
        <v>11.026</v>
      </c>
      <c r="N1391" s="74">
        <v>2.3860000000000001</v>
      </c>
      <c r="O1391" s="74">
        <v>0.51200000000000001</v>
      </c>
      <c r="P1391" s="74">
        <v>0</v>
      </c>
      <c r="Q1391" s="74">
        <v>0.28999999999999998</v>
      </c>
      <c r="R1391" s="74">
        <v>0.30958116963035498</v>
      </c>
      <c r="S1391" s="74">
        <v>0</v>
      </c>
      <c r="T1391" s="74">
        <v>0</v>
      </c>
      <c r="U1391" s="74">
        <v>2.55284405526514E-2</v>
      </c>
      <c r="V1391" s="74">
        <v>9.7231500000000004</v>
      </c>
      <c r="W1391" s="74">
        <v>1.9064998093500001</v>
      </c>
      <c r="X1391" s="74">
        <v>1151.0316</v>
      </c>
      <c r="Y1391" s="74">
        <v>400</v>
      </c>
      <c r="Z1391" s="74">
        <v>5.123217841978097E-2</v>
      </c>
      <c r="AA1391" s="74">
        <v>0.94876782158021911</v>
      </c>
      <c r="AB1391" s="74">
        <v>5.7989077560025482E-4</v>
      </c>
      <c r="AC1391" s="74">
        <v>5.7989077560025482E-4</v>
      </c>
      <c r="AD1391" t="s">
        <v>5810</v>
      </c>
    </row>
    <row r="1392" spans="1:30">
      <c r="A1392" s="165" t="s">
        <v>1468</v>
      </c>
      <c r="B1392" s="165" t="s">
        <v>11051</v>
      </c>
      <c r="C1392" s="165" t="s">
        <v>8443</v>
      </c>
      <c r="D1392" s="165" t="s">
        <v>5942</v>
      </c>
      <c r="E1392" s="165" t="s">
        <v>6358</v>
      </c>
      <c r="F1392" s="159">
        <v>19.421299999999999</v>
      </c>
      <c r="G1392" s="159">
        <v>-155.28720000000001</v>
      </c>
      <c r="H1392" s="74">
        <v>51.212000000000003</v>
      </c>
      <c r="I1392" s="74">
        <v>3.5329999999999999</v>
      </c>
      <c r="J1392" s="74">
        <v>13.244999999999999</v>
      </c>
      <c r="K1392" s="74">
        <v>0.214</v>
      </c>
      <c r="L1392" s="74">
        <v>6.0960000000000001</v>
      </c>
      <c r="M1392" s="74">
        <v>9.6359999999999992</v>
      </c>
      <c r="N1392" s="74">
        <v>2.5230000000000001</v>
      </c>
      <c r="O1392" s="74">
        <v>0.502</v>
      </c>
      <c r="P1392" s="74">
        <v>0</v>
      </c>
      <c r="Q1392" s="74">
        <v>0.3</v>
      </c>
      <c r="R1392" s="74">
        <v>0.58983126552722598</v>
      </c>
      <c r="S1392" s="74">
        <v>0</v>
      </c>
      <c r="T1392" s="74">
        <v>0</v>
      </c>
      <c r="U1392" s="74">
        <v>2.98833391114138E-2</v>
      </c>
      <c r="V1392" s="74">
        <v>9.63645</v>
      </c>
      <c r="W1392" s="74">
        <v>1.8894998110500001</v>
      </c>
      <c r="X1392" s="74">
        <v>1127.9576</v>
      </c>
      <c r="Y1392" s="74">
        <v>490</v>
      </c>
      <c r="Z1392" s="74">
        <v>0.1410455667801217</v>
      </c>
      <c r="AA1392" s="74">
        <v>0.8589544332198783</v>
      </c>
      <c r="AB1392" s="74">
        <v>2.9566400713723032E-4</v>
      </c>
      <c r="AC1392" s="74">
        <v>2.9566400713723038E-4</v>
      </c>
      <c r="AD1392" t="s">
        <v>5810</v>
      </c>
    </row>
    <row r="1393" spans="1:30">
      <c r="A1393" s="165" t="s">
        <v>1469</v>
      </c>
      <c r="B1393" s="165" t="s">
        <v>11051</v>
      </c>
      <c r="C1393" s="165" t="s">
        <v>8443</v>
      </c>
      <c r="D1393" s="165" t="s">
        <v>5942</v>
      </c>
      <c r="E1393" s="165" t="s">
        <v>6358</v>
      </c>
      <c r="F1393" s="159">
        <v>19.421299999999999</v>
      </c>
      <c r="G1393" s="159">
        <v>-155.28720000000001</v>
      </c>
      <c r="H1393" s="74">
        <v>51.307000000000002</v>
      </c>
      <c r="I1393" s="74">
        <v>3.383</v>
      </c>
      <c r="J1393" s="74">
        <v>13.391999999999999</v>
      </c>
      <c r="K1393" s="74">
        <v>0.17799999999999999</v>
      </c>
      <c r="L1393" s="74">
        <v>6.1340000000000003</v>
      </c>
      <c r="M1393" s="74">
        <v>9.7690000000000001</v>
      </c>
      <c r="N1393" s="74">
        <v>2.7309999999999999</v>
      </c>
      <c r="O1393" s="74">
        <v>0.65800000000000003</v>
      </c>
      <c r="P1393" s="74">
        <v>0</v>
      </c>
      <c r="Q1393" s="74">
        <v>0.313</v>
      </c>
      <c r="R1393" s="74">
        <v>0.47577603366290699</v>
      </c>
      <c r="S1393" s="74">
        <v>0</v>
      </c>
      <c r="T1393" s="74">
        <v>0</v>
      </c>
      <c r="U1393" s="74">
        <v>2.6811575699189599E-2</v>
      </c>
      <c r="V1393" s="74">
        <v>9.7724499999999992</v>
      </c>
      <c r="W1393" s="74">
        <v>1.91616647505</v>
      </c>
      <c r="X1393" s="74">
        <v>1130.1654000000001</v>
      </c>
      <c r="Y1393" s="74">
        <v>430</v>
      </c>
      <c r="Z1393" s="74">
        <v>0.1060961439824179</v>
      </c>
      <c r="AA1393" s="74">
        <v>0.89390385601758204</v>
      </c>
      <c r="AB1393" s="74">
        <v>2.385818829489464E-4</v>
      </c>
      <c r="AC1393" s="74">
        <v>2.385818829489463E-4</v>
      </c>
      <c r="AD1393" t="s">
        <v>5810</v>
      </c>
    </row>
    <row r="1394" spans="1:30">
      <c r="A1394" s="165" t="s">
        <v>1470</v>
      </c>
      <c r="B1394" s="165" t="s">
        <v>11051</v>
      </c>
      <c r="C1394" s="165" t="s">
        <v>8443</v>
      </c>
      <c r="D1394" s="165" t="s">
        <v>5942</v>
      </c>
      <c r="E1394" s="165" t="s">
        <v>6358</v>
      </c>
      <c r="F1394" s="159">
        <v>19.421299999999999</v>
      </c>
      <c r="G1394" s="159">
        <v>-155.28720000000001</v>
      </c>
      <c r="H1394" s="74">
        <v>53.037999999999997</v>
      </c>
      <c r="I1394" s="74">
        <v>1.9770000000000001</v>
      </c>
      <c r="J1394" s="74">
        <v>13.631</v>
      </c>
      <c r="K1394" s="74">
        <v>0.114</v>
      </c>
      <c r="L1394" s="74">
        <v>6.1360000000000001</v>
      </c>
      <c r="M1394" s="74">
        <v>7.7869999999999999</v>
      </c>
      <c r="N1394" s="74">
        <v>3.6909999999999998</v>
      </c>
      <c r="O1394" s="74">
        <v>0.752</v>
      </c>
      <c r="P1394" s="74">
        <v>0</v>
      </c>
      <c r="Q1394" s="74">
        <v>0.63400000000000001</v>
      </c>
      <c r="R1394" s="74">
        <v>0.665829118232932</v>
      </c>
      <c r="S1394" s="74">
        <v>0</v>
      </c>
      <c r="T1394" s="74">
        <v>0</v>
      </c>
      <c r="U1394" s="74">
        <v>1.83804657356266E-2</v>
      </c>
      <c r="V1394" s="74">
        <v>9.74695</v>
      </c>
      <c r="W1394" s="74">
        <v>1.91116647555</v>
      </c>
      <c r="X1394" s="74">
        <v>1097.2642000000001</v>
      </c>
      <c r="Y1394" s="74">
        <v>330</v>
      </c>
      <c r="Z1394" s="74">
        <v>0.22075797263997801</v>
      </c>
      <c r="AA1394" s="74">
        <v>0.77924202736002202</v>
      </c>
      <c r="AB1394" s="74">
        <v>4.5052891260309157E-4</v>
      </c>
      <c r="AC1394" s="74">
        <v>4.5052891260309141E-4</v>
      </c>
      <c r="AD1394" t="s">
        <v>5810</v>
      </c>
    </row>
    <row r="1395" spans="1:30">
      <c r="A1395" s="165" t="s">
        <v>1471</v>
      </c>
      <c r="B1395" s="165" t="s">
        <v>11051</v>
      </c>
      <c r="C1395" s="165" t="s">
        <v>8443</v>
      </c>
      <c r="D1395" s="165" t="s">
        <v>5942</v>
      </c>
      <c r="E1395" s="165" t="s">
        <v>6358</v>
      </c>
      <c r="F1395" s="159">
        <v>19.421299999999999</v>
      </c>
      <c r="G1395" s="159">
        <v>-155.28720000000001</v>
      </c>
      <c r="H1395" s="74">
        <v>51.917999999999999</v>
      </c>
      <c r="I1395" s="74">
        <v>2.7890000000000001</v>
      </c>
      <c r="J1395" s="74">
        <v>13.903</v>
      </c>
      <c r="K1395" s="74">
        <v>0.28499999999999998</v>
      </c>
      <c r="L1395" s="74">
        <v>6.1429999999999998</v>
      </c>
      <c r="M1395" s="74">
        <v>10.726000000000001</v>
      </c>
      <c r="N1395" s="74">
        <v>2.5830000000000002</v>
      </c>
      <c r="O1395" s="74">
        <v>0.47599999999999998</v>
      </c>
      <c r="P1395" s="74">
        <v>0</v>
      </c>
      <c r="Q1395" s="74">
        <v>0.34799999999999998</v>
      </c>
      <c r="R1395" s="74">
        <v>0.30181970505053801</v>
      </c>
      <c r="S1395" s="74">
        <v>0</v>
      </c>
      <c r="T1395" s="74">
        <v>0</v>
      </c>
      <c r="U1395" s="74">
        <v>2.8144123774776E-2</v>
      </c>
      <c r="V1395" s="74">
        <v>9.6415500000000005</v>
      </c>
      <c r="W1395" s="74">
        <v>1.89049981095</v>
      </c>
      <c r="X1395" s="74">
        <v>1146.0516</v>
      </c>
      <c r="Y1395" s="74">
        <v>460</v>
      </c>
      <c r="Z1395" s="74">
        <v>4.1550546657471862E-2</v>
      </c>
      <c r="AA1395" s="74">
        <v>0.95844945334252818</v>
      </c>
      <c r="AB1395" s="74">
        <v>2.03108962059317E-4</v>
      </c>
      <c r="AC1395" s="74">
        <v>2.0310896205931711E-4</v>
      </c>
      <c r="AD1395" t="s">
        <v>5810</v>
      </c>
    </row>
    <row r="1396" spans="1:30">
      <c r="A1396" s="165" t="s">
        <v>1472</v>
      </c>
      <c r="B1396" s="165" t="s">
        <v>11051</v>
      </c>
      <c r="C1396" s="165" t="s">
        <v>8443</v>
      </c>
      <c r="D1396" s="165" t="s">
        <v>5942</v>
      </c>
      <c r="E1396" s="165" t="s">
        <v>6358</v>
      </c>
      <c r="F1396" s="159">
        <v>19.421299999999999</v>
      </c>
      <c r="G1396" s="159">
        <v>-155.28720000000001</v>
      </c>
      <c r="H1396" s="74">
        <v>51.115000000000002</v>
      </c>
      <c r="I1396" s="74">
        <v>3.4980000000000002</v>
      </c>
      <c r="J1396" s="74">
        <v>13.234</v>
      </c>
      <c r="K1396" s="74">
        <v>0.17499999999999999</v>
      </c>
      <c r="L1396" s="74">
        <v>6.1449999999999996</v>
      </c>
      <c r="M1396" s="74">
        <v>10.682</v>
      </c>
      <c r="N1396" s="74">
        <v>2.7719999999999998</v>
      </c>
      <c r="O1396" s="74">
        <v>0.38800000000000001</v>
      </c>
      <c r="P1396" s="74">
        <v>0</v>
      </c>
      <c r="Q1396" s="74">
        <v>0.26200000000000001</v>
      </c>
      <c r="R1396" s="74">
        <v>0.29273225126278402</v>
      </c>
      <c r="S1396" s="74">
        <v>0</v>
      </c>
      <c r="T1396" s="74">
        <v>0</v>
      </c>
      <c r="U1396" s="74">
        <v>2.6040387556676699E-2</v>
      </c>
      <c r="V1396" s="74">
        <v>9.6407000000000007</v>
      </c>
      <c r="W1396" s="74">
        <v>1.8903331443</v>
      </c>
      <c r="X1396" s="74">
        <v>1145.3212000000001</v>
      </c>
      <c r="Y1396" s="74">
        <v>410</v>
      </c>
      <c r="Z1396" s="74">
        <v>4.4857909195888161E-2</v>
      </c>
      <c r="AA1396" s="74">
        <v>0.95514209080411183</v>
      </c>
      <c r="AB1396" s="74">
        <v>2.351853489498264E-4</v>
      </c>
      <c r="AC1396" s="74">
        <v>2.3518534894982621E-4</v>
      </c>
      <c r="AD1396" t="s">
        <v>5810</v>
      </c>
    </row>
    <row r="1397" spans="1:30">
      <c r="A1397" s="165" t="s">
        <v>1473</v>
      </c>
      <c r="B1397" s="165" t="s">
        <v>11051</v>
      </c>
      <c r="C1397" s="165" t="s">
        <v>8443</v>
      </c>
      <c r="D1397" s="165" t="s">
        <v>5942</v>
      </c>
      <c r="E1397" s="165" t="s">
        <v>6358</v>
      </c>
      <c r="F1397" s="159">
        <v>19.421299999999999</v>
      </c>
      <c r="G1397" s="159">
        <v>-155.28720000000001</v>
      </c>
      <c r="H1397" s="74">
        <v>51.451000000000001</v>
      </c>
      <c r="I1397" s="74">
        <v>2.8220000000000001</v>
      </c>
      <c r="J1397" s="74">
        <v>14.12</v>
      </c>
      <c r="K1397" s="74">
        <v>0.17399999999999999</v>
      </c>
      <c r="L1397" s="74">
        <v>6.157</v>
      </c>
      <c r="M1397" s="74">
        <v>9.7889999999999997</v>
      </c>
      <c r="N1397" s="74">
        <v>2.8690000000000002</v>
      </c>
      <c r="O1397" s="74">
        <v>0.752</v>
      </c>
      <c r="P1397" s="74">
        <v>0</v>
      </c>
      <c r="Q1397" s="74">
        <v>0.40500000000000003</v>
      </c>
      <c r="R1397" s="74">
        <v>0.29147505725801798</v>
      </c>
      <c r="S1397" s="74">
        <v>0</v>
      </c>
      <c r="T1397" s="74">
        <v>0</v>
      </c>
      <c r="U1397" s="74">
        <v>2.6536139869567699E-2</v>
      </c>
      <c r="V1397" s="74">
        <v>9.8982499999999991</v>
      </c>
      <c r="W1397" s="74">
        <v>1.94083313925</v>
      </c>
      <c r="X1397" s="74">
        <v>1130.4974</v>
      </c>
      <c r="Y1397" s="74">
        <v>420</v>
      </c>
      <c r="Z1397" s="74">
        <v>4.2432808575943858E-2</v>
      </c>
      <c r="AA1397" s="74">
        <v>0.95756719142405611</v>
      </c>
      <c r="AB1397" s="74">
        <v>2.6268612234786961E-4</v>
      </c>
      <c r="AC1397" s="74">
        <v>2.6268612234786961E-4</v>
      </c>
      <c r="AD1397" t="s">
        <v>5810</v>
      </c>
    </row>
    <row r="1398" spans="1:30">
      <c r="A1398" s="165" t="s">
        <v>1474</v>
      </c>
      <c r="B1398" s="165" t="s">
        <v>11051</v>
      </c>
      <c r="C1398" s="165" t="s">
        <v>8443</v>
      </c>
      <c r="D1398" s="165" t="s">
        <v>5942</v>
      </c>
      <c r="E1398" s="165" t="s">
        <v>6358</v>
      </c>
      <c r="F1398" s="159">
        <v>19.421299999999999</v>
      </c>
      <c r="G1398" s="159">
        <v>-155.28720000000001</v>
      </c>
      <c r="H1398" s="74">
        <v>51.720999999999997</v>
      </c>
      <c r="I1398" s="74">
        <v>2.9140000000000001</v>
      </c>
      <c r="J1398" s="74">
        <v>13.336</v>
      </c>
      <c r="K1398" s="74">
        <v>0.154</v>
      </c>
      <c r="L1398" s="74">
        <v>6.1719999999999997</v>
      </c>
      <c r="M1398" s="74">
        <v>10.227</v>
      </c>
      <c r="N1398" s="74">
        <v>2.6030000000000002</v>
      </c>
      <c r="O1398" s="74">
        <v>0.57699999999999996</v>
      </c>
      <c r="P1398" s="74">
        <v>0</v>
      </c>
      <c r="Q1398" s="74">
        <v>0.25800000000000001</v>
      </c>
      <c r="R1398" s="74">
        <v>0.46890621211035699</v>
      </c>
      <c r="S1398" s="74">
        <v>0</v>
      </c>
      <c r="T1398" s="74">
        <v>0</v>
      </c>
      <c r="U1398" s="74">
        <v>1.25559853134292E-2</v>
      </c>
      <c r="V1398" s="74">
        <v>9.7010500000000004</v>
      </c>
      <c r="W1398" s="74">
        <v>1.9021664764499999</v>
      </c>
      <c r="X1398" s="74">
        <v>1137.7682</v>
      </c>
      <c r="Y1398" s="74">
        <v>220</v>
      </c>
      <c r="Z1398" s="74">
        <v>0.1850722545331519</v>
      </c>
      <c r="AA1398" s="74">
        <v>0.8149277454668481</v>
      </c>
      <c r="AB1398" s="74">
        <v>4.9670157165907121E-4</v>
      </c>
      <c r="AC1398" s="74">
        <v>4.9670157165907143E-4</v>
      </c>
      <c r="AD1398" t="s">
        <v>5810</v>
      </c>
    </row>
    <row r="1399" spans="1:30">
      <c r="A1399" s="165" t="s">
        <v>1475</v>
      </c>
      <c r="B1399" s="165" t="s">
        <v>11051</v>
      </c>
      <c r="C1399" s="165" t="s">
        <v>8443</v>
      </c>
      <c r="D1399" s="165" t="s">
        <v>5942</v>
      </c>
      <c r="E1399" s="165" t="s">
        <v>6358</v>
      </c>
      <c r="F1399" s="159">
        <v>19.421299999999999</v>
      </c>
      <c r="G1399" s="159">
        <v>-155.28720000000001</v>
      </c>
      <c r="H1399" s="74">
        <v>51.893999999999998</v>
      </c>
      <c r="I1399" s="74">
        <v>2.8740000000000001</v>
      </c>
      <c r="J1399" s="74">
        <v>13.355</v>
      </c>
      <c r="K1399" s="74">
        <v>0.23799999999999999</v>
      </c>
      <c r="L1399" s="74">
        <v>6.1820000000000004</v>
      </c>
      <c r="M1399" s="74">
        <v>10.159000000000001</v>
      </c>
      <c r="N1399" s="74">
        <v>2.5129999999999999</v>
      </c>
      <c r="O1399" s="74">
        <v>0.53100000000000003</v>
      </c>
      <c r="P1399" s="74">
        <v>0</v>
      </c>
      <c r="Q1399" s="74">
        <v>0.219</v>
      </c>
      <c r="R1399" s="74">
        <v>0.47375512756004001</v>
      </c>
      <c r="S1399" s="74">
        <v>0</v>
      </c>
      <c r="T1399" s="74">
        <v>0</v>
      </c>
      <c r="U1399" s="74">
        <v>1.2470947127543E-2</v>
      </c>
      <c r="V1399" s="74">
        <v>9.6976500000000012</v>
      </c>
      <c r="W1399" s="74">
        <v>1.90149980985</v>
      </c>
      <c r="X1399" s="74">
        <v>1136.6394</v>
      </c>
      <c r="Y1399" s="74">
        <v>220</v>
      </c>
      <c r="Z1399" s="74">
        <v>0.18798111895384459</v>
      </c>
      <c r="AA1399" s="74">
        <v>0.81201888104615549</v>
      </c>
      <c r="AB1399" s="74">
        <v>4.7287628988749921E-4</v>
      </c>
      <c r="AC1399" s="74">
        <v>4.7287628988749899E-4</v>
      </c>
      <c r="AD1399" t="s">
        <v>5810</v>
      </c>
    </row>
    <row r="1400" spans="1:30">
      <c r="A1400" s="165" t="s">
        <v>1476</v>
      </c>
      <c r="B1400" s="165" t="s">
        <v>11051</v>
      </c>
      <c r="C1400" s="165" t="s">
        <v>8443</v>
      </c>
      <c r="D1400" s="165" t="s">
        <v>5942</v>
      </c>
      <c r="E1400" s="165" t="s">
        <v>6358</v>
      </c>
      <c r="F1400" s="159">
        <v>19.421299999999999</v>
      </c>
      <c r="G1400" s="159">
        <v>-155.28720000000001</v>
      </c>
      <c r="H1400" s="74">
        <v>50.804000000000002</v>
      </c>
      <c r="I1400" s="74">
        <v>2.7309999999999999</v>
      </c>
      <c r="J1400" s="74">
        <v>15.154</v>
      </c>
      <c r="K1400" s="74">
        <v>0.111</v>
      </c>
      <c r="L1400" s="74">
        <v>6.1859999999999999</v>
      </c>
      <c r="M1400" s="74">
        <v>9.0459999999999994</v>
      </c>
      <c r="N1400" s="74">
        <v>2.9020000000000001</v>
      </c>
      <c r="O1400" s="74">
        <v>0.56200000000000006</v>
      </c>
      <c r="P1400" s="74">
        <v>0</v>
      </c>
      <c r="Q1400" s="74">
        <v>0.30299999999999999</v>
      </c>
      <c r="R1400" s="74">
        <v>0.49963370202116297</v>
      </c>
      <c r="S1400" s="74">
        <v>0</v>
      </c>
      <c r="T1400" s="74">
        <v>0</v>
      </c>
      <c r="U1400" s="74">
        <v>9.7597174990107403E-4</v>
      </c>
      <c r="V1400" s="74">
        <v>9.8234499999999993</v>
      </c>
      <c r="W1400" s="74">
        <v>1.92616647405</v>
      </c>
      <c r="X1400" s="74">
        <v>1118.1636000000001</v>
      </c>
      <c r="Y1400" s="74">
        <v>50</v>
      </c>
      <c r="Z1400" s="74">
        <v>0.87118513615988014</v>
      </c>
      <c r="AA1400" s="74">
        <v>0.12881486384011989</v>
      </c>
      <c r="AB1400" s="74">
        <v>2.0751832576314621E-3</v>
      </c>
      <c r="AC1400" s="74">
        <v>2.0751832576314608E-3</v>
      </c>
      <c r="AD1400" t="s">
        <v>5810</v>
      </c>
    </row>
    <row r="1401" spans="1:30">
      <c r="A1401" s="165" t="s">
        <v>1477</v>
      </c>
      <c r="B1401" s="165" t="s">
        <v>11051</v>
      </c>
      <c r="C1401" s="165" t="s">
        <v>8443</v>
      </c>
      <c r="D1401" s="165" t="s">
        <v>5942</v>
      </c>
      <c r="E1401" s="165" t="s">
        <v>6358</v>
      </c>
      <c r="F1401" s="159">
        <v>19.421299999999999</v>
      </c>
      <c r="G1401" s="159">
        <v>-155.28720000000001</v>
      </c>
      <c r="H1401" s="74">
        <v>51.423000000000002</v>
      </c>
      <c r="I1401" s="74">
        <v>3.2290000000000001</v>
      </c>
      <c r="J1401" s="74">
        <v>13.391999999999999</v>
      </c>
      <c r="K1401" s="74">
        <v>0.14899999999999999</v>
      </c>
      <c r="L1401" s="74">
        <v>6.1909999999999998</v>
      </c>
      <c r="M1401" s="74">
        <v>9.859</v>
      </c>
      <c r="N1401" s="74">
        <v>2.6360000000000001</v>
      </c>
      <c r="O1401" s="74">
        <v>0.67500000000000004</v>
      </c>
      <c r="P1401" s="74">
        <v>0</v>
      </c>
      <c r="Q1401" s="74">
        <v>0.33700000000000002</v>
      </c>
      <c r="R1401" s="74">
        <v>0.55811915987822402</v>
      </c>
      <c r="S1401" s="74">
        <v>0</v>
      </c>
      <c r="T1401" s="74">
        <v>0</v>
      </c>
      <c r="U1401" s="74">
        <v>2.6967958287984699E-2</v>
      </c>
      <c r="V1401" s="74">
        <v>9.6866000000000003</v>
      </c>
      <c r="W1401" s="74">
        <v>1.8993331434</v>
      </c>
      <c r="X1401" s="74">
        <v>1131.6594</v>
      </c>
      <c r="Y1401" s="74">
        <v>440</v>
      </c>
      <c r="Z1401" s="74">
        <v>0.13832486725697979</v>
      </c>
      <c r="AA1401" s="74">
        <v>0.86167513274302021</v>
      </c>
      <c r="AB1401" s="74">
        <v>6.5133190138330892E-4</v>
      </c>
      <c r="AC1401" s="74">
        <v>6.5133190138330914E-4</v>
      </c>
      <c r="AD1401" t="s">
        <v>5810</v>
      </c>
    </row>
    <row r="1402" spans="1:30">
      <c r="A1402" s="165" t="s">
        <v>1478</v>
      </c>
      <c r="B1402" s="165" t="s">
        <v>11051</v>
      </c>
      <c r="C1402" s="165" t="s">
        <v>8443</v>
      </c>
      <c r="D1402" s="165" t="s">
        <v>5942</v>
      </c>
      <c r="E1402" s="165" t="s">
        <v>6358</v>
      </c>
      <c r="F1402" s="159">
        <v>19.421299999999999</v>
      </c>
      <c r="G1402" s="159">
        <v>-155.28720000000001</v>
      </c>
      <c r="H1402" s="74">
        <v>52.905000000000001</v>
      </c>
      <c r="I1402" s="74">
        <v>3.3919999999999999</v>
      </c>
      <c r="J1402" s="74">
        <v>12.217000000000001</v>
      </c>
      <c r="K1402" s="74">
        <v>0.13600000000000001</v>
      </c>
      <c r="L1402" s="74">
        <v>6.194</v>
      </c>
      <c r="M1402" s="74">
        <v>9.0380000000000003</v>
      </c>
      <c r="N1402" s="74">
        <v>2.6709999999999998</v>
      </c>
      <c r="O1402" s="74">
        <v>0.86299999999999999</v>
      </c>
      <c r="P1402" s="74">
        <v>0</v>
      </c>
      <c r="Q1402" s="74">
        <v>0.317</v>
      </c>
      <c r="R1402" s="74">
        <v>0.56050250662801204</v>
      </c>
      <c r="S1402" s="74">
        <v>0</v>
      </c>
      <c r="T1402" s="74">
        <v>0</v>
      </c>
      <c r="U1402" s="74">
        <v>2.12186493065477E-2</v>
      </c>
      <c r="V1402" s="74">
        <v>9.8217499999999998</v>
      </c>
      <c r="W1402" s="74">
        <v>1.92583314075</v>
      </c>
      <c r="X1402" s="74">
        <v>1118.0308</v>
      </c>
      <c r="Y1402" s="74">
        <v>340</v>
      </c>
      <c r="Z1402" s="74">
        <v>0.17071063116890639</v>
      </c>
      <c r="AA1402" s="74">
        <v>0.82928936883109361</v>
      </c>
      <c r="AB1402" s="74">
        <v>2.5327735504510621E-4</v>
      </c>
      <c r="AC1402" s="74">
        <v>2.532773550451061E-4</v>
      </c>
      <c r="AD1402" t="s">
        <v>5810</v>
      </c>
    </row>
    <row r="1403" spans="1:30">
      <c r="A1403" s="165" t="s">
        <v>1479</v>
      </c>
      <c r="B1403" s="165" t="s">
        <v>11051</v>
      </c>
      <c r="C1403" s="165" t="s">
        <v>8443</v>
      </c>
      <c r="D1403" s="165" t="s">
        <v>5942</v>
      </c>
      <c r="E1403" s="165" t="s">
        <v>6358</v>
      </c>
      <c r="F1403" s="159">
        <v>19.421299999999999</v>
      </c>
      <c r="G1403" s="159">
        <v>-155.28720000000001</v>
      </c>
      <c r="H1403" s="74">
        <v>51.076000000000001</v>
      </c>
      <c r="I1403" s="74">
        <v>3.198</v>
      </c>
      <c r="J1403" s="74">
        <v>13.492000000000001</v>
      </c>
      <c r="K1403" s="74">
        <v>0.17599999999999999</v>
      </c>
      <c r="L1403" s="74">
        <v>6.2039999999999997</v>
      </c>
      <c r="M1403" s="74">
        <v>9.9809999999999999</v>
      </c>
      <c r="N1403" s="74">
        <v>2.657</v>
      </c>
      <c r="O1403" s="74">
        <v>0.66800000000000004</v>
      </c>
      <c r="P1403" s="74">
        <v>0</v>
      </c>
      <c r="Q1403" s="74">
        <v>0.35099999999999998</v>
      </c>
      <c r="R1403" s="74">
        <v>0.57533402247861498</v>
      </c>
      <c r="S1403" s="74">
        <v>0</v>
      </c>
      <c r="T1403" s="74">
        <v>0</v>
      </c>
      <c r="U1403" s="74">
        <v>2.2134713570490398E-2</v>
      </c>
      <c r="V1403" s="74">
        <v>9.7503499999999992</v>
      </c>
      <c r="W1403" s="74">
        <v>1.9118331421500001</v>
      </c>
      <c r="X1403" s="74">
        <v>1133.6846</v>
      </c>
      <c r="Y1403" s="74">
        <v>380</v>
      </c>
      <c r="Z1403" s="74">
        <v>0.1671389623079014</v>
      </c>
      <c r="AA1403" s="74">
        <v>0.83286103769209863</v>
      </c>
      <c r="AB1403" s="74">
        <v>1.163437692531715E-4</v>
      </c>
      <c r="AC1403" s="74">
        <v>1.163437692531715E-4</v>
      </c>
      <c r="AD1403" t="s">
        <v>5810</v>
      </c>
    </row>
    <row r="1404" spans="1:30">
      <c r="A1404" s="165" t="s">
        <v>1480</v>
      </c>
      <c r="B1404" s="165" t="s">
        <v>11051</v>
      </c>
      <c r="C1404" s="165" t="s">
        <v>8443</v>
      </c>
      <c r="D1404" s="165" t="s">
        <v>5942</v>
      </c>
      <c r="E1404" s="165" t="s">
        <v>6358</v>
      </c>
      <c r="F1404" s="159">
        <v>19.421299999999999</v>
      </c>
      <c r="G1404" s="159">
        <v>-155.28720000000001</v>
      </c>
      <c r="H1404" s="74">
        <v>51.57</v>
      </c>
      <c r="I1404" s="74">
        <v>3.343</v>
      </c>
      <c r="J1404" s="74">
        <v>13.234999999999999</v>
      </c>
      <c r="K1404" s="74">
        <v>0.129</v>
      </c>
      <c r="L1404" s="74">
        <v>6.2089999999999996</v>
      </c>
      <c r="M1404" s="74">
        <v>9.7550000000000008</v>
      </c>
      <c r="N1404" s="74">
        <v>2.6619999999999999</v>
      </c>
      <c r="O1404" s="74">
        <v>0.61899999999999999</v>
      </c>
      <c r="P1404" s="74">
        <v>0</v>
      </c>
      <c r="Q1404" s="74">
        <v>0.41899999999999998</v>
      </c>
      <c r="R1404" s="74">
        <v>0.480434110795326</v>
      </c>
      <c r="S1404" s="74">
        <v>0</v>
      </c>
      <c r="T1404" s="74">
        <v>0</v>
      </c>
      <c r="U1404" s="74">
        <v>2.6063715761852301E-2</v>
      </c>
      <c r="V1404" s="74">
        <v>9.7087000000000003</v>
      </c>
      <c r="W1404" s="74">
        <v>1.9036664763</v>
      </c>
      <c r="X1404" s="74">
        <v>1129.933</v>
      </c>
      <c r="Y1404" s="74">
        <v>410</v>
      </c>
      <c r="Z1404" s="74">
        <v>0.1123511964840703</v>
      </c>
      <c r="AA1404" s="74">
        <v>0.88764880351592979</v>
      </c>
      <c r="AB1404" s="74">
        <v>7.0985374389959241E-4</v>
      </c>
      <c r="AC1404" s="74">
        <v>7.0985374389959208E-4</v>
      </c>
      <c r="AD1404" t="s">
        <v>5810</v>
      </c>
    </row>
    <row r="1405" spans="1:30">
      <c r="A1405" s="165" t="s">
        <v>1481</v>
      </c>
      <c r="B1405" s="165" t="s">
        <v>11051</v>
      </c>
      <c r="C1405" s="165" t="s">
        <v>8443</v>
      </c>
      <c r="D1405" s="165" t="s">
        <v>5942</v>
      </c>
      <c r="E1405" s="165" t="s">
        <v>6358</v>
      </c>
      <c r="F1405" s="159">
        <v>19.421299999999999</v>
      </c>
      <c r="G1405" s="159">
        <v>-155.28720000000001</v>
      </c>
      <c r="H1405" s="74">
        <v>50.994999999999997</v>
      </c>
      <c r="I1405" s="74">
        <v>3.1970000000000001</v>
      </c>
      <c r="J1405" s="74">
        <v>13.356999999999999</v>
      </c>
      <c r="K1405" s="74">
        <v>0.14799999999999999</v>
      </c>
      <c r="L1405" s="74">
        <v>6.2350000000000003</v>
      </c>
      <c r="M1405" s="74">
        <v>10.151</v>
      </c>
      <c r="N1405" s="74">
        <v>2.6680000000000001</v>
      </c>
      <c r="O1405" s="74">
        <v>0.65800000000000003</v>
      </c>
      <c r="P1405" s="74">
        <v>0</v>
      </c>
      <c r="Q1405" s="74">
        <v>0.34899999999999998</v>
      </c>
      <c r="R1405" s="74">
        <v>0.57002309113271998</v>
      </c>
      <c r="S1405" s="74">
        <v>0</v>
      </c>
      <c r="T1405" s="74">
        <v>0</v>
      </c>
      <c r="U1405" s="74">
        <v>2.19885890925464E-2</v>
      </c>
      <c r="V1405" s="74">
        <v>9.773299999999999</v>
      </c>
      <c r="W1405" s="74">
        <v>1.9163331417</v>
      </c>
      <c r="X1405" s="74">
        <v>1136.5065999999999</v>
      </c>
      <c r="Y1405" s="74">
        <v>370</v>
      </c>
      <c r="Z1405" s="74">
        <v>0.1684887131396651</v>
      </c>
      <c r="AA1405" s="74">
        <v>0.83151128686033493</v>
      </c>
      <c r="AB1405" s="74">
        <v>5.9971174975583885E-4</v>
      </c>
      <c r="AC1405" s="74">
        <v>5.9971174975583874E-4</v>
      </c>
      <c r="AD1405" t="s">
        <v>5810</v>
      </c>
    </row>
    <row r="1406" spans="1:30">
      <c r="A1406" s="165" t="s">
        <v>1482</v>
      </c>
      <c r="B1406" s="165" t="s">
        <v>11051</v>
      </c>
      <c r="C1406" s="165" t="s">
        <v>8443</v>
      </c>
      <c r="D1406" s="165" t="s">
        <v>5942</v>
      </c>
      <c r="E1406" s="165" t="s">
        <v>6358</v>
      </c>
      <c r="F1406" s="159">
        <v>19.421299999999999</v>
      </c>
      <c r="G1406" s="159">
        <v>-155.28720000000001</v>
      </c>
      <c r="H1406" s="74">
        <v>51.701999999999998</v>
      </c>
      <c r="I1406" s="74">
        <v>2.754</v>
      </c>
      <c r="J1406" s="74">
        <v>13.73</v>
      </c>
      <c r="K1406" s="74">
        <v>0.28100000000000003</v>
      </c>
      <c r="L1406" s="74">
        <v>6.351</v>
      </c>
      <c r="M1406" s="74">
        <v>9.6920000000000002</v>
      </c>
      <c r="N1406" s="74">
        <v>2.8220000000000001</v>
      </c>
      <c r="O1406" s="74">
        <v>0.74</v>
      </c>
      <c r="P1406" s="74">
        <v>0</v>
      </c>
      <c r="Q1406" s="74">
        <v>0.39900000000000002</v>
      </c>
      <c r="R1406" s="74">
        <v>0.29130206511170997</v>
      </c>
      <c r="S1406" s="74">
        <v>0</v>
      </c>
      <c r="T1406" s="74">
        <v>0</v>
      </c>
      <c r="U1406" s="74">
        <v>2.68473591732552E-2</v>
      </c>
      <c r="V1406" s="74">
        <v>9.9382000000000001</v>
      </c>
      <c r="W1406" s="74">
        <v>1.9486664718</v>
      </c>
      <c r="X1406" s="74">
        <v>1128.8871999999999</v>
      </c>
      <c r="Y1406" s="74">
        <v>420</v>
      </c>
      <c r="Z1406" s="74">
        <v>4.1994503261988933E-2</v>
      </c>
      <c r="AA1406" s="74">
        <v>0.95800549673801105</v>
      </c>
      <c r="AB1406" s="74">
        <v>1.215477282312021E-4</v>
      </c>
      <c r="AC1406" s="74">
        <v>1.215477282312021E-4</v>
      </c>
      <c r="AD1406" t="s">
        <v>5810</v>
      </c>
    </row>
    <row r="1407" spans="1:30">
      <c r="A1407" s="165" t="s">
        <v>1483</v>
      </c>
      <c r="B1407" s="165" t="s">
        <v>11051</v>
      </c>
      <c r="C1407" s="165" t="s">
        <v>8443</v>
      </c>
      <c r="D1407" s="165" t="s">
        <v>5942</v>
      </c>
      <c r="E1407" s="165" t="s">
        <v>6358</v>
      </c>
      <c r="F1407" s="159">
        <v>19.421299999999999</v>
      </c>
      <c r="G1407" s="159">
        <v>-155.28720000000001</v>
      </c>
      <c r="H1407" s="74">
        <v>51.078000000000003</v>
      </c>
      <c r="I1407" s="74">
        <v>2.7589999999999999</v>
      </c>
      <c r="J1407" s="74">
        <v>13.805999999999999</v>
      </c>
      <c r="K1407" s="74">
        <v>0.17</v>
      </c>
      <c r="L1407" s="74">
        <v>6.5369999999999999</v>
      </c>
      <c r="M1407" s="74">
        <v>9.7100000000000009</v>
      </c>
      <c r="N1407" s="74">
        <v>2.9289999999999998</v>
      </c>
      <c r="O1407" s="74">
        <v>0.70099999999999996</v>
      </c>
      <c r="P1407" s="74">
        <v>0</v>
      </c>
      <c r="Q1407" s="74">
        <v>0.39900000000000002</v>
      </c>
      <c r="R1407" s="74">
        <v>0.29395578391055099</v>
      </c>
      <c r="S1407" s="74">
        <v>0</v>
      </c>
      <c r="T1407" s="74">
        <v>0</v>
      </c>
      <c r="U1407" s="74">
        <v>2.8102360296024E-2</v>
      </c>
      <c r="V1407" s="74">
        <v>9.8965499999999995</v>
      </c>
      <c r="W1407" s="74">
        <v>1.94049980595</v>
      </c>
      <c r="X1407" s="74">
        <v>1129.1859999999999</v>
      </c>
      <c r="Y1407" s="74">
        <v>440</v>
      </c>
      <c r="Z1407" s="74">
        <v>4.1457907905220789E-2</v>
      </c>
      <c r="AA1407" s="74">
        <v>0.95854209209477925</v>
      </c>
      <c r="AB1407" s="74">
        <v>7.1581282291726715E-5</v>
      </c>
      <c r="AC1407" s="74">
        <v>7.1581282291726715E-5</v>
      </c>
      <c r="AD1407" t="s">
        <v>5810</v>
      </c>
    </row>
    <row r="1408" spans="1:30">
      <c r="A1408" s="165" t="s">
        <v>1484</v>
      </c>
      <c r="B1408" s="165" t="s">
        <v>11051</v>
      </c>
      <c r="C1408" s="165" t="s">
        <v>8443</v>
      </c>
      <c r="D1408" s="165" t="s">
        <v>5942</v>
      </c>
      <c r="E1408" s="165" t="s">
        <v>6358</v>
      </c>
      <c r="F1408" s="159">
        <v>19.421299999999999</v>
      </c>
      <c r="G1408" s="159">
        <v>-155.28720000000001</v>
      </c>
      <c r="H1408" s="74">
        <v>51.210999999999999</v>
      </c>
      <c r="I1408" s="74">
        <v>2.9039999999999999</v>
      </c>
      <c r="J1408" s="74">
        <v>13.221</v>
      </c>
      <c r="K1408" s="74">
        <v>0.247</v>
      </c>
      <c r="L1408" s="74">
        <v>7.3029999999999999</v>
      </c>
      <c r="M1408" s="74">
        <v>9.7710000000000008</v>
      </c>
      <c r="N1408" s="74">
        <v>2.5609999999999999</v>
      </c>
      <c r="O1408" s="74">
        <v>0.52</v>
      </c>
      <c r="P1408" s="74">
        <v>0</v>
      </c>
      <c r="Q1408" s="74">
        <v>0.35399999999999998</v>
      </c>
      <c r="R1408" s="74">
        <v>0.310046474894699</v>
      </c>
      <c r="S1408" s="74">
        <v>0</v>
      </c>
      <c r="T1408" s="74">
        <v>0</v>
      </c>
      <c r="U1408" s="74">
        <v>3.0889193446785399E-2</v>
      </c>
      <c r="V1408" s="74">
        <v>9.7240000000000002</v>
      </c>
      <c r="W1408" s="74">
        <v>1.9066664760000001</v>
      </c>
      <c r="X1408" s="74">
        <v>1130.1985999999999</v>
      </c>
      <c r="Y1408" s="74">
        <v>470</v>
      </c>
      <c r="Z1408" s="74">
        <v>4.4098068744093437E-2</v>
      </c>
      <c r="AA1408" s="74">
        <v>0.95590193125590661</v>
      </c>
      <c r="AB1408" s="74">
        <v>5.7038271778656287E-5</v>
      </c>
      <c r="AC1408" s="74">
        <v>5.703827177865626E-5</v>
      </c>
      <c r="AD1408" t="s">
        <v>5810</v>
      </c>
    </row>
    <row r="1409" spans="1:30">
      <c r="A1409" s="165" t="s">
        <v>1485</v>
      </c>
      <c r="B1409" s="165" t="s">
        <v>11051</v>
      </c>
      <c r="C1409" s="165" t="s">
        <v>8443</v>
      </c>
      <c r="D1409" s="165" t="s">
        <v>5942</v>
      </c>
      <c r="E1409" s="165" t="s">
        <v>6358</v>
      </c>
      <c r="F1409" s="159">
        <v>19.421299999999999</v>
      </c>
      <c r="G1409" s="159">
        <v>-155.28720000000001</v>
      </c>
      <c r="H1409" s="74">
        <v>51.015000000000001</v>
      </c>
      <c r="I1409" s="74">
        <v>3.3740000000000001</v>
      </c>
      <c r="J1409" s="74">
        <v>13.208</v>
      </c>
      <c r="K1409" s="74">
        <v>0.20399999999999999</v>
      </c>
      <c r="L1409" s="74">
        <v>7.3730000000000002</v>
      </c>
      <c r="M1409" s="74">
        <v>9.1189999999999998</v>
      </c>
      <c r="N1409" s="74">
        <v>2.782</v>
      </c>
      <c r="O1409" s="74">
        <v>0.69899999999999995</v>
      </c>
      <c r="P1409" s="74">
        <v>0</v>
      </c>
      <c r="Q1409" s="74">
        <v>0.433</v>
      </c>
      <c r="R1409" s="74">
        <v>0.30228208166717202</v>
      </c>
      <c r="S1409" s="74">
        <v>0</v>
      </c>
      <c r="T1409" s="74">
        <v>0</v>
      </c>
      <c r="U1409" s="74">
        <v>2.4789949423474199E-2</v>
      </c>
      <c r="V1409" s="74">
        <v>9.6381499999999996</v>
      </c>
      <c r="W1409" s="74">
        <v>1.88983314435</v>
      </c>
      <c r="X1409" s="74">
        <v>1119.3753999999999</v>
      </c>
      <c r="Y1409" s="74">
        <v>360</v>
      </c>
      <c r="Z1409" s="74">
        <v>5.4134090368608417E-2</v>
      </c>
      <c r="AA1409" s="74">
        <v>0.94586590963139161</v>
      </c>
      <c r="AB1409" s="74">
        <v>2.91697011049825E-4</v>
      </c>
      <c r="AC1409" s="74">
        <v>2.91697011049825E-4</v>
      </c>
      <c r="AD1409" t="s">
        <v>5810</v>
      </c>
    </row>
    <row r="1410" spans="1:30">
      <c r="A1410" s="165" t="s">
        <v>1486</v>
      </c>
      <c r="B1410" s="165" t="s">
        <v>11051</v>
      </c>
      <c r="C1410" s="165" t="s">
        <v>8443</v>
      </c>
      <c r="D1410" s="165" t="s">
        <v>5942</v>
      </c>
      <c r="E1410" s="165" t="s">
        <v>6358</v>
      </c>
      <c r="F1410" s="159">
        <v>19.421299999999999</v>
      </c>
      <c r="G1410" s="159">
        <v>-155.28720000000001</v>
      </c>
      <c r="H1410" s="74">
        <v>51.822000000000003</v>
      </c>
      <c r="I1410" s="74">
        <v>2.722</v>
      </c>
      <c r="J1410" s="74">
        <v>13.340999999999999</v>
      </c>
      <c r="K1410" s="74">
        <v>0.18099999999999999</v>
      </c>
      <c r="L1410" s="74">
        <v>7.3760000000000003</v>
      </c>
      <c r="M1410" s="74">
        <v>9.1449999999999996</v>
      </c>
      <c r="N1410" s="74">
        <v>2.85</v>
      </c>
      <c r="O1410" s="74">
        <v>0.44700000000000001</v>
      </c>
      <c r="P1410" s="74">
        <v>0</v>
      </c>
      <c r="Q1410" s="74">
        <v>0.29899999999999999</v>
      </c>
      <c r="R1410" s="74">
        <v>0.32563094386958302</v>
      </c>
      <c r="S1410" s="74">
        <v>0</v>
      </c>
      <c r="T1410" s="74">
        <v>0</v>
      </c>
      <c r="U1410" s="74">
        <v>2.2136482304024301E-2</v>
      </c>
      <c r="V1410" s="74">
        <v>9.6398499999999991</v>
      </c>
      <c r="W1410" s="74">
        <v>1.89016647765</v>
      </c>
      <c r="X1410" s="74">
        <v>1119.807</v>
      </c>
      <c r="Y1410" s="74">
        <v>340</v>
      </c>
      <c r="Z1410" s="74">
        <v>6.3042201652067628E-2</v>
      </c>
      <c r="AA1410" s="74">
        <v>0.93695779834793236</v>
      </c>
      <c r="AB1410" s="74">
        <v>1.81433725073278E-4</v>
      </c>
      <c r="AC1410" s="74">
        <v>1.81433725073278E-4</v>
      </c>
      <c r="AD1410" t="s">
        <v>5810</v>
      </c>
    </row>
    <row r="1411" spans="1:30">
      <c r="A1411" s="165" t="s">
        <v>1487</v>
      </c>
      <c r="B1411" s="165" t="s">
        <v>11051</v>
      </c>
      <c r="C1411" s="165" t="s">
        <v>8443</v>
      </c>
      <c r="D1411" s="165" t="s">
        <v>5942</v>
      </c>
      <c r="E1411" s="165" t="s">
        <v>6358</v>
      </c>
      <c r="F1411" s="159">
        <v>19.421299999999999</v>
      </c>
      <c r="G1411" s="159">
        <v>-155.28720000000001</v>
      </c>
      <c r="H1411" s="74">
        <v>51.973999999999997</v>
      </c>
      <c r="I1411" s="74">
        <v>2.7959999999999998</v>
      </c>
      <c r="J1411" s="74">
        <v>13.087999999999999</v>
      </c>
      <c r="K1411" s="74">
        <v>0.14199999999999999</v>
      </c>
      <c r="L1411" s="74">
        <v>7.3780000000000001</v>
      </c>
      <c r="M1411" s="74">
        <v>9.343</v>
      </c>
      <c r="N1411" s="74">
        <v>2.7509999999999999</v>
      </c>
      <c r="O1411" s="74">
        <v>0.48</v>
      </c>
      <c r="P1411" s="74">
        <v>0</v>
      </c>
      <c r="Q1411" s="74">
        <v>0.25800000000000001</v>
      </c>
      <c r="R1411" s="74">
        <v>0.293610725633977</v>
      </c>
      <c r="S1411" s="74">
        <v>0</v>
      </c>
      <c r="T1411" s="74">
        <v>0</v>
      </c>
      <c r="U1411" s="74">
        <v>2.1324693890562001E-2</v>
      </c>
      <c r="V1411" s="74">
        <v>9.6372999999999998</v>
      </c>
      <c r="W1411" s="74">
        <v>1.8896664777000001</v>
      </c>
      <c r="X1411" s="74">
        <v>1123.0938000000001</v>
      </c>
      <c r="Y1411" s="74">
        <v>320</v>
      </c>
      <c r="Z1411" s="74">
        <v>5.4881298203902418E-2</v>
      </c>
      <c r="AA1411" s="74">
        <v>0.94511870179609758</v>
      </c>
      <c r="AB1411" s="74">
        <v>4.6154342795606931E-4</v>
      </c>
      <c r="AC1411" s="74">
        <v>4.6154342795606948E-4</v>
      </c>
      <c r="AD1411" t="s">
        <v>5810</v>
      </c>
    </row>
    <row r="1412" spans="1:30">
      <c r="A1412" s="165" t="s">
        <v>1488</v>
      </c>
      <c r="B1412" s="165" t="s">
        <v>11051</v>
      </c>
      <c r="C1412" s="165" t="s">
        <v>8443</v>
      </c>
      <c r="D1412" s="165" t="s">
        <v>5942</v>
      </c>
      <c r="E1412" s="165" t="s">
        <v>6358</v>
      </c>
      <c r="F1412" s="159">
        <v>19.421299999999999</v>
      </c>
      <c r="G1412" s="159">
        <v>-155.28720000000001</v>
      </c>
      <c r="H1412" s="74">
        <v>51.29</v>
      </c>
      <c r="I1412" s="74">
        <v>2.3740000000000001</v>
      </c>
      <c r="J1412" s="74">
        <v>13.332000000000001</v>
      </c>
      <c r="K1412" s="74">
        <v>0.182</v>
      </c>
      <c r="L1412" s="74">
        <v>7.41</v>
      </c>
      <c r="M1412" s="74">
        <v>10.474</v>
      </c>
      <c r="N1412" s="74">
        <v>2.4409999999999998</v>
      </c>
      <c r="O1412" s="74">
        <v>0.40699999999999997</v>
      </c>
      <c r="P1412" s="74">
        <v>0</v>
      </c>
      <c r="Q1412" s="74">
        <v>0.308</v>
      </c>
      <c r="R1412" s="74">
        <v>0.287303699139146</v>
      </c>
      <c r="S1412" s="74">
        <v>0</v>
      </c>
      <c r="T1412" s="74">
        <v>0</v>
      </c>
      <c r="U1412" s="74">
        <v>1.23240838424814E-2</v>
      </c>
      <c r="V1412" s="74">
        <v>9.6330500000000008</v>
      </c>
      <c r="W1412" s="74">
        <v>1.8888331444499999</v>
      </c>
      <c r="X1412" s="74">
        <v>1141.8684000000001</v>
      </c>
      <c r="Y1412" s="74">
        <v>200</v>
      </c>
      <c r="Z1412" s="74">
        <v>8.146650097880237E-2</v>
      </c>
      <c r="AA1412" s="74">
        <v>0.91853349902119763</v>
      </c>
      <c r="AB1412" s="74">
        <v>1.676796208969894E-4</v>
      </c>
      <c r="AC1412" s="74">
        <v>1.6767962089698921E-4</v>
      </c>
      <c r="AD1412" t="s">
        <v>5810</v>
      </c>
    </row>
    <row r="1413" spans="1:30">
      <c r="A1413" s="165" t="s">
        <v>1489</v>
      </c>
      <c r="B1413" s="165" t="s">
        <v>11051</v>
      </c>
      <c r="C1413" s="165" t="s">
        <v>8443</v>
      </c>
      <c r="D1413" s="165" t="s">
        <v>5942</v>
      </c>
      <c r="E1413" s="165" t="s">
        <v>6358</v>
      </c>
      <c r="F1413" s="159">
        <v>19.421299999999999</v>
      </c>
      <c r="G1413" s="159">
        <v>-155.28720000000001</v>
      </c>
      <c r="H1413" s="74">
        <v>50.792999999999999</v>
      </c>
      <c r="I1413" s="74">
        <v>2.5499999999999998</v>
      </c>
      <c r="J1413" s="74">
        <v>13.523</v>
      </c>
      <c r="K1413" s="74">
        <v>0.17899999999999999</v>
      </c>
      <c r="L1413" s="74">
        <v>7.4320000000000004</v>
      </c>
      <c r="M1413" s="74">
        <v>10.593999999999999</v>
      </c>
      <c r="N1413" s="74">
        <v>2.3029999999999999</v>
      </c>
      <c r="O1413" s="74">
        <v>0.42899999999999999</v>
      </c>
      <c r="P1413" s="74">
        <v>0</v>
      </c>
      <c r="Q1413" s="74">
        <v>0.378</v>
      </c>
      <c r="R1413" s="74">
        <v>0.32075046739263302</v>
      </c>
      <c r="S1413" s="74">
        <v>0</v>
      </c>
      <c r="T1413" s="74">
        <v>0</v>
      </c>
      <c r="U1413" s="74">
        <v>4.1767140263169113E-2</v>
      </c>
      <c r="V1413" s="74">
        <v>9.63645</v>
      </c>
      <c r="W1413" s="74">
        <v>1.8894998110500001</v>
      </c>
      <c r="X1413" s="74">
        <v>1143.8604</v>
      </c>
      <c r="Y1413" s="74">
        <v>660</v>
      </c>
      <c r="Z1413" s="74">
        <v>3.5111265436694523E-2</v>
      </c>
      <c r="AA1413" s="74">
        <v>0.96488873456330548</v>
      </c>
      <c r="AB1413" s="74">
        <v>5.4222260656708013E-5</v>
      </c>
      <c r="AC1413" s="74">
        <v>5.4222260656708013E-5</v>
      </c>
      <c r="AD1413" t="s">
        <v>5810</v>
      </c>
    </row>
    <row r="1414" spans="1:30">
      <c r="A1414" s="165" t="s">
        <v>1490</v>
      </c>
      <c r="B1414" s="165" t="s">
        <v>11051</v>
      </c>
      <c r="C1414" s="165" t="s">
        <v>8443</v>
      </c>
      <c r="D1414" s="165" t="s">
        <v>5942</v>
      </c>
      <c r="E1414" s="165" t="s">
        <v>6358</v>
      </c>
      <c r="F1414" s="159">
        <v>19.421299999999999</v>
      </c>
      <c r="G1414" s="159">
        <v>-155.28720000000001</v>
      </c>
      <c r="H1414" s="74">
        <v>51.372999999999998</v>
      </c>
      <c r="I1414" s="74">
        <v>2.452</v>
      </c>
      <c r="J1414" s="74">
        <v>13.193</v>
      </c>
      <c r="K1414" s="74">
        <v>0.19400000000000001</v>
      </c>
      <c r="L1414" s="74">
        <v>7.4409999999999998</v>
      </c>
      <c r="M1414" s="74">
        <v>10.44</v>
      </c>
      <c r="N1414" s="74">
        <v>2.4089999999999998</v>
      </c>
      <c r="O1414" s="74">
        <v>0.40699999999999997</v>
      </c>
      <c r="P1414" s="74">
        <v>0</v>
      </c>
      <c r="Q1414" s="74">
        <v>0.26900000000000002</v>
      </c>
      <c r="R1414" s="74">
        <v>0.28886468668497201</v>
      </c>
      <c r="S1414" s="74">
        <v>0</v>
      </c>
      <c r="T1414" s="74">
        <v>0</v>
      </c>
      <c r="U1414" s="74">
        <v>1.20531617190077E-2</v>
      </c>
      <c r="V1414" s="74">
        <v>9.6644999999999985</v>
      </c>
      <c r="W1414" s="74">
        <v>1.8949998105000001</v>
      </c>
      <c r="X1414" s="74">
        <v>1141.3040000000001</v>
      </c>
      <c r="Y1414" s="74">
        <v>190</v>
      </c>
      <c r="Z1414" s="74">
        <v>8.6563258465196108E-2</v>
      </c>
      <c r="AA1414" s="74">
        <v>0.91343674153480392</v>
      </c>
      <c r="AB1414" s="74">
        <v>4.8818893026125228E-4</v>
      </c>
      <c r="AC1414" s="74">
        <v>4.8818893026125249E-4</v>
      </c>
      <c r="AD1414" t="s">
        <v>5810</v>
      </c>
    </row>
    <row r="1415" spans="1:30">
      <c r="A1415" s="165" t="s">
        <v>1491</v>
      </c>
      <c r="B1415" s="165" t="s">
        <v>11051</v>
      </c>
      <c r="C1415" s="165" t="s">
        <v>8443</v>
      </c>
      <c r="D1415" s="165" t="s">
        <v>5942</v>
      </c>
      <c r="E1415" s="165" t="s">
        <v>6358</v>
      </c>
      <c r="F1415" s="159">
        <v>19.421299999999999</v>
      </c>
      <c r="G1415" s="159">
        <v>-155.28720000000001</v>
      </c>
      <c r="H1415" s="74">
        <v>51.116999999999997</v>
      </c>
      <c r="I1415" s="74">
        <v>2.512</v>
      </c>
      <c r="J1415" s="74">
        <v>13.435</v>
      </c>
      <c r="K1415" s="74">
        <v>0.23899999999999999</v>
      </c>
      <c r="L1415" s="74">
        <v>7.5259999999999998</v>
      </c>
      <c r="M1415" s="74">
        <v>10.17</v>
      </c>
      <c r="N1415" s="74">
        <v>2.4350000000000001</v>
      </c>
      <c r="O1415" s="74">
        <v>0.38200000000000001</v>
      </c>
      <c r="P1415" s="74">
        <v>0</v>
      </c>
      <c r="Q1415" s="74">
        <v>0.27600000000000002</v>
      </c>
      <c r="R1415" s="74">
        <v>0.31705279472544101</v>
      </c>
      <c r="S1415" s="74">
        <v>0</v>
      </c>
      <c r="T1415" s="74">
        <v>0</v>
      </c>
      <c r="U1415" s="74">
        <v>2.3766454750702E-2</v>
      </c>
      <c r="V1415" s="74">
        <v>9.7188999999999997</v>
      </c>
      <c r="W1415" s="74">
        <v>1.9056664761</v>
      </c>
      <c r="X1415" s="74">
        <v>1136.8219999999999</v>
      </c>
      <c r="Y1415" s="74">
        <v>370</v>
      </c>
      <c r="Z1415" s="74">
        <v>5.6661183572017881E-2</v>
      </c>
      <c r="AA1415" s="74">
        <v>0.94333881642798212</v>
      </c>
      <c r="AB1415" s="74">
        <v>4.6812966307634569E-4</v>
      </c>
      <c r="AC1415" s="74">
        <v>4.6812966307634542E-4</v>
      </c>
      <c r="AD1415" t="s">
        <v>5810</v>
      </c>
    </row>
    <row r="1416" spans="1:30">
      <c r="A1416" s="165" t="s">
        <v>1492</v>
      </c>
      <c r="B1416" s="165" t="s">
        <v>11051</v>
      </c>
      <c r="C1416" s="165" t="s">
        <v>8443</v>
      </c>
      <c r="D1416" s="165" t="s">
        <v>5942</v>
      </c>
      <c r="E1416" s="165" t="s">
        <v>6358</v>
      </c>
      <c r="F1416" s="159">
        <v>19.421299999999999</v>
      </c>
      <c r="G1416" s="159">
        <v>-155.28720000000001</v>
      </c>
      <c r="H1416" s="74">
        <v>51.305</v>
      </c>
      <c r="I1416" s="74">
        <v>2.871</v>
      </c>
      <c r="J1416" s="74">
        <v>13.222</v>
      </c>
      <c r="K1416" s="74">
        <v>0.114</v>
      </c>
      <c r="L1416" s="74">
        <v>7.6050000000000004</v>
      </c>
      <c r="M1416" s="74">
        <v>9.6910000000000007</v>
      </c>
      <c r="N1416" s="74">
        <v>2.581</v>
      </c>
      <c r="O1416" s="74">
        <v>0.504</v>
      </c>
      <c r="P1416" s="74">
        <v>0</v>
      </c>
      <c r="Q1416" s="74">
        <v>0.29399999999999998</v>
      </c>
      <c r="R1416" s="74">
        <v>0.30229526262095802</v>
      </c>
      <c r="S1416" s="74">
        <v>0</v>
      </c>
      <c r="T1416" s="74">
        <v>0</v>
      </c>
      <c r="U1416" s="74">
        <v>3.1850539478887802E-2</v>
      </c>
      <c r="V1416" s="74">
        <v>9.6525999999999996</v>
      </c>
      <c r="W1416" s="74">
        <v>1.8926664773999999</v>
      </c>
      <c r="X1416" s="74">
        <v>1128.8706</v>
      </c>
      <c r="Y1416" s="74">
        <v>480</v>
      </c>
      <c r="Z1416" s="74">
        <v>4.1436144570823522E-2</v>
      </c>
      <c r="AA1416" s="74">
        <v>0.95856385542917644</v>
      </c>
      <c r="AB1416" s="74">
        <v>2.3544464210963081E-4</v>
      </c>
      <c r="AC1416" s="74">
        <v>2.3544464210963059E-4</v>
      </c>
      <c r="AD1416" t="s">
        <v>5810</v>
      </c>
    </row>
    <row r="1417" spans="1:30">
      <c r="A1417" s="165" t="s">
        <v>1493</v>
      </c>
      <c r="B1417" s="165" t="s">
        <v>11051</v>
      </c>
      <c r="C1417" s="165" t="s">
        <v>8443</v>
      </c>
      <c r="D1417" s="165" t="s">
        <v>5942</v>
      </c>
      <c r="E1417" s="165" t="s">
        <v>6358</v>
      </c>
      <c r="F1417" s="159">
        <v>19.421299999999999</v>
      </c>
      <c r="G1417" s="159">
        <v>-155.28720000000001</v>
      </c>
      <c r="H1417" s="74">
        <v>50.851999999999997</v>
      </c>
      <c r="I1417" s="74">
        <v>2.2330000000000001</v>
      </c>
      <c r="J1417" s="74">
        <v>13.333</v>
      </c>
      <c r="K1417" s="74">
        <v>0.20699999999999999</v>
      </c>
      <c r="L1417" s="74">
        <v>7.6180000000000003</v>
      </c>
      <c r="M1417" s="74">
        <v>10.837</v>
      </c>
      <c r="N1417" s="74">
        <v>2.556</v>
      </c>
      <c r="O1417" s="74">
        <v>0.40100000000000002</v>
      </c>
      <c r="P1417" s="74">
        <v>0</v>
      </c>
      <c r="Q1417" s="74">
        <v>0.29799999999999999</v>
      </c>
      <c r="R1417" s="74">
        <v>0.16319293147078001</v>
      </c>
      <c r="S1417" s="74">
        <v>0</v>
      </c>
      <c r="T1417" s="74">
        <v>0</v>
      </c>
      <c r="U1417" s="74">
        <v>9.6422152277291298E-3</v>
      </c>
      <c r="V1417" s="74">
        <v>9.6338999999999988</v>
      </c>
      <c r="W1417" s="74">
        <v>1.8889998110999999</v>
      </c>
      <c r="X1417" s="74">
        <v>1147.8942</v>
      </c>
      <c r="Y1417" s="74">
        <v>150</v>
      </c>
      <c r="Z1417" s="74">
        <v>3.5905100915086349E-2</v>
      </c>
      <c r="AA1417" s="74">
        <v>0.96409489908491364</v>
      </c>
      <c r="AB1417" s="74">
        <v>2.9979924896529511E-4</v>
      </c>
      <c r="AC1417" s="74">
        <v>2.9979924896529522E-4</v>
      </c>
      <c r="AD1417" t="s">
        <v>5810</v>
      </c>
    </row>
    <row r="1418" spans="1:30">
      <c r="A1418" s="165" t="s">
        <v>1494</v>
      </c>
      <c r="B1418" s="165" t="s">
        <v>11051</v>
      </c>
      <c r="C1418" s="165" t="s">
        <v>8443</v>
      </c>
      <c r="D1418" s="165" t="s">
        <v>5942</v>
      </c>
      <c r="E1418" s="165" t="s">
        <v>6358</v>
      </c>
      <c r="F1418" s="159">
        <v>19.421299999999999</v>
      </c>
      <c r="G1418" s="159">
        <v>-155.28720000000001</v>
      </c>
      <c r="H1418" s="74">
        <v>51.241</v>
      </c>
      <c r="I1418" s="74">
        <v>3.4169999999999998</v>
      </c>
      <c r="J1418" s="74">
        <v>12.558</v>
      </c>
      <c r="K1418" s="74">
        <v>0.20799999999999999</v>
      </c>
      <c r="L1418" s="74">
        <v>7.665</v>
      </c>
      <c r="M1418" s="74">
        <v>9.7490000000000006</v>
      </c>
      <c r="N1418" s="74">
        <v>2.6</v>
      </c>
      <c r="O1418" s="74">
        <v>0.56399999999999995</v>
      </c>
      <c r="P1418" s="74">
        <v>0</v>
      </c>
      <c r="Q1418" s="74">
        <v>0.27900000000000003</v>
      </c>
      <c r="R1418" s="74">
        <v>0.22922360625423299</v>
      </c>
      <c r="S1418" s="74">
        <v>0</v>
      </c>
      <c r="T1418" s="74">
        <v>0</v>
      </c>
      <c r="U1418" s="74">
        <v>2.6590588010687699E-2</v>
      </c>
      <c r="V1418" s="74">
        <v>9.63645</v>
      </c>
      <c r="W1418" s="74">
        <v>1.8894998110500001</v>
      </c>
      <c r="X1418" s="74">
        <v>1129.8334</v>
      </c>
      <c r="Y1418" s="74">
        <v>380</v>
      </c>
      <c r="Z1418" s="74">
        <v>3.0534539367869411E-2</v>
      </c>
      <c r="AA1418" s="74">
        <v>0.96946546063213057</v>
      </c>
      <c r="AB1418" s="74">
        <v>3.383923020210763E-4</v>
      </c>
      <c r="AC1418" s="74">
        <v>3.3839230202107619E-4</v>
      </c>
      <c r="AD1418" t="s">
        <v>5810</v>
      </c>
    </row>
    <row r="1419" spans="1:30">
      <c r="A1419" s="165" t="s">
        <v>1495</v>
      </c>
      <c r="B1419" s="165" t="s">
        <v>11051</v>
      </c>
      <c r="C1419" s="165" t="s">
        <v>8443</v>
      </c>
      <c r="D1419" s="165" t="s">
        <v>5942</v>
      </c>
      <c r="E1419" s="165" t="s">
        <v>6358</v>
      </c>
      <c r="F1419" s="159">
        <v>19.421299999999999</v>
      </c>
      <c r="G1419" s="159">
        <v>-155.28720000000001</v>
      </c>
      <c r="H1419" s="74">
        <v>51.012999999999998</v>
      </c>
      <c r="I1419" s="74">
        <v>2.4220000000000002</v>
      </c>
      <c r="J1419" s="74">
        <v>12.885</v>
      </c>
      <c r="K1419" s="74">
        <v>0.214</v>
      </c>
      <c r="L1419" s="74">
        <v>7.6660000000000004</v>
      </c>
      <c r="M1419" s="74">
        <v>11.233000000000001</v>
      </c>
      <c r="N1419" s="74">
        <v>2.2010000000000001</v>
      </c>
      <c r="O1419" s="74">
        <v>0.40400000000000003</v>
      </c>
      <c r="P1419" s="74">
        <v>0</v>
      </c>
      <c r="Q1419" s="74">
        <v>0.246</v>
      </c>
      <c r="R1419" s="74">
        <v>0.230438709594569</v>
      </c>
      <c r="S1419" s="74">
        <v>0</v>
      </c>
      <c r="T1419" s="74">
        <v>0</v>
      </c>
      <c r="U1419" s="74">
        <v>1.08662455424362E-3</v>
      </c>
      <c r="V1419" s="74">
        <v>9.6330500000000008</v>
      </c>
      <c r="W1419" s="74">
        <v>1.8888331444499999</v>
      </c>
      <c r="X1419" s="74">
        <v>1154.4677999999999</v>
      </c>
      <c r="Y1419" s="74">
        <v>20</v>
      </c>
      <c r="Z1419" s="74">
        <v>0.50564700087977377</v>
      </c>
      <c r="AA1419" s="74">
        <v>0.49435299912022618</v>
      </c>
      <c r="AB1419" s="74">
        <v>6.1226961463607416E-4</v>
      </c>
      <c r="AC1419" s="74">
        <v>6.1226961463607438E-4</v>
      </c>
      <c r="AD1419" t="s">
        <v>5810</v>
      </c>
    </row>
    <row r="1420" spans="1:30">
      <c r="A1420" s="165" t="s">
        <v>1496</v>
      </c>
      <c r="B1420" s="165" t="s">
        <v>11051</v>
      </c>
      <c r="C1420" s="165" t="s">
        <v>8443</v>
      </c>
      <c r="D1420" s="165" t="s">
        <v>5942</v>
      </c>
      <c r="E1420" s="165" t="s">
        <v>6358</v>
      </c>
      <c r="F1420" s="159">
        <v>19.421299999999999</v>
      </c>
      <c r="G1420" s="159">
        <v>-155.28720000000001</v>
      </c>
      <c r="H1420" s="74">
        <v>51.445999999999998</v>
      </c>
      <c r="I1420" s="74">
        <v>2.536</v>
      </c>
      <c r="J1420" s="74">
        <v>13.028</v>
      </c>
      <c r="K1420" s="74">
        <v>0.152</v>
      </c>
      <c r="L1420" s="74">
        <v>7.6820000000000004</v>
      </c>
      <c r="M1420" s="74">
        <v>10.541</v>
      </c>
      <c r="N1420" s="74">
        <v>2.2959999999999998</v>
      </c>
      <c r="O1420" s="74">
        <v>0.503</v>
      </c>
      <c r="P1420" s="74">
        <v>0</v>
      </c>
      <c r="Q1420" s="74">
        <v>0.219</v>
      </c>
      <c r="R1420" s="74">
        <v>9.2799696731565698E-2</v>
      </c>
      <c r="S1420" s="74">
        <v>0</v>
      </c>
      <c r="T1420" s="74">
        <v>0</v>
      </c>
      <c r="U1420" s="74">
        <v>3.3117091441315402E-2</v>
      </c>
      <c r="V1420" s="74">
        <v>9.63645</v>
      </c>
      <c r="W1420" s="74">
        <v>1.8894998110500001</v>
      </c>
      <c r="X1420" s="74">
        <v>1142.9806000000001</v>
      </c>
      <c r="Y1420" s="74">
        <v>510</v>
      </c>
      <c r="Z1420" s="74">
        <v>3.934294898685381E-3</v>
      </c>
      <c r="AA1420" s="74">
        <v>0.99606570510131465</v>
      </c>
      <c r="AB1420" s="74">
        <v>2.6998455456206529E-4</v>
      </c>
      <c r="AC1420" s="74">
        <v>2.6998455456206529E-4</v>
      </c>
      <c r="AD1420" t="s">
        <v>5810</v>
      </c>
    </row>
    <row r="1421" spans="1:30">
      <c r="A1421" s="165" t="s">
        <v>1497</v>
      </c>
      <c r="B1421" s="165" t="s">
        <v>11051</v>
      </c>
      <c r="C1421" s="165" t="s">
        <v>8443</v>
      </c>
      <c r="D1421" s="165" t="s">
        <v>5942</v>
      </c>
      <c r="E1421" s="165" t="s">
        <v>6358</v>
      </c>
      <c r="F1421" s="159">
        <v>19.421299999999999</v>
      </c>
      <c r="G1421" s="159">
        <v>-155.28720000000001</v>
      </c>
      <c r="H1421" s="74">
        <v>51.231999999999999</v>
      </c>
      <c r="I1421" s="74">
        <v>2.5190000000000001</v>
      </c>
      <c r="J1421" s="74">
        <v>13.068</v>
      </c>
      <c r="K1421" s="74">
        <v>0.158</v>
      </c>
      <c r="L1421" s="74">
        <v>7.6829999999999998</v>
      </c>
      <c r="M1421" s="74">
        <v>10.816000000000001</v>
      </c>
      <c r="N1421" s="74">
        <v>2.2480000000000002</v>
      </c>
      <c r="O1421" s="74">
        <v>0.434</v>
      </c>
      <c r="P1421" s="74">
        <v>0</v>
      </c>
      <c r="Q1421" s="74">
        <v>0.249</v>
      </c>
      <c r="R1421" s="74">
        <v>9.0596301986178102E-2</v>
      </c>
      <c r="S1421" s="74">
        <v>0</v>
      </c>
      <c r="T1421" s="74">
        <v>0</v>
      </c>
      <c r="U1421" s="74">
        <v>2.47863789038054E-2</v>
      </c>
      <c r="V1421" s="74">
        <v>9.6372999999999998</v>
      </c>
      <c r="W1421" s="74">
        <v>1.8896664777000001</v>
      </c>
      <c r="X1421" s="74">
        <v>1147.5455999999999</v>
      </c>
      <c r="Y1421" s="74">
        <v>380</v>
      </c>
      <c r="Z1421" s="74">
        <v>4.9062842727784347E-3</v>
      </c>
      <c r="AA1421" s="74">
        <v>0.99509371572722161</v>
      </c>
      <c r="AB1421" s="74">
        <v>4.4102238542562317E-4</v>
      </c>
      <c r="AC1421" s="74">
        <v>4.4102238542562328E-4</v>
      </c>
      <c r="AD1421" t="s">
        <v>5810</v>
      </c>
    </row>
    <row r="1422" spans="1:30">
      <c r="A1422" s="165" t="s">
        <v>1498</v>
      </c>
      <c r="B1422" s="165" t="s">
        <v>11051</v>
      </c>
      <c r="C1422" s="165" t="s">
        <v>8443</v>
      </c>
      <c r="D1422" s="165" t="s">
        <v>5942</v>
      </c>
      <c r="E1422" s="165" t="s">
        <v>6358</v>
      </c>
      <c r="F1422" s="159">
        <v>19.421299999999999</v>
      </c>
      <c r="G1422" s="159">
        <v>-155.28720000000001</v>
      </c>
      <c r="H1422" s="74">
        <v>51.167000000000002</v>
      </c>
      <c r="I1422" s="74">
        <v>2.3759999999999999</v>
      </c>
      <c r="J1422" s="74">
        <v>12.879</v>
      </c>
      <c r="K1422" s="74">
        <v>0.188</v>
      </c>
      <c r="L1422" s="74">
        <v>7.7279999999999998</v>
      </c>
      <c r="M1422" s="74">
        <v>11.084</v>
      </c>
      <c r="N1422" s="74">
        <v>2.1760000000000002</v>
      </c>
      <c r="O1422" s="74">
        <v>0.40500000000000003</v>
      </c>
      <c r="P1422" s="74">
        <v>0</v>
      </c>
      <c r="Q1422" s="74">
        <v>0.24399999999999999</v>
      </c>
      <c r="R1422" s="74">
        <v>0.21865403486068399</v>
      </c>
      <c r="S1422" s="74">
        <v>0</v>
      </c>
      <c r="T1422" s="74">
        <v>0</v>
      </c>
      <c r="U1422" s="74">
        <v>1.92370868621815E-2</v>
      </c>
      <c r="V1422" s="74">
        <v>9.6678999999999995</v>
      </c>
      <c r="W1422" s="74">
        <v>1.8956664771</v>
      </c>
      <c r="X1422" s="74">
        <v>1151.9944</v>
      </c>
      <c r="Y1422" s="74">
        <v>300</v>
      </c>
      <c r="Z1422" s="74">
        <v>3.3715586071786263E-2</v>
      </c>
      <c r="AA1422" s="74">
        <v>0.96628441392821374</v>
      </c>
      <c r="AB1422" s="74">
        <v>2.4506723361486819E-4</v>
      </c>
      <c r="AC1422" s="74">
        <v>2.4506723361486841E-4</v>
      </c>
      <c r="AD1422" t="s">
        <v>5810</v>
      </c>
    </row>
    <row r="1423" spans="1:30">
      <c r="A1423" s="165" t="s">
        <v>1499</v>
      </c>
      <c r="B1423" s="165" t="s">
        <v>11051</v>
      </c>
      <c r="C1423" s="165" t="s">
        <v>8443</v>
      </c>
      <c r="D1423" s="165" t="s">
        <v>5942</v>
      </c>
      <c r="E1423" s="165" t="s">
        <v>6358</v>
      </c>
      <c r="F1423" s="159">
        <v>19.421299999999999</v>
      </c>
      <c r="G1423" s="159">
        <v>-155.28720000000001</v>
      </c>
      <c r="H1423" s="74">
        <v>50.100999999999999</v>
      </c>
      <c r="I1423" s="74">
        <v>2.9660000000000002</v>
      </c>
      <c r="J1423" s="74">
        <v>13.542999999999999</v>
      </c>
      <c r="K1423" s="74">
        <v>0.222</v>
      </c>
      <c r="L1423" s="74">
        <v>7.7539999999999996</v>
      </c>
      <c r="M1423" s="74">
        <v>10.32</v>
      </c>
      <c r="N1423" s="74">
        <v>2.6459999999999999</v>
      </c>
      <c r="O1423" s="74">
        <v>0.495</v>
      </c>
      <c r="P1423" s="74">
        <v>0</v>
      </c>
      <c r="Q1423" s="74">
        <v>0.16400000000000001</v>
      </c>
      <c r="R1423" s="74">
        <v>0.28462596492535902</v>
      </c>
      <c r="S1423" s="74">
        <v>0</v>
      </c>
      <c r="T1423" s="74">
        <v>0</v>
      </c>
      <c r="U1423" s="74">
        <v>0.14719349622130001</v>
      </c>
      <c r="V1423" s="74">
        <v>9.6398499999999991</v>
      </c>
      <c r="W1423" s="74">
        <v>1.89016647765</v>
      </c>
      <c r="X1423" s="74">
        <v>1139.3119999999999</v>
      </c>
      <c r="Y1423" s="74">
        <v>2230</v>
      </c>
      <c r="Z1423" s="74">
        <v>9.5976848434696314E-3</v>
      </c>
      <c r="AA1423" s="74">
        <v>0.99040231515653032</v>
      </c>
      <c r="AB1423" s="74">
        <v>5.5320530291029675E-4</v>
      </c>
      <c r="AC1423" s="74">
        <v>5.5320530291029664E-4</v>
      </c>
      <c r="AD1423" t="s">
        <v>5810</v>
      </c>
    </row>
    <row r="1424" spans="1:30">
      <c r="A1424" s="165" t="s">
        <v>1500</v>
      </c>
      <c r="B1424" s="165" t="s">
        <v>11051</v>
      </c>
      <c r="C1424" s="165" t="s">
        <v>8443</v>
      </c>
      <c r="D1424" s="165" t="s">
        <v>5942</v>
      </c>
      <c r="E1424" s="165" t="s">
        <v>6358</v>
      </c>
      <c r="F1424" s="159">
        <v>19.421299999999999</v>
      </c>
      <c r="G1424" s="159">
        <v>-155.28720000000001</v>
      </c>
      <c r="H1424" s="74">
        <v>51.033000000000001</v>
      </c>
      <c r="I1424" s="74">
        <v>2.194</v>
      </c>
      <c r="J1424" s="74">
        <v>13.085000000000001</v>
      </c>
      <c r="K1424" s="74">
        <v>0.20799999999999999</v>
      </c>
      <c r="L1424" s="74">
        <v>7.7549999999999999</v>
      </c>
      <c r="M1424" s="74">
        <v>10.975</v>
      </c>
      <c r="N1424" s="74">
        <v>2.3980000000000001</v>
      </c>
      <c r="O1424" s="74">
        <v>0.35099999999999998</v>
      </c>
      <c r="P1424" s="74">
        <v>0</v>
      </c>
      <c r="Q1424" s="74">
        <v>0.25700000000000001</v>
      </c>
      <c r="R1424" s="74">
        <v>0.23680186625660399</v>
      </c>
      <c r="S1424" s="74">
        <v>0</v>
      </c>
      <c r="T1424" s="74">
        <v>0</v>
      </c>
      <c r="U1424" s="74">
        <v>6.8478724166049512E-2</v>
      </c>
      <c r="V1424" s="74">
        <v>9.6423999999999985</v>
      </c>
      <c r="W1424" s="74">
        <v>1.8906664776</v>
      </c>
      <c r="X1424" s="74">
        <v>1150.1849999999999</v>
      </c>
      <c r="Y1424" s="74">
        <v>1090</v>
      </c>
      <c r="Z1424" s="74">
        <v>1.2334753515892E-2</v>
      </c>
      <c r="AA1424" s="74">
        <v>0.98766524648410803</v>
      </c>
      <c r="AB1424" s="74">
        <v>2.7167157993335191E-4</v>
      </c>
      <c r="AC1424" s="74">
        <v>2.7167157993335169E-4</v>
      </c>
      <c r="AD1424" t="s">
        <v>5810</v>
      </c>
    </row>
    <row r="1425" spans="1:30">
      <c r="A1425" s="165" t="s">
        <v>1501</v>
      </c>
      <c r="B1425" s="165" t="s">
        <v>11051</v>
      </c>
      <c r="C1425" s="165" t="s">
        <v>8443</v>
      </c>
      <c r="D1425" s="165" t="s">
        <v>5942</v>
      </c>
      <c r="E1425" s="165" t="s">
        <v>6358</v>
      </c>
      <c r="F1425" s="159">
        <v>19.421299999999999</v>
      </c>
      <c r="G1425" s="159">
        <v>-155.28720000000001</v>
      </c>
      <c r="H1425" s="74">
        <v>51.707999999999998</v>
      </c>
      <c r="I1425" s="74">
        <v>2.1110000000000002</v>
      </c>
      <c r="J1425" s="74">
        <v>12.875999999999999</v>
      </c>
      <c r="K1425" s="74">
        <v>0.22600000000000001</v>
      </c>
      <c r="L1425" s="74">
        <v>8.14</v>
      </c>
      <c r="M1425" s="74">
        <v>9.6120000000000001</v>
      </c>
      <c r="N1425" s="74">
        <v>2.8370000000000002</v>
      </c>
      <c r="O1425" s="74">
        <v>0.36799999999999999</v>
      </c>
      <c r="P1425" s="74">
        <v>0</v>
      </c>
      <c r="Q1425" s="74">
        <v>0.32400000000000001</v>
      </c>
      <c r="R1425" s="74">
        <v>0.31631744423990599</v>
      </c>
      <c r="S1425" s="74">
        <v>0</v>
      </c>
      <c r="T1425" s="74">
        <v>0</v>
      </c>
      <c r="U1425" s="74">
        <v>5.2952932054267612E-2</v>
      </c>
      <c r="V1425" s="74">
        <v>9.6313499999999994</v>
      </c>
      <c r="W1425" s="74">
        <v>1.88849981115</v>
      </c>
      <c r="X1425" s="74">
        <v>1127.5591999999999</v>
      </c>
      <c r="Y1425" s="74">
        <v>800</v>
      </c>
      <c r="Z1425" s="74">
        <v>2.746442865333118E-2</v>
      </c>
      <c r="AA1425" s="74">
        <v>0.97253557134666879</v>
      </c>
      <c r="AB1425" s="74">
        <v>2.9640256300254657E-4</v>
      </c>
      <c r="AC1425" s="74">
        <v>2.9640256300254652E-4</v>
      </c>
      <c r="AD1425" t="s">
        <v>5810</v>
      </c>
    </row>
    <row r="1426" spans="1:30">
      <c r="A1426" s="165" t="s">
        <v>1502</v>
      </c>
      <c r="B1426" s="165" t="s">
        <v>11051</v>
      </c>
      <c r="C1426" s="165" t="s">
        <v>8443</v>
      </c>
      <c r="D1426" s="165" t="s">
        <v>5942</v>
      </c>
      <c r="E1426" s="165" t="s">
        <v>6358</v>
      </c>
      <c r="F1426" s="159">
        <v>19.421299999999999</v>
      </c>
      <c r="G1426" s="159">
        <v>-155.28720000000001</v>
      </c>
      <c r="H1426" s="74">
        <v>50.838000000000001</v>
      </c>
      <c r="I1426" s="74">
        <v>2.4700000000000002</v>
      </c>
      <c r="J1426" s="74">
        <v>12.907</v>
      </c>
      <c r="K1426" s="74">
        <v>0.129</v>
      </c>
      <c r="L1426" s="74">
        <v>8.4309999999999992</v>
      </c>
      <c r="M1426" s="74">
        <v>10.193</v>
      </c>
      <c r="N1426" s="74">
        <v>2.633</v>
      </c>
      <c r="O1426" s="74">
        <v>0.39200000000000002</v>
      </c>
      <c r="P1426" s="74">
        <v>0</v>
      </c>
      <c r="Q1426" s="74">
        <v>0.28100000000000003</v>
      </c>
      <c r="R1426" s="74">
        <v>0.23221179536881001</v>
      </c>
      <c r="S1426" s="74">
        <v>0</v>
      </c>
      <c r="T1426" s="74">
        <v>0</v>
      </c>
      <c r="U1426" s="74">
        <v>1.3621382943560899E-2</v>
      </c>
      <c r="V1426" s="74">
        <v>9.6372999999999998</v>
      </c>
      <c r="W1426" s="74">
        <v>1.8896664777000001</v>
      </c>
      <c r="X1426" s="74">
        <v>1137.2038</v>
      </c>
      <c r="Y1426" s="74">
        <v>200</v>
      </c>
      <c r="Z1426" s="74">
        <v>5.5253682766571423E-2</v>
      </c>
      <c r="AA1426" s="74">
        <v>0.94474631723342861</v>
      </c>
      <c r="AB1426" s="74">
        <v>5.9299722121818835E-4</v>
      </c>
      <c r="AC1426" s="74">
        <v>5.9299722121818835E-4</v>
      </c>
      <c r="AD1426" t="s">
        <v>5810</v>
      </c>
    </row>
    <row r="1427" spans="1:30">
      <c r="A1427" s="165" t="s">
        <v>1503</v>
      </c>
      <c r="B1427" s="165" t="s">
        <v>11051</v>
      </c>
      <c r="C1427" s="165" t="s">
        <v>8443</v>
      </c>
      <c r="D1427" s="165" t="s">
        <v>5942</v>
      </c>
      <c r="E1427" s="165" t="s">
        <v>6358</v>
      </c>
      <c r="F1427" s="159">
        <v>19.421299999999999</v>
      </c>
      <c r="G1427" s="159">
        <v>-155.28720000000001</v>
      </c>
      <c r="H1427" s="74">
        <v>50.863999999999997</v>
      </c>
      <c r="I1427" s="74">
        <v>2.1989999999999998</v>
      </c>
      <c r="J1427" s="74">
        <v>13.064</v>
      </c>
      <c r="K1427" s="74">
        <v>0.224</v>
      </c>
      <c r="L1427" s="74">
        <v>8.68</v>
      </c>
      <c r="M1427" s="74">
        <v>10.090999999999999</v>
      </c>
      <c r="N1427" s="74">
        <v>2.4550000000000001</v>
      </c>
      <c r="O1427" s="74">
        <v>0.34599999999999997</v>
      </c>
      <c r="P1427" s="74">
        <v>0</v>
      </c>
      <c r="Q1427" s="74">
        <v>0.28599999999999998</v>
      </c>
      <c r="R1427" s="74">
        <v>0.31064017496702101</v>
      </c>
      <c r="S1427" s="74">
        <v>0</v>
      </c>
      <c r="T1427" s="74">
        <v>0</v>
      </c>
      <c r="U1427" s="74">
        <v>6.4504932135007909E-2</v>
      </c>
      <c r="V1427" s="74">
        <v>9.63645</v>
      </c>
      <c r="W1427" s="74">
        <v>1.8894998110500001</v>
      </c>
      <c r="X1427" s="74">
        <v>1135.5106000000001</v>
      </c>
      <c r="Y1427" s="74">
        <v>970</v>
      </c>
      <c r="Z1427" s="74">
        <v>2.3364900931427322E-2</v>
      </c>
      <c r="AA1427" s="74">
        <v>0.97663509906857271</v>
      </c>
      <c r="AB1427" s="74">
        <v>6.3793618993243997E-4</v>
      </c>
      <c r="AC1427" s="74">
        <v>6.3793618993244008E-4</v>
      </c>
      <c r="AD1427" t="s">
        <v>5810</v>
      </c>
    </row>
    <row r="1428" spans="1:30">
      <c r="A1428" s="165" t="s">
        <v>1504</v>
      </c>
      <c r="B1428" s="165" t="s">
        <v>11051</v>
      </c>
      <c r="C1428" s="165" t="s">
        <v>8443</v>
      </c>
      <c r="D1428" s="165" t="s">
        <v>5942</v>
      </c>
      <c r="E1428" s="165" t="s">
        <v>6358</v>
      </c>
      <c r="F1428" s="159">
        <v>19.421299999999999</v>
      </c>
      <c r="G1428" s="159">
        <v>-155.28720000000001</v>
      </c>
      <c r="H1428" s="74">
        <v>49.329000000000001</v>
      </c>
      <c r="I1428" s="74">
        <v>2.218</v>
      </c>
      <c r="J1428" s="74">
        <v>13.395</v>
      </c>
      <c r="K1428" s="74">
        <v>0.184</v>
      </c>
      <c r="L1428" s="74">
        <v>8.8659999999999997</v>
      </c>
      <c r="M1428" s="74">
        <v>11.143000000000001</v>
      </c>
      <c r="N1428" s="74">
        <v>2.2320000000000002</v>
      </c>
      <c r="O1428" s="74">
        <v>0.49099999999999999</v>
      </c>
      <c r="P1428" s="74">
        <v>0</v>
      </c>
      <c r="Q1428" s="74">
        <v>0.41899999999999998</v>
      </c>
      <c r="R1428" s="74">
        <v>0.23855677748326601</v>
      </c>
      <c r="S1428" s="74">
        <v>0</v>
      </c>
      <c r="T1428" s="74">
        <v>0</v>
      </c>
      <c r="U1428" s="74">
        <v>1.73226937044604E-2</v>
      </c>
      <c r="V1428" s="74">
        <v>9.632200000000001</v>
      </c>
      <c r="W1428" s="74">
        <v>1.8886664778</v>
      </c>
      <c r="X1428" s="74">
        <v>1152.9738</v>
      </c>
      <c r="Y1428" s="74">
        <v>260</v>
      </c>
      <c r="Z1428" s="74">
        <v>4.7456944481160612E-2</v>
      </c>
      <c r="AA1428" s="74">
        <v>0.95254305551883933</v>
      </c>
      <c r="AB1428" s="74">
        <v>5.9388666815289766E-4</v>
      </c>
      <c r="AC1428" s="74">
        <v>5.9388666815289755E-4</v>
      </c>
      <c r="AD1428" t="s">
        <v>5810</v>
      </c>
    </row>
    <row r="1429" spans="1:30">
      <c r="A1429" s="165" t="s">
        <v>1505</v>
      </c>
      <c r="B1429" s="165" t="s">
        <v>11051</v>
      </c>
      <c r="C1429" s="165" t="s">
        <v>8443</v>
      </c>
      <c r="D1429" s="165" t="s">
        <v>5942</v>
      </c>
      <c r="E1429" s="165" t="s">
        <v>6358</v>
      </c>
      <c r="F1429" s="159">
        <v>19.421299999999999</v>
      </c>
      <c r="G1429" s="159">
        <v>-155.28720000000001</v>
      </c>
      <c r="H1429" s="74">
        <v>50.167999999999999</v>
      </c>
      <c r="I1429" s="74">
        <v>2.3719999999999999</v>
      </c>
      <c r="J1429" s="74">
        <v>12.643000000000001</v>
      </c>
      <c r="K1429" s="74">
        <v>0.25600000000000001</v>
      </c>
      <c r="L1429" s="74">
        <v>9.0039999999999996</v>
      </c>
      <c r="M1429" s="74">
        <v>11.013999999999999</v>
      </c>
      <c r="N1429" s="74">
        <v>2.1030000000000002</v>
      </c>
      <c r="O1429" s="74">
        <v>0.45900000000000002</v>
      </c>
      <c r="P1429" s="74">
        <v>0</v>
      </c>
      <c r="Q1429" s="74">
        <v>0.25800000000000001</v>
      </c>
      <c r="R1429" s="74">
        <v>0.24259526532136899</v>
      </c>
      <c r="S1429" s="74">
        <v>0</v>
      </c>
      <c r="T1429" s="74">
        <v>0</v>
      </c>
      <c r="U1429" s="74">
        <v>1.0722571915701E-2</v>
      </c>
      <c r="V1429" s="74">
        <v>9.632200000000001</v>
      </c>
      <c r="W1429" s="74">
        <v>1.8886664778</v>
      </c>
      <c r="X1429" s="74">
        <v>1150.8324</v>
      </c>
      <c r="Y1429" s="74">
        <v>160</v>
      </c>
      <c r="Z1429" s="74">
        <v>7.6255097468727467E-2</v>
      </c>
      <c r="AA1429" s="74">
        <v>0.9237449025312725</v>
      </c>
      <c r="AB1429" s="74">
        <v>4.6297616767698838E-4</v>
      </c>
      <c r="AC1429" s="74">
        <v>4.6297616767698838E-4</v>
      </c>
      <c r="AD1429" t="s">
        <v>5810</v>
      </c>
    </row>
    <row r="1430" spans="1:30">
      <c r="A1430" s="165" t="s">
        <v>1506</v>
      </c>
      <c r="B1430" s="165" t="s">
        <v>11051</v>
      </c>
      <c r="C1430" s="165" t="s">
        <v>8443</v>
      </c>
      <c r="D1430" s="165" t="s">
        <v>5942</v>
      </c>
      <c r="E1430" s="165" t="s">
        <v>6358</v>
      </c>
      <c r="F1430" s="159">
        <v>19.421299999999999</v>
      </c>
      <c r="G1430" s="159">
        <v>-155.28720000000001</v>
      </c>
      <c r="H1430" s="74">
        <v>49.753999999999998</v>
      </c>
      <c r="I1430" s="74">
        <v>2.681</v>
      </c>
      <c r="J1430" s="74">
        <v>13.085000000000001</v>
      </c>
      <c r="K1430" s="74">
        <v>0.249</v>
      </c>
      <c r="L1430" s="74">
        <v>9.1839999999999993</v>
      </c>
      <c r="M1430" s="74">
        <v>10.218</v>
      </c>
      <c r="N1430" s="74">
        <v>2.3570000000000002</v>
      </c>
      <c r="O1430" s="74">
        <v>0.51700000000000002</v>
      </c>
      <c r="P1430" s="74">
        <v>0</v>
      </c>
      <c r="Q1430" s="74">
        <v>0.25600000000000001</v>
      </c>
      <c r="R1430" s="74">
        <v>0.23640328909092501</v>
      </c>
      <c r="S1430" s="74">
        <v>0</v>
      </c>
      <c r="T1430" s="74">
        <v>0</v>
      </c>
      <c r="U1430" s="74">
        <v>2.37930422071247E-2</v>
      </c>
      <c r="V1430" s="74">
        <v>9.632200000000001</v>
      </c>
      <c r="W1430" s="74">
        <v>1.8886664778</v>
      </c>
      <c r="X1430" s="74">
        <v>1137.6188</v>
      </c>
      <c r="Y1430" s="74">
        <v>340</v>
      </c>
      <c r="Z1430" s="74">
        <v>3.6860006674440893E-2</v>
      </c>
      <c r="AA1430" s="74">
        <v>0.96313999332555911</v>
      </c>
      <c r="AB1430" s="74">
        <v>6.0002277310332265E-4</v>
      </c>
      <c r="AC1430" s="74">
        <v>6.0002277310332243E-4</v>
      </c>
      <c r="AD1430" t="s">
        <v>5810</v>
      </c>
    </row>
    <row r="1431" spans="1:30">
      <c r="A1431" s="165" t="s">
        <v>1507</v>
      </c>
      <c r="B1431" s="165" t="s">
        <v>11051</v>
      </c>
      <c r="C1431" s="165" t="s">
        <v>8443</v>
      </c>
      <c r="D1431" s="165" t="s">
        <v>5942</v>
      </c>
      <c r="E1431" s="165" t="s">
        <v>6358</v>
      </c>
      <c r="F1431" s="159">
        <v>19.421299999999999</v>
      </c>
      <c r="G1431" s="159">
        <v>-155.28720000000001</v>
      </c>
      <c r="H1431" s="74">
        <v>50.542000000000002</v>
      </c>
      <c r="I1431" s="74">
        <v>2.0419999999999998</v>
      </c>
      <c r="J1431" s="74">
        <v>12.855</v>
      </c>
      <c r="K1431" s="74">
        <v>0.113</v>
      </c>
      <c r="L1431" s="74">
        <v>9.1999999999999993</v>
      </c>
      <c r="M1431" s="74">
        <v>10.314</v>
      </c>
      <c r="N1431" s="74">
        <v>2.4569999999999999</v>
      </c>
      <c r="O1431" s="74">
        <v>0.441</v>
      </c>
      <c r="P1431" s="74">
        <v>0</v>
      </c>
      <c r="Q1431" s="74">
        <v>0.26400000000000001</v>
      </c>
      <c r="R1431" s="74">
        <v>0.294430879366605</v>
      </c>
      <c r="S1431" s="74">
        <v>0</v>
      </c>
      <c r="T1431" s="74">
        <v>0</v>
      </c>
      <c r="U1431" s="74">
        <v>4.2871142018510403E-2</v>
      </c>
      <c r="V1431" s="74">
        <v>9.6313499999999994</v>
      </c>
      <c r="W1431" s="74">
        <v>1.88849981115</v>
      </c>
      <c r="X1431" s="74">
        <v>1139.2123999999999</v>
      </c>
      <c r="Y1431" s="74">
        <v>640</v>
      </c>
      <c r="Z1431" s="74">
        <v>3.057554298590397E-2</v>
      </c>
      <c r="AA1431" s="74">
        <v>0.96942445701409607</v>
      </c>
      <c r="AB1431" s="74">
        <v>1.2859535080003741E-4</v>
      </c>
      <c r="AC1431" s="74">
        <v>1.2859535080003749E-4</v>
      </c>
      <c r="AD1431" t="s">
        <v>5810</v>
      </c>
    </row>
    <row r="1432" spans="1:30">
      <c r="A1432" s="165" t="s">
        <v>1508</v>
      </c>
      <c r="B1432" s="165" t="s">
        <v>11051</v>
      </c>
      <c r="C1432" s="165" t="s">
        <v>8443</v>
      </c>
      <c r="D1432" s="165" t="s">
        <v>5942</v>
      </c>
      <c r="E1432" s="165" t="s">
        <v>6358</v>
      </c>
      <c r="F1432" s="159">
        <v>19.421299999999999</v>
      </c>
      <c r="G1432" s="159">
        <v>-155.28720000000001</v>
      </c>
      <c r="H1432" s="74">
        <v>49.77</v>
      </c>
      <c r="I1432" s="74">
        <v>2.3940000000000001</v>
      </c>
      <c r="J1432" s="74">
        <v>12.9</v>
      </c>
      <c r="K1432" s="74">
        <v>0.14199999999999999</v>
      </c>
      <c r="L1432" s="74">
        <v>9.3279999999999994</v>
      </c>
      <c r="M1432" s="74">
        <v>10.702</v>
      </c>
      <c r="N1432" s="74">
        <v>2.4689999999999999</v>
      </c>
      <c r="O1432" s="74">
        <v>0.34899999999999998</v>
      </c>
      <c r="P1432" s="74">
        <v>0</v>
      </c>
      <c r="Q1432" s="74">
        <v>0.22900000000000001</v>
      </c>
      <c r="R1432" s="74">
        <v>0.24027379545709501</v>
      </c>
      <c r="S1432" s="74">
        <v>0</v>
      </c>
      <c r="T1432" s="74">
        <v>0</v>
      </c>
      <c r="U1432" s="74">
        <v>2.4834484627836301E-2</v>
      </c>
      <c r="V1432" s="74">
        <v>9.6356000000000002</v>
      </c>
      <c r="W1432" s="74">
        <v>1.8893331444000001</v>
      </c>
      <c r="X1432" s="74">
        <v>1145.6532</v>
      </c>
      <c r="Y1432" s="74">
        <v>370</v>
      </c>
      <c r="Z1432" s="74">
        <v>3.4837311666829407E-2</v>
      </c>
      <c r="AA1432" s="74">
        <v>0.96516268833317054</v>
      </c>
      <c r="AB1432" s="74">
        <v>5.5475548854518678E-5</v>
      </c>
      <c r="AC1432" s="74">
        <v>5.5475548854518678E-5</v>
      </c>
      <c r="AD1432" t="s">
        <v>5810</v>
      </c>
    </row>
    <row r="1433" spans="1:30">
      <c r="A1433" s="165" t="s">
        <v>1509</v>
      </c>
      <c r="B1433" s="165" t="s">
        <v>11051</v>
      </c>
      <c r="C1433" s="165" t="s">
        <v>8443</v>
      </c>
      <c r="D1433" s="165" t="s">
        <v>5942</v>
      </c>
      <c r="E1433" s="165" t="s">
        <v>6358</v>
      </c>
      <c r="F1433" s="159">
        <v>19.421299999999999</v>
      </c>
      <c r="G1433" s="159">
        <v>-155.28720000000001</v>
      </c>
      <c r="H1433" s="74">
        <v>50.557000000000002</v>
      </c>
      <c r="I1433" s="74">
        <v>2.1629999999999998</v>
      </c>
      <c r="J1433" s="74">
        <v>12.827</v>
      </c>
      <c r="K1433" s="74">
        <v>0.16200000000000001</v>
      </c>
      <c r="L1433" s="74">
        <v>9.5269999999999992</v>
      </c>
      <c r="M1433" s="74">
        <v>10.109</v>
      </c>
      <c r="N1433" s="74">
        <v>2.3210000000000002</v>
      </c>
      <c r="O1433" s="74">
        <v>0.438</v>
      </c>
      <c r="P1433" s="74">
        <v>0</v>
      </c>
      <c r="Q1433" s="74">
        <v>0.20499999999999999</v>
      </c>
      <c r="R1433" s="74">
        <v>0.20872888382676</v>
      </c>
      <c r="S1433" s="74">
        <v>0</v>
      </c>
      <c r="T1433" s="74">
        <v>0</v>
      </c>
      <c r="U1433" s="74">
        <v>3.7298120687250199E-3</v>
      </c>
      <c r="V1433" s="74">
        <v>9.6372999999999998</v>
      </c>
      <c r="W1433" s="74">
        <v>1.8896664777000001</v>
      </c>
      <c r="X1433" s="74">
        <v>1135.8094000000001</v>
      </c>
      <c r="Y1433" s="74">
        <v>60</v>
      </c>
      <c r="Z1433" s="74">
        <v>0.14482571267174549</v>
      </c>
      <c r="AA1433" s="74">
        <v>0.85517428732825451</v>
      </c>
      <c r="AB1433" s="74">
        <v>9.3497772839393043E-5</v>
      </c>
      <c r="AC1433" s="74">
        <v>9.349777283939303E-5</v>
      </c>
      <c r="AD1433" t="s">
        <v>5810</v>
      </c>
    </row>
    <row r="1434" spans="1:30">
      <c r="A1434" s="165" t="s">
        <v>1510</v>
      </c>
      <c r="B1434" s="165" t="s">
        <v>11051</v>
      </c>
      <c r="C1434" s="165" t="s">
        <v>8443</v>
      </c>
      <c r="D1434" s="165" t="s">
        <v>5942</v>
      </c>
      <c r="E1434" s="165" t="s">
        <v>6358</v>
      </c>
      <c r="F1434" s="159">
        <v>19.421299999999999</v>
      </c>
      <c r="G1434" s="159">
        <v>-155.28720000000001</v>
      </c>
      <c r="H1434" s="74">
        <v>49.585000000000001</v>
      </c>
      <c r="I1434" s="74">
        <v>2.282</v>
      </c>
      <c r="J1434" s="74">
        <v>12.839</v>
      </c>
      <c r="K1434" s="74">
        <v>0.14399999999999999</v>
      </c>
      <c r="L1434" s="74">
        <v>9.9060000000000006</v>
      </c>
      <c r="M1434" s="74">
        <v>10.462999999999999</v>
      </c>
      <c r="N1434" s="74">
        <v>2.3479999999999999</v>
      </c>
      <c r="O1434" s="74">
        <v>0.47699999999999998</v>
      </c>
      <c r="P1434" s="74">
        <v>0</v>
      </c>
      <c r="Q1434" s="74">
        <v>0.24299999999999999</v>
      </c>
      <c r="R1434" s="74">
        <v>0.22250645282138001</v>
      </c>
      <c r="S1434" s="74">
        <v>0</v>
      </c>
      <c r="T1434" s="74">
        <v>0</v>
      </c>
      <c r="U1434" s="74">
        <v>2.7549416657845101E-2</v>
      </c>
      <c r="V1434" s="74">
        <v>9.6423999999999985</v>
      </c>
      <c r="W1434" s="74">
        <v>1.8906664776</v>
      </c>
      <c r="X1434" s="74">
        <v>1141.6858</v>
      </c>
      <c r="Y1434" s="74">
        <v>390</v>
      </c>
      <c r="Z1434" s="74">
        <v>2.894676534637091E-2</v>
      </c>
      <c r="AA1434" s="74">
        <v>0.97105323465362914</v>
      </c>
      <c r="AB1434" s="74">
        <v>6.7236649914202977E-4</v>
      </c>
      <c r="AC1434" s="74">
        <v>6.7236649914202945E-4</v>
      </c>
      <c r="AD1434" t="s">
        <v>5810</v>
      </c>
    </row>
    <row r="1435" spans="1:30">
      <c r="A1435" s="165" t="s">
        <v>1511</v>
      </c>
      <c r="B1435" s="165" t="s">
        <v>11051</v>
      </c>
      <c r="C1435" s="165" t="s">
        <v>8443</v>
      </c>
      <c r="D1435" s="165" t="s">
        <v>5942</v>
      </c>
      <c r="E1435" s="165" t="s">
        <v>6358</v>
      </c>
      <c r="F1435" s="159">
        <v>19.421299999999999</v>
      </c>
      <c r="G1435" s="159">
        <v>-155.28720000000001</v>
      </c>
      <c r="H1435" s="74">
        <v>50.298999999999999</v>
      </c>
      <c r="I1435" s="74">
        <v>2.2000000000000002</v>
      </c>
      <c r="J1435" s="74">
        <v>12.244999999999999</v>
      </c>
      <c r="K1435" s="74">
        <v>0.14099999999999999</v>
      </c>
      <c r="L1435" s="74">
        <v>9.9670000000000005</v>
      </c>
      <c r="M1435" s="74">
        <v>10.351000000000001</v>
      </c>
      <c r="N1435" s="74">
        <v>2.403</v>
      </c>
      <c r="O1435" s="74">
        <v>0.38800000000000001</v>
      </c>
      <c r="P1435" s="74">
        <v>0</v>
      </c>
      <c r="Q1435" s="74">
        <v>0.23699999999999999</v>
      </c>
      <c r="R1435" s="74">
        <v>0.28622366598899701</v>
      </c>
      <c r="S1435" s="74">
        <v>0</v>
      </c>
      <c r="T1435" s="74">
        <v>0</v>
      </c>
      <c r="U1435" s="74">
        <v>7.5635629012065705E-2</v>
      </c>
      <c r="V1435" s="74">
        <v>9.6432500000000001</v>
      </c>
      <c r="W1435" s="74">
        <v>1.8908331442499999</v>
      </c>
      <c r="X1435" s="74">
        <v>1139.8266000000001</v>
      </c>
      <c r="Y1435" s="74">
        <v>1080</v>
      </c>
      <c r="Z1435" s="74">
        <v>1.8641868350303351E-2</v>
      </c>
      <c r="AA1435" s="74">
        <v>0.98135813164969665</v>
      </c>
      <c r="AB1435" s="74">
        <v>2.6588467214173699E-4</v>
      </c>
      <c r="AC1435" s="74">
        <v>2.658846721417371E-4</v>
      </c>
      <c r="AD1435" t="s">
        <v>5810</v>
      </c>
    </row>
    <row r="1436" spans="1:30">
      <c r="A1436" s="165" t="s">
        <v>1512</v>
      </c>
      <c r="B1436" s="165" t="s">
        <v>11051</v>
      </c>
      <c r="C1436" s="165" t="s">
        <v>8443</v>
      </c>
      <c r="D1436" s="165" t="s">
        <v>5942</v>
      </c>
      <c r="E1436" s="165" t="s">
        <v>6358</v>
      </c>
      <c r="F1436" s="159">
        <v>19.421299999999999</v>
      </c>
      <c r="G1436" s="159">
        <v>-155.28720000000001</v>
      </c>
      <c r="H1436" s="74">
        <v>49.58</v>
      </c>
      <c r="I1436" s="74">
        <v>2.6509999999999998</v>
      </c>
      <c r="J1436" s="74">
        <v>12.393000000000001</v>
      </c>
      <c r="K1436" s="74">
        <v>0.18</v>
      </c>
      <c r="L1436" s="74">
        <v>9.9710000000000001</v>
      </c>
      <c r="M1436" s="74">
        <v>10.484</v>
      </c>
      <c r="N1436" s="74">
        <v>2.282</v>
      </c>
      <c r="O1436" s="74">
        <v>0.441</v>
      </c>
      <c r="P1436" s="74">
        <v>0</v>
      </c>
      <c r="Q1436" s="74">
        <v>0.29499999999999998</v>
      </c>
      <c r="R1436" s="74">
        <v>0.252483496052611</v>
      </c>
      <c r="S1436" s="74">
        <v>0</v>
      </c>
      <c r="T1436" s="74">
        <v>0</v>
      </c>
      <c r="U1436" s="74">
        <v>3.3464528132359603E-2</v>
      </c>
      <c r="V1436" s="74">
        <v>9.6330500000000008</v>
      </c>
      <c r="W1436" s="74">
        <v>1.8888331444499999</v>
      </c>
      <c r="X1436" s="74">
        <v>1142.0344</v>
      </c>
      <c r="Y1436" s="74">
        <v>470</v>
      </c>
      <c r="Z1436" s="74">
        <v>3.1759905655521843E-2</v>
      </c>
      <c r="AA1436" s="74">
        <v>0.96824009434447811</v>
      </c>
      <c r="AB1436" s="74">
        <v>1.723157667667535E-4</v>
      </c>
      <c r="AC1436" s="74">
        <v>1.723157667667535E-4</v>
      </c>
      <c r="AD1436" t="s">
        <v>5810</v>
      </c>
    </row>
    <row r="1437" spans="1:30">
      <c r="A1437" s="165" t="s">
        <v>1513</v>
      </c>
      <c r="B1437" s="165" t="s">
        <v>11051</v>
      </c>
      <c r="C1437" s="165" t="s">
        <v>8443</v>
      </c>
      <c r="D1437" s="165" t="s">
        <v>5942</v>
      </c>
      <c r="E1437" s="165" t="s">
        <v>6358</v>
      </c>
      <c r="F1437" s="159">
        <v>19.421299999999999</v>
      </c>
      <c r="G1437" s="159">
        <v>-155.28720000000001</v>
      </c>
      <c r="H1437" s="74">
        <v>49.375</v>
      </c>
      <c r="I1437" s="74">
        <v>2.5579999999999998</v>
      </c>
      <c r="J1437" s="74">
        <v>12.085000000000001</v>
      </c>
      <c r="K1437" s="74">
        <v>0.185</v>
      </c>
      <c r="L1437" s="74">
        <v>10.256</v>
      </c>
      <c r="M1437" s="74">
        <v>10.973000000000001</v>
      </c>
      <c r="N1437" s="74">
        <v>2.0920000000000001</v>
      </c>
      <c r="O1437" s="74">
        <v>0.47099999999999997</v>
      </c>
      <c r="P1437" s="74">
        <v>0</v>
      </c>
      <c r="Q1437" s="74">
        <v>0.30199999999999999</v>
      </c>
      <c r="R1437" s="74">
        <v>0.225913709614186</v>
      </c>
      <c r="S1437" s="74">
        <v>0</v>
      </c>
      <c r="T1437" s="74">
        <v>0</v>
      </c>
      <c r="U1437" s="74">
        <v>3.3427779721013698E-2</v>
      </c>
      <c r="V1437" s="74">
        <v>9.632200000000001</v>
      </c>
      <c r="W1437" s="74">
        <v>1.8886664778</v>
      </c>
      <c r="X1437" s="74">
        <v>1150.1518000000001</v>
      </c>
      <c r="Y1437" s="74">
        <v>460</v>
      </c>
      <c r="Z1437" s="74">
        <v>2.6393539628133771E-2</v>
      </c>
      <c r="AA1437" s="74">
        <v>0.97360646037186627</v>
      </c>
      <c r="AB1437" s="74">
        <v>6.7603739104402159E-4</v>
      </c>
      <c r="AC1437" s="74">
        <v>6.7603739104402137E-4</v>
      </c>
      <c r="AD1437" t="s">
        <v>5810</v>
      </c>
    </row>
    <row r="1438" spans="1:30">
      <c r="A1438" s="165" t="s">
        <v>1514</v>
      </c>
      <c r="B1438" s="165" t="s">
        <v>11051</v>
      </c>
      <c r="C1438" s="165" t="s">
        <v>8443</v>
      </c>
      <c r="D1438" s="165" t="s">
        <v>5942</v>
      </c>
      <c r="E1438" s="165" t="s">
        <v>6358</v>
      </c>
      <c r="F1438" s="159">
        <v>19.421299999999999</v>
      </c>
      <c r="G1438" s="159">
        <v>-155.28720000000001</v>
      </c>
      <c r="H1438" s="74">
        <v>50.027999999999999</v>
      </c>
      <c r="I1438" s="74">
        <v>2.5249999999999999</v>
      </c>
      <c r="J1438" s="74">
        <v>11.952999999999999</v>
      </c>
      <c r="K1438" s="74">
        <v>0.16700000000000001</v>
      </c>
      <c r="L1438" s="74">
        <v>10.29</v>
      </c>
      <c r="M1438" s="74">
        <v>10.301</v>
      </c>
      <c r="N1438" s="74">
        <v>2.3279999999999998</v>
      </c>
      <c r="O1438" s="74">
        <v>0.47599999999999998</v>
      </c>
      <c r="P1438" s="74">
        <v>0</v>
      </c>
      <c r="Q1438" s="74">
        <v>0.23699999999999999</v>
      </c>
      <c r="R1438" s="74">
        <v>0.21605998279274299</v>
      </c>
      <c r="S1438" s="74">
        <v>0</v>
      </c>
      <c r="T1438" s="74">
        <v>0</v>
      </c>
      <c r="U1438" s="74">
        <v>2.1267220261055E-2</v>
      </c>
      <c r="V1438" s="74">
        <v>9.6313499999999994</v>
      </c>
      <c r="W1438" s="74">
        <v>1.88849981115</v>
      </c>
      <c r="X1438" s="74">
        <v>1138.9965999999999</v>
      </c>
      <c r="Y1438" s="74">
        <v>290</v>
      </c>
      <c r="Z1438" s="74">
        <v>3.5778213379911758E-2</v>
      </c>
      <c r="AA1438" s="74">
        <v>0.96422178662008828</v>
      </c>
      <c r="AB1438" s="74">
        <v>3.490925690449737E-4</v>
      </c>
      <c r="AC1438" s="74">
        <v>3.4909256904497359E-4</v>
      </c>
      <c r="AD1438" t="s">
        <v>5810</v>
      </c>
    </row>
    <row r="1439" spans="1:30">
      <c r="A1439" s="165" t="s">
        <v>1515</v>
      </c>
      <c r="B1439" s="165" t="s">
        <v>11051</v>
      </c>
      <c r="C1439" s="165" t="s">
        <v>8443</v>
      </c>
      <c r="D1439" s="165" t="s">
        <v>5942</v>
      </c>
      <c r="E1439" s="165" t="s">
        <v>6358</v>
      </c>
      <c r="F1439" s="159">
        <v>19.421299999999999</v>
      </c>
      <c r="G1439" s="159">
        <v>-155.28720000000001</v>
      </c>
      <c r="H1439" s="74">
        <v>50.192999999999998</v>
      </c>
      <c r="I1439" s="74">
        <v>2.1539999999999999</v>
      </c>
      <c r="J1439" s="74">
        <v>12.106</v>
      </c>
      <c r="K1439" s="74">
        <v>0.157</v>
      </c>
      <c r="L1439" s="74">
        <v>10.324</v>
      </c>
      <c r="M1439" s="74">
        <v>10.413</v>
      </c>
      <c r="N1439" s="74">
        <v>2.351</v>
      </c>
      <c r="O1439" s="74">
        <v>0.37</v>
      </c>
      <c r="P1439" s="74">
        <v>0</v>
      </c>
      <c r="Q1439" s="74">
        <v>0.216</v>
      </c>
      <c r="R1439" s="74">
        <v>0.23812248998241101</v>
      </c>
      <c r="S1439" s="74">
        <v>0</v>
      </c>
      <c r="T1439" s="74">
        <v>0</v>
      </c>
      <c r="U1439" s="74">
        <v>6.8324993773471496E-2</v>
      </c>
      <c r="V1439" s="74">
        <v>9.6381499999999996</v>
      </c>
      <c r="W1439" s="74">
        <v>1.88983314435</v>
      </c>
      <c r="X1439" s="74">
        <v>1140.8558</v>
      </c>
      <c r="Y1439" s="74">
        <v>960</v>
      </c>
      <c r="Z1439" s="74">
        <v>1.464055779325686E-2</v>
      </c>
      <c r="AA1439" s="74">
        <v>0.9853594422067431</v>
      </c>
      <c r="AB1439" s="74">
        <v>7.117964352813677E-4</v>
      </c>
      <c r="AC1439" s="74">
        <v>7.117964352813677E-4</v>
      </c>
      <c r="AD1439" t="s">
        <v>5810</v>
      </c>
    </row>
    <row r="1440" spans="1:30">
      <c r="A1440" s="165" t="s">
        <v>1516</v>
      </c>
      <c r="B1440" s="165" t="s">
        <v>11051</v>
      </c>
      <c r="C1440" s="165" t="s">
        <v>8443</v>
      </c>
      <c r="D1440" s="165" t="s">
        <v>5942</v>
      </c>
      <c r="E1440" s="165" t="s">
        <v>6358</v>
      </c>
      <c r="F1440" s="159">
        <v>19.421299999999999</v>
      </c>
      <c r="G1440" s="159">
        <v>-155.28720000000001</v>
      </c>
      <c r="H1440" s="74">
        <v>48.561</v>
      </c>
      <c r="I1440" s="74">
        <v>2.593</v>
      </c>
      <c r="J1440" s="74">
        <v>12.276999999999999</v>
      </c>
      <c r="K1440" s="74">
        <v>0.2</v>
      </c>
      <c r="L1440" s="74">
        <v>10.682</v>
      </c>
      <c r="M1440" s="74">
        <v>10.911</v>
      </c>
      <c r="N1440" s="74">
        <v>2.31</v>
      </c>
      <c r="O1440" s="74">
        <v>0.47199999999999998</v>
      </c>
      <c r="P1440" s="74">
        <v>0</v>
      </c>
      <c r="Q1440" s="74">
        <v>0.28399999999999997</v>
      </c>
      <c r="R1440" s="74">
        <v>0.22894896934186201</v>
      </c>
      <c r="S1440" s="74">
        <v>0</v>
      </c>
      <c r="T1440" s="74">
        <v>0</v>
      </c>
      <c r="U1440" s="74">
        <v>3.7979746964619102E-2</v>
      </c>
      <c r="V1440" s="74">
        <v>9.632200000000001</v>
      </c>
      <c r="W1440" s="74">
        <v>1.8886664778</v>
      </c>
      <c r="X1440" s="74">
        <v>1149.1225999999999</v>
      </c>
      <c r="Y1440" s="74">
        <v>520</v>
      </c>
      <c r="Z1440" s="74">
        <v>2.4679767973300539E-2</v>
      </c>
      <c r="AA1440" s="74">
        <v>0.97532023202669937</v>
      </c>
      <c r="AB1440" s="74">
        <v>6.0580730898350062E-5</v>
      </c>
      <c r="AC1440" s="74">
        <v>6.0580730898350089E-5</v>
      </c>
      <c r="AD1440" t="s">
        <v>5810</v>
      </c>
    </row>
    <row r="1441" spans="1:30">
      <c r="A1441" s="165" t="s">
        <v>1517</v>
      </c>
      <c r="B1441" s="165" t="s">
        <v>11051</v>
      </c>
      <c r="C1441" s="165" t="s">
        <v>8443</v>
      </c>
      <c r="D1441" s="165" t="s">
        <v>5942</v>
      </c>
      <c r="E1441" s="165" t="s">
        <v>6358</v>
      </c>
      <c r="F1441" s="159">
        <v>19.421299999999999</v>
      </c>
      <c r="G1441" s="159">
        <v>-155.28720000000001</v>
      </c>
      <c r="H1441" s="74">
        <v>49.057000000000002</v>
      </c>
      <c r="I1441" s="74">
        <v>2.4220000000000002</v>
      </c>
      <c r="J1441" s="74">
        <v>12.138</v>
      </c>
      <c r="K1441" s="74">
        <v>0.17799999999999999</v>
      </c>
      <c r="L1441" s="74">
        <v>10.843999999999999</v>
      </c>
      <c r="M1441" s="74">
        <v>10.678000000000001</v>
      </c>
      <c r="N1441" s="74">
        <v>2.1920000000000002</v>
      </c>
      <c r="O1441" s="74">
        <v>0.44500000000000001</v>
      </c>
      <c r="P1441" s="74">
        <v>0</v>
      </c>
      <c r="Q1441" s="74">
        <v>0.32900000000000001</v>
      </c>
      <c r="R1441" s="74">
        <v>0.245667641138825</v>
      </c>
      <c r="S1441" s="74">
        <v>0</v>
      </c>
      <c r="T1441" s="74">
        <v>0</v>
      </c>
      <c r="U1441" s="74">
        <v>3.4052812812910199E-2</v>
      </c>
      <c r="V1441" s="74">
        <v>9.6347500000000004</v>
      </c>
      <c r="W1441" s="74">
        <v>1.8891664777499999</v>
      </c>
      <c r="X1441" s="74">
        <v>1145.2547999999999</v>
      </c>
      <c r="Y1441" s="74">
        <v>460</v>
      </c>
      <c r="Z1441" s="74">
        <v>3.1169631016321881E-2</v>
      </c>
      <c r="AA1441" s="74">
        <v>0.96883036898367814</v>
      </c>
      <c r="AB1441" s="74">
        <v>6.48362420489293E-4</v>
      </c>
      <c r="AC1441" s="74">
        <v>6.4836242048929289E-4</v>
      </c>
      <c r="AD1441" t="s">
        <v>5810</v>
      </c>
    </row>
    <row r="1442" spans="1:30">
      <c r="A1442" s="165" t="s">
        <v>1518</v>
      </c>
      <c r="B1442" s="165" t="s">
        <v>11051</v>
      </c>
      <c r="C1442" s="165" t="s">
        <v>8443</v>
      </c>
      <c r="D1442" s="165" t="s">
        <v>5942</v>
      </c>
      <c r="E1442" s="165" t="s">
        <v>6358</v>
      </c>
      <c r="F1442" s="159">
        <v>19.421299999999999</v>
      </c>
      <c r="G1442" s="159">
        <v>-155.28720000000001</v>
      </c>
      <c r="H1442" s="74">
        <v>49.996000000000002</v>
      </c>
      <c r="I1442" s="74">
        <v>2.0459999999999998</v>
      </c>
      <c r="J1442" s="74">
        <v>12.364000000000001</v>
      </c>
      <c r="K1442" s="74">
        <v>0.185</v>
      </c>
      <c r="L1442" s="74">
        <v>10.871</v>
      </c>
      <c r="M1442" s="74">
        <v>9.9640000000000004</v>
      </c>
      <c r="N1442" s="74">
        <v>2.294</v>
      </c>
      <c r="O1442" s="74">
        <v>0.38800000000000001</v>
      </c>
      <c r="P1442" s="74">
        <v>0</v>
      </c>
      <c r="Q1442" s="74">
        <v>0.20599999999999999</v>
      </c>
      <c r="R1442" s="74">
        <v>0.212369776521732</v>
      </c>
      <c r="S1442" s="74">
        <v>0</v>
      </c>
      <c r="T1442" s="74">
        <v>0</v>
      </c>
      <c r="U1442" s="74">
        <v>5.0725951195766793E-3</v>
      </c>
      <c r="V1442" s="74">
        <v>9.6372999999999998</v>
      </c>
      <c r="W1442" s="74">
        <v>1.8896664777000001</v>
      </c>
      <c r="X1442" s="74">
        <v>1133.4023999999999</v>
      </c>
      <c r="Y1442" s="74">
        <v>70</v>
      </c>
      <c r="Z1442" s="74">
        <v>0.13168714703888751</v>
      </c>
      <c r="AA1442" s="74">
        <v>0.86831285296111249</v>
      </c>
      <c r="AB1442" s="74">
        <v>5.5687946635945662E-4</v>
      </c>
      <c r="AC1442" s="74">
        <v>5.5687946635945673E-4</v>
      </c>
      <c r="AD1442" t="s">
        <v>5810</v>
      </c>
    </row>
    <row r="1443" spans="1:30">
      <c r="A1443" s="165" t="s">
        <v>1519</v>
      </c>
      <c r="B1443" s="165" t="s">
        <v>11051</v>
      </c>
      <c r="C1443" s="165" t="s">
        <v>8443</v>
      </c>
      <c r="D1443" s="165" t="s">
        <v>5942</v>
      </c>
      <c r="E1443" s="165" t="s">
        <v>6358</v>
      </c>
      <c r="F1443" s="159">
        <v>19.421299999999999</v>
      </c>
      <c r="G1443" s="159">
        <v>-155.28720000000001</v>
      </c>
      <c r="H1443" s="74">
        <v>50.000999999999998</v>
      </c>
      <c r="I1443" s="74">
        <v>2.1309999999999998</v>
      </c>
      <c r="J1443" s="74">
        <v>11.749000000000001</v>
      </c>
      <c r="K1443" s="74">
        <v>0.16800000000000001</v>
      </c>
      <c r="L1443" s="74">
        <v>11.016999999999999</v>
      </c>
      <c r="M1443" s="74">
        <v>10.317</v>
      </c>
      <c r="N1443" s="74">
        <v>2.3290000000000002</v>
      </c>
      <c r="O1443" s="74">
        <v>0.38300000000000001</v>
      </c>
      <c r="P1443" s="74">
        <v>0</v>
      </c>
      <c r="Q1443" s="74">
        <v>0.19700000000000001</v>
      </c>
      <c r="R1443" s="74">
        <v>0.23760010715996699</v>
      </c>
      <c r="S1443" s="74">
        <v>0</v>
      </c>
      <c r="T1443" s="74">
        <v>0</v>
      </c>
      <c r="U1443" s="74">
        <v>4.4101693979313296E-3</v>
      </c>
      <c r="V1443" s="74">
        <v>9.6372999999999998</v>
      </c>
      <c r="W1443" s="74">
        <v>1.8896664777000001</v>
      </c>
      <c r="X1443" s="74">
        <v>1139.2621999999999</v>
      </c>
      <c r="Y1443" s="74">
        <v>60</v>
      </c>
      <c r="Z1443" s="74">
        <v>0.18968969875130959</v>
      </c>
      <c r="AA1443" s="74">
        <v>0.81031030124869041</v>
      </c>
      <c r="AB1443" s="74">
        <v>7.6172586544787134E-4</v>
      </c>
      <c r="AC1443" s="74">
        <v>7.6172586544787102E-4</v>
      </c>
      <c r="AD1443" t="s">
        <v>5810</v>
      </c>
    </row>
    <row r="1444" spans="1:30">
      <c r="A1444" s="165" t="s">
        <v>1520</v>
      </c>
      <c r="B1444" s="165" t="s">
        <v>11051</v>
      </c>
      <c r="C1444" s="165" t="s">
        <v>8443</v>
      </c>
      <c r="D1444" s="165" t="s">
        <v>5942</v>
      </c>
      <c r="E1444" s="165" t="s">
        <v>6358</v>
      </c>
      <c r="F1444" s="159">
        <v>19.421299999999999</v>
      </c>
      <c r="G1444" s="159">
        <v>-155.28720000000001</v>
      </c>
      <c r="H1444" s="74">
        <v>49.921999999999997</v>
      </c>
      <c r="I1444" s="74">
        <v>2.2010000000000001</v>
      </c>
      <c r="J1444" s="74">
        <v>11.943</v>
      </c>
      <c r="K1444" s="74">
        <v>0.14499999999999999</v>
      </c>
      <c r="L1444" s="74">
        <v>11.055</v>
      </c>
      <c r="M1444" s="74">
        <v>10.114000000000001</v>
      </c>
      <c r="N1444" s="74">
        <v>2.2109999999999999</v>
      </c>
      <c r="O1444" s="74">
        <v>0.435</v>
      </c>
      <c r="P1444" s="74">
        <v>0</v>
      </c>
      <c r="Q1444" s="74">
        <v>0.22</v>
      </c>
      <c r="R1444" s="74">
        <v>0.293620844893419</v>
      </c>
      <c r="S1444" s="74">
        <v>0</v>
      </c>
      <c r="T1444" s="74">
        <v>0</v>
      </c>
      <c r="U1444" s="74">
        <v>7.6713933865028505E-2</v>
      </c>
      <c r="V1444" s="74">
        <v>9.63645</v>
      </c>
      <c r="W1444" s="74">
        <v>1.8894998110500001</v>
      </c>
      <c r="X1444" s="74">
        <v>1135.8924</v>
      </c>
      <c r="Y1444" s="74">
        <v>1040</v>
      </c>
      <c r="Z1444" s="74">
        <v>2.0818614611417111E-2</v>
      </c>
      <c r="AA1444" s="74">
        <v>0.9791813853885829</v>
      </c>
      <c r="AB1444" s="74">
        <v>5.8850172741546332E-4</v>
      </c>
      <c r="AC1444" s="74">
        <v>5.8850172741546311E-4</v>
      </c>
      <c r="AD1444" t="s">
        <v>5810</v>
      </c>
    </row>
    <row r="1445" spans="1:30">
      <c r="A1445" s="165" t="s">
        <v>1521</v>
      </c>
      <c r="B1445" s="165" t="s">
        <v>11051</v>
      </c>
      <c r="C1445" s="165" t="s">
        <v>8443</v>
      </c>
      <c r="D1445" s="165" t="s">
        <v>5942</v>
      </c>
      <c r="E1445" s="165" t="s">
        <v>6358</v>
      </c>
      <c r="F1445" s="159">
        <v>19.421299999999999</v>
      </c>
      <c r="G1445" s="159">
        <v>-155.28720000000001</v>
      </c>
      <c r="H1445" s="74">
        <v>49.73</v>
      </c>
      <c r="I1445" s="74">
        <v>2.1659999999999999</v>
      </c>
      <c r="J1445" s="74">
        <v>12.019</v>
      </c>
      <c r="K1445" s="74">
        <v>0.254</v>
      </c>
      <c r="L1445" s="74">
        <v>11.073</v>
      </c>
      <c r="M1445" s="74">
        <v>10.214</v>
      </c>
      <c r="N1445" s="74">
        <v>2.242</v>
      </c>
      <c r="O1445" s="74">
        <v>0.34</v>
      </c>
      <c r="P1445" s="74">
        <v>0</v>
      </c>
      <c r="Q1445" s="74">
        <v>0.26100000000000001</v>
      </c>
      <c r="R1445" s="74">
        <v>0.240728985311083</v>
      </c>
      <c r="S1445" s="74">
        <v>0</v>
      </c>
      <c r="T1445" s="74">
        <v>0</v>
      </c>
      <c r="U1445" s="74">
        <v>3.5510111833561698E-3</v>
      </c>
      <c r="V1445" s="74">
        <v>9.6313499999999994</v>
      </c>
      <c r="W1445" s="74">
        <v>1.88849981115</v>
      </c>
      <c r="X1445" s="74">
        <v>1137.5524</v>
      </c>
      <c r="Y1445" s="74">
        <v>50</v>
      </c>
      <c r="Z1445" s="74">
        <v>0.2351423204720588</v>
      </c>
      <c r="AA1445" s="74">
        <v>0.76485767952794115</v>
      </c>
      <c r="AB1445" s="74">
        <v>7.0758800063106268E-4</v>
      </c>
      <c r="AC1445" s="74">
        <v>7.0758800063106225E-4</v>
      </c>
      <c r="AD1445" t="s">
        <v>5810</v>
      </c>
    </row>
    <row r="1446" spans="1:30">
      <c r="A1446" s="165" t="s">
        <v>1522</v>
      </c>
      <c r="B1446" s="165" t="s">
        <v>11051</v>
      </c>
      <c r="C1446" s="165" t="s">
        <v>8443</v>
      </c>
      <c r="D1446" s="165" t="s">
        <v>5942</v>
      </c>
      <c r="E1446" s="165" t="s">
        <v>6358</v>
      </c>
      <c r="F1446" s="159">
        <v>19.421299999999999</v>
      </c>
      <c r="G1446" s="159">
        <v>-155.28720000000001</v>
      </c>
      <c r="H1446" s="74">
        <v>49.921999999999997</v>
      </c>
      <c r="I1446" s="74">
        <v>2.1869999999999998</v>
      </c>
      <c r="J1446" s="74">
        <v>11.701000000000001</v>
      </c>
      <c r="K1446" s="74">
        <v>0.13500000000000001</v>
      </c>
      <c r="L1446" s="74">
        <v>11.154</v>
      </c>
      <c r="M1446" s="74">
        <v>10.593</v>
      </c>
      <c r="N1446" s="74">
        <v>2.0760000000000001</v>
      </c>
      <c r="O1446" s="74">
        <v>0.34200000000000003</v>
      </c>
      <c r="P1446" s="74">
        <v>0</v>
      </c>
      <c r="Q1446" s="74">
        <v>0.19700000000000001</v>
      </c>
      <c r="R1446" s="74">
        <v>0.22038642920943599</v>
      </c>
      <c r="S1446" s="74">
        <v>0</v>
      </c>
      <c r="T1446" s="74">
        <v>0</v>
      </c>
      <c r="U1446" s="74">
        <v>2.1498814626576801E-3</v>
      </c>
      <c r="V1446" s="74">
        <v>9.6356000000000002</v>
      </c>
      <c r="W1446" s="74">
        <v>1.8893331444000001</v>
      </c>
      <c r="X1446" s="74">
        <v>1143.8438000000001</v>
      </c>
      <c r="Y1446" s="74">
        <v>30</v>
      </c>
      <c r="Z1446" s="74">
        <v>0.33068418333717131</v>
      </c>
      <c r="AA1446" s="74">
        <v>0.6693158166628288</v>
      </c>
      <c r="AB1446" s="74">
        <v>7.5006011873291552E-4</v>
      </c>
      <c r="AC1446" s="74">
        <v>7.5006011873291563E-4</v>
      </c>
      <c r="AD1446" t="s">
        <v>5810</v>
      </c>
    </row>
    <row r="1447" spans="1:30">
      <c r="A1447" s="165" t="s">
        <v>1523</v>
      </c>
      <c r="B1447" s="165" t="s">
        <v>11051</v>
      </c>
      <c r="C1447" s="165" t="s">
        <v>8443</v>
      </c>
      <c r="D1447" s="165" t="s">
        <v>5942</v>
      </c>
      <c r="E1447" s="165" t="s">
        <v>6358</v>
      </c>
      <c r="F1447" s="159">
        <v>19.421299999999999</v>
      </c>
      <c r="G1447" s="159">
        <v>-155.28720000000001</v>
      </c>
      <c r="H1447" s="74">
        <v>49.206000000000003</v>
      </c>
      <c r="I1447" s="74">
        <v>2.6549999999999998</v>
      </c>
      <c r="J1447" s="74">
        <v>12.17</v>
      </c>
      <c r="K1447" s="74">
        <v>0.158</v>
      </c>
      <c r="L1447" s="74">
        <v>11.163</v>
      </c>
      <c r="M1447" s="74">
        <v>10.173</v>
      </c>
      <c r="N1447" s="74">
        <v>2.0459999999999998</v>
      </c>
      <c r="O1447" s="74">
        <v>0.308</v>
      </c>
      <c r="P1447" s="74">
        <v>0</v>
      </c>
      <c r="Q1447" s="74">
        <v>0.41499999999999998</v>
      </c>
      <c r="R1447" s="74">
        <v>0.240661123509332</v>
      </c>
      <c r="S1447" s="74">
        <v>0</v>
      </c>
      <c r="T1447" s="74">
        <v>0</v>
      </c>
      <c r="U1447" s="74">
        <v>7.5450249335541003E-3</v>
      </c>
      <c r="V1447" s="74">
        <v>9.6407000000000007</v>
      </c>
      <c r="W1447" s="74">
        <v>1.8903331443</v>
      </c>
      <c r="X1447" s="74">
        <v>1136.8717999999999</v>
      </c>
      <c r="Y1447" s="74">
        <v>100</v>
      </c>
      <c r="Z1447" s="74">
        <v>0.12599611680921921</v>
      </c>
      <c r="AA1447" s="74">
        <v>0.87400388319078082</v>
      </c>
      <c r="AB1447" s="74">
        <v>7.5995488019567944E-4</v>
      </c>
      <c r="AC1447" s="74">
        <v>7.5995488019567933E-4</v>
      </c>
      <c r="AD1447" t="s">
        <v>5810</v>
      </c>
    </row>
    <row r="1448" spans="1:30">
      <c r="A1448" s="165" t="s">
        <v>1524</v>
      </c>
      <c r="B1448" s="165" t="s">
        <v>11051</v>
      </c>
      <c r="C1448" s="165" t="s">
        <v>8443</v>
      </c>
      <c r="D1448" s="165" t="s">
        <v>5942</v>
      </c>
      <c r="E1448" s="165" t="s">
        <v>6358</v>
      </c>
      <c r="F1448" s="159">
        <v>19.421299999999999</v>
      </c>
      <c r="G1448" s="159">
        <v>-155.28720000000001</v>
      </c>
      <c r="H1448" s="74">
        <v>49.316000000000003</v>
      </c>
      <c r="I1448" s="74">
        <v>2.218</v>
      </c>
      <c r="J1448" s="74">
        <v>12.237</v>
      </c>
      <c r="K1448" s="74">
        <v>0.16900000000000001</v>
      </c>
      <c r="L1448" s="74">
        <v>11.173</v>
      </c>
      <c r="M1448" s="74">
        <v>10.382</v>
      </c>
      <c r="N1448" s="74">
        <v>2.1760000000000002</v>
      </c>
      <c r="O1448" s="74">
        <v>0.40500000000000003</v>
      </c>
      <c r="P1448" s="74">
        <v>0</v>
      </c>
      <c r="Q1448" s="74">
        <v>0.222</v>
      </c>
      <c r="R1448" s="74">
        <v>0.22724336112002599</v>
      </c>
      <c r="S1448" s="74">
        <v>0</v>
      </c>
      <c r="T1448" s="74">
        <v>0</v>
      </c>
      <c r="U1448" s="74">
        <v>4.1865938464238597E-2</v>
      </c>
      <c r="V1448" s="74">
        <v>9.6389999999999993</v>
      </c>
      <c r="W1448" s="74">
        <v>1.889999811</v>
      </c>
      <c r="X1448" s="74">
        <v>1140.3412000000001</v>
      </c>
      <c r="Y1448" s="74">
        <v>570</v>
      </c>
      <c r="Z1448" s="74">
        <v>2.205838121363245E-2</v>
      </c>
      <c r="AA1448" s="74">
        <v>0.97794161878636754</v>
      </c>
      <c r="AB1448" s="74">
        <v>4.8959118944376465E-4</v>
      </c>
      <c r="AC1448" s="74">
        <v>4.8959118944376465E-4</v>
      </c>
      <c r="AD1448" t="s">
        <v>5810</v>
      </c>
    </row>
    <row r="1449" spans="1:30">
      <c r="A1449" s="165" t="s">
        <v>1525</v>
      </c>
      <c r="B1449" s="165" t="s">
        <v>11051</v>
      </c>
      <c r="C1449" s="165" t="s">
        <v>8443</v>
      </c>
      <c r="D1449" s="165" t="s">
        <v>5942</v>
      </c>
      <c r="E1449" s="165" t="s">
        <v>6358</v>
      </c>
      <c r="F1449" s="159">
        <v>19.421299999999999</v>
      </c>
      <c r="G1449" s="159">
        <v>-155.28720000000001</v>
      </c>
      <c r="H1449" s="74">
        <v>49.764000000000003</v>
      </c>
      <c r="I1449" s="74">
        <v>2.2839999999999998</v>
      </c>
      <c r="J1449" s="74">
        <v>11.887</v>
      </c>
      <c r="K1449" s="74">
        <v>0.192</v>
      </c>
      <c r="L1449" s="74">
        <v>11.363</v>
      </c>
      <c r="M1449" s="74">
        <v>10.16</v>
      </c>
      <c r="N1449" s="74">
        <v>1.978</v>
      </c>
      <c r="O1449" s="74">
        <v>0.42599999999999999</v>
      </c>
      <c r="P1449" s="74">
        <v>0</v>
      </c>
      <c r="Q1449" s="74">
        <v>0.254</v>
      </c>
      <c r="R1449" s="74">
        <v>0.22663270101531299</v>
      </c>
      <c r="S1449" s="74">
        <v>0</v>
      </c>
      <c r="T1449" s="74">
        <v>0</v>
      </c>
      <c r="U1449" s="74">
        <v>9.04957744402662E-2</v>
      </c>
      <c r="V1449" s="74">
        <v>9.6338999999999988</v>
      </c>
      <c r="W1449" s="74">
        <v>1.8889998110999999</v>
      </c>
      <c r="X1449" s="74">
        <v>1136.6559999999999</v>
      </c>
      <c r="Y1449" s="74">
        <v>1220</v>
      </c>
      <c r="Z1449" s="74">
        <v>1.121442246677676E-2</v>
      </c>
      <c r="AA1449" s="74">
        <v>0.98878557753322327</v>
      </c>
      <c r="AB1449" s="74">
        <v>4.4733304782952892E-4</v>
      </c>
      <c r="AC1449" s="74">
        <v>4.4733304782952892E-4</v>
      </c>
      <c r="AD1449" t="s">
        <v>5810</v>
      </c>
    </row>
    <row r="1450" spans="1:30">
      <c r="A1450" s="165" t="s">
        <v>1526</v>
      </c>
      <c r="B1450" s="165" t="s">
        <v>11051</v>
      </c>
      <c r="C1450" s="165" t="s">
        <v>8443</v>
      </c>
      <c r="D1450" s="165" t="s">
        <v>5942</v>
      </c>
      <c r="E1450" s="165" t="s">
        <v>6358</v>
      </c>
      <c r="F1450" s="159">
        <v>19.421299999999999</v>
      </c>
      <c r="G1450" s="159">
        <v>-155.28720000000001</v>
      </c>
      <c r="H1450" s="74">
        <v>50.008000000000003</v>
      </c>
      <c r="I1450" s="74">
        <v>2.0590000000000002</v>
      </c>
      <c r="J1450" s="74">
        <v>11.842000000000001</v>
      </c>
      <c r="K1450" s="74">
        <v>0.17299999999999999</v>
      </c>
      <c r="L1450" s="74">
        <v>11.378</v>
      </c>
      <c r="M1450" s="74">
        <v>9.9990000000000006</v>
      </c>
      <c r="N1450" s="74">
        <v>2.2759999999999998</v>
      </c>
      <c r="O1450" s="74">
        <v>0.38500000000000001</v>
      </c>
      <c r="P1450" s="74">
        <v>0</v>
      </c>
      <c r="Q1450" s="74">
        <v>0.186</v>
      </c>
      <c r="R1450" s="74">
        <v>0.21517690580766</v>
      </c>
      <c r="S1450" s="74">
        <v>0</v>
      </c>
      <c r="T1450" s="74">
        <v>0</v>
      </c>
      <c r="U1450" s="74">
        <v>3.4010063003083102E-3</v>
      </c>
      <c r="V1450" s="74">
        <v>9.6372999999999998</v>
      </c>
      <c r="W1450" s="74">
        <v>1.8896664777000001</v>
      </c>
      <c r="X1450" s="74">
        <v>1133.9834000000001</v>
      </c>
      <c r="Y1450" s="74">
        <v>50</v>
      </c>
      <c r="Z1450" s="74">
        <v>0.18839908402553471</v>
      </c>
      <c r="AA1450" s="74">
        <v>0.81160091597446538</v>
      </c>
      <c r="AB1450" s="74">
        <v>2.9425142528728367E-4</v>
      </c>
      <c r="AC1450" s="74">
        <v>2.9425142528728367E-4</v>
      </c>
      <c r="AD1450" t="s">
        <v>5810</v>
      </c>
    </row>
    <row r="1451" spans="1:30">
      <c r="A1451" s="165" t="s">
        <v>1527</v>
      </c>
      <c r="B1451" s="165" t="s">
        <v>11051</v>
      </c>
      <c r="C1451" s="165" t="s">
        <v>8443</v>
      </c>
      <c r="D1451" s="165" t="s">
        <v>5942</v>
      </c>
      <c r="E1451" s="165" t="s">
        <v>6358</v>
      </c>
      <c r="F1451" s="159">
        <v>19.421299999999999</v>
      </c>
      <c r="G1451" s="159">
        <v>-155.28720000000001</v>
      </c>
      <c r="H1451" s="74">
        <v>49.298000000000002</v>
      </c>
      <c r="I1451" s="74">
        <v>2.484</v>
      </c>
      <c r="J1451" s="74">
        <v>11.82</v>
      </c>
      <c r="K1451" s="74">
        <v>0.15</v>
      </c>
      <c r="L1451" s="74">
        <v>11.382</v>
      </c>
      <c r="M1451" s="74">
        <v>10.353999999999999</v>
      </c>
      <c r="N1451" s="74">
        <v>2.2029999999999998</v>
      </c>
      <c r="O1451" s="74">
        <v>0.41799999999999998</v>
      </c>
      <c r="P1451" s="74">
        <v>0</v>
      </c>
      <c r="Q1451" s="74">
        <v>0.192</v>
      </c>
      <c r="R1451" s="74">
        <v>0.23018342846280301</v>
      </c>
      <c r="S1451" s="74">
        <v>0</v>
      </c>
      <c r="T1451" s="74">
        <v>0</v>
      </c>
      <c r="U1451" s="74">
        <v>4.6523907501072204E-3</v>
      </c>
      <c r="V1451" s="74">
        <v>9.6338999999999988</v>
      </c>
      <c r="W1451" s="74">
        <v>1.8889998110999999</v>
      </c>
      <c r="X1451" s="74">
        <v>1139.8764000000001</v>
      </c>
      <c r="Y1451" s="74">
        <v>70</v>
      </c>
      <c r="Z1451" s="74">
        <v>0.1604617460733781</v>
      </c>
      <c r="AA1451" s="74">
        <v>0.83953825392662185</v>
      </c>
      <c r="AB1451" s="74">
        <v>6.5661528757422348E-5</v>
      </c>
      <c r="AC1451" s="74">
        <v>6.5661528757422321E-5</v>
      </c>
      <c r="AD1451" t="s">
        <v>5810</v>
      </c>
    </row>
    <row r="1452" spans="1:30">
      <c r="A1452" s="165" t="s">
        <v>1528</v>
      </c>
      <c r="B1452" s="165" t="s">
        <v>11051</v>
      </c>
      <c r="C1452" s="165" t="s">
        <v>8443</v>
      </c>
      <c r="D1452" s="165" t="s">
        <v>5942</v>
      </c>
      <c r="E1452" s="165" t="s">
        <v>6358</v>
      </c>
      <c r="F1452" s="159">
        <v>19.421299999999999</v>
      </c>
      <c r="G1452" s="159">
        <v>-155.28720000000001</v>
      </c>
      <c r="H1452" s="74">
        <v>49.427999999999997</v>
      </c>
      <c r="I1452" s="74">
        <v>2.4569999999999999</v>
      </c>
      <c r="J1452" s="74">
        <v>11.701000000000001</v>
      </c>
      <c r="K1452" s="74">
        <v>0.186</v>
      </c>
      <c r="L1452" s="74">
        <v>11.497999999999999</v>
      </c>
      <c r="M1452" s="74">
        <v>10.148999999999999</v>
      </c>
      <c r="N1452" s="74">
        <v>2.1659999999999999</v>
      </c>
      <c r="O1452" s="74">
        <v>0.48399999999999999</v>
      </c>
      <c r="P1452" s="74">
        <v>0</v>
      </c>
      <c r="Q1452" s="74">
        <v>0.26700000000000002</v>
      </c>
      <c r="R1452" s="74">
        <v>0.191784442522621</v>
      </c>
      <c r="S1452" s="74">
        <v>0</v>
      </c>
      <c r="T1452" s="74">
        <v>0</v>
      </c>
      <c r="U1452" s="74">
        <v>7.4889742495132708E-2</v>
      </c>
      <c r="V1452" s="74">
        <v>9.6338999999999988</v>
      </c>
      <c r="W1452" s="74">
        <v>1.8889998110999999</v>
      </c>
      <c r="X1452" s="74">
        <v>1136.4734000000001</v>
      </c>
      <c r="Y1452" s="74">
        <v>980</v>
      </c>
      <c r="Z1452" s="74">
        <v>9.9488444865513496E-3</v>
      </c>
      <c r="AA1452" s="74">
        <v>0.99005115551344869</v>
      </c>
      <c r="AB1452" s="74">
        <v>6.1911716517264192E-4</v>
      </c>
      <c r="AC1452" s="74">
        <v>6.1911716517264149E-4</v>
      </c>
      <c r="AD1452" t="s">
        <v>5810</v>
      </c>
    </row>
    <row r="1453" spans="1:30">
      <c r="A1453" s="165" t="s">
        <v>1529</v>
      </c>
      <c r="B1453" s="165" t="s">
        <v>11051</v>
      </c>
      <c r="C1453" s="165" t="s">
        <v>8443</v>
      </c>
      <c r="D1453" s="165" t="s">
        <v>5942</v>
      </c>
      <c r="E1453" s="165" t="s">
        <v>6358</v>
      </c>
      <c r="F1453" s="159">
        <v>19.421299999999999</v>
      </c>
      <c r="G1453" s="159">
        <v>-155.28720000000001</v>
      </c>
      <c r="H1453" s="74">
        <v>49.533999999999999</v>
      </c>
      <c r="I1453" s="74">
        <v>2.278</v>
      </c>
      <c r="J1453" s="74">
        <v>11.698</v>
      </c>
      <c r="K1453" s="74">
        <v>0.19500000000000001</v>
      </c>
      <c r="L1453" s="74">
        <v>11.566000000000001</v>
      </c>
      <c r="M1453" s="74">
        <v>10.262</v>
      </c>
      <c r="N1453" s="74">
        <v>2.109</v>
      </c>
      <c r="O1453" s="74">
        <v>0.40899999999999997</v>
      </c>
      <c r="P1453" s="74">
        <v>0</v>
      </c>
      <c r="Q1453" s="74">
        <v>0.248</v>
      </c>
      <c r="R1453" s="74">
        <v>0.23055736956804099</v>
      </c>
      <c r="S1453" s="74">
        <v>0</v>
      </c>
      <c r="T1453" s="74">
        <v>0</v>
      </c>
      <c r="U1453" s="74">
        <v>7.0755912307330096E-2</v>
      </c>
      <c r="V1453" s="74">
        <v>9.6372999999999998</v>
      </c>
      <c r="W1453" s="74">
        <v>1.8896664777000001</v>
      </c>
      <c r="X1453" s="74">
        <v>1138.3492000000001</v>
      </c>
      <c r="Y1453" s="74">
        <v>940</v>
      </c>
      <c r="Z1453" s="74">
        <v>1.463322433809019E-2</v>
      </c>
      <c r="AA1453" s="74">
        <v>0.98536677566190978</v>
      </c>
      <c r="AB1453" s="74">
        <v>3.6152456318101067E-4</v>
      </c>
      <c r="AC1453" s="74">
        <v>3.6152456318101067E-4</v>
      </c>
      <c r="AD1453" t="s">
        <v>5810</v>
      </c>
    </row>
    <row r="1454" spans="1:30">
      <c r="A1454" s="165" t="s">
        <v>1530</v>
      </c>
      <c r="B1454" s="165" t="s">
        <v>11051</v>
      </c>
      <c r="C1454" s="165" t="s">
        <v>8443</v>
      </c>
      <c r="D1454" s="165" t="s">
        <v>5942</v>
      </c>
      <c r="E1454" s="165" t="s">
        <v>6358</v>
      </c>
      <c r="F1454" s="159">
        <v>19.421299999999999</v>
      </c>
      <c r="G1454" s="159">
        <v>-155.28720000000001</v>
      </c>
      <c r="H1454" s="74">
        <v>49.417000000000002</v>
      </c>
      <c r="I1454" s="74">
        <v>2.2250000000000001</v>
      </c>
      <c r="J1454" s="74">
        <v>11.585000000000001</v>
      </c>
      <c r="K1454" s="74">
        <v>0.16700000000000001</v>
      </c>
      <c r="L1454" s="74">
        <v>11.582000000000001</v>
      </c>
      <c r="M1454" s="74">
        <v>10.449</v>
      </c>
      <c r="N1454" s="74">
        <v>2.2679999999999998</v>
      </c>
      <c r="O1454" s="74">
        <v>0.34899999999999998</v>
      </c>
      <c r="P1454" s="74">
        <v>0</v>
      </c>
      <c r="Q1454" s="74">
        <v>0.26</v>
      </c>
      <c r="R1454" s="74">
        <v>0.23271744782442999</v>
      </c>
      <c r="S1454" s="74">
        <v>0</v>
      </c>
      <c r="T1454" s="74">
        <v>0</v>
      </c>
      <c r="U1454" s="74">
        <v>5.1493323432900397E-2</v>
      </c>
      <c r="V1454" s="74">
        <v>9.632200000000001</v>
      </c>
      <c r="W1454" s="74">
        <v>1.8886664778</v>
      </c>
      <c r="X1454" s="74">
        <v>1141.4534000000001</v>
      </c>
      <c r="Y1454" s="74">
        <v>680</v>
      </c>
      <c r="Z1454" s="74">
        <v>1.9685084691737281E-2</v>
      </c>
      <c r="AA1454" s="74">
        <v>0.98031491530826276</v>
      </c>
      <c r="AB1454" s="74">
        <v>5.0355995311611955E-4</v>
      </c>
      <c r="AC1454" s="74">
        <v>5.0355995311611933E-4</v>
      </c>
      <c r="AD1454" t="s">
        <v>5810</v>
      </c>
    </row>
    <row r="1455" spans="1:30">
      <c r="A1455" s="165" t="s">
        <v>1531</v>
      </c>
      <c r="B1455" s="165" t="s">
        <v>11051</v>
      </c>
      <c r="C1455" s="165" t="s">
        <v>8443</v>
      </c>
      <c r="D1455" s="165" t="s">
        <v>5942</v>
      </c>
      <c r="E1455" s="165" t="s">
        <v>6358</v>
      </c>
      <c r="F1455" s="159">
        <v>19.421299999999999</v>
      </c>
      <c r="G1455" s="159">
        <v>-155.28720000000001</v>
      </c>
      <c r="H1455" s="74">
        <v>49.597999999999999</v>
      </c>
      <c r="I1455" s="74">
        <v>2.1419999999999999</v>
      </c>
      <c r="J1455" s="74">
        <v>11.897</v>
      </c>
      <c r="K1455" s="74">
        <v>0.16300000000000001</v>
      </c>
      <c r="L1455" s="74">
        <v>11.625</v>
      </c>
      <c r="M1455" s="74">
        <v>10.205</v>
      </c>
      <c r="N1455" s="74">
        <v>2.0699999999999998</v>
      </c>
      <c r="O1455" s="74">
        <v>0.35199999999999998</v>
      </c>
      <c r="P1455" s="74">
        <v>0</v>
      </c>
      <c r="Q1455" s="74">
        <v>0.25600000000000001</v>
      </c>
      <c r="R1455" s="74">
        <v>0.22726367220485699</v>
      </c>
      <c r="S1455" s="74">
        <v>0</v>
      </c>
      <c r="T1455" s="74">
        <v>0</v>
      </c>
      <c r="U1455" s="74">
        <v>2.6266972927755702E-2</v>
      </c>
      <c r="V1455" s="74">
        <v>9.6338999999999988</v>
      </c>
      <c r="W1455" s="74">
        <v>1.8889998110999999</v>
      </c>
      <c r="X1455" s="74">
        <v>1137.403</v>
      </c>
      <c r="Y1455" s="74">
        <v>350</v>
      </c>
      <c r="Z1455" s="74">
        <v>3.4062249034479061E-2</v>
      </c>
      <c r="AA1455" s="74">
        <v>0.96593775096552092</v>
      </c>
      <c r="AB1455" s="74">
        <v>3.7243708033350979E-4</v>
      </c>
      <c r="AC1455" s="74">
        <v>3.7243708033350979E-4</v>
      </c>
      <c r="AD1455" t="s">
        <v>5810</v>
      </c>
    </row>
    <row r="1456" spans="1:30">
      <c r="A1456" s="165" t="s">
        <v>1532</v>
      </c>
      <c r="B1456" s="165" t="s">
        <v>11051</v>
      </c>
      <c r="C1456" s="165" t="s">
        <v>8443</v>
      </c>
      <c r="D1456" s="165" t="s">
        <v>5942</v>
      </c>
      <c r="E1456" s="165" t="s">
        <v>6358</v>
      </c>
      <c r="F1456" s="159">
        <v>19.421299999999999</v>
      </c>
      <c r="G1456" s="159">
        <v>-155.28720000000001</v>
      </c>
      <c r="H1456" s="74">
        <v>49.762</v>
      </c>
      <c r="I1456" s="74">
        <v>2.0659999999999998</v>
      </c>
      <c r="J1456" s="74">
        <v>11.528</v>
      </c>
      <c r="K1456" s="74">
        <v>0.19800000000000001</v>
      </c>
      <c r="L1456" s="74">
        <v>12.121</v>
      </c>
      <c r="M1456" s="74">
        <v>9.7729999999999997</v>
      </c>
      <c r="N1456" s="74">
        <v>2.2469999999999999</v>
      </c>
      <c r="O1456" s="74">
        <v>0.34599999999999997</v>
      </c>
      <c r="P1456" s="74">
        <v>0</v>
      </c>
      <c r="Q1456" s="74">
        <v>0.26500000000000001</v>
      </c>
      <c r="R1456" s="74">
        <v>0.23462444860338999</v>
      </c>
      <c r="S1456" s="74">
        <v>0</v>
      </c>
      <c r="T1456" s="74">
        <v>0</v>
      </c>
      <c r="U1456" s="74">
        <v>4.6288017858516703E-2</v>
      </c>
      <c r="V1456" s="74">
        <v>9.6313499999999994</v>
      </c>
      <c r="W1456" s="74">
        <v>1.88849981115</v>
      </c>
      <c r="X1456" s="74">
        <v>1130.2318</v>
      </c>
      <c r="Y1456" s="74">
        <v>600</v>
      </c>
      <c r="Z1456" s="74">
        <v>2.2163122405568489E-2</v>
      </c>
      <c r="AA1456" s="74">
        <v>0.9778368775944315</v>
      </c>
      <c r="AB1456" s="74">
        <v>6.4029034766943901E-5</v>
      </c>
      <c r="AC1456" s="74">
        <v>6.4029034766943888E-5</v>
      </c>
      <c r="AD1456" t="s">
        <v>5810</v>
      </c>
    </row>
    <row r="1457" spans="1:30">
      <c r="A1457" s="165" t="s">
        <v>1533</v>
      </c>
      <c r="B1457" s="165" t="s">
        <v>11051</v>
      </c>
      <c r="C1457" s="165" t="s">
        <v>8443</v>
      </c>
      <c r="D1457" s="165" t="s">
        <v>5942</v>
      </c>
      <c r="E1457" s="165" t="s">
        <v>6358</v>
      </c>
      <c r="F1457" s="159">
        <v>19.421299999999999</v>
      </c>
      <c r="G1457" s="159">
        <v>-155.28720000000001</v>
      </c>
      <c r="H1457" s="74">
        <v>49.613999999999997</v>
      </c>
      <c r="I1457" s="74">
        <v>2.157</v>
      </c>
      <c r="J1457" s="74">
        <v>11.618</v>
      </c>
      <c r="K1457" s="74">
        <v>0.151</v>
      </c>
      <c r="L1457" s="74">
        <v>12.170999999999999</v>
      </c>
      <c r="M1457" s="74">
        <v>9.9359999999999999</v>
      </c>
      <c r="N1457" s="74">
        <v>2.0659999999999998</v>
      </c>
      <c r="O1457" s="74">
        <v>0.40600000000000003</v>
      </c>
      <c r="P1457" s="74">
        <v>0</v>
      </c>
      <c r="Q1457" s="74">
        <v>0.19800000000000001</v>
      </c>
      <c r="R1457" s="74">
        <v>0.210207928956469</v>
      </c>
      <c r="S1457" s="74">
        <v>0</v>
      </c>
      <c r="T1457" s="74">
        <v>0</v>
      </c>
      <c r="U1457" s="74">
        <v>1.47004062631725E-2</v>
      </c>
      <c r="V1457" s="74">
        <v>9.6372999999999998</v>
      </c>
      <c r="W1457" s="74">
        <v>1.8896664777000001</v>
      </c>
      <c r="X1457" s="74">
        <v>1132.9376</v>
      </c>
      <c r="Y1457" s="74">
        <v>190</v>
      </c>
      <c r="Z1457" s="74">
        <v>5.1656630075252973E-2</v>
      </c>
      <c r="AA1457" s="74">
        <v>0.94834336992474699</v>
      </c>
      <c r="AB1457" s="74">
        <v>3.6350726912225508E-4</v>
      </c>
      <c r="AC1457" s="74">
        <v>3.6350726912225503E-4</v>
      </c>
      <c r="AD1457" t="s">
        <v>5810</v>
      </c>
    </row>
    <row r="1458" spans="1:30">
      <c r="A1458" s="165" t="s">
        <v>1534</v>
      </c>
      <c r="B1458" s="165" t="s">
        <v>11051</v>
      </c>
      <c r="C1458" s="165" t="s">
        <v>8443</v>
      </c>
      <c r="D1458" s="165" t="s">
        <v>5942</v>
      </c>
      <c r="E1458" s="165" t="s">
        <v>6358</v>
      </c>
      <c r="F1458" s="159">
        <v>19.421299999999999</v>
      </c>
      <c r="G1458" s="159">
        <v>-155.28720000000001</v>
      </c>
      <c r="H1458" s="74">
        <v>48.753</v>
      </c>
      <c r="I1458" s="74">
        <v>2.5089999999999999</v>
      </c>
      <c r="J1458" s="74">
        <v>11.663</v>
      </c>
      <c r="K1458" s="74">
        <v>0.21099999999999999</v>
      </c>
      <c r="L1458" s="74">
        <v>12.173999999999999</v>
      </c>
      <c r="M1458" s="74">
        <v>9.9870000000000001</v>
      </c>
      <c r="N1458" s="74">
        <v>2.1960000000000002</v>
      </c>
      <c r="O1458" s="74">
        <v>0.496</v>
      </c>
      <c r="P1458" s="74">
        <v>0</v>
      </c>
      <c r="Q1458" s="74">
        <v>0.26900000000000002</v>
      </c>
      <c r="R1458" s="74">
        <v>0.28609163506004598</v>
      </c>
      <c r="S1458" s="74">
        <v>0</v>
      </c>
      <c r="T1458" s="74">
        <v>0</v>
      </c>
      <c r="U1458" s="74">
        <v>7.0895434251845899E-2</v>
      </c>
      <c r="V1458" s="74">
        <v>9.6330500000000008</v>
      </c>
      <c r="W1458" s="74">
        <v>1.8888331444499999</v>
      </c>
      <c r="X1458" s="74">
        <v>1133.7842000000001</v>
      </c>
      <c r="Y1458" s="74">
        <v>900</v>
      </c>
      <c r="Z1458" s="74">
        <v>2.366136944207026E-2</v>
      </c>
      <c r="AA1458" s="74">
        <v>0.9763386305579298</v>
      </c>
      <c r="AB1458" s="74">
        <v>6.25905206382185E-5</v>
      </c>
      <c r="AC1458" s="74">
        <v>6.2590520638218514E-5</v>
      </c>
      <c r="AD1458" t="s">
        <v>5810</v>
      </c>
    </row>
    <row r="1459" spans="1:30">
      <c r="A1459" s="165" t="s">
        <v>1535</v>
      </c>
      <c r="B1459" s="165" t="s">
        <v>11051</v>
      </c>
      <c r="C1459" s="165" t="s">
        <v>8443</v>
      </c>
      <c r="D1459" s="165" t="s">
        <v>5942</v>
      </c>
      <c r="E1459" s="165" t="s">
        <v>6358</v>
      </c>
      <c r="F1459" s="159">
        <v>19.421299999999999</v>
      </c>
      <c r="G1459" s="159">
        <v>-155.28720000000001</v>
      </c>
      <c r="H1459" s="74">
        <v>49.46</v>
      </c>
      <c r="I1459" s="74">
        <v>2.2210000000000001</v>
      </c>
      <c r="J1459" s="74">
        <v>11.47</v>
      </c>
      <c r="K1459" s="74">
        <v>0.19500000000000001</v>
      </c>
      <c r="L1459" s="74">
        <v>12.202999999999999</v>
      </c>
      <c r="M1459" s="74">
        <v>9.7509999999999994</v>
      </c>
      <c r="N1459" s="74">
        <v>2.25</v>
      </c>
      <c r="O1459" s="74">
        <v>0.45100000000000001</v>
      </c>
      <c r="P1459" s="74">
        <v>0</v>
      </c>
      <c r="Q1459" s="74">
        <v>0.254</v>
      </c>
      <c r="R1459" s="74">
        <v>0.29300617092433601</v>
      </c>
      <c r="S1459" s="74">
        <v>0</v>
      </c>
      <c r="T1459" s="74">
        <v>0</v>
      </c>
      <c r="U1459" s="74">
        <v>0.14915940698970001</v>
      </c>
      <c r="V1459" s="74">
        <v>9.6356000000000002</v>
      </c>
      <c r="W1459" s="74">
        <v>1.8893331444000001</v>
      </c>
      <c r="X1459" s="74">
        <v>1129.8666000000001</v>
      </c>
      <c r="Y1459" s="74">
        <v>1900</v>
      </c>
      <c r="Z1459" s="74">
        <v>1.212071404388791E-2</v>
      </c>
      <c r="AA1459" s="74">
        <v>0.98787928595611207</v>
      </c>
      <c r="AB1459" s="74">
        <v>2.4364197047127681E-4</v>
      </c>
      <c r="AC1459" s="74">
        <v>2.4364197047127681E-4</v>
      </c>
      <c r="AD1459" t="s">
        <v>5810</v>
      </c>
    </row>
    <row r="1460" spans="1:30">
      <c r="A1460" s="165" t="s">
        <v>1536</v>
      </c>
      <c r="B1460" s="165" t="s">
        <v>11051</v>
      </c>
      <c r="C1460" s="165" t="s">
        <v>8443</v>
      </c>
      <c r="D1460" s="165" t="s">
        <v>5942</v>
      </c>
      <c r="E1460" s="165" t="s">
        <v>6358</v>
      </c>
      <c r="F1460" s="159">
        <v>19.421299999999999</v>
      </c>
      <c r="G1460" s="159">
        <v>-155.28720000000001</v>
      </c>
      <c r="H1460" s="74">
        <v>49.356999999999999</v>
      </c>
      <c r="I1460" s="74">
        <v>2.1389999999999998</v>
      </c>
      <c r="J1460" s="74">
        <v>11.760999999999999</v>
      </c>
      <c r="K1460" s="74">
        <v>0.19</v>
      </c>
      <c r="L1460" s="74">
        <v>12.228999999999999</v>
      </c>
      <c r="M1460" s="74">
        <v>9.8249999999999993</v>
      </c>
      <c r="N1460" s="74">
        <v>2.1920000000000002</v>
      </c>
      <c r="O1460" s="74">
        <v>0.40400000000000003</v>
      </c>
      <c r="P1460" s="74">
        <v>0</v>
      </c>
      <c r="Q1460" s="74">
        <v>0.218</v>
      </c>
      <c r="R1460" s="74">
        <v>0.22473539075076701</v>
      </c>
      <c r="S1460" s="74">
        <v>0</v>
      </c>
      <c r="T1460" s="74">
        <v>0</v>
      </c>
      <c r="U1460" s="74">
        <v>4.9817404097272699E-2</v>
      </c>
      <c r="V1460" s="74">
        <v>9.6304999999999996</v>
      </c>
      <c r="W1460" s="74">
        <v>1.8883331445</v>
      </c>
      <c r="X1460" s="74">
        <v>1131.095</v>
      </c>
      <c r="Y1460" s="74">
        <v>640</v>
      </c>
      <c r="Z1460" s="74">
        <v>1.961244315970069E-2</v>
      </c>
      <c r="AA1460" s="74">
        <v>0.98038755684029932</v>
      </c>
      <c r="AB1460" s="74">
        <v>5.5757712954190202E-4</v>
      </c>
      <c r="AC1460" s="74">
        <v>5.5757712954190213E-4</v>
      </c>
      <c r="AD1460" t="s">
        <v>5810</v>
      </c>
    </row>
    <row r="1461" spans="1:30">
      <c r="A1461" s="165" t="s">
        <v>1537</v>
      </c>
      <c r="B1461" s="165" t="s">
        <v>11051</v>
      </c>
      <c r="C1461" s="165" t="s">
        <v>8443</v>
      </c>
      <c r="D1461" s="165" t="s">
        <v>5942</v>
      </c>
      <c r="E1461" s="165" t="s">
        <v>6358</v>
      </c>
      <c r="F1461" s="159">
        <v>19.421299999999999</v>
      </c>
      <c r="G1461" s="159">
        <v>-155.28720000000001</v>
      </c>
      <c r="H1461" s="74">
        <v>48.790999999999997</v>
      </c>
      <c r="I1461" s="74">
        <v>2.048</v>
      </c>
      <c r="J1461" s="74">
        <v>11.311</v>
      </c>
      <c r="K1461" s="74">
        <v>0.189</v>
      </c>
      <c r="L1461" s="74">
        <v>12.263999999999999</v>
      </c>
      <c r="M1461" s="74">
        <v>10.946</v>
      </c>
      <c r="N1461" s="74">
        <v>2.173</v>
      </c>
      <c r="O1461" s="74">
        <v>0.32100000000000001</v>
      </c>
      <c r="P1461" s="74">
        <v>0</v>
      </c>
      <c r="Q1461" s="74">
        <v>0.27800000000000002</v>
      </c>
      <c r="R1461" s="74">
        <v>0.20288979458133699</v>
      </c>
      <c r="S1461" s="74">
        <v>0</v>
      </c>
      <c r="T1461" s="74">
        <v>0</v>
      </c>
      <c r="U1461" s="74">
        <v>6.5153306189176096E-3</v>
      </c>
      <c r="V1461" s="74">
        <v>9.6330500000000008</v>
      </c>
      <c r="W1461" s="74">
        <v>1.8888331444499999</v>
      </c>
      <c r="X1461" s="74">
        <v>1149.7036000000001</v>
      </c>
      <c r="Y1461" s="74">
        <v>90</v>
      </c>
      <c r="Z1461" s="74">
        <v>9.8835673221141146E-2</v>
      </c>
      <c r="AA1461" s="74">
        <v>0.90116432677885883</v>
      </c>
      <c r="AB1461" s="74">
        <v>1.146882832683388E-4</v>
      </c>
      <c r="AC1461" s="74">
        <v>1.146882832683388E-4</v>
      </c>
      <c r="AD1461" t="s">
        <v>5810</v>
      </c>
    </row>
    <row r="1462" spans="1:30">
      <c r="A1462" s="165" t="s">
        <v>1538</v>
      </c>
      <c r="B1462" s="165" t="s">
        <v>11051</v>
      </c>
      <c r="C1462" s="165" t="s">
        <v>8443</v>
      </c>
      <c r="D1462" s="165" t="s">
        <v>5942</v>
      </c>
      <c r="E1462" s="165" t="s">
        <v>6358</v>
      </c>
      <c r="F1462" s="159">
        <v>19.421299999999999</v>
      </c>
      <c r="G1462" s="159">
        <v>-155.28720000000001</v>
      </c>
      <c r="H1462" s="74">
        <v>49.468000000000004</v>
      </c>
      <c r="I1462" s="74">
        <v>1.9990000000000001</v>
      </c>
      <c r="J1462" s="74">
        <v>11.505000000000001</v>
      </c>
      <c r="K1462" s="74">
        <v>0.16800000000000001</v>
      </c>
      <c r="L1462" s="74">
        <v>12.452999999999999</v>
      </c>
      <c r="M1462" s="74">
        <v>9.9480000000000004</v>
      </c>
      <c r="N1462" s="74">
        <v>2.286</v>
      </c>
      <c r="O1462" s="74">
        <v>0.26600000000000001</v>
      </c>
      <c r="P1462" s="74">
        <v>0</v>
      </c>
      <c r="Q1462" s="74">
        <v>0.20699999999999999</v>
      </c>
      <c r="R1462" s="74">
        <v>0.22717303684342499</v>
      </c>
      <c r="S1462" s="74">
        <v>0</v>
      </c>
      <c r="T1462" s="74">
        <v>0</v>
      </c>
      <c r="U1462" s="74">
        <v>6.4044276969357286E-3</v>
      </c>
      <c r="V1462" s="74">
        <v>9.6372999999999998</v>
      </c>
      <c r="W1462" s="74">
        <v>1.8896664777000001</v>
      </c>
      <c r="X1462" s="74">
        <v>1133.1368</v>
      </c>
      <c r="Y1462" s="74">
        <v>90</v>
      </c>
      <c r="Z1462" s="74">
        <v>0.1208403956658661</v>
      </c>
      <c r="AA1462" s="74">
        <v>0.87915960433413387</v>
      </c>
      <c r="AB1462" s="74">
        <v>5.3256002290187699E-5</v>
      </c>
      <c r="AC1462" s="74">
        <v>5.3256002290187692E-5</v>
      </c>
      <c r="AD1462" t="s">
        <v>5810</v>
      </c>
    </row>
    <row r="1463" spans="1:30">
      <c r="A1463" s="165" t="s">
        <v>1539</v>
      </c>
      <c r="B1463" s="165" t="s">
        <v>11051</v>
      </c>
      <c r="C1463" s="165" t="s">
        <v>8443</v>
      </c>
      <c r="D1463" s="165" t="s">
        <v>5942</v>
      </c>
      <c r="E1463" s="165" t="s">
        <v>6358</v>
      </c>
      <c r="F1463" s="159">
        <v>19.421299999999999</v>
      </c>
      <c r="G1463" s="159">
        <v>-155.28720000000001</v>
      </c>
      <c r="H1463" s="74">
        <v>48.417999999999999</v>
      </c>
      <c r="I1463" s="74">
        <v>2.448</v>
      </c>
      <c r="J1463" s="74">
        <v>11.895</v>
      </c>
      <c r="K1463" s="74">
        <v>0.17699999999999999</v>
      </c>
      <c r="L1463" s="74">
        <v>12.513999999999999</v>
      </c>
      <c r="M1463" s="74">
        <v>10.022</v>
      </c>
      <c r="N1463" s="74">
        <v>2.1030000000000002</v>
      </c>
      <c r="O1463" s="74">
        <v>0.44900000000000001</v>
      </c>
      <c r="P1463" s="74">
        <v>0</v>
      </c>
      <c r="Q1463" s="74">
        <v>0.29899999999999999</v>
      </c>
      <c r="R1463" s="74">
        <v>0.216236613399264</v>
      </c>
      <c r="S1463" s="74">
        <v>0</v>
      </c>
      <c r="T1463" s="74">
        <v>0</v>
      </c>
      <c r="U1463" s="74">
        <v>0.10019645565428401</v>
      </c>
      <c r="V1463" s="74">
        <v>9.6313499999999994</v>
      </c>
      <c r="W1463" s="74">
        <v>1.88849981115</v>
      </c>
      <c r="X1463" s="74">
        <v>1134.3652</v>
      </c>
      <c r="Y1463" s="74">
        <v>1280</v>
      </c>
      <c r="Z1463" s="74">
        <v>1.0292167655193869E-2</v>
      </c>
      <c r="AA1463" s="74">
        <v>0.98970783234480608</v>
      </c>
      <c r="AB1463" s="74">
        <v>5.3383155854031219E-5</v>
      </c>
      <c r="AC1463" s="74">
        <v>5.3383155854031233E-5</v>
      </c>
      <c r="AD1463" t="s">
        <v>5810</v>
      </c>
    </row>
    <row r="1464" spans="1:30">
      <c r="A1464" s="165" t="s">
        <v>1540</v>
      </c>
      <c r="B1464" s="165" t="s">
        <v>11051</v>
      </c>
      <c r="C1464" s="165" t="s">
        <v>8443</v>
      </c>
      <c r="D1464" s="165" t="s">
        <v>5942</v>
      </c>
      <c r="E1464" s="165" t="s">
        <v>6358</v>
      </c>
      <c r="F1464" s="159">
        <v>19.421299999999999</v>
      </c>
      <c r="G1464" s="159">
        <v>-155.28720000000001</v>
      </c>
      <c r="H1464" s="74">
        <v>49.152000000000001</v>
      </c>
      <c r="I1464" s="74">
        <v>2.3559999999999999</v>
      </c>
      <c r="J1464" s="74">
        <v>11.391999999999999</v>
      </c>
      <c r="K1464" s="74">
        <v>0.161</v>
      </c>
      <c r="L1464" s="74">
        <v>12.523999999999999</v>
      </c>
      <c r="M1464" s="74">
        <v>9.9510000000000005</v>
      </c>
      <c r="N1464" s="74">
        <v>2.177</v>
      </c>
      <c r="O1464" s="74">
        <v>0.33400000000000002</v>
      </c>
      <c r="P1464" s="74">
        <v>0</v>
      </c>
      <c r="Q1464" s="74">
        <v>0.223</v>
      </c>
      <c r="R1464" s="74">
        <v>0.277988022408927</v>
      </c>
      <c r="S1464" s="74">
        <v>0</v>
      </c>
      <c r="T1464" s="74">
        <v>0</v>
      </c>
      <c r="U1464" s="74">
        <v>6.9957917419193494E-2</v>
      </c>
      <c r="V1464" s="74">
        <v>9.6338999999999988</v>
      </c>
      <c r="W1464" s="74">
        <v>1.8889998110999999</v>
      </c>
      <c r="X1464" s="74">
        <v>1133.1866</v>
      </c>
      <c r="Y1464" s="74">
        <v>880</v>
      </c>
      <c r="Z1464" s="74">
        <v>2.2709439394564788E-2</v>
      </c>
      <c r="AA1464" s="74">
        <v>0.97729056060543518</v>
      </c>
      <c r="AB1464" s="74">
        <v>7.9532234403142282E-4</v>
      </c>
      <c r="AC1464" s="74">
        <v>7.9532234403142282E-4</v>
      </c>
      <c r="AD1464" t="s">
        <v>5810</v>
      </c>
    </row>
    <row r="1465" spans="1:30">
      <c r="A1465" s="165" t="s">
        <v>1541</v>
      </c>
      <c r="B1465" s="165" t="s">
        <v>11051</v>
      </c>
      <c r="C1465" s="165" t="s">
        <v>8443</v>
      </c>
      <c r="D1465" s="165" t="s">
        <v>5942</v>
      </c>
      <c r="E1465" s="165" t="s">
        <v>6358</v>
      </c>
      <c r="F1465" s="159">
        <v>19.421299999999999</v>
      </c>
      <c r="G1465" s="159">
        <v>-155.28720000000001</v>
      </c>
      <c r="H1465" s="74">
        <v>49.279000000000003</v>
      </c>
      <c r="I1465" s="74">
        <v>2.0099999999999998</v>
      </c>
      <c r="J1465" s="74">
        <v>11.686999999999999</v>
      </c>
      <c r="K1465" s="74">
        <v>0.17899999999999999</v>
      </c>
      <c r="L1465" s="74">
        <v>12.568</v>
      </c>
      <c r="M1465" s="74">
        <v>10.003</v>
      </c>
      <c r="N1465" s="74">
        <v>2.1190000000000002</v>
      </c>
      <c r="O1465" s="74">
        <v>0.316</v>
      </c>
      <c r="P1465" s="74">
        <v>0</v>
      </c>
      <c r="Q1465" s="74">
        <v>0.14299999999999999</v>
      </c>
      <c r="R1465" s="74">
        <v>0.232940693913919</v>
      </c>
      <c r="S1465" s="74">
        <v>0</v>
      </c>
      <c r="T1465" s="74">
        <v>0</v>
      </c>
      <c r="U1465" s="74">
        <v>3.3127919464501901E-2</v>
      </c>
      <c r="V1465" s="74">
        <v>9.6356000000000002</v>
      </c>
      <c r="W1465" s="74">
        <v>1.8893331444000001</v>
      </c>
      <c r="X1465" s="74">
        <v>1134.0498</v>
      </c>
      <c r="Y1465" s="74">
        <v>430</v>
      </c>
      <c r="Z1465" s="74">
        <v>3.0022591764606261E-2</v>
      </c>
      <c r="AA1465" s="74">
        <v>0.96997740823539369</v>
      </c>
      <c r="AB1465" s="74">
        <v>2.7905671828950792E-4</v>
      </c>
      <c r="AC1465" s="74">
        <v>2.7905671828950792E-4</v>
      </c>
      <c r="AD1465" t="s">
        <v>5810</v>
      </c>
    </row>
    <row r="1466" spans="1:30">
      <c r="A1466" s="165" t="s">
        <v>1542</v>
      </c>
      <c r="B1466" s="165" t="s">
        <v>11051</v>
      </c>
      <c r="C1466" s="165" t="s">
        <v>8443</v>
      </c>
      <c r="D1466" s="165" t="s">
        <v>5942</v>
      </c>
      <c r="E1466" s="165" t="s">
        <v>6358</v>
      </c>
      <c r="F1466" s="159">
        <v>19.421299999999999</v>
      </c>
      <c r="G1466" s="159">
        <v>-155.28720000000001</v>
      </c>
      <c r="H1466" s="74">
        <v>49.22</v>
      </c>
      <c r="I1466" s="74">
        <v>2.121</v>
      </c>
      <c r="J1466" s="74">
        <v>11.372</v>
      </c>
      <c r="K1466" s="74">
        <v>0.156</v>
      </c>
      <c r="L1466" s="74">
        <v>12.629</v>
      </c>
      <c r="M1466" s="74">
        <v>9.9789999999999992</v>
      </c>
      <c r="N1466" s="74">
        <v>2.1619999999999999</v>
      </c>
      <c r="O1466" s="74">
        <v>0.38</v>
      </c>
      <c r="P1466" s="74">
        <v>0</v>
      </c>
      <c r="Q1466" s="74">
        <v>0.29599999999999999</v>
      </c>
      <c r="R1466" s="74">
        <v>0.21806204217314101</v>
      </c>
      <c r="S1466" s="74">
        <v>0</v>
      </c>
      <c r="T1466" s="74">
        <v>0</v>
      </c>
      <c r="U1466" s="74">
        <v>6.5916232540893807E-2</v>
      </c>
      <c r="V1466" s="74">
        <v>9.63645</v>
      </c>
      <c r="W1466" s="74">
        <v>1.8894998110500001</v>
      </c>
      <c r="X1466" s="74">
        <v>1133.6514</v>
      </c>
      <c r="Y1466" s="74">
        <v>830</v>
      </c>
      <c r="Z1466" s="74">
        <v>1.4847261995991311E-2</v>
      </c>
      <c r="AA1466" s="74">
        <v>0.98515273800400871</v>
      </c>
      <c r="AB1466" s="74">
        <v>6.5202090196157206E-4</v>
      </c>
      <c r="AC1466" s="74">
        <v>6.5202090196157195E-4</v>
      </c>
      <c r="AD1466" t="s">
        <v>5810</v>
      </c>
    </row>
    <row r="1467" spans="1:30">
      <c r="A1467" s="165" t="s">
        <v>1543</v>
      </c>
      <c r="B1467" s="165" t="s">
        <v>11051</v>
      </c>
      <c r="C1467" s="165" t="s">
        <v>8443</v>
      </c>
      <c r="D1467" s="165" t="s">
        <v>5942</v>
      </c>
      <c r="E1467" s="165" t="s">
        <v>6358</v>
      </c>
      <c r="F1467" s="159">
        <v>19.421299999999999</v>
      </c>
      <c r="G1467" s="159">
        <v>-155.28720000000001</v>
      </c>
      <c r="H1467" s="74">
        <v>49.722000000000001</v>
      </c>
      <c r="I1467" s="74">
        <v>1.9770000000000001</v>
      </c>
      <c r="J1467" s="74">
        <v>11.411</v>
      </c>
      <c r="K1467" s="74">
        <v>0.2</v>
      </c>
      <c r="L1467" s="74">
        <v>12.709</v>
      </c>
      <c r="M1467" s="74">
        <v>9.7449999999999992</v>
      </c>
      <c r="N1467" s="74">
        <v>2.0339999999999998</v>
      </c>
      <c r="O1467" s="74">
        <v>0.34899999999999998</v>
      </c>
      <c r="P1467" s="74">
        <v>0</v>
      </c>
      <c r="Q1467" s="74">
        <v>0.16200000000000001</v>
      </c>
      <c r="R1467" s="74">
        <v>0.232173158056351</v>
      </c>
      <c r="S1467" s="74">
        <v>0</v>
      </c>
      <c r="T1467" s="74">
        <v>0</v>
      </c>
      <c r="U1467" s="74">
        <v>5.1369007219758704E-3</v>
      </c>
      <c r="V1467" s="74">
        <v>9.6347500000000004</v>
      </c>
      <c r="W1467" s="74">
        <v>1.8891664777499999</v>
      </c>
      <c r="X1467" s="74">
        <v>1129.7670000000001</v>
      </c>
      <c r="Y1467" s="74">
        <v>70</v>
      </c>
      <c r="Z1467" s="74">
        <v>0.161474338886261</v>
      </c>
      <c r="AA1467" s="74">
        <v>0.83852566111373894</v>
      </c>
      <c r="AB1467" s="74">
        <v>3.5966666598809938E-4</v>
      </c>
      <c r="AC1467" s="74">
        <v>3.5966666598809933E-4</v>
      </c>
      <c r="AD1467" t="s">
        <v>5810</v>
      </c>
    </row>
    <row r="1468" spans="1:30">
      <c r="A1468" s="165" t="s">
        <v>1544</v>
      </c>
      <c r="B1468" s="165" t="s">
        <v>11051</v>
      </c>
      <c r="C1468" s="165" t="s">
        <v>8443</v>
      </c>
      <c r="D1468" s="165" t="s">
        <v>5942</v>
      </c>
      <c r="E1468" s="165" t="s">
        <v>6358</v>
      </c>
      <c r="F1468" s="159">
        <v>19.421299999999999</v>
      </c>
      <c r="G1468" s="159">
        <v>-155.28720000000001</v>
      </c>
      <c r="H1468" s="74">
        <v>49.628999999999998</v>
      </c>
      <c r="I1468" s="74">
        <v>1.9330000000000001</v>
      </c>
      <c r="J1468" s="74">
        <v>11.224</v>
      </c>
      <c r="K1468" s="74">
        <v>0.16400000000000001</v>
      </c>
      <c r="L1468" s="74">
        <v>12.722</v>
      </c>
      <c r="M1468" s="74">
        <v>9.9990000000000006</v>
      </c>
      <c r="N1468" s="74">
        <v>2.11</v>
      </c>
      <c r="O1468" s="74">
        <v>0.316</v>
      </c>
      <c r="P1468" s="74">
        <v>0</v>
      </c>
      <c r="Q1468" s="74">
        <v>0.21099999999999999</v>
      </c>
      <c r="R1468" s="74">
        <v>0.234525368973826</v>
      </c>
      <c r="S1468" s="74">
        <v>0</v>
      </c>
      <c r="T1468" s="74">
        <v>0</v>
      </c>
      <c r="U1468" s="74">
        <v>1.91490163210524E-3</v>
      </c>
      <c r="V1468" s="74">
        <v>9.6381499999999996</v>
      </c>
      <c r="W1468" s="74">
        <v>1.88983314435</v>
      </c>
      <c r="X1468" s="74">
        <v>1133.9834000000001</v>
      </c>
      <c r="Y1468" s="74">
        <v>30</v>
      </c>
      <c r="Z1468" s="74">
        <v>0.37668647695991231</v>
      </c>
      <c r="AA1468" s="74">
        <v>0.62331352304008769</v>
      </c>
      <c r="AB1468" s="74">
        <v>4.8078580630229963E-4</v>
      </c>
      <c r="AC1468" s="74">
        <v>4.8078580630229941E-4</v>
      </c>
      <c r="AD1468" t="s">
        <v>5810</v>
      </c>
    </row>
    <row r="1469" spans="1:30">
      <c r="A1469" s="165" t="s">
        <v>1545</v>
      </c>
      <c r="B1469" s="165" t="s">
        <v>11051</v>
      </c>
      <c r="C1469" s="165" t="s">
        <v>8443</v>
      </c>
      <c r="D1469" s="165" t="s">
        <v>5942</v>
      </c>
      <c r="E1469" s="165" t="s">
        <v>6358</v>
      </c>
      <c r="F1469" s="159">
        <v>19.421299999999999</v>
      </c>
      <c r="G1469" s="159">
        <v>-155.28720000000001</v>
      </c>
      <c r="H1469" s="74">
        <v>49.406999999999996</v>
      </c>
      <c r="I1469" s="74">
        <v>2.0710000000000002</v>
      </c>
      <c r="J1469" s="74">
        <v>11.715</v>
      </c>
      <c r="K1469" s="74">
        <v>0.13300000000000001</v>
      </c>
      <c r="L1469" s="74">
        <v>12.725</v>
      </c>
      <c r="M1469" s="74">
        <v>9.6259999999999994</v>
      </c>
      <c r="N1469" s="74">
        <v>2.093</v>
      </c>
      <c r="O1469" s="74">
        <v>0.34100000000000003</v>
      </c>
      <c r="P1469" s="74">
        <v>0</v>
      </c>
      <c r="Q1469" s="74">
        <v>0.19900000000000001</v>
      </c>
      <c r="R1469" s="74">
        <v>0.23385440744771399</v>
      </c>
      <c r="S1469" s="74">
        <v>0</v>
      </c>
      <c r="T1469" s="74">
        <v>0</v>
      </c>
      <c r="U1469" s="74">
        <v>6.1680853431444901E-2</v>
      </c>
      <c r="V1469" s="74">
        <v>9.6356000000000002</v>
      </c>
      <c r="W1469" s="74">
        <v>1.8893331444000001</v>
      </c>
      <c r="X1469" s="74">
        <v>1127.7916</v>
      </c>
      <c r="Y1469" s="74">
        <v>790</v>
      </c>
      <c r="Z1469" s="74">
        <v>1.7795427080413609E-2</v>
      </c>
      <c r="AA1469" s="74">
        <v>0.9822045729195864</v>
      </c>
      <c r="AB1469" s="74">
        <v>1.3711355666481181E-4</v>
      </c>
      <c r="AC1469" s="74">
        <v>1.371135566648117E-4</v>
      </c>
      <c r="AD1469" t="s">
        <v>5810</v>
      </c>
    </row>
    <row r="1470" spans="1:30">
      <c r="A1470" s="165" t="s">
        <v>1546</v>
      </c>
      <c r="B1470" s="165" t="s">
        <v>11051</v>
      </c>
      <c r="C1470" s="165" t="s">
        <v>8443</v>
      </c>
      <c r="D1470" s="165" t="s">
        <v>5942</v>
      </c>
      <c r="E1470" s="165" t="s">
        <v>6358</v>
      </c>
      <c r="F1470" s="159">
        <v>19.421299999999999</v>
      </c>
      <c r="G1470" s="159">
        <v>-155.28720000000001</v>
      </c>
      <c r="H1470" s="74">
        <v>49.884999999999998</v>
      </c>
      <c r="I1470" s="74">
        <v>1.9670000000000001</v>
      </c>
      <c r="J1470" s="74">
        <v>11.311999999999999</v>
      </c>
      <c r="K1470" s="74">
        <v>0.20899999999999999</v>
      </c>
      <c r="L1470" s="74">
        <v>12.754</v>
      </c>
      <c r="M1470" s="74">
        <v>9.66</v>
      </c>
      <c r="N1470" s="74">
        <v>2.0430000000000001</v>
      </c>
      <c r="O1470" s="74">
        <v>0.31900000000000001</v>
      </c>
      <c r="P1470" s="74">
        <v>0</v>
      </c>
      <c r="Q1470" s="74">
        <v>0.17199999999999999</v>
      </c>
      <c r="R1470" s="74">
        <v>0.22238149828161299</v>
      </c>
      <c r="S1470" s="74">
        <v>0</v>
      </c>
      <c r="T1470" s="74">
        <v>0</v>
      </c>
      <c r="U1470" s="74">
        <v>3.74224718016255E-3</v>
      </c>
      <c r="V1470" s="74">
        <v>9.632200000000001</v>
      </c>
      <c r="W1470" s="74">
        <v>1.8886664778</v>
      </c>
      <c r="X1470" s="74">
        <v>1128.356</v>
      </c>
      <c r="Y1470" s="74">
        <v>50</v>
      </c>
      <c r="Z1470" s="74">
        <v>0.20553329173589449</v>
      </c>
      <c r="AA1470" s="74">
        <v>0.79446670826410548</v>
      </c>
      <c r="AB1470" s="74">
        <v>5.2340740028314673E-4</v>
      </c>
      <c r="AC1470" s="74">
        <v>5.2340740028314684E-4</v>
      </c>
      <c r="AD1470" t="s">
        <v>5810</v>
      </c>
    </row>
    <row r="1471" spans="1:30">
      <c r="A1471" s="165" t="s">
        <v>1547</v>
      </c>
      <c r="B1471" s="165" t="s">
        <v>11051</v>
      </c>
      <c r="C1471" s="165" t="s">
        <v>8443</v>
      </c>
      <c r="D1471" s="165" t="s">
        <v>5942</v>
      </c>
      <c r="E1471" s="165" t="s">
        <v>6358</v>
      </c>
      <c r="F1471" s="159">
        <v>19.421299999999999</v>
      </c>
      <c r="G1471" s="159">
        <v>-155.28720000000001</v>
      </c>
      <c r="H1471" s="74">
        <v>49.780999999999999</v>
      </c>
      <c r="I1471" s="74">
        <v>2.1230000000000002</v>
      </c>
      <c r="J1471" s="74">
        <v>11.218</v>
      </c>
      <c r="K1471" s="74">
        <v>0.14199999999999999</v>
      </c>
      <c r="L1471" s="74">
        <v>12.769</v>
      </c>
      <c r="M1471" s="74">
        <v>9.5619999999999994</v>
      </c>
      <c r="N1471" s="74">
        <v>2.1360000000000001</v>
      </c>
      <c r="O1471" s="74">
        <v>0.39100000000000001</v>
      </c>
      <c r="P1471" s="74">
        <v>0</v>
      </c>
      <c r="Q1471" s="74">
        <v>0.19500000000000001</v>
      </c>
      <c r="R1471" s="74">
        <v>0.220602978455854</v>
      </c>
      <c r="S1471" s="74">
        <v>0</v>
      </c>
      <c r="T1471" s="74">
        <v>0</v>
      </c>
      <c r="U1471" s="74">
        <v>6.7949068601694099E-2</v>
      </c>
      <c r="V1471" s="74">
        <v>9.6356000000000002</v>
      </c>
      <c r="W1471" s="74">
        <v>1.8893331444000001</v>
      </c>
      <c r="X1471" s="74">
        <v>1126.7292</v>
      </c>
      <c r="Y1471" s="74">
        <v>850</v>
      </c>
      <c r="Z1471" s="74">
        <v>1.473551340443289E-2</v>
      </c>
      <c r="AA1471" s="74">
        <v>0.98526448659556709</v>
      </c>
      <c r="AB1471" s="74">
        <v>2.773590562706474E-4</v>
      </c>
      <c r="AC1471" s="74">
        <v>2.7735905627064729E-4</v>
      </c>
      <c r="AD1471" t="s">
        <v>5810</v>
      </c>
    </row>
    <row r="1472" spans="1:30">
      <c r="A1472" s="165" t="s">
        <v>1548</v>
      </c>
      <c r="B1472" s="165" t="s">
        <v>11051</v>
      </c>
      <c r="C1472" s="165" t="s">
        <v>8443</v>
      </c>
      <c r="D1472" s="165" t="s">
        <v>5942</v>
      </c>
      <c r="E1472" s="165" t="s">
        <v>6358</v>
      </c>
      <c r="F1472" s="159">
        <v>19.421299999999999</v>
      </c>
      <c r="G1472" s="159">
        <v>-155.28720000000001</v>
      </c>
      <c r="H1472" s="74">
        <v>49.215000000000003</v>
      </c>
      <c r="I1472" s="74">
        <v>2.0270000000000001</v>
      </c>
      <c r="J1472" s="74">
        <v>11.612</v>
      </c>
      <c r="K1472" s="74">
        <v>0.17199999999999999</v>
      </c>
      <c r="L1472" s="74">
        <v>12.782999999999999</v>
      </c>
      <c r="M1472" s="74">
        <v>9.7889999999999997</v>
      </c>
      <c r="N1472" s="74">
        <v>2.181</v>
      </c>
      <c r="O1472" s="74">
        <v>0.33</v>
      </c>
      <c r="P1472" s="74">
        <v>0</v>
      </c>
      <c r="Q1472" s="74">
        <v>0.20899999999999999</v>
      </c>
      <c r="R1472" s="74">
        <v>0.22874796311641499</v>
      </c>
      <c r="S1472" s="74">
        <v>0</v>
      </c>
      <c r="T1472" s="74">
        <v>0</v>
      </c>
      <c r="U1472" s="74">
        <v>6.2946712655914602E-2</v>
      </c>
      <c r="V1472" s="74">
        <v>9.6313499999999994</v>
      </c>
      <c r="W1472" s="74">
        <v>1.88849981115</v>
      </c>
      <c r="X1472" s="74">
        <v>1130.4974</v>
      </c>
      <c r="Y1472" s="74">
        <v>800</v>
      </c>
      <c r="Z1472" s="74">
        <v>1.680761090682768E-2</v>
      </c>
      <c r="AA1472" s="74">
        <v>0.9831923890931723</v>
      </c>
      <c r="AB1472" s="74">
        <v>5.419408742073662E-4</v>
      </c>
      <c r="AC1472" s="74">
        <v>5.4194087420736641E-4</v>
      </c>
      <c r="AD1472" t="s">
        <v>5810</v>
      </c>
    </row>
    <row r="1473" spans="1:30">
      <c r="A1473" s="165" t="s">
        <v>1549</v>
      </c>
      <c r="B1473" s="165" t="s">
        <v>11051</v>
      </c>
      <c r="C1473" s="165" t="s">
        <v>8443</v>
      </c>
      <c r="D1473" s="165" t="s">
        <v>5942</v>
      </c>
      <c r="E1473" s="165" t="s">
        <v>6358</v>
      </c>
      <c r="F1473" s="159">
        <v>19.421299999999999</v>
      </c>
      <c r="G1473" s="159">
        <v>-155.28720000000001</v>
      </c>
      <c r="H1473" s="74">
        <v>49.191000000000003</v>
      </c>
      <c r="I1473" s="74">
        <v>1.958</v>
      </c>
      <c r="J1473" s="74">
        <v>11.521000000000001</v>
      </c>
      <c r="K1473" s="74">
        <v>0.156</v>
      </c>
      <c r="L1473" s="74">
        <v>12.795999999999999</v>
      </c>
      <c r="M1473" s="74">
        <v>9.7029999999999994</v>
      </c>
      <c r="N1473" s="74">
        <v>2.2629999999999999</v>
      </c>
      <c r="O1473" s="74">
        <v>0.39300000000000002</v>
      </c>
      <c r="P1473" s="74">
        <v>0</v>
      </c>
      <c r="Q1473" s="74">
        <v>0.33</v>
      </c>
      <c r="R1473" s="74">
        <v>0.23067587746024301</v>
      </c>
      <c r="S1473" s="74">
        <v>0</v>
      </c>
      <c r="T1473" s="74">
        <v>0</v>
      </c>
      <c r="U1473" s="74">
        <v>6.6847176945573406E-2</v>
      </c>
      <c r="V1473" s="74">
        <v>9.6330500000000008</v>
      </c>
      <c r="W1473" s="74">
        <v>1.8888331444499999</v>
      </c>
      <c r="X1473" s="74">
        <v>1129.0698</v>
      </c>
      <c r="Y1473" s="74">
        <v>840</v>
      </c>
      <c r="Z1473" s="74">
        <v>1.6226410081974521E-2</v>
      </c>
      <c r="AA1473" s="74">
        <v>0.98377358991802544</v>
      </c>
      <c r="AB1473" s="74">
        <v>4.0192027099384889E-4</v>
      </c>
      <c r="AC1473" s="74">
        <v>4.0192027099384878E-4</v>
      </c>
      <c r="AD1473" t="s">
        <v>5810</v>
      </c>
    </row>
    <row r="1474" spans="1:30">
      <c r="A1474" s="165" t="s">
        <v>1550</v>
      </c>
      <c r="B1474" s="165" t="s">
        <v>11051</v>
      </c>
      <c r="C1474" s="165" t="s">
        <v>8443</v>
      </c>
      <c r="D1474" s="165" t="s">
        <v>5942</v>
      </c>
      <c r="E1474" s="165" t="s">
        <v>6358</v>
      </c>
      <c r="F1474" s="159">
        <v>19.421299999999999</v>
      </c>
      <c r="G1474" s="159">
        <v>-155.28720000000001</v>
      </c>
      <c r="H1474" s="74">
        <v>49.484000000000002</v>
      </c>
      <c r="I1474" s="74">
        <v>2.0510000000000002</v>
      </c>
      <c r="J1474" s="74">
        <v>11.345000000000001</v>
      </c>
      <c r="K1474" s="74">
        <v>0.14699999999999999</v>
      </c>
      <c r="L1474" s="74">
        <v>12.815</v>
      </c>
      <c r="M1474" s="74">
        <v>9.7560000000000002</v>
      </c>
      <c r="N1474" s="74">
        <v>2.133</v>
      </c>
      <c r="O1474" s="74">
        <v>0.36599999999999999</v>
      </c>
      <c r="P1474" s="74">
        <v>0</v>
      </c>
      <c r="Q1474" s="74">
        <v>0.217</v>
      </c>
      <c r="R1474" s="74">
        <v>0.23256545918449001</v>
      </c>
      <c r="S1474" s="74">
        <v>0</v>
      </c>
      <c r="T1474" s="74">
        <v>0</v>
      </c>
      <c r="U1474" s="74">
        <v>6.7429926702526996E-2</v>
      </c>
      <c r="V1474" s="74">
        <v>9.6313499999999994</v>
      </c>
      <c r="W1474" s="74">
        <v>1.88849981115</v>
      </c>
      <c r="X1474" s="74">
        <v>1129.9495999999999</v>
      </c>
      <c r="Y1474" s="74">
        <v>850</v>
      </c>
      <c r="Z1474" s="74">
        <v>1.6386059428118629E-2</v>
      </c>
      <c r="AA1474" s="74">
        <v>0.98361394057188134</v>
      </c>
      <c r="AB1474" s="74">
        <v>3.8729026517756951E-4</v>
      </c>
      <c r="AC1474" s="74">
        <v>3.8729026517756961E-4</v>
      </c>
      <c r="AD1474" t="s">
        <v>5810</v>
      </c>
    </row>
    <row r="1475" spans="1:30">
      <c r="A1475" s="165" t="s">
        <v>1551</v>
      </c>
      <c r="B1475" s="165" t="s">
        <v>11051</v>
      </c>
      <c r="C1475" s="165" t="s">
        <v>8443</v>
      </c>
      <c r="D1475" s="165" t="s">
        <v>5942</v>
      </c>
      <c r="E1475" s="165" t="s">
        <v>6358</v>
      </c>
      <c r="F1475" s="159">
        <v>19.421299999999999</v>
      </c>
      <c r="G1475" s="159">
        <v>-155.28720000000001</v>
      </c>
      <c r="H1475" s="74">
        <v>49.930999999999997</v>
      </c>
      <c r="I1475" s="74">
        <v>2.0350000000000001</v>
      </c>
      <c r="J1475" s="74">
        <v>11.388999999999999</v>
      </c>
      <c r="K1475" s="74">
        <v>0.13600000000000001</v>
      </c>
      <c r="L1475" s="74">
        <v>12.849</v>
      </c>
      <c r="M1475" s="74">
        <v>9.3330000000000002</v>
      </c>
      <c r="N1475" s="74">
        <v>2.0680000000000001</v>
      </c>
      <c r="O1475" s="74">
        <v>0.37</v>
      </c>
      <c r="P1475" s="74">
        <v>0</v>
      </c>
      <c r="Q1475" s="74">
        <v>0.19600000000000001</v>
      </c>
      <c r="R1475" s="74">
        <v>0.24001054545445799</v>
      </c>
      <c r="S1475" s="74">
        <v>0</v>
      </c>
      <c r="T1475" s="74">
        <v>0</v>
      </c>
      <c r="U1475" s="74">
        <v>8.4489970483573901E-2</v>
      </c>
      <c r="V1475" s="74">
        <v>9.6372999999999998</v>
      </c>
      <c r="W1475" s="74">
        <v>1.8896664777000001</v>
      </c>
      <c r="X1475" s="74">
        <v>1122.9277999999999</v>
      </c>
      <c r="Y1475" s="74">
        <v>1060</v>
      </c>
      <c r="Z1475" s="74">
        <v>1.424623264184674E-2</v>
      </c>
      <c r="AA1475" s="74">
        <v>0.98575376735815334</v>
      </c>
      <c r="AB1475" s="74">
        <v>4.2252928618345898E-4</v>
      </c>
      <c r="AC1475" s="74">
        <v>4.2252928618345881E-4</v>
      </c>
      <c r="AD1475" t="s">
        <v>5810</v>
      </c>
    </row>
    <row r="1476" spans="1:30">
      <c r="A1476" s="165" t="s">
        <v>1552</v>
      </c>
      <c r="B1476" s="165" t="s">
        <v>11051</v>
      </c>
      <c r="C1476" s="165" t="s">
        <v>8443</v>
      </c>
      <c r="D1476" s="165" t="s">
        <v>5942</v>
      </c>
      <c r="E1476" s="165" t="s">
        <v>6358</v>
      </c>
      <c r="F1476" s="159">
        <v>19.421299999999999</v>
      </c>
      <c r="G1476" s="159">
        <v>-155.28720000000001</v>
      </c>
      <c r="H1476" s="74">
        <v>49.502000000000002</v>
      </c>
      <c r="I1476" s="74">
        <v>2.0539999999999998</v>
      </c>
      <c r="J1476" s="74">
        <v>11.122</v>
      </c>
      <c r="K1476" s="74">
        <v>0.16900000000000001</v>
      </c>
      <c r="L1476" s="74">
        <v>12.983000000000001</v>
      </c>
      <c r="M1476" s="74">
        <v>9.7560000000000002</v>
      </c>
      <c r="N1476" s="74">
        <v>2.169</v>
      </c>
      <c r="O1476" s="74">
        <v>0.32300000000000001</v>
      </c>
      <c r="P1476" s="74">
        <v>0</v>
      </c>
      <c r="Q1476" s="74">
        <v>0.23200000000000001</v>
      </c>
      <c r="R1476" s="74">
        <v>0.223037288825811</v>
      </c>
      <c r="S1476" s="74">
        <v>0</v>
      </c>
      <c r="T1476" s="74">
        <v>0</v>
      </c>
      <c r="U1476" s="74">
        <v>4.37429235023995E-3</v>
      </c>
      <c r="V1476" s="74">
        <v>9.63645</v>
      </c>
      <c r="W1476" s="74">
        <v>1.8894998110500001</v>
      </c>
      <c r="X1476" s="74">
        <v>1129.9495999999999</v>
      </c>
      <c r="Y1476" s="74">
        <v>60</v>
      </c>
      <c r="Z1476" s="74">
        <v>0.17467913050586301</v>
      </c>
      <c r="AA1476" s="74">
        <v>0.82532086949413697</v>
      </c>
      <c r="AB1476" s="74">
        <v>2.5211261963997131E-4</v>
      </c>
      <c r="AC1476" s="74">
        <v>2.5211261963997109E-4</v>
      </c>
      <c r="AD1476" t="s">
        <v>5810</v>
      </c>
    </row>
    <row r="1477" spans="1:30">
      <c r="A1477" s="165" t="s">
        <v>1553</v>
      </c>
      <c r="B1477" s="165" t="s">
        <v>11051</v>
      </c>
      <c r="C1477" s="165" t="s">
        <v>8443</v>
      </c>
      <c r="D1477" s="165" t="s">
        <v>5942</v>
      </c>
      <c r="E1477" s="165" t="s">
        <v>6358</v>
      </c>
      <c r="F1477" s="159">
        <v>19.421299999999999</v>
      </c>
      <c r="G1477" s="159">
        <v>-155.28720000000001</v>
      </c>
      <c r="H1477" s="74">
        <v>48.902000000000001</v>
      </c>
      <c r="I1477" s="74">
        <v>2.1030000000000002</v>
      </c>
      <c r="J1477" s="74">
        <v>11.534000000000001</v>
      </c>
      <c r="K1477" s="74">
        <v>0.13700000000000001</v>
      </c>
      <c r="L1477" s="74">
        <v>12.994</v>
      </c>
      <c r="M1477" s="74">
        <v>9.8810000000000002</v>
      </c>
      <c r="N1477" s="74">
        <v>2.1829999999999998</v>
      </c>
      <c r="O1477" s="74">
        <v>0.41399999999999998</v>
      </c>
      <c r="P1477" s="74">
        <v>0</v>
      </c>
      <c r="Q1477" s="74">
        <v>0.16600000000000001</v>
      </c>
      <c r="R1477" s="74">
        <v>0.228331412993208</v>
      </c>
      <c r="S1477" s="74">
        <v>0</v>
      </c>
      <c r="T1477" s="74">
        <v>0</v>
      </c>
      <c r="U1477" s="74">
        <v>6.25130140432264E-2</v>
      </c>
      <c r="V1477" s="74">
        <v>9.6338999999999988</v>
      </c>
      <c r="W1477" s="74">
        <v>1.8889998110999999</v>
      </c>
      <c r="X1477" s="74">
        <v>1132.0246</v>
      </c>
      <c r="Y1477" s="74">
        <v>780</v>
      </c>
      <c r="Z1477" s="74">
        <v>1.7334304558065811E-2</v>
      </c>
      <c r="AA1477" s="74">
        <v>0.98266569544193427</v>
      </c>
      <c r="AB1477" s="74">
        <v>7.2571068657484284E-4</v>
      </c>
      <c r="AC1477" s="74">
        <v>7.2571068657484273E-4</v>
      </c>
      <c r="AD1477" t="s">
        <v>5810</v>
      </c>
    </row>
    <row r="1478" spans="1:30">
      <c r="A1478" s="165" t="s">
        <v>1554</v>
      </c>
      <c r="B1478" s="165" t="s">
        <v>11051</v>
      </c>
      <c r="C1478" s="165" t="s">
        <v>8443</v>
      </c>
      <c r="D1478" s="165" t="s">
        <v>5942</v>
      </c>
      <c r="E1478" s="165" t="s">
        <v>6358</v>
      </c>
      <c r="F1478" s="159">
        <v>19.421299999999999</v>
      </c>
      <c r="G1478" s="159">
        <v>-155.28720000000001</v>
      </c>
      <c r="H1478" s="74">
        <v>49.064</v>
      </c>
      <c r="I1478" s="74">
        <v>2.125</v>
      </c>
      <c r="J1478" s="74">
        <v>11.459</v>
      </c>
      <c r="K1478" s="74">
        <v>0.19800000000000001</v>
      </c>
      <c r="L1478" s="74">
        <v>13.015000000000001</v>
      </c>
      <c r="M1478" s="74">
        <v>9.8000000000000007</v>
      </c>
      <c r="N1478" s="74">
        <v>2.077</v>
      </c>
      <c r="O1478" s="74">
        <v>0.36699999999999999</v>
      </c>
      <c r="P1478" s="74">
        <v>0</v>
      </c>
      <c r="Q1478" s="74">
        <v>0.20699999999999999</v>
      </c>
      <c r="R1478" s="74">
        <v>0.231475508032357</v>
      </c>
      <c r="S1478" s="74">
        <v>0</v>
      </c>
      <c r="T1478" s="74">
        <v>0</v>
      </c>
      <c r="U1478" s="74">
        <v>6.5029333809443993E-2</v>
      </c>
      <c r="V1478" s="74">
        <v>9.6372999999999998</v>
      </c>
      <c r="W1478" s="74">
        <v>1.8896664777000001</v>
      </c>
      <c r="X1478" s="74">
        <v>1130.68</v>
      </c>
      <c r="Y1478" s="74">
        <v>810</v>
      </c>
      <c r="Z1478" s="74">
        <v>1.7236878840448999E-2</v>
      </c>
      <c r="AA1478" s="74">
        <v>0.982763121159551</v>
      </c>
      <c r="AB1478" s="74">
        <v>7.6049995912953262E-4</v>
      </c>
      <c r="AC1478" s="74">
        <v>7.6049995912953251E-4</v>
      </c>
      <c r="AD1478" t="s">
        <v>5810</v>
      </c>
    </row>
    <row r="1479" spans="1:30">
      <c r="A1479" s="165" t="s">
        <v>1555</v>
      </c>
      <c r="B1479" s="165" t="s">
        <v>11051</v>
      </c>
      <c r="C1479" s="165" t="s">
        <v>8443</v>
      </c>
      <c r="D1479" s="165" t="s">
        <v>5942</v>
      </c>
      <c r="E1479" s="165" t="s">
        <v>6358</v>
      </c>
      <c r="F1479" s="159">
        <v>19.421299999999999</v>
      </c>
      <c r="G1479" s="159">
        <v>-155.28720000000001</v>
      </c>
      <c r="H1479" s="74">
        <v>49.203000000000003</v>
      </c>
      <c r="I1479" s="74">
        <v>2.177</v>
      </c>
      <c r="J1479" s="74">
        <v>11.313000000000001</v>
      </c>
      <c r="K1479" s="74">
        <v>0.16500000000000001</v>
      </c>
      <c r="L1479" s="74">
        <v>13.071999999999999</v>
      </c>
      <c r="M1479" s="74">
        <v>9.5649999999999995</v>
      </c>
      <c r="N1479" s="74">
        <v>2.1389999999999998</v>
      </c>
      <c r="O1479" s="74">
        <v>0.41099999999999998</v>
      </c>
      <c r="P1479" s="74">
        <v>0</v>
      </c>
      <c r="Q1479" s="74">
        <v>0.26900000000000002</v>
      </c>
      <c r="R1479" s="74">
        <v>0.223381716812979</v>
      </c>
      <c r="S1479" s="74">
        <v>0</v>
      </c>
      <c r="T1479" s="74">
        <v>0</v>
      </c>
      <c r="U1479" s="74">
        <v>8.1329773295482091E-2</v>
      </c>
      <c r="V1479" s="74">
        <v>9.6356000000000002</v>
      </c>
      <c r="W1479" s="74">
        <v>1.8893331444000001</v>
      </c>
      <c r="X1479" s="74">
        <v>1126.779</v>
      </c>
      <c r="Y1479" s="74">
        <v>1000</v>
      </c>
      <c r="Z1479" s="74">
        <v>1.3319751033151981E-2</v>
      </c>
      <c r="AA1479" s="74">
        <v>0.98668024896684803</v>
      </c>
      <c r="AB1479" s="74">
        <v>5.4234567803640541E-4</v>
      </c>
      <c r="AC1479" s="74">
        <v>5.4234567803640552E-4</v>
      </c>
      <c r="AD1479" t="s">
        <v>5810</v>
      </c>
    </row>
    <row r="1480" spans="1:30">
      <c r="A1480" s="165" t="s">
        <v>1556</v>
      </c>
      <c r="B1480" s="165" t="s">
        <v>11051</v>
      </c>
      <c r="C1480" s="165" t="s">
        <v>8443</v>
      </c>
      <c r="D1480" s="165" t="s">
        <v>5942</v>
      </c>
      <c r="E1480" s="165" t="s">
        <v>6358</v>
      </c>
      <c r="F1480" s="159">
        <v>19.421299999999999</v>
      </c>
      <c r="G1480" s="159">
        <v>-155.28720000000001</v>
      </c>
      <c r="H1480" s="74">
        <v>49.561</v>
      </c>
      <c r="I1480" s="74">
        <v>1.972</v>
      </c>
      <c r="J1480" s="74">
        <v>11.289</v>
      </c>
      <c r="K1480" s="74">
        <v>0.20399999999999999</v>
      </c>
      <c r="L1480" s="74">
        <v>13.074999999999999</v>
      </c>
      <c r="M1480" s="74">
        <v>9.4359999999999999</v>
      </c>
      <c r="N1480" s="74">
        <v>2.2010000000000001</v>
      </c>
      <c r="O1480" s="74">
        <v>0.35499999999999998</v>
      </c>
      <c r="P1480" s="74">
        <v>0</v>
      </c>
      <c r="Q1480" s="74">
        <v>0.224</v>
      </c>
      <c r="R1480" s="74">
        <v>0.231974089319674</v>
      </c>
      <c r="S1480" s="74">
        <v>0</v>
      </c>
      <c r="T1480" s="74">
        <v>0</v>
      </c>
      <c r="U1480" s="74">
        <v>8.0239605447052803E-2</v>
      </c>
      <c r="V1480" s="74">
        <v>9.6313499999999994</v>
      </c>
      <c r="W1480" s="74">
        <v>1.88849981115</v>
      </c>
      <c r="X1480" s="74">
        <v>1124.6376</v>
      </c>
      <c r="Y1480" s="74">
        <v>1000</v>
      </c>
      <c r="Z1480" s="74">
        <v>1.4028716099210879E-2</v>
      </c>
      <c r="AA1480" s="74">
        <v>0.98597128390078914</v>
      </c>
      <c r="AB1480" s="74">
        <v>1.7806796386382289E-4</v>
      </c>
      <c r="AC1480" s="74">
        <v>1.7806796386382281E-4</v>
      </c>
      <c r="AD1480" t="s">
        <v>5810</v>
      </c>
    </row>
    <row r="1481" spans="1:30">
      <c r="A1481" s="165" t="s">
        <v>1557</v>
      </c>
      <c r="B1481" s="165" t="s">
        <v>11051</v>
      </c>
      <c r="C1481" s="165" t="s">
        <v>8443</v>
      </c>
      <c r="D1481" s="165" t="s">
        <v>5942</v>
      </c>
      <c r="E1481" s="165" t="s">
        <v>6358</v>
      </c>
      <c r="F1481" s="159">
        <v>19.421299999999999</v>
      </c>
      <c r="G1481" s="159">
        <v>-155.28720000000001</v>
      </c>
      <c r="H1481" s="74">
        <v>49.052999999999997</v>
      </c>
      <c r="I1481" s="74">
        <v>2.081</v>
      </c>
      <c r="J1481" s="74">
        <v>11.475</v>
      </c>
      <c r="K1481" s="74">
        <v>0.16400000000000001</v>
      </c>
      <c r="L1481" s="74">
        <v>13.090999999999999</v>
      </c>
      <c r="M1481" s="74">
        <v>9.5609999999999999</v>
      </c>
      <c r="N1481" s="74">
        <v>2.1320000000000001</v>
      </c>
      <c r="O1481" s="74">
        <v>0.42199999999999999</v>
      </c>
      <c r="P1481" s="74">
        <v>0</v>
      </c>
      <c r="Q1481" s="74">
        <v>0.33600000000000002</v>
      </c>
      <c r="R1481" s="74">
        <v>0.22265448209254199</v>
      </c>
      <c r="S1481" s="74">
        <v>0</v>
      </c>
      <c r="T1481" s="74">
        <v>0</v>
      </c>
      <c r="U1481" s="74">
        <v>3.735249507579E-3</v>
      </c>
      <c r="V1481" s="74">
        <v>9.6381499999999996</v>
      </c>
      <c r="W1481" s="74">
        <v>1.88983314435</v>
      </c>
      <c r="X1481" s="74">
        <v>1126.7126000000001</v>
      </c>
      <c r="Y1481" s="74">
        <v>50</v>
      </c>
      <c r="Z1481" s="74">
        <v>0.21109423315093639</v>
      </c>
      <c r="AA1481" s="74">
        <v>0.78890576684906355</v>
      </c>
      <c r="AB1481" s="74">
        <v>4.3885267396607641E-4</v>
      </c>
      <c r="AC1481" s="74">
        <v>4.3885267396607662E-4</v>
      </c>
      <c r="AD1481" t="s">
        <v>5810</v>
      </c>
    </row>
    <row r="1482" spans="1:30">
      <c r="A1482" s="165" t="s">
        <v>1558</v>
      </c>
      <c r="B1482" s="165" t="s">
        <v>11051</v>
      </c>
      <c r="C1482" s="165" t="s">
        <v>8443</v>
      </c>
      <c r="D1482" s="165" t="s">
        <v>5942</v>
      </c>
      <c r="E1482" s="165" t="s">
        <v>6358</v>
      </c>
      <c r="F1482" s="159">
        <v>19.421299999999999</v>
      </c>
      <c r="G1482" s="159">
        <v>-155.28720000000001</v>
      </c>
      <c r="H1482" s="74">
        <v>49.430999999999997</v>
      </c>
      <c r="I1482" s="74">
        <v>1.8520000000000001</v>
      </c>
      <c r="J1482" s="74">
        <v>11.561999999999999</v>
      </c>
      <c r="K1482" s="74">
        <v>0.18099999999999999</v>
      </c>
      <c r="L1482" s="74">
        <v>13.134</v>
      </c>
      <c r="M1482" s="74">
        <v>9.5259999999999998</v>
      </c>
      <c r="N1482" s="74">
        <v>2.097</v>
      </c>
      <c r="O1482" s="74">
        <v>0.315</v>
      </c>
      <c r="P1482" s="74">
        <v>0</v>
      </c>
      <c r="Q1482" s="74">
        <v>0.20499999999999999</v>
      </c>
      <c r="R1482" s="74">
        <v>0.25169495937806302</v>
      </c>
      <c r="S1482" s="74">
        <v>0</v>
      </c>
      <c r="T1482" s="74">
        <v>0</v>
      </c>
      <c r="U1482" s="74">
        <v>1.4233535105052299E-3</v>
      </c>
      <c r="V1482" s="74">
        <v>9.6347500000000004</v>
      </c>
      <c r="W1482" s="74">
        <v>1.8891664777499999</v>
      </c>
      <c r="X1482" s="74">
        <v>1126.1315999999999</v>
      </c>
      <c r="Y1482" s="74">
        <v>30</v>
      </c>
      <c r="Z1482" s="74">
        <v>0.43509750657058749</v>
      </c>
      <c r="AA1482" s="74">
        <v>0.56490249342941246</v>
      </c>
      <c r="AB1482" s="74">
        <v>1.7655241808420709E-5</v>
      </c>
      <c r="AC1482" s="74">
        <v>1.7655241808420698E-5</v>
      </c>
      <c r="AD1482" t="s">
        <v>5810</v>
      </c>
    </row>
    <row r="1483" spans="1:30">
      <c r="A1483" s="165" t="s">
        <v>1559</v>
      </c>
      <c r="B1483" s="165" t="s">
        <v>11051</v>
      </c>
      <c r="C1483" s="165" t="s">
        <v>8443</v>
      </c>
      <c r="D1483" s="165" t="s">
        <v>5942</v>
      </c>
      <c r="E1483" s="165" t="s">
        <v>6358</v>
      </c>
      <c r="F1483" s="159">
        <v>19.421299999999999</v>
      </c>
      <c r="G1483" s="159">
        <v>-155.28720000000001</v>
      </c>
      <c r="H1483" s="74">
        <v>49.445999999999998</v>
      </c>
      <c r="I1483" s="74">
        <v>1.915</v>
      </c>
      <c r="J1483" s="74">
        <v>11.52</v>
      </c>
      <c r="K1483" s="74">
        <v>0.13500000000000001</v>
      </c>
      <c r="L1483" s="74">
        <v>13.147</v>
      </c>
      <c r="M1483" s="74">
        <v>9.4369999999999994</v>
      </c>
      <c r="N1483" s="74">
        <v>2.1739999999999999</v>
      </c>
      <c r="O1483" s="74">
        <v>0.307</v>
      </c>
      <c r="P1483" s="74">
        <v>0</v>
      </c>
      <c r="Q1483" s="74">
        <v>0.218</v>
      </c>
      <c r="R1483" s="74">
        <v>0.25021877946718502</v>
      </c>
      <c r="S1483" s="74">
        <v>0</v>
      </c>
      <c r="T1483" s="74">
        <v>0</v>
      </c>
      <c r="U1483" s="74">
        <v>0.101158991363527</v>
      </c>
      <c r="V1483" s="74">
        <v>9.6347500000000004</v>
      </c>
      <c r="W1483" s="74">
        <v>1.8891664777499999</v>
      </c>
      <c r="X1483" s="74">
        <v>1124.6541999999999</v>
      </c>
      <c r="Y1483" s="74">
        <v>1270</v>
      </c>
      <c r="Z1483" s="74">
        <v>1.319840822150248E-2</v>
      </c>
      <c r="AA1483" s="74">
        <v>0.98680159177849758</v>
      </c>
      <c r="AB1483" s="74">
        <v>7.9229164133482778E-4</v>
      </c>
      <c r="AC1483" s="74">
        <v>7.9229164133482778E-4</v>
      </c>
      <c r="AD1483" t="s">
        <v>5810</v>
      </c>
    </row>
    <row r="1484" spans="1:30">
      <c r="A1484" s="165" t="s">
        <v>1560</v>
      </c>
      <c r="B1484" s="165" t="s">
        <v>11051</v>
      </c>
      <c r="C1484" s="165" t="s">
        <v>8443</v>
      </c>
      <c r="D1484" s="165" t="s">
        <v>5942</v>
      </c>
      <c r="E1484" s="165" t="s">
        <v>6358</v>
      </c>
      <c r="F1484" s="159">
        <v>19.421299999999999</v>
      </c>
      <c r="G1484" s="159">
        <v>-155.28720000000001</v>
      </c>
      <c r="H1484" s="74">
        <v>49.508000000000003</v>
      </c>
      <c r="I1484" s="74">
        <v>2.1</v>
      </c>
      <c r="J1484" s="74">
        <v>10.773999999999999</v>
      </c>
      <c r="K1484" s="74">
        <v>0.187</v>
      </c>
      <c r="L1484" s="74">
        <v>13.183</v>
      </c>
      <c r="M1484" s="74">
        <v>9.8870000000000005</v>
      </c>
      <c r="N1484" s="74">
        <v>2.08</v>
      </c>
      <c r="O1484" s="74">
        <v>0.33700000000000002</v>
      </c>
      <c r="P1484" s="74">
        <v>0</v>
      </c>
      <c r="Q1484" s="74">
        <v>0.25800000000000001</v>
      </c>
      <c r="R1484" s="74">
        <v>0.21842073345274901</v>
      </c>
      <c r="S1484" s="74">
        <v>0</v>
      </c>
      <c r="T1484" s="74">
        <v>0</v>
      </c>
      <c r="U1484" s="74">
        <v>3.4826259149514198E-3</v>
      </c>
      <c r="V1484" s="74">
        <v>9.6347500000000004</v>
      </c>
      <c r="W1484" s="74">
        <v>1.8891664777499999</v>
      </c>
      <c r="X1484" s="74">
        <v>1132.1242</v>
      </c>
      <c r="Y1484" s="74">
        <v>50</v>
      </c>
      <c r="Z1484" s="74">
        <v>0.2016492383377621</v>
      </c>
      <c r="AA1484" s="74">
        <v>0.79835076166223795</v>
      </c>
      <c r="AB1484" s="74">
        <v>9.5537243578151305E-5</v>
      </c>
      <c r="AC1484" s="74">
        <v>9.5537243578151318E-5</v>
      </c>
      <c r="AD1484" t="s">
        <v>5810</v>
      </c>
    </row>
    <row r="1485" spans="1:30">
      <c r="A1485" s="165" t="s">
        <v>1561</v>
      </c>
      <c r="B1485" s="165" t="s">
        <v>11051</v>
      </c>
      <c r="C1485" s="165" t="s">
        <v>8443</v>
      </c>
      <c r="D1485" s="165" t="s">
        <v>5942</v>
      </c>
      <c r="E1485" s="165" t="s">
        <v>6358</v>
      </c>
      <c r="F1485" s="159">
        <v>19.421299999999999</v>
      </c>
      <c r="G1485" s="159">
        <v>-155.28720000000001</v>
      </c>
      <c r="H1485" s="74">
        <v>48.994</v>
      </c>
      <c r="I1485" s="74">
        <v>1.917</v>
      </c>
      <c r="J1485" s="74">
        <v>11.861000000000001</v>
      </c>
      <c r="K1485" s="74">
        <v>0.16800000000000001</v>
      </c>
      <c r="L1485" s="74">
        <v>13.183999999999999</v>
      </c>
      <c r="M1485" s="74">
        <v>9.5630000000000006</v>
      </c>
      <c r="N1485" s="74">
        <v>2.1360000000000001</v>
      </c>
      <c r="O1485" s="74">
        <v>0.31</v>
      </c>
      <c r="P1485" s="74">
        <v>0</v>
      </c>
      <c r="Q1485" s="74">
        <v>0.193</v>
      </c>
      <c r="R1485" s="74">
        <v>0.22681127348490099</v>
      </c>
      <c r="S1485" s="74">
        <v>0</v>
      </c>
      <c r="T1485" s="74">
        <v>0</v>
      </c>
      <c r="U1485" s="74">
        <v>4.51199637922126E-2</v>
      </c>
      <c r="V1485" s="74">
        <v>9.6330500000000008</v>
      </c>
      <c r="W1485" s="74">
        <v>1.8888331444499999</v>
      </c>
      <c r="X1485" s="74">
        <v>1126.7457999999999</v>
      </c>
      <c r="Y1485" s="74">
        <v>570</v>
      </c>
      <c r="Z1485" s="74">
        <v>2.249108429611035E-2</v>
      </c>
      <c r="AA1485" s="74">
        <v>0.97750891570388965</v>
      </c>
      <c r="AB1485" s="74">
        <v>3.5536659530620171E-4</v>
      </c>
      <c r="AC1485" s="74">
        <v>3.5536659530620171E-4</v>
      </c>
      <c r="AD1485" t="s">
        <v>5810</v>
      </c>
    </row>
    <row r="1486" spans="1:30">
      <c r="A1486" s="165" t="s">
        <v>1562</v>
      </c>
      <c r="B1486" s="165" t="s">
        <v>11051</v>
      </c>
      <c r="C1486" s="165" t="s">
        <v>8443</v>
      </c>
      <c r="D1486" s="165" t="s">
        <v>5942</v>
      </c>
      <c r="E1486" s="165" t="s">
        <v>6358</v>
      </c>
      <c r="F1486" s="159">
        <v>19.421299999999999</v>
      </c>
      <c r="G1486" s="159">
        <v>-155.28720000000001</v>
      </c>
      <c r="H1486" s="74">
        <v>49.594000000000001</v>
      </c>
      <c r="I1486" s="74">
        <v>2.032</v>
      </c>
      <c r="J1486" s="74">
        <v>11.022</v>
      </c>
      <c r="K1486" s="74">
        <v>0.15</v>
      </c>
      <c r="L1486" s="74">
        <v>13.237</v>
      </c>
      <c r="M1486" s="74">
        <v>9.75</v>
      </c>
      <c r="N1486" s="74">
        <v>2.008</v>
      </c>
      <c r="O1486" s="74">
        <v>0.32800000000000001</v>
      </c>
      <c r="P1486" s="74">
        <v>0</v>
      </c>
      <c r="Q1486" s="74">
        <v>0.19700000000000001</v>
      </c>
      <c r="R1486" s="74">
        <v>0.23036695037063901</v>
      </c>
      <c r="S1486" s="74">
        <v>0</v>
      </c>
      <c r="T1486" s="74">
        <v>0</v>
      </c>
      <c r="U1486" s="74">
        <v>7.2858364608209603E-2</v>
      </c>
      <c r="V1486" s="74">
        <v>9.632200000000001</v>
      </c>
      <c r="W1486" s="74">
        <v>1.8886664778</v>
      </c>
      <c r="X1486" s="74">
        <v>1129.8499999999999</v>
      </c>
      <c r="Y1486" s="74">
        <v>900</v>
      </c>
      <c r="Z1486" s="74">
        <v>1.540720463509882E-2</v>
      </c>
      <c r="AA1486" s="74">
        <v>0.98459279536490119</v>
      </c>
      <c r="AB1486" s="74">
        <v>6.1633210453181846E-4</v>
      </c>
      <c r="AC1486" s="74">
        <v>6.1633210453181857E-4</v>
      </c>
      <c r="AD1486" t="s">
        <v>5810</v>
      </c>
    </row>
    <row r="1487" spans="1:30">
      <c r="A1487" s="165" t="s">
        <v>1563</v>
      </c>
      <c r="B1487" s="165" t="s">
        <v>11051</v>
      </c>
      <c r="C1487" s="165" t="s">
        <v>8443</v>
      </c>
      <c r="D1487" s="165" t="s">
        <v>5942</v>
      </c>
      <c r="E1487" s="165" t="s">
        <v>6358</v>
      </c>
      <c r="F1487" s="159">
        <v>19.421299999999999</v>
      </c>
      <c r="G1487" s="159">
        <v>-155.28720000000001</v>
      </c>
      <c r="H1487" s="74">
        <v>49.673000000000002</v>
      </c>
      <c r="I1487" s="74">
        <v>1.992</v>
      </c>
      <c r="J1487" s="74">
        <v>11.111000000000001</v>
      </c>
      <c r="K1487" s="74">
        <v>0.20200000000000001</v>
      </c>
      <c r="L1487" s="74">
        <v>13.246</v>
      </c>
      <c r="M1487" s="74">
        <v>9.4779999999999998</v>
      </c>
      <c r="N1487" s="74">
        <v>2.0529999999999999</v>
      </c>
      <c r="O1487" s="74">
        <v>0.35199999999999998</v>
      </c>
      <c r="P1487" s="74">
        <v>0</v>
      </c>
      <c r="Q1487" s="74">
        <v>0.21199999999999999</v>
      </c>
      <c r="R1487" s="74">
        <v>0.22481178201910801</v>
      </c>
      <c r="S1487" s="74">
        <v>0</v>
      </c>
      <c r="T1487" s="74">
        <v>0</v>
      </c>
      <c r="U1487" s="74">
        <v>3.1233229686857102E-3</v>
      </c>
      <c r="V1487" s="74">
        <v>9.6356000000000002</v>
      </c>
      <c r="W1487" s="74">
        <v>1.8893331444000001</v>
      </c>
      <c r="X1487" s="74">
        <v>1125.3348000000001</v>
      </c>
      <c r="Y1487" s="74">
        <v>40</v>
      </c>
      <c r="Z1487" s="74">
        <v>0.26378715651486612</v>
      </c>
      <c r="AA1487" s="74">
        <v>0.73621284348513383</v>
      </c>
      <c r="AB1487" s="74">
        <v>7.0777417509285167E-4</v>
      </c>
      <c r="AC1487" s="74">
        <v>7.0777417509285167E-4</v>
      </c>
      <c r="AD1487" t="s">
        <v>5810</v>
      </c>
    </row>
    <row r="1488" spans="1:30">
      <c r="A1488" s="165" t="s">
        <v>1564</v>
      </c>
      <c r="B1488" s="165" t="s">
        <v>11051</v>
      </c>
      <c r="C1488" s="165" t="s">
        <v>8443</v>
      </c>
      <c r="D1488" s="165" t="s">
        <v>5942</v>
      </c>
      <c r="E1488" s="165" t="s">
        <v>6358</v>
      </c>
      <c r="F1488" s="159">
        <v>19.421299999999999</v>
      </c>
      <c r="G1488" s="159">
        <v>-155.28720000000001</v>
      </c>
      <c r="H1488" s="74">
        <v>49.37</v>
      </c>
      <c r="I1488" s="74">
        <v>1.96</v>
      </c>
      <c r="J1488" s="74">
        <v>11.364000000000001</v>
      </c>
      <c r="K1488" s="74">
        <v>0.153</v>
      </c>
      <c r="L1488" s="74">
        <v>13.282999999999999</v>
      </c>
      <c r="M1488" s="74">
        <v>9.6319999999999997</v>
      </c>
      <c r="N1488" s="74">
        <v>2.0579999999999998</v>
      </c>
      <c r="O1488" s="74">
        <v>0.29799999999999999</v>
      </c>
      <c r="P1488" s="74">
        <v>0</v>
      </c>
      <c r="Q1488" s="74">
        <v>0.20699999999999999</v>
      </c>
      <c r="R1488" s="74">
        <v>0.220878873522729</v>
      </c>
      <c r="S1488" s="74">
        <v>0</v>
      </c>
      <c r="T1488" s="74">
        <v>0</v>
      </c>
      <c r="U1488" s="74">
        <v>8.2807705105415297E-2</v>
      </c>
      <c r="V1488" s="74">
        <v>9.632200000000001</v>
      </c>
      <c r="W1488" s="74">
        <v>1.8886664778</v>
      </c>
      <c r="X1488" s="74">
        <v>1127.8912</v>
      </c>
      <c r="Y1488" s="74">
        <v>1040</v>
      </c>
      <c r="Z1488" s="74">
        <v>1.2543041024501199E-2</v>
      </c>
      <c r="AA1488" s="74">
        <v>0.98745695897549879</v>
      </c>
      <c r="AB1488" s="74">
        <v>2.1264900841410091E-4</v>
      </c>
      <c r="AC1488" s="74">
        <v>2.126490084141008E-4</v>
      </c>
      <c r="AD1488" t="s">
        <v>5810</v>
      </c>
    </row>
    <row r="1489" spans="1:30">
      <c r="A1489" s="165" t="s">
        <v>1565</v>
      </c>
      <c r="B1489" s="165" t="s">
        <v>11051</v>
      </c>
      <c r="C1489" s="165" t="s">
        <v>8443</v>
      </c>
      <c r="D1489" s="165" t="s">
        <v>5942</v>
      </c>
      <c r="E1489" s="165" t="s">
        <v>6358</v>
      </c>
      <c r="F1489" s="159">
        <v>19.421299999999999</v>
      </c>
      <c r="G1489" s="159">
        <v>-155.28720000000001</v>
      </c>
      <c r="H1489" s="74">
        <v>49.451999999999998</v>
      </c>
      <c r="I1489" s="74">
        <v>2.2410000000000001</v>
      </c>
      <c r="J1489" s="74">
        <v>10.609</v>
      </c>
      <c r="K1489" s="74">
        <v>0.16900000000000001</v>
      </c>
      <c r="L1489" s="74">
        <v>13.291</v>
      </c>
      <c r="M1489" s="74">
        <v>9.8629999999999995</v>
      </c>
      <c r="N1489" s="74">
        <v>2.0379999999999998</v>
      </c>
      <c r="O1489" s="74">
        <v>0.40899999999999997</v>
      </c>
      <c r="P1489" s="74">
        <v>0</v>
      </c>
      <c r="Q1489" s="74">
        <v>0.25</v>
      </c>
      <c r="R1489" s="74">
        <v>0.212062176695238</v>
      </c>
      <c r="S1489" s="74">
        <v>0</v>
      </c>
      <c r="T1489" s="74">
        <v>0</v>
      </c>
      <c r="U1489" s="74">
        <v>9.1587980456149506E-2</v>
      </c>
      <c r="V1489" s="74">
        <v>9.6372999999999998</v>
      </c>
      <c r="W1489" s="74">
        <v>1.8896664777000001</v>
      </c>
      <c r="X1489" s="74">
        <v>1131.7257999999999</v>
      </c>
      <c r="Y1489" s="74">
        <v>1110</v>
      </c>
      <c r="Z1489" s="74">
        <v>1.0975693402887119E-2</v>
      </c>
      <c r="AA1489" s="74">
        <v>0.98902430659711282</v>
      </c>
      <c r="AB1489" s="74">
        <v>1.697467754272394E-4</v>
      </c>
      <c r="AC1489" s="74">
        <v>1.6974677542723929E-4</v>
      </c>
      <c r="AD1489" t="s">
        <v>5810</v>
      </c>
    </row>
    <row r="1490" spans="1:30">
      <c r="A1490" s="165" t="s">
        <v>1566</v>
      </c>
      <c r="B1490" s="165" t="s">
        <v>11051</v>
      </c>
      <c r="C1490" s="165" t="s">
        <v>8443</v>
      </c>
      <c r="D1490" s="165" t="s">
        <v>5942</v>
      </c>
      <c r="E1490" s="165" t="s">
        <v>6358</v>
      </c>
      <c r="F1490" s="159">
        <v>19.421299999999999</v>
      </c>
      <c r="G1490" s="159">
        <v>-155.28720000000001</v>
      </c>
      <c r="H1490" s="74">
        <v>49.789000000000001</v>
      </c>
      <c r="I1490" s="74">
        <v>1.869</v>
      </c>
      <c r="J1490" s="74">
        <v>10.867000000000001</v>
      </c>
      <c r="K1490" s="74">
        <v>0.20399999999999999</v>
      </c>
      <c r="L1490" s="74">
        <v>13.295</v>
      </c>
      <c r="M1490" s="74">
        <v>9.484</v>
      </c>
      <c r="N1490" s="74">
        <v>2.1840000000000002</v>
      </c>
      <c r="O1490" s="74">
        <v>0.34</v>
      </c>
      <c r="P1490" s="74">
        <v>0</v>
      </c>
      <c r="Q1490" s="74">
        <v>0.27800000000000002</v>
      </c>
      <c r="R1490" s="74">
        <v>0.232039273322587</v>
      </c>
      <c r="S1490" s="74">
        <v>0</v>
      </c>
      <c r="T1490" s="74">
        <v>0</v>
      </c>
      <c r="U1490" s="74">
        <v>9.9561270464920693E-2</v>
      </c>
      <c r="V1490" s="74">
        <v>9.63645</v>
      </c>
      <c r="W1490" s="74">
        <v>1.8894998110500001</v>
      </c>
      <c r="X1490" s="74">
        <v>1125.4344000000001</v>
      </c>
      <c r="Y1490" s="74">
        <v>1220</v>
      </c>
      <c r="Z1490" s="74">
        <v>1.1642851547587081E-2</v>
      </c>
      <c r="AA1490" s="74">
        <v>0.98835714845241296</v>
      </c>
      <c r="AB1490" s="74">
        <v>5.0581996262755028E-4</v>
      </c>
      <c r="AC1490" s="74">
        <v>5.0581996262755039E-4</v>
      </c>
      <c r="AD1490" t="s">
        <v>5810</v>
      </c>
    </row>
    <row r="1491" spans="1:30">
      <c r="A1491" s="165" t="s">
        <v>1567</v>
      </c>
      <c r="B1491" s="165" t="s">
        <v>11051</v>
      </c>
      <c r="C1491" s="165" t="s">
        <v>8443</v>
      </c>
      <c r="D1491" s="165" t="s">
        <v>5942</v>
      </c>
      <c r="E1491" s="165" t="s">
        <v>6358</v>
      </c>
      <c r="F1491" s="159">
        <v>19.421299999999999</v>
      </c>
      <c r="G1491" s="159">
        <v>-155.28720000000001</v>
      </c>
      <c r="H1491" s="74">
        <v>49.725000000000001</v>
      </c>
      <c r="I1491" s="74">
        <v>1.8480000000000001</v>
      </c>
      <c r="J1491" s="74">
        <v>11.164999999999999</v>
      </c>
      <c r="K1491" s="74">
        <v>0.151</v>
      </c>
      <c r="L1491" s="74">
        <v>13.305999999999999</v>
      </c>
      <c r="M1491" s="74">
        <v>9.452</v>
      </c>
      <c r="N1491" s="74">
        <v>2.177</v>
      </c>
      <c r="O1491" s="74">
        <v>0.28799999999999998</v>
      </c>
      <c r="P1491" s="74">
        <v>0</v>
      </c>
      <c r="Q1491" s="74">
        <v>0.17</v>
      </c>
      <c r="R1491" s="74">
        <v>0.28043551408501799</v>
      </c>
      <c r="S1491" s="74">
        <v>0</v>
      </c>
      <c r="T1491" s="74">
        <v>0</v>
      </c>
      <c r="U1491" s="74">
        <v>8.6925004034413902E-2</v>
      </c>
      <c r="V1491" s="74">
        <v>9.6313499999999994</v>
      </c>
      <c r="W1491" s="74">
        <v>1.88849981115</v>
      </c>
      <c r="X1491" s="74">
        <v>1124.9032</v>
      </c>
      <c r="Y1491" s="74">
        <v>1080</v>
      </c>
      <c r="Z1491" s="74">
        <v>1.8789548255961699E-2</v>
      </c>
      <c r="AA1491" s="74">
        <v>0.98121045174403831</v>
      </c>
      <c r="AB1491" s="74">
        <v>5.8924565803413929E-4</v>
      </c>
      <c r="AC1491" s="74">
        <v>5.8924565803413918E-4</v>
      </c>
      <c r="AD1491" t="s">
        <v>5810</v>
      </c>
    </row>
    <row r="1492" spans="1:30">
      <c r="A1492" s="165" t="s">
        <v>1568</v>
      </c>
      <c r="B1492" s="165" t="s">
        <v>11051</v>
      </c>
      <c r="C1492" s="165" t="s">
        <v>8443</v>
      </c>
      <c r="D1492" s="165" t="s">
        <v>5942</v>
      </c>
      <c r="E1492" s="165" t="s">
        <v>6358</v>
      </c>
      <c r="F1492" s="159">
        <v>19.421299999999999</v>
      </c>
      <c r="G1492" s="159">
        <v>-155.28720000000001</v>
      </c>
      <c r="H1492" s="74">
        <v>49.027999999999999</v>
      </c>
      <c r="I1492" s="74">
        <v>2.0089999999999999</v>
      </c>
      <c r="J1492" s="74">
        <v>11.323</v>
      </c>
      <c r="K1492" s="74">
        <v>0.13500000000000001</v>
      </c>
      <c r="L1492" s="74">
        <v>13.349</v>
      </c>
      <c r="M1492" s="74">
        <v>9.7569999999999997</v>
      </c>
      <c r="N1492" s="74">
        <v>2.0920000000000001</v>
      </c>
      <c r="O1492" s="74">
        <v>0.32400000000000001</v>
      </c>
      <c r="P1492" s="74">
        <v>0</v>
      </c>
      <c r="Q1492" s="74">
        <v>0.29099999999999998</v>
      </c>
      <c r="R1492" s="74">
        <v>0.235590483091731</v>
      </c>
      <c r="S1492" s="74">
        <v>0</v>
      </c>
      <c r="T1492" s="74">
        <v>0</v>
      </c>
      <c r="U1492" s="74">
        <v>4.6858135597791097E-2</v>
      </c>
      <c r="V1492" s="74">
        <v>9.6372999999999998</v>
      </c>
      <c r="W1492" s="74">
        <v>1.8896664777000001</v>
      </c>
      <c r="X1492" s="74">
        <v>1129.9662000000001</v>
      </c>
      <c r="Y1492" s="74">
        <v>580</v>
      </c>
      <c r="Z1492" s="74">
        <v>2.3935080113960689E-2</v>
      </c>
      <c r="AA1492" s="74">
        <v>0.97606491988603927</v>
      </c>
      <c r="AB1492" s="74">
        <v>1.5821746554042451E-4</v>
      </c>
      <c r="AC1492" s="74">
        <v>1.5821746554042451E-4</v>
      </c>
      <c r="AD1492" t="s">
        <v>5810</v>
      </c>
    </row>
    <row r="1493" spans="1:30">
      <c r="A1493" s="165" t="s">
        <v>1569</v>
      </c>
      <c r="B1493" s="165" t="s">
        <v>11051</v>
      </c>
      <c r="C1493" s="165" t="s">
        <v>8443</v>
      </c>
      <c r="D1493" s="165" t="s">
        <v>5942</v>
      </c>
      <c r="E1493" s="165" t="s">
        <v>6358</v>
      </c>
      <c r="F1493" s="159">
        <v>19.421299999999999</v>
      </c>
      <c r="G1493" s="159">
        <v>-155.28720000000001</v>
      </c>
      <c r="H1493" s="74">
        <v>49.085000000000001</v>
      </c>
      <c r="I1493" s="74">
        <v>2.0409999999999999</v>
      </c>
      <c r="J1493" s="74">
        <v>11.407999999999999</v>
      </c>
      <c r="K1493" s="74">
        <v>0.16600000000000001</v>
      </c>
      <c r="L1493" s="74">
        <v>13.363</v>
      </c>
      <c r="M1493" s="74">
        <v>9.6460000000000008</v>
      </c>
      <c r="N1493" s="74">
        <v>2.0409999999999999</v>
      </c>
      <c r="O1493" s="74">
        <v>0.33400000000000002</v>
      </c>
      <c r="P1493" s="74">
        <v>0</v>
      </c>
      <c r="Q1493" s="74">
        <v>0.24</v>
      </c>
      <c r="R1493" s="74">
        <v>0.23109279578061701</v>
      </c>
      <c r="S1493" s="74">
        <v>0</v>
      </c>
      <c r="T1493" s="74">
        <v>0</v>
      </c>
      <c r="U1493" s="74">
        <v>7.6905730910392101E-2</v>
      </c>
      <c r="V1493" s="74">
        <v>9.6304999999999996</v>
      </c>
      <c r="W1493" s="74">
        <v>1.8883331445</v>
      </c>
      <c r="X1493" s="74">
        <v>1128.1235999999999</v>
      </c>
      <c r="Y1493" s="74">
        <v>950</v>
      </c>
      <c r="Z1493" s="74">
        <v>1.4987663810713059E-2</v>
      </c>
      <c r="AA1493" s="74">
        <v>0.98501233618928696</v>
      </c>
      <c r="AB1493" s="74">
        <v>6.9765005415362848E-4</v>
      </c>
      <c r="AC1493" s="74">
        <v>6.9765005415362816E-4</v>
      </c>
      <c r="AD1493" t="s">
        <v>5810</v>
      </c>
    </row>
    <row r="1494" spans="1:30">
      <c r="A1494" s="165" t="s">
        <v>1570</v>
      </c>
      <c r="B1494" s="165" t="s">
        <v>11051</v>
      </c>
      <c r="C1494" s="165" t="s">
        <v>8443</v>
      </c>
      <c r="D1494" s="165" t="s">
        <v>5942</v>
      </c>
      <c r="E1494" s="165" t="s">
        <v>6358</v>
      </c>
      <c r="F1494" s="159">
        <v>19.421299999999999</v>
      </c>
      <c r="G1494" s="159">
        <v>-155.28720000000001</v>
      </c>
      <c r="H1494" s="74">
        <v>49.213999999999999</v>
      </c>
      <c r="I1494" s="74">
        <v>1.915</v>
      </c>
      <c r="J1494" s="74">
        <v>11.388</v>
      </c>
      <c r="K1494" s="74">
        <v>0.189</v>
      </c>
      <c r="L1494" s="74">
        <v>13.393000000000001</v>
      </c>
      <c r="M1494" s="74">
        <v>9.4450000000000003</v>
      </c>
      <c r="N1494" s="74">
        <v>2.1829999999999998</v>
      </c>
      <c r="O1494" s="74">
        <v>0.32400000000000001</v>
      </c>
      <c r="P1494" s="74">
        <v>0</v>
      </c>
      <c r="Q1494" s="74">
        <v>0.219</v>
      </c>
      <c r="R1494" s="74">
        <v>0.29095170712266499</v>
      </c>
      <c r="S1494" s="74">
        <v>0</v>
      </c>
      <c r="T1494" s="74">
        <v>0</v>
      </c>
      <c r="U1494" s="74">
        <v>4.0159445957648303E-3</v>
      </c>
      <c r="V1494" s="74">
        <v>9.6338999999999988</v>
      </c>
      <c r="W1494" s="74">
        <v>1.8889998110999999</v>
      </c>
      <c r="X1494" s="74">
        <v>1124.787</v>
      </c>
      <c r="Y1494" s="74">
        <v>60</v>
      </c>
      <c r="Z1494" s="74">
        <v>0.29132237409773348</v>
      </c>
      <c r="AA1494" s="74">
        <v>0.70867762590226646</v>
      </c>
      <c r="AB1494" s="74">
        <v>4.5701830275093479E-4</v>
      </c>
      <c r="AC1494" s="74">
        <v>4.570183027509343E-4</v>
      </c>
      <c r="AD1494" t="s">
        <v>5810</v>
      </c>
    </row>
    <row r="1495" spans="1:30">
      <c r="A1495" s="165" t="s">
        <v>1571</v>
      </c>
      <c r="B1495" s="165" t="s">
        <v>11051</v>
      </c>
      <c r="C1495" s="165" t="s">
        <v>8443</v>
      </c>
      <c r="D1495" s="165" t="s">
        <v>5942</v>
      </c>
      <c r="E1495" s="165" t="s">
        <v>6358</v>
      </c>
      <c r="F1495" s="159">
        <v>19.421299999999999</v>
      </c>
      <c r="G1495" s="159">
        <v>-155.28720000000001</v>
      </c>
      <c r="H1495" s="74">
        <v>49.220999999999997</v>
      </c>
      <c r="I1495" s="74">
        <v>1.9159999999999999</v>
      </c>
      <c r="J1495" s="74">
        <v>11.388999999999999</v>
      </c>
      <c r="K1495" s="74">
        <v>0.189</v>
      </c>
      <c r="L1495" s="74">
        <v>13.397</v>
      </c>
      <c r="M1495" s="74">
        <v>9.4459999999999997</v>
      </c>
      <c r="N1495" s="74">
        <v>2.1840000000000002</v>
      </c>
      <c r="O1495" s="74">
        <v>0.32400000000000001</v>
      </c>
      <c r="P1495" s="74">
        <v>0</v>
      </c>
      <c r="Q1495" s="74">
        <v>0.219</v>
      </c>
      <c r="R1495" s="74">
        <v>0.27017198276777399</v>
      </c>
      <c r="S1495" s="74">
        <v>0</v>
      </c>
      <c r="T1495" s="74">
        <v>0</v>
      </c>
      <c r="U1495" s="74">
        <v>7.3444996573317101E-2</v>
      </c>
      <c r="V1495" s="74">
        <v>9.63645</v>
      </c>
      <c r="W1495" s="74">
        <v>1.8894998110500001</v>
      </c>
      <c r="X1495" s="74">
        <v>1124.8036</v>
      </c>
      <c r="Y1495" s="74">
        <v>910</v>
      </c>
      <c r="Z1495" s="74">
        <v>2.0659722346672869E-2</v>
      </c>
      <c r="AA1495" s="74">
        <v>0.9793402776533271</v>
      </c>
      <c r="AB1495" s="74">
        <v>1.9150256632875581E-4</v>
      </c>
      <c r="AC1495" s="74">
        <v>1.915025663287557E-4</v>
      </c>
      <c r="AD1495" t="s">
        <v>5810</v>
      </c>
    </row>
    <row r="1496" spans="1:30">
      <c r="A1496" s="165" t="s">
        <v>1572</v>
      </c>
      <c r="B1496" s="165" t="s">
        <v>11051</v>
      </c>
      <c r="C1496" s="165" t="s">
        <v>8443</v>
      </c>
      <c r="D1496" s="165" t="s">
        <v>5942</v>
      </c>
      <c r="E1496" s="165" t="s">
        <v>6358</v>
      </c>
      <c r="F1496" s="159">
        <v>19.421299999999999</v>
      </c>
      <c r="G1496" s="159">
        <v>-155.28720000000001</v>
      </c>
      <c r="H1496" s="74">
        <v>49.271999999999998</v>
      </c>
      <c r="I1496" s="74">
        <v>1.8959999999999999</v>
      </c>
      <c r="J1496" s="74">
        <v>11.32</v>
      </c>
      <c r="K1496" s="74">
        <v>0.13200000000000001</v>
      </c>
      <c r="L1496" s="74">
        <v>13.414</v>
      </c>
      <c r="M1496" s="74">
        <v>9.5009999999999994</v>
      </c>
      <c r="N1496" s="74">
        <v>2.2160000000000002</v>
      </c>
      <c r="O1496" s="74">
        <v>0.313</v>
      </c>
      <c r="P1496" s="74">
        <v>0</v>
      </c>
      <c r="Q1496" s="74">
        <v>0.20899999999999999</v>
      </c>
      <c r="R1496" s="74">
        <v>0.290316720700389</v>
      </c>
      <c r="S1496" s="74">
        <v>0</v>
      </c>
      <c r="T1496" s="74">
        <v>0</v>
      </c>
      <c r="U1496" s="74">
        <v>9.8694177528306698E-2</v>
      </c>
      <c r="V1496" s="74">
        <v>9.6330500000000008</v>
      </c>
      <c r="W1496" s="74">
        <v>1.8888331444499999</v>
      </c>
      <c r="X1496" s="74">
        <v>1125.7166</v>
      </c>
      <c r="Y1496" s="74">
        <v>1220</v>
      </c>
      <c r="Z1496" s="74">
        <v>1.822589317080479E-2</v>
      </c>
      <c r="AA1496" s="74">
        <v>0.98177410682919519</v>
      </c>
      <c r="AB1496" s="74">
        <v>6.6957439064708058E-4</v>
      </c>
      <c r="AC1496" s="74">
        <v>6.6957439064708037E-4</v>
      </c>
      <c r="AD1496" t="s">
        <v>5810</v>
      </c>
    </row>
    <row r="1497" spans="1:30">
      <c r="A1497" s="165" t="s">
        <v>1573</v>
      </c>
      <c r="B1497" s="165" t="s">
        <v>11051</v>
      </c>
      <c r="C1497" s="165" t="s">
        <v>8443</v>
      </c>
      <c r="D1497" s="165" t="s">
        <v>5942</v>
      </c>
      <c r="E1497" s="165" t="s">
        <v>6358</v>
      </c>
      <c r="F1497" s="159">
        <v>19.421299999999999</v>
      </c>
      <c r="G1497" s="159">
        <v>-155.28720000000001</v>
      </c>
      <c r="H1497" s="74">
        <v>49.021999999999998</v>
      </c>
      <c r="I1497" s="74">
        <v>2.0259999999999998</v>
      </c>
      <c r="J1497" s="74">
        <v>11.316000000000001</v>
      </c>
      <c r="K1497" s="74">
        <v>0.183</v>
      </c>
      <c r="L1497" s="74">
        <v>13.473000000000001</v>
      </c>
      <c r="M1497" s="74">
        <v>9.84</v>
      </c>
      <c r="N1497" s="74">
        <v>1.9330000000000001</v>
      </c>
      <c r="O1497" s="74">
        <v>0.34399999999999997</v>
      </c>
      <c r="P1497" s="74">
        <v>0</v>
      </c>
      <c r="Q1497" s="74">
        <v>0.17899999999999999</v>
      </c>
      <c r="R1497" s="74">
        <v>0.23710313110368</v>
      </c>
      <c r="S1497" s="74">
        <v>0</v>
      </c>
      <c r="T1497" s="74">
        <v>0</v>
      </c>
      <c r="U1497" s="74">
        <v>3.7875619525610388E-2</v>
      </c>
      <c r="V1497" s="74">
        <v>9.6330500000000008</v>
      </c>
      <c r="W1497" s="74">
        <v>1.8888331444499999</v>
      </c>
      <c r="X1497" s="74">
        <v>1131.3440000000001</v>
      </c>
      <c r="Y1497" s="74">
        <v>470</v>
      </c>
      <c r="Z1497" s="74">
        <v>2.9414677028641801E-2</v>
      </c>
      <c r="AA1497" s="74">
        <v>0.97058532297135824</v>
      </c>
      <c r="AB1497" s="74">
        <v>1.999103820841414E-4</v>
      </c>
      <c r="AC1497" s="74">
        <v>1.999103820841414E-4</v>
      </c>
      <c r="AD1497" t="s">
        <v>5810</v>
      </c>
    </row>
    <row r="1498" spans="1:30">
      <c r="A1498" s="165" t="s">
        <v>1574</v>
      </c>
      <c r="B1498" s="165" t="s">
        <v>11051</v>
      </c>
      <c r="C1498" s="165" t="s">
        <v>8443</v>
      </c>
      <c r="D1498" s="165" t="s">
        <v>5942</v>
      </c>
      <c r="E1498" s="165" t="s">
        <v>6358</v>
      </c>
      <c r="F1498" s="159">
        <v>19.421299999999999</v>
      </c>
      <c r="G1498" s="159">
        <v>-155.28720000000001</v>
      </c>
      <c r="H1498" s="74">
        <v>49.755000000000003</v>
      </c>
      <c r="I1498" s="74">
        <v>1.798</v>
      </c>
      <c r="J1498" s="74">
        <v>11.177</v>
      </c>
      <c r="K1498" s="74">
        <v>0.16300000000000001</v>
      </c>
      <c r="L1498" s="74">
        <v>13.478</v>
      </c>
      <c r="M1498" s="74">
        <v>9.2639999999999993</v>
      </c>
      <c r="N1498" s="74">
        <v>2.181</v>
      </c>
      <c r="O1498" s="74">
        <v>0.28299999999999997</v>
      </c>
      <c r="P1498" s="74">
        <v>0</v>
      </c>
      <c r="Q1498" s="74">
        <v>0.2</v>
      </c>
      <c r="R1498" s="74">
        <v>0.25495322156997702</v>
      </c>
      <c r="S1498" s="74">
        <v>0</v>
      </c>
      <c r="T1498" s="74">
        <v>0</v>
      </c>
      <c r="U1498" s="74">
        <v>7.5557662288114599E-2</v>
      </c>
      <c r="V1498" s="74">
        <v>9.6372999999999998</v>
      </c>
      <c r="W1498" s="74">
        <v>1.8896664777000001</v>
      </c>
      <c r="X1498" s="74">
        <v>1121.7824000000001</v>
      </c>
      <c r="Y1498" s="74">
        <v>930</v>
      </c>
      <c r="Z1498" s="74">
        <v>1.7870789448469149E-2</v>
      </c>
      <c r="AA1498" s="74">
        <v>0.9821292105515308</v>
      </c>
      <c r="AB1498" s="74">
        <v>4.0488616825138339E-4</v>
      </c>
      <c r="AC1498" s="74">
        <v>4.0488616825138339E-4</v>
      </c>
      <c r="AD1498" t="s">
        <v>5810</v>
      </c>
    </row>
    <row r="1499" spans="1:30">
      <c r="A1499" s="165" t="s">
        <v>1575</v>
      </c>
      <c r="B1499" s="165" t="s">
        <v>11051</v>
      </c>
      <c r="C1499" s="165" t="s">
        <v>8443</v>
      </c>
      <c r="D1499" s="165" t="s">
        <v>5942</v>
      </c>
      <c r="E1499" s="165" t="s">
        <v>6358</v>
      </c>
      <c r="F1499" s="159">
        <v>19.421299999999999</v>
      </c>
      <c r="G1499" s="159">
        <v>-155.28720000000001</v>
      </c>
      <c r="H1499" s="74">
        <v>49.676000000000002</v>
      </c>
      <c r="I1499" s="74">
        <v>1.8149999999999999</v>
      </c>
      <c r="J1499" s="74">
        <v>10.928000000000001</v>
      </c>
      <c r="K1499" s="74">
        <v>0.151</v>
      </c>
      <c r="L1499" s="74">
        <v>13.612</v>
      </c>
      <c r="M1499" s="74">
        <v>9.4350000000000005</v>
      </c>
      <c r="N1499" s="74">
        <v>2.1309999999999998</v>
      </c>
      <c r="O1499" s="74">
        <v>0.33400000000000002</v>
      </c>
      <c r="P1499" s="74">
        <v>0</v>
      </c>
      <c r="Q1499" s="74">
        <v>0.22900000000000001</v>
      </c>
      <c r="R1499" s="74">
        <v>0.238325004661366</v>
      </c>
      <c r="S1499" s="74">
        <v>0</v>
      </c>
      <c r="T1499" s="74">
        <v>0</v>
      </c>
      <c r="U1499" s="74">
        <v>3.9773908284216702E-2</v>
      </c>
      <c r="V1499" s="74">
        <v>9.6356000000000002</v>
      </c>
      <c r="W1499" s="74">
        <v>1.8893331444000001</v>
      </c>
      <c r="X1499" s="74">
        <v>1124.6210000000001</v>
      </c>
      <c r="Y1499" s="74">
        <v>480</v>
      </c>
      <c r="Z1499" s="74">
        <v>2.8183592064095341E-2</v>
      </c>
      <c r="AA1499" s="74">
        <v>0.97181640793590462</v>
      </c>
      <c r="AB1499" s="74">
        <v>4.088256465669498E-4</v>
      </c>
      <c r="AC1499" s="74">
        <v>4.0882564656694959E-4</v>
      </c>
      <c r="AD1499" t="s">
        <v>5810</v>
      </c>
    </row>
    <row r="1500" spans="1:30">
      <c r="A1500" s="165" t="s">
        <v>1576</v>
      </c>
      <c r="B1500" s="165" t="s">
        <v>11051</v>
      </c>
      <c r="C1500" s="165" t="s">
        <v>8443</v>
      </c>
      <c r="D1500" s="165" t="s">
        <v>5942</v>
      </c>
      <c r="E1500" s="165" t="s">
        <v>6358</v>
      </c>
      <c r="F1500" s="159">
        <v>19.421299999999999</v>
      </c>
      <c r="G1500" s="159">
        <v>-155.28720000000001</v>
      </c>
      <c r="H1500" s="74">
        <v>49.279000000000003</v>
      </c>
      <c r="I1500" s="74">
        <v>2.0230000000000001</v>
      </c>
      <c r="J1500" s="74">
        <v>10.983000000000001</v>
      </c>
      <c r="K1500" s="74">
        <v>0.20200000000000001</v>
      </c>
      <c r="L1500" s="74">
        <v>13.734</v>
      </c>
      <c r="M1500" s="74">
        <v>9.5809999999999995</v>
      </c>
      <c r="N1500" s="74">
        <v>1.9910000000000001</v>
      </c>
      <c r="O1500" s="74">
        <v>0.33700000000000002</v>
      </c>
      <c r="P1500" s="74">
        <v>0</v>
      </c>
      <c r="Q1500" s="74">
        <v>0.192</v>
      </c>
      <c r="R1500" s="74">
        <v>0.22255593548904001</v>
      </c>
      <c r="S1500" s="74">
        <v>0</v>
      </c>
      <c r="T1500" s="74">
        <v>0</v>
      </c>
      <c r="U1500" s="74">
        <v>0.115245910412468</v>
      </c>
      <c r="V1500" s="74">
        <v>9.6347500000000004</v>
      </c>
      <c r="W1500" s="74">
        <v>1.8891664777499999</v>
      </c>
      <c r="X1500" s="74">
        <v>1127.0445999999999</v>
      </c>
      <c r="Y1500" s="74">
        <v>1410</v>
      </c>
      <c r="Z1500" s="74">
        <v>9.7546005647869069E-3</v>
      </c>
      <c r="AA1500" s="74">
        <v>0.99024539943521306</v>
      </c>
      <c r="AB1500" s="74">
        <v>1.3303662064624289E-5</v>
      </c>
      <c r="AC1500" s="74">
        <v>1.3303662064624289E-5</v>
      </c>
      <c r="AD1500" t="s">
        <v>5810</v>
      </c>
    </row>
    <row r="1501" spans="1:30">
      <c r="A1501" s="165" t="s">
        <v>3053</v>
      </c>
      <c r="C1501" s="165" t="s">
        <v>8444</v>
      </c>
      <c r="D1501" s="169" t="s">
        <v>2905</v>
      </c>
      <c r="E1501" s="169" t="s">
        <v>3053</v>
      </c>
      <c r="F1501" s="174">
        <v>18.77</v>
      </c>
      <c r="G1501" s="174">
        <v>145.66999999999999</v>
      </c>
      <c r="H1501" s="74">
        <v>47</v>
      </c>
      <c r="I1501" s="74">
        <v>0.66</v>
      </c>
      <c r="J1501" s="74">
        <v>17.68</v>
      </c>
      <c r="K1501" s="74">
        <v>0.26</v>
      </c>
      <c r="L1501" s="74">
        <v>4.59</v>
      </c>
      <c r="M1501" s="74">
        <v>12.79</v>
      </c>
      <c r="N1501" s="74">
        <v>1.96</v>
      </c>
      <c r="O1501" s="74">
        <v>0.38</v>
      </c>
      <c r="P1501" s="74">
        <v>0</v>
      </c>
      <c r="Q1501" s="74">
        <v>0.11</v>
      </c>
      <c r="R1501" s="74">
        <v>3.25</v>
      </c>
      <c r="S1501" s="74">
        <v>0</v>
      </c>
      <c r="T1501" s="74">
        <v>0</v>
      </c>
      <c r="U1501" s="74">
        <v>6.2899999999999998E-2</v>
      </c>
      <c r="V1501" s="74">
        <v>8.0749999999999993</v>
      </c>
      <c r="W1501" s="74">
        <v>1.5833331749999999</v>
      </c>
      <c r="X1501" s="74">
        <v>1180.3140000000001</v>
      </c>
      <c r="Y1501" s="74">
        <v>2110</v>
      </c>
      <c r="Z1501" s="74">
        <v>0.59203723142454223</v>
      </c>
      <c r="AA1501" s="74">
        <v>0.40796276857545782</v>
      </c>
      <c r="AB1501" s="74">
        <v>8.7792051642742033E-5</v>
      </c>
      <c r="AC1501" s="74">
        <v>8.7792051642742006E-5</v>
      </c>
      <c r="AD1501" t="s">
        <v>5810</v>
      </c>
    </row>
    <row r="1502" spans="1:30">
      <c r="A1502" s="165" t="s">
        <v>5948</v>
      </c>
      <c r="C1502" s="165" t="s">
        <v>8444</v>
      </c>
      <c r="D1502" s="169" t="s">
        <v>2905</v>
      </c>
      <c r="E1502" s="169" t="s">
        <v>3053</v>
      </c>
      <c r="F1502" s="174">
        <v>18.77</v>
      </c>
      <c r="G1502" s="174">
        <v>145.66999999999999</v>
      </c>
      <c r="H1502" s="74">
        <v>47.19</v>
      </c>
      <c r="I1502" s="74">
        <v>0.85</v>
      </c>
      <c r="J1502" s="74">
        <v>18.71</v>
      </c>
      <c r="K1502" s="74">
        <v>0.17</v>
      </c>
      <c r="L1502" s="74">
        <v>4.34</v>
      </c>
      <c r="M1502" s="74">
        <v>12.66</v>
      </c>
      <c r="N1502" s="74">
        <v>2.31</v>
      </c>
      <c r="O1502" s="74">
        <v>0.54</v>
      </c>
      <c r="P1502" s="74">
        <v>0</v>
      </c>
      <c r="Q1502" s="74">
        <v>0.17</v>
      </c>
      <c r="R1502" s="74">
        <v>2.72</v>
      </c>
      <c r="S1502" s="74">
        <v>0</v>
      </c>
      <c r="T1502" s="74">
        <v>0</v>
      </c>
      <c r="U1502" s="74">
        <v>1.4200000000000001E-2</v>
      </c>
      <c r="V1502" s="74">
        <v>7.9304999999999994</v>
      </c>
      <c r="W1502" s="74">
        <v>1.5549998445</v>
      </c>
      <c r="X1502" s="74">
        <v>1178.1559999999999</v>
      </c>
      <c r="Y1502" s="74">
        <v>1050</v>
      </c>
      <c r="Z1502" s="74">
        <v>0.79341453549831831</v>
      </c>
      <c r="AA1502" s="74">
        <v>0.20658546450168161</v>
      </c>
      <c r="AB1502" s="74">
        <v>7.8035871892260383E-4</v>
      </c>
      <c r="AC1502" s="74">
        <v>7.8035871892260362E-4</v>
      </c>
      <c r="AD1502" t="s">
        <v>5810</v>
      </c>
    </row>
    <row r="1503" spans="1:30">
      <c r="A1503" s="165" t="s">
        <v>5949</v>
      </c>
      <c r="C1503" s="165" t="s">
        <v>8444</v>
      </c>
      <c r="D1503" s="169" t="s">
        <v>2905</v>
      </c>
      <c r="E1503" s="169" t="s">
        <v>3053</v>
      </c>
      <c r="F1503" s="174">
        <v>18.77</v>
      </c>
      <c r="G1503" s="174">
        <v>145.66999999999999</v>
      </c>
      <c r="H1503" s="74">
        <v>46.13</v>
      </c>
      <c r="I1503" s="74">
        <v>0.74</v>
      </c>
      <c r="J1503" s="74">
        <v>18.09</v>
      </c>
      <c r="K1503" s="74">
        <v>0.15</v>
      </c>
      <c r="L1503" s="74">
        <v>4.59</v>
      </c>
      <c r="M1503" s="74">
        <v>12.64</v>
      </c>
      <c r="N1503" s="74">
        <v>1.77</v>
      </c>
      <c r="O1503" s="74">
        <v>0.37</v>
      </c>
      <c r="P1503" s="74">
        <v>0</v>
      </c>
      <c r="Q1503" s="74">
        <v>0.14000000000000001</v>
      </c>
      <c r="R1503" s="74">
        <v>4.5599999999999996</v>
      </c>
      <c r="S1503" s="74">
        <v>0</v>
      </c>
      <c r="T1503" s="74">
        <v>0</v>
      </c>
      <c r="U1503" s="74">
        <v>4.8500000000000001E-2</v>
      </c>
      <c r="V1503" s="74">
        <v>7.6414999999999997</v>
      </c>
      <c r="W1503" s="74">
        <v>1.4983331835</v>
      </c>
      <c r="X1503" s="74">
        <v>1177.8240000000001</v>
      </c>
      <c r="Y1503" s="74">
        <v>2590</v>
      </c>
      <c r="Z1503" s="74">
        <v>0.7902793270166184</v>
      </c>
      <c r="AA1503" s="74">
        <v>0.2097206729833816</v>
      </c>
      <c r="AB1503" s="74">
        <v>1.133014826265315E-3</v>
      </c>
      <c r="AC1503" s="74">
        <v>1.133014826265315E-3</v>
      </c>
      <c r="AD1503" t="s">
        <v>5810</v>
      </c>
    </row>
    <row r="1504" spans="1:30">
      <c r="A1504" s="165" t="s">
        <v>5950</v>
      </c>
      <c r="C1504" s="165" t="s">
        <v>8444</v>
      </c>
      <c r="D1504" s="169" t="s">
        <v>2905</v>
      </c>
      <c r="E1504" s="169" t="s">
        <v>3053</v>
      </c>
      <c r="F1504" s="174">
        <v>18.77</v>
      </c>
      <c r="G1504" s="174">
        <v>145.66999999999999</v>
      </c>
      <c r="H1504" s="74">
        <v>46.92</v>
      </c>
      <c r="I1504" s="74">
        <v>0.77</v>
      </c>
      <c r="J1504" s="74">
        <v>17.93</v>
      </c>
      <c r="K1504" s="74">
        <v>0.21</v>
      </c>
      <c r="L1504" s="74">
        <v>4.62</v>
      </c>
      <c r="M1504" s="74">
        <v>12.42</v>
      </c>
      <c r="N1504" s="74">
        <v>2</v>
      </c>
      <c r="O1504" s="74">
        <v>0.43</v>
      </c>
      <c r="P1504" s="74">
        <v>0</v>
      </c>
      <c r="Q1504" s="74">
        <v>0.12</v>
      </c>
      <c r="R1504" s="74">
        <v>3.49</v>
      </c>
      <c r="S1504" s="74">
        <v>0</v>
      </c>
      <c r="T1504" s="74">
        <v>0</v>
      </c>
      <c r="U1504" s="74">
        <v>4.19E-2</v>
      </c>
      <c r="V1504" s="74">
        <v>7.7349999999999994</v>
      </c>
      <c r="W1504" s="74">
        <v>1.516666515</v>
      </c>
      <c r="X1504" s="74">
        <v>1174.172</v>
      </c>
      <c r="Y1504" s="74">
        <v>1890</v>
      </c>
      <c r="Z1504" s="74">
        <v>0.70388588989817946</v>
      </c>
      <c r="AA1504" s="74">
        <v>0.29611411010182048</v>
      </c>
      <c r="AB1504" s="74">
        <v>2.2150435057602291E-4</v>
      </c>
      <c r="AC1504" s="74">
        <v>2.2150435057602291E-4</v>
      </c>
      <c r="AD1504" t="s">
        <v>5810</v>
      </c>
    </row>
    <row r="1505" spans="1:30">
      <c r="A1505" s="165" t="s">
        <v>5951</v>
      </c>
      <c r="C1505" s="165" t="s">
        <v>8444</v>
      </c>
      <c r="D1505" s="169" t="s">
        <v>2905</v>
      </c>
      <c r="E1505" s="169" t="s">
        <v>3053</v>
      </c>
      <c r="F1505" s="174">
        <v>18.77</v>
      </c>
      <c r="G1505" s="174">
        <v>145.66999999999999</v>
      </c>
      <c r="H1505" s="74">
        <v>46.64</v>
      </c>
      <c r="I1505" s="74">
        <v>0.74</v>
      </c>
      <c r="J1505" s="74">
        <v>18.309999999999999</v>
      </c>
      <c r="K1505" s="74">
        <v>0.23</v>
      </c>
      <c r="L1505" s="74">
        <v>4.05</v>
      </c>
      <c r="M1505" s="74">
        <v>12.61</v>
      </c>
      <c r="N1505" s="74">
        <v>2.11</v>
      </c>
      <c r="O1505" s="74">
        <v>0.48</v>
      </c>
      <c r="P1505" s="74">
        <v>0</v>
      </c>
      <c r="Q1505" s="74">
        <v>0.09</v>
      </c>
      <c r="R1505" s="74">
        <v>3</v>
      </c>
      <c r="S1505" s="74">
        <v>0</v>
      </c>
      <c r="T1505" s="74">
        <v>0</v>
      </c>
      <c r="U1505" s="74">
        <v>4.3099999999999999E-2</v>
      </c>
      <c r="V1505" s="74">
        <v>8.6529999999999987</v>
      </c>
      <c r="W1505" s="74">
        <v>1.6966664970000001</v>
      </c>
      <c r="X1505" s="74">
        <v>1177.326</v>
      </c>
      <c r="Y1505" s="74">
        <v>1690</v>
      </c>
      <c r="Z1505" s="74">
        <v>0.63466346372616145</v>
      </c>
      <c r="AA1505" s="74">
        <v>0.36533653627383861</v>
      </c>
      <c r="AB1505" s="74">
        <v>3.332308094622867E-4</v>
      </c>
      <c r="AC1505" s="74">
        <v>3.332308094622867E-4</v>
      </c>
      <c r="AD1505" t="s">
        <v>5810</v>
      </c>
    </row>
    <row r="1506" spans="1:30">
      <c r="A1506" s="165" t="s">
        <v>5952</v>
      </c>
      <c r="C1506" s="165" t="s">
        <v>8444</v>
      </c>
      <c r="D1506" s="169" t="s">
        <v>2905</v>
      </c>
      <c r="E1506" s="169" t="s">
        <v>3053</v>
      </c>
      <c r="F1506" s="174">
        <v>18.77</v>
      </c>
      <c r="G1506" s="174">
        <v>145.66999999999999</v>
      </c>
      <c r="H1506" s="74">
        <v>47.99</v>
      </c>
      <c r="I1506" s="74">
        <v>0.81</v>
      </c>
      <c r="J1506" s="74">
        <v>16.98</v>
      </c>
      <c r="K1506" s="74">
        <v>0.23</v>
      </c>
      <c r="L1506" s="74">
        <v>4.26</v>
      </c>
      <c r="M1506" s="74">
        <v>11.27</v>
      </c>
      <c r="N1506" s="74">
        <v>2.2799999999999998</v>
      </c>
      <c r="O1506" s="74">
        <v>0.56999999999999995</v>
      </c>
      <c r="P1506" s="74">
        <v>0</v>
      </c>
      <c r="Q1506" s="74">
        <v>0.14000000000000001</v>
      </c>
      <c r="R1506" s="74">
        <v>3.3</v>
      </c>
      <c r="S1506" s="74">
        <v>0</v>
      </c>
      <c r="T1506" s="74">
        <v>0</v>
      </c>
      <c r="U1506" s="74">
        <v>1.3100000000000001E-2</v>
      </c>
      <c r="V1506" s="74">
        <v>8.7550000000000008</v>
      </c>
      <c r="W1506" s="74">
        <v>1.7166664949999999</v>
      </c>
      <c r="X1506" s="74">
        <v>1155.0820000000001</v>
      </c>
      <c r="Y1506" s="74">
        <v>1280</v>
      </c>
      <c r="Z1506" s="74">
        <v>0.85993404123444861</v>
      </c>
      <c r="AA1506" s="74">
        <v>0.14006595876555131</v>
      </c>
      <c r="AB1506" s="74">
        <v>7.0149187944176089E-4</v>
      </c>
      <c r="AC1506" s="74">
        <v>7.01491879441761E-4</v>
      </c>
      <c r="AD1506" t="s">
        <v>5810</v>
      </c>
    </row>
    <row r="1507" spans="1:30">
      <c r="A1507" s="165" t="s">
        <v>5953</v>
      </c>
      <c r="C1507" s="165" t="s">
        <v>8444</v>
      </c>
      <c r="D1507" s="169" t="s">
        <v>2905</v>
      </c>
      <c r="E1507" s="169" t="s">
        <v>3053</v>
      </c>
      <c r="F1507" s="174">
        <v>18.77</v>
      </c>
      <c r="G1507" s="174">
        <v>145.66999999999999</v>
      </c>
      <c r="H1507" s="74">
        <v>46.49</v>
      </c>
      <c r="I1507" s="74">
        <v>0.68</v>
      </c>
      <c r="J1507" s="74">
        <v>17.53</v>
      </c>
      <c r="K1507" s="74">
        <v>0.18</v>
      </c>
      <c r="L1507" s="74">
        <v>5.24</v>
      </c>
      <c r="M1507" s="74">
        <v>11.66</v>
      </c>
      <c r="N1507" s="74">
        <v>2.0099999999999998</v>
      </c>
      <c r="O1507" s="74">
        <v>0.46</v>
      </c>
      <c r="P1507" s="74">
        <v>0</v>
      </c>
      <c r="Q1507" s="74">
        <v>0.13</v>
      </c>
      <c r="R1507" s="74">
        <v>3.63</v>
      </c>
      <c r="S1507" s="74">
        <v>0</v>
      </c>
      <c r="T1507" s="74">
        <v>0</v>
      </c>
      <c r="U1507" s="74">
        <v>4.5699999999999998E-2</v>
      </c>
      <c r="V1507" s="74">
        <v>8.3554999999999993</v>
      </c>
      <c r="W1507" s="74">
        <v>1.6383331695000001</v>
      </c>
      <c r="X1507" s="74">
        <v>1161.556</v>
      </c>
      <c r="Y1507" s="74">
        <v>2010</v>
      </c>
      <c r="Z1507" s="74">
        <v>0.71559448301052397</v>
      </c>
      <c r="AA1507" s="74">
        <v>0.28440551698947603</v>
      </c>
      <c r="AB1507" s="74">
        <v>1.050890608400126E-5</v>
      </c>
      <c r="AC1507" s="74">
        <v>1.050890608400126E-5</v>
      </c>
      <c r="AD1507" t="s">
        <v>5810</v>
      </c>
    </row>
    <row r="1508" spans="1:30">
      <c r="A1508" s="165" t="s">
        <v>5954</v>
      </c>
      <c r="C1508" s="165" t="s">
        <v>8444</v>
      </c>
      <c r="D1508" s="169" t="s">
        <v>2905</v>
      </c>
      <c r="E1508" s="169" t="s">
        <v>3053</v>
      </c>
      <c r="F1508" s="174">
        <v>18.77</v>
      </c>
      <c r="G1508" s="174">
        <v>145.66999999999999</v>
      </c>
      <c r="H1508" s="74">
        <v>46.27</v>
      </c>
      <c r="I1508" s="74">
        <v>0.63</v>
      </c>
      <c r="J1508" s="74">
        <v>18.170000000000002</v>
      </c>
      <c r="K1508" s="74">
        <v>0.21</v>
      </c>
      <c r="L1508" s="74">
        <v>4.47</v>
      </c>
      <c r="M1508" s="74">
        <v>13.5</v>
      </c>
      <c r="N1508" s="74">
        <v>1.72</v>
      </c>
      <c r="O1508" s="74">
        <v>0.38</v>
      </c>
      <c r="P1508" s="74">
        <v>0</v>
      </c>
      <c r="Q1508" s="74">
        <v>0.12</v>
      </c>
      <c r="R1508" s="74">
        <v>4.25</v>
      </c>
      <c r="S1508" s="74">
        <v>0</v>
      </c>
      <c r="T1508" s="74">
        <v>0</v>
      </c>
      <c r="U1508" s="74">
        <v>9.0300000000000005E-2</v>
      </c>
      <c r="V1508" s="74">
        <v>8.0324999999999989</v>
      </c>
      <c r="W1508" s="74">
        <v>1.5749998425</v>
      </c>
      <c r="X1508" s="74">
        <v>1192.0999999999999</v>
      </c>
      <c r="Y1508" s="74">
        <v>3040</v>
      </c>
      <c r="Z1508" s="74">
        <v>0.65575509266645537</v>
      </c>
      <c r="AA1508" s="74">
        <v>0.34424490733354463</v>
      </c>
      <c r="AB1508" s="74">
        <v>3.9100589483119519E-4</v>
      </c>
      <c r="AC1508" s="74">
        <v>3.910058948311954E-4</v>
      </c>
      <c r="AD1508" t="s">
        <v>5810</v>
      </c>
    </row>
    <row r="1509" spans="1:30">
      <c r="A1509" s="165" t="s">
        <v>5955</v>
      </c>
      <c r="C1509" s="165" t="s">
        <v>8444</v>
      </c>
      <c r="D1509" s="169" t="s">
        <v>2905</v>
      </c>
      <c r="E1509" s="169" t="s">
        <v>3053</v>
      </c>
      <c r="F1509" s="174">
        <v>18.77</v>
      </c>
      <c r="G1509" s="174">
        <v>145.66999999999999</v>
      </c>
      <c r="H1509" s="74">
        <v>46</v>
      </c>
      <c r="I1509" s="74">
        <v>0.67</v>
      </c>
      <c r="J1509" s="74">
        <v>17.28</v>
      </c>
      <c r="K1509" s="74">
        <v>0.22</v>
      </c>
      <c r="L1509" s="74">
        <v>5.36</v>
      </c>
      <c r="M1509" s="74">
        <v>12.07</v>
      </c>
      <c r="N1509" s="74">
        <v>2.09</v>
      </c>
      <c r="O1509" s="74">
        <v>0.42</v>
      </c>
      <c r="P1509" s="74">
        <v>0</v>
      </c>
      <c r="Q1509" s="74">
        <v>0.14000000000000001</v>
      </c>
      <c r="R1509" s="74">
        <v>4.3600000000000003</v>
      </c>
      <c r="S1509" s="74">
        <v>0</v>
      </c>
      <c r="T1509" s="74">
        <v>0</v>
      </c>
      <c r="U1509" s="74">
        <v>5.4899999999999997E-2</v>
      </c>
      <c r="V1509" s="74">
        <v>9.0694999999999997</v>
      </c>
      <c r="W1509" s="74">
        <v>1.7783331554999999</v>
      </c>
      <c r="X1509" s="74">
        <v>1168.3620000000001</v>
      </c>
      <c r="Y1509" s="74">
        <v>2520</v>
      </c>
      <c r="Z1509" s="74">
        <v>0.77211928480023639</v>
      </c>
      <c r="AA1509" s="74">
        <v>0.22788071519976369</v>
      </c>
      <c r="AB1509" s="74">
        <v>6.6456159118854488E-4</v>
      </c>
      <c r="AC1509" s="74">
        <v>6.6456159118854488E-4</v>
      </c>
      <c r="AD1509" t="s">
        <v>5810</v>
      </c>
    </row>
    <row r="1510" spans="1:30">
      <c r="A1510" s="165" t="s">
        <v>5956</v>
      </c>
      <c r="C1510" s="165" t="s">
        <v>8444</v>
      </c>
      <c r="D1510" s="169" t="s">
        <v>2905</v>
      </c>
      <c r="E1510" s="169" t="s">
        <v>3053</v>
      </c>
      <c r="F1510" s="174">
        <v>18.77</v>
      </c>
      <c r="G1510" s="174">
        <v>145.66999999999999</v>
      </c>
      <c r="H1510" s="74">
        <v>49.68</v>
      </c>
      <c r="I1510" s="74">
        <v>0.82</v>
      </c>
      <c r="J1510" s="74">
        <v>16.89</v>
      </c>
      <c r="K1510" s="74">
        <v>0.18</v>
      </c>
      <c r="L1510" s="74">
        <v>3.97</v>
      </c>
      <c r="M1510" s="74">
        <v>10.79</v>
      </c>
      <c r="N1510" s="74">
        <v>2.38</v>
      </c>
      <c r="O1510" s="74">
        <v>0.86</v>
      </c>
      <c r="P1510" s="74">
        <v>0</v>
      </c>
      <c r="Q1510" s="74">
        <v>0.28999999999999998</v>
      </c>
      <c r="R1510" s="74">
        <v>4.21</v>
      </c>
      <c r="S1510" s="74">
        <v>0</v>
      </c>
      <c r="T1510" s="74">
        <v>0</v>
      </c>
      <c r="U1510" s="74">
        <v>0.04</v>
      </c>
      <c r="V1510" s="74">
        <v>7.3949999999999996</v>
      </c>
      <c r="W1510" s="74">
        <v>1.4499998549999999</v>
      </c>
      <c r="X1510" s="74">
        <v>1147.114</v>
      </c>
      <c r="Y1510" s="74">
        <v>2110</v>
      </c>
      <c r="Z1510" s="74">
        <v>0.7766016035987372</v>
      </c>
      <c r="AA1510" s="74">
        <v>0.2233983964012628</v>
      </c>
      <c r="AB1510" s="74">
        <v>6.4526481015324158E-4</v>
      </c>
      <c r="AC1510" s="74">
        <v>6.452648101532418E-4</v>
      </c>
      <c r="AD1510" t="s">
        <v>5810</v>
      </c>
    </row>
    <row r="1511" spans="1:30">
      <c r="A1511" s="165" t="s">
        <v>5957</v>
      </c>
      <c r="C1511" s="165" t="s">
        <v>8444</v>
      </c>
      <c r="D1511" s="169" t="s">
        <v>2905</v>
      </c>
      <c r="E1511" s="169" t="s">
        <v>3053</v>
      </c>
      <c r="F1511" s="174">
        <v>18.77</v>
      </c>
      <c r="G1511" s="174">
        <v>145.66999999999999</v>
      </c>
      <c r="H1511" s="74">
        <v>46.426666666666669</v>
      </c>
      <c r="I1511" s="74">
        <v>0.63733333333333331</v>
      </c>
      <c r="J1511" s="74">
        <v>17.516333333333339</v>
      </c>
      <c r="K1511" s="74">
        <v>0.19833333333333331</v>
      </c>
      <c r="L1511" s="74">
        <v>4.8286666666666669</v>
      </c>
      <c r="M1511" s="74">
        <v>12.272</v>
      </c>
      <c r="N1511" s="74">
        <v>1.8343333333333329</v>
      </c>
      <c r="O1511" s="74">
        <v>0.59033333333333327</v>
      </c>
      <c r="P1511" s="74">
        <v>0</v>
      </c>
      <c r="Q1511" s="74">
        <v>0.13466666666666671</v>
      </c>
      <c r="R1511" s="74">
        <v>5.08</v>
      </c>
      <c r="S1511" s="74">
        <v>0</v>
      </c>
      <c r="T1511" s="74">
        <v>0</v>
      </c>
      <c r="U1511" s="74">
        <v>2.64E-2</v>
      </c>
      <c r="V1511" s="74">
        <v>8.6527166666666666</v>
      </c>
      <c r="W1511" s="74">
        <v>1.6966109414499999</v>
      </c>
      <c r="X1511" s="74">
        <v>1171.7152000000001</v>
      </c>
      <c r="Y1511" s="74">
        <v>2550</v>
      </c>
      <c r="Z1511" s="74">
        <v>0.89855248464802551</v>
      </c>
      <c r="AA1511" s="74">
        <v>0.10144751535197449</v>
      </c>
      <c r="AB1511" s="74">
        <v>4.7146779120063983E-4</v>
      </c>
      <c r="AC1511" s="74">
        <v>4.714677912006395E-4</v>
      </c>
      <c r="AD1511" t="s">
        <v>5810</v>
      </c>
    </row>
    <row r="1512" spans="1:30">
      <c r="A1512" s="165" t="s">
        <v>5958</v>
      </c>
      <c r="C1512" s="165" t="s">
        <v>8444</v>
      </c>
      <c r="D1512" s="169" t="s">
        <v>2905</v>
      </c>
      <c r="E1512" s="169" t="s">
        <v>3053</v>
      </c>
      <c r="F1512" s="174">
        <v>18.77</v>
      </c>
      <c r="G1512" s="174">
        <v>145.66999999999999</v>
      </c>
      <c r="H1512" s="74">
        <v>45.873433027130957</v>
      </c>
      <c r="I1512" s="74">
        <v>0.55854541353383458</v>
      </c>
      <c r="J1512" s="74">
        <v>14.70603457860796</v>
      </c>
      <c r="K1512" s="74">
        <v>0.24227576116106639</v>
      </c>
      <c r="L1512" s="74">
        <v>9.0264598505108697</v>
      </c>
      <c r="M1512" s="74">
        <v>10.15335853293413</v>
      </c>
      <c r="N1512" s="74">
        <v>1.662793136871104</v>
      </c>
      <c r="O1512" s="74">
        <v>0.23301003674527249</v>
      </c>
      <c r="P1512" s="74">
        <v>0</v>
      </c>
      <c r="Q1512" s="74">
        <v>0.11586466660209641</v>
      </c>
      <c r="R1512" s="74">
        <v>4.6943558639999994</v>
      </c>
      <c r="S1512" s="74">
        <v>0</v>
      </c>
      <c r="T1512" s="74">
        <v>0</v>
      </c>
      <c r="U1512" s="74">
        <v>1.4339942100000001E-3</v>
      </c>
      <c r="V1512" s="74">
        <v>11.11003377083818</v>
      </c>
      <c r="W1512" s="74">
        <v>2.178437776438197</v>
      </c>
      <c r="X1512" s="74">
        <v>1136.5457516467061</v>
      </c>
      <c r="Y1512" s="74">
        <v>2110</v>
      </c>
      <c r="Z1512" s="74">
        <v>0.99456018646495337</v>
      </c>
      <c r="AA1512" s="74">
        <v>5.4398135350466718E-3</v>
      </c>
      <c r="AB1512" s="74">
        <v>6.121216976737425E-3</v>
      </c>
      <c r="AC1512" s="74">
        <v>6.1212169767374232E-3</v>
      </c>
      <c r="AD1512" t="s">
        <v>5810</v>
      </c>
    </row>
    <row r="1513" spans="1:30">
      <c r="A1513" s="165" t="s">
        <v>5959</v>
      </c>
      <c r="C1513" s="165" t="s">
        <v>8444</v>
      </c>
      <c r="D1513" s="169" t="s">
        <v>2905</v>
      </c>
      <c r="E1513" s="169" t="s">
        <v>3053</v>
      </c>
      <c r="F1513" s="174">
        <v>18.77</v>
      </c>
      <c r="G1513" s="174">
        <v>145.66999999999999</v>
      </c>
      <c r="H1513" s="74">
        <v>47.313885921811583</v>
      </c>
      <c r="I1513" s="74">
        <v>0.56988982456140347</v>
      </c>
      <c r="J1513" s="74">
        <v>15.046131309762069</v>
      </c>
      <c r="K1513" s="74">
        <v>0.21524623939713861</v>
      </c>
      <c r="L1513" s="74">
        <v>8.1088895289035179</v>
      </c>
      <c r="M1513" s="74">
        <v>10.377226796407189</v>
      </c>
      <c r="N1513" s="74">
        <v>1.9445158641438309</v>
      </c>
      <c r="O1513" s="74">
        <v>0.29095135727317678</v>
      </c>
      <c r="P1513" s="74">
        <v>0</v>
      </c>
      <c r="Q1513" s="74">
        <v>0.1024986042056779</v>
      </c>
      <c r="R1513" s="74">
        <v>3.8773159874999998</v>
      </c>
      <c r="S1513" s="74">
        <v>0</v>
      </c>
      <c r="T1513" s="74">
        <v>0</v>
      </c>
      <c r="U1513" s="74">
        <v>8.7732792000000011E-3</v>
      </c>
      <c r="V1513" s="74">
        <v>10.23522796211077</v>
      </c>
      <c r="W1513" s="74">
        <v>2.006907242860386</v>
      </c>
      <c r="X1513" s="74">
        <v>1140.261964820359</v>
      </c>
      <c r="Y1513" s="74">
        <v>1590</v>
      </c>
      <c r="Z1513" s="74">
        <v>0.94254080520526662</v>
      </c>
      <c r="AA1513" s="74">
        <v>5.745919479473343E-2</v>
      </c>
      <c r="AB1513" s="74">
        <v>2.087820221217567E-3</v>
      </c>
      <c r="AC1513" s="74">
        <v>2.0878202212175679E-3</v>
      </c>
      <c r="AD1513" t="s">
        <v>5810</v>
      </c>
    </row>
    <row r="1514" spans="1:30">
      <c r="A1514" s="165" t="s">
        <v>2879</v>
      </c>
      <c r="C1514" s="165" t="s">
        <v>8444</v>
      </c>
      <c r="D1514" s="169" t="s">
        <v>2905</v>
      </c>
      <c r="E1514" s="169" t="s">
        <v>2879</v>
      </c>
      <c r="F1514" s="174">
        <v>17.309999999999999</v>
      </c>
      <c r="G1514" s="174">
        <v>145.83000000000001</v>
      </c>
      <c r="H1514" s="74">
        <v>51.36426831873532</v>
      </c>
      <c r="I1514" s="74">
        <v>0.90480019423558888</v>
      </c>
      <c r="J1514" s="74">
        <v>14.22737991994663</v>
      </c>
      <c r="K1514" s="74">
        <v>0.2463646219374567</v>
      </c>
      <c r="L1514" s="74">
        <v>4.9149985928821227</v>
      </c>
      <c r="M1514" s="74">
        <v>7.6395044910179646</v>
      </c>
      <c r="N1514" s="74">
        <v>2.816351101565898</v>
      </c>
      <c r="O1514" s="74">
        <v>0.49129662322880963</v>
      </c>
      <c r="P1514" s="74">
        <v>0</v>
      </c>
      <c r="Q1514" s="74">
        <v>8.9017975560147219E-2</v>
      </c>
      <c r="R1514" s="74">
        <v>2.21</v>
      </c>
      <c r="S1514" s="74">
        <v>0</v>
      </c>
      <c r="T1514" s="74">
        <v>0</v>
      </c>
      <c r="U1514" s="74">
        <v>1.0699999999999999E-2</v>
      </c>
      <c r="V1514" s="74">
        <v>10.820254346697229</v>
      </c>
      <c r="W1514" s="74">
        <v>2.121618287190548</v>
      </c>
      <c r="X1514" s="74">
        <v>1094.8157745508979</v>
      </c>
      <c r="Y1514" s="74">
        <v>700</v>
      </c>
      <c r="Z1514" s="74">
        <v>0.79352481529444985</v>
      </c>
      <c r="AA1514" s="74">
        <v>0.2064751847055501</v>
      </c>
      <c r="AB1514" s="74">
        <v>3.4795478196645273E-4</v>
      </c>
      <c r="AC1514" s="74">
        <v>3.4795478196645262E-4</v>
      </c>
      <c r="AD1514" t="s">
        <v>5810</v>
      </c>
    </row>
    <row r="1515" spans="1:30">
      <c r="A1515" s="165" t="s">
        <v>5960</v>
      </c>
      <c r="C1515" s="165" t="s">
        <v>8444</v>
      </c>
      <c r="D1515" s="169" t="s">
        <v>2905</v>
      </c>
      <c r="E1515" s="169" t="s">
        <v>2879</v>
      </c>
      <c r="F1515" s="174">
        <v>17.309999999999999</v>
      </c>
      <c r="G1515" s="174">
        <v>145.83000000000001</v>
      </c>
      <c r="H1515" s="74">
        <v>50.176964323862428</v>
      </c>
      <c r="I1515" s="74">
        <v>0.94250367794486212</v>
      </c>
      <c r="J1515" s="74">
        <v>14.75641927951968</v>
      </c>
      <c r="K1515" s="74">
        <v>0.21931357985365321</v>
      </c>
      <c r="L1515" s="74">
        <v>5.4556741411232252</v>
      </c>
      <c r="M1515" s="74">
        <v>7.1008214820359283</v>
      </c>
      <c r="N1515" s="74">
        <v>3.2243098738581999</v>
      </c>
      <c r="O1515" s="74">
        <v>0.61820136579876206</v>
      </c>
      <c r="P1515" s="74">
        <v>0</v>
      </c>
      <c r="Q1515" s="74">
        <v>0.1430932451410861</v>
      </c>
      <c r="R1515" s="74">
        <v>3.16</v>
      </c>
      <c r="S1515" s="74">
        <v>0</v>
      </c>
      <c r="T1515" s="74">
        <v>0</v>
      </c>
      <c r="U1515" s="74">
        <v>4.7299999999999998E-3</v>
      </c>
      <c r="V1515" s="74">
        <v>11.70052769172919</v>
      </c>
      <c r="W1515" s="74">
        <v>2.294220886603219</v>
      </c>
      <c r="X1515" s="74">
        <v>1085.873636601797</v>
      </c>
      <c r="Y1515" s="74">
        <v>1040</v>
      </c>
      <c r="Z1515" s="74">
        <v>0.95055118076144962</v>
      </c>
      <c r="AA1515" s="74">
        <v>4.9448819238550379E-2</v>
      </c>
      <c r="AB1515" s="74">
        <v>4.5512021839263159E-3</v>
      </c>
      <c r="AC1515" s="74">
        <v>4.5512021839263159E-3</v>
      </c>
      <c r="AD1515" t="s">
        <v>5810</v>
      </c>
    </row>
    <row r="1516" spans="1:30">
      <c r="A1516" s="165" t="s">
        <v>5961</v>
      </c>
      <c r="C1516" s="165" t="s">
        <v>8444</v>
      </c>
      <c r="D1516" s="169" t="s">
        <v>2905</v>
      </c>
      <c r="E1516" s="169" t="s">
        <v>2879</v>
      </c>
      <c r="F1516" s="174">
        <v>17.309999999999999</v>
      </c>
      <c r="G1516" s="174">
        <v>145.83000000000001</v>
      </c>
      <c r="H1516" s="74">
        <v>51.02198248237557</v>
      </c>
      <c r="I1516" s="74">
        <v>0.85800449874686713</v>
      </c>
      <c r="J1516" s="74">
        <v>16.83478819212808</v>
      </c>
      <c r="K1516" s="74">
        <v>0.19148780625432299</v>
      </c>
      <c r="L1516" s="74">
        <v>3.5808458177329769</v>
      </c>
      <c r="M1516" s="74">
        <v>9.3464999999999989</v>
      </c>
      <c r="N1516" s="74">
        <v>3.5030670987385819</v>
      </c>
      <c r="O1516" s="74">
        <v>0.63217474039592825</v>
      </c>
      <c r="P1516" s="74">
        <v>0</v>
      </c>
      <c r="Q1516" s="74">
        <v>0.1638297362303868</v>
      </c>
      <c r="R1516" s="74">
        <v>1.48</v>
      </c>
      <c r="S1516" s="74">
        <v>0</v>
      </c>
      <c r="T1516" s="74">
        <v>0</v>
      </c>
      <c r="U1516" s="74">
        <v>7.4200000000000004E-3</v>
      </c>
      <c r="V1516" s="74">
        <v>9.2073311368560518</v>
      </c>
      <c r="W1516" s="74">
        <v>1.805358865906459</v>
      </c>
      <c r="X1516" s="74">
        <v>1123.1519000000001</v>
      </c>
      <c r="Y1516" s="74">
        <v>390</v>
      </c>
      <c r="Z1516" s="74">
        <v>0.69899050309526911</v>
      </c>
      <c r="AA1516" s="74">
        <v>0.30100949690473089</v>
      </c>
      <c r="AB1516" s="74">
        <v>9.7240494127370531E-4</v>
      </c>
      <c r="AC1516" s="74">
        <v>9.7240494127370531E-4</v>
      </c>
      <c r="AD1516" t="s">
        <v>5810</v>
      </c>
    </row>
    <row r="1517" spans="1:30">
      <c r="A1517" s="165" t="s">
        <v>5962</v>
      </c>
      <c r="C1517" s="165" t="s">
        <v>8444</v>
      </c>
      <c r="D1517" s="169" t="s">
        <v>2905</v>
      </c>
      <c r="E1517" s="169" t="s">
        <v>2879</v>
      </c>
      <c r="F1517" s="174">
        <v>17.309999999999999</v>
      </c>
      <c r="G1517" s="174">
        <v>145.83000000000001</v>
      </c>
      <c r="H1517" s="74">
        <v>48.561803033539853</v>
      </c>
      <c r="I1517" s="74">
        <v>1.234705676691729</v>
      </c>
      <c r="J1517" s="74">
        <v>16.003440627084721</v>
      </c>
      <c r="K1517" s="74">
        <v>0.20078458444064221</v>
      </c>
      <c r="L1517" s="74">
        <v>4.5159384159637934</v>
      </c>
      <c r="M1517" s="74">
        <v>8.7588458083832332</v>
      </c>
      <c r="N1517" s="74">
        <v>3.2624570182688131</v>
      </c>
      <c r="O1517" s="74">
        <v>0.57411295974218624</v>
      </c>
      <c r="P1517" s="74">
        <v>0</v>
      </c>
      <c r="Q1517" s="74">
        <v>0.118461501581972</v>
      </c>
      <c r="R1517" s="74">
        <v>1.07</v>
      </c>
      <c r="S1517" s="74">
        <v>0</v>
      </c>
      <c r="T1517" s="74">
        <v>0</v>
      </c>
      <c r="U1517" s="74">
        <v>1.0300000000000001E-3</v>
      </c>
      <c r="V1517" s="74">
        <v>9.918110856447079</v>
      </c>
      <c r="W1517" s="74">
        <v>1.9447274244384301</v>
      </c>
      <c r="X1517" s="74">
        <v>1113.396840419161</v>
      </c>
      <c r="Y1517" s="74">
        <v>170</v>
      </c>
      <c r="Z1517" s="74">
        <v>0.93963317032017146</v>
      </c>
      <c r="AA1517" s="74">
        <v>6.0366829679828503E-2</v>
      </c>
      <c r="AB1517" s="74">
        <v>3.0099932529894739E-3</v>
      </c>
      <c r="AC1517" s="74">
        <v>3.009993252989473E-3</v>
      </c>
      <c r="AD1517" t="s">
        <v>5810</v>
      </c>
    </row>
    <row r="1518" spans="1:30">
      <c r="A1518" s="165" t="s">
        <v>5963</v>
      </c>
      <c r="C1518" s="165" t="s">
        <v>8444</v>
      </c>
      <c r="D1518" s="169" t="s">
        <v>2905</v>
      </c>
      <c r="E1518" s="169" t="s">
        <v>2879</v>
      </c>
      <c r="F1518" s="174">
        <v>17.309999999999999</v>
      </c>
      <c r="G1518" s="174">
        <v>145.83000000000001</v>
      </c>
      <c r="H1518" s="74">
        <v>46.508088015381333</v>
      </c>
      <c r="I1518" s="74">
        <v>0.69217590225563908</v>
      </c>
      <c r="J1518" s="74">
        <v>17.307144763175451</v>
      </c>
      <c r="K1518" s="74">
        <v>0.19303726928537621</v>
      </c>
      <c r="L1518" s="74">
        <v>5.704413083727629</v>
      </c>
      <c r="M1518" s="74">
        <v>11.08147904191617</v>
      </c>
      <c r="N1518" s="74">
        <v>2.2850543888647241</v>
      </c>
      <c r="O1518" s="74">
        <v>0.37896755588521153</v>
      </c>
      <c r="P1518" s="74">
        <v>0</v>
      </c>
      <c r="Q1518" s="74">
        <v>9.1882131787951182E-2</v>
      </c>
      <c r="R1518" s="74">
        <v>2.92</v>
      </c>
      <c r="S1518" s="74">
        <v>0</v>
      </c>
      <c r="T1518" s="74">
        <v>0</v>
      </c>
      <c r="U1518" s="74">
        <v>4.3799999999999993E-3</v>
      </c>
      <c r="V1518" s="74">
        <v>9.3713572259924423</v>
      </c>
      <c r="W1518" s="74">
        <v>1.8375208409522981</v>
      </c>
      <c r="X1518" s="74">
        <v>1151.952552095808</v>
      </c>
      <c r="Y1518" s="74">
        <v>980</v>
      </c>
      <c r="Z1518" s="74">
        <v>0.94081041569828461</v>
      </c>
      <c r="AA1518" s="74">
        <v>5.9189584301715441E-2</v>
      </c>
      <c r="AB1518" s="74">
        <v>2.6807263847309711E-3</v>
      </c>
      <c r="AC1518" s="74">
        <v>2.680726384730968E-3</v>
      </c>
      <c r="AD1518" t="s">
        <v>5810</v>
      </c>
    </row>
    <row r="1519" spans="1:30">
      <c r="A1519" s="165" t="s">
        <v>5964</v>
      </c>
      <c r="C1519" s="165" t="s">
        <v>8444</v>
      </c>
      <c r="D1519" s="169" t="s">
        <v>2905</v>
      </c>
      <c r="E1519" s="169" t="s">
        <v>2879</v>
      </c>
      <c r="F1519" s="174">
        <v>17.309999999999999</v>
      </c>
      <c r="G1519" s="174">
        <v>145.83000000000001</v>
      </c>
      <c r="H1519" s="74">
        <v>52.316250801110883</v>
      </c>
      <c r="I1519" s="74">
        <v>1.0990732330827071</v>
      </c>
      <c r="J1519" s="74">
        <v>15.76726234156104</v>
      </c>
      <c r="K1519" s="74">
        <v>0.20478736393752961</v>
      </c>
      <c r="L1519" s="74">
        <v>4.2260746348487963</v>
      </c>
      <c r="M1519" s="74">
        <v>9.0246893712574874</v>
      </c>
      <c r="N1519" s="74">
        <v>3.016050728577643</v>
      </c>
      <c r="O1519" s="74">
        <v>0.54285355708731897</v>
      </c>
      <c r="P1519" s="74">
        <v>0</v>
      </c>
      <c r="Q1519" s="74">
        <v>8.3175096855427136E-2</v>
      </c>
      <c r="R1519" s="74">
        <v>0.77457458749999986</v>
      </c>
      <c r="S1519" s="74">
        <v>0</v>
      </c>
      <c r="T1519" s="74">
        <v>0</v>
      </c>
      <c r="U1519" s="74">
        <v>3.1721211E-3</v>
      </c>
      <c r="V1519" s="74">
        <v>9.8798381023152544</v>
      </c>
      <c r="W1519" s="74">
        <v>1.9372229635944009</v>
      </c>
      <c r="X1519" s="74">
        <v>1117.809843562874</v>
      </c>
      <c r="Y1519" s="74">
        <v>140</v>
      </c>
      <c r="Z1519" s="74">
        <v>0.62690428597599623</v>
      </c>
      <c r="AA1519" s="74">
        <v>0.37309571402400388</v>
      </c>
      <c r="AB1519" s="74">
        <v>1.8792647439903041E-4</v>
      </c>
      <c r="AC1519" s="74">
        <v>1.879264743990303E-4</v>
      </c>
      <c r="AD1519" t="s">
        <v>5810</v>
      </c>
    </row>
    <row r="1520" spans="1:30">
      <c r="A1520" s="165" t="s">
        <v>5965</v>
      </c>
      <c r="C1520" s="165" t="s">
        <v>8444</v>
      </c>
      <c r="D1520" s="169" t="s">
        <v>2905</v>
      </c>
      <c r="E1520" s="169" t="s">
        <v>2879</v>
      </c>
      <c r="F1520" s="174">
        <v>17.309999999999999</v>
      </c>
      <c r="G1520" s="174">
        <v>145.83000000000001</v>
      </c>
      <c r="H1520" s="74">
        <v>50.850839564195688</v>
      </c>
      <c r="I1520" s="74">
        <v>1.167556773182957</v>
      </c>
      <c r="J1520" s="74">
        <v>16.44745580386925</v>
      </c>
      <c r="K1520" s="74">
        <v>0.28226051549018888</v>
      </c>
      <c r="L1520" s="74">
        <v>3.9183845628471512</v>
      </c>
      <c r="M1520" s="74">
        <v>9.2835370508982038</v>
      </c>
      <c r="N1520" s="74">
        <v>3.2545040800347982</v>
      </c>
      <c r="O1520" s="74">
        <v>0.53327697708322674</v>
      </c>
      <c r="P1520" s="74">
        <v>0</v>
      </c>
      <c r="Q1520" s="74">
        <v>0.1055155154322981</v>
      </c>
      <c r="R1520" s="74">
        <v>0.19317227149999999</v>
      </c>
      <c r="S1520" s="74">
        <v>0</v>
      </c>
      <c r="T1520" s="74">
        <v>0</v>
      </c>
      <c r="U1520" s="74">
        <v>9.6945885000000002E-3</v>
      </c>
      <c r="V1520" s="74">
        <v>10.967877826919979</v>
      </c>
      <c r="W1520" s="74">
        <v>2.1505640647318032</v>
      </c>
      <c r="X1520" s="74">
        <v>1122.1067150449101</v>
      </c>
      <c r="Y1520" s="74">
        <v>180</v>
      </c>
      <c r="Z1520" s="74">
        <v>3.8765148674470368E-2</v>
      </c>
      <c r="AA1520" s="74">
        <v>0.96123485132552966</v>
      </c>
      <c r="AB1520" s="74">
        <v>4.6240382009865371E-4</v>
      </c>
      <c r="AC1520" s="74">
        <v>4.624038200986536E-4</v>
      </c>
      <c r="AD1520" t="s">
        <v>5810</v>
      </c>
    </row>
    <row r="1521" spans="1:30">
      <c r="A1521" s="165" t="s">
        <v>5966</v>
      </c>
      <c r="C1521" s="165" t="s">
        <v>8444</v>
      </c>
      <c r="D1521" s="169" t="s">
        <v>2905</v>
      </c>
      <c r="E1521" s="169" t="s">
        <v>2879</v>
      </c>
      <c r="F1521" s="174">
        <v>17.309999999999999</v>
      </c>
      <c r="G1521" s="174">
        <v>145.83000000000001</v>
      </c>
      <c r="H1521" s="74">
        <v>50.422982268745997</v>
      </c>
      <c r="I1521" s="74">
        <v>0.87385330827067675</v>
      </c>
      <c r="J1521" s="74">
        <v>15.24767011340894</v>
      </c>
      <c r="K1521" s="74">
        <v>0.22396196894681281</v>
      </c>
      <c r="L1521" s="74">
        <v>4.901566689981486</v>
      </c>
      <c r="M1521" s="74">
        <v>8.7658416916167674</v>
      </c>
      <c r="N1521" s="74">
        <v>2.6738721911700738</v>
      </c>
      <c r="O1521" s="74">
        <v>0.41474421325899019</v>
      </c>
      <c r="P1521" s="74">
        <v>0</v>
      </c>
      <c r="Q1521" s="74">
        <v>0.12762680151094469</v>
      </c>
      <c r="R1521" s="74">
        <v>2.5100841740000002</v>
      </c>
      <c r="S1521" s="74">
        <v>0</v>
      </c>
      <c r="T1521" s="74">
        <v>0</v>
      </c>
      <c r="U1521" s="74">
        <v>5.6255921999999996E-3</v>
      </c>
      <c r="V1521" s="74">
        <v>11.11003377083818</v>
      </c>
      <c r="W1521" s="74">
        <v>2.178437776438197</v>
      </c>
      <c r="X1521" s="74">
        <v>1113.5129720808379</v>
      </c>
      <c r="Y1521" s="74">
        <v>770</v>
      </c>
      <c r="Z1521" s="74">
        <v>0.89969576580054689</v>
      </c>
      <c r="AA1521" s="74">
        <v>0.1003042341994532</v>
      </c>
      <c r="AB1521" s="74">
        <v>4.2569330615813318E-4</v>
      </c>
      <c r="AC1521" s="74">
        <v>4.256933061581335E-4</v>
      </c>
      <c r="AD1521" t="s">
        <v>5810</v>
      </c>
    </row>
    <row r="1522" spans="1:30">
      <c r="A1522" s="165" t="s">
        <v>5967</v>
      </c>
      <c r="C1522" s="165" t="s">
        <v>8444</v>
      </c>
      <c r="D1522" s="169" t="s">
        <v>2905</v>
      </c>
      <c r="E1522" s="169" t="s">
        <v>2879</v>
      </c>
      <c r="F1522" s="174">
        <v>17.309999999999999</v>
      </c>
      <c r="G1522" s="174">
        <v>145.83000000000001</v>
      </c>
      <c r="H1522" s="74">
        <v>51.546107669301442</v>
      </c>
      <c r="I1522" s="74">
        <v>1.0169096679197991</v>
      </c>
      <c r="J1522" s="74">
        <v>14.860337725150099</v>
      </c>
      <c r="K1522" s="74">
        <v>0.2257051148567476</v>
      </c>
      <c r="L1522" s="74">
        <v>4.1489655626414326</v>
      </c>
      <c r="M1522" s="74">
        <v>8.136212200598802</v>
      </c>
      <c r="N1522" s="74">
        <v>2.813924781426707</v>
      </c>
      <c r="O1522" s="74">
        <v>0.48689982863573578</v>
      </c>
      <c r="P1522" s="74">
        <v>0</v>
      </c>
      <c r="Q1522" s="74">
        <v>0.1543207375540776</v>
      </c>
      <c r="R1522" s="74">
        <v>2.9294527499999998</v>
      </c>
      <c r="S1522" s="74">
        <v>0</v>
      </c>
      <c r="T1522" s="74">
        <v>0</v>
      </c>
      <c r="U1522" s="74">
        <v>2.1185802000000002E-3</v>
      </c>
      <c r="V1522" s="74">
        <v>11.13190391605637</v>
      </c>
      <c r="W1522" s="74">
        <v>2.1827260397776431</v>
      </c>
      <c r="X1522" s="74">
        <v>1103.0611225299399</v>
      </c>
      <c r="Y1522" s="74">
        <v>880</v>
      </c>
      <c r="Z1522" s="74">
        <v>0.96970094201747026</v>
      </c>
      <c r="AA1522" s="74">
        <v>3.0299057982529728E-2</v>
      </c>
      <c r="AB1522" s="74">
        <v>1.9463082036415549E-3</v>
      </c>
      <c r="AC1522" s="74">
        <v>1.946308203641554E-3</v>
      </c>
      <c r="AD1522" t="s">
        <v>5810</v>
      </c>
    </row>
    <row r="1523" spans="1:30">
      <c r="A1523" s="165" t="s">
        <v>5968</v>
      </c>
      <c r="C1523" s="165" t="s">
        <v>8444</v>
      </c>
      <c r="D1523" s="169" t="s">
        <v>2905</v>
      </c>
      <c r="E1523" s="169" t="s">
        <v>2879</v>
      </c>
      <c r="F1523" s="174">
        <v>17.309999999999999</v>
      </c>
      <c r="G1523" s="174">
        <v>145.83000000000001</v>
      </c>
      <c r="H1523" s="74">
        <v>51.439143345439007</v>
      </c>
      <c r="I1523" s="74">
        <v>0.98988327694235578</v>
      </c>
      <c r="J1523" s="74">
        <v>14.25572131420947</v>
      </c>
      <c r="K1523" s="74">
        <v>0.22015287232880701</v>
      </c>
      <c r="L1523" s="74">
        <v>4.7257911705410418</v>
      </c>
      <c r="M1523" s="74">
        <v>7.9683110029940112</v>
      </c>
      <c r="N1523" s="74">
        <v>2.6079571607220529</v>
      </c>
      <c r="O1523" s="74">
        <v>0.47557657680699778</v>
      </c>
      <c r="P1523" s="74">
        <v>0</v>
      </c>
      <c r="Q1523" s="74">
        <v>0.14286411264286181</v>
      </c>
      <c r="R1523" s="74">
        <v>3.2653879515000002</v>
      </c>
      <c r="S1523" s="74">
        <v>0</v>
      </c>
      <c r="T1523" s="74">
        <v>0</v>
      </c>
      <c r="U1523" s="74">
        <v>5.7721967999999997E-3</v>
      </c>
      <c r="V1523" s="74">
        <v>10.91320246387451</v>
      </c>
      <c r="W1523" s="74">
        <v>2.1398434063831901</v>
      </c>
      <c r="X1523" s="74">
        <v>1100.2739626497</v>
      </c>
      <c r="Y1523" s="74">
        <v>1100</v>
      </c>
      <c r="Z1523" s="74">
        <v>0.93585751239778392</v>
      </c>
      <c r="AA1523" s="74">
        <v>6.4142487602216108E-2</v>
      </c>
      <c r="AB1523" s="74">
        <v>6.4455077612248868E-4</v>
      </c>
      <c r="AC1523" s="74">
        <v>6.4455077612248868E-4</v>
      </c>
      <c r="AD1523" t="s">
        <v>5810</v>
      </c>
    </row>
    <row r="1524" spans="1:30">
      <c r="A1524" s="165" t="s">
        <v>5969</v>
      </c>
      <c r="C1524" s="165" t="s">
        <v>8444</v>
      </c>
      <c r="D1524" s="169" t="s">
        <v>2905</v>
      </c>
      <c r="E1524" s="169" t="s">
        <v>2879</v>
      </c>
      <c r="F1524" s="174">
        <v>17.309999999999999</v>
      </c>
      <c r="G1524" s="174">
        <v>145.83000000000001</v>
      </c>
      <c r="H1524" s="74">
        <v>50.562035889767152</v>
      </c>
      <c r="I1524" s="74">
        <v>1.297600426065163</v>
      </c>
      <c r="J1524" s="74">
        <v>15.578319713142101</v>
      </c>
      <c r="K1524" s="74">
        <v>0.25475754668899492</v>
      </c>
      <c r="L1524" s="74">
        <v>4.5088078996091348</v>
      </c>
      <c r="M1524" s="74">
        <v>8.7448540419161667</v>
      </c>
      <c r="N1524" s="74">
        <v>2.8545656437581561</v>
      </c>
      <c r="O1524" s="74">
        <v>0.51038955317407542</v>
      </c>
      <c r="P1524" s="74">
        <v>0</v>
      </c>
      <c r="Q1524" s="74">
        <v>0.1445826063795442</v>
      </c>
      <c r="R1524" s="74">
        <v>2.5277791834999999</v>
      </c>
      <c r="S1524" s="74">
        <v>0</v>
      </c>
      <c r="T1524" s="74">
        <v>0</v>
      </c>
      <c r="U1524" s="74">
        <v>1.6572068999999999E-3</v>
      </c>
      <c r="V1524" s="74">
        <v>10.333643615592599</v>
      </c>
      <c r="W1524" s="74">
        <v>2.0262044278878899</v>
      </c>
      <c r="X1524" s="74">
        <v>1113.164577095808</v>
      </c>
      <c r="Y1524" s="74">
        <v>700</v>
      </c>
      <c r="Z1524" s="74">
        <v>0.97470383681477102</v>
      </c>
      <c r="AA1524" s="74">
        <v>2.529616318522894E-2</v>
      </c>
      <c r="AB1524" s="74">
        <v>7.0027373214778602E-3</v>
      </c>
      <c r="AC1524" s="74">
        <v>7.0027373214778628E-3</v>
      </c>
      <c r="AD1524" t="s">
        <v>5810</v>
      </c>
    </row>
    <row r="1525" spans="1:30">
      <c r="A1525" s="165" t="s">
        <v>5970</v>
      </c>
      <c r="C1525" s="165" t="s">
        <v>8444</v>
      </c>
      <c r="D1525" s="169" t="s">
        <v>2905</v>
      </c>
      <c r="E1525" s="169" t="s">
        <v>2879</v>
      </c>
      <c r="F1525" s="174">
        <v>17.309999999999999</v>
      </c>
      <c r="G1525" s="174">
        <v>145.83000000000001</v>
      </c>
      <c r="H1525" s="74">
        <v>46.935945310831023</v>
      </c>
      <c r="I1525" s="74">
        <v>0.92907389724310774</v>
      </c>
      <c r="J1525" s="74">
        <v>17.656688625750501</v>
      </c>
      <c r="K1525" s="74">
        <v>0.1692788361425607</v>
      </c>
      <c r="L1525" s="74">
        <v>5.1771694383871631</v>
      </c>
      <c r="M1525" s="74">
        <v>12.27077919161677</v>
      </c>
      <c r="N1525" s="74">
        <v>2.0875788886472382</v>
      </c>
      <c r="O1525" s="74">
        <v>0.22851285871400071</v>
      </c>
      <c r="P1525" s="74">
        <v>0</v>
      </c>
      <c r="Q1525" s="74">
        <v>0.10998359914767231</v>
      </c>
      <c r="R1525" s="74">
        <v>3.1757210059999998</v>
      </c>
      <c r="S1525" s="74">
        <v>0</v>
      </c>
      <c r="T1525" s="74">
        <v>0</v>
      </c>
      <c r="U1525" s="74">
        <v>1.7908758E-3</v>
      </c>
      <c r="V1525" s="74">
        <v>9.054240120328755</v>
      </c>
      <c r="W1525" s="74">
        <v>1.7753410225303421</v>
      </c>
      <c r="X1525" s="74">
        <v>1171.694934580838</v>
      </c>
      <c r="Y1525" s="74">
        <v>1080</v>
      </c>
      <c r="Z1525" s="74">
        <v>0.97843806871415395</v>
      </c>
      <c r="AA1525" s="74">
        <v>2.156193128584602E-2</v>
      </c>
      <c r="AB1525" s="74">
        <v>3.7769095329286111E-3</v>
      </c>
      <c r="AC1525" s="74">
        <v>3.7769095329286098E-3</v>
      </c>
      <c r="AD1525" t="s">
        <v>5810</v>
      </c>
    </row>
    <row r="1526" spans="1:30">
      <c r="A1526" s="165" t="s">
        <v>5971</v>
      </c>
      <c r="C1526" s="165" t="s">
        <v>8444</v>
      </c>
      <c r="D1526" s="169" t="s">
        <v>2905</v>
      </c>
      <c r="E1526" s="169" t="s">
        <v>2879</v>
      </c>
      <c r="F1526" s="174">
        <v>17.309999999999999</v>
      </c>
      <c r="G1526" s="174">
        <v>145.83000000000001</v>
      </c>
      <c r="H1526" s="74">
        <v>51.246607562486652</v>
      </c>
      <c r="I1526" s="74">
        <v>0.99005010651629066</v>
      </c>
      <c r="J1526" s="74">
        <v>14.43521681120747</v>
      </c>
      <c r="K1526" s="74">
        <v>0.2410060622883978</v>
      </c>
      <c r="L1526" s="74">
        <v>4.555985385723103</v>
      </c>
      <c r="M1526" s="74">
        <v>8.0732492514970069</v>
      </c>
      <c r="N1526" s="74">
        <v>2.754614733579817</v>
      </c>
      <c r="O1526" s="74">
        <v>0.44732867729807152</v>
      </c>
      <c r="P1526" s="74">
        <v>0</v>
      </c>
      <c r="Q1526" s="74">
        <v>0.110556430393233</v>
      </c>
      <c r="R1526" s="74">
        <v>3.1253094634999998</v>
      </c>
      <c r="S1526" s="74">
        <v>0</v>
      </c>
      <c r="T1526" s="74">
        <v>0</v>
      </c>
      <c r="U1526" s="74">
        <v>2.4089148000000001E-3</v>
      </c>
      <c r="V1526" s="74">
        <v>11.377943049760949</v>
      </c>
      <c r="W1526" s="74">
        <v>2.2309690023464022</v>
      </c>
      <c r="X1526" s="74">
        <v>1102.0159375748501</v>
      </c>
      <c r="Y1526" s="74">
        <v>980</v>
      </c>
      <c r="Z1526" s="74">
        <v>0.97202195924684454</v>
      </c>
      <c r="AA1526" s="74">
        <v>2.7978040753155489E-2</v>
      </c>
      <c r="AB1526" s="74">
        <v>4.2274518706476114E-3</v>
      </c>
      <c r="AC1526" s="74">
        <v>4.2274518706476097E-3</v>
      </c>
      <c r="AD1526" t="s">
        <v>5810</v>
      </c>
    </row>
    <row r="1527" spans="1:30">
      <c r="A1527" s="165" t="s">
        <v>5972</v>
      </c>
      <c r="C1527" s="165" t="s">
        <v>8444</v>
      </c>
      <c r="D1527" s="169" t="s">
        <v>2905</v>
      </c>
      <c r="E1527" s="169" t="s">
        <v>2879</v>
      </c>
      <c r="F1527" s="174">
        <v>17.309999999999999</v>
      </c>
      <c r="G1527" s="174">
        <v>145.83000000000001</v>
      </c>
      <c r="H1527" s="74">
        <v>50.487160863063451</v>
      </c>
      <c r="I1527" s="74">
        <v>0.86534500000000003</v>
      </c>
      <c r="J1527" s="74">
        <v>16.83478819212808</v>
      </c>
      <c r="K1527" s="74">
        <v>0.21046872838472461</v>
      </c>
      <c r="L1527" s="74">
        <v>2.5266901789755201</v>
      </c>
      <c r="M1527" s="74">
        <v>9.4584341317365279</v>
      </c>
      <c r="N1527" s="74">
        <v>3.072934456285342</v>
      </c>
      <c r="O1527" s="74">
        <v>0.50171642411376538</v>
      </c>
      <c r="P1527" s="74">
        <v>0</v>
      </c>
      <c r="Q1527" s="74">
        <v>0.1010474317169239</v>
      </c>
      <c r="R1527" s="74">
        <v>2.832023</v>
      </c>
      <c r="S1527" s="74">
        <v>0</v>
      </c>
      <c r="T1527" s="74">
        <v>0</v>
      </c>
      <c r="U1527" s="74">
        <v>2.6086995000000001E-3</v>
      </c>
      <c r="V1527" s="74">
        <v>10.136812308628929</v>
      </c>
      <c r="W1527" s="74">
        <v>1.987610057832883</v>
      </c>
      <c r="X1527" s="74">
        <v>1125.010006586826</v>
      </c>
      <c r="Y1527" s="74">
        <v>830</v>
      </c>
      <c r="Z1527" s="74">
        <v>0.95570388773609039</v>
      </c>
      <c r="AA1527" s="74">
        <v>4.4296112263909608E-2</v>
      </c>
      <c r="AB1527" s="74">
        <v>2.2866891802591732E-3</v>
      </c>
      <c r="AC1527" s="74">
        <v>2.2866891802591702E-3</v>
      </c>
      <c r="AD1527" t="s">
        <v>5810</v>
      </c>
    </row>
    <row r="1528" spans="1:30">
      <c r="A1528" s="165" t="s">
        <v>5973</v>
      </c>
      <c r="C1528" s="165" t="s">
        <v>8444</v>
      </c>
      <c r="D1528" s="169" t="s">
        <v>2905</v>
      </c>
      <c r="E1528" s="169" t="s">
        <v>2879</v>
      </c>
      <c r="F1528" s="174">
        <v>17.309999999999999</v>
      </c>
      <c r="G1528" s="174">
        <v>145.83000000000001</v>
      </c>
      <c r="H1528" s="74">
        <v>48.30508865627003</v>
      </c>
      <c r="I1528" s="74">
        <v>1.6114068546365909</v>
      </c>
      <c r="J1528" s="74">
        <v>16.145147598398939</v>
      </c>
      <c r="K1528" s="74">
        <v>0.19084219665805091</v>
      </c>
      <c r="L1528" s="74">
        <v>4.3256531248714261</v>
      </c>
      <c r="M1528" s="74">
        <v>9.5843600299401217</v>
      </c>
      <c r="N1528" s="74">
        <v>2.8855012255328409</v>
      </c>
      <c r="O1528" s="74">
        <v>0.50117435354749595</v>
      </c>
      <c r="P1528" s="74">
        <v>0</v>
      </c>
      <c r="Q1528" s="74">
        <v>0.12510634403047721</v>
      </c>
      <c r="R1528" s="74">
        <v>2.8496448000000001</v>
      </c>
      <c r="S1528" s="74">
        <v>0</v>
      </c>
      <c r="T1528" s="74">
        <v>0</v>
      </c>
      <c r="U1528" s="74">
        <v>6.3643643999999997E-4</v>
      </c>
      <c r="V1528" s="74">
        <v>9.9017082475334384</v>
      </c>
      <c r="W1528" s="74">
        <v>1.9415112269338459</v>
      </c>
      <c r="X1528" s="74">
        <v>1127.100376497006</v>
      </c>
      <c r="Y1528" s="74">
        <v>860</v>
      </c>
      <c r="Z1528" s="74">
        <v>0.99199127338322346</v>
      </c>
      <c r="AA1528" s="74">
        <v>8.0087266167765056E-3</v>
      </c>
      <c r="AB1528" s="74">
        <v>7.5057168222226146E-3</v>
      </c>
      <c r="AC1528" s="74">
        <v>7.505716822222612E-3</v>
      </c>
      <c r="AD1528" t="s">
        <v>5810</v>
      </c>
    </row>
    <row r="1529" spans="1:30">
      <c r="A1529" s="165" t="s">
        <v>5974</v>
      </c>
      <c r="C1529" s="165" t="s">
        <v>8444</v>
      </c>
      <c r="D1529" s="169" t="s">
        <v>2905</v>
      </c>
      <c r="E1529" s="169" t="s">
        <v>2879</v>
      </c>
      <c r="F1529" s="174">
        <v>17.309999999999999</v>
      </c>
      <c r="G1529" s="174">
        <v>145.83000000000001</v>
      </c>
      <c r="H1529" s="74">
        <v>45.267301858577227</v>
      </c>
      <c r="I1529" s="74">
        <v>0.79110583959899738</v>
      </c>
      <c r="J1529" s="74">
        <v>16.286854569713139</v>
      </c>
      <c r="K1529" s="74">
        <v>0.22884708155860539</v>
      </c>
      <c r="L1529" s="74">
        <v>5.9310418981005277</v>
      </c>
      <c r="M1529" s="74">
        <v>11.91632110778443</v>
      </c>
      <c r="N1529" s="74">
        <v>1.769012040742352</v>
      </c>
      <c r="O1529" s="74">
        <v>0.33050243192320161</v>
      </c>
      <c r="P1529" s="74">
        <v>0</v>
      </c>
      <c r="Q1529" s="74">
        <v>2.2836872323023609E-2</v>
      </c>
      <c r="R1529" s="74">
        <v>4.4938557439999993</v>
      </c>
      <c r="S1529" s="74">
        <v>0</v>
      </c>
      <c r="T1529" s="74">
        <v>0</v>
      </c>
      <c r="U1529" s="74">
        <v>6.0438465000000009E-3</v>
      </c>
      <c r="V1529" s="74">
        <v>11.168354158086681</v>
      </c>
      <c r="W1529" s="74">
        <v>2.189873145343384</v>
      </c>
      <c r="X1529" s="74">
        <v>1165.810930389222</v>
      </c>
      <c r="Y1529" s="74">
        <v>2010</v>
      </c>
      <c r="Z1529" s="74">
        <v>0.97271403132838685</v>
      </c>
      <c r="AA1529" s="74">
        <v>2.728596867161311E-2</v>
      </c>
      <c r="AB1529" s="74">
        <v>5.7547816513702802E-3</v>
      </c>
      <c r="AC1529" s="74">
        <v>5.7547816513702776E-3</v>
      </c>
      <c r="AD1529" t="s">
        <v>5810</v>
      </c>
    </row>
    <row r="1530" spans="1:30">
      <c r="A1530" s="165" t="s">
        <v>5975</v>
      </c>
      <c r="C1530" s="165" t="s">
        <v>8444</v>
      </c>
      <c r="D1530" s="169" t="s">
        <v>2905</v>
      </c>
      <c r="E1530" s="169" t="s">
        <v>2879</v>
      </c>
      <c r="F1530" s="174">
        <v>17.309999999999999</v>
      </c>
      <c r="G1530" s="174">
        <v>145.83000000000001</v>
      </c>
      <c r="H1530" s="74">
        <v>45.310087588122201</v>
      </c>
      <c r="I1530" s="74">
        <v>0.83806836466165413</v>
      </c>
      <c r="J1530" s="74">
        <v>17.222120580386921</v>
      </c>
      <c r="K1530" s="74">
        <v>0.24591269522006631</v>
      </c>
      <c r="L1530" s="74">
        <v>4.9364730549269709</v>
      </c>
      <c r="M1530" s="74">
        <v>12.69752806886228</v>
      </c>
      <c r="N1530" s="74">
        <v>1.91787127446716</v>
      </c>
      <c r="O1530" s="74">
        <v>0.33108465586475011</v>
      </c>
      <c r="P1530" s="74">
        <v>0</v>
      </c>
      <c r="Q1530" s="74">
        <v>4.8576089623555238E-2</v>
      </c>
      <c r="R1530" s="74">
        <v>2.9535578235000002</v>
      </c>
      <c r="S1530" s="74">
        <v>0</v>
      </c>
      <c r="T1530" s="74">
        <v>0</v>
      </c>
      <c r="U1530" s="74">
        <v>4.6079837999999998E-3</v>
      </c>
      <c r="V1530" s="74">
        <v>11.0061505810518</v>
      </c>
      <c r="W1530" s="74">
        <v>2.1580685255758318</v>
      </c>
      <c r="X1530" s="74">
        <v>1178.7789659431139</v>
      </c>
      <c r="Y1530" s="74">
        <v>1050</v>
      </c>
      <c r="Z1530" s="74">
        <v>0.94764124308009456</v>
      </c>
      <c r="AA1530" s="74">
        <v>5.2358756919905478E-2</v>
      </c>
      <c r="AB1530" s="74">
        <v>5.8863041164968471E-3</v>
      </c>
      <c r="AC1530" s="74">
        <v>5.8863041164968471E-3</v>
      </c>
      <c r="AD1530" t="s">
        <v>5810</v>
      </c>
    </row>
    <row r="1531" spans="1:30">
      <c r="A1531" s="165" t="s">
        <v>5976</v>
      </c>
      <c r="C1531" s="165" t="s">
        <v>8444</v>
      </c>
      <c r="D1531" s="169" t="s">
        <v>2905</v>
      </c>
      <c r="E1531" s="169" t="s">
        <v>2879</v>
      </c>
      <c r="F1531" s="174">
        <v>17.309999999999999</v>
      </c>
      <c r="G1531" s="174">
        <v>145.83000000000001</v>
      </c>
      <c r="H1531" s="74">
        <v>47.738177739799191</v>
      </c>
      <c r="I1531" s="74">
        <v>0.44593545112781952</v>
      </c>
      <c r="J1531" s="74">
        <v>14.42576967978653</v>
      </c>
      <c r="K1531" s="74">
        <v>0.29962741362991008</v>
      </c>
      <c r="L1531" s="74">
        <v>5.1974831186998562</v>
      </c>
      <c r="M1531" s="74">
        <v>10.801643712574849</v>
      </c>
      <c r="N1531" s="74">
        <v>1.6398554251848629</v>
      </c>
      <c r="O1531" s="74">
        <v>0.2338733343137756</v>
      </c>
      <c r="P1531" s="74">
        <v>0</v>
      </c>
      <c r="Q1531" s="74">
        <v>1.157119116032802E-2</v>
      </c>
      <c r="R1531" s="74">
        <v>1.4405479235</v>
      </c>
      <c r="S1531" s="74">
        <v>0</v>
      </c>
      <c r="T1531" s="74">
        <v>0</v>
      </c>
      <c r="U1531" s="74">
        <v>1.7305092000000001E-2</v>
      </c>
      <c r="V1531" s="74">
        <v>13.0346065500385</v>
      </c>
      <c r="W1531" s="74">
        <v>2.5558049503093812</v>
      </c>
      <c r="X1531" s="74">
        <v>1147.3072856287431</v>
      </c>
      <c r="Y1531" s="74">
        <v>580</v>
      </c>
      <c r="Z1531" s="74">
        <v>0.5474487398596094</v>
      </c>
      <c r="AA1531" s="74">
        <v>0.45255126014039071</v>
      </c>
      <c r="AB1531" s="74">
        <v>2.7705604655850491E-4</v>
      </c>
      <c r="AC1531" s="74">
        <v>2.7705604655850491E-4</v>
      </c>
      <c r="AD1531" t="s">
        <v>5810</v>
      </c>
    </row>
    <row r="1532" spans="1:30">
      <c r="A1532" s="165" t="s">
        <v>5977</v>
      </c>
      <c r="C1532" s="165" t="s">
        <v>8444</v>
      </c>
      <c r="D1532" s="169" t="s">
        <v>2905</v>
      </c>
      <c r="E1532" s="169" t="s">
        <v>2879</v>
      </c>
      <c r="F1532" s="174">
        <v>17.309999999999999</v>
      </c>
      <c r="G1532" s="174">
        <v>145.83000000000001</v>
      </c>
      <c r="H1532" s="74">
        <v>47.534945524460582</v>
      </c>
      <c r="I1532" s="74">
        <v>0.74889795739348375</v>
      </c>
      <c r="J1532" s="74">
        <v>17.61890010006671</v>
      </c>
      <c r="K1532" s="74">
        <v>0.20950031399031641</v>
      </c>
      <c r="L1532" s="74">
        <v>5.314722073647399</v>
      </c>
      <c r="M1532" s="74">
        <v>10.766664296407191</v>
      </c>
      <c r="N1532" s="74">
        <v>2.0344694367116141</v>
      </c>
      <c r="O1532" s="74">
        <v>0.31422023824748069</v>
      </c>
      <c r="P1532" s="74">
        <v>0</v>
      </c>
      <c r="Q1532" s="74">
        <v>6.3584268257248014E-2</v>
      </c>
      <c r="R1532" s="74">
        <v>3.0263235659999999</v>
      </c>
      <c r="S1532" s="74">
        <v>0</v>
      </c>
      <c r="T1532" s="74">
        <v>0</v>
      </c>
      <c r="U1532" s="74">
        <v>4.1969159999999993E-3</v>
      </c>
      <c r="V1532" s="74">
        <v>9.2838766451197028</v>
      </c>
      <c r="W1532" s="74">
        <v>1.820367787594517</v>
      </c>
      <c r="X1532" s="74">
        <v>1146.7266273203591</v>
      </c>
      <c r="Y1532" s="74">
        <v>1030</v>
      </c>
      <c r="Z1532" s="74">
        <v>0.94479988092417166</v>
      </c>
      <c r="AA1532" s="74">
        <v>5.5200119075828363E-2</v>
      </c>
      <c r="AB1532" s="74">
        <v>2.6453285601195468E-3</v>
      </c>
      <c r="AC1532" s="74">
        <v>2.645328560119546E-3</v>
      </c>
      <c r="AD1532" t="s">
        <v>5810</v>
      </c>
    </row>
    <row r="1533" spans="1:30">
      <c r="A1533" s="165" t="s">
        <v>3001</v>
      </c>
      <c r="C1533" s="165" t="s">
        <v>8444</v>
      </c>
      <c r="D1533" s="169" t="s">
        <v>2905</v>
      </c>
      <c r="E1533" s="169" t="s">
        <v>3001</v>
      </c>
      <c r="F1533" s="174">
        <v>18.13</v>
      </c>
      <c r="G1533" s="174">
        <v>145.80000000000001</v>
      </c>
      <c r="H1533" s="74">
        <v>51.685161290322583</v>
      </c>
      <c r="I1533" s="74">
        <v>1.051193145363408</v>
      </c>
      <c r="J1533" s="74">
        <v>14.699736490994001</v>
      </c>
      <c r="K1533" s="74">
        <v>0.2273836998070552</v>
      </c>
      <c r="L1533" s="74">
        <v>3.2282998230816711</v>
      </c>
      <c r="M1533" s="74">
        <v>10.19300187125749</v>
      </c>
      <c r="N1533" s="74">
        <v>2.2487943823401482</v>
      </c>
      <c r="O1533" s="74">
        <v>0.74950290296178834</v>
      </c>
      <c r="P1533" s="74">
        <v>0</v>
      </c>
      <c r="Q1533" s="74">
        <v>0.21045819961903531</v>
      </c>
      <c r="R1533" s="74">
        <v>2.0816840000000001</v>
      </c>
      <c r="S1533" s="74">
        <v>0</v>
      </c>
      <c r="T1533" s="74">
        <v>0</v>
      </c>
      <c r="U1533" s="74">
        <v>1.2255857099999999E-3</v>
      </c>
      <c r="V1533" s="74">
        <v>10.64529318495174</v>
      </c>
      <c r="W1533" s="74">
        <v>2.087312180474985</v>
      </c>
      <c r="X1533" s="74">
        <v>1137.2038310628741</v>
      </c>
      <c r="Y1533" s="74">
        <v>500</v>
      </c>
      <c r="Z1533" s="74">
        <v>0.96855317490936965</v>
      </c>
      <c r="AA1533" s="74">
        <v>3.1446825090630341E-2</v>
      </c>
      <c r="AB1533" s="74">
        <v>2.6595323356667739E-3</v>
      </c>
      <c r="AC1533" s="74">
        <v>2.6595323356667748E-3</v>
      </c>
      <c r="AD1533" t="s">
        <v>5810</v>
      </c>
    </row>
    <row r="1534" spans="1:30">
      <c r="A1534" s="165" t="s">
        <v>5978</v>
      </c>
      <c r="C1534" s="165" t="s">
        <v>8444</v>
      </c>
      <c r="D1534" s="169" t="s">
        <v>2905</v>
      </c>
      <c r="E1534" s="169" t="s">
        <v>3001</v>
      </c>
      <c r="F1534" s="174">
        <v>18.13</v>
      </c>
      <c r="G1534" s="174">
        <v>145.80000000000001</v>
      </c>
      <c r="H1534" s="74">
        <v>51.171732535782958</v>
      </c>
      <c r="I1534" s="74">
        <v>1.0899532163742689</v>
      </c>
      <c r="J1534" s="74">
        <v>14.290360796086279</v>
      </c>
      <c r="K1534" s="74">
        <v>0.18563427924812209</v>
      </c>
      <c r="L1534" s="74">
        <v>5.2622105190975796</v>
      </c>
      <c r="M1534" s="74">
        <v>9.0946482035928149</v>
      </c>
      <c r="N1534" s="74">
        <v>2.5167679621574601</v>
      </c>
      <c r="O1534" s="74">
        <v>0.81892808881954737</v>
      </c>
      <c r="P1534" s="74">
        <v>0</v>
      </c>
      <c r="Q1534" s="74">
        <v>0.21316960084802311</v>
      </c>
      <c r="R1534" s="74">
        <v>2.1314920835</v>
      </c>
      <c r="S1534" s="74">
        <v>0</v>
      </c>
      <c r="T1534" s="74">
        <v>0</v>
      </c>
      <c r="U1534" s="74">
        <v>1.23205356E-3</v>
      </c>
      <c r="V1534" s="74">
        <v>10.67992091488054</v>
      </c>
      <c r="W1534" s="74">
        <v>2.0941019307624398</v>
      </c>
      <c r="X1534" s="74">
        <v>1118.9711601796409</v>
      </c>
      <c r="Y1534" s="74">
        <v>530</v>
      </c>
      <c r="Z1534" s="74">
        <v>0.97215057127426163</v>
      </c>
      <c r="AA1534" s="74">
        <v>2.7849428725738371E-2</v>
      </c>
      <c r="AB1534" s="74">
        <v>2.6327748001138901E-3</v>
      </c>
      <c r="AC1534" s="74">
        <v>2.632774800113888E-3</v>
      </c>
      <c r="AD1534" t="s">
        <v>5810</v>
      </c>
    </row>
    <row r="1535" spans="1:30">
      <c r="A1535" s="165" t="s">
        <v>5979</v>
      </c>
      <c r="C1535" s="165" t="s">
        <v>8444</v>
      </c>
      <c r="D1535" s="169" t="s">
        <v>2905</v>
      </c>
      <c r="E1535" s="169" t="s">
        <v>3001</v>
      </c>
      <c r="F1535" s="174">
        <v>18.13</v>
      </c>
      <c r="G1535" s="174">
        <v>145.80000000000001</v>
      </c>
      <c r="H1535" s="74">
        <v>49.823982055116431</v>
      </c>
      <c r="I1535" s="74">
        <v>0.90288165413533839</v>
      </c>
      <c r="J1535" s="74">
        <v>13.632210640426949</v>
      </c>
      <c r="K1535" s="74">
        <v>0.25856664330700058</v>
      </c>
      <c r="L1535" s="74">
        <v>5.1986439004320104</v>
      </c>
      <c r="M1535" s="74">
        <v>9.7172818113772443</v>
      </c>
      <c r="N1535" s="74">
        <v>2.6943611167899091</v>
      </c>
      <c r="O1535" s="74">
        <v>0.69969264092792471</v>
      </c>
      <c r="P1535" s="74">
        <v>0</v>
      </c>
      <c r="Q1535" s="74">
        <v>0.1130768878737005</v>
      </c>
      <c r="R1535" s="74">
        <v>1.4119971840000001</v>
      </c>
      <c r="S1535" s="74">
        <v>0</v>
      </c>
      <c r="T1535" s="74">
        <v>0</v>
      </c>
      <c r="U1535" s="74">
        <v>2.5382718000000002E-3</v>
      </c>
      <c r="V1535" s="74">
        <v>11.79347580890648</v>
      </c>
      <c r="W1535" s="74">
        <v>2.312446005795862</v>
      </c>
      <c r="X1535" s="74">
        <v>1129.306878068862</v>
      </c>
      <c r="Y1535" s="74">
        <v>300</v>
      </c>
      <c r="Z1535" s="74">
        <v>0.87848502018798558</v>
      </c>
      <c r="AA1535" s="74">
        <v>0.12151497981201451</v>
      </c>
      <c r="AB1535" s="74">
        <v>9.8160487273708344E-5</v>
      </c>
      <c r="AC1535" s="74">
        <v>9.8160487273708317E-5</v>
      </c>
      <c r="AD1535" t="s">
        <v>5810</v>
      </c>
    </row>
    <row r="1536" spans="1:30">
      <c r="A1536" s="165" t="s">
        <v>5980</v>
      </c>
      <c r="C1536" s="165" t="s">
        <v>8444</v>
      </c>
      <c r="D1536" s="169" t="s">
        <v>2905</v>
      </c>
      <c r="E1536" s="169" t="s">
        <v>3001</v>
      </c>
      <c r="F1536" s="174">
        <v>18.13</v>
      </c>
      <c r="G1536" s="174">
        <v>145.80000000000001</v>
      </c>
      <c r="H1536" s="74">
        <v>49.364035462508021</v>
      </c>
      <c r="I1536" s="74">
        <v>0.75089991228070163</v>
      </c>
      <c r="J1536" s="74">
        <v>15.46495413609073</v>
      </c>
      <c r="K1536" s="74">
        <v>0.21363221540645819</v>
      </c>
      <c r="L1536" s="74">
        <v>5.8619477473770836</v>
      </c>
      <c r="M1536" s="74">
        <v>10.934565494011981</v>
      </c>
      <c r="N1536" s="74">
        <v>2.5396832079164851</v>
      </c>
      <c r="O1536" s="74">
        <v>0.51219645506164002</v>
      </c>
      <c r="P1536" s="74">
        <v>0</v>
      </c>
      <c r="Q1536" s="74">
        <v>0.13587557144702009</v>
      </c>
      <c r="R1536" s="74">
        <v>2.2833691759999999</v>
      </c>
      <c r="S1536" s="74">
        <v>0</v>
      </c>
      <c r="T1536" s="74">
        <v>0</v>
      </c>
      <c r="U1536" s="74">
        <v>1.8756764999999999E-3</v>
      </c>
      <c r="V1536" s="74">
        <v>9.5791236055652043</v>
      </c>
      <c r="W1536" s="74">
        <v>1.878259342677028</v>
      </c>
      <c r="X1536" s="74">
        <v>1149.5137872005989</v>
      </c>
      <c r="Y1536" s="74">
        <v>610</v>
      </c>
      <c r="Z1536" s="74">
        <v>0.95780799884217094</v>
      </c>
      <c r="AA1536" s="74">
        <v>4.2192001157829083E-2</v>
      </c>
      <c r="AB1536" s="74">
        <v>1.3602222462508621E-3</v>
      </c>
      <c r="AC1536" s="74">
        <v>1.3602222462508621E-3</v>
      </c>
      <c r="AD1536" t="s">
        <v>5810</v>
      </c>
    </row>
    <row r="1537" spans="1:30">
      <c r="A1537" s="165" t="s">
        <v>5981</v>
      </c>
      <c r="C1537" s="165" t="s">
        <v>8444</v>
      </c>
      <c r="D1537" s="169" t="s">
        <v>2905</v>
      </c>
      <c r="E1537" s="169" t="s">
        <v>3001</v>
      </c>
      <c r="F1537" s="174">
        <v>18.13</v>
      </c>
      <c r="G1537" s="174">
        <v>145.80000000000001</v>
      </c>
      <c r="H1537" s="74">
        <v>52.006054261909853</v>
      </c>
      <c r="I1537" s="74">
        <v>1.2153534461152879</v>
      </c>
      <c r="J1537" s="74">
        <v>14.057331554369579</v>
      </c>
      <c r="K1537" s="74">
        <v>0.25056108431322582</v>
      </c>
      <c r="L1537" s="74">
        <v>3.16570052252623</v>
      </c>
      <c r="M1537" s="74">
        <v>10.283948353293409</v>
      </c>
      <c r="N1537" s="74">
        <v>2.4464046781209219</v>
      </c>
      <c r="O1537" s="74">
        <v>0.80473387065834567</v>
      </c>
      <c r="P1537" s="74">
        <v>0</v>
      </c>
      <c r="Q1537" s="74">
        <v>0.2024385621811842</v>
      </c>
      <c r="R1537" s="74">
        <v>1.263098606</v>
      </c>
      <c r="S1537" s="74">
        <v>0</v>
      </c>
      <c r="T1537" s="74">
        <v>0</v>
      </c>
      <c r="U1537" s="74">
        <v>1.1745615599999999E-3</v>
      </c>
      <c r="V1537" s="74">
        <v>11.071761016706359</v>
      </c>
      <c r="W1537" s="74">
        <v>2.1709333155941679</v>
      </c>
      <c r="X1537" s="74">
        <v>1138.713542664671</v>
      </c>
      <c r="Y1537" s="74">
        <v>220</v>
      </c>
      <c r="Z1537" s="74">
        <v>0.94071321982718159</v>
      </c>
      <c r="AA1537" s="74">
        <v>5.928678017281841E-2</v>
      </c>
      <c r="AB1537" s="74">
        <v>2.636609690181143E-3</v>
      </c>
      <c r="AC1537" s="74">
        <v>2.636609690181143E-3</v>
      </c>
      <c r="AD1537" t="s">
        <v>5810</v>
      </c>
    </row>
    <row r="1538" spans="1:30">
      <c r="A1538" s="165" t="s">
        <v>5982</v>
      </c>
      <c r="C1538" s="165" t="s">
        <v>8444</v>
      </c>
      <c r="D1538" s="169" t="s">
        <v>2905</v>
      </c>
      <c r="E1538" s="169" t="s">
        <v>3001</v>
      </c>
      <c r="F1538" s="174">
        <v>18.13</v>
      </c>
      <c r="G1538" s="174">
        <v>145.80000000000001</v>
      </c>
      <c r="H1538" s="74">
        <v>49.567267677846623</v>
      </c>
      <c r="I1538" s="74">
        <v>0.89629188596491227</v>
      </c>
      <c r="J1538" s="74">
        <v>15.871180787191459</v>
      </c>
      <c r="K1538" s="74">
        <v>0.19962248716735231</v>
      </c>
      <c r="L1538" s="74">
        <v>4.5932133141328944</v>
      </c>
      <c r="M1538" s="74">
        <v>11.354318488023949</v>
      </c>
      <c r="N1538" s="74">
        <v>2.389655745976512</v>
      </c>
      <c r="O1538" s="74">
        <v>0.47780508913499409</v>
      </c>
      <c r="P1538" s="74">
        <v>0</v>
      </c>
      <c r="Q1538" s="74">
        <v>0.12991812649318779</v>
      </c>
      <c r="R1538" s="74">
        <v>2.5201900460000002</v>
      </c>
      <c r="S1538" s="74">
        <v>0</v>
      </c>
      <c r="T1538" s="74">
        <v>0</v>
      </c>
      <c r="U1538" s="74">
        <v>1.5896538E-3</v>
      </c>
      <c r="V1538" s="74">
        <v>9.3768247622969909</v>
      </c>
      <c r="W1538" s="74">
        <v>1.83859290678716</v>
      </c>
      <c r="X1538" s="74">
        <v>1156.481686901197</v>
      </c>
      <c r="Y1538" s="74">
        <v>700</v>
      </c>
      <c r="Z1538" s="74">
        <v>0.97081649509596357</v>
      </c>
      <c r="AA1538" s="74">
        <v>2.9183504904036421E-2</v>
      </c>
      <c r="AB1538" s="74">
        <v>3.6977657218639631E-3</v>
      </c>
      <c r="AC1538" s="74">
        <v>3.697765721863964E-3</v>
      </c>
      <c r="AD1538" t="s">
        <v>5810</v>
      </c>
    </row>
    <row r="1539" spans="1:30">
      <c r="A1539" s="165" t="s">
        <v>5983</v>
      </c>
      <c r="C1539" s="165" t="s">
        <v>8444</v>
      </c>
      <c r="D1539" s="169" t="s">
        <v>2905</v>
      </c>
      <c r="E1539" s="169" t="s">
        <v>3001</v>
      </c>
      <c r="F1539" s="174">
        <v>18.13</v>
      </c>
      <c r="G1539" s="174">
        <v>145.80000000000001</v>
      </c>
      <c r="H1539" s="74">
        <v>48.497624439222399</v>
      </c>
      <c r="I1539" s="74">
        <v>0.82847566416040097</v>
      </c>
      <c r="J1539" s="74">
        <v>15.833392261507671</v>
      </c>
      <c r="K1539" s="74">
        <v>0.1731524937201937</v>
      </c>
      <c r="L1539" s="74">
        <v>5.5966262085990541</v>
      </c>
      <c r="M1539" s="74">
        <v>11.438269086826351</v>
      </c>
      <c r="N1539" s="74">
        <v>2.2964446139625929</v>
      </c>
      <c r="O1539" s="74">
        <v>0.44323303301959172</v>
      </c>
      <c r="P1539" s="74">
        <v>0</v>
      </c>
      <c r="Q1539" s="74">
        <v>7.6186555659585459E-2</v>
      </c>
      <c r="R1539" s="74">
        <v>2.353695246</v>
      </c>
      <c r="S1539" s="74">
        <v>0</v>
      </c>
      <c r="T1539" s="74">
        <v>0</v>
      </c>
      <c r="U1539" s="74">
        <v>3.0700727999999999E-3</v>
      </c>
      <c r="V1539" s="74">
        <v>9.7650198399197805</v>
      </c>
      <c r="W1539" s="74">
        <v>1.9147095810623129</v>
      </c>
      <c r="X1539" s="74">
        <v>1157.8752668413169</v>
      </c>
      <c r="Y1539" s="74">
        <v>680</v>
      </c>
      <c r="Z1539" s="74">
        <v>0.9340443373427022</v>
      </c>
      <c r="AA1539" s="74">
        <v>6.595566265729777E-2</v>
      </c>
      <c r="AB1539" s="74">
        <v>4.7312601342853642E-4</v>
      </c>
      <c r="AC1539" s="74">
        <v>4.731260134285361E-4</v>
      </c>
      <c r="AD1539" t="s">
        <v>5810</v>
      </c>
    </row>
    <row r="1540" spans="1:30">
      <c r="A1540" s="165" t="s">
        <v>5984</v>
      </c>
      <c r="C1540" s="165" t="s">
        <v>8444</v>
      </c>
      <c r="D1540" s="169" t="s">
        <v>2905</v>
      </c>
      <c r="E1540" s="169" t="s">
        <v>3001</v>
      </c>
      <c r="F1540" s="174">
        <v>18.13</v>
      </c>
      <c r="G1540" s="174">
        <v>145.80000000000001</v>
      </c>
      <c r="H1540" s="74">
        <v>49.182196111941892</v>
      </c>
      <c r="I1540" s="74">
        <v>0.8494961904761904</v>
      </c>
      <c r="J1540" s="74">
        <v>16.164041861240829</v>
      </c>
      <c r="K1540" s="74">
        <v>0.19303726928537621</v>
      </c>
      <c r="L1540" s="74">
        <v>4.0308145649043414</v>
      </c>
      <c r="M1540" s="74">
        <v>12.15184917664671</v>
      </c>
      <c r="N1540" s="74">
        <v>2.3411967409743371</v>
      </c>
      <c r="O1540" s="74">
        <v>0.43986014949613778</v>
      </c>
      <c r="P1540" s="74">
        <v>0</v>
      </c>
      <c r="Q1540" s="74">
        <v>9.108016804416609E-2</v>
      </c>
      <c r="R1540" s="74">
        <v>2.370159326</v>
      </c>
      <c r="S1540" s="74">
        <v>0</v>
      </c>
      <c r="T1540" s="74">
        <v>0</v>
      </c>
      <c r="U1540" s="74">
        <v>7.220995199999999E-4</v>
      </c>
      <c r="V1540" s="74">
        <v>9.6337989686106678</v>
      </c>
      <c r="W1540" s="74">
        <v>1.888980001025641</v>
      </c>
      <c r="X1540" s="74">
        <v>1169.7206963323349</v>
      </c>
      <c r="Y1540" s="74">
        <v>620</v>
      </c>
      <c r="Z1540" s="74">
        <v>0.98895427010954873</v>
      </c>
      <c r="AA1540" s="74">
        <v>1.1045729890451279E-2</v>
      </c>
      <c r="AB1540" s="74">
        <v>1.1093032084011399E-2</v>
      </c>
      <c r="AC1540" s="74">
        <v>1.1093032084011399E-2</v>
      </c>
      <c r="AD1540" t="s">
        <v>5810</v>
      </c>
    </row>
    <row r="1541" spans="1:30">
      <c r="A1541" s="165" t="s">
        <v>5985</v>
      </c>
      <c r="C1541" s="165" t="s">
        <v>8444</v>
      </c>
      <c r="D1541" s="169" t="s">
        <v>2905</v>
      </c>
      <c r="E1541" s="169" t="s">
        <v>3001</v>
      </c>
      <c r="F1541" s="174">
        <v>18.13</v>
      </c>
      <c r="G1541" s="174">
        <v>145.80000000000001</v>
      </c>
      <c r="H1541" s="74">
        <v>51.364268318735313</v>
      </c>
      <c r="I1541" s="74">
        <v>1.1008249436090229</v>
      </c>
      <c r="J1541" s="74">
        <v>12.90478152101401</v>
      </c>
      <c r="K1541" s="74">
        <v>0.22028199424806141</v>
      </c>
      <c r="L1541" s="74">
        <v>4.3912372927381202</v>
      </c>
      <c r="M1541" s="74">
        <v>10.15102657185629</v>
      </c>
      <c r="N1541" s="74">
        <v>2.3168661418007832</v>
      </c>
      <c r="O1541" s="74">
        <v>0.79606074159803575</v>
      </c>
      <c r="P1541" s="74">
        <v>0</v>
      </c>
      <c r="Q1541" s="74">
        <v>0.21263495835216631</v>
      </c>
      <c r="R1541" s="74">
        <v>1.8743704560000001</v>
      </c>
      <c r="S1541" s="74">
        <v>0</v>
      </c>
      <c r="T1541" s="74">
        <v>0</v>
      </c>
      <c r="U1541" s="74">
        <v>4.4283212999999986E-3</v>
      </c>
      <c r="V1541" s="74">
        <v>11.126436379751819</v>
      </c>
      <c r="W1541" s="74">
        <v>2.18165397394278</v>
      </c>
      <c r="X1541" s="74">
        <v>1136.507041092814</v>
      </c>
      <c r="Y1541" s="74">
        <v>470</v>
      </c>
      <c r="Z1541" s="74">
        <v>0.88127352329763065</v>
      </c>
      <c r="AA1541" s="74">
        <v>0.1187264767023694</v>
      </c>
      <c r="AB1541" s="74">
        <v>1.919379053209146E-3</v>
      </c>
      <c r="AC1541" s="74">
        <v>1.919379053209146E-3</v>
      </c>
      <c r="AD1541" t="s">
        <v>5810</v>
      </c>
    </row>
    <row r="1542" spans="1:30">
      <c r="A1542" s="165" t="s">
        <v>5986</v>
      </c>
      <c r="C1542" s="165" t="s">
        <v>8444</v>
      </c>
      <c r="D1542" s="169" t="s">
        <v>2905</v>
      </c>
      <c r="E1542" s="169" t="s">
        <v>3001</v>
      </c>
      <c r="F1542" s="174">
        <v>18.13</v>
      </c>
      <c r="G1542" s="174">
        <v>145.80000000000001</v>
      </c>
      <c r="H1542" s="74">
        <v>52.701322367015599</v>
      </c>
      <c r="I1542" s="74">
        <v>1.3660005513784459</v>
      </c>
      <c r="J1542" s="74">
        <v>14.21793278852568</v>
      </c>
      <c r="K1542" s="74">
        <v>0.20659507080709161</v>
      </c>
      <c r="L1542" s="74">
        <v>3.4492629170952478</v>
      </c>
      <c r="M1542" s="74">
        <v>10.07407185628742</v>
      </c>
      <c r="N1542" s="74">
        <v>3.060735457807743</v>
      </c>
      <c r="O1542" s="74">
        <v>0.97524517878152328</v>
      </c>
      <c r="P1542" s="74">
        <v>0</v>
      </c>
      <c r="Q1542" s="74">
        <v>0.23234035319945759</v>
      </c>
      <c r="R1542" s="74">
        <v>0.52672355000000004</v>
      </c>
      <c r="S1542" s="74">
        <v>0</v>
      </c>
      <c r="T1542" s="74">
        <v>0</v>
      </c>
      <c r="U1542" s="74">
        <v>3.5055746999999998E-2</v>
      </c>
      <c r="V1542" s="74">
        <v>10.38831897863807</v>
      </c>
      <c r="W1542" s="74">
        <v>2.0369250862365029</v>
      </c>
      <c r="X1542" s="74">
        <v>1135.229592814371</v>
      </c>
      <c r="Y1542" s="74">
        <v>650</v>
      </c>
      <c r="Z1542" s="74">
        <v>7.6817659169190297E-2</v>
      </c>
      <c r="AA1542" s="74">
        <v>0.92318234083080974</v>
      </c>
      <c r="AB1542" s="74">
        <v>2.5977903628684702E-5</v>
      </c>
      <c r="AC1542" s="74">
        <v>2.5977903628684702E-5</v>
      </c>
      <c r="AD1542" t="s">
        <v>5810</v>
      </c>
    </row>
    <row r="1543" spans="1:30">
      <c r="A1543" s="165" t="s">
        <v>5987</v>
      </c>
      <c r="C1543" s="165" t="s">
        <v>8444</v>
      </c>
      <c r="D1543" s="169" t="s">
        <v>2905</v>
      </c>
      <c r="E1543" s="169" t="s">
        <v>3001</v>
      </c>
      <c r="F1543" s="174">
        <v>18.13</v>
      </c>
      <c r="G1543" s="174">
        <v>145.80000000000001</v>
      </c>
      <c r="H1543" s="74">
        <v>52.765500961333053</v>
      </c>
      <c r="I1543" s="74">
        <v>1.2903433395989969</v>
      </c>
      <c r="J1543" s="74">
        <v>13.821153268845899</v>
      </c>
      <c r="K1543" s="74">
        <v>0.2068533146456005</v>
      </c>
      <c r="L1543" s="74">
        <v>2.7253496811355689</v>
      </c>
      <c r="M1543" s="74">
        <v>10.75966841317365</v>
      </c>
      <c r="N1543" s="74">
        <v>2.6688847553284041</v>
      </c>
      <c r="O1543" s="74">
        <v>0.88453870402578127</v>
      </c>
      <c r="P1543" s="74">
        <v>0</v>
      </c>
      <c r="Q1543" s="74">
        <v>0.22042546329179311</v>
      </c>
      <c r="R1543" s="74">
        <v>0.97560068749999984</v>
      </c>
      <c r="S1543" s="74">
        <v>0</v>
      </c>
      <c r="T1543" s="74">
        <v>0</v>
      </c>
      <c r="U1543" s="74">
        <v>6.7193775000000001E-3</v>
      </c>
      <c r="V1543" s="74">
        <v>10.35004622450624</v>
      </c>
      <c r="W1543" s="74">
        <v>2.0294206253924738</v>
      </c>
      <c r="X1543" s="74">
        <v>1146.6104956586821</v>
      </c>
      <c r="Y1543" s="74">
        <v>240</v>
      </c>
      <c r="Z1543" s="74">
        <v>0.54782807066951766</v>
      </c>
      <c r="AA1543" s="74">
        <v>0.45217192933048228</v>
      </c>
      <c r="AB1543" s="74">
        <v>1.9917986804768989E-4</v>
      </c>
      <c r="AC1543" s="74">
        <v>1.9917986804768989E-4</v>
      </c>
      <c r="AD1543" t="s">
        <v>5810</v>
      </c>
    </row>
    <row r="1544" spans="1:30">
      <c r="A1544" s="165" t="s">
        <v>5988</v>
      </c>
      <c r="C1544" s="165" t="s">
        <v>8444</v>
      </c>
      <c r="D1544" s="169" t="s">
        <v>2905</v>
      </c>
      <c r="E1544" s="169" t="s">
        <v>3001</v>
      </c>
      <c r="F1544" s="174">
        <v>18.13</v>
      </c>
      <c r="G1544" s="174">
        <v>145.80000000000001</v>
      </c>
      <c r="H1544" s="74">
        <v>53.09709036530657</v>
      </c>
      <c r="I1544" s="74">
        <v>1.3917757205513781</v>
      </c>
      <c r="J1544" s="74">
        <v>14.066778685790529</v>
      </c>
      <c r="K1544" s="74">
        <v>0.19594251246860089</v>
      </c>
      <c r="L1544" s="74">
        <v>2.307551170541041</v>
      </c>
      <c r="M1544" s="74">
        <v>10.724688997005989</v>
      </c>
      <c r="N1544" s="74">
        <v>2.6344444889082208</v>
      </c>
      <c r="O1544" s="74">
        <v>0.90742612793493271</v>
      </c>
      <c r="P1544" s="74">
        <v>0</v>
      </c>
      <c r="Q1544" s="74">
        <v>0.25972168673726348</v>
      </c>
      <c r="R1544" s="74">
        <v>1.3884522859999999</v>
      </c>
      <c r="S1544" s="74">
        <v>0</v>
      </c>
      <c r="T1544" s="74">
        <v>0</v>
      </c>
      <c r="U1544" s="74">
        <v>4.8250161000000001E-3</v>
      </c>
      <c r="V1544" s="74">
        <v>10.05479926406074</v>
      </c>
      <c r="W1544" s="74">
        <v>1.971529070309963</v>
      </c>
      <c r="X1544" s="74">
        <v>1146.029837350299</v>
      </c>
      <c r="Y1544" s="74">
        <v>310</v>
      </c>
      <c r="Z1544" s="74">
        <v>0.77079327303442113</v>
      </c>
      <c r="AA1544" s="74">
        <v>0.22920672696557889</v>
      </c>
      <c r="AB1544" s="74">
        <v>9.9867895226333375E-4</v>
      </c>
      <c r="AC1544" s="74">
        <v>9.9867895226333375E-4</v>
      </c>
      <c r="AD1544" t="s">
        <v>5810</v>
      </c>
    </row>
    <row r="1545" spans="1:30">
      <c r="A1545" s="165" t="s">
        <v>5989</v>
      </c>
      <c r="C1545" s="165" t="s">
        <v>8444</v>
      </c>
      <c r="D1545" s="169" t="s">
        <v>2905</v>
      </c>
      <c r="E1545" s="169" t="s">
        <v>3001</v>
      </c>
      <c r="F1545" s="174">
        <v>18.13</v>
      </c>
      <c r="G1545" s="174">
        <v>145.80000000000001</v>
      </c>
      <c r="H1545" s="74">
        <v>51.877697073274938</v>
      </c>
      <c r="I1545" s="74">
        <v>1.203591961152882</v>
      </c>
      <c r="J1545" s="74">
        <v>13.263772515010009</v>
      </c>
      <c r="K1545" s="74">
        <v>0.23506645400269391</v>
      </c>
      <c r="L1545" s="74">
        <v>3.9134097839950628</v>
      </c>
      <c r="M1545" s="74">
        <v>10.18600598802395</v>
      </c>
      <c r="N1545" s="74">
        <v>2.4463372803392782</v>
      </c>
      <c r="O1545" s="74">
        <v>0.83129532840554499</v>
      </c>
      <c r="P1545" s="74">
        <v>0</v>
      </c>
      <c r="Q1545" s="74">
        <v>0.19270043100665071</v>
      </c>
      <c r="R1545" s="74">
        <v>1.36640115</v>
      </c>
      <c r="S1545" s="74">
        <v>0</v>
      </c>
      <c r="T1545" s="74">
        <v>0</v>
      </c>
      <c r="U1545" s="74">
        <v>3.7757871000000001E-3</v>
      </c>
      <c r="V1545" s="74">
        <v>10.962410290615431</v>
      </c>
      <c r="W1545" s="74">
        <v>2.149491998896941</v>
      </c>
      <c r="X1545" s="74">
        <v>1137.0876994011969</v>
      </c>
      <c r="Y1545" s="74">
        <v>290</v>
      </c>
      <c r="Z1545" s="74">
        <v>0.82711996295201706</v>
      </c>
      <c r="AA1545" s="74">
        <v>0.17288003704798291</v>
      </c>
      <c r="AB1545" s="74">
        <v>1.2982516235533191E-3</v>
      </c>
      <c r="AC1545" s="74">
        <v>1.2982516235533191E-3</v>
      </c>
      <c r="AD1545" t="s">
        <v>5810</v>
      </c>
    </row>
    <row r="1546" spans="1:30">
      <c r="A1546" s="165" t="s">
        <v>5990</v>
      </c>
      <c r="C1546" s="165" t="s">
        <v>8444</v>
      </c>
      <c r="D1546" s="169" t="s">
        <v>2905</v>
      </c>
      <c r="E1546" s="169" t="s">
        <v>3001</v>
      </c>
      <c r="F1546" s="174">
        <v>18.13</v>
      </c>
      <c r="G1546" s="174">
        <v>145.80000000000001</v>
      </c>
      <c r="H1546" s="74">
        <v>52.925947447126688</v>
      </c>
      <c r="I1546" s="74">
        <v>1.1718109273182959</v>
      </c>
      <c r="J1546" s="74">
        <v>14.09512008005337</v>
      </c>
      <c r="K1546" s="74">
        <v>0.21021048454621569</v>
      </c>
      <c r="L1546" s="74">
        <v>2.4857311664266621</v>
      </c>
      <c r="M1546" s="74">
        <v>10.5358001497006</v>
      </c>
      <c r="N1546" s="74">
        <v>2.5369872966507181</v>
      </c>
      <c r="O1546" s="74">
        <v>0.90104174126553771</v>
      </c>
      <c r="P1546" s="74">
        <v>0</v>
      </c>
      <c r="Q1546" s="74">
        <v>0.1853681910634726</v>
      </c>
      <c r="R1546" s="74">
        <v>1.3424034874999999</v>
      </c>
      <c r="S1546" s="74">
        <v>0</v>
      </c>
      <c r="T1546" s="74">
        <v>0</v>
      </c>
      <c r="U1546" s="74">
        <v>3.5616293999999999E-3</v>
      </c>
      <c r="V1546" s="74">
        <v>10.071201872974379</v>
      </c>
      <c r="W1546" s="74">
        <v>1.974745267814547</v>
      </c>
      <c r="X1546" s="74">
        <v>1142.8942824850301</v>
      </c>
      <c r="Y1546" s="74">
        <v>280</v>
      </c>
      <c r="Z1546" s="74">
        <v>0.79882398614850036</v>
      </c>
      <c r="AA1546" s="74">
        <v>0.20117601385149961</v>
      </c>
      <c r="AB1546" s="74">
        <v>2.8172298626573801E-4</v>
      </c>
      <c r="AC1546" s="74">
        <v>2.8172298626573779E-4</v>
      </c>
      <c r="AD1546" t="s">
        <v>5810</v>
      </c>
    </row>
    <row r="1547" spans="1:30">
      <c r="A1547" s="165" t="s">
        <v>5991</v>
      </c>
      <c r="C1547" s="165" t="s">
        <v>8444</v>
      </c>
      <c r="D1547" s="169" t="s">
        <v>2905</v>
      </c>
      <c r="E1547" s="169" t="s">
        <v>3001</v>
      </c>
      <c r="F1547" s="174">
        <v>18.13</v>
      </c>
      <c r="G1547" s="174">
        <v>145.80000000000001</v>
      </c>
      <c r="H1547" s="74">
        <v>53.332411877803899</v>
      </c>
      <c r="I1547" s="74">
        <v>1.389356691729323</v>
      </c>
      <c r="J1547" s="74">
        <v>14.246274182788531</v>
      </c>
      <c r="K1547" s="74">
        <v>0.22764194364556409</v>
      </c>
      <c r="L1547" s="74">
        <v>2.4250388644311869</v>
      </c>
      <c r="M1547" s="74">
        <v>10.5777754491018</v>
      </c>
      <c r="N1547" s="74">
        <v>2.6313441909525879</v>
      </c>
      <c r="O1547" s="74">
        <v>0.96416284720446044</v>
      </c>
      <c r="P1547" s="74">
        <v>0</v>
      </c>
      <c r="Q1547" s="74">
        <v>0.20805230838767999</v>
      </c>
      <c r="R1547" s="74">
        <v>1.0694011635</v>
      </c>
      <c r="S1547" s="74">
        <v>0</v>
      </c>
      <c r="T1547" s="74">
        <v>0</v>
      </c>
      <c r="U1547" s="74">
        <v>2.6561304000000002E-3</v>
      </c>
      <c r="V1547" s="74">
        <v>9.8415653481834298</v>
      </c>
      <c r="W1547" s="74">
        <v>1.929718502750372</v>
      </c>
      <c r="X1547" s="74">
        <v>1143.5910724550899</v>
      </c>
      <c r="Y1547" s="74">
        <v>190</v>
      </c>
      <c r="Z1547" s="74">
        <v>0.7877231782131211</v>
      </c>
      <c r="AA1547" s="74">
        <v>0.2122768217868789</v>
      </c>
      <c r="AB1547" s="74">
        <v>5.9491101677681501E-4</v>
      </c>
      <c r="AC1547" s="74">
        <v>5.9491101677681512E-4</v>
      </c>
      <c r="AD1547" t="s">
        <v>5810</v>
      </c>
    </row>
    <row r="1548" spans="1:30">
      <c r="A1548" s="165" t="s">
        <v>5992</v>
      </c>
      <c r="C1548" s="165" t="s">
        <v>8444</v>
      </c>
      <c r="D1548" s="169" t="s">
        <v>2905</v>
      </c>
      <c r="E1548" s="169" t="s">
        <v>3001</v>
      </c>
      <c r="F1548" s="174">
        <v>18.13</v>
      </c>
      <c r="G1548" s="174">
        <v>145.80000000000001</v>
      </c>
      <c r="H1548" s="74">
        <v>52.615750907925658</v>
      </c>
      <c r="I1548" s="74">
        <v>1.399616710526316</v>
      </c>
      <c r="J1548" s="74">
        <v>13.868388925950629</v>
      </c>
      <c r="K1548" s="74">
        <v>0.20407719338163019</v>
      </c>
      <c r="L1548" s="74">
        <v>2.8772462620859911</v>
      </c>
      <c r="M1548" s="74">
        <v>10.5148125</v>
      </c>
      <c r="N1548" s="74">
        <v>2.70049431491953</v>
      </c>
      <c r="O1548" s="74">
        <v>0.87851569773389926</v>
      </c>
      <c r="P1548" s="74">
        <v>0</v>
      </c>
      <c r="Q1548" s="74">
        <v>0.20977080212436239</v>
      </c>
      <c r="R1548" s="74">
        <v>1.4370568560000001</v>
      </c>
      <c r="S1548" s="74">
        <v>0</v>
      </c>
      <c r="T1548" s="74">
        <v>0</v>
      </c>
      <c r="U1548" s="74">
        <v>2.0107826999999998E-3</v>
      </c>
      <c r="V1548" s="74">
        <v>10.49220216842445</v>
      </c>
      <c r="W1548" s="74">
        <v>2.0572943370988681</v>
      </c>
      <c r="X1548" s="74">
        <v>1142.5458874999999</v>
      </c>
      <c r="Y1548" s="74">
        <v>280</v>
      </c>
      <c r="Z1548" s="74">
        <v>0.90736246913662133</v>
      </c>
      <c r="AA1548" s="74">
        <v>9.2637530863378698E-2</v>
      </c>
      <c r="AB1548" s="74">
        <v>1.7954445567441211E-3</v>
      </c>
      <c r="AC1548" s="74">
        <v>1.7954445567441211E-3</v>
      </c>
      <c r="AD1548" t="s">
        <v>5810</v>
      </c>
    </row>
    <row r="1549" spans="1:30">
      <c r="A1549" s="165" t="s">
        <v>5993</v>
      </c>
      <c r="C1549" s="165" t="s">
        <v>8444</v>
      </c>
      <c r="D1549" s="169" t="s">
        <v>2905</v>
      </c>
      <c r="E1549" s="169" t="s">
        <v>3001</v>
      </c>
      <c r="F1549" s="174">
        <v>18.13</v>
      </c>
      <c r="G1549" s="174">
        <v>145.80000000000001</v>
      </c>
      <c r="H1549" s="74">
        <v>52.530179448835717</v>
      </c>
      <c r="I1549" s="74">
        <v>1.157797243107769</v>
      </c>
      <c r="J1549" s="74">
        <v>13.811706137424951</v>
      </c>
      <c r="K1549" s="74">
        <v>0.17670334649969061</v>
      </c>
      <c r="L1549" s="74">
        <v>3.4632752108619629</v>
      </c>
      <c r="M1549" s="74">
        <v>10.067075973053891</v>
      </c>
      <c r="N1549" s="74">
        <v>2.4759249064810791</v>
      </c>
      <c r="O1549" s="74">
        <v>0.90808865862703969</v>
      </c>
      <c r="P1549" s="74">
        <v>0</v>
      </c>
      <c r="Q1549" s="74">
        <v>0.20644838090010981</v>
      </c>
      <c r="R1549" s="74">
        <v>1.2691489235</v>
      </c>
      <c r="S1549" s="74">
        <v>0</v>
      </c>
      <c r="T1549" s="74">
        <v>0</v>
      </c>
      <c r="U1549" s="74">
        <v>7.5716964000000003E-3</v>
      </c>
      <c r="V1549" s="74">
        <v>10.552345067774461</v>
      </c>
      <c r="W1549" s="74">
        <v>2.069087061282342</v>
      </c>
      <c r="X1549" s="74">
        <v>1135.113461152695</v>
      </c>
      <c r="Y1549" s="74">
        <v>330</v>
      </c>
      <c r="Z1549" s="74">
        <v>0.6444989880237354</v>
      </c>
      <c r="AA1549" s="74">
        <v>0.3555010119762646</v>
      </c>
      <c r="AB1549" s="74">
        <v>3.3551554515242878E-5</v>
      </c>
      <c r="AC1549" s="74">
        <v>3.3551554515242891E-5</v>
      </c>
      <c r="AD1549" t="s">
        <v>5810</v>
      </c>
    </row>
    <row r="1550" spans="1:30">
      <c r="A1550" s="165" t="s">
        <v>5994</v>
      </c>
      <c r="C1550" s="165" t="s">
        <v>8444</v>
      </c>
      <c r="D1550" s="169" t="s">
        <v>2905</v>
      </c>
      <c r="E1550" s="169" t="s">
        <v>3001</v>
      </c>
      <c r="F1550" s="174">
        <v>18.13</v>
      </c>
      <c r="G1550" s="174">
        <v>145.80000000000001</v>
      </c>
      <c r="H1550" s="74">
        <v>52.669233069856872</v>
      </c>
      <c r="I1550" s="74">
        <v>1.2914277318295739</v>
      </c>
      <c r="J1550" s="74">
        <v>14.55802951967979</v>
      </c>
      <c r="K1550" s="74">
        <v>0.25759822891259238</v>
      </c>
      <c r="L1550" s="74">
        <v>2.976078535280807</v>
      </c>
      <c r="M1550" s="74">
        <v>10.675717814371261</v>
      </c>
      <c r="N1550" s="74">
        <v>2.8625859797738151</v>
      </c>
      <c r="O1550" s="74">
        <v>0.95699546971712102</v>
      </c>
      <c r="P1550" s="74">
        <v>0</v>
      </c>
      <c r="Q1550" s="74">
        <v>0.30531905388390268</v>
      </c>
      <c r="R1550" s="74">
        <v>0.19461430399999999</v>
      </c>
      <c r="S1550" s="74">
        <v>0</v>
      </c>
      <c r="T1550" s="74">
        <v>0</v>
      </c>
      <c r="U1550" s="74">
        <v>4.9673088000000004E-3</v>
      </c>
      <c r="V1550" s="74">
        <v>10.73824130212903</v>
      </c>
      <c r="W1550" s="74">
        <v>2.105537299667628</v>
      </c>
      <c r="X1550" s="74">
        <v>1145.2169157185631</v>
      </c>
      <c r="Y1550" s="74">
        <v>90</v>
      </c>
      <c r="Z1550" s="74">
        <v>7.2280634948487785E-2</v>
      </c>
      <c r="AA1550" s="74">
        <v>0.9277193650515122</v>
      </c>
      <c r="AB1550" s="74">
        <v>3.5440837659371082E-4</v>
      </c>
      <c r="AC1550" s="74">
        <v>3.5440837659371082E-4</v>
      </c>
      <c r="AD1550" t="s">
        <v>5810</v>
      </c>
    </row>
    <row r="1551" spans="1:30">
      <c r="A1551" s="165" t="s">
        <v>6135</v>
      </c>
      <c r="C1551" s="165" t="s">
        <v>8444</v>
      </c>
      <c r="D1551" s="169" t="s">
        <v>2905</v>
      </c>
      <c r="E1551" s="169" t="s">
        <v>3001</v>
      </c>
      <c r="F1551" s="174">
        <v>18.13</v>
      </c>
      <c r="G1551" s="174">
        <v>145.80000000000001</v>
      </c>
      <c r="H1551" s="74">
        <v>50.123482161931221</v>
      </c>
      <c r="I1551" s="74">
        <v>1.079220513784461</v>
      </c>
      <c r="J1551" s="74">
        <v>15.398824216144099</v>
      </c>
      <c r="K1551" s="74">
        <v>0.25211054734427901</v>
      </c>
      <c r="L1551" s="74">
        <v>3.5402184571075912</v>
      </c>
      <c r="M1551" s="74">
        <v>11.41728143712575</v>
      </c>
      <c r="N1551" s="74">
        <v>2.691193421052632</v>
      </c>
      <c r="O1551" s="74">
        <v>0.67373348380991349</v>
      </c>
      <c r="P1551" s="74">
        <v>0</v>
      </c>
      <c r="Q1551" s="74">
        <v>0.22260222202492411</v>
      </c>
      <c r="R1551" s="74">
        <v>0.122717696</v>
      </c>
      <c r="S1551" s="74">
        <v>0</v>
      </c>
      <c r="T1551" s="74">
        <v>0</v>
      </c>
      <c r="U1551" s="74">
        <v>6.1933257E-4</v>
      </c>
      <c r="V1551" s="74">
        <v>11.323267686715489</v>
      </c>
      <c r="W1551" s="74">
        <v>2.2202483439977891</v>
      </c>
      <c r="X1551" s="74">
        <v>1157.526871856287</v>
      </c>
      <c r="Y1551" s="74">
        <v>10</v>
      </c>
      <c r="Z1551" s="74">
        <v>0.27214960711945441</v>
      </c>
      <c r="AA1551" s="74">
        <v>0.72785039288054565</v>
      </c>
      <c r="AB1551" s="74">
        <v>2.6780047388884597E-4</v>
      </c>
      <c r="AC1551" s="74">
        <v>2.6780047388884592E-4</v>
      </c>
      <c r="AD1551" t="s">
        <v>5810</v>
      </c>
    </row>
    <row r="1552" spans="1:30">
      <c r="A1552" s="165" t="s">
        <v>6136</v>
      </c>
      <c r="C1552" s="165" t="s">
        <v>8444</v>
      </c>
      <c r="D1552" s="169" t="s">
        <v>2905</v>
      </c>
      <c r="E1552" s="169" t="s">
        <v>3001</v>
      </c>
      <c r="F1552" s="174">
        <v>18.13</v>
      </c>
      <c r="G1552" s="174">
        <v>145.80000000000001</v>
      </c>
      <c r="H1552" s="74">
        <v>45.780730613116859</v>
      </c>
      <c r="I1552" s="74">
        <v>0.59524791979949865</v>
      </c>
      <c r="J1552" s="74">
        <v>16.249066044029352</v>
      </c>
      <c r="K1552" s="74">
        <v>0.29904636499326509</v>
      </c>
      <c r="L1552" s="74">
        <v>4.9747788520880478</v>
      </c>
      <c r="M1552" s="74">
        <v>12.424688622754489</v>
      </c>
      <c r="N1552" s="74">
        <v>2.063315687255328</v>
      </c>
      <c r="O1552" s="74">
        <v>0.39053172796562491</v>
      </c>
      <c r="P1552" s="74">
        <v>0</v>
      </c>
      <c r="Q1552" s="74">
        <v>9.9901769225802295E-2</v>
      </c>
      <c r="R1552" s="74">
        <v>0.44046275000000001</v>
      </c>
      <c r="S1552" s="74">
        <v>0</v>
      </c>
      <c r="T1552" s="74">
        <v>0</v>
      </c>
      <c r="U1552" s="74">
        <v>3.2641083E-3</v>
      </c>
      <c r="V1552" s="74">
        <v>12.97993118699303</v>
      </c>
      <c r="W1552" s="74">
        <v>2.5450842919607681</v>
      </c>
      <c r="X1552" s="74">
        <v>1174.249831137724</v>
      </c>
      <c r="Y1552" s="74">
        <v>90</v>
      </c>
      <c r="Z1552" s="74">
        <v>0.41297368776293769</v>
      </c>
      <c r="AA1552" s="74">
        <v>0.58702631223706225</v>
      </c>
      <c r="AB1552" s="74">
        <v>4.3360959718371199E-4</v>
      </c>
      <c r="AC1552" s="74">
        <v>4.336095971837122E-4</v>
      </c>
      <c r="AD1552" t="s">
        <v>5810</v>
      </c>
    </row>
    <row r="1553" spans="1:30">
      <c r="A1553" s="165" t="s">
        <v>6137</v>
      </c>
      <c r="C1553" s="165" t="s">
        <v>8444</v>
      </c>
      <c r="D1553" s="169" t="s">
        <v>2905</v>
      </c>
      <c r="E1553" s="169" t="s">
        <v>3001</v>
      </c>
      <c r="F1553" s="174">
        <v>18.13</v>
      </c>
      <c r="G1553" s="174">
        <v>145.80000000000001</v>
      </c>
      <c r="H1553" s="74">
        <v>47.246141850032053</v>
      </c>
      <c r="I1553" s="74">
        <v>0.8102912406015037</v>
      </c>
      <c r="J1553" s="74">
        <v>16.957600900600401</v>
      </c>
      <c r="K1553" s="74">
        <v>0.28458471003676872</v>
      </c>
      <c r="L1553" s="74">
        <v>3.3469482987039698</v>
      </c>
      <c r="M1553" s="74">
        <v>12.802466317365271</v>
      </c>
      <c r="N1553" s="74">
        <v>2.100047478251414</v>
      </c>
      <c r="O1553" s="74">
        <v>0.41763525627909359</v>
      </c>
      <c r="P1553" s="74">
        <v>0</v>
      </c>
      <c r="Q1553" s="74">
        <v>0.17391156615225681</v>
      </c>
      <c r="R1553" s="74">
        <v>0.27834248750000001</v>
      </c>
      <c r="S1553" s="74">
        <v>0</v>
      </c>
      <c r="T1553" s="74">
        <v>0</v>
      </c>
      <c r="U1553" s="74">
        <v>3.5688158999999998E-3</v>
      </c>
      <c r="V1553" s="74">
        <v>12.14339813239744</v>
      </c>
      <c r="W1553" s="74">
        <v>2.3810582192269858</v>
      </c>
      <c r="X1553" s="74">
        <v>1180.520940868264</v>
      </c>
      <c r="Y1553" s="74">
        <v>80</v>
      </c>
      <c r="Z1553" s="74">
        <v>0.1853078347084883</v>
      </c>
      <c r="AA1553" s="74">
        <v>0.81469216529151167</v>
      </c>
      <c r="AB1553" s="74">
        <v>3.4897813771238908E-4</v>
      </c>
      <c r="AC1553" s="74">
        <v>3.4897813771238902E-4</v>
      </c>
      <c r="AD1553" t="s">
        <v>5810</v>
      </c>
    </row>
    <row r="1554" spans="1:30">
      <c r="A1554" s="165" t="s">
        <v>6138</v>
      </c>
      <c r="C1554" s="165" t="s">
        <v>8444</v>
      </c>
      <c r="D1554" s="169" t="s">
        <v>2905</v>
      </c>
      <c r="E1554" s="169" t="s">
        <v>3001</v>
      </c>
      <c r="F1554" s="174">
        <v>18.13</v>
      </c>
      <c r="G1554" s="174">
        <v>145.80000000000001</v>
      </c>
      <c r="H1554" s="74">
        <v>46.572266609698787</v>
      </c>
      <c r="I1554" s="74">
        <v>0.7757575187969924</v>
      </c>
      <c r="J1554" s="74">
        <v>18.251857905270182</v>
      </c>
      <c r="K1554" s="74">
        <v>0.14009728239105901</v>
      </c>
      <c r="L1554" s="74">
        <v>3.2619624933141331</v>
      </c>
      <c r="M1554" s="74">
        <v>14.32756886227545</v>
      </c>
      <c r="N1554" s="74">
        <v>2.0308299565028269</v>
      </c>
      <c r="O1554" s="74">
        <v>0.47666071793953652</v>
      </c>
      <c r="P1554" s="74">
        <v>0</v>
      </c>
      <c r="Q1554" s="74">
        <v>0.23279861819590619</v>
      </c>
      <c r="R1554" s="74">
        <v>0.14046875</v>
      </c>
      <c r="S1554" s="74">
        <v>0</v>
      </c>
      <c r="T1554" s="74">
        <v>0</v>
      </c>
      <c r="U1554" s="74">
        <v>1.25361306E-3</v>
      </c>
      <c r="V1554" s="74">
        <v>10.781981592565399</v>
      </c>
      <c r="W1554" s="74">
        <v>2.114113826346518</v>
      </c>
      <c r="X1554" s="74">
        <v>1205.8376431137719</v>
      </c>
      <c r="Y1554" s="74">
        <v>30</v>
      </c>
      <c r="Z1554" s="74">
        <v>0.12898273714772041</v>
      </c>
      <c r="AA1554" s="74">
        <v>0.87101726285227965</v>
      </c>
      <c r="AB1554" s="74">
        <v>6.5761077926625543E-5</v>
      </c>
      <c r="AC1554" s="74">
        <v>6.5761077926625516E-5</v>
      </c>
      <c r="AD1554" t="s">
        <v>5810</v>
      </c>
    </row>
    <row r="1555" spans="1:30">
      <c r="A1555" s="165" t="s">
        <v>6139</v>
      </c>
      <c r="C1555" s="165" t="s">
        <v>8444</v>
      </c>
      <c r="D1555" s="169" t="s">
        <v>2905</v>
      </c>
      <c r="E1555" s="169" t="s">
        <v>3001</v>
      </c>
      <c r="F1555" s="174">
        <v>18.13</v>
      </c>
      <c r="G1555" s="174">
        <v>145.80000000000001</v>
      </c>
      <c r="H1555" s="74">
        <v>46.411820123905159</v>
      </c>
      <c r="I1555" s="74">
        <v>0.82997713032581455</v>
      </c>
      <c r="J1555" s="74">
        <v>17.656688625750501</v>
      </c>
      <c r="K1555" s="74">
        <v>0.21944270177290759</v>
      </c>
      <c r="L1555" s="74">
        <v>3.2627916231228151</v>
      </c>
      <c r="M1555" s="74">
        <v>14.57942065868264</v>
      </c>
      <c r="N1555" s="74">
        <v>1.935664288821227</v>
      </c>
      <c r="O1555" s="74">
        <v>0.43763163716814157</v>
      </c>
      <c r="P1555" s="74">
        <v>0</v>
      </c>
      <c r="Q1555" s="74">
        <v>0.20404248966875441</v>
      </c>
      <c r="R1555" s="74">
        <v>8.7661784000000006E-2</v>
      </c>
      <c r="S1555" s="74">
        <v>0</v>
      </c>
      <c r="T1555" s="74">
        <v>0</v>
      </c>
      <c r="U1555" s="74">
        <v>1.2633867E-3</v>
      </c>
      <c r="V1555" s="74">
        <v>11.02802072626999</v>
      </c>
      <c r="W1555" s="74">
        <v>2.1623567889152771</v>
      </c>
      <c r="X1555" s="74">
        <v>1210.018382934132</v>
      </c>
      <c r="Y1555" s="74">
        <v>20</v>
      </c>
      <c r="Z1555" s="74">
        <v>7.6843868572390922E-2</v>
      </c>
      <c r="AA1555" s="74">
        <v>0.92315613142760911</v>
      </c>
      <c r="AB1555" s="74">
        <v>4.3238314357703508E-4</v>
      </c>
      <c r="AC1555" s="74">
        <v>4.3238314357703492E-4</v>
      </c>
      <c r="AD1555" t="s">
        <v>5810</v>
      </c>
    </row>
    <row r="1556" spans="1:30">
      <c r="A1556" s="165" t="s">
        <v>6140</v>
      </c>
      <c r="C1556" s="165" t="s">
        <v>8444</v>
      </c>
      <c r="D1556" s="169" t="s">
        <v>2905</v>
      </c>
      <c r="E1556" s="169" t="s">
        <v>3001</v>
      </c>
      <c r="F1556" s="174">
        <v>18.13</v>
      </c>
      <c r="G1556" s="174">
        <v>145.80000000000001</v>
      </c>
      <c r="H1556" s="74">
        <v>46.871766716513569</v>
      </c>
      <c r="I1556" s="74">
        <v>0.84048739348370927</v>
      </c>
      <c r="J1556" s="74">
        <v>18.535271847898599</v>
      </c>
      <c r="K1556" s="74">
        <v>0.20840277767665369</v>
      </c>
      <c r="L1556" s="74">
        <v>2.729329504217239</v>
      </c>
      <c r="M1556" s="74">
        <v>14.971190119760481</v>
      </c>
      <c r="N1556" s="74">
        <v>2.3502954414963031</v>
      </c>
      <c r="O1556" s="74">
        <v>0.45762801805718972</v>
      </c>
      <c r="P1556" s="74">
        <v>0</v>
      </c>
      <c r="Q1556" s="74">
        <v>0.1170867065926261</v>
      </c>
      <c r="R1556" s="74">
        <v>0.1000477235</v>
      </c>
      <c r="S1556" s="74">
        <v>0</v>
      </c>
      <c r="T1556" s="74">
        <v>0</v>
      </c>
      <c r="U1556" s="74">
        <v>1.2763224E-3</v>
      </c>
      <c r="V1556" s="74">
        <v>10.39925405124716</v>
      </c>
      <c r="W1556" s="74">
        <v>2.039069217906226</v>
      </c>
      <c r="X1556" s="74">
        <v>1216.5217559880241</v>
      </c>
      <c r="Y1556" s="74">
        <v>20</v>
      </c>
      <c r="Z1556" s="74">
        <v>9.5995091661073756E-2</v>
      </c>
      <c r="AA1556" s="74">
        <v>0.90400490833892622</v>
      </c>
      <c r="AB1556" s="74">
        <v>4.7921954016929858E-4</v>
      </c>
      <c r="AC1556" s="74">
        <v>4.7921954016929858E-4</v>
      </c>
      <c r="AD1556" t="s">
        <v>5810</v>
      </c>
    </row>
    <row r="1557" spans="1:30">
      <c r="A1557" s="165" t="s">
        <v>6141</v>
      </c>
      <c r="C1557" s="165" t="s">
        <v>8444</v>
      </c>
      <c r="D1557" s="169" t="s">
        <v>2905</v>
      </c>
      <c r="E1557" s="169" t="s">
        <v>3001</v>
      </c>
      <c r="F1557" s="174">
        <v>18.13</v>
      </c>
      <c r="G1557" s="174">
        <v>145.80000000000001</v>
      </c>
      <c r="H1557" s="74">
        <v>52.166500747703488</v>
      </c>
      <c r="I1557" s="74">
        <v>1.381849360902256</v>
      </c>
      <c r="J1557" s="74">
        <v>14.208485657104729</v>
      </c>
      <c r="K1557" s="74">
        <v>0.26870271396847362</v>
      </c>
      <c r="L1557" s="74">
        <v>2.9561794198724551</v>
      </c>
      <c r="M1557" s="74">
        <v>10.50082073353293</v>
      </c>
      <c r="N1557" s="74">
        <v>2.3609442909960849</v>
      </c>
      <c r="O1557" s="74">
        <v>0.95145430392858965</v>
      </c>
      <c r="P1557" s="74">
        <v>0</v>
      </c>
      <c r="Q1557" s="74">
        <v>0.1456137026215536</v>
      </c>
      <c r="R1557" s="74">
        <v>0.3348143435</v>
      </c>
      <c r="S1557" s="74">
        <v>0</v>
      </c>
      <c r="T1557" s="74">
        <v>0</v>
      </c>
      <c r="U1557" s="74">
        <v>2.9162817E-3</v>
      </c>
      <c r="V1557" s="74">
        <v>11.53103406628825</v>
      </c>
      <c r="W1557" s="74">
        <v>2.2609868457225182</v>
      </c>
      <c r="X1557" s="74">
        <v>1142.313624176646</v>
      </c>
      <c r="Y1557" s="74">
        <v>60</v>
      </c>
      <c r="Z1557" s="74">
        <v>0.3133195705399951</v>
      </c>
      <c r="AA1557" s="74">
        <v>0.68668042946000485</v>
      </c>
      <c r="AB1557" s="74">
        <v>6.3440596310296695E-4</v>
      </c>
      <c r="AC1557" s="74">
        <v>6.3440596310296673E-4</v>
      </c>
      <c r="AD1557" t="s">
        <v>5810</v>
      </c>
    </row>
    <row r="1558" spans="1:30">
      <c r="A1558" s="165" t="s">
        <v>6142</v>
      </c>
      <c r="C1558" s="165" t="s">
        <v>8444</v>
      </c>
      <c r="D1558" s="169" t="s">
        <v>2905</v>
      </c>
      <c r="E1558" s="169" t="s">
        <v>3001</v>
      </c>
      <c r="F1558" s="174">
        <v>18.13</v>
      </c>
      <c r="G1558" s="174">
        <v>145.80000000000001</v>
      </c>
      <c r="H1558" s="74">
        <v>51.792125614185011</v>
      </c>
      <c r="I1558" s="74">
        <v>1.212934417293233</v>
      </c>
      <c r="J1558" s="74">
        <v>13.85894179452969</v>
      </c>
      <c r="K1558" s="74">
        <v>0.2116308256580145</v>
      </c>
      <c r="L1558" s="74">
        <v>4.1180390207776174</v>
      </c>
      <c r="M1558" s="74">
        <v>10.43785778443114</v>
      </c>
      <c r="N1558" s="74">
        <v>2.626626346237495</v>
      </c>
      <c r="O1558" s="74">
        <v>0.88194881132027203</v>
      </c>
      <c r="P1558" s="74">
        <v>0</v>
      </c>
      <c r="Q1558" s="74">
        <v>0.19590828598179119</v>
      </c>
      <c r="R1558" s="74">
        <v>0.11621532599999999</v>
      </c>
      <c r="S1558" s="74">
        <v>0</v>
      </c>
      <c r="T1558" s="74">
        <v>0</v>
      </c>
      <c r="U1558" s="74">
        <v>1.3231783799999999E-3</v>
      </c>
      <c r="V1558" s="74">
        <v>11.13737145236091</v>
      </c>
      <c r="W1558" s="74">
        <v>2.183798105612504</v>
      </c>
      <c r="X1558" s="74">
        <v>1141.2684392215569</v>
      </c>
      <c r="Y1558" s="74">
        <v>20</v>
      </c>
      <c r="Z1558" s="74">
        <v>0.1195638955109054</v>
      </c>
      <c r="AA1558" s="74">
        <v>0.8804361044890946</v>
      </c>
      <c r="AB1558" s="74">
        <v>3.2572755719101159E-4</v>
      </c>
      <c r="AC1558" s="74">
        <v>3.2572755719101142E-4</v>
      </c>
      <c r="AD1558" t="s">
        <v>5810</v>
      </c>
    </row>
    <row r="1559" spans="1:30">
      <c r="A1559" s="165" t="s">
        <v>6143</v>
      </c>
      <c r="C1559" s="165" t="s">
        <v>8444</v>
      </c>
      <c r="D1559" s="169" t="s">
        <v>2905</v>
      </c>
      <c r="E1559" s="169" t="s">
        <v>3001</v>
      </c>
      <c r="F1559" s="174">
        <v>18.13</v>
      </c>
      <c r="G1559" s="174">
        <v>145.80000000000001</v>
      </c>
      <c r="H1559" s="74">
        <v>52.230679342020927</v>
      </c>
      <c r="I1559" s="74">
        <v>1.240377882205514</v>
      </c>
      <c r="J1559" s="74">
        <v>14.860337725150099</v>
      </c>
      <c r="K1559" s="74">
        <v>0.2060140221704467</v>
      </c>
      <c r="L1559" s="74">
        <v>2.6908578810944248</v>
      </c>
      <c r="M1559" s="74">
        <v>10.95555314371258</v>
      </c>
      <c r="N1559" s="74">
        <v>2.8212037418442799</v>
      </c>
      <c r="O1559" s="74">
        <v>0.85713402539771855</v>
      </c>
      <c r="P1559" s="74">
        <v>0</v>
      </c>
      <c r="Q1559" s="74">
        <v>0.21790500581132571</v>
      </c>
      <c r="R1559" s="74">
        <v>0.10603810399999999</v>
      </c>
      <c r="S1559" s="74">
        <v>0</v>
      </c>
      <c r="T1559" s="74">
        <v>0</v>
      </c>
      <c r="U1559" s="74">
        <v>2.3657957999999998E-3</v>
      </c>
      <c r="V1559" s="74">
        <v>10.869462173438141</v>
      </c>
      <c r="W1559" s="74">
        <v>2.1312668797042988</v>
      </c>
      <c r="X1559" s="74">
        <v>1149.8621821856291</v>
      </c>
      <c r="Y1559" s="74">
        <v>40</v>
      </c>
      <c r="Z1559" s="74">
        <v>4.9049926442984268E-2</v>
      </c>
      <c r="AA1559" s="74">
        <v>0.95095007355701566</v>
      </c>
      <c r="AB1559" s="74">
        <v>3.5328113946394999E-4</v>
      </c>
      <c r="AC1559" s="74">
        <v>3.532811394639502E-4</v>
      </c>
      <c r="AD1559" t="s">
        <v>5810</v>
      </c>
    </row>
    <row r="1560" spans="1:30">
      <c r="A1560" s="165" t="s">
        <v>6144</v>
      </c>
      <c r="C1560" s="165" t="s">
        <v>8444</v>
      </c>
      <c r="D1560" s="169" t="s">
        <v>2905</v>
      </c>
      <c r="E1560" s="169" t="s">
        <v>3001</v>
      </c>
      <c r="F1560" s="174">
        <v>18.13</v>
      </c>
      <c r="G1560" s="174">
        <v>145.80000000000001</v>
      </c>
      <c r="H1560" s="74">
        <v>52.854637897885063</v>
      </c>
      <c r="I1560" s="74">
        <v>1.2640120718462819</v>
      </c>
      <c r="J1560" s="74">
        <v>14.718630753835891</v>
      </c>
      <c r="K1560" s="74">
        <v>0.15270818983824189</v>
      </c>
      <c r="L1560" s="74">
        <v>3.88154356168141</v>
      </c>
      <c r="M1560" s="74">
        <v>10.70836526946108</v>
      </c>
      <c r="N1560" s="74">
        <v>2.8734370226185302</v>
      </c>
      <c r="O1560" s="74">
        <v>1.0138325724248469</v>
      </c>
      <c r="P1560" s="74">
        <v>0</v>
      </c>
      <c r="Q1560" s="74">
        <v>0.18872880103742931</v>
      </c>
      <c r="R1560" s="74">
        <v>0.36095732600000002</v>
      </c>
      <c r="S1560" s="74">
        <v>0</v>
      </c>
      <c r="T1560" s="74">
        <v>0</v>
      </c>
      <c r="U1560" s="74">
        <v>1.2991754699999999E-3</v>
      </c>
      <c r="V1560" s="74">
        <v>8.7407680388680973</v>
      </c>
      <c r="W1560" s="74">
        <v>1.7138759146649589</v>
      </c>
      <c r="X1560" s="74">
        <v>1145.7588634730539</v>
      </c>
      <c r="Y1560" s="74">
        <v>40</v>
      </c>
      <c r="Z1560" s="74">
        <v>0.5049126145251388</v>
      </c>
      <c r="AA1560" s="74">
        <v>0.49508738547486109</v>
      </c>
      <c r="AB1560" s="74">
        <v>2.7661390016382742E-4</v>
      </c>
      <c r="AC1560" s="74">
        <v>2.7661390016382753E-4</v>
      </c>
      <c r="AD1560" t="s">
        <v>5810</v>
      </c>
    </row>
    <row r="1561" spans="1:30">
      <c r="A1561" s="165" t="s">
        <v>6145</v>
      </c>
      <c r="C1561" s="165" t="s">
        <v>8444</v>
      </c>
      <c r="D1561" s="169" t="s">
        <v>2905</v>
      </c>
      <c r="E1561" s="169" t="s">
        <v>3001</v>
      </c>
      <c r="F1561" s="174">
        <v>18.13</v>
      </c>
      <c r="G1561" s="174">
        <v>145.80000000000001</v>
      </c>
      <c r="H1561" s="74">
        <v>53.205500000000001</v>
      </c>
      <c r="I1561" s="74">
        <v>1.355</v>
      </c>
      <c r="J1561" s="74">
        <v>13.8125</v>
      </c>
      <c r="K1561" s="74">
        <v>0.249</v>
      </c>
      <c r="L1561" s="74">
        <v>4.4260000000000002</v>
      </c>
      <c r="M1561" s="74">
        <v>9.5279999999999987</v>
      </c>
      <c r="N1561" s="74">
        <v>2.7734999999999999</v>
      </c>
      <c r="O1561" s="74">
        <v>1.042</v>
      </c>
      <c r="P1561" s="74">
        <v>0</v>
      </c>
      <c r="Q1561" s="74">
        <v>0.22450000000000001</v>
      </c>
      <c r="R1561" s="74">
        <v>0.65800000000000003</v>
      </c>
      <c r="S1561" s="74">
        <v>0</v>
      </c>
      <c r="T1561" s="74">
        <v>0</v>
      </c>
      <c r="U1561" s="74">
        <v>2.2200000000000002E-3</v>
      </c>
      <c r="V1561" s="74">
        <v>10.55275</v>
      </c>
      <c r="W1561" s="74">
        <v>2.069166459749999</v>
      </c>
      <c r="X1561" s="74">
        <v>1126.1648</v>
      </c>
      <c r="Y1561" s="74">
        <v>90</v>
      </c>
      <c r="Z1561" s="74">
        <v>0.71462882116987492</v>
      </c>
      <c r="AA1561" s="74">
        <v>0.28537117883012508</v>
      </c>
      <c r="AB1561" s="74">
        <v>1.1773650347055059E-3</v>
      </c>
      <c r="AC1561" s="74">
        <v>1.1773650347055059E-3</v>
      </c>
      <c r="AD1561" t="s">
        <v>5810</v>
      </c>
    </row>
    <row r="1562" spans="1:30">
      <c r="A1562" s="165" t="s">
        <v>6146</v>
      </c>
      <c r="C1562" s="165" t="s">
        <v>8444</v>
      </c>
      <c r="D1562" s="169" t="s">
        <v>2905</v>
      </c>
      <c r="E1562" s="169" t="s">
        <v>3001</v>
      </c>
      <c r="F1562" s="174">
        <v>18.13</v>
      </c>
      <c r="G1562" s="174">
        <v>145.80000000000001</v>
      </c>
      <c r="H1562" s="74">
        <v>49.535178380687903</v>
      </c>
      <c r="I1562" s="74">
        <v>0.56471810776942355</v>
      </c>
      <c r="J1562" s="74">
        <v>15.44605987324883</v>
      </c>
      <c r="K1562" s="74">
        <v>0.1552691079034548</v>
      </c>
      <c r="L1562" s="74">
        <v>7.1719728450936016</v>
      </c>
      <c r="M1562" s="74">
        <v>9.5843600299401199</v>
      </c>
      <c r="N1562" s="74">
        <v>2.9640196411483259</v>
      </c>
      <c r="O1562" s="74">
        <v>0.50322217568673577</v>
      </c>
      <c r="P1562" s="74">
        <v>0</v>
      </c>
      <c r="Q1562" s="74">
        <v>0</v>
      </c>
      <c r="R1562" s="74">
        <v>3.45</v>
      </c>
      <c r="S1562" s="74">
        <v>0</v>
      </c>
      <c r="T1562" s="74">
        <v>0</v>
      </c>
      <c r="U1562" s="74">
        <v>1.230794693506666E-2</v>
      </c>
      <c r="V1562" s="74">
        <v>8.8410062044514461</v>
      </c>
      <c r="W1562" s="74">
        <v>1.73353045497075</v>
      </c>
      <c r="X1562" s="74">
        <v>1127.100376497006</v>
      </c>
      <c r="Y1562" s="74">
        <v>1290</v>
      </c>
      <c r="Z1562" s="74">
        <v>0.88570657186734658</v>
      </c>
      <c r="AA1562" s="74">
        <v>0.1142934281326535</v>
      </c>
      <c r="AB1562" s="74">
        <v>5.5710021503674391E-5</v>
      </c>
      <c r="AC1562" s="74">
        <v>5.5710021503674377E-5</v>
      </c>
      <c r="AD1562" t="s">
        <v>5810</v>
      </c>
    </row>
    <row r="1563" spans="1:30">
      <c r="A1563" s="165" t="s">
        <v>6147</v>
      </c>
      <c r="C1563" s="165" t="s">
        <v>8444</v>
      </c>
      <c r="D1563" s="169" t="s">
        <v>2905</v>
      </c>
      <c r="E1563" s="169" t="s">
        <v>3001</v>
      </c>
      <c r="F1563" s="174">
        <v>18.13</v>
      </c>
      <c r="G1563" s="174">
        <v>145.80000000000001</v>
      </c>
      <c r="H1563" s="74">
        <v>48.166035035248882</v>
      </c>
      <c r="I1563" s="74">
        <v>0.63061578947368413</v>
      </c>
      <c r="J1563" s="74">
        <v>15.842839392928621</v>
      </c>
      <c r="K1563" s="74">
        <v>0.1982021460555535</v>
      </c>
      <c r="L1563" s="74">
        <v>6.3179691421518207</v>
      </c>
      <c r="M1563" s="74">
        <v>9.6892982784431148</v>
      </c>
      <c r="N1563" s="74">
        <v>2.282088886472379</v>
      </c>
      <c r="O1563" s="74">
        <v>0.58182240779579519</v>
      </c>
      <c r="P1563" s="74">
        <v>0</v>
      </c>
      <c r="Q1563" s="74">
        <v>2.8297863530703168E-2</v>
      </c>
      <c r="R1563" s="74">
        <v>1.684789660246121</v>
      </c>
      <c r="S1563" s="74">
        <v>0</v>
      </c>
      <c r="T1563" s="74">
        <v>0</v>
      </c>
      <c r="U1563" s="74">
        <v>8.7552832382999605E-3</v>
      </c>
      <c r="V1563" s="74">
        <v>11.678657546510999</v>
      </c>
      <c r="W1563" s="74">
        <v>2.2899326232637738</v>
      </c>
      <c r="X1563" s="74">
        <v>1128.8423514221561</v>
      </c>
      <c r="Y1563" s="74">
        <v>510</v>
      </c>
      <c r="Z1563" s="74">
        <v>0.76325145433410579</v>
      </c>
      <c r="AA1563" s="74">
        <v>0.23674854566589421</v>
      </c>
      <c r="AB1563" s="74">
        <v>1.266861915793863E-3</v>
      </c>
      <c r="AC1563" s="74">
        <v>1.266861915793862E-3</v>
      </c>
      <c r="AD1563" t="s">
        <v>5810</v>
      </c>
    </row>
    <row r="1564" spans="1:30">
      <c r="A1564" s="165" t="s">
        <v>6148</v>
      </c>
      <c r="C1564" s="165" t="s">
        <v>8444</v>
      </c>
      <c r="D1564" s="169" t="s">
        <v>2905</v>
      </c>
      <c r="E1564" s="169" t="s">
        <v>3001</v>
      </c>
      <c r="F1564" s="174">
        <v>18.13</v>
      </c>
      <c r="G1564" s="174">
        <v>145.80000000000001</v>
      </c>
      <c r="H1564" s="74">
        <v>48.732945951719728</v>
      </c>
      <c r="I1564" s="74">
        <v>0.79752877819548873</v>
      </c>
      <c r="J1564" s="74">
        <v>16.721422615076719</v>
      </c>
      <c r="K1564" s="74">
        <v>0.22383284702755829</v>
      </c>
      <c r="L1564" s="74">
        <v>4.9797536309401362</v>
      </c>
      <c r="M1564" s="74">
        <v>10.123043038922161</v>
      </c>
      <c r="N1564" s="74">
        <v>3.0682840093518928</v>
      </c>
      <c r="O1564" s="74">
        <v>0.85888069722236426</v>
      </c>
      <c r="P1564" s="74">
        <v>0</v>
      </c>
      <c r="Q1564" s="74">
        <v>0.11995086282042999</v>
      </c>
      <c r="R1564" s="74">
        <v>0.59482920350000001</v>
      </c>
      <c r="S1564" s="74">
        <v>0</v>
      </c>
      <c r="T1564" s="74">
        <v>0</v>
      </c>
      <c r="U1564" s="74">
        <v>2.0079080999999999E-2</v>
      </c>
      <c r="V1564" s="74">
        <v>10.69996854799721</v>
      </c>
      <c r="W1564" s="74">
        <v>2.098032838823598</v>
      </c>
      <c r="X1564" s="74">
        <v>1136.042514446108</v>
      </c>
      <c r="Y1564" s="74">
        <v>410</v>
      </c>
      <c r="Z1564" s="74">
        <v>0.15465203638942321</v>
      </c>
      <c r="AA1564" s="74">
        <v>0.84534796361057685</v>
      </c>
      <c r="AB1564" s="74">
        <v>6.2510337043370328E-5</v>
      </c>
      <c r="AC1564" s="74">
        <v>6.2510337043370314E-5</v>
      </c>
      <c r="AD1564" t="s">
        <v>5810</v>
      </c>
    </row>
    <row r="1565" spans="1:30">
      <c r="A1565" s="165" t="s">
        <v>6149</v>
      </c>
      <c r="C1565" s="165" t="s">
        <v>8444</v>
      </c>
      <c r="D1565" s="169" t="s">
        <v>2905</v>
      </c>
      <c r="E1565" s="169" t="s">
        <v>3001</v>
      </c>
      <c r="F1565" s="174">
        <v>18.13</v>
      </c>
      <c r="G1565" s="174">
        <v>145.80000000000001</v>
      </c>
      <c r="H1565" s="74">
        <v>48.861303140354629</v>
      </c>
      <c r="I1565" s="74">
        <v>0.78543363408521305</v>
      </c>
      <c r="J1565" s="74">
        <v>16.456902935290191</v>
      </c>
      <c r="K1565" s="74">
        <v>0.26754061669518359</v>
      </c>
      <c r="L1565" s="74">
        <v>5.0411092367825558</v>
      </c>
      <c r="M1565" s="74">
        <v>10.26995658682635</v>
      </c>
      <c r="N1565" s="74">
        <v>3.208269201826881</v>
      </c>
      <c r="O1565" s="74">
        <v>0.86104897948744175</v>
      </c>
      <c r="P1565" s="74">
        <v>0</v>
      </c>
      <c r="Q1565" s="74">
        <v>0.1438952088848712</v>
      </c>
      <c r="R1565" s="74">
        <v>0.58253327150000001</v>
      </c>
      <c r="S1565" s="74">
        <v>0</v>
      </c>
      <c r="T1565" s="74">
        <v>0</v>
      </c>
      <c r="U1565" s="74">
        <v>1.954728E-2</v>
      </c>
      <c r="V1565" s="74">
        <v>10.95694275431088</v>
      </c>
      <c r="W1565" s="74">
        <v>2.1484199330620801</v>
      </c>
      <c r="X1565" s="74">
        <v>1138.4812793413171</v>
      </c>
      <c r="Y1565" s="74">
        <v>390</v>
      </c>
      <c r="Z1565" s="74">
        <v>0.15496111333212181</v>
      </c>
      <c r="AA1565" s="74">
        <v>0.84503888666787819</v>
      </c>
      <c r="AB1565" s="74">
        <v>1.5726769034603192E-5</v>
      </c>
      <c r="AC1565" s="74">
        <v>1.5726769034603192E-5</v>
      </c>
      <c r="AD1565" t="s">
        <v>5810</v>
      </c>
    </row>
    <row r="1566" spans="1:30">
      <c r="A1566" s="165" t="s">
        <v>6150</v>
      </c>
      <c r="C1566" s="165" t="s">
        <v>8444</v>
      </c>
      <c r="D1566" s="169" t="s">
        <v>2905</v>
      </c>
      <c r="E1566" s="169" t="s">
        <v>3001</v>
      </c>
      <c r="F1566" s="174">
        <v>18.13</v>
      </c>
      <c r="G1566" s="174">
        <v>145.80000000000001</v>
      </c>
      <c r="H1566" s="74">
        <v>47.513552659688109</v>
      </c>
      <c r="I1566" s="74">
        <v>0.82714102756892227</v>
      </c>
      <c r="J1566" s="74">
        <v>16.15459472981988</v>
      </c>
      <c r="K1566" s="74">
        <v>0.24675198769522</v>
      </c>
      <c r="L1566" s="74">
        <v>5.5220045258177342</v>
      </c>
      <c r="M1566" s="74">
        <v>10.74567664670659</v>
      </c>
      <c r="N1566" s="74">
        <v>2.7223311961722492</v>
      </c>
      <c r="O1566" s="74">
        <v>0.68349075400276227</v>
      </c>
      <c r="P1566" s="74">
        <v>0</v>
      </c>
      <c r="Q1566" s="74">
        <v>0.17299503615935949</v>
      </c>
      <c r="R1566" s="74">
        <v>0.65705664349999993</v>
      </c>
      <c r="S1566" s="74">
        <v>0</v>
      </c>
      <c r="T1566" s="74">
        <v>0</v>
      </c>
      <c r="U1566" s="74">
        <v>3.1678091999999998E-2</v>
      </c>
      <c r="V1566" s="74">
        <v>11.56930682042008</v>
      </c>
      <c r="W1566" s="74">
        <v>2.2684913065665482</v>
      </c>
      <c r="X1566" s="74">
        <v>1146.3782323353289</v>
      </c>
      <c r="Y1566" s="74">
        <v>610</v>
      </c>
      <c r="Z1566" s="74">
        <v>0.13754359215513551</v>
      </c>
      <c r="AA1566" s="74">
        <v>0.86245640784486455</v>
      </c>
      <c r="AB1566" s="74">
        <v>4.7950979750312713E-5</v>
      </c>
      <c r="AC1566" s="74">
        <v>4.7950979750312713E-5</v>
      </c>
      <c r="AD1566" t="s">
        <v>5810</v>
      </c>
    </row>
    <row r="1567" spans="1:30">
      <c r="A1567" s="165" t="s">
        <v>6151</v>
      </c>
      <c r="C1567" s="165" t="s">
        <v>8444</v>
      </c>
      <c r="D1567" s="169" t="s">
        <v>2905</v>
      </c>
      <c r="E1567" s="169" t="s">
        <v>3001</v>
      </c>
      <c r="F1567" s="174">
        <v>18.13</v>
      </c>
      <c r="G1567" s="174">
        <v>145.80000000000001</v>
      </c>
      <c r="H1567" s="74">
        <v>48.048374279000207</v>
      </c>
      <c r="I1567" s="74">
        <v>0.89178748746867154</v>
      </c>
      <c r="J1567" s="74">
        <v>16.0979119412942</v>
      </c>
      <c r="K1567" s="74">
        <v>0.26379608103680507</v>
      </c>
      <c r="L1567" s="74">
        <v>5.3727611602550924</v>
      </c>
      <c r="M1567" s="74">
        <v>10.927569610778439</v>
      </c>
      <c r="N1567" s="74">
        <v>2.629322257503262</v>
      </c>
      <c r="O1567" s="74">
        <v>0.7018609231930022</v>
      </c>
      <c r="P1567" s="74">
        <v>0</v>
      </c>
      <c r="Q1567" s="74">
        <v>0.10184939546070899</v>
      </c>
      <c r="R1567" s="74">
        <v>0.54539366400000011</v>
      </c>
      <c r="S1567" s="74">
        <v>0</v>
      </c>
      <c r="T1567" s="74">
        <v>0</v>
      </c>
      <c r="U1567" s="74">
        <v>2.1128310000000001E-2</v>
      </c>
      <c r="V1567" s="74">
        <v>11.219384496929109</v>
      </c>
      <c r="W1567" s="74">
        <v>2.1998790931354231</v>
      </c>
      <c r="X1567" s="74">
        <v>1149.397655538922</v>
      </c>
      <c r="Y1567" s="74">
        <v>410</v>
      </c>
      <c r="Z1567" s="74">
        <v>0.13770868769218231</v>
      </c>
      <c r="AA1567" s="74">
        <v>0.86229131230781775</v>
      </c>
      <c r="AB1567" s="74">
        <v>5.8233559410332775E-4</v>
      </c>
      <c r="AC1567" s="74">
        <v>5.8233559410332785E-4</v>
      </c>
      <c r="AD1567" t="s">
        <v>5810</v>
      </c>
    </row>
    <row r="1568" spans="1:30">
      <c r="A1568" s="165" t="s">
        <v>6152</v>
      </c>
      <c r="C1568" s="165" t="s">
        <v>8444</v>
      </c>
      <c r="D1568" s="169" t="s">
        <v>2905</v>
      </c>
      <c r="E1568" s="169" t="s">
        <v>3001</v>
      </c>
      <c r="F1568" s="174">
        <v>18.13</v>
      </c>
      <c r="G1568" s="174">
        <v>145.80000000000001</v>
      </c>
      <c r="H1568" s="74">
        <v>47.759570604571678</v>
      </c>
      <c r="I1568" s="74">
        <v>1.3675020175438599</v>
      </c>
      <c r="J1568" s="74">
        <v>15.3799299533022</v>
      </c>
      <c r="K1568" s="74">
        <v>0.2650227392697222</v>
      </c>
      <c r="L1568" s="74">
        <v>5.6215001028594944</v>
      </c>
      <c r="M1568" s="74">
        <v>11.396293787425151</v>
      </c>
      <c r="N1568" s="74">
        <v>2.3563612418442799</v>
      </c>
      <c r="O1568" s="74">
        <v>0.56110326615172124</v>
      </c>
      <c r="P1568" s="74">
        <v>0</v>
      </c>
      <c r="Q1568" s="74">
        <v>8.1456603118744753E-2</v>
      </c>
      <c r="R1568" s="74">
        <v>0.590911454</v>
      </c>
      <c r="S1568" s="74">
        <v>0</v>
      </c>
      <c r="T1568" s="74">
        <v>0</v>
      </c>
      <c r="U1568" s="74">
        <v>2.1243293999999999E-2</v>
      </c>
      <c r="V1568" s="74">
        <v>11.38887812237005</v>
      </c>
      <c r="W1568" s="74">
        <v>2.2331131340161239</v>
      </c>
      <c r="X1568" s="74">
        <v>1157.1784768712571</v>
      </c>
      <c r="Y1568" s="74">
        <v>420</v>
      </c>
      <c r="Z1568" s="74">
        <v>0.16231396680719651</v>
      </c>
      <c r="AA1568" s="74">
        <v>0.83768603319280355</v>
      </c>
      <c r="AB1568" s="74">
        <v>6.3081525317019052E-5</v>
      </c>
      <c r="AC1568" s="74">
        <v>6.3081525317019052E-5</v>
      </c>
      <c r="AD1568" t="s">
        <v>5810</v>
      </c>
    </row>
    <row r="1569" spans="1:30">
      <c r="A1569" s="165" t="s">
        <v>6153</v>
      </c>
      <c r="C1569" s="165" t="s">
        <v>8444</v>
      </c>
      <c r="D1569" s="169" t="s">
        <v>2905</v>
      </c>
      <c r="E1569" s="169" t="s">
        <v>3001</v>
      </c>
      <c r="F1569" s="174">
        <v>18.13</v>
      </c>
      <c r="G1569" s="174">
        <v>145.80000000000001</v>
      </c>
      <c r="H1569" s="74">
        <v>45.673766289254431</v>
      </c>
      <c r="I1569" s="74">
        <v>0.95318077067669171</v>
      </c>
      <c r="J1569" s="74">
        <v>17.940102568378919</v>
      </c>
      <c r="K1569" s="74">
        <v>0.1555919127015909</v>
      </c>
      <c r="L1569" s="74">
        <v>6.4837951038880899</v>
      </c>
      <c r="M1569" s="74">
        <v>11.92098502994012</v>
      </c>
      <c r="N1569" s="74">
        <v>2.7804280839495439</v>
      </c>
      <c r="O1569" s="74">
        <v>0.67849165878050033</v>
      </c>
      <c r="P1569" s="74">
        <v>0</v>
      </c>
      <c r="Q1569" s="74">
        <v>9.9672636727577979E-2</v>
      </c>
      <c r="R1569" s="74">
        <v>3.2812025839999999</v>
      </c>
      <c r="S1569" s="74">
        <v>0</v>
      </c>
      <c r="T1569" s="74">
        <v>0</v>
      </c>
      <c r="U1569" s="74">
        <v>1.5350364E-2</v>
      </c>
      <c r="V1569" s="74">
        <v>8.6332398248786877</v>
      </c>
      <c r="W1569" s="74">
        <v>1.6927919532460201</v>
      </c>
      <c r="X1569" s="74">
        <v>1165.8883514970059</v>
      </c>
      <c r="Y1569" s="74">
        <v>1320</v>
      </c>
      <c r="Z1569" s="74">
        <v>0.86889913280974962</v>
      </c>
      <c r="AA1569" s="74">
        <v>0.13110086719025041</v>
      </c>
      <c r="AB1569" s="74">
        <v>2.1911070144482779E-3</v>
      </c>
      <c r="AC1569" s="74">
        <v>2.1911070144482771E-3</v>
      </c>
      <c r="AD1569" t="s">
        <v>5810</v>
      </c>
    </row>
    <row r="1570" spans="1:30">
      <c r="A1570" s="165" t="s">
        <v>6154</v>
      </c>
      <c r="C1570" s="165" t="s">
        <v>8444</v>
      </c>
      <c r="D1570" s="169" t="s">
        <v>2905</v>
      </c>
      <c r="E1570" s="169" t="s">
        <v>3001</v>
      </c>
      <c r="F1570" s="174">
        <v>18.13</v>
      </c>
      <c r="G1570" s="174">
        <v>145.80000000000001</v>
      </c>
      <c r="H1570" s="74">
        <v>46.358337961973938</v>
      </c>
      <c r="I1570" s="74">
        <v>0.94867637218045109</v>
      </c>
      <c r="J1570" s="74">
        <v>17.061519346230821</v>
      </c>
      <c r="K1570" s="74">
        <v>0.2029150961083403</v>
      </c>
      <c r="L1570" s="74">
        <v>7.006146883357335</v>
      </c>
      <c r="M1570" s="74">
        <v>11.32633495508982</v>
      </c>
      <c r="N1570" s="74">
        <v>2.4532792518486302</v>
      </c>
      <c r="O1570" s="74">
        <v>0.67246865248861831</v>
      </c>
      <c r="P1570" s="74">
        <v>0</v>
      </c>
      <c r="Q1570" s="74">
        <v>0.14160388390262801</v>
      </c>
      <c r="R1570" s="74">
        <v>5.4625809874999991</v>
      </c>
      <c r="S1570" s="74">
        <v>0</v>
      </c>
      <c r="T1570" s="74">
        <v>0</v>
      </c>
      <c r="U1570" s="74">
        <v>1.8038115E-2</v>
      </c>
      <c r="V1570" s="74">
        <v>8.737123014665066</v>
      </c>
      <c r="W1570" s="74">
        <v>1.713161204108385</v>
      </c>
      <c r="X1570" s="74">
        <v>1156.017160254491</v>
      </c>
      <c r="Y1570" s="74">
        <v>2680</v>
      </c>
      <c r="Z1570" s="74">
        <v>0.94892116437487073</v>
      </c>
      <c r="AA1570" s="74">
        <v>5.1078835625129243E-2</v>
      </c>
      <c r="AB1570" s="74">
        <v>2.818181958031228E-3</v>
      </c>
      <c r="AC1570" s="74">
        <v>2.8181819580312302E-3</v>
      </c>
      <c r="AD1570" t="s">
        <v>5810</v>
      </c>
    </row>
    <row r="1571" spans="1:30">
      <c r="A1571" s="165" t="s">
        <v>3242</v>
      </c>
      <c r="C1571" s="165" t="s">
        <v>8444</v>
      </c>
      <c r="D1571" s="169" t="s">
        <v>2905</v>
      </c>
      <c r="E1571" s="169" t="s">
        <v>3242</v>
      </c>
      <c r="F1571" s="174">
        <v>16.708300000000001</v>
      </c>
      <c r="G1571" s="174">
        <v>145.78</v>
      </c>
      <c r="H1571" s="74">
        <v>49.545874813074143</v>
      </c>
      <c r="I1571" s="74">
        <v>1.089230288220552</v>
      </c>
      <c r="J1571" s="74">
        <v>19.716163275517012</v>
      </c>
      <c r="K1571" s="74">
        <v>0.1478445975463249</v>
      </c>
      <c r="L1571" s="74">
        <v>1.782048697798807</v>
      </c>
      <c r="M1571" s="74">
        <v>12.683536302395209</v>
      </c>
      <c r="N1571" s="74">
        <v>2.791683513484124</v>
      </c>
      <c r="O1571" s="74">
        <v>0.61037145761931555</v>
      </c>
      <c r="P1571" s="74">
        <v>0</v>
      </c>
      <c r="Q1571" s="74">
        <v>6.2896870762575066E-2</v>
      </c>
      <c r="R1571" s="74">
        <v>4.9677195875000004</v>
      </c>
      <c r="S1571" s="74">
        <v>0</v>
      </c>
      <c r="T1571" s="74">
        <v>0</v>
      </c>
      <c r="U1571" s="74">
        <v>8.5619960999999984E-3</v>
      </c>
      <c r="V1571" s="74">
        <v>4.6638084677780371</v>
      </c>
      <c r="W1571" s="74">
        <v>0.91447215713670382</v>
      </c>
      <c r="X1571" s="74">
        <v>1178.54670261976</v>
      </c>
      <c r="Y1571" s="74">
        <v>1990</v>
      </c>
      <c r="Z1571" s="74">
        <v>0.94766166201342616</v>
      </c>
      <c r="AA1571" s="74">
        <v>5.2338337986573891E-2</v>
      </c>
      <c r="AB1571" s="74">
        <v>1.9022561635265169E-3</v>
      </c>
      <c r="AC1571" s="74">
        <v>1.9022561635265161E-3</v>
      </c>
      <c r="AD1571" t="s">
        <v>5810</v>
      </c>
    </row>
    <row r="1572" spans="1:30">
      <c r="A1572" s="165" t="s">
        <v>6155</v>
      </c>
      <c r="C1572" s="165" t="s">
        <v>8444</v>
      </c>
      <c r="D1572" s="169" t="s">
        <v>2905</v>
      </c>
      <c r="E1572" s="169" t="s">
        <v>3242</v>
      </c>
      <c r="F1572" s="174">
        <v>16.708300000000001</v>
      </c>
      <c r="G1572" s="174">
        <v>145.78</v>
      </c>
      <c r="H1572" s="74">
        <v>49.513785515915409</v>
      </c>
      <c r="I1572" s="74">
        <v>1.011320877192982</v>
      </c>
      <c r="J1572" s="74">
        <v>16.57026851234156</v>
      </c>
      <c r="K1572" s="74">
        <v>0.14009728239105901</v>
      </c>
      <c r="L1572" s="74">
        <v>4.5904771857642466</v>
      </c>
      <c r="M1572" s="74">
        <v>11.89300149700599</v>
      </c>
      <c r="N1572" s="74">
        <v>2.3353331339712922</v>
      </c>
      <c r="O1572" s="74">
        <v>0.30536641899841421</v>
      </c>
      <c r="P1572" s="74">
        <v>0</v>
      </c>
      <c r="Q1572" s="74">
        <v>2.405891231355331E-2</v>
      </c>
      <c r="R1572" s="74">
        <v>5.0940197315000004</v>
      </c>
      <c r="S1572" s="74">
        <v>0</v>
      </c>
      <c r="T1572" s="74">
        <v>0</v>
      </c>
      <c r="U1572" s="74">
        <v>2.0711493000000001E-2</v>
      </c>
      <c r="V1572" s="74">
        <v>6.5938487832828976</v>
      </c>
      <c r="W1572" s="74">
        <v>1.292911396842749</v>
      </c>
      <c r="X1572" s="74">
        <v>1165.4238248502991</v>
      </c>
      <c r="Y1572" s="74">
        <v>2330</v>
      </c>
      <c r="Z1572" s="74">
        <v>0.90792703325513413</v>
      </c>
      <c r="AA1572" s="74">
        <v>9.2072966744865856E-2</v>
      </c>
      <c r="AB1572" s="74">
        <v>1.621265614244914E-3</v>
      </c>
      <c r="AC1572" s="74">
        <v>1.621265614244914E-3</v>
      </c>
      <c r="AD1572" t="s">
        <v>5810</v>
      </c>
    </row>
    <row r="1573" spans="1:30">
      <c r="A1573" s="165" t="s">
        <v>6156</v>
      </c>
      <c r="C1573" s="165" t="s">
        <v>8444</v>
      </c>
      <c r="D1573" s="169" t="s">
        <v>2905</v>
      </c>
      <c r="E1573" s="169" t="s">
        <v>3242</v>
      </c>
      <c r="F1573" s="174">
        <v>16.708300000000001</v>
      </c>
      <c r="G1573" s="174">
        <v>145.78</v>
      </c>
      <c r="H1573" s="74">
        <v>51.171732535782972</v>
      </c>
      <c r="I1573" s="74">
        <v>0.90129677318295742</v>
      </c>
      <c r="J1573" s="74">
        <v>15.993993495663769</v>
      </c>
      <c r="K1573" s="74">
        <v>0.1779945656922349</v>
      </c>
      <c r="L1573" s="74">
        <v>4.9114333347047934</v>
      </c>
      <c r="M1573" s="74">
        <v>10.13703480538922</v>
      </c>
      <c r="N1573" s="74">
        <v>2.697124425837321</v>
      </c>
      <c r="O1573" s="74">
        <v>0.49725939945777281</v>
      </c>
      <c r="P1573" s="74">
        <v>0</v>
      </c>
      <c r="Q1573" s="74">
        <v>8.1571169367856911E-2</v>
      </c>
      <c r="R1573" s="74">
        <v>6.1357123035000001</v>
      </c>
      <c r="S1573" s="74">
        <v>0</v>
      </c>
      <c r="T1573" s="74">
        <v>0</v>
      </c>
      <c r="U1573" s="74">
        <v>8.4743208000000007E-3</v>
      </c>
      <c r="V1573" s="74">
        <v>7.200745313087543</v>
      </c>
      <c r="W1573" s="74">
        <v>1.4119107045123549</v>
      </c>
      <c r="X1573" s="74">
        <v>1136.274777769461</v>
      </c>
      <c r="Y1573" s="74">
        <v>2730</v>
      </c>
      <c r="Z1573" s="74">
        <v>0.97449688190061523</v>
      </c>
      <c r="AA1573" s="74">
        <v>2.5503118099384759E-2</v>
      </c>
      <c r="AB1573" s="74">
        <v>6.1386387680357141E-3</v>
      </c>
      <c r="AC1573" s="74">
        <v>6.138638768035715E-3</v>
      </c>
      <c r="AD1573" t="s">
        <v>5810</v>
      </c>
    </row>
    <row r="1574" spans="1:30">
      <c r="A1574" s="165" t="s">
        <v>6157</v>
      </c>
      <c r="C1574" s="165" t="s">
        <v>8444</v>
      </c>
      <c r="D1574" s="169" t="s">
        <v>2905</v>
      </c>
      <c r="E1574" s="169" t="s">
        <v>3242</v>
      </c>
      <c r="F1574" s="174">
        <v>16.708300000000001</v>
      </c>
      <c r="G1574" s="174">
        <v>145.78</v>
      </c>
      <c r="H1574" s="74">
        <v>54.573198034607998</v>
      </c>
      <c r="I1574" s="74">
        <v>1.065540488721805</v>
      </c>
      <c r="J1574" s="74">
        <v>17.02373082054703</v>
      </c>
      <c r="K1574" s="74">
        <v>0.17728439513633551</v>
      </c>
      <c r="L1574" s="74">
        <v>1.427927356511006</v>
      </c>
      <c r="M1574" s="74">
        <v>9.1226317365269463</v>
      </c>
      <c r="N1574" s="74">
        <v>3.4827129686820362</v>
      </c>
      <c r="O1574" s="74">
        <v>0.72830192081436385</v>
      </c>
      <c r="P1574" s="74">
        <v>0</v>
      </c>
      <c r="Q1574" s="74">
        <v>0.1081505391618777</v>
      </c>
      <c r="R1574" s="74">
        <v>1.7608215515000001</v>
      </c>
      <c r="S1574" s="74">
        <v>0</v>
      </c>
      <c r="T1574" s="74">
        <v>0</v>
      </c>
      <c r="U1574" s="74">
        <v>9.8296946999999989E-3</v>
      </c>
      <c r="V1574" s="74">
        <v>7.5452001002739628</v>
      </c>
      <c r="W1574" s="74">
        <v>1.479450852108618</v>
      </c>
      <c r="X1574" s="74">
        <v>1119.4356868263469</v>
      </c>
      <c r="Y1574" s="74">
        <v>520</v>
      </c>
      <c r="Z1574" s="74">
        <v>0.66678786115837518</v>
      </c>
      <c r="AA1574" s="74">
        <v>0.33321213884162482</v>
      </c>
      <c r="AB1574" s="74">
        <v>3.143124728788329E-4</v>
      </c>
      <c r="AC1574" s="74">
        <v>3.143124728788329E-4</v>
      </c>
      <c r="AD1574" t="s">
        <v>5810</v>
      </c>
    </row>
    <row r="1575" spans="1:30">
      <c r="A1575" s="165" t="s">
        <v>4189</v>
      </c>
      <c r="C1575" s="165" t="s">
        <v>8444</v>
      </c>
      <c r="D1575" s="169" t="s">
        <v>2905</v>
      </c>
      <c r="E1575" s="169" t="s">
        <v>4189</v>
      </c>
      <c r="F1575" s="174">
        <v>12.108695000000001</v>
      </c>
      <c r="G1575" s="174">
        <v>143.85920300000001</v>
      </c>
      <c r="H1575" s="74">
        <v>52.34</v>
      </c>
      <c r="I1575" s="74">
        <v>0.34</v>
      </c>
      <c r="J1575" s="74">
        <v>10.11</v>
      </c>
      <c r="K1575" s="74">
        <v>0.12</v>
      </c>
      <c r="L1575" s="74">
        <v>8.77</v>
      </c>
      <c r="M1575" s="74">
        <v>17.43</v>
      </c>
      <c r="N1575" s="74">
        <v>0.6</v>
      </c>
      <c r="O1575" s="74">
        <v>0.04</v>
      </c>
      <c r="P1575" s="74">
        <v>0</v>
      </c>
      <c r="Q1575" s="74">
        <v>0.02</v>
      </c>
      <c r="R1575" s="74">
        <v>1.93</v>
      </c>
      <c r="S1575" s="74">
        <v>0</v>
      </c>
      <c r="T1575" s="74">
        <v>0</v>
      </c>
      <c r="U1575" s="74">
        <v>2.9529999999999999E-3</v>
      </c>
      <c r="V1575" s="74">
        <v>5.2785000000000002</v>
      </c>
      <c r="W1575" s="74">
        <v>1.0349998965</v>
      </c>
      <c r="X1575" s="74">
        <v>1257.338</v>
      </c>
      <c r="Y1575" s="74">
        <v>460</v>
      </c>
      <c r="Z1575" s="74">
        <v>0.9147075900666245</v>
      </c>
      <c r="AA1575" s="74">
        <v>8.5292409933375446E-2</v>
      </c>
      <c r="AB1575" s="74">
        <v>2.58281425434929E-3</v>
      </c>
      <c r="AC1575" s="74">
        <v>2.5828142543492891E-3</v>
      </c>
      <c r="AD1575" t="s">
        <v>5810</v>
      </c>
    </row>
    <row r="1576" spans="1:30">
      <c r="A1576" s="165" t="s">
        <v>6208</v>
      </c>
      <c r="C1576" s="165" t="s">
        <v>8444</v>
      </c>
      <c r="D1576" s="169" t="s">
        <v>2905</v>
      </c>
      <c r="E1576" s="169" t="s">
        <v>4189</v>
      </c>
      <c r="F1576" s="174">
        <v>12.108695000000001</v>
      </c>
      <c r="G1576" s="174">
        <v>143.85920300000001</v>
      </c>
      <c r="H1576" s="74">
        <v>50.42</v>
      </c>
      <c r="I1576" s="74">
        <v>0.52</v>
      </c>
      <c r="J1576" s="74">
        <v>16.010000000000002</v>
      </c>
      <c r="K1576" s="74">
        <v>0.11</v>
      </c>
      <c r="L1576" s="74">
        <v>3.51</v>
      </c>
      <c r="M1576" s="74">
        <v>17.440000000000001</v>
      </c>
      <c r="N1576" s="74">
        <v>1.86</v>
      </c>
      <c r="O1576" s="74">
        <v>0.06</v>
      </c>
      <c r="P1576" s="74">
        <v>0</v>
      </c>
      <c r="Q1576" s="74">
        <v>0.13</v>
      </c>
      <c r="R1576" s="74">
        <v>2.37</v>
      </c>
      <c r="S1576" s="74">
        <v>0</v>
      </c>
      <c r="T1576" s="74">
        <v>0</v>
      </c>
      <c r="U1576" s="74">
        <v>2.3141999999999999E-2</v>
      </c>
      <c r="V1576" s="74">
        <v>4.556</v>
      </c>
      <c r="W1576" s="74">
        <v>0.89333324400000003</v>
      </c>
      <c r="X1576" s="74">
        <v>1257.5039999999999</v>
      </c>
      <c r="Y1576" s="74">
        <v>1030</v>
      </c>
      <c r="Z1576" s="74">
        <v>0.60364863031450811</v>
      </c>
      <c r="AA1576" s="74">
        <v>0.39635136968549178</v>
      </c>
      <c r="AB1576" s="74">
        <v>7.3415872344088006E-4</v>
      </c>
      <c r="AC1576" s="74">
        <v>7.3415872344087974E-4</v>
      </c>
      <c r="AD1576" t="s">
        <v>5810</v>
      </c>
    </row>
    <row r="1577" spans="1:30">
      <c r="A1577" s="165" t="s">
        <v>6209</v>
      </c>
      <c r="C1577" s="165" t="s">
        <v>8444</v>
      </c>
      <c r="D1577" s="169" t="s">
        <v>2905</v>
      </c>
      <c r="E1577" s="169" t="s">
        <v>4189</v>
      </c>
      <c r="F1577" s="174">
        <v>12.108695000000001</v>
      </c>
      <c r="G1577" s="174">
        <v>143.85920300000001</v>
      </c>
      <c r="H1577" s="74">
        <v>50.64</v>
      </c>
      <c r="I1577" s="74">
        <v>0.51</v>
      </c>
      <c r="J1577" s="74">
        <v>14.97</v>
      </c>
      <c r="K1577" s="74">
        <v>0.13</v>
      </c>
      <c r="L1577" s="74">
        <v>4.13</v>
      </c>
      <c r="M1577" s="74">
        <v>18.46</v>
      </c>
      <c r="N1577" s="74">
        <v>1.66</v>
      </c>
      <c r="O1577" s="74">
        <v>0.24</v>
      </c>
      <c r="P1577" s="74">
        <v>0</v>
      </c>
      <c r="Q1577" s="74">
        <v>0.05</v>
      </c>
      <c r="R1577" s="74">
        <v>2.09</v>
      </c>
      <c r="S1577" s="74">
        <v>0</v>
      </c>
      <c r="T1577" s="74">
        <v>0</v>
      </c>
      <c r="U1577" s="74">
        <v>6.881E-3</v>
      </c>
      <c r="V1577" s="74">
        <v>4.0629999999999997</v>
      </c>
      <c r="W1577" s="74">
        <v>0.79666658699999993</v>
      </c>
      <c r="X1577" s="74">
        <v>1274.4359999999999</v>
      </c>
      <c r="Y1577" s="74">
        <v>590</v>
      </c>
      <c r="Z1577" s="74">
        <v>0.78976613888485436</v>
      </c>
      <c r="AA1577" s="74">
        <v>0.21023386111514569</v>
      </c>
      <c r="AB1577" s="74">
        <v>4.863028479321148E-4</v>
      </c>
      <c r="AC1577" s="74">
        <v>4.8630284793211459E-4</v>
      </c>
      <c r="AD1577" t="s">
        <v>5810</v>
      </c>
    </row>
    <row r="1578" spans="1:30">
      <c r="A1578" s="165" t="s">
        <v>6210</v>
      </c>
      <c r="C1578" s="165" t="s">
        <v>8444</v>
      </c>
      <c r="D1578" s="169" t="s">
        <v>2905</v>
      </c>
      <c r="E1578" s="169" t="s">
        <v>4189</v>
      </c>
      <c r="F1578" s="174">
        <v>12.462999999999999</v>
      </c>
      <c r="G1578" s="174">
        <v>143.8047</v>
      </c>
      <c r="H1578" s="74">
        <v>50.92</v>
      </c>
      <c r="I1578" s="74">
        <v>0.43</v>
      </c>
      <c r="J1578" s="74">
        <v>19.53</v>
      </c>
      <c r="K1578" s="74">
        <v>0.11</v>
      </c>
      <c r="L1578" s="74">
        <v>1.84</v>
      </c>
      <c r="M1578" s="74">
        <v>17.05</v>
      </c>
      <c r="N1578" s="74">
        <v>1.36</v>
      </c>
      <c r="O1578" s="74">
        <v>0.17</v>
      </c>
      <c r="P1578" s="74">
        <v>0</v>
      </c>
      <c r="Q1578" s="74">
        <v>0.03</v>
      </c>
      <c r="R1578" s="74">
        <v>2.54</v>
      </c>
      <c r="S1578" s="74">
        <v>0</v>
      </c>
      <c r="T1578" s="74">
        <v>0</v>
      </c>
      <c r="U1578" s="74">
        <v>1.2141000000000001E-2</v>
      </c>
      <c r="V1578" s="74">
        <v>3.774</v>
      </c>
      <c r="W1578" s="74">
        <v>0.73999992599999997</v>
      </c>
      <c r="X1578" s="74">
        <v>1251.03</v>
      </c>
      <c r="Y1578" s="74">
        <v>920</v>
      </c>
      <c r="Z1578" s="74">
        <v>0.73301224795328934</v>
      </c>
      <c r="AA1578" s="74">
        <v>0.2669877520467106</v>
      </c>
      <c r="AB1578" s="74">
        <v>6.4638852011750171E-4</v>
      </c>
      <c r="AC1578" s="74">
        <v>6.463885201175015E-4</v>
      </c>
      <c r="AD1578" t="s">
        <v>5810</v>
      </c>
    </row>
    <row r="1579" spans="1:30">
      <c r="A1579" s="165" t="s">
        <v>6211</v>
      </c>
      <c r="C1579" s="165" t="s">
        <v>8444</v>
      </c>
      <c r="D1579" s="169" t="s">
        <v>2905</v>
      </c>
      <c r="E1579" s="169" t="s">
        <v>4189</v>
      </c>
      <c r="F1579" s="174">
        <v>12.462999999999999</v>
      </c>
      <c r="G1579" s="174">
        <v>143.8047</v>
      </c>
      <c r="H1579" s="74">
        <v>51.46</v>
      </c>
      <c r="I1579" s="74">
        <v>0.38</v>
      </c>
      <c r="J1579" s="74">
        <v>15.27</v>
      </c>
      <c r="K1579" s="74">
        <v>0.11</v>
      </c>
      <c r="L1579" s="74">
        <v>7.12</v>
      </c>
      <c r="M1579" s="74">
        <v>14.64</v>
      </c>
      <c r="N1579" s="74">
        <v>1.38</v>
      </c>
      <c r="O1579" s="74">
        <v>0.19</v>
      </c>
      <c r="P1579" s="74">
        <v>0</v>
      </c>
      <c r="Q1579" s="74">
        <v>0.03</v>
      </c>
      <c r="R1579" s="74">
        <v>2.36</v>
      </c>
      <c r="S1579" s="74">
        <v>0</v>
      </c>
      <c r="T1579" s="74">
        <v>0</v>
      </c>
      <c r="U1579" s="74">
        <v>5.463E-3</v>
      </c>
      <c r="V1579" s="74">
        <v>4.5305</v>
      </c>
      <c r="W1579" s="74">
        <v>0.88833324449999995</v>
      </c>
      <c r="X1579" s="74">
        <v>1211.0239999999999</v>
      </c>
      <c r="Y1579" s="74">
        <v>680</v>
      </c>
      <c r="Z1579" s="74">
        <v>0.8695746752784046</v>
      </c>
      <c r="AA1579" s="74">
        <v>0.1304253247215954</v>
      </c>
      <c r="AB1579" s="74">
        <v>6.5434317859290104E-4</v>
      </c>
      <c r="AC1579" s="74">
        <v>6.5434317859290061E-4</v>
      </c>
      <c r="AD1579" t="s">
        <v>5810</v>
      </c>
    </row>
    <row r="1580" spans="1:30">
      <c r="A1580" s="165" t="s">
        <v>6212</v>
      </c>
      <c r="C1580" s="165" t="s">
        <v>8444</v>
      </c>
      <c r="D1580" s="169" t="s">
        <v>2905</v>
      </c>
      <c r="E1580" s="169" t="s">
        <v>4189</v>
      </c>
      <c r="F1580" s="174">
        <v>12.462999999999999</v>
      </c>
      <c r="G1580" s="174">
        <v>143.8047</v>
      </c>
      <c r="H1580" s="74">
        <v>51.96</v>
      </c>
      <c r="I1580" s="74">
        <v>0.52</v>
      </c>
      <c r="J1580" s="74">
        <v>17.09</v>
      </c>
      <c r="K1580" s="74">
        <v>0.1</v>
      </c>
      <c r="L1580" s="74">
        <v>4.42</v>
      </c>
      <c r="M1580" s="74">
        <v>14.34</v>
      </c>
      <c r="N1580" s="74">
        <v>1.69</v>
      </c>
      <c r="O1580" s="74">
        <v>0.2</v>
      </c>
      <c r="P1580" s="74">
        <v>0</v>
      </c>
      <c r="Q1580" s="74">
        <v>0.06</v>
      </c>
      <c r="R1580" s="74">
        <v>2.4</v>
      </c>
      <c r="S1580" s="74">
        <v>0</v>
      </c>
      <c r="T1580" s="74">
        <v>0</v>
      </c>
      <c r="U1580" s="74">
        <v>3.8579999999999999E-3</v>
      </c>
      <c r="V1580" s="74">
        <v>4.7174999999999994</v>
      </c>
      <c r="W1580" s="74">
        <v>0.92499990749999983</v>
      </c>
      <c r="X1580" s="74">
        <v>1206.0440000000001</v>
      </c>
      <c r="Y1580" s="74">
        <v>660</v>
      </c>
      <c r="Z1580" s="74">
        <v>0.89449078764069523</v>
      </c>
      <c r="AA1580" s="74">
        <v>0.1055092123593048</v>
      </c>
      <c r="AB1580" s="74">
        <v>2.595885235222208E-4</v>
      </c>
      <c r="AC1580" s="74">
        <v>2.595885235222208E-4</v>
      </c>
      <c r="AD1580" t="s">
        <v>5810</v>
      </c>
    </row>
    <row r="1581" spans="1:30">
      <c r="A1581" s="165" t="s">
        <v>6213</v>
      </c>
      <c r="C1581" s="165" t="s">
        <v>8444</v>
      </c>
      <c r="D1581" s="169" t="s">
        <v>2905</v>
      </c>
      <c r="E1581" s="169" t="s">
        <v>4189</v>
      </c>
      <c r="F1581" s="174">
        <v>12.462999999999999</v>
      </c>
      <c r="G1581" s="174">
        <v>143.8047</v>
      </c>
      <c r="H1581" s="74">
        <v>51.57</v>
      </c>
      <c r="I1581" s="74">
        <v>0.41</v>
      </c>
      <c r="J1581" s="74">
        <v>18.579999999999998</v>
      </c>
      <c r="K1581" s="74">
        <v>0.11</v>
      </c>
      <c r="L1581" s="74">
        <v>2.4</v>
      </c>
      <c r="M1581" s="74">
        <v>16.510000000000002</v>
      </c>
      <c r="N1581" s="74">
        <v>1.24</v>
      </c>
      <c r="O1581" s="74">
        <v>0.08</v>
      </c>
      <c r="P1581" s="74">
        <v>0</v>
      </c>
      <c r="Q1581" s="74">
        <v>0.04</v>
      </c>
      <c r="R1581" s="74">
        <v>2.17</v>
      </c>
      <c r="S1581" s="74">
        <v>0</v>
      </c>
      <c r="T1581" s="74">
        <v>0</v>
      </c>
      <c r="U1581" s="74">
        <v>1.6777E-2</v>
      </c>
      <c r="V1581" s="74">
        <v>4.4284999999999997</v>
      </c>
      <c r="W1581" s="74">
        <v>0.86833324649999999</v>
      </c>
      <c r="X1581" s="74">
        <v>1242.066</v>
      </c>
      <c r="Y1581" s="74">
        <v>880</v>
      </c>
      <c r="Z1581" s="74">
        <v>0.6114537602907919</v>
      </c>
      <c r="AA1581" s="74">
        <v>0.38854623970920799</v>
      </c>
      <c r="AB1581" s="74">
        <v>3.2526947911489901E-4</v>
      </c>
      <c r="AC1581" s="74">
        <v>3.2526947911489901E-4</v>
      </c>
      <c r="AD1581" t="s">
        <v>5810</v>
      </c>
    </row>
    <row r="1582" spans="1:30">
      <c r="A1582" s="165" t="s">
        <v>6214</v>
      </c>
      <c r="C1582" s="165" t="s">
        <v>8444</v>
      </c>
      <c r="D1582" s="169" t="s">
        <v>2905</v>
      </c>
      <c r="E1582" s="169" t="s">
        <v>4189</v>
      </c>
      <c r="F1582" s="174">
        <v>12.403312</v>
      </c>
      <c r="G1582" s="174">
        <v>143.761967</v>
      </c>
      <c r="H1582" s="74">
        <v>49.58</v>
      </c>
      <c r="I1582" s="74">
        <v>0.49</v>
      </c>
      <c r="J1582" s="74">
        <v>18.66</v>
      </c>
      <c r="K1582" s="74">
        <v>0.14000000000000001</v>
      </c>
      <c r="L1582" s="74">
        <v>2.5099999999999998</v>
      </c>
      <c r="M1582" s="74">
        <v>17.57</v>
      </c>
      <c r="N1582" s="74">
        <v>1.1599999999999999</v>
      </c>
      <c r="O1582" s="74">
        <v>0.19</v>
      </c>
      <c r="P1582" s="74">
        <v>0</v>
      </c>
      <c r="Q1582" s="74">
        <v>0.13</v>
      </c>
      <c r="R1582" s="74">
        <v>0.45</v>
      </c>
      <c r="S1582" s="74">
        <v>0</v>
      </c>
      <c r="T1582" s="74">
        <v>0</v>
      </c>
      <c r="U1582" s="74">
        <v>1.3455999999999999E-2</v>
      </c>
      <c r="V1582" s="74">
        <v>4.9724999999999993</v>
      </c>
      <c r="W1582" s="74">
        <v>0.9749999024999999</v>
      </c>
      <c r="X1582" s="74">
        <v>1259.662</v>
      </c>
      <c r="Y1582" s="74">
        <v>380</v>
      </c>
      <c r="Z1582" s="74">
        <v>9.1354177953697921E-2</v>
      </c>
      <c r="AA1582" s="74">
        <v>0.90864582204630207</v>
      </c>
      <c r="AB1582" s="74">
        <v>3.3055074747187008E-4</v>
      </c>
      <c r="AC1582" s="74">
        <v>3.3055074747186997E-4</v>
      </c>
      <c r="AD1582" t="s">
        <v>5810</v>
      </c>
    </row>
    <row r="1583" spans="1:30">
      <c r="A1583" s="165" t="s">
        <v>6215</v>
      </c>
      <c r="C1583" s="165" t="s">
        <v>8444</v>
      </c>
      <c r="D1583" s="169" t="s">
        <v>2905</v>
      </c>
      <c r="E1583" s="169" t="s">
        <v>4189</v>
      </c>
      <c r="F1583" s="174">
        <v>12.403312</v>
      </c>
      <c r="G1583" s="174">
        <v>143.761967</v>
      </c>
      <c r="H1583" s="74">
        <v>51.68</v>
      </c>
      <c r="I1583" s="74">
        <v>0.47</v>
      </c>
      <c r="J1583" s="74">
        <v>17.45</v>
      </c>
      <c r="K1583" s="74">
        <v>0.13</v>
      </c>
      <c r="L1583" s="74">
        <v>3.67</v>
      </c>
      <c r="M1583" s="74">
        <v>16.62</v>
      </c>
      <c r="N1583" s="74">
        <v>1.19</v>
      </c>
      <c r="O1583" s="74">
        <v>0.06</v>
      </c>
      <c r="P1583" s="74">
        <v>0</v>
      </c>
      <c r="Q1583" s="74">
        <v>0.04</v>
      </c>
      <c r="R1583" s="74">
        <v>1.76</v>
      </c>
      <c r="S1583" s="74">
        <v>0</v>
      </c>
      <c r="T1583" s="74">
        <v>0</v>
      </c>
      <c r="U1583" s="74">
        <v>1.3205E-2</v>
      </c>
      <c r="V1583" s="74">
        <v>4.76</v>
      </c>
      <c r="W1583" s="74">
        <v>0.93333323999999995</v>
      </c>
      <c r="X1583" s="74">
        <v>1243.8920000000001</v>
      </c>
      <c r="Y1583" s="74">
        <v>650</v>
      </c>
      <c r="Z1583" s="74">
        <v>0.5842072608436234</v>
      </c>
      <c r="AA1583" s="74">
        <v>0.41579273915637649</v>
      </c>
      <c r="AB1583" s="74">
        <v>1.078114154763521E-5</v>
      </c>
      <c r="AC1583" s="74">
        <v>1.0781141547635199E-5</v>
      </c>
      <c r="AD1583" t="s">
        <v>5810</v>
      </c>
    </row>
    <row r="1584" spans="1:30">
      <c r="A1584" s="165" t="s">
        <v>6216</v>
      </c>
      <c r="C1584" s="165" t="s">
        <v>8444</v>
      </c>
      <c r="D1584" s="169" t="s">
        <v>2905</v>
      </c>
      <c r="E1584" s="169" t="s">
        <v>4189</v>
      </c>
      <c r="F1584" s="174">
        <v>12.403312</v>
      </c>
      <c r="G1584" s="174">
        <v>143.761967</v>
      </c>
      <c r="H1584" s="74">
        <v>51.19</v>
      </c>
      <c r="I1584" s="74">
        <v>0.39</v>
      </c>
      <c r="J1584" s="74">
        <v>15.25</v>
      </c>
      <c r="K1584" s="74">
        <v>0.15</v>
      </c>
      <c r="L1584" s="74">
        <v>6.55</v>
      </c>
      <c r="M1584" s="74">
        <v>16.350000000000001</v>
      </c>
      <c r="N1584" s="74">
        <v>1.01</v>
      </c>
      <c r="O1584" s="74">
        <v>0.04</v>
      </c>
      <c r="P1584" s="74">
        <v>0</v>
      </c>
      <c r="Q1584" s="74">
        <v>0.01</v>
      </c>
      <c r="R1584" s="74">
        <v>1.62</v>
      </c>
      <c r="S1584" s="74">
        <v>0</v>
      </c>
      <c r="T1584" s="74">
        <v>0</v>
      </c>
      <c r="U1584" s="74">
        <v>1.1091999999999999E-2</v>
      </c>
      <c r="V1584" s="74">
        <v>4.9215</v>
      </c>
      <c r="W1584" s="74">
        <v>0.96499990349999987</v>
      </c>
      <c r="X1584" s="74">
        <v>1239.4100000000001</v>
      </c>
      <c r="Y1584" s="74">
        <v>540</v>
      </c>
      <c r="Z1584" s="74">
        <v>0.61943216315117866</v>
      </c>
      <c r="AA1584" s="74">
        <v>0.38056783684882128</v>
      </c>
      <c r="AB1584" s="74">
        <v>1.3390467601518151E-4</v>
      </c>
      <c r="AC1584" s="74">
        <v>1.3390467601518151E-4</v>
      </c>
      <c r="AD1584" t="s">
        <v>5810</v>
      </c>
    </row>
    <row r="1585" spans="1:30">
      <c r="A1585" s="165" t="s">
        <v>6217</v>
      </c>
      <c r="C1585" s="165" t="s">
        <v>8444</v>
      </c>
      <c r="D1585" s="169" t="s">
        <v>2905</v>
      </c>
      <c r="E1585" s="169" t="s">
        <v>4189</v>
      </c>
      <c r="F1585" s="174">
        <v>12.403312</v>
      </c>
      <c r="G1585" s="174">
        <v>143.761967</v>
      </c>
      <c r="H1585" s="74">
        <v>52.53</v>
      </c>
      <c r="I1585" s="74">
        <v>0.39</v>
      </c>
      <c r="J1585" s="74">
        <v>17.93</v>
      </c>
      <c r="K1585" s="74">
        <v>0.1</v>
      </c>
      <c r="L1585" s="74">
        <v>3.32</v>
      </c>
      <c r="M1585" s="74">
        <v>16.09</v>
      </c>
      <c r="N1585" s="74">
        <v>1.1000000000000001</v>
      </c>
      <c r="O1585" s="74">
        <v>0.04</v>
      </c>
      <c r="P1585" s="74">
        <v>0</v>
      </c>
      <c r="Q1585" s="74">
        <v>0</v>
      </c>
      <c r="R1585" s="74">
        <v>1.85</v>
      </c>
      <c r="S1585" s="74">
        <v>0</v>
      </c>
      <c r="T1585" s="74">
        <v>0</v>
      </c>
      <c r="U1585" s="74">
        <v>1.4796E-2</v>
      </c>
      <c r="V1585" s="74">
        <v>4.5984999999999996</v>
      </c>
      <c r="W1585" s="74">
        <v>0.90166657649999993</v>
      </c>
      <c r="X1585" s="74">
        <v>1235.0940000000001</v>
      </c>
      <c r="Y1585" s="74">
        <v>710</v>
      </c>
      <c r="Z1585" s="74">
        <v>0.57884901632771446</v>
      </c>
      <c r="AA1585" s="74">
        <v>0.42115098367228548</v>
      </c>
      <c r="AB1585" s="74">
        <v>2.7302989754946839E-4</v>
      </c>
      <c r="AC1585" s="74">
        <v>2.7302989754946839E-4</v>
      </c>
      <c r="AD1585" t="s">
        <v>5810</v>
      </c>
    </row>
    <row r="1586" spans="1:30">
      <c r="A1586" s="165" t="s">
        <v>6218</v>
      </c>
      <c r="C1586" s="165" t="s">
        <v>8444</v>
      </c>
      <c r="D1586" s="169" t="s">
        <v>2905</v>
      </c>
      <c r="E1586" s="169" t="s">
        <v>4189</v>
      </c>
      <c r="F1586" s="174">
        <v>12.403312</v>
      </c>
      <c r="G1586" s="174">
        <v>143.761967</v>
      </c>
      <c r="H1586" s="74">
        <v>51.05</v>
      </c>
      <c r="I1586" s="74">
        <v>0.36</v>
      </c>
      <c r="J1586" s="74">
        <v>18.98</v>
      </c>
      <c r="K1586" s="74">
        <v>0.11</v>
      </c>
      <c r="L1586" s="74">
        <v>2.1800000000000002</v>
      </c>
      <c r="M1586" s="74">
        <v>16.16</v>
      </c>
      <c r="N1586" s="74">
        <v>1.34</v>
      </c>
      <c r="O1586" s="74">
        <v>0.13</v>
      </c>
      <c r="P1586" s="74">
        <v>0</v>
      </c>
      <c r="Q1586" s="74">
        <v>0.03</v>
      </c>
      <c r="R1586" s="74">
        <v>1.56</v>
      </c>
      <c r="S1586" s="74">
        <v>0</v>
      </c>
      <c r="T1586" s="74">
        <v>0</v>
      </c>
      <c r="U1586" s="74">
        <v>2.7098000000000001E-2</v>
      </c>
      <c r="V1586" s="74">
        <v>4.7344999999999997</v>
      </c>
      <c r="W1586" s="74">
        <v>0.92833324049999999</v>
      </c>
      <c r="X1586" s="74">
        <v>1236.2560000000001</v>
      </c>
      <c r="Y1586" s="74">
        <v>930</v>
      </c>
      <c r="Z1586" s="74">
        <v>0.35537197655228081</v>
      </c>
      <c r="AA1586" s="74">
        <v>0.6446280234477193</v>
      </c>
      <c r="AB1586" s="74">
        <v>4.548157467879891E-4</v>
      </c>
      <c r="AC1586" s="74">
        <v>4.5481574678798899E-4</v>
      </c>
      <c r="AD1586" t="s">
        <v>5810</v>
      </c>
    </row>
    <row r="1587" spans="1:30">
      <c r="A1587" s="165" t="s">
        <v>6219</v>
      </c>
      <c r="C1587" s="165" t="s">
        <v>8444</v>
      </c>
      <c r="D1587" s="169" t="s">
        <v>2905</v>
      </c>
      <c r="E1587" s="169" t="s">
        <v>4189</v>
      </c>
      <c r="F1587" s="174">
        <v>12.403312</v>
      </c>
      <c r="G1587" s="174">
        <v>143.761967</v>
      </c>
      <c r="H1587" s="74">
        <v>51.85</v>
      </c>
      <c r="I1587" s="74">
        <v>0.57999999999999996</v>
      </c>
      <c r="J1587" s="74">
        <v>16.920000000000002</v>
      </c>
      <c r="K1587" s="74">
        <v>0.13</v>
      </c>
      <c r="L1587" s="74">
        <v>6.45</v>
      </c>
      <c r="M1587" s="74">
        <v>12.57</v>
      </c>
      <c r="N1587" s="74">
        <v>1.94</v>
      </c>
      <c r="O1587" s="74">
        <v>0.21</v>
      </c>
      <c r="P1587" s="74">
        <v>0</v>
      </c>
      <c r="Q1587" s="74">
        <v>0.06</v>
      </c>
      <c r="R1587" s="74">
        <v>2</v>
      </c>
      <c r="S1587" s="74">
        <v>0</v>
      </c>
      <c r="T1587" s="74">
        <v>0</v>
      </c>
      <c r="U1587" s="74">
        <v>5.7869999999999996E-3</v>
      </c>
      <c r="V1587" s="74">
        <v>5.423</v>
      </c>
      <c r="W1587" s="74">
        <v>1.063333227</v>
      </c>
      <c r="X1587" s="74">
        <v>1176.662</v>
      </c>
      <c r="Y1587" s="74">
        <v>550</v>
      </c>
      <c r="Z1587" s="74">
        <v>0.82618498801391471</v>
      </c>
      <c r="AA1587" s="74">
        <v>0.17381501198608529</v>
      </c>
      <c r="AB1587" s="74">
        <v>6.163375097799651E-4</v>
      </c>
      <c r="AC1587" s="74">
        <v>6.1633750977996499E-4</v>
      </c>
      <c r="AD1587" t="s">
        <v>5810</v>
      </c>
    </row>
    <row r="1588" spans="1:30">
      <c r="A1588" s="165" t="s">
        <v>6220</v>
      </c>
      <c r="C1588" s="165" t="s">
        <v>8444</v>
      </c>
      <c r="D1588" s="169" t="s">
        <v>2905</v>
      </c>
      <c r="E1588" s="169" t="s">
        <v>4189</v>
      </c>
      <c r="F1588" s="174">
        <v>12.403312</v>
      </c>
      <c r="G1588" s="174">
        <v>143.761967</v>
      </c>
      <c r="H1588" s="74">
        <v>50.29</v>
      </c>
      <c r="I1588" s="74">
        <v>0.42</v>
      </c>
      <c r="J1588" s="74">
        <v>17.309999999999999</v>
      </c>
      <c r="K1588" s="74">
        <v>0.14000000000000001</v>
      </c>
      <c r="L1588" s="74">
        <v>6.89</v>
      </c>
      <c r="M1588" s="74">
        <v>14.12</v>
      </c>
      <c r="N1588" s="74">
        <v>1.25</v>
      </c>
      <c r="O1588" s="74">
        <v>0.16</v>
      </c>
      <c r="P1588" s="74">
        <v>0</v>
      </c>
      <c r="Q1588" s="74">
        <v>0.03</v>
      </c>
      <c r="R1588" s="74">
        <v>2.101</v>
      </c>
      <c r="S1588" s="74">
        <v>0</v>
      </c>
      <c r="T1588" s="74">
        <v>0</v>
      </c>
      <c r="U1588" s="74">
        <v>8.3660000000000002E-3</v>
      </c>
      <c r="V1588" s="74">
        <v>5.3040000000000003</v>
      </c>
      <c r="W1588" s="74">
        <v>1.0399998960000001</v>
      </c>
      <c r="X1588" s="74">
        <v>1202.3920000000001</v>
      </c>
      <c r="Y1588" s="74">
        <v>660</v>
      </c>
      <c r="Z1588" s="74">
        <v>0.78986597258830249</v>
      </c>
      <c r="AA1588" s="74">
        <v>0.21013402741169759</v>
      </c>
      <c r="AB1588" s="74">
        <v>1.1839648773395309E-3</v>
      </c>
      <c r="AC1588" s="74">
        <v>1.18396487733953E-3</v>
      </c>
      <c r="AD1588" t="s">
        <v>5810</v>
      </c>
    </row>
    <row r="1589" spans="1:30">
      <c r="A1589" s="165" t="s">
        <v>2853</v>
      </c>
      <c r="C1589" s="165" t="s">
        <v>8442</v>
      </c>
      <c r="D1589" s="169" t="s">
        <v>3040</v>
      </c>
      <c r="E1589" s="169" t="s">
        <v>3042</v>
      </c>
      <c r="F1589" s="174">
        <v>-1.23</v>
      </c>
      <c r="G1589" s="174">
        <v>29.72</v>
      </c>
      <c r="H1589" s="74">
        <v>42.74</v>
      </c>
      <c r="I1589" s="74">
        <v>4.26</v>
      </c>
      <c r="J1589" s="74">
        <v>9.48</v>
      </c>
      <c r="K1589" s="74">
        <v>0.21</v>
      </c>
      <c r="L1589" s="74">
        <v>14.2</v>
      </c>
      <c r="M1589" s="74">
        <v>7.45</v>
      </c>
      <c r="N1589" s="74">
        <v>2.3199999999999998</v>
      </c>
      <c r="O1589" s="74">
        <v>1.58</v>
      </c>
      <c r="P1589" s="74">
        <v>0</v>
      </c>
      <c r="Q1589" s="74">
        <v>0.52</v>
      </c>
      <c r="R1589" s="74">
        <v>1.26</v>
      </c>
      <c r="S1589" s="74">
        <v>0</v>
      </c>
      <c r="T1589" s="74">
        <v>0</v>
      </c>
      <c r="U1589" s="74">
        <v>1.06E-2</v>
      </c>
      <c r="V1589" s="74">
        <v>14.569000000000001</v>
      </c>
      <c r="W1589" s="74">
        <v>2.8566663810000001</v>
      </c>
      <c r="X1589" s="74">
        <v>1091.67</v>
      </c>
      <c r="Y1589" s="74">
        <v>410</v>
      </c>
      <c r="Z1589" s="74">
        <v>0.85594189565009571</v>
      </c>
      <c r="AA1589" s="74">
        <v>0.14405810434990429</v>
      </c>
      <c r="AB1589" s="74">
        <v>2.264599886448376E-3</v>
      </c>
      <c r="AC1589" s="74">
        <v>2.264599886448376E-3</v>
      </c>
      <c r="AD1589" t="s">
        <v>5810</v>
      </c>
    </row>
    <row r="1590" spans="1:30">
      <c r="A1590" s="165" t="s">
        <v>6221</v>
      </c>
      <c r="C1590" s="165" t="s">
        <v>8442</v>
      </c>
      <c r="D1590" s="169" t="s">
        <v>3040</v>
      </c>
      <c r="E1590" s="169" t="s">
        <v>3042</v>
      </c>
      <c r="F1590" s="174">
        <v>-1.23</v>
      </c>
      <c r="G1590" s="174">
        <v>29.72</v>
      </c>
      <c r="H1590" s="74">
        <v>45.63</v>
      </c>
      <c r="I1590" s="74">
        <v>4.21</v>
      </c>
      <c r="J1590" s="74">
        <v>16.239999999999998</v>
      </c>
      <c r="K1590" s="74">
        <v>0.05</v>
      </c>
      <c r="L1590" s="74">
        <v>5.15</v>
      </c>
      <c r="M1590" s="74">
        <v>11.87</v>
      </c>
      <c r="N1590" s="74">
        <v>2.87</v>
      </c>
      <c r="O1590" s="74">
        <v>4.17</v>
      </c>
      <c r="P1590" s="74">
        <v>0</v>
      </c>
      <c r="Q1590" s="74">
        <v>0.74</v>
      </c>
      <c r="R1590" s="74">
        <v>0.72</v>
      </c>
      <c r="S1590" s="74">
        <v>0</v>
      </c>
      <c r="T1590" s="74">
        <v>0</v>
      </c>
      <c r="U1590" s="74">
        <v>8.1000000000000003E-2</v>
      </c>
      <c r="V1590" s="74">
        <v>7.6755000000000004</v>
      </c>
      <c r="W1590" s="74">
        <v>1.5049998495000001</v>
      </c>
      <c r="X1590" s="74">
        <v>1165.0419999999999</v>
      </c>
      <c r="Y1590" s="74">
        <v>790</v>
      </c>
      <c r="Z1590" s="74">
        <v>0.1348072272333159</v>
      </c>
      <c r="AA1590" s="74">
        <v>0.86519277276668405</v>
      </c>
      <c r="AB1590" s="74">
        <v>1.172817500106751E-3</v>
      </c>
      <c r="AC1590" s="74">
        <v>1.172817500106751E-3</v>
      </c>
      <c r="AD1590" t="s">
        <v>5810</v>
      </c>
    </row>
    <row r="1591" spans="1:30">
      <c r="A1591" s="165" t="s">
        <v>6222</v>
      </c>
      <c r="C1591" s="165" t="s">
        <v>8442</v>
      </c>
      <c r="D1591" s="169" t="s">
        <v>3040</v>
      </c>
      <c r="E1591" s="169" t="s">
        <v>3042</v>
      </c>
      <c r="F1591" s="174">
        <v>-1.23</v>
      </c>
      <c r="G1591" s="174">
        <v>29.72</v>
      </c>
      <c r="H1591" s="74">
        <v>43.95</v>
      </c>
      <c r="I1591" s="74">
        <v>4.4000000000000004</v>
      </c>
      <c r="J1591" s="74">
        <v>14.79</v>
      </c>
      <c r="K1591" s="74">
        <v>7.0000000000000007E-2</v>
      </c>
      <c r="L1591" s="74">
        <v>7.8</v>
      </c>
      <c r="M1591" s="74">
        <v>13.59</v>
      </c>
      <c r="N1591" s="74">
        <v>2.67</v>
      </c>
      <c r="O1591" s="74">
        <v>3.69</v>
      </c>
      <c r="P1591" s="74">
        <v>0</v>
      </c>
      <c r="Q1591" s="74">
        <v>0.64</v>
      </c>
      <c r="R1591" s="74">
        <v>0.8</v>
      </c>
      <c r="S1591" s="74">
        <v>0</v>
      </c>
      <c r="T1591" s="74">
        <v>0</v>
      </c>
      <c r="U1591" s="74">
        <v>8.8200000000000001E-2</v>
      </c>
      <c r="V1591" s="74">
        <v>7.1485000000000003</v>
      </c>
      <c r="W1591" s="74">
        <v>1.4016665264999999</v>
      </c>
      <c r="X1591" s="74">
        <v>1193.5940000000001</v>
      </c>
      <c r="Y1591" s="74">
        <v>650</v>
      </c>
      <c r="Z1591" s="74">
        <v>0.20196623285981541</v>
      </c>
      <c r="AA1591" s="74">
        <v>0.79803376714018459</v>
      </c>
      <c r="AB1591" s="74">
        <v>1.7646458821482421E-3</v>
      </c>
      <c r="AC1591" s="74">
        <v>1.7646458821482421E-3</v>
      </c>
      <c r="AD1591" t="s">
        <v>5810</v>
      </c>
    </row>
    <row r="1592" spans="1:30">
      <c r="A1592" s="165" t="s">
        <v>6223</v>
      </c>
      <c r="C1592" s="165" t="s">
        <v>8442</v>
      </c>
      <c r="D1592" s="169" t="s">
        <v>3040</v>
      </c>
      <c r="E1592" s="169" t="s">
        <v>3042</v>
      </c>
      <c r="F1592" s="174">
        <v>-1.23</v>
      </c>
      <c r="G1592" s="174">
        <v>29.72</v>
      </c>
      <c r="H1592" s="74">
        <v>38.72</v>
      </c>
      <c r="I1592" s="74">
        <v>4.4400000000000004</v>
      </c>
      <c r="J1592" s="74">
        <v>10.88</v>
      </c>
      <c r="K1592" s="74">
        <v>0.17</v>
      </c>
      <c r="L1592" s="74">
        <v>10.07</v>
      </c>
      <c r="M1592" s="74">
        <v>17.89</v>
      </c>
      <c r="N1592" s="74">
        <v>3.33</v>
      </c>
      <c r="O1592" s="74">
        <v>3.69</v>
      </c>
      <c r="P1592" s="74">
        <v>0</v>
      </c>
      <c r="Q1592" s="74">
        <v>1.03</v>
      </c>
      <c r="R1592" s="74">
        <v>1.1499999999999999</v>
      </c>
      <c r="S1592" s="74">
        <v>0</v>
      </c>
      <c r="T1592" s="74">
        <v>0</v>
      </c>
      <c r="U1592" s="74">
        <v>0.60560000000000003</v>
      </c>
      <c r="V1592" s="74">
        <v>8.3044999999999991</v>
      </c>
      <c r="W1592" s="74">
        <v>1.6283331704999999</v>
      </c>
      <c r="X1592" s="74">
        <v>1264.9739999999999</v>
      </c>
      <c r="Y1592" s="74">
        <v>440</v>
      </c>
      <c r="Z1592" s="74">
        <v>0.52056564914041359</v>
      </c>
      <c r="AA1592" s="74">
        <v>0.47943435085958641</v>
      </c>
      <c r="AB1592" s="74">
        <v>2.2067301376516701E-3</v>
      </c>
      <c r="AC1592" s="74">
        <v>2.2067301376516701E-3</v>
      </c>
      <c r="AD1592" t="s">
        <v>5810</v>
      </c>
    </row>
    <row r="1593" spans="1:30">
      <c r="A1593" s="165" t="s">
        <v>6224</v>
      </c>
      <c r="C1593" s="165" t="s">
        <v>8442</v>
      </c>
      <c r="D1593" s="169" t="s">
        <v>3040</v>
      </c>
      <c r="E1593" s="169" t="s">
        <v>3042</v>
      </c>
      <c r="F1593" s="174">
        <v>-1.23</v>
      </c>
      <c r="G1593" s="174">
        <v>29.72</v>
      </c>
      <c r="H1593" s="74">
        <v>44.52</v>
      </c>
      <c r="I1593" s="74">
        <v>3.78</v>
      </c>
      <c r="J1593" s="74">
        <v>11.19</v>
      </c>
      <c r="K1593" s="74">
        <v>0.24</v>
      </c>
      <c r="L1593" s="74">
        <v>11.75</v>
      </c>
      <c r="M1593" s="74">
        <v>10.199999999999999</v>
      </c>
      <c r="N1593" s="74">
        <v>1.93</v>
      </c>
      <c r="O1593" s="74">
        <v>2.69</v>
      </c>
      <c r="P1593" s="74">
        <v>0</v>
      </c>
      <c r="Q1593" s="74">
        <v>0.65</v>
      </c>
      <c r="R1593" s="74">
        <v>1.26</v>
      </c>
      <c r="S1593" s="74">
        <v>0</v>
      </c>
      <c r="T1593" s="74">
        <v>0</v>
      </c>
      <c r="U1593" s="74">
        <v>0.2409</v>
      </c>
      <c r="V1593" s="74">
        <v>11.092499999999999</v>
      </c>
      <c r="W1593" s="74">
        <v>2.1749997825</v>
      </c>
      <c r="X1593" s="74">
        <v>1137.32</v>
      </c>
      <c r="Y1593" s="74">
        <v>1970</v>
      </c>
      <c r="Z1593" s="74">
        <v>0.1907437059289126</v>
      </c>
      <c r="AA1593" s="74">
        <v>0.80925629407108746</v>
      </c>
      <c r="AB1593" s="74">
        <v>8.9829494382737075E-4</v>
      </c>
      <c r="AC1593" s="74">
        <v>8.9829494382737086E-4</v>
      </c>
      <c r="AD1593" t="s">
        <v>5810</v>
      </c>
    </row>
    <row r="1594" spans="1:30">
      <c r="A1594" s="165" t="s">
        <v>6225</v>
      </c>
      <c r="C1594" s="165" t="s">
        <v>8442</v>
      </c>
      <c r="D1594" s="169" t="s">
        <v>3040</v>
      </c>
      <c r="E1594" s="169" t="s">
        <v>3042</v>
      </c>
      <c r="F1594" s="174">
        <v>-1.23</v>
      </c>
      <c r="G1594" s="174">
        <v>29.72</v>
      </c>
      <c r="H1594" s="74">
        <v>45.68</v>
      </c>
      <c r="I1594" s="74">
        <v>4.1100000000000003</v>
      </c>
      <c r="J1594" s="74">
        <v>12.03</v>
      </c>
      <c r="K1594" s="74">
        <v>0.13</v>
      </c>
      <c r="L1594" s="74">
        <v>6.56</v>
      </c>
      <c r="M1594" s="74">
        <v>15.4</v>
      </c>
      <c r="N1594" s="74">
        <v>2.4</v>
      </c>
      <c r="O1594" s="74">
        <v>4.88</v>
      </c>
      <c r="P1594" s="74">
        <v>0</v>
      </c>
      <c r="Q1594" s="74">
        <v>1.0900000000000001</v>
      </c>
      <c r="R1594" s="74">
        <v>1.58</v>
      </c>
      <c r="S1594" s="74">
        <v>0</v>
      </c>
      <c r="T1594" s="74">
        <v>0</v>
      </c>
      <c r="U1594" s="74">
        <v>7.9100000000000004E-2</v>
      </c>
      <c r="V1594" s="74">
        <v>6.5789999999999997</v>
      </c>
      <c r="W1594" s="74">
        <v>1.289999871</v>
      </c>
      <c r="X1594" s="74">
        <v>1223.6400000000001</v>
      </c>
      <c r="Y1594" s="74">
        <v>690</v>
      </c>
      <c r="Z1594" s="74">
        <v>0.51700831708154782</v>
      </c>
      <c r="AA1594" s="74">
        <v>0.48299168291845213</v>
      </c>
      <c r="AB1594" s="74">
        <v>9.0695039922523784E-4</v>
      </c>
      <c r="AC1594" s="74">
        <v>9.0695039922523784E-4</v>
      </c>
      <c r="AD1594" t="s">
        <v>5810</v>
      </c>
    </row>
    <row r="1595" spans="1:30">
      <c r="A1595" s="165" t="s">
        <v>6226</v>
      </c>
      <c r="C1595" s="165" t="s">
        <v>8442</v>
      </c>
      <c r="D1595" s="169" t="s">
        <v>3040</v>
      </c>
      <c r="E1595" s="169" t="s">
        <v>3042</v>
      </c>
      <c r="F1595" s="174">
        <v>-1.23</v>
      </c>
      <c r="G1595" s="174">
        <v>29.72</v>
      </c>
      <c r="H1595" s="74">
        <v>44.33</v>
      </c>
      <c r="I1595" s="74">
        <v>3.19</v>
      </c>
      <c r="J1595" s="74">
        <v>12.61</v>
      </c>
      <c r="K1595" s="74">
        <v>0.19</v>
      </c>
      <c r="L1595" s="74">
        <v>10.81</v>
      </c>
      <c r="M1595" s="74">
        <v>10.39</v>
      </c>
      <c r="N1595" s="74">
        <v>3.05</v>
      </c>
      <c r="O1595" s="74">
        <v>2.91</v>
      </c>
      <c r="P1595" s="74">
        <v>0</v>
      </c>
      <c r="Q1595" s="74">
        <v>0.62</v>
      </c>
      <c r="R1595" s="74">
        <v>0.42</v>
      </c>
      <c r="S1595" s="74">
        <v>0</v>
      </c>
      <c r="T1595" s="74">
        <v>0</v>
      </c>
      <c r="U1595" s="74">
        <v>2.06E-2</v>
      </c>
      <c r="V1595" s="74">
        <v>10.115</v>
      </c>
      <c r="W1595" s="74">
        <v>1.9833331350000001</v>
      </c>
      <c r="X1595" s="74">
        <v>1140.4739999999999</v>
      </c>
      <c r="Y1595" s="74">
        <v>160</v>
      </c>
      <c r="Z1595" s="74">
        <v>0.2291657753805354</v>
      </c>
      <c r="AA1595" s="74">
        <v>0.7708342246194646</v>
      </c>
      <c r="AB1595" s="74">
        <v>1.062978288697375E-3</v>
      </c>
      <c r="AC1595" s="74">
        <v>1.062978288697375E-3</v>
      </c>
      <c r="AD1595" t="s">
        <v>5810</v>
      </c>
    </row>
    <row r="1596" spans="1:30">
      <c r="A1596" s="165" t="s">
        <v>6227</v>
      </c>
      <c r="C1596" s="165" t="s">
        <v>8442</v>
      </c>
      <c r="D1596" s="169" t="s">
        <v>3040</v>
      </c>
      <c r="E1596" s="169" t="s">
        <v>3042</v>
      </c>
      <c r="F1596" s="174">
        <v>-1.23</v>
      </c>
      <c r="G1596" s="174">
        <v>29.72</v>
      </c>
      <c r="H1596" s="74">
        <v>43.39</v>
      </c>
      <c r="I1596" s="74">
        <v>3.37</v>
      </c>
      <c r="J1596" s="74">
        <v>9.9700000000000006</v>
      </c>
      <c r="K1596" s="74">
        <v>0.19</v>
      </c>
      <c r="L1596" s="74">
        <v>14.09</v>
      </c>
      <c r="M1596" s="74">
        <v>14.05</v>
      </c>
      <c r="N1596" s="74">
        <v>2.76</v>
      </c>
      <c r="O1596" s="74">
        <v>1.55</v>
      </c>
      <c r="P1596" s="74">
        <v>0</v>
      </c>
      <c r="Q1596" s="74">
        <v>0.64</v>
      </c>
      <c r="R1596" s="74">
        <v>0.63</v>
      </c>
      <c r="S1596" s="74">
        <v>0</v>
      </c>
      <c r="T1596" s="74">
        <v>0</v>
      </c>
      <c r="U1596" s="74">
        <v>4.7199999999999999E-2</v>
      </c>
      <c r="V1596" s="74">
        <v>13.3535</v>
      </c>
      <c r="W1596" s="74">
        <v>2.6183330714999999</v>
      </c>
      <c r="X1596" s="74">
        <v>1201.23</v>
      </c>
      <c r="Y1596" s="74">
        <v>250</v>
      </c>
      <c r="Z1596" s="74">
        <v>0.39660653040696492</v>
      </c>
      <c r="AA1596" s="74">
        <v>0.60339346959303508</v>
      </c>
      <c r="AB1596" s="74">
        <v>2.339510221547061E-3</v>
      </c>
      <c r="AC1596" s="74">
        <v>2.339510221547061E-3</v>
      </c>
      <c r="AD1596" t="s">
        <v>5810</v>
      </c>
    </row>
    <row r="1597" spans="1:30">
      <c r="A1597" s="165" t="s">
        <v>6228</v>
      </c>
      <c r="C1597" s="165" t="s">
        <v>8442</v>
      </c>
      <c r="D1597" s="169" t="s">
        <v>3040</v>
      </c>
      <c r="E1597" s="169" t="s">
        <v>3042</v>
      </c>
      <c r="F1597" s="174">
        <v>-1.23</v>
      </c>
      <c r="G1597" s="174">
        <v>29.72</v>
      </c>
      <c r="H1597" s="74">
        <v>41.56</v>
      </c>
      <c r="I1597" s="74">
        <v>3.7</v>
      </c>
      <c r="J1597" s="74">
        <v>11.01</v>
      </c>
      <c r="K1597" s="74">
        <v>0.13</v>
      </c>
      <c r="L1597" s="74">
        <v>9.4600000000000009</v>
      </c>
      <c r="M1597" s="74">
        <v>18.079999999999998</v>
      </c>
      <c r="N1597" s="74">
        <v>2.86</v>
      </c>
      <c r="O1597" s="74">
        <v>3.27</v>
      </c>
      <c r="P1597" s="74">
        <v>0</v>
      </c>
      <c r="Q1597" s="74">
        <v>0.74</v>
      </c>
      <c r="R1597" s="74">
        <v>1.55</v>
      </c>
      <c r="S1597" s="74">
        <v>0</v>
      </c>
      <c r="T1597" s="74">
        <v>0</v>
      </c>
      <c r="U1597" s="74">
        <v>0.99529999999999996</v>
      </c>
      <c r="V1597" s="74">
        <v>8.9164999999999992</v>
      </c>
      <c r="W1597" s="74">
        <v>1.7483331584999999</v>
      </c>
      <c r="X1597" s="74">
        <v>1268.1279999999999</v>
      </c>
      <c r="Y1597" s="74">
        <v>1780</v>
      </c>
      <c r="Z1597" s="74">
        <v>0.2473935910538243</v>
      </c>
      <c r="AA1597" s="74">
        <v>0.7526064089461757</v>
      </c>
      <c r="AB1597" s="74">
        <v>6.692144384627792E-3</v>
      </c>
      <c r="AC1597" s="74">
        <v>6.692144384627792E-3</v>
      </c>
      <c r="AD1597" t="s">
        <v>5810</v>
      </c>
    </row>
    <row r="1598" spans="1:30">
      <c r="A1598" s="165" t="s">
        <v>6229</v>
      </c>
      <c r="C1598" s="165" t="s">
        <v>8442</v>
      </c>
      <c r="D1598" s="169" t="s">
        <v>3040</v>
      </c>
      <c r="E1598" s="169" t="s">
        <v>3042</v>
      </c>
      <c r="F1598" s="174">
        <v>-1.23</v>
      </c>
      <c r="G1598" s="174">
        <v>29.72</v>
      </c>
      <c r="H1598" s="74">
        <v>43.56</v>
      </c>
      <c r="I1598" s="74">
        <v>3.33</v>
      </c>
      <c r="J1598" s="74">
        <v>11.94</v>
      </c>
      <c r="K1598" s="74">
        <v>0.26</v>
      </c>
      <c r="L1598" s="74">
        <v>12.29</v>
      </c>
      <c r="M1598" s="74">
        <v>9.18</v>
      </c>
      <c r="N1598" s="74">
        <v>2.95</v>
      </c>
      <c r="O1598" s="74">
        <v>2.95</v>
      </c>
      <c r="P1598" s="74">
        <v>0</v>
      </c>
      <c r="Q1598" s="74">
        <v>0.7</v>
      </c>
      <c r="R1598" s="74">
        <v>0.75</v>
      </c>
      <c r="S1598" s="74">
        <v>0</v>
      </c>
      <c r="T1598" s="74">
        <v>0</v>
      </c>
      <c r="U1598" s="74">
        <v>7.4999999999999997E-3</v>
      </c>
      <c r="V1598" s="74">
        <v>10.930999999999999</v>
      </c>
      <c r="W1598" s="74">
        <v>2.1433331189999998</v>
      </c>
      <c r="X1598" s="74">
        <v>1120.3879999999999</v>
      </c>
      <c r="Y1598" s="74">
        <v>140</v>
      </c>
      <c r="Z1598" s="74">
        <v>0.77117131604291189</v>
      </c>
      <c r="AA1598" s="74">
        <v>0.22882868395708811</v>
      </c>
      <c r="AB1598" s="74">
        <v>3.9287582478992377E-3</v>
      </c>
      <c r="AC1598" s="74">
        <v>3.9287582478992377E-3</v>
      </c>
      <c r="AD1598" t="s">
        <v>5810</v>
      </c>
    </row>
    <row r="1599" spans="1:30">
      <c r="A1599" s="165" t="s">
        <v>6230</v>
      </c>
      <c r="C1599" s="165" t="s">
        <v>8442</v>
      </c>
      <c r="D1599" s="169" t="s">
        <v>3040</v>
      </c>
      <c r="E1599" s="169" t="s">
        <v>3042</v>
      </c>
      <c r="F1599" s="174">
        <v>-1.23</v>
      </c>
      <c r="G1599" s="174">
        <v>29.72</v>
      </c>
      <c r="H1599" s="74">
        <v>44.53</v>
      </c>
      <c r="I1599" s="74">
        <v>3.24</v>
      </c>
      <c r="J1599" s="74">
        <v>12.5</v>
      </c>
      <c r="K1599" s="74">
        <v>0.22</v>
      </c>
      <c r="L1599" s="74">
        <v>10.32</v>
      </c>
      <c r="M1599" s="74">
        <v>10.62</v>
      </c>
      <c r="N1599" s="74">
        <v>2.94</v>
      </c>
      <c r="O1599" s="74">
        <v>3.77</v>
      </c>
      <c r="P1599" s="74">
        <v>0</v>
      </c>
      <c r="Q1599" s="74">
        <v>0.67</v>
      </c>
      <c r="R1599" s="74">
        <v>1.1299999999999999</v>
      </c>
      <c r="S1599" s="74">
        <v>0</v>
      </c>
      <c r="T1599" s="74">
        <v>0</v>
      </c>
      <c r="U1599" s="74">
        <v>0.03</v>
      </c>
      <c r="V1599" s="74">
        <v>9.5114999999999998</v>
      </c>
      <c r="W1599" s="74">
        <v>1.8649998135000001</v>
      </c>
      <c r="X1599" s="74">
        <v>1144.2919999999999</v>
      </c>
      <c r="Y1599" s="74">
        <v>350</v>
      </c>
      <c r="Z1599" s="74">
        <v>0.59296301803766349</v>
      </c>
      <c r="AA1599" s="74">
        <v>0.40703698196233651</v>
      </c>
      <c r="AB1599" s="74">
        <v>1.9838693427612899E-3</v>
      </c>
      <c r="AC1599" s="74">
        <v>1.9838693427612899E-3</v>
      </c>
      <c r="AD1599" t="s">
        <v>5810</v>
      </c>
    </row>
    <row r="1600" spans="1:30">
      <c r="A1600" s="165" t="s">
        <v>6231</v>
      </c>
      <c r="C1600" s="165" t="s">
        <v>8442</v>
      </c>
      <c r="D1600" s="169" t="s">
        <v>3040</v>
      </c>
      <c r="E1600" s="169" t="s">
        <v>3042</v>
      </c>
      <c r="F1600" s="174">
        <v>-1.23</v>
      </c>
      <c r="G1600" s="174">
        <v>29.72</v>
      </c>
      <c r="H1600" s="74">
        <v>44.79</v>
      </c>
      <c r="I1600" s="74">
        <v>2.98</v>
      </c>
      <c r="J1600" s="74">
        <v>12.25</v>
      </c>
      <c r="K1600" s="74">
        <v>0.15</v>
      </c>
      <c r="L1600" s="74">
        <v>10.86</v>
      </c>
      <c r="M1600" s="74">
        <v>11.32</v>
      </c>
      <c r="N1600" s="74">
        <v>2.76</v>
      </c>
      <c r="O1600" s="74">
        <v>3.35</v>
      </c>
      <c r="P1600" s="74">
        <v>0</v>
      </c>
      <c r="Q1600" s="74">
        <v>0.64</v>
      </c>
      <c r="R1600" s="74">
        <v>1.18</v>
      </c>
      <c r="S1600" s="74">
        <v>0</v>
      </c>
      <c r="T1600" s="74">
        <v>0</v>
      </c>
      <c r="U1600" s="74">
        <v>3.6400000000000002E-2</v>
      </c>
      <c r="V1600" s="74">
        <v>9.2565000000000008</v>
      </c>
      <c r="W1600" s="74">
        <v>1.8149998185</v>
      </c>
      <c r="X1600" s="74">
        <v>1155.912</v>
      </c>
      <c r="Y1600" s="74">
        <v>420</v>
      </c>
      <c r="Z1600" s="74">
        <v>0.54547510039046687</v>
      </c>
      <c r="AA1600" s="74">
        <v>0.45452489960953307</v>
      </c>
      <c r="AB1600" s="74">
        <v>2.253858983069726E-3</v>
      </c>
      <c r="AC1600" s="74">
        <v>2.2538589830697251E-3</v>
      </c>
      <c r="AD1600" t="s">
        <v>5810</v>
      </c>
    </row>
    <row r="1601" spans="1:30">
      <c r="A1601" s="165" t="s">
        <v>6256</v>
      </c>
      <c r="C1601" s="165" t="s">
        <v>8442</v>
      </c>
      <c r="D1601" s="169" t="s">
        <v>3040</v>
      </c>
      <c r="E1601" s="169" t="s">
        <v>3042</v>
      </c>
      <c r="F1601" s="174">
        <v>-1.23</v>
      </c>
      <c r="G1601" s="174">
        <v>29.72</v>
      </c>
      <c r="H1601" s="74">
        <v>43.82</v>
      </c>
      <c r="I1601" s="74">
        <v>3.33</v>
      </c>
      <c r="J1601" s="74">
        <v>11.33</v>
      </c>
      <c r="K1601" s="74">
        <v>0.19</v>
      </c>
      <c r="L1601" s="74">
        <v>10.96</v>
      </c>
      <c r="M1601" s="74">
        <v>13.4</v>
      </c>
      <c r="N1601" s="74">
        <v>2.99</v>
      </c>
      <c r="O1601" s="74">
        <v>2.21</v>
      </c>
      <c r="P1601" s="74">
        <v>0</v>
      </c>
      <c r="Q1601" s="74">
        <v>0.85</v>
      </c>
      <c r="R1601" s="74">
        <v>2.5299999999999998</v>
      </c>
      <c r="S1601" s="74">
        <v>0</v>
      </c>
      <c r="T1601" s="74">
        <v>0</v>
      </c>
      <c r="U1601" s="74">
        <v>4.02E-2</v>
      </c>
      <c r="V1601" s="74">
        <v>9.2650000000000006</v>
      </c>
      <c r="W1601" s="74">
        <v>1.8166664850000001</v>
      </c>
      <c r="X1601" s="74">
        <v>1190.44</v>
      </c>
      <c r="Y1601" s="74">
        <v>1000</v>
      </c>
      <c r="Z1601" s="74">
        <v>0.84050622582107415</v>
      </c>
      <c r="AA1601" s="74">
        <v>0.15949377417892591</v>
      </c>
      <c r="AB1601" s="74">
        <v>1.711851643652926E-3</v>
      </c>
      <c r="AC1601" s="74">
        <v>1.711851643652926E-3</v>
      </c>
      <c r="AD1601" t="s">
        <v>5810</v>
      </c>
    </row>
    <row r="1602" spans="1:30">
      <c r="A1602" s="165" t="s">
        <v>6257</v>
      </c>
      <c r="C1602" s="165" t="s">
        <v>8442</v>
      </c>
      <c r="D1602" s="169" t="s">
        <v>3040</v>
      </c>
      <c r="E1602" s="169" t="s">
        <v>3042</v>
      </c>
      <c r="F1602" s="174">
        <v>-1.23</v>
      </c>
      <c r="G1602" s="174">
        <v>29.72</v>
      </c>
      <c r="H1602" s="74">
        <v>44.86</v>
      </c>
      <c r="I1602" s="74">
        <v>3.69</v>
      </c>
      <c r="J1602" s="74">
        <v>10.62</v>
      </c>
      <c r="K1602" s="74">
        <v>0.19</v>
      </c>
      <c r="L1602" s="74">
        <v>8.6</v>
      </c>
      <c r="M1602" s="74">
        <v>18.32</v>
      </c>
      <c r="N1602" s="74">
        <v>1.66</v>
      </c>
      <c r="O1602" s="74">
        <v>2.74</v>
      </c>
      <c r="P1602" s="74">
        <v>0</v>
      </c>
      <c r="Q1602" s="74">
        <v>0.64</v>
      </c>
      <c r="R1602" s="74">
        <v>1.25</v>
      </c>
      <c r="S1602" s="74">
        <v>0</v>
      </c>
      <c r="T1602" s="74">
        <v>0</v>
      </c>
      <c r="U1602" s="74">
        <v>4.2900000000000001E-2</v>
      </c>
      <c r="V1602" s="74">
        <v>7.3779999999999992</v>
      </c>
      <c r="W1602" s="74">
        <v>1.4466665219999999</v>
      </c>
      <c r="X1602" s="74">
        <v>1272.1120000000001</v>
      </c>
      <c r="Y1602" s="74">
        <v>510</v>
      </c>
      <c r="Z1602" s="74">
        <v>0.52300431089988353</v>
      </c>
      <c r="AA1602" s="74">
        <v>0.47699568910011653</v>
      </c>
      <c r="AB1602" s="74">
        <v>1.225367638144671E-4</v>
      </c>
      <c r="AC1602" s="74">
        <v>1.225367638144671E-4</v>
      </c>
      <c r="AD1602" t="s">
        <v>5810</v>
      </c>
    </row>
    <row r="1603" spans="1:30">
      <c r="A1603" s="165" t="s">
        <v>6258</v>
      </c>
      <c r="C1603" s="165" t="s">
        <v>8442</v>
      </c>
      <c r="D1603" s="169" t="s">
        <v>3040</v>
      </c>
      <c r="E1603" s="169" t="s">
        <v>3042</v>
      </c>
      <c r="F1603" s="174">
        <v>-1.23</v>
      </c>
      <c r="G1603" s="174">
        <v>29.72</v>
      </c>
      <c r="H1603" s="74">
        <v>49.16</v>
      </c>
      <c r="I1603" s="74">
        <v>2.92</v>
      </c>
      <c r="J1603" s="74">
        <v>13.84</v>
      </c>
      <c r="K1603" s="74">
        <v>0.25</v>
      </c>
      <c r="L1603" s="74">
        <v>3.95</v>
      </c>
      <c r="M1603" s="74">
        <v>6.92</v>
      </c>
      <c r="N1603" s="74">
        <v>2.7</v>
      </c>
      <c r="O1603" s="74">
        <v>4.25</v>
      </c>
      <c r="P1603" s="74">
        <v>0</v>
      </c>
      <c r="Q1603" s="74">
        <v>0.81</v>
      </c>
      <c r="R1603" s="74">
        <v>0.72</v>
      </c>
      <c r="S1603" s="74">
        <v>0</v>
      </c>
      <c r="T1603" s="74">
        <v>0</v>
      </c>
      <c r="U1603" s="74">
        <v>0.16550000000000001</v>
      </c>
      <c r="V1603" s="74">
        <v>12.9285</v>
      </c>
      <c r="W1603" s="74">
        <v>2.5349997465</v>
      </c>
      <c r="X1603" s="74">
        <v>1082.8720000000001</v>
      </c>
      <c r="Y1603" s="74">
        <v>1960</v>
      </c>
      <c r="Z1603" s="74">
        <v>5.9429542655842528E-2</v>
      </c>
      <c r="AA1603" s="74">
        <v>0.94057045734415745</v>
      </c>
      <c r="AB1603" s="74">
        <v>2.0873577713949201E-4</v>
      </c>
      <c r="AC1603" s="74">
        <v>2.0873577713949209E-4</v>
      </c>
      <c r="AD1603" t="s">
        <v>5810</v>
      </c>
    </row>
    <row r="1604" spans="1:30">
      <c r="A1604" s="165" t="s">
        <v>6259</v>
      </c>
      <c r="C1604" s="165" t="s">
        <v>8442</v>
      </c>
      <c r="D1604" s="169" t="s">
        <v>3040</v>
      </c>
      <c r="E1604" s="169" t="s">
        <v>3042</v>
      </c>
      <c r="F1604" s="174">
        <v>-1.23</v>
      </c>
      <c r="G1604" s="174">
        <v>29.72</v>
      </c>
      <c r="H1604" s="74">
        <v>46.08</v>
      </c>
      <c r="I1604" s="74">
        <v>4.1900000000000004</v>
      </c>
      <c r="J1604" s="74">
        <v>14.89</v>
      </c>
      <c r="K1604" s="74">
        <v>0.23</v>
      </c>
      <c r="L1604" s="74">
        <v>4.16</v>
      </c>
      <c r="M1604" s="74">
        <v>6.84</v>
      </c>
      <c r="N1604" s="74">
        <v>3.3</v>
      </c>
      <c r="O1604" s="74">
        <v>3.88</v>
      </c>
      <c r="P1604" s="74">
        <v>0</v>
      </c>
      <c r="Q1604" s="74">
        <v>0.71</v>
      </c>
      <c r="R1604" s="74">
        <v>0.64</v>
      </c>
      <c r="S1604" s="74">
        <v>0</v>
      </c>
      <c r="T1604" s="74">
        <v>0</v>
      </c>
      <c r="U1604" s="74">
        <v>4.4999999999999997E-3</v>
      </c>
      <c r="V1604" s="74">
        <v>13.3025</v>
      </c>
      <c r="W1604" s="74">
        <v>2.6083330724999998</v>
      </c>
      <c r="X1604" s="74">
        <v>1081.5440000000001</v>
      </c>
      <c r="Y1604" s="74">
        <v>120</v>
      </c>
      <c r="Z1604" s="74">
        <v>0.65114659251256213</v>
      </c>
      <c r="AA1604" s="74">
        <v>0.34885340748743793</v>
      </c>
      <c r="AB1604" s="74">
        <v>3.1906598781448933E-4</v>
      </c>
      <c r="AC1604" s="74">
        <v>3.1906598781448922E-4</v>
      </c>
      <c r="AD1604" t="s">
        <v>5810</v>
      </c>
    </row>
    <row r="1605" spans="1:30">
      <c r="A1605" s="165" t="s">
        <v>6260</v>
      </c>
      <c r="C1605" s="165" t="s">
        <v>8442</v>
      </c>
      <c r="D1605" s="169" t="s">
        <v>3040</v>
      </c>
      <c r="E1605" s="169" t="s">
        <v>3042</v>
      </c>
      <c r="F1605" s="174">
        <v>-1.23</v>
      </c>
      <c r="G1605" s="174">
        <v>29.72</v>
      </c>
      <c r="H1605" s="74">
        <v>49.99</v>
      </c>
      <c r="I1605" s="74">
        <v>3.23</v>
      </c>
      <c r="J1605" s="74">
        <v>15.5</v>
      </c>
      <c r="K1605" s="74">
        <v>0.24</v>
      </c>
      <c r="L1605" s="74">
        <v>3.28</v>
      </c>
      <c r="M1605" s="74">
        <v>6.19</v>
      </c>
      <c r="N1605" s="74">
        <v>2.69</v>
      </c>
      <c r="O1605" s="74">
        <v>5.13</v>
      </c>
      <c r="P1605" s="74">
        <v>0</v>
      </c>
      <c r="Q1605" s="74">
        <v>0.79</v>
      </c>
      <c r="R1605" s="74">
        <v>0.71</v>
      </c>
      <c r="S1605" s="74">
        <v>0</v>
      </c>
      <c r="T1605" s="74">
        <v>0</v>
      </c>
      <c r="U1605" s="74">
        <v>5.0299999999999997E-2</v>
      </c>
      <c r="V1605" s="74">
        <v>10.948</v>
      </c>
      <c r="W1605" s="74">
        <v>2.1466664519999998</v>
      </c>
      <c r="X1605" s="74">
        <v>1070.7539999999999</v>
      </c>
      <c r="Y1605" s="74">
        <v>710</v>
      </c>
      <c r="Z1605" s="74">
        <v>0.13872711888644901</v>
      </c>
      <c r="AA1605" s="74">
        <v>0.86127288111355105</v>
      </c>
      <c r="AB1605" s="74">
        <v>5.3675719095319847E-4</v>
      </c>
      <c r="AC1605" s="74">
        <v>5.3675719095319814E-4</v>
      </c>
      <c r="AD1605" t="s">
        <v>5810</v>
      </c>
    </row>
    <row r="1606" spans="1:30">
      <c r="A1606" s="165" t="s">
        <v>6261</v>
      </c>
      <c r="C1606" s="165" t="s">
        <v>8442</v>
      </c>
      <c r="D1606" s="169" t="s">
        <v>3040</v>
      </c>
      <c r="E1606" s="169" t="s">
        <v>3042</v>
      </c>
      <c r="F1606" s="174">
        <v>-1.23</v>
      </c>
      <c r="G1606" s="174">
        <v>29.72</v>
      </c>
      <c r="H1606" s="74">
        <v>44.11</v>
      </c>
      <c r="I1606" s="74">
        <v>2.98</v>
      </c>
      <c r="J1606" s="74">
        <v>15.71</v>
      </c>
      <c r="K1606" s="74">
        <v>0.26</v>
      </c>
      <c r="L1606" s="74">
        <v>4.6100000000000003</v>
      </c>
      <c r="M1606" s="74">
        <v>6.61</v>
      </c>
      <c r="N1606" s="74">
        <v>2.89</v>
      </c>
      <c r="O1606" s="74">
        <v>3.5</v>
      </c>
      <c r="P1606" s="74">
        <v>0</v>
      </c>
      <c r="Q1606" s="74">
        <v>0.66</v>
      </c>
      <c r="R1606" s="74">
        <v>0.69</v>
      </c>
      <c r="S1606" s="74">
        <v>0</v>
      </c>
      <c r="T1606" s="74">
        <v>0</v>
      </c>
      <c r="U1606" s="74">
        <v>5.1000000000000004E-3</v>
      </c>
      <c r="V1606" s="74">
        <v>15.801500000000001</v>
      </c>
      <c r="W1606" s="74">
        <v>3.0983330234999999</v>
      </c>
      <c r="X1606" s="74">
        <v>1077.7260000000001</v>
      </c>
      <c r="Y1606" s="74">
        <v>140</v>
      </c>
      <c r="Z1606" s="74">
        <v>0.67619973736200856</v>
      </c>
      <c r="AA1606" s="74">
        <v>0.32380026263799139</v>
      </c>
      <c r="AB1606" s="74">
        <v>1.075690351880641E-3</v>
      </c>
      <c r="AC1606" s="74">
        <v>1.075690351880641E-3</v>
      </c>
      <c r="AD1606" t="s">
        <v>5810</v>
      </c>
    </row>
    <row r="1607" spans="1:30">
      <c r="A1607" s="165" t="s">
        <v>6262</v>
      </c>
      <c r="C1607" s="165" t="s">
        <v>8442</v>
      </c>
      <c r="D1607" s="169" t="s">
        <v>3040</v>
      </c>
      <c r="E1607" s="169" t="s">
        <v>3042</v>
      </c>
      <c r="F1607" s="174">
        <v>-1.23</v>
      </c>
      <c r="G1607" s="174">
        <v>29.72</v>
      </c>
      <c r="H1607" s="74">
        <v>47.57</v>
      </c>
      <c r="I1607" s="74">
        <v>3.12</v>
      </c>
      <c r="J1607" s="74">
        <v>13.36</v>
      </c>
      <c r="K1607" s="74">
        <v>0.34</v>
      </c>
      <c r="L1607" s="74">
        <v>4.6500000000000004</v>
      </c>
      <c r="M1607" s="74">
        <v>4.97</v>
      </c>
      <c r="N1607" s="74">
        <v>2.37</v>
      </c>
      <c r="O1607" s="74">
        <v>4.2699999999999996</v>
      </c>
      <c r="P1607" s="74">
        <v>0</v>
      </c>
      <c r="Q1607" s="74">
        <v>0.73</v>
      </c>
      <c r="R1607" s="74">
        <v>0.48</v>
      </c>
      <c r="S1607" s="74">
        <v>0</v>
      </c>
      <c r="T1607" s="74">
        <v>0</v>
      </c>
      <c r="U1607" s="74">
        <v>4.3200000000000002E-2</v>
      </c>
      <c r="V1607" s="74">
        <v>15.7675</v>
      </c>
      <c r="W1607" s="74">
        <v>3.0916663574999999</v>
      </c>
      <c r="X1607" s="74">
        <v>1050.502</v>
      </c>
      <c r="Y1607" s="74">
        <v>500</v>
      </c>
      <c r="Z1607" s="74">
        <v>0.1061357695500745</v>
      </c>
      <c r="AA1607" s="74">
        <v>0.89386423044992547</v>
      </c>
      <c r="AB1607" s="74">
        <v>8.5774364757262029E-5</v>
      </c>
      <c r="AC1607" s="74">
        <v>8.5774364757262002E-5</v>
      </c>
      <c r="AD1607" t="s">
        <v>5810</v>
      </c>
    </row>
    <row r="1608" spans="1:30">
      <c r="A1608" s="165" t="s">
        <v>6263</v>
      </c>
      <c r="C1608" s="165" t="s">
        <v>8442</v>
      </c>
      <c r="D1608" s="169" t="s">
        <v>3040</v>
      </c>
      <c r="E1608" s="169" t="s">
        <v>3042</v>
      </c>
      <c r="F1608" s="174">
        <v>-1.23</v>
      </c>
      <c r="G1608" s="174">
        <v>29.72</v>
      </c>
      <c r="H1608" s="74">
        <v>50.44</v>
      </c>
      <c r="I1608" s="74">
        <v>1.89</v>
      </c>
      <c r="J1608" s="74">
        <v>13.93</v>
      </c>
      <c r="K1608" s="74">
        <v>0.23</v>
      </c>
      <c r="L1608" s="74">
        <v>4.0199999999999996</v>
      </c>
      <c r="M1608" s="74">
        <v>5.77</v>
      </c>
      <c r="N1608" s="74">
        <v>2.97</v>
      </c>
      <c r="O1608" s="74">
        <v>4.55</v>
      </c>
      <c r="P1608" s="74">
        <v>0</v>
      </c>
      <c r="Q1608" s="74">
        <v>0.72</v>
      </c>
      <c r="R1608" s="74">
        <v>0.89</v>
      </c>
      <c r="S1608" s="74">
        <v>0</v>
      </c>
      <c r="T1608" s="74">
        <v>0</v>
      </c>
      <c r="U1608" s="74">
        <v>0.26860000000000001</v>
      </c>
      <c r="V1608" s="74">
        <v>13.141</v>
      </c>
      <c r="W1608" s="74">
        <v>2.576666409</v>
      </c>
      <c r="X1608" s="74">
        <v>1063.7819999999999</v>
      </c>
      <c r="Y1608" s="74">
        <v>3150</v>
      </c>
      <c r="Z1608" s="74">
        <v>5.6439578618519719E-2</v>
      </c>
      <c r="AA1608" s="74">
        <v>0.94356042138148033</v>
      </c>
      <c r="AB1608" s="74">
        <v>4.1454024770074379E-4</v>
      </c>
      <c r="AC1608" s="74">
        <v>4.1454024770074389E-4</v>
      </c>
      <c r="AD1608" t="s">
        <v>5810</v>
      </c>
    </row>
    <row r="1609" spans="1:30">
      <c r="A1609" s="165" t="s">
        <v>6264</v>
      </c>
      <c r="C1609" s="165" t="s">
        <v>8442</v>
      </c>
      <c r="D1609" s="169" t="s">
        <v>3040</v>
      </c>
      <c r="E1609" s="169" t="s">
        <v>3042</v>
      </c>
      <c r="F1609" s="174">
        <v>-1.23</v>
      </c>
      <c r="G1609" s="174">
        <v>29.72</v>
      </c>
      <c r="H1609" s="74">
        <v>42.29</v>
      </c>
      <c r="I1609" s="74">
        <v>6.3</v>
      </c>
      <c r="J1609" s="74">
        <v>12.66</v>
      </c>
      <c r="K1609" s="74">
        <v>0.28999999999999998</v>
      </c>
      <c r="L1609" s="74">
        <v>5.29</v>
      </c>
      <c r="M1609" s="74">
        <v>6.47</v>
      </c>
      <c r="N1609" s="74">
        <v>2.1800000000000002</v>
      </c>
      <c r="O1609" s="74">
        <v>4.05</v>
      </c>
      <c r="P1609" s="74">
        <v>0</v>
      </c>
      <c r="Q1609" s="74">
        <v>0.67</v>
      </c>
      <c r="R1609" s="74">
        <v>0.43</v>
      </c>
      <c r="S1609" s="74">
        <v>0</v>
      </c>
      <c r="T1609" s="74">
        <v>0</v>
      </c>
      <c r="U1609" s="74">
        <v>1.2200000000000001E-2</v>
      </c>
      <c r="V1609" s="74">
        <v>16.829999999999998</v>
      </c>
      <c r="W1609" s="74">
        <v>3.2999996700000001</v>
      </c>
      <c r="X1609" s="74">
        <v>1075.402</v>
      </c>
      <c r="Y1609" s="74">
        <v>140</v>
      </c>
      <c r="Z1609" s="74">
        <v>0.3777118975124984</v>
      </c>
      <c r="AA1609" s="74">
        <v>0.62228810248750155</v>
      </c>
      <c r="AB1609" s="74">
        <v>1.7990499683920961E-4</v>
      </c>
      <c r="AC1609" s="74">
        <v>1.799049968392095E-4</v>
      </c>
      <c r="AD1609" t="s">
        <v>5810</v>
      </c>
    </row>
    <row r="1610" spans="1:30">
      <c r="A1610" s="165" t="s">
        <v>6265</v>
      </c>
      <c r="C1610" s="165" t="s">
        <v>8442</v>
      </c>
      <c r="D1610" s="169" t="s">
        <v>3040</v>
      </c>
      <c r="E1610" s="169" t="s">
        <v>3042</v>
      </c>
      <c r="F1610" s="174">
        <v>-1.23</v>
      </c>
      <c r="G1610" s="174">
        <v>29.72</v>
      </c>
      <c r="H1610" s="74">
        <v>50.24</v>
      </c>
      <c r="I1610" s="74">
        <v>2.92</v>
      </c>
      <c r="J1610" s="74">
        <v>15.66</v>
      </c>
      <c r="K1610" s="74">
        <v>0.21</v>
      </c>
      <c r="L1610" s="74">
        <v>2.9</v>
      </c>
      <c r="M1610" s="74">
        <v>6.68</v>
      </c>
      <c r="N1610" s="74">
        <v>3.32</v>
      </c>
      <c r="O1610" s="74">
        <v>5.12</v>
      </c>
      <c r="P1610" s="74">
        <v>0</v>
      </c>
      <c r="Q1610" s="74">
        <v>0.78</v>
      </c>
      <c r="R1610" s="74">
        <v>0.91</v>
      </c>
      <c r="S1610" s="74">
        <v>0</v>
      </c>
      <c r="T1610" s="74">
        <v>0</v>
      </c>
      <c r="U1610" s="74">
        <v>2.5100000000000001E-2</v>
      </c>
      <c r="V1610" s="74">
        <v>10.327500000000001</v>
      </c>
      <c r="W1610" s="74">
        <v>2.0249997975</v>
      </c>
      <c r="X1610" s="74">
        <v>1078.8879999999999</v>
      </c>
      <c r="Y1610" s="74">
        <v>420</v>
      </c>
      <c r="Z1610" s="74">
        <v>0.31450746797306861</v>
      </c>
      <c r="AA1610" s="74">
        <v>0.68549253202693139</v>
      </c>
      <c r="AB1610" s="74">
        <v>6.7958381043532929E-4</v>
      </c>
      <c r="AC1610" s="74">
        <v>6.7958381043532929E-4</v>
      </c>
      <c r="AD1610" t="s">
        <v>5810</v>
      </c>
    </row>
    <row r="1611" spans="1:30">
      <c r="A1611" s="165" t="s">
        <v>6266</v>
      </c>
      <c r="C1611" s="165" t="s">
        <v>8442</v>
      </c>
      <c r="D1611" s="169" t="s">
        <v>3040</v>
      </c>
      <c r="E1611" s="169" t="s">
        <v>3042</v>
      </c>
      <c r="F1611" s="174">
        <v>-1.23</v>
      </c>
      <c r="G1611" s="174">
        <v>29.72</v>
      </c>
      <c r="H1611" s="74">
        <v>38.96</v>
      </c>
      <c r="I1611" s="74">
        <v>7.23</v>
      </c>
      <c r="J1611" s="74">
        <v>10.59</v>
      </c>
      <c r="K1611" s="74">
        <v>0.37</v>
      </c>
      <c r="L1611" s="74">
        <v>6.78</v>
      </c>
      <c r="M1611" s="74">
        <v>5.48</v>
      </c>
      <c r="N1611" s="74">
        <v>1.69</v>
      </c>
      <c r="O1611" s="74">
        <v>2.59</v>
      </c>
      <c r="P1611" s="74">
        <v>0</v>
      </c>
      <c r="Q1611" s="74">
        <v>0.72</v>
      </c>
      <c r="R1611" s="74">
        <v>0.56999999999999995</v>
      </c>
      <c r="S1611" s="74">
        <v>0</v>
      </c>
      <c r="T1611" s="74">
        <v>0</v>
      </c>
      <c r="U1611" s="74">
        <v>6.7199999999999996E-2</v>
      </c>
      <c r="V1611" s="74">
        <v>21.827999999999999</v>
      </c>
      <c r="W1611" s="74">
        <v>4.2799995719999986</v>
      </c>
      <c r="X1611" s="74">
        <v>1058.9680000000001</v>
      </c>
      <c r="Y1611" s="74">
        <v>550</v>
      </c>
      <c r="Z1611" s="74">
        <v>0.25441884482212562</v>
      </c>
      <c r="AA1611" s="74">
        <v>0.74558115517787438</v>
      </c>
      <c r="AB1611" s="74">
        <v>1.086181925624123E-3</v>
      </c>
      <c r="AC1611" s="74">
        <v>1.086181925624123E-3</v>
      </c>
      <c r="AD1611" t="s">
        <v>5810</v>
      </c>
    </row>
    <row r="1612" spans="1:30">
      <c r="A1612" s="165" t="s">
        <v>6267</v>
      </c>
      <c r="C1612" s="165" t="s">
        <v>8442</v>
      </c>
      <c r="D1612" s="169" t="s">
        <v>3040</v>
      </c>
      <c r="E1612" s="169" t="s">
        <v>3042</v>
      </c>
      <c r="F1612" s="174">
        <v>-1.23</v>
      </c>
      <c r="G1612" s="174">
        <v>29.72</v>
      </c>
      <c r="H1612" s="74">
        <v>35.9</v>
      </c>
      <c r="I1612" s="74">
        <v>8.3000000000000007</v>
      </c>
      <c r="J1612" s="74">
        <v>10.51</v>
      </c>
      <c r="K1612" s="74">
        <v>0.39</v>
      </c>
      <c r="L1612" s="74">
        <v>7.54</v>
      </c>
      <c r="M1612" s="74">
        <v>3.04</v>
      </c>
      <c r="N1612" s="74">
        <v>2.02</v>
      </c>
      <c r="O1612" s="74">
        <v>2.92</v>
      </c>
      <c r="P1612" s="74">
        <v>0</v>
      </c>
      <c r="Q1612" s="74">
        <v>0.43</v>
      </c>
      <c r="R1612" s="74">
        <v>0.98</v>
      </c>
      <c r="S1612" s="74">
        <v>0</v>
      </c>
      <c r="T1612" s="74">
        <v>0</v>
      </c>
      <c r="U1612" s="74">
        <v>2.4899999999999999E-2</v>
      </c>
      <c r="V1612" s="74">
        <v>24.590499999999999</v>
      </c>
      <c r="W1612" s="74">
        <v>4.8216661844999997</v>
      </c>
      <c r="X1612" s="74">
        <v>1018.4640000000001</v>
      </c>
      <c r="Y1612" s="74">
        <v>540</v>
      </c>
      <c r="Z1612" s="74">
        <v>0.79581714602475129</v>
      </c>
      <c r="AA1612" s="74">
        <v>0.20418285397524871</v>
      </c>
      <c r="AB1612" s="74">
        <v>6.6095645939546512E-4</v>
      </c>
      <c r="AC1612" s="74">
        <v>6.6095645939546501E-4</v>
      </c>
      <c r="AD1612" t="s">
        <v>5810</v>
      </c>
    </row>
    <row r="1613" spans="1:30">
      <c r="A1613" s="165" t="s">
        <v>6268</v>
      </c>
      <c r="C1613" s="165" t="s">
        <v>8442</v>
      </c>
      <c r="D1613" s="169" t="s">
        <v>3040</v>
      </c>
      <c r="E1613" s="169" t="s">
        <v>3042</v>
      </c>
      <c r="F1613" s="174">
        <v>-1.23</v>
      </c>
      <c r="G1613" s="174">
        <v>29.72</v>
      </c>
      <c r="H1613" s="74">
        <v>48.69</v>
      </c>
      <c r="I1613" s="74">
        <v>3.28</v>
      </c>
      <c r="J1613" s="74">
        <v>14.15</v>
      </c>
      <c r="K1613" s="74">
        <v>0.28999999999999998</v>
      </c>
      <c r="L1613" s="74">
        <v>4.16</v>
      </c>
      <c r="M1613" s="74">
        <v>4.93</v>
      </c>
      <c r="N1613" s="74">
        <v>2.2000000000000002</v>
      </c>
      <c r="O1613" s="74">
        <v>4.87</v>
      </c>
      <c r="P1613" s="74">
        <v>0</v>
      </c>
      <c r="Q1613" s="74">
        <v>0.7</v>
      </c>
      <c r="R1613" s="74">
        <v>1.07</v>
      </c>
      <c r="S1613" s="74">
        <v>0</v>
      </c>
      <c r="T1613" s="74">
        <v>0</v>
      </c>
      <c r="U1613" s="74">
        <v>6.4100000000000004E-2</v>
      </c>
      <c r="V1613" s="74">
        <v>14.28</v>
      </c>
      <c r="W1613" s="74">
        <v>2.7999997200000002</v>
      </c>
      <c r="X1613" s="74">
        <v>1049.838</v>
      </c>
      <c r="Y1613" s="74">
        <v>880</v>
      </c>
      <c r="Z1613" s="74">
        <v>0.25717760093816677</v>
      </c>
      <c r="AA1613" s="74">
        <v>0.74282239906183323</v>
      </c>
      <c r="AB1613" s="74">
        <v>8.8917762182906914E-4</v>
      </c>
      <c r="AC1613" s="74">
        <v>8.8917762182906925E-4</v>
      </c>
      <c r="AD1613" t="s">
        <v>5810</v>
      </c>
    </row>
    <row r="1614" spans="1:30">
      <c r="A1614" s="165" t="s">
        <v>6269</v>
      </c>
      <c r="C1614" s="165" t="s">
        <v>8442</v>
      </c>
      <c r="D1614" s="169" t="s">
        <v>3040</v>
      </c>
      <c r="E1614" s="169" t="s">
        <v>3042</v>
      </c>
      <c r="F1614" s="174">
        <v>-1.23</v>
      </c>
      <c r="G1614" s="174">
        <v>29.72</v>
      </c>
      <c r="H1614" s="74">
        <v>49.87</v>
      </c>
      <c r="I1614" s="74">
        <v>3.2</v>
      </c>
      <c r="J1614" s="74">
        <v>15.89</v>
      </c>
      <c r="K1614" s="74">
        <v>0.21</v>
      </c>
      <c r="L1614" s="74">
        <v>2.65</v>
      </c>
      <c r="M1614" s="74">
        <v>7.49</v>
      </c>
      <c r="N1614" s="74">
        <v>3.37</v>
      </c>
      <c r="O1614" s="74">
        <v>4.95</v>
      </c>
      <c r="P1614" s="74">
        <v>0</v>
      </c>
      <c r="Q1614" s="74">
        <v>0.81</v>
      </c>
      <c r="R1614" s="74">
        <v>0.4</v>
      </c>
      <c r="S1614" s="74">
        <v>0</v>
      </c>
      <c r="T1614" s="74">
        <v>0</v>
      </c>
      <c r="U1614" s="74">
        <v>2.7000000000000001E-3</v>
      </c>
      <c r="V1614" s="74">
        <v>9.6389999999999993</v>
      </c>
      <c r="W1614" s="74">
        <v>1.889999811</v>
      </c>
      <c r="X1614" s="74">
        <v>1092.3340000000001</v>
      </c>
      <c r="Y1614" s="74">
        <v>60</v>
      </c>
      <c r="Z1614" s="74">
        <v>0.4484218073293042</v>
      </c>
      <c r="AA1614" s="74">
        <v>0.55157819267069574</v>
      </c>
      <c r="AB1614" s="74">
        <v>5.648785980710794E-5</v>
      </c>
      <c r="AC1614" s="74">
        <v>5.6487859807107927E-5</v>
      </c>
      <c r="AD1614" t="s">
        <v>5810</v>
      </c>
    </row>
    <row r="1615" spans="1:30">
      <c r="A1615" s="165" t="s">
        <v>6270</v>
      </c>
      <c r="C1615" s="165" t="s">
        <v>8442</v>
      </c>
      <c r="D1615" s="169" t="s">
        <v>3040</v>
      </c>
      <c r="E1615" s="169" t="s">
        <v>3042</v>
      </c>
      <c r="F1615" s="174">
        <v>-1.23</v>
      </c>
      <c r="G1615" s="174">
        <v>29.72</v>
      </c>
      <c r="H1615" s="74">
        <v>51.11</v>
      </c>
      <c r="I1615" s="74">
        <v>1.51</v>
      </c>
      <c r="J1615" s="74">
        <v>21.35</v>
      </c>
      <c r="K1615" s="74">
        <v>0.14000000000000001</v>
      </c>
      <c r="L1615" s="74">
        <v>1.6</v>
      </c>
      <c r="M1615" s="74">
        <v>9.1300000000000008</v>
      </c>
      <c r="N1615" s="74">
        <v>3.53</v>
      </c>
      <c r="O1615" s="74">
        <v>3.5</v>
      </c>
      <c r="P1615" s="74">
        <v>0</v>
      </c>
      <c r="Q1615" s="74">
        <v>0.46</v>
      </c>
      <c r="R1615" s="74">
        <v>0.47</v>
      </c>
      <c r="S1615" s="74">
        <v>0</v>
      </c>
      <c r="T1615" s="74">
        <v>0</v>
      </c>
      <c r="U1615" s="74">
        <v>1.11E-2</v>
      </c>
      <c r="V1615" s="74">
        <v>6.8085000000000004</v>
      </c>
      <c r="W1615" s="74">
        <v>1.3349998665</v>
      </c>
      <c r="X1615" s="74">
        <v>1119.558</v>
      </c>
      <c r="Y1615" s="74">
        <v>250</v>
      </c>
      <c r="Z1615" s="74">
        <v>0.1431258890858805</v>
      </c>
      <c r="AA1615" s="74">
        <v>0.85687411091411947</v>
      </c>
      <c r="AB1615" s="74">
        <v>2.3653593931211009E-4</v>
      </c>
      <c r="AC1615" s="74">
        <v>2.365359393121099E-4</v>
      </c>
      <c r="AD1615" t="s">
        <v>5810</v>
      </c>
    </row>
    <row r="1616" spans="1:30">
      <c r="A1616" s="165" t="s">
        <v>6271</v>
      </c>
      <c r="C1616" s="165" t="s">
        <v>8442</v>
      </c>
      <c r="D1616" s="169" t="s">
        <v>3040</v>
      </c>
      <c r="E1616" s="169" t="s">
        <v>3042</v>
      </c>
      <c r="F1616" s="174">
        <v>-1.23</v>
      </c>
      <c r="G1616" s="174">
        <v>29.72</v>
      </c>
      <c r="H1616" s="74">
        <v>49.16</v>
      </c>
      <c r="I1616" s="74">
        <v>4.21</v>
      </c>
      <c r="J1616" s="74">
        <v>16.7</v>
      </c>
      <c r="K1616" s="74">
        <v>0.16</v>
      </c>
      <c r="L1616" s="74">
        <v>3.52</v>
      </c>
      <c r="M1616" s="74">
        <v>6.58</v>
      </c>
      <c r="N1616" s="74">
        <v>3.35</v>
      </c>
      <c r="O1616" s="74">
        <v>5.32</v>
      </c>
      <c r="P1616" s="74">
        <v>0</v>
      </c>
      <c r="Q1616" s="74">
        <v>0.83</v>
      </c>
      <c r="R1616" s="74">
        <v>0.45</v>
      </c>
      <c r="S1616" s="74">
        <v>0</v>
      </c>
      <c r="T1616" s="74">
        <v>0</v>
      </c>
      <c r="U1616" s="74">
        <v>5.8999999999999999E-3</v>
      </c>
      <c r="V1616" s="74">
        <v>8.5934999999999988</v>
      </c>
      <c r="W1616" s="74">
        <v>1.6849998315000001</v>
      </c>
      <c r="X1616" s="74">
        <v>1077.2280000000001</v>
      </c>
      <c r="Y1616" s="74">
        <v>100</v>
      </c>
      <c r="Z1616" s="74">
        <v>0.36267578623872482</v>
      </c>
      <c r="AA1616" s="74">
        <v>0.63732421376127513</v>
      </c>
      <c r="AB1616" s="74">
        <v>7.1121992911338705E-4</v>
      </c>
      <c r="AC1616" s="74">
        <v>7.1121992911338684E-4</v>
      </c>
      <c r="AD1616" t="s">
        <v>5810</v>
      </c>
    </row>
    <row r="1617" spans="1:30">
      <c r="A1617" s="165" t="s">
        <v>6272</v>
      </c>
      <c r="C1617" s="165" t="s">
        <v>8442</v>
      </c>
      <c r="D1617" s="169" t="s">
        <v>3040</v>
      </c>
      <c r="E1617" s="169" t="s">
        <v>3042</v>
      </c>
      <c r="F1617" s="174">
        <v>-1.23</v>
      </c>
      <c r="G1617" s="174">
        <v>29.72</v>
      </c>
      <c r="H1617" s="74">
        <v>50.18</v>
      </c>
      <c r="I1617" s="74">
        <v>4.46</v>
      </c>
      <c r="J1617" s="74">
        <v>17.54</v>
      </c>
      <c r="K1617" s="74">
        <v>0.1</v>
      </c>
      <c r="L1617" s="74">
        <v>1.75</v>
      </c>
      <c r="M1617" s="74">
        <v>10.59</v>
      </c>
      <c r="N1617" s="74">
        <v>3.33</v>
      </c>
      <c r="O1617" s="74">
        <v>5.33</v>
      </c>
      <c r="P1617" s="74">
        <v>0</v>
      </c>
      <c r="Q1617" s="74">
        <v>0.64</v>
      </c>
      <c r="R1617" s="74">
        <v>0.28000000000000003</v>
      </c>
      <c r="S1617" s="74">
        <v>0</v>
      </c>
      <c r="T1617" s="74">
        <v>0</v>
      </c>
      <c r="U1617" s="74">
        <v>2.1100000000000001E-2</v>
      </c>
      <c r="V1617" s="74">
        <v>5.0999999999999996</v>
      </c>
      <c r="W1617" s="74">
        <v>0.99999989999999983</v>
      </c>
      <c r="X1617" s="74">
        <v>1143.7940000000001</v>
      </c>
      <c r="Y1617" s="74">
        <v>280</v>
      </c>
      <c r="Z1617" s="74">
        <v>5.1681904077897273E-2</v>
      </c>
      <c r="AA1617" s="74">
        <v>0.9483180959221027</v>
      </c>
      <c r="AB1617" s="74">
        <v>4.2662062953747727E-4</v>
      </c>
      <c r="AC1617" s="74">
        <v>4.2662062953747727E-4</v>
      </c>
      <c r="AD1617" t="s">
        <v>5810</v>
      </c>
    </row>
    <row r="1618" spans="1:30">
      <c r="A1618" s="165" t="s">
        <v>6273</v>
      </c>
      <c r="C1618" s="165" t="s">
        <v>8442</v>
      </c>
      <c r="D1618" s="169" t="s">
        <v>3040</v>
      </c>
      <c r="E1618" s="169" t="s">
        <v>3042</v>
      </c>
      <c r="F1618" s="174">
        <v>-1.23</v>
      </c>
      <c r="G1618" s="174">
        <v>29.72</v>
      </c>
      <c r="H1618" s="74">
        <v>43.55</v>
      </c>
      <c r="I1618" s="74">
        <v>4.9400000000000004</v>
      </c>
      <c r="J1618" s="74">
        <v>12.02</v>
      </c>
      <c r="K1618" s="74">
        <v>0.24</v>
      </c>
      <c r="L1618" s="74">
        <v>4.57</v>
      </c>
      <c r="M1618" s="74">
        <v>14.42</v>
      </c>
      <c r="N1618" s="74">
        <v>1.31</v>
      </c>
      <c r="O1618" s="74">
        <v>1.31</v>
      </c>
      <c r="P1618" s="74">
        <v>0</v>
      </c>
      <c r="Q1618" s="74">
        <v>0.34</v>
      </c>
      <c r="R1618" s="74">
        <v>0.72</v>
      </c>
      <c r="S1618" s="74">
        <v>0</v>
      </c>
      <c r="T1618" s="74">
        <v>0</v>
      </c>
      <c r="U1618" s="74">
        <v>1.0200000000000001E-2</v>
      </c>
      <c r="V1618" s="74">
        <v>14.679500000000001</v>
      </c>
      <c r="W1618" s="74">
        <v>2.8783330454999998</v>
      </c>
      <c r="X1618" s="74">
        <v>1207.3720000000001</v>
      </c>
      <c r="Y1618" s="74">
        <v>230</v>
      </c>
      <c r="Z1618" s="74">
        <v>0.54514673403714542</v>
      </c>
      <c r="AA1618" s="74">
        <v>0.45485326596285458</v>
      </c>
      <c r="AB1618" s="74">
        <v>1.236331097762271E-3</v>
      </c>
      <c r="AC1618" s="74">
        <v>1.2363310977622701E-3</v>
      </c>
      <c r="AD1618" t="s">
        <v>5810</v>
      </c>
    </row>
    <row r="1619" spans="1:30">
      <c r="A1619" s="165" t="s">
        <v>6274</v>
      </c>
      <c r="C1619" s="165" t="s">
        <v>8442</v>
      </c>
      <c r="D1619" s="169" t="s">
        <v>3040</v>
      </c>
      <c r="E1619" s="169" t="s">
        <v>3042</v>
      </c>
      <c r="F1619" s="174">
        <v>-1.23</v>
      </c>
      <c r="G1619" s="174">
        <v>29.72</v>
      </c>
      <c r="H1619" s="74">
        <v>47.12</v>
      </c>
      <c r="I1619" s="74">
        <v>4.51</v>
      </c>
      <c r="J1619" s="74">
        <v>14.51</v>
      </c>
      <c r="K1619" s="74">
        <v>0.26</v>
      </c>
      <c r="L1619" s="74">
        <v>3.96</v>
      </c>
      <c r="M1619" s="74">
        <v>6.84</v>
      </c>
      <c r="N1619" s="74">
        <v>3.07</v>
      </c>
      <c r="O1619" s="74">
        <v>3.96</v>
      </c>
      <c r="P1619" s="74">
        <v>0</v>
      </c>
      <c r="Q1619" s="74">
        <v>0.7</v>
      </c>
      <c r="R1619" s="74">
        <v>0.77</v>
      </c>
      <c r="S1619" s="74">
        <v>0</v>
      </c>
      <c r="T1619" s="74">
        <v>0</v>
      </c>
      <c r="U1619" s="74">
        <v>7.4399999999999994E-2</v>
      </c>
      <c r="V1619" s="74">
        <v>12.784000000000001</v>
      </c>
      <c r="W1619" s="74">
        <v>2.5066664159999998</v>
      </c>
      <c r="X1619" s="74">
        <v>1081.5440000000001</v>
      </c>
      <c r="Y1619" s="74">
        <v>880</v>
      </c>
      <c r="Z1619" s="74">
        <v>0.15003306637747621</v>
      </c>
      <c r="AA1619" s="74">
        <v>0.84996693362252385</v>
      </c>
      <c r="AB1619" s="74">
        <v>3.4709639702838112E-4</v>
      </c>
      <c r="AC1619" s="74">
        <v>3.4709639702838101E-4</v>
      </c>
      <c r="AD1619" t="s">
        <v>5810</v>
      </c>
    </row>
    <row r="1620" spans="1:30">
      <c r="A1620" s="165" t="s">
        <v>6275</v>
      </c>
      <c r="C1620" s="165" t="s">
        <v>8442</v>
      </c>
      <c r="D1620" s="169" t="s">
        <v>3040</v>
      </c>
      <c r="E1620" s="169" t="s">
        <v>3042</v>
      </c>
      <c r="F1620" s="174">
        <v>-1.23</v>
      </c>
      <c r="G1620" s="174">
        <v>29.72</v>
      </c>
      <c r="H1620" s="74">
        <v>42.83</v>
      </c>
      <c r="I1620" s="74">
        <v>5.46</v>
      </c>
      <c r="J1620" s="74">
        <v>13.24</v>
      </c>
      <c r="K1620" s="74">
        <v>0.28999999999999998</v>
      </c>
      <c r="L1620" s="74">
        <v>5.17</v>
      </c>
      <c r="M1620" s="74">
        <v>6.08</v>
      </c>
      <c r="N1620" s="74">
        <v>2.65</v>
      </c>
      <c r="O1620" s="74">
        <v>3.92</v>
      </c>
      <c r="P1620" s="74">
        <v>0</v>
      </c>
      <c r="Q1620" s="74">
        <v>0.57999999999999996</v>
      </c>
      <c r="R1620" s="74">
        <v>0.86</v>
      </c>
      <c r="S1620" s="74">
        <v>0</v>
      </c>
      <c r="T1620" s="74">
        <v>0</v>
      </c>
      <c r="U1620" s="74">
        <v>1.04E-2</v>
      </c>
      <c r="V1620" s="74">
        <v>16.795999999999999</v>
      </c>
      <c r="W1620" s="74">
        <v>3.293333004</v>
      </c>
      <c r="X1620" s="74">
        <v>1068.9280000000001</v>
      </c>
      <c r="Y1620" s="74">
        <v>240</v>
      </c>
      <c r="Z1620" s="74">
        <v>0.70252786075741691</v>
      </c>
      <c r="AA1620" s="74">
        <v>0.29747213924258298</v>
      </c>
      <c r="AB1620" s="74">
        <v>7.5735243437433358E-4</v>
      </c>
      <c r="AC1620" s="74">
        <v>7.5735243437433347E-4</v>
      </c>
      <c r="AD1620" t="s">
        <v>5810</v>
      </c>
    </row>
    <row r="1621" spans="1:30">
      <c r="A1621" s="165" t="s">
        <v>6276</v>
      </c>
      <c r="C1621" s="165" t="s">
        <v>8442</v>
      </c>
      <c r="D1621" s="169" t="s">
        <v>3040</v>
      </c>
      <c r="E1621" s="169" t="s">
        <v>3042</v>
      </c>
      <c r="F1621" s="174">
        <v>-1.23</v>
      </c>
      <c r="G1621" s="174">
        <v>29.72</v>
      </c>
      <c r="H1621" s="74">
        <v>41</v>
      </c>
      <c r="I1621" s="74">
        <v>6.09</v>
      </c>
      <c r="J1621" s="74">
        <v>13.86</v>
      </c>
      <c r="K1621" s="74">
        <v>0.24</v>
      </c>
      <c r="L1621" s="74">
        <v>5.17</v>
      </c>
      <c r="M1621" s="74">
        <v>5.5</v>
      </c>
      <c r="N1621" s="74">
        <v>2.96</v>
      </c>
      <c r="O1621" s="74">
        <v>4.22</v>
      </c>
      <c r="P1621" s="74">
        <v>0</v>
      </c>
      <c r="Q1621" s="74">
        <v>0.66</v>
      </c>
      <c r="R1621" s="74">
        <v>0.6</v>
      </c>
      <c r="S1621" s="74">
        <v>0</v>
      </c>
      <c r="T1621" s="74">
        <v>0</v>
      </c>
      <c r="U1621" s="74">
        <v>4.24E-2</v>
      </c>
      <c r="V1621" s="74">
        <v>17.195499999999999</v>
      </c>
      <c r="W1621" s="74">
        <v>3.3716663295</v>
      </c>
      <c r="X1621" s="74">
        <v>1059.3</v>
      </c>
      <c r="Y1621" s="74">
        <v>350</v>
      </c>
      <c r="Z1621" s="74">
        <v>0.28974442195943129</v>
      </c>
      <c r="AA1621" s="74">
        <v>0.71025557804056871</v>
      </c>
      <c r="AB1621" s="74">
        <v>7.3807602060074968E-4</v>
      </c>
      <c r="AC1621" s="74">
        <v>7.3807602060074989E-4</v>
      </c>
      <c r="AD1621" t="s">
        <v>5810</v>
      </c>
    </row>
    <row r="1622" spans="1:30">
      <c r="A1622" s="165" t="s">
        <v>6277</v>
      </c>
      <c r="C1622" s="165" t="s">
        <v>8442</v>
      </c>
      <c r="D1622" s="169" t="s">
        <v>3040</v>
      </c>
      <c r="E1622" s="169" t="s">
        <v>3042</v>
      </c>
      <c r="F1622" s="174">
        <v>-1.23</v>
      </c>
      <c r="G1622" s="174">
        <v>29.72</v>
      </c>
      <c r="H1622" s="74">
        <v>47.31</v>
      </c>
      <c r="I1622" s="74">
        <v>3.16</v>
      </c>
      <c r="J1622" s="74">
        <v>16.149999999999999</v>
      </c>
      <c r="K1622" s="74">
        <v>0.2</v>
      </c>
      <c r="L1622" s="74">
        <v>4.91</v>
      </c>
      <c r="M1622" s="74">
        <v>8.99</v>
      </c>
      <c r="N1622" s="74">
        <v>2.79</v>
      </c>
      <c r="O1622" s="74">
        <v>4.1100000000000003</v>
      </c>
      <c r="P1622" s="74">
        <v>0</v>
      </c>
      <c r="Q1622" s="74">
        <v>0.56000000000000005</v>
      </c>
      <c r="R1622" s="74">
        <v>0.59</v>
      </c>
      <c r="S1622" s="74">
        <v>0</v>
      </c>
      <c r="T1622" s="74">
        <v>0</v>
      </c>
      <c r="U1622" s="74">
        <v>0.72540000000000004</v>
      </c>
      <c r="V1622" s="74">
        <v>10.038500000000001</v>
      </c>
      <c r="W1622" s="74">
        <v>1.9683331365000001</v>
      </c>
      <c r="X1622" s="74">
        <v>1117.2339999999999</v>
      </c>
      <c r="Y1622" s="74">
        <v>6270</v>
      </c>
      <c r="Z1622" s="74">
        <v>1.7399179245883471E-2</v>
      </c>
      <c r="AA1622" s="74">
        <v>0.98260082075411659</v>
      </c>
      <c r="AB1622" s="74">
        <v>1.635683443036585E-3</v>
      </c>
      <c r="AC1622" s="74">
        <v>1.635683443036584E-3</v>
      </c>
      <c r="AD1622" t="s">
        <v>5810</v>
      </c>
    </row>
    <row r="1623" spans="1:30">
      <c r="A1623" s="165" t="s">
        <v>6278</v>
      </c>
      <c r="C1623" s="165" t="s">
        <v>8442</v>
      </c>
      <c r="D1623" s="169" t="s">
        <v>3040</v>
      </c>
      <c r="E1623" s="169" t="s">
        <v>3042</v>
      </c>
      <c r="F1623" s="174">
        <v>-1.23</v>
      </c>
      <c r="G1623" s="174">
        <v>29.72</v>
      </c>
      <c r="H1623" s="74">
        <v>46.4</v>
      </c>
      <c r="I1623" s="74">
        <v>3.42</v>
      </c>
      <c r="J1623" s="74">
        <v>15.63</v>
      </c>
      <c r="K1623" s="74">
        <v>0.21</v>
      </c>
      <c r="L1623" s="74">
        <v>5.22</v>
      </c>
      <c r="M1623" s="74">
        <v>9.52</v>
      </c>
      <c r="N1623" s="74">
        <v>2.65</v>
      </c>
      <c r="O1623" s="74">
        <v>3.74</v>
      </c>
      <c r="P1623" s="74">
        <v>0</v>
      </c>
      <c r="Q1623" s="74">
        <v>0.6</v>
      </c>
      <c r="R1623" s="74">
        <v>0.57999999999999996</v>
      </c>
      <c r="S1623" s="74">
        <v>0</v>
      </c>
      <c r="T1623" s="74">
        <v>0</v>
      </c>
      <c r="U1623" s="74">
        <v>1.4999999999999999E-2</v>
      </c>
      <c r="V1623" s="74">
        <v>10.718500000000001</v>
      </c>
      <c r="W1623" s="74">
        <v>2.1016664564999998</v>
      </c>
      <c r="X1623" s="74">
        <v>1126.0319999999999</v>
      </c>
      <c r="Y1623" s="74">
        <v>220</v>
      </c>
      <c r="Z1623" s="74">
        <v>0.29355421593025333</v>
      </c>
      <c r="AA1623" s="74">
        <v>0.70644578406974667</v>
      </c>
      <c r="AB1623" s="74">
        <v>7.9174196803237279E-4</v>
      </c>
      <c r="AC1623" s="74">
        <v>7.9174196803237257E-4</v>
      </c>
      <c r="AD1623" t="s">
        <v>5810</v>
      </c>
    </row>
    <row r="1624" spans="1:30">
      <c r="A1624" s="165" t="s">
        <v>6279</v>
      </c>
      <c r="C1624" s="165" t="s">
        <v>8442</v>
      </c>
      <c r="D1624" s="169" t="s">
        <v>3040</v>
      </c>
      <c r="E1624" s="169" t="s">
        <v>3042</v>
      </c>
      <c r="F1624" s="174">
        <v>-1.23</v>
      </c>
      <c r="G1624" s="174">
        <v>29.72</v>
      </c>
      <c r="H1624" s="74">
        <v>47.73</v>
      </c>
      <c r="I1624" s="74">
        <v>4.1100000000000003</v>
      </c>
      <c r="J1624" s="74">
        <v>15.86</v>
      </c>
      <c r="K1624" s="74">
        <v>0.16</v>
      </c>
      <c r="L1624" s="74">
        <v>2.77</v>
      </c>
      <c r="M1624" s="74">
        <v>12.11</v>
      </c>
      <c r="N1624" s="74">
        <v>2.78</v>
      </c>
      <c r="O1624" s="74">
        <v>3.51</v>
      </c>
      <c r="P1624" s="74">
        <v>0</v>
      </c>
      <c r="Q1624" s="74">
        <v>0.57999999999999996</v>
      </c>
      <c r="R1624" s="74">
        <v>0.5</v>
      </c>
      <c r="S1624" s="74">
        <v>0</v>
      </c>
      <c r="T1624" s="74">
        <v>0</v>
      </c>
      <c r="U1624" s="74">
        <v>0.02</v>
      </c>
      <c r="V1624" s="74">
        <v>8.8144999999999989</v>
      </c>
      <c r="W1624" s="74">
        <v>1.7283331605000001</v>
      </c>
      <c r="X1624" s="74">
        <v>1169.0260000000001</v>
      </c>
      <c r="Y1624" s="74">
        <v>290</v>
      </c>
      <c r="Z1624" s="74">
        <v>0.16475772098403979</v>
      </c>
      <c r="AA1624" s="74">
        <v>0.83524227901596027</v>
      </c>
      <c r="AB1624" s="74">
        <v>9.0629924173546165E-5</v>
      </c>
      <c r="AC1624" s="74">
        <v>9.0629924173546138E-5</v>
      </c>
      <c r="AD1624" t="s">
        <v>5810</v>
      </c>
    </row>
    <row r="1625" spans="1:30">
      <c r="A1625" s="165" t="s">
        <v>6280</v>
      </c>
      <c r="C1625" s="165" t="s">
        <v>8442</v>
      </c>
      <c r="D1625" s="169" t="s">
        <v>3040</v>
      </c>
      <c r="E1625" s="169" t="s">
        <v>3042</v>
      </c>
      <c r="F1625" s="174">
        <v>-1.23</v>
      </c>
      <c r="G1625" s="174">
        <v>29.72</v>
      </c>
      <c r="H1625" s="74">
        <v>47.7</v>
      </c>
      <c r="I1625" s="74">
        <v>2.94</v>
      </c>
      <c r="J1625" s="74">
        <v>13.72</v>
      </c>
      <c r="K1625" s="74">
        <v>0.4</v>
      </c>
      <c r="L1625" s="74">
        <v>4.7</v>
      </c>
      <c r="M1625" s="74">
        <v>6.82</v>
      </c>
      <c r="N1625" s="74">
        <v>1.85</v>
      </c>
      <c r="O1625" s="74">
        <v>3.23</v>
      </c>
      <c r="P1625" s="74">
        <v>0</v>
      </c>
      <c r="Q1625" s="74">
        <v>0.79</v>
      </c>
      <c r="R1625" s="74">
        <v>0.9</v>
      </c>
      <c r="S1625" s="74">
        <v>0</v>
      </c>
      <c r="T1625" s="74">
        <v>0</v>
      </c>
      <c r="U1625" s="74">
        <v>3.7699999999999997E-2</v>
      </c>
      <c r="V1625" s="74">
        <v>14.9345</v>
      </c>
      <c r="W1625" s="74">
        <v>2.9283330405000001</v>
      </c>
      <c r="X1625" s="74">
        <v>1081.212</v>
      </c>
      <c r="Y1625" s="74">
        <v>570</v>
      </c>
      <c r="Z1625" s="74">
        <v>0.28688504408717908</v>
      </c>
      <c r="AA1625" s="74">
        <v>0.71311495591282092</v>
      </c>
      <c r="AB1625" s="74">
        <v>8.5924700743886934E-4</v>
      </c>
      <c r="AC1625" s="74">
        <v>8.5924700743886945E-4</v>
      </c>
      <c r="AD1625" t="s">
        <v>5810</v>
      </c>
    </row>
    <row r="1626" spans="1:30">
      <c r="A1626" s="165" t="s">
        <v>3453</v>
      </c>
      <c r="C1626" s="165" t="s">
        <v>8444</v>
      </c>
      <c r="D1626" s="169" t="s">
        <v>3451</v>
      </c>
      <c r="E1626" s="169" t="s">
        <v>3453</v>
      </c>
      <c r="F1626" s="174">
        <v>37.615000000000002</v>
      </c>
      <c r="G1626" s="174">
        <v>23.335999999999999</v>
      </c>
      <c r="H1626" s="74">
        <v>66.489999999999995</v>
      </c>
      <c r="I1626" s="74">
        <v>0.4</v>
      </c>
      <c r="J1626" s="74">
        <v>14.4</v>
      </c>
      <c r="K1626" s="74">
        <v>0.1</v>
      </c>
      <c r="L1626" s="74">
        <v>0.67</v>
      </c>
      <c r="M1626" s="74">
        <v>2.33</v>
      </c>
      <c r="N1626" s="74">
        <v>4.12</v>
      </c>
      <c r="O1626" s="74">
        <v>2.2200000000000002</v>
      </c>
      <c r="P1626" s="74">
        <v>0</v>
      </c>
      <c r="Q1626" s="74">
        <v>0</v>
      </c>
      <c r="R1626" s="74">
        <v>4.6900000000000004</v>
      </c>
      <c r="S1626" s="74">
        <v>0</v>
      </c>
      <c r="T1626" s="74">
        <v>0</v>
      </c>
      <c r="U1626" s="74">
        <v>1.3899999999999999E-2</v>
      </c>
      <c r="V1626" s="74">
        <v>2.907</v>
      </c>
      <c r="W1626" s="74">
        <v>0.56999994300000001</v>
      </c>
      <c r="X1626" s="74">
        <v>1006.678</v>
      </c>
      <c r="Y1626" s="74">
        <v>1600</v>
      </c>
      <c r="Z1626" s="74">
        <v>0.89471636565839019</v>
      </c>
      <c r="AA1626" s="74">
        <v>0.1052836343416098</v>
      </c>
      <c r="AB1626" s="74">
        <v>1.8403130141333411E-3</v>
      </c>
      <c r="AC1626" s="74">
        <v>1.8403130141333411E-3</v>
      </c>
      <c r="AD1626" t="s">
        <v>5810</v>
      </c>
    </row>
    <row r="1627" spans="1:30">
      <c r="A1627" s="165" t="s">
        <v>6281</v>
      </c>
      <c r="C1627" s="165" t="s">
        <v>8444</v>
      </c>
      <c r="D1627" s="169" t="s">
        <v>3451</v>
      </c>
      <c r="E1627" s="169" t="s">
        <v>3453</v>
      </c>
      <c r="F1627" s="174">
        <v>37.615000000000002</v>
      </c>
      <c r="G1627" s="174">
        <v>23.335999999999999</v>
      </c>
      <c r="H1627" s="74">
        <v>66.239999999999995</v>
      </c>
      <c r="I1627" s="74">
        <v>0.92</v>
      </c>
      <c r="J1627" s="74">
        <v>14.49</v>
      </c>
      <c r="K1627" s="74">
        <v>0.13</v>
      </c>
      <c r="L1627" s="74">
        <v>0.75</v>
      </c>
      <c r="M1627" s="74">
        <v>2.5099999999999998</v>
      </c>
      <c r="N1627" s="74">
        <v>4.6500000000000004</v>
      </c>
      <c r="O1627" s="74">
        <v>2.21</v>
      </c>
      <c r="P1627" s="74">
        <v>0</v>
      </c>
      <c r="Q1627" s="74">
        <v>0</v>
      </c>
      <c r="R1627" s="74">
        <v>5.2</v>
      </c>
      <c r="S1627" s="74">
        <v>0</v>
      </c>
      <c r="T1627" s="74">
        <v>0</v>
      </c>
      <c r="U1627" s="74">
        <v>4.1000000000000003E-3</v>
      </c>
      <c r="V1627" s="74">
        <v>3.2894999999999999</v>
      </c>
      <c r="W1627" s="74">
        <v>0.64499993550000001</v>
      </c>
      <c r="X1627" s="74">
        <v>1009.6660000000001</v>
      </c>
      <c r="Y1627" s="74">
        <v>1690</v>
      </c>
      <c r="Z1627" s="74">
        <v>0.9724924671047207</v>
      </c>
      <c r="AA1627" s="74">
        <v>2.7507532895279262E-2</v>
      </c>
      <c r="AB1627" s="74">
        <v>3.2416875679802128E-3</v>
      </c>
      <c r="AC1627" s="74">
        <v>3.2416875679802111E-3</v>
      </c>
      <c r="AD1627" t="s">
        <v>5810</v>
      </c>
    </row>
    <row r="1628" spans="1:30">
      <c r="A1628" s="165" t="s">
        <v>6282</v>
      </c>
      <c r="C1628" s="165" t="s">
        <v>8444</v>
      </c>
      <c r="D1628" s="169" t="s">
        <v>3451</v>
      </c>
      <c r="E1628" s="169" t="s">
        <v>3453</v>
      </c>
      <c r="F1628" s="174">
        <v>37.615000000000002</v>
      </c>
      <c r="G1628" s="174">
        <v>23.335999999999999</v>
      </c>
      <c r="H1628" s="74">
        <v>66.53</v>
      </c>
      <c r="I1628" s="74">
        <v>0.52</v>
      </c>
      <c r="J1628" s="74">
        <v>14.52</v>
      </c>
      <c r="K1628" s="74">
        <v>0.16</v>
      </c>
      <c r="L1628" s="74">
        <v>0.76</v>
      </c>
      <c r="M1628" s="74">
        <v>2.61</v>
      </c>
      <c r="N1628" s="74">
        <v>4.6100000000000003</v>
      </c>
      <c r="O1628" s="74">
        <v>2.2599999999999998</v>
      </c>
      <c r="P1628" s="74">
        <v>0</v>
      </c>
      <c r="Q1628" s="74">
        <v>0</v>
      </c>
      <c r="R1628" s="74">
        <v>4.18</v>
      </c>
      <c r="S1628" s="74">
        <v>0</v>
      </c>
      <c r="T1628" s="74">
        <v>0</v>
      </c>
      <c r="U1628" s="74">
        <v>7.1999999999999998E-3</v>
      </c>
      <c r="V1628" s="74">
        <v>2.8304999999999998</v>
      </c>
      <c r="W1628" s="74">
        <v>0.55499994450000001</v>
      </c>
      <c r="X1628" s="74">
        <v>1011.326</v>
      </c>
      <c r="Y1628" s="74">
        <v>1250</v>
      </c>
      <c r="Z1628" s="74">
        <v>0.92278575518053918</v>
      </c>
      <c r="AA1628" s="74">
        <v>7.7214244819460806E-2</v>
      </c>
      <c r="AB1628" s="74">
        <v>1.6931041121546341E-3</v>
      </c>
      <c r="AC1628" s="74">
        <v>1.6931041121546319E-3</v>
      </c>
      <c r="AD1628" t="s">
        <v>5810</v>
      </c>
    </row>
    <row r="1629" spans="1:30">
      <c r="A1629" s="165" t="s">
        <v>6283</v>
      </c>
      <c r="C1629" s="165" t="s">
        <v>8444</v>
      </c>
      <c r="D1629" s="169" t="s">
        <v>3451</v>
      </c>
      <c r="E1629" s="169" t="s">
        <v>3453</v>
      </c>
      <c r="F1629" s="174">
        <v>37.615000000000002</v>
      </c>
      <c r="G1629" s="174">
        <v>23.335999999999999</v>
      </c>
      <c r="H1629" s="74">
        <v>67.02</v>
      </c>
      <c r="I1629" s="74">
        <v>0.54</v>
      </c>
      <c r="J1629" s="74">
        <v>14.18</v>
      </c>
      <c r="K1629" s="74">
        <v>0.15</v>
      </c>
      <c r="L1629" s="74">
        <v>0.72</v>
      </c>
      <c r="M1629" s="74">
        <v>2.48</v>
      </c>
      <c r="N1629" s="74">
        <v>5.03</v>
      </c>
      <c r="O1629" s="74">
        <v>2.25</v>
      </c>
      <c r="P1629" s="74">
        <v>0</v>
      </c>
      <c r="Q1629" s="74">
        <v>0</v>
      </c>
      <c r="R1629" s="74">
        <v>4.2300000000000004</v>
      </c>
      <c r="S1629" s="74">
        <v>0</v>
      </c>
      <c r="T1629" s="74">
        <v>0</v>
      </c>
      <c r="U1629" s="74">
        <v>7.4999999999999997E-3</v>
      </c>
      <c r="V1629" s="74">
        <v>2.9155000000000002</v>
      </c>
      <c r="W1629" s="74">
        <v>0.57166660949999992</v>
      </c>
      <c r="X1629" s="74">
        <v>1009.168</v>
      </c>
      <c r="Y1629" s="74">
        <v>1270</v>
      </c>
      <c r="Z1629" s="74">
        <v>0.91684842816862677</v>
      </c>
      <c r="AA1629" s="74">
        <v>8.3151571831373242E-2</v>
      </c>
      <c r="AB1629" s="74">
        <v>1.278779231269062E-4</v>
      </c>
      <c r="AC1629" s="74">
        <v>1.278779231269062E-4</v>
      </c>
      <c r="AD1629" t="s">
        <v>5810</v>
      </c>
    </row>
    <row r="1630" spans="1:30">
      <c r="A1630" s="165" t="s">
        <v>6284</v>
      </c>
      <c r="C1630" s="165" t="s">
        <v>8444</v>
      </c>
      <c r="D1630" s="169" t="s">
        <v>3451</v>
      </c>
      <c r="E1630" s="169" t="s">
        <v>3453</v>
      </c>
      <c r="F1630" s="174">
        <v>36.404000000000003</v>
      </c>
      <c r="G1630" s="174">
        <v>25.396000000000001</v>
      </c>
      <c r="H1630" s="74">
        <v>69.986599999999996</v>
      </c>
      <c r="I1630" s="74">
        <v>0.33389999999999997</v>
      </c>
      <c r="J1630" s="74">
        <v>14.5303</v>
      </c>
      <c r="K1630" s="74">
        <v>0</v>
      </c>
      <c r="L1630" s="74">
        <v>0.11940000000000001</v>
      </c>
      <c r="M1630" s="74">
        <v>1.0505</v>
      </c>
      <c r="N1630" s="74">
        <v>3.9304000000000001</v>
      </c>
      <c r="O1630" s="74">
        <v>4.0896999999999997</v>
      </c>
      <c r="P1630" s="74">
        <v>0</v>
      </c>
      <c r="Q1630" s="74">
        <v>0</v>
      </c>
      <c r="R1630" s="74">
        <v>4.26</v>
      </c>
      <c r="S1630" s="74">
        <v>0</v>
      </c>
      <c r="T1630" s="74">
        <v>0</v>
      </c>
      <c r="U1630" s="74">
        <v>1.2999999999999999E-2</v>
      </c>
      <c r="V1630" s="74">
        <v>1.60225</v>
      </c>
      <c r="W1630" s="74">
        <v>0.31416663524999999</v>
      </c>
      <c r="X1630" s="74">
        <v>985.43829999999991</v>
      </c>
      <c r="Y1630" s="74">
        <v>1400</v>
      </c>
      <c r="Z1630" s="74">
        <v>0.87878226454251884</v>
      </c>
      <c r="AA1630" s="74">
        <v>0.1212177354574811</v>
      </c>
      <c r="AB1630" s="74">
        <v>7.546442188953019E-4</v>
      </c>
      <c r="AC1630" s="74">
        <v>7.5464421889530179E-4</v>
      </c>
      <c r="AD1630" t="s">
        <v>5810</v>
      </c>
    </row>
    <row r="1631" spans="1:30">
      <c r="A1631" s="165" t="s">
        <v>6285</v>
      </c>
      <c r="C1631" s="165" t="s">
        <v>8444</v>
      </c>
      <c r="D1631" s="169" t="s">
        <v>3451</v>
      </c>
      <c r="E1631" s="169" t="s">
        <v>3453</v>
      </c>
      <c r="F1631" s="174">
        <v>36.404000000000003</v>
      </c>
      <c r="G1631" s="174">
        <v>25.396000000000001</v>
      </c>
      <c r="H1631" s="74">
        <v>69.542100000000005</v>
      </c>
      <c r="I1631" s="74">
        <v>0.37369999999999998</v>
      </c>
      <c r="J1631" s="74">
        <v>14.376300000000001</v>
      </c>
      <c r="K1631" s="74">
        <v>0</v>
      </c>
      <c r="L1631" s="74">
        <v>0.15029999999999999</v>
      </c>
      <c r="M1631" s="74">
        <v>1.3778999999999999</v>
      </c>
      <c r="N1631" s="74">
        <v>4.6900000000000004</v>
      </c>
      <c r="O1631" s="74">
        <v>3.1496</v>
      </c>
      <c r="P1631" s="74">
        <v>0</v>
      </c>
      <c r="Q1631" s="74">
        <v>0</v>
      </c>
      <c r="R1631" s="74">
        <v>4.5</v>
      </c>
      <c r="S1631" s="74">
        <v>0</v>
      </c>
      <c r="T1631" s="74">
        <v>0</v>
      </c>
      <c r="U1631" s="74">
        <v>1.18E-2</v>
      </c>
      <c r="V1631" s="74">
        <v>1.857505</v>
      </c>
      <c r="W1631" s="74">
        <v>0.36421663024500001</v>
      </c>
      <c r="X1631" s="74">
        <v>990.87314000000003</v>
      </c>
      <c r="Y1631" s="74">
        <v>1470</v>
      </c>
      <c r="Z1631" s="74">
        <v>0.8923283228751121</v>
      </c>
      <c r="AA1631" s="74">
        <v>0.1076716771248879</v>
      </c>
      <c r="AB1631" s="74">
        <v>4.2693047082141089E-4</v>
      </c>
      <c r="AC1631" s="74">
        <v>4.2693047082141067E-4</v>
      </c>
      <c r="AD1631" t="s">
        <v>5810</v>
      </c>
    </row>
    <row r="1632" spans="1:30">
      <c r="A1632" s="165" t="s">
        <v>6286</v>
      </c>
      <c r="C1632" s="165" t="s">
        <v>8444</v>
      </c>
      <c r="D1632" s="169" t="s">
        <v>3451</v>
      </c>
      <c r="E1632" s="169" t="s">
        <v>3453</v>
      </c>
      <c r="F1632" s="174">
        <v>36.404000000000003</v>
      </c>
      <c r="G1632" s="174">
        <v>25.396000000000001</v>
      </c>
      <c r="H1632" s="74">
        <v>70.738799999999998</v>
      </c>
      <c r="I1632" s="74">
        <v>0.33900000000000002</v>
      </c>
      <c r="J1632" s="74">
        <v>14.21</v>
      </c>
      <c r="K1632" s="74">
        <v>0</v>
      </c>
      <c r="L1632" s="74">
        <v>0.1731</v>
      </c>
      <c r="M1632" s="74">
        <v>1.1569</v>
      </c>
      <c r="N1632" s="74">
        <v>4.5156000000000001</v>
      </c>
      <c r="O1632" s="74">
        <v>3.2237</v>
      </c>
      <c r="P1632" s="74">
        <v>0</v>
      </c>
      <c r="Q1632" s="74">
        <v>0</v>
      </c>
      <c r="R1632" s="74">
        <v>4.3499999999999996</v>
      </c>
      <c r="S1632" s="74">
        <v>0</v>
      </c>
      <c r="T1632" s="74">
        <v>0</v>
      </c>
      <c r="U1632" s="74">
        <v>1.14E-2</v>
      </c>
      <c r="V1632" s="74">
        <v>1.6085400000000001</v>
      </c>
      <c r="W1632" s="74">
        <v>0.31539996846000001</v>
      </c>
      <c r="X1632" s="74">
        <v>987.20453999999984</v>
      </c>
      <c r="Y1632" s="74">
        <v>1390</v>
      </c>
      <c r="Z1632" s="74">
        <v>0.89022358392885292</v>
      </c>
      <c r="AA1632" s="74">
        <v>0.1097764160711471</v>
      </c>
      <c r="AB1632" s="74">
        <v>2.0908759695286531E-4</v>
      </c>
      <c r="AC1632" s="74">
        <v>2.0908759695286531E-4</v>
      </c>
      <c r="AD1632" t="s">
        <v>5810</v>
      </c>
    </row>
    <row r="1633" spans="1:30">
      <c r="A1633" s="165" t="s">
        <v>6287</v>
      </c>
      <c r="C1633" s="165" t="s">
        <v>8444</v>
      </c>
      <c r="D1633" s="169" t="s">
        <v>3451</v>
      </c>
      <c r="E1633" s="169" t="s">
        <v>3453</v>
      </c>
      <c r="F1633" s="174">
        <v>36.404000000000003</v>
      </c>
      <c r="G1633" s="174">
        <v>25.396000000000001</v>
      </c>
      <c r="H1633" s="74">
        <v>70.419399999999996</v>
      </c>
      <c r="I1633" s="74">
        <v>0.27729999999999999</v>
      </c>
      <c r="J1633" s="74">
        <v>13.5731</v>
      </c>
      <c r="K1633" s="74">
        <v>0</v>
      </c>
      <c r="L1633" s="74">
        <v>8.1000000000000003E-2</v>
      </c>
      <c r="M1633" s="74">
        <v>0.95269999999999999</v>
      </c>
      <c r="N1633" s="74">
        <v>4.1303999999999998</v>
      </c>
      <c r="O1633" s="74">
        <v>3.7608999999999999</v>
      </c>
      <c r="P1633" s="74">
        <v>0</v>
      </c>
      <c r="Q1633" s="74">
        <v>0</v>
      </c>
      <c r="R1633" s="74">
        <v>4.3099999999999996</v>
      </c>
      <c r="S1633" s="74">
        <v>0</v>
      </c>
      <c r="T1633" s="74">
        <v>0</v>
      </c>
      <c r="U1633" s="74">
        <v>1.3899999999999999E-2</v>
      </c>
      <c r="V1633" s="74">
        <v>1.0488999999999999</v>
      </c>
      <c r="W1633" s="74">
        <v>0.20566664609999999</v>
      </c>
      <c r="X1633" s="74">
        <v>983.81482000000017</v>
      </c>
      <c r="Y1633" s="74">
        <v>1400</v>
      </c>
      <c r="Z1633" s="74">
        <v>0.87300422108613795</v>
      </c>
      <c r="AA1633" s="74">
        <v>0.12699577891386199</v>
      </c>
      <c r="AB1633" s="74">
        <v>1.8217102515802081E-3</v>
      </c>
      <c r="AC1633" s="74">
        <v>1.821710251580207E-3</v>
      </c>
      <c r="AD1633" t="s">
        <v>5810</v>
      </c>
    </row>
    <row r="1634" spans="1:30">
      <c r="A1634" s="165" t="s">
        <v>6288</v>
      </c>
      <c r="C1634" s="165" t="s">
        <v>8444</v>
      </c>
      <c r="D1634" s="169" t="s">
        <v>3451</v>
      </c>
      <c r="E1634" s="169" t="s">
        <v>3453</v>
      </c>
      <c r="F1634" s="174">
        <v>36.404000000000003</v>
      </c>
      <c r="G1634" s="174">
        <v>25.396000000000001</v>
      </c>
      <c r="H1634" s="74">
        <v>70.558499999999995</v>
      </c>
      <c r="I1634" s="74">
        <v>0.3407</v>
      </c>
      <c r="J1634" s="74">
        <v>14.0777</v>
      </c>
      <c r="K1634" s="74">
        <v>0</v>
      </c>
      <c r="L1634" s="74">
        <v>0.1628</v>
      </c>
      <c r="M1634" s="74">
        <v>1.2215</v>
      </c>
      <c r="N1634" s="74">
        <v>4.5103999999999997</v>
      </c>
      <c r="O1634" s="74">
        <v>3.2275</v>
      </c>
      <c r="P1634" s="74">
        <v>0</v>
      </c>
      <c r="Q1634" s="74">
        <v>0</v>
      </c>
      <c r="R1634" s="74">
        <v>4.2300000000000004</v>
      </c>
      <c r="S1634" s="74">
        <v>0</v>
      </c>
      <c r="T1634" s="74">
        <v>0</v>
      </c>
      <c r="U1634" s="74">
        <v>6.8999999999999999E-3</v>
      </c>
      <c r="V1634" s="74">
        <v>1.2599549999999999</v>
      </c>
      <c r="W1634" s="74">
        <v>0.247049975295</v>
      </c>
      <c r="X1634" s="74">
        <v>988.27689999999996</v>
      </c>
      <c r="Y1634" s="74">
        <v>1240</v>
      </c>
      <c r="Z1634" s="74">
        <v>0.92812546499158155</v>
      </c>
      <c r="AA1634" s="74">
        <v>7.1874535008418436E-2</v>
      </c>
      <c r="AB1634" s="74">
        <v>2.939104018871784E-3</v>
      </c>
      <c r="AC1634" s="74">
        <v>2.939104018871784E-3</v>
      </c>
      <c r="AD1634" t="s">
        <v>5810</v>
      </c>
    </row>
    <row r="1635" spans="1:30">
      <c r="A1635" s="165" t="s">
        <v>6289</v>
      </c>
      <c r="C1635" s="165" t="s">
        <v>8444</v>
      </c>
      <c r="D1635" s="169" t="s">
        <v>3451</v>
      </c>
      <c r="E1635" s="169" t="s">
        <v>3453</v>
      </c>
      <c r="F1635" s="174">
        <v>36.404000000000003</v>
      </c>
      <c r="G1635" s="174">
        <v>25.396000000000001</v>
      </c>
      <c r="H1635" s="74">
        <v>70.930099999999996</v>
      </c>
      <c r="I1635" s="74">
        <v>0.37840000000000001</v>
      </c>
      <c r="J1635" s="74">
        <v>14.3154</v>
      </c>
      <c r="K1635" s="74">
        <v>0</v>
      </c>
      <c r="L1635" s="74">
        <v>0.12620000000000001</v>
      </c>
      <c r="M1635" s="74">
        <v>1.4582999999999999</v>
      </c>
      <c r="N1635" s="74">
        <v>4.6665000000000001</v>
      </c>
      <c r="O1635" s="74">
        <v>3.1629</v>
      </c>
      <c r="P1635" s="74">
        <v>0</v>
      </c>
      <c r="Q1635" s="74">
        <v>0</v>
      </c>
      <c r="R1635" s="74">
        <v>4.18</v>
      </c>
      <c r="S1635" s="74">
        <v>0</v>
      </c>
      <c r="T1635" s="74">
        <v>0</v>
      </c>
      <c r="U1635" s="74">
        <v>1.0699999999999999E-2</v>
      </c>
      <c r="V1635" s="74">
        <v>1.2130350000000001</v>
      </c>
      <c r="W1635" s="74">
        <v>0.23784997621500001</v>
      </c>
      <c r="X1635" s="74">
        <v>992.20777999999984</v>
      </c>
      <c r="Y1635" s="74">
        <v>1300</v>
      </c>
      <c r="Z1635" s="74">
        <v>0.88485539258154289</v>
      </c>
      <c r="AA1635" s="74">
        <v>0.1151446074184571</v>
      </c>
      <c r="AB1635" s="74">
        <v>1.6596163234427981E-4</v>
      </c>
      <c r="AC1635" s="74">
        <v>1.6596163234427981E-4</v>
      </c>
      <c r="AD1635" t="s">
        <v>5810</v>
      </c>
    </row>
    <row r="1636" spans="1:30">
      <c r="A1636" s="165" t="s">
        <v>6290</v>
      </c>
      <c r="C1636" s="165" t="s">
        <v>8444</v>
      </c>
      <c r="D1636" s="169" t="s">
        <v>3451</v>
      </c>
      <c r="E1636" s="169" t="s">
        <v>3453</v>
      </c>
      <c r="F1636" s="174">
        <v>36.404000000000003</v>
      </c>
      <c r="G1636" s="174">
        <v>25.396000000000001</v>
      </c>
      <c r="H1636" s="74">
        <v>70.141499999999994</v>
      </c>
      <c r="I1636" s="74">
        <v>0.28570000000000001</v>
      </c>
      <c r="J1636" s="74">
        <v>14.1531</v>
      </c>
      <c r="K1636" s="74">
        <v>0</v>
      </c>
      <c r="L1636" s="74">
        <v>0.23300000000000001</v>
      </c>
      <c r="M1636" s="74">
        <v>1.3143</v>
      </c>
      <c r="N1636" s="74">
        <v>4.5332999999999997</v>
      </c>
      <c r="O1636" s="74">
        <v>3.3658999999999999</v>
      </c>
      <c r="P1636" s="74">
        <v>0</v>
      </c>
      <c r="Q1636" s="74">
        <v>0</v>
      </c>
      <c r="R1636" s="74">
        <v>4.5199999999999996</v>
      </c>
      <c r="S1636" s="74">
        <v>0</v>
      </c>
      <c r="T1636" s="74">
        <v>0</v>
      </c>
      <c r="U1636" s="74">
        <v>1.52E-2</v>
      </c>
      <c r="V1636" s="74">
        <v>1.7955399999999999</v>
      </c>
      <c r="W1636" s="74">
        <v>0.35206663145999989</v>
      </c>
      <c r="X1636" s="74">
        <v>989.81738000000007</v>
      </c>
      <c r="Y1636" s="74">
        <v>1530</v>
      </c>
      <c r="Z1636" s="74">
        <v>0.87065732538143503</v>
      </c>
      <c r="AA1636" s="74">
        <v>0.12934267461856491</v>
      </c>
      <c r="AB1636" s="74">
        <v>9.0509201094071982E-4</v>
      </c>
      <c r="AC1636" s="74">
        <v>9.0509201094071928E-4</v>
      </c>
      <c r="AD1636" t="s">
        <v>5810</v>
      </c>
    </row>
    <row r="1637" spans="1:30">
      <c r="A1637" s="165" t="s">
        <v>6291</v>
      </c>
      <c r="C1637" s="165" t="s">
        <v>8444</v>
      </c>
      <c r="D1637" s="169" t="s">
        <v>3451</v>
      </c>
      <c r="E1637" s="169" t="s">
        <v>3453</v>
      </c>
      <c r="F1637" s="174">
        <v>36.404000000000003</v>
      </c>
      <c r="G1637" s="174">
        <v>25.396000000000001</v>
      </c>
      <c r="H1637" s="74">
        <v>70.557500000000005</v>
      </c>
      <c r="I1637" s="74">
        <v>0.3014</v>
      </c>
      <c r="J1637" s="74">
        <v>13.685499999999999</v>
      </c>
      <c r="K1637" s="74">
        <v>0</v>
      </c>
      <c r="L1637" s="74">
        <v>0.18820000000000001</v>
      </c>
      <c r="M1637" s="74">
        <v>1.1772</v>
      </c>
      <c r="N1637" s="74">
        <v>4.3083999999999998</v>
      </c>
      <c r="O1637" s="74">
        <v>3.1825000000000001</v>
      </c>
      <c r="P1637" s="74">
        <v>0</v>
      </c>
      <c r="Q1637" s="74">
        <v>0</v>
      </c>
      <c r="R1637" s="74">
        <v>4.3899999999999997</v>
      </c>
      <c r="S1637" s="74">
        <v>0</v>
      </c>
      <c r="T1637" s="74">
        <v>0</v>
      </c>
      <c r="U1637" s="74">
        <v>1.35E-2</v>
      </c>
      <c r="V1637" s="74">
        <v>1.67076</v>
      </c>
      <c r="W1637" s="74">
        <v>0.32759996724000001</v>
      </c>
      <c r="X1637" s="74">
        <v>987.54151999999988</v>
      </c>
      <c r="Y1637" s="74">
        <v>1430</v>
      </c>
      <c r="Z1637" s="74">
        <v>0.87938130030488393</v>
      </c>
      <c r="AA1637" s="74">
        <v>0.1206186996951161</v>
      </c>
      <c r="AB1637" s="74">
        <v>1.095522531053402E-3</v>
      </c>
      <c r="AC1637" s="74">
        <v>1.0955225310534009E-3</v>
      </c>
      <c r="AD1637" t="s">
        <v>5810</v>
      </c>
    </row>
    <row r="1638" spans="1:30">
      <c r="A1638" s="165" t="s">
        <v>6292</v>
      </c>
      <c r="C1638" s="165" t="s">
        <v>8444</v>
      </c>
      <c r="D1638" s="169" t="s">
        <v>3451</v>
      </c>
      <c r="E1638" s="169" t="s">
        <v>3453</v>
      </c>
      <c r="F1638" s="174">
        <v>36.404000000000003</v>
      </c>
      <c r="G1638" s="174">
        <v>25.396000000000001</v>
      </c>
      <c r="H1638" s="74">
        <v>70.732699999999994</v>
      </c>
      <c r="I1638" s="74">
        <v>0.30969999999999998</v>
      </c>
      <c r="J1638" s="74">
        <v>14.0456</v>
      </c>
      <c r="K1638" s="74">
        <v>0</v>
      </c>
      <c r="L1638" s="74">
        <v>0.1421</v>
      </c>
      <c r="M1638" s="74">
        <v>1.2334000000000001</v>
      </c>
      <c r="N1638" s="74">
        <v>4.6436000000000002</v>
      </c>
      <c r="O1638" s="74">
        <v>3.3199000000000001</v>
      </c>
      <c r="P1638" s="74">
        <v>0</v>
      </c>
      <c r="Q1638" s="74">
        <v>0</v>
      </c>
      <c r="R1638" s="74">
        <v>4.38</v>
      </c>
      <c r="S1638" s="74">
        <v>0</v>
      </c>
      <c r="T1638" s="74">
        <v>0</v>
      </c>
      <c r="U1638" s="74">
        <v>1.2200000000000001E-2</v>
      </c>
      <c r="V1638" s="74">
        <v>2.0719599999999998</v>
      </c>
      <c r="W1638" s="74">
        <v>0.40626662604000002</v>
      </c>
      <c r="X1638" s="74">
        <v>988.47444000000007</v>
      </c>
      <c r="Y1638" s="74">
        <v>1410</v>
      </c>
      <c r="Z1638" s="74">
        <v>0.88667799417990933</v>
      </c>
      <c r="AA1638" s="74">
        <v>0.11332200582009069</v>
      </c>
      <c r="AB1638" s="74">
        <v>1.4113597106980801E-3</v>
      </c>
      <c r="AC1638" s="74">
        <v>1.411359710698079E-3</v>
      </c>
      <c r="AD1638" t="s">
        <v>5810</v>
      </c>
    </row>
    <row r="1639" spans="1:30">
      <c r="A1639" s="165" t="s">
        <v>6293</v>
      </c>
      <c r="C1639" s="165" t="s">
        <v>8444</v>
      </c>
      <c r="D1639" s="169" t="s">
        <v>3451</v>
      </c>
      <c r="E1639" s="169" t="s">
        <v>3453</v>
      </c>
      <c r="F1639" s="174">
        <v>36.404000000000003</v>
      </c>
      <c r="G1639" s="174">
        <v>25.396000000000001</v>
      </c>
      <c r="H1639" s="74">
        <v>71.357799999999997</v>
      </c>
      <c r="I1639" s="74">
        <v>0.30259999999999998</v>
      </c>
      <c r="J1639" s="74">
        <v>13.706099999999999</v>
      </c>
      <c r="K1639" s="74">
        <v>0</v>
      </c>
      <c r="L1639" s="74">
        <v>8.0799999999999997E-2</v>
      </c>
      <c r="M1639" s="74">
        <v>1.4253</v>
      </c>
      <c r="N1639" s="74">
        <v>4.3593000000000002</v>
      </c>
      <c r="O1639" s="74">
        <v>2.9754999999999998</v>
      </c>
      <c r="P1639" s="74">
        <v>0</v>
      </c>
      <c r="Q1639" s="74">
        <v>0</v>
      </c>
      <c r="R1639" s="74">
        <v>4.13</v>
      </c>
      <c r="S1639" s="74">
        <v>0</v>
      </c>
      <c r="T1639" s="74">
        <v>0</v>
      </c>
      <c r="U1639" s="74">
        <v>9.7999999999999997E-3</v>
      </c>
      <c r="V1639" s="74">
        <v>1.923295</v>
      </c>
      <c r="W1639" s="74">
        <v>0.37711662895499998</v>
      </c>
      <c r="X1639" s="74">
        <v>991.65998000000002</v>
      </c>
      <c r="Y1639" s="74">
        <v>1250</v>
      </c>
      <c r="Z1639" s="74">
        <v>0.89636995060845859</v>
      </c>
      <c r="AA1639" s="74">
        <v>0.1036300493915414</v>
      </c>
      <c r="AB1639" s="74">
        <v>8.2194330072370419E-4</v>
      </c>
      <c r="AC1639" s="74">
        <v>8.2194330072370397E-4</v>
      </c>
      <c r="AD1639" t="s">
        <v>5810</v>
      </c>
    </row>
    <row r="1640" spans="1:30">
      <c r="A1640" s="165" t="s">
        <v>6294</v>
      </c>
      <c r="C1640" s="165" t="s">
        <v>8444</v>
      </c>
      <c r="D1640" s="169" t="s">
        <v>3451</v>
      </c>
      <c r="E1640" s="169" t="s">
        <v>3453</v>
      </c>
      <c r="F1640" s="174">
        <v>36.404000000000003</v>
      </c>
      <c r="G1640" s="174">
        <v>25.396000000000001</v>
      </c>
      <c r="H1640" s="74">
        <v>72.643699999999995</v>
      </c>
      <c r="I1640" s="74">
        <v>0.31369999999999998</v>
      </c>
      <c r="J1640" s="74">
        <v>13.3591</v>
      </c>
      <c r="K1640" s="74">
        <v>0</v>
      </c>
      <c r="L1640" s="74">
        <v>0.1215</v>
      </c>
      <c r="M1640" s="74">
        <v>1.2462</v>
      </c>
      <c r="N1640" s="74">
        <v>4.4242999999999997</v>
      </c>
      <c r="O1640" s="74">
        <v>3.2915000000000001</v>
      </c>
      <c r="P1640" s="74">
        <v>0</v>
      </c>
      <c r="Q1640" s="74">
        <v>0</v>
      </c>
      <c r="R1640" s="74">
        <v>4.38</v>
      </c>
      <c r="S1640" s="74">
        <v>0</v>
      </c>
      <c r="T1640" s="74">
        <v>0</v>
      </c>
      <c r="U1640" s="74">
        <v>9.9000000000000008E-3</v>
      </c>
      <c r="V1640" s="74">
        <v>2.00481</v>
      </c>
      <c r="W1640" s="74">
        <v>0.39309996069000003</v>
      </c>
      <c r="X1640" s="74">
        <v>988.68691999999999</v>
      </c>
      <c r="Y1640" s="74">
        <v>1350</v>
      </c>
      <c r="Z1640" s="74">
        <v>0.90631281283080545</v>
      </c>
      <c r="AA1640" s="74">
        <v>9.3687187169194525E-2</v>
      </c>
      <c r="AB1640" s="74">
        <v>7.2318643321797051E-4</v>
      </c>
      <c r="AC1640" s="74">
        <v>7.231864332179703E-4</v>
      </c>
      <c r="AD1640" t="s">
        <v>5810</v>
      </c>
    </row>
    <row r="1641" spans="1:30">
      <c r="A1641" s="165" t="s">
        <v>6295</v>
      </c>
      <c r="C1641" s="165" t="s">
        <v>8444</v>
      </c>
      <c r="D1641" s="169" t="s">
        <v>3451</v>
      </c>
      <c r="E1641" s="169" t="s">
        <v>3453</v>
      </c>
      <c r="F1641" s="174">
        <v>36.404000000000003</v>
      </c>
      <c r="G1641" s="174">
        <v>25.396000000000001</v>
      </c>
      <c r="H1641" s="74">
        <v>69.882499999999993</v>
      </c>
      <c r="I1641" s="74">
        <v>0.30780000000000002</v>
      </c>
      <c r="J1641" s="74">
        <v>13.562900000000001</v>
      </c>
      <c r="K1641" s="74">
        <v>0</v>
      </c>
      <c r="L1641" s="74">
        <v>0.23480000000000001</v>
      </c>
      <c r="M1641" s="74">
        <v>1.2928999999999999</v>
      </c>
      <c r="N1641" s="74">
        <v>4.3352000000000004</v>
      </c>
      <c r="O1641" s="74">
        <v>3.3589000000000002</v>
      </c>
      <c r="P1641" s="74">
        <v>0</v>
      </c>
      <c r="Q1641" s="74">
        <v>0</v>
      </c>
      <c r="R1641" s="74">
        <v>4.1399999999999997</v>
      </c>
      <c r="S1641" s="74">
        <v>0</v>
      </c>
      <c r="T1641" s="74">
        <v>0</v>
      </c>
      <c r="U1641" s="74">
        <v>1.06E-2</v>
      </c>
      <c r="V1641" s="74">
        <v>2.2678850000000002</v>
      </c>
      <c r="W1641" s="74">
        <v>0.44468328886500003</v>
      </c>
      <c r="X1641" s="74">
        <v>989.46213999999998</v>
      </c>
      <c r="Y1641" s="74">
        <v>1280</v>
      </c>
      <c r="Z1641" s="74">
        <v>0.88936074104862839</v>
      </c>
      <c r="AA1641" s="74">
        <v>0.11063925895137169</v>
      </c>
      <c r="AB1641" s="74">
        <v>3.3474855293736332E-4</v>
      </c>
      <c r="AC1641" s="74">
        <v>3.3474855293736289E-4</v>
      </c>
      <c r="AD1641" t="s">
        <v>5810</v>
      </c>
    </row>
    <row r="1642" spans="1:30">
      <c r="A1642" s="165" t="s">
        <v>6296</v>
      </c>
      <c r="C1642" s="165" t="s">
        <v>8444</v>
      </c>
      <c r="D1642" s="169" t="s">
        <v>3451</v>
      </c>
      <c r="E1642" s="169" t="s">
        <v>3453</v>
      </c>
      <c r="F1642" s="174">
        <v>36.404000000000003</v>
      </c>
      <c r="G1642" s="174">
        <v>25.396000000000001</v>
      </c>
      <c r="H1642" s="74">
        <v>69.3125</v>
      </c>
      <c r="I1642" s="74">
        <v>0.3876</v>
      </c>
      <c r="J1642" s="74">
        <v>13.819800000000001</v>
      </c>
      <c r="K1642" s="74">
        <v>0</v>
      </c>
      <c r="L1642" s="74">
        <v>0.28789999999999999</v>
      </c>
      <c r="M1642" s="74">
        <v>1.3579000000000001</v>
      </c>
      <c r="N1642" s="74">
        <v>3.9552999999999998</v>
      </c>
      <c r="O1642" s="74">
        <v>3.4485000000000001</v>
      </c>
      <c r="P1642" s="74">
        <v>0</v>
      </c>
      <c r="Q1642" s="74">
        <v>0</v>
      </c>
      <c r="R1642" s="74">
        <v>5.0199999999999996</v>
      </c>
      <c r="S1642" s="74">
        <v>0</v>
      </c>
      <c r="T1642" s="74">
        <v>0</v>
      </c>
      <c r="U1642" s="74">
        <v>1.26E-2</v>
      </c>
      <c r="V1642" s="74">
        <v>1.871785</v>
      </c>
      <c r="W1642" s="74">
        <v>0.36701662996500001</v>
      </c>
      <c r="X1642" s="74">
        <v>990.54113999999993</v>
      </c>
      <c r="Y1642" s="74">
        <v>1720</v>
      </c>
      <c r="Z1642" s="74">
        <v>0.91409078051507675</v>
      </c>
      <c r="AA1642" s="74">
        <v>8.5909219484923291E-2</v>
      </c>
      <c r="AB1642" s="74">
        <v>5.5996507046789286E-4</v>
      </c>
      <c r="AC1642" s="74">
        <v>5.5996507046789264E-4</v>
      </c>
      <c r="AD1642" t="s">
        <v>5810</v>
      </c>
    </row>
    <row r="1643" spans="1:30">
      <c r="A1643" s="165" t="s">
        <v>6297</v>
      </c>
      <c r="C1643" s="165" t="s">
        <v>8444</v>
      </c>
      <c r="D1643" s="169" t="s">
        <v>3451</v>
      </c>
      <c r="E1643" s="169" t="s">
        <v>3453</v>
      </c>
      <c r="F1643" s="174">
        <v>36.404000000000003</v>
      </c>
      <c r="G1643" s="174">
        <v>25.396000000000001</v>
      </c>
      <c r="H1643" s="74">
        <v>70.395399999999995</v>
      </c>
      <c r="I1643" s="74">
        <v>0.36840000000000001</v>
      </c>
      <c r="J1643" s="74">
        <v>13.636900000000001</v>
      </c>
      <c r="K1643" s="74">
        <v>0</v>
      </c>
      <c r="L1643" s="74">
        <v>0.34360000000000002</v>
      </c>
      <c r="M1643" s="74">
        <v>1.4469000000000001</v>
      </c>
      <c r="N1643" s="74">
        <v>4.2648999999999999</v>
      </c>
      <c r="O1643" s="74">
        <v>3.3069999999999999</v>
      </c>
      <c r="P1643" s="74">
        <v>0</v>
      </c>
      <c r="Q1643" s="74">
        <v>0</v>
      </c>
      <c r="R1643" s="74">
        <v>4.6100000000000003</v>
      </c>
      <c r="S1643" s="74">
        <v>0</v>
      </c>
      <c r="T1643" s="74">
        <v>0</v>
      </c>
      <c r="U1643" s="74">
        <v>1.3599999999999999E-2</v>
      </c>
      <c r="V1643" s="74">
        <v>1.9958849999999999</v>
      </c>
      <c r="W1643" s="74">
        <v>0.39134996086500001</v>
      </c>
      <c r="X1643" s="74">
        <v>992.01854000000014</v>
      </c>
      <c r="Y1643" s="74">
        <v>1530</v>
      </c>
      <c r="Z1643" s="74">
        <v>0.8906170529236016</v>
      </c>
      <c r="AA1643" s="74">
        <v>0.1093829470763984</v>
      </c>
      <c r="AB1643" s="74">
        <v>1.402245335000009E-3</v>
      </c>
      <c r="AC1643" s="74">
        <v>1.4022453350000081E-3</v>
      </c>
      <c r="AD1643" t="s">
        <v>5810</v>
      </c>
    </row>
    <row r="1644" spans="1:30">
      <c r="A1644" s="165" t="s">
        <v>6298</v>
      </c>
      <c r="C1644" s="165" t="s">
        <v>8444</v>
      </c>
      <c r="D1644" s="169" t="s">
        <v>3451</v>
      </c>
      <c r="E1644" s="169" t="s">
        <v>3453</v>
      </c>
      <c r="F1644" s="174">
        <v>36.404000000000003</v>
      </c>
      <c r="G1644" s="174">
        <v>25.396000000000001</v>
      </c>
      <c r="H1644" s="74">
        <v>71.720299999999995</v>
      </c>
      <c r="I1644" s="74">
        <v>0.29189999999999999</v>
      </c>
      <c r="J1644" s="74">
        <v>13.292299999999999</v>
      </c>
      <c r="K1644" s="74">
        <v>0</v>
      </c>
      <c r="L1644" s="74">
        <v>0.29249999999999998</v>
      </c>
      <c r="M1644" s="74">
        <v>1.2356</v>
      </c>
      <c r="N1644" s="74">
        <v>4.0640000000000001</v>
      </c>
      <c r="O1644" s="74">
        <v>3.3035000000000001</v>
      </c>
      <c r="P1644" s="74">
        <v>0</v>
      </c>
      <c r="Q1644" s="74">
        <v>0</v>
      </c>
      <c r="R1644" s="74">
        <v>4.6900000000000004</v>
      </c>
      <c r="S1644" s="74">
        <v>0</v>
      </c>
      <c r="T1644" s="74">
        <v>0</v>
      </c>
      <c r="U1644" s="74">
        <v>1.52E-2</v>
      </c>
      <c r="V1644" s="74">
        <v>1.6755199999999999</v>
      </c>
      <c r="W1644" s="74">
        <v>0.32853330048000001</v>
      </c>
      <c r="X1644" s="74">
        <v>988.51095999999995</v>
      </c>
      <c r="Y1644" s="74">
        <v>1580</v>
      </c>
      <c r="Z1644" s="74">
        <v>0.88410343181273332</v>
      </c>
      <c r="AA1644" s="74">
        <v>0.1158965681872666</v>
      </c>
      <c r="AB1644" s="74">
        <v>4.7590802309198762E-4</v>
      </c>
      <c r="AC1644" s="74">
        <v>4.7590802309198751E-4</v>
      </c>
      <c r="AD1644" t="s">
        <v>5810</v>
      </c>
    </row>
    <row r="1645" spans="1:30">
      <c r="A1645" s="165" t="s">
        <v>6299</v>
      </c>
      <c r="C1645" s="165" t="s">
        <v>8444</v>
      </c>
      <c r="D1645" s="169" t="s">
        <v>3451</v>
      </c>
      <c r="E1645" s="169" t="s">
        <v>3453</v>
      </c>
      <c r="F1645" s="174">
        <v>36.404000000000003</v>
      </c>
      <c r="G1645" s="174">
        <v>25.396000000000001</v>
      </c>
      <c r="H1645" s="74">
        <v>71.249799999999993</v>
      </c>
      <c r="I1645" s="74">
        <v>0.30259999999999998</v>
      </c>
      <c r="J1645" s="74">
        <v>13.196999999999999</v>
      </c>
      <c r="K1645" s="74">
        <v>0</v>
      </c>
      <c r="L1645" s="74">
        <v>0.18970000000000001</v>
      </c>
      <c r="M1645" s="74">
        <v>1.3481000000000001</v>
      </c>
      <c r="N1645" s="74">
        <v>4.4646999999999997</v>
      </c>
      <c r="O1645" s="74">
        <v>3.3727</v>
      </c>
      <c r="P1645" s="74">
        <v>0</v>
      </c>
      <c r="Q1645" s="74">
        <v>0</v>
      </c>
      <c r="R1645" s="74">
        <v>4.71</v>
      </c>
      <c r="S1645" s="74">
        <v>0</v>
      </c>
      <c r="T1645" s="74">
        <v>0</v>
      </c>
      <c r="U1645" s="74">
        <v>1.32E-2</v>
      </c>
      <c r="V1645" s="74">
        <v>1.5161450000000001</v>
      </c>
      <c r="W1645" s="74">
        <v>0.29728330360499999</v>
      </c>
      <c r="X1645" s="74">
        <v>990.37846000000002</v>
      </c>
      <c r="Y1645" s="74">
        <v>1550</v>
      </c>
      <c r="Z1645" s="74">
        <v>0.89238285757739599</v>
      </c>
      <c r="AA1645" s="74">
        <v>0.10761714242260401</v>
      </c>
      <c r="AB1645" s="74">
        <v>3.0996219527135388E-4</v>
      </c>
      <c r="AC1645" s="74">
        <v>3.0996219527135372E-4</v>
      </c>
      <c r="AD1645" t="s">
        <v>5810</v>
      </c>
    </row>
    <row r="1646" spans="1:30">
      <c r="A1646" s="165" t="s">
        <v>6300</v>
      </c>
      <c r="C1646" s="165" t="s">
        <v>8444</v>
      </c>
      <c r="D1646" s="169" t="s">
        <v>3451</v>
      </c>
      <c r="E1646" s="169" t="s">
        <v>3453</v>
      </c>
      <c r="F1646" s="174">
        <v>36.404000000000003</v>
      </c>
      <c r="G1646" s="174">
        <v>25.396000000000001</v>
      </c>
      <c r="H1646" s="74">
        <v>71.247699999999995</v>
      </c>
      <c r="I1646" s="74">
        <v>0.29189999999999999</v>
      </c>
      <c r="J1646" s="74">
        <v>13.8073</v>
      </c>
      <c r="K1646" s="74">
        <v>0</v>
      </c>
      <c r="L1646" s="74">
        <v>0.27429999999999999</v>
      </c>
      <c r="M1646" s="74">
        <v>1.2926</v>
      </c>
      <c r="N1646" s="74">
        <v>4.3451000000000004</v>
      </c>
      <c r="O1646" s="74">
        <v>3.4382999999999999</v>
      </c>
      <c r="P1646" s="74">
        <v>0</v>
      </c>
      <c r="Q1646" s="74">
        <v>0</v>
      </c>
      <c r="R1646" s="74">
        <v>4.38</v>
      </c>
      <c r="S1646" s="74">
        <v>0</v>
      </c>
      <c r="T1646" s="74">
        <v>0</v>
      </c>
      <c r="U1646" s="74">
        <v>1.49E-2</v>
      </c>
      <c r="V1646" s="74">
        <v>1.543005</v>
      </c>
      <c r="W1646" s="74">
        <v>0.30254996974499992</v>
      </c>
      <c r="X1646" s="74">
        <v>989.45716000000004</v>
      </c>
      <c r="Y1646" s="74">
        <v>1450</v>
      </c>
      <c r="Z1646" s="74">
        <v>0.86747005560919299</v>
      </c>
      <c r="AA1646" s="74">
        <v>0.13252994439080709</v>
      </c>
      <c r="AB1646" s="74">
        <v>9.1934329244004102E-4</v>
      </c>
      <c r="AC1646" s="74">
        <v>9.1934329244004048E-4</v>
      </c>
      <c r="AD1646" t="s">
        <v>5810</v>
      </c>
    </row>
    <row r="1647" spans="1:30">
      <c r="A1647" s="165" t="s">
        <v>6301</v>
      </c>
      <c r="C1647" s="165" t="s">
        <v>8444</v>
      </c>
      <c r="D1647" s="169" t="s">
        <v>3451</v>
      </c>
      <c r="E1647" s="169" t="s">
        <v>3453</v>
      </c>
      <c r="F1647" s="174">
        <v>36.404000000000003</v>
      </c>
      <c r="G1647" s="174">
        <v>25.396000000000001</v>
      </c>
      <c r="H1647" s="74">
        <v>70.183800000000005</v>
      </c>
      <c r="I1647" s="74">
        <v>0.28460000000000002</v>
      </c>
      <c r="J1647" s="74">
        <v>13.2639</v>
      </c>
      <c r="K1647" s="74">
        <v>0</v>
      </c>
      <c r="L1647" s="74">
        <v>0.34100000000000003</v>
      </c>
      <c r="M1647" s="74">
        <v>1.1814</v>
      </c>
      <c r="N1647" s="74">
        <v>4.1902999999999997</v>
      </c>
      <c r="O1647" s="74">
        <v>3.6257000000000001</v>
      </c>
      <c r="P1647" s="74">
        <v>0</v>
      </c>
      <c r="Q1647" s="74">
        <v>0</v>
      </c>
      <c r="R1647" s="74">
        <v>4.45</v>
      </c>
      <c r="S1647" s="74">
        <v>0</v>
      </c>
      <c r="T1647" s="74">
        <v>0</v>
      </c>
      <c r="U1647" s="74">
        <v>1.9800000000000002E-2</v>
      </c>
      <c r="V1647" s="74">
        <v>1.83005</v>
      </c>
      <c r="W1647" s="74">
        <v>0.35883329744999998</v>
      </c>
      <c r="X1647" s="74">
        <v>987.61123999999984</v>
      </c>
      <c r="Y1647" s="74">
        <v>1560</v>
      </c>
      <c r="Z1647" s="74">
        <v>0.84168898507207168</v>
      </c>
      <c r="AA1647" s="74">
        <v>0.15831101492792829</v>
      </c>
      <c r="AB1647" s="74">
        <v>1.257840230291357E-3</v>
      </c>
      <c r="AC1647" s="74">
        <v>1.257840230291357E-3</v>
      </c>
      <c r="AD1647" t="s">
        <v>5810</v>
      </c>
    </row>
    <row r="1648" spans="1:30">
      <c r="A1648" s="165" t="s">
        <v>6302</v>
      </c>
      <c r="C1648" s="165" t="s">
        <v>8444</v>
      </c>
      <c r="D1648" s="169" t="s">
        <v>3451</v>
      </c>
      <c r="E1648" s="169" t="s">
        <v>3453</v>
      </c>
      <c r="F1648" s="174">
        <v>36.404000000000003</v>
      </c>
      <c r="G1648" s="174">
        <v>25.396000000000001</v>
      </c>
      <c r="H1648" s="74">
        <v>71.078299999999999</v>
      </c>
      <c r="I1648" s="74">
        <v>0.3387</v>
      </c>
      <c r="J1648" s="74">
        <v>13.701599999999999</v>
      </c>
      <c r="K1648" s="74">
        <v>0</v>
      </c>
      <c r="L1648" s="74">
        <v>0.29799999999999999</v>
      </c>
      <c r="M1648" s="74">
        <v>1.3491</v>
      </c>
      <c r="N1648" s="74">
        <v>4.0891000000000002</v>
      </c>
      <c r="O1648" s="74">
        <v>3.6501000000000001</v>
      </c>
      <c r="P1648" s="74">
        <v>0</v>
      </c>
      <c r="Q1648" s="74">
        <v>0</v>
      </c>
      <c r="R1648" s="74">
        <v>4.33</v>
      </c>
      <c r="S1648" s="74">
        <v>0</v>
      </c>
      <c r="T1648" s="74">
        <v>0</v>
      </c>
      <c r="U1648" s="74">
        <v>1.2999999999999999E-2</v>
      </c>
      <c r="V1648" s="74">
        <v>1.912755</v>
      </c>
      <c r="W1648" s="74">
        <v>0.37504996249500011</v>
      </c>
      <c r="X1648" s="74">
        <v>990.39505999999994</v>
      </c>
      <c r="Y1648" s="74">
        <v>1400</v>
      </c>
      <c r="Z1648" s="74">
        <v>0.88253496551267763</v>
      </c>
      <c r="AA1648" s="74">
        <v>0.1174650344873224</v>
      </c>
      <c r="AB1648" s="74">
        <v>9.9533615374629487E-4</v>
      </c>
      <c r="AC1648" s="74">
        <v>9.9533615374629465E-4</v>
      </c>
      <c r="AD1648" t="s">
        <v>5810</v>
      </c>
    </row>
    <row r="1649" spans="1:30">
      <c r="A1649" s="165" t="s">
        <v>6303</v>
      </c>
      <c r="C1649" s="165" t="s">
        <v>8444</v>
      </c>
      <c r="D1649" s="169" t="s">
        <v>3451</v>
      </c>
      <c r="E1649" s="169" t="s">
        <v>3453</v>
      </c>
      <c r="F1649" s="174">
        <v>36.404000000000003</v>
      </c>
      <c r="G1649" s="174">
        <v>25.396000000000001</v>
      </c>
      <c r="H1649" s="74">
        <v>70.9696</v>
      </c>
      <c r="I1649" s="74">
        <v>0.30430000000000001</v>
      </c>
      <c r="J1649" s="74">
        <v>13.332800000000001</v>
      </c>
      <c r="K1649" s="74">
        <v>0</v>
      </c>
      <c r="L1649" s="74">
        <v>0.31590000000000001</v>
      </c>
      <c r="M1649" s="74">
        <v>1.2464</v>
      </c>
      <c r="N1649" s="74">
        <v>4.2835000000000001</v>
      </c>
      <c r="O1649" s="74">
        <v>3.2749999999999999</v>
      </c>
      <c r="P1649" s="74">
        <v>0</v>
      </c>
      <c r="Q1649" s="74">
        <v>0</v>
      </c>
      <c r="R1649" s="74">
        <v>4.5599999999999996</v>
      </c>
      <c r="S1649" s="74">
        <v>0</v>
      </c>
      <c r="T1649" s="74">
        <v>0</v>
      </c>
      <c r="U1649" s="74">
        <v>1.5100000000000001E-2</v>
      </c>
      <c r="V1649" s="74">
        <v>1.4717750000000001</v>
      </c>
      <c r="W1649" s="74">
        <v>0.28858330447500002</v>
      </c>
      <c r="X1649" s="74">
        <v>988.69024000000002</v>
      </c>
      <c r="Y1649" s="74">
        <v>1520</v>
      </c>
      <c r="Z1649" s="74">
        <v>0.87634170213401996</v>
      </c>
      <c r="AA1649" s="74">
        <v>0.12365829786598</v>
      </c>
      <c r="AB1649" s="74">
        <v>1.0460490808278219E-3</v>
      </c>
      <c r="AC1649" s="74">
        <v>1.0460490808278219E-3</v>
      </c>
      <c r="AD1649" t="s">
        <v>5810</v>
      </c>
    </row>
    <row r="1650" spans="1:30">
      <c r="A1650" s="165" t="s">
        <v>6304</v>
      </c>
      <c r="C1650" s="165" t="s">
        <v>8444</v>
      </c>
      <c r="D1650" s="169" t="s">
        <v>3451</v>
      </c>
      <c r="E1650" s="169" t="s">
        <v>3453</v>
      </c>
      <c r="F1650" s="174">
        <v>36.404000000000003</v>
      </c>
      <c r="G1650" s="174">
        <v>25.396000000000001</v>
      </c>
      <c r="H1650" s="74">
        <v>71.592699999999994</v>
      </c>
      <c r="I1650" s="74">
        <v>0.2417</v>
      </c>
      <c r="J1650" s="74">
        <v>13.5327</v>
      </c>
      <c r="K1650" s="74">
        <v>0</v>
      </c>
      <c r="L1650" s="74">
        <v>0.26690000000000003</v>
      </c>
      <c r="M1650" s="74">
        <v>1.2197</v>
      </c>
      <c r="N1650" s="74">
        <v>4.4481999999999999</v>
      </c>
      <c r="O1650" s="74">
        <v>3.2601</v>
      </c>
      <c r="P1650" s="74">
        <v>0</v>
      </c>
      <c r="Q1650" s="74">
        <v>0</v>
      </c>
      <c r="R1650" s="74">
        <v>4.67</v>
      </c>
      <c r="S1650" s="74">
        <v>0</v>
      </c>
      <c r="T1650" s="74">
        <v>0</v>
      </c>
      <c r="U1650" s="74">
        <v>9.7999999999999997E-3</v>
      </c>
      <c r="V1650" s="74">
        <v>1.4190750000000001</v>
      </c>
      <c r="W1650" s="74">
        <v>0.27824997217500003</v>
      </c>
      <c r="X1650" s="74">
        <v>988.24701999999991</v>
      </c>
      <c r="Y1650" s="74">
        <v>1470</v>
      </c>
      <c r="Z1650" s="74">
        <v>0.91765630060095738</v>
      </c>
      <c r="AA1650" s="74">
        <v>8.2343699399042611E-2</v>
      </c>
      <c r="AB1650" s="74">
        <v>1.951732688853416E-3</v>
      </c>
      <c r="AC1650" s="74">
        <v>1.951732688853418E-3</v>
      </c>
      <c r="AD1650" t="s">
        <v>5810</v>
      </c>
    </row>
    <row r="1651" spans="1:30">
      <c r="A1651" s="165" t="s">
        <v>6305</v>
      </c>
      <c r="C1651" s="165" t="s">
        <v>8444</v>
      </c>
      <c r="D1651" s="169" t="s">
        <v>3451</v>
      </c>
      <c r="E1651" s="169" t="s">
        <v>3453</v>
      </c>
      <c r="F1651" s="174">
        <v>36.404000000000003</v>
      </c>
      <c r="G1651" s="174">
        <v>25.396000000000001</v>
      </c>
      <c r="H1651" s="74">
        <v>70.741500000000002</v>
      </c>
      <c r="I1651" s="74">
        <v>0.255</v>
      </c>
      <c r="J1651" s="74">
        <v>13.657500000000001</v>
      </c>
      <c r="K1651" s="74">
        <v>0</v>
      </c>
      <c r="L1651" s="74">
        <v>0.28249999999999997</v>
      </c>
      <c r="M1651" s="74">
        <v>1.3985000000000001</v>
      </c>
      <c r="N1651" s="74">
        <v>4.4729000000000001</v>
      </c>
      <c r="O1651" s="74">
        <v>3.3573</v>
      </c>
      <c r="P1651" s="74">
        <v>0</v>
      </c>
      <c r="Q1651" s="74">
        <v>0</v>
      </c>
      <c r="R1651" s="74">
        <v>4.68</v>
      </c>
      <c r="S1651" s="74">
        <v>0</v>
      </c>
      <c r="T1651" s="74">
        <v>0</v>
      </c>
      <c r="U1651" s="74">
        <v>1.1599999999999999E-2</v>
      </c>
      <c r="V1651" s="74">
        <v>1.533995</v>
      </c>
      <c r="W1651" s="74">
        <v>0.30078330325500002</v>
      </c>
      <c r="X1651" s="74">
        <v>991.21510000000001</v>
      </c>
      <c r="Y1651" s="74">
        <v>1520</v>
      </c>
      <c r="Z1651" s="74">
        <v>0.90163422045091179</v>
      </c>
      <c r="AA1651" s="74">
        <v>9.8365779549088234E-2</v>
      </c>
      <c r="AB1651" s="74">
        <v>9.8939130216672984E-5</v>
      </c>
      <c r="AC1651" s="74">
        <v>9.8939130216672944E-5</v>
      </c>
      <c r="AD1651" t="s">
        <v>5810</v>
      </c>
    </row>
    <row r="1652" spans="1:30">
      <c r="A1652" s="165" t="s">
        <v>6306</v>
      </c>
      <c r="C1652" s="165" t="s">
        <v>8444</v>
      </c>
      <c r="D1652" s="169" t="s">
        <v>3451</v>
      </c>
      <c r="E1652" s="169" t="s">
        <v>3453</v>
      </c>
      <c r="F1652" s="174">
        <v>36.404000000000003</v>
      </c>
      <c r="G1652" s="174">
        <v>25.396000000000001</v>
      </c>
      <c r="H1652" s="74">
        <v>71.615099999999998</v>
      </c>
      <c r="I1652" s="74">
        <v>0.21079999999999999</v>
      </c>
      <c r="J1652" s="74">
        <v>12.748799999999999</v>
      </c>
      <c r="K1652" s="74">
        <v>0</v>
      </c>
      <c r="L1652" s="74">
        <v>0.217</v>
      </c>
      <c r="M1652" s="74">
        <v>1.2402</v>
      </c>
      <c r="N1652" s="74">
        <v>4.0313999999999997</v>
      </c>
      <c r="O1652" s="74">
        <v>3.2778</v>
      </c>
      <c r="P1652" s="74">
        <v>0</v>
      </c>
      <c r="Q1652" s="74">
        <v>0</v>
      </c>
      <c r="R1652" s="74">
        <v>4.68</v>
      </c>
      <c r="S1652" s="74">
        <v>0</v>
      </c>
      <c r="T1652" s="74">
        <v>0</v>
      </c>
      <c r="U1652" s="74">
        <v>8.3999999999999995E-3</v>
      </c>
      <c r="V1652" s="74">
        <v>1.371135</v>
      </c>
      <c r="W1652" s="74">
        <v>0.26884997311499997</v>
      </c>
      <c r="X1652" s="74">
        <v>988.58731999999998</v>
      </c>
      <c r="Y1652" s="74">
        <v>1440</v>
      </c>
      <c r="Z1652" s="74">
        <v>0.92886163981739234</v>
      </c>
      <c r="AA1652" s="74">
        <v>7.1138360182607607E-2</v>
      </c>
      <c r="AB1652" s="74">
        <v>4.8763130959322679E-4</v>
      </c>
      <c r="AC1652" s="74">
        <v>4.8763130959322679E-4</v>
      </c>
      <c r="AD1652" t="s">
        <v>5810</v>
      </c>
    </row>
    <row r="1653" spans="1:30">
      <c r="A1653" s="165" t="s">
        <v>6307</v>
      </c>
      <c r="C1653" s="165" t="s">
        <v>8444</v>
      </c>
      <c r="D1653" s="169" t="s">
        <v>3451</v>
      </c>
      <c r="E1653" s="169" t="s">
        <v>3453</v>
      </c>
      <c r="F1653" s="174">
        <v>36.404000000000003</v>
      </c>
      <c r="G1653" s="174">
        <v>25.396000000000001</v>
      </c>
      <c r="H1653" s="74">
        <v>71.527100000000004</v>
      </c>
      <c r="I1653" s="74">
        <v>0.2737</v>
      </c>
      <c r="J1653" s="74">
        <v>13.6312</v>
      </c>
      <c r="K1653" s="74">
        <v>0</v>
      </c>
      <c r="L1653" s="74">
        <v>0.3075</v>
      </c>
      <c r="M1653" s="74">
        <v>1.4599</v>
      </c>
      <c r="N1653" s="74">
        <v>4.7245999999999997</v>
      </c>
      <c r="O1653" s="74">
        <v>3.2742</v>
      </c>
      <c r="P1653" s="74">
        <v>0</v>
      </c>
      <c r="Q1653" s="74">
        <v>0</v>
      </c>
      <c r="R1653" s="74">
        <v>4.25</v>
      </c>
      <c r="S1653" s="74">
        <v>0</v>
      </c>
      <c r="T1653" s="74">
        <v>0</v>
      </c>
      <c r="U1653" s="74">
        <v>1.09E-2</v>
      </c>
      <c r="V1653" s="74">
        <v>1.5815950000000001</v>
      </c>
      <c r="W1653" s="74">
        <v>0.31011663565499997</v>
      </c>
      <c r="X1653" s="74">
        <v>992.23434000000009</v>
      </c>
      <c r="Y1653" s="74">
        <v>1310</v>
      </c>
      <c r="Z1653" s="74">
        <v>0.88895991724300816</v>
      </c>
      <c r="AA1653" s="74">
        <v>0.1110400827569918</v>
      </c>
      <c r="AB1653" s="74">
        <v>1.34238840465199E-3</v>
      </c>
      <c r="AC1653" s="74">
        <v>1.34238840465199E-3</v>
      </c>
      <c r="AD1653" t="s">
        <v>5810</v>
      </c>
    </row>
    <row r="1654" spans="1:30">
      <c r="A1654" s="165" t="s">
        <v>6308</v>
      </c>
      <c r="C1654" s="165" t="s">
        <v>8444</v>
      </c>
      <c r="D1654" s="169" t="s">
        <v>3451</v>
      </c>
      <c r="E1654" s="169" t="s">
        <v>3453</v>
      </c>
      <c r="F1654" s="174">
        <v>36.404000000000003</v>
      </c>
      <c r="G1654" s="174">
        <v>25.396000000000001</v>
      </c>
      <c r="H1654" s="74">
        <v>68.849999999999994</v>
      </c>
      <c r="I1654" s="74">
        <v>0.35</v>
      </c>
      <c r="J1654" s="74">
        <v>13.35</v>
      </c>
      <c r="K1654" s="74">
        <v>7.0000000000000007E-2</v>
      </c>
      <c r="L1654" s="74">
        <v>0.3</v>
      </c>
      <c r="M1654" s="74">
        <v>1.4</v>
      </c>
      <c r="N1654" s="74">
        <v>4.0999999999999996</v>
      </c>
      <c r="O1654" s="74">
        <v>3.1</v>
      </c>
      <c r="P1654" s="74">
        <v>0</v>
      </c>
      <c r="Q1654" s="74">
        <v>0</v>
      </c>
      <c r="R1654" s="74">
        <v>6.85</v>
      </c>
      <c r="S1654" s="74">
        <v>0</v>
      </c>
      <c r="T1654" s="74">
        <v>0</v>
      </c>
      <c r="U1654" s="74">
        <v>8.0000000000000002E-3</v>
      </c>
      <c r="V1654" s="74">
        <v>1.7084999999999999</v>
      </c>
      <c r="W1654" s="74">
        <v>0.33499996649999991</v>
      </c>
      <c r="X1654" s="74">
        <v>991.2399999999999</v>
      </c>
      <c r="Y1654" s="74">
        <v>2550</v>
      </c>
      <c r="Z1654" s="74">
        <v>0.97186512863922281</v>
      </c>
      <c r="AA1654" s="74">
        <v>2.813487136077723E-2</v>
      </c>
      <c r="AB1654" s="74">
        <v>3.445550170864781E-3</v>
      </c>
      <c r="AC1654" s="74">
        <v>3.445550170864781E-3</v>
      </c>
      <c r="AD1654" t="s">
        <v>5810</v>
      </c>
    </row>
    <row r="1655" spans="1:30">
      <c r="A1655" s="165" t="s">
        <v>6309</v>
      </c>
      <c r="C1655" s="165" t="s">
        <v>8444</v>
      </c>
      <c r="D1655" s="169" t="s">
        <v>3451</v>
      </c>
      <c r="E1655" s="169" t="s">
        <v>3453</v>
      </c>
      <c r="F1655" s="174">
        <v>36.404000000000003</v>
      </c>
      <c r="G1655" s="174">
        <v>25.396000000000001</v>
      </c>
      <c r="H1655" s="74">
        <v>69.819999999999993</v>
      </c>
      <c r="I1655" s="74">
        <v>0.28999999999999998</v>
      </c>
      <c r="J1655" s="74">
        <v>13.37</v>
      </c>
      <c r="K1655" s="74">
        <v>0.15</v>
      </c>
      <c r="L1655" s="74">
        <v>0.28000000000000003</v>
      </c>
      <c r="M1655" s="74">
        <v>1.37</v>
      </c>
      <c r="N1655" s="74">
        <v>4.04</v>
      </c>
      <c r="O1655" s="74">
        <v>3.35</v>
      </c>
      <c r="P1655" s="74">
        <v>0</v>
      </c>
      <c r="Q1655" s="74">
        <v>0</v>
      </c>
      <c r="R1655" s="74">
        <v>5.17</v>
      </c>
      <c r="S1655" s="74">
        <v>0</v>
      </c>
      <c r="T1655" s="74">
        <v>0</v>
      </c>
      <c r="U1655" s="74">
        <v>7.3000000000000001E-3</v>
      </c>
      <c r="V1655" s="74">
        <v>1.6745000000000001</v>
      </c>
      <c r="W1655" s="74">
        <v>0.32833330049999998</v>
      </c>
      <c r="X1655" s="74">
        <v>990.74199999999985</v>
      </c>
      <c r="Y1655" s="74">
        <v>1660</v>
      </c>
      <c r="Z1655" s="74">
        <v>0.9502427347988569</v>
      </c>
      <c r="AA1655" s="74">
        <v>4.9757265201143062E-2</v>
      </c>
      <c r="AB1655" s="74">
        <v>2.3600499736953109E-3</v>
      </c>
      <c r="AC1655" s="74">
        <v>2.3600499736953109E-3</v>
      </c>
      <c r="AD1655" t="s">
        <v>5810</v>
      </c>
    </row>
    <row r="1656" spans="1:30">
      <c r="A1656" s="165" t="s">
        <v>6310</v>
      </c>
      <c r="C1656" s="165" t="s">
        <v>8444</v>
      </c>
      <c r="D1656" s="169" t="s">
        <v>3451</v>
      </c>
      <c r="E1656" s="169" t="s">
        <v>3453</v>
      </c>
      <c r="F1656" s="174">
        <v>36.404000000000003</v>
      </c>
      <c r="G1656" s="174">
        <v>25.396000000000001</v>
      </c>
      <c r="H1656" s="74">
        <v>68.25</v>
      </c>
      <c r="I1656" s="74">
        <v>0.81</v>
      </c>
      <c r="J1656" s="74">
        <v>13.3</v>
      </c>
      <c r="K1656" s="74">
        <v>0.08</v>
      </c>
      <c r="L1656" s="74">
        <v>0.41</v>
      </c>
      <c r="M1656" s="74">
        <v>1.58</v>
      </c>
      <c r="N1656" s="74">
        <v>3.74</v>
      </c>
      <c r="O1656" s="74">
        <v>3.34</v>
      </c>
      <c r="P1656" s="74">
        <v>0</v>
      </c>
      <c r="Q1656" s="74">
        <v>0</v>
      </c>
      <c r="R1656" s="74">
        <v>5.38</v>
      </c>
      <c r="S1656" s="74">
        <v>0</v>
      </c>
      <c r="T1656" s="74">
        <v>0</v>
      </c>
      <c r="U1656" s="74">
        <v>2.5999999999999999E-3</v>
      </c>
      <c r="V1656" s="74">
        <v>2.278</v>
      </c>
      <c r="W1656" s="74">
        <v>0.44666662200000001</v>
      </c>
      <c r="X1656" s="74">
        <v>994.22799999999995</v>
      </c>
      <c r="Y1656" s="74">
        <v>1740</v>
      </c>
      <c r="Z1656" s="74">
        <v>0.98413614406040639</v>
      </c>
      <c r="AA1656" s="74">
        <v>1.5863855939593559E-2</v>
      </c>
      <c r="AB1656" s="74">
        <v>1.602623889784286E-3</v>
      </c>
      <c r="AC1656" s="74">
        <v>1.602623889784286E-3</v>
      </c>
      <c r="AD1656" t="s">
        <v>5810</v>
      </c>
    </row>
    <row r="1657" spans="1:30">
      <c r="A1657" s="165" t="s">
        <v>6311</v>
      </c>
      <c r="C1657" s="165" t="s">
        <v>8444</v>
      </c>
      <c r="D1657" s="169" t="s">
        <v>3451</v>
      </c>
      <c r="E1657" s="169" t="s">
        <v>3453</v>
      </c>
      <c r="F1657" s="174">
        <v>36.404000000000003</v>
      </c>
      <c r="G1657" s="174">
        <v>25.396000000000001</v>
      </c>
      <c r="H1657" s="74">
        <v>70.150000000000006</v>
      </c>
      <c r="I1657" s="74">
        <v>0.23</v>
      </c>
      <c r="J1657" s="74">
        <v>12.71</v>
      </c>
      <c r="K1657" s="74">
        <v>7.0000000000000007E-2</v>
      </c>
      <c r="L1657" s="74">
        <v>0.25</v>
      </c>
      <c r="M1657" s="74">
        <v>1.18</v>
      </c>
      <c r="N1657" s="74">
        <v>3.75</v>
      </c>
      <c r="O1657" s="74">
        <v>3.33</v>
      </c>
      <c r="P1657" s="74">
        <v>0</v>
      </c>
      <c r="Q1657" s="74">
        <v>0</v>
      </c>
      <c r="R1657" s="74">
        <v>6.55</v>
      </c>
      <c r="S1657" s="74">
        <v>0</v>
      </c>
      <c r="T1657" s="74">
        <v>0</v>
      </c>
      <c r="U1657" s="74">
        <v>5.5999999999999999E-3</v>
      </c>
      <c r="V1657" s="74">
        <v>1.4790000000000001</v>
      </c>
      <c r="W1657" s="74">
        <v>0.28999997100000002</v>
      </c>
      <c r="X1657" s="74">
        <v>987.58799999999985</v>
      </c>
      <c r="Y1657" s="74">
        <v>2320</v>
      </c>
      <c r="Z1657" s="74">
        <v>0.97857311697078897</v>
      </c>
      <c r="AA1657" s="74">
        <v>2.1426883029210999E-2</v>
      </c>
      <c r="AB1657" s="74">
        <v>5.0369590551696767E-3</v>
      </c>
      <c r="AC1657" s="74">
        <v>5.0369590551696741E-3</v>
      </c>
      <c r="AD1657" t="s">
        <v>5810</v>
      </c>
    </row>
    <row r="1658" spans="1:30">
      <c r="A1658" s="165" t="s">
        <v>6312</v>
      </c>
      <c r="C1658" s="165" t="s">
        <v>8444</v>
      </c>
      <c r="D1658" s="169" t="s">
        <v>3451</v>
      </c>
      <c r="E1658" s="169" t="s">
        <v>3453</v>
      </c>
      <c r="F1658" s="174">
        <v>36.404000000000003</v>
      </c>
      <c r="G1658" s="174">
        <v>25.396000000000001</v>
      </c>
      <c r="H1658" s="74">
        <v>68.430000000000007</v>
      </c>
      <c r="I1658" s="74">
        <v>0.3</v>
      </c>
      <c r="J1658" s="74">
        <v>13.21</v>
      </c>
      <c r="K1658" s="74">
        <v>0.1</v>
      </c>
      <c r="L1658" s="74">
        <v>0.27</v>
      </c>
      <c r="M1658" s="74">
        <v>1.36</v>
      </c>
      <c r="N1658" s="74">
        <v>4.26</v>
      </c>
      <c r="O1658" s="74">
        <v>3.26</v>
      </c>
      <c r="P1658" s="74">
        <v>0</v>
      </c>
      <c r="Q1658" s="74">
        <v>0</v>
      </c>
      <c r="R1658" s="74">
        <v>6.06</v>
      </c>
      <c r="S1658" s="74">
        <v>0</v>
      </c>
      <c r="T1658" s="74">
        <v>0</v>
      </c>
      <c r="U1658" s="74">
        <v>2.0999999999999999E-3</v>
      </c>
      <c r="V1658" s="74">
        <v>1.6234999999999999</v>
      </c>
      <c r="W1658" s="74">
        <v>0.31833330149999989</v>
      </c>
      <c r="X1658" s="74">
        <v>990.57600000000014</v>
      </c>
      <c r="Y1658" s="74">
        <v>2010</v>
      </c>
      <c r="Z1658" s="74">
        <v>0.98907906171970361</v>
      </c>
      <c r="AA1658" s="74">
        <v>1.0920938280296369E-2</v>
      </c>
      <c r="AB1658" s="74">
        <v>6.8340766452558953E-4</v>
      </c>
      <c r="AC1658" s="74">
        <v>6.834076645255892E-4</v>
      </c>
      <c r="AD1658" t="s">
        <v>5810</v>
      </c>
    </row>
    <row r="1659" spans="1:30">
      <c r="A1659" s="165" t="s">
        <v>6313</v>
      </c>
      <c r="C1659" s="165" t="s">
        <v>8444</v>
      </c>
      <c r="D1659" s="169" t="s">
        <v>3451</v>
      </c>
      <c r="E1659" s="169" t="s">
        <v>3453</v>
      </c>
      <c r="F1659" s="174">
        <v>36.404000000000003</v>
      </c>
      <c r="G1659" s="174">
        <v>25.396000000000001</v>
      </c>
      <c r="H1659" s="74">
        <v>70.709999999999994</v>
      </c>
      <c r="I1659" s="74">
        <v>0.28000000000000003</v>
      </c>
      <c r="J1659" s="74">
        <v>13.48</v>
      </c>
      <c r="K1659" s="74">
        <v>0.02</v>
      </c>
      <c r="L1659" s="74">
        <v>0.27</v>
      </c>
      <c r="M1659" s="74">
        <v>1.35</v>
      </c>
      <c r="N1659" s="74">
        <v>4.4000000000000004</v>
      </c>
      <c r="O1659" s="74">
        <v>3.33</v>
      </c>
      <c r="P1659" s="74">
        <v>0</v>
      </c>
      <c r="Q1659" s="74">
        <v>0</v>
      </c>
      <c r="R1659" s="74">
        <v>4.33</v>
      </c>
      <c r="S1659" s="74">
        <v>0</v>
      </c>
      <c r="T1659" s="74">
        <v>0</v>
      </c>
      <c r="U1659" s="74">
        <v>2.3999999999999998E-3</v>
      </c>
      <c r="V1659" s="74">
        <v>1.581</v>
      </c>
      <c r="W1659" s="74">
        <v>0.30999996899999999</v>
      </c>
      <c r="X1659" s="74">
        <v>990.41</v>
      </c>
      <c r="Y1659" s="74">
        <v>1190</v>
      </c>
      <c r="Z1659" s="74">
        <v>0.97541142103279499</v>
      </c>
      <c r="AA1659" s="74">
        <v>2.4588578967205021E-2</v>
      </c>
      <c r="AB1659" s="74">
        <v>4.2323938951362404E-3</v>
      </c>
      <c r="AC1659" s="74">
        <v>4.2323938951362378E-3</v>
      </c>
      <c r="AD1659" t="s">
        <v>5810</v>
      </c>
    </row>
    <row r="1660" spans="1:30">
      <c r="A1660" s="165" t="s">
        <v>6314</v>
      </c>
      <c r="C1660" s="165" t="s">
        <v>8444</v>
      </c>
      <c r="D1660" s="169" t="s">
        <v>3451</v>
      </c>
      <c r="E1660" s="169" t="s">
        <v>3453</v>
      </c>
      <c r="F1660" s="174">
        <v>36.404000000000003</v>
      </c>
      <c r="G1660" s="174">
        <v>25.396000000000001</v>
      </c>
      <c r="H1660" s="74">
        <v>71.319999999999993</v>
      </c>
      <c r="I1660" s="74">
        <v>0.3</v>
      </c>
      <c r="J1660" s="74">
        <v>13.35</v>
      </c>
      <c r="K1660" s="74">
        <v>0.01</v>
      </c>
      <c r="L1660" s="74">
        <v>0.26</v>
      </c>
      <c r="M1660" s="74">
        <v>1.25</v>
      </c>
      <c r="N1660" s="74">
        <v>4.25</v>
      </c>
      <c r="O1660" s="74">
        <v>3.24</v>
      </c>
      <c r="P1660" s="74">
        <v>0</v>
      </c>
      <c r="Q1660" s="74">
        <v>0</v>
      </c>
      <c r="R1660" s="74">
        <v>4.5199999999999996</v>
      </c>
      <c r="S1660" s="74">
        <v>0</v>
      </c>
      <c r="T1660" s="74">
        <v>0</v>
      </c>
      <c r="U1660" s="74">
        <v>1.9E-3</v>
      </c>
      <c r="V1660" s="74">
        <v>1.6065</v>
      </c>
      <c r="W1660" s="74">
        <v>0.31499996849999989</v>
      </c>
      <c r="X1660" s="74">
        <v>988.75000000000011</v>
      </c>
      <c r="Y1660" s="74">
        <v>1270</v>
      </c>
      <c r="Z1660" s="74">
        <v>0.98085623456671867</v>
      </c>
      <c r="AA1660" s="74">
        <v>1.9143765433281348E-2</v>
      </c>
      <c r="AB1660" s="74">
        <v>5.5133945346899421E-4</v>
      </c>
      <c r="AC1660" s="74">
        <v>5.513394534689941E-4</v>
      </c>
      <c r="AD1660" t="s">
        <v>5810</v>
      </c>
    </row>
    <row r="1661" spans="1:30">
      <c r="A1661" s="165" t="s">
        <v>6315</v>
      </c>
      <c r="C1661" s="165" t="s">
        <v>8444</v>
      </c>
      <c r="D1661" s="169" t="s">
        <v>3451</v>
      </c>
      <c r="E1661" s="169" t="s">
        <v>3453</v>
      </c>
      <c r="F1661" s="174">
        <v>36.404000000000003</v>
      </c>
      <c r="G1661" s="174">
        <v>25.396000000000001</v>
      </c>
      <c r="H1661" s="74">
        <v>70.290000000000006</v>
      </c>
      <c r="I1661" s="74">
        <v>0.28999999999999998</v>
      </c>
      <c r="J1661" s="74">
        <v>13.47</v>
      </c>
      <c r="K1661" s="74">
        <v>0.08</v>
      </c>
      <c r="L1661" s="74">
        <v>0.28000000000000003</v>
      </c>
      <c r="M1661" s="74">
        <v>1.31</v>
      </c>
      <c r="N1661" s="74">
        <v>4.16</v>
      </c>
      <c r="O1661" s="74">
        <v>3.32</v>
      </c>
      <c r="P1661" s="74">
        <v>0</v>
      </c>
      <c r="Q1661" s="74">
        <v>0</v>
      </c>
      <c r="R1661" s="74">
        <v>4.67</v>
      </c>
      <c r="S1661" s="74">
        <v>0</v>
      </c>
      <c r="T1661" s="74">
        <v>0</v>
      </c>
      <c r="U1661" s="74">
        <v>3.0000000000000001E-3</v>
      </c>
      <c r="V1661" s="74">
        <v>1.649</v>
      </c>
      <c r="W1661" s="74">
        <v>0.32333330100000002</v>
      </c>
      <c r="X1661" s="74">
        <v>989.74599999999998</v>
      </c>
      <c r="Y1661" s="74">
        <v>1360</v>
      </c>
      <c r="Z1661" s="74">
        <v>0.97235418530359197</v>
      </c>
      <c r="AA1661" s="74">
        <v>2.7645814696408071E-2</v>
      </c>
      <c r="AB1661" s="74">
        <v>7.6939161023530914E-4</v>
      </c>
      <c r="AC1661" s="74">
        <v>7.6939161023530924E-4</v>
      </c>
      <c r="AD1661" t="s">
        <v>5810</v>
      </c>
    </row>
    <row r="1662" spans="1:30">
      <c r="A1662" s="165" t="s">
        <v>6316</v>
      </c>
      <c r="C1662" s="165" t="s">
        <v>8444</v>
      </c>
      <c r="D1662" s="169" t="s">
        <v>3451</v>
      </c>
      <c r="E1662" s="169" t="s">
        <v>3453</v>
      </c>
      <c r="F1662" s="174">
        <v>36.404000000000003</v>
      </c>
      <c r="G1662" s="174">
        <v>25.396000000000001</v>
      </c>
      <c r="H1662" s="74">
        <v>70.09</v>
      </c>
      <c r="I1662" s="74">
        <v>0.27</v>
      </c>
      <c r="J1662" s="74">
        <v>13.6</v>
      </c>
      <c r="K1662" s="74">
        <v>0.01</v>
      </c>
      <c r="L1662" s="74">
        <v>0.31</v>
      </c>
      <c r="M1662" s="74">
        <v>1.4</v>
      </c>
      <c r="N1662" s="74">
        <v>4.3600000000000003</v>
      </c>
      <c r="O1662" s="74">
        <v>3.26</v>
      </c>
      <c r="P1662" s="74">
        <v>0</v>
      </c>
      <c r="Q1662" s="74">
        <v>0</v>
      </c>
      <c r="R1662" s="74">
        <v>4.22</v>
      </c>
      <c r="S1662" s="74">
        <v>0</v>
      </c>
      <c r="T1662" s="74">
        <v>0</v>
      </c>
      <c r="U1662" s="74">
        <v>1.6999999999999999E-3</v>
      </c>
      <c r="V1662" s="74">
        <v>1.8274999999999999</v>
      </c>
      <c r="W1662" s="74">
        <v>0.35833329749999993</v>
      </c>
      <c r="X1662" s="74">
        <v>991.2399999999999</v>
      </c>
      <c r="Y1662" s="74">
        <v>1140</v>
      </c>
      <c r="Z1662" s="74">
        <v>0.98087432750353476</v>
      </c>
      <c r="AA1662" s="74">
        <v>1.9125672496465209E-2</v>
      </c>
      <c r="AB1662" s="74">
        <v>2.4939763368190719E-3</v>
      </c>
      <c r="AC1662" s="74">
        <v>2.4939763368190711E-3</v>
      </c>
      <c r="AD1662" t="s">
        <v>5810</v>
      </c>
    </row>
    <row r="1663" spans="1:30">
      <c r="A1663" s="165" t="s">
        <v>6317</v>
      </c>
      <c r="C1663" s="165" t="s">
        <v>8444</v>
      </c>
      <c r="D1663" s="169" t="s">
        <v>3451</v>
      </c>
      <c r="E1663" s="169" t="s">
        <v>3453</v>
      </c>
      <c r="F1663" s="174">
        <v>36.404000000000003</v>
      </c>
      <c r="G1663" s="174">
        <v>25.396000000000001</v>
      </c>
      <c r="H1663" s="74">
        <v>70.25</v>
      </c>
      <c r="I1663" s="74">
        <v>0.33</v>
      </c>
      <c r="J1663" s="74">
        <v>13.64</v>
      </c>
      <c r="K1663" s="74">
        <v>0.1</v>
      </c>
      <c r="L1663" s="74">
        <v>0.28999999999999998</v>
      </c>
      <c r="M1663" s="74">
        <v>1.33</v>
      </c>
      <c r="N1663" s="74">
        <v>4.1500000000000004</v>
      </c>
      <c r="O1663" s="74">
        <v>3.28</v>
      </c>
      <c r="P1663" s="74">
        <v>0</v>
      </c>
      <c r="Q1663" s="74">
        <v>0</v>
      </c>
      <c r="R1663" s="74">
        <v>4.17</v>
      </c>
      <c r="S1663" s="74">
        <v>0</v>
      </c>
      <c r="T1663" s="74">
        <v>0</v>
      </c>
      <c r="U1663" s="74">
        <v>2.8E-3</v>
      </c>
      <c r="V1663" s="74">
        <v>1.6915</v>
      </c>
      <c r="W1663" s="74">
        <v>0.33166663349999997</v>
      </c>
      <c r="X1663" s="74">
        <v>990.07800000000009</v>
      </c>
      <c r="Y1663" s="74">
        <v>1140</v>
      </c>
      <c r="Z1663" s="74">
        <v>0.96908051236453085</v>
      </c>
      <c r="AA1663" s="74">
        <v>3.0919487635469148E-2</v>
      </c>
      <c r="AB1663" s="74">
        <v>2.5953520048231961E-3</v>
      </c>
      <c r="AC1663" s="74">
        <v>2.5953520048231948E-3</v>
      </c>
      <c r="AD1663" t="s">
        <v>5810</v>
      </c>
    </row>
    <row r="1664" spans="1:30">
      <c r="A1664" s="165" t="s">
        <v>6318</v>
      </c>
      <c r="C1664" s="165" t="s">
        <v>8444</v>
      </c>
      <c r="D1664" s="169" t="s">
        <v>3451</v>
      </c>
      <c r="E1664" s="169" t="s">
        <v>3453</v>
      </c>
      <c r="F1664" s="174">
        <v>36.404000000000003</v>
      </c>
      <c r="G1664" s="174">
        <v>25.396000000000001</v>
      </c>
      <c r="H1664" s="74">
        <v>71.517300000000006</v>
      </c>
      <c r="I1664" s="74">
        <v>0.26379999999999998</v>
      </c>
      <c r="J1664" s="74">
        <v>13.4716</v>
      </c>
      <c r="K1664" s="74">
        <v>0</v>
      </c>
      <c r="L1664" s="74">
        <v>0.26229999999999998</v>
      </c>
      <c r="M1664" s="74">
        <v>1.2855000000000001</v>
      </c>
      <c r="N1664" s="74">
        <v>4.6505999999999998</v>
      </c>
      <c r="O1664" s="74">
        <v>3.3138000000000001</v>
      </c>
      <c r="P1664" s="74">
        <v>0</v>
      </c>
      <c r="Q1664" s="74">
        <v>0</v>
      </c>
      <c r="R1664" s="74">
        <v>4.41</v>
      </c>
      <c r="S1664" s="74">
        <v>0</v>
      </c>
      <c r="T1664" s="74">
        <v>0</v>
      </c>
      <c r="U1664" s="74">
        <v>1.29E-2</v>
      </c>
      <c r="V1664" s="74">
        <v>1.84535</v>
      </c>
      <c r="W1664" s="74">
        <v>0.3618332971499999</v>
      </c>
      <c r="X1664" s="74">
        <v>989.33929999999998</v>
      </c>
      <c r="Y1664" s="74">
        <v>1420</v>
      </c>
      <c r="Z1664" s="74">
        <v>0.88005504323275452</v>
      </c>
      <c r="AA1664" s="74">
        <v>0.11994495676724549</v>
      </c>
      <c r="AB1664" s="74">
        <v>2.6433181052347231E-4</v>
      </c>
      <c r="AC1664" s="74">
        <v>2.6433181052347231E-4</v>
      </c>
      <c r="AD1664" t="s">
        <v>5810</v>
      </c>
    </row>
    <row r="1665" spans="1:30">
      <c r="A1665" s="165" t="s">
        <v>6319</v>
      </c>
      <c r="C1665" s="165" t="s">
        <v>8444</v>
      </c>
      <c r="D1665" s="169" t="s">
        <v>3451</v>
      </c>
      <c r="E1665" s="169" t="s">
        <v>3453</v>
      </c>
      <c r="F1665" s="174">
        <v>36.404000000000003</v>
      </c>
      <c r="G1665" s="174">
        <v>25.396000000000001</v>
      </c>
      <c r="H1665" s="74">
        <v>70.655100000000004</v>
      </c>
      <c r="I1665" s="74">
        <v>0.23419999999999999</v>
      </c>
      <c r="J1665" s="74">
        <v>13.2966</v>
      </c>
      <c r="K1665" s="74">
        <v>0</v>
      </c>
      <c r="L1665" s="74">
        <v>0.27310000000000001</v>
      </c>
      <c r="M1665" s="74">
        <v>1.2204999999999999</v>
      </c>
      <c r="N1665" s="74">
        <v>4.2248000000000001</v>
      </c>
      <c r="O1665" s="74">
        <v>3.1804999999999999</v>
      </c>
      <c r="P1665" s="74">
        <v>0</v>
      </c>
      <c r="Q1665" s="74">
        <v>0</v>
      </c>
      <c r="R1665" s="74">
        <v>4.46</v>
      </c>
      <c r="S1665" s="74">
        <v>0</v>
      </c>
      <c r="T1665" s="74">
        <v>0</v>
      </c>
      <c r="U1665" s="74">
        <v>1.1299999999999999E-2</v>
      </c>
      <c r="V1665" s="74">
        <v>1.588565</v>
      </c>
      <c r="W1665" s="74">
        <v>0.31148330218499998</v>
      </c>
      <c r="X1665" s="74">
        <v>988.26030000000003</v>
      </c>
      <c r="Y1665" s="74">
        <v>1410</v>
      </c>
      <c r="Z1665" s="74">
        <v>0.89869396229758236</v>
      </c>
      <c r="AA1665" s="74">
        <v>0.1013060377024176</v>
      </c>
      <c r="AB1665" s="74">
        <v>8.5952718537171907E-4</v>
      </c>
      <c r="AC1665" s="74">
        <v>8.5952718537171799E-4</v>
      </c>
      <c r="AD1665" t="s">
        <v>5810</v>
      </c>
    </row>
    <row r="1666" spans="1:30">
      <c r="A1666" s="165" t="s">
        <v>6320</v>
      </c>
      <c r="C1666" s="165" t="s">
        <v>8444</v>
      </c>
      <c r="D1666" s="169" t="s">
        <v>3451</v>
      </c>
      <c r="E1666" s="169" t="s">
        <v>3453</v>
      </c>
      <c r="F1666" s="174">
        <v>36.404000000000003</v>
      </c>
      <c r="G1666" s="174">
        <v>25.396000000000001</v>
      </c>
      <c r="H1666" s="74">
        <v>71.268900000000002</v>
      </c>
      <c r="I1666" s="74">
        <v>0.28889999999999999</v>
      </c>
      <c r="J1666" s="74">
        <v>13.2822</v>
      </c>
      <c r="K1666" s="74">
        <v>0</v>
      </c>
      <c r="L1666" s="74">
        <v>0.25240000000000001</v>
      </c>
      <c r="M1666" s="74">
        <v>1.3381000000000001</v>
      </c>
      <c r="N1666" s="74">
        <v>3.9468000000000001</v>
      </c>
      <c r="O1666" s="74">
        <v>3.3058000000000001</v>
      </c>
      <c r="P1666" s="74">
        <v>0</v>
      </c>
      <c r="Q1666" s="74">
        <v>0</v>
      </c>
      <c r="R1666" s="74">
        <v>4.38</v>
      </c>
      <c r="S1666" s="74">
        <v>0</v>
      </c>
      <c r="T1666" s="74">
        <v>0</v>
      </c>
      <c r="U1666" s="74">
        <v>6.4000000000000003E-3</v>
      </c>
      <c r="V1666" s="74">
        <v>1.469565</v>
      </c>
      <c r="W1666" s="74">
        <v>0.28814997118500002</v>
      </c>
      <c r="X1666" s="74">
        <v>990.21245999999985</v>
      </c>
      <c r="Y1666" s="74">
        <v>1290</v>
      </c>
      <c r="Z1666" s="74">
        <v>0.93813107125120487</v>
      </c>
      <c r="AA1666" s="74">
        <v>6.1868928748795148E-2</v>
      </c>
      <c r="AB1666" s="74">
        <v>1.1240878236584259E-3</v>
      </c>
      <c r="AC1666" s="74">
        <v>1.1240878236584259E-3</v>
      </c>
      <c r="AD1666" t="s">
        <v>5810</v>
      </c>
    </row>
    <row r="1667" spans="1:30">
      <c r="A1667" s="165" t="s">
        <v>6321</v>
      </c>
      <c r="C1667" s="165" t="s">
        <v>8444</v>
      </c>
      <c r="D1667" s="169" t="s">
        <v>3451</v>
      </c>
      <c r="E1667" s="169" t="s">
        <v>3453</v>
      </c>
      <c r="F1667" s="174">
        <v>36.404000000000003</v>
      </c>
      <c r="G1667" s="174">
        <v>25.396000000000001</v>
      </c>
      <c r="H1667" s="74">
        <v>69.468100000000007</v>
      </c>
      <c r="I1667" s="74">
        <v>0.30620000000000003</v>
      </c>
      <c r="J1667" s="74">
        <v>13.1736</v>
      </c>
      <c r="K1667" s="74">
        <v>0</v>
      </c>
      <c r="L1667" s="74">
        <v>0.34110000000000001</v>
      </c>
      <c r="M1667" s="74">
        <v>1.3726</v>
      </c>
      <c r="N1667" s="74">
        <v>4.1745000000000001</v>
      </c>
      <c r="O1667" s="74">
        <v>3.2848000000000002</v>
      </c>
      <c r="P1667" s="74">
        <v>0</v>
      </c>
      <c r="Q1667" s="74">
        <v>0</v>
      </c>
      <c r="R1667" s="74">
        <v>5.81</v>
      </c>
      <c r="S1667" s="74">
        <v>0</v>
      </c>
      <c r="T1667" s="74">
        <v>0</v>
      </c>
      <c r="U1667" s="74">
        <v>1.2699999999999999E-2</v>
      </c>
      <c r="V1667" s="74">
        <v>1.79061</v>
      </c>
      <c r="W1667" s="74">
        <v>0.35109996488999989</v>
      </c>
      <c r="X1667" s="74">
        <v>990.78516000000002</v>
      </c>
      <c r="Y1667" s="74">
        <v>2070</v>
      </c>
      <c r="Z1667" s="74">
        <v>0.93542221017726168</v>
      </c>
      <c r="AA1667" s="74">
        <v>6.4577789822738374E-2</v>
      </c>
      <c r="AB1667" s="74">
        <v>1.444590791915308E-3</v>
      </c>
      <c r="AC1667" s="74">
        <v>1.4445907919153069E-3</v>
      </c>
      <c r="AD1667" t="s">
        <v>5810</v>
      </c>
    </row>
    <row r="1668" spans="1:30">
      <c r="A1668" s="165" t="s">
        <v>6322</v>
      </c>
      <c r="C1668" s="165" t="s">
        <v>8444</v>
      </c>
      <c r="D1668" s="169" t="s">
        <v>3451</v>
      </c>
      <c r="E1668" s="169" t="s">
        <v>3453</v>
      </c>
      <c r="F1668" s="174">
        <v>36.404000000000003</v>
      </c>
      <c r="G1668" s="174">
        <v>25.396000000000001</v>
      </c>
      <c r="H1668" s="74">
        <v>70.258300000000006</v>
      </c>
      <c r="I1668" s="74">
        <v>0.35039999999999999</v>
      </c>
      <c r="J1668" s="74">
        <v>13.3527</v>
      </c>
      <c r="K1668" s="74">
        <v>0</v>
      </c>
      <c r="L1668" s="74">
        <v>0.33150000000000002</v>
      </c>
      <c r="M1668" s="74">
        <v>1.3452</v>
      </c>
      <c r="N1668" s="74">
        <v>4.1825000000000001</v>
      </c>
      <c r="O1668" s="74">
        <v>3.4140000000000001</v>
      </c>
      <c r="P1668" s="74">
        <v>0</v>
      </c>
      <c r="Q1668" s="74">
        <v>0</v>
      </c>
      <c r="R1668" s="74">
        <v>4.46</v>
      </c>
      <c r="S1668" s="74">
        <v>0</v>
      </c>
      <c r="T1668" s="74">
        <v>0</v>
      </c>
      <c r="U1668" s="74">
        <v>9.5999999999999992E-3</v>
      </c>
      <c r="V1668" s="74">
        <v>1.8964350000000001</v>
      </c>
      <c r="W1668" s="74">
        <v>0.37184996281499999</v>
      </c>
      <c r="X1668" s="74">
        <v>990.33032000000014</v>
      </c>
      <c r="Y1668" s="74">
        <v>1390</v>
      </c>
      <c r="Z1668" s="74">
        <v>0.91336762859115239</v>
      </c>
      <c r="AA1668" s="74">
        <v>8.6632371408847553E-2</v>
      </c>
      <c r="AB1668" s="74">
        <v>1.1219885676929549E-3</v>
      </c>
      <c r="AC1668" s="74">
        <v>1.121988567692954E-3</v>
      </c>
      <c r="AD1668" t="s">
        <v>5810</v>
      </c>
    </row>
    <row r="1669" spans="1:30">
      <c r="A1669" s="165" t="s">
        <v>6323</v>
      </c>
      <c r="C1669" s="165" t="s">
        <v>8444</v>
      </c>
      <c r="D1669" s="169" t="s">
        <v>3451</v>
      </c>
      <c r="E1669" s="169" t="s">
        <v>3453</v>
      </c>
      <c r="F1669" s="174">
        <v>36.404000000000003</v>
      </c>
      <c r="G1669" s="174">
        <v>25.396000000000001</v>
      </c>
      <c r="H1669" s="74">
        <v>71.132300000000001</v>
      </c>
      <c r="I1669" s="74">
        <v>0.35220000000000001</v>
      </c>
      <c r="J1669" s="74">
        <v>13.5402</v>
      </c>
      <c r="K1669" s="74">
        <v>0</v>
      </c>
      <c r="L1669" s="74">
        <v>0.28860000000000002</v>
      </c>
      <c r="M1669" s="74">
        <v>1.3542000000000001</v>
      </c>
      <c r="N1669" s="74">
        <v>4.6627999999999998</v>
      </c>
      <c r="O1669" s="74">
        <v>3.2502</v>
      </c>
      <c r="P1669" s="74">
        <v>0</v>
      </c>
      <c r="Q1669" s="74">
        <v>0</v>
      </c>
      <c r="R1669" s="74">
        <v>4.18</v>
      </c>
      <c r="S1669" s="74">
        <v>0</v>
      </c>
      <c r="T1669" s="74">
        <v>0</v>
      </c>
      <c r="U1669" s="74">
        <v>1.18E-2</v>
      </c>
      <c r="V1669" s="74">
        <v>1.7323850000000001</v>
      </c>
      <c r="W1669" s="74">
        <v>0.33968329936500002</v>
      </c>
      <c r="X1669" s="74">
        <v>990.47971999999993</v>
      </c>
      <c r="Y1669" s="74">
        <v>1300</v>
      </c>
      <c r="Z1669" s="74">
        <v>0.88027951554374573</v>
      </c>
      <c r="AA1669" s="74">
        <v>0.1197204844562542</v>
      </c>
      <c r="AB1669" s="74">
        <v>1.679287067717969E-3</v>
      </c>
      <c r="AC1669" s="74">
        <v>1.679287067717969E-3</v>
      </c>
      <c r="AD1669" t="s">
        <v>5810</v>
      </c>
    </row>
    <row r="1670" spans="1:30">
      <c r="A1670" s="165" t="s">
        <v>6324</v>
      </c>
      <c r="C1670" s="165" t="s">
        <v>8444</v>
      </c>
      <c r="D1670" s="169" t="s">
        <v>3451</v>
      </c>
      <c r="E1670" s="169" t="s">
        <v>3453</v>
      </c>
      <c r="F1670" s="174">
        <v>36.404000000000003</v>
      </c>
      <c r="G1670" s="174">
        <v>25.396000000000001</v>
      </c>
      <c r="H1670" s="74">
        <v>70.135400000000004</v>
      </c>
      <c r="I1670" s="74">
        <v>0.28179999999999999</v>
      </c>
      <c r="J1670" s="74">
        <v>13.9871</v>
      </c>
      <c r="K1670" s="74">
        <v>0</v>
      </c>
      <c r="L1670" s="74">
        <v>0.26889999999999997</v>
      </c>
      <c r="M1670" s="74">
        <v>1.4015</v>
      </c>
      <c r="N1670" s="74">
        <v>4.3044000000000002</v>
      </c>
      <c r="O1670" s="74">
        <v>3.3408000000000002</v>
      </c>
      <c r="P1670" s="74">
        <v>0</v>
      </c>
      <c r="Q1670" s="74">
        <v>0</v>
      </c>
      <c r="R1670" s="74">
        <v>4.33</v>
      </c>
      <c r="S1670" s="74">
        <v>0</v>
      </c>
      <c r="T1670" s="74">
        <v>0</v>
      </c>
      <c r="U1670" s="74">
        <v>1.4E-2</v>
      </c>
      <c r="V1670" s="74">
        <v>1.60565</v>
      </c>
      <c r="W1670" s="74">
        <v>0.31483330185000002</v>
      </c>
      <c r="X1670" s="74">
        <v>991.26490000000001</v>
      </c>
      <c r="Y1670" s="74">
        <v>1420</v>
      </c>
      <c r="Z1670" s="74">
        <v>0.87126805024133813</v>
      </c>
      <c r="AA1670" s="74">
        <v>0.1287319497586619</v>
      </c>
      <c r="AB1670" s="74">
        <v>1.024601624230493E-3</v>
      </c>
      <c r="AC1670" s="74">
        <v>1.0246016242304919E-3</v>
      </c>
      <c r="AD1670" t="s">
        <v>5810</v>
      </c>
    </row>
    <row r="1671" spans="1:30">
      <c r="A1671" s="165" t="s">
        <v>6325</v>
      </c>
      <c r="C1671" s="165" t="s">
        <v>8444</v>
      </c>
      <c r="D1671" s="169" t="s">
        <v>3451</v>
      </c>
      <c r="E1671" s="169" t="s">
        <v>3453</v>
      </c>
      <c r="F1671" s="174">
        <v>36.404000000000003</v>
      </c>
      <c r="G1671" s="174">
        <v>25.396000000000001</v>
      </c>
      <c r="H1671" s="74">
        <v>69.479200000000006</v>
      </c>
      <c r="I1671" s="74">
        <v>0.31440000000000001</v>
      </c>
      <c r="J1671" s="74">
        <v>13.5722</v>
      </c>
      <c r="K1671" s="74">
        <v>0</v>
      </c>
      <c r="L1671" s="74">
        <v>0.33069999999999999</v>
      </c>
      <c r="M1671" s="74">
        <v>1.4427000000000001</v>
      </c>
      <c r="N1671" s="74">
        <v>4.43</v>
      </c>
      <c r="O1671" s="74">
        <v>3.2576000000000001</v>
      </c>
      <c r="P1671" s="74">
        <v>0</v>
      </c>
      <c r="Q1671" s="74">
        <v>0</v>
      </c>
      <c r="R1671" s="74">
        <v>4.7699999999999996</v>
      </c>
      <c r="S1671" s="74">
        <v>0</v>
      </c>
      <c r="T1671" s="74">
        <v>0</v>
      </c>
      <c r="U1671" s="74">
        <v>8.6999999999999994E-3</v>
      </c>
      <c r="V1671" s="74">
        <v>1.4615750000000001</v>
      </c>
      <c r="W1671" s="74">
        <v>0.28658330467499998</v>
      </c>
      <c r="X1671" s="74">
        <v>991.94881999999996</v>
      </c>
      <c r="Y1671" s="74">
        <v>1510</v>
      </c>
      <c r="Z1671" s="74">
        <v>0.92673315897903785</v>
      </c>
      <c r="AA1671" s="74">
        <v>7.3266841020962162E-2</v>
      </c>
      <c r="AB1671" s="74">
        <v>5.8915777535608054E-4</v>
      </c>
      <c r="AC1671" s="74">
        <v>5.8915777535608043E-4</v>
      </c>
      <c r="AD1671" t="s">
        <v>5810</v>
      </c>
    </row>
    <row r="1672" spans="1:30">
      <c r="A1672" s="165" t="s">
        <v>6326</v>
      </c>
      <c r="C1672" s="165" t="s">
        <v>8444</v>
      </c>
      <c r="D1672" s="169" t="s">
        <v>3451</v>
      </c>
      <c r="E1672" s="169" t="s">
        <v>3453</v>
      </c>
      <c r="F1672" s="174">
        <v>36.404000000000003</v>
      </c>
      <c r="G1672" s="174">
        <v>25.396000000000001</v>
      </c>
      <c r="H1672" s="74">
        <v>70.164500000000004</v>
      </c>
      <c r="I1672" s="74">
        <v>0.31319999999999998</v>
      </c>
      <c r="J1672" s="74">
        <v>13.551299999999999</v>
      </c>
      <c r="K1672" s="74">
        <v>0</v>
      </c>
      <c r="L1672" s="74">
        <v>0.23</v>
      </c>
      <c r="M1672" s="74">
        <v>1.2939000000000001</v>
      </c>
      <c r="N1672" s="74">
        <v>4.3784000000000001</v>
      </c>
      <c r="O1672" s="74">
        <v>3.3552</v>
      </c>
      <c r="P1672" s="74">
        <v>0</v>
      </c>
      <c r="Q1672" s="74">
        <v>0</v>
      </c>
      <c r="R1672" s="74">
        <v>4.12</v>
      </c>
      <c r="S1672" s="74">
        <v>0</v>
      </c>
      <c r="T1672" s="74">
        <v>0</v>
      </c>
      <c r="U1672" s="74">
        <v>1.47E-2</v>
      </c>
      <c r="V1672" s="74">
        <v>1.7856799999999999</v>
      </c>
      <c r="W1672" s="74">
        <v>0.35013329832000001</v>
      </c>
      <c r="X1672" s="74">
        <v>989.47874000000013</v>
      </c>
      <c r="Y1672" s="74">
        <v>1340</v>
      </c>
      <c r="Z1672" s="74">
        <v>0.85274637132284059</v>
      </c>
      <c r="AA1672" s="74">
        <v>0.14725362867715949</v>
      </c>
      <c r="AB1672" s="74">
        <v>4.1004049766949348E-4</v>
      </c>
      <c r="AC1672" s="74">
        <v>4.1004049766949321E-4</v>
      </c>
      <c r="AD1672" t="s">
        <v>5810</v>
      </c>
    </row>
    <row r="1673" spans="1:30">
      <c r="A1673" s="165" t="s">
        <v>6327</v>
      </c>
      <c r="C1673" s="165" t="s">
        <v>8444</v>
      </c>
      <c r="D1673" s="169" t="s">
        <v>3451</v>
      </c>
      <c r="E1673" s="169" t="s">
        <v>3453</v>
      </c>
      <c r="F1673" s="174">
        <v>36.404000000000003</v>
      </c>
      <c r="G1673" s="174">
        <v>25.396000000000001</v>
      </c>
      <c r="H1673" s="74">
        <v>69.972999999999999</v>
      </c>
      <c r="I1673" s="74">
        <v>0.28739999999999999</v>
      </c>
      <c r="J1673" s="74">
        <v>13.8604</v>
      </c>
      <c r="K1673" s="74">
        <v>0</v>
      </c>
      <c r="L1673" s="74">
        <v>0.33750000000000002</v>
      </c>
      <c r="M1673" s="74">
        <v>1.3403</v>
      </c>
      <c r="N1673" s="74">
        <v>4.1219999999999999</v>
      </c>
      <c r="O1673" s="74">
        <v>3.3527</v>
      </c>
      <c r="P1673" s="74">
        <v>0</v>
      </c>
      <c r="Q1673" s="74">
        <v>0</v>
      </c>
      <c r="R1673" s="74">
        <v>4.21</v>
      </c>
      <c r="S1673" s="74">
        <v>0</v>
      </c>
      <c r="T1673" s="74">
        <v>0</v>
      </c>
      <c r="U1673" s="74">
        <v>6.4999999999999997E-3</v>
      </c>
      <c r="V1673" s="74">
        <v>1.8110949999999999</v>
      </c>
      <c r="W1673" s="74">
        <v>0.35511663115499997</v>
      </c>
      <c r="X1673" s="74">
        <v>990.24897999999996</v>
      </c>
      <c r="Y1673" s="74">
        <v>1230</v>
      </c>
      <c r="Z1673" s="74">
        <v>0.93432978559712088</v>
      </c>
      <c r="AA1673" s="74">
        <v>6.567021440287911E-2</v>
      </c>
      <c r="AB1673" s="74">
        <v>3.1420112367133201E-3</v>
      </c>
      <c r="AC1673" s="74">
        <v>3.1420112367133231E-3</v>
      </c>
      <c r="AD1673" t="s">
        <v>5810</v>
      </c>
    </row>
    <row r="1674" spans="1:30">
      <c r="A1674" s="165" t="s">
        <v>6328</v>
      </c>
      <c r="C1674" s="165" t="s">
        <v>8444</v>
      </c>
      <c r="D1674" s="169" t="s">
        <v>3451</v>
      </c>
      <c r="E1674" s="169" t="s">
        <v>3453</v>
      </c>
      <c r="F1674" s="174">
        <v>36.404000000000003</v>
      </c>
      <c r="G1674" s="174">
        <v>25.396000000000001</v>
      </c>
      <c r="H1674" s="74">
        <v>71.336200000000005</v>
      </c>
      <c r="I1674" s="74">
        <v>0.33660000000000001</v>
      </c>
      <c r="J1674" s="74">
        <v>13.7676</v>
      </c>
      <c r="K1674" s="74">
        <v>0</v>
      </c>
      <c r="L1674" s="74">
        <v>0.23899999999999999</v>
      </c>
      <c r="M1674" s="74">
        <v>1.2661</v>
      </c>
      <c r="N1674" s="74">
        <v>4.0925000000000002</v>
      </c>
      <c r="O1674" s="74">
        <v>3.4094000000000002</v>
      </c>
      <c r="P1674" s="74">
        <v>0</v>
      </c>
      <c r="Q1674" s="74">
        <v>0</v>
      </c>
      <c r="R1674" s="74">
        <v>4.09</v>
      </c>
      <c r="S1674" s="74">
        <v>0</v>
      </c>
      <c r="T1674" s="74">
        <v>0</v>
      </c>
      <c r="U1674" s="74">
        <v>1.23E-2</v>
      </c>
      <c r="V1674" s="74">
        <v>1.5235399999999999</v>
      </c>
      <c r="W1674" s="74">
        <v>0.29873330345999999</v>
      </c>
      <c r="X1674" s="74">
        <v>989.01725999999996</v>
      </c>
      <c r="Y1674" s="74">
        <v>1280</v>
      </c>
      <c r="Z1674" s="74">
        <v>0.87611118444794334</v>
      </c>
      <c r="AA1674" s="74">
        <v>0.12388881555205659</v>
      </c>
      <c r="AB1674" s="74">
        <v>1.3305437231552861E-3</v>
      </c>
      <c r="AC1674" s="74">
        <v>1.330543723155285E-3</v>
      </c>
      <c r="AD1674" t="s">
        <v>5810</v>
      </c>
    </row>
    <row r="1675" spans="1:30">
      <c r="A1675" s="165" t="s">
        <v>6329</v>
      </c>
      <c r="C1675" s="165" t="s">
        <v>8444</v>
      </c>
      <c r="D1675" s="169" t="s">
        <v>3451</v>
      </c>
      <c r="E1675" s="169" t="s">
        <v>3453</v>
      </c>
      <c r="F1675" s="174">
        <v>36.404000000000003</v>
      </c>
      <c r="G1675" s="174">
        <v>25.396000000000001</v>
      </c>
      <c r="H1675" s="74">
        <v>70.081400000000002</v>
      </c>
      <c r="I1675" s="74">
        <v>0.27839999999999998</v>
      </c>
      <c r="J1675" s="74">
        <v>13.3432</v>
      </c>
      <c r="K1675" s="74">
        <v>0</v>
      </c>
      <c r="L1675" s="74">
        <v>0.25840000000000002</v>
      </c>
      <c r="M1675" s="74">
        <v>1.3612</v>
      </c>
      <c r="N1675" s="74">
        <v>4.6590999999999996</v>
      </c>
      <c r="O1675" s="74">
        <v>3.3329</v>
      </c>
      <c r="P1675" s="74">
        <v>0</v>
      </c>
      <c r="Q1675" s="74">
        <v>0</v>
      </c>
      <c r="R1675" s="74">
        <v>4.4000000000000004</v>
      </c>
      <c r="S1675" s="74">
        <v>0</v>
      </c>
      <c r="T1675" s="74">
        <v>0</v>
      </c>
      <c r="U1675" s="74">
        <v>1.6299999999999999E-2</v>
      </c>
      <c r="V1675" s="74">
        <v>1.470585</v>
      </c>
      <c r="W1675" s="74">
        <v>0.288349971165</v>
      </c>
      <c r="X1675" s="74">
        <v>990.59591999999986</v>
      </c>
      <c r="Y1675" s="74">
        <v>1470</v>
      </c>
      <c r="Z1675" s="74">
        <v>0.85495346945513273</v>
      </c>
      <c r="AA1675" s="74">
        <v>0.1450465305448673</v>
      </c>
      <c r="AB1675" s="74">
        <v>1.6797725622394899E-3</v>
      </c>
      <c r="AC1675" s="74">
        <v>1.6797725622394899E-3</v>
      </c>
      <c r="AD1675" t="s">
        <v>5810</v>
      </c>
    </row>
    <row r="1676" spans="1:30">
      <c r="A1676" s="165" t="s">
        <v>6330</v>
      </c>
      <c r="C1676" s="165" t="s">
        <v>8444</v>
      </c>
      <c r="D1676" s="169" t="s">
        <v>3451</v>
      </c>
      <c r="E1676" s="169" t="s">
        <v>3453</v>
      </c>
      <c r="F1676" s="174">
        <v>36.404000000000003</v>
      </c>
      <c r="G1676" s="174">
        <v>25.396000000000001</v>
      </c>
      <c r="H1676" s="74">
        <v>70.239900000000006</v>
      </c>
      <c r="I1676" s="74">
        <v>0.3513</v>
      </c>
      <c r="J1676" s="74">
        <v>13.421900000000001</v>
      </c>
      <c r="K1676" s="74">
        <v>0</v>
      </c>
      <c r="L1676" s="74">
        <v>0.33179999999999998</v>
      </c>
      <c r="M1676" s="74">
        <v>1.4534</v>
      </c>
      <c r="N1676" s="74">
        <v>4.6318999999999999</v>
      </c>
      <c r="O1676" s="74">
        <v>3.3212999999999999</v>
      </c>
      <c r="P1676" s="74">
        <v>0</v>
      </c>
      <c r="Q1676" s="74">
        <v>0</v>
      </c>
      <c r="R1676" s="74">
        <v>4.1500000000000004</v>
      </c>
      <c r="S1676" s="74">
        <v>0</v>
      </c>
      <c r="T1676" s="74">
        <v>0</v>
      </c>
      <c r="U1676" s="74">
        <v>1.52E-2</v>
      </c>
      <c r="V1676" s="74">
        <v>1.536035</v>
      </c>
      <c r="W1676" s="74">
        <v>0.30118330321499998</v>
      </c>
      <c r="X1676" s="74">
        <v>992.12644000000012</v>
      </c>
      <c r="Y1676" s="74">
        <v>1350</v>
      </c>
      <c r="Z1676" s="74">
        <v>0.84895706994332765</v>
      </c>
      <c r="AA1676" s="74">
        <v>0.1510429300566723</v>
      </c>
      <c r="AB1676" s="74">
        <v>1.2939058664642429E-3</v>
      </c>
      <c r="AC1676" s="74">
        <v>1.2939058664642429E-3</v>
      </c>
      <c r="AD1676" t="s">
        <v>5810</v>
      </c>
    </row>
    <row r="1677" spans="1:30">
      <c r="A1677" s="165" t="s">
        <v>6331</v>
      </c>
      <c r="C1677" s="165" t="s">
        <v>8444</v>
      </c>
      <c r="D1677" s="169" t="s">
        <v>3451</v>
      </c>
      <c r="E1677" s="169" t="s">
        <v>3453</v>
      </c>
      <c r="F1677" s="174">
        <v>36.404000000000003</v>
      </c>
      <c r="G1677" s="174">
        <v>25.396000000000001</v>
      </c>
      <c r="H1677" s="74">
        <v>71.218000000000004</v>
      </c>
      <c r="I1677" s="74">
        <v>0.29189999999999999</v>
      </c>
      <c r="J1677" s="74">
        <v>13.3733</v>
      </c>
      <c r="K1677" s="74">
        <v>0</v>
      </c>
      <c r="L1677" s="74">
        <v>0.27629999999999999</v>
      </c>
      <c r="M1677" s="74">
        <v>1.2482</v>
      </c>
      <c r="N1677" s="74">
        <v>4.5304000000000002</v>
      </c>
      <c r="O1677" s="74">
        <v>3.2810999999999999</v>
      </c>
      <c r="P1677" s="74">
        <v>0</v>
      </c>
      <c r="Q1677" s="74">
        <v>0</v>
      </c>
      <c r="R1677" s="74">
        <v>4.1399999999999997</v>
      </c>
      <c r="S1677" s="74">
        <v>0</v>
      </c>
      <c r="T1677" s="74">
        <v>0</v>
      </c>
      <c r="U1677" s="74">
        <v>1.61E-2</v>
      </c>
      <c r="V1677" s="74">
        <v>1.7710600000000001</v>
      </c>
      <c r="W1677" s="74">
        <v>0.34726663194000001</v>
      </c>
      <c r="X1677" s="74">
        <v>988.72012000000007</v>
      </c>
      <c r="Y1677" s="74">
        <v>1360</v>
      </c>
      <c r="Z1677" s="74">
        <v>0.84346281955289371</v>
      </c>
      <c r="AA1677" s="74">
        <v>0.15653718044710629</v>
      </c>
      <c r="AB1677" s="74">
        <v>9.5178361973742424E-4</v>
      </c>
      <c r="AC1677" s="74">
        <v>9.5178361973742435E-4</v>
      </c>
      <c r="AD1677" t="s">
        <v>5810</v>
      </c>
    </row>
    <row r="1678" spans="1:30">
      <c r="A1678" s="165" t="s">
        <v>6332</v>
      </c>
      <c r="C1678" s="165" t="s">
        <v>8444</v>
      </c>
      <c r="D1678" s="169" t="s">
        <v>3451</v>
      </c>
      <c r="E1678" s="169" t="s">
        <v>3453</v>
      </c>
      <c r="F1678" s="174">
        <v>36.404000000000003</v>
      </c>
      <c r="G1678" s="174">
        <v>25.396000000000001</v>
      </c>
      <c r="H1678" s="74">
        <v>70.8917</v>
      </c>
      <c r="I1678" s="74">
        <v>0.29270000000000002</v>
      </c>
      <c r="J1678" s="74">
        <v>13.3255</v>
      </c>
      <c r="K1678" s="74">
        <v>0</v>
      </c>
      <c r="L1678" s="74">
        <v>0.28270000000000001</v>
      </c>
      <c r="M1678" s="74">
        <v>1.3475999999999999</v>
      </c>
      <c r="N1678" s="74">
        <v>4.3823999999999996</v>
      </c>
      <c r="O1678" s="74">
        <v>3.4262999999999999</v>
      </c>
      <c r="P1678" s="74">
        <v>0</v>
      </c>
      <c r="Q1678" s="74">
        <v>0</v>
      </c>
      <c r="R1678" s="74">
        <v>4.03</v>
      </c>
      <c r="S1678" s="74">
        <v>0</v>
      </c>
      <c r="T1678" s="74">
        <v>0</v>
      </c>
      <c r="U1678" s="74">
        <v>1.5599999999999999E-2</v>
      </c>
      <c r="V1678" s="74">
        <v>1.6456850000000001</v>
      </c>
      <c r="W1678" s="74">
        <v>0.32268330106499998</v>
      </c>
      <c r="X1678" s="74">
        <v>990.37016000000006</v>
      </c>
      <c r="Y1678" s="74">
        <v>1310</v>
      </c>
      <c r="Z1678" s="74">
        <v>0.83912193581621775</v>
      </c>
      <c r="AA1678" s="74">
        <v>0.16087806418378231</v>
      </c>
      <c r="AB1678" s="74">
        <v>2.5954246343530308E-4</v>
      </c>
      <c r="AC1678" s="74">
        <v>2.5954246343530318E-4</v>
      </c>
      <c r="AD1678" t="s">
        <v>5810</v>
      </c>
    </row>
    <row r="1679" spans="1:30">
      <c r="A1679" s="165" t="s">
        <v>6333</v>
      </c>
      <c r="C1679" s="165" t="s">
        <v>8444</v>
      </c>
      <c r="D1679" s="169" t="s">
        <v>3451</v>
      </c>
      <c r="E1679" s="169" t="s">
        <v>3453</v>
      </c>
      <c r="F1679" s="174">
        <v>36.404000000000003</v>
      </c>
      <c r="G1679" s="174">
        <v>25.396000000000001</v>
      </c>
      <c r="H1679" s="74">
        <v>71.168700000000001</v>
      </c>
      <c r="I1679" s="74">
        <v>0.28370000000000001</v>
      </c>
      <c r="J1679" s="74">
        <v>13.3489</v>
      </c>
      <c r="K1679" s="74">
        <v>0</v>
      </c>
      <c r="L1679" s="74">
        <v>0.24829999999999999</v>
      </c>
      <c r="M1679" s="74">
        <v>1.3338000000000001</v>
      </c>
      <c r="N1679" s="74">
        <v>3.9056000000000002</v>
      </c>
      <c r="O1679" s="74">
        <v>3.2715999999999998</v>
      </c>
      <c r="P1679" s="74">
        <v>0</v>
      </c>
      <c r="Q1679" s="74">
        <v>0</v>
      </c>
      <c r="R1679" s="74">
        <v>4.74</v>
      </c>
      <c r="S1679" s="74">
        <v>0</v>
      </c>
      <c r="T1679" s="74">
        <v>0</v>
      </c>
      <c r="U1679" s="74">
        <v>1.35E-2</v>
      </c>
      <c r="V1679" s="74">
        <v>1.4499299999999999</v>
      </c>
      <c r="W1679" s="74">
        <v>0.28429997156999998</v>
      </c>
      <c r="X1679" s="74">
        <v>990.14107999999999</v>
      </c>
      <c r="Y1679" s="74">
        <v>1570</v>
      </c>
      <c r="Z1679" s="74">
        <v>0.89911560055150297</v>
      </c>
      <c r="AA1679" s="74">
        <v>0.100884399448497</v>
      </c>
      <c r="AB1679" s="74">
        <v>1.8289847825582099E-3</v>
      </c>
      <c r="AC1679" s="74">
        <v>1.8289847825582091E-3</v>
      </c>
      <c r="AD1679" t="s">
        <v>5810</v>
      </c>
    </row>
    <row r="1680" spans="1:30">
      <c r="A1680" s="165" t="s">
        <v>6334</v>
      </c>
      <c r="C1680" s="165" t="s">
        <v>8444</v>
      </c>
      <c r="D1680" s="169" t="s">
        <v>3451</v>
      </c>
      <c r="E1680" s="169" t="s">
        <v>3453</v>
      </c>
      <c r="F1680" s="174">
        <v>36.404000000000003</v>
      </c>
      <c r="G1680" s="174">
        <v>25.396000000000001</v>
      </c>
      <c r="H1680" s="74">
        <v>71.473100000000002</v>
      </c>
      <c r="I1680" s="74">
        <v>0.24859999999999999</v>
      </c>
      <c r="J1680" s="74">
        <v>13.096500000000001</v>
      </c>
      <c r="K1680" s="74">
        <v>0</v>
      </c>
      <c r="L1680" s="74">
        <v>0.2596</v>
      </c>
      <c r="M1680" s="74">
        <v>1.1767000000000001</v>
      </c>
      <c r="N1680" s="74">
        <v>4.5041000000000002</v>
      </c>
      <c r="O1680" s="74">
        <v>3.3197000000000001</v>
      </c>
      <c r="P1680" s="74">
        <v>0</v>
      </c>
      <c r="Q1680" s="74">
        <v>0</v>
      </c>
      <c r="R1680" s="74">
        <v>4.57</v>
      </c>
      <c r="S1680" s="74">
        <v>0</v>
      </c>
      <c r="T1680" s="74">
        <v>0</v>
      </c>
      <c r="U1680" s="74">
        <v>1.26E-2</v>
      </c>
      <c r="V1680" s="74">
        <v>1.5297449999999999</v>
      </c>
      <c r="W1680" s="74">
        <v>0.29994997000500001</v>
      </c>
      <c r="X1680" s="74">
        <v>987.53321999999991</v>
      </c>
      <c r="Y1680" s="74">
        <v>1470</v>
      </c>
      <c r="Z1680" s="74">
        <v>0.89188261590587703</v>
      </c>
      <c r="AA1680" s="74">
        <v>0.108117384094123</v>
      </c>
      <c r="AB1680" s="74">
        <v>1.152565517841205E-3</v>
      </c>
      <c r="AC1680" s="74">
        <v>1.152565517841205E-3</v>
      </c>
      <c r="AD1680" t="s">
        <v>5810</v>
      </c>
    </row>
    <row r="1681" spans="1:30">
      <c r="A1681" s="165" t="s">
        <v>6335</v>
      </c>
      <c r="C1681" s="165" t="s">
        <v>8444</v>
      </c>
      <c r="D1681" s="169" t="s">
        <v>3451</v>
      </c>
      <c r="E1681" s="169" t="s">
        <v>3453</v>
      </c>
      <c r="F1681" s="174">
        <v>36.404000000000003</v>
      </c>
      <c r="G1681" s="174">
        <v>25.396000000000001</v>
      </c>
      <c r="H1681" s="74">
        <v>69.744200000000006</v>
      </c>
      <c r="I1681" s="74">
        <v>0.33889999999999998</v>
      </c>
      <c r="J1681" s="74">
        <v>13.5928</v>
      </c>
      <c r="K1681" s="74">
        <v>0</v>
      </c>
      <c r="L1681" s="74">
        <v>0.28139999999999998</v>
      </c>
      <c r="M1681" s="74">
        <v>1.4080999999999999</v>
      </c>
      <c r="N1681" s="74">
        <v>4.4473000000000003</v>
      </c>
      <c r="O1681" s="74">
        <v>3.2538999999999998</v>
      </c>
      <c r="P1681" s="74">
        <v>0</v>
      </c>
      <c r="Q1681" s="74">
        <v>0</v>
      </c>
      <c r="R1681" s="74">
        <v>4.84</v>
      </c>
      <c r="S1681" s="74">
        <v>0</v>
      </c>
      <c r="T1681" s="74">
        <v>0</v>
      </c>
      <c r="U1681" s="74">
        <v>1.6400000000000001E-2</v>
      </c>
      <c r="V1681" s="74">
        <v>1.61432</v>
      </c>
      <c r="W1681" s="74">
        <v>0.31653330167999988</v>
      </c>
      <c r="X1681" s="74">
        <v>991.37446000000011</v>
      </c>
      <c r="Y1681" s="74">
        <v>1680</v>
      </c>
      <c r="Z1681" s="74">
        <v>0.87914710947887731</v>
      </c>
      <c r="AA1681" s="74">
        <v>0.12085289052112271</v>
      </c>
      <c r="AB1681" s="74">
        <v>9.0720648398619533E-4</v>
      </c>
      <c r="AC1681" s="74">
        <v>9.072064839861949E-4</v>
      </c>
      <c r="AD1681" t="s">
        <v>5810</v>
      </c>
    </row>
    <row r="1682" spans="1:30">
      <c r="A1682" s="165" t="s">
        <v>6336</v>
      </c>
      <c r="C1682" s="165" t="s">
        <v>8444</v>
      </c>
      <c r="D1682" s="169" t="s">
        <v>3451</v>
      </c>
      <c r="E1682" s="169" t="s">
        <v>3453</v>
      </c>
      <c r="F1682" s="174">
        <v>36.404000000000003</v>
      </c>
      <c r="G1682" s="174">
        <v>25.396000000000001</v>
      </c>
      <c r="H1682" s="74">
        <v>69.5441</v>
      </c>
      <c r="I1682" s="74">
        <v>0.29549999999999998</v>
      </c>
      <c r="J1682" s="74">
        <v>13.3447</v>
      </c>
      <c r="K1682" s="74">
        <v>0</v>
      </c>
      <c r="L1682" s="74">
        <v>0.28799999999999998</v>
      </c>
      <c r="M1682" s="74">
        <v>1.3480000000000001</v>
      </c>
      <c r="N1682" s="74">
        <v>4.1668000000000003</v>
      </c>
      <c r="O1682" s="74">
        <v>3.3759999999999999</v>
      </c>
      <c r="P1682" s="74">
        <v>0</v>
      </c>
      <c r="Q1682" s="74">
        <v>0</v>
      </c>
      <c r="R1682" s="74">
        <v>4.75</v>
      </c>
      <c r="S1682" s="74">
        <v>0</v>
      </c>
      <c r="T1682" s="74">
        <v>0</v>
      </c>
      <c r="U1682" s="74">
        <v>1.6500000000000001E-2</v>
      </c>
      <c r="V1682" s="74">
        <v>1.8110949999999999</v>
      </c>
      <c r="W1682" s="74">
        <v>0.35511663115499997</v>
      </c>
      <c r="X1682" s="74">
        <v>990.37680000000012</v>
      </c>
      <c r="Y1682" s="74">
        <v>1640</v>
      </c>
      <c r="Z1682" s="74">
        <v>0.87708141802989215</v>
      </c>
      <c r="AA1682" s="74">
        <v>0.1229185819701079</v>
      </c>
      <c r="AB1682" s="74">
        <v>8.281758926184143E-4</v>
      </c>
      <c r="AC1682" s="74">
        <v>8.2817589261841365E-4</v>
      </c>
      <c r="AD1682" t="s">
        <v>5810</v>
      </c>
    </row>
    <row r="1683" spans="1:30">
      <c r="A1683" s="165" t="s">
        <v>6337</v>
      </c>
      <c r="C1683" s="165" t="s">
        <v>8444</v>
      </c>
      <c r="D1683" s="169" t="s">
        <v>3451</v>
      </c>
      <c r="E1683" s="169" t="s">
        <v>3453</v>
      </c>
      <c r="F1683" s="174">
        <v>36.404000000000003</v>
      </c>
      <c r="G1683" s="174">
        <v>25.396000000000001</v>
      </c>
      <c r="H1683" s="74">
        <v>71.64</v>
      </c>
      <c r="I1683" s="74">
        <v>0.22</v>
      </c>
      <c r="J1683" s="74">
        <v>13.44</v>
      </c>
      <c r="K1683" s="74">
        <v>0.03</v>
      </c>
      <c r="L1683" s="74">
        <v>0.23</v>
      </c>
      <c r="M1683" s="74">
        <v>1.26</v>
      </c>
      <c r="N1683" s="74">
        <v>4.22</v>
      </c>
      <c r="O1683" s="74">
        <v>3.25</v>
      </c>
      <c r="P1683" s="74">
        <v>0</v>
      </c>
      <c r="Q1683" s="74">
        <v>0</v>
      </c>
      <c r="R1683" s="74">
        <v>4.9000000000000004</v>
      </c>
      <c r="S1683" s="74">
        <v>0</v>
      </c>
      <c r="T1683" s="74">
        <v>0</v>
      </c>
      <c r="U1683" s="74">
        <v>0.01</v>
      </c>
      <c r="V1683" s="74">
        <v>1.4704999999999999</v>
      </c>
      <c r="W1683" s="74">
        <v>0.2883333045</v>
      </c>
      <c r="X1683" s="74">
        <v>988.91600000000005</v>
      </c>
      <c r="Y1683" s="74">
        <v>1580</v>
      </c>
      <c r="Z1683" s="74">
        <v>0.92346407227108362</v>
      </c>
      <c r="AA1683" s="74">
        <v>7.6535927728916431E-2</v>
      </c>
      <c r="AB1683" s="74">
        <v>5.2554408489568745E-4</v>
      </c>
      <c r="AC1683" s="74">
        <v>5.2554408489568713E-4</v>
      </c>
      <c r="AD1683" t="s">
        <v>5810</v>
      </c>
    </row>
    <row r="1684" spans="1:30">
      <c r="A1684" s="165" t="s">
        <v>6338</v>
      </c>
      <c r="C1684" s="165" t="s">
        <v>8444</v>
      </c>
      <c r="D1684" s="169" t="s">
        <v>3451</v>
      </c>
      <c r="E1684" s="169" t="s">
        <v>3453</v>
      </c>
      <c r="F1684" s="174">
        <v>36.404000000000003</v>
      </c>
      <c r="G1684" s="174">
        <v>25.396000000000001</v>
      </c>
      <c r="H1684" s="74">
        <v>55.7</v>
      </c>
      <c r="I1684" s="74">
        <v>0.86</v>
      </c>
      <c r="J1684" s="74">
        <v>17.75</v>
      </c>
      <c r="K1684" s="74">
        <v>0.15</v>
      </c>
      <c r="L1684" s="74">
        <v>4.58</v>
      </c>
      <c r="M1684" s="74">
        <v>8.07</v>
      </c>
      <c r="N1684" s="74">
        <v>3.3</v>
      </c>
      <c r="O1684" s="74">
        <v>1.28</v>
      </c>
      <c r="P1684" s="74">
        <v>0</v>
      </c>
      <c r="Q1684" s="74">
        <v>0</v>
      </c>
      <c r="R1684" s="74">
        <v>3.3</v>
      </c>
      <c r="S1684" s="74">
        <v>0</v>
      </c>
      <c r="T1684" s="74">
        <v>0</v>
      </c>
      <c r="U1684" s="74">
        <v>2.53E-2</v>
      </c>
      <c r="V1684" s="74">
        <v>4.6325000000000003</v>
      </c>
      <c r="W1684" s="74">
        <v>0.90833324250000003</v>
      </c>
      <c r="X1684" s="74">
        <v>1101.962</v>
      </c>
      <c r="Y1684" s="74">
        <v>1360</v>
      </c>
      <c r="Z1684" s="74">
        <v>0.73529860429276839</v>
      </c>
      <c r="AA1684" s="74">
        <v>0.26470139570723161</v>
      </c>
      <c r="AB1684" s="74">
        <v>4.0103502642352548E-4</v>
      </c>
      <c r="AC1684" s="74">
        <v>4.0103502642352558E-4</v>
      </c>
      <c r="AD1684" t="s">
        <v>5810</v>
      </c>
    </row>
    <row r="1685" spans="1:30">
      <c r="A1685" s="165" t="s">
        <v>6339</v>
      </c>
      <c r="C1685" s="165" t="s">
        <v>8444</v>
      </c>
      <c r="D1685" s="169" t="s">
        <v>3451</v>
      </c>
      <c r="E1685" s="169" t="s">
        <v>3453</v>
      </c>
      <c r="F1685" s="174">
        <v>36.404000000000003</v>
      </c>
      <c r="G1685" s="174">
        <v>25.396000000000001</v>
      </c>
      <c r="H1685" s="74">
        <v>49.31</v>
      </c>
      <c r="I1685" s="74">
        <v>0.66</v>
      </c>
      <c r="J1685" s="74">
        <v>19.260000000000002</v>
      </c>
      <c r="K1685" s="74">
        <v>0.13</v>
      </c>
      <c r="L1685" s="74">
        <v>5.99</v>
      </c>
      <c r="M1685" s="74">
        <v>12.4</v>
      </c>
      <c r="N1685" s="74">
        <v>2.13</v>
      </c>
      <c r="O1685" s="74">
        <v>0.25</v>
      </c>
      <c r="P1685" s="74">
        <v>0</v>
      </c>
      <c r="Q1685" s="74">
        <v>0</v>
      </c>
      <c r="R1685" s="74">
        <v>3.1</v>
      </c>
      <c r="S1685" s="74">
        <v>0</v>
      </c>
      <c r="T1685" s="74">
        <v>0</v>
      </c>
      <c r="U1685" s="74">
        <v>1.9300000000000001E-2</v>
      </c>
      <c r="V1685" s="74">
        <v>6.0179999999999998</v>
      </c>
      <c r="W1685" s="74">
        <v>1.1799998819999999</v>
      </c>
      <c r="X1685" s="74">
        <v>1173.8399999999999</v>
      </c>
      <c r="Y1685" s="74">
        <v>1320</v>
      </c>
      <c r="Z1685" s="74">
        <v>0.77639505161541722</v>
      </c>
      <c r="AA1685" s="74">
        <v>0.22360494838458281</v>
      </c>
      <c r="AB1685" s="74">
        <v>1.9477084019642741E-5</v>
      </c>
      <c r="AC1685" s="74">
        <v>1.9477084019642731E-5</v>
      </c>
      <c r="AD1685" t="s">
        <v>5810</v>
      </c>
    </row>
    <row r="1686" spans="1:30">
      <c r="A1686" s="165" t="s">
        <v>6340</v>
      </c>
      <c r="C1686" s="165" t="s">
        <v>8444</v>
      </c>
      <c r="D1686" s="169" t="s">
        <v>3451</v>
      </c>
      <c r="E1686" s="169" t="s">
        <v>3453</v>
      </c>
      <c r="F1686" s="174">
        <v>36.404000000000003</v>
      </c>
      <c r="G1686" s="174">
        <v>25.396000000000001</v>
      </c>
      <c r="H1686" s="74">
        <v>49.8</v>
      </c>
      <c r="I1686" s="74">
        <v>0.8</v>
      </c>
      <c r="J1686" s="74">
        <v>18.940000000000001</v>
      </c>
      <c r="K1686" s="74">
        <v>0.03</v>
      </c>
      <c r="L1686" s="74">
        <v>5.6</v>
      </c>
      <c r="M1686" s="74">
        <v>11.74</v>
      </c>
      <c r="N1686" s="74">
        <v>2.37</v>
      </c>
      <c r="O1686" s="74">
        <v>0.59</v>
      </c>
      <c r="P1686" s="74">
        <v>0</v>
      </c>
      <c r="Q1686" s="74">
        <v>0</v>
      </c>
      <c r="R1686" s="74">
        <v>3.2</v>
      </c>
      <c r="S1686" s="74">
        <v>0</v>
      </c>
      <c r="T1686" s="74">
        <v>0</v>
      </c>
      <c r="U1686" s="74">
        <v>1.9E-2</v>
      </c>
      <c r="V1686" s="74">
        <v>5.6695000000000002</v>
      </c>
      <c r="W1686" s="74">
        <v>1.1116665555</v>
      </c>
      <c r="X1686" s="74">
        <v>1162.884</v>
      </c>
      <c r="Y1686" s="74">
        <v>1330</v>
      </c>
      <c r="Z1686" s="74">
        <v>0.78807210730481836</v>
      </c>
      <c r="AA1686" s="74">
        <v>0.21192789269518161</v>
      </c>
      <c r="AB1686" s="74">
        <v>2.0373761694692311E-4</v>
      </c>
      <c r="AC1686" s="74">
        <v>2.0373761694692311E-4</v>
      </c>
      <c r="AD1686" t="s">
        <v>5810</v>
      </c>
    </row>
    <row r="1687" spans="1:30">
      <c r="A1687" s="165" t="s">
        <v>6341</v>
      </c>
      <c r="C1687" s="165" t="s">
        <v>8444</v>
      </c>
      <c r="D1687" s="169" t="s">
        <v>3451</v>
      </c>
      <c r="E1687" s="169" t="s">
        <v>3453</v>
      </c>
      <c r="F1687" s="174">
        <v>36.404000000000003</v>
      </c>
      <c r="G1687" s="174">
        <v>25.396000000000001</v>
      </c>
      <c r="H1687" s="74">
        <v>52.09</v>
      </c>
      <c r="I1687" s="74">
        <v>0.65</v>
      </c>
      <c r="J1687" s="74">
        <v>18.2</v>
      </c>
      <c r="K1687" s="74">
        <v>0.13</v>
      </c>
      <c r="L1687" s="74">
        <v>5.63</v>
      </c>
      <c r="M1687" s="74">
        <v>10.63</v>
      </c>
      <c r="N1687" s="74">
        <v>2.16</v>
      </c>
      <c r="O1687" s="74">
        <v>0.94</v>
      </c>
      <c r="P1687" s="74">
        <v>0</v>
      </c>
      <c r="Q1687" s="74">
        <v>0</v>
      </c>
      <c r="R1687" s="74">
        <v>3.3</v>
      </c>
      <c r="S1687" s="74">
        <v>0</v>
      </c>
      <c r="T1687" s="74">
        <v>0</v>
      </c>
      <c r="U1687" s="74">
        <v>2.3199999999999998E-2</v>
      </c>
      <c r="V1687" s="74">
        <v>5.3975</v>
      </c>
      <c r="W1687" s="74">
        <v>1.0583332274999999</v>
      </c>
      <c r="X1687" s="74">
        <v>1144.4580000000001</v>
      </c>
      <c r="Y1687" s="74">
        <v>1400</v>
      </c>
      <c r="Z1687" s="74">
        <v>0.76532988172141569</v>
      </c>
      <c r="AA1687" s="74">
        <v>0.23467011827858419</v>
      </c>
      <c r="AB1687" s="74">
        <v>6.7897807491540331E-4</v>
      </c>
      <c r="AC1687" s="74">
        <v>6.7897807491540309E-4</v>
      </c>
      <c r="AD1687" t="s">
        <v>5810</v>
      </c>
    </row>
    <row r="1688" spans="1:30">
      <c r="A1688" s="165" t="s">
        <v>6342</v>
      </c>
      <c r="C1688" s="165" t="s">
        <v>8444</v>
      </c>
      <c r="D1688" s="169" t="s">
        <v>3451</v>
      </c>
      <c r="E1688" s="169" t="s">
        <v>3453</v>
      </c>
      <c r="F1688" s="174">
        <v>36.459000000000003</v>
      </c>
      <c r="G1688" s="174">
        <v>25.343599999999999</v>
      </c>
      <c r="H1688" s="74">
        <v>68.180000000000007</v>
      </c>
      <c r="I1688" s="74">
        <v>0.48</v>
      </c>
      <c r="J1688" s="74">
        <v>14.27</v>
      </c>
      <c r="K1688" s="74">
        <v>0.06</v>
      </c>
      <c r="L1688" s="74">
        <v>0.4</v>
      </c>
      <c r="M1688" s="74">
        <v>1.59</v>
      </c>
      <c r="N1688" s="74">
        <v>4.82</v>
      </c>
      <c r="O1688" s="74">
        <v>2.87</v>
      </c>
      <c r="P1688" s="74">
        <v>0</v>
      </c>
      <c r="Q1688" s="74">
        <v>0</v>
      </c>
      <c r="R1688" s="74">
        <v>4.7</v>
      </c>
      <c r="S1688" s="74">
        <v>0</v>
      </c>
      <c r="T1688" s="74">
        <v>0</v>
      </c>
      <c r="U1688" s="74">
        <v>1.4500000000000001E-2</v>
      </c>
      <c r="V1688" s="74">
        <v>2.5329999999999999</v>
      </c>
      <c r="W1688" s="74">
        <v>0.49666661699999998</v>
      </c>
      <c r="X1688" s="74">
        <v>994.39399999999989</v>
      </c>
      <c r="Y1688" s="74">
        <v>1610</v>
      </c>
      <c r="Z1688" s="74">
        <v>0.8845249430539075</v>
      </c>
      <c r="AA1688" s="74">
        <v>0.1154750569460925</v>
      </c>
      <c r="AB1688" s="74">
        <v>1.127548132186578E-3</v>
      </c>
      <c r="AC1688" s="74">
        <v>1.1275481321865769E-3</v>
      </c>
      <c r="AD1688" t="s">
        <v>5810</v>
      </c>
    </row>
    <row r="1689" spans="1:30">
      <c r="A1689" s="165" t="s">
        <v>6343</v>
      </c>
      <c r="C1689" s="165" t="s">
        <v>8444</v>
      </c>
      <c r="D1689" s="169" t="s">
        <v>3451</v>
      </c>
      <c r="E1689" s="169" t="s">
        <v>3453</v>
      </c>
      <c r="F1689" s="174">
        <v>36.459000000000003</v>
      </c>
      <c r="G1689" s="174">
        <v>25.343599999999999</v>
      </c>
      <c r="H1689" s="74">
        <v>68.34</v>
      </c>
      <c r="I1689" s="74">
        <v>0.44</v>
      </c>
      <c r="J1689" s="74">
        <v>14.46</v>
      </c>
      <c r="K1689" s="74">
        <v>0</v>
      </c>
      <c r="L1689" s="74">
        <v>0.41</v>
      </c>
      <c r="M1689" s="74">
        <v>1.81</v>
      </c>
      <c r="N1689" s="74">
        <v>4.9800000000000004</v>
      </c>
      <c r="O1689" s="74">
        <v>2.88</v>
      </c>
      <c r="P1689" s="74">
        <v>0</v>
      </c>
      <c r="Q1689" s="74">
        <v>0</v>
      </c>
      <c r="R1689" s="74">
        <v>3.62</v>
      </c>
      <c r="S1689" s="74">
        <v>0</v>
      </c>
      <c r="T1689" s="74">
        <v>0</v>
      </c>
      <c r="U1689" s="74">
        <v>1.3100000000000001E-2</v>
      </c>
      <c r="V1689" s="74">
        <v>2.7709999999999999</v>
      </c>
      <c r="W1689" s="74">
        <v>0.54333327899999995</v>
      </c>
      <c r="X1689" s="74">
        <v>998.04599999999994</v>
      </c>
      <c r="Y1689" s="74">
        <v>1130</v>
      </c>
      <c r="Z1689" s="74">
        <v>0.83165751650484798</v>
      </c>
      <c r="AA1689" s="74">
        <v>0.16834248349515199</v>
      </c>
      <c r="AB1689" s="74">
        <v>1.2474634949057751E-3</v>
      </c>
      <c r="AC1689" s="74">
        <v>1.247463494905774E-3</v>
      </c>
      <c r="AD1689" t="s">
        <v>5810</v>
      </c>
    </row>
    <row r="1690" spans="1:30">
      <c r="A1690" s="165" t="s">
        <v>6344</v>
      </c>
      <c r="C1690" s="165" t="s">
        <v>8444</v>
      </c>
      <c r="D1690" s="169" t="s">
        <v>3451</v>
      </c>
      <c r="E1690" s="169" t="s">
        <v>3453</v>
      </c>
      <c r="F1690" s="174">
        <v>36.404000000000003</v>
      </c>
      <c r="G1690" s="174">
        <v>25.396000000000001</v>
      </c>
      <c r="H1690" s="74">
        <v>50.55</v>
      </c>
      <c r="I1690" s="74">
        <v>0.96</v>
      </c>
      <c r="J1690" s="74">
        <v>17.32</v>
      </c>
      <c r="K1690" s="74">
        <v>0.43</v>
      </c>
      <c r="L1690" s="74">
        <v>5.86</v>
      </c>
      <c r="M1690" s="74">
        <v>10.32</v>
      </c>
      <c r="N1690" s="74">
        <v>2.62</v>
      </c>
      <c r="O1690" s="74">
        <v>0.53</v>
      </c>
      <c r="P1690" s="74">
        <v>0</v>
      </c>
      <c r="Q1690" s="74">
        <v>0</v>
      </c>
      <c r="R1690" s="74">
        <v>2.66</v>
      </c>
      <c r="S1690" s="74">
        <v>0</v>
      </c>
      <c r="T1690" s="74">
        <v>0</v>
      </c>
      <c r="U1690" s="74">
        <v>0.08</v>
      </c>
      <c r="V1690" s="74">
        <v>7.2419999999999991</v>
      </c>
      <c r="W1690" s="74">
        <v>1.4199998579999999</v>
      </c>
      <c r="X1690" s="74">
        <v>1139.3119999999999</v>
      </c>
      <c r="Y1690" s="74">
        <v>2030</v>
      </c>
      <c r="Z1690" s="74">
        <v>0.44409007392426147</v>
      </c>
      <c r="AA1690" s="74">
        <v>0.55590992607573853</v>
      </c>
      <c r="AB1690" s="74">
        <v>5.4668302347239423E-4</v>
      </c>
      <c r="AC1690" s="74">
        <v>5.4668302347239434E-4</v>
      </c>
      <c r="AD1690" t="s">
        <v>5810</v>
      </c>
    </row>
    <row r="1691" spans="1:30">
      <c r="A1691" s="165" t="s">
        <v>6345</v>
      </c>
      <c r="C1691" s="165" t="s">
        <v>8444</v>
      </c>
      <c r="D1691" s="169" t="s">
        <v>3451</v>
      </c>
      <c r="E1691" s="169" t="s">
        <v>3453</v>
      </c>
      <c r="F1691" s="174">
        <v>36.404000000000003</v>
      </c>
      <c r="G1691" s="174">
        <v>25.396000000000001</v>
      </c>
      <c r="H1691" s="74">
        <v>51.43</v>
      </c>
      <c r="I1691" s="74">
        <v>1.02</v>
      </c>
      <c r="J1691" s="74">
        <v>17.14</v>
      </c>
      <c r="K1691" s="74">
        <v>0.19</v>
      </c>
      <c r="L1691" s="74">
        <v>6.15</v>
      </c>
      <c r="M1691" s="74">
        <v>9.68</v>
      </c>
      <c r="N1691" s="74">
        <v>2.83</v>
      </c>
      <c r="O1691" s="74">
        <v>0.63</v>
      </c>
      <c r="P1691" s="74">
        <v>0</v>
      </c>
      <c r="Q1691" s="74">
        <v>0</v>
      </c>
      <c r="R1691" s="74">
        <v>3.1</v>
      </c>
      <c r="S1691" s="74">
        <v>0</v>
      </c>
      <c r="T1691" s="74">
        <v>0</v>
      </c>
      <c r="U1691" s="74">
        <v>6.4500000000000002E-2</v>
      </c>
      <c r="V1691" s="74">
        <v>7.1315</v>
      </c>
      <c r="W1691" s="74">
        <v>1.3983331935000001</v>
      </c>
      <c r="X1691" s="74">
        <v>1128.6880000000001</v>
      </c>
      <c r="Y1691" s="74">
        <v>1940</v>
      </c>
      <c r="Z1691" s="74">
        <v>0.56653271994794363</v>
      </c>
      <c r="AA1691" s="74">
        <v>0.43346728005205631</v>
      </c>
      <c r="AB1691" s="74">
        <v>3.816682590657897E-4</v>
      </c>
      <c r="AC1691" s="74">
        <v>3.8166825906578981E-4</v>
      </c>
      <c r="AD1691" t="s">
        <v>5810</v>
      </c>
    </row>
    <row r="1692" spans="1:30">
      <c r="A1692" s="165" t="s">
        <v>6346</v>
      </c>
      <c r="C1692" s="165" t="s">
        <v>8444</v>
      </c>
      <c r="D1692" s="169" t="s">
        <v>3451</v>
      </c>
      <c r="E1692" s="169" t="s">
        <v>3453</v>
      </c>
      <c r="F1692" s="174">
        <v>36.404000000000003</v>
      </c>
      <c r="G1692" s="174">
        <v>25.396000000000001</v>
      </c>
      <c r="H1692" s="74">
        <v>49.13</v>
      </c>
      <c r="I1692" s="74">
        <v>0.88</v>
      </c>
      <c r="J1692" s="74">
        <v>18.03</v>
      </c>
      <c r="K1692" s="74">
        <v>0.13</v>
      </c>
      <c r="L1692" s="74">
        <v>6.42</v>
      </c>
      <c r="M1692" s="74">
        <v>10.64</v>
      </c>
      <c r="N1692" s="74">
        <v>2.67</v>
      </c>
      <c r="O1692" s="74">
        <v>0.42</v>
      </c>
      <c r="P1692" s="74">
        <v>0</v>
      </c>
      <c r="Q1692" s="74">
        <v>0</v>
      </c>
      <c r="R1692" s="74">
        <v>2.71</v>
      </c>
      <c r="S1692" s="74">
        <v>0</v>
      </c>
      <c r="T1692" s="74">
        <v>0</v>
      </c>
      <c r="U1692" s="74">
        <v>4.8300000000000003E-2</v>
      </c>
      <c r="V1692" s="74">
        <v>7.1315</v>
      </c>
      <c r="W1692" s="74">
        <v>1.3983331935000001</v>
      </c>
      <c r="X1692" s="74">
        <v>1144.624</v>
      </c>
      <c r="Y1692" s="74">
        <v>1590</v>
      </c>
      <c r="Z1692" s="74">
        <v>0.56662095982357563</v>
      </c>
      <c r="AA1692" s="74">
        <v>0.43337904017642431</v>
      </c>
      <c r="AB1692" s="74">
        <v>4.2917973722461903E-5</v>
      </c>
      <c r="AC1692" s="74">
        <v>4.291797372246189E-5</v>
      </c>
      <c r="AD1692" t="s">
        <v>5810</v>
      </c>
    </row>
    <row r="1693" spans="1:30">
      <c r="A1693" s="165" t="s">
        <v>6347</v>
      </c>
      <c r="C1693" s="165" t="s">
        <v>8444</v>
      </c>
      <c r="D1693" s="169" t="s">
        <v>3451</v>
      </c>
      <c r="E1693" s="169" t="s">
        <v>3453</v>
      </c>
      <c r="F1693" s="174">
        <v>36.404000000000003</v>
      </c>
      <c r="G1693" s="174">
        <v>25.396000000000001</v>
      </c>
      <c r="H1693" s="74">
        <v>51.26</v>
      </c>
      <c r="I1693" s="74">
        <v>0.95</v>
      </c>
      <c r="J1693" s="74">
        <v>17.28</v>
      </c>
      <c r="K1693" s="74">
        <v>0.15</v>
      </c>
      <c r="L1693" s="74">
        <v>5.24</v>
      </c>
      <c r="M1693" s="74">
        <v>9.1300000000000008</v>
      </c>
      <c r="N1693" s="74">
        <v>2.92</v>
      </c>
      <c r="O1693" s="74">
        <v>0.61</v>
      </c>
      <c r="P1693" s="74">
        <v>0</v>
      </c>
      <c r="Q1693" s="74">
        <v>0</v>
      </c>
      <c r="R1693" s="74">
        <v>2.46</v>
      </c>
      <c r="S1693" s="74">
        <v>0</v>
      </c>
      <c r="T1693" s="74">
        <v>0</v>
      </c>
      <c r="U1693" s="74">
        <v>9.5000000000000001E-2</v>
      </c>
      <c r="V1693" s="74">
        <v>8.083499999999999</v>
      </c>
      <c r="W1693" s="74">
        <v>1.5849998415</v>
      </c>
      <c r="X1693" s="74">
        <v>1119.558</v>
      </c>
      <c r="Y1693" s="74">
        <v>2200</v>
      </c>
      <c r="Z1693" s="74">
        <v>0.37397649665044308</v>
      </c>
      <c r="AA1693" s="74">
        <v>0.62602350334955692</v>
      </c>
      <c r="AB1693" s="74">
        <v>3.8961095755566148E-4</v>
      </c>
      <c r="AC1693" s="74">
        <v>3.8961095755566131E-4</v>
      </c>
      <c r="AD1693" t="s">
        <v>5810</v>
      </c>
    </row>
    <row r="1694" spans="1:30">
      <c r="A1694" s="165" t="s">
        <v>6348</v>
      </c>
      <c r="C1694" s="165" t="s">
        <v>8444</v>
      </c>
      <c r="D1694" s="169" t="s">
        <v>3451</v>
      </c>
      <c r="E1694" s="169" t="s">
        <v>3453</v>
      </c>
      <c r="F1694" s="174">
        <v>36.404000000000003</v>
      </c>
      <c r="G1694" s="174">
        <v>25.396000000000001</v>
      </c>
      <c r="H1694" s="74">
        <v>52.74</v>
      </c>
      <c r="I1694" s="74">
        <v>1.3</v>
      </c>
      <c r="J1694" s="74">
        <v>15.99</v>
      </c>
      <c r="K1694" s="74">
        <v>0.12</v>
      </c>
      <c r="L1694" s="74">
        <v>4.92</v>
      </c>
      <c r="M1694" s="74">
        <v>8.15</v>
      </c>
      <c r="N1694" s="74">
        <v>3.42</v>
      </c>
      <c r="O1694" s="74">
        <v>0.85</v>
      </c>
      <c r="P1694" s="74">
        <v>0</v>
      </c>
      <c r="Q1694" s="74">
        <v>0</v>
      </c>
      <c r="R1694" s="74">
        <v>2.91</v>
      </c>
      <c r="S1694" s="74">
        <v>0</v>
      </c>
      <c r="T1694" s="74">
        <v>0</v>
      </c>
      <c r="U1694" s="74">
        <v>4.8000000000000001E-2</v>
      </c>
      <c r="V1694" s="74">
        <v>7.7434999999999992</v>
      </c>
      <c r="W1694" s="74">
        <v>1.5183331815000001</v>
      </c>
      <c r="X1694" s="74">
        <v>1103.29</v>
      </c>
      <c r="Y1694" s="74">
        <v>1560</v>
      </c>
      <c r="Z1694" s="74">
        <v>0.59727128925163875</v>
      </c>
      <c r="AA1694" s="74">
        <v>0.4027287107483612</v>
      </c>
      <c r="AB1694" s="74">
        <v>9.832406802202738E-4</v>
      </c>
      <c r="AC1694" s="74">
        <v>9.832406802202738E-4</v>
      </c>
      <c r="AD1694" t="s">
        <v>5810</v>
      </c>
    </row>
    <row r="1695" spans="1:30">
      <c r="A1695" s="165" t="s">
        <v>6349</v>
      </c>
      <c r="C1695" s="165" t="s">
        <v>8444</v>
      </c>
      <c r="D1695" s="169" t="s">
        <v>3451</v>
      </c>
      <c r="E1695" s="169" t="s">
        <v>3453</v>
      </c>
      <c r="F1695" s="174">
        <v>36.404000000000003</v>
      </c>
      <c r="G1695" s="174">
        <v>25.396000000000001</v>
      </c>
      <c r="H1695" s="74">
        <v>50.51</v>
      </c>
      <c r="I1695" s="74">
        <v>0.96</v>
      </c>
      <c r="J1695" s="74">
        <v>16.489999999999998</v>
      </c>
      <c r="K1695" s="74">
        <v>0.2</v>
      </c>
      <c r="L1695" s="74">
        <v>5.67</v>
      </c>
      <c r="M1695" s="74">
        <v>9.51</v>
      </c>
      <c r="N1695" s="74">
        <v>2.86</v>
      </c>
      <c r="O1695" s="74">
        <v>0.55000000000000004</v>
      </c>
      <c r="P1695" s="74">
        <v>0</v>
      </c>
      <c r="Q1695" s="74">
        <v>0</v>
      </c>
      <c r="R1695" s="74">
        <v>2.4900000000000002</v>
      </c>
      <c r="S1695" s="74">
        <v>0</v>
      </c>
      <c r="T1695" s="74">
        <v>0</v>
      </c>
      <c r="U1695" s="74">
        <v>8.0000000000000002E-3</v>
      </c>
      <c r="V1695" s="74">
        <v>8.8739999999999988</v>
      </c>
      <c r="W1695" s="74">
        <v>1.739999826</v>
      </c>
      <c r="X1695" s="74">
        <v>1125.866</v>
      </c>
      <c r="Y1695" s="74">
        <v>790</v>
      </c>
      <c r="Z1695" s="74">
        <v>0.85690274033778735</v>
      </c>
      <c r="AA1695" s="74">
        <v>0.14309725966221271</v>
      </c>
      <c r="AB1695" s="74">
        <v>8.0789055688211585E-4</v>
      </c>
      <c r="AC1695" s="74">
        <v>8.0789055688211542E-4</v>
      </c>
      <c r="AD1695" t="s">
        <v>5810</v>
      </c>
    </row>
    <row r="1696" spans="1:30">
      <c r="A1696" s="165" t="s">
        <v>6350</v>
      </c>
      <c r="C1696" s="165" t="s">
        <v>8444</v>
      </c>
      <c r="D1696" s="169" t="s">
        <v>3451</v>
      </c>
      <c r="E1696" s="169" t="s">
        <v>3453</v>
      </c>
      <c r="F1696" s="174">
        <v>36.404000000000003</v>
      </c>
      <c r="G1696" s="174">
        <v>25.396000000000001</v>
      </c>
      <c r="H1696" s="74">
        <v>51.89</v>
      </c>
      <c r="I1696" s="74">
        <v>1.19</v>
      </c>
      <c r="J1696" s="74">
        <v>15.6</v>
      </c>
      <c r="K1696" s="74">
        <v>0.21</v>
      </c>
      <c r="L1696" s="74">
        <v>5.3</v>
      </c>
      <c r="M1696" s="74">
        <v>8.43</v>
      </c>
      <c r="N1696" s="74">
        <v>3.16</v>
      </c>
      <c r="O1696" s="74">
        <v>0.71</v>
      </c>
      <c r="P1696" s="74">
        <v>0</v>
      </c>
      <c r="Q1696" s="74">
        <v>0</v>
      </c>
      <c r="R1696" s="74">
        <v>2.71</v>
      </c>
      <c r="S1696" s="74">
        <v>0</v>
      </c>
      <c r="T1696" s="74">
        <v>0</v>
      </c>
      <c r="U1696" s="74">
        <v>1.23E-2</v>
      </c>
      <c r="V1696" s="74">
        <v>8.6615000000000002</v>
      </c>
      <c r="W1696" s="74">
        <v>1.6983331635000001</v>
      </c>
      <c r="X1696" s="74">
        <v>1107.9380000000001</v>
      </c>
      <c r="Y1696" s="74">
        <v>930</v>
      </c>
      <c r="Z1696" s="74">
        <v>0.81959913083341451</v>
      </c>
      <c r="AA1696" s="74">
        <v>0.18040086916658549</v>
      </c>
      <c r="AB1696" s="74">
        <v>1.5218401650237629E-4</v>
      </c>
      <c r="AC1696" s="74">
        <v>1.5218401650237629E-4</v>
      </c>
      <c r="AD1696" t="s">
        <v>5810</v>
      </c>
    </row>
    <row r="1697" spans="1:30">
      <c r="A1697" s="165" t="s">
        <v>6351</v>
      </c>
      <c r="C1697" s="165" t="s">
        <v>8444</v>
      </c>
      <c r="D1697" s="169" t="s">
        <v>3451</v>
      </c>
      <c r="E1697" s="169" t="s">
        <v>3453</v>
      </c>
      <c r="F1697" s="174">
        <v>36.404000000000003</v>
      </c>
      <c r="G1697" s="174">
        <v>25.396000000000001</v>
      </c>
      <c r="H1697" s="74">
        <v>52.9</v>
      </c>
      <c r="I1697" s="74">
        <v>1.1499999999999999</v>
      </c>
      <c r="J1697" s="74">
        <v>15.85</v>
      </c>
      <c r="K1697" s="74">
        <v>0.18</v>
      </c>
      <c r="L1697" s="74">
        <v>5.1100000000000003</v>
      </c>
      <c r="M1697" s="74">
        <v>9.2899999999999991</v>
      </c>
      <c r="N1697" s="74">
        <v>2.91</v>
      </c>
      <c r="O1697" s="74">
        <v>0.76</v>
      </c>
      <c r="P1697" s="74">
        <v>0</v>
      </c>
      <c r="Q1697" s="74">
        <v>0</v>
      </c>
      <c r="R1697" s="74">
        <v>2.57</v>
      </c>
      <c r="S1697" s="74">
        <v>0</v>
      </c>
      <c r="T1697" s="74">
        <v>0</v>
      </c>
      <c r="U1697" s="74">
        <v>0.11899999999999999</v>
      </c>
      <c r="V1697" s="74">
        <v>8.16</v>
      </c>
      <c r="W1697" s="74">
        <v>1.59999984</v>
      </c>
      <c r="X1697" s="74">
        <v>1122.2139999999999</v>
      </c>
      <c r="Y1697" s="74">
        <v>2520</v>
      </c>
      <c r="Z1697" s="74">
        <v>0.35323624760441852</v>
      </c>
      <c r="AA1697" s="74">
        <v>0.64676375239558148</v>
      </c>
      <c r="AB1697" s="74">
        <v>5.2845475558304907E-4</v>
      </c>
      <c r="AC1697" s="74">
        <v>5.2845475558304907E-4</v>
      </c>
      <c r="AD1697" t="s">
        <v>5810</v>
      </c>
    </row>
    <row r="1698" spans="1:30">
      <c r="A1698" s="165" t="s">
        <v>6352</v>
      </c>
      <c r="C1698" s="165" t="s">
        <v>8444</v>
      </c>
      <c r="D1698" s="169" t="s">
        <v>3451</v>
      </c>
      <c r="E1698" s="169" t="s">
        <v>3453</v>
      </c>
      <c r="F1698" s="174">
        <v>36.404000000000003</v>
      </c>
      <c r="G1698" s="174">
        <v>25.396000000000001</v>
      </c>
      <c r="H1698" s="74">
        <v>51.98</v>
      </c>
      <c r="I1698" s="74">
        <v>1.23</v>
      </c>
      <c r="J1698" s="74">
        <v>16.87</v>
      </c>
      <c r="K1698" s="74">
        <v>0.23</v>
      </c>
      <c r="L1698" s="74">
        <v>5.32</v>
      </c>
      <c r="M1698" s="74">
        <v>9.5299999999999994</v>
      </c>
      <c r="N1698" s="74">
        <v>3.42</v>
      </c>
      <c r="O1698" s="74">
        <v>0.41</v>
      </c>
      <c r="P1698" s="74">
        <v>0</v>
      </c>
      <c r="Q1698" s="74">
        <v>0</v>
      </c>
      <c r="R1698" s="74">
        <v>1.6</v>
      </c>
      <c r="S1698" s="74">
        <v>0</v>
      </c>
      <c r="T1698" s="74">
        <v>0</v>
      </c>
      <c r="U1698" s="74">
        <v>3.2000000000000002E-3</v>
      </c>
      <c r="V1698" s="74">
        <v>7.8285000000000009</v>
      </c>
      <c r="W1698" s="74">
        <v>1.5349998465000001</v>
      </c>
      <c r="X1698" s="74">
        <v>1126.1980000000001</v>
      </c>
      <c r="Y1698" s="74">
        <v>360</v>
      </c>
      <c r="Z1698" s="74">
        <v>0.85681220573384664</v>
      </c>
      <c r="AA1698" s="74">
        <v>0.14318779426615341</v>
      </c>
      <c r="AB1698" s="74">
        <v>2.1137330118236339E-4</v>
      </c>
      <c r="AC1698" s="74">
        <v>2.1137330118236339E-4</v>
      </c>
      <c r="AD1698" t="s">
        <v>5810</v>
      </c>
    </row>
    <row r="1699" spans="1:30">
      <c r="A1699" s="165" t="s">
        <v>6353</v>
      </c>
      <c r="C1699" s="165" t="s">
        <v>8444</v>
      </c>
      <c r="D1699" s="169" t="s">
        <v>3451</v>
      </c>
      <c r="E1699" s="169" t="s">
        <v>3453</v>
      </c>
      <c r="F1699" s="174">
        <v>36.404000000000003</v>
      </c>
      <c r="G1699" s="174">
        <v>25.396000000000001</v>
      </c>
      <c r="H1699" s="74">
        <v>54.12</v>
      </c>
      <c r="I1699" s="74">
        <v>1.33</v>
      </c>
      <c r="J1699" s="74">
        <v>15.6</v>
      </c>
      <c r="K1699" s="74">
        <v>0.17</v>
      </c>
      <c r="L1699" s="74">
        <v>3.83</v>
      </c>
      <c r="M1699" s="74">
        <v>7.65</v>
      </c>
      <c r="N1699" s="74">
        <v>3.94</v>
      </c>
      <c r="O1699" s="74">
        <v>0.99</v>
      </c>
      <c r="P1699" s="74">
        <v>0</v>
      </c>
      <c r="Q1699" s="74">
        <v>0</v>
      </c>
      <c r="R1699" s="74">
        <v>3.28</v>
      </c>
      <c r="S1699" s="74">
        <v>0</v>
      </c>
      <c r="T1699" s="74">
        <v>0</v>
      </c>
      <c r="U1699" s="74">
        <v>1.61E-2</v>
      </c>
      <c r="V1699" s="74">
        <v>8.0410000000000004</v>
      </c>
      <c r="W1699" s="74">
        <v>1.576666509</v>
      </c>
      <c r="X1699" s="74">
        <v>1094.99</v>
      </c>
      <c r="Y1699" s="74">
        <v>1190</v>
      </c>
      <c r="Z1699" s="74">
        <v>0.82477915250525125</v>
      </c>
      <c r="AA1699" s="74">
        <v>0.17522084749474881</v>
      </c>
      <c r="AB1699" s="74">
        <v>9.5034880078188584E-4</v>
      </c>
      <c r="AC1699" s="74">
        <v>9.503488007818853E-4</v>
      </c>
      <c r="AD1699" t="s">
        <v>5810</v>
      </c>
    </row>
    <row r="1700" spans="1:30">
      <c r="A1700" s="165" t="s">
        <v>6354</v>
      </c>
      <c r="C1700" s="165" t="s">
        <v>8444</v>
      </c>
      <c r="D1700" s="169" t="s">
        <v>3451</v>
      </c>
      <c r="E1700" s="169" t="s">
        <v>3453</v>
      </c>
      <c r="F1700" s="174">
        <v>36.404000000000003</v>
      </c>
      <c r="G1700" s="174">
        <v>25.396000000000001</v>
      </c>
      <c r="H1700" s="74">
        <v>52.2</v>
      </c>
      <c r="I1700" s="74">
        <v>1.08</v>
      </c>
      <c r="J1700" s="74">
        <v>16.53</v>
      </c>
      <c r="K1700" s="74">
        <v>0.24</v>
      </c>
      <c r="L1700" s="74">
        <v>5.4</v>
      </c>
      <c r="M1700" s="74">
        <v>9.5299999999999994</v>
      </c>
      <c r="N1700" s="74">
        <v>3.24</v>
      </c>
      <c r="O1700" s="74">
        <v>0.43</v>
      </c>
      <c r="P1700" s="74">
        <v>0</v>
      </c>
      <c r="Q1700" s="74">
        <v>0</v>
      </c>
      <c r="R1700" s="74">
        <v>1.17</v>
      </c>
      <c r="S1700" s="74">
        <v>0</v>
      </c>
      <c r="T1700" s="74">
        <v>0</v>
      </c>
      <c r="U1700" s="74">
        <v>1.9900000000000001E-2</v>
      </c>
      <c r="V1700" s="74">
        <v>8.2620000000000005</v>
      </c>
      <c r="W1700" s="74">
        <v>1.619999838</v>
      </c>
      <c r="X1700" s="74">
        <v>1126.1980000000001</v>
      </c>
      <c r="Y1700" s="74">
        <v>530</v>
      </c>
      <c r="Z1700" s="74">
        <v>0.37274660396327752</v>
      </c>
      <c r="AA1700" s="74">
        <v>0.62725339603672259</v>
      </c>
      <c r="AB1700" s="74">
        <v>1.571191352851121E-4</v>
      </c>
      <c r="AC1700" s="74">
        <v>1.571191352851121E-4</v>
      </c>
      <c r="AD1700" t="s">
        <v>5810</v>
      </c>
    </row>
    <row r="1701" spans="1:30">
      <c r="A1701" s="165" t="s">
        <v>6370</v>
      </c>
      <c r="C1701" s="165" t="s">
        <v>8444</v>
      </c>
      <c r="D1701" s="169" t="s">
        <v>3451</v>
      </c>
      <c r="E1701" s="169" t="s">
        <v>3453</v>
      </c>
      <c r="F1701" s="174">
        <v>36.404000000000003</v>
      </c>
      <c r="G1701" s="174">
        <v>25.396000000000001</v>
      </c>
      <c r="H1701" s="74">
        <v>52.14</v>
      </c>
      <c r="I1701" s="74">
        <v>1.05</v>
      </c>
      <c r="J1701" s="74">
        <v>17.190000000000001</v>
      </c>
      <c r="K1701" s="74">
        <v>0.13</v>
      </c>
      <c r="L1701" s="74">
        <v>5</v>
      </c>
      <c r="M1701" s="74">
        <v>9.57</v>
      </c>
      <c r="N1701" s="74">
        <v>3.38</v>
      </c>
      <c r="O1701" s="74">
        <v>0.42</v>
      </c>
      <c r="P1701" s="74">
        <v>0</v>
      </c>
      <c r="Q1701" s="74">
        <v>0</v>
      </c>
      <c r="R1701" s="74">
        <v>1.75</v>
      </c>
      <c r="S1701" s="74">
        <v>0</v>
      </c>
      <c r="T1701" s="74">
        <v>0</v>
      </c>
      <c r="U1701" s="74">
        <v>3.7000000000000002E-3</v>
      </c>
      <c r="V1701" s="74">
        <v>7.4969999999999999</v>
      </c>
      <c r="W1701" s="74">
        <v>1.469999853</v>
      </c>
      <c r="X1701" s="74">
        <v>1126.8620000000001</v>
      </c>
      <c r="Y1701" s="74">
        <v>410</v>
      </c>
      <c r="Z1701" s="74">
        <v>0.86494518707525903</v>
      </c>
      <c r="AA1701" s="74">
        <v>0.135054812924741</v>
      </c>
      <c r="AB1701" s="74">
        <v>1.428018603347051E-3</v>
      </c>
      <c r="AC1701" s="74">
        <v>1.4280186033470499E-3</v>
      </c>
      <c r="AD1701" t="s">
        <v>5810</v>
      </c>
    </row>
    <row r="1702" spans="1:30">
      <c r="A1702" s="165" t="s">
        <v>6371</v>
      </c>
      <c r="C1702" s="165" t="s">
        <v>8444</v>
      </c>
      <c r="D1702" s="169" t="s">
        <v>3451</v>
      </c>
      <c r="E1702" s="169" t="s">
        <v>3453</v>
      </c>
      <c r="F1702" s="174">
        <v>36.404000000000003</v>
      </c>
      <c r="G1702" s="174">
        <v>25.396000000000001</v>
      </c>
      <c r="H1702" s="74">
        <v>53.85</v>
      </c>
      <c r="I1702" s="74">
        <v>1.25</v>
      </c>
      <c r="J1702" s="74">
        <v>15.74</v>
      </c>
      <c r="K1702" s="74">
        <v>0.15</v>
      </c>
      <c r="L1702" s="74">
        <v>3.95</v>
      </c>
      <c r="M1702" s="74">
        <v>7.6</v>
      </c>
      <c r="N1702" s="74">
        <v>3.42</v>
      </c>
      <c r="O1702" s="74">
        <v>0.95</v>
      </c>
      <c r="P1702" s="74">
        <v>0</v>
      </c>
      <c r="Q1702" s="74">
        <v>0</v>
      </c>
      <c r="R1702" s="74">
        <v>3.23</v>
      </c>
      <c r="S1702" s="74">
        <v>0</v>
      </c>
      <c r="T1702" s="74">
        <v>0</v>
      </c>
      <c r="U1702" s="74">
        <v>1.5699999999999999E-2</v>
      </c>
      <c r="V1702" s="74">
        <v>7.8455000000000004</v>
      </c>
      <c r="W1702" s="74">
        <v>1.5383331794999999</v>
      </c>
      <c r="X1702" s="74">
        <v>1094.1600000000001</v>
      </c>
      <c r="Y1702" s="74">
        <v>1180</v>
      </c>
      <c r="Z1702" s="74">
        <v>0.82405005108628648</v>
      </c>
      <c r="AA1702" s="74">
        <v>0.17594994891371349</v>
      </c>
      <c r="AB1702" s="74">
        <v>7.8236862354511645E-4</v>
      </c>
      <c r="AC1702" s="74">
        <v>7.8236862354511623E-4</v>
      </c>
      <c r="AD1702" t="s">
        <v>5810</v>
      </c>
    </row>
    <row r="1703" spans="1:30">
      <c r="A1703" s="165" t="s">
        <v>6372</v>
      </c>
      <c r="C1703" s="165" t="s">
        <v>8444</v>
      </c>
      <c r="D1703" s="169" t="s">
        <v>3451</v>
      </c>
      <c r="E1703" s="169" t="s">
        <v>3453</v>
      </c>
      <c r="F1703" s="174">
        <v>36.404000000000003</v>
      </c>
      <c r="G1703" s="174">
        <v>25.396000000000001</v>
      </c>
      <c r="H1703" s="74">
        <v>49.34</v>
      </c>
      <c r="I1703" s="74">
        <v>0.97</v>
      </c>
      <c r="J1703" s="74">
        <v>16.88</v>
      </c>
      <c r="K1703" s="74">
        <v>0.33</v>
      </c>
      <c r="L1703" s="74">
        <v>5.34</v>
      </c>
      <c r="M1703" s="74">
        <v>10.07</v>
      </c>
      <c r="N1703" s="74">
        <v>2.86</v>
      </c>
      <c r="O1703" s="74">
        <v>0.56999999999999995</v>
      </c>
      <c r="P1703" s="74">
        <v>0</v>
      </c>
      <c r="Q1703" s="74">
        <v>0</v>
      </c>
      <c r="R1703" s="74">
        <v>1.65</v>
      </c>
      <c r="S1703" s="74">
        <v>0</v>
      </c>
      <c r="T1703" s="74">
        <v>0</v>
      </c>
      <c r="U1703" s="74">
        <v>5.1200000000000002E-2</v>
      </c>
      <c r="V1703" s="74">
        <v>9.2225000000000001</v>
      </c>
      <c r="W1703" s="74">
        <v>1.8083331524999999</v>
      </c>
      <c r="X1703" s="74">
        <v>1135.162</v>
      </c>
      <c r="Y1703" s="74">
        <v>1210</v>
      </c>
      <c r="Z1703" s="74">
        <v>0.34026622281961832</v>
      </c>
      <c r="AA1703" s="74">
        <v>0.65973377718038162</v>
      </c>
      <c r="AB1703" s="74">
        <v>5.9765110978172748E-4</v>
      </c>
      <c r="AC1703" s="74">
        <v>5.9765110978172737E-4</v>
      </c>
      <c r="AD1703" t="s">
        <v>5810</v>
      </c>
    </row>
    <row r="1704" spans="1:30">
      <c r="A1704" s="165" t="s">
        <v>6373</v>
      </c>
      <c r="C1704" s="165" t="s">
        <v>8444</v>
      </c>
      <c r="D1704" s="169" t="s">
        <v>3451</v>
      </c>
      <c r="E1704" s="169" t="s">
        <v>3453</v>
      </c>
      <c r="F1704" s="174">
        <v>36.404000000000003</v>
      </c>
      <c r="G1704" s="174">
        <v>25.396000000000001</v>
      </c>
      <c r="H1704" s="74">
        <v>47.3</v>
      </c>
      <c r="I1704" s="74">
        <v>0.81</v>
      </c>
      <c r="J1704" s="74">
        <v>18.399999999999999</v>
      </c>
      <c r="K1704" s="74">
        <v>0.27</v>
      </c>
      <c r="L1704" s="74">
        <v>6.67</v>
      </c>
      <c r="M1704" s="74">
        <v>11.67</v>
      </c>
      <c r="N1704" s="74">
        <v>2.48</v>
      </c>
      <c r="O1704" s="74">
        <v>0.28000000000000003</v>
      </c>
      <c r="P1704" s="74">
        <v>0</v>
      </c>
      <c r="Q1704" s="74">
        <v>0</v>
      </c>
      <c r="R1704" s="74">
        <v>1.48</v>
      </c>
      <c r="S1704" s="74">
        <v>0</v>
      </c>
      <c r="T1704" s="74">
        <v>0</v>
      </c>
      <c r="U1704" s="74">
        <v>8.0100000000000005E-2</v>
      </c>
      <c r="V1704" s="74">
        <v>8.6189999999999998</v>
      </c>
      <c r="W1704" s="74">
        <v>1.689999831</v>
      </c>
      <c r="X1704" s="74">
        <v>1161.722</v>
      </c>
      <c r="Y1704" s="74">
        <v>1710</v>
      </c>
      <c r="Z1704" s="74">
        <v>0.22558173785754659</v>
      </c>
      <c r="AA1704" s="74">
        <v>0.77441826214245346</v>
      </c>
      <c r="AB1704" s="74">
        <v>5.4310749991629296E-4</v>
      </c>
      <c r="AC1704" s="74">
        <v>5.4310749991629285E-4</v>
      </c>
      <c r="AD1704" t="s">
        <v>5810</v>
      </c>
    </row>
    <row r="1705" spans="1:30">
      <c r="A1705" s="165" t="s">
        <v>6374</v>
      </c>
      <c r="C1705" s="165" t="s">
        <v>8444</v>
      </c>
      <c r="D1705" s="169" t="s">
        <v>3451</v>
      </c>
      <c r="E1705" s="169" t="s">
        <v>3453</v>
      </c>
      <c r="F1705" s="174">
        <v>36.404000000000003</v>
      </c>
      <c r="G1705" s="174">
        <v>25.396000000000001</v>
      </c>
      <c r="H1705" s="74">
        <v>56.18</v>
      </c>
      <c r="I1705" s="74">
        <v>1.28</v>
      </c>
      <c r="J1705" s="74">
        <v>16.29</v>
      </c>
      <c r="K1705" s="74">
        <v>0</v>
      </c>
      <c r="L1705" s="74">
        <v>2.78</v>
      </c>
      <c r="M1705" s="74">
        <v>6.89</v>
      </c>
      <c r="N1705" s="74">
        <v>4.01</v>
      </c>
      <c r="O1705" s="74">
        <v>1.33</v>
      </c>
      <c r="P1705" s="74">
        <v>0</v>
      </c>
      <c r="Q1705" s="74">
        <v>0</v>
      </c>
      <c r="R1705" s="74">
        <v>3.21</v>
      </c>
      <c r="S1705" s="74">
        <v>0</v>
      </c>
      <c r="T1705" s="74">
        <v>0</v>
      </c>
      <c r="U1705" s="74">
        <v>2.6700000000000002E-2</v>
      </c>
      <c r="V1705" s="74">
        <v>7.0890000000000004</v>
      </c>
      <c r="W1705" s="74">
        <v>1.3899998609999999</v>
      </c>
      <c r="X1705" s="74">
        <v>1082.374</v>
      </c>
      <c r="Y1705" s="74">
        <v>1330</v>
      </c>
      <c r="Z1705" s="74">
        <v>0.72438666111255867</v>
      </c>
      <c r="AA1705" s="74">
        <v>0.27561333888744138</v>
      </c>
      <c r="AB1705" s="74">
        <v>1.0867300646040441E-3</v>
      </c>
      <c r="AC1705" s="74">
        <v>1.0867300646040441E-3</v>
      </c>
      <c r="AD1705" t="s">
        <v>5810</v>
      </c>
    </row>
    <row r="1706" spans="1:30">
      <c r="A1706" s="165" t="s">
        <v>6375</v>
      </c>
      <c r="C1706" s="165" t="s">
        <v>8444</v>
      </c>
      <c r="D1706" s="169" t="s">
        <v>3451</v>
      </c>
      <c r="E1706" s="169" t="s">
        <v>3453</v>
      </c>
      <c r="F1706" s="174">
        <v>36.404000000000003</v>
      </c>
      <c r="G1706" s="174">
        <v>25.396000000000001</v>
      </c>
      <c r="H1706" s="74">
        <v>55.15</v>
      </c>
      <c r="I1706" s="74">
        <v>1.07</v>
      </c>
      <c r="J1706" s="74">
        <v>16.510000000000002</v>
      </c>
      <c r="K1706" s="74">
        <v>0.25</v>
      </c>
      <c r="L1706" s="74">
        <v>2.96</v>
      </c>
      <c r="M1706" s="74">
        <v>7.07</v>
      </c>
      <c r="N1706" s="74">
        <v>3.78</v>
      </c>
      <c r="O1706" s="74">
        <v>1.1399999999999999</v>
      </c>
      <c r="P1706" s="74">
        <v>0</v>
      </c>
      <c r="Q1706" s="74">
        <v>0</v>
      </c>
      <c r="R1706" s="74">
        <v>3.24</v>
      </c>
      <c r="S1706" s="74">
        <v>0</v>
      </c>
      <c r="T1706" s="74">
        <v>0</v>
      </c>
      <c r="U1706" s="74">
        <v>2.9100000000000001E-2</v>
      </c>
      <c r="V1706" s="74">
        <v>7.1739999999999986</v>
      </c>
      <c r="W1706" s="74">
        <v>1.406666526</v>
      </c>
      <c r="X1706" s="74">
        <v>1085.3620000000001</v>
      </c>
      <c r="Y1706" s="74">
        <v>1390</v>
      </c>
      <c r="Z1706" s="74">
        <v>0.71046697061349307</v>
      </c>
      <c r="AA1706" s="74">
        <v>0.28953302938650688</v>
      </c>
      <c r="AB1706" s="74">
        <v>7.8381878311584228E-4</v>
      </c>
      <c r="AC1706" s="74">
        <v>7.8381878311584218E-4</v>
      </c>
      <c r="AD1706" t="s">
        <v>5810</v>
      </c>
    </row>
    <row r="1707" spans="1:30">
      <c r="A1707" s="165" t="s">
        <v>6376</v>
      </c>
      <c r="C1707" s="165" t="s">
        <v>8444</v>
      </c>
      <c r="D1707" s="169" t="s">
        <v>3451</v>
      </c>
      <c r="E1707" s="169" t="s">
        <v>3453</v>
      </c>
      <c r="F1707" s="174">
        <v>36.404000000000003</v>
      </c>
      <c r="G1707" s="174">
        <v>25.396000000000001</v>
      </c>
      <c r="H1707" s="74">
        <v>52.37</v>
      </c>
      <c r="I1707" s="74">
        <v>0.99</v>
      </c>
      <c r="J1707" s="74">
        <v>16.12</v>
      </c>
      <c r="K1707" s="74">
        <v>0.11</v>
      </c>
      <c r="L1707" s="74">
        <v>5.08</v>
      </c>
      <c r="M1707" s="74">
        <v>7.92</v>
      </c>
      <c r="N1707" s="74">
        <v>3.39</v>
      </c>
      <c r="O1707" s="74">
        <v>0.65</v>
      </c>
      <c r="P1707" s="74">
        <v>0</v>
      </c>
      <c r="Q1707" s="74">
        <v>0</v>
      </c>
      <c r="R1707" s="74">
        <v>2.5</v>
      </c>
      <c r="S1707" s="74">
        <v>0</v>
      </c>
      <c r="T1707" s="74">
        <v>0</v>
      </c>
      <c r="U1707" s="74">
        <v>1.52E-2</v>
      </c>
      <c r="V1707" s="74">
        <v>8.1344999999999992</v>
      </c>
      <c r="W1707" s="74">
        <v>1.5949998405000001</v>
      </c>
      <c r="X1707" s="74">
        <v>1099.472</v>
      </c>
      <c r="Y1707" s="74">
        <v>880</v>
      </c>
      <c r="Z1707" s="74">
        <v>0.75494802325923149</v>
      </c>
      <c r="AA1707" s="74">
        <v>0.24505197674076859</v>
      </c>
      <c r="AB1707" s="74">
        <v>6.7863177289542655E-4</v>
      </c>
      <c r="AC1707" s="74">
        <v>6.7863177289542655E-4</v>
      </c>
      <c r="AD1707" t="s">
        <v>5810</v>
      </c>
    </row>
    <row r="1708" spans="1:30">
      <c r="A1708" s="165" t="s">
        <v>6377</v>
      </c>
      <c r="C1708" s="165" t="s">
        <v>8444</v>
      </c>
      <c r="D1708" s="169" t="s">
        <v>3451</v>
      </c>
      <c r="E1708" s="169" t="s">
        <v>3453</v>
      </c>
      <c r="F1708" s="174">
        <v>36.404000000000003</v>
      </c>
      <c r="G1708" s="174">
        <v>25.396000000000001</v>
      </c>
      <c r="H1708" s="74">
        <v>62.77</v>
      </c>
      <c r="I1708" s="74">
        <v>0.76</v>
      </c>
      <c r="J1708" s="74">
        <v>15.76</v>
      </c>
      <c r="K1708" s="74">
        <v>7.0000000000000007E-2</v>
      </c>
      <c r="L1708" s="74">
        <v>0.96</v>
      </c>
      <c r="M1708" s="74">
        <v>3.71</v>
      </c>
      <c r="N1708" s="74">
        <v>4.8899999999999997</v>
      </c>
      <c r="O1708" s="74">
        <v>2.21</v>
      </c>
      <c r="P1708" s="74">
        <v>0</v>
      </c>
      <c r="Q1708" s="74">
        <v>0</v>
      </c>
      <c r="R1708" s="74">
        <v>2.71</v>
      </c>
      <c r="S1708" s="74">
        <v>0</v>
      </c>
      <c r="T1708" s="74">
        <v>0</v>
      </c>
      <c r="U1708" s="74">
        <v>7.9000000000000008E-3</v>
      </c>
      <c r="V1708" s="74">
        <v>4.9809999999999999</v>
      </c>
      <c r="W1708" s="74">
        <v>0.97666656899999993</v>
      </c>
      <c r="X1708" s="74">
        <v>1029.586</v>
      </c>
      <c r="Y1708" s="74">
        <v>740</v>
      </c>
      <c r="Z1708" s="74">
        <v>0.82760102577881933</v>
      </c>
      <c r="AA1708" s="74">
        <v>0.17239897422118061</v>
      </c>
      <c r="AB1708" s="74">
        <v>4.3132803836853521E-4</v>
      </c>
      <c r="AC1708" s="74">
        <v>4.3132803836853489E-4</v>
      </c>
      <c r="AD1708" t="s">
        <v>5810</v>
      </c>
    </row>
    <row r="1709" spans="1:30">
      <c r="A1709" s="165" t="s">
        <v>6378</v>
      </c>
      <c r="C1709" s="165" t="s">
        <v>8444</v>
      </c>
      <c r="D1709" s="169" t="s">
        <v>3451</v>
      </c>
      <c r="E1709" s="169" t="s">
        <v>3453</v>
      </c>
      <c r="F1709" s="174">
        <v>36.404000000000003</v>
      </c>
      <c r="G1709" s="174">
        <v>25.396000000000001</v>
      </c>
      <c r="H1709" s="74">
        <v>65.61</v>
      </c>
      <c r="I1709" s="74">
        <v>0.59</v>
      </c>
      <c r="J1709" s="74">
        <v>13.62</v>
      </c>
      <c r="K1709" s="74">
        <v>0.19</v>
      </c>
      <c r="L1709" s="74">
        <v>0.6</v>
      </c>
      <c r="M1709" s="74">
        <v>2.62</v>
      </c>
      <c r="N1709" s="74">
        <v>4.63</v>
      </c>
      <c r="O1709" s="74">
        <v>2.67</v>
      </c>
      <c r="P1709" s="74">
        <v>0</v>
      </c>
      <c r="Q1709" s="74">
        <v>0</v>
      </c>
      <c r="R1709" s="74">
        <v>3.56</v>
      </c>
      <c r="S1709" s="74">
        <v>0</v>
      </c>
      <c r="T1709" s="74">
        <v>0</v>
      </c>
      <c r="U1709" s="74">
        <v>9.4999999999999998E-3</v>
      </c>
      <c r="V1709" s="74">
        <v>4.42</v>
      </c>
      <c r="W1709" s="74">
        <v>0.86666657999999996</v>
      </c>
      <c r="X1709" s="74">
        <v>1011.492</v>
      </c>
      <c r="Y1709" s="74">
        <v>1040</v>
      </c>
      <c r="Z1709" s="74">
        <v>0.87294880071163228</v>
      </c>
      <c r="AA1709" s="74">
        <v>0.12705119928836761</v>
      </c>
      <c r="AB1709" s="74">
        <v>1.245877009252437E-3</v>
      </c>
      <c r="AC1709" s="74">
        <v>1.245877009252437E-3</v>
      </c>
      <c r="AD1709" t="s">
        <v>5810</v>
      </c>
    </row>
    <row r="1710" spans="1:30">
      <c r="A1710" s="165" t="s">
        <v>6379</v>
      </c>
      <c r="C1710" s="165" t="s">
        <v>8444</v>
      </c>
      <c r="D1710" s="169" t="s">
        <v>3451</v>
      </c>
      <c r="E1710" s="169" t="s">
        <v>3453</v>
      </c>
      <c r="F1710" s="174">
        <v>36.404000000000003</v>
      </c>
      <c r="G1710" s="174">
        <v>25.396000000000001</v>
      </c>
      <c r="H1710" s="74">
        <v>66.52</v>
      </c>
      <c r="I1710" s="74">
        <v>0.49</v>
      </c>
      <c r="J1710" s="74">
        <v>14.22</v>
      </c>
      <c r="K1710" s="74">
        <v>0.15</v>
      </c>
      <c r="L1710" s="74">
        <v>0.57999999999999996</v>
      </c>
      <c r="M1710" s="74">
        <v>2.5499999999999998</v>
      </c>
      <c r="N1710" s="74">
        <v>3.91</v>
      </c>
      <c r="O1710" s="74">
        <v>2.67</v>
      </c>
      <c r="P1710" s="74">
        <v>0</v>
      </c>
      <c r="Q1710" s="74">
        <v>0</v>
      </c>
      <c r="R1710" s="74">
        <v>3.59</v>
      </c>
      <c r="S1710" s="74">
        <v>0</v>
      </c>
      <c r="T1710" s="74">
        <v>0</v>
      </c>
      <c r="U1710" s="74">
        <v>6.8999999999999999E-3</v>
      </c>
      <c r="V1710" s="74">
        <v>4.2160000000000002</v>
      </c>
      <c r="W1710" s="74">
        <v>0.82666658399999993</v>
      </c>
      <c r="X1710" s="74">
        <v>1010.33</v>
      </c>
      <c r="Y1710" s="74">
        <v>1020</v>
      </c>
      <c r="Z1710" s="74">
        <v>0.90815230032695071</v>
      </c>
      <c r="AA1710" s="74">
        <v>9.184769967304926E-2</v>
      </c>
      <c r="AB1710" s="74">
        <v>5.7441846924331927E-4</v>
      </c>
      <c r="AC1710" s="74">
        <v>5.7441846924331937E-4</v>
      </c>
      <c r="AD1710" t="s">
        <v>5810</v>
      </c>
    </row>
    <row r="1711" spans="1:30">
      <c r="A1711" s="165" t="s">
        <v>6380</v>
      </c>
      <c r="C1711" s="165" t="s">
        <v>8444</v>
      </c>
      <c r="D1711" s="169" t="s">
        <v>3451</v>
      </c>
      <c r="E1711" s="169" t="s">
        <v>3453</v>
      </c>
      <c r="F1711" s="174">
        <v>36.404000000000003</v>
      </c>
      <c r="G1711" s="174">
        <v>25.396000000000001</v>
      </c>
      <c r="H1711" s="74">
        <v>66.05</v>
      </c>
      <c r="I1711" s="74">
        <v>0.41</v>
      </c>
      <c r="J1711" s="74">
        <v>14.39</v>
      </c>
      <c r="K1711" s="74">
        <v>0.17</v>
      </c>
      <c r="L1711" s="74">
        <v>0.54</v>
      </c>
      <c r="M1711" s="74">
        <v>2.87</v>
      </c>
      <c r="N1711" s="74">
        <v>4.6500000000000004</v>
      </c>
      <c r="O1711" s="74">
        <v>2.62</v>
      </c>
      <c r="P1711" s="74">
        <v>0</v>
      </c>
      <c r="Q1711" s="74">
        <v>0</v>
      </c>
      <c r="R1711" s="74">
        <v>3.3</v>
      </c>
      <c r="S1711" s="74">
        <v>0</v>
      </c>
      <c r="T1711" s="74">
        <v>0</v>
      </c>
      <c r="U1711" s="74">
        <v>7.9000000000000008E-3</v>
      </c>
      <c r="V1711" s="74">
        <v>3.9525000000000001</v>
      </c>
      <c r="W1711" s="74">
        <v>0.77499992249999994</v>
      </c>
      <c r="X1711" s="74">
        <v>1015.6420000000001</v>
      </c>
      <c r="Y1711" s="74">
        <v>910</v>
      </c>
      <c r="Z1711" s="74">
        <v>0.87516644180905678</v>
      </c>
      <c r="AA1711" s="74">
        <v>0.1248335581909432</v>
      </c>
      <c r="AB1711" s="74">
        <v>1.7903687054096221E-3</v>
      </c>
      <c r="AC1711" s="74">
        <v>1.7903687054096199E-3</v>
      </c>
      <c r="AD1711" t="s">
        <v>5810</v>
      </c>
    </row>
    <row r="1712" spans="1:30">
      <c r="A1712" s="165" t="s">
        <v>6381</v>
      </c>
      <c r="C1712" s="165" t="s">
        <v>8444</v>
      </c>
      <c r="D1712" s="169" t="s">
        <v>3451</v>
      </c>
      <c r="E1712" s="169" t="s">
        <v>3453</v>
      </c>
      <c r="F1712" s="174">
        <v>36.404000000000003</v>
      </c>
      <c r="G1712" s="174">
        <v>25.396000000000001</v>
      </c>
      <c r="H1712" s="74">
        <v>66.16</v>
      </c>
      <c r="I1712" s="74">
        <v>0.62</v>
      </c>
      <c r="J1712" s="74">
        <v>13.98</v>
      </c>
      <c r="K1712" s="74">
        <v>0.18</v>
      </c>
      <c r="L1712" s="74">
        <v>0.49</v>
      </c>
      <c r="M1712" s="74">
        <v>2.34</v>
      </c>
      <c r="N1712" s="74">
        <v>4.7699999999999996</v>
      </c>
      <c r="O1712" s="74">
        <v>2.73</v>
      </c>
      <c r="P1712" s="74">
        <v>0</v>
      </c>
      <c r="Q1712" s="74">
        <v>0</v>
      </c>
      <c r="R1712" s="74">
        <v>3.47</v>
      </c>
      <c r="S1712" s="74">
        <v>0</v>
      </c>
      <c r="T1712" s="74">
        <v>0</v>
      </c>
      <c r="U1712" s="74">
        <v>5.0000000000000001E-3</v>
      </c>
      <c r="V1712" s="74">
        <v>3.9525000000000001</v>
      </c>
      <c r="W1712" s="74">
        <v>0.77499992249999994</v>
      </c>
      <c r="X1712" s="74">
        <v>1006.8440000000001</v>
      </c>
      <c r="Y1712" s="74">
        <v>920</v>
      </c>
      <c r="Z1712" s="74">
        <v>0.92573618706462668</v>
      </c>
      <c r="AA1712" s="74">
        <v>7.4263812935373263E-2</v>
      </c>
      <c r="AB1712" s="74">
        <v>2.6137162175958531E-3</v>
      </c>
      <c r="AC1712" s="74">
        <v>2.6137162175958531E-3</v>
      </c>
      <c r="AD1712" t="s">
        <v>5810</v>
      </c>
    </row>
    <row r="1713" spans="1:30">
      <c r="A1713" s="165" t="s">
        <v>6382</v>
      </c>
      <c r="C1713" s="165" t="s">
        <v>8444</v>
      </c>
      <c r="D1713" s="169" t="s">
        <v>3451</v>
      </c>
      <c r="E1713" s="169" t="s">
        <v>3453</v>
      </c>
      <c r="F1713" s="174">
        <v>36.404000000000003</v>
      </c>
      <c r="G1713" s="174">
        <v>25.396000000000001</v>
      </c>
      <c r="H1713" s="74">
        <v>66.38</v>
      </c>
      <c r="I1713" s="74">
        <v>0.48</v>
      </c>
      <c r="J1713" s="74">
        <v>14.05</v>
      </c>
      <c r="K1713" s="74">
        <v>0.16</v>
      </c>
      <c r="L1713" s="74">
        <v>0.52</v>
      </c>
      <c r="M1713" s="74">
        <v>2.58</v>
      </c>
      <c r="N1713" s="74">
        <v>4.66</v>
      </c>
      <c r="O1713" s="74">
        <v>2.77</v>
      </c>
      <c r="P1713" s="74">
        <v>0</v>
      </c>
      <c r="Q1713" s="74">
        <v>0</v>
      </c>
      <c r="R1713" s="74">
        <v>3.43</v>
      </c>
      <c r="S1713" s="74">
        <v>0</v>
      </c>
      <c r="T1713" s="74">
        <v>0</v>
      </c>
      <c r="U1713" s="74">
        <v>5.8999999999999999E-3</v>
      </c>
      <c r="V1713" s="74">
        <v>3.875999999999999</v>
      </c>
      <c r="W1713" s="74">
        <v>0.75999992399999994</v>
      </c>
      <c r="X1713" s="74">
        <v>1010.828</v>
      </c>
      <c r="Y1713" s="74">
        <v>920</v>
      </c>
      <c r="Z1713" s="74">
        <v>0.90974355135225993</v>
      </c>
      <c r="AA1713" s="74">
        <v>9.0256448647740059E-2</v>
      </c>
      <c r="AB1713" s="74">
        <v>1.8619262323786351E-3</v>
      </c>
      <c r="AC1713" s="74">
        <v>1.861926232378634E-3</v>
      </c>
      <c r="AD1713" t="s">
        <v>5810</v>
      </c>
    </row>
    <row r="1714" spans="1:30">
      <c r="A1714" s="165" t="s">
        <v>6383</v>
      </c>
      <c r="C1714" s="165" t="s">
        <v>8444</v>
      </c>
      <c r="D1714" s="169" t="s">
        <v>3451</v>
      </c>
      <c r="E1714" s="169" t="s">
        <v>3453</v>
      </c>
      <c r="F1714" s="174">
        <v>36.404000000000003</v>
      </c>
      <c r="G1714" s="174">
        <v>25.396000000000001</v>
      </c>
      <c r="H1714" s="74">
        <v>66.09</v>
      </c>
      <c r="I1714" s="74">
        <v>0.56000000000000005</v>
      </c>
      <c r="J1714" s="74">
        <v>13.76</v>
      </c>
      <c r="K1714" s="74">
        <v>0.15</v>
      </c>
      <c r="L1714" s="74">
        <v>0.5</v>
      </c>
      <c r="M1714" s="74">
        <v>2.31</v>
      </c>
      <c r="N1714" s="74">
        <v>4.47</v>
      </c>
      <c r="O1714" s="74">
        <v>2.69</v>
      </c>
      <c r="P1714" s="74">
        <v>0</v>
      </c>
      <c r="Q1714" s="74">
        <v>0</v>
      </c>
      <c r="R1714" s="74">
        <v>3.31</v>
      </c>
      <c r="S1714" s="74">
        <v>0</v>
      </c>
      <c r="T1714" s="74">
        <v>0</v>
      </c>
      <c r="U1714" s="74">
        <v>7.1000000000000004E-3</v>
      </c>
      <c r="V1714" s="74">
        <v>3.9864999999999999</v>
      </c>
      <c r="W1714" s="74">
        <v>0.78166658850000004</v>
      </c>
      <c r="X1714" s="74">
        <v>1006.346</v>
      </c>
      <c r="Y1714" s="74">
        <v>900</v>
      </c>
      <c r="Z1714" s="74">
        <v>0.88937054613217736</v>
      </c>
      <c r="AA1714" s="74">
        <v>0.11062945386782259</v>
      </c>
      <c r="AB1714" s="74">
        <v>1.4185887615421821E-3</v>
      </c>
      <c r="AC1714" s="74">
        <v>1.4185887615421821E-3</v>
      </c>
      <c r="AD1714" t="s">
        <v>5810</v>
      </c>
    </row>
    <row r="1715" spans="1:30">
      <c r="A1715" s="165" t="s">
        <v>6384</v>
      </c>
      <c r="C1715" s="165" t="s">
        <v>8444</v>
      </c>
      <c r="D1715" s="169" t="s">
        <v>3451</v>
      </c>
      <c r="E1715" s="169" t="s">
        <v>3453</v>
      </c>
      <c r="F1715" s="174">
        <v>36.404000000000003</v>
      </c>
      <c r="G1715" s="174">
        <v>25.396000000000001</v>
      </c>
      <c r="H1715" s="74">
        <v>66.400000000000006</v>
      </c>
      <c r="I1715" s="74">
        <v>0.49</v>
      </c>
      <c r="J1715" s="74">
        <v>13.92</v>
      </c>
      <c r="K1715" s="74">
        <v>0.17</v>
      </c>
      <c r="L1715" s="74">
        <v>0.52</v>
      </c>
      <c r="M1715" s="74">
        <v>2.44</v>
      </c>
      <c r="N1715" s="74">
        <v>4.76</v>
      </c>
      <c r="O1715" s="74">
        <v>2.78</v>
      </c>
      <c r="P1715" s="74">
        <v>0</v>
      </c>
      <c r="Q1715" s="74">
        <v>0</v>
      </c>
      <c r="R1715" s="74">
        <v>3.06</v>
      </c>
      <c r="S1715" s="74">
        <v>0</v>
      </c>
      <c r="T1715" s="74">
        <v>0</v>
      </c>
      <c r="U1715" s="74">
        <v>1.43E-2</v>
      </c>
      <c r="V1715" s="74">
        <v>4.0459999999999994</v>
      </c>
      <c r="W1715" s="74">
        <v>0.79333325399999999</v>
      </c>
      <c r="X1715" s="74">
        <v>1008.504</v>
      </c>
      <c r="Y1715" s="74">
        <v>940</v>
      </c>
      <c r="Z1715" s="74">
        <v>0.77263446991636842</v>
      </c>
      <c r="AA1715" s="74">
        <v>0.22736553008363161</v>
      </c>
      <c r="AB1715" s="74">
        <v>6.9236854075826039E-4</v>
      </c>
      <c r="AC1715" s="74">
        <v>6.9236854075826061E-4</v>
      </c>
      <c r="AD1715" t="s">
        <v>5810</v>
      </c>
    </row>
    <row r="1716" spans="1:30">
      <c r="A1716" s="165" t="s">
        <v>6385</v>
      </c>
      <c r="C1716" s="165" t="s">
        <v>8444</v>
      </c>
      <c r="D1716" s="169" t="s">
        <v>3451</v>
      </c>
      <c r="E1716" s="169" t="s">
        <v>3453</v>
      </c>
      <c r="F1716" s="174">
        <v>36.404000000000003</v>
      </c>
      <c r="G1716" s="174">
        <v>25.396000000000001</v>
      </c>
      <c r="H1716" s="74">
        <v>50.2</v>
      </c>
      <c r="I1716" s="74">
        <v>0.82</v>
      </c>
      <c r="J1716" s="74">
        <v>15.97</v>
      </c>
      <c r="K1716" s="74">
        <v>0.18</v>
      </c>
      <c r="L1716" s="74">
        <v>6.45</v>
      </c>
      <c r="M1716" s="74">
        <v>10.83</v>
      </c>
      <c r="N1716" s="74">
        <v>2.2999999999999998</v>
      </c>
      <c r="O1716" s="74">
        <v>0.26</v>
      </c>
      <c r="P1716" s="74">
        <v>0</v>
      </c>
      <c r="Q1716" s="74">
        <v>0</v>
      </c>
      <c r="R1716" s="74">
        <v>2.59</v>
      </c>
      <c r="S1716" s="74">
        <v>0</v>
      </c>
      <c r="T1716" s="74">
        <v>0</v>
      </c>
      <c r="U1716" s="74">
        <v>1.1299999999999999E-2</v>
      </c>
      <c r="V1716" s="74">
        <v>7.5819999999999999</v>
      </c>
      <c r="W1716" s="74">
        <v>1.486666518</v>
      </c>
      <c r="X1716" s="74">
        <v>1147.778</v>
      </c>
      <c r="Y1716" s="74">
        <v>890</v>
      </c>
      <c r="Z1716" s="74">
        <v>0.82187961882736915</v>
      </c>
      <c r="AA1716" s="74">
        <v>0.17812038117263079</v>
      </c>
      <c r="AB1716" s="74">
        <v>1.4762373582288401E-3</v>
      </c>
      <c r="AC1716" s="74">
        <v>1.4762373582288401E-3</v>
      </c>
      <c r="AD1716" t="s">
        <v>5810</v>
      </c>
    </row>
    <row r="1717" spans="1:30">
      <c r="A1717" s="165" t="s">
        <v>6386</v>
      </c>
      <c r="C1717" s="165" t="s">
        <v>8444</v>
      </c>
      <c r="D1717" s="169" t="s">
        <v>3451</v>
      </c>
      <c r="E1717" s="169" t="s">
        <v>3453</v>
      </c>
      <c r="F1717" s="174">
        <v>36.404000000000003</v>
      </c>
      <c r="G1717" s="174">
        <v>25.396000000000001</v>
      </c>
      <c r="H1717" s="74">
        <v>51.55</v>
      </c>
      <c r="I1717" s="74">
        <v>1.1200000000000001</v>
      </c>
      <c r="J1717" s="74">
        <v>14.33</v>
      </c>
      <c r="K1717" s="74">
        <v>0.23</v>
      </c>
      <c r="L1717" s="74">
        <v>5.16</v>
      </c>
      <c r="M1717" s="74">
        <v>8.08</v>
      </c>
      <c r="N1717" s="74">
        <v>2.73</v>
      </c>
      <c r="O1717" s="74">
        <v>0.79</v>
      </c>
      <c r="P1717" s="74">
        <v>0</v>
      </c>
      <c r="Q1717" s="74">
        <v>0</v>
      </c>
      <c r="R1717" s="74">
        <v>2.75</v>
      </c>
      <c r="S1717" s="74">
        <v>0</v>
      </c>
      <c r="T1717" s="74">
        <v>0</v>
      </c>
      <c r="U1717" s="74">
        <v>1.8499999999999999E-2</v>
      </c>
      <c r="V1717" s="74">
        <v>9.8514999999999997</v>
      </c>
      <c r="W1717" s="74">
        <v>1.9316664735</v>
      </c>
      <c r="X1717" s="74">
        <v>1102.1279999999999</v>
      </c>
      <c r="Y1717" s="74">
        <v>1040</v>
      </c>
      <c r="Z1717" s="74">
        <v>0.7753928091314829</v>
      </c>
      <c r="AA1717" s="74">
        <v>0.2246071908685171</v>
      </c>
      <c r="AB1717" s="74">
        <v>8.4123962414730288E-4</v>
      </c>
      <c r="AC1717" s="74">
        <v>8.4123962414730212E-4</v>
      </c>
      <c r="AD1717" t="s">
        <v>5810</v>
      </c>
    </row>
    <row r="1718" spans="1:30">
      <c r="A1718" s="165" t="s">
        <v>6387</v>
      </c>
      <c r="C1718" s="165" t="s">
        <v>8444</v>
      </c>
      <c r="D1718" s="169" t="s">
        <v>3451</v>
      </c>
      <c r="E1718" s="169" t="s">
        <v>3453</v>
      </c>
      <c r="F1718" s="174">
        <v>36.404000000000003</v>
      </c>
      <c r="G1718" s="174">
        <v>25.396000000000001</v>
      </c>
      <c r="H1718" s="74">
        <v>48.15</v>
      </c>
      <c r="I1718" s="74">
        <v>0.72</v>
      </c>
      <c r="J1718" s="74">
        <v>17.34</v>
      </c>
      <c r="K1718" s="74">
        <v>0.12</v>
      </c>
      <c r="L1718" s="74">
        <v>6.61</v>
      </c>
      <c r="M1718" s="74">
        <v>11.48</v>
      </c>
      <c r="N1718" s="74">
        <v>2.37</v>
      </c>
      <c r="O1718" s="74">
        <v>0.23</v>
      </c>
      <c r="P1718" s="74">
        <v>0</v>
      </c>
      <c r="Q1718" s="74">
        <v>0</v>
      </c>
      <c r="R1718" s="74">
        <v>2.78</v>
      </c>
      <c r="S1718" s="74">
        <v>0</v>
      </c>
      <c r="T1718" s="74">
        <v>0</v>
      </c>
      <c r="U1718" s="74">
        <v>6.3E-3</v>
      </c>
      <c r="V1718" s="74">
        <v>7.8455000000000004</v>
      </c>
      <c r="W1718" s="74">
        <v>1.5383331794999999</v>
      </c>
      <c r="X1718" s="74">
        <v>1158.568</v>
      </c>
      <c r="Y1718" s="74">
        <v>930</v>
      </c>
      <c r="Z1718" s="74">
        <v>0.90075507862594062</v>
      </c>
      <c r="AA1718" s="74">
        <v>9.9244921374059422E-2</v>
      </c>
      <c r="AB1718" s="74">
        <v>4.206101883926425E-4</v>
      </c>
      <c r="AC1718" s="74">
        <v>4.2061018839264228E-4</v>
      </c>
      <c r="AD1718" t="s">
        <v>5810</v>
      </c>
    </row>
    <row r="1719" spans="1:30">
      <c r="A1719" s="165" t="s">
        <v>6388</v>
      </c>
      <c r="C1719" s="165" t="s">
        <v>8444</v>
      </c>
      <c r="D1719" s="169" t="s">
        <v>3451</v>
      </c>
      <c r="E1719" s="169" t="s">
        <v>3453</v>
      </c>
      <c r="F1719" s="174">
        <v>36.404000000000003</v>
      </c>
      <c r="G1719" s="174">
        <v>25.396000000000001</v>
      </c>
      <c r="H1719" s="74">
        <v>51.33</v>
      </c>
      <c r="I1719" s="74">
        <v>1.27</v>
      </c>
      <c r="J1719" s="74">
        <v>15.27</v>
      </c>
      <c r="K1719" s="74">
        <v>0.24</v>
      </c>
      <c r="L1719" s="74">
        <v>5.53</v>
      </c>
      <c r="M1719" s="74">
        <v>8.19</v>
      </c>
      <c r="N1719" s="74">
        <v>3.09</v>
      </c>
      <c r="O1719" s="74">
        <v>0.5</v>
      </c>
      <c r="P1719" s="74">
        <v>0</v>
      </c>
      <c r="Q1719" s="74">
        <v>0</v>
      </c>
      <c r="R1719" s="74">
        <v>2.78</v>
      </c>
      <c r="S1719" s="74">
        <v>0</v>
      </c>
      <c r="T1719" s="74">
        <v>0</v>
      </c>
      <c r="U1719" s="74">
        <v>7.1000000000000004E-3</v>
      </c>
      <c r="V1719" s="74">
        <v>9.3925000000000001</v>
      </c>
      <c r="W1719" s="74">
        <v>1.8416664825</v>
      </c>
      <c r="X1719" s="74">
        <v>1103.954</v>
      </c>
      <c r="Y1719" s="74">
        <v>890</v>
      </c>
      <c r="Z1719" s="74">
        <v>0.89478654291797433</v>
      </c>
      <c r="AA1719" s="74">
        <v>0.1052134570820257</v>
      </c>
      <c r="AB1719" s="74">
        <v>5.269788968871121E-4</v>
      </c>
      <c r="AC1719" s="74">
        <v>5.2697889688711199E-4</v>
      </c>
      <c r="AD1719" t="s">
        <v>5810</v>
      </c>
    </row>
    <row r="1720" spans="1:30">
      <c r="A1720" s="165" t="s">
        <v>6389</v>
      </c>
      <c r="C1720" s="165" t="s">
        <v>8444</v>
      </c>
      <c r="D1720" s="169" t="s">
        <v>3451</v>
      </c>
      <c r="E1720" s="169" t="s">
        <v>3453</v>
      </c>
      <c r="F1720" s="174">
        <v>36.404000000000003</v>
      </c>
      <c r="G1720" s="174">
        <v>25.396000000000001</v>
      </c>
      <c r="H1720" s="74">
        <v>50.22</v>
      </c>
      <c r="I1720" s="74">
        <v>1.39</v>
      </c>
      <c r="J1720" s="74">
        <v>15.39</v>
      </c>
      <c r="K1720" s="74">
        <v>0.19</v>
      </c>
      <c r="L1720" s="74">
        <v>5.75</v>
      </c>
      <c r="M1720" s="74">
        <v>8.36</v>
      </c>
      <c r="N1720" s="74">
        <v>3.29</v>
      </c>
      <c r="O1720" s="74">
        <v>0.61</v>
      </c>
      <c r="P1720" s="74">
        <v>0</v>
      </c>
      <c r="Q1720" s="74">
        <v>0</v>
      </c>
      <c r="R1720" s="74">
        <v>2.84</v>
      </c>
      <c r="S1720" s="74">
        <v>0</v>
      </c>
      <c r="T1720" s="74">
        <v>0</v>
      </c>
      <c r="U1720" s="74">
        <v>1.0200000000000001E-2</v>
      </c>
      <c r="V1720" s="74">
        <v>9.3074999999999992</v>
      </c>
      <c r="W1720" s="74">
        <v>1.8249998175</v>
      </c>
      <c r="X1720" s="74">
        <v>1106.7760000000001</v>
      </c>
      <c r="Y1720" s="74">
        <v>970</v>
      </c>
      <c r="Z1720" s="74">
        <v>0.86734092948013897</v>
      </c>
      <c r="AA1720" s="74">
        <v>0.13265907051986109</v>
      </c>
      <c r="AB1720" s="74">
        <v>1.0538887895307539E-3</v>
      </c>
      <c r="AC1720" s="74">
        <v>1.0538887895307539E-3</v>
      </c>
      <c r="AD1720" t="s">
        <v>5810</v>
      </c>
    </row>
    <row r="1721" spans="1:30">
      <c r="A1721" s="165" t="s">
        <v>6390</v>
      </c>
      <c r="C1721" s="165" t="s">
        <v>8444</v>
      </c>
      <c r="D1721" s="169" t="s">
        <v>3451</v>
      </c>
      <c r="E1721" s="169" t="s">
        <v>3453</v>
      </c>
      <c r="F1721" s="174">
        <v>36.404000000000003</v>
      </c>
      <c r="G1721" s="174">
        <v>25.396000000000001</v>
      </c>
      <c r="H1721" s="74">
        <v>48.6</v>
      </c>
      <c r="I1721" s="74">
        <v>0.89</v>
      </c>
      <c r="J1721" s="74">
        <v>17.36</v>
      </c>
      <c r="K1721" s="74">
        <v>0.08</v>
      </c>
      <c r="L1721" s="74">
        <v>5.61</v>
      </c>
      <c r="M1721" s="74">
        <v>11.48</v>
      </c>
      <c r="N1721" s="74">
        <v>2.46</v>
      </c>
      <c r="O1721" s="74">
        <v>0.26</v>
      </c>
      <c r="P1721" s="74">
        <v>0</v>
      </c>
      <c r="Q1721" s="74">
        <v>0</v>
      </c>
      <c r="R1721" s="74">
        <v>3.95</v>
      </c>
      <c r="S1721" s="74">
        <v>0</v>
      </c>
      <c r="T1721" s="74">
        <v>0</v>
      </c>
      <c r="U1721" s="74">
        <v>1.4999999999999999E-2</v>
      </c>
      <c r="V1721" s="74">
        <v>6.8169999999999993</v>
      </c>
      <c r="W1721" s="74">
        <v>1.336666533</v>
      </c>
      <c r="X1721" s="74">
        <v>1158.568</v>
      </c>
      <c r="Y1721" s="74">
        <v>1640</v>
      </c>
      <c r="Z1721" s="74">
        <v>0.88419512000703704</v>
      </c>
      <c r="AA1721" s="74">
        <v>0.115804879992963</v>
      </c>
      <c r="AB1721" s="74">
        <v>3.496486110780574E-5</v>
      </c>
      <c r="AC1721" s="74">
        <v>3.4964861107805747E-5</v>
      </c>
      <c r="AD1721" t="s">
        <v>5810</v>
      </c>
    </row>
    <row r="1722" spans="1:30">
      <c r="A1722" s="165" t="s">
        <v>6391</v>
      </c>
      <c r="C1722" s="165" t="s">
        <v>8444</v>
      </c>
      <c r="D1722" s="169" t="s">
        <v>3451</v>
      </c>
      <c r="E1722" s="169" t="s">
        <v>3453</v>
      </c>
      <c r="F1722" s="174">
        <v>36.404000000000003</v>
      </c>
      <c r="G1722" s="174">
        <v>25.396000000000001</v>
      </c>
      <c r="H1722" s="74">
        <v>64.84</v>
      </c>
      <c r="I1722" s="74">
        <v>0.53</v>
      </c>
      <c r="J1722" s="74">
        <v>14.68</v>
      </c>
      <c r="K1722" s="74">
        <v>0.18</v>
      </c>
      <c r="L1722" s="74">
        <v>0.63</v>
      </c>
      <c r="M1722" s="74">
        <v>2.5299999999999998</v>
      </c>
      <c r="N1722" s="74">
        <v>4.3</v>
      </c>
      <c r="O1722" s="74">
        <v>2.91</v>
      </c>
      <c r="P1722" s="74">
        <v>0</v>
      </c>
      <c r="Q1722" s="74">
        <v>0</v>
      </c>
      <c r="R1722" s="74">
        <v>5.01</v>
      </c>
      <c r="S1722" s="74">
        <v>0</v>
      </c>
      <c r="T1722" s="74">
        <v>0</v>
      </c>
      <c r="U1722" s="74">
        <v>7.7999999999999996E-3</v>
      </c>
      <c r="V1722" s="74">
        <v>3.1280000000000001</v>
      </c>
      <c r="W1722" s="74">
        <v>0.61333327199999998</v>
      </c>
      <c r="X1722" s="74">
        <v>1009.998</v>
      </c>
      <c r="Y1722" s="74">
        <v>1660</v>
      </c>
      <c r="Z1722" s="74">
        <v>0.94212336268006391</v>
      </c>
      <c r="AA1722" s="74">
        <v>5.7876637319936038E-2</v>
      </c>
      <c r="AB1722" s="74">
        <v>7.1021512701816068E-4</v>
      </c>
      <c r="AC1722" s="74">
        <v>7.1021512701816057E-4</v>
      </c>
      <c r="AD1722" t="s">
        <v>5810</v>
      </c>
    </row>
    <row r="1723" spans="1:30">
      <c r="A1723" s="165" t="s">
        <v>6392</v>
      </c>
      <c r="C1723" s="165" t="s">
        <v>8444</v>
      </c>
      <c r="D1723" s="169" t="s">
        <v>3451</v>
      </c>
      <c r="E1723" s="169" t="s">
        <v>3453</v>
      </c>
      <c r="F1723" s="174">
        <v>36.404000000000003</v>
      </c>
      <c r="G1723" s="174">
        <v>25.396000000000001</v>
      </c>
      <c r="H1723" s="74">
        <v>65.44</v>
      </c>
      <c r="I1723" s="74">
        <v>0.59</v>
      </c>
      <c r="J1723" s="74">
        <v>15.15</v>
      </c>
      <c r="K1723" s="74">
        <v>0.06</v>
      </c>
      <c r="L1723" s="74">
        <v>0.56999999999999995</v>
      </c>
      <c r="M1723" s="74">
        <v>2.84</v>
      </c>
      <c r="N1723" s="74">
        <v>4.7699999999999996</v>
      </c>
      <c r="O1723" s="74">
        <v>2.97</v>
      </c>
      <c r="P1723" s="74">
        <v>0</v>
      </c>
      <c r="Q1723" s="74">
        <v>0</v>
      </c>
      <c r="R1723" s="74">
        <v>2.31</v>
      </c>
      <c r="S1723" s="74">
        <v>0</v>
      </c>
      <c r="T1723" s="74">
        <v>0</v>
      </c>
      <c r="U1723" s="74">
        <v>1.9699999999999999E-2</v>
      </c>
      <c r="V1723" s="74">
        <v>3.7145000000000001</v>
      </c>
      <c r="W1723" s="74">
        <v>0.72833326049999991</v>
      </c>
      <c r="X1723" s="74">
        <v>1015.144</v>
      </c>
      <c r="Y1723" s="74">
        <v>810</v>
      </c>
      <c r="Z1723" s="74">
        <v>0.60005090162027708</v>
      </c>
      <c r="AA1723" s="74">
        <v>0.39994909837972292</v>
      </c>
      <c r="AB1723" s="74">
        <v>7.5234138462362636E-4</v>
      </c>
      <c r="AC1723" s="74">
        <v>7.5234138462362571E-4</v>
      </c>
      <c r="AD1723" t="s">
        <v>5810</v>
      </c>
    </row>
    <row r="1724" spans="1:30">
      <c r="A1724" s="165" t="s">
        <v>6393</v>
      </c>
      <c r="C1724" s="165" t="s">
        <v>8444</v>
      </c>
      <c r="D1724" s="169" t="s">
        <v>3451</v>
      </c>
      <c r="E1724" s="169" t="s">
        <v>3453</v>
      </c>
      <c r="F1724" s="174">
        <v>36.404000000000003</v>
      </c>
      <c r="G1724" s="174">
        <v>25.396000000000001</v>
      </c>
      <c r="H1724" s="74">
        <v>63.37</v>
      </c>
      <c r="I1724" s="74">
        <v>0.7</v>
      </c>
      <c r="J1724" s="74">
        <v>15.04</v>
      </c>
      <c r="K1724" s="74">
        <v>0.1</v>
      </c>
      <c r="L1724" s="74">
        <v>0.7</v>
      </c>
      <c r="M1724" s="74">
        <v>3.29</v>
      </c>
      <c r="N1724" s="74">
        <v>4.76</v>
      </c>
      <c r="O1724" s="74">
        <v>2.76</v>
      </c>
      <c r="P1724" s="74">
        <v>0</v>
      </c>
      <c r="Q1724" s="74">
        <v>0</v>
      </c>
      <c r="R1724" s="74">
        <v>3.49</v>
      </c>
      <c r="S1724" s="74">
        <v>0</v>
      </c>
      <c r="T1724" s="74">
        <v>0</v>
      </c>
      <c r="U1724" s="74">
        <v>1.6E-2</v>
      </c>
      <c r="V1724" s="74">
        <v>3.8079999999999998</v>
      </c>
      <c r="W1724" s="74">
        <v>0.74666659200000007</v>
      </c>
      <c r="X1724" s="74">
        <v>1022.614</v>
      </c>
      <c r="Y1724" s="74">
        <v>1170</v>
      </c>
      <c r="Z1724" s="74">
        <v>0.79332960824008325</v>
      </c>
      <c r="AA1724" s="74">
        <v>0.2066703917599168</v>
      </c>
      <c r="AB1724" s="74">
        <v>2.9960332314399898E-4</v>
      </c>
      <c r="AC1724" s="74">
        <v>2.996033231439992E-4</v>
      </c>
      <c r="AD1724" t="s">
        <v>5810</v>
      </c>
    </row>
    <row r="1725" spans="1:30">
      <c r="A1725" s="165" t="s">
        <v>6394</v>
      </c>
      <c r="C1725" s="165" t="s">
        <v>8444</v>
      </c>
      <c r="D1725" s="169" t="s">
        <v>3451</v>
      </c>
      <c r="E1725" s="169" t="s">
        <v>3453</v>
      </c>
      <c r="F1725" s="174">
        <v>36.404000000000003</v>
      </c>
      <c r="G1725" s="174">
        <v>25.396000000000001</v>
      </c>
      <c r="H1725" s="74">
        <v>64.72</v>
      </c>
      <c r="I1725" s="74">
        <v>0.82</v>
      </c>
      <c r="J1725" s="74">
        <v>14.89</v>
      </c>
      <c r="K1725" s="74">
        <v>0.1</v>
      </c>
      <c r="L1725" s="74">
        <v>0.7</v>
      </c>
      <c r="M1725" s="74">
        <v>3.3</v>
      </c>
      <c r="N1725" s="74">
        <v>4.7699999999999996</v>
      </c>
      <c r="O1725" s="74">
        <v>2.77</v>
      </c>
      <c r="P1725" s="74">
        <v>0</v>
      </c>
      <c r="Q1725" s="74">
        <v>0</v>
      </c>
      <c r="R1725" s="74">
        <v>2.3199999999999998</v>
      </c>
      <c r="S1725" s="74">
        <v>0</v>
      </c>
      <c r="T1725" s="74">
        <v>0</v>
      </c>
      <c r="U1725" s="74">
        <v>1.72E-2</v>
      </c>
      <c r="V1725" s="74">
        <v>3.9609999999999999</v>
      </c>
      <c r="W1725" s="74">
        <v>0.77666658899999996</v>
      </c>
      <c r="X1725" s="74">
        <v>1022.78</v>
      </c>
      <c r="Y1725" s="74">
        <v>770</v>
      </c>
      <c r="Z1725" s="74">
        <v>0.63124725084075406</v>
      </c>
      <c r="AA1725" s="74">
        <v>0.36875274915924589</v>
      </c>
      <c r="AB1725" s="74">
        <v>1.402012676362925E-4</v>
      </c>
      <c r="AC1725" s="74">
        <v>1.402012676362925E-4</v>
      </c>
      <c r="AD1725" t="s">
        <v>5810</v>
      </c>
    </row>
    <row r="1726" spans="1:30">
      <c r="A1726" s="165" t="s">
        <v>6395</v>
      </c>
      <c r="C1726" s="165" t="s">
        <v>8444</v>
      </c>
      <c r="D1726" s="169" t="s">
        <v>3451</v>
      </c>
      <c r="E1726" s="169" t="s">
        <v>3453</v>
      </c>
      <c r="F1726" s="174">
        <v>36.404000000000003</v>
      </c>
      <c r="G1726" s="174">
        <v>25.396000000000001</v>
      </c>
      <c r="H1726" s="74">
        <v>48.03</v>
      </c>
      <c r="I1726" s="74">
        <v>0.79</v>
      </c>
      <c r="J1726" s="74">
        <v>19.149999999999999</v>
      </c>
      <c r="K1726" s="74">
        <v>0.16</v>
      </c>
      <c r="L1726" s="74">
        <v>4.12</v>
      </c>
      <c r="M1726" s="74">
        <v>13.27</v>
      </c>
      <c r="N1726" s="74">
        <v>2.2400000000000002</v>
      </c>
      <c r="O1726" s="74">
        <v>0.16</v>
      </c>
      <c r="P1726" s="74">
        <v>0</v>
      </c>
      <c r="Q1726" s="74">
        <v>0</v>
      </c>
      <c r="R1726" s="74">
        <v>2.5099999999999998</v>
      </c>
      <c r="S1726" s="74">
        <v>0</v>
      </c>
      <c r="T1726" s="74">
        <v>0</v>
      </c>
      <c r="U1726" s="74">
        <v>1.8100000000000002E-2</v>
      </c>
      <c r="V1726" s="74">
        <v>6.6215000000000002</v>
      </c>
      <c r="W1726" s="74">
        <v>1.2983332034999999</v>
      </c>
      <c r="X1726" s="74">
        <v>1188.2819999999999</v>
      </c>
      <c r="Y1726" s="74">
        <v>1040</v>
      </c>
      <c r="Z1726" s="74">
        <v>0.70342038958063924</v>
      </c>
      <c r="AA1726" s="74">
        <v>0.29657961041936082</v>
      </c>
      <c r="AB1726" s="74">
        <v>5.8190620780061166E-4</v>
      </c>
      <c r="AC1726" s="74">
        <v>5.8190620780061166E-4</v>
      </c>
      <c r="AD1726" t="s">
        <v>5810</v>
      </c>
    </row>
    <row r="1727" spans="1:30">
      <c r="A1727" s="165" t="s">
        <v>6396</v>
      </c>
      <c r="C1727" s="165" t="s">
        <v>8444</v>
      </c>
      <c r="D1727" s="169" t="s">
        <v>3451</v>
      </c>
      <c r="E1727" s="169" t="s">
        <v>3453</v>
      </c>
      <c r="F1727" s="174">
        <v>36.404000000000003</v>
      </c>
      <c r="G1727" s="174">
        <v>25.396000000000001</v>
      </c>
      <c r="H1727" s="74">
        <v>52.49</v>
      </c>
      <c r="I1727" s="74">
        <v>0.87</v>
      </c>
      <c r="J1727" s="74">
        <v>14.44</v>
      </c>
      <c r="K1727" s="74">
        <v>0.19</v>
      </c>
      <c r="L1727" s="74">
        <v>6.92</v>
      </c>
      <c r="M1727" s="74">
        <v>10.8</v>
      </c>
      <c r="N1727" s="74">
        <v>2.4900000000000002</v>
      </c>
      <c r="O1727" s="74">
        <v>0.48</v>
      </c>
      <c r="P1727" s="74">
        <v>0</v>
      </c>
      <c r="Q1727" s="74">
        <v>0</v>
      </c>
      <c r="R1727" s="74">
        <v>1.8</v>
      </c>
      <c r="S1727" s="74">
        <v>0</v>
      </c>
      <c r="T1727" s="74">
        <v>0</v>
      </c>
      <c r="U1727" s="74">
        <v>1.15E-2</v>
      </c>
      <c r="V1727" s="74">
        <v>7.2589999999999986</v>
      </c>
      <c r="W1727" s="74">
        <v>1.423333191</v>
      </c>
      <c r="X1727" s="74">
        <v>1147.28</v>
      </c>
      <c r="Y1727" s="74">
        <v>550</v>
      </c>
      <c r="Z1727" s="74">
        <v>0.70101763456191057</v>
      </c>
      <c r="AA1727" s="74">
        <v>0.29898236543808948</v>
      </c>
      <c r="AB1727" s="74">
        <v>1.0678027079742401E-3</v>
      </c>
      <c r="AC1727" s="74">
        <v>1.067802707974239E-3</v>
      </c>
      <c r="AD1727" t="s">
        <v>5810</v>
      </c>
    </row>
    <row r="1728" spans="1:30">
      <c r="A1728" s="165" t="s">
        <v>6397</v>
      </c>
      <c r="C1728" s="165" t="s">
        <v>8444</v>
      </c>
      <c r="D1728" s="169" t="s">
        <v>3451</v>
      </c>
      <c r="E1728" s="169" t="s">
        <v>3453</v>
      </c>
      <c r="F1728" s="174">
        <v>36.404000000000003</v>
      </c>
      <c r="G1728" s="174">
        <v>25.396000000000001</v>
      </c>
      <c r="H1728" s="74">
        <v>48.26</v>
      </c>
      <c r="I1728" s="74">
        <v>0.75</v>
      </c>
      <c r="J1728" s="74">
        <v>17</v>
      </c>
      <c r="K1728" s="74">
        <v>0.15</v>
      </c>
      <c r="L1728" s="74">
        <v>7.47</v>
      </c>
      <c r="M1728" s="74">
        <v>11.97</v>
      </c>
      <c r="N1728" s="74">
        <v>2.25</v>
      </c>
      <c r="O1728" s="74">
        <v>0.44</v>
      </c>
      <c r="P1728" s="74">
        <v>0</v>
      </c>
      <c r="Q1728" s="74">
        <v>0</v>
      </c>
      <c r="R1728" s="74">
        <v>1.87</v>
      </c>
      <c r="S1728" s="74">
        <v>0</v>
      </c>
      <c r="T1728" s="74">
        <v>0</v>
      </c>
      <c r="U1728" s="74">
        <v>2.2700000000000001E-2</v>
      </c>
      <c r="V1728" s="74">
        <v>7.1739999999999986</v>
      </c>
      <c r="W1728" s="74">
        <v>1.406666526</v>
      </c>
      <c r="X1728" s="74">
        <v>1166.702</v>
      </c>
      <c r="Y1728" s="74">
        <v>820</v>
      </c>
      <c r="Z1728" s="74">
        <v>0.57443051890200303</v>
      </c>
      <c r="AA1728" s="74">
        <v>0.42556948109799708</v>
      </c>
      <c r="AB1728" s="74">
        <v>6.5807198923412266E-4</v>
      </c>
      <c r="AC1728" s="74">
        <v>6.5807198923412266E-4</v>
      </c>
      <c r="AD1728" t="s">
        <v>5810</v>
      </c>
    </row>
    <row r="1729" spans="1:30">
      <c r="A1729" s="165" t="s">
        <v>6398</v>
      </c>
      <c r="C1729" s="165" t="s">
        <v>8444</v>
      </c>
      <c r="D1729" s="169" t="s">
        <v>3451</v>
      </c>
      <c r="E1729" s="169" t="s">
        <v>3453</v>
      </c>
      <c r="F1729" s="174">
        <v>36.404000000000003</v>
      </c>
      <c r="G1729" s="174">
        <v>25.396000000000001</v>
      </c>
      <c r="H1729" s="74">
        <v>48.88</v>
      </c>
      <c r="I1729" s="74">
        <v>0.8</v>
      </c>
      <c r="J1729" s="74">
        <v>18.12</v>
      </c>
      <c r="K1729" s="74">
        <v>0.16</v>
      </c>
      <c r="L1729" s="74">
        <v>6.84</v>
      </c>
      <c r="M1729" s="74">
        <v>11.41</v>
      </c>
      <c r="N1729" s="74">
        <v>2.63</v>
      </c>
      <c r="O1729" s="74">
        <v>0.34</v>
      </c>
      <c r="P1729" s="74">
        <v>0</v>
      </c>
      <c r="Q1729" s="74">
        <v>0</v>
      </c>
      <c r="R1729" s="74">
        <v>1.81</v>
      </c>
      <c r="S1729" s="74">
        <v>0</v>
      </c>
      <c r="T1729" s="74">
        <v>0</v>
      </c>
      <c r="U1729" s="74">
        <v>3.5499999999999997E-2</v>
      </c>
      <c r="V1729" s="74">
        <v>7.1230000000000002</v>
      </c>
      <c r="W1729" s="74">
        <v>1.396666527</v>
      </c>
      <c r="X1729" s="74">
        <v>1157.4059999999999</v>
      </c>
      <c r="Y1729" s="74">
        <v>1040</v>
      </c>
      <c r="Z1729" s="74">
        <v>0.44650693474595571</v>
      </c>
      <c r="AA1729" s="74">
        <v>0.5534930652540444</v>
      </c>
      <c r="AB1729" s="74">
        <v>1.0639149767786151E-4</v>
      </c>
      <c r="AC1729" s="74">
        <v>1.063914976778616E-4</v>
      </c>
      <c r="AD1729" t="s">
        <v>5810</v>
      </c>
    </row>
    <row r="1730" spans="1:30">
      <c r="A1730" s="165" t="s">
        <v>6399</v>
      </c>
      <c r="C1730" s="165" t="s">
        <v>8444</v>
      </c>
      <c r="D1730" s="169" t="s">
        <v>3451</v>
      </c>
      <c r="E1730" s="169" t="s">
        <v>3453</v>
      </c>
      <c r="F1730" s="174">
        <v>36.404000000000003</v>
      </c>
      <c r="G1730" s="174">
        <v>25.396000000000001</v>
      </c>
      <c r="H1730" s="74">
        <v>47.82</v>
      </c>
      <c r="I1730" s="74">
        <v>0.69</v>
      </c>
      <c r="J1730" s="74">
        <v>19.04</v>
      </c>
      <c r="K1730" s="74">
        <v>0.16</v>
      </c>
      <c r="L1730" s="74">
        <v>7.24</v>
      </c>
      <c r="M1730" s="74">
        <v>12.64</v>
      </c>
      <c r="N1730" s="74">
        <v>2.46</v>
      </c>
      <c r="O1730" s="74">
        <v>0.21</v>
      </c>
      <c r="P1730" s="74">
        <v>0</v>
      </c>
      <c r="Q1730" s="74">
        <v>0</v>
      </c>
      <c r="R1730" s="74">
        <v>1.94</v>
      </c>
      <c r="S1730" s="74">
        <v>0</v>
      </c>
      <c r="T1730" s="74">
        <v>0</v>
      </c>
      <c r="U1730" s="74">
        <v>1.9599999999999999E-2</v>
      </c>
      <c r="V1730" s="74">
        <v>6.2984999999999998</v>
      </c>
      <c r="W1730" s="74">
        <v>1.2349998765000001</v>
      </c>
      <c r="X1730" s="74">
        <v>1177.8240000000001</v>
      </c>
      <c r="Y1730" s="74">
        <v>820</v>
      </c>
      <c r="Z1730" s="74">
        <v>0.60636913627336086</v>
      </c>
      <c r="AA1730" s="74">
        <v>0.39363086372663908</v>
      </c>
      <c r="AB1730" s="74">
        <v>4.9161340026746274E-4</v>
      </c>
      <c r="AC1730" s="74">
        <v>4.9161340026746296E-4</v>
      </c>
      <c r="AD1730" t="s">
        <v>5810</v>
      </c>
    </row>
    <row r="1731" spans="1:30">
      <c r="A1731" s="165" t="s">
        <v>6400</v>
      </c>
      <c r="C1731" s="165" t="s">
        <v>8444</v>
      </c>
      <c r="D1731" s="169" t="s">
        <v>3451</v>
      </c>
      <c r="E1731" s="169" t="s">
        <v>3453</v>
      </c>
      <c r="F1731" s="174">
        <v>36.404000000000003</v>
      </c>
      <c r="G1731" s="174">
        <v>25.396000000000001</v>
      </c>
      <c r="H1731" s="74">
        <v>54.76</v>
      </c>
      <c r="I1731" s="74">
        <v>1.22</v>
      </c>
      <c r="J1731" s="74">
        <v>15.43</v>
      </c>
      <c r="K1731" s="74">
        <v>0.11</v>
      </c>
      <c r="L1731" s="74">
        <v>5.3</v>
      </c>
      <c r="M1731" s="74">
        <v>7.87</v>
      </c>
      <c r="N1731" s="74">
        <v>3.26</v>
      </c>
      <c r="O1731" s="74">
        <v>1.26</v>
      </c>
      <c r="P1731" s="74">
        <v>0</v>
      </c>
      <c r="Q1731" s="74">
        <v>0</v>
      </c>
      <c r="R1731" s="74">
        <v>2.12</v>
      </c>
      <c r="S1731" s="74">
        <v>0</v>
      </c>
      <c r="T1731" s="74">
        <v>0</v>
      </c>
      <c r="U1731" s="74">
        <v>2.1100000000000001E-2</v>
      </c>
      <c r="V1731" s="74">
        <v>6.9359999999999999</v>
      </c>
      <c r="W1731" s="74">
        <v>1.3599998639999999</v>
      </c>
      <c r="X1731" s="74">
        <v>1098.6420000000001</v>
      </c>
      <c r="Y1731" s="74">
        <v>800</v>
      </c>
      <c r="Z1731" s="74">
        <v>0.6274540775285683</v>
      </c>
      <c r="AA1731" s="74">
        <v>0.3725459224714317</v>
      </c>
      <c r="AB1731" s="74">
        <v>8.3921067432198493E-4</v>
      </c>
      <c r="AC1731" s="74">
        <v>8.3921067432198438E-4</v>
      </c>
      <c r="AD1731" t="s">
        <v>5810</v>
      </c>
    </row>
    <row r="1732" spans="1:30">
      <c r="A1732" s="165" t="s">
        <v>2887</v>
      </c>
      <c r="C1732" s="165" t="s">
        <v>8444</v>
      </c>
      <c r="D1732" s="169" t="s">
        <v>2941</v>
      </c>
      <c r="E1732" s="169" t="s">
        <v>2887</v>
      </c>
      <c r="F1732" s="174">
        <v>38.533000000000001</v>
      </c>
      <c r="G1732" s="174">
        <v>14.35</v>
      </c>
      <c r="H1732" s="74">
        <v>47.759250000000002</v>
      </c>
      <c r="I1732" s="74">
        <v>2.0456500000000002</v>
      </c>
      <c r="J1732" s="74">
        <v>16.45495</v>
      </c>
      <c r="K1732" s="74">
        <v>5.6750000000000002E-2</v>
      </c>
      <c r="L1732" s="74">
        <v>5.4918500000000003</v>
      </c>
      <c r="M1732" s="74">
        <v>11.68975</v>
      </c>
      <c r="N1732" s="74">
        <v>3.4638499999999999</v>
      </c>
      <c r="O1732" s="74">
        <v>0.49454999999999999</v>
      </c>
      <c r="P1732" s="74">
        <v>0</v>
      </c>
      <c r="Q1732" s="74">
        <v>0.57645000000000002</v>
      </c>
      <c r="R1732" s="74">
        <v>1.7368394629999999</v>
      </c>
      <c r="S1732" s="74">
        <v>0</v>
      </c>
      <c r="T1732" s="74">
        <v>0</v>
      </c>
      <c r="U1732" s="74">
        <v>0.1023260627</v>
      </c>
      <c r="V1732" s="74">
        <v>7.7370824999999988</v>
      </c>
      <c r="W1732" s="74">
        <v>1.5170748482925001</v>
      </c>
      <c r="X1732" s="74">
        <v>1162.0498500000001</v>
      </c>
      <c r="Y1732" s="74">
        <v>1870</v>
      </c>
      <c r="Z1732" s="74">
        <v>0.26063403814523972</v>
      </c>
      <c r="AA1732" s="74">
        <v>0.73936596185476033</v>
      </c>
      <c r="AB1732" s="74">
        <v>3.7152579909453169E-4</v>
      </c>
      <c r="AC1732" s="74">
        <v>3.7152579909453142E-4</v>
      </c>
      <c r="AD1732" t="s">
        <v>5810</v>
      </c>
    </row>
    <row r="1733" spans="1:30">
      <c r="A1733" s="165" t="s">
        <v>6401</v>
      </c>
      <c r="C1733" s="165" t="s">
        <v>8444</v>
      </c>
      <c r="D1733" s="169" t="s">
        <v>2941</v>
      </c>
      <c r="E1733" s="169" t="s">
        <v>2887</v>
      </c>
      <c r="F1733" s="174">
        <v>37.549999999999997</v>
      </c>
      <c r="G1733" s="174">
        <v>15.133333329999999</v>
      </c>
      <c r="H1733" s="74">
        <v>51.792533329999998</v>
      </c>
      <c r="I1733" s="74">
        <v>1.9125333330000001</v>
      </c>
      <c r="J1733" s="74">
        <v>16.29536667</v>
      </c>
      <c r="K1733" s="74">
        <v>0.110733333</v>
      </c>
      <c r="L1733" s="74">
        <v>6.9074666669999996</v>
      </c>
      <c r="M1733" s="74">
        <v>10.626200000000001</v>
      </c>
      <c r="N1733" s="74">
        <v>3.280233333</v>
      </c>
      <c r="O1733" s="74">
        <v>0.41866666699999999</v>
      </c>
      <c r="P1733" s="74">
        <v>0</v>
      </c>
      <c r="Q1733" s="74">
        <v>0.43833333299999999</v>
      </c>
      <c r="R1733" s="74">
        <v>0.13433142000000001</v>
      </c>
      <c r="S1733" s="74">
        <v>0</v>
      </c>
      <c r="T1733" s="74">
        <v>0</v>
      </c>
      <c r="U1733" s="74">
        <v>2.8700477120000002E-2</v>
      </c>
      <c r="V1733" s="74">
        <v>6.4037583330499999</v>
      </c>
      <c r="W1733" s="74">
        <v>1.2556387632694439</v>
      </c>
      <c r="X1733" s="74">
        <v>1144.39492</v>
      </c>
      <c r="Y1733" s="74">
        <v>530</v>
      </c>
      <c r="Z1733" s="74">
        <v>7.0203701135481602E-3</v>
      </c>
      <c r="AA1733" s="74">
        <v>0.99297962988645183</v>
      </c>
      <c r="AB1733" s="74">
        <v>3.3955049287704373E-5</v>
      </c>
      <c r="AC1733" s="74">
        <v>3.3955049287704373E-5</v>
      </c>
      <c r="AD1733" t="s">
        <v>5810</v>
      </c>
    </row>
    <row r="1734" spans="1:30">
      <c r="A1734" s="165" t="s">
        <v>6402</v>
      </c>
      <c r="C1734" s="165" t="s">
        <v>8444</v>
      </c>
      <c r="D1734" s="169" t="s">
        <v>2941</v>
      </c>
      <c r="E1734" s="169" t="s">
        <v>2887</v>
      </c>
      <c r="F1734" s="174">
        <v>37.549999999999997</v>
      </c>
      <c r="G1734" s="174">
        <v>15.132999999999999</v>
      </c>
      <c r="H1734" s="74">
        <v>49.089449999999999</v>
      </c>
      <c r="I1734" s="74">
        <v>1.86415</v>
      </c>
      <c r="J1734" s="74">
        <v>17.876750000000001</v>
      </c>
      <c r="K1734" s="74">
        <v>0.1812</v>
      </c>
      <c r="L1734" s="74">
        <v>3.4383499999999998</v>
      </c>
      <c r="M1734" s="74">
        <v>7.9414499999999997</v>
      </c>
      <c r="N1734" s="74">
        <v>4.6526500000000004</v>
      </c>
      <c r="O1734" s="74">
        <v>2.5690499999999998</v>
      </c>
      <c r="P1734" s="74">
        <v>0</v>
      </c>
      <c r="Q1734" s="74">
        <v>0.91464999999999996</v>
      </c>
      <c r="R1734" s="74">
        <v>0.85550685000000004</v>
      </c>
      <c r="S1734" s="74">
        <v>0</v>
      </c>
      <c r="T1734" s="74">
        <v>0</v>
      </c>
      <c r="U1734" s="74">
        <v>3.31892243E-2</v>
      </c>
      <c r="V1734" s="74">
        <v>8.7732749999999999</v>
      </c>
      <c r="W1734" s="74">
        <v>1.720249827975</v>
      </c>
      <c r="X1734" s="74">
        <v>1099.82807</v>
      </c>
      <c r="Y1734" s="74">
        <v>580</v>
      </c>
      <c r="Z1734" s="74">
        <v>0.20184099285712051</v>
      </c>
      <c r="AA1734" s="74">
        <v>0.79815900714287957</v>
      </c>
      <c r="AB1734" s="74">
        <v>3.0378932385378879E-4</v>
      </c>
      <c r="AC1734" s="74">
        <v>3.0378932385378868E-4</v>
      </c>
      <c r="AD1734" t="s">
        <v>5810</v>
      </c>
    </row>
    <row r="1735" spans="1:30">
      <c r="A1735" s="165" t="s">
        <v>6403</v>
      </c>
      <c r="C1735" s="165" t="s">
        <v>8444</v>
      </c>
      <c r="D1735" s="169" t="s">
        <v>2941</v>
      </c>
      <c r="E1735" s="169" t="s">
        <v>2887</v>
      </c>
      <c r="F1735" s="174">
        <v>37.732999999999997</v>
      </c>
      <c r="G1735" s="174">
        <v>24.997</v>
      </c>
      <c r="H1735" s="74">
        <v>44.098700000000001</v>
      </c>
      <c r="I1735" s="74">
        <v>1.7881</v>
      </c>
      <c r="J1735" s="74">
        <v>17.29655</v>
      </c>
      <c r="K1735" s="74">
        <v>0.16309999999999999</v>
      </c>
      <c r="L1735" s="74">
        <v>5.2609000000000004</v>
      </c>
      <c r="M1735" s="74">
        <v>11.5091</v>
      </c>
      <c r="N1735" s="74">
        <v>3.3291499999999998</v>
      </c>
      <c r="O1735" s="74">
        <v>2.1844999999999999</v>
      </c>
      <c r="P1735" s="74">
        <v>0</v>
      </c>
      <c r="Q1735" s="74">
        <v>0.62624999999999997</v>
      </c>
      <c r="R1735" s="74">
        <v>3.0801966780000001</v>
      </c>
      <c r="S1735" s="74">
        <v>0</v>
      </c>
      <c r="T1735" s="74">
        <v>0</v>
      </c>
      <c r="U1735" s="74">
        <v>3.5110316500000002E-2</v>
      </c>
      <c r="V1735" s="74">
        <v>8.7165799999999987</v>
      </c>
      <c r="W1735" s="74">
        <v>1.7091331624199999</v>
      </c>
      <c r="X1735" s="74">
        <v>1159.05106</v>
      </c>
      <c r="Y1735" s="74">
        <v>1320</v>
      </c>
      <c r="Z1735" s="74">
        <v>0.78468464490996237</v>
      </c>
      <c r="AA1735" s="74">
        <v>0.21531535509003771</v>
      </c>
      <c r="AB1735" s="74">
        <v>1.1458009729600851E-3</v>
      </c>
      <c r="AC1735" s="74">
        <v>1.145800972960084E-3</v>
      </c>
      <c r="AD1735" t="s">
        <v>5810</v>
      </c>
    </row>
    <row r="1736" spans="1:30">
      <c r="A1736" s="165" t="s">
        <v>3969</v>
      </c>
      <c r="C1736" s="165" t="s">
        <v>8444</v>
      </c>
      <c r="D1736" s="169" t="s">
        <v>2941</v>
      </c>
      <c r="E1736" s="169" t="s">
        <v>3969</v>
      </c>
      <c r="F1736" s="174">
        <v>38.783299999999997</v>
      </c>
      <c r="G1736" s="174">
        <v>15.2</v>
      </c>
      <c r="H1736" s="74">
        <v>49.268900000000002</v>
      </c>
      <c r="I1736" s="74">
        <v>1.7666999999999999</v>
      </c>
      <c r="J1736" s="74">
        <v>19.240449999999999</v>
      </c>
      <c r="K1736" s="74">
        <v>0.13239999999999999</v>
      </c>
      <c r="L1736" s="74">
        <v>4.2584999999999997</v>
      </c>
      <c r="M1736" s="74">
        <v>9.2603500000000007</v>
      </c>
      <c r="N1736" s="74">
        <v>4.5588499999999996</v>
      </c>
      <c r="O1736" s="74">
        <v>1.50115</v>
      </c>
      <c r="P1736" s="74">
        <v>0</v>
      </c>
      <c r="Q1736" s="74">
        <v>0.74075000000000002</v>
      </c>
      <c r="R1736" s="74">
        <v>2.0023276989999998</v>
      </c>
      <c r="S1736" s="74">
        <v>0</v>
      </c>
      <c r="T1736" s="74">
        <v>0</v>
      </c>
      <c r="U1736" s="74">
        <v>0.1155723229</v>
      </c>
      <c r="V1736" s="74">
        <v>6.5178849999999997</v>
      </c>
      <c r="W1736" s="74">
        <v>1.278016538865</v>
      </c>
      <c r="X1736" s="74">
        <v>1121.72181</v>
      </c>
      <c r="Y1736" s="74">
        <v>2130</v>
      </c>
      <c r="Z1736" s="74">
        <v>0.27137754724484742</v>
      </c>
      <c r="AA1736" s="74">
        <v>0.72862245275515258</v>
      </c>
      <c r="AB1736" s="74">
        <v>1.913558093253455E-4</v>
      </c>
      <c r="AC1736" s="74">
        <v>1.913558093253455E-4</v>
      </c>
      <c r="AD1736" t="s">
        <v>5810</v>
      </c>
    </row>
    <row r="1737" spans="1:30">
      <c r="A1737" s="165" t="s">
        <v>6404</v>
      </c>
      <c r="C1737" s="165" t="s">
        <v>8444</v>
      </c>
      <c r="D1737" s="169" t="s">
        <v>2941</v>
      </c>
      <c r="E1737" s="169" t="s">
        <v>3969</v>
      </c>
      <c r="F1737" s="174">
        <v>38.700000000000003</v>
      </c>
      <c r="G1737" s="174">
        <v>13.17</v>
      </c>
      <c r="H1737" s="74">
        <v>48.81485</v>
      </c>
      <c r="I1737" s="74">
        <v>1.9762</v>
      </c>
      <c r="J1737" s="74">
        <v>20.82685</v>
      </c>
      <c r="K1737" s="74">
        <v>0.12335</v>
      </c>
      <c r="L1737" s="74">
        <v>2.4967999999999999</v>
      </c>
      <c r="M1737" s="74">
        <v>7.6044</v>
      </c>
      <c r="N1737" s="74">
        <v>5.6434499999999996</v>
      </c>
      <c r="O1737" s="74">
        <v>2.4496000000000002</v>
      </c>
      <c r="P1737" s="74">
        <v>0</v>
      </c>
      <c r="Q1737" s="74">
        <v>1.4232</v>
      </c>
      <c r="R1737" s="74">
        <v>9.0240730000000005E-2</v>
      </c>
      <c r="S1737" s="74">
        <v>0</v>
      </c>
      <c r="T1737" s="74">
        <v>0</v>
      </c>
      <c r="U1737" s="74">
        <v>2.9728715490000002E-2</v>
      </c>
      <c r="V1737" s="74">
        <v>6.5150799999999993</v>
      </c>
      <c r="W1737" s="74">
        <v>1.2774665389199999</v>
      </c>
      <c r="X1737" s="74">
        <v>1094.2330400000001</v>
      </c>
      <c r="Y1737" s="74">
        <v>520</v>
      </c>
      <c r="Z1737" s="74">
        <v>3.0426773629259858E-3</v>
      </c>
      <c r="AA1737" s="74">
        <v>0.99695732263707404</v>
      </c>
      <c r="AB1737" s="74">
        <v>4.1331584363431381E-4</v>
      </c>
      <c r="AC1737" s="74">
        <v>4.133158436343137E-4</v>
      </c>
      <c r="AD1737" t="s">
        <v>5810</v>
      </c>
    </row>
    <row r="1738" spans="1:30">
      <c r="A1738" s="165" t="s">
        <v>3979</v>
      </c>
      <c r="C1738" s="165" t="s">
        <v>8444</v>
      </c>
      <c r="D1738" s="169" t="s">
        <v>2941</v>
      </c>
      <c r="E1738" s="169" t="s">
        <v>3979</v>
      </c>
      <c r="F1738" s="174">
        <v>39.232999999999997</v>
      </c>
      <c r="G1738" s="174">
        <v>14.417</v>
      </c>
      <c r="H1738" s="74">
        <v>52.027650000000001</v>
      </c>
      <c r="I1738" s="74">
        <v>0.86855000000000004</v>
      </c>
      <c r="J1738" s="74">
        <v>20.852399999999999</v>
      </c>
      <c r="K1738" s="74">
        <v>0.10405</v>
      </c>
      <c r="L1738" s="74">
        <v>5.3757999999999999</v>
      </c>
      <c r="M1738" s="74">
        <v>11.845700000000001</v>
      </c>
      <c r="N1738" s="74">
        <v>2.9737499999999999</v>
      </c>
      <c r="O1738" s="74">
        <v>0.86990000000000001</v>
      </c>
      <c r="P1738" s="74">
        <v>0</v>
      </c>
      <c r="Q1738" s="74">
        <v>0.16</v>
      </c>
      <c r="R1738" s="74">
        <v>1.6869525919999999</v>
      </c>
      <c r="S1738" s="74">
        <v>0</v>
      </c>
      <c r="T1738" s="74">
        <v>0</v>
      </c>
      <c r="U1738" s="74">
        <v>1.431092628E-2</v>
      </c>
      <c r="V1738" s="74">
        <v>4.190925</v>
      </c>
      <c r="W1738" s="74">
        <v>0.82174991782499995</v>
      </c>
      <c r="X1738" s="74">
        <v>1164.6386199999999</v>
      </c>
      <c r="Y1738" s="74">
        <v>620</v>
      </c>
      <c r="Z1738" s="74">
        <v>0.56965528552248346</v>
      </c>
      <c r="AA1738" s="74">
        <v>0.43034471447751649</v>
      </c>
      <c r="AB1738" s="74">
        <v>9.5675671464613899E-5</v>
      </c>
      <c r="AC1738" s="74">
        <v>9.5675671464613913E-5</v>
      </c>
      <c r="AD1738" t="s">
        <v>5810</v>
      </c>
    </row>
    <row r="1739" spans="1:30">
      <c r="A1739" s="165" t="s">
        <v>6405</v>
      </c>
      <c r="C1739" s="165" t="s">
        <v>8444</v>
      </c>
      <c r="D1739" s="169" t="s">
        <v>2941</v>
      </c>
      <c r="E1739" s="169" t="s">
        <v>3979</v>
      </c>
      <c r="F1739" s="174">
        <v>37.732999999999997</v>
      </c>
      <c r="G1739" s="174">
        <v>24.997</v>
      </c>
      <c r="H1739" s="74">
        <v>48.834600000000002</v>
      </c>
      <c r="I1739" s="74">
        <v>0.75295000000000001</v>
      </c>
      <c r="J1739" s="74">
        <v>18.214400000000001</v>
      </c>
      <c r="K1739" s="74">
        <v>8.3449999999999996E-2</v>
      </c>
      <c r="L1739" s="74">
        <v>6.5784000000000002</v>
      </c>
      <c r="M1739" s="74">
        <v>11.776350000000001</v>
      </c>
      <c r="N1739" s="74">
        <v>2.4436499999999999</v>
      </c>
      <c r="O1739" s="74">
        <v>1.06375</v>
      </c>
      <c r="P1739" s="74">
        <v>0</v>
      </c>
      <c r="Q1739" s="74">
        <v>0.19719999999999999</v>
      </c>
      <c r="R1739" s="74">
        <v>2.5240596219999998</v>
      </c>
      <c r="S1739" s="74">
        <v>0</v>
      </c>
      <c r="T1739" s="74">
        <v>0</v>
      </c>
      <c r="U1739" s="74">
        <v>2.6536869809999999E-2</v>
      </c>
      <c r="V1739" s="74">
        <v>5.5671175000000002</v>
      </c>
      <c r="W1739" s="74">
        <v>1.0915915575074999</v>
      </c>
      <c r="X1739" s="74">
        <v>1163.48741</v>
      </c>
      <c r="Y1739" s="74">
        <v>1130</v>
      </c>
      <c r="Z1739" s="74">
        <v>0.65150597356825912</v>
      </c>
      <c r="AA1739" s="74">
        <v>0.34849402643174082</v>
      </c>
      <c r="AB1739" s="74">
        <v>2.2833401116965609E-4</v>
      </c>
      <c r="AC1739" s="74">
        <v>2.283340111696559E-4</v>
      </c>
      <c r="AD1739" t="s">
        <v>5810</v>
      </c>
    </row>
    <row r="1740" spans="1:30">
      <c r="A1740" s="165" t="s">
        <v>4178</v>
      </c>
      <c r="C1740" s="165" t="s">
        <v>8444</v>
      </c>
      <c r="D1740" s="169" t="s">
        <v>2941</v>
      </c>
      <c r="E1740" s="169" t="s">
        <v>4178</v>
      </c>
      <c r="F1740" s="174">
        <v>38.366666670000001</v>
      </c>
      <c r="G1740" s="174">
        <v>14.96666667</v>
      </c>
      <c r="H1740" s="74">
        <v>49.539549999999998</v>
      </c>
      <c r="I1740" s="74">
        <v>0.92674999999999996</v>
      </c>
      <c r="J1740" s="74">
        <v>20.264900000000001</v>
      </c>
      <c r="K1740" s="74">
        <v>0.161</v>
      </c>
      <c r="L1740" s="74">
        <v>2.46055</v>
      </c>
      <c r="M1740" s="74">
        <v>12.795450000000001</v>
      </c>
      <c r="N1740" s="74">
        <v>3.2820499999999999</v>
      </c>
      <c r="O1740" s="74">
        <v>0.3301</v>
      </c>
      <c r="P1740" s="74">
        <v>0</v>
      </c>
      <c r="Q1740" s="74">
        <v>0.1017</v>
      </c>
      <c r="R1740" s="74">
        <v>2.273213605</v>
      </c>
      <c r="S1740" s="74">
        <v>0</v>
      </c>
      <c r="T1740" s="74">
        <v>0</v>
      </c>
      <c r="U1740" s="74">
        <v>2.2556394189999999E-2</v>
      </c>
      <c r="V1740" s="74">
        <v>6.5651025000000001</v>
      </c>
      <c r="W1740" s="74">
        <v>1.2872748712725</v>
      </c>
      <c r="X1740" s="74">
        <v>1180.4044699999999</v>
      </c>
      <c r="Y1740" s="74">
        <v>1000</v>
      </c>
      <c r="Z1740" s="74">
        <v>0.60347424646425118</v>
      </c>
      <c r="AA1740" s="74">
        <v>0.39652575353574882</v>
      </c>
      <c r="AB1740" s="74">
        <v>5.4208774224678955E-4</v>
      </c>
      <c r="AC1740" s="74">
        <v>5.4208774224678944E-4</v>
      </c>
      <c r="AD1740" t="s">
        <v>5810</v>
      </c>
    </row>
    <row r="1741" spans="1:30">
      <c r="A1741" s="165" t="s">
        <v>6406</v>
      </c>
      <c r="C1741" s="165" t="s">
        <v>8444</v>
      </c>
      <c r="D1741" s="169" t="s">
        <v>2941</v>
      </c>
      <c r="E1741" s="169" t="s">
        <v>4178</v>
      </c>
      <c r="F1741" s="174">
        <v>39.833333330000002</v>
      </c>
      <c r="G1741" s="174">
        <v>12.58333333</v>
      </c>
      <c r="H1741" s="74">
        <v>50.26605</v>
      </c>
      <c r="I1741" s="74">
        <v>2.3338999999999999</v>
      </c>
      <c r="J1741" s="74">
        <v>19.161999999999999</v>
      </c>
      <c r="K1741" s="74">
        <v>0.1222</v>
      </c>
      <c r="L1741" s="74">
        <v>2.4004500000000002</v>
      </c>
      <c r="M1741" s="74">
        <v>11.161149999999999</v>
      </c>
      <c r="N1741" s="74">
        <v>3.7000999999999999</v>
      </c>
      <c r="O1741" s="74">
        <v>1.48255</v>
      </c>
      <c r="P1741" s="74">
        <v>0</v>
      </c>
      <c r="Q1741" s="74">
        <v>0.48044999999999999</v>
      </c>
      <c r="R1741" s="74">
        <v>1.32184218</v>
      </c>
      <c r="S1741" s="74">
        <v>0</v>
      </c>
      <c r="T1741" s="74">
        <v>0</v>
      </c>
      <c r="U1741" s="74">
        <v>2.2546442199999999E-2</v>
      </c>
      <c r="V1741" s="74">
        <v>5.9318099999999996</v>
      </c>
      <c r="W1741" s="74">
        <v>1.1630998836899999</v>
      </c>
      <c r="X1741" s="74">
        <v>1153.2750900000001</v>
      </c>
      <c r="Y1741" s="74">
        <v>630</v>
      </c>
      <c r="Z1741" s="74">
        <v>0.39121020570967141</v>
      </c>
      <c r="AA1741" s="74">
        <v>0.60878979429032865</v>
      </c>
      <c r="AB1741" s="74">
        <v>5.5491927186247856E-4</v>
      </c>
      <c r="AC1741" s="74">
        <v>5.5491927186247835E-4</v>
      </c>
      <c r="AD1741" t="s">
        <v>5810</v>
      </c>
    </row>
    <row r="1742" spans="1:30">
      <c r="A1742" s="165" t="s">
        <v>3620</v>
      </c>
      <c r="C1742" s="165" t="s">
        <v>8444</v>
      </c>
      <c r="D1742" s="169" t="s">
        <v>2941</v>
      </c>
      <c r="E1742" s="169" t="s">
        <v>3620</v>
      </c>
      <c r="F1742" s="174">
        <v>38.533333329999998</v>
      </c>
      <c r="G1742" s="174">
        <v>14.35</v>
      </c>
      <c r="H1742" s="74">
        <v>47.800400000000003</v>
      </c>
      <c r="I1742" s="74">
        <v>0.67654999999999998</v>
      </c>
      <c r="J1742" s="74">
        <v>15.48635</v>
      </c>
      <c r="K1742" s="74">
        <v>0.1154</v>
      </c>
      <c r="L1742" s="74">
        <v>6.9105999999999996</v>
      </c>
      <c r="M1742" s="74">
        <v>16.667249999999999</v>
      </c>
      <c r="N1742" s="74">
        <v>1.79135</v>
      </c>
      <c r="O1742" s="74">
        <v>0.61514999999999997</v>
      </c>
      <c r="P1742" s="74">
        <v>0</v>
      </c>
      <c r="Q1742" s="74">
        <v>0.21959999999999999</v>
      </c>
      <c r="R1742" s="74">
        <v>1.1640709629999999</v>
      </c>
      <c r="S1742" s="74">
        <v>0</v>
      </c>
      <c r="T1742" s="74">
        <v>0</v>
      </c>
      <c r="U1742" s="74">
        <v>9.4570310290000001E-2</v>
      </c>
      <c r="V1742" s="74">
        <v>6.6299574999999997</v>
      </c>
      <c r="W1742" s="74">
        <v>1.2999915366674999</v>
      </c>
      <c r="X1742" s="74">
        <v>1244.67635</v>
      </c>
      <c r="Y1742" s="74">
        <v>1800</v>
      </c>
      <c r="Z1742" s="74">
        <v>0.1363197176866702</v>
      </c>
      <c r="AA1742" s="74">
        <v>0.86368028231332983</v>
      </c>
      <c r="AB1742" s="74">
        <v>1.118143500580102E-4</v>
      </c>
      <c r="AC1742" s="74">
        <v>1.118143500580102E-4</v>
      </c>
      <c r="AD1742" t="s">
        <v>5810</v>
      </c>
    </row>
    <row r="1743" spans="1:30">
      <c r="A1743" s="165" t="s">
        <v>6407</v>
      </c>
      <c r="C1743" s="165" t="s">
        <v>8444</v>
      </c>
      <c r="D1743" s="169" t="s">
        <v>2941</v>
      </c>
      <c r="E1743" s="169" t="s">
        <v>3620</v>
      </c>
      <c r="F1743" s="174">
        <v>38.533333329999998</v>
      </c>
      <c r="G1743" s="174">
        <v>14.35</v>
      </c>
      <c r="H1743" s="74">
        <v>49.955550000000002</v>
      </c>
      <c r="I1743" s="74">
        <v>0.69010000000000005</v>
      </c>
      <c r="J1743" s="74">
        <v>16.924399999999999</v>
      </c>
      <c r="K1743" s="74">
        <v>0.16320000000000001</v>
      </c>
      <c r="L1743" s="74">
        <v>6.2873000000000001</v>
      </c>
      <c r="M1743" s="74">
        <v>12.1829</v>
      </c>
      <c r="N1743" s="74">
        <v>2.4077000000000002</v>
      </c>
      <c r="O1743" s="74">
        <v>0.92090000000000005</v>
      </c>
      <c r="P1743" s="74">
        <v>0</v>
      </c>
      <c r="Q1743" s="74">
        <v>0.21609999999999999</v>
      </c>
      <c r="R1743" s="74">
        <v>1.1528602880000001</v>
      </c>
      <c r="S1743" s="74">
        <v>0</v>
      </c>
      <c r="T1743" s="74">
        <v>0</v>
      </c>
      <c r="U1743" s="74">
        <v>5.4906571050000012E-2</v>
      </c>
      <c r="V1743" s="74">
        <v>7.3246624999999996</v>
      </c>
      <c r="W1743" s="74">
        <v>1.4362081897125001</v>
      </c>
      <c r="X1743" s="74">
        <v>1170.23614</v>
      </c>
      <c r="Y1743" s="74">
        <v>1160</v>
      </c>
      <c r="Z1743" s="74">
        <v>0.1920458606348803</v>
      </c>
      <c r="AA1743" s="74">
        <v>0.80795413936511973</v>
      </c>
      <c r="AB1743" s="74">
        <v>4.9359583183792362E-4</v>
      </c>
      <c r="AC1743" s="74">
        <v>4.935958318379233E-4</v>
      </c>
      <c r="AD1743" t="s">
        <v>5810</v>
      </c>
    </row>
    <row r="1744" spans="1:30">
      <c r="A1744" s="165" t="s">
        <v>6408</v>
      </c>
      <c r="C1744" s="165" t="s">
        <v>8444</v>
      </c>
      <c r="D1744" s="169" t="s">
        <v>2941</v>
      </c>
      <c r="E1744" s="169" t="s">
        <v>3620</v>
      </c>
      <c r="F1744" s="174">
        <v>39.833333330000002</v>
      </c>
      <c r="G1744" s="174">
        <v>12.58333333</v>
      </c>
      <c r="H1744" s="74">
        <v>49.553849999999997</v>
      </c>
      <c r="I1744" s="74">
        <v>0.59430000000000005</v>
      </c>
      <c r="J1744" s="74">
        <v>16.413699999999999</v>
      </c>
      <c r="K1744" s="74">
        <v>0.1678</v>
      </c>
      <c r="L1744" s="74">
        <v>7.5919999999999996</v>
      </c>
      <c r="M1744" s="74">
        <v>12.6328</v>
      </c>
      <c r="N1744" s="74">
        <v>1.7696499999999999</v>
      </c>
      <c r="O1744" s="74">
        <v>0.58989999999999998</v>
      </c>
      <c r="P1744" s="74">
        <v>0</v>
      </c>
      <c r="Q1744" s="74">
        <v>0.27650000000000002</v>
      </c>
      <c r="R1744" s="74">
        <v>2.2415844690000002</v>
      </c>
      <c r="S1744" s="74">
        <v>0</v>
      </c>
      <c r="T1744" s="74">
        <v>0</v>
      </c>
      <c r="U1744" s="74">
        <v>7.1200927359999999E-2</v>
      </c>
      <c r="V1744" s="74">
        <v>7.8752075000000001</v>
      </c>
      <c r="W1744" s="74">
        <v>1.5441581789175001</v>
      </c>
      <c r="X1744" s="74">
        <v>1177.7044800000001</v>
      </c>
      <c r="Y1744" s="74">
        <v>1730</v>
      </c>
      <c r="Z1744" s="74">
        <v>0.41489560951748983</v>
      </c>
      <c r="AA1744" s="74">
        <v>0.58510439048251028</v>
      </c>
      <c r="AB1744" s="74">
        <v>7.9029461825790319E-4</v>
      </c>
      <c r="AC1744" s="74">
        <v>7.9029461825790254E-4</v>
      </c>
      <c r="AD1744" t="s">
        <v>5810</v>
      </c>
    </row>
    <row r="1745" spans="1:30">
      <c r="A1745" s="165" t="s">
        <v>3792</v>
      </c>
      <c r="C1745" s="165" t="s">
        <v>8444</v>
      </c>
      <c r="D1745" s="169" t="s">
        <v>2941</v>
      </c>
      <c r="E1745" s="169" t="s">
        <v>3792</v>
      </c>
      <c r="F1745" s="174">
        <v>38.783000000000001</v>
      </c>
      <c r="G1745" s="174">
        <v>15.2</v>
      </c>
      <c r="H1745" s="74">
        <v>49.888150000000003</v>
      </c>
      <c r="I1745" s="74">
        <v>1.2941499999999999</v>
      </c>
      <c r="J1745" s="74">
        <v>17.666049999999998</v>
      </c>
      <c r="K1745" s="74">
        <v>0.20630000000000001</v>
      </c>
      <c r="L1745" s="74">
        <v>4.0346000000000002</v>
      </c>
      <c r="M1745" s="74">
        <v>8.9008500000000002</v>
      </c>
      <c r="N1745" s="74">
        <v>3.1803499999999998</v>
      </c>
      <c r="O1745" s="74">
        <v>3.1266500000000002</v>
      </c>
      <c r="P1745" s="74">
        <v>0</v>
      </c>
      <c r="Q1745" s="74">
        <v>0.49399999999999999</v>
      </c>
      <c r="R1745" s="74">
        <v>1.2014614729999999</v>
      </c>
      <c r="S1745" s="74">
        <v>0</v>
      </c>
      <c r="T1745" s="74">
        <v>0</v>
      </c>
      <c r="U1745" s="74">
        <v>1.378453958E-2</v>
      </c>
      <c r="V1745" s="74">
        <v>7.6566299999999998</v>
      </c>
      <c r="W1745" s="74">
        <v>1.5012998498700001</v>
      </c>
      <c r="X1745" s="74">
        <v>1115.7541100000001</v>
      </c>
      <c r="Y1745" s="74">
        <v>400</v>
      </c>
      <c r="Z1745" s="74">
        <v>0.48756718796551479</v>
      </c>
      <c r="AA1745" s="74">
        <v>0.51243281203448521</v>
      </c>
      <c r="AB1745" s="74">
        <v>3.2400512856384608E-4</v>
      </c>
      <c r="AC1745" s="74">
        <v>3.2400512856384608E-4</v>
      </c>
      <c r="AD1745" t="s">
        <v>5810</v>
      </c>
    </row>
    <row r="1746" spans="1:30">
      <c r="A1746" s="165" t="s">
        <v>6409</v>
      </c>
      <c r="C1746" s="165" t="s">
        <v>8444</v>
      </c>
      <c r="D1746" s="169" t="s">
        <v>2941</v>
      </c>
      <c r="E1746" s="169" t="s">
        <v>3792</v>
      </c>
      <c r="F1746" s="174">
        <v>38.369999999999997</v>
      </c>
      <c r="G1746" s="174">
        <v>14.97</v>
      </c>
      <c r="H1746" s="74">
        <v>48.554499999999997</v>
      </c>
      <c r="I1746" s="74">
        <v>0.8488</v>
      </c>
      <c r="J1746" s="74">
        <v>16.946650000000002</v>
      </c>
      <c r="K1746" s="74">
        <v>0.23574999999999999</v>
      </c>
      <c r="L1746" s="74">
        <v>3.9817</v>
      </c>
      <c r="M1746" s="74">
        <v>9.9085999999999999</v>
      </c>
      <c r="N1746" s="74">
        <v>2.9185500000000002</v>
      </c>
      <c r="O1746" s="74">
        <v>1.8586</v>
      </c>
      <c r="P1746" s="74">
        <v>0</v>
      </c>
      <c r="Q1746" s="74">
        <v>0.69240000000000002</v>
      </c>
      <c r="R1746" s="74">
        <v>0.83329252700000001</v>
      </c>
      <c r="S1746" s="74">
        <v>0</v>
      </c>
      <c r="T1746" s="74">
        <v>0</v>
      </c>
      <c r="U1746" s="74">
        <v>3.265889894E-2</v>
      </c>
      <c r="V1746" s="74">
        <v>10.841452500000001</v>
      </c>
      <c r="W1746" s="74">
        <v>2.1257747874224999</v>
      </c>
      <c r="X1746" s="74">
        <v>1132.4827600000001</v>
      </c>
      <c r="Y1746" s="74">
        <v>640</v>
      </c>
      <c r="Z1746" s="74">
        <v>0.18796135802044159</v>
      </c>
      <c r="AA1746" s="74">
        <v>0.81203864197955844</v>
      </c>
      <c r="AB1746" s="74">
        <v>2.3953071995497409E-4</v>
      </c>
      <c r="AC1746" s="74">
        <v>2.395307199549742E-4</v>
      </c>
      <c r="AD1746" t="s">
        <v>5810</v>
      </c>
    </row>
    <row r="1747" spans="1:30">
      <c r="A1747" s="165" t="s">
        <v>6410</v>
      </c>
      <c r="C1747" s="165" t="s">
        <v>8444</v>
      </c>
      <c r="D1747" s="169" t="s">
        <v>2941</v>
      </c>
      <c r="E1747" s="169" t="s">
        <v>3792</v>
      </c>
      <c r="F1747" s="174">
        <v>38.783333329999998</v>
      </c>
      <c r="G1747" s="174">
        <v>15.2</v>
      </c>
      <c r="H1747" s="74">
        <v>48.320700000000002</v>
      </c>
      <c r="I1747" s="74">
        <v>0.99709999999999999</v>
      </c>
      <c r="J1747" s="74">
        <v>17.366849999999999</v>
      </c>
      <c r="K1747" s="74">
        <v>0.25829999999999997</v>
      </c>
      <c r="L1747" s="74">
        <v>3.5095000000000001</v>
      </c>
      <c r="M1747" s="74">
        <v>9.5422499999999992</v>
      </c>
      <c r="N1747" s="74">
        <v>3.0283000000000002</v>
      </c>
      <c r="O1747" s="74">
        <v>2.1829999999999998</v>
      </c>
      <c r="P1747" s="74">
        <v>0</v>
      </c>
      <c r="Q1747" s="74">
        <v>0.72740000000000005</v>
      </c>
      <c r="R1747" s="74">
        <v>0.78873204699999999</v>
      </c>
      <c r="S1747" s="74">
        <v>0</v>
      </c>
      <c r="T1747" s="74">
        <v>0</v>
      </c>
      <c r="U1747" s="74">
        <v>3.6879440329999999E-2</v>
      </c>
      <c r="V1747" s="74">
        <v>10.79721</v>
      </c>
      <c r="W1747" s="74">
        <v>2.11709978829</v>
      </c>
      <c r="X1747" s="74">
        <v>1126.4013500000001</v>
      </c>
      <c r="Y1747" s="74">
        <v>700</v>
      </c>
      <c r="Z1747" s="74">
        <v>0.1577976839926663</v>
      </c>
      <c r="AA1747" s="74">
        <v>0.84220231600733375</v>
      </c>
      <c r="AB1747" s="74">
        <v>3.0929109919052492E-5</v>
      </c>
      <c r="AC1747" s="74">
        <v>3.0929109919052492E-5</v>
      </c>
      <c r="AD1747" t="s">
        <v>5810</v>
      </c>
    </row>
    <row r="1748" spans="1:30">
      <c r="A1748" s="165" t="s">
        <v>3129</v>
      </c>
      <c r="C1748" s="165" t="s">
        <v>8444</v>
      </c>
      <c r="D1748" s="169" t="s">
        <v>2941</v>
      </c>
      <c r="E1748" s="169" t="s">
        <v>3129</v>
      </c>
      <c r="F1748" s="174">
        <v>38.700000000000003</v>
      </c>
      <c r="G1748" s="174">
        <v>13.17</v>
      </c>
      <c r="H1748" s="74">
        <v>46.731299999999997</v>
      </c>
      <c r="I1748" s="74">
        <v>0.64075000000000004</v>
      </c>
      <c r="J1748" s="74">
        <v>11.957050000000001</v>
      </c>
      <c r="K1748" s="74">
        <v>0.1595</v>
      </c>
      <c r="L1748" s="74">
        <v>7.4615</v>
      </c>
      <c r="M1748" s="74">
        <v>14.42435</v>
      </c>
      <c r="N1748" s="74">
        <v>2.1665999999999999</v>
      </c>
      <c r="O1748" s="74">
        <v>1.9312</v>
      </c>
      <c r="P1748" s="74">
        <v>0</v>
      </c>
      <c r="Q1748" s="74">
        <v>0.30745</v>
      </c>
      <c r="R1748" s="74">
        <v>5.0483698480000001</v>
      </c>
      <c r="S1748" s="74">
        <v>0</v>
      </c>
      <c r="T1748" s="74">
        <v>0</v>
      </c>
      <c r="U1748" s="74">
        <v>1.7493091150000001E-2</v>
      </c>
      <c r="V1748" s="74">
        <v>7.7764799999999994</v>
      </c>
      <c r="W1748" s="74">
        <v>1.52479984752</v>
      </c>
      <c r="X1748" s="74">
        <v>1207.4442100000001</v>
      </c>
      <c r="Y1748" s="74">
        <v>2080</v>
      </c>
      <c r="Z1748" s="74">
        <v>0.95167960576054889</v>
      </c>
      <c r="AA1748" s="74">
        <v>4.8320394239451121E-2</v>
      </c>
      <c r="AB1748" s="74">
        <v>5.6174998708720999E-3</v>
      </c>
      <c r="AC1748" s="74">
        <v>5.617499870872099E-3</v>
      </c>
      <c r="AD1748" t="s">
        <v>5810</v>
      </c>
    </row>
    <row r="1749" spans="1:30">
      <c r="A1749" s="165" t="s">
        <v>6411</v>
      </c>
      <c r="C1749" s="165" t="s">
        <v>8444</v>
      </c>
      <c r="D1749" s="169" t="s">
        <v>2941</v>
      </c>
      <c r="E1749" s="169" t="s">
        <v>3129</v>
      </c>
      <c r="F1749" s="174">
        <v>38.366666670000001</v>
      </c>
      <c r="G1749" s="174">
        <v>14.96666667</v>
      </c>
      <c r="H1749" s="74">
        <v>45.5214</v>
      </c>
      <c r="I1749" s="74">
        <v>0.69489999999999996</v>
      </c>
      <c r="J1749" s="74">
        <v>11.140700000000001</v>
      </c>
      <c r="K1749" s="74">
        <v>0.1575</v>
      </c>
      <c r="L1749" s="74">
        <v>8.4177</v>
      </c>
      <c r="M1749" s="74">
        <v>14.0604</v>
      </c>
      <c r="N1749" s="74">
        <v>2.1173999999999999</v>
      </c>
      <c r="O1749" s="74">
        <v>1.9739</v>
      </c>
      <c r="P1749" s="74">
        <v>0</v>
      </c>
      <c r="Q1749" s="74">
        <v>0.2903</v>
      </c>
      <c r="R1749" s="74">
        <v>3.3216082880000002</v>
      </c>
      <c r="S1749" s="74">
        <v>0</v>
      </c>
      <c r="T1749" s="74">
        <v>0</v>
      </c>
      <c r="U1749" s="74">
        <v>8.0756724539999998E-3</v>
      </c>
      <c r="V1749" s="74">
        <v>7.8957349999999993</v>
      </c>
      <c r="W1749" s="74">
        <v>1.548183178515</v>
      </c>
      <c r="X1749" s="74">
        <v>1201.40264</v>
      </c>
      <c r="Y1749" s="74">
        <v>1090</v>
      </c>
      <c r="Z1749" s="74">
        <v>0.94686495750848299</v>
      </c>
      <c r="AA1749" s="74">
        <v>5.3135042491517057E-2</v>
      </c>
      <c r="AB1749" s="74">
        <v>4.621075846488922E-3</v>
      </c>
      <c r="AC1749" s="74">
        <v>4.621075846488922E-3</v>
      </c>
      <c r="AD1749" t="s">
        <v>5810</v>
      </c>
    </row>
    <row r="1750" spans="1:30">
      <c r="A1750" s="165" t="s">
        <v>6412</v>
      </c>
      <c r="C1750" s="165" t="s">
        <v>8444</v>
      </c>
      <c r="D1750" s="169" t="s">
        <v>2941</v>
      </c>
      <c r="E1750" s="169" t="s">
        <v>3129</v>
      </c>
      <c r="F1750" s="174">
        <v>40.041899999999998</v>
      </c>
      <c r="G1750" s="174">
        <v>20.885999999999999</v>
      </c>
      <c r="H1750" s="74">
        <v>46.342799999999997</v>
      </c>
      <c r="I1750" s="74">
        <v>0.5625</v>
      </c>
      <c r="J1750" s="74">
        <v>10.634600000000001</v>
      </c>
      <c r="K1750" s="74">
        <v>0.15770000000000001</v>
      </c>
      <c r="L1750" s="74">
        <v>9.2859999999999996</v>
      </c>
      <c r="M1750" s="74">
        <v>14.927099999999999</v>
      </c>
      <c r="N1750" s="74">
        <v>1.7673000000000001</v>
      </c>
      <c r="O1750" s="74">
        <v>1.5668</v>
      </c>
      <c r="P1750" s="74">
        <v>0</v>
      </c>
      <c r="Q1750" s="74">
        <v>0.23630000000000001</v>
      </c>
      <c r="R1750" s="74">
        <v>3.7682498529999999</v>
      </c>
      <c r="S1750" s="74">
        <v>0</v>
      </c>
      <c r="T1750" s="74">
        <v>0</v>
      </c>
      <c r="U1750" s="74">
        <v>1.3677371840000001E-2</v>
      </c>
      <c r="V1750" s="74">
        <v>7.0386799999999994</v>
      </c>
      <c r="W1750" s="74">
        <v>1.38013319532</v>
      </c>
      <c r="X1750" s="74">
        <v>1215.7898600000001</v>
      </c>
      <c r="Y1750" s="74">
        <v>1390</v>
      </c>
      <c r="Z1750" s="74">
        <v>0.92524282871390418</v>
      </c>
      <c r="AA1750" s="74">
        <v>7.4757171286095866E-2</v>
      </c>
      <c r="AB1750" s="74">
        <v>3.4553583818210348E-3</v>
      </c>
      <c r="AC1750" s="74">
        <v>3.4553583818210348E-3</v>
      </c>
      <c r="AD1750" t="s">
        <v>5810</v>
      </c>
    </row>
    <row r="1751" spans="1:30">
      <c r="A1751" s="165" t="s">
        <v>6413</v>
      </c>
      <c r="C1751" s="165" t="s">
        <v>8444</v>
      </c>
      <c r="D1751" s="169" t="s">
        <v>2941</v>
      </c>
      <c r="E1751" s="169" t="s">
        <v>3129</v>
      </c>
      <c r="F1751" s="174">
        <v>38.366666670000001</v>
      </c>
      <c r="G1751" s="174">
        <v>14.96666667</v>
      </c>
      <c r="H1751" s="74">
        <v>46.427900000000001</v>
      </c>
      <c r="I1751" s="74">
        <v>0.61519999999999997</v>
      </c>
      <c r="J1751" s="74">
        <v>11.154</v>
      </c>
      <c r="K1751" s="74">
        <v>0.2339</v>
      </c>
      <c r="L1751" s="74">
        <v>7.4253</v>
      </c>
      <c r="M1751" s="74">
        <v>16.0151</v>
      </c>
      <c r="N1751" s="74">
        <v>2.1979000000000002</v>
      </c>
      <c r="O1751" s="74">
        <v>1.7210000000000001</v>
      </c>
      <c r="P1751" s="74">
        <v>0</v>
      </c>
      <c r="Q1751" s="74">
        <v>0.21379999999999999</v>
      </c>
      <c r="R1751" s="74">
        <v>3.9448851490000001</v>
      </c>
      <c r="S1751" s="74">
        <v>0</v>
      </c>
      <c r="T1751" s="74">
        <v>0</v>
      </c>
      <c r="U1751" s="74">
        <v>1.9905702090000001E-2</v>
      </c>
      <c r="V1751" s="74">
        <v>7.1837749999999989</v>
      </c>
      <c r="W1751" s="74">
        <v>1.4085831924750001</v>
      </c>
      <c r="X1751" s="74">
        <v>1233.8506600000001</v>
      </c>
      <c r="Y1751" s="74">
        <v>1460</v>
      </c>
      <c r="Z1751" s="74">
        <v>0.91051300309030725</v>
      </c>
      <c r="AA1751" s="74">
        <v>8.9486996909692695E-2</v>
      </c>
      <c r="AB1751" s="74">
        <v>4.2709765099254171E-3</v>
      </c>
      <c r="AC1751" s="74">
        <v>4.2709765099254171E-3</v>
      </c>
      <c r="AD1751" t="s">
        <v>5810</v>
      </c>
    </row>
    <row r="1752" spans="1:30">
      <c r="A1752" s="165" t="s">
        <v>6414</v>
      </c>
      <c r="C1752" s="165" t="s">
        <v>8444</v>
      </c>
      <c r="D1752" s="169" t="s">
        <v>2941</v>
      </c>
      <c r="E1752" s="169" t="s">
        <v>3129</v>
      </c>
      <c r="F1752" s="174">
        <v>38.366666670000001</v>
      </c>
      <c r="G1752" s="174">
        <v>14.96666667</v>
      </c>
      <c r="H1752" s="74">
        <v>45.737699999999997</v>
      </c>
      <c r="I1752" s="74">
        <v>0.61299999999999999</v>
      </c>
      <c r="J1752" s="74">
        <v>11.305199999999999</v>
      </c>
      <c r="K1752" s="74">
        <v>0.28000000000000003</v>
      </c>
      <c r="L1752" s="74">
        <v>8.6050000000000004</v>
      </c>
      <c r="M1752" s="74">
        <v>14.1913</v>
      </c>
      <c r="N1752" s="74">
        <v>2.1114000000000002</v>
      </c>
      <c r="O1752" s="74">
        <v>1.8835999999999999</v>
      </c>
      <c r="P1752" s="74">
        <v>0</v>
      </c>
      <c r="Q1752" s="74">
        <v>0.22509999999999999</v>
      </c>
      <c r="R1752" s="74">
        <v>3.369212278</v>
      </c>
      <c r="S1752" s="74">
        <v>0</v>
      </c>
      <c r="T1752" s="74">
        <v>0</v>
      </c>
      <c r="U1752" s="74">
        <v>1.3931810940000001E-2</v>
      </c>
      <c r="V1752" s="74">
        <v>7.1861549999999994</v>
      </c>
      <c r="W1752" s="74">
        <v>1.409049859095</v>
      </c>
      <c r="X1752" s="74">
        <v>1203.5755799999999</v>
      </c>
      <c r="Y1752" s="74">
        <v>1160</v>
      </c>
      <c r="Z1752" s="74">
        <v>0.90665776958523892</v>
      </c>
      <c r="AA1752" s="74">
        <v>9.3342230414761071E-2</v>
      </c>
      <c r="AB1752" s="74">
        <v>8.7444272718821851E-4</v>
      </c>
      <c r="AC1752" s="74">
        <v>8.744427271882184E-4</v>
      </c>
      <c r="AD1752" t="s">
        <v>5810</v>
      </c>
    </row>
    <row r="1753" spans="1:30">
      <c r="A1753" s="165" t="s">
        <v>6415</v>
      </c>
      <c r="C1753" s="165" t="s">
        <v>8444</v>
      </c>
      <c r="D1753" s="169" t="s">
        <v>2941</v>
      </c>
      <c r="E1753" s="169" t="s">
        <v>3129</v>
      </c>
      <c r="F1753" s="174">
        <v>38.366999999999997</v>
      </c>
      <c r="G1753" s="174">
        <v>14.967000000000001</v>
      </c>
      <c r="H1753" s="74">
        <v>46.032699999999998</v>
      </c>
      <c r="I1753" s="74">
        <v>0.64759999999999995</v>
      </c>
      <c r="J1753" s="74">
        <v>11.2562</v>
      </c>
      <c r="K1753" s="74">
        <v>0.15429999999999999</v>
      </c>
      <c r="L1753" s="74">
        <v>8.6374999999999993</v>
      </c>
      <c r="M1753" s="74">
        <v>14.7117</v>
      </c>
      <c r="N1753" s="74">
        <v>2.0158</v>
      </c>
      <c r="O1753" s="74">
        <v>1.8754</v>
      </c>
      <c r="P1753" s="74">
        <v>0</v>
      </c>
      <c r="Q1753" s="74">
        <v>0.25180000000000002</v>
      </c>
      <c r="R1753" s="74">
        <v>3.4317330429999999</v>
      </c>
      <c r="S1753" s="74">
        <v>0</v>
      </c>
      <c r="T1753" s="74">
        <v>0</v>
      </c>
      <c r="U1753" s="74">
        <v>1.8465027419999998E-2</v>
      </c>
      <c r="V1753" s="74">
        <v>7.2894299999999994</v>
      </c>
      <c r="W1753" s="74">
        <v>1.42929985707</v>
      </c>
      <c r="X1753" s="74">
        <v>1212.2142200000001</v>
      </c>
      <c r="Y1753" s="74">
        <v>1250</v>
      </c>
      <c r="Z1753" s="74">
        <v>0.88624960845003675</v>
      </c>
      <c r="AA1753" s="74">
        <v>0.11375039154996321</v>
      </c>
      <c r="AB1753" s="74">
        <v>1.716202943207404E-4</v>
      </c>
      <c r="AC1753" s="74">
        <v>1.7162029432074029E-4</v>
      </c>
      <c r="AD1753" t="s">
        <v>5810</v>
      </c>
    </row>
    <row r="1754" spans="1:30">
      <c r="A1754" s="165" t="s">
        <v>6416</v>
      </c>
      <c r="C1754" s="165" t="s">
        <v>8444</v>
      </c>
      <c r="D1754" s="169" t="s">
        <v>2941</v>
      </c>
      <c r="E1754" s="169" t="s">
        <v>3129</v>
      </c>
      <c r="F1754" s="174">
        <v>38.366999999999997</v>
      </c>
      <c r="G1754" s="174">
        <v>14.967000000000001</v>
      </c>
      <c r="H1754" s="74">
        <v>46.010199999999998</v>
      </c>
      <c r="I1754" s="74">
        <v>0.81210000000000004</v>
      </c>
      <c r="J1754" s="74">
        <v>12.6121</v>
      </c>
      <c r="K1754" s="74">
        <v>0.18279999999999999</v>
      </c>
      <c r="L1754" s="74">
        <v>6.4355000000000002</v>
      </c>
      <c r="M1754" s="74">
        <v>14.045199999999999</v>
      </c>
      <c r="N1754" s="74">
        <v>2.1518000000000002</v>
      </c>
      <c r="O1754" s="74">
        <v>2.3153000000000001</v>
      </c>
      <c r="P1754" s="74">
        <v>0</v>
      </c>
      <c r="Q1754" s="74">
        <v>0.53380000000000005</v>
      </c>
      <c r="R1754" s="74">
        <v>3.3110563979999998</v>
      </c>
      <c r="S1754" s="74">
        <v>0</v>
      </c>
      <c r="T1754" s="74">
        <v>0</v>
      </c>
      <c r="U1754" s="74">
        <v>8.2187324079999995E-3</v>
      </c>
      <c r="V1754" s="74">
        <v>7.8959050000000008</v>
      </c>
      <c r="W1754" s="74">
        <v>1.548216511845</v>
      </c>
      <c r="X1754" s="74">
        <v>1201.15032</v>
      </c>
      <c r="Y1754" s="74">
        <v>1080</v>
      </c>
      <c r="Z1754" s="74">
        <v>0.93832897919475955</v>
      </c>
      <c r="AA1754" s="74">
        <v>6.1671020805240458E-2</v>
      </c>
      <c r="AB1754" s="74">
        <v>4.2818968676204758E-3</v>
      </c>
      <c r="AC1754" s="74">
        <v>4.2818968676204758E-3</v>
      </c>
      <c r="AD1754" t="s">
        <v>5810</v>
      </c>
    </row>
    <row r="1755" spans="1:30">
      <c r="A1755" s="165" t="s">
        <v>6417</v>
      </c>
      <c r="C1755" s="165" t="s">
        <v>8444</v>
      </c>
      <c r="D1755" s="169" t="s">
        <v>2941</v>
      </c>
      <c r="E1755" s="169" t="s">
        <v>3129</v>
      </c>
      <c r="F1755" s="174">
        <v>39.383000000000003</v>
      </c>
      <c r="G1755" s="174">
        <v>14.382999999999999</v>
      </c>
      <c r="H1755" s="74">
        <v>46.059750000000001</v>
      </c>
      <c r="I1755" s="74">
        <v>0.72940000000000005</v>
      </c>
      <c r="J1755" s="74">
        <v>11.706799999999999</v>
      </c>
      <c r="K1755" s="74">
        <v>0.1449</v>
      </c>
      <c r="L1755" s="74">
        <v>7.9103000000000003</v>
      </c>
      <c r="M1755" s="74">
        <v>13.726699999999999</v>
      </c>
      <c r="N1755" s="74">
        <v>2.1427999999999998</v>
      </c>
      <c r="O1755" s="74">
        <v>2.0078999999999998</v>
      </c>
      <c r="P1755" s="74">
        <v>0</v>
      </c>
      <c r="Q1755" s="74">
        <v>0.31950000000000001</v>
      </c>
      <c r="R1755" s="74">
        <v>3.4927953770000002</v>
      </c>
      <c r="S1755" s="74">
        <v>0</v>
      </c>
      <c r="T1755" s="74">
        <v>0</v>
      </c>
      <c r="U1755" s="74">
        <v>1.1113081550000001E-2</v>
      </c>
      <c r="V1755" s="74">
        <v>7.6047374999999997</v>
      </c>
      <c r="W1755" s="74">
        <v>1.4911248508874999</v>
      </c>
      <c r="X1755" s="74">
        <v>1195.86322</v>
      </c>
      <c r="Y1755" s="74">
        <v>1200</v>
      </c>
      <c r="Z1755" s="74">
        <v>0.92839119684410287</v>
      </c>
      <c r="AA1755" s="74">
        <v>7.1608803155897086E-2</v>
      </c>
      <c r="AB1755" s="74">
        <v>3.9289452152505367E-3</v>
      </c>
      <c r="AC1755" s="74">
        <v>3.9289452152505358E-3</v>
      </c>
      <c r="AD1755" t="s">
        <v>5810</v>
      </c>
    </row>
    <row r="1756" spans="1:30">
      <c r="A1756" s="165" t="s">
        <v>6418</v>
      </c>
      <c r="C1756" s="165" t="s">
        <v>8444</v>
      </c>
      <c r="D1756" s="169" t="s">
        <v>2941</v>
      </c>
      <c r="E1756" s="169" t="s">
        <v>3129</v>
      </c>
      <c r="F1756" s="174">
        <v>38.366999999999997</v>
      </c>
      <c r="G1756" s="174">
        <v>14.967000000000001</v>
      </c>
      <c r="H1756" s="74">
        <v>46.136000000000003</v>
      </c>
      <c r="I1756" s="74">
        <v>0.70909999999999995</v>
      </c>
      <c r="J1756" s="74">
        <v>12.305199999999999</v>
      </c>
      <c r="K1756" s="74">
        <v>0.1</v>
      </c>
      <c r="L1756" s="74">
        <v>7.9527000000000001</v>
      </c>
      <c r="M1756" s="74">
        <v>13.0632</v>
      </c>
      <c r="N1756" s="74">
        <v>2.3327</v>
      </c>
      <c r="O1756" s="74">
        <v>2.0445000000000002</v>
      </c>
      <c r="P1756" s="74">
        <v>0</v>
      </c>
      <c r="Q1756" s="74">
        <v>0.23350000000000001</v>
      </c>
      <c r="R1756" s="74">
        <v>3.450556599</v>
      </c>
      <c r="S1756" s="74">
        <v>0</v>
      </c>
      <c r="T1756" s="74">
        <v>0</v>
      </c>
      <c r="U1756" s="74">
        <v>7.7896603219999999E-3</v>
      </c>
      <c r="V1756" s="74">
        <v>7.8169400000000007</v>
      </c>
      <c r="W1756" s="74">
        <v>1.5327331800599999</v>
      </c>
      <c r="X1756" s="74">
        <v>1184.8491200000001</v>
      </c>
      <c r="Y1756" s="74">
        <v>1150</v>
      </c>
      <c r="Z1756" s="74">
        <v>0.94576569444936853</v>
      </c>
      <c r="AA1756" s="74">
        <v>5.4234305550631468E-2</v>
      </c>
      <c r="AB1756" s="74">
        <v>2.2748280604479761E-3</v>
      </c>
      <c r="AC1756" s="74">
        <v>2.2748280604479761E-3</v>
      </c>
      <c r="AD1756" t="s">
        <v>5810</v>
      </c>
    </row>
    <row r="1757" spans="1:30">
      <c r="A1757" s="165" t="s">
        <v>5398</v>
      </c>
      <c r="C1757" s="165" t="s">
        <v>8444</v>
      </c>
      <c r="D1757" s="169" t="s">
        <v>5396</v>
      </c>
      <c r="E1757" s="169" t="s">
        <v>5398</v>
      </c>
      <c r="F1757" s="174">
        <v>-1.4670000000000001</v>
      </c>
      <c r="G1757" s="174">
        <v>-78.441999999999993</v>
      </c>
      <c r="H1757" s="74">
        <v>55.21876348</v>
      </c>
      <c r="I1757" s="74">
        <v>1.0426696209999999</v>
      </c>
      <c r="J1757" s="74">
        <v>19.629948989999999</v>
      </c>
      <c r="K1757" s="74">
        <v>9.6246298999999993E-2</v>
      </c>
      <c r="L1757" s="74">
        <v>3.7273255440000002</v>
      </c>
      <c r="M1757" s="74">
        <v>8.8979783210000001</v>
      </c>
      <c r="N1757" s="74">
        <v>3.687815117</v>
      </c>
      <c r="O1757" s="74">
        <v>1.2908015310000001</v>
      </c>
      <c r="P1757" s="74">
        <v>0</v>
      </c>
      <c r="Q1757" s="74">
        <v>0.23270017500000001</v>
      </c>
      <c r="R1757" s="74">
        <v>1.91</v>
      </c>
      <c r="S1757" s="74">
        <v>0</v>
      </c>
      <c r="T1757" s="74">
        <v>0</v>
      </c>
      <c r="U1757" s="74">
        <v>2.0299999999999999E-2</v>
      </c>
      <c r="V1757" s="74">
        <v>5.2493882862499994</v>
      </c>
      <c r="W1757" s="74">
        <v>1.029291717904151</v>
      </c>
      <c r="X1757" s="74">
        <v>1115.7064401286</v>
      </c>
      <c r="Y1757" s="74">
        <v>780</v>
      </c>
      <c r="Z1757" s="74">
        <v>0.54406382437524281</v>
      </c>
      <c r="AA1757" s="74">
        <v>0.45593617562475719</v>
      </c>
      <c r="AB1757" s="74">
        <v>5.3438027415191603E-5</v>
      </c>
      <c r="AC1757" s="74">
        <v>5.3438027415191583E-5</v>
      </c>
      <c r="AD1757" t="s">
        <v>5810</v>
      </c>
    </row>
    <row r="1758" spans="1:30">
      <c r="A1758" s="165" t="s">
        <v>3852</v>
      </c>
      <c r="C1758" s="165" t="s">
        <v>8444</v>
      </c>
      <c r="D1758" s="169" t="s">
        <v>3850</v>
      </c>
      <c r="E1758" s="169" t="s">
        <v>3852</v>
      </c>
      <c r="F1758" s="174">
        <v>-38.69</v>
      </c>
      <c r="G1758" s="174">
        <v>-71.73</v>
      </c>
      <c r="H1758" s="74">
        <v>55.096432550000003</v>
      </c>
      <c r="I1758" s="74">
        <v>1.649350176</v>
      </c>
      <c r="J1758" s="74">
        <v>13.587634270000001</v>
      </c>
      <c r="K1758" s="74">
        <v>0.21204046700000001</v>
      </c>
      <c r="L1758" s="74">
        <v>4.8900183999999998</v>
      </c>
      <c r="M1758" s="74">
        <v>8.2997102690000002</v>
      </c>
      <c r="N1758" s="74">
        <v>3.0760071349999998</v>
      </c>
      <c r="O1758" s="74">
        <v>0.94200752799999998</v>
      </c>
      <c r="P1758" s="74">
        <v>0</v>
      </c>
      <c r="Q1758" s="74">
        <v>0.15086324100000001</v>
      </c>
      <c r="R1758" s="74">
        <v>2.29</v>
      </c>
      <c r="S1758" s="74">
        <v>0</v>
      </c>
      <c r="T1758" s="74">
        <v>0</v>
      </c>
      <c r="U1758" s="74">
        <v>3.3634414589999999E-3</v>
      </c>
      <c r="V1758" s="74">
        <v>10.026440539999999</v>
      </c>
      <c r="W1758" s="74">
        <v>1.9659685367364601</v>
      </c>
      <c r="X1758" s="74">
        <v>1105.7751904654001</v>
      </c>
      <c r="Y1758" s="74">
        <v>590</v>
      </c>
      <c r="Z1758" s="74">
        <v>0.93613292297606554</v>
      </c>
      <c r="AA1758" s="74">
        <v>6.3867077023934488E-2</v>
      </c>
      <c r="AB1758" s="74">
        <v>3.6903207340859838E-3</v>
      </c>
      <c r="AC1758" s="74">
        <v>3.6903207340859829E-3</v>
      </c>
      <c r="AD1758" t="s">
        <v>5810</v>
      </c>
    </row>
    <row r="1759" spans="1:30">
      <c r="A1759" s="165" t="s">
        <v>6419</v>
      </c>
      <c r="C1759" s="165" t="s">
        <v>8444</v>
      </c>
      <c r="D1759" s="169" t="s">
        <v>3850</v>
      </c>
      <c r="E1759" s="169" t="s">
        <v>3852</v>
      </c>
      <c r="F1759" s="174">
        <v>-38.69</v>
      </c>
      <c r="G1759" s="174">
        <v>-71.73</v>
      </c>
      <c r="H1759" s="74">
        <v>52.56737613</v>
      </c>
      <c r="I1759" s="74">
        <v>1.227017123</v>
      </c>
      <c r="J1759" s="74">
        <v>15.941329720000001</v>
      </c>
      <c r="K1759" s="74">
        <v>0.213446419</v>
      </c>
      <c r="L1759" s="74">
        <v>5.1192165640000002</v>
      </c>
      <c r="M1759" s="74">
        <v>9.6132829429999997</v>
      </c>
      <c r="N1759" s="74">
        <v>3.745804777</v>
      </c>
      <c r="O1759" s="74">
        <v>0.68180941699999997</v>
      </c>
      <c r="P1759" s="74">
        <v>0</v>
      </c>
      <c r="Q1759" s="74">
        <v>0</v>
      </c>
      <c r="R1759" s="74">
        <v>1.41</v>
      </c>
      <c r="S1759" s="74">
        <v>0</v>
      </c>
      <c r="T1759" s="74">
        <v>0</v>
      </c>
      <c r="U1759" s="74">
        <v>1.5346099849999999E-2</v>
      </c>
      <c r="V1759" s="74">
        <v>8.8333672289999985</v>
      </c>
      <c r="W1759" s="74">
        <v>1.732032616796721</v>
      </c>
      <c r="X1759" s="74">
        <v>1127.5804968538</v>
      </c>
      <c r="Y1759" s="74">
        <v>490</v>
      </c>
      <c r="Z1759" s="74">
        <v>0.53033885229290034</v>
      </c>
      <c r="AA1759" s="74">
        <v>0.46966114770709971</v>
      </c>
      <c r="AB1759" s="74">
        <v>8.4109337922905062E-4</v>
      </c>
      <c r="AC1759" s="74">
        <v>8.4109337922905084E-4</v>
      </c>
      <c r="AD1759" t="s">
        <v>5810</v>
      </c>
    </row>
    <row r="1760" spans="1:30">
      <c r="A1760" s="165" t="s">
        <v>6420</v>
      </c>
      <c r="C1760" s="165" t="s">
        <v>8444</v>
      </c>
      <c r="D1760" s="169" t="s">
        <v>3850</v>
      </c>
      <c r="E1760" s="169" t="s">
        <v>3852</v>
      </c>
      <c r="F1760" s="174">
        <v>-38.69</v>
      </c>
      <c r="G1760" s="174">
        <v>-71.73</v>
      </c>
      <c r="H1760" s="74">
        <v>53.596929639999999</v>
      </c>
      <c r="I1760" s="74">
        <v>1.267209824</v>
      </c>
      <c r="J1760" s="74">
        <v>15.7459849</v>
      </c>
      <c r="K1760" s="74">
        <v>0.18624697700000001</v>
      </c>
      <c r="L1760" s="74">
        <v>5.0388125510000004</v>
      </c>
      <c r="M1760" s="74">
        <v>9.1876769930000002</v>
      </c>
      <c r="N1760" s="74">
        <v>3.6487568179999998</v>
      </c>
      <c r="O1760" s="74">
        <v>0.75005999400000001</v>
      </c>
      <c r="P1760" s="74">
        <v>0</v>
      </c>
      <c r="Q1760" s="74">
        <v>8.2269226000000001E-2</v>
      </c>
      <c r="R1760" s="74">
        <v>1.85</v>
      </c>
      <c r="S1760" s="74">
        <v>0</v>
      </c>
      <c r="T1760" s="74">
        <v>0</v>
      </c>
      <c r="U1760" s="74">
        <v>9.1400562149999993E-3</v>
      </c>
      <c r="V1760" s="74">
        <v>8.5471630320000003</v>
      </c>
      <c r="W1760" s="74">
        <v>1.6759141524085679</v>
      </c>
      <c r="X1760" s="74">
        <v>1120.5154380838001</v>
      </c>
      <c r="Y1760" s="74">
        <v>530</v>
      </c>
      <c r="Z1760" s="74">
        <v>0.7439156557786627</v>
      </c>
      <c r="AA1760" s="74">
        <v>0.2560843442213373</v>
      </c>
      <c r="AB1760" s="74">
        <v>2.7182847528608729E-4</v>
      </c>
      <c r="AC1760" s="74">
        <v>2.7182847528608713E-4</v>
      </c>
      <c r="AD1760" t="s">
        <v>5810</v>
      </c>
    </row>
    <row r="1761" spans="1:30">
      <c r="A1761" s="165" t="s">
        <v>6421</v>
      </c>
      <c r="C1761" s="165" t="s">
        <v>8444</v>
      </c>
      <c r="D1761" s="169" t="s">
        <v>3850</v>
      </c>
      <c r="E1761" s="169" t="s">
        <v>3852</v>
      </c>
      <c r="F1761" s="174">
        <v>-38.69</v>
      </c>
      <c r="G1761" s="174">
        <v>-71.73</v>
      </c>
      <c r="H1761" s="74">
        <v>53.843852570000003</v>
      </c>
      <c r="I1761" s="74">
        <v>1.5727831539999999</v>
      </c>
      <c r="J1761" s="74">
        <v>14.38629263</v>
      </c>
      <c r="K1761" s="74">
        <v>0.22379125</v>
      </c>
      <c r="L1761" s="74">
        <v>4.0026606100000004</v>
      </c>
      <c r="M1761" s="74">
        <v>9.3912759450000003</v>
      </c>
      <c r="N1761" s="74">
        <v>3.0489795339999999</v>
      </c>
      <c r="O1761" s="74">
        <v>0.79757106799999999</v>
      </c>
      <c r="P1761" s="74">
        <v>0</v>
      </c>
      <c r="Q1761" s="74">
        <v>8.2385797999999996E-2</v>
      </c>
      <c r="R1761" s="74">
        <v>1.9510000000000001</v>
      </c>
      <c r="S1761" s="74">
        <v>0</v>
      </c>
      <c r="T1761" s="74">
        <v>0</v>
      </c>
      <c r="U1761" s="74">
        <v>1.4670506599999999E-2</v>
      </c>
      <c r="V1761" s="74">
        <v>10.3360281265</v>
      </c>
      <c r="W1761" s="74">
        <v>2.026671978999449</v>
      </c>
      <c r="X1761" s="74">
        <v>1123.895180687</v>
      </c>
      <c r="Y1761" s="74">
        <v>660</v>
      </c>
      <c r="Z1761" s="74">
        <v>0.68703597143410233</v>
      </c>
      <c r="AA1761" s="74">
        <v>0.31296402856589772</v>
      </c>
      <c r="AB1761" s="74">
        <v>3.6080234012349688E-4</v>
      </c>
      <c r="AC1761" s="74">
        <v>3.6080234012349682E-4</v>
      </c>
      <c r="AD1761" t="s">
        <v>5810</v>
      </c>
    </row>
    <row r="1762" spans="1:30">
      <c r="A1762" s="165" t="s">
        <v>6422</v>
      </c>
      <c r="C1762" s="165" t="s">
        <v>8444</v>
      </c>
      <c r="D1762" s="169" t="s">
        <v>3850</v>
      </c>
      <c r="E1762" s="169" t="s">
        <v>3852</v>
      </c>
      <c r="F1762" s="174">
        <v>-38.69</v>
      </c>
      <c r="G1762" s="174">
        <v>-71.73</v>
      </c>
      <c r="H1762" s="74">
        <v>55.094658170000002</v>
      </c>
      <c r="I1762" s="74">
        <v>1.178852153</v>
      </c>
      <c r="J1762" s="74">
        <v>15.66048614</v>
      </c>
      <c r="K1762" s="74">
        <v>0.15815831</v>
      </c>
      <c r="L1762" s="74">
        <v>3.8055461629999998</v>
      </c>
      <c r="M1762" s="74">
        <v>8.7441247900000008</v>
      </c>
      <c r="N1762" s="74">
        <v>3.7123995600000002</v>
      </c>
      <c r="O1762" s="74">
        <v>0.84324303300000003</v>
      </c>
      <c r="P1762" s="74">
        <v>0</v>
      </c>
      <c r="Q1762" s="74">
        <v>9.1639375999999995E-2</v>
      </c>
      <c r="R1762" s="74">
        <v>2.2599999999999998</v>
      </c>
      <c r="S1762" s="74">
        <v>0</v>
      </c>
      <c r="T1762" s="74">
        <v>0</v>
      </c>
      <c r="U1762" s="74">
        <v>1.1895668269999999E-3</v>
      </c>
      <c r="V1762" s="74">
        <v>8.8134705649999994</v>
      </c>
      <c r="W1762" s="74">
        <v>1.728131310520185</v>
      </c>
      <c r="X1762" s="74">
        <v>1113.1524715139999</v>
      </c>
      <c r="Y1762" s="74">
        <v>530</v>
      </c>
      <c r="Z1762" s="74">
        <v>0.97069299744675142</v>
      </c>
      <c r="AA1762" s="74">
        <v>2.9307002553248661E-2</v>
      </c>
      <c r="AB1762" s="74">
        <v>2.5165323165189449E-3</v>
      </c>
      <c r="AC1762" s="74">
        <v>2.516532316518944E-3</v>
      </c>
      <c r="AD1762" t="s">
        <v>5810</v>
      </c>
    </row>
    <row r="1763" spans="1:30">
      <c r="A1763" s="165" t="s">
        <v>6423</v>
      </c>
      <c r="C1763" s="165" t="s">
        <v>8444</v>
      </c>
      <c r="D1763" s="169" t="s">
        <v>3850</v>
      </c>
      <c r="E1763" s="169" t="s">
        <v>3852</v>
      </c>
      <c r="F1763" s="174">
        <v>-38.69</v>
      </c>
      <c r="G1763" s="174">
        <v>-71.73</v>
      </c>
      <c r="H1763" s="74">
        <v>53.678141179999997</v>
      </c>
      <c r="I1763" s="74">
        <v>1.2421095579999999</v>
      </c>
      <c r="J1763" s="74">
        <v>16.076042139999998</v>
      </c>
      <c r="K1763" s="74">
        <v>0.16177251100000001</v>
      </c>
      <c r="L1763" s="74">
        <v>5.0709615609999998</v>
      </c>
      <c r="M1763" s="74">
        <v>8.9862607499999996</v>
      </c>
      <c r="N1763" s="74">
        <v>3.526842947</v>
      </c>
      <c r="O1763" s="74">
        <v>0.80441380900000004</v>
      </c>
      <c r="P1763" s="74">
        <v>0</v>
      </c>
      <c r="Q1763" s="74">
        <v>0</v>
      </c>
      <c r="R1763" s="74">
        <v>1.88</v>
      </c>
      <c r="S1763" s="74">
        <v>0</v>
      </c>
      <c r="T1763" s="74">
        <v>0</v>
      </c>
      <c r="U1763" s="74">
        <v>8.1194050119999996E-3</v>
      </c>
      <c r="V1763" s="74">
        <v>8.5128427519999992</v>
      </c>
      <c r="W1763" s="74">
        <v>1.6691846864148481</v>
      </c>
      <c r="X1763" s="74">
        <v>1117.17192845</v>
      </c>
      <c r="Y1763" s="74">
        <v>520</v>
      </c>
      <c r="Z1763" s="74">
        <v>0.77796060616090723</v>
      </c>
      <c r="AA1763" s="74">
        <v>0.22203939383909271</v>
      </c>
      <c r="AB1763" s="74">
        <v>1.285060065406904E-3</v>
      </c>
      <c r="AC1763" s="74">
        <v>1.2850600654069049E-3</v>
      </c>
      <c r="AD1763" t="s">
        <v>5810</v>
      </c>
    </row>
    <row r="1764" spans="1:30">
      <c r="A1764" s="165" t="s">
        <v>6424</v>
      </c>
      <c r="C1764" s="165" t="s">
        <v>8444</v>
      </c>
      <c r="D1764" s="169" t="s">
        <v>3850</v>
      </c>
      <c r="E1764" s="169" t="s">
        <v>3852</v>
      </c>
      <c r="F1764" s="174">
        <v>-38.69</v>
      </c>
      <c r="G1764" s="174">
        <v>-71.73</v>
      </c>
      <c r="H1764" s="74">
        <v>53.774148080000003</v>
      </c>
      <c r="I1764" s="74">
        <v>1.2779320860000001</v>
      </c>
      <c r="J1764" s="74">
        <v>15.978773990000001</v>
      </c>
      <c r="K1764" s="74">
        <v>0.159590764</v>
      </c>
      <c r="L1764" s="74">
        <v>4.9263096050000001</v>
      </c>
      <c r="M1764" s="74">
        <v>9.0982815069999994</v>
      </c>
      <c r="N1764" s="74">
        <v>3.4316034150000001</v>
      </c>
      <c r="O1764" s="74">
        <v>0.80659664399999997</v>
      </c>
      <c r="P1764" s="74">
        <v>0</v>
      </c>
      <c r="Q1764" s="74">
        <v>9.5171569999999997E-2</v>
      </c>
      <c r="R1764" s="74">
        <v>2.44</v>
      </c>
      <c r="S1764" s="74">
        <v>0</v>
      </c>
      <c r="T1764" s="74">
        <v>0</v>
      </c>
      <c r="U1764" s="74">
        <v>8.4647247219999996E-3</v>
      </c>
      <c r="V1764" s="74">
        <v>8.529235903</v>
      </c>
      <c r="W1764" s="74">
        <v>1.672399029426747</v>
      </c>
      <c r="X1764" s="74">
        <v>1119.0314730161999</v>
      </c>
      <c r="Y1764" s="74">
        <v>740</v>
      </c>
      <c r="Z1764" s="74">
        <v>0.84133590613348919</v>
      </c>
      <c r="AA1764" s="74">
        <v>0.15866409386651081</v>
      </c>
      <c r="AB1764" s="74">
        <v>9.9090527839192761E-4</v>
      </c>
      <c r="AC1764" s="74">
        <v>9.9090527839192717E-4</v>
      </c>
      <c r="AD1764" t="s">
        <v>5810</v>
      </c>
    </row>
    <row r="1765" spans="1:30">
      <c r="A1765" s="165" t="s">
        <v>6425</v>
      </c>
      <c r="C1765" s="165" t="s">
        <v>8444</v>
      </c>
      <c r="D1765" s="169" t="s">
        <v>3850</v>
      </c>
      <c r="E1765" s="169" t="s">
        <v>3852</v>
      </c>
      <c r="F1765" s="174">
        <v>-38.69</v>
      </c>
      <c r="G1765" s="174">
        <v>-71.73</v>
      </c>
      <c r="H1765" s="74">
        <v>52.980678240000003</v>
      </c>
      <c r="I1765" s="74">
        <v>1.0964070779999999</v>
      </c>
      <c r="J1765" s="74">
        <v>17.622055320000001</v>
      </c>
      <c r="K1765" s="74">
        <v>0.14190224400000001</v>
      </c>
      <c r="L1765" s="74">
        <v>5.0232787779999999</v>
      </c>
      <c r="M1765" s="74">
        <v>9.9497325219999997</v>
      </c>
      <c r="N1765" s="74">
        <v>3.0870812860000001</v>
      </c>
      <c r="O1765" s="74">
        <v>0.54052222100000002</v>
      </c>
      <c r="P1765" s="74">
        <v>0</v>
      </c>
      <c r="Q1765" s="74">
        <v>0</v>
      </c>
      <c r="R1765" s="74">
        <v>2.2320000000000002</v>
      </c>
      <c r="S1765" s="74">
        <v>0</v>
      </c>
      <c r="T1765" s="74">
        <v>0</v>
      </c>
      <c r="U1765" s="74">
        <v>1.809610918E-2</v>
      </c>
      <c r="V1765" s="74">
        <v>7.7176588422999997</v>
      </c>
      <c r="W1765" s="74">
        <v>1.513266288340023</v>
      </c>
      <c r="X1765" s="74">
        <v>1133.1655598652001</v>
      </c>
      <c r="Y1765" s="74">
        <v>850</v>
      </c>
      <c r="Z1765" s="74">
        <v>0.67623454862112942</v>
      </c>
      <c r="AA1765" s="74">
        <v>0.32376545137887058</v>
      </c>
      <c r="AB1765" s="74">
        <v>8.8400704820432532E-4</v>
      </c>
      <c r="AC1765" s="74">
        <v>8.8400704820432543E-4</v>
      </c>
      <c r="AD1765" t="s">
        <v>5810</v>
      </c>
    </row>
    <row r="1766" spans="1:30">
      <c r="A1766" s="165" t="s">
        <v>6426</v>
      </c>
      <c r="C1766" s="165" t="s">
        <v>8444</v>
      </c>
      <c r="D1766" s="169" t="s">
        <v>3850</v>
      </c>
      <c r="E1766" s="169" t="s">
        <v>3852</v>
      </c>
      <c r="F1766" s="174">
        <v>-38.69</v>
      </c>
      <c r="G1766" s="174">
        <v>-71.73</v>
      </c>
      <c r="H1766" s="74">
        <v>55.38467661</v>
      </c>
      <c r="I1766" s="74">
        <v>1.5295772299999999</v>
      </c>
      <c r="J1766" s="74">
        <v>14.3337498</v>
      </c>
      <c r="K1766" s="74">
        <v>0.17339131599999999</v>
      </c>
      <c r="L1766" s="74">
        <v>4.48717247</v>
      </c>
      <c r="M1766" s="74">
        <v>9.1284592809999996</v>
      </c>
      <c r="N1766" s="74">
        <v>3.1380886000000001</v>
      </c>
      <c r="O1766" s="74">
        <v>0.88329128199999996</v>
      </c>
      <c r="P1766" s="74">
        <v>0</v>
      </c>
      <c r="Q1766" s="74">
        <v>0.12702511899999999</v>
      </c>
      <c r="R1766" s="74">
        <v>2.17</v>
      </c>
      <c r="S1766" s="74">
        <v>0</v>
      </c>
      <c r="T1766" s="74">
        <v>0</v>
      </c>
      <c r="U1766" s="74">
        <v>4.7135386570000002E-3</v>
      </c>
      <c r="V1766" s="74">
        <v>8.9199465714999988</v>
      </c>
      <c r="W1766" s="74">
        <v>1.749008956765753</v>
      </c>
      <c r="X1766" s="74">
        <v>1119.5324240646</v>
      </c>
      <c r="Y1766" s="74">
        <v>560</v>
      </c>
      <c r="Z1766" s="74">
        <v>0.89059060566508541</v>
      </c>
      <c r="AA1766" s="74">
        <v>0.1094093943349146</v>
      </c>
      <c r="AB1766" s="74">
        <v>1.826898246496286E-3</v>
      </c>
      <c r="AC1766" s="74">
        <v>1.8268982464962849E-3</v>
      </c>
      <c r="AD1766" t="s">
        <v>5810</v>
      </c>
    </row>
    <row r="1767" spans="1:30">
      <c r="A1767" s="165" t="s">
        <v>6427</v>
      </c>
      <c r="C1767" s="165" t="s">
        <v>8444</v>
      </c>
      <c r="D1767" s="169" t="s">
        <v>3850</v>
      </c>
      <c r="E1767" s="169" t="s">
        <v>3852</v>
      </c>
      <c r="F1767" s="174">
        <v>-38.69</v>
      </c>
      <c r="G1767" s="174">
        <v>-71.73</v>
      </c>
      <c r="H1767" s="74">
        <v>53.214417650000001</v>
      </c>
      <c r="I1767" s="74">
        <v>1.2624917950000001</v>
      </c>
      <c r="J1767" s="74">
        <v>16.018126129999999</v>
      </c>
      <c r="K1767" s="74">
        <v>0.19185412600000001</v>
      </c>
      <c r="L1767" s="74">
        <v>4.5746152120000003</v>
      </c>
      <c r="M1767" s="74">
        <v>9.614820345</v>
      </c>
      <c r="N1767" s="74">
        <v>3.7361748270000001</v>
      </c>
      <c r="O1767" s="74">
        <v>0.75297265899999999</v>
      </c>
      <c r="P1767" s="74">
        <v>0</v>
      </c>
      <c r="Q1767" s="74">
        <v>0</v>
      </c>
      <c r="R1767" s="74">
        <v>1.25</v>
      </c>
      <c r="S1767" s="74">
        <v>0</v>
      </c>
      <c r="T1767" s="74">
        <v>0</v>
      </c>
      <c r="U1767" s="74">
        <v>1.19696269E-2</v>
      </c>
      <c r="V1767" s="74">
        <v>8.6821248165</v>
      </c>
      <c r="W1767" s="74">
        <v>1.702377244762258</v>
      </c>
      <c r="X1767" s="74">
        <v>1127.6060177270001</v>
      </c>
      <c r="Y1767" s="74">
        <v>400</v>
      </c>
      <c r="Z1767" s="74">
        <v>0.51598927247059567</v>
      </c>
      <c r="AA1767" s="74">
        <v>0.48401072752940433</v>
      </c>
      <c r="AB1767" s="74">
        <v>5.3514707984932971E-5</v>
      </c>
      <c r="AC1767" s="74">
        <v>5.351470798493295E-5</v>
      </c>
      <c r="AD1767" t="s">
        <v>5810</v>
      </c>
    </row>
    <row r="1768" spans="1:30">
      <c r="A1768" s="165" t="s">
        <v>6428</v>
      </c>
      <c r="C1768" s="165" t="s">
        <v>8444</v>
      </c>
      <c r="D1768" s="169" t="s">
        <v>3850</v>
      </c>
      <c r="E1768" s="169" t="s">
        <v>3852</v>
      </c>
      <c r="F1768" s="174">
        <v>-38.69</v>
      </c>
      <c r="G1768" s="174">
        <v>-71.73</v>
      </c>
      <c r="H1768" s="74">
        <v>55.626762059999997</v>
      </c>
      <c r="I1768" s="74">
        <v>1.523520813</v>
      </c>
      <c r="J1768" s="74">
        <v>14.28325972</v>
      </c>
      <c r="K1768" s="74">
        <v>0.20087724800000001</v>
      </c>
      <c r="L1768" s="74">
        <v>4.9510392730000001</v>
      </c>
      <c r="M1768" s="74">
        <v>8.5668297320000004</v>
      </c>
      <c r="N1768" s="74">
        <v>3.3640888480000002</v>
      </c>
      <c r="O1768" s="74">
        <v>0.80623172499999995</v>
      </c>
      <c r="P1768" s="74">
        <v>0</v>
      </c>
      <c r="Q1768" s="74">
        <v>0.15963287300000001</v>
      </c>
      <c r="R1768" s="74">
        <v>2.57</v>
      </c>
      <c r="S1768" s="74">
        <v>0</v>
      </c>
      <c r="T1768" s="74">
        <v>0</v>
      </c>
      <c r="U1768" s="74">
        <v>1.2471447490000001E-2</v>
      </c>
      <c r="V1768" s="74">
        <v>8.6776638550000005</v>
      </c>
      <c r="W1768" s="74">
        <v>1.7015025465163951</v>
      </c>
      <c r="X1768" s="74">
        <v>1110.2093735512001</v>
      </c>
      <c r="Y1768" s="74">
        <v>840</v>
      </c>
      <c r="Z1768" s="74">
        <v>0.80176969845977719</v>
      </c>
      <c r="AA1768" s="74">
        <v>0.19823030154022281</v>
      </c>
      <c r="AB1768" s="74">
        <v>3.0935398598154037E-5</v>
      </c>
      <c r="AC1768" s="74">
        <v>3.0935398598154037E-5</v>
      </c>
      <c r="AD1768" t="s">
        <v>5810</v>
      </c>
    </row>
    <row r="1769" spans="1:30">
      <c r="A1769" s="165" t="s">
        <v>6429</v>
      </c>
      <c r="C1769" s="165" t="s">
        <v>8444</v>
      </c>
      <c r="D1769" s="169" t="s">
        <v>3850</v>
      </c>
      <c r="E1769" s="169" t="s">
        <v>3852</v>
      </c>
      <c r="F1769" s="174">
        <v>-38.69</v>
      </c>
      <c r="G1769" s="174">
        <v>-71.73</v>
      </c>
      <c r="H1769" s="74">
        <v>56.024456020000002</v>
      </c>
      <c r="I1769" s="74">
        <v>1.6453046120000001</v>
      </c>
      <c r="J1769" s="74">
        <v>14.58188956</v>
      </c>
      <c r="K1769" s="74">
        <v>0.16070040099999999</v>
      </c>
      <c r="L1769" s="74">
        <v>4.626773279</v>
      </c>
      <c r="M1769" s="74">
        <v>8.7453036760000007</v>
      </c>
      <c r="N1769" s="74">
        <v>3.3696422090000002</v>
      </c>
      <c r="O1769" s="74">
        <v>0.92782697000000003</v>
      </c>
      <c r="P1769" s="74">
        <v>0</v>
      </c>
      <c r="Q1769" s="74">
        <v>0.18674075600000001</v>
      </c>
      <c r="R1769" s="74">
        <v>2.14</v>
      </c>
      <c r="S1769" s="74">
        <v>0</v>
      </c>
      <c r="T1769" s="74">
        <v>0</v>
      </c>
      <c r="U1769" s="74">
        <v>2.682469288E-3</v>
      </c>
      <c r="V1769" s="74">
        <v>8.0398130634000005</v>
      </c>
      <c r="W1769" s="74">
        <v>1.576433776356607</v>
      </c>
      <c r="X1769" s="74">
        <v>1113.1720410216001</v>
      </c>
      <c r="Y1769" s="74">
        <v>510</v>
      </c>
      <c r="Z1769" s="74">
        <v>0.93269547057149438</v>
      </c>
      <c r="AA1769" s="74">
        <v>6.7304529428505677E-2</v>
      </c>
      <c r="AB1769" s="74">
        <v>2.046240144790319E-3</v>
      </c>
      <c r="AC1769" s="74">
        <v>2.0462401447903181E-3</v>
      </c>
      <c r="AD1769" t="s">
        <v>5810</v>
      </c>
    </row>
    <row r="1770" spans="1:30">
      <c r="A1770" s="165" t="s">
        <v>6430</v>
      </c>
      <c r="C1770" s="165" t="s">
        <v>8444</v>
      </c>
      <c r="D1770" s="169" t="s">
        <v>3850</v>
      </c>
      <c r="E1770" s="169" t="s">
        <v>3852</v>
      </c>
      <c r="F1770" s="174">
        <v>-38.69</v>
      </c>
      <c r="G1770" s="174">
        <v>-71.73</v>
      </c>
      <c r="H1770" s="74">
        <v>55.521324540000002</v>
      </c>
      <c r="I1770" s="74">
        <v>1.578119788</v>
      </c>
      <c r="J1770" s="74">
        <v>14.84228849</v>
      </c>
      <c r="K1770" s="74">
        <v>0.17996014699999999</v>
      </c>
      <c r="L1770" s="74">
        <v>4.4838226690000003</v>
      </c>
      <c r="M1770" s="74">
        <v>8.9582954539999999</v>
      </c>
      <c r="N1770" s="74">
        <v>3.8157583260000001</v>
      </c>
      <c r="O1770" s="74">
        <v>0.92131552100000003</v>
      </c>
      <c r="P1770" s="74">
        <v>0</v>
      </c>
      <c r="Q1770" s="74">
        <v>9.7017620999999998E-2</v>
      </c>
      <c r="R1770" s="74">
        <v>2.0099999999999998</v>
      </c>
      <c r="S1770" s="74">
        <v>0</v>
      </c>
      <c r="T1770" s="74">
        <v>0</v>
      </c>
      <c r="U1770" s="74">
        <v>2.165543163E-3</v>
      </c>
      <c r="V1770" s="74">
        <v>7.9543896987999991</v>
      </c>
      <c r="W1770" s="74">
        <v>1.559684098698241</v>
      </c>
      <c r="X1770" s="74">
        <v>1116.7077045363999</v>
      </c>
      <c r="Y1770" s="74">
        <v>450</v>
      </c>
      <c r="Z1770" s="74">
        <v>0.93777218270475882</v>
      </c>
      <c r="AA1770" s="74">
        <v>6.2227817295241128E-2</v>
      </c>
      <c r="AB1770" s="74">
        <v>2.0366245848099729E-3</v>
      </c>
      <c r="AC1770" s="74">
        <v>2.036624584809972E-3</v>
      </c>
      <c r="AD1770" t="s">
        <v>5810</v>
      </c>
    </row>
    <row r="1771" spans="1:30">
      <c r="A1771" s="165" t="s">
        <v>6431</v>
      </c>
      <c r="C1771" s="165" t="s">
        <v>8444</v>
      </c>
      <c r="D1771" s="169" t="s">
        <v>3850</v>
      </c>
      <c r="E1771" s="169" t="s">
        <v>3852</v>
      </c>
      <c r="F1771" s="174">
        <v>-38.69</v>
      </c>
      <c r="G1771" s="174">
        <v>-71.73</v>
      </c>
      <c r="H1771" s="74">
        <v>53.626385810000002</v>
      </c>
      <c r="I1771" s="74">
        <v>1.310352854</v>
      </c>
      <c r="J1771" s="74">
        <v>16.10083771</v>
      </c>
      <c r="K1771" s="74">
        <v>0.161169648</v>
      </c>
      <c r="L1771" s="74">
        <v>5.0641146609999996</v>
      </c>
      <c r="M1771" s="74">
        <v>9.1745999749999996</v>
      </c>
      <c r="N1771" s="74">
        <v>3.3089984920000002</v>
      </c>
      <c r="O1771" s="74">
        <v>0.76629118500000004</v>
      </c>
      <c r="P1771" s="74">
        <v>0</v>
      </c>
      <c r="Q1771" s="74">
        <v>0</v>
      </c>
      <c r="R1771" s="74">
        <v>3.04</v>
      </c>
      <c r="S1771" s="74">
        <v>0</v>
      </c>
      <c r="T1771" s="74">
        <v>0</v>
      </c>
      <c r="U1771" s="74">
        <v>1.2370797790000001E-2</v>
      </c>
      <c r="V1771" s="74">
        <v>8.5300879090000006</v>
      </c>
      <c r="W1771" s="74">
        <v>1.6725660894100409</v>
      </c>
      <c r="X1771" s="74">
        <v>1120.2983595850001</v>
      </c>
      <c r="Y1771" s="74">
        <v>1070</v>
      </c>
      <c r="Z1771" s="74">
        <v>0.84769991444345494</v>
      </c>
      <c r="AA1771" s="74">
        <v>0.15230008555654501</v>
      </c>
      <c r="AB1771" s="74">
        <v>6.750120714547332E-4</v>
      </c>
      <c r="AC1771" s="74">
        <v>6.7501207145473331E-4</v>
      </c>
      <c r="AD1771" t="s">
        <v>5810</v>
      </c>
    </row>
    <row r="1772" spans="1:30">
      <c r="A1772" s="165" t="s">
        <v>6432</v>
      </c>
      <c r="C1772" s="165" t="s">
        <v>8444</v>
      </c>
      <c r="D1772" s="169" t="s">
        <v>3850</v>
      </c>
      <c r="E1772" s="169" t="s">
        <v>3852</v>
      </c>
      <c r="F1772" s="174">
        <v>-38.69</v>
      </c>
      <c r="G1772" s="174">
        <v>-71.73</v>
      </c>
      <c r="H1772" s="74">
        <v>52.970122439999997</v>
      </c>
      <c r="I1772" s="74">
        <v>1.18249062</v>
      </c>
      <c r="J1772" s="74">
        <v>17.234216790000001</v>
      </c>
      <c r="K1772" s="74">
        <v>0.19221513900000001</v>
      </c>
      <c r="L1772" s="74">
        <v>4.9531898050000001</v>
      </c>
      <c r="M1772" s="74">
        <v>9.3172487670000006</v>
      </c>
      <c r="N1772" s="74">
        <v>3.6376891279999999</v>
      </c>
      <c r="O1772" s="74">
        <v>0.57755161799999999</v>
      </c>
      <c r="P1772" s="74">
        <v>0</v>
      </c>
      <c r="Q1772" s="74">
        <v>0</v>
      </c>
      <c r="R1772" s="74">
        <v>2.5</v>
      </c>
      <c r="S1772" s="74">
        <v>0</v>
      </c>
      <c r="T1772" s="74">
        <v>0</v>
      </c>
      <c r="U1772" s="74">
        <v>1.269500329E-2</v>
      </c>
      <c r="V1772" s="74">
        <v>8.0360379439500012</v>
      </c>
      <c r="W1772" s="74">
        <v>1.575693556930629</v>
      </c>
      <c r="X1772" s="74">
        <v>1122.6663295322001</v>
      </c>
      <c r="Y1772" s="74">
        <v>850</v>
      </c>
      <c r="Z1772" s="74">
        <v>0.78049945150060418</v>
      </c>
      <c r="AA1772" s="74">
        <v>0.2195005484993959</v>
      </c>
      <c r="AB1772" s="74">
        <v>3.048549417223999E-4</v>
      </c>
      <c r="AC1772" s="74">
        <v>3.0485494172240011E-4</v>
      </c>
      <c r="AD1772" t="s">
        <v>5810</v>
      </c>
    </row>
    <row r="1773" spans="1:30">
      <c r="A1773" s="165" t="s">
        <v>6433</v>
      </c>
      <c r="C1773" s="165" t="s">
        <v>8444</v>
      </c>
      <c r="D1773" s="169" t="s">
        <v>3850</v>
      </c>
      <c r="E1773" s="169" t="s">
        <v>3852</v>
      </c>
      <c r="F1773" s="174">
        <v>-38.69</v>
      </c>
      <c r="G1773" s="174">
        <v>-71.73</v>
      </c>
      <c r="H1773" s="74">
        <v>54.950909680000002</v>
      </c>
      <c r="I1773" s="74">
        <v>0.89095265000000001</v>
      </c>
      <c r="J1773" s="74">
        <v>17.399360510000001</v>
      </c>
      <c r="K1773" s="74">
        <v>0.135365178</v>
      </c>
      <c r="L1773" s="74">
        <v>4.8678083320000001</v>
      </c>
      <c r="M1773" s="74">
        <v>8.593573696</v>
      </c>
      <c r="N1773" s="74">
        <v>3.4863583500000002</v>
      </c>
      <c r="O1773" s="74">
        <v>0.68750201099999997</v>
      </c>
      <c r="P1773" s="74">
        <v>0</v>
      </c>
      <c r="Q1773" s="74">
        <v>0</v>
      </c>
      <c r="R1773" s="74">
        <v>2.6</v>
      </c>
      <c r="S1773" s="74">
        <v>0</v>
      </c>
      <c r="T1773" s="74">
        <v>0</v>
      </c>
      <c r="U1773" s="74">
        <v>6.5383360780000002E-3</v>
      </c>
      <c r="V1773" s="74">
        <v>7.3270350420999986</v>
      </c>
      <c r="W1773" s="74">
        <v>1.436673393999313</v>
      </c>
      <c r="X1773" s="74">
        <v>1110.6533233535999</v>
      </c>
      <c r="Y1773" s="74">
        <v>760</v>
      </c>
      <c r="Z1773" s="74">
        <v>0.87646833112814515</v>
      </c>
      <c r="AA1773" s="74">
        <v>0.12353166887185479</v>
      </c>
      <c r="AB1773" s="74">
        <v>1.6167318350386009E-3</v>
      </c>
      <c r="AC1773" s="74">
        <v>1.6167318350386009E-3</v>
      </c>
      <c r="AD1773" t="s">
        <v>5810</v>
      </c>
    </row>
    <row r="1774" spans="1:30">
      <c r="A1774" s="165" t="s">
        <v>6434</v>
      </c>
      <c r="C1774" s="165" t="s">
        <v>8444</v>
      </c>
      <c r="D1774" s="169" t="s">
        <v>3850</v>
      </c>
      <c r="E1774" s="169" t="s">
        <v>3852</v>
      </c>
      <c r="F1774" s="174">
        <v>-38.69</v>
      </c>
      <c r="G1774" s="174">
        <v>-71.73</v>
      </c>
      <c r="H1774" s="74">
        <v>53.290567799999998</v>
      </c>
      <c r="I1774" s="74">
        <v>1.255831433</v>
      </c>
      <c r="J1774" s="74">
        <v>16.171923629999998</v>
      </c>
      <c r="K1774" s="74">
        <v>0.159261337</v>
      </c>
      <c r="L1774" s="74">
        <v>5.0510189460000001</v>
      </c>
      <c r="M1774" s="74">
        <v>9.1659464170000007</v>
      </c>
      <c r="N1774" s="74">
        <v>3.5579185529999999</v>
      </c>
      <c r="O1774" s="74">
        <v>0.76759906700000002</v>
      </c>
      <c r="P1774" s="74">
        <v>0</v>
      </c>
      <c r="Q1774" s="74">
        <v>0</v>
      </c>
      <c r="R1774" s="74">
        <v>1.9</v>
      </c>
      <c r="S1774" s="74">
        <v>0</v>
      </c>
      <c r="T1774" s="74">
        <v>0</v>
      </c>
      <c r="U1774" s="74">
        <v>9.4157971829999989E-3</v>
      </c>
      <c r="V1774" s="74">
        <v>8.6208556860000005</v>
      </c>
      <c r="W1774" s="74">
        <v>1.6903636909636139</v>
      </c>
      <c r="X1774" s="74">
        <v>1120.1547105222</v>
      </c>
      <c r="Y1774" s="74">
        <v>560</v>
      </c>
      <c r="Z1774" s="74">
        <v>0.74619659840389385</v>
      </c>
      <c r="AA1774" s="74">
        <v>0.25380340159610609</v>
      </c>
      <c r="AB1774" s="74">
        <v>7.8299320135310531E-5</v>
      </c>
      <c r="AC1774" s="74">
        <v>7.8299320135310477E-5</v>
      </c>
      <c r="AD1774" t="s">
        <v>5810</v>
      </c>
    </row>
    <row r="1775" spans="1:30">
      <c r="A1775" s="165" t="s">
        <v>6435</v>
      </c>
      <c r="C1775" s="165" t="s">
        <v>8444</v>
      </c>
      <c r="D1775" s="169" t="s">
        <v>3850</v>
      </c>
      <c r="E1775" s="169" t="s">
        <v>3852</v>
      </c>
      <c r="F1775" s="174">
        <v>-38.69</v>
      </c>
      <c r="G1775" s="174">
        <v>-71.73</v>
      </c>
      <c r="H1775" s="74">
        <v>55.782300810000002</v>
      </c>
      <c r="I1775" s="74">
        <v>2.192595109</v>
      </c>
      <c r="J1775" s="74">
        <v>13.88701208</v>
      </c>
      <c r="K1775" s="74">
        <v>0.19122651700000001</v>
      </c>
      <c r="L1775" s="74">
        <v>3.6007546320000001</v>
      </c>
      <c r="M1775" s="74">
        <v>8.0697590259999998</v>
      </c>
      <c r="N1775" s="74">
        <v>3.1871764310000001</v>
      </c>
      <c r="O1775" s="74">
        <v>1.3047141149999999</v>
      </c>
      <c r="P1775" s="74">
        <v>0</v>
      </c>
      <c r="Q1775" s="74">
        <v>0.19702434199999999</v>
      </c>
      <c r="R1775" s="74">
        <v>2.06</v>
      </c>
      <c r="S1775" s="74">
        <v>0</v>
      </c>
      <c r="T1775" s="74">
        <v>0</v>
      </c>
      <c r="U1775" s="74">
        <v>2.6100038269999998E-3</v>
      </c>
      <c r="V1775" s="74">
        <v>9.5584287124999996</v>
      </c>
      <c r="W1775" s="74">
        <v>1.8742015209131619</v>
      </c>
      <c r="X1775" s="74">
        <v>1101.9579998316001</v>
      </c>
      <c r="Y1775" s="74">
        <v>490</v>
      </c>
      <c r="Z1775" s="74">
        <v>0.93812225991474207</v>
      </c>
      <c r="AA1775" s="74">
        <v>6.1877740085257947E-2</v>
      </c>
      <c r="AB1775" s="74">
        <v>2.9430437764900491E-3</v>
      </c>
      <c r="AC1775" s="74">
        <v>2.94304377649005E-3</v>
      </c>
      <c r="AD1775" t="s">
        <v>5810</v>
      </c>
    </row>
    <row r="1776" spans="1:30">
      <c r="A1776" s="165" t="s">
        <v>6436</v>
      </c>
      <c r="C1776" s="165" t="s">
        <v>8444</v>
      </c>
      <c r="D1776" s="169" t="s">
        <v>3850</v>
      </c>
      <c r="E1776" s="169" t="s">
        <v>3852</v>
      </c>
      <c r="F1776" s="174">
        <v>-38.69</v>
      </c>
      <c r="G1776" s="174">
        <v>-71.73</v>
      </c>
      <c r="H1776" s="74">
        <v>54.589103610000002</v>
      </c>
      <c r="I1776" s="74">
        <v>1.4842107309999999</v>
      </c>
      <c r="J1776" s="74">
        <v>14.63045103</v>
      </c>
      <c r="K1776" s="74">
        <v>0.18579053400000001</v>
      </c>
      <c r="L1776" s="74">
        <v>4.7846598050000004</v>
      </c>
      <c r="M1776" s="74">
        <v>8.6482172429999995</v>
      </c>
      <c r="N1776" s="74">
        <v>3.5009337679999999</v>
      </c>
      <c r="O1776" s="74">
        <v>1.0005112140000001</v>
      </c>
      <c r="P1776" s="74">
        <v>0</v>
      </c>
      <c r="Q1776" s="74">
        <v>0</v>
      </c>
      <c r="R1776" s="74">
        <v>2.29</v>
      </c>
      <c r="S1776" s="74">
        <v>0</v>
      </c>
      <c r="T1776" s="74">
        <v>0</v>
      </c>
      <c r="U1776" s="74">
        <v>1.493660087E-3</v>
      </c>
      <c r="V1776" s="74">
        <v>9.1721973145</v>
      </c>
      <c r="W1776" s="74">
        <v>1.7984698818196601</v>
      </c>
      <c r="X1776" s="74">
        <v>1111.5604062338</v>
      </c>
      <c r="Y1776" s="74">
        <v>560</v>
      </c>
      <c r="Z1776" s="74">
        <v>0.96379116890440775</v>
      </c>
      <c r="AA1776" s="74">
        <v>3.6208831095592232E-2</v>
      </c>
      <c r="AB1776" s="74">
        <v>6.6524546199970571E-4</v>
      </c>
      <c r="AC1776" s="74">
        <v>6.6524546199970527E-4</v>
      </c>
      <c r="AD1776" t="s">
        <v>5810</v>
      </c>
    </row>
    <row r="1777" spans="1:30">
      <c r="A1777" s="165" t="s">
        <v>6437</v>
      </c>
      <c r="C1777" s="165" t="s">
        <v>8444</v>
      </c>
      <c r="D1777" s="169" t="s">
        <v>3850</v>
      </c>
      <c r="E1777" s="169" t="s">
        <v>3852</v>
      </c>
      <c r="F1777" s="174">
        <v>-38.69</v>
      </c>
      <c r="G1777" s="174">
        <v>-71.73</v>
      </c>
      <c r="H1777" s="74">
        <v>54.332990160000001</v>
      </c>
      <c r="I1777" s="74">
        <v>1.246322387</v>
      </c>
      <c r="J1777" s="74">
        <v>14.50753598</v>
      </c>
      <c r="K1777" s="74">
        <v>0.19836119699999999</v>
      </c>
      <c r="L1777" s="74">
        <v>4.9044906890000002</v>
      </c>
      <c r="M1777" s="74">
        <v>8.7898047819999992</v>
      </c>
      <c r="N1777" s="74">
        <v>3.8606704409999999</v>
      </c>
      <c r="O1777" s="74">
        <v>0.75112638499999995</v>
      </c>
      <c r="P1777" s="74">
        <v>0</v>
      </c>
      <c r="Q1777" s="74">
        <v>0</v>
      </c>
      <c r="R1777" s="74">
        <v>2.0699999999999998</v>
      </c>
      <c r="S1777" s="74">
        <v>0</v>
      </c>
      <c r="T1777" s="74">
        <v>0</v>
      </c>
      <c r="U1777" s="74">
        <v>3.9949849039999999E-3</v>
      </c>
      <c r="V1777" s="74">
        <v>9.3261598630000009</v>
      </c>
      <c r="W1777" s="74">
        <v>1.828658613800787</v>
      </c>
      <c r="X1777" s="74">
        <v>1113.9107593812</v>
      </c>
      <c r="Y1777" s="74">
        <v>510</v>
      </c>
      <c r="Z1777" s="74">
        <v>0.89209828750018993</v>
      </c>
      <c r="AA1777" s="74">
        <v>0.10790171249981011</v>
      </c>
      <c r="AB1777" s="74">
        <v>6.6777242176260852E-4</v>
      </c>
      <c r="AC1777" s="74">
        <v>6.6777242176260852E-4</v>
      </c>
      <c r="AD1777" t="s">
        <v>5810</v>
      </c>
    </row>
    <row r="1778" spans="1:30">
      <c r="A1778" s="165" t="s">
        <v>6438</v>
      </c>
      <c r="C1778" s="165" t="s">
        <v>8444</v>
      </c>
      <c r="D1778" s="169" t="s">
        <v>3850</v>
      </c>
      <c r="E1778" s="169" t="s">
        <v>3852</v>
      </c>
      <c r="F1778" s="174">
        <v>-38.69</v>
      </c>
      <c r="G1778" s="174">
        <v>-71.73</v>
      </c>
      <c r="H1778" s="74">
        <v>56.08088901</v>
      </c>
      <c r="I1778" s="74">
        <v>1.645831488</v>
      </c>
      <c r="J1778" s="74">
        <v>14.09230063</v>
      </c>
      <c r="K1778" s="74">
        <v>0.19644990900000001</v>
      </c>
      <c r="L1778" s="74">
        <v>3.867488614</v>
      </c>
      <c r="M1778" s="74">
        <v>8.9261989839999991</v>
      </c>
      <c r="N1778" s="74">
        <v>3.5884916759999999</v>
      </c>
      <c r="O1778" s="74">
        <v>1.0281312659999999</v>
      </c>
      <c r="P1778" s="74">
        <v>0</v>
      </c>
      <c r="Q1778" s="74">
        <v>9.5169511999999998E-2</v>
      </c>
      <c r="R1778" s="74">
        <v>2.06</v>
      </c>
      <c r="S1778" s="74">
        <v>0</v>
      </c>
      <c r="T1778" s="74">
        <v>0</v>
      </c>
      <c r="U1778" s="74">
        <v>2.6100038269999998E-3</v>
      </c>
      <c r="V1778" s="74">
        <v>8.6487484274999993</v>
      </c>
      <c r="W1778" s="74">
        <v>1.695832855416697</v>
      </c>
      <c r="X1778" s="74">
        <v>1116.1749031344</v>
      </c>
      <c r="Y1778" s="74">
        <v>470</v>
      </c>
      <c r="Z1778" s="74">
        <v>0.93403705823003691</v>
      </c>
      <c r="AA1778" s="74">
        <v>6.5962941769963035E-2</v>
      </c>
      <c r="AB1778" s="74">
        <v>3.2968952990660568E-3</v>
      </c>
      <c r="AC1778" s="74">
        <v>3.2968952990660538E-3</v>
      </c>
      <c r="AD1778" t="s">
        <v>5810</v>
      </c>
    </row>
    <row r="1779" spans="1:30">
      <c r="A1779" s="165" t="s">
        <v>6439</v>
      </c>
      <c r="C1779" s="165" t="s">
        <v>8444</v>
      </c>
      <c r="D1779" s="169" t="s">
        <v>3850</v>
      </c>
      <c r="E1779" s="169" t="s">
        <v>3852</v>
      </c>
      <c r="F1779" s="174">
        <v>-38.69</v>
      </c>
      <c r="G1779" s="174">
        <v>-71.73</v>
      </c>
      <c r="H1779" s="74">
        <v>54.575198729999997</v>
      </c>
      <c r="I1779" s="74">
        <v>1.530348515</v>
      </c>
      <c r="J1779" s="74">
        <v>14.26374421</v>
      </c>
      <c r="K1779" s="74">
        <v>0.187988875</v>
      </c>
      <c r="L1779" s="74">
        <v>4.5408949969999997</v>
      </c>
      <c r="M1779" s="74">
        <v>9.3857204779999996</v>
      </c>
      <c r="N1779" s="74">
        <v>3.480770937</v>
      </c>
      <c r="O1779" s="74">
        <v>0.76638513600000002</v>
      </c>
      <c r="P1779" s="74">
        <v>0</v>
      </c>
      <c r="Q1779" s="74">
        <v>9.1724041000000006E-2</v>
      </c>
      <c r="R1779" s="74">
        <v>1.93</v>
      </c>
      <c r="S1779" s="74">
        <v>0</v>
      </c>
      <c r="T1779" s="74">
        <v>0</v>
      </c>
      <c r="U1779" s="74">
        <v>9.6899171890000007E-3</v>
      </c>
      <c r="V1779" s="74">
        <v>9.2037581629999998</v>
      </c>
      <c r="W1779" s="74">
        <v>1.8046582828674871</v>
      </c>
      <c r="X1779" s="74">
        <v>1123.8029599347999</v>
      </c>
      <c r="Y1779" s="74">
        <v>560</v>
      </c>
      <c r="Z1779" s="74">
        <v>0.75262580003175472</v>
      </c>
      <c r="AA1779" s="74">
        <v>0.24737419996824531</v>
      </c>
      <c r="AB1779" s="74">
        <v>1.3407609968909171E-4</v>
      </c>
      <c r="AC1779" s="74">
        <v>1.340760996890916E-4</v>
      </c>
      <c r="AD1779" t="s">
        <v>5810</v>
      </c>
    </row>
    <row r="1780" spans="1:30">
      <c r="A1780" s="165" t="s">
        <v>6440</v>
      </c>
      <c r="C1780" s="165" t="s">
        <v>8444</v>
      </c>
      <c r="D1780" s="169" t="s">
        <v>3850</v>
      </c>
      <c r="E1780" s="169" t="s">
        <v>3852</v>
      </c>
      <c r="F1780" s="174">
        <v>-38.69</v>
      </c>
      <c r="G1780" s="174">
        <v>-71.73</v>
      </c>
      <c r="H1780" s="74">
        <v>53.49788238</v>
      </c>
      <c r="I1780" s="74">
        <v>1.239738791</v>
      </c>
      <c r="J1780" s="74">
        <v>14.60169958</v>
      </c>
      <c r="K1780" s="74">
        <v>0.19538171900000001</v>
      </c>
      <c r="L1780" s="74">
        <v>6.4409314719999999</v>
      </c>
      <c r="M1780" s="74">
        <v>8.1057548280000002</v>
      </c>
      <c r="N1780" s="74">
        <v>3.4798638180000001</v>
      </c>
      <c r="O1780" s="74">
        <v>0.84519505399999995</v>
      </c>
      <c r="P1780" s="74">
        <v>0</v>
      </c>
      <c r="Q1780" s="74">
        <v>0</v>
      </c>
      <c r="R1780" s="74">
        <v>2.11</v>
      </c>
      <c r="S1780" s="74">
        <v>0</v>
      </c>
      <c r="T1780" s="74">
        <v>0</v>
      </c>
      <c r="U1780" s="74">
        <v>8.0388278909999996E-3</v>
      </c>
      <c r="V1780" s="74">
        <v>9.5192394114999992</v>
      </c>
      <c r="W1780" s="74">
        <v>1.8665173450149131</v>
      </c>
      <c r="X1780" s="74">
        <v>1102.5555301448001</v>
      </c>
      <c r="Y1780" s="74">
        <v>600</v>
      </c>
      <c r="Z1780" s="74">
        <v>0.82725690295080656</v>
      </c>
      <c r="AA1780" s="74">
        <v>0.17274309704919341</v>
      </c>
      <c r="AB1780" s="74">
        <v>9.8458976621765629E-4</v>
      </c>
      <c r="AC1780" s="74">
        <v>9.8458976621765585E-4</v>
      </c>
      <c r="AD1780" t="s">
        <v>5810</v>
      </c>
    </row>
    <row r="1781" spans="1:30">
      <c r="A1781" s="165" t="s">
        <v>6441</v>
      </c>
      <c r="C1781" s="165" t="s">
        <v>8444</v>
      </c>
      <c r="D1781" s="169" t="s">
        <v>3850</v>
      </c>
      <c r="E1781" s="169" t="s">
        <v>3852</v>
      </c>
      <c r="F1781" s="174">
        <v>-38.69</v>
      </c>
      <c r="G1781" s="174">
        <v>-71.73</v>
      </c>
      <c r="H1781" s="74">
        <v>53.450726060000001</v>
      </c>
      <c r="I1781" s="74">
        <v>1.2516547469999999</v>
      </c>
      <c r="J1781" s="74">
        <v>16.1650657</v>
      </c>
      <c r="K1781" s="74">
        <v>0.180795703</v>
      </c>
      <c r="L1781" s="74">
        <v>5.0900084650000004</v>
      </c>
      <c r="M1781" s="74">
        <v>9.2327693310000001</v>
      </c>
      <c r="N1781" s="74">
        <v>3.5172889899999999</v>
      </c>
      <c r="O1781" s="74">
        <v>0.78046864199999999</v>
      </c>
      <c r="P1781" s="74">
        <v>0</v>
      </c>
      <c r="Q1781" s="74">
        <v>0</v>
      </c>
      <c r="R1781" s="74">
        <v>1.92</v>
      </c>
      <c r="S1781" s="74">
        <v>0</v>
      </c>
      <c r="T1781" s="74">
        <v>0</v>
      </c>
      <c r="U1781" s="74">
        <v>7.5494078579999993E-3</v>
      </c>
      <c r="V1781" s="74">
        <v>8.4233423666499991</v>
      </c>
      <c r="W1781" s="74">
        <v>1.651635593003091</v>
      </c>
      <c r="X1781" s="74">
        <v>1121.2639708946001</v>
      </c>
      <c r="Y1781" s="74">
        <v>530</v>
      </c>
      <c r="Z1781" s="74">
        <v>0.79098496275842423</v>
      </c>
      <c r="AA1781" s="74">
        <v>0.20901503724157569</v>
      </c>
      <c r="AB1781" s="74">
        <v>6.9043971169029214E-4</v>
      </c>
      <c r="AC1781" s="74">
        <v>6.9043971169029225E-4</v>
      </c>
      <c r="AD1781" t="s">
        <v>5810</v>
      </c>
    </row>
    <row r="1782" spans="1:30">
      <c r="A1782" s="165" t="s">
        <v>6442</v>
      </c>
      <c r="C1782" s="165" t="s">
        <v>8444</v>
      </c>
      <c r="D1782" s="169" t="s">
        <v>3850</v>
      </c>
      <c r="E1782" s="169" t="s">
        <v>3852</v>
      </c>
      <c r="F1782" s="174">
        <v>-38.69</v>
      </c>
      <c r="G1782" s="174">
        <v>-71.73</v>
      </c>
      <c r="H1782" s="74">
        <v>55.783426609999999</v>
      </c>
      <c r="I1782" s="74">
        <v>1.5988838599999999</v>
      </c>
      <c r="J1782" s="74">
        <v>15.47411426</v>
      </c>
      <c r="K1782" s="74">
        <v>0.14944907599999999</v>
      </c>
      <c r="L1782" s="74">
        <v>4.7139819029999996</v>
      </c>
      <c r="M1782" s="74">
        <v>8.6719687140000001</v>
      </c>
      <c r="N1782" s="74">
        <v>4.0169216419999998</v>
      </c>
      <c r="O1782" s="74">
        <v>0.943460152</v>
      </c>
      <c r="P1782" s="74">
        <v>0</v>
      </c>
      <c r="Q1782" s="74">
        <v>9.9263956E-2</v>
      </c>
      <c r="R1782" s="74">
        <v>2.5499999999999998</v>
      </c>
      <c r="S1782" s="74">
        <v>0</v>
      </c>
      <c r="T1782" s="74">
        <v>0</v>
      </c>
      <c r="U1782" s="74">
        <v>1.646675631E-2</v>
      </c>
      <c r="V1782" s="74">
        <v>6.9588587626999994</v>
      </c>
      <c r="W1782" s="74">
        <v>1.3644819738851219</v>
      </c>
      <c r="X1782" s="74">
        <v>1111.9546806523999</v>
      </c>
      <c r="Y1782" s="74">
        <v>880</v>
      </c>
      <c r="Z1782" s="74">
        <v>0.74288929408746462</v>
      </c>
      <c r="AA1782" s="74">
        <v>0.25711070591253532</v>
      </c>
      <c r="AB1782" s="74">
        <v>8.1786009587887754E-4</v>
      </c>
      <c r="AC1782" s="74">
        <v>8.1786009587887743E-4</v>
      </c>
      <c r="AD1782" t="s">
        <v>5810</v>
      </c>
    </row>
    <row r="1783" spans="1:30">
      <c r="A1783" s="165" t="s">
        <v>6443</v>
      </c>
      <c r="C1783" s="165" t="s">
        <v>8444</v>
      </c>
      <c r="D1783" s="169" t="s">
        <v>3850</v>
      </c>
      <c r="E1783" s="169" t="s">
        <v>3852</v>
      </c>
      <c r="F1783" s="174">
        <v>-38.69</v>
      </c>
      <c r="G1783" s="174">
        <v>-71.73</v>
      </c>
      <c r="H1783" s="74">
        <v>52.299985479999997</v>
      </c>
      <c r="I1783" s="74">
        <v>1.1265916250000001</v>
      </c>
      <c r="J1783" s="74">
        <v>17.734055640000001</v>
      </c>
      <c r="K1783" s="74">
        <v>0.17083023899999999</v>
      </c>
      <c r="L1783" s="74">
        <v>5.3899816219999996</v>
      </c>
      <c r="M1783" s="74">
        <v>10.32912479</v>
      </c>
      <c r="N1783" s="74">
        <v>3.4026800509999999</v>
      </c>
      <c r="O1783" s="74">
        <v>0.49826327300000001</v>
      </c>
      <c r="P1783" s="74">
        <v>0</v>
      </c>
      <c r="Q1783" s="74">
        <v>0</v>
      </c>
      <c r="R1783" s="74">
        <v>3.4</v>
      </c>
      <c r="S1783" s="74">
        <v>0</v>
      </c>
      <c r="T1783" s="74">
        <v>0</v>
      </c>
      <c r="U1783" s="74">
        <v>2.4143883880000001E-2</v>
      </c>
      <c r="V1783" s="74">
        <v>7.2853972362000006</v>
      </c>
      <c r="W1783" s="74">
        <v>1.428509119149074</v>
      </c>
      <c r="X1783" s="74">
        <v>1139.463471514</v>
      </c>
      <c r="Y1783" s="74">
        <v>1440</v>
      </c>
      <c r="Z1783" s="74">
        <v>0.78427138457724443</v>
      </c>
      <c r="AA1783" s="74">
        <v>0.21572861542275551</v>
      </c>
      <c r="AB1783" s="74">
        <v>1.343451809623909E-3</v>
      </c>
      <c r="AC1783" s="74">
        <v>1.343451809623909E-3</v>
      </c>
      <c r="AD1783" t="s">
        <v>5810</v>
      </c>
    </row>
    <row r="1784" spans="1:30">
      <c r="A1784" s="165" t="s">
        <v>6444</v>
      </c>
      <c r="C1784" s="165" t="s">
        <v>8444</v>
      </c>
      <c r="D1784" s="169" t="s">
        <v>3850</v>
      </c>
      <c r="E1784" s="169" t="s">
        <v>3852</v>
      </c>
      <c r="F1784" s="174">
        <v>-38.69</v>
      </c>
      <c r="G1784" s="174">
        <v>-71.73</v>
      </c>
      <c r="H1784" s="74">
        <v>55.882636890000001</v>
      </c>
      <c r="I1784" s="74">
        <v>1.6273814259999999</v>
      </c>
      <c r="J1784" s="74">
        <v>14.39560116</v>
      </c>
      <c r="K1784" s="74">
        <v>0.23510429199999999</v>
      </c>
      <c r="L1784" s="74">
        <v>4.3699959929999999</v>
      </c>
      <c r="M1784" s="74">
        <v>7.6198188330000001</v>
      </c>
      <c r="N1784" s="74">
        <v>3.9761055679999999</v>
      </c>
      <c r="O1784" s="74">
        <v>0.98598626899999997</v>
      </c>
      <c r="P1784" s="74">
        <v>0</v>
      </c>
      <c r="Q1784" s="74">
        <v>0.151124071</v>
      </c>
      <c r="R1784" s="74">
        <v>2.62</v>
      </c>
      <c r="S1784" s="74">
        <v>0</v>
      </c>
      <c r="T1784" s="74">
        <v>0</v>
      </c>
      <c r="U1784" s="74">
        <v>1.89743172E-2</v>
      </c>
      <c r="V1784" s="74">
        <v>8.8498652020000002</v>
      </c>
      <c r="W1784" s="74">
        <v>1.735267513139898</v>
      </c>
      <c r="X1784" s="74">
        <v>1094.4889926277999</v>
      </c>
      <c r="Y1784" s="74">
        <v>940</v>
      </c>
      <c r="Z1784" s="74">
        <v>0.74056643607933892</v>
      </c>
      <c r="AA1784" s="74">
        <v>0.25943356392066103</v>
      </c>
      <c r="AB1784" s="74">
        <v>1.084217753995805E-3</v>
      </c>
      <c r="AC1784" s="74">
        <v>1.0842177539958039E-3</v>
      </c>
      <c r="AD1784" t="s">
        <v>5810</v>
      </c>
    </row>
    <row r="1785" spans="1:30">
      <c r="A1785" s="165" t="s">
        <v>6445</v>
      </c>
      <c r="C1785" s="165" t="s">
        <v>8444</v>
      </c>
      <c r="D1785" s="169" t="s">
        <v>3850</v>
      </c>
      <c r="E1785" s="169" t="s">
        <v>3852</v>
      </c>
      <c r="F1785" s="174">
        <v>-38.69</v>
      </c>
      <c r="G1785" s="174">
        <v>-71.73</v>
      </c>
      <c r="H1785" s="74">
        <v>52.609235699999999</v>
      </c>
      <c r="I1785" s="74">
        <v>1.2544611569999999</v>
      </c>
      <c r="J1785" s="74">
        <v>15.52817851</v>
      </c>
      <c r="K1785" s="74">
        <v>0.236213332</v>
      </c>
      <c r="L1785" s="74">
        <v>5.0428471469999998</v>
      </c>
      <c r="M1785" s="74">
        <v>9.2173607789999998</v>
      </c>
      <c r="N1785" s="74">
        <v>3.6945257210000002</v>
      </c>
      <c r="O1785" s="74">
        <v>0.69321505400000005</v>
      </c>
      <c r="P1785" s="74">
        <v>0</v>
      </c>
      <c r="Q1785" s="74">
        <v>0</v>
      </c>
      <c r="R1785" s="74">
        <v>2.93</v>
      </c>
      <c r="S1785" s="74">
        <v>0</v>
      </c>
      <c r="T1785" s="74">
        <v>0</v>
      </c>
      <c r="U1785" s="74">
        <v>1.297049028E-2</v>
      </c>
      <c r="V1785" s="74">
        <v>9.5870063754999997</v>
      </c>
      <c r="W1785" s="74">
        <v>1.879804983686149</v>
      </c>
      <c r="X1785" s="74">
        <v>1121.0081889313999</v>
      </c>
      <c r="Y1785" s="74">
        <v>1020</v>
      </c>
      <c r="Z1785" s="74">
        <v>0.83985413412897714</v>
      </c>
      <c r="AA1785" s="74">
        <v>0.16014586587102281</v>
      </c>
      <c r="AB1785" s="74">
        <v>1.0574218985777101E-3</v>
      </c>
      <c r="AC1785" s="74">
        <v>1.0574218985777101E-3</v>
      </c>
      <c r="AD1785" t="s">
        <v>5810</v>
      </c>
    </row>
    <row r="1786" spans="1:30">
      <c r="A1786" s="165" t="s">
        <v>6446</v>
      </c>
      <c r="C1786" s="165" t="s">
        <v>8444</v>
      </c>
      <c r="D1786" s="169" t="s">
        <v>3850</v>
      </c>
      <c r="E1786" s="169" t="s">
        <v>3852</v>
      </c>
      <c r="F1786" s="174">
        <v>-38.69</v>
      </c>
      <c r="G1786" s="174">
        <v>-71.73</v>
      </c>
      <c r="H1786" s="74">
        <v>53.034713889999999</v>
      </c>
      <c r="I1786" s="74">
        <v>1.1995776410000001</v>
      </c>
      <c r="J1786" s="74">
        <v>16.35049003</v>
      </c>
      <c r="K1786" s="74">
        <v>0.19110180700000001</v>
      </c>
      <c r="L1786" s="74">
        <v>4.8565941080000004</v>
      </c>
      <c r="M1786" s="74">
        <v>9.6776763849999998</v>
      </c>
      <c r="N1786" s="74">
        <v>3.433011042</v>
      </c>
      <c r="O1786" s="74">
        <v>0.69599177700000003</v>
      </c>
      <c r="P1786" s="74">
        <v>0</v>
      </c>
      <c r="Q1786" s="74">
        <v>0</v>
      </c>
      <c r="R1786" s="74">
        <v>2.19</v>
      </c>
      <c r="S1786" s="74">
        <v>0</v>
      </c>
      <c r="T1786" s="74">
        <v>0</v>
      </c>
      <c r="U1786" s="74">
        <v>8.9494203709999994E-3</v>
      </c>
      <c r="V1786" s="74">
        <v>8.6152544069999983</v>
      </c>
      <c r="W1786" s="74">
        <v>1.6892654010734429</v>
      </c>
      <c r="X1786" s="74">
        <v>1128.649427991</v>
      </c>
      <c r="Y1786" s="74">
        <v>660</v>
      </c>
      <c r="Z1786" s="74">
        <v>0.80007773721736553</v>
      </c>
      <c r="AA1786" s="74">
        <v>0.19992226278263461</v>
      </c>
      <c r="AB1786" s="74">
        <v>4.2387087879986059E-4</v>
      </c>
      <c r="AC1786" s="74">
        <v>4.2387087879986038E-4</v>
      </c>
      <c r="AD1786" t="s">
        <v>5810</v>
      </c>
    </row>
    <row r="1787" spans="1:30">
      <c r="A1787" s="165" t="s">
        <v>6447</v>
      </c>
      <c r="C1787" s="165" t="s">
        <v>8444</v>
      </c>
      <c r="D1787" s="169" t="s">
        <v>3850</v>
      </c>
      <c r="E1787" s="169" t="s">
        <v>3852</v>
      </c>
      <c r="F1787" s="174">
        <v>-38.69</v>
      </c>
      <c r="G1787" s="174">
        <v>-71.73</v>
      </c>
      <c r="H1787" s="74">
        <v>53.19073564</v>
      </c>
      <c r="I1787" s="74">
        <v>1.26730345</v>
      </c>
      <c r="J1787" s="74">
        <v>16.103118890000001</v>
      </c>
      <c r="K1787" s="74">
        <v>0.18844172100000001</v>
      </c>
      <c r="L1787" s="74">
        <v>5.0206619879999996</v>
      </c>
      <c r="M1787" s="74">
        <v>9.2218098439999991</v>
      </c>
      <c r="N1787" s="74">
        <v>3.709156159</v>
      </c>
      <c r="O1787" s="74">
        <v>0.81536699700000004</v>
      </c>
      <c r="P1787" s="74">
        <v>0</v>
      </c>
      <c r="Q1787" s="74">
        <v>0</v>
      </c>
      <c r="R1787" s="74">
        <v>1.52</v>
      </c>
      <c r="S1787" s="74">
        <v>0</v>
      </c>
      <c r="T1787" s="74">
        <v>0</v>
      </c>
      <c r="U1787" s="74">
        <v>7.7515101079999997E-4</v>
      </c>
      <c r="V1787" s="74">
        <v>8.5292578159999994</v>
      </c>
      <c r="W1787" s="74">
        <v>1.672403326092984</v>
      </c>
      <c r="X1787" s="74">
        <v>1121.0820434104</v>
      </c>
      <c r="Y1787" s="74">
        <v>280</v>
      </c>
      <c r="Z1787" s="74">
        <v>0.97226434639428827</v>
      </c>
      <c r="AA1787" s="74">
        <v>2.7735653605711761E-2</v>
      </c>
      <c r="AB1787" s="74">
        <v>4.3837311821984058E-3</v>
      </c>
      <c r="AC1787" s="74">
        <v>4.3837311821984092E-3</v>
      </c>
      <c r="AD1787" t="s">
        <v>5810</v>
      </c>
    </row>
    <row r="1788" spans="1:30">
      <c r="A1788" s="165" t="s">
        <v>6448</v>
      </c>
      <c r="C1788" s="165" t="s">
        <v>8444</v>
      </c>
      <c r="D1788" s="169" t="s">
        <v>3850</v>
      </c>
      <c r="E1788" s="169" t="s">
        <v>3852</v>
      </c>
      <c r="F1788" s="174">
        <v>-38.69</v>
      </c>
      <c r="G1788" s="174">
        <v>-71.73</v>
      </c>
      <c r="H1788" s="74">
        <v>53.265888199999999</v>
      </c>
      <c r="I1788" s="74">
        <v>1.2028662269999999</v>
      </c>
      <c r="J1788" s="74">
        <v>16.598878559999999</v>
      </c>
      <c r="K1788" s="74">
        <v>0.19407155500000001</v>
      </c>
      <c r="L1788" s="74">
        <v>4.3426738440000001</v>
      </c>
      <c r="M1788" s="74">
        <v>8.6531679619999995</v>
      </c>
      <c r="N1788" s="74">
        <v>4.3179431289999997</v>
      </c>
      <c r="O1788" s="74">
        <v>0.70656348300000005</v>
      </c>
      <c r="P1788" s="74">
        <v>0</v>
      </c>
      <c r="Q1788" s="74">
        <v>9.9618101000000001E-2</v>
      </c>
      <c r="R1788" s="74">
        <v>0.2</v>
      </c>
      <c r="S1788" s="74">
        <v>0</v>
      </c>
      <c r="T1788" s="74">
        <v>0</v>
      </c>
      <c r="U1788" s="74">
        <v>2.895032076E-4</v>
      </c>
      <c r="V1788" s="74">
        <v>8.5307496680000003</v>
      </c>
      <c r="W1788" s="74">
        <v>1.672695846063732</v>
      </c>
      <c r="X1788" s="74">
        <v>1111.6425881692001</v>
      </c>
      <c r="Y1788" s="74">
        <v>10</v>
      </c>
      <c r="Z1788" s="74">
        <v>0.63210052314907506</v>
      </c>
      <c r="AA1788" s="74">
        <v>0.36789947685092489</v>
      </c>
      <c r="AB1788" s="74">
        <v>1.579590399536635E-4</v>
      </c>
      <c r="AC1788" s="74">
        <v>1.579590399536635E-4</v>
      </c>
      <c r="AD1788" t="s">
        <v>5810</v>
      </c>
    </row>
    <row r="1789" spans="1:30">
      <c r="A1789" s="165" t="s">
        <v>6449</v>
      </c>
      <c r="C1789" s="165" t="s">
        <v>8444</v>
      </c>
      <c r="D1789" s="169" t="s">
        <v>3850</v>
      </c>
      <c r="E1789" s="169" t="s">
        <v>3852</v>
      </c>
      <c r="F1789" s="174">
        <v>-38.69</v>
      </c>
      <c r="G1789" s="174">
        <v>-71.73</v>
      </c>
      <c r="H1789" s="74">
        <v>53.21838863</v>
      </c>
      <c r="I1789" s="74">
        <v>1.2144904990000001</v>
      </c>
      <c r="J1789" s="74">
        <v>16.30080272</v>
      </c>
      <c r="K1789" s="74">
        <v>0.184392744</v>
      </c>
      <c r="L1789" s="74">
        <v>5.1047940780000003</v>
      </c>
      <c r="M1789" s="74">
        <v>9.1796921430000005</v>
      </c>
      <c r="N1789" s="74">
        <v>3.699051587</v>
      </c>
      <c r="O1789" s="74">
        <v>0.86507230300000004</v>
      </c>
      <c r="P1789" s="74">
        <v>0</v>
      </c>
      <c r="Q1789" s="74">
        <v>0</v>
      </c>
      <c r="R1789" s="74">
        <v>2.09</v>
      </c>
      <c r="S1789" s="74">
        <v>0</v>
      </c>
      <c r="T1789" s="74">
        <v>0</v>
      </c>
      <c r="U1789" s="74">
        <v>6.2874316350000001E-3</v>
      </c>
      <c r="V1789" s="74">
        <v>8.3445983080000001</v>
      </c>
      <c r="W1789" s="74">
        <v>1.636195583047092</v>
      </c>
      <c r="X1789" s="74">
        <v>1120.3828895738</v>
      </c>
      <c r="Y1789" s="74">
        <v>570</v>
      </c>
      <c r="Z1789" s="74">
        <v>0.83619645369936868</v>
      </c>
      <c r="AA1789" s="74">
        <v>0.16380354630063129</v>
      </c>
      <c r="AB1789" s="74">
        <v>1.191139943128672E-4</v>
      </c>
      <c r="AC1789" s="74">
        <v>1.1911399431286729E-4</v>
      </c>
      <c r="AD1789" t="s">
        <v>5810</v>
      </c>
    </row>
    <row r="1790" spans="1:30">
      <c r="A1790" s="165" t="s">
        <v>6450</v>
      </c>
      <c r="C1790" s="165" t="s">
        <v>8444</v>
      </c>
      <c r="D1790" s="169" t="s">
        <v>3850</v>
      </c>
      <c r="E1790" s="169" t="s">
        <v>3852</v>
      </c>
      <c r="F1790" s="174">
        <v>-38.69</v>
      </c>
      <c r="G1790" s="174">
        <v>-71.73</v>
      </c>
      <c r="H1790" s="74">
        <v>52.499959490000002</v>
      </c>
      <c r="I1790" s="74">
        <v>1.057156481</v>
      </c>
      <c r="J1790" s="74">
        <v>15.241864809999999</v>
      </c>
      <c r="K1790" s="74">
        <v>0.21977166100000001</v>
      </c>
      <c r="L1790" s="74">
        <v>5.0374992770000002</v>
      </c>
      <c r="M1790" s="74">
        <v>10.07327366</v>
      </c>
      <c r="N1790" s="74">
        <v>3.3387840639999999</v>
      </c>
      <c r="O1790" s="74">
        <v>0.55774922500000002</v>
      </c>
      <c r="P1790" s="74">
        <v>0</v>
      </c>
      <c r="Q1790" s="74">
        <v>0</v>
      </c>
      <c r="R1790" s="74">
        <v>2.35</v>
      </c>
      <c r="S1790" s="74">
        <v>0</v>
      </c>
      <c r="T1790" s="74">
        <v>0</v>
      </c>
      <c r="U1790" s="74">
        <v>2.4754955969999999E-2</v>
      </c>
      <c r="V1790" s="74">
        <v>9.6539434929999999</v>
      </c>
      <c r="W1790" s="74">
        <v>1.892929907373657</v>
      </c>
      <c r="X1790" s="74">
        <v>1135.2163427559999</v>
      </c>
      <c r="Y1790" s="74">
        <v>970</v>
      </c>
      <c r="Z1790" s="74">
        <v>0.652899881123017</v>
      </c>
      <c r="AA1790" s="74">
        <v>0.34710011887698289</v>
      </c>
      <c r="AB1790" s="74">
        <v>8.9238728890195967E-4</v>
      </c>
      <c r="AC1790" s="74">
        <v>8.9238728890196053E-4</v>
      </c>
      <c r="AD1790" t="s">
        <v>5810</v>
      </c>
    </row>
    <row r="1791" spans="1:30">
      <c r="A1791" s="165" t="s">
        <v>6451</v>
      </c>
      <c r="C1791" s="165" t="s">
        <v>8444</v>
      </c>
      <c r="D1791" s="169" t="s">
        <v>3850</v>
      </c>
      <c r="E1791" s="169" t="s">
        <v>3852</v>
      </c>
      <c r="F1791" s="174">
        <v>-38.69</v>
      </c>
      <c r="G1791" s="174">
        <v>-71.73</v>
      </c>
      <c r="H1791" s="74">
        <v>53.931742810000003</v>
      </c>
      <c r="I1791" s="74">
        <v>1.2236798360000001</v>
      </c>
      <c r="J1791" s="74">
        <v>15.34934722</v>
      </c>
      <c r="K1791" s="74">
        <v>0.19784958</v>
      </c>
      <c r="L1791" s="74">
        <v>4.7023571190000002</v>
      </c>
      <c r="M1791" s="74">
        <v>9.6798948560000007</v>
      </c>
      <c r="N1791" s="74">
        <v>2.7973308860000001</v>
      </c>
      <c r="O1791" s="74">
        <v>0.76873758199999997</v>
      </c>
      <c r="P1791" s="74">
        <v>0</v>
      </c>
      <c r="Q1791" s="74">
        <v>0</v>
      </c>
      <c r="R1791" s="74">
        <v>2.12</v>
      </c>
      <c r="S1791" s="74">
        <v>0</v>
      </c>
      <c r="T1791" s="74">
        <v>0</v>
      </c>
      <c r="U1791" s="74">
        <v>1.0077777669999999E-2</v>
      </c>
      <c r="V1791" s="74">
        <v>9.3140533130000005</v>
      </c>
      <c r="W1791" s="74">
        <v>1.826284780704837</v>
      </c>
      <c r="X1791" s="74">
        <v>1128.6862546095999</v>
      </c>
      <c r="Y1791" s="74">
        <v>650</v>
      </c>
      <c r="Z1791" s="74">
        <v>0.78090185848809879</v>
      </c>
      <c r="AA1791" s="74">
        <v>0.21909814151190121</v>
      </c>
      <c r="AB1791" s="74">
        <v>9.688353832096845E-4</v>
      </c>
      <c r="AC1791" s="74">
        <v>9.6883538320968407E-4</v>
      </c>
      <c r="AD1791" t="s">
        <v>5810</v>
      </c>
    </row>
    <row r="1792" spans="1:30">
      <c r="A1792" s="165" t="s">
        <v>6452</v>
      </c>
      <c r="C1792" s="165" t="s">
        <v>8444</v>
      </c>
      <c r="D1792" s="169" t="s">
        <v>3850</v>
      </c>
      <c r="E1792" s="169" t="s">
        <v>3852</v>
      </c>
      <c r="F1792" s="174">
        <v>-38.69</v>
      </c>
      <c r="G1792" s="174">
        <v>-71.73</v>
      </c>
      <c r="H1792" s="74">
        <v>53.46176294</v>
      </c>
      <c r="I1792" s="74">
        <v>1.2806693870000001</v>
      </c>
      <c r="J1792" s="74">
        <v>16.16426474</v>
      </c>
      <c r="K1792" s="74">
        <v>0.213258276</v>
      </c>
      <c r="L1792" s="74">
        <v>4.9059582800000001</v>
      </c>
      <c r="M1792" s="74">
        <v>9.4680566769999999</v>
      </c>
      <c r="N1792" s="74">
        <v>3.0944335669999998</v>
      </c>
      <c r="O1792" s="74">
        <v>0.76223291999999998</v>
      </c>
      <c r="P1792" s="74">
        <v>0</v>
      </c>
      <c r="Q1792" s="74">
        <v>0</v>
      </c>
      <c r="R1792" s="74">
        <v>1.33</v>
      </c>
      <c r="S1792" s="74">
        <v>0</v>
      </c>
      <c r="T1792" s="74">
        <v>0</v>
      </c>
      <c r="U1792" s="74">
        <v>3.9826867450000001E-3</v>
      </c>
      <c r="V1792" s="74">
        <v>8.6731417020000006</v>
      </c>
      <c r="W1792" s="74">
        <v>1.7006158499383981</v>
      </c>
      <c r="X1792" s="74">
        <v>1125.1697408381999</v>
      </c>
      <c r="Y1792" s="74">
        <v>290</v>
      </c>
      <c r="Z1792" s="74">
        <v>0.77828393867835188</v>
      </c>
      <c r="AA1792" s="74">
        <v>0.22171606132164809</v>
      </c>
      <c r="AB1792" s="74">
        <v>3.7586744259791257E-5</v>
      </c>
      <c r="AC1792" s="74">
        <v>3.7586744259791257E-5</v>
      </c>
      <c r="AD1792" t="s">
        <v>5810</v>
      </c>
    </row>
    <row r="1793" spans="1:30">
      <c r="A1793" s="165" t="s">
        <v>6453</v>
      </c>
      <c r="C1793" s="165" t="s">
        <v>8444</v>
      </c>
      <c r="D1793" s="169" t="s">
        <v>3850</v>
      </c>
      <c r="E1793" s="169" t="s">
        <v>3852</v>
      </c>
      <c r="F1793" s="174">
        <v>-38.69</v>
      </c>
      <c r="G1793" s="174">
        <v>-71.73</v>
      </c>
      <c r="H1793" s="74">
        <v>55.50749296</v>
      </c>
      <c r="I1793" s="74">
        <v>1.5681682699999999</v>
      </c>
      <c r="J1793" s="74">
        <v>14.05960707</v>
      </c>
      <c r="K1793" s="74">
        <v>0.23868926900000001</v>
      </c>
      <c r="L1793" s="74">
        <v>4.2255080400000002</v>
      </c>
      <c r="M1793" s="74">
        <v>8.9013903669999994</v>
      </c>
      <c r="N1793" s="74">
        <v>3.3108022140000002</v>
      </c>
      <c r="O1793" s="74">
        <v>0.85412325300000003</v>
      </c>
      <c r="P1793" s="74">
        <v>0</v>
      </c>
      <c r="Q1793" s="74">
        <v>0.111658031</v>
      </c>
      <c r="R1793" s="74">
        <v>2.31</v>
      </c>
      <c r="S1793" s="74">
        <v>0</v>
      </c>
      <c r="T1793" s="74">
        <v>0</v>
      </c>
      <c r="U1793" s="74">
        <v>6.6008013780000001E-3</v>
      </c>
      <c r="V1793" s="74">
        <v>9.2444377944999996</v>
      </c>
      <c r="W1793" s="74">
        <v>1.8126346804031801</v>
      </c>
      <c r="X1793" s="74">
        <v>1115.7630800922</v>
      </c>
      <c r="Y1793" s="74">
        <v>640</v>
      </c>
      <c r="Z1793" s="74">
        <v>0.86372261678033246</v>
      </c>
      <c r="AA1793" s="74">
        <v>0.13627738321966759</v>
      </c>
      <c r="AB1793" s="74">
        <v>1.2594780477687599E-3</v>
      </c>
      <c r="AC1793" s="74">
        <v>1.2594780477687591E-3</v>
      </c>
      <c r="AD1793" t="s">
        <v>5810</v>
      </c>
    </row>
    <row r="1794" spans="1:30">
      <c r="A1794" s="165" t="s">
        <v>6454</v>
      </c>
      <c r="C1794" s="165" t="s">
        <v>8444</v>
      </c>
      <c r="D1794" s="169" t="s">
        <v>3850</v>
      </c>
      <c r="E1794" s="169" t="s">
        <v>3852</v>
      </c>
      <c r="F1794" s="174">
        <v>-38.69</v>
      </c>
      <c r="G1794" s="174">
        <v>-71.73</v>
      </c>
      <c r="H1794" s="74">
        <v>54.483087679999997</v>
      </c>
      <c r="I1794" s="74">
        <v>1.7386807769999999</v>
      </c>
      <c r="J1794" s="74">
        <v>13.112325439999999</v>
      </c>
      <c r="K1794" s="74">
        <v>0.22610097600000001</v>
      </c>
      <c r="L1794" s="74">
        <v>4.2435529409999999</v>
      </c>
      <c r="M1794" s="74">
        <v>8.0416410250000006</v>
      </c>
      <c r="N1794" s="74">
        <v>3.2843335869999999</v>
      </c>
      <c r="O1794" s="74">
        <v>1.0182199700000001</v>
      </c>
      <c r="P1794" s="74">
        <v>0</v>
      </c>
      <c r="Q1794" s="74">
        <v>0</v>
      </c>
      <c r="R1794" s="74">
        <v>4.3885122059999997</v>
      </c>
      <c r="S1794" s="74">
        <v>0</v>
      </c>
      <c r="T1794" s="74">
        <v>0</v>
      </c>
      <c r="U1794" s="74">
        <v>1.8682531320000001E-2</v>
      </c>
      <c r="V1794" s="74">
        <v>11.231520305</v>
      </c>
      <c r="W1794" s="74">
        <v>2.202258663107445</v>
      </c>
      <c r="X1794" s="74">
        <v>1101.491241015</v>
      </c>
      <c r="Y1794" s="74">
        <v>1810</v>
      </c>
      <c r="Z1794" s="74">
        <v>0.90158372003145437</v>
      </c>
      <c r="AA1794" s="74">
        <v>9.8416279968545683E-2</v>
      </c>
      <c r="AB1794" s="74">
        <v>9.7406551649287655E-4</v>
      </c>
      <c r="AC1794" s="74">
        <v>9.7406551649287633E-4</v>
      </c>
      <c r="AD1794" t="s">
        <v>5810</v>
      </c>
    </row>
    <row r="1795" spans="1:30">
      <c r="A1795" s="165" t="s">
        <v>6455</v>
      </c>
      <c r="C1795" s="165" t="s">
        <v>8444</v>
      </c>
      <c r="D1795" s="169" t="s">
        <v>3850</v>
      </c>
      <c r="E1795" s="169" t="s">
        <v>3852</v>
      </c>
      <c r="F1795" s="174">
        <v>-38.69</v>
      </c>
      <c r="G1795" s="174">
        <v>-71.73</v>
      </c>
      <c r="H1795" s="74">
        <v>52.202494379999997</v>
      </c>
      <c r="I1795" s="74">
        <v>1.429315404</v>
      </c>
      <c r="J1795" s="74">
        <v>13.622975</v>
      </c>
      <c r="K1795" s="74">
        <v>0.207905968</v>
      </c>
      <c r="L1795" s="74">
        <v>6.9572758400000003</v>
      </c>
      <c r="M1795" s="74">
        <v>9.0344038740000006</v>
      </c>
      <c r="N1795" s="74">
        <v>2.8492775809999999</v>
      </c>
      <c r="O1795" s="74">
        <v>0.72609507200000001</v>
      </c>
      <c r="P1795" s="74">
        <v>0</v>
      </c>
      <c r="Q1795" s="74">
        <v>0</v>
      </c>
      <c r="R1795" s="74">
        <v>1.803097084</v>
      </c>
      <c r="S1795" s="74">
        <v>0</v>
      </c>
      <c r="T1795" s="74">
        <v>0</v>
      </c>
      <c r="U1795" s="74">
        <v>8.4399041129999998E-3</v>
      </c>
      <c r="V1795" s="74">
        <v>10.457135965000001</v>
      </c>
      <c r="W1795" s="74">
        <v>2.0504186116247851</v>
      </c>
      <c r="X1795" s="74">
        <v>1117.9711043084001</v>
      </c>
      <c r="Y1795" s="74">
        <v>510</v>
      </c>
      <c r="Z1795" s="74">
        <v>0.7938868171847242</v>
      </c>
      <c r="AA1795" s="74">
        <v>0.20611318281527569</v>
      </c>
      <c r="AB1795" s="74">
        <v>1.1695851853847691E-3</v>
      </c>
      <c r="AC1795" s="74">
        <v>1.1695851853847691E-3</v>
      </c>
      <c r="AD1795" t="s">
        <v>5810</v>
      </c>
    </row>
    <row r="1796" spans="1:30">
      <c r="A1796" s="165" t="s">
        <v>6456</v>
      </c>
      <c r="C1796" s="165" t="s">
        <v>8444</v>
      </c>
      <c r="D1796" s="169" t="s">
        <v>3850</v>
      </c>
      <c r="E1796" s="169" t="s">
        <v>3852</v>
      </c>
      <c r="F1796" s="174">
        <v>-38.69</v>
      </c>
      <c r="G1796" s="174">
        <v>-71.73</v>
      </c>
      <c r="H1796" s="74">
        <v>49.18740562</v>
      </c>
      <c r="I1796" s="74">
        <v>0.94106808600000003</v>
      </c>
      <c r="J1796" s="74">
        <v>18.32940747</v>
      </c>
      <c r="K1796" s="74">
        <v>0.20811106500000001</v>
      </c>
      <c r="L1796" s="74">
        <v>5.2017614600000002</v>
      </c>
      <c r="M1796" s="74">
        <v>10.970397159999999</v>
      </c>
      <c r="N1796" s="74">
        <v>3.2395279069999998</v>
      </c>
      <c r="O1796" s="74">
        <v>0.39551254200000002</v>
      </c>
      <c r="P1796" s="74">
        <v>0</v>
      </c>
      <c r="Q1796" s="74">
        <v>0</v>
      </c>
      <c r="R1796" s="74">
        <v>1.4359999999999999</v>
      </c>
      <c r="S1796" s="74">
        <v>0</v>
      </c>
      <c r="T1796" s="74">
        <v>0</v>
      </c>
      <c r="U1796" s="74">
        <v>2.5205302879999999E-2</v>
      </c>
      <c r="V1796" s="74">
        <v>9.3048815665000006</v>
      </c>
      <c r="W1796" s="74">
        <v>1.824486399218008</v>
      </c>
      <c r="X1796" s="74">
        <v>1150.1085928560001</v>
      </c>
      <c r="Y1796" s="74">
        <v>720</v>
      </c>
      <c r="Z1796" s="74">
        <v>0.42376375886321938</v>
      </c>
      <c r="AA1796" s="74">
        <v>0.57623624113678051</v>
      </c>
      <c r="AB1796" s="74">
        <v>3.7716416262848071E-4</v>
      </c>
      <c r="AC1796" s="74">
        <v>3.7716416262848038E-4</v>
      </c>
      <c r="AD1796" t="s">
        <v>5810</v>
      </c>
    </row>
    <row r="1797" spans="1:30">
      <c r="A1797" s="165" t="s">
        <v>6457</v>
      </c>
      <c r="C1797" s="165" t="s">
        <v>8444</v>
      </c>
      <c r="D1797" s="169" t="s">
        <v>3850</v>
      </c>
      <c r="E1797" s="169" t="s">
        <v>3852</v>
      </c>
      <c r="F1797" s="174">
        <v>-38.69</v>
      </c>
      <c r="G1797" s="174">
        <v>-71.73</v>
      </c>
      <c r="H1797" s="74">
        <v>50.174605990000003</v>
      </c>
      <c r="I1797" s="74">
        <v>0.99971974500000005</v>
      </c>
      <c r="J1797" s="74">
        <v>19.033675280000001</v>
      </c>
      <c r="K1797" s="74">
        <v>0.18497195799999999</v>
      </c>
      <c r="L1797" s="74">
        <v>5.4918235160000002</v>
      </c>
      <c r="M1797" s="74">
        <v>10.83514271</v>
      </c>
      <c r="N1797" s="74">
        <v>3.0829335019999999</v>
      </c>
      <c r="O1797" s="74">
        <v>0.49940402699999997</v>
      </c>
      <c r="P1797" s="74">
        <v>0</v>
      </c>
      <c r="Q1797" s="74">
        <v>0</v>
      </c>
      <c r="R1797" s="74">
        <v>2.5544471309999999</v>
      </c>
      <c r="S1797" s="74">
        <v>0</v>
      </c>
      <c r="T1797" s="74">
        <v>0</v>
      </c>
      <c r="U1797" s="74">
        <v>4.3533277650000014E-3</v>
      </c>
      <c r="V1797" s="74">
        <v>7.8159119896</v>
      </c>
      <c r="W1797" s="74">
        <v>1.53253160941349</v>
      </c>
      <c r="X1797" s="74">
        <v>1147.8633689860001</v>
      </c>
      <c r="Y1797" s="74">
        <v>770</v>
      </c>
      <c r="Z1797" s="74">
        <v>0.91262506923785347</v>
      </c>
      <c r="AA1797" s="74">
        <v>8.7374930762146488E-2</v>
      </c>
      <c r="AB1797" s="74">
        <v>3.1331777978895001E-4</v>
      </c>
      <c r="AC1797" s="74">
        <v>3.1331777978895001E-4</v>
      </c>
      <c r="AD1797" t="s">
        <v>5810</v>
      </c>
    </row>
    <row r="1798" spans="1:30">
      <c r="A1798" s="165" t="s">
        <v>6458</v>
      </c>
      <c r="C1798" s="165" t="s">
        <v>8444</v>
      </c>
      <c r="D1798" s="169" t="s">
        <v>3850</v>
      </c>
      <c r="E1798" s="169" t="s">
        <v>3852</v>
      </c>
      <c r="F1798" s="174">
        <v>-38.69</v>
      </c>
      <c r="G1798" s="174">
        <v>-71.73</v>
      </c>
      <c r="H1798" s="74">
        <v>53.036172000000001</v>
      </c>
      <c r="I1798" s="74">
        <v>1.308502013</v>
      </c>
      <c r="J1798" s="74">
        <v>16.103003640000001</v>
      </c>
      <c r="K1798" s="74">
        <v>0.186306535</v>
      </c>
      <c r="L1798" s="74">
        <v>5.2577142690000001</v>
      </c>
      <c r="M1798" s="74">
        <v>9.4558417800000001</v>
      </c>
      <c r="N1798" s="74">
        <v>3.1778484950000001</v>
      </c>
      <c r="O1798" s="74">
        <v>0.74026201700000005</v>
      </c>
      <c r="P1798" s="74">
        <v>0</v>
      </c>
      <c r="Q1798" s="74">
        <v>0.100295524</v>
      </c>
      <c r="R1798" s="74">
        <v>2.344942917</v>
      </c>
      <c r="S1798" s="74">
        <v>0</v>
      </c>
      <c r="T1798" s="74">
        <v>0</v>
      </c>
      <c r="U1798" s="74">
        <v>6.9693810240000001E-3</v>
      </c>
      <c r="V1798" s="74">
        <v>8.6893142524999991</v>
      </c>
      <c r="W1798" s="74">
        <v>1.703786937954622</v>
      </c>
      <c r="X1798" s="74">
        <v>1124.9669735479999</v>
      </c>
      <c r="Y1798" s="74">
        <v>690</v>
      </c>
      <c r="Z1798" s="74">
        <v>0.86059785604210282</v>
      </c>
      <c r="AA1798" s="74">
        <v>0.13940214395789721</v>
      </c>
      <c r="AB1798" s="74">
        <v>1.1905357106616621E-3</v>
      </c>
      <c r="AC1798" s="74">
        <v>1.190535710661661E-3</v>
      </c>
      <c r="AD1798" t="s">
        <v>5810</v>
      </c>
    </row>
    <row r="1799" spans="1:30">
      <c r="A1799" s="165" t="s">
        <v>6459</v>
      </c>
      <c r="C1799" s="165" t="s">
        <v>8444</v>
      </c>
      <c r="D1799" s="169" t="s">
        <v>3850</v>
      </c>
      <c r="E1799" s="169" t="s">
        <v>3852</v>
      </c>
      <c r="F1799" s="174">
        <v>-38.69</v>
      </c>
      <c r="G1799" s="174">
        <v>-71.73</v>
      </c>
      <c r="H1799" s="74">
        <v>54.036824840000001</v>
      </c>
      <c r="I1799" s="74">
        <v>1.927403545</v>
      </c>
      <c r="J1799" s="74">
        <v>16.024222869999999</v>
      </c>
      <c r="K1799" s="74">
        <v>0.171577744</v>
      </c>
      <c r="L1799" s="74">
        <v>4.3565296880000002</v>
      </c>
      <c r="M1799" s="74">
        <v>8.4195069329999992</v>
      </c>
      <c r="N1799" s="74">
        <v>3.5091104629999998</v>
      </c>
      <c r="O1799" s="74">
        <v>1.1738031929999999</v>
      </c>
      <c r="P1799" s="74">
        <v>0</v>
      </c>
      <c r="Q1799" s="74">
        <v>0.22229889</v>
      </c>
      <c r="R1799" s="74">
        <v>1.5519420909999999</v>
      </c>
      <c r="S1799" s="74">
        <v>0</v>
      </c>
      <c r="T1799" s="74">
        <v>0</v>
      </c>
      <c r="U1799" s="74">
        <v>2.1973201830000001E-2</v>
      </c>
      <c r="V1799" s="74">
        <v>8.3333111766999988</v>
      </c>
      <c r="W1799" s="74">
        <v>1.6339824202684079</v>
      </c>
      <c r="X1799" s="74">
        <v>1107.7638150877999</v>
      </c>
      <c r="Y1799" s="74">
        <v>640</v>
      </c>
      <c r="Z1799" s="74">
        <v>0.49538448396477408</v>
      </c>
      <c r="AA1799" s="74">
        <v>0.50461551603522581</v>
      </c>
      <c r="AB1799" s="74">
        <v>8.3985195625213734E-4</v>
      </c>
      <c r="AC1799" s="74">
        <v>8.3985195625213701E-4</v>
      </c>
      <c r="AD1799" t="s">
        <v>5810</v>
      </c>
    </row>
    <row r="1800" spans="1:30">
      <c r="A1800" s="165" t="s">
        <v>6460</v>
      </c>
      <c r="C1800" s="165" t="s">
        <v>8444</v>
      </c>
      <c r="D1800" s="169" t="s">
        <v>3850</v>
      </c>
      <c r="E1800" s="169" t="s">
        <v>3852</v>
      </c>
      <c r="F1800" s="174">
        <v>-38.69</v>
      </c>
      <c r="G1800" s="174">
        <v>-71.73</v>
      </c>
      <c r="H1800" s="74">
        <v>52.569145030000001</v>
      </c>
      <c r="I1800" s="74">
        <v>1.299736692</v>
      </c>
      <c r="J1800" s="74">
        <v>16.09098491</v>
      </c>
      <c r="K1800" s="74">
        <v>0.200345156</v>
      </c>
      <c r="L1800" s="74">
        <v>4.6767257610000001</v>
      </c>
      <c r="M1800" s="74">
        <v>10.095570889999999</v>
      </c>
      <c r="N1800" s="74">
        <v>3.1899802020000001</v>
      </c>
      <c r="O1800" s="74">
        <v>0.74111663999999999</v>
      </c>
      <c r="P1800" s="74">
        <v>0</v>
      </c>
      <c r="Q1800" s="74">
        <v>0</v>
      </c>
      <c r="R1800" s="74">
        <v>0.99199999999999999</v>
      </c>
      <c r="S1800" s="74">
        <v>0</v>
      </c>
      <c r="T1800" s="74">
        <v>0</v>
      </c>
      <c r="U1800" s="74">
        <v>6.9035699980000004E-3</v>
      </c>
      <c r="V1800" s="74">
        <v>9.1036844074999994</v>
      </c>
      <c r="W1800" s="74">
        <v>1.7850359798297171</v>
      </c>
      <c r="X1800" s="74">
        <v>1135.5864767739999</v>
      </c>
      <c r="Y1800" s="74">
        <v>250</v>
      </c>
      <c r="Z1800" s="74">
        <v>0.55536347210314285</v>
      </c>
      <c r="AA1800" s="74">
        <v>0.4446365278968572</v>
      </c>
      <c r="AB1800" s="74">
        <v>4.1890741364828879E-4</v>
      </c>
      <c r="AC1800" s="74">
        <v>4.189074136482889E-4</v>
      </c>
      <c r="AD1800" t="s">
        <v>5810</v>
      </c>
    </row>
    <row r="1801" spans="1:30">
      <c r="A1801" s="165" t="s">
        <v>6461</v>
      </c>
      <c r="C1801" s="165" t="s">
        <v>8444</v>
      </c>
      <c r="D1801" s="169" t="s">
        <v>3850</v>
      </c>
      <c r="E1801" s="169" t="s">
        <v>3852</v>
      </c>
      <c r="F1801" s="174">
        <v>-38.69</v>
      </c>
      <c r="G1801" s="174">
        <v>-71.73</v>
      </c>
      <c r="H1801" s="74">
        <v>55.723191120000003</v>
      </c>
      <c r="I1801" s="74">
        <v>0.718174961</v>
      </c>
      <c r="J1801" s="74">
        <v>17.549077430000001</v>
      </c>
      <c r="K1801" s="74">
        <v>0.18992552100000001</v>
      </c>
      <c r="L1801" s="74">
        <v>4.6503253649999996</v>
      </c>
      <c r="M1801" s="74">
        <v>8.958357307</v>
      </c>
      <c r="N1801" s="74">
        <v>3.103032883</v>
      </c>
      <c r="O1801" s="74">
        <v>0.60540032099999996</v>
      </c>
      <c r="P1801" s="74">
        <v>0</v>
      </c>
      <c r="Q1801" s="74">
        <v>0</v>
      </c>
      <c r="R1801" s="74">
        <v>2.157107855</v>
      </c>
      <c r="S1801" s="74">
        <v>0</v>
      </c>
      <c r="T1801" s="74">
        <v>0</v>
      </c>
      <c r="U1801" s="74">
        <v>2.100063622E-2</v>
      </c>
      <c r="V1801" s="74">
        <v>6.8689152935999997</v>
      </c>
      <c r="W1801" s="74">
        <v>1.346846001315386</v>
      </c>
      <c r="X1801" s="74">
        <v>1116.7087312962001</v>
      </c>
      <c r="Y1801" s="74">
        <v>850</v>
      </c>
      <c r="Z1801" s="74">
        <v>0.61290780119623589</v>
      </c>
      <c r="AA1801" s="74">
        <v>0.38709219880376411</v>
      </c>
      <c r="AB1801" s="74">
        <v>7.2743237083280378E-4</v>
      </c>
      <c r="AC1801" s="74">
        <v>7.2743237083280335E-4</v>
      </c>
      <c r="AD1801" t="s">
        <v>5810</v>
      </c>
    </row>
    <row r="1802" spans="1:30">
      <c r="A1802" s="165" t="s">
        <v>6462</v>
      </c>
      <c r="C1802" s="165" t="s">
        <v>8444</v>
      </c>
      <c r="D1802" s="169" t="s">
        <v>3850</v>
      </c>
      <c r="E1802" s="169" t="s">
        <v>3852</v>
      </c>
      <c r="F1802" s="174">
        <v>-38.69</v>
      </c>
      <c r="G1802" s="174">
        <v>-71.73</v>
      </c>
      <c r="H1802" s="74">
        <v>53.166511069999999</v>
      </c>
      <c r="I1802" s="74">
        <v>1.231738542</v>
      </c>
      <c r="J1802" s="74">
        <v>15.99340565</v>
      </c>
      <c r="K1802" s="74">
        <v>0.16063519400000001</v>
      </c>
      <c r="L1802" s="74">
        <v>4.9080618530000004</v>
      </c>
      <c r="M1802" s="74">
        <v>9.3345212110000002</v>
      </c>
      <c r="N1802" s="74">
        <v>3.995876215</v>
      </c>
      <c r="O1802" s="74">
        <v>0.76367385499999996</v>
      </c>
      <c r="P1802" s="74">
        <v>0</v>
      </c>
      <c r="Q1802" s="74">
        <v>0</v>
      </c>
      <c r="R1802" s="74">
        <v>2.0565832949999998</v>
      </c>
      <c r="S1802" s="74">
        <v>0</v>
      </c>
      <c r="T1802" s="74">
        <v>0</v>
      </c>
      <c r="U1802" s="74">
        <v>2.748330276E-3</v>
      </c>
      <c r="V1802" s="74">
        <v>8.5109669465</v>
      </c>
      <c r="W1802" s="74">
        <v>1.668816881451628</v>
      </c>
      <c r="X1802" s="74">
        <v>1122.9530521025999</v>
      </c>
      <c r="Y1802" s="74">
        <v>490</v>
      </c>
      <c r="Z1802" s="74">
        <v>0.9220092926462905</v>
      </c>
      <c r="AA1802" s="74">
        <v>7.7990707353709526E-2</v>
      </c>
      <c r="AB1802" s="74">
        <v>1.110018533759072E-3</v>
      </c>
      <c r="AC1802" s="74">
        <v>1.110018533759072E-3</v>
      </c>
      <c r="AD1802" t="s">
        <v>5810</v>
      </c>
    </row>
    <row r="1803" spans="1:30">
      <c r="A1803" s="165" t="s">
        <v>6463</v>
      </c>
      <c r="C1803" s="165" t="s">
        <v>8444</v>
      </c>
      <c r="D1803" s="169" t="s">
        <v>3850</v>
      </c>
      <c r="E1803" s="169" t="s">
        <v>3852</v>
      </c>
      <c r="F1803" s="174">
        <v>-38.69</v>
      </c>
      <c r="G1803" s="174">
        <v>-71.73</v>
      </c>
      <c r="H1803" s="74">
        <v>53.200235990000003</v>
      </c>
      <c r="I1803" s="74">
        <v>1.2979343729999999</v>
      </c>
      <c r="J1803" s="74">
        <v>16.46199171</v>
      </c>
      <c r="K1803" s="74">
        <v>0.18912932599999999</v>
      </c>
      <c r="L1803" s="74">
        <v>4.1765295650000001</v>
      </c>
      <c r="M1803" s="74">
        <v>9.9138598410000007</v>
      </c>
      <c r="N1803" s="74">
        <v>3.4223547349999999</v>
      </c>
      <c r="O1803" s="74">
        <v>0.75733207800000002</v>
      </c>
      <c r="P1803" s="74">
        <v>0</v>
      </c>
      <c r="Q1803" s="74">
        <v>8.1477361999999998E-2</v>
      </c>
      <c r="R1803" s="74">
        <v>2.0499999999999998</v>
      </c>
      <c r="S1803" s="74">
        <v>0</v>
      </c>
      <c r="T1803" s="74">
        <v>0</v>
      </c>
      <c r="U1803" s="74">
        <v>7.3791099139999998E-3</v>
      </c>
      <c r="V1803" s="74">
        <v>8.5659637315000001</v>
      </c>
      <c r="W1803" s="74">
        <v>1.6796005637065929</v>
      </c>
      <c r="X1803" s="74">
        <v>1132.5700733606</v>
      </c>
      <c r="Y1803" s="74">
        <v>580</v>
      </c>
      <c r="Z1803" s="74">
        <v>0.8077587667604158</v>
      </c>
      <c r="AA1803" s="74">
        <v>0.19224123323958431</v>
      </c>
      <c r="AB1803" s="74">
        <v>5.2977868526430608E-4</v>
      </c>
      <c r="AC1803" s="74">
        <v>5.2977868526430587E-4</v>
      </c>
      <c r="AD1803" t="s">
        <v>5810</v>
      </c>
    </row>
    <row r="1804" spans="1:30">
      <c r="A1804" s="165" t="s">
        <v>6464</v>
      </c>
      <c r="C1804" s="165" t="s">
        <v>8444</v>
      </c>
      <c r="D1804" s="169" t="s">
        <v>3850</v>
      </c>
      <c r="E1804" s="169" t="s">
        <v>3852</v>
      </c>
      <c r="F1804" s="174">
        <v>-38.69</v>
      </c>
      <c r="G1804" s="174">
        <v>-71.73</v>
      </c>
      <c r="H1804" s="74">
        <v>54.503411560000004</v>
      </c>
      <c r="I1804" s="74">
        <v>1.6300556310000001</v>
      </c>
      <c r="J1804" s="74">
        <v>13.13536919</v>
      </c>
      <c r="K1804" s="74">
        <v>0.208325495</v>
      </c>
      <c r="L1804" s="74">
        <v>4.9737204430000004</v>
      </c>
      <c r="M1804" s="74">
        <v>8.2234763449999999</v>
      </c>
      <c r="N1804" s="74">
        <v>3.9521945490000001</v>
      </c>
      <c r="O1804" s="74">
        <v>0.81573847799999999</v>
      </c>
      <c r="P1804" s="74">
        <v>0</v>
      </c>
      <c r="Q1804" s="74">
        <v>0</v>
      </c>
      <c r="R1804" s="74">
        <v>2.1760646060000002</v>
      </c>
      <c r="S1804" s="74">
        <v>0</v>
      </c>
      <c r="T1804" s="74">
        <v>0</v>
      </c>
      <c r="U1804" s="74">
        <v>1.1509562190000001E-3</v>
      </c>
      <c r="V1804" s="74">
        <v>10.359391090500001</v>
      </c>
      <c r="W1804" s="74">
        <v>2.0312529518746838</v>
      </c>
      <c r="X1804" s="74">
        <v>1104.5097073269999</v>
      </c>
      <c r="Y1804" s="74">
        <v>500</v>
      </c>
      <c r="Z1804" s="74">
        <v>0.98097864165825854</v>
      </c>
      <c r="AA1804" s="74">
        <v>1.902135834174146E-2</v>
      </c>
      <c r="AB1804" s="74">
        <v>9.5918880700436738E-3</v>
      </c>
      <c r="AC1804" s="74">
        <v>9.5918880700436703E-3</v>
      </c>
      <c r="AD1804" t="s">
        <v>5810</v>
      </c>
    </row>
    <row r="1805" spans="1:30">
      <c r="A1805" s="165" t="s">
        <v>6465</v>
      </c>
      <c r="C1805" s="165" t="s">
        <v>8444</v>
      </c>
      <c r="D1805" s="169" t="s">
        <v>3850</v>
      </c>
      <c r="E1805" s="169" t="s">
        <v>3852</v>
      </c>
      <c r="F1805" s="174">
        <v>-38.69</v>
      </c>
      <c r="G1805" s="174">
        <v>-71.73</v>
      </c>
      <c r="H1805" s="74">
        <v>53.938962150000002</v>
      </c>
      <c r="I1805" s="74">
        <v>1.692410915</v>
      </c>
      <c r="J1805" s="74">
        <v>13.28624666</v>
      </c>
      <c r="K1805" s="74">
        <v>0.25112674299999999</v>
      </c>
      <c r="L1805" s="74">
        <v>4.5438528399999996</v>
      </c>
      <c r="M1805" s="74">
        <v>8.8173389820000008</v>
      </c>
      <c r="N1805" s="74">
        <v>3.1103250899999999</v>
      </c>
      <c r="O1805" s="74">
        <v>0.80122828499999998</v>
      </c>
      <c r="P1805" s="74">
        <v>0</v>
      </c>
      <c r="Q1805" s="74">
        <v>0</v>
      </c>
      <c r="R1805" s="74">
        <v>1.9565308770000001</v>
      </c>
      <c r="S1805" s="74">
        <v>0</v>
      </c>
      <c r="T1805" s="74">
        <v>0</v>
      </c>
      <c r="U1805" s="74">
        <v>1.7963841210000001E-2</v>
      </c>
      <c r="V1805" s="74">
        <v>10.988636400500001</v>
      </c>
      <c r="W1805" s="74">
        <v>2.1546343728698738</v>
      </c>
      <c r="X1805" s="74">
        <v>1114.3678271012</v>
      </c>
      <c r="Y1805" s="74">
        <v>700</v>
      </c>
      <c r="Z1805" s="74">
        <v>0.66070741016864243</v>
      </c>
      <c r="AA1805" s="74">
        <v>0.33929258983135752</v>
      </c>
      <c r="AB1805" s="74">
        <v>3.6871134096136442E-4</v>
      </c>
      <c r="AC1805" s="74">
        <v>3.6871134096136431E-4</v>
      </c>
      <c r="AD1805" t="s">
        <v>5810</v>
      </c>
    </row>
    <row r="1806" spans="1:30">
      <c r="A1806" s="165" t="s">
        <v>6466</v>
      </c>
      <c r="C1806" s="165" t="s">
        <v>8444</v>
      </c>
      <c r="D1806" s="169" t="s">
        <v>3850</v>
      </c>
      <c r="E1806" s="169" t="s">
        <v>3852</v>
      </c>
      <c r="F1806" s="174">
        <v>-38.69</v>
      </c>
      <c r="G1806" s="174">
        <v>-71.73</v>
      </c>
      <c r="H1806" s="74">
        <v>53.566836760000001</v>
      </c>
      <c r="I1806" s="74">
        <v>1.233851507</v>
      </c>
      <c r="J1806" s="74">
        <v>16.18168232</v>
      </c>
      <c r="K1806" s="74">
        <v>0.16588920099999999</v>
      </c>
      <c r="L1806" s="74">
        <v>4.6123266940000001</v>
      </c>
      <c r="M1806" s="74">
        <v>9.3877103339999994</v>
      </c>
      <c r="N1806" s="74">
        <v>3.711163956</v>
      </c>
      <c r="O1806" s="74">
        <v>0.77866772399999995</v>
      </c>
      <c r="P1806" s="74">
        <v>0</v>
      </c>
      <c r="Q1806" s="74">
        <v>0</v>
      </c>
      <c r="R1806" s="74">
        <v>2.4468010429999998</v>
      </c>
      <c r="S1806" s="74">
        <v>0</v>
      </c>
      <c r="T1806" s="74">
        <v>0</v>
      </c>
      <c r="U1806" s="74">
        <v>4.6035502070000001E-3</v>
      </c>
      <c r="V1806" s="74">
        <v>8.4764063587499994</v>
      </c>
      <c r="W1806" s="74">
        <v>1.662040296295954</v>
      </c>
      <c r="X1806" s="74">
        <v>1123.8359915444</v>
      </c>
      <c r="Y1806" s="74">
        <v>670</v>
      </c>
      <c r="Z1806" s="74">
        <v>0.90683883314383396</v>
      </c>
      <c r="AA1806" s="74">
        <v>9.3161166856166072E-2</v>
      </c>
      <c r="AB1806" s="74">
        <v>1.828210204786E-3</v>
      </c>
      <c r="AC1806" s="74">
        <v>1.828210204785999E-3</v>
      </c>
      <c r="AD1806" t="s">
        <v>5810</v>
      </c>
    </row>
    <row r="1807" spans="1:30">
      <c r="A1807" s="165" t="s">
        <v>6467</v>
      </c>
      <c r="C1807" s="165" t="s">
        <v>8444</v>
      </c>
      <c r="D1807" s="169" t="s">
        <v>3850</v>
      </c>
      <c r="E1807" s="169" t="s">
        <v>3852</v>
      </c>
      <c r="F1807" s="174">
        <v>-38.69</v>
      </c>
      <c r="G1807" s="174">
        <v>-71.73</v>
      </c>
      <c r="H1807" s="74">
        <v>53.479290110000001</v>
      </c>
      <c r="I1807" s="74">
        <v>1.2586223700000001</v>
      </c>
      <c r="J1807" s="74">
        <v>16.20349628</v>
      </c>
      <c r="K1807" s="74">
        <v>0.204399462</v>
      </c>
      <c r="L1807" s="74">
        <v>4.7319944889999999</v>
      </c>
      <c r="M1807" s="74">
        <v>9.2875589030000008</v>
      </c>
      <c r="N1807" s="74">
        <v>3.6663203480000002</v>
      </c>
      <c r="O1807" s="74">
        <v>0.759125618</v>
      </c>
      <c r="P1807" s="74">
        <v>0</v>
      </c>
      <c r="Q1807" s="74">
        <v>0</v>
      </c>
      <c r="R1807" s="74">
        <v>2.4862315229999998</v>
      </c>
      <c r="S1807" s="74">
        <v>0</v>
      </c>
      <c r="T1807" s="74">
        <v>0</v>
      </c>
      <c r="U1807" s="74">
        <v>4.3139259660000002E-3</v>
      </c>
      <c r="V1807" s="74">
        <v>8.5170065704999995</v>
      </c>
      <c r="W1807" s="74">
        <v>1.670001121333204</v>
      </c>
      <c r="X1807" s="74">
        <v>1122.1734777898</v>
      </c>
      <c r="Y1807" s="74">
        <v>690</v>
      </c>
      <c r="Z1807" s="74">
        <v>0.90889959547745347</v>
      </c>
      <c r="AA1807" s="74">
        <v>9.1100404522546544E-2</v>
      </c>
      <c r="AB1807" s="74">
        <v>7.470200858375223E-5</v>
      </c>
      <c r="AC1807" s="74">
        <v>7.470200858375223E-5</v>
      </c>
      <c r="AD1807" t="s">
        <v>5810</v>
      </c>
    </row>
    <row r="1808" spans="1:30">
      <c r="A1808" s="165" t="s">
        <v>6468</v>
      </c>
      <c r="C1808" s="165" t="s">
        <v>8444</v>
      </c>
      <c r="D1808" s="169" t="s">
        <v>3850</v>
      </c>
      <c r="E1808" s="169" t="s">
        <v>3852</v>
      </c>
      <c r="F1808" s="174">
        <v>-38.69</v>
      </c>
      <c r="G1808" s="174">
        <v>-71.73</v>
      </c>
      <c r="H1808" s="74">
        <v>55.23003817</v>
      </c>
      <c r="I1808" s="74">
        <v>1.272751207</v>
      </c>
      <c r="J1808" s="74">
        <v>14.67871998</v>
      </c>
      <c r="K1808" s="74">
        <v>0.21000091400000001</v>
      </c>
      <c r="L1808" s="74">
        <v>4.5549764809999997</v>
      </c>
      <c r="M1808" s="74">
        <v>8.3986203840000009</v>
      </c>
      <c r="N1808" s="74">
        <v>3.4043211809999998</v>
      </c>
      <c r="O1808" s="74">
        <v>0.91850110900000004</v>
      </c>
      <c r="P1808" s="74">
        <v>0</v>
      </c>
      <c r="Q1808" s="74">
        <v>0</v>
      </c>
      <c r="R1808" s="74">
        <v>2.1741695559999998</v>
      </c>
      <c r="S1808" s="74">
        <v>0</v>
      </c>
      <c r="T1808" s="74">
        <v>0</v>
      </c>
      <c r="U1808" s="74">
        <v>4.010012613E-3</v>
      </c>
      <c r="V1808" s="74">
        <v>9.356478555499999</v>
      </c>
      <c r="W1808" s="74">
        <v>1.8346034548729691</v>
      </c>
      <c r="X1808" s="74">
        <v>1107.4170983744</v>
      </c>
      <c r="Y1808" s="74">
        <v>550</v>
      </c>
      <c r="Z1808" s="74">
        <v>0.90129207102387487</v>
      </c>
      <c r="AA1808" s="74">
        <v>9.8707928976125153E-2</v>
      </c>
      <c r="AB1808" s="74">
        <v>1.097696889038143E-3</v>
      </c>
      <c r="AC1808" s="74">
        <v>1.097696889038143E-3</v>
      </c>
      <c r="AD1808" t="s">
        <v>5810</v>
      </c>
    </row>
    <row r="1809" spans="1:30">
      <c r="A1809" s="165" t="s">
        <v>6469</v>
      </c>
      <c r="C1809" s="165" t="s">
        <v>8444</v>
      </c>
      <c r="D1809" s="169" t="s">
        <v>3850</v>
      </c>
      <c r="E1809" s="169" t="s">
        <v>3852</v>
      </c>
      <c r="F1809" s="174">
        <v>-38.69</v>
      </c>
      <c r="G1809" s="174">
        <v>-71.73</v>
      </c>
      <c r="H1809" s="74">
        <v>55.200302780000001</v>
      </c>
      <c r="I1809" s="74">
        <v>1.7066778789999999</v>
      </c>
      <c r="J1809" s="74">
        <v>13.48881703</v>
      </c>
      <c r="K1809" s="74">
        <v>0.23833578599999999</v>
      </c>
      <c r="L1809" s="74">
        <v>4.2412271629999996</v>
      </c>
      <c r="M1809" s="74">
        <v>7.8667955730000001</v>
      </c>
      <c r="N1809" s="74">
        <v>3.7725236529999999</v>
      </c>
      <c r="O1809" s="74">
        <v>1.143769703</v>
      </c>
      <c r="P1809" s="74">
        <v>0</v>
      </c>
      <c r="Q1809" s="74">
        <v>0.15028367400000001</v>
      </c>
      <c r="R1809" s="74">
        <v>1.8200869820000001</v>
      </c>
      <c r="S1809" s="74">
        <v>0</v>
      </c>
      <c r="T1809" s="74">
        <v>0</v>
      </c>
      <c r="U1809" s="74">
        <v>1.7793407800000001E-2</v>
      </c>
      <c r="V1809" s="74">
        <v>10.060745877</v>
      </c>
      <c r="W1809" s="74">
        <v>1.9726950727304731</v>
      </c>
      <c r="X1809" s="74">
        <v>1098.5888065117999</v>
      </c>
      <c r="Y1809" s="74">
        <v>630</v>
      </c>
      <c r="Z1809" s="74">
        <v>0.62014979796755509</v>
      </c>
      <c r="AA1809" s="74">
        <v>0.37985020203244502</v>
      </c>
      <c r="AB1809" s="74">
        <v>3.2739490880589101E-4</v>
      </c>
      <c r="AC1809" s="74">
        <v>3.2739490880589111E-4</v>
      </c>
      <c r="AD1809" t="s">
        <v>5810</v>
      </c>
    </row>
    <row r="1810" spans="1:30">
      <c r="A1810" s="165" t="s">
        <v>6470</v>
      </c>
      <c r="C1810" s="165" t="s">
        <v>8444</v>
      </c>
      <c r="D1810" s="169" t="s">
        <v>3850</v>
      </c>
      <c r="E1810" s="169" t="s">
        <v>3852</v>
      </c>
      <c r="F1810" s="174">
        <v>-38.69</v>
      </c>
      <c r="G1810" s="174">
        <v>-71.73</v>
      </c>
      <c r="H1810" s="74">
        <v>54.070675979999997</v>
      </c>
      <c r="I1810" s="74">
        <v>1.2619334449999999</v>
      </c>
      <c r="J1810" s="74">
        <v>16.10581702</v>
      </c>
      <c r="K1810" s="74">
        <v>0.18422682900000001</v>
      </c>
      <c r="L1810" s="74">
        <v>4.8389027039999997</v>
      </c>
      <c r="M1810" s="74">
        <v>9.3007097630000004</v>
      </c>
      <c r="N1810" s="74">
        <v>3.3343835999999998</v>
      </c>
      <c r="O1810" s="74">
        <v>0.75286957399999999</v>
      </c>
      <c r="P1810" s="74">
        <v>0</v>
      </c>
      <c r="Q1810" s="74">
        <v>0</v>
      </c>
      <c r="R1810" s="74">
        <v>2.3833187910000002</v>
      </c>
      <c r="S1810" s="74">
        <v>0</v>
      </c>
      <c r="T1810" s="74">
        <v>0</v>
      </c>
      <c r="U1810" s="74">
        <v>5.78031289E-3</v>
      </c>
      <c r="V1810" s="74">
        <v>8.2797808380499998</v>
      </c>
      <c r="W1810" s="74">
        <v>1.6234862764846889</v>
      </c>
      <c r="X1810" s="74">
        <v>1122.3917820658</v>
      </c>
      <c r="Y1810" s="74">
        <v>670</v>
      </c>
      <c r="Z1810" s="74">
        <v>0.8804682977995556</v>
      </c>
      <c r="AA1810" s="74">
        <v>0.1195317022004444</v>
      </c>
      <c r="AB1810" s="74">
        <v>1.547511720704744E-3</v>
      </c>
      <c r="AC1810" s="74">
        <v>1.547511720704744E-3</v>
      </c>
      <c r="AD1810" t="s">
        <v>5810</v>
      </c>
    </row>
    <row r="1811" spans="1:30">
      <c r="A1811" s="165" t="s">
        <v>6471</v>
      </c>
      <c r="C1811" s="165" t="s">
        <v>8444</v>
      </c>
      <c r="D1811" s="169" t="s">
        <v>3850</v>
      </c>
      <c r="E1811" s="169" t="s">
        <v>3852</v>
      </c>
      <c r="F1811" s="174">
        <v>-38.69</v>
      </c>
      <c r="G1811" s="174">
        <v>-71.73</v>
      </c>
      <c r="H1811" s="74">
        <v>52.85308869</v>
      </c>
      <c r="I1811" s="74">
        <v>1.2392090899999999</v>
      </c>
      <c r="J1811" s="74">
        <v>16.19496067</v>
      </c>
      <c r="K1811" s="74">
        <v>0.17910047900000001</v>
      </c>
      <c r="L1811" s="74">
        <v>5.2393225149999996</v>
      </c>
      <c r="M1811" s="74">
        <v>9.3286314249999993</v>
      </c>
      <c r="N1811" s="74">
        <v>3.5650827189999998</v>
      </c>
      <c r="O1811" s="74">
        <v>0.743160563</v>
      </c>
      <c r="P1811" s="74">
        <v>0</v>
      </c>
      <c r="Q1811" s="74">
        <v>0</v>
      </c>
      <c r="R1811" s="74">
        <v>2.447739737</v>
      </c>
      <c r="S1811" s="74">
        <v>0</v>
      </c>
      <c r="T1811" s="74">
        <v>0</v>
      </c>
      <c r="U1811" s="74">
        <v>5.6612467150000002E-3</v>
      </c>
      <c r="V1811" s="74">
        <v>8.7016061704999998</v>
      </c>
      <c r="W1811" s="74">
        <v>1.7061971177136039</v>
      </c>
      <c r="X1811" s="74">
        <v>1122.855281655</v>
      </c>
      <c r="Y1811" s="74">
        <v>700</v>
      </c>
      <c r="Z1811" s="74">
        <v>0.89146392626111315</v>
      </c>
      <c r="AA1811" s="74">
        <v>0.10853607373888691</v>
      </c>
      <c r="AB1811" s="74">
        <v>1.644838119259898E-3</v>
      </c>
      <c r="AC1811" s="74">
        <v>1.6448381192598969E-3</v>
      </c>
      <c r="AD1811" t="s">
        <v>5810</v>
      </c>
    </row>
    <row r="1812" spans="1:30">
      <c r="A1812" s="165" t="s">
        <v>6472</v>
      </c>
      <c r="C1812" s="165" t="s">
        <v>8444</v>
      </c>
      <c r="D1812" s="169" t="s">
        <v>3850</v>
      </c>
      <c r="E1812" s="169" t="s">
        <v>3852</v>
      </c>
      <c r="F1812" s="174">
        <v>-38.69</v>
      </c>
      <c r="G1812" s="174">
        <v>-71.73</v>
      </c>
      <c r="H1812" s="74">
        <v>54.726633290000002</v>
      </c>
      <c r="I1812" s="74">
        <v>1.739559713</v>
      </c>
      <c r="J1812" s="74">
        <v>13.29422652</v>
      </c>
      <c r="K1812" s="74">
        <v>0.20163399400000001</v>
      </c>
      <c r="L1812" s="74">
        <v>4.2895892330000001</v>
      </c>
      <c r="M1812" s="74">
        <v>8.0525496089999997</v>
      </c>
      <c r="N1812" s="74">
        <v>3.6015724869999999</v>
      </c>
      <c r="O1812" s="74">
        <v>0.90266263899999999</v>
      </c>
      <c r="P1812" s="74">
        <v>0</v>
      </c>
      <c r="Q1812" s="74">
        <v>0.12810163699999999</v>
      </c>
      <c r="R1812" s="74">
        <v>1.9547847890000001</v>
      </c>
      <c r="S1812" s="74">
        <v>0</v>
      </c>
      <c r="T1812" s="74">
        <v>0</v>
      </c>
      <c r="U1812" s="74">
        <v>4.9797458290000004E-3</v>
      </c>
      <c r="V1812" s="74">
        <v>10.791986486500001</v>
      </c>
      <c r="W1812" s="74">
        <v>2.1160755700590879</v>
      </c>
      <c r="X1812" s="74">
        <v>1101.6723235094</v>
      </c>
      <c r="Y1812" s="74">
        <v>490</v>
      </c>
      <c r="Z1812" s="74">
        <v>0.87093670931742806</v>
      </c>
      <c r="AA1812" s="74">
        <v>0.12906329068257191</v>
      </c>
      <c r="AB1812" s="74">
        <v>1.1512590360750639E-3</v>
      </c>
      <c r="AC1812" s="74">
        <v>1.1512590360750639E-3</v>
      </c>
      <c r="AD1812" t="s">
        <v>5810</v>
      </c>
    </row>
    <row r="1813" spans="1:30">
      <c r="A1813" s="165" t="s">
        <v>6473</v>
      </c>
      <c r="C1813" s="165" t="s">
        <v>8444</v>
      </c>
      <c r="D1813" s="169" t="s">
        <v>3850</v>
      </c>
      <c r="E1813" s="169" t="s">
        <v>3852</v>
      </c>
      <c r="F1813" s="174">
        <v>-38.69</v>
      </c>
      <c r="G1813" s="174">
        <v>-71.73</v>
      </c>
      <c r="H1813" s="74">
        <v>53.976524820000002</v>
      </c>
      <c r="I1813" s="74">
        <v>1.277701025</v>
      </c>
      <c r="J1813" s="74">
        <v>16.139262899999999</v>
      </c>
      <c r="K1813" s="74">
        <v>0.201252235</v>
      </c>
      <c r="L1813" s="74">
        <v>4.9676663889999997</v>
      </c>
      <c r="M1813" s="74">
        <v>9.2406186570000006</v>
      </c>
      <c r="N1813" s="74">
        <v>2.9995484430000001</v>
      </c>
      <c r="O1813" s="74">
        <v>0.81790054400000001</v>
      </c>
      <c r="P1813" s="74">
        <v>0</v>
      </c>
      <c r="Q1813" s="74">
        <v>0</v>
      </c>
      <c r="R1813" s="74">
        <v>2.1243233460000002</v>
      </c>
      <c r="S1813" s="74">
        <v>0</v>
      </c>
      <c r="T1813" s="74">
        <v>0</v>
      </c>
      <c r="U1813" s="74">
        <v>5.4127343099999994E-3</v>
      </c>
      <c r="V1813" s="74">
        <v>8.4841470792500004</v>
      </c>
      <c r="W1813" s="74">
        <v>1.663558084477508</v>
      </c>
      <c r="X1813" s="74">
        <v>1121.3942697062</v>
      </c>
      <c r="Y1813" s="74">
        <v>570</v>
      </c>
      <c r="Z1813" s="74">
        <v>0.8694138950702196</v>
      </c>
      <c r="AA1813" s="74">
        <v>0.1305861049297804</v>
      </c>
      <c r="AB1813" s="74">
        <v>1.7553644969967911E-3</v>
      </c>
      <c r="AC1813" s="74">
        <v>1.755364496996792E-3</v>
      </c>
      <c r="AD1813" t="s">
        <v>5810</v>
      </c>
    </row>
    <row r="1814" spans="1:30">
      <c r="A1814" s="165" t="s">
        <v>6474</v>
      </c>
      <c r="C1814" s="165" t="s">
        <v>8444</v>
      </c>
      <c r="D1814" s="169" t="s">
        <v>3850</v>
      </c>
      <c r="E1814" s="169" t="s">
        <v>3852</v>
      </c>
      <c r="F1814" s="174">
        <v>-38.69</v>
      </c>
      <c r="G1814" s="174">
        <v>-71.73</v>
      </c>
      <c r="H1814" s="74">
        <v>53.45141108</v>
      </c>
      <c r="I1814" s="74">
        <v>1.297586605</v>
      </c>
      <c r="J1814" s="74">
        <v>15.80469542</v>
      </c>
      <c r="K1814" s="74">
        <v>0.19571973200000001</v>
      </c>
      <c r="L1814" s="74">
        <v>5.4542913359999998</v>
      </c>
      <c r="M1814" s="74">
        <v>9.5390476809999996</v>
      </c>
      <c r="N1814" s="74">
        <v>2.8305400249999999</v>
      </c>
      <c r="O1814" s="74">
        <v>0.70680483299999997</v>
      </c>
      <c r="P1814" s="74">
        <v>0</v>
      </c>
      <c r="Q1814" s="74">
        <v>0</v>
      </c>
      <c r="R1814" s="74">
        <v>1.841133914</v>
      </c>
      <c r="S1814" s="74">
        <v>0</v>
      </c>
      <c r="T1814" s="74">
        <v>0</v>
      </c>
      <c r="U1814" s="74">
        <v>1.5882656990000001E-2</v>
      </c>
      <c r="V1814" s="74">
        <v>8.7790900030000003</v>
      </c>
      <c r="W1814" s="74">
        <v>1.721390024527647</v>
      </c>
      <c r="X1814" s="74">
        <v>1126.3481915046</v>
      </c>
      <c r="Y1814" s="74">
        <v>650</v>
      </c>
      <c r="Z1814" s="74">
        <v>0.64402358103284507</v>
      </c>
      <c r="AA1814" s="74">
        <v>0.35597641896715487</v>
      </c>
      <c r="AB1814" s="74">
        <v>6.5464989763356881E-4</v>
      </c>
      <c r="AC1814" s="74">
        <v>6.546498976335687E-4</v>
      </c>
      <c r="AD1814" t="s">
        <v>5810</v>
      </c>
    </row>
    <row r="1815" spans="1:30">
      <c r="A1815" s="165" t="s">
        <v>6475</v>
      </c>
      <c r="C1815" s="165" t="s">
        <v>8444</v>
      </c>
      <c r="D1815" s="169" t="s">
        <v>3850</v>
      </c>
      <c r="E1815" s="169" t="s">
        <v>3852</v>
      </c>
      <c r="F1815" s="174">
        <v>-38.69</v>
      </c>
      <c r="G1815" s="174">
        <v>-71.73</v>
      </c>
      <c r="H1815" s="74">
        <v>54.541959929999997</v>
      </c>
      <c r="I1815" s="74">
        <v>1.489874607</v>
      </c>
      <c r="J1815" s="74">
        <v>13.9517609</v>
      </c>
      <c r="K1815" s="74">
        <v>0.230476718</v>
      </c>
      <c r="L1815" s="74">
        <v>4.9782971060000003</v>
      </c>
      <c r="M1815" s="74">
        <v>8.4416413020000007</v>
      </c>
      <c r="N1815" s="74">
        <v>3.1726592419999999</v>
      </c>
      <c r="O1815" s="74">
        <v>0.83489429599999998</v>
      </c>
      <c r="P1815" s="74">
        <v>0</v>
      </c>
      <c r="Q1815" s="74">
        <v>0</v>
      </c>
      <c r="R1815" s="74">
        <v>1.878859726</v>
      </c>
      <c r="S1815" s="74">
        <v>0</v>
      </c>
      <c r="T1815" s="74">
        <v>0</v>
      </c>
      <c r="U1815" s="74">
        <v>1.10148838E-2</v>
      </c>
      <c r="V1815" s="74">
        <v>10.176516914</v>
      </c>
      <c r="W1815" s="74">
        <v>1.9953952737937859</v>
      </c>
      <c r="X1815" s="74">
        <v>1108.1312456132</v>
      </c>
      <c r="Y1815" s="74">
        <v>560</v>
      </c>
      <c r="Z1815" s="74">
        <v>0.73908492418612881</v>
      </c>
      <c r="AA1815" s="74">
        <v>0.26091507581387108</v>
      </c>
      <c r="AB1815" s="74">
        <v>9.8954463260030956E-4</v>
      </c>
      <c r="AC1815" s="74">
        <v>9.8954463260031E-4</v>
      </c>
      <c r="AD1815" t="s">
        <v>5810</v>
      </c>
    </row>
    <row r="1816" spans="1:30">
      <c r="A1816" s="165" t="s">
        <v>6476</v>
      </c>
      <c r="C1816" s="165" t="s">
        <v>8444</v>
      </c>
      <c r="D1816" s="169" t="s">
        <v>3850</v>
      </c>
      <c r="E1816" s="169" t="s">
        <v>3852</v>
      </c>
      <c r="F1816" s="174">
        <v>-38.69</v>
      </c>
      <c r="G1816" s="174">
        <v>-71.73</v>
      </c>
      <c r="H1816" s="74">
        <v>56.618784859999998</v>
      </c>
      <c r="I1816" s="74">
        <v>1.2900936810000001</v>
      </c>
      <c r="J1816" s="74">
        <v>15.406339060000001</v>
      </c>
      <c r="K1816" s="74">
        <v>0.16317669300000001</v>
      </c>
      <c r="L1816" s="74">
        <v>3.6156891189999998</v>
      </c>
      <c r="M1816" s="74">
        <v>7.851227937</v>
      </c>
      <c r="N1816" s="74">
        <v>3.840346839</v>
      </c>
      <c r="O1816" s="74">
        <v>1.2847518870000001</v>
      </c>
      <c r="P1816" s="74">
        <v>0</v>
      </c>
      <c r="Q1816" s="74">
        <v>0</v>
      </c>
      <c r="R1816" s="74">
        <v>2.0511553839999999</v>
      </c>
      <c r="S1816" s="74">
        <v>0</v>
      </c>
      <c r="T1816" s="74">
        <v>0</v>
      </c>
      <c r="U1816" s="74">
        <v>8.3612197019999994E-3</v>
      </c>
      <c r="V1816" s="74">
        <v>8.1391708069500002</v>
      </c>
      <c r="W1816" s="74">
        <v>1.5959156849084151</v>
      </c>
      <c r="X1816" s="74">
        <v>1098.3303837542001</v>
      </c>
      <c r="Y1816" s="74">
        <v>560</v>
      </c>
      <c r="Z1816" s="74">
        <v>0.78453954610575127</v>
      </c>
      <c r="AA1816" s="74">
        <v>0.2154604538942487</v>
      </c>
      <c r="AB1816" s="74">
        <v>9.9462961922430391E-4</v>
      </c>
      <c r="AC1816" s="74">
        <v>9.9462961922430369E-4</v>
      </c>
      <c r="AD1816" t="s">
        <v>5810</v>
      </c>
    </row>
    <row r="1817" spans="1:30">
      <c r="A1817" s="165" t="s">
        <v>6477</v>
      </c>
      <c r="C1817" s="165" t="s">
        <v>8444</v>
      </c>
      <c r="D1817" s="169" t="s">
        <v>3850</v>
      </c>
      <c r="E1817" s="169" t="s">
        <v>3852</v>
      </c>
      <c r="F1817" s="174">
        <v>-38.69</v>
      </c>
      <c r="G1817" s="174">
        <v>-71.73</v>
      </c>
      <c r="H1817" s="74">
        <v>54.278661679999999</v>
      </c>
      <c r="I1817" s="74">
        <v>1.5533689980000001</v>
      </c>
      <c r="J1817" s="74">
        <v>13.62693457</v>
      </c>
      <c r="K1817" s="74">
        <v>0.23149428999999999</v>
      </c>
      <c r="L1817" s="74">
        <v>4.957584207</v>
      </c>
      <c r="M1817" s="74">
        <v>8.4609249099999992</v>
      </c>
      <c r="N1817" s="74">
        <v>3.4144904129999998</v>
      </c>
      <c r="O1817" s="74">
        <v>0.83622023700000003</v>
      </c>
      <c r="P1817" s="74">
        <v>0</v>
      </c>
      <c r="Q1817" s="74">
        <v>0.142543264</v>
      </c>
      <c r="R1817" s="74">
        <v>2.0079752040000001</v>
      </c>
      <c r="S1817" s="74">
        <v>0</v>
      </c>
      <c r="T1817" s="74">
        <v>0</v>
      </c>
      <c r="U1817" s="74">
        <v>3.7525542080000002E-2</v>
      </c>
      <c r="V1817" s="74">
        <v>10.283055684500001</v>
      </c>
      <c r="W1817" s="74">
        <v>2.0162852267047899</v>
      </c>
      <c r="X1817" s="74">
        <v>1108.451353506</v>
      </c>
      <c r="Y1817" s="74">
        <v>1000</v>
      </c>
      <c r="Z1817" s="74">
        <v>0.5067510263706354</v>
      </c>
      <c r="AA1817" s="74">
        <v>0.49324897362936471</v>
      </c>
      <c r="AB1817" s="74">
        <v>3.5685343054585002E-4</v>
      </c>
      <c r="AC1817" s="74">
        <v>3.5685343054584981E-4</v>
      </c>
      <c r="AD1817" t="s">
        <v>5810</v>
      </c>
    </row>
    <row r="1818" spans="1:30">
      <c r="A1818" s="165" t="s">
        <v>6478</v>
      </c>
      <c r="C1818" s="165" t="s">
        <v>8444</v>
      </c>
      <c r="D1818" s="169" t="s">
        <v>3850</v>
      </c>
      <c r="E1818" s="169" t="s">
        <v>3852</v>
      </c>
      <c r="F1818" s="174">
        <v>-38.69</v>
      </c>
      <c r="G1818" s="174">
        <v>-71.73</v>
      </c>
      <c r="H1818" s="74">
        <v>55.943343110000001</v>
      </c>
      <c r="I1818" s="74">
        <v>1.860178946</v>
      </c>
      <c r="J1818" s="74">
        <v>14.0733227</v>
      </c>
      <c r="K1818" s="74">
        <v>0.19567511400000001</v>
      </c>
      <c r="L1818" s="74">
        <v>4.7601792959999996</v>
      </c>
      <c r="M1818" s="74">
        <v>8.2025631239999992</v>
      </c>
      <c r="N1818" s="74">
        <v>3.3772937619999999</v>
      </c>
      <c r="O1818" s="74">
        <v>1.142568555</v>
      </c>
      <c r="P1818" s="74">
        <v>0</v>
      </c>
      <c r="Q1818" s="74">
        <v>9.7382027999999995E-2</v>
      </c>
      <c r="R1818" s="74">
        <v>3.0527871069999999</v>
      </c>
      <c r="S1818" s="74">
        <v>0</v>
      </c>
      <c r="T1818" s="74">
        <v>0</v>
      </c>
      <c r="U1818" s="74">
        <v>9.6296421069999999E-3</v>
      </c>
      <c r="V1818" s="74">
        <v>8.4609841593499997</v>
      </c>
      <c r="W1818" s="74">
        <v>1.659016335931683</v>
      </c>
      <c r="X1818" s="74">
        <v>1104.1625478584001</v>
      </c>
      <c r="Y1818" s="74">
        <v>990</v>
      </c>
      <c r="Z1818" s="74">
        <v>0.88259165026124253</v>
      </c>
      <c r="AA1818" s="74">
        <v>0.1174083497387574</v>
      </c>
      <c r="AB1818" s="74">
        <v>1.521802453746958E-3</v>
      </c>
      <c r="AC1818" s="74">
        <v>1.521802453746958E-3</v>
      </c>
      <c r="AD1818" t="s">
        <v>5810</v>
      </c>
    </row>
    <row r="1819" spans="1:30">
      <c r="A1819" s="165" t="s">
        <v>6479</v>
      </c>
      <c r="C1819" s="165" t="s">
        <v>8444</v>
      </c>
      <c r="D1819" s="169" t="s">
        <v>3850</v>
      </c>
      <c r="E1819" s="169" t="s">
        <v>3852</v>
      </c>
      <c r="F1819" s="174">
        <v>-38.69</v>
      </c>
      <c r="G1819" s="174">
        <v>-71.73</v>
      </c>
      <c r="H1819" s="74">
        <v>53.66299514</v>
      </c>
      <c r="I1819" s="74">
        <v>1.7827916420000001</v>
      </c>
      <c r="J1819" s="74">
        <v>13.285845869999999</v>
      </c>
      <c r="K1819" s="74">
        <v>0.21670625900000001</v>
      </c>
      <c r="L1819" s="74">
        <v>5.1426449590000001</v>
      </c>
      <c r="M1819" s="74">
        <v>9.1405330619999994</v>
      </c>
      <c r="N1819" s="74">
        <v>3.4326593700000001</v>
      </c>
      <c r="O1819" s="74">
        <v>0.761190806</v>
      </c>
      <c r="P1819" s="74">
        <v>0</v>
      </c>
      <c r="Q1819" s="74">
        <v>0</v>
      </c>
      <c r="R1819" s="74">
        <v>1.819813194</v>
      </c>
      <c r="S1819" s="74">
        <v>0</v>
      </c>
      <c r="T1819" s="74">
        <v>0</v>
      </c>
      <c r="U1819" s="74">
        <v>2.666363137E-2</v>
      </c>
      <c r="V1819" s="74">
        <v>10.2573303665</v>
      </c>
      <c r="W1819" s="74">
        <v>2.0112410472092082</v>
      </c>
      <c r="X1819" s="74">
        <v>1119.7328488292001</v>
      </c>
      <c r="Y1819" s="74">
        <v>770</v>
      </c>
      <c r="Z1819" s="74">
        <v>0.54601063131892014</v>
      </c>
      <c r="AA1819" s="74">
        <v>0.45398936868107992</v>
      </c>
      <c r="AB1819" s="74">
        <v>6.6787829025042396E-4</v>
      </c>
      <c r="AC1819" s="74">
        <v>6.6787829025042407E-4</v>
      </c>
      <c r="AD1819" t="s">
        <v>5810</v>
      </c>
    </row>
    <row r="1820" spans="1:30">
      <c r="A1820" s="165" t="s">
        <v>6480</v>
      </c>
      <c r="C1820" s="165" t="s">
        <v>8444</v>
      </c>
      <c r="D1820" s="169" t="s">
        <v>3850</v>
      </c>
      <c r="E1820" s="169" t="s">
        <v>3852</v>
      </c>
      <c r="F1820" s="174">
        <v>-38.69</v>
      </c>
      <c r="G1820" s="174">
        <v>-71.73</v>
      </c>
      <c r="H1820" s="74">
        <v>53.025146560000003</v>
      </c>
      <c r="I1820" s="74">
        <v>1.263255067</v>
      </c>
      <c r="J1820" s="74">
        <v>15.914734620000001</v>
      </c>
      <c r="K1820" s="74">
        <v>0.19736469500000001</v>
      </c>
      <c r="L1820" s="74">
        <v>5.5017047479999999</v>
      </c>
      <c r="M1820" s="74">
        <v>9.6801483000000008</v>
      </c>
      <c r="N1820" s="74">
        <v>3.0716078219999998</v>
      </c>
      <c r="O1820" s="74">
        <v>0.60661657599999996</v>
      </c>
      <c r="P1820" s="74">
        <v>0</v>
      </c>
      <c r="Q1820" s="74">
        <v>0</v>
      </c>
      <c r="R1820" s="74">
        <v>1.854802434</v>
      </c>
      <c r="S1820" s="74">
        <v>0</v>
      </c>
      <c r="T1820" s="74">
        <v>0</v>
      </c>
      <c r="U1820" s="74">
        <v>1.9155249209999999E-2</v>
      </c>
      <c r="V1820" s="74">
        <v>8.7735600389999995</v>
      </c>
      <c r="W1820" s="74">
        <v>1.720305717969411</v>
      </c>
      <c r="X1820" s="74">
        <v>1128.6904617800001</v>
      </c>
      <c r="Y1820" s="74">
        <v>710</v>
      </c>
      <c r="Z1820" s="74">
        <v>0.60423348816438738</v>
      </c>
      <c r="AA1820" s="74">
        <v>0.39576651183561262</v>
      </c>
      <c r="AB1820" s="74">
        <v>6.4572249455863585E-4</v>
      </c>
      <c r="AC1820" s="74">
        <v>6.4572249455863552E-4</v>
      </c>
      <c r="AD1820" t="s">
        <v>5810</v>
      </c>
    </row>
    <row r="1821" spans="1:30">
      <c r="A1821" s="165" t="s">
        <v>6481</v>
      </c>
      <c r="C1821" s="165" t="s">
        <v>8444</v>
      </c>
      <c r="D1821" s="169" t="s">
        <v>3850</v>
      </c>
      <c r="E1821" s="169" t="s">
        <v>3852</v>
      </c>
      <c r="F1821" s="174">
        <v>-38.69</v>
      </c>
      <c r="G1821" s="174">
        <v>-71.73</v>
      </c>
      <c r="H1821" s="74">
        <v>52.85866652</v>
      </c>
      <c r="I1821" s="74">
        <v>1.274082234</v>
      </c>
      <c r="J1821" s="74">
        <v>16.11392562</v>
      </c>
      <c r="K1821" s="74">
        <v>0.21048567000000001</v>
      </c>
      <c r="L1821" s="74">
        <v>5.1007559760000003</v>
      </c>
      <c r="M1821" s="74">
        <v>9.6500435230000008</v>
      </c>
      <c r="N1821" s="74">
        <v>3.2755071560000002</v>
      </c>
      <c r="O1821" s="74">
        <v>0.70017675599999996</v>
      </c>
      <c r="P1821" s="74">
        <v>0</v>
      </c>
      <c r="Q1821" s="74">
        <v>0</v>
      </c>
      <c r="R1821" s="74">
        <v>1.854802434</v>
      </c>
      <c r="S1821" s="74">
        <v>0</v>
      </c>
      <c r="T1821" s="74">
        <v>0</v>
      </c>
      <c r="U1821" s="74">
        <v>1.9155249209999999E-2</v>
      </c>
      <c r="V1821" s="74">
        <v>8.8574454510000002</v>
      </c>
      <c r="W1821" s="74">
        <v>1.7367538363245989</v>
      </c>
      <c r="X1821" s="74">
        <v>1128.1907224818001</v>
      </c>
      <c r="Y1821" s="74">
        <v>710</v>
      </c>
      <c r="Z1821" s="74">
        <v>0.60014804859983406</v>
      </c>
      <c r="AA1821" s="74">
        <v>0.39985195140016588</v>
      </c>
      <c r="AB1821" s="74">
        <v>5.3538061576246577E-4</v>
      </c>
      <c r="AC1821" s="74">
        <v>5.3538061576246534E-4</v>
      </c>
      <c r="AD1821" t="s">
        <v>5810</v>
      </c>
    </row>
    <row r="1822" spans="1:30">
      <c r="A1822" s="165" t="s">
        <v>6482</v>
      </c>
      <c r="C1822" s="165" t="s">
        <v>8444</v>
      </c>
      <c r="D1822" s="169" t="s">
        <v>3850</v>
      </c>
      <c r="E1822" s="169" t="s">
        <v>3852</v>
      </c>
      <c r="F1822" s="174">
        <v>-38.69</v>
      </c>
      <c r="G1822" s="174">
        <v>-71.73</v>
      </c>
      <c r="H1822" s="74">
        <v>53.059780670000002</v>
      </c>
      <c r="I1822" s="74">
        <v>1.32778687</v>
      </c>
      <c r="J1822" s="74">
        <v>15.046912839999999</v>
      </c>
      <c r="K1822" s="74">
        <v>0.19964984</v>
      </c>
      <c r="L1822" s="74">
        <v>5.2836441860000001</v>
      </c>
      <c r="M1822" s="74">
        <v>9.7072582910000005</v>
      </c>
      <c r="N1822" s="74">
        <v>3.3243856489999999</v>
      </c>
      <c r="O1822" s="74">
        <v>0.607883073</v>
      </c>
      <c r="P1822" s="74">
        <v>0</v>
      </c>
      <c r="Q1822" s="74">
        <v>9.2447211000000001E-2</v>
      </c>
      <c r="R1822" s="74">
        <v>1.781455649</v>
      </c>
      <c r="S1822" s="74">
        <v>0</v>
      </c>
      <c r="T1822" s="74">
        <v>0</v>
      </c>
      <c r="U1822" s="74">
        <v>1.5704103140000002E-2</v>
      </c>
      <c r="V1822" s="74">
        <v>9.2999054284999989</v>
      </c>
      <c r="W1822" s="74">
        <v>1.8235106859822461</v>
      </c>
      <c r="X1822" s="74">
        <v>1129.1404876306001</v>
      </c>
      <c r="Y1822" s="74">
        <v>620</v>
      </c>
      <c r="Z1822" s="74">
        <v>0.63148309392357316</v>
      </c>
      <c r="AA1822" s="74">
        <v>0.36851690607642679</v>
      </c>
      <c r="AB1822" s="74">
        <v>1.662592075186973E-4</v>
      </c>
      <c r="AC1822" s="74">
        <v>1.6625920751869719E-4</v>
      </c>
      <c r="AD1822" t="s">
        <v>5810</v>
      </c>
    </row>
    <row r="1823" spans="1:30">
      <c r="A1823" s="165" t="s">
        <v>6483</v>
      </c>
      <c r="C1823" s="165" t="s">
        <v>8444</v>
      </c>
      <c r="D1823" s="169" t="s">
        <v>3850</v>
      </c>
      <c r="E1823" s="169" t="s">
        <v>3852</v>
      </c>
      <c r="F1823" s="174">
        <v>-38.69</v>
      </c>
      <c r="G1823" s="174">
        <v>-71.73</v>
      </c>
      <c r="H1823" s="74">
        <v>54.112460370000001</v>
      </c>
      <c r="I1823" s="74">
        <v>1.6400094439999999</v>
      </c>
      <c r="J1823" s="74">
        <v>14.2447196</v>
      </c>
      <c r="K1823" s="74">
        <v>0.20644812900000001</v>
      </c>
      <c r="L1823" s="74">
        <v>4.5261563029999996</v>
      </c>
      <c r="M1823" s="74">
        <v>8.9614190610000009</v>
      </c>
      <c r="N1823" s="74">
        <v>3.448619871</v>
      </c>
      <c r="O1823" s="74">
        <v>0.87914088800000001</v>
      </c>
      <c r="P1823" s="74">
        <v>0</v>
      </c>
      <c r="Q1823" s="74">
        <v>0.134176185</v>
      </c>
      <c r="R1823" s="74">
        <v>1.6197023740000001</v>
      </c>
      <c r="S1823" s="74">
        <v>0</v>
      </c>
      <c r="T1823" s="74">
        <v>0</v>
      </c>
      <c r="U1823" s="74">
        <v>6.3989161119999997E-3</v>
      </c>
      <c r="V1823" s="74">
        <v>9.7462249584999991</v>
      </c>
      <c r="W1823" s="74">
        <v>1.911024310564216</v>
      </c>
      <c r="X1823" s="74">
        <v>1116.7595564126</v>
      </c>
      <c r="Y1823" s="74">
        <v>400</v>
      </c>
      <c r="Z1823" s="74">
        <v>0.78593035177503412</v>
      </c>
      <c r="AA1823" s="74">
        <v>0.21406964822496591</v>
      </c>
      <c r="AB1823" s="74">
        <v>1.2525794504985571E-3</v>
      </c>
      <c r="AC1823" s="74">
        <v>1.252579450498556E-3</v>
      </c>
      <c r="AD1823" t="s">
        <v>5810</v>
      </c>
    </row>
    <row r="1824" spans="1:30">
      <c r="A1824" s="165" t="s">
        <v>6484</v>
      </c>
      <c r="C1824" s="165" t="s">
        <v>8444</v>
      </c>
      <c r="D1824" s="169" t="s">
        <v>3850</v>
      </c>
      <c r="E1824" s="169" t="s">
        <v>3852</v>
      </c>
      <c r="F1824" s="174">
        <v>-38.69</v>
      </c>
      <c r="G1824" s="174">
        <v>-71.73</v>
      </c>
      <c r="H1824" s="74">
        <v>54.54558643</v>
      </c>
      <c r="I1824" s="74">
        <v>1.7021414530000001</v>
      </c>
      <c r="J1824" s="74">
        <v>14.106883590000001</v>
      </c>
      <c r="K1824" s="74">
        <v>0.242718709</v>
      </c>
      <c r="L1824" s="74">
        <v>3.997283141</v>
      </c>
      <c r="M1824" s="74">
        <v>9.0735056269999994</v>
      </c>
      <c r="N1824" s="74">
        <v>3.353611989</v>
      </c>
      <c r="O1824" s="74">
        <v>0.91227718099999999</v>
      </c>
      <c r="P1824" s="74">
        <v>0</v>
      </c>
      <c r="Q1824" s="74">
        <v>0.17007367100000001</v>
      </c>
      <c r="R1824" s="74">
        <v>1.526</v>
      </c>
      <c r="S1824" s="74">
        <v>0</v>
      </c>
      <c r="T1824" s="74">
        <v>0</v>
      </c>
      <c r="U1824" s="74">
        <v>1.6533394529999999E-2</v>
      </c>
      <c r="V1824" s="74">
        <v>9.8252871984999999</v>
      </c>
      <c r="W1824" s="74">
        <v>1.9265267090139759</v>
      </c>
      <c r="X1824" s="74">
        <v>1118.6201934082001</v>
      </c>
      <c r="Y1824" s="74">
        <v>530</v>
      </c>
      <c r="Z1824" s="74">
        <v>0.55884241854267491</v>
      </c>
      <c r="AA1824" s="74">
        <v>0.44115758145732498</v>
      </c>
      <c r="AB1824" s="74">
        <v>8.4621533028439574E-4</v>
      </c>
      <c r="AC1824" s="74">
        <v>8.4621533028439552E-4</v>
      </c>
      <c r="AD1824" t="s">
        <v>5810</v>
      </c>
    </row>
    <row r="1825" spans="1:30">
      <c r="A1825" s="165" t="s">
        <v>6485</v>
      </c>
      <c r="C1825" s="165" t="s">
        <v>8444</v>
      </c>
      <c r="D1825" s="169" t="s">
        <v>3850</v>
      </c>
      <c r="E1825" s="169" t="s">
        <v>3852</v>
      </c>
      <c r="F1825" s="174">
        <v>-38.69</v>
      </c>
      <c r="G1825" s="174">
        <v>-71.73</v>
      </c>
      <c r="H1825" s="74">
        <v>53.394893660000001</v>
      </c>
      <c r="I1825" s="74">
        <v>1.2904915429999999</v>
      </c>
      <c r="J1825" s="74">
        <v>16.711301250000002</v>
      </c>
      <c r="K1825" s="74">
        <v>0.201110331</v>
      </c>
      <c r="L1825" s="74">
        <v>4.2771210200000001</v>
      </c>
      <c r="M1825" s="74">
        <v>9.660751887</v>
      </c>
      <c r="N1825" s="74">
        <v>3.3502603299999998</v>
      </c>
      <c r="O1825" s="74">
        <v>0.69461654399999995</v>
      </c>
      <c r="P1825" s="74">
        <v>0</v>
      </c>
      <c r="Q1825" s="74">
        <v>0</v>
      </c>
      <c r="R1825" s="74">
        <v>1.9854650380000001</v>
      </c>
      <c r="S1825" s="74">
        <v>0</v>
      </c>
      <c r="T1825" s="74">
        <v>0</v>
      </c>
      <c r="U1825" s="74">
        <v>1.895625712E-2</v>
      </c>
      <c r="V1825" s="74">
        <v>8.4903009831999992</v>
      </c>
      <c r="W1825" s="74">
        <v>1.6647647321901771</v>
      </c>
      <c r="X1825" s="74">
        <v>1128.3684813242</v>
      </c>
      <c r="Y1825" s="74">
        <v>760</v>
      </c>
      <c r="Z1825" s="74">
        <v>0.61885270758135791</v>
      </c>
      <c r="AA1825" s="74">
        <v>0.38114729241864209</v>
      </c>
      <c r="AB1825" s="74">
        <v>5.6620110091746591E-4</v>
      </c>
      <c r="AC1825" s="74">
        <v>5.6620110091746547E-4</v>
      </c>
      <c r="AD1825" t="s">
        <v>5810</v>
      </c>
    </row>
    <row r="1826" spans="1:30">
      <c r="A1826" s="165" t="s">
        <v>6486</v>
      </c>
      <c r="C1826" s="165" t="s">
        <v>8444</v>
      </c>
      <c r="D1826" s="169" t="s">
        <v>3850</v>
      </c>
      <c r="E1826" s="169" t="s">
        <v>3852</v>
      </c>
      <c r="F1826" s="174">
        <v>-38.69</v>
      </c>
      <c r="G1826" s="174">
        <v>-71.73</v>
      </c>
      <c r="H1826" s="74">
        <v>52.293823549999999</v>
      </c>
      <c r="I1826" s="74">
        <v>1.2157692769999999</v>
      </c>
      <c r="J1826" s="74">
        <v>17.022081929999999</v>
      </c>
      <c r="K1826" s="74">
        <v>0.202056292</v>
      </c>
      <c r="L1826" s="74">
        <v>5.0434340469999999</v>
      </c>
      <c r="M1826" s="74">
        <v>9.8750218620000005</v>
      </c>
      <c r="N1826" s="74">
        <v>3.3150554259999998</v>
      </c>
      <c r="O1826" s="74">
        <v>0.65410930499999997</v>
      </c>
      <c r="P1826" s="74">
        <v>0</v>
      </c>
      <c r="Q1826" s="74">
        <v>0</v>
      </c>
      <c r="R1826" s="74">
        <v>1.6022319460000001</v>
      </c>
      <c r="S1826" s="74">
        <v>0</v>
      </c>
      <c r="T1826" s="74">
        <v>0</v>
      </c>
      <c r="U1826" s="74">
        <v>3.6264874790000001E-3</v>
      </c>
      <c r="V1826" s="74">
        <v>8.4930902182499999</v>
      </c>
      <c r="W1826" s="74">
        <v>1.6653116409688189</v>
      </c>
      <c r="X1826" s="74">
        <v>1131.9253629092</v>
      </c>
      <c r="Y1826" s="74">
        <v>370</v>
      </c>
      <c r="Z1826" s="74">
        <v>0.84542222053334692</v>
      </c>
      <c r="AA1826" s="74">
        <v>0.1545777794666531</v>
      </c>
      <c r="AB1826" s="74">
        <v>3.6250687691713452E-4</v>
      </c>
      <c r="AC1826" s="74">
        <v>3.625068769171343E-4</v>
      </c>
      <c r="AD1826" t="s">
        <v>5810</v>
      </c>
    </row>
    <row r="1827" spans="1:30">
      <c r="A1827" s="165" t="s">
        <v>6487</v>
      </c>
      <c r="C1827" s="165" t="s">
        <v>8444</v>
      </c>
      <c r="D1827" s="169" t="s">
        <v>3850</v>
      </c>
      <c r="E1827" s="169" t="s">
        <v>3852</v>
      </c>
      <c r="F1827" s="174">
        <v>-38.69</v>
      </c>
      <c r="G1827" s="174">
        <v>-71.73</v>
      </c>
      <c r="H1827" s="74">
        <v>55.482917399999998</v>
      </c>
      <c r="I1827" s="74">
        <v>1.9086738649999999</v>
      </c>
      <c r="J1827" s="74">
        <v>13.44046239</v>
      </c>
      <c r="K1827" s="74">
        <v>0.22860328699999999</v>
      </c>
      <c r="L1827" s="74">
        <v>4.5446660579999998</v>
      </c>
      <c r="M1827" s="74">
        <v>8.4211071240000006</v>
      </c>
      <c r="N1827" s="74">
        <v>2.9613122550000002</v>
      </c>
      <c r="O1827" s="74">
        <v>0.69613585899999997</v>
      </c>
      <c r="P1827" s="74">
        <v>0</v>
      </c>
      <c r="Q1827" s="74">
        <v>0.19537606499999999</v>
      </c>
      <c r="R1827" s="74">
        <v>3.0503893610000001</v>
      </c>
      <c r="S1827" s="74">
        <v>0</v>
      </c>
      <c r="T1827" s="74">
        <v>0</v>
      </c>
      <c r="U1827" s="74">
        <v>7.6176676950000001E-3</v>
      </c>
      <c r="V1827" s="74">
        <v>9.9832730265000009</v>
      </c>
      <c r="W1827" s="74">
        <v>1.957504319249548</v>
      </c>
      <c r="X1827" s="74">
        <v>1107.7903782584001</v>
      </c>
      <c r="Y1827" s="74">
        <v>990</v>
      </c>
      <c r="Z1827" s="74">
        <v>0.90832327754278896</v>
      </c>
      <c r="AA1827" s="74">
        <v>9.1676722457211091E-2</v>
      </c>
      <c r="AB1827" s="74">
        <v>1.0839706049148221E-3</v>
      </c>
      <c r="AC1827" s="74">
        <v>1.0839706049148221E-3</v>
      </c>
      <c r="AD1827" t="s">
        <v>5810</v>
      </c>
    </row>
    <row r="1828" spans="1:30">
      <c r="A1828" s="165" t="s">
        <v>6488</v>
      </c>
      <c r="C1828" s="165" t="s">
        <v>8444</v>
      </c>
      <c r="D1828" s="169" t="s">
        <v>3850</v>
      </c>
      <c r="E1828" s="169" t="s">
        <v>3852</v>
      </c>
      <c r="F1828" s="174">
        <v>-38.69</v>
      </c>
      <c r="G1828" s="174">
        <v>-71.73</v>
      </c>
      <c r="H1828" s="74">
        <v>55.474263639999997</v>
      </c>
      <c r="I1828" s="74">
        <v>1.587547944</v>
      </c>
      <c r="J1828" s="74">
        <v>13.82386043</v>
      </c>
      <c r="K1828" s="74">
        <v>0.217083362</v>
      </c>
      <c r="L1828" s="74">
        <v>5.0155721270000004</v>
      </c>
      <c r="M1828" s="74">
        <v>8.2015423209999998</v>
      </c>
      <c r="N1828" s="74">
        <v>3.3760691669999998</v>
      </c>
      <c r="O1828" s="74">
        <v>1.019365471</v>
      </c>
      <c r="P1828" s="74">
        <v>0</v>
      </c>
      <c r="Q1828" s="74">
        <v>8.8605454E-2</v>
      </c>
      <c r="R1828" s="74">
        <v>2.0405766660000002</v>
      </c>
      <c r="S1828" s="74">
        <v>0</v>
      </c>
      <c r="T1828" s="74">
        <v>0</v>
      </c>
      <c r="U1828" s="74">
        <v>1.4054561710000001E-4</v>
      </c>
      <c r="V1828" s="74">
        <v>9.2247362734999996</v>
      </c>
      <c r="W1828" s="74">
        <v>1.8087716374561511</v>
      </c>
      <c r="X1828" s="74">
        <v>1104.1456025286</v>
      </c>
      <c r="Y1828" s="74">
        <v>440</v>
      </c>
      <c r="Z1828" s="74">
        <v>0.9973077578212568</v>
      </c>
      <c r="AA1828" s="74">
        <v>2.6922421787432139E-3</v>
      </c>
      <c r="AB1828" s="74">
        <v>8.4602135202772096E-3</v>
      </c>
      <c r="AC1828" s="74">
        <v>8.4602135202772096E-3</v>
      </c>
      <c r="AD1828" t="s">
        <v>5810</v>
      </c>
    </row>
    <row r="1829" spans="1:30">
      <c r="A1829" s="165" t="s">
        <v>6489</v>
      </c>
      <c r="C1829" s="165" t="s">
        <v>8444</v>
      </c>
      <c r="D1829" s="169" t="s">
        <v>3850</v>
      </c>
      <c r="E1829" s="169" t="s">
        <v>3852</v>
      </c>
      <c r="F1829" s="174">
        <v>-38.69</v>
      </c>
      <c r="G1829" s="174">
        <v>-71.73</v>
      </c>
      <c r="H1829" s="74">
        <v>54.241383059999997</v>
      </c>
      <c r="I1829" s="74">
        <v>1.566185486</v>
      </c>
      <c r="J1829" s="74">
        <v>14.40517266</v>
      </c>
      <c r="K1829" s="74">
        <v>0.220194377</v>
      </c>
      <c r="L1829" s="74">
        <v>4.6792818819999997</v>
      </c>
      <c r="M1829" s="74">
        <v>8.6868800920000009</v>
      </c>
      <c r="N1829" s="74">
        <v>3.49112029</v>
      </c>
      <c r="O1829" s="74">
        <v>0.94435333600000004</v>
      </c>
      <c r="P1829" s="74">
        <v>0</v>
      </c>
      <c r="Q1829" s="74">
        <v>0.115142889</v>
      </c>
      <c r="R1829" s="74">
        <v>1.955255054</v>
      </c>
      <c r="S1829" s="74">
        <v>0</v>
      </c>
      <c r="T1829" s="74">
        <v>0</v>
      </c>
      <c r="U1829" s="74">
        <v>7.4456987869999996E-3</v>
      </c>
      <c r="V1829" s="74">
        <v>9.5340800884999997</v>
      </c>
      <c r="W1829" s="74">
        <v>1.8694272813905859</v>
      </c>
      <c r="X1829" s="74">
        <v>1112.2022095272</v>
      </c>
      <c r="Y1829" s="74">
        <v>530</v>
      </c>
      <c r="Z1829" s="74">
        <v>0.81104325505122765</v>
      </c>
      <c r="AA1829" s="74">
        <v>0.1889567449487724</v>
      </c>
      <c r="AB1829" s="74">
        <v>9.5930093856055312E-4</v>
      </c>
      <c r="AC1829" s="74">
        <v>9.5930093856055334E-4</v>
      </c>
      <c r="AD1829" t="s">
        <v>5810</v>
      </c>
    </row>
    <row r="1830" spans="1:30">
      <c r="A1830" s="165" t="s">
        <v>3300</v>
      </c>
      <c r="C1830" s="165" t="s">
        <v>8444</v>
      </c>
      <c r="D1830" s="169" t="s">
        <v>2941</v>
      </c>
      <c r="E1830" s="169" t="s">
        <v>3300</v>
      </c>
      <c r="F1830" s="174">
        <v>40.750799999999998</v>
      </c>
      <c r="G1830" s="174">
        <v>14.014849999999999</v>
      </c>
      <c r="H1830" s="74">
        <v>47.61</v>
      </c>
      <c r="I1830" s="74">
        <v>1.49</v>
      </c>
      <c r="J1830" s="74">
        <v>17.149999999999999</v>
      </c>
      <c r="K1830" s="74">
        <v>0.14399999999999999</v>
      </c>
      <c r="L1830" s="74">
        <v>5.89</v>
      </c>
      <c r="M1830" s="74">
        <v>11.57</v>
      </c>
      <c r="N1830" s="74">
        <v>3</v>
      </c>
      <c r="O1830" s="74">
        <v>2.29</v>
      </c>
      <c r="P1830" s="74">
        <v>0</v>
      </c>
      <c r="Q1830" s="74">
        <v>0.45200000000000001</v>
      </c>
      <c r="R1830" s="74">
        <v>1.35</v>
      </c>
      <c r="S1830" s="74">
        <v>0</v>
      </c>
      <c r="T1830" s="74">
        <v>0</v>
      </c>
      <c r="U1830" s="74">
        <v>7.1906999999999999E-2</v>
      </c>
      <c r="V1830" s="74">
        <v>6.7915000000000001</v>
      </c>
      <c r="W1830" s="74">
        <v>1.3316665335</v>
      </c>
      <c r="X1830" s="74">
        <v>1160.0619999999999</v>
      </c>
      <c r="Y1830" s="74">
        <v>1240</v>
      </c>
      <c r="Z1830" s="74">
        <v>0.23500532032251209</v>
      </c>
      <c r="AA1830" s="74">
        <v>0.7649946796774878</v>
      </c>
      <c r="AB1830" s="74">
        <v>4.5866172603120311E-4</v>
      </c>
      <c r="AC1830" s="74">
        <v>4.58661726031203E-4</v>
      </c>
      <c r="AD1830" t="s">
        <v>5810</v>
      </c>
    </row>
    <row r="1831" spans="1:30">
      <c r="A1831" s="165" t="s">
        <v>6490</v>
      </c>
      <c r="C1831" s="165" t="s">
        <v>8444</v>
      </c>
      <c r="D1831" s="169" t="s">
        <v>2941</v>
      </c>
      <c r="E1831" s="169" t="s">
        <v>3300</v>
      </c>
      <c r="F1831" s="174">
        <v>40.750799999999998</v>
      </c>
      <c r="G1831" s="174">
        <v>14.014849999999999</v>
      </c>
      <c r="H1831" s="74">
        <v>48.24</v>
      </c>
      <c r="I1831" s="74">
        <v>1.498</v>
      </c>
      <c r="J1831" s="74">
        <v>16.670000000000002</v>
      </c>
      <c r="K1831" s="74">
        <v>0.13400000000000001</v>
      </c>
      <c r="L1831" s="74">
        <v>5.13</v>
      </c>
      <c r="M1831" s="74">
        <v>12.38</v>
      </c>
      <c r="N1831" s="74">
        <v>2.98</v>
      </c>
      <c r="O1831" s="74">
        <v>1.48</v>
      </c>
      <c r="P1831" s="74">
        <v>0</v>
      </c>
      <c r="Q1831" s="74">
        <v>0.3</v>
      </c>
      <c r="R1831" s="74">
        <v>1.0900000000000001</v>
      </c>
      <c r="S1831" s="74">
        <v>0</v>
      </c>
      <c r="T1831" s="74">
        <v>0</v>
      </c>
      <c r="U1831" s="74">
        <v>9.4279000000000002E-2</v>
      </c>
      <c r="V1831" s="74">
        <v>6.8765000000000001</v>
      </c>
      <c r="W1831" s="74">
        <v>1.3483331985</v>
      </c>
      <c r="X1831" s="74">
        <v>1173.508</v>
      </c>
      <c r="Y1831" s="74">
        <v>1650</v>
      </c>
      <c r="Z1831" s="74">
        <v>0.1267543374563635</v>
      </c>
      <c r="AA1831" s="74">
        <v>0.87324566254363645</v>
      </c>
      <c r="AB1831" s="74">
        <v>1.5928561294810449E-4</v>
      </c>
      <c r="AC1831" s="74">
        <v>1.5928561294810449E-4</v>
      </c>
      <c r="AD1831" t="s">
        <v>5810</v>
      </c>
    </row>
    <row r="1832" spans="1:30">
      <c r="A1832" s="165" t="s">
        <v>6491</v>
      </c>
      <c r="C1832" s="165" t="s">
        <v>8444</v>
      </c>
      <c r="D1832" s="169" t="s">
        <v>2941</v>
      </c>
      <c r="E1832" s="169" t="s">
        <v>3300</v>
      </c>
      <c r="F1832" s="174">
        <v>40.750799999999998</v>
      </c>
      <c r="G1832" s="174">
        <v>14.014849999999999</v>
      </c>
      <c r="H1832" s="74">
        <v>47.88</v>
      </c>
      <c r="I1832" s="74">
        <v>1.1259999999999999</v>
      </c>
      <c r="J1832" s="74">
        <v>16.86</v>
      </c>
      <c r="K1832" s="74">
        <v>0.19</v>
      </c>
      <c r="L1832" s="74">
        <v>4.8600000000000003</v>
      </c>
      <c r="M1832" s="74">
        <v>9.14</v>
      </c>
      <c r="N1832" s="74">
        <v>3.1</v>
      </c>
      <c r="O1832" s="74">
        <v>3.73</v>
      </c>
      <c r="P1832" s="74">
        <v>0</v>
      </c>
      <c r="Q1832" s="74">
        <v>0.49</v>
      </c>
      <c r="R1832" s="74">
        <v>1.29</v>
      </c>
      <c r="S1832" s="74">
        <v>0</v>
      </c>
      <c r="T1832" s="74">
        <v>0</v>
      </c>
      <c r="U1832" s="74">
        <v>6.4038999999999999E-2</v>
      </c>
      <c r="V1832" s="74">
        <v>7.5309999999999997</v>
      </c>
      <c r="W1832" s="74">
        <v>1.4766665189999999</v>
      </c>
      <c r="X1832" s="74">
        <v>1119.7239999999999</v>
      </c>
      <c r="Y1832" s="74">
        <v>1050</v>
      </c>
      <c r="Z1832" s="74">
        <v>0.23848348385388821</v>
      </c>
      <c r="AA1832" s="74">
        <v>0.76151651614611182</v>
      </c>
      <c r="AB1832" s="74">
        <v>7.2430524392439334E-4</v>
      </c>
      <c r="AC1832" s="74">
        <v>7.243052439243929E-4</v>
      </c>
      <c r="AD1832" t="s">
        <v>5810</v>
      </c>
    </row>
    <row r="1833" spans="1:30">
      <c r="A1833" s="165" t="s">
        <v>6492</v>
      </c>
      <c r="C1833" s="165" t="s">
        <v>8444</v>
      </c>
      <c r="D1833" s="169" t="s">
        <v>2941</v>
      </c>
      <c r="E1833" s="169" t="s">
        <v>3300</v>
      </c>
      <c r="F1833" s="174">
        <v>40.750799999999998</v>
      </c>
      <c r="G1833" s="174">
        <v>14.014849999999999</v>
      </c>
      <c r="H1833" s="74">
        <v>48.969499999999996</v>
      </c>
      <c r="I1833" s="74">
        <v>1.4510000000000001</v>
      </c>
      <c r="J1833" s="74">
        <v>17.747</v>
      </c>
      <c r="K1833" s="74">
        <v>0.1265</v>
      </c>
      <c r="L1833" s="74">
        <v>4.7104999999999997</v>
      </c>
      <c r="M1833" s="74">
        <v>7.9550000000000001</v>
      </c>
      <c r="N1833" s="74">
        <v>2.7730000000000001</v>
      </c>
      <c r="O1833" s="74">
        <v>4.3605</v>
      </c>
      <c r="P1833" s="74">
        <v>1.4999999999999999E-2</v>
      </c>
      <c r="Q1833" s="74">
        <v>0.76249999999999996</v>
      </c>
      <c r="R1833" s="74">
        <v>1.1200000000000001</v>
      </c>
      <c r="S1833" s="74">
        <v>0</v>
      </c>
      <c r="T1833" s="74">
        <v>0</v>
      </c>
      <c r="U1833" s="74">
        <v>3.4619999999999998E-2</v>
      </c>
      <c r="V1833" s="74">
        <v>7.4498249999999997</v>
      </c>
      <c r="W1833" s="74">
        <v>1.4607498539249999</v>
      </c>
      <c r="X1833" s="74">
        <v>1100.0530000000001</v>
      </c>
      <c r="Y1833" s="74">
        <v>670</v>
      </c>
      <c r="Z1833" s="74">
        <v>0.2859344758444769</v>
      </c>
      <c r="AA1833" s="74">
        <v>0.71406552415552316</v>
      </c>
      <c r="AB1833" s="74">
        <v>3.4878614712919448E-4</v>
      </c>
      <c r="AC1833" s="74">
        <v>3.4878614712919432E-4</v>
      </c>
      <c r="AD1833" t="s">
        <v>5810</v>
      </c>
    </row>
    <row r="1834" spans="1:30">
      <c r="A1834" s="165" t="s">
        <v>6493</v>
      </c>
      <c r="C1834" s="165" t="s">
        <v>8444</v>
      </c>
      <c r="D1834" s="169" t="s">
        <v>2941</v>
      </c>
      <c r="E1834" s="169" t="s">
        <v>3300</v>
      </c>
      <c r="F1834" s="174">
        <v>40.750799999999998</v>
      </c>
      <c r="G1834" s="174">
        <v>14.014849999999999</v>
      </c>
      <c r="H1834" s="74">
        <v>49.963999999999999</v>
      </c>
      <c r="I1834" s="74">
        <v>1.046</v>
      </c>
      <c r="J1834" s="74">
        <v>17.129000000000001</v>
      </c>
      <c r="K1834" s="74">
        <v>0.14599999999999999</v>
      </c>
      <c r="L1834" s="74">
        <v>5</v>
      </c>
      <c r="M1834" s="74">
        <v>9.1999999999999993</v>
      </c>
      <c r="N1834" s="74">
        <v>2.673</v>
      </c>
      <c r="O1834" s="74">
        <v>3.0430000000000001</v>
      </c>
      <c r="P1834" s="74">
        <v>8.6999999999999994E-2</v>
      </c>
      <c r="Q1834" s="74">
        <v>0.46300000000000002</v>
      </c>
      <c r="R1834" s="74">
        <v>1.31</v>
      </c>
      <c r="S1834" s="74">
        <v>0</v>
      </c>
      <c r="T1834" s="74">
        <v>0</v>
      </c>
      <c r="U1834" s="74">
        <v>5.2338999999999997E-2</v>
      </c>
      <c r="V1834" s="74">
        <v>6.6368</v>
      </c>
      <c r="W1834" s="74">
        <v>1.3013332032</v>
      </c>
      <c r="X1834" s="74">
        <v>1120.72</v>
      </c>
      <c r="Y1834" s="74">
        <v>1050</v>
      </c>
      <c r="Z1834" s="74">
        <v>0.2463585284834249</v>
      </c>
      <c r="AA1834" s="74">
        <v>0.75364147151657512</v>
      </c>
      <c r="AB1834" s="74">
        <v>6.5066342495444804E-4</v>
      </c>
      <c r="AC1834" s="74">
        <v>6.5066342495444804E-4</v>
      </c>
      <c r="AD1834" t="s">
        <v>5810</v>
      </c>
    </row>
    <row r="1835" spans="1:30">
      <c r="A1835" s="165" t="s">
        <v>6494</v>
      </c>
      <c r="C1835" s="165" t="s">
        <v>8444</v>
      </c>
      <c r="D1835" s="169" t="s">
        <v>2941</v>
      </c>
      <c r="E1835" s="169" t="s">
        <v>3300</v>
      </c>
      <c r="F1835" s="174">
        <v>40.750799999999998</v>
      </c>
      <c r="G1835" s="174">
        <v>14.014849999999999</v>
      </c>
      <c r="H1835" s="74">
        <v>47.047666669999998</v>
      </c>
      <c r="I1835" s="74">
        <v>0.62133333300000004</v>
      </c>
      <c r="J1835" s="74">
        <v>17.029</v>
      </c>
      <c r="K1835" s="74">
        <v>0.138333333</v>
      </c>
      <c r="L1835" s="74">
        <v>5.8303333329999996</v>
      </c>
      <c r="M1835" s="74">
        <v>13.710333329999999</v>
      </c>
      <c r="N1835" s="74">
        <v>1.909</v>
      </c>
      <c r="O1835" s="74">
        <v>1.1563333330000001</v>
      </c>
      <c r="P1835" s="74">
        <v>4.4999999999999998E-2</v>
      </c>
      <c r="Q1835" s="74">
        <v>0.22766666699999999</v>
      </c>
      <c r="R1835" s="74">
        <v>1.06</v>
      </c>
      <c r="S1835" s="74">
        <v>0</v>
      </c>
      <c r="T1835" s="74">
        <v>0</v>
      </c>
      <c r="U1835" s="74">
        <v>1.0248999999999999E-2</v>
      </c>
      <c r="V1835" s="74">
        <v>6.2438166669499999</v>
      </c>
      <c r="W1835" s="74">
        <v>1.224277655405555</v>
      </c>
      <c r="X1835" s="74">
        <v>1195.591533278</v>
      </c>
      <c r="Y1835" s="74">
        <v>350</v>
      </c>
      <c r="Z1835" s="74">
        <v>0.47085183894664229</v>
      </c>
      <c r="AA1835" s="74">
        <v>0.52914816105335771</v>
      </c>
      <c r="AB1835" s="74">
        <v>8.5674000782955914E-5</v>
      </c>
      <c r="AC1835" s="74">
        <v>8.5674000782955928E-5</v>
      </c>
      <c r="AD1835" t="s">
        <v>5810</v>
      </c>
    </row>
    <row r="1836" spans="1:30">
      <c r="A1836" s="165" t="s">
        <v>6495</v>
      </c>
      <c r="C1836" s="165" t="s">
        <v>8444</v>
      </c>
      <c r="D1836" s="169" t="s">
        <v>2941</v>
      </c>
      <c r="E1836" s="169" t="s">
        <v>3300</v>
      </c>
      <c r="F1836" s="174">
        <v>40.750799999999998</v>
      </c>
      <c r="G1836" s="174">
        <v>14.014849999999999</v>
      </c>
      <c r="H1836" s="74">
        <v>47.296999999999997</v>
      </c>
      <c r="I1836" s="74">
        <v>1.25</v>
      </c>
      <c r="J1836" s="74">
        <v>16.291</v>
      </c>
      <c r="K1836" s="74">
        <v>0.1235</v>
      </c>
      <c r="L1836" s="74">
        <v>5.53</v>
      </c>
      <c r="M1836" s="74">
        <v>11.787000000000001</v>
      </c>
      <c r="N1836" s="74">
        <v>2.4700000000000002</v>
      </c>
      <c r="O1836" s="74">
        <v>2.3780000000000001</v>
      </c>
      <c r="P1836" s="74">
        <v>1.8499999999999999E-2</v>
      </c>
      <c r="Q1836" s="74">
        <v>0.45250000000000001</v>
      </c>
      <c r="R1836" s="74">
        <v>1.05</v>
      </c>
      <c r="S1836" s="74">
        <v>0</v>
      </c>
      <c r="T1836" s="74">
        <v>0</v>
      </c>
      <c r="U1836" s="74">
        <v>6.1513999999999999E-2</v>
      </c>
      <c r="V1836" s="74">
        <v>5.7349500000000004</v>
      </c>
      <c r="W1836" s="74">
        <v>1.1244998875500001</v>
      </c>
      <c r="X1836" s="74">
        <v>1163.6641999999999</v>
      </c>
      <c r="Y1836" s="74">
        <v>1120</v>
      </c>
      <c r="Z1836" s="74">
        <v>0.1637878128924953</v>
      </c>
      <c r="AA1836" s="74">
        <v>0.83621218710750467</v>
      </c>
      <c r="AB1836" s="74">
        <v>5.6639074269399241E-4</v>
      </c>
      <c r="AC1836" s="74">
        <v>5.6639074269399241E-4</v>
      </c>
      <c r="AD1836" t="s">
        <v>5810</v>
      </c>
    </row>
    <row r="1837" spans="1:30">
      <c r="A1837" s="165" t="s">
        <v>6496</v>
      </c>
      <c r="C1837" s="165" t="s">
        <v>8444</v>
      </c>
      <c r="D1837" s="169" t="s">
        <v>2941</v>
      </c>
      <c r="E1837" s="169" t="s">
        <v>3300</v>
      </c>
      <c r="F1837" s="174">
        <v>40.750799999999998</v>
      </c>
      <c r="G1837" s="174">
        <v>14.014849999999999</v>
      </c>
      <c r="H1837" s="74">
        <v>46.552</v>
      </c>
      <c r="I1837" s="74">
        <v>1.2829999999999999</v>
      </c>
      <c r="J1837" s="74">
        <v>16.762</v>
      </c>
      <c r="K1837" s="74">
        <v>0.13400000000000001</v>
      </c>
      <c r="L1837" s="74">
        <v>5.4550000000000001</v>
      </c>
      <c r="M1837" s="74">
        <v>11.57</v>
      </c>
      <c r="N1837" s="74">
        <v>2.2589999999999999</v>
      </c>
      <c r="O1837" s="74">
        <v>2.9529999999999998</v>
      </c>
      <c r="P1837" s="74">
        <v>0.04</v>
      </c>
      <c r="Q1837" s="74">
        <v>0.47499999999999998</v>
      </c>
      <c r="R1837" s="74">
        <v>1.04</v>
      </c>
      <c r="S1837" s="74">
        <v>0</v>
      </c>
      <c r="T1837" s="74">
        <v>0</v>
      </c>
      <c r="U1837" s="74">
        <v>4.4629000000000002E-2</v>
      </c>
      <c r="V1837" s="74">
        <v>5.8718000000000004</v>
      </c>
      <c r="W1837" s="74">
        <v>1.1513332182</v>
      </c>
      <c r="X1837" s="74">
        <v>1160.0619999999999</v>
      </c>
      <c r="Y1837" s="74">
        <v>830</v>
      </c>
      <c r="Z1837" s="74">
        <v>0.21084568205485529</v>
      </c>
      <c r="AA1837" s="74">
        <v>0.78915431794514468</v>
      </c>
      <c r="AB1837" s="74">
        <v>6.6915437899462012E-4</v>
      </c>
      <c r="AC1837" s="74">
        <v>6.6915437899462001E-4</v>
      </c>
      <c r="AD1837" t="s">
        <v>5810</v>
      </c>
    </row>
    <row r="1838" spans="1:30">
      <c r="A1838" s="165" t="s">
        <v>6497</v>
      </c>
      <c r="C1838" s="165" t="s">
        <v>8444</v>
      </c>
      <c r="D1838" s="169" t="s">
        <v>2941</v>
      </c>
      <c r="E1838" s="169" t="s">
        <v>3300</v>
      </c>
      <c r="F1838" s="174">
        <v>40.750799999999998</v>
      </c>
      <c r="G1838" s="174">
        <v>14.014849999999999</v>
      </c>
      <c r="H1838" s="74">
        <v>48.19</v>
      </c>
      <c r="I1838" s="74">
        <v>1.1299999999999999</v>
      </c>
      <c r="J1838" s="74">
        <v>16.98</v>
      </c>
      <c r="K1838" s="74">
        <v>0.13</v>
      </c>
      <c r="L1838" s="74">
        <v>5.25</v>
      </c>
      <c r="M1838" s="74">
        <v>12.04</v>
      </c>
      <c r="N1838" s="74">
        <v>2.81</v>
      </c>
      <c r="O1838" s="74">
        <v>2.64</v>
      </c>
      <c r="P1838" s="74">
        <v>0.03</v>
      </c>
      <c r="Q1838" s="74">
        <v>0</v>
      </c>
      <c r="R1838" s="74">
        <v>1.3</v>
      </c>
      <c r="S1838" s="74">
        <v>0</v>
      </c>
      <c r="T1838" s="74">
        <v>0</v>
      </c>
      <c r="U1838" s="74">
        <v>0.170601</v>
      </c>
      <c r="V1838" s="74">
        <v>6.1709999999999994</v>
      </c>
      <c r="W1838" s="74">
        <v>1.2099998789999999</v>
      </c>
      <c r="X1838" s="74">
        <v>1167.864</v>
      </c>
      <c r="Y1838" s="74">
        <v>2530</v>
      </c>
      <c r="Z1838" s="74">
        <v>0.1139653504048759</v>
      </c>
      <c r="AA1838" s="74">
        <v>0.88603464959512412</v>
      </c>
      <c r="AB1838" s="74">
        <v>1.5825298609421001E-4</v>
      </c>
      <c r="AC1838" s="74">
        <v>1.5825298609421001E-4</v>
      </c>
      <c r="AD1838" t="s">
        <v>5810</v>
      </c>
    </row>
    <row r="1839" spans="1:30">
      <c r="A1839" s="165" t="s">
        <v>6498</v>
      </c>
      <c r="C1839" s="165" t="s">
        <v>8444</v>
      </c>
      <c r="D1839" s="169" t="s">
        <v>2941</v>
      </c>
      <c r="E1839" s="169" t="s">
        <v>3300</v>
      </c>
      <c r="F1839" s="174">
        <v>40.750799999999998</v>
      </c>
      <c r="G1839" s="174">
        <v>14.014849999999999</v>
      </c>
      <c r="H1839" s="74">
        <v>46.515000000000001</v>
      </c>
      <c r="I1839" s="74">
        <v>1.4</v>
      </c>
      <c r="J1839" s="74">
        <v>14.536</v>
      </c>
      <c r="K1839" s="74">
        <v>0.104</v>
      </c>
      <c r="L1839" s="74">
        <v>4.9050000000000002</v>
      </c>
      <c r="M1839" s="74">
        <v>11.452999999999999</v>
      </c>
      <c r="N1839" s="74">
        <v>2.7759999999999998</v>
      </c>
      <c r="O1839" s="74">
        <v>3.5739999999999998</v>
      </c>
      <c r="P1839" s="74">
        <v>3.5000000000000003E-2</v>
      </c>
      <c r="Q1839" s="74">
        <v>0.72099999999999997</v>
      </c>
      <c r="R1839" s="74">
        <v>1.59</v>
      </c>
      <c r="S1839" s="74">
        <v>0</v>
      </c>
      <c r="T1839" s="74">
        <v>0</v>
      </c>
      <c r="U1839" s="74">
        <v>7.2319000000000008E-2</v>
      </c>
      <c r="V1839" s="74">
        <v>5.1220999999999997</v>
      </c>
      <c r="W1839" s="74">
        <v>1.0043332329000001</v>
      </c>
      <c r="X1839" s="74">
        <v>1158.1197999999999</v>
      </c>
      <c r="Y1839" s="74">
        <v>1130</v>
      </c>
      <c r="Z1839" s="74">
        <v>0.30016813380609558</v>
      </c>
      <c r="AA1839" s="74">
        <v>0.69983186619390436</v>
      </c>
      <c r="AB1839" s="74">
        <v>1.048008056841556E-3</v>
      </c>
      <c r="AC1839" s="74">
        <v>1.048008056841556E-3</v>
      </c>
      <c r="AD1839" t="s">
        <v>5810</v>
      </c>
    </row>
    <row r="1840" spans="1:30">
      <c r="A1840" s="165" t="s">
        <v>6499</v>
      </c>
      <c r="C1840" s="165" t="s">
        <v>8444</v>
      </c>
      <c r="D1840" s="169" t="s">
        <v>2941</v>
      </c>
      <c r="E1840" s="169" t="s">
        <v>3300</v>
      </c>
      <c r="F1840" s="174">
        <v>40.750799999999998</v>
      </c>
      <c r="G1840" s="174">
        <v>14.014849999999999</v>
      </c>
      <c r="H1840" s="74">
        <v>47.795999999999999</v>
      </c>
      <c r="I1840" s="74">
        <v>1.0840000000000001</v>
      </c>
      <c r="J1840" s="74">
        <v>15.891999999999999</v>
      </c>
      <c r="K1840" s="74">
        <v>0.157</v>
      </c>
      <c r="L1840" s="74">
        <v>4.774</v>
      </c>
      <c r="M1840" s="74">
        <v>8.9380000000000006</v>
      </c>
      <c r="N1840" s="74">
        <v>2.85</v>
      </c>
      <c r="O1840" s="74">
        <v>3.8719999999999999</v>
      </c>
      <c r="P1840" s="74">
        <v>0</v>
      </c>
      <c r="Q1840" s="74">
        <v>0.54100000000000004</v>
      </c>
      <c r="R1840" s="74">
        <v>1.03</v>
      </c>
      <c r="S1840" s="74">
        <v>0</v>
      </c>
      <c r="T1840" s="74">
        <v>0</v>
      </c>
      <c r="U1840" s="74">
        <v>3.4451000000000002E-2</v>
      </c>
      <c r="V1840" s="74">
        <v>5.9194000000000004</v>
      </c>
      <c r="W1840" s="74">
        <v>1.1606665506</v>
      </c>
      <c r="X1840" s="74">
        <v>1116.3707999999999</v>
      </c>
      <c r="Y1840" s="74">
        <v>630</v>
      </c>
      <c r="Z1840" s="74">
        <v>0.2434537970270004</v>
      </c>
      <c r="AA1840" s="74">
        <v>0.75654620297299957</v>
      </c>
      <c r="AB1840" s="74">
        <v>4.0267148214803879E-4</v>
      </c>
      <c r="AC1840" s="74">
        <v>4.0267148214803879E-4</v>
      </c>
      <c r="AD1840" t="s">
        <v>5810</v>
      </c>
    </row>
    <row r="1841" spans="1:30">
      <c r="A1841" s="165" t="s">
        <v>6500</v>
      </c>
      <c r="C1841" s="165" t="s">
        <v>8444</v>
      </c>
      <c r="D1841" s="169" t="s">
        <v>2941</v>
      </c>
      <c r="E1841" s="169" t="s">
        <v>3300</v>
      </c>
      <c r="F1841" s="174">
        <v>40.750799999999998</v>
      </c>
      <c r="G1841" s="174">
        <v>14.014849999999999</v>
      </c>
      <c r="H1841" s="74">
        <v>49.220999999999997</v>
      </c>
      <c r="I1841" s="74">
        <v>1.2290000000000001</v>
      </c>
      <c r="J1841" s="74">
        <v>17.154</v>
      </c>
      <c r="K1841" s="74">
        <v>0.129</v>
      </c>
      <c r="L1841" s="74">
        <v>4.0170000000000003</v>
      </c>
      <c r="M1841" s="74">
        <v>7.609</v>
      </c>
      <c r="N1841" s="74">
        <v>2.9769999999999999</v>
      </c>
      <c r="O1841" s="74">
        <v>4.3940000000000001</v>
      </c>
      <c r="P1841" s="74">
        <v>4.2000000000000003E-2</v>
      </c>
      <c r="Q1841" s="74">
        <v>0.70099999999999996</v>
      </c>
      <c r="R1841" s="74">
        <v>1.17</v>
      </c>
      <c r="S1841" s="74">
        <v>0</v>
      </c>
      <c r="T1841" s="74">
        <v>0</v>
      </c>
      <c r="U1841" s="74">
        <v>2.2083999999999999E-2</v>
      </c>
      <c r="V1841" s="74">
        <v>5.21305</v>
      </c>
      <c r="W1841" s="74">
        <v>1.02216656445</v>
      </c>
      <c r="X1841" s="74">
        <v>1094.3094000000001</v>
      </c>
      <c r="Y1841" s="74">
        <v>510</v>
      </c>
      <c r="Z1841" s="74">
        <v>0.35977152474773832</v>
      </c>
      <c r="AA1841" s="74">
        <v>0.64022847525226179</v>
      </c>
      <c r="AB1841" s="74">
        <v>5.4608185209251885E-4</v>
      </c>
      <c r="AC1841" s="74">
        <v>5.4608185209251885E-4</v>
      </c>
      <c r="AD1841" t="s">
        <v>5810</v>
      </c>
    </row>
    <row r="1842" spans="1:30">
      <c r="A1842" s="165" t="s">
        <v>6501</v>
      </c>
      <c r="C1842" s="165" t="s">
        <v>8444</v>
      </c>
      <c r="D1842" s="169" t="s">
        <v>2941</v>
      </c>
      <c r="E1842" s="169" t="s">
        <v>3300</v>
      </c>
      <c r="F1842" s="174">
        <v>40.750799999999998</v>
      </c>
      <c r="G1842" s="174">
        <v>14.014849999999999</v>
      </c>
      <c r="H1842" s="74">
        <v>50.322000000000003</v>
      </c>
      <c r="I1842" s="74">
        <v>1.115</v>
      </c>
      <c r="J1842" s="74">
        <v>17.013999999999999</v>
      </c>
      <c r="K1842" s="74">
        <v>0.159</v>
      </c>
      <c r="L1842" s="74">
        <v>3.8860000000000001</v>
      </c>
      <c r="M1842" s="74">
        <v>7.5289999999999999</v>
      </c>
      <c r="N1842" s="74">
        <v>2.8119999999999998</v>
      </c>
      <c r="O1842" s="74">
        <v>3.7679999999999998</v>
      </c>
      <c r="P1842" s="74">
        <v>2.7E-2</v>
      </c>
      <c r="Q1842" s="74">
        <v>0.51600000000000001</v>
      </c>
      <c r="R1842" s="74">
        <v>0.89</v>
      </c>
      <c r="S1842" s="74">
        <v>0</v>
      </c>
      <c r="T1842" s="74">
        <v>0</v>
      </c>
      <c r="U1842" s="74">
        <v>1.7669000000000001E-2</v>
      </c>
      <c r="V1842" s="74">
        <v>5.3346</v>
      </c>
      <c r="W1842" s="74">
        <v>1.0459998954</v>
      </c>
      <c r="X1842" s="74">
        <v>1092.9813999999999</v>
      </c>
      <c r="Y1842" s="74">
        <v>400</v>
      </c>
      <c r="Z1842" s="74">
        <v>0.28093116878137431</v>
      </c>
      <c r="AA1842" s="74">
        <v>0.71906883121862575</v>
      </c>
      <c r="AB1842" s="74">
        <v>4.4255021162712121E-4</v>
      </c>
      <c r="AC1842" s="74">
        <v>4.4255021162712083E-4</v>
      </c>
      <c r="AD1842" t="s">
        <v>5810</v>
      </c>
    </row>
    <row r="1843" spans="1:30">
      <c r="A1843" s="165" t="s">
        <v>6502</v>
      </c>
      <c r="C1843" s="165" t="s">
        <v>8444</v>
      </c>
      <c r="D1843" s="169" t="s">
        <v>2941</v>
      </c>
      <c r="E1843" s="169" t="s">
        <v>3300</v>
      </c>
      <c r="F1843" s="174">
        <v>40.750799999999998</v>
      </c>
      <c r="G1843" s="174">
        <v>14.014849999999999</v>
      </c>
      <c r="H1843" s="74">
        <v>49.92</v>
      </c>
      <c r="I1843" s="74">
        <v>1.0229999999999999</v>
      </c>
      <c r="J1843" s="74">
        <v>16.108000000000001</v>
      </c>
      <c r="K1843" s="74">
        <v>0.153</v>
      </c>
      <c r="L1843" s="74">
        <v>3.9279999999999999</v>
      </c>
      <c r="M1843" s="74">
        <v>8.8520000000000003</v>
      </c>
      <c r="N1843" s="74">
        <v>2.653</v>
      </c>
      <c r="O1843" s="74">
        <v>3.51</v>
      </c>
      <c r="P1843" s="74">
        <v>0</v>
      </c>
      <c r="Q1843" s="74">
        <v>0.46600000000000003</v>
      </c>
      <c r="R1843" s="74">
        <v>1.06</v>
      </c>
      <c r="S1843" s="74">
        <v>0</v>
      </c>
      <c r="T1843" s="74">
        <v>0</v>
      </c>
      <c r="U1843" s="74">
        <v>3.5996E-2</v>
      </c>
      <c r="V1843" s="74">
        <v>5.0515499999999998</v>
      </c>
      <c r="W1843" s="74">
        <v>0.99049990094999996</v>
      </c>
      <c r="X1843" s="74">
        <v>1114.9431999999999</v>
      </c>
      <c r="Y1843" s="74">
        <v>750</v>
      </c>
      <c r="Z1843" s="74">
        <v>0.21651013850897641</v>
      </c>
      <c r="AA1843" s="74">
        <v>0.78348986149102351</v>
      </c>
      <c r="AB1843" s="74">
        <v>8.8210692644629326E-5</v>
      </c>
      <c r="AC1843" s="74">
        <v>8.8210692644629326E-5</v>
      </c>
      <c r="AD1843" t="s">
        <v>5810</v>
      </c>
    </row>
    <row r="1844" spans="1:30">
      <c r="A1844" s="165" t="s">
        <v>6503</v>
      </c>
      <c r="C1844" s="165" t="s">
        <v>8444</v>
      </c>
      <c r="D1844" s="169" t="s">
        <v>2941</v>
      </c>
      <c r="E1844" s="169" t="s">
        <v>3300</v>
      </c>
      <c r="F1844" s="174">
        <v>40.750799999999998</v>
      </c>
      <c r="G1844" s="174">
        <v>14.014849999999999</v>
      </c>
      <c r="H1844" s="74">
        <v>47.787999999999997</v>
      </c>
      <c r="I1844" s="74">
        <v>1.1599999999999999</v>
      </c>
      <c r="J1844" s="74">
        <v>15.692</v>
      </c>
      <c r="K1844" s="74">
        <v>0.10199999999999999</v>
      </c>
      <c r="L1844" s="74">
        <v>3.9460000000000002</v>
      </c>
      <c r="M1844" s="74">
        <v>10.962</v>
      </c>
      <c r="N1844" s="74">
        <v>2.383</v>
      </c>
      <c r="O1844" s="74">
        <v>3.5870000000000002</v>
      </c>
      <c r="P1844" s="74">
        <v>2.5000000000000001E-2</v>
      </c>
      <c r="Q1844" s="74">
        <v>0.64</v>
      </c>
      <c r="R1844" s="74">
        <v>1.1299999999999999</v>
      </c>
      <c r="S1844" s="74">
        <v>0</v>
      </c>
      <c r="T1844" s="74">
        <v>0</v>
      </c>
      <c r="U1844" s="74">
        <v>4.7939000000000002E-2</v>
      </c>
      <c r="V1844" s="74">
        <v>4.9198000000000004</v>
      </c>
      <c r="W1844" s="74">
        <v>0.96466657019999991</v>
      </c>
      <c r="X1844" s="74">
        <v>1149.9692</v>
      </c>
      <c r="Y1844" s="74">
        <v>910</v>
      </c>
      <c r="Z1844" s="74">
        <v>0.20717658073015499</v>
      </c>
      <c r="AA1844" s="74">
        <v>0.79282341926984501</v>
      </c>
      <c r="AB1844" s="74">
        <v>3.0571809872104823E-4</v>
      </c>
      <c r="AC1844" s="74">
        <v>3.0571809872104828E-4</v>
      </c>
      <c r="AD1844" t="s">
        <v>5810</v>
      </c>
    </row>
    <row r="1845" spans="1:30">
      <c r="A1845" s="165" t="s">
        <v>6504</v>
      </c>
      <c r="C1845" s="165" t="s">
        <v>8444</v>
      </c>
      <c r="D1845" s="169" t="s">
        <v>2941</v>
      </c>
      <c r="E1845" s="169" t="s">
        <v>3300</v>
      </c>
      <c r="F1845" s="174">
        <v>40.750799999999998</v>
      </c>
      <c r="G1845" s="174">
        <v>14.014849999999999</v>
      </c>
      <c r="H1845" s="74">
        <v>48.055999999999997</v>
      </c>
      <c r="I1845" s="74">
        <v>1.111</v>
      </c>
      <c r="J1845" s="74">
        <v>16.36</v>
      </c>
      <c r="K1845" s="74">
        <v>0.122</v>
      </c>
      <c r="L1845" s="74">
        <v>4.33</v>
      </c>
      <c r="M1845" s="74">
        <v>10.279</v>
      </c>
      <c r="N1845" s="74">
        <v>2.117</v>
      </c>
      <c r="O1845" s="74">
        <v>3.3119999999999998</v>
      </c>
      <c r="P1845" s="74">
        <v>0.04</v>
      </c>
      <c r="Q1845" s="74">
        <v>0.58099999999999996</v>
      </c>
      <c r="R1845" s="74">
        <v>1.26</v>
      </c>
      <c r="S1845" s="74">
        <v>0</v>
      </c>
      <c r="T1845" s="74">
        <v>0</v>
      </c>
      <c r="U1845" s="74">
        <v>4.4277999999999998E-2</v>
      </c>
      <c r="V1845" s="74">
        <v>5.3141999999999996</v>
      </c>
      <c r="W1845" s="74">
        <v>1.0419998958000001</v>
      </c>
      <c r="X1845" s="74">
        <v>1138.6314</v>
      </c>
      <c r="Y1845" s="74">
        <v>930</v>
      </c>
      <c r="Z1845" s="74">
        <v>0.25283420809498708</v>
      </c>
      <c r="AA1845" s="74">
        <v>0.74716579190501287</v>
      </c>
      <c r="AB1845" s="74">
        <v>4.153107843589232E-4</v>
      </c>
      <c r="AC1845" s="74">
        <v>4.1531078435892341E-4</v>
      </c>
      <c r="AD1845" t="s">
        <v>5810</v>
      </c>
    </row>
    <row r="1846" spans="1:30">
      <c r="A1846" s="165" t="s">
        <v>6505</v>
      </c>
      <c r="C1846" s="165" t="s">
        <v>8444</v>
      </c>
      <c r="D1846" s="169" t="s">
        <v>2941</v>
      </c>
      <c r="E1846" s="169" t="s">
        <v>3300</v>
      </c>
      <c r="F1846" s="174">
        <v>40.750799999999998</v>
      </c>
      <c r="G1846" s="174">
        <v>14.014849999999999</v>
      </c>
      <c r="H1846" s="74">
        <v>48.106000000000002</v>
      </c>
      <c r="I1846" s="74">
        <v>1.3779999999999999</v>
      </c>
      <c r="J1846" s="74">
        <v>16.984000000000002</v>
      </c>
      <c r="K1846" s="74">
        <v>0.14299999999999999</v>
      </c>
      <c r="L1846" s="74">
        <v>4.1929999999999996</v>
      </c>
      <c r="M1846" s="74">
        <v>9.3119999999999994</v>
      </c>
      <c r="N1846" s="74">
        <v>2.6240000000000001</v>
      </c>
      <c r="O1846" s="74">
        <v>4.0880000000000001</v>
      </c>
      <c r="P1846" s="74">
        <v>0.01</v>
      </c>
      <c r="Q1846" s="74">
        <v>0.66600000000000004</v>
      </c>
      <c r="R1846" s="74">
        <v>1.1299999999999999</v>
      </c>
      <c r="S1846" s="74">
        <v>0</v>
      </c>
      <c r="T1846" s="74">
        <v>0</v>
      </c>
      <c r="U1846" s="74">
        <v>2.4403999999999999E-2</v>
      </c>
      <c r="V1846" s="74">
        <v>5.4833499999999997</v>
      </c>
      <c r="W1846" s="74">
        <v>1.0751665591499999</v>
      </c>
      <c r="X1846" s="74">
        <v>1122.5791999999999</v>
      </c>
      <c r="Y1846" s="74">
        <v>530</v>
      </c>
      <c r="Z1846" s="74">
        <v>0.33755356082339522</v>
      </c>
      <c r="AA1846" s="74">
        <v>0.66244643917660473</v>
      </c>
      <c r="AB1846" s="74">
        <v>6.4760466009896873E-4</v>
      </c>
      <c r="AC1846" s="74">
        <v>6.4760466009896873E-4</v>
      </c>
      <c r="AD1846" t="s">
        <v>5810</v>
      </c>
    </row>
    <row r="1847" spans="1:30">
      <c r="A1847" s="165" t="s">
        <v>6506</v>
      </c>
      <c r="C1847" s="165" t="s">
        <v>8444</v>
      </c>
      <c r="D1847" s="169" t="s">
        <v>2941</v>
      </c>
      <c r="E1847" s="169" t="s">
        <v>3300</v>
      </c>
      <c r="F1847" s="174">
        <v>40.750799999999998</v>
      </c>
      <c r="G1847" s="174">
        <v>14.014849999999999</v>
      </c>
      <c r="H1847" s="74">
        <v>46.841000000000001</v>
      </c>
      <c r="I1847" s="74">
        <v>1.161</v>
      </c>
      <c r="J1847" s="74">
        <v>16.411000000000001</v>
      </c>
      <c r="K1847" s="74">
        <v>0.129</v>
      </c>
      <c r="L1847" s="74">
        <v>4.3520000000000003</v>
      </c>
      <c r="M1847" s="74">
        <v>9.4250000000000007</v>
      </c>
      <c r="N1847" s="74">
        <v>3.9969999999999999</v>
      </c>
      <c r="O1847" s="74">
        <v>4.0190000000000001</v>
      </c>
      <c r="P1847" s="74">
        <v>2E-3</v>
      </c>
      <c r="Q1847" s="74">
        <v>0.69</v>
      </c>
      <c r="R1847" s="74">
        <v>1.24</v>
      </c>
      <c r="S1847" s="74">
        <v>0</v>
      </c>
      <c r="T1847" s="74">
        <v>0</v>
      </c>
      <c r="U1847" s="74">
        <v>3.7345000000000003E-2</v>
      </c>
      <c r="V1847" s="74">
        <v>5.7799999999999994</v>
      </c>
      <c r="W1847" s="74">
        <v>1.1333332199999999</v>
      </c>
      <c r="X1847" s="74">
        <v>1124.4549999999999</v>
      </c>
      <c r="Y1847" s="74">
        <v>570</v>
      </c>
      <c r="Z1847" s="74">
        <v>0.34154405519069447</v>
      </c>
      <c r="AA1847" s="74">
        <v>0.65845594480930558</v>
      </c>
      <c r="AB1847" s="74">
        <v>4.493479098068425E-4</v>
      </c>
      <c r="AC1847" s="74">
        <v>4.493479098068425E-4</v>
      </c>
      <c r="AD1847" t="s">
        <v>5810</v>
      </c>
    </row>
    <row r="1848" spans="1:30">
      <c r="A1848" s="165" t="s">
        <v>6507</v>
      </c>
      <c r="C1848" s="165" t="s">
        <v>8444</v>
      </c>
      <c r="D1848" s="169" t="s">
        <v>2941</v>
      </c>
      <c r="E1848" s="169" t="s">
        <v>3300</v>
      </c>
      <c r="F1848" s="174">
        <v>40.750799999999998</v>
      </c>
      <c r="G1848" s="174">
        <v>14.014849999999999</v>
      </c>
      <c r="H1848" s="74">
        <v>48.447000000000003</v>
      </c>
      <c r="I1848" s="74">
        <v>1.2989999999999999</v>
      </c>
      <c r="J1848" s="74">
        <v>16.978000000000002</v>
      </c>
      <c r="K1848" s="74">
        <v>0.122</v>
      </c>
      <c r="L1848" s="74">
        <v>3.444</v>
      </c>
      <c r="M1848" s="74">
        <v>11.332000000000001</v>
      </c>
      <c r="N1848" s="74">
        <v>4.0839999999999996</v>
      </c>
      <c r="O1848" s="74">
        <v>2.4420000000000002</v>
      </c>
      <c r="P1848" s="74">
        <v>2E-3</v>
      </c>
      <c r="Q1848" s="74">
        <v>0.318</v>
      </c>
      <c r="R1848" s="74">
        <v>1.0900000000000001</v>
      </c>
      <c r="S1848" s="74">
        <v>0</v>
      </c>
      <c r="T1848" s="74">
        <v>0</v>
      </c>
      <c r="U1848" s="74">
        <v>0.10824499999999999</v>
      </c>
      <c r="V1848" s="74">
        <v>4.7421499999999996</v>
      </c>
      <c r="W1848" s="74">
        <v>0.92983324034999992</v>
      </c>
      <c r="X1848" s="74">
        <v>1156.1112000000001</v>
      </c>
      <c r="Y1848" s="74">
        <v>1630</v>
      </c>
      <c r="Z1848" s="74">
        <v>0.1113439759109778</v>
      </c>
      <c r="AA1848" s="74">
        <v>0.88865602408902233</v>
      </c>
      <c r="AB1848" s="74">
        <v>2.2387420838687009E-4</v>
      </c>
      <c r="AC1848" s="74">
        <v>2.2387420838687009E-4</v>
      </c>
      <c r="AD1848" t="s">
        <v>5810</v>
      </c>
    </row>
    <row r="1849" spans="1:30">
      <c r="A1849" s="165" t="s">
        <v>6508</v>
      </c>
      <c r="C1849" s="165" t="s">
        <v>8444</v>
      </c>
      <c r="D1849" s="169" t="s">
        <v>2941</v>
      </c>
      <c r="E1849" s="169" t="s">
        <v>3300</v>
      </c>
      <c r="F1849" s="174">
        <v>40.750799999999998</v>
      </c>
      <c r="G1849" s="174">
        <v>14.014849999999999</v>
      </c>
      <c r="H1849" s="74">
        <v>46.529000000000003</v>
      </c>
      <c r="I1849" s="74">
        <v>1.2849999999999999</v>
      </c>
      <c r="J1849" s="74">
        <v>16.359000000000002</v>
      </c>
      <c r="K1849" s="74">
        <v>0.11899999999999999</v>
      </c>
      <c r="L1849" s="74">
        <v>3.8769999999999998</v>
      </c>
      <c r="M1849" s="74">
        <v>11.167</v>
      </c>
      <c r="N1849" s="74">
        <v>2.1880000000000002</v>
      </c>
      <c r="O1849" s="74">
        <v>3.2170000000000001</v>
      </c>
      <c r="P1849" s="74">
        <v>2E-3</v>
      </c>
      <c r="Q1849" s="74">
        <v>0.63900000000000001</v>
      </c>
      <c r="R1849" s="74">
        <v>1.17</v>
      </c>
      <c r="S1849" s="74">
        <v>0</v>
      </c>
      <c r="T1849" s="74">
        <v>0</v>
      </c>
      <c r="U1849" s="74">
        <v>3.5327999999999998E-2</v>
      </c>
      <c r="V1849" s="74">
        <v>5.8428999999999993</v>
      </c>
      <c r="W1849" s="74">
        <v>1.1456665521</v>
      </c>
      <c r="X1849" s="74">
        <v>1153.3722</v>
      </c>
      <c r="Y1849" s="74">
        <v>740</v>
      </c>
      <c r="Z1849" s="74">
        <v>0.27606820907966673</v>
      </c>
      <c r="AA1849" s="74">
        <v>0.72393179092033333</v>
      </c>
      <c r="AB1849" s="74">
        <v>6.7764786454135363E-4</v>
      </c>
      <c r="AC1849" s="74">
        <v>6.776478645413533E-4</v>
      </c>
      <c r="AD1849" t="s">
        <v>5810</v>
      </c>
    </row>
    <row r="1850" spans="1:30">
      <c r="A1850" s="165" t="s">
        <v>6509</v>
      </c>
      <c r="C1850" s="165" t="s">
        <v>8444</v>
      </c>
      <c r="D1850" s="169" t="s">
        <v>2941</v>
      </c>
      <c r="E1850" s="169" t="s">
        <v>3300</v>
      </c>
      <c r="F1850" s="174">
        <v>40.750799999999998</v>
      </c>
      <c r="G1850" s="174">
        <v>14.014849999999999</v>
      </c>
      <c r="H1850" s="74">
        <v>47.758000000000003</v>
      </c>
      <c r="I1850" s="74">
        <v>2.327</v>
      </c>
      <c r="J1850" s="74">
        <v>16.675000000000001</v>
      </c>
      <c r="K1850" s="74">
        <v>0.14099999999999999</v>
      </c>
      <c r="L1850" s="74">
        <v>4.5739999999999998</v>
      </c>
      <c r="M1850" s="74">
        <v>9.6579999999999995</v>
      </c>
      <c r="N1850" s="74">
        <v>3.0179999999999998</v>
      </c>
      <c r="O1850" s="74">
        <v>2.2509999999999999</v>
      </c>
      <c r="P1850" s="74">
        <v>3.6999999999999998E-2</v>
      </c>
      <c r="Q1850" s="74">
        <v>0.46700000000000003</v>
      </c>
      <c r="R1850" s="74">
        <v>1.34</v>
      </c>
      <c r="S1850" s="74">
        <v>0</v>
      </c>
      <c r="T1850" s="74">
        <v>0</v>
      </c>
      <c r="U1850" s="74">
        <v>5.024E-2</v>
      </c>
      <c r="V1850" s="74">
        <v>5.9516999999999998</v>
      </c>
      <c r="W1850" s="74">
        <v>1.1669998832999999</v>
      </c>
      <c r="X1850" s="74">
        <v>1128.3227999999999</v>
      </c>
      <c r="Y1850" s="74">
        <v>1020</v>
      </c>
      <c r="Z1850" s="74">
        <v>0.27544800224659238</v>
      </c>
      <c r="AA1850" s="74">
        <v>0.72455199775340751</v>
      </c>
      <c r="AB1850" s="74">
        <v>3.5125030469432381E-4</v>
      </c>
      <c r="AC1850" s="74">
        <v>3.5125030469432381E-4</v>
      </c>
      <c r="AD1850" t="s">
        <v>5810</v>
      </c>
    </row>
    <row r="1851" spans="1:30">
      <c r="A1851" s="165" t="s">
        <v>5995</v>
      </c>
      <c r="C1851" s="165" t="s">
        <v>8444</v>
      </c>
      <c r="D1851" s="169" t="s">
        <v>2941</v>
      </c>
      <c r="E1851" s="169" t="s">
        <v>3300</v>
      </c>
      <c r="F1851" s="174">
        <v>40.750799999999998</v>
      </c>
      <c r="G1851" s="174">
        <v>14.014849999999999</v>
      </c>
      <c r="H1851" s="74">
        <v>46.929000000000002</v>
      </c>
      <c r="I1851" s="74">
        <v>2.2069999999999999</v>
      </c>
      <c r="J1851" s="74">
        <v>16.928999999999998</v>
      </c>
      <c r="K1851" s="74">
        <v>0.111</v>
      </c>
      <c r="L1851" s="74">
        <v>4.1859999999999999</v>
      </c>
      <c r="M1851" s="74">
        <v>9.9440000000000008</v>
      </c>
      <c r="N1851" s="74">
        <v>3.1819999999999999</v>
      </c>
      <c r="O1851" s="74">
        <v>1.9810000000000001</v>
      </c>
      <c r="P1851" s="74">
        <v>9.7000000000000003E-2</v>
      </c>
      <c r="Q1851" s="74">
        <v>0.52500000000000002</v>
      </c>
      <c r="R1851" s="74">
        <v>1.3</v>
      </c>
      <c r="S1851" s="74">
        <v>0</v>
      </c>
      <c r="T1851" s="74">
        <v>0</v>
      </c>
      <c r="U1851" s="74">
        <v>7.1595000000000006E-2</v>
      </c>
      <c r="V1851" s="74">
        <v>6.2968000000000002</v>
      </c>
      <c r="W1851" s="74">
        <v>1.2346665431999999</v>
      </c>
      <c r="X1851" s="74">
        <v>1133.0704000000001</v>
      </c>
      <c r="Y1851" s="74">
        <v>1350</v>
      </c>
      <c r="Z1851" s="74">
        <v>0.20719816201574581</v>
      </c>
      <c r="AA1851" s="74">
        <v>0.79280183798425419</v>
      </c>
      <c r="AB1851" s="74">
        <v>4.7484343221315743E-5</v>
      </c>
      <c r="AC1851" s="74">
        <v>4.7484343221315763E-5</v>
      </c>
      <c r="AD1851" t="s">
        <v>5810</v>
      </c>
    </row>
    <row r="1852" spans="1:30">
      <c r="A1852" s="165" t="s">
        <v>5996</v>
      </c>
      <c r="C1852" s="165" t="s">
        <v>8444</v>
      </c>
      <c r="D1852" s="169" t="s">
        <v>2941</v>
      </c>
      <c r="E1852" s="169" t="s">
        <v>3300</v>
      </c>
      <c r="F1852" s="174">
        <v>40.750799999999998</v>
      </c>
      <c r="G1852" s="174">
        <v>14.014849999999999</v>
      </c>
      <c r="H1852" s="74">
        <v>48.994999999999997</v>
      </c>
      <c r="I1852" s="74">
        <v>1.135</v>
      </c>
      <c r="J1852" s="74">
        <v>16.440000000000001</v>
      </c>
      <c r="K1852" s="74">
        <v>0.11799999999999999</v>
      </c>
      <c r="L1852" s="74">
        <v>4.5119999999999996</v>
      </c>
      <c r="M1852" s="74">
        <v>10.132</v>
      </c>
      <c r="N1852" s="74">
        <v>2.4409999999999998</v>
      </c>
      <c r="O1852" s="74">
        <v>3.6720000000000002</v>
      </c>
      <c r="P1852" s="74">
        <v>7.6999999999999999E-2</v>
      </c>
      <c r="Q1852" s="74">
        <v>0.44800000000000001</v>
      </c>
      <c r="R1852" s="74">
        <v>1.05</v>
      </c>
      <c r="S1852" s="74">
        <v>0</v>
      </c>
      <c r="T1852" s="74">
        <v>0</v>
      </c>
      <c r="U1852" s="74">
        <v>2.3043000000000001E-2</v>
      </c>
      <c r="V1852" s="74">
        <v>4.6010499999999999</v>
      </c>
      <c r="W1852" s="74">
        <v>0.90216657644999998</v>
      </c>
      <c r="X1852" s="74">
        <v>1136.1912</v>
      </c>
      <c r="Y1852" s="74">
        <v>510</v>
      </c>
      <c r="Z1852" s="74">
        <v>0.2999023203114955</v>
      </c>
      <c r="AA1852" s="74">
        <v>0.70009767968850456</v>
      </c>
      <c r="AB1852" s="74">
        <v>5.191882688118549E-4</v>
      </c>
      <c r="AC1852" s="74">
        <v>5.1918826881185512E-4</v>
      </c>
      <c r="AD1852" t="s">
        <v>5810</v>
      </c>
    </row>
    <row r="1853" spans="1:30">
      <c r="A1853" s="165" t="s">
        <v>5997</v>
      </c>
      <c r="C1853" s="165" t="s">
        <v>8444</v>
      </c>
      <c r="D1853" s="169" t="s">
        <v>2941</v>
      </c>
      <c r="E1853" s="169" t="s">
        <v>3300</v>
      </c>
      <c r="F1853" s="174">
        <v>40.750799999999998</v>
      </c>
      <c r="G1853" s="174">
        <v>14.014849999999999</v>
      </c>
      <c r="H1853" s="74">
        <v>47.390999999999998</v>
      </c>
      <c r="I1853" s="74">
        <v>1.175</v>
      </c>
      <c r="J1853" s="74">
        <v>15.728999999999999</v>
      </c>
      <c r="K1853" s="74">
        <v>6.4000000000000001E-2</v>
      </c>
      <c r="L1853" s="74">
        <v>4.7960000000000003</v>
      </c>
      <c r="M1853" s="74">
        <v>10.451000000000001</v>
      </c>
      <c r="N1853" s="74">
        <v>2.4260000000000002</v>
      </c>
      <c r="O1853" s="74">
        <v>4.1239999999999997</v>
      </c>
      <c r="P1853" s="74">
        <v>4.4999999999999998E-2</v>
      </c>
      <c r="Q1853" s="74">
        <v>0.55400000000000005</v>
      </c>
      <c r="R1853" s="74">
        <v>1.22</v>
      </c>
      <c r="S1853" s="74">
        <v>0</v>
      </c>
      <c r="T1853" s="74">
        <v>0</v>
      </c>
      <c r="U1853" s="74">
        <v>7.9190999999999998E-2</v>
      </c>
      <c r="V1853" s="74">
        <v>4.9419000000000004</v>
      </c>
      <c r="W1853" s="74">
        <v>0.96899990309999995</v>
      </c>
      <c r="X1853" s="74">
        <v>1141.4866</v>
      </c>
      <c r="Y1853" s="74">
        <v>1280</v>
      </c>
      <c r="Z1853" s="74">
        <v>0.176459433130083</v>
      </c>
      <c r="AA1853" s="74">
        <v>0.82354056686991695</v>
      </c>
      <c r="AB1853" s="74">
        <v>2.052969164086916E-4</v>
      </c>
      <c r="AC1853" s="74">
        <v>2.0529691640869171E-4</v>
      </c>
      <c r="AD1853" t="s">
        <v>5810</v>
      </c>
    </row>
    <row r="1854" spans="1:30">
      <c r="A1854" s="165" t="s">
        <v>5998</v>
      </c>
      <c r="C1854" s="165" t="s">
        <v>8444</v>
      </c>
      <c r="D1854" s="169" t="s">
        <v>2941</v>
      </c>
      <c r="E1854" s="169" t="s">
        <v>3300</v>
      </c>
      <c r="F1854" s="174">
        <v>40.750799999999998</v>
      </c>
      <c r="G1854" s="174">
        <v>14.014849999999999</v>
      </c>
      <c r="H1854" s="74">
        <v>46.718499999999999</v>
      </c>
      <c r="I1854" s="74">
        <v>1.5004999999999999</v>
      </c>
      <c r="J1854" s="74">
        <v>16.4145</v>
      </c>
      <c r="K1854" s="74">
        <v>0.11600000000000001</v>
      </c>
      <c r="L1854" s="74">
        <v>3.81</v>
      </c>
      <c r="M1854" s="74">
        <v>9.1509999999999998</v>
      </c>
      <c r="N1854" s="74">
        <v>2.6760000000000002</v>
      </c>
      <c r="O1854" s="74">
        <v>3.4279999999999999</v>
      </c>
      <c r="P1854" s="74">
        <v>0.02</v>
      </c>
      <c r="Q1854" s="74">
        <v>0.82250000000000001</v>
      </c>
      <c r="R1854" s="74">
        <v>1.27</v>
      </c>
      <c r="S1854" s="74">
        <v>0</v>
      </c>
      <c r="T1854" s="74">
        <v>0</v>
      </c>
      <c r="U1854" s="74">
        <v>6.7160499999999998E-2</v>
      </c>
      <c r="V1854" s="74">
        <v>6.5862249999999998</v>
      </c>
      <c r="W1854" s="74">
        <v>1.291416537525</v>
      </c>
      <c r="X1854" s="74">
        <v>1119.9066</v>
      </c>
      <c r="Y1854" s="74">
        <v>1220</v>
      </c>
      <c r="Z1854" s="74">
        <v>0.20978286147812111</v>
      </c>
      <c r="AA1854" s="74">
        <v>0.7902171385218788</v>
      </c>
      <c r="AB1854" s="74">
        <v>3.0888082408361633E-4</v>
      </c>
      <c r="AC1854" s="74">
        <v>3.0888082408361633E-4</v>
      </c>
      <c r="AD1854" t="s">
        <v>5810</v>
      </c>
    </row>
    <row r="1855" spans="1:30">
      <c r="A1855" s="165" t="s">
        <v>5999</v>
      </c>
      <c r="C1855" s="165" t="s">
        <v>8444</v>
      </c>
      <c r="D1855" s="169" t="s">
        <v>2941</v>
      </c>
      <c r="E1855" s="169" t="s">
        <v>3300</v>
      </c>
      <c r="F1855" s="174">
        <v>40.750799999999998</v>
      </c>
      <c r="G1855" s="174">
        <v>14.014849999999999</v>
      </c>
      <c r="H1855" s="74">
        <v>48.213000000000001</v>
      </c>
      <c r="I1855" s="74">
        <v>1.077</v>
      </c>
      <c r="J1855" s="74">
        <v>15.663</v>
      </c>
      <c r="K1855" s="74">
        <v>0.13100000000000001</v>
      </c>
      <c r="L1855" s="74">
        <v>3.2650000000000001</v>
      </c>
      <c r="M1855" s="74">
        <v>11.076000000000001</v>
      </c>
      <c r="N1855" s="74">
        <v>2.3029999999999999</v>
      </c>
      <c r="O1855" s="74">
        <v>3.6360000000000001</v>
      </c>
      <c r="P1855" s="74">
        <v>9.5000000000000001E-2</v>
      </c>
      <c r="Q1855" s="74">
        <v>0.60899999999999999</v>
      </c>
      <c r="R1855" s="74">
        <v>1.21</v>
      </c>
      <c r="S1855" s="74">
        <v>0</v>
      </c>
      <c r="T1855" s="74">
        <v>0</v>
      </c>
      <c r="U1855" s="74">
        <v>3.2097000000000001E-2</v>
      </c>
      <c r="V1855" s="74">
        <v>5.4518999999999993</v>
      </c>
      <c r="W1855" s="74">
        <v>1.0689998931</v>
      </c>
      <c r="X1855" s="74">
        <v>1151.8616</v>
      </c>
      <c r="Y1855" s="74">
        <v>690</v>
      </c>
      <c r="Z1855" s="74">
        <v>0.29158123269046932</v>
      </c>
      <c r="AA1855" s="74">
        <v>0.70841876730953068</v>
      </c>
      <c r="AB1855" s="74">
        <v>3.07882163206413E-4</v>
      </c>
      <c r="AC1855" s="74">
        <v>3.07882163206413E-4</v>
      </c>
      <c r="AD1855" t="s">
        <v>5810</v>
      </c>
    </row>
    <row r="1856" spans="1:30">
      <c r="A1856" s="165" t="s">
        <v>6000</v>
      </c>
      <c r="C1856" s="165" t="s">
        <v>8444</v>
      </c>
      <c r="D1856" s="169" t="s">
        <v>2941</v>
      </c>
      <c r="E1856" s="169" t="s">
        <v>3300</v>
      </c>
      <c r="F1856" s="174">
        <v>40.750799999999998</v>
      </c>
      <c r="G1856" s="174">
        <v>14.014849999999999</v>
      </c>
      <c r="H1856" s="74">
        <v>49.765500000000003</v>
      </c>
      <c r="I1856" s="74">
        <v>1.1659999999999999</v>
      </c>
      <c r="J1856" s="74">
        <v>16.9145</v>
      </c>
      <c r="K1856" s="74">
        <v>0.13200000000000001</v>
      </c>
      <c r="L1856" s="74">
        <v>4.1630000000000003</v>
      </c>
      <c r="M1856" s="74">
        <v>8.3435000000000006</v>
      </c>
      <c r="N1856" s="74">
        <v>2.8929999999999998</v>
      </c>
      <c r="O1856" s="74">
        <v>3.6234999999999999</v>
      </c>
      <c r="P1856" s="74">
        <v>4.2500000000000003E-2</v>
      </c>
      <c r="Q1856" s="74">
        <v>0.4335</v>
      </c>
      <c r="R1856" s="74">
        <v>1.18</v>
      </c>
      <c r="S1856" s="74">
        <v>0</v>
      </c>
      <c r="T1856" s="74">
        <v>0</v>
      </c>
      <c r="U1856" s="74">
        <v>2.6961499999999999E-2</v>
      </c>
      <c r="V1856" s="74">
        <v>4.8649749999999994</v>
      </c>
      <c r="W1856" s="74">
        <v>0.95391657127499985</v>
      </c>
      <c r="X1856" s="74">
        <v>1106.5020999999999</v>
      </c>
      <c r="Y1856" s="74">
        <v>620</v>
      </c>
      <c r="Z1856" s="74">
        <v>0.30703850756744733</v>
      </c>
      <c r="AA1856" s="74">
        <v>0.69296149243255278</v>
      </c>
      <c r="AB1856" s="74">
        <v>9.5384528034510194E-5</v>
      </c>
      <c r="AC1856" s="74">
        <v>9.5384528034510194E-5</v>
      </c>
      <c r="AD1856" t="s">
        <v>5810</v>
      </c>
    </row>
    <row r="1857" spans="1:30">
      <c r="A1857" s="165" t="s">
        <v>6001</v>
      </c>
      <c r="C1857" s="165" t="s">
        <v>8444</v>
      </c>
      <c r="D1857" s="169" t="s">
        <v>2941</v>
      </c>
      <c r="E1857" s="169" t="s">
        <v>3300</v>
      </c>
      <c r="F1857" s="174">
        <v>40.750799999999998</v>
      </c>
      <c r="G1857" s="174">
        <v>14.014849999999999</v>
      </c>
      <c r="H1857" s="74">
        <v>47.212499999999999</v>
      </c>
      <c r="I1857" s="74">
        <v>0.63400000000000001</v>
      </c>
      <c r="J1857" s="74">
        <v>16.577999999999999</v>
      </c>
      <c r="K1857" s="74">
        <v>0.1055</v>
      </c>
      <c r="L1857" s="74">
        <v>4.6185</v>
      </c>
      <c r="M1857" s="74">
        <v>12.570499999999999</v>
      </c>
      <c r="N1857" s="74">
        <v>2.3134999999999999</v>
      </c>
      <c r="O1857" s="74">
        <v>1.024</v>
      </c>
      <c r="P1857" s="74">
        <v>7.0000000000000007E-2</v>
      </c>
      <c r="Q1857" s="74">
        <v>0.152</v>
      </c>
      <c r="R1857" s="74">
        <v>1.325</v>
      </c>
      <c r="S1857" s="74">
        <v>0</v>
      </c>
      <c r="T1857" s="74">
        <v>0</v>
      </c>
      <c r="U1857" s="74">
        <v>1.21145E-2</v>
      </c>
      <c r="V1857" s="74">
        <v>5.9308749999999986</v>
      </c>
      <c r="W1857" s="74">
        <v>1.1629165503750001</v>
      </c>
      <c r="X1857" s="74">
        <v>1176.6703</v>
      </c>
      <c r="Y1857" s="74">
        <v>450</v>
      </c>
      <c r="Z1857" s="74">
        <v>0.51738511198808035</v>
      </c>
      <c r="AA1857" s="74">
        <v>0.48261488801191971</v>
      </c>
      <c r="AB1857" s="74">
        <v>2.4828654828971762E-4</v>
      </c>
      <c r="AC1857" s="74">
        <v>2.4828654828971762E-4</v>
      </c>
      <c r="AD1857" t="s">
        <v>5810</v>
      </c>
    </row>
    <row r="1858" spans="1:30">
      <c r="A1858" s="165" t="s">
        <v>6002</v>
      </c>
      <c r="C1858" s="165" t="s">
        <v>8444</v>
      </c>
      <c r="D1858" s="169" t="s">
        <v>2941</v>
      </c>
      <c r="E1858" s="169" t="s">
        <v>3300</v>
      </c>
      <c r="F1858" s="174">
        <v>40.750799999999998</v>
      </c>
      <c r="G1858" s="174">
        <v>14.014849999999999</v>
      </c>
      <c r="H1858" s="74">
        <v>47.938000000000002</v>
      </c>
      <c r="I1858" s="74">
        <v>0.37266666700000001</v>
      </c>
      <c r="J1858" s="74">
        <v>16.617999999999999</v>
      </c>
      <c r="K1858" s="74">
        <v>0.115</v>
      </c>
      <c r="L1858" s="74">
        <v>5.2930000000000001</v>
      </c>
      <c r="M1858" s="74">
        <v>13.233333330000001</v>
      </c>
      <c r="N1858" s="74">
        <v>2.145</v>
      </c>
      <c r="O1858" s="74">
        <v>0.48899999999999999</v>
      </c>
      <c r="P1858" s="74">
        <v>0.03</v>
      </c>
      <c r="Q1858" s="74">
        <v>0.173666667</v>
      </c>
      <c r="R1858" s="74">
        <v>1.086666667</v>
      </c>
      <c r="S1858" s="74">
        <v>0</v>
      </c>
      <c r="T1858" s="74">
        <v>0</v>
      </c>
      <c r="U1858" s="74">
        <v>7.4776666670000004E-3</v>
      </c>
      <c r="V1858" s="74">
        <v>5.8086166669499999</v>
      </c>
      <c r="W1858" s="74">
        <v>1.138944330605556</v>
      </c>
      <c r="X1858" s="74">
        <v>1187.673333278</v>
      </c>
      <c r="Y1858" s="74">
        <v>300</v>
      </c>
      <c r="Z1858" s="74">
        <v>0.54028264099424428</v>
      </c>
      <c r="AA1858" s="74">
        <v>0.45971735900575578</v>
      </c>
      <c r="AB1858" s="74">
        <v>5.7976751510460667E-4</v>
      </c>
      <c r="AC1858" s="74">
        <v>5.7976751510460656E-4</v>
      </c>
      <c r="AD1858" t="s">
        <v>5810</v>
      </c>
    </row>
    <row r="1859" spans="1:30">
      <c r="A1859" s="165" t="s">
        <v>6003</v>
      </c>
      <c r="C1859" s="165" t="s">
        <v>8444</v>
      </c>
      <c r="D1859" s="169" t="s">
        <v>2941</v>
      </c>
      <c r="E1859" s="169" t="s">
        <v>3300</v>
      </c>
      <c r="F1859" s="174">
        <v>40.750799999999998</v>
      </c>
      <c r="G1859" s="174">
        <v>14.014849999999999</v>
      </c>
      <c r="H1859" s="74">
        <v>48.281500000000001</v>
      </c>
      <c r="I1859" s="74">
        <v>1.3089999999999999</v>
      </c>
      <c r="J1859" s="74">
        <v>15.617000000000001</v>
      </c>
      <c r="K1859" s="74">
        <v>0.1205</v>
      </c>
      <c r="L1859" s="74">
        <v>4.9215</v>
      </c>
      <c r="M1859" s="74">
        <v>11.218999999999999</v>
      </c>
      <c r="N1859" s="74">
        <v>2.6655000000000002</v>
      </c>
      <c r="O1859" s="74">
        <v>2.0474999999999999</v>
      </c>
      <c r="P1859" s="74">
        <v>6.0000000000000001E-3</v>
      </c>
      <c r="Q1859" s="74">
        <v>0.36449999999999999</v>
      </c>
      <c r="R1859" s="74">
        <v>1.1499999999999999</v>
      </c>
      <c r="S1859" s="74">
        <v>0</v>
      </c>
      <c r="T1859" s="74">
        <v>0</v>
      </c>
      <c r="U1859" s="74">
        <v>6.5341999999999997E-2</v>
      </c>
      <c r="V1859" s="74">
        <v>5.8207999999999993</v>
      </c>
      <c r="W1859" s="74">
        <v>1.1413332192000001</v>
      </c>
      <c r="X1859" s="74">
        <v>1154.2354</v>
      </c>
      <c r="Y1859" s="74">
        <v>1240</v>
      </c>
      <c r="Z1859" s="74">
        <v>0.17140979258122169</v>
      </c>
      <c r="AA1859" s="74">
        <v>0.82859020741877831</v>
      </c>
      <c r="AB1859" s="74">
        <v>2.8890516412863478E-4</v>
      </c>
      <c r="AC1859" s="74">
        <v>2.8890516412863511E-4</v>
      </c>
      <c r="AD1859" t="s">
        <v>5810</v>
      </c>
    </row>
    <row r="1860" spans="1:30">
      <c r="A1860" s="165" t="s">
        <v>6004</v>
      </c>
      <c r="C1860" s="165" t="s">
        <v>8444</v>
      </c>
      <c r="D1860" s="169" t="s">
        <v>2941</v>
      </c>
      <c r="E1860" s="169" t="s">
        <v>3300</v>
      </c>
      <c r="F1860" s="174">
        <v>40.750799999999998</v>
      </c>
      <c r="G1860" s="174">
        <v>14.014849999999999</v>
      </c>
      <c r="H1860" s="74">
        <v>48.146999999999998</v>
      </c>
      <c r="I1860" s="74">
        <v>1.153</v>
      </c>
      <c r="J1860" s="74">
        <v>15.324</v>
      </c>
      <c r="K1860" s="74">
        <v>0.111</v>
      </c>
      <c r="L1860" s="74">
        <v>5.3310000000000004</v>
      </c>
      <c r="M1860" s="74">
        <v>10.614000000000001</v>
      </c>
      <c r="N1860" s="74">
        <v>2.5390000000000001</v>
      </c>
      <c r="O1860" s="74">
        <v>2.7480000000000002</v>
      </c>
      <c r="P1860" s="74">
        <v>0</v>
      </c>
      <c r="Q1860" s="74">
        <v>0.42199999999999999</v>
      </c>
      <c r="R1860" s="74">
        <v>1.1399999999999999</v>
      </c>
      <c r="S1860" s="74">
        <v>0</v>
      </c>
      <c r="T1860" s="74">
        <v>0</v>
      </c>
      <c r="U1860" s="74">
        <v>3.4556000000000003E-2</v>
      </c>
      <c r="V1860" s="74">
        <v>5.7213500000000002</v>
      </c>
      <c r="W1860" s="74">
        <v>1.1218332211499999</v>
      </c>
      <c r="X1860" s="74">
        <v>1144.1923999999999</v>
      </c>
      <c r="Y1860" s="74">
        <v>700</v>
      </c>
      <c r="Z1860" s="74">
        <v>0.27096587292337321</v>
      </c>
      <c r="AA1860" s="74">
        <v>0.72903412707662685</v>
      </c>
      <c r="AB1860" s="74">
        <v>3.352901763236926E-4</v>
      </c>
      <c r="AC1860" s="74">
        <v>3.3529017632369238E-4</v>
      </c>
      <c r="AD1860" t="s">
        <v>5810</v>
      </c>
    </row>
    <row r="1861" spans="1:30">
      <c r="A1861" s="165" t="s">
        <v>6005</v>
      </c>
      <c r="C1861" s="165" t="s">
        <v>8444</v>
      </c>
      <c r="D1861" s="169" t="s">
        <v>2941</v>
      </c>
      <c r="E1861" s="169" t="s">
        <v>3300</v>
      </c>
      <c r="F1861" s="174">
        <v>40.750799999999998</v>
      </c>
      <c r="G1861" s="174">
        <v>14.014849999999999</v>
      </c>
      <c r="H1861" s="74">
        <v>48.055999999999997</v>
      </c>
      <c r="I1861" s="74">
        <v>1.242</v>
      </c>
      <c r="J1861" s="74">
        <v>16.530999999999999</v>
      </c>
      <c r="K1861" s="74">
        <v>7.6999999999999999E-2</v>
      </c>
      <c r="L1861" s="74">
        <v>4.4420000000000002</v>
      </c>
      <c r="M1861" s="74">
        <v>9.2959999999999994</v>
      </c>
      <c r="N1861" s="74">
        <v>2.085</v>
      </c>
      <c r="O1861" s="74">
        <v>3.621</v>
      </c>
      <c r="P1861" s="74">
        <v>0.01</v>
      </c>
      <c r="Q1861" s="74">
        <v>0.60299999999999998</v>
      </c>
      <c r="R1861" s="74">
        <v>1.21</v>
      </c>
      <c r="S1861" s="74">
        <v>0</v>
      </c>
      <c r="T1861" s="74">
        <v>0</v>
      </c>
      <c r="U1861" s="74">
        <v>6.0841999999999993E-2</v>
      </c>
      <c r="V1861" s="74">
        <v>5.9006999999999996</v>
      </c>
      <c r="W1861" s="74">
        <v>1.1569998843</v>
      </c>
      <c r="X1861" s="74">
        <v>1122.3136</v>
      </c>
      <c r="Y1861" s="74">
        <v>1170</v>
      </c>
      <c r="Z1861" s="74">
        <v>0.1997630768482693</v>
      </c>
      <c r="AA1861" s="74">
        <v>0.80023692315173067</v>
      </c>
      <c r="AB1861" s="74">
        <v>2.383824172747535E-4</v>
      </c>
      <c r="AC1861" s="74">
        <v>2.383824172747535E-4</v>
      </c>
      <c r="AD1861" t="s">
        <v>5810</v>
      </c>
    </row>
    <row r="1862" spans="1:30">
      <c r="A1862" s="165" t="s">
        <v>6006</v>
      </c>
      <c r="C1862" s="165" t="s">
        <v>8444</v>
      </c>
      <c r="D1862" s="169" t="s">
        <v>2941</v>
      </c>
      <c r="E1862" s="169" t="s">
        <v>3300</v>
      </c>
      <c r="F1862" s="174">
        <v>40.750799999999998</v>
      </c>
      <c r="G1862" s="174">
        <v>14.014849999999999</v>
      </c>
      <c r="H1862" s="74">
        <v>47.901000000000003</v>
      </c>
      <c r="I1862" s="74">
        <v>1.0089999999999999</v>
      </c>
      <c r="J1862" s="74">
        <v>16.852</v>
      </c>
      <c r="K1862" s="74">
        <v>8.3000000000000004E-2</v>
      </c>
      <c r="L1862" s="74">
        <v>3.91</v>
      </c>
      <c r="M1862" s="74">
        <v>8.2189999999999994</v>
      </c>
      <c r="N1862" s="74">
        <v>2.4830000000000001</v>
      </c>
      <c r="O1862" s="74">
        <v>4.3620000000000001</v>
      </c>
      <c r="P1862" s="74">
        <v>0</v>
      </c>
      <c r="Q1862" s="74">
        <v>0.61799999999999999</v>
      </c>
      <c r="R1862" s="74">
        <v>1.18</v>
      </c>
      <c r="S1862" s="74">
        <v>0</v>
      </c>
      <c r="T1862" s="74">
        <v>0</v>
      </c>
      <c r="U1862" s="74">
        <v>7.5889999999999999E-2</v>
      </c>
      <c r="V1862" s="74">
        <v>6.0604999999999993</v>
      </c>
      <c r="W1862" s="74">
        <v>1.1883332145000001</v>
      </c>
      <c r="X1862" s="74">
        <v>1104.4354000000001</v>
      </c>
      <c r="Y1862" s="74">
        <v>1350</v>
      </c>
      <c r="Z1862" s="74">
        <v>0.16382890987800541</v>
      </c>
      <c r="AA1862" s="74">
        <v>0.83617109012199464</v>
      </c>
      <c r="AB1862" s="74">
        <v>5.090508539932376E-4</v>
      </c>
      <c r="AC1862" s="74">
        <v>5.0905085399323728E-4</v>
      </c>
      <c r="AD1862" t="s">
        <v>5810</v>
      </c>
    </row>
    <row r="1863" spans="1:30">
      <c r="A1863" s="165" t="s">
        <v>6007</v>
      </c>
      <c r="C1863" s="165" t="s">
        <v>8444</v>
      </c>
      <c r="D1863" s="169" t="s">
        <v>2941</v>
      </c>
      <c r="E1863" s="169" t="s">
        <v>3300</v>
      </c>
      <c r="F1863" s="174">
        <v>40.750799999999998</v>
      </c>
      <c r="G1863" s="174">
        <v>14.014849999999999</v>
      </c>
      <c r="H1863" s="74">
        <v>48.137999999999998</v>
      </c>
      <c r="I1863" s="74">
        <v>1.071</v>
      </c>
      <c r="J1863" s="74">
        <v>17</v>
      </c>
      <c r="K1863" s="74">
        <v>0.14099999999999999</v>
      </c>
      <c r="L1863" s="74">
        <v>3.9</v>
      </c>
      <c r="M1863" s="74">
        <v>7.593</v>
      </c>
      <c r="N1863" s="74">
        <v>2.7040000000000002</v>
      </c>
      <c r="O1863" s="74">
        <v>4.4080000000000004</v>
      </c>
      <c r="P1863" s="74">
        <v>2E-3</v>
      </c>
      <c r="Q1863" s="74">
        <v>0.67700000000000005</v>
      </c>
      <c r="R1863" s="74">
        <v>1.21</v>
      </c>
      <c r="S1863" s="74">
        <v>0</v>
      </c>
      <c r="T1863" s="74">
        <v>0</v>
      </c>
      <c r="U1863" s="74">
        <v>8.7016999999999997E-2</v>
      </c>
      <c r="V1863" s="74">
        <v>6.1166</v>
      </c>
      <c r="W1863" s="74">
        <v>1.1993332134000001</v>
      </c>
      <c r="X1863" s="74">
        <v>1094.0437999999999</v>
      </c>
      <c r="Y1863" s="74">
        <v>1520</v>
      </c>
      <c r="Z1863" s="74">
        <v>0.1540282768377208</v>
      </c>
      <c r="AA1863" s="74">
        <v>0.8459717231622792</v>
      </c>
      <c r="AB1863" s="74">
        <v>2.6355214273847329E-4</v>
      </c>
      <c r="AC1863" s="74">
        <v>2.6355214273847318E-4</v>
      </c>
      <c r="AD1863" t="s">
        <v>5810</v>
      </c>
    </row>
    <row r="1864" spans="1:30">
      <c r="A1864" s="165" t="s">
        <v>6008</v>
      </c>
      <c r="C1864" s="165" t="s">
        <v>8444</v>
      </c>
      <c r="D1864" s="169" t="s">
        <v>2941</v>
      </c>
      <c r="E1864" s="169" t="s">
        <v>3300</v>
      </c>
      <c r="F1864" s="174">
        <v>40.750799999999998</v>
      </c>
      <c r="G1864" s="174">
        <v>14.014849999999999</v>
      </c>
      <c r="H1864" s="74">
        <v>48.03</v>
      </c>
      <c r="I1864" s="74">
        <v>1.1160000000000001</v>
      </c>
      <c r="J1864" s="74">
        <v>16.859000000000002</v>
      </c>
      <c r="K1864" s="74">
        <v>0.16500000000000001</v>
      </c>
      <c r="L1864" s="74">
        <v>4.1349999999999998</v>
      </c>
      <c r="M1864" s="74">
        <v>7.4610000000000003</v>
      </c>
      <c r="N1864" s="74">
        <v>2.738</v>
      </c>
      <c r="O1864" s="74">
        <v>4.4290000000000003</v>
      </c>
      <c r="P1864" s="74">
        <v>0</v>
      </c>
      <c r="Q1864" s="74">
        <v>0.77900000000000003</v>
      </c>
      <c r="R1864" s="74">
        <v>1.2</v>
      </c>
      <c r="S1864" s="74">
        <v>0</v>
      </c>
      <c r="T1864" s="74">
        <v>0</v>
      </c>
      <c r="U1864" s="74">
        <v>8.4747000000000003E-2</v>
      </c>
      <c r="V1864" s="74">
        <v>6.4021999999999997</v>
      </c>
      <c r="W1864" s="74">
        <v>1.2553332077999999</v>
      </c>
      <c r="X1864" s="74">
        <v>1091.8525999999999</v>
      </c>
      <c r="Y1864" s="74">
        <v>1450</v>
      </c>
      <c r="Z1864" s="74">
        <v>0.15955838242773329</v>
      </c>
      <c r="AA1864" s="74">
        <v>0.84044161757226676</v>
      </c>
      <c r="AB1864" s="74">
        <v>1.8006543216865769E-4</v>
      </c>
      <c r="AC1864" s="74">
        <v>1.8006543216865769E-4</v>
      </c>
      <c r="AD1864" t="s">
        <v>5810</v>
      </c>
    </row>
    <row r="1865" spans="1:30">
      <c r="A1865" s="165" t="s">
        <v>6009</v>
      </c>
      <c r="C1865" s="165" t="s">
        <v>8444</v>
      </c>
      <c r="D1865" s="169" t="s">
        <v>2941</v>
      </c>
      <c r="E1865" s="169" t="s">
        <v>3300</v>
      </c>
      <c r="F1865" s="174">
        <v>40.750799999999998</v>
      </c>
      <c r="G1865" s="174">
        <v>14.014849999999999</v>
      </c>
      <c r="H1865" s="74">
        <v>47.993000000000002</v>
      </c>
      <c r="I1865" s="74">
        <v>1.2010000000000001</v>
      </c>
      <c r="J1865" s="74">
        <v>17.026</v>
      </c>
      <c r="K1865" s="74">
        <v>0.14299999999999999</v>
      </c>
      <c r="L1865" s="74">
        <v>3.669</v>
      </c>
      <c r="M1865" s="74">
        <v>7.4779999999999998</v>
      </c>
      <c r="N1865" s="74">
        <v>2.4649999999999999</v>
      </c>
      <c r="O1865" s="74">
        <v>4.45</v>
      </c>
      <c r="P1865" s="74">
        <v>0</v>
      </c>
      <c r="Q1865" s="74">
        <v>0.751</v>
      </c>
      <c r="R1865" s="74">
        <v>1.1399999999999999</v>
      </c>
      <c r="S1865" s="74">
        <v>0</v>
      </c>
      <c r="T1865" s="74">
        <v>0</v>
      </c>
      <c r="U1865" s="74">
        <v>5.2363E-2</v>
      </c>
      <c r="V1865" s="74">
        <v>5.7961499999999999</v>
      </c>
      <c r="W1865" s="74">
        <v>1.13649988635</v>
      </c>
      <c r="X1865" s="74">
        <v>1092.1348</v>
      </c>
      <c r="Y1865" s="74">
        <v>1010</v>
      </c>
      <c r="Z1865" s="74">
        <v>0.20020006996649831</v>
      </c>
      <c r="AA1865" s="74">
        <v>0.79979993003350169</v>
      </c>
      <c r="AB1865" s="74">
        <v>2.5018349728767139E-5</v>
      </c>
      <c r="AC1865" s="74">
        <v>2.5018349728767129E-5</v>
      </c>
      <c r="AD1865" t="s">
        <v>5810</v>
      </c>
    </row>
    <row r="1866" spans="1:30">
      <c r="A1866" s="165" t="s">
        <v>6010</v>
      </c>
      <c r="C1866" s="165" t="s">
        <v>8444</v>
      </c>
      <c r="D1866" s="169" t="s">
        <v>2941</v>
      </c>
      <c r="E1866" s="169" t="s">
        <v>3300</v>
      </c>
      <c r="F1866" s="174">
        <v>40.750799999999998</v>
      </c>
      <c r="G1866" s="174">
        <v>14.014849999999999</v>
      </c>
      <c r="H1866" s="74">
        <v>47.624000000000002</v>
      </c>
      <c r="I1866" s="74">
        <v>1.133</v>
      </c>
      <c r="J1866" s="74">
        <v>15.519</v>
      </c>
      <c r="K1866" s="74">
        <v>0.13800000000000001</v>
      </c>
      <c r="L1866" s="74">
        <v>4.3940000000000001</v>
      </c>
      <c r="M1866" s="74">
        <v>10.563000000000001</v>
      </c>
      <c r="N1866" s="74">
        <v>2.3519999999999999</v>
      </c>
      <c r="O1866" s="74">
        <v>3.7639999999999998</v>
      </c>
      <c r="P1866" s="74">
        <v>3.6999999999999998E-2</v>
      </c>
      <c r="Q1866" s="74">
        <v>0.49299999999999999</v>
      </c>
      <c r="R1866" s="74">
        <v>1.0900000000000001</v>
      </c>
      <c r="S1866" s="74">
        <v>0</v>
      </c>
      <c r="T1866" s="74">
        <v>0</v>
      </c>
      <c r="U1866" s="74">
        <v>5.9397000000000012E-2</v>
      </c>
      <c r="V1866" s="74">
        <v>4.6656499999999994</v>
      </c>
      <c r="W1866" s="74">
        <v>0.91483324184999992</v>
      </c>
      <c r="X1866" s="74">
        <v>1143.3458000000001</v>
      </c>
      <c r="Y1866" s="74">
        <v>1060</v>
      </c>
      <c r="Z1866" s="74">
        <v>0.1699170079629656</v>
      </c>
      <c r="AA1866" s="74">
        <v>0.8300829920370344</v>
      </c>
      <c r="AB1866" s="74">
        <v>5.0753900520387832E-5</v>
      </c>
      <c r="AC1866" s="74">
        <v>5.0753900520387819E-5</v>
      </c>
      <c r="AD1866" t="s">
        <v>5810</v>
      </c>
    </row>
    <row r="1867" spans="1:30">
      <c r="A1867" s="165" t="s">
        <v>6011</v>
      </c>
      <c r="C1867" s="165" t="s">
        <v>8444</v>
      </c>
      <c r="D1867" s="169" t="s">
        <v>2941</v>
      </c>
      <c r="E1867" s="169" t="s">
        <v>3300</v>
      </c>
      <c r="F1867" s="174">
        <v>40.750799999999998</v>
      </c>
      <c r="G1867" s="174">
        <v>14.014849999999999</v>
      </c>
      <c r="H1867" s="74">
        <v>47.628</v>
      </c>
      <c r="I1867" s="74">
        <v>1.302</v>
      </c>
      <c r="J1867" s="74">
        <v>15.648</v>
      </c>
      <c r="K1867" s="74">
        <v>7.6999999999999999E-2</v>
      </c>
      <c r="L1867" s="74">
        <v>4.5279999999999996</v>
      </c>
      <c r="M1867" s="74">
        <v>9.0020000000000007</v>
      </c>
      <c r="N1867" s="74">
        <v>2.5470000000000002</v>
      </c>
      <c r="O1867" s="74">
        <v>3.6110000000000002</v>
      </c>
      <c r="P1867" s="74">
        <v>0.02</v>
      </c>
      <c r="Q1867" s="74">
        <v>0.61599999999999999</v>
      </c>
      <c r="R1867" s="74">
        <v>1.1399999999999999</v>
      </c>
      <c r="S1867" s="74">
        <v>0</v>
      </c>
      <c r="T1867" s="74">
        <v>0</v>
      </c>
      <c r="U1867" s="74">
        <v>3.4271000000000003E-2</v>
      </c>
      <c r="V1867" s="74">
        <v>7.0184499999999996</v>
      </c>
      <c r="W1867" s="74">
        <v>1.37616652905</v>
      </c>
      <c r="X1867" s="74">
        <v>1117.4331999999999</v>
      </c>
      <c r="Y1867" s="74">
        <v>670</v>
      </c>
      <c r="Z1867" s="74">
        <v>0.28782200880221048</v>
      </c>
      <c r="AA1867" s="74">
        <v>0.71217799119778946</v>
      </c>
      <c r="AB1867" s="74">
        <v>3.5671457620512848E-4</v>
      </c>
      <c r="AC1867" s="74">
        <v>3.5671457620512859E-4</v>
      </c>
      <c r="AD1867" t="s">
        <v>5810</v>
      </c>
    </row>
    <row r="1868" spans="1:30">
      <c r="A1868" s="165" t="s">
        <v>6012</v>
      </c>
      <c r="C1868" s="165" t="s">
        <v>8444</v>
      </c>
      <c r="D1868" s="169" t="s">
        <v>2941</v>
      </c>
      <c r="E1868" s="169" t="s">
        <v>3300</v>
      </c>
      <c r="F1868" s="174">
        <v>40.750799999999998</v>
      </c>
      <c r="G1868" s="174">
        <v>14.014849999999999</v>
      </c>
      <c r="H1868" s="74">
        <v>48.283000000000001</v>
      </c>
      <c r="I1868" s="74">
        <v>1.2889999999999999</v>
      </c>
      <c r="J1868" s="74">
        <v>16.478999999999999</v>
      </c>
      <c r="K1868" s="74">
        <v>0.14899999999999999</v>
      </c>
      <c r="L1868" s="74">
        <v>4.1070000000000002</v>
      </c>
      <c r="M1868" s="74">
        <v>6.8869999999999996</v>
      </c>
      <c r="N1868" s="74">
        <v>2.8290000000000002</v>
      </c>
      <c r="O1868" s="74">
        <v>4.5289999999999999</v>
      </c>
      <c r="P1868" s="74">
        <v>0</v>
      </c>
      <c r="Q1868" s="74">
        <v>0.78400000000000003</v>
      </c>
      <c r="R1868" s="74">
        <v>1.18</v>
      </c>
      <c r="S1868" s="74">
        <v>0</v>
      </c>
      <c r="T1868" s="74">
        <v>0</v>
      </c>
      <c r="U1868" s="74">
        <v>2.2839000000000002E-2</v>
      </c>
      <c r="V1868" s="74">
        <v>7.4391999999999996</v>
      </c>
      <c r="W1868" s="74">
        <v>1.4586665208</v>
      </c>
      <c r="X1868" s="74">
        <v>1082.3242</v>
      </c>
      <c r="Y1868" s="74">
        <v>500</v>
      </c>
      <c r="Z1868" s="74">
        <v>0.38821979380031812</v>
      </c>
      <c r="AA1868" s="74">
        <v>0.61178020619968188</v>
      </c>
      <c r="AB1868" s="74">
        <v>7.8158728707742123E-4</v>
      </c>
      <c r="AC1868" s="74">
        <v>7.8158728707742112E-4</v>
      </c>
      <c r="AD1868" t="s">
        <v>5810</v>
      </c>
    </row>
    <row r="1869" spans="1:30">
      <c r="A1869" s="165" t="s">
        <v>6013</v>
      </c>
      <c r="C1869" s="165" t="s">
        <v>8444</v>
      </c>
      <c r="D1869" s="169" t="s">
        <v>2941</v>
      </c>
      <c r="E1869" s="169" t="s">
        <v>3300</v>
      </c>
      <c r="F1869" s="174">
        <v>40.750799999999998</v>
      </c>
      <c r="G1869" s="174">
        <v>14.014849999999999</v>
      </c>
      <c r="H1869" s="74">
        <v>48.665999999999997</v>
      </c>
      <c r="I1869" s="74">
        <v>1.1975</v>
      </c>
      <c r="J1869" s="74">
        <v>16.843</v>
      </c>
      <c r="K1869" s="74">
        <v>5.2999999999999999E-2</v>
      </c>
      <c r="L1869" s="74">
        <v>4.6529999999999996</v>
      </c>
      <c r="M1869" s="74">
        <v>11.6135</v>
      </c>
      <c r="N1869" s="74">
        <v>2.0554999999999999</v>
      </c>
      <c r="O1869" s="74">
        <v>3.7185000000000001</v>
      </c>
      <c r="P1869" s="74">
        <v>3.1E-2</v>
      </c>
      <c r="Q1869" s="74">
        <v>0.50849999999999995</v>
      </c>
      <c r="R1869" s="74">
        <v>1.07</v>
      </c>
      <c r="S1869" s="74">
        <v>0</v>
      </c>
      <c r="T1869" s="74">
        <v>0</v>
      </c>
      <c r="U1869" s="74">
        <v>2.9485000000000001E-2</v>
      </c>
      <c r="V1869" s="74">
        <v>5.9363999999999999</v>
      </c>
      <c r="W1869" s="74">
        <v>1.1639998836000001</v>
      </c>
      <c r="X1869" s="74">
        <v>1160.7841000000001</v>
      </c>
      <c r="Y1869" s="74">
        <v>610</v>
      </c>
      <c r="Z1869" s="74">
        <v>0.27978529780737671</v>
      </c>
      <c r="AA1869" s="74">
        <v>0.72021470219262329</v>
      </c>
      <c r="AB1869" s="74">
        <v>5.8218964366443316E-4</v>
      </c>
      <c r="AC1869" s="74">
        <v>5.8218964366443316E-4</v>
      </c>
      <c r="AD1869" t="s">
        <v>5810</v>
      </c>
    </row>
    <row r="1870" spans="1:30">
      <c r="A1870" s="165" t="s">
        <v>6014</v>
      </c>
      <c r="C1870" s="165" t="s">
        <v>8444</v>
      </c>
      <c r="D1870" s="169" t="s">
        <v>2941</v>
      </c>
      <c r="E1870" s="169" t="s">
        <v>3300</v>
      </c>
      <c r="F1870" s="174">
        <v>40.750799999999998</v>
      </c>
      <c r="G1870" s="174">
        <v>14.014849999999999</v>
      </c>
      <c r="H1870" s="74">
        <v>48.042999999999999</v>
      </c>
      <c r="I1870" s="74">
        <v>1.3149999999999999</v>
      </c>
      <c r="J1870" s="74">
        <v>17.759</v>
      </c>
      <c r="K1870" s="74">
        <v>6.8000000000000005E-2</v>
      </c>
      <c r="L1870" s="74">
        <v>4.431</v>
      </c>
      <c r="M1870" s="74">
        <v>10.522</v>
      </c>
      <c r="N1870" s="74">
        <v>2.2679999999999998</v>
      </c>
      <c r="O1870" s="74">
        <v>4.0019999999999998</v>
      </c>
      <c r="P1870" s="74">
        <v>0</v>
      </c>
      <c r="Q1870" s="74">
        <v>0.66700000000000004</v>
      </c>
      <c r="R1870" s="74">
        <v>1.1299999999999999</v>
      </c>
      <c r="S1870" s="74">
        <v>0</v>
      </c>
      <c r="T1870" s="74">
        <v>0</v>
      </c>
      <c r="U1870" s="74">
        <v>8.3579999999999991E-3</v>
      </c>
      <c r="V1870" s="74">
        <v>5.6295500000000001</v>
      </c>
      <c r="W1870" s="74">
        <v>1.1038332229500001</v>
      </c>
      <c r="X1870" s="74">
        <v>1142.6651999999999</v>
      </c>
      <c r="Y1870" s="74">
        <v>290</v>
      </c>
      <c r="Z1870" s="74">
        <v>0.59048603543559608</v>
      </c>
      <c r="AA1870" s="74">
        <v>0.40951396456440392</v>
      </c>
      <c r="AB1870" s="74">
        <v>8.3865438814276195E-4</v>
      </c>
      <c r="AC1870" s="74">
        <v>8.3865438814276162E-4</v>
      </c>
      <c r="AD1870" t="s">
        <v>5810</v>
      </c>
    </row>
    <row r="1871" spans="1:30">
      <c r="A1871" s="165" t="s">
        <v>6015</v>
      </c>
      <c r="C1871" s="165" t="s">
        <v>8444</v>
      </c>
      <c r="D1871" s="169" t="s">
        <v>2941</v>
      </c>
      <c r="E1871" s="169" t="s">
        <v>3300</v>
      </c>
      <c r="F1871" s="174">
        <v>40.750799999999998</v>
      </c>
      <c r="G1871" s="174">
        <v>14.014849999999999</v>
      </c>
      <c r="H1871" s="74">
        <v>49.031500000000001</v>
      </c>
      <c r="I1871" s="74">
        <v>1.4770000000000001</v>
      </c>
      <c r="J1871" s="74">
        <v>16.0015</v>
      </c>
      <c r="K1871" s="74">
        <v>0.14099999999999999</v>
      </c>
      <c r="L1871" s="74">
        <v>5.3440000000000003</v>
      </c>
      <c r="M1871" s="74">
        <v>12.007999999999999</v>
      </c>
      <c r="N1871" s="74">
        <v>2.6974999999999998</v>
      </c>
      <c r="O1871" s="74">
        <v>1.595</v>
      </c>
      <c r="P1871" s="74">
        <v>2.7E-2</v>
      </c>
      <c r="Q1871" s="74">
        <v>0.32800000000000001</v>
      </c>
      <c r="R1871" s="74">
        <v>1</v>
      </c>
      <c r="S1871" s="74">
        <v>0</v>
      </c>
      <c r="T1871" s="74">
        <v>0</v>
      </c>
      <c r="U1871" s="74">
        <v>4.5659500000000013E-2</v>
      </c>
      <c r="V1871" s="74">
        <v>7.3287000000000004</v>
      </c>
      <c r="W1871" s="74">
        <v>1.4369998562999999</v>
      </c>
      <c r="X1871" s="74">
        <v>1167.3327999999999</v>
      </c>
      <c r="Y1871" s="74">
        <v>880</v>
      </c>
      <c r="Z1871" s="74">
        <v>0.1907114975079035</v>
      </c>
      <c r="AA1871" s="74">
        <v>0.8092885024920965</v>
      </c>
      <c r="AB1871" s="74">
        <v>6.2305357269503445E-4</v>
      </c>
      <c r="AC1871" s="74">
        <v>6.2305357269503445E-4</v>
      </c>
      <c r="AD1871" t="s">
        <v>5810</v>
      </c>
    </row>
    <row r="1872" spans="1:30">
      <c r="A1872" s="165" t="s">
        <v>6016</v>
      </c>
      <c r="C1872" s="165" t="s">
        <v>8444</v>
      </c>
      <c r="D1872" s="169" t="s">
        <v>2941</v>
      </c>
      <c r="E1872" s="169" t="s">
        <v>3300</v>
      </c>
      <c r="F1872" s="174">
        <v>40.750799999999998</v>
      </c>
      <c r="G1872" s="174">
        <v>14.014849999999999</v>
      </c>
      <c r="H1872" s="74">
        <v>49.774000000000001</v>
      </c>
      <c r="I1872" s="74">
        <v>1.1519999999999999</v>
      </c>
      <c r="J1872" s="74">
        <v>17.754000000000001</v>
      </c>
      <c r="K1872" s="74">
        <v>0.155</v>
      </c>
      <c r="L1872" s="74">
        <v>3.5470000000000002</v>
      </c>
      <c r="M1872" s="74">
        <v>10.355</v>
      </c>
      <c r="N1872" s="74">
        <v>2.5819999999999999</v>
      </c>
      <c r="O1872" s="74">
        <v>3.2410000000000001</v>
      </c>
      <c r="P1872" s="74">
        <v>2.7E-2</v>
      </c>
      <c r="Q1872" s="74">
        <v>0.38900000000000001</v>
      </c>
      <c r="R1872" s="74">
        <v>1.23</v>
      </c>
      <c r="S1872" s="74">
        <v>0</v>
      </c>
      <c r="T1872" s="74">
        <v>0</v>
      </c>
      <c r="U1872" s="74">
        <v>5.2162E-2</v>
      </c>
      <c r="V1872" s="74">
        <v>6.6946000000000003</v>
      </c>
      <c r="W1872" s="74">
        <v>1.3126665354</v>
      </c>
      <c r="X1872" s="74">
        <v>1139.893</v>
      </c>
      <c r="Y1872" s="74">
        <v>1070</v>
      </c>
      <c r="Z1872" s="74">
        <v>0.21733151757738309</v>
      </c>
      <c r="AA1872" s="74">
        <v>0.78266848242261688</v>
      </c>
      <c r="AB1872" s="74">
        <v>2.2142250949648529E-4</v>
      </c>
      <c r="AC1872" s="74">
        <v>2.2142250949648529E-4</v>
      </c>
      <c r="AD1872" t="s">
        <v>5810</v>
      </c>
    </row>
    <row r="1873" spans="1:30">
      <c r="A1873" s="165" t="s">
        <v>6017</v>
      </c>
      <c r="C1873" s="165" t="s">
        <v>8444</v>
      </c>
      <c r="D1873" s="169" t="s">
        <v>2941</v>
      </c>
      <c r="E1873" s="169" t="s">
        <v>3300</v>
      </c>
      <c r="F1873" s="174">
        <v>40.750799999999998</v>
      </c>
      <c r="G1873" s="174">
        <v>14.014849999999999</v>
      </c>
      <c r="H1873" s="74">
        <v>47.363</v>
      </c>
      <c r="I1873" s="74">
        <v>1.0029999999999999</v>
      </c>
      <c r="J1873" s="74">
        <v>17.556000000000001</v>
      </c>
      <c r="K1873" s="74">
        <v>0.183</v>
      </c>
      <c r="L1873" s="74">
        <v>4.2370000000000001</v>
      </c>
      <c r="M1873" s="74">
        <v>10.827999999999999</v>
      </c>
      <c r="N1873" s="74">
        <v>2.2610000000000001</v>
      </c>
      <c r="O1873" s="74">
        <v>3.2719999999999998</v>
      </c>
      <c r="P1873" s="74">
        <v>0.01</v>
      </c>
      <c r="Q1873" s="74">
        <v>0.61499999999999999</v>
      </c>
      <c r="R1873" s="74">
        <v>1.22</v>
      </c>
      <c r="S1873" s="74">
        <v>0</v>
      </c>
      <c r="T1873" s="74">
        <v>0</v>
      </c>
      <c r="U1873" s="74">
        <v>4.1075E-2</v>
      </c>
      <c r="V1873" s="74">
        <v>6.6784499999999998</v>
      </c>
      <c r="W1873" s="74">
        <v>1.3094998690499999</v>
      </c>
      <c r="X1873" s="74">
        <v>1147.7447999999999</v>
      </c>
      <c r="Y1873" s="74">
        <v>860</v>
      </c>
      <c r="Z1873" s="74">
        <v>0.26375756856533822</v>
      </c>
      <c r="AA1873" s="74">
        <v>0.73624243143466173</v>
      </c>
      <c r="AB1873" s="74">
        <v>9.014706346295851E-5</v>
      </c>
      <c r="AC1873" s="74">
        <v>9.0147063462958551E-5</v>
      </c>
      <c r="AD1873" t="s">
        <v>5810</v>
      </c>
    </row>
    <row r="1874" spans="1:30">
      <c r="A1874" s="165" t="s">
        <v>6018</v>
      </c>
      <c r="C1874" s="165" t="s">
        <v>8444</v>
      </c>
      <c r="D1874" s="169" t="s">
        <v>2941</v>
      </c>
      <c r="E1874" s="169" t="s">
        <v>3300</v>
      </c>
      <c r="F1874" s="174">
        <v>40.750799999999998</v>
      </c>
      <c r="G1874" s="174">
        <v>14.014849999999999</v>
      </c>
      <c r="H1874" s="74">
        <v>47.851999999999997</v>
      </c>
      <c r="I1874" s="74">
        <v>1.2949999999999999</v>
      </c>
      <c r="J1874" s="74">
        <v>18.22</v>
      </c>
      <c r="K1874" s="74">
        <v>0.19700000000000001</v>
      </c>
      <c r="L1874" s="74">
        <v>3.7629999999999999</v>
      </c>
      <c r="M1874" s="74">
        <v>10.571</v>
      </c>
      <c r="N1874" s="74">
        <v>2.3839999999999999</v>
      </c>
      <c r="O1874" s="74">
        <v>3.19</v>
      </c>
      <c r="P1874" s="74">
        <v>7.0000000000000001E-3</v>
      </c>
      <c r="Q1874" s="74">
        <v>0.54800000000000004</v>
      </c>
      <c r="R1874" s="74">
        <v>1.38</v>
      </c>
      <c r="S1874" s="74">
        <v>0</v>
      </c>
      <c r="T1874" s="74">
        <v>0</v>
      </c>
      <c r="U1874" s="74">
        <v>5.0918999999999999E-2</v>
      </c>
      <c r="V1874" s="74">
        <v>6.5611499999999996</v>
      </c>
      <c r="W1874" s="74">
        <v>1.28649987135</v>
      </c>
      <c r="X1874" s="74">
        <v>1143.4785999999999</v>
      </c>
      <c r="Y1874" s="74">
        <v>1080</v>
      </c>
      <c r="Z1874" s="74">
        <v>0.26911006642037988</v>
      </c>
      <c r="AA1874" s="74">
        <v>0.73088993357962018</v>
      </c>
      <c r="AB1874" s="74">
        <v>5.2073481756500226E-4</v>
      </c>
      <c r="AC1874" s="74">
        <v>5.2073481756500248E-4</v>
      </c>
      <c r="AD1874" t="s">
        <v>5810</v>
      </c>
    </row>
    <row r="1875" spans="1:30">
      <c r="A1875" s="165" t="s">
        <v>6019</v>
      </c>
      <c r="C1875" s="165" t="s">
        <v>8444</v>
      </c>
      <c r="D1875" s="169" t="s">
        <v>2941</v>
      </c>
      <c r="E1875" s="169" t="s">
        <v>3300</v>
      </c>
      <c r="F1875" s="174">
        <v>40.750799999999998</v>
      </c>
      <c r="G1875" s="174">
        <v>14.014849999999999</v>
      </c>
      <c r="H1875" s="74">
        <v>50.536999999999999</v>
      </c>
      <c r="I1875" s="74">
        <v>1.1819999999999999</v>
      </c>
      <c r="J1875" s="74">
        <v>17.9635</v>
      </c>
      <c r="K1875" s="74">
        <v>0.111</v>
      </c>
      <c r="L1875" s="74">
        <v>4.0335000000000001</v>
      </c>
      <c r="M1875" s="74">
        <v>9.2100000000000009</v>
      </c>
      <c r="N1875" s="74">
        <v>2.6265000000000001</v>
      </c>
      <c r="O1875" s="74">
        <v>3.8035000000000001</v>
      </c>
      <c r="P1875" s="74">
        <v>1.8499999999999999E-2</v>
      </c>
      <c r="Q1875" s="74">
        <v>0.52849999999999997</v>
      </c>
      <c r="R1875" s="74">
        <v>1.2150000000000001</v>
      </c>
      <c r="S1875" s="74">
        <v>0</v>
      </c>
      <c r="T1875" s="74">
        <v>0</v>
      </c>
      <c r="U1875" s="74">
        <v>1.6115000000000001E-2</v>
      </c>
      <c r="V1875" s="74">
        <v>5.3184499999999986</v>
      </c>
      <c r="W1875" s="74">
        <v>1.04283322905</v>
      </c>
      <c r="X1875" s="74">
        <v>1120.886</v>
      </c>
      <c r="Y1875" s="74">
        <v>450</v>
      </c>
      <c r="Z1875" s="74">
        <v>0.43472519925747022</v>
      </c>
      <c r="AA1875" s="74">
        <v>0.56527480074252978</v>
      </c>
      <c r="AB1875" s="74">
        <v>4.7447357824456789E-4</v>
      </c>
      <c r="AC1875" s="74">
        <v>4.7447357824456778E-4</v>
      </c>
      <c r="AD1875" t="s">
        <v>5810</v>
      </c>
    </row>
    <row r="1876" spans="1:30">
      <c r="A1876" s="165" t="s">
        <v>6020</v>
      </c>
      <c r="C1876" s="165" t="s">
        <v>8444</v>
      </c>
      <c r="D1876" s="169" t="s">
        <v>2941</v>
      </c>
      <c r="E1876" s="169" t="s">
        <v>3300</v>
      </c>
      <c r="F1876" s="174">
        <v>40.750799999999998</v>
      </c>
      <c r="G1876" s="174">
        <v>14.014849999999999</v>
      </c>
      <c r="H1876" s="74">
        <v>48.162999999999997</v>
      </c>
      <c r="I1876" s="74">
        <v>1.181</v>
      </c>
      <c r="J1876" s="74">
        <v>17.478000000000002</v>
      </c>
      <c r="K1876" s="74">
        <v>0.183</v>
      </c>
      <c r="L1876" s="74">
        <v>4.8929999999999998</v>
      </c>
      <c r="M1876" s="74">
        <v>9.2789999999999999</v>
      </c>
      <c r="N1876" s="74">
        <v>2.52</v>
      </c>
      <c r="O1876" s="74">
        <v>4.1109999999999998</v>
      </c>
      <c r="P1876" s="74">
        <v>0</v>
      </c>
      <c r="Q1876" s="74">
        <v>0.69899999999999995</v>
      </c>
      <c r="R1876" s="74">
        <v>1.0900000000000001</v>
      </c>
      <c r="S1876" s="74">
        <v>0</v>
      </c>
      <c r="T1876" s="74">
        <v>0</v>
      </c>
      <c r="U1876" s="74">
        <v>1.4463999999999999E-2</v>
      </c>
      <c r="V1876" s="74">
        <v>6.9223999999999997</v>
      </c>
      <c r="W1876" s="74">
        <v>1.3573331976</v>
      </c>
      <c r="X1876" s="74">
        <v>1122.0314000000001</v>
      </c>
      <c r="Y1876" s="74">
        <v>370</v>
      </c>
      <c r="Z1876" s="74">
        <v>0.44926598055887967</v>
      </c>
      <c r="AA1876" s="74">
        <v>0.55073401944112021</v>
      </c>
      <c r="AB1876" s="74">
        <v>6.9727089916322087E-5</v>
      </c>
      <c r="AC1876" s="74">
        <v>6.9727089916322074E-5</v>
      </c>
      <c r="AD1876" t="s">
        <v>5810</v>
      </c>
    </row>
    <row r="1877" spans="1:30">
      <c r="A1877" s="165" t="s">
        <v>6021</v>
      </c>
      <c r="C1877" s="165" t="s">
        <v>8444</v>
      </c>
      <c r="D1877" s="169" t="s">
        <v>2941</v>
      </c>
      <c r="E1877" s="169" t="s">
        <v>3300</v>
      </c>
      <c r="F1877" s="174">
        <v>40.750799999999998</v>
      </c>
      <c r="G1877" s="174">
        <v>14.014849999999999</v>
      </c>
      <c r="H1877" s="74">
        <v>48.261000000000003</v>
      </c>
      <c r="I1877" s="74">
        <v>1.845</v>
      </c>
      <c r="J1877" s="74">
        <v>18.131</v>
      </c>
      <c r="K1877" s="74">
        <v>5.8000000000000003E-2</v>
      </c>
      <c r="L1877" s="74">
        <v>3.47</v>
      </c>
      <c r="M1877" s="74">
        <v>12.407999999999999</v>
      </c>
      <c r="N1877" s="74">
        <v>2.3879999999999999</v>
      </c>
      <c r="O1877" s="74">
        <v>2.8239999999999998</v>
      </c>
      <c r="P1877" s="74">
        <v>2.1999999999999999E-2</v>
      </c>
      <c r="Q1877" s="74">
        <v>0.46400000000000002</v>
      </c>
      <c r="R1877" s="74">
        <v>1.1100000000000001</v>
      </c>
      <c r="S1877" s="74">
        <v>0</v>
      </c>
      <c r="T1877" s="74">
        <v>0</v>
      </c>
      <c r="U1877" s="74">
        <v>3.0461999999999999E-2</v>
      </c>
      <c r="V1877" s="74">
        <v>4.8424500000000004</v>
      </c>
      <c r="W1877" s="74">
        <v>0.94949990505000004</v>
      </c>
      <c r="X1877" s="74">
        <v>1173.9728</v>
      </c>
      <c r="Y1877" s="74">
        <v>700</v>
      </c>
      <c r="Z1877" s="74">
        <v>0.26896394784504968</v>
      </c>
      <c r="AA1877" s="74">
        <v>0.73103605215495027</v>
      </c>
      <c r="AB1877" s="74">
        <v>3.4901326778839521E-4</v>
      </c>
      <c r="AC1877" s="74">
        <v>3.4901326778839542E-4</v>
      </c>
      <c r="AD1877" t="s">
        <v>5810</v>
      </c>
    </row>
    <row r="1878" spans="1:30">
      <c r="A1878" s="165" t="s">
        <v>6022</v>
      </c>
      <c r="C1878" s="165" t="s">
        <v>8444</v>
      </c>
      <c r="D1878" s="169" t="s">
        <v>2941</v>
      </c>
      <c r="E1878" s="169" t="s">
        <v>3300</v>
      </c>
      <c r="F1878" s="174">
        <v>40.750799999999998</v>
      </c>
      <c r="G1878" s="174">
        <v>14.014849999999999</v>
      </c>
      <c r="H1878" s="74">
        <v>49.643999999999998</v>
      </c>
      <c r="I1878" s="74">
        <v>1.026</v>
      </c>
      <c r="J1878" s="74">
        <v>16.417000000000002</v>
      </c>
      <c r="K1878" s="74">
        <v>0.14099999999999999</v>
      </c>
      <c r="L1878" s="74">
        <v>3.8450000000000002</v>
      </c>
      <c r="M1878" s="74">
        <v>11.449</v>
      </c>
      <c r="N1878" s="74">
        <v>1.98</v>
      </c>
      <c r="O1878" s="74">
        <v>4.415</v>
      </c>
      <c r="P1878" s="74">
        <v>8.5000000000000006E-2</v>
      </c>
      <c r="Q1878" s="74">
        <v>0.60799999999999998</v>
      </c>
      <c r="R1878" s="74">
        <v>1.03</v>
      </c>
      <c r="S1878" s="74">
        <v>0</v>
      </c>
      <c r="T1878" s="74">
        <v>0</v>
      </c>
      <c r="U1878" s="74">
        <v>5.8236000000000003E-2</v>
      </c>
      <c r="V1878" s="74">
        <v>5.4612499999999997</v>
      </c>
      <c r="W1878" s="74">
        <v>1.07083322625</v>
      </c>
      <c r="X1878" s="74">
        <v>1158.0534</v>
      </c>
      <c r="Y1878" s="74">
        <v>1050</v>
      </c>
      <c r="Z1878" s="74">
        <v>0.15710099028128191</v>
      </c>
      <c r="AA1878" s="74">
        <v>0.84289900971871812</v>
      </c>
      <c r="AB1878" s="74">
        <v>2.6653717674254428E-4</v>
      </c>
      <c r="AC1878" s="74">
        <v>2.6653717674254422E-4</v>
      </c>
      <c r="AD1878" t="s">
        <v>5810</v>
      </c>
    </row>
    <row r="1879" spans="1:30">
      <c r="A1879" s="165" t="s">
        <v>6023</v>
      </c>
      <c r="C1879" s="165" t="s">
        <v>8444</v>
      </c>
      <c r="D1879" s="169" t="s">
        <v>2941</v>
      </c>
      <c r="E1879" s="169" t="s">
        <v>3300</v>
      </c>
      <c r="F1879" s="174">
        <v>40.750799999999998</v>
      </c>
      <c r="G1879" s="174">
        <v>14.014849999999999</v>
      </c>
      <c r="H1879" s="74">
        <v>49.908000000000001</v>
      </c>
      <c r="I1879" s="74">
        <v>1.087</v>
      </c>
      <c r="J1879" s="74">
        <v>17.582999999999998</v>
      </c>
      <c r="K1879" s="74">
        <v>0.12</v>
      </c>
      <c r="L1879" s="74">
        <v>2.9809999999999999</v>
      </c>
      <c r="M1879" s="74">
        <v>10.946999999999999</v>
      </c>
      <c r="N1879" s="74">
        <v>2.0350000000000001</v>
      </c>
      <c r="O1879" s="74">
        <v>5.016</v>
      </c>
      <c r="P1879" s="74">
        <v>0.01</v>
      </c>
      <c r="Q1879" s="74">
        <v>0.67600000000000005</v>
      </c>
      <c r="R1879" s="74">
        <v>0.96</v>
      </c>
      <c r="S1879" s="74">
        <v>0</v>
      </c>
      <c r="T1879" s="74">
        <v>0</v>
      </c>
      <c r="U1879" s="74">
        <v>5.2613E-2</v>
      </c>
      <c r="V1879" s="74">
        <v>4.9452999999999996</v>
      </c>
      <c r="W1879" s="74">
        <v>0.96966656969999987</v>
      </c>
      <c r="X1879" s="74">
        <v>1149.7202</v>
      </c>
      <c r="Y1879" s="74">
        <v>980</v>
      </c>
      <c r="Z1879" s="74">
        <v>0.14688867063349631</v>
      </c>
      <c r="AA1879" s="74">
        <v>0.85311132936650369</v>
      </c>
      <c r="AB1879" s="74">
        <v>6.1568823576818523E-4</v>
      </c>
      <c r="AC1879" s="74">
        <v>6.1568823576818523E-4</v>
      </c>
      <c r="AD1879" t="s">
        <v>5810</v>
      </c>
    </row>
    <row r="1880" spans="1:30">
      <c r="A1880" s="165" t="s">
        <v>6024</v>
      </c>
      <c r="C1880" s="165" t="s">
        <v>8444</v>
      </c>
      <c r="D1880" s="169" t="s">
        <v>2941</v>
      </c>
      <c r="E1880" s="169" t="s">
        <v>3300</v>
      </c>
      <c r="F1880" s="174">
        <v>40.750799999999998</v>
      </c>
      <c r="G1880" s="174">
        <v>14.014849999999999</v>
      </c>
      <c r="H1880" s="74">
        <v>49.603999999999999</v>
      </c>
      <c r="I1880" s="74">
        <v>1.3640000000000001</v>
      </c>
      <c r="J1880" s="74">
        <v>16.898</v>
      </c>
      <c r="K1880" s="74">
        <v>0.10100000000000001</v>
      </c>
      <c r="L1880" s="74">
        <v>5.7130000000000001</v>
      </c>
      <c r="M1880" s="74">
        <v>11.233000000000001</v>
      </c>
      <c r="N1880" s="74">
        <v>3.0419999999999998</v>
      </c>
      <c r="O1880" s="74">
        <v>1.5609999999999999</v>
      </c>
      <c r="P1880" s="74">
        <v>8.2000000000000003E-2</v>
      </c>
      <c r="Q1880" s="74">
        <v>0.35</v>
      </c>
      <c r="R1880" s="74">
        <v>0.84</v>
      </c>
      <c r="S1880" s="74">
        <v>0</v>
      </c>
      <c r="T1880" s="74">
        <v>0</v>
      </c>
      <c r="U1880" s="74">
        <v>4.0086999999999998E-2</v>
      </c>
      <c r="V1880" s="74">
        <v>5.8055000000000003</v>
      </c>
      <c r="W1880" s="74">
        <v>1.1383332195</v>
      </c>
      <c r="X1880" s="74">
        <v>1154.4677999999999</v>
      </c>
      <c r="Y1880" s="74">
        <v>790</v>
      </c>
      <c r="Z1880" s="74">
        <v>0.14927435046047169</v>
      </c>
      <c r="AA1880" s="74">
        <v>0.85072564953952834</v>
      </c>
      <c r="AB1880" s="74">
        <v>4.4316902002799292E-4</v>
      </c>
      <c r="AC1880" s="74">
        <v>4.4316902002799281E-4</v>
      </c>
      <c r="AD1880" t="s">
        <v>5810</v>
      </c>
    </row>
    <row r="1881" spans="1:30">
      <c r="A1881" s="165" t="s">
        <v>6025</v>
      </c>
      <c r="C1881" s="165" t="s">
        <v>8444</v>
      </c>
      <c r="D1881" s="169" t="s">
        <v>2941</v>
      </c>
      <c r="E1881" s="169" t="s">
        <v>3300</v>
      </c>
      <c r="F1881" s="174">
        <v>40.750799999999998</v>
      </c>
      <c r="G1881" s="174">
        <v>14.014849999999999</v>
      </c>
      <c r="H1881" s="74">
        <v>49.012500000000003</v>
      </c>
      <c r="I1881" s="74">
        <v>1.3460000000000001</v>
      </c>
      <c r="J1881" s="74">
        <v>18.047999999999998</v>
      </c>
      <c r="K1881" s="74">
        <v>0.122</v>
      </c>
      <c r="L1881" s="74">
        <v>4.5134999999999996</v>
      </c>
      <c r="M1881" s="74">
        <v>9.9770000000000003</v>
      </c>
      <c r="N1881" s="74">
        <v>2.5</v>
      </c>
      <c r="O1881" s="74">
        <v>4.1909999999999998</v>
      </c>
      <c r="P1881" s="74">
        <v>3.2500000000000001E-2</v>
      </c>
      <c r="Q1881" s="74">
        <v>0.59950000000000003</v>
      </c>
      <c r="R1881" s="74">
        <v>1.23</v>
      </c>
      <c r="S1881" s="74">
        <v>0</v>
      </c>
      <c r="T1881" s="74">
        <v>0</v>
      </c>
      <c r="U1881" s="74">
        <v>2.1617500000000001E-2</v>
      </c>
      <c r="V1881" s="74">
        <v>5.2347250000000001</v>
      </c>
      <c r="W1881" s="74">
        <v>1.026416564025</v>
      </c>
      <c r="X1881" s="74">
        <v>1133.6181999999999</v>
      </c>
      <c r="Y1881" s="74">
        <v>520</v>
      </c>
      <c r="Z1881" s="74">
        <v>0.39752642077653311</v>
      </c>
      <c r="AA1881" s="74">
        <v>0.60247357922346689</v>
      </c>
      <c r="AB1881" s="74">
        <v>7.5576121954472352E-4</v>
      </c>
      <c r="AC1881" s="74">
        <v>7.5576121954472407E-4</v>
      </c>
      <c r="AD1881" t="s">
        <v>5810</v>
      </c>
    </row>
    <row r="1882" spans="1:30">
      <c r="A1882" s="165" t="s">
        <v>6026</v>
      </c>
      <c r="C1882" s="165" t="s">
        <v>8444</v>
      </c>
      <c r="D1882" s="169" t="s">
        <v>2941</v>
      </c>
      <c r="E1882" s="169" t="s">
        <v>3300</v>
      </c>
      <c r="F1882" s="174">
        <v>40.750799999999998</v>
      </c>
      <c r="G1882" s="174">
        <v>14.014849999999999</v>
      </c>
      <c r="H1882" s="74">
        <v>49.67</v>
      </c>
      <c r="I1882" s="74">
        <v>1.407</v>
      </c>
      <c r="J1882" s="74">
        <v>16.548999999999999</v>
      </c>
      <c r="K1882" s="74">
        <v>0.13300000000000001</v>
      </c>
      <c r="L1882" s="74">
        <v>5.2690000000000001</v>
      </c>
      <c r="M1882" s="74">
        <v>11.943</v>
      </c>
      <c r="N1882" s="74">
        <v>2.7629999999999999</v>
      </c>
      <c r="O1882" s="74">
        <v>1.8540000000000001</v>
      </c>
      <c r="P1882" s="74">
        <v>2E-3</v>
      </c>
      <c r="Q1882" s="74">
        <v>0.26300000000000001</v>
      </c>
      <c r="R1882" s="74">
        <v>1.17</v>
      </c>
      <c r="S1882" s="74">
        <v>0</v>
      </c>
      <c r="T1882" s="74">
        <v>0</v>
      </c>
      <c r="U1882" s="74">
        <v>5.5100000000000003E-2</v>
      </c>
      <c r="V1882" s="74">
        <v>5.7306999999999997</v>
      </c>
      <c r="W1882" s="74">
        <v>1.1236665543</v>
      </c>
      <c r="X1882" s="74">
        <v>1166.2538</v>
      </c>
      <c r="Y1882" s="74">
        <v>1100</v>
      </c>
      <c r="Z1882" s="74">
        <v>0.19748021528599111</v>
      </c>
      <c r="AA1882" s="74">
        <v>0.80251978471400887</v>
      </c>
      <c r="AB1882" s="74">
        <v>2.132986451273525E-4</v>
      </c>
      <c r="AC1882" s="74">
        <v>2.1329864512735261E-4</v>
      </c>
      <c r="AD1882" t="s">
        <v>5810</v>
      </c>
    </row>
    <row r="1883" spans="1:30">
      <c r="A1883" s="165" t="s">
        <v>6027</v>
      </c>
      <c r="C1883" s="165" t="s">
        <v>8444</v>
      </c>
      <c r="D1883" s="169" t="s">
        <v>2941</v>
      </c>
      <c r="E1883" s="169" t="s">
        <v>3300</v>
      </c>
      <c r="F1883" s="174">
        <v>40.750799999999998</v>
      </c>
      <c r="G1883" s="174">
        <v>14.014849999999999</v>
      </c>
      <c r="H1883" s="74">
        <v>49.109499999999997</v>
      </c>
      <c r="I1883" s="74">
        <v>1.1944999999999999</v>
      </c>
      <c r="J1883" s="74">
        <v>18.408000000000001</v>
      </c>
      <c r="K1883" s="74">
        <v>9.4500000000000001E-2</v>
      </c>
      <c r="L1883" s="74">
        <v>3.258</v>
      </c>
      <c r="M1883" s="74">
        <v>11.255000000000001</v>
      </c>
      <c r="N1883" s="74">
        <v>2.4095</v>
      </c>
      <c r="O1883" s="74">
        <v>3.823</v>
      </c>
      <c r="P1883" s="74">
        <v>0.01</v>
      </c>
      <c r="Q1883" s="74">
        <v>0.63649999999999995</v>
      </c>
      <c r="R1883" s="74">
        <v>1.29</v>
      </c>
      <c r="S1883" s="74">
        <v>0</v>
      </c>
      <c r="T1883" s="74">
        <v>0</v>
      </c>
      <c r="U1883" s="74">
        <v>5.2758000000000013E-2</v>
      </c>
      <c r="V1883" s="74">
        <v>5.5487999999999991</v>
      </c>
      <c r="W1883" s="74">
        <v>1.0879998912</v>
      </c>
      <c r="X1883" s="74">
        <v>1154.8330000000001</v>
      </c>
      <c r="Y1883" s="74">
        <v>1080</v>
      </c>
      <c r="Z1883" s="74">
        <v>0.23105186721189569</v>
      </c>
      <c r="AA1883" s="74">
        <v>0.76894813278810425</v>
      </c>
      <c r="AB1883" s="74">
        <v>5.6368345557248061E-4</v>
      </c>
      <c r="AC1883" s="74">
        <v>5.6368345557248028E-4</v>
      </c>
      <c r="AD1883" t="s">
        <v>5810</v>
      </c>
    </row>
    <row r="1884" spans="1:30">
      <c r="A1884" s="165" t="s">
        <v>6028</v>
      </c>
      <c r="C1884" s="165" t="s">
        <v>8444</v>
      </c>
      <c r="D1884" s="169" t="s">
        <v>2941</v>
      </c>
      <c r="E1884" s="169" t="s">
        <v>3300</v>
      </c>
      <c r="F1884" s="174">
        <v>40.750799999999998</v>
      </c>
      <c r="G1884" s="174">
        <v>14.014849999999999</v>
      </c>
      <c r="H1884" s="74">
        <v>48.871000000000002</v>
      </c>
      <c r="I1884" s="74">
        <v>1.1259999999999999</v>
      </c>
      <c r="J1884" s="74">
        <v>17.193999999999999</v>
      </c>
      <c r="K1884" s="74">
        <v>7.0999999999999994E-2</v>
      </c>
      <c r="L1884" s="74">
        <v>4.0940000000000003</v>
      </c>
      <c r="M1884" s="74">
        <v>9.2319999999999993</v>
      </c>
      <c r="N1884" s="74">
        <v>2.6230000000000002</v>
      </c>
      <c r="O1884" s="74">
        <v>3.3530000000000002</v>
      </c>
      <c r="P1884" s="74">
        <v>0</v>
      </c>
      <c r="Q1884" s="74">
        <v>0.63600000000000001</v>
      </c>
      <c r="R1884" s="74">
        <v>1.59</v>
      </c>
      <c r="S1884" s="74">
        <v>0</v>
      </c>
      <c r="T1884" s="74">
        <v>0</v>
      </c>
      <c r="U1884" s="74">
        <v>3.1175999999999999E-2</v>
      </c>
      <c r="V1884" s="74">
        <v>7.5454500000000007</v>
      </c>
      <c r="W1884" s="74">
        <v>1.47949985205</v>
      </c>
      <c r="X1884" s="74">
        <v>1121.2511999999999</v>
      </c>
      <c r="Y1884" s="74">
        <v>790</v>
      </c>
      <c r="Z1884" s="74">
        <v>0.43214822165447769</v>
      </c>
      <c r="AA1884" s="74">
        <v>0.56785177834552225</v>
      </c>
      <c r="AB1884" s="74">
        <v>1.066216302551709E-4</v>
      </c>
      <c r="AC1884" s="74">
        <v>1.066216302551709E-4</v>
      </c>
      <c r="AD1884" t="s">
        <v>5810</v>
      </c>
    </row>
    <row r="1885" spans="1:30">
      <c r="A1885" s="165" t="s">
        <v>6029</v>
      </c>
      <c r="C1885" s="165" t="s">
        <v>8444</v>
      </c>
      <c r="D1885" s="169" t="s">
        <v>2941</v>
      </c>
      <c r="E1885" s="169" t="s">
        <v>3300</v>
      </c>
      <c r="F1885" s="174">
        <v>40.750799999999998</v>
      </c>
      <c r="G1885" s="174">
        <v>14.014849999999999</v>
      </c>
      <c r="H1885" s="74">
        <v>49.9405</v>
      </c>
      <c r="I1885" s="74">
        <v>1.3819999999999999</v>
      </c>
      <c r="J1885" s="74">
        <v>16.426500000000001</v>
      </c>
      <c r="K1885" s="74">
        <v>0.124</v>
      </c>
      <c r="L1885" s="74">
        <v>5.0199999999999996</v>
      </c>
      <c r="M1885" s="74">
        <v>11.9735</v>
      </c>
      <c r="N1885" s="74">
        <v>3.0129999999999999</v>
      </c>
      <c r="O1885" s="74">
        <v>1.3434999999999999</v>
      </c>
      <c r="P1885" s="74">
        <v>4.2500000000000003E-2</v>
      </c>
      <c r="Q1885" s="74">
        <v>0.32</v>
      </c>
      <c r="R1885" s="74">
        <v>1.1100000000000001</v>
      </c>
      <c r="S1885" s="74">
        <v>0</v>
      </c>
      <c r="T1885" s="74">
        <v>0</v>
      </c>
      <c r="U1885" s="74">
        <v>0.12482749999999999</v>
      </c>
      <c r="V1885" s="74">
        <v>5.7408999999999999</v>
      </c>
      <c r="W1885" s="74">
        <v>1.1256665540999999</v>
      </c>
      <c r="X1885" s="74">
        <v>1166.7601</v>
      </c>
      <c r="Y1885" s="74">
        <v>2270</v>
      </c>
      <c r="Z1885" s="74">
        <v>9.4818081494663975E-2</v>
      </c>
      <c r="AA1885" s="74">
        <v>0.90518191850533603</v>
      </c>
      <c r="AB1885" s="74">
        <v>2.2112557609921241E-4</v>
      </c>
      <c r="AC1885" s="74">
        <v>2.2112557609921241E-4</v>
      </c>
      <c r="AD1885" t="s">
        <v>5810</v>
      </c>
    </row>
    <row r="1886" spans="1:30">
      <c r="A1886" s="165" t="s">
        <v>6030</v>
      </c>
      <c r="C1886" s="165" t="s">
        <v>8444</v>
      </c>
      <c r="D1886" s="169" t="s">
        <v>2941</v>
      </c>
      <c r="E1886" s="169" t="s">
        <v>3300</v>
      </c>
      <c r="F1886" s="174">
        <v>40.750799999999998</v>
      </c>
      <c r="G1886" s="174">
        <v>14.014849999999999</v>
      </c>
      <c r="H1886" s="74">
        <v>51.424999999999997</v>
      </c>
      <c r="I1886" s="74">
        <v>0.96699999999999997</v>
      </c>
      <c r="J1886" s="74">
        <v>16.780999999999999</v>
      </c>
      <c r="K1886" s="74">
        <v>0.11600000000000001</v>
      </c>
      <c r="L1886" s="74">
        <v>4.6020000000000003</v>
      </c>
      <c r="M1886" s="74">
        <v>10.053000000000001</v>
      </c>
      <c r="N1886" s="74">
        <v>2.7109999999999999</v>
      </c>
      <c r="O1886" s="74">
        <v>2.294</v>
      </c>
      <c r="P1886" s="74">
        <v>0.159</v>
      </c>
      <c r="Q1886" s="74">
        <v>0.40699999999999997</v>
      </c>
      <c r="R1886" s="74">
        <v>1.27</v>
      </c>
      <c r="S1886" s="74">
        <v>0</v>
      </c>
      <c r="T1886" s="74">
        <v>0</v>
      </c>
      <c r="U1886" s="74">
        <v>4.0572999999999998E-2</v>
      </c>
      <c r="V1886" s="74">
        <v>5.2113500000000004</v>
      </c>
      <c r="W1886" s="74">
        <v>1.02183323115</v>
      </c>
      <c r="X1886" s="74">
        <v>1134.8797999999999</v>
      </c>
      <c r="Y1886" s="74">
        <v>910</v>
      </c>
      <c r="Z1886" s="74">
        <v>0.25336770625199861</v>
      </c>
      <c r="AA1886" s="74">
        <v>0.74663229374800144</v>
      </c>
      <c r="AB1886" s="74">
        <v>4.512695139800641E-4</v>
      </c>
      <c r="AC1886" s="74">
        <v>4.5126951398006447E-4</v>
      </c>
      <c r="AD1886" t="s">
        <v>5810</v>
      </c>
    </row>
    <row r="1887" spans="1:30">
      <c r="A1887" s="165" t="s">
        <v>6031</v>
      </c>
      <c r="C1887" s="165" t="s">
        <v>8444</v>
      </c>
      <c r="D1887" s="169" t="s">
        <v>2941</v>
      </c>
      <c r="E1887" s="169" t="s">
        <v>3300</v>
      </c>
      <c r="F1887" s="174">
        <v>40.750799999999998</v>
      </c>
      <c r="G1887" s="174">
        <v>14.014849999999999</v>
      </c>
      <c r="H1887" s="74">
        <v>49.511000000000003</v>
      </c>
      <c r="I1887" s="74">
        <v>1.1559999999999999</v>
      </c>
      <c r="J1887" s="74">
        <v>16.901</v>
      </c>
      <c r="K1887" s="74">
        <v>0.155</v>
      </c>
      <c r="L1887" s="74">
        <v>4.0570000000000004</v>
      </c>
      <c r="M1887" s="74">
        <v>9.5510000000000002</v>
      </c>
      <c r="N1887" s="74">
        <v>2.6629999999999998</v>
      </c>
      <c r="O1887" s="74">
        <v>2.7410000000000001</v>
      </c>
      <c r="P1887" s="74">
        <v>5.7000000000000002E-2</v>
      </c>
      <c r="Q1887" s="74">
        <v>0.40799999999999997</v>
      </c>
      <c r="R1887" s="74">
        <v>1.35</v>
      </c>
      <c r="S1887" s="74">
        <v>0</v>
      </c>
      <c r="T1887" s="74">
        <v>0</v>
      </c>
      <c r="U1887" s="74">
        <v>5.5114999999999997E-2</v>
      </c>
      <c r="V1887" s="74">
        <v>7.5896499999999998</v>
      </c>
      <c r="W1887" s="74">
        <v>1.4881665178500001</v>
      </c>
      <c r="X1887" s="74">
        <v>1126.5465999999999</v>
      </c>
      <c r="Y1887" s="74">
        <v>1130</v>
      </c>
      <c r="Z1887" s="74">
        <v>0.24688828527014919</v>
      </c>
      <c r="AA1887" s="74">
        <v>0.75311171472985083</v>
      </c>
      <c r="AB1887" s="74">
        <v>1.1742941469017511E-4</v>
      </c>
      <c r="AC1887" s="74">
        <v>1.1742941469017511E-4</v>
      </c>
      <c r="AD1887" t="s">
        <v>5810</v>
      </c>
    </row>
    <row r="1888" spans="1:30">
      <c r="A1888" s="165" t="s">
        <v>6032</v>
      </c>
      <c r="C1888" s="165" t="s">
        <v>8444</v>
      </c>
      <c r="D1888" s="169" t="s">
        <v>2941</v>
      </c>
      <c r="E1888" s="169" t="s">
        <v>3300</v>
      </c>
      <c r="F1888" s="174">
        <v>40.750799999999998</v>
      </c>
      <c r="G1888" s="174">
        <v>14.014849999999999</v>
      </c>
      <c r="H1888" s="74">
        <v>46.744999999999997</v>
      </c>
      <c r="I1888" s="74">
        <v>2.0190000000000001</v>
      </c>
      <c r="J1888" s="74">
        <v>17.556000000000001</v>
      </c>
      <c r="K1888" s="74">
        <v>0.14499999999999999</v>
      </c>
      <c r="L1888" s="74">
        <v>4.282</v>
      </c>
      <c r="M1888" s="74">
        <v>10.936</v>
      </c>
      <c r="N1888" s="74">
        <v>2.6930000000000001</v>
      </c>
      <c r="O1888" s="74">
        <v>2.7610000000000001</v>
      </c>
      <c r="P1888" s="74">
        <v>0</v>
      </c>
      <c r="Q1888" s="74">
        <v>1.0649999999999999</v>
      </c>
      <c r="R1888" s="74">
        <v>1.51</v>
      </c>
      <c r="S1888" s="74">
        <v>0</v>
      </c>
      <c r="T1888" s="74">
        <v>0</v>
      </c>
      <c r="U1888" s="74">
        <v>4.4724E-2</v>
      </c>
      <c r="V1888" s="74">
        <v>6.3052999999999999</v>
      </c>
      <c r="W1888" s="74">
        <v>1.2363332096999999</v>
      </c>
      <c r="X1888" s="74">
        <v>1149.5376000000001</v>
      </c>
      <c r="Y1888" s="74">
        <v>970</v>
      </c>
      <c r="Z1888" s="74">
        <v>0.35260150985989103</v>
      </c>
      <c r="AA1888" s="74">
        <v>0.64739849014010897</v>
      </c>
      <c r="AB1888" s="74">
        <v>3.0796428053632809E-4</v>
      </c>
      <c r="AC1888" s="74">
        <v>3.0796428053632809E-4</v>
      </c>
      <c r="AD1888" t="s">
        <v>5810</v>
      </c>
    </row>
    <row r="1889" spans="1:30">
      <c r="A1889" s="165" t="s">
        <v>6033</v>
      </c>
      <c r="C1889" s="165" t="s">
        <v>8444</v>
      </c>
      <c r="D1889" s="169" t="s">
        <v>2941</v>
      </c>
      <c r="E1889" s="169" t="s">
        <v>3300</v>
      </c>
      <c r="F1889" s="174">
        <v>40.750799999999998</v>
      </c>
      <c r="G1889" s="174">
        <v>14.014849999999999</v>
      </c>
      <c r="H1889" s="74">
        <v>48.957000000000001</v>
      </c>
      <c r="I1889" s="74">
        <v>1.5189999999999999</v>
      </c>
      <c r="J1889" s="74">
        <v>16.844999999999999</v>
      </c>
      <c r="K1889" s="74">
        <v>7.8E-2</v>
      </c>
      <c r="L1889" s="74">
        <v>4.67</v>
      </c>
      <c r="M1889" s="74">
        <v>11.313000000000001</v>
      </c>
      <c r="N1889" s="74">
        <v>2.1150000000000002</v>
      </c>
      <c r="O1889" s="74">
        <v>3.6230000000000002</v>
      </c>
      <c r="P1889" s="74">
        <v>2.5000000000000001E-2</v>
      </c>
      <c r="Q1889" s="74">
        <v>1.0089999999999999</v>
      </c>
      <c r="R1889" s="74">
        <v>1.25</v>
      </c>
      <c r="S1889" s="74">
        <v>0</v>
      </c>
      <c r="T1889" s="74">
        <v>0</v>
      </c>
      <c r="U1889" s="74">
        <v>2.1947000000000001E-2</v>
      </c>
      <c r="V1889" s="74">
        <v>4.8254499999999991</v>
      </c>
      <c r="W1889" s="74">
        <v>0.94616657204999988</v>
      </c>
      <c r="X1889" s="74">
        <v>1155.7958000000001</v>
      </c>
      <c r="Y1889" s="74">
        <v>550</v>
      </c>
      <c r="Z1889" s="74">
        <v>0.39588402226040131</v>
      </c>
      <c r="AA1889" s="74">
        <v>0.6041159777395988</v>
      </c>
      <c r="AB1889" s="74">
        <v>9.4931570752287191E-5</v>
      </c>
      <c r="AC1889" s="74">
        <v>9.4931570752287178E-5</v>
      </c>
      <c r="AD1889" t="s">
        <v>5810</v>
      </c>
    </row>
    <row r="1890" spans="1:30">
      <c r="A1890" s="165" t="s">
        <v>6034</v>
      </c>
      <c r="C1890" s="165" t="s">
        <v>8444</v>
      </c>
      <c r="D1890" s="169" t="s">
        <v>2941</v>
      </c>
      <c r="E1890" s="169" t="s">
        <v>3300</v>
      </c>
      <c r="F1890" s="174">
        <v>40.750799999999998</v>
      </c>
      <c r="G1890" s="174">
        <v>14.014849999999999</v>
      </c>
      <c r="H1890" s="74">
        <v>48.854999999999997</v>
      </c>
      <c r="I1890" s="74">
        <v>1.381</v>
      </c>
      <c r="J1890" s="74">
        <v>17.192</v>
      </c>
      <c r="K1890" s="74">
        <v>0.13700000000000001</v>
      </c>
      <c r="L1890" s="74">
        <v>4.7149999999999999</v>
      </c>
      <c r="M1890" s="74">
        <v>11.512</v>
      </c>
      <c r="N1890" s="74">
        <v>2.7</v>
      </c>
      <c r="O1890" s="74">
        <v>2.698</v>
      </c>
      <c r="P1890" s="74">
        <v>5.5E-2</v>
      </c>
      <c r="Q1890" s="74">
        <v>0.48699999999999999</v>
      </c>
      <c r="R1890" s="74">
        <v>1.22</v>
      </c>
      <c r="S1890" s="74">
        <v>0</v>
      </c>
      <c r="T1890" s="74">
        <v>0</v>
      </c>
      <c r="U1890" s="74">
        <v>5.3456999999999998E-2</v>
      </c>
      <c r="V1890" s="74">
        <v>5.5606999999999998</v>
      </c>
      <c r="W1890" s="74">
        <v>1.0903332242999999</v>
      </c>
      <c r="X1890" s="74">
        <v>1159.0992000000001</v>
      </c>
      <c r="Y1890" s="74">
        <v>1050</v>
      </c>
      <c r="Z1890" s="74">
        <v>0.21863463567682639</v>
      </c>
      <c r="AA1890" s="74">
        <v>0.78136536432317361</v>
      </c>
      <c r="AB1890" s="74">
        <v>3.576418832471395E-4</v>
      </c>
      <c r="AC1890" s="74">
        <v>3.5764188324713939E-4</v>
      </c>
      <c r="AD1890" t="s">
        <v>5810</v>
      </c>
    </row>
    <row r="1891" spans="1:30">
      <c r="A1891" s="165" t="s">
        <v>6035</v>
      </c>
      <c r="C1891" s="165" t="s">
        <v>8444</v>
      </c>
      <c r="D1891" s="169" t="s">
        <v>2941</v>
      </c>
      <c r="E1891" s="169" t="s">
        <v>3300</v>
      </c>
      <c r="F1891" s="174">
        <v>40.750799999999998</v>
      </c>
      <c r="G1891" s="174">
        <v>14.014849999999999</v>
      </c>
      <c r="H1891" s="74">
        <v>50.847000000000001</v>
      </c>
      <c r="I1891" s="74">
        <v>1.319</v>
      </c>
      <c r="J1891" s="74">
        <v>17.571000000000002</v>
      </c>
      <c r="K1891" s="74">
        <v>0.13300000000000001</v>
      </c>
      <c r="L1891" s="74">
        <v>4.726</v>
      </c>
      <c r="M1891" s="74">
        <v>8.9499999999999993</v>
      </c>
      <c r="N1891" s="74">
        <v>2.7770000000000001</v>
      </c>
      <c r="O1891" s="74">
        <v>3.5710000000000002</v>
      </c>
      <c r="P1891" s="74">
        <v>2.7E-2</v>
      </c>
      <c r="Q1891" s="74">
        <v>0.63</v>
      </c>
      <c r="R1891" s="74">
        <v>1.22</v>
      </c>
      <c r="S1891" s="74">
        <v>0</v>
      </c>
      <c r="T1891" s="74">
        <v>0</v>
      </c>
      <c r="U1891" s="74">
        <v>2.2440999999999999E-2</v>
      </c>
      <c r="V1891" s="74">
        <v>5.2683</v>
      </c>
      <c r="W1891" s="74">
        <v>1.0329998967</v>
      </c>
      <c r="X1891" s="74">
        <v>1116.57</v>
      </c>
      <c r="Y1891" s="74">
        <v>550</v>
      </c>
      <c r="Z1891" s="74">
        <v>0.37028466223563389</v>
      </c>
      <c r="AA1891" s="74">
        <v>0.62971533776436617</v>
      </c>
      <c r="AB1891" s="74">
        <v>3.1321676644643952E-4</v>
      </c>
      <c r="AC1891" s="74">
        <v>3.1321676644643979E-4</v>
      </c>
      <c r="AD1891" t="s">
        <v>5810</v>
      </c>
    </row>
    <row r="1892" spans="1:30">
      <c r="A1892" s="165" t="s">
        <v>6036</v>
      </c>
      <c r="C1892" s="165" t="s">
        <v>8444</v>
      </c>
      <c r="D1892" s="169" t="s">
        <v>2941</v>
      </c>
      <c r="E1892" s="169" t="s">
        <v>3300</v>
      </c>
      <c r="F1892" s="174">
        <v>40.750799999999998</v>
      </c>
      <c r="G1892" s="174">
        <v>14.014849999999999</v>
      </c>
      <c r="H1892" s="74">
        <v>49.512</v>
      </c>
      <c r="I1892" s="74">
        <v>1.224</v>
      </c>
      <c r="J1892" s="74">
        <v>16.917999999999999</v>
      </c>
      <c r="K1892" s="74">
        <v>0.107</v>
      </c>
      <c r="L1892" s="74">
        <v>4.569</v>
      </c>
      <c r="M1892" s="74">
        <v>10.78</v>
      </c>
      <c r="N1892" s="74">
        <v>2.7090000000000001</v>
      </c>
      <c r="O1892" s="74">
        <v>2.4969999999999999</v>
      </c>
      <c r="P1892" s="74">
        <v>2E-3</v>
      </c>
      <c r="Q1892" s="74">
        <v>0.53800000000000003</v>
      </c>
      <c r="R1892" s="74">
        <v>1.18</v>
      </c>
      <c r="S1892" s="74">
        <v>0</v>
      </c>
      <c r="T1892" s="74">
        <v>0</v>
      </c>
      <c r="U1892" s="74">
        <v>5.595E-2</v>
      </c>
      <c r="V1892" s="74">
        <v>6.0528500000000003</v>
      </c>
      <c r="W1892" s="74">
        <v>1.18683321465</v>
      </c>
      <c r="X1892" s="74">
        <v>1146.9480000000001</v>
      </c>
      <c r="Y1892" s="74">
        <v>1120</v>
      </c>
      <c r="Z1892" s="74">
        <v>0.19576679371288369</v>
      </c>
      <c r="AA1892" s="74">
        <v>0.80423320628711614</v>
      </c>
      <c r="AB1892" s="74">
        <v>1.9083468993846109E-5</v>
      </c>
      <c r="AC1892" s="74">
        <v>1.9083468993846099E-5</v>
      </c>
      <c r="AD1892" t="s">
        <v>5810</v>
      </c>
    </row>
    <row r="1893" spans="1:30">
      <c r="A1893" s="165" t="s">
        <v>6037</v>
      </c>
      <c r="C1893" s="165" t="s">
        <v>8444</v>
      </c>
      <c r="D1893" s="169" t="s">
        <v>2941</v>
      </c>
      <c r="E1893" s="169" t="s">
        <v>3300</v>
      </c>
      <c r="F1893" s="174">
        <v>40.750799999999998</v>
      </c>
      <c r="G1893" s="174">
        <v>14.014849999999999</v>
      </c>
      <c r="H1893" s="74">
        <v>49.514000000000003</v>
      </c>
      <c r="I1893" s="74">
        <v>1.1879999999999999</v>
      </c>
      <c r="J1893" s="74">
        <v>17.634</v>
      </c>
      <c r="K1893" s="74">
        <v>0.19700000000000001</v>
      </c>
      <c r="L1893" s="74">
        <v>4.29</v>
      </c>
      <c r="M1893" s="74">
        <v>9.8610000000000007</v>
      </c>
      <c r="N1893" s="74">
        <v>2.6920000000000002</v>
      </c>
      <c r="O1893" s="74">
        <v>3.4380000000000002</v>
      </c>
      <c r="P1893" s="74">
        <v>0</v>
      </c>
      <c r="Q1893" s="74">
        <v>0.53200000000000003</v>
      </c>
      <c r="R1893" s="74">
        <v>1.26</v>
      </c>
      <c r="S1893" s="74">
        <v>0</v>
      </c>
      <c r="T1893" s="74">
        <v>0</v>
      </c>
      <c r="U1893" s="74">
        <v>8.7561E-2</v>
      </c>
      <c r="V1893" s="74">
        <v>5.7018000000000004</v>
      </c>
      <c r="W1893" s="74">
        <v>1.1179998882</v>
      </c>
      <c r="X1893" s="74">
        <v>1131.6926000000001</v>
      </c>
      <c r="Y1893" s="74">
        <v>1610</v>
      </c>
      <c r="Z1893" s="74">
        <v>0.15708778215854349</v>
      </c>
      <c r="AA1893" s="74">
        <v>0.84291221784145653</v>
      </c>
      <c r="AB1893" s="74">
        <v>1.358689809299943E-4</v>
      </c>
      <c r="AC1893" s="74">
        <v>1.3586898092999409E-4</v>
      </c>
      <c r="AD1893" t="s">
        <v>5810</v>
      </c>
    </row>
    <row r="1894" spans="1:30">
      <c r="A1894" s="165" t="s">
        <v>6038</v>
      </c>
      <c r="C1894" s="165" t="s">
        <v>8444</v>
      </c>
      <c r="D1894" s="169" t="s">
        <v>2941</v>
      </c>
      <c r="E1894" s="169" t="s">
        <v>3300</v>
      </c>
      <c r="F1894" s="174">
        <v>40.750799999999998</v>
      </c>
      <c r="G1894" s="174">
        <v>14.014849999999999</v>
      </c>
      <c r="H1894" s="74">
        <v>48.997999999999998</v>
      </c>
      <c r="I1894" s="74">
        <v>1.167</v>
      </c>
      <c r="J1894" s="74">
        <v>17.198</v>
      </c>
      <c r="K1894" s="74">
        <v>0.129</v>
      </c>
      <c r="L1894" s="74">
        <v>4.2549999999999999</v>
      </c>
      <c r="M1894" s="74">
        <v>11.225</v>
      </c>
      <c r="N1894" s="74">
        <v>2.79</v>
      </c>
      <c r="O1894" s="74">
        <v>2.6080000000000001</v>
      </c>
      <c r="P1894" s="74">
        <v>4.7E-2</v>
      </c>
      <c r="Q1894" s="74">
        <v>0.48699999999999999</v>
      </c>
      <c r="R1894" s="74">
        <v>1.33</v>
      </c>
      <c r="S1894" s="74">
        <v>0</v>
      </c>
      <c r="T1894" s="74">
        <v>0</v>
      </c>
      <c r="U1894" s="74">
        <v>5.5673E-2</v>
      </c>
      <c r="V1894" s="74">
        <v>5.4102499999999996</v>
      </c>
      <c r="W1894" s="74">
        <v>1.0608332272500001</v>
      </c>
      <c r="X1894" s="74">
        <v>1154.335</v>
      </c>
      <c r="Y1894" s="74">
        <v>1140</v>
      </c>
      <c r="Z1894" s="74">
        <v>0.23036815243347589</v>
      </c>
      <c r="AA1894" s="74">
        <v>0.76963184756652403</v>
      </c>
      <c r="AB1894" s="74">
        <v>3.8295607841099493E-4</v>
      </c>
      <c r="AC1894" s="74">
        <v>3.8295607841099498E-4</v>
      </c>
      <c r="AD1894" t="s">
        <v>5810</v>
      </c>
    </row>
    <row r="1895" spans="1:30">
      <c r="A1895" s="165" t="s">
        <v>6039</v>
      </c>
      <c r="C1895" s="165" t="s">
        <v>8444</v>
      </c>
      <c r="D1895" s="169" t="s">
        <v>2941</v>
      </c>
      <c r="E1895" s="169" t="s">
        <v>3300</v>
      </c>
      <c r="F1895" s="174">
        <v>40.750799999999998</v>
      </c>
      <c r="G1895" s="174">
        <v>14.014849999999999</v>
      </c>
      <c r="H1895" s="74">
        <v>48.137999999999998</v>
      </c>
      <c r="I1895" s="74">
        <v>1.349</v>
      </c>
      <c r="J1895" s="74">
        <v>16.472000000000001</v>
      </c>
      <c r="K1895" s="74">
        <v>0.113</v>
      </c>
      <c r="L1895" s="74">
        <v>4.7619999999999996</v>
      </c>
      <c r="M1895" s="74">
        <v>11.590999999999999</v>
      </c>
      <c r="N1895" s="74">
        <v>2.718</v>
      </c>
      <c r="O1895" s="74">
        <v>2.3140000000000001</v>
      </c>
      <c r="P1895" s="74">
        <v>6.7000000000000004E-2</v>
      </c>
      <c r="Q1895" s="74">
        <v>0.47799999999999998</v>
      </c>
      <c r="R1895" s="74">
        <v>1.1399999999999999</v>
      </c>
      <c r="S1895" s="74">
        <v>0</v>
      </c>
      <c r="T1895" s="74">
        <v>0</v>
      </c>
      <c r="U1895" s="74">
        <v>4.9057000000000003E-2</v>
      </c>
      <c r="V1895" s="74">
        <v>5.9380999999999986</v>
      </c>
      <c r="W1895" s="74">
        <v>1.1643332169</v>
      </c>
      <c r="X1895" s="74">
        <v>1160.4105999999999</v>
      </c>
      <c r="Y1895" s="74">
        <v>960</v>
      </c>
      <c r="Z1895" s="74">
        <v>0.21193819866708299</v>
      </c>
      <c r="AA1895" s="74">
        <v>0.78806180133291692</v>
      </c>
      <c r="AB1895" s="74">
        <v>3.5722056486472932E-4</v>
      </c>
      <c r="AC1895" s="74">
        <v>3.5722056486472932E-4</v>
      </c>
      <c r="AD1895" t="s">
        <v>5810</v>
      </c>
    </row>
    <row r="1896" spans="1:30">
      <c r="A1896" s="165" t="s">
        <v>6040</v>
      </c>
      <c r="C1896" s="165" t="s">
        <v>8444</v>
      </c>
      <c r="D1896" s="169" t="s">
        <v>2941</v>
      </c>
      <c r="E1896" s="169" t="s">
        <v>3300</v>
      </c>
      <c r="F1896" s="174">
        <v>40.750799999999998</v>
      </c>
      <c r="G1896" s="174">
        <v>14.014849999999999</v>
      </c>
      <c r="H1896" s="74">
        <v>47.698</v>
      </c>
      <c r="I1896" s="74">
        <v>1.1339999999999999</v>
      </c>
      <c r="J1896" s="74">
        <v>17.251999999999999</v>
      </c>
      <c r="K1896" s="74">
        <v>0.11899999999999999</v>
      </c>
      <c r="L1896" s="74">
        <v>4.7640000000000002</v>
      </c>
      <c r="M1896" s="74">
        <v>11.537000000000001</v>
      </c>
      <c r="N1896" s="74">
        <v>2.7879999999999998</v>
      </c>
      <c r="O1896" s="74">
        <v>2.7469999999999999</v>
      </c>
      <c r="P1896" s="74">
        <v>9.7000000000000003E-2</v>
      </c>
      <c r="Q1896" s="74">
        <v>0.58899999999999997</v>
      </c>
      <c r="R1896" s="74">
        <v>1.26</v>
      </c>
      <c r="S1896" s="74">
        <v>0</v>
      </c>
      <c r="T1896" s="74">
        <v>0</v>
      </c>
      <c r="U1896" s="74">
        <v>1.9827999999999998E-2</v>
      </c>
      <c r="V1896" s="74">
        <v>5.0999999999999996</v>
      </c>
      <c r="W1896" s="74">
        <v>0.99999989999999983</v>
      </c>
      <c r="X1896" s="74">
        <v>1159.5142000000001</v>
      </c>
      <c r="Y1896" s="74">
        <v>510</v>
      </c>
      <c r="Z1896" s="74">
        <v>0.41672750825961952</v>
      </c>
      <c r="AA1896" s="74">
        <v>0.58327249174038043</v>
      </c>
      <c r="AB1896" s="74">
        <v>4.2087987451616931E-4</v>
      </c>
      <c r="AC1896" s="74">
        <v>4.208798745161691E-4</v>
      </c>
      <c r="AD1896" t="s">
        <v>5810</v>
      </c>
    </row>
    <row r="1897" spans="1:30">
      <c r="A1897" s="165" t="s">
        <v>6041</v>
      </c>
      <c r="C1897" s="165" t="s">
        <v>8444</v>
      </c>
      <c r="D1897" s="169" t="s">
        <v>2941</v>
      </c>
      <c r="E1897" s="169" t="s">
        <v>3300</v>
      </c>
      <c r="F1897" s="174">
        <v>40.750799999999998</v>
      </c>
      <c r="G1897" s="174">
        <v>14.014849999999999</v>
      </c>
      <c r="H1897" s="74">
        <v>47.969000000000001</v>
      </c>
      <c r="I1897" s="74">
        <v>1.3620000000000001</v>
      </c>
      <c r="J1897" s="74">
        <v>16.358000000000001</v>
      </c>
      <c r="K1897" s="74">
        <v>0.14099999999999999</v>
      </c>
      <c r="L1897" s="74">
        <v>4.702</v>
      </c>
      <c r="M1897" s="74">
        <v>11.11</v>
      </c>
      <c r="N1897" s="74">
        <v>2.5649999999999999</v>
      </c>
      <c r="O1897" s="74">
        <v>3.2759999999999998</v>
      </c>
      <c r="P1897" s="74">
        <v>8.2000000000000003E-2</v>
      </c>
      <c r="Q1897" s="74">
        <v>0.52600000000000002</v>
      </c>
      <c r="R1897" s="74">
        <v>1.18</v>
      </c>
      <c r="S1897" s="74">
        <v>0</v>
      </c>
      <c r="T1897" s="74">
        <v>0</v>
      </c>
      <c r="U1897" s="74">
        <v>6.8290000000000003E-2</v>
      </c>
      <c r="V1897" s="74">
        <v>5.4408499999999993</v>
      </c>
      <c r="W1897" s="74">
        <v>1.06683322665</v>
      </c>
      <c r="X1897" s="74">
        <v>1152.4259999999999</v>
      </c>
      <c r="Y1897" s="74">
        <v>1200</v>
      </c>
      <c r="Z1897" s="74">
        <v>0.18176906987153599</v>
      </c>
      <c r="AA1897" s="74">
        <v>0.81823093012846393</v>
      </c>
      <c r="AB1897" s="74">
        <v>3.2074876762481212E-4</v>
      </c>
      <c r="AC1897" s="74">
        <v>3.2074876762481222E-4</v>
      </c>
      <c r="AD1897" t="s">
        <v>5810</v>
      </c>
    </row>
    <row r="1898" spans="1:30">
      <c r="A1898" s="165" t="s">
        <v>6042</v>
      </c>
      <c r="C1898" s="165" t="s">
        <v>8444</v>
      </c>
      <c r="D1898" s="169" t="s">
        <v>2941</v>
      </c>
      <c r="E1898" s="169" t="s">
        <v>3300</v>
      </c>
      <c r="F1898" s="174">
        <v>40.750799999999998</v>
      </c>
      <c r="G1898" s="174">
        <v>14.014849999999999</v>
      </c>
      <c r="H1898" s="74">
        <v>48.86</v>
      </c>
      <c r="I1898" s="74">
        <v>1.3759999999999999</v>
      </c>
      <c r="J1898" s="74">
        <v>16.427</v>
      </c>
      <c r="K1898" s="74">
        <v>0.109</v>
      </c>
      <c r="L1898" s="74">
        <v>4.2460000000000004</v>
      </c>
      <c r="M1898" s="74">
        <v>12.712999999999999</v>
      </c>
      <c r="N1898" s="74">
        <v>2.6459999999999999</v>
      </c>
      <c r="O1898" s="74">
        <v>1.2789999999999999</v>
      </c>
      <c r="P1898" s="74">
        <v>0.109</v>
      </c>
      <c r="Q1898" s="74">
        <v>0.311</v>
      </c>
      <c r="R1898" s="74">
        <v>1.18</v>
      </c>
      <c r="S1898" s="74">
        <v>0</v>
      </c>
      <c r="T1898" s="74">
        <v>0</v>
      </c>
      <c r="U1898" s="74">
        <v>9.2789999999999997E-2</v>
      </c>
      <c r="V1898" s="74">
        <v>6.2185999999999986</v>
      </c>
      <c r="W1898" s="74">
        <v>1.2193332113999999</v>
      </c>
      <c r="X1898" s="74">
        <v>1179.0358000000001</v>
      </c>
      <c r="Y1898" s="74">
        <v>1810</v>
      </c>
      <c r="Z1898" s="74">
        <v>0.13000365901751221</v>
      </c>
      <c r="AA1898" s="74">
        <v>0.8699963409824879</v>
      </c>
      <c r="AB1898" s="74">
        <v>5.2431288562391576E-4</v>
      </c>
      <c r="AC1898" s="74">
        <v>5.2431288562391565E-4</v>
      </c>
      <c r="AD1898" t="s">
        <v>5810</v>
      </c>
    </row>
    <row r="1899" spans="1:30">
      <c r="A1899" s="165" t="s">
        <v>6043</v>
      </c>
      <c r="C1899" s="165" t="s">
        <v>8444</v>
      </c>
      <c r="D1899" s="169" t="s">
        <v>2941</v>
      </c>
      <c r="E1899" s="169" t="s">
        <v>3300</v>
      </c>
      <c r="F1899" s="174">
        <v>40.750799999999998</v>
      </c>
      <c r="G1899" s="174">
        <v>14.014849999999999</v>
      </c>
      <c r="H1899" s="74">
        <v>48.293999999999997</v>
      </c>
      <c r="I1899" s="74">
        <v>1.2130000000000001</v>
      </c>
      <c r="J1899" s="74">
        <v>17.439</v>
      </c>
      <c r="K1899" s="74">
        <v>0.115</v>
      </c>
      <c r="L1899" s="74">
        <v>4.6630000000000003</v>
      </c>
      <c r="M1899" s="74">
        <v>11.289</v>
      </c>
      <c r="N1899" s="74">
        <v>2.5070000000000001</v>
      </c>
      <c r="O1899" s="74">
        <v>3.4510000000000001</v>
      </c>
      <c r="P1899" s="74">
        <v>2.1999999999999999E-2</v>
      </c>
      <c r="Q1899" s="74">
        <v>0.57799999999999996</v>
      </c>
      <c r="R1899" s="74">
        <v>1.1200000000000001</v>
      </c>
      <c r="S1899" s="74">
        <v>0</v>
      </c>
      <c r="T1899" s="74">
        <v>0</v>
      </c>
      <c r="U1899" s="74">
        <v>6.2054999999999992E-2</v>
      </c>
      <c r="V1899" s="74">
        <v>5.5581499999999986</v>
      </c>
      <c r="W1899" s="74">
        <v>1.08983322435</v>
      </c>
      <c r="X1899" s="74">
        <v>1155.3974000000001</v>
      </c>
      <c r="Y1899" s="74">
        <v>1130</v>
      </c>
      <c r="Z1899" s="74">
        <v>0.17689795721923679</v>
      </c>
      <c r="AA1899" s="74">
        <v>0.82310204278076315</v>
      </c>
      <c r="AB1899" s="74">
        <v>3.9736461495438822E-5</v>
      </c>
      <c r="AC1899" s="74">
        <v>3.9736461495438822E-5</v>
      </c>
      <c r="AD1899" t="s">
        <v>5810</v>
      </c>
    </row>
    <row r="1900" spans="1:30">
      <c r="A1900" s="165" t="s">
        <v>6044</v>
      </c>
      <c r="C1900" s="165" t="s">
        <v>8444</v>
      </c>
      <c r="D1900" s="169" t="s">
        <v>2941</v>
      </c>
      <c r="E1900" s="169" t="s">
        <v>3300</v>
      </c>
      <c r="F1900" s="174">
        <v>40.750799999999998</v>
      </c>
      <c r="G1900" s="174">
        <v>14.014849999999999</v>
      </c>
      <c r="H1900" s="74">
        <v>49.777999999999999</v>
      </c>
      <c r="I1900" s="74">
        <v>1.161</v>
      </c>
      <c r="J1900" s="74">
        <v>18.071000000000002</v>
      </c>
      <c r="K1900" s="74">
        <v>9.6000000000000002E-2</v>
      </c>
      <c r="L1900" s="74">
        <v>4.3019999999999996</v>
      </c>
      <c r="M1900" s="74">
        <v>10.132999999999999</v>
      </c>
      <c r="N1900" s="74">
        <v>2.6709999999999998</v>
      </c>
      <c r="O1900" s="74">
        <v>3.7290000000000001</v>
      </c>
      <c r="P1900" s="74">
        <v>4.2000000000000003E-2</v>
      </c>
      <c r="Q1900" s="74">
        <v>0.52500000000000002</v>
      </c>
      <c r="R1900" s="74">
        <v>1.24</v>
      </c>
      <c r="S1900" s="74">
        <v>0</v>
      </c>
      <c r="T1900" s="74">
        <v>0</v>
      </c>
      <c r="U1900" s="74">
        <v>2.3966999999999999E-2</v>
      </c>
      <c r="V1900" s="74">
        <v>5.2733999999999996</v>
      </c>
      <c r="W1900" s="74">
        <v>1.0339998965999999</v>
      </c>
      <c r="X1900" s="74">
        <v>1136.2077999999999</v>
      </c>
      <c r="Y1900" s="74">
        <v>580</v>
      </c>
      <c r="Z1900" s="74">
        <v>0.36183714860708771</v>
      </c>
      <c r="AA1900" s="74">
        <v>0.63816285139291229</v>
      </c>
      <c r="AB1900" s="74">
        <v>3.9865111881932778E-4</v>
      </c>
      <c r="AC1900" s="74">
        <v>3.98651118819328E-4</v>
      </c>
      <c r="AD1900" t="s">
        <v>5810</v>
      </c>
    </row>
    <row r="1901" spans="1:30">
      <c r="A1901" s="165" t="s">
        <v>6045</v>
      </c>
      <c r="C1901" s="165" t="s">
        <v>8444</v>
      </c>
      <c r="D1901" s="169" t="s">
        <v>2941</v>
      </c>
      <c r="E1901" s="169" t="s">
        <v>3300</v>
      </c>
      <c r="F1901" s="174">
        <v>40.750799999999998</v>
      </c>
      <c r="G1901" s="174">
        <v>14.014849999999999</v>
      </c>
      <c r="H1901" s="74">
        <v>47.670999999999999</v>
      </c>
      <c r="I1901" s="74">
        <v>2.4249999999999998</v>
      </c>
      <c r="J1901" s="74">
        <v>14.832000000000001</v>
      </c>
      <c r="K1901" s="74">
        <v>0.14000000000000001</v>
      </c>
      <c r="L1901" s="74">
        <v>5.9690000000000003</v>
      </c>
      <c r="M1901" s="74">
        <v>12.811999999999999</v>
      </c>
      <c r="N1901" s="74">
        <v>2.3639999999999999</v>
      </c>
      <c r="O1901" s="74">
        <v>2.5139999999999998</v>
      </c>
      <c r="P1901" s="74">
        <v>1.4999999999999999E-2</v>
      </c>
      <c r="Q1901" s="74">
        <v>1.522</v>
      </c>
      <c r="R1901" s="74">
        <v>1.28</v>
      </c>
      <c r="S1901" s="74">
        <v>0</v>
      </c>
      <c r="T1901" s="74">
        <v>0</v>
      </c>
      <c r="U1901" s="74">
        <v>1.5205E-2</v>
      </c>
      <c r="V1901" s="74">
        <v>4.1088999999999993</v>
      </c>
      <c r="W1901" s="74">
        <v>0.80566658609999997</v>
      </c>
      <c r="X1901" s="74">
        <v>1180.6792</v>
      </c>
      <c r="Y1901" s="74">
        <v>430</v>
      </c>
      <c r="Z1901" s="74">
        <v>0.52869270168647786</v>
      </c>
      <c r="AA1901" s="74">
        <v>0.47130729831352208</v>
      </c>
      <c r="AB1901" s="74">
        <v>6.3283003943227561E-4</v>
      </c>
      <c r="AC1901" s="74">
        <v>6.3283003943227583E-4</v>
      </c>
      <c r="AD1901" t="s">
        <v>5810</v>
      </c>
    </row>
    <row r="1902" spans="1:30">
      <c r="A1902" s="165" t="s">
        <v>6046</v>
      </c>
      <c r="C1902" s="165" t="s">
        <v>8444</v>
      </c>
      <c r="D1902" s="169" t="s">
        <v>2941</v>
      </c>
      <c r="E1902" s="169" t="s">
        <v>3300</v>
      </c>
      <c r="F1902" s="174">
        <v>40.750799999999998</v>
      </c>
      <c r="G1902" s="174">
        <v>14.014849999999999</v>
      </c>
      <c r="H1902" s="74">
        <v>49.180999999999997</v>
      </c>
      <c r="I1902" s="74">
        <v>1.0449999999999999</v>
      </c>
      <c r="J1902" s="74">
        <v>17.902999999999999</v>
      </c>
      <c r="K1902" s="74">
        <v>0.104</v>
      </c>
      <c r="L1902" s="74">
        <v>4.2850000000000001</v>
      </c>
      <c r="M1902" s="74">
        <v>8.9610000000000003</v>
      </c>
      <c r="N1902" s="74">
        <v>2.7349999999999999</v>
      </c>
      <c r="O1902" s="74">
        <v>5.6779999999999999</v>
      </c>
      <c r="P1902" s="74">
        <v>1.7000000000000001E-2</v>
      </c>
      <c r="Q1902" s="74">
        <v>0.78</v>
      </c>
      <c r="R1902" s="74">
        <v>1.62</v>
      </c>
      <c r="S1902" s="74">
        <v>0</v>
      </c>
      <c r="T1902" s="74">
        <v>0</v>
      </c>
      <c r="U1902" s="74">
        <v>2.7376000000000001E-2</v>
      </c>
      <c r="V1902" s="74">
        <v>4.2789000000000001</v>
      </c>
      <c r="W1902" s="74">
        <v>0.83899991609999991</v>
      </c>
      <c r="X1902" s="74">
        <v>1116.7526</v>
      </c>
      <c r="Y1902" s="74">
        <v>660</v>
      </c>
      <c r="Z1902" s="74">
        <v>0.47113053661321103</v>
      </c>
      <c r="AA1902" s="74">
        <v>0.52886946338678897</v>
      </c>
      <c r="AB1902" s="74">
        <v>3.08408959767222E-4</v>
      </c>
      <c r="AC1902" s="74">
        <v>3.08408959767222E-4</v>
      </c>
      <c r="AD1902" t="s">
        <v>5810</v>
      </c>
    </row>
    <row r="1903" spans="1:30">
      <c r="A1903" s="165" t="s">
        <v>6047</v>
      </c>
      <c r="C1903" s="165" t="s">
        <v>8444</v>
      </c>
      <c r="D1903" s="169" t="s">
        <v>2941</v>
      </c>
      <c r="E1903" s="169" t="s">
        <v>3300</v>
      </c>
      <c r="F1903" s="174">
        <v>40.750799999999998</v>
      </c>
      <c r="G1903" s="174">
        <v>14.014849999999999</v>
      </c>
      <c r="H1903" s="74">
        <v>48.055999999999997</v>
      </c>
      <c r="I1903" s="74">
        <v>1.1459999999999999</v>
      </c>
      <c r="J1903" s="74">
        <v>15.271000000000001</v>
      </c>
      <c r="K1903" s="74">
        <v>0.11</v>
      </c>
      <c r="L1903" s="74">
        <v>4.7069999999999999</v>
      </c>
      <c r="M1903" s="74">
        <v>11.948</v>
      </c>
      <c r="N1903" s="74">
        <v>2.19</v>
      </c>
      <c r="O1903" s="74">
        <v>4.0629999999999997</v>
      </c>
      <c r="P1903" s="74">
        <v>8.6999999999999994E-2</v>
      </c>
      <c r="Q1903" s="74">
        <v>0.57899999999999996</v>
      </c>
      <c r="R1903" s="74">
        <v>1.47</v>
      </c>
      <c r="S1903" s="74">
        <v>0</v>
      </c>
      <c r="T1903" s="74">
        <v>0</v>
      </c>
      <c r="U1903" s="74">
        <v>6.7213999999999996E-2</v>
      </c>
      <c r="V1903" s="74">
        <v>5.2053999999999991</v>
      </c>
      <c r="W1903" s="74">
        <v>1.0206665645999999</v>
      </c>
      <c r="X1903" s="74">
        <v>1166.3368</v>
      </c>
      <c r="Y1903" s="74">
        <v>1150</v>
      </c>
      <c r="Z1903" s="74">
        <v>0.26197223543833031</v>
      </c>
      <c r="AA1903" s="74">
        <v>0.73802776456166974</v>
      </c>
      <c r="AB1903" s="74">
        <v>1.6417234474254641E-4</v>
      </c>
      <c r="AC1903" s="74">
        <v>1.641723447425463E-4</v>
      </c>
      <c r="AD1903" t="s">
        <v>5810</v>
      </c>
    </row>
    <row r="1904" spans="1:30">
      <c r="A1904" s="165" t="s">
        <v>6048</v>
      </c>
      <c r="C1904" s="165" t="s">
        <v>8444</v>
      </c>
      <c r="D1904" s="169" t="s">
        <v>2941</v>
      </c>
      <c r="E1904" s="169" t="s">
        <v>3300</v>
      </c>
      <c r="F1904" s="174">
        <v>40.750799999999998</v>
      </c>
      <c r="G1904" s="174">
        <v>14.014849999999999</v>
      </c>
      <c r="H1904" s="74">
        <v>50.914000000000001</v>
      </c>
      <c r="I1904" s="74">
        <v>1.3069999999999999</v>
      </c>
      <c r="J1904" s="74">
        <v>17.635999999999999</v>
      </c>
      <c r="K1904" s="74">
        <v>0.129</v>
      </c>
      <c r="L1904" s="74">
        <v>4.2169999999999996</v>
      </c>
      <c r="M1904" s="74">
        <v>9.0890000000000004</v>
      </c>
      <c r="N1904" s="74">
        <v>3.2120000000000002</v>
      </c>
      <c r="O1904" s="74">
        <v>3.625</v>
      </c>
      <c r="P1904" s="74">
        <v>6.2E-2</v>
      </c>
      <c r="Q1904" s="74">
        <v>0.434</v>
      </c>
      <c r="R1904" s="74">
        <v>1.34</v>
      </c>
      <c r="S1904" s="74">
        <v>0</v>
      </c>
      <c r="T1904" s="74">
        <v>0</v>
      </c>
      <c r="U1904" s="74">
        <v>2.8881E-2</v>
      </c>
      <c r="V1904" s="74">
        <v>5.5258500000000002</v>
      </c>
      <c r="W1904" s="74">
        <v>1.08349989165</v>
      </c>
      <c r="X1904" s="74">
        <v>1118.8774000000001</v>
      </c>
      <c r="Y1904" s="74">
        <v>670</v>
      </c>
      <c r="Z1904" s="74">
        <v>0.35648897041038402</v>
      </c>
      <c r="AA1904" s="74">
        <v>0.64351102958961592</v>
      </c>
      <c r="AB1904" s="74">
        <v>3.8028960032198729E-4</v>
      </c>
      <c r="AC1904" s="74">
        <v>3.802896003219874E-4</v>
      </c>
      <c r="AD1904" t="s">
        <v>5810</v>
      </c>
    </row>
    <row r="1905" spans="1:30">
      <c r="A1905" s="165" t="s">
        <v>6049</v>
      </c>
      <c r="C1905" s="165" t="s">
        <v>8444</v>
      </c>
      <c r="D1905" s="169" t="s">
        <v>2941</v>
      </c>
      <c r="E1905" s="169" t="s">
        <v>3300</v>
      </c>
      <c r="F1905" s="174">
        <v>40.750799999999998</v>
      </c>
      <c r="G1905" s="174">
        <v>14.014849999999999</v>
      </c>
      <c r="H1905" s="74">
        <v>49.448</v>
      </c>
      <c r="I1905" s="74">
        <v>1.0409999999999999</v>
      </c>
      <c r="J1905" s="74">
        <v>17.212</v>
      </c>
      <c r="K1905" s="74">
        <v>0.187</v>
      </c>
      <c r="L1905" s="74">
        <v>4.7309999999999999</v>
      </c>
      <c r="M1905" s="74">
        <v>10.722</v>
      </c>
      <c r="N1905" s="74">
        <v>2.681</v>
      </c>
      <c r="O1905" s="74">
        <v>2.956</v>
      </c>
      <c r="P1905" s="74">
        <v>7.0000000000000001E-3</v>
      </c>
      <c r="Q1905" s="74">
        <v>0.45100000000000001</v>
      </c>
      <c r="R1905" s="74">
        <v>1.23</v>
      </c>
      <c r="S1905" s="74">
        <v>0</v>
      </c>
      <c r="T1905" s="74">
        <v>0</v>
      </c>
      <c r="U1905" s="74">
        <v>1.7833999999999999E-2</v>
      </c>
      <c r="V1905" s="74">
        <v>5.99505</v>
      </c>
      <c r="W1905" s="74">
        <v>1.17549988245</v>
      </c>
      <c r="X1905" s="74">
        <v>1145.9852000000001</v>
      </c>
      <c r="Y1905" s="74">
        <v>480</v>
      </c>
      <c r="Z1905" s="74">
        <v>0.42356579956254381</v>
      </c>
      <c r="AA1905" s="74">
        <v>0.57643420043745619</v>
      </c>
      <c r="AB1905" s="74">
        <v>7.9279557707327935E-5</v>
      </c>
      <c r="AC1905" s="74">
        <v>7.9279557707327949E-5</v>
      </c>
      <c r="AD1905" t="s">
        <v>5810</v>
      </c>
    </row>
    <row r="1906" spans="1:30">
      <c r="A1906" s="165" t="s">
        <v>6050</v>
      </c>
      <c r="C1906" s="165" t="s">
        <v>8444</v>
      </c>
      <c r="D1906" s="169" t="s">
        <v>2941</v>
      </c>
      <c r="E1906" s="169" t="s">
        <v>3300</v>
      </c>
      <c r="F1906" s="174">
        <v>40.750799999999998</v>
      </c>
      <c r="G1906" s="174">
        <v>14.014849999999999</v>
      </c>
      <c r="H1906" s="74">
        <v>50.17</v>
      </c>
      <c r="I1906" s="74">
        <v>1.2509999999999999</v>
      </c>
      <c r="J1906" s="74">
        <v>17.100999999999999</v>
      </c>
      <c r="K1906" s="74">
        <v>0.153</v>
      </c>
      <c r="L1906" s="74">
        <v>4.5289999999999999</v>
      </c>
      <c r="M1906" s="74">
        <v>9.6869999999999994</v>
      </c>
      <c r="N1906" s="74">
        <v>3.0419999999999998</v>
      </c>
      <c r="O1906" s="74">
        <v>3.5339999999999998</v>
      </c>
      <c r="P1906" s="74">
        <v>1.7000000000000001E-2</v>
      </c>
      <c r="Q1906" s="74">
        <v>0.52900000000000003</v>
      </c>
      <c r="R1906" s="74">
        <v>1.1200000000000001</v>
      </c>
      <c r="S1906" s="74">
        <v>0</v>
      </c>
      <c r="T1906" s="74">
        <v>0</v>
      </c>
      <c r="U1906" s="74">
        <v>4.369E-2</v>
      </c>
      <c r="V1906" s="74">
        <v>5.3881500000000004</v>
      </c>
      <c r="W1906" s="74">
        <v>1.0564998943499999</v>
      </c>
      <c r="X1906" s="74">
        <v>1128.8042</v>
      </c>
      <c r="Y1906" s="74">
        <v>840</v>
      </c>
      <c r="Z1906" s="74">
        <v>0.21966747302693729</v>
      </c>
      <c r="AA1906" s="74">
        <v>0.78033252697306277</v>
      </c>
      <c r="AB1906" s="74">
        <v>4.8976963335447589E-4</v>
      </c>
      <c r="AC1906" s="74">
        <v>4.8976963335447589E-4</v>
      </c>
      <c r="AD1906" t="s">
        <v>5810</v>
      </c>
    </row>
    <row r="1907" spans="1:30">
      <c r="A1907" s="165" t="s">
        <v>6051</v>
      </c>
      <c r="C1907" s="165" t="s">
        <v>8444</v>
      </c>
      <c r="D1907" s="169" t="s">
        <v>2941</v>
      </c>
      <c r="E1907" s="169" t="s">
        <v>3300</v>
      </c>
      <c r="F1907" s="174">
        <v>40.750799999999998</v>
      </c>
      <c r="G1907" s="174">
        <v>14.014849999999999</v>
      </c>
      <c r="H1907" s="74">
        <v>51.040999999999997</v>
      </c>
      <c r="I1907" s="74">
        <v>1.3240000000000001</v>
      </c>
      <c r="J1907" s="74">
        <v>18.135000000000002</v>
      </c>
      <c r="K1907" s="74">
        <v>0.106</v>
      </c>
      <c r="L1907" s="74">
        <v>3.5289999999999999</v>
      </c>
      <c r="M1907" s="74">
        <v>8.2050000000000001</v>
      </c>
      <c r="N1907" s="74">
        <v>2.8519999999999999</v>
      </c>
      <c r="O1907" s="74">
        <v>4.8259999999999996</v>
      </c>
      <c r="P1907" s="74">
        <v>7.0000000000000001E-3</v>
      </c>
      <c r="Q1907" s="74">
        <v>0.56999999999999995</v>
      </c>
      <c r="R1907" s="74">
        <v>1.1399999999999999</v>
      </c>
      <c r="S1907" s="74">
        <v>0</v>
      </c>
      <c r="T1907" s="74">
        <v>0</v>
      </c>
      <c r="U1907" s="74">
        <v>3.2419999999999997E-2</v>
      </c>
      <c r="V1907" s="74">
        <v>4.9512499999999999</v>
      </c>
      <c r="W1907" s="74">
        <v>0.97083323624999995</v>
      </c>
      <c r="X1907" s="74">
        <v>1104.203</v>
      </c>
      <c r="Y1907" s="74">
        <v>690</v>
      </c>
      <c r="Z1907" s="74">
        <v>0.26644310258678588</v>
      </c>
      <c r="AA1907" s="74">
        <v>0.73355689741321406</v>
      </c>
      <c r="AB1907" s="74">
        <v>3.353364263256621E-4</v>
      </c>
      <c r="AC1907" s="74">
        <v>3.3533642632566188E-4</v>
      </c>
      <c r="AD1907" t="s">
        <v>5810</v>
      </c>
    </row>
    <row r="1908" spans="1:30">
      <c r="A1908" s="165" t="s">
        <v>6052</v>
      </c>
      <c r="C1908" s="165" t="s">
        <v>8444</v>
      </c>
      <c r="D1908" s="169" t="s">
        <v>2941</v>
      </c>
      <c r="E1908" s="169" t="s">
        <v>3300</v>
      </c>
      <c r="F1908" s="174">
        <v>40.750799999999998</v>
      </c>
      <c r="G1908" s="174">
        <v>14.014849999999999</v>
      </c>
      <c r="H1908" s="74">
        <v>48.622999999999998</v>
      </c>
      <c r="I1908" s="74">
        <v>1.2070000000000001</v>
      </c>
      <c r="J1908" s="74">
        <v>17.210999999999999</v>
      </c>
      <c r="K1908" s="74">
        <v>0.13100000000000001</v>
      </c>
      <c r="L1908" s="74">
        <v>4.524</v>
      </c>
      <c r="M1908" s="74">
        <v>11.593</v>
      </c>
      <c r="N1908" s="74">
        <v>2.6669999999999998</v>
      </c>
      <c r="O1908" s="74">
        <v>3.46</v>
      </c>
      <c r="P1908" s="74">
        <v>0</v>
      </c>
      <c r="Q1908" s="74">
        <v>0.67700000000000005</v>
      </c>
      <c r="R1908" s="74">
        <v>1.06</v>
      </c>
      <c r="S1908" s="74">
        <v>0</v>
      </c>
      <c r="T1908" s="74">
        <v>0</v>
      </c>
      <c r="U1908" s="74">
        <v>5.4753000000000003E-2</v>
      </c>
      <c r="V1908" s="74">
        <v>5.2751000000000001</v>
      </c>
      <c r="W1908" s="74">
        <v>1.0343332299000001</v>
      </c>
      <c r="X1908" s="74">
        <v>1160.4438</v>
      </c>
      <c r="Y1908" s="74">
        <v>980</v>
      </c>
      <c r="Z1908" s="74">
        <v>0.17847064068676</v>
      </c>
      <c r="AA1908" s="74">
        <v>0.82152935931324</v>
      </c>
      <c r="AB1908" s="74">
        <v>7.073033469283174E-4</v>
      </c>
      <c r="AC1908" s="74">
        <v>7.0730334692831697E-4</v>
      </c>
      <c r="AD1908" t="s">
        <v>5810</v>
      </c>
    </row>
    <row r="1909" spans="1:30">
      <c r="A1909" s="165" t="s">
        <v>6053</v>
      </c>
      <c r="C1909" s="165" t="s">
        <v>8444</v>
      </c>
      <c r="D1909" s="169" t="s">
        <v>2941</v>
      </c>
      <c r="E1909" s="169" t="s">
        <v>3300</v>
      </c>
      <c r="F1909" s="174">
        <v>40.750799999999998</v>
      </c>
      <c r="G1909" s="174">
        <v>14.014849999999999</v>
      </c>
      <c r="H1909" s="74">
        <v>49.331000000000003</v>
      </c>
      <c r="I1909" s="74">
        <v>1.3939999999999999</v>
      </c>
      <c r="J1909" s="74">
        <v>17.234000000000002</v>
      </c>
      <c r="K1909" s="74">
        <v>0.125</v>
      </c>
      <c r="L1909" s="74">
        <v>3.5529999999999999</v>
      </c>
      <c r="M1909" s="74">
        <v>12.051</v>
      </c>
      <c r="N1909" s="74">
        <v>2.496</v>
      </c>
      <c r="O1909" s="74">
        <v>3.399</v>
      </c>
      <c r="P1909" s="74">
        <v>6.7000000000000004E-2</v>
      </c>
      <c r="Q1909" s="74">
        <v>0.52800000000000002</v>
      </c>
      <c r="R1909" s="74">
        <v>1.19</v>
      </c>
      <c r="S1909" s="74">
        <v>0</v>
      </c>
      <c r="T1909" s="74">
        <v>0</v>
      </c>
      <c r="U1909" s="74">
        <v>4.4127E-2</v>
      </c>
      <c r="V1909" s="74">
        <v>5.1144499999999997</v>
      </c>
      <c r="W1909" s="74">
        <v>1.0028332330500001</v>
      </c>
      <c r="X1909" s="74">
        <v>1168.0465999999999</v>
      </c>
      <c r="Y1909" s="74">
        <v>900</v>
      </c>
      <c r="Z1909" s="74">
        <v>0.2323068934308494</v>
      </c>
      <c r="AA1909" s="74">
        <v>0.76769310656915057</v>
      </c>
      <c r="AB1909" s="74">
        <v>1.017665314073869E-4</v>
      </c>
      <c r="AC1909" s="74">
        <v>1.0176653140738699E-4</v>
      </c>
      <c r="AD1909" t="s">
        <v>5810</v>
      </c>
    </row>
    <row r="1910" spans="1:30">
      <c r="A1910" s="165" t="s">
        <v>6054</v>
      </c>
      <c r="C1910" s="165" t="s">
        <v>8444</v>
      </c>
      <c r="D1910" s="169" t="s">
        <v>2941</v>
      </c>
      <c r="E1910" s="169" t="s">
        <v>3300</v>
      </c>
      <c r="F1910" s="174">
        <v>40.750799999999998</v>
      </c>
      <c r="G1910" s="174">
        <v>14.014849999999999</v>
      </c>
      <c r="H1910" s="74">
        <v>48.723999999999997</v>
      </c>
      <c r="I1910" s="74">
        <v>1.129</v>
      </c>
      <c r="J1910" s="74">
        <v>18.323</v>
      </c>
      <c r="K1910" s="74">
        <v>9.2999999999999999E-2</v>
      </c>
      <c r="L1910" s="74">
        <v>4.1239999999999997</v>
      </c>
      <c r="M1910" s="74">
        <v>10.185</v>
      </c>
      <c r="N1910" s="74">
        <v>2.573</v>
      </c>
      <c r="O1910" s="74">
        <v>4.173</v>
      </c>
      <c r="P1910" s="74">
        <v>0</v>
      </c>
      <c r="Q1910" s="74">
        <v>0.72799999999999998</v>
      </c>
      <c r="R1910" s="74">
        <v>1.18</v>
      </c>
      <c r="S1910" s="74">
        <v>0</v>
      </c>
      <c r="T1910" s="74">
        <v>0</v>
      </c>
      <c r="U1910" s="74">
        <v>2.1444999999999999E-2</v>
      </c>
      <c r="V1910" s="74">
        <v>5.7366499999999991</v>
      </c>
      <c r="W1910" s="74">
        <v>1.12483322085</v>
      </c>
      <c r="X1910" s="74">
        <v>1137.0709999999999</v>
      </c>
      <c r="Y1910" s="74">
        <v>510</v>
      </c>
      <c r="Z1910" s="74">
        <v>0.37699875877550432</v>
      </c>
      <c r="AA1910" s="74">
        <v>0.62300124122449574</v>
      </c>
      <c r="AB1910" s="74">
        <v>4.1036361385267801E-4</v>
      </c>
      <c r="AC1910" s="74">
        <v>4.1036361385267801E-4</v>
      </c>
      <c r="AD1910" t="s">
        <v>5810</v>
      </c>
    </row>
    <row r="1911" spans="1:30">
      <c r="A1911" s="165" t="s">
        <v>6055</v>
      </c>
      <c r="C1911" s="165" t="s">
        <v>8444</v>
      </c>
      <c r="D1911" s="169" t="s">
        <v>2941</v>
      </c>
      <c r="E1911" s="169" t="s">
        <v>3300</v>
      </c>
      <c r="F1911" s="174">
        <v>40.750799999999998</v>
      </c>
      <c r="G1911" s="174">
        <v>14.014849999999999</v>
      </c>
      <c r="H1911" s="74">
        <v>47.892000000000003</v>
      </c>
      <c r="I1911" s="74">
        <v>1.2210000000000001</v>
      </c>
      <c r="J1911" s="74">
        <v>16.675000000000001</v>
      </c>
      <c r="K1911" s="74">
        <v>0.127</v>
      </c>
      <c r="L1911" s="74">
        <v>4.0629999999999997</v>
      </c>
      <c r="M1911" s="74">
        <v>10.366</v>
      </c>
      <c r="N1911" s="74">
        <v>2.2599999999999998</v>
      </c>
      <c r="O1911" s="74">
        <v>3.633</v>
      </c>
      <c r="P1911" s="74">
        <v>2.7E-2</v>
      </c>
      <c r="Q1911" s="74">
        <v>0.48799999999999999</v>
      </c>
      <c r="R1911" s="74">
        <v>1.32</v>
      </c>
      <c r="S1911" s="74">
        <v>0</v>
      </c>
      <c r="T1911" s="74">
        <v>0</v>
      </c>
      <c r="U1911" s="74">
        <v>4.2110000000000002E-2</v>
      </c>
      <c r="V1911" s="74">
        <v>7.0507499999999999</v>
      </c>
      <c r="W1911" s="74">
        <v>1.3824998617499999</v>
      </c>
      <c r="X1911" s="74">
        <v>1140.0755999999999</v>
      </c>
      <c r="Y1911" s="74">
        <v>860</v>
      </c>
      <c r="Z1911" s="74">
        <v>0.29881182722264782</v>
      </c>
      <c r="AA1911" s="74">
        <v>0.70118817277735224</v>
      </c>
      <c r="AB1911" s="74">
        <v>3.7925369928182209E-4</v>
      </c>
      <c r="AC1911" s="74">
        <v>3.7925369928182209E-4</v>
      </c>
      <c r="AD1911" t="s">
        <v>5810</v>
      </c>
    </row>
    <row r="1912" spans="1:30">
      <c r="A1912" s="165" t="s">
        <v>6056</v>
      </c>
      <c r="C1912" s="165" t="s">
        <v>8444</v>
      </c>
      <c r="D1912" s="169" t="s">
        <v>2941</v>
      </c>
      <c r="E1912" s="169" t="s">
        <v>3300</v>
      </c>
      <c r="F1912" s="174">
        <v>40.750799999999998</v>
      </c>
      <c r="G1912" s="174">
        <v>14.014849999999999</v>
      </c>
      <c r="H1912" s="74">
        <v>49.506999999999998</v>
      </c>
      <c r="I1912" s="74">
        <v>1.427</v>
      </c>
      <c r="J1912" s="74">
        <v>17.108000000000001</v>
      </c>
      <c r="K1912" s="74">
        <v>0.105</v>
      </c>
      <c r="L1912" s="74">
        <v>4.4989999999999997</v>
      </c>
      <c r="M1912" s="74">
        <v>11.337</v>
      </c>
      <c r="N1912" s="74">
        <v>2.7949999999999999</v>
      </c>
      <c r="O1912" s="74">
        <v>2.4180000000000001</v>
      </c>
      <c r="P1912" s="74">
        <v>5.0000000000000001E-3</v>
      </c>
      <c r="Q1912" s="74">
        <v>0.372</v>
      </c>
      <c r="R1912" s="74">
        <v>1.38</v>
      </c>
      <c r="S1912" s="74">
        <v>0</v>
      </c>
      <c r="T1912" s="74">
        <v>0</v>
      </c>
      <c r="U1912" s="74">
        <v>8.0342999999999998E-2</v>
      </c>
      <c r="V1912" s="74">
        <v>6.7345499999999996</v>
      </c>
      <c r="W1912" s="74">
        <v>1.32049986795</v>
      </c>
      <c r="X1912" s="74">
        <v>1156.1941999999999</v>
      </c>
      <c r="Y1912" s="74">
        <v>1500</v>
      </c>
      <c r="Z1912" s="74">
        <v>0.20136167186345821</v>
      </c>
      <c r="AA1912" s="74">
        <v>0.79863832813654179</v>
      </c>
      <c r="AB1912" s="74">
        <v>6.8282593222262534E-4</v>
      </c>
      <c r="AC1912" s="74">
        <v>6.8282593222262567E-4</v>
      </c>
      <c r="AD1912" t="s">
        <v>5810</v>
      </c>
    </row>
    <row r="1913" spans="1:30">
      <c r="A1913" s="165" t="s">
        <v>6057</v>
      </c>
      <c r="C1913" s="165" t="s">
        <v>8444</v>
      </c>
      <c r="D1913" s="169" t="s">
        <v>2941</v>
      </c>
      <c r="E1913" s="169" t="s">
        <v>3300</v>
      </c>
      <c r="F1913" s="174">
        <v>40.750799999999998</v>
      </c>
      <c r="G1913" s="174">
        <v>14.014849999999999</v>
      </c>
      <c r="H1913" s="74">
        <v>48.795999999999999</v>
      </c>
      <c r="I1913" s="74">
        <v>1.5940000000000001</v>
      </c>
      <c r="J1913" s="74">
        <v>18.024999999999999</v>
      </c>
      <c r="K1913" s="74">
        <v>0.125</v>
      </c>
      <c r="L1913" s="74">
        <v>3.694</v>
      </c>
      <c r="M1913" s="74">
        <v>10.132999999999999</v>
      </c>
      <c r="N1913" s="74">
        <v>3.1259999999999999</v>
      </c>
      <c r="O1913" s="74">
        <v>3.1339999999999999</v>
      </c>
      <c r="P1913" s="74">
        <v>0</v>
      </c>
      <c r="Q1913" s="74">
        <v>0.56299999999999994</v>
      </c>
      <c r="R1913" s="74">
        <v>1.36</v>
      </c>
      <c r="S1913" s="74">
        <v>0</v>
      </c>
      <c r="T1913" s="74">
        <v>0</v>
      </c>
      <c r="U1913" s="74">
        <v>5.4329000000000002E-2</v>
      </c>
      <c r="V1913" s="74">
        <v>6.3121</v>
      </c>
      <c r="W1913" s="74">
        <v>1.2376665429</v>
      </c>
      <c r="X1913" s="74">
        <v>1136.2077999999999</v>
      </c>
      <c r="Y1913" s="74">
        <v>1080</v>
      </c>
      <c r="Z1913" s="74">
        <v>0.25686898460371949</v>
      </c>
      <c r="AA1913" s="74">
        <v>0.74313101539628046</v>
      </c>
      <c r="AB1913" s="74">
        <v>7.0033625001297161E-5</v>
      </c>
      <c r="AC1913" s="74">
        <v>7.0033625001297148E-5</v>
      </c>
      <c r="AD1913" t="s">
        <v>5810</v>
      </c>
    </row>
    <row r="1914" spans="1:30">
      <c r="A1914" s="165" t="s">
        <v>6058</v>
      </c>
      <c r="C1914" s="165" t="s">
        <v>8444</v>
      </c>
      <c r="D1914" s="169" t="s">
        <v>2941</v>
      </c>
      <c r="E1914" s="169" t="s">
        <v>3300</v>
      </c>
      <c r="F1914" s="174">
        <v>40.750799999999998</v>
      </c>
      <c r="G1914" s="174">
        <v>14.014849999999999</v>
      </c>
      <c r="H1914" s="74">
        <v>48.511000000000003</v>
      </c>
      <c r="I1914" s="74">
        <v>1.4245000000000001</v>
      </c>
      <c r="J1914" s="74">
        <v>16.911000000000001</v>
      </c>
      <c r="K1914" s="74">
        <v>0.11</v>
      </c>
      <c r="L1914" s="74">
        <v>3.2549999999999999</v>
      </c>
      <c r="M1914" s="74">
        <v>11.497</v>
      </c>
      <c r="N1914" s="74">
        <v>2.6044999999999998</v>
      </c>
      <c r="O1914" s="74">
        <v>2.177</v>
      </c>
      <c r="P1914" s="74">
        <v>2.7E-2</v>
      </c>
      <c r="Q1914" s="74">
        <v>0.4425</v>
      </c>
      <c r="R1914" s="74">
        <v>1.26</v>
      </c>
      <c r="S1914" s="74">
        <v>0</v>
      </c>
      <c r="T1914" s="74">
        <v>0</v>
      </c>
      <c r="U1914" s="74">
        <v>0.112105</v>
      </c>
      <c r="V1914" s="74">
        <v>6.7434750000000001</v>
      </c>
      <c r="W1914" s="74">
        <v>1.3222498677750001</v>
      </c>
      <c r="X1914" s="74">
        <v>1158.8502000000001</v>
      </c>
      <c r="Y1914" s="74">
        <v>2100</v>
      </c>
      <c r="Z1914" s="74">
        <v>0.12786409073555369</v>
      </c>
      <c r="AA1914" s="74">
        <v>0.87213590926444629</v>
      </c>
      <c r="AB1914" s="74">
        <v>5.0489834933795933E-5</v>
      </c>
      <c r="AC1914" s="74">
        <v>5.0489834933795947E-5</v>
      </c>
      <c r="AD1914" t="s">
        <v>5810</v>
      </c>
    </row>
    <row r="1915" spans="1:30">
      <c r="A1915" s="165" t="s">
        <v>6059</v>
      </c>
      <c r="C1915" s="165" t="s">
        <v>8444</v>
      </c>
      <c r="D1915" s="169" t="s">
        <v>2941</v>
      </c>
      <c r="E1915" s="169" t="s">
        <v>3300</v>
      </c>
      <c r="F1915" s="174">
        <v>40.750799999999998</v>
      </c>
      <c r="G1915" s="174">
        <v>14.014849999999999</v>
      </c>
      <c r="H1915" s="74">
        <v>48.811</v>
      </c>
      <c r="I1915" s="74">
        <v>1.3939999999999999</v>
      </c>
      <c r="J1915" s="74">
        <v>16.625</v>
      </c>
      <c r="K1915" s="74">
        <v>7.2999999999999995E-2</v>
      </c>
      <c r="L1915" s="74">
        <v>3.5259999999999998</v>
      </c>
      <c r="M1915" s="74">
        <v>11.432</v>
      </c>
      <c r="N1915" s="74">
        <v>2.633</v>
      </c>
      <c r="O1915" s="74">
        <v>2.12</v>
      </c>
      <c r="P1915" s="74">
        <v>2E-3</v>
      </c>
      <c r="Q1915" s="74">
        <v>0.46700000000000003</v>
      </c>
      <c r="R1915" s="74">
        <v>1.26</v>
      </c>
      <c r="S1915" s="74">
        <v>0</v>
      </c>
      <c r="T1915" s="74">
        <v>0</v>
      </c>
      <c r="U1915" s="74">
        <v>8.6850999999999998E-2</v>
      </c>
      <c r="V1915" s="74">
        <v>6.6903499999999996</v>
      </c>
      <c r="W1915" s="74">
        <v>1.3118332021500001</v>
      </c>
      <c r="X1915" s="74">
        <v>1157.7711999999999</v>
      </c>
      <c r="Y1915" s="74">
        <v>1680</v>
      </c>
      <c r="Z1915" s="74">
        <v>0.15552655984052391</v>
      </c>
      <c r="AA1915" s="74">
        <v>0.84447344015947601</v>
      </c>
      <c r="AB1915" s="74">
        <v>5.4996531002251203E-5</v>
      </c>
      <c r="AC1915" s="74">
        <v>5.4996531002251209E-5</v>
      </c>
      <c r="AD1915" t="s">
        <v>5810</v>
      </c>
    </row>
    <row r="1916" spans="1:30">
      <c r="A1916" s="165" t="s">
        <v>6060</v>
      </c>
      <c r="C1916" s="165" t="s">
        <v>8444</v>
      </c>
      <c r="D1916" s="169" t="s">
        <v>2941</v>
      </c>
      <c r="E1916" s="169" t="s">
        <v>3300</v>
      </c>
      <c r="F1916" s="174">
        <v>40.750799999999998</v>
      </c>
      <c r="G1916" s="174">
        <v>14.014849999999999</v>
      </c>
      <c r="H1916" s="74">
        <v>48.345999999999997</v>
      </c>
      <c r="I1916" s="74">
        <v>1.0820000000000001</v>
      </c>
      <c r="J1916" s="74">
        <v>16.425000000000001</v>
      </c>
      <c r="K1916" s="74">
        <v>0.13300000000000001</v>
      </c>
      <c r="L1916" s="74">
        <v>5.0049999999999999</v>
      </c>
      <c r="M1916" s="74">
        <v>11.798</v>
      </c>
      <c r="N1916" s="74">
        <v>2.2250000000000001</v>
      </c>
      <c r="O1916" s="74">
        <v>3.9039999999999999</v>
      </c>
      <c r="P1916" s="74">
        <v>0.04</v>
      </c>
      <c r="Q1916" s="74">
        <v>0.50900000000000001</v>
      </c>
      <c r="R1916" s="74">
        <v>1.17</v>
      </c>
      <c r="S1916" s="74">
        <v>0</v>
      </c>
      <c r="T1916" s="74">
        <v>0</v>
      </c>
      <c r="U1916" s="74">
        <v>6.5253999999999993E-2</v>
      </c>
      <c r="V1916" s="74">
        <v>4.9172500000000001</v>
      </c>
      <c r="W1916" s="74">
        <v>0.96416657024999997</v>
      </c>
      <c r="X1916" s="74">
        <v>1163.8468</v>
      </c>
      <c r="Y1916" s="74">
        <v>1130</v>
      </c>
      <c r="Z1916" s="74">
        <v>0.18471663258489629</v>
      </c>
      <c r="AA1916" s="74">
        <v>0.81528336741510365</v>
      </c>
      <c r="AB1916" s="74">
        <v>6.472790514928886E-5</v>
      </c>
      <c r="AC1916" s="74">
        <v>6.4727905149288847E-5</v>
      </c>
      <c r="AD1916" t="s">
        <v>5810</v>
      </c>
    </row>
    <row r="1917" spans="1:30">
      <c r="A1917" s="165" t="s">
        <v>6061</v>
      </c>
      <c r="C1917" s="165" t="s">
        <v>8444</v>
      </c>
      <c r="D1917" s="169" t="s">
        <v>2941</v>
      </c>
      <c r="E1917" s="169" t="s">
        <v>3300</v>
      </c>
      <c r="F1917" s="174">
        <v>40.750799999999998</v>
      </c>
      <c r="G1917" s="174">
        <v>14.014849999999999</v>
      </c>
      <c r="H1917" s="74">
        <v>48.863</v>
      </c>
      <c r="I1917" s="74">
        <v>1.2589999999999999</v>
      </c>
      <c r="J1917" s="74">
        <v>17.390999999999998</v>
      </c>
      <c r="K1917" s="74">
        <v>0.129</v>
      </c>
      <c r="L1917" s="74">
        <v>4.1100000000000003</v>
      </c>
      <c r="M1917" s="74">
        <v>12.071</v>
      </c>
      <c r="N1917" s="74">
        <v>2.3570000000000002</v>
      </c>
      <c r="O1917" s="74">
        <v>3.2320000000000002</v>
      </c>
      <c r="P1917" s="74">
        <v>0.01</v>
      </c>
      <c r="Q1917" s="74">
        <v>0.48199999999999998</v>
      </c>
      <c r="R1917" s="74">
        <v>1.21</v>
      </c>
      <c r="S1917" s="74">
        <v>0</v>
      </c>
      <c r="T1917" s="74">
        <v>0</v>
      </c>
      <c r="U1917" s="74">
        <v>5.9582999999999997E-2</v>
      </c>
      <c r="V1917" s="74">
        <v>5.6372</v>
      </c>
      <c r="W1917" s="74">
        <v>1.1053332227999999</v>
      </c>
      <c r="X1917" s="74">
        <v>1168.3786</v>
      </c>
      <c r="Y1917" s="74">
        <v>1150</v>
      </c>
      <c r="Z1917" s="74">
        <v>0.19849116077557319</v>
      </c>
      <c r="AA1917" s="74">
        <v>0.80150883922442673</v>
      </c>
      <c r="AB1917" s="74">
        <v>3.2250645186619081E-4</v>
      </c>
      <c r="AC1917" s="74">
        <v>3.2250645186619081E-4</v>
      </c>
      <c r="AD1917" t="s">
        <v>5810</v>
      </c>
    </row>
    <row r="1918" spans="1:30">
      <c r="A1918" s="165" t="s">
        <v>3803</v>
      </c>
      <c r="C1918" s="165" t="s">
        <v>8444</v>
      </c>
      <c r="D1918" s="169" t="s">
        <v>8440</v>
      </c>
      <c r="E1918" s="169" t="s">
        <v>3803</v>
      </c>
      <c r="F1918" s="174">
        <v>14.47</v>
      </c>
      <c r="G1918" s="174">
        <v>-90.88</v>
      </c>
      <c r="H1918" s="74">
        <v>56.9</v>
      </c>
      <c r="I1918" s="74">
        <v>1.31</v>
      </c>
      <c r="J1918" s="74">
        <v>16.579999999999998</v>
      </c>
      <c r="K1918" s="74">
        <v>0.19</v>
      </c>
      <c r="L1918" s="74">
        <v>2.62</v>
      </c>
      <c r="M1918" s="74">
        <v>7.2</v>
      </c>
      <c r="N1918" s="74">
        <v>4.67</v>
      </c>
      <c r="O1918" s="74">
        <v>2.04</v>
      </c>
      <c r="P1918" s="74">
        <v>0</v>
      </c>
      <c r="Q1918" s="74">
        <v>0.24</v>
      </c>
      <c r="R1918" s="74">
        <v>0.20799999999999999</v>
      </c>
      <c r="S1918" s="74">
        <v>0</v>
      </c>
      <c r="T1918" s="74">
        <v>0</v>
      </c>
      <c r="U1918" s="74">
        <v>2.46E-2</v>
      </c>
      <c r="V1918" s="74">
        <v>6.766</v>
      </c>
      <c r="W1918" s="74">
        <v>1.3266665339999999</v>
      </c>
      <c r="X1918" s="74">
        <v>1087.52</v>
      </c>
      <c r="Y1918" s="74">
        <v>490</v>
      </c>
      <c r="Z1918" s="74">
        <v>1.484299350505641E-2</v>
      </c>
      <c r="AA1918" s="74">
        <v>0.98515700649494353</v>
      </c>
      <c r="AB1918" s="74">
        <v>2.8247122671711851E-5</v>
      </c>
      <c r="AC1918" s="74">
        <v>2.8247122671711841E-5</v>
      </c>
      <c r="AD1918" t="s">
        <v>5810</v>
      </c>
    </row>
    <row r="1919" spans="1:30">
      <c r="A1919" s="165" t="s">
        <v>6062</v>
      </c>
      <c r="C1919" s="165" t="s">
        <v>8444</v>
      </c>
      <c r="D1919" s="169" t="s">
        <v>8440</v>
      </c>
      <c r="E1919" s="169" t="s">
        <v>3803</v>
      </c>
      <c r="F1919" s="174">
        <v>14.47</v>
      </c>
      <c r="G1919" s="174">
        <v>-90.88</v>
      </c>
      <c r="H1919" s="74">
        <v>55.47</v>
      </c>
      <c r="I1919" s="74">
        <v>1.28</v>
      </c>
      <c r="J1919" s="74">
        <v>16.670000000000002</v>
      </c>
      <c r="K1919" s="74">
        <v>0.2</v>
      </c>
      <c r="L1919" s="74">
        <v>2.1</v>
      </c>
      <c r="M1919" s="74">
        <v>7.06</v>
      </c>
      <c r="N1919" s="74">
        <v>5.66</v>
      </c>
      <c r="O1919" s="74">
        <v>1.79</v>
      </c>
      <c r="P1919" s="74">
        <v>0</v>
      </c>
      <c r="Q1919" s="74">
        <v>0.3</v>
      </c>
      <c r="R1919" s="74">
        <v>0.3</v>
      </c>
      <c r="S1919" s="74">
        <v>0</v>
      </c>
      <c r="T1919" s="74">
        <v>0</v>
      </c>
      <c r="U1919" s="74">
        <v>0.16900000000000001</v>
      </c>
      <c r="V1919" s="74">
        <v>7.7010000000000014</v>
      </c>
      <c r="W1919" s="74">
        <v>1.5099998489999999</v>
      </c>
      <c r="X1919" s="74">
        <v>1085.1959999999999</v>
      </c>
      <c r="Y1919" s="74">
        <v>3010</v>
      </c>
      <c r="Z1919" s="74">
        <v>6.2289764209420692E-3</v>
      </c>
      <c r="AA1919" s="74">
        <v>0.99377102357905789</v>
      </c>
      <c r="AB1919" s="74">
        <v>1.7386241278993529E-4</v>
      </c>
      <c r="AC1919" s="74">
        <v>1.7386241278993521E-4</v>
      </c>
      <c r="AD1919" t="s">
        <v>5810</v>
      </c>
    </row>
    <row r="1920" spans="1:30">
      <c r="A1920" s="165" t="s">
        <v>6063</v>
      </c>
      <c r="C1920" s="165" t="s">
        <v>8444</v>
      </c>
      <c r="D1920" s="169" t="s">
        <v>8440</v>
      </c>
      <c r="E1920" s="169" t="s">
        <v>3803</v>
      </c>
      <c r="F1920" s="174">
        <v>14.47</v>
      </c>
      <c r="G1920" s="174">
        <v>-90.88</v>
      </c>
      <c r="H1920" s="74">
        <v>62.36</v>
      </c>
      <c r="I1920" s="74">
        <v>0.87</v>
      </c>
      <c r="J1920" s="74">
        <v>15.95</v>
      </c>
      <c r="K1920" s="74">
        <v>0.13</v>
      </c>
      <c r="L1920" s="74">
        <v>0.86</v>
      </c>
      <c r="M1920" s="74">
        <v>4</v>
      </c>
      <c r="N1920" s="74">
        <v>6.56</v>
      </c>
      <c r="O1920" s="74">
        <v>2.04</v>
      </c>
      <c r="P1920" s="74">
        <v>0</v>
      </c>
      <c r="Q1920" s="74">
        <v>0.33</v>
      </c>
      <c r="R1920" s="74">
        <v>1.65</v>
      </c>
      <c r="S1920" s="74">
        <v>0</v>
      </c>
      <c r="T1920" s="74">
        <v>0</v>
      </c>
      <c r="U1920" s="74">
        <v>6.54E-2</v>
      </c>
      <c r="V1920" s="74">
        <v>5.5674999999999999</v>
      </c>
      <c r="W1920" s="74">
        <v>1.0916665575</v>
      </c>
      <c r="X1920" s="74">
        <v>1034.4000000000001</v>
      </c>
      <c r="Y1920" s="74">
        <v>1580</v>
      </c>
      <c r="Z1920" s="74">
        <v>0.21087161600842549</v>
      </c>
      <c r="AA1920" s="74">
        <v>0.78912838399157448</v>
      </c>
      <c r="AB1920" s="74">
        <v>6.0389826259683558E-5</v>
      </c>
      <c r="AC1920" s="74">
        <v>6.0389826259683598E-5</v>
      </c>
      <c r="AD1920" t="s">
        <v>5810</v>
      </c>
    </row>
    <row r="1921" spans="1:30">
      <c r="A1921" s="165" t="s">
        <v>6064</v>
      </c>
      <c r="C1921" s="165" t="s">
        <v>8444</v>
      </c>
      <c r="D1921" s="169" t="s">
        <v>8440</v>
      </c>
      <c r="E1921" s="169" t="s">
        <v>3803</v>
      </c>
      <c r="F1921" s="174">
        <v>14.47</v>
      </c>
      <c r="G1921" s="174">
        <v>-90.88</v>
      </c>
      <c r="H1921" s="74">
        <v>55.34</v>
      </c>
      <c r="I1921" s="74">
        <v>1.24</v>
      </c>
      <c r="J1921" s="74">
        <v>16.86</v>
      </c>
      <c r="K1921" s="74">
        <v>0.2</v>
      </c>
      <c r="L1921" s="74">
        <v>2.11</v>
      </c>
      <c r="M1921" s="74">
        <v>7.75</v>
      </c>
      <c r="N1921" s="74">
        <v>5.25</v>
      </c>
      <c r="O1921" s="74">
        <v>1.01</v>
      </c>
      <c r="P1921" s="74">
        <v>0</v>
      </c>
      <c r="Q1921" s="74">
        <v>0.23</v>
      </c>
      <c r="R1921" s="74">
        <v>0.57299999999999995</v>
      </c>
      <c r="S1921" s="74">
        <v>0</v>
      </c>
      <c r="T1921" s="74">
        <v>0</v>
      </c>
      <c r="U1921" s="74">
        <v>3.2800000000000003E-2</v>
      </c>
      <c r="V1921" s="74">
        <v>8.1515000000000004</v>
      </c>
      <c r="W1921" s="74">
        <v>1.5983331734999999</v>
      </c>
      <c r="X1921" s="74">
        <v>1096.6500000000001</v>
      </c>
      <c r="Y1921" s="74">
        <v>670</v>
      </c>
      <c r="Z1921" s="74">
        <v>7.8164575219485624E-2</v>
      </c>
      <c r="AA1921" s="74">
        <v>0.92183542478051439</v>
      </c>
      <c r="AB1921" s="74">
        <v>4.2023703865761992E-4</v>
      </c>
      <c r="AC1921" s="74">
        <v>4.2023703865761981E-4</v>
      </c>
      <c r="AD1921" t="s">
        <v>5810</v>
      </c>
    </row>
    <row r="1922" spans="1:30">
      <c r="A1922" s="165" t="s">
        <v>6065</v>
      </c>
      <c r="C1922" s="165" t="s">
        <v>8444</v>
      </c>
      <c r="D1922" s="169" t="s">
        <v>8440</v>
      </c>
      <c r="E1922" s="169" t="s">
        <v>3803</v>
      </c>
      <c r="F1922" s="174">
        <v>14.47</v>
      </c>
      <c r="G1922" s="174">
        <v>-90.88</v>
      </c>
      <c r="H1922" s="74">
        <v>53.06</v>
      </c>
      <c r="I1922" s="74">
        <v>0.66</v>
      </c>
      <c r="J1922" s="74">
        <v>18.05</v>
      </c>
      <c r="K1922" s="74">
        <v>0.21</v>
      </c>
      <c r="L1922" s="74">
        <v>4.45</v>
      </c>
      <c r="M1922" s="74">
        <v>8.82</v>
      </c>
      <c r="N1922" s="74">
        <v>3.62</v>
      </c>
      <c r="O1922" s="74">
        <v>0.51</v>
      </c>
      <c r="P1922" s="74">
        <v>0</v>
      </c>
      <c r="Q1922" s="74">
        <v>0.13</v>
      </c>
      <c r="R1922" s="74">
        <v>4.4630000000000001</v>
      </c>
      <c r="S1922" s="74">
        <v>0</v>
      </c>
      <c r="T1922" s="74">
        <v>0</v>
      </c>
      <c r="U1922" s="74">
        <v>0.1565</v>
      </c>
      <c r="V1922" s="74">
        <v>8.33</v>
      </c>
      <c r="W1922" s="74">
        <v>1.63333317</v>
      </c>
      <c r="X1922" s="74">
        <v>1114.412</v>
      </c>
      <c r="Y1922" s="74">
        <v>3850</v>
      </c>
      <c r="Z1922" s="74">
        <v>0.55008693508222428</v>
      </c>
      <c r="AA1922" s="74">
        <v>0.44991306491777572</v>
      </c>
      <c r="AB1922" s="74">
        <v>6.5233907169068284E-4</v>
      </c>
      <c r="AC1922" s="74">
        <v>6.5233907169068262E-4</v>
      </c>
      <c r="AD1922" t="s">
        <v>5810</v>
      </c>
    </row>
    <row r="1923" spans="1:30">
      <c r="A1923" s="165" t="s">
        <v>6066</v>
      </c>
      <c r="C1923" s="165" t="s">
        <v>8444</v>
      </c>
      <c r="D1923" s="169" t="s">
        <v>8440</v>
      </c>
      <c r="E1923" s="169" t="s">
        <v>3803</v>
      </c>
      <c r="F1923" s="174">
        <v>14.47</v>
      </c>
      <c r="G1923" s="174">
        <v>-90.88</v>
      </c>
      <c r="H1923" s="74">
        <v>59.47</v>
      </c>
      <c r="I1923" s="74">
        <v>1.18</v>
      </c>
      <c r="J1923" s="74">
        <v>15.74</v>
      </c>
      <c r="K1923" s="74">
        <v>0.16</v>
      </c>
      <c r="L1923" s="74">
        <v>3.25</v>
      </c>
      <c r="M1923" s="74">
        <v>6.03</v>
      </c>
      <c r="N1923" s="74">
        <v>4.8499999999999996</v>
      </c>
      <c r="O1923" s="74">
        <v>0.96</v>
      </c>
      <c r="P1923" s="74">
        <v>0</v>
      </c>
      <c r="Q1923" s="74">
        <v>0.24</v>
      </c>
      <c r="R1923" s="74">
        <v>5.9390000000000001</v>
      </c>
      <c r="S1923" s="74">
        <v>0</v>
      </c>
      <c r="T1923" s="74">
        <v>0</v>
      </c>
      <c r="U1923" s="74">
        <v>8.4500000000000006E-2</v>
      </c>
      <c r="V1923" s="74">
        <v>6.6215000000000002</v>
      </c>
      <c r="W1923" s="74">
        <v>1.2983332034999999</v>
      </c>
      <c r="X1923" s="74">
        <v>1068.098</v>
      </c>
      <c r="Y1923" s="74">
        <v>3410</v>
      </c>
      <c r="Z1923" s="74">
        <v>0.76493117097598384</v>
      </c>
      <c r="AA1923" s="74">
        <v>0.23506882902401621</v>
      </c>
      <c r="AB1923" s="74">
        <v>1.0497084864287271E-3</v>
      </c>
      <c r="AC1923" s="74">
        <v>1.049708486428726E-3</v>
      </c>
      <c r="AD1923" t="s">
        <v>5810</v>
      </c>
    </row>
    <row r="1924" spans="1:30">
      <c r="A1924" s="165" t="s">
        <v>6067</v>
      </c>
      <c r="C1924" s="165" t="s">
        <v>8444</v>
      </c>
      <c r="D1924" s="169" t="s">
        <v>8440</v>
      </c>
      <c r="E1924" s="169" t="s">
        <v>3803</v>
      </c>
      <c r="F1924" s="174">
        <v>14.47</v>
      </c>
      <c r="G1924" s="174">
        <v>-90.88</v>
      </c>
      <c r="H1924" s="74">
        <v>55.59</v>
      </c>
      <c r="I1924" s="74">
        <v>0.46</v>
      </c>
      <c r="J1924" s="74">
        <v>16.86</v>
      </c>
      <c r="K1924" s="74">
        <v>0.2</v>
      </c>
      <c r="L1924" s="74">
        <v>4.37</v>
      </c>
      <c r="M1924" s="74">
        <v>7.22</v>
      </c>
      <c r="N1924" s="74">
        <v>3.5</v>
      </c>
      <c r="O1924" s="74">
        <v>0.52</v>
      </c>
      <c r="P1924" s="74">
        <v>0</v>
      </c>
      <c r="Q1924" s="74">
        <v>0.18</v>
      </c>
      <c r="R1924" s="74">
        <v>4.452</v>
      </c>
      <c r="S1924" s="74">
        <v>0</v>
      </c>
      <c r="T1924" s="74">
        <v>0</v>
      </c>
      <c r="U1924" s="74">
        <v>0.1004</v>
      </c>
      <c r="V1924" s="74">
        <v>8.9675000000000011</v>
      </c>
      <c r="W1924" s="74">
        <v>1.7583331575000001</v>
      </c>
      <c r="X1924" s="74">
        <v>1087.8520000000001</v>
      </c>
      <c r="Y1924" s="74">
        <v>3050</v>
      </c>
      <c r="Z1924" s="74">
        <v>0.62904067780222084</v>
      </c>
      <c r="AA1924" s="74">
        <v>0.37095932219777911</v>
      </c>
      <c r="AB1924" s="74">
        <v>2.9120901593739968E-4</v>
      </c>
      <c r="AC1924" s="74">
        <v>2.9120901593739968E-4</v>
      </c>
      <c r="AD1924" t="s">
        <v>5810</v>
      </c>
    </row>
    <row r="1925" spans="1:30">
      <c r="A1925" s="165" t="s">
        <v>6068</v>
      </c>
      <c r="C1925" s="165" t="s">
        <v>8444</v>
      </c>
      <c r="D1925" s="169" t="s">
        <v>8440</v>
      </c>
      <c r="E1925" s="169" t="s">
        <v>3803</v>
      </c>
      <c r="F1925" s="174">
        <v>14.47</v>
      </c>
      <c r="G1925" s="174">
        <v>-90.88</v>
      </c>
      <c r="H1925" s="74">
        <v>52.64</v>
      </c>
      <c r="I1925" s="74">
        <v>1.27</v>
      </c>
      <c r="J1925" s="74">
        <v>16.829999999999998</v>
      </c>
      <c r="K1925" s="74">
        <v>0.2</v>
      </c>
      <c r="L1925" s="74">
        <v>4</v>
      </c>
      <c r="M1925" s="74">
        <v>9.27</v>
      </c>
      <c r="N1925" s="74">
        <v>4.17</v>
      </c>
      <c r="O1925" s="74">
        <v>0.63</v>
      </c>
      <c r="P1925" s="74">
        <v>0</v>
      </c>
      <c r="Q1925" s="74">
        <v>0.2</v>
      </c>
      <c r="R1925" s="74">
        <v>2.524</v>
      </c>
      <c r="S1925" s="74">
        <v>0</v>
      </c>
      <c r="T1925" s="74">
        <v>0</v>
      </c>
      <c r="U1925" s="74">
        <v>0.1179</v>
      </c>
      <c r="V1925" s="74">
        <v>8.6274999999999995</v>
      </c>
      <c r="W1925" s="74">
        <v>1.6916664975</v>
      </c>
      <c r="X1925" s="74">
        <v>1121.8820000000001</v>
      </c>
      <c r="Y1925" s="74">
        <v>2430</v>
      </c>
      <c r="Z1925" s="74">
        <v>0.34576325911434969</v>
      </c>
      <c r="AA1925" s="74">
        <v>0.6542367408856502</v>
      </c>
      <c r="AB1925" s="74">
        <v>8.1608953569513906E-4</v>
      </c>
      <c r="AC1925" s="74">
        <v>8.1608953569513852E-4</v>
      </c>
      <c r="AD1925" t="s">
        <v>5810</v>
      </c>
    </row>
    <row r="1926" spans="1:30">
      <c r="A1926" s="165" t="s">
        <v>6069</v>
      </c>
      <c r="C1926" s="165" t="s">
        <v>8444</v>
      </c>
      <c r="D1926" s="169" t="s">
        <v>8440</v>
      </c>
      <c r="E1926" s="169" t="s">
        <v>3803</v>
      </c>
      <c r="F1926" s="174">
        <v>14.47</v>
      </c>
      <c r="G1926" s="174">
        <v>-90.88</v>
      </c>
      <c r="H1926" s="74">
        <v>50.53</v>
      </c>
      <c r="I1926" s="74">
        <v>1.1499999999999999</v>
      </c>
      <c r="J1926" s="74">
        <v>18.96</v>
      </c>
      <c r="K1926" s="74">
        <v>0.16</v>
      </c>
      <c r="L1926" s="74">
        <v>5.21</v>
      </c>
      <c r="M1926" s="74">
        <v>9.73</v>
      </c>
      <c r="N1926" s="74">
        <v>3.67</v>
      </c>
      <c r="O1926" s="74">
        <v>0.52</v>
      </c>
      <c r="P1926" s="74">
        <v>0</v>
      </c>
      <c r="Q1926" s="74">
        <v>0.13</v>
      </c>
      <c r="R1926" s="74">
        <v>4.3280000000000003</v>
      </c>
      <c r="S1926" s="74">
        <v>0</v>
      </c>
      <c r="T1926" s="74">
        <v>0</v>
      </c>
      <c r="U1926" s="74">
        <v>0.14410000000000001</v>
      </c>
      <c r="V1926" s="74">
        <v>7.8114999999999997</v>
      </c>
      <c r="W1926" s="74">
        <v>1.5316665135</v>
      </c>
      <c r="X1926" s="74">
        <v>1129.518</v>
      </c>
      <c r="Y1926" s="74">
        <v>3560</v>
      </c>
      <c r="Z1926" s="74">
        <v>0.57754648255262109</v>
      </c>
      <c r="AA1926" s="74">
        <v>0.42245351744737891</v>
      </c>
      <c r="AB1926" s="74">
        <v>8.6732412303984203E-4</v>
      </c>
      <c r="AC1926" s="74">
        <v>8.6732412303984192E-4</v>
      </c>
      <c r="AD1926" t="s">
        <v>5810</v>
      </c>
    </row>
    <row r="1927" spans="1:30">
      <c r="A1927" s="165" t="s">
        <v>6070</v>
      </c>
      <c r="C1927" s="165" t="s">
        <v>8444</v>
      </c>
      <c r="D1927" s="169" t="s">
        <v>8440</v>
      </c>
      <c r="E1927" s="169" t="s">
        <v>3803</v>
      </c>
      <c r="F1927" s="174">
        <v>14.47</v>
      </c>
      <c r="G1927" s="174">
        <v>-90.88</v>
      </c>
      <c r="H1927" s="74">
        <v>54.64</v>
      </c>
      <c r="I1927" s="74">
        <v>1.29</v>
      </c>
      <c r="J1927" s="74">
        <v>16.440000000000001</v>
      </c>
      <c r="K1927" s="74">
        <v>0.18</v>
      </c>
      <c r="L1927" s="74">
        <v>4.1500000000000004</v>
      </c>
      <c r="M1927" s="74">
        <v>8.4600000000000009</v>
      </c>
      <c r="N1927" s="74">
        <v>4.0599999999999996</v>
      </c>
      <c r="O1927" s="74">
        <v>0.67</v>
      </c>
      <c r="P1927" s="74">
        <v>0</v>
      </c>
      <c r="Q1927" s="74">
        <v>0.21</v>
      </c>
      <c r="R1927" s="74">
        <v>4.3840000000000003</v>
      </c>
      <c r="S1927" s="74">
        <v>0</v>
      </c>
      <c r="T1927" s="74">
        <v>0</v>
      </c>
      <c r="U1927" s="74">
        <v>0.15579999999999999</v>
      </c>
      <c r="V1927" s="74">
        <v>8.1259999999999994</v>
      </c>
      <c r="W1927" s="74">
        <v>1.5933331740000001</v>
      </c>
      <c r="X1927" s="74">
        <v>1108.4359999999999</v>
      </c>
      <c r="Y1927" s="74">
        <v>3650</v>
      </c>
      <c r="Z1927" s="74">
        <v>0.54736211019005554</v>
      </c>
      <c r="AA1927" s="74">
        <v>0.4526378898099444</v>
      </c>
      <c r="AB1927" s="74">
        <v>4.4477153159121159E-4</v>
      </c>
      <c r="AC1927" s="74">
        <v>4.4477153159121159E-4</v>
      </c>
      <c r="AD1927" t="s">
        <v>5810</v>
      </c>
    </row>
    <row r="1928" spans="1:30">
      <c r="A1928" s="165" t="s">
        <v>6071</v>
      </c>
      <c r="C1928" s="165" t="s">
        <v>8444</v>
      </c>
      <c r="D1928" s="169" t="s">
        <v>8440</v>
      </c>
      <c r="E1928" s="169" t="s">
        <v>3803</v>
      </c>
      <c r="F1928" s="174">
        <v>14.47</v>
      </c>
      <c r="G1928" s="174">
        <v>-90.88</v>
      </c>
      <c r="H1928" s="74">
        <v>57.07</v>
      </c>
      <c r="I1928" s="74">
        <v>1.1299999999999999</v>
      </c>
      <c r="J1928" s="74">
        <v>16.29</v>
      </c>
      <c r="K1928" s="74">
        <v>0.17</v>
      </c>
      <c r="L1928" s="74">
        <v>3.64</v>
      </c>
      <c r="M1928" s="74">
        <v>6.46</v>
      </c>
      <c r="N1928" s="74">
        <v>4.5599999999999996</v>
      </c>
      <c r="O1928" s="74">
        <v>0.62</v>
      </c>
      <c r="P1928" s="74">
        <v>0</v>
      </c>
      <c r="Q1928" s="74">
        <v>0.23</v>
      </c>
      <c r="R1928" s="74">
        <v>6.4</v>
      </c>
      <c r="S1928" s="74">
        <v>0</v>
      </c>
      <c r="T1928" s="74">
        <v>0</v>
      </c>
      <c r="U1928" s="74">
        <v>0.16839999999999999</v>
      </c>
      <c r="V1928" s="74">
        <v>7.9730000000000008</v>
      </c>
      <c r="W1928" s="74">
        <v>1.5633331770000001</v>
      </c>
      <c r="X1928" s="74">
        <v>1075.2360000000001</v>
      </c>
      <c r="Y1928" s="74">
        <v>4780</v>
      </c>
      <c r="Z1928" s="74">
        <v>0.70099309544099431</v>
      </c>
      <c r="AA1928" s="74">
        <v>0.29900690455900558</v>
      </c>
      <c r="AB1928" s="74">
        <v>2.5023381681725439E-4</v>
      </c>
      <c r="AC1928" s="74">
        <v>2.5023381681725439E-4</v>
      </c>
      <c r="AD1928" t="s">
        <v>5810</v>
      </c>
    </row>
    <row r="1929" spans="1:30">
      <c r="A1929" s="165" t="s">
        <v>6072</v>
      </c>
      <c r="C1929" s="165" t="s">
        <v>8444</v>
      </c>
      <c r="D1929" s="169" t="s">
        <v>8440</v>
      </c>
      <c r="E1929" s="169" t="s">
        <v>3803</v>
      </c>
      <c r="F1929" s="174">
        <v>14.47</v>
      </c>
      <c r="G1929" s="174">
        <v>-90.88</v>
      </c>
      <c r="H1929" s="74">
        <v>52.05</v>
      </c>
      <c r="I1929" s="74">
        <v>0.67</v>
      </c>
      <c r="J1929" s="74">
        <v>18.73</v>
      </c>
      <c r="K1929" s="74">
        <v>0.18</v>
      </c>
      <c r="L1929" s="74">
        <v>4.29</v>
      </c>
      <c r="M1929" s="74">
        <v>10.16</v>
      </c>
      <c r="N1929" s="74">
        <v>3.67</v>
      </c>
      <c r="O1929" s="74">
        <v>0.61</v>
      </c>
      <c r="P1929" s="74">
        <v>0</v>
      </c>
      <c r="Q1929" s="74">
        <v>0.12</v>
      </c>
      <c r="R1929" s="74">
        <v>5.7949999999999999</v>
      </c>
      <c r="S1929" s="74">
        <v>0</v>
      </c>
      <c r="T1929" s="74">
        <v>0</v>
      </c>
      <c r="U1929" s="74">
        <v>0.24829999999999999</v>
      </c>
      <c r="V1929" s="74">
        <v>7.4459999999999997</v>
      </c>
      <c r="W1929" s="74">
        <v>1.4599998540000001</v>
      </c>
      <c r="X1929" s="74">
        <v>1136.6559999999999</v>
      </c>
      <c r="Y1929" s="74">
        <v>5360</v>
      </c>
      <c r="Z1929" s="74">
        <v>0.60845566487350433</v>
      </c>
      <c r="AA1929" s="74">
        <v>0.39154433512649561</v>
      </c>
      <c r="AB1929" s="74">
        <v>1.5770446355472111E-3</v>
      </c>
      <c r="AC1929" s="74">
        <v>1.5770446355472111E-3</v>
      </c>
      <c r="AD1929" t="s">
        <v>5810</v>
      </c>
    </row>
    <row r="1930" spans="1:30">
      <c r="A1930" s="165" t="s">
        <v>6073</v>
      </c>
      <c r="C1930" s="165" t="s">
        <v>8444</v>
      </c>
      <c r="D1930" s="169" t="s">
        <v>8440</v>
      </c>
      <c r="E1930" s="169" t="s">
        <v>3803</v>
      </c>
      <c r="F1930" s="174">
        <v>14.47</v>
      </c>
      <c r="G1930" s="174">
        <v>-90.88</v>
      </c>
      <c r="H1930" s="74">
        <v>51.33</v>
      </c>
      <c r="I1930" s="74">
        <v>1.04</v>
      </c>
      <c r="J1930" s="74">
        <v>18.62</v>
      </c>
      <c r="K1930" s="74">
        <v>0.17</v>
      </c>
      <c r="L1930" s="74">
        <v>4.2300000000000004</v>
      </c>
      <c r="M1930" s="74">
        <v>9.07</v>
      </c>
      <c r="N1930" s="74">
        <v>3.75</v>
      </c>
      <c r="O1930" s="74">
        <v>0.55000000000000004</v>
      </c>
      <c r="P1930" s="74">
        <v>0</v>
      </c>
      <c r="Q1930" s="74">
        <v>0.15</v>
      </c>
      <c r="R1930" s="74">
        <v>5.484</v>
      </c>
      <c r="S1930" s="74">
        <v>0</v>
      </c>
      <c r="T1930" s="74">
        <v>0</v>
      </c>
      <c r="U1930" s="74">
        <v>0.20039999999999999</v>
      </c>
      <c r="V1930" s="74">
        <v>8.7379999999999995</v>
      </c>
      <c r="W1930" s="74">
        <v>1.7133331620000001</v>
      </c>
      <c r="X1930" s="74">
        <v>1118.5619999999999</v>
      </c>
      <c r="Y1930" s="74">
        <v>4770</v>
      </c>
      <c r="Z1930" s="74">
        <v>0.63130695951256866</v>
      </c>
      <c r="AA1930" s="74">
        <v>0.36869304048743129</v>
      </c>
      <c r="AB1930" s="74">
        <v>9.5129669278232176E-5</v>
      </c>
      <c r="AC1930" s="74">
        <v>9.5129669278232136E-5</v>
      </c>
      <c r="AD1930" t="s">
        <v>5810</v>
      </c>
    </row>
    <row r="1931" spans="1:30">
      <c r="A1931" s="165" t="s">
        <v>6074</v>
      </c>
      <c r="C1931" s="165" t="s">
        <v>8444</v>
      </c>
      <c r="D1931" s="169" t="s">
        <v>8440</v>
      </c>
      <c r="E1931" s="169" t="s">
        <v>3803</v>
      </c>
      <c r="F1931" s="174">
        <v>14.47</v>
      </c>
      <c r="G1931" s="174">
        <v>-90.88</v>
      </c>
      <c r="H1931" s="74">
        <v>51.19</v>
      </c>
      <c r="I1931" s="74">
        <v>0.93</v>
      </c>
      <c r="J1931" s="74">
        <v>18.760000000000002</v>
      </c>
      <c r="K1931" s="74">
        <v>0.16</v>
      </c>
      <c r="L1931" s="74">
        <v>4.29</v>
      </c>
      <c r="M1931" s="74">
        <v>9.15</v>
      </c>
      <c r="N1931" s="74">
        <v>3.79</v>
      </c>
      <c r="O1931" s="74">
        <v>0.65</v>
      </c>
      <c r="P1931" s="74">
        <v>0</v>
      </c>
      <c r="Q1931" s="74">
        <v>0.18</v>
      </c>
      <c r="R1931" s="74">
        <v>5.306</v>
      </c>
      <c r="S1931" s="74">
        <v>0</v>
      </c>
      <c r="T1931" s="74">
        <v>0</v>
      </c>
      <c r="U1931" s="74">
        <v>0.2291</v>
      </c>
      <c r="V1931" s="74">
        <v>8.6359999999999992</v>
      </c>
      <c r="W1931" s="74">
        <v>1.693333164</v>
      </c>
      <c r="X1931" s="74">
        <v>1119.8900000000001</v>
      </c>
      <c r="Y1931" s="74">
        <v>4960</v>
      </c>
      <c r="Z1931" s="74">
        <v>0.59027138865192652</v>
      </c>
      <c r="AA1931" s="74">
        <v>0.40972861134807359</v>
      </c>
      <c r="AB1931" s="74">
        <v>5.6471334750286708E-4</v>
      </c>
      <c r="AC1931" s="74">
        <v>5.6471334750286676E-4</v>
      </c>
      <c r="AD1931" t="s">
        <v>5810</v>
      </c>
    </row>
    <row r="1932" spans="1:30">
      <c r="A1932" s="165" t="s">
        <v>6075</v>
      </c>
      <c r="C1932" s="165" t="s">
        <v>8444</v>
      </c>
      <c r="D1932" s="169" t="s">
        <v>8440</v>
      </c>
      <c r="E1932" s="169" t="s">
        <v>3803</v>
      </c>
      <c r="F1932" s="174">
        <v>14.47</v>
      </c>
      <c r="G1932" s="174">
        <v>-90.88</v>
      </c>
      <c r="H1932" s="74">
        <v>50.92</v>
      </c>
      <c r="I1932" s="74">
        <v>0.79</v>
      </c>
      <c r="J1932" s="74">
        <v>18.670000000000002</v>
      </c>
      <c r="K1932" s="74">
        <v>0.17</v>
      </c>
      <c r="L1932" s="74">
        <v>4.9000000000000004</v>
      </c>
      <c r="M1932" s="74">
        <v>9.64</v>
      </c>
      <c r="N1932" s="74">
        <v>3.56</v>
      </c>
      <c r="O1932" s="74">
        <v>0.52</v>
      </c>
      <c r="P1932" s="74">
        <v>0</v>
      </c>
      <c r="Q1932" s="74">
        <v>0.12</v>
      </c>
      <c r="R1932" s="74">
        <v>5.2560000000000002</v>
      </c>
      <c r="S1932" s="74">
        <v>0</v>
      </c>
      <c r="T1932" s="74">
        <v>0</v>
      </c>
      <c r="U1932" s="74">
        <v>0.1565</v>
      </c>
      <c r="V1932" s="74">
        <v>8.5254999999999992</v>
      </c>
      <c r="W1932" s="74">
        <v>1.6716664994999999</v>
      </c>
      <c r="X1932" s="74">
        <v>1128.0239999999999</v>
      </c>
      <c r="Y1932" s="74">
        <v>4150</v>
      </c>
      <c r="Z1932" s="74">
        <v>0.65508895667629119</v>
      </c>
      <c r="AA1932" s="74">
        <v>0.34491104332370892</v>
      </c>
      <c r="AB1932" s="74">
        <v>1.4327963581858071E-4</v>
      </c>
      <c r="AC1932" s="74">
        <v>1.4327963581858071E-4</v>
      </c>
      <c r="AD1932" t="s">
        <v>5810</v>
      </c>
    </row>
    <row r="1933" spans="1:30">
      <c r="A1933" s="165" t="s">
        <v>6076</v>
      </c>
      <c r="C1933" s="165" t="s">
        <v>8444</v>
      </c>
      <c r="D1933" s="169" t="s">
        <v>8440</v>
      </c>
      <c r="E1933" s="169" t="s">
        <v>3803</v>
      </c>
      <c r="F1933" s="174">
        <v>14.47</v>
      </c>
      <c r="G1933" s="174">
        <v>-90.88</v>
      </c>
      <c r="H1933" s="74">
        <v>53.91</v>
      </c>
      <c r="I1933" s="74">
        <v>1.26</v>
      </c>
      <c r="J1933" s="74">
        <v>17.47</v>
      </c>
      <c r="K1933" s="74">
        <v>0.16</v>
      </c>
      <c r="L1933" s="74">
        <v>3.68</v>
      </c>
      <c r="M1933" s="74">
        <v>8.16</v>
      </c>
      <c r="N1933" s="74">
        <v>4.3600000000000003</v>
      </c>
      <c r="O1933" s="74">
        <v>0.67</v>
      </c>
      <c r="P1933" s="74">
        <v>0</v>
      </c>
      <c r="Q1933" s="74">
        <v>0.13</v>
      </c>
      <c r="R1933" s="74">
        <v>5.4569999999999999</v>
      </c>
      <c r="S1933" s="74">
        <v>0</v>
      </c>
      <c r="T1933" s="74">
        <v>0</v>
      </c>
      <c r="U1933" s="74">
        <v>8.6800000000000002E-2</v>
      </c>
      <c r="V1933" s="74">
        <v>8.16</v>
      </c>
      <c r="W1933" s="74">
        <v>1.59999984</v>
      </c>
      <c r="X1933" s="74">
        <v>1103.4559999999999</v>
      </c>
      <c r="Y1933" s="74">
        <v>3300</v>
      </c>
      <c r="Z1933" s="74">
        <v>0.75592001796317421</v>
      </c>
      <c r="AA1933" s="74">
        <v>0.24407998203682579</v>
      </c>
      <c r="AB1933" s="74">
        <v>6.7035798826295878E-4</v>
      </c>
      <c r="AC1933" s="74">
        <v>6.7035798826295867E-4</v>
      </c>
      <c r="AD1933" t="s">
        <v>5810</v>
      </c>
    </row>
    <row r="1934" spans="1:30">
      <c r="A1934" s="165" t="s">
        <v>6077</v>
      </c>
      <c r="C1934" s="165" t="s">
        <v>8444</v>
      </c>
      <c r="D1934" s="169" t="s">
        <v>8440</v>
      </c>
      <c r="E1934" s="169" t="s">
        <v>3803</v>
      </c>
      <c r="F1934" s="174">
        <v>14.47</v>
      </c>
      <c r="G1934" s="174">
        <v>-90.88</v>
      </c>
      <c r="H1934" s="74">
        <v>56.56</v>
      </c>
      <c r="I1934" s="74">
        <v>0.86</v>
      </c>
      <c r="J1934" s="74">
        <v>17.11</v>
      </c>
      <c r="K1934" s="74">
        <v>0.17</v>
      </c>
      <c r="L1934" s="74">
        <v>3.88</v>
      </c>
      <c r="M1934" s="74">
        <v>6.11</v>
      </c>
      <c r="N1934" s="74">
        <v>4.5999999999999996</v>
      </c>
      <c r="O1934" s="74">
        <v>1.37</v>
      </c>
      <c r="P1934" s="74">
        <v>0</v>
      </c>
      <c r="Q1934" s="74">
        <v>0.33</v>
      </c>
      <c r="R1934" s="74">
        <v>6.1509999999999998</v>
      </c>
      <c r="S1934" s="74">
        <v>0</v>
      </c>
      <c r="T1934" s="74">
        <v>0</v>
      </c>
      <c r="U1934" s="74">
        <v>0.123</v>
      </c>
      <c r="V1934" s="74">
        <v>7.2845000000000004</v>
      </c>
      <c r="W1934" s="74">
        <v>1.4283331905000001</v>
      </c>
      <c r="X1934" s="74">
        <v>1069.4259999999999</v>
      </c>
      <c r="Y1934" s="74">
        <v>4060</v>
      </c>
      <c r="Z1934" s="74">
        <v>0.73105932811854846</v>
      </c>
      <c r="AA1934" s="74">
        <v>0.26894067188145149</v>
      </c>
      <c r="AB1934" s="74">
        <v>9.5909494459487971E-4</v>
      </c>
      <c r="AC1934" s="74">
        <v>9.5909494459487917E-4</v>
      </c>
      <c r="AD1934" t="s">
        <v>5810</v>
      </c>
    </row>
    <row r="1935" spans="1:30">
      <c r="A1935" s="165" t="s">
        <v>6078</v>
      </c>
      <c r="C1935" s="165" t="s">
        <v>8444</v>
      </c>
      <c r="D1935" s="169" t="s">
        <v>8440</v>
      </c>
      <c r="E1935" s="169" t="s">
        <v>3803</v>
      </c>
      <c r="F1935" s="174">
        <v>14.47</v>
      </c>
      <c r="G1935" s="174">
        <v>-90.88</v>
      </c>
      <c r="H1935" s="74">
        <v>51.63</v>
      </c>
      <c r="I1935" s="74">
        <v>1.22</v>
      </c>
      <c r="J1935" s="74">
        <v>17.14</v>
      </c>
      <c r="K1935" s="74">
        <v>0.21</v>
      </c>
      <c r="L1935" s="74">
        <v>3.41</v>
      </c>
      <c r="M1935" s="74">
        <v>8.69</v>
      </c>
      <c r="N1935" s="74">
        <v>4.93</v>
      </c>
      <c r="O1935" s="74">
        <v>1</v>
      </c>
      <c r="P1935" s="74">
        <v>0</v>
      </c>
      <c r="Q1935" s="74">
        <v>0.2</v>
      </c>
      <c r="R1935" s="74">
        <v>1.4610000000000001</v>
      </c>
      <c r="S1935" s="74">
        <v>0</v>
      </c>
      <c r="T1935" s="74">
        <v>0</v>
      </c>
      <c r="U1935" s="74">
        <v>5.3499999999999999E-2</v>
      </c>
      <c r="V1935" s="74">
        <v>9.2904999999999998</v>
      </c>
      <c r="W1935" s="74">
        <v>1.8216664844999999</v>
      </c>
      <c r="X1935" s="74">
        <v>1112.2539999999999</v>
      </c>
      <c r="Y1935" s="74">
        <v>1090</v>
      </c>
      <c r="Z1935" s="74">
        <v>0.27907972673320519</v>
      </c>
      <c r="AA1935" s="74">
        <v>0.72092027326679475</v>
      </c>
      <c r="AB1935" s="74">
        <v>4.8324668066657372E-4</v>
      </c>
      <c r="AC1935" s="74">
        <v>4.8324668066657362E-4</v>
      </c>
      <c r="AD1935" t="s">
        <v>5810</v>
      </c>
    </row>
    <row r="1936" spans="1:30">
      <c r="A1936" s="165" t="s">
        <v>6079</v>
      </c>
      <c r="C1936" s="165" t="s">
        <v>8444</v>
      </c>
      <c r="D1936" s="169" t="s">
        <v>8440</v>
      </c>
      <c r="E1936" s="169" t="s">
        <v>3803</v>
      </c>
      <c r="F1936" s="174">
        <v>14.47</v>
      </c>
      <c r="G1936" s="174">
        <v>-90.88</v>
      </c>
      <c r="H1936" s="74">
        <v>52.37</v>
      </c>
      <c r="I1936" s="74">
        <v>0.91</v>
      </c>
      <c r="J1936" s="74">
        <v>17.87</v>
      </c>
      <c r="K1936" s="74">
        <v>0.19</v>
      </c>
      <c r="L1936" s="74">
        <v>4.4000000000000004</v>
      </c>
      <c r="M1936" s="74">
        <v>8.64</v>
      </c>
      <c r="N1936" s="74">
        <v>4.07</v>
      </c>
      <c r="O1936" s="74">
        <v>0.65</v>
      </c>
      <c r="P1936" s="74">
        <v>0</v>
      </c>
      <c r="Q1936" s="74">
        <v>0.19</v>
      </c>
      <c r="R1936" s="74">
        <v>4.62</v>
      </c>
      <c r="S1936" s="74">
        <v>0</v>
      </c>
      <c r="T1936" s="74">
        <v>0</v>
      </c>
      <c r="U1936" s="74">
        <v>0.12429999999999999</v>
      </c>
      <c r="V1936" s="74">
        <v>8.4574999999999996</v>
      </c>
      <c r="W1936" s="74">
        <v>1.6583331674999999</v>
      </c>
      <c r="X1936" s="74">
        <v>1111.424</v>
      </c>
      <c r="Y1936" s="74">
        <v>3380</v>
      </c>
      <c r="Z1936" s="74">
        <v>0.62348562626419701</v>
      </c>
      <c r="AA1936" s="74">
        <v>0.37651437373580299</v>
      </c>
      <c r="AB1936" s="74">
        <v>9.9485638922662501E-4</v>
      </c>
      <c r="AC1936" s="74">
        <v>9.9485638922662436E-4</v>
      </c>
      <c r="AD1936" t="s">
        <v>5810</v>
      </c>
    </row>
    <row r="1937" spans="1:30">
      <c r="A1937" s="165" t="s">
        <v>6080</v>
      </c>
      <c r="C1937" s="165" t="s">
        <v>8444</v>
      </c>
      <c r="D1937" s="169" t="s">
        <v>8440</v>
      </c>
      <c r="E1937" s="169" t="s">
        <v>3803</v>
      </c>
      <c r="F1937" s="174">
        <v>14.47</v>
      </c>
      <c r="G1937" s="174">
        <v>-90.88</v>
      </c>
      <c r="H1937" s="74">
        <v>51.19</v>
      </c>
      <c r="I1937" s="74">
        <v>1.57</v>
      </c>
      <c r="J1937" s="74">
        <v>17.87</v>
      </c>
      <c r="K1937" s="74">
        <v>0.13</v>
      </c>
      <c r="L1937" s="74">
        <v>4.72</v>
      </c>
      <c r="M1937" s="74">
        <v>8.5500000000000007</v>
      </c>
      <c r="N1937" s="74">
        <v>4.95</v>
      </c>
      <c r="O1937" s="74">
        <v>0.73</v>
      </c>
      <c r="P1937" s="74">
        <v>0</v>
      </c>
      <c r="Q1937" s="74">
        <v>0.23</v>
      </c>
      <c r="R1937" s="74">
        <v>4.3769999999999998</v>
      </c>
      <c r="S1937" s="74">
        <v>0</v>
      </c>
      <c r="T1937" s="74">
        <v>0</v>
      </c>
      <c r="U1937" s="74">
        <v>0.124</v>
      </c>
      <c r="V1937" s="74">
        <v>7.7010000000000014</v>
      </c>
      <c r="W1937" s="74">
        <v>1.5099998489999999</v>
      </c>
      <c r="X1937" s="74">
        <v>1109.93</v>
      </c>
      <c r="Y1937" s="74">
        <v>3040</v>
      </c>
      <c r="Z1937" s="74">
        <v>0.62331755123609878</v>
      </c>
      <c r="AA1937" s="74">
        <v>0.37668244876390122</v>
      </c>
      <c r="AB1937" s="74">
        <v>7.5050347883488626E-4</v>
      </c>
      <c r="AC1937" s="74">
        <v>7.5050347883488669E-4</v>
      </c>
      <c r="AD1937" t="s">
        <v>5810</v>
      </c>
    </row>
    <row r="1938" spans="1:30">
      <c r="A1938" s="165" t="s">
        <v>6081</v>
      </c>
      <c r="C1938" s="165" t="s">
        <v>8444</v>
      </c>
      <c r="D1938" s="169" t="s">
        <v>8440</v>
      </c>
      <c r="E1938" s="169" t="s">
        <v>3803</v>
      </c>
      <c r="F1938" s="174">
        <v>14.47</v>
      </c>
      <c r="G1938" s="174">
        <v>-90.88</v>
      </c>
      <c r="H1938" s="74">
        <v>58.78</v>
      </c>
      <c r="I1938" s="74">
        <v>1.02</v>
      </c>
      <c r="J1938" s="74">
        <v>18.48</v>
      </c>
      <c r="K1938" s="74">
        <v>0.12</v>
      </c>
      <c r="L1938" s="74">
        <v>1.18</v>
      </c>
      <c r="M1938" s="74">
        <v>7</v>
      </c>
      <c r="N1938" s="74">
        <v>5.27</v>
      </c>
      <c r="O1938" s="74">
        <v>1.35</v>
      </c>
      <c r="P1938" s="74">
        <v>0</v>
      </c>
      <c r="Q1938" s="74">
        <v>0.25</v>
      </c>
      <c r="R1938" s="74">
        <v>0.90600000000000003</v>
      </c>
      <c r="S1938" s="74">
        <v>0</v>
      </c>
      <c r="T1938" s="74">
        <v>0</v>
      </c>
      <c r="U1938" s="74">
        <v>7.7299999999999994E-2</v>
      </c>
      <c r="V1938" s="74">
        <v>5.2869999999999999</v>
      </c>
      <c r="W1938" s="74">
        <v>1.036666563</v>
      </c>
      <c r="X1938" s="74">
        <v>1084.2</v>
      </c>
      <c r="Y1938" s="74">
        <v>1780</v>
      </c>
      <c r="Z1938" s="74">
        <v>7.1810113774150558E-2</v>
      </c>
      <c r="AA1938" s="74">
        <v>0.92818988622584941</v>
      </c>
      <c r="AB1938" s="74">
        <v>3.1578383160472468E-4</v>
      </c>
      <c r="AC1938" s="74">
        <v>3.1578383160472479E-4</v>
      </c>
      <c r="AD1938" t="s">
        <v>5810</v>
      </c>
    </row>
    <row r="1939" spans="1:30">
      <c r="A1939" s="165" t="s">
        <v>6082</v>
      </c>
      <c r="C1939" s="165" t="s">
        <v>8444</v>
      </c>
      <c r="D1939" s="169" t="s">
        <v>8440</v>
      </c>
      <c r="E1939" s="169" t="s">
        <v>3803</v>
      </c>
      <c r="F1939" s="174">
        <v>14.47</v>
      </c>
      <c r="G1939" s="174">
        <v>-90.88</v>
      </c>
      <c r="H1939" s="74">
        <v>56.79</v>
      </c>
      <c r="I1939" s="74">
        <v>1.31</v>
      </c>
      <c r="J1939" s="74">
        <v>16.53</v>
      </c>
      <c r="K1939" s="74">
        <v>0.21</v>
      </c>
      <c r="L1939" s="74">
        <v>2.04</v>
      </c>
      <c r="M1939" s="74">
        <v>7.19</v>
      </c>
      <c r="N1939" s="74">
        <v>5.66</v>
      </c>
      <c r="O1939" s="74">
        <v>1.05</v>
      </c>
      <c r="P1939" s="74">
        <v>0</v>
      </c>
      <c r="Q1939" s="74">
        <v>0.19</v>
      </c>
      <c r="R1939" s="74">
        <v>1.177</v>
      </c>
      <c r="S1939" s="74">
        <v>0</v>
      </c>
      <c r="T1939" s="74">
        <v>0</v>
      </c>
      <c r="U1939" s="74">
        <v>0.16739999999999999</v>
      </c>
      <c r="V1939" s="74">
        <v>7.5054999999999996</v>
      </c>
      <c r="W1939" s="74">
        <v>1.4716665195</v>
      </c>
      <c r="X1939" s="74">
        <v>1087.354</v>
      </c>
      <c r="Y1939" s="74">
        <v>3070</v>
      </c>
      <c r="Z1939" s="74">
        <v>7.5744574667792081E-2</v>
      </c>
      <c r="AA1939" s="74">
        <v>0.92425542533220795</v>
      </c>
      <c r="AB1939" s="74">
        <v>5.1263202536923455E-4</v>
      </c>
      <c r="AC1939" s="74">
        <v>5.1263202536923455E-4</v>
      </c>
      <c r="AD1939" t="s">
        <v>5810</v>
      </c>
    </row>
    <row r="1940" spans="1:30">
      <c r="A1940" s="165" t="s">
        <v>6083</v>
      </c>
      <c r="C1940" s="165" t="s">
        <v>8444</v>
      </c>
      <c r="D1940" s="169" t="s">
        <v>8440</v>
      </c>
      <c r="E1940" s="169" t="s">
        <v>3803</v>
      </c>
      <c r="F1940" s="174">
        <v>14.47</v>
      </c>
      <c r="G1940" s="174">
        <v>-90.88</v>
      </c>
      <c r="H1940" s="74">
        <v>55.19</v>
      </c>
      <c r="I1940" s="74">
        <v>1.5</v>
      </c>
      <c r="J1940" s="74">
        <v>16.850000000000001</v>
      </c>
      <c r="K1940" s="74">
        <v>0.22</v>
      </c>
      <c r="L1940" s="74">
        <v>1.51</v>
      </c>
      <c r="M1940" s="74">
        <v>8.68</v>
      </c>
      <c r="N1940" s="74">
        <v>5.1100000000000003</v>
      </c>
      <c r="O1940" s="74">
        <v>1.07</v>
      </c>
      <c r="P1940" s="74">
        <v>0</v>
      </c>
      <c r="Q1940" s="74">
        <v>0.33</v>
      </c>
      <c r="R1940" s="74">
        <v>9.4E-2</v>
      </c>
      <c r="S1940" s="74">
        <v>0</v>
      </c>
      <c r="T1940" s="74">
        <v>0</v>
      </c>
      <c r="U1940" s="74">
        <v>4.6300000000000001E-2</v>
      </c>
      <c r="V1940" s="74">
        <v>7.8285000000000009</v>
      </c>
      <c r="W1940" s="74">
        <v>1.5349998465000001</v>
      </c>
      <c r="X1940" s="74">
        <v>1112.088</v>
      </c>
      <c r="Y1940" s="74">
        <v>950</v>
      </c>
      <c r="Z1940" s="74">
        <v>1.7814741976173961E-3</v>
      </c>
      <c r="AA1940" s="74">
        <v>0.99821852580238257</v>
      </c>
      <c r="AB1940" s="74">
        <v>3.0211737642448188E-4</v>
      </c>
      <c r="AC1940" s="74">
        <v>3.0211737642448199E-4</v>
      </c>
      <c r="AD1940" t="s">
        <v>5810</v>
      </c>
    </row>
    <row r="1941" spans="1:30">
      <c r="A1941" s="165" t="s">
        <v>6084</v>
      </c>
      <c r="C1941" s="165" t="s">
        <v>8444</v>
      </c>
      <c r="D1941" s="169" t="s">
        <v>8440</v>
      </c>
      <c r="E1941" s="169" t="s">
        <v>3803</v>
      </c>
      <c r="F1941" s="174">
        <v>14.47</v>
      </c>
      <c r="G1941" s="174">
        <v>-90.88</v>
      </c>
      <c r="H1941" s="74">
        <v>55.53</v>
      </c>
      <c r="I1941" s="74">
        <v>1.29</v>
      </c>
      <c r="J1941" s="74">
        <v>16.18</v>
      </c>
      <c r="K1941" s="74">
        <v>0.22</v>
      </c>
      <c r="L1941" s="74">
        <v>2.0699999999999998</v>
      </c>
      <c r="M1941" s="74">
        <v>7</v>
      </c>
      <c r="N1941" s="74">
        <v>4.87</v>
      </c>
      <c r="O1941" s="74">
        <v>2.0699999999999998</v>
      </c>
      <c r="P1941" s="74">
        <v>0</v>
      </c>
      <c r="Q1941" s="74">
        <v>0.27</v>
      </c>
      <c r="R1941" s="74">
        <v>0.90200000000000002</v>
      </c>
      <c r="S1941" s="74">
        <v>0</v>
      </c>
      <c r="T1941" s="74">
        <v>0</v>
      </c>
      <c r="U1941" s="74">
        <v>0.13100000000000001</v>
      </c>
      <c r="V1941" s="74">
        <v>8.5169999999999995</v>
      </c>
      <c r="W1941" s="74">
        <v>1.6699998330000001</v>
      </c>
      <c r="X1941" s="74">
        <v>1084.2</v>
      </c>
      <c r="Y1941" s="74">
        <v>2360</v>
      </c>
      <c r="Z1941" s="74">
        <v>5.9705055081196112E-2</v>
      </c>
      <c r="AA1941" s="74">
        <v>0.94029494491880394</v>
      </c>
      <c r="AB1941" s="74">
        <v>4.6652584634997049E-4</v>
      </c>
      <c r="AC1941" s="74">
        <v>4.665258463499706E-4</v>
      </c>
      <c r="AD1941" t="s">
        <v>5810</v>
      </c>
    </row>
    <row r="1942" spans="1:30">
      <c r="A1942" s="165" t="s">
        <v>6085</v>
      </c>
      <c r="C1942" s="165" t="s">
        <v>8444</v>
      </c>
      <c r="D1942" s="169" t="s">
        <v>8440</v>
      </c>
      <c r="E1942" s="169" t="s">
        <v>3803</v>
      </c>
      <c r="F1942" s="174">
        <v>14.47</v>
      </c>
      <c r="G1942" s="174">
        <v>-90.88</v>
      </c>
      <c r="H1942" s="74">
        <v>62.49</v>
      </c>
      <c r="I1942" s="74">
        <v>2.64</v>
      </c>
      <c r="J1942" s="74">
        <v>14.54</v>
      </c>
      <c r="K1942" s="74">
        <v>0.09</v>
      </c>
      <c r="L1942" s="74">
        <v>1.08</v>
      </c>
      <c r="M1942" s="74">
        <v>4.26</v>
      </c>
      <c r="N1942" s="74">
        <v>5.58</v>
      </c>
      <c r="O1942" s="74">
        <v>2.36</v>
      </c>
      <c r="P1942" s="74">
        <v>0</v>
      </c>
      <c r="Q1942" s="74">
        <v>0.55000000000000004</v>
      </c>
      <c r="R1942" s="74">
        <v>0.152</v>
      </c>
      <c r="S1942" s="74">
        <v>0</v>
      </c>
      <c r="T1942" s="74">
        <v>0</v>
      </c>
      <c r="U1942" s="74">
        <v>5.2900000000000003E-2</v>
      </c>
      <c r="V1942" s="74">
        <v>5.1935000000000002</v>
      </c>
      <c r="W1942" s="74">
        <v>1.0183332315</v>
      </c>
      <c r="X1942" s="74">
        <v>1038.7159999999999</v>
      </c>
      <c r="Y1942" s="74">
        <v>1040</v>
      </c>
      <c r="Z1942" s="74">
        <v>4.0076236844566173E-3</v>
      </c>
      <c r="AA1942" s="74">
        <v>0.99599237631554338</v>
      </c>
      <c r="AB1942" s="74">
        <v>4.0804222236262208E-4</v>
      </c>
      <c r="AC1942" s="74">
        <v>4.0804222236262192E-4</v>
      </c>
      <c r="AD1942" t="s">
        <v>5810</v>
      </c>
    </row>
    <row r="1943" spans="1:30">
      <c r="A1943" s="165" t="s">
        <v>6086</v>
      </c>
      <c r="C1943" s="165" t="s">
        <v>8444</v>
      </c>
      <c r="D1943" s="169" t="s">
        <v>8440</v>
      </c>
      <c r="E1943" s="169" t="s">
        <v>3803</v>
      </c>
      <c r="F1943" s="174">
        <v>14.47</v>
      </c>
      <c r="G1943" s="174">
        <v>-90.88</v>
      </c>
      <c r="H1943" s="74">
        <v>60.12</v>
      </c>
      <c r="I1943" s="74">
        <v>0.84</v>
      </c>
      <c r="J1943" s="74">
        <v>19.5</v>
      </c>
      <c r="K1943" s="74">
        <v>0.08</v>
      </c>
      <c r="L1943" s="74">
        <v>0.89</v>
      </c>
      <c r="M1943" s="74">
        <v>5.15</v>
      </c>
      <c r="N1943" s="74">
        <v>6.62</v>
      </c>
      <c r="O1943" s="74">
        <v>1.89</v>
      </c>
      <c r="P1943" s="74">
        <v>0</v>
      </c>
      <c r="Q1943" s="74">
        <v>0.33</v>
      </c>
      <c r="R1943" s="74">
        <v>0.30599999999999999</v>
      </c>
      <c r="S1943" s="74">
        <v>0</v>
      </c>
      <c r="T1943" s="74">
        <v>0</v>
      </c>
      <c r="U1943" s="74">
        <v>3.78E-2</v>
      </c>
      <c r="V1943" s="74">
        <v>3.6635</v>
      </c>
      <c r="W1943" s="74">
        <v>0.71833326149999999</v>
      </c>
      <c r="X1943" s="74">
        <v>1053.49</v>
      </c>
      <c r="Y1943" s="74">
        <v>950</v>
      </c>
      <c r="Z1943" s="74">
        <v>1.5922326130735819E-2</v>
      </c>
      <c r="AA1943" s="74">
        <v>0.98407767386926415</v>
      </c>
      <c r="AB1943" s="74">
        <v>3.7699998592527131E-4</v>
      </c>
      <c r="AC1943" s="74">
        <v>3.7699998592527131E-4</v>
      </c>
      <c r="AD1943" t="s">
        <v>5810</v>
      </c>
    </row>
    <row r="1944" spans="1:30">
      <c r="A1944" s="165" t="s">
        <v>2966</v>
      </c>
      <c r="C1944" s="165" t="s">
        <v>8444</v>
      </c>
      <c r="D1944" s="169" t="s">
        <v>8440</v>
      </c>
      <c r="E1944" s="169" t="s">
        <v>2966</v>
      </c>
      <c r="F1944" s="174">
        <v>12.50323</v>
      </c>
      <c r="G1944" s="174">
        <v>-86.701840000000004</v>
      </c>
      <c r="H1944" s="74">
        <v>46.66</v>
      </c>
      <c r="I1944" s="74">
        <v>0.94</v>
      </c>
      <c r="J1944" s="74">
        <v>16.82</v>
      </c>
      <c r="K1944" s="74">
        <v>0.14000000000000001</v>
      </c>
      <c r="L1944" s="74">
        <v>6.46</v>
      </c>
      <c r="M1944" s="74">
        <v>10.97</v>
      </c>
      <c r="N1944" s="74">
        <v>2</v>
      </c>
      <c r="O1944" s="74">
        <v>0.37</v>
      </c>
      <c r="P1944" s="74">
        <v>0</v>
      </c>
      <c r="Q1944" s="74">
        <v>0.16</v>
      </c>
      <c r="R1944" s="74">
        <v>3.4</v>
      </c>
      <c r="S1944" s="74">
        <v>0</v>
      </c>
      <c r="T1944" s="74">
        <v>0</v>
      </c>
      <c r="U1944" s="74">
        <v>0.1043</v>
      </c>
      <c r="V1944" s="74">
        <v>9.0525000000000002</v>
      </c>
      <c r="W1944" s="74">
        <v>1.7749998225000001</v>
      </c>
      <c r="X1944" s="74">
        <v>1150.1020000000001</v>
      </c>
      <c r="Y1944" s="74">
        <v>2740</v>
      </c>
      <c r="Z1944" s="74">
        <v>0.54968713051282669</v>
      </c>
      <c r="AA1944" s="74">
        <v>0.45031286948717331</v>
      </c>
      <c r="AB1944" s="74">
        <v>4.0019847140536661E-4</v>
      </c>
      <c r="AC1944" s="74">
        <v>4.001984714053664E-4</v>
      </c>
      <c r="AD1944" t="s">
        <v>5810</v>
      </c>
    </row>
    <row r="1945" spans="1:30">
      <c r="A1945" s="165" t="s">
        <v>6087</v>
      </c>
      <c r="C1945" s="165" t="s">
        <v>8444</v>
      </c>
      <c r="D1945" s="169" t="s">
        <v>8440</v>
      </c>
      <c r="E1945" s="169" t="s">
        <v>2966</v>
      </c>
      <c r="F1945" s="174">
        <v>12.50323</v>
      </c>
      <c r="G1945" s="174">
        <v>-86.701840000000004</v>
      </c>
      <c r="H1945" s="74">
        <v>45.33</v>
      </c>
      <c r="I1945" s="74">
        <v>1.1299999999999999</v>
      </c>
      <c r="J1945" s="74">
        <v>18.29</v>
      </c>
      <c r="K1945" s="74">
        <v>0.17</v>
      </c>
      <c r="L1945" s="74">
        <v>6.48</v>
      </c>
      <c r="M1945" s="74">
        <v>11.29</v>
      </c>
      <c r="N1945" s="74">
        <v>2.15</v>
      </c>
      <c r="O1945" s="74">
        <v>0.34</v>
      </c>
      <c r="P1945" s="74">
        <v>0</v>
      </c>
      <c r="Q1945" s="74">
        <v>0.21</v>
      </c>
      <c r="R1945" s="74">
        <v>4.2699999999999996</v>
      </c>
      <c r="S1945" s="74">
        <v>0</v>
      </c>
      <c r="T1945" s="74">
        <v>0</v>
      </c>
      <c r="U1945" s="74">
        <v>0.12690000000000001</v>
      </c>
      <c r="V1945" s="74">
        <v>7.8624999999999998</v>
      </c>
      <c r="W1945" s="74">
        <v>1.5416665125</v>
      </c>
      <c r="X1945" s="74">
        <v>1155.414</v>
      </c>
      <c r="Y1945" s="74">
        <v>3500</v>
      </c>
      <c r="Z1945" s="74">
        <v>0.62534485905150072</v>
      </c>
      <c r="AA1945" s="74">
        <v>0.37465514094849928</v>
      </c>
      <c r="AB1945" s="74">
        <v>2.7949522752236861E-4</v>
      </c>
      <c r="AC1945" s="74">
        <v>2.7949522752236861E-4</v>
      </c>
      <c r="AD1945" t="s">
        <v>5810</v>
      </c>
    </row>
    <row r="1946" spans="1:30">
      <c r="A1946" s="165" t="s">
        <v>6088</v>
      </c>
      <c r="C1946" s="165" t="s">
        <v>8444</v>
      </c>
      <c r="D1946" s="169" t="s">
        <v>8440</v>
      </c>
      <c r="E1946" s="169" t="s">
        <v>2966</v>
      </c>
      <c r="F1946" s="174">
        <v>12.50323</v>
      </c>
      <c r="G1946" s="174">
        <v>-86.701840000000004</v>
      </c>
      <c r="H1946" s="74">
        <v>46.93</v>
      </c>
      <c r="I1946" s="74">
        <v>0.78</v>
      </c>
      <c r="J1946" s="74">
        <v>18.25</v>
      </c>
      <c r="K1946" s="74">
        <v>0.15</v>
      </c>
      <c r="L1946" s="74">
        <v>6.46</v>
      </c>
      <c r="M1946" s="74">
        <v>11.42</v>
      </c>
      <c r="N1946" s="74">
        <v>2.0099999999999998</v>
      </c>
      <c r="O1946" s="74">
        <v>0.31</v>
      </c>
      <c r="P1946" s="74">
        <v>0</v>
      </c>
      <c r="Q1946" s="74">
        <v>0.12</v>
      </c>
      <c r="R1946" s="74">
        <v>2.48</v>
      </c>
      <c r="S1946" s="74">
        <v>0</v>
      </c>
      <c r="T1946" s="74">
        <v>0</v>
      </c>
      <c r="U1946" s="74">
        <v>5.7799999999999997E-2</v>
      </c>
      <c r="V1946" s="74">
        <v>7.633</v>
      </c>
      <c r="W1946" s="74">
        <v>1.496666517</v>
      </c>
      <c r="X1946" s="74">
        <v>1157.5719999999999</v>
      </c>
      <c r="Y1946" s="74">
        <v>1710</v>
      </c>
      <c r="Z1946" s="74">
        <v>0.49566852647061671</v>
      </c>
      <c r="AA1946" s="74">
        <v>0.50433147352938335</v>
      </c>
      <c r="AB1946" s="74">
        <v>1.972223268235746E-4</v>
      </c>
      <c r="AC1946" s="74">
        <v>1.9722232682357449E-4</v>
      </c>
      <c r="AD1946" t="s">
        <v>5810</v>
      </c>
    </row>
    <row r="1947" spans="1:30">
      <c r="A1947" s="165" t="s">
        <v>6089</v>
      </c>
      <c r="C1947" s="165" t="s">
        <v>8444</v>
      </c>
      <c r="D1947" s="169" t="s">
        <v>8440</v>
      </c>
      <c r="E1947" s="169" t="s">
        <v>2966</v>
      </c>
      <c r="F1947" s="174">
        <v>12.50323</v>
      </c>
      <c r="G1947" s="174">
        <v>-86.701840000000004</v>
      </c>
      <c r="H1947" s="74">
        <v>44.75</v>
      </c>
      <c r="I1947" s="74">
        <v>1.72</v>
      </c>
      <c r="J1947" s="74">
        <v>17.89</v>
      </c>
      <c r="K1947" s="74">
        <v>0.17</v>
      </c>
      <c r="L1947" s="74">
        <v>6.59</v>
      </c>
      <c r="M1947" s="74">
        <v>11.54</v>
      </c>
      <c r="N1947" s="74">
        <v>2.04</v>
      </c>
      <c r="O1947" s="74">
        <v>0.39</v>
      </c>
      <c r="P1947" s="74">
        <v>0</v>
      </c>
      <c r="Q1947" s="74">
        <v>0.32</v>
      </c>
      <c r="R1947" s="74">
        <v>3.81</v>
      </c>
      <c r="S1947" s="74">
        <v>0</v>
      </c>
      <c r="T1947" s="74">
        <v>0</v>
      </c>
      <c r="U1947" s="74">
        <v>5.9200000000000003E-2</v>
      </c>
      <c r="V1947" s="74">
        <v>8.9420000000000002</v>
      </c>
      <c r="W1947" s="74">
        <v>1.753333158</v>
      </c>
      <c r="X1947" s="74">
        <v>1159.5640000000001</v>
      </c>
      <c r="Y1947" s="74">
        <v>2370</v>
      </c>
      <c r="Z1947" s="74">
        <v>0.73932089111751431</v>
      </c>
      <c r="AA1947" s="74">
        <v>0.26067910888248558</v>
      </c>
      <c r="AB1947" s="74">
        <v>1.3531181965732819E-3</v>
      </c>
      <c r="AC1947" s="74">
        <v>1.3531181965732819E-3</v>
      </c>
      <c r="AD1947" t="s">
        <v>5810</v>
      </c>
    </row>
    <row r="1948" spans="1:30">
      <c r="A1948" s="165" t="s">
        <v>6090</v>
      </c>
      <c r="C1948" s="165" t="s">
        <v>8444</v>
      </c>
      <c r="D1948" s="169" t="s">
        <v>8440</v>
      </c>
      <c r="E1948" s="169" t="s">
        <v>2966</v>
      </c>
      <c r="F1948" s="174">
        <v>12.50323</v>
      </c>
      <c r="G1948" s="174">
        <v>-86.701840000000004</v>
      </c>
      <c r="H1948" s="74">
        <v>46.63</v>
      </c>
      <c r="I1948" s="74">
        <v>0.83</v>
      </c>
      <c r="J1948" s="74">
        <v>17.260000000000002</v>
      </c>
      <c r="K1948" s="74">
        <v>0.19</v>
      </c>
      <c r="L1948" s="74">
        <v>6.68</v>
      </c>
      <c r="M1948" s="74">
        <v>11.09</v>
      </c>
      <c r="N1948" s="74">
        <v>1.95</v>
      </c>
      <c r="O1948" s="74">
        <v>0.36</v>
      </c>
      <c r="P1948" s="74">
        <v>0</v>
      </c>
      <c r="Q1948" s="74">
        <v>0.14000000000000001</v>
      </c>
      <c r="R1948" s="74">
        <v>4.12</v>
      </c>
      <c r="S1948" s="74">
        <v>0</v>
      </c>
      <c r="T1948" s="74">
        <v>0</v>
      </c>
      <c r="U1948" s="74">
        <v>4.53E-2</v>
      </c>
      <c r="V1948" s="74">
        <v>8.2705000000000002</v>
      </c>
      <c r="W1948" s="74">
        <v>1.6216665045000001</v>
      </c>
      <c r="X1948" s="74">
        <v>1152.0940000000001</v>
      </c>
      <c r="Y1948" s="74">
        <v>2270</v>
      </c>
      <c r="Z1948" s="74">
        <v>0.78257333108703542</v>
      </c>
      <c r="AA1948" s="74">
        <v>0.21742666891296461</v>
      </c>
      <c r="AB1948" s="74">
        <v>1.3418986748046831E-3</v>
      </c>
      <c r="AC1948" s="74">
        <v>1.3418986748046831E-3</v>
      </c>
      <c r="AD1948" t="s">
        <v>5810</v>
      </c>
    </row>
    <row r="1949" spans="1:30">
      <c r="A1949" s="165" t="s">
        <v>3225</v>
      </c>
      <c r="C1949" s="165" t="s">
        <v>8444</v>
      </c>
      <c r="D1949" s="169" t="s">
        <v>8440</v>
      </c>
      <c r="E1949" s="169" t="s">
        <v>3225</v>
      </c>
      <c r="F1949" s="174">
        <v>12.49389</v>
      </c>
      <c r="G1949" s="174">
        <v>-86.696709999999996</v>
      </c>
      <c r="H1949" s="74">
        <v>52.928600000000003</v>
      </c>
      <c r="I1949" s="74">
        <v>1.06135</v>
      </c>
      <c r="J1949" s="74">
        <v>15.5647</v>
      </c>
      <c r="K1949" s="74">
        <v>0.15425</v>
      </c>
      <c r="L1949" s="74">
        <v>5.0018500000000001</v>
      </c>
      <c r="M1949" s="74">
        <v>8.1321499999999993</v>
      </c>
      <c r="N1949" s="74">
        <v>3.0015000000000001</v>
      </c>
      <c r="O1949" s="74">
        <v>1.2018500000000001</v>
      </c>
      <c r="P1949" s="74">
        <v>0</v>
      </c>
      <c r="Q1949" s="74">
        <v>0.30359999999999998</v>
      </c>
      <c r="R1949" s="74">
        <v>2.09</v>
      </c>
      <c r="S1949" s="74">
        <v>0</v>
      </c>
      <c r="T1949" s="74">
        <v>0</v>
      </c>
      <c r="U1949" s="74">
        <v>4.8500000000000001E-2</v>
      </c>
      <c r="V1949" s="74">
        <v>8.4869524999999992</v>
      </c>
      <c r="W1949" s="74">
        <v>1.6641081669225</v>
      </c>
      <c r="X1949" s="74">
        <v>1102.99369</v>
      </c>
      <c r="Y1949" s="74">
        <v>1240</v>
      </c>
      <c r="Z1949" s="74">
        <v>0.45081913603840912</v>
      </c>
      <c r="AA1949" s="74">
        <v>0.54918086396159094</v>
      </c>
      <c r="AB1949" s="74">
        <v>4.4455960689559462E-4</v>
      </c>
      <c r="AC1949" s="74">
        <v>4.445596068955944E-4</v>
      </c>
      <c r="AD1949" t="s">
        <v>5810</v>
      </c>
    </row>
    <row r="1950" spans="1:30">
      <c r="A1950" s="165" t="s">
        <v>6091</v>
      </c>
      <c r="C1950" s="165" t="s">
        <v>8444</v>
      </c>
      <c r="D1950" s="169" t="s">
        <v>8440</v>
      </c>
      <c r="E1950" s="169" t="s">
        <v>3225</v>
      </c>
      <c r="F1950" s="174">
        <v>12.49389</v>
      </c>
      <c r="G1950" s="174">
        <v>-86.696709999999996</v>
      </c>
      <c r="H1950" s="74">
        <v>51.839500000000001</v>
      </c>
      <c r="I1950" s="74">
        <v>1.074233333</v>
      </c>
      <c r="J1950" s="74">
        <v>15.428800000000001</v>
      </c>
      <c r="K1950" s="74">
        <v>0.25769999999999998</v>
      </c>
      <c r="L1950" s="74">
        <v>4.4664000000000001</v>
      </c>
      <c r="M1950" s="74">
        <v>9.6449666670000003</v>
      </c>
      <c r="N1950" s="74">
        <v>2.7521</v>
      </c>
      <c r="O1950" s="74">
        <v>1.0971333329999999</v>
      </c>
      <c r="P1950" s="74">
        <v>0</v>
      </c>
      <c r="Q1950" s="74">
        <v>0.2646</v>
      </c>
      <c r="R1950" s="74">
        <v>0.38</v>
      </c>
      <c r="S1950" s="74">
        <v>0</v>
      </c>
      <c r="T1950" s="74">
        <v>0</v>
      </c>
      <c r="U1950" s="74">
        <v>2.6700000000000002E-2</v>
      </c>
      <c r="V1950" s="74">
        <v>10.561674999999999</v>
      </c>
      <c r="W1950" s="74">
        <v>2.0709164595749998</v>
      </c>
      <c r="X1950" s="74">
        <v>1128.1064466722</v>
      </c>
      <c r="Y1950" s="74">
        <v>490</v>
      </c>
      <c r="Z1950" s="74">
        <v>5.5816084060284051E-2</v>
      </c>
      <c r="AA1950" s="74">
        <v>0.94418391593971596</v>
      </c>
      <c r="AB1950" s="74">
        <v>6.7778950527401052E-5</v>
      </c>
      <c r="AC1950" s="74">
        <v>6.7778950527401052E-5</v>
      </c>
      <c r="AD1950" t="s">
        <v>5810</v>
      </c>
    </row>
    <row r="1951" spans="1:30">
      <c r="A1951" s="165" t="s">
        <v>6092</v>
      </c>
      <c r="C1951" s="165" t="s">
        <v>8444</v>
      </c>
      <c r="D1951" s="169" t="s">
        <v>8440</v>
      </c>
      <c r="E1951" s="169" t="s">
        <v>3225</v>
      </c>
      <c r="F1951" s="174">
        <v>12.49389</v>
      </c>
      <c r="G1951" s="174">
        <v>-86.696709999999996</v>
      </c>
      <c r="H1951" s="74">
        <v>46.033499999999997</v>
      </c>
      <c r="I1951" s="74">
        <v>0.73529999999999995</v>
      </c>
      <c r="J1951" s="74">
        <v>17.509799999999998</v>
      </c>
      <c r="K1951" s="74">
        <v>0.2135</v>
      </c>
      <c r="L1951" s="74">
        <v>6.3250000000000002</v>
      </c>
      <c r="M1951" s="74">
        <v>13.1891</v>
      </c>
      <c r="N1951" s="74">
        <v>1.8162</v>
      </c>
      <c r="O1951" s="74">
        <v>0.3483</v>
      </c>
      <c r="P1951" s="74">
        <v>0</v>
      </c>
      <c r="Q1951" s="74">
        <v>0.13070000000000001</v>
      </c>
      <c r="R1951" s="74">
        <v>1.68</v>
      </c>
      <c r="S1951" s="74">
        <v>0</v>
      </c>
      <c r="T1951" s="74">
        <v>0</v>
      </c>
      <c r="U1951" s="74">
        <v>5.91E-2</v>
      </c>
      <c r="V1951" s="74">
        <v>9.6446950000000005</v>
      </c>
      <c r="W1951" s="74">
        <v>1.891116477555</v>
      </c>
      <c r="X1951" s="74">
        <v>1186.9390599999999</v>
      </c>
      <c r="Y1951" s="74">
        <v>1420</v>
      </c>
      <c r="Z1951" s="74">
        <v>0.33773615928826572</v>
      </c>
      <c r="AA1951" s="74">
        <v>0.66226384071173428</v>
      </c>
      <c r="AB1951" s="74">
        <v>4.2894752998227432E-4</v>
      </c>
      <c r="AC1951" s="74">
        <v>4.2894752998227437E-4</v>
      </c>
      <c r="AD1951" t="s">
        <v>5810</v>
      </c>
    </row>
    <row r="1952" spans="1:30">
      <c r="A1952" s="165" t="s">
        <v>6093</v>
      </c>
      <c r="C1952" s="165" t="s">
        <v>8444</v>
      </c>
      <c r="D1952" s="169" t="s">
        <v>8440</v>
      </c>
      <c r="E1952" s="169" t="s">
        <v>3225</v>
      </c>
      <c r="F1952" s="174">
        <v>12.49389</v>
      </c>
      <c r="G1952" s="174">
        <v>-86.696709999999996</v>
      </c>
      <c r="H1952" s="74">
        <v>51.802199999999999</v>
      </c>
      <c r="I1952" s="74">
        <v>1.0479000000000001</v>
      </c>
      <c r="J1952" s="74">
        <v>14.4277</v>
      </c>
      <c r="K1952" s="74">
        <v>0.1351</v>
      </c>
      <c r="L1952" s="74">
        <v>5.4301000000000004</v>
      </c>
      <c r="M1952" s="74">
        <v>9.1597000000000008</v>
      </c>
      <c r="N1952" s="74">
        <v>2.6587999999999998</v>
      </c>
      <c r="O1952" s="74">
        <v>0.9748</v>
      </c>
      <c r="P1952" s="74">
        <v>0</v>
      </c>
      <c r="Q1952" s="74">
        <v>0.24779999999999999</v>
      </c>
      <c r="R1952" s="74">
        <v>1.68</v>
      </c>
      <c r="S1952" s="74">
        <v>0</v>
      </c>
      <c r="T1952" s="74">
        <v>0</v>
      </c>
      <c r="U1952" s="74">
        <v>5.5500000000000001E-2</v>
      </c>
      <c r="V1952" s="74">
        <v>10.316280000000001</v>
      </c>
      <c r="W1952" s="74">
        <v>2.022799797719999</v>
      </c>
      <c r="X1952" s="74">
        <v>1120.0510200000001</v>
      </c>
      <c r="Y1952" s="74">
        <v>1190</v>
      </c>
      <c r="Z1952" s="74">
        <v>0.34936162824211359</v>
      </c>
      <c r="AA1952" s="74">
        <v>0.65063837175788641</v>
      </c>
      <c r="AB1952" s="74">
        <v>6.3405774301522155E-4</v>
      </c>
      <c r="AC1952" s="74">
        <v>6.3405774301522166E-4</v>
      </c>
      <c r="AD1952" t="s">
        <v>5810</v>
      </c>
    </row>
    <row r="1953" spans="1:30">
      <c r="A1953" s="165" t="s">
        <v>6094</v>
      </c>
      <c r="C1953" s="165" t="s">
        <v>8444</v>
      </c>
      <c r="D1953" s="169" t="s">
        <v>8440</v>
      </c>
      <c r="E1953" s="169" t="s">
        <v>3225</v>
      </c>
      <c r="F1953" s="174">
        <v>12.49389</v>
      </c>
      <c r="G1953" s="174">
        <v>-86.696709999999996</v>
      </c>
      <c r="H1953" s="74">
        <v>51.196199999999997</v>
      </c>
      <c r="I1953" s="74">
        <v>1.0542</v>
      </c>
      <c r="J1953" s="74">
        <v>14.424099999999999</v>
      </c>
      <c r="K1953" s="74">
        <v>0.15379999999999999</v>
      </c>
      <c r="L1953" s="74">
        <v>5.4089999999999998</v>
      </c>
      <c r="M1953" s="74">
        <v>9.0823</v>
      </c>
      <c r="N1953" s="74">
        <v>2.4748999999999999</v>
      </c>
      <c r="O1953" s="74">
        <v>0.95079999999999998</v>
      </c>
      <c r="P1953" s="74">
        <v>0</v>
      </c>
      <c r="Q1953" s="74">
        <v>0.26069999999999999</v>
      </c>
      <c r="R1953" s="74">
        <v>2.02</v>
      </c>
      <c r="S1953" s="74">
        <v>0</v>
      </c>
      <c r="T1953" s="74">
        <v>0</v>
      </c>
      <c r="U1953" s="74">
        <v>7.6899999999999996E-2</v>
      </c>
      <c r="V1953" s="74">
        <v>10.477015</v>
      </c>
      <c r="W1953" s="74">
        <v>2.054316461235</v>
      </c>
      <c r="X1953" s="74">
        <v>1118.7661800000001</v>
      </c>
      <c r="Y1953" s="74">
        <v>1620</v>
      </c>
      <c r="Z1953" s="74">
        <v>0.36485547279834779</v>
      </c>
      <c r="AA1953" s="74">
        <v>0.63514452720165215</v>
      </c>
      <c r="AB1953" s="74">
        <v>4.1441012374986998E-4</v>
      </c>
      <c r="AC1953" s="74">
        <v>4.1441012374986998E-4</v>
      </c>
      <c r="AD1953" t="s">
        <v>5810</v>
      </c>
    </row>
    <row r="1954" spans="1:30">
      <c r="A1954" s="165" t="s">
        <v>6095</v>
      </c>
      <c r="C1954" s="165" t="s">
        <v>8444</v>
      </c>
      <c r="D1954" s="169" t="s">
        <v>8440</v>
      </c>
      <c r="E1954" s="169" t="s">
        <v>3225</v>
      </c>
      <c r="F1954" s="174">
        <v>12.49389</v>
      </c>
      <c r="G1954" s="174">
        <v>-86.696709999999996</v>
      </c>
      <c r="H1954" s="74">
        <v>51.044699999999999</v>
      </c>
      <c r="I1954" s="74">
        <v>1.0761000000000001</v>
      </c>
      <c r="J1954" s="74">
        <v>15.428800000000001</v>
      </c>
      <c r="K1954" s="74">
        <v>0.27700000000000002</v>
      </c>
      <c r="L1954" s="74">
        <v>4.9271000000000003</v>
      </c>
      <c r="M1954" s="74">
        <v>8.8849</v>
      </c>
      <c r="N1954" s="74">
        <v>2.9203000000000001</v>
      </c>
      <c r="O1954" s="74">
        <v>1.0951</v>
      </c>
      <c r="P1954" s="74">
        <v>0</v>
      </c>
      <c r="Q1954" s="74">
        <v>0.25240000000000001</v>
      </c>
      <c r="R1954" s="74">
        <v>1.84</v>
      </c>
      <c r="S1954" s="74">
        <v>0</v>
      </c>
      <c r="T1954" s="74">
        <v>0</v>
      </c>
      <c r="U1954" s="74">
        <v>9.0300000000000005E-2</v>
      </c>
      <c r="V1954" s="74">
        <v>9.0917699999999986</v>
      </c>
      <c r="W1954" s="74">
        <v>1.7826998217300001</v>
      </c>
      <c r="X1954" s="74">
        <v>1115.4893400000001</v>
      </c>
      <c r="Y1954" s="74">
        <v>1810</v>
      </c>
      <c r="Z1954" s="74">
        <v>0.27752547416186812</v>
      </c>
      <c r="AA1954" s="74">
        <v>0.72247452583813188</v>
      </c>
      <c r="AB1954" s="74">
        <v>2.0708605474199901E-4</v>
      </c>
      <c r="AC1954" s="74">
        <v>2.0708605474199901E-4</v>
      </c>
      <c r="AD1954" t="s">
        <v>5810</v>
      </c>
    </row>
    <row r="1955" spans="1:30">
      <c r="A1955" s="165" t="s">
        <v>6096</v>
      </c>
      <c r="C1955" s="165" t="s">
        <v>8444</v>
      </c>
      <c r="D1955" s="169" t="s">
        <v>8440</v>
      </c>
      <c r="E1955" s="169" t="s">
        <v>3225</v>
      </c>
      <c r="F1955" s="174">
        <v>12.49389</v>
      </c>
      <c r="G1955" s="174">
        <v>-86.696709999999996</v>
      </c>
      <c r="H1955" s="74">
        <v>53.247700000000002</v>
      </c>
      <c r="I1955" s="74">
        <v>0.71350000000000002</v>
      </c>
      <c r="J1955" s="74">
        <v>15.073399999999999</v>
      </c>
      <c r="K1955" s="74">
        <v>0.27889999999999998</v>
      </c>
      <c r="L1955" s="74">
        <v>5.1741999999999999</v>
      </c>
      <c r="M1955" s="74">
        <v>7.5568999999999997</v>
      </c>
      <c r="N1955" s="74">
        <v>3.2391999999999999</v>
      </c>
      <c r="O1955" s="74">
        <v>0.56869999999999998</v>
      </c>
      <c r="P1955" s="74">
        <v>0</v>
      </c>
      <c r="Q1955" s="74">
        <v>0.1013</v>
      </c>
      <c r="R1955" s="74">
        <v>0.24</v>
      </c>
      <c r="S1955" s="74">
        <v>0</v>
      </c>
      <c r="T1955" s="74">
        <v>0</v>
      </c>
      <c r="U1955" s="74">
        <v>1.29E-2</v>
      </c>
      <c r="V1955" s="74">
        <v>10.33855</v>
      </c>
      <c r="W1955" s="74">
        <v>2.02716646395</v>
      </c>
      <c r="X1955" s="74">
        <v>1093.44454</v>
      </c>
      <c r="Y1955" s="74">
        <v>230</v>
      </c>
      <c r="Z1955" s="74">
        <v>4.427106425865257E-2</v>
      </c>
      <c r="AA1955" s="74">
        <v>0.95572893574134743</v>
      </c>
      <c r="AB1955" s="74">
        <v>7.2984522554407071E-5</v>
      </c>
      <c r="AC1955" s="74">
        <v>7.2984522554407098E-5</v>
      </c>
      <c r="AD1955" t="s">
        <v>5810</v>
      </c>
    </row>
    <row r="1956" spans="1:30">
      <c r="A1956" s="165" t="s">
        <v>6097</v>
      </c>
      <c r="C1956" s="165" t="s">
        <v>8444</v>
      </c>
      <c r="D1956" s="169" t="s">
        <v>8440</v>
      </c>
      <c r="E1956" s="169" t="s">
        <v>3225</v>
      </c>
      <c r="F1956" s="174">
        <v>12.49389</v>
      </c>
      <c r="G1956" s="174">
        <v>-86.696709999999996</v>
      </c>
      <c r="H1956" s="74">
        <v>51.707000000000001</v>
      </c>
      <c r="I1956" s="74">
        <v>1.1519999999999999</v>
      </c>
      <c r="J1956" s="74">
        <v>14.5504</v>
      </c>
      <c r="K1956" s="74">
        <v>0.1744</v>
      </c>
      <c r="L1956" s="74">
        <v>5.0179</v>
      </c>
      <c r="M1956" s="74">
        <v>8.4967000000000006</v>
      </c>
      <c r="N1956" s="74">
        <v>2.6358999999999999</v>
      </c>
      <c r="O1956" s="74">
        <v>1.0390999999999999</v>
      </c>
      <c r="P1956" s="74">
        <v>0</v>
      </c>
      <c r="Q1956" s="74">
        <v>0.33019999999999999</v>
      </c>
      <c r="R1956" s="74">
        <v>1.1299999999999999</v>
      </c>
      <c r="S1956" s="74">
        <v>0</v>
      </c>
      <c r="T1956" s="74">
        <v>0</v>
      </c>
      <c r="U1956" s="74">
        <v>0.1231</v>
      </c>
      <c r="V1956" s="74">
        <v>10.20391</v>
      </c>
      <c r="W1956" s="74">
        <v>2.00076646659</v>
      </c>
      <c r="X1956" s="74">
        <v>1109.04522</v>
      </c>
      <c r="Y1956" s="74">
        <v>2110</v>
      </c>
      <c r="Z1956" s="74">
        <v>0.1110622488865</v>
      </c>
      <c r="AA1956" s="74">
        <v>0.88893775111349993</v>
      </c>
      <c r="AB1956" s="74">
        <v>5.6772667734638553E-4</v>
      </c>
      <c r="AC1956" s="74">
        <v>5.6772667734638542E-4</v>
      </c>
      <c r="AD1956" t="s">
        <v>5810</v>
      </c>
    </row>
    <row r="1957" spans="1:30">
      <c r="A1957" s="165" t="s">
        <v>6098</v>
      </c>
      <c r="C1957" s="165" t="s">
        <v>8444</v>
      </c>
      <c r="D1957" s="169" t="s">
        <v>8440</v>
      </c>
      <c r="E1957" s="169" t="s">
        <v>3225</v>
      </c>
      <c r="F1957" s="174">
        <v>12.49389</v>
      </c>
      <c r="G1957" s="174">
        <v>-86.696709999999996</v>
      </c>
      <c r="H1957" s="74">
        <v>51.196599999999997</v>
      </c>
      <c r="I1957" s="74">
        <v>1.0138</v>
      </c>
      <c r="J1957" s="74">
        <v>14.7126</v>
      </c>
      <c r="K1957" s="74">
        <v>0.2402</v>
      </c>
      <c r="L1957" s="74">
        <v>5.1210000000000004</v>
      </c>
      <c r="M1957" s="74">
        <v>9.1590000000000007</v>
      </c>
      <c r="N1957" s="74">
        <v>2.3984000000000001</v>
      </c>
      <c r="O1957" s="74">
        <v>0.88160000000000005</v>
      </c>
      <c r="P1957" s="74">
        <v>0</v>
      </c>
      <c r="Q1957" s="74">
        <v>0.31759999999999999</v>
      </c>
      <c r="R1957" s="74">
        <v>1.79</v>
      </c>
      <c r="S1957" s="74">
        <v>0</v>
      </c>
      <c r="T1957" s="74">
        <v>0</v>
      </c>
      <c r="U1957" s="74">
        <v>6.4799999999999996E-2</v>
      </c>
      <c r="V1957" s="74">
        <v>10.996365000000001</v>
      </c>
      <c r="W1957" s="74">
        <v>2.1561497843850002</v>
      </c>
      <c r="X1957" s="74">
        <v>1120.0393999999999</v>
      </c>
      <c r="Y1957" s="74">
        <v>1380</v>
      </c>
      <c r="Z1957" s="74">
        <v>0.34881842709442851</v>
      </c>
      <c r="AA1957" s="74">
        <v>0.65118157290557155</v>
      </c>
      <c r="AB1957" s="74">
        <v>4.7932808138833872E-4</v>
      </c>
      <c r="AC1957" s="74">
        <v>4.7932808138833878E-4</v>
      </c>
      <c r="AD1957" t="s">
        <v>5810</v>
      </c>
    </row>
    <row r="1958" spans="1:30">
      <c r="A1958" s="165" t="s">
        <v>6099</v>
      </c>
      <c r="C1958" s="165" t="s">
        <v>8444</v>
      </c>
      <c r="D1958" s="169" t="s">
        <v>8440</v>
      </c>
      <c r="E1958" s="169" t="s">
        <v>3225</v>
      </c>
      <c r="F1958" s="174">
        <v>12.49389</v>
      </c>
      <c r="G1958" s="174">
        <v>-86.696709999999996</v>
      </c>
      <c r="H1958" s="74">
        <v>51.605400000000003</v>
      </c>
      <c r="I1958" s="74">
        <v>1.0639000000000001</v>
      </c>
      <c r="J1958" s="74">
        <v>14.573499999999999</v>
      </c>
      <c r="K1958" s="74">
        <v>0.20660000000000001</v>
      </c>
      <c r="L1958" s="74">
        <v>4.9813000000000001</v>
      </c>
      <c r="M1958" s="74">
        <v>9.2027000000000001</v>
      </c>
      <c r="N1958" s="74">
        <v>2.5417999999999998</v>
      </c>
      <c r="O1958" s="74">
        <v>0.97109999999999996</v>
      </c>
      <c r="P1958" s="74">
        <v>0</v>
      </c>
      <c r="Q1958" s="74">
        <v>0.30170000000000002</v>
      </c>
      <c r="R1958" s="74">
        <v>1.65</v>
      </c>
      <c r="S1958" s="74">
        <v>0</v>
      </c>
      <c r="T1958" s="74">
        <v>0</v>
      </c>
      <c r="U1958" s="74">
        <v>0.1239</v>
      </c>
      <c r="V1958" s="74">
        <v>10.676425</v>
      </c>
      <c r="W1958" s="74">
        <v>2.093416457325</v>
      </c>
      <c r="X1958" s="74">
        <v>1120.7648200000001</v>
      </c>
      <c r="Y1958" s="74">
        <v>2220</v>
      </c>
      <c r="Z1958" s="74">
        <v>0.2032800529974737</v>
      </c>
      <c r="AA1958" s="74">
        <v>0.79671994700252624</v>
      </c>
      <c r="AB1958" s="74">
        <v>3.3107423073916632E-4</v>
      </c>
      <c r="AC1958" s="74">
        <v>3.3107423073916632E-4</v>
      </c>
      <c r="AD1958" t="s">
        <v>5810</v>
      </c>
    </row>
    <row r="1959" spans="1:30">
      <c r="A1959" s="165" t="s">
        <v>3208</v>
      </c>
      <c r="C1959" s="165" t="s">
        <v>8444</v>
      </c>
      <c r="D1959" s="169" t="s">
        <v>8440</v>
      </c>
      <c r="E1959" s="169" t="s">
        <v>3208</v>
      </c>
      <c r="F1959" s="174">
        <v>12.60094</v>
      </c>
      <c r="G1959" s="174">
        <v>-86.883560000000003</v>
      </c>
      <c r="H1959" s="74">
        <v>56.27</v>
      </c>
      <c r="I1959" s="74">
        <v>0.86</v>
      </c>
      <c r="J1959" s="74">
        <v>14.1</v>
      </c>
      <c r="K1959" s="74">
        <v>0.21</v>
      </c>
      <c r="L1959" s="74">
        <v>2.41</v>
      </c>
      <c r="M1959" s="74">
        <v>5.24</v>
      </c>
      <c r="N1959" s="74">
        <v>3.48</v>
      </c>
      <c r="O1959" s="74">
        <v>3</v>
      </c>
      <c r="P1959" s="74">
        <v>0.02</v>
      </c>
      <c r="Q1959" s="74">
        <v>0.38</v>
      </c>
      <c r="R1959" s="74">
        <v>1.4</v>
      </c>
      <c r="S1959" s="74">
        <v>0</v>
      </c>
      <c r="T1959" s="74">
        <v>0</v>
      </c>
      <c r="U1959" s="74">
        <v>3.09E-2</v>
      </c>
      <c r="V1959" s="74">
        <v>7.0294999999999996</v>
      </c>
      <c r="W1959" s="74">
        <v>1.3783331955</v>
      </c>
      <c r="X1959" s="74">
        <v>1054.9839999999999</v>
      </c>
      <c r="Y1959" s="74">
        <v>720</v>
      </c>
      <c r="Z1959" s="74">
        <v>0.3367126517527001</v>
      </c>
      <c r="AA1959" s="74">
        <v>0.66328734824729996</v>
      </c>
      <c r="AB1959" s="74">
        <v>1.6004674401260609E-4</v>
      </c>
      <c r="AC1959" s="74">
        <v>1.6004674401260601E-4</v>
      </c>
      <c r="AD1959" t="s">
        <v>5810</v>
      </c>
    </row>
    <row r="1960" spans="1:30">
      <c r="A1960" s="165" t="s">
        <v>6100</v>
      </c>
      <c r="C1960" s="165" t="s">
        <v>8444</v>
      </c>
      <c r="D1960" s="169" t="s">
        <v>8440</v>
      </c>
      <c r="E1960" s="169" t="s">
        <v>3208</v>
      </c>
      <c r="F1960" s="174">
        <v>12.60731</v>
      </c>
      <c r="G1960" s="174">
        <v>-86.837109999999996</v>
      </c>
      <c r="H1960" s="74">
        <v>60.22</v>
      </c>
      <c r="I1960" s="74">
        <v>0.96</v>
      </c>
      <c r="J1960" s="74">
        <v>17.239999999999998</v>
      </c>
      <c r="K1960" s="74">
        <v>0.23</v>
      </c>
      <c r="L1960" s="74">
        <v>1.56</v>
      </c>
      <c r="M1960" s="74">
        <v>5.42</v>
      </c>
      <c r="N1960" s="74">
        <v>3.63</v>
      </c>
      <c r="O1960" s="74">
        <v>2.4</v>
      </c>
      <c r="P1960" s="74">
        <v>0</v>
      </c>
      <c r="Q1960" s="74">
        <v>0.3</v>
      </c>
      <c r="R1960" s="74">
        <v>0.25</v>
      </c>
      <c r="S1960" s="74">
        <v>0</v>
      </c>
      <c r="T1960" s="74">
        <v>0</v>
      </c>
      <c r="U1960" s="74">
        <v>6.4999999999999997E-3</v>
      </c>
      <c r="V1960" s="74">
        <v>4.9894999999999996</v>
      </c>
      <c r="W1960" s="74">
        <v>0.97833323549999995</v>
      </c>
      <c r="X1960" s="74">
        <v>1057.972</v>
      </c>
      <c r="Y1960" s="74">
        <v>130</v>
      </c>
      <c r="Z1960" s="74">
        <v>6.9339546916548186E-2</v>
      </c>
      <c r="AA1960" s="74">
        <v>0.9306604530834518</v>
      </c>
      <c r="AB1960" s="74">
        <v>2.8393638900184673E-4</v>
      </c>
      <c r="AC1960" s="74">
        <v>2.8393638900184678E-4</v>
      </c>
      <c r="AD1960" t="s">
        <v>5810</v>
      </c>
    </row>
    <row r="1961" spans="1:30">
      <c r="A1961" s="165" t="s">
        <v>6101</v>
      </c>
      <c r="C1961" s="165" t="s">
        <v>8444</v>
      </c>
      <c r="D1961" s="169" t="s">
        <v>8440</v>
      </c>
      <c r="E1961" s="169" t="s">
        <v>3208</v>
      </c>
      <c r="F1961" s="174">
        <v>12.60731</v>
      </c>
      <c r="G1961" s="174">
        <v>-86.837109999999996</v>
      </c>
      <c r="H1961" s="74">
        <v>58.89</v>
      </c>
      <c r="I1961" s="74">
        <v>0.9</v>
      </c>
      <c r="J1961" s="74">
        <v>14.51</v>
      </c>
      <c r="K1961" s="74">
        <v>0.18</v>
      </c>
      <c r="L1961" s="74">
        <v>1.99</v>
      </c>
      <c r="M1961" s="74">
        <v>4.66</v>
      </c>
      <c r="N1961" s="74">
        <v>3.6</v>
      </c>
      <c r="O1961" s="74">
        <v>2.58</v>
      </c>
      <c r="P1961" s="74">
        <v>0</v>
      </c>
      <c r="Q1961" s="74">
        <v>0.18</v>
      </c>
      <c r="R1961" s="74">
        <v>0.46</v>
      </c>
      <c r="S1961" s="74">
        <v>0</v>
      </c>
      <c r="T1961" s="74">
        <v>0</v>
      </c>
      <c r="U1961" s="74">
        <v>1.6999999999999999E-3</v>
      </c>
      <c r="V1961" s="74">
        <v>8.0239999999999991</v>
      </c>
      <c r="W1961" s="74">
        <v>1.573333176</v>
      </c>
      <c r="X1961" s="74">
        <v>1045.356</v>
      </c>
      <c r="Y1961" s="74">
        <v>50</v>
      </c>
      <c r="Z1961" s="74">
        <v>0.56623494082704418</v>
      </c>
      <c r="AA1961" s="74">
        <v>0.43376505917295582</v>
      </c>
      <c r="AB1961" s="74">
        <v>6.0912072316570017E-4</v>
      </c>
      <c r="AC1961" s="74">
        <v>6.0912072316570039E-4</v>
      </c>
      <c r="AD1961" t="s">
        <v>5810</v>
      </c>
    </row>
    <row r="1962" spans="1:30">
      <c r="A1962" s="165" t="s">
        <v>6102</v>
      </c>
      <c r="C1962" s="165" t="s">
        <v>8444</v>
      </c>
      <c r="D1962" s="169" t="s">
        <v>8440</v>
      </c>
      <c r="E1962" s="169" t="s">
        <v>3208</v>
      </c>
      <c r="F1962" s="174">
        <v>12.60094</v>
      </c>
      <c r="G1962" s="174">
        <v>-86.883560000000003</v>
      </c>
      <c r="H1962" s="74">
        <v>45.94</v>
      </c>
      <c r="I1962" s="74">
        <v>0.8</v>
      </c>
      <c r="J1962" s="74">
        <v>16.38</v>
      </c>
      <c r="K1962" s="74">
        <v>0.19</v>
      </c>
      <c r="L1962" s="74">
        <v>6.15</v>
      </c>
      <c r="M1962" s="74">
        <v>12.43</v>
      </c>
      <c r="N1962" s="74">
        <v>2.2000000000000002</v>
      </c>
      <c r="O1962" s="74">
        <v>0.33</v>
      </c>
      <c r="P1962" s="74">
        <v>0</v>
      </c>
      <c r="Q1962" s="74">
        <v>0.05</v>
      </c>
      <c r="R1962" s="74">
        <v>4.07</v>
      </c>
      <c r="S1962" s="74">
        <v>0</v>
      </c>
      <c r="T1962" s="74">
        <v>0</v>
      </c>
      <c r="U1962" s="74">
        <v>3.5999999999999999E-3</v>
      </c>
      <c r="V1962" s="74">
        <v>8.5849999999999991</v>
      </c>
      <c r="W1962" s="74">
        <v>1.6833331650000001</v>
      </c>
      <c r="X1962" s="74">
        <v>1174.338</v>
      </c>
      <c r="Y1962" s="74">
        <v>1590</v>
      </c>
      <c r="Z1962" s="74">
        <v>0.97549915780012331</v>
      </c>
      <c r="AA1962" s="74">
        <v>2.4500842199876711E-2</v>
      </c>
      <c r="AB1962" s="74">
        <v>2.763731959598263E-3</v>
      </c>
      <c r="AC1962" s="74">
        <v>2.7637319595982621E-3</v>
      </c>
      <c r="AD1962" t="s">
        <v>5810</v>
      </c>
    </row>
    <row r="1963" spans="1:30">
      <c r="A1963" s="165" t="s">
        <v>6103</v>
      </c>
      <c r="C1963" s="165" t="s">
        <v>8444</v>
      </c>
      <c r="D1963" s="169" t="s">
        <v>8440</v>
      </c>
      <c r="E1963" s="169" t="s">
        <v>3208</v>
      </c>
      <c r="F1963" s="174">
        <v>12.60094</v>
      </c>
      <c r="G1963" s="174">
        <v>-86.883560000000003</v>
      </c>
      <c r="H1963" s="74">
        <v>48.17</v>
      </c>
      <c r="I1963" s="74">
        <v>2.21</v>
      </c>
      <c r="J1963" s="74">
        <v>17.52</v>
      </c>
      <c r="K1963" s="74">
        <v>0.17</v>
      </c>
      <c r="L1963" s="74">
        <v>3.63</v>
      </c>
      <c r="M1963" s="74">
        <v>11.63</v>
      </c>
      <c r="N1963" s="74">
        <v>2.77</v>
      </c>
      <c r="O1963" s="74">
        <v>0.51</v>
      </c>
      <c r="P1963" s="74">
        <v>0</v>
      </c>
      <c r="Q1963" s="74">
        <v>0.16</v>
      </c>
      <c r="R1963" s="74">
        <v>1.64</v>
      </c>
      <c r="S1963" s="74">
        <v>0</v>
      </c>
      <c r="T1963" s="74">
        <v>0</v>
      </c>
      <c r="U1963" s="74">
        <v>0.15840000000000001</v>
      </c>
      <c r="V1963" s="74">
        <v>7.9984999999999999</v>
      </c>
      <c r="W1963" s="74">
        <v>1.5683331764999999</v>
      </c>
      <c r="X1963" s="74">
        <v>1161.058</v>
      </c>
      <c r="Y1963" s="74">
        <v>3020</v>
      </c>
      <c r="Z1963" s="74">
        <v>0.16600595446114691</v>
      </c>
      <c r="AA1963" s="74">
        <v>0.83399404553885315</v>
      </c>
      <c r="AB1963" s="74">
        <v>5.177712013422856E-4</v>
      </c>
      <c r="AC1963" s="74">
        <v>5.1777120134228539E-4</v>
      </c>
      <c r="AD1963" t="s">
        <v>5810</v>
      </c>
    </row>
    <row r="1964" spans="1:30">
      <c r="A1964" s="165" t="s">
        <v>6104</v>
      </c>
      <c r="C1964" s="165" t="s">
        <v>8444</v>
      </c>
      <c r="D1964" s="169" t="s">
        <v>8440</v>
      </c>
      <c r="E1964" s="169" t="s">
        <v>3208</v>
      </c>
      <c r="F1964" s="174">
        <v>12.60094</v>
      </c>
      <c r="G1964" s="174">
        <v>-86.883560000000003</v>
      </c>
      <c r="H1964" s="74">
        <v>48.61</v>
      </c>
      <c r="I1964" s="74">
        <v>2.36</v>
      </c>
      <c r="J1964" s="74">
        <v>18.350000000000001</v>
      </c>
      <c r="K1964" s="74">
        <v>0.16</v>
      </c>
      <c r="L1964" s="74">
        <v>2.59</v>
      </c>
      <c r="M1964" s="74">
        <v>11.83</v>
      </c>
      <c r="N1964" s="74">
        <v>2.6</v>
      </c>
      <c r="O1964" s="74">
        <v>0.54</v>
      </c>
      <c r="P1964" s="74">
        <v>0</v>
      </c>
      <c r="Q1964" s="74">
        <v>0.16</v>
      </c>
      <c r="R1964" s="74">
        <v>1.66</v>
      </c>
      <c r="S1964" s="74">
        <v>0</v>
      </c>
      <c r="T1964" s="74">
        <v>0</v>
      </c>
      <c r="U1964" s="74">
        <v>0.16420000000000001</v>
      </c>
      <c r="V1964" s="74">
        <v>7.14</v>
      </c>
      <c r="W1964" s="74">
        <v>1.3999998600000001</v>
      </c>
      <c r="X1964" s="74">
        <v>1164.3779999999999</v>
      </c>
      <c r="Y1964" s="74">
        <v>3340</v>
      </c>
      <c r="Z1964" s="74">
        <v>0.15482206248268501</v>
      </c>
      <c r="AA1964" s="74">
        <v>0.84517793751731507</v>
      </c>
      <c r="AB1964" s="74">
        <v>5.3561016674626518E-4</v>
      </c>
      <c r="AC1964" s="74">
        <v>5.3561016674626486E-4</v>
      </c>
      <c r="AD1964" t="s">
        <v>5810</v>
      </c>
    </row>
    <row r="1965" spans="1:30">
      <c r="A1965" s="165" t="s">
        <v>6105</v>
      </c>
      <c r="C1965" s="165" t="s">
        <v>8444</v>
      </c>
      <c r="D1965" s="169" t="s">
        <v>8440</v>
      </c>
      <c r="E1965" s="169" t="s">
        <v>3208</v>
      </c>
      <c r="F1965" s="174">
        <v>12.60094</v>
      </c>
      <c r="G1965" s="174">
        <v>-86.883560000000003</v>
      </c>
      <c r="H1965" s="74">
        <v>48.11</v>
      </c>
      <c r="I1965" s="74">
        <v>2.0299999999999998</v>
      </c>
      <c r="J1965" s="74">
        <v>18.07</v>
      </c>
      <c r="K1965" s="74">
        <v>0.09</v>
      </c>
      <c r="L1965" s="74">
        <v>2.54</v>
      </c>
      <c r="M1965" s="74">
        <v>11.76</v>
      </c>
      <c r="N1965" s="74">
        <v>2.81</v>
      </c>
      <c r="O1965" s="74">
        <v>0.62</v>
      </c>
      <c r="P1965" s="74">
        <v>0</v>
      </c>
      <c r="Q1965" s="74">
        <v>0.19</v>
      </c>
      <c r="R1965" s="74">
        <v>1.58</v>
      </c>
      <c r="S1965" s="74">
        <v>0</v>
      </c>
      <c r="T1965" s="74">
        <v>0</v>
      </c>
      <c r="U1965" s="74">
        <v>0.13589999999999999</v>
      </c>
      <c r="V1965" s="74">
        <v>6.5619999999999994</v>
      </c>
      <c r="W1965" s="74">
        <v>1.286666538</v>
      </c>
      <c r="X1965" s="74">
        <v>1163.2159999999999</v>
      </c>
      <c r="Y1965" s="74">
        <v>2840</v>
      </c>
      <c r="Z1965" s="74">
        <v>0.1558269535310676</v>
      </c>
      <c r="AA1965" s="74">
        <v>0.84417304646893243</v>
      </c>
      <c r="AB1965" s="74">
        <v>4.5758068587478852E-4</v>
      </c>
      <c r="AC1965" s="74">
        <v>4.5758068587478841E-4</v>
      </c>
      <c r="AD1965" t="s">
        <v>5810</v>
      </c>
    </row>
    <row r="1966" spans="1:30">
      <c r="A1966" s="165" t="s">
        <v>6106</v>
      </c>
      <c r="C1966" s="165" t="s">
        <v>8444</v>
      </c>
      <c r="D1966" s="169" t="s">
        <v>8440</v>
      </c>
      <c r="E1966" s="169" t="s">
        <v>3208</v>
      </c>
      <c r="F1966" s="174">
        <v>12.60094</v>
      </c>
      <c r="G1966" s="174">
        <v>-86.883560000000003</v>
      </c>
      <c r="H1966" s="74">
        <v>46.4</v>
      </c>
      <c r="I1966" s="74">
        <v>0.54</v>
      </c>
      <c r="J1966" s="74">
        <v>18.91</v>
      </c>
      <c r="K1966" s="74">
        <v>0.18</v>
      </c>
      <c r="L1966" s="74">
        <v>5.63</v>
      </c>
      <c r="M1966" s="74">
        <v>13.17</v>
      </c>
      <c r="N1966" s="74">
        <v>1.69</v>
      </c>
      <c r="O1966" s="74">
        <v>0.28999999999999998</v>
      </c>
      <c r="P1966" s="74">
        <v>0</v>
      </c>
      <c r="Q1966" s="74">
        <v>0.11</v>
      </c>
      <c r="R1966" s="74">
        <v>5.22</v>
      </c>
      <c r="S1966" s="74">
        <v>0</v>
      </c>
      <c r="T1966" s="74">
        <v>0</v>
      </c>
      <c r="U1966" s="74">
        <v>3.5999999999999997E-2</v>
      </c>
      <c r="V1966" s="74">
        <v>7.9135</v>
      </c>
      <c r="W1966" s="74">
        <v>1.5516665114999999</v>
      </c>
      <c r="X1966" s="74">
        <v>1186.6220000000001</v>
      </c>
      <c r="Y1966" s="74">
        <v>2850</v>
      </c>
      <c r="Z1966" s="74">
        <v>0.87703384551009456</v>
      </c>
      <c r="AA1966" s="74">
        <v>0.1229661544899054</v>
      </c>
      <c r="AB1966" s="74">
        <v>1.358775772930168E-3</v>
      </c>
      <c r="AC1966" s="74">
        <v>1.358775772930168E-3</v>
      </c>
      <c r="AD1966" t="s">
        <v>5810</v>
      </c>
    </row>
    <row r="1967" spans="1:30">
      <c r="A1967" s="165" t="s">
        <v>6107</v>
      </c>
      <c r="C1967" s="165" t="s">
        <v>8444</v>
      </c>
      <c r="D1967" s="169" t="s">
        <v>8440</v>
      </c>
      <c r="E1967" s="169" t="s">
        <v>3208</v>
      </c>
      <c r="F1967" s="174">
        <v>12.60094</v>
      </c>
      <c r="G1967" s="174">
        <v>-86.883560000000003</v>
      </c>
      <c r="H1967" s="74">
        <v>48.8</v>
      </c>
      <c r="I1967" s="74">
        <v>0.53</v>
      </c>
      <c r="J1967" s="74">
        <v>16.45</v>
      </c>
      <c r="K1967" s="74">
        <v>0.13</v>
      </c>
      <c r="L1967" s="74">
        <v>5.61</v>
      </c>
      <c r="M1967" s="74">
        <v>12.46</v>
      </c>
      <c r="N1967" s="74">
        <v>1.92</v>
      </c>
      <c r="O1967" s="74">
        <v>0.28999999999999998</v>
      </c>
      <c r="P1967" s="74">
        <v>0</v>
      </c>
      <c r="Q1967" s="74">
        <v>0.1</v>
      </c>
      <c r="R1967" s="74">
        <v>4.8</v>
      </c>
      <c r="S1967" s="74">
        <v>0</v>
      </c>
      <c r="T1967" s="74">
        <v>0</v>
      </c>
      <c r="U1967" s="74">
        <v>3.2899999999999999E-2</v>
      </c>
      <c r="V1967" s="74">
        <v>6.7234999999999996</v>
      </c>
      <c r="W1967" s="74">
        <v>1.3183332015</v>
      </c>
      <c r="X1967" s="74">
        <v>1174.836</v>
      </c>
      <c r="Y1967" s="74">
        <v>2370</v>
      </c>
      <c r="Z1967" s="74">
        <v>0.85020670105651019</v>
      </c>
      <c r="AA1967" s="74">
        <v>0.14979329894348981</v>
      </c>
      <c r="AB1967" s="74">
        <v>1.0598101768926639E-3</v>
      </c>
      <c r="AC1967" s="74">
        <v>1.0598101768926631E-3</v>
      </c>
      <c r="AD1967" t="s">
        <v>5810</v>
      </c>
    </row>
    <row r="1968" spans="1:30">
      <c r="A1968" s="165" t="s">
        <v>6108</v>
      </c>
      <c r="C1968" s="165" t="s">
        <v>8444</v>
      </c>
      <c r="D1968" s="169" t="s">
        <v>8440</v>
      </c>
      <c r="E1968" s="169" t="s">
        <v>3208</v>
      </c>
      <c r="F1968" s="174">
        <v>12.60094</v>
      </c>
      <c r="G1968" s="174">
        <v>-86.883560000000003</v>
      </c>
      <c r="H1968" s="74">
        <v>48.78</v>
      </c>
      <c r="I1968" s="74">
        <v>0.7</v>
      </c>
      <c r="J1968" s="74">
        <v>17.38</v>
      </c>
      <c r="K1968" s="74">
        <v>0.18</v>
      </c>
      <c r="L1968" s="74">
        <v>6.2</v>
      </c>
      <c r="M1968" s="74">
        <v>12.71</v>
      </c>
      <c r="N1968" s="74">
        <v>1.87</v>
      </c>
      <c r="O1968" s="74">
        <v>0.28999999999999998</v>
      </c>
      <c r="P1968" s="74">
        <v>0</v>
      </c>
      <c r="Q1968" s="74">
        <v>0.08</v>
      </c>
      <c r="R1968" s="74">
        <v>4.96</v>
      </c>
      <c r="S1968" s="74">
        <v>0</v>
      </c>
      <c r="T1968" s="74">
        <v>0</v>
      </c>
      <c r="U1968" s="74">
        <v>3.5299999999999998E-2</v>
      </c>
      <c r="V1968" s="74">
        <v>6.7320000000000002</v>
      </c>
      <c r="W1968" s="74">
        <v>1.319999868</v>
      </c>
      <c r="X1968" s="74">
        <v>1178.9860000000001</v>
      </c>
      <c r="Y1968" s="74">
        <v>2560</v>
      </c>
      <c r="Z1968" s="74">
        <v>0.85714414122226656</v>
      </c>
      <c r="AA1968" s="74">
        <v>0.14285585877773349</v>
      </c>
      <c r="AB1968" s="74">
        <v>3.2127950212293129E-4</v>
      </c>
      <c r="AC1968" s="74">
        <v>3.2127950212293129E-4</v>
      </c>
      <c r="AD1968" t="s">
        <v>5810</v>
      </c>
    </row>
    <row r="1969" spans="1:30">
      <c r="A1969" s="165" t="s">
        <v>5144</v>
      </c>
      <c r="C1969" s="165" t="s">
        <v>8444</v>
      </c>
      <c r="D1969" s="169" t="s">
        <v>3577</v>
      </c>
      <c r="E1969" s="169" t="s">
        <v>5144</v>
      </c>
      <c r="F1969" s="174">
        <v>-19.72437</v>
      </c>
      <c r="G1969" s="174">
        <v>-175.06729999999999</v>
      </c>
      <c r="H1969" s="74">
        <v>52.83</v>
      </c>
      <c r="I1969" s="74">
        <v>0.3</v>
      </c>
      <c r="J1969" s="74">
        <v>14.43</v>
      </c>
      <c r="K1969" s="74">
        <v>0.12</v>
      </c>
      <c r="L1969" s="74">
        <v>7.33</v>
      </c>
      <c r="M1969" s="74">
        <v>10</v>
      </c>
      <c r="N1969" s="74">
        <v>0.8</v>
      </c>
      <c r="O1969" s="74">
        <v>0.14000000000000001</v>
      </c>
      <c r="P1969" s="74">
        <v>0</v>
      </c>
      <c r="Q1969" s="74">
        <v>0.06</v>
      </c>
      <c r="R1969" s="74">
        <v>4.16</v>
      </c>
      <c r="S1969" s="74">
        <v>0</v>
      </c>
      <c r="T1969" s="74">
        <v>0</v>
      </c>
      <c r="U1969" s="74">
        <v>1.8E-3</v>
      </c>
      <c r="V1969" s="74">
        <v>7.7095000000000002</v>
      </c>
      <c r="W1969" s="74">
        <v>1.5116665155</v>
      </c>
      <c r="X1969" s="74">
        <v>1134</v>
      </c>
      <c r="Y1969" s="74">
        <v>1500</v>
      </c>
      <c r="Z1969" s="74">
        <v>0.98810798693036284</v>
      </c>
      <c r="AA1969" s="74">
        <v>1.189201306963718E-2</v>
      </c>
      <c r="AB1969" s="74">
        <v>6.7389715289479044E-3</v>
      </c>
      <c r="AC1969" s="74">
        <v>6.7389715289479044E-3</v>
      </c>
      <c r="AD1969" t="s">
        <v>5810</v>
      </c>
    </row>
    <row r="1970" spans="1:30">
      <c r="A1970" s="165" t="s">
        <v>4659</v>
      </c>
      <c r="C1970" s="165" t="s">
        <v>8444</v>
      </c>
      <c r="D1970" s="169" t="s">
        <v>3019</v>
      </c>
      <c r="E1970" s="169" t="s">
        <v>4659</v>
      </c>
      <c r="F1970" s="174">
        <v>19.03</v>
      </c>
      <c r="G1970" s="174">
        <v>-98.63</v>
      </c>
      <c r="H1970" s="74">
        <v>51.9</v>
      </c>
      <c r="I1970" s="74">
        <v>1.24</v>
      </c>
      <c r="J1970" s="74">
        <v>18.100000000000001</v>
      </c>
      <c r="K1970" s="74">
        <v>0.08</v>
      </c>
      <c r="L1970" s="74">
        <v>4.5199999999999996</v>
      </c>
      <c r="M1970" s="74">
        <v>8.76</v>
      </c>
      <c r="N1970" s="74">
        <v>4.47</v>
      </c>
      <c r="O1970" s="74">
        <v>1.02</v>
      </c>
      <c r="P1970" s="74">
        <v>0</v>
      </c>
      <c r="Q1970" s="74">
        <v>0.25</v>
      </c>
      <c r="R1970" s="74">
        <v>5.3</v>
      </c>
      <c r="S1970" s="74">
        <v>0</v>
      </c>
      <c r="T1970" s="74">
        <v>0</v>
      </c>
      <c r="U1970" s="74">
        <v>0.24129999999999999</v>
      </c>
      <c r="V1970" s="74">
        <v>4.0884999999999998</v>
      </c>
      <c r="W1970" s="74">
        <v>0.80166658649999989</v>
      </c>
      <c r="X1970" s="74">
        <v>1113.4159999999999</v>
      </c>
      <c r="Y1970" s="74">
        <v>4900</v>
      </c>
      <c r="Z1970" s="74">
        <v>0.55018543743156634</v>
      </c>
      <c r="AA1970" s="74">
        <v>0.44981456256843372</v>
      </c>
      <c r="AB1970" s="74">
        <v>7.8380468687825212E-4</v>
      </c>
      <c r="AC1970" s="74">
        <v>7.8380468687825201E-4</v>
      </c>
      <c r="AD1970" t="s">
        <v>5810</v>
      </c>
    </row>
    <row r="1971" spans="1:30">
      <c r="A1971" s="165" t="s">
        <v>6109</v>
      </c>
      <c r="C1971" s="165" t="s">
        <v>8444</v>
      </c>
      <c r="D1971" s="169" t="s">
        <v>3019</v>
      </c>
      <c r="E1971" s="169" t="s">
        <v>4659</v>
      </c>
      <c r="F1971" s="174">
        <v>19.03</v>
      </c>
      <c r="G1971" s="174">
        <v>-98.63</v>
      </c>
      <c r="H1971" s="74">
        <v>51.5</v>
      </c>
      <c r="I1971" s="74">
        <v>1.43</v>
      </c>
      <c r="J1971" s="74">
        <v>19.100000000000001</v>
      </c>
      <c r="K1971" s="74">
        <v>0.08</v>
      </c>
      <c r="L1971" s="74">
        <v>4.2300000000000004</v>
      </c>
      <c r="M1971" s="74">
        <v>9.07</v>
      </c>
      <c r="N1971" s="74">
        <v>5.31</v>
      </c>
      <c r="O1971" s="74">
        <v>1.1000000000000001</v>
      </c>
      <c r="P1971" s="74">
        <v>0</v>
      </c>
      <c r="Q1971" s="74">
        <v>0.31</v>
      </c>
      <c r="R1971" s="74">
        <v>4.9000000000000004</v>
      </c>
      <c r="S1971" s="74">
        <v>0</v>
      </c>
      <c r="T1971" s="74">
        <v>0</v>
      </c>
      <c r="U1971" s="74">
        <v>0.21279999999999999</v>
      </c>
      <c r="V1971" s="74">
        <v>3.2810000000000001</v>
      </c>
      <c r="W1971" s="74">
        <v>0.64333326899999999</v>
      </c>
      <c r="X1971" s="74">
        <v>1118.5619999999999</v>
      </c>
      <c r="Y1971" s="74">
        <v>4160</v>
      </c>
      <c r="Z1971" s="74">
        <v>0.54230689193258752</v>
      </c>
      <c r="AA1971" s="74">
        <v>0.45769310806741248</v>
      </c>
      <c r="AB1971" s="74">
        <v>2.0923412385971701E-4</v>
      </c>
      <c r="AC1971" s="74">
        <v>2.092341238597169E-4</v>
      </c>
      <c r="AD1971" t="s">
        <v>5810</v>
      </c>
    </row>
    <row r="1972" spans="1:30">
      <c r="A1972" s="165" t="s">
        <v>6110</v>
      </c>
      <c r="C1972" s="165" t="s">
        <v>8444</v>
      </c>
      <c r="D1972" s="169" t="s">
        <v>3019</v>
      </c>
      <c r="E1972" s="169" t="s">
        <v>4659</v>
      </c>
      <c r="F1972" s="174">
        <v>19.03</v>
      </c>
      <c r="G1972" s="174">
        <v>-98.63</v>
      </c>
      <c r="H1972" s="74">
        <v>51</v>
      </c>
      <c r="I1972" s="74">
        <v>1.32</v>
      </c>
      <c r="J1972" s="74">
        <v>20</v>
      </c>
      <c r="K1972" s="74">
        <v>7.0000000000000007E-2</v>
      </c>
      <c r="L1972" s="74">
        <v>3.99</v>
      </c>
      <c r="M1972" s="74">
        <v>9.3000000000000007</v>
      </c>
      <c r="N1972" s="74">
        <v>5.2</v>
      </c>
      <c r="O1972" s="74">
        <v>1.1299999999999999</v>
      </c>
      <c r="P1972" s="74">
        <v>0</v>
      </c>
      <c r="Q1972" s="74">
        <v>0.28000000000000003</v>
      </c>
      <c r="R1972" s="74">
        <v>2.8</v>
      </c>
      <c r="S1972" s="74">
        <v>0</v>
      </c>
      <c r="T1972" s="74">
        <v>0</v>
      </c>
      <c r="U1972" s="74">
        <v>0.11550000000000001</v>
      </c>
      <c r="V1972" s="74">
        <v>3.1364999999999998</v>
      </c>
      <c r="W1972" s="74">
        <v>0.61499993850000001</v>
      </c>
      <c r="X1972" s="74">
        <v>1122.3800000000001</v>
      </c>
      <c r="Y1972" s="74">
        <v>2470</v>
      </c>
      <c r="Z1972" s="74">
        <v>0.36755612908328522</v>
      </c>
      <c r="AA1972" s="74">
        <v>0.63244387091671483</v>
      </c>
      <c r="AB1972" s="74">
        <v>1.825925586715887E-4</v>
      </c>
      <c r="AC1972" s="74">
        <v>1.825925586715887E-4</v>
      </c>
      <c r="AD1972" t="s">
        <v>5810</v>
      </c>
    </row>
    <row r="1973" spans="1:30">
      <c r="A1973" s="165" t="s">
        <v>6111</v>
      </c>
      <c r="C1973" s="165" t="s">
        <v>8444</v>
      </c>
      <c r="D1973" s="169" t="s">
        <v>3019</v>
      </c>
      <c r="E1973" s="169" t="s">
        <v>4659</v>
      </c>
      <c r="F1973" s="174">
        <v>19.03</v>
      </c>
      <c r="G1973" s="174">
        <v>-98.63</v>
      </c>
      <c r="H1973" s="74">
        <v>51.7</v>
      </c>
      <c r="I1973" s="74">
        <v>1.45</v>
      </c>
      <c r="J1973" s="74">
        <v>18.600000000000001</v>
      </c>
      <c r="K1973" s="74">
        <v>7.0000000000000007E-2</v>
      </c>
      <c r="L1973" s="74">
        <v>3.36</v>
      </c>
      <c r="M1973" s="74">
        <v>8.69</v>
      </c>
      <c r="N1973" s="74">
        <v>5.72</v>
      </c>
      <c r="O1973" s="74">
        <v>1.06</v>
      </c>
      <c r="P1973" s="74">
        <v>0</v>
      </c>
      <c r="Q1973" s="74">
        <v>0.3</v>
      </c>
      <c r="R1973" s="74">
        <v>3.1</v>
      </c>
      <c r="S1973" s="74">
        <v>0</v>
      </c>
      <c r="T1973" s="74">
        <v>0</v>
      </c>
      <c r="U1973" s="74">
        <v>9.5899999999999999E-2</v>
      </c>
      <c r="V1973" s="74">
        <v>3.2214999999999998</v>
      </c>
      <c r="W1973" s="74">
        <v>0.63166660350000003</v>
      </c>
      <c r="X1973" s="74">
        <v>1112.2539999999999</v>
      </c>
      <c r="Y1973" s="74">
        <v>2190</v>
      </c>
      <c r="Z1973" s="74">
        <v>0.45023540777454762</v>
      </c>
      <c r="AA1973" s="74">
        <v>0.54976459222545238</v>
      </c>
      <c r="AB1973" s="74">
        <v>5.3605865108278248E-4</v>
      </c>
      <c r="AC1973" s="74">
        <v>5.360586510827827E-4</v>
      </c>
      <c r="AD1973" t="s">
        <v>5810</v>
      </c>
    </row>
    <row r="1974" spans="1:30">
      <c r="A1974" s="165" t="s">
        <v>6112</v>
      </c>
      <c r="C1974" s="165" t="s">
        <v>8444</v>
      </c>
      <c r="D1974" s="169" t="s">
        <v>3019</v>
      </c>
      <c r="E1974" s="169" t="s">
        <v>4659</v>
      </c>
      <c r="F1974" s="174">
        <v>19.03</v>
      </c>
      <c r="G1974" s="174">
        <v>-98.63</v>
      </c>
      <c r="H1974" s="74">
        <v>52.5</v>
      </c>
      <c r="I1974" s="74">
        <v>1.38</v>
      </c>
      <c r="J1974" s="74">
        <v>19</v>
      </c>
      <c r="K1974" s="74">
        <v>0.05</v>
      </c>
      <c r="L1974" s="74">
        <v>2.74</v>
      </c>
      <c r="M1974" s="74">
        <v>9.0299999999999994</v>
      </c>
      <c r="N1974" s="74">
        <v>5.53</v>
      </c>
      <c r="O1974" s="74">
        <v>1.2</v>
      </c>
      <c r="P1974" s="74">
        <v>0</v>
      </c>
      <c r="Q1974" s="74">
        <v>0.26</v>
      </c>
      <c r="R1974" s="74">
        <v>2.6</v>
      </c>
      <c r="S1974" s="74">
        <v>0</v>
      </c>
      <c r="T1974" s="74">
        <v>0</v>
      </c>
      <c r="U1974" s="74">
        <v>9.5000000000000001E-2</v>
      </c>
      <c r="V1974" s="74">
        <v>3.3235000000000001</v>
      </c>
      <c r="W1974" s="74">
        <v>0.6516666015</v>
      </c>
      <c r="X1974" s="74">
        <v>1117.8979999999999</v>
      </c>
      <c r="Y1974" s="74">
        <v>2110</v>
      </c>
      <c r="Z1974" s="74">
        <v>0.35856937196355959</v>
      </c>
      <c r="AA1974" s="74">
        <v>0.64143062803644035</v>
      </c>
      <c r="AB1974" s="74">
        <v>5.4137686883388026E-4</v>
      </c>
      <c r="AC1974" s="74">
        <v>5.4137686883388026E-4</v>
      </c>
      <c r="AD1974" t="s">
        <v>5810</v>
      </c>
    </row>
    <row r="1975" spans="1:30">
      <c r="A1975" s="165" t="s">
        <v>6113</v>
      </c>
      <c r="C1975" s="165" t="s">
        <v>8444</v>
      </c>
      <c r="D1975" s="169" t="s">
        <v>3019</v>
      </c>
      <c r="E1975" s="169" t="s">
        <v>4659</v>
      </c>
      <c r="F1975" s="174">
        <v>19.03</v>
      </c>
      <c r="G1975" s="174">
        <v>-98.63</v>
      </c>
      <c r="H1975" s="74">
        <v>56.1</v>
      </c>
      <c r="I1975" s="74">
        <v>0.59</v>
      </c>
      <c r="J1975" s="74">
        <v>23.2</v>
      </c>
      <c r="K1975" s="74">
        <v>0.06</v>
      </c>
      <c r="L1975" s="74">
        <v>2.1</v>
      </c>
      <c r="M1975" s="74">
        <v>5.04</v>
      </c>
      <c r="N1975" s="74">
        <v>9.8800000000000008</v>
      </c>
      <c r="O1975" s="74">
        <v>1.87</v>
      </c>
      <c r="P1975" s="74">
        <v>0</v>
      </c>
      <c r="Q1975" s="74">
        <v>0.39</v>
      </c>
      <c r="R1975" s="74">
        <v>0.5</v>
      </c>
      <c r="S1975" s="74">
        <v>0</v>
      </c>
      <c r="T1975" s="74">
        <v>0</v>
      </c>
      <c r="U1975" s="74">
        <v>2.86E-2</v>
      </c>
      <c r="V1975" s="74">
        <v>1.972</v>
      </c>
      <c r="W1975" s="74">
        <v>0.38666662800000001</v>
      </c>
      <c r="X1975" s="74">
        <v>1051.664</v>
      </c>
      <c r="Y1975" s="74">
        <v>480</v>
      </c>
      <c r="Z1975" s="74">
        <v>6.6181447720992673E-2</v>
      </c>
      <c r="AA1975" s="74">
        <v>0.93381855227900734</v>
      </c>
      <c r="AB1975" s="74">
        <v>6.1304348543432118E-4</v>
      </c>
      <c r="AC1975" s="74">
        <v>6.1304348543432074E-4</v>
      </c>
      <c r="AD1975" t="s">
        <v>5810</v>
      </c>
    </row>
    <row r="1976" spans="1:30">
      <c r="A1976" s="165" t="s">
        <v>6114</v>
      </c>
      <c r="C1976" s="165" t="s">
        <v>8444</v>
      </c>
      <c r="D1976" s="169" t="s">
        <v>3019</v>
      </c>
      <c r="E1976" s="169" t="s">
        <v>4659</v>
      </c>
      <c r="F1976" s="174">
        <v>19.03</v>
      </c>
      <c r="G1976" s="174">
        <v>-98.63</v>
      </c>
      <c r="H1976" s="74">
        <v>52.4</v>
      </c>
      <c r="I1976" s="74">
        <v>1.36</v>
      </c>
      <c r="J1976" s="74">
        <v>18</v>
      </c>
      <c r="K1976" s="74">
        <v>0.06</v>
      </c>
      <c r="L1976" s="74">
        <v>3.96</v>
      </c>
      <c r="M1976" s="74">
        <v>9.41</v>
      </c>
      <c r="N1976" s="74">
        <v>5.2</v>
      </c>
      <c r="O1976" s="74">
        <v>1.1000000000000001</v>
      </c>
      <c r="P1976" s="74">
        <v>0</v>
      </c>
      <c r="Q1976" s="74">
        <v>0.3</v>
      </c>
      <c r="R1976" s="74">
        <v>5.0999999999999996</v>
      </c>
      <c r="S1976" s="74">
        <v>0</v>
      </c>
      <c r="T1976" s="74">
        <v>0</v>
      </c>
      <c r="U1976" s="74">
        <v>0.17080000000000001</v>
      </c>
      <c r="V1976" s="74">
        <v>3.7229999999999999</v>
      </c>
      <c r="W1976" s="74">
        <v>0.72999992699999983</v>
      </c>
      <c r="X1976" s="74">
        <v>1124.2059999999999</v>
      </c>
      <c r="Y1976" s="74">
        <v>3770</v>
      </c>
      <c r="Z1976" s="74">
        <v>0.60095292908231634</v>
      </c>
      <c r="AA1976" s="74">
        <v>0.39904707091768371</v>
      </c>
      <c r="AB1976" s="74">
        <v>1.133697841954511E-3</v>
      </c>
      <c r="AC1976" s="74">
        <v>1.133697841954511E-3</v>
      </c>
      <c r="AD1976" t="s">
        <v>5810</v>
      </c>
    </row>
    <row r="1977" spans="1:30">
      <c r="A1977" s="165" t="s">
        <v>6115</v>
      </c>
      <c r="C1977" s="165" t="s">
        <v>8444</v>
      </c>
      <c r="D1977" s="169" t="s">
        <v>3019</v>
      </c>
      <c r="E1977" s="169" t="s">
        <v>4659</v>
      </c>
      <c r="F1977" s="174">
        <v>19.03</v>
      </c>
      <c r="G1977" s="174">
        <v>-98.63</v>
      </c>
      <c r="H1977" s="74">
        <v>52.2</v>
      </c>
      <c r="I1977" s="74">
        <v>1.35</v>
      </c>
      <c r="J1977" s="74">
        <v>18.7</v>
      </c>
      <c r="K1977" s="74">
        <v>0.09</v>
      </c>
      <c r="L1977" s="74">
        <v>4.18</v>
      </c>
      <c r="M1977" s="74">
        <v>9.1</v>
      </c>
      <c r="N1977" s="74">
        <v>5.31</v>
      </c>
      <c r="O1977" s="74">
        <v>1.07</v>
      </c>
      <c r="P1977" s="74">
        <v>0</v>
      </c>
      <c r="Q1977" s="74">
        <v>0.32</v>
      </c>
      <c r="R1977" s="74">
        <v>3.7</v>
      </c>
      <c r="S1977" s="74">
        <v>0</v>
      </c>
      <c r="T1977" s="74">
        <v>0</v>
      </c>
      <c r="U1977" s="74">
        <v>0.129</v>
      </c>
      <c r="V1977" s="74">
        <v>3.7484999999999999</v>
      </c>
      <c r="W1977" s="74">
        <v>0.7349999264999999</v>
      </c>
      <c r="X1977" s="74">
        <v>1119.06</v>
      </c>
      <c r="Y1977" s="74">
        <v>2840</v>
      </c>
      <c r="Z1977" s="74">
        <v>0.48746052154765013</v>
      </c>
      <c r="AA1977" s="74">
        <v>0.51253947845234993</v>
      </c>
      <c r="AB1977" s="74">
        <v>7.1555558500818435E-4</v>
      </c>
      <c r="AC1977" s="74">
        <v>7.1555558500818392E-4</v>
      </c>
      <c r="AD1977" t="s">
        <v>5810</v>
      </c>
    </row>
    <row r="1978" spans="1:30">
      <c r="A1978" s="165" t="s">
        <v>2862</v>
      </c>
      <c r="C1978" s="165" t="s">
        <v>8444</v>
      </c>
      <c r="D1978" s="169" t="s">
        <v>8440</v>
      </c>
      <c r="E1978" s="169" t="s">
        <v>2862</v>
      </c>
      <c r="F1978" s="174">
        <v>12.6981193</v>
      </c>
      <c r="G1978" s="174">
        <v>-87.018851900000001</v>
      </c>
      <c r="H1978" s="74">
        <v>51.137</v>
      </c>
      <c r="I1978" s="74">
        <v>1.266</v>
      </c>
      <c r="J1978" s="74">
        <v>13.465999999999999</v>
      </c>
      <c r="K1978" s="74">
        <v>0.27200000000000002</v>
      </c>
      <c r="L1978" s="74">
        <v>3.3639999999999999</v>
      </c>
      <c r="M1978" s="74">
        <v>7.2539999999999996</v>
      </c>
      <c r="N1978" s="74">
        <v>3.1589999999999998</v>
      </c>
      <c r="O1978" s="74">
        <v>1.266</v>
      </c>
      <c r="P1978" s="74">
        <v>0</v>
      </c>
      <c r="Q1978" s="74">
        <v>0.317</v>
      </c>
      <c r="R1978" s="74">
        <v>0.13485150000000001</v>
      </c>
      <c r="S1978" s="74">
        <v>0</v>
      </c>
      <c r="T1978" s="74">
        <v>0</v>
      </c>
      <c r="U1978" s="74">
        <v>1.672805011E-3</v>
      </c>
      <c r="V1978" s="74">
        <v>10.207649999999999</v>
      </c>
      <c r="W1978" s="74">
        <v>2.0014997998499999</v>
      </c>
      <c r="X1978" s="74">
        <v>1088.4164000000001</v>
      </c>
      <c r="Y1978" s="74">
        <v>30</v>
      </c>
      <c r="Z1978" s="74">
        <v>0.1013734942435985</v>
      </c>
      <c r="AA1978" s="74">
        <v>0.89862650575640146</v>
      </c>
      <c r="AB1978" s="74">
        <v>5.6248272488382363E-5</v>
      </c>
      <c r="AC1978" s="74">
        <v>5.6248272488382343E-5</v>
      </c>
      <c r="AD1978" t="s">
        <v>5810</v>
      </c>
    </row>
    <row r="1979" spans="1:30">
      <c r="A1979" s="165" t="s">
        <v>6116</v>
      </c>
      <c r="C1979" s="165" t="s">
        <v>8444</v>
      </c>
      <c r="D1979" s="169" t="s">
        <v>8440</v>
      </c>
      <c r="E1979" s="169" t="s">
        <v>2862</v>
      </c>
      <c r="F1979" s="174">
        <v>12.6981193</v>
      </c>
      <c r="G1979" s="174">
        <v>-87.018851900000001</v>
      </c>
      <c r="H1979" s="74">
        <v>53.488</v>
      </c>
      <c r="I1979" s="74">
        <v>1.0920000000000001</v>
      </c>
      <c r="J1979" s="74">
        <v>14.137</v>
      </c>
      <c r="K1979" s="74">
        <v>0.30399999999999999</v>
      </c>
      <c r="L1979" s="74">
        <v>3.4169999999999998</v>
      </c>
      <c r="M1979" s="74">
        <v>7.1029999999999998</v>
      </c>
      <c r="N1979" s="74">
        <v>3.4790000000000001</v>
      </c>
      <c r="O1979" s="74">
        <v>1.1180000000000001</v>
      </c>
      <c r="P1979" s="74">
        <v>0</v>
      </c>
      <c r="Q1979" s="74">
        <v>0.28799999999999998</v>
      </c>
      <c r="R1979" s="74">
        <v>0.96168383999999996</v>
      </c>
      <c r="S1979" s="74">
        <v>0</v>
      </c>
      <c r="T1979" s="74">
        <v>0</v>
      </c>
      <c r="U1979" s="74">
        <v>1.5033681219999999E-2</v>
      </c>
      <c r="V1979" s="74">
        <v>10.302</v>
      </c>
      <c r="W1979" s="74">
        <v>2.0199997980000002</v>
      </c>
      <c r="X1979" s="74">
        <v>1085.9097999999999</v>
      </c>
      <c r="Y1979" s="74">
        <v>360</v>
      </c>
      <c r="Z1979" s="74">
        <v>0.36091362773584779</v>
      </c>
      <c r="AA1979" s="74">
        <v>0.63908637226415221</v>
      </c>
      <c r="AB1979" s="74">
        <v>3.2786538253783262E-4</v>
      </c>
      <c r="AC1979" s="74">
        <v>3.2786538253783251E-4</v>
      </c>
      <c r="AD1979" t="s">
        <v>5810</v>
      </c>
    </row>
    <row r="1980" spans="1:30">
      <c r="A1980" s="165" t="s">
        <v>6117</v>
      </c>
      <c r="C1980" s="165" t="s">
        <v>8444</v>
      </c>
      <c r="D1980" s="169" t="s">
        <v>8440</v>
      </c>
      <c r="E1980" s="169" t="s">
        <v>2862</v>
      </c>
      <c r="F1980" s="174">
        <v>12.6981193</v>
      </c>
      <c r="G1980" s="174">
        <v>-87.018851900000001</v>
      </c>
      <c r="H1980" s="74">
        <v>49.53</v>
      </c>
      <c r="I1980" s="74">
        <v>0.92</v>
      </c>
      <c r="J1980" s="74">
        <v>14.66</v>
      </c>
      <c r="K1980" s="74">
        <v>0.36</v>
      </c>
      <c r="L1980" s="74">
        <v>3.28</v>
      </c>
      <c r="M1980" s="74">
        <v>7.79</v>
      </c>
      <c r="N1980" s="74">
        <v>3.32</v>
      </c>
      <c r="O1980" s="74">
        <v>0.7</v>
      </c>
      <c r="P1980" s="74">
        <v>0</v>
      </c>
      <c r="Q1980" s="74">
        <v>0.41</v>
      </c>
      <c r="R1980" s="74">
        <v>1.364212</v>
      </c>
      <c r="S1980" s="74">
        <v>0</v>
      </c>
      <c r="T1980" s="74">
        <v>0</v>
      </c>
      <c r="U1980" s="74">
        <v>8.9307220000000003E-3</v>
      </c>
      <c r="V1980" s="74">
        <v>11.6875</v>
      </c>
      <c r="W1980" s="74">
        <v>2.2916664375</v>
      </c>
      <c r="X1980" s="74">
        <v>1097.3140000000001</v>
      </c>
      <c r="Y1980" s="74">
        <v>380</v>
      </c>
      <c r="Z1980" s="74">
        <v>0.64830295513023395</v>
      </c>
      <c r="AA1980" s="74">
        <v>0.35169704486976611</v>
      </c>
      <c r="AB1980" s="74">
        <v>3.1956938136107219E-4</v>
      </c>
      <c r="AC1980" s="74">
        <v>3.1956938136107219E-4</v>
      </c>
      <c r="AD1980" t="s">
        <v>5810</v>
      </c>
    </row>
    <row r="1981" spans="1:30">
      <c r="A1981" s="165" t="s">
        <v>6118</v>
      </c>
      <c r="C1981" s="165" t="s">
        <v>8444</v>
      </c>
      <c r="D1981" s="169" t="s">
        <v>8440</v>
      </c>
      <c r="E1981" s="169" t="s">
        <v>2862</v>
      </c>
      <c r="F1981" s="174">
        <v>12.699809999999999</v>
      </c>
      <c r="G1981" s="174">
        <v>-87.009969999999996</v>
      </c>
      <c r="H1981" s="74">
        <v>50.63</v>
      </c>
      <c r="I1981" s="74">
        <v>1.1599999999999999</v>
      </c>
      <c r="J1981" s="74">
        <v>14.12</v>
      </c>
      <c r="K1981" s="74">
        <v>0.33</v>
      </c>
      <c r="L1981" s="74">
        <v>3.81</v>
      </c>
      <c r="M1981" s="74">
        <v>7.66</v>
      </c>
      <c r="N1981" s="74">
        <v>3.88</v>
      </c>
      <c r="O1981" s="74">
        <v>0.95</v>
      </c>
      <c r="P1981" s="74">
        <v>1.4999999999999999E-2</v>
      </c>
      <c r="Q1981" s="74">
        <v>0.35</v>
      </c>
      <c r="R1981" s="74">
        <v>1.7305514399999999</v>
      </c>
      <c r="S1981" s="74">
        <v>0</v>
      </c>
      <c r="T1981" s="74">
        <v>0</v>
      </c>
      <c r="U1981" s="74">
        <v>3.9676639799999993E-3</v>
      </c>
      <c r="V1981" s="74">
        <v>9.9874999999999989</v>
      </c>
      <c r="W1981" s="74">
        <v>1.9583331374999999</v>
      </c>
      <c r="X1981" s="74">
        <v>1095.1559999999999</v>
      </c>
      <c r="Y1981" s="74">
        <v>390</v>
      </c>
      <c r="Z1981" s="74">
        <v>0.87048794801448937</v>
      </c>
      <c r="AA1981" s="74">
        <v>0.12951205198551069</v>
      </c>
      <c r="AB1981" s="74">
        <v>1.840463704205528E-3</v>
      </c>
      <c r="AC1981" s="74">
        <v>1.840463704205529E-3</v>
      </c>
      <c r="AD1981" t="s">
        <v>5810</v>
      </c>
    </row>
    <row r="1982" spans="1:30">
      <c r="A1982" s="165" t="s">
        <v>6119</v>
      </c>
      <c r="C1982" s="165" t="s">
        <v>8444</v>
      </c>
      <c r="D1982" s="169" t="s">
        <v>8440</v>
      </c>
      <c r="E1982" s="169" t="s">
        <v>2862</v>
      </c>
      <c r="F1982" s="174">
        <v>12.699809999999999</v>
      </c>
      <c r="G1982" s="174">
        <v>-87.009969999999996</v>
      </c>
      <c r="H1982" s="74">
        <v>51.13</v>
      </c>
      <c r="I1982" s="74">
        <v>1.3</v>
      </c>
      <c r="J1982" s="74">
        <v>14.51</v>
      </c>
      <c r="K1982" s="74">
        <v>0.21</v>
      </c>
      <c r="L1982" s="74">
        <v>3.75</v>
      </c>
      <c r="M1982" s="74">
        <v>7.73</v>
      </c>
      <c r="N1982" s="74">
        <v>3.92</v>
      </c>
      <c r="O1982" s="74">
        <v>1</v>
      </c>
      <c r="P1982" s="74">
        <v>7.0000000000000001E-3</v>
      </c>
      <c r="Q1982" s="74">
        <v>0.35</v>
      </c>
      <c r="R1982" s="74">
        <v>1.586824</v>
      </c>
      <c r="S1982" s="74">
        <v>0</v>
      </c>
      <c r="T1982" s="74">
        <v>0</v>
      </c>
      <c r="U1982" s="74">
        <v>4.0838979999999999E-3</v>
      </c>
      <c r="V1982" s="74">
        <v>9.6389999999999993</v>
      </c>
      <c r="W1982" s="74">
        <v>1.889999811</v>
      </c>
      <c r="X1982" s="74">
        <v>1096.318</v>
      </c>
      <c r="Y1982" s="74">
        <v>350</v>
      </c>
      <c r="Z1982" s="74">
        <v>0.84283385001898825</v>
      </c>
      <c r="AA1982" s="74">
        <v>0.15716614998101169</v>
      </c>
      <c r="AB1982" s="74">
        <v>1.255417074676626E-3</v>
      </c>
      <c r="AC1982" s="74">
        <v>1.2554170746766249E-3</v>
      </c>
      <c r="AD1982" t="s">
        <v>5810</v>
      </c>
    </row>
    <row r="1983" spans="1:30">
      <c r="A1983" s="165" t="s">
        <v>6120</v>
      </c>
      <c r="C1983" s="165" t="s">
        <v>8444</v>
      </c>
      <c r="D1983" s="169" t="s">
        <v>8440</v>
      </c>
      <c r="E1983" s="169" t="s">
        <v>2862</v>
      </c>
      <c r="F1983" s="174">
        <v>12.691610000000001</v>
      </c>
      <c r="G1983" s="174">
        <v>-87.005430000000004</v>
      </c>
      <c r="H1983" s="74">
        <v>40.57</v>
      </c>
      <c r="I1983" s="74">
        <v>0.81</v>
      </c>
      <c r="J1983" s="74">
        <v>19.71</v>
      </c>
      <c r="K1983" s="74">
        <v>0.28000000000000003</v>
      </c>
      <c r="L1983" s="74">
        <v>4.16</v>
      </c>
      <c r="M1983" s="74">
        <v>11.19</v>
      </c>
      <c r="N1983" s="74">
        <v>2.4500000000000002</v>
      </c>
      <c r="O1983" s="74">
        <v>0.39</v>
      </c>
      <c r="P1983" s="74">
        <v>0</v>
      </c>
      <c r="Q1983" s="74">
        <v>0.22</v>
      </c>
      <c r="R1983" s="74">
        <v>2.2496940400000001</v>
      </c>
      <c r="S1983" s="74">
        <v>0</v>
      </c>
      <c r="T1983" s="74">
        <v>0</v>
      </c>
      <c r="U1983" s="74">
        <v>3.09725517E-2</v>
      </c>
      <c r="V1983" s="74">
        <v>9.5114999999999998</v>
      </c>
      <c r="W1983" s="74">
        <v>1.8649998135000001</v>
      </c>
      <c r="X1983" s="74">
        <v>1153.7539999999999</v>
      </c>
      <c r="Y1983" s="74">
        <v>1190</v>
      </c>
      <c r="Z1983" s="74">
        <v>0.60296608822728393</v>
      </c>
      <c r="AA1983" s="74">
        <v>0.39703391177271607</v>
      </c>
      <c r="AB1983" s="74">
        <v>1.6894527058042511E-4</v>
      </c>
      <c r="AC1983" s="74">
        <v>1.6894527058042511E-4</v>
      </c>
      <c r="AD1983" t="s">
        <v>5810</v>
      </c>
    </row>
    <row r="1984" spans="1:30">
      <c r="A1984" s="165" t="s">
        <v>6121</v>
      </c>
      <c r="C1984" s="165" t="s">
        <v>8444</v>
      </c>
      <c r="D1984" s="169" t="s">
        <v>8440</v>
      </c>
      <c r="E1984" s="169" t="s">
        <v>2862</v>
      </c>
      <c r="F1984" s="174">
        <v>12.691610000000001</v>
      </c>
      <c r="G1984" s="174">
        <v>-87.005430000000004</v>
      </c>
      <c r="H1984" s="74">
        <v>42.32</v>
      </c>
      <c r="I1984" s="74">
        <v>0.79</v>
      </c>
      <c r="J1984" s="74">
        <v>18.45</v>
      </c>
      <c r="K1984" s="74">
        <v>7.0000000000000007E-2</v>
      </c>
      <c r="L1984" s="74">
        <v>4.38</v>
      </c>
      <c r="M1984" s="74">
        <v>12.35</v>
      </c>
      <c r="N1984" s="74">
        <v>2.58</v>
      </c>
      <c r="O1984" s="74">
        <v>0.38</v>
      </c>
      <c r="P1984" s="74">
        <v>0</v>
      </c>
      <c r="Q1984" s="74">
        <v>0.2</v>
      </c>
      <c r="R1984" s="74">
        <v>2.0142390400000001</v>
      </c>
      <c r="S1984" s="74">
        <v>0</v>
      </c>
      <c r="T1984" s="74">
        <v>0</v>
      </c>
      <c r="U1984" s="74">
        <v>3.6927862300000003E-2</v>
      </c>
      <c r="V1984" s="74">
        <v>10.268000000000001</v>
      </c>
      <c r="W1984" s="74">
        <v>2.0133331320000001</v>
      </c>
      <c r="X1984" s="74">
        <v>1173.01</v>
      </c>
      <c r="Y1984" s="74">
        <v>1140</v>
      </c>
      <c r="Z1984" s="74">
        <v>0.5298889391290571</v>
      </c>
      <c r="AA1984" s="74">
        <v>0.47011106087094301</v>
      </c>
      <c r="AB1984" s="74">
        <v>1.7289136446306039E-4</v>
      </c>
      <c r="AC1984" s="74">
        <v>1.7289136446306039E-4</v>
      </c>
      <c r="AD1984" t="s">
        <v>5810</v>
      </c>
    </row>
    <row r="1985" spans="1:30">
      <c r="A1985" s="165" t="s">
        <v>6122</v>
      </c>
      <c r="C1985" s="165" t="s">
        <v>8444</v>
      </c>
      <c r="D1985" s="169" t="s">
        <v>8440</v>
      </c>
      <c r="E1985" s="169" t="s">
        <v>2862</v>
      </c>
      <c r="F1985" s="174">
        <v>12.691610000000001</v>
      </c>
      <c r="G1985" s="174">
        <v>-87.005430000000004</v>
      </c>
      <c r="H1985" s="74">
        <v>43.36</v>
      </c>
      <c r="I1985" s="74">
        <v>1.23</v>
      </c>
      <c r="J1985" s="74">
        <v>19.559999999999999</v>
      </c>
      <c r="K1985" s="74">
        <v>0.19</v>
      </c>
      <c r="L1985" s="74">
        <v>4.16</v>
      </c>
      <c r="M1985" s="74">
        <v>12.82</v>
      </c>
      <c r="N1985" s="74">
        <v>2.31</v>
      </c>
      <c r="O1985" s="74">
        <v>0.36</v>
      </c>
      <c r="P1985" s="74">
        <v>0</v>
      </c>
      <c r="Q1985" s="74">
        <v>0.16</v>
      </c>
      <c r="R1985" s="74">
        <v>2.05362424</v>
      </c>
      <c r="S1985" s="74">
        <v>0</v>
      </c>
      <c r="T1985" s="74">
        <v>0</v>
      </c>
      <c r="U1985" s="74">
        <v>3.5025035099999997E-2</v>
      </c>
      <c r="V1985" s="74">
        <v>10.234</v>
      </c>
      <c r="W1985" s="74">
        <v>2.006666466</v>
      </c>
      <c r="X1985" s="74">
        <v>1180.8119999999999</v>
      </c>
      <c r="Y1985" s="74">
        <v>1180</v>
      </c>
      <c r="Z1985" s="74">
        <v>0.54378306319443959</v>
      </c>
      <c r="AA1985" s="74">
        <v>0.45621693680556041</v>
      </c>
      <c r="AB1985" s="74">
        <v>3.0979181193252652E-5</v>
      </c>
      <c r="AC1985" s="74">
        <v>3.0979181193252638E-5</v>
      </c>
      <c r="AD1985" t="s">
        <v>5810</v>
      </c>
    </row>
    <row r="1986" spans="1:30">
      <c r="A1986" s="165" t="s">
        <v>6123</v>
      </c>
      <c r="C1986" s="165" t="s">
        <v>8444</v>
      </c>
      <c r="D1986" s="169" t="s">
        <v>8440</v>
      </c>
      <c r="E1986" s="169" t="s">
        <v>2862</v>
      </c>
      <c r="F1986" s="174">
        <v>12.691610000000001</v>
      </c>
      <c r="G1986" s="174">
        <v>-87.005430000000004</v>
      </c>
      <c r="H1986" s="74">
        <v>44.79</v>
      </c>
      <c r="I1986" s="74">
        <v>0.83</v>
      </c>
      <c r="J1986" s="74">
        <v>17.98</v>
      </c>
      <c r="K1986" s="74">
        <v>0.17</v>
      </c>
      <c r="L1986" s="74">
        <v>5.69</v>
      </c>
      <c r="M1986" s="74">
        <v>11.63</v>
      </c>
      <c r="N1986" s="74">
        <v>2.19</v>
      </c>
      <c r="O1986" s="74">
        <v>0.34</v>
      </c>
      <c r="P1986" s="74">
        <v>0</v>
      </c>
      <c r="Q1986" s="74">
        <v>0.1</v>
      </c>
      <c r="R1986" s="74">
        <v>3.3106399999999998</v>
      </c>
      <c r="S1986" s="74">
        <v>0</v>
      </c>
      <c r="T1986" s="74">
        <v>0</v>
      </c>
      <c r="U1986" s="74">
        <v>4.0614589999999999E-2</v>
      </c>
      <c r="V1986" s="74">
        <v>9.9619999999999997</v>
      </c>
      <c r="W1986" s="74">
        <v>1.9533331380000001</v>
      </c>
      <c r="X1986" s="74">
        <v>1161.058</v>
      </c>
      <c r="Y1986" s="74">
        <v>1810</v>
      </c>
      <c r="Z1986" s="74">
        <v>0.72593659275413058</v>
      </c>
      <c r="AA1986" s="74">
        <v>0.27406340724586942</v>
      </c>
      <c r="AB1986" s="74">
        <v>1.2386714642677381E-4</v>
      </c>
      <c r="AC1986" s="74">
        <v>1.2386714642677381E-4</v>
      </c>
      <c r="AD1986" t="s">
        <v>5810</v>
      </c>
    </row>
    <row r="1987" spans="1:30">
      <c r="A1987" s="165" t="s">
        <v>4757</v>
      </c>
      <c r="C1987" s="165" t="s">
        <v>8444</v>
      </c>
      <c r="D1987" s="169" t="s">
        <v>3019</v>
      </c>
      <c r="E1987" s="169" t="s">
        <v>4757</v>
      </c>
      <c r="F1987" s="174">
        <v>19.18</v>
      </c>
      <c r="G1987" s="174">
        <v>-102.48</v>
      </c>
      <c r="H1987" s="74">
        <v>52.52</v>
      </c>
      <c r="I1987" s="74">
        <v>1.26</v>
      </c>
      <c r="J1987" s="74">
        <v>18.739999999999998</v>
      </c>
      <c r="K1987" s="74">
        <v>0.09</v>
      </c>
      <c r="L1987" s="74">
        <v>4.8</v>
      </c>
      <c r="M1987" s="74">
        <v>8.86</v>
      </c>
      <c r="N1987" s="74">
        <v>3.6</v>
      </c>
      <c r="O1987" s="74">
        <v>0.91</v>
      </c>
      <c r="P1987" s="74">
        <v>0</v>
      </c>
      <c r="Q1987" s="74">
        <v>0.25</v>
      </c>
      <c r="R1987" s="74">
        <v>3.0686046509999998</v>
      </c>
      <c r="S1987" s="74">
        <v>0</v>
      </c>
      <c r="T1987" s="74">
        <v>0</v>
      </c>
      <c r="U1987" s="74">
        <v>6.9837209299999994E-2</v>
      </c>
      <c r="V1987" s="74">
        <v>5.1339999999999986</v>
      </c>
      <c r="W1987" s="74">
        <v>1.006666566</v>
      </c>
      <c r="X1987" s="74">
        <v>1115.076</v>
      </c>
      <c r="Y1987" s="74">
        <v>2040</v>
      </c>
      <c r="Z1987" s="74">
        <v>0.51616209889653675</v>
      </c>
      <c r="AA1987" s="74">
        <v>0.48383790110346331</v>
      </c>
      <c r="AB1987" s="74">
        <v>5.1861917576693497E-4</v>
      </c>
      <c r="AC1987" s="74">
        <v>5.1861917576693486E-4</v>
      </c>
      <c r="AD1987" t="s">
        <v>5810</v>
      </c>
    </row>
    <row r="1988" spans="1:30">
      <c r="A1988" s="165" t="s">
        <v>6124</v>
      </c>
      <c r="C1988" s="165" t="s">
        <v>8444</v>
      </c>
      <c r="D1988" s="169" t="s">
        <v>3019</v>
      </c>
      <c r="E1988" s="169" t="s">
        <v>4757</v>
      </c>
      <c r="F1988" s="174">
        <v>19.18</v>
      </c>
      <c r="G1988" s="174">
        <v>-102.48</v>
      </c>
      <c r="H1988" s="74">
        <v>51.93</v>
      </c>
      <c r="I1988" s="74">
        <v>1.1299999999999999</v>
      </c>
      <c r="J1988" s="74">
        <v>19.04</v>
      </c>
      <c r="K1988" s="74">
        <v>0.11</v>
      </c>
      <c r="L1988" s="74">
        <v>4.6900000000000004</v>
      </c>
      <c r="M1988" s="74">
        <v>9.31</v>
      </c>
      <c r="N1988" s="74">
        <v>3.49</v>
      </c>
      <c r="O1988" s="74">
        <v>0.91</v>
      </c>
      <c r="P1988" s="74">
        <v>0</v>
      </c>
      <c r="Q1988" s="74">
        <v>0.25</v>
      </c>
      <c r="R1988" s="74">
        <v>2.783529412</v>
      </c>
      <c r="S1988" s="74">
        <v>0</v>
      </c>
      <c r="T1988" s="74">
        <v>0</v>
      </c>
      <c r="U1988" s="74">
        <v>0.1252588235</v>
      </c>
      <c r="V1988" s="74">
        <v>5.3294999999999986</v>
      </c>
      <c r="W1988" s="74">
        <v>1.0449998954999999</v>
      </c>
      <c r="X1988" s="74">
        <v>1122.546</v>
      </c>
      <c r="Y1988" s="74">
        <v>2860</v>
      </c>
      <c r="Z1988" s="74">
        <v>0.35390107704090618</v>
      </c>
      <c r="AA1988" s="74">
        <v>0.64609892295909377</v>
      </c>
      <c r="AB1988" s="74">
        <v>7.3228380459526077E-4</v>
      </c>
      <c r="AC1988" s="74">
        <v>7.3228380459526077E-4</v>
      </c>
      <c r="AD1988" t="s">
        <v>5810</v>
      </c>
    </row>
    <row r="1989" spans="1:30">
      <c r="A1989" s="165" t="s">
        <v>6125</v>
      </c>
      <c r="C1989" s="165" t="s">
        <v>8444</v>
      </c>
      <c r="D1989" s="169" t="s">
        <v>3019</v>
      </c>
      <c r="E1989" s="169" t="s">
        <v>4757</v>
      </c>
      <c r="F1989" s="174">
        <v>19.18</v>
      </c>
      <c r="G1989" s="174">
        <v>-102.48</v>
      </c>
      <c r="H1989" s="74">
        <v>51.31</v>
      </c>
      <c r="I1989" s="74">
        <v>1.32</v>
      </c>
      <c r="J1989" s="74">
        <v>18.93</v>
      </c>
      <c r="K1989" s="74">
        <v>0.11</v>
      </c>
      <c r="L1989" s="74">
        <v>5.55</v>
      </c>
      <c r="M1989" s="74">
        <v>8.3000000000000007</v>
      </c>
      <c r="N1989" s="74">
        <v>3.55</v>
      </c>
      <c r="O1989" s="74">
        <v>0.94</v>
      </c>
      <c r="P1989" s="74">
        <v>0</v>
      </c>
      <c r="Q1989" s="74">
        <v>0.22</v>
      </c>
      <c r="R1989" s="74">
        <v>2.830107527</v>
      </c>
      <c r="S1989" s="74">
        <v>0</v>
      </c>
      <c r="T1989" s="74">
        <v>0</v>
      </c>
      <c r="U1989" s="74">
        <v>9.8043010749999993E-2</v>
      </c>
      <c r="V1989" s="74">
        <v>5.5590000000000002</v>
      </c>
      <c r="W1989" s="74">
        <v>1.0899998909999999</v>
      </c>
      <c r="X1989" s="74">
        <v>1105.78</v>
      </c>
      <c r="Y1989" s="74">
        <v>2390</v>
      </c>
      <c r="Z1989" s="74">
        <v>0.42200152185987161</v>
      </c>
      <c r="AA1989" s="74">
        <v>0.57799847814012839</v>
      </c>
      <c r="AB1989" s="74">
        <v>5.901917398835855E-4</v>
      </c>
      <c r="AC1989" s="74">
        <v>5.901917398835855E-4</v>
      </c>
      <c r="AD1989" t="s">
        <v>5810</v>
      </c>
    </row>
    <row r="1990" spans="1:30">
      <c r="A1990" s="165" t="s">
        <v>6126</v>
      </c>
      <c r="C1990" s="165" t="s">
        <v>8444</v>
      </c>
      <c r="D1990" s="169" t="s">
        <v>3019</v>
      </c>
      <c r="E1990" s="169" t="s">
        <v>4757</v>
      </c>
      <c r="F1990" s="174">
        <v>19.18</v>
      </c>
      <c r="G1990" s="174">
        <v>-102.48</v>
      </c>
      <c r="H1990" s="74">
        <v>52.79</v>
      </c>
      <c r="I1990" s="74">
        <v>1.26</v>
      </c>
      <c r="J1990" s="74">
        <v>18.93</v>
      </c>
      <c r="K1990" s="74">
        <v>0.12</v>
      </c>
      <c r="L1990" s="74">
        <v>5.43</v>
      </c>
      <c r="M1990" s="74">
        <v>8.89</v>
      </c>
      <c r="N1990" s="74">
        <v>4</v>
      </c>
      <c r="O1990" s="74">
        <v>0.95</v>
      </c>
      <c r="P1990" s="74">
        <v>0</v>
      </c>
      <c r="Q1990" s="74">
        <v>0.26</v>
      </c>
      <c r="R1990" s="74">
        <v>1.5833333329999999</v>
      </c>
      <c r="S1990" s="74">
        <v>0</v>
      </c>
      <c r="T1990" s="74">
        <v>0</v>
      </c>
      <c r="U1990" s="74">
        <v>6.2277777779999988E-2</v>
      </c>
      <c r="V1990" s="74">
        <v>5.7374999999999998</v>
      </c>
      <c r="W1990" s="74">
        <v>1.1249998875</v>
      </c>
      <c r="X1990" s="74">
        <v>1115.5740000000001</v>
      </c>
      <c r="Y1990" s="74">
        <v>1410</v>
      </c>
      <c r="Z1990" s="74">
        <v>0.25931882474350121</v>
      </c>
      <c r="AA1990" s="74">
        <v>0.7406811752564989</v>
      </c>
      <c r="AB1990" s="74">
        <v>1.7297100638167111E-4</v>
      </c>
      <c r="AC1990" s="74">
        <v>1.7297100638167111E-4</v>
      </c>
      <c r="AD1990" t="s">
        <v>5810</v>
      </c>
    </row>
    <row r="1991" spans="1:30">
      <c r="A1991" s="165" t="s">
        <v>5095</v>
      </c>
      <c r="C1991" s="165" t="s">
        <v>8444</v>
      </c>
      <c r="D1991" s="169" t="s">
        <v>3019</v>
      </c>
      <c r="E1991" s="169" t="s">
        <v>5095</v>
      </c>
      <c r="F1991" s="174">
        <v>19.100000000000001</v>
      </c>
      <c r="G1991" s="174">
        <v>-102.38</v>
      </c>
      <c r="H1991" s="74">
        <v>52.6</v>
      </c>
      <c r="I1991" s="74">
        <v>0.98</v>
      </c>
      <c r="J1991" s="74">
        <v>18.260000000000002</v>
      </c>
      <c r="K1991" s="74">
        <v>0.1</v>
      </c>
      <c r="L1991" s="74">
        <v>4.92</v>
      </c>
      <c r="M1991" s="74">
        <v>8.3000000000000007</v>
      </c>
      <c r="N1991" s="74">
        <v>2.64</v>
      </c>
      <c r="O1991" s="74">
        <v>0.88</v>
      </c>
      <c r="P1991" s="74">
        <v>0</v>
      </c>
      <c r="Q1991" s="74">
        <v>0.24</v>
      </c>
      <c r="R1991" s="74">
        <v>1.820689655</v>
      </c>
      <c r="S1991" s="74">
        <v>0</v>
      </c>
      <c r="T1991" s="74">
        <v>0</v>
      </c>
      <c r="U1991" s="74">
        <v>6.1701149429999998E-2</v>
      </c>
      <c r="V1991" s="74">
        <v>5.1425000000000001</v>
      </c>
      <c r="W1991" s="74">
        <v>1.0083332325000001</v>
      </c>
      <c r="X1991" s="74">
        <v>1105.78</v>
      </c>
      <c r="Y1991" s="74">
        <v>1490</v>
      </c>
      <c r="Z1991" s="74">
        <v>0.31123878552480461</v>
      </c>
      <c r="AA1991" s="74">
        <v>0.68876121447519534</v>
      </c>
      <c r="AB1991" s="74">
        <v>1.698687675253465E-4</v>
      </c>
      <c r="AC1991" s="74">
        <v>1.698687675253465E-4</v>
      </c>
      <c r="AD1991" t="s">
        <v>5810</v>
      </c>
    </row>
    <row r="1992" spans="1:30">
      <c r="A1992" s="165" t="s">
        <v>4000</v>
      </c>
      <c r="C1992" s="165" t="s">
        <v>8444</v>
      </c>
      <c r="D1992" s="169" t="s">
        <v>3019</v>
      </c>
      <c r="E1992" s="169" t="s">
        <v>4000</v>
      </c>
      <c r="F1992" s="174">
        <v>18.97</v>
      </c>
      <c r="G1992" s="174">
        <v>-101.75</v>
      </c>
      <c r="H1992" s="74">
        <v>51.98</v>
      </c>
      <c r="I1992" s="74">
        <v>0.9</v>
      </c>
      <c r="J1992" s="74">
        <v>17.649999999999999</v>
      </c>
      <c r="K1992" s="74">
        <v>0.16</v>
      </c>
      <c r="L1992" s="74">
        <v>5.13</v>
      </c>
      <c r="M1992" s="74">
        <v>10.37</v>
      </c>
      <c r="N1992" s="74">
        <v>4.22</v>
      </c>
      <c r="O1992" s="74">
        <v>0.86</v>
      </c>
      <c r="P1992" s="74">
        <v>0</v>
      </c>
      <c r="Q1992" s="74">
        <v>0.21</v>
      </c>
      <c r="R1992" s="74">
        <v>1.116883117</v>
      </c>
      <c r="S1992" s="74">
        <v>0</v>
      </c>
      <c r="T1992" s="74">
        <v>0</v>
      </c>
      <c r="U1992" s="74">
        <v>1.3402597400000001E-2</v>
      </c>
      <c r="V1992" s="74">
        <v>6.1455000000000002</v>
      </c>
      <c r="W1992" s="74">
        <v>1.2049998795000001</v>
      </c>
      <c r="X1992" s="74">
        <v>1140.1420000000001</v>
      </c>
      <c r="Y1992" s="74">
        <v>390</v>
      </c>
      <c r="Z1992" s="74">
        <v>0.42022435678029241</v>
      </c>
      <c r="AA1992" s="74">
        <v>0.57977564321970765</v>
      </c>
      <c r="AB1992" s="74">
        <v>2.531664275286546E-4</v>
      </c>
      <c r="AC1992" s="74">
        <v>2.531664275286545E-4</v>
      </c>
      <c r="AD1992" t="s">
        <v>5810</v>
      </c>
    </row>
    <row r="1993" spans="1:30">
      <c r="A1993" s="165" t="s">
        <v>6127</v>
      </c>
      <c r="C1993" s="165" t="s">
        <v>8444</v>
      </c>
      <c r="D1993" s="169" t="s">
        <v>3019</v>
      </c>
      <c r="E1993" s="169" t="s">
        <v>4000</v>
      </c>
      <c r="F1993" s="174">
        <v>18.97</v>
      </c>
      <c r="G1993" s="174">
        <v>-101.75</v>
      </c>
      <c r="H1993" s="74">
        <v>50.49</v>
      </c>
      <c r="I1993" s="74">
        <v>0.71</v>
      </c>
      <c r="J1993" s="74">
        <v>17.32</v>
      </c>
      <c r="K1993" s="74">
        <v>0.13</v>
      </c>
      <c r="L1993" s="74">
        <v>6.29</v>
      </c>
      <c r="M1993" s="74">
        <v>9.64</v>
      </c>
      <c r="N1993" s="74">
        <v>4.26</v>
      </c>
      <c r="O1993" s="74">
        <v>0.67</v>
      </c>
      <c r="P1993" s="74">
        <v>0</v>
      </c>
      <c r="Q1993" s="74">
        <v>0.16</v>
      </c>
      <c r="R1993" s="74">
        <v>4.5353846149999999</v>
      </c>
      <c r="S1993" s="74">
        <v>0</v>
      </c>
      <c r="T1993" s="74">
        <v>0</v>
      </c>
      <c r="U1993" s="74">
        <v>2.6800000000000001E-2</v>
      </c>
      <c r="V1993" s="74">
        <v>5.3975</v>
      </c>
      <c r="W1993" s="74">
        <v>1.0583332274999999</v>
      </c>
      <c r="X1993" s="74">
        <v>1128.0239999999999</v>
      </c>
      <c r="Y1993" s="74">
        <v>1900</v>
      </c>
      <c r="Z1993" s="74">
        <v>0.85792152307930458</v>
      </c>
      <c r="AA1993" s="74">
        <v>0.14207847692069539</v>
      </c>
      <c r="AB1993" s="74">
        <v>1.7301776151302821E-3</v>
      </c>
      <c r="AC1993" s="74">
        <v>1.7301776151302821E-3</v>
      </c>
      <c r="AD1993" t="s">
        <v>5810</v>
      </c>
    </row>
    <row r="1994" spans="1:30">
      <c r="A1994" s="165" t="s">
        <v>6128</v>
      </c>
      <c r="C1994" s="165" t="s">
        <v>8444</v>
      </c>
      <c r="D1994" s="169" t="s">
        <v>3019</v>
      </c>
      <c r="E1994" s="169" t="s">
        <v>4000</v>
      </c>
      <c r="F1994" s="174">
        <v>18.97</v>
      </c>
      <c r="G1994" s="174">
        <v>-101.75</v>
      </c>
      <c r="H1994" s="74">
        <v>51.8</v>
      </c>
      <c r="I1994" s="74">
        <v>0.68</v>
      </c>
      <c r="J1994" s="74">
        <v>18.77</v>
      </c>
      <c r="K1994" s="74">
        <v>7.0000000000000007E-2</v>
      </c>
      <c r="L1994" s="74">
        <v>4.13</v>
      </c>
      <c r="M1994" s="74">
        <v>9.32</v>
      </c>
      <c r="N1994" s="74">
        <v>4.57</v>
      </c>
      <c r="O1994" s="74">
        <v>0.84</v>
      </c>
      <c r="P1994" s="74">
        <v>0</v>
      </c>
      <c r="Q1994" s="74">
        <v>0.17</v>
      </c>
      <c r="R1994" s="74">
        <v>2.945454545</v>
      </c>
      <c r="S1994" s="74">
        <v>0</v>
      </c>
      <c r="T1994" s="74">
        <v>0</v>
      </c>
      <c r="U1994" s="74">
        <v>2.4E-2</v>
      </c>
      <c r="V1994" s="74">
        <v>5.0575000000000001</v>
      </c>
      <c r="W1994" s="74">
        <v>0.99166656749999993</v>
      </c>
      <c r="X1994" s="74">
        <v>1122.712</v>
      </c>
      <c r="Y1994" s="74">
        <v>1180</v>
      </c>
      <c r="Z1994" s="74">
        <v>0.6995566669021962</v>
      </c>
      <c r="AA1994" s="74">
        <v>0.3004433330978038</v>
      </c>
      <c r="AB1994" s="74">
        <v>4.6069031186898548E-4</v>
      </c>
      <c r="AC1994" s="74">
        <v>4.6069031186898521E-4</v>
      </c>
      <c r="AD1994" t="s">
        <v>5810</v>
      </c>
    </row>
    <row r="1995" spans="1:30">
      <c r="A1995" s="165" t="s">
        <v>6129</v>
      </c>
      <c r="C1995" s="165" t="s">
        <v>8444</v>
      </c>
      <c r="D1995" s="169" t="s">
        <v>3019</v>
      </c>
      <c r="E1995" s="169" t="s">
        <v>4000</v>
      </c>
      <c r="F1995" s="174">
        <v>18.97</v>
      </c>
      <c r="G1995" s="174">
        <v>-101.75</v>
      </c>
      <c r="H1995" s="74">
        <v>50.82</v>
      </c>
      <c r="I1995" s="74">
        <v>0.8</v>
      </c>
      <c r="J1995" s="74">
        <v>18.07</v>
      </c>
      <c r="K1995" s="74">
        <v>0.08</v>
      </c>
      <c r="L1995" s="74">
        <v>5.15</v>
      </c>
      <c r="M1995" s="74">
        <v>9.5</v>
      </c>
      <c r="N1995" s="74">
        <v>4.3099999999999996</v>
      </c>
      <c r="O1995" s="74">
        <v>0.77</v>
      </c>
      <c r="P1995" s="74">
        <v>0</v>
      </c>
      <c r="Q1995" s="74">
        <v>0.16</v>
      </c>
      <c r="R1995" s="74">
        <v>4.6410958899999999</v>
      </c>
      <c r="S1995" s="74">
        <v>0</v>
      </c>
      <c r="T1995" s="74">
        <v>0</v>
      </c>
      <c r="U1995" s="74">
        <v>0.1075890411</v>
      </c>
      <c r="V1995" s="74">
        <v>4.8279999999999994</v>
      </c>
      <c r="W1995" s="74">
        <v>0.94666657199999993</v>
      </c>
      <c r="X1995" s="74">
        <v>1125.7</v>
      </c>
      <c r="Y1995" s="74">
        <v>3060</v>
      </c>
      <c r="Z1995" s="74">
        <v>0.63766317704561759</v>
      </c>
      <c r="AA1995" s="74">
        <v>0.36233682295438241</v>
      </c>
      <c r="AB1995" s="74">
        <v>5.1214283932417813E-4</v>
      </c>
      <c r="AC1995" s="74">
        <v>5.1214283932417835E-4</v>
      </c>
      <c r="AD1995" t="s">
        <v>5810</v>
      </c>
    </row>
    <row r="1996" spans="1:30">
      <c r="A1996" s="165" t="s">
        <v>6130</v>
      </c>
      <c r="C1996" s="165" t="s">
        <v>8444</v>
      </c>
      <c r="D1996" s="169" t="s">
        <v>3019</v>
      </c>
      <c r="E1996" s="169" t="s">
        <v>4000</v>
      </c>
      <c r="F1996" s="174">
        <v>18.97</v>
      </c>
      <c r="G1996" s="174">
        <v>-101.75</v>
      </c>
      <c r="H1996" s="74">
        <v>50.83</v>
      </c>
      <c r="I1996" s="74">
        <v>0.76</v>
      </c>
      <c r="J1996" s="74">
        <v>19.46</v>
      </c>
      <c r="K1996" s="74">
        <v>0.02</v>
      </c>
      <c r="L1996" s="74">
        <v>3.26</v>
      </c>
      <c r="M1996" s="74">
        <v>10.23</v>
      </c>
      <c r="N1996" s="74">
        <v>4.41</v>
      </c>
      <c r="O1996" s="74">
        <v>0.8</v>
      </c>
      <c r="P1996" s="74">
        <v>0</v>
      </c>
      <c r="Q1996" s="74">
        <v>0.19</v>
      </c>
      <c r="R1996" s="74">
        <v>1.4857142860000001</v>
      </c>
      <c r="S1996" s="74">
        <v>0</v>
      </c>
      <c r="T1996" s="74">
        <v>0</v>
      </c>
      <c r="U1996" s="74">
        <v>3.6571428570000002E-2</v>
      </c>
      <c r="V1996" s="74">
        <v>4.8025000000000002</v>
      </c>
      <c r="W1996" s="74">
        <v>0.94166657249999997</v>
      </c>
      <c r="X1996" s="74">
        <v>1137.818</v>
      </c>
      <c r="Y1996" s="74">
        <v>970</v>
      </c>
      <c r="Z1996" s="74">
        <v>0.30086842906116112</v>
      </c>
      <c r="AA1996" s="74">
        <v>0.69913157093883893</v>
      </c>
      <c r="AB1996" s="74">
        <v>4.9659240984850314E-4</v>
      </c>
      <c r="AC1996" s="74">
        <v>4.9659240984850303E-4</v>
      </c>
      <c r="AD1996" t="s">
        <v>5810</v>
      </c>
    </row>
    <row r="1997" spans="1:30">
      <c r="A1997" s="165" t="s">
        <v>6131</v>
      </c>
      <c r="C1997" s="165" t="s">
        <v>8444</v>
      </c>
      <c r="D1997" s="169" t="s">
        <v>3019</v>
      </c>
      <c r="E1997" s="169" t="s">
        <v>4000</v>
      </c>
      <c r="F1997" s="174">
        <v>18.97</v>
      </c>
      <c r="G1997" s="174">
        <v>-101.75</v>
      </c>
      <c r="H1997" s="74">
        <v>51.58</v>
      </c>
      <c r="I1997" s="74">
        <v>0.77</v>
      </c>
      <c r="J1997" s="74">
        <v>17.13</v>
      </c>
      <c r="K1997" s="74">
        <v>0.1</v>
      </c>
      <c r="L1997" s="74">
        <v>5.5</v>
      </c>
      <c r="M1997" s="74">
        <v>8.6199999999999992</v>
      </c>
      <c r="N1997" s="74">
        <v>4.18</v>
      </c>
      <c r="O1997" s="74">
        <v>0.68</v>
      </c>
      <c r="P1997" s="74">
        <v>0</v>
      </c>
      <c r="Q1997" s="74">
        <v>0.13</v>
      </c>
      <c r="R1997" s="74">
        <v>5.963076923</v>
      </c>
      <c r="S1997" s="74">
        <v>0</v>
      </c>
      <c r="T1997" s="74">
        <v>0</v>
      </c>
      <c r="U1997" s="74">
        <v>9.3107692310000004E-2</v>
      </c>
      <c r="V1997" s="74">
        <v>5.2785000000000002</v>
      </c>
      <c r="W1997" s="74">
        <v>1.0349998965</v>
      </c>
      <c r="X1997" s="74">
        <v>1111.0920000000001</v>
      </c>
      <c r="Y1997" s="74">
        <v>3530</v>
      </c>
      <c r="Z1997" s="74">
        <v>0.77521010298697635</v>
      </c>
      <c r="AA1997" s="74">
        <v>0.2247898970130236</v>
      </c>
      <c r="AB1997" s="74">
        <v>1.833027925102403E-3</v>
      </c>
      <c r="AC1997" s="74">
        <v>1.833027925102403E-3</v>
      </c>
      <c r="AD1997" t="s">
        <v>5810</v>
      </c>
    </row>
    <row r="1998" spans="1:30">
      <c r="A1998" s="165" t="s">
        <v>6132</v>
      </c>
      <c r="C1998" s="165" t="s">
        <v>8444</v>
      </c>
      <c r="D1998" s="169" t="s">
        <v>3019</v>
      </c>
      <c r="E1998" s="169" t="s">
        <v>4000</v>
      </c>
      <c r="F1998" s="174">
        <v>18.97</v>
      </c>
      <c r="G1998" s="174">
        <v>-101.75</v>
      </c>
      <c r="H1998" s="74">
        <v>50.39</v>
      </c>
      <c r="I1998" s="74">
        <v>0.86</v>
      </c>
      <c r="J1998" s="74">
        <v>18.52</v>
      </c>
      <c r="K1998" s="74">
        <v>0.11</v>
      </c>
      <c r="L1998" s="74">
        <v>4.67</v>
      </c>
      <c r="M1998" s="74">
        <v>9.1999999999999993</v>
      </c>
      <c r="N1998" s="74">
        <v>4.3499999999999996</v>
      </c>
      <c r="O1998" s="74">
        <v>0.72</v>
      </c>
      <c r="P1998" s="74">
        <v>0</v>
      </c>
      <c r="Q1998" s="74">
        <v>0.17</v>
      </c>
      <c r="R1998" s="74">
        <v>2.686567164</v>
      </c>
      <c r="S1998" s="74">
        <v>0</v>
      </c>
      <c r="T1998" s="74">
        <v>0</v>
      </c>
      <c r="U1998" s="74">
        <v>7.6298507459999998E-2</v>
      </c>
      <c r="V1998" s="74">
        <v>4.9554999999999998</v>
      </c>
      <c r="W1998" s="74">
        <v>0.97166656949999985</v>
      </c>
      <c r="X1998" s="74">
        <v>1120.72</v>
      </c>
      <c r="Y1998" s="74">
        <v>1940</v>
      </c>
      <c r="Z1998" s="74">
        <v>0.42853251694778871</v>
      </c>
      <c r="AA1998" s="74">
        <v>0.57146748305221129</v>
      </c>
      <c r="AB1998" s="74">
        <v>5.1976637634341787E-4</v>
      </c>
      <c r="AC1998" s="74">
        <v>5.1976637634341808E-4</v>
      </c>
      <c r="AD1998" t="s">
        <v>5810</v>
      </c>
    </row>
    <row r="1999" spans="1:30">
      <c r="A1999" s="165" t="s">
        <v>6133</v>
      </c>
      <c r="C1999" s="165" t="s">
        <v>8444</v>
      </c>
      <c r="D1999" s="169" t="s">
        <v>3019</v>
      </c>
      <c r="E1999" s="169" t="s">
        <v>4000</v>
      </c>
      <c r="F1999" s="174">
        <v>18.97</v>
      </c>
      <c r="G1999" s="174">
        <v>-101.75</v>
      </c>
      <c r="H1999" s="74">
        <v>49.9</v>
      </c>
      <c r="I1999" s="74">
        <v>0.94</v>
      </c>
      <c r="J1999" s="74">
        <v>17.78</v>
      </c>
      <c r="K1999" s="74">
        <v>0.15</v>
      </c>
      <c r="L1999" s="74">
        <v>5.21</v>
      </c>
      <c r="M1999" s="74">
        <v>9.7100000000000009</v>
      </c>
      <c r="N1999" s="74">
        <v>3.83</v>
      </c>
      <c r="O1999" s="74">
        <v>0.64</v>
      </c>
      <c r="P1999" s="74">
        <v>0</v>
      </c>
      <c r="Q1999" s="74">
        <v>0.2</v>
      </c>
      <c r="R1999" s="74">
        <v>1.6786885250000001</v>
      </c>
      <c r="S1999" s="74">
        <v>0</v>
      </c>
      <c r="T1999" s="74">
        <v>0</v>
      </c>
      <c r="U1999" s="74">
        <v>6.6098360660000008E-2</v>
      </c>
      <c r="V1999" s="74">
        <v>4.9724999999999993</v>
      </c>
      <c r="W1999" s="74">
        <v>0.9749999024999999</v>
      </c>
      <c r="X1999" s="74">
        <v>1129.1859999999999</v>
      </c>
      <c r="Y1999" s="74">
        <v>1510</v>
      </c>
      <c r="Z1999" s="74">
        <v>0.2622807821826002</v>
      </c>
      <c r="AA1999" s="74">
        <v>0.7377192178173998</v>
      </c>
      <c r="AB1999" s="74">
        <v>2.7954444375717917E-4</v>
      </c>
      <c r="AC1999" s="74">
        <v>2.7954444375717912E-4</v>
      </c>
      <c r="AD1999" t="s">
        <v>5810</v>
      </c>
    </row>
    <row r="2000" spans="1:30">
      <c r="A2000" s="165" t="s">
        <v>6134</v>
      </c>
      <c r="C2000" s="165" t="s">
        <v>8444</v>
      </c>
      <c r="D2000" s="169" t="s">
        <v>3019</v>
      </c>
      <c r="E2000" s="169" t="s">
        <v>4000</v>
      </c>
      <c r="F2000" s="174">
        <v>18.97</v>
      </c>
      <c r="G2000" s="174">
        <v>-101.75</v>
      </c>
      <c r="H2000" s="74">
        <v>48.9</v>
      </c>
      <c r="I2000" s="74">
        <v>0.78</v>
      </c>
      <c r="J2000" s="74">
        <v>17.88</v>
      </c>
      <c r="K2000" s="74">
        <v>7.0000000000000007E-2</v>
      </c>
      <c r="L2000" s="74">
        <v>5.86</v>
      </c>
      <c r="M2000" s="74">
        <v>9.34</v>
      </c>
      <c r="N2000" s="74">
        <v>4.17</v>
      </c>
      <c r="O2000" s="74">
        <v>0.69</v>
      </c>
      <c r="P2000" s="74">
        <v>0</v>
      </c>
      <c r="Q2000" s="74">
        <v>0.2</v>
      </c>
      <c r="R2000" s="74">
        <v>3.868181818</v>
      </c>
      <c r="S2000" s="74">
        <v>0</v>
      </c>
      <c r="T2000" s="74">
        <v>0</v>
      </c>
      <c r="U2000" s="74">
        <v>0.1139545455</v>
      </c>
      <c r="V2000" s="74">
        <v>4.8875000000000002</v>
      </c>
      <c r="W2000" s="74">
        <v>0.95833323749999988</v>
      </c>
      <c r="X2000" s="74">
        <v>1123.0440000000001</v>
      </c>
      <c r="Y2000" s="74">
        <v>2810</v>
      </c>
      <c r="Z2000" s="74">
        <v>0.54701614192656767</v>
      </c>
      <c r="AA2000" s="74">
        <v>0.45298385807343239</v>
      </c>
      <c r="AB2000" s="74">
        <v>4.2586059079136111E-4</v>
      </c>
      <c r="AC2000" s="74">
        <v>4.2586059079136089E-4</v>
      </c>
      <c r="AD2000" t="s">
        <v>5810</v>
      </c>
    </row>
    <row r="2001" spans="1:30">
      <c r="A2001" s="165" t="s">
        <v>6510</v>
      </c>
      <c r="C2001" s="165" t="s">
        <v>8444</v>
      </c>
      <c r="D2001" s="169" t="s">
        <v>3019</v>
      </c>
      <c r="E2001" s="169" t="s">
        <v>4000</v>
      </c>
      <c r="F2001" s="174">
        <v>18.97</v>
      </c>
      <c r="G2001" s="174">
        <v>-101.75</v>
      </c>
      <c r="H2001" s="74">
        <v>49.64</v>
      </c>
      <c r="I2001" s="74">
        <v>0.79</v>
      </c>
      <c r="J2001" s="74">
        <v>18.36</v>
      </c>
      <c r="K2001" s="74">
        <v>0.14000000000000001</v>
      </c>
      <c r="L2001" s="74">
        <v>5.16</v>
      </c>
      <c r="M2001" s="74">
        <v>9.25</v>
      </c>
      <c r="N2001" s="74">
        <v>4.37</v>
      </c>
      <c r="O2001" s="74">
        <v>0.8</v>
      </c>
      <c r="P2001" s="74">
        <v>0</v>
      </c>
      <c r="Q2001" s="74">
        <v>0.17</v>
      </c>
      <c r="R2001" s="74">
        <v>2.7012987009999998</v>
      </c>
      <c r="S2001" s="74">
        <v>0</v>
      </c>
      <c r="T2001" s="74">
        <v>0</v>
      </c>
      <c r="U2001" s="74">
        <v>4.0519480519999998E-2</v>
      </c>
      <c r="V2001" s="74">
        <v>5.9074999999999998</v>
      </c>
      <c r="W2001" s="74">
        <v>1.1583332175000001</v>
      </c>
      <c r="X2001" s="74">
        <v>1121.55</v>
      </c>
      <c r="Y2001" s="74">
        <v>1340</v>
      </c>
      <c r="Z2001" s="74">
        <v>0.5852241261487191</v>
      </c>
      <c r="AA2001" s="74">
        <v>0.41477587385128079</v>
      </c>
      <c r="AB2001" s="74">
        <v>8.7487466394830366E-4</v>
      </c>
      <c r="AC2001" s="74">
        <v>8.7487466394830387E-4</v>
      </c>
      <c r="AD2001" t="s">
        <v>5810</v>
      </c>
    </row>
    <row r="2002" spans="1:30">
      <c r="A2002" s="165" t="s">
        <v>6511</v>
      </c>
      <c r="C2002" s="165" t="s">
        <v>8444</v>
      </c>
      <c r="D2002" s="169" t="s">
        <v>3019</v>
      </c>
      <c r="E2002" s="169" t="s">
        <v>4000</v>
      </c>
      <c r="F2002" s="174">
        <v>18.97</v>
      </c>
      <c r="G2002" s="174">
        <v>-101.75</v>
      </c>
      <c r="H2002" s="74">
        <v>50.07</v>
      </c>
      <c r="I2002" s="74">
        <v>0.77</v>
      </c>
      <c r="J2002" s="74">
        <v>19.010000000000002</v>
      </c>
      <c r="K2002" s="74">
        <v>0.1</v>
      </c>
      <c r="L2002" s="74">
        <v>5.22</v>
      </c>
      <c r="M2002" s="74">
        <v>9.9700000000000006</v>
      </c>
      <c r="N2002" s="74">
        <v>4.5599999999999996</v>
      </c>
      <c r="O2002" s="74">
        <v>0.72</v>
      </c>
      <c r="P2002" s="74">
        <v>0</v>
      </c>
      <c r="Q2002" s="74">
        <v>0.17</v>
      </c>
      <c r="R2002" s="74">
        <v>2.5090909090000002</v>
      </c>
      <c r="S2002" s="74">
        <v>0</v>
      </c>
      <c r="T2002" s="74">
        <v>0</v>
      </c>
      <c r="U2002" s="74">
        <v>6.5454545449999998E-2</v>
      </c>
      <c r="V2002" s="74">
        <v>4.5049999999999999</v>
      </c>
      <c r="W2002" s="74">
        <v>0.88333324499999988</v>
      </c>
      <c r="X2002" s="74">
        <v>1133.502</v>
      </c>
      <c r="Y2002" s="74">
        <v>1660</v>
      </c>
      <c r="Z2002" s="74">
        <v>0.436403963844475</v>
      </c>
      <c r="AA2002" s="74">
        <v>0.563596036155525</v>
      </c>
      <c r="AB2002" s="74">
        <v>5.4416188367282766E-4</v>
      </c>
      <c r="AC2002" s="74">
        <v>5.4416188367282733E-4</v>
      </c>
      <c r="AD2002" t="s">
        <v>5810</v>
      </c>
    </row>
    <row r="2003" spans="1:30">
      <c r="A2003" s="165" t="s">
        <v>4421</v>
      </c>
      <c r="C2003" s="165" t="s">
        <v>8444</v>
      </c>
      <c r="D2003" s="169" t="s">
        <v>3019</v>
      </c>
      <c r="E2003" s="169" t="s">
        <v>4421</v>
      </c>
      <c r="F2003" s="174">
        <v>19.329999999999998</v>
      </c>
      <c r="G2003" s="174">
        <v>-102.39</v>
      </c>
      <c r="H2003" s="74">
        <v>50.6</v>
      </c>
      <c r="I2003" s="74">
        <v>1.02</v>
      </c>
      <c r="J2003" s="74">
        <v>20.54</v>
      </c>
      <c r="K2003" s="74">
        <v>0.23</v>
      </c>
      <c r="L2003" s="74">
        <v>3.18</v>
      </c>
      <c r="M2003" s="74">
        <v>9.7200000000000006</v>
      </c>
      <c r="N2003" s="74">
        <v>1.77</v>
      </c>
      <c r="O2003" s="74">
        <v>0.64</v>
      </c>
      <c r="P2003" s="74">
        <v>0</v>
      </c>
      <c r="Q2003" s="74">
        <v>0.19</v>
      </c>
      <c r="R2003" s="74">
        <v>2.6033898309999999</v>
      </c>
      <c r="S2003" s="74">
        <v>0</v>
      </c>
      <c r="T2003" s="74">
        <v>0</v>
      </c>
      <c r="U2003" s="74">
        <v>2.386440678E-2</v>
      </c>
      <c r="V2003" s="74">
        <v>5.6185</v>
      </c>
      <c r="W2003" s="74">
        <v>1.1016665564999999</v>
      </c>
      <c r="X2003" s="74">
        <v>1129.3520000000001</v>
      </c>
      <c r="Y2003" s="74">
        <v>1170</v>
      </c>
      <c r="Z2003" s="74">
        <v>0.66271311347940309</v>
      </c>
      <c r="AA2003" s="74">
        <v>0.33728688652059691</v>
      </c>
      <c r="AB2003" s="74">
        <v>3.2860140726106068E-4</v>
      </c>
      <c r="AC2003" s="74">
        <v>3.2860140726106052E-4</v>
      </c>
      <c r="AD2003" t="s">
        <v>5810</v>
      </c>
    </row>
    <row r="2004" spans="1:30">
      <c r="A2004" s="165" t="s">
        <v>6512</v>
      </c>
      <c r="C2004" s="165" t="s">
        <v>8444</v>
      </c>
      <c r="D2004" s="169" t="s">
        <v>3019</v>
      </c>
      <c r="E2004" s="169" t="s">
        <v>4421</v>
      </c>
      <c r="F2004" s="174">
        <v>19.329999999999998</v>
      </c>
      <c r="G2004" s="174">
        <v>-102.39</v>
      </c>
      <c r="H2004" s="74">
        <v>52.61</v>
      </c>
      <c r="I2004" s="74">
        <v>0.86</v>
      </c>
      <c r="J2004" s="74">
        <v>17.2</v>
      </c>
      <c r="K2004" s="74">
        <v>0.1</v>
      </c>
      <c r="L2004" s="74">
        <v>4.76</v>
      </c>
      <c r="M2004" s="74">
        <v>9.35</v>
      </c>
      <c r="N2004" s="74">
        <v>4.0199999999999996</v>
      </c>
      <c r="O2004" s="74">
        <v>0.66</v>
      </c>
      <c r="P2004" s="74">
        <v>0</v>
      </c>
      <c r="Q2004" s="74">
        <v>0.19</v>
      </c>
      <c r="R2004" s="74">
        <v>2.9084745760000001</v>
      </c>
      <c r="S2004" s="74">
        <v>0</v>
      </c>
      <c r="T2004" s="74">
        <v>0</v>
      </c>
      <c r="U2004" s="74">
        <v>9.3966101690000012E-2</v>
      </c>
      <c r="V2004" s="74">
        <v>4.5814999999999992</v>
      </c>
      <c r="W2004" s="74">
        <v>0.89833324349999988</v>
      </c>
      <c r="X2004" s="74">
        <v>1123.21</v>
      </c>
      <c r="Y2004" s="74">
        <v>2310</v>
      </c>
      <c r="Z2004" s="74">
        <v>0.41425286541926432</v>
      </c>
      <c r="AA2004" s="74">
        <v>0.58574713458073568</v>
      </c>
      <c r="AB2004" s="74">
        <v>3.7952614803367341E-4</v>
      </c>
      <c r="AC2004" s="74">
        <v>3.7952614803367341E-4</v>
      </c>
      <c r="AD2004" t="s">
        <v>5810</v>
      </c>
    </row>
    <row r="2005" spans="1:30">
      <c r="A2005" s="165" t="s">
        <v>6513</v>
      </c>
      <c r="C2005" s="165" t="s">
        <v>8444</v>
      </c>
      <c r="D2005" s="169" t="s">
        <v>3019</v>
      </c>
      <c r="E2005" s="169" t="s">
        <v>4421</v>
      </c>
      <c r="F2005" s="174">
        <v>19.329999999999998</v>
      </c>
      <c r="G2005" s="174">
        <v>-102.39</v>
      </c>
      <c r="H2005" s="74">
        <v>50.59</v>
      </c>
      <c r="I2005" s="74">
        <v>0.98</v>
      </c>
      <c r="J2005" s="74">
        <v>19.36</v>
      </c>
      <c r="K2005" s="74">
        <v>0.08</v>
      </c>
      <c r="L2005" s="74">
        <v>4.57</v>
      </c>
      <c r="M2005" s="74">
        <v>9.58</v>
      </c>
      <c r="N2005" s="74">
        <v>3.83</v>
      </c>
      <c r="O2005" s="74">
        <v>0.66</v>
      </c>
      <c r="P2005" s="74">
        <v>0</v>
      </c>
      <c r="Q2005" s="74">
        <v>0.17</v>
      </c>
      <c r="R2005" s="74">
        <v>3.0295081970000002</v>
      </c>
      <c r="S2005" s="74">
        <v>0</v>
      </c>
      <c r="T2005" s="74">
        <v>0</v>
      </c>
      <c r="U2005" s="74">
        <v>5.6262295079999997E-2</v>
      </c>
      <c r="V2005" s="74">
        <v>4.6494999999999997</v>
      </c>
      <c r="W2005" s="74">
        <v>0.91166657549999985</v>
      </c>
      <c r="X2005" s="74">
        <v>1127.028</v>
      </c>
      <c r="Y2005" s="74">
        <v>1830</v>
      </c>
      <c r="Z2005" s="74">
        <v>0.54461974733585161</v>
      </c>
      <c r="AA2005" s="74">
        <v>0.45538025266414839</v>
      </c>
      <c r="AB2005" s="74">
        <v>2.2039083214856319E-4</v>
      </c>
      <c r="AC2005" s="74">
        <v>2.2039083214856289E-4</v>
      </c>
      <c r="AD2005" t="s">
        <v>5810</v>
      </c>
    </row>
    <row r="2006" spans="1:30">
      <c r="A2006" s="165" t="s">
        <v>6514</v>
      </c>
      <c r="C2006" s="165" t="s">
        <v>8444</v>
      </c>
      <c r="D2006" s="169" t="s">
        <v>3019</v>
      </c>
      <c r="E2006" s="169" t="s">
        <v>4421</v>
      </c>
      <c r="F2006" s="174">
        <v>19.329999999999998</v>
      </c>
      <c r="G2006" s="174">
        <v>-102.39</v>
      </c>
      <c r="H2006" s="74">
        <v>50.31</v>
      </c>
      <c r="I2006" s="74">
        <v>0.9</v>
      </c>
      <c r="J2006" s="74">
        <v>18.649999999999999</v>
      </c>
      <c r="K2006" s="74">
        <v>0.17</v>
      </c>
      <c r="L2006" s="74">
        <v>6.2</v>
      </c>
      <c r="M2006" s="74">
        <v>9.68</v>
      </c>
      <c r="N2006" s="74">
        <v>4.0599999999999996</v>
      </c>
      <c r="O2006" s="74">
        <v>0.64</v>
      </c>
      <c r="P2006" s="74">
        <v>0</v>
      </c>
      <c r="Q2006" s="74">
        <v>0.16</v>
      </c>
      <c r="R2006" s="74">
        <v>3.52</v>
      </c>
      <c r="S2006" s="74">
        <v>0</v>
      </c>
      <c r="T2006" s="74">
        <v>0</v>
      </c>
      <c r="U2006" s="74">
        <v>6.5066666669999995E-2</v>
      </c>
      <c r="V2006" s="74">
        <v>4.6919999999999993</v>
      </c>
      <c r="W2006" s="74">
        <v>0.91999990799999987</v>
      </c>
      <c r="X2006" s="74">
        <v>1128.6880000000001</v>
      </c>
      <c r="Y2006" s="74">
        <v>2050</v>
      </c>
      <c r="Z2006" s="74">
        <v>0.60822577015989454</v>
      </c>
      <c r="AA2006" s="74">
        <v>0.39177422984010551</v>
      </c>
      <c r="AB2006" s="74">
        <v>6.9691307391968782E-4</v>
      </c>
      <c r="AC2006" s="74">
        <v>6.9691307391968771E-4</v>
      </c>
      <c r="AD2006" t="s">
        <v>5810</v>
      </c>
    </row>
    <row r="2007" spans="1:30">
      <c r="A2007" s="165" t="s">
        <v>6515</v>
      </c>
      <c r="C2007" s="165" t="s">
        <v>8444</v>
      </c>
      <c r="D2007" s="169" t="s">
        <v>3019</v>
      </c>
      <c r="E2007" s="169" t="s">
        <v>4421</v>
      </c>
      <c r="F2007" s="174">
        <v>19.329999999999998</v>
      </c>
      <c r="G2007" s="174">
        <v>-102.39</v>
      </c>
      <c r="H2007" s="74">
        <v>50.56</v>
      </c>
      <c r="I2007" s="74">
        <v>1.07</v>
      </c>
      <c r="J2007" s="74">
        <v>18.829999999999998</v>
      </c>
      <c r="K2007" s="74">
        <v>0.12</v>
      </c>
      <c r="L2007" s="74">
        <v>6.07</v>
      </c>
      <c r="M2007" s="74">
        <v>9.4600000000000009</v>
      </c>
      <c r="N2007" s="74">
        <v>4.16</v>
      </c>
      <c r="O2007" s="74">
        <v>0.64</v>
      </c>
      <c r="P2007" s="74">
        <v>0</v>
      </c>
      <c r="Q2007" s="74">
        <v>0.2</v>
      </c>
      <c r="R2007" s="74">
        <v>4.1967213110000001</v>
      </c>
      <c r="S2007" s="74">
        <v>0</v>
      </c>
      <c r="T2007" s="74">
        <v>0</v>
      </c>
      <c r="U2007" s="74">
        <v>7.8688524590000003E-2</v>
      </c>
      <c r="V2007" s="74">
        <v>4.5814999999999992</v>
      </c>
      <c r="W2007" s="74">
        <v>0.89833324349999988</v>
      </c>
      <c r="X2007" s="74">
        <v>1125.0360000000001</v>
      </c>
      <c r="Y2007" s="74">
        <v>2550</v>
      </c>
      <c r="Z2007" s="74">
        <v>0.6554763208875235</v>
      </c>
      <c r="AA2007" s="74">
        <v>0.34452367911247639</v>
      </c>
      <c r="AB2007" s="74">
        <v>2.0543349496493E-4</v>
      </c>
      <c r="AC2007" s="74">
        <v>2.0543349496493011E-4</v>
      </c>
      <c r="AD2007" t="s">
        <v>5810</v>
      </c>
    </row>
    <row r="2008" spans="1:30">
      <c r="A2008" s="165" t="s">
        <v>6516</v>
      </c>
      <c r="C2008" s="165" t="s">
        <v>8444</v>
      </c>
      <c r="D2008" s="169" t="s">
        <v>3019</v>
      </c>
      <c r="E2008" s="169" t="s">
        <v>4421</v>
      </c>
      <c r="F2008" s="174">
        <v>19.329999999999998</v>
      </c>
      <c r="G2008" s="174">
        <v>-102.39</v>
      </c>
      <c r="H2008" s="74">
        <v>50.24</v>
      </c>
      <c r="I2008" s="74">
        <v>0.89</v>
      </c>
      <c r="J2008" s="74">
        <v>19.239999999999998</v>
      </c>
      <c r="K2008" s="74">
        <v>7.0000000000000007E-2</v>
      </c>
      <c r="L2008" s="74">
        <v>5.54</v>
      </c>
      <c r="M2008" s="74">
        <v>9.6</v>
      </c>
      <c r="N2008" s="74">
        <v>3.96</v>
      </c>
      <c r="O2008" s="74">
        <v>0.66</v>
      </c>
      <c r="P2008" s="74">
        <v>0</v>
      </c>
      <c r="Q2008" s="74">
        <v>0.15</v>
      </c>
      <c r="R2008" s="74">
        <v>3.0295081970000002</v>
      </c>
      <c r="S2008" s="74">
        <v>0</v>
      </c>
      <c r="T2008" s="74">
        <v>0</v>
      </c>
      <c r="U2008" s="74">
        <v>4.6524590159999997E-2</v>
      </c>
      <c r="V2008" s="74">
        <v>4.5644999999999998</v>
      </c>
      <c r="W2008" s="74">
        <v>0.89499991049999994</v>
      </c>
      <c r="X2008" s="74">
        <v>1127.3599999999999</v>
      </c>
      <c r="Y2008" s="74">
        <v>1630</v>
      </c>
      <c r="Z2008" s="74">
        <v>0.59493297913850474</v>
      </c>
      <c r="AA2008" s="74">
        <v>0.40506702086149521</v>
      </c>
      <c r="AB2008" s="74">
        <v>6.583592780683668E-4</v>
      </c>
      <c r="AC2008" s="74">
        <v>6.5835927806836691E-4</v>
      </c>
      <c r="AD2008" t="s">
        <v>5810</v>
      </c>
    </row>
    <row r="2009" spans="1:30">
      <c r="A2009" s="165" t="s">
        <v>4589</v>
      </c>
      <c r="C2009" s="165" t="s">
        <v>8444</v>
      </c>
      <c r="D2009" s="169" t="s">
        <v>3019</v>
      </c>
      <c r="E2009" s="169" t="s">
        <v>4589</v>
      </c>
      <c r="F2009" s="174">
        <v>19.492999999999999</v>
      </c>
      <c r="G2009" s="174">
        <v>-102.251</v>
      </c>
      <c r="H2009" s="74">
        <v>51.04</v>
      </c>
      <c r="I2009" s="74">
        <v>0.95</v>
      </c>
      <c r="J2009" s="74">
        <v>19.07</v>
      </c>
      <c r="K2009" s="74">
        <v>0.09</v>
      </c>
      <c r="L2009" s="74">
        <v>4.1500000000000004</v>
      </c>
      <c r="M2009" s="74">
        <v>8.2100000000000009</v>
      </c>
      <c r="N2009" s="74">
        <v>4.41</v>
      </c>
      <c r="O2009" s="74">
        <v>0.8</v>
      </c>
      <c r="P2009" s="74">
        <v>0</v>
      </c>
      <c r="Q2009" s="74">
        <v>0.22</v>
      </c>
      <c r="R2009" s="74">
        <v>4.5</v>
      </c>
      <c r="S2009" s="74">
        <v>0</v>
      </c>
      <c r="T2009" s="74">
        <v>0</v>
      </c>
      <c r="U2009" s="74">
        <v>5.0999999999999997E-2</v>
      </c>
      <c r="V2009" s="74">
        <v>5.1339999999999986</v>
      </c>
      <c r="W2009" s="74">
        <v>1.006666566</v>
      </c>
      <c r="X2009" s="74">
        <v>1104.2860000000001</v>
      </c>
      <c r="Y2009" s="74">
        <v>2330</v>
      </c>
      <c r="Z2009" s="74">
        <v>0.74459829741310879</v>
      </c>
      <c r="AA2009" s="74">
        <v>0.25540170258689121</v>
      </c>
      <c r="AB2009" s="74">
        <v>6.2302755003009391E-4</v>
      </c>
      <c r="AC2009" s="74">
        <v>6.2302755003009423E-4</v>
      </c>
      <c r="AD2009" t="s">
        <v>5810</v>
      </c>
    </row>
    <row r="2010" spans="1:30">
      <c r="A2010" s="165" t="s">
        <v>6517</v>
      </c>
      <c r="C2010" s="165" t="s">
        <v>8444</v>
      </c>
      <c r="D2010" s="169" t="s">
        <v>3019</v>
      </c>
      <c r="E2010" s="169" t="s">
        <v>4589</v>
      </c>
      <c r="F2010" s="174">
        <v>19.492999999999999</v>
      </c>
      <c r="G2010" s="174">
        <v>-102.251</v>
      </c>
      <c r="H2010" s="74">
        <v>52.27</v>
      </c>
      <c r="I2010" s="74">
        <v>1</v>
      </c>
      <c r="J2010" s="74">
        <v>19.760000000000002</v>
      </c>
      <c r="K2010" s="74">
        <v>0.08</v>
      </c>
      <c r="L2010" s="74">
        <v>2.86</v>
      </c>
      <c r="M2010" s="74">
        <v>8.67</v>
      </c>
      <c r="N2010" s="74">
        <v>4.66</v>
      </c>
      <c r="O2010" s="74">
        <v>0.84</v>
      </c>
      <c r="P2010" s="74">
        <v>0</v>
      </c>
      <c r="Q2010" s="74">
        <v>0.25</v>
      </c>
      <c r="R2010" s="74">
        <v>4.7848101270000001</v>
      </c>
      <c r="S2010" s="74">
        <v>0</v>
      </c>
      <c r="T2010" s="74">
        <v>0</v>
      </c>
      <c r="U2010" s="74">
        <v>0.12227848099999999</v>
      </c>
      <c r="V2010" s="74">
        <v>4.8620000000000001</v>
      </c>
      <c r="W2010" s="74">
        <v>0.95333323799999992</v>
      </c>
      <c r="X2010" s="74">
        <v>1111.922</v>
      </c>
      <c r="Y2010" s="74">
        <v>3510</v>
      </c>
      <c r="Z2010" s="74">
        <v>0.60360036050391053</v>
      </c>
      <c r="AA2010" s="74">
        <v>0.39639963949608942</v>
      </c>
      <c r="AB2010" s="74">
        <v>4.2093475078571152E-4</v>
      </c>
      <c r="AC2010" s="74">
        <v>4.2093475078571109E-4</v>
      </c>
      <c r="AD2010" t="s">
        <v>5810</v>
      </c>
    </row>
    <row r="2011" spans="1:30">
      <c r="A2011" s="165" t="s">
        <v>6518</v>
      </c>
      <c r="C2011" s="165" t="s">
        <v>8444</v>
      </c>
      <c r="D2011" s="169" t="s">
        <v>3019</v>
      </c>
      <c r="E2011" s="169" t="s">
        <v>4589</v>
      </c>
      <c r="F2011" s="174">
        <v>19.492999999999999</v>
      </c>
      <c r="G2011" s="174">
        <v>-102.251</v>
      </c>
      <c r="H2011" s="74">
        <v>51.31</v>
      </c>
      <c r="I2011" s="74">
        <v>1.01</v>
      </c>
      <c r="J2011" s="74">
        <v>19.84</v>
      </c>
      <c r="K2011" s="74">
        <v>0.09</v>
      </c>
      <c r="L2011" s="74">
        <v>3.69</v>
      </c>
      <c r="M2011" s="74">
        <v>8.35</v>
      </c>
      <c r="N2011" s="74">
        <v>4.43</v>
      </c>
      <c r="O2011" s="74">
        <v>0.83</v>
      </c>
      <c r="P2011" s="74">
        <v>0</v>
      </c>
      <c r="Q2011" s="74">
        <v>0.26</v>
      </c>
      <c r="R2011" s="74">
        <v>3.9424999999999999</v>
      </c>
      <c r="S2011" s="74">
        <v>0</v>
      </c>
      <c r="T2011" s="74">
        <v>0</v>
      </c>
      <c r="U2011" s="74">
        <v>8.8187500000000002E-2</v>
      </c>
      <c r="V2011" s="74">
        <v>4.4624999999999986</v>
      </c>
      <c r="W2011" s="74">
        <v>0.87499991249999998</v>
      </c>
      <c r="X2011" s="74">
        <v>1106.6099999999999</v>
      </c>
      <c r="Y2011" s="74">
        <v>2700</v>
      </c>
      <c r="Z2011" s="74">
        <v>0.57200142459869152</v>
      </c>
      <c r="AA2011" s="74">
        <v>0.42799857540130842</v>
      </c>
      <c r="AB2011" s="74">
        <v>6.3453797082176013E-4</v>
      </c>
      <c r="AC2011" s="74">
        <v>6.3453797082175991E-4</v>
      </c>
      <c r="AD2011" t="s">
        <v>5810</v>
      </c>
    </row>
    <row r="2012" spans="1:30">
      <c r="A2012" s="165" t="s">
        <v>6519</v>
      </c>
      <c r="C2012" s="165" t="s">
        <v>8444</v>
      </c>
      <c r="D2012" s="169" t="s">
        <v>3019</v>
      </c>
      <c r="E2012" s="169" t="s">
        <v>4589</v>
      </c>
      <c r="F2012" s="174">
        <v>19.492999999999999</v>
      </c>
      <c r="G2012" s="174">
        <v>-102.251</v>
      </c>
      <c r="H2012" s="74">
        <v>52.01</v>
      </c>
      <c r="I2012" s="74">
        <v>1.05</v>
      </c>
      <c r="J2012" s="74">
        <v>19</v>
      </c>
      <c r="K2012" s="74">
        <v>0.09</v>
      </c>
      <c r="L2012" s="74">
        <v>3.26</v>
      </c>
      <c r="M2012" s="74">
        <v>8.4600000000000009</v>
      </c>
      <c r="N2012" s="74">
        <v>3.91</v>
      </c>
      <c r="O2012" s="74">
        <v>0.83</v>
      </c>
      <c r="P2012" s="74">
        <v>0</v>
      </c>
      <c r="Q2012" s="74">
        <v>0.21</v>
      </c>
      <c r="R2012" s="74">
        <v>4.3574999999999999</v>
      </c>
      <c r="S2012" s="74">
        <v>0</v>
      </c>
      <c r="T2012" s="74">
        <v>0</v>
      </c>
      <c r="U2012" s="74">
        <v>7.4700000000000003E-2</v>
      </c>
      <c r="V2012" s="74">
        <v>5.032</v>
      </c>
      <c r="W2012" s="74">
        <v>0.98666656799999997</v>
      </c>
      <c r="X2012" s="74">
        <v>1108.4359999999999</v>
      </c>
      <c r="Y2012" s="74">
        <v>2700</v>
      </c>
      <c r="Z2012" s="74">
        <v>0.65309262199199958</v>
      </c>
      <c r="AA2012" s="74">
        <v>0.34690737800800042</v>
      </c>
      <c r="AB2012" s="74">
        <v>8.1357918638419035E-4</v>
      </c>
      <c r="AC2012" s="74">
        <v>8.1357918638419002E-4</v>
      </c>
      <c r="AD2012" t="s">
        <v>5810</v>
      </c>
    </row>
    <row r="2013" spans="1:30">
      <c r="A2013" s="165" t="s">
        <v>6520</v>
      </c>
      <c r="C2013" s="165" t="s">
        <v>8444</v>
      </c>
      <c r="D2013" s="169" t="s">
        <v>3019</v>
      </c>
      <c r="E2013" s="169" t="s">
        <v>4589</v>
      </c>
      <c r="F2013" s="174">
        <v>19.492999999999999</v>
      </c>
      <c r="G2013" s="174">
        <v>-102.251</v>
      </c>
      <c r="H2013" s="74">
        <v>51.57</v>
      </c>
      <c r="I2013" s="74">
        <v>1.04</v>
      </c>
      <c r="J2013" s="74">
        <v>19.87</v>
      </c>
      <c r="K2013" s="74">
        <v>0.08</v>
      </c>
      <c r="L2013" s="74">
        <v>2.8</v>
      </c>
      <c r="M2013" s="74">
        <v>8.44</v>
      </c>
      <c r="N2013" s="74">
        <v>3.82</v>
      </c>
      <c r="O2013" s="74">
        <v>0.82</v>
      </c>
      <c r="P2013" s="74">
        <v>0</v>
      </c>
      <c r="Q2013" s="74">
        <v>0.24</v>
      </c>
      <c r="R2013" s="74">
        <v>4.5670886079999997</v>
      </c>
      <c r="S2013" s="74">
        <v>0</v>
      </c>
      <c r="T2013" s="74">
        <v>0</v>
      </c>
      <c r="U2013" s="74">
        <v>0.1058734177</v>
      </c>
      <c r="V2013" s="74">
        <v>5.1680000000000001</v>
      </c>
      <c r="W2013" s="74">
        <v>1.0133332319999999</v>
      </c>
      <c r="X2013" s="74">
        <v>1108.104</v>
      </c>
      <c r="Y2013" s="74">
        <v>3350</v>
      </c>
      <c r="Z2013" s="74">
        <v>0.60674776914057704</v>
      </c>
      <c r="AA2013" s="74">
        <v>0.39325223085942301</v>
      </c>
      <c r="AB2013" s="74">
        <v>6.5852382096494516E-4</v>
      </c>
      <c r="AC2013" s="74">
        <v>6.5852382096494506E-4</v>
      </c>
      <c r="AD2013" t="s">
        <v>5810</v>
      </c>
    </row>
    <row r="2014" spans="1:30">
      <c r="A2014" s="165" t="s">
        <v>6521</v>
      </c>
      <c r="C2014" s="165" t="s">
        <v>8444</v>
      </c>
      <c r="D2014" s="169" t="s">
        <v>3019</v>
      </c>
      <c r="E2014" s="169" t="s">
        <v>4589</v>
      </c>
      <c r="F2014" s="174">
        <v>19.492999999999999</v>
      </c>
      <c r="G2014" s="174">
        <v>-102.251</v>
      </c>
      <c r="H2014" s="74">
        <v>50.78</v>
      </c>
      <c r="I2014" s="74">
        <v>0.93</v>
      </c>
      <c r="J2014" s="74">
        <v>17.989999999999998</v>
      </c>
      <c r="K2014" s="74">
        <v>7.0000000000000007E-2</v>
      </c>
      <c r="L2014" s="74">
        <v>5.7</v>
      </c>
      <c r="M2014" s="74">
        <v>7.72</v>
      </c>
      <c r="N2014" s="74">
        <v>4.22</v>
      </c>
      <c r="O2014" s="74">
        <v>0.77</v>
      </c>
      <c r="P2014" s="74">
        <v>0</v>
      </c>
      <c r="Q2014" s="74">
        <v>0.23</v>
      </c>
      <c r="R2014" s="74">
        <v>3.8975308640000002</v>
      </c>
      <c r="S2014" s="74">
        <v>0</v>
      </c>
      <c r="T2014" s="74">
        <v>0</v>
      </c>
      <c r="U2014" s="74">
        <v>4.4679012349999998E-2</v>
      </c>
      <c r="V2014" s="74">
        <v>5.7884999999999991</v>
      </c>
      <c r="W2014" s="74">
        <v>1.1349998864999999</v>
      </c>
      <c r="X2014" s="74">
        <v>1096.152</v>
      </c>
      <c r="Y2014" s="74">
        <v>1930</v>
      </c>
      <c r="Z2014" s="74">
        <v>0.72512700205903147</v>
      </c>
      <c r="AA2014" s="74">
        <v>0.27487299794096859</v>
      </c>
      <c r="AB2014" s="74">
        <v>9.5938001455684999E-4</v>
      </c>
      <c r="AC2014" s="74">
        <v>9.5938001455684967E-4</v>
      </c>
      <c r="AD2014" t="s">
        <v>5810</v>
      </c>
    </row>
    <row r="2015" spans="1:30">
      <c r="A2015" s="165" t="s">
        <v>6522</v>
      </c>
      <c r="C2015" s="165" t="s">
        <v>8444</v>
      </c>
      <c r="D2015" s="169" t="s">
        <v>3019</v>
      </c>
      <c r="E2015" s="169" t="s">
        <v>4589</v>
      </c>
      <c r="F2015" s="174">
        <v>19.492999999999999</v>
      </c>
      <c r="G2015" s="174">
        <v>-102.251</v>
      </c>
      <c r="H2015" s="74">
        <v>51.73</v>
      </c>
      <c r="I2015" s="74">
        <v>0.89</v>
      </c>
      <c r="J2015" s="74">
        <v>18.670000000000002</v>
      </c>
      <c r="K2015" s="74">
        <v>0.15</v>
      </c>
      <c r="L2015" s="74">
        <v>4.13</v>
      </c>
      <c r="M2015" s="74">
        <v>7.85</v>
      </c>
      <c r="N2015" s="74">
        <v>3.46</v>
      </c>
      <c r="O2015" s="74">
        <v>0.8</v>
      </c>
      <c r="P2015" s="74">
        <v>0</v>
      </c>
      <c r="Q2015" s="74">
        <v>0.24</v>
      </c>
      <c r="R2015" s="74">
        <v>3.9506172839999998</v>
      </c>
      <c r="S2015" s="74">
        <v>0</v>
      </c>
      <c r="T2015" s="74">
        <v>0</v>
      </c>
      <c r="U2015" s="74">
        <v>8.5925925930000008E-2</v>
      </c>
      <c r="V2015" s="74">
        <v>5.5845000000000002</v>
      </c>
      <c r="W2015" s="74">
        <v>1.0949998905</v>
      </c>
      <c r="X2015" s="74">
        <v>1098.31</v>
      </c>
      <c r="Y2015" s="74">
        <v>2710</v>
      </c>
      <c r="Z2015" s="74">
        <v>0.58793881638320933</v>
      </c>
      <c r="AA2015" s="74">
        <v>0.41206118361679073</v>
      </c>
      <c r="AB2015" s="74">
        <v>5.6574610845913501E-4</v>
      </c>
      <c r="AC2015" s="74">
        <v>5.6574610845913469E-4</v>
      </c>
      <c r="AD2015" t="s">
        <v>5810</v>
      </c>
    </row>
    <row r="2016" spans="1:30">
      <c r="A2016" s="165" t="s">
        <v>3719</v>
      </c>
      <c r="C2016" s="165" t="s">
        <v>8444</v>
      </c>
      <c r="D2016" s="169" t="s">
        <v>3019</v>
      </c>
      <c r="E2016" s="169" t="s">
        <v>3719</v>
      </c>
      <c r="F2016" s="174">
        <v>19.8</v>
      </c>
      <c r="G2016" s="174">
        <v>-102.02</v>
      </c>
      <c r="H2016" s="74">
        <v>48.48</v>
      </c>
      <c r="I2016" s="74">
        <v>0.93</v>
      </c>
      <c r="J2016" s="74">
        <v>19.36</v>
      </c>
      <c r="K2016" s="74">
        <v>0.1</v>
      </c>
      <c r="L2016" s="74">
        <v>5.45</v>
      </c>
      <c r="M2016" s="74">
        <v>9.7100000000000009</v>
      </c>
      <c r="N2016" s="74">
        <v>3.65</v>
      </c>
      <c r="O2016" s="74">
        <v>0.6</v>
      </c>
      <c r="P2016" s="74">
        <v>0</v>
      </c>
      <c r="Q2016" s="74">
        <v>0.19</v>
      </c>
      <c r="R2016" s="74">
        <v>2.5161290319999998</v>
      </c>
      <c r="S2016" s="74">
        <v>0</v>
      </c>
      <c r="T2016" s="74">
        <v>0</v>
      </c>
      <c r="U2016" s="74">
        <v>0.1103225806</v>
      </c>
      <c r="V2016" s="74">
        <v>5.2785000000000002</v>
      </c>
      <c r="W2016" s="74">
        <v>1.0349998965</v>
      </c>
      <c r="X2016" s="74">
        <v>1129.1859999999999</v>
      </c>
      <c r="Y2016" s="74">
        <v>2500</v>
      </c>
      <c r="Z2016" s="74">
        <v>0.34183028803944238</v>
      </c>
      <c r="AA2016" s="74">
        <v>0.65816971196055762</v>
      </c>
      <c r="AB2016" s="74">
        <v>6.6629189282692487E-4</v>
      </c>
      <c r="AC2016" s="74">
        <v>6.6629189282692411E-4</v>
      </c>
      <c r="AD2016" t="s">
        <v>5810</v>
      </c>
    </row>
    <row r="2017" spans="1:30">
      <c r="A2017" s="165" t="s">
        <v>6523</v>
      </c>
      <c r="C2017" s="165" t="s">
        <v>8444</v>
      </c>
      <c r="D2017" s="169" t="s">
        <v>3019</v>
      </c>
      <c r="E2017" s="169" t="s">
        <v>3719</v>
      </c>
      <c r="F2017" s="174">
        <v>19.8</v>
      </c>
      <c r="G2017" s="174">
        <v>-102.02</v>
      </c>
      <c r="H2017" s="74">
        <v>55.97</v>
      </c>
      <c r="I2017" s="74">
        <v>1.1599999999999999</v>
      </c>
      <c r="J2017" s="74">
        <v>15.39</v>
      </c>
      <c r="K2017" s="74">
        <v>0.14000000000000001</v>
      </c>
      <c r="L2017" s="74">
        <v>4.34</v>
      </c>
      <c r="M2017" s="74">
        <v>5.92</v>
      </c>
      <c r="N2017" s="74">
        <v>3.77</v>
      </c>
      <c r="O2017" s="74">
        <v>1.25</v>
      </c>
      <c r="P2017" s="74">
        <v>0</v>
      </c>
      <c r="Q2017" s="74">
        <v>0.27</v>
      </c>
      <c r="R2017" s="74">
        <v>3.1007751940000001</v>
      </c>
      <c r="S2017" s="74">
        <v>0</v>
      </c>
      <c r="T2017" s="74">
        <v>0</v>
      </c>
      <c r="U2017" s="74">
        <v>6.2015503880000003E-2</v>
      </c>
      <c r="V2017" s="74">
        <v>7.4035000000000002</v>
      </c>
      <c r="W2017" s="74">
        <v>1.4516665215</v>
      </c>
      <c r="X2017" s="74">
        <v>1066.2719999999999</v>
      </c>
      <c r="Y2017" s="74">
        <v>1800</v>
      </c>
      <c r="Z2017" s="74">
        <v>0.56043439061795752</v>
      </c>
      <c r="AA2017" s="74">
        <v>0.43956560938204248</v>
      </c>
      <c r="AB2017" s="74">
        <v>3.8983251229343451E-4</v>
      </c>
      <c r="AC2017" s="74">
        <v>3.8983251229343419E-4</v>
      </c>
      <c r="AD2017" t="s">
        <v>5810</v>
      </c>
    </row>
    <row r="2018" spans="1:30">
      <c r="A2018" s="165" t="s">
        <v>6524</v>
      </c>
      <c r="C2018" s="165" t="s">
        <v>8444</v>
      </c>
      <c r="D2018" s="169" t="s">
        <v>3019</v>
      </c>
      <c r="E2018" s="169" t="s">
        <v>3719</v>
      </c>
      <c r="F2018" s="174">
        <v>19.8</v>
      </c>
      <c r="G2018" s="174">
        <v>-102.02</v>
      </c>
      <c r="H2018" s="74">
        <v>51.82</v>
      </c>
      <c r="I2018" s="74">
        <v>0.95</v>
      </c>
      <c r="J2018" s="74">
        <v>17.7</v>
      </c>
      <c r="K2018" s="74">
        <v>0.09</v>
      </c>
      <c r="L2018" s="74">
        <v>5.49</v>
      </c>
      <c r="M2018" s="74">
        <v>9.08</v>
      </c>
      <c r="N2018" s="74">
        <v>4.0199999999999996</v>
      </c>
      <c r="O2018" s="74">
        <v>0.64</v>
      </c>
      <c r="P2018" s="74">
        <v>0</v>
      </c>
      <c r="Q2018" s="74">
        <v>0.2</v>
      </c>
      <c r="R2018" s="74">
        <v>3.8787878789999999</v>
      </c>
      <c r="S2018" s="74">
        <v>0</v>
      </c>
      <c r="T2018" s="74">
        <v>0</v>
      </c>
      <c r="U2018" s="74">
        <v>9.5030303029999999E-2</v>
      </c>
      <c r="V2018" s="74">
        <v>5.5419999999999998</v>
      </c>
      <c r="W2018" s="74">
        <v>1.0866665579999999</v>
      </c>
      <c r="X2018" s="74">
        <v>1118.7280000000001</v>
      </c>
      <c r="Y2018" s="74">
        <v>2650</v>
      </c>
      <c r="Z2018" s="74">
        <v>0.57538432324097311</v>
      </c>
      <c r="AA2018" s="74">
        <v>0.42461567675902689</v>
      </c>
      <c r="AB2018" s="74">
        <v>9.1333824635940648E-4</v>
      </c>
      <c r="AC2018" s="74">
        <v>9.1333824635940637E-4</v>
      </c>
      <c r="AD2018" t="s">
        <v>5810</v>
      </c>
    </row>
    <row r="2019" spans="1:30">
      <c r="A2019" s="165" t="s">
        <v>6525</v>
      </c>
      <c r="C2019" s="165" t="s">
        <v>8444</v>
      </c>
      <c r="D2019" s="169" t="s">
        <v>3019</v>
      </c>
      <c r="E2019" s="169" t="s">
        <v>3719</v>
      </c>
      <c r="F2019" s="174">
        <v>19.8</v>
      </c>
      <c r="G2019" s="174">
        <v>-102.02</v>
      </c>
      <c r="H2019" s="74">
        <v>50.73</v>
      </c>
      <c r="I2019" s="74">
        <v>1.04</v>
      </c>
      <c r="J2019" s="74">
        <v>17.829999999999998</v>
      </c>
      <c r="K2019" s="74">
        <v>0.02</v>
      </c>
      <c r="L2019" s="74">
        <v>3.01</v>
      </c>
      <c r="M2019" s="74">
        <v>6.12</v>
      </c>
      <c r="N2019" s="74">
        <v>3.74</v>
      </c>
      <c r="O2019" s="74">
        <v>1.4</v>
      </c>
      <c r="P2019" s="74">
        <v>0</v>
      </c>
      <c r="Q2019" s="74">
        <v>0.28000000000000003</v>
      </c>
      <c r="R2019" s="74">
        <v>3.4078947369999999</v>
      </c>
      <c r="S2019" s="74">
        <v>0</v>
      </c>
      <c r="T2019" s="74">
        <v>0</v>
      </c>
      <c r="U2019" s="74">
        <v>7.0921052629999995E-2</v>
      </c>
      <c r="V2019" s="74">
        <v>6.681</v>
      </c>
      <c r="W2019" s="74">
        <v>1.3099998690000001</v>
      </c>
      <c r="X2019" s="74">
        <v>1069.5920000000001</v>
      </c>
      <c r="Y2019" s="74">
        <v>2210</v>
      </c>
      <c r="Z2019" s="74">
        <v>0.56209762936875363</v>
      </c>
      <c r="AA2019" s="74">
        <v>0.43790237063124637</v>
      </c>
      <c r="AB2019" s="74">
        <v>8.3141902193917716E-4</v>
      </c>
      <c r="AC2019" s="74">
        <v>8.3141902193917684E-4</v>
      </c>
      <c r="AD2019" t="s">
        <v>5810</v>
      </c>
    </row>
    <row r="2020" spans="1:30">
      <c r="A2020" s="165" t="s">
        <v>6526</v>
      </c>
      <c r="C2020" s="165" t="s">
        <v>8444</v>
      </c>
      <c r="D2020" s="169" t="s">
        <v>3019</v>
      </c>
      <c r="E2020" s="169" t="s">
        <v>3719</v>
      </c>
      <c r="F2020" s="174">
        <v>19.8</v>
      </c>
      <c r="G2020" s="174">
        <v>-102.02</v>
      </c>
      <c r="H2020" s="74">
        <v>54.09</v>
      </c>
      <c r="I2020" s="74">
        <v>1.2</v>
      </c>
      <c r="J2020" s="74">
        <v>15.91</v>
      </c>
      <c r="K2020" s="74">
        <v>0.11</v>
      </c>
      <c r="L2020" s="74">
        <v>4.91</v>
      </c>
      <c r="M2020" s="74">
        <v>5.89</v>
      </c>
      <c r="N2020" s="74">
        <v>4.24</v>
      </c>
      <c r="O2020" s="74">
        <v>1.22</v>
      </c>
      <c r="P2020" s="74">
        <v>0</v>
      </c>
      <c r="Q2020" s="74">
        <v>0.26</v>
      </c>
      <c r="R2020" s="74">
        <v>4.1634920629999996</v>
      </c>
      <c r="S2020" s="74">
        <v>0</v>
      </c>
      <c r="T2020" s="74">
        <v>0</v>
      </c>
      <c r="U2020" s="74">
        <v>6.9714285710000004E-2</v>
      </c>
      <c r="V2020" s="74">
        <v>7.9814999999999996</v>
      </c>
      <c r="W2020" s="74">
        <v>1.5649998435000001</v>
      </c>
      <c r="X2020" s="74">
        <v>1065.7739999999999</v>
      </c>
      <c r="Y2020" s="74">
        <v>2380</v>
      </c>
      <c r="Z2020" s="74">
        <v>0.68042464294814464</v>
      </c>
      <c r="AA2020" s="74">
        <v>0.31957535705185541</v>
      </c>
      <c r="AB2020" s="74">
        <v>1.020496708512162E-4</v>
      </c>
      <c r="AC2020" s="74">
        <v>1.020496708512161E-4</v>
      </c>
      <c r="AD2020" t="s">
        <v>5810</v>
      </c>
    </row>
    <row r="2021" spans="1:30">
      <c r="A2021" s="165" t="s">
        <v>6527</v>
      </c>
      <c r="C2021" s="165" t="s">
        <v>8444</v>
      </c>
      <c r="D2021" s="169" t="s">
        <v>3019</v>
      </c>
      <c r="E2021" s="169" t="s">
        <v>3719</v>
      </c>
      <c r="F2021" s="174">
        <v>19.8</v>
      </c>
      <c r="G2021" s="174">
        <v>-102.02</v>
      </c>
      <c r="H2021" s="74">
        <v>54.71</v>
      </c>
      <c r="I2021" s="74">
        <v>1.07</v>
      </c>
      <c r="J2021" s="74">
        <v>15.01</v>
      </c>
      <c r="K2021" s="74">
        <v>0.19</v>
      </c>
      <c r="L2021" s="74">
        <v>3.98</v>
      </c>
      <c r="M2021" s="74">
        <v>6.07</v>
      </c>
      <c r="N2021" s="74">
        <v>3.61</v>
      </c>
      <c r="O2021" s="74">
        <v>1.17</v>
      </c>
      <c r="P2021" s="74">
        <v>0</v>
      </c>
      <c r="Q2021" s="74">
        <v>0.22</v>
      </c>
      <c r="R2021" s="74">
        <v>3.424390244</v>
      </c>
      <c r="S2021" s="74">
        <v>0</v>
      </c>
      <c r="T2021" s="74">
        <v>0</v>
      </c>
      <c r="U2021" s="74">
        <v>7.6097560980000006E-2</v>
      </c>
      <c r="V2021" s="74">
        <v>8.1174999999999997</v>
      </c>
      <c r="W2021" s="74">
        <v>1.5916665075</v>
      </c>
      <c r="X2021" s="74">
        <v>1068.7619999999999</v>
      </c>
      <c r="Y2021" s="74">
        <v>2140</v>
      </c>
      <c r="Z2021" s="74">
        <v>0.56689680774144768</v>
      </c>
      <c r="AA2021" s="74">
        <v>0.43310319225855232</v>
      </c>
      <c r="AB2021" s="74">
        <v>5.7979333351113765E-4</v>
      </c>
      <c r="AC2021" s="74">
        <v>5.7979333351113776E-4</v>
      </c>
      <c r="AD2021" t="s">
        <v>5810</v>
      </c>
    </row>
    <row r="2022" spans="1:30">
      <c r="A2022" s="165" t="s">
        <v>6528</v>
      </c>
      <c r="C2022" s="165" t="s">
        <v>8444</v>
      </c>
      <c r="D2022" s="169" t="s">
        <v>3019</v>
      </c>
      <c r="E2022" s="169" t="s">
        <v>3719</v>
      </c>
      <c r="F2022" s="174">
        <v>19.8</v>
      </c>
      <c r="G2022" s="174">
        <v>-102.02</v>
      </c>
      <c r="H2022" s="74">
        <v>48.08</v>
      </c>
      <c r="I2022" s="74">
        <v>1.01</v>
      </c>
      <c r="J2022" s="74">
        <v>19.97</v>
      </c>
      <c r="K2022" s="74">
        <v>0.19</v>
      </c>
      <c r="L2022" s="74">
        <v>4.93</v>
      </c>
      <c r="M2022" s="74">
        <v>10.79</v>
      </c>
      <c r="N2022" s="74">
        <v>3.73</v>
      </c>
      <c r="O2022" s="74">
        <v>0.5</v>
      </c>
      <c r="P2022" s="74">
        <v>0</v>
      </c>
      <c r="Q2022" s="74">
        <v>0.19</v>
      </c>
      <c r="R2022" s="74">
        <v>3.6</v>
      </c>
      <c r="S2022" s="74">
        <v>0</v>
      </c>
      <c r="T2022" s="74">
        <v>0</v>
      </c>
      <c r="U2022" s="74">
        <v>0.14099999999999999</v>
      </c>
      <c r="V2022" s="74">
        <v>5.27</v>
      </c>
      <c r="W2022" s="74">
        <v>1.03333323</v>
      </c>
      <c r="X2022" s="74">
        <v>1147.114</v>
      </c>
      <c r="Y2022" s="74">
        <v>3250</v>
      </c>
      <c r="Z2022" s="74">
        <v>0.4703729515631388</v>
      </c>
      <c r="AA2022" s="74">
        <v>0.52962704843686115</v>
      </c>
      <c r="AB2022" s="74">
        <v>9.0541688540479623E-5</v>
      </c>
      <c r="AC2022" s="74">
        <v>9.0541688540479568E-5</v>
      </c>
      <c r="AD2022" t="s">
        <v>5810</v>
      </c>
    </row>
    <row r="2023" spans="1:30">
      <c r="A2023" s="165" t="s">
        <v>6529</v>
      </c>
      <c r="C2023" s="165" t="s">
        <v>8444</v>
      </c>
      <c r="D2023" s="169" t="s">
        <v>3019</v>
      </c>
      <c r="E2023" s="169" t="s">
        <v>3719</v>
      </c>
      <c r="F2023" s="174">
        <v>19.8</v>
      </c>
      <c r="G2023" s="174">
        <v>-102.02</v>
      </c>
      <c r="H2023" s="74">
        <v>49.32</v>
      </c>
      <c r="I2023" s="74">
        <v>1.03</v>
      </c>
      <c r="J2023" s="74">
        <v>18.91</v>
      </c>
      <c r="K2023" s="74">
        <v>0.11</v>
      </c>
      <c r="L2023" s="74">
        <v>5.66</v>
      </c>
      <c r="M2023" s="74">
        <v>10.58</v>
      </c>
      <c r="N2023" s="74">
        <v>3.8</v>
      </c>
      <c r="O2023" s="74">
        <v>0.55000000000000004</v>
      </c>
      <c r="P2023" s="74">
        <v>0</v>
      </c>
      <c r="Q2023" s="74">
        <v>0.16</v>
      </c>
      <c r="R2023" s="74">
        <v>3.361111111</v>
      </c>
      <c r="S2023" s="74">
        <v>0</v>
      </c>
      <c r="T2023" s="74">
        <v>0</v>
      </c>
      <c r="U2023" s="74">
        <v>0.1038888889</v>
      </c>
      <c r="V2023" s="74">
        <v>5.6524999999999999</v>
      </c>
      <c r="W2023" s="74">
        <v>1.1083332225</v>
      </c>
      <c r="X2023" s="74">
        <v>1143.6279999999999</v>
      </c>
      <c r="Y2023" s="74">
        <v>2570</v>
      </c>
      <c r="Z2023" s="74">
        <v>0.50363091702904905</v>
      </c>
      <c r="AA2023" s="74">
        <v>0.49636908297095089</v>
      </c>
      <c r="AB2023" s="74">
        <v>7.7622567980209002E-4</v>
      </c>
      <c r="AC2023" s="74">
        <v>7.7622567980209002E-4</v>
      </c>
      <c r="AD2023" t="s">
        <v>5810</v>
      </c>
    </row>
    <row r="2024" spans="1:30">
      <c r="A2024" s="165" t="s">
        <v>4874</v>
      </c>
      <c r="C2024" s="165" t="s">
        <v>8444</v>
      </c>
      <c r="D2024" s="169" t="s">
        <v>3019</v>
      </c>
      <c r="E2024" s="169" t="s">
        <v>4874</v>
      </c>
      <c r="F2024" s="174">
        <v>19.7</v>
      </c>
      <c r="G2024" s="174">
        <v>-101.35</v>
      </c>
      <c r="H2024" s="74">
        <v>52.93</v>
      </c>
      <c r="I2024" s="74">
        <v>1.21</v>
      </c>
      <c r="J2024" s="74">
        <v>18.399999999999999</v>
      </c>
      <c r="K2024" s="74">
        <v>0.06</v>
      </c>
      <c r="L2024" s="74">
        <v>4.74</v>
      </c>
      <c r="M2024" s="74">
        <v>8.5299999999999994</v>
      </c>
      <c r="N2024" s="74">
        <v>3.93</v>
      </c>
      <c r="O2024" s="74">
        <v>0.8</v>
      </c>
      <c r="P2024" s="74">
        <v>0</v>
      </c>
      <c r="Q2024" s="74">
        <v>0.27</v>
      </c>
      <c r="R2024" s="74">
        <v>3.6543209879999998</v>
      </c>
      <c r="S2024" s="74">
        <v>0</v>
      </c>
      <c r="T2024" s="74">
        <v>0</v>
      </c>
      <c r="U2024" s="74">
        <v>7.0123456789999997E-2</v>
      </c>
      <c r="V2024" s="74">
        <v>5.4314999999999998</v>
      </c>
      <c r="W2024" s="74">
        <v>1.0649998935</v>
      </c>
      <c r="X2024" s="74">
        <v>1109.598</v>
      </c>
      <c r="Y2024" s="74">
        <v>2260</v>
      </c>
      <c r="Z2024" s="74">
        <v>0.59997436260935222</v>
      </c>
      <c r="AA2024" s="74">
        <v>0.40002563739064778</v>
      </c>
      <c r="AB2024" s="74">
        <v>5.6808775227520079E-4</v>
      </c>
      <c r="AC2024" s="74">
        <v>5.6808775227520079E-4</v>
      </c>
      <c r="AD2024" t="s">
        <v>5810</v>
      </c>
    </row>
    <row r="2025" spans="1:30">
      <c r="A2025" s="165" t="s">
        <v>6530</v>
      </c>
      <c r="C2025" s="165" t="s">
        <v>8444</v>
      </c>
      <c r="D2025" s="169" t="s">
        <v>3019</v>
      </c>
      <c r="E2025" s="169" t="s">
        <v>4874</v>
      </c>
      <c r="F2025" s="174">
        <v>19.7</v>
      </c>
      <c r="G2025" s="174">
        <v>-101.35</v>
      </c>
      <c r="H2025" s="74">
        <v>53.03</v>
      </c>
      <c r="I2025" s="74">
        <v>1.33</v>
      </c>
      <c r="J2025" s="74">
        <v>19.32</v>
      </c>
      <c r="K2025" s="74">
        <v>0.02</v>
      </c>
      <c r="L2025" s="74">
        <v>3.76</v>
      </c>
      <c r="M2025" s="74">
        <v>8.43</v>
      </c>
      <c r="N2025" s="74">
        <v>4.42</v>
      </c>
      <c r="O2025" s="74">
        <v>0.83</v>
      </c>
      <c r="P2025" s="74">
        <v>0</v>
      </c>
      <c r="Q2025" s="74">
        <v>0.34</v>
      </c>
      <c r="R2025" s="74">
        <v>2.9049999999999998</v>
      </c>
      <c r="S2025" s="74">
        <v>0</v>
      </c>
      <c r="T2025" s="74">
        <v>0</v>
      </c>
      <c r="U2025" s="74">
        <v>7.7812500000000007E-2</v>
      </c>
      <c r="V2025" s="74">
        <v>5.0999999999999996</v>
      </c>
      <c r="W2025" s="74">
        <v>0.99999989999999983</v>
      </c>
      <c r="X2025" s="74">
        <v>1107.9380000000001</v>
      </c>
      <c r="Y2025" s="74">
        <v>2120</v>
      </c>
      <c r="Z2025" s="74">
        <v>0.45555077465246002</v>
      </c>
      <c r="AA2025" s="74">
        <v>0.54444922534754003</v>
      </c>
      <c r="AB2025" s="74">
        <v>7.2117134921273918E-4</v>
      </c>
      <c r="AC2025" s="74">
        <v>7.2117134921273875E-4</v>
      </c>
      <c r="AD2025" t="s">
        <v>5810</v>
      </c>
    </row>
    <row r="2026" spans="1:30">
      <c r="A2026" s="165" t="s">
        <v>6531</v>
      </c>
      <c r="C2026" s="165" t="s">
        <v>8444</v>
      </c>
      <c r="D2026" s="169" t="s">
        <v>3019</v>
      </c>
      <c r="E2026" s="169" t="s">
        <v>4874</v>
      </c>
      <c r="F2026" s="174">
        <v>19.7</v>
      </c>
      <c r="G2026" s="174">
        <v>-101.35</v>
      </c>
      <c r="H2026" s="74">
        <v>52.17</v>
      </c>
      <c r="I2026" s="74">
        <v>1.21</v>
      </c>
      <c r="J2026" s="74">
        <v>19.37</v>
      </c>
      <c r="K2026" s="74">
        <v>0.09</v>
      </c>
      <c r="L2026" s="74">
        <v>4.3099999999999996</v>
      </c>
      <c r="M2026" s="74">
        <v>8.32</v>
      </c>
      <c r="N2026" s="74">
        <v>4.26</v>
      </c>
      <c r="O2026" s="74">
        <v>0.9</v>
      </c>
      <c r="P2026" s="74">
        <v>0</v>
      </c>
      <c r="Q2026" s="74">
        <v>0.32</v>
      </c>
      <c r="R2026" s="74">
        <v>3.0337078649999998</v>
      </c>
      <c r="S2026" s="74">
        <v>0</v>
      </c>
      <c r="T2026" s="74">
        <v>0</v>
      </c>
      <c r="U2026" s="74">
        <v>4.4494382020000001E-2</v>
      </c>
      <c r="V2026" s="74">
        <v>5.7714999999999996</v>
      </c>
      <c r="W2026" s="74">
        <v>1.1316665534999999</v>
      </c>
      <c r="X2026" s="74">
        <v>1106.1120000000001</v>
      </c>
      <c r="Y2026" s="74">
        <v>1610</v>
      </c>
      <c r="Z2026" s="74">
        <v>0.60490612859136139</v>
      </c>
      <c r="AA2026" s="74">
        <v>0.39509387140863861</v>
      </c>
      <c r="AB2026" s="74">
        <v>5.9703663386831982E-4</v>
      </c>
      <c r="AC2026" s="74">
        <v>5.9703663386831993E-4</v>
      </c>
      <c r="AD2026" t="s">
        <v>5810</v>
      </c>
    </row>
    <row r="2027" spans="1:30">
      <c r="A2027" s="165" t="s">
        <v>6532</v>
      </c>
      <c r="C2027" s="165" t="s">
        <v>8444</v>
      </c>
      <c r="D2027" s="169" t="s">
        <v>3019</v>
      </c>
      <c r="E2027" s="169" t="s">
        <v>4874</v>
      </c>
      <c r="F2027" s="174">
        <v>19.7</v>
      </c>
      <c r="G2027" s="174">
        <v>-101.35</v>
      </c>
      <c r="H2027" s="74">
        <v>52.25</v>
      </c>
      <c r="I2027" s="74">
        <v>1.25</v>
      </c>
      <c r="J2027" s="74">
        <v>19.52</v>
      </c>
      <c r="K2027" s="74">
        <v>0.2</v>
      </c>
      <c r="L2027" s="74">
        <v>4.34</v>
      </c>
      <c r="M2027" s="74">
        <v>8.82</v>
      </c>
      <c r="N2027" s="74">
        <v>4.1900000000000004</v>
      </c>
      <c r="O2027" s="74">
        <v>0.86</v>
      </c>
      <c r="P2027" s="74">
        <v>0</v>
      </c>
      <c r="Q2027" s="74">
        <v>0.36</v>
      </c>
      <c r="R2027" s="74">
        <v>1.0117647059999999</v>
      </c>
      <c r="S2027" s="74">
        <v>0</v>
      </c>
      <c r="T2027" s="74">
        <v>0</v>
      </c>
      <c r="U2027" s="74">
        <v>1.8211764710000002E-2</v>
      </c>
      <c r="V2027" s="74">
        <v>6.2134999999999998</v>
      </c>
      <c r="W2027" s="74">
        <v>1.2183332115000001</v>
      </c>
      <c r="X2027" s="74">
        <v>1114.412</v>
      </c>
      <c r="Y2027" s="74">
        <v>480</v>
      </c>
      <c r="Z2027" s="74">
        <v>0.30702815270892231</v>
      </c>
      <c r="AA2027" s="74">
        <v>0.69297184729107764</v>
      </c>
      <c r="AB2027" s="74">
        <v>4.8442536829385231E-4</v>
      </c>
      <c r="AC2027" s="74">
        <v>4.8442536829385258E-4</v>
      </c>
      <c r="AD2027" t="s">
        <v>5810</v>
      </c>
    </row>
    <row r="2028" spans="1:30">
      <c r="A2028" s="165" t="s">
        <v>6533</v>
      </c>
      <c r="C2028" s="165" t="s">
        <v>8444</v>
      </c>
      <c r="D2028" s="169" t="s">
        <v>3019</v>
      </c>
      <c r="E2028" s="169" t="s">
        <v>4874</v>
      </c>
      <c r="F2028" s="174">
        <v>19.7</v>
      </c>
      <c r="G2028" s="174">
        <v>-101.35</v>
      </c>
      <c r="H2028" s="74">
        <v>52.19</v>
      </c>
      <c r="I2028" s="74">
        <v>1.22</v>
      </c>
      <c r="J2028" s="74">
        <v>19.62</v>
      </c>
      <c r="K2028" s="74">
        <v>0.12</v>
      </c>
      <c r="L2028" s="74">
        <v>4.51</v>
      </c>
      <c r="M2028" s="74">
        <v>8.6300000000000008</v>
      </c>
      <c r="N2028" s="74">
        <v>4.38</v>
      </c>
      <c r="O2028" s="74">
        <v>0.87</v>
      </c>
      <c r="P2028" s="74">
        <v>0</v>
      </c>
      <c r="Q2028" s="74">
        <v>0.32</v>
      </c>
      <c r="R2028" s="74">
        <v>2.5290697670000002</v>
      </c>
      <c r="S2028" s="74">
        <v>0</v>
      </c>
      <c r="T2028" s="74">
        <v>0</v>
      </c>
      <c r="U2028" s="74">
        <v>9.6104651159999999E-2</v>
      </c>
      <c r="V2028" s="74">
        <v>5.7374999999999998</v>
      </c>
      <c r="W2028" s="74">
        <v>1.1249998875</v>
      </c>
      <c r="X2028" s="74">
        <v>1111.258</v>
      </c>
      <c r="Y2028" s="74">
        <v>2260</v>
      </c>
      <c r="Z2028" s="74">
        <v>0.36126268775333098</v>
      </c>
      <c r="AA2028" s="74">
        <v>0.63873731224666908</v>
      </c>
      <c r="AB2028" s="74">
        <v>1.7740295750267129E-4</v>
      </c>
      <c r="AC2028" s="74">
        <v>1.7740295750267129E-4</v>
      </c>
      <c r="AD2028" t="s">
        <v>5810</v>
      </c>
    </row>
    <row r="2029" spans="1:30">
      <c r="A2029" s="165" t="s">
        <v>6534</v>
      </c>
      <c r="C2029" s="165" t="s">
        <v>8444</v>
      </c>
      <c r="D2029" s="169" t="s">
        <v>3019</v>
      </c>
      <c r="E2029" s="169" t="s">
        <v>4874</v>
      </c>
      <c r="F2029" s="174">
        <v>19.7</v>
      </c>
      <c r="G2029" s="174">
        <v>-101.35</v>
      </c>
      <c r="H2029" s="74">
        <v>51.68</v>
      </c>
      <c r="I2029" s="74">
        <v>1.29</v>
      </c>
      <c r="J2029" s="74">
        <v>19.79</v>
      </c>
      <c r="K2029" s="74">
        <v>7.0000000000000007E-2</v>
      </c>
      <c r="L2029" s="74">
        <v>4.6100000000000003</v>
      </c>
      <c r="M2029" s="74">
        <v>8.9700000000000006</v>
      </c>
      <c r="N2029" s="74">
        <v>4.3099999999999996</v>
      </c>
      <c r="O2029" s="74">
        <v>0.89</v>
      </c>
      <c r="P2029" s="74">
        <v>0</v>
      </c>
      <c r="Q2029" s="74">
        <v>0.32</v>
      </c>
      <c r="R2029" s="74">
        <v>1.618181818</v>
      </c>
      <c r="S2029" s="74">
        <v>0</v>
      </c>
      <c r="T2029" s="74">
        <v>0</v>
      </c>
      <c r="U2029" s="74">
        <v>5.8659090910000003E-2</v>
      </c>
      <c r="V2029" s="74">
        <v>6.1115000000000004</v>
      </c>
      <c r="W2029" s="74">
        <v>1.1983332135</v>
      </c>
      <c r="X2029" s="74">
        <v>1116.902</v>
      </c>
      <c r="Y2029" s="74">
        <v>1380</v>
      </c>
      <c r="Z2029" s="74">
        <v>0.27545190562564831</v>
      </c>
      <c r="AA2029" s="74">
        <v>0.72454809437435175</v>
      </c>
      <c r="AB2029" s="74">
        <v>7.5258456866304205E-5</v>
      </c>
      <c r="AC2029" s="74">
        <v>7.5258456866304178E-5</v>
      </c>
      <c r="AD2029" t="s">
        <v>5810</v>
      </c>
    </row>
    <row r="2030" spans="1:30">
      <c r="A2030" s="165" t="s">
        <v>6535</v>
      </c>
      <c r="C2030" s="165" t="s">
        <v>8444</v>
      </c>
      <c r="D2030" s="169" t="s">
        <v>3019</v>
      </c>
      <c r="E2030" s="169" t="s">
        <v>4874</v>
      </c>
      <c r="F2030" s="174">
        <v>19.7</v>
      </c>
      <c r="G2030" s="174">
        <v>-101.35</v>
      </c>
      <c r="H2030" s="74">
        <v>52.65</v>
      </c>
      <c r="I2030" s="74">
        <v>1.27</v>
      </c>
      <c r="J2030" s="74">
        <v>19.260000000000002</v>
      </c>
      <c r="K2030" s="74">
        <v>0.2</v>
      </c>
      <c r="L2030" s="74">
        <v>4.0199999999999996</v>
      </c>
      <c r="M2030" s="74">
        <v>8.56</v>
      </c>
      <c r="N2030" s="74">
        <v>4.17</v>
      </c>
      <c r="O2030" s="74">
        <v>0.91</v>
      </c>
      <c r="P2030" s="74">
        <v>0</v>
      </c>
      <c r="Q2030" s="74">
        <v>0.31</v>
      </c>
      <c r="R2030" s="74">
        <v>2.932222222</v>
      </c>
      <c r="S2030" s="74">
        <v>0</v>
      </c>
      <c r="T2030" s="74">
        <v>0</v>
      </c>
      <c r="U2030" s="74">
        <v>6.5722222220000001E-2</v>
      </c>
      <c r="V2030" s="74">
        <v>6.069</v>
      </c>
      <c r="W2030" s="74">
        <v>1.1899998810000001</v>
      </c>
      <c r="X2030" s="74">
        <v>1110.096</v>
      </c>
      <c r="Y2030" s="74">
        <v>1910</v>
      </c>
      <c r="Z2030" s="74">
        <v>0.506929406531621</v>
      </c>
      <c r="AA2030" s="74">
        <v>0.49307059346837911</v>
      </c>
      <c r="AB2030" s="74">
        <v>7.6954018812983136E-4</v>
      </c>
      <c r="AC2030" s="74">
        <v>7.6954018812983146E-4</v>
      </c>
      <c r="AD2030" t="s">
        <v>5810</v>
      </c>
    </row>
    <row r="2031" spans="1:30">
      <c r="A2031" s="165" t="s">
        <v>6536</v>
      </c>
      <c r="C2031" s="165" t="s">
        <v>8444</v>
      </c>
      <c r="D2031" s="169" t="s">
        <v>3019</v>
      </c>
      <c r="E2031" s="169" t="s">
        <v>4874</v>
      </c>
      <c r="F2031" s="174">
        <v>19.7</v>
      </c>
      <c r="G2031" s="174">
        <v>-101.35</v>
      </c>
      <c r="H2031" s="74">
        <v>52.97</v>
      </c>
      <c r="I2031" s="74">
        <v>1.18</v>
      </c>
      <c r="J2031" s="74">
        <v>18.3</v>
      </c>
      <c r="K2031" s="74">
        <v>0.11</v>
      </c>
      <c r="L2031" s="74">
        <v>4.88</v>
      </c>
      <c r="M2031" s="74">
        <v>8.2100000000000009</v>
      </c>
      <c r="N2031" s="74">
        <v>4.1500000000000004</v>
      </c>
      <c r="O2031" s="74">
        <v>0.9</v>
      </c>
      <c r="P2031" s="74">
        <v>0</v>
      </c>
      <c r="Q2031" s="74">
        <v>0.3</v>
      </c>
      <c r="R2031" s="74">
        <v>2.7391304349999999</v>
      </c>
      <c r="S2031" s="74">
        <v>0</v>
      </c>
      <c r="T2031" s="74">
        <v>0</v>
      </c>
      <c r="U2031" s="74">
        <v>4.1086956520000002E-2</v>
      </c>
      <c r="V2031" s="74">
        <v>6.1964999999999986</v>
      </c>
      <c r="W2031" s="74">
        <v>1.2149998785</v>
      </c>
      <c r="X2031" s="74">
        <v>1104.2860000000001</v>
      </c>
      <c r="Y2031" s="74">
        <v>1410</v>
      </c>
      <c r="Z2031" s="74">
        <v>0.58164682448798566</v>
      </c>
      <c r="AA2031" s="74">
        <v>0.41835317551201429</v>
      </c>
      <c r="AB2031" s="74">
        <v>5.1362178646628784E-4</v>
      </c>
      <c r="AC2031" s="74">
        <v>5.1362178646628806E-4</v>
      </c>
      <c r="AD2031" t="s">
        <v>5810</v>
      </c>
    </row>
    <row r="2032" spans="1:30">
      <c r="A2032" s="165" t="s">
        <v>6537</v>
      </c>
      <c r="C2032" s="165" t="s">
        <v>8444</v>
      </c>
      <c r="D2032" s="169" t="s">
        <v>3019</v>
      </c>
      <c r="E2032" s="169" t="s">
        <v>4874</v>
      </c>
      <c r="F2032" s="174">
        <v>19.7</v>
      </c>
      <c r="G2032" s="174">
        <v>-101.35</v>
      </c>
      <c r="H2032" s="74">
        <v>52.19</v>
      </c>
      <c r="I2032" s="74">
        <v>1.18</v>
      </c>
      <c r="J2032" s="74">
        <v>18.54</v>
      </c>
      <c r="K2032" s="74">
        <v>0.12</v>
      </c>
      <c r="L2032" s="74">
        <v>4.54</v>
      </c>
      <c r="M2032" s="74">
        <v>8.18</v>
      </c>
      <c r="N2032" s="74">
        <v>3.92</v>
      </c>
      <c r="O2032" s="74">
        <v>0.88</v>
      </c>
      <c r="P2032" s="74">
        <v>0</v>
      </c>
      <c r="Q2032" s="74">
        <v>0.3</v>
      </c>
      <c r="R2032" s="74">
        <v>2.1274725270000001</v>
      </c>
      <c r="S2032" s="74">
        <v>0</v>
      </c>
      <c r="T2032" s="74">
        <v>0</v>
      </c>
      <c r="U2032" s="74">
        <v>4.1582417580000003E-2</v>
      </c>
      <c r="V2032" s="74">
        <v>5.8734999999999999</v>
      </c>
      <c r="W2032" s="74">
        <v>1.1516665515</v>
      </c>
      <c r="X2032" s="74">
        <v>1103.788</v>
      </c>
      <c r="Y2032" s="74">
        <v>1220</v>
      </c>
      <c r="Z2032" s="74">
        <v>0.45708131231830129</v>
      </c>
      <c r="AA2032" s="74">
        <v>0.54291868768169871</v>
      </c>
      <c r="AB2032" s="74">
        <v>7.2252725175427264E-4</v>
      </c>
      <c r="AC2032" s="74">
        <v>7.2252725175427264E-4</v>
      </c>
      <c r="AD2032" t="s">
        <v>5810</v>
      </c>
    </row>
    <row r="2033" spans="1:30">
      <c r="A2033" s="165" t="s">
        <v>6538</v>
      </c>
      <c r="C2033" s="165" t="s">
        <v>8444</v>
      </c>
      <c r="D2033" s="169" t="s">
        <v>3019</v>
      </c>
      <c r="E2033" s="169" t="s">
        <v>4874</v>
      </c>
      <c r="F2033" s="174">
        <v>19.7</v>
      </c>
      <c r="G2033" s="174">
        <v>-101.35</v>
      </c>
      <c r="H2033" s="74">
        <v>52.72</v>
      </c>
      <c r="I2033" s="74">
        <v>1.27</v>
      </c>
      <c r="J2033" s="74">
        <v>19.21</v>
      </c>
      <c r="K2033" s="74">
        <v>0.09</v>
      </c>
      <c r="L2033" s="74">
        <v>3.68</v>
      </c>
      <c r="M2033" s="74">
        <v>8.9600000000000009</v>
      </c>
      <c r="N2033" s="74">
        <v>3.76</v>
      </c>
      <c r="O2033" s="74">
        <v>0.94</v>
      </c>
      <c r="P2033" s="74">
        <v>0</v>
      </c>
      <c r="Q2033" s="74">
        <v>0.31</v>
      </c>
      <c r="R2033" s="74">
        <v>2.2999999999999998</v>
      </c>
      <c r="S2033" s="74">
        <v>0</v>
      </c>
      <c r="T2033" s="74">
        <v>0</v>
      </c>
      <c r="U2033" s="74">
        <v>5.3999999999999999E-2</v>
      </c>
      <c r="V2033" s="74">
        <v>5.5590000000000002</v>
      </c>
      <c r="W2033" s="74">
        <v>1.0899998909999999</v>
      </c>
      <c r="X2033" s="74">
        <v>1116.7360000000001</v>
      </c>
      <c r="Y2033" s="74">
        <v>1540</v>
      </c>
      <c r="Z2033" s="74">
        <v>0.42535337502438009</v>
      </c>
      <c r="AA2033" s="74">
        <v>0.5746466249756198</v>
      </c>
      <c r="AB2033" s="74">
        <v>1.5243861774460749E-4</v>
      </c>
      <c r="AC2033" s="74">
        <v>1.5243861774460749E-4</v>
      </c>
      <c r="AD2033" t="s">
        <v>5810</v>
      </c>
    </row>
    <row r="2034" spans="1:30">
      <c r="A2034" s="165" t="s">
        <v>4411</v>
      </c>
      <c r="C2034" s="165" t="s">
        <v>8444</v>
      </c>
      <c r="D2034" s="169" t="s">
        <v>3019</v>
      </c>
      <c r="E2034" s="169" t="s">
        <v>4411</v>
      </c>
      <c r="F2034" s="174">
        <v>19.899999999999999</v>
      </c>
      <c r="G2034" s="174">
        <v>-100.7</v>
      </c>
      <c r="H2034" s="74">
        <v>51.92</v>
      </c>
      <c r="I2034" s="74">
        <v>0.97</v>
      </c>
      <c r="J2034" s="74">
        <v>16.670000000000002</v>
      </c>
      <c r="K2034" s="74">
        <v>0.15</v>
      </c>
      <c r="L2034" s="74">
        <v>6.35</v>
      </c>
      <c r="M2034" s="74">
        <v>10.57</v>
      </c>
      <c r="N2034" s="74">
        <v>2.87</v>
      </c>
      <c r="O2034" s="74">
        <v>0.83</v>
      </c>
      <c r="P2034" s="74">
        <v>0</v>
      </c>
      <c r="Q2034" s="74">
        <v>0.1</v>
      </c>
      <c r="R2034" s="74">
        <v>5.023684211</v>
      </c>
      <c r="S2034" s="74">
        <v>0</v>
      </c>
      <c r="T2034" s="74">
        <v>0</v>
      </c>
      <c r="U2034" s="74">
        <v>0.27084210530000002</v>
      </c>
      <c r="V2034" s="74">
        <v>4.5389999999999997</v>
      </c>
      <c r="W2034" s="74">
        <v>0.88999991099999987</v>
      </c>
      <c r="X2034" s="74">
        <v>1143.462</v>
      </c>
      <c r="Y2034" s="74">
        <v>5310</v>
      </c>
      <c r="Z2034" s="74">
        <v>0.51000507067644074</v>
      </c>
      <c r="AA2034" s="74">
        <v>0.48999492932355909</v>
      </c>
      <c r="AB2034" s="74">
        <v>1.007045120433139E-3</v>
      </c>
      <c r="AC2034" s="74">
        <v>1.007045120433139E-3</v>
      </c>
      <c r="AD2034" t="s">
        <v>5810</v>
      </c>
    </row>
    <row r="2035" spans="1:30">
      <c r="A2035" s="165" t="s">
        <v>6539</v>
      </c>
      <c r="C2035" s="165" t="s">
        <v>8444</v>
      </c>
      <c r="D2035" s="169" t="s">
        <v>3019</v>
      </c>
      <c r="E2035" s="169" t="s">
        <v>4411</v>
      </c>
      <c r="F2035" s="174">
        <v>19.899999999999999</v>
      </c>
      <c r="G2035" s="174">
        <v>-100.7</v>
      </c>
      <c r="H2035" s="74">
        <v>52.29</v>
      </c>
      <c r="I2035" s="74">
        <v>0.68</v>
      </c>
      <c r="J2035" s="74">
        <v>17.22</v>
      </c>
      <c r="K2035" s="74">
        <v>0.09</v>
      </c>
      <c r="L2035" s="74">
        <v>5</v>
      </c>
      <c r="M2035" s="74">
        <v>10.98</v>
      </c>
      <c r="N2035" s="74">
        <v>3.22</v>
      </c>
      <c r="O2035" s="74">
        <v>0.89</v>
      </c>
      <c r="P2035" s="74">
        <v>0</v>
      </c>
      <c r="Q2035" s="74">
        <v>0.08</v>
      </c>
      <c r="R2035" s="74">
        <v>3.4675324679999999</v>
      </c>
      <c r="S2035" s="74">
        <v>0</v>
      </c>
      <c r="T2035" s="74">
        <v>0</v>
      </c>
      <c r="U2035" s="74">
        <v>0.19533766229999999</v>
      </c>
      <c r="V2035" s="74">
        <v>4.42</v>
      </c>
      <c r="W2035" s="74">
        <v>0.86666657999999996</v>
      </c>
      <c r="X2035" s="74">
        <v>1150.268</v>
      </c>
      <c r="Y2035" s="74">
        <v>3990</v>
      </c>
      <c r="Z2035" s="74">
        <v>0.36444725584136961</v>
      </c>
      <c r="AA2035" s="74">
        <v>0.6355527441586305</v>
      </c>
      <c r="AB2035" s="74">
        <v>3.5628350607605372E-4</v>
      </c>
      <c r="AC2035" s="74">
        <v>3.5628350607605361E-4</v>
      </c>
      <c r="AD2035" t="s">
        <v>5810</v>
      </c>
    </row>
    <row r="2036" spans="1:30">
      <c r="A2036" s="165" t="s">
        <v>6540</v>
      </c>
      <c r="C2036" s="165" t="s">
        <v>8444</v>
      </c>
      <c r="D2036" s="169" t="s">
        <v>3019</v>
      </c>
      <c r="E2036" s="169" t="s">
        <v>4411</v>
      </c>
      <c r="F2036" s="174">
        <v>19.899999999999999</v>
      </c>
      <c r="G2036" s="174">
        <v>-100.7</v>
      </c>
      <c r="H2036" s="74">
        <v>50.88</v>
      </c>
      <c r="I2036" s="74">
        <v>1.04</v>
      </c>
      <c r="J2036" s="74">
        <v>17.96</v>
      </c>
      <c r="K2036" s="74">
        <v>0.16</v>
      </c>
      <c r="L2036" s="74">
        <v>5.98</v>
      </c>
      <c r="M2036" s="74">
        <v>7.96</v>
      </c>
      <c r="N2036" s="74">
        <v>3.7</v>
      </c>
      <c r="O2036" s="74">
        <v>0.88</v>
      </c>
      <c r="P2036" s="74">
        <v>0</v>
      </c>
      <c r="Q2036" s="74">
        <v>0.2</v>
      </c>
      <c r="R2036" s="74">
        <v>4.0615384619999997</v>
      </c>
      <c r="S2036" s="74">
        <v>0</v>
      </c>
      <c r="T2036" s="74">
        <v>0</v>
      </c>
      <c r="U2036" s="74">
        <v>0.15762637360000001</v>
      </c>
      <c r="V2036" s="74">
        <v>6.681</v>
      </c>
      <c r="W2036" s="74">
        <v>1.3099998690000001</v>
      </c>
      <c r="X2036" s="74">
        <v>1100.136</v>
      </c>
      <c r="Y2036" s="74">
        <v>3590</v>
      </c>
      <c r="Z2036" s="74">
        <v>0.51615346361786496</v>
      </c>
      <c r="AA2036" s="74">
        <v>0.48384653638213498</v>
      </c>
      <c r="AB2036" s="74">
        <v>6.841946776081334E-4</v>
      </c>
      <c r="AC2036" s="74">
        <v>6.8419467760813329E-4</v>
      </c>
      <c r="AD2036" t="s">
        <v>5810</v>
      </c>
    </row>
    <row r="2037" spans="1:30">
      <c r="A2037" s="165" t="s">
        <v>6541</v>
      </c>
      <c r="C2037" s="165" t="s">
        <v>8444</v>
      </c>
      <c r="D2037" s="169" t="s">
        <v>3019</v>
      </c>
      <c r="E2037" s="169" t="s">
        <v>4411</v>
      </c>
      <c r="F2037" s="174">
        <v>19.899999999999999</v>
      </c>
      <c r="G2037" s="174">
        <v>-100.7</v>
      </c>
      <c r="H2037" s="74">
        <v>50.46</v>
      </c>
      <c r="I2037" s="74">
        <v>0.97</v>
      </c>
      <c r="J2037" s="74">
        <v>18</v>
      </c>
      <c r="K2037" s="74">
        <v>0.13</v>
      </c>
      <c r="L2037" s="74">
        <v>5.25</v>
      </c>
      <c r="M2037" s="74">
        <v>9.1199999999999992</v>
      </c>
      <c r="N2037" s="74">
        <v>3.43</v>
      </c>
      <c r="O2037" s="74">
        <v>0.77</v>
      </c>
      <c r="P2037" s="74">
        <v>0</v>
      </c>
      <c r="Q2037" s="74">
        <v>0.16</v>
      </c>
      <c r="R2037" s="74">
        <v>3.3</v>
      </c>
      <c r="S2037" s="74">
        <v>0</v>
      </c>
      <c r="T2037" s="74">
        <v>0</v>
      </c>
      <c r="U2037" s="74">
        <v>0.15061538460000001</v>
      </c>
      <c r="V2037" s="74">
        <v>7.2334999999999994</v>
      </c>
      <c r="W2037" s="74">
        <v>1.4183331914999999</v>
      </c>
      <c r="X2037" s="74">
        <v>1119.3920000000001</v>
      </c>
      <c r="Y2037" s="74">
        <v>3270</v>
      </c>
      <c r="Z2037" s="74">
        <v>0.42117101636771181</v>
      </c>
      <c r="AA2037" s="74">
        <v>0.57882898363228819</v>
      </c>
      <c r="AB2037" s="74">
        <v>5.1136040729852833E-4</v>
      </c>
      <c r="AC2037" s="74">
        <v>5.1136040729852844E-4</v>
      </c>
      <c r="AD2037" t="s">
        <v>5810</v>
      </c>
    </row>
    <row r="2038" spans="1:30">
      <c r="A2038" s="165" t="s">
        <v>6542</v>
      </c>
      <c r="C2038" s="165" t="s">
        <v>8444</v>
      </c>
      <c r="D2038" s="169" t="s">
        <v>3019</v>
      </c>
      <c r="E2038" s="169" t="s">
        <v>4411</v>
      </c>
      <c r="F2038" s="174">
        <v>19.899999999999999</v>
      </c>
      <c r="G2038" s="174">
        <v>-100.7</v>
      </c>
      <c r="H2038" s="74">
        <v>51.19</v>
      </c>
      <c r="I2038" s="74">
        <v>0.68</v>
      </c>
      <c r="J2038" s="74">
        <v>18.79</v>
      </c>
      <c r="K2038" s="74">
        <v>0.1</v>
      </c>
      <c r="L2038" s="74">
        <v>6.03</v>
      </c>
      <c r="M2038" s="74">
        <v>9.77</v>
      </c>
      <c r="N2038" s="74">
        <v>3.23</v>
      </c>
      <c r="O2038" s="74">
        <v>0.54</v>
      </c>
      <c r="P2038" s="74">
        <v>0</v>
      </c>
      <c r="Q2038" s="74">
        <v>0.1</v>
      </c>
      <c r="R2038" s="74">
        <v>4.788679245</v>
      </c>
      <c r="S2038" s="74">
        <v>0</v>
      </c>
      <c r="T2038" s="74">
        <v>0</v>
      </c>
      <c r="U2038" s="74">
        <v>0.26286792450000002</v>
      </c>
      <c r="V2038" s="74">
        <v>5.6185</v>
      </c>
      <c r="W2038" s="74">
        <v>1.1016665564999999</v>
      </c>
      <c r="X2038" s="74">
        <v>1130.182</v>
      </c>
      <c r="Y2038" s="74">
        <v>5330</v>
      </c>
      <c r="Z2038" s="74">
        <v>0.48999992596820641</v>
      </c>
      <c r="AA2038" s="74">
        <v>0.51000007403179359</v>
      </c>
      <c r="AB2038" s="74">
        <v>2.5049573597607381E-4</v>
      </c>
      <c r="AC2038" s="74">
        <v>2.5049573597607359E-4</v>
      </c>
      <c r="AD2038" t="s">
        <v>5810</v>
      </c>
    </row>
    <row r="2039" spans="1:30">
      <c r="A2039" s="165" t="s">
        <v>6543</v>
      </c>
      <c r="C2039" s="165" t="s">
        <v>8444</v>
      </c>
      <c r="D2039" s="169" t="s">
        <v>3019</v>
      </c>
      <c r="E2039" s="169" t="s">
        <v>4411</v>
      </c>
      <c r="F2039" s="174">
        <v>19.899999999999999</v>
      </c>
      <c r="G2039" s="174">
        <v>-100.7</v>
      </c>
      <c r="H2039" s="74">
        <v>50.83</v>
      </c>
      <c r="I2039" s="74">
        <v>0.65</v>
      </c>
      <c r="J2039" s="74">
        <v>18.88</v>
      </c>
      <c r="K2039" s="74">
        <v>0.12</v>
      </c>
      <c r="L2039" s="74">
        <v>6.18</v>
      </c>
      <c r="M2039" s="74">
        <v>9.89</v>
      </c>
      <c r="N2039" s="74">
        <v>2.95</v>
      </c>
      <c r="O2039" s="74">
        <v>0.55000000000000004</v>
      </c>
      <c r="P2039" s="74">
        <v>0</v>
      </c>
      <c r="Q2039" s="74">
        <v>0.1</v>
      </c>
      <c r="R2039" s="74">
        <v>3.2</v>
      </c>
      <c r="S2039" s="74">
        <v>0</v>
      </c>
      <c r="T2039" s="74">
        <v>0</v>
      </c>
      <c r="U2039" s="74">
        <v>0.2</v>
      </c>
      <c r="V2039" s="74">
        <v>5.7884999999999991</v>
      </c>
      <c r="W2039" s="74">
        <v>1.1349998864999999</v>
      </c>
      <c r="X2039" s="74">
        <v>1132.174</v>
      </c>
      <c r="Y2039" s="74">
        <v>4120</v>
      </c>
      <c r="Z2039" s="74">
        <v>0.34278203007877528</v>
      </c>
      <c r="AA2039" s="74">
        <v>0.65721796992122472</v>
      </c>
      <c r="AB2039" s="74">
        <v>5.2148181823029435E-4</v>
      </c>
      <c r="AC2039" s="74">
        <v>5.2148181823029414E-4</v>
      </c>
      <c r="AD2039" t="s">
        <v>5810</v>
      </c>
    </row>
    <row r="2040" spans="1:30">
      <c r="A2040" s="165" t="s">
        <v>6544</v>
      </c>
      <c r="C2040" s="165" t="s">
        <v>8444</v>
      </c>
      <c r="D2040" s="169" t="s">
        <v>3019</v>
      </c>
      <c r="E2040" s="169" t="s">
        <v>4411</v>
      </c>
      <c r="F2040" s="174">
        <v>19.899999999999999</v>
      </c>
      <c r="G2040" s="174">
        <v>-100.7</v>
      </c>
      <c r="H2040" s="74">
        <v>52.22</v>
      </c>
      <c r="I2040" s="74">
        <v>0.7</v>
      </c>
      <c r="J2040" s="74">
        <v>18.37</v>
      </c>
      <c r="K2040" s="74">
        <v>0.09</v>
      </c>
      <c r="L2040" s="74">
        <v>6.26</v>
      </c>
      <c r="M2040" s="74">
        <v>10</v>
      </c>
      <c r="N2040" s="74">
        <v>2.29</v>
      </c>
      <c r="O2040" s="74">
        <v>0.64</v>
      </c>
      <c r="P2040" s="74">
        <v>0</v>
      </c>
      <c r="Q2040" s="74">
        <v>0.09</v>
      </c>
      <c r="R2040" s="74">
        <v>2.9538461539999998</v>
      </c>
      <c r="S2040" s="74">
        <v>0</v>
      </c>
      <c r="T2040" s="74">
        <v>0</v>
      </c>
      <c r="U2040" s="74">
        <v>9.6492307690000001E-2</v>
      </c>
      <c r="V2040" s="74">
        <v>5.3719999999999999</v>
      </c>
      <c r="W2040" s="74">
        <v>1.0533332280000001</v>
      </c>
      <c r="X2040" s="74">
        <v>1134</v>
      </c>
      <c r="Y2040" s="74">
        <v>2470</v>
      </c>
      <c r="Z2040" s="74">
        <v>0.43936768924311992</v>
      </c>
      <c r="AA2040" s="74">
        <v>0.56063231075688014</v>
      </c>
      <c r="AB2040" s="74">
        <v>4.9293919532298095E-4</v>
      </c>
      <c r="AC2040" s="74">
        <v>4.9293919532298084E-4</v>
      </c>
      <c r="AD2040" t="s">
        <v>5810</v>
      </c>
    </row>
    <row r="2041" spans="1:30">
      <c r="A2041" s="165" t="s">
        <v>6545</v>
      </c>
      <c r="C2041" s="165" t="s">
        <v>8444</v>
      </c>
      <c r="D2041" s="169" t="s">
        <v>3019</v>
      </c>
      <c r="E2041" s="169" t="s">
        <v>4411</v>
      </c>
      <c r="F2041" s="174">
        <v>19.899999999999999</v>
      </c>
      <c r="G2041" s="174">
        <v>-100.7</v>
      </c>
      <c r="H2041" s="74">
        <v>51.47</v>
      </c>
      <c r="I2041" s="74">
        <v>0.97</v>
      </c>
      <c r="J2041" s="74">
        <v>18.38</v>
      </c>
      <c r="K2041" s="74">
        <v>0.14000000000000001</v>
      </c>
      <c r="L2041" s="74">
        <v>5.6</v>
      </c>
      <c r="M2041" s="74">
        <v>8.7799999999999994</v>
      </c>
      <c r="N2041" s="74">
        <v>3.27</v>
      </c>
      <c r="O2041" s="74">
        <v>0.65</v>
      </c>
      <c r="P2041" s="74">
        <v>0</v>
      </c>
      <c r="Q2041" s="74">
        <v>0.13</v>
      </c>
      <c r="R2041" s="74">
        <v>2.813432836</v>
      </c>
      <c r="S2041" s="74">
        <v>0</v>
      </c>
      <c r="T2041" s="74">
        <v>0</v>
      </c>
      <c r="U2041" s="74">
        <v>0.1154477612</v>
      </c>
      <c r="V2041" s="74">
        <v>6.7830000000000004</v>
      </c>
      <c r="W2041" s="74">
        <v>1.3299998669999999</v>
      </c>
      <c r="X2041" s="74">
        <v>1113.748</v>
      </c>
      <c r="Y2041" s="74">
        <v>2670</v>
      </c>
      <c r="Z2041" s="74">
        <v>0.38941396429946351</v>
      </c>
      <c r="AA2041" s="74">
        <v>0.61058603570053649</v>
      </c>
      <c r="AB2041" s="74">
        <v>1.002789912095955E-4</v>
      </c>
      <c r="AC2041" s="74">
        <v>1.002789912095955E-4</v>
      </c>
      <c r="AD2041" t="s">
        <v>5810</v>
      </c>
    </row>
    <row r="2042" spans="1:30">
      <c r="A2042" s="165" t="s">
        <v>6546</v>
      </c>
      <c r="C2042" s="165" t="s">
        <v>8444</v>
      </c>
      <c r="D2042" s="169" t="s">
        <v>3019</v>
      </c>
      <c r="E2042" s="169" t="s">
        <v>4411</v>
      </c>
      <c r="F2042" s="174">
        <v>19.899999999999999</v>
      </c>
      <c r="G2042" s="174">
        <v>-100.7</v>
      </c>
      <c r="H2042" s="74">
        <v>53.95</v>
      </c>
      <c r="I2042" s="74">
        <v>1.1100000000000001</v>
      </c>
      <c r="J2042" s="74">
        <v>18.079999999999998</v>
      </c>
      <c r="K2042" s="74">
        <v>0.12</v>
      </c>
      <c r="L2042" s="74">
        <v>5.0999999999999996</v>
      </c>
      <c r="M2042" s="74">
        <v>7.64</v>
      </c>
      <c r="N2042" s="74">
        <v>3.78</v>
      </c>
      <c r="O2042" s="74">
        <v>0.93</v>
      </c>
      <c r="P2042" s="74">
        <v>0</v>
      </c>
      <c r="Q2042" s="74">
        <v>0.22</v>
      </c>
      <c r="R2042" s="74">
        <v>2.4734042550000002</v>
      </c>
      <c r="S2042" s="74">
        <v>0</v>
      </c>
      <c r="T2042" s="74">
        <v>0</v>
      </c>
      <c r="U2042" s="74">
        <v>0.10289361700000001</v>
      </c>
      <c r="V2042" s="74">
        <v>6.069</v>
      </c>
      <c r="W2042" s="74">
        <v>1.1899998810000001</v>
      </c>
      <c r="X2042" s="74">
        <v>1094.8240000000001</v>
      </c>
      <c r="Y2042" s="74">
        <v>2330</v>
      </c>
      <c r="Z2042" s="74">
        <v>0.34220985426973588</v>
      </c>
      <c r="AA2042" s="74">
        <v>0.65779014573026406</v>
      </c>
      <c r="AB2042" s="74">
        <v>4.879605747676521E-4</v>
      </c>
      <c r="AC2042" s="74">
        <v>4.8796057476765221E-4</v>
      </c>
      <c r="AD2042" t="s">
        <v>5810</v>
      </c>
    </row>
    <row r="2043" spans="1:30">
      <c r="A2043" s="165" t="s">
        <v>6547</v>
      </c>
      <c r="C2043" s="165" t="s">
        <v>8444</v>
      </c>
      <c r="D2043" s="169" t="s">
        <v>3019</v>
      </c>
      <c r="E2043" s="169" t="s">
        <v>4411</v>
      </c>
      <c r="F2043" s="174">
        <v>19.899999999999999</v>
      </c>
      <c r="G2043" s="174">
        <v>-100.7</v>
      </c>
      <c r="H2043" s="74">
        <v>51.9</v>
      </c>
      <c r="I2043" s="74">
        <v>0.96</v>
      </c>
      <c r="J2043" s="74">
        <v>18.02</v>
      </c>
      <c r="K2043" s="74">
        <v>0.15</v>
      </c>
      <c r="L2043" s="74">
        <v>5.37</v>
      </c>
      <c r="M2043" s="74">
        <v>9.15</v>
      </c>
      <c r="N2043" s="74">
        <v>3.33</v>
      </c>
      <c r="O2043" s="74">
        <v>0.64</v>
      </c>
      <c r="P2043" s="74">
        <v>0</v>
      </c>
      <c r="Q2043" s="74">
        <v>0.14000000000000001</v>
      </c>
      <c r="R2043" s="74">
        <v>3.4909090909999998</v>
      </c>
      <c r="S2043" s="74">
        <v>0</v>
      </c>
      <c r="T2043" s="74">
        <v>0</v>
      </c>
      <c r="U2043" s="74">
        <v>0.14448484850000001</v>
      </c>
      <c r="V2043" s="74">
        <v>6.5110000000000001</v>
      </c>
      <c r="W2043" s="74">
        <v>1.276666539</v>
      </c>
      <c r="X2043" s="74">
        <v>1119.8900000000001</v>
      </c>
      <c r="Y2043" s="74">
        <v>3320</v>
      </c>
      <c r="Z2043" s="74">
        <v>0.444160599199596</v>
      </c>
      <c r="AA2043" s="74">
        <v>0.55583940080040406</v>
      </c>
      <c r="AB2043" s="74">
        <v>1.2402176502320991E-4</v>
      </c>
      <c r="AC2043" s="74">
        <v>1.2402176502320991E-4</v>
      </c>
      <c r="AD2043" t="s">
        <v>5810</v>
      </c>
    </row>
    <row r="2044" spans="1:30">
      <c r="A2044" s="165" t="s">
        <v>6548</v>
      </c>
      <c r="C2044" s="165" t="s">
        <v>8444</v>
      </c>
      <c r="D2044" s="169" t="s">
        <v>3019</v>
      </c>
      <c r="E2044" s="169" t="s">
        <v>4411</v>
      </c>
      <c r="F2044" s="174">
        <v>19.899999999999999</v>
      </c>
      <c r="G2044" s="174">
        <v>-100.7</v>
      </c>
      <c r="H2044" s="74">
        <v>50.22</v>
      </c>
      <c r="I2044" s="74">
        <v>0.99</v>
      </c>
      <c r="J2044" s="74">
        <v>18.559999999999999</v>
      </c>
      <c r="K2044" s="74">
        <v>0.19</v>
      </c>
      <c r="L2044" s="74">
        <v>5.57</v>
      </c>
      <c r="M2044" s="74">
        <v>8.69</v>
      </c>
      <c r="N2044" s="74">
        <v>3.33</v>
      </c>
      <c r="O2044" s="74">
        <v>0.63</v>
      </c>
      <c r="P2044" s="74">
        <v>0</v>
      </c>
      <c r="Q2044" s="74">
        <v>0.13</v>
      </c>
      <c r="R2044" s="74">
        <v>3.4892307690000002</v>
      </c>
      <c r="S2044" s="74">
        <v>0</v>
      </c>
      <c r="T2044" s="74">
        <v>0</v>
      </c>
      <c r="U2044" s="74">
        <v>0.1211538462</v>
      </c>
      <c r="V2044" s="74">
        <v>7.2759999999999998</v>
      </c>
      <c r="W2044" s="74">
        <v>1.426666524</v>
      </c>
      <c r="X2044" s="74">
        <v>1112.2539999999999</v>
      </c>
      <c r="Y2044" s="74">
        <v>2980</v>
      </c>
      <c r="Z2044" s="74">
        <v>0.49232067470096358</v>
      </c>
      <c r="AA2044" s="74">
        <v>0.50767932529903637</v>
      </c>
      <c r="AB2044" s="74">
        <v>8.0176325275725722E-4</v>
      </c>
      <c r="AC2044" s="74">
        <v>8.017632527572569E-4</v>
      </c>
      <c r="AD2044" t="s">
        <v>5810</v>
      </c>
    </row>
    <row r="2045" spans="1:30">
      <c r="A2045" s="165" t="s">
        <v>3179</v>
      </c>
      <c r="C2045" s="165" t="s">
        <v>8444</v>
      </c>
      <c r="D2045" s="169" t="s">
        <v>3019</v>
      </c>
      <c r="E2045" s="169" t="s">
        <v>3179</v>
      </c>
      <c r="F2045" s="174">
        <v>20.350000000000001</v>
      </c>
      <c r="G2045" s="174">
        <v>-101.2</v>
      </c>
      <c r="H2045" s="74">
        <v>46.07</v>
      </c>
      <c r="I2045" s="74">
        <v>3.26</v>
      </c>
      <c r="J2045" s="74">
        <v>18.45</v>
      </c>
      <c r="K2045" s="74">
        <v>0.14000000000000001</v>
      </c>
      <c r="L2045" s="74">
        <v>4.08</v>
      </c>
      <c r="M2045" s="74">
        <v>8.5299999999999994</v>
      </c>
      <c r="N2045" s="74">
        <v>4.2</v>
      </c>
      <c r="O2045" s="74">
        <v>1.86</v>
      </c>
      <c r="P2045" s="74">
        <v>0</v>
      </c>
      <c r="Q2045" s="74">
        <v>0.62</v>
      </c>
      <c r="R2045" s="74">
        <v>1.3213114749999999</v>
      </c>
      <c r="S2045" s="74">
        <v>0</v>
      </c>
      <c r="T2045" s="74">
        <v>0</v>
      </c>
      <c r="U2045" s="74">
        <v>0.31813114749999999</v>
      </c>
      <c r="V2045" s="74">
        <v>9.0269999999999992</v>
      </c>
      <c r="W2045" s="74">
        <v>1.769999823</v>
      </c>
      <c r="X2045" s="74">
        <v>1109.598</v>
      </c>
      <c r="Y2045" s="74">
        <v>3850</v>
      </c>
      <c r="Z2045" s="74">
        <v>0.101558211309128</v>
      </c>
      <c r="AA2045" s="74">
        <v>0.89844178869087199</v>
      </c>
      <c r="AB2045" s="74">
        <v>5.0253008596046341E-4</v>
      </c>
      <c r="AC2045" s="74">
        <v>5.0253008596046341E-4</v>
      </c>
      <c r="AD2045" t="s">
        <v>5810</v>
      </c>
    </row>
    <row r="2046" spans="1:30">
      <c r="A2046" s="165" t="s">
        <v>6549</v>
      </c>
      <c r="C2046" s="165" t="s">
        <v>8444</v>
      </c>
      <c r="D2046" s="169" t="s">
        <v>3019</v>
      </c>
      <c r="E2046" s="169" t="s">
        <v>3179</v>
      </c>
      <c r="F2046" s="174">
        <v>20.350000000000001</v>
      </c>
      <c r="G2046" s="174">
        <v>-101.2</v>
      </c>
      <c r="H2046" s="74">
        <v>46.47</v>
      </c>
      <c r="I2046" s="74">
        <v>3.53</v>
      </c>
      <c r="J2046" s="74">
        <v>18.53</v>
      </c>
      <c r="K2046" s="74">
        <v>0.18</v>
      </c>
      <c r="L2046" s="74">
        <v>3.99</v>
      </c>
      <c r="M2046" s="74">
        <v>8.6199999999999992</v>
      </c>
      <c r="N2046" s="74">
        <v>3.52</v>
      </c>
      <c r="O2046" s="74">
        <v>1.9</v>
      </c>
      <c r="P2046" s="74">
        <v>0</v>
      </c>
      <c r="Q2046" s="74">
        <v>0.64</v>
      </c>
      <c r="R2046" s="74">
        <v>1.4301075270000001</v>
      </c>
      <c r="S2046" s="74">
        <v>0</v>
      </c>
      <c r="T2046" s="74">
        <v>0</v>
      </c>
      <c r="U2046" s="74">
        <v>0.63844086020000002</v>
      </c>
      <c r="V2046" s="74">
        <v>8.9930000000000003</v>
      </c>
      <c r="W2046" s="74">
        <v>1.7633331569999999</v>
      </c>
      <c r="X2046" s="74">
        <v>1111.0920000000001</v>
      </c>
      <c r="Y2046" s="74">
        <v>7140</v>
      </c>
      <c r="Z2046" s="74">
        <v>7.8192399589575828E-2</v>
      </c>
      <c r="AA2046" s="74">
        <v>0.9218076004104242</v>
      </c>
      <c r="AB2046" s="74">
        <v>1.3654667191970631E-3</v>
      </c>
      <c r="AC2046" s="74">
        <v>1.3654667191970631E-3</v>
      </c>
      <c r="AD2046" t="s">
        <v>5810</v>
      </c>
    </row>
    <row r="2047" spans="1:30">
      <c r="A2047" s="165" t="s">
        <v>6550</v>
      </c>
      <c r="C2047" s="165" t="s">
        <v>8444</v>
      </c>
      <c r="D2047" s="169" t="s">
        <v>3019</v>
      </c>
      <c r="E2047" s="169" t="s">
        <v>3179</v>
      </c>
      <c r="F2047" s="174">
        <v>20.350000000000001</v>
      </c>
      <c r="G2047" s="174">
        <v>-101.2</v>
      </c>
      <c r="H2047" s="74">
        <v>45.81</v>
      </c>
      <c r="I2047" s="74">
        <v>3.28</v>
      </c>
      <c r="J2047" s="74">
        <v>19.18</v>
      </c>
      <c r="K2047" s="74">
        <v>0.17</v>
      </c>
      <c r="L2047" s="74">
        <v>4.18</v>
      </c>
      <c r="M2047" s="74">
        <v>8.7899999999999991</v>
      </c>
      <c r="N2047" s="74">
        <v>4.1100000000000003</v>
      </c>
      <c r="O2047" s="74">
        <v>1.78</v>
      </c>
      <c r="P2047" s="74">
        <v>0</v>
      </c>
      <c r="Q2047" s="74">
        <v>0.62</v>
      </c>
      <c r="R2047" s="74">
        <v>0.83274853800000004</v>
      </c>
      <c r="S2047" s="74">
        <v>0</v>
      </c>
      <c r="T2047" s="74">
        <v>0</v>
      </c>
      <c r="U2047" s="74">
        <v>9.8888888889999998E-2</v>
      </c>
      <c r="V2047" s="74">
        <v>8.3809999999999985</v>
      </c>
      <c r="W2047" s="74">
        <v>1.6433331689999999</v>
      </c>
      <c r="X2047" s="74">
        <v>1113.914</v>
      </c>
      <c r="Y2047" s="74">
        <v>1510</v>
      </c>
      <c r="Z2047" s="74">
        <v>9.6991742276346354E-2</v>
      </c>
      <c r="AA2047" s="74">
        <v>0.90300825772365367</v>
      </c>
      <c r="AB2047" s="74">
        <v>7.5689158488747557E-4</v>
      </c>
      <c r="AC2047" s="74">
        <v>7.5689158488747568E-4</v>
      </c>
      <c r="AD2047" t="s">
        <v>5810</v>
      </c>
    </row>
    <row r="2048" spans="1:30">
      <c r="A2048" s="165" t="s">
        <v>6551</v>
      </c>
      <c r="C2048" s="165" t="s">
        <v>8444</v>
      </c>
      <c r="D2048" s="169" t="s">
        <v>3019</v>
      </c>
      <c r="E2048" s="169" t="s">
        <v>3179</v>
      </c>
      <c r="F2048" s="174">
        <v>20.350000000000001</v>
      </c>
      <c r="G2048" s="174">
        <v>-101.2</v>
      </c>
      <c r="H2048" s="74">
        <v>46.55</v>
      </c>
      <c r="I2048" s="74">
        <v>3.34</v>
      </c>
      <c r="J2048" s="74">
        <v>18.899999999999999</v>
      </c>
      <c r="K2048" s="74">
        <v>0.2</v>
      </c>
      <c r="L2048" s="74">
        <v>4.0599999999999996</v>
      </c>
      <c r="M2048" s="74">
        <v>8.86</v>
      </c>
      <c r="N2048" s="74">
        <v>4.38</v>
      </c>
      <c r="O2048" s="74">
        <v>1.78</v>
      </c>
      <c r="P2048" s="74">
        <v>0</v>
      </c>
      <c r="Q2048" s="74">
        <v>0.57999999999999996</v>
      </c>
      <c r="R2048" s="74">
        <v>0.83764705900000003</v>
      </c>
      <c r="S2048" s="74">
        <v>0</v>
      </c>
      <c r="T2048" s="74">
        <v>0</v>
      </c>
      <c r="U2048" s="74">
        <v>0.20208235290000001</v>
      </c>
      <c r="V2048" s="74">
        <v>8.644499999999999</v>
      </c>
      <c r="W2048" s="74">
        <v>1.6949998305</v>
      </c>
      <c r="X2048" s="74">
        <v>1115.076</v>
      </c>
      <c r="Y2048" s="74">
        <v>2680</v>
      </c>
      <c r="Z2048" s="74">
        <v>5.9510530036391888E-2</v>
      </c>
      <c r="AA2048" s="74">
        <v>0.94048946996360816</v>
      </c>
      <c r="AB2048" s="74">
        <v>1.89429740083797E-4</v>
      </c>
      <c r="AC2048" s="74">
        <v>1.8942974008379689E-4</v>
      </c>
      <c r="AD2048" t="s">
        <v>5810</v>
      </c>
    </row>
    <row r="2049" spans="1:30">
      <c r="A2049" s="165" t="s">
        <v>6552</v>
      </c>
      <c r="C2049" s="165" t="s">
        <v>8444</v>
      </c>
      <c r="D2049" s="169" t="s">
        <v>3019</v>
      </c>
      <c r="E2049" s="169" t="s">
        <v>3179</v>
      </c>
      <c r="F2049" s="174">
        <v>20.350000000000001</v>
      </c>
      <c r="G2049" s="174">
        <v>-101.2</v>
      </c>
      <c r="H2049" s="74">
        <v>48.35</v>
      </c>
      <c r="I2049" s="74">
        <v>2.88</v>
      </c>
      <c r="J2049" s="74">
        <v>18.73</v>
      </c>
      <c r="K2049" s="74">
        <v>0.19</v>
      </c>
      <c r="L2049" s="74">
        <v>4.08</v>
      </c>
      <c r="M2049" s="74">
        <v>8.5399999999999991</v>
      </c>
      <c r="N2049" s="74">
        <v>4.28</v>
      </c>
      <c r="O2049" s="74">
        <v>1.85</v>
      </c>
      <c r="P2049" s="74">
        <v>0</v>
      </c>
      <c r="Q2049" s="74">
        <v>0.61</v>
      </c>
      <c r="R2049" s="74">
        <v>1.16954023</v>
      </c>
      <c r="S2049" s="74">
        <v>0</v>
      </c>
      <c r="T2049" s="74">
        <v>0</v>
      </c>
      <c r="U2049" s="74">
        <v>0.2200862069</v>
      </c>
      <c r="V2049" s="74">
        <v>8.1769999999999996</v>
      </c>
      <c r="W2049" s="74">
        <v>1.603333173</v>
      </c>
      <c r="X2049" s="74">
        <v>1109.7639999999999</v>
      </c>
      <c r="Y2049" s="74">
        <v>3170</v>
      </c>
      <c r="Z2049" s="74">
        <v>9.0371990633223334E-2</v>
      </c>
      <c r="AA2049" s="74">
        <v>0.90962800936677668</v>
      </c>
      <c r="AB2049" s="74">
        <v>3.9221956195172378E-4</v>
      </c>
      <c r="AC2049" s="74">
        <v>3.9221956195172367E-4</v>
      </c>
      <c r="AD2049" t="s">
        <v>5810</v>
      </c>
    </row>
    <row r="2050" spans="1:30">
      <c r="A2050" s="165" t="s">
        <v>6553</v>
      </c>
      <c r="C2050" s="165" t="s">
        <v>8444</v>
      </c>
      <c r="D2050" s="169" t="s">
        <v>3019</v>
      </c>
      <c r="E2050" s="169" t="s">
        <v>3179</v>
      </c>
      <c r="F2050" s="174">
        <v>20.350000000000001</v>
      </c>
      <c r="G2050" s="174">
        <v>-101.2</v>
      </c>
      <c r="H2050" s="74">
        <v>48.63</v>
      </c>
      <c r="I2050" s="74">
        <v>3.09</v>
      </c>
      <c r="J2050" s="74">
        <v>17.309999999999999</v>
      </c>
      <c r="K2050" s="74">
        <v>0.16</v>
      </c>
      <c r="L2050" s="74">
        <v>4.25</v>
      </c>
      <c r="M2050" s="74">
        <v>7.93</v>
      </c>
      <c r="N2050" s="74">
        <v>4.79</v>
      </c>
      <c r="O2050" s="74">
        <v>1.88</v>
      </c>
      <c r="P2050" s="74">
        <v>0</v>
      </c>
      <c r="Q2050" s="74">
        <v>0.61</v>
      </c>
      <c r="R2050" s="74">
        <v>1.1362637360000001</v>
      </c>
      <c r="S2050" s="74">
        <v>0</v>
      </c>
      <c r="T2050" s="74">
        <v>0</v>
      </c>
      <c r="U2050" s="74">
        <v>0.20246153850000001</v>
      </c>
      <c r="V2050" s="74">
        <v>8.9589999999999996</v>
      </c>
      <c r="W2050" s="74">
        <v>1.7566664910000001</v>
      </c>
      <c r="X2050" s="74">
        <v>1099.6379999999999</v>
      </c>
      <c r="Y2050" s="74">
        <v>2610</v>
      </c>
      <c r="Z2050" s="74">
        <v>9.8561435305367706E-2</v>
      </c>
      <c r="AA2050" s="74">
        <v>0.90143856469463235</v>
      </c>
      <c r="AB2050" s="74">
        <v>8.7006865995463401E-4</v>
      </c>
      <c r="AC2050" s="74">
        <v>8.700686599546339E-4</v>
      </c>
      <c r="AD2050" t="s">
        <v>5810</v>
      </c>
    </row>
    <row r="2051" spans="1:30">
      <c r="A2051" s="165" t="s">
        <v>6554</v>
      </c>
      <c r="C2051" s="165" t="s">
        <v>8444</v>
      </c>
      <c r="D2051" s="169" t="s">
        <v>3019</v>
      </c>
      <c r="E2051" s="169" t="s">
        <v>3179</v>
      </c>
      <c r="F2051" s="174">
        <v>20.350000000000001</v>
      </c>
      <c r="G2051" s="174">
        <v>-101.2</v>
      </c>
      <c r="H2051" s="74">
        <v>47.31</v>
      </c>
      <c r="I2051" s="74">
        <v>3.09</v>
      </c>
      <c r="J2051" s="74">
        <v>18.149999999999999</v>
      </c>
      <c r="K2051" s="74">
        <v>0.18</v>
      </c>
      <c r="L2051" s="74">
        <v>4.2300000000000004</v>
      </c>
      <c r="M2051" s="74">
        <v>8.43</v>
      </c>
      <c r="N2051" s="74">
        <v>4.24</v>
      </c>
      <c r="O2051" s="74">
        <v>1.92</v>
      </c>
      <c r="P2051" s="74">
        <v>0</v>
      </c>
      <c r="Q2051" s="74">
        <v>0.62</v>
      </c>
      <c r="R2051" s="74">
        <v>1.0322580649999999</v>
      </c>
      <c r="S2051" s="74">
        <v>0</v>
      </c>
      <c r="T2051" s="74">
        <v>0</v>
      </c>
      <c r="U2051" s="74">
        <v>0.21470967739999999</v>
      </c>
      <c r="V2051" s="74">
        <v>8.6359999999999992</v>
      </c>
      <c r="W2051" s="74">
        <v>1.693333164</v>
      </c>
      <c r="X2051" s="74">
        <v>1107.9380000000001</v>
      </c>
      <c r="Y2051" s="74">
        <v>2910</v>
      </c>
      <c r="Z2051" s="74">
        <v>7.9428274166406479E-2</v>
      </c>
      <c r="AA2051" s="74">
        <v>0.92057172583359348</v>
      </c>
      <c r="AB2051" s="74">
        <v>4.747962797175024E-4</v>
      </c>
      <c r="AC2051" s="74">
        <v>4.7479627971750273E-4</v>
      </c>
      <c r="AD2051" t="s">
        <v>5810</v>
      </c>
    </row>
    <row r="2052" spans="1:30">
      <c r="A2052" s="165" t="s">
        <v>6555</v>
      </c>
      <c r="C2052" s="165" t="s">
        <v>8444</v>
      </c>
      <c r="D2052" s="169" t="s">
        <v>3019</v>
      </c>
      <c r="E2052" s="169" t="s">
        <v>3179</v>
      </c>
      <c r="F2052" s="174">
        <v>20.350000000000001</v>
      </c>
      <c r="G2052" s="174">
        <v>-101.2</v>
      </c>
      <c r="H2052" s="74">
        <v>47.61</v>
      </c>
      <c r="I2052" s="74">
        <v>2.79</v>
      </c>
      <c r="J2052" s="74">
        <v>18.73</v>
      </c>
      <c r="K2052" s="74">
        <v>0.1</v>
      </c>
      <c r="L2052" s="74">
        <v>4.18</v>
      </c>
      <c r="M2052" s="74">
        <v>9.25</v>
      </c>
      <c r="N2052" s="74">
        <v>4.3099999999999996</v>
      </c>
      <c r="O2052" s="74">
        <v>1.96</v>
      </c>
      <c r="P2052" s="74">
        <v>0</v>
      </c>
      <c r="Q2052" s="74">
        <v>0.68</v>
      </c>
      <c r="R2052" s="74">
        <v>0.86153846199999995</v>
      </c>
      <c r="S2052" s="74">
        <v>0</v>
      </c>
      <c r="T2052" s="74">
        <v>0</v>
      </c>
      <c r="U2052" s="74">
        <v>0.2563076923</v>
      </c>
      <c r="V2052" s="74">
        <v>7.48</v>
      </c>
      <c r="W2052" s="74">
        <v>1.46666652</v>
      </c>
      <c r="X2052" s="74">
        <v>1121.55</v>
      </c>
      <c r="Y2052" s="74">
        <v>3430</v>
      </c>
      <c r="Z2052" s="74">
        <v>4.908853235212593E-2</v>
      </c>
      <c r="AA2052" s="74">
        <v>0.95091146764787404</v>
      </c>
      <c r="AB2052" s="74">
        <v>3.4853929688235949E-4</v>
      </c>
      <c r="AC2052" s="74">
        <v>3.4853929688235971E-4</v>
      </c>
      <c r="AD2052" t="s">
        <v>5810</v>
      </c>
    </row>
    <row r="2053" spans="1:30">
      <c r="A2053" s="165" t="s">
        <v>6556</v>
      </c>
      <c r="C2053" s="165" t="s">
        <v>8444</v>
      </c>
      <c r="D2053" s="169" t="s">
        <v>3019</v>
      </c>
      <c r="E2053" s="169" t="s">
        <v>3179</v>
      </c>
      <c r="F2053" s="174">
        <v>20.350000000000001</v>
      </c>
      <c r="G2053" s="174">
        <v>-101.2</v>
      </c>
      <c r="H2053" s="74">
        <v>47.77</v>
      </c>
      <c r="I2053" s="74">
        <v>2.73</v>
      </c>
      <c r="J2053" s="74">
        <v>18.920000000000002</v>
      </c>
      <c r="K2053" s="74">
        <v>0.14000000000000001</v>
      </c>
      <c r="L2053" s="74">
        <v>4.18</v>
      </c>
      <c r="M2053" s="74">
        <v>9.25</v>
      </c>
      <c r="N2053" s="74">
        <v>4.3899999999999997</v>
      </c>
      <c r="O2053" s="74">
        <v>1.91</v>
      </c>
      <c r="P2053" s="74">
        <v>0</v>
      </c>
      <c r="Q2053" s="74">
        <v>0.69</v>
      </c>
      <c r="R2053" s="74">
        <v>0.54261363600000001</v>
      </c>
      <c r="S2053" s="74">
        <v>0</v>
      </c>
      <c r="T2053" s="74">
        <v>0</v>
      </c>
      <c r="U2053" s="74">
        <v>0.23657954549999999</v>
      </c>
      <c r="V2053" s="74">
        <v>7.5989999999999993</v>
      </c>
      <c r="W2053" s="74">
        <v>1.4899998510000001</v>
      </c>
      <c r="X2053" s="74">
        <v>1121.55</v>
      </c>
      <c r="Y2053" s="74">
        <v>3270</v>
      </c>
      <c r="Z2053" s="74">
        <v>2.1898991871310652E-2</v>
      </c>
      <c r="AA2053" s="74">
        <v>0.97810100812868939</v>
      </c>
      <c r="AB2053" s="74">
        <v>7.0850672860794722E-4</v>
      </c>
      <c r="AC2053" s="74">
        <v>7.0850672860794733E-4</v>
      </c>
      <c r="AD2053" t="s">
        <v>5810</v>
      </c>
    </row>
    <row r="2054" spans="1:30">
      <c r="A2054" s="165" t="s">
        <v>6557</v>
      </c>
      <c r="C2054" s="165" t="s">
        <v>8444</v>
      </c>
      <c r="D2054" s="169" t="s">
        <v>3019</v>
      </c>
      <c r="E2054" s="169" t="s">
        <v>3179</v>
      </c>
      <c r="F2054" s="174">
        <v>20.350000000000001</v>
      </c>
      <c r="G2054" s="174">
        <v>-101.2</v>
      </c>
      <c r="H2054" s="74">
        <v>46.87</v>
      </c>
      <c r="I2054" s="74">
        <v>3.19</v>
      </c>
      <c r="J2054" s="74">
        <v>18.18</v>
      </c>
      <c r="K2054" s="74">
        <v>0.21</v>
      </c>
      <c r="L2054" s="74">
        <v>3.92</v>
      </c>
      <c r="M2054" s="74">
        <v>8.5</v>
      </c>
      <c r="N2054" s="74">
        <v>4.1900000000000004</v>
      </c>
      <c r="O2054" s="74">
        <v>1.84</v>
      </c>
      <c r="P2054" s="74">
        <v>0</v>
      </c>
      <c r="Q2054" s="74">
        <v>0.62</v>
      </c>
      <c r="R2054" s="74">
        <v>1.0222222219999999</v>
      </c>
      <c r="S2054" s="74">
        <v>0</v>
      </c>
      <c r="T2054" s="74">
        <v>0</v>
      </c>
      <c r="U2054" s="74">
        <v>0.2402222222</v>
      </c>
      <c r="V2054" s="74">
        <v>9.18</v>
      </c>
      <c r="W2054" s="74">
        <v>1.79999982</v>
      </c>
      <c r="X2054" s="74">
        <v>1109.0999999999999</v>
      </c>
      <c r="Y2054" s="74">
        <v>3180</v>
      </c>
      <c r="Z2054" s="74">
        <v>7.4408353441366537E-2</v>
      </c>
      <c r="AA2054" s="74">
        <v>0.92559164655863346</v>
      </c>
      <c r="AB2054" s="74">
        <v>2.7069977299508797E-4</v>
      </c>
      <c r="AC2054" s="74">
        <v>2.7069977299508797E-4</v>
      </c>
      <c r="AD2054" t="s">
        <v>5810</v>
      </c>
    </row>
    <row r="2055" spans="1:30">
      <c r="A2055" s="165" t="s">
        <v>6558</v>
      </c>
      <c r="C2055" s="165" t="s">
        <v>8444</v>
      </c>
      <c r="D2055" s="169" t="s">
        <v>3019</v>
      </c>
      <c r="E2055" s="169" t="s">
        <v>3179</v>
      </c>
      <c r="F2055" s="174">
        <v>20.350000000000001</v>
      </c>
      <c r="G2055" s="174">
        <v>-101.2</v>
      </c>
      <c r="H2055" s="74">
        <v>49.15</v>
      </c>
      <c r="I2055" s="74">
        <v>1.99</v>
      </c>
      <c r="J2055" s="74">
        <v>16.920000000000002</v>
      </c>
      <c r="K2055" s="74">
        <v>0.22</v>
      </c>
      <c r="L2055" s="74">
        <v>2.96</v>
      </c>
      <c r="M2055" s="74">
        <v>6.52</v>
      </c>
      <c r="N2055" s="74">
        <v>5.17</v>
      </c>
      <c r="O2055" s="74">
        <v>2.5099999999999998</v>
      </c>
      <c r="P2055" s="74">
        <v>0</v>
      </c>
      <c r="Q2055" s="74">
        <v>1.1000000000000001</v>
      </c>
      <c r="R2055" s="74">
        <v>0.39841269800000001</v>
      </c>
      <c r="S2055" s="74">
        <v>0</v>
      </c>
      <c r="T2055" s="74">
        <v>0</v>
      </c>
      <c r="U2055" s="74">
        <v>0.13546031750000001</v>
      </c>
      <c r="V2055" s="74">
        <v>10.939500000000001</v>
      </c>
      <c r="W2055" s="74">
        <v>2.1449997855</v>
      </c>
      <c r="X2055" s="74">
        <v>1076.232</v>
      </c>
      <c r="Y2055" s="74">
        <v>1890</v>
      </c>
      <c r="Z2055" s="74">
        <v>1.818238198060295E-2</v>
      </c>
      <c r="AA2055" s="74">
        <v>0.98181761801939704</v>
      </c>
      <c r="AB2055" s="74">
        <v>3.9197076391286271E-4</v>
      </c>
      <c r="AC2055" s="74">
        <v>3.9197076391286282E-4</v>
      </c>
      <c r="AD2055" t="s">
        <v>5810</v>
      </c>
    </row>
    <row r="2056" spans="1:30">
      <c r="A2056" s="165" t="s">
        <v>6559</v>
      </c>
      <c r="C2056" s="165" t="s">
        <v>8444</v>
      </c>
      <c r="D2056" s="169" t="s">
        <v>3019</v>
      </c>
      <c r="E2056" s="169" t="s">
        <v>3179</v>
      </c>
      <c r="F2056" s="174">
        <v>20.350000000000001</v>
      </c>
      <c r="G2056" s="174">
        <v>-101.2</v>
      </c>
      <c r="H2056" s="74">
        <v>47.3</v>
      </c>
      <c r="I2056" s="74">
        <v>3.04</v>
      </c>
      <c r="J2056" s="74">
        <v>17.41</v>
      </c>
      <c r="K2056" s="74">
        <v>0.21</v>
      </c>
      <c r="L2056" s="74">
        <v>3.77</v>
      </c>
      <c r="M2056" s="74">
        <v>7.54</v>
      </c>
      <c r="N2056" s="74">
        <v>4.76</v>
      </c>
      <c r="O2056" s="74">
        <v>2.37</v>
      </c>
      <c r="P2056" s="74">
        <v>0</v>
      </c>
      <c r="Q2056" s="74">
        <v>0.78</v>
      </c>
      <c r="R2056" s="74">
        <v>0.6</v>
      </c>
      <c r="S2056" s="74">
        <v>0</v>
      </c>
      <c r="T2056" s="74">
        <v>0</v>
      </c>
      <c r="U2056" s="74">
        <v>0.16300000000000001</v>
      </c>
      <c r="V2056" s="74">
        <v>10.1235</v>
      </c>
      <c r="W2056" s="74">
        <v>1.9849998015000001</v>
      </c>
      <c r="X2056" s="74">
        <v>1093.164</v>
      </c>
      <c r="Y2056" s="74">
        <v>2000</v>
      </c>
      <c r="Z2056" s="74">
        <v>3.9572268358077922E-2</v>
      </c>
      <c r="AA2056" s="74">
        <v>0.96042773164192208</v>
      </c>
      <c r="AB2056" s="74">
        <v>3.7200240725881648E-4</v>
      </c>
      <c r="AC2056" s="74">
        <v>3.7200240725881643E-4</v>
      </c>
      <c r="AD2056" t="s">
        <v>5810</v>
      </c>
    </row>
    <row r="2057" spans="1:30">
      <c r="A2057" s="165" t="s">
        <v>5056</v>
      </c>
      <c r="C2057" s="165" t="s">
        <v>8444</v>
      </c>
      <c r="D2057" s="169" t="s">
        <v>3019</v>
      </c>
      <c r="E2057" s="169" t="s">
        <v>5056</v>
      </c>
      <c r="F2057" s="174">
        <v>18.739999999999998</v>
      </c>
      <c r="G2057" s="174">
        <v>-99.2</v>
      </c>
      <c r="H2057" s="74">
        <v>52.4</v>
      </c>
      <c r="I2057" s="74">
        <v>0.94</v>
      </c>
      <c r="J2057" s="74">
        <v>15.7</v>
      </c>
      <c r="K2057" s="74">
        <v>7.0000000000000007E-2</v>
      </c>
      <c r="L2057" s="74">
        <v>7.65</v>
      </c>
      <c r="M2057" s="74">
        <v>7.94</v>
      </c>
      <c r="N2057" s="74">
        <v>3.23</v>
      </c>
      <c r="O2057" s="74">
        <v>1.24</v>
      </c>
      <c r="P2057" s="74">
        <v>0</v>
      </c>
      <c r="Q2057" s="74">
        <v>0.24</v>
      </c>
      <c r="R2057" s="74">
        <v>3</v>
      </c>
      <c r="S2057" s="74">
        <v>0</v>
      </c>
      <c r="T2057" s="74">
        <v>0</v>
      </c>
      <c r="U2057" s="74">
        <v>2.5000000000000001E-2</v>
      </c>
      <c r="V2057" s="74">
        <v>5.7119999999999997</v>
      </c>
      <c r="W2057" s="74">
        <v>1.1199998879999999</v>
      </c>
      <c r="X2057" s="74">
        <v>1099.8040000000001</v>
      </c>
      <c r="Y2057" s="74">
        <v>1200</v>
      </c>
      <c r="Z2057" s="74">
        <v>0.74293738533290299</v>
      </c>
      <c r="AA2057" s="74">
        <v>0.25706261466709701</v>
      </c>
      <c r="AB2057" s="74">
        <v>1.0022246858615289E-3</v>
      </c>
      <c r="AC2057" s="74">
        <v>1.00222468586153E-3</v>
      </c>
      <c r="AD2057" t="s">
        <v>5810</v>
      </c>
    </row>
    <row r="2058" spans="1:30">
      <c r="A2058" s="165" t="s">
        <v>4473</v>
      </c>
      <c r="C2058" s="165" t="s">
        <v>8444</v>
      </c>
      <c r="D2058" s="169" t="s">
        <v>3019</v>
      </c>
      <c r="E2058" s="169" t="s">
        <v>4473</v>
      </c>
      <c r="F2058" s="174">
        <v>18.88</v>
      </c>
      <c r="G2058" s="174">
        <v>-99.11</v>
      </c>
      <c r="H2058" s="74">
        <v>50.4</v>
      </c>
      <c r="I2058" s="74">
        <v>1.05</v>
      </c>
      <c r="J2058" s="74">
        <v>16.8</v>
      </c>
      <c r="K2058" s="74">
        <v>0.09</v>
      </c>
      <c r="L2058" s="74">
        <v>6.54</v>
      </c>
      <c r="M2058" s="74">
        <v>8.64</v>
      </c>
      <c r="N2058" s="74">
        <v>3.77</v>
      </c>
      <c r="O2058" s="74">
        <v>0.84</v>
      </c>
      <c r="P2058" s="74">
        <v>0</v>
      </c>
      <c r="Q2058" s="74">
        <v>0.2</v>
      </c>
      <c r="R2058" s="74">
        <v>3.6</v>
      </c>
      <c r="S2058" s="74">
        <v>0</v>
      </c>
      <c r="T2058" s="74">
        <v>0</v>
      </c>
      <c r="U2058" s="74">
        <v>9.6000000000000002E-2</v>
      </c>
      <c r="V2058" s="74">
        <v>5.2275</v>
      </c>
      <c r="W2058" s="74">
        <v>1.0249998975000001</v>
      </c>
      <c r="X2058" s="74">
        <v>1111.424</v>
      </c>
      <c r="Y2058" s="74">
        <v>2490</v>
      </c>
      <c r="Z2058" s="74">
        <v>0.55064564020209994</v>
      </c>
      <c r="AA2058" s="74">
        <v>0.44935435979790012</v>
      </c>
      <c r="AB2058" s="74">
        <v>8.9104810944483836E-4</v>
      </c>
      <c r="AC2058" s="74">
        <v>8.910481094448376E-4</v>
      </c>
      <c r="AD2058" t="s">
        <v>5810</v>
      </c>
    </row>
    <row r="2059" spans="1:30">
      <c r="A2059" s="165" t="s">
        <v>3108</v>
      </c>
      <c r="C2059" s="165" t="s">
        <v>8444</v>
      </c>
      <c r="D2059" s="169" t="s">
        <v>3019</v>
      </c>
      <c r="E2059" s="169" t="s">
        <v>3108</v>
      </c>
      <c r="F2059" s="174">
        <v>19.13</v>
      </c>
      <c r="G2059" s="174">
        <v>-99.28</v>
      </c>
      <c r="H2059" s="74">
        <v>45.4</v>
      </c>
      <c r="I2059" s="74">
        <v>1.1399999999999999</v>
      </c>
      <c r="J2059" s="74">
        <v>14.1</v>
      </c>
      <c r="K2059" s="74">
        <v>0.1</v>
      </c>
      <c r="L2059" s="74">
        <v>9.35</v>
      </c>
      <c r="M2059" s="74">
        <v>10.78</v>
      </c>
      <c r="N2059" s="74">
        <v>3.18</v>
      </c>
      <c r="O2059" s="74">
        <v>1.7</v>
      </c>
      <c r="P2059" s="74">
        <v>0</v>
      </c>
      <c r="Q2059" s="74">
        <v>0.54</v>
      </c>
      <c r="R2059" s="74">
        <v>5.2</v>
      </c>
      <c r="S2059" s="74">
        <v>0</v>
      </c>
      <c r="T2059" s="74">
        <v>0</v>
      </c>
      <c r="U2059" s="74">
        <v>0.21199999999999999</v>
      </c>
      <c r="V2059" s="74">
        <v>6.1284999999999998</v>
      </c>
      <c r="W2059" s="74">
        <v>1.2016665465</v>
      </c>
      <c r="X2059" s="74">
        <v>1146.9480000000001</v>
      </c>
      <c r="Y2059" s="74">
        <v>3650</v>
      </c>
      <c r="Z2059" s="74">
        <v>0.69120030671910093</v>
      </c>
      <c r="AA2059" s="74">
        <v>0.30879969328089912</v>
      </c>
      <c r="AB2059" s="74">
        <v>8.9226056578436974E-4</v>
      </c>
      <c r="AC2059" s="74">
        <v>8.9226056578436985E-4</v>
      </c>
      <c r="AD2059" t="s">
        <v>5810</v>
      </c>
    </row>
    <row r="2060" spans="1:30">
      <c r="A2060" s="165" t="s">
        <v>6560</v>
      </c>
      <c r="C2060" s="165" t="s">
        <v>8444</v>
      </c>
      <c r="D2060" s="169" t="s">
        <v>3019</v>
      </c>
      <c r="E2060" s="169" t="s">
        <v>3108</v>
      </c>
      <c r="F2060" s="174">
        <v>18.95</v>
      </c>
      <c r="G2060" s="174">
        <v>-99.08</v>
      </c>
      <c r="H2060" s="74">
        <v>51.8</v>
      </c>
      <c r="I2060" s="74">
        <v>1.73</v>
      </c>
      <c r="J2060" s="74">
        <v>17.100000000000001</v>
      </c>
      <c r="K2060" s="74">
        <v>0.1</v>
      </c>
      <c r="L2060" s="74">
        <v>5.86</v>
      </c>
      <c r="M2060" s="74">
        <v>8.5500000000000007</v>
      </c>
      <c r="N2060" s="74">
        <v>4.08</v>
      </c>
      <c r="O2060" s="74">
        <v>1.1299999999999999</v>
      </c>
      <c r="P2060" s="74">
        <v>0</v>
      </c>
      <c r="Q2060" s="74">
        <v>0.45</v>
      </c>
      <c r="R2060" s="74">
        <v>3.2</v>
      </c>
      <c r="S2060" s="74">
        <v>0</v>
      </c>
      <c r="T2060" s="74">
        <v>0</v>
      </c>
      <c r="U2060" s="74">
        <v>0.18</v>
      </c>
      <c r="V2060" s="74">
        <v>4.8789999999999996</v>
      </c>
      <c r="W2060" s="74">
        <v>0.95666657099999997</v>
      </c>
      <c r="X2060" s="74">
        <v>1109.93</v>
      </c>
      <c r="Y2060" s="74">
        <v>3430</v>
      </c>
      <c r="Z2060" s="74">
        <v>0.37577934017089337</v>
      </c>
      <c r="AA2060" s="74">
        <v>0.62422065982910657</v>
      </c>
      <c r="AB2060" s="74">
        <v>6.3335107103415955E-4</v>
      </c>
      <c r="AC2060" s="74">
        <v>6.3335107103415966E-4</v>
      </c>
      <c r="AD2060" t="s">
        <v>5810</v>
      </c>
    </row>
    <row r="2061" spans="1:30">
      <c r="A2061" s="165" t="s">
        <v>6561</v>
      </c>
      <c r="C2061" s="165" t="s">
        <v>8444</v>
      </c>
      <c r="D2061" s="169" t="s">
        <v>3019</v>
      </c>
      <c r="E2061" s="169" t="s">
        <v>3108</v>
      </c>
      <c r="F2061" s="174">
        <v>18.95</v>
      </c>
      <c r="G2061" s="174">
        <v>-99.08</v>
      </c>
      <c r="H2061" s="74">
        <v>52</v>
      </c>
      <c r="I2061" s="74">
        <v>1.76</v>
      </c>
      <c r="J2061" s="74">
        <v>16.600000000000001</v>
      </c>
      <c r="K2061" s="74">
        <v>0.09</v>
      </c>
      <c r="L2061" s="74">
        <v>6.19</v>
      </c>
      <c r="M2061" s="74">
        <v>8.75</v>
      </c>
      <c r="N2061" s="74">
        <v>4.03</v>
      </c>
      <c r="O2061" s="74">
        <v>0.96</v>
      </c>
      <c r="P2061" s="74">
        <v>0</v>
      </c>
      <c r="Q2061" s="74">
        <v>0.4</v>
      </c>
      <c r="R2061" s="74">
        <v>3.2</v>
      </c>
      <c r="S2061" s="74">
        <v>0</v>
      </c>
      <c r="T2061" s="74">
        <v>0</v>
      </c>
      <c r="U2061" s="74">
        <v>0.14299999999999999</v>
      </c>
      <c r="V2061" s="74">
        <v>4.9384999999999986</v>
      </c>
      <c r="W2061" s="74">
        <v>0.96833323649999992</v>
      </c>
      <c r="X2061" s="74">
        <v>1113.25</v>
      </c>
      <c r="Y2061" s="74">
        <v>2930</v>
      </c>
      <c r="Z2061" s="74">
        <v>0.4204850697080792</v>
      </c>
      <c r="AA2061" s="74">
        <v>0.5795149302919208</v>
      </c>
      <c r="AB2061" s="74">
        <v>7.5562530503055984E-4</v>
      </c>
      <c r="AC2061" s="74">
        <v>7.5562530503055962E-4</v>
      </c>
      <c r="AD2061" t="s">
        <v>5810</v>
      </c>
    </row>
    <row r="2062" spans="1:30">
      <c r="A2062" s="165" t="s">
        <v>6562</v>
      </c>
      <c r="C2062" s="165" t="s">
        <v>8444</v>
      </c>
      <c r="D2062" s="169" t="s">
        <v>3019</v>
      </c>
      <c r="E2062" s="169" t="s">
        <v>3108</v>
      </c>
      <c r="F2062" s="174">
        <v>19.25</v>
      </c>
      <c r="G2062" s="174">
        <v>-99.22</v>
      </c>
      <c r="H2062" s="74">
        <v>51.7</v>
      </c>
      <c r="I2062" s="74">
        <v>1.87</v>
      </c>
      <c r="J2062" s="74">
        <v>16.5</v>
      </c>
      <c r="K2062" s="74">
        <v>0.11</v>
      </c>
      <c r="L2062" s="74">
        <v>6.21</v>
      </c>
      <c r="M2062" s="74">
        <v>8.06</v>
      </c>
      <c r="N2062" s="74">
        <v>3.89</v>
      </c>
      <c r="O2062" s="74">
        <v>1.28</v>
      </c>
      <c r="P2062" s="74">
        <v>0</v>
      </c>
      <c r="Q2062" s="74">
        <v>0.73</v>
      </c>
      <c r="R2062" s="74">
        <v>1.3</v>
      </c>
      <c r="S2062" s="74">
        <v>0</v>
      </c>
      <c r="T2062" s="74">
        <v>0</v>
      </c>
      <c r="U2062" s="74">
        <v>3.6999999999999998E-2</v>
      </c>
      <c r="V2062" s="74">
        <v>6.2389999999999999</v>
      </c>
      <c r="W2062" s="74">
        <v>1.2233332109999999</v>
      </c>
      <c r="X2062" s="74">
        <v>1101.796</v>
      </c>
      <c r="Y2062" s="74">
        <v>800</v>
      </c>
      <c r="Z2062" s="74">
        <v>0.30996665438405219</v>
      </c>
      <c r="AA2062" s="74">
        <v>0.69003334561594787</v>
      </c>
      <c r="AB2062" s="74">
        <v>2.3465270014975931E-4</v>
      </c>
      <c r="AC2062" s="74">
        <v>2.346527001497592E-4</v>
      </c>
      <c r="AD2062" t="s">
        <v>5810</v>
      </c>
    </row>
    <row r="2063" spans="1:30">
      <c r="A2063" s="165" t="s">
        <v>4068</v>
      </c>
      <c r="C2063" s="165" t="s">
        <v>8444</v>
      </c>
      <c r="D2063" s="169" t="s">
        <v>3577</v>
      </c>
      <c r="E2063" s="169" t="s">
        <v>4068</v>
      </c>
      <c r="F2063" s="174">
        <v>-16.23456667</v>
      </c>
      <c r="G2063" s="174">
        <v>-173.94225</v>
      </c>
      <c r="H2063" s="74">
        <v>51.91</v>
      </c>
      <c r="I2063" s="74">
        <v>0.59</v>
      </c>
      <c r="J2063" s="74">
        <v>17.77</v>
      </c>
      <c r="K2063" s="74">
        <v>0.15</v>
      </c>
      <c r="L2063" s="74">
        <v>2.33</v>
      </c>
      <c r="M2063" s="74">
        <v>13.83</v>
      </c>
      <c r="N2063" s="74">
        <v>1.06</v>
      </c>
      <c r="O2063" s="74">
        <v>0.77</v>
      </c>
      <c r="P2063" s="74">
        <v>0</v>
      </c>
      <c r="Q2063" s="74">
        <v>0.19</v>
      </c>
      <c r="R2063" s="74">
        <v>3.0449779590000001</v>
      </c>
      <c r="S2063" s="74">
        <v>0</v>
      </c>
      <c r="T2063" s="74">
        <v>0</v>
      </c>
      <c r="U2063" s="74">
        <v>9.2999999999999992E-3</v>
      </c>
      <c r="V2063" s="74">
        <v>6.7404999999999999</v>
      </c>
      <c r="W2063" s="74">
        <v>1.3216665345</v>
      </c>
      <c r="X2063" s="74">
        <v>1197.578</v>
      </c>
      <c r="Y2063" s="74">
        <v>1060</v>
      </c>
      <c r="Z2063" s="74">
        <v>0.85891619057740987</v>
      </c>
      <c r="AA2063" s="74">
        <v>0.14108380942259011</v>
      </c>
      <c r="AB2063" s="74">
        <v>1.2163397668394881E-3</v>
      </c>
      <c r="AC2063" s="74">
        <v>1.2163397668394881E-3</v>
      </c>
      <c r="AD2063" t="s">
        <v>5810</v>
      </c>
    </row>
    <row r="2064" spans="1:30">
      <c r="A2064" s="165" t="s">
        <v>6563</v>
      </c>
      <c r="C2064" s="165" t="s">
        <v>8444</v>
      </c>
      <c r="D2064" s="169" t="s">
        <v>3577</v>
      </c>
      <c r="E2064" s="169" t="s">
        <v>4068</v>
      </c>
      <c r="F2064" s="174">
        <v>-16.23456667</v>
      </c>
      <c r="G2064" s="174">
        <v>-173.94225</v>
      </c>
      <c r="H2064" s="74">
        <v>55.13</v>
      </c>
      <c r="I2064" s="74">
        <v>0.55000000000000004</v>
      </c>
      <c r="J2064" s="74">
        <v>16</v>
      </c>
      <c r="K2064" s="74">
        <v>0.19</v>
      </c>
      <c r="L2064" s="74">
        <v>5.22</v>
      </c>
      <c r="M2064" s="74">
        <v>10.96</v>
      </c>
      <c r="N2064" s="74">
        <v>1.44</v>
      </c>
      <c r="O2064" s="74">
        <v>0.85</v>
      </c>
      <c r="P2064" s="74">
        <v>0</v>
      </c>
      <c r="Q2064" s="74">
        <v>0.2</v>
      </c>
      <c r="R2064" s="74">
        <v>1.1200000000000001</v>
      </c>
      <c r="S2064" s="74">
        <v>0</v>
      </c>
      <c r="T2064" s="74">
        <v>0</v>
      </c>
      <c r="U2064" s="74">
        <v>2.9999999999999997E-4</v>
      </c>
      <c r="V2064" s="74">
        <v>7.6584999999999992</v>
      </c>
      <c r="W2064" s="74">
        <v>1.5016665165</v>
      </c>
      <c r="X2064" s="74">
        <v>1149.9359999999999</v>
      </c>
      <c r="Y2064" s="74">
        <v>160</v>
      </c>
      <c r="Z2064" s="74">
        <v>0.99275086875128793</v>
      </c>
      <c r="AA2064" s="74">
        <v>7.2491312487120482E-3</v>
      </c>
      <c r="AB2064" s="74">
        <v>1.308920800383899E-2</v>
      </c>
      <c r="AC2064" s="74">
        <v>1.308920800383899E-2</v>
      </c>
      <c r="AD2064" t="s">
        <v>5810</v>
      </c>
    </row>
    <row r="2065" spans="1:30">
      <c r="A2065" s="165" t="s">
        <v>6564</v>
      </c>
      <c r="C2065" s="165" t="s">
        <v>8444</v>
      </c>
      <c r="D2065" s="169" t="s">
        <v>3577</v>
      </c>
      <c r="E2065" s="169" t="s">
        <v>4068</v>
      </c>
      <c r="F2065" s="174">
        <v>-16.23456667</v>
      </c>
      <c r="G2065" s="174">
        <v>-173.94225</v>
      </c>
      <c r="H2065" s="74">
        <v>53.83</v>
      </c>
      <c r="I2065" s="74">
        <v>0.5</v>
      </c>
      <c r="J2065" s="74">
        <v>15.01</v>
      </c>
      <c r="K2065" s="74">
        <v>0.1</v>
      </c>
      <c r="L2065" s="74">
        <v>2.8</v>
      </c>
      <c r="M2065" s="74">
        <v>16.059999999999999</v>
      </c>
      <c r="N2065" s="74">
        <v>1.1299999999999999</v>
      </c>
      <c r="O2065" s="74">
        <v>0.8</v>
      </c>
      <c r="P2065" s="74">
        <v>0</v>
      </c>
      <c r="Q2065" s="74">
        <v>0.11</v>
      </c>
      <c r="R2065" s="74">
        <v>3.44</v>
      </c>
      <c r="S2065" s="74">
        <v>0</v>
      </c>
      <c r="T2065" s="74">
        <v>0</v>
      </c>
      <c r="U2065" s="74">
        <v>1.7399999999999999E-2</v>
      </c>
      <c r="V2065" s="74">
        <v>4.5644999999999998</v>
      </c>
      <c r="W2065" s="74">
        <v>0.89499991049999994</v>
      </c>
      <c r="X2065" s="74">
        <v>1234.596</v>
      </c>
      <c r="Y2065" s="74">
        <v>1320</v>
      </c>
      <c r="Z2065" s="74">
        <v>0.79713631803947305</v>
      </c>
      <c r="AA2065" s="74">
        <v>0.20286368196052701</v>
      </c>
      <c r="AB2065" s="74">
        <v>9.4767337218677826E-4</v>
      </c>
      <c r="AC2065" s="74">
        <v>9.4767337218677847E-4</v>
      </c>
      <c r="AD2065" t="s">
        <v>5810</v>
      </c>
    </row>
    <row r="2066" spans="1:30">
      <c r="A2066" s="165" t="s">
        <v>6565</v>
      </c>
      <c r="C2066" s="165" t="s">
        <v>8444</v>
      </c>
      <c r="D2066" s="169" t="s">
        <v>3577</v>
      </c>
      <c r="E2066" s="169" t="s">
        <v>4068</v>
      </c>
      <c r="F2066" s="174">
        <v>-16.23456667</v>
      </c>
      <c r="G2066" s="174">
        <v>-173.94225</v>
      </c>
      <c r="H2066" s="74">
        <v>51.69</v>
      </c>
      <c r="I2066" s="74">
        <v>0.64</v>
      </c>
      <c r="J2066" s="74">
        <v>16.760000000000002</v>
      </c>
      <c r="K2066" s="74">
        <v>0.16</v>
      </c>
      <c r="L2066" s="74">
        <v>2.46</v>
      </c>
      <c r="M2066" s="74">
        <v>13.29</v>
      </c>
      <c r="N2066" s="74">
        <v>0.97</v>
      </c>
      <c r="O2066" s="74">
        <v>0.71</v>
      </c>
      <c r="P2066" s="74">
        <v>0</v>
      </c>
      <c r="Q2066" s="74">
        <v>0.13</v>
      </c>
      <c r="R2066" s="74">
        <v>4.0999999999999996</v>
      </c>
      <c r="S2066" s="74">
        <v>0</v>
      </c>
      <c r="T2066" s="74">
        <v>0</v>
      </c>
      <c r="U2066" s="74">
        <v>1.0200000000000001E-2</v>
      </c>
      <c r="V2066" s="74">
        <v>6.9019999999999992</v>
      </c>
      <c r="W2066" s="74">
        <v>1.3533331980000001</v>
      </c>
      <c r="X2066" s="74">
        <v>1188.614</v>
      </c>
      <c r="Y2066" s="74">
        <v>1590</v>
      </c>
      <c r="Z2066" s="74">
        <v>0.91283104558681816</v>
      </c>
      <c r="AA2066" s="74">
        <v>8.7168954413181871E-2</v>
      </c>
      <c r="AB2066" s="74">
        <v>1.5056180151765449E-3</v>
      </c>
      <c r="AC2066" s="74">
        <v>1.5056180151765441E-3</v>
      </c>
      <c r="AD2066" t="s">
        <v>5810</v>
      </c>
    </row>
    <row r="2067" spans="1:30">
      <c r="A2067" s="165" t="s">
        <v>6566</v>
      </c>
      <c r="C2067" s="165" t="s">
        <v>8444</v>
      </c>
      <c r="D2067" s="169" t="s">
        <v>3577</v>
      </c>
      <c r="E2067" s="169" t="s">
        <v>4068</v>
      </c>
      <c r="F2067" s="174">
        <v>-16.23456667</v>
      </c>
      <c r="G2067" s="174">
        <v>-173.94225</v>
      </c>
      <c r="H2067" s="74">
        <v>51.05</v>
      </c>
      <c r="I2067" s="74">
        <v>0.53</v>
      </c>
      <c r="J2067" s="74">
        <v>16.79</v>
      </c>
      <c r="K2067" s="74">
        <v>0.18</v>
      </c>
      <c r="L2067" s="74">
        <v>4.17</v>
      </c>
      <c r="M2067" s="74">
        <v>14.32</v>
      </c>
      <c r="N2067" s="74">
        <v>1.06</v>
      </c>
      <c r="O2067" s="74">
        <v>0.73</v>
      </c>
      <c r="P2067" s="74">
        <v>0</v>
      </c>
      <c r="Q2067" s="74">
        <v>0.15</v>
      </c>
      <c r="R2067" s="74">
        <v>2.4</v>
      </c>
      <c r="S2067" s="74">
        <v>0</v>
      </c>
      <c r="T2067" s="74">
        <v>0</v>
      </c>
      <c r="U2067" s="74">
        <v>1.7100000000000001E-2</v>
      </c>
      <c r="V2067" s="74">
        <v>7.5650000000000004</v>
      </c>
      <c r="W2067" s="74">
        <v>1.483333185</v>
      </c>
      <c r="X2067" s="74">
        <v>1205.712</v>
      </c>
      <c r="Y2067" s="74">
        <v>950</v>
      </c>
      <c r="Z2067" s="74">
        <v>0.70269022608226817</v>
      </c>
      <c r="AA2067" s="74">
        <v>0.29730977391773189</v>
      </c>
      <c r="AB2067" s="74">
        <v>2.3745330927501171E-4</v>
      </c>
      <c r="AC2067" s="74">
        <v>2.3745330927501179E-4</v>
      </c>
      <c r="AD2067" t="s">
        <v>5810</v>
      </c>
    </row>
    <row r="2068" spans="1:30">
      <c r="A2068" s="165" t="s">
        <v>6567</v>
      </c>
      <c r="C2068" s="165" t="s">
        <v>8444</v>
      </c>
      <c r="D2068" s="169" t="s">
        <v>3577</v>
      </c>
      <c r="E2068" s="169" t="s">
        <v>4068</v>
      </c>
      <c r="F2068" s="174">
        <v>-16.23456667</v>
      </c>
      <c r="G2068" s="174">
        <v>-173.94225</v>
      </c>
      <c r="H2068" s="74">
        <v>51.17</v>
      </c>
      <c r="I2068" s="74">
        <v>0.46</v>
      </c>
      <c r="J2068" s="74">
        <v>16.21</v>
      </c>
      <c r="K2068" s="74">
        <v>0.12</v>
      </c>
      <c r="L2068" s="74">
        <v>3.42</v>
      </c>
      <c r="M2068" s="74">
        <v>13.57</v>
      </c>
      <c r="N2068" s="74">
        <v>1.1200000000000001</v>
      </c>
      <c r="O2068" s="74">
        <v>0.72</v>
      </c>
      <c r="P2068" s="74">
        <v>0</v>
      </c>
      <c r="Q2068" s="74">
        <v>0.18</v>
      </c>
      <c r="R2068" s="74">
        <v>3.87</v>
      </c>
      <c r="S2068" s="74">
        <v>0</v>
      </c>
      <c r="T2068" s="74">
        <v>0</v>
      </c>
      <c r="U2068" s="74">
        <v>1.9800000000000002E-2</v>
      </c>
      <c r="V2068" s="74">
        <v>6.3834999999999997</v>
      </c>
      <c r="W2068" s="74">
        <v>1.2516665414999999</v>
      </c>
      <c r="X2068" s="74">
        <v>1193.2619999999999</v>
      </c>
      <c r="Y2068" s="74">
        <v>1630</v>
      </c>
      <c r="Z2068" s="74">
        <v>0.83229025530661704</v>
      </c>
      <c r="AA2068" s="74">
        <v>0.1677097446933829</v>
      </c>
      <c r="AB2068" s="74">
        <v>9.4311715884111294E-4</v>
      </c>
      <c r="AC2068" s="74">
        <v>9.4311715884111283E-4</v>
      </c>
      <c r="AD2068" t="s">
        <v>5810</v>
      </c>
    </row>
    <row r="2069" spans="1:30">
      <c r="A2069" s="165" t="s">
        <v>6568</v>
      </c>
      <c r="C2069" s="165" t="s">
        <v>8444</v>
      </c>
      <c r="D2069" s="169" t="s">
        <v>3577</v>
      </c>
      <c r="E2069" s="169" t="s">
        <v>4068</v>
      </c>
      <c r="F2069" s="174">
        <v>-16.23456667</v>
      </c>
      <c r="G2069" s="174">
        <v>-173.94225</v>
      </c>
      <c r="H2069" s="74">
        <v>52.46</v>
      </c>
      <c r="I2069" s="74">
        <v>0.57999999999999996</v>
      </c>
      <c r="J2069" s="74">
        <v>14.96</v>
      </c>
      <c r="K2069" s="74">
        <v>0.16</v>
      </c>
      <c r="L2069" s="74">
        <v>4.18</v>
      </c>
      <c r="M2069" s="74">
        <v>15.73</v>
      </c>
      <c r="N2069" s="74">
        <v>0.99</v>
      </c>
      <c r="O2069" s="74">
        <v>0.7</v>
      </c>
      <c r="P2069" s="74">
        <v>0</v>
      </c>
      <c r="Q2069" s="74">
        <v>0.12</v>
      </c>
      <c r="R2069" s="74">
        <v>2.93</v>
      </c>
      <c r="S2069" s="74">
        <v>0</v>
      </c>
      <c r="T2069" s="74">
        <v>0</v>
      </c>
      <c r="U2069" s="74">
        <v>2.3599999999999999E-2</v>
      </c>
      <c r="V2069" s="74">
        <v>5.44</v>
      </c>
      <c r="W2069" s="74">
        <v>1.06666656</v>
      </c>
      <c r="X2069" s="74">
        <v>1229.1179999999999</v>
      </c>
      <c r="Y2069" s="74">
        <v>1250</v>
      </c>
      <c r="Z2069" s="74">
        <v>0.70419889911701594</v>
      </c>
      <c r="AA2069" s="74">
        <v>0.29580110088298411</v>
      </c>
      <c r="AB2069" s="74">
        <v>2.8953229222866499E-4</v>
      </c>
      <c r="AC2069" s="74">
        <v>2.8953229222866499E-4</v>
      </c>
      <c r="AD2069" t="s">
        <v>5810</v>
      </c>
    </row>
    <row r="2070" spans="1:30">
      <c r="A2070" s="165" t="s">
        <v>6569</v>
      </c>
      <c r="C2070" s="165" t="s">
        <v>8444</v>
      </c>
      <c r="D2070" s="169" t="s">
        <v>3577</v>
      </c>
      <c r="E2070" s="169" t="s">
        <v>4068</v>
      </c>
      <c r="F2070" s="174">
        <v>-16.23456667</v>
      </c>
      <c r="G2070" s="174">
        <v>-173.94225</v>
      </c>
      <c r="H2070" s="74">
        <v>50.1</v>
      </c>
      <c r="I2070" s="74">
        <v>0.38</v>
      </c>
      <c r="J2070" s="74">
        <v>16.309999999999999</v>
      </c>
      <c r="K2070" s="74">
        <v>0.17</v>
      </c>
      <c r="L2070" s="74">
        <v>5.65</v>
      </c>
      <c r="M2070" s="74">
        <v>14.25</v>
      </c>
      <c r="N2070" s="74">
        <v>0.66</v>
      </c>
      <c r="O2070" s="74">
        <v>0.74</v>
      </c>
      <c r="P2070" s="74">
        <v>0</v>
      </c>
      <c r="Q2070" s="74">
        <v>0.17</v>
      </c>
      <c r="R2070" s="74">
        <v>2.3199999999999998</v>
      </c>
      <c r="S2070" s="74">
        <v>0</v>
      </c>
      <c r="T2070" s="74">
        <v>0</v>
      </c>
      <c r="U2070" s="74">
        <v>2.2800000000000001E-2</v>
      </c>
      <c r="V2070" s="74">
        <v>7.0550000000000006</v>
      </c>
      <c r="W2070" s="74">
        <v>1.3833331950000001</v>
      </c>
      <c r="X2070" s="74">
        <v>1204.55</v>
      </c>
      <c r="Y2070" s="74">
        <v>1020</v>
      </c>
      <c r="Z2070" s="74">
        <v>0.64625890768681316</v>
      </c>
      <c r="AA2070" s="74">
        <v>0.3537410923131869</v>
      </c>
      <c r="AB2070" s="74">
        <v>8.8535456715644755E-4</v>
      </c>
      <c r="AC2070" s="74">
        <v>8.8535456715644755E-4</v>
      </c>
      <c r="AD2070" t="s">
        <v>5810</v>
      </c>
    </row>
    <row r="2071" spans="1:30">
      <c r="A2071" s="165" t="s">
        <v>6570</v>
      </c>
      <c r="C2071" s="165" t="s">
        <v>8444</v>
      </c>
      <c r="D2071" s="169" t="s">
        <v>3577</v>
      </c>
      <c r="E2071" s="169" t="s">
        <v>4068</v>
      </c>
      <c r="F2071" s="174">
        <v>-16.23456667</v>
      </c>
      <c r="G2071" s="174">
        <v>-173.94225</v>
      </c>
      <c r="H2071" s="74">
        <v>50.47</v>
      </c>
      <c r="I2071" s="74">
        <v>0.37</v>
      </c>
      <c r="J2071" s="74">
        <v>15.83</v>
      </c>
      <c r="K2071" s="74">
        <v>0.1</v>
      </c>
      <c r="L2071" s="74">
        <v>7.05</v>
      </c>
      <c r="M2071" s="74">
        <v>12.66</v>
      </c>
      <c r="N2071" s="74">
        <v>0.7</v>
      </c>
      <c r="O2071" s="74">
        <v>0.84</v>
      </c>
      <c r="P2071" s="74">
        <v>0</v>
      </c>
      <c r="Q2071" s="74">
        <v>0.11</v>
      </c>
      <c r="R2071" s="74">
        <v>2.34</v>
      </c>
      <c r="S2071" s="74">
        <v>0</v>
      </c>
      <c r="T2071" s="74">
        <v>0</v>
      </c>
      <c r="U2071" s="74">
        <v>1.2999999999999999E-2</v>
      </c>
      <c r="V2071" s="74">
        <v>7.6669999999999998</v>
      </c>
      <c r="W2071" s="74">
        <v>1.5033331830000001</v>
      </c>
      <c r="X2071" s="74">
        <v>1178.1559999999999</v>
      </c>
      <c r="Y2071" s="74">
        <v>840</v>
      </c>
      <c r="Z2071" s="74">
        <v>0.77497979107190973</v>
      </c>
      <c r="AA2071" s="74">
        <v>0.22502020892809041</v>
      </c>
      <c r="AB2071" s="74">
        <v>7.9987029557828304E-4</v>
      </c>
      <c r="AC2071" s="74">
        <v>7.9987029557828271E-4</v>
      </c>
      <c r="AD2071" t="s">
        <v>5810</v>
      </c>
    </row>
    <row r="2072" spans="1:30">
      <c r="A2072" s="165" t="s">
        <v>6571</v>
      </c>
      <c r="C2072" s="165" t="s">
        <v>8444</v>
      </c>
      <c r="D2072" s="169" t="s">
        <v>3577</v>
      </c>
      <c r="E2072" s="169" t="s">
        <v>4068</v>
      </c>
      <c r="F2072" s="174">
        <v>-16.23456667</v>
      </c>
      <c r="G2072" s="174">
        <v>-173.94225</v>
      </c>
      <c r="H2072" s="74">
        <v>53.16</v>
      </c>
      <c r="I2072" s="74">
        <v>0.47</v>
      </c>
      <c r="J2072" s="74">
        <v>16.579999999999998</v>
      </c>
      <c r="K2072" s="74">
        <v>0.15</v>
      </c>
      <c r="L2072" s="74">
        <v>3.79</v>
      </c>
      <c r="M2072" s="74">
        <v>12.19</v>
      </c>
      <c r="N2072" s="74">
        <v>1.1599999999999999</v>
      </c>
      <c r="O2072" s="74">
        <v>0.9</v>
      </c>
      <c r="P2072" s="74">
        <v>0</v>
      </c>
      <c r="Q2072" s="74">
        <v>0.18</v>
      </c>
      <c r="R2072" s="74">
        <v>1.29</v>
      </c>
      <c r="S2072" s="74">
        <v>0</v>
      </c>
      <c r="T2072" s="74">
        <v>0</v>
      </c>
      <c r="U2072" s="74">
        <v>5.0000000000000001E-3</v>
      </c>
      <c r="V2072" s="74">
        <v>7.8624999999999998</v>
      </c>
      <c r="W2072" s="74">
        <v>1.5416665125</v>
      </c>
      <c r="X2072" s="74">
        <v>1170.354</v>
      </c>
      <c r="Y2072" s="74">
        <v>300</v>
      </c>
      <c r="Z2072" s="74">
        <v>0.71735567425971547</v>
      </c>
      <c r="AA2072" s="74">
        <v>0.28264432574028447</v>
      </c>
      <c r="AB2072" s="74">
        <v>3.9822951988013379E-4</v>
      </c>
      <c r="AC2072" s="74">
        <v>3.9822951988013379E-4</v>
      </c>
      <c r="AD2072" t="s">
        <v>5810</v>
      </c>
    </row>
    <row r="2073" spans="1:30">
      <c r="A2073" s="165" t="s">
        <v>6572</v>
      </c>
      <c r="C2073" s="165" t="s">
        <v>8444</v>
      </c>
      <c r="D2073" s="169" t="s">
        <v>3577</v>
      </c>
      <c r="E2073" s="169" t="s">
        <v>4068</v>
      </c>
      <c r="F2073" s="174">
        <v>-16.23456667</v>
      </c>
      <c r="G2073" s="174">
        <v>-173.94225</v>
      </c>
      <c r="H2073" s="74">
        <v>50.24</v>
      </c>
      <c r="I2073" s="74">
        <v>0.62</v>
      </c>
      <c r="J2073" s="74">
        <v>15.53</v>
      </c>
      <c r="K2073" s="74">
        <v>0.16</v>
      </c>
      <c r="L2073" s="74">
        <v>6.18</v>
      </c>
      <c r="M2073" s="74">
        <v>12.73</v>
      </c>
      <c r="N2073" s="74">
        <v>1.08</v>
      </c>
      <c r="O2073" s="74">
        <v>0.66</v>
      </c>
      <c r="P2073" s="74">
        <v>0</v>
      </c>
      <c r="Q2073" s="74">
        <v>0.15</v>
      </c>
      <c r="R2073" s="74">
        <v>2.42</v>
      </c>
      <c r="S2073" s="74">
        <v>0</v>
      </c>
      <c r="T2073" s="74">
        <v>0</v>
      </c>
      <c r="U2073" s="74">
        <v>2.3900000000000001E-2</v>
      </c>
      <c r="V2073" s="74">
        <v>8.4660000000000011</v>
      </c>
      <c r="W2073" s="74">
        <v>1.659999834</v>
      </c>
      <c r="X2073" s="74">
        <v>1179.318</v>
      </c>
      <c r="Y2073" s="74">
        <v>1060</v>
      </c>
      <c r="Z2073" s="74">
        <v>0.67623526946104817</v>
      </c>
      <c r="AA2073" s="74">
        <v>0.32376473053895177</v>
      </c>
      <c r="AB2073" s="74">
        <v>9.5241184913228132E-4</v>
      </c>
      <c r="AC2073" s="74">
        <v>9.5241184913228165E-4</v>
      </c>
      <c r="AD2073" t="s">
        <v>5810</v>
      </c>
    </row>
    <row r="2074" spans="1:30">
      <c r="A2074" s="165" t="s">
        <v>6573</v>
      </c>
      <c r="C2074" s="165" t="s">
        <v>8444</v>
      </c>
      <c r="D2074" s="169" t="s">
        <v>3577</v>
      </c>
      <c r="E2074" s="169" t="s">
        <v>4068</v>
      </c>
      <c r="F2074" s="174">
        <v>-16.23456667</v>
      </c>
      <c r="G2074" s="174">
        <v>-173.94225</v>
      </c>
      <c r="H2074" s="74">
        <v>49.73</v>
      </c>
      <c r="I2074" s="74">
        <v>0.28000000000000003</v>
      </c>
      <c r="J2074" s="74">
        <v>15.55</v>
      </c>
      <c r="K2074" s="74">
        <v>0.08</v>
      </c>
      <c r="L2074" s="74">
        <v>7.36</v>
      </c>
      <c r="M2074" s="74">
        <v>12.96</v>
      </c>
      <c r="N2074" s="74">
        <v>0.67</v>
      </c>
      <c r="O2074" s="74">
        <v>0.77</v>
      </c>
      <c r="P2074" s="74">
        <v>0</v>
      </c>
      <c r="Q2074" s="74">
        <v>0.17</v>
      </c>
      <c r="R2074" s="74">
        <v>3.17</v>
      </c>
      <c r="S2074" s="74">
        <v>0</v>
      </c>
      <c r="T2074" s="74">
        <v>0</v>
      </c>
      <c r="U2074" s="74">
        <v>2.6700000000000002E-2</v>
      </c>
      <c r="V2074" s="74">
        <v>8.1344999999999992</v>
      </c>
      <c r="W2074" s="74">
        <v>1.5949998405000001</v>
      </c>
      <c r="X2074" s="74">
        <v>1183.136</v>
      </c>
      <c r="Y2074" s="74">
        <v>1470</v>
      </c>
      <c r="Z2074" s="74">
        <v>0.76243985787389623</v>
      </c>
      <c r="AA2074" s="74">
        <v>0.23756014212610371</v>
      </c>
      <c r="AB2074" s="74">
        <v>1.3685920939624061E-4</v>
      </c>
      <c r="AC2074" s="74">
        <v>1.368592093962405E-4</v>
      </c>
      <c r="AD2074" t="s">
        <v>5810</v>
      </c>
    </row>
    <row r="2075" spans="1:30">
      <c r="A2075" s="165" t="s">
        <v>6574</v>
      </c>
      <c r="C2075" s="165" t="s">
        <v>8444</v>
      </c>
      <c r="D2075" s="169" t="s">
        <v>3577</v>
      </c>
      <c r="E2075" s="169" t="s">
        <v>4068</v>
      </c>
      <c r="F2075" s="174">
        <v>-16.23456667</v>
      </c>
      <c r="G2075" s="174">
        <v>-173.94225</v>
      </c>
      <c r="H2075" s="74">
        <v>51.08</v>
      </c>
      <c r="I2075" s="74">
        <v>0.42</v>
      </c>
      <c r="J2075" s="74">
        <v>16.170000000000002</v>
      </c>
      <c r="K2075" s="74">
        <v>0.25</v>
      </c>
      <c r="L2075" s="74">
        <v>3.66</v>
      </c>
      <c r="M2075" s="74">
        <v>13.53</v>
      </c>
      <c r="N2075" s="74">
        <v>0.62</v>
      </c>
      <c r="O2075" s="74">
        <v>0.78</v>
      </c>
      <c r="P2075" s="74">
        <v>0</v>
      </c>
      <c r="Q2075" s="74">
        <v>0.12</v>
      </c>
      <c r="R2075" s="74">
        <v>4.0199999999999996</v>
      </c>
      <c r="S2075" s="74">
        <v>0</v>
      </c>
      <c r="T2075" s="74">
        <v>0</v>
      </c>
      <c r="U2075" s="74">
        <v>1.4999999999999999E-2</v>
      </c>
      <c r="V2075" s="74">
        <v>7.6669999999999998</v>
      </c>
      <c r="W2075" s="74">
        <v>1.5033331830000001</v>
      </c>
      <c r="X2075" s="74">
        <v>1192.598</v>
      </c>
      <c r="Y2075" s="74">
        <v>1660</v>
      </c>
      <c r="Z2075" s="74">
        <v>0.88244506354574903</v>
      </c>
      <c r="AA2075" s="74">
        <v>0.1175549364542509</v>
      </c>
      <c r="AB2075" s="74">
        <v>1.5008893658099E-3</v>
      </c>
      <c r="AC2075" s="74">
        <v>1.5008893658099E-3</v>
      </c>
      <c r="AD2075" t="s">
        <v>5810</v>
      </c>
    </row>
    <row r="2076" spans="1:30">
      <c r="A2076" s="165" t="s">
        <v>6575</v>
      </c>
      <c r="C2076" s="165" t="s">
        <v>8444</v>
      </c>
      <c r="D2076" s="169" t="s">
        <v>3577</v>
      </c>
      <c r="E2076" s="169" t="s">
        <v>4068</v>
      </c>
      <c r="F2076" s="174">
        <v>-16.23456667</v>
      </c>
      <c r="G2076" s="174">
        <v>-173.94225</v>
      </c>
      <c r="H2076" s="74">
        <v>52.52</v>
      </c>
      <c r="I2076" s="74">
        <v>0.63</v>
      </c>
      <c r="J2076" s="74">
        <v>16.64</v>
      </c>
      <c r="K2076" s="74">
        <v>0.19</v>
      </c>
      <c r="L2076" s="74">
        <v>3.22</v>
      </c>
      <c r="M2076" s="74">
        <v>10.9</v>
      </c>
      <c r="N2076" s="74">
        <v>1.42</v>
      </c>
      <c r="O2076" s="74">
        <v>0.71</v>
      </c>
      <c r="P2076" s="74">
        <v>0</v>
      </c>
      <c r="Q2076" s="74">
        <v>0.16</v>
      </c>
      <c r="R2076" s="74">
        <v>1.02</v>
      </c>
      <c r="S2076" s="74">
        <v>0</v>
      </c>
      <c r="T2076" s="74">
        <v>0</v>
      </c>
      <c r="U2076" s="74">
        <v>4.1999999999999997E-3</v>
      </c>
      <c r="V2076" s="74">
        <v>8.9845000000000006</v>
      </c>
      <c r="W2076" s="74">
        <v>1.7616664904999999</v>
      </c>
      <c r="X2076" s="74">
        <v>1148.94</v>
      </c>
      <c r="Y2076" s="74">
        <v>210</v>
      </c>
      <c r="Z2076" s="74">
        <v>0.68547544056081944</v>
      </c>
      <c r="AA2076" s="74">
        <v>0.31452455943918062</v>
      </c>
      <c r="AB2076" s="74">
        <v>8.6256010443115237E-4</v>
      </c>
      <c r="AC2076" s="74">
        <v>8.6256010443115183E-4</v>
      </c>
      <c r="AD2076" t="s">
        <v>5810</v>
      </c>
    </row>
    <row r="2077" spans="1:30">
      <c r="A2077" s="165" t="s">
        <v>6576</v>
      </c>
      <c r="C2077" s="165" t="s">
        <v>8444</v>
      </c>
      <c r="D2077" s="169" t="s">
        <v>3577</v>
      </c>
      <c r="E2077" s="169" t="s">
        <v>4068</v>
      </c>
      <c r="F2077" s="174">
        <v>-16.23456667</v>
      </c>
      <c r="G2077" s="174">
        <v>-173.94225</v>
      </c>
      <c r="H2077" s="74">
        <v>52.12</v>
      </c>
      <c r="I2077" s="74">
        <v>0.51</v>
      </c>
      <c r="J2077" s="74">
        <v>17.149999999999999</v>
      </c>
      <c r="K2077" s="74">
        <v>0.17</v>
      </c>
      <c r="L2077" s="74">
        <v>3.27</v>
      </c>
      <c r="M2077" s="74">
        <v>12.03</v>
      </c>
      <c r="N2077" s="74">
        <v>1.47</v>
      </c>
      <c r="O2077" s="74">
        <v>0.56000000000000005</v>
      </c>
      <c r="P2077" s="74">
        <v>0</v>
      </c>
      <c r="Q2077" s="74">
        <v>0.17</v>
      </c>
      <c r="R2077" s="74">
        <v>1.51</v>
      </c>
      <c r="S2077" s="74">
        <v>0</v>
      </c>
      <c r="T2077" s="74">
        <v>0</v>
      </c>
      <c r="U2077" s="74">
        <v>3.0999999999999999E-3</v>
      </c>
      <c r="V2077" s="74">
        <v>8.4660000000000011</v>
      </c>
      <c r="W2077" s="74">
        <v>1.659999834</v>
      </c>
      <c r="X2077" s="74">
        <v>1167.6980000000001</v>
      </c>
      <c r="Y2077" s="74">
        <v>330</v>
      </c>
      <c r="Z2077" s="74">
        <v>0.85640910529906611</v>
      </c>
      <c r="AA2077" s="74">
        <v>0.14359089470093389</v>
      </c>
      <c r="AB2077" s="74">
        <v>1.6357489795464739E-3</v>
      </c>
      <c r="AC2077" s="74">
        <v>1.635748979546473E-3</v>
      </c>
      <c r="AD2077" t="s">
        <v>5810</v>
      </c>
    </row>
    <row r="2078" spans="1:30">
      <c r="A2078" s="165" t="s">
        <v>6577</v>
      </c>
      <c r="C2078" s="165" t="s">
        <v>8444</v>
      </c>
      <c r="D2078" s="169" t="s">
        <v>3577</v>
      </c>
      <c r="E2078" s="169" t="s">
        <v>4068</v>
      </c>
      <c r="F2078" s="174">
        <v>-16.23456667</v>
      </c>
      <c r="G2078" s="174">
        <v>-173.94225</v>
      </c>
      <c r="H2078" s="74">
        <v>49.13</v>
      </c>
      <c r="I2078" s="74">
        <v>0.47</v>
      </c>
      <c r="J2078" s="74">
        <v>16.14</v>
      </c>
      <c r="K2078" s="74">
        <v>0.17</v>
      </c>
      <c r="L2078" s="74">
        <v>6.48</v>
      </c>
      <c r="M2078" s="74">
        <v>12.99</v>
      </c>
      <c r="N2078" s="74">
        <v>1.1100000000000001</v>
      </c>
      <c r="O2078" s="74">
        <v>0.7</v>
      </c>
      <c r="P2078" s="74">
        <v>0</v>
      </c>
      <c r="Q2078" s="74">
        <v>0.15</v>
      </c>
      <c r="R2078" s="74">
        <v>2.29</v>
      </c>
      <c r="S2078" s="74">
        <v>0</v>
      </c>
      <c r="T2078" s="74">
        <v>0</v>
      </c>
      <c r="U2078" s="74">
        <v>1.34E-2</v>
      </c>
      <c r="V2078" s="74">
        <v>8.0239999999999991</v>
      </c>
      <c r="W2078" s="74">
        <v>1.573333176</v>
      </c>
      <c r="X2078" s="74">
        <v>1183.634</v>
      </c>
      <c r="Y2078" s="74">
        <v>840</v>
      </c>
      <c r="Z2078" s="74">
        <v>0.75710894516536087</v>
      </c>
      <c r="AA2078" s="74">
        <v>0.24289105483463919</v>
      </c>
      <c r="AB2078" s="74">
        <v>4.5214972482494241E-4</v>
      </c>
      <c r="AC2078" s="74">
        <v>4.5214972482494241E-4</v>
      </c>
      <c r="AD2078" t="s">
        <v>5810</v>
      </c>
    </row>
    <row r="2079" spans="1:30">
      <c r="A2079" s="165" t="s">
        <v>6578</v>
      </c>
      <c r="C2079" s="165" t="s">
        <v>8444</v>
      </c>
      <c r="D2079" s="169" t="s">
        <v>3577</v>
      </c>
      <c r="E2079" s="169" t="s">
        <v>4068</v>
      </c>
      <c r="F2079" s="174">
        <v>-16.23456667</v>
      </c>
      <c r="G2079" s="174">
        <v>-173.94225</v>
      </c>
      <c r="H2079" s="74">
        <v>49.67</v>
      </c>
      <c r="I2079" s="74">
        <v>0.35</v>
      </c>
      <c r="J2079" s="74">
        <v>16.27</v>
      </c>
      <c r="K2079" s="74">
        <v>0.22</v>
      </c>
      <c r="L2079" s="74">
        <v>6.3</v>
      </c>
      <c r="M2079" s="74">
        <v>12.53</v>
      </c>
      <c r="N2079" s="74">
        <v>1.0900000000000001</v>
      </c>
      <c r="O2079" s="74">
        <v>0.69</v>
      </c>
      <c r="P2079" s="74">
        <v>0</v>
      </c>
      <c r="Q2079" s="74">
        <v>0.15</v>
      </c>
      <c r="R2079" s="74">
        <v>1.47</v>
      </c>
      <c r="S2079" s="74">
        <v>0</v>
      </c>
      <c r="T2079" s="74">
        <v>0</v>
      </c>
      <c r="U2079" s="74">
        <v>1.2800000000000001E-2</v>
      </c>
      <c r="V2079" s="74">
        <v>8.6784999999999997</v>
      </c>
      <c r="W2079" s="74">
        <v>1.7016664964999999</v>
      </c>
      <c r="X2079" s="74">
        <v>1175.998</v>
      </c>
      <c r="Y2079" s="74">
        <v>510</v>
      </c>
      <c r="Z2079" s="74">
        <v>0.59708902075174797</v>
      </c>
      <c r="AA2079" s="74">
        <v>0.40291097924825198</v>
      </c>
      <c r="AB2079" s="74">
        <v>7.0434118306395184E-4</v>
      </c>
      <c r="AC2079" s="74">
        <v>7.0434118306395184E-4</v>
      </c>
      <c r="AD2079" t="s">
        <v>5810</v>
      </c>
    </row>
    <row r="2080" spans="1:30">
      <c r="A2080" s="165" t="s">
        <v>6579</v>
      </c>
      <c r="C2080" s="165" t="s">
        <v>8444</v>
      </c>
      <c r="D2080" s="169" t="s">
        <v>3577</v>
      </c>
      <c r="E2080" s="169" t="s">
        <v>4068</v>
      </c>
      <c r="F2080" s="174">
        <v>-16.23456667</v>
      </c>
      <c r="G2080" s="174">
        <v>-173.94225</v>
      </c>
      <c r="H2080" s="74">
        <v>51.15</v>
      </c>
      <c r="I2080" s="74">
        <v>0.47</v>
      </c>
      <c r="J2080" s="74">
        <v>16.899999999999999</v>
      </c>
      <c r="K2080" s="74">
        <v>0.19</v>
      </c>
      <c r="L2080" s="74">
        <v>3.34</v>
      </c>
      <c r="M2080" s="74">
        <v>13.51</v>
      </c>
      <c r="N2080" s="74">
        <v>1</v>
      </c>
      <c r="O2080" s="74">
        <v>0.66</v>
      </c>
      <c r="P2080" s="74">
        <v>0</v>
      </c>
      <c r="Q2080" s="74">
        <v>0.11</v>
      </c>
      <c r="R2080" s="74">
        <v>2.0099999999999998</v>
      </c>
      <c r="S2080" s="74">
        <v>0</v>
      </c>
      <c r="T2080" s="74">
        <v>0</v>
      </c>
      <c r="U2080" s="74">
        <v>1.2999999999999999E-3</v>
      </c>
      <c r="V2080" s="74">
        <v>7.8964999999999987</v>
      </c>
      <c r="W2080" s="74">
        <v>1.5483331785000001</v>
      </c>
      <c r="X2080" s="74">
        <v>1192.2660000000001</v>
      </c>
      <c r="Y2080" s="74">
        <v>480</v>
      </c>
      <c r="Z2080" s="74">
        <v>0.95597293489339963</v>
      </c>
      <c r="AA2080" s="74">
        <v>4.4027065106600337E-2</v>
      </c>
      <c r="AB2080" s="74">
        <v>1.2941833087822541E-3</v>
      </c>
      <c r="AC2080" s="74">
        <v>1.294183308782253E-3</v>
      </c>
      <c r="AD2080" t="s">
        <v>5810</v>
      </c>
    </row>
    <row r="2081" spans="1:30">
      <c r="A2081" s="165" t="s">
        <v>5306</v>
      </c>
      <c r="C2081" s="165" t="s">
        <v>8444</v>
      </c>
      <c r="D2081" s="169" t="s">
        <v>3577</v>
      </c>
      <c r="E2081" s="169" t="s">
        <v>5306</v>
      </c>
      <c r="F2081" s="174">
        <v>-18.33891667</v>
      </c>
      <c r="G2081" s="174">
        <v>-174.41321669999999</v>
      </c>
      <c r="H2081" s="74">
        <v>55.29</v>
      </c>
      <c r="I2081" s="74">
        <v>0.7</v>
      </c>
      <c r="J2081" s="74">
        <v>12.59</v>
      </c>
      <c r="K2081" s="74">
        <v>0.24</v>
      </c>
      <c r="L2081" s="74">
        <v>13.7</v>
      </c>
      <c r="M2081" s="74">
        <v>8.9</v>
      </c>
      <c r="N2081" s="74">
        <v>1.69</v>
      </c>
      <c r="O2081" s="74">
        <v>0.38</v>
      </c>
      <c r="P2081" s="74">
        <v>0</v>
      </c>
      <c r="Q2081" s="74">
        <v>0.09</v>
      </c>
      <c r="R2081" s="74">
        <v>1.99</v>
      </c>
      <c r="S2081" s="74">
        <v>0</v>
      </c>
      <c r="T2081" s="74">
        <v>0</v>
      </c>
      <c r="U2081" s="74">
        <v>4.8999999999999998E-3</v>
      </c>
      <c r="V2081" s="74">
        <v>11.645</v>
      </c>
      <c r="W2081" s="74">
        <v>2.2833331050000001</v>
      </c>
      <c r="X2081" s="74">
        <v>1115.74</v>
      </c>
      <c r="Y2081" s="74">
        <v>560</v>
      </c>
      <c r="Z2081" s="74">
        <v>0.91576155923588565</v>
      </c>
      <c r="AA2081" s="74">
        <v>8.4238440764114395E-2</v>
      </c>
      <c r="AB2081" s="74">
        <v>2.0078901640048592E-3</v>
      </c>
      <c r="AC2081" s="74">
        <v>2.0078901640048592E-3</v>
      </c>
      <c r="AD2081" t="s">
        <v>5810</v>
      </c>
    </row>
    <row r="2082" spans="1:30">
      <c r="A2082" s="165" t="s">
        <v>6580</v>
      </c>
      <c r="C2082" s="165" t="s">
        <v>8444</v>
      </c>
      <c r="D2082" s="169" t="s">
        <v>3577</v>
      </c>
      <c r="E2082" s="169" t="s">
        <v>5306</v>
      </c>
      <c r="F2082" s="174">
        <v>-18.33891667</v>
      </c>
      <c r="G2082" s="174">
        <v>-174.41321669999999</v>
      </c>
      <c r="H2082" s="74">
        <v>58.38</v>
      </c>
      <c r="I2082" s="74">
        <v>0.66</v>
      </c>
      <c r="J2082" s="74">
        <v>12.22</v>
      </c>
      <c r="K2082" s="74">
        <v>0.18</v>
      </c>
      <c r="L2082" s="74">
        <v>3.83</v>
      </c>
      <c r="M2082" s="74">
        <v>8.33</v>
      </c>
      <c r="N2082" s="74">
        <v>1.75</v>
      </c>
      <c r="O2082" s="74">
        <v>0.48</v>
      </c>
      <c r="P2082" s="74">
        <v>0</v>
      </c>
      <c r="Q2082" s="74">
        <v>0.13</v>
      </c>
      <c r="R2082" s="74">
        <v>1.3</v>
      </c>
      <c r="S2082" s="74">
        <v>0</v>
      </c>
      <c r="T2082" s="74">
        <v>0</v>
      </c>
      <c r="U2082" s="74">
        <v>8.8999999999999999E-3</v>
      </c>
      <c r="V2082" s="74">
        <v>10.701499999999999</v>
      </c>
      <c r="W2082" s="74">
        <v>2.0983331234999998</v>
      </c>
      <c r="X2082" s="74">
        <v>1106.278</v>
      </c>
      <c r="Y2082" s="74">
        <v>320</v>
      </c>
      <c r="Z2082" s="74">
        <v>0.64535937534089793</v>
      </c>
      <c r="AA2082" s="74">
        <v>0.35464062465910212</v>
      </c>
      <c r="AB2082" s="74">
        <v>6.9033767503925124E-4</v>
      </c>
      <c r="AC2082" s="74">
        <v>6.9033767503925102E-4</v>
      </c>
      <c r="AD2082" t="s">
        <v>5810</v>
      </c>
    </row>
    <row r="2083" spans="1:30">
      <c r="A2083" s="165" t="s">
        <v>6581</v>
      </c>
      <c r="C2083" s="165" t="s">
        <v>8444</v>
      </c>
      <c r="D2083" s="169" t="s">
        <v>3577</v>
      </c>
      <c r="E2083" s="169" t="s">
        <v>5306</v>
      </c>
      <c r="F2083" s="174">
        <v>-18.33891667</v>
      </c>
      <c r="G2083" s="174">
        <v>-174.41321669999999</v>
      </c>
      <c r="H2083" s="74">
        <v>54.55</v>
      </c>
      <c r="I2083" s="74">
        <v>0.65</v>
      </c>
      <c r="J2083" s="74">
        <v>13.54</v>
      </c>
      <c r="K2083" s="74">
        <v>0.22</v>
      </c>
      <c r="L2083" s="74">
        <v>4.3600000000000003</v>
      </c>
      <c r="M2083" s="74">
        <v>9.58</v>
      </c>
      <c r="N2083" s="74">
        <v>1.91</v>
      </c>
      <c r="O2083" s="74">
        <v>0.35</v>
      </c>
      <c r="P2083" s="74">
        <v>0</v>
      </c>
      <c r="Q2083" s="74">
        <v>7.0000000000000007E-2</v>
      </c>
      <c r="R2083" s="74">
        <v>1.92</v>
      </c>
      <c r="S2083" s="74">
        <v>0</v>
      </c>
      <c r="T2083" s="74">
        <v>0</v>
      </c>
      <c r="U2083" s="74">
        <v>1.52E-2</v>
      </c>
      <c r="V2083" s="74">
        <v>10.199999999999999</v>
      </c>
      <c r="W2083" s="74">
        <v>1.9999998000000001</v>
      </c>
      <c r="X2083" s="74">
        <v>1127.028</v>
      </c>
      <c r="Y2083" s="74">
        <v>640</v>
      </c>
      <c r="Z2083" s="74">
        <v>0.67501239295639004</v>
      </c>
      <c r="AA2083" s="74">
        <v>0.32498760704361002</v>
      </c>
      <c r="AB2083" s="74">
        <v>1.097508139538771E-3</v>
      </c>
      <c r="AC2083" s="74">
        <v>1.097508139538771E-3</v>
      </c>
      <c r="AD2083" t="s">
        <v>5810</v>
      </c>
    </row>
    <row r="2084" spans="1:30">
      <c r="A2084" s="165" t="s">
        <v>6582</v>
      </c>
      <c r="C2084" s="165" t="s">
        <v>8444</v>
      </c>
      <c r="D2084" s="169" t="s">
        <v>3577</v>
      </c>
      <c r="E2084" s="169" t="s">
        <v>5306</v>
      </c>
      <c r="F2084" s="174">
        <v>-18.33891667</v>
      </c>
      <c r="G2084" s="174">
        <v>-174.41321669999999</v>
      </c>
      <c r="H2084" s="74">
        <v>54.05</v>
      </c>
      <c r="I2084" s="74">
        <v>0.68</v>
      </c>
      <c r="J2084" s="74">
        <v>13.43</v>
      </c>
      <c r="K2084" s="74">
        <v>0.24</v>
      </c>
      <c r="L2084" s="74">
        <v>4.88</v>
      </c>
      <c r="M2084" s="74">
        <v>9.26</v>
      </c>
      <c r="N2084" s="74">
        <v>1.73</v>
      </c>
      <c r="O2084" s="74">
        <v>0.35</v>
      </c>
      <c r="P2084" s="74">
        <v>0</v>
      </c>
      <c r="Q2084" s="74">
        <v>0.12</v>
      </c>
      <c r="R2084" s="74">
        <v>1.77</v>
      </c>
      <c r="S2084" s="74">
        <v>0</v>
      </c>
      <c r="T2084" s="74">
        <v>0</v>
      </c>
      <c r="U2084" s="74">
        <v>1.21E-2</v>
      </c>
      <c r="V2084" s="74">
        <v>11.288</v>
      </c>
      <c r="W2084" s="74">
        <v>2.213333111999999</v>
      </c>
      <c r="X2084" s="74">
        <v>1121.7159999999999</v>
      </c>
      <c r="Y2084" s="74">
        <v>550</v>
      </c>
      <c r="Z2084" s="74">
        <v>0.70255346650485784</v>
      </c>
      <c r="AA2084" s="74">
        <v>0.29744653349514222</v>
      </c>
      <c r="AB2084" s="74">
        <v>3.2260574647665572E-4</v>
      </c>
      <c r="AC2084" s="74">
        <v>3.2260574647665561E-4</v>
      </c>
      <c r="AD2084" t="s">
        <v>5810</v>
      </c>
    </row>
    <row r="2085" spans="1:30">
      <c r="A2085" s="165" t="s">
        <v>6583</v>
      </c>
      <c r="C2085" s="165" t="s">
        <v>8444</v>
      </c>
      <c r="D2085" s="169" t="s">
        <v>3577</v>
      </c>
      <c r="E2085" s="169" t="s">
        <v>5306</v>
      </c>
      <c r="F2085" s="174">
        <v>-18.33891667</v>
      </c>
      <c r="G2085" s="174">
        <v>-174.41321669999999</v>
      </c>
      <c r="H2085" s="74">
        <v>54.97</v>
      </c>
      <c r="I2085" s="74">
        <v>0.48</v>
      </c>
      <c r="J2085" s="74">
        <v>13.61</v>
      </c>
      <c r="K2085" s="74">
        <v>0.21</v>
      </c>
      <c r="L2085" s="74">
        <v>5.14</v>
      </c>
      <c r="M2085" s="74">
        <v>9.5399999999999991</v>
      </c>
      <c r="N2085" s="74">
        <v>1.74</v>
      </c>
      <c r="O2085" s="74">
        <v>0.28000000000000003</v>
      </c>
      <c r="P2085" s="74">
        <v>0</v>
      </c>
      <c r="Q2085" s="74">
        <v>0.11</v>
      </c>
      <c r="R2085" s="74">
        <v>2.2400000000000002</v>
      </c>
      <c r="S2085" s="74">
        <v>0</v>
      </c>
      <c r="T2085" s="74">
        <v>0</v>
      </c>
      <c r="U2085" s="74">
        <v>8.5000000000000006E-3</v>
      </c>
      <c r="V2085" s="74">
        <v>9.9789999999999992</v>
      </c>
      <c r="W2085" s="74">
        <v>1.9566664709999999</v>
      </c>
      <c r="X2085" s="74">
        <v>1126.364</v>
      </c>
      <c r="Y2085" s="74">
        <v>650</v>
      </c>
      <c r="Z2085" s="74">
        <v>0.83349608782682494</v>
      </c>
      <c r="AA2085" s="74">
        <v>0.16650391217317509</v>
      </c>
      <c r="AB2085" s="74">
        <v>1.785089768903456E-3</v>
      </c>
      <c r="AC2085" s="74">
        <v>1.785089768903456E-3</v>
      </c>
      <c r="AD2085" t="s">
        <v>5810</v>
      </c>
    </row>
    <row r="2086" spans="1:30">
      <c r="A2086" s="165" t="s">
        <v>6584</v>
      </c>
      <c r="C2086" s="165" t="s">
        <v>8444</v>
      </c>
      <c r="D2086" s="169" t="s">
        <v>3577</v>
      </c>
      <c r="E2086" s="169" t="s">
        <v>5306</v>
      </c>
      <c r="F2086" s="174">
        <v>-18.33891667</v>
      </c>
      <c r="G2086" s="174">
        <v>-174.41321669999999</v>
      </c>
      <c r="H2086" s="74">
        <v>56.27</v>
      </c>
      <c r="I2086" s="74">
        <v>0.61</v>
      </c>
      <c r="J2086" s="74">
        <v>13.48</v>
      </c>
      <c r="K2086" s="74">
        <v>0.17</v>
      </c>
      <c r="L2086" s="74">
        <v>3.39</v>
      </c>
      <c r="M2086" s="74">
        <v>8.86</v>
      </c>
      <c r="N2086" s="74">
        <v>2.0299999999999998</v>
      </c>
      <c r="O2086" s="74">
        <v>0.28999999999999998</v>
      </c>
      <c r="P2086" s="74">
        <v>0</v>
      </c>
      <c r="Q2086" s="74">
        <v>0.08</v>
      </c>
      <c r="R2086" s="74">
        <v>2.08</v>
      </c>
      <c r="S2086" s="74">
        <v>0</v>
      </c>
      <c r="T2086" s="74">
        <v>0</v>
      </c>
      <c r="U2086" s="74">
        <v>1.5599999999999999E-2</v>
      </c>
      <c r="V2086" s="74">
        <v>9.8345000000000002</v>
      </c>
      <c r="W2086" s="74">
        <v>1.9283331404999999</v>
      </c>
      <c r="X2086" s="74">
        <v>1115.076</v>
      </c>
      <c r="Y2086" s="74">
        <v>690</v>
      </c>
      <c r="Z2086" s="74">
        <v>0.68811087980936236</v>
      </c>
      <c r="AA2086" s="74">
        <v>0.31188912019063758</v>
      </c>
      <c r="AB2086" s="74">
        <v>6.064990841161995E-4</v>
      </c>
      <c r="AC2086" s="74">
        <v>6.064990841161995E-4</v>
      </c>
      <c r="AD2086" t="s">
        <v>5810</v>
      </c>
    </row>
    <row r="2087" spans="1:30">
      <c r="A2087" s="165" t="s">
        <v>6585</v>
      </c>
      <c r="C2087" s="165" t="s">
        <v>8444</v>
      </c>
      <c r="D2087" s="169" t="s">
        <v>3577</v>
      </c>
      <c r="E2087" s="169" t="s">
        <v>5306</v>
      </c>
      <c r="F2087" s="174">
        <v>-18.33891667</v>
      </c>
      <c r="G2087" s="174">
        <v>-174.41321669999999</v>
      </c>
      <c r="H2087" s="74">
        <v>56.45</v>
      </c>
      <c r="I2087" s="74">
        <v>0.49</v>
      </c>
      <c r="J2087" s="74">
        <v>13.61</v>
      </c>
      <c r="K2087" s="74">
        <v>0.18</v>
      </c>
      <c r="L2087" s="74">
        <v>3.85</v>
      </c>
      <c r="M2087" s="74">
        <v>8.35</v>
      </c>
      <c r="N2087" s="74">
        <v>1.85</v>
      </c>
      <c r="O2087" s="74">
        <v>0.31</v>
      </c>
      <c r="P2087" s="74">
        <v>0</v>
      </c>
      <c r="Q2087" s="74">
        <v>0.1</v>
      </c>
      <c r="R2087" s="74">
        <v>2.0699999999999998</v>
      </c>
      <c r="S2087" s="74">
        <v>0</v>
      </c>
      <c r="T2087" s="74">
        <v>0</v>
      </c>
      <c r="U2087" s="74">
        <v>5.5999999999999999E-3</v>
      </c>
      <c r="V2087" s="74">
        <v>9.35</v>
      </c>
      <c r="W2087" s="74">
        <v>1.8333331500000001</v>
      </c>
      <c r="X2087" s="74">
        <v>1106.6099999999999</v>
      </c>
      <c r="Y2087" s="74">
        <v>520</v>
      </c>
      <c r="Z2087" s="74">
        <v>0.86229902677472636</v>
      </c>
      <c r="AA2087" s="74">
        <v>0.13770097322527361</v>
      </c>
      <c r="AB2087" s="74">
        <v>1.514038729300731E-3</v>
      </c>
      <c r="AC2087" s="74">
        <v>1.5140387293007299E-3</v>
      </c>
      <c r="AD2087" t="s">
        <v>5810</v>
      </c>
    </row>
    <row r="2088" spans="1:30">
      <c r="A2088" s="165" t="s">
        <v>6586</v>
      </c>
      <c r="C2088" s="165" t="s">
        <v>8444</v>
      </c>
      <c r="D2088" s="169" t="s">
        <v>3577</v>
      </c>
      <c r="E2088" s="169" t="s">
        <v>5306</v>
      </c>
      <c r="F2088" s="174">
        <v>-18.33891667</v>
      </c>
      <c r="G2088" s="174">
        <v>-174.41321669999999</v>
      </c>
      <c r="H2088" s="74">
        <v>55.44</v>
      </c>
      <c r="I2088" s="74">
        <v>0.73</v>
      </c>
      <c r="J2088" s="74">
        <v>13.46</v>
      </c>
      <c r="K2088" s="74">
        <v>0.15</v>
      </c>
      <c r="L2088" s="74">
        <v>4.18</v>
      </c>
      <c r="M2088" s="74">
        <v>9.11</v>
      </c>
      <c r="N2088" s="74">
        <v>2.14</v>
      </c>
      <c r="O2088" s="74">
        <v>0.28000000000000003</v>
      </c>
      <c r="P2088" s="74">
        <v>0</v>
      </c>
      <c r="Q2088" s="74">
        <v>7.0000000000000007E-2</v>
      </c>
      <c r="R2088" s="74">
        <v>1.89</v>
      </c>
      <c r="S2088" s="74">
        <v>0</v>
      </c>
      <c r="T2088" s="74">
        <v>0</v>
      </c>
      <c r="U2088" s="74">
        <v>2.6700000000000002E-2</v>
      </c>
      <c r="V2088" s="74">
        <v>10.420999999999999</v>
      </c>
      <c r="W2088" s="74">
        <v>2.0433331290000001</v>
      </c>
      <c r="X2088" s="74">
        <v>1119.2260000000001</v>
      </c>
      <c r="Y2088" s="74">
        <v>810</v>
      </c>
      <c r="Z2088" s="74">
        <v>0.54103675595818357</v>
      </c>
      <c r="AA2088" s="74">
        <v>0.45896324404181638</v>
      </c>
      <c r="AB2088" s="74">
        <v>4.148040686018428E-4</v>
      </c>
      <c r="AC2088" s="74">
        <v>4.1480406860184269E-4</v>
      </c>
      <c r="AD2088" t="s">
        <v>5810</v>
      </c>
    </row>
    <row r="2089" spans="1:30">
      <c r="A2089" s="165" t="s">
        <v>6587</v>
      </c>
      <c r="C2089" s="165" t="s">
        <v>8444</v>
      </c>
      <c r="D2089" s="169" t="s">
        <v>3577</v>
      </c>
      <c r="E2089" s="169" t="s">
        <v>5306</v>
      </c>
      <c r="F2089" s="174">
        <v>-18.33891667</v>
      </c>
      <c r="G2089" s="174">
        <v>-174.41321669999999</v>
      </c>
      <c r="H2089" s="74">
        <v>56.45</v>
      </c>
      <c r="I2089" s="74">
        <v>0.68</v>
      </c>
      <c r="J2089" s="74">
        <v>13.39</v>
      </c>
      <c r="K2089" s="74">
        <v>0.17</v>
      </c>
      <c r="L2089" s="74">
        <v>3.76</v>
      </c>
      <c r="M2089" s="74">
        <v>8.7200000000000006</v>
      </c>
      <c r="N2089" s="74">
        <v>1.88</v>
      </c>
      <c r="O2089" s="74">
        <v>0.27</v>
      </c>
      <c r="P2089" s="74">
        <v>0</v>
      </c>
      <c r="Q2089" s="74">
        <v>0.09</v>
      </c>
      <c r="R2089" s="74">
        <v>2.4300000000000002</v>
      </c>
      <c r="S2089" s="74">
        <v>0</v>
      </c>
      <c r="T2089" s="74">
        <v>0</v>
      </c>
      <c r="U2089" s="74">
        <v>8.5000000000000006E-3</v>
      </c>
      <c r="V2089" s="74">
        <v>10.1915</v>
      </c>
      <c r="W2089" s="74">
        <v>1.9983331335000001</v>
      </c>
      <c r="X2089" s="74">
        <v>1112.752</v>
      </c>
      <c r="Y2089" s="74">
        <v>710</v>
      </c>
      <c r="Z2089" s="74">
        <v>0.84819804924150433</v>
      </c>
      <c r="AA2089" s="74">
        <v>0.15180195075849559</v>
      </c>
      <c r="AB2089" s="74">
        <v>1.4472095426894299E-3</v>
      </c>
      <c r="AC2089" s="74">
        <v>1.4472095426894299E-3</v>
      </c>
      <c r="AD2089" t="s">
        <v>5810</v>
      </c>
    </row>
    <row r="2090" spans="1:30">
      <c r="A2090" s="165" t="s">
        <v>6588</v>
      </c>
      <c r="C2090" s="165" t="s">
        <v>8444</v>
      </c>
      <c r="D2090" s="169" t="s">
        <v>3577</v>
      </c>
      <c r="E2090" s="169" t="s">
        <v>5306</v>
      </c>
      <c r="F2090" s="174">
        <v>-18.33891667</v>
      </c>
      <c r="G2090" s="174">
        <v>-174.41321669999999</v>
      </c>
      <c r="H2090" s="74">
        <v>55.15</v>
      </c>
      <c r="I2090" s="74">
        <v>0.52</v>
      </c>
      <c r="J2090" s="74">
        <v>13.55</v>
      </c>
      <c r="K2090" s="74">
        <v>0.18</v>
      </c>
      <c r="L2090" s="74">
        <v>4.42</v>
      </c>
      <c r="M2090" s="74">
        <v>9.39</v>
      </c>
      <c r="N2090" s="74">
        <v>1.76</v>
      </c>
      <c r="O2090" s="74">
        <v>0.26</v>
      </c>
      <c r="P2090" s="74">
        <v>0</v>
      </c>
      <c r="Q2090" s="74">
        <v>0.13</v>
      </c>
      <c r="R2090" s="74">
        <v>1.9</v>
      </c>
      <c r="S2090" s="74">
        <v>0</v>
      </c>
      <c r="T2090" s="74">
        <v>0</v>
      </c>
      <c r="U2090" s="74">
        <v>3.1399999999999997E-2</v>
      </c>
      <c r="V2090" s="74">
        <v>10.1915</v>
      </c>
      <c r="W2090" s="74">
        <v>1.9983331335000001</v>
      </c>
      <c r="X2090" s="74">
        <v>1123.874</v>
      </c>
      <c r="Y2090" s="74">
        <v>880</v>
      </c>
      <c r="Z2090" s="74">
        <v>0.51105291352750626</v>
      </c>
      <c r="AA2090" s="74">
        <v>0.48894708647249369</v>
      </c>
      <c r="AB2090" s="74">
        <v>8.1057174245110076E-4</v>
      </c>
      <c r="AC2090" s="74">
        <v>8.1057174245110044E-4</v>
      </c>
      <c r="AD2090" t="s">
        <v>5810</v>
      </c>
    </row>
    <row r="2091" spans="1:30">
      <c r="A2091" s="165" t="s">
        <v>6589</v>
      </c>
      <c r="C2091" s="165" t="s">
        <v>8444</v>
      </c>
      <c r="D2091" s="169" t="s">
        <v>3577</v>
      </c>
      <c r="E2091" s="169" t="s">
        <v>5306</v>
      </c>
      <c r="F2091" s="174">
        <v>-18.33891667</v>
      </c>
      <c r="G2091" s="174">
        <v>-174.41321669999999</v>
      </c>
      <c r="H2091" s="74">
        <v>56.49</v>
      </c>
      <c r="I2091" s="74">
        <v>0.69</v>
      </c>
      <c r="J2091" s="74">
        <v>13.09</v>
      </c>
      <c r="K2091" s="74">
        <v>0.14000000000000001</v>
      </c>
      <c r="L2091" s="74">
        <v>3.81</v>
      </c>
      <c r="M2091" s="74">
        <v>8.58</v>
      </c>
      <c r="N2091" s="74">
        <v>1.76</v>
      </c>
      <c r="O2091" s="74">
        <v>0.28999999999999998</v>
      </c>
      <c r="P2091" s="74">
        <v>0</v>
      </c>
      <c r="Q2091" s="74">
        <v>7.0000000000000007E-2</v>
      </c>
      <c r="R2091" s="74">
        <v>1.81</v>
      </c>
      <c r="S2091" s="74">
        <v>0</v>
      </c>
      <c r="T2091" s="74">
        <v>0</v>
      </c>
      <c r="U2091" s="74">
        <v>5.1999999999999998E-3</v>
      </c>
      <c r="V2091" s="74">
        <v>10.455</v>
      </c>
      <c r="W2091" s="74">
        <v>2.0499997950000002</v>
      </c>
      <c r="X2091" s="74">
        <v>1110.4280000000001</v>
      </c>
      <c r="Y2091" s="74">
        <v>430</v>
      </c>
      <c r="Z2091" s="74">
        <v>0.85201856434166767</v>
      </c>
      <c r="AA2091" s="74">
        <v>0.1479814356583323</v>
      </c>
      <c r="AB2091" s="74">
        <v>1.841518691399206E-3</v>
      </c>
      <c r="AC2091" s="74">
        <v>1.8415186913992049E-3</v>
      </c>
      <c r="AD2091" t="s">
        <v>5810</v>
      </c>
    </row>
    <row r="2092" spans="1:30">
      <c r="A2092" s="165" t="s">
        <v>3579</v>
      </c>
      <c r="C2092" s="165" t="s">
        <v>8444</v>
      </c>
      <c r="D2092" s="169" t="s">
        <v>3577</v>
      </c>
      <c r="E2092" s="169" t="s">
        <v>3579</v>
      </c>
      <c r="F2092" s="174">
        <v>-19.497050000000002</v>
      </c>
      <c r="G2092" s="174">
        <v>-174.96621669999999</v>
      </c>
      <c r="H2092" s="74">
        <v>48.97</v>
      </c>
      <c r="I2092" s="74">
        <v>0.75</v>
      </c>
      <c r="J2092" s="74">
        <v>16.920000000000002</v>
      </c>
      <c r="K2092" s="74">
        <v>0.21</v>
      </c>
      <c r="L2092" s="74">
        <v>3.7</v>
      </c>
      <c r="M2092" s="74">
        <v>10.37</v>
      </c>
      <c r="N2092" s="74">
        <v>1.51</v>
      </c>
      <c r="O2092" s="74">
        <v>0.27</v>
      </c>
      <c r="P2092" s="74">
        <v>0</v>
      </c>
      <c r="Q2092" s="74">
        <v>0.08</v>
      </c>
      <c r="R2092" s="74">
        <v>3.01</v>
      </c>
      <c r="S2092" s="74">
        <v>0</v>
      </c>
      <c r="T2092" s="74">
        <v>0</v>
      </c>
      <c r="U2092" s="74">
        <v>6.4000000000000003E-3</v>
      </c>
      <c r="V2092" s="74">
        <v>11.483499999999999</v>
      </c>
      <c r="W2092" s="74">
        <v>2.2516664414999998</v>
      </c>
      <c r="X2092" s="74">
        <v>1140.1420000000001</v>
      </c>
      <c r="Y2092" s="74">
        <v>1070</v>
      </c>
      <c r="Z2092" s="74">
        <v>0.91922151740656111</v>
      </c>
      <c r="AA2092" s="74">
        <v>8.0778482593438936E-2</v>
      </c>
      <c r="AB2092" s="74">
        <v>2.1692097227007101E-3</v>
      </c>
      <c r="AC2092" s="74">
        <v>2.169209722700711E-3</v>
      </c>
      <c r="AD2092" t="s">
        <v>5810</v>
      </c>
    </row>
    <row r="2093" spans="1:30">
      <c r="A2093" s="165" t="s">
        <v>6590</v>
      </c>
      <c r="C2093" s="165" t="s">
        <v>8444</v>
      </c>
      <c r="D2093" s="169" t="s">
        <v>3577</v>
      </c>
      <c r="E2093" s="169" t="s">
        <v>3579</v>
      </c>
      <c r="F2093" s="174">
        <v>-19.497050000000002</v>
      </c>
      <c r="G2093" s="174">
        <v>-174.96621669999999</v>
      </c>
      <c r="H2093" s="74">
        <v>47.69</v>
      </c>
      <c r="I2093" s="74">
        <v>0.72</v>
      </c>
      <c r="J2093" s="74">
        <v>19.64</v>
      </c>
      <c r="K2093" s="74">
        <v>0.15</v>
      </c>
      <c r="L2093" s="74">
        <v>4.46</v>
      </c>
      <c r="M2093" s="74">
        <v>12.41</v>
      </c>
      <c r="N2093" s="74">
        <v>1.54</v>
      </c>
      <c r="O2093" s="74">
        <v>0.26</v>
      </c>
      <c r="P2093" s="74">
        <v>0</v>
      </c>
      <c r="Q2093" s="74">
        <v>0.08</v>
      </c>
      <c r="R2093" s="74">
        <v>0.96</v>
      </c>
      <c r="S2093" s="74">
        <v>0</v>
      </c>
      <c r="T2093" s="74">
        <v>0</v>
      </c>
      <c r="U2093" s="74">
        <v>9.7000000000000003E-3</v>
      </c>
      <c r="V2093" s="74">
        <v>9.2650000000000006</v>
      </c>
      <c r="W2093" s="74">
        <v>1.8166664850000001</v>
      </c>
      <c r="X2093" s="74">
        <v>1174.0060000000001</v>
      </c>
      <c r="Y2093" s="74">
        <v>340</v>
      </c>
      <c r="Z2093" s="74">
        <v>0.44817386641331203</v>
      </c>
      <c r="AA2093" s="74">
        <v>0.55182613358668797</v>
      </c>
      <c r="AB2093" s="74">
        <v>4.3134722064075578E-4</v>
      </c>
      <c r="AC2093" s="74">
        <v>4.3134722064075561E-4</v>
      </c>
      <c r="AD2093" t="s">
        <v>5810</v>
      </c>
    </row>
    <row r="2094" spans="1:30">
      <c r="A2094" s="165" t="s">
        <v>6591</v>
      </c>
      <c r="C2094" s="165" t="s">
        <v>8444</v>
      </c>
      <c r="D2094" s="169" t="s">
        <v>3577</v>
      </c>
      <c r="E2094" s="169" t="s">
        <v>3579</v>
      </c>
      <c r="F2094" s="174">
        <v>-19.497050000000002</v>
      </c>
      <c r="G2094" s="174">
        <v>-174.96621669999999</v>
      </c>
      <c r="H2094" s="74">
        <v>48.47</v>
      </c>
      <c r="I2094" s="74">
        <v>0.88</v>
      </c>
      <c r="J2094" s="74">
        <v>18.43</v>
      </c>
      <c r="K2094" s="74">
        <v>0.25</v>
      </c>
      <c r="L2094" s="74">
        <v>4.24</v>
      </c>
      <c r="M2094" s="74">
        <v>10.96</v>
      </c>
      <c r="N2094" s="74">
        <v>1.79</v>
      </c>
      <c r="O2094" s="74">
        <v>0.31</v>
      </c>
      <c r="P2094" s="74">
        <v>0</v>
      </c>
      <c r="Q2094" s="74">
        <v>0.1</v>
      </c>
      <c r="R2094" s="74">
        <v>1.41</v>
      </c>
      <c r="S2094" s="74">
        <v>0</v>
      </c>
      <c r="T2094" s="74">
        <v>0</v>
      </c>
      <c r="U2094" s="74">
        <v>2.5999999999999999E-3</v>
      </c>
      <c r="V2094" s="74">
        <v>10.948</v>
      </c>
      <c r="W2094" s="74">
        <v>2.1466664519999998</v>
      </c>
      <c r="X2094" s="74">
        <v>1149.9359999999999</v>
      </c>
      <c r="Y2094" s="74">
        <v>330</v>
      </c>
      <c r="Z2094" s="74">
        <v>0.8620960765592689</v>
      </c>
      <c r="AA2094" s="74">
        <v>0.13790392344073121</v>
      </c>
      <c r="AB2094" s="74">
        <v>5.0286374210798639E-5</v>
      </c>
      <c r="AC2094" s="74">
        <v>5.0286374210798632E-5</v>
      </c>
      <c r="AD2094" t="s">
        <v>5810</v>
      </c>
    </row>
    <row r="2095" spans="1:30">
      <c r="A2095" s="165" t="s">
        <v>6592</v>
      </c>
      <c r="C2095" s="165" t="s">
        <v>8444</v>
      </c>
      <c r="D2095" s="169" t="s">
        <v>3577</v>
      </c>
      <c r="E2095" s="169" t="s">
        <v>3579</v>
      </c>
      <c r="F2095" s="174">
        <v>-19.497050000000002</v>
      </c>
      <c r="G2095" s="174">
        <v>-174.96621669999999</v>
      </c>
      <c r="H2095" s="74">
        <v>48.24</v>
      </c>
      <c r="I2095" s="74">
        <v>0.97</v>
      </c>
      <c r="J2095" s="74">
        <v>18.600000000000001</v>
      </c>
      <c r="K2095" s="74">
        <v>0.19</v>
      </c>
      <c r="L2095" s="74">
        <v>4.04</v>
      </c>
      <c r="M2095" s="74">
        <v>11.46</v>
      </c>
      <c r="N2095" s="74">
        <v>1.56</v>
      </c>
      <c r="O2095" s="74">
        <v>0.28000000000000003</v>
      </c>
      <c r="P2095" s="74">
        <v>0</v>
      </c>
      <c r="Q2095" s="74">
        <v>0.13</v>
      </c>
      <c r="R2095" s="74">
        <v>1.59</v>
      </c>
      <c r="S2095" s="74">
        <v>0</v>
      </c>
      <c r="T2095" s="74">
        <v>0</v>
      </c>
      <c r="U2095" s="74">
        <v>2.8E-3</v>
      </c>
      <c r="V2095" s="74">
        <v>10.795</v>
      </c>
      <c r="W2095" s="74">
        <v>2.1166664549999998</v>
      </c>
      <c r="X2095" s="74">
        <v>1158.2360000000001</v>
      </c>
      <c r="Y2095" s="74">
        <v>400</v>
      </c>
      <c r="Z2095" s="74">
        <v>0.88316576774668698</v>
      </c>
      <c r="AA2095" s="74">
        <v>0.1168342322533131</v>
      </c>
      <c r="AB2095" s="74">
        <v>5.9358284111713237E-4</v>
      </c>
      <c r="AC2095" s="74">
        <v>5.9358284111713259E-4</v>
      </c>
      <c r="AD2095" t="s">
        <v>5810</v>
      </c>
    </row>
    <row r="2096" spans="1:30">
      <c r="A2096" s="165" t="s">
        <v>6593</v>
      </c>
      <c r="C2096" s="165" t="s">
        <v>8444</v>
      </c>
      <c r="D2096" s="169" t="s">
        <v>3577</v>
      </c>
      <c r="E2096" s="169" t="s">
        <v>3579</v>
      </c>
      <c r="F2096" s="174">
        <v>-19.497050000000002</v>
      </c>
      <c r="G2096" s="174">
        <v>-174.96621669999999</v>
      </c>
      <c r="H2096" s="74">
        <v>50.89</v>
      </c>
      <c r="I2096" s="74">
        <v>0.85</v>
      </c>
      <c r="J2096" s="74">
        <v>17.2</v>
      </c>
      <c r="K2096" s="74">
        <v>0.2</v>
      </c>
      <c r="L2096" s="74">
        <v>4.5599999999999996</v>
      </c>
      <c r="M2096" s="74">
        <v>10.039999999999999</v>
      </c>
      <c r="N2096" s="74">
        <v>1.6</v>
      </c>
      <c r="O2096" s="74">
        <v>0.28000000000000003</v>
      </c>
      <c r="P2096" s="74">
        <v>0</v>
      </c>
      <c r="Q2096" s="74">
        <v>0.11</v>
      </c>
      <c r="R2096" s="74">
        <v>2.0499999999999998</v>
      </c>
      <c r="S2096" s="74">
        <v>0</v>
      </c>
      <c r="T2096" s="74">
        <v>0</v>
      </c>
      <c r="U2096" s="74">
        <v>4.0000000000000002E-4</v>
      </c>
      <c r="V2096" s="74">
        <v>10.4465</v>
      </c>
      <c r="W2096" s="74">
        <v>2.048333128499999</v>
      </c>
      <c r="X2096" s="74">
        <v>1134.664</v>
      </c>
      <c r="Y2096" s="74">
        <v>510</v>
      </c>
      <c r="Z2096" s="74">
        <v>0.98984755312100137</v>
      </c>
      <c r="AA2096" s="74">
        <v>1.0152446878998691E-2</v>
      </c>
      <c r="AB2096" s="74">
        <v>2.859394039165158E-3</v>
      </c>
      <c r="AC2096" s="74">
        <v>2.859394039165158E-3</v>
      </c>
      <c r="AD2096" t="s">
        <v>5810</v>
      </c>
    </row>
    <row r="2097" spans="1:30">
      <c r="A2097" s="165" t="s">
        <v>6594</v>
      </c>
      <c r="C2097" s="165" t="s">
        <v>8444</v>
      </c>
      <c r="D2097" s="169" t="s">
        <v>3577</v>
      </c>
      <c r="E2097" s="169" t="s">
        <v>3579</v>
      </c>
      <c r="F2097" s="174">
        <v>-19.497050000000002</v>
      </c>
      <c r="G2097" s="174">
        <v>-174.96621669999999</v>
      </c>
      <c r="H2097" s="74">
        <v>53.99</v>
      </c>
      <c r="I2097" s="74">
        <v>1.64</v>
      </c>
      <c r="J2097" s="74">
        <v>15.38</v>
      </c>
      <c r="K2097" s="74">
        <v>0.12</v>
      </c>
      <c r="L2097" s="74">
        <v>4</v>
      </c>
      <c r="M2097" s="74">
        <v>8.91</v>
      </c>
      <c r="N2097" s="74">
        <v>1.88</v>
      </c>
      <c r="O2097" s="74">
        <v>0.73</v>
      </c>
      <c r="P2097" s="74">
        <v>0</v>
      </c>
      <c r="Q2097" s="74">
        <v>0.17</v>
      </c>
      <c r="R2097" s="74">
        <v>1.21</v>
      </c>
      <c r="S2097" s="74">
        <v>0</v>
      </c>
      <c r="T2097" s="74">
        <v>0</v>
      </c>
      <c r="U2097" s="74">
        <v>2.9999999999999997E-4</v>
      </c>
      <c r="V2097" s="74">
        <v>9.6304999999999996</v>
      </c>
      <c r="W2097" s="74">
        <v>1.8883331445</v>
      </c>
      <c r="X2097" s="74">
        <v>1115.9059999999999</v>
      </c>
      <c r="Y2097" s="74">
        <v>200</v>
      </c>
      <c r="Z2097" s="74">
        <v>0.98062137208165778</v>
      </c>
      <c r="AA2097" s="74">
        <v>1.9378627918342169E-2</v>
      </c>
      <c r="AB2097" s="74">
        <v>9.3107546302762499E-4</v>
      </c>
      <c r="AC2097" s="74">
        <v>9.310754630276251E-4</v>
      </c>
      <c r="AD2097" t="s">
        <v>5810</v>
      </c>
    </row>
    <row r="2098" spans="1:30">
      <c r="A2098" s="165" t="s">
        <v>5130</v>
      </c>
      <c r="C2098" s="165" t="s">
        <v>8444</v>
      </c>
      <c r="D2098" s="169" t="s">
        <v>3577</v>
      </c>
      <c r="E2098" s="169" t="s">
        <v>5130</v>
      </c>
      <c r="F2098" s="174">
        <v>-20.740783329999999</v>
      </c>
      <c r="G2098" s="174">
        <v>-175.56221669999999</v>
      </c>
      <c r="H2098" s="74">
        <v>52.76</v>
      </c>
      <c r="I2098" s="74">
        <v>0.44</v>
      </c>
      <c r="J2098" s="74">
        <v>15.03</v>
      </c>
      <c r="K2098" s="74">
        <v>0.14000000000000001</v>
      </c>
      <c r="L2098" s="74">
        <v>6.18</v>
      </c>
      <c r="M2098" s="74">
        <v>12.66</v>
      </c>
      <c r="N2098" s="74">
        <v>1.1499999999999999</v>
      </c>
      <c r="O2098" s="74">
        <v>0.27</v>
      </c>
      <c r="P2098" s="74">
        <v>0</v>
      </c>
      <c r="Q2098" s="74">
        <v>0.03</v>
      </c>
      <c r="R2098" s="74">
        <v>3.18</v>
      </c>
      <c r="S2098" s="74">
        <v>0</v>
      </c>
      <c r="T2098" s="74">
        <v>0</v>
      </c>
      <c r="U2098" s="74">
        <v>6.9999999999999999E-4</v>
      </c>
      <c r="V2098" s="74">
        <v>6.5449999999999999</v>
      </c>
      <c r="W2098" s="74">
        <v>1.2833332049999999</v>
      </c>
      <c r="X2098" s="74">
        <v>1178.1559999999999</v>
      </c>
      <c r="Y2098" s="74">
        <v>950</v>
      </c>
      <c r="Z2098" s="74">
        <v>0.99181342698735264</v>
      </c>
      <c r="AA2098" s="74">
        <v>8.1865730126473996E-3</v>
      </c>
      <c r="AB2098" s="74">
        <v>8.6931099544604821E-3</v>
      </c>
      <c r="AC2098" s="74">
        <v>8.6931099544604838E-3</v>
      </c>
      <c r="AD2098" t="s">
        <v>5810</v>
      </c>
    </row>
    <row r="2099" spans="1:30">
      <c r="A2099" s="165" t="s">
        <v>6595</v>
      </c>
      <c r="C2099" s="165" t="s">
        <v>8444</v>
      </c>
      <c r="D2099" s="169" t="s">
        <v>3577</v>
      </c>
      <c r="E2099" s="169" t="s">
        <v>5130</v>
      </c>
      <c r="F2099" s="174">
        <v>-20.740783329999999</v>
      </c>
      <c r="G2099" s="174">
        <v>-175.56221669999999</v>
      </c>
      <c r="H2099" s="74">
        <v>54.27</v>
      </c>
      <c r="I2099" s="74">
        <v>0.46</v>
      </c>
      <c r="J2099" s="74">
        <v>11.51</v>
      </c>
      <c r="K2099" s="74">
        <v>0.23</v>
      </c>
      <c r="L2099" s="74">
        <v>4.07</v>
      </c>
      <c r="M2099" s="74">
        <v>14.64</v>
      </c>
      <c r="N2099" s="74">
        <v>0.93</v>
      </c>
      <c r="O2099" s="74">
        <v>0.25</v>
      </c>
      <c r="P2099" s="74">
        <v>0</v>
      </c>
      <c r="Q2099" s="74">
        <v>0.06</v>
      </c>
      <c r="R2099" s="74">
        <v>4.87</v>
      </c>
      <c r="S2099" s="74">
        <v>0</v>
      </c>
      <c r="T2099" s="74">
        <v>0</v>
      </c>
      <c r="U2099" s="74">
        <v>8.9999999999999998E-4</v>
      </c>
      <c r="V2099" s="74">
        <v>6.9189999999999996</v>
      </c>
      <c r="W2099" s="74">
        <v>1.3566665309999999</v>
      </c>
      <c r="X2099" s="74">
        <v>1211.0239999999999</v>
      </c>
      <c r="Y2099" s="74">
        <v>1730</v>
      </c>
      <c r="Z2099" s="74">
        <v>0.99475387701418927</v>
      </c>
      <c r="AA2099" s="74">
        <v>5.2461229858106516E-3</v>
      </c>
      <c r="AB2099" s="74">
        <v>9.0579337391005037E-3</v>
      </c>
      <c r="AC2099" s="74">
        <v>9.0579337391005019E-3</v>
      </c>
      <c r="AD2099" t="s">
        <v>5810</v>
      </c>
    </row>
    <row r="2100" spans="1:30">
      <c r="A2100" s="165" t="s">
        <v>6596</v>
      </c>
      <c r="C2100" s="165" t="s">
        <v>8444</v>
      </c>
      <c r="D2100" s="169" t="s">
        <v>3577</v>
      </c>
      <c r="E2100" s="169" t="s">
        <v>5130</v>
      </c>
      <c r="F2100" s="174">
        <v>-20.740783329999999</v>
      </c>
      <c r="G2100" s="174">
        <v>-175.56221669999999</v>
      </c>
      <c r="H2100" s="74">
        <v>54.17</v>
      </c>
      <c r="I2100" s="74">
        <v>0.51</v>
      </c>
      <c r="J2100" s="74">
        <v>14.3</v>
      </c>
      <c r="K2100" s="74">
        <v>0.19</v>
      </c>
      <c r="L2100" s="74">
        <v>6.62</v>
      </c>
      <c r="M2100" s="74">
        <v>12.25</v>
      </c>
      <c r="N2100" s="74">
        <v>0.94</v>
      </c>
      <c r="O2100" s="74">
        <v>0.24</v>
      </c>
      <c r="P2100" s="74">
        <v>0</v>
      </c>
      <c r="Q2100" s="74">
        <v>0.06</v>
      </c>
      <c r="R2100" s="74">
        <v>1.41</v>
      </c>
      <c r="S2100" s="74">
        <v>0</v>
      </c>
      <c r="T2100" s="74">
        <v>0</v>
      </c>
      <c r="U2100" s="74">
        <v>8.0000000000000004E-4</v>
      </c>
      <c r="V2100" s="74">
        <v>7.8114999999999997</v>
      </c>
      <c r="W2100" s="74">
        <v>1.5316665135</v>
      </c>
      <c r="X2100" s="74">
        <v>1171.3499999999999</v>
      </c>
      <c r="Y2100" s="74">
        <v>260</v>
      </c>
      <c r="Z2100" s="74">
        <v>0.96074299414482567</v>
      </c>
      <c r="AA2100" s="74">
        <v>3.9257005855174283E-2</v>
      </c>
      <c r="AB2100" s="74">
        <v>1.62055223971294E-3</v>
      </c>
      <c r="AC2100" s="74">
        <v>1.62055223971294E-3</v>
      </c>
      <c r="AD2100" t="s">
        <v>5810</v>
      </c>
    </row>
    <row r="2101" spans="1:30">
      <c r="A2101" s="165" t="s">
        <v>6597</v>
      </c>
      <c r="C2101" s="165" t="s">
        <v>8444</v>
      </c>
      <c r="D2101" s="169" t="s">
        <v>3577</v>
      </c>
      <c r="E2101" s="169" t="s">
        <v>5130</v>
      </c>
      <c r="F2101" s="174">
        <v>-20.740783329999999</v>
      </c>
      <c r="G2101" s="174">
        <v>-175.56221669999999</v>
      </c>
      <c r="H2101" s="74">
        <v>55.07</v>
      </c>
      <c r="I2101" s="74">
        <v>0.38</v>
      </c>
      <c r="J2101" s="74">
        <v>14.68</v>
      </c>
      <c r="K2101" s="74">
        <v>0.15</v>
      </c>
      <c r="L2101" s="74">
        <v>4.37</v>
      </c>
      <c r="M2101" s="74">
        <v>13.71</v>
      </c>
      <c r="N2101" s="74">
        <v>0.97</v>
      </c>
      <c r="O2101" s="74">
        <v>0.24</v>
      </c>
      <c r="P2101" s="74">
        <v>0</v>
      </c>
      <c r="Q2101" s="74">
        <v>0.14000000000000001</v>
      </c>
      <c r="R2101" s="74">
        <v>1.47</v>
      </c>
      <c r="S2101" s="74">
        <v>0</v>
      </c>
      <c r="T2101" s="74">
        <v>0</v>
      </c>
      <c r="U2101" s="74">
        <v>3.8999999999999998E-3</v>
      </c>
      <c r="V2101" s="74">
        <v>6.7575000000000003</v>
      </c>
      <c r="W2101" s="74">
        <v>1.3249998675000001</v>
      </c>
      <c r="X2101" s="74">
        <v>1195.586</v>
      </c>
      <c r="Y2101" s="74">
        <v>320</v>
      </c>
      <c r="Z2101" s="74">
        <v>0.8015177627953195</v>
      </c>
      <c r="AA2101" s="74">
        <v>0.19848223720468039</v>
      </c>
      <c r="AB2101" s="74">
        <v>6.2969441086087536E-4</v>
      </c>
      <c r="AC2101" s="74">
        <v>6.2969441086087536E-4</v>
      </c>
      <c r="AD2101" t="s">
        <v>5810</v>
      </c>
    </row>
    <row r="2102" spans="1:30">
      <c r="A2102" s="165" t="s">
        <v>6598</v>
      </c>
      <c r="C2102" s="165" t="s">
        <v>8444</v>
      </c>
      <c r="D2102" s="169" t="s">
        <v>3577</v>
      </c>
      <c r="E2102" s="169" t="s">
        <v>5130</v>
      </c>
      <c r="F2102" s="174">
        <v>-20.740783329999999</v>
      </c>
      <c r="G2102" s="174">
        <v>-175.56221669999999</v>
      </c>
      <c r="H2102" s="74">
        <v>53.16</v>
      </c>
      <c r="I2102" s="74">
        <v>0.44</v>
      </c>
      <c r="J2102" s="74">
        <v>12.81</v>
      </c>
      <c r="K2102" s="74">
        <v>0.17</v>
      </c>
      <c r="L2102" s="74">
        <v>4.08</v>
      </c>
      <c r="M2102" s="74">
        <v>13.59</v>
      </c>
      <c r="N2102" s="74">
        <v>0.85</v>
      </c>
      <c r="O2102" s="74">
        <v>0.2</v>
      </c>
      <c r="P2102" s="74">
        <v>0</v>
      </c>
      <c r="Q2102" s="74">
        <v>0.03</v>
      </c>
      <c r="R2102" s="74">
        <v>3.88</v>
      </c>
      <c r="S2102" s="74">
        <v>0</v>
      </c>
      <c r="T2102" s="74">
        <v>0</v>
      </c>
      <c r="U2102" s="74">
        <v>4.7000000000000002E-3</v>
      </c>
      <c r="V2102" s="74">
        <v>7.8540000000000001</v>
      </c>
      <c r="W2102" s="74">
        <v>1.539999846</v>
      </c>
      <c r="X2102" s="74">
        <v>1193.5940000000001</v>
      </c>
      <c r="Y2102" s="74">
        <v>1330</v>
      </c>
      <c r="Z2102" s="74">
        <v>0.95630537400993021</v>
      </c>
      <c r="AA2102" s="74">
        <v>4.3694625990069853E-2</v>
      </c>
      <c r="AB2102" s="74">
        <v>3.4863232011515129E-3</v>
      </c>
      <c r="AC2102" s="74">
        <v>3.4863232011515138E-3</v>
      </c>
      <c r="AD2102" t="s">
        <v>5810</v>
      </c>
    </row>
    <row r="2103" spans="1:30">
      <c r="A2103" s="165" t="s">
        <v>6599</v>
      </c>
      <c r="C2103" s="165" t="s">
        <v>8444</v>
      </c>
      <c r="D2103" s="169" t="s">
        <v>3577</v>
      </c>
      <c r="E2103" s="169" t="s">
        <v>5130</v>
      </c>
      <c r="F2103" s="174">
        <v>-20.740783329999999</v>
      </c>
      <c r="G2103" s="174">
        <v>-175.56221669999999</v>
      </c>
      <c r="H2103" s="74">
        <v>52.9</v>
      </c>
      <c r="I2103" s="74">
        <v>0.38</v>
      </c>
      <c r="J2103" s="74">
        <v>13.06</v>
      </c>
      <c r="K2103" s="74">
        <v>0.14000000000000001</v>
      </c>
      <c r="L2103" s="74">
        <v>7.06</v>
      </c>
      <c r="M2103" s="74">
        <v>13.91</v>
      </c>
      <c r="N2103" s="74">
        <v>1.1100000000000001</v>
      </c>
      <c r="O2103" s="74">
        <v>0.25</v>
      </c>
      <c r="P2103" s="74">
        <v>0</v>
      </c>
      <c r="Q2103" s="74">
        <v>0.12</v>
      </c>
      <c r="R2103" s="74">
        <v>4.38</v>
      </c>
      <c r="S2103" s="74">
        <v>0</v>
      </c>
      <c r="T2103" s="74">
        <v>0</v>
      </c>
      <c r="U2103" s="74">
        <v>1.5E-3</v>
      </c>
      <c r="V2103" s="74">
        <v>6.0179999999999998</v>
      </c>
      <c r="W2103" s="74">
        <v>1.1799998819999999</v>
      </c>
      <c r="X2103" s="74">
        <v>1198.9059999999999</v>
      </c>
      <c r="Y2103" s="74">
        <v>1560</v>
      </c>
      <c r="Z2103" s="74">
        <v>0.98971457659659845</v>
      </c>
      <c r="AA2103" s="74">
        <v>1.028542340340159E-2</v>
      </c>
      <c r="AB2103" s="74">
        <v>6.3882966635380343E-3</v>
      </c>
      <c r="AC2103" s="74">
        <v>6.3882966635380326E-3</v>
      </c>
      <c r="AD2103" t="s">
        <v>5810</v>
      </c>
    </row>
    <row r="2104" spans="1:30">
      <c r="A2104" s="165" t="s">
        <v>6600</v>
      </c>
      <c r="C2104" s="165" t="s">
        <v>8444</v>
      </c>
      <c r="D2104" s="169" t="s">
        <v>3577</v>
      </c>
      <c r="E2104" s="169" t="s">
        <v>5130</v>
      </c>
      <c r="F2104" s="174">
        <v>-20.740783329999999</v>
      </c>
      <c r="G2104" s="174">
        <v>-175.56221669999999</v>
      </c>
      <c r="H2104" s="74">
        <v>52.84</v>
      </c>
      <c r="I2104" s="74">
        <v>0.28000000000000003</v>
      </c>
      <c r="J2104" s="74">
        <v>10.119999999999999</v>
      </c>
      <c r="K2104" s="74">
        <v>0.16</v>
      </c>
      <c r="L2104" s="74">
        <v>8.34</v>
      </c>
      <c r="M2104" s="74">
        <v>13.64</v>
      </c>
      <c r="N2104" s="74">
        <v>0.74</v>
      </c>
      <c r="O2104" s="74">
        <v>0.17</v>
      </c>
      <c r="P2104" s="74">
        <v>0</v>
      </c>
      <c r="Q2104" s="74">
        <v>0.05</v>
      </c>
      <c r="R2104" s="74">
        <v>4.74</v>
      </c>
      <c r="S2104" s="74">
        <v>0</v>
      </c>
      <c r="T2104" s="74">
        <v>0</v>
      </c>
      <c r="U2104" s="74">
        <v>1.1000000000000001E-3</v>
      </c>
      <c r="V2104" s="74">
        <v>6.9870000000000001</v>
      </c>
      <c r="W2104" s="74">
        <v>1.3699998630000001</v>
      </c>
      <c r="X2104" s="74">
        <v>1194.424</v>
      </c>
      <c r="Y2104" s="74">
        <v>1760</v>
      </c>
      <c r="Z2104" s="74">
        <v>0.99411892807982183</v>
      </c>
      <c r="AA2104" s="74">
        <v>5.8810719201781046E-3</v>
      </c>
      <c r="AB2104" s="74">
        <v>5.4644563660199317E-3</v>
      </c>
      <c r="AC2104" s="74">
        <v>5.46445636601993E-3</v>
      </c>
      <c r="AD2104" t="s">
        <v>5810</v>
      </c>
    </row>
    <row r="2105" spans="1:30">
      <c r="A2105" s="165" t="s">
        <v>6601</v>
      </c>
      <c r="C2105" s="165" t="s">
        <v>8444</v>
      </c>
      <c r="D2105" s="169" t="s">
        <v>3577</v>
      </c>
      <c r="E2105" s="169" t="s">
        <v>5130</v>
      </c>
      <c r="F2105" s="174">
        <v>-20.740783329999999</v>
      </c>
      <c r="G2105" s="174">
        <v>-175.56221669999999</v>
      </c>
      <c r="H2105" s="74">
        <v>54.38</v>
      </c>
      <c r="I2105" s="74">
        <v>0.37</v>
      </c>
      <c r="J2105" s="74">
        <v>14.81</v>
      </c>
      <c r="K2105" s="74">
        <v>0.16</v>
      </c>
      <c r="L2105" s="74">
        <v>5.36</v>
      </c>
      <c r="M2105" s="74">
        <v>12</v>
      </c>
      <c r="N2105" s="74">
        <v>1.1599999999999999</v>
      </c>
      <c r="O2105" s="74">
        <v>0.26</v>
      </c>
      <c r="P2105" s="74">
        <v>0</v>
      </c>
      <c r="Q2105" s="74">
        <v>0.1</v>
      </c>
      <c r="R2105" s="74">
        <v>1.29</v>
      </c>
      <c r="S2105" s="74">
        <v>0</v>
      </c>
      <c r="T2105" s="74">
        <v>0</v>
      </c>
      <c r="U2105" s="74">
        <v>4.0000000000000002E-4</v>
      </c>
      <c r="V2105" s="74">
        <v>7.7010000000000014</v>
      </c>
      <c r="W2105" s="74">
        <v>1.5099998489999999</v>
      </c>
      <c r="X2105" s="74">
        <v>1167.2</v>
      </c>
      <c r="Y2105" s="74">
        <v>210</v>
      </c>
      <c r="Z2105" s="74">
        <v>0.98264328450762184</v>
      </c>
      <c r="AA2105" s="74">
        <v>1.7356715492378182E-2</v>
      </c>
      <c r="AB2105" s="74">
        <v>4.3339588833867463E-3</v>
      </c>
      <c r="AC2105" s="74">
        <v>4.3339588833867437E-3</v>
      </c>
      <c r="AD2105" t="s">
        <v>5810</v>
      </c>
    </row>
    <row r="2106" spans="1:30">
      <c r="A2106" s="165" t="s">
        <v>6602</v>
      </c>
      <c r="C2106" s="165" t="s">
        <v>8444</v>
      </c>
      <c r="D2106" s="169" t="s">
        <v>3577</v>
      </c>
      <c r="E2106" s="169" t="s">
        <v>5130</v>
      </c>
      <c r="F2106" s="174">
        <v>-20.740783329999999</v>
      </c>
      <c r="G2106" s="174">
        <v>-175.56221669999999</v>
      </c>
      <c r="H2106" s="74">
        <v>53.27</v>
      </c>
      <c r="I2106" s="74">
        <v>0.37</v>
      </c>
      <c r="J2106" s="74">
        <v>12.56</v>
      </c>
      <c r="K2106" s="74">
        <v>0.16</v>
      </c>
      <c r="L2106" s="74">
        <v>4.51</v>
      </c>
      <c r="M2106" s="74">
        <v>13.39</v>
      </c>
      <c r="N2106" s="74">
        <v>0.86</v>
      </c>
      <c r="O2106" s="74">
        <v>0.22</v>
      </c>
      <c r="P2106" s="74">
        <v>0</v>
      </c>
      <c r="Q2106" s="74">
        <v>7.0000000000000007E-2</v>
      </c>
      <c r="R2106" s="74">
        <v>4.21</v>
      </c>
      <c r="S2106" s="74">
        <v>0</v>
      </c>
      <c r="T2106" s="74">
        <v>0</v>
      </c>
      <c r="U2106" s="74">
        <v>2.5999999999999999E-3</v>
      </c>
      <c r="V2106" s="74">
        <v>8.1004999999999985</v>
      </c>
      <c r="W2106" s="74">
        <v>1.5883331745</v>
      </c>
      <c r="X2106" s="74">
        <v>1190.2739999999999</v>
      </c>
      <c r="Y2106" s="74">
        <v>1470</v>
      </c>
      <c r="Z2106" s="74">
        <v>0.98002127823300544</v>
      </c>
      <c r="AA2106" s="74">
        <v>1.997872176699457E-2</v>
      </c>
      <c r="AB2106" s="74">
        <v>5.229830797276464E-3</v>
      </c>
      <c r="AC2106" s="74">
        <v>5.2298307972764597E-3</v>
      </c>
      <c r="AD2106" t="s">
        <v>5810</v>
      </c>
    </row>
    <row r="2107" spans="1:30">
      <c r="A2107" s="165" t="s">
        <v>6603</v>
      </c>
      <c r="C2107" s="165" t="s">
        <v>8444</v>
      </c>
      <c r="D2107" s="169" t="s">
        <v>3577</v>
      </c>
      <c r="E2107" s="169" t="s">
        <v>5130</v>
      </c>
      <c r="F2107" s="174">
        <v>-20.740783329999999</v>
      </c>
      <c r="G2107" s="174">
        <v>-175.56221669999999</v>
      </c>
      <c r="H2107" s="74">
        <v>52.8</v>
      </c>
      <c r="I2107" s="74">
        <v>0.37</v>
      </c>
      <c r="J2107" s="74">
        <v>12.56</v>
      </c>
      <c r="K2107" s="74">
        <v>0.17</v>
      </c>
      <c r="L2107" s="74">
        <v>4.5999999999999996</v>
      </c>
      <c r="M2107" s="74">
        <v>13.05</v>
      </c>
      <c r="N2107" s="74">
        <v>0.81</v>
      </c>
      <c r="O2107" s="74">
        <v>0.23</v>
      </c>
      <c r="P2107" s="74">
        <v>0</v>
      </c>
      <c r="Q2107" s="74">
        <v>0.05</v>
      </c>
      <c r="R2107" s="74">
        <v>3.47</v>
      </c>
      <c r="S2107" s="74">
        <v>0</v>
      </c>
      <c r="T2107" s="74">
        <v>0</v>
      </c>
      <c r="U2107" s="74">
        <v>2E-3</v>
      </c>
      <c r="V2107" s="74">
        <v>8.4405000000000001</v>
      </c>
      <c r="W2107" s="74">
        <v>1.6549998345000001</v>
      </c>
      <c r="X2107" s="74">
        <v>1184.6300000000001</v>
      </c>
      <c r="Y2107" s="74">
        <v>1100</v>
      </c>
      <c r="Z2107" s="74">
        <v>0.97538989033564749</v>
      </c>
      <c r="AA2107" s="74">
        <v>2.461010966435255E-2</v>
      </c>
      <c r="AB2107" s="74">
        <v>4.4033056584785572E-4</v>
      </c>
      <c r="AC2107" s="74">
        <v>4.4033056584785561E-4</v>
      </c>
      <c r="AD2107" t="s">
        <v>5810</v>
      </c>
    </row>
    <row r="2108" spans="1:30">
      <c r="A2108" s="165" t="s">
        <v>4587</v>
      </c>
      <c r="C2108" s="165" t="s">
        <v>8444</v>
      </c>
      <c r="D2108" s="169" t="s">
        <v>3577</v>
      </c>
      <c r="E2108" s="169" t="s">
        <v>4587</v>
      </c>
      <c r="F2108" s="174">
        <v>-22.561166669999999</v>
      </c>
      <c r="G2108" s="174">
        <v>-176.44066670000001</v>
      </c>
      <c r="H2108" s="74">
        <v>53.59</v>
      </c>
      <c r="I2108" s="74">
        <v>1.01</v>
      </c>
      <c r="J2108" s="74">
        <v>16.05</v>
      </c>
      <c r="K2108" s="74">
        <v>0.18</v>
      </c>
      <c r="L2108" s="74">
        <v>4.0599999999999996</v>
      </c>
      <c r="M2108" s="74">
        <v>8.7100000000000009</v>
      </c>
      <c r="N2108" s="74">
        <v>2.62</v>
      </c>
      <c r="O2108" s="74">
        <v>0.42</v>
      </c>
      <c r="P2108" s="74">
        <v>0</v>
      </c>
      <c r="Q2108" s="74">
        <v>0.17</v>
      </c>
      <c r="R2108" s="74">
        <v>2.2400000000000002</v>
      </c>
      <c r="S2108" s="74">
        <v>0</v>
      </c>
      <c r="T2108" s="74">
        <v>0</v>
      </c>
      <c r="U2108" s="74">
        <v>3.5999999999999999E-3</v>
      </c>
      <c r="V2108" s="74">
        <v>9.4775000000000009</v>
      </c>
      <c r="W2108" s="74">
        <v>1.8583331475</v>
      </c>
      <c r="X2108" s="74">
        <v>1112.586</v>
      </c>
      <c r="Y2108" s="74">
        <v>590</v>
      </c>
      <c r="Z2108" s="74">
        <v>0.91888506533268977</v>
      </c>
      <c r="AA2108" s="74">
        <v>8.1114934667310262E-2</v>
      </c>
      <c r="AB2108" s="74">
        <v>2.3702138002897688E-3</v>
      </c>
      <c r="AC2108" s="74">
        <v>2.370213800289768E-3</v>
      </c>
      <c r="AD2108" t="s">
        <v>5810</v>
      </c>
    </row>
    <row r="2109" spans="1:30">
      <c r="A2109" s="165" t="s">
        <v>6604</v>
      </c>
      <c r="C2109" s="165" t="s">
        <v>8444</v>
      </c>
      <c r="D2109" s="169" t="s">
        <v>3577</v>
      </c>
      <c r="E2109" s="169" t="s">
        <v>4587</v>
      </c>
      <c r="F2109" s="174">
        <v>-22.561166669999999</v>
      </c>
      <c r="G2109" s="174">
        <v>-176.44066670000001</v>
      </c>
      <c r="H2109" s="74">
        <v>52.11</v>
      </c>
      <c r="I2109" s="74">
        <v>1.03</v>
      </c>
      <c r="J2109" s="74">
        <v>17.170000000000002</v>
      </c>
      <c r="K2109" s="74">
        <v>0.15</v>
      </c>
      <c r="L2109" s="74">
        <v>4.4800000000000004</v>
      </c>
      <c r="M2109" s="74">
        <v>9.75</v>
      </c>
      <c r="N2109" s="74">
        <v>2.38</v>
      </c>
      <c r="O2109" s="74">
        <v>0.35</v>
      </c>
      <c r="P2109" s="74">
        <v>0</v>
      </c>
      <c r="Q2109" s="74">
        <v>0.13</v>
      </c>
      <c r="R2109" s="74">
        <v>2.34</v>
      </c>
      <c r="S2109" s="74">
        <v>0</v>
      </c>
      <c r="T2109" s="74">
        <v>0</v>
      </c>
      <c r="U2109" s="74">
        <v>5.1000000000000004E-3</v>
      </c>
      <c r="V2109" s="74">
        <v>8.8484999999999996</v>
      </c>
      <c r="W2109" s="74">
        <v>1.7349998265</v>
      </c>
      <c r="X2109" s="74">
        <v>1129.8499999999999</v>
      </c>
      <c r="Y2109" s="74">
        <v>680</v>
      </c>
      <c r="Z2109" s="74">
        <v>0.89064725610127393</v>
      </c>
      <c r="AA2109" s="74">
        <v>0.109352743898726</v>
      </c>
      <c r="AB2109" s="74">
        <v>1.384403236663982E-3</v>
      </c>
      <c r="AC2109" s="74">
        <v>1.384403236663982E-3</v>
      </c>
      <c r="AD2109" t="s">
        <v>5810</v>
      </c>
    </row>
    <row r="2110" spans="1:30">
      <c r="A2110" s="165" t="s">
        <v>6605</v>
      </c>
      <c r="C2110" s="165" t="s">
        <v>8444</v>
      </c>
      <c r="D2110" s="169" t="s">
        <v>3577</v>
      </c>
      <c r="E2110" s="169" t="s">
        <v>4587</v>
      </c>
      <c r="F2110" s="174">
        <v>-22.561166669999999</v>
      </c>
      <c r="G2110" s="174">
        <v>-176.44066670000001</v>
      </c>
      <c r="H2110" s="74">
        <v>55.48</v>
      </c>
      <c r="I2110" s="74">
        <v>1.1000000000000001</v>
      </c>
      <c r="J2110" s="74">
        <v>16.97</v>
      </c>
      <c r="K2110" s="74">
        <v>0.18</v>
      </c>
      <c r="L2110" s="74">
        <v>2.16</v>
      </c>
      <c r="M2110" s="74">
        <v>9.1199999999999992</v>
      </c>
      <c r="N2110" s="74">
        <v>2.69</v>
      </c>
      <c r="O2110" s="74">
        <v>0.39</v>
      </c>
      <c r="P2110" s="74">
        <v>0</v>
      </c>
      <c r="Q2110" s="74">
        <v>0.15</v>
      </c>
      <c r="R2110" s="74">
        <v>2.82</v>
      </c>
      <c r="S2110" s="74">
        <v>0</v>
      </c>
      <c r="T2110" s="74">
        <v>0</v>
      </c>
      <c r="U2110" s="74">
        <v>6.8999999999999999E-3</v>
      </c>
      <c r="V2110" s="74">
        <v>7.6839999999999993</v>
      </c>
      <c r="W2110" s="74">
        <v>1.5066665159999999</v>
      </c>
      <c r="X2110" s="74">
        <v>1119.3920000000001</v>
      </c>
      <c r="Y2110" s="74">
        <v>860</v>
      </c>
      <c r="Z2110" s="74">
        <v>0.88170872037388381</v>
      </c>
      <c r="AA2110" s="74">
        <v>0.1182912796261161</v>
      </c>
      <c r="AB2110" s="74">
        <v>1.496085823449749E-3</v>
      </c>
      <c r="AC2110" s="74">
        <v>1.4960858234497471E-3</v>
      </c>
      <c r="AD2110" t="s">
        <v>5810</v>
      </c>
    </row>
    <row r="2111" spans="1:30">
      <c r="A2111" s="165" t="s">
        <v>6606</v>
      </c>
      <c r="C2111" s="165" t="s">
        <v>8444</v>
      </c>
      <c r="D2111" s="169" t="s">
        <v>3577</v>
      </c>
      <c r="E2111" s="169" t="s">
        <v>4587</v>
      </c>
      <c r="F2111" s="174">
        <v>-22.561166669999999</v>
      </c>
      <c r="G2111" s="174">
        <v>-176.44066670000001</v>
      </c>
      <c r="H2111" s="74">
        <v>53.51</v>
      </c>
      <c r="I2111" s="74">
        <v>0.94</v>
      </c>
      <c r="J2111" s="74">
        <v>15.75</v>
      </c>
      <c r="K2111" s="74">
        <v>0.2</v>
      </c>
      <c r="L2111" s="74">
        <v>3.73</v>
      </c>
      <c r="M2111" s="74">
        <v>8.98</v>
      </c>
      <c r="N2111" s="74">
        <v>2.46</v>
      </c>
      <c r="O2111" s="74">
        <v>0.34</v>
      </c>
      <c r="P2111" s="74">
        <v>0</v>
      </c>
      <c r="Q2111" s="74">
        <v>0.14000000000000001</v>
      </c>
      <c r="R2111" s="74">
        <v>3.42</v>
      </c>
      <c r="S2111" s="74">
        <v>0</v>
      </c>
      <c r="T2111" s="74">
        <v>0</v>
      </c>
      <c r="U2111" s="74">
        <v>1.52E-2</v>
      </c>
      <c r="V2111" s="74">
        <v>9.282</v>
      </c>
      <c r="W2111" s="74">
        <v>1.8199998180000001</v>
      </c>
      <c r="X2111" s="74">
        <v>1117.068</v>
      </c>
      <c r="Y2111" s="74">
        <v>1300</v>
      </c>
      <c r="Z2111" s="74">
        <v>0.85147396823737009</v>
      </c>
      <c r="AA2111" s="74">
        <v>0.14852603176262991</v>
      </c>
      <c r="AB2111" s="74">
        <v>1.7978485821172111E-3</v>
      </c>
      <c r="AC2111" s="74">
        <v>1.7978485821172111E-3</v>
      </c>
      <c r="AD2111" t="s">
        <v>5810</v>
      </c>
    </row>
    <row r="2112" spans="1:30">
      <c r="A2112" s="165" t="s">
        <v>6607</v>
      </c>
      <c r="C2112" s="165" t="s">
        <v>8444</v>
      </c>
      <c r="D2112" s="169" t="s">
        <v>3577</v>
      </c>
      <c r="E2112" s="169" t="s">
        <v>4587</v>
      </c>
      <c r="F2112" s="174">
        <v>-22.561166669999999</v>
      </c>
      <c r="G2112" s="174">
        <v>-176.44066670000001</v>
      </c>
      <c r="H2112" s="74">
        <v>50.78</v>
      </c>
      <c r="I2112" s="74">
        <v>1.01</v>
      </c>
      <c r="J2112" s="74">
        <v>15.56</v>
      </c>
      <c r="K2112" s="74">
        <v>0.24</v>
      </c>
      <c r="L2112" s="74">
        <v>4.76</v>
      </c>
      <c r="M2112" s="74">
        <v>9.2799999999999994</v>
      </c>
      <c r="N2112" s="74">
        <v>1.87</v>
      </c>
      <c r="O2112" s="74">
        <v>0.37</v>
      </c>
      <c r="P2112" s="74">
        <v>0</v>
      </c>
      <c r="Q2112" s="74">
        <v>0.11</v>
      </c>
      <c r="R2112" s="74">
        <v>2.79</v>
      </c>
      <c r="S2112" s="74">
        <v>0</v>
      </c>
      <c r="T2112" s="74">
        <v>0</v>
      </c>
      <c r="U2112" s="74">
        <v>8.0999999999999996E-3</v>
      </c>
      <c r="V2112" s="74">
        <v>10.4635</v>
      </c>
      <c r="W2112" s="74">
        <v>2.0516664615</v>
      </c>
      <c r="X2112" s="74">
        <v>1122.048</v>
      </c>
      <c r="Y2112" s="74">
        <v>950</v>
      </c>
      <c r="Z2112" s="74">
        <v>0.8867994476341502</v>
      </c>
      <c r="AA2112" s="74">
        <v>0.11320055236584969</v>
      </c>
      <c r="AB2112" s="74">
        <v>8.3429086342740229E-4</v>
      </c>
      <c r="AC2112" s="74">
        <v>8.3429086342740218E-4</v>
      </c>
      <c r="AD2112" t="s">
        <v>5810</v>
      </c>
    </row>
    <row r="2113" spans="1:30">
      <c r="A2113" s="165" t="s">
        <v>6608</v>
      </c>
      <c r="C2113" s="165" t="s">
        <v>8444</v>
      </c>
      <c r="D2113" s="169" t="s">
        <v>3577</v>
      </c>
      <c r="E2113" s="169" t="s">
        <v>4587</v>
      </c>
      <c r="F2113" s="174">
        <v>-22.561166669999999</v>
      </c>
      <c r="G2113" s="174">
        <v>-176.44066670000001</v>
      </c>
      <c r="H2113" s="74">
        <v>51.02</v>
      </c>
      <c r="I2113" s="74">
        <v>0.96</v>
      </c>
      <c r="J2113" s="74">
        <v>17.93</v>
      </c>
      <c r="K2113" s="74">
        <v>0.19</v>
      </c>
      <c r="L2113" s="74">
        <v>2.48</v>
      </c>
      <c r="M2113" s="74">
        <v>11.5</v>
      </c>
      <c r="N2113" s="74">
        <v>2.1800000000000002</v>
      </c>
      <c r="O2113" s="74">
        <v>0.46</v>
      </c>
      <c r="P2113" s="74">
        <v>0</v>
      </c>
      <c r="Q2113" s="74">
        <v>0.16</v>
      </c>
      <c r="R2113" s="74">
        <v>2.19</v>
      </c>
      <c r="S2113" s="74">
        <v>0</v>
      </c>
      <c r="T2113" s="74">
        <v>0</v>
      </c>
      <c r="U2113" s="74">
        <v>8.0000000000000002E-3</v>
      </c>
      <c r="V2113" s="74">
        <v>8.4660000000000011</v>
      </c>
      <c r="W2113" s="74">
        <v>1.659999834</v>
      </c>
      <c r="X2113" s="74">
        <v>1158.9000000000001</v>
      </c>
      <c r="Y2113" s="74">
        <v>680</v>
      </c>
      <c r="Z2113" s="74">
        <v>0.80091950221218089</v>
      </c>
      <c r="AA2113" s="74">
        <v>0.19908049778781911</v>
      </c>
      <c r="AB2113" s="74">
        <v>6.002587179830131E-4</v>
      </c>
      <c r="AC2113" s="74">
        <v>6.0025871798301321E-4</v>
      </c>
      <c r="AD2113" t="s">
        <v>5810</v>
      </c>
    </row>
    <row r="2114" spans="1:30">
      <c r="A2114" s="165" t="s">
        <v>6609</v>
      </c>
      <c r="C2114" s="165" t="s">
        <v>8444</v>
      </c>
      <c r="D2114" s="169" t="s">
        <v>3577</v>
      </c>
      <c r="E2114" s="169" t="s">
        <v>4587</v>
      </c>
      <c r="F2114" s="174">
        <v>-22.561166669999999</v>
      </c>
      <c r="G2114" s="174">
        <v>-176.44066670000001</v>
      </c>
      <c r="H2114" s="74">
        <v>51.7</v>
      </c>
      <c r="I2114" s="74">
        <v>0.92</v>
      </c>
      <c r="J2114" s="74">
        <v>15.55</v>
      </c>
      <c r="K2114" s="74">
        <v>0.19</v>
      </c>
      <c r="L2114" s="74">
        <v>4.66</v>
      </c>
      <c r="M2114" s="74">
        <v>9.1300000000000008</v>
      </c>
      <c r="N2114" s="74">
        <v>2.61</v>
      </c>
      <c r="O2114" s="74">
        <v>0.5</v>
      </c>
      <c r="P2114" s="74">
        <v>0</v>
      </c>
      <c r="Q2114" s="74">
        <v>0.14000000000000001</v>
      </c>
      <c r="R2114" s="74">
        <v>2.7</v>
      </c>
      <c r="S2114" s="74">
        <v>0</v>
      </c>
      <c r="T2114" s="74">
        <v>0</v>
      </c>
      <c r="U2114" s="74">
        <v>1.46E-2</v>
      </c>
      <c r="V2114" s="74">
        <v>9.5540000000000003</v>
      </c>
      <c r="W2114" s="74">
        <v>1.873333146</v>
      </c>
      <c r="X2114" s="74">
        <v>1119.558</v>
      </c>
      <c r="Y2114" s="74">
        <v>980</v>
      </c>
      <c r="Z2114" s="74">
        <v>0.79485322785934065</v>
      </c>
      <c r="AA2114" s="74">
        <v>0.20514677214065941</v>
      </c>
      <c r="AB2114" s="74">
        <v>4.9443948867733422E-4</v>
      </c>
      <c r="AC2114" s="74">
        <v>4.944394886773339E-4</v>
      </c>
      <c r="AD2114" t="s">
        <v>5810</v>
      </c>
    </row>
    <row r="2115" spans="1:30">
      <c r="A2115" s="165" t="s">
        <v>6610</v>
      </c>
      <c r="C2115" s="165" t="s">
        <v>8444</v>
      </c>
      <c r="D2115" s="169" t="s">
        <v>3577</v>
      </c>
      <c r="E2115" s="169" t="s">
        <v>4587</v>
      </c>
      <c r="F2115" s="174">
        <v>-22.561166669999999</v>
      </c>
      <c r="G2115" s="174">
        <v>-176.44066670000001</v>
      </c>
      <c r="H2115" s="74">
        <v>53.21</v>
      </c>
      <c r="I2115" s="74">
        <v>1.1200000000000001</v>
      </c>
      <c r="J2115" s="74">
        <v>15.36</v>
      </c>
      <c r="K2115" s="74">
        <v>0.3</v>
      </c>
      <c r="L2115" s="74">
        <v>3.68</v>
      </c>
      <c r="M2115" s="74">
        <v>8.68</v>
      </c>
      <c r="N2115" s="74">
        <v>2.4900000000000002</v>
      </c>
      <c r="O2115" s="74">
        <v>0.6</v>
      </c>
      <c r="P2115" s="74">
        <v>0</v>
      </c>
      <c r="Q2115" s="74">
        <v>0.15</v>
      </c>
      <c r="R2115" s="74">
        <v>2.27</v>
      </c>
      <c r="S2115" s="74">
        <v>0</v>
      </c>
      <c r="T2115" s="74">
        <v>0</v>
      </c>
      <c r="U2115" s="74">
        <v>1.29E-2</v>
      </c>
      <c r="V2115" s="74">
        <v>9.3669999999999991</v>
      </c>
      <c r="W2115" s="74">
        <v>1.8366664829999999</v>
      </c>
      <c r="X2115" s="74">
        <v>1112.088</v>
      </c>
      <c r="Y2115" s="74">
        <v>750</v>
      </c>
      <c r="Z2115" s="74">
        <v>0.76059956665121931</v>
      </c>
      <c r="AA2115" s="74">
        <v>0.23940043334878069</v>
      </c>
      <c r="AB2115" s="74">
        <v>1.340532149344355E-3</v>
      </c>
      <c r="AC2115" s="74">
        <v>1.340532149344355E-3</v>
      </c>
      <c r="AD2115" t="s">
        <v>5810</v>
      </c>
    </row>
    <row r="2116" spans="1:30">
      <c r="A2116" s="165" t="s">
        <v>6611</v>
      </c>
      <c r="C2116" s="165" t="s">
        <v>8444</v>
      </c>
      <c r="D2116" s="169" t="s">
        <v>3577</v>
      </c>
      <c r="E2116" s="169" t="s">
        <v>4587</v>
      </c>
      <c r="F2116" s="174">
        <v>-22.561166669999999</v>
      </c>
      <c r="G2116" s="174">
        <v>-176.44066670000001</v>
      </c>
      <c r="H2116" s="74">
        <v>54.07</v>
      </c>
      <c r="I2116" s="74">
        <v>1.1100000000000001</v>
      </c>
      <c r="J2116" s="74">
        <v>16.13</v>
      </c>
      <c r="K2116" s="74">
        <v>0.28000000000000003</v>
      </c>
      <c r="L2116" s="74">
        <v>3.07</v>
      </c>
      <c r="M2116" s="74">
        <v>9.15</v>
      </c>
      <c r="N2116" s="74">
        <v>2.5</v>
      </c>
      <c r="O2116" s="74">
        <v>0.53</v>
      </c>
      <c r="P2116" s="74">
        <v>0</v>
      </c>
      <c r="Q2116" s="74">
        <v>0.16</v>
      </c>
      <c r="R2116" s="74">
        <v>2.11</v>
      </c>
      <c r="S2116" s="74">
        <v>0</v>
      </c>
      <c r="T2116" s="74">
        <v>0</v>
      </c>
      <c r="U2116" s="74">
        <v>2.07E-2</v>
      </c>
      <c r="V2116" s="74">
        <v>9.2565000000000008</v>
      </c>
      <c r="W2116" s="74">
        <v>1.8149998185</v>
      </c>
      <c r="X2116" s="74">
        <v>1119.8900000000001</v>
      </c>
      <c r="Y2116" s="74">
        <v>840</v>
      </c>
      <c r="Z2116" s="74">
        <v>0.62364548199942549</v>
      </c>
      <c r="AA2116" s="74">
        <v>0.3763545180005744</v>
      </c>
      <c r="AB2116" s="74">
        <v>1.9887503223173341E-5</v>
      </c>
      <c r="AC2116" s="74">
        <v>1.9887503223173331E-5</v>
      </c>
      <c r="AD2116" t="s">
        <v>5810</v>
      </c>
    </row>
    <row r="2117" spans="1:30">
      <c r="A2117" s="165" t="s">
        <v>6612</v>
      </c>
      <c r="C2117" s="165" t="s">
        <v>8444</v>
      </c>
      <c r="D2117" s="169" t="s">
        <v>3577</v>
      </c>
      <c r="E2117" s="169" t="s">
        <v>4587</v>
      </c>
      <c r="F2117" s="174">
        <v>-22.561166669999999</v>
      </c>
      <c r="G2117" s="174">
        <v>-176.44066670000001</v>
      </c>
      <c r="H2117" s="74">
        <v>54.04</v>
      </c>
      <c r="I2117" s="74">
        <v>0.92</v>
      </c>
      <c r="J2117" s="74">
        <v>15.01</v>
      </c>
      <c r="K2117" s="74">
        <v>0.17</v>
      </c>
      <c r="L2117" s="74">
        <v>4.38</v>
      </c>
      <c r="M2117" s="74">
        <v>8.76</v>
      </c>
      <c r="N2117" s="74">
        <v>2.77</v>
      </c>
      <c r="O2117" s="74">
        <v>0.42</v>
      </c>
      <c r="P2117" s="74">
        <v>0</v>
      </c>
      <c r="Q2117" s="74">
        <v>0.19</v>
      </c>
      <c r="R2117" s="74">
        <v>1.8</v>
      </c>
      <c r="S2117" s="74">
        <v>0</v>
      </c>
      <c r="T2117" s="74">
        <v>0</v>
      </c>
      <c r="U2117" s="74">
        <v>5.1999999999999998E-3</v>
      </c>
      <c r="V2117" s="74">
        <v>9.927999999999999</v>
      </c>
      <c r="W2117" s="74">
        <v>1.946666472</v>
      </c>
      <c r="X2117" s="74">
        <v>1113.4159999999999</v>
      </c>
      <c r="Y2117" s="74">
        <v>450</v>
      </c>
      <c r="Z2117" s="74">
        <v>0.8359666322781667</v>
      </c>
      <c r="AA2117" s="74">
        <v>0.1640333677218333</v>
      </c>
      <c r="AB2117" s="74">
        <v>8.9815315353709391E-4</v>
      </c>
      <c r="AC2117" s="74">
        <v>8.9815315353709412E-4</v>
      </c>
      <c r="AD2117" t="s">
        <v>5810</v>
      </c>
    </row>
    <row r="2118" spans="1:30">
      <c r="A2118" s="165" t="s">
        <v>6613</v>
      </c>
      <c r="C2118" s="165" t="s">
        <v>8444</v>
      </c>
      <c r="D2118" s="169" t="s">
        <v>3577</v>
      </c>
      <c r="E2118" s="169" t="s">
        <v>4587</v>
      </c>
      <c r="F2118" s="174">
        <v>-22.561166669999999</v>
      </c>
      <c r="G2118" s="174">
        <v>-176.44066670000001</v>
      </c>
      <c r="H2118" s="74">
        <v>55.81</v>
      </c>
      <c r="I2118" s="74">
        <v>0.95</v>
      </c>
      <c r="J2118" s="74">
        <v>15.5</v>
      </c>
      <c r="K2118" s="74">
        <v>0.2</v>
      </c>
      <c r="L2118" s="74">
        <v>3.68</v>
      </c>
      <c r="M2118" s="74">
        <v>8.14</v>
      </c>
      <c r="N2118" s="74">
        <v>2.71</v>
      </c>
      <c r="O2118" s="74">
        <v>0.53</v>
      </c>
      <c r="P2118" s="74">
        <v>0</v>
      </c>
      <c r="Q2118" s="74">
        <v>0.13</v>
      </c>
      <c r="R2118" s="74">
        <v>2.84</v>
      </c>
      <c r="S2118" s="74">
        <v>0</v>
      </c>
      <c r="T2118" s="74">
        <v>0</v>
      </c>
      <c r="U2118" s="74">
        <v>3.0000000000000001E-3</v>
      </c>
      <c r="V2118" s="74">
        <v>7.6499999999999986</v>
      </c>
      <c r="W2118" s="74">
        <v>1.49999985</v>
      </c>
      <c r="X2118" s="74">
        <v>1103.124</v>
      </c>
      <c r="Y2118" s="74">
        <v>780</v>
      </c>
      <c r="Z2118" s="74">
        <v>0.95198540437377588</v>
      </c>
      <c r="AA2118" s="74">
        <v>4.8014595626224163E-2</v>
      </c>
      <c r="AB2118" s="74">
        <v>3.7717926137473649E-3</v>
      </c>
      <c r="AC2118" s="74">
        <v>3.7717926137473671E-3</v>
      </c>
      <c r="AD2118" t="s">
        <v>5810</v>
      </c>
    </row>
    <row r="2119" spans="1:30">
      <c r="A2119" s="165" t="s">
        <v>6614</v>
      </c>
      <c r="C2119" s="165" t="s">
        <v>8444</v>
      </c>
      <c r="D2119" s="169" t="s">
        <v>3577</v>
      </c>
      <c r="E2119" s="169" t="s">
        <v>4587</v>
      </c>
      <c r="F2119" s="174">
        <v>-22.561166669999999</v>
      </c>
      <c r="G2119" s="174">
        <v>-176.44066670000001</v>
      </c>
      <c r="H2119" s="74">
        <v>55.84</v>
      </c>
      <c r="I2119" s="74">
        <v>1.07</v>
      </c>
      <c r="J2119" s="74">
        <v>15.7</v>
      </c>
      <c r="K2119" s="74">
        <v>0.18</v>
      </c>
      <c r="L2119" s="74">
        <v>3.8</v>
      </c>
      <c r="M2119" s="74">
        <v>8.3699999999999992</v>
      </c>
      <c r="N2119" s="74">
        <v>2.87</v>
      </c>
      <c r="O2119" s="74">
        <v>0.51</v>
      </c>
      <c r="P2119" s="74">
        <v>0</v>
      </c>
      <c r="Q2119" s="74">
        <v>0.18</v>
      </c>
      <c r="R2119" s="74">
        <v>1.49</v>
      </c>
      <c r="S2119" s="74">
        <v>0</v>
      </c>
      <c r="T2119" s="74">
        <v>0</v>
      </c>
      <c r="U2119" s="74">
        <v>1.3899999999999999E-2</v>
      </c>
      <c r="V2119" s="74">
        <v>7.8540000000000001</v>
      </c>
      <c r="W2119" s="74">
        <v>1.539999846</v>
      </c>
      <c r="X2119" s="74">
        <v>1106.942</v>
      </c>
      <c r="Y2119" s="74">
        <v>490</v>
      </c>
      <c r="Z2119" s="74">
        <v>0.55679709629500518</v>
      </c>
      <c r="AA2119" s="74">
        <v>0.44320290370499488</v>
      </c>
      <c r="AB2119" s="74">
        <v>3.6935164120577681E-4</v>
      </c>
      <c r="AC2119" s="74">
        <v>3.6935164120577681E-4</v>
      </c>
      <c r="AD2119" t="s">
        <v>5810</v>
      </c>
    </row>
    <row r="2120" spans="1:30">
      <c r="A2120" s="165" t="s">
        <v>6615</v>
      </c>
      <c r="C2120" s="165" t="s">
        <v>8444</v>
      </c>
      <c r="D2120" s="169" t="s">
        <v>3577</v>
      </c>
      <c r="E2120" s="169" t="s">
        <v>4587</v>
      </c>
      <c r="F2120" s="174">
        <v>-22.561166669999999</v>
      </c>
      <c r="G2120" s="174">
        <v>-176.44066670000001</v>
      </c>
      <c r="H2120" s="74">
        <v>56.34</v>
      </c>
      <c r="I2120" s="74">
        <v>1.04</v>
      </c>
      <c r="J2120" s="74">
        <v>16.079999999999998</v>
      </c>
      <c r="K2120" s="74">
        <v>0.24</v>
      </c>
      <c r="L2120" s="74">
        <v>3.03</v>
      </c>
      <c r="M2120" s="74">
        <v>8.0299999999999994</v>
      </c>
      <c r="N2120" s="74">
        <v>3.14</v>
      </c>
      <c r="O2120" s="74">
        <v>0.66</v>
      </c>
      <c r="P2120" s="74">
        <v>0</v>
      </c>
      <c r="Q2120" s="74">
        <v>0.19</v>
      </c>
      <c r="R2120" s="74">
        <v>2.31</v>
      </c>
      <c r="S2120" s="74">
        <v>0</v>
      </c>
      <c r="T2120" s="74">
        <v>0</v>
      </c>
      <c r="U2120" s="74">
        <v>9.2999999999999992E-3</v>
      </c>
      <c r="V2120" s="74">
        <v>7.5224999999999991</v>
      </c>
      <c r="W2120" s="74">
        <v>1.4749998525000001</v>
      </c>
      <c r="X2120" s="74">
        <v>1101.298</v>
      </c>
      <c r="Y2120" s="74">
        <v>680</v>
      </c>
      <c r="Z2120" s="74">
        <v>0.79484601198756666</v>
      </c>
      <c r="AA2120" s="74">
        <v>0.20515398801243331</v>
      </c>
      <c r="AB2120" s="74">
        <v>6.7439219309617143E-4</v>
      </c>
      <c r="AC2120" s="74">
        <v>6.7439219309617122E-4</v>
      </c>
      <c r="AD2120" t="s">
        <v>5810</v>
      </c>
    </row>
    <row r="2121" spans="1:30">
      <c r="A2121" s="165" t="s">
        <v>6616</v>
      </c>
      <c r="C2121" s="165" t="s">
        <v>8444</v>
      </c>
      <c r="D2121" s="169" t="s">
        <v>3577</v>
      </c>
      <c r="E2121" s="169" t="s">
        <v>4587</v>
      </c>
      <c r="F2121" s="174">
        <v>-22.561166669999999</v>
      </c>
      <c r="G2121" s="174">
        <v>-176.44066670000001</v>
      </c>
      <c r="H2121" s="74">
        <v>51.35</v>
      </c>
      <c r="I2121" s="74">
        <v>1.32</v>
      </c>
      <c r="J2121" s="74">
        <v>15.74</v>
      </c>
      <c r="K2121" s="74">
        <v>0.28999999999999998</v>
      </c>
      <c r="L2121" s="74">
        <v>5.25</v>
      </c>
      <c r="M2121" s="74">
        <v>9.0399999999999991</v>
      </c>
      <c r="N2121" s="74">
        <v>2.4500000000000002</v>
      </c>
      <c r="O2121" s="74">
        <v>0.3</v>
      </c>
      <c r="P2121" s="74">
        <v>0</v>
      </c>
      <c r="Q2121" s="74">
        <v>0.11</v>
      </c>
      <c r="R2121" s="74">
        <v>3.62</v>
      </c>
      <c r="S2121" s="74">
        <v>0</v>
      </c>
      <c r="T2121" s="74">
        <v>0</v>
      </c>
      <c r="U2121" s="74">
        <v>4.4000000000000003E-3</v>
      </c>
      <c r="V2121" s="74">
        <v>9.7835000000000001</v>
      </c>
      <c r="W2121" s="74">
        <v>1.9183331415</v>
      </c>
      <c r="X2121" s="74">
        <v>1118.0640000000001</v>
      </c>
      <c r="Y2121" s="74">
        <v>1290</v>
      </c>
      <c r="Z2121" s="74">
        <v>0.9610840176337605</v>
      </c>
      <c r="AA2121" s="74">
        <v>3.8915982366239547E-2</v>
      </c>
      <c r="AB2121" s="74">
        <v>3.671208059759944E-3</v>
      </c>
      <c r="AC2121" s="74">
        <v>3.6712080597599418E-3</v>
      </c>
      <c r="AD2121" t="s">
        <v>5810</v>
      </c>
    </row>
    <row r="2122" spans="1:30">
      <c r="A2122" s="165" t="s">
        <v>3896</v>
      </c>
      <c r="C2122" s="165" t="s">
        <v>8444</v>
      </c>
      <c r="D2122" s="169" t="s">
        <v>3577</v>
      </c>
      <c r="E2122" s="169" t="s">
        <v>3896</v>
      </c>
      <c r="F2122" s="174">
        <v>-24.85883333</v>
      </c>
      <c r="G2122" s="174">
        <v>-177.06416669999999</v>
      </c>
      <c r="H2122" s="74">
        <v>48.67</v>
      </c>
      <c r="I2122" s="74">
        <v>1.1299999999999999</v>
      </c>
      <c r="J2122" s="74">
        <v>16.34</v>
      </c>
      <c r="K2122" s="74">
        <v>0.19</v>
      </c>
      <c r="L2122" s="74">
        <v>5.0599999999999996</v>
      </c>
      <c r="M2122" s="74">
        <v>12.33</v>
      </c>
      <c r="N2122" s="74">
        <v>2.38</v>
      </c>
      <c r="O2122" s="74">
        <v>0.16</v>
      </c>
      <c r="P2122" s="74">
        <v>0</v>
      </c>
      <c r="Q2122" s="74">
        <v>0.15</v>
      </c>
      <c r="R2122" s="74">
        <v>1.67</v>
      </c>
      <c r="S2122" s="74">
        <v>0</v>
      </c>
      <c r="T2122" s="74">
        <v>0</v>
      </c>
      <c r="U2122" s="74">
        <v>1.5543706500000001E-2</v>
      </c>
      <c r="V2122" s="74">
        <v>9.9619999999999997</v>
      </c>
      <c r="W2122" s="74">
        <v>1.9533331380000001</v>
      </c>
      <c r="X2122" s="74">
        <v>1172.6780000000001</v>
      </c>
      <c r="Y2122" s="74">
        <v>640</v>
      </c>
      <c r="Z2122" s="74">
        <v>0.61007994472161886</v>
      </c>
      <c r="AA2122" s="74">
        <v>0.38992005527838108</v>
      </c>
      <c r="AB2122" s="74">
        <v>6.9337189131970045E-5</v>
      </c>
      <c r="AC2122" s="74">
        <v>6.9337189131970045E-5</v>
      </c>
      <c r="AD2122" t="s">
        <v>5810</v>
      </c>
    </row>
    <row r="2123" spans="1:30">
      <c r="A2123" s="165" t="s">
        <v>6617</v>
      </c>
      <c r="C2123" s="165" t="s">
        <v>8444</v>
      </c>
      <c r="D2123" s="169" t="s">
        <v>3577</v>
      </c>
      <c r="E2123" s="169" t="s">
        <v>3896</v>
      </c>
      <c r="F2123" s="174">
        <v>-24.85883333</v>
      </c>
      <c r="G2123" s="174">
        <v>-177.06416669999999</v>
      </c>
      <c r="H2123" s="74">
        <v>49.4</v>
      </c>
      <c r="I2123" s="74">
        <v>1.39</v>
      </c>
      <c r="J2123" s="74">
        <v>14.06</v>
      </c>
      <c r="K2123" s="74">
        <v>0.17</v>
      </c>
      <c r="L2123" s="74">
        <v>5.85</v>
      </c>
      <c r="M2123" s="74">
        <v>11.12</v>
      </c>
      <c r="N2123" s="74">
        <v>2.4900000000000002</v>
      </c>
      <c r="O2123" s="74">
        <v>0.21</v>
      </c>
      <c r="P2123" s="74">
        <v>0</v>
      </c>
      <c r="Q2123" s="74">
        <v>0.21</v>
      </c>
      <c r="R2123" s="74">
        <v>1.1599999999999999</v>
      </c>
      <c r="S2123" s="74">
        <v>0</v>
      </c>
      <c r="T2123" s="74">
        <v>0</v>
      </c>
      <c r="U2123" s="74">
        <v>1.040055606E-3</v>
      </c>
      <c r="V2123" s="74">
        <v>10.8035</v>
      </c>
      <c r="W2123" s="74">
        <v>2.1183331215000001</v>
      </c>
      <c r="X2123" s="74">
        <v>1152.5920000000001</v>
      </c>
      <c r="Y2123" s="74">
        <v>210</v>
      </c>
      <c r="Z2123" s="74">
        <v>0.9305883551407198</v>
      </c>
      <c r="AA2123" s="74">
        <v>6.9411644859280239E-2</v>
      </c>
      <c r="AB2123" s="74">
        <v>5.8605421550342589E-4</v>
      </c>
      <c r="AC2123" s="74">
        <v>5.8605421550342568E-4</v>
      </c>
      <c r="AD2123" t="s">
        <v>5810</v>
      </c>
    </row>
    <row r="2124" spans="1:30">
      <c r="A2124" s="165" t="s">
        <v>6618</v>
      </c>
      <c r="C2124" s="165" t="s">
        <v>8444</v>
      </c>
      <c r="D2124" s="169" t="s">
        <v>3577</v>
      </c>
      <c r="E2124" s="169" t="s">
        <v>3896</v>
      </c>
      <c r="F2124" s="174">
        <v>-24.80383333</v>
      </c>
      <c r="G2124" s="174">
        <v>-177.00283329999999</v>
      </c>
      <c r="H2124" s="74">
        <v>52.67</v>
      </c>
      <c r="I2124" s="74">
        <v>0.92</v>
      </c>
      <c r="J2124" s="74">
        <v>13.48</v>
      </c>
      <c r="K2124" s="74">
        <v>0.22</v>
      </c>
      <c r="L2124" s="74">
        <v>4.45</v>
      </c>
      <c r="M2124" s="74">
        <v>9.5399999999999991</v>
      </c>
      <c r="N2124" s="74">
        <v>2.13</v>
      </c>
      <c r="O2124" s="74">
        <v>0.27</v>
      </c>
      <c r="P2124" s="74">
        <v>0</v>
      </c>
      <c r="Q2124" s="74">
        <v>0.11</v>
      </c>
      <c r="R2124" s="74">
        <v>2.2599999999999998</v>
      </c>
      <c r="S2124" s="74">
        <v>0</v>
      </c>
      <c r="T2124" s="74">
        <v>0</v>
      </c>
      <c r="U2124" s="74">
        <v>4.850919205E-3</v>
      </c>
      <c r="V2124" s="74">
        <v>11.772500000000001</v>
      </c>
      <c r="W2124" s="74">
        <v>2.3083331024999989</v>
      </c>
      <c r="X2124" s="74">
        <v>1126.364</v>
      </c>
      <c r="Y2124" s="74">
        <v>630</v>
      </c>
      <c r="Z2124" s="74">
        <v>0.9059774073836937</v>
      </c>
      <c r="AA2124" s="74">
        <v>9.4022592616306286E-2</v>
      </c>
      <c r="AB2124" s="74">
        <v>2.7932111568156849E-3</v>
      </c>
      <c r="AC2124" s="74">
        <v>2.7932111568156849E-3</v>
      </c>
      <c r="AD2124" t="s">
        <v>5810</v>
      </c>
    </row>
    <row r="2125" spans="1:30">
      <c r="A2125" s="165" t="s">
        <v>6619</v>
      </c>
      <c r="C2125" s="165" t="s">
        <v>8444</v>
      </c>
      <c r="D2125" s="169" t="s">
        <v>3577</v>
      </c>
      <c r="E2125" s="169" t="s">
        <v>3896</v>
      </c>
      <c r="F2125" s="174">
        <v>-24.80383333</v>
      </c>
      <c r="G2125" s="174">
        <v>-177.00283329999999</v>
      </c>
      <c r="H2125" s="74">
        <v>53.2</v>
      </c>
      <c r="I2125" s="74">
        <v>1.05</v>
      </c>
      <c r="J2125" s="74">
        <v>14.98</v>
      </c>
      <c r="K2125" s="74">
        <v>0.26</v>
      </c>
      <c r="L2125" s="74">
        <v>3</v>
      </c>
      <c r="M2125" s="74">
        <v>10.64</v>
      </c>
      <c r="N2125" s="74">
        <v>1.31</v>
      </c>
      <c r="O2125" s="74">
        <v>0.22</v>
      </c>
      <c r="P2125" s="74">
        <v>0</v>
      </c>
      <c r="Q2125" s="74">
        <v>0.11</v>
      </c>
      <c r="R2125" s="74">
        <v>3.31</v>
      </c>
      <c r="S2125" s="74">
        <v>0</v>
      </c>
      <c r="T2125" s="74">
        <v>0</v>
      </c>
      <c r="U2125" s="74">
        <v>1.1722615380000001E-2</v>
      </c>
      <c r="V2125" s="74">
        <v>10.472</v>
      </c>
      <c r="W2125" s="74">
        <v>2.0533331279999998</v>
      </c>
      <c r="X2125" s="74">
        <v>1144.624</v>
      </c>
      <c r="Y2125" s="74">
        <v>1230</v>
      </c>
      <c r="Z2125" s="74">
        <v>0.8779039315291971</v>
      </c>
      <c r="AA2125" s="74">
        <v>0.1220960684708029</v>
      </c>
      <c r="AB2125" s="74">
        <v>1.327427853390305E-3</v>
      </c>
      <c r="AC2125" s="74">
        <v>1.327427853390305E-3</v>
      </c>
      <c r="AD2125" t="s">
        <v>5810</v>
      </c>
    </row>
    <row r="2126" spans="1:30">
      <c r="A2126" s="165" t="s">
        <v>6620</v>
      </c>
      <c r="C2126" s="165" t="s">
        <v>8444</v>
      </c>
      <c r="D2126" s="169" t="s">
        <v>3577</v>
      </c>
      <c r="E2126" s="169" t="s">
        <v>3896</v>
      </c>
      <c r="F2126" s="174">
        <v>-24.80383333</v>
      </c>
      <c r="G2126" s="174">
        <v>-177.00283329999999</v>
      </c>
      <c r="H2126" s="74">
        <v>51.56</v>
      </c>
      <c r="I2126" s="74">
        <v>0.89</v>
      </c>
      <c r="J2126" s="74">
        <v>14.6</v>
      </c>
      <c r="K2126" s="74">
        <v>0.44</v>
      </c>
      <c r="L2126" s="74">
        <v>4.83</v>
      </c>
      <c r="M2126" s="74">
        <v>9.89</v>
      </c>
      <c r="N2126" s="74">
        <v>1.3</v>
      </c>
      <c r="O2126" s="74">
        <v>0.23</v>
      </c>
      <c r="P2126" s="74">
        <v>0</v>
      </c>
      <c r="Q2126" s="74">
        <v>7.0000000000000007E-2</v>
      </c>
      <c r="R2126" s="74">
        <v>3.33</v>
      </c>
      <c r="S2126" s="74">
        <v>0</v>
      </c>
      <c r="T2126" s="74">
        <v>0</v>
      </c>
      <c r="U2126" s="74">
        <v>1.3254597050000001E-2</v>
      </c>
      <c r="V2126" s="74">
        <v>11.5345</v>
      </c>
      <c r="W2126" s="74">
        <v>2.2616664405</v>
      </c>
      <c r="X2126" s="74">
        <v>1132.174</v>
      </c>
      <c r="Y2126" s="74">
        <v>1300</v>
      </c>
      <c r="Z2126" s="74">
        <v>0.87908309229787074</v>
      </c>
      <c r="AA2126" s="74">
        <v>0.1209169077021293</v>
      </c>
      <c r="AB2126" s="74">
        <v>1.3258405000500901E-3</v>
      </c>
      <c r="AC2126" s="74">
        <v>1.3258405000500901E-3</v>
      </c>
      <c r="AD2126" t="s">
        <v>5810</v>
      </c>
    </row>
    <row r="2127" spans="1:30">
      <c r="A2127" s="165" t="s">
        <v>6621</v>
      </c>
      <c r="C2127" s="165" t="s">
        <v>8444</v>
      </c>
      <c r="D2127" s="169" t="s">
        <v>3577</v>
      </c>
      <c r="E2127" s="169" t="s">
        <v>3896</v>
      </c>
      <c r="F2127" s="174">
        <v>-24.80383333</v>
      </c>
      <c r="G2127" s="174">
        <v>-177.00283329999999</v>
      </c>
      <c r="H2127" s="74">
        <v>53.21</v>
      </c>
      <c r="I2127" s="74">
        <v>0.84</v>
      </c>
      <c r="J2127" s="74">
        <v>15.21</v>
      </c>
      <c r="K2127" s="74">
        <v>0.52</v>
      </c>
      <c r="L2127" s="74">
        <v>4.96</v>
      </c>
      <c r="M2127" s="74">
        <v>9.86</v>
      </c>
      <c r="N2127" s="74">
        <v>1.32</v>
      </c>
      <c r="O2127" s="74">
        <v>0.28000000000000003</v>
      </c>
      <c r="P2127" s="74">
        <v>0</v>
      </c>
      <c r="Q2127" s="74">
        <v>0.13</v>
      </c>
      <c r="R2127" s="74">
        <v>1.51</v>
      </c>
      <c r="S2127" s="74">
        <v>0</v>
      </c>
      <c r="T2127" s="74">
        <v>0</v>
      </c>
      <c r="U2127" s="74">
        <v>9.6797706300000008E-3</v>
      </c>
      <c r="V2127" s="74">
        <v>11.0755</v>
      </c>
      <c r="W2127" s="74">
        <v>2.1716664495</v>
      </c>
      <c r="X2127" s="74">
        <v>1131.6759999999999</v>
      </c>
      <c r="Y2127" s="74">
        <v>440</v>
      </c>
      <c r="Z2127" s="74">
        <v>0.69342992865404141</v>
      </c>
      <c r="AA2127" s="74">
        <v>0.30657007134595859</v>
      </c>
      <c r="AB2127" s="74">
        <v>6.6988232798756886E-4</v>
      </c>
      <c r="AC2127" s="74">
        <v>6.6988232798756886E-4</v>
      </c>
      <c r="AD2127" t="s">
        <v>5810</v>
      </c>
    </row>
    <row r="2128" spans="1:30">
      <c r="A2128" s="165" t="s">
        <v>6622</v>
      </c>
      <c r="C2128" s="165" t="s">
        <v>8444</v>
      </c>
      <c r="D2128" s="169" t="s">
        <v>3577</v>
      </c>
      <c r="E2128" s="169" t="s">
        <v>3896</v>
      </c>
      <c r="F2128" s="174">
        <v>-24.80383333</v>
      </c>
      <c r="G2128" s="174">
        <v>-177.00283329999999</v>
      </c>
      <c r="H2128" s="74">
        <v>50.79</v>
      </c>
      <c r="I2128" s="74">
        <v>0.84</v>
      </c>
      <c r="J2128" s="74">
        <v>14.38</v>
      </c>
      <c r="K2128" s="74">
        <v>0.42</v>
      </c>
      <c r="L2128" s="74">
        <v>5.31</v>
      </c>
      <c r="M2128" s="74">
        <v>9.8000000000000007</v>
      </c>
      <c r="N2128" s="74">
        <v>1.26</v>
      </c>
      <c r="O2128" s="74">
        <v>0.24</v>
      </c>
      <c r="P2128" s="74">
        <v>0</v>
      </c>
      <c r="Q2128" s="74">
        <v>0.06</v>
      </c>
      <c r="R2128" s="74">
        <v>2.5299999999999998</v>
      </c>
      <c r="S2128" s="74">
        <v>0</v>
      </c>
      <c r="T2128" s="74">
        <v>0</v>
      </c>
      <c r="U2128" s="74">
        <v>1.2648398849999999E-2</v>
      </c>
      <c r="V2128" s="74">
        <v>11.7895</v>
      </c>
      <c r="W2128" s="74">
        <v>2.3116664354999998</v>
      </c>
      <c r="X2128" s="74">
        <v>1130.68</v>
      </c>
      <c r="Y2128" s="74">
        <v>910</v>
      </c>
      <c r="Z2128" s="74">
        <v>0.82420636518068191</v>
      </c>
      <c r="AA2128" s="74">
        <v>0.17579363481931809</v>
      </c>
      <c r="AB2128" s="74">
        <v>1.223211122596342E-3</v>
      </c>
      <c r="AC2128" s="74">
        <v>1.223211122596342E-3</v>
      </c>
      <c r="AD2128" t="s">
        <v>5810</v>
      </c>
    </row>
    <row r="2129" spans="1:30">
      <c r="A2129" s="165" t="s">
        <v>6623</v>
      </c>
      <c r="C2129" s="165" t="s">
        <v>8444</v>
      </c>
      <c r="D2129" s="169" t="s">
        <v>3577</v>
      </c>
      <c r="E2129" s="169" t="s">
        <v>3896</v>
      </c>
      <c r="F2129" s="174">
        <v>-24.80383333</v>
      </c>
      <c r="G2129" s="174">
        <v>-177.00283329999999</v>
      </c>
      <c r="H2129" s="74">
        <v>53.23</v>
      </c>
      <c r="I2129" s="74">
        <v>1.1299999999999999</v>
      </c>
      <c r="J2129" s="74">
        <v>15.28</v>
      </c>
      <c r="K2129" s="74">
        <v>0.27</v>
      </c>
      <c r="L2129" s="74">
        <v>2.8</v>
      </c>
      <c r="M2129" s="74">
        <v>10.26</v>
      </c>
      <c r="N2129" s="74">
        <v>2.2000000000000002</v>
      </c>
      <c r="O2129" s="74">
        <v>0.23</v>
      </c>
      <c r="P2129" s="74">
        <v>0</v>
      </c>
      <c r="Q2129" s="74">
        <v>0.1</v>
      </c>
      <c r="R2129" s="74">
        <v>2.5299999999999998</v>
      </c>
      <c r="S2129" s="74">
        <v>0</v>
      </c>
      <c r="T2129" s="74">
        <v>0</v>
      </c>
      <c r="U2129" s="74">
        <v>4.8528959600000003E-4</v>
      </c>
      <c r="V2129" s="74">
        <v>10.1065</v>
      </c>
      <c r="W2129" s="74">
        <v>1.9816664685000001</v>
      </c>
      <c r="X2129" s="74">
        <v>1138.316</v>
      </c>
      <c r="Y2129" s="74">
        <v>660</v>
      </c>
      <c r="Z2129" s="74">
        <v>0.99162449575964307</v>
      </c>
      <c r="AA2129" s="74">
        <v>8.3755042403569849E-3</v>
      </c>
      <c r="AB2129" s="74">
        <v>6.1836953094491177E-3</v>
      </c>
      <c r="AC2129" s="74">
        <v>6.1836953094491168E-3</v>
      </c>
      <c r="AD2129" t="s">
        <v>5810</v>
      </c>
    </row>
    <row r="2130" spans="1:30">
      <c r="A2130" s="165" t="s">
        <v>6624</v>
      </c>
      <c r="C2130" s="165" t="s">
        <v>8444</v>
      </c>
      <c r="D2130" s="169" t="s">
        <v>3577</v>
      </c>
      <c r="E2130" s="169" t="s">
        <v>3896</v>
      </c>
      <c r="F2130" s="174">
        <v>-24.80383333</v>
      </c>
      <c r="G2130" s="174">
        <v>-177.00283329999999</v>
      </c>
      <c r="H2130" s="74">
        <v>51.14</v>
      </c>
      <c r="I2130" s="74">
        <v>0.93</v>
      </c>
      <c r="J2130" s="74">
        <v>15.24</v>
      </c>
      <c r="K2130" s="74">
        <v>0.2</v>
      </c>
      <c r="L2130" s="74">
        <v>5.04</v>
      </c>
      <c r="M2130" s="74">
        <v>10.199999999999999</v>
      </c>
      <c r="N2130" s="74">
        <v>2.19</v>
      </c>
      <c r="O2130" s="74">
        <v>0.22</v>
      </c>
      <c r="P2130" s="74">
        <v>0</v>
      </c>
      <c r="Q2130" s="74">
        <v>0.06</v>
      </c>
      <c r="R2130" s="74">
        <v>3.19</v>
      </c>
      <c r="S2130" s="74">
        <v>0</v>
      </c>
      <c r="T2130" s="74">
        <v>0</v>
      </c>
      <c r="U2130" s="74">
        <v>1.669507441E-2</v>
      </c>
      <c r="V2130" s="74">
        <v>9.69</v>
      </c>
      <c r="W2130" s="74">
        <v>1.89999981</v>
      </c>
      <c r="X2130" s="74">
        <v>1137.32</v>
      </c>
      <c r="Y2130" s="74">
        <v>1260</v>
      </c>
      <c r="Z2130" s="74">
        <v>0.83054312775962114</v>
      </c>
      <c r="AA2130" s="74">
        <v>0.16945687224037881</v>
      </c>
      <c r="AB2130" s="74">
        <v>1.429512346237683E-3</v>
      </c>
      <c r="AC2130" s="74">
        <v>1.429512346237683E-3</v>
      </c>
      <c r="AD2130" t="s">
        <v>5810</v>
      </c>
    </row>
    <row r="2131" spans="1:30">
      <c r="A2131" s="165" t="s">
        <v>6625</v>
      </c>
      <c r="C2131" s="165" t="s">
        <v>8444</v>
      </c>
      <c r="D2131" s="169" t="s">
        <v>3577</v>
      </c>
      <c r="E2131" s="169" t="s">
        <v>3896</v>
      </c>
      <c r="F2131" s="174">
        <v>-24.80383333</v>
      </c>
      <c r="G2131" s="174">
        <v>-177.00283329999999</v>
      </c>
      <c r="H2131" s="74">
        <v>49.32</v>
      </c>
      <c r="I2131" s="74">
        <v>0.61</v>
      </c>
      <c r="J2131" s="74">
        <v>15.64</v>
      </c>
      <c r="K2131" s="74">
        <v>0.42</v>
      </c>
      <c r="L2131" s="74">
        <v>7.05</v>
      </c>
      <c r="M2131" s="74">
        <v>10.8</v>
      </c>
      <c r="N2131" s="74">
        <v>1.1200000000000001</v>
      </c>
      <c r="O2131" s="74">
        <v>0.13</v>
      </c>
      <c r="P2131" s="74">
        <v>0</v>
      </c>
      <c r="Q2131" s="74">
        <v>0.04</v>
      </c>
      <c r="R2131" s="74">
        <v>2.95</v>
      </c>
      <c r="S2131" s="74">
        <v>0</v>
      </c>
      <c r="T2131" s="74">
        <v>0</v>
      </c>
      <c r="U2131" s="74">
        <v>1.028484549E-2</v>
      </c>
      <c r="V2131" s="74">
        <v>9.282</v>
      </c>
      <c r="W2131" s="74">
        <v>1.8199998180000001</v>
      </c>
      <c r="X2131" s="74">
        <v>1147.28</v>
      </c>
      <c r="Y2131" s="74">
        <v>1090</v>
      </c>
      <c r="Z2131" s="74">
        <v>0.88005746491134618</v>
      </c>
      <c r="AA2131" s="74">
        <v>0.1199425350886538</v>
      </c>
      <c r="AB2131" s="74">
        <v>2.0001318253177061E-3</v>
      </c>
      <c r="AC2131" s="74">
        <v>2.000131825317704E-3</v>
      </c>
      <c r="AD2131" t="s">
        <v>5810</v>
      </c>
    </row>
    <row r="2132" spans="1:30">
      <c r="A2132" s="165" t="s">
        <v>4527</v>
      </c>
      <c r="C2132" s="165" t="s">
        <v>8444</v>
      </c>
      <c r="D2132" s="169" t="s">
        <v>3577</v>
      </c>
      <c r="E2132" s="169" t="s">
        <v>4527</v>
      </c>
      <c r="F2132" s="174">
        <v>-19.776599999999998</v>
      </c>
      <c r="G2132" s="174">
        <v>-175.0872</v>
      </c>
      <c r="H2132" s="74">
        <v>54.49</v>
      </c>
      <c r="I2132" s="74">
        <v>0.54</v>
      </c>
      <c r="J2132" s="74">
        <v>14.97</v>
      </c>
      <c r="K2132" s="74">
        <v>0.16</v>
      </c>
      <c r="L2132" s="74">
        <v>5.22</v>
      </c>
      <c r="M2132" s="74">
        <v>9.43</v>
      </c>
      <c r="N2132" s="74">
        <v>1.69</v>
      </c>
      <c r="O2132" s="74">
        <v>0.34</v>
      </c>
      <c r="P2132" s="74">
        <v>0</v>
      </c>
      <c r="Q2132" s="74">
        <v>0.1</v>
      </c>
      <c r="R2132" s="74">
        <v>1.97</v>
      </c>
      <c r="S2132" s="74">
        <v>0</v>
      </c>
      <c r="T2132" s="74">
        <v>0</v>
      </c>
      <c r="U2132" s="74">
        <v>0.01</v>
      </c>
      <c r="V2132" s="74">
        <v>8.9420000000000002</v>
      </c>
      <c r="W2132" s="74">
        <v>1.753333158</v>
      </c>
      <c r="X2132" s="74">
        <v>1124.538</v>
      </c>
      <c r="Y2132" s="74">
        <v>590</v>
      </c>
      <c r="Z2132" s="74">
        <v>0.75794548014121632</v>
      </c>
      <c r="AA2132" s="74">
        <v>0.24205451985878371</v>
      </c>
      <c r="AB2132" s="74">
        <v>1.8043353744209731E-4</v>
      </c>
      <c r="AC2132" s="74">
        <v>1.8043353744209731E-4</v>
      </c>
      <c r="AD2132" t="s">
        <v>5810</v>
      </c>
    </row>
    <row r="2133" spans="1:30">
      <c r="A2133" s="165" t="s">
        <v>6626</v>
      </c>
      <c r="C2133" s="165" t="s">
        <v>8444</v>
      </c>
      <c r="D2133" s="169" t="s">
        <v>3577</v>
      </c>
      <c r="E2133" s="169" t="s">
        <v>4527</v>
      </c>
      <c r="F2133" s="174">
        <v>-19.776599999999998</v>
      </c>
      <c r="G2133" s="174">
        <v>-175.0872</v>
      </c>
      <c r="H2133" s="74">
        <v>54.41</v>
      </c>
      <c r="I2133" s="74">
        <v>0.69</v>
      </c>
      <c r="J2133" s="74">
        <v>14.7</v>
      </c>
      <c r="K2133" s="74">
        <v>0.21</v>
      </c>
      <c r="L2133" s="74">
        <v>5.34</v>
      </c>
      <c r="M2133" s="74">
        <v>9.61</v>
      </c>
      <c r="N2133" s="74">
        <v>1.77</v>
      </c>
      <c r="O2133" s="74">
        <v>0.37</v>
      </c>
      <c r="P2133" s="74">
        <v>0</v>
      </c>
      <c r="Q2133" s="74">
        <v>0.1</v>
      </c>
      <c r="R2133" s="74">
        <v>2.62</v>
      </c>
      <c r="S2133" s="74">
        <v>0</v>
      </c>
      <c r="T2133" s="74">
        <v>0</v>
      </c>
      <c r="U2133" s="74">
        <v>3.5200000000000002E-2</v>
      </c>
      <c r="V2133" s="74">
        <v>8.4064999999999994</v>
      </c>
      <c r="W2133" s="74">
        <v>1.6483331685</v>
      </c>
      <c r="X2133" s="74">
        <v>1127.5260000000001</v>
      </c>
      <c r="Y2133" s="74">
        <v>1240</v>
      </c>
      <c r="Z2133" s="74">
        <v>0.62184995651281971</v>
      </c>
      <c r="AA2133" s="74">
        <v>0.37815004348718029</v>
      </c>
      <c r="AB2133" s="74">
        <v>3.178119531901776E-4</v>
      </c>
      <c r="AC2133" s="74">
        <v>3.1781195319017738E-4</v>
      </c>
      <c r="AD2133" t="s">
        <v>5810</v>
      </c>
    </row>
    <row r="2134" spans="1:30">
      <c r="A2134" s="165" t="s">
        <v>6627</v>
      </c>
      <c r="C2134" s="165" t="s">
        <v>8444</v>
      </c>
      <c r="D2134" s="169" t="s">
        <v>3577</v>
      </c>
      <c r="E2134" s="169" t="s">
        <v>4527</v>
      </c>
      <c r="F2134" s="174">
        <v>-19.776599999999998</v>
      </c>
      <c r="G2134" s="174">
        <v>-175.0872</v>
      </c>
      <c r="H2134" s="74">
        <v>54.85</v>
      </c>
      <c r="I2134" s="74">
        <v>0.41</v>
      </c>
      <c r="J2134" s="74">
        <v>14.89</v>
      </c>
      <c r="K2134" s="74">
        <v>0.23</v>
      </c>
      <c r="L2134" s="74">
        <v>5.49</v>
      </c>
      <c r="M2134" s="74">
        <v>9.6300000000000008</v>
      </c>
      <c r="N2134" s="74">
        <v>1.78</v>
      </c>
      <c r="O2134" s="74">
        <v>0.32</v>
      </c>
      <c r="P2134" s="74">
        <v>0</v>
      </c>
      <c r="Q2134" s="74">
        <v>0.01</v>
      </c>
      <c r="R2134" s="74">
        <v>2.4500000000000002</v>
      </c>
      <c r="S2134" s="74">
        <v>0</v>
      </c>
      <c r="T2134" s="74">
        <v>0</v>
      </c>
      <c r="U2134" s="74">
        <v>8.3000000000000001E-3</v>
      </c>
      <c r="V2134" s="74">
        <v>8.4064999999999994</v>
      </c>
      <c r="W2134" s="74">
        <v>1.6483331685</v>
      </c>
      <c r="X2134" s="74">
        <v>1127.8579999999999</v>
      </c>
      <c r="Y2134" s="74">
        <v>740</v>
      </c>
      <c r="Z2134" s="74">
        <v>0.84127507116809297</v>
      </c>
      <c r="AA2134" s="74">
        <v>0.158724928831907</v>
      </c>
      <c r="AB2134" s="74">
        <v>1.7672155187660211E-5</v>
      </c>
      <c r="AC2134" s="74">
        <v>1.76721551876602E-5</v>
      </c>
      <c r="AD2134" t="s">
        <v>5810</v>
      </c>
    </row>
    <row r="2135" spans="1:30">
      <c r="A2135" s="165" t="s">
        <v>6628</v>
      </c>
      <c r="C2135" s="165" t="s">
        <v>8444</v>
      </c>
      <c r="D2135" s="169" t="s">
        <v>3577</v>
      </c>
      <c r="E2135" s="169" t="s">
        <v>4527</v>
      </c>
      <c r="F2135" s="174">
        <v>-19.776599999999998</v>
      </c>
      <c r="G2135" s="174">
        <v>-175.0872</v>
      </c>
      <c r="H2135" s="74">
        <v>54.3</v>
      </c>
      <c r="I2135" s="74">
        <v>0.66</v>
      </c>
      <c r="J2135" s="74">
        <v>14.7</v>
      </c>
      <c r="K2135" s="74">
        <v>0.15</v>
      </c>
      <c r="L2135" s="74">
        <v>5.32</v>
      </c>
      <c r="M2135" s="74">
        <v>9.61</v>
      </c>
      <c r="N2135" s="74">
        <v>1.8</v>
      </c>
      <c r="O2135" s="74">
        <v>0.36</v>
      </c>
      <c r="P2135" s="74">
        <v>0</v>
      </c>
      <c r="Q2135" s="74">
        <v>0.08</v>
      </c>
      <c r="R2135" s="74">
        <v>1.95</v>
      </c>
      <c r="S2135" s="74">
        <v>0</v>
      </c>
      <c r="T2135" s="74">
        <v>0</v>
      </c>
      <c r="U2135" s="74">
        <v>9.1999999999999998E-3</v>
      </c>
      <c r="V2135" s="74">
        <v>8.6870000000000012</v>
      </c>
      <c r="W2135" s="74">
        <v>1.7033331629999999</v>
      </c>
      <c r="X2135" s="74">
        <v>1127.5260000000001</v>
      </c>
      <c r="Y2135" s="74">
        <v>570</v>
      </c>
      <c r="Z2135" s="74">
        <v>0.76737243440145053</v>
      </c>
      <c r="AA2135" s="74">
        <v>0.2326275655985495</v>
      </c>
      <c r="AB2135" s="74">
        <v>1.576310420382512E-4</v>
      </c>
      <c r="AC2135" s="74">
        <v>1.5763104203825109E-4</v>
      </c>
      <c r="AD2135" t="s">
        <v>5810</v>
      </c>
    </row>
    <row r="2136" spans="1:30">
      <c r="A2136" s="165" t="s">
        <v>6629</v>
      </c>
      <c r="C2136" s="165" t="s">
        <v>8444</v>
      </c>
      <c r="D2136" s="169" t="s">
        <v>3577</v>
      </c>
      <c r="E2136" s="169" t="s">
        <v>4527</v>
      </c>
      <c r="F2136" s="174">
        <v>-19.776599999999998</v>
      </c>
      <c r="G2136" s="174">
        <v>-175.0872</v>
      </c>
      <c r="H2136" s="74">
        <v>54.75</v>
      </c>
      <c r="I2136" s="74">
        <v>0.52</v>
      </c>
      <c r="J2136" s="74">
        <v>14.87</v>
      </c>
      <c r="K2136" s="74">
        <v>0.17</v>
      </c>
      <c r="L2136" s="74">
        <v>5.32</v>
      </c>
      <c r="M2136" s="74">
        <v>9.5399999999999991</v>
      </c>
      <c r="N2136" s="74">
        <v>1.71</v>
      </c>
      <c r="O2136" s="74">
        <v>0.34</v>
      </c>
      <c r="P2136" s="74">
        <v>0</v>
      </c>
      <c r="Q2136" s="74">
        <v>0.12</v>
      </c>
      <c r="R2136" s="74">
        <v>2.12</v>
      </c>
      <c r="S2136" s="74">
        <v>0</v>
      </c>
      <c r="T2136" s="74">
        <v>0</v>
      </c>
      <c r="U2136" s="74">
        <v>9.2999999999999992E-3</v>
      </c>
      <c r="V2136" s="74">
        <v>8.1769999999999996</v>
      </c>
      <c r="W2136" s="74">
        <v>1.603333173</v>
      </c>
      <c r="X2136" s="74">
        <v>1126.364</v>
      </c>
      <c r="Y2136" s="74">
        <v>620</v>
      </c>
      <c r="Z2136" s="74">
        <v>0.79568807041171907</v>
      </c>
      <c r="AA2136" s="74">
        <v>0.2043119295882809</v>
      </c>
      <c r="AB2136" s="74">
        <v>1.265139260760861E-3</v>
      </c>
      <c r="AC2136" s="74">
        <v>1.2651392607608599E-3</v>
      </c>
      <c r="AD2136" t="s">
        <v>5810</v>
      </c>
    </row>
    <row r="2137" spans="1:30">
      <c r="A2137" s="165" t="s">
        <v>6630</v>
      </c>
      <c r="C2137" s="165" t="s">
        <v>8444</v>
      </c>
      <c r="D2137" s="169" t="s">
        <v>3577</v>
      </c>
      <c r="E2137" s="169" t="s">
        <v>4527</v>
      </c>
      <c r="F2137" s="174">
        <v>-19.776599999999998</v>
      </c>
      <c r="G2137" s="174">
        <v>-175.0872</v>
      </c>
      <c r="H2137" s="74">
        <v>54.36</v>
      </c>
      <c r="I2137" s="74">
        <v>0.51</v>
      </c>
      <c r="J2137" s="74">
        <v>14.6</v>
      </c>
      <c r="K2137" s="74">
        <v>0.14000000000000001</v>
      </c>
      <c r="L2137" s="74">
        <v>5.57</v>
      </c>
      <c r="M2137" s="74">
        <v>9.75</v>
      </c>
      <c r="N2137" s="74">
        <v>1.82</v>
      </c>
      <c r="O2137" s="74">
        <v>0.34</v>
      </c>
      <c r="P2137" s="74">
        <v>0</v>
      </c>
      <c r="Q2137" s="74">
        <v>0.12</v>
      </c>
      <c r="R2137" s="74">
        <v>1.85</v>
      </c>
      <c r="S2137" s="74">
        <v>0</v>
      </c>
      <c r="T2137" s="74">
        <v>0</v>
      </c>
      <c r="U2137" s="74">
        <v>7.7000000000000002E-3</v>
      </c>
      <c r="V2137" s="74">
        <v>8.3554999999999993</v>
      </c>
      <c r="W2137" s="74">
        <v>1.6383331695000001</v>
      </c>
      <c r="X2137" s="74">
        <v>1129.8499999999999</v>
      </c>
      <c r="Y2137" s="74">
        <v>500</v>
      </c>
      <c r="Z2137" s="74">
        <v>0.78624324252026001</v>
      </c>
      <c r="AA2137" s="74">
        <v>0.21375675747973999</v>
      </c>
      <c r="AB2137" s="74">
        <v>1.109038979783857E-3</v>
      </c>
      <c r="AC2137" s="74">
        <v>1.109038979783857E-3</v>
      </c>
      <c r="AD2137" t="s">
        <v>5810</v>
      </c>
    </row>
    <row r="2138" spans="1:30">
      <c r="A2138" s="165" t="s">
        <v>6631</v>
      </c>
      <c r="C2138" s="165" t="s">
        <v>8444</v>
      </c>
      <c r="D2138" s="169" t="s">
        <v>3577</v>
      </c>
      <c r="E2138" s="169" t="s">
        <v>4527</v>
      </c>
      <c r="F2138" s="174">
        <v>-19.776599999999998</v>
      </c>
      <c r="G2138" s="174">
        <v>-175.0872</v>
      </c>
      <c r="H2138" s="74">
        <v>54.3</v>
      </c>
      <c r="I2138" s="74">
        <v>0.51</v>
      </c>
      <c r="J2138" s="74">
        <v>15.03</v>
      </c>
      <c r="K2138" s="74">
        <v>0.18</v>
      </c>
      <c r="L2138" s="74">
        <v>5.56</v>
      </c>
      <c r="M2138" s="74">
        <v>9.7799999999999994</v>
      </c>
      <c r="N2138" s="74">
        <v>1.78</v>
      </c>
      <c r="O2138" s="74">
        <v>0.34</v>
      </c>
      <c r="P2138" s="74">
        <v>0</v>
      </c>
      <c r="Q2138" s="74">
        <v>0.08</v>
      </c>
      <c r="R2138" s="74">
        <v>2.14</v>
      </c>
      <c r="S2138" s="74">
        <v>0</v>
      </c>
      <c r="T2138" s="74">
        <v>0</v>
      </c>
      <c r="U2138" s="74">
        <v>9.9000000000000008E-3</v>
      </c>
      <c r="V2138" s="74">
        <v>8.2789999999999999</v>
      </c>
      <c r="W2138" s="74">
        <v>1.6233331710000001</v>
      </c>
      <c r="X2138" s="74">
        <v>1130.348</v>
      </c>
      <c r="Y2138" s="74">
        <v>650</v>
      </c>
      <c r="Z2138" s="74">
        <v>0.78195160847207623</v>
      </c>
      <c r="AA2138" s="74">
        <v>0.21804839152792371</v>
      </c>
      <c r="AB2138" s="74">
        <v>3.5213601413003348E-4</v>
      </c>
      <c r="AC2138" s="74">
        <v>3.5213601413003348E-4</v>
      </c>
      <c r="AD2138" t="s">
        <v>5810</v>
      </c>
    </row>
    <row r="2139" spans="1:30">
      <c r="A2139" s="165" t="s">
        <v>6632</v>
      </c>
      <c r="C2139" s="165" t="s">
        <v>8444</v>
      </c>
      <c r="D2139" s="169" t="s">
        <v>3577</v>
      </c>
      <c r="E2139" s="169" t="s">
        <v>4527</v>
      </c>
      <c r="F2139" s="174">
        <v>-19.776599999999998</v>
      </c>
      <c r="G2139" s="174">
        <v>-175.0872</v>
      </c>
      <c r="H2139" s="74">
        <v>54.44</v>
      </c>
      <c r="I2139" s="74">
        <v>0.49</v>
      </c>
      <c r="J2139" s="74">
        <v>14.89</v>
      </c>
      <c r="K2139" s="74">
        <v>0.15</v>
      </c>
      <c r="L2139" s="74">
        <v>5.54</v>
      </c>
      <c r="M2139" s="74">
        <v>9.67</v>
      </c>
      <c r="N2139" s="74">
        <v>1.81</v>
      </c>
      <c r="O2139" s="74">
        <v>0.36</v>
      </c>
      <c r="P2139" s="74">
        <v>0</v>
      </c>
      <c r="Q2139" s="74">
        <v>0.05</v>
      </c>
      <c r="R2139" s="74">
        <v>2.3199999999999998</v>
      </c>
      <c r="S2139" s="74">
        <v>0</v>
      </c>
      <c r="T2139" s="74">
        <v>0</v>
      </c>
      <c r="U2139" s="74">
        <v>1.18E-2</v>
      </c>
      <c r="V2139" s="74">
        <v>8.2195</v>
      </c>
      <c r="W2139" s="74">
        <v>1.6116665054999999</v>
      </c>
      <c r="X2139" s="74">
        <v>1128.5219999999999</v>
      </c>
      <c r="Y2139" s="74">
        <v>740</v>
      </c>
      <c r="Z2139" s="74">
        <v>0.78348523505789336</v>
      </c>
      <c r="AA2139" s="74">
        <v>0.2165147649421067</v>
      </c>
      <c r="AB2139" s="74">
        <v>1.423010300448979E-3</v>
      </c>
      <c r="AC2139" s="74">
        <v>1.423010300448979E-3</v>
      </c>
      <c r="AD2139" t="s">
        <v>5810</v>
      </c>
    </row>
    <row r="2140" spans="1:30">
      <c r="A2140" s="165" t="s">
        <v>6633</v>
      </c>
      <c r="C2140" s="165" t="s">
        <v>8444</v>
      </c>
      <c r="D2140" s="169" t="s">
        <v>3577</v>
      </c>
      <c r="E2140" s="169" t="s">
        <v>4527</v>
      </c>
      <c r="F2140" s="174">
        <v>-19.776599999999998</v>
      </c>
      <c r="G2140" s="174">
        <v>-175.0872</v>
      </c>
      <c r="H2140" s="74">
        <v>54.27</v>
      </c>
      <c r="I2140" s="74">
        <v>0.61</v>
      </c>
      <c r="J2140" s="74">
        <v>14.8</v>
      </c>
      <c r="K2140" s="74">
        <v>0.17</v>
      </c>
      <c r="L2140" s="74">
        <v>5.47</v>
      </c>
      <c r="M2140" s="74">
        <v>9.74</v>
      </c>
      <c r="N2140" s="74">
        <v>1.71</v>
      </c>
      <c r="O2140" s="74">
        <v>0.34</v>
      </c>
      <c r="P2140" s="74">
        <v>0</v>
      </c>
      <c r="Q2140" s="74">
        <v>0.05</v>
      </c>
      <c r="R2140" s="74">
        <v>2.4300000000000002</v>
      </c>
      <c r="S2140" s="74">
        <v>0</v>
      </c>
      <c r="T2140" s="74">
        <v>0</v>
      </c>
      <c r="U2140" s="74">
        <v>2.8199999999999999E-2</v>
      </c>
      <c r="V2140" s="74">
        <v>8.5084999999999997</v>
      </c>
      <c r="W2140" s="74">
        <v>1.6683331665000001</v>
      </c>
      <c r="X2140" s="74">
        <v>1129.684</v>
      </c>
      <c r="Y2140" s="74">
        <v>1060</v>
      </c>
      <c r="Z2140" s="74">
        <v>0.63562192078161917</v>
      </c>
      <c r="AA2140" s="74">
        <v>0.36437807921838078</v>
      </c>
      <c r="AB2140" s="74">
        <v>2.8036675762853211E-4</v>
      </c>
      <c r="AC2140" s="74">
        <v>2.8036675762853211E-4</v>
      </c>
      <c r="AD2140" t="s">
        <v>5810</v>
      </c>
    </row>
    <row r="2141" spans="1:30">
      <c r="A2141" s="165" t="s">
        <v>6634</v>
      </c>
      <c r="C2141" s="165" t="s">
        <v>8444</v>
      </c>
      <c r="D2141" s="169" t="s">
        <v>3577</v>
      </c>
      <c r="E2141" s="169" t="s">
        <v>4527</v>
      </c>
      <c r="F2141" s="174">
        <v>-19.785599999999999</v>
      </c>
      <c r="G2141" s="174">
        <v>-175.0872</v>
      </c>
      <c r="H2141" s="74">
        <v>51.33</v>
      </c>
      <c r="I2141" s="74">
        <v>0.44</v>
      </c>
      <c r="J2141" s="74">
        <v>14.82</v>
      </c>
      <c r="K2141" s="74">
        <v>0.14000000000000001</v>
      </c>
      <c r="L2141" s="74">
        <v>6.9</v>
      </c>
      <c r="M2141" s="74">
        <v>10.09</v>
      </c>
      <c r="N2141" s="74">
        <v>1.51</v>
      </c>
      <c r="O2141" s="74">
        <v>0.25</v>
      </c>
      <c r="P2141" s="74">
        <v>0</v>
      </c>
      <c r="Q2141" s="74">
        <v>7.0000000000000007E-2</v>
      </c>
      <c r="R2141" s="74">
        <v>3.68</v>
      </c>
      <c r="S2141" s="74">
        <v>0</v>
      </c>
      <c r="T2141" s="74">
        <v>0</v>
      </c>
      <c r="U2141" s="74">
        <v>1.9599999999999999E-2</v>
      </c>
      <c r="V2141" s="74">
        <v>8.7379999999999995</v>
      </c>
      <c r="W2141" s="74">
        <v>1.7133331620000001</v>
      </c>
      <c r="X2141" s="74">
        <v>1135.4939999999999</v>
      </c>
      <c r="Y2141" s="74">
        <v>1540</v>
      </c>
      <c r="Z2141" s="74">
        <v>0.85394106393552494</v>
      </c>
      <c r="AA2141" s="74">
        <v>0.14605893606447509</v>
      </c>
      <c r="AB2141" s="74">
        <v>1.8875432313072761E-3</v>
      </c>
      <c r="AC2141" s="74">
        <v>1.8875432313072761E-3</v>
      </c>
      <c r="AD2141" t="s">
        <v>5810</v>
      </c>
    </row>
    <row r="2142" spans="1:30">
      <c r="A2142" s="165" t="s">
        <v>6635</v>
      </c>
      <c r="C2142" s="165" t="s">
        <v>8444</v>
      </c>
      <c r="D2142" s="169" t="s">
        <v>3577</v>
      </c>
      <c r="E2142" s="169" t="s">
        <v>4527</v>
      </c>
      <c r="F2142" s="174">
        <v>-19.785599999999999</v>
      </c>
      <c r="G2142" s="174">
        <v>-175.0872</v>
      </c>
      <c r="H2142" s="74">
        <v>51.18</v>
      </c>
      <c r="I2142" s="74">
        <v>0.38</v>
      </c>
      <c r="J2142" s="74">
        <v>16.02</v>
      </c>
      <c r="K2142" s="74">
        <v>0.17</v>
      </c>
      <c r="L2142" s="74">
        <v>6.24</v>
      </c>
      <c r="M2142" s="74">
        <v>11.08</v>
      </c>
      <c r="N2142" s="74">
        <v>1.44</v>
      </c>
      <c r="O2142" s="74">
        <v>0.24</v>
      </c>
      <c r="P2142" s="74">
        <v>0</v>
      </c>
      <c r="Q2142" s="74">
        <v>7.0000000000000007E-2</v>
      </c>
      <c r="R2142" s="74">
        <v>3.36</v>
      </c>
      <c r="S2142" s="74">
        <v>0</v>
      </c>
      <c r="T2142" s="74">
        <v>0</v>
      </c>
      <c r="U2142" s="74">
        <v>1.8E-3</v>
      </c>
      <c r="V2142" s="74">
        <v>7.9304999999999994</v>
      </c>
      <c r="W2142" s="74">
        <v>1.5549998445</v>
      </c>
      <c r="X2142" s="74">
        <v>1151.9280000000001</v>
      </c>
      <c r="Y2142" s="74">
        <v>1090</v>
      </c>
      <c r="Z2142" s="74">
        <v>0.98104874802096398</v>
      </c>
      <c r="AA2142" s="74">
        <v>1.8951251979036032E-2</v>
      </c>
      <c r="AB2142" s="74">
        <v>7.0728607877933577E-3</v>
      </c>
      <c r="AC2142" s="74">
        <v>7.0728607877933542E-3</v>
      </c>
      <c r="AD2142" t="s">
        <v>5810</v>
      </c>
    </row>
    <row r="2143" spans="1:30">
      <c r="A2143" s="165" t="s">
        <v>6636</v>
      </c>
      <c r="C2143" s="165" t="s">
        <v>8444</v>
      </c>
      <c r="D2143" s="169" t="s">
        <v>3577</v>
      </c>
      <c r="E2143" s="169" t="s">
        <v>4527</v>
      </c>
      <c r="F2143" s="174">
        <v>-19.785599999999999</v>
      </c>
      <c r="G2143" s="174">
        <v>-175.0872</v>
      </c>
      <c r="H2143" s="74">
        <v>52.4</v>
      </c>
      <c r="I2143" s="74">
        <v>0.49</v>
      </c>
      <c r="J2143" s="74">
        <v>16.350000000000001</v>
      </c>
      <c r="K2143" s="74">
        <v>0.11</v>
      </c>
      <c r="L2143" s="74">
        <v>5.64</v>
      </c>
      <c r="M2143" s="74">
        <v>9.16</v>
      </c>
      <c r="N2143" s="74">
        <v>1.51</v>
      </c>
      <c r="O2143" s="74">
        <v>0.3</v>
      </c>
      <c r="P2143" s="74">
        <v>0</v>
      </c>
      <c r="Q2143" s="74">
        <v>0.15</v>
      </c>
      <c r="R2143" s="74">
        <v>3.5</v>
      </c>
      <c r="S2143" s="74">
        <v>0</v>
      </c>
      <c r="T2143" s="74">
        <v>0</v>
      </c>
      <c r="U2143" s="74">
        <v>1.4800000000000001E-2</v>
      </c>
      <c r="V2143" s="74">
        <v>7.6839999999999993</v>
      </c>
      <c r="W2143" s="74">
        <v>1.5066665159999999</v>
      </c>
      <c r="X2143" s="74">
        <v>1120.056</v>
      </c>
      <c r="Y2143" s="74">
        <v>1350</v>
      </c>
      <c r="Z2143" s="74">
        <v>0.8657641111028207</v>
      </c>
      <c r="AA2143" s="74">
        <v>0.1342358888971793</v>
      </c>
      <c r="AB2143" s="74">
        <v>2.0227935054720511E-3</v>
      </c>
      <c r="AC2143" s="74">
        <v>2.0227935054720511E-3</v>
      </c>
      <c r="AD2143" t="s">
        <v>5810</v>
      </c>
    </row>
    <row r="2144" spans="1:30">
      <c r="A2144" s="165" t="s">
        <v>6637</v>
      </c>
      <c r="C2144" s="165" t="s">
        <v>8444</v>
      </c>
      <c r="D2144" s="169" t="s">
        <v>3577</v>
      </c>
      <c r="E2144" s="169" t="s">
        <v>4527</v>
      </c>
      <c r="F2144" s="174">
        <v>-19.785599999999999</v>
      </c>
      <c r="G2144" s="174">
        <v>-175.0872</v>
      </c>
      <c r="H2144" s="74">
        <v>50.59</v>
      </c>
      <c r="I2144" s="74">
        <v>0.43</v>
      </c>
      <c r="J2144" s="74">
        <v>14.58</v>
      </c>
      <c r="K2144" s="74">
        <v>0.21</v>
      </c>
      <c r="L2144" s="74">
        <v>7.13</v>
      </c>
      <c r="M2144" s="74">
        <v>10.52</v>
      </c>
      <c r="N2144" s="74">
        <v>0.99</v>
      </c>
      <c r="O2144" s="74">
        <v>0.32</v>
      </c>
      <c r="P2144" s="74">
        <v>0</v>
      </c>
      <c r="Q2144" s="74">
        <v>0.04</v>
      </c>
      <c r="R2144" s="74">
        <v>3.69</v>
      </c>
      <c r="S2144" s="74">
        <v>0</v>
      </c>
      <c r="T2144" s="74">
        <v>0</v>
      </c>
      <c r="U2144" s="74">
        <v>7.4000000000000003E-3</v>
      </c>
      <c r="V2144" s="74">
        <v>8.16</v>
      </c>
      <c r="W2144" s="74">
        <v>1.59999984</v>
      </c>
      <c r="X2144" s="74">
        <v>1142.6320000000001</v>
      </c>
      <c r="Y2144" s="74">
        <v>1370</v>
      </c>
      <c r="Z2144" s="74">
        <v>0.93784701514141056</v>
      </c>
      <c r="AA2144" s="74">
        <v>6.2152984858589388E-2</v>
      </c>
      <c r="AB2144" s="74">
        <v>2.44043552454046E-3</v>
      </c>
      <c r="AC2144" s="74">
        <v>2.44043552454046E-3</v>
      </c>
      <c r="AD2144" t="s">
        <v>5810</v>
      </c>
    </row>
    <row r="2145" spans="1:30">
      <c r="A2145" s="165" t="s">
        <v>6638</v>
      </c>
      <c r="C2145" s="165" t="s">
        <v>8444</v>
      </c>
      <c r="D2145" s="169" t="s">
        <v>3577</v>
      </c>
      <c r="E2145" s="169" t="s">
        <v>4527</v>
      </c>
      <c r="F2145" s="174">
        <v>-19.785599999999999</v>
      </c>
      <c r="G2145" s="174">
        <v>-175.0872</v>
      </c>
      <c r="H2145" s="74">
        <v>57.8</v>
      </c>
      <c r="I2145" s="74">
        <v>0.63</v>
      </c>
      <c r="J2145" s="74">
        <v>14.87</v>
      </c>
      <c r="K2145" s="74">
        <v>0.12</v>
      </c>
      <c r="L2145" s="74">
        <v>3.19</v>
      </c>
      <c r="M2145" s="74">
        <v>8.49</v>
      </c>
      <c r="N2145" s="74">
        <v>2.0699999999999998</v>
      </c>
      <c r="O2145" s="74">
        <v>0.51</v>
      </c>
      <c r="P2145" s="74">
        <v>0</v>
      </c>
      <c r="Q2145" s="74">
        <v>7.0000000000000007E-2</v>
      </c>
      <c r="R2145" s="74">
        <v>2.76</v>
      </c>
      <c r="S2145" s="74">
        <v>0</v>
      </c>
      <c r="T2145" s="74">
        <v>0</v>
      </c>
      <c r="U2145" s="74">
        <v>7.1999999999999998E-3</v>
      </c>
      <c r="V2145" s="74">
        <v>7.8370000000000006</v>
      </c>
      <c r="W2145" s="74">
        <v>1.5366665129999999</v>
      </c>
      <c r="X2145" s="74">
        <v>1108.934</v>
      </c>
      <c r="Y2145" s="74">
        <v>800</v>
      </c>
      <c r="Z2145" s="74">
        <v>0.88280192892383824</v>
      </c>
      <c r="AA2145" s="74">
        <v>0.1171980710761618</v>
      </c>
      <c r="AB2145" s="74">
        <v>2.173929311360926E-3</v>
      </c>
      <c r="AC2145" s="74">
        <v>2.1739293113609269E-3</v>
      </c>
      <c r="AD2145" t="s">
        <v>5810</v>
      </c>
    </row>
    <row r="2146" spans="1:30">
      <c r="A2146" s="165" t="s">
        <v>6639</v>
      </c>
      <c r="C2146" s="165" t="s">
        <v>8444</v>
      </c>
      <c r="D2146" s="169" t="s">
        <v>3577</v>
      </c>
      <c r="E2146" s="169" t="s">
        <v>4527</v>
      </c>
      <c r="F2146" s="174">
        <v>-19.785599999999999</v>
      </c>
      <c r="G2146" s="174">
        <v>-175.0872</v>
      </c>
      <c r="H2146" s="74">
        <v>58.85</v>
      </c>
      <c r="I2146" s="74">
        <v>0.42</v>
      </c>
      <c r="J2146" s="74">
        <v>15.61</v>
      </c>
      <c r="K2146" s="74">
        <v>0.14000000000000001</v>
      </c>
      <c r="L2146" s="74">
        <v>3.47</v>
      </c>
      <c r="M2146" s="74">
        <v>8.41</v>
      </c>
      <c r="N2146" s="74">
        <v>2.3199999999999998</v>
      </c>
      <c r="O2146" s="74">
        <v>0.47</v>
      </c>
      <c r="P2146" s="74">
        <v>0</v>
      </c>
      <c r="Q2146" s="74">
        <v>0.08</v>
      </c>
      <c r="R2146" s="74">
        <v>2.04</v>
      </c>
      <c r="S2146" s="74">
        <v>0</v>
      </c>
      <c r="T2146" s="74">
        <v>0</v>
      </c>
      <c r="U2146" s="74">
        <v>2.8E-3</v>
      </c>
      <c r="V2146" s="74">
        <v>6.8849999999999998</v>
      </c>
      <c r="W2146" s="74">
        <v>1.349999865</v>
      </c>
      <c r="X2146" s="74">
        <v>1107.606</v>
      </c>
      <c r="Y2146" s="74">
        <v>450</v>
      </c>
      <c r="Z2146" s="74">
        <v>0.91783593772921335</v>
      </c>
      <c r="AA2146" s="74">
        <v>8.2164062270786695E-2</v>
      </c>
      <c r="AB2146" s="74">
        <v>2.2199631017927241E-3</v>
      </c>
      <c r="AC2146" s="74">
        <v>2.2199631017927228E-3</v>
      </c>
      <c r="AD2146" t="s">
        <v>5810</v>
      </c>
    </row>
    <row r="2147" spans="1:30">
      <c r="A2147" s="165" t="s">
        <v>6640</v>
      </c>
      <c r="C2147" s="165" t="s">
        <v>8444</v>
      </c>
      <c r="D2147" s="169" t="s">
        <v>3577</v>
      </c>
      <c r="E2147" s="169" t="s">
        <v>4527</v>
      </c>
      <c r="F2147" s="174">
        <v>-19.785599999999999</v>
      </c>
      <c r="G2147" s="174">
        <v>-175.0872</v>
      </c>
      <c r="H2147" s="74">
        <v>55.09</v>
      </c>
      <c r="I2147" s="74">
        <v>0.57999999999999996</v>
      </c>
      <c r="J2147" s="74">
        <v>14.7</v>
      </c>
      <c r="K2147" s="74">
        <v>0.16</v>
      </c>
      <c r="L2147" s="74">
        <v>4.07</v>
      </c>
      <c r="M2147" s="74">
        <v>8.9700000000000006</v>
      </c>
      <c r="N2147" s="74">
        <v>1.98</v>
      </c>
      <c r="O2147" s="74">
        <v>0.46</v>
      </c>
      <c r="P2147" s="74">
        <v>0</v>
      </c>
      <c r="Q2147" s="74">
        <v>0.14000000000000001</v>
      </c>
      <c r="R2147" s="74">
        <v>2.48</v>
      </c>
      <c r="S2147" s="74">
        <v>0</v>
      </c>
      <c r="T2147" s="74">
        <v>0</v>
      </c>
      <c r="U2147" s="74">
        <v>9.4000000000000004E-3</v>
      </c>
      <c r="V2147" s="74">
        <v>8.8824999999999985</v>
      </c>
      <c r="W2147" s="74">
        <v>1.7416664925000001</v>
      </c>
      <c r="X2147" s="74">
        <v>1116.902</v>
      </c>
      <c r="Y2147" s="74">
        <v>760</v>
      </c>
      <c r="Z2147" s="74">
        <v>0.82764677946747744</v>
      </c>
      <c r="AA2147" s="74">
        <v>0.17235322053252261</v>
      </c>
      <c r="AB2147" s="74">
        <v>3.5206446890280051E-4</v>
      </c>
      <c r="AC2147" s="74">
        <v>3.5206446890280051E-4</v>
      </c>
      <c r="AD2147" t="s">
        <v>5810</v>
      </c>
    </row>
    <row r="2148" spans="1:30">
      <c r="A2148" s="165" t="s">
        <v>6641</v>
      </c>
      <c r="C2148" s="165" t="s">
        <v>8444</v>
      </c>
      <c r="D2148" s="169" t="s">
        <v>3577</v>
      </c>
      <c r="E2148" s="169" t="s">
        <v>4527</v>
      </c>
      <c r="F2148" s="174">
        <v>-19.765999999999998</v>
      </c>
      <c r="G2148" s="174">
        <v>-175.09065000000001</v>
      </c>
      <c r="H2148" s="74">
        <v>54.19</v>
      </c>
      <c r="I2148" s="74">
        <v>0.61</v>
      </c>
      <c r="J2148" s="74">
        <v>14.72</v>
      </c>
      <c r="K2148" s="74">
        <v>0.17</v>
      </c>
      <c r="L2148" s="74">
        <v>5.59</v>
      </c>
      <c r="M2148" s="74">
        <v>9.86</v>
      </c>
      <c r="N2148" s="74">
        <v>1.81</v>
      </c>
      <c r="O2148" s="74">
        <v>0.35</v>
      </c>
      <c r="P2148" s="74">
        <v>0</v>
      </c>
      <c r="Q2148" s="74">
        <v>7.0000000000000007E-2</v>
      </c>
      <c r="R2148" s="74">
        <v>2</v>
      </c>
      <c r="S2148" s="74">
        <v>0</v>
      </c>
      <c r="T2148" s="74">
        <v>0</v>
      </c>
      <c r="U2148" s="74">
        <v>2.0799999999999999E-2</v>
      </c>
      <c r="V2148" s="74">
        <v>8.7040000000000006</v>
      </c>
      <c r="W2148" s="74">
        <v>1.706666496</v>
      </c>
      <c r="X2148" s="74">
        <v>1131.6759999999999</v>
      </c>
      <c r="Y2148" s="74">
        <v>780</v>
      </c>
      <c r="Z2148" s="74">
        <v>0.61647877585394872</v>
      </c>
      <c r="AA2148" s="74">
        <v>0.38352122414605122</v>
      </c>
      <c r="AB2148" s="74">
        <v>2.9926948016492702E-5</v>
      </c>
      <c r="AC2148" s="74">
        <v>2.9926948016492681E-5</v>
      </c>
      <c r="AD2148" t="s">
        <v>5810</v>
      </c>
    </row>
    <row r="2149" spans="1:30">
      <c r="A2149" s="165" t="s">
        <v>6642</v>
      </c>
      <c r="C2149" s="165" t="s">
        <v>8444</v>
      </c>
      <c r="D2149" s="169" t="s">
        <v>3577</v>
      </c>
      <c r="E2149" s="169" t="s">
        <v>4527</v>
      </c>
      <c r="F2149" s="174">
        <v>-19.765999999999998</v>
      </c>
      <c r="G2149" s="174">
        <v>-175.09065000000001</v>
      </c>
      <c r="H2149" s="74">
        <v>54.32</v>
      </c>
      <c r="I2149" s="74">
        <v>0.69</v>
      </c>
      <c r="J2149" s="74">
        <v>14.74</v>
      </c>
      <c r="K2149" s="74">
        <v>0.14000000000000001</v>
      </c>
      <c r="L2149" s="74">
        <v>5.41</v>
      </c>
      <c r="M2149" s="74">
        <v>9.6999999999999993</v>
      </c>
      <c r="N2149" s="74">
        <v>1.78</v>
      </c>
      <c r="O2149" s="74">
        <v>0.32</v>
      </c>
      <c r="P2149" s="74">
        <v>0</v>
      </c>
      <c r="Q2149" s="74">
        <v>0.04</v>
      </c>
      <c r="R2149" s="74">
        <v>1.8</v>
      </c>
      <c r="S2149" s="74">
        <v>0</v>
      </c>
      <c r="T2149" s="74">
        <v>0</v>
      </c>
      <c r="U2149" s="74">
        <v>1.7600000000000001E-2</v>
      </c>
      <c r="V2149" s="74">
        <v>8.4405000000000001</v>
      </c>
      <c r="W2149" s="74">
        <v>1.6549998345000001</v>
      </c>
      <c r="X2149" s="74">
        <v>1129.02</v>
      </c>
      <c r="Y2149" s="74">
        <v>650</v>
      </c>
      <c r="Z2149" s="74">
        <v>0.61063457831695434</v>
      </c>
      <c r="AA2149" s="74">
        <v>0.38936542168304572</v>
      </c>
      <c r="AB2149" s="74">
        <v>5.948976074934524E-4</v>
      </c>
      <c r="AC2149" s="74">
        <v>5.9489760749345229E-4</v>
      </c>
      <c r="AD2149" t="s">
        <v>5810</v>
      </c>
    </row>
    <row r="2150" spans="1:30">
      <c r="A2150" s="165" t="s">
        <v>6643</v>
      </c>
      <c r="C2150" s="165" t="s">
        <v>8444</v>
      </c>
      <c r="D2150" s="169" t="s">
        <v>3577</v>
      </c>
      <c r="E2150" s="169" t="s">
        <v>4527</v>
      </c>
      <c r="F2150" s="174">
        <v>-19.74306</v>
      </c>
      <c r="G2150" s="174">
        <v>-175.06684999999999</v>
      </c>
      <c r="H2150" s="74">
        <v>53.6</v>
      </c>
      <c r="I2150" s="74">
        <v>0.57999999999999996</v>
      </c>
      <c r="J2150" s="74">
        <v>17.16</v>
      </c>
      <c r="K2150" s="74">
        <v>0.15</v>
      </c>
      <c r="L2150" s="74">
        <v>5.84</v>
      </c>
      <c r="M2150" s="74">
        <v>10.51</v>
      </c>
      <c r="N2150" s="74">
        <v>1.61</v>
      </c>
      <c r="O2150" s="74">
        <v>0.35</v>
      </c>
      <c r="P2150" s="74">
        <v>0</v>
      </c>
      <c r="Q2150" s="74">
        <v>7.0000000000000007E-2</v>
      </c>
      <c r="R2150" s="74">
        <v>1.37</v>
      </c>
      <c r="S2150" s="74">
        <v>0</v>
      </c>
      <c r="T2150" s="74">
        <v>0</v>
      </c>
      <c r="U2150" s="74">
        <v>1.1299999999999999E-2</v>
      </c>
      <c r="V2150" s="74">
        <v>6.7490000000000014</v>
      </c>
      <c r="W2150" s="74">
        <v>1.3233332010000001</v>
      </c>
      <c r="X2150" s="74">
        <v>1142.4659999999999</v>
      </c>
      <c r="Y2150" s="74">
        <v>430</v>
      </c>
      <c r="Z2150" s="74">
        <v>0.57649274625378155</v>
      </c>
      <c r="AA2150" s="74">
        <v>0.42350725374621839</v>
      </c>
      <c r="AB2150" s="74">
        <v>4.9332211238130677E-4</v>
      </c>
      <c r="AC2150" s="74">
        <v>4.9332211238130666E-4</v>
      </c>
      <c r="AD2150" t="s">
        <v>5810</v>
      </c>
    </row>
    <row r="2151" spans="1:30">
      <c r="A2151" s="165" t="s">
        <v>6644</v>
      </c>
      <c r="C2151" s="165" t="s">
        <v>8444</v>
      </c>
      <c r="D2151" s="169" t="s">
        <v>3577</v>
      </c>
      <c r="E2151" s="169" t="s">
        <v>4527</v>
      </c>
      <c r="F2151" s="174">
        <v>-19.74306</v>
      </c>
      <c r="G2151" s="174">
        <v>-175.06684999999999</v>
      </c>
      <c r="H2151" s="74">
        <v>55.13</v>
      </c>
      <c r="I2151" s="74">
        <v>0.47</v>
      </c>
      <c r="J2151" s="74">
        <v>14.29</v>
      </c>
      <c r="K2151" s="74">
        <v>0.17</v>
      </c>
      <c r="L2151" s="74">
        <v>5.65</v>
      </c>
      <c r="M2151" s="74">
        <v>9.9499999999999993</v>
      </c>
      <c r="N2151" s="74">
        <v>1.86</v>
      </c>
      <c r="O2151" s="74">
        <v>0.39</v>
      </c>
      <c r="P2151" s="74">
        <v>0</v>
      </c>
      <c r="Q2151" s="74">
        <v>0.1</v>
      </c>
      <c r="R2151" s="74">
        <v>1.28</v>
      </c>
      <c r="S2151" s="74">
        <v>0</v>
      </c>
      <c r="T2151" s="74">
        <v>0</v>
      </c>
      <c r="U2151" s="74">
        <v>4.0000000000000001E-3</v>
      </c>
      <c r="V2151" s="74">
        <v>8.67</v>
      </c>
      <c r="W2151" s="74">
        <v>1.6999998300000001</v>
      </c>
      <c r="X2151" s="74">
        <v>1133.17</v>
      </c>
      <c r="Y2151" s="74">
        <v>260</v>
      </c>
      <c r="Z2151" s="74">
        <v>0.78934958927718624</v>
      </c>
      <c r="AA2151" s="74">
        <v>0.21065041072281379</v>
      </c>
      <c r="AB2151" s="74">
        <v>1.03792972435797E-3</v>
      </c>
      <c r="AC2151" s="74">
        <v>1.03792972435797E-3</v>
      </c>
      <c r="AD2151" t="s">
        <v>5810</v>
      </c>
    </row>
    <row r="2152" spans="1:30">
      <c r="A2152" s="165" t="s">
        <v>6645</v>
      </c>
      <c r="C2152" s="165" t="s">
        <v>8444</v>
      </c>
      <c r="D2152" s="169" t="s">
        <v>3577</v>
      </c>
      <c r="E2152" s="169" t="s">
        <v>4527</v>
      </c>
      <c r="F2152" s="174">
        <v>-19.74306</v>
      </c>
      <c r="G2152" s="174">
        <v>-175.06684999999999</v>
      </c>
      <c r="H2152" s="74">
        <v>52.83</v>
      </c>
      <c r="I2152" s="74">
        <v>0.3</v>
      </c>
      <c r="J2152" s="74">
        <v>14.43</v>
      </c>
      <c r="K2152" s="74">
        <v>0.12</v>
      </c>
      <c r="L2152" s="74">
        <v>7.33</v>
      </c>
      <c r="M2152" s="74">
        <v>10</v>
      </c>
      <c r="N2152" s="74">
        <v>0.8</v>
      </c>
      <c r="O2152" s="74">
        <v>0.14000000000000001</v>
      </c>
      <c r="P2152" s="74">
        <v>0</v>
      </c>
      <c r="Q2152" s="74">
        <v>0.06</v>
      </c>
      <c r="R2152" s="74">
        <v>4.16</v>
      </c>
      <c r="S2152" s="74">
        <v>0</v>
      </c>
      <c r="T2152" s="74">
        <v>0</v>
      </c>
      <c r="U2152" s="74">
        <v>1.8E-3</v>
      </c>
      <c r="V2152" s="74">
        <v>7.7095000000000002</v>
      </c>
      <c r="W2152" s="74">
        <v>1.5116665155</v>
      </c>
      <c r="X2152" s="74">
        <v>1134</v>
      </c>
      <c r="Y2152" s="74">
        <v>1500</v>
      </c>
      <c r="Z2152" s="74">
        <v>0.98810798693036284</v>
      </c>
      <c r="AA2152" s="74">
        <v>1.189201306963718E-2</v>
      </c>
      <c r="AB2152" s="74">
        <v>6.7389715289479044E-3</v>
      </c>
      <c r="AC2152" s="74">
        <v>6.7389715289479044E-3</v>
      </c>
      <c r="AD2152" t="s">
        <v>5810</v>
      </c>
    </row>
    <row r="2153" spans="1:30">
      <c r="A2153" s="165" t="s">
        <v>6646</v>
      </c>
      <c r="C2153" s="165" t="s">
        <v>8444</v>
      </c>
      <c r="D2153" s="169" t="s">
        <v>3577</v>
      </c>
      <c r="E2153" s="169" t="s">
        <v>4527</v>
      </c>
      <c r="F2153" s="174">
        <v>-19.74306</v>
      </c>
      <c r="G2153" s="174">
        <v>-175.06684999999999</v>
      </c>
      <c r="H2153" s="74">
        <v>51.09</v>
      </c>
      <c r="I2153" s="74">
        <v>0.3</v>
      </c>
      <c r="J2153" s="74">
        <v>13.3</v>
      </c>
      <c r="K2153" s="74">
        <v>0.19</v>
      </c>
      <c r="L2153" s="74">
        <v>7.97</v>
      </c>
      <c r="M2153" s="74">
        <v>11.45</v>
      </c>
      <c r="N2153" s="74">
        <v>0.9</v>
      </c>
      <c r="O2153" s="74">
        <v>0.21</v>
      </c>
      <c r="P2153" s="74">
        <v>0</v>
      </c>
      <c r="Q2153" s="74">
        <v>0.04</v>
      </c>
      <c r="R2153" s="74">
        <v>1.36</v>
      </c>
      <c r="S2153" s="74">
        <v>0</v>
      </c>
      <c r="T2153" s="74">
        <v>0</v>
      </c>
      <c r="U2153" s="74">
        <v>2.3E-3</v>
      </c>
      <c r="V2153" s="74">
        <v>8.1430000000000007</v>
      </c>
      <c r="W2153" s="74">
        <v>1.5966665069999999</v>
      </c>
      <c r="X2153" s="74">
        <v>1158.07</v>
      </c>
      <c r="Y2153" s="74">
        <v>270</v>
      </c>
      <c r="Z2153" s="74">
        <v>0.90316366248600621</v>
      </c>
      <c r="AA2153" s="74">
        <v>9.6836337513993828E-2</v>
      </c>
      <c r="AB2153" s="74">
        <v>2.6177850888392611E-3</v>
      </c>
      <c r="AC2153" s="74">
        <v>2.6177850888392611E-3</v>
      </c>
      <c r="AD2153" t="s">
        <v>5810</v>
      </c>
    </row>
    <row r="2154" spans="1:30">
      <c r="A2154" s="165" t="s">
        <v>6647</v>
      </c>
      <c r="C2154" s="165" t="s">
        <v>8444</v>
      </c>
      <c r="D2154" s="169" t="s">
        <v>3577</v>
      </c>
      <c r="E2154" s="169" t="s">
        <v>4527</v>
      </c>
      <c r="F2154" s="174">
        <v>-19.74306</v>
      </c>
      <c r="G2154" s="174">
        <v>-175.06684999999999</v>
      </c>
      <c r="H2154" s="74">
        <v>53.93</v>
      </c>
      <c r="I2154" s="74">
        <v>0.72</v>
      </c>
      <c r="J2154" s="74">
        <v>14.82</v>
      </c>
      <c r="K2154" s="74">
        <v>0.16</v>
      </c>
      <c r="L2154" s="74">
        <v>5.54</v>
      </c>
      <c r="M2154" s="74">
        <v>9.81</v>
      </c>
      <c r="N2154" s="74">
        <v>1.69</v>
      </c>
      <c r="O2154" s="74">
        <v>0.37</v>
      </c>
      <c r="P2154" s="74">
        <v>0</v>
      </c>
      <c r="Q2154" s="74">
        <v>0.1</v>
      </c>
      <c r="R2154" s="74">
        <v>2.12</v>
      </c>
      <c r="S2154" s="74">
        <v>0</v>
      </c>
      <c r="T2154" s="74">
        <v>0</v>
      </c>
      <c r="U2154" s="74">
        <v>1.5800000000000002E-2</v>
      </c>
      <c r="V2154" s="74">
        <v>8.5169999999999995</v>
      </c>
      <c r="W2154" s="74">
        <v>1.6699998330000001</v>
      </c>
      <c r="X2154" s="74">
        <v>1130.846</v>
      </c>
      <c r="Y2154" s="74">
        <v>740</v>
      </c>
      <c r="Z2154" s="74">
        <v>0.70373364220683277</v>
      </c>
      <c r="AA2154" s="74">
        <v>0.29626635779316718</v>
      </c>
      <c r="AB2154" s="74">
        <v>7.3976322803497453E-4</v>
      </c>
      <c r="AC2154" s="74">
        <v>7.3976322803497409E-4</v>
      </c>
      <c r="AD2154" t="s">
        <v>5810</v>
      </c>
    </row>
    <row r="2155" spans="1:30">
      <c r="A2155" s="165" t="s">
        <v>6648</v>
      </c>
      <c r="C2155" s="165" t="s">
        <v>8444</v>
      </c>
      <c r="D2155" s="169" t="s">
        <v>3577</v>
      </c>
      <c r="E2155" s="169" t="s">
        <v>4527</v>
      </c>
      <c r="F2155" s="174">
        <v>-19.74306</v>
      </c>
      <c r="G2155" s="174">
        <v>-175.06684999999999</v>
      </c>
      <c r="H2155" s="74">
        <v>54.56</v>
      </c>
      <c r="I2155" s="74">
        <v>0.57999999999999996</v>
      </c>
      <c r="J2155" s="74">
        <v>14.56</v>
      </c>
      <c r="K2155" s="74">
        <v>0.16</v>
      </c>
      <c r="L2155" s="74">
        <v>5.46</v>
      </c>
      <c r="M2155" s="74">
        <v>9.85</v>
      </c>
      <c r="N2155" s="74">
        <v>1.64</v>
      </c>
      <c r="O2155" s="74">
        <v>0.37</v>
      </c>
      <c r="P2155" s="74">
        <v>0</v>
      </c>
      <c r="Q2155" s="74">
        <v>0.09</v>
      </c>
      <c r="R2155" s="74">
        <v>1.8</v>
      </c>
      <c r="S2155" s="74">
        <v>0</v>
      </c>
      <c r="T2155" s="74">
        <v>0</v>
      </c>
      <c r="U2155" s="74">
        <v>8.0999999999999996E-3</v>
      </c>
      <c r="V2155" s="74">
        <v>8.5169999999999995</v>
      </c>
      <c r="W2155" s="74">
        <v>1.6699998330000001</v>
      </c>
      <c r="X2155" s="74">
        <v>1131.51</v>
      </c>
      <c r="Y2155" s="74">
        <v>490</v>
      </c>
      <c r="Z2155" s="74">
        <v>0.7722372933606908</v>
      </c>
      <c r="AA2155" s="74">
        <v>0.2277627066393092</v>
      </c>
      <c r="AB2155" s="74">
        <v>1.1236418494450849E-3</v>
      </c>
      <c r="AC2155" s="74">
        <v>1.1236418494450849E-3</v>
      </c>
      <c r="AD2155" t="s">
        <v>5810</v>
      </c>
    </row>
    <row r="2156" spans="1:30">
      <c r="A2156" s="165" t="s">
        <v>6649</v>
      </c>
      <c r="C2156" s="165" t="s">
        <v>8444</v>
      </c>
      <c r="D2156" s="169" t="s">
        <v>3577</v>
      </c>
      <c r="E2156" s="169" t="s">
        <v>4527</v>
      </c>
      <c r="F2156" s="174">
        <v>-19.74306</v>
      </c>
      <c r="G2156" s="174">
        <v>-175.06684999999999</v>
      </c>
      <c r="H2156" s="74">
        <v>55.65</v>
      </c>
      <c r="I2156" s="74">
        <v>0.66</v>
      </c>
      <c r="J2156" s="74">
        <v>13.2</v>
      </c>
      <c r="K2156" s="74">
        <v>0.19</v>
      </c>
      <c r="L2156" s="74">
        <v>6.2</v>
      </c>
      <c r="M2156" s="74">
        <v>9.49</v>
      </c>
      <c r="N2156" s="74">
        <v>1.7</v>
      </c>
      <c r="O2156" s="74">
        <v>0.39</v>
      </c>
      <c r="P2156" s="74">
        <v>0</v>
      </c>
      <c r="Q2156" s="74">
        <v>0.11</v>
      </c>
      <c r="R2156" s="74">
        <v>0.36</v>
      </c>
      <c r="S2156" s="74">
        <v>0</v>
      </c>
      <c r="T2156" s="74">
        <v>0</v>
      </c>
      <c r="U2156" s="74">
        <v>8.8000000000000005E-3</v>
      </c>
      <c r="V2156" s="74">
        <v>9.6304999999999996</v>
      </c>
      <c r="W2156" s="74">
        <v>1.8883331445</v>
      </c>
      <c r="X2156" s="74">
        <v>1125.5340000000001</v>
      </c>
      <c r="Y2156" s="74">
        <v>150</v>
      </c>
      <c r="Z2156" s="74">
        <v>0.14215807529913679</v>
      </c>
      <c r="AA2156" s="74">
        <v>0.85784192470086307</v>
      </c>
      <c r="AB2156" s="74">
        <v>3.2948638378045992E-4</v>
      </c>
      <c r="AC2156" s="74">
        <v>3.2948638378045981E-4</v>
      </c>
      <c r="AD2156" t="s">
        <v>5810</v>
      </c>
    </row>
    <row r="2157" spans="1:30">
      <c r="A2157" s="165" t="s">
        <v>6650</v>
      </c>
      <c r="C2157" s="165" t="s">
        <v>8444</v>
      </c>
      <c r="D2157" s="169" t="s">
        <v>3577</v>
      </c>
      <c r="E2157" s="169" t="s">
        <v>4527</v>
      </c>
      <c r="F2157" s="174">
        <v>-19.74306</v>
      </c>
      <c r="G2157" s="174">
        <v>-175.06684999999999</v>
      </c>
      <c r="H2157" s="74">
        <v>54.69</v>
      </c>
      <c r="I2157" s="74">
        <v>0.59</v>
      </c>
      <c r="J2157" s="74">
        <v>14.68</v>
      </c>
      <c r="K2157" s="74">
        <v>0.15</v>
      </c>
      <c r="L2157" s="74">
        <v>5.41</v>
      </c>
      <c r="M2157" s="74">
        <v>9.58</v>
      </c>
      <c r="N2157" s="74">
        <v>1.75</v>
      </c>
      <c r="O2157" s="74">
        <v>0.35</v>
      </c>
      <c r="P2157" s="74">
        <v>0</v>
      </c>
      <c r="Q2157" s="74">
        <v>0.09</v>
      </c>
      <c r="R2157" s="74">
        <v>1.89</v>
      </c>
      <c r="S2157" s="74">
        <v>0</v>
      </c>
      <c r="T2157" s="74">
        <v>0</v>
      </c>
      <c r="U2157" s="74">
        <v>1.4E-2</v>
      </c>
      <c r="V2157" s="74">
        <v>8.4745000000000008</v>
      </c>
      <c r="W2157" s="74">
        <v>1.6616665005</v>
      </c>
      <c r="X2157" s="74">
        <v>1127.028</v>
      </c>
      <c r="Y2157" s="74">
        <v>620</v>
      </c>
      <c r="Z2157" s="74">
        <v>0.67815707978262463</v>
      </c>
      <c r="AA2157" s="74">
        <v>0.32184292021737532</v>
      </c>
      <c r="AB2157" s="74">
        <v>3.6216607996473912E-4</v>
      </c>
      <c r="AC2157" s="74">
        <v>3.6216607996473901E-4</v>
      </c>
      <c r="AD2157" t="s">
        <v>5810</v>
      </c>
    </row>
    <row r="2158" spans="1:30">
      <c r="A2158" s="165" t="s">
        <v>6651</v>
      </c>
      <c r="C2158" s="165" t="s">
        <v>8444</v>
      </c>
      <c r="D2158" s="169" t="s">
        <v>3577</v>
      </c>
      <c r="E2158" s="169" t="s">
        <v>4527</v>
      </c>
      <c r="F2158" s="174">
        <v>-19.74306</v>
      </c>
      <c r="G2158" s="174">
        <v>-175.06684999999999</v>
      </c>
      <c r="H2158" s="74">
        <v>54.16</v>
      </c>
      <c r="I2158" s="74">
        <v>0.63</v>
      </c>
      <c r="J2158" s="74">
        <v>14.78</v>
      </c>
      <c r="K2158" s="74">
        <v>0.15</v>
      </c>
      <c r="L2158" s="74">
        <v>5.25</v>
      </c>
      <c r="M2158" s="74">
        <v>9.6300000000000008</v>
      </c>
      <c r="N2158" s="74">
        <v>1.82</v>
      </c>
      <c r="O2158" s="74">
        <v>0.38</v>
      </c>
      <c r="P2158" s="74">
        <v>0</v>
      </c>
      <c r="Q2158" s="74">
        <v>0.09</v>
      </c>
      <c r="R2158" s="74">
        <v>2.29</v>
      </c>
      <c r="S2158" s="74">
        <v>0</v>
      </c>
      <c r="T2158" s="74">
        <v>0</v>
      </c>
      <c r="U2158" s="74">
        <v>8.0000000000000002E-3</v>
      </c>
      <c r="V2158" s="74">
        <v>8.5169999999999995</v>
      </c>
      <c r="W2158" s="74">
        <v>1.6699998330000001</v>
      </c>
      <c r="X2158" s="74">
        <v>1127.8579999999999</v>
      </c>
      <c r="Y2158" s="74">
        <v>670</v>
      </c>
      <c r="Z2158" s="74">
        <v>0.84036797805630947</v>
      </c>
      <c r="AA2158" s="74">
        <v>0.1596320219436905</v>
      </c>
      <c r="AB2158" s="74">
        <v>1.6732751939032269E-3</v>
      </c>
      <c r="AC2158" s="74">
        <v>1.6732751939032269E-3</v>
      </c>
      <c r="AD2158" t="s">
        <v>5810</v>
      </c>
    </row>
    <row r="2159" spans="1:30">
      <c r="A2159" s="165" t="s">
        <v>4866</v>
      </c>
      <c r="C2159" s="165" t="s">
        <v>8444</v>
      </c>
      <c r="D2159" s="169" t="s">
        <v>3577</v>
      </c>
      <c r="E2159" s="169" t="s">
        <v>4866</v>
      </c>
      <c r="F2159" s="174">
        <v>-19.75</v>
      </c>
      <c r="G2159" s="174">
        <v>-174.3</v>
      </c>
      <c r="H2159" s="74">
        <v>52.08</v>
      </c>
      <c r="I2159" s="74">
        <v>0.41</v>
      </c>
      <c r="J2159" s="74">
        <v>16.57</v>
      </c>
      <c r="K2159" s="74">
        <v>0.18</v>
      </c>
      <c r="L2159" s="74">
        <v>5.24</v>
      </c>
      <c r="M2159" s="74">
        <v>13.46</v>
      </c>
      <c r="N2159" s="74">
        <v>1.42</v>
      </c>
      <c r="O2159" s="74">
        <v>0.27</v>
      </c>
      <c r="P2159" s="74">
        <v>0</v>
      </c>
      <c r="Q2159" s="74">
        <v>0.06</v>
      </c>
      <c r="R2159" s="74">
        <v>2.2599999999999998</v>
      </c>
      <c r="S2159" s="74">
        <v>0</v>
      </c>
      <c r="T2159" s="74">
        <v>0</v>
      </c>
      <c r="U2159" s="74">
        <v>9.9000000000000008E-3</v>
      </c>
      <c r="V2159" s="74">
        <v>6.7064999999999992</v>
      </c>
      <c r="W2159" s="74">
        <v>1.3149998684999999</v>
      </c>
      <c r="X2159" s="74">
        <v>1191.4359999999999</v>
      </c>
      <c r="Y2159" s="74">
        <v>730</v>
      </c>
      <c r="Z2159" s="74">
        <v>0.78191980057421651</v>
      </c>
      <c r="AA2159" s="74">
        <v>0.21808019942578349</v>
      </c>
      <c r="AB2159" s="74">
        <v>1.182562461200264E-3</v>
      </c>
      <c r="AC2159" s="74">
        <v>1.182562461200264E-3</v>
      </c>
      <c r="AD2159" t="s">
        <v>5810</v>
      </c>
    </row>
    <row r="2160" spans="1:30">
      <c r="A2160" s="165" t="s">
        <v>6652</v>
      </c>
      <c r="C2160" s="165" t="s">
        <v>8444</v>
      </c>
      <c r="D2160" s="169" t="s">
        <v>3577</v>
      </c>
      <c r="E2160" s="169" t="s">
        <v>4866</v>
      </c>
      <c r="F2160" s="174">
        <v>-19.75</v>
      </c>
      <c r="G2160" s="174">
        <v>-174.3</v>
      </c>
      <c r="H2160" s="74">
        <v>52.22</v>
      </c>
      <c r="I2160" s="74">
        <v>0.51</v>
      </c>
      <c r="J2160" s="74">
        <v>17.07</v>
      </c>
      <c r="K2160" s="74">
        <v>0.18</v>
      </c>
      <c r="L2160" s="74">
        <v>4.72</v>
      </c>
      <c r="M2160" s="74">
        <v>13.86</v>
      </c>
      <c r="N2160" s="74">
        <v>1.33</v>
      </c>
      <c r="O2160" s="74">
        <v>0.26</v>
      </c>
      <c r="P2160" s="74">
        <v>0</v>
      </c>
      <c r="Q2160" s="74">
        <v>7.0000000000000007E-2</v>
      </c>
      <c r="R2160" s="74">
        <v>2.14</v>
      </c>
      <c r="S2160" s="74">
        <v>0</v>
      </c>
      <c r="T2160" s="74">
        <v>0</v>
      </c>
      <c r="U2160" s="74">
        <v>8.0999999999999996E-3</v>
      </c>
      <c r="V2160" s="74">
        <v>6.2474999999999996</v>
      </c>
      <c r="W2160" s="74">
        <v>1.2249998774999999</v>
      </c>
      <c r="X2160" s="74">
        <v>1198.076</v>
      </c>
      <c r="Y2160" s="74">
        <v>660</v>
      </c>
      <c r="Z2160" s="74">
        <v>0.78471700202379258</v>
      </c>
      <c r="AA2160" s="74">
        <v>0.21528299797620751</v>
      </c>
      <c r="AB2160" s="74">
        <v>1.5089463760131221E-4</v>
      </c>
      <c r="AC2160" s="74">
        <v>1.5089463760131221E-4</v>
      </c>
      <c r="AD2160" t="s">
        <v>5810</v>
      </c>
    </row>
    <row r="2161" spans="1:30">
      <c r="A2161" s="165" t="s">
        <v>6653</v>
      </c>
      <c r="C2161" s="165" t="s">
        <v>8444</v>
      </c>
      <c r="D2161" s="169" t="s">
        <v>3577</v>
      </c>
      <c r="E2161" s="169" t="s">
        <v>4866</v>
      </c>
      <c r="F2161" s="174">
        <v>-19.75</v>
      </c>
      <c r="G2161" s="174">
        <v>-174.3</v>
      </c>
      <c r="H2161" s="74">
        <v>51.65</v>
      </c>
      <c r="I2161" s="74">
        <v>0.44</v>
      </c>
      <c r="J2161" s="74">
        <v>18.52</v>
      </c>
      <c r="K2161" s="74">
        <v>0.25</v>
      </c>
      <c r="L2161" s="74">
        <v>3.94</v>
      </c>
      <c r="M2161" s="74">
        <v>9.08</v>
      </c>
      <c r="N2161" s="74">
        <v>1.48</v>
      </c>
      <c r="O2161" s="74">
        <v>0.28999999999999998</v>
      </c>
      <c r="P2161" s="74">
        <v>0</v>
      </c>
      <c r="Q2161" s="74">
        <v>0.08</v>
      </c>
      <c r="R2161" s="74">
        <v>3.03</v>
      </c>
      <c r="S2161" s="74">
        <v>0</v>
      </c>
      <c r="T2161" s="74">
        <v>0</v>
      </c>
      <c r="U2161" s="74">
        <v>1E-3</v>
      </c>
      <c r="V2161" s="74">
        <v>8.7550000000000008</v>
      </c>
      <c r="W2161" s="74">
        <v>1.7166664949999999</v>
      </c>
      <c r="X2161" s="74">
        <v>1118.7280000000001</v>
      </c>
      <c r="Y2161" s="74">
        <v>920</v>
      </c>
      <c r="Z2161" s="74">
        <v>0.98451185223121829</v>
      </c>
      <c r="AA2161" s="74">
        <v>1.5488147768781661E-2</v>
      </c>
      <c r="AB2161" s="74">
        <v>1.2281012497858111E-3</v>
      </c>
      <c r="AC2161" s="74">
        <v>1.2281012497858111E-3</v>
      </c>
      <c r="AD2161" t="s">
        <v>5810</v>
      </c>
    </row>
    <row r="2162" spans="1:30">
      <c r="A2162" s="165" t="s">
        <v>6654</v>
      </c>
      <c r="C2162" s="165" t="s">
        <v>8444</v>
      </c>
      <c r="D2162" s="169" t="s">
        <v>3577</v>
      </c>
      <c r="E2162" s="169" t="s">
        <v>4866</v>
      </c>
      <c r="F2162" s="174">
        <v>-19.75</v>
      </c>
      <c r="G2162" s="174">
        <v>-174.3</v>
      </c>
      <c r="H2162" s="74">
        <v>51.83</v>
      </c>
      <c r="I2162" s="74">
        <v>0.45</v>
      </c>
      <c r="J2162" s="74">
        <v>18.5</v>
      </c>
      <c r="K2162" s="74">
        <v>0.22</v>
      </c>
      <c r="L2162" s="74">
        <v>3.84</v>
      </c>
      <c r="M2162" s="74">
        <v>8.8800000000000008</v>
      </c>
      <c r="N2162" s="74">
        <v>1.64</v>
      </c>
      <c r="O2162" s="74">
        <v>0.3</v>
      </c>
      <c r="P2162" s="74">
        <v>0</v>
      </c>
      <c r="Q2162" s="74">
        <v>0.08</v>
      </c>
      <c r="R2162" s="74">
        <v>2.92</v>
      </c>
      <c r="S2162" s="74">
        <v>0</v>
      </c>
      <c r="T2162" s="74">
        <v>0</v>
      </c>
      <c r="U2162" s="74">
        <v>5.3E-3</v>
      </c>
      <c r="V2162" s="74">
        <v>8.8739999999999988</v>
      </c>
      <c r="W2162" s="74">
        <v>1.739999826</v>
      </c>
      <c r="X2162" s="74">
        <v>1115.4079999999999</v>
      </c>
      <c r="Y2162" s="74">
        <v>940</v>
      </c>
      <c r="Z2162" s="74">
        <v>0.91996286688240636</v>
      </c>
      <c r="AA2162" s="74">
        <v>8.003713311759364E-2</v>
      </c>
      <c r="AB2162" s="74">
        <v>1.452847586445984E-3</v>
      </c>
      <c r="AC2162" s="74">
        <v>1.4528475864459831E-3</v>
      </c>
      <c r="AD2162" t="s">
        <v>5810</v>
      </c>
    </row>
    <row r="2163" spans="1:30">
      <c r="A2163" s="165" t="s">
        <v>6655</v>
      </c>
      <c r="C2163" s="165" t="s">
        <v>8444</v>
      </c>
      <c r="D2163" s="169" t="s">
        <v>3577</v>
      </c>
      <c r="E2163" s="169" t="s">
        <v>4866</v>
      </c>
      <c r="F2163" s="174">
        <v>-19.75</v>
      </c>
      <c r="G2163" s="174">
        <v>-174.3</v>
      </c>
      <c r="H2163" s="74">
        <v>53.62</v>
      </c>
      <c r="I2163" s="74">
        <v>0.79</v>
      </c>
      <c r="J2163" s="74">
        <v>13.67</v>
      </c>
      <c r="K2163" s="74">
        <v>0.32</v>
      </c>
      <c r="L2163" s="74">
        <v>3.88</v>
      </c>
      <c r="M2163" s="74">
        <v>8.74</v>
      </c>
      <c r="N2163" s="74">
        <v>1.69</v>
      </c>
      <c r="O2163" s="74">
        <v>0.44</v>
      </c>
      <c r="P2163" s="74">
        <v>0</v>
      </c>
      <c r="Q2163" s="74">
        <v>0.1</v>
      </c>
      <c r="R2163" s="74">
        <v>2.46</v>
      </c>
      <c r="S2163" s="74">
        <v>0</v>
      </c>
      <c r="T2163" s="74">
        <v>0</v>
      </c>
      <c r="U2163" s="74">
        <v>1.6899999999999998E-2</v>
      </c>
      <c r="V2163" s="74">
        <v>11.9085</v>
      </c>
      <c r="W2163" s="74">
        <v>2.3349997665000002</v>
      </c>
      <c r="X2163" s="74">
        <v>1113.0840000000001</v>
      </c>
      <c r="Y2163" s="74">
        <v>890</v>
      </c>
      <c r="Z2163" s="74">
        <v>0.75995746853048685</v>
      </c>
      <c r="AA2163" s="74">
        <v>0.24004253146951321</v>
      </c>
      <c r="AB2163" s="74">
        <v>8.8474510459299761E-4</v>
      </c>
      <c r="AC2163" s="74">
        <v>8.8474510459299728E-4</v>
      </c>
      <c r="AD2163" t="s">
        <v>5810</v>
      </c>
    </row>
    <row r="2164" spans="1:30">
      <c r="A2164" s="165" t="s">
        <v>6656</v>
      </c>
      <c r="C2164" s="165" t="s">
        <v>8444</v>
      </c>
      <c r="D2164" s="169" t="s">
        <v>3577</v>
      </c>
      <c r="E2164" s="169" t="s">
        <v>4866</v>
      </c>
      <c r="F2164" s="174">
        <v>-19.75</v>
      </c>
      <c r="G2164" s="174">
        <v>-174.3</v>
      </c>
      <c r="H2164" s="74">
        <v>56.08</v>
      </c>
      <c r="I2164" s="74">
        <v>0.77</v>
      </c>
      <c r="J2164" s="74">
        <v>15.13</v>
      </c>
      <c r="K2164" s="74">
        <v>0.17</v>
      </c>
      <c r="L2164" s="74">
        <v>3.56</v>
      </c>
      <c r="M2164" s="74">
        <v>7.59</v>
      </c>
      <c r="N2164" s="74">
        <v>1.88</v>
      </c>
      <c r="O2164" s="74">
        <v>0.52</v>
      </c>
      <c r="P2164" s="74">
        <v>0</v>
      </c>
      <c r="Q2164" s="74">
        <v>0.1</v>
      </c>
      <c r="R2164" s="74">
        <v>1.45</v>
      </c>
      <c r="S2164" s="74">
        <v>0</v>
      </c>
      <c r="T2164" s="74">
        <v>0</v>
      </c>
      <c r="U2164" s="74">
        <v>1.66E-2</v>
      </c>
      <c r="V2164" s="74">
        <v>9.6050000000000004</v>
      </c>
      <c r="W2164" s="74">
        <v>1.8833331449999999</v>
      </c>
      <c r="X2164" s="74">
        <v>1093.9939999999999</v>
      </c>
      <c r="Y2164" s="74">
        <v>500</v>
      </c>
      <c r="Z2164" s="74">
        <v>0.53725171046904507</v>
      </c>
      <c r="AA2164" s="74">
        <v>0.46274828953095493</v>
      </c>
      <c r="AB2164" s="74">
        <v>7.0739681765132512E-4</v>
      </c>
      <c r="AC2164" s="74">
        <v>7.073968176513249E-4</v>
      </c>
      <c r="AD2164" t="s">
        <v>5810</v>
      </c>
    </row>
    <row r="2165" spans="1:30">
      <c r="A2165" s="165" t="s">
        <v>6657</v>
      </c>
      <c r="C2165" s="165" t="s">
        <v>8444</v>
      </c>
      <c r="D2165" s="169" t="s">
        <v>3577</v>
      </c>
      <c r="E2165" s="169" t="s">
        <v>4866</v>
      </c>
      <c r="F2165" s="174">
        <v>-19.75</v>
      </c>
      <c r="G2165" s="174">
        <v>-174.3</v>
      </c>
      <c r="H2165" s="74">
        <v>54.55</v>
      </c>
      <c r="I2165" s="74">
        <v>0.64</v>
      </c>
      <c r="J2165" s="74">
        <v>15.48</v>
      </c>
      <c r="K2165" s="74">
        <v>0.27</v>
      </c>
      <c r="L2165" s="74">
        <v>3.61</v>
      </c>
      <c r="M2165" s="74">
        <v>8.35</v>
      </c>
      <c r="N2165" s="74">
        <v>1.72</v>
      </c>
      <c r="O2165" s="74">
        <v>0.49</v>
      </c>
      <c r="P2165" s="74">
        <v>0</v>
      </c>
      <c r="Q2165" s="74">
        <v>0.1</v>
      </c>
      <c r="R2165" s="74">
        <v>2.1</v>
      </c>
      <c r="S2165" s="74">
        <v>0</v>
      </c>
      <c r="T2165" s="74">
        <v>0</v>
      </c>
      <c r="U2165" s="74">
        <v>1.44E-2</v>
      </c>
      <c r="V2165" s="74">
        <v>9.5879999999999992</v>
      </c>
      <c r="W2165" s="74">
        <v>1.8799998120000001</v>
      </c>
      <c r="X2165" s="74">
        <v>1106.6099999999999</v>
      </c>
      <c r="Y2165" s="74">
        <v>700</v>
      </c>
      <c r="Z2165" s="74">
        <v>0.71567765993580323</v>
      </c>
      <c r="AA2165" s="74">
        <v>0.28432234006419671</v>
      </c>
      <c r="AB2165" s="74">
        <v>8.2560521277034809E-4</v>
      </c>
      <c r="AC2165" s="74">
        <v>8.2560521277034809E-4</v>
      </c>
      <c r="AD2165" t="s">
        <v>5810</v>
      </c>
    </row>
    <row r="2166" spans="1:30">
      <c r="A2166" s="165" t="s">
        <v>6658</v>
      </c>
      <c r="C2166" s="165" t="s">
        <v>8444</v>
      </c>
      <c r="D2166" s="169" t="s">
        <v>3577</v>
      </c>
      <c r="E2166" s="169" t="s">
        <v>4866</v>
      </c>
      <c r="F2166" s="174">
        <v>-19.75</v>
      </c>
      <c r="G2166" s="174">
        <v>-174.3</v>
      </c>
      <c r="H2166" s="74">
        <v>52.57</v>
      </c>
      <c r="I2166" s="74">
        <v>0.41</v>
      </c>
      <c r="J2166" s="74">
        <v>18.63</v>
      </c>
      <c r="K2166" s="74">
        <v>0.25</v>
      </c>
      <c r="L2166" s="74">
        <v>3.9</v>
      </c>
      <c r="M2166" s="74">
        <v>8.8800000000000008</v>
      </c>
      <c r="N2166" s="74">
        <v>1.56</v>
      </c>
      <c r="O2166" s="74">
        <v>0.32</v>
      </c>
      <c r="P2166" s="74">
        <v>0</v>
      </c>
      <c r="Q2166" s="74">
        <v>7.0000000000000007E-2</v>
      </c>
      <c r="R2166" s="74">
        <v>2.58</v>
      </c>
      <c r="S2166" s="74">
        <v>0</v>
      </c>
      <c r="T2166" s="74">
        <v>0</v>
      </c>
      <c r="U2166" s="74">
        <v>7.1999999999999998E-3</v>
      </c>
      <c r="V2166" s="74">
        <v>8.7550000000000008</v>
      </c>
      <c r="W2166" s="74">
        <v>1.7166664949999999</v>
      </c>
      <c r="X2166" s="74">
        <v>1115.4079999999999</v>
      </c>
      <c r="Y2166" s="74">
        <v>820</v>
      </c>
      <c r="Z2166" s="74">
        <v>0.86673988678061875</v>
      </c>
      <c r="AA2166" s="74">
        <v>0.13326011321938119</v>
      </c>
      <c r="AB2166" s="74">
        <v>3.8648011469805879E-5</v>
      </c>
      <c r="AC2166" s="74">
        <v>3.8648011469805879E-5</v>
      </c>
      <c r="AD2166" t="s">
        <v>5810</v>
      </c>
    </row>
    <row r="2167" spans="1:30">
      <c r="A2167" s="165" t="s">
        <v>6659</v>
      </c>
      <c r="C2167" s="165" t="s">
        <v>8444</v>
      </c>
      <c r="D2167" s="169" t="s">
        <v>3577</v>
      </c>
      <c r="E2167" s="169" t="s">
        <v>4866</v>
      </c>
      <c r="F2167" s="174">
        <v>-19.75</v>
      </c>
      <c r="G2167" s="174">
        <v>-174.3</v>
      </c>
      <c r="H2167" s="74">
        <v>52.52</v>
      </c>
      <c r="I2167" s="74">
        <v>0.4</v>
      </c>
      <c r="J2167" s="74">
        <v>17.37</v>
      </c>
      <c r="K2167" s="74">
        <v>0.19</v>
      </c>
      <c r="L2167" s="74">
        <v>5.0199999999999996</v>
      </c>
      <c r="M2167" s="74">
        <v>9.8699999999999992</v>
      </c>
      <c r="N2167" s="74">
        <v>1.36</v>
      </c>
      <c r="O2167" s="74">
        <v>0.3</v>
      </c>
      <c r="P2167" s="74">
        <v>0</v>
      </c>
      <c r="Q2167" s="74">
        <v>7.0000000000000007E-2</v>
      </c>
      <c r="R2167" s="74">
        <v>2.75</v>
      </c>
      <c r="S2167" s="74">
        <v>0</v>
      </c>
      <c r="T2167" s="74">
        <v>0</v>
      </c>
      <c r="U2167" s="74">
        <v>9.5999999999999992E-3</v>
      </c>
      <c r="V2167" s="74">
        <v>7.9560000000000004</v>
      </c>
      <c r="W2167" s="74">
        <v>1.559999844</v>
      </c>
      <c r="X2167" s="74">
        <v>1131.8420000000001</v>
      </c>
      <c r="Y2167" s="74">
        <v>930</v>
      </c>
      <c r="Z2167" s="74">
        <v>0.85104791959030957</v>
      </c>
      <c r="AA2167" s="74">
        <v>0.14895208040969049</v>
      </c>
      <c r="AB2167" s="74">
        <v>4.7939246190371692E-4</v>
      </c>
      <c r="AC2167" s="74">
        <v>4.7939246190371681E-4</v>
      </c>
      <c r="AD2167" t="s">
        <v>5810</v>
      </c>
    </row>
    <row r="2168" spans="1:30">
      <c r="A2168" s="165" t="s">
        <v>6660</v>
      </c>
      <c r="C2168" s="165" t="s">
        <v>8444</v>
      </c>
      <c r="D2168" s="169" t="s">
        <v>3577</v>
      </c>
      <c r="E2168" s="169" t="s">
        <v>4866</v>
      </c>
      <c r="F2168" s="174">
        <v>-19.75</v>
      </c>
      <c r="G2168" s="174">
        <v>-174.3</v>
      </c>
      <c r="H2168" s="74">
        <v>54.12</v>
      </c>
      <c r="I2168" s="74">
        <v>0.73</v>
      </c>
      <c r="J2168" s="74">
        <v>15.65</v>
      </c>
      <c r="K2168" s="74">
        <v>0.13</v>
      </c>
      <c r="L2168" s="74">
        <v>3.22</v>
      </c>
      <c r="M2168" s="74">
        <v>9.7899999999999991</v>
      </c>
      <c r="N2168" s="74">
        <v>2.2400000000000002</v>
      </c>
      <c r="O2168" s="74">
        <v>0.51</v>
      </c>
      <c r="P2168" s="74">
        <v>0</v>
      </c>
      <c r="Q2168" s="74">
        <v>0.12</v>
      </c>
      <c r="R2168" s="74">
        <v>2.4700000000000002</v>
      </c>
      <c r="S2168" s="74">
        <v>0</v>
      </c>
      <c r="T2168" s="74">
        <v>0</v>
      </c>
      <c r="U2168" s="74">
        <v>1.17E-2</v>
      </c>
      <c r="V2168" s="74">
        <v>9.1120000000000001</v>
      </c>
      <c r="W2168" s="74">
        <v>1.7866664880000001</v>
      </c>
      <c r="X2168" s="74">
        <v>1130.5139999999999</v>
      </c>
      <c r="Y2168" s="74">
        <v>810</v>
      </c>
      <c r="Z2168" s="74">
        <v>0.79123967580657495</v>
      </c>
      <c r="AA2168" s="74">
        <v>0.20876032419342511</v>
      </c>
      <c r="AB2168" s="74">
        <v>1.309894553275682E-3</v>
      </c>
      <c r="AC2168" s="74">
        <v>1.309894553275682E-3</v>
      </c>
      <c r="AD2168" t="s">
        <v>5810</v>
      </c>
    </row>
    <row r="2169" spans="1:30">
      <c r="A2169" s="165" t="s">
        <v>6661</v>
      </c>
      <c r="C2169" s="165" t="s">
        <v>8444</v>
      </c>
      <c r="D2169" s="169" t="s">
        <v>3577</v>
      </c>
      <c r="E2169" s="169" t="s">
        <v>4866</v>
      </c>
      <c r="F2169" s="174">
        <v>-19.75</v>
      </c>
      <c r="G2169" s="174">
        <v>-174.3</v>
      </c>
      <c r="H2169" s="74">
        <v>53.73</v>
      </c>
      <c r="I2169" s="74">
        <v>0.63</v>
      </c>
      <c r="J2169" s="74">
        <v>15.1</v>
      </c>
      <c r="K2169" s="74">
        <v>0.24</v>
      </c>
      <c r="L2169" s="74">
        <v>3.85</v>
      </c>
      <c r="M2169" s="74">
        <v>9.82</v>
      </c>
      <c r="N2169" s="74">
        <v>1.42</v>
      </c>
      <c r="O2169" s="74">
        <v>0.44</v>
      </c>
      <c r="P2169" s="74">
        <v>0</v>
      </c>
      <c r="Q2169" s="74">
        <v>0.11</v>
      </c>
      <c r="R2169" s="74">
        <v>2.33</v>
      </c>
      <c r="S2169" s="74">
        <v>0</v>
      </c>
      <c r="T2169" s="74">
        <v>0</v>
      </c>
      <c r="U2169" s="74">
        <v>1.18E-2</v>
      </c>
      <c r="V2169" s="74">
        <v>9.69</v>
      </c>
      <c r="W2169" s="74">
        <v>1.89999981</v>
      </c>
      <c r="X2169" s="74">
        <v>1131.0119999999999</v>
      </c>
      <c r="Y2169" s="74">
        <v>760</v>
      </c>
      <c r="Z2169" s="74">
        <v>0.78684011987371394</v>
      </c>
      <c r="AA2169" s="74">
        <v>0.21315988012628601</v>
      </c>
      <c r="AB2169" s="74">
        <v>1.241975087405161E-3</v>
      </c>
      <c r="AC2169" s="74">
        <v>1.2419750874051599E-3</v>
      </c>
      <c r="AD2169" t="s">
        <v>5810</v>
      </c>
    </row>
    <row r="2170" spans="1:30">
      <c r="A2170" s="165" t="s">
        <v>6662</v>
      </c>
      <c r="C2170" s="165" t="s">
        <v>8444</v>
      </c>
      <c r="D2170" s="169" t="s">
        <v>3577</v>
      </c>
      <c r="E2170" s="169" t="s">
        <v>4866</v>
      </c>
      <c r="F2170" s="174">
        <v>-19.75</v>
      </c>
      <c r="G2170" s="174">
        <v>-174.3</v>
      </c>
      <c r="H2170" s="74">
        <v>54.75</v>
      </c>
      <c r="I2170" s="74">
        <v>0.64</v>
      </c>
      <c r="J2170" s="74">
        <v>15.22</v>
      </c>
      <c r="K2170" s="74">
        <v>0.2</v>
      </c>
      <c r="L2170" s="74">
        <v>3.59</v>
      </c>
      <c r="M2170" s="74">
        <v>9.49</v>
      </c>
      <c r="N2170" s="74">
        <v>2.0299999999999998</v>
      </c>
      <c r="O2170" s="74">
        <v>0.53</v>
      </c>
      <c r="P2170" s="74">
        <v>0</v>
      </c>
      <c r="Q2170" s="74">
        <v>0.11</v>
      </c>
      <c r="R2170" s="74">
        <v>2.14</v>
      </c>
      <c r="S2170" s="74">
        <v>0</v>
      </c>
      <c r="T2170" s="74">
        <v>0</v>
      </c>
      <c r="U2170" s="74">
        <v>1.37E-2</v>
      </c>
      <c r="V2170" s="74">
        <v>8.7720000000000002</v>
      </c>
      <c r="W2170" s="74">
        <v>1.719999828</v>
      </c>
      <c r="X2170" s="74">
        <v>1125.5340000000001</v>
      </c>
      <c r="Y2170" s="74">
        <v>710</v>
      </c>
      <c r="Z2170" s="74">
        <v>0.71249938320581707</v>
      </c>
      <c r="AA2170" s="74">
        <v>0.28750061679418282</v>
      </c>
      <c r="AB2170" s="74">
        <v>2.7712113289184972E-4</v>
      </c>
      <c r="AC2170" s="74">
        <v>2.7712113289184962E-4</v>
      </c>
      <c r="AD2170" t="s">
        <v>5810</v>
      </c>
    </row>
    <row r="2171" spans="1:30">
      <c r="A2171" s="165" t="s">
        <v>6663</v>
      </c>
      <c r="C2171" s="165" t="s">
        <v>8444</v>
      </c>
      <c r="D2171" s="169" t="s">
        <v>3577</v>
      </c>
      <c r="E2171" s="169" t="s">
        <v>4866</v>
      </c>
      <c r="F2171" s="174">
        <v>-19.75</v>
      </c>
      <c r="G2171" s="174">
        <v>-174.3</v>
      </c>
      <c r="H2171" s="74">
        <v>54.14</v>
      </c>
      <c r="I2171" s="74">
        <v>0.74</v>
      </c>
      <c r="J2171" s="74">
        <v>15.11</v>
      </c>
      <c r="K2171" s="74">
        <v>0.22</v>
      </c>
      <c r="L2171" s="74">
        <v>4.17</v>
      </c>
      <c r="M2171" s="74">
        <v>9.61</v>
      </c>
      <c r="N2171" s="74">
        <v>2.19</v>
      </c>
      <c r="O2171" s="74">
        <v>0.54</v>
      </c>
      <c r="P2171" s="74">
        <v>0</v>
      </c>
      <c r="Q2171" s="74">
        <v>0.12</v>
      </c>
      <c r="R2171" s="74">
        <v>2.25</v>
      </c>
      <c r="S2171" s="74">
        <v>0</v>
      </c>
      <c r="T2171" s="74">
        <v>0</v>
      </c>
      <c r="U2171" s="74">
        <v>1.7500000000000002E-2</v>
      </c>
      <c r="V2171" s="74">
        <v>8.7210000000000001</v>
      </c>
      <c r="W2171" s="74">
        <v>1.709999829</v>
      </c>
      <c r="X2171" s="74">
        <v>1127.5260000000001</v>
      </c>
      <c r="Y2171" s="74">
        <v>820</v>
      </c>
      <c r="Z2171" s="74">
        <v>0.68727524420648645</v>
      </c>
      <c r="AA2171" s="74">
        <v>0.31272475579351361</v>
      </c>
      <c r="AB2171" s="74">
        <v>2.024786137008959E-4</v>
      </c>
      <c r="AC2171" s="74">
        <v>2.024786137008959E-4</v>
      </c>
      <c r="AD2171" t="s">
        <v>5810</v>
      </c>
    </row>
    <row r="2172" spans="1:30">
      <c r="A2172" s="165" t="s">
        <v>6664</v>
      </c>
      <c r="C2172" s="165" t="s">
        <v>8444</v>
      </c>
      <c r="D2172" s="169" t="s">
        <v>3577</v>
      </c>
      <c r="E2172" s="169" t="s">
        <v>4866</v>
      </c>
      <c r="F2172" s="174">
        <v>-19.75</v>
      </c>
      <c r="G2172" s="174">
        <v>-174.3</v>
      </c>
      <c r="H2172" s="74">
        <v>52.66</v>
      </c>
      <c r="I2172" s="74">
        <v>0.66</v>
      </c>
      <c r="J2172" s="74">
        <v>15.13</v>
      </c>
      <c r="K2172" s="74">
        <v>0.26</v>
      </c>
      <c r="L2172" s="74">
        <v>4.37</v>
      </c>
      <c r="M2172" s="74">
        <v>9.76</v>
      </c>
      <c r="N2172" s="74">
        <v>1.82</v>
      </c>
      <c r="O2172" s="74">
        <v>0.48</v>
      </c>
      <c r="P2172" s="74">
        <v>0</v>
      </c>
      <c r="Q2172" s="74">
        <v>0.1</v>
      </c>
      <c r="R2172" s="74">
        <v>2.39</v>
      </c>
      <c r="S2172" s="74">
        <v>0</v>
      </c>
      <c r="T2172" s="74">
        <v>0</v>
      </c>
      <c r="U2172" s="74">
        <v>1.4800000000000001E-2</v>
      </c>
      <c r="V2172" s="74">
        <v>8.9589999999999996</v>
      </c>
      <c r="W2172" s="74">
        <v>1.7566664910000001</v>
      </c>
      <c r="X2172" s="74">
        <v>1130.0160000000001</v>
      </c>
      <c r="Y2172" s="74">
        <v>840</v>
      </c>
      <c r="Z2172" s="74">
        <v>0.74834803435935704</v>
      </c>
      <c r="AA2172" s="74">
        <v>0.25165196564064291</v>
      </c>
      <c r="AB2172" s="74">
        <v>5.4845217932684921E-4</v>
      </c>
      <c r="AC2172" s="74">
        <v>5.48452179326849E-4</v>
      </c>
      <c r="AD2172" t="s">
        <v>5810</v>
      </c>
    </row>
    <row r="2173" spans="1:30">
      <c r="A2173" s="165" t="s">
        <v>6665</v>
      </c>
      <c r="C2173" s="165" t="s">
        <v>8444</v>
      </c>
      <c r="D2173" s="169" t="s">
        <v>3577</v>
      </c>
      <c r="E2173" s="169" t="s">
        <v>4866</v>
      </c>
      <c r="F2173" s="174">
        <v>-19.75</v>
      </c>
      <c r="G2173" s="174">
        <v>-174.3</v>
      </c>
      <c r="H2173" s="74">
        <v>55.02</v>
      </c>
      <c r="I2173" s="74">
        <v>0.75</v>
      </c>
      <c r="J2173" s="74">
        <v>13.85</v>
      </c>
      <c r="K2173" s="74">
        <v>0.18</v>
      </c>
      <c r="L2173" s="74">
        <v>4.87</v>
      </c>
      <c r="M2173" s="74">
        <v>8.86</v>
      </c>
      <c r="N2173" s="74">
        <v>1.75</v>
      </c>
      <c r="O2173" s="74">
        <v>0.54</v>
      </c>
      <c r="P2173" s="74">
        <v>0</v>
      </c>
      <c r="Q2173" s="74">
        <v>0.11</v>
      </c>
      <c r="R2173" s="74">
        <v>2.37</v>
      </c>
      <c r="S2173" s="74">
        <v>0</v>
      </c>
      <c r="T2173" s="74">
        <v>0</v>
      </c>
      <c r="U2173" s="74">
        <v>2.6800000000000001E-2</v>
      </c>
      <c r="V2173" s="74">
        <v>9.0609999999999999</v>
      </c>
      <c r="W2173" s="74">
        <v>1.7766664889999999</v>
      </c>
      <c r="X2173" s="74">
        <v>1115.076</v>
      </c>
      <c r="Y2173" s="74">
        <v>980</v>
      </c>
      <c r="Z2173" s="74">
        <v>0.64397076888857918</v>
      </c>
      <c r="AA2173" s="74">
        <v>0.35602923111142082</v>
      </c>
      <c r="AB2173" s="74">
        <v>5.6413445541306337E-4</v>
      </c>
      <c r="AC2173" s="74">
        <v>5.6413445541306326E-4</v>
      </c>
      <c r="AD2173" t="s">
        <v>5810</v>
      </c>
    </row>
    <row r="2174" spans="1:30">
      <c r="A2174" s="165" t="s">
        <v>6666</v>
      </c>
      <c r="C2174" s="165" t="s">
        <v>8444</v>
      </c>
      <c r="D2174" s="169" t="s">
        <v>3850</v>
      </c>
      <c r="E2174" s="169" t="s">
        <v>3852</v>
      </c>
      <c r="F2174" s="174">
        <v>-38.692799999999998</v>
      </c>
      <c r="G2174" s="174">
        <v>-71.729399999999998</v>
      </c>
      <c r="H2174" s="74">
        <v>50.139859999999999</v>
      </c>
      <c r="I2174" s="74">
        <v>0.91389699999999996</v>
      </c>
      <c r="J2174" s="74">
        <v>17.281479999999998</v>
      </c>
      <c r="K2174" s="74">
        <v>0.169548</v>
      </c>
      <c r="L2174" s="74">
        <v>4.9625899999999996</v>
      </c>
      <c r="M2174" s="74">
        <v>10.1828</v>
      </c>
      <c r="N2174" s="74">
        <v>2.8171040000000001</v>
      </c>
      <c r="O2174" s="74">
        <v>0.38677299999999998</v>
      </c>
      <c r="P2174" s="74">
        <v>0</v>
      </c>
      <c r="Q2174" s="74">
        <v>0.14573220000000001</v>
      </c>
      <c r="R2174" s="74">
        <v>2.0125343789999999</v>
      </c>
      <c r="S2174" s="74">
        <v>0</v>
      </c>
      <c r="T2174" s="74">
        <v>0</v>
      </c>
      <c r="U2174" s="74">
        <v>1.375609756E-2</v>
      </c>
      <c r="V2174" s="74">
        <v>9.0897639999999988</v>
      </c>
      <c r="W2174" s="74">
        <v>1.782306488436</v>
      </c>
      <c r="X2174" s="74">
        <v>1137.03448</v>
      </c>
      <c r="Y2174" s="74">
        <v>710</v>
      </c>
      <c r="Z2174" s="74">
        <v>0.7017653962147733</v>
      </c>
      <c r="AA2174" s="74">
        <v>0.2982346037852267</v>
      </c>
      <c r="AB2174" s="74">
        <v>7.3352351222431356E-4</v>
      </c>
      <c r="AC2174" s="74">
        <v>7.3352351222431356E-4</v>
      </c>
      <c r="AD2174" t="s">
        <v>5810</v>
      </c>
    </row>
    <row r="2175" spans="1:30">
      <c r="A2175" s="165" t="s">
        <v>6667</v>
      </c>
      <c r="C2175" s="165" t="s">
        <v>8444</v>
      </c>
      <c r="D2175" s="169" t="s">
        <v>3850</v>
      </c>
      <c r="E2175" s="169" t="s">
        <v>3852</v>
      </c>
      <c r="F2175" s="174">
        <v>-38.692799999999998</v>
      </c>
      <c r="G2175" s="174">
        <v>-71.729399999999998</v>
      </c>
      <c r="H2175" s="74">
        <v>50.670566669999999</v>
      </c>
      <c r="I2175" s="74">
        <v>1.114726667</v>
      </c>
      <c r="J2175" s="74">
        <v>18.146166669999999</v>
      </c>
      <c r="K2175" s="74">
        <v>0.184323667</v>
      </c>
      <c r="L2175" s="74">
        <v>4.025016667</v>
      </c>
      <c r="M2175" s="74">
        <v>10.05466667</v>
      </c>
      <c r="N2175" s="74">
        <v>3.1828633329999998</v>
      </c>
      <c r="O2175" s="74">
        <v>0.49420866699999999</v>
      </c>
      <c r="P2175" s="74">
        <v>0</v>
      </c>
      <c r="Q2175" s="74">
        <v>0.189280333</v>
      </c>
      <c r="R2175" s="74">
        <v>1.994555487</v>
      </c>
      <c r="S2175" s="74">
        <v>0</v>
      </c>
      <c r="T2175" s="74">
        <v>0</v>
      </c>
      <c r="U2175" s="74">
        <v>2.075546176E-2</v>
      </c>
      <c r="V2175" s="74">
        <v>8.165969833050001</v>
      </c>
      <c r="W2175" s="74">
        <v>1.6011703953829439</v>
      </c>
      <c r="X2175" s="74">
        <v>1134.907466722</v>
      </c>
      <c r="Y2175" s="74">
        <v>830</v>
      </c>
      <c r="Z2175" s="74">
        <v>0.59529362159411481</v>
      </c>
      <c r="AA2175" s="74">
        <v>0.40470637840588519</v>
      </c>
      <c r="AB2175" s="74">
        <v>5.2361817857349128E-4</v>
      </c>
      <c r="AC2175" s="74">
        <v>5.2361817857349085E-4</v>
      </c>
      <c r="AD2175" t="s">
        <v>5810</v>
      </c>
    </row>
    <row r="2176" spans="1:30">
      <c r="A2176" s="165" t="s">
        <v>6668</v>
      </c>
      <c r="C2176" s="165" t="s">
        <v>8444</v>
      </c>
      <c r="D2176" s="169" t="s">
        <v>3850</v>
      </c>
      <c r="E2176" s="169" t="s">
        <v>3852</v>
      </c>
      <c r="F2176" s="174">
        <v>-38.692799999999998</v>
      </c>
      <c r="G2176" s="174">
        <v>-71.729399999999998</v>
      </c>
      <c r="H2176" s="74">
        <v>50.318100000000001</v>
      </c>
      <c r="I2176" s="74">
        <v>1.0180665</v>
      </c>
      <c r="J2176" s="74">
        <v>17.653649999999999</v>
      </c>
      <c r="K2176" s="74">
        <v>0.17452575000000001</v>
      </c>
      <c r="L2176" s="74">
        <v>4.2710324999999996</v>
      </c>
      <c r="M2176" s="74">
        <v>10.160550000000001</v>
      </c>
      <c r="N2176" s="74">
        <v>2.9813974999999999</v>
      </c>
      <c r="O2176" s="74">
        <v>0.47777950000000002</v>
      </c>
      <c r="P2176" s="74">
        <v>0</v>
      </c>
      <c r="Q2176" s="74">
        <v>0.18052925</v>
      </c>
      <c r="R2176" s="74">
        <v>1.9722707370000001</v>
      </c>
      <c r="S2176" s="74">
        <v>0</v>
      </c>
      <c r="T2176" s="74">
        <v>0</v>
      </c>
      <c r="U2176" s="74">
        <v>1.8116161410000001E-2</v>
      </c>
      <c r="V2176" s="74">
        <v>8.3316234999999992</v>
      </c>
      <c r="W2176" s="74">
        <v>1.6336515033015</v>
      </c>
      <c r="X2176" s="74">
        <v>1136.6651300000001</v>
      </c>
      <c r="Y2176" s="74">
        <v>770</v>
      </c>
      <c r="Z2176" s="74">
        <v>0.62511000279905449</v>
      </c>
      <c r="AA2176" s="74">
        <v>0.37488999720094562</v>
      </c>
      <c r="AB2176" s="74">
        <v>7.4934251705907336E-4</v>
      </c>
      <c r="AC2176" s="74">
        <v>7.4934251705907336E-4</v>
      </c>
      <c r="AD2176" t="s">
        <v>5810</v>
      </c>
    </row>
    <row r="2177" spans="1:30">
      <c r="A2177" s="165" t="s">
        <v>6669</v>
      </c>
      <c r="C2177" s="165" t="s">
        <v>8444</v>
      </c>
      <c r="D2177" s="169" t="s">
        <v>3850</v>
      </c>
      <c r="E2177" s="169" t="s">
        <v>3852</v>
      </c>
      <c r="F2177" s="174">
        <v>-38.692799999999998</v>
      </c>
      <c r="G2177" s="174">
        <v>-71.729399999999998</v>
      </c>
      <c r="H2177" s="74">
        <v>51.620939999999997</v>
      </c>
      <c r="I2177" s="74">
        <v>1.2967040000000001</v>
      </c>
      <c r="J2177" s="74">
        <v>13.42022</v>
      </c>
      <c r="K2177" s="74">
        <v>0.2272718</v>
      </c>
      <c r="L2177" s="74">
        <v>5.907076</v>
      </c>
      <c r="M2177" s="74">
        <v>8.4114260000000005</v>
      </c>
      <c r="N2177" s="74">
        <v>2.8233779999999999</v>
      </c>
      <c r="O2177" s="74">
        <v>0.57344099999999998</v>
      </c>
      <c r="P2177" s="74">
        <v>0</v>
      </c>
      <c r="Q2177" s="74">
        <v>0.26029059999999998</v>
      </c>
      <c r="R2177" s="74">
        <v>2.081292371</v>
      </c>
      <c r="S2177" s="74">
        <v>0</v>
      </c>
      <c r="T2177" s="74">
        <v>0</v>
      </c>
      <c r="U2177" s="74">
        <v>7.7269970099999993E-3</v>
      </c>
      <c r="V2177" s="74">
        <v>11.413919</v>
      </c>
      <c r="W2177" s="74">
        <v>2.2380231095309999</v>
      </c>
      <c r="X2177" s="74">
        <v>1107.6296715999999</v>
      </c>
      <c r="Y2177" s="74">
        <v>610</v>
      </c>
      <c r="Z2177" s="74">
        <v>0.84145583491481657</v>
      </c>
      <c r="AA2177" s="74">
        <v>0.1585441650851834</v>
      </c>
      <c r="AB2177" s="74">
        <v>7.6711367538189791E-4</v>
      </c>
      <c r="AC2177" s="74">
        <v>7.6711367538189791E-4</v>
      </c>
      <c r="AD2177" t="s">
        <v>5810</v>
      </c>
    </row>
    <row r="2178" spans="1:30">
      <c r="A2178" s="165" t="s">
        <v>6670</v>
      </c>
      <c r="C2178" s="165" t="s">
        <v>8444</v>
      </c>
      <c r="D2178" s="169" t="s">
        <v>3850</v>
      </c>
      <c r="E2178" s="169" t="s">
        <v>3852</v>
      </c>
      <c r="F2178" s="174">
        <v>-38.692799999999998</v>
      </c>
      <c r="G2178" s="174">
        <v>-71.729399999999998</v>
      </c>
      <c r="H2178" s="74">
        <v>54.517420000000001</v>
      </c>
      <c r="I2178" s="74">
        <v>1.636816</v>
      </c>
      <c r="J2178" s="74">
        <v>13.013120000000001</v>
      </c>
      <c r="K2178" s="74">
        <v>0.19391920000000001</v>
      </c>
      <c r="L2178" s="74">
        <v>4.0218340000000001</v>
      </c>
      <c r="M2178" s="74">
        <v>8.099418</v>
      </c>
      <c r="N2178" s="74">
        <v>2.9822199999999999</v>
      </c>
      <c r="O2178" s="74">
        <v>0.92221540000000002</v>
      </c>
      <c r="P2178" s="74">
        <v>0</v>
      </c>
      <c r="Q2178" s="74">
        <v>0.32682159999999999</v>
      </c>
      <c r="R2178" s="74">
        <v>2.1053262679999998</v>
      </c>
      <c r="S2178" s="74">
        <v>0</v>
      </c>
      <c r="T2178" s="74">
        <v>0</v>
      </c>
      <c r="U2178" s="74">
        <v>7.2134017830000003E-3</v>
      </c>
      <c r="V2178" s="74">
        <v>10.472136000000001</v>
      </c>
      <c r="W2178" s="74">
        <v>2.0533597946639999</v>
      </c>
      <c r="X2178" s="74">
        <v>1102.4503388000001</v>
      </c>
      <c r="Y2178" s="74">
        <v>580</v>
      </c>
      <c r="Z2178" s="74">
        <v>0.84135623918653379</v>
      </c>
      <c r="AA2178" s="74">
        <v>0.15864376081346621</v>
      </c>
      <c r="AB2178" s="74">
        <v>9.0881399950593132E-4</v>
      </c>
      <c r="AC2178" s="74">
        <v>9.0881399950593111E-4</v>
      </c>
      <c r="AD2178" t="s">
        <v>5810</v>
      </c>
    </row>
    <row r="2179" spans="1:30">
      <c r="A2179" s="165" t="s">
        <v>6671</v>
      </c>
      <c r="C2179" s="165" t="s">
        <v>8444</v>
      </c>
      <c r="D2179" s="169" t="s">
        <v>3850</v>
      </c>
      <c r="E2179" s="169" t="s">
        <v>3852</v>
      </c>
      <c r="F2179" s="174">
        <v>-38.692799999999998</v>
      </c>
      <c r="G2179" s="174">
        <v>-71.729399999999998</v>
      </c>
      <c r="H2179" s="74">
        <v>48.517071430000001</v>
      </c>
      <c r="I2179" s="74">
        <v>1.0330851430000001</v>
      </c>
      <c r="J2179" s="74">
        <v>16.611671430000001</v>
      </c>
      <c r="K2179" s="74">
        <v>0.21055428600000001</v>
      </c>
      <c r="L2179" s="74">
        <v>4.7043585710000002</v>
      </c>
      <c r="M2179" s="74">
        <v>10.51468571</v>
      </c>
      <c r="N2179" s="74">
        <v>2.6800642859999999</v>
      </c>
      <c r="O2179" s="74">
        <v>0.338479429</v>
      </c>
      <c r="P2179" s="74">
        <v>0</v>
      </c>
      <c r="Q2179" s="74">
        <v>0.23782942900000001</v>
      </c>
      <c r="R2179" s="74">
        <v>2.3667561529999999</v>
      </c>
      <c r="S2179" s="74">
        <v>0</v>
      </c>
      <c r="T2179" s="74">
        <v>0</v>
      </c>
      <c r="U2179" s="74">
        <v>2.4444002539999999E-2</v>
      </c>
      <c r="V2179" s="74">
        <v>10.637507146500001</v>
      </c>
      <c r="W2179" s="74">
        <v>2.0857855064214279</v>
      </c>
      <c r="X2179" s="74">
        <v>1142.5437827860001</v>
      </c>
      <c r="Y2179" s="74">
        <v>1050</v>
      </c>
      <c r="Z2179" s="74">
        <v>0.66968841995022532</v>
      </c>
      <c r="AA2179" s="74">
        <v>0.33031158004977462</v>
      </c>
      <c r="AB2179" s="74">
        <v>5.2625685351149034E-4</v>
      </c>
      <c r="AC2179" s="74">
        <v>5.2625685351149012E-4</v>
      </c>
      <c r="AD2179" t="s">
        <v>5810</v>
      </c>
    </row>
    <row r="2180" spans="1:30">
      <c r="A2180" s="165" t="s">
        <v>6672</v>
      </c>
      <c r="C2180" s="165" t="s">
        <v>8444</v>
      </c>
      <c r="D2180" s="169" t="s">
        <v>3850</v>
      </c>
      <c r="E2180" s="169" t="s">
        <v>3852</v>
      </c>
      <c r="F2180" s="174">
        <v>-38.692799999999998</v>
      </c>
      <c r="G2180" s="174">
        <v>-71.729399999999998</v>
      </c>
      <c r="H2180" s="74">
        <v>51.550020000000004</v>
      </c>
      <c r="I2180" s="74">
        <v>1.0850502</v>
      </c>
      <c r="J2180" s="74">
        <v>17.014880000000002</v>
      </c>
      <c r="K2180" s="74">
        <v>0.15580079999999999</v>
      </c>
      <c r="L2180" s="74">
        <v>5.4496560000000001</v>
      </c>
      <c r="M2180" s="74">
        <v>9.4537080000000007</v>
      </c>
      <c r="N2180" s="74">
        <v>3.3219259999999999</v>
      </c>
      <c r="O2180" s="74">
        <v>0.60695540000000003</v>
      </c>
      <c r="P2180" s="74">
        <v>0</v>
      </c>
      <c r="Q2180" s="74">
        <v>0.18647839999999999</v>
      </c>
      <c r="R2180" s="74">
        <v>1.6964106160000001</v>
      </c>
      <c r="S2180" s="74">
        <v>0</v>
      </c>
      <c r="T2180" s="74">
        <v>0</v>
      </c>
      <c r="U2180" s="74">
        <v>4.4012228939999997E-3</v>
      </c>
      <c r="V2180" s="74">
        <v>8.0374996999999997</v>
      </c>
      <c r="W2180" s="74">
        <v>1.5759801757353</v>
      </c>
      <c r="X2180" s="74">
        <v>1124.9315528</v>
      </c>
      <c r="Y2180" s="74">
        <v>410</v>
      </c>
      <c r="Z2180" s="74">
        <v>0.84057110202124719</v>
      </c>
      <c r="AA2180" s="74">
        <v>0.1594288979787529</v>
      </c>
      <c r="AB2180" s="74">
        <v>1.0360026497780871E-3</v>
      </c>
      <c r="AC2180" s="74">
        <v>1.036002649778086E-3</v>
      </c>
      <c r="AD2180" t="s">
        <v>5810</v>
      </c>
    </row>
    <row r="2181" spans="1:30">
      <c r="A2181" s="165" t="s">
        <v>6673</v>
      </c>
      <c r="C2181" s="165" t="s">
        <v>8444</v>
      </c>
      <c r="D2181" s="169" t="s">
        <v>3850</v>
      </c>
      <c r="E2181" s="169" t="s">
        <v>3852</v>
      </c>
      <c r="F2181" s="174">
        <v>-38.692799999999998</v>
      </c>
      <c r="G2181" s="174">
        <v>-71.729399999999998</v>
      </c>
      <c r="H2181" s="74">
        <v>53.688639999999999</v>
      </c>
      <c r="I2181" s="74">
        <v>1.5701860000000001</v>
      </c>
      <c r="J2181" s="74">
        <v>12.869859999999999</v>
      </c>
      <c r="K2181" s="74">
        <v>0.22268279999999999</v>
      </c>
      <c r="L2181" s="74">
        <v>5.2863740000000004</v>
      </c>
      <c r="M2181" s="74">
        <v>7.4042440000000003</v>
      </c>
      <c r="N2181" s="74">
        <v>3.1332659999999999</v>
      </c>
      <c r="O2181" s="74">
        <v>0.99088600000000004</v>
      </c>
      <c r="P2181" s="74">
        <v>0</v>
      </c>
      <c r="Q2181" s="74">
        <v>0.29688799999999999</v>
      </c>
      <c r="R2181" s="74">
        <v>1.8890255760000001</v>
      </c>
      <c r="S2181" s="74">
        <v>0</v>
      </c>
      <c r="T2181" s="74">
        <v>0</v>
      </c>
      <c r="U2181" s="74">
        <v>1.248333401E-2</v>
      </c>
      <c r="V2181" s="74">
        <v>10.802293000000001</v>
      </c>
      <c r="W2181" s="74">
        <v>2.118096454857</v>
      </c>
      <c r="X2181" s="74">
        <v>1090.9104503999999</v>
      </c>
      <c r="Y2181" s="74">
        <v>580</v>
      </c>
      <c r="Z2181" s="74">
        <v>0.73123462928263183</v>
      </c>
      <c r="AA2181" s="74">
        <v>0.26876537071736822</v>
      </c>
      <c r="AB2181" s="74">
        <v>5.1532581491684675E-4</v>
      </c>
      <c r="AC2181" s="74">
        <v>5.1532581491684631E-4</v>
      </c>
      <c r="AD2181" t="s">
        <v>5810</v>
      </c>
    </row>
    <row r="2182" spans="1:30">
      <c r="A2182" s="165" t="s">
        <v>6674</v>
      </c>
      <c r="C2182" s="165" t="s">
        <v>8444</v>
      </c>
      <c r="D2182" s="169" t="s">
        <v>3850</v>
      </c>
      <c r="E2182" s="169" t="s">
        <v>3852</v>
      </c>
      <c r="F2182" s="174">
        <v>-38.692799999999998</v>
      </c>
      <c r="G2182" s="174">
        <v>-71.729399999999998</v>
      </c>
      <c r="H2182" s="74">
        <v>51.602879999999999</v>
      </c>
      <c r="I2182" s="74">
        <v>1.088004</v>
      </c>
      <c r="J2182" s="74">
        <v>17.033080000000002</v>
      </c>
      <c r="K2182" s="74">
        <v>0.15074419999999999</v>
      </c>
      <c r="L2182" s="74">
        <v>5.3813579999999996</v>
      </c>
      <c r="M2182" s="74">
        <v>9.5886499999999995</v>
      </c>
      <c r="N2182" s="74">
        <v>3.3311739999999999</v>
      </c>
      <c r="O2182" s="74">
        <v>0.59914060000000002</v>
      </c>
      <c r="P2182" s="74">
        <v>0</v>
      </c>
      <c r="Q2182" s="74">
        <v>0.1888138</v>
      </c>
      <c r="R2182" s="74">
        <v>1.4593106769999999</v>
      </c>
      <c r="S2182" s="74">
        <v>0</v>
      </c>
      <c r="T2182" s="74">
        <v>0</v>
      </c>
      <c r="U2182" s="74">
        <v>4.2781001850000014E-3</v>
      </c>
      <c r="V2182" s="74">
        <v>8.3950470999999993</v>
      </c>
      <c r="W2182" s="74">
        <v>1.6460875020579</v>
      </c>
      <c r="X2182" s="74">
        <v>1127.1715899999999</v>
      </c>
      <c r="Y2182" s="74">
        <v>330</v>
      </c>
      <c r="Z2182" s="74">
        <v>0.81328027658843527</v>
      </c>
      <c r="AA2182" s="74">
        <v>0.1867197234115647</v>
      </c>
      <c r="AB2182" s="74">
        <v>1.411374504368314E-3</v>
      </c>
      <c r="AC2182" s="74">
        <v>1.4113745043683151E-3</v>
      </c>
      <c r="AD2182" t="s">
        <v>5810</v>
      </c>
    </row>
    <row r="2183" spans="1:30">
      <c r="A2183" s="165" t="s">
        <v>6675</v>
      </c>
      <c r="C2183" s="165" t="s">
        <v>8444</v>
      </c>
      <c r="D2183" s="169" t="s">
        <v>3850</v>
      </c>
      <c r="E2183" s="169" t="s">
        <v>3852</v>
      </c>
      <c r="F2183" s="174">
        <v>-38.692799999999998</v>
      </c>
      <c r="G2183" s="174">
        <v>-71.729399999999998</v>
      </c>
      <c r="H2183" s="74">
        <v>52.55124</v>
      </c>
      <c r="I2183" s="74">
        <v>0.8681122</v>
      </c>
      <c r="J2183" s="74">
        <v>17.164739999999998</v>
      </c>
      <c r="K2183" s="74">
        <v>0.16398660000000001</v>
      </c>
      <c r="L2183" s="74">
        <v>4.7395240000000003</v>
      </c>
      <c r="M2183" s="74">
        <v>9.0405639999999998</v>
      </c>
      <c r="N2183" s="74">
        <v>3.802152</v>
      </c>
      <c r="O2183" s="74">
        <v>0.42709720000000001</v>
      </c>
      <c r="P2183" s="74">
        <v>0</v>
      </c>
      <c r="Q2183" s="74">
        <v>0.14931920000000001</v>
      </c>
      <c r="R2183" s="74">
        <v>2.0481286679999999</v>
      </c>
      <c r="S2183" s="74">
        <v>0</v>
      </c>
      <c r="T2183" s="74">
        <v>0</v>
      </c>
      <c r="U2183" s="74">
        <v>1.879087699E-2</v>
      </c>
      <c r="V2183" s="74">
        <v>8.010160299999999</v>
      </c>
      <c r="W2183" s="74">
        <v>1.5706195096047</v>
      </c>
      <c r="X2183" s="74">
        <v>1118.0733624</v>
      </c>
      <c r="Y2183" s="74">
        <v>780</v>
      </c>
      <c r="Z2183" s="74">
        <v>0.62364435904274729</v>
      </c>
      <c r="AA2183" s="74">
        <v>0.37635564095725271</v>
      </c>
      <c r="AB2183" s="74">
        <v>3.2326074555663321E-4</v>
      </c>
      <c r="AC2183" s="74">
        <v>3.2326074555663311E-4</v>
      </c>
      <c r="AD2183" t="s">
        <v>5810</v>
      </c>
    </row>
    <row r="2184" spans="1:30">
      <c r="A2184" s="165" t="s">
        <v>6676</v>
      </c>
      <c r="C2184" s="165" t="s">
        <v>8444</v>
      </c>
      <c r="D2184" s="169" t="s">
        <v>3850</v>
      </c>
      <c r="E2184" s="169" t="s">
        <v>3852</v>
      </c>
      <c r="F2184" s="174">
        <v>-38.692799999999998</v>
      </c>
      <c r="G2184" s="174">
        <v>-71.729399999999998</v>
      </c>
      <c r="H2184" s="74">
        <v>52.384920000000001</v>
      </c>
      <c r="I2184" s="74">
        <v>0.84430000000000005</v>
      </c>
      <c r="J2184" s="74">
        <v>16.868559999999999</v>
      </c>
      <c r="K2184" s="74">
        <v>0.15735479999999999</v>
      </c>
      <c r="L2184" s="74">
        <v>5.0395799999999999</v>
      </c>
      <c r="M2184" s="74">
        <v>8.9403640000000006</v>
      </c>
      <c r="N2184" s="74">
        <v>3.6407539999999998</v>
      </c>
      <c r="O2184" s="74">
        <v>0.4645358</v>
      </c>
      <c r="P2184" s="74">
        <v>0</v>
      </c>
      <c r="Q2184" s="74">
        <v>0.14907699999999999</v>
      </c>
      <c r="R2184" s="74">
        <v>1.9738543399999999</v>
      </c>
      <c r="S2184" s="74">
        <v>0</v>
      </c>
      <c r="T2184" s="74">
        <v>0</v>
      </c>
      <c r="U2184" s="74">
        <v>1.6313718330000001E-2</v>
      </c>
      <c r="V2184" s="74">
        <v>8.0300180000000001</v>
      </c>
      <c r="W2184" s="74">
        <v>1.5745131758819999</v>
      </c>
      <c r="X2184" s="74">
        <v>1116.4100424000001</v>
      </c>
      <c r="Y2184" s="74">
        <v>710</v>
      </c>
      <c r="Z2184" s="74">
        <v>0.64084663443360068</v>
      </c>
      <c r="AA2184" s="74">
        <v>0.35915336556639932</v>
      </c>
      <c r="AB2184" s="74">
        <v>1.5858730476051109E-4</v>
      </c>
      <c r="AC2184" s="74">
        <v>1.5858730476051109E-4</v>
      </c>
      <c r="AD2184" t="s">
        <v>5810</v>
      </c>
    </row>
    <row r="2185" spans="1:30">
      <c r="A2185" s="165" t="s">
        <v>6677</v>
      </c>
      <c r="C2185" s="165" t="s">
        <v>8444</v>
      </c>
      <c r="D2185" s="169" t="s">
        <v>3850</v>
      </c>
      <c r="E2185" s="169" t="s">
        <v>3852</v>
      </c>
      <c r="F2185" s="174">
        <v>-38.692799999999998</v>
      </c>
      <c r="G2185" s="174">
        <v>-71.729399999999998</v>
      </c>
      <c r="H2185" s="74">
        <v>52.447960000000002</v>
      </c>
      <c r="I2185" s="74">
        <v>0.89411640000000003</v>
      </c>
      <c r="J2185" s="74">
        <v>17.012619999999998</v>
      </c>
      <c r="K2185" s="74">
        <v>0.17770559999999999</v>
      </c>
      <c r="L2185" s="74">
        <v>4.8546880000000003</v>
      </c>
      <c r="M2185" s="74">
        <v>9.0896179999999998</v>
      </c>
      <c r="N2185" s="74">
        <v>3.7615240000000001</v>
      </c>
      <c r="O2185" s="74">
        <v>0.45569359999999998</v>
      </c>
      <c r="P2185" s="74">
        <v>0</v>
      </c>
      <c r="Q2185" s="74">
        <v>0.13954040000000001</v>
      </c>
      <c r="R2185" s="74">
        <v>1.956023912</v>
      </c>
      <c r="S2185" s="74">
        <v>0</v>
      </c>
      <c r="T2185" s="74">
        <v>0</v>
      </c>
      <c r="U2185" s="74">
        <v>1.7127105229999998E-2</v>
      </c>
      <c r="V2185" s="74">
        <v>8.0561163999999987</v>
      </c>
      <c r="W2185" s="74">
        <v>1.5796305087036</v>
      </c>
      <c r="X2185" s="74">
        <v>1118.8876588000001</v>
      </c>
      <c r="Y2185" s="74">
        <v>710</v>
      </c>
      <c r="Z2185" s="74">
        <v>0.63088476677961225</v>
      </c>
      <c r="AA2185" s="74">
        <v>0.36911523322038781</v>
      </c>
      <c r="AB2185" s="74">
        <v>9.4796619819121773E-4</v>
      </c>
      <c r="AC2185" s="74">
        <v>9.4796619819121697E-4</v>
      </c>
      <c r="AD2185" t="s">
        <v>5810</v>
      </c>
    </row>
    <row r="2186" spans="1:30">
      <c r="A2186" s="165" t="s">
        <v>6678</v>
      </c>
      <c r="C2186" s="165" t="s">
        <v>8444</v>
      </c>
      <c r="D2186" s="169" t="s">
        <v>3850</v>
      </c>
      <c r="E2186" s="169" t="s">
        <v>3852</v>
      </c>
      <c r="F2186" s="174">
        <v>-38.692799999999998</v>
      </c>
      <c r="G2186" s="174">
        <v>-71.729399999999998</v>
      </c>
      <c r="H2186" s="74">
        <v>50.460380000000001</v>
      </c>
      <c r="I2186" s="74">
        <v>0.94065679999999996</v>
      </c>
      <c r="J2186" s="74">
        <v>17.180240000000001</v>
      </c>
      <c r="K2186" s="74">
        <v>0.17891840000000001</v>
      </c>
      <c r="L2186" s="74">
        <v>5.8184380000000004</v>
      </c>
      <c r="M2186" s="74">
        <v>9.7688900000000007</v>
      </c>
      <c r="N2186" s="74">
        <v>2.9985759999999999</v>
      </c>
      <c r="O2186" s="74">
        <v>0.45707360000000002</v>
      </c>
      <c r="P2186" s="74">
        <v>0</v>
      </c>
      <c r="Q2186" s="74">
        <v>0.14228640000000001</v>
      </c>
      <c r="R2186" s="74">
        <v>1.6640588599999999</v>
      </c>
      <c r="S2186" s="74">
        <v>0</v>
      </c>
      <c r="T2186" s="74">
        <v>0</v>
      </c>
      <c r="U2186" s="74">
        <v>3.2238234380000002E-3</v>
      </c>
      <c r="V2186" s="74">
        <v>8.8271139999999999</v>
      </c>
      <c r="W2186" s="74">
        <v>1.7308064935859999</v>
      </c>
      <c r="X2186" s="74">
        <v>1130.1635739999999</v>
      </c>
      <c r="Y2186" s="74">
        <v>390</v>
      </c>
      <c r="Z2186" s="74">
        <v>0.88237829267307732</v>
      </c>
      <c r="AA2186" s="74">
        <v>0.1176217073269227</v>
      </c>
      <c r="AB2186" s="74">
        <v>1.526858823772588E-3</v>
      </c>
      <c r="AC2186" s="74">
        <v>1.5268588237725869E-3</v>
      </c>
      <c r="AD2186" t="s">
        <v>5810</v>
      </c>
    </row>
    <row r="2187" spans="1:30">
      <c r="A2187" s="165" t="s">
        <v>6679</v>
      </c>
      <c r="C2187" s="165" t="s">
        <v>8444</v>
      </c>
      <c r="D2187" s="169" t="s">
        <v>3850</v>
      </c>
      <c r="E2187" s="169" t="s">
        <v>3852</v>
      </c>
      <c r="F2187" s="174">
        <v>-38.692799999999998</v>
      </c>
      <c r="G2187" s="174">
        <v>-71.729399999999998</v>
      </c>
      <c r="H2187" s="74">
        <v>52.631979999999999</v>
      </c>
      <c r="I2187" s="74">
        <v>1.315116</v>
      </c>
      <c r="J2187" s="74">
        <v>15.16944</v>
      </c>
      <c r="K2187" s="74">
        <v>0.2150416</v>
      </c>
      <c r="L2187" s="74">
        <v>5.7501340000000001</v>
      </c>
      <c r="M2187" s="74">
        <v>8.6901360000000007</v>
      </c>
      <c r="N2187" s="74">
        <v>3.0762520000000002</v>
      </c>
      <c r="O2187" s="74">
        <v>0.77972039999999998</v>
      </c>
      <c r="P2187" s="74">
        <v>0</v>
      </c>
      <c r="Q2187" s="74">
        <v>0.250919</v>
      </c>
      <c r="R2187" s="74">
        <v>1.6578488220000001</v>
      </c>
      <c r="S2187" s="74">
        <v>0</v>
      </c>
      <c r="T2187" s="74">
        <v>0</v>
      </c>
      <c r="U2187" s="74">
        <v>3.6926869850000001E-3</v>
      </c>
      <c r="V2187" s="74">
        <v>8.6940345999999984</v>
      </c>
      <c r="W2187" s="74">
        <v>1.7047124961954001</v>
      </c>
      <c r="X2187" s="74">
        <v>1112.2562576</v>
      </c>
      <c r="Y2187" s="74">
        <v>380</v>
      </c>
      <c r="Z2187" s="74">
        <v>0.86717779480740709</v>
      </c>
      <c r="AA2187" s="74">
        <v>0.13282220519259291</v>
      </c>
      <c r="AB2187" s="74">
        <v>9.7288340462264953E-4</v>
      </c>
      <c r="AC2187" s="74">
        <v>9.7288340462264899E-4</v>
      </c>
      <c r="AD2187" t="s">
        <v>5810</v>
      </c>
    </row>
    <row r="2188" spans="1:30">
      <c r="A2188" s="165" t="s">
        <v>6680</v>
      </c>
      <c r="C2188" s="165" t="s">
        <v>8444</v>
      </c>
      <c r="D2188" s="169" t="s">
        <v>3850</v>
      </c>
      <c r="E2188" s="169" t="s">
        <v>3852</v>
      </c>
      <c r="F2188" s="174">
        <v>-38.692799999999998</v>
      </c>
      <c r="G2188" s="174">
        <v>-71.729399999999998</v>
      </c>
      <c r="H2188" s="74">
        <v>51.975459999999998</v>
      </c>
      <c r="I2188" s="74">
        <v>1.6597660000000001</v>
      </c>
      <c r="J2188" s="74">
        <v>11.83662</v>
      </c>
      <c r="K2188" s="74">
        <v>0.22870579999999999</v>
      </c>
      <c r="L2188" s="74">
        <v>5.9147920000000003</v>
      </c>
      <c r="M2188" s="74">
        <v>8.1821099999999998</v>
      </c>
      <c r="N2188" s="74">
        <v>2.7213940000000001</v>
      </c>
      <c r="O2188" s="74">
        <v>0.53725619999999996</v>
      </c>
      <c r="P2188" s="74">
        <v>0</v>
      </c>
      <c r="Q2188" s="74">
        <v>0.32500259999999997</v>
      </c>
      <c r="R2188" s="74">
        <v>2.0394595780000002</v>
      </c>
      <c r="S2188" s="74">
        <v>0</v>
      </c>
      <c r="T2188" s="74">
        <v>0</v>
      </c>
      <c r="U2188" s="74">
        <v>9.2297268779999997E-3</v>
      </c>
      <c r="V2188" s="74">
        <v>12.769771</v>
      </c>
      <c r="W2188" s="74">
        <v>2.5038764162790001</v>
      </c>
      <c r="X2188" s="74">
        <v>1103.823026</v>
      </c>
      <c r="Y2188" s="74">
        <v>620</v>
      </c>
      <c r="Z2188" s="74">
        <v>0.82331219192302685</v>
      </c>
      <c r="AA2188" s="74">
        <v>0.1766878080769731</v>
      </c>
      <c r="AB2188" s="74">
        <v>7.5498815804000269E-5</v>
      </c>
      <c r="AC2188" s="74">
        <v>7.5498815804000242E-5</v>
      </c>
      <c r="AD2188" t="s">
        <v>5810</v>
      </c>
    </row>
    <row r="2189" spans="1:30">
      <c r="A2189" s="165" t="s">
        <v>6681</v>
      </c>
      <c r="C2189" s="165" t="s">
        <v>8444</v>
      </c>
      <c r="D2189" s="169" t="s">
        <v>3850</v>
      </c>
      <c r="E2189" s="169" t="s">
        <v>3852</v>
      </c>
      <c r="F2189" s="174">
        <v>-38.692799999999998</v>
      </c>
      <c r="G2189" s="174">
        <v>-71.729399999999998</v>
      </c>
      <c r="H2189" s="74">
        <v>52.064300000000003</v>
      </c>
      <c r="I2189" s="74">
        <v>0.84427660000000004</v>
      </c>
      <c r="J2189" s="74">
        <v>16.713000000000001</v>
      </c>
      <c r="K2189" s="74">
        <v>0.1666396</v>
      </c>
      <c r="L2189" s="74">
        <v>5.1198459999999999</v>
      </c>
      <c r="M2189" s="74">
        <v>9.0665960000000005</v>
      </c>
      <c r="N2189" s="74">
        <v>3.65055</v>
      </c>
      <c r="O2189" s="74">
        <v>0.44448860000000001</v>
      </c>
      <c r="P2189" s="74">
        <v>0</v>
      </c>
      <c r="Q2189" s="74">
        <v>0.14162259999999999</v>
      </c>
      <c r="R2189" s="74">
        <v>2.0695756329999999</v>
      </c>
      <c r="S2189" s="74">
        <v>0</v>
      </c>
      <c r="T2189" s="74">
        <v>0</v>
      </c>
      <c r="U2189" s="74">
        <v>1.520782436E-2</v>
      </c>
      <c r="V2189" s="74">
        <v>8.0645602999999983</v>
      </c>
      <c r="W2189" s="74">
        <v>1.5812861752047001</v>
      </c>
      <c r="X2189" s="74">
        <v>1118.5054935999999</v>
      </c>
      <c r="Y2189" s="74">
        <v>720</v>
      </c>
      <c r="Z2189" s="74">
        <v>0.67907921439378016</v>
      </c>
      <c r="AA2189" s="74">
        <v>0.32092078560621978</v>
      </c>
      <c r="AB2189" s="74">
        <v>5.3925573680527921E-4</v>
      </c>
      <c r="AC2189" s="74">
        <v>5.3925573680527899E-4</v>
      </c>
      <c r="AD2189" t="s">
        <v>5810</v>
      </c>
    </row>
    <row r="2190" spans="1:30">
      <c r="A2190" s="165" t="s">
        <v>6682</v>
      </c>
      <c r="C2190" s="165" t="s">
        <v>8444</v>
      </c>
      <c r="D2190" s="169" t="s">
        <v>3850</v>
      </c>
      <c r="E2190" s="169" t="s">
        <v>3852</v>
      </c>
      <c r="F2190" s="174">
        <v>-38.692799999999998</v>
      </c>
      <c r="G2190" s="174">
        <v>-71.729399999999998</v>
      </c>
      <c r="H2190" s="74">
        <v>51.498260000000002</v>
      </c>
      <c r="I2190" s="74">
        <v>1.0439020000000001</v>
      </c>
      <c r="J2190" s="74">
        <v>16.999559999999999</v>
      </c>
      <c r="K2190" s="74">
        <v>0.1713914</v>
      </c>
      <c r="L2190" s="74">
        <v>4.908512</v>
      </c>
      <c r="M2190" s="74">
        <v>9.6827660000000009</v>
      </c>
      <c r="N2190" s="74">
        <v>3.2200700000000002</v>
      </c>
      <c r="O2190" s="74">
        <v>0.60636900000000005</v>
      </c>
      <c r="P2190" s="74">
        <v>0</v>
      </c>
      <c r="Q2190" s="74">
        <v>0.1895126</v>
      </c>
      <c r="R2190" s="74">
        <v>1.6067539630000001</v>
      </c>
      <c r="S2190" s="74">
        <v>0</v>
      </c>
      <c r="T2190" s="74">
        <v>0</v>
      </c>
      <c r="U2190" s="74">
        <v>2.485250869E-3</v>
      </c>
      <c r="V2190" s="74">
        <v>8.0938784999999989</v>
      </c>
      <c r="W2190" s="74">
        <v>1.5870348412965001</v>
      </c>
      <c r="X2190" s="74">
        <v>1128.7339156</v>
      </c>
      <c r="Y2190" s="74">
        <v>350</v>
      </c>
      <c r="Z2190" s="74">
        <v>0.88730124559697165</v>
      </c>
      <c r="AA2190" s="74">
        <v>0.1126987544030283</v>
      </c>
      <c r="AB2190" s="74">
        <v>4.428175857732851E-4</v>
      </c>
      <c r="AC2190" s="74">
        <v>4.4281758577328488E-4</v>
      </c>
      <c r="AD2190" t="s">
        <v>5810</v>
      </c>
    </row>
    <row r="2191" spans="1:30">
      <c r="A2191" s="165" t="s">
        <v>6683</v>
      </c>
      <c r="C2191" s="165" t="s">
        <v>8444</v>
      </c>
      <c r="D2191" s="169" t="s">
        <v>3850</v>
      </c>
      <c r="E2191" s="169" t="s">
        <v>3852</v>
      </c>
      <c r="F2191" s="174">
        <v>-38.692799999999998</v>
      </c>
      <c r="G2191" s="174">
        <v>-71.729399999999998</v>
      </c>
      <c r="H2191" s="74">
        <v>51.512360000000001</v>
      </c>
      <c r="I2191" s="74">
        <v>0.83551359999999997</v>
      </c>
      <c r="J2191" s="74">
        <v>16.86082</v>
      </c>
      <c r="K2191" s="74">
        <v>0.15134919999999999</v>
      </c>
      <c r="L2191" s="74">
        <v>5.1912659999999997</v>
      </c>
      <c r="M2191" s="74">
        <v>9.2305919999999997</v>
      </c>
      <c r="N2191" s="74">
        <v>3.546208</v>
      </c>
      <c r="O2191" s="74">
        <v>0.438251</v>
      </c>
      <c r="P2191" s="74">
        <v>0</v>
      </c>
      <c r="Q2191" s="74">
        <v>0.15426500000000001</v>
      </c>
      <c r="R2191" s="74">
        <v>2.1142568100000001</v>
      </c>
      <c r="S2191" s="74">
        <v>0</v>
      </c>
      <c r="T2191" s="74">
        <v>0</v>
      </c>
      <c r="U2191" s="74">
        <v>1.5635323239999999E-2</v>
      </c>
      <c r="V2191" s="74">
        <v>8.197488400000001</v>
      </c>
      <c r="W2191" s="74">
        <v>1.6073505059316</v>
      </c>
      <c r="X2191" s="74">
        <v>1121.2278272000001</v>
      </c>
      <c r="Y2191" s="74">
        <v>750</v>
      </c>
      <c r="Z2191" s="74">
        <v>0.68484438132914738</v>
      </c>
      <c r="AA2191" s="74">
        <v>0.31515561867085268</v>
      </c>
      <c r="AB2191" s="74">
        <v>5.5396232819840473E-4</v>
      </c>
      <c r="AC2191" s="74">
        <v>5.5396232819840462E-4</v>
      </c>
      <c r="AD2191" t="s">
        <v>5810</v>
      </c>
    </row>
    <row r="2192" spans="1:30">
      <c r="A2192" s="165" t="s">
        <v>6684</v>
      </c>
      <c r="C2192" s="165" t="s">
        <v>8444</v>
      </c>
      <c r="D2192" s="169" t="s">
        <v>3850</v>
      </c>
      <c r="E2192" s="169" t="s">
        <v>3852</v>
      </c>
      <c r="F2192" s="174">
        <v>-38.692799999999998</v>
      </c>
      <c r="G2192" s="174">
        <v>-71.729399999999998</v>
      </c>
      <c r="H2192" s="74">
        <v>51.519919999999999</v>
      </c>
      <c r="I2192" s="74">
        <v>0.87918280000000004</v>
      </c>
      <c r="J2192" s="74">
        <v>16.89358</v>
      </c>
      <c r="K2192" s="74">
        <v>0.1805496</v>
      </c>
      <c r="L2192" s="74">
        <v>5.2751320000000002</v>
      </c>
      <c r="M2192" s="74">
        <v>9.1786460000000005</v>
      </c>
      <c r="N2192" s="74">
        <v>3.5994120000000001</v>
      </c>
      <c r="O2192" s="74">
        <v>0.44048199999999998</v>
      </c>
      <c r="P2192" s="74">
        <v>0</v>
      </c>
      <c r="Q2192" s="74">
        <v>0.14333199999999999</v>
      </c>
      <c r="R2192" s="74">
        <v>2.0995852679999998</v>
      </c>
      <c r="S2192" s="74">
        <v>0</v>
      </c>
      <c r="T2192" s="74">
        <v>0</v>
      </c>
      <c r="U2192" s="74">
        <v>1.9566156679999998E-2</v>
      </c>
      <c r="V2192" s="74">
        <v>8.2347591999999992</v>
      </c>
      <c r="W2192" s="74">
        <v>1.6146585052008</v>
      </c>
      <c r="X2192" s="74">
        <v>1120.3655236</v>
      </c>
      <c r="Y2192" s="74">
        <v>810</v>
      </c>
      <c r="Z2192" s="74">
        <v>0.63818655520184009</v>
      </c>
      <c r="AA2192" s="74">
        <v>0.36181344479815991</v>
      </c>
      <c r="AB2192" s="74">
        <v>6.4440221168429648E-4</v>
      </c>
      <c r="AC2192" s="74">
        <v>6.4440221168429615E-4</v>
      </c>
      <c r="AD2192" t="s">
        <v>5810</v>
      </c>
    </row>
    <row r="2193" spans="1:30">
      <c r="A2193" s="165" t="s">
        <v>6685</v>
      </c>
      <c r="C2193" s="165" t="s">
        <v>8444</v>
      </c>
      <c r="D2193" s="169" t="s">
        <v>3850</v>
      </c>
      <c r="E2193" s="169" t="s">
        <v>3852</v>
      </c>
      <c r="F2193" s="174">
        <v>-38.692799999999998</v>
      </c>
      <c r="G2193" s="174">
        <v>-71.729399999999998</v>
      </c>
      <c r="H2193" s="74">
        <v>52.157339999999998</v>
      </c>
      <c r="I2193" s="74">
        <v>0.71848080000000003</v>
      </c>
      <c r="J2193" s="74">
        <v>17.226240000000001</v>
      </c>
      <c r="K2193" s="74">
        <v>0.19349459999999999</v>
      </c>
      <c r="L2193" s="74">
        <v>5.9318239999999998</v>
      </c>
      <c r="M2193" s="74">
        <v>9.1938859999999991</v>
      </c>
      <c r="N2193" s="74">
        <v>3.211408</v>
      </c>
      <c r="O2193" s="74">
        <v>0.42899120000000002</v>
      </c>
      <c r="P2193" s="74">
        <v>0</v>
      </c>
      <c r="Q2193" s="74">
        <v>8.6752800000000005E-2</v>
      </c>
      <c r="R2193" s="74">
        <v>1.898804852</v>
      </c>
      <c r="S2193" s="74">
        <v>0</v>
      </c>
      <c r="T2193" s="74">
        <v>0</v>
      </c>
      <c r="U2193" s="74">
        <v>1.246523139E-2</v>
      </c>
      <c r="V2193" s="74">
        <v>7.9508489999999998</v>
      </c>
      <c r="W2193" s="74">
        <v>1.5589898441009999</v>
      </c>
      <c r="X2193" s="74">
        <v>1120.6185075999999</v>
      </c>
      <c r="Y2193" s="74">
        <v>620</v>
      </c>
      <c r="Z2193" s="74">
        <v>0.69097958587384367</v>
      </c>
      <c r="AA2193" s="74">
        <v>0.30902041412615627</v>
      </c>
      <c r="AB2193" s="74">
        <v>6.4626333899067408E-4</v>
      </c>
      <c r="AC2193" s="74">
        <v>6.4626333899067397E-4</v>
      </c>
      <c r="AD2193" t="s">
        <v>5810</v>
      </c>
    </row>
    <row r="2194" spans="1:30">
      <c r="A2194" s="165" t="s">
        <v>6686</v>
      </c>
      <c r="C2194" s="165" t="s">
        <v>8444</v>
      </c>
      <c r="D2194" s="169" t="s">
        <v>3850</v>
      </c>
      <c r="E2194" s="169" t="s">
        <v>3852</v>
      </c>
      <c r="F2194" s="174">
        <v>-38.692799999999998</v>
      </c>
      <c r="G2194" s="174">
        <v>-71.729399999999998</v>
      </c>
      <c r="H2194" s="74">
        <v>51.934060000000002</v>
      </c>
      <c r="I2194" s="74">
        <v>1.0957174000000001</v>
      </c>
      <c r="J2194" s="74">
        <v>16.044720000000002</v>
      </c>
      <c r="K2194" s="74">
        <v>0.18256500000000001</v>
      </c>
      <c r="L2194" s="74">
        <v>6.2818300000000002</v>
      </c>
      <c r="M2194" s="74">
        <v>9.0730660000000007</v>
      </c>
      <c r="N2194" s="74">
        <v>3.338638</v>
      </c>
      <c r="O2194" s="74">
        <v>0.69708619999999999</v>
      </c>
      <c r="P2194" s="74">
        <v>0</v>
      </c>
      <c r="Q2194" s="74">
        <v>0.19719980000000001</v>
      </c>
      <c r="R2194" s="74">
        <v>0.82898397099999999</v>
      </c>
      <c r="S2194" s="74">
        <v>0</v>
      </c>
      <c r="T2194" s="74">
        <v>0</v>
      </c>
      <c r="U2194" s="74">
        <v>3.2866388E-3</v>
      </c>
      <c r="V2194" s="74">
        <v>9.0223760000000013</v>
      </c>
      <c r="W2194" s="74">
        <v>1.769093156424</v>
      </c>
      <c r="X2194" s="74">
        <v>1118.6128956</v>
      </c>
      <c r="Y2194" s="74">
        <v>150</v>
      </c>
      <c r="Z2194" s="74">
        <v>0.66760562268968549</v>
      </c>
      <c r="AA2194" s="74">
        <v>0.33239437731031463</v>
      </c>
      <c r="AB2194" s="74">
        <v>3.4940910266598342E-4</v>
      </c>
      <c r="AC2194" s="74">
        <v>3.4940910266598321E-4</v>
      </c>
      <c r="AD2194" t="s">
        <v>5810</v>
      </c>
    </row>
    <row r="2195" spans="1:30">
      <c r="A2195" s="165" t="s">
        <v>6687</v>
      </c>
      <c r="C2195" s="165" t="s">
        <v>8444</v>
      </c>
      <c r="D2195" s="169" t="s">
        <v>3850</v>
      </c>
      <c r="E2195" s="169" t="s">
        <v>3852</v>
      </c>
      <c r="F2195" s="174">
        <v>-38.692799999999998</v>
      </c>
      <c r="G2195" s="174">
        <v>-71.729399999999998</v>
      </c>
      <c r="H2195" s="74">
        <v>53.843144440000003</v>
      </c>
      <c r="I2195" s="74">
        <v>1.7113522219999999</v>
      </c>
      <c r="J2195" s="74">
        <v>13.04944444</v>
      </c>
      <c r="K2195" s="74">
        <v>0.233168556</v>
      </c>
      <c r="L2195" s="74">
        <v>4.6792133329999999</v>
      </c>
      <c r="M2195" s="74">
        <v>7.3436266669999997</v>
      </c>
      <c r="N2195" s="74">
        <v>3.0161677779999998</v>
      </c>
      <c r="O2195" s="74">
        <v>1.0395411109999999</v>
      </c>
      <c r="P2195" s="74">
        <v>0</v>
      </c>
      <c r="Q2195" s="74">
        <v>0.30991822200000002</v>
      </c>
      <c r="R2195" s="74">
        <v>1.99843993</v>
      </c>
      <c r="S2195" s="74">
        <v>0</v>
      </c>
      <c r="T2195" s="74">
        <v>0</v>
      </c>
      <c r="U2195" s="74">
        <v>0.15930765080000001</v>
      </c>
      <c r="V2195" s="74">
        <v>10.482162226</v>
      </c>
      <c r="W2195" s="74">
        <v>2.0553257211340741</v>
      </c>
      <c r="X2195" s="74">
        <v>1089.9042026722</v>
      </c>
      <c r="Y2195" s="74">
        <v>2650</v>
      </c>
      <c r="Z2195" s="74">
        <v>0.23569880847025329</v>
      </c>
      <c r="AA2195" s="74">
        <v>0.76430119152974674</v>
      </c>
      <c r="AB2195" s="74">
        <v>6.1740123419578999E-4</v>
      </c>
      <c r="AC2195" s="74">
        <v>6.1740123419578967E-4</v>
      </c>
      <c r="AD2195" t="s">
        <v>5810</v>
      </c>
    </row>
    <row r="2196" spans="1:30">
      <c r="A2196" s="165" t="s">
        <v>6688</v>
      </c>
      <c r="C2196" s="165" t="s">
        <v>8444</v>
      </c>
      <c r="D2196" s="169" t="s">
        <v>3850</v>
      </c>
      <c r="E2196" s="169" t="s">
        <v>3852</v>
      </c>
      <c r="F2196" s="174">
        <v>-38.692799999999998</v>
      </c>
      <c r="G2196" s="174">
        <v>-71.729399999999998</v>
      </c>
      <c r="H2196" s="74">
        <v>53.103250000000003</v>
      </c>
      <c r="I2196" s="74">
        <v>1.37425</v>
      </c>
      <c r="J2196" s="74">
        <v>16.284749999999999</v>
      </c>
      <c r="K2196" s="74">
        <v>0.161</v>
      </c>
      <c r="L2196" s="74">
        <v>3.7127500000000002</v>
      </c>
      <c r="M2196" s="74">
        <v>8.1560000000000006</v>
      </c>
      <c r="N2196" s="74">
        <v>3.1615000000000002</v>
      </c>
      <c r="O2196" s="74">
        <v>0.9415</v>
      </c>
      <c r="P2196" s="74">
        <v>0</v>
      </c>
      <c r="Q2196" s="74">
        <v>0.29275000000000001</v>
      </c>
      <c r="R2196" s="74">
        <v>2.165813929</v>
      </c>
      <c r="S2196" s="74">
        <v>0</v>
      </c>
      <c r="T2196" s="74">
        <v>0</v>
      </c>
      <c r="U2196" s="74">
        <v>0.10455867589999999</v>
      </c>
      <c r="V2196" s="74">
        <v>7.4859499999999999</v>
      </c>
      <c r="W2196" s="74">
        <v>1.4678331865500001</v>
      </c>
      <c r="X2196" s="74">
        <v>1103.3896</v>
      </c>
      <c r="Y2196" s="74">
        <v>2230</v>
      </c>
      <c r="Z2196" s="74">
        <v>0.29344518814082837</v>
      </c>
      <c r="AA2196" s="74">
        <v>0.70655481185917157</v>
      </c>
      <c r="AB2196" s="74">
        <v>3.3368723186049461E-4</v>
      </c>
      <c r="AC2196" s="74">
        <v>3.3368723186049472E-4</v>
      </c>
      <c r="AD2196" t="s">
        <v>5810</v>
      </c>
    </row>
    <row r="2197" spans="1:30">
      <c r="A2197" s="165" t="s">
        <v>6689</v>
      </c>
      <c r="C2197" s="165" t="s">
        <v>8444</v>
      </c>
      <c r="D2197" s="169" t="s">
        <v>3850</v>
      </c>
      <c r="E2197" s="169" t="s">
        <v>3852</v>
      </c>
      <c r="F2197" s="174">
        <v>-38.692799999999998</v>
      </c>
      <c r="G2197" s="174">
        <v>-71.729399999999998</v>
      </c>
      <c r="H2197" s="74">
        <v>53.179380000000002</v>
      </c>
      <c r="I2197" s="74">
        <v>1.5237179999999999</v>
      </c>
      <c r="J2197" s="74">
        <v>12.64362</v>
      </c>
      <c r="K2197" s="74">
        <v>0.2213426</v>
      </c>
      <c r="L2197" s="74">
        <v>5.6530779999999998</v>
      </c>
      <c r="M2197" s="74">
        <v>7.65625</v>
      </c>
      <c r="N2197" s="74">
        <v>3.0159120000000001</v>
      </c>
      <c r="O2197" s="74">
        <v>0.8228548</v>
      </c>
      <c r="P2197" s="74">
        <v>0</v>
      </c>
      <c r="Q2197" s="74">
        <v>0.2473178</v>
      </c>
      <c r="R2197" s="74">
        <v>1.906963738</v>
      </c>
      <c r="S2197" s="74">
        <v>0</v>
      </c>
      <c r="T2197" s="74">
        <v>0</v>
      </c>
      <c r="U2197" s="74">
        <v>2.5855078930000001E-2</v>
      </c>
      <c r="V2197" s="74">
        <v>10.810589</v>
      </c>
      <c r="W2197" s="74">
        <v>2.1197231213609991</v>
      </c>
      <c r="X2197" s="74">
        <v>1095.09375</v>
      </c>
      <c r="Y2197" s="74">
        <v>780</v>
      </c>
      <c r="Z2197" s="74">
        <v>0.58634126574317746</v>
      </c>
      <c r="AA2197" s="74">
        <v>0.41365873425682248</v>
      </c>
      <c r="AB2197" s="74">
        <v>2.2992279211470439E-4</v>
      </c>
      <c r="AC2197" s="74">
        <v>2.299227921147045E-4</v>
      </c>
      <c r="AD2197" t="s">
        <v>5810</v>
      </c>
    </row>
    <row r="2198" spans="1:30">
      <c r="A2198" s="165" t="s">
        <v>6690</v>
      </c>
      <c r="C2198" s="165" t="s">
        <v>8444</v>
      </c>
      <c r="D2198" s="169" t="s">
        <v>3850</v>
      </c>
      <c r="E2198" s="169" t="s">
        <v>3852</v>
      </c>
      <c r="F2198" s="174">
        <v>-38.692799999999998</v>
      </c>
      <c r="G2198" s="174">
        <v>-71.729399999999998</v>
      </c>
      <c r="H2198" s="74">
        <v>50.736499999999999</v>
      </c>
      <c r="I2198" s="74">
        <v>0.61089380000000004</v>
      </c>
      <c r="J2198" s="74">
        <v>17.559660000000001</v>
      </c>
      <c r="K2198" s="74">
        <v>0.1779464</v>
      </c>
      <c r="L2198" s="74">
        <v>5.378622</v>
      </c>
      <c r="M2198" s="74">
        <v>8.6320639999999997</v>
      </c>
      <c r="N2198" s="74">
        <v>3.3355640000000002</v>
      </c>
      <c r="O2198" s="74">
        <v>0.40615899999999999</v>
      </c>
      <c r="P2198" s="74">
        <v>0</v>
      </c>
      <c r="Q2198" s="74">
        <v>0.10452880000000001</v>
      </c>
      <c r="R2198" s="74">
        <v>2.0993137430000002</v>
      </c>
      <c r="S2198" s="74">
        <v>0</v>
      </c>
      <c r="T2198" s="74">
        <v>0</v>
      </c>
      <c r="U2198" s="74">
        <v>2.73788672E-2</v>
      </c>
      <c r="V2198" s="74">
        <v>8.5828410000000002</v>
      </c>
      <c r="W2198" s="74">
        <v>1.6829098317090001</v>
      </c>
      <c r="X2198" s="74">
        <v>1111.2922624</v>
      </c>
      <c r="Y2198" s="74">
        <v>970</v>
      </c>
      <c r="Z2198" s="74">
        <v>0.56217484397800954</v>
      </c>
      <c r="AA2198" s="74">
        <v>0.43782515602199051</v>
      </c>
      <c r="AB2198" s="74">
        <v>3.0123117214723539E-5</v>
      </c>
      <c r="AC2198" s="74">
        <v>3.0123117214723529E-5</v>
      </c>
      <c r="AD2198" t="s">
        <v>5810</v>
      </c>
    </row>
    <row r="2199" spans="1:30">
      <c r="A2199" s="165" t="s">
        <v>6691</v>
      </c>
      <c r="C2199" s="165" t="s">
        <v>8444</v>
      </c>
      <c r="D2199" s="169" t="s">
        <v>3850</v>
      </c>
      <c r="E2199" s="169" t="s">
        <v>3852</v>
      </c>
      <c r="F2199" s="174">
        <v>-38.692799999999998</v>
      </c>
      <c r="G2199" s="174">
        <v>-71.729399999999998</v>
      </c>
      <c r="H2199" s="74">
        <v>50.22</v>
      </c>
      <c r="I2199" s="74">
        <v>0.94841799999999998</v>
      </c>
      <c r="J2199" s="74">
        <v>17.187740000000002</v>
      </c>
      <c r="K2199" s="74">
        <v>0.17089219999999999</v>
      </c>
      <c r="L2199" s="74">
        <v>5.5202660000000003</v>
      </c>
      <c r="M2199" s="74">
        <v>8.8238900000000005</v>
      </c>
      <c r="N2199" s="74">
        <v>3.1367980000000002</v>
      </c>
      <c r="O2199" s="74">
        <v>0.47393839999999998</v>
      </c>
      <c r="P2199" s="74">
        <v>0</v>
      </c>
      <c r="Q2199" s="74">
        <v>0.1629516</v>
      </c>
      <c r="R2199" s="74">
        <v>2.215635018</v>
      </c>
      <c r="S2199" s="74">
        <v>0</v>
      </c>
      <c r="T2199" s="74">
        <v>0</v>
      </c>
      <c r="U2199" s="74">
        <v>2.4999310090000001E-2</v>
      </c>
      <c r="V2199" s="74">
        <v>8.7167839999999988</v>
      </c>
      <c r="W2199" s="74">
        <v>1.709173162416</v>
      </c>
      <c r="X2199" s="74">
        <v>1114.476574</v>
      </c>
      <c r="Y2199" s="74">
        <v>970</v>
      </c>
      <c r="Z2199" s="74">
        <v>0.62027816952586645</v>
      </c>
      <c r="AA2199" s="74">
        <v>0.3797218304741336</v>
      </c>
      <c r="AB2199" s="74">
        <v>3.0591724144113911E-4</v>
      </c>
      <c r="AC2199" s="74">
        <v>3.0591724144113901E-4</v>
      </c>
      <c r="AD2199" t="s">
        <v>5810</v>
      </c>
    </row>
    <row r="2200" spans="1:30">
      <c r="A2200" s="165" t="s">
        <v>6692</v>
      </c>
      <c r="C2200" s="165" t="s">
        <v>8444</v>
      </c>
      <c r="D2200" s="169" t="s">
        <v>3850</v>
      </c>
      <c r="E2200" s="169" t="s">
        <v>3852</v>
      </c>
      <c r="F2200" s="174">
        <v>-38.692799999999998</v>
      </c>
      <c r="G2200" s="174">
        <v>-71.729399999999998</v>
      </c>
      <c r="H2200" s="74">
        <v>54.335875000000001</v>
      </c>
      <c r="I2200" s="74">
        <v>1.7450325</v>
      </c>
      <c r="J2200" s="74">
        <v>12.878500000000001</v>
      </c>
      <c r="K2200" s="74">
        <v>0.19852275</v>
      </c>
      <c r="L2200" s="74">
        <v>4.5788275000000001</v>
      </c>
      <c r="M2200" s="74">
        <v>7.3370350000000002</v>
      </c>
      <c r="N2200" s="74">
        <v>3.10995</v>
      </c>
      <c r="O2200" s="74">
        <v>0.82656450000000004</v>
      </c>
      <c r="P2200" s="74">
        <v>0</v>
      </c>
      <c r="Q2200" s="74">
        <v>0.28489425000000002</v>
      </c>
      <c r="R2200" s="74">
        <v>2.1207357450000002</v>
      </c>
      <c r="S2200" s="74">
        <v>0</v>
      </c>
      <c r="T2200" s="74">
        <v>0</v>
      </c>
      <c r="U2200" s="74">
        <v>6.0515942260000004E-3</v>
      </c>
      <c r="V2200" s="74">
        <v>11.34573625</v>
      </c>
      <c r="W2200" s="74">
        <v>2.2246539442012501</v>
      </c>
      <c r="X2200" s="74">
        <v>1089.7947810000001</v>
      </c>
      <c r="Y2200" s="74">
        <v>580</v>
      </c>
      <c r="Z2200" s="74">
        <v>0.86913223616704727</v>
      </c>
      <c r="AA2200" s="74">
        <v>0.1308677638329527</v>
      </c>
      <c r="AB2200" s="74">
        <v>3.1255771456542038E-4</v>
      </c>
      <c r="AC2200" s="74">
        <v>3.1255771456542033E-4</v>
      </c>
      <c r="AD2200" t="s">
        <v>5810</v>
      </c>
    </row>
    <row r="2201" spans="1:30">
      <c r="A2201" s="165" t="s">
        <v>6158</v>
      </c>
      <c r="C2201" s="165" t="s">
        <v>8444</v>
      </c>
      <c r="D2201" s="169" t="s">
        <v>3850</v>
      </c>
      <c r="E2201" s="169" t="s">
        <v>3852</v>
      </c>
      <c r="F2201" s="174">
        <v>-38.692799999999998</v>
      </c>
      <c r="G2201" s="174">
        <v>-71.729399999999998</v>
      </c>
      <c r="H2201" s="74">
        <v>53.022599999999997</v>
      </c>
      <c r="I2201" s="74">
        <v>1.20468</v>
      </c>
      <c r="J2201" s="74">
        <v>17.886800000000001</v>
      </c>
      <c r="K2201" s="74">
        <v>0.19933999999999999</v>
      </c>
      <c r="L2201" s="74">
        <v>5.3247200000000001</v>
      </c>
      <c r="M2201" s="74">
        <v>9.83352</v>
      </c>
      <c r="N2201" s="74">
        <v>3.6049699999999998</v>
      </c>
      <c r="O2201" s="74">
        <v>0.57015199999999999</v>
      </c>
      <c r="P2201" s="74">
        <v>0</v>
      </c>
      <c r="Q2201" s="74">
        <v>0.170823</v>
      </c>
      <c r="R2201" s="74">
        <v>0.67727949499999995</v>
      </c>
      <c r="S2201" s="74">
        <v>0</v>
      </c>
      <c r="T2201" s="74">
        <v>0</v>
      </c>
      <c r="U2201" s="74">
        <v>3.7088141259999999E-3</v>
      </c>
      <c r="V2201" s="74">
        <v>8.5941799999999997</v>
      </c>
      <c r="W2201" s="74">
        <v>1.6851331648200001</v>
      </c>
      <c r="X2201" s="74">
        <v>1131.2364319999999</v>
      </c>
      <c r="Y2201" s="74">
        <v>130</v>
      </c>
      <c r="Z2201" s="74">
        <v>0.53127317255929296</v>
      </c>
      <c r="AA2201" s="74">
        <v>0.46872682744070709</v>
      </c>
      <c r="AB2201" s="74">
        <v>4.3131513573897631E-4</v>
      </c>
      <c r="AC2201" s="74">
        <v>4.3131513573897631E-4</v>
      </c>
      <c r="AD2201" t="s">
        <v>5810</v>
      </c>
    </row>
    <row r="2202" spans="1:30">
      <c r="A2202" s="165" t="s">
        <v>6159</v>
      </c>
      <c r="C2202" s="165" t="s">
        <v>8444</v>
      </c>
      <c r="D2202" s="169" t="s">
        <v>3850</v>
      </c>
      <c r="E2202" s="169" t="s">
        <v>3852</v>
      </c>
      <c r="F2202" s="174">
        <v>-38.692799999999998</v>
      </c>
      <c r="G2202" s="174">
        <v>-71.729399999999998</v>
      </c>
      <c r="H2202" s="74">
        <v>52.852460000000001</v>
      </c>
      <c r="I2202" s="74">
        <v>1.2512160000000001</v>
      </c>
      <c r="J2202" s="74">
        <v>15.979419999999999</v>
      </c>
      <c r="K2202" s="74">
        <v>0.17983479999999999</v>
      </c>
      <c r="L2202" s="74">
        <v>4.5717939999999997</v>
      </c>
      <c r="M2202" s="74">
        <v>8.9078079999999993</v>
      </c>
      <c r="N2202" s="74">
        <v>3.373888</v>
      </c>
      <c r="O2202" s="74">
        <v>0.73026279999999999</v>
      </c>
      <c r="P2202" s="74">
        <v>0</v>
      </c>
      <c r="Q2202" s="74">
        <v>0.23146420000000001</v>
      </c>
      <c r="R2202" s="74">
        <v>1.7009595340000001</v>
      </c>
      <c r="S2202" s="74">
        <v>0</v>
      </c>
      <c r="T2202" s="74">
        <v>0</v>
      </c>
      <c r="U2202" s="74">
        <v>6.7939342290000001E-3</v>
      </c>
      <c r="V2202" s="74">
        <v>8.2860379999999996</v>
      </c>
      <c r="W2202" s="74">
        <v>1.624713170862</v>
      </c>
      <c r="X2202" s="74">
        <v>1115.8696127999999</v>
      </c>
      <c r="Y2202" s="74">
        <v>440</v>
      </c>
      <c r="Z2202" s="74">
        <v>0.77424061845022052</v>
      </c>
      <c r="AA2202" s="74">
        <v>0.22575938154977951</v>
      </c>
      <c r="AB2202" s="74">
        <v>1.1115753081718249E-3</v>
      </c>
      <c r="AC2202" s="74">
        <v>1.1115753081718241E-3</v>
      </c>
      <c r="AD2202" t="s">
        <v>5810</v>
      </c>
    </row>
    <row r="2203" spans="1:30">
      <c r="A2203" s="165" t="s">
        <v>6160</v>
      </c>
      <c r="C2203" s="165" t="s">
        <v>8444</v>
      </c>
      <c r="D2203" s="169" t="s">
        <v>3850</v>
      </c>
      <c r="E2203" s="169" t="s">
        <v>3852</v>
      </c>
      <c r="F2203" s="174">
        <v>-38.692799999999998</v>
      </c>
      <c r="G2203" s="174">
        <v>-71.729399999999998</v>
      </c>
      <c r="H2203" s="74">
        <v>51.355040000000002</v>
      </c>
      <c r="I2203" s="74">
        <v>0.97351379999999998</v>
      </c>
      <c r="J2203" s="74">
        <v>16.949780000000001</v>
      </c>
      <c r="K2203" s="74">
        <v>0.14357220000000001</v>
      </c>
      <c r="L2203" s="74">
        <v>5.3768380000000002</v>
      </c>
      <c r="M2203" s="74">
        <v>9.1370260000000005</v>
      </c>
      <c r="N2203" s="74">
        <v>3.2379820000000001</v>
      </c>
      <c r="O2203" s="74">
        <v>0.59730859999999997</v>
      </c>
      <c r="P2203" s="74">
        <v>0</v>
      </c>
      <c r="Q2203" s="74">
        <v>0.17460100000000001</v>
      </c>
      <c r="R2203" s="74">
        <v>2.1110068320000002</v>
      </c>
      <c r="S2203" s="74">
        <v>0</v>
      </c>
      <c r="T2203" s="74">
        <v>0</v>
      </c>
      <c r="U2203" s="74">
        <v>5.44881566E-3</v>
      </c>
      <c r="V2203" s="74">
        <v>7.9248270999999999</v>
      </c>
      <c r="W2203" s="74">
        <v>1.5538875112779</v>
      </c>
      <c r="X2203" s="74">
        <v>1119.6746316000001</v>
      </c>
      <c r="Y2203" s="74">
        <v>580</v>
      </c>
      <c r="Z2203" s="74">
        <v>0.85554516294881056</v>
      </c>
      <c r="AA2203" s="74">
        <v>0.14445483705118939</v>
      </c>
      <c r="AB2203" s="74">
        <v>2.05215921832754E-4</v>
      </c>
      <c r="AC2203" s="74">
        <v>2.052159218327539E-4</v>
      </c>
      <c r="AD2203" t="s">
        <v>5810</v>
      </c>
    </row>
    <row r="2204" spans="1:30">
      <c r="A2204" s="165" t="s">
        <v>6161</v>
      </c>
      <c r="C2204" s="165" t="s">
        <v>8444</v>
      </c>
      <c r="D2204" s="169" t="s">
        <v>3850</v>
      </c>
      <c r="E2204" s="169" t="s">
        <v>3852</v>
      </c>
      <c r="F2204" s="174">
        <v>-38.692799999999998</v>
      </c>
      <c r="G2204" s="174">
        <v>-71.729399999999998</v>
      </c>
      <c r="H2204" s="74">
        <v>51.461066670000001</v>
      </c>
      <c r="I2204" s="74">
        <v>1.0622403330000001</v>
      </c>
      <c r="J2204" s="74">
        <v>17.070183329999999</v>
      </c>
      <c r="K2204" s="74">
        <v>0.14964883300000001</v>
      </c>
      <c r="L2204" s="74">
        <v>5.315581667</v>
      </c>
      <c r="M2204" s="74">
        <v>9.3336900000000007</v>
      </c>
      <c r="N2204" s="74">
        <v>3.2872400000000002</v>
      </c>
      <c r="O2204" s="74">
        <v>0.59202949999999999</v>
      </c>
      <c r="P2204" s="74">
        <v>0</v>
      </c>
      <c r="Q2204" s="74">
        <v>0.18090566699999999</v>
      </c>
      <c r="R2204" s="74">
        <v>1.8903284579999999</v>
      </c>
      <c r="S2204" s="74">
        <v>0</v>
      </c>
      <c r="T2204" s="74">
        <v>0</v>
      </c>
      <c r="U2204" s="74">
        <v>3.0226005439999998E-3</v>
      </c>
      <c r="V2204" s="74">
        <v>7.9675203330500004</v>
      </c>
      <c r="W2204" s="74">
        <v>1.562258732607444</v>
      </c>
      <c r="X2204" s="74">
        <v>1122.9392539999999</v>
      </c>
      <c r="Y2204" s="74">
        <v>450</v>
      </c>
      <c r="Z2204" s="74">
        <v>0.9089637240596572</v>
      </c>
      <c r="AA2204" s="74">
        <v>9.1036275940342859E-2</v>
      </c>
      <c r="AB2204" s="74">
        <v>2.3342299997846181E-3</v>
      </c>
      <c r="AC2204" s="74">
        <v>2.3342299997846181E-3</v>
      </c>
      <c r="AD2204" t="s">
        <v>5810</v>
      </c>
    </row>
    <row r="2205" spans="1:30">
      <c r="A2205" s="165" t="s">
        <v>6162</v>
      </c>
      <c r="C2205" s="165" t="s">
        <v>8444</v>
      </c>
      <c r="D2205" s="169" t="s">
        <v>3850</v>
      </c>
      <c r="E2205" s="169" t="s">
        <v>3852</v>
      </c>
      <c r="F2205" s="174">
        <v>-38.692799999999998</v>
      </c>
      <c r="G2205" s="174">
        <v>-71.729399999999998</v>
      </c>
      <c r="H2205" s="74">
        <v>51.059116670000002</v>
      </c>
      <c r="I2205" s="74">
        <v>1.155435</v>
      </c>
      <c r="J2205" s="74">
        <v>16.835699999999999</v>
      </c>
      <c r="K2205" s="74">
        <v>0.17245866700000001</v>
      </c>
      <c r="L2205" s="74">
        <v>5.4264933329999998</v>
      </c>
      <c r="M2205" s="74">
        <v>9.1311300000000006</v>
      </c>
      <c r="N2205" s="74">
        <v>3.289793333</v>
      </c>
      <c r="O2205" s="74">
        <v>0.59951016700000004</v>
      </c>
      <c r="P2205" s="74">
        <v>0</v>
      </c>
      <c r="Q2205" s="74">
        <v>0.17136999999999999</v>
      </c>
      <c r="R2205" s="74">
        <v>1.8298668650000001</v>
      </c>
      <c r="S2205" s="74">
        <v>0</v>
      </c>
      <c r="T2205" s="74">
        <v>0</v>
      </c>
      <c r="U2205" s="74">
        <v>3.5853036269999999E-3</v>
      </c>
      <c r="V2205" s="74">
        <v>7.8914198330499996</v>
      </c>
      <c r="W2205" s="74">
        <v>1.547337067432945</v>
      </c>
      <c r="X2205" s="74">
        <v>1119.5767579999999</v>
      </c>
      <c r="Y2205" s="74">
        <v>440</v>
      </c>
      <c r="Z2205" s="74">
        <v>0.88588675627367497</v>
      </c>
      <c r="AA2205" s="74">
        <v>0.1141132437263251</v>
      </c>
      <c r="AB2205" s="74">
        <v>1.733572404693292E-3</v>
      </c>
      <c r="AC2205" s="74">
        <v>1.73357240469329E-3</v>
      </c>
      <c r="AD2205" t="s">
        <v>5810</v>
      </c>
    </row>
    <row r="2206" spans="1:30">
      <c r="A2206" s="165" t="s">
        <v>6163</v>
      </c>
      <c r="C2206" s="165" t="s">
        <v>8444</v>
      </c>
      <c r="D2206" s="169" t="s">
        <v>3850</v>
      </c>
      <c r="E2206" s="169" t="s">
        <v>3852</v>
      </c>
      <c r="F2206" s="174">
        <v>-38.692799999999998</v>
      </c>
      <c r="G2206" s="174">
        <v>-71.729399999999998</v>
      </c>
      <c r="H2206" s="74">
        <v>51.24826667</v>
      </c>
      <c r="I2206" s="74">
        <v>1.1014333329999999</v>
      </c>
      <c r="J2206" s="74">
        <v>16.556999999999999</v>
      </c>
      <c r="K2206" s="74">
        <v>0.18026300000000001</v>
      </c>
      <c r="L2206" s="74">
        <v>5.3441700000000001</v>
      </c>
      <c r="M2206" s="74">
        <v>9.4347600000000007</v>
      </c>
      <c r="N2206" s="74">
        <v>3.2811699999999999</v>
      </c>
      <c r="O2206" s="74">
        <v>0.58783966700000001</v>
      </c>
      <c r="P2206" s="74">
        <v>0</v>
      </c>
      <c r="Q2206" s="74">
        <v>0.20410166699999999</v>
      </c>
      <c r="R2206" s="74">
        <v>1.2685105539999999</v>
      </c>
      <c r="S2206" s="74">
        <v>0</v>
      </c>
      <c r="T2206" s="74">
        <v>0</v>
      </c>
      <c r="U2206" s="74">
        <v>4.0603762109999997E-3</v>
      </c>
      <c r="V2206" s="74">
        <v>8.4814841669500005</v>
      </c>
      <c r="W2206" s="74">
        <v>1.6630359448630561</v>
      </c>
      <c r="X2206" s="74">
        <v>1124.6170159999999</v>
      </c>
      <c r="Y2206" s="74">
        <v>270</v>
      </c>
      <c r="Z2206" s="74">
        <v>0.78012709236939681</v>
      </c>
      <c r="AA2206" s="74">
        <v>0.21987290763060319</v>
      </c>
      <c r="AB2206" s="74">
        <v>1.0954198805825279E-3</v>
      </c>
      <c r="AC2206" s="74">
        <v>1.0954198805825279E-3</v>
      </c>
      <c r="AD2206" t="s">
        <v>5810</v>
      </c>
    </row>
    <row r="2207" spans="1:30">
      <c r="A2207" s="165" t="s">
        <v>6164</v>
      </c>
      <c r="C2207" s="165" t="s">
        <v>8444</v>
      </c>
      <c r="D2207" s="169" t="s">
        <v>3850</v>
      </c>
      <c r="E2207" s="169" t="s">
        <v>3852</v>
      </c>
      <c r="F2207" s="174">
        <v>-38.692799999999998</v>
      </c>
      <c r="G2207" s="174">
        <v>-71.729399999999998</v>
      </c>
      <c r="H2207" s="74">
        <v>51.617559999999997</v>
      </c>
      <c r="I2207" s="74">
        <v>1.234718</v>
      </c>
      <c r="J2207" s="74">
        <v>16.539739999999998</v>
      </c>
      <c r="K2207" s="74">
        <v>0.184945</v>
      </c>
      <c r="L2207" s="74">
        <v>4.4083579999999998</v>
      </c>
      <c r="M2207" s="74">
        <v>9.0115580000000008</v>
      </c>
      <c r="N2207" s="74">
        <v>3.50291</v>
      </c>
      <c r="O2207" s="74">
        <v>0.77411680000000005</v>
      </c>
      <c r="P2207" s="74">
        <v>0</v>
      </c>
      <c r="Q2207" s="74">
        <v>0.20187820000000001</v>
      </c>
      <c r="R2207" s="74">
        <v>1.1013694489999999</v>
      </c>
      <c r="S2207" s="74">
        <v>0</v>
      </c>
      <c r="T2207" s="74">
        <v>0</v>
      </c>
      <c r="U2207" s="74">
        <v>4.9650771749999998E-3</v>
      </c>
      <c r="V2207" s="74">
        <v>8.6096839999999997</v>
      </c>
      <c r="W2207" s="74">
        <v>1.6881731645160001</v>
      </c>
      <c r="X2207" s="74">
        <v>1117.5918627999999</v>
      </c>
      <c r="Y2207" s="74">
        <v>240</v>
      </c>
      <c r="Z2207" s="74">
        <v>0.67832385290069275</v>
      </c>
      <c r="AA2207" s="74">
        <v>0.32167614709930731</v>
      </c>
      <c r="AB2207" s="74">
        <v>6.9695498866269496E-4</v>
      </c>
      <c r="AC2207" s="74">
        <v>6.9695498866269507E-4</v>
      </c>
      <c r="AD2207" t="s">
        <v>5810</v>
      </c>
    </row>
    <row r="2208" spans="1:30">
      <c r="A2208" s="165" t="s">
        <v>6165</v>
      </c>
      <c r="C2208" s="165" t="s">
        <v>8444</v>
      </c>
      <c r="D2208" s="169" t="s">
        <v>3850</v>
      </c>
      <c r="E2208" s="169" t="s">
        <v>3852</v>
      </c>
      <c r="F2208" s="174">
        <v>-38.692799999999998</v>
      </c>
      <c r="G2208" s="174">
        <v>-71.729399999999998</v>
      </c>
      <c r="H2208" s="74">
        <v>53.52214</v>
      </c>
      <c r="I2208" s="74">
        <v>1.1628293999999999</v>
      </c>
      <c r="J2208" s="74">
        <v>16.735340000000001</v>
      </c>
      <c r="K2208" s="74">
        <v>0.1550252</v>
      </c>
      <c r="L2208" s="74">
        <v>4.2266599999999999</v>
      </c>
      <c r="M2208" s="74">
        <v>8.5708160000000007</v>
      </c>
      <c r="N2208" s="74">
        <v>3.7855979999999998</v>
      </c>
      <c r="O2208" s="74">
        <v>0.89086860000000001</v>
      </c>
      <c r="P2208" s="74">
        <v>0</v>
      </c>
      <c r="Q2208" s="74">
        <v>0.24581600000000001</v>
      </c>
      <c r="R2208" s="74">
        <v>0.528061224</v>
      </c>
      <c r="S2208" s="74">
        <v>0</v>
      </c>
      <c r="T2208" s="74">
        <v>0</v>
      </c>
      <c r="U2208" s="74">
        <v>2.2399921090000001E-3</v>
      </c>
      <c r="V2208" s="74">
        <v>8.1619516000000001</v>
      </c>
      <c r="W2208" s="74">
        <v>1.6003825066284001</v>
      </c>
      <c r="X2208" s="74">
        <v>1110.2755456</v>
      </c>
      <c r="Y2208" s="74">
        <v>80</v>
      </c>
      <c r="Z2208" s="74">
        <v>0.51302370430287114</v>
      </c>
      <c r="AA2208" s="74">
        <v>0.48697629569712891</v>
      </c>
      <c r="AB2208" s="74">
        <v>1.213103866719617E-4</v>
      </c>
      <c r="AC2208" s="74">
        <v>1.213103866719616E-4</v>
      </c>
      <c r="AD2208" t="s">
        <v>5810</v>
      </c>
    </row>
    <row r="2209" spans="1:30">
      <c r="A2209" s="165" t="s">
        <v>6166</v>
      </c>
      <c r="C2209" s="165" t="s">
        <v>8444</v>
      </c>
      <c r="D2209" s="169" t="s">
        <v>3850</v>
      </c>
      <c r="E2209" s="169" t="s">
        <v>3852</v>
      </c>
      <c r="F2209" s="174">
        <v>-38.692799999999998</v>
      </c>
      <c r="G2209" s="174">
        <v>-71.729399999999998</v>
      </c>
      <c r="H2209" s="74">
        <v>51.368074999999997</v>
      </c>
      <c r="I2209" s="74">
        <v>1.2210475000000001</v>
      </c>
      <c r="J2209" s="74">
        <v>16.105125000000001</v>
      </c>
      <c r="K2209" s="74">
        <v>0.17452899999999999</v>
      </c>
      <c r="L2209" s="74">
        <v>5.0454575000000004</v>
      </c>
      <c r="M2209" s="74">
        <v>8.7376950000000004</v>
      </c>
      <c r="N2209" s="74">
        <v>3.5105175000000002</v>
      </c>
      <c r="O2209" s="74">
        <v>0.75404525</v>
      </c>
      <c r="P2209" s="74">
        <v>0</v>
      </c>
      <c r="Q2209" s="74">
        <v>0.20792425</v>
      </c>
      <c r="R2209" s="74">
        <v>1.454094333</v>
      </c>
      <c r="S2209" s="74">
        <v>0</v>
      </c>
      <c r="T2209" s="74">
        <v>0</v>
      </c>
      <c r="U2209" s="74">
        <v>5.5797600209999999E-3</v>
      </c>
      <c r="V2209" s="74">
        <v>8.5516162500000004</v>
      </c>
      <c r="W2209" s="74">
        <v>1.6767873323212501</v>
      </c>
      <c r="X2209" s="74">
        <v>1113.0457369999999</v>
      </c>
      <c r="Y2209" s="74">
        <v>350</v>
      </c>
      <c r="Z2209" s="74">
        <v>0.75665190895424728</v>
      </c>
      <c r="AA2209" s="74">
        <v>0.24334809104575281</v>
      </c>
      <c r="AB2209" s="74">
        <v>4.0413961975492021E-4</v>
      </c>
      <c r="AC2209" s="74">
        <v>4.0413961975491988E-4</v>
      </c>
      <c r="AD2209" t="s">
        <v>5810</v>
      </c>
    </row>
    <row r="2210" spans="1:30">
      <c r="A2210" s="165" t="s">
        <v>6167</v>
      </c>
      <c r="C2210" s="165" t="s">
        <v>8444</v>
      </c>
      <c r="D2210" s="169" t="s">
        <v>3850</v>
      </c>
      <c r="E2210" s="169" t="s">
        <v>3852</v>
      </c>
      <c r="F2210" s="174">
        <v>-38.692799999999998</v>
      </c>
      <c r="G2210" s="174">
        <v>-71.729399999999998</v>
      </c>
      <c r="H2210" s="74">
        <v>51.7301</v>
      </c>
      <c r="I2210" s="74">
        <v>1.2807575</v>
      </c>
      <c r="J2210" s="74">
        <v>16.417574999999999</v>
      </c>
      <c r="K2210" s="74">
        <v>0.1701405</v>
      </c>
      <c r="L2210" s="74">
        <v>4.3317699999999997</v>
      </c>
      <c r="M2210" s="74">
        <v>8.9726250000000007</v>
      </c>
      <c r="N2210" s="74">
        <v>3.4798225</v>
      </c>
      <c r="O2210" s="74">
        <v>0.79029274999999999</v>
      </c>
      <c r="P2210" s="74">
        <v>0</v>
      </c>
      <c r="Q2210" s="74">
        <v>0.21782550000000001</v>
      </c>
      <c r="R2210" s="74">
        <v>1.1947897869999999</v>
      </c>
      <c r="S2210" s="74">
        <v>0</v>
      </c>
      <c r="T2210" s="74">
        <v>0</v>
      </c>
      <c r="U2210" s="74">
        <v>6.1652238480000001E-3</v>
      </c>
      <c r="V2210" s="74">
        <v>8.6501078749999998</v>
      </c>
      <c r="W2210" s="74">
        <v>1.6960994137233749</v>
      </c>
      <c r="X2210" s="74">
        <v>1116.945575</v>
      </c>
      <c r="Y2210" s="74">
        <v>290</v>
      </c>
      <c r="Z2210" s="74">
        <v>0.6528453928969612</v>
      </c>
      <c r="AA2210" s="74">
        <v>0.34715460710303869</v>
      </c>
      <c r="AB2210" s="74">
        <v>1.614158017978375E-4</v>
      </c>
      <c r="AC2210" s="74">
        <v>1.6141580179783761E-4</v>
      </c>
      <c r="AD2210" t="s">
        <v>5810</v>
      </c>
    </row>
    <row r="2211" spans="1:30">
      <c r="A2211" s="165" t="s">
        <v>6168</v>
      </c>
      <c r="C2211" s="165" t="s">
        <v>8444</v>
      </c>
      <c r="D2211" s="169" t="s">
        <v>3850</v>
      </c>
      <c r="E2211" s="169" t="s">
        <v>3852</v>
      </c>
      <c r="F2211" s="174">
        <v>-38.692799999999998</v>
      </c>
      <c r="G2211" s="174">
        <v>-71.729399999999998</v>
      </c>
      <c r="H2211" s="74">
        <v>54.240819999999999</v>
      </c>
      <c r="I2211" s="74">
        <v>1.683484</v>
      </c>
      <c r="J2211" s="74">
        <v>14.1554</v>
      </c>
      <c r="K2211" s="74">
        <v>0.1509308</v>
      </c>
      <c r="L2211" s="74">
        <v>4.8664639999999997</v>
      </c>
      <c r="M2211" s="74">
        <v>7.8610759999999997</v>
      </c>
      <c r="N2211" s="74">
        <v>3.295544</v>
      </c>
      <c r="O2211" s="74">
        <v>1.076438</v>
      </c>
      <c r="P2211" s="74">
        <v>0</v>
      </c>
      <c r="Q2211" s="74">
        <v>0.3447556</v>
      </c>
      <c r="R2211" s="74">
        <v>1.7433686610000001</v>
      </c>
      <c r="S2211" s="74">
        <v>0</v>
      </c>
      <c r="T2211" s="74">
        <v>0</v>
      </c>
      <c r="U2211" s="74">
        <v>1.437098061E-2</v>
      </c>
      <c r="V2211" s="74">
        <v>7.8785547999999999</v>
      </c>
      <c r="W2211" s="74">
        <v>1.5448145121851999</v>
      </c>
      <c r="X2211" s="74">
        <v>1098.4938615999999</v>
      </c>
      <c r="Y2211" s="74">
        <v>560</v>
      </c>
      <c r="Z2211" s="74">
        <v>0.64264414336932885</v>
      </c>
      <c r="AA2211" s="74">
        <v>0.35735585663067121</v>
      </c>
      <c r="AB2211" s="74">
        <v>4.0896773593007148E-4</v>
      </c>
      <c r="AC2211" s="74">
        <v>4.0896773593007132E-4</v>
      </c>
      <c r="AD2211" t="s">
        <v>5810</v>
      </c>
    </row>
    <row r="2212" spans="1:30">
      <c r="A2212" s="165" t="s">
        <v>6169</v>
      </c>
      <c r="C2212" s="165" t="s">
        <v>8444</v>
      </c>
      <c r="D2212" s="169" t="s">
        <v>3850</v>
      </c>
      <c r="E2212" s="169" t="s">
        <v>3852</v>
      </c>
      <c r="F2212" s="174">
        <v>-38.692799999999998</v>
      </c>
      <c r="G2212" s="174">
        <v>-71.729399999999998</v>
      </c>
      <c r="H2212" s="74">
        <v>48.733840000000001</v>
      </c>
      <c r="I2212" s="74">
        <v>0.86533660000000001</v>
      </c>
      <c r="J2212" s="74">
        <v>17.990100000000002</v>
      </c>
      <c r="K2212" s="74">
        <v>0.159938</v>
      </c>
      <c r="L2212" s="74">
        <v>5.9219059999999999</v>
      </c>
      <c r="M2212" s="74">
        <v>9.8174159999999997</v>
      </c>
      <c r="N2212" s="74">
        <v>2.90184</v>
      </c>
      <c r="O2212" s="74">
        <v>0.38447140000000002</v>
      </c>
      <c r="P2212" s="74">
        <v>0</v>
      </c>
      <c r="Q2212" s="74">
        <v>0.1529536</v>
      </c>
      <c r="R2212" s="74">
        <v>2.2902613020000002</v>
      </c>
      <c r="S2212" s="74">
        <v>0</v>
      </c>
      <c r="T2212" s="74">
        <v>0</v>
      </c>
      <c r="U2212" s="74">
        <v>4.6436259950000003E-2</v>
      </c>
      <c r="V2212" s="74">
        <v>8.2032088999999999</v>
      </c>
      <c r="W2212" s="74">
        <v>1.6084721724861</v>
      </c>
      <c r="X2212" s="74">
        <v>1130.9691055999999</v>
      </c>
      <c r="Y2212" s="74">
        <v>1380</v>
      </c>
      <c r="Z2212" s="74">
        <v>0.50376917350486972</v>
      </c>
      <c r="AA2212" s="74">
        <v>0.49623082649513028</v>
      </c>
      <c r="AB2212" s="74">
        <v>8.0419979052736375E-4</v>
      </c>
      <c r="AC2212" s="74">
        <v>8.0419979052736353E-4</v>
      </c>
      <c r="AD2212" t="s">
        <v>5810</v>
      </c>
    </row>
    <row r="2213" spans="1:30">
      <c r="A2213" s="165" t="s">
        <v>6170</v>
      </c>
      <c r="C2213" s="165" t="s">
        <v>8444</v>
      </c>
      <c r="D2213" s="169" t="s">
        <v>3850</v>
      </c>
      <c r="E2213" s="169" t="s">
        <v>3852</v>
      </c>
      <c r="F2213" s="174">
        <v>-38.692799999999998</v>
      </c>
      <c r="G2213" s="174">
        <v>-71.729399999999998</v>
      </c>
      <c r="H2213" s="74">
        <v>50.370420000000003</v>
      </c>
      <c r="I2213" s="74">
        <v>2.1458599999999999</v>
      </c>
      <c r="J2213" s="74">
        <v>15.662459999999999</v>
      </c>
      <c r="K2213" s="74">
        <v>0.14813380000000001</v>
      </c>
      <c r="L2213" s="74">
        <v>5.5672079999999999</v>
      </c>
      <c r="M2213" s="74">
        <v>9.6298019999999998</v>
      </c>
      <c r="N2213" s="74">
        <v>2.7807379999999999</v>
      </c>
      <c r="O2213" s="74">
        <v>0.78807839999999996</v>
      </c>
      <c r="P2213" s="74">
        <v>0</v>
      </c>
      <c r="Q2213" s="74">
        <v>0.28320119999999999</v>
      </c>
      <c r="R2213" s="74">
        <v>1.8651717240000001</v>
      </c>
      <c r="S2213" s="74">
        <v>0</v>
      </c>
      <c r="T2213" s="74">
        <v>0</v>
      </c>
      <c r="U2213" s="74">
        <v>0.19001770030000001</v>
      </c>
      <c r="V2213" s="74">
        <v>7.6254605</v>
      </c>
      <c r="W2213" s="74">
        <v>1.4951881838145</v>
      </c>
      <c r="X2213" s="74">
        <v>1127.8547132000001</v>
      </c>
      <c r="Y2213" s="74">
        <v>3290</v>
      </c>
      <c r="Z2213" s="74">
        <v>0.1883076372606094</v>
      </c>
      <c r="AA2213" s="74">
        <v>0.8116923627393906</v>
      </c>
      <c r="AB2213" s="74">
        <v>1.5412952933758391E-4</v>
      </c>
      <c r="AC2213" s="74">
        <v>1.541295293375838E-4</v>
      </c>
      <c r="AD2213" t="s">
        <v>5810</v>
      </c>
    </row>
    <row r="2214" spans="1:30">
      <c r="A2214" s="165" t="s">
        <v>6171</v>
      </c>
      <c r="C2214" s="165" t="s">
        <v>8444</v>
      </c>
      <c r="D2214" s="169" t="s">
        <v>3850</v>
      </c>
      <c r="E2214" s="169" t="s">
        <v>3852</v>
      </c>
      <c r="F2214" s="174">
        <v>-38.692799999999998</v>
      </c>
      <c r="G2214" s="174">
        <v>-71.729399999999998</v>
      </c>
      <c r="H2214" s="74">
        <v>50.063200000000002</v>
      </c>
      <c r="I2214" s="74">
        <v>0.83899999999999997</v>
      </c>
      <c r="J2214" s="74">
        <v>18.3246</v>
      </c>
      <c r="K2214" s="74">
        <v>0.161</v>
      </c>
      <c r="L2214" s="74">
        <v>5.3738000000000001</v>
      </c>
      <c r="M2214" s="74">
        <v>9.67</v>
      </c>
      <c r="N2214" s="74">
        <v>3.0476000000000001</v>
      </c>
      <c r="O2214" s="74">
        <v>0.45600000000000002</v>
      </c>
      <c r="P2214" s="74">
        <v>0</v>
      </c>
      <c r="Q2214" s="74">
        <v>0.16139999999999999</v>
      </c>
      <c r="R2214" s="74">
        <v>2.1072042139999998</v>
      </c>
      <c r="S2214" s="74">
        <v>0</v>
      </c>
      <c r="T2214" s="74">
        <v>0</v>
      </c>
      <c r="U2214" s="74">
        <v>0.1047308822</v>
      </c>
      <c r="V2214" s="74">
        <v>8.0260399999999983</v>
      </c>
      <c r="W2214" s="74">
        <v>1.57373317596</v>
      </c>
      <c r="X2214" s="74">
        <v>1128.5219999999999</v>
      </c>
      <c r="Y2214" s="74">
        <v>2300</v>
      </c>
      <c r="Z2214" s="74">
        <v>0.29015038986416658</v>
      </c>
      <c r="AA2214" s="74">
        <v>0.70984961013583336</v>
      </c>
      <c r="AB2214" s="74">
        <v>9.5846883678492987E-5</v>
      </c>
      <c r="AC2214" s="74">
        <v>9.5846883678492905E-5</v>
      </c>
      <c r="AD2214" t="s">
        <v>5810</v>
      </c>
    </row>
    <row r="2215" spans="1:30">
      <c r="A2215" s="165" t="s">
        <v>6172</v>
      </c>
      <c r="C2215" s="165" t="s">
        <v>8444</v>
      </c>
      <c r="D2215" s="169" t="s">
        <v>3850</v>
      </c>
      <c r="E2215" s="169" t="s">
        <v>3852</v>
      </c>
      <c r="F2215" s="174">
        <v>-38.692799999999998</v>
      </c>
      <c r="G2215" s="174">
        <v>-71.729399999999998</v>
      </c>
      <c r="H2215" s="74">
        <v>52.707333329999997</v>
      </c>
      <c r="I2215" s="74">
        <v>0.80333333299999998</v>
      </c>
      <c r="J2215" s="74">
        <v>16.064</v>
      </c>
      <c r="K2215" s="74">
        <v>0.19666666699999999</v>
      </c>
      <c r="L2215" s="74">
        <v>5.3283333329999998</v>
      </c>
      <c r="M2215" s="74">
        <v>8.4183333329999996</v>
      </c>
      <c r="N2215" s="74">
        <v>3.0453333329999999</v>
      </c>
      <c r="O2215" s="74">
        <v>0.56633333299999999</v>
      </c>
      <c r="P2215" s="74">
        <v>0</v>
      </c>
      <c r="Q2215" s="74">
        <v>0.166333333</v>
      </c>
      <c r="R2215" s="74">
        <v>1.9806052249999999</v>
      </c>
      <c r="S2215" s="74">
        <v>0</v>
      </c>
      <c r="T2215" s="74">
        <v>0</v>
      </c>
      <c r="U2215" s="74">
        <v>8.2209013880000001E-2</v>
      </c>
      <c r="V2215" s="74">
        <v>8.3195166669499994</v>
      </c>
      <c r="W2215" s="74">
        <v>1.631277614705555</v>
      </c>
      <c r="X2215" s="74">
        <v>1107.7443333277999</v>
      </c>
      <c r="Y2215" s="74">
        <v>1780</v>
      </c>
      <c r="Z2215" s="74">
        <v>0.3101242249194498</v>
      </c>
      <c r="AA2215" s="74">
        <v>0.6898757750805502</v>
      </c>
      <c r="AB2215" s="74">
        <v>5.110612890430389E-4</v>
      </c>
      <c r="AC2215" s="74">
        <v>5.110612890430389E-4</v>
      </c>
      <c r="AD2215" t="s">
        <v>5810</v>
      </c>
    </row>
    <row r="2216" spans="1:30">
      <c r="A2216" s="165" t="s">
        <v>6173</v>
      </c>
      <c r="C2216" s="165" t="s">
        <v>8444</v>
      </c>
      <c r="D2216" s="169" t="s">
        <v>3850</v>
      </c>
      <c r="E2216" s="169" t="s">
        <v>3852</v>
      </c>
      <c r="F2216" s="174">
        <v>-38.692799999999998</v>
      </c>
      <c r="G2216" s="174">
        <v>-71.729399999999998</v>
      </c>
      <c r="H2216" s="74">
        <v>50.771250000000002</v>
      </c>
      <c r="I2216" s="74">
        <v>1.0287500000000001</v>
      </c>
      <c r="J2216" s="74">
        <v>16.812000000000001</v>
      </c>
      <c r="K2216" s="74">
        <v>0.1845</v>
      </c>
      <c r="L2216" s="74">
        <v>5.7640000000000002</v>
      </c>
      <c r="M2216" s="74">
        <v>9.1942500000000003</v>
      </c>
      <c r="N2216" s="74">
        <v>2.9024999999999999</v>
      </c>
      <c r="O2216" s="74">
        <v>0.56599999999999995</v>
      </c>
      <c r="P2216" s="74">
        <v>0</v>
      </c>
      <c r="Q2216" s="74">
        <v>0.17799999999999999</v>
      </c>
      <c r="R2216" s="74">
        <v>2.1350301909999998</v>
      </c>
      <c r="S2216" s="74">
        <v>0</v>
      </c>
      <c r="T2216" s="74">
        <v>0</v>
      </c>
      <c r="U2216" s="74">
        <v>4.5062191940000003E-2</v>
      </c>
      <c r="V2216" s="74">
        <v>7.8699374999999989</v>
      </c>
      <c r="W2216" s="74">
        <v>1.5431248456875</v>
      </c>
      <c r="X2216" s="74">
        <v>1120.62455</v>
      </c>
      <c r="Y2216" s="74">
        <v>1260</v>
      </c>
      <c r="Z2216" s="74">
        <v>0.47434475436551199</v>
      </c>
      <c r="AA2216" s="74">
        <v>0.52565524563448796</v>
      </c>
      <c r="AB2216" s="74">
        <v>5.6188812669850853E-4</v>
      </c>
      <c r="AC2216" s="74">
        <v>5.6188812669850853E-4</v>
      </c>
      <c r="AD2216" t="s">
        <v>5810</v>
      </c>
    </row>
    <row r="2217" spans="1:30">
      <c r="A2217" s="165" t="s">
        <v>6174</v>
      </c>
      <c r="C2217" s="165" t="s">
        <v>8444</v>
      </c>
      <c r="D2217" s="169" t="s">
        <v>8440</v>
      </c>
      <c r="E2217" s="169" t="s">
        <v>2966</v>
      </c>
      <c r="F2217" s="174">
        <v>12.5067</v>
      </c>
      <c r="G2217" s="174">
        <v>-86.702799999999996</v>
      </c>
      <c r="H2217" s="74">
        <v>44.481279999999998</v>
      </c>
      <c r="I2217" s="74">
        <v>0.64929499999999996</v>
      </c>
      <c r="J2217" s="74">
        <v>16.781075000000001</v>
      </c>
      <c r="K2217" s="74">
        <v>0.15546499999999999</v>
      </c>
      <c r="L2217" s="74">
        <v>5.6973349999999998</v>
      </c>
      <c r="M2217" s="74">
        <v>12.043965</v>
      </c>
      <c r="N2217" s="74">
        <v>1.7375499999999999</v>
      </c>
      <c r="O2217" s="74">
        <v>0.31092999999999998</v>
      </c>
      <c r="P2217" s="74">
        <v>0</v>
      </c>
      <c r="Q2217" s="74">
        <v>6.4015000000000002E-2</v>
      </c>
      <c r="R2217" s="74">
        <v>3.82</v>
      </c>
      <c r="S2217" s="74">
        <v>0</v>
      </c>
      <c r="T2217" s="74">
        <v>0</v>
      </c>
      <c r="U2217" s="74">
        <v>9.0200000000000002E-2</v>
      </c>
      <c r="V2217" s="74">
        <v>8.0997264999999992</v>
      </c>
      <c r="W2217" s="74">
        <v>1.5881815078485</v>
      </c>
      <c r="X2217" s="74">
        <v>1167.929819</v>
      </c>
      <c r="Y2217" s="74">
        <v>2790</v>
      </c>
      <c r="Z2217" s="74">
        <v>0.62085168961995552</v>
      </c>
      <c r="AA2217" s="74">
        <v>0.37914831038004437</v>
      </c>
      <c r="AB2217" s="74">
        <v>6.9398080815641101E-4</v>
      </c>
      <c r="AC2217" s="74">
        <v>6.9398080815641079E-4</v>
      </c>
      <c r="AD2217" t="s">
        <v>5810</v>
      </c>
    </row>
    <row r="2218" spans="1:30">
      <c r="A2218" s="165" t="s">
        <v>6175</v>
      </c>
      <c r="C2218" s="165" t="s">
        <v>8444</v>
      </c>
      <c r="D2218" s="169" t="s">
        <v>8440</v>
      </c>
      <c r="E2218" s="169" t="s">
        <v>2966</v>
      </c>
      <c r="F2218" s="174">
        <v>12.5067</v>
      </c>
      <c r="G2218" s="174">
        <v>-86.702799999999996</v>
      </c>
      <c r="H2218" s="74">
        <v>47.812764999999999</v>
      </c>
      <c r="I2218" s="74">
        <v>0.86932299999999996</v>
      </c>
      <c r="J2218" s="74">
        <v>15.657367000000001</v>
      </c>
      <c r="K2218" s="74">
        <v>0.19106000000000001</v>
      </c>
      <c r="L2218" s="74">
        <v>5.7986709999999997</v>
      </c>
      <c r="M2218" s="74">
        <v>10.642042</v>
      </c>
      <c r="N2218" s="74">
        <v>2.3309319999999998</v>
      </c>
      <c r="O2218" s="74">
        <v>0.44899099999999997</v>
      </c>
      <c r="P2218" s="74">
        <v>0</v>
      </c>
      <c r="Q2218" s="74">
        <v>1.9106000000000001E-2</v>
      </c>
      <c r="R2218" s="74">
        <v>4.2300000000000004</v>
      </c>
      <c r="S2218" s="74">
        <v>0</v>
      </c>
      <c r="T2218" s="74">
        <v>0</v>
      </c>
      <c r="U2218" s="74">
        <v>3.1099999999999999E-2</v>
      </c>
      <c r="V2218" s="74">
        <v>9.9876614999999997</v>
      </c>
      <c r="W2218" s="74">
        <v>1.9583648041635</v>
      </c>
      <c r="X2218" s="74">
        <v>1144.6578972</v>
      </c>
      <c r="Y2218" s="74">
        <v>2060</v>
      </c>
      <c r="Z2218" s="74">
        <v>0.8449536454558455</v>
      </c>
      <c r="AA2218" s="74">
        <v>0.15504635454415441</v>
      </c>
      <c r="AB2218" s="74">
        <v>2.0758476394072231E-4</v>
      </c>
      <c r="AC2218" s="74">
        <v>2.075847639407222E-4</v>
      </c>
      <c r="AD2218" t="s">
        <v>5810</v>
      </c>
    </row>
    <row r="2219" spans="1:30">
      <c r="A2219" s="165" t="s">
        <v>6176</v>
      </c>
      <c r="C2219" s="165" t="s">
        <v>8444</v>
      </c>
      <c r="D2219" s="169" t="s">
        <v>8440</v>
      </c>
      <c r="E2219" s="169" t="s">
        <v>2966</v>
      </c>
      <c r="F2219" s="174">
        <v>12.5067</v>
      </c>
      <c r="G2219" s="174">
        <v>-86.702799999999996</v>
      </c>
      <c r="H2219" s="74">
        <v>49.234814999999998</v>
      </c>
      <c r="I2219" s="74">
        <v>1.0101869999999999</v>
      </c>
      <c r="J2219" s="74">
        <v>15.568209</v>
      </c>
      <c r="K2219" s="74">
        <v>0.19826099999999999</v>
      </c>
      <c r="L2219" s="74">
        <v>5.183109</v>
      </c>
      <c r="M2219" s="74">
        <v>9.2521799999999992</v>
      </c>
      <c r="N2219" s="74">
        <v>2.5207470000000001</v>
      </c>
      <c r="O2219" s="74">
        <v>0.51925500000000002</v>
      </c>
      <c r="P2219" s="74">
        <v>0</v>
      </c>
      <c r="Q2219" s="74">
        <v>0.103851</v>
      </c>
      <c r="R2219" s="74">
        <v>3.75</v>
      </c>
      <c r="S2219" s="74">
        <v>0</v>
      </c>
      <c r="T2219" s="74">
        <v>0</v>
      </c>
      <c r="U2219" s="74">
        <v>3.4200000000000001E-2</v>
      </c>
      <c r="V2219" s="74">
        <v>9.2045029500000002</v>
      </c>
      <c r="W2219" s="74">
        <v>1.80480431951955</v>
      </c>
      <c r="X2219" s="74">
        <v>1121.586188</v>
      </c>
      <c r="Y2219" s="74">
        <v>1800</v>
      </c>
      <c r="Z2219" s="74">
        <v>0.78237116373004389</v>
      </c>
      <c r="AA2219" s="74">
        <v>0.21762883626995611</v>
      </c>
      <c r="AB2219" s="74">
        <v>1.1914458155960349E-3</v>
      </c>
      <c r="AC2219" s="74">
        <v>1.191445815596034E-3</v>
      </c>
      <c r="AD2219" t="s">
        <v>5810</v>
      </c>
    </row>
    <row r="2220" spans="1:30">
      <c r="A2220" s="165" t="s">
        <v>6177</v>
      </c>
      <c r="C2220" s="165" t="s">
        <v>8444</v>
      </c>
      <c r="D2220" s="169" t="s">
        <v>8440</v>
      </c>
      <c r="E2220" s="169" t="s">
        <v>2966</v>
      </c>
      <c r="F2220" s="174">
        <v>12.5067</v>
      </c>
      <c r="G2220" s="174">
        <v>-86.702799999999996</v>
      </c>
      <c r="H2220" s="74">
        <v>45.728555</v>
      </c>
      <c r="I2220" s="74">
        <v>0.67485499999999998</v>
      </c>
      <c r="J2220" s="74">
        <v>17.669795000000001</v>
      </c>
      <c r="K2220" s="74">
        <v>0.14257500000000001</v>
      </c>
      <c r="L2220" s="74">
        <v>6.6154799999999998</v>
      </c>
      <c r="M2220" s="74">
        <v>12.308975</v>
      </c>
      <c r="N2220" s="74">
        <v>2.0055550000000002</v>
      </c>
      <c r="O2220" s="74">
        <v>0.18059500000000001</v>
      </c>
      <c r="P2220" s="74">
        <v>0</v>
      </c>
      <c r="Q2220" s="74">
        <v>8.5544999999999996E-2</v>
      </c>
      <c r="R2220" s="74">
        <v>4.2300000000000004</v>
      </c>
      <c r="S2220" s="74">
        <v>0</v>
      </c>
      <c r="T2220" s="74">
        <v>0</v>
      </c>
      <c r="U2220" s="74">
        <v>6.5100000000000005E-2</v>
      </c>
      <c r="V2220" s="74">
        <v>8.1923595000000002</v>
      </c>
      <c r="W2220" s="74">
        <v>1.6063448393655</v>
      </c>
      <c r="X2220" s="74">
        <v>1172.3289850000001</v>
      </c>
      <c r="Y2220" s="74">
        <v>2630</v>
      </c>
      <c r="Z2220" s="74">
        <v>0.73624758382978528</v>
      </c>
      <c r="AA2220" s="74">
        <v>0.26375241617021472</v>
      </c>
      <c r="AB2220" s="74">
        <v>1.1692254049250981E-3</v>
      </c>
      <c r="AC2220" s="74">
        <v>1.169225404925099E-3</v>
      </c>
      <c r="AD2220" t="s">
        <v>5810</v>
      </c>
    </row>
    <row r="2221" spans="1:30">
      <c r="A2221" s="165" t="s">
        <v>6178</v>
      </c>
      <c r="C2221" s="165" t="s">
        <v>8444</v>
      </c>
      <c r="D2221" s="169" t="s">
        <v>8440</v>
      </c>
      <c r="E2221" s="169" t="s">
        <v>3803</v>
      </c>
      <c r="F2221" s="174">
        <v>14.4733</v>
      </c>
      <c r="G2221" s="174">
        <v>-90.880799999999994</v>
      </c>
      <c r="H2221" s="74">
        <v>51.14</v>
      </c>
      <c r="I2221" s="74">
        <v>0.79</v>
      </c>
      <c r="J2221" s="74">
        <v>18.920000000000002</v>
      </c>
      <c r="K2221" s="74">
        <v>0.26</v>
      </c>
      <c r="L2221" s="74">
        <v>4.8</v>
      </c>
      <c r="M2221" s="74">
        <v>9.82</v>
      </c>
      <c r="N2221" s="74">
        <v>3.46</v>
      </c>
      <c r="O2221" s="74">
        <v>0.62</v>
      </c>
      <c r="P2221" s="74">
        <v>0</v>
      </c>
      <c r="Q2221" s="74">
        <v>0.22</v>
      </c>
      <c r="R2221" s="74">
        <v>3.9</v>
      </c>
      <c r="S2221" s="74">
        <v>0</v>
      </c>
      <c r="T2221" s="74">
        <v>0</v>
      </c>
      <c r="U2221" s="74">
        <v>7.6200000000000004E-2</v>
      </c>
      <c r="V2221" s="74">
        <v>8.4660000000000011</v>
      </c>
      <c r="W2221" s="74">
        <v>1.659999834</v>
      </c>
      <c r="X2221" s="74">
        <v>1131.0119999999999</v>
      </c>
      <c r="Y2221" s="74">
        <v>2490</v>
      </c>
      <c r="Z2221" s="74">
        <v>0.63870919966605666</v>
      </c>
      <c r="AA2221" s="74">
        <v>0.36129080033394328</v>
      </c>
      <c r="AB2221" s="74">
        <v>2.5249441098140621E-4</v>
      </c>
      <c r="AC2221" s="74">
        <v>2.5249441098140621E-4</v>
      </c>
      <c r="AD2221" t="s">
        <v>5810</v>
      </c>
    </row>
    <row r="2222" spans="1:30">
      <c r="A2222" s="165" t="s">
        <v>6179</v>
      </c>
      <c r="C2222" s="165" t="s">
        <v>8444</v>
      </c>
      <c r="D2222" s="169" t="s">
        <v>8440</v>
      </c>
      <c r="E2222" s="169" t="s">
        <v>3803</v>
      </c>
      <c r="F2222" s="174">
        <v>14.4733</v>
      </c>
      <c r="G2222" s="174">
        <v>-90.880799999999994</v>
      </c>
      <c r="H2222" s="74">
        <v>58.11</v>
      </c>
      <c r="I2222" s="74">
        <v>0.89</v>
      </c>
      <c r="J2222" s="74">
        <v>16.559999999999999</v>
      </c>
      <c r="K2222" s="74">
        <v>0.15</v>
      </c>
      <c r="L2222" s="74">
        <v>4.17</v>
      </c>
      <c r="M2222" s="74">
        <v>6.15</v>
      </c>
      <c r="N2222" s="74">
        <v>4.45</v>
      </c>
      <c r="O2222" s="74">
        <v>1.1299999999999999</v>
      </c>
      <c r="P2222" s="74">
        <v>0</v>
      </c>
      <c r="Q2222" s="74">
        <v>0.26</v>
      </c>
      <c r="R2222" s="74">
        <v>4</v>
      </c>
      <c r="S2222" s="74">
        <v>0</v>
      </c>
      <c r="T2222" s="74">
        <v>0</v>
      </c>
      <c r="U2222" s="74">
        <v>1.5900000000000001E-2</v>
      </c>
      <c r="V2222" s="74">
        <v>6.9105000000000008</v>
      </c>
      <c r="W2222" s="74">
        <v>1.3549998645000001</v>
      </c>
      <c r="X2222" s="74">
        <v>1070.0899999999999</v>
      </c>
      <c r="Y2222" s="74">
        <v>1470</v>
      </c>
      <c r="Z2222" s="74">
        <v>0.8670873897050303</v>
      </c>
      <c r="AA2222" s="74">
        <v>0.1329126102949697</v>
      </c>
      <c r="AB2222" s="74">
        <v>1.579910549406247E-3</v>
      </c>
      <c r="AC2222" s="74">
        <v>1.579910549406245E-3</v>
      </c>
      <c r="AD2222" t="s">
        <v>5810</v>
      </c>
    </row>
    <row r="2223" spans="1:30">
      <c r="A2223" s="165" t="s">
        <v>6180</v>
      </c>
      <c r="C2223" s="165" t="s">
        <v>8444</v>
      </c>
      <c r="D2223" s="169" t="s">
        <v>8440</v>
      </c>
      <c r="E2223" s="169" t="s">
        <v>3803</v>
      </c>
      <c r="F2223" s="174">
        <v>14.4733</v>
      </c>
      <c r="G2223" s="174">
        <v>-90.880799999999994</v>
      </c>
      <c r="H2223" s="74">
        <v>50.35</v>
      </c>
      <c r="I2223" s="74">
        <v>1.1299999999999999</v>
      </c>
      <c r="J2223" s="74">
        <v>20.29</v>
      </c>
      <c r="K2223" s="74">
        <v>0.19</v>
      </c>
      <c r="L2223" s="74">
        <v>4.38</v>
      </c>
      <c r="M2223" s="74">
        <v>10.39</v>
      </c>
      <c r="N2223" s="74">
        <v>3.72</v>
      </c>
      <c r="O2223" s="74">
        <v>0.63</v>
      </c>
      <c r="P2223" s="74">
        <v>0</v>
      </c>
      <c r="Q2223" s="74">
        <v>0.12</v>
      </c>
      <c r="R2223" s="74">
        <v>4.2</v>
      </c>
      <c r="S2223" s="74">
        <v>0</v>
      </c>
      <c r="T2223" s="74">
        <v>0</v>
      </c>
      <c r="U2223" s="74">
        <v>6.0900000000000003E-2</v>
      </c>
      <c r="V2223" s="74">
        <v>7.48</v>
      </c>
      <c r="W2223" s="74">
        <v>1.46666652</v>
      </c>
      <c r="X2223" s="74">
        <v>1140.4739999999999</v>
      </c>
      <c r="Y2223" s="74">
        <v>2420</v>
      </c>
      <c r="Z2223" s="74">
        <v>0.71506570538257652</v>
      </c>
      <c r="AA2223" s="74">
        <v>0.28493429461742348</v>
      </c>
      <c r="AB2223" s="74">
        <v>8.3027736468926645E-4</v>
      </c>
      <c r="AC2223" s="74">
        <v>8.302773646892671E-4</v>
      </c>
      <c r="AD2223" t="s">
        <v>5810</v>
      </c>
    </row>
    <row r="2224" spans="1:30">
      <c r="A2224" s="165" t="s">
        <v>6181</v>
      </c>
      <c r="C2224" s="165" t="s">
        <v>8444</v>
      </c>
      <c r="D2224" s="169" t="s">
        <v>8440</v>
      </c>
      <c r="E2224" s="169" t="s">
        <v>3803</v>
      </c>
      <c r="F2224" s="174">
        <v>14.4733</v>
      </c>
      <c r="G2224" s="174">
        <v>-90.880799999999994</v>
      </c>
      <c r="H2224" s="74">
        <v>50.85</v>
      </c>
      <c r="I2224" s="74">
        <v>0.86</v>
      </c>
      <c r="J2224" s="74">
        <v>19.37</v>
      </c>
      <c r="K2224" s="74">
        <v>0.27</v>
      </c>
      <c r="L2224" s="74">
        <v>4.3499999999999996</v>
      </c>
      <c r="M2224" s="74">
        <v>10.26</v>
      </c>
      <c r="N2224" s="74">
        <v>3.43</v>
      </c>
      <c r="O2224" s="74">
        <v>0.62</v>
      </c>
      <c r="P2224" s="74">
        <v>0</v>
      </c>
      <c r="Q2224" s="74">
        <v>0.12</v>
      </c>
      <c r="R2224" s="74">
        <v>3.6</v>
      </c>
      <c r="S2224" s="74">
        <v>0</v>
      </c>
      <c r="T2224" s="74">
        <v>0</v>
      </c>
      <c r="U2224" s="74">
        <v>0.1249</v>
      </c>
      <c r="V2224" s="74">
        <v>8.3895</v>
      </c>
      <c r="W2224" s="74">
        <v>1.6449998355</v>
      </c>
      <c r="X2224" s="74">
        <v>1138.316</v>
      </c>
      <c r="Y2224" s="74">
        <v>3080</v>
      </c>
      <c r="Z2224" s="74">
        <v>0.49971172338684122</v>
      </c>
      <c r="AA2224" s="74">
        <v>0.50028827661315878</v>
      </c>
      <c r="AB2224" s="74">
        <v>3.5094857375565059E-4</v>
      </c>
      <c r="AC2224" s="74">
        <v>3.5094857375565059E-4</v>
      </c>
      <c r="AD2224" t="s">
        <v>5810</v>
      </c>
    </row>
    <row r="2225" spans="1:30">
      <c r="A2225" s="165" t="s">
        <v>6182</v>
      </c>
      <c r="C2225" s="165" t="s">
        <v>8444</v>
      </c>
      <c r="D2225" s="169" t="s">
        <v>8440</v>
      </c>
      <c r="E2225" s="169" t="s">
        <v>2966</v>
      </c>
      <c r="F2225" s="174">
        <v>12.5067</v>
      </c>
      <c r="G2225" s="174">
        <v>-86.702799999999996</v>
      </c>
      <c r="H2225" s="74">
        <v>47.96</v>
      </c>
      <c r="I2225" s="74">
        <v>0.78</v>
      </c>
      <c r="J2225" s="74">
        <v>18.77</v>
      </c>
      <c r="K2225" s="74">
        <v>0.15</v>
      </c>
      <c r="L2225" s="74">
        <v>6.86</v>
      </c>
      <c r="M2225" s="74">
        <v>12.23</v>
      </c>
      <c r="N2225" s="74">
        <v>1.95</v>
      </c>
      <c r="O2225" s="74">
        <v>0.21</v>
      </c>
      <c r="P2225" s="74">
        <v>0</v>
      </c>
      <c r="Q2225" s="74">
        <v>0.17</v>
      </c>
      <c r="R2225" s="74">
        <v>4.5</v>
      </c>
      <c r="S2225" s="74">
        <v>0</v>
      </c>
      <c r="T2225" s="74">
        <v>0</v>
      </c>
      <c r="U2225" s="74">
        <v>4.7899999999999998E-2</v>
      </c>
      <c r="V2225" s="74">
        <v>9.282</v>
      </c>
      <c r="W2225" s="74">
        <v>1.8199998180000001</v>
      </c>
      <c r="X2225" s="74">
        <v>1171.018</v>
      </c>
      <c r="Y2225" s="74">
        <v>2600</v>
      </c>
      <c r="Z2225" s="74">
        <v>0.81070913762217633</v>
      </c>
      <c r="AA2225" s="74">
        <v>0.18929086237782369</v>
      </c>
      <c r="AB2225" s="74">
        <v>7.3358129385615476E-4</v>
      </c>
      <c r="AC2225" s="74">
        <v>7.3358129385615476E-4</v>
      </c>
      <c r="AD2225" t="s">
        <v>5810</v>
      </c>
    </row>
    <row r="2226" spans="1:30">
      <c r="A2226" s="165" t="s">
        <v>6183</v>
      </c>
      <c r="C2226" s="165" t="s">
        <v>8444</v>
      </c>
      <c r="D2226" s="169" t="s">
        <v>8440</v>
      </c>
      <c r="E2226" s="169" t="s">
        <v>2966</v>
      </c>
      <c r="F2226" s="174">
        <v>12.5067</v>
      </c>
      <c r="G2226" s="174">
        <v>-86.702799999999996</v>
      </c>
      <c r="H2226" s="74">
        <v>49.64</v>
      </c>
      <c r="I2226" s="74">
        <v>0.71</v>
      </c>
      <c r="J2226" s="74">
        <v>18.05</v>
      </c>
      <c r="K2226" s="74">
        <v>0.19</v>
      </c>
      <c r="L2226" s="74">
        <v>6.43</v>
      </c>
      <c r="M2226" s="74">
        <v>12.09</v>
      </c>
      <c r="N2226" s="74">
        <v>1.99</v>
      </c>
      <c r="O2226" s="74">
        <v>0.2</v>
      </c>
      <c r="P2226" s="74">
        <v>0</v>
      </c>
      <c r="Q2226" s="74">
        <v>0.17</v>
      </c>
      <c r="R2226" s="74">
        <v>5.0999999999999996</v>
      </c>
      <c r="S2226" s="74">
        <v>0</v>
      </c>
      <c r="T2226" s="74">
        <v>0</v>
      </c>
      <c r="U2226" s="74">
        <v>0.1113</v>
      </c>
      <c r="V2226" s="74">
        <v>8.9589999999999996</v>
      </c>
      <c r="W2226" s="74">
        <v>1.7566664910000001</v>
      </c>
      <c r="X2226" s="74">
        <v>1168.694</v>
      </c>
      <c r="Y2226" s="74">
        <v>3740</v>
      </c>
      <c r="Z2226" s="74">
        <v>0.71929031741948191</v>
      </c>
      <c r="AA2226" s="74">
        <v>0.28070968258051809</v>
      </c>
      <c r="AB2226" s="74">
        <v>1.263244597418276E-3</v>
      </c>
      <c r="AC2226" s="74">
        <v>1.2632445974182769E-3</v>
      </c>
      <c r="AD2226" t="s">
        <v>5810</v>
      </c>
    </row>
    <row r="2227" spans="1:30">
      <c r="A2227" s="165" t="s">
        <v>6184</v>
      </c>
      <c r="C2227" s="165" t="s">
        <v>8444</v>
      </c>
      <c r="D2227" s="169" t="s">
        <v>8440</v>
      </c>
      <c r="E2227" s="169" t="s">
        <v>2966</v>
      </c>
      <c r="F2227" s="174">
        <v>12.5067</v>
      </c>
      <c r="G2227" s="174">
        <v>-86.702799999999996</v>
      </c>
      <c r="H2227" s="74">
        <v>50.86</v>
      </c>
      <c r="I2227" s="74">
        <v>0.77</v>
      </c>
      <c r="J2227" s="74">
        <v>18.329999999999998</v>
      </c>
      <c r="K2227" s="74">
        <v>0</v>
      </c>
      <c r="L2227" s="74">
        <v>5.66</v>
      </c>
      <c r="M2227" s="74">
        <v>12.17</v>
      </c>
      <c r="N2227" s="74">
        <v>2.1</v>
      </c>
      <c r="O2227" s="74">
        <v>0.37</v>
      </c>
      <c r="P2227" s="74">
        <v>0</v>
      </c>
      <c r="Q2227" s="74">
        <v>0.15</v>
      </c>
      <c r="R2227" s="74">
        <v>5.2</v>
      </c>
      <c r="S2227" s="74">
        <v>0</v>
      </c>
      <c r="T2227" s="74">
        <v>0</v>
      </c>
      <c r="U2227" s="74">
        <v>4.3700000000000003E-2</v>
      </c>
      <c r="V2227" s="74">
        <v>8.1430000000000007</v>
      </c>
      <c r="W2227" s="74">
        <v>1.5966665069999999</v>
      </c>
      <c r="X2227" s="74">
        <v>1170.0219999999999</v>
      </c>
      <c r="Y2227" s="74">
        <v>2860</v>
      </c>
      <c r="Z2227" s="74">
        <v>0.84842296429954978</v>
      </c>
      <c r="AA2227" s="74">
        <v>0.15157703570045031</v>
      </c>
      <c r="AB2227" s="74">
        <v>2.5903041870910178E-4</v>
      </c>
      <c r="AC2227" s="74">
        <v>2.5903041870910172E-4</v>
      </c>
      <c r="AD2227" t="s">
        <v>5810</v>
      </c>
    </row>
    <row r="2228" spans="1:30">
      <c r="A2228" s="165" t="s">
        <v>6185</v>
      </c>
      <c r="C2228" s="165" t="s">
        <v>8444</v>
      </c>
      <c r="D2228" s="169" t="s">
        <v>8440</v>
      </c>
      <c r="E2228" s="169" t="s">
        <v>2966</v>
      </c>
      <c r="F2228" s="174">
        <v>12.5067</v>
      </c>
      <c r="G2228" s="174">
        <v>-86.702799999999996</v>
      </c>
      <c r="H2228" s="74">
        <v>49.63</v>
      </c>
      <c r="I2228" s="74">
        <v>0.72</v>
      </c>
      <c r="J2228" s="74">
        <v>18.489999999999998</v>
      </c>
      <c r="K2228" s="74">
        <v>0.15</v>
      </c>
      <c r="L2228" s="74">
        <v>6.65</v>
      </c>
      <c r="M2228" s="74">
        <v>11.85</v>
      </c>
      <c r="N2228" s="74">
        <v>1.93</v>
      </c>
      <c r="O2228" s="74">
        <v>0.25</v>
      </c>
      <c r="P2228" s="74">
        <v>0</v>
      </c>
      <c r="Q2228" s="74">
        <v>0</v>
      </c>
      <c r="R2228" s="74">
        <v>4.7</v>
      </c>
      <c r="S2228" s="74">
        <v>0</v>
      </c>
      <c r="T2228" s="74">
        <v>0</v>
      </c>
      <c r="U2228" s="74">
        <v>8.0600000000000005E-2</v>
      </c>
      <c r="V2228" s="74">
        <v>8.7805</v>
      </c>
      <c r="W2228" s="74">
        <v>1.7216664945</v>
      </c>
      <c r="X2228" s="74">
        <v>1164.71</v>
      </c>
      <c r="Y2228" s="74">
        <v>3140</v>
      </c>
      <c r="Z2228" s="74">
        <v>0.73554614363579407</v>
      </c>
      <c r="AA2228" s="74">
        <v>0.26445385636420587</v>
      </c>
      <c r="AB2228" s="74">
        <v>4.587220747724731E-4</v>
      </c>
      <c r="AC2228" s="74">
        <v>4.5872207477247299E-4</v>
      </c>
      <c r="AD2228" t="s">
        <v>5810</v>
      </c>
    </row>
    <row r="2229" spans="1:30">
      <c r="A2229" s="165" t="s">
        <v>6186</v>
      </c>
      <c r="C2229" s="165" t="s">
        <v>8444</v>
      </c>
      <c r="D2229" s="169" t="s">
        <v>8440</v>
      </c>
      <c r="E2229" s="169" t="s">
        <v>2966</v>
      </c>
      <c r="F2229" s="174">
        <v>12.5067</v>
      </c>
      <c r="G2229" s="174">
        <v>-86.702799999999996</v>
      </c>
      <c r="H2229" s="74">
        <v>49.61</v>
      </c>
      <c r="I2229" s="74">
        <v>0.8</v>
      </c>
      <c r="J2229" s="74">
        <v>19.07</v>
      </c>
      <c r="K2229" s="74">
        <v>0</v>
      </c>
      <c r="L2229" s="74">
        <v>5.05</v>
      </c>
      <c r="M2229" s="74">
        <v>13.17</v>
      </c>
      <c r="N2229" s="74">
        <v>2.27</v>
      </c>
      <c r="O2229" s="74">
        <v>0.25</v>
      </c>
      <c r="P2229" s="74">
        <v>0</v>
      </c>
      <c r="Q2229" s="74">
        <v>0.1</v>
      </c>
      <c r="R2229" s="74">
        <v>5.0999999999999996</v>
      </c>
      <c r="S2229" s="74">
        <v>0</v>
      </c>
      <c r="T2229" s="74">
        <v>0</v>
      </c>
      <c r="U2229" s="74">
        <v>0.1053</v>
      </c>
      <c r="V2229" s="74">
        <v>8.2279999999999998</v>
      </c>
      <c r="W2229" s="74">
        <v>1.6133331719999999</v>
      </c>
      <c r="X2229" s="74">
        <v>1186.6220000000001</v>
      </c>
      <c r="Y2229" s="74">
        <v>3650</v>
      </c>
      <c r="Z2229" s="74">
        <v>0.71780336308877746</v>
      </c>
      <c r="AA2229" s="74">
        <v>0.28219663691122249</v>
      </c>
      <c r="AB2229" s="74">
        <v>5.1091838420554473E-4</v>
      </c>
      <c r="AC2229" s="74">
        <v>5.1091838420554462E-4</v>
      </c>
      <c r="AD2229" t="s">
        <v>5810</v>
      </c>
    </row>
    <row r="2230" spans="1:30">
      <c r="A2230" s="165" t="s">
        <v>6187</v>
      </c>
      <c r="C2230" s="165" t="s">
        <v>8444</v>
      </c>
      <c r="D2230" s="169" t="s">
        <v>8440</v>
      </c>
      <c r="E2230" s="169" t="s">
        <v>2966</v>
      </c>
      <c r="F2230" s="174">
        <v>12.5067</v>
      </c>
      <c r="G2230" s="174">
        <v>-86.702799999999996</v>
      </c>
      <c r="H2230" s="74">
        <v>50.61</v>
      </c>
      <c r="I2230" s="74">
        <v>0.85</v>
      </c>
      <c r="J2230" s="74">
        <v>18.309999999999999</v>
      </c>
      <c r="K2230" s="74">
        <v>0.15</v>
      </c>
      <c r="L2230" s="74">
        <v>5.53</v>
      </c>
      <c r="M2230" s="74">
        <v>12.89</v>
      </c>
      <c r="N2230" s="74">
        <v>2.23</v>
      </c>
      <c r="O2230" s="74">
        <v>0.3</v>
      </c>
      <c r="P2230" s="74">
        <v>0</v>
      </c>
      <c r="Q2230" s="74">
        <v>0.12</v>
      </c>
      <c r="R2230" s="74">
        <v>6</v>
      </c>
      <c r="S2230" s="74">
        <v>0</v>
      </c>
      <c r="T2230" s="74">
        <v>0</v>
      </c>
      <c r="U2230" s="74">
        <v>0.1024</v>
      </c>
      <c r="V2230" s="74">
        <v>7.6669999999999998</v>
      </c>
      <c r="W2230" s="74">
        <v>1.5033331830000001</v>
      </c>
      <c r="X2230" s="74">
        <v>1181.9739999999999</v>
      </c>
      <c r="Y2230" s="74">
        <v>4070</v>
      </c>
      <c r="Z2230" s="74">
        <v>0.79081455004843337</v>
      </c>
      <c r="AA2230" s="74">
        <v>0.2091854499515666</v>
      </c>
      <c r="AB2230" s="74">
        <v>7.9412068732762292E-4</v>
      </c>
      <c r="AC2230" s="74">
        <v>7.9412068732762325E-4</v>
      </c>
      <c r="AD2230" t="s">
        <v>5810</v>
      </c>
    </row>
    <row r="2231" spans="1:30">
      <c r="A2231" s="165" t="s">
        <v>6188</v>
      </c>
      <c r="C2231" s="165" t="s">
        <v>8444</v>
      </c>
      <c r="D2231" s="169" t="s">
        <v>8440</v>
      </c>
      <c r="E2231" s="169" t="s">
        <v>2966</v>
      </c>
      <c r="F2231" s="174">
        <v>12.5067</v>
      </c>
      <c r="G2231" s="174">
        <v>-86.702799999999996</v>
      </c>
      <c r="H2231" s="74">
        <v>49.77</v>
      </c>
      <c r="I2231" s="74">
        <v>0.81</v>
      </c>
      <c r="J2231" s="74">
        <v>18.55</v>
      </c>
      <c r="K2231" s="74">
        <v>0</v>
      </c>
      <c r="L2231" s="74">
        <v>5.42</v>
      </c>
      <c r="M2231" s="74">
        <v>13.19</v>
      </c>
      <c r="N2231" s="74">
        <v>1.95</v>
      </c>
      <c r="O2231" s="74">
        <v>0.25</v>
      </c>
      <c r="P2231" s="74">
        <v>0</v>
      </c>
      <c r="Q2231" s="74">
        <v>0</v>
      </c>
      <c r="R2231" s="74">
        <v>5.4</v>
      </c>
      <c r="S2231" s="74">
        <v>0</v>
      </c>
      <c r="T2231" s="74">
        <v>0</v>
      </c>
      <c r="U2231" s="74">
        <v>9.7500000000000003E-2</v>
      </c>
      <c r="V2231" s="74">
        <v>8.5594999999999999</v>
      </c>
      <c r="W2231" s="74">
        <v>1.6783331655</v>
      </c>
      <c r="X2231" s="74">
        <v>1186.954</v>
      </c>
      <c r="Y2231" s="74">
        <v>3760</v>
      </c>
      <c r="Z2231" s="74">
        <v>0.76002010271626319</v>
      </c>
      <c r="AA2231" s="74">
        <v>0.23997989728373681</v>
      </c>
      <c r="AB2231" s="74">
        <v>4.3025856982584801E-4</v>
      </c>
      <c r="AC2231" s="74">
        <v>4.3025856982584779E-4</v>
      </c>
      <c r="AD2231" t="s">
        <v>5810</v>
      </c>
    </row>
    <row r="2232" spans="1:30">
      <c r="A2232" s="165" t="s">
        <v>6189</v>
      </c>
      <c r="C2232" s="165" t="s">
        <v>8444</v>
      </c>
      <c r="D2232" s="169" t="s">
        <v>8440</v>
      </c>
      <c r="E2232" s="169" t="s">
        <v>2966</v>
      </c>
      <c r="F2232" s="174">
        <v>12.5067</v>
      </c>
      <c r="G2232" s="174">
        <v>-86.702799999999996</v>
      </c>
      <c r="H2232" s="74">
        <v>47.86</v>
      </c>
      <c r="I2232" s="74">
        <v>1.3</v>
      </c>
      <c r="J2232" s="74">
        <v>18.3</v>
      </c>
      <c r="K2232" s="74">
        <v>0.19</v>
      </c>
      <c r="L2232" s="74">
        <v>6.82</v>
      </c>
      <c r="M2232" s="74">
        <v>12.1</v>
      </c>
      <c r="N2232" s="74">
        <v>2.29</v>
      </c>
      <c r="O2232" s="74">
        <v>0.3</v>
      </c>
      <c r="P2232" s="74">
        <v>0</v>
      </c>
      <c r="Q2232" s="74">
        <v>0.22</v>
      </c>
      <c r="R2232" s="74">
        <v>4.8</v>
      </c>
      <c r="S2232" s="74">
        <v>0</v>
      </c>
      <c r="T2232" s="74">
        <v>0</v>
      </c>
      <c r="U2232" s="74">
        <v>6.83E-2</v>
      </c>
      <c r="V2232" s="74">
        <v>9.0269999999999992</v>
      </c>
      <c r="W2232" s="74">
        <v>1.769999823</v>
      </c>
      <c r="X2232" s="74">
        <v>1168.8599999999999</v>
      </c>
      <c r="Y2232" s="74">
        <v>3010</v>
      </c>
      <c r="Z2232" s="74">
        <v>0.79353632257415074</v>
      </c>
      <c r="AA2232" s="74">
        <v>0.20646367742584931</v>
      </c>
      <c r="AB2232" s="74">
        <v>5.7780257948838337E-4</v>
      </c>
      <c r="AC2232" s="74">
        <v>5.7780257948838337E-4</v>
      </c>
      <c r="AD2232" t="s">
        <v>5810</v>
      </c>
    </row>
    <row r="2233" spans="1:30">
      <c r="A2233" s="165" t="s">
        <v>6190</v>
      </c>
      <c r="C2233" s="165" t="s">
        <v>8444</v>
      </c>
      <c r="D2233" s="169" t="s">
        <v>8440</v>
      </c>
      <c r="E2233" s="169" t="s">
        <v>2966</v>
      </c>
      <c r="F2233" s="174">
        <v>12.5067</v>
      </c>
      <c r="G2233" s="174">
        <v>-86.702799999999996</v>
      </c>
      <c r="H2233" s="74">
        <v>50.23</v>
      </c>
      <c r="I2233" s="74">
        <v>0.8</v>
      </c>
      <c r="J2233" s="74">
        <v>17.78</v>
      </c>
      <c r="K2233" s="74">
        <v>0.16</v>
      </c>
      <c r="L2233" s="74">
        <v>7.14</v>
      </c>
      <c r="M2233" s="74">
        <v>11.73</v>
      </c>
      <c r="N2233" s="74">
        <v>2.02</v>
      </c>
      <c r="O2233" s="74">
        <v>0.27</v>
      </c>
      <c r="P2233" s="74">
        <v>0</v>
      </c>
      <c r="Q2233" s="74">
        <v>0.1</v>
      </c>
      <c r="R2233" s="74">
        <v>5.3</v>
      </c>
      <c r="S2233" s="74">
        <v>0</v>
      </c>
      <c r="T2233" s="74">
        <v>0</v>
      </c>
      <c r="U2233" s="74">
        <v>6.9099999999999995E-2</v>
      </c>
      <c r="V2233" s="74">
        <v>8.3129999999999988</v>
      </c>
      <c r="W2233" s="74">
        <v>1.629999837</v>
      </c>
      <c r="X2233" s="74">
        <v>1162.7180000000001</v>
      </c>
      <c r="Y2233" s="74">
        <v>3280</v>
      </c>
      <c r="Z2233" s="74">
        <v>0.80845911522066316</v>
      </c>
      <c r="AA2233" s="74">
        <v>0.19154088477933681</v>
      </c>
      <c r="AB2233" s="74">
        <v>1.6050463865657841E-3</v>
      </c>
      <c r="AC2233" s="74">
        <v>1.6050463865657841E-3</v>
      </c>
      <c r="AD2233" t="s">
        <v>5810</v>
      </c>
    </row>
    <row r="2234" spans="1:30">
      <c r="A2234" s="165" t="s">
        <v>6191</v>
      </c>
      <c r="C2234" s="165" t="s">
        <v>8444</v>
      </c>
      <c r="D2234" s="169" t="s">
        <v>8440</v>
      </c>
      <c r="E2234" s="169" t="s">
        <v>2966</v>
      </c>
      <c r="F2234" s="174">
        <v>12.5067</v>
      </c>
      <c r="G2234" s="174">
        <v>-86.702799999999996</v>
      </c>
      <c r="H2234" s="74">
        <v>48.18</v>
      </c>
      <c r="I2234" s="74">
        <v>0.9</v>
      </c>
      <c r="J2234" s="74">
        <v>17.920000000000002</v>
      </c>
      <c r="K2234" s="74">
        <v>0.19</v>
      </c>
      <c r="L2234" s="74">
        <v>5.75</v>
      </c>
      <c r="M2234" s="74">
        <v>11.89</v>
      </c>
      <c r="N2234" s="74">
        <v>2.29</v>
      </c>
      <c r="O2234" s="74">
        <v>0.28999999999999998</v>
      </c>
      <c r="P2234" s="74">
        <v>0</v>
      </c>
      <c r="Q2234" s="74">
        <v>0.17</v>
      </c>
      <c r="R2234" s="74">
        <v>2.6</v>
      </c>
      <c r="S2234" s="74">
        <v>0</v>
      </c>
      <c r="T2234" s="74">
        <v>0</v>
      </c>
      <c r="U2234" s="74">
        <v>1.2699999999999999E-2</v>
      </c>
      <c r="V2234" s="74">
        <v>10.5655</v>
      </c>
      <c r="W2234" s="74">
        <v>2.0716664594999998</v>
      </c>
      <c r="X2234" s="74">
        <v>1165.374</v>
      </c>
      <c r="Y2234" s="74">
        <v>1000</v>
      </c>
      <c r="Z2234" s="74">
        <v>0.8188839565117555</v>
      </c>
      <c r="AA2234" s="74">
        <v>0.18111604348824459</v>
      </c>
      <c r="AB2234" s="74">
        <v>3.760279919673787E-4</v>
      </c>
      <c r="AC2234" s="74">
        <v>3.7602799196737881E-4</v>
      </c>
      <c r="AD2234" t="s">
        <v>5810</v>
      </c>
    </row>
    <row r="2235" spans="1:30">
      <c r="A2235" s="165" t="s">
        <v>6192</v>
      </c>
      <c r="C2235" s="165" t="s">
        <v>8444</v>
      </c>
      <c r="D2235" s="169" t="s">
        <v>8440</v>
      </c>
      <c r="E2235" s="169" t="s">
        <v>2966</v>
      </c>
      <c r="F2235" s="174">
        <v>12.5067</v>
      </c>
      <c r="G2235" s="174">
        <v>-86.702799999999996</v>
      </c>
      <c r="H2235" s="74">
        <v>50.42</v>
      </c>
      <c r="I2235" s="74">
        <v>0.94</v>
      </c>
      <c r="J2235" s="74">
        <v>17.23</v>
      </c>
      <c r="K2235" s="74">
        <v>0.34</v>
      </c>
      <c r="L2235" s="74">
        <v>5.68</v>
      </c>
      <c r="M2235" s="74">
        <v>10.130000000000001</v>
      </c>
      <c r="N2235" s="74">
        <v>3</v>
      </c>
      <c r="O2235" s="74">
        <v>0.54</v>
      </c>
      <c r="P2235" s="74">
        <v>0</v>
      </c>
      <c r="Q2235" s="74">
        <v>0.15</v>
      </c>
      <c r="R2235" s="74">
        <v>3.2</v>
      </c>
      <c r="S2235" s="74">
        <v>0</v>
      </c>
      <c r="T2235" s="74">
        <v>0</v>
      </c>
      <c r="U2235" s="74">
        <v>1.46E-2</v>
      </c>
      <c r="V2235" s="74">
        <v>9.843</v>
      </c>
      <c r="W2235" s="74">
        <v>1.929999807</v>
      </c>
      <c r="X2235" s="74">
        <v>1136.1579999999999</v>
      </c>
      <c r="Y2235" s="74">
        <v>1240</v>
      </c>
      <c r="Z2235" s="74">
        <v>0.85020105111850197</v>
      </c>
      <c r="AA2235" s="74">
        <v>0.149798948881498</v>
      </c>
      <c r="AB2235" s="74">
        <v>5.3810037718608002E-4</v>
      </c>
      <c r="AC2235" s="74">
        <v>5.3810037718607991E-4</v>
      </c>
      <c r="AD2235" t="s">
        <v>5810</v>
      </c>
    </row>
    <row r="2236" spans="1:30">
      <c r="A2236" s="165" t="s">
        <v>6193</v>
      </c>
      <c r="C2236" s="165" t="s">
        <v>8444</v>
      </c>
      <c r="D2236" s="169" t="s">
        <v>8440</v>
      </c>
      <c r="E2236" s="169" t="s">
        <v>2966</v>
      </c>
      <c r="F2236" s="174">
        <v>12.5067</v>
      </c>
      <c r="G2236" s="174">
        <v>-86.702799999999996</v>
      </c>
      <c r="H2236" s="74">
        <v>49.09</v>
      </c>
      <c r="I2236" s="74">
        <v>0.72</v>
      </c>
      <c r="J2236" s="74">
        <v>18.670000000000002</v>
      </c>
      <c r="K2236" s="74">
        <v>0.18</v>
      </c>
      <c r="L2236" s="74">
        <v>6.36</v>
      </c>
      <c r="M2236" s="74">
        <v>12.36</v>
      </c>
      <c r="N2236" s="74">
        <v>2.0099999999999998</v>
      </c>
      <c r="O2236" s="74">
        <v>0.3</v>
      </c>
      <c r="P2236" s="74">
        <v>0</v>
      </c>
      <c r="Q2236" s="74">
        <v>0.05</v>
      </c>
      <c r="R2236" s="74">
        <v>5</v>
      </c>
      <c r="S2236" s="74">
        <v>0</v>
      </c>
      <c r="T2236" s="74">
        <v>0</v>
      </c>
      <c r="U2236" s="74">
        <v>5.5100000000000003E-2</v>
      </c>
      <c r="V2236" s="74">
        <v>8.7125000000000004</v>
      </c>
      <c r="W2236" s="74">
        <v>1.7083331625</v>
      </c>
      <c r="X2236" s="74">
        <v>1173.1759999999999</v>
      </c>
      <c r="Y2236" s="74">
        <v>2950</v>
      </c>
      <c r="Z2236" s="74">
        <v>0.81763122313065262</v>
      </c>
      <c r="AA2236" s="74">
        <v>0.18236877686934741</v>
      </c>
      <c r="AB2236" s="74">
        <v>1.201470784238323E-4</v>
      </c>
      <c r="AC2236" s="74">
        <v>1.201470784238324E-4</v>
      </c>
      <c r="AD2236" t="s">
        <v>5810</v>
      </c>
    </row>
    <row r="2237" spans="1:30">
      <c r="A2237" s="165" t="s">
        <v>6194</v>
      </c>
      <c r="C2237" s="165" t="s">
        <v>8444</v>
      </c>
      <c r="D2237" s="169" t="s">
        <v>8440</v>
      </c>
      <c r="E2237" s="169" t="s">
        <v>2966</v>
      </c>
      <c r="F2237" s="174">
        <v>12.5067</v>
      </c>
      <c r="G2237" s="174">
        <v>-86.702799999999996</v>
      </c>
      <c r="H2237" s="74">
        <v>49.63</v>
      </c>
      <c r="I2237" s="74">
        <v>1</v>
      </c>
      <c r="J2237" s="74">
        <v>18.05</v>
      </c>
      <c r="K2237" s="74">
        <v>0.16</v>
      </c>
      <c r="L2237" s="74">
        <v>6.79</v>
      </c>
      <c r="M2237" s="74">
        <v>11.33</v>
      </c>
      <c r="N2237" s="74">
        <v>2.2000000000000002</v>
      </c>
      <c r="O2237" s="74">
        <v>0.38</v>
      </c>
      <c r="P2237" s="74">
        <v>0</v>
      </c>
      <c r="Q2237" s="74">
        <v>0.41</v>
      </c>
      <c r="R2237" s="74">
        <v>5.7</v>
      </c>
      <c r="S2237" s="74">
        <v>0</v>
      </c>
      <c r="T2237" s="74">
        <v>0</v>
      </c>
      <c r="U2237" s="74">
        <v>5.7000000000000002E-2</v>
      </c>
      <c r="V2237" s="74">
        <v>8.5510000000000002</v>
      </c>
      <c r="W2237" s="74">
        <v>1.676666499</v>
      </c>
      <c r="X2237" s="74">
        <v>1156.078</v>
      </c>
      <c r="Y2237" s="74">
        <v>3390</v>
      </c>
      <c r="Z2237" s="74">
        <v>0.86023591567500046</v>
      </c>
      <c r="AA2237" s="74">
        <v>0.13976408432499959</v>
      </c>
      <c r="AB2237" s="74">
        <v>1.586057306241189E-3</v>
      </c>
      <c r="AC2237" s="74">
        <v>1.586057306241189E-3</v>
      </c>
      <c r="AD2237" t="s">
        <v>5810</v>
      </c>
    </row>
    <row r="2238" spans="1:30">
      <c r="A2238" s="165" t="s">
        <v>6195</v>
      </c>
      <c r="C2238" s="165" t="s">
        <v>8444</v>
      </c>
      <c r="D2238" s="169" t="s">
        <v>8440</v>
      </c>
      <c r="E2238" s="169" t="s">
        <v>2966</v>
      </c>
      <c r="F2238" s="174">
        <v>12.5067</v>
      </c>
      <c r="G2238" s="174">
        <v>-86.702799999999996</v>
      </c>
      <c r="H2238" s="74">
        <v>48.71</v>
      </c>
      <c r="I2238" s="74">
        <v>0.72</v>
      </c>
      <c r="J2238" s="74">
        <v>18.420000000000002</v>
      </c>
      <c r="K2238" s="74">
        <v>0.28999999999999998</v>
      </c>
      <c r="L2238" s="74">
        <v>7.08</v>
      </c>
      <c r="M2238" s="74">
        <v>12.1</v>
      </c>
      <c r="N2238" s="74">
        <v>1.93</v>
      </c>
      <c r="O2238" s="74">
        <v>0.21</v>
      </c>
      <c r="P2238" s="74">
        <v>0</v>
      </c>
      <c r="Q2238" s="74">
        <v>0</v>
      </c>
      <c r="R2238" s="74">
        <v>5.2</v>
      </c>
      <c r="S2238" s="74">
        <v>0</v>
      </c>
      <c r="T2238" s="74">
        <v>0</v>
      </c>
      <c r="U2238" s="74">
        <v>5.96E-2</v>
      </c>
      <c r="V2238" s="74">
        <v>8.9675000000000011</v>
      </c>
      <c r="W2238" s="74">
        <v>1.7583331575000001</v>
      </c>
      <c r="X2238" s="74">
        <v>1168.8599999999999</v>
      </c>
      <c r="Y2238" s="74">
        <v>3160</v>
      </c>
      <c r="Z2238" s="74">
        <v>0.82714723419211278</v>
      </c>
      <c r="AA2238" s="74">
        <v>0.17285276580788719</v>
      </c>
      <c r="AB2238" s="74">
        <v>1.5204116256770241E-4</v>
      </c>
      <c r="AC2238" s="74">
        <v>1.5204116256770241E-4</v>
      </c>
      <c r="AD2238" t="s">
        <v>5810</v>
      </c>
    </row>
    <row r="2239" spans="1:30">
      <c r="A2239" s="165" t="s">
        <v>6196</v>
      </c>
      <c r="C2239" s="165" t="s">
        <v>8444</v>
      </c>
      <c r="D2239" s="169" t="s">
        <v>8440</v>
      </c>
      <c r="E2239" s="169" t="s">
        <v>2966</v>
      </c>
      <c r="F2239" s="174">
        <v>12.5067</v>
      </c>
      <c r="G2239" s="174">
        <v>-86.702799999999996</v>
      </c>
      <c r="H2239" s="74">
        <v>49.77</v>
      </c>
      <c r="I2239" s="74">
        <v>0.77</v>
      </c>
      <c r="J2239" s="74">
        <v>18.39</v>
      </c>
      <c r="K2239" s="74">
        <v>0.22</v>
      </c>
      <c r="L2239" s="74">
        <v>5.4</v>
      </c>
      <c r="M2239" s="74">
        <v>11.91</v>
      </c>
      <c r="N2239" s="74">
        <v>2.2599999999999998</v>
      </c>
      <c r="O2239" s="74">
        <v>0.23</v>
      </c>
      <c r="P2239" s="74">
        <v>0</v>
      </c>
      <c r="Q2239" s="74">
        <v>0.1</v>
      </c>
      <c r="R2239" s="74">
        <v>6</v>
      </c>
      <c r="S2239" s="74">
        <v>0</v>
      </c>
      <c r="T2239" s="74">
        <v>0</v>
      </c>
      <c r="U2239" s="74">
        <v>5.5E-2</v>
      </c>
      <c r="V2239" s="74">
        <v>9.3160000000000007</v>
      </c>
      <c r="W2239" s="74">
        <v>1.826666484</v>
      </c>
      <c r="X2239" s="74">
        <v>1165.7059999999999</v>
      </c>
      <c r="Y2239" s="74">
        <v>3550</v>
      </c>
      <c r="Z2239" s="74">
        <v>0.87308544490402928</v>
      </c>
      <c r="AA2239" s="74">
        <v>0.12691455509597069</v>
      </c>
      <c r="AB2239" s="74">
        <v>2.190799247296081E-3</v>
      </c>
      <c r="AC2239" s="74">
        <v>2.1907992472960818E-3</v>
      </c>
      <c r="AD2239" t="s">
        <v>5810</v>
      </c>
    </row>
    <row r="2240" spans="1:30">
      <c r="A2240" s="165" t="s">
        <v>6197</v>
      </c>
      <c r="C2240" s="165" t="s">
        <v>8444</v>
      </c>
      <c r="D2240" s="169" t="s">
        <v>8440</v>
      </c>
      <c r="E2240" s="169" t="s">
        <v>2966</v>
      </c>
      <c r="F2240" s="174">
        <v>12.5067</v>
      </c>
      <c r="G2240" s="174">
        <v>-86.702799999999996</v>
      </c>
      <c r="H2240" s="74">
        <v>49.88</v>
      </c>
      <c r="I2240" s="74">
        <v>0.73</v>
      </c>
      <c r="J2240" s="74">
        <v>18.18</v>
      </c>
      <c r="K2240" s="74">
        <v>0.22</v>
      </c>
      <c r="L2240" s="74">
        <v>5.98</v>
      </c>
      <c r="M2240" s="74">
        <v>12.5</v>
      </c>
      <c r="N2240" s="74">
        <v>2.02</v>
      </c>
      <c r="O2240" s="74">
        <v>0.28999999999999998</v>
      </c>
      <c r="P2240" s="74">
        <v>0</v>
      </c>
      <c r="Q2240" s="74">
        <v>0.1</v>
      </c>
      <c r="R2240" s="74">
        <v>6.2</v>
      </c>
      <c r="S2240" s="74">
        <v>0</v>
      </c>
      <c r="T2240" s="74">
        <v>0</v>
      </c>
      <c r="U2240" s="74">
        <v>0.10829999999999999</v>
      </c>
      <c r="V2240" s="74">
        <v>8.5934999999999988</v>
      </c>
      <c r="W2240" s="74">
        <v>1.6849998315000001</v>
      </c>
      <c r="X2240" s="74">
        <v>1175.5</v>
      </c>
      <c r="Y2240" s="74">
        <v>4310</v>
      </c>
      <c r="Z2240" s="74">
        <v>0.80543089389556155</v>
      </c>
      <c r="AA2240" s="74">
        <v>0.19456910610443839</v>
      </c>
      <c r="AB2240" s="74">
        <v>1.561063377520224E-3</v>
      </c>
      <c r="AC2240" s="74">
        <v>1.5610633775202231E-3</v>
      </c>
      <c r="AD2240" t="s">
        <v>5810</v>
      </c>
    </row>
    <row r="2241" spans="1:30">
      <c r="A2241" s="165" t="s">
        <v>6198</v>
      </c>
      <c r="C2241" s="165" t="s">
        <v>8444</v>
      </c>
      <c r="D2241" s="169" t="s">
        <v>8440</v>
      </c>
      <c r="E2241" s="169" t="s">
        <v>2966</v>
      </c>
      <c r="F2241" s="174">
        <v>12.5067</v>
      </c>
      <c r="G2241" s="174">
        <v>-86.702799999999996</v>
      </c>
      <c r="H2241" s="74">
        <v>48.91</v>
      </c>
      <c r="I2241" s="74">
        <v>0.88</v>
      </c>
      <c r="J2241" s="74">
        <v>19.239999999999998</v>
      </c>
      <c r="K2241" s="74">
        <v>0.14000000000000001</v>
      </c>
      <c r="L2241" s="74">
        <v>5.19</v>
      </c>
      <c r="M2241" s="74">
        <v>12.77</v>
      </c>
      <c r="N2241" s="74">
        <v>2.2200000000000002</v>
      </c>
      <c r="O2241" s="74">
        <v>0.32</v>
      </c>
      <c r="P2241" s="74">
        <v>0</v>
      </c>
      <c r="Q2241" s="74">
        <v>0.22</v>
      </c>
      <c r="R2241" s="74">
        <v>3.3</v>
      </c>
      <c r="S2241" s="74">
        <v>0</v>
      </c>
      <c r="T2241" s="74">
        <v>0</v>
      </c>
      <c r="U2241" s="74">
        <v>0.1101</v>
      </c>
      <c r="V2241" s="74">
        <v>8.6019999999999985</v>
      </c>
      <c r="W2241" s="74">
        <v>1.6866664979999999</v>
      </c>
      <c r="X2241" s="74">
        <v>1179.982</v>
      </c>
      <c r="Y2241" s="74">
        <v>2870</v>
      </c>
      <c r="Z2241" s="74">
        <v>0.4970536900815668</v>
      </c>
      <c r="AA2241" s="74">
        <v>0.50294630991843314</v>
      </c>
      <c r="AB2241" s="74">
        <v>5.1341864209428299E-4</v>
      </c>
      <c r="AC2241" s="74">
        <v>5.1341864209428288E-4</v>
      </c>
      <c r="AD2241" t="s">
        <v>5810</v>
      </c>
    </row>
    <row r="2242" spans="1:30">
      <c r="A2242" s="165" t="s">
        <v>6199</v>
      </c>
      <c r="C2242" s="165" t="s">
        <v>8444</v>
      </c>
      <c r="D2242" s="169" t="s">
        <v>8440</v>
      </c>
      <c r="E2242" s="169" t="s">
        <v>2966</v>
      </c>
      <c r="F2242" s="174">
        <v>12.5067</v>
      </c>
      <c r="G2242" s="174">
        <v>-86.702799999999996</v>
      </c>
      <c r="H2242" s="74">
        <v>49.47</v>
      </c>
      <c r="I2242" s="74">
        <v>0.74</v>
      </c>
      <c r="J2242" s="74">
        <v>18.329999999999998</v>
      </c>
      <c r="K2242" s="74">
        <v>0.13</v>
      </c>
      <c r="L2242" s="74">
        <v>7.36</v>
      </c>
      <c r="M2242" s="74">
        <v>11.6</v>
      </c>
      <c r="N2242" s="74">
        <v>2.0299999999999998</v>
      </c>
      <c r="O2242" s="74">
        <v>0.25</v>
      </c>
      <c r="P2242" s="74">
        <v>0</v>
      </c>
      <c r="Q2242" s="74">
        <v>0.12</v>
      </c>
      <c r="R2242" s="74">
        <v>6</v>
      </c>
      <c r="S2242" s="74">
        <v>0</v>
      </c>
      <c r="T2242" s="74">
        <v>0</v>
      </c>
      <c r="U2242" s="74">
        <v>7.6799999999999993E-2</v>
      </c>
      <c r="V2242" s="74">
        <v>8.4915000000000003</v>
      </c>
      <c r="W2242" s="74">
        <v>1.6649998335</v>
      </c>
      <c r="X2242" s="74">
        <v>1160.56</v>
      </c>
      <c r="Y2242" s="74">
        <v>3880</v>
      </c>
      <c r="Z2242" s="74">
        <v>0.84214682581592037</v>
      </c>
      <c r="AA2242" s="74">
        <v>0.1578531741840796</v>
      </c>
      <c r="AB2242" s="74">
        <v>3.7228314939529399E-4</v>
      </c>
      <c r="AC2242" s="74">
        <v>3.7228314939529399E-4</v>
      </c>
      <c r="AD2242" t="s">
        <v>5810</v>
      </c>
    </row>
    <row r="2243" spans="1:30">
      <c r="A2243" s="165" t="s">
        <v>6200</v>
      </c>
      <c r="C2243" s="165" t="s">
        <v>8444</v>
      </c>
      <c r="D2243" s="169" t="s">
        <v>8440</v>
      </c>
      <c r="E2243" s="169" t="s">
        <v>2966</v>
      </c>
      <c r="F2243" s="174">
        <v>12.5067</v>
      </c>
      <c r="G2243" s="174">
        <v>-86.702799999999996</v>
      </c>
      <c r="H2243" s="74">
        <v>49.03</v>
      </c>
      <c r="I2243" s="74">
        <v>0.77</v>
      </c>
      <c r="J2243" s="74">
        <v>18.399999999999999</v>
      </c>
      <c r="K2243" s="74">
        <v>0.18</v>
      </c>
      <c r="L2243" s="74">
        <v>6.69</v>
      </c>
      <c r="M2243" s="74">
        <v>12.77</v>
      </c>
      <c r="N2243" s="74">
        <v>1.9</v>
      </c>
      <c r="O2243" s="74">
        <v>0.27</v>
      </c>
      <c r="P2243" s="74">
        <v>0</v>
      </c>
      <c r="Q2243" s="74">
        <v>0.08</v>
      </c>
      <c r="R2243" s="74">
        <v>5.2</v>
      </c>
      <c r="S2243" s="74">
        <v>0</v>
      </c>
      <c r="T2243" s="74">
        <v>0</v>
      </c>
      <c r="U2243" s="74">
        <v>7.0499999999999993E-2</v>
      </c>
      <c r="V2243" s="74">
        <v>8.4235000000000007</v>
      </c>
      <c r="W2243" s="74">
        <v>1.6516665015000001</v>
      </c>
      <c r="X2243" s="74">
        <v>1179.982</v>
      </c>
      <c r="Y2243" s="74">
        <v>3280</v>
      </c>
      <c r="Z2243" s="74">
        <v>0.80119897024964559</v>
      </c>
      <c r="AA2243" s="74">
        <v>0.19880102975035441</v>
      </c>
      <c r="AB2243" s="74">
        <v>9.3997517915926537E-5</v>
      </c>
      <c r="AC2243" s="74">
        <v>9.3997517915926523E-5</v>
      </c>
      <c r="AD2243" t="s">
        <v>5810</v>
      </c>
    </row>
    <row r="2244" spans="1:30">
      <c r="A2244" s="165" t="s">
        <v>6201</v>
      </c>
      <c r="C2244" s="165" t="s">
        <v>8444</v>
      </c>
      <c r="D2244" s="169" t="s">
        <v>8440</v>
      </c>
      <c r="E2244" s="169" t="s">
        <v>2966</v>
      </c>
      <c r="F2244" s="174">
        <v>12.5067</v>
      </c>
      <c r="G2244" s="174">
        <v>-86.702799999999996</v>
      </c>
      <c r="H2244" s="74">
        <v>51.11</v>
      </c>
      <c r="I2244" s="74">
        <v>1.08</v>
      </c>
      <c r="J2244" s="74">
        <v>16.32</v>
      </c>
      <c r="K2244" s="74">
        <v>0.24</v>
      </c>
      <c r="L2244" s="74">
        <v>5.61</v>
      </c>
      <c r="M2244" s="74">
        <v>10.02</v>
      </c>
      <c r="N2244" s="74">
        <v>2.78</v>
      </c>
      <c r="O2244" s="74">
        <v>0.55000000000000004</v>
      </c>
      <c r="P2244" s="74">
        <v>0</v>
      </c>
      <c r="Q2244" s="74">
        <v>0.24</v>
      </c>
      <c r="R2244" s="74">
        <v>2.9</v>
      </c>
      <c r="S2244" s="74">
        <v>0</v>
      </c>
      <c r="T2244" s="74">
        <v>0</v>
      </c>
      <c r="U2244" s="74">
        <v>1.26E-2</v>
      </c>
      <c r="V2244" s="74">
        <v>10.2425</v>
      </c>
      <c r="W2244" s="74">
        <v>2.0083331324999998</v>
      </c>
      <c r="X2244" s="74">
        <v>1134.3320000000001</v>
      </c>
      <c r="Y2244" s="74">
        <v>1060</v>
      </c>
      <c r="Z2244" s="74">
        <v>0.85025011931986305</v>
      </c>
      <c r="AA2244" s="74">
        <v>0.149749880680137</v>
      </c>
      <c r="AB2244" s="74">
        <v>1.950131514457052E-3</v>
      </c>
      <c r="AC2244" s="74">
        <v>1.9501315144570511E-3</v>
      </c>
      <c r="AD2244" t="s">
        <v>5810</v>
      </c>
    </row>
    <row r="2245" spans="1:30">
      <c r="A2245" s="165" t="s">
        <v>6202</v>
      </c>
      <c r="C2245" s="165" t="s">
        <v>8444</v>
      </c>
      <c r="D2245" s="169" t="s">
        <v>8440</v>
      </c>
      <c r="E2245" s="169" t="s">
        <v>2966</v>
      </c>
      <c r="F2245" s="174">
        <v>12.5067</v>
      </c>
      <c r="G2245" s="174">
        <v>-86.702799999999996</v>
      </c>
      <c r="H2245" s="74">
        <v>50.49</v>
      </c>
      <c r="I2245" s="74">
        <v>0.73</v>
      </c>
      <c r="J2245" s="74">
        <v>17.399999999999999</v>
      </c>
      <c r="K2245" s="74">
        <v>0.18</v>
      </c>
      <c r="L2245" s="74">
        <v>6.84</v>
      </c>
      <c r="M2245" s="74">
        <v>11.02</v>
      </c>
      <c r="N2245" s="74">
        <v>2.34</v>
      </c>
      <c r="O2245" s="74">
        <v>0.26</v>
      </c>
      <c r="P2245" s="74">
        <v>0</v>
      </c>
      <c r="Q2245" s="74">
        <v>0.17</v>
      </c>
      <c r="R2245" s="74">
        <v>4.8</v>
      </c>
      <c r="S2245" s="74">
        <v>0</v>
      </c>
      <c r="T2245" s="74">
        <v>0</v>
      </c>
      <c r="U2245" s="74">
        <v>5.62E-2</v>
      </c>
      <c r="V2245" s="74">
        <v>8.9845000000000006</v>
      </c>
      <c r="W2245" s="74">
        <v>1.7616664904999999</v>
      </c>
      <c r="X2245" s="74">
        <v>1150.932</v>
      </c>
      <c r="Y2245" s="74">
        <v>2760</v>
      </c>
      <c r="Z2245" s="74">
        <v>0.80036120998501692</v>
      </c>
      <c r="AA2245" s="74">
        <v>0.199638790014983</v>
      </c>
      <c r="AB2245" s="74">
        <v>7.9957110278868339E-4</v>
      </c>
      <c r="AC2245" s="74">
        <v>7.9957110278868339E-4</v>
      </c>
      <c r="AD2245" t="s">
        <v>5810</v>
      </c>
    </row>
    <row r="2246" spans="1:30">
      <c r="A2246" s="165" t="s">
        <v>6203</v>
      </c>
      <c r="C2246" s="165" t="s">
        <v>8444</v>
      </c>
      <c r="D2246" s="169" t="s">
        <v>2905</v>
      </c>
      <c r="E2246" s="169" t="s">
        <v>3242</v>
      </c>
      <c r="F2246" s="174">
        <v>16.72</v>
      </c>
      <c r="G2246" s="174">
        <v>145.78</v>
      </c>
      <c r="H2246" s="74">
        <v>47.459000000000003</v>
      </c>
      <c r="I2246" s="74">
        <v>0.63</v>
      </c>
      <c r="J2246" s="74">
        <v>15.558999999999999</v>
      </c>
      <c r="K2246" s="74">
        <v>0.219</v>
      </c>
      <c r="L2246" s="74">
        <v>6.9630000000000001</v>
      </c>
      <c r="M2246" s="74">
        <v>13.73</v>
      </c>
      <c r="N2246" s="74">
        <v>1.5620000000000001</v>
      </c>
      <c r="O2246" s="74">
        <v>0.221</v>
      </c>
      <c r="P2246" s="74">
        <v>0</v>
      </c>
      <c r="Q2246" s="74">
        <v>6.3E-2</v>
      </c>
      <c r="R2246" s="74">
        <v>2.82</v>
      </c>
      <c r="S2246" s="74">
        <v>0</v>
      </c>
      <c r="T2246" s="74">
        <v>0</v>
      </c>
      <c r="U2246" s="74">
        <v>2.302562E-2</v>
      </c>
      <c r="V2246" s="74">
        <v>7.7587999999999999</v>
      </c>
      <c r="W2246" s="74">
        <v>1.5213331811999999</v>
      </c>
      <c r="X2246" s="74">
        <v>1195.9179999999999</v>
      </c>
      <c r="Y2246" s="74">
        <v>1250</v>
      </c>
      <c r="Z2246" s="74">
        <v>0.74250122742781899</v>
      </c>
      <c r="AA2246" s="74">
        <v>0.25749877257218101</v>
      </c>
      <c r="AB2246" s="74">
        <v>4.0557442157947453E-4</v>
      </c>
      <c r="AC2246" s="74">
        <v>4.0557442157947458E-4</v>
      </c>
      <c r="AD2246" t="s">
        <v>5810</v>
      </c>
    </row>
    <row r="2247" spans="1:30">
      <c r="A2247" s="165" t="s">
        <v>6204</v>
      </c>
      <c r="C2247" s="165" t="s">
        <v>8444</v>
      </c>
      <c r="D2247" s="169" t="s">
        <v>2905</v>
      </c>
      <c r="E2247" s="169" t="s">
        <v>3242</v>
      </c>
      <c r="F2247" s="174">
        <v>16.72</v>
      </c>
      <c r="G2247" s="174">
        <v>145.78</v>
      </c>
      <c r="H2247" s="74">
        <v>46.981000000000002</v>
      </c>
      <c r="I2247" s="74">
        <v>0.624</v>
      </c>
      <c r="J2247" s="74">
        <v>14.752000000000001</v>
      </c>
      <c r="K2247" s="74">
        <v>0.16900000000000001</v>
      </c>
      <c r="L2247" s="74">
        <v>6.7560000000000002</v>
      </c>
      <c r="M2247" s="74">
        <v>13.99</v>
      </c>
      <c r="N2247" s="74">
        <v>1.5089999999999999</v>
      </c>
      <c r="O2247" s="74">
        <v>0.23300000000000001</v>
      </c>
      <c r="P2247" s="74">
        <v>0</v>
      </c>
      <c r="Q2247" s="74">
        <v>4.7E-2</v>
      </c>
      <c r="R2247" s="74">
        <v>4.8</v>
      </c>
      <c r="S2247" s="74">
        <v>0</v>
      </c>
      <c r="T2247" s="74">
        <v>0</v>
      </c>
      <c r="U2247" s="74">
        <v>9.6085702179999996E-2</v>
      </c>
      <c r="V2247" s="74">
        <v>7.6058000000000003</v>
      </c>
      <c r="W2247" s="74">
        <v>1.4913331841999999</v>
      </c>
      <c r="X2247" s="74">
        <v>1200.2339999999999</v>
      </c>
      <c r="Y2247" s="74">
        <v>3260</v>
      </c>
      <c r="Z2247" s="74">
        <v>0.72070675454784094</v>
      </c>
      <c r="AA2247" s="74">
        <v>0.279293245452159</v>
      </c>
      <c r="AB2247" s="74">
        <v>3.8457661219695022E-4</v>
      </c>
      <c r="AC2247" s="74">
        <v>3.8457661219695039E-4</v>
      </c>
      <c r="AD2247" t="s">
        <v>5810</v>
      </c>
    </row>
    <row r="2248" spans="1:30">
      <c r="A2248" s="165" t="s">
        <v>6205</v>
      </c>
      <c r="C2248" s="165" t="s">
        <v>8444</v>
      </c>
      <c r="D2248" s="169" t="s">
        <v>2905</v>
      </c>
      <c r="E2248" s="169" t="s">
        <v>3242</v>
      </c>
      <c r="F2248" s="174">
        <v>16.72</v>
      </c>
      <c r="G2248" s="174">
        <v>145.78</v>
      </c>
      <c r="H2248" s="74">
        <v>47.707999999999998</v>
      </c>
      <c r="I2248" s="74">
        <v>0.67</v>
      </c>
      <c r="J2248" s="74">
        <v>16.309000000000001</v>
      </c>
      <c r="K2248" s="74">
        <v>0.222</v>
      </c>
      <c r="L2248" s="74">
        <v>6.6280000000000001</v>
      </c>
      <c r="M2248" s="74">
        <v>13.343999999999999</v>
      </c>
      <c r="N2248" s="74">
        <v>1.617</v>
      </c>
      <c r="O2248" s="74">
        <v>0.23200000000000001</v>
      </c>
      <c r="P2248" s="74">
        <v>0</v>
      </c>
      <c r="Q2248" s="74">
        <v>4.5999999999999999E-2</v>
      </c>
      <c r="R2248" s="74">
        <v>3.68</v>
      </c>
      <c r="S2248" s="74">
        <v>0</v>
      </c>
      <c r="T2248" s="74">
        <v>0</v>
      </c>
      <c r="U2248" s="74">
        <v>2.8432240899999999E-2</v>
      </c>
      <c r="V2248" s="74">
        <v>8.1421500000000009</v>
      </c>
      <c r="W2248" s="74">
        <v>1.5964998403499999</v>
      </c>
      <c r="X2248" s="74">
        <v>1189.5103999999999</v>
      </c>
      <c r="Y2248" s="74">
        <v>1770</v>
      </c>
      <c r="Z2248" s="74">
        <v>0.80586748094555083</v>
      </c>
      <c r="AA2248" s="74">
        <v>0.1941325190544492</v>
      </c>
      <c r="AB2248" s="74">
        <v>1.2535941508103241E-3</v>
      </c>
      <c r="AC2248" s="74">
        <v>1.2535941508103241E-3</v>
      </c>
      <c r="AD2248" t="s">
        <v>5810</v>
      </c>
    </row>
    <row r="2249" spans="1:30">
      <c r="A2249" s="165" t="s">
        <v>6206</v>
      </c>
      <c r="C2249" s="165" t="s">
        <v>8444</v>
      </c>
      <c r="D2249" s="169" t="s">
        <v>2905</v>
      </c>
      <c r="E2249" s="169" t="s">
        <v>3242</v>
      </c>
      <c r="F2249" s="174">
        <v>16.72</v>
      </c>
      <c r="G2249" s="174">
        <v>145.78</v>
      </c>
      <c r="H2249" s="74">
        <v>48.133000000000003</v>
      </c>
      <c r="I2249" s="74">
        <v>0.67300000000000004</v>
      </c>
      <c r="J2249" s="74">
        <v>15.63</v>
      </c>
      <c r="K2249" s="74">
        <v>0.187</v>
      </c>
      <c r="L2249" s="74">
        <v>6.4630000000000001</v>
      </c>
      <c r="M2249" s="74">
        <v>13.055</v>
      </c>
      <c r="N2249" s="74">
        <v>1.663</v>
      </c>
      <c r="O2249" s="74">
        <v>0.41599999999999998</v>
      </c>
      <c r="P2249" s="74">
        <v>0</v>
      </c>
      <c r="Q2249" s="74">
        <v>0.123</v>
      </c>
      <c r="R2249" s="74">
        <v>3.9</v>
      </c>
      <c r="S2249" s="74">
        <v>0</v>
      </c>
      <c r="T2249" s="74">
        <v>0</v>
      </c>
      <c r="U2249" s="74">
        <v>5.5113361399999998E-2</v>
      </c>
      <c r="V2249" s="74">
        <v>7.6397999999999993</v>
      </c>
      <c r="W2249" s="74">
        <v>1.4979998502</v>
      </c>
      <c r="X2249" s="74">
        <v>1184.713</v>
      </c>
      <c r="Y2249" s="74">
        <v>2230</v>
      </c>
      <c r="Z2249" s="74">
        <v>0.71763689018287924</v>
      </c>
      <c r="AA2249" s="74">
        <v>0.28236310981712082</v>
      </c>
      <c r="AB2249" s="74">
        <v>9.9986246476540196E-4</v>
      </c>
      <c r="AC2249" s="74">
        <v>9.9986246476540153E-4</v>
      </c>
      <c r="AD2249" t="s">
        <v>5810</v>
      </c>
    </row>
    <row r="2250" spans="1:30">
      <c r="A2250" s="165" t="s">
        <v>6207</v>
      </c>
      <c r="C2250" s="165" t="s">
        <v>8444</v>
      </c>
      <c r="D2250" s="169" t="s">
        <v>2905</v>
      </c>
      <c r="E2250" s="169" t="s">
        <v>3242</v>
      </c>
      <c r="F2250" s="174">
        <v>16.72</v>
      </c>
      <c r="G2250" s="174">
        <v>145.78</v>
      </c>
      <c r="H2250" s="74">
        <v>46.976999999999997</v>
      </c>
      <c r="I2250" s="74">
        <v>0.65200000000000002</v>
      </c>
      <c r="J2250" s="74">
        <v>16.347999999999999</v>
      </c>
      <c r="K2250" s="74">
        <v>0.21199999999999999</v>
      </c>
      <c r="L2250" s="74">
        <v>6.3140000000000001</v>
      </c>
      <c r="M2250" s="74">
        <v>13.015000000000001</v>
      </c>
      <c r="N2250" s="74">
        <v>1.6559999999999999</v>
      </c>
      <c r="O2250" s="74">
        <v>0.27600000000000002</v>
      </c>
      <c r="P2250" s="74">
        <v>0</v>
      </c>
      <c r="Q2250" s="74">
        <v>5.8999999999999997E-2</v>
      </c>
      <c r="R2250" s="74">
        <v>3.8</v>
      </c>
      <c r="S2250" s="74">
        <v>0</v>
      </c>
      <c r="T2250" s="74">
        <v>0</v>
      </c>
      <c r="U2250" s="74">
        <v>3.6760329000000001E-2</v>
      </c>
      <c r="V2250" s="74">
        <v>8.0418500000000002</v>
      </c>
      <c r="W2250" s="74">
        <v>1.57683317565</v>
      </c>
      <c r="X2250" s="74">
        <v>1184.049</v>
      </c>
      <c r="Y2250" s="74">
        <v>1960</v>
      </c>
      <c r="Z2250" s="74">
        <v>0.7762512522414059</v>
      </c>
      <c r="AA2250" s="74">
        <v>0.2237487477585941</v>
      </c>
      <c r="AB2250" s="74">
        <v>1.8412394857901949E-4</v>
      </c>
      <c r="AC2250" s="74">
        <v>1.8412394857901949E-4</v>
      </c>
      <c r="AD2250" t="s">
        <v>5810</v>
      </c>
    </row>
    <row r="2251" spans="1:30">
      <c r="A2251" s="165" t="s">
        <v>6232</v>
      </c>
      <c r="C2251" s="165" t="s">
        <v>8444</v>
      </c>
      <c r="D2251" s="169" t="s">
        <v>2905</v>
      </c>
      <c r="E2251" s="169" t="s">
        <v>3242</v>
      </c>
      <c r="F2251" s="174">
        <v>16.72</v>
      </c>
      <c r="G2251" s="174">
        <v>145.78</v>
      </c>
      <c r="H2251" s="74">
        <v>47.377333329999999</v>
      </c>
      <c r="I2251" s="74">
        <v>0.74066666699999995</v>
      </c>
      <c r="J2251" s="74">
        <v>15.53166667</v>
      </c>
      <c r="K2251" s="74">
        <v>0.17100000000000001</v>
      </c>
      <c r="L2251" s="74">
        <v>6.2886666670000002</v>
      </c>
      <c r="M2251" s="74">
        <v>13.32366667</v>
      </c>
      <c r="N2251" s="74">
        <v>1.661666667</v>
      </c>
      <c r="O2251" s="74">
        <v>0.35666666699999999</v>
      </c>
      <c r="P2251" s="74">
        <v>0</v>
      </c>
      <c r="Q2251" s="74">
        <v>7.6999999999999999E-2</v>
      </c>
      <c r="R2251" s="74">
        <v>3.35</v>
      </c>
      <c r="S2251" s="74">
        <v>0</v>
      </c>
      <c r="T2251" s="74">
        <v>0</v>
      </c>
      <c r="U2251" s="74">
        <v>4.9750005200000003E-2</v>
      </c>
      <c r="V2251" s="74">
        <v>7.7964833330499994</v>
      </c>
      <c r="W2251" s="74">
        <v>1.5287220692944441</v>
      </c>
      <c r="X2251" s="74">
        <v>1189.172866722</v>
      </c>
      <c r="Y2251" s="74">
        <v>1900</v>
      </c>
      <c r="Z2251" s="74">
        <v>0.67158379851369232</v>
      </c>
      <c r="AA2251" s="74">
        <v>0.32841620148630762</v>
      </c>
      <c r="AB2251" s="74">
        <v>2.381939658278001E-4</v>
      </c>
      <c r="AC2251" s="74">
        <v>2.3819396582779999E-4</v>
      </c>
      <c r="AD2251" t="s">
        <v>5810</v>
      </c>
    </row>
    <row r="2252" spans="1:30">
      <c r="A2252" s="165" t="s">
        <v>6233</v>
      </c>
      <c r="C2252" s="165" t="s">
        <v>8444</v>
      </c>
      <c r="D2252" s="169" t="s">
        <v>2905</v>
      </c>
      <c r="E2252" s="169" t="s">
        <v>3242</v>
      </c>
      <c r="F2252" s="174">
        <v>16.72</v>
      </c>
      <c r="G2252" s="174">
        <v>145.78</v>
      </c>
      <c r="H2252" s="74">
        <v>46.994666670000001</v>
      </c>
      <c r="I2252" s="74">
        <v>0.68</v>
      </c>
      <c r="J2252" s="74">
        <v>16.251000000000001</v>
      </c>
      <c r="K2252" s="74">
        <v>0.18666666700000001</v>
      </c>
      <c r="L2252" s="74">
        <v>6.4876666670000001</v>
      </c>
      <c r="M2252" s="74">
        <v>13.175333330000001</v>
      </c>
      <c r="N2252" s="74">
        <v>1.612333333</v>
      </c>
      <c r="O2252" s="74">
        <v>0.25600000000000001</v>
      </c>
      <c r="P2252" s="74">
        <v>0</v>
      </c>
      <c r="Q2252" s="74">
        <v>6.4333333000000006E-2</v>
      </c>
      <c r="R2252" s="74">
        <v>2.82</v>
      </c>
      <c r="S2252" s="74">
        <v>0</v>
      </c>
      <c r="T2252" s="74">
        <v>0</v>
      </c>
      <c r="U2252" s="74">
        <v>6.4985045999999998E-3</v>
      </c>
      <c r="V2252" s="74">
        <v>7.4978499999999997</v>
      </c>
      <c r="W2252" s="74">
        <v>1.47016651965</v>
      </c>
      <c r="X2252" s="74">
        <v>1186.710533278</v>
      </c>
      <c r="Y2252" s="74">
        <v>970</v>
      </c>
      <c r="Z2252" s="74">
        <v>0.90087878827398327</v>
      </c>
      <c r="AA2252" s="74">
        <v>9.9121211726016747E-2</v>
      </c>
      <c r="AB2252" s="74">
        <v>5.4017541445985668E-4</v>
      </c>
      <c r="AC2252" s="74">
        <v>5.4017541445985657E-4</v>
      </c>
      <c r="AD2252" t="s">
        <v>5810</v>
      </c>
    </row>
    <row r="2253" spans="1:30">
      <c r="A2253" s="165" t="s">
        <v>6234</v>
      </c>
      <c r="C2253" s="165" t="s">
        <v>8444</v>
      </c>
      <c r="D2253" s="169" t="s">
        <v>2905</v>
      </c>
      <c r="E2253" s="169" t="s">
        <v>3242</v>
      </c>
      <c r="F2253" s="174">
        <v>16.72</v>
      </c>
      <c r="G2253" s="174">
        <v>145.78</v>
      </c>
      <c r="H2253" s="74">
        <v>47.831000000000003</v>
      </c>
      <c r="I2253" s="74">
        <v>0.67833333299999998</v>
      </c>
      <c r="J2253" s="74">
        <v>14.898</v>
      </c>
      <c r="K2253" s="74">
        <v>0.16800000000000001</v>
      </c>
      <c r="L2253" s="74">
        <v>6.8856666669999997</v>
      </c>
      <c r="M2253" s="74">
        <v>13.610666670000001</v>
      </c>
      <c r="N2253" s="74">
        <v>1.5476666670000001</v>
      </c>
      <c r="O2253" s="74">
        <v>0.25566666700000001</v>
      </c>
      <c r="P2253" s="74">
        <v>0</v>
      </c>
      <c r="Q2253" s="74">
        <v>7.4333333000000001E-2</v>
      </c>
      <c r="R2253" s="74">
        <v>3.16</v>
      </c>
      <c r="S2253" s="74">
        <v>0</v>
      </c>
      <c r="T2253" s="74">
        <v>0</v>
      </c>
      <c r="U2253" s="74">
        <v>5.9228641000000004E-3</v>
      </c>
      <c r="V2253" s="74">
        <v>7.3958500000000003</v>
      </c>
      <c r="W2253" s="74">
        <v>1.4501665216499999</v>
      </c>
      <c r="X2253" s="74">
        <v>1193.9370667220001</v>
      </c>
      <c r="Y2253" s="74">
        <v>1110</v>
      </c>
      <c r="Z2253" s="74">
        <v>0.92626707780569262</v>
      </c>
      <c r="AA2253" s="74">
        <v>7.3732922194307382E-2</v>
      </c>
      <c r="AB2253" s="74">
        <v>3.1305889116290119E-4</v>
      </c>
      <c r="AC2253" s="74">
        <v>3.1305889116290108E-4</v>
      </c>
      <c r="AD2253" t="s">
        <v>5810</v>
      </c>
    </row>
    <row r="2254" spans="1:30">
      <c r="A2254" s="165" t="s">
        <v>6235</v>
      </c>
      <c r="C2254" s="165" t="s">
        <v>8444</v>
      </c>
      <c r="D2254" s="169" t="s">
        <v>2905</v>
      </c>
      <c r="E2254" s="169" t="s">
        <v>3242</v>
      </c>
      <c r="F2254" s="174">
        <v>16.72</v>
      </c>
      <c r="G2254" s="174">
        <v>145.78</v>
      </c>
      <c r="H2254" s="74">
        <v>48.045999999999999</v>
      </c>
      <c r="I2254" s="74">
        <v>0.75249999999999995</v>
      </c>
      <c r="J2254" s="74">
        <v>15.834</v>
      </c>
      <c r="K2254" s="74">
        <v>0.1595</v>
      </c>
      <c r="L2254" s="74">
        <v>6.41</v>
      </c>
      <c r="M2254" s="74">
        <v>13.1525</v>
      </c>
      <c r="N2254" s="74">
        <v>1.5660000000000001</v>
      </c>
      <c r="O2254" s="74">
        <v>0.34849999999999998</v>
      </c>
      <c r="P2254" s="74">
        <v>0</v>
      </c>
      <c r="Q2254" s="74">
        <v>0.14199999999999999</v>
      </c>
      <c r="R2254" s="74">
        <v>2.58</v>
      </c>
      <c r="S2254" s="74">
        <v>0</v>
      </c>
      <c r="T2254" s="74">
        <v>0</v>
      </c>
      <c r="U2254" s="74">
        <v>1.0690780699999999E-2</v>
      </c>
      <c r="V2254" s="74">
        <v>7.7575250000000002</v>
      </c>
      <c r="W2254" s="74">
        <v>1.5210831812250001</v>
      </c>
      <c r="X2254" s="74">
        <v>1186.3315</v>
      </c>
      <c r="Y2254" s="74">
        <v>920</v>
      </c>
      <c r="Z2254" s="74">
        <v>0.83102978168456965</v>
      </c>
      <c r="AA2254" s="74">
        <v>0.16897021831543041</v>
      </c>
      <c r="AB2254" s="74">
        <v>1.1339417838738489E-3</v>
      </c>
      <c r="AC2254" s="74">
        <v>1.1339417838738489E-3</v>
      </c>
      <c r="AD2254" t="s">
        <v>5810</v>
      </c>
    </row>
    <row r="2255" spans="1:30">
      <c r="A2255" s="165" t="s">
        <v>6236</v>
      </c>
      <c r="C2255" s="165" t="s">
        <v>8444</v>
      </c>
      <c r="D2255" s="169" t="s">
        <v>2905</v>
      </c>
      <c r="E2255" s="169" t="s">
        <v>3242</v>
      </c>
      <c r="F2255" s="174">
        <v>16.72</v>
      </c>
      <c r="G2255" s="174">
        <v>145.78</v>
      </c>
      <c r="H2255" s="74">
        <v>47.479333330000003</v>
      </c>
      <c r="I2255" s="74">
        <v>0.72</v>
      </c>
      <c r="J2255" s="74">
        <v>15.685</v>
      </c>
      <c r="K2255" s="74">
        <v>0.171666667</v>
      </c>
      <c r="L2255" s="74">
        <v>6.4383333330000001</v>
      </c>
      <c r="M2255" s="74">
        <v>13.28833333</v>
      </c>
      <c r="N2255" s="74">
        <v>1.5936666669999999</v>
      </c>
      <c r="O2255" s="74">
        <v>0.362666667</v>
      </c>
      <c r="P2255" s="74">
        <v>0</v>
      </c>
      <c r="Q2255" s="74">
        <v>9.3333333000000004E-2</v>
      </c>
      <c r="R2255" s="74">
        <v>2.97</v>
      </c>
      <c r="S2255" s="74">
        <v>0</v>
      </c>
      <c r="T2255" s="74">
        <v>0</v>
      </c>
      <c r="U2255" s="74">
        <v>9.5460994000000007E-3</v>
      </c>
      <c r="V2255" s="74">
        <v>7.7035499999999999</v>
      </c>
      <c r="W2255" s="74">
        <v>1.5104998489499999</v>
      </c>
      <c r="X2255" s="74">
        <v>1188.586333278</v>
      </c>
      <c r="Y2255" s="74">
        <v>1090</v>
      </c>
      <c r="Z2255" s="74">
        <v>0.87482183942639902</v>
      </c>
      <c r="AA2255" s="74">
        <v>0.12517816057360101</v>
      </c>
      <c r="AB2255" s="74">
        <v>1.7927181541205239E-5</v>
      </c>
      <c r="AC2255" s="74">
        <v>1.7927181541205239E-5</v>
      </c>
      <c r="AD2255" t="s">
        <v>5810</v>
      </c>
    </row>
    <row r="2256" spans="1:30">
      <c r="A2256" s="165" t="s">
        <v>6237</v>
      </c>
      <c r="C2256" s="165" t="s">
        <v>8444</v>
      </c>
      <c r="D2256" s="169" t="s">
        <v>2905</v>
      </c>
      <c r="E2256" s="169" t="s">
        <v>3242</v>
      </c>
      <c r="F2256" s="174">
        <v>16.72</v>
      </c>
      <c r="G2256" s="174">
        <v>145.78</v>
      </c>
      <c r="H2256" s="74">
        <v>47.46166667</v>
      </c>
      <c r="I2256" s="74">
        <v>0.66400000000000003</v>
      </c>
      <c r="J2256" s="74">
        <v>15.464</v>
      </c>
      <c r="K2256" s="74">
        <v>0.145666667</v>
      </c>
      <c r="L2256" s="74">
        <v>6.2353333329999998</v>
      </c>
      <c r="M2256" s="74">
        <v>13.943666670000001</v>
      </c>
      <c r="N2256" s="74">
        <v>1.308333333</v>
      </c>
      <c r="O2256" s="74">
        <v>0.22600000000000001</v>
      </c>
      <c r="P2256" s="74">
        <v>0</v>
      </c>
      <c r="Q2256" s="74">
        <v>7.8333333000000005E-2</v>
      </c>
      <c r="R2256" s="74">
        <v>2.67</v>
      </c>
      <c r="S2256" s="74">
        <v>0</v>
      </c>
      <c r="T2256" s="74">
        <v>0</v>
      </c>
      <c r="U2256" s="74">
        <v>1.08191082E-2</v>
      </c>
      <c r="V2256" s="74">
        <v>7.3533499999999998</v>
      </c>
      <c r="W2256" s="74">
        <v>1.44183318915</v>
      </c>
      <c r="X2256" s="74">
        <v>1199.4648667219999</v>
      </c>
      <c r="Y2256" s="74">
        <v>970</v>
      </c>
      <c r="Z2256" s="74">
        <v>0.83396974890874709</v>
      </c>
      <c r="AA2256" s="74">
        <v>0.16603025109125291</v>
      </c>
      <c r="AB2256" s="74">
        <v>1.122424953201862E-3</v>
      </c>
      <c r="AC2256" s="74">
        <v>1.122424953201863E-3</v>
      </c>
      <c r="AD2256" t="s">
        <v>5810</v>
      </c>
    </row>
    <row r="2257" spans="1:30">
      <c r="A2257" s="165" t="s">
        <v>6238</v>
      </c>
      <c r="C2257" s="165" t="s">
        <v>8444</v>
      </c>
      <c r="D2257" s="169" t="s">
        <v>2905</v>
      </c>
      <c r="E2257" s="169" t="s">
        <v>3242</v>
      </c>
      <c r="F2257" s="174">
        <v>16.72</v>
      </c>
      <c r="G2257" s="174">
        <v>145.78</v>
      </c>
      <c r="H2257" s="74">
        <v>47.216999999999999</v>
      </c>
      <c r="I2257" s="74">
        <v>0.68600000000000005</v>
      </c>
      <c r="J2257" s="74">
        <v>16.018000000000001</v>
      </c>
      <c r="K2257" s="74">
        <v>0.18433333299999999</v>
      </c>
      <c r="L2257" s="74">
        <v>6.6456666670000004</v>
      </c>
      <c r="M2257" s="74">
        <v>13.63466667</v>
      </c>
      <c r="N2257" s="74">
        <v>1.6366666670000001</v>
      </c>
      <c r="O2257" s="74">
        <v>0.27233333300000001</v>
      </c>
      <c r="P2257" s="74">
        <v>0</v>
      </c>
      <c r="Q2257" s="74">
        <v>6.7000000000000004E-2</v>
      </c>
      <c r="R2257" s="74">
        <v>3.87</v>
      </c>
      <c r="S2257" s="74">
        <v>0</v>
      </c>
      <c r="T2257" s="74">
        <v>0</v>
      </c>
      <c r="U2257" s="74">
        <v>8.67904548E-2</v>
      </c>
      <c r="V2257" s="74">
        <v>7.3743166669500004</v>
      </c>
      <c r="W2257" s="74">
        <v>1.4459442999055561</v>
      </c>
      <c r="X2257" s="74">
        <v>1194.3354667220001</v>
      </c>
      <c r="Y2257" s="74">
        <v>2700</v>
      </c>
      <c r="Z2257" s="74">
        <v>0.63211368446869765</v>
      </c>
      <c r="AA2257" s="74">
        <v>0.36788631553130241</v>
      </c>
      <c r="AB2257" s="74">
        <v>7.5314808757377932E-4</v>
      </c>
      <c r="AC2257" s="74">
        <v>7.5314808757377921E-4</v>
      </c>
      <c r="AD2257" t="s">
        <v>5810</v>
      </c>
    </row>
    <row r="2258" spans="1:30">
      <c r="A2258" s="165" t="s">
        <v>6239</v>
      </c>
      <c r="C2258" s="165" t="s">
        <v>8444</v>
      </c>
      <c r="D2258" s="169" t="s">
        <v>2905</v>
      </c>
      <c r="E2258" s="169" t="s">
        <v>3242</v>
      </c>
      <c r="F2258" s="174">
        <v>16.72</v>
      </c>
      <c r="G2258" s="174">
        <v>145.78</v>
      </c>
      <c r="H2258" s="74">
        <v>47.012</v>
      </c>
      <c r="I2258" s="74">
        <v>0.67500000000000004</v>
      </c>
      <c r="J2258" s="74">
        <v>16.17166667</v>
      </c>
      <c r="K2258" s="74">
        <v>0.18966666700000001</v>
      </c>
      <c r="L2258" s="74">
        <v>6.4736666669999998</v>
      </c>
      <c r="M2258" s="74">
        <v>13.079000000000001</v>
      </c>
      <c r="N2258" s="74">
        <v>1.538666667</v>
      </c>
      <c r="O2258" s="74">
        <v>0.28066666699999998</v>
      </c>
      <c r="P2258" s="74">
        <v>0</v>
      </c>
      <c r="Q2258" s="74">
        <v>5.7000000000000002E-2</v>
      </c>
      <c r="R2258" s="74">
        <v>3.21</v>
      </c>
      <c r="S2258" s="74">
        <v>0</v>
      </c>
      <c r="T2258" s="74">
        <v>0</v>
      </c>
      <c r="U2258" s="74">
        <v>3.82247291E-2</v>
      </c>
      <c r="V2258" s="74">
        <v>7.7927999999999988</v>
      </c>
      <c r="W2258" s="74">
        <v>1.5279998472</v>
      </c>
      <c r="X2258" s="74">
        <v>1185.1114</v>
      </c>
      <c r="Y2258" s="74">
        <v>1690</v>
      </c>
      <c r="Z2258" s="74">
        <v>0.70261159467722967</v>
      </c>
      <c r="AA2258" s="74">
        <v>0.29738840532277028</v>
      </c>
      <c r="AB2258" s="74">
        <v>8.591133648994621E-4</v>
      </c>
      <c r="AC2258" s="74">
        <v>8.5911336489946221E-4</v>
      </c>
      <c r="AD2258" t="s">
        <v>5810</v>
      </c>
    </row>
    <row r="2259" spans="1:30">
      <c r="A2259" s="165" t="s">
        <v>6240</v>
      </c>
      <c r="C2259" s="165" t="s">
        <v>8444</v>
      </c>
      <c r="D2259" s="169" t="s">
        <v>2905</v>
      </c>
      <c r="E2259" s="169" t="s">
        <v>3242</v>
      </c>
      <c r="F2259" s="174">
        <v>16.72</v>
      </c>
      <c r="G2259" s="174">
        <v>145.78</v>
      </c>
      <c r="H2259" s="74">
        <v>47.086333330000002</v>
      </c>
      <c r="I2259" s="74">
        <v>0.60699999999999998</v>
      </c>
      <c r="J2259" s="74">
        <v>15.481666669999999</v>
      </c>
      <c r="K2259" s="74">
        <v>0.17</v>
      </c>
      <c r="L2259" s="74">
        <v>6.6020000000000003</v>
      </c>
      <c r="M2259" s="74">
        <v>13.434333329999999</v>
      </c>
      <c r="N2259" s="74">
        <v>1.719333333</v>
      </c>
      <c r="O2259" s="74">
        <v>0.26100000000000001</v>
      </c>
      <c r="P2259" s="74">
        <v>0</v>
      </c>
      <c r="Q2259" s="74">
        <v>7.9000000000000001E-2</v>
      </c>
      <c r="R2259" s="74">
        <v>4.08</v>
      </c>
      <c r="S2259" s="74">
        <v>0</v>
      </c>
      <c r="T2259" s="74">
        <v>0</v>
      </c>
      <c r="U2259" s="74">
        <v>2.4281140190000002E-2</v>
      </c>
      <c r="V2259" s="74">
        <v>7.5607499999999996</v>
      </c>
      <c r="W2259" s="74">
        <v>1.4824998517500001</v>
      </c>
      <c r="X2259" s="74">
        <v>1191.0099332780001</v>
      </c>
      <c r="Y2259" s="74">
        <v>1880</v>
      </c>
      <c r="Z2259" s="74">
        <v>0.85665836857464595</v>
      </c>
      <c r="AA2259" s="74">
        <v>0.14334163142535411</v>
      </c>
      <c r="AB2259" s="74">
        <v>1.9775008466700111E-3</v>
      </c>
      <c r="AC2259" s="74">
        <v>1.9775008466700089E-3</v>
      </c>
      <c r="AD2259" t="s">
        <v>5810</v>
      </c>
    </row>
    <row r="2260" spans="1:30">
      <c r="A2260" s="165" t="s">
        <v>6241</v>
      </c>
      <c r="C2260" s="165" t="s">
        <v>8444</v>
      </c>
      <c r="D2260" s="169" t="s">
        <v>2905</v>
      </c>
      <c r="E2260" s="169" t="s">
        <v>3242</v>
      </c>
      <c r="F2260" s="174">
        <v>16.72</v>
      </c>
      <c r="G2260" s="174">
        <v>145.78</v>
      </c>
      <c r="H2260" s="74">
        <v>47.476333330000003</v>
      </c>
      <c r="I2260" s="74">
        <v>0.59033333300000002</v>
      </c>
      <c r="J2260" s="74">
        <v>15.119666670000001</v>
      </c>
      <c r="K2260" s="74">
        <v>0.17333333300000001</v>
      </c>
      <c r="L2260" s="74">
        <v>6.6643333330000001</v>
      </c>
      <c r="M2260" s="74">
        <v>14.015333330000001</v>
      </c>
      <c r="N2260" s="74">
        <v>1.736</v>
      </c>
      <c r="O2260" s="74">
        <v>0.259333333</v>
      </c>
      <c r="P2260" s="74">
        <v>0</v>
      </c>
      <c r="Q2260" s="74">
        <v>7.2333333E-2</v>
      </c>
      <c r="R2260" s="74">
        <v>4.2</v>
      </c>
      <c r="S2260" s="74">
        <v>0</v>
      </c>
      <c r="T2260" s="74">
        <v>0</v>
      </c>
      <c r="U2260" s="74">
        <v>7.3123435370000003E-2</v>
      </c>
      <c r="V2260" s="74">
        <v>7.4088833330499986</v>
      </c>
      <c r="W2260" s="74">
        <v>1.452722076894444</v>
      </c>
      <c r="X2260" s="74">
        <v>1200.6545332779999</v>
      </c>
      <c r="Y2260" s="74">
        <v>2610</v>
      </c>
      <c r="Z2260" s="74">
        <v>0.70380153442758908</v>
      </c>
      <c r="AA2260" s="74">
        <v>0.29619846557241092</v>
      </c>
      <c r="AB2260" s="74">
        <v>1.0598666815473581E-3</v>
      </c>
      <c r="AC2260" s="74">
        <v>1.0598666815473581E-3</v>
      </c>
      <c r="AD2260" t="s">
        <v>5810</v>
      </c>
    </row>
    <row r="2261" spans="1:30">
      <c r="A2261" s="165" t="s">
        <v>6242</v>
      </c>
      <c r="C2261" s="165" t="s">
        <v>8444</v>
      </c>
      <c r="D2261" s="169" t="s">
        <v>2905</v>
      </c>
      <c r="E2261" s="169" t="s">
        <v>3242</v>
      </c>
      <c r="F2261" s="174">
        <v>16.72</v>
      </c>
      <c r="G2261" s="174">
        <v>145.78</v>
      </c>
      <c r="H2261" s="74">
        <v>47.218666669999998</v>
      </c>
      <c r="I2261" s="74">
        <v>0.58533333300000001</v>
      </c>
      <c r="J2261" s="74">
        <v>14.801666669999999</v>
      </c>
      <c r="K2261" s="74">
        <v>0.15833333299999999</v>
      </c>
      <c r="L2261" s="74">
        <v>6.5279999999999996</v>
      </c>
      <c r="M2261" s="74">
        <v>13.93</v>
      </c>
      <c r="N2261" s="74">
        <v>1.7383333329999999</v>
      </c>
      <c r="O2261" s="74">
        <v>0.242666667</v>
      </c>
      <c r="P2261" s="74">
        <v>0</v>
      </c>
      <c r="Q2261" s="74">
        <v>6.0999999999999999E-2</v>
      </c>
      <c r="R2261" s="74">
        <v>4.3499999999999996</v>
      </c>
      <c r="S2261" s="74">
        <v>0</v>
      </c>
      <c r="T2261" s="74">
        <v>0</v>
      </c>
      <c r="U2261" s="74">
        <v>4.0111510000000003E-2</v>
      </c>
      <c r="V2261" s="74">
        <v>7.5701000000000001</v>
      </c>
      <c r="W2261" s="74">
        <v>1.4843331849000001</v>
      </c>
      <c r="X2261" s="74">
        <v>1199.2380000000001</v>
      </c>
      <c r="Y2261" s="74">
        <v>2230</v>
      </c>
      <c r="Z2261" s="74">
        <v>0.81431303758158247</v>
      </c>
      <c r="AA2261" s="74">
        <v>0.18568696241841759</v>
      </c>
      <c r="AB2261" s="74">
        <v>1.782527314883245E-3</v>
      </c>
      <c r="AC2261" s="74">
        <v>1.7825273148832459E-3</v>
      </c>
      <c r="AD2261" t="s">
        <v>5810</v>
      </c>
    </row>
    <row r="2262" spans="1:30">
      <c r="A2262" s="165" t="s">
        <v>6243</v>
      </c>
      <c r="C2262" s="165" t="s">
        <v>8444</v>
      </c>
      <c r="D2262" s="169" t="s">
        <v>2905</v>
      </c>
      <c r="E2262" s="169" t="s">
        <v>3242</v>
      </c>
      <c r="F2262" s="174">
        <v>16.72</v>
      </c>
      <c r="G2262" s="174">
        <v>145.78</v>
      </c>
      <c r="H2262" s="74">
        <v>46.683</v>
      </c>
      <c r="I2262" s="74">
        <v>0.64166666699999997</v>
      </c>
      <c r="J2262" s="74">
        <v>15.902333329999999</v>
      </c>
      <c r="K2262" s="74">
        <v>0.146666667</v>
      </c>
      <c r="L2262" s="74">
        <v>6.4660000000000002</v>
      </c>
      <c r="M2262" s="74">
        <v>13.935333330000001</v>
      </c>
      <c r="N2262" s="74">
        <v>1.5960000000000001</v>
      </c>
      <c r="O2262" s="74">
        <v>0.27900000000000003</v>
      </c>
      <c r="P2262" s="74">
        <v>0</v>
      </c>
      <c r="Q2262" s="74">
        <v>7.2999999999999995E-2</v>
      </c>
      <c r="R2262" s="74">
        <v>3.85</v>
      </c>
      <c r="S2262" s="74">
        <v>0</v>
      </c>
      <c r="T2262" s="74">
        <v>0</v>
      </c>
      <c r="U2262" s="74">
        <v>6.3283789999999993E-2</v>
      </c>
      <c r="V2262" s="74">
        <v>7.5338333330499996</v>
      </c>
      <c r="W2262" s="74">
        <v>1.477222074444444</v>
      </c>
      <c r="X2262" s="74">
        <v>1199.3265332779999</v>
      </c>
      <c r="Y2262" s="74">
        <v>2360</v>
      </c>
      <c r="Z2262" s="74">
        <v>0.69147332624608615</v>
      </c>
      <c r="AA2262" s="74">
        <v>0.30852667375391379</v>
      </c>
      <c r="AB2262" s="74">
        <v>7.8726559148157692E-4</v>
      </c>
      <c r="AC2262" s="74">
        <v>7.8726559148157671E-4</v>
      </c>
      <c r="AD2262" t="s">
        <v>5810</v>
      </c>
    </row>
    <row r="2263" spans="1:30">
      <c r="A2263" s="165" t="s">
        <v>6244</v>
      </c>
      <c r="C2263" s="165" t="s">
        <v>8444</v>
      </c>
      <c r="D2263" s="169" t="s">
        <v>2905</v>
      </c>
      <c r="E2263" s="169" t="s">
        <v>3242</v>
      </c>
      <c r="F2263" s="174">
        <v>16.72</v>
      </c>
      <c r="G2263" s="174">
        <v>145.78</v>
      </c>
      <c r="H2263" s="74">
        <v>47.529666669999997</v>
      </c>
      <c r="I2263" s="74">
        <v>0.74566666699999995</v>
      </c>
      <c r="J2263" s="74">
        <v>16.611999999999998</v>
      </c>
      <c r="K2263" s="74">
        <v>0.17499999999999999</v>
      </c>
      <c r="L2263" s="74">
        <v>5.8726666669999998</v>
      </c>
      <c r="M2263" s="74">
        <v>11.48833333</v>
      </c>
      <c r="N2263" s="74">
        <v>2.1253333329999999</v>
      </c>
      <c r="O2263" s="74">
        <v>0.62366666699999995</v>
      </c>
      <c r="P2263" s="74">
        <v>0</v>
      </c>
      <c r="Q2263" s="74">
        <v>0.16700000000000001</v>
      </c>
      <c r="R2263" s="74">
        <v>4.1399999999999997</v>
      </c>
      <c r="S2263" s="74">
        <v>0</v>
      </c>
      <c r="T2263" s="74">
        <v>0</v>
      </c>
      <c r="U2263" s="74">
        <v>0.14761329000000001</v>
      </c>
      <c r="V2263" s="74">
        <v>7.9545833330499987</v>
      </c>
      <c r="W2263" s="74">
        <v>1.559722066194444</v>
      </c>
      <c r="X2263" s="74">
        <v>1158.7063332780001</v>
      </c>
      <c r="Y2263" s="74">
        <v>3580</v>
      </c>
      <c r="Z2263" s="74">
        <v>0.56035590320262074</v>
      </c>
      <c r="AA2263" s="74">
        <v>0.43964409679737931</v>
      </c>
      <c r="AB2263" s="74">
        <v>1.0111370978764191E-3</v>
      </c>
      <c r="AC2263" s="74">
        <v>1.0111370978764191E-3</v>
      </c>
      <c r="AD2263" t="s">
        <v>5810</v>
      </c>
    </row>
    <row r="2264" spans="1:30">
      <c r="A2264" s="165" t="s">
        <v>6245</v>
      </c>
      <c r="C2264" s="165" t="s">
        <v>8444</v>
      </c>
      <c r="D2264" s="169" t="s">
        <v>2905</v>
      </c>
      <c r="E2264" s="169" t="s">
        <v>3242</v>
      </c>
      <c r="F2264" s="174">
        <v>16.72</v>
      </c>
      <c r="G2264" s="174">
        <v>145.78</v>
      </c>
      <c r="H2264" s="74">
        <v>46.1175</v>
      </c>
      <c r="I2264" s="74">
        <v>0.64300000000000002</v>
      </c>
      <c r="J2264" s="74">
        <v>15.930999999999999</v>
      </c>
      <c r="K2264" s="74">
        <v>0.14799999999999999</v>
      </c>
      <c r="L2264" s="74">
        <v>6.5780000000000003</v>
      </c>
      <c r="M2264" s="74">
        <v>13.8775</v>
      </c>
      <c r="N2264" s="74">
        <v>1.603</v>
      </c>
      <c r="O2264" s="74">
        <v>0.25650000000000001</v>
      </c>
      <c r="P2264" s="74">
        <v>0</v>
      </c>
      <c r="Q2264" s="74">
        <v>6.7000000000000004E-2</v>
      </c>
      <c r="R2264" s="74">
        <v>3.81</v>
      </c>
      <c r="S2264" s="74">
        <v>0</v>
      </c>
      <c r="T2264" s="74">
        <v>0</v>
      </c>
      <c r="U2264" s="74">
        <v>0.1103675516</v>
      </c>
      <c r="V2264" s="74">
        <v>7.4319749999999987</v>
      </c>
      <c r="W2264" s="74">
        <v>1.4572498542750001</v>
      </c>
      <c r="X2264" s="74">
        <v>1198.3665000000001</v>
      </c>
      <c r="Y2264" s="74">
        <v>3000</v>
      </c>
      <c r="Z2264" s="74">
        <v>0.58178914597094622</v>
      </c>
      <c r="AA2264" s="74">
        <v>0.41821085402905378</v>
      </c>
      <c r="AB2264" s="74">
        <v>1.443666652166276E-4</v>
      </c>
      <c r="AC2264" s="74">
        <v>1.4436666521662771E-4</v>
      </c>
      <c r="AD2264" t="s">
        <v>5810</v>
      </c>
    </row>
    <row r="2265" spans="1:30">
      <c r="A2265" s="165" t="s">
        <v>6246</v>
      </c>
      <c r="C2265" s="165" t="s">
        <v>8444</v>
      </c>
      <c r="D2265" s="169" t="s">
        <v>2905</v>
      </c>
      <c r="E2265" s="169" t="s">
        <v>3242</v>
      </c>
      <c r="F2265" s="174">
        <v>16.72</v>
      </c>
      <c r="G2265" s="174">
        <v>145.78</v>
      </c>
      <c r="H2265" s="74">
        <v>47.632333330000002</v>
      </c>
      <c r="I2265" s="74">
        <v>0.64033333299999995</v>
      </c>
      <c r="J2265" s="74">
        <v>16.185333329999999</v>
      </c>
      <c r="K2265" s="74">
        <v>0.174666667</v>
      </c>
      <c r="L2265" s="74">
        <v>6.2796666669999999</v>
      </c>
      <c r="M2265" s="74">
        <v>12.531333330000001</v>
      </c>
      <c r="N2265" s="74">
        <v>1.689666667</v>
      </c>
      <c r="O2265" s="74">
        <v>0.29133333300000003</v>
      </c>
      <c r="P2265" s="74">
        <v>0</v>
      </c>
      <c r="Q2265" s="74">
        <v>7.2666667000000004E-2</v>
      </c>
      <c r="R2265" s="74">
        <v>3.75</v>
      </c>
      <c r="S2265" s="74">
        <v>0</v>
      </c>
      <c r="T2265" s="74">
        <v>0</v>
      </c>
      <c r="U2265" s="74">
        <v>2.610548E-2</v>
      </c>
      <c r="V2265" s="74">
        <v>7.97016666695</v>
      </c>
      <c r="W2265" s="74">
        <v>1.562777621555556</v>
      </c>
      <c r="X2265" s="74">
        <v>1176.020133278</v>
      </c>
      <c r="Y2265" s="74">
        <v>1750</v>
      </c>
      <c r="Z2265" s="74">
        <v>0.8198382858483636</v>
      </c>
      <c r="AA2265" s="74">
        <v>0.1801617141516364</v>
      </c>
      <c r="AB2265" s="74">
        <v>1.631828377494846E-3</v>
      </c>
      <c r="AC2265" s="74">
        <v>1.6318283774948449E-3</v>
      </c>
      <c r="AD2265" t="s">
        <v>5810</v>
      </c>
    </row>
    <row r="2266" spans="1:30">
      <c r="A2266" s="165" t="s">
        <v>2907</v>
      </c>
      <c r="C2266" s="165" t="s">
        <v>8444</v>
      </c>
      <c r="D2266" s="169" t="s">
        <v>2905</v>
      </c>
      <c r="E2266" s="169" t="s">
        <v>2907</v>
      </c>
      <c r="F2266" s="174">
        <v>17.586400000000001</v>
      </c>
      <c r="G2266" s="174">
        <v>145.8381</v>
      </c>
      <c r="H2266" s="74">
        <v>45.896999999999998</v>
      </c>
      <c r="I2266" s="74">
        <v>0.63166666699999996</v>
      </c>
      <c r="J2266" s="74">
        <v>17.70333333</v>
      </c>
      <c r="K2266" s="74">
        <v>0.16</v>
      </c>
      <c r="L2266" s="74">
        <v>6.9056666670000002</v>
      </c>
      <c r="M2266" s="74">
        <v>12.816000000000001</v>
      </c>
      <c r="N2266" s="74">
        <v>1.3586666670000001</v>
      </c>
      <c r="O2266" s="74">
        <v>0.307666667</v>
      </c>
      <c r="P2266" s="74">
        <v>0</v>
      </c>
      <c r="Q2266" s="74">
        <v>9.6666666999999998E-2</v>
      </c>
      <c r="R2266" s="74">
        <v>3.96</v>
      </c>
      <c r="S2266" s="74">
        <v>0</v>
      </c>
      <c r="T2266" s="74">
        <v>0</v>
      </c>
      <c r="U2266" s="74">
        <v>2.0679059999999999E-2</v>
      </c>
      <c r="V2266" s="74">
        <v>7.4596</v>
      </c>
      <c r="W2266" s="74">
        <v>1.4626665204</v>
      </c>
      <c r="X2266" s="74">
        <v>1180.7456</v>
      </c>
      <c r="Y2266" s="74">
        <v>1860</v>
      </c>
      <c r="Z2266" s="74">
        <v>0.8677611743336342</v>
      </c>
      <c r="AA2266" s="74">
        <v>0.1322388256663658</v>
      </c>
      <c r="AB2266" s="74">
        <v>1.705017204824651E-3</v>
      </c>
      <c r="AC2266" s="74">
        <v>1.7050172048246499E-3</v>
      </c>
      <c r="AD2266" t="s">
        <v>5810</v>
      </c>
    </row>
    <row r="2267" spans="1:30">
      <c r="A2267" s="165" t="s">
        <v>6247</v>
      </c>
      <c r="C2267" s="165" t="s">
        <v>8444</v>
      </c>
      <c r="D2267" s="169" t="s">
        <v>2905</v>
      </c>
      <c r="E2267" s="169" t="s">
        <v>2907</v>
      </c>
      <c r="F2267" s="174">
        <v>17.586400000000001</v>
      </c>
      <c r="G2267" s="174">
        <v>145.8381</v>
      </c>
      <c r="H2267" s="74">
        <v>48.987333329999998</v>
      </c>
      <c r="I2267" s="74">
        <v>0.98566666700000005</v>
      </c>
      <c r="J2267" s="74">
        <v>15.856</v>
      </c>
      <c r="K2267" s="74">
        <v>0.15933333299999999</v>
      </c>
      <c r="L2267" s="74">
        <v>5.0043333329999999</v>
      </c>
      <c r="M2267" s="74">
        <v>8.5063333330000006</v>
      </c>
      <c r="N2267" s="74">
        <v>2.5953333330000001</v>
      </c>
      <c r="O2267" s="74">
        <v>1.0413333330000001</v>
      </c>
      <c r="P2267" s="74">
        <v>0</v>
      </c>
      <c r="Q2267" s="74">
        <v>0.19600000000000001</v>
      </c>
      <c r="R2267" s="74">
        <v>3.01</v>
      </c>
      <c r="S2267" s="74">
        <v>0</v>
      </c>
      <c r="T2267" s="74">
        <v>0</v>
      </c>
      <c r="U2267" s="74">
        <v>1.7672529999999999E-2</v>
      </c>
      <c r="V2267" s="74">
        <v>8.969199999999999</v>
      </c>
      <c r="W2267" s="74">
        <v>1.7586664908</v>
      </c>
      <c r="X2267" s="74">
        <v>1109.2051333278</v>
      </c>
      <c r="Y2267" s="74">
        <v>1170</v>
      </c>
      <c r="Z2267" s="74">
        <v>0.80884136527869599</v>
      </c>
      <c r="AA2267" s="74">
        <v>0.19115863472130401</v>
      </c>
      <c r="AB2267" s="74">
        <v>1.6097532530452881E-3</v>
      </c>
      <c r="AC2267" s="74">
        <v>1.6097532530452881E-3</v>
      </c>
      <c r="AD2267" t="s">
        <v>5810</v>
      </c>
    </row>
    <row r="2268" spans="1:30">
      <c r="A2268" s="165" t="s">
        <v>6248</v>
      </c>
      <c r="C2268" s="165" t="s">
        <v>8444</v>
      </c>
      <c r="D2268" s="169" t="s">
        <v>2905</v>
      </c>
      <c r="E2268" s="169" t="s">
        <v>2907</v>
      </c>
      <c r="F2268" s="174">
        <v>17.586400000000001</v>
      </c>
      <c r="G2268" s="174">
        <v>145.8381</v>
      </c>
      <c r="H2268" s="74">
        <v>49.597000000000001</v>
      </c>
      <c r="I2268" s="74">
        <v>0.81599999999999995</v>
      </c>
      <c r="J2268" s="74">
        <v>17.101500000000001</v>
      </c>
      <c r="K2268" s="74">
        <v>0.19800000000000001</v>
      </c>
      <c r="L2268" s="74">
        <v>5.5990000000000002</v>
      </c>
      <c r="M2268" s="74">
        <v>11.080500000000001</v>
      </c>
      <c r="N2268" s="74">
        <v>2.0830000000000002</v>
      </c>
      <c r="O2268" s="74">
        <v>0.74299999999999999</v>
      </c>
      <c r="P2268" s="74">
        <v>0</v>
      </c>
      <c r="Q2268" s="74">
        <v>0.16450000000000001</v>
      </c>
      <c r="R2268" s="74">
        <v>3.87</v>
      </c>
      <c r="S2268" s="74">
        <v>0</v>
      </c>
      <c r="T2268" s="74">
        <v>0</v>
      </c>
      <c r="U2268" s="74">
        <v>4.5244609999999998E-2</v>
      </c>
      <c r="V2268" s="74">
        <v>7.1140749999999997</v>
      </c>
      <c r="W2268" s="74">
        <v>1.3949165271749999</v>
      </c>
      <c r="X2268" s="74">
        <v>1151.9363000000001</v>
      </c>
      <c r="Y2268" s="74">
        <v>2050</v>
      </c>
      <c r="Z2268" s="74">
        <v>0.73381028087573386</v>
      </c>
      <c r="AA2268" s="74">
        <v>0.26618971912426609</v>
      </c>
      <c r="AB2268" s="74">
        <v>3.8068814004708511E-4</v>
      </c>
      <c r="AC2268" s="74">
        <v>3.8068814004708489E-4</v>
      </c>
      <c r="AD2268" t="s">
        <v>5810</v>
      </c>
    </row>
    <row r="2269" spans="1:30">
      <c r="A2269" s="165" t="s">
        <v>6249</v>
      </c>
      <c r="C2269" s="165" t="s">
        <v>8444</v>
      </c>
      <c r="D2269" s="169" t="s">
        <v>2905</v>
      </c>
      <c r="E2269" s="169" t="s">
        <v>2907</v>
      </c>
      <c r="F2269" s="174">
        <v>17.586400000000001</v>
      </c>
      <c r="G2269" s="174">
        <v>145.8381</v>
      </c>
      <c r="H2269" s="74">
        <v>48.615333329999999</v>
      </c>
      <c r="I2269" s="74">
        <v>0.80333333299999998</v>
      </c>
      <c r="J2269" s="74">
        <v>17.591000000000001</v>
      </c>
      <c r="K2269" s="74">
        <v>0.179666667</v>
      </c>
      <c r="L2269" s="74">
        <v>6.5746666669999998</v>
      </c>
      <c r="M2269" s="74">
        <v>11.651999999999999</v>
      </c>
      <c r="N2269" s="74">
        <v>1.594333333</v>
      </c>
      <c r="O2269" s="74">
        <v>0.47</v>
      </c>
      <c r="P2269" s="74">
        <v>0</v>
      </c>
      <c r="Q2269" s="74">
        <v>0.11333333299999999</v>
      </c>
      <c r="R2269" s="74">
        <v>3.91</v>
      </c>
      <c r="S2269" s="74">
        <v>0</v>
      </c>
      <c r="T2269" s="74">
        <v>0</v>
      </c>
      <c r="U2269" s="74">
        <v>3.644501E-2</v>
      </c>
      <c r="V2269" s="74">
        <v>7.2955500000000004</v>
      </c>
      <c r="W2269" s="74">
        <v>1.43049985695</v>
      </c>
      <c r="X2269" s="74">
        <v>1161.4232</v>
      </c>
      <c r="Y2269" s="74">
        <v>2010</v>
      </c>
      <c r="Z2269" s="74">
        <v>0.78455800466490033</v>
      </c>
      <c r="AA2269" s="74">
        <v>0.21544199533509981</v>
      </c>
      <c r="AB2269" s="74">
        <v>1.128450666688096E-3</v>
      </c>
      <c r="AC2269" s="74">
        <v>1.128450666688096E-3</v>
      </c>
      <c r="AD2269" t="s">
        <v>5810</v>
      </c>
    </row>
    <row r="2270" spans="1:30">
      <c r="A2270" s="165" t="s">
        <v>6250</v>
      </c>
      <c r="C2270" s="165" t="s">
        <v>8444</v>
      </c>
      <c r="D2270" s="169" t="s">
        <v>2905</v>
      </c>
      <c r="E2270" s="169" t="s">
        <v>2907</v>
      </c>
      <c r="F2270" s="174">
        <v>17.586400000000001</v>
      </c>
      <c r="G2270" s="174">
        <v>145.8381</v>
      </c>
      <c r="H2270" s="74">
        <v>45.22366667</v>
      </c>
      <c r="I2270" s="74">
        <v>0.54133333299999997</v>
      </c>
      <c r="J2270" s="74">
        <v>16.742000000000001</v>
      </c>
      <c r="K2270" s="74">
        <v>0.18</v>
      </c>
      <c r="L2270" s="74">
        <v>6.5333333329999999</v>
      </c>
      <c r="M2270" s="74">
        <v>14.108000000000001</v>
      </c>
      <c r="N2270" s="74">
        <v>1.542666667</v>
      </c>
      <c r="O2270" s="74">
        <v>0.434</v>
      </c>
      <c r="P2270" s="74">
        <v>0</v>
      </c>
      <c r="Q2270" s="74">
        <v>0.10566666700000001</v>
      </c>
      <c r="R2270" s="74">
        <v>4.1100000000000003</v>
      </c>
      <c r="S2270" s="74">
        <v>0</v>
      </c>
      <c r="T2270" s="74">
        <v>0</v>
      </c>
      <c r="U2270" s="74">
        <v>7.9343060000000007E-2</v>
      </c>
      <c r="V2270" s="74">
        <v>7.1062833330499986</v>
      </c>
      <c r="W2270" s="74">
        <v>1.3933887494944439</v>
      </c>
      <c r="X2270" s="74">
        <v>1202.1928</v>
      </c>
      <c r="Y2270" s="74">
        <v>2730</v>
      </c>
      <c r="Z2270" s="74">
        <v>0.68329929757912677</v>
      </c>
      <c r="AA2270" s="74">
        <v>0.31670070242087323</v>
      </c>
      <c r="AB2270" s="74">
        <v>4.0360039514479432E-4</v>
      </c>
      <c r="AC2270" s="74">
        <v>4.0360039514479449E-4</v>
      </c>
      <c r="AD2270" t="s">
        <v>5810</v>
      </c>
    </row>
    <row r="2271" spans="1:30">
      <c r="A2271" s="165" t="s">
        <v>6251</v>
      </c>
      <c r="C2271" s="165" t="s">
        <v>8444</v>
      </c>
      <c r="D2271" s="169" t="s">
        <v>2905</v>
      </c>
      <c r="E2271" s="169" t="s">
        <v>2907</v>
      </c>
      <c r="F2271" s="174">
        <v>17.586400000000001</v>
      </c>
      <c r="G2271" s="174">
        <v>145.8381</v>
      </c>
      <c r="H2271" s="74">
        <v>47.188000000000002</v>
      </c>
      <c r="I2271" s="74">
        <v>0.64033333299999995</v>
      </c>
      <c r="J2271" s="74">
        <v>17.335333330000001</v>
      </c>
      <c r="K2271" s="74">
        <v>0.14199999999999999</v>
      </c>
      <c r="L2271" s="74">
        <v>6.5359999999999996</v>
      </c>
      <c r="M2271" s="74">
        <v>11.56533333</v>
      </c>
      <c r="N2271" s="74">
        <v>1.971666667</v>
      </c>
      <c r="O2271" s="74">
        <v>0.47</v>
      </c>
      <c r="P2271" s="74">
        <v>0</v>
      </c>
      <c r="Q2271" s="74">
        <v>0.105333333</v>
      </c>
      <c r="R2271" s="74">
        <v>3.4</v>
      </c>
      <c r="S2271" s="74">
        <v>0</v>
      </c>
      <c r="T2271" s="74">
        <v>0</v>
      </c>
      <c r="U2271" s="74">
        <v>3.3365150000000003E-2</v>
      </c>
      <c r="V2271" s="74">
        <v>7.31793333305</v>
      </c>
      <c r="W2271" s="74">
        <v>1.434888745344445</v>
      </c>
      <c r="X2271" s="74">
        <v>1159.9845332780001</v>
      </c>
      <c r="Y2271" s="74">
        <v>1680</v>
      </c>
      <c r="Z2271" s="74">
        <v>0.7460103246355243</v>
      </c>
      <c r="AA2271" s="74">
        <v>0.2539896753644757</v>
      </c>
      <c r="AB2271" s="74">
        <v>1.334721046478722E-3</v>
      </c>
      <c r="AC2271" s="74">
        <v>1.3347210464787209E-3</v>
      </c>
      <c r="AD2271" t="s">
        <v>5810</v>
      </c>
    </row>
    <row r="2272" spans="1:30">
      <c r="A2272" s="165" t="s">
        <v>6252</v>
      </c>
      <c r="C2272" s="165" t="s">
        <v>8444</v>
      </c>
      <c r="D2272" s="169" t="s">
        <v>2905</v>
      </c>
      <c r="E2272" s="169" t="s">
        <v>2907</v>
      </c>
      <c r="F2272" s="174">
        <v>17.586400000000001</v>
      </c>
      <c r="G2272" s="174">
        <v>145.8381</v>
      </c>
      <c r="H2272" s="74">
        <v>45.552</v>
      </c>
      <c r="I2272" s="74">
        <v>0.53066666699999998</v>
      </c>
      <c r="J2272" s="74">
        <v>17.89</v>
      </c>
      <c r="K2272" s="74">
        <v>0.179666667</v>
      </c>
      <c r="L2272" s="74">
        <v>6.8186666669999996</v>
      </c>
      <c r="M2272" s="74">
        <v>12.78833333</v>
      </c>
      <c r="N2272" s="74">
        <v>1.6766666670000001</v>
      </c>
      <c r="O2272" s="74">
        <v>0.37833333299999999</v>
      </c>
      <c r="P2272" s="74">
        <v>0</v>
      </c>
      <c r="Q2272" s="74">
        <v>8.5666667000000002E-2</v>
      </c>
      <c r="R2272" s="74">
        <v>3.59</v>
      </c>
      <c r="S2272" s="74">
        <v>0</v>
      </c>
      <c r="T2272" s="74">
        <v>0</v>
      </c>
      <c r="U2272" s="74">
        <v>2.9112010000000001E-2</v>
      </c>
      <c r="V2272" s="74">
        <v>7.4584666669499997</v>
      </c>
      <c r="W2272" s="74">
        <v>1.462444298255555</v>
      </c>
      <c r="X2272" s="74">
        <v>1180.286333278</v>
      </c>
      <c r="Y2272" s="74">
        <v>1760</v>
      </c>
      <c r="Z2272" s="74">
        <v>0.79428534719799826</v>
      </c>
      <c r="AA2272" s="74">
        <v>0.2057146528020018</v>
      </c>
      <c r="AB2272" s="74">
        <v>1.5648639531078781E-3</v>
      </c>
      <c r="AC2272" s="74">
        <v>1.5648639531078781E-3</v>
      </c>
      <c r="AD2272" t="s">
        <v>5810</v>
      </c>
    </row>
    <row r="2273" spans="1:30">
      <c r="A2273" s="165" t="s">
        <v>6253</v>
      </c>
      <c r="C2273" s="165" t="s">
        <v>8444</v>
      </c>
      <c r="D2273" s="169" t="s">
        <v>2905</v>
      </c>
      <c r="E2273" s="169" t="s">
        <v>2907</v>
      </c>
      <c r="F2273" s="174">
        <v>17.586400000000001</v>
      </c>
      <c r="G2273" s="174">
        <v>145.8381</v>
      </c>
      <c r="H2273" s="74">
        <v>45.815666669999999</v>
      </c>
      <c r="I2273" s="74">
        <v>0.55100000000000005</v>
      </c>
      <c r="J2273" s="74">
        <v>18.026</v>
      </c>
      <c r="K2273" s="74">
        <v>0.180666667</v>
      </c>
      <c r="L2273" s="74">
        <v>6.8760000000000003</v>
      </c>
      <c r="M2273" s="74">
        <v>12.478666670000001</v>
      </c>
      <c r="N2273" s="74">
        <v>1.6346666670000001</v>
      </c>
      <c r="O2273" s="74">
        <v>0.23699999999999999</v>
      </c>
      <c r="P2273" s="74">
        <v>0</v>
      </c>
      <c r="Q2273" s="74">
        <v>6.3E-2</v>
      </c>
      <c r="R2273" s="74">
        <v>3.28</v>
      </c>
      <c r="S2273" s="74">
        <v>0</v>
      </c>
      <c r="T2273" s="74">
        <v>0</v>
      </c>
      <c r="U2273" s="74">
        <v>5.4044210000000002E-2</v>
      </c>
      <c r="V2273" s="74">
        <v>7.7097833330500007</v>
      </c>
      <c r="W2273" s="74">
        <v>1.511722070994445</v>
      </c>
      <c r="X2273" s="74">
        <v>1175.1458667219999</v>
      </c>
      <c r="Y2273" s="74">
        <v>2020</v>
      </c>
      <c r="Z2273" s="74">
        <v>0.64759227242394302</v>
      </c>
      <c r="AA2273" s="74">
        <v>0.35240772757605698</v>
      </c>
      <c r="AB2273" s="74">
        <v>2.4978425625261008E-4</v>
      </c>
      <c r="AC2273" s="74">
        <v>2.4978425625261008E-4</v>
      </c>
      <c r="AD2273" t="s">
        <v>5810</v>
      </c>
    </row>
    <row r="2274" spans="1:30">
      <c r="A2274" s="165" t="s">
        <v>6254</v>
      </c>
      <c r="C2274" s="165" t="s">
        <v>8444</v>
      </c>
      <c r="D2274" s="169" t="s">
        <v>2905</v>
      </c>
      <c r="E2274" s="169" t="s">
        <v>2907</v>
      </c>
      <c r="F2274" s="174">
        <v>17.586400000000001</v>
      </c>
      <c r="G2274" s="174">
        <v>145.8381</v>
      </c>
      <c r="H2274" s="74">
        <v>45.718000000000004</v>
      </c>
      <c r="I2274" s="74">
        <v>0.61166666700000005</v>
      </c>
      <c r="J2274" s="74">
        <v>18.634</v>
      </c>
      <c r="K2274" s="74">
        <v>0.21</v>
      </c>
      <c r="L2274" s="74">
        <v>5.5943333329999998</v>
      </c>
      <c r="M2274" s="74">
        <v>13.10033333</v>
      </c>
      <c r="N2274" s="74">
        <v>1.6333333329999999</v>
      </c>
      <c r="O2274" s="74">
        <v>0.320333333</v>
      </c>
      <c r="P2274" s="74">
        <v>0</v>
      </c>
      <c r="Q2274" s="74">
        <v>8.6333332999999998E-2</v>
      </c>
      <c r="R2274" s="74">
        <v>3.48</v>
      </c>
      <c r="S2274" s="74">
        <v>0</v>
      </c>
      <c r="T2274" s="74">
        <v>0</v>
      </c>
      <c r="U2274" s="74">
        <v>9.8775509999999997E-2</v>
      </c>
      <c r="V2274" s="74">
        <v>7.4819833330499996</v>
      </c>
      <c r="W2274" s="74">
        <v>1.4670554087944441</v>
      </c>
      <c r="X2274" s="74">
        <v>1185.4655332780001</v>
      </c>
      <c r="Y2274" s="74">
        <v>2840</v>
      </c>
      <c r="Z2274" s="74">
        <v>0.54245150921883545</v>
      </c>
      <c r="AA2274" s="74">
        <v>0.45754849078116461</v>
      </c>
      <c r="AB2274" s="74">
        <v>6.8273486954197049E-4</v>
      </c>
      <c r="AC2274" s="74">
        <v>6.827348695419706E-4</v>
      </c>
      <c r="AD2274" t="s">
        <v>5810</v>
      </c>
    </row>
    <row r="2275" spans="1:30">
      <c r="A2275" s="165" t="s">
        <v>6255</v>
      </c>
      <c r="C2275" s="165" t="s">
        <v>8444</v>
      </c>
      <c r="D2275" s="169" t="s">
        <v>2905</v>
      </c>
      <c r="E2275" s="169" t="s">
        <v>2907</v>
      </c>
      <c r="F2275" s="174">
        <v>17.586400000000001</v>
      </c>
      <c r="G2275" s="174">
        <v>145.8381</v>
      </c>
      <c r="H2275" s="74">
        <v>45.909333330000003</v>
      </c>
      <c r="I2275" s="74">
        <v>0.56399999999999995</v>
      </c>
      <c r="J2275" s="74">
        <v>16.803000000000001</v>
      </c>
      <c r="K2275" s="74">
        <v>0.15566666700000001</v>
      </c>
      <c r="L2275" s="74">
        <v>6.1079999999999997</v>
      </c>
      <c r="M2275" s="74">
        <v>14.232333329999999</v>
      </c>
      <c r="N2275" s="74">
        <v>1.4983333329999999</v>
      </c>
      <c r="O2275" s="74">
        <v>0.41866666699999999</v>
      </c>
      <c r="P2275" s="74">
        <v>0</v>
      </c>
      <c r="Q2275" s="74">
        <v>0.119333333</v>
      </c>
      <c r="R2275" s="74">
        <v>4.17</v>
      </c>
      <c r="S2275" s="74">
        <v>0</v>
      </c>
      <c r="T2275" s="74">
        <v>0</v>
      </c>
      <c r="U2275" s="74">
        <v>7.2010060000000001E-2</v>
      </c>
      <c r="V2275" s="74">
        <v>6.8181333330499996</v>
      </c>
      <c r="W2275" s="74">
        <v>1.3368887551444439</v>
      </c>
      <c r="X2275" s="74">
        <v>1204.256733278</v>
      </c>
      <c r="Y2275" s="74">
        <v>2680</v>
      </c>
      <c r="Z2275" s="74">
        <v>0.69630182329303403</v>
      </c>
      <c r="AA2275" s="74">
        <v>0.30369817670696603</v>
      </c>
      <c r="AB2275" s="74">
        <v>2.250557540519465E-4</v>
      </c>
      <c r="AC2275" s="74">
        <v>2.2505575405194639E-4</v>
      </c>
      <c r="AD2275" t="s">
        <v>5810</v>
      </c>
    </row>
    <row r="2276" spans="1:30">
      <c r="A2276" s="165" t="s">
        <v>6693</v>
      </c>
      <c r="C2276" s="165" t="s">
        <v>8444</v>
      </c>
      <c r="D2276" s="169" t="s">
        <v>2905</v>
      </c>
      <c r="E2276" s="169" t="s">
        <v>2907</v>
      </c>
      <c r="F2276" s="174">
        <v>17.586400000000001</v>
      </c>
      <c r="G2276" s="174">
        <v>145.8381</v>
      </c>
      <c r="H2276" s="74">
        <v>46.758666669999997</v>
      </c>
      <c r="I2276" s="74">
        <v>0.62166666699999995</v>
      </c>
      <c r="J2276" s="74">
        <v>14.074666669999999</v>
      </c>
      <c r="K2276" s="74">
        <v>0.16766666699999999</v>
      </c>
      <c r="L2276" s="74">
        <v>6.6820000000000004</v>
      </c>
      <c r="M2276" s="74">
        <v>14.390333330000001</v>
      </c>
      <c r="N2276" s="74">
        <v>1.53</v>
      </c>
      <c r="O2276" s="74">
        <v>0.47499999999999998</v>
      </c>
      <c r="P2276" s="74">
        <v>0</v>
      </c>
      <c r="Q2276" s="74">
        <v>0.12</v>
      </c>
      <c r="R2276" s="74">
        <v>4.28</v>
      </c>
      <c r="S2276" s="74">
        <v>0</v>
      </c>
      <c r="T2276" s="74">
        <v>0</v>
      </c>
      <c r="U2276" s="74">
        <v>5.1330999999999988E-2</v>
      </c>
      <c r="V2276" s="74">
        <v>7.07823333305</v>
      </c>
      <c r="W2276" s="74">
        <v>1.387888750044445</v>
      </c>
      <c r="X2276" s="74">
        <v>1206.8795332780001</v>
      </c>
      <c r="Y2276" s="74">
        <v>2320</v>
      </c>
      <c r="Z2276" s="74">
        <v>0.77445460080000594</v>
      </c>
      <c r="AA2276" s="74">
        <v>0.22554539919999411</v>
      </c>
      <c r="AB2276" s="74">
        <v>1.358594966070158E-3</v>
      </c>
      <c r="AC2276" s="74">
        <v>1.358594966070158E-3</v>
      </c>
      <c r="AD2276" t="s">
        <v>5810</v>
      </c>
    </row>
    <row r="2277" spans="1:30">
      <c r="A2277" s="165" t="s">
        <v>6694</v>
      </c>
      <c r="C2277" s="165" t="s">
        <v>8444</v>
      </c>
      <c r="D2277" s="169" t="s">
        <v>2905</v>
      </c>
      <c r="E2277" s="169" t="s">
        <v>2907</v>
      </c>
      <c r="F2277" s="174">
        <v>17.586400000000001</v>
      </c>
      <c r="G2277" s="174">
        <v>145.8381</v>
      </c>
      <c r="H2277" s="74">
        <v>43.190333330000001</v>
      </c>
      <c r="I2277" s="74">
        <v>0.68300000000000005</v>
      </c>
      <c r="J2277" s="74">
        <v>18.749333329999999</v>
      </c>
      <c r="K2277" s="74">
        <v>0.212666667</v>
      </c>
      <c r="L2277" s="74">
        <v>6.641</v>
      </c>
      <c r="M2277" s="74">
        <v>13.04466667</v>
      </c>
      <c r="N2277" s="74">
        <v>1.433333333</v>
      </c>
      <c r="O2277" s="74">
        <v>0.36499999999999999</v>
      </c>
      <c r="P2277" s="74">
        <v>0</v>
      </c>
      <c r="Q2277" s="74">
        <v>0.10766666699999999</v>
      </c>
      <c r="R2277" s="74">
        <v>4.24</v>
      </c>
      <c r="S2277" s="74">
        <v>0</v>
      </c>
      <c r="T2277" s="74">
        <v>0</v>
      </c>
      <c r="U2277" s="74">
        <v>9.8115540000000001E-2</v>
      </c>
      <c r="V2277" s="74">
        <v>7.8123500000000003</v>
      </c>
      <c r="W2277" s="74">
        <v>1.53183318015</v>
      </c>
      <c r="X2277" s="74">
        <v>1184.541466722</v>
      </c>
      <c r="Y2277" s="74">
        <v>3190</v>
      </c>
      <c r="Z2277" s="74">
        <v>0.67437538117281282</v>
      </c>
      <c r="AA2277" s="74">
        <v>0.32562461882718707</v>
      </c>
      <c r="AB2277" s="74">
        <v>1.303816891997218E-3</v>
      </c>
      <c r="AC2277" s="74">
        <v>1.303816891997218E-3</v>
      </c>
      <c r="AD2277" t="s">
        <v>5810</v>
      </c>
    </row>
    <row r="2278" spans="1:30">
      <c r="A2278" s="165" t="s">
        <v>6695</v>
      </c>
      <c r="C2278" s="165" t="s">
        <v>8444</v>
      </c>
      <c r="D2278" s="169" t="s">
        <v>2905</v>
      </c>
      <c r="E2278" s="169" t="s">
        <v>2907</v>
      </c>
      <c r="F2278" s="174">
        <v>17.579999999999998</v>
      </c>
      <c r="G2278" s="174">
        <v>145.83000000000001</v>
      </c>
      <c r="H2278" s="74">
        <v>45.408999999999999</v>
      </c>
      <c r="I2278" s="74">
        <v>0.65766666699999998</v>
      </c>
      <c r="J2278" s="74">
        <v>19.576666670000002</v>
      </c>
      <c r="K2278" s="74">
        <v>0.173666667</v>
      </c>
      <c r="L2278" s="74">
        <v>6.4906666670000002</v>
      </c>
      <c r="M2278" s="74">
        <v>14.575333329999999</v>
      </c>
      <c r="N2278" s="74">
        <v>1.7263333329999999</v>
      </c>
      <c r="O2278" s="74">
        <v>0.46899999999999997</v>
      </c>
      <c r="P2278" s="74">
        <v>0</v>
      </c>
      <c r="Q2278" s="74">
        <v>0.11133333300000001</v>
      </c>
      <c r="R2278" s="74">
        <v>2.37</v>
      </c>
      <c r="S2278" s="74">
        <v>0</v>
      </c>
      <c r="T2278" s="74">
        <v>0</v>
      </c>
      <c r="U2278" s="74">
        <v>6.7096950000000002E-2</v>
      </c>
      <c r="V2278" s="74">
        <v>6.1673166669499997</v>
      </c>
      <c r="W2278" s="74">
        <v>1.209277656905555</v>
      </c>
      <c r="X2278" s="74">
        <v>1209.950533278</v>
      </c>
      <c r="Y2278" s="74">
        <v>1860</v>
      </c>
      <c r="Z2278" s="74">
        <v>0.43608473459178537</v>
      </c>
      <c r="AA2278" s="74">
        <v>0.56391526540821457</v>
      </c>
      <c r="AB2278" s="74">
        <v>4.9595961645795892E-4</v>
      </c>
      <c r="AC2278" s="74">
        <v>4.9595961645795871E-4</v>
      </c>
      <c r="AD2278" t="s">
        <v>5810</v>
      </c>
    </row>
    <row r="2279" spans="1:30">
      <c r="A2279" s="165" t="s">
        <v>6696</v>
      </c>
      <c r="C2279" s="165" t="s">
        <v>8444</v>
      </c>
      <c r="D2279" s="169" t="s">
        <v>2905</v>
      </c>
      <c r="E2279" s="169" t="s">
        <v>3053</v>
      </c>
      <c r="F2279" s="174">
        <v>18.73</v>
      </c>
      <c r="G2279" s="174">
        <v>145.65</v>
      </c>
      <c r="H2279" s="74">
        <v>49.881999999999998</v>
      </c>
      <c r="I2279" s="74">
        <v>0.78533333299999997</v>
      </c>
      <c r="J2279" s="74">
        <v>16.376333330000001</v>
      </c>
      <c r="K2279" s="74">
        <v>0.200333333</v>
      </c>
      <c r="L2279" s="74">
        <v>4.7576666669999996</v>
      </c>
      <c r="M2279" s="74">
        <v>9.9466666670000006</v>
      </c>
      <c r="N2279" s="74">
        <v>2.6783333329999999</v>
      </c>
      <c r="O2279" s="74">
        <v>0.80833333299999999</v>
      </c>
      <c r="P2279" s="74">
        <v>0</v>
      </c>
      <c r="Q2279" s="74">
        <v>0.189</v>
      </c>
      <c r="R2279" s="74">
        <v>3.4</v>
      </c>
      <c r="S2279" s="74">
        <v>0</v>
      </c>
      <c r="T2279" s="74">
        <v>0</v>
      </c>
      <c r="U2279" s="74">
        <v>3.9671530000000003E-2</v>
      </c>
      <c r="V2279" s="74">
        <v>7.3507999999999996</v>
      </c>
      <c r="W2279" s="74">
        <v>1.4413331892000001</v>
      </c>
      <c r="X2279" s="74">
        <v>1133.1146666722</v>
      </c>
      <c r="Y2279" s="74">
        <v>1690</v>
      </c>
      <c r="Z2279" s="74">
        <v>0.6950379901769288</v>
      </c>
      <c r="AA2279" s="74">
        <v>0.30496200982307131</v>
      </c>
      <c r="AB2279" s="74">
        <v>1.9609171255272561E-4</v>
      </c>
      <c r="AC2279" s="74">
        <v>1.960917125527255E-4</v>
      </c>
      <c r="AD2279" t="s">
        <v>5810</v>
      </c>
    </row>
    <row r="2280" spans="1:30">
      <c r="A2280" s="165" t="s">
        <v>6697</v>
      </c>
      <c r="C2280" s="165" t="s">
        <v>8444</v>
      </c>
      <c r="D2280" s="169" t="s">
        <v>2905</v>
      </c>
      <c r="E2280" s="169" t="s">
        <v>3053</v>
      </c>
      <c r="F2280" s="174">
        <v>18.73</v>
      </c>
      <c r="G2280" s="174">
        <v>145.65</v>
      </c>
      <c r="H2280" s="74">
        <v>47.414666670000003</v>
      </c>
      <c r="I2280" s="74">
        <v>0.77033333299999995</v>
      </c>
      <c r="J2280" s="74">
        <v>18.34866667</v>
      </c>
      <c r="K2280" s="74">
        <v>0.16966666699999999</v>
      </c>
      <c r="L2280" s="74">
        <v>4.5963333329999996</v>
      </c>
      <c r="M2280" s="74">
        <v>11.894</v>
      </c>
      <c r="N2280" s="74">
        <v>2.052</v>
      </c>
      <c r="O2280" s="74">
        <v>0.56866666700000001</v>
      </c>
      <c r="P2280" s="74">
        <v>0</v>
      </c>
      <c r="Q2280" s="74">
        <v>0.149666667</v>
      </c>
      <c r="R2280" s="74">
        <v>1.93</v>
      </c>
      <c r="S2280" s="74">
        <v>0</v>
      </c>
      <c r="T2280" s="74">
        <v>0</v>
      </c>
      <c r="U2280" s="74">
        <v>1.40030968E-2</v>
      </c>
      <c r="V2280" s="74">
        <v>7.5681166669499991</v>
      </c>
      <c r="W2280" s="74">
        <v>1.4839442961055549</v>
      </c>
      <c r="X2280" s="74">
        <v>1165.4404</v>
      </c>
      <c r="Y2280" s="74">
        <v>720</v>
      </c>
      <c r="Z2280" s="74">
        <v>0.66332833119294721</v>
      </c>
      <c r="AA2280" s="74">
        <v>0.33667166880705279</v>
      </c>
      <c r="AB2280" s="74">
        <v>2.093866466454E-4</v>
      </c>
      <c r="AC2280" s="74">
        <v>2.093866466453999E-4</v>
      </c>
      <c r="AD2280" t="s">
        <v>5810</v>
      </c>
    </row>
    <row r="2281" spans="1:30">
      <c r="A2281" s="165" t="s">
        <v>6698</v>
      </c>
      <c r="C2281" s="165" t="s">
        <v>8444</v>
      </c>
      <c r="D2281" s="169" t="s">
        <v>2941</v>
      </c>
      <c r="E2281" s="169" t="s">
        <v>2887</v>
      </c>
      <c r="F2281" s="174">
        <v>37.75</v>
      </c>
      <c r="G2281" s="174">
        <v>14.99</v>
      </c>
      <c r="H2281" s="74">
        <v>46.2</v>
      </c>
      <c r="I2281" s="74">
        <v>1.71</v>
      </c>
      <c r="J2281" s="74">
        <v>19.829999999999998</v>
      </c>
      <c r="K2281" s="74">
        <v>0.153</v>
      </c>
      <c r="L2281" s="74">
        <v>2.4089999999999998</v>
      </c>
      <c r="M2281" s="74">
        <v>8.89</v>
      </c>
      <c r="N2281" s="74">
        <v>5.9409999999999998</v>
      </c>
      <c r="O2281" s="74">
        <v>2.11</v>
      </c>
      <c r="P2281" s="74">
        <v>0</v>
      </c>
      <c r="Q2281" s="74">
        <v>0.95</v>
      </c>
      <c r="R2281" s="74">
        <v>0.24</v>
      </c>
      <c r="S2281" s="74">
        <v>0</v>
      </c>
      <c r="T2281" s="74">
        <v>0</v>
      </c>
      <c r="U2281" s="74">
        <v>1.8462378240000001E-2</v>
      </c>
      <c r="V2281" s="74">
        <v>5.8055000000000003</v>
      </c>
      <c r="W2281" s="74">
        <v>1.1383332195</v>
      </c>
      <c r="X2281" s="74">
        <v>1115.5740000000001</v>
      </c>
      <c r="Y2281" s="74">
        <v>240</v>
      </c>
      <c r="Z2281" s="74">
        <v>3.8559864942396029E-2</v>
      </c>
      <c r="AA2281" s="74">
        <v>0.96144013505760395</v>
      </c>
      <c r="AB2281" s="74">
        <v>7.3050829437495404E-4</v>
      </c>
      <c r="AC2281" s="74">
        <v>7.3050829437495371E-4</v>
      </c>
      <c r="AD2281" t="s">
        <v>5810</v>
      </c>
    </row>
    <row r="2282" spans="1:30">
      <c r="A2282" s="165" t="s">
        <v>6699</v>
      </c>
      <c r="C2282" s="165" t="s">
        <v>8444</v>
      </c>
      <c r="D2282" s="169" t="s">
        <v>2941</v>
      </c>
      <c r="E2282" s="169" t="s">
        <v>2887</v>
      </c>
      <c r="F2282" s="174">
        <v>37.75</v>
      </c>
      <c r="G2282" s="174">
        <v>14.99</v>
      </c>
      <c r="H2282" s="74">
        <v>48.487000000000002</v>
      </c>
      <c r="I2282" s="74">
        <v>1.5649999999999999</v>
      </c>
      <c r="J2282" s="74">
        <v>17.736000000000001</v>
      </c>
      <c r="K2282" s="74">
        <v>0</v>
      </c>
      <c r="L2282" s="74">
        <v>2.0670000000000002</v>
      </c>
      <c r="M2282" s="74">
        <v>11.04</v>
      </c>
      <c r="N2282" s="74">
        <v>5.0330000000000004</v>
      </c>
      <c r="O2282" s="74">
        <v>2.339</v>
      </c>
      <c r="P2282" s="74">
        <v>0</v>
      </c>
      <c r="Q2282" s="74">
        <v>0.59599999999999997</v>
      </c>
      <c r="R2282" s="74">
        <v>0.05</v>
      </c>
      <c r="S2282" s="74">
        <v>0</v>
      </c>
      <c r="T2282" s="74">
        <v>0</v>
      </c>
      <c r="U2282" s="74">
        <v>4.098639472E-2</v>
      </c>
      <c r="V2282" s="74">
        <v>5.7239000000000004</v>
      </c>
      <c r="W2282" s="74">
        <v>1.1223332210999999</v>
      </c>
      <c r="X2282" s="74">
        <v>1151.2639999999999</v>
      </c>
      <c r="Y2282" s="74">
        <v>580</v>
      </c>
      <c r="Z2282" s="74">
        <v>7.7835435876179738E-4</v>
      </c>
      <c r="AA2282" s="74">
        <v>0.99922164564123828</v>
      </c>
      <c r="AB2282" s="74">
        <v>2.5332411301219089E-4</v>
      </c>
      <c r="AC2282" s="74">
        <v>2.53324113012191E-4</v>
      </c>
      <c r="AD2282" t="s">
        <v>5810</v>
      </c>
    </row>
    <row r="2283" spans="1:30">
      <c r="A2283" s="165" t="s">
        <v>6700</v>
      </c>
      <c r="C2283" s="165" t="s">
        <v>8444</v>
      </c>
      <c r="D2283" s="169" t="s">
        <v>2941</v>
      </c>
      <c r="E2283" s="169" t="s">
        <v>2887</v>
      </c>
      <c r="F2283" s="174">
        <v>37.75</v>
      </c>
      <c r="G2283" s="174">
        <v>14.99</v>
      </c>
      <c r="H2283" s="74">
        <v>44.85</v>
      </c>
      <c r="I2283" s="74">
        <v>1.8009999999999999</v>
      </c>
      <c r="J2283" s="74">
        <v>18.526</v>
      </c>
      <c r="K2283" s="74">
        <v>6.4000000000000001E-2</v>
      </c>
      <c r="L2283" s="74">
        <v>1.671</v>
      </c>
      <c r="M2283" s="74">
        <v>15.36</v>
      </c>
      <c r="N2283" s="74">
        <v>4.7750000000000004</v>
      </c>
      <c r="O2283" s="74">
        <v>1.641</v>
      </c>
      <c r="P2283" s="74">
        <v>0</v>
      </c>
      <c r="Q2283" s="74">
        <v>0.879</v>
      </c>
      <c r="R2283" s="74">
        <v>0.19</v>
      </c>
      <c r="S2283" s="74">
        <v>0</v>
      </c>
      <c r="T2283" s="74">
        <v>0</v>
      </c>
      <c r="U2283" s="74">
        <v>2.6677741200000001E-2</v>
      </c>
      <c r="V2283" s="74">
        <v>5.0999999999999996</v>
      </c>
      <c r="W2283" s="74">
        <v>0.99999989999999983</v>
      </c>
      <c r="X2283" s="74">
        <v>1222.9760000000001</v>
      </c>
      <c r="Y2283" s="74">
        <v>280</v>
      </c>
      <c r="Z2283" s="74">
        <v>2.128613840234362E-2</v>
      </c>
      <c r="AA2283" s="74">
        <v>0.97871386159765639</v>
      </c>
      <c r="AB2283" s="74">
        <v>7.3473099519148679E-4</v>
      </c>
      <c r="AC2283" s="74">
        <v>7.3473099519148711E-4</v>
      </c>
      <c r="AD2283" t="s">
        <v>5810</v>
      </c>
    </row>
    <row r="2284" spans="1:30">
      <c r="A2284" s="165" t="s">
        <v>6701</v>
      </c>
      <c r="C2284" s="165" t="s">
        <v>8444</v>
      </c>
      <c r="D2284" s="169" t="s">
        <v>2941</v>
      </c>
      <c r="E2284" s="169" t="s">
        <v>2887</v>
      </c>
      <c r="F2284" s="174">
        <v>37.75</v>
      </c>
      <c r="G2284" s="174">
        <v>14.99</v>
      </c>
      <c r="H2284" s="74">
        <v>52.493499999999997</v>
      </c>
      <c r="I2284" s="74">
        <v>1.452</v>
      </c>
      <c r="J2284" s="74">
        <v>18.420500000000001</v>
      </c>
      <c r="K2284" s="74">
        <v>6.9000000000000006E-2</v>
      </c>
      <c r="L2284" s="74">
        <v>1.5820000000000001</v>
      </c>
      <c r="M2284" s="74">
        <v>10.8065</v>
      </c>
      <c r="N2284" s="74">
        <v>6.0330000000000004</v>
      </c>
      <c r="O2284" s="74">
        <v>2.3555000000000001</v>
      </c>
      <c r="P2284" s="74">
        <v>0</v>
      </c>
      <c r="Q2284" s="74">
        <v>0.39200000000000002</v>
      </c>
      <c r="R2284" s="74">
        <v>0.11230211599999999</v>
      </c>
      <c r="S2284" s="74">
        <v>0</v>
      </c>
      <c r="T2284" s="74">
        <v>0</v>
      </c>
      <c r="U2284" s="74">
        <v>0.12789669910000001</v>
      </c>
      <c r="V2284" s="74">
        <v>3.7846250000000001</v>
      </c>
      <c r="W2284" s="74">
        <v>0.74208325912499984</v>
      </c>
      <c r="X2284" s="74">
        <v>1147.3878999999999</v>
      </c>
      <c r="Y2284" s="74">
        <v>1780</v>
      </c>
      <c r="Z2284" s="74">
        <v>1.2607462935078329E-3</v>
      </c>
      <c r="AA2284" s="74">
        <v>0.99873925370649219</v>
      </c>
      <c r="AB2284" s="74">
        <v>7.8678971750411253E-4</v>
      </c>
      <c r="AC2284" s="74">
        <v>7.8678971750411253E-4</v>
      </c>
      <c r="AD2284" t="s">
        <v>5810</v>
      </c>
    </row>
    <row r="2285" spans="1:30">
      <c r="A2285" s="165" t="s">
        <v>6702</v>
      </c>
      <c r="C2285" s="165" t="s">
        <v>8444</v>
      </c>
      <c r="D2285" s="169" t="s">
        <v>2941</v>
      </c>
      <c r="E2285" s="169" t="s">
        <v>2887</v>
      </c>
      <c r="F2285" s="174">
        <v>37.75</v>
      </c>
      <c r="G2285" s="174">
        <v>14.99</v>
      </c>
      <c r="H2285" s="74">
        <v>44.19</v>
      </c>
      <c r="I2285" s="74">
        <v>1.72</v>
      </c>
      <c r="J2285" s="74">
        <v>16.16</v>
      </c>
      <c r="K2285" s="74">
        <v>0.22</v>
      </c>
      <c r="L2285" s="74">
        <v>3.12</v>
      </c>
      <c r="M2285" s="74">
        <v>16.11</v>
      </c>
      <c r="N2285" s="74">
        <v>4.51</v>
      </c>
      <c r="O2285" s="74">
        <v>0.99</v>
      </c>
      <c r="P2285" s="74">
        <v>0</v>
      </c>
      <c r="Q2285" s="74">
        <v>0.66</v>
      </c>
      <c r="R2285" s="74">
        <v>0.25727262400000001</v>
      </c>
      <c r="S2285" s="74">
        <v>0</v>
      </c>
      <c r="T2285" s="74">
        <v>0</v>
      </c>
      <c r="U2285" s="74">
        <v>0.2336097637</v>
      </c>
      <c r="V2285" s="74">
        <v>6.2050000000000001</v>
      </c>
      <c r="W2285" s="74">
        <v>1.216666545</v>
      </c>
      <c r="X2285" s="74">
        <v>1235.4259999999999</v>
      </c>
      <c r="Y2285" s="74">
        <v>1930</v>
      </c>
      <c r="Z2285" s="74">
        <v>6.7948291359148233E-3</v>
      </c>
      <c r="AA2285" s="74">
        <v>0.99320517086408522</v>
      </c>
      <c r="AB2285" s="74">
        <v>5.6720338860949643E-4</v>
      </c>
      <c r="AC2285" s="74">
        <v>5.6720338860949643E-4</v>
      </c>
      <c r="AD2285" t="s">
        <v>5810</v>
      </c>
    </row>
    <row r="2286" spans="1:30">
      <c r="A2286" s="165" t="s">
        <v>6703</v>
      </c>
      <c r="C2286" s="165" t="s">
        <v>8444</v>
      </c>
      <c r="D2286" s="169" t="s">
        <v>2941</v>
      </c>
      <c r="E2286" s="169" t="s">
        <v>2887</v>
      </c>
      <c r="F2286" s="174">
        <v>37.75</v>
      </c>
      <c r="G2286" s="174">
        <v>14.99</v>
      </c>
      <c r="H2286" s="74">
        <v>45.893999999999998</v>
      </c>
      <c r="I2286" s="74">
        <v>1.7330000000000001</v>
      </c>
      <c r="J2286" s="74">
        <v>16.097999999999999</v>
      </c>
      <c r="K2286" s="74">
        <v>3.0000000000000001E-3</v>
      </c>
      <c r="L2286" s="74">
        <v>3.0550000000000002</v>
      </c>
      <c r="M2286" s="74">
        <v>16.536999999999999</v>
      </c>
      <c r="N2286" s="74">
        <v>5.2489999999999997</v>
      </c>
      <c r="O2286" s="74">
        <v>1.129</v>
      </c>
      <c r="P2286" s="74">
        <v>0</v>
      </c>
      <c r="Q2286" s="74">
        <v>0.69</v>
      </c>
      <c r="R2286" s="74">
        <v>0.25810018899999998</v>
      </c>
      <c r="S2286" s="74">
        <v>0</v>
      </c>
      <c r="T2286" s="74">
        <v>0</v>
      </c>
      <c r="U2286" s="74">
        <v>0.26736793869999997</v>
      </c>
      <c r="V2286" s="74">
        <v>5.6932999999999998</v>
      </c>
      <c r="W2286" s="74">
        <v>1.1163332216999999</v>
      </c>
      <c r="X2286" s="74">
        <v>1242.5142000000001</v>
      </c>
      <c r="Y2286" s="74">
        <v>1760</v>
      </c>
      <c r="Z2286" s="74">
        <v>7.0146430932598704E-3</v>
      </c>
      <c r="AA2286" s="74">
        <v>0.99298535690674017</v>
      </c>
      <c r="AB2286" s="74">
        <v>1.102210168770542E-3</v>
      </c>
      <c r="AC2286" s="74">
        <v>1.102210168770542E-3</v>
      </c>
      <c r="AD2286" t="s">
        <v>5810</v>
      </c>
    </row>
    <row r="2287" spans="1:30">
      <c r="A2287" s="165" t="s">
        <v>6704</v>
      </c>
      <c r="C2287" s="165" t="s">
        <v>8444</v>
      </c>
      <c r="D2287" s="169" t="s">
        <v>2941</v>
      </c>
      <c r="E2287" s="169" t="s">
        <v>2887</v>
      </c>
      <c r="F2287" s="174">
        <v>37.75</v>
      </c>
      <c r="G2287" s="174">
        <v>14.99</v>
      </c>
      <c r="H2287" s="74">
        <v>45.49</v>
      </c>
      <c r="I2287" s="74">
        <v>1.5860000000000001</v>
      </c>
      <c r="J2287" s="74">
        <v>16.016999999999999</v>
      </c>
      <c r="K2287" s="74">
        <v>0.188</v>
      </c>
      <c r="L2287" s="74">
        <v>2.8450000000000002</v>
      </c>
      <c r="M2287" s="74">
        <v>16.97</v>
      </c>
      <c r="N2287" s="74">
        <v>4.8879999999999999</v>
      </c>
      <c r="O2287" s="74">
        <v>1.169</v>
      </c>
      <c r="P2287" s="74">
        <v>0</v>
      </c>
      <c r="Q2287" s="74">
        <v>0.68600000000000005</v>
      </c>
      <c r="R2287" s="74">
        <v>0.240596272</v>
      </c>
      <c r="S2287" s="74">
        <v>0</v>
      </c>
      <c r="T2287" s="74">
        <v>0</v>
      </c>
      <c r="U2287" s="74">
        <v>0.21066110800000001</v>
      </c>
      <c r="V2287" s="74">
        <v>5.8114499999999998</v>
      </c>
      <c r="W2287" s="74">
        <v>1.1394998860500001</v>
      </c>
      <c r="X2287" s="74">
        <v>1249.702</v>
      </c>
      <c r="Y2287" s="74">
        <v>1510</v>
      </c>
      <c r="Z2287" s="74">
        <v>7.1269173212221773E-3</v>
      </c>
      <c r="AA2287" s="74">
        <v>0.99287308267877783</v>
      </c>
      <c r="AB2287" s="74">
        <v>1.228959894605234E-3</v>
      </c>
      <c r="AC2287" s="74">
        <v>1.2289598946052349E-3</v>
      </c>
      <c r="AD2287" t="s">
        <v>5810</v>
      </c>
    </row>
    <row r="2288" spans="1:30">
      <c r="A2288" s="165" t="s">
        <v>6705</v>
      </c>
      <c r="C2288" s="165" t="s">
        <v>8444</v>
      </c>
      <c r="D2288" s="169" t="s">
        <v>2941</v>
      </c>
      <c r="E2288" s="169" t="s">
        <v>2887</v>
      </c>
      <c r="F2288" s="174">
        <v>37.75</v>
      </c>
      <c r="G2288" s="174">
        <v>14.99</v>
      </c>
      <c r="H2288" s="74">
        <v>44.81</v>
      </c>
      <c r="I2288" s="74">
        <v>1.82</v>
      </c>
      <c r="J2288" s="74">
        <v>17</v>
      </c>
      <c r="K2288" s="74">
        <v>0.09</v>
      </c>
      <c r="L2288" s="74">
        <v>2.63</v>
      </c>
      <c r="M2288" s="74">
        <v>14.67</v>
      </c>
      <c r="N2288" s="74">
        <v>4.6500000000000004</v>
      </c>
      <c r="O2288" s="74">
        <v>1.44</v>
      </c>
      <c r="P2288" s="74">
        <v>0</v>
      </c>
      <c r="Q2288" s="74">
        <v>0.52</v>
      </c>
      <c r="R2288" s="74">
        <v>0.23669454400000001</v>
      </c>
      <c r="S2288" s="74">
        <v>0</v>
      </c>
      <c r="T2288" s="74">
        <v>0</v>
      </c>
      <c r="U2288" s="74">
        <v>0.1025096942</v>
      </c>
      <c r="V2288" s="74">
        <v>6.4089999999999998</v>
      </c>
      <c r="W2288" s="74">
        <v>1.256666541</v>
      </c>
      <c r="X2288" s="74">
        <v>1211.5219999999999</v>
      </c>
      <c r="Y2288" s="74">
        <v>970</v>
      </c>
      <c r="Z2288" s="74">
        <v>1.107130536282452E-2</v>
      </c>
      <c r="AA2288" s="74">
        <v>0.98892869463717548</v>
      </c>
      <c r="AB2288" s="74">
        <v>6.5748623633675961E-4</v>
      </c>
      <c r="AC2288" s="74">
        <v>6.574862363367595E-4</v>
      </c>
      <c r="AD2288" t="s">
        <v>5810</v>
      </c>
    </row>
    <row r="2289" spans="1:30">
      <c r="A2289" s="165" t="s">
        <v>6706</v>
      </c>
      <c r="C2289" s="165" t="s">
        <v>8444</v>
      </c>
      <c r="D2289" s="169" t="s">
        <v>2941</v>
      </c>
      <c r="E2289" s="169" t="s">
        <v>2887</v>
      </c>
      <c r="F2289" s="174">
        <v>37.75</v>
      </c>
      <c r="G2289" s="174">
        <v>14.99</v>
      </c>
      <c r="H2289" s="74">
        <v>49.61</v>
      </c>
      <c r="I2289" s="74">
        <v>2.4540000000000002</v>
      </c>
      <c r="J2289" s="74">
        <v>18.006</v>
      </c>
      <c r="K2289" s="74">
        <v>0.115</v>
      </c>
      <c r="L2289" s="74">
        <v>1.335</v>
      </c>
      <c r="M2289" s="74">
        <v>6.8220000000000001</v>
      </c>
      <c r="N2289" s="74">
        <v>6.5350000000000001</v>
      </c>
      <c r="O2289" s="74">
        <v>2.903</v>
      </c>
      <c r="P2289" s="74">
        <v>0</v>
      </c>
      <c r="Q2289" s="74">
        <v>0.86499999999999999</v>
      </c>
      <c r="R2289" s="74">
        <v>0.119873761</v>
      </c>
      <c r="S2289" s="74">
        <v>0</v>
      </c>
      <c r="T2289" s="74">
        <v>0</v>
      </c>
      <c r="U2289" s="74">
        <v>5.8330152080000003E-2</v>
      </c>
      <c r="V2289" s="74">
        <v>4.8602999999999996</v>
      </c>
      <c r="W2289" s="74">
        <v>0.95299990469999996</v>
      </c>
      <c r="X2289" s="74">
        <v>1081.2452000000001</v>
      </c>
      <c r="Y2289" s="74">
        <v>800</v>
      </c>
      <c r="Z2289" s="74">
        <v>3.2341056106942891E-3</v>
      </c>
      <c r="AA2289" s="74">
        <v>0.99676589438930574</v>
      </c>
      <c r="AB2289" s="74">
        <v>6.4271773665259191E-4</v>
      </c>
      <c r="AC2289" s="74">
        <v>6.4271773665259169E-4</v>
      </c>
      <c r="AD2289" t="s">
        <v>5810</v>
      </c>
    </row>
    <row r="2290" spans="1:30">
      <c r="A2290" s="165" t="s">
        <v>6707</v>
      </c>
      <c r="C2290" s="165" t="s">
        <v>8444</v>
      </c>
      <c r="D2290" s="169" t="s">
        <v>2941</v>
      </c>
      <c r="E2290" s="169" t="s">
        <v>2887</v>
      </c>
      <c r="F2290" s="174">
        <v>37.75</v>
      </c>
      <c r="G2290" s="174">
        <v>14.99</v>
      </c>
      <c r="H2290" s="74">
        <v>49.5</v>
      </c>
      <c r="I2290" s="74">
        <v>2.5019999999999998</v>
      </c>
      <c r="J2290" s="74">
        <v>18.099</v>
      </c>
      <c r="K2290" s="74">
        <v>5.6000000000000001E-2</v>
      </c>
      <c r="L2290" s="74">
        <v>1.24</v>
      </c>
      <c r="M2290" s="74">
        <v>7.9470000000000001</v>
      </c>
      <c r="N2290" s="74">
        <v>6.8410000000000002</v>
      </c>
      <c r="O2290" s="74">
        <v>3.125</v>
      </c>
      <c r="P2290" s="74">
        <v>0</v>
      </c>
      <c r="Q2290" s="74">
        <v>0.71699999999999997</v>
      </c>
      <c r="R2290" s="74">
        <v>0.14803493600000001</v>
      </c>
      <c r="S2290" s="74">
        <v>0</v>
      </c>
      <c r="T2290" s="74">
        <v>0</v>
      </c>
      <c r="U2290" s="74">
        <v>6.3500161979999997E-2</v>
      </c>
      <c r="V2290" s="74">
        <v>4.8602999999999996</v>
      </c>
      <c r="W2290" s="74">
        <v>0.95299990469999996</v>
      </c>
      <c r="X2290" s="74">
        <v>1099.9202</v>
      </c>
      <c r="Y2290" s="74">
        <v>640</v>
      </c>
      <c r="Z2290" s="74">
        <v>5.7453523976175244E-3</v>
      </c>
      <c r="AA2290" s="74">
        <v>0.99425464760238247</v>
      </c>
      <c r="AB2290" s="74">
        <v>1.6166240296602099E-5</v>
      </c>
      <c r="AC2290" s="74">
        <v>1.6166240296602099E-5</v>
      </c>
      <c r="AD2290" t="s">
        <v>5810</v>
      </c>
    </row>
    <row r="2291" spans="1:30">
      <c r="A2291" s="165" t="s">
        <v>6708</v>
      </c>
      <c r="C2291" s="165" t="s">
        <v>8444</v>
      </c>
      <c r="D2291" s="169" t="s">
        <v>2941</v>
      </c>
      <c r="E2291" s="169" t="s">
        <v>2887</v>
      </c>
      <c r="F2291" s="174">
        <v>37.75</v>
      </c>
      <c r="G2291" s="174">
        <v>14.99</v>
      </c>
      <c r="H2291" s="74">
        <v>49.38</v>
      </c>
      <c r="I2291" s="74">
        <v>0.88</v>
      </c>
      <c r="J2291" s="74">
        <v>10.64</v>
      </c>
      <c r="K2291" s="74">
        <v>0.09</v>
      </c>
      <c r="L2291" s="74">
        <v>9.3699999999999992</v>
      </c>
      <c r="M2291" s="74">
        <v>13.68</v>
      </c>
      <c r="N2291" s="74">
        <v>1.97</v>
      </c>
      <c r="O2291" s="74">
        <v>0.85</v>
      </c>
      <c r="P2291" s="74">
        <v>0</v>
      </c>
      <c r="Q2291" s="74">
        <v>0</v>
      </c>
      <c r="R2291" s="74">
        <v>3.6954028750000001</v>
      </c>
      <c r="S2291" s="74">
        <v>0</v>
      </c>
      <c r="T2291" s="74">
        <v>0</v>
      </c>
      <c r="U2291" s="74">
        <v>8.8172373469999996E-2</v>
      </c>
      <c r="V2291" s="74">
        <v>7.2675000000000001</v>
      </c>
      <c r="W2291" s="74">
        <v>1.4249998575</v>
      </c>
      <c r="X2291" s="74">
        <v>1195.088</v>
      </c>
      <c r="Y2291" s="74">
        <v>2210</v>
      </c>
      <c r="Z2291" s="74">
        <v>0.64915160648447623</v>
      </c>
      <c r="AA2291" s="74">
        <v>0.35084839351552383</v>
      </c>
      <c r="AB2291" s="74">
        <v>5.9862289714626357E-4</v>
      </c>
      <c r="AC2291" s="74">
        <v>5.9862289714626346E-4</v>
      </c>
      <c r="AD2291" t="s">
        <v>5810</v>
      </c>
    </row>
    <row r="2292" spans="1:30">
      <c r="A2292" s="165" t="s">
        <v>6709</v>
      </c>
      <c r="C2292" s="165" t="s">
        <v>8444</v>
      </c>
      <c r="D2292" s="169" t="s">
        <v>2941</v>
      </c>
      <c r="E2292" s="169" t="s">
        <v>2887</v>
      </c>
      <c r="F2292" s="174">
        <v>37.75</v>
      </c>
      <c r="G2292" s="174">
        <v>14.99</v>
      </c>
      <c r="H2292" s="74">
        <v>47.98</v>
      </c>
      <c r="I2292" s="74">
        <v>1.26</v>
      </c>
      <c r="J2292" s="74">
        <v>10.34</v>
      </c>
      <c r="K2292" s="74">
        <v>0.16</v>
      </c>
      <c r="L2292" s="74">
        <v>7.68</v>
      </c>
      <c r="M2292" s="74">
        <v>14.5</v>
      </c>
      <c r="N2292" s="74">
        <v>1.84</v>
      </c>
      <c r="O2292" s="74">
        <v>0.81</v>
      </c>
      <c r="P2292" s="74">
        <v>0</v>
      </c>
      <c r="Q2292" s="74">
        <v>0</v>
      </c>
      <c r="R2292" s="74">
        <v>4.7215225629999997</v>
      </c>
      <c r="S2292" s="74">
        <v>0</v>
      </c>
      <c r="T2292" s="74">
        <v>0</v>
      </c>
      <c r="U2292" s="74">
        <v>0.46346042240000002</v>
      </c>
      <c r="V2292" s="74">
        <v>7.105999999999999</v>
      </c>
      <c r="W2292" s="74">
        <v>1.393333194</v>
      </c>
      <c r="X2292" s="74">
        <v>1208.7</v>
      </c>
      <c r="Y2292" s="74">
        <v>5680</v>
      </c>
      <c r="Z2292" s="74">
        <v>0.47173810957227791</v>
      </c>
      <c r="AA2292" s="74">
        <v>0.5282618904277222</v>
      </c>
      <c r="AB2292" s="74">
        <v>1.6223380610489401E-4</v>
      </c>
      <c r="AC2292" s="74">
        <v>1.622338061048939E-4</v>
      </c>
      <c r="AD2292" t="s">
        <v>5810</v>
      </c>
    </row>
    <row r="2293" spans="1:30">
      <c r="A2293" s="165" t="s">
        <v>6710</v>
      </c>
      <c r="C2293" s="165" t="s">
        <v>8444</v>
      </c>
      <c r="D2293" s="169" t="s">
        <v>2941</v>
      </c>
      <c r="E2293" s="169" t="s">
        <v>2887</v>
      </c>
      <c r="F2293" s="174">
        <v>37.75</v>
      </c>
      <c r="G2293" s="174">
        <v>14.99</v>
      </c>
      <c r="H2293" s="74">
        <v>47.92</v>
      </c>
      <c r="I2293" s="74">
        <v>1.37</v>
      </c>
      <c r="J2293" s="74">
        <v>10.24</v>
      </c>
      <c r="K2293" s="74">
        <v>0</v>
      </c>
      <c r="L2293" s="74">
        <v>6.18</v>
      </c>
      <c r="M2293" s="74">
        <v>14.5</v>
      </c>
      <c r="N2293" s="74">
        <v>1.78</v>
      </c>
      <c r="O2293" s="74">
        <v>1.35</v>
      </c>
      <c r="P2293" s="74">
        <v>0</v>
      </c>
      <c r="Q2293" s="74">
        <v>0</v>
      </c>
      <c r="R2293" s="74">
        <v>4.880074123</v>
      </c>
      <c r="S2293" s="74">
        <v>0</v>
      </c>
      <c r="T2293" s="74">
        <v>0</v>
      </c>
      <c r="U2293" s="74">
        <v>0.49034637910000001</v>
      </c>
      <c r="V2293" s="74">
        <v>7.548</v>
      </c>
      <c r="W2293" s="74">
        <v>1.4799998519999999</v>
      </c>
      <c r="X2293" s="74">
        <v>1208.7</v>
      </c>
      <c r="Y2293" s="74">
        <v>5770</v>
      </c>
      <c r="Z2293" s="74">
        <v>0.47956731725686841</v>
      </c>
      <c r="AA2293" s="74">
        <v>0.5204326827431317</v>
      </c>
      <c r="AB2293" s="74">
        <v>1.202691730839826E-3</v>
      </c>
      <c r="AC2293" s="74">
        <v>1.202691730839826E-3</v>
      </c>
      <c r="AD2293" t="s">
        <v>5810</v>
      </c>
    </row>
    <row r="2294" spans="1:30">
      <c r="A2294" s="165" t="s">
        <v>6711</v>
      </c>
      <c r="C2294" s="165" t="s">
        <v>8444</v>
      </c>
      <c r="D2294" s="169" t="s">
        <v>2941</v>
      </c>
      <c r="E2294" s="169" t="s">
        <v>2887</v>
      </c>
      <c r="F2294" s="174">
        <v>37.75</v>
      </c>
      <c r="G2294" s="174">
        <v>14.99</v>
      </c>
      <c r="H2294" s="74">
        <v>47.68</v>
      </c>
      <c r="I2294" s="74">
        <v>0.99</v>
      </c>
      <c r="J2294" s="74">
        <v>10.26</v>
      </c>
      <c r="K2294" s="74">
        <v>0.15</v>
      </c>
      <c r="L2294" s="74">
        <v>9.16</v>
      </c>
      <c r="M2294" s="74">
        <v>14.04</v>
      </c>
      <c r="N2294" s="74">
        <v>1.74</v>
      </c>
      <c r="O2294" s="74">
        <v>0.93</v>
      </c>
      <c r="P2294" s="74">
        <v>0</v>
      </c>
      <c r="Q2294" s="74">
        <v>0</v>
      </c>
      <c r="R2294" s="74">
        <v>3.36</v>
      </c>
      <c r="S2294" s="74">
        <v>0</v>
      </c>
      <c r="T2294" s="74">
        <v>0</v>
      </c>
      <c r="U2294" s="74">
        <v>0.329438807</v>
      </c>
      <c r="V2294" s="74">
        <v>7.2334999999999994</v>
      </c>
      <c r="W2294" s="74">
        <v>1.4183331914999999</v>
      </c>
      <c r="X2294" s="74">
        <v>1201.0640000000001</v>
      </c>
      <c r="Y2294" s="74">
        <v>4250</v>
      </c>
      <c r="Z2294" s="74">
        <v>0.36642692762502888</v>
      </c>
      <c r="AA2294" s="74">
        <v>0.63357307237497107</v>
      </c>
      <c r="AB2294" s="74">
        <v>1.0727176942662601E-4</v>
      </c>
      <c r="AC2294" s="74">
        <v>1.0727176942662601E-4</v>
      </c>
      <c r="AD2294" t="s">
        <v>5810</v>
      </c>
    </row>
    <row r="2295" spans="1:30">
      <c r="A2295" s="165" t="s">
        <v>6712</v>
      </c>
      <c r="C2295" s="165" t="s">
        <v>8444</v>
      </c>
      <c r="D2295" s="169" t="s">
        <v>2941</v>
      </c>
      <c r="E2295" s="169" t="s">
        <v>2887</v>
      </c>
      <c r="F2295" s="174">
        <v>37.75</v>
      </c>
      <c r="G2295" s="174">
        <v>14.99</v>
      </c>
      <c r="H2295" s="74">
        <v>47.67</v>
      </c>
      <c r="I2295" s="74">
        <v>0.99</v>
      </c>
      <c r="J2295" s="74">
        <v>10.56</v>
      </c>
      <c r="K2295" s="74">
        <v>0.2</v>
      </c>
      <c r="L2295" s="74">
        <v>6.53</v>
      </c>
      <c r="M2295" s="74">
        <v>15.68</v>
      </c>
      <c r="N2295" s="74">
        <v>1.85</v>
      </c>
      <c r="O2295" s="74">
        <v>0.85</v>
      </c>
      <c r="P2295" s="74">
        <v>0</v>
      </c>
      <c r="Q2295" s="74">
        <v>0</v>
      </c>
      <c r="R2295" s="74">
        <v>2.6214813549999998</v>
      </c>
      <c r="S2295" s="74">
        <v>0</v>
      </c>
      <c r="T2295" s="74">
        <v>0</v>
      </c>
      <c r="U2295" s="74">
        <v>0.15991124879999999</v>
      </c>
      <c r="V2295" s="74">
        <v>7.105999999999999</v>
      </c>
      <c r="W2295" s="74">
        <v>1.393333194</v>
      </c>
      <c r="X2295" s="74">
        <v>1228.288</v>
      </c>
      <c r="Y2295" s="74">
        <v>2580</v>
      </c>
      <c r="Z2295" s="74">
        <v>0.35328147892271622</v>
      </c>
      <c r="AA2295" s="74">
        <v>0.64671852107728389</v>
      </c>
      <c r="AB2295" s="74">
        <v>8.3799729087809575E-4</v>
      </c>
      <c r="AC2295" s="74">
        <v>8.3799729087809553E-4</v>
      </c>
      <c r="AD2295" t="s">
        <v>5810</v>
      </c>
    </row>
    <row r="2296" spans="1:30">
      <c r="A2296" s="165" t="s">
        <v>6713</v>
      </c>
      <c r="C2296" s="165" t="s">
        <v>8444</v>
      </c>
      <c r="D2296" s="169" t="s">
        <v>2941</v>
      </c>
      <c r="E2296" s="169" t="s">
        <v>2887</v>
      </c>
      <c r="F2296" s="174">
        <v>37.75</v>
      </c>
      <c r="G2296" s="174">
        <v>14.99</v>
      </c>
      <c r="H2296" s="74">
        <v>47.779000000000003</v>
      </c>
      <c r="I2296" s="74">
        <v>1.113</v>
      </c>
      <c r="J2296" s="74">
        <v>11.635999999999999</v>
      </c>
      <c r="K2296" s="74">
        <v>0.159</v>
      </c>
      <c r="L2296" s="74">
        <v>4.7889999999999997</v>
      </c>
      <c r="M2296" s="74">
        <v>15.265000000000001</v>
      </c>
      <c r="N2296" s="74">
        <v>2.21</v>
      </c>
      <c r="O2296" s="74">
        <v>0.92500000000000004</v>
      </c>
      <c r="P2296" s="74">
        <v>0</v>
      </c>
      <c r="Q2296" s="74">
        <v>0.38700000000000001</v>
      </c>
      <c r="R2296" s="74">
        <v>1.74</v>
      </c>
      <c r="S2296" s="74">
        <v>0</v>
      </c>
      <c r="T2296" s="74">
        <v>0</v>
      </c>
      <c r="U2296" s="74">
        <v>0.1559527466</v>
      </c>
      <c r="V2296" s="74">
        <v>6.3137999999999996</v>
      </c>
      <c r="W2296" s="74">
        <v>1.2379998762</v>
      </c>
      <c r="X2296" s="74">
        <v>1221.3989999999999</v>
      </c>
      <c r="Y2296" s="74">
        <v>2510</v>
      </c>
      <c r="Z2296" s="74">
        <v>0.1826702590295384</v>
      </c>
      <c r="AA2296" s="74">
        <v>0.81732974097046163</v>
      </c>
      <c r="AB2296" s="74">
        <v>8.5983531856909155E-4</v>
      </c>
      <c r="AC2296" s="74">
        <v>8.5983531856909177E-4</v>
      </c>
      <c r="AD2296" t="s">
        <v>5810</v>
      </c>
    </row>
    <row r="2297" spans="1:30">
      <c r="A2297" s="165" t="s">
        <v>6714</v>
      </c>
      <c r="C2297" s="165" t="s">
        <v>8444</v>
      </c>
      <c r="D2297" s="169" t="s">
        <v>2941</v>
      </c>
      <c r="E2297" s="169" t="s">
        <v>2887</v>
      </c>
      <c r="F2297" s="174">
        <v>37.75</v>
      </c>
      <c r="G2297" s="174">
        <v>14.99</v>
      </c>
      <c r="H2297" s="74">
        <v>48.89</v>
      </c>
      <c r="I2297" s="74">
        <v>1.04</v>
      </c>
      <c r="J2297" s="74">
        <v>10.25</v>
      </c>
      <c r="K2297" s="74">
        <v>0.12</v>
      </c>
      <c r="L2297" s="74">
        <v>6.9</v>
      </c>
      <c r="M2297" s="74">
        <v>15.08</v>
      </c>
      <c r="N2297" s="74">
        <v>1.59</v>
      </c>
      <c r="O2297" s="74">
        <v>0.98</v>
      </c>
      <c r="P2297" s="74">
        <v>0</v>
      </c>
      <c r="Q2297" s="74">
        <v>0</v>
      </c>
      <c r="R2297" s="74">
        <v>3.8485932100000002</v>
      </c>
      <c r="S2297" s="74">
        <v>0</v>
      </c>
      <c r="T2297" s="74">
        <v>0</v>
      </c>
      <c r="U2297" s="74">
        <v>0.51339999999999997</v>
      </c>
      <c r="V2297" s="74">
        <v>7.0464999999999991</v>
      </c>
      <c r="W2297" s="74">
        <v>1.3816665285</v>
      </c>
      <c r="X2297" s="74">
        <v>1218.328</v>
      </c>
      <c r="Y2297" s="74">
        <v>6100</v>
      </c>
      <c r="Z2297" s="74">
        <v>0.33771445242790088</v>
      </c>
      <c r="AA2297" s="74">
        <v>0.66228554757209912</v>
      </c>
      <c r="AB2297" s="74">
        <v>1.5593497381673749E-3</v>
      </c>
      <c r="AC2297" s="74">
        <v>1.5593497381673749E-3</v>
      </c>
      <c r="AD2297" t="s">
        <v>5810</v>
      </c>
    </row>
    <row r="2298" spans="1:30">
      <c r="A2298" s="165" t="s">
        <v>6715</v>
      </c>
      <c r="C2298" s="165" t="s">
        <v>8444</v>
      </c>
      <c r="D2298" s="169" t="s">
        <v>2941</v>
      </c>
      <c r="E2298" s="169" t="s">
        <v>2887</v>
      </c>
      <c r="F2298" s="174">
        <v>37.75</v>
      </c>
      <c r="G2298" s="174">
        <v>14.99</v>
      </c>
      <c r="H2298" s="74">
        <v>48.07</v>
      </c>
      <c r="I2298" s="74">
        <v>1.28</v>
      </c>
      <c r="J2298" s="74">
        <v>10.81</v>
      </c>
      <c r="K2298" s="74">
        <v>0.13</v>
      </c>
      <c r="L2298" s="74">
        <v>7.48</v>
      </c>
      <c r="M2298" s="74">
        <v>13.41</v>
      </c>
      <c r="N2298" s="74">
        <v>2.04</v>
      </c>
      <c r="O2298" s="74">
        <v>1.1299999999999999</v>
      </c>
      <c r="P2298" s="74">
        <v>0</v>
      </c>
      <c r="Q2298" s="74">
        <v>0</v>
      </c>
      <c r="R2298" s="74">
        <v>4.1768776699999997</v>
      </c>
      <c r="S2298" s="74">
        <v>0</v>
      </c>
      <c r="T2298" s="74">
        <v>0</v>
      </c>
      <c r="U2298" s="74">
        <v>0.55648598049999998</v>
      </c>
      <c r="V2298" s="74">
        <v>7.2249999999999996</v>
      </c>
      <c r="W2298" s="74">
        <v>1.4166665249999999</v>
      </c>
      <c r="X2298" s="74">
        <v>1190.606</v>
      </c>
      <c r="Y2298" s="74">
        <v>6060</v>
      </c>
      <c r="Z2298" s="74">
        <v>0.37690150081128182</v>
      </c>
      <c r="AA2298" s="74">
        <v>0.62309849918871818</v>
      </c>
      <c r="AB2298" s="74">
        <v>1.0408589148298061E-3</v>
      </c>
      <c r="AC2298" s="74">
        <v>1.0408589148298061E-3</v>
      </c>
      <c r="AD2298" t="s">
        <v>5810</v>
      </c>
    </row>
    <row r="2299" spans="1:30">
      <c r="A2299" s="165" t="s">
        <v>6716</v>
      </c>
      <c r="C2299" s="165" t="s">
        <v>8444</v>
      </c>
      <c r="D2299" s="169" t="s">
        <v>2941</v>
      </c>
      <c r="E2299" s="169" t="s">
        <v>2887</v>
      </c>
      <c r="F2299" s="174">
        <v>37.75</v>
      </c>
      <c r="G2299" s="174">
        <v>14.99</v>
      </c>
      <c r="H2299" s="74">
        <v>47.78</v>
      </c>
      <c r="I2299" s="74">
        <v>1.23</v>
      </c>
      <c r="J2299" s="74">
        <v>10.56</v>
      </c>
      <c r="K2299" s="74">
        <v>0.14000000000000001</v>
      </c>
      <c r="L2299" s="74">
        <v>5.98</v>
      </c>
      <c r="M2299" s="74">
        <v>14.64</v>
      </c>
      <c r="N2299" s="74">
        <v>1.94</v>
      </c>
      <c r="O2299" s="74">
        <v>1.1499999999999999</v>
      </c>
      <c r="P2299" s="74">
        <v>0</v>
      </c>
      <c r="Q2299" s="74">
        <v>0</v>
      </c>
      <c r="R2299" s="74">
        <v>5.567527578</v>
      </c>
      <c r="S2299" s="74">
        <v>0</v>
      </c>
      <c r="T2299" s="74">
        <v>0</v>
      </c>
      <c r="U2299" s="74">
        <v>0.37056269660000002</v>
      </c>
      <c r="V2299" s="74">
        <v>7.0720000000000001</v>
      </c>
      <c r="W2299" s="74">
        <v>1.3866665279999999</v>
      </c>
      <c r="X2299" s="74">
        <v>1211.0239999999999</v>
      </c>
      <c r="Y2299" s="74">
        <v>5250</v>
      </c>
      <c r="Z2299" s="74">
        <v>0.58932723044060031</v>
      </c>
      <c r="AA2299" s="74">
        <v>0.41067276955939958</v>
      </c>
      <c r="AB2299" s="74">
        <v>4.0094241089643482E-4</v>
      </c>
      <c r="AC2299" s="74">
        <v>4.0094241089643482E-4</v>
      </c>
      <c r="AD2299" t="s">
        <v>5810</v>
      </c>
    </row>
    <row r="2300" spans="1:30">
      <c r="A2300" s="165" t="s">
        <v>6717</v>
      </c>
      <c r="C2300" s="165" t="s">
        <v>8444</v>
      </c>
      <c r="D2300" s="169" t="s">
        <v>2941</v>
      </c>
      <c r="E2300" s="169" t="s">
        <v>2887</v>
      </c>
      <c r="F2300" s="174">
        <v>37.75</v>
      </c>
      <c r="G2300" s="174">
        <v>14.99</v>
      </c>
      <c r="H2300" s="74">
        <v>48.9</v>
      </c>
      <c r="I2300" s="74">
        <v>1.27</v>
      </c>
      <c r="J2300" s="74">
        <v>11.24</v>
      </c>
      <c r="K2300" s="74">
        <v>0.22</v>
      </c>
      <c r="L2300" s="74">
        <v>5.39</v>
      </c>
      <c r="M2300" s="74">
        <v>15.97</v>
      </c>
      <c r="N2300" s="74">
        <v>1.97</v>
      </c>
      <c r="O2300" s="74">
        <v>1.03</v>
      </c>
      <c r="P2300" s="74">
        <v>0</v>
      </c>
      <c r="Q2300" s="74">
        <v>0</v>
      </c>
      <c r="R2300" s="74">
        <v>3.8801474570000001</v>
      </c>
      <c r="S2300" s="74">
        <v>0</v>
      </c>
      <c r="T2300" s="74">
        <v>0</v>
      </c>
      <c r="U2300" s="74">
        <v>0.56938039239999994</v>
      </c>
      <c r="V2300" s="74">
        <v>6.5110000000000001</v>
      </c>
      <c r="W2300" s="74">
        <v>1.276666539</v>
      </c>
      <c r="X2300" s="74">
        <v>1233.1020000000001</v>
      </c>
      <c r="Y2300" s="74">
        <v>6320</v>
      </c>
      <c r="Z2300" s="74">
        <v>0.32837891050648421</v>
      </c>
      <c r="AA2300" s="74">
        <v>0.67162108949351573</v>
      </c>
      <c r="AB2300" s="74">
        <v>1.105335324053513E-4</v>
      </c>
      <c r="AC2300" s="74">
        <v>1.1053353240535139E-4</v>
      </c>
      <c r="AD2300" t="s">
        <v>5810</v>
      </c>
    </row>
    <row r="2301" spans="1:30">
      <c r="A2301" s="165" t="s">
        <v>6718</v>
      </c>
      <c r="C2301" s="165" t="s">
        <v>8444</v>
      </c>
      <c r="D2301" s="169" t="s">
        <v>2941</v>
      </c>
      <c r="E2301" s="169" t="s">
        <v>2887</v>
      </c>
      <c r="F2301" s="174">
        <v>37.75</v>
      </c>
      <c r="G2301" s="174">
        <v>14.99</v>
      </c>
      <c r="H2301" s="74">
        <v>46.590299999999999</v>
      </c>
      <c r="I2301" s="74">
        <v>1.08375</v>
      </c>
      <c r="J2301" s="74">
        <v>10.482799999999999</v>
      </c>
      <c r="K2301" s="74">
        <v>0.1525</v>
      </c>
      <c r="L2301" s="74">
        <v>9.2530000000000001</v>
      </c>
      <c r="M2301" s="74">
        <v>14.0923</v>
      </c>
      <c r="N2301" s="74">
        <v>1.7044999999999999</v>
      </c>
      <c r="O2301" s="74">
        <v>0.92700000000000005</v>
      </c>
      <c r="P2301" s="74">
        <v>0</v>
      </c>
      <c r="Q2301" s="74">
        <v>0.31974999999999998</v>
      </c>
      <c r="R2301" s="74">
        <v>1.59</v>
      </c>
      <c r="S2301" s="74">
        <v>0</v>
      </c>
      <c r="T2301" s="74">
        <v>0</v>
      </c>
      <c r="U2301" s="74">
        <v>0.1116</v>
      </c>
      <c r="V2301" s="74">
        <v>6.5683749999999996</v>
      </c>
      <c r="W2301" s="74">
        <v>1.2879165378749999</v>
      </c>
      <c r="X2301" s="74">
        <v>1201.93218</v>
      </c>
      <c r="Y2301" s="74">
        <v>1740</v>
      </c>
      <c r="Z2301" s="74">
        <v>0.23525202166780479</v>
      </c>
      <c r="AA2301" s="74">
        <v>0.76474797833219521</v>
      </c>
      <c r="AB2301" s="74">
        <v>7.4678531895535629E-4</v>
      </c>
      <c r="AC2301" s="74">
        <v>7.467853189553564E-4</v>
      </c>
      <c r="AD2301" t="s">
        <v>5810</v>
      </c>
    </row>
    <row r="2302" spans="1:30">
      <c r="A2302" s="165" t="s">
        <v>6719</v>
      </c>
      <c r="C2302" s="165" t="s">
        <v>8444</v>
      </c>
      <c r="D2302" s="169" t="s">
        <v>2941</v>
      </c>
      <c r="E2302" s="169" t="s">
        <v>2887</v>
      </c>
      <c r="F2302" s="174">
        <v>37.75</v>
      </c>
      <c r="G2302" s="174">
        <v>14.99</v>
      </c>
      <c r="H2302" s="74">
        <v>47.21</v>
      </c>
      <c r="I2302" s="74">
        <v>0.99</v>
      </c>
      <c r="J2302" s="74">
        <v>10.67</v>
      </c>
      <c r="K2302" s="74">
        <v>0.17</v>
      </c>
      <c r="L2302" s="74">
        <v>8.31</v>
      </c>
      <c r="M2302" s="74">
        <v>14.33</v>
      </c>
      <c r="N2302" s="74">
        <v>1.7</v>
      </c>
      <c r="O2302" s="74">
        <v>0.86</v>
      </c>
      <c r="P2302" s="74">
        <v>0</v>
      </c>
      <c r="Q2302" s="74">
        <v>0</v>
      </c>
      <c r="R2302" s="74">
        <v>5.6597097820000002</v>
      </c>
      <c r="S2302" s="74">
        <v>0</v>
      </c>
      <c r="T2302" s="74">
        <v>0</v>
      </c>
      <c r="U2302" s="74">
        <v>0.3170080978</v>
      </c>
      <c r="V2302" s="74">
        <v>7.3014999999999999</v>
      </c>
      <c r="W2302" s="74">
        <v>1.4316665234999999</v>
      </c>
      <c r="X2302" s="74">
        <v>1205.8779999999999</v>
      </c>
      <c r="Y2302" s="74">
        <v>5030</v>
      </c>
      <c r="Z2302" s="74">
        <v>0.64278900436152697</v>
      </c>
      <c r="AA2302" s="74">
        <v>0.35721099563847297</v>
      </c>
      <c r="AB2302" s="74">
        <v>1.015087477169308E-3</v>
      </c>
      <c r="AC2302" s="74">
        <v>1.015087477169308E-3</v>
      </c>
      <c r="AD2302" t="s">
        <v>5810</v>
      </c>
    </row>
    <row r="2303" spans="1:30">
      <c r="A2303" s="165" t="s">
        <v>6720</v>
      </c>
      <c r="C2303" s="165" t="s">
        <v>8444</v>
      </c>
      <c r="D2303" s="169" t="s">
        <v>2941</v>
      </c>
      <c r="E2303" s="169" t="s">
        <v>2887</v>
      </c>
      <c r="F2303" s="174">
        <v>37.75</v>
      </c>
      <c r="G2303" s="174">
        <v>14.99</v>
      </c>
      <c r="H2303" s="74">
        <v>46.5</v>
      </c>
      <c r="I2303" s="74">
        <v>1.44</v>
      </c>
      <c r="J2303" s="74">
        <v>11.84</v>
      </c>
      <c r="K2303" s="74">
        <v>0.11</v>
      </c>
      <c r="L2303" s="74">
        <v>4.97</v>
      </c>
      <c r="M2303" s="74">
        <v>15.81</v>
      </c>
      <c r="N2303" s="74">
        <v>1.95</v>
      </c>
      <c r="O2303" s="74">
        <v>0.69</v>
      </c>
      <c r="P2303" s="74">
        <v>0</v>
      </c>
      <c r="Q2303" s="74">
        <v>0</v>
      </c>
      <c r="R2303" s="74">
        <v>1.8391220580000001</v>
      </c>
      <c r="S2303" s="74">
        <v>0</v>
      </c>
      <c r="T2303" s="74">
        <v>0</v>
      </c>
      <c r="U2303" s="74">
        <v>0.19771340909999999</v>
      </c>
      <c r="V2303" s="74">
        <v>6.7149999999999999</v>
      </c>
      <c r="W2303" s="74">
        <v>1.316666535</v>
      </c>
      <c r="X2303" s="74">
        <v>1230.4459999999999</v>
      </c>
      <c r="Y2303" s="74">
        <v>3050</v>
      </c>
      <c r="Z2303" s="74">
        <v>0.18350560250029241</v>
      </c>
      <c r="AA2303" s="74">
        <v>0.81649439749970765</v>
      </c>
      <c r="AB2303" s="74">
        <v>4.6491024147604732E-5</v>
      </c>
      <c r="AC2303" s="74">
        <v>4.6491024147604752E-5</v>
      </c>
      <c r="AD2303" t="s">
        <v>5810</v>
      </c>
    </row>
    <row r="2304" spans="1:30">
      <c r="A2304" s="165" t="s">
        <v>6721</v>
      </c>
      <c r="C2304" s="165" t="s">
        <v>8444</v>
      </c>
      <c r="D2304" s="169" t="s">
        <v>2941</v>
      </c>
      <c r="E2304" s="169" t="s">
        <v>2887</v>
      </c>
      <c r="F2304" s="174">
        <v>37.75</v>
      </c>
      <c r="G2304" s="174">
        <v>14.99</v>
      </c>
      <c r="H2304" s="74">
        <v>48.17</v>
      </c>
      <c r="I2304" s="74">
        <v>1.1200000000000001</v>
      </c>
      <c r="J2304" s="74">
        <v>11.18</v>
      </c>
      <c r="K2304" s="74">
        <v>0.15</v>
      </c>
      <c r="L2304" s="74">
        <v>8.26</v>
      </c>
      <c r="M2304" s="74">
        <v>13.63</v>
      </c>
      <c r="N2304" s="74">
        <v>2.0699999999999998</v>
      </c>
      <c r="O2304" s="74">
        <v>1.24</v>
      </c>
      <c r="P2304" s="74">
        <v>0</v>
      </c>
      <c r="Q2304" s="74">
        <v>0</v>
      </c>
      <c r="R2304" s="74">
        <v>4.4729136440000001</v>
      </c>
      <c r="S2304" s="74">
        <v>0</v>
      </c>
      <c r="T2304" s="74">
        <v>0</v>
      </c>
      <c r="U2304" s="74">
        <v>0.1111994384</v>
      </c>
      <c r="V2304" s="74">
        <v>7.3269999999999991</v>
      </c>
      <c r="W2304" s="74">
        <v>1.436666523</v>
      </c>
      <c r="X2304" s="74">
        <v>1194.258</v>
      </c>
      <c r="Y2304" s="74">
        <v>2740</v>
      </c>
      <c r="Z2304" s="74">
        <v>0.70570445010861316</v>
      </c>
      <c r="AA2304" s="74">
        <v>0.2942955498913869</v>
      </c>
      <c r="AB2304" s="74">
        <v>6.1696142765506681E-4</v>
      </c>
      <c r="AC2304" s="74">
        <v>6.1696142765506681E-4</v>
      </c>
      <c r="AD2304" t="s">
        <v>5810</v>
      </c>
    </row>
    <row r="2305" spans="1:30">
      <c r="A2305" s="165" t="s">
        <v>6722</v>
      </c>
      <c r="C2305" s="165" t="s">
        <v>8444</v>
      </c>
      <c r="D2305" s="169" t="s">
        <v>2941</v>
      </c>
      <c r="E2305" s="169" t="s">
        <v>2887</v>
      </c>
      <c r="F2305" s="174">
        <v>37.75</v>
      </c>
      <c r="G2305" s="174">
        <v>14.99</v>
      </c>
      <c r="H2305" s="74">
        <v>45.9</v>
      </c>
      <c r="I2305" s="74">
        <v>1.08</v>
      </c>
      <c r="J2305" s="74">
        <v>11.87</v>
      </c>
      <c r="K2305" s="74">
        <v>0.22</v>
      </c>
      <c r="L2305" s="74">
        <v>7.63</v>
      </c>
      <c r="M2305" s="74">
        <v>15.2</v>
      </c>
      <c r="N2305" s="74">
        <v>2.2400000000000002</v>
      </c>
      <c r="O2305" s="74">
        <v>0.9</v>
      </c>
      <c r="P2305" s="74">
        <v>0</v>
      </c>
      <c r="Q2305" s="74">
        <v>0.28999999999999998</v>
      </c>
      <c r="R2305" s="74">
        <v>0.99463889900000002</v>
      </c>
      <c r="S2305" s="74">
        <v>0</v>
      </c>
      <c r="T2305" s="74">
        <v>0</v>
      </c>
      <c r="U2305" s="74">
        <v>0.1088597841</v>
      </c>
      <c r="V2305" s="74">
        <v>8.5339999999999989</v>
      </c>
      <c r="W2305" s="74">
        <v>1.6733331659999999</v>
      </c>
      <c r="X2305" s="74">
        <v>1220.32</v>
      </c>
      <c r="Y2305" s="74">
        <v>1470</v>
      </c>
      <c r="Z2305" s="74">
        <v>0.12683276112805589</v>
      </c>
      <c r="AA2305" s="74">
        <v>0.87316723887194414</v>
      </c>
      <c r="AB2305" s="74">
        <v>9.4400037302405567E-5</v>
      </c>
      <c r="AC2305" s="74">
        <v>9.4400037302405581E-5</v>
      </c>
      <c r="AD2305" t="s">
        <v>5810</v>
      </c>
    </row>
    <row r="2306" spans="1:30">
      <c r="A2306" s="165" t="s">
        <v>6723</v>
      </c>
      <c r="C2306" s="165" t="s">
        <v>8444</v>
      </c>
      <c r="D2306" s="169" t="s">
        <v>2941</v>
      </c>
      <c r="E2306" s="169" t="s">
        <v>2887</v>
      </c>
      <c r="F2306" s="174">
        <v>37.75</v>
      </c>
      <c r="G2306" s="174">
        <v>14.99</v>
      </c>
      <c r="H2306" s="74">
        <v>47.78</v>
      </c>
      <c r="I2306" s="74">
        <v>1.1599999999999999</v>
      </c>
      <c r="J2306" s="74">
        <v>10.88</v>
      </c>
      <c r="K2306" s="74">
        <v>0.21</v>
      </c>
      <c r="L2306" s="74">
        <v>5.77</v>
      </c>
      <c r="M2306" s="74">
        <v>15.89</v>
      </c>
      <c r="N2306" s="74">
        <v>1.81</v>
      </c>
      <c r="O2306" s="74">
        <v>0.83</v>
      </c>
      <c r="P2306" s="74">
        <v>0</v>
      </c>
      <c r="Q2306" s="74">
        <v>0</v>
      </c>
      <c r="R2306" s="74">
        <v>3.8930900400000001</v>
      </c>
      <c r="S2306" s="74">
        <v>0</v>
      </c>
      <c r="T2306" s="74">
        <v>0</v>
      </c>
      <c r="U2306" s="74">
        <v>0.5871725096</v>
      </c>
      <c r="V2306" s="74">
        <v>7.1230000000000002</v>
      </c>
      <c r="W2306" s="74">
        <v>1.396666527</v>
      </c>
      <c r="X2306" s="74">
        <v>1231.7739999999999</v>
      </c>
      <c r="Y2306" s="74">
        <v>6420</v>
      </c>
      <c r="Z2306" s="74">
        <v>0.33439215980828813</v>
      </c>
      <c r="AA2306" s="74">
        <v>0.66560784019171182</v>
      </c>
      <c r="AB2306" s="74">
        <v>9.3238416939732459E-4</v>
      </c>
      <c r="AC2306" s="74">
        <v>9.3238416939732394E-4</v>
      </c>
      <c r="AD2306" t="s">
        <v>5810</v>
      </c>
    </row>
    <row r="2307" spans="1:30">
      <c r="A2307" s="165" t="s">
        <v>6724</v>
      </c>
      <c r="C2307" s="165" t="s">
        <v>8444</v>
      </c>
      <c r="D2307" s="169" t="s">
        <v>2941</v>
      </c>
      <c r="E2307" s="169" t="s">
        <v>2887</v>
      </c>
      <c r="F2307" s="174">
        <v>37.75</v>
      </c>
      <c r="G2307" s="174">
        <v>14.99</v>
      </c>
      <c r="H2307" s="74">
        <v>47.61</v>
      </c>
      <c r="I2307" s="74">
        <v>1.07</v>
      </c>
      <c r="J2307" s="74">
        <v>10.68</v>
      </c>
      <c r="K2307" s="74">
        <v>0.17</v>
      </c>
      <c r="L2307" s="74">
        <v>6.15</v>
      </c>
      <c r="M2307" s="74">
        <v>15.9</v>
      </c>
      <c r="N2307" s="74">
        <v>1.81</v>
      </c>
      <c r="O2307" s="74">
        <v>0.72</v>
      </c>
      <c r="P2307" s="74">
        <v>0</v>
      </c>
      <c r="Q2307" s="74">
        <v>0</v>
      </c>
      <c r="R2307" s="74">
        <v>2.8559944480000001</v>
      </c>
      <c r="S2307" s="74">
        <v>0</v>
      </c>
      <c r="T2307" s="74">
        <v>0</v>
      </c>
      <c r="U2307" s="74">
        <v>0.2299753088</v>
      </c>
      <c r="V2307" s="74">
        <v>7.2080000000000002</v>
      </c>
      <c r="W2307" s="74">
        <v>1.4133331920000001</v>
      </c>
      <c r="X2307" s="74">
        <v>1231.94</v>
      </c>
      <c r="Y2307" s="74">
        <v>3430</v>
      </c>
      <c r="Z2307" s="74">
        <v>0.3292034801762645</v>
      </c>
      <c r="AA2307" s="74">
        <v>0.67079651982373545</v>
      </c>
      <c r="AB2307" s="74">
        <v>5.1436135856532106E-4</v>
      </c>
      <c r="AC2307" s="74">
        <v>5.1436135856532095E-4</v>
      </c>
      <c r="AD2307" t="s">
        <v>5810</v>
      </c>
    </row>
    <row r="2308" spans="1:30">
      <c r="A2308" s="165" t="s">
        <v>6725</v>
      </c>
      <c r="C2308" s="165" t="s">
        <v>8444</v>
      </c>
      <c r="D2308" s="169" t="s">
        <v>2941</v>
      </c>
      <c r="E2308" s="169" t="s">
        <v>2887</v>
      </c>
      <c r="F2308" s="174">
        <v>37.75</v>
      </c>
      <c r="G2308" s="174">
        <v>14.99</v>
      </c>
      <c r="H2308" s="74">
        <v>47.55</v>
      </c>
      <c r="I2308" s="74">
        <v>1.1499999999999999</v>
      </c>
      <c r="J2308" s="74">
        <v>10.07</v>
      </c>
      <c r="K2308" s="74">
        <v>0</v>
      </c>
      <c r="L2308" s="74">
        <v>7.6</v>
      </c>
      <c r="M2308" s="74">
        <v>14.23</v>
      </c>
      <c r="N2308" s="74">
        <v>1.82</v>
      </c>
      <c r="O2308" s="74">
        <v>1.1299999999999999</v>
      </c>
      <c r="P2308" s="74">
        <v>0</v>
      </c>
      <c r="Q2308" s="74">
        <v>0</v>
      </c>
      <c r="R2308" s="74">
        <v>1.5073688810000001</v>
      </c>
      <c r="S2308" s="74">
        <v>0</v>
      </c>
      <c r="T2308" s="74">
        <v>0</v>
      </c>
      <c r="U2308" s="74">
        <v>0.17962004479999999</v>
      </c>
      <c r="V2308" s="74">
        <v>7.4205000000000014</v>
      </c>
      <c r="W2308" s="74">
        <v>1.4549998545</v>
      </c>
      <c r="X2308" s="74">
        <v>1204.2180000000001</v>
      </c>
      <c r="Y2308" s="74">
        <v>2510</v>
      </c>
      <c r="Z2308" s="74">
        <v>0.15399010262797699</v>
      </c>
      <c r="AA2308" s="74">
        <v>0.84600989737202303</v>
      </c>
      <c r="AB2308" s="74">
        <v>8.3853714755243282E-4</v>
      </c>
      <c r="AC2308" s="74">
        <v>8.3853714755243271E-4</v>
      </c>
      <c r="AD2308" t="s">
        <v>5810</v>
      </c>
    </row>
    <row r="2309" spans="1:30">
      <c r="A2309" s="165" t="s">
        <v>6726</v>
      </c>
      <c r="C2309" s="165" t="s">
        <v>8444</v>
      </c>
      <c r="D2309" s="169" t="s">
        <v>2941</v>
      </c>
      <c r="E2309" s="169" t="s">
        <v>2887</v>
      </c>
      <c r="F2309" s="174">
        <v>37.75</v>
      </c>
      <c r="G2309" s="174">
        <v>14.99</v>
      </c>
      <c r="H2309" s="74">
        <v>44.58</v>
      </c>
      <c r="I2309" s="74">
        <v>0.98</v>
      </c>
      <c r="J2309" s="74">
        <v>10.46</v>
      </c>
      <c r="K2309" s="74">
        <v>0.18</v>
      </c>
      <c r="L2309" s="74">
        <v>8.9700000000000006</v>
      </c>
      <c r="M2309" s="74">
        <v>14.6</v>
      </c>
      <c r="N2309" s="74">
        <v>1.48</v>
      </c>
      <c r="O2309" s="74">
        <v>1.0900000000000001</v>
      </c>
      <c r="P2309" s="74">
        <v>0</v>
      </c>
      <c r="Q2309" s="74">
        <v>0.33</v>
      </c>
      <c r="R2309" s="74">
        <v>5.86</v>
      </c>
      <c r="S2309" s="74">
        <v>0</v>
      </c>
      <c r="T2309" s="74">
        <v>0</v>
      </c>
      <c r="U2309" s="74">
        <v>0.38080000000000003</v>
      </c>
      <c r="V2309" s="74">
        <v>6.9870000000000001</v>
      </c>
      <c r="W2309" s="74">
        <v>1.3699998630000001</v>
      </c>
      <c r="X2309" s="74">
        <v>1210.3599999999999</v>
      </c>
      <c r="Y2309" s="74">
        <v>5320</v>
      </c>
      <c r="Z2309" s="74">
        <v>0.66266115212572363</v>
      </c>
      <c r="AA2309" s="74">
        <v>0.33733884787427643</v>
      </c>
      <c r="AB2309" s="74">
        <v>8.8285885605525027E-4</v>
      </c>
      <c r="AC2309" s="74">
        <v>8.8285885605525027E-4</v>
      </c>
      <c r="AD2309" t="s">
        <v>5810</v>
      </c>
    </row>
    <row r="2310" spans="1:30">
      <c r="A2310" s="165" t="s">
        <v>6727</v>
      </c>
      <c r="C2310" s="165" t="s">
        <v>8444</v>
      </c>
      <c r="D2310" s="169" t="s">
        <v>2941</v>
      </c>
      <c r="E2310" s="169" t="s">
        <v>2887</v>
      </c>
      <c r="F2310" s="174">
        <v>37.75</v>
      </c>
      <c r="G2310" s="174">
        <v>14.99</v>
      </c>
      <c r="H2310" s="74">
        <v>45.545000000000002</v>
      </c>
      <c r="I2310" s="74">
        <v>1.647</v>
      </c>
      <c r="J2310" s="74">
        <v>10.374000000000001</v>
      </c>
      <c r="K2310" s="74">
        <v>0.187</v>
      </c>
      <c r="L2310" s="74">
        <v>7.3620000000000001</v>
      </c>
      <c r="M2310" s="74">
        <v>13.45</v>
      </c>
      <c r="N2310" s="74">
        <v>1.91</v>
      </c>
      <c r="O2310" s="74">
        <v>0.88600000000000001</v>
      </c>
      <c r="P2310" s="74">
        <v>0</v>
      </c>
      <c r="Q2310" s="74">
        <v>8.5999999999999993E-2</v>
      </c>
      <c r="R2310" s="74">
        <v>3.51</v>
      </c>
      <c r="S2310" s="74">
        <v>0</v>
      </c>
      <c r="T2310" s="74">
        <v>0</v>
      </c>
      <c r="U2310" s="74">
        <v>5.8000000000000003E-2</v>
      </c>
      <c r="V2310" s="74">
        <v>7.6950500000000002</v>
      </c>
      <c r="W2310" s="74">
        <v>1.5088331824500001</v>
      </c>
      <c r="X2310" s="74">
        <v>1191.27</v>
      </c>
      <c r="Y2310" s="74">
        <v>1820</v>
      </c>
      <c r="Z2310" s="74">
        <v>0.7258309809024428</v>
      </c>
      <c r="AA2310" s="74">
        <v>0.27416901909755709</v>
      </c>
      <c r="AB2310" s="74">
        <v>1.9471315502464801E-3</v>
      </c>
      <c r="AC2310" s="74">
        <v>1.947131550246479E-3</v>
      </c>
      <c r="AD2310" t="s">
        <v>5810</v>
      </c>
    </row>
    <row r="2311" spans="1:30">
      <c r="A2311" s="165" t="s">
        <v>6728</v>
      </c>
      <c r="C2311" s="165" t="s">
        <v>8444</v>
      </c>
      <c r="D2311" s="169" t="s">
        <v>2941</v>
      </c>
      <c r="E2311" s="169" t="s">
        <v>2887</v>
      </c>
      <c r="F2311" s="174">
        <v>37.75</v>
      </c>
      <c r="G2311" s="174">
        <v>14.99</v>
      </c>
      <c r="H2311" s="74">
        <v>46.14</v>
      </c>
      <c r="I2311" s="74">
        <v>0.86</v>
      </c>
      <c r="J2311" s="74">
        <v>10.029999999999999</v>
      </c>
      <c r="K2311" s="74">
        <v>0.23</v>
      </c>
      <c r="L2311" s="74">
        <v>8.7899999999999991</v>
      </c>
      <c r="M2311" s="74">
        <v>14.37</v>
      </c>
      <c r="N2311" s="74">
        <v>1.75</v>
      </c>
      <c r="O2311" s="74">
        <v>0.7</v>
      </c>
      <c r="P2311" s="74">
        <v>0</v>
      </c>
      <c r="Q2311" s="74">
        <v>0.42</v>
      </c>
      <c r="R2311" s="74">
        <v>3.65</v>
      </c>
      <c r="S2311" s="74">
        <v>0</v>
      </c>
      <c r="T2311" s="74">
        <v>0</v>
      </c>
      <c r="U2311" s="74">
        <v>0.17199999999999999</v>
      </c>
      <c r="V2311" s="74">
        <v>7.3269999999999991</v>
      </c>
      <c r="W2311" s="74">
        <v>1.436666523</v>
      </c>
      <c r="X2311" s="74">
        <v>1206.5419999999999</v>
      </c>
      <c r="Y2311" s="74">
        <v>2990</v>
      </c>
      <c r="Z2311" s="74">
        <v>0.52801333909624126</v>
      </c>
      <c r="AA2311" s="74">
        <v>0.47198666090375868</v>
      </c>
      <c r="AB2311" s="74">
        <v>4.6436855145208142E-4</v>
      </c>
      <c r="AC2311" s="74">
        <v>4.6436855145208132E-4</v>
      </c>
      <c r="AD2311" t="s">
        <v>5810</v>
      </c>
    </row>
    <row r="2312" spans="1:30">
      <c r="A2312" s="165" t="s">
        <v>6729</v>
      </c>
      <c r="C2312" s="165" t="s">
        <v>8444</v>
      </c>
      <c r="D2312" s="169" t="s">
        <v>2941</v>
      </c>
      <c r="E2312" s="169" t="s">
        <v>2887</v>
      </c>
      <c r="F2312" s="174">
        <v>37.75</v>
      </c>
      <c r="G2312" s="174">
        <v>14.99</v>
      </c>
      <c r="H2312" s="74">
        <v>47.037833329999998</v>
      </c>
      <c r="I2312" s="74">
        <v>1.3605</v>
      </c>
      <c r="J2312" s="74">
        <v>10.95766667</v>
      </c>
      <c r="K2312" s="74">
        <v>0.198333333</v>
      </c>
      <c r="L2312" s="74">
        <v>5.1180000000000003</v>
      </c>
      <c r="M2312" s="74">
        <v>15.850666670000001</v>
      </c>
      <c r="N2312" s="74">
        <v>2.0211666670000001</v>
      </c>
      <c r="O2312" s="74">
        <v>0.83283333299999995</v>
      </c>
      <c r="P2312" s="74">
        <v>0</v>
      </c>
      <c r="Q2312" s="74">
        <v>0.73866666700000005</v>
      </c>
      <c r="R2312" s="74">
        <v>3.7297394650000002</v>
      </c>
      <c r="S2312" s="74">
        <v>0</v>
      </c>
      <c r="T2312" s="74">
        <v>0</v>
      </c>
      <c r="U2312" s="74">
        <v>0.21110511109999999</v>
      </c>
      <c r="V2312" s="74">
        <v>6.6500357146500004</v>
      </c>
      <c r="W2312" s="74">
        <v>1.303928441107143</v>
      </c>
      <c r="X2312" s="74">
        <v>1231.121066722</v>
      </c>
      <c r="Y2312" s="74">
        <v>3480</v>
      </c>
      <c r="Z2312" s="74">
        <v>0.46853662197189488</v>
      </c>
      <c r="AA2312" s="74">
        <v>0.53146337802810506</v>
      </c>
      <c r="AB2312" s="74">
        <v>9.722446878950373E-4</v>
      </c>
      <c r="AC2312" s="74">
        <v>9.7224468789503752E-4</v>
      </c>
      <c r="AD2312" t="s">
        <v>5810</v>
      </c>
    </row>
    <row r="2313" spans="1:30">
      <c r="A2313" s="165" t="s">
        <v>6730</v>
      </c>
      <c r="C2313" s="165" t="s">
        <v>8444</v>
      </c>
      <c r="D2313" s="169" t="s">
        <v>2941</v>
      </c>
      <c r="E2313" s="169" t="s">
        <v>2887</v>
      </c>
      <c r="F2313" s="174">
        <v>37.75</v>
      </c>
      <c r="G2313" s="174">
        <v>14.99</v>
      </c>
      <c r="H2313" s="74">
        <v>44.878999999999998</v>
      </c>
      <c r="I2313" s="74">
        <v>0.93600000000000005</v>
      </c>
      <c r="J2313" s="74">
        <v>9.9984999999999999</v>
      </c>
      <c r="K2313" s="74">
        <v>5.2999999999999999E-2</v>
      </c>
      <c r="L2313" s="74">
        <v>9.1325000000000003</v>
      </c>
      <c r="M2313" s="74">
        <v>14.316000000000001</v>
      </c>
      <c r="N2313" s="74">
        <v>1.665</v>
      </c>
      <c r="O2313" s="74">
        <v>0.69499999999999995</v>
      </c>
      <c r="P2313" s="74">
        <v>0</v>
      </c>
      <c r="Q2313" s="74">
        <v>0.52500000000000002</v>
      </c>
      <c r="R2313" s="74">
        <v>4.41</v>
      </c>
      <c r="S2313" s="74">
        <v>0</v>
      </c>
      <c r="T2313" s="74">
        <v>0</v>
      </c>
      <c r="U2313" s="74">
        <v>0.15670000000000001</v>
      </c>
      <c r="V2313" s="74">
        <v>7.0681750000000001</v>
      </c>
      <c r="W2313" s="74">
        <v>1.3859165280750001</v>
      </c>
      <c r="X2313" s="74">
        <v>1205.6456000000001</v>
      </c>
      <c r="Y2313" s="74">
        <v>3190</v>
      </c>
      <c r="Z2313" s="74">
        <v>0.65499993556502134</v>
      </c>
      <c r="AA2313" s="74">
        <v>0.34500006443497871</v>
      </c>
      <c r="AB2313" s="74">
        <v>2.810082469949027E-5</v>
      </c>
      <c r="AC2313" s="74">
        <v>2.810082469949027E-5</v>
      </c>
      <c r="AD2313" t="s">
        <v>5810</v>
      </c>
    </row>
    <row r="2314" spans="1:30">
      <c r="A2314" s="165" t="s">
        <v>6731</v>
      </c>
      <c r="C2314" s="165" t="s">
        <v>8444</v>
      </c>
      <c r="D2314" s="169" t="s">
        <v>2941</v>
      </c>
      <c r="E2314" s="169" t="s">
        <v>2887</v>
      </c>
      <c r="F2314" s="174">
        <v>37.75</v>
      </c>
      <c r="G2314" s="174">
        <v>14.99</v>
      </c>
      <c r="H2314" s="74">
        <v>46.668999999999997</v>
      </c>
      <c r="I2314" s="74">
        <v>0.93100000000000005</v>
      </c>
      <c r="J2314" s="74">
        <v>10.220000000000001</v>
      </c>
      <c r="K2314" s="74">
        <v>0.13100000000000001</v>
      </c>
      <c r="L2314" s="74">
        <v>8.3825000000000003</v>
      </c>
      <c r="M2314" s="74">
        <v>15.113</v>
      </c>
      <c r="N2314" s="74">
        <v>1.7050000000000001</v>
      </c>
      <c r="O2314" s="74">
        <v>0.84</v>
      </c>
      <c r="P2314" s="74">
        <v>0</v>
      </c>
      <c r="Q2314" s="74">
        <v>0.16900000000000001</v>
      </c>
      <c r="R2314" s="74">
        <v>2.48</v>
      </c>
      <c r="S2314" s="74">
        <v>0</v>
      </c>
      <c r="T2314" s="74">
        <v>0</v>
      </c>
      <c r="U2314" s="74">
        <v>0.1396</v>
      </c>
      <c r="V2314" s="74">
        <v>6.7847</v>
      </c>
      <c r="W2314" s="74">
        <v>1.3303332002999999</v>
      </c>
      <c r="X2314" s="74">
        <v>1218.8758</v>
      </c>
      <c r="Y2314" s="74">
        <v>2270</v>
      </c>
      <c r="Z2314" s="74">
        <v>0.37020258379598953</v>
      </c>
      <c r="AA2314" s="74">
        <v>0.62979741620401053</v>
      </c>
      <c r="AB2314" s="74">
        <v>9.8098050303677695E-4</v>
      </c>
      <c r="AC2314" s="74">
        <v>9.809805030367776E-4</v>
      </c>
      <c r="AD2314" t="s">
        <v>5810</v>
      </c>
    </row>
    <row r="2315" spans="1:30">
      <c r="A2315" s="165" t="s">
        <v>6732</v>
      </c>
      <c r="C2315" s="165" t="s">
        <v>8444</v>
      </c>
      <c r="D2315" s="169" t="s">
        <v>2941</v>
      </c>
      <c r="E2315" s="169" t="s">
        <v>2887</v>
      </c>
      <c r="F2315" s="174">
        <v>37.75</v>
      </c>
      <c r="G2315" s="174">
        <v>14.99</v>
      </c>
      <c r="H2315" s="74">
        <v>44.478000000000002</v>
      </c>
      <c r="I2315" s="74">
        <v>0.91100000000000003</v>
      </c>
      <c r="J2315" s="74">
        <v>9.702</v>
      </c>
      <c r="K2315" s="74">
        <v>9.9000000000000005E-2</v>
      </c>
      <c r="L2315" s="74">
        <v>9.4440000000000008</v>
      </c>
      <c r="M2315" s="74">
        <v>13.984999999999999</v>
      </c>
      <c r="N2315" s="74">
        <v>1.5089999999999999</v>
      </c>
      <c r="O2315" s="74">
        <v>0.92200000000000004</v>
      </c>
      <c r="P2315" s="74">
        <v>0</v>
      </c>
      <c r="Q2315" s="74">
        <v>0.16500000000000001</v>
      </c>
      <c r="R2315" s="74">
        <v>4.6500000000000004</v>
      </c>
      <c r="S2315" s="74">
        <v>0</v>
      </c>
      <c r="T2315" s="74">
        <v>0</v>
      </c>
      <c r="U2315" s="74">
        <v>0.2853</v>
      </c>
      <c r="V2315" s="74">
        <v>6.803399999999999</v>
      </c>
      <c r="W2315" s="74">
        <v>1.3339998665999999</v>
      </c>
      <c r="X2315" s="74">
        <v>1200.1510000000001</v>
      </c>
      <c r="Y2315" s="74">
        <v>4200</v>
      </c>
      <c r="Z2315" s="74">
        <v>0.57857401817848797</v>
      </c>
      <c r="AA2315" s="74">
        <v>0.42142598182151197</v>
      </c>
      <c r="AB2315" s="74">
        <v>3.8531059066187399E-4</v>
      </c>
      <c r="AC2315" s="74">
        <v>3.8531059066187421E-4</v>
      </c>
      <c r="AD2315" t="s">
        <v>5810</v>
      </c>
    </row>
    <row r="2316" spans="1:30">
      <c r="A2316" s="165" t="s">
        <v>6733</v>
      </c>
      <c r="C2316" s="165" t="s">
        <v>8444</v>
      </c>
      <c r="D2316" s="169" t="s">
        <v>2941</v>
      </c>
      <c r="E2316" s="169" t="s">
        <v>2887</v>
      </c>
      <c r="F2316" s="174">
        <v>37.75</v>
      </c>
      <c r="G2316" s="174">
        <v>14.99</v>
      </c>
      <c r="H2316" s="74">
        <v>44.975000000000001</v>
      </c>
      <c r="I2316" s="74">
        <v>1.1220000000000001</v>
      </c>
      <c r="J2316" s="74">
        <v>10.661</v>
      </c>
      <c r="K2316" s="74">
        <v>0.13</v>
      </c>
      <c r="L2316" s="74">
        <v>9.8074999999999992</v>
      </c>
      <c r="M2316" s="74">
        <v>13.031000000000001</v>
      </c>
      <c r="N2316" s="74">
        <v>1.9330000000000001</v>
      </c>
      <c r="O2316" s="74">
        <v>0.873</v>
      </c>
      <c r="P2316" s="74">
        <v>0</v>
      </c>
      <c r="Q2316" s="74">
        <v>0.43099999999999999</v>
      </c>
      <c r="R2316" s="74">
        <v>4.28</v>
      </c>
      <c r="S2316" s="74">
        <v>0</v>
      </c>
      <c r="T2316" s="74">
        <v>0</v>
      </c>
      <c r="U2316" s="74">
        <v>0.26869999999999999</v>
      </c>
      <c r="V2316" s="74">
        <v>6.6839750000000002</v>
      </c>
      <c r="W2316" s="74">
        <v>1.3105832022749999</v>
      </c>
      <c r="X2316" s="74">
        <v>1184.3145999999999</v>
      </c>
      <c r="Y2316" s="74">
        <v>3940</v>
      </c>
      <c r="Z2316" s="74">
        <v>0.54473346375979881</v>
      </c>
      <c r="AA2316" s="74">
        <v>0.45526653624020119</v>
      </c>
      <c r="AB2316" s="74">
        <v>3.1635375164523689E-4</v>
      </c>
      <c r="AC2316" s="74">
        <v>3.1635375164523679E-4</v>
      </c>
      <c r="AD2316" t="s">
        <v>5810</v>
      </c>
    </row>
    <row r="2317" spans="1:30">
      <c r="A2317" s="165" t="s">
        <v>6734</v>
      </c>
      <c r="C2317" s="165" t="s">
        <v>8444</v>
      </c>
      <c r="D2317" s="169" t="s">
        <v>2941</v>
      </c>
      <c r="E2317" s="169" t="s">
        <v>2887</v>
      </c>
      <c r="F2317" s="174">
        <v>37.75</v>
      </c>
      <c r="G2317" s="174">
        <v>14.99</v>
      </c>
      <c r="H2317" s="74">
        <v>44.523000000000003</v>
      </c>
      <c r="I2317" s="74">
        <v>1.038</v>
      </c>
      <c r="J2317" s="74">
        <v>10.741</v>
      </c>
      <c r="K2317" s="74">
        <v>0.17699999999999999</v>
      </c>
      <c r="L2317" s="74">
        <v>8.5086999999999993</v>
      </c>
      <c r="M2317" s="74">
        <v>14.406000000000001</v>
      </c>
      <c r="N2317" s="74">
        <v>1.8220000000000001</v>
      </c>
      <c r="O2317" s="74">
        <v>1.1379999999999999</v>
      </c>
      <c r="P2317" s="74">
        <v>0</v>
      </c>
      <c r="Q2317" s="74">
        <v>0.25600000000000001</v>
      </c>
      <c r="R2317" s="74">
        <v>4.5</v>
      </c>
      <c r="S2317" s="74">
        <v>0</v>
      </c>
      <c r="T2317" s="74">
        <v>0</v>
      </c>
      <c r="U2317" s="74">
        <v>0.2482</v>
      </c>
      <c r="V2317" s="74">
        <v>6.5098949999999993</v>
      </c>
      <c r="W2317" s="74">
        <v>1.276449872355</v>
      </c>
      <c r="X2317" s="74">
        <v>1207.1396</v>
      </c>
      <c r="Y2317" s="74">
        <v>3740</v>
      </c>
      <c r="Z2317" s="74">
        <v>0.58884195641192516</v>
      </c>
      <c r="AA2317" s="74">
        <v>0.41115804358807478</v>
      </c>
      <c r="AB2317" s="74">
        <v>2.3092561603629841E-4</v>
      </c>
      <c r="AC2317" s="74">
        <v>2.3092561603629851E-4</v>
      </c>
      <c r="AD2317" t="s">
        <v>5810</v>
      </c>
    </row>
    <row r="2318" spans="1:30">
      <c r="A2318" s="165" t="s">
        <v>6735</v>
      </c>
      <c r="C2318" s="165" t="s">
        <v>8444</v>
      </c>
      <c r="D2318" s="169" t="s">
        <v>2941</v>
      </c>
      <c r="E2318" s="169" t="s">
        <v>2887</v>
      </c>
      <c r="F2318" s="174">
        <v>37.75</v>
      </c>
      <c r="G2318" s="174">
        <v>14.99</v>
      </c>
      <c r="H2318" s="74">
        <v>44.444000000000003</v>
      </c>
      <c r="I2318" s="74">
        <v>1.2050000000000001</v>
      </c>
      <c r="J2318" s="74">
        <v>9.5455000000000005</v>
      </c>
      <c r="K2318" s="74">
        <v>9.2999999999999999E-2</v>
      </c>
      <c r="L2318" s="74">
        <v>9.3915000000000006</v>
      </c>
      <c r="M2318" s="74">
        <v>13.497</v>
      </c>
      <c r="N2318" s="74">
        <v>1.8979999999999999</v>
      </c>
      <c r="O2318" s="74">
        <v>0.93799999999999994</v>
      </c>
      <c r="P2318" s="74">
        <v>0</v>
      </c>
      <c r="Q2318" s="74">
        <v>0.377</v>
      </c>
      <c r="R2318" s="74">
        <v>3.56</v>
      </c>
      <c r="S2318" s="74">
        <v>0</v>
      </c>
      <c r="T2318" s="74">
        <v>0</v>
      </c>
      <c r="U2318" s="74">
        <v>0.26450000000000001</v>
      </c>
      <c r="V2318" s="74">
        <v>7.2513500000000004</v>
      </c>
      <c r="W2318" s="74">
        <v>1.42183319115</v>
      </c>
      <c r="X2318" s="74">
        <v>1192.0501999999999</v>
      </c>
      <c r="Y2318" s="74">
        <v>3460</v>
      </c>
      <c r="Z2318" s="74">
        <v>0.46918827302345539</v>
      </c>
      <c r="AA2318" s="74">
        <v>0.53081172697654455</v>
      </c>
      <c r="AB2318" s="74">
        <v>2.6034313507719082E-4</v>
      </c>
      <c r="AC2318" s="74">
        <v>2.6034313507719082E-4</v>
      </c>
      <c r="AD2318" t="s">
        <v>5810</v>
      </c>
    </row>
    <row r="2319" spans="1:30">
      <c r="A2319" s="165" t="s">
        <v>6736</v>
      </c>
      <c r="C2319" s="165" t="s">
        <v>8444</v>
      </c>
      <c r="D2319" s="169" t="s">
        <v>2941</v>
      </c>
      <c r="E2319" s="169" t="s">
        <v>2887</v>
      </c>
      <c r="F2319" s="174">
        <v>37.75</v>
      </c>
      <c r="G2319" s="174">
        <v>14.99</v>
      </c>
      <c r="H2319" s="74">
        <v>47.139000000000003</v>
      </c>
      <c r="I2319" s="74">
        <v>1.2653300000000001</v>
      </c>
      <c r="J2319" s="74">
        <v>17.179300000000001</v>
      </c>
      <c r="K2319" s="74">
        <v>0.35232999999999998</v>
      </c>
      <c r="L2319" s="74">
        <v>4.1666699999999999</v>
      </c>
      <c r="M2319" s="74">
        <v>7.1879999999999997</v>
      </c>
      <c r="N2319" s="74">
        <v>4.4093299999999997</v>
      </c>
      <c r="O2319" s="74">
        <v>1.992</v>
      </c>
      <c r="P2319" s="74">
        <v>0</v>
      </c>
      <c r="Q2319" s="74">
        <v>0.81067</v>
      </c>
      <c r="R2319" s="74">
        <v>1.97</v>
      </c>
      <c r="S2319" s="74">
        <v>0</v>
      </c>
      <c r="T2319" s="74">
        <v>0</v>
      </c>
      <c r="U2319" s="74">
        <v>0.2469994428</v>
      </c>
      <c r="V2319" s="74">
        <v>8.9272950000000009</v>
      </c>
      <c r="W2319" s="74">
        <v>1.750449824955</v>
      </c>
      <c r="X2319" s="74">
        <v>1087.3208</v>
      </c>
      <c r="Y2319" s="74">
        <v>3490</v>
      </c>
      <c r="Z2319" s="74">
        <v>0.18428929217505341</v>
      </c>
      <c r="AA2319" s="74">
        <v>0.81571070782494659</v>
      </c>
      <c r="AB2319" s="74">
        <v>6.3974581744202503E-4</v>
      </c>
      <c r="AC2319" s="74">
        <v>6.3974581744202471E-4</v>
      </c>
      <c r="AD2319" t="s">
        <v>5810</v>
      </c>
    </row>
    <row r="2320" spans="1:30">
      <c r="A2320" s="165" t="s">
        <v>6737</v>
      </c>
      <c r="C2320" s="165" t="s">
        <v>8444</v>
      </c>
      <c r="D2320" s="169" t="s">
        <v>2941</v>
      </c>
      <c r="E2320" s="169" t="s">
        <v>2887</v>
      </c>
      <c r="F2320" s="174">
        <v>37.75</v>
      </c>
      <c r="G2320" s="174">
        <v>14.99</v>
      </c>
      <c r="H2320" s="74">
        <v>45.529000000000003</v>
      </c>
      <c r="I2320" s="74">
        <v>1.5</v>
      </c>
      <c r="J2320" s="74">
        <v>16.303999999999998</v>
      </c>
      <c r="K2320" s="74">
        <v>0.18820000000000001</v>
      </c>
      <c r="L2320" s="74">
        <v>4.9466000000000001</v>
      </c>
      <c r="M2320" s="74">
        <v>10.691599999999999</v>
      </c>
      <c r="N2320" s="74">
        <v>3.18</v>
      </c>
      <c r="O2320" s="74">
        <v>2.0289999999999999</v>
      </c>
      <c r="P2320" s="74">
        <v>0</v>
      </c>
      <c r="Q2320" s="74">
        <v>0.44059999999999999</v>
      </c>
      <c r="R2320" s="74">
        <v>2.11730624</v>
      </c>
      <c r="S2320" s="74">
        <v>0</v>
      </c>
      <c r="T2320" s="74">
        <v>0</v>
      </c>
      <c r="U2320" s="74">
        <v>0.22620437700000001</v>
      </c>
      <c r="V2320" s="74">
        <v>8.7490499999999987</v>
      </c>
      <c r="W2320" s="74">
        <v>1.71549982845</v>
      </c>
      <c r="X2320" s="74">
        <v>1145.48056</v>
      </c>
      <c r="Y2320" s="74">
        <v>2990</v>
      </c>
      <c r="Z2320" s="74">
        <v>0.24204716546029581</v>
      </c>
      <c r="AA2320" s="74">
        <v>0.75795283453970419</v>
      </c>
      <c r="AB2320" s="74">
        <v>9.1855736472356815E-4</v>
      </c>
      <c r="AC2320" s="74">
        <v>9.1855736472356815E-4</v>
      </c>
      <c r="AD2320" t="s">
        <v>5810</v>
      </c>
    </row>
    <row r="2321" spans="1:30">
      <c r="A2321" s="165" t="s">
        <v>6738</v>
      </c>
      <c r="C2321" s="165" t="s">
        <v>8444</v>
      </c>
      <c r="D2321" s="169" t="s">
        <v>2941</v>
      </c>
      <c r="E2321" s="169" t="s">
        <v>2887</v>
      </c>
      <c r="F2321" s="174">
        <v>37.75</v>
      </c>
      <c r="G2321" s="174">
        <v>14.99</v>
      </c>
      <c r="H2321" s="74">
        <v>48.877000000000002</v>
      </c>
      <c r="I2321" s="74">
        <v>1.6076999999999999</v>
      </c>
      <c r="J2321" s="74">
        <v>15.7867</v>
      </c>
      <c r="K2321" s="74">
        <v>0.22900000000000001</v>
      </c>
      <c r="L2321" s="74">
        <v>4.2320000000000002</v>
      </c>
      <c r="M2321" s="74">
        <v>6.5892999999999997</v>
      </c>
      <c r="N2321" s="74">
        <v>4.08</v>
      </c>
      <c r="O2321" s="74">
        <v>2.1509999999999998</v>
      </c>
      <c r="P2321" s="74">
        <v>0</v>
      </c>
      <c r="Q2321" s="74">
        <v>0.7</v>
      </c>
      <c r="R2321" s="74">
        <v>2.1614082419999998</v>
      </c>
      <c r="S2321" s="74">
        <v>0</v>
      </c>
      <c r="T2321" s="74">
        <v>0</v>
      </c>
      <c r="U2321" s="74">
        <v>0.1810200632</v>
      </c>
      <c r="V2321" s="74">
        <v>7.7995999999999999</v>
      </c>
      <c r="W2321" s="74">
        <v>1.5293331804000001</v>
      </c>
      <c r="X2321" s="74">
        <v>1077.38238</v>
      </c>
      <c r="Y2321" s="74">
        <v>2960</v>
      </c>
      <c r="Z2321" s="74">
        <v>0.2378076285492782</v>
      </c>
      <c r="AA2321" s="74">
        <v>0.76219237145072183</v>
      </c>
      <c r="AB2321" s="74">
        <v>4.5174713019840009E-4</v>
      </c>
      <c r="AC2321" s="74">
        <v>4.5174713019840019E-4</v>
      </c>
      <c r="AD2321" t="s">
        <v>5810</v>
      </c>
    </row>
    <row r="2322" spans="1:30">
      <c r="A2322" s="165" t="s">
        <v>6739</v>
      </c>
      <c r="C2322" s="165" t="s">
        <v>8444</v>
      </c>
      <c r="D2322" s="169" t="s">
        <v>2941</v>
      </c>
      <c r="E2322" s="169" t="s">
        <v>2887</v>
      </c>
      <c r="F2322" s="174">
        <v>37.75</v>
      </c>
      <c r="G2322" s="174">
        <v>14.99</v>
      </c>
      <c r="H2322" s="74">
        <v>50.229500000000002</v>
      </c>
      <c r="I2322" s="74">
        <v>1.5840000000000001</v>
      </c>
      <c r="J2322" s="74">
        <v>15.981</v>
      </c>
      <c r="K2322" s="74">
        <v>0.19550000000000001</v>
      </c>
      <c r="L2322" s="74">
        <v>3.8378000000000001</v>
      </c>
      <c r="M2322" s="74">
        <v>6.1318000000000001</v>
      </c>
      <c r="N2322" s="74">
        <v>4.3708</v>
      </c>
      <c r="O2322" s="74">
        <v>2.3807999999999998</v>
      </c>
      <c r="P2322" s="74">
        <v>0</v>
      </c>
      <c r="Q2322" s="74">
        <v>0.71179999999999999</v>
      </c>
      <c r="R2322" s="74">
        <v>2.1371038439999999</v>
      </c>
      <c r="S2322" s="74">
        <v>0</v>
      </c>
      <c r="T2322" s="74">
        <v>0</v>
      </c>
      <c r="U2322" s="74">
        <v>0.21217780159999999</v>
      </c>
      <c r="V2322" s="74">
        <v>8.5729300000000013</v>
      </c>
      <c r="W2322" s="74">
        <v>1.6809664985699999</v>
      </c>
      <c r="X2322" s="74">
        <v>1069.7878800000001</v>
      </c>
      <c r="Y2322" s="74">
        <v>3330</v>
      </c>
      <c r="Z2322" s="74">
        <v>0.21327518745630919</v>
      </c>
      <c r="AA2322" s="74">
        <v>0.78672481254369087</v>
      </c>
      <c r="AB2322" s="74">
        <v>2.0092563296677691E-4</v>
      </c>
      <c r="AC2322" s="74">
        <v>2.0092563296677691E-4</v>
      </c>
      <c r="AD2322" t="s">
        <v>5810</v>
      </c>
    </row>
    <row r="2323" spans="1:30">
      <c r="A2323" s="165" t="s">
        <v>6740</v>
      </c>
      <c r="C2323" s="165" t="s">
        <v>8444</v>
      </c>
      <c r="D2323" s="169" t="s">
        <v>2941</v>
      </c>
      <c r="E2323" s="169" t="s">
        <v>2887</v>
      </c>
      <c r="F2323" s="174">
        <v>37.75</v>
      </c>
      <c r="G2323" s="174">
        <v>14.99</v>
      </c>
      <c r="H2323" s="74">
        <v>44.210500000000003</v>
      </c>
      <c r="I2323" s="74">
        <v>1.6294999999999999</v>
      </c>
      <c r="J2323" s="74">
        <v>16.103000000000002</v>
      </c>
      <c r="K2323" s="74">
        <v>0.1</v>
      </c>
      <c r="L2323" s="74">
        <v>5.4595000000000002</v>
      </c>
      <c r="M2323" s="74">
        <v>11.114000000000001</v>
      </c>
      <c r="N2323" s="74">
        <v>3.7075</v>
      </c>
      <c r="O2323" s="74">
        <v>2.0314999999999999</v>
      </c>
      <c r="P2323" s="74">
        <v>0</v>
      </c>
      <c r="Q2323" s="74">
        <v>0.35799999999999998</v>
      </c>
      <c r="R2323" s="74">
        <v>2.3278923640000002</v>
      </c>
      <c r="S2323" s="74">
        <v>0</v>
      </c>
      <c r="T2323" s="74">
        <v>0</v>
      </c>
      <c r="U2323" s="74">
        <v>9.6285103070000003E-2</v>
      </c>
      <c r="V2323" s="74">
        <v>8.1068749999999987</v>
      </c>
      <c r="W2323" s="74">
        <v>1.589583174375</v>
      </c>
      <c r="X2323" s="74">
        <v>1152.4924000000001</v>
      </c>
      <c r="Y2323" s="74">
        <v>1480</v>
      </c>
      <c r="Z2323" s="74">
        <v>0.47283666060977142</v>
      </c>
      <c r="AA2323" s="74">
        <v>0.52716333939022864</v>
      </c>
      <c r="AB2323" s="74">
        <v>2.6735998397663731E-4</v>
      </c>
      <c r="AC2323" s="74">
        <v>2.673599839766372E-4</v>
      </c>
      <c r="AD2323" t="s">
        <v>5810</v>
      </c>
    </row>
    <row r="2324" spans="1:30">
      <c r="A2324" s="165" t="s">
        <v>6741</v>
      </c>
      <c r="C2324" s="165" t="s">
        <v>8444</v>
      </c>
      <c r="D2324" s="169" t="s">
        <v>2941</v>
      </c>
      <c r="E2324" s="169" t="s">
        <v>2887</v>
      </c>
      <c r="F2324" s="174">
        <v>37.75</v>
      </c>
      <c r="G2324" s="174">
        <v>14.99</v>
      </c>
      <c r="H2324" s="74">
        <v>45.671500000000002</v>
      </c>
      <c r="I2324" s="74">
        <v>1.78</v>
      </c>
      <c r="J2324" s="74">
        <v>16.484999999999999</v>
      </c>
      <c r="K2324" s="74">
        <v>0.184</v>
      </c>
      <c r="L2324" s="74">
        <v>3.6764999999999999</v>
      </c>
      <c r="M2324" s="74">
        <v>8.8804999999999996</v>
      </c>
      <c r="N2324" s="74">
        <v>4.5330000000000004</v>
      </c>
      <c r="O2324" s="74">
        <v>3.0065</v>
      </c>
      <c r="P2324" s="74">
        <v>0</v>
      </c>
      <c r="Q2324" s="74">
        <v>0.59250000000000003</v>
      </c>
      <c r="R2324" s="74">
        <v>0.304883193</v>
      </c>
      <c r="S2324" s="74">
        <v>0</v>
      </c>
      <c r="T2324" s="74">
        <v>0</v>
      </c>
      <c r="U2324" s="74">
        <v>1.1912925810000001E-2</v>
      </c>
      <c r="V2324" s="74">
        <v>9.3908000000000005</v>
      </c>
      <c r="W2324" s="74">
        <v>1.8413331492</v>
      </c>
      <c r="X2324" s="74">
        <v>1115.4163000000001</v>
      </c>
      <c r="Y2324" s="74">
        <v>130</v>
      </c>
      <c r="Z2324" s="74">
        <v>0.11868358072634699</v>
      </c>
      <c r="AA2324" s="74">
        <v>0.88131641927365301</v>
      </c>
      <c r="AB2324" s="74">
        <v>7.6376533649453559E-4</v>
      </c>
      <c r="AC2324" s="74">
        <v>7.637653364945357E-4</v>
      </c>
      <c r="AD2324" t="s">
        <v>5810</v>
      </c>
    </row>
    <row r="2325" spans="1:30">
      <c r="A2325" s="165" t="s">
        <v>6742</v>
      </c>
      <c r="C2325" s="165" t="s">
        <v>8444</v>
      </c>
      <c r="D2325" s="169" t="s">
        <v>2941</v>
      </c>
      <c r="E2325" s="169" t="s">
        <v>2887</v>
      </c>
      <c r="F2325" s="174">
        <v>37.75</v>
      </c>
      <c r="G2325" s="174">
        <v>14.99</v>
      </c>
      <c r="H2325" s="74">
        <v>52.311</v>
      </c>
      <c r="I2325" s="74">
        <v>1.03</v>
      </c>
      <c r="J2325" s="74">
        <v>14.852</v>
      </c>
      <c r="K2325" s="74">
        <v>0.248</v>
      </c>
      <c r="L2325" s="74">
        <v>3.1120000000000001</v>
      </c>
      <c r="M2325" s="74">
        <v>6.016</v>
      </c>
      <c r="N2325" s="74">
        <v>5.0510000000000002</v>
      </c>
      <c r="O2325" s="74">
        <v>3.0129999999999999</v>
      </c>
      <c r="P2325" s="74">
        <v>0</v>
      </c>
      <c r="Q2325" s="74">
        <v>0.82</v>
      </c>
      <c r="R2325" s="74">
        <v>1.003897695</v>
      </c>
      <c r="S2325" s="74">
        <v>0</v>
      </c>
      <c r="T2325" s="74">
        <v>0</v>
      </c>
      <c r="U2325" s="74">
        <v>3.4803628849999997E-2</v>
      </c>
      <c r="V2325" s="74">
        <v>8.3809999999999985</v>
      </c>
      <c r="W2325" s="74">
        <v>1.6433331689999999</v>
      </c>
      <c r="X2325" s="74">
        <v>1067.8656000000001</v>
      </c>
      <c r="Y2325" s="74">
        <v>630</v>
      </c>
      <c r="Z2325" s="74">
        <v>0.21867964035386989</v>
      </c>
      <c r="AA2325" s="74">
        <v>0.78132035964613011</v>
      </c>
      <c r="AB2325" s="74">
        <v>6.2010949170825471E-4</v>
      </c>
      <c r="AC2325" s="74">
        <v>6.2010949170825461E-4</v>
      </c>
      <c r="AD2325" t="s">
        <v>5810</v>
      </c>
    </row>
    <row r="2326" spans="1:30">
      <c r="A2326" s="165" t="s">
        <v>6743</v>
      </c>
      <c r="C2326" s="165" t="s">
        <v>8444</v>
      </c>
      <c r="D2326" s="169" t="s">
        <v>2941</v>
      </c>
      <c r="E2326" s="169" t="s">
        <v>2887</v>
      </c>
      <c r="F2326" s="174">
        <v>37.75</v>
      </c>
      <c r="G2326" s="174">
        <v>14.99</v>
      </c>
      <c r="H2326" s="74">
        <v>50.88</v>
      </c>
      <c r="I2326" s="74">
        <v>1.2315</v>
      </c>
      <c r="J2326" s="74">
        <v>13.929500000000001</v>
      </c>
      <c r="K2326" s="74">
        <v>0.112</v>
      </c>
      <c r="L2326" s="74">
        <v>3.5550000000000002</v>
      </c>
      <c r="M2326" s="74">
        <v>5.54</v>
      </c>
      <c r="N2326" s="74">
        <v>5.5369999999999999</v>
      </c>
      <c r="O2326" s="74">
        <v>3.298</v>
      </c>
      <c r="P2326" s="74">
        <v>0</v>
      </c>
      <c r="Q2326" s="74">
        <v>0.8145</v>
      </c>
      <c r="R2326" s="74">
        <v>0.132481241</v>
      </c>
      <c r="S2326" s="74">
        <v>0</v>
      </c>
      <c r="T2326" s="74">
        <v>0</v>
      </c>
      <c r="U2326" s="74">
        <v>2.3592573289999998E-2</v>
      </c>
      <c r="V2326" s="74">
        <v>9.5990499999999983</v>
      </c>
      <c r="W2326" s="74">
        <v>1.8821664784500001</v>
      </c>
      <c r="X2326" s="74">
        <v>1059.9639999999999</v>
      </c>
      <c r="Y2326" s="74">
        <v>300</v>
      </c>
      <c r="Z2326" s="74">
        <v>9.6874882410426227E-3</v>
      </c>
      <c r="AA2326" s="74">
        <v>0.9903125117589574</v>
      </c>
      <c r="AB2326" s="74">
        <v>3.7518850961205751E-4</v>
      </c>
      <c r="AC2326" s="74">
        <v>3.751885096120574E-4</v>
      </c>
      <c r="AD2326" t="s">
        <v>5810</v>
      </c>
    </row>
    <row r="2327" spans="1:30">
      <c r="A2327" s="165" t="s">
        <v>6744</v>
      </c>
      <c r="C2327" s="165" t="s">
        <v>8444</v>
      </c>
      <c r="D2327" s="169" t="s">
        <v>2941</v>
      </c>
      <c r="E2327" s="169" t="s">
        <v>2887</v>
      </c>
      <c r="F2327" s="174">
        <v>37.75</v>
      </c>
      <c r="G2327" s="174">
        <v>14.99</v>
      </c>
      <c r="H2327" s="74">
        <v>43.15</v>
      </c>
      <c r="I2327" s="74">
        <v>1.74</v>
      </c>
      <c r="J2327" s="74">
        <v>16.010000000000002</v>
      </c>
      <c r="K2327" s="74">
        <v>0.21</v>
      </c>
      <c r="L2327" s="74">
        <v>4.88</v>
      </c>
      <c r="M2327" s="74">
        <v>11.33</v>
      </c>
      <c r="N2327" s="74">
        <v>3.54</v>
      </c>
      <c r="O2327" s="74">
        <v>2.12</v>
      </c>
      <c r="P2327" s="74">
        <v>0</v>
      </c>
      <c r="Q2327" s="74">
        <v>0.6</v>
      </c>
      <c r="R2327" s="74">
        <v>1.33</v>
      </c>
      <c r="S2327" s="74">
        <v>0</v>
      </c>
      <c r="T2327" s="74">
        <v>0</v>
      </c>
      <c r="U2327" s="74">
        <v>3.5299999999999998E-2</v>
      </c>
      <c r="V2327" s="74">
        <v>7.6414999999999997</v>
      </c>
      <c r="W2327" s="74">
        <v>1.4983331835</v>
      </c>
      <c r="X2327" s="74">
        <v>1156.078</v>
      </c>
      <c r="Y2327" s="74">
        <v>600</v>
      </c>
      <c r="Z2327" s="74">
        <v>0.42348447783660143</v>
      </c>
      <c r="AA2327" s="74">
        <v>0.57651552216339863</v>
      </c>
      <c r="AB2327" s="74">
        <v>1.003597004921763E-3</v>
      </c>
      <c r="AC2327" s="74">
        <v>1.003597004921763E-3</v>
      </c>
      <c r="AD2327" t="s">
        <v>5810</v>
      </c>
    </row>
    <row r="2328" spans="1:30">
      <c r="A2328" s="165" t="s">
        <v>6745</v>
      </c>
      <c r="C2328" s="165" t="s">
        <v>8444</v>
      </c>
      <c r="D2328" s="169" t="s">
        <v>2941</v>
      </c>
      <c r="E2328" s="169" t="s">
        <v>2887</v>
      </c>
      <c r="F2328" s="174">
        <v>37.75</v>
      </c>
      <c r="G2328" s="174">
        <v>14.99</v>
      </c>
      <c r="H2328" s="74">
        <v>43.03</v>
      </c>
      <c r="I2328" s="74">
        <v>1.63</v>
      </c>
      <c r="J2328" s="74">
        <v>16.13</v>
      </c>
      <c r="K2328" s="74">
        <v>0</v>
      </c>
      <c r="L2328" s="74">
        <v>4.8099999999999996</v>
      </c>
      <c r="M2328" s="74">
        <v>11.7</v>
      </c>
      <c r="N2328" s="74">
        <v>3.41</v>
      </c>
      <c r="O2328" s="74">
        <v>2.06</v>
      </c>
      <c r="P2328" s="74">
        <v>0</v>
      </c>
      <c r="Q2328" s="74">
        <v>0.56999999999999995</v>
      </c>
      <c r="R2328" s="74">
        <v>2.0499999999999998</v>
      </c>
      <c r="S2328" s="74">
        <v>0</v>
      </c>
      <c r="T2328" s="74">
        <v>0</v>
      </c>
      <c r="U2328" s="74">
        <v>1.8100000000000002E-2</v>
      </c>
      <c r="V2328" s="74">
        <v>8.4745000000000008</v>
      </c>
      <c r="W2328" s="74">
        <v>1.6616665005</v>
      </c>
      <c r="X2328" s="74">
        <v>1162.22</v>
      </c>
      <c r="Y2328" s="74">
        <v>670</v>
      </c>
      <c r="Z2328" s="74">
        <v>0.76003164869527273</v>
      </c>
      <c r="AA2328" s="74">
        <v>0.23996835130472721</v>
      </c>
      <c r="AB2328" s="74">
        <v>1.4721507741438499E-3</v>
      </c>
      <c r="AC2328" s="74">
        <v>1.4721507741438499E-3</v>
      </c>
      <c r="AD2328" t="s">
        <v>5810</v>
      </c>
    </row>
    <row r="2329" spans="1:30">
      <c r="A2329" s="165" t="s">
        <v>6746</v>
      </c>
      <c r="C2329" s="165" t="s">
        <v>8444</v>
      </c>
      <c r="D2329" s="169" t="s">
        <v>2941</v>
      </c>
      <c r="E2329" s="169" t="s">
        <v>2887</v>
      </c>
      <c r="F2329" s="174">
        <v>37.75</v>
      </c>
      <c r="G2329" s="174">
        <v>14.99</v>
      </c>
      <c r="H2329" s="74">
        <v>49.414999999999999</v>
      </c>
      <c r="I2329" s="74">
        <v>1.597</v>
      </c>
      <c r="J2329" s="74">
        <v>15.663</v>
      </c>
      <c r="K2329" s="74">
        <v>0.122</v>
      </c>
      <c r="L2329" s="74">
        <v>3.6659999999999999</v>
      </c>
      <c r="M2329" s="74">
        <v>7.7474999999999996</v>
      </c>
      <c r="N2329" s="74">
        <v>4.6559999999999997</v>
      </c>
      <c r="O2329" s="74">
        <v>2.2549999999999999</v>
      </c>
      <c r="P2329" s="74">
        <v>0</v>
      </c>
      <c r="Q2329" s="74">
        <v>0.83399999999999996</v>
      </c>
      <c r="R2329" s="74">
        <v>0.92</v>
      </c>
      <c r="S2329" s="74">
        <v>0</v>
      </c>
      <c r="T2329" s="74">
        <v>0</v>
      </c>
      <c r="U2329" s="74">
        <v>4.7E-2</v>
      </c>
      <c r="V2329" s="74">
        <v>8.6734000000000009</v>
      </c>
      <c r="W2329" s="74">
        <v>1.7006664966</v>
      </c>
      <c r="X2329" s="74">
        <v>1096.6085</v>
      </c>
      <c r="Y2329" s="74">
        <v>770</v>
      </c>
      <c r="Z2329" s="74">
        <v>0.17298008841818291</v>
      </c>
      <c r="AA2329" s="74">
        <v>0.8270199115818172</v>
      </c>
      <c r="AB2329" s="74">
        <v>6.5472431753763472E-4</v>
      </c>
      <c r="AC2329" s="74">
        <v>6.5472431753763462E-4</v>
      </c>
      <c r="AD2329" t="s">
        <v>5810</v>
      </c>
    </row>
    <row r="2330" spans="1:30">
      <c r="A2330" s="165" t="s">
        <v>6747</v>
      </c>
      <c r="C2330" s="165" t="s">
        <v>8444</v>
      </c>
      <c r="D2330" s="169" t="s">
        <v>2941</v>
      </c>
      <c r="E2330" s="169" t="s">
        <v>2887</v>
      </c>
      <c r="F2330" s="174">
        <v>37.75</v>
      </c>
      <c r="G2330" s="174">
        <v>14.99</v>
      </c>
      <c r="H2330" s="74">
        <v>42.47</v>
      </c>
      <c r="I2330" s="74">
        <v>2.77</v>
      </c>
      <c r="J2330" s="74">
        <v>16.25</v>
      </c>
      <c r="K2330" s="74">
        <v>0.09</v>
      </c>
      <c r="L2330" s="74">
        <v>5.45</v>
      </c>
      <c r="M2330" s="74">
        <v>11.48</v>
      </c>
      <c r="N2330" s="74">
        <v>3.03</v>
      </c>
      <c r="O2330" s="74">
        <v>1.79</v>
      </c>
      <c r="P2330" s="74">
        <v>0</v>
      </c>
      <c r="Q2330" s="74">
        <v>0.38</v>
      </c>
      <c r="R2330" s="74">
        <v>3.155429603</v>
      </c>
      <c r="S2330" s="74">
        <v>0</v>
      </c>
      <c r="T2330" s="74">
        <v>0</v>
      </c>
      <c r="U2330" s="74">
        <v>6.7823872189999995E-2</v>
      </c>
      <c r="V2330" s="74">
        <v>8.7550000000000008</v>
      </c>
      <c r="W2330" s="74">
        <v>1.7166664949999999</v>
      </c>
      <c r="X2330" s="74">
        <v>1158.568</v>
      </c>
      <c r="Y2330" s="74">
        <v>1730</v>
      </c>
      <c r="Z2330" s="74">
        <v>0.71006178613742066</v>
      </c>
      <c r="AA2330" s="74">
        <v>0.28993821386257951</v>
      </c>
      <c r="AB2330" s="74">
        <v>2.2225042510946611E-4</v>
      </c>
      <c r="AC2330" s="74">
        <v>2.2225042510946611E-4</v>
      </c>
      <c r="AD2330" t="s">
        <v>5810</v>
      </c>
    </row>
    <row r="2331" spans="1:30">
      <c r="A2331" s="165" t="s">
        <v>6748</v>
      </c>
      <c r="C2331" s="165" t="s">
        <v>8444</v>
      </c>
      <c r="D2331" s="169" t="s">
        <v>2941</v>
      </c>
      <c r="E2331" s="169" t="s">
        <v>2887</v>
      </c>
      <c r="F2331" s="174">
        <v>37.75</v>
      </c>
      <c r="G2331" s="174">
        <v>14.99</v>
      </c>
      <c r="H2331" s="74">
        <v>45.05</v>
      </c>
      <c r="I2331" s="74">
        <v>1.7689999999999999</v>
      </c>
      <c r="J2331" s="74">
        <v>16.877300000000002</v>
      </c>
      <c r="K2331" s="74">
        <v>0.16270000000000001</v>
      </c>
      <c r="L2331" s="74">
        <v>4.9283000000000001</v>
      </c>
      <c r="M2331" s="74">
        <v>10.7623</v>
      </c>
      <c r="N2331" s="74">
        <v>3.2612999999999999</v>
      </c>
      <c r="O2331" s="74">
        <v>2.0802999999999998</v>
      </c>
      <c r="P2331" s="74">
        <v>0</v>
      </c>
      <c r="Q2331" s="74">
        <v>0.57199999999999995</v>
      </c>
      <c r="R2331" s="74">
        <v>2.5902490870000001</v>
      </c>
      <c r="S2331" s="74">
        <v>0</v>
      </c>
      <c r="T2331" s="74">
        <v>0</v>
      </c>
      <c r="U2331" s="74">
        <v>5.9784988799999987E-2</v>
      </c>
      <c r="V2331" s="74">
        <v>8.5838949999999983</v>
      </c>
      <c r="W2331" s="74">
        <v>1.683116498355</v>
      </c>
      <c r="X2331" s="74">
        <v>1146.65418</v>
      </c>
      <c r="Y2331" s="74">
        <v>1420</v>
      </c>
      <c r="Z2331" s="74">
        <v>0.58685622975599427</v>
      </c>
      <c r="AA2331" s="74">
        <v>0.41314377024400578</v>
      </c>
      <c r="AB2331" s="74">
        <v>1.0259470614436971E-3</v>
      </c>
      <c r="AC2331" s="74">
        <v>1.0259470614436971E-3</v>
      </c>
      <c r="AD2331" t="s">
        <v>5810</v>
      </c>
    </row>
    <row r="2332" spans="1:30">
      <c r="A2332" s="165" t="s">
        <v>6749</v>
      </c>
      <c r="C2332" s="165" t="s">
        <v>8444</v>
      </c>
      <c r="D2332" s="169" t="s">
        <v>2941</v>
      </c>
      <c r="E2332" s="169" t="s">
        <v>2887</v>
      </c>
      <c r="F2332" s="174">
        <v>37.75</v>
      </c>
      <c r="G2332" s="174">
        <v>14.99</v>
      </c>
      <c r="H2332" s="74">
        <v>46.920999999999999</v>
      </c>
      <c r="I2332" s="74">
        <v>1.5469999999999999</v>
      </c>
      <c r="J2332" s="74">
        <v>16.297000000000001</v>
      </c>
      <c r="K2332" s="74">
        <v>7.0000000000000007E-2</v>
      </c>
      <c r="L2332" s="74">
        <v>4.5650000000000004</v>
      </c>
      <c r="M2332" s="74">
        <v>8.6549999999999994</v>
      </c>
      <c r="N2332" s="74">
        <v>4.1529999999999996</v>
      </c>
      <c r="O2332" s="74">
        <v>1.6850000000000001</v>
      </c>
      <c r="P2332" s="74">
        <v>0</v>
      </c>
      <c r="Q2332" s="74">
        <v>0.58099999999999996</v>
      </c>
      <c r="R2332" s="74">
        <v>2.3750687930000001</v>
      </c>
      <c r="S2332" s="74">
        <v>0</v>
      </c>
      <c r="T2332" s="74">
        <v>0</v>
      </c>
      <c r="U2332" s="74">
        <v>4.5044725959999997E-2</v>
      </c>
      <c r="V2332" s="74">
        <v>8.7481999999999989</v>
      </c>
      <c r="W2332" s="74">
        <v>1.7153331618000001</v>
      </c>
      <c r="X2332" s="74">
        <v>1111.673</v>
      </c>
      <c r="Y2332" s="74">
        <v>1180</v>
      </c>
      <c r="Z2332" s="74">
        <v>0.57364331602058272</v>
      </c>
      <c r="AA2332" s="74">
        <v>0.42635668397941728</v>
      </c>
      <c r="AB2332" s="74">
        <v>7.0985792150947608E-4</v>
      </c>
      <c r="AC2332" s="74">
        <v>7.0985792150947587E-4</v>
      </c>
      <c r="AD2332" t="s">
        <v>5810</v>
      </c>
    </row>
    <row r="2333" spans="1:30">
      <c r="A2333" s="165" t="s">
        <v>6750</v>
      </c>
      <c r="C2333" s="165" t="s">
        <v>8444</v>
      </c>
      <c r="D2333" s="169" t="s">
        <v>2941</v>
      </c>
      <c r="E2333" s="169" t="s">
        <v>2887</v>
      </c>
      <c r="F2333" s="174">
        <v>37.75</v>
      </c>
      <c r="G2333" s="174">
        <v>14.99</v>
      </c>
      <c r="H2333" s="74">
        <v>46.907200000000003</v>
      </c>
      <c r="I2333" s="74">
        <v>1.7136</v>
      </c>
      <c r="J2333" s="74">
        <v>15.879799999999999</v>
      </c>
      <c r="K2333" s="74">
        <v>0.24</v>
      </c>
      <c r="L2333" s="74">
        <v>4.6696999999999997</v>
      </c>
      <c r="M2333" s="74">
        <v>8.5150000000000006</v>
      </c>
      <c r="N2333" s="74">
        <v>3.6339999999999999</v>
      </c>
      <c r="O2333" s="74">
        <v>1.6279999999999999</v>
      </c>
      <c r="P2333" s="74">
        <v>0</v>
      </c>
      <c r="Q2333" s="74">
        <v>0.52</v>
      </c>
      <c r="R2333" s="74">
        <v>2.6637911189999999</v>
      </c>
      <c r="S2333" s="74">
        <v>0</v>
      </c>
      <c r="T2333" s="74">
        <v>0</v>
      </c>
      <c r="U2333" s="74">
        <v>6.1768628489999998E-2</v>
      </c>
      <c r="V2333" s="74">
        <v>8.4170400000000001</v>
      </c>
      <c r="W2333" s="74">
        <v>1.65039983496</v>
      </c>
      <c r="X2333" s="74">
        <v>1109.3489999999999</v>
      </c>
      <c r="Y2333" s="74">
        <v>1560</v>
      </c>
      <c r="Z2333" s="74">
        <v>0.54958357377601796</v>
      </c>
      <c r="AA2333" s="74">
        <v>0.45041642622398198</v>
      </c>
      <c r="AB2333" s="74">
        <v>4.1061087664536231E-4</v>
      </c>
      <c r="AC2333" s="74">
        <v>4.1061087664536221E-4</v>
      </c>
      <c r="AD2333" t="s">
        <v>5810</v>
      </c>
    </row>
    <row r="2334" spans="1:30">
      <c r="A2334" s="165" t="s">
        <v>6751</v>
      </c>
      <c r="C2334" s="165" t="s">
        <v>8444</v>
      </c>
      <c r="D2334" s="169" t="s">
        <v>2941</v>
      </c>
      <c r="E2334" s="169" t="s">
        <v>2887</v>
      </c>
      <c r="F2334" s="174">
        <v>37.75</v>
      </c>
      <c r="G2334" s="174">
        <v>14.99</v>
      </c>
      <c r="H2334" s="74">
        <v>44.818330000000003</v>
      </c>
      <c r="I2334" s="74">
        <v>1.5940000000000001</v>
      </c>
      <c r="J2334" s="74">
        <v>16.284300000000002</v>
      </c>
      <c r="K2334" s="74">
        <v>7.7329999999999996E-2</v>
      </c>
      <c r="L2334" s="74">
        <v>4.8563299999999998</v>
      </c>
      <c r="M2334" s="74">
        <v>10.8573</v>
      </c>
      <c r="N2334" s="74">
        <v>3.8943300000000001</v>
      </c>
      <c r="O2334" s="74">
        <v>2.1766700000000001</v>
      </c>
      <c r="P2334" s="74">
        <v>0</v>
      </c>
      <c r="Q2334" s="74">
        <v>0.53666999999999998</v>
      </c>
      <c r="R2334" s="74">
        <v>1.3163215880000001</v>
      </c>
      <c r="S2334" s="74">
        <v>0</v>
      </c>
      <c r="T2334" s="74">
        <v>0</v>
      </c>
      <c r="U2334" s="74">
        <v>0.16731182750000001</v>
      </c>
      <c r="V2334" s="74">
        <v>8.755255</v>
      </c>
      <c r="W2334" s="74">
        <v>1.716716494995</v>
      </c>
      <c r="X2334" s="74">
        <v>1148.23118</v>
      </c>
      <c r="Y2334" s="74">
        <v>1830</v>
      </c>
      <c r="Z2334" s="74">
        <v>0.16006643683303029</v>
      </c>
      <c r="AA2334" s="74">
        <v>0.83993356316696965</v>
      </c>
      <c r="AB2334" s="74">
        <v>1.0784970887769839E-3</v>
      </c>
      <c r="AC2334" s="74">
        <v>1.0784970887769839E-3</v>
      </c>
      <c r="AD2334" t="s">
        <v>5810</v>
      </c>
    </row>
    <row r="2335" spans="1:30">
      <c r="A2335" s="165" t="s">
        <v>6752</v>
      </c>
      <c r="C2335" s="165" t="s">
        <v>8444</v>
      </c>
      <c r="D2335" s="169" t="s">
        <v>2941</v>
      </c>
      <c r="E2335" s="169" t="s">
        <v>2887</v>
      </c>
      <c r="F2335" s="174">
        <v>37.75</v>
      </c>
      <c r="G2335" s="174">
        <v>14.99</v>
      </c>
      <c r="H2335" s="74">
        <v>50.419330000000002</v>
      </c>
      <c r="I2335" s="74">
        <v>1.915</v>
      </c>
      <c r="J2335" s="74">
        <v>15.577</v>
      </c>
      <c r="K2335" s="74">
        <v>0.245</v>
      </c>
      <c r="L2335" s="74">
        <v>3.31467</v>
      </c>
      <c r="M2335" s="74">
        <v>7.9226700000000001</v>
      </c>
      <c r="N2335" s="74">
        <v>4.2906700000000004</v>
      </c>
      <c r="O2335" s="74">
        <v>3.53267</v>
      </c>
      <c r="P2335" s="74">
        <v>0</v>
      </c>
      <c r="Q2335" s="74">
        <v>0.71367000000000003</v>
      </c>
      <c r="R2335" s="74">
        <v>0.344026844</v>
      </c>
      <c r="S2335" s="74">
        <v>0</v>
      </c>
      <c r="T2335" s="74">
        <v>0</v>
      </c>
      <c r="U2335" s="74">
        <v>1.9194001969999999E-2</v>
      </c>
      <c r="V2335" s="74">
        <v>8.0611195000000002</v>
      </c>
      <c r="W2335" s="74">
        <v>1.5806115086054999</v>
      </c>
      <c r="X2335" s="74">
        <v>1099.5163219999999</v>
      </c>
      <c r="Y2335" s="74">
        <v>280</v>
      </c>
      <c r="Z2335" s="74">
        <v>6.9057796147779821E-2</v>
      </c>
      <c r="AA2335" s="74">
        <v>0.93094220385222015</v>
      </c>
      <c r="AB2335" s="74">
        <v>2.6219870746977992E-4</v>
      </c>
      <c r="AC2335" s="74">
        <v>2.6219870746977992E-4</v>
      </c>
      <c r="AD2335" t="s">
        <v>5810</v>
      </c>
    </row>
    <row r="2336" spans="1:30">
      <c r="A2336" s="165" t="s">
        <v>6753</v>
      </c>
      <c r="C2336" s="165" t="s">
        <v>8444</v>
      </c>
      <c r="D2336" s="169" t="s">
        <v>2941</v>
      </c>
      <c r="E2336" s="169" t="s">
        <v>2887</v>
      </c>
      <c r="F2336" s="174">
        <v>37.75</v>
      </c>
      <c r="G2336" s="174">
        <v>14.99</v>
      </c>
      <c r="H2336" s="74">
        <v>46.821669999999997</v>
      </c>
      <c r="I2336" s="74">
        <v>1.5043299999999999</v>
      </c>
      <c r="J2336" s="74">
        <v>17.3383</v>
      </c>
      <c r="K2336" s="74">
        <v>0.10367</v>
      </c>
      <c r="L2336" s="74">
        <v>4.0733300000000003</v>
      </c>
      <c r="M2336" s="74">
        <v>9.02867</v>
      </c>
      <c r="N2336" s="74">
        <v>5.1673299999999998</v>
      </c>
      <c r="O2336" s="74">
        <v>3.0106700000000002</v>
      </c>
      <c r="P2336" s="74">
        <v>0</v>
      </c>
      <c r="Q2336" s="74">
        <v>0.52866999999999997</v>
      </c>
      <c r="R2336" s="74">
        <v>0.81432227000000001</v>
      </c>
      <c r="S2336" s="74">
        <v>0</v>
      </c>
      <c r="T2336" s="74">
        <v>0</v>
      </c>
      <c r="U2336" s="74">
        <v>5.5435526089999999E-2</v>
      </c>
      <c r="V2336" s="74">
        <v>8.036469499999999</v>
      </c>
      <c r="W2336" s="74">
        <v>1.5757781757555001</v>
      </c>
      <c r="X2336" s="74">
        <v>1117.8759219999999</v>
      </c>
      <c r="Y2336" s="74">
        <v>580</v>
      </c>
      <c r="Z2336" s="74">
        <v>0.17200687616619639</v>
      </c>
      <c r="AA2336" s="74">
        <v>0.82799312383380363</v>
      </c>
      <c r="AB2336" s="74">
        <v>8.6745326385712876E-4</v>
      </c>
      <c r="AC2336" s="74">
        <v>8.6745326385712865E-4</v>
      </c>
      <c r="AD2336" t="s">
        <v>5810</v>
      </c>
    </row>
    <row r="2337" spans="1:30">
      <c r="A2337" s="165" t="s">
        <v>6754</v>
      </c>
      <c r="C2337" s="165" t="s">
        <v>8444</v>
      </c>
      <c r="D2337" s="169" t="s">
        <v>2941</v>
      </c>
      <c r="E2337" s="169" t="s">
        <v>2887</v>
      </c>
      <c r="F2337" s="174">
        <v>37.75</v>
      </c>
      <c r="G2337" s="174">
        <v>14.99</v>
      </c>
      <c r="H2337" s="74">
        <v>49.477670000000003</v>
      </c>
      <c r="I2337" s="74">
        <v>1.72</v>
      </c>
      <c r="J2337" s="74">
        <v>15.920299999999999</v>
      </c>
      <c r="K2337" s="74">
        <v>0.17967</v>
      </c>
      <c r="L2337" s="74">
        <v>4.1633300000000002</v>
      </c>
      <c r="M2337" s="74">
        <v>6.0506700000000002</v>
      </c>
      <c r="N2337" s="74">
        <v>4.1840000000000002</v>
      </c>
      <c r="O2337" s="74">
        <v>2.8293300000000001</v>
      </c>
      <c r="P2337" s="74">
        <v>0</v>
      </c>
      <c r="Q2337" s="74">
        <v>0.57867000000000002</v>
      </c>
      <c r="R2337" s="74">
        <v>2.3176972089999999</v>
      </c>
      <c r="S2337" s="74">
        <v>0</v>
      </c>
      <c r="T2337" s="74">
        <v>0</v>
      </c>
      <c r="U2337" s="74">
        <v>4.4111337270000002E-2</v>
      </c>
      <c r="V2337" s="74">
        <v>8.3039304999999999</v>
      </c>
      <c r="W2337" s="74">
        <v>1.6282215038445</v>
      </c>
      <c r="X2337" s="74">
        <v>1068.441122</v>
      </c>
      <c r="Y2337" s="74">
        <v>1160</v>
      </c>
      <c r="Z2337" s="74">
        <v>0.54399875063217851</v>
      </c>
      <c r="AA2337" s="74">
        <v>0.45600124936782149</v>
      </c>
      <c r="AB2337" s="74">
        <v>9.7135778869423379E-4</v>
      </c>
      <c r="AC2337" s="74">
        <v>9.7135778869423335E-4</v>
      </c>
      <c r="AD2337" t="s">
        <v>5810</v>
      </c>
    </row>
    <row r="2338" spans="1:30">
      <c r="A2338" s="165" t="s">
        <v>6755</v>
      </c>
      <c r="C2338" s="165" t="s">
        <v>8444</v>
      </c>
      <c r="D2338" s="169" t="s">
        <v>2941</v>
      </c>
      <c r="E2338" s="169" t="s">
        <v>2887</v>
      </c>
      <c r="F2338" s="174">
        <v>37.75</v>
      </c>
      <c r="G2338" s="174">
        <v>14.99</v>
      </c>
      <c r="H2338" s="74">
        <v>48.834000000000003</v>
      </c>
      <c r="I2338" s="74">
        <v>1.5589999999999999</v>
      </c>
      <c r="J2338" s="74">
        <v>14.635999999999999</v>
      </c>
      <c r="K2338" s="74">
        <v>0.21099999999999999</v>
      </c>
      <c r="L2338" s="74">
        <v>4.37</v>
      </c>
      <c r="M2338" s="74">
        <v>8.4535</v>
      </c>
      <c r="N2338" s="74">
        <v>3.883</v>
      </c>
      <c r="O2338" s="74">
        <v>2.0665</v>
      </c>
      <c r="P2338" s="74">
        <v>0</v>
      </c>
      <c r="Q2338" s="74">
        <v>0.85950000000000004</v>
      </c>
      <c r="R2338" s="74">
        <v>2.0508020889999998</v>
      </c>
      <c r="S2338" s="74">
        <v>0</v>
      </c>
      <c r="T2338" s="74">
        <v>0</v>
      </c>
      <c r="U2338" s="74">
        <v>8.1663393889999991E-2</v>
      </c>
      <c r="V2338" s="74">
        <v>8.3495500000000007</v>
      </c>
      <c r="W2338" s="74">
        <v>1.63716650295</v>
      </c>
      <c r="X2338" s="74">
        <v>1108.3280999999999</v>
      </c>
      <c r="Y2338" s="74">
        <v>1530</v>
      </c>
      <c r="Z2338" s="74">
        <v>0.36444724875008477</v>
      </c>
      <c r="AA2338" s="74">
        <v>0.63555275124991517</v>
      </c>
      <c r="AB2338" s="74">
        <v>4.5936847140797068E-5</v>
      </c>
      <c r="AC2338" s="74">
        <v>4.5936847140797027E-5</v>
      </c>
      <c r="AD2338" t="s">
        <v>5810</v>
      </c>
    </row>
    <row r="2339" spans="1:30">
      <c r="A2339" s="165" t="s">
        <v>6756</v>
      </c>
      <c r="C2339" s="165" t="s">
        <v>8444</v>
      </c>
      <c r="D2339" s="169" t="s">
        <v>2941</v>
      </c>
      <c r="E2339" s="169" t="s">
        <v>2887</v>
      </c>
      <c r="F2339" s="174">
        <v>37.75</v>
      </c>
      <c r="G2339" s="174">
        <v>14.99</v>
      </c>
      <c r="H2339" s="74">
        <v>50.13</v>
      </c>
      <c r="I2339" s="74">
        <v>1.8480000000000001</v>
      </c>
      <c r="J2339" s="74">
        <v>15.548</v>
      </c>
      <c r="K2339" s="74">
        <v>0.23</v>
      </c>
      <c r="L2339" s="74">
        <v>3.532</v>
      </c>
      <c r="M2339" s="74">
        <v>7.3179999999999996</v>
      </c>
      <c r="N2339" s="74">
        <v>2.718</v>
      </c>
      <c r="O2339" s="74">
        <v>2.6549999999999998</v>
      </c>
      <c r="P2339" s="74">
        <v>0</v>
      </c>
      <c r="Q2339" s="74">
        <v>0.56799999999999995</v>
      </c>
      <c r="R2339" s="74">
        <v>0.87</v>
      </c>
      <c r="S2339" s="74">
        <v>0</v>
      </c>
      <c r="T2339" s="74">
        <v>0</v>
      </c>
      <c r="U2339" s="74">
        <v>5.0001521819999999E-2</v>
      </c>
      <c r="V2339" s="74">
        <v>8.9122499999999985</v>
      </c>
      <c r="W2339" s="74">
        <v>1.74749982525</v>
      </c>
      <c r="X2339" s="74">
        <v>1089.4788000000001</v>
      </c>
      <c r="Y2339" s="74">
        <v>900</v>
      </c>
      <c r="Z2339" s="74">
        <v>0.14814797222567469</v>
      </c>
      <c r="AA2339" s="74">
        <v>0.85185202777432523</v>
      </c>
      <c r="AB2339" s="74">
        <v>1.8571519983554371E-4</v>
      </c>
      <c r="AC2339" s="74">
        <v>1.8571519983554371E-4</v>
      </c>
      <c r="AD2339" t="s">
        <v>5810</v>
      </c>
    </row>
    <row r="2340" spans="1:30">
      <c r="A2340" s="165" t="s">
        <v>6757</v>
      </c>
      <c r="C2340" s="165" t="s">
        <v>8444</v>
      </c>
      <c r="D2340" s="169" t="s">
        <v>2941</v>
      </c>
      <c r="E2340" s="169" t="s">
        <v>2887</v>
      </c>
      <c r="F2340" s="174">
        <v>37.75</v>
      </c>
      <c r="G2340" s="174">
        <v>14.99</v>
      </c>
      <c r="H2340" s="74">
        <v>48.829000000000001</v>
      </c>
      <c r="I2340" s="74">
        <v>1.9690000000000001</v>
      </c>
      <c r="J2340" s="74">
        <v>14.984</v>
      </c>
      <c r="K2340" s="74">
        <v>0.309</v>
      </c>
      <c r="L2340" s="74">
        <v>3.069</v>
      </c>
      <c r="M2340" s="74">
        <v>7.5579999999999998</v>
      </c>
      <c r="N2340" s="74">
        <v>4.2</v>
      </c>
      <c r="O2340" s="74">
        <v>2.512</v>
      </c>
      <c r="P2340" s="74">
        <v>0</v>
      </c>
      <c r="Q2340" s="74">
        <v>0.50900000000000001</v>
      </c>
      <c r="R2340" s="74">
        <v>1.35</v>
      </c>
      <c r="S2340" s="74">
        <v>0</v>
      </c>
      <c r="T2340" s="74">
        <v>0</v>
      </c>
      <c r="U2340" s="74">
        <v>3.0018280960000001E-2</v>
      </c>
      <c r="V2340" s="74">
        <v>9.6151999999999997</v>
      </c>
      <c r="W2340" s="74">
        <v>1.8853331447999999</v>
      </c>
      <c r="X2340" s="74">
        <v>1093.4628</v>
      </c>
      <c r="Y2340" s="74">
        <v>620</v>
      </c>
      <c r="Z2340" s="74">
        <v>0.40275540633624629</v>
      </c>
      <c r="AA2340" s="74">
        <v>0.59724459366375371</v>
      </c>
      <c r="AB2340" s="74">
        <v>8.4714725065819074E-4</v>
      </c>
      <c r="AC2340" s="74">
        <v>8.4714725065819084E-4</v>
      </c>
      <c r="AD2340" t="s">
        <v>5810</v>
      </c>
    </row>
    <row r="2341" spans="1:30">
      <c r="A2341" s="165" t="s">
        <v>6758</v>
      </c>
      <c r="C2341" s="165" t="s">
        <v>8444</v>
      </c>
      <c r="D2341" s="169" t="s">
        <v>2941</v>
      </c>
      <c r="E2341" s="169" t="s">
        <v>2887</v>
      </c>
      <c r="F2341" s="174">
        <v>37.75</v>
      </c>
      <c r="G2341" s="174">
        <v>14.99</v>
      </c>
      <c r="H2341" s="74">
        <v>48.935000000000002</v>
      </c>
      <c r="I2341" s="74">
        <v>2.0680000000000001</v>
      </c>
      <c r="J2341" s="74">
        <v>17.047000000000001</v>
      </c>
      <c r="K2341" s="74">
        <v>0.19</v>
      </c>
      <c r="L2341" s="74">
        <v>3.1709999999999998</v>
      </c>
      <c r="M2341" s="74">
        <v>8.7799999999999994</v>
      </c>
      <c r="N2341" s="74">
        <v>4.7320000000000002</v>
      </c>
      <c r="O2341" s="74">
        <v>2.8260000000000001</v>
      </c>
      <c r="P2341" s="74">
        <v>0</v>
      </c>
      <c r="Q2341" s="74">
        <v>0.95499999999999996</v>
      </c>
      <c r="R2341" s="74">
        <v>0.12852408100000001</v>
      </c>
      <c r="S2341" s="74">
        <v>0</v>
      </c>
      <c r="T2341" s="74">
        <v>0</v>
      </c>
      <c r="U2341" s="74">
        <v>4.2997285759999997E-2</v>
      </c>
      <c r="V2341" s="74">
        <v>7.4825500000000007</v>
      </c>
      <c r="W2341" s="74">
        <v>1.4671665199499999</v>
      </c>
      <c r="X2341" s="74">
        <v>1113.748</v>
      </c>
      <c r="Y2341" s="74">
        <v>610</v>
      </c>
      <c r="Z2341" s="74">
        <v>5.2547602832338624E-3</v>
      </c>
      <c r="AA2341" s="74">
        <v>0.99474523971676609</v>
      </c>
      <c r="AB2341" s="74">
        <v>6.2075867689771616E-4</v>
      </c>
      <c r="AC2341" s="74">
        <v>6.2075867689771584E-4</v>
      </c>
      <c r="AD2341" t="s">
        <v>5810</v>
      </c>
    </row>
    <row r="2342" spans="1:30">
      <c r="A2342" s="165" t="s">
        <v>6759</v>
      </c>
      <c r="C2342" s="165" t="s">
        <v>8444</v>
      </c>
      <c r="D2342" s="169" t="s">
        <v>2941</v>
      </c>
      <c r="E2342" s="169" t="s">
        <v>2887</v>
      </c>
      <c r="F2342" s="174">
        <v>37.75</v>
      </c>
      <c r="G2342" s="174">
        <v>14.99</v>
      </c>
      <c r="H2342" s="74">
        <v>45.51742857</v>
      </c>
      <c r="I2342" s="74">
        <v>1.8129999999999999</v>
      </c>
      <c r="J2342" s="74">
        <v>16.73885714</v>
      </c>
      <c r="K2342" s="74">
        <v>0.16342857099999999</v>
      </c>
      <c r="L2342" s="74">
        <v>2.1255714289999998</v>
      </c>
      <c r="M2342" s="74">
        <v>10.380428569999999</v>
      </c>
      <c r="N2342" s="74">
        <v>5.1554285709999998</v>
      </c>
      <c r="O2342" s="74">
        <v>3.2730000000000001</v>
      </c>
      <c r="P2342" s="74">
        <v>0</v>
      </c>
      <c r="Q2342" s="74">
        <v>0.87385714299999995</v>
      </c>
      <c r="R2342" s="74">
        <v>0.17</v>
      </c>
      <c r="S2342" s="74">
        <v>0</v>
      </c>
      <c r="T2342" s="74">
        <v>0</v>
      </c>
      <c r="U2342" s="74">
        <v>1.294826914E-2</v>
      </c>
      <c r="V2342" s="74">
        <v>7.9241857146500001</v>
      </c>
      <c r="W2342" s="74">
        <v>1.553761749457143</v>
      </c>
      <c r="X2342" s="74">
        <v>1140.315114262</v>
      </c>
      <c r="Y2342" s="74">
        <v>100</v>
      </c>
      <c r="Z2342" s="74">
        <v>4.4950125579348868E-2</v>
      </c>
      <c r="AA2342" s="74">
        <v>0.95504987442065115</v>
      </c>
      <c r="AB2342" s="74">
        <v>8.5812597744920702E-4</v>
      </c>
      <c r="AC2342" s="74">
        <v>8.5812597744920659E-4</v>
      </c>
      <c r="AD2342" t="s">
        <v>5810</v>
      </c>
    </row>
    <row r="2343" spans="1:30">
      <c r="A2343" s="165" t="s">
        <v>6760</v>
      </c>
      <c r="C2343" s="165" t="s">
        <v>8444</v>
      </c>
      <c r="D2343" s="169" t="s">
        <v>2941</v>
      </c>
      <c r="E2343" s="169" t="s">
        <v>2887</v>
      </c>
      <c r="F2343" s="174">
        <v>37.75</v>
      </c>
      <c r="G2343" s="174">
        <v>14.99</v>
      </c>
      <c r="H2343" s="74">
        <v>53.298000000000002</v>
      </c>
      <c r="I2343" s="74">
        <v>1.389</v>
      </c>
      <c r="J2343" s="74">
        <v>18.154</v>
      </c>
      <c r="K2343" s="74">
        <v>4.9000000000000002E-2</v>
      </c>
      <c r="L2343" s="74">
        <v>0.90500000000000003</v>
      </c>
      <c r="M2343" s="74">
        <v>8.0980000000000008</v>
      </c>
      <c r="N2343" s="74">
        <v>5.3769999999999998</v>
      </c>
      <c r="O2343" s="74">
        <v>3.59</v>
      </c>
      <c r="P2343" s="74">
        <v>0</v>
      </c>
      <c r="Q2343" s="74">
        <v>1.2689999999999999</v>
      </c>
      <c r="R2343" s="74">
        <v>0.09</v>
      </c>
      <c r="S2343" s="74">
        <v>0</v>
      </c>
      <c r="T2343" s="74">
        <v>0</v>
      </c>
      <c r="U2343" s="74">
        <v>1.181025262E-2</v>
      </c>
      <c r="V2343" s="74">
        <v>5.5139500000000004</v>
      </c>
      <c r="W2343" s="74">
        <v>1.0811665585500001</v>
      </c>
      <c r="X2343" s="74">
        <v>1102.4268</v>
      </c>
      <c r="Y2343" s="74">
        <v>210</v>
      </c>
      <c r="Z2343" s="74">
        <v>6.0356125178442806E-3</v>
      </c>
      <c r="AA2343" s="74">
        <v>0.99396438748215576</v>
      </c>
      <c r="AB2343" s="74">
        <v>3.5745788156557541E-4</v>
      </c>
      <c r="AC2343" s="74">
        <v>3.5745788156557509E-4</v>
      </c>
      <c r="AD2343" t="s">
        <v>5810</v>
      </c>
    </row>
    <row r="2344" spans="1:30">
      <c r="A2344" s="165" t="s">
        <v>6761</v>
      </c>
      <c r="C2344" s="165" t="s">
        <v>8444</v>
      </c>
      <c r="D2344" s="169" t="s">
        <v>2941</v>
      </c>
      <c r="E2344" s="169" t="s">
        <v>2887</v>
      </c>
      <c r="F2344" s="174">
        <v>37.75</v>
      </c>
      <c r="G2344" s="174">
        <v>14.99</v>
      </c>
      <c r="H2344" s="74">
        <v>49.472999999999999</v>
      </c>
      <c r="I2344" s="74">
        <v>2.3719999999999999</v>
      </c>
      <c r="J2344" s="74">
        <v>16.87</v>
      </c>
      <c r="K2344" s="74">
        <v>0.19</v>
      </c>
      <c r="L2344" s="74">
        <v>1.2350000000000001</v>
      </c>
      <c r="M2344" s="74">
        <v>10.038</v>
      </c>
      <c r="N2344" s="74">
        <v>5.6539999999999999</v>
      </c>
      <c r="O2344" s="74">
        <v>4.2309999999999999</v>
      </c>
      <c r="P2344" s="74">
        <v>0</v>
      </c>
      <c r="Q2344" s="74">
        <v>1.1830000000000001</v>
      </c>
      <c r="R2344" s="74">
        <v>0.1</v>
      </c>
      <c r="S2344" s="74">
        <v>0</v>
      </c>
      <c r="T2344" s="74">
        <v>0</v>
      </c>
      <c r="U2344" s="74">
        <v>8.7127697249999997E-3</v>
      </c>
      <c r="V2344" s="74">
        <v>6.0434999999999999</v>
      </c>
      <c r="W2344" s="74">
        <v>1.1849998815</v>
      </c>
      <c r="X2344" s="74">
        <v>1134.6307999999999</v>
      </c>
      <c r="Y2344" s="74">
        <v>70</v>
      </c>
      <c r="Z2344" s="74">
        <v>2.1005773799663591E-2</v>
      </c>
      <c r="AA2344" s="74">
        <v>0.97899422620033649</v>
      </c>
      <c r="AB2344" s="74">
        <v>8.8777917733868117E-4</v>
      </c>
      <c r="AC2344" s="74">
        <v>8.8777917733868107E-4</v>
      </c>
      <c r="AD2344" t="s">
        <v>5810</v>
      </c>
    </row>
    <row r="2345" spans="1:30">
      <c r="A2345" s="165" t="s">
        <v>6762</v>
      </c>
      <c r="C2345" s="165" t="s">
        <v>8444</v>
      </c>
      <c r="D2345" s="169" t="s">
        <v>2941</v>
      </c>
      <c r="E2345" s="169" t="s">
        <v>2887</v>
      </c>
      <c r="F2345" s="174">
        <v>37.75</v>
      </c>
      <c r="G2345" s="174">
        <v>14.99</v>
      </c>
      <c r="H2345" s="74">
        <v>48.469000000000001</v>
      </c>
      <c r="I2345" s="74">
        <v>1.242</v>
      </c>
      <c r="J2345" s="74">
        <v>16.407</v>
      </c>
      <c r="K2345" s="74">
        <v>6.5000000000000002E-2</v>
      </c>
      <c r="L2345" s="74">
        <v>2.4609999999999999</v>
      </c>
      <c r="M2345" s="74">
        <v>9.6940000000000008</v>
      </c>
      <c r="N2345" s="74">
        <v>5.649</v>
      </c>
      <c r="O2345" s="74">
        <v>3.5830000000000002</v>
      </c>
      <c r="P2345" s="74">
        <v>0</v>
      </c>
      <c r="Q2345" s="74">
        <v>0.77600000000000002</v>
      </c>
      <c r="R2345" s="74">
        <v>0.22</v>
      </c>
      <c r="S2345" s="74">
        <v>0</v>
      </c>
      <c r="T2345" s="74">
        <v>0</v>
      </c>
      <c r="U2345" s="74">
        <v>9.6370591019999993E-2</v>
      </c>
      <c r="V2345" s="74">
        <v>7.6525499999999997</v>
      </c>
      <c r="W2345" s="74">
        <v>1.50049984995</v>
      </c>
      <c r="X2345" s="74">
        <v>1128.9204</v>
      </c>
      <c r="Y2345" s="74">
        <v>760</v>
      </c>
      <c r="Z2345" s="74">
        <v>1.071116728152508E-2</v>
      </c>
      <c r="AA2345" s="74">
        <v>0.9892888327184749</v>
      </c>
      <c r="AB2345" s="74">
        <v>9.0301029110607153E-4</v>
      </c>
      <c r="AC2345" s="74">
        <v>9.0301029110607164E-4</v>
      </c>
      <c r="AD2345" t="s">
        <v>5810</v>
      </c>
    </row>
    <row r="2346" spans="1:30">
      <c r="A2346" s="165" t="s">
        <v>6763</v>
      </c>
      <c r="C2346" s="165" t="s">
        <v>8444</v>
      </c>
      <c r="D2346" s="169" t="s">
        <v>2941</v>
      </c>
      <c r="E2346" s="169" t="s">
        <v>2887</v>
      </c>
      <c r="F2346" s="174">
        <v>37.75</v>
      </c>
      <c r="G2346" s="174">
        <v>14.99</v>
      </c>
      <c r="H2346" s="74">
        <v>51.341999999999999</v>
      </c>
      <c r="I2346" s="74">
        <v>1.405</v>
      </c>
      <c r="J2346" s="74">
        <v>14.965999999999999</v>
      </c>
      <c r="K2346" s="74">
        <v>0.23300000000000001</v>
      </c>
      <c r="L2346" s="74">
        <v>2.0739999999999998</v>
      </c>
      <c r="M2346" s="74">
        <v>9.2609999999999992</v>
      </c>
      <c r="N2346" s="74">
        <v>4.2640000000000002</v>
      </c>
      <c r="O2346" s="74">
        <v>2.891</v>
      </c>
      <c r="P2346" s="74">
        <v>0</v>
      </c>
      <c r="Q2346" s="74">
        <v>0.73299999999999998</v>
      </c>
      <c r="R2346" s="74">
        <v>7.0000000000000007E-2</v>
      </c>
      <c r="S2346" s="74">
        <v>0</v>
      </c>
      <c r="T2346" s="74">
        <v>0</v>
      </c>
      <c r="U2346" s="74">
        <v>6.749474338E-2</v>
      </c>
      <c r="V2346" s="74">
        <v>9.5395500000000002</v>
      </c>
      <c r="W2346" s="74">
        <v>1.8704998129499999</v>
      </c>
      <c r="X2346" s="74">
        <v>1121.7326</v>
      </c>
      <c r="Y2346" s="74">
        <v>1020</v>
      </c>
      <c r="Z2346" s="74">
        <v>9.6826723355065319E-4</v>
      </c>
      <c r="AA2346" s="74">
        <v>0.9990317327664493</v>
      </c>
      <c r="AB2346" s="74">
        <v>3.0194111436020589E-4</v>
      </c>
      <c r="AC2346" s="74">
        <v>3.0194111436020589E-4</v>
      </c>
      <c r="AD2346" t="s">
        <v>5810</v>
      </c>
    </row>
    <row r="2347" spans="1:30">
      <c r="A2347" s="165" t="s">
        <v>6764</v>
      </c>
      <c r="C2347" s="165" t="s">
        <v>8444</v>
      </c>
      <c r="D2347" s="169" t="s">
        <v>2941</v>
      </c>
      <c r="E2347" s="169" t="s">
        <v>2887</v>
      </c>
      <c r="F2347" s="174">
        <v>37.75</v>
      </c>
      <c r="G2347" s="174">
        <v>14.99</v>
      </c>
      <c r="H2347" s="74">
        <v>49.945</v>
      </c>
      <c r="I2347" s="74">
        <v>1.3080000000000001</v>
      </c>
      <c r="J2347" s="74">
        <v>19.763999999999999</v>
      </c>
      <c r="K2347" s="74">
        <v>8.2000000000000003E-2</v>
      </c>
      <c r="L2347" s="74">
        <v>1.67</v>
      </c>
      <c r="M2347" s="74">
        <v>7.4630000000000001</v>
      </c>
      <c r="N2347" s="74">
        <v>6.34</v>
      </c>
      <c r="O2347" s="74">
        <v>3.7690000000000001</v>
      </c>
      <c r="P2347" s="74">
        <v>0</v>
      </c>
      <c r="Q2347" s="74">
        <v>1.298</v>
      </c>
      <c r="R2347" s="74">
        <v>0.11</v>
      </c>
      <c r="S2347" s="74">
        <v>0</v>
      </c>
      <c r="T2347" s="74">
        <v>0</v>
      </c>
      <c r="U2347" s="74">
        <v>2.8126369679999999E-2</v>
      </c>
      <c r="V2347" s="74">
        <v>5.3329000000000004</v>
      </c>
      <c r="W2347" s="74">
        <v>1.0456665621000001</v>
      </c>
      <c r="X2347" s="74">
        <v>1091.8858</v>
      </c>
      <c r="Y2347" s="74">
        <v>380</v>
      </c>
      <c r="Z2347" s="74">
        <v>5.1358286506095734E-3</v>
      </c>
      <c r="AA2347" s="74">
        <v>0.99486417134939042</v>
      </c>
      <c r="AB2347" s="74">
        <v>3.8149595699812791E-4</v>
      </c>
      <c r="AC2347" s="74">
        <v>3.8149595699812802E-4</v>
      </c>
      <c r="AD2347" t="s">
        <v>5810</v>
      </c>
    </row>
    <row r="2348" spans="1:30">
      <c r="A2348" s="165" t="s">
        <v>6765</v>
      </c>
      <c r="C2348" s="165" t="s">
        <v>8444</v>
      </c>
      <c r="D2348" s="169" t="s">
        <v>2941</v>
      </c>
      <c r="E2348" s="169" t="s">
        <v>2887</v>
      </c>
      <c r="F2348" s="174">
        <v>37.75</v>
      </c>
      <c r="G2348" s="174">
        <v>14.99</v>
      </c>
      <c r="H2348" s="74">
        <v>47.408000000000001</v>
      </c>
      <c r="I2348" s="74">
        <v>2.0310000000000001</v>
      </c>
      <c r="J2348" s="74">
        <v>18.462</v>
      </c>
      <c r="K2348" s="74">
        <v>0.105</v>
      </c>
      <c r="L2348" s="74">
        <v>2.2240000000000002</v>
      </c>
      <c r="M2348" s="74">
        <v>10.675000000000001</v>
      </c>
      <c r="N2348" s="74">
        <v>5.625</v>
      </c>
      <c r="O2348" s="74">
        <v>2.6850000000000001</v>
      </c>
      <c r="P2348" s="74">
        <v>0</v>
      </c>
      <c r="Q2348" s="74">
        <v>1.1539999999999999</v>
      </c>
      <c r="R2348" s="74">
        <v>0.09</v>
      </c>
      <c r="S2348" s="74">
        <v>0</v>
      </c>
      <c r="T2348" s="74">
        <v>0</v>
      </c>
      <c r="U2348" s="74">
        <v>3.3865434079999999E-2</v>
      </c>
      <c r="V2348" s="74">
        <v>5.9831499999999993</v>
      </c>
      <c r="W2348" s="74">
        <v>1.1731665493500001</v>
      </c>
      <c r="X2348" s="74">
        <v>1145.2049999999999</v>
      </c>
      <c r="Y2348" s="74">
        <v>360</v>
      </c>
      <c r="Z2348" s="74">
        <v>3.8854832553248601E-3</v>
      </c>
      <c r="AA2348" s="74">
        <v>0.9961145167446751</v>
      </c>
      <c r="AB2348" s="74">
        <v>8.3266661994922978E-4</v>
      </c>
      <c r="AC2348" s="74">
        <v>8.3266661994923E-4</v>
      </c>
      <c r="AD2348" t="s">
        <v>5810</v>
      </c>
    </row>
    <row r="2349" spans="1:30">
      <c r="A2349" s="165" t="s">
        <v>6766</v>
      </c>
      <c r="C2349" s="165" t="s">
        <v>8444</v>
      </c>
      <c r="D2349" s="169" t="s">
        <v>2941</v>
      </c>
      <c r="E2349" s="169" t="s">
        <v>2887</v>
      </c>
      <c r="F2349" s="174">
        <v>37.75</v>
      </c>
      <c r="G2349" s="174">
        <v>14.99</v>
      </c>
      <c r="H2349" s="74">
        <v>50.936999999999998</v>
      </c>
      <c r="I2349" s="74">
        <v>1.385</v>
      </c>
      <c r="J2349" s="74">
        <v>17.815000000000001</v>
      </c>
      <c r="K2349" s="74">
        <v>0.15</v>
      </c>
      <c r="L2349" s="74">
        <v>1.7430000000000001</v>
      </c>
      <c r="M2349" s="74">
        <v>7.9050000000000002</v>
      </c>
      <c r="N2349" s="74">
        <v>5.5270000000000001</v>
      </c>
      <c r="O2349" s="74">
        <v>3.59</v>
      </c>
      <c r="P2349" s="74">
        <v>0</v>
      </c>
      <c r="Q2349" s="74">
        <v>1.0029999999999999</v>
      </c>
      <c r="R2349" s="74">
        <v>0.01</v>
      </c>
      <c r="S2349" s="74">
        <v>0</v>
      </c>
      <c r="T2349" s="74">
        <v>0</v>
      </c>
      <c r="U2349" s="74">
        <v>1.7463705110000002E-2</v>
      </c>
      <c r="V2349" s="74">
        <v>6.3180499999999986</v>
      </c>
      <c r="W2349" s="74">
        <v>1.2388332094500001</v>
      </c>
      <c r="X2349" s="74">
        <v>1099.223</v>
      </c>
      <c r="Y2349" s="74">
        <v>260</v>
      </c>
      <c r="Z2349" s="74">
        <v>6.3083989735608647E-5</v>
      </c>
      <c r="AA2349" s="74">
        <v>0.99993691601026435</v>
      </c>
      <c r="AB2349" s="74">
        <v>2.4926912693648789E-4</v>
      </c>
      <c r="AC2349" s="74">
        <v>2.4926912693648778E-4</v>
      </c>
      <c r="AD2349" t="s">
        <v>5810</v>
      </c>
    </row>
    <row r="2350" spans="1:30">
      <c r="A2350" s="165" t="s">
        <v>6767</v>
      </c>
      <c r="C2350" s="165" t="s">
        <v>8444</v>
      </c>
      <c r="D2350" s="169" t="s">
        <v>2941</v>
      </c>
      <c r="E2350" s="169" t="s">
        <v>2887</v>
      </c>
      <c r="F2350" s="174">
        <v>37.75</v>
      </c>
      <c r="G2350" s="174">
        <v>14.99</v>
      </c>
      <c r="H2350" s="74">
        <v>51.460999999999999</v>
      </c>
      <c r="I2350" s="74">
        <v>1.452</v>
      </c>
      <c r="J2350" s="74">
        <v>17.8</v>
      </c>
      <c r="K2350" s="74">
        <v>0.11</v>
      </c>
      <c r="L2350" s="74">
        <v>1.8360000000000001</v>
      </c>
      <c r="M2350" s="74">
        <v>6.8280000000000003</v>
      </c>
      <c r="N2350" s="74">
        <v>5.9960000000000004</v>
      </c>
      <c r="O2350" s="74">
        <v>3.198</v>
      </c>
      <c r="P2350" s="74">
        <v>0</v>
      </c>
      <c r="Q2350" s="74">
        <v>1.246</v>
      </c>
      <c r="R2350" s="74">
        <v>0.05</v>
      </c>
      <c r="S2350" s="74">
        <v>0</v>
      </c>
      <c r="T2350" s="74">
        <v>0</v>
      </c>
      <c r="U2350" s="74">
        <v>2.4989910300000001E-2</v>
      </c>
      <c r="V2350" s="74">
        <v>6.1599499999999994</v>
      </c>
      <c r="W2350" s="74">
        <v>1.20783321255</v>
      </c>
      <c r="X2350" s="74">
        <v>1081.3448000000001</v>
      </c>
      <c r="Y2350" s="74">
        <v>410</v>
      </c>
      <c r="Z2350" s="74">
        <v>1.036354935259152E-3</v>
      </c>
      <c r="AA2350" s="74">
        <v>0.99896364506474089</v>
      </c>
      <c r="AB2350" s="74">
        <v>2.2157109391829081E-4</v>
      </c>
      <c r="AC2350" s="74">
        <v>2.215710939182907E-4</v>
      </c>
      <c r="AD2350" t="s">
        <v>5810</v>
      </c>
    </row>
    <row r="2351" spans="1:30">
      <c r="A2351" s="165" t="s">
        <v>6768</v>
      </c>
      <c r="C2351" s="165" t="s">
        <v>8444</v>
      </c>
      <c r="D2351" s="169" t="s">
        <v>2941</v>
      </c>
      <c r="E2351" s="169" t="s">
        <v>2887</v>
      </c>
      <c r="F2351" s="174">
        <v>37.75</v>
      </c>
      <c r="G2351" s="174">
        <v>14.99</v>
      </c>
      <c r="H2351" s="74">
        <v>52.48</v>
      </c>
      <c r="I2351" s="74">
        <v>1.1479999999999999</v>
      </c>
      <c r="J2351" s="74">
        <v>18.733000000000001</v>
      </c>
      <c r="K2351" s="74">
        <v>0.19</v>
      </c>
      <c r="L2351" s="74">
        <v>1.4379999999999999</v>
      </c>
      <c r="M2351" s="74">
        <v>7.3710000000000004</v>
      </c>
      <c r="N2351" s="74">
        <v>5.5069999999999997</v>
      </c>
      <c r="O2351" s="74">
        <v>3.9449999999999998</v>
      </c>
      <c r="P2351" s="74">
        <v>0</v>
      </c>
      <c r="Q2351" s="74">
        <v>1.2290000000000001</v>
      </c>
      <c r="R2351" s="74">
        <v>0.05</v>
      </c>
      <c r="S2351" s="74">
        <v>0</v>
      </c>
      <c r="T2351" s="74">
        <v>0</v>
      </c>
      <c r="U2351" s="74">
        <v>4.2639480590000001E-2</v>
      </c>
      <c r="V2351" s="74">
        <v>5.10595</v>
      </c>
      <c r="W2351" s="74">
        <v>1.00116656655</v>
      </c>
      <c r="X2351" s="74">
        <v>1090.3586</v>
      </c>
      <c r="Y2351" s="74">
        <v>760</v>
      </c>
      <c r="Z2351" s="74">
        <v>5.8725784872772047E-4</v>
      </c>
      <c r="AA2351" s="74">
        <v>0.99941274215127229</v>
      </c>
      <c r="AB2351" s="74">
        <v>2.5450289394929229E-4</v>
      </c>
      <c r="AC2351" s="74">
        <v>2.5450289394929229E-4</v>
      </c>
      <c r="AD2351" t="s">
        <v>5810</v>
      </c>
    </row>
    <row r="2352" spans="1:30">
      <c r="A2352" s="165" t="s">
        <v>6769</v>
      </c>
      <c r="C2352" s="165" t="s">
        <v>8444</v>
      </c>
      <c r="D2352" s="169" t="s">
        <v>2941</v>
      </c>
      <c r="E2352" s="169" t="s">
        <v>2887</v>
      </c>
      <c r="F2352" s="174">
        <v>37.75</v>
      </c>
      <c r="G2352" s="174">
        <v>14.99</v>
      </c>
      <c r="H2352" s="74">
        <v>49.423000000000002</v>
      </c>
      <c r="I2352" s="74">
        <v>1.286</v>
      </c>
      <c r="J2352" s="74">
        <v>17.5</v>
      </c>
      <c r="K2352" s="74">
        <v>0.12</v>
      </c>
      <c r="L2352" s="74">
        <v>2.3149999999999999</v>
      </c>
      <c r="M2352" s="74">
        <v>9.4640000000000004</v>
      </c>
      <c r="N2352" s="74">
        <v>5.6139999999999999</v>
      </c>
      <c r="O2352" s="74">
        <v>2.407</v>
      </c>
      <c r="P2352" s="74">
        <v>0</v>
      </c>
      <c r="Q2352" s="74">
        <v>0.84299999999999997</v>
      </c>
      <c r="R2352" s="74">
        <v>0.08</v>
      </c>
      <c r="S2352" s="74">
        <v>0</v>
      </c>
      <c r="T2352" s="74">
        <v>0</v>
      </c>
      <c r="U2352" s="74">
        <v>2.4280042889999999E-2</v>
      </c>
      <c r="V2352" s="74">
        <v>7.0371499999999996</v>
      </c>
      <c r="W2352" s="74">
        <v>1.37983319535</v>
      </c>
      <c r="X2352" s="74">
        <v>1125.1024</v>
      </c>
      <c r="Y2352" s="74">
        <v>320</v>
      </c>
      <c r="Z2352" s="74">
        <v>3.331353036250994E-3</v>
      </c>
      <c r="AA2352" s="74">
        <v>0.99666864696374902</v>
      </c>
      <c r="AB2352" s="74">
        <v>6.592810253606931E-4</v>
      </c>
      <c r="AC2352" s="74">
        <v>6.5928102536069299E-4</v>
      </c>
      <c r="AD2352" t="s">
        <v>5810</v>
      </c>
    </row>
    <row r="2353" spans="1:30">
      <c r="A2353" s="165" t="s">
        <v>6770</v>
      </c>
      <c r="C2353" s="165" t="s">
        <v>8444</v>
      </c>
      <c r="D2353" s="169" t="s">
        <v>2941</v>
      </c>
      <c r="E2353" s="169" t="s">
        <v>2887</v>
      </c>
      <c r="F2353" s="174">
        <v>37.75</v>
      </c>
      <c r="G2353" s="174">
        <v>14.99</v>
      </c>
      <c r="H2353" s="74">
        <v>49.975000000000001</v>
      </c>
      <c r="I2353" s="74">
        <v>1.145</v>
      </c>
      <c r="J2353" s="74">
        <v>17.760000000000002</v>
      </c>
      <c r="K2353" s="74">
        <v>0.154</v>
      </c>
      <c r="L2353" s="74">
        <v>2.0750000000000002</v>
      </c>
      <c r="M2353" s="74">
        <v>8.9250000000000007</v>
      </c>
      <c r="N2353" s="74">
        <v>5.8120000000000003</v>
      </c>
      <c r="O2353" s="74">
        <v>2.3149999999999999</v>
      </c>
      <c r="P2353" s="74">
        <v>0</v>
      </c>
      <c r="Q2353" s="74">
        <v>0.91300000000000003</v>
      </c>
      <c r="R2353" s="74">
        <v>0.09</v>
      </c>
      <c r="S2353" s="74">
        <v>0</v>
      </c>
      <c r="T2353" s="74">
        <v>0</v>
      </c>
      <c r="U2353" s="74">
        <v>2.7006781819999999E-2</v>
      </c>
      <c r="V2353" s="74">
        <v>6.8858499999999996</v>
      </c>
      <c r="W2353" s="74">
        <v>1.35016653165</v>
      </c>
      <c r="X2353" s="74">
        <v>1116.155</v>
      </c>
      <c r="Y2353" s="74">
        <v>390</v>
      </c>
      <c r="Z2353" s="74">
        <v>3.469984264135821E-3</v>
      </c>
      <c r="AA2353" s="74">
        <v>0.99653001573586419</v>
      </c>
      <c r="AB2353" s="74">
        <v>4.5123063878882159E-4</v>
      </c>
      <c r="AC2353" s="74">
        <v>4.5123063878882148E-4</v>
      </c>
      <c r="AD2353" t="s">
        <v>5810</v>
      </c>
    </row>
    <row r="2354" spans="1:30">
      <c r="A2354" s="165" t="s">
        <v>6771</v>
      </c>
      <c r="C2354" s="165" t="s">
        <v>8444</v>
      </c>
      <c r="D2354" s="169" t="s">
        <v>2941</v>
      </c>
      <c r="E2354" s="169" t="s">
        <v>2887</v>
      </c>
      <c r="F2354" s="174">
        <v>37.75</v>
      </c>
      <c r="G2354" s="174">
        <v>14.99</v>
      </c>
      <c r="H2354" s="74">
        <v>52.137</v>
      </c>
      <c r="I2354" s="74">
        <v>2.0419999999999998</v>
      </c>
      <c r="J2354" s="74">
        <v>17.710999999999999</v>
      </c>
      <c r="K2354" s="74">
        <v>0.26100000000000001</v>
      </c>
      <c r="L2354" s="74">
        <v>1.8</v>
      </c>
      <c r="M2354" s="74">
        <v>7.66</v>
      </c>
      <c r="N2354" s="74">
        <v>5.484</v>
      </c>
      <c r="O2354" s="74">
        <v>3.3620000000000001</v>
      </c>
      <c r="P2354" s="74">
        <v>0</v>
      </c>
      <c r="Q2354" s="74">
        <v>1.258</v>
      </c>
      <c r="R2354" s="74">
        <v>0.08</v>
      </c>
      <c r="S2354" s="74">
        <v>0</v>
      </c>
      <c r="T2354" s="74">
        <v>0</v>
      </c>
      <c r="U2354" s="74">
        <v>5.8081552500000001E-2</v>
      </c>
      <c r="V2354" s="74">
        <v>5.8224999999999998</v>
      </c>
      <c r="W2354" s="74">
        <v>1.1416665525</v>
      </c>
      <c r="X2354" s="74">
        <v>1095.1559999999999</v>
      </c>
      <c r="Y2354" s="74">
        <v>950</v>
      </c>
      <c r="Z2354" s="74">
        <v>1.2900267319339649E-3</v>
      </c>
      <c r="AA2354" s="74">
        <v>0.99870997326806599</v>
      </c>
      <c r="AB2354" s="74">
        <v>5.9857314638628897E-4</v>
      </c>
      <c r="AC2354" s="74">
        <v>5.9857314638628886E-4</v>
      </c>
      <c r="AD2354" t="s">
        <v>5810</v>
      </c>
    </row>
    <row r="2355" spans="1:30">
      <c r="A2355" s="165" t="s">
        <v>6772</v>
      </c>
      <c r="C2355" s="165" t="s">
        <v>8444</v>
      </c>
      <c r="D2355" s="169" t="s">
        <v>2941</v>
      </c>
      <c r="E2355" s="169" t="s">
        <v>2887</v>
      </c>
      <c r="F2355" s="174">
        <v>37.75</v>
      </c>
      <c r="G2355" s="174">
        <v>14.99</v>
      </c>
      <c r="H2355" s="74">
        <v>54.941000000000003</v>
      </c>
      <c r="I2355" s="74">
        <v>1.2350000000000001</v>
      </c>
      <c r="J2355" s="74">
        <v>20.297499999999999</v>
      </c>
      <c r="K2355" s="74">
        <v>9.1999999999999998E-2</v>
      </c>
      <c r="L2355" s="74">
        <v>1.0934999999999999</v>
      </c>
      <c r="M2355" s="74">
        <v>3.319</v>
      </c>
      <c r="N2355" s="74">
        <v>7.78</v>
      </c>
      <c r="O2355" s="74">
        <v>3.948</v>
      </c>
      <c r="P2355" s="74">
        <v>0</v>
      </c>
      <c r="Q2355" s="74">
        <v>0.36649999999999999</v>
      </c>
      <c r="R2355" s="74">
        <v>0.108028571</v>
      </c>
      <c r="S2355" s="74">
        <v>0</v>
      </c>
      <c r="T2355" s="74">
        <v>0</v>
      </c>
      <c r="U2355" s="74">
        <v>1.261751803E-2</v>
      </c>
      <c r="V2355" s="74">
        <v>4.42</v>
      </c>
      <c r="W2355" s="74">
        <v>0.86666657999999996</v>
      </c>
      <c r="X2355" s="74">
        <v>1023.0954</v>
      </c>
      <c r="Y2355" s="74">
        <v>250</v>
      </c>
      <c r="Z2355" s="74">
        <v>6.8368140058182314E-3</v>
      </c>
      <c r="AA2355" s="74">
        <v>0.99316318599418174</v>
      </c>
      <c r="AB2355" s="74">
        <v>2.7120589070825499E-4</v>
      </c>
      <c r="AC2355" s="74">
        <v>2.7120589070825531E-4</v>
      </c>
      <c r="AD2355" t="s">
        <v>5810</v>
      </c>
    </row>
    <row r="2356" spans="1:30">
      <c r="A2356" s="165" t="s">
        <v>6773</v>
      </c>
      <c r="C2356" s="165" t="s">
        <v>8444</v>
      </c>
      <c r="D2356" s="169" t="s">
        <v>2941</v>
      </c>
      <c r="E2356" s="169" t="s">
        <v>2887</v>
      </c>
      <c r="F2356" s="174">
        <v>37.75</v>
      </c>
      <c r="G2356" s="174">
        <v>14.99</v>
      </c>
      <c r="H2356" s="74">
        <v>53.320999999999998</v>
      </c>
      <c r="I2356" s="74">
        <v>0.71499999999999997</v>
      </c>
      <c r="J2356" s="74">
        <v>19.068000000000001</v>
      </c>
      <c r="K2356" s="74">
        <v>7.4999999999999997E-2</v>
      </c>
      <c r="L2356" s="74">
        <v>1.175</v>
      </c>
      <c r="M2356" s="74">
        <v>4.016</v>
      </c>
      <c r="N2356" s="74">
        <v>6.2640000000000002</v>
      </c>
      <c r="O2356" s="74">
        <v>5.7930000000000001</v>
      </c>
      <c r="P2356" s="74">
        <v>0</v>
      </c>
      <c r="Q2356" s="74">
        <v>1.0780000000000001</v>
      </c>
      <c r="R2356" s="74">
        <v>7.0000000000000007E-2</v>
      </c>
      <c r="S2356" s="74">
        <v>0</v>
      </c>
      <c r="T2356" s="74">
        <v>0</v>
      </c>
      <c r="U2356" s="74">
        <v>1.390840477E-2</v>
      </c>
      <c r="V2356" s="74">
        <v>4.5220000000000002</v>
      </c>
      <c r="W2356" s="74">
        <v>0.88666657800000004</v>
      </c>
      <c r="X2356" s="74">
        <v>1034.6656</v>
      </c>
      <c r="Y2356" s="74">
        <v>260</v>
      </c>
      <c r="Z2356" s="74">
        <v>2.8172875669218401E-3</v>
      </c>
      <c r="AA2356" s="74">
        <v>0.99718271243307821</v>
      </c>
      <c r="AB2356" s="74">
        <v>1.9064709579747491E-4</v>
      </c>
      <c r="AC2356" s="74">
        <v>1.9064709579747499E-4</v>
      </c>
      <c r="AD2356" t="s">
        <v>5810</v>
      </c>
    </row>
    <row r="2357" spans="1:30">
      <c r="A2357" s="165" t="s">
        <v>6774</v>
      </c>
      <c r="C2357" s="165" t="s">
        <v>8444</v>
      </c>
      <c r="D2357" s="169" t="s">
        <v>2941</v>
      </c>
      <c r="E2357" s="169" t="s">
        <v>2887</v>
      </c>
      <c r="F2357" s="174">
        <v>37.75</v>
      </c>
      <c r="G2357" s="174">
        <v>14.99</v>
      </c>
      <c r="H2357" s="74">
        <v>53.088000000000001</v>
      </c>
      <c r="I2357" s="74">
        <v>2.1219999999999999</v>
      </c>
      <c r="J2357" s="74">
        <v>18.616</v>
      </c>
      <c r="K2357" s="74">
        <v>0.113</v>
      </c>
      <c r="L2357" s="74">
        <v>1.6870000000000001</v>
      </c>
      <c r="M2357" s="74">
        <v>7.7649999999999997</v>
      </c>
      <c r="N2357" s="74">
        <v>4.8380000000000001</v>
      </c>
      <c r="O2357" s="74">
        <v>4.048</v>
      </c>
      <c r="P2357" s="74">
        <v>0</v>
      </c>
      <c r="Q2357" s="74">
        <v>1.0900000000000001</v>
      </c>
      <c r="R2357" s="74">
        <v>0.08</v>
      </c>
      <c r="S2357" s="74">
        <v>0</v>
      </c>
      <c r="T2357" s="74">
        <v>0</v>
      </c>
      <c r="U2357" s="74">
        <v>7.0916830989999999E-2</v>
      </c>
      <c r="V2357" s="74">
        <v>4.6469499999999986</v>
      </c>
      <c r="W2357" s="74">
        <v>0.91116657554999991</v>
      </c>
      <c r="X2357" s="74">
        <v>1096.8989999999999</v>
      </c>
      <c r="Y2357" s="74">
        <v>1300</v>
      </c>
      <c r="Z2357" s="74">
        <v>9.8903824298747869E-4</v>
      </c>
      <c r="AA2357" s="74">
        <v>0.99901096175701254</v>
      </c>
      <c r="AB2357" s="74">
        <v>9.7183287693733251E-5</v>
      </c>
      <c r="AC2357" s="74">
        <v>9.7183287693733224E-5</v>
      </c>
      <c r="AD2357" t="s">
        <v>5810</v>
      </c>
    </row>
    <row r="2358" spans="1:30">
      <c r="A2358" s="165" t="s">
        <v>6775</v>
      </c>
      <c r="C2358" s="165" t="s">
        <v>8444</v>
      </c>
      <c r="D2358" s="169" t="s">
        <v>2941</v>
      </c>
      <c r="E2358" s="169" t="s">
        <v>2887</v>
      </c>
      <c r="F2358" s="174">
        <v>37.75</v>
      </c>
      <c r="G2358" s="174">
        <v>14.99</v>
      </c>
      <c r="H2358" s="74">
        <v>52.822000000000003</v>
      </c>
      <c r="I2358" s="74">
        <v>2.6019999999999999</v>
      </c>
      <c r="J2358" s="74">
        <v>17.526</v>
      </c>
      <c r="K2358" s="74">
        <v>0.08</v>
      </c>
      <c r="L2358" s="74">
        <v>1.8560000000000001</v>
      </c>
      <c r="M2358" s="74">
        <v>5.9649999999999999</v>
      </c>
      <c r="N2358" s="74">
        <v>5.4749999999999996</v>
      </c>
      <c r="O2358" s="74">
        <v>4.9470000000000001</v>
      </c>
      <c r="P2358" s="74">
        <v>0</v>
      </c>
      <c r="Q2358" s="74">
        <v>1.0620000000000001</v>
      </c>
      <c r="R2358" s="74">
        <v>7.0000000000000007E-2</v>
      </c>
      <c r="S2358" s="74">
        <v>0</v>
      </c>
      <c r="T2358" s="74">
        <v>0</v>
      </c>
      <c r="U2358" s="74">
        <v>3.2265995309999997E-2</v>
      </c>
      <c r="V2358" s="74">
        <v>4.9648500000000002</v>
      </c>
      <c r="W2358" s="74">
        <v>0.97349990264999997</v>
      </c>
      <c r="X2358" s="74">
        <v>1067.019</v>
      </c>
      <c r="Y2358" s="74">
        <v>500</v>
      </c>
      <c r="Z2358" s="74">
        <v>1.7504863344564559E-3</v>
      </c>
      <c r="AA2358" s="74">
        <v>0.9982495136655436</v>
      </c>
      <c r="AB2358" s="74">
        <v>1.7668363504363881E-4</v>
      </c>
      <c r="AC2358" s="74">
        <v>1.766836350436387E-4</v>
      </c>
      <c r="AD2358" t="s">
        <v>5810</v>
      </c>
    </row>
    <row r="2359" spans="1:30">
      <c r="A2359" s="165" t="s">
        <v>6776</v>
      </c>
      <c r="C2359" s="165" t="s">
        <v>8444</v>
      </c>
      <c r="D2359" s="169" t="s">
        <v>2941</v>
      </c>
      <c r="E2359" s="169" t="s">
        <v>2887</v>
      </c>
      <c r="F2359" s="174">
        <v>37.75</v>
      </c>
      <c r="G2359" s="174">
        <v>14.99</v>
      </c>
      <c r="H2359" s="74">
        <v>50.335999999999999</v>
      </c>
      <c r="I2359" s="74">
        <v>1.5429999999999999</v>
      </c>
      <c r="J2359" s="74">
        <v>17.95</v>
      </c>
      <c r="K2359" s="74">
        <v>0.20699999999999999</v>
      </c>
      <c r="L2359" s="74">
        <v>2.1190000000000002</v>
      </c>
      <c r="M2359" s="74">
        <v>7.383</v>
      </c>
      <c r="N2359" s="74">
        <v>6.0129999999999999</v>
      </c>
      <c r="O2359" s="74">
        <v>3.11</v>
      </c>
      <c r="P2359" s="74">
        <v>0</v>
      </c>
      <c r="Q2359" s="74">
        <v>1.155</v>
      </c>
      <c r="R2359" s="74">
        <v>0.09</v>
      </c>
      <c r="S2359" s="74">
        <v>0</v>
      </c>
      <c r="T2359" s="74">
        <v>0</v>
      </c>
      <c r="U2359" s="74">
        <v>3.2075029319999997E-2</v>
      </c>
      <c r="V2359" s="74">
        <v>6.4030500000000004</v>
      </c>
      <c r="W2359" s="74">
        <v>1.2554998744500001</v>
      </c>
      <c r="X2359" s="74">
        <v>1090.5578</v>
      </c>
      <c r="Y2359" s="74">
        <v>460</v>
      </c>
      <c r="Z2359" s="74">
        <v>3.0100758038496839E-3</v>
      </c>
      <c r="AA2359" s="74">
        <v>0.99698992419615029</v>
      </c>
      <c r="AB2359" s="74">
        <v>4.5120512770663768E-4</v>
      </c>
      <c r="AC2359" s="74">
        <v>4.5120512770663779E-4</v>
      </c>
      <c r="AD2359" t="s">
        <v>5810</v>
      </c>
    </row>
    <row r="2360" spans="1:30">
      <c r="A2360" s="165" t="s">
        <v>6777</v>
      </c>
      <c r="C2360" s="165" t="s">
        <v>8444</v>
      </c>
      <c r="D2360" s="169" t="s">
        <v>2941</v>
      </c>
      <c r="E2360" s="169" t="s">
        <v>2887</v>
      </c>
      <c r="F2360" s="174">
        <v>37.75</v>
      </c>
      <c r="G2360" s="174">
        <v>14.99</v>
      </c>
      <c r="H2360" s="74">
        <v>49.002000000000002</v>
      </c>
      <c r="I2360" s="74">
        <v>1.964</v>
      </c>
      <c r="J2360" s="74">
        <v>17.106000000000002</v>
      </c>
      <c r="K2360" s="74">
        <v>0.16</v>
      </c>
      <c r="L2360" s="74">
        <v>2.214</v>
      </c>
      <c r="M2360" s="74">
        <v>7.5259999999999998</v>
      </c>
      <c r="N2360" s="74">
        <v>5.2080000000000002</v>
      </c>
      <c r="O2360" s="74">
        <v>3.31</v>
      </c>
      <c r="P2360" s="74">
        <v>0</v>
      </c>
      <c r="Q2360" s="74">
        <v>1.306</v>
      </c>
      <c r="R2360" s="74">
        <v>0.09</v>
      </c>
      <c r="S2360" s="74">
        <v>0</v>
      </c>
      <c r="T2360" s="74">
        <v>0</v>
      </c>
      <c r="U2360" s="74">
        <v>2.3861353429999999E-2</v>
      </c>
      <c r="V2360" s="74">
        <v>6.4379</v>
      </c>
      <c r="W2360" s="74">
        <v>1.2623332071</v>
      </c>
      <c r="X2360" s="74">
        <v>1092.9315999999999</v>
      </c>
      <c r="Y2360" s="74">
        <v>350</v>
      </c>
      <c r="Z2360" s="74">
        <v>4.0538608661415398E-3</v>
      </c>
      <c r="AA2360" s="74">
        <v>0.99594613913385843</v>
      </c>
      <c r="AB2360" s="74">
        <v>6.7306185986115187E-4</v>
      </c>
      <c r="AC2360" s="74">
        <v>6.7306185986115209E-4</v>
      </c>
      <c r="AD2360" t="s">
        <v>5810</v>
      </c>
    </row>
    <row r="2361" spans="1:30">
      <c r="A2361" s="165" t="s">
        <v>6778</v>
      </c>
      <c r="C2361" s="165" t="s">
        <v>8444</v>
      </c>
      <c r="D2361" s="169" t="s">
        <v>2941</v>
      </c>
      <c r="E2361" s="169" t="s">
        <v>2887</v>
      </c>
      <c r="F2361" s="174">
        <v>37.75</v>
      </c>
      <c r="G2361" s="174">
        <v>14.99</v>
      </c>
      <c r="H2361" s="74">
        <v>50.716000000000001</v>
      </c>
      <c r="I2361" s="74">
        <v>1.4</v>
      </c>
      <c r="J2361" s="74">
        <v>19.489999999999998</v>
      </c>
      <c r="K2361" s="74">
        <v>0.22900000000000001</v>
      </c>
      <c r="L2361" s="74">
        <v>1.5920000000000001</v>
      </c>
      <c r="M2361" s="74">
        <v>8.3819999999999997</v>
      </c>
      <c r="N2361" s="74">
        <v>5.5830000000000002</v>
      </c>
      <c r="O2361" s="74">
        <v>2.9550000000000001</v>
      </c>
      <c r="P2361" s="74">
        <v>0</v>
      </c>
      <c r="Q2361" s="74">
        <v>0.73</v>
      </c>
      <c r="R2361" s="74">
        <v>0.03</v>
      </c>
      <c r="S2361" s="74">
        <v>0</v>
      </c>
      <c r="T2361" s="74">
        <v>0</v>
      </c>
      <c r="U2361" s="74">
        <v>5.453745225E-2</v>
      </c>
      <c r="V2361" s="74">
        <v>5.58535</v>
      </c>
      <c r="W2361" s="74">
        <v>1.09516655715</v>
      </c>
      <c r="X2361" s="74">
        <v>1107.1412</v>
      </c>
      <c r="Y2361" s="74">
        <v>920</v>
      </c>
      <c r="Z2361" s="74">
        <v>1.8501954168769101E-4</v>
      </c>
      <c r="AA2361" s="74">
        <v>0.9998149804583123</v>
      </c>
      <c r="AB2361" s="74">
        <v>2.5015080701436151E-4</v>
      </c>
      <c r="AC2361" s="74">
        <v>2.5015080701436151E-4</v>
      </c>
      <c r="AD2361" t="s">
        <v>5810</v>
      </c>
    </row>
    <row r="2362" spans="1:30">
      <c r="A2362" s="165" t="s">
        <v>6779</v>
      </c>
      <c r="C2362" s="165" t="s">
        <v>8444</v>
      </c>
      <c r="D2362" s="169" t="s">
        <v>2941</v>
      </c>
      <c r="E2362" s="169" t="s">
        <v>2887</v>
      </c>
      <c r="F2362" s="174">
        <v>37.75</v>
      </c>
      <c r="G2362" s="174">
        <v>14.99</v>
      </c>
      <c r="H2362" s="74">
        <v>50.786999999999999</v>
      </c>
      <c r="I2362" s="74">
        <v>2.2669999999999999</v>
      </c>
      <c r="J2362" s="74">
        <v>17.456</v>
      </c>
      <c r="K2362" s="74">
        <v>0.161</v>
      </c>
      <c r="L2362" s="74">
        <v>1.8169999999999999</v>
      </c>
      <c r="M2362" s="74">
        <v>7.9779999999999998</v>
      </c>
      <c r="N2362" s="74">
        <v>5.33</v>
      </c>
      <c r="O2362" s="74">
        <v>4.0629999999999997</v>
      </c>
      <c r="P2362" s="74">
        <v>0</v>
      </c>
      <c r="Q2362" s="74">
        <v>1.145</v>
      </c>
      <c r="R2362" s="74">
        <v>0.06</v>
      </c>
      <c r="S2362" s="74">
        <v>0</v>
      </c>
      <c r="T2362" s="74">
        <v>0</v>
      </c>
      <c r="U2362" s="74">
        <v>0.1101696305</v>
      </c>
      <c r="V2362" s="74">
        <v>4.8271499999999996</v>
      </c>
      <c r="W2362" s="74">
        <v>0.94649990534999995</v>
      </c>
      <c r="X2362" s="74">
        <v>1100.4348</v>
      </c>
      <c r="Y2362" s="74">
        <v>1540</v>
      </c>
      <c r="Z2362" s="74">
        <v>4.6523243858786242E-4</v>
      </c>
      <c r="AA2362" s="74">
        <v>0.99953476756141213</v>
      </c>
      <c r="AB2362" s="74">
        <v>3.2263156483094187E-4</v>
      </c>
      <c r="AC2362" s="74">
        <v>3.2263156483094231E-4</v>
      </c>
      <c r="AD2362" t="s">
        <v>5810</v>
      </c>
    </row>
    <row r="2363" spans="1:30">
      <c r="A2363" s="165" t="s">
        <v>6780</v>
      </c>
      <c r="C2363" s="165" t="s">
        <v>8444</v>
      </c>
      <c r="D2363" s="169" t="s">
        <v>2941</v>
      </c>
      <c r="E2363" s="169" t="s">
        <v>2887</v>
      </c>
      <c r="F2363" s="174">
        <v>37.75</v>
      </c>
      <c r="G2363" s="174">
        <v>14.99</v>
      </c>
      <c r="H2363" s="74">
        <v>52.262</v>
      </c>
      <c r="I2363" s="74">
        <v>1.1160000000000001</v>
      </c>
      <c r="J2363" s="74">
        <v>21.17</v>
      </c>
      <c r="K2363" s="74">
        <v>0.109</v>
      </c>
      <c r="L2363" s="74">
        <v>1.8120000000000001</v>
      </c>
      <c r="M2363" s="74">
        <v>4.34</v>
      </c>
      <c r="N2363" s="74">
        <v>8.3010000000000002</v>
      </c>
      <c r="O2363" s="74">
        <v>4.2309999999999999</v>
      </c>
      <c r="P2363" s="74">
        <v>0</v>
      </c>
      <c r="Q2363" s="74">
        <v>0.86199999999999999</v>
      </c>
      <c r="R2363" s="74">
        <v>0.10043677099999999</v>
      </c>
      <c r="S2363" s="74">
        <v>0</v>
      </c>
      <c r="T2363" s="74">
        <v>0</v>
      </c>
      <c r="U2363" s="74">
        <v>2.5400702640000002E-2</v>
      </c>
      <c r="V2363" s="74">
        <v>4.0315500000000002</v>
      </c>
      <c r="W2363" s="74">
        <v>0.79049992094999999</v>
      </c>
      <c r="X2363" s="74">
        <v>1040.0440000000001</v>
      </c>
      <c r="Y2363" s="74">
        <v>340</v>
      </c>
      <c r="Z2363" s="74">
        <v>4.3191648657453282E-3</v>
      </c>
      <c r="AA2363" s="74">
        <v>0.99568083513425465</v>
      </c>
      <c r="AB2363" s="74">
        <v>1.5888089364003949E-4</v>
      </c>
      <c r="AC2363" s="74">
        <v>1.5888089364003949E-4</v>
      </c>
      <c r="AD2363" t="s">
        <v>5810</v>
      </c>
    </row>
    <row r="2364" spans="1:30">
      <c r="A2364" s="165" t="s">
        <v>6781</v>
      </c>
      <c r="C2364" s="165" t="s">
        <v>8444</v>
      </c>
      <c r="D2364" s="169" t="s">
        <v>2941</v>
      </c>
      <c r="E2364" s="169" t="s">
        <v>2887</v>
      </c>
      <c r="F2364" s="174">
        <v>37.75</v>
      </c>
      <c r="G2364" s="174">
        <v>14.99</v>
      </c>
      <c r="H2364" s="74">
        <v>52.372500000000002</v>
      </c>
      <c r="I2364" s="74">
        <v>1.123</v>
      </c>
      <c r="J2364" s="74">
        <v>20.454000000000001</v>
      </c>
      <c r="K2364" s="74">
        <v>4.2500000000000003E-2</v>
      </c>
      <c r="L2364" s="74">
        <v>1.5654999999999999</v>
      </c>
      <c r="M2364" s="74">
        <v>4.8019999999999996</v>
      </c>
      <c r="N2364" s="74">
        <v>7.3419999999999996</v>
      </c>
      <c r="O2364" s="74">
        <v>4.42</v>
      </c>
      <c r="P2364" s="74">
        <v>0</v>
      </c>
      <c r="Q2364" s="74">
        <v>0.95850000000000002</v>
      </c>
      <c r="R2364" s="74">
        <v>0.109724291</v>
      </c>
      <c r="S2364" s="74">
        <v>0</v>
      </c>
      <c r="T2364" s="74">
        <v>0</v>
      </c>
      <c r="U2364" s="74">
        <v>4.8292440649999997E-2</v>
      </c>
      <c r="V2364" s="74">
        <v>4.7349249999999996</v>
      </c>
      <c r="W2364" s="74">
        <v>0.92841657382499987</v>
      </c>
      <c r="X2364" s="74">
        <v>1047.7131999999999</v>
      </c>
      <c r="Y2364" s="74">
        <v>740</v>
      </c>
      <c r="Z2364" s="74">
        <v>2.7186683807602051E-3</v>
      </c>
      <c r="AA2364" s="74">
        <v>0.99728133161923982</v>
      </c>
      <c r="AB2364" s="74">
        <v>2.2339560836989549E-4</v>
      </c>
      <c r="AC2364" s="74">
        <v>2.2339560836989549E-4</v>
      </c>
      <c r="AD2364" t="s">
        <v>5810</v>
      </c>
    </row>
    <row r="2365" spans="1:30">
      <c r="A2365" s="165" t="s">
        <v>3042</v>
      </c>
      <c r="C2365" s="165" t="s">
        <v>8442</v>
      </c>
      <c r="D2365" s="169" t="s">
        <v>3040</v>
      </c>
      <c r="E2365" s="169" t="s">
        <v>3042</v>
      </c>
      <c r="F2365" s="174">
        <v>8.1504899999999996</v>
      </c>
      <c r="G2365" s="174">
        <v>38.420940000000002</v>
      </c>
      <c r="H2365" s="74">
        <v>49.667000000000002</v>
      </c>
      <c r="I2365" s="74">
        <v>0.84599999999999997</v>
      </c>
      <c r="J2365" s="74">
        <v>7.0410000000000004</v>
      </c>
      <c r="K2365" s="74">
        <v>0.17399999999999999</v>
      </c>
      <c r="L2365" s="74">
        <v>15.73</v>
      </c>
      <c r="M2365" s="74">
        <v>19.72</v>
      </c>
      <c r="N2365" s="74">
        <v>0.49</v>
      </c>
      <c r="O2365" s="74">
        <v>0</v>
      </c>
      <c r="P2365" s="74">
        <v>0</v>
      </c>
      <c r="Q2365" s="74">
        <v>0</v>
      </c>
      <c r="R2365" s="74">
        <v>1.28</v>
      </c>
      <c r="S2365" s="74">
        <v>0</v>
      </c>
      <c r="T2365" s="74">
        <v>0</v>
      </c>
      <c r="U2365" s="74">
        <v>0.222</v>
      </c>
      <c r="V2365" s="74">
        <v>5.1833</v>
      </c>
      <c r="W2365" s="74">
        <v>1.0163332317</v>
      </c>
      <c r="X2365" s="74">
        <v>1295.3520000000001</v>
      </c>
      <c r="Y2365" s="74">
        <v>2850</v>
      </c>
      <c r="Z2365" s="74">
        <v>0.1251220423318137</v>
      </c>
      <c r="AA2365" s="74">
        <v>0.87487795766818632</v>
      </c>
      <c r="AB2365" s="74">
        <v>8.6498114094359812E-5</v>
      </c>
      <c r="AC2365" s="74">
        <v>8.6498114094359825E-5</v>
      </c>
      <c r="AD2365" t="s">
        <v>5810</v>
      </c>
    </row>
    <row r="2366" spans="1:30">
      <c r="A2366" s="165" t="s">
        <v>6782</v>
      </c>
      <c r="C2366" s="165" t="s">
        <v>8442</v>
      </c>
      <c r="D2366" s="169" t="s">
        <v>3040</v>
      </c>
      <c r="E2366" s="169" t="s">
        <v>3042</v>
      </c>
      <c r="F2366" s="174">
        <v>8.1504899999999996</v>
      </c>
      <c r="G2366" s="174">
        <v>38.420940000000002</v>
      </c>
      <c r="H2366" s="74">
        <v>48.46</v>
      </c>
      <c r="I2366" s="74">
        <v>1.4139999999999999</v>
      </c>
      <c r="J2366" s="74">
        <v>16.617999999999999</v>
      </c>
      <c r="K2366" s="74">
        <v>0.18099999999999999</v>
      </c>
      <c r="L2366" s="74">
        <v>7.8739999999999997</v>
      </c>
      <c r="M2366" s="74">
        <v>10.944000000000001</v>
      </c>
      <c r="N2366" s="74">
        <v>2.988</v>
      </c>
      <c r="O2366" s="74">
        <v>0.29299999999999998</v>
      </c>
      <c r="P2366" s="74">
        <v>0</v>
      </c>
      <c r="Q2366" s="74">
        <v>0.19400000000000001</v>
      </c>
      <c r="R2366" s="74">
        <v>1.044</v>
      </c>
      <c r="S2366" s="74">
        <v>0</v>
      </c>
      <c r="T2366" s="74">
        <v>0</v>
      </c>
      <c r="U2366" s="74">
        <v>0.40670000000000001</v>
      </c>
      <c r="V2366" s="74">
        <v>9.1808499999999995</v>
      </c>
      <c r="W2366" s="74">
        <v>1.80016648665</v>
      </c>
      <c r="X2366" s="74">
        <v>1149.6704</v>
      </c>
      <c r="Y2366" s="74">
        <v>5710</v>
      </c>
      <c r="Z2366" s="74">
        <v>5.0969901482428852E-2</v>
      </c>
      <c r="AA2366" s="74">
        <v>0.94903009851757114</v>
      </c>
      <c r="AB2366" s="74">
        <v>5.8752140937859453E-4</v>
      </c>
      <c r="AC2366" s="74">
        <v>5.8752140937859485E-4</v>
      </c>
      <c r="AD2366" t="s">
        <v>5810</v>
      </c>
    </row>
    <row r="2367" spans="1:30">
      <c r="A2367" s="165" t="s">
        <v>6783</v>
      </c>
      <c r="C2367" s="165" t="s">
        <v>8442</v>
      </c>
      <c r="D2367" s="169" t="s">
        <v>3040</v>
      </c>
      <c r="E2367" s="169" t="s">
        <v>3042</v>
      </c>
      <c r="F2367" s="174">
        <v>8.1479199999999992</v>
      </c>
      <c r="G2367" s="174">
        <v>38.406149999999997</v>
      </c>
      <c r="H2367" s="74">
        <v>47.145000000000003</v>
      </c>
      <c r="I2367" s="74">
        <v>2</v>
      </c>
      <c r="J2367" s="74">
        <v>18.72</v>
      </c>
      <c r="K2367" s="74">
        <v>0.14899999999999999</v>
      </c>
      <c r="L2367" s="74">
        <v>6.8810000000000002</v>
      </c>
      <c r="M2367" s="74">
        <v>11.680999999999999</v>
      </c>
      <c r="N2367" s="74">
        <v>3.4380000000000002</v>
      </c>
      <c r="O2367" s="74">
        <v>0.64600000000000002</v>
      </c>
      <c r="P2367" s="74">
        <v>0</v>
      </c>
      <c r="Q2367" s="74">
        <v>0.434</v>
      </c>
      <c r="R2367" s="74">
        <v>0.53900000000000003</v>
      </c>
      <c r="S2367" s="74">
        <v>0</v>
      </c>
      <c r="T2367" s="74">
        <v>0</v>
      </c>
      <c r="U2367" s="74">
        <v>0.2019</v>
      </c>
      <c r="V2367" s="74">
        <v>7.4221999999999992</v>
      </c>
      <c r="W2367" s="74">
        <v>1.4553331878</v>
      </c>
      <c r="X2367" s="74">
        <v>1161.9046000000001</v>
      </c>
      <c r="Y2367" s="74">
        <v>3200</v>
      </c>
      <c r="Z2367" s="74">
        <v>2.308783239175554E-2</v>
      </c>
      <c r="AA2367" s="74">
        <v>0.97691216760824451</v>
      </c>
      <c r="AB2367" s="74">
        <v>7.2240930237513299E-4</v>
      </c>
      <c r="AC2367" s="74">
        <v>7.2240930237513245E-4</v>
      </c>
      <c r="AD2367" t="s">
        <v>5810</v>
      </c>
    </row>
    <row r="2368" spans="1:30">
      <c r="A2368" s="165" t="s">
        <v>6784</v>
      </c>
      <c r="C2368" s="165" t="s">
        <v>8442</v>
      </c>
      <c r="D2368" s="169" t="s">
        <v>3040</v>
      </c>
      <c r="E2368" s="169" t="s">
        <v>3042</v>
      </c>
      <c r="F2368" s="174">
        <v>8.1479199999999992</v>
      </c>
      <c r="G2368" s="174">
        <v>38.406149999999997</v>
      </c>
      <c r="H2368" s="74">
        <v>47.81</v>
      </c>
      <c r="I2368" s="74">
        <v>1.5980000000000001</v>
      </c>
      <c r="J2368" s="74">
        <v>18.327000000000002</v>
      </c>
      <c r="K2368" s="74">
        <v>0.17399999999999999</v>
      </c>
      <c r="L2368" s="74">
        <v>7.35</v>
      </c>
      <c r="M2368" s="74">
        <v>11.772</v>
      </c>
      <c r="N2368" s="74">
        <v>2.9689999999999999</v>
      </c>
      <c r="O2368" s="74">
        <v>0.33</v>
      </c>
      <c r="P2368" s="74">
        <v>0</v>
      </c>
      <c r="Q2368" s="74">
        <v>0.189</v>
      </c>
      <c r="R2368" s="74">
        <v>1.054</v>
      </c>
      <c r="S2368" s="74">
        <v>0</v>
      </c>
      <c r="T2368" s="74">
        <v>0</v>
      </c>
      <c r="U2368" s="74">
        <v>0.26279999999999998</v>
      </c>
      <c r="V2368" s="74">
        <v>7.8820499999999996</v>
      </c>
      <c r="W2368" s="74">
        <v>1.54549984545</v>
      </c>
      <c r="X2368" s="74">
        <v>1163.4151999999999</v>
      </c>
      <c r="Y2368" s="74">
        <v>4220</v>
      </c>
      <c r="Z2368" s="74">
        <v>6.3640425142047735E-2</v>
      </c>
      <c r="AA2368" s="74">
        <v>0.93635957485795229</v>
      </c>
      <c r="AB2368" s="74">
        <v>4.4765711678522652E-4</v>
      </c>
      <c r="AC2368" s="74">
        <v>4.4765711678522641E-4</v>
      </c>
      <c r="AD2368" t="s">
        <v>5810</v>
      </c>
    </row>
    <row r="2369" spans="1:30">
      <c r="A2369" s="165" t="s">
        <v>6785</v>
      </c>
      <c r="C2369" s="165" t="s">
        <v>8442</v>
      </c>
      <c r="D2369" s="169" t="s">
        <v>3040</v>
      </c>
      <c r="E2369" s="169" t="s">
        <v>3042</v>
      </c>
      <c r="F2369" s="174">
        <v>8.1479199999999992</v>
      </c>
      <c r="G2369" s="174">
        <v>38.406149999999997</v>
      </c>
      <c r="H2369" s="74">
        <v>47.637999999999998</v>
      </c>
      <c r="I2369" s="74">
        <v>2.1619999999999999</v>
      </c>
      <c r="J2369" s="74">
        <v>17.372</v>
      </c>
      <c r="K2369" s="74">
        <v>0.16400000000000001</v>
      </c>
      <c r="L2369" s="74">
        <v>7.3440000000000003</v>
      </c>
      <c r="M2369" s="74">
        <v>10.775</v>
      </c>
      <c r="N2369" s="74">
        <v>3.3580000000000001</v>
      </c>
      <c r="O2369" s="74">
        <v>0.53400000000000003</v>
      </c>
      <c r="P2369" s="74">
        <v>0</v>
      </c>
      <c r="Q2369" s="74">
        <v>0.35599999999999998</v>
      </c>
      <c r="R2369" s="74">
        <v>0.93700000000000006</v>
      </c>
      <c r="S2369" s="74">
        <v>0</v>
      </c>
      <c r="T2369" s="74">
        <v>0</v>
      </c>
      <c r="U2369" s="74">
        <v>0.30180000000000001</v>
      </c>
      <c r="V2369" s="74">
        <v>8.5705500000000008</v>
      </c>
      <c r="W2369" s="74">
        <v>1.68049983195</v>
      </c>
      <c r="X2369" s="74">
        <v>1146.865</v>
      </c>
      <c r="Y2369" s="74">
        <v>4260</v>
      </c>
      <c r="Z2369" s="74">
        <v>5.245971212322726E-2</v>
      </c>
      <c r="AA2369" s="74">
        <v>0.94754028787677269</v>
      </c>
      <c r="AB2369" s="74">
        <v>7.1325477847039933E-4</v>
      </c>
      <c r="AC2369" s="74">
        <v>7.1325477847039923E-4</v>
      </c>
      <c r="AD2369" t="s">
        <v>5810</v>
      </c>
    </row>
    <row r="2370" spans="1:30">
      <c r="A2370" s="165" t="s">
        <v>6786</v>
      </c>
      <c r="C2370" s="165" t="s">
        <v>8442</v>
      </c>
      <c r="D2370" s="169" t="s">
        <v>3040</v>
      </c>
      <c r="E2370" s="169" t="s">
        <v>3042</v>
      </c>
      <c r="F2370" s="174">
        <v>8.1479199999999992</v>
      </c>
      <c r="G2370" s="174">
        <v>38.406149999999997</v>
      </c>
      <c r="H2370" s="74">
        <v>45.814999999999998</v>
      </c>
      <c r="I2370" s="74">
        <v>3.3690000000000002</v>
      </c>
      <c r="J2370" s="74">
        <v>16.425000000000001</v>
      </c>
      <c r="K2370" s="74">
        <v>0.28999999999999998</v>
      </c>
      <c r="L2370" s="74">
        <v>5.6870000000000003</v>
      </c>
      <c r="M2370" s="74">
        <v>8.7379999999999995</v>
      </c>
      <c r="N2370" s="74">
        <v>4.05</v>
      </c>
      <c r="O2370" s="74">
        <v>0.93</v>
      </c>
      <c r="P2370" s="74">
        <v>0</v>
      </c>
      <c r="Q2370" s="74">
        <v>0.874</v>
      </c>
      <c r="R2370" s="74">
        <v>1.1739999999999999</v>
      </c>
      <c r="S2370" s="74">
        <v>0</v>
      </c>
      <c r="T2370" s="74">
        <v>0</v>
      </c>
      <c r="U2370" s="74">
        <v>0.22520000000000001</v>
      </c>
      <c r="V2370" s="74">
        <v>11.593999999999999</v>
      </c>
      <c r="W2370" s="74">
        <v>2.2733331059999999</v>
      </c>
      <c r="X2370" s="74">
        <v>1113.0508</v>
      </c>
      <c r="Y2370" s="74">
        <v>2760</v>
      </c>
      <c r="Z2370" s="74">
        <v>0.115553139645539</v>
      </c>
      <c r="AA2370" s="74">
        <v>0.88444686035446096</v>
      </c>
      <c r="AB2370" s="74">
        <v>7.8756681461588241E-4</v>
      </c>
      <c r="AC2370" s="74">
        <v>7.8756681461588187E-4</v>
      </c>
      <c r="AD2370" t="s">
        <v>5810</v>
      </c>
    </row>
    <row r="2371" spans="1:30">
      <c r="A2371" s="165" t="s">
        <v>6787</v>
      </c>
      <c r="C2371" s="165" t="s">
        <v>8442</v>
      </c>
      <c r="D2371" s="169" t="s">
        <v>3040</v>
      </c>
      <c r="E2371" s="169" t="s">
        <v>3042</v>
      </c>
      <c r="F2371" s="174">
        <v>8.1479199999999992</v>
      </c>
      <c r="G2371" s="174">
        <v>38.406149999999997</v>
      </c>
      <c r="H2371" s="74">
        <v>45</v>
      </c>
      <c r="I2371" s="74">
        <v>2.2789999999999999</v>
      </c>
      <c r="J2371" s="74">
        <v>15.778</v>
      </c>
      <c r="K2371" s="74">
        <v>0.19700000000000001</v>
      </c>
      <c r="L2371" s="74">
        <v>5.0039999999999996</v>
      </c>
      <c r="M2371" s="74">
        <v>10.919</v>
      </c>
      <c r="N2371" s="74">
        <v>3.056</v>
      </c>
      <c r="O2371" s="74">
        <v>0.51800000000000002</v>
      </c>
      <c r="P2371" s="74">
        <v>0</v>
      </c>
      <c r="Q2371" s="74">
        <v>0.4</v>
      </c>
      <c r="R2371" s="74">
        <v>0.80900000000000005</v>
      </c>
      <c r="S2371" s="74">
        <v>0</v>
      </c>
      <c r="T2371" s="74">
        <v>0</v>
      </c>
      <c r="U2371" s="74">
        <v>4.6899999999999997E-2</v>
      </c>
      <c r="V2371" s="74">
        <v>11.4682</v>
      </c>
      <c r="W2371" s="74">
        <v>2.2486664418000002</v>
      </c>
      <c r="X2371" s="74">
        <v>1149.2554</v>
      </c>
      <c r="Y2371" s="74">
        <v>810</v>
      </c>
      <c r="Z2371" s="74">
        <v>0.16843608100964411</v>
      </c>
      <c r="AA2371" s="74">
        <v>0.83156391899035598</v>
      </c>
      <c r="AB2371" s="74">
        <v>4.8900178918549395E-4</v>
      </c>
      <c r="AC2371" s="74">
        <v>4.8900178918549417E-4</v>
      </c>
      <c r="AD2371" t="s">
        <v>5810</v>
      </c>
    </row>
    <row r="2372" spans="1:30">
      <c r="A2372" s="165" t="s">
        <v>6788</v>
      </c>
      <c r="C2372" s="165" t="s">
        <v>8442</v>
      </c>
      <c r="D2372" s="169" t="s">
        <v>3040</v>
      </c>
      <c r="E2372" s="169" t="s">
        <v>3042</v>
      </c>
      <c r="F2372" s="174">
        <v>8.1479199999999992</v>
      </c>
      <c r="G2372" s="174">
        <v>38.406149999999997</v>
      </c>
      <c r="H2372" s="74">
        <v>45.545000000000002</v>
      </c>
      <c r="I2372" s="74">
        <v>3.2549999999999999</v>
      </c>
      <c r="J2372" s="74">
        <v>16.109000000000002</v>
      </c>
      <c r="K2372" s="74">
        <v>0.17499999999999999</v>
      </c>
      <c r="L2372" s="74">
        <v>6.93</v>
      </c>
      <c r="M2372" s="74">
        <v>9.2710000000000008</v>
      </c>
      <c r="N2372" s="74">
        <v>3.597</v>
      </c>
      <c r="O2372" s="74">
        <v>0.98399999999999999</v>
      </c>
      <c r="P2372" s="74">
        <v>0</v>
      </c>
      <c r="Q2372" s="74">
        <v>0.83</v>
      </c>
      <c r="R2372" s="74">
        <v>1.016</v>
      </c>
      <c r="S2372" s="74">
        <v>0</v>
      </c>
      <c r="T2372" s="74">
        <v>0</v>
      </c>
      <c r="U2372" s="74">
        <v>0.25800000000000001</v>
      </c>
      <c r="V2372" s="74">
        <v>11.04745</v>
      </c>
      <c r="W2372" s="74">
        <v>2.16616645005</v>
      </c>
      <c r="X2372" s="74">
        <v>1121.8986</v>
      </c>
      <c r="Y2372" s="74">
        <v>3070</v>
      </c>
      <c r="Z2372" s="74">
        <v>8.4990190514004027E-2</v>
      </c>
      <c r="AA2372" s="74">
        <v>0.91500980948599597</v>
      </c>
      <c r="AB2372" s="74">
        <v>9.9188091762683573E-4</v>
      </c>
      <c r="AC2372" s="74">
        <v>9.9188091762683573E-4</v>
      </c>
      <c r="AD2372" t="s">
        <v>5810</v>
      </c>
    </row>
    <row r="2373" spans="1:30">
      <c r="A2373" s="165" t="s">
        <v>6789</v>
      </c>
      <c r="C2373" s="165" t="s">
        <v>8442</v>
      </c>
      <c r="D2373" s="169" t="s">
        <v>3040</v>
      </c>
      <c r="E2373" s="169" t="s">
        <v>3042</v>
      </c>
      <c r="F2373" s="174">
        <v>8.1479199999999992</v>
      </c>
      <c r="G2373" s="174">
        <v>38.406149999999997</v>
      </c>
      <c r="H2373" s="74">
        <v>44.982999999999997</v>
      </c>
      <c r="I2373" s="74">
        <v>4.024</v>
      </c>
      <c r="J2373" s="74">
        <v>15.244999999999999</v>
      </c>
      <c r="K2373" s="74">
        <v>0.224</v>
      </c>
      <c r="L2373" s="74">
        <v>4.6440000000000001</v>
      </c>
      <c r="M2373" s="74">
        <v>10.973000000000001</v>
      </c>
      <c r="N2373" s="74">
        <v>3.617</v>
      </c>
      <c r="O2373" s="74">
        <v>1.3740000000000001</v>
      </c>
      <c r="P2373" s="74">
        <v>0</v>
      </c>
      <c r="Q2373" s="74">
        <v>1</v>
      </c>
      <c r="R2373" s="74">
        <v>0.19800000000000001</v>
      </c>
      <c r="S2373" s="74">
        <v>0</v>
      </c>
      <c r="T2373" s="74">
        <v>0</v>
      </c>
      <c r="U2373" s="74">
        <v>2.3E-2</v>
      </c>
      <c r="V2373" s="74">
        <v>10.488149999999999</v>
      </c>
      <c r="W2373" s="74">
        <v>2.0564997943500001</v>
      </c>
      <c r="X2373" s="74">
        <v>1150.1518000000001</v>
      </c>
      <c r="Y2373" s="74">
        <v>290</v>
      </c>
      <c r="Z2373" s="74">
        <v>3.1460924021507533E-2</v>
      </c>
      <c r="AA2373" s="74">
        <v>0.96853907597849243</v>
      </c>
      <c r="AB2373" s="74">
        <v>1.4682126352995829E-4</v>
      </c>
      <c r="AC2373" s="74">
        <v>1.4682126352995829E-4</v>
      </c>
      <c r="AD2373" t="s">
        <v>5810</v>
      </c>
    </row>
    <row r="2374" spans="1:30">
      <c r="A2374" s="165" t="s">
        <v>6790</v>
      </c>
      <c r="C2374" s="165" t="s">
        <v>8442</v>
      </c>
      <c r="D2374" s="169" t="s">
        <v>3040</v>
      </c>
      <c r="E2374" s="169" t="s">
        <v>3042</v>
      </c>
      <c r="F2374" s="174">
        <v>11.14608</v>
      </c>
      <c r="G2374" s="174">
        <v>38.40419</v>
      </c>
      <c r="H2374" s="74">
        <v>48.948999999999998</v>
      </c>
      <c r="I2374" s="74">
        <v>1.6719999999999999</v>
      </c>
      <c r="J2374" s="74">
        <v>17.510000000000002</v>
      </c>
      <c r="K2374" s="74">
        <v>0.16300000000000001</v>
      </c>
      <c r="L2374" s="74">
        <v>7.7350000000000003</v>
      </c>
      <c r="M2374" s="74">
        <v>12.334</v>
      </c>
      <c r="N2374" s="74">
        <v>2.59</v>
      </c>
      <c r="O2374" s="74">
        <v>0.31900000000000001</v>
      </c>
      <c r="P2374" s="74">
        <v>0</v>
      </c>
      <c r="Q2374" s="74">
        <v>0.151</v>
      </c>
      <c r="R2374" s="74">
        <v>1.242</v>
      </c>
      <c r="S2374" s="74">
        <v>0</v>
      </c>
      <c r="T2374" s="74">
        <v>0</v>
      </c>
      <c r="U2374" s="74">
        <v>0.27260000000000001</v>
      </c>
      <c r="V2374" s="74">
        <v>7.0728499999999999</v>
      </c>
      <c r="W2374" s="74">
        <v>1.3868331946500001</v>
      </c>
      <c r="X2374" s="74">
        <v>1172.7444</v>
      </c>
      <c r="Y2374" s="74">
        <v>4470</v>
      </c>
      <c r="Z2374" s="74">
        <v>7.9347033569433817E-2</v>
      </c>
      <c r="AA2374" s="74">
        <v>0.92065296643056616</v>
      </c>
      <c r="AB2374" s="74">
        <v>1.4396785017867711E-4</v>
      </c>
      <c r="AC2374" s="74">
        <v>1.4396785017867711E-4</v>
      </c>
      <c r="AD2374" t="s">
        <v>5810</v>
      </c>
    </row>
    <row r="2375" spans="1:30">
      <c r="A2375" s="165" t="s">
        <v>6791</v>
      </c>
      <c r="C2375" s="165" t="s">
        <v>8442</v>
      </c>
      <c r="D2375" s="169" t="s">
        <v>3040</v>
      </c>
      <c r="E2375" s="169" t="s">
        <v>3042</v>
      </c>
      <c r="F2375" s="174">
        <v>12.14608</v>
      </c>
      <c r="G2375" s="174">
        <v>38.40419</v>
      </c>
      <c r="H2375" s="74">
        <v>49.706000000000003</v>
      </c>
      <c r="I2375" s="74">
        <v>1.75</v>
      </c>
      <c r="J2375" s="74">
        <v>18.826000000000001</v>
      </c>
      <c r="K2375" s="74">
        <v>0.14799999999999999</v>
      </c>
      <c r="L2375" s="74">
        <v>7.4580000000000002</v>
      </c>
      <c r="M2375" s="74">
        <v>9.8320000000000007</v>
      </c>
      <c r="N2375" s="74">
        <v>3.46</v>
      </c>
      <c r="O2375" s="74">
        <v>0.502</v>
      </c>
      <c r="P2375" s="74">
        <v>0</v>
      </c>
      <c r="Q2375" s="74">
        <v>0.3</v>
      </c>
      <c r="R2375" s="74">
        <v>1.7110000000000001</v>
      </c>
      <c r="S2375" s="74">
        <v>0</v>
      </c>
      <c r="T2375" s="74">
        <v>0</v>
      </c>
      <c r="U2375" s="74">
        <v>0.12820000000000001</v>
      </c>
      <c r="V2375" s="74">
        <v>6.62235</v>
      </c>
      <c r="W2375" s="74">
        <v>1.2984998701499999</v>
      </c>
      <c r="X2375" s="74">
        <v>1131.2112</v>
      </c>
      <c r="Y2375" s="74">
        <v>2400</v>
      </c>
      <c r="Z2375" s="74">
        <v>0.20941836618791751</v>
      </c>
      <c r="AA2375" s="74">
        <v>0.79058163381208246</v>
      </c>
      <c r="AB2375" s="74">
        <v>4.8472977784228509E-4</v>
      </c>
      <c r="AC2375" s="74">
        <v>4.8472977784228509E-4</v>
      </c>
      <c r="AD2375" t="s">
        <v>5810</v>
      </c>
    </row>
    <row r="2376" spans="1:30">
      <c r="A2376" s="165" t="s">
        <v>6792</v>
      </c>
      <c r="C2376" s="165" t="s">
        <v>8442</v>
      </c>
      <c r="D2376" s="169" t="s">
        <v>3040</v>
      </c>
      <c r="E2376" s="169" t="s">
        <v>3042</v>
      </c>
      <c r="F2376" s="174">
        <v>8.1460799999999995</v>
      </c>
      <c r="G2376" s="174">
        <v>38.40419</v>
      </c>
      <c r="H2376" s="74">
        <v>48.262</v>
      </c>
      <c r="I2376" s="74">
        <v>1.879</v>
      </c>
      <c r="J2376" s="74">
        <v>16.481000000000002</v>
      </c>
      <c r="K2376" s="74">
        <v>0.19400000000000001</v>
      </c>
      <c r="L2376" s="74">
        <v>8.1630000000000003</v>
      </c>
      <c r="M2376" s="74">
        <v>10.938000000000001</v>
      </c>
      <c r="N2376" s="74">
        <v>3.0710000000000002</v>
      </c>
      <c r="O2376" s="74">
        <v>0.35</v>
      </c>
      <c r="P2376" s="74">
        <v>0</v>
      </c>
      <c r="Q2376" s="74">
        <v>0.152</v>
      </c>
      <c r="R2376" s="74">
        <v>1.353</v>
      </c>
      <c r="S2376" s="74">
        <v>0</v>
      </c>
      <c r="T2376" s="74">
        <v>0</v>
      </c>
      <c r="U2376" s="74">
        <v>0.31859999999999999</v>
      </c>
      <c r="V2376" s="74">
        <v>8.7447999999999997</v>
      </c>
      <c r="W2376" s="74">
        <v>1.7146664951999999</v>
      </c>
      <c r="X2376" s="74">
        <v>1149.5708</v>
      </c>
      <c r="Y2376" s="74">
        <v>4460</v>
      </c>
      <c r="Z2376" s="74">
        <v>9.5463548837623105E-2</v>
      </c>
      <c r="AA2376" s="74">
        <v>0.90453645116237691</v>
      </c>
      <c r="AB2376" s="74">
        <v>3.0899891603807569E-4</v>
      </c>
      <c r="AC2376" s="74">
        <v>3.0899891603807558E-4</v>
      </c>
      <c r="AD2376" t="s">
        <v>5810</v>
      </c>
    </row>
    <row r="2377" spans="1:30">
      <c r="A2377" s="165" t="s">
        <v>6793</v>
      </c>
      <c r="C2377" s="165" t="s">
        <v>8442</v>
      </c>
      <c r="D2377" s="169" t="s">
        <v>3040</v>
      </c>
      <c r="E2377" s="169" t="s">
        <v>3042</v>
      </c>
      <c r="F2377" s="174">
        <v>10.14608</v>
      </c>
      <c r="G2377" s="174">
        <v>38.40419</v>
      </c>
      <c r="H2377" s="74">
        <v>48.53</v>
      </c>
      <c r="I2377" s="74">
        <v>1.8140000000000001</v>
      </c>
      <c r="J2377" s="74">
        <v>16.864999999999998</v>
      </c>
      <c r="K2377" s="74">
        <v>0.17</v>
      </c>
      <c r="L2377" s="74">
        <v>8.0549999999999997</v>
      </c>
      <c r="M2377" s="74">
        <v>10.706</v>
      </c>
      <c r="N2377" s="74">
        <v>3.1829999999999998</v>
      </c>
      <c r="O2377" s="74">
        <v>0.42599999999999999</v>
      </c>
      <c r="P2377" s="74">
        <v>0</v>
      </c>
      <c r="Q2377" s="74">
        <v>0.216</v>
      </c>
      <c r="R2377" s="74">
        <v>1.544</v>
      </c>
      <c r="S2377" s="74">
        <v>0</v>
      </c>
      <c r="T2377" s="74">
        <v>0</v>
      </c>
      <c r="U2377" s="74">
        <v>0.28260000000000002</v>
      </c>
      <c r="V2377" s="74">
        <v>8.2985500000000005</v>
      </c>
      <c r="W2377" s="74">
        <v>1.6271665039500001</v>
      </c>
      <c r="X2377" s="74">
        <v>1145.7195999999999</v>
      </c>
      <c r="Y2377" s="74">
        <v>4100</v>
      </c>
      <c r="Z2377" s="74">
        <v>0.124242744001702</v>
      </c>
      <c r="AA2377" s="74">
        <v>0.87575725599829801</v>
      </c>
      <c r="AB2377" s="74">
        <v>8.2407430394082254E-4</v>
      </c>
      <c r="AC2377" s="74">
        <v>8.2407430394082254E-4</v>
      </c>
      <c r="AD2377" t="s">
        <v>5810</v>
      </c>
    </row>
    <row r="2378" spans="1:30">
      <c r="A2378" s="165" t="s">
        <v>6794</v>
      </c>
      <c r="C2378" s="165" t="s">
        <v>8442</v>
      </c>
      <c r="D2378" s="169" t="s">
        <v>3040</v>
      </c>
      <c r="E2378" s="169" t="s">
        <v>3042</v>
      </c>
      <c r="F2378" s="174">
        <v>8.1460799999999995</v>
      </c>
      <c r="G2378" s="174">
        <v>38.40419</v>
      </c>
      <c r="H2378" s="74">
        <v>47.052</v>
      </c>
      <c r="I2378" s="74">
        <v>2.1179999999999999</v>
      </c>
      <c r="J2378" s="74">
        <v>16.829000000000001</v>
      </c>
      <c r="K2378" s="74">
        <v>0.19</v>
      </c>
      <c r="L2378" s="74">
        <v>7.867</v>
      </c>
      <c r="M2378" s="74">
        <v>10.804</v>
      </c>
      <c r="N2378" s="74">
        <v>2.8220000000000001</v>
      </c>
      <c r="O2378" s="74">
        <v>0.88800000000000001</v>
      </c>
      <c r="P2378" s="74">
        <v>0</v>
      </c>
      <c r="Q2378" s="74">
        <v>0.61499999999999999</v>
      </c>
      <c r="R2378" s="74">
        <v>1.2370000000000001</v>
      </c>
      <c r="S2378" s="74">
        <v>0</v>
      </c>
      <c r="T2378" s="74">
        <v>0</v>
      </c>
      <c r="U2378" s="74">
        <v>0.27660000000000001</v>
      </c>
      <c r="V2378" s="74">
        <v>9.0006500000000003</v>
      </c>
      <c r="W2378" s="74">
        <v>1.76483315685</v>
      </c>
      <c r="X2378" s="74">
        <v>1147.3463999999999</v>
      </c>
      <c r="Y2378" s="74">
        <v>3870</v>
      </c>
      <c r="Z2378" s="74">
        <v>9.3822606236201977E-2</v>
      </c>
      <c r="AA2378" s="74">
        <v>0.90617739376379802</v>
      </c>
      <c r="AB2378" s="74">
        <v>4.1135165594588502E-4</v>
      </c>
      <c r="AC2378" s="74">
        <v>4.1135165594588502E-4</v>
      </c>
      <c r="AD2378" t="s">
        <v>5810</v>
      </c>
    </row>
    <row r="2379" spans="1:30">
      <c r="A2379" s="165" t="s">
        <v>6795</v>
      </c>
      <c r="C2379" s="165" t="s">
        <v>8442</v>
      </c>
      <c r="D2379" s="169" t="s">
        <v>3040</v>
      </c>
      <c r="E2379" s="169" t="s">
        <v>3042</v>
      </c>
      <c r="F2379" s="174">
        <v>9.1460799999999995</v>
      </c>
      <c r="G2379" s="174">
        <v>38.40419</v>
      </c>
      <c r="H2379" s="74">
        <v>48.444000000000003</v>
      </c>
      <c r="I2379" s="74">
        <v>1.7310000000000001</v>
      </c>
      <c r="J2379" s="74">
        <v>18.12</v>
      </c>
      <c r="K2379" s="74">
        <v>0.16800000000000001</v>
      </c>
      <c r="L2379" s="74">
        <v>5.5170000000000003</v>
      </c>
      <c r="M2379" s="74">
        <v>12.754</v>
      </c>
      <c r="N2379" s="74">
        <v>2.68</v>
      </c>
      <c r="O2379" s="74">
        <v>0.33</v>
      </c>
      <c r="P2379" s="74">
        <v>0</v>
      </c>
      <c r="Q2379" s="74">
        <v>0.2</v>
      </c>
      <c r="R2379" s="74">
        <v>1.464</v>
      </c>
      <c r="S2379" s="74">
        <v>0</v>
      </c>
      <c r="T2379" s="74">
        <v>0</v>
      </c>
      <c r="U2379" s="74">
        <v>0.4738</v>
      </c>
      <c r="V2379" s="74">
        <v>6.6410499999999999</v>
      </c>
      <c r="W2379" s="74">
        <v>1.3021665364499999</v>
      </c>
      <c r="X2379" s="74">
        <v>1179.7164</v>
      </c>
      <c r="Y2379" s="74">
        <v>7190</v>
      </c>
      <c r="Z2379" s="74">
        <v>7.1890500974108373E-2</v>
      </c>
      <c r="AA2379" s="74">
        <v>0.92810949902589157</v>
      </c>
      <c r="AB2379" s="74">
        <v>9.6278747292229702E-4</v>
      </c>
      <c r="AC2379" s="74">
        <v>9.6278747292229724E-4</v>
      </c>
      <c r="AD2379" t="s">
        <v>5810</v>
      </c>
    </row>
    <row r="2380" spans="1:30">
      <c r="A2380" s="165" t="s">
        <v>6796</v>
      </c>
      <c r="C2380" s="165" t="s">
        <v>8442</v>
      </c>
      <c r="D2380" s="169" t="s">
        <v>3040</v>
      </c>
      <c r="E2380" s="169" t="s">
        <v>3042</v>
      </c>
      <c r="F2380" s="174">
        <v>8.1460799999999995</v>
      </c>
      <c r="G2380" s="174">
        <v>38.40419</v>
      </c>
      <c r="H2380" s="74">
        <v>47.591999999999999</v>
      </c>
      <c r="I2380" s="74">
        <v>3.0609999999999999</v>
      </c>
      <c r="J2380" s="74">
        <v>15.936</v>
      </c>
      <c r="K2380" s="74">
        <v>0.216</v>
      </c>
      <c r="L2380" s="74">
        <v>4.53</v>
      </c>
      <c r="M2380" s="74">
        <v>9.859</v>
      </c>
      <c r="N2380" s="74">
        <v>4.08</v>
      </c>
      <c r="O2380" s="74">
        <v>1.5669999999999999</v>
      </c>
      <c r="P2380" s="74">
        <v>0</v>
      </c>
      <c r="Q2380" s="74">
        <v>0.6</v>
      </c>
      <c r="R2380" s="74">
        <v>0.36399999999999999</v>
      </c>
      <c r="S2380" s="74">
        <v>0</v>
      </c>
      <c r="T2380" s="74">
        <v>0</v>
      </c>
      <c r="U2380" s="74">
        <v>1.29E-2</v>
      </c>
      <c r="V2380" s="74">
        <v>9.6704500000000007</v>
      </c>
      <c r="W2380" s="74">
        <v>1.89616647705</v>
      </c>
      <c r="X2380" s="74">
        <v>1131.6594</v>
      </c>
      <c r="Y2380" s="74">
        <v>190</v>
      </c>
      <c r="Z2380" s="74">
        <v>0.13104069686124581</v>
      </c>
      <c r="AA2380" s="74">
        <v>0.86895930313875414</v>
      </c>
      <c r="AB2380" s="74">
        <v>5.5826674128020039E-4</v>
      </c>
      <c r="AC2380" s="74">
        <v>5.582667412802005E-4</v>
      </c>
      <c r="AD2380" t="s">
        <v>5810</v>
      </c>
    </row>
    <row r="2381" spans="1:30">
      <c r="A2381" s="165" t="s">
        <v>5776</v>
      </c>
      <c r="C2381" s="165" t="s">
        <v>8442</v>
      </c>
      <c r="D2381" s="169" t="s">
        <v>3040</v>
      </c>
      <c r="E2381" s="169" t="s">
        <v>5776</v>
      </c>
      <c r="F2381" s="174">
        <v>7.1959</v>
      </c>
      <c r="G2381" s="174">
        <v>38.440300000000001</v>
      </c>
      <c r="H2381" s="74">
        <v>74.454300000000003</v>
      </c>
      <c r="I2381" s="74">
        <v>0.2346</v>
      </c>
      <c r="J2381" s="74">
        <v>10.225899999999999</v>
      </c>
      <c r="K2381" s="74">
        <v>0.153</v>
      </c>
      <c r="L2381" s="74">
        <v>0</v>
      </c>
      <c r="M2381" s="74">
        <v>0.1875</v>
      </c>
      <c r="N2381" s="74">
        <v>4.5277000000000003</v>
      </c>
      <c r="O2381" s="74">
        <v>4.3722000000000003</v>
      </c>
      <c r="P2381" s="74">
        <v>0</v>
      </c>
      <c r="Q2381" s="74">
        <v>0</v>
      </c>
      <c r="R2381" s="74">
        <v>2.12</v>
      </c>
      <c r="S2381" s="74">
        <v>0</v>
      </c>
      <c r="T2381" s="74">
        <v>0</v>
      </c>
      <c r="U2381" s="74">
        <v>3.32E-2</v>
      </c>
      <c r="V2381" s="74">
        <v>2.7972649999999999</v>
      </c>
      <c r="W2381" s="74">
        <v>0.548483278485</v>
      </c>
      <c r="X2381" s="74">
        <v>971.11249999999984</v>
      </c>
      <c r="Y2381" s="74">
        <v>880</v>
      </c>
      <c r="Z2381" s="74">
        <v>0.45606815178750171</v>
      </c>
      <c r="AA2381" s="74">
        <v>0.5439318482124984</v>
      </c>
      <c r="AB2381" s="74">
        <v>5.6383553168443123E-4</v>
      </c>
      <c r="AC2381" s="74">
        <v>5.638355316844308E-4</v>
      </c>
      <c r="AD2381" t="s">
        <v>5810</v>
      </c>
    </row>
    <row r="2382" spans="1:30">
      <c r="A2382" s="165" t="s">
        <v>6797</v>
      </c>
      <c r="C2382" s="165" t="s">
        <v>8442</v>
      </c>
      <c r="D2382" s="169" t="s">
        <v>3040</v>
      </c>
      <c r="E2382" s="169" t="s">
        <v>5776</v>
      </c>
      <c r="F2382" s="174">
        <v>7.1959</v>
      </c>
      <c r="G2382" s="174">
        <v>38.440300000000001</v>
      </c>
      <c r="H2382" s="74">
        <v>74.169200000000004</v>
      </c>
      <c r="I2382" s="74">
        <v>0.23960000000000001</v>
      </c>
      <c r="J2382" s="74">
        <v>10.496600000000001</v>
      </c>
      <c r="K2382" s="74">
        <v>0.13700000000000001</v>
      </c>
      <c r="L2382" s="74">
        <v>0</v>
      </c>
      <c r="M2382" s="74">
        <v>0.19209999999999999</v>
      </c>
      <c r="N2382" s="74">
        <v>4.2203999999999997</v>
      </c>
      <c r="O2382" s="74">
        <v>4.4584000000000001</v>
      </c>
      <c r="P2382" s="74">
        <v>0</v>
      </c>
      <c r="Q2382" s="74">
        <v>0</v>
      </c>
      <c r="R2382" s="74">
        <v>3.2</v>
      </c>
      <c r="S2382" s="74">
        <v>0</v>
      </c>
      <c r="T2382" s="74">
        <v>0</v>
      </c>
      <c r="U2382" s="74">
        <v>2.23E-2</v>
      </c>
      <c r="V2382" s="74">
        <v>2.823445</v>
      </c>
      <c r="W2382" s="74">
        <v>0.55361661130499995</v>
      </c>
      <c r="X2382" s="74">
        <v>971.18885999999986</v>
      </c>
      <c r="Y2382" s="74">
        <v>1040</v>
      </c>
      <c r="Z2382" s="74">
        <v>0.7244576591375852</v>
      </c>
      <c r="AA2382" s="74">
        <v>0.2755423408624148</v>
      </c>
      <c r="AB2382" s="74">
        <v>1.099043510748173E-3</v>
      </c>
      <c r="AC2382" s="74">
        <v>1.0990435107481741E-3</v>
      </c>
      <c r="AD2382" t="s">
        <v>5810</v>
      </c>
    </row>
    <row r="2383" spans="1:30">
      <c r="A2383" s="165" t="s">
        <v>6798</v>
      </c>
      <c r="C2383" s="165" t="s">
        <v>8442</v>
      </c>
      <c r="D2383" s="169" t="s">
        <v>3040</v>
      </c>
      <c r="E2383" s="169" t="s">
        <v>5776</v>
      </c>
      <c r="F2383" s="174">
        <v>7.1959</v>
      </c>
      <c r="G2383" s="174">
        <v>38.440300000000001</v>
      </c>
      <c r="H2383" s="74">
        <v>74.830500000000001</v>
      </c>
      <c r="I2383" s="74">
        <v>0.23860000000000001</v>
      </c>
      <c r="J2383" s="74">
        <v>10.127700000000001</v>
      </c>
      <c r="K2383" s="74">
        <v>0.1232</v>
      </c>
      <c r="L2383" s="74">
        <v>0</v>
      </c>
      <c r="M2383" s="74">
        <v>0.1852</v>
      </c>
      <c r="N2383" s="74">
        <v>3.9386999999999999</v>
      </c>
      <c r="O2383" s="74">
        <v>4.5503999999999998</v>
      </c>
      <c r="P2383" s="74">
        <v>0</v>
      </c>
      <c r="Q2383" s="74">
        <v>0</v>
      </c>
      <c r="R2383" s="74">
        <v>4.21</v>
      </c>
      <c r="S2383" s="74">
        <v>0</v>
      </c>
      <c r="T2383" s="74">
        <v>0</v>
      </c>
      <c r="U2383" s="74">
        <v>0.02</v>
      </c>
      <c r="V2383" s="74">
        <v>2.930885</v>
      </c>
      <c r="W2383" s="74">
        <v>0.57468327586500001</v>
      </c>
      <c r="X2383" s="74">
        <v>971.07431999999983</v>
      </c>
      <c r="Y2383" s="74">
        <v>1380</v>
      </c>
      <c r="Z2383" s="74">
        <v>0.83326114504899007</v>
      </c>
      <c r="AA2383" s="74">
        <v>0.16673885495101001</v>
      </c>
      <c r="AB2383" s="74">
        <v>7.3395024382777766E-4</v>
      </c>
      <c r="AC2383" s="74">
        <v>7.3395024382777799E-4</v>
      </c>
      <c r="AD2383" t="s">
        <v>5810</v>
      </c>
    </row>
    <row r="2384" spans="1:30">
      <c r="A2384" s="165" t="s">
        <v>6799</v>
      </c>
      <c r="C2384" s="165" t="s">
        <v>8442</v>
      </c>
      <c r="D2384" s="169" t="s">
        <v>3040</v>
      </c>
      <c r="E2384" s="169" t="s">
        <v>5776</v>
      </c>
      <c r="F2384" s="174">
        <v>7.1959</v>
      </c>
      <c r="G2384" s="174">
        <v>38.440300000000001</v>
      </c>
      <c r="H2384" s="74">
        <v>74.695300000000003</v>
      </c>
      <c r="I2384" s="74">
        <v>0.254</v>
      </c>
      <c r="J2384" s="74">
        <v>10.603300000000001</v>
      </c>
      <c r="K2384" s="74">
        <v>0.1615</v>
      </c>
      <c r="L2384" s="74">
        <v>0</v>
      </c>
      <c r="M2384" s="74">
        <v>0.2117</v>
      </c>
      <c r="N2384" s="74">
        <v>4.4968000000000004</v>
      </c>
      <c r="O2384" s="74">
        <v>4.5747999999999998</v>
      </c>
      <c r="P2384" s="74">
        <v>0</v>
      </c>
      <c r="Q2384" s="74">
        <v>0</v>
      </c>
      <c r="R2384" s="74">
        <v>0.95</v>
      </c>
      <c r="S2384" s="74">
        <v>0</v>
      </c>
      <c r="T2384" s="74">
        <v>0</v>
      </c>
      <c r="U2384" s="74">
        <v>3.0099999999999998E-2</v>
      </c>
      <c r="V2384" s="74">
        <v>3.0245549999999999</v>
      </c>
      <c r="W2384" s="74">
        <v>0.59304994069500006</v>
      </c>
      <c r="X2384" s="74">
        <v>971.51422000000014</v>
      </c>
      <c r="Y2384" s="74">
        <v>580</v>
      </c>
      <c r="Z2384" s="74">
        <v>0.17407078699991241</v>
      </c>
      <c r="AA2384" s="74">
        <v>0.82592921300008759</v>
      </c>
      <c r="AB2384" s="74">
        <v>3.6335075121223751E-4</v>
      </c>
      <c r="AC2384" s="74">
        <v>3.6335075121223719E-4</v>
      </c>
      <c r="AD2384" t="s">
        <v>5810</v>
      </c>
    </row>
    <row r="2385" spans="1:30">
      <c r="A2385" s="165" t="s">
        <v>6800</v>
      </c>
      <c r="C2385" s="165" t="s">
        <v>8442</v>
      </c>
      <c r="D2385" s="169" t="s">
        <v>3040</v>
      </c>
      <c r="E2385" s="169" t="s">
        <v>5776</v>
      </c>
      <c r="F2385" s="174">
        <v>7.1959</v>
      </c>
      <c r="G2385" s="174">
        <v>38.440300000000001</v>
      </c>
      <c r="H2385" s="74">
        <v>74.990899999999996</v>
      </c>
      <c r="I2385" s="74">
        <v>0.25800000000000001</v>
      </c>
      <c r="J2385" s="74">
        <v>10.3729</v>
      </c>
      <c r="K2385" s="74">
        <v>0.16520000000000001</v>
      </c>
      <c r="L2385" s="74">
        <v>0</v>
      </c>
      <c r="M2385" s="74">
        <v>0.2041</v>
      </c>
      <c r="N2385" s="74">
        <v>4.4321999999999999</v>
      </c>
      <c r="O2385" s="74">
        <v>4.2771999999999997</v>
      </c>
      <c r="P2385" s="74">
        <v>0</v>
      </c>
      <c r="Q2385" s="74">
        <v>1.89E-2</v>
      </c>
      <c r="R2385" s="74">
        <v>1.07</v>
      </c>
      <c r="S2385" s="74">
        <v>0</v>
      </c>
      <c r="T2385" s="74">
        <v>0</v>
      </c>
      <c r="U2385" s="74">
        <v>2.8400000000000002E-2</v>
      </c>
      <c r="V2385" s="74">
        <v>3.0433400000000002</v>
      </c>
      <c r="W2385" s="74">
        <v>0.59673327365999995</v>
      </c>
      <c r="X2385" s="74">
        <v>971.38805999999988</v>
      </c>
      <c r="Y2385" s="74">
        <v>560</v>
      </c>
      <c r="Z2385" s="74">
        <v>0.2193119557567399</v>
      </c>
      <c r="AA2385" s="74">
        <v>0.7806880442432601</v>
      </c>
      <c r="AB2385" s="74">
        <v>2.4825307043832611E-4</v>
      </c>
      <c r="AC2385" s="74">
        <v>2.4825307043832589E-4</v>
      </c>
      <c r="AD2385" t="s">
        <v>5810</v>
      </c>
    </row>
    <row r="2386" spans="1:30">
      <c r="A2386" s="165" t="s">
        <v>6801</v>
      </c>
      <c r="C2386" s="165" t="s">
        <v>8442</v>
      </c>
      <c r="D2386" s="169" t="s">
        <v>3040</v>
      </c>
      <c r="E2386" s="169" t="s">
        <v>5776</v>
      </c>
      <c r="F2386" s="174">
        <v>7.1959</v>
      </c>
      <c r="G2386" s="174">
        <v>38.440300000000001</v>
      </c>
      <c r="H2386" s="74">
        <v>74.158100000000005</v>
      </c>
      <c r="I2386" s="74">
        <v>0.248</v>
      </c>
      <c r="J2386" s="74">
        <v>10.257099999999999</v>
      </c>
      <c r="K2386" s="74">
        <v>0.1462</v>
      </c>
      <c r="L2386" s="74">
        <v>0</v>
      </c>
      <c r="M2386" s="74">
        <v>0.20269999999999999</v>
      </c>
      <c r="N2386" s="74">
        <v>4.3616000000000001</v>
      </c>
      <c r="O2386" s="74">
        <v>4.5069999999999997</v>
      </c>
      <c r="P2386" s="74">
        <v>0</v>
      </c>
      <c r="Q2386" s="74">
        <v>0</v>
      </c>
      <c r="R2386" s="74">
        <v>3.09</v>
      </c>
      <c r="S2386" s="74">
        <v>0</v>
      </c>
      <c r="T2386" s="74">
        <v>0</v>
      </c>
      <c r="U2386" s="74">
        <v>1.5100000000000001E-2</v>
      </c>
      <c r="V2386" s="74">
        <v>2.8747850000000001</v>
      </c>
      <c r="W2386" s="74">
        <v>0.56368327696499998</v>
      </c>
      <c r="X2386" s="74">
        <v>971.3648199999999</v>
      </c>
      <c r="Y2386" s="74">
        <v>890</v>
      </c>
      <c r="Z2386" s="74">
        <v>0.77302915396139615</v>
      </c>
      <c r="AA2386" s="74">
        <v>0.22697084603860379</v>
      </c>
      <c r="AB2386" s="74">
        <v>1.4262351674189719E-4</v>
      </c>
      <c r="AC2386" s="74">
        <v>1.4262351674189711E-4</v>
      </c>
      <c r="AD2386" t="s">
        <v>5810</v>
      </c>
    </row>
    <row r="2387" spans="1:30">
      <c r="A2387" s="165" t="s">
        <v>5543</v>
      </c>
      <c r="C2387" s="165" t="s">
        <v>8442</v>
      </c>
      <c r="D2387" s="169" t="s">
        <v>3040</v>
      </c>
      <c r="E2387" s="169" t="s">
        <v>5543</v>
      </c>
      <c r="F2387" s="174">
        <v>8.9535</v>
      </c>
      <c r="G2387" s="174">
        <v>39.929499999999997</v>
      </c>
      <c r="H2387" s="74">
        <v>71.477800000000002</v>
      </c>
      <c r="I2387" s="74">
        <v>0.51759999999999995</v>
      </c>
      <c r="J2387" s="74">
        <v>8.9131999999999998</v>
      </c>
      <c r="K2387" s="74">
        <v>0.33539999999999998</v>
      </c>
      <c r="L2387" s="74">
        <v>0</v>
      </c>
      <c r="M2387" s="74">
        <v>0.41299999999999998</v>
      </c>
      <c r="N2387" s="74">
        <v>4.5754000000000001</v>
      </c>
      <c r="O2387" s="74">
        <v>4.2042000000000002</v>
      </c>
      <c r="P2387" s="74">
        <v>0</v>
      </c>
      <c r="Q2387" s="74">
        <v>0</v>
      </c>
      <c r="R2387" s="74">
        <v>3.14</v>
      </c>
      <c r="S2387" s="74">
        <v>0</v>
      </c>
      <c r="T2387" s="74">
        <v>0</v>
      </c>
      <c r="U2387" s="74">
        <v>2.5399999999999999E-2</v>
      </c>
      <c r="V2387" s="74">
        <v>6.5766199999999992</v>
      </c>
      <c r="W2387" s="74">
        <v>1.2895332043800001</v>
      </c>
      <c r="X2387" s="74">
        <v>974.85579999999993</v>
      </c>
      <c r="Y2387" s="74">
        <v>1050</v>
      </c>
      <c r="Z2387" s="74">
        <v>0.70545300959089108</v>
      </c>
      <c r="AA2387" s="74">
        <v>0.29454699040910892</v>
      </c>
      <c r="AB2387" s="74">
        <v>1.2741571745963169E-3</v>
      </c>
      <c r="AC2387" s="74">
        <v>1.274157174596318E-3</v>
      </c>
      <c r="AD2387" t="s">
        <v>5810</v>
      </c>
    </row>
    <row r="2388" spans="1:30">
      <c r="A2388" s="165" t="s">
        <v>6802</v>
      </c>
      <c r="C2388" s="165" t="s">
        <v>8442</v>
      </c>
      <c r="D2388" s="169" t="s">
        <v>3040</v>
      </c>
      <c r="E2388" s="169" t="s">
        <v>5543</v>
      </c>
      <c r="F2388" s="174">
        <v>8.9535</v>
      </c>
      <c r="G2388" s="174">
        <v>39.929499999999997</v>
      </c>
      <c r="H2388" s="74">
        <v>71.750900000000001</v>
      </c>
      <c r="I2388" s="74">
        <v>0.52229999999999999</v>
      </c>
      <c r="J2388" s="74">
        <v>8.9385999999999992</v>
      </c>
      <c r="K2388" s="74">
        <v>0.34329999999999999</v>
      </c>
      <c r="L2388" s="74">
        <v>0</v>
      </c>
      <c r="M2388" s="74">
        <v>0.36280000000000001</v>
      </c>
      <c r="N2388" s="74">
        <v>4.5827</v>
      </c>
      <c r="O2388" s="74">
        <v>4.2317</v>
      </c>
      <c r="P2388" s="74">
        <v>0</v>
      </c>
      <c r="Q2388" s="74">
        <v>0</v>
      </c>
      <c r="R2388" s="74">
        <v>3.41</v>
      </c>
      <c r="S2388" s="74">
        <v>0</v>
      </c>
      <c r="T2388" s="74">
        <v>0</v>
      </c>
      <c r="U2388" s="74">
        <v>1.26E-2</v>
      </c>
      <c r="V2388" s="74">
        <v>6.2894899999999998</v>
      </c>
      <c r="W2388" s="74">
        <v>1.2332332100100001</v>
      </c>
      <c r="X2388" s="74">
        <v>974.02247999999997</v>
      </c>
      <c r="Y2388" s="74">
        <v>950</v>
      </c>
      <c r="Z2388" s="74">
        <v>0.84200959980408074</v>
      </c>
      <c r="AA2388" s="74">
        <v>0.1579904001959192</v>
      </c>
      <c r="AB2388" s="74">
        <v>1.5254357564418359E-3</v>
      </c>
      <c r="AC2388" s="74">
        <v>1.525435756441834E-3</v>
      </c>
      <c r="AD2388" t="s">
        <v>5810</v>
      </c>
    </row>
    <row r="2389" spans="1:30">
      <c r="A2389" s="165" t="s">
        <v>6803</v>
      </c>
      <c r="C2389" s="165" t="s">
        <v>8442</v>
      </c>
      <c r="D2389" s="169" t="s">
        <v>3040</v>
      </c>
      <c r="E2389" s="169" t="s">
        <v>5543</v>
      </c>
      <c r="F2389" s="174">
        <v>8.9535</v>
      </c>
      <c r="G2389" s="174">
        <v>39.929499999999997</v>
      </c>
      <c r="H2389" s="74">
        <v>71.027100000000004</v>
      </c>
      <c r="I2389" s="74">
        <v>0.52429999999999999</v>
      </c>
      <c r="J2389" s="74">
        <v>9.2370000000000001</v>
      </c>
      <c r="K2389" s="74">
        <v>0.32450000000000001</v>
      </c>
      <c r="L2389" s="74">
        <v>2.3199999999999998E-2</v>
      </c>
      <c r="M2389" s="74">
        <v>0.72709999999999997</v>
      </c>
      <c r="N2389" s="74">
        <v>3.7667000000000002</v>
      </c>
      <c r="O2389" s="74">
        <v>4.2327000000000004</v>
      </c>
      <c r="P2389" s="74">
        <v>0</v>
      </c>
      <c r="Q2389" s="74">
        <v>0</v>
      </c>
      <c r="R2389" s="74">
        <v>3.11</v>
      </c>
      <c r="S2389" s="74">
        <v>0</v>
      </c>
      <c r="T2389" s="74">
        <v>0</v>
      </c>
      <c r="U2389" s="74">
        <v>1.52E-2</v>
      </c>
      <c r="V2389" s="74">
        <v>5.9658100000000003</v>
      </c>
      <c r="W2389" s="74">
        <v>1.16976654969</v>
      </c>
      <c r="X2389" s="74">
        <v>980.06985999999995</v>
      </c>
      <c r="Y2389" s="74">
        <v>890</v>
      </c>
      <c r="Z2389" s="74">
        <v>0.79779892793280427</v>
      </c>
      <c r="AA2389" s="74">
        <v>0.20220107206719579</v>
      </c>
      <c r="AB2389" s="74">
        <v>5.1638956544894561E-4</v>
      </c>
      <c r="AC2389" s="74">
        <v>5.163895654489455E-4</v>
      </c>
      <c r="AD2389" t="s">
        <v>5810</v>
      </c>
    </row>
    <row r="2390" spans="1:30">
      <c r="A2390" s="165" t="s">
        <v>6804</v>
      </c>
      <c r="C2390" s="165" t="s">
        <v>8442</v>
      </c>
      <c r="D2390" s="169" t="s">
        <v>3040</v>
      </c>
      <c r="E2390" s="169" t="s">
        <v>5543</v>
      </c>
      <c r="F2390" s="174">
        <v>8.9535</v>
      </c>
      <c r="G2390" s="174">
        <v>39.929499999999997</v>
      </c>
      <c r="H2390" s="74">
        <v>71.633099999999999</v>
      </c>
      <c r="I2390" s="74">
        <v>0.51080000000000003</v>
      </c>
      <c r="J2390" s="74">
        <v>8.9240999999999993</v>
      </c>
      <c r="K2390" s="74">
        <v>0.33779999999999999</v>
      </c>
      <c r="L2390" s="74">
        <v>0</v>
      </c>
      <c r="M2390" s="74">
        <v>0.47310000000000002</v>
      </c>
      <c r="N2390" s="74">
        <v>4.3928000000000003</v>
      </c>
      <c r="O2390" s="74">
        <v>4.1844000000000001</v>
      </c>
      <c r="P2390" s="74">
        <v>0</v>
      </c>
      <c r="Q2390" s="74">
        <v>0</v>
      </c>
      <c r="R2390" s="74">
        <v>3.72</v>
      </c>
      <c r="S2390" s="74">
        <v>0</v>
      </c>
      <c r="T2390" s="74">
        <v>0</v>
      </c>
      <c r="U2390" s="74">
        <v>1.6400000000000001E-2</v>
      </c>
      <c r="V2390" s="74">
        <v>6.3207700000000004</v>
      </c>
      <c r="W2390" s="74">
        <v>1.23936654273</v>
      </c>
      <c r="X2390" s="74">
        <v>975.85345999999993</v>
      </c>
      <c r="Y2390" s="74">
        <v>1130</v>
      </c>
      <c r="Z2390" s="74">
        <v>0.82874310132529183</v>
      </c>
      <c r="AA2390" s="74">
        <v>0.17125689867470811</v>
      </c>
      <c r="AB2390" s="74">
        <v>2.2127646324990701E-4</v>
      </c>
      <c r="AC2390" s="74">
        <v>2.2127646324990701E-4</v>
      </c>
      <c r="AD2390" t="s">
        <v>5810</v>
      </c>
    </row>
    <row r="2391" spans="1:30">
      <c r="A2391" s="165" t="s">
        <v>6805</v>
      </c>
      <c r="C2391" s="165" t="s">
        <v>8442</v>
      </c>
      <c r="D2391" s="169" t="s">
        <v>3040</v>
      </c>
      <c r="E2391" s="169" t="s">
        <v>5543</v>
      </c>
      <c r="F2391" s="174">
        <v>8.9535</v>
      </c>
      <c r="G2391" s="174">
        <v>39.929499999999997</v>
      </c>
      <c r="H2391" s="74">
        <v>71.558700000000002</v>
      </c>
      <c r="I2391" s="74">
        <v>0.52639999999999998</v>
      </c>
      <c r="J2391" s="74">
        <v>8.9440000000000008</v>
      </c>
      <c r="K2391" s="74">
        <v>0.32069999999999999</v>
      </c>
      <c r="L2391" s="74">
        <v>0</v>
      </c>
      <c r="M2391" s="74">
        <v>0.49390000000000001</v>
      </c>
      <c r="N2391" s="74">
        <v>4.4881000000000002</v>
      </c>
      <c r="O2391" s="74">
        <v>4.1532999999999998</v>
      </c>
      <c r="P2391" s="74">
        <v>0</v>
      </c>
      <c r="Q2391" s="74">
        <v>2.01E-2</v>
      </c>
      <c r="R2391" s="74">
        <v>3.45</v>
      </c>
      <c r="S2391" s="74">
        <v>0</v>
      </c>
      <c r="T2391" s="74">
        <v>0</v>
      </c>
      <c r="U2391" s="74">
        <v>1.21E-2</v>
      </c>
      <c r="V2391" s="74">
        <v>6.2438449999999994</v>
      </c>
      <c r="W2391" s="74">
        <v>1.2242832109049999</v>
      </c>
      <c r="X2391" s="74">
        <v>976.19873999999993</v>
      </c>
      <c r="Y2391" s="74">
        <v>960</v>
      </c>
      <c r="Z2391" s="74">
        <v>0.84943934198746895</v>
      </c>
      <c r="AA2391" s="74">
        <v>0.15056065801253099</v>
      </c>
      <c r="AB2391" s="74">
        <v>1.080891198454013E-3</v>
      </c>
      <c r="AC2391" s="74">
        <v>1.080891198454012E-3</v>
      </c>
      <c r="AD2391" t="s">
        <v>5810</v>
      </c>
    </row>
    <row r="2392" spans="1:30">
      <c r="A2392" s="165" t="s">
        <v>6806</v>
      </c>
      <c r="C2392" s="165" t="s">
        <v>8442</v>
      </c>
      <c r="D2392" s="169" t="s">
        <v>3040</v>
      </c>
      <c r="E2392" s="169" t="s">
        <v>5543</v>
      </c>
      <c r="F2392" s="174">
        <v>8.9535</v>
      </c>
      <c r="G2392" s="174">
        <v>39.929499999999997</v>
      </c>
      <c r="H2392" s="74">
        <v>72.063999999999993</v>
      </c>
      <c r="I2392" s="74">
        <v>0.47610000000000002</v>
      </c>
      <c r="J2392" s="74">
        <v>9.0900999999999996</v>
      </c>
      <c r="K2392" s="74">
        <v>0.35299999999999998</v>
      </c>
      <c r="L2392" s="74">
        <v>0</v>
      </c>
      <c r="M2392" s="74">
        <v>0.41389999999999999</v>
      </c>
      <c r="N2392" s="74">
        <v>4.4207000000000001</v>
      </c>
      <c r="O2392" s="74">
        <v>4.3181000000000003</v>
      </c>
      <c r="P2392" s="74">
        <v>0</v>
      </c>
      <c r="Q2392" s="74">
        <v>3.0800000000000001E-2</v>
      </c>
      <c r="R2392" s="74">
        <v>3.21</v>
      </c>
      <c r="S2392" s="74">
        <v>0</v>
      </c>
      <c r="T2392" s="74">
        <v>0</v>
      </c>
      <c r="U2392" s="74">
        <v>1.8100000000000002E-2</v>
      </c>
      <c r="V2392" s="74">
        <v>5.8483399999999994</v>
      </c>
      <c r="W2392" s="74">
        <v>1.1467332186600001</v>
      </c>
      <c r="X2392" s="74">
        <v>974.87073999999996</v>
      </c>
      <c r="Y2392" s="74">
        <v>960</v>
      </c>
      <c r="Z2392" s="74">
        <v>0.77315228935068769</v>
      </c>
      <c r="AA2392" s="74">
        <v>0.22684771064931231</v>
      </c>
      <c r="AB2392" s="74">
        <v>1.4980740462053729E-3</v>
      </c>
      <c r="AC2392" s="74">
        <v>1.4980740462053729E-3</v>
      </c>
      <c r="AD2392" t="s">
        <v>5810</v>
      </c>
    </row>
    <row r="2393" spans="1:30">
      <c r="A2393" s="165" t="s">
        <v>6807</v>
      </c>
      <c r="C2393" s="165" t="s">
        <v>8442</v>
      </c>
      <c r="D2393" s="169" t="s">
        <v>3040</v>
      </c>
      <c r="E2393" s="169" t="s">
        <v>5543</v>
      </c>
      <c r="F2393" s="174">
        <v>8.9578000000000007</v>
      </c>
      <c r="G2393" s="174">
        <v>39.8992</v>
      </c>
      <c r="H2393" s="74">
        <v>72.5608</v>
      </c>
      <c r="I2393" s="74">
        <v>0.51080000000000003</v>
      </c>
      <c r="J2393" s="74">
        <v>9.0807000000000002</v>
      </c>
      <c r="K2393" s="74">
        <v>0.34399999999999997</v>
      </c>
      <c r="L2393" s="74">
        <v>0</v>
      </c>
      <c r="M2393" s="74">
        <v>0.38740000000000002</v>
      </c>
      <c r="N2393" s="74">
        <v>4.3975999999999997</v>
      </c>
      <c r="O2393" s="74">
        <v>4.0555000000000003</v>
      </c>
      <c r="P2393" s="74">
        <v>0</v>
      </c>
      <c r="Q2393" s="74">
        <v>0</v>
      </c>
      <c r="R2393" s="74">
        <v>3.91</v>
      </c>
      <c r="S2393" s="74">
        <v>0</v>
      </c>
      <c r="T2393" s="74">
        <v>0</v>
      </c>
      <c r="U2393" s="74">
        <v>2.3400000000000001E-2</v>
      </c>
      <c r="V2393" s="74">
        <v>6.4264250000000001</v>
      </c>
      <c r="W2393" s="74">
        <v>1.2600832073249999</v>
      </c>
      <c r="X2393" s="74">
        <v>974.4308400000001</v>
      </c>
      <c r="Y2393" s="74">
        <v>1310</v>
      </c>
      <c r="Z2393" s="74">
        <v>0.79501838375859502</v>
      </c>
      <c r="AA2393" s="74">
        <v>0.20498161624140501</v>
      </c>
      <c r="AB2393" s="74">
        <v>6.7537282018235805E-5</v>
      </c>
      <c r="AC2393" s="74">
        <v>6.7537282018235791E-5</v>
      </c>
      <c r="AD2393" t="s">
        <v>5810</v>
      </c>
    </row>
    <row r="2394" spans="1:30">
      <c r="A2394" s="165" t="s">
        <v>6808</v>
      </c>
      <c r="C2394" s="165" t="s">
        <v>8442</v>
      </c>
      <c r="D2394" s="169" t="s">
        <v>3040</v>
      </c>
      <c r="E2394" s="169" t="s">
        <v>5543</v>
      </c>
      <c r="F2394" s="174">
        <v>8.9578000000000007</v>
      </c>
      <c r="G2394" s="174">
        <v>39.8992</v>
      </c>
      <c r="H2394" s="74">
        <v>70.801199999999994</v>
      </c>
      <c r="I2394" s="74">
        <v>0.49390000000000001</v>
      </c>
      <c r="J2394" s="74">
        <v>8.7045999999999992</v>
      </c>
      <c r="K2394" s="74">
        <v>0.37690000000000001</v>
      </c>
      <c r="L2394" s="74">
        <v>0</v>
      </c>
      <c r="M2394" s="74">
        <v>0.47539999999999999</v>
      </c>
      <c r="N2394" s="74">
        <v>4.1605999999999996</v>
      </c>
      <c r="O2394" s="74">
        <v>3.9904999999999999</v>
      </c>
      <c r="P2394" s="74">
        <v>0</v>
      </c>
      <c r="Q2394" s="74">
        <v>0</v>
      </c>
      <c r="R2394" s="74">
        <v>5.51</v>
      </c>
      <c r="S2394" s="74">
        <v>0</v>
      </c>
      <c r="T2394" s="74">
        <v>0</v>
      </c>
      <c r="U2394" s="74">
        <v>1.7600000000000001E-2</v>
      </c>
      <c r="V2394" s="74">
        <v>6.3953150000000001</v>
      </c>
      <c r="W2394" s="74">
        <v>1.253983207935</v>
      </c>
      <c r="X2394" s="74">
        <v>975.89163999999994</v>
      </c>
      <c r="Y2394" s="74">
        <v>1900</v>
      </c>
      <c r="Z2394" s="74">
        <v>0.91160539522178119</v>
      </c>
      <c r="AA2394" s="74">
        <v>8.8394604778218769E-2</v>
      </c>
      <c r="AB2394" s="74">
        <v>1.7062629570925011E-4</v>
      </c>
      <c r="AC2394" s="74">
        <v>1.7062629570925019E-4</v>
      </c>
      <c r="AD2394" t="s">
        <v>5810</v>
      </c>
    </row>
    <row r="2395" spans="1:30">
      <c r="A2395" s="165" t="s">
        <v>6809</v>
      </c>
      <c r="C2395" s="165" t="s">
        <v>8442</v>
      </c>
      <c r="D2395" s="169" t="s">
        <v>3040</v>
      </c>
      <c r="E2395" s="169" t="s">
        <v>5543</v>
      </c>
      <c r="F2395" s="174">
        <v>8.9578000000000007</v>
      </c>
      <c r="G2395" s="174">
        <v>39.8992</v>
      </c>
      <c r="H2395" s="74">
        <v>72.178899999999999</v>
      </c>
      <c r="I2395" s="74">
        <v>0.49070000000000003</v>
      </c>
      <c r="J2395" s="74">
        <v>8.9045000000000005</v>
      </c>
      <c r="K2395" s="74">
        <v>0.34389999999999998</v>
      </c>
      <c r="L2395" s="74">
        <v>0</v>
      </c>
      <c r="M2395" s="74">
        <v>0.39810000000000001</v>
      </c>
      <c r="N2395" s="74">
        <v>4.3380999999999998</v>
      </c>
      <c r="O2395" s="74">
        <v>4.1885000000000003</v>
      </c>
      <c r="P2395" s="74">
        <v>0</v>
      </c>
      <c r="Q2395" s="74">
        <v>0</v>
      </c>
      <c r="R2395" s="74">
        <v>3.36</v>
      </c>
      <c r="S2395" s="74">
        <v>0</v>
      </c>
      <c r="T2395" s="74">
        <v>0</v>
      </c>
      <c r="U2395" s="74">
        <v>1.9699999999999999E-2</v>
      </c>
      <c r="V2395" s="74">
        <v>6.3478849999999998</v>
      </c>
      <c r="W2395" s="74">
        <v>1.2446832088649999</v>
      </c>
      <c r="X2395" s="74">
        <v>974.60846000000004</v>
      </c>
      <c r="Y2395" s="74">
        <v>1040</v>
      </c>
      <c r="Z2395" s="74">
        <v>0.77525585392173113</v>
      </c>
      <c r="AA2395" s="74">
        <v>0.2247441460782689</v>
      </c>
      <c r="AB2395" s="74">
        <v>6.8951553695966198E-4</v>
      </c>
      <c r="AC2395" s="74">
        <v>6.8951553695966231E-4</v>
      </c>
      <c r="AD2395" t="s">
        <v>5810</v>
      </c>
    </row>
    <row r="2396" spans="1:30">
      <c r="A2396" s="165" t="s">
        <v>6810</v>
      </c>
      <c r="C2396" s="165" t="s">
        <v>8442</v>
      </c>
      <c r="D2396" s="169" t="s">
        <v>3040</v>
      </c>
      <c r="E2396" s="169" t="s">
        <v>5543</v>
      </c>
      <c r="F2396" s="174">
        <v>8.9578000000000007</v>
      </c>
      <c r="G2396" s="174">
        <v>39.8992</v>
      </c>
      <c r="H2396" s="74">
        <v>63.3797</v>
      </c>
      <c r="I2396" s="74">
        <v>0.54990000000000006</v>
      </c>
      <c r="J2396" s="74">
        <v>7.5110000000000001</v>
      </c>
      <c r="K2396" s="74">
        <v>0.35599999999999998</v>
      </c>
      <c r="L2396" s="74">
        <v>2.1299999999999999E-2</v>
      </c>
      <c r="M2396" s="74">
        <v>0.3337</v>
      </c>
      <c r="N2396" s="74">
        <v>2.5065</v>
      </c>
      <c r="O2396" s="74">
        <v>4.1387</v>
      </c>
      <c r="P2396" s="74">
        <v>0</v>
      </c>
      <c r="Q2396" s="74">
        <v>0</v>
      </c>
      <c r="R2396" s="74">
        <v>4.13</v>
      </c>
      <c r="S2396" s="74">
        <v>0</v>
      </c>
      <c r="T2396" s="74">
        <v>0</v>
      </c>
      <c r="U2396" s="74">
        <v>1.67E-2</v>
      </c>
      <c r="V2396" s="74">
        <v>6.4123150000000004</v>
      </c>
      <c r="W2396" s="74">
        <v>1.257316540935</v>
      </c>
      <c r="X2396" s="74">
        <v>973.53941999999995</v>
      </c>
      <c r="Y2396" s="74">
        <v>1290</v>
      </c>
      <c r="Z2396" s="74">
        <v>0.8790380214668122</v>
      </c>
      <c r="AA2396" s="74">
        <v>0.1209619785331878</v>
      </c>
      <c r="AB2396" s="74">
        <v>2.4359160754521352E-3</v>
      </c>
      <c r="AC2396" s="74">
        <v>2.4359160754521339E-3</v>
      </c>
      <c r="AD2396" t="s">
        <v>5810</v>
      </c>
    </row>
    <row r="2397" spans="1:30">
      <c r="A2397" s="165" t="s">
        <v>6811</v>
      </c>
      <c r="C2397" s="165" t="s">
        <v>8442</v>
      </c>
      <c r="D2397" s="169" t="s">
        <v>3040</v>
      </c>
      <c r="E2397" s="169" t="s">
        <v>5543</v>
      </c>
      <c r="F2397" s="174">
        <v>8.9578000000000007</v>
      </c>
      <c r="G2397" s="174">
        <v>39.8992</v>
      </c>
      <c r="H2397" s="74">
        <v>70.688599999999994</v>
      </c>
      <c r="I2397" s="74">
        <v>0.49790000000000001</v>
      </c>
      <c r="J2397" s="74">
        <v>8.3932000000000002</v>
      </c>
      <c r="K2397" s="74">
        <v>0.32819999999999999</v>
      </c>
      <c r="L2397" s="74">
        <v>0</v>
      </c>
      <c r="M2397" s="74">
        <v>0.36720000000000003</v>
      </c>
      <c r="N2397" s="74">
        <v>4.1315</v>
      </c>
      <c r="O2397" s="74">
        <v>4.1658999999999997</v>
      </c>
      <c r="P2397" s="74">
        <v>0</v>
      </c>
      <c r="Q2397" s="74">
        <v>0.02</v>
      </c>
      <c r="R2397" s="74">
        <v>4.08</v>
      </c>
      <c r="S2397" s="74">
        <v>0</v>
      </c>
      <c r="T2397" s="74">
        <v>0</v>
      </c>
      <c r="U2397" s="74">
        <v>2.3599999999999999E-2</v>
      </c>
      <c r="V2397" s="74">
        <v>6.447165</v>
      </c>
      <c r="W2397" s="74">
        <v>1.2641498735850001</v>
      </c>
      <c r="X2397" s="74">
        <v>974.09551999999996</v>
      </c>
      <c r="Y2397" s="74">
        <v>1370</v>
      </c>
      <c r="Z2397" s="74">
        <v>0.80946881474108812</v>
      </c>
      <c r="AA2397" s="74">
        <v>0.19053118525891191</v>
      </c>
      <c r="AB2397" s="74">
        <v>3.4793405455423132E-5</v>
      </c>
      <c r="AC2397" s="74">
        <v>3.4793405455423132E-5</v>
      </c>
      <c r="AD2397" t="s">
        <v>5810</v>
      </c>
    </row>
    <row r="2398" spans="1:30">
      <c r="A2398" s="165" t="s">
        <v>6812</v>
      </c>
      <c r="C2398" s="165" t="s">
        <v>8442</v>
      </c>
      <c r="D2398" s="169" t="s">
        <v>3040</v>
      </c>
      <c r="E2398" s="169" t="s">
        <v>5543</v>
      </c>
      <c r="F2398" s="174">
        <v>8.9578000000000007</v>
      </c>
      <c r="G2398" s="174">
        <v>39.8992</v>
      </c>
      <c r="H2398" s="74">
        <v>73.313000000000002</v>
      </c>
      <c r="I2398" s="74">
        <v>0.35830000000000001</v>
      </c>
      <c r="J2398" s="74">
        <v>8.1737000000000002</v>
      </c>
      <c r="K2398" s="74">
        <v>0.29349999999999998</v>
      </c>
      <c r="L2398" s="74">
        <v>1.8800000000000001E-2</v>
      </c>
      <c r="M2398" s="74">
        <v>0.32379999999999998</v>
      </c>
      <c r="N2398" s="74">
        <v>4.2332999999999998</v>
      </c>
      <c r="O2398" s="74">
        <v>4.1994999999999996</v>
      </c>
      <c r="P2398" s="74">
        <v>0</v>
      </c>
      <c r="Q2398" s="74">
        <v>0</v>
      </c>
      <c r="R2398" s="74">
        <v>3.59</v>
      </c>
      <c r="S2398" s="74">
        <v>0</v>
      </c>
      <c r="T2398" s="74">
        <v>0</v>
      </c>
      <c r="U2398" s="74">
        <v>0.02</v>
      </c>
      <c r="V2398" s="74">
        <v>5.6576000000000004</v>
      </c>
      <c r="W2398" s="74">
        <v>1.1093332224000001</v>
      </c>
      <c r="X2398" s="74">
        <v>973.37507999999991</v>
      </c>
      <c r="Y2398" s="74">
        <v>1100</v>
      </c>
      <c r="Z2398" s="74">
        <v>0.79483994785252121</v>
      </c>
      <c r="AA2398" s="74">
        <v>0.20516005214747879</v>
      </c>
      <c r="AB2398" s="74">
        <v>1.630768850655073E-3</v>
      </c>
      <c r="AC2398" s="74">
        <v>1.6307688506550721E-3</v>
      </c>
      <c r="AD2398" t="s">
        <v>5810</v>
      </c>
    </row>
    <row r="2399" spans="1:30">
      <c r="A2399" s="165" t="s">
        <v>6813</v>
      </c>
      <c r="C2399" s="165" t="s">
        <v>8442</v>
      </c>
      <c r="D2399" s="169" t="s">
        <v>3040</v>
      </c>
      <c r="E2399" s="169" t="s">
        <v>5543</v>
      </c>
      <c r="F2399" s="174">
        <v>8.9578000000000007</v>
      </c>
      <c r="G2399" s="174">
        <v>39.8992</v>
      </c>
      <c r="H2399" s="74">
        <v>72.997600000000006</v>
      </c>
      <c r="I2399" s="74">
        <v>0.28810000000000002</v>
      </c>
      <c r="J2399" s="74">
        <v>8.4602000000000004</v>
      </c>
      <c r="K2399" s="74">
        <v>0.28670000000000001</v>
      </c>
      <c r="L2399" s="74">
        <v>2.06E-2</v>
      </c>
      <c r="M2399" s="74">
        <v>0.27700000000000002</v>
      </c>
      <c r="N2399" s="74">
        <v>4.3563999999999998</v>
      </c>
      <c r="O2399" s="74">
        <v>4.1835000000000004</v>
      </c>
      <c r="P2399" s="74">
        <v>0</v>
      </c>
      <c r="Q2399" s="74">
        <v>2.1999999999999999E-2</v>
      </c>
      <c r="R2399" s="74">
        <v>3.44</v>
      </c>
      <c r="S2399" s="74">
        <v>0</v>
      </c>
      <c r="T2399" s="74">
        <v>0</v>
      </c>
      <c r="U2399" s="74">
        <v>3.6400000000000002E-2</v>
      </c>
      <c r="V2399" s="74">
        <v>5.7305299999999999</v>
      </c>
      <c r="W2399" s="74">
        <v>1.12363322097</v>
      </c>
      <c r="X2399" s="74">
        <v>972.59820000000002</v>
      </c>
      <c r="Y2399" s="74">
        <v>1300</v>
      </c>
      <c r="Z2399" s="74">
        <v>0.66989407307309978</v>
      </c>
      <c r="AA2399" s="74">
        <v>0.33010592692690022</v>
      </c>
      <c r="AB2399" s="74">
        <v>8.2741720691521543E-4</v>
      </c>
      <c r="AC2399" s="74">
        <v>8.2741720691521532E-4</v>
      </c>
      <c r="AD2399" t="s">
        <v>5810</v>
      </c>
    </row>
    <row r="2400" spans="1:30">
      <c r="A2400" s="165" t="s">
        <v>6814</v>
      </c>
      <c r="C2400" s="165" t="s">
        <v>8442</v>
      </c>
      <c r="D2400" s="169" t="s">
        <v>3040</v>
      </c>
      <c r="E2400" s="169" t="s">
        <v>5543</v>
      </c>
      <c r="F2400" s="174">
        <v>8.9578000000000007</v>
      </c>
      <c r="G2400" s="174">
        <v>39.8992</v>
      </c>
      <c r="H2400" s="74">
        <v>73.480400000000003</v>
      </c>
      <c r="I2400" s="74">
        <v>0.28239999999999998</v>
      </c>
      <c r="J2400" s="74">
        <v>8.4794999999999998</v>
      </c>
      <c r="K2400" s="74">
        <v>0.28039999999999998</v>
      </c>
      <c r="L2400" s="74">
        <v>1.9099999999999999E-2</v>
      </c>
      <c r="M2400" s="74">
        <v>0.26600000000000001</v>
      </c>
      <c r="N2400" s="74">
        <v>4.5952000000000002</v>
      </c>
      <c r="O2400" s="74">
        <v>4.3747999999999996</v>
      </c>
      <c r="P2400" s="74">
        <v>0</v>
      </c>
      <c r="Q2400" s="74">
        <v>0</v>
      </c>
      <c r="R2400" s="74">
        <v>3.82</v>
      </c>
      <c r="S2400" s="74">
        <v>0</v>
      </c>
      <c r="T2400" s="74">
        <v>0</v>
      </c>
      <c r="U2400" s="74">
        <v>1.7500000000000002E-2</v>
      </c>
      <c r="V2400" s="74">
        <v>5.2694049999999999</v>
      </c>
      <c r="W2400" s="74">
        <v>1.0332165633449999</v>
      </c>
      <c r="X2400" s="74">
        <v>972.41559999999993</v>
      </c>
      <c r="Y2400" s="74">
        <v>1160</v>
      </c>
      <c r="Z2400" s="74">
        <v>0.82107750354431253</v>
      </c>
      <c r="AA2400" s="74">
        <v>0.1789224964556875</v>
      </c>
      <c r="AB2400" s="74">
        <v>7.4896865944644269E-4</v>
      </c>
      <c r="AC2400" s="74">
        <v>7.4896865944644204E-4</v>
      </c>
      <c r="AD2400" t="s">
        <v>5810</v>
      </c>
    </row>
    <row r="2401" spans="1:30">
      <c r="A2401" s="165" t="s">
        <v>3272</v>
      </c>
      <c r="C2401" s="165" t="s">
        <v>8442</v>
      </c>
      <c r="D2401" s="169" t="s">
        <v>3040</v>
      </c>
      <c r="E2401" s="169" t="s">
        <v>3272</v>
      </c>
      <c r="F2401" s="174">
        <v>8.8155999999999999</v>
      </c>
      <c r="G2401" s="174">
        <v>39.6995</v>
      </c>
      <c r="H2401" s="74">
        <v>71.056200000000004</v>
      </c>
      <c r="I2401" s="74">
        <v>0.18709999999999999</v>
      </c>
      <c r="J2401" s="74">
        <v>7.7290999999999999</v>
      </c>
      <c r="K2401" s="74">
        <v>0.3518</v>
      </c>
      <c r="L2401" s="74">
        <v>1.6199999999999999E-2</v>
      </c>
      <c r="M2401" s="74">
        <v>0.21690000000000001</v>
      </c>
      <c r="N2401" s="74">
        <v>6.1058000000000003</v>
      </c>
      <c r="O2401" s="74">
        <v>4.1768999999999998</v>
      </c>
      <c r="P2401" s="74">
        <v>0</v>
      </c>
      <c r="Q2401" s="74">
        <v>0</v>
      </c>
      <c r="R2401" s="74">
        <v>0.77</v>
      </c>
      <c r="S2401" s="74">
        <v>0</v>
      </c>
      <c r="T2401" s="74">
        <v>0</v>
      </c>
      <c r="U2401" s="74">
        <v>2.1399999999999999E-2</v>
      </c>
      <c r="V2401" s="74">
        <v>6.328335</v>
      </c>
      <c r="W2401" s="74">
        <v>1.240849875915</v>
      </c>
      <c r="X2401" s="74">
        <v>971.60054000000002</v>
      </c>
      <c r="Y2401" s="74">
        <v>430</v>
      </c>
      <c r="Z2401" s="74">
        <v>0.14731956140646851</v>
      </c>
      <c r="AA2401" s="74">
        <v>0.85268043859353149</v>
      </c>
      <c r="AB2401" s="74">
        <v>8.84411474602125E-5</v>
      </c>
      <c r="AC2401" s="74">
        <v>8.844114746021246E-5</v>
      </c>
      <c r="AD2401" t="s">
        <v>5810</v>
      </c>
    </row>
    <row r="2402" spans="1:30">
      <c r="A2402" s="165" t="s">
        <v>6815</v>
      </c>
      <c r="C2402" s="165" t="s">
        <v>8442</v>
      </c>
      <c r="D2402" s="169" t="s">
        <v>3040</v>
      </c>
      <c r="E2402" s="169" t="s">
        <v>3272</v>
      </c>
      <c r="F2402" s="174">
        <v>8.8155999999999999</v>
      </c>
      <c r="G2402" s="174">
        <v>39.6995</v>
      </c>
      <c r="H2402" s="74">
        <v>70.307000000000002</v>
      </c>
      <c r="I2402" s="74">
        <v>0.17510000000000001</v>
      </c>
      <c r="J2402" s="74">
        <v>7.5313999999999997</v>
      </c>
      <c r="K2402" s="74">
        <v>0.36259999999999998</v>
      </c>
      <c r="L2402" s="74">
        <v>0</v>
      </c>
      <c r="M2402" s="74">
        <v>0.2424</v>
      </c>
      <c r="N2402" s="74">
        <v>6.7045000000000003</v>
      </c>
      <c r="O2402" s="74">
        <v>3.9843000000000002</v>
      </c>
      <c r="P2402" s="74">
        <v>0</v>
      </c>
      <c r="Q2402" s="74">
        <v>3.8199999999999998E-2</v>
      </c>
      <c r="R2402" s="74">
        <v>2.57</v>
      </c>
      <c r="S2402" s="74">
        <v>0</v>
      </c>
      <c r="T2402" s="74">
        <v>0</v>
      </c>
      <c r="U2402" s="74">
        <v>7.1999999999999998E-3</v>
      </c>
      <c r="V2402" s="74">
        <v>6.2767400000000002</v>
      </c>
      <c r="W2402" s="74">
        <v>1.2307332102599999</v>
      </c>
      <c r="X2402" s="74">
        <v>972.02383999999995</v>
      </c>
      <c r="Y2402" s="74">
        <v>570</v>
      </c>
      <c r="Z2402" s="74">
        <v>0.80151748934267675</v>
      </c>
      <c r="AA2402" s="74">
        <v>0.19848251065732331</v>
      </c>
      <c r="AB2402" s="74">
        <v>9.6928111333141983E-5</v>
      </c>
      <c r="AC2402" s="74">
        <v>9.6928111333141983E-5</v>
      </c>
      <c r="AD2402" t="s">
        <v>5810</v>
      </c>
    </row>
    <row r="2403" spans="1:30">
      <c r="A2403" s="165" t="s">
        <v>6816</v>
      </c>
      <c r="C2403" s="165" t="s">
        <v>8442</v>
      </c>
      <c r="D2403" s="169" t="s">
        <v>3040</v>
      </c>
      <c r="E2403" s="169" t="s">
        <v>3272</v>
      </c>
      <c r="F2403" s="174">
        <v>8.8155999999999999</v>
      </c>
      <c r="G2403" s="174">
        <v>39.6995</v>
      </c>
      <c r="H2403" s="74">
        <v>67.989599999999996</v>
      </c>
      <c r="I2403" s="74">
        <v>0.18190000000000001</v>
      </c>
      <c r="J2403" s="74">
        <v>7.3555999999999999</v>
      </c>
      <c r="K2403" s="74">
        <v>0.31</v>
      </c>
      <c r="L2403" s="74">
        <v>0</v>
      </c>
      <c r="M2403" s="74">
        <v>0.247</v>
      </c>
      <c r="N2403" s="74">
        <v>6.5133999999999999</v>
      </c>
      <c r="O2403" s="74">
        <v>3.6846000000000001</v>
      </c>
      <c r="P2403" s="74">
        <v>0</v>
      </c>
      <c r="Q2403" s="74">
        <v>0</v>
      </c>
      <c r="R2403" s="74">
        <v>3.64</v>
      </c>
      <c r="S2403" s="74">
        <v>0</v>
      </c>
      <c r="T2403" s="74">
        <v>0</v>
      </c>
      <c r="U2403" s="74">
        <v>5.8999999999999999E-3</v>
      </c>
      <c r="V2403" s="74">
        <v>6.0539550000000002</v>
      </c>
      <c r="W2403" s="74">
        <v>1.1870498812950001</v>
      </c>
      <c r="X2403" s="74">
        <v>972.10019999999997</v>
      </c>
      <c r="Y2403" s="74">
        <v>880</v>
      </c>
      <c r="Z2403" s="74">
        <v>0.90284443745797449</v>
      </c>
      <c r="AA2403" s="74">
        <v>9.7155562542025495E-2</v>
      </c>
      <c r="AB2403" s="74">
        <v>5.390266354358712E-4</v>
      </c>
      <c r="AC2403" s="74">
        <v>5.3902663543587141E-4</v>
      </c>
      <c r="AD2403" t="s">
        <v>5810</v>
      </c>
    </row>
    <row r="2404" spans="1:30">
      <c r="A2404" s="165" t="s">
        <v>6817</v>
      </c>
      <c r="C2404" s="165" t="s">
        <v>8442</v>
      </c>
      <c r="D2404" s="169" t="s">
        <v>3040</v>
      </c>
      <c r="E2404" s="169" t="s">
        <v>3272</v>
      </c>
      <c r="F2404" s="174">
        <v>8.8155999999999999</v>
      </c>
      <c r="G2404" s="174">
        <v>39.6995</v>
      </c>
      <c r="H2404" s="74">
        <v>70.440700000000007</v>
      </c>
      <c r="I2404" s="74">
        <v>0.17879999999999999</v>
      </c>
      <c r="J2404" s="74">
        <v>7.5857999999999999</v>
      </c>
      <c r="K2404" s="74">
        <v>0.30149999999999999</v>
      </c>
      <c r="L2404" s="74">
        <v>0</v>
      </c>
      <c r="M2404" s="74">
        <v>0.223</v>
      </c>
      <c r="N2404" s="74">
        <v>6.6199000000000003</v>
      </c>
      <c r="O2404" s="74">
        <v>3.8742999999999999</v>
      </c>
      <c r="P2404" s="74">
        <v>0</v>
      </c>
      <c r="Q2404" s="74">
        <v>0</v>
      </c>
      <c r="R2404" s="74">
        <v>3.02</v>
      </c>
      <c r="S2404" s="74">
        <v>0</v>
      </c>
      <c r="T2404" s="74">
        <v>0</v>
      </c>
      <c r="U2404" s="74">
        <v>1.38E-2</v>
      </c>
      <c r="V2404" s="74">
        <v>6.2433350000000001</v>
      </c>
      <c r="W2404" s="74">
        <v>1.2241832109149999</v>
      </c>
      <c r="X2404" s="74">
        <v>971.70179999999993</v>
      </c>
      <c r="Y2404" s="74">
        <v>820</v>
      </c>
      <c r="Z2404" s="74">
        <v>0.75145941618126444</v>
      </c>
      <c r="AA2404" s="74">
        <v>0.24854058381873551</v>
      </c>
      <c r="AB2404" s="74">
        <v>8.2011344876568425E-4</v>
      </c>
      <c r="AC2404" s="74">
        <v>8.2011344876568436E-4</v>
      </c>
      <c r="AD2404" t="s">
        <v>5810</v>
      </c>
    </row>
    <row r="2405" spans="1:30">
      <c r="A2405" s="165" t="s">
        <v>6818</v>
      </c>
      <c r="C2405" s="165" t="s">
        <v>8442</v>
      </c>
      <c r="D2405" s="169" t="s">
        <v>3040</v>
      </c>
      <c r="E2405" s="169" t="s">
        <v>3272</v>
      </c>
      <c r="F2405" s="174">
        <v>8.8338599999999996</v>
      </c>
      <c r="G2405" s="174">
        <v>39.712020000000003</v>
      </c>
      <c r="H2405" s="74">
        <v>47.625500000000002</v>
      </c>
      <c r="I2405" s="74">
        <v>2.6718000000000002</v>
      </c>
      <c r="J2405" s="74">
        <v>16.261099999999999</v>
      </c>
      <c r="K2405" s="74">
        <v>0.2263</v>
      </c>
      <c r="L2405" s="74">
        <v>4.6840000000000002</v>
      </c>
      <c r="M2405" s="74">
        <v>10.952299999999999</v>
      </c>
      <c r="N2405" s="74">
        <v>2.2726000000000002</v>
      </c>
      <c r="O2405" s="74">
        <v>1.5814999999999999</v>
      </c>
      <c r="P2405" s="74">
        <v>0</v>
      </c>
      <c r="Q2405" s="74">
        <v>0.67290000000000005</v>
      </c>
      <c r="R2405" s="74">
        <v>0.14000000000000001</v>
      </c>
      <c r="S2405" s="74">
        <v>0</v>
      </c>
      <c r="T2405" s="74">
        <v>0</v>
      </c>
      <c r="U2405" s="74">
        <v>1.4800000000000001E-2</v>
      </c>
      <c r="V2405" s="74">
        <v>9.83127</v>
      </c>
      <c r="W2405" s="74">
        <v>1.92769980723</v>
      </c>
      <c r="X2405" s="74">
        <v>1149.80818</v>
      </c>
      <c r="Y2405" s="74">
        <v>250</v>
      </c>
      <c r="Z2405" s="74">
        <v>1.7385424422385651E-2</v>
      </c>
      <c r="AA2405" s="74">
        <v>0.98261457557761434</v>
      </c>
      <c r="AB2405" s="74">
        <v>1.9628101102002151E-4</v>
      </c>
      <c r="AC2405" s="74">
        <v>1.9628101102002151E-4</v>
      </c>
      <c r="AD2405" t="s">
        <v>5810</v>
      </c>
    </row>
    <row r="2406" spans="1:30">
      <c r="A2406" s="165" t="s">
        <v>6819</v>
      </c>
      <c r="C2406" s="165" t="s">
        <v>8442</v>
      </c>
      <c r="D2406" s="169" t="s">
        <v>3040</v>
      </c>
      <c r="E2406" s="169" t="s">
        <v>3272</v>
      </c>
      <c r="F2406" s="174">
        <v>8.8338599999999996</v>
      </c>
      <c r="G2406" s="174">
        <v>39.712020000000003</v>
      </c>
      <c r="H2406" s="74">
        <v>47.983699999999999</v>
      </c>
      <c r="I2406" s="74">
        <v>2.7999000000000001</v>
      </c>
      <c r="J2406" s="74">
        <v>16.354800000000001</v>
      </c>
      <c r="K2406" s="74">
        <v>0.2283</v>
      </c>
      <c r="L2406" s="74">
        <v>3.9443000000000001</v>
      </c>
      <c r="M2406" s="74">
        <v>11.399800000000001</v>
      </c>
      <c r="N2406" s="74">
        <v>2.6231</v>
      </c>
      <c r="O2406" s="74">
        <v>1.4019999999999999</v>
      </c>
      <c r="P2406" s="74">
        <v>0</v>
      </c>
      <c r="Q2406" s="74">
        <v>0.69669999999999999</v>
      </c>
      <c r="R2406" s="74">
        <v>0.51</v>
      </c>
      <c r="S2406" s="74">
        <v>0</v>
      </c>
      <c r="T2406" s="74">
        <v>0</v>
      </c>
      <c r="U2406" s="74">
        <v>5.04E-2</v>
      </c>
      <c r="V2406" s="74">
        <v>9.7969299999999997</v>
      </c>
      <c r="W2406" s="74">
        <v>1.9209664745699999</v>
      </c>
      <c r="X2406" s="74">
        <v>1157.23668</v>
      </c>
      <c r="Y2406" s="74">
        <v>880</v>
      </c>
      <c r="Z2406" s="74">
        <v>6.495941733870543E-2</v>
      </c>
      <c r="AA2406" s="74">
        <v>0.93504058266129453</v>
      </c>
      <c r="AB2406" s="74">
        <v>1.5771530419760952E-5</v>
      </c>
      <c r="AC2406" s="74">
        <v>1.5771530419760958E-5</v>
      </c>
      <c r="AD2406" t="s">
        <v>5810</v>
      </c>
    </row>
    <row r="2407" spans="1:30">
      <c r="A2407" s="165" t="s">
        <v>6820</v>
      </c>
      <c r="C2407" s="165" t="s">
        <v>8442</v>
      </c>
      <c r="D2407" s="169" t="s">
        <v>3040</v>
      </c>
      <c r="E2407" s="169" t="s">
        <v>3272</v>
      </c>
      <c r="F2407" s="174">
        <v>8.8297100000000004</v>
      </c>
      <c r="G2407" s="174">
        <v>39.709809999999997</v>
      </c>
      <c r="H2407" s="74">
        <v>48.397799999999997</v>
      </c>
      <c r="I2407" s="74">
        <v>2.141</v>
      </c>
      <c r="J2407" s="74">
        <v>16.441099999999999</v>
      </c>
      <c r="K2407" s="74">
        <v>0.1196</v>
      </c>
      <c r="L2407" s="74">
        <v>5.8872</v>
      </c>
      <c r="M2407" s="74">
        <v>13.017799999999999</v>
      </c>
      <c r="N2407" s="74">
        <v>2.9398</v>
      </c>
      <c r="O2407" s="74">
        <v>0.69689999999999996</v>
      </c>
      <c r="P2407" s="74">
        <v>0</v>
      </c>
      <c r="Q2407" s="74">
        <v>0.36980000000000002</v>
      </c>
      <c r="R2407" s="74">
        <v>1.05</v>
      </c>
      <c r="S2407" s="74">
        <v>0</v>
      </c>
      <c r="T2407" s="74">
        <v>0</v>
      </c>
      <c r="U2407" s="74">
        <v>0.28349999999999997</v>
      </c>
      <c r="V2407" s="74">
        <v>6.1631799999999997</v>
      </c>
      <c r="W2407" s="74">
        <v>1.2084665458199999</v>
      </c>
      <c r="X2407" s="74">
        <v>1184.09548</v>
      </c>
      <c r="Y2407" s="74">
        <v>4350</v>
      </c>
      <c r="Z2407" s="74">
        <v>5.6869227989262611E-2</v>
      </c>
      <c r="AA2407" s="74">
        <v>0.94313077201073736</v>
      </c>
      <c r="AB2407" s="74">
        <v>7.3680815843771101E-4</v>
      </c>
      <c r="AC2407" s="74">
        <v>7.3680815843771123E-4</v>
      </c>
      <c r="AD2407" t="s">
        <v>5810</v>
      </c>
    </row>
    <row r="2408" spans="1:30">
      <c r="A2408" s="165" t="s">
        <v>6821</v>
      </c>
      <c r="C2408" s="165" t="s">
        <v>8442</v>
      </c>
      <c r="D2408" s="169" t="s">
        <v>3040</v>
      </c>
      <c r="E2408" s="169" t="s">
        <v>3272</v>
      </c>
      <c r="F2408" s="174">
        <v>8.8297100000000004</v>
      </c>
      <c r="G2408" s="174">
        <v>39.709809999999997</v>
      </c>
      <c r="H2408" s="74">
        <v>46.460500000000003</v>
      </c>
      <c r="I2408" s="74">
        <v>2.42</v>
      </c>
      <c r="J2408" s="74">
        <v>15.683</v>
      </c>
      <c r="K2408" s="74">
        <v>0.19700000000000001</v>
      </c>
      <c r="L2408" s="74">
        <v>5.5303000000000004</v>
      </c>
      <c r="M2408" s="74">
        <v>11.309699999999999</v>
      </c>
      <c r="N2408" s="74">
        <v>3.7612999999999999</v>
      </c>
      <c r="O2408" s="74">
        <v>1.1209</v>
      </c>
      <c r="P2408" s="74">
        <v>0</v>
      </c>
      <c r="Q2408" s="74">
        <v>0.55549999999999999</v>
      </c>
      <c r="R2408" s="74">
        <v>0.43</v>
      </c>
      <c r="S2408" s="74">
        <v>0</v>
      </c>
      <c r="T2408" s="74">
        <v>0</v>
      </c>
      <c r="U2408" s="74">
        <v>9.2999999999999992E-3</v>
      </c>
      <c r="V2408" s="74">
        <v>9.7682000000000002</v>
      </c>
      <c r="W2408" s="74">
        <v>1.9153331417999999</v>
      </c>
      <c r="X2408" s="74">
        <v>1155.7410199999999</v>
      </c>
      <c r="Y2408" s="74">
        <v>150</v>
      </c>
      <c r="Z2408" s="74">
        <v>0.22641328673999461</v>
      </c>
      <c r="AA2408" s="74">
        <v>0.7735867132600055</v>
      </c>
      <c r="AB2408" s="74">
        <v>4.8727919661324957E-4</v>
      </c>
      <c r="AC2408" s="74">
        <v>4.8727919661324941E-4</v>
      </c>
      <c r="AD2408" t="s">
        <v>5810</v>
      </c>
    </row>
    <row r="2409" spans="1:30">
      <c r="A2409" s="165" t="s">
        <v>6822</v>
      </c>
      <c r="C2409" s="165" t="s">
        <v>8442</v>
      </c>
      <c r="D2409" s="169" t="s">
        <v>3040</v>
      </c>
      <c r="E2409" s="169" t="s">
        <v>3272</v>
      </c>
      <c r="F2409" s="174">
        <v>8.8297100000000004</v>
      </c>
      <c r="G2409" s="174">
        <v>39.709809999999997</v>
      </c>
      <c r="H2409" s="74">
        <v>46.394199999999998</v>
      </c>
      <c r="I2409" s="74">
        <v>2.5615999999999999</v>
      </c>
      <c r="J2409" s="74">
        <v>15.2699</v>
      </c>
      <c r="K2409" s="74">
        <v>0.2223</v>
      </c>
      <c r="L2409" s="74">
        <v>5.1932999999999998</v>
      </c>
      <c r="M2409" s="74">
        <v>11.2699</v>
      </c>
      <c r="N2409" s="74">
        <v>3.6004</v>
      </c>
      <c r="O2409" s="74">
        <v>1.1616</v>
      </c>
      <c r="P2409" s="74">
        <v>0</v>
      </c>
      <c r="Q2409" s="74">
        <v>0.54869999999999997</v>
      </c>
      <c r="R2409" s="74">
        <v>0.75</v>
      </c>
      <c r="S2409" s="74">
        <v>0</v>
      </c>
      <c r="T2409" s="74">
        <v>0</v>
      </c>
      <c r="U2409" s="74">
        <v>5.0900000000000001E-2</v>
      </c>
      <c r="V2409" s="74">
        <v>9.8129100000000005</v>
      </c>
      <c r="W2409" s="74">
        <v>1.92409980759</v>
      </c>
      <c r="X2409" s="74">
        <v>1155.08034</v>
      </c>
      <c r="Y2409" s="74">
        <v>750</v>
      </c>
      <c r="Z2409" s="74">
        <v>0.14557430245969891</v>
      </c>
      <c r="AA2409" s="74">
        <v>0.85442569754030107</v>
      </c>
      <c r="AB2409" s="74">
        <v>4.9596264569364603E-5</v>
      </c>
      <c r="AC2409" s="74">
        <v>4.9596264569364583E-5</v>
      </c>
      <c r="AD2409" t="s">
        <v>5810</v>
      </c>
    </row>
    <row r="2410" spans="1:30">
      <c r="A2410" s="165" t="s">
        <v>6823</v>
      </c>
      <c r="C2410" s="165" t="s">
        <v>8442</v>
      </c>
      <c r="D2410" s="169" t="s">
        <v>3040</v>
      </c>
      <c r="E2410" s="169" t="s">
        <v>3272</v>
      </c>
      <c r="F2410" s="174">
        <v>8.8297100000000004</v>
      </c>
      <c r="G2410" s="174">
        <v>39.709809999999997</v>
      </c>
      <c r="H2410" s="74">
        <v>46.627400000000002</v>
      </c>
      <c r="I2410" s="74">
        <v>2.3567999999999998</v>
      </c>
      <c r="J2410" s="74">
        <v>15.6585</v>
      </c>
      <c r="K2410" s="74">
        <v>0.18390000000000001</v>
      </c>
      <c r="L2410" s="74">
        <v>5.2744999999999997</v>
      </c>
      <c r="M2410" s="74">
        <v>11.216799999999999</v>
      </c>
      <c r="N2410" s="74">
        <v>3.5282</v>
      </c>
      <c r="O2410" s="74">
        <v>1.1894</v>
      </c>
      <c r="P2410" s="74">
        <v>0</v>
      </c>
      <c r="Q2410" s="74">
        <v>0.5504</v>
      </c>
      <c r="R2410" s="74">
        <v>0.84</v>
      </c>
      <c r="S2410" s="74">
        <v>0</v>
      </c>
      <c r="T2410" s="74">
        <v>0</v>
      </c>
      <c r="U2410" s="74">
        <v>5.8999999999999997E-2</v>
      </c>
      <c r="V2410" s="74">
        <v>8.6943099999999998</v>
      </c>
      <c r="W2410" s="74">
        <v>1.70476649619</v>
      </c>
      <c r="X2410" s="74">
        <v>1154.1988799999999</v>
      </c>
      <c r="Y2410" s="74">
        <v>920</v>
      </c>
      <c r="Z2410" s="74">
        <v>0.1447828319671183</v>
      </c>
      <c r="AA2410" s="74">
        <v>0.85521716803288172</v>
      </c>
      <c r="AB2410" s="74">
        <v>3.9322494501773108E-4</v>
      </c>
      <c r="AC2410" s="74">
        <v>3.9322494501773091E-4</v>
      </c>
      <c r="AD2410" t="s">
        <v>5810</v>
      </c>
    </row>
    <row r="2411" spans="1:30">
      <c r="A2411" s="165" t="s">
        <v>6824</v>
      </c>
      <c r="C2411" s="165" t="s">
        <v>8442</v>
      </c>
      <c r="D2411" s="169" t="s">
        <v>3040</v>
      </c>
      <c r="E2411" s="169" t="s">
        <v>3272</v>
      </c>
      <c r="F2411" s="174">
        <v>8.8279999999999994</v>
      </c>
      <c r="G2411" s="174">
        <v>39.653799999999997</v>
      </c>
      <c r="H2411" s="74">
        <v>71.936700000000002</v>
      </c>
      <c r="I2411" s="74">
        <v>0.12</v>
      </c>
      <c r="J2411" s="74">
        <v>8.4909999999999997</v>
      </c>
      <c r="K2411" s="74">
        <v>0.27100000000000002</v>
      </c>
      <c r="L2411" s="74">
        <v>0</v>
      </c>
      <c r="M2411" s="74">
        <v>0.20699999999999999</v>
      </c>
      <c r="N2411" s="74">
        <v>3.5510000000000002</v>
      </c>
      <c r="O2411" s="74">
        <v>3.99</v>
      </c>
      <c r="P2411" s="74">
        <v>0</v>
      </c>
      <c r="Q2411" s="74">
        <v>0</v>
      </c>
      <c r="R2411" s="74">
        <v>5.95</v>
      </c>
      <c r="S2411" s="74">
        <v>0</v>
      </c>
      <c r="T2411" s="74">
        <v>0</v>
      </c>
      <c r="U2411" s="74">
        <v>1.8800000000000001E-2</v>
      </c>
      <c r="V2411" s="74">
        <v>4.8075999999999999</v>
      </c>
      <c r="W2411" s="74">
        <v>0.94266657239999985</v>
      </c>
      <c r="X2411" s="74">
        <v>971.43619999999999</v>
      </c>
      <c r="Y2411" s="74">
        <v>2090</v>
      </c>
      <c r="Z2411" s="74">
        <v>0.92177540772094713</v>
      </c>
      <c r="AA2411" s="74">
        <v>7.8224592279052818E-2</v>
      </c>
      <c r="AB2411" s="74">
        <v>1.416199635927924E-3</v>
      </c>
      <c r="AC2411" s="74">
        <v>1.416199635927925E-3</v>
      </c>
      <c r="AD2411" t="s">
        <v>5810</v>
      </c>
    </row>
    <row r="2412" spans="1:30">
      <c r="A2412" s="165" t="s">
        <v>6825</v>
      </c>
      <c r="C2412" s="165" t="s">
        <v>8442</v>
      </c>
      <c r="D2412" s="169" t="s">
        <v>3040</v>
      </c>
      <c r="E2412" s="169" t="s">
        <v>3272</v>
      </c>
      <c r="F2412" s="174">
        <v>8.8279999999999994</v>
      </c>
      <c r="G2412" s="174">
        <v>39.653799999999997</v>
      </c>
      <c r="H2412" s="74">
        <v>73.177599999999998</v>
      </c>
      <c r="I2412" s="74">
        <v>0.14299999999999999</v>
      </c>
      <c r="J2412" s="74">
        <v>8.5660000000000007</v>
      </c>
      <c r="K2412" s="74">
        <v>0.28899999999999998</v>
      </c>
      <c r="L2412" s="74">
        <v>0</v>
      </c>
      <c r="M2412" s="74">
        <v>0.157</v>
      </c>
      <c r="N2412" s="74">
        <v>3.8119999999999998</v>
      </c>
      <c r="O2412" s="74">
        <v>4.0469999999999997</v>
      </c>
      <c r="P2412" s="74">
        <v>0</v>
      </c>
      <c r="Q2412" s="74">
        <v>0</v>
      </c>
      <c r="R2412" s="74">
        <v>5.76</v>
      </c>
      <c r="S2412" s="74">
        <v>0</v>
      </c>
      <c r="T2412" s="74">
        <v>0</v>
      </c>
      <c r="U2412" s="74">
        <v>2.07E-2</v>
      </c>
      <c r="V2412" s="74">
        <v>4.8127000000000004</v>
      </c>
      <c r="W2412" s="74">
        <v>0.94366657229999995</v>
      </c>
      <c r="X2412" s="74">
        <v>970.60619999999983</v>
      </c>
      <c r="Y2412" s="74">
        <v>2020</v>
      </c>
      <c r="Z2412" s="74">
        <v>0.90736677996322379</v>
      </c>
      <c r="AA2412" s="74">
        <v>9.2633220036776168E-2</v>
      </c>
      <c r="AB2412" s="74">
        <v>1.3280165685748951E-3</v>
      </c>
      <c r="AC2412" s="74">
        <v>1.3280165685748951E-3</v>
      </c>
      <c r="AD2412" t="s">
        <v>5810</v>
      </c>
    </row>
    <row r="2413" spans="1:30">
      <c r="A2413" s="165" t="s">
        <v>6826</v>
      </c>
      <c r="C2413" s="165" t="s">
        <v>8442</v>
      </c>
      <c r="D2413" s="169" t="s">
        <v>3040</v>
      </c>
      <c r="E2413" s="169" t="s">
        <v>3272</v>
      </c>
      <c r="F2413" s="174">
        <v>8.8244000000000007</v>
      </c>
      <c r="G2413" s="174">
        <v>39.659100000000002</v>
      </c>
      <c r="H2413" s="74">
        <v>70.942300000000003</v>
      </c>
      <c r="I2413" s="74">
        <v>0.246</v>
      </c>
      <c r="J2413" s="74">
        <v>9.0980000000000008</v>
      </c>
      <c r="K2413" s="74">
        <v>0.25600000000000001</v>
      </c>
      <c r="L2413" s="74">
        <v>0</v>
      </c>
      <c r="M2413" s="74">
        <v>0.18</v>
      </c>
      <c r="N2413" s="74">
        <v>3.8490000000000002</v>
      </c>
      <c r="O2413" s="74">
        <v>4.2169999999999996</v>
      </c>
      <c r="P2413" s="74">
        <v>0</v>
      </c>
      <c r="Q2413" s="74">
        <v>0</v>
      </c>
      <c r="R2413" s="74">
        <v>6.02</v>
      </c>
      <c r="S2413" s="74">
        <v>0</v>
      </c>
      <c r="T2413" s="74">
        <v>0</v>
      </c>
      <c r="U2413" s="74">
        <v>2.5700000000000001E-2</v>
      </c>
      <c r="V2413" s="74">
        <v>4.3452000000000002</v>
      </c>
      <c r="W2413" s="74">
        <v>0.85199991480000004</v>
      </c>
      <c r="X2413" s="74">
        <v>970.98799999999994</v>
      </c>
      <c r="Y2413" s="74">
        <v>2250</v>
      </c>
      <c r="Z2413" s="74">
        <v>0.89714472521429789</v>
      </c>
      <c r="AA2413" s="74">
        <v>0.1028552747857021</v>
      </c>
      <c r="AB2413" s="74">
        <v>2.337781175129775E-3</v>
      </c>
      <c r="AC2413" s="74">
        <v>2.337781175129775E-3</v>
      </c>
      <c r="AD2413" t="s">
        <v>5810</v>
      </c>
    </row>
    <row r="2414" spans="1:30">
      <c r="A2414" s="165" t="s">
        <v>6827</v>
      </c>
      <c r="C2414" s="165" t="s">
        <v>8442</v>
      </c>
      <c r="D2414" s="169" t="s">
        <v>3040</v>
      </c>
      <c r="E2414" s="169" t="s">
        <v>3272</v>
      </c>
      <c r="F2414" s="174">
        <v>8.8244000000000007</v>
      </c>
      <c r="G2414" s="174">
        <v>39.659100000000002</v>
      </c>
      <c r="H2414" s="74">
        <v>71.376000000000005</v>
      </c>
      <c r="I2414" s="74">
        <v>0.21199999999999999</v>
      </c>
      <c r="J2414" s="74">
        <v>9.4420000000000002</v>
      </c>
      <c r="K2414" s="74">
        <v>0.2</v>
      </c>
      <c r="L2414" s="74">
        <v>0</v>
      </c>
      <c r="M2414" s="74">
        <v>0.17799999999999999</v>
      </c>
      <c r="N2414" s="74">
        <v>2.4470000000000001</v>
      </c>
      <c r="O2414" s="74">
        <v>3.8119999999999998</v>
      </c>
      <c r="P2414" s="74">
        <v>0</v>
      </c>
      <c r="Q2414" s="74">
        <v>0</v>
      </c>
      <c r="R2414" s="74">
        <v>6.07</v>
      </c>
      <c r="S2414" s="74">
        <v>0</v>
      </c>
      <c r="T2414" s="74">
        <v>0</v>
      </c>
      <c r="U2414" s="74">
        <v>1.61E-2</v>
      </c>
      <c r="V2414" s="74">
        <v>4.3876999999999997</v>
      </c>
      <c r="W2414" s="74">
        <v>0.86033324729999994</v>
      </c>
      <c r="X2414" s="74">
        <v>970.95480000000009</v>
      </c>
      <c r="Y2414" s="74">
        <v>2180</v>
      </c>
      <c r="Z2414" s="74">
        <v>0.94276344930734801</v>
      </c>
      <c r="AA2414" s="74">
        <v>5.7236550692652002E-2</v>
      </c>
      <c r="AB2414" s="74">
        <v>2.1900786218908902E-3</v>
      </c>
      <c r="AC2414" s="74">
        <v>2.190078621890891E-3</v>
      </c>
      <c r="AD2414" t="s">
        <v>5810</v>
      </c>
    </row>
    <row r="2415" spans="1:30">
      <c r="A2415" s="165" t="s">
        <v>6828</v>
      </c>
      <c r="C2415" s="165" t="s">
        <v>8442</v>
      </c>
      <c r="D2415" s="169" t="s">
        <v>3040</v>
      </c>
      <c r="E2415" s="169" t="s">
        <v>3272</v>
      </c>
      <c r="F2415" s="174">
        <v>8.8244000000000007</v>
      </c>
      <c r="G2415" s="174">
        <v>39.659100000000002</v>
      </c>
      <c r="H2415" s="74">
        <v>69.485299999999995</v>
      </c>
      <c r="I2415" s="74">
        <v>0.18</v>
      </c>
      <c r="J2415" s="74">
        <v>8.4280000000000008</v>
      </c>
      <c r="K2415" s="74">
        <v>0.25800000000000001</v>
      </c>
      <c r="L2415" s="74">
        <v>0</v>
      </c>
      <c r="M2415" s="74">
        <v>0.14599999999999999</v>
      </c>
      <c r="N2415" s="74">
        <v>3.9460000000000002</v>
      </c>
      <c r="O2415" s="74">
        <v>4.1280000000000001</v>
      </c>
      <c r="P2415" s="74">
        <v>0</v>
      </c>
      <c r="Q2415" s="74">
        <v>0</v>
      </c>
      <c r="R2415" s="74">
        <v>4.88</v>
      </c>
      <c r="S2415" s="74">
        <v>0</v>
      </c>
      <c r="T2415" s="74">
        <v>0</v>
      </c>
      <c r="U2415" s="74">
        <v>8.3999999999999995E-3</v>
      </c>
      <c r="V2415" s="74">
        <v>4.9563499999999996</v>
      </c>
      <c r="W2415" s="74">
        <v>0.97183323615000006</v>
      </c>
      <c r="X2415" s="74">
        <v>970.42359999999996</v>
      </c>
      <c r="Y2415" s="74">
        <v>1460</v>
      </c>
      <c r="Z2415" s="74">
        <v>0.93971068847138928</v>
      </c>
      <c r="AA2415" s="74">
        <v>6.0289311528610681E-2</v>
      </c>
      <c r="AB2415" s="74">
        <v>1.149090357068302E-3</v>
      </c>
      <c r="AC2415" s="74">
        <v>1.1490903570683031E-3</v>
      </c>
      <c r="AD2415" t="s">
        <v>5810</v>
      </c>
    </row>
    <row r="2416" spans="1:30">
      <c r="A2416" s="165" t="s">
        <v>6829</v>
      </c>
      <c r="C2416" s="165" t="s">
        <v>8442</v>
      </c>
      <c r="D2416" s="169" t="s">
        <v>3040</v>
      </c>
      <c r="E2416" s="169" t="s">
        <v>3272</v>
      </c>
      <c r="F2416" s="174">
        <v>8.8244000000000007</v>
      </c>
      <c r="G2416" s="174">
        <v>39.659100000000002</v>
      </c>
      <c r="H2416" s="74">
        <v>72.680999999999997</v>
      </c>
      <c r="I2416" s="74">
        <v>0.17</v>
      </c>
      <c r="J2416" s="74">
        <v>9.1959999999999997</v>
      </c>
      <c r="K2416" s="74">
        <v>0.17899999999999999</v>
      </c>
      <c r="L2416" s="74">
        <v>0.02</v>
      </c>
      <c r="M2416" s="74">
        <v>0.17</v>
      </c>
      <c r="N2416" s="74">
        <v>4.6680000000000001</v>
      </c>
      <c r="O2416" s="74">
        <v>4.2329999999999997</v>
      </c>
      <c r="P2416" s="74">
        <v>0</v>
      </c>
      <c r="Q2416" s="74">
        <v>0</v>
      </c>
      <c r="R2416" s="74">
        <v>2.64</v>
      </c>
      <c r="S2416" s="74">
        <v>0</v>
      </c>
      <c r="T2416" s="74">
        <v>0</v>
      </c>
      <c r="U2416" s="74">
        <v>2.5999999999999999E-2</v>
      </c>
      <c r="V2416" s="74">
        <v>3.9916</v>
      </c>
      <c r="W2416" s="74">
        <v>0.78266658839999992</v>
      </c>
      <c r="X2416" s="74">
        <v>970.822</v>
      </c>
      <c r="Y2416" s="74">
        <v>910</v>
      </c>
      <c r="Z2416" s="74">
        <v>0.60612141437032052</v>
      </c>
      <c r="AA2416" s="74">
        <v>0.39387858562967948</v>
      </c>
      <c r="AB2416" s="74">
        <v>5.9702506757913863E-5</v>
      </c>
      <c r="AC2416" s="74">
        <v>5.9702506757913842E-5</v>
      </c>
      <c r="AD2416" t="s">
        <v>5810</v>
      </c>
    </row>
    <row r="2417" spans="1:30">
      <c r="A2417" s="165" t="s">
        <v>6830</v>
      </c>
      <c r="C2417" s="165" t="s">
        <v>8442</v>
      </c>
      <c r="D2417" s="169" t="s">
        <v>3040</v>
      </c>
      <c r="E2417" s="169" t="s">
        <v>3272</v>
      </c>
      <c r="F2417" s="174">
        <v>8.8244000000000007</v>
      </c>
      <c r="G2417" s="174">
        <v>39.659100000000002</v>
      </c>
      <c r="H2417" s="74">
        <v>71.003600000000006</v>
      </c>
      <c r="I2417" s="74">
        <v>0.128</v>
      </c>
      <c r="J2417" s="74">
        <v>8.3559999999999999</v>
      </c>
      <c r="K2417" s="74">
        <v>0.28699999999999998</v>
      </c>
      <c r="L2417" s="74">
        <v>0</v>
      </c>
      <c r="M2417" s="74">
        <v>0.18</v>
      </c>
      <c r="N2417" s="74">
        <v>4.1989999999999998</v>
      </c>
      <c r="O2417" s="74">
        <v>3.976</v>
      </c>
      <c r="P2417" s="74">
        <v>0</v>
      </c>
      <c r="Q2417" s="74">
        <v>0</v>
      </c>
      <c r="R2417" s="74">
        <v>5.25</v>
      </c>
      <c r="S2417" s="74">
        <v>0</v>
      </c>
      <c r="T2417" s="74">
        <v>0</v>
      </c>
      <c r="U2417" s="74">
        <v>2.3599999999999999E-2</v>
      </c>
      <c r="V2417" s="74">
        <v>4.9512499999999999</v>
      </c>
      <c r="W2417" s="74">
        <v>0.97083323624999995</v>
      </c>
      <c r="X2417" s="74">
        <v>970.98799999999994</v>
      </c>
      <c r="Y2417" s="74">
        <v>1830</v>
      </c>
      <c r="Z2417" s="74">
        <v>0.8704860505525337</v>
      </c>
      <c r="AA2417" s="74">
        <v>0.1295139494474663</v>
      </c>
      <c r="AB2417" s="74">
        <v>1.3456364437948989E-3</v>
      </c>
      <c r="AC2417" s="74">
        <v>1.3456364437949E-3</v>
      </c>
      <c r="AD2417" t="s">
        <v>5810</v>
      </c>
    </row>
    <row r="2418" spans="1:30">
      <c r="A2418" s="165" t="s">
        <v>6831</v>
      </c>
      <c r="C2418" s="165" t="s">
        <v>8442</v>
      </c>
      <c r="D2418" s="169" t="s">
        <v>3040</v>
      </c>
      <c r="E2418" s="169" t="s">
        <v>3272</v>
      </c>
      <c r="F2418" s="174">
        <v>8.8244000000000007</v>
      </c>
      <c r="G2418" s="174">
        <v>39.659100000000002</v>
      </c>
      <c r="H2418" s="74">
        <v>72.305400000000006</v>
      </c>
      <c r="I2418" s="74">
        <v>0.16600000000000001</v>
      </c>
      <c r="J2418" s="74">
        <v>9.3179999999999996</v>
      </c>
      <c r="K2418" s="74">
        <v>0.19400000000000001</v>
      </c>
      <c r="L2418" s="74">
        <v>0.02</v>
      </c>
      <c r="M2418" s="74">
        <v>0.13700000000000001</v>
      </c>
      <c r="N2418" s="74">
        <v>4.5940000000000003</v>
      </c>
      <c r="O2418" s="74">
        <v>4.1399999999999997</v>
      </c>
      <c r="P2418" s="74">
        <v>0</v>
      </c>
      <c r="Q2418" s="74">
        <v>0</v>
      </c>
      <c r="R2418" s="74">
        <v>3.26</v>
      </c>
      <c r="S2418" s="74">
        <v>0</v>
      </c>
      <c r="T2418" s="74">
        <v>0</v>
      </c>
      <c r="U2418" s="74">
        <v>9.4999999999999998E-3</v>
      </c>
      <c r="V2418" s="74">
        <v>4.0612999999999992</v>
      </c>
      <c r="W2418" s="74">
        <v>0.79633325369999985</v>
      </c>
      <c r="X2418" s="74">
        <v>970.27419999999995</v>
      </c>
      <c r="Y2418" s="74">
        <v>840</v>
      </c>
      <c r="Z2418" s="74">
        <v>0.85750272835850827</v>
      </c>
      <c r="AA2418" s="74">
        <v>0.14249727164149159</v>
      </c>
      <c r="AB2418" s="74">
        <v>1.583802533062214E-3</v>
      </c>
      <c r="AC2418" s="74">
        <v>1.5838025330622129E-3</v>
      </c>
      <c r="AD2418" t="s">
        <v>5810</v>
      </c>
    </row>
    <row r="2419" spans="1:30">
      <c r="A2419" s="165" t="s">
        <v>6832</v>
      </c>
      <c r="C2419" s="165" t="s">
        <v>8442</v>
      </c>
      <c r="D2419" s="169" t="s">
        <v>3040</v>
      </c>
      <c r="E2419" s="169" t="s">
        <v>3272</v>
      </c>
      <c r="F2419" s="174">
        <v>8.8244000000000007</v>
      </c>
      <c r="G2419" s="174">
        <v>39.659100000000002</v>
      </c>
      <c r="H2419" s="74">
        <v>73.260000000000005</v>
      </c>
      <c r="I2419" s="74">
        <v>0.20899999999999999</v>
      </c>
      <c r="J2419" s="74">
        <v>9.5850000000000009</v>
      </c>
      <c r="K2419" s="74">
        <v>0.15</v>
      </c>
      <c r="L2419" s="74">
        <v>0.02</v>
      </c>
      <c r="M2419" s="74">
        <v>0.13600000000000001</v>
      </c>
      <c r="N2419" s="74">
        <v>3.8959999999999999</v>
      </c>
      <c r="O2419" s="74">
        <v>4.1779999999999999</v>
      </c>
      <c r="P2419" s="74">
        <v>0</v>
      </c>
      <c r="Q2419" s="74">
        <v>0</v>
      </c>
      <c r="R2419" s="74">
        <v>2.92</v>
      </c>
      <c r="S2419" s="74">
        <v>0</v>
      </c>
      <c r="T2419" s="74">
        <v>0</v>
      </c>
      <c r="U2419" s="74">
        <v>8.9999999999999993E-3</v>
      </c>
      <c r="V2419" s="74">
        <v>3.9355000000000002</v>
      </c>
      <c r="W2419" s="74">
        <v>0.7716665895</v>
      </c>
      <c r="X2419" s="74">
        <v>970.25760000000002</v>
      </c>
      <c r="Y2419" s="74">
        <v>720</v>
      </c>
      <c r="Z2419" s="74">
        <v>0.84937509241057541</v>
      </c>
      <c r="AA2419" s="74">
        <v>0.15062490758942459</v>
      </c>
      <c r="AB2419" s="74">
        <v>1.4385997180145511E-3</v>
      </c>
      <c r="AC2419" s="74">
        <v>1.4385997180145519E-3</v>
      </c>
      <c r="AD2419" t="s">
        <v>5810</v>
      </c>
    </row>
    <row r="2420" spans="1:30">
      <c r="A2420" s="165" t="s">
        <v>6833</v>
      </c>
      <c r="C2420" s="165" t="s">
        <v>8442</v>
      </c>
      <c r="D2420" s="169" t="s">
        <v>3040</v>
      </c>
      <c r="E2420" s="169" t="s">
        <v>3272</v>
      </c>
      <c r="F2420" s="174">
        <v>8.8244000000000007</v>
      </c>
      <c r="G2420" s="174">
        <v>39.659100000000002</v>
      </c>
      <c r="H2420" s="74">
        <v>71.123999999999995</v>
      </c>
      <c r="I2420" s="74">
        <v>0.16700000000000001</v>
      </c>
      <c r="J2420" s="74">
        <v>9.0009999999999994</v>
      </c>
      <c r="K2420" s="74">
        <v>0.27</v>
      </c>
      <c r="L2420" s="74">
        <v>0</v>
      </c>
      <c r="M2420" s="74">
        <v>0.109</v>
      </c>
      <c r="N2420" s="74">
        <v>3.4340000000000002</v>
      </c>
      <c r="O2420" s="74">
        <v>4.1559999999999997</v>
      </c>
      <c r="P2420" s="74">
        <v>0</v>
      </c>
      <c r="Q2420" s="74">
        <v>0</v>
      </c>
      <c r="R2420" s="74">
        <v>4.5999999999999996</v>
      </c>
      <c r="S2420" s="74">
        <v>0</v>
      </c>
      <c r="T2420" s="74">
        <v>0</v>
      </c>
      <c r="U2420" s="74">
        <v>8.5000000000000006E-3</v>
      </c>
      <c r="V2420" s="74">
        <v>4.7948500000000003</v>
      </c>
      <c r="W2420" s="74">
        <v>0.94016657264999992</v>
      </c>
      <c r="X2420" s="74">
        <v>969.80939999999998</v>
      </c>
      <c r="Y2420" s="74">
        <v>1360</v>
      </c>
      <c r="Z2420" s="74">
        <v>0.93464571582429468</v>
      </c>
      <c r="AA2420" s="74">
        <v>6.5354284175705324E-2</v>
      </c>
      <c r="AB2420" s="74">
        <v>1.030515560284248E-4</v>
      </c>
      <c r="AC2420" s="74">
        <v>1.030515560284248E-4</v>
      </c>
      <c r="AD2420" t="s">
        <v>5810</v>
      </c>
    </row>
    <row r="2421" spans="1:30">
      <c r="A2421" s="165" t="s">
        <v>6834</v>
      </c>
      <c r="C2421" s="165" t="s">
        <v>8442</v>
      </c>
      <c r="D2421" s="169" t="s">
        <v>3040</v>
      </c>
      <c r="E2421" s="169" t="s">
        <v>3272</v>
      </c>
      <c r="F2421" s="174">
        <v>8.8178079999999994</v>
      </c>
      <c r="G2421" s="174">
        <v>39.676940000000002</v>
      </c>
      <c r="H2421" s="74">
        <v>72.349800000000002</v>
      </c>
      <c r="I2421" s="74">
        <v>0.311</v>
      </c>
      <c r="J2421" s="74">
        <v>8.7710000000000008</v>
      </c>
      <c r="K2421" s="74">
        <v>0.312</v>
      </c>
      <c r="L2421" s="74">
        <v>1.6E-2</v>
      </c>
      <c r="M2421" s="74">
        <v>0.27900000000000003</v>
      </c>
      <c r="N2421" s="74">
        <v>4.0540000000000003</v>
      </c>
      <c r="O2421" s="74">
        <v>3.98</v>
      </c>
      <c r="P2421" s="74">
        <v>0</v>
      </c>
      <c r="Q2421" s="74">
        <v>0</v>
      </c>
      <c r="R2421" s="74">
        <v>6.71</v>
      </c>
      <c r="S2421" s="74">
        <v>0</v>
      </c>
      <c r="T2421" s="74">
        <v>0</v>
      </c>
      <c r="U2421" s="74">
        <v>3.5999999999999997E-2</v>
      </c>
      <c r="V2421" s="74">
        <v>5.1671499999999986</v>
      </c>
      <c r="W2421" s="74">
        <v>1.0131665653499999</v>
      </c>
      <c r="X2421" s="74">
        <v>972.63139999999987</v>
      </c>
      <c r="Y2421" s="74">
        <v>2720</v>
      </c>
      <c r="Z2421" s="74">
        <v>0.88924657458752077</v>
      </c>
      <c r="AA2421" s="74">
        <v>0.1107534254124793</v>
      </c>
      <c r="AB2421" s="74">
        <v>5.7918939457903557E-5</v>
      </c>
      <c r="AC2421" s="74">
        <v>5.7918939457903537E-5</v>
      </c>
      <c r="AD2421" t="s">
        <v>5810</v>
      </c>
    </row>
    <row r="2422" spans="1:30">
      <c r="A2422" s="165" t="s">
        <v>6835</v>
      </c>
      <c r="C2422" s="165" t="s">
        <v>8442</v>
      </c>
      <c r="D2422" s="169" t="s">
        <v>3040</v>
      </c>
      <c r="E2422" s="169" t="s">
        <v>3272</v>
      </c>
      <c r="F2422" s="174">
        <v>8.8178079999999994</v>
      </c>
      <c r="G2422" s="174">
        <v>39.676940000000002</v>
      </c>
      <c r="H2422" s="74">
        <v>73.376599999999996</v>
      </c>
      <c r="I2422" s="74">
        <v>0.23799999999999999</v>
      </c>
      <c r="J2422" s="74">
        <v>9.3559999999999999</v>
      </c>
      <c r="K2422" s="74">
        <v>0.24</v>
      </c>
      <c r="L2422" s="74">
        <v>0</v>
      </c>
      <c r="M2422" s="74">
        <v>0.23</v>
      </c>
      <c r="N2422" s="74">
        <v>4</v>
      </c>
      <c r="O2422" s="74">
        <v>4.26</v>
      </c>
      <c r="P2422" s="74">
        <v>0</v>
      </c>
      <c r="Q2422" s="74">
        <v>0</v>
      </c>
      <c r="R2422" s="74">
        <v>5.94</v>
      </c>
      <c r="S2422" s="74">
        <v>0</v>
      </c>
      <c r="T2422" s="74">
        <v>0</v>
      </c>
      <c r="U2422" s="74">
        <v>2.9700000000000001E-2</v>
      </c>
      <c r="V2422" s="74">
        <v>4.4174499999999997</v>
      </c>
      <c r="W2422" s="74">
        <v>0.86616658004999991</v>
      </c>
      <c r="X2422" s="74">
        <v>971.81799999999987</v>
      </c>
      <c r="Y2422" s="74">
        <v>2270</v>
      </c>
      <c r="Z2422" s="74">
        <v>0.87926714569829623</v>
      </c>
      <c r="AA2422" s="74">
        <v>0.1207328543017038</v>
      </c>
      <c r="AB2422" s="74">
        <v>9.6988832295798319E-4</v>
      </c>
      <c r="AC2422" s="74">
        <v>9.6988832295798351E-4</v>
      </c>
      <c r="AD2422" t="s">
        <v>5810</v>
      </c>
    </row>
    <row r="2423" spans="1:30">
      <c r="A2423" s="165" t="s">
        <v>6836</v>
      </c>
      <c r="C2423" s="165" t="s">
        <v>8442</v>
      </c>
      <c r="D2423" s="169" t="s">
        <v>3040</v>
      </c>
      <c r="E2423" s="169" t="s">
        <v>3272</v>
      </c>
      <c r="F2423" s="174">
        <v>8.8178079999999994</v>
      </c>
      <c r="G2423" s="174">
        <v>39.676940000000002</v>
      </c>
      <c r="H2423" s="74">
        <v>72.468400000000003</v>
      </c>
      <c r="I2423" s="74">
        <v>0.186</v>
      </c>
      <c r="J2423" s="74">
        <v>8.8650000000000002</v>
      </c>
      <c r="K2423" s="74">
        <v>0.27600000000000002</v>
      </c>
      <c r="L2423" s="74">
        <v>0</v>
      </c>
      <c r="M2423" s="74">
        <v>0.18</v>
      </c>
      <c r="N2423" s="74">
        <v>3.9089999999999998</v>
      </c>
      <c r="O2423" s="74">
        <v>4.181</v>
      </c>
      <c r="P2423" s="74">
        <v>0</v>
      </c>
      <c r="Q2423" s="74">
        <v>3.5000000000000003E-2</v>
      </c>
      <c r="R2423" s="74">
        <v>6.5</v>
      </c>
      <c r="S2423" s="74">
        <v>0</v>
      </c>
      <c r="T2423" s="74">
        <v>0</v>
      </c>
      <c r="U2423" s="74">
        <v>1.6799999999999999E-2</v>
      </c>
      <c r="V2423" s="74">
        <v>4.4489000000000001</v>
      </c>
      <c r="W2423" s="74">
        <v>0.87233324609999996</v>
      </c>
      <c r="X2423" s="74">
        <v>970.98799999999994</v>
      </c>
      <c r="Y2423" s="74">
        <v>2340</v>
      </c>
      <c r="Z2423" s="74">
        <v>0.93936264649852741</v>
      </c>
      <c r="AA2423" s="74">
        <v>6.0637353501472542E-2</v>
      </c>
      <c r="AB2423" s="74">
        <v>1.755307110603625E-3</v>
      </c>
      <c r="AC2423" s="74">
        <v>1.755307110603625E-3</v>
      </c>
      <c r="AD2423" t="s">
        <v>5810</v>
      </c>
    </row>
    <row r="2424" spans="1:30">
      <c r="A2424" s="165" t="s">
        <v>6837</v>
      </c>
      <c r="C2424" s="165" t="s">
        <v>8442</v>
      </c>
      <c r="D2424" s="169" t="s">
        <v>3040</v>
      </c>
      <c r="E2424" s="169" t="s">
        <v>3272</v>
      </c>
      <c r="F2424" s="174">
        <v>8.8178079999999994</v>
      </c>
      <c r="G2424" s="174">
        <v>39.676940000000002</v>
      </c>
      <c r="H2424" s="74">
        <v>74.751199999999997</v>
      </c>
      <c r="I2424" s="74">
        <v>0.13700000000000001</v>
      </c>
      <c r="J2424" s="74">
        <v>8.73</v>
      </c>
      <c r="K2424" s="74">
        <v>0.29399999999999998</v>
      </c>
      <c r="L2424" s="74">
        <v>1.7000000000000001E-2</v>
      </c>
      <c r="M2424" s="74">
        <v>0.154</v>
      </c>
      <c r="N2424" s="74">
        <v>5.0839999999999996</v>
      </c>
      <c r="O2424" s="74">
        <v>4.1760000000000002</v>
      </c>
      <c r="P2424" s="74">
        <v>0</v>
      </c>
      <c r="Q2424" s="74">
        <v>0</v>
      </c>
      <c r="R2424" s="74">
        <v>3.38</v>
      </c>
      <c r="S2424" s="74">
        <v>0</v>
      </c>
      <c r="T2424" s="74">
        <v>0</v>
      </c>
      <c r="U2424" s="74">
        <v>4.1000000000000003E-3</v>
      </c>
      <c r="V2424" s="74">
        <v>5.0498500000000002</v>
      </c>
      <c r="W2424" s="74">
        <v>0.99016656765</v>
      </c>
      <c r="X2424" s="74">
        <v>970.55640000000005</v>
      </c>
      <c r="Y2424" s="74">
        <v>780</v>
      </c>
      <c r="Z2424" s="74">
        <v>0.93587410443486729</v>
      </c>
      <c r="AA2424" s="74">
        <v>6.4125895565132762E-2</v>
      </c>
      <c r="AB2424" s="74">
        <v>2.1813595235210571E-3</v>
      </c>
      <c r="AC2424" s="74">
        <v>2.1813595235210571E-3</v>
      </c>
      <c r="AD2424" t="s">
        <v>5810</v>
      </c>
    </row>
    <row r="2425" spans="1:30">
      <c r="A2425" s="165" t="s">
        <v>6838</v>
      </c>
      <c r="C2425" s="165" t="s">
        <v>8442</v>
      </c>
      <c r="D2425" s="169" t="s">
        <v>3040</v>
      </c>
      <c r="E2425" s="169" t="s">
        <v>3272</v>
      </c>
      <c r="F2425" s="174">
        <v>8.8178079999999994</v>
      </c>
      <c r="G2425" s="174">
        <v>39.676940000000002</v>
      </c>
      <c r="H2425" s="74">
        <v>72.674899999999994</v>
      </c>
      <c r="I2425" s="74">
        <v>0.153</v>
      </c>
      <c r="J2425" s="74">
        <v>8.7609999999999992</v>
      </c>
      <c r="K2425" s="74">
        <v>0.29799999999999999</v>
      </c>
      <c r="L2425" s="74">
        <v>0</v>
      </c>
      <c r="M2425" s="74">
        <v>0.20499999999999999</v>
      </c>
      <c r="N2425" s="74">
        <v>4.8099999999999996</v>
      </c>
      <c r="O2425" s="74">
        <v>3.903</v>
      </c>
      <c r="P2425" s="74">
        <v>0</v>
      </c>
      <c r="Q2425" s="74">
        <v>0</v>
      </c>
      <c r="R2425" s="74">
        <v>4.74</v>
      </c>
      <c r="S2425" s="74">
        <v>0</v>
      </c>
      <c r="T2425" s="74">
        <v>0</v>
      </c>
      <c r="U2425" s="74">
        <v>3.8E-3</v>
      </c>
      <c r="V2425" s="74">
        <v>5.0388000000000002</v>
      </c>
      <c r="W2425" s="74">
        <v>0.98799990119999992</v>
      </c>
      <c r="X2425" s="74">
        <v>971.40299999999991</v>
      </c>
      <c r="Y2425" s="74">
        <v>1300</v>
      </c>
      <c r="Z2425" s="74">
        <v>0.96923950045151397</v>
      </c>
      <c r="AA2425" s="74">
        <v>3.0760499548486E-2</v>
      </c>
      <c r="AB2425" s="74">
        <v>4.950935287066441E-3</v>
      </c>
      <c r="AC2425" s="74">
        <v>4.950935287066441E-3</v>
      </c>
      <c r="AD2425" t="s">
        <v>5810</v>
      </c>
    </row>
    <row r="2426" spans="1:30">
      <c r="A2426" s="165" t="s">
        <v>6839</v>
      </c>
      <c r="C2426" s="165" t="s">
        <v>8442</v>
      </c>
      <c r="D2426" s="169" t="s">
        <v>3040</v>
      </c>
      <c r="E2426" s="169" t="s">
        <v>3272</v>
      </c>
      <c r="F2426" s="174">
        <v>8.8178079999999994</v>
      </c>
      <c r="G2426" s="174">
        <v>39.676940000000002</v>
      </c>
      <c r="H2426" s="74">
        <v>74.270799999999994</v>
      </c>
      <c r="I2426" s="74">
        <v>0.14499999999999999</v>
      </c>
      <c r="J2426" s="74">
        <v>8.75</v>
      </c>
      <c r="K2426" s="74">
        <v>0.309</v>
      </c>
      <c r="L2426" s="74">
        <v>0</v>
      </c>
      <c r="M2426" s="74">
        <v>0.184</v>
      </c>
      <c r="N2426" s="74">
        <v>5.0460000000000003</v>
      </c>
      <c r="O2426" s="74">
        <v>4.07</v>
      </c>
      <c r="P2426" s="74">
        <v>0</v>
      </c>
      <c r="Q2426" s="74">
        <v>0</v>
      </c>
      <c r="R2426" s="74">
        <v>2.15</v>
      </c>
      <c r="S2426" s="74">
        <v>0</v>
      </c>
      <c r="T2426" s="74">
        <v>0</v>
      </c>
      <c r="U2426" s="74">
        <v>7.1000000000000004E-3</v>
      </c>
      <c r="V2426" s="74">
        <v>5.2623499999999996</v>
      </c>
      <c r="W2426" s="74">
        <v>1.0318332301499999</v>
      </c>
      <c r="X2426" s="74">
        <v>971.0544000000001</v>
      </c>
      <c r="Y2426" s="74">
        <v>450</v>
      </c>
      <c r="Z2426" s="74">
        <v>0.78905586135054884</v>
      </c>
      <c r="AA2426" s="74">
        <v>0.21094413864945111</v>
      </c>
      <c r="AB2426" s="74">
        <v>8.8514036131188663E-4</v>
      </c>
      <c r="AC2426" s="74">
        <v>8.8514036131188652E-4</v>
      </c>
      <c r="AD2426" t="s">
        <v>5810</v>
      </c>
    </row>
    <row r="2427" spans="1:30">
      <c r="A2427" s="165" t="s">
        <v>6840</v>
      </c>
      <c r="C2427" s="165" t="s">
        <v>8442</v>
      </c>
      <c r="D2427" s="169" t="s">
        <v>3040</v>
      </c>
      <c r="E2427" s="169" t="s">
        <v>3272</v>
      </c>
      <c r="F2427" s="174">
        <v>8.8178079999999994</v>
      </c>
      <c r="G2427" s="174">
        <v>39.676940000000002</v>
      </c>
      <c r="H2427" s="74">
        <v>73.322100000000006</v>
      </c>
      <c r="I2427" s="74">
        <v>0.13300000000000001</v>
      </c>
      <c r="J2427" s="74">
        <v>8.5679999999999996</v>
      </c>
      <c r="K2427" s="74">
        <v>0.307</v>
      </c>
      <c r="L2427" s="74">
        <v>0</v>
      </c>
      <c r="M2427" s="74">
        <v>0.18099999999999999</v>
      </c>
      <c r="N2427" s="74">
        <v>5.1340000000000003</v>
      </c>
      <c r="O2427" s="74">
        <v>4.16</v>
      </c>
      <c r="P2427" s="74">
        <v>0</v>
      </c>
      <c r="Q2427" s="74">
        <v>3.5000000000000003E-2</v>
      </c>
      <c r="R2427" s="74">
        <v>3.76</v>
      </c>
      <c r="S2427" s="74">
        <v>0</v>
      </c>
      <c r="T2427" s="74">
        <v>0</v>
      </c>
      <c r="U2427" s="74">
        <v>3.8999999999999998E-3</v>
      </c>
      <c r="V2427" s="74">
        <v>5.1263500000000004</v>
      </c>
      <c r="W2427" s="74">
        <v>1.00516656615</v>
      </c>
      <c r="X2427" s="74">
        <v>971.00459999999987</v>
      </c>
      <c r="Y2427" s="74">
        <v>910</v>
      </c>
      <c r="Z2427" s="74">
        <v>0.94866952913598779</v>
      </c>
      <c r="AA2427" s="74">
        <v>5.1330470864012247E-2</v>
      </c>
      <c r="AB2427" s="74">
        <v>2.643660705154682E-3</v>
      </c>
      <c r="AC2427" s="74">
        <v>2.6436607051546811E-3</v>
      </c>
      <c r="AD2427" t="s">
        <v>5810</v>
      </c>
    </row>
    <row r="2428" spans="1:30">
      <c r="A2428" s="165" t="s">
        <v>6841</v>
      </c>
      <c r="C2428" s="165" t="s">
        <v>8442</v>
      </c>
      <c r="D2428" s="169" t="s">
        <v>3040</v>
      </c>
      <c r="E2428" s="169" t="s">
        <v>3272</v>
      </c>
      <c r="F2428" s="174">
        <v>8.8178079999999994</v>
      </c>
      <c r="G2428" s="174">
        <v>39.676940000000002</v>
      </c>
      <c r="H2428" s="74">
        <v>72.3827</v>
      </c>
      <c r="I2428" s="74">
        <v>0.13700000000000001</v>
      </c>
      <c r="J2428" s="74">
        <v>8.5169999999999995</v>
      </c>
      <c r="K2428" s="74">
        <v>0.314</v>
      </c>
      <c r="L2428" s="74">
        <v>0</v>
      </c>
      <c r="M2428" s="74">
        <v>0.185</v>
      </c>
      <c r="N2428" s="74">
        <v>4.5670000000000002</v>
      </c>
      <c r="O2428" s="74">
        <v>4.13</v>
      </c>
      <c r="P2428" s="74">
        <v>0</v>
      </c>
      <c r="Q2428" s="74">
        <v>0</v>
      </c>
      <c r="R2428" s="74">
        <v>4.4000000000000004</v>
      </c>
      <c r="S2428" s="74">
        <v>0</v>
      </c>
      <c r="T2428" s="74">
        <v>0</v>
      </c>
      <c r="U2428" s="74">
        <v>1.1000000000000001E-3</v>
      </c>
      <c r="V2428" s="74">
        <v>5.2521500000000003</v>
      </c>
      <c r="W2428" s="74">
        <v>1.02983323035</v>
      </c>
      <c r="X2428" s="74">
        <v>971.07100000000003</v>
      </c>
      <c r="Y2428" s="74">
        <v>1120</v>
      </c>
      <c r="Z2428" s="74">
        <v>0.99017515348802787</v>
      </c>
      <c r="AA2428" s="74">
        <v>9.8248465119721538E-3</v>
      </c>
      <c r="AB2428" s="74">
        <v>7.1772856276185E-3</v>
      </c>
      <c r="AC2428" s="74">
        <v>7.1772856276185026E-3</v>
      </c>
      <c r="AD2428" t="s">
        <v>5810</v>
      </c>
    </row>
    <row r="2429" spans="1:30">
      <c r="A2429" s="165" t="s">
        <v>6842</v>
      </c>
      <c r="C2429" s="165" t="s">
        <v>8442</v>
      </c>
      <c r="D2429" s="169" t="s">
        <v>3040</v>
      </c>
      <c r="E2429" s="169" t="s">
        <v>3272</v>
      </c>
      <c r="F2429" s="174">
        <v>8.8178079999999994</v>
      </c>
      <c r="G2429" s="174">
        <v>39.676940000000002</v>
      </c>
      <c r="H2429" s="74">
        <v>71.313400000000001</v>
      </c>
      <c r="I2429" s="74">
        <v>0.13400000000000001</v>
      </c>
      <c r="J2429" s="74">
        <v>8.3339999999999996</v>
      </c>
      <c r="K2429" s="74">
        <v>0.31</v>
      </c>
      <c r="L2429" s="74">
        <v>0</v>
      </c>
      <c r="M2429" s="74">
        <v>0.14499999999999999</v>
      </c>
      <c r="N2429" s="74">
        <v>3.3159999999999998</v>
      </c>
      <c r="O2429" s="74">
        <v>5.5140000000000002</v>
      </c>
      <c r="P2429" s="74">
        <v>0</v>
      </c>
      <c r="Q2429" s="74">
        <v>0</v>
      </c>
      <c r="R2429" s="74">
        <v>0.25</v>
      </c>
      <c r="S2429" s="74">
        <v>0</v>
      </c>
      <c r="T2429" s="74">
        <v>0</v>
      </c>
      <c r="U2429" s="74">
        <v>6.3899999999999998E-2</v>
      </c>
      <c r="V2429" s="74">
        <v>4.5389999999999997</v>
      </c>
      <c r="W2429" s="74">
        <v>0.88999991099999987</v>
      </c>
      <c r="X2429" s="74">
        <v>970.40700000000004</v>
      </c>
      <c r="Y2429" s="74">
        <v>990</v>
      </c>
      <c r="Z2429" s="74">
        <v>9.3091022893071976E-3</v>
      </c>
      <c r="AA2429" s="74">
        <v>0.99069089771069274</v>
      </c>
      <c r="AB2429" s="74">
        <v>8.1759648635574737E-5</v>
      </c>
      <c r="AC2429" s="74">
        <v>8.1759648635574737E-5</v>
      </c>
      <c r="AD2429" t="s">
        <v>5810</v>
      </c>
    </row>
    <row r="2430" spans="1:30">
      <c r="A2430" s="165" t="s">
        <v>5662</v>
      </c>
      <c r="C2430" s="165" t="s">
        <v>8442</v>
      </c>
      <c r="D2430" s="169" t="s">
        <v>3040</v>
      </c>
      <c r="E2430" s="169" t="s">
        <v>5662</v>
      </c>
      <c r="F2430" s="174">
        <v>7.76952</v>
      </c>
      <c r="G2430" s="174">
        <v>38.808450000000001</v>
      </c>
      <c r="H2430" s="74">
        <v>73.504999999999995</v>
      </c>
      <c r="I2430" s="74">
        <v>0.22700000000000001</v>
      </c>
      <c r="J2430" s="74">
        <v>9.1809999999999992</v>
      </c>
      <c r="K2430" s="74">
        <v>0.252</v>
      </c>
      <c r="L2430" s="74">
        <v>0</v>
      </c>
      <c r="M2430" s="74">
        <v>0.2</v>
      </c>
      <c r="N2430" s="74">
        <v>4.1820000000000004</v>
      </c>
      <c r="O2430" s="74">
        <v>4.22</v>
      </c>
      <c r="P2430" s="74">
        <v>0</v>
      </c>
      <c r="Q2430" s="74">
        <v>0</v>
      </c>
      <c r="R2430" s="74">
        <v>5.5</v>
      </c>
      <c r="S2430" s="74">
        <v>0</v>
      </c>
      <c r="T2430" s="74">
        <v>0</v>
      </c>
      <c r="U2430" s="74">
        <v>1.9599999999999999E-2</v>
      </c>
      <c r="V2430" s="74">
        <v>4.3171499999999998</v>
      </c>
      <c r="W2430" s="74">
        <v>0.84649991534999991</v>
      </c>
      <c r="X2430" s="74">
        <v>971.32</v>
      </c>
      <c r="Y2430" s="74">
        <v>1900</v>
      </c>
      <c r="Z2430" s="74">
        <v>0.89997865737144567</v>
      </c>
      <c r="AA2430" s="74">
        <v>0.1000213426285544</v>
      </c>
      <c r="AB2430" s="74">
        <v>2.328386197813094E-3</v>
      </c>
      <c r="AC2430" s="74">
        <v>2.328386197813094E-3</v>
      </c>
      <c r="AD2430" t="s">
        <v>5810</v>
      </c>
    </row>
    <row r="2431" spans="1:30">
      <c r="A2431" s="165" t="s">
        <v>6843</v>
      </c>
      <c r="C2431" s="165" t="s">
        <v>8442</v>
      </c>
      <c r="D2431" s="169" t="s">
        <v>3040</v>
      </c>
      <c r="E2431" s="169" t="s">
        <v>5662</v>
      </c>
      <c r="F2431" s="174">
        <v>7.76952</v>
      </c>
      <c r="G2431" s="174">
        <v>38.808450000000001</v>
      </c>
      <c r="H2431" s="74">
        <v>73.099999999999994</v>
      </c>
      <c r="I2431" s="74">
        <v>0.23</v>
      </c>
      <c r="J2431" s="74">
        <v>9.2040000000000006</v>
      </c>
      <c r="K2431" s="74">
        <v>0.252</v>
      </c>
      <c r="L2431" s="74">
        <v>0</v>
      </c>
      <c r="M2431" s="74">
        <v>0.23</v>
      </c>
      <c r="N2431" s="74">
        <v>4.09</v>
      </c>
      <c r="O2431" s="74">
        <v>4.3010000000000002</v>
      </c>
      <c r="P2431" s="74">
        <v>0</v>
      </c>
      <c r="Q2431" s="74">
        <v>1.7000000000000001E-2</v>
      </c>
      <c r="R2431" s="74">
        <v>5.01</v>
      </c>
      <c r="S2431" s="74">
        <v>0</v>
      </c>
      <c r="T2431" s="74">
        <v>0</v>
      </c>
      <c r="U2431" s="74">
        <v>1.5800000000000002E-2</v>
      </c>
      <c r="V2431" s="74">
        <v>4.17605</v>
      </c>
      <c r="W2431" s="74">
        <v>0.81883325144999997</v>
      </c>
      <c r="X2431" s="74">
        <v>971.81799999999987</v>
      </c>
      <c r="Y2431" s="74">
        <v>1630</v>
      </c>
      <c r="Z2431" s="74">
        <v>0.89966928593762185</v>
      </c>
      <c r="AA2431" s="74">
        <v>0.1003307140623782</v>
      </c>
      <c r="AB2431" s="74">
        <v>1.6314485533739649E-3</v>
      </c>
      <c r="AC2431" s="74">
        <v>1.631448553373966E-3</v>
      </c>
      <c r="AD2431" t="s">
        <v>5810</v>
      </c>
    </row>
    <row r="2432" spans="1:30">
      <c r="A2432" s="165" t="s">
        <v>6844</v>
      </c>
      <c r="C2432" s="165" t="s">
        <v>8442</v>
      </c>
      <c r="D2432" s="169" t="s">
        <v>3040</v>
      </c>
      <c r="E2432" s="169" t="s">
        <v>5662</v>
      </c>
      <c r="F2432" s="174">
        <v>7.76952</v>
      </c>
      <c r="G2432" s="174">
        <v>38.808450000000001</v>
      </c>
      <c r="H2432" s="74">
        <v>73.847999999999999</v>
      </c>
      <c r="I2432" s="74">
        <v>0.182</v>
      </c>
      <c r="J2432" s="74">
        <v>8.5190000000000001</v>
      </c>
      <c r="K2432" s="74">
        <v>0.28599999999999998</v>
      </c>
      <c r="L2432" s="74">
        <v>0</v>
      </c>
      <c r="M2432" s="74">
        <v>0.21299999999999999</v>
      </c>
      <c r="N2432" s="74">
        <v>4.7350000000000003</v>
      </c>
      <c r="O2432" s="74">
        <v>4.266</v>
      </c>
      <c r="P2432" s="74">
        <v>0</v>
      </c>
      <c r="Q2432" s="74">
        <v>0</v>
      </c>
      <c r="R2432" s="74">
        <v>3.95</v>
      </c>
      <c r="S2432" s="74">
        <v>0</v>
      </c>
      <c r="T2432" s="74">
        <v>0</v>
      </c>
      <c r="U2432" s="74">
        <v>2.3599999999999999E-2</v>
      </c>
      <c r="V2432" s="74">
        <v>5.0991499999999998</v>
      </c>
      <c r="W2432" s="74">
        <v>0.99983323334999985</v>
      </c>
      <c r="X2432" s="74">
        <v>971.53579999999999</v>
      </c>
      <c r="Y2432" s="74">
        <v>1300</v>
      </c>
      <c r="Z2432" s="74">
        <v>0.78461635478530722</v>
      </c>
      <c r="AA2432" s="74">
        <v>0.2153836452146928</v>
      </c>
      <c r="AB2432" s="74">
        <v>8.3094613518262415E-4</v>
      </c>
      <c r="AC2432" s="74">
        <v>8.3094613518262469E-4</v>
      </c>
      <c r="AD2432" t="s">
        <v>5810</v>
      </c>
    </row>
    <row r="2433" spans="1:30">
      <c r="A2433" s="165" t="s">
        <v>6845</v>
      </c>
      <c r="C2433" s="165" t="s">
        <v>8442</v>
      </c>
      <c r="D2433" s="169" t="s">
        <v>3040</v>
      </c>
      <c r="E2433" s="169" t="s">
        <v>5662</v>
      </c>
      <c r="F2433" s="174">
        <v>7.76952</v>
      </c>
      <c r="G2433" s="174">
        <v>38.808450000000001</v>
      </c>
      <c r="H2433" s="74">
        <v>73.631</v>
      </c>
      <c r="I2433" s="74">
        <v>0.185</v>
      </c>
      <c r="J2433" s="74">
        <v>8.5030000000000001</v>
      </c>
      <c r="K2433" s="74">
        <v>0.32300000000000001</v>
      </c>
      <c r="L2433" s="74">
        <v>1.4999999999999999E-2</v>
      </c>
      <c r="M2433" s="74">
        <v>0.2</v>
      </c>
      <c r="N2433" s="74">
        <v>4.5259999999999998</v>
      </c>
      <c r="O2433" s="74">
        <v>3.99</v>
      </c>
      <c r="P2433" s="74">
        <v>0</v>
      </c>
      <c r="Q2433" s="74">
        <v>0</v>
      </c>
      <c r="R2433" s="74">
        <v>4.91</v>
      </c>
      <c r="S2433" s="74">
        <v>0</v>
      </c>
      <c r="T2433" s="74">
        <v>0</v>
      </c>
      <c r="U2433" s="74">
        <v>3.4099999999999998E-2</v>
      </c>
      <c r="V2433" s="74">
        <v>4.9920499999999999</v>
      </c>
      <c r="W2433" s="74">
        <v>0.97883323545000001</v>
      </c>
      <c r="X2433" s="74">
        <v>971.32</v>
      </c>
      <c r="Y2433" s="74">
        <v>1830</v>
      </c>
      <c r="Z2433" s="74">
        <v>0.80458603343813706</v>
      </c>
      <c r="AA2433" s="74">
        <v>0.195413966561863</v>
      </c>
      <c r="AB2433" s="74">
        <v>1.431276490832255E-3</v>
      </c>
      <c r="AC2433" s="74">
        <v>1.431276490832255E-3</v>
      </c>
      <c r="AD2433" t="s">
        <v>5810</v>
      </c>
    </row>
    <row r="2434" spans="1:30">
      <c r="A2434" s="165" t="s">
        <v>6846</v>
      </c>
      <c r="C2434" s="165" t="s">
        <v>8442</v>
      </c>
      <c r="D2434" s="169" t="s">
        <v>3040</v>
      </c>
      <c r="E2434" s="169" t="s">
        <v>5662</v>
      </c>
      <c r="F2434" s="174">
        <v>7.76952</v>
      </c>
      <c r="G2434" s="174">
        <v>38.808450000000001</v>
      </c>
      <c r="H2434" s="74">
        <v>72.611999999999995</v>
      </c>
      <c r="I2434" s="74">
        <v>0.186</v>
      </c>
      <c r="J2434" s="74">
        <v>8.4689999999999994</v>
      </c>
      <c r="K2434" s="74">
        <v>0.29799999999999999</v>
      </c>
      <c r="L2434" s="74">
        <v>0</v>
      </c>
      <c r="M2434" s="74">
        <v>0.20499999999999999</v>
      </c>
      <c r="N2434" s="74">
        <v>3.8719999999999999</v>
      </c>
      <c r="O2434" s="74">
        <v>4.1070000000000002</v>
      </c>
      <c r="P2434" s="74">
        <v>0</v>
      </c>
      <c r="Q2434" s="74">
        <v>0</v>
      </c>
      <c r="R2434" s="74">
        <v>5.59</v>
      </c>
      <c r="S2434" s="74">
        <v>0</v>
      </c>
      <c r="T2434" s="74">
        <v>0</v>
      </c>
      <c r="U2434" s="74">
        <v>1.2800000000000001E-2</v>
      </c>
      <c r="V2434" s="74">
        <v>4.67075</v>
      </c>
      <c r="W2434" s="74">
        <v>0.91583324175000003</v>
      </c>
      <c r="X2434" s="74">
        <v>971.40299999999991</v>
      </c>
      <c r="Y2434" s="74">
        <v>1830</v>
      </c>
      <c r="Z2434" s="74">
        <v>0.93370145202263133</v>
      </c>
      <c r="AA2434" s="74">
        <v>6.6298547977368644E-2</v>
      </c>
      <c r="AB2434" s="74">
        <v>3.005219871610648E-4</v>
      </c>
      <c r="AC2434" s="74">
        <v>3.0052198716106501E-4</v>
      </c>
      <c r="AD2434" t="s">
        <v>5810</v>
      </c>
    </row>
    <row r="2435" spans="1:30">
      <c r="A2435" s="165" t="s">
        <v>6847</v>
      </c>
      <c r="C2435" s="165" t="s">
        <v>8442</v>
      </c>
      <c r="D2435" s="169" t="s">
        <v>3040</v>
      </c>
      <c r="E2435" s="169" t="s">
        <v>5662</v>
      </c>
      <c r="F2435" s="174">
        <v>7.76952</v>
      </c>
      <c r="G2435" s="174">
        <v>38.808450000000001</v>
      </c>
      <c r="H2435" s="74">
        <v>73.136499999999998</v>
      </c>
      <c r="I2435" s="74">
        <v>0.22969999999999999</v>
      </c>
      <c r="J2435" s="74">
        <v>9.2039000000000009</v>
      </c>
      <c r="K2435" s="74">
        <v>0.25240000000000001</v>
      </c>
      <c r="L2435" s="74">
        <v>0</v>
      </c>
      <c r="M2435" s="74">
        <v>0.2301</v>
      </c>
      <c r="N2435" s="74">
        <v>4.0900999999999996</v>
      </c>
      <c r="O2435" s="74">
        <v>4.3013000000000003</v>
      </c>
      <c r="P2435" s="74">
        <v>0</v>
      </c>
      <c r="Q2435" s="74">
        <v>1.7100000000000001E-2</v>
      </c>
      <c r="R2435" s="74">
        <v>5.31</v>
      </c>
      <c r="S2435" s="74">
        <v>0</v>
      </c>
      <c r="T2435" s="74">
        <v>0</v>
      </c>
      <c r="U2435" s="74">
        <v>1.52E-2</v>
      </c>
      <c r="V2435" s="74">
        <v>4.1757099999999996</v>
      </c>
      <c r="W2435" s="74">
        <v>0.81876658478999997</v>
      </c>
      <c r="X2435" s="74">
        <v>971.81966</v>
      </c>
      <c r="Y2435" s="74">
        <v>1750</v>
      </c>
      <c r="Z2435" s="74">
        <v>0.91450286810345249</v>
      </c>
      <c r="AA2435" s="74">
        <v>8.5497131896547507E-2</v>
      </c>
      <c r="AB2435" s="74">
        <v>2.956480801356849E-3</v>
      </c>
      <c r="AC2435" s="74">
        <v>2.956480801356849E-3</v>
      </c>
      <c r="AD2435" t="s">
        <v>5810</v>
      </c>
    </row>
    <row r="2436" spans="1:30">
      <c r="A2436" s="165" t="s">
        <v>6848</v>
      </c>
      <c r="C2436" s="165" t="s">
        <v>8442</v>
      </c>
      <c r="D2436" s="169" t="s">
        <v>3040</v>
      </c>
      <c r="E2436" s="169" t="s">
        <v>5662</v>
      </c>
      <c r="F2436" s="174">
        <v>7.76952</v>
      </c>
      <c r="G2436" s="174">
        <v>38.808500000000002</v>
      </c>
      <c r="H2436" s="74">
        <v>71.111999999999995</v>
      </c>
      <c r="I2436" s="74">
        <v>0.16300000000000001</v>
      </c>
      <c r="J2436" s="74">
        <v>8.782</v>
      </c>
      <c r="K2436" s="74">
        <v>0.29099999999999998</v>
      </c>
      <c r="L2436" s="74">
        <v>0</v>
      </c>
      <c r="M2436" s="74">
        <v>0.186</v>
      </c>
      <c r="N2436" s="74">
        <v>3.2509999999999999</v>
      </c>
      <c r="O2436" s="74">
        <v>3.9140000000000001</v>
      </c>
      <c r="P2436" s="74">
        <v>0</v>
      </c>
      <c r="Q2436" s="74">
        <v>2.5999999999999999E-2</v>
      </c>
      <c r="R2436" s="74">
        <v>4.29</v>
      </c>
      <c r="S2436" s="74">
        <v>0</v>
      </c>
      <c r="T2436" s="74">
        <v>0</v>
      </c>
      <c r="U2436" s="74">
        <v>6.4999999999999997E-3</v>
      </c>
      <c r="V2436" s="74">
        <v>4.6987999999999994</v>
      </c>
      <c r="W2436" s="74">
        <v>0.92133324119999993</v>
      </c>
      <c r="X2436" s="74">
        <v>971.08759999999995</v>
      </c>
      <c r="Y2436" s="74">
        <v>1190</v>
      </c>
      <c r="Z2436" s="74">
        <v>0.94398418745735291</v>
      </c>
      <c r="AA2436" s="74">
        <v>5.6015812542647099E-2</v>
      </c>
      <c r="AB2436" s="74">
        <v>1.6049181957182E-3</v>
      </c>
      <c r="AC2436" s="74">
        <v>1.6049181957182E-3</v>
      </c>
      <c r="AD2436" t="s">
        <v>5810</v>
      </c>
    </row>
    <row r="2437" spans="1:30">
      <c r="A2437" s="165" t="s">
        <v>6849</v>
      </c>
      <c r="C2437" s="165" t="s">
        <v>8442</v>
      </c>
      <c r="D2437" s="169" t="s">
        <v>3040</v>
      </c>
      <c r="E2437" s="169" t="s">
        <v>5662</v>
      </c>
      <c r="F2437" s="174">
        <v>7.77217</v>
      </c>
      <c r="G2437" s="174">
        <v>38.808779999999999</v>
      </c>
      <c r="H2437" s="74">
        <v>73.046000000000006</v>
      </c>
      <c r="I2437" s="74">
        <v>0.14199999999999999</v>
      </c>
      <c r="J2437" s="74">
        <v>8.5820000000000007</v>
      </c>
      <c r="K2437" s="74">
        <v>0.307</v>
      </c>
      <c r="L2437" s="74">
        <v>0</v>
      </c>
      <c r="M2437" s="74">
        <v>0.17</v>
      </c>
      <c r="N2437" s="74">
        <v>4.3540000000000001</v>
      </c>
      <c r="O2437" s="74">
        <v>3.9740000000000002</v>
      </c>
      <c r="P2437" s="74">
        <v>0</v>
      </c>
      <c r="Q2437" s="74">
        <v>0</v>
      </c>
      <c r="R2437" s="74">
        <v>7.83</v>
      </c>
      <c r="S2437" s="74">
        <v>0</v>
      </c>
      <c r="T2437" s="74">
        <v>0</v>
      </c>
      <c r="U2437" s="74">
        <v>1.23E-2</v>
      </c>
      <c r="V2437" s="74">
        <v>4.9121499999999996</v>
      </c>
      <c r="W2437" s="74">
        <v>0.96316657034999997</v>
      </c>
      <c r="X2437" s="74">
        <v>970.822</v>
      </c>
      <c r="Y2437" s="74">
        <v>2940</v>
      </c>
      <c r="Z2437" s="74">
        <v>0.96920160446039305</v>
      </c>
      <c r="AA2437" s="74">
        <v>3.0798395539607001E-2</v>
      </c>
      <c r="AB2437" s="74">
        <v>3.3158315254328788E-4</v>
      </c>
      <c r="AC2437" s="74">
        <v>3.3158315254328777E-4</v>
      </c>
      <c r="AD2437" t="s">
        <v>5810</v>
      </c>
    </row>
    <row r="2438" spans="1:30">
      <c r="A2438" s="165" t="s">
        <v>6850</v>
      </c>
      <c r="C2438" s="165" t="s">
        <v>8442</v>
      </c>
      <c r="D2438" s="169" t="s">
        <v>3040</v>
      </c>
      <c r="E2438" s="169" t="s">
        <v>5662</v>
      </c>
      <c r="F2438" s="174">
        <v>7.77217</v>
      </c>
      <c r="G2438" s="174">
        <v>38.808779999999999</v>
      </c>
      <c r="H2438" s="74">
        <v>73.12</v>
      </c>
      <c r="I2438" s="74">
        <v>0.26700000000000002</v>
      </c>
      <c r="J2438" s="74">
        <v>9.2539999999999996</v>
      </c>
      <c r="K2438" s="74">
        <v>0.23599999999999999</v>
      </c>
      <c r="L2438" s="74">
        <v>1.7000000000000001E-2</v>
      </c>
      <c r="M2438" s="74">
        <v>0.17799999999999999</v>
      </c>
      <c r="N2438" s="74">
        <v>3.984</v>
      </c>
      <c r="O2438" s="74">
        <v>4.0519999999999996</v>
      </c>
      <c r="P2438" s="74">
        <v>0</v>
      </c>
      <c r="Q2438" s="74">
        <v>0</v>
      </c>
      <c r="R2438" s="74">
        <v>6.36</v>
      </c>
      <c r="S2438" s="74">
        <v>0</v>
      </c>
      <c r="T2438" s="74">
        <v>0</v>
      </c>
      <c r="U2438" s="74">
        <v>3.1199999999999999E-2</v>
      </c>
      <c r="V2438" s="74">
        <v>4.1301500000000004</v>
      </c>
      <c r="W2438" s="74">
        <v>0.80983325234999992</v>
      </c>
      <c r="X2438" s="74">
        <v>970.95480000000009</v>
      </c>
      <c r="Y2438" s="74">
        <v>2490</v>
      </c>
      <c r="Z2438" s="74">
        <v>0.89050748198283203</v>
      </c>
      <c r="AA2438" s="74">
        <v>0.1094925180171679</v>
      </c>
      <c r="AB2438" s="74">
        <v>1.3435177259287379E-3</v>
      </c>
      <c r="AC2438" s="74">
        <v>1.3435177259287379E-3</v>
      </c>
      <c r="AD2438" t="s">
        <v>5810</v>
      </c>
    </row>
    <row r="2439" spans="1:30">
      <c r="A2439" s="165" t="s">
        <v>6851</v>
      </c>
      <c r="C2439" s="165" t="s">
        <v>8442</v>
      </c>
      <c r="D2439" s="169" t="s">
        <v>3040</v>
      </c>
      <c r="E2439" s="169" t="s">
        <v>5662</v>
      </c>
      <c r="F2439" s="174">
        <v>7.77217</v>
      </c>
      <c r="G2439" s="174">
        <v>38.808779999999999</v>
      </c>
      <c r="H2439" s="74">
        <v>72.596000000000004</v>
      </c>
      <c r="I2439" s="74">
        <v>0.13800000000000001</v>
      </c>
      <c r="J2439" s="74">
        <v>8.5559999999999992</v>
      </c>
      <c r="K2439" s="74">
        <v>0.28999999999999998</v>
      </c>
      <c r="L2439" s="74">
        <v>0</v>
      </c>
      <c r="M2439" s="74">
        <v>0.14299999999999999</v>
      </c>
      <c r="N2439" s="74">
        <v>3.6789999999999998</v>
      </c>
      <c r="O2439" s="74">
        <v>3.95</v>
      </c>
      <c r="P2439" s="74">
        <v>0</v>
      </c>
      <c r="Q2439" s="74">
        <v>0</v>
      </c>
      <c r="R2439" s="74">
        <v>7.38</v>
      </c>
      <c r="S2439" s="74">
        <v>0</v>
      </c>
      <c r="T2439" s="74">
        <v>0</v>
      </c>
      <c r="U2439" s="74">
        <v>3.3799999999999997E-2</v>
      </c>
      <c r="V2439" s="74">
        <v>5.1076499999999996</v>
      </c>
      <c r="W2439" s="74">
        <v>1.00149989985</v>
      </c>
      <c r="X2439" s="74">
        <v>970.37379999999996</v>
      </c>
      <c r="Y2439" s="74">
        <v>3010</v>
      </c>
      <c r="Z2439" s="74">
        <v>0.91793189857445556</v>
      </c>
      <c r="AA2439" s="74">
        <v>8.2068101425544424E-2</v>
      </c>
      <c r="AB2439" s="74">
        <v>3.5147055324045279E-3</v>
      </c>
      <c r="AC2439" s="74">
        <v>3.514705532404531E-3</v>
      </c>
      <c r="AD2439" t="s">
        <v>5810</v>
      </c>
    </row>
    <row r="2440" spans="1:30">
      <c r="A2440" s="165" t="s">
        <v>6852</v>
      </c>
      <c r="C2440" s="165" t="s">
        <v>8442</v>
      </c>
      <c r="D2440" s="169" t="s">
        <v>3040</v>
      </c>
      <c r="E2440" s="169" t="s">
        <v>5662</v>
      </c>
      <c r="F2440" s="174">
        <v>7.77217</v>
      </c>
      <c r="G2440" s="174">
        <v>38.808779999999999</v>
      </c>
      <c r="H2440" s="74">
        <v>73.113</v>
      </c>
      <c r="I2440" s="74">
        <v>0.23499999999999999</v>
      </c>
      <c r="J2440" s="74">
        <v>8.91</v>
      </c>
      <c r="K2440" s="74">
        <v>0.24399999999999999</v>
      </c>
      <c r="L2440" s="74">
        <v>0</v>
      </c>
      <c r="M2440" s="74">
        <v>0.17699999999999999</v>
      </c>
      <c r="N2440" s="74">
        <v>3.6680000000000001</v>
      </c>
      <c r="O2440" s="74">
        <v>4.101</v>
      </c>
      <c r="P2440" s="74">
        <v>0</v>
      </c>
      <c r="Q2440" s="74">
        <v>0</v>
      </c>
      <c r="R2440" s="74">
        <v>6.25</v>
      </c>
      <c r="S2440" s="74">
        <v>0</v>
      </c>
      <c r="T2440" s="74">
        <v>0</v>
      </c>
      <c r="U2440" s="74">
        <v>1.3899999999999999E-2</v>
      </c>
      <c r="V2440" s="74">
        <v>4.0749000000000004</v>
      </c>
      <c r="W2440" s="74">
        <v>0.79899992009999998</v>
      </c>
      <c r="X2440" s="74">
        <v>970.93820000000017</v>
      </c>
      <c r="Y2440" s="74">
        <v>2180</v>
      </c>
      <c r="Z2440" s="74">
        <v>0.9456418356541445</v>
      </c>
      <c r="AA2440" s="74">
        <v>5.4358164345855491E-2</v>
      </c>
      <c r="AB2440" s="74">
        <v>1.433240380745218E-3</v>
      </c>
      <c r="AC2440" s="74">
        <v>1.43324038074522E-3</v>
      </c>
      <c r="AD2440" t="s">
        <v>5810</v>
      </c>
    </row>
    <row r="2441" spans="1:30">
      <c r="A2441" s="165" t="s">
        <v>6853</v>
      </c>
      <c r="C2441" s="165" t="s">
        <v>8442</v>
      </c>
      <c r="D2441" s="169" t="s">
        <v>3040</v>
      </c>
      <c r="E2441" s="169" t="s">
        <v>5662</v>
      </c>
      <c r="F2441" s="174">
        <v>7.77217</v>
      </c>
      <c r="G2441" s="174">
        <v>38.808779999999999</v>
      </c>
      <c r="H2441" s="74">
        <v>73.328000000000003</v>
      </c>
      <c r="I2441" s="74">
        <v>0.17399999999999999</v>
      </c>
      <c r="J2441" s="74">
        <v>8.6750000000000007</v>
      </c>
      <c r="K2441" s="74">
        <v>0.29599999999999999</v>
      </c>
      <c r="L2441" s="74">
        <v>0</v>
      </c>
      <c r="M2441" s="74">
        <v>0.191</v>
      </c>
      <c r="N2441" s="74">
        <v>3.9620000000000002</v>
      </c>
      <c r="O2441" s="74">
        <v>4.1639999999999997</v>
      </c>
      <c r="P2441" s="74">
        <v>0</v>
      </c>
      <c r="Q2441" s="74">
        <v>2.1999999999999999E-2</v>
      </c>
      <c r="R2441" s="74">
        <v>2.99</v>
      </c>
      <c r="S2441" s="74">
        <v>0</v>
      </c>
      <c r="T2441" s="74">
        <v>0</v>
      </c>
      <c r="U2441" s="74">
        <v>2.0999999999999999E-3</v>
      </c>
      <c r="V2441" s="74">
        <v>4.9036499999999998</v>
      </c>
      <c r="W2441" s="74">
        <v>0.96149990384999995</v>
      </c>
      <c r="X2441" s="74">
        <v>971.17060000000004</v>
      </c>
      <c r="Y2441" s="74">
        <v>630</v>
      </c>
      <c r="Z2441" s="74">
        <v>0.9634998632827354</v>
      </c>
      <c r="AA2441" s="74">
        <v>3.6500136717264632E-2</v>
      </c>
      <c r="AB2441" s="74">
        <v>2.835318415281569E-3</v>
      </c>
      <c r="AC2441" s="74">
        <v>2.835318415281569E-3</v>
      </c>
      <c r="AD2441" t="s">
        <v>5810</v>
      </c>
    </row>
    <row r="2442" spans="1:30">
      <c r="A2442" s="165" t="s">
        <v>6854</v>
      </c>
      <c r="C2442" s="165" t="s">
        <v>8442</v>
      </c>
      <c r="D2442" s="169" t="s">
        <v>3040</v>
      </c>
      <c r="E2442" s="169" t="s">
        <v>5662</v>
      </c>
      <c r="F2442" s="174">
        <v>7.77217</v>
      </c>
      <c r="G2442" s="174">
        <v>38.808779999999999</v>
      </c>
      <c r="H2442" s="74">
        <v>73.016000000000005</v>
      </c>
      <c r="I2442" s="74">
        <v>0.13500000000000001</v>
      </c>
      <c r="J2442" s="74">
        <v>8.4939999999999998</v>
      </c>
      <c r="K2442" s="74">
        <v>0.32400000000000001</v>
      </c>
      <c r="L2442" s="74">
        <v>1.7999999999999999E-2</v>
      </c>
      <c r="M2442" s="74">
        <v>0.19800000000000001</v>
      </c>
      <c r="N2442" s="74">
        <v>5.1269999999999998</v>
      </c>
      <c r="O2442" s="74">
        <v>4.0030000000000001</v>
      </c>
      <c r="P2442" s="74">
        <v>0</v>
      </c>
      <c r="Q2442" s="74">
        <v>0</v>
      </c>
      <c r="R2442" s="74">
        <v>3.94</v>
      </c>
      <c r="S2442" s="74">
        <v>0</v>
      </c>
      <c r="T2442" s="74">
        <v>0</v>
      </c>
      <c r="U2442" s="74">
        <v>2.9999999999999997E-4</v>
      </c>
      <c r="V2442" s="74">
        <v>5.3150500000000003</v>
      </c>
      <c r="W2442" s="74">
        <v>1.0421665624500001</v>
      </c>
      <c r="X2442" s="74">
        <v>971.28679999999997</v>
      </c>
      <c r="Y2442" s="74">
        <v>920</v>
      </c>
      <c r="Z2442" s="74">
        <v>0.99602889411833129</v>
      </c>
      <c r="AA2442" s="74">
        <v>3.9711058816686746E-3</v>
      </c>
      <c r="AB2442" s="74">
        <v>1.661949478557463E-3</v>
      </c>
      <c r="AC2442" s="74">
        <v>1.6619494785574619E-3</v>
      </c>
      <c r="AD2442" t="s">
        <v>5810</v>
      </c>
    </row>
    <row r="2443" spans="1:30">
      <c r="A2443" s="165" t="s">
        <v>6855</v>
      </c>
      <c r="C2443" s="165" t="s">
        <v>8442</v>
      </c>
      <c r="D2443" s="169" t="s">
        <v>3040</v>
      </c>
      <c r="E2443" s="169" t="s">
        <v>5662</v>
      </c>
      <c r="F2443" s="174">
        <v>7.7865399999999996</v>
      </c>
      <c r="G2443" s="174">
        <v>38.809750000000001</v>
      </c>
      <c r="H2443" s="74">
        <v>73.424999999999997</v>
      </c>
      <c r="I2443" s="74">
        <v>0.26200000000000001</v>
      </c>
      <c r="J2443" s="74">
        <v>9.2539999999999996</v>
      </c>
      <c r="K2443" s="74">
        <v>0.26190000000000002</v>
      </c>
      <c r="L2443" s="74">
        <v>0</v>
      </c>
      <c r="M2443" s="74">
        <v>0.193</v>
      </c>
      <c r="N2443" s="74">
        <v>4.0949999999999998</v>
      </c>
      <c r="O2443" s="74">
        <v>4.1959999999999997</v>
      </c>
      <c r="P2443" s="74">
        <v>0</v>
      </c>
      <c r="Q2443" s="74">
        <v>0</v>
      </c>
      <c r="R2443" s="74">
        <v>5.93</v>
      </c>
      <c r="S2443" s="74">
        <v>0</v>
      </c>
      <c r="T2443" s="74">
        <v>0</v>
      </c>
      <c r="U2443" s="74">
        <v>1.46E-2</v>
      </c>
      <c r="V2443" s="74">
        <v>4.4327500000000004</v>
      </c>
      <c r="W2443" s="74">
        <v>0.86916657975</v>
      </c>
      <c r="X2443" s="74">
        <v>971.20379999999989</v>
      </c>
      <c r="Y2443" s="74">
        <v>2040</v>
      </c>
      <c r="Z2443" s="74">
        <v>0.93385315469451879</v>
      </c>
      <c r="AA2443" s="74">
        <v>6.614684530548115E-2</v>
      </c>
      <c r="AB2443" s="74">
        <v>7.9983360371019166E-4</v>
      </c>
      <c r="AC2443" s="74">
        <v>7.9983360371019242E-4</v>
      </c>
      <c r="AD2443" t="s">
        <v>5810</v>
      </c>
    </row>
    <row r="2444" spans="1:30">
      <c r="A2444" s="165" t="s">
        <v>6856</v>
      </c>
      <c r="C2444" s="165" t="s">
        <v>8442</v>
      </c>
      <c r="D2444" s="169" t="s">
        <v>3040</v>
      </c>
      <c r="E2444" s="169" t="s">
        <v>5662</v>
      </c>
      <c r="F2444" s="174">
        <v>7.7865399999999996</v>
      </c>
      <c r="G2444" s="174">
        <v>38.809750000000001</v>
      </c>
      <c r="H2444" s="74">
        <v>72.049000000000007</v>
      </c>
      <c r="I2444" s="74">
        <v>0.27</v>
      </c>
      <c r="J2444" s="74">
        <v>8.19</v>
      </c>
      <c r="K2444" s="74">
        <v>0.27279999999999999</v>
      </c>
      <c r="L2444" s="74">
        <v>1.4999999999999999E-2</v>
      </c>
      <c r="M2444" s="74">
        <v>0.19900000000000001</v>
      </c>
      <c r="N2444" s="74">
        <v>3.6539999999999999</v>
      </c>
      <c r="O2444" s="74">
        <v>3.996</v>
      </c>
      <c r="P2444" s="74">
        <v>0</v>
      </c>
      <c r="Q2444" s="74">
        <v>0</v>
      </c>
      <c r="R2444" s="74">
        <v>6.51</v>
      </c>
      <c r="S2444" s="74">
        <v>0</v>
      </c>
      <c r="T2444" s="74">
        <v>0</v>
      </c>
      <c r="U2444" s="74">
        <v>1.9900000000000001E-2</v>
      </c>
      <c r="V2444" s="74">
        <v>4.7141000000000002</v>
      </c>
      <c r="W2444" s="74">
        <v>0.92433324089999991</v>
      </c>
      <c r="X2444" s="74">
        <v>971.3033999999999</v>
      </c>
      <c r="Y2444" s="74">
        <v>2370</v>
      </c>
      <c r="Z2444" s="74">
        <v>0.93268204314714054</v>
      </c>
      <c r="AA2444" s="74">
        <v>6.731795685285949E-2</v>
      </c>
      <c r="AB2444" s="74">
        <v>3.4249161449937241E-3</v>
      </c>
      <c r="AC2444" s="74">
        <v>3.424916144993725E-3</v>
      </c>
      <c r="AD2444" t="s">
        <v>5810</v>
      </c>
    </row>
    <row r="2445" spans="1:30">
      <c r="A2445" s="165" t="s">
        <v>6857</v>
      </c>
      <c r="C2445" s="165" t="s">
        <v>8442</v>
      </c>
      <c r="D2445" s="169" t="s">
        <v>3040</v>
      </c>
      <c r="E2445" s="169" t="s">
        <v>5662</v>
      </c>
      <c r="F2445" s="174">
        <v>7.7865399999999996</v>
      </c>
      <c r="G2445" s="174">
        <v>38.809750000000001</v>
      </c>
      <c r="H2445" s="74">
        <v>74.2</v>
      </c>
      <c r="I2445" s="74">
        <v>0.30599999999999999</v>
      </c>
      <c r="J2445" s="74">
        <v>8.5389999999999997</v>
      </c>
      <c r="K2445" s="74">
        <v>0.30599999999999999</v>
      </c>
      <c r="L2445" s="74">
        <v>0</v>
      </c>
      <c r="M2445" s="74">
        <v>0.19600000000000001</v>
      </c>
      <c r="N2445" s="74">
        <v>5.13</v>
      </c>
      <c r="O2445" s="74">
        <v>4.2859999999999996</v>
      </c>
      <c r="P2445" s="74">
        <v>0</v>
      </c>
      <c r="Q2445" s="74">
        <v>0</v>
      </c>
      <c r="R2445" s="74">
        <v>5.79</v>
      </c>
      <c r="S2445" s="74">
        <v>0</v>
      </c>
      <c r="T2445" s="74">
        <v>0</v>
      </c>
      <c r="U2445" s="74">
        <v>1.66E-2</v>
      </c>
      <c r="V2445" s="74">
        <v>5.1849999999999996</v>
      </c>
      <c r="W2445" s="74">
        <v>1.016666565</v>
      </c>
      <c r="X2445" s="74">
        <v>971.25360000000012</v>
      </c>
      <c r="Y2445" s="74">
        <v>1960</v>
      </c>
      <c r="Z2445" s="74">
        <v>0.9143320924622611</v>
      </c>
      <c r="AA2445" s="74">
        <v>8.5667907537738924E-2</v>
      </c>
      <c r="AB2445" s="74">
        <v>2.6243503912346601E-4</v>
      </c>
      <c r="AC2445" s="74">
        <v>2.6243503912346618E-4</v>
      </c>
      <c r="AD2445" t="s">
        <v>5810</v>
      </c>
    </row>
    <row r="2446" spans="1:30">
      <c r="A2446" s="165" t="s">
        <v>6858</v>
      </c>
      <c r="C2446" s="165" t="s">
        <v>8442</v>
      </c>
      <c r="D2446" s="169" t="s">
        <v>3040</v>
      </c>
      <c r="E2446" s="169" t="s">
        <v>5662</v>
      </c>
      <c r="F2446" s="174">
        <v>7.7865399999999996</v>
      </c>
      <c r="G2446" s="174">
        <v>38.809750000000001</v>
      </c>
      <c r="H2446" s="74">
        <v>73.316000000000003</v>
      </c>
      <c r="I2446" s="74">
        <v>0.27500000000000002</v>
      </c>
      <c r="J2446" s="74">
        <v>8.798</v>
      </c>
      <c r="K2446" s="74">
        <v>0.27500000000000002</v>
      </c>
      <c r="L2446" s="74">
        <v>0</v>
      </c>
      <c r="M2446" s="74">
        <v>0.187</v>
      </c>
      <c r="N2446" s="74">
        <v>3.91</v>
      </c>
      <c r="O2446" s="74">
        <v>4.1420000000000003</v>
      </c>
      <c r="P2446" s="74">
        <v>0</v>
      </c>
      <c r="Q2446" s="74">
        <v>1.6E-2</v>
      </c>
      <c r="R2446" s="74">
        <v>5.92</v>
      </c>
      <c r="S2446" s="74">
        <v>0</v>
      </c>
      <c r="T2446" s="74">
        <v>0</v>
      </c>
      <c r="U2446" s="74">
        <v>1.5599999999999999E-2</v>
      </c>
      <c r="V2446" s="74">
        <v>4.5356000000000014</v>
      </c>
      <c r="W2446" s="74">
        <v>0.88933324439999994</v>
      </c>
      <c r="X2446" s="74">
        <v>971.10419999999988</v>
      </c>
      <c r="Y2446" s="74">
        <v>2040</v>
      </c>
      <c r="Z2446" s="74">
        <v>0.93061355520018041</v>
      </c>
      <c r="AA2446" s="74">
        <v>6.9386444799819605E-2</v>
      </c>
      <c r="AB2446" s="74">
        <v>1.4619291416381389E-4</v>
      </c>
      <c r="AC2446" s="74">
        <v>1.4619291416381389E-4</v>
      </c>
      <c r="AD2446" t="s">
        <v>5810</v>
      </c>
    </row>
    <row r="2447" spans="1:30">
      <c r="A2447" s="165" t="s">
        <v>6859</v>
      </c>
      <c r="C2447" s="165" t="s">
        <v>8442</v>
      </c>
      <c r="D2447" s="169" t="s">
        <v>3040</v>
      </c>
      <c r="E2447" s="169" t="s">
        <v>5662</v>
      </c>
      <c r="F2447" s="174">
        <v>7.7865399999999996</v>
      </c>
      <c r="G2447" s="174">
        <v>38.809750000000001</v>
      </c>
      <c r="H2447" s="74">
        <v>72.119</v>
      </c>
      <c r="I2447" s="74">
        <v>0.32</v>
      </c>
      <c r="J2447" s="74">
        <v>8.4260000000000002</v>
      </c>
      <c r="K2447" s="74">
        <v>0.32050000000000001</v>
      </c>
      <c r="L2447" s="74">
        <v>0</v>
      </c>
      <c r="M2447" s="74">
        <v>0.19500000000000001</v>
      </c>
      <c r="N2447" s="74">
        <v>3.65</v>
      </c>
      <c r="O2447" s="74">
        <v>3.99</v>
      </c>
      <c r="P2447" s="74">
        <v>0</v>
      </c>
      <c r="Q2447" s="74">
        <v>0</v>
      </c>
      <c r="R2447" s="74">
        <v>3.89</v>
      </c>
      <c r="S2447" s="74">
        <v>0</v>
      </c>
      <c r="T2447" s="74">
        <v>0</v>
      </c>
      <c r="U2447" s="74">
        <v>3.5000000000000001E-3</v>
      </c>
      <c r="V2447" s="74">
        <v>4.78125</v>
      </c>
      <c r="W2447" s="74">
        <v>0.93749990625000001</v>
      </c>
      <c r="X2447" s="74">
        <v>971.23699999999997</v>
      </c>
      <c r="Y2447" s="74">
        <v>970</v>
      </c>
      <c r="Z2447" s="74">
        <v>0.96539629363834822</v>
      </c>
      <c r="AA2447" s="74">
        <v>3.4603706361651762E-2</v>
      </c>
      <c r="AB2447" s="74">
        <v>6.4415243916288124E-3</v>
      </c>
      <c r="AC2447" s="74">
        <v>6.4415243916288098E-3</v>
      </c>
      <c r="AD2447" t="s">
        <v>5810</v>
      </c>
    </row>
    <row r="2448" spans="1:30">
      <c r="A2448" s="165" t="s">
        <v>6860</v>
      </c>
      <c r="C2448" s="165" t="s">
        <v>8442</v>
      </c>
      <c r="D2448" s="169" t="s">
        <v>3040</v>
      </c>
      <c r="E2448" s="169" t="s">
        <v>5662</v>
      </c>
      <c r="F2448" s="174">
        <v>7.7865399999999996</v>
      </c>
      <c r="G2448" s="174">
        <v>38.809750000000001</v>
      </c>
      <c r="H2448" s="74">
        <v>73.549000000000007</v>
      </c>
      <c r="I2448" s="74">
        <v>0.309</v>
      </c>
      <c r="J2448" s="74">
        <v>8.4610000000000003</v>
      </c>
      <c r="K2448" s="74">
        <v>0.30890000000000001</v>
      </c>
      <c r="L2448" s="74">
        <v>0</v>
      </c>
      <c r="M2448" s="74">
        <v>0.18</v>
      </c>
      <c r="N2448" s="74">
        <v>3.7040000000000002</v>
      </c>
      <c r="O2448" s="74">
        <v>4.0869999999999997</v>
      </c>
      <c r="P2448" s="74">
        <v>0</v>
      </c>
      <c r="Q2448" s="74">
        <v>0</v>
      </c>
      <c r="R2448" s="74">
        <v>3.16</v>
      </c>
      <c r="S2448" s="74">
        <v>0</v>
      </c>
      <c r="T2448" s="74">
        <v>0</v>
      </c>
      <c r="U2448" s="74">
        <v>5.9999999999999995E-4</v>
      </c>
      <c r="V2448" s="74">
        <v>4.8713499999999996</v>
      </c>
      <c r="W2448" s="74">
        <v>0.95516657114999992</v>
      </c>
      <c r="X2448" s="74">
        <v>970.98799999999994</v>
      </c>
      <c r="Y2448" s="74">
        <v>670</v>
      </c>
      <c r="Z2448" s="74">
        <v>0.99000910389848118</v>
      </c>
      <c r="AA2448" s="74">
        <v>9.990896101518822E-3</v>
      </c>
      <c r="AB2448" s="74">
        <v>1.428193366165951E-3</v>
      </c>
      <c r="AC2448" s="74">
        <v>1.4281933661659521E-3</v>
      </c>
      <c r="AD2448" t="s">
        <v>5810</v>
      </c>
    </row>
    <row r="2449" spans="1:30">
      <c r="A2449" s="165" t="s">
        <v>6861</v>
      </c>
      <c r="C2449" s="165" t="s">
        <v>8442</v>
      </c>
      <c r="D2449" s="169" t="s">
        <v>3040</v>
      </c>
      <c r="E2449" s="169" t="s">
        <v>5662</v>
      </c>
      <c r="F2449" s="174">
        <v>7.7865399999999996</v>
      </c>
      <c r="G2449" s="174">
        <v>38.809750000000001</v>
      </c>
      <c r="H2449" s="74">
        <v>74.076999999999998</v>
      </c>
      <c r="I2449" s="74">
        <v>0.29299999999999998</v>
      </c>
      <c r="J2449" s="74">
        <v>8.5399999999999991</v>
      </c>
      <c r="K2449" s="74">
        <v>0.2928</v>
      </c>
      <c r="L2449" s="74">
        <v>0</v>
      </c>
      <c r="M2449" s="74">
        <v>0.2</v>
      </c>
      <c r="N2449" s="74">
        <v>4.93</v>
      </c>
      <c r="O2449" s="74">
        <v>4.2240000000000002</v>
      </c>
      <c r="P2449" s="74">
        <v>0</v>
      </c>
      <c r="Q2449" s="74">
        <v>0</v>
      </c>
      <c r="R2449" s="74">
        <v>2.71</v>
      </c>
      <c r="S2449" s="74">
        <v>0</v>
      </c>
      <c r="T2449" s="74">
        <v>0</v>
      </c>
      <c r="U2449" s="74">
        <v>5.1000000000000004E-3</v>
      </c>
      <c r="V2449" s="74">
        <v>5.06175</v>
      </c>
      <c r="W2449" s="74">
        <v>0.99249990074999994</v>
      </c>
      <c r="X2449" s="74">
        <v>971.32</v>
      </c>
      <c r="Y2449" s="74">
        <v>580</v>
      </c>
      <c r="Z2449" s="74">
        <v>0.88938792426303204</v>
      </c>
      <c r="AA2449" s="74">
        <v>0.11061207573696789</v>
      </c>
      <c r="AB2449" s="74">
        <v>1.491536397161498E-3</v>
      </c>
      <c r="AC2449" s="74">
        <v>1.491536397161498E-3</v>
      </c>
      <c r="AD2449" t="s">
        <v>5810</v>
      </c>
    </row>
    <row r="2450" spans="1:30">
      <c r="A2450" s="165" t="s">
        <v>6862</v>
      </c>
      <c r="C2450" s="165" t="s">
        <v>8442</v>
      </c>
      <c r="D2450" s="169" t="s">
        <v>3040</v>
      </c>
      <c r="E2450" s="169" t="s">
        <v>5662</v>
      </c>
      <c r="F2450" s="174">
        <v>7.7865399999999996</v>
      </c>
      <c r="G2450" s="174">
        <v>38.809750000000001</v>
      </c>
      <c r="H2450" s="74">
        <v>73.933999999999997</v>
      </c>
      <c r="I2450" s="74">
        <v>0.28999999999999998</v>
      </c>
      <c r="J2450" s="74">
        <v>8.5540000000000003</v>
      </c>
      <c r="K2450" s="74">
        <v>0.29249999999999998</v>
      </c>
      <c r="L2450" s="74">
        <v>0</v>
      </c>
      <c r="M2450" s="74">
        <v>0.19</v>
      </c>
      <c r="N2450" s="74">
        <v>5.0430000000000001</v>
      </c>
      <c r="O2450" s="74">
        <v>3.9430000000000001</v>
      </c>
      <c r="P2450" s="74">
        <v>0</v>
      </c>
      <c r="Q2450" s="74">
        <v>0</v>
      </c>
      <c r="R2450" s="74">
        <v>5</v>
      </c>
      <c r="S2450" s="74">
        <v>0</v>
      </c>
      <c r="T2450" s="74">
        <v>0</v>
      </c>
      <c r="U2450" s="74">
        <v>2.5100000000000001E-2</v>
      </c>
      <c r="V2450" s="74">
        <v>5.2512999999999996</v>
      </c>
      <c r="W2450" s="74">
        <v>1.0296665637</v>
      </c>
      <c r="X2450" s="74">
        <v>971.15400000000011</v>
      </c>
      <c r="Y2450" s="74">
        <v>1750</v>
      </c>
      <c r="Z2450" s="74">
        <v>0.84329334518501231</v>
      </c>
      <c r="AA2450" s="74">
        <v>0.15670665481498769</v>
      </c>
      <c r="AB2450" s="74">
        <v>3.2662006856140451E-4</v>
      </c>
      <c r="AC2450" s="74">
        <v>3.2662006856140461E-4</v>
      </c>
      <c r="AD2450" t="s">
        <v>5810</v>
      </c>
    </row>
    <row r="2451" spans="1:30">
      <c r="A2451" s="165" t="s">
        <v>6863</v>
      </c>
      <c r="C2451" s="165" t="s">
        <v>8442</v>
      </c>
      <c r="D2451" s="169" t="s">
        <v>3040</v>
      </c>
      <c r="E2451" s="169" t="s">
        <v>5662</v>
      </c>
      <c r="F2451" s="174">
        <v>7.7865399999999996</v>
      </c>
      <c r="G2451" s="174">
        <v>38.809750000000001</v>
      </c>
      <c r="H2451" s="74">
        <v>73.33</v>
      </c>
      <c r="I2451" s="74">
        <v>0.27700000000000002</v>
      </c>
      <c r="J2451" s="74">
        <v>8.4550000000000001</v>
      </c>
      <c r="K2451" s="74">
        <v>0.27710000000000001</v>
      </c>
      <c r="L2451" s="74">
        <v>0</v>
      </c>
      <c r="M2451" s="74">
        <v>0.17699999999999999</v>
      </c>
      <c r="N2451" s="74">
        <v>4.1559999999999997</v>
      </c>
      <c r="O2451" s="74">
        <v>4.0129999999999999</v>
      </c>
      <c r="P2451" s="74">
        <v>0</v>
      </c>
      <c r="Q2451" s="74">
        <v>0</v>
      </c>
      <c r="R2451" s="74">
        <v>5.47</v>
      </c>
      <c r="S2451" s="74">
        <v>0</v>
      </c>
      <c r="T2451" s="74">
        <v>0</v>
      </c>
      <c r="U2451" s="74">
        <v>1.6199999999999999E-2</v>
      </c>
      <c r="V2451" s="74">
        <v>4.8399000000000001</v>
      </c>
      <c r="W2451" s="74">
        <v>0.94899990509999999</v>
      </c>
      <c r="X2451" s="74">
        <v>970.93820000000017</v>
      </c>
      <c r="Y2451" s="74">
        <v>1820</v>
      </c>
      <c r="Z2451" s="74">
        <v>0.91509989180779638</v>
      </c>
      <c r="AA2451" s="74">
        <v>8.490010819220363E-2</v>
      </c>
      <c r="AB2451" s="74">
        <v>1.888521175789024E-3</v>
      </c>
      <c r="AC2451" s="74">
        <v>1.888521175789024E-3</v>
      </c>
      <c r="AD2451" t="s">
        <v>5810</v>
      </c>
    </row>
    <row r="2452" spans="1:30">
      <c r="A2452" s="165" t="s">
        <v>6864</v>
      </c>
      <c r="C2452" s="165" t="s">
        <v>8442</v>
      </c>
      <c r="D2452" s="169" t="s">
        <v>3040</v>
      </c>
      <c r="E2452" s="169" t="s">
        <v>5662</v>
      </c>
      <c r="F2452" s="174">
        <v>7.7865399999999996</v>
      </c>
      <c r="G2452" s="174">
        <v>38.809750000000001</v>
      </c>
      <c r="H2452" s="74">
        <v>72.844999999999999</v>
      </c>
      <c r="I2452" s="74">
        <v>0.27</v>
      </c>
      <c r="J2452" s="74">
        <v>9.1150000000000002</v>
      </c>
      <c r="K2452" s="74">
        <v>0.26860000000000001</v>
      </c>
      <c r="L2452" s="74">
        <v>0</v>
      </c>
      <c r="M2452" s="74">
        <v>0.17399999999999999</v>
      </c>
      <c r="N2452" s="74">
        <v>3.3260000000000001</v>
      </c>
      <c r="O2452" s="74">
        <v>4.1100000000000003</v>
      </c>
      <c r="P2452" s="74">
        <v>0</v>
      </c>
      <c r="Q2452" s="74">
        <v>0</v>
      </c>
      <c r="R2452" s="74">
        <v>2.21</v>
      </c>
      <c r="S2452" s="74">
        <v>0</v>
      </c>
      <c r="T2452" s="74">
        <v>0</v>
      </c>
      <c r="U2452" s="74">
        <v>2E-3</v>
      </c>
      <c r="V2452" s="74">
        <v>4.2491499999999993</v>
      </c>
      <c r="W2452" s="74">
        <v>0.83316658334999982</v>
      </c>
      <c r="X2452" s="74">
        <v>970.88839999999993</v>
      </c>
      <c r="Y2452" s="74">
        <v>400</v>
      </c>
      <c r="Z2452" s="74">
        <v>0.93971056824575017</v>
      </c>
      <c r="AA2452" s="74">
        <v>6.0289431754249813E-2</v>
      </c>
      <c r="AB2452" s="74">
        <v>2.9629205466005559E-4</v>
      </c>
      <c r="AC2452" s="74">
        <v>2.9629205466005581E-4</v>
      </c>
      <c r="AD2452" t="s">
        <v>5810</v>
      </c>
    </row>
    <row r="2453" spans="1:30">
      <c r="A2453" s="165" t="s">
        <v>6865</v>
      </c>
      <c r="C2453" s="165" t="s">
        <v>8442</v>
      </c>
      <c r="D2453" s="169" t="s">
        <v>3040</v>
      </c>
      <c r="E2453" s="169" t="s">
        <v>5662</v>
      </c>
      <c r="F2453" s="174">
        <v>7.7865399999999996</v>
      </c>
      <c r="G2453" s="174">
        <v>38.809750000000001</v>
      </c>
      <c r="H2453" s="74">
        <v>73.518000000000001</v>
      </c>
      <c r="I2453" s="74">
        <v>0.3</v>
      </c>
      <c r="J2453" s="74">
        <v>8.5299999999999994</v>
      </c>
      <c r="K2453" s="74">
        <v>0.29959999999999998</v>
      </c>
      <c r="L2453" s="74">
        <v>0</v>
      </c>
      <c r="M2453" s="74">
        <v>0.19</v>
      </c>
      <c r="N2453" s="74">
        <v>4.7569999999999997</v>
      </c>
      <c r="O2453" s="74">
        <v>4.056</v>
      </c>
      <c r="P2453" s="74">
        <v>0</v>
      </c>
      <c r="Q2453" s="74">
        <v>1.9E-2</v>
      </c>
      <c r="R2453" s="74">
        <v>2.96</v>
      </c>
      <c r="S2453" s="74">
        <v>0</v>
      </c>
      <c r="T2453" s="74">
        <v>0</v>
      </c>
      <c r="U2453" s="74">
        <v>6.3700000000000007E-2</v>
      </c>
      <c r="V2453" s="74">
        <v>4.9180999999999999</v>
      </c>
      <c r="W2453" s="74">
        <v>0.96433323689999983</v>
      </c>
      <c r="X2453" s="74">
        <v>971.15400000000011</v>
      </c>
      <c r="Y2453" s="74">
        <v>1570</v>
      </c>
      <c r="Z2453" s="74">
        <v>0.47087548619349201</v>
      </c>
      <c r="AA2453" s="74">
        <v>0.52912451380650793</v>
      </c>
      <c r="AB2453" s="74">
        <v>2.0894065232831031E-4</v>
      </c>
      <c r="AC2453" s="74">
        <v>2.0894065232831031E-4</v>
      </c>
      <c r="AD2453" t="s">
        <v>5810</v>
      </c>
    </row>
    <row r="2454" spans="1:30">
      <c r="A2454" s="165" t="s">
        <v>6866</v>
      </c>
      <c r="C2454" s="165" t="s">
        <v>8442</v>
      </c>
      <c r="D2454" s="169" t="s">
        <v>3040</v>
      </c>
      <c r="E2454" s="169" t="s">
        <v>5662</v>
      </c>
      <c r="F2454" s="174">
        <v>7.7865399999999996</v>
      </c>
      <c r="G2454" s="174">
        <v>38.809750000000001</v>
      </c>
      <c r="H2454" s="74">
        <v>74.307000000000002</v>
      </c>
      <c r="I2454" s="74">
        <v>0.3</v>
      </c>
      <c r="J2454" s="74">
        <v>8.5990000000000002</v>
      </c>
      <c r="K2454" s="74">
        <v>0.29949999999999999</v>
      </c>
      <c r="L2454" s="74">
        <v>0</v>
      </c>
      <c r="M2454" s="74">
        <v>0.189</v>
      </c>
      <c r="N2454" s="74">
        <v>5.56</v>
      </c>
      <c r="O2454" s="74">
        <v>4.2649999999999997</v>
      </c>
      <c r="P2454" s="74">
        <v>0</v>
      </c>
      <c r="Q2454" s="74">
        <v>4.1000000000000002E-2</v>
      </c>
      <c r="R2454" s="74">
        <v>3.2</v>
      </c>
      <c r="S2454" s="74">
        <v>0</v>
      </c>
      <c r="T2454" s="74">
        <v>0</v>
      </c>
      <c r="U2454" s="74">
        <v>1.6000000000000001E-3</v>
      </c>
      <c r="V2454" s="74">
        <v>5.1688499999999999</v>
      </c>
      <c r="W2454" s="74">
        <v>1.0134998986499999</v>
      </c>
      <c r="X2454" s="74">
        <v>971.13739999999996</v>
      </c>
      <c r="Y2454" s="74">
        <v>680</v>
      </c>
      <c r="Z2454" s="74">
        <v>0.96829097763947714</v>
      </c>
      <c r="AA2454" s="74">
        <v>3.1709022360522907E-2</v>
      </c>
      <c r="AB2454" s="74">
        <v>6.7109480466938029E-4</v>
      </c>
      <c r="AC2454" s="74">
        <v>6.7109480466937997E-4</v>
      </c>
      <c r="AD2454" t="s">
        <v>5810</v>
      </c>
    </row>
    <row r="2455" spans="1:30">
      <c r="A2455" s="165" t="s">
        <v>6867</v>
      </c>
      <c r="C2455" s="165" t="s">
        <v>8442</v>
      </c>
      <c r="D2455" s="169" t="s">
        <v>3040</v>
      </c>
      <c r="E2455" s="169" t="s">
        <v>5662</v>
      </c>
      <c r="F2455" s="174">
        <v>7.7865399999999996</v>
      </c>
      <c r="G2455" s="174">
        <v>38.809750000000001</v>
      </c>
      <c r="H2455" s="74">
        <v>73.784000000000006</v>
      </c>
      <c r="I2455" s="74">
        <v>0.32200000000000001</v>
      </c>
      <c r="J2455" s="74">
        <v>8.4009999999999998</v>
      </c>
      <c r="K2455" s="74">
        <v>0.32240000000000002</v>
      </c>
      <c r="L2455" s="74">
        <v>0</v>
      </c>
      <c r="M2455" s="74">
        <v>0.17</v>
      </c>
      <c r="N2455" s="74">
        <v>5.1230000000000002</v>
      </c>
      <c r="O2455" s="74">
        <v>4.2080000000000002</v>
      </c>
      <c r="P2455" s="74">
        <v>0</v>
      </c>
      <c r="Q2455" s="74">
        <v>3.4000000000000002E-2</v>
      </c>
      <c r="R2455" s="74">
        <v>3.14</v>
      </c>
      <c r="S2455" s="74">
        <v>0</v>
      </c>
      <c r="T2455" s="74">
        <v>0</v>
      </c>
      <c r="U2455" s="74">
        <v>1.52E-2</v>
      </c>
      <c r="V2455" s="74">
        <v>5.0490000000000004</v>
      </c>
      <c r="W2455" s="74">
        <v>0.98999990100000002</v>
      </c>
      <c r="X2455" s="74">
        <v>970.822</v>
      </c>
      <c r="Y2455" s="74">
        <v>880</v>
      </c>
      <c r="Z2455" s="74">
        <v>0.77626880282424848</v>
      </c>
      <c r="AA2455" s="74">
        <v>0.22373119717575149</v>
      </c>
      <c r="AB2455" s="74">
        <v>7.0398843910775581E-4</v>
      </c>
      <c r="AC2455" s="74">
        <v>7.0398843910775548E-4</v>
      </c>
      <c r="AD2455" t="s">
        <v>5810</v>
      </c>
    </row>
    <row r="2456" spans="1:30">
      <c r="A2456" s="165" t="s">
        <v>6868</v>
      </c>
      <c r="C2456" s="165" t="s">
        <v>8442</v>
      </c>
      <c r="D2456" s="169" t="s">
        <v>3040</v>
      </c>
      <c r="E2456" s="169" t="s">
        <v>5662</v>
      </c>
      <c r="F2456" s="174">
        <v>7.7865399999999996</v>
      </c>
      <c r="G2456" s="174">
        <v>38.809750000000001</v>
      </c>
      <c r="H2456" s="74">
        <v>74.927999999999997</v>
      </c>
      <c r="I2456" s="74">
        <v>0.3</v>
      </c>
      <c r="J2456" s="74">
        <v>8.8330000000000002</v>
      </c>
      <c r="K2456" s="74">
        <v>0.29970000000000002</v>
      </c>
      <c r="L2456" s="74">
        <v>0</v>
      </c>
      <c r="M2456" s="74">
        <v>0.192</v>
      </c>
      <c r="N2456" s="74">
        <v>5.72</v>
      </c>
      <c r="O2456" s="74">
        <v>4.2640000000000002</v>
      </c>
      <c r="P2456" s="74">
        <v>0</v>
      </c>
      <c r="Q2456" s="74">
        <v>0</v>
      </c>
      <c r="R2456" s="74">
        <v>2.78</v>
      </c>
      <c r="S2456" s="74">
        <v>0</v>
      </c>
      <c r="T2456" s="74">
        <v>0</v>
      </c>
      <c r="U2456" s="74">
        <v>1.8E-3</v>
      </c>
      <c r="V2456" s="74">
        <v>5.0183999999999997</v>
      </c>
      <c r="W2456" s="74">
        <v>0.98399990159999995</v>
      </c>
      <c r="X2456" s="74">
        <v>971.18719999999996</v>
      </c>
      <c r="Y2456" s="74">
        <v>540</v>
      </c>
      <c r="Z2456" s="74">
        <v>0.96472648472940836</v>
      </c>
      <c r="AA2456" s="74">
        <v>3.5273515270591589E-2</v>
      </c>
      <c r="AB2456" s="74">
        <v>5.9444835802521714E-3</v>
      </c>
      <c r="AC2456" s="74">
        <v>5.9444835802521714E-3</v>
      </c>
      <c r="AD2456" t="s">
        <v>5810</v>
      </c>
    </row>
    <row r="2457" spans="1:30">
      <c r="A2457" s="165" t="s">
        <v>6869</v>
      </c>
      <c r="C2457" s="165" t="s">
        <v>8442</v>
      </c>
      <c r="D2457" s="169" t="s">
        <v>3040</v>
      </c>
      <c r="E2457" s="169" t="s">
        <v>5662</v>
      </c>
      <c r="F2457" s="174">
        <v>7.7865399999999996</v>
      </c>
      <c r="G2457" s="174">
        <v>38.809750000000001</v>
      </c>
      <c r="H2457" s="74">
        <v>71.224999999999994</v>
      </c>
      <c r="I2457" s="74">
        <v>0.14799999999999999</v>
      </c>
      <c r="J2457" s="74">
        <v>9.2520000000000007</v>
      </c>
      <c r="K2457" s="74">
        <v>0.32500000000000001</v>
      </c>
      <c r="L2457" s="74">
        <v>0</v>
      </c>
      <c r="M2457" s="74">
        <v>0.16300000000000001</v>
      </c>
      <c r="N2457" s="74">
        <v>4.3479999999999999</v>
      </c>
      <c r="O2457" s="74">
        <v>4.3230000000000004</v>
      </c>
      <c r="P2457" s="74">
        <v>0</v>
      </c>
      <c r="Q2457" s="74">
        <v>0</v>
      </c>
      <c r="R2457" s="74">
        <v>2.5299999999999998</v>
      </c>
      <c r="S2457" s="74">
        <v>0</v>
      </c>
      <c r="T2457" s="74">
        <v>0</v>
      </c>
      <c r="U2457" s="74">
        <v>3.8999999999999998E-3</v>
      </c>
      <c r="V2457" s="74">
        <v>5.1543999999999999</v>
      </c>
      <c r="W2457" s="74">
        <v>1.0106665656</v>
      </c>
      <c r="X2457" s="74">
        <v>970.70579999999984</v>
      </c>
      <c r="Y2457" s="74">
        <v>520</v>
      </c>
      <c r="Z2457" s="74">
        <v>0.90413592648869479</v>
      </c>
      <c r="AA2457" s="74">
        <v>9.5864073511305214E-2</v>
      </c>
      <c r="AB2457" s="74">
        <v>1.00417072577338E-3</v>
      </c>
      <c r="AC2457" s="74">
        <v>1.0041707257733791E-3</v>
      </c>
      <c r="AD2457" t="s">
        <v>5810</v>
      </c>
    </row>
    <row r="2458" spans="1:30">
      <c r="A2458" s="165" t="s">
        <v>6870</v>
      </c>
      <c r="C2458" s="165" t="s">
        <v>8442</v>
      </c>
      <c r="D2458" s="169" t="s">
        <v>3040</v>
      </c>
      <c r="E2458" s="169" t="s">
        <v>5662</v>
      </c>
      <c r="F2458" s="174">
        <v>7.7865399999999996</v>
      </c>
      <c r="G2458" s="174">
        <v>38.809750000000001</v>
      </c>
      <c r="H2458" s="74">
        <v>73.403999999999996</v>
      </c>
      <c r="I2458" s="74">
        <v>0.33800000000000002</v>
      </c>
      <c r="J2458" s="74">
        <v>8.5</v>
      </c>
      <c r="K2458" s="74">
        <v>0.33750000000000002</v>
      </c>
      <c r="L2458" s="74">
        <v>0</v>
      </c>
      <c r="M2458" s="74">
        <v>0.21099999999999999</v>
      </c>
      <c r="N2458" s="74">
        <v>4.97</v>
      </c>
      <c r="O2458" s="74">
        <v>4.133</v>
      </c>
      <c r="P2458" s="74">
        <v>0</v>
      </c>
      <c r="Q2458" s="74">
        <v>0</v>
      </c>
      <c r="R2458" s="74">
        <v>5.04</v>
      </c>
      <c r="S2458" s="74">
        <v>0</v>
      </c>
      <c r="T2458" s="74">
        <v>0</v>
      </c>
      <c r="U2458" s="74">
        <v>1.8599999999999998E-2</v>
      </c>
      <c r="V2458" s="74">
        <v>5.2257999999999996</v>
      </c>
      <c r="W2458" s="74">
        <v>1.0246665641999999</v>
      </c>
      <c r="X2458" s="74">
        <v>971.50259999999992</v>
      </c>
      <c r="Y2458" s="74">
        <v>1660</v>
      </c>
      <c r="Z2458" s="74">
        <v>0.88013508593225043</v>
      </c>
      <c r="AA2458" s="74">
        <v>0.1198649140677496</v>
      </c>
      <c r="AB2458" s="74">
        <v>1.8098702639793669E-3</v>
      </c>
      <c r="AC2458" s="74">
        <v>1.8098702639793669E-3</v>
      </c>
      <c r="AD2458" t="s">
        <v>5810</v>
      </c>
    </row>
    <row r="2459" spans="1:30">
      <c r="A2459" s="165" t="s">
        <v>6871</v>
      </c>
      <c r="C2459" s="165" t="s">
        <v>8442</v>
      </c>
      <c r="D2459" s="169" t="s">
        <v>3040</v>
      </c>
      <c r="E2459" s="169" t="s">
        <v>5662</v>
      </c>
      <c r="F2459" s="174">
        <v>7.7865399999999996</v>
      </c>
      <c r="G2459" s="174">
        <v>38.809750000000001</v>
      </c>
      <c r="H2459" s="74">
        <v>74.040000000000006</v>
      </c>
      <c r="I2459" s="74">
        <v>0.32</v>
      </c>
      <c r="J2459" s="74">
        <v>8.5809999999999995</v>
      </c>
      <c r="K2459" s="74">
        <v>0.32029999999999997</v>
      </c>
      <c r="L2459" s="74">
        <v>0</v>
      </c>
      <c r="M2459" s="74">
        <v>0.21099999999999999</v>
      </c>
      <c r="N2459" s="74">
        <v>5.5190000000000001</v>
      </c>
      <c r="O2459" s="74">
        <v>4.0579999999999998</v>
      </c>
      <c r="P2459" s="74">
        <v>0</v>
      </c>
      <c r="Q2459" s="74">
        <v>2.5000000000000001E-2</v>
      </c>
      <c r="R2459" s="74">
        <v>3</v>
      </c>
      <c r="S2459" s="74">
        <v>0</v>
      </c>
      <c r="T2459" s="74">
        <v>0</v>
      </c>
      <c r="U2459" s="74">
        <v>1.23E-2</v>
      </c>
      <c r="V2459" s="74">
        <v>5.1254999999999997</v>
      </c>
      <c r="W2459" s="74">
        <v>1.0049998995</v>
      </c>
      <c r="X2459" s="74">
        <v>971.50259999999992</v>
      </c>
      <c r="Y2459" s="74">
        <v>790</v>
      </c>
      <c r="Z2459" s="74">
        <v>0.79017353463426432</v>
      </c>
      <c r="AA2459" s="74">
        <v>0.20982646536573571</v>
      </c>
      <c r="AB2459" s="74">
        <v>7.6714383054681651E-4</v>
      </c>
      <c r="AC2459" s="74">
        <v>7.671438305468164E-4</v>
      </c>
      <c r="AD2459" t="s">
        <v>5810</v>
      </c>
    </row>
    <row r="2460" spans="1:30">
      <c r="A2460" s="165" t="s">
        <v>6872</v>
      </c>
      <c r="C2460" s="165" t="s">
        <v>8442</v>
      </c>
      <c r="D2460" s="169" t="s">
        <v>3040</v>
      </c>
      <c r="E2460" s="169" t="s">
        <v>5662</v>
      </c>
      <c r="F2460" s="174">
        <v>7.7865399999999996</v>
      </c>
      <c r="G2460" s="174">
        <v>38.809750000000001</v>
      </c>
      <c r="H2460" s="74">
        <v>72.769000000000005</v>
      </c>
      <c r="I2460" s="74">
        <v>0.29599999999999999</v>
      </c>
      <c r="J2460" s="74">
        <v>8.41</v>
      </c>
      <c r="K2460" s="74">
        <v>0.29609999999999997</v>
      </c>
      <c r="L2460" s="74">
        <v>0</v>
      </c>
      <c r="M2460" s="74">
        <v>0.192</v>
      </c>
      <c r="N2460" s="74">
        <v>5.0110000000000001</v>
      </c>
      <c r="O2460" s="74">
        <v>4.12</v>
      </c>
      <c r="P2460" s="74">
        <v>0</v>
      </c>
      <c r="Q2460" s="74">
        <v>0</v>
      </c>
      <c r="R2460" s="74">
        <v>3.45</v>
      </c>
      <c r="S2460" s="74">
        <v>0</v>
      </c>
      <c r="T2460" s="74">
        <v>0</v>
      </c>
      <c r="U2460" s="74">
        <v>4.3E-3</v>
      </c>
      <c r="V2460" s="74">
        <v>5.2189999999999994</v>
      </c>
      <c r="W2460" s="74">
        <v>1.0233332310000001</v>
      </c>
      <c r="X2460" s="74">
        <v>971.18719999999996</v>
      </c>
      <c r="Y2460" s="74">
        <v>810</v>
      </c>
      <c r="Z2460" s="74">
        <v>0.93649442307110931</v>
      </c>
      <c r="AA2460" s="74">
        <v>6.350557692889075E-2</v>
      </c>
      <c r="AB2460" s="74">
        <v>2.549070200182225E-3</v>
      </c>
      <c r="AC2460" s="74">
        <v>2.5490702001822259E-3</v>
      </c>
      <c r="AD2460" t="s">
        <v>5810</v>
      </c>
    </row>
    <row r="2461" spans="1:30">
      <c r="A2461" s="165" t="s">
        <v>6873</v>
      </c>
      <c r="C2461" s="165" t="s">
        <v>8442</v>
      </c>
      <c r="D2461" s="169" t="s">
        <v>3040</v>
      </c>
      <c r="E2461" s="169" t="s">
        <v>5662</v>
      </c>
      <c r="F2461" s="174">
        <v>7.7865399999999996</v>
      </c>
      <c r="G2461" s="174">
        <v>38.809800000000003</v>
      </c>
      <c r="H2461" s="74">
        <v>71.322999999999993</v>
      </c>
      <c r="I2461" s="74">
        <v>0.14199999999999999</v>
      </c>
      <c r="J2461" s="74">
        <v>8.6959999999999997</v>
      </c>
      <c r="K2461" s="74">
        <v>0.309</v>
      </c>
      <c r="L2461" s="74">
        <v>0</v>
      </c>
      <c r="M2461" s="74">
        <v>0.19500000000000001</v>
      </c>
      <c r="N2461" s="74">
        <v>3.9039999999999999</v>
      </c>
      <c r="O2461" s="74">
        <v>4.0389999999999997</v>
      </c>
      <c r="P2461" s="74">
        <v>0</v>
      </c>
      <c r="Q2461" s="74">
        <v>0</v>
      </c>
      <c r="R2461" s="74">
        <v>4.43</v>
      </c>
      <c r="S2461" s="74">
        <v>0</v>
      </c>
      <c r="T2461" s="74">
        <v>0</v>
      </c>
      <c r="U2461" s="74">
        <v>3.8999999999999998E-3</v>
      </c>
      <c r="V2461" s="74">
        <v>5.4374500000000001</v>
      </c>
      <c r="W2461" s="74">
        <v>1.0661665600500001</v>
      </c>
      <c r="X2461" s="74">
        <v>971.23699999999997</v>
      </c>
      <c r="Y2461" s="74">
        <v>1200</v>
      </c>
      <c r="Z2461" s="74">
        <v>0.96632926973167999</v>
      </c>
      <c r="AA2461" s="74">
        <v>3.3670730268319973E-2</v>
      </c>
      <c r="AB2461" s="74">
        <v>3.1745428431882929E-3</v>
      </c>
      <c r="AC2461" s="74">
        <v>3.1745428431882929E-3</v>
      </c>
      <c r="AD2461" t="s">
        <v>5810</v>
      </c>
    </row>
    <row r="2462" spans="1:30">
      <c r="A2462" s="165" t="s">
        <v>6874</v>
      </c>
      <c r="C2462" s="165" t="s">
        <v>8442</v>
      </c>
      <c r="D2462" s="169" t="s">
        <v>3040</v>
      </c>
      <c r="E2462" s="169" t="s">
        <v>5662</v>
      </c>
      <c r="F2462" s="174">
        <v>7.7865399999999996</v>
      </c>
      <c r="G2462" s="174">
        <v>38.809800000000003</v>
      </c>
      <c r="H2462" s="74">
        <v>71.753</v>
      </c>
      <c r="I2462" s="74">
        <v>0.15</v>
      </c>
      <c r="J2462" s="74">
        <v>8.5909999999999993</v>
      </c>
      <c r="K2462" s="74">
        <v>0.28999999999999998</v>
      </c>
      <c r="L2462" s="74">
        <v>0</v>
      </c>
      <c r="M2462" s="74">
        <v>0.186</v>
      </c>
      <c r="N2462" s="74">
        <v>3.423</v>
      </c>
      <c r="O2462" s="74">
        <v>4.0839999999999996</v>
      </c>
      <c r="P2462" s="74">
        <v>0</v>
      </c>
      <c r="Q2462" s="74">
        <v>0</v>
      </c>
      <c r="R2462" s="74">
        <v>4.67</v>
      </c>
      <c r="S2462" s="74">
        <v>0</v>
      </c>
      <c r="T2462" s="74">
        <v>0</v>
      </c>
      <c r="U2462" s="74">
        <v>1.2800000000000001E-2</v>
      </c>
      <c r="V2462" s="74">
        <v>5.1816000000000004</v>
      </c>
      <c r="W2462" s="74">
        <v>1.0159998984</v>
      </c>
      <c r="X2462" s="74">
        <v>971.08759999999995</v>
      </c>
      <c r="Y2462" s="74">
        <v>1440</v>
      </c>
      <c r="Z2462" s="74">
        <v>0.90985468494560584</v>
      </c>
      <c r="AA2462" s="74">
        <v>9.0145315054394118E-2</v>
      </c>
      <c r="AB2462" s="74">
        <v>1.351011614044269E-4</v>
      </c>
      <c r="AC2462" s="74">
        <v>1.351011614044269E-4</v>
      </c>
      <c r="AD2462" t="s">
        <v>5810</v>
      </c>
    </row>
    <row r="2463" spans="1:30">
      <c r="A2463" s="165" t="s">
        <v>6875</v>
      </c>
      <c r="C2463" s="165" t="s">
        <v>8442</v>
      </c>
      <c r="D2463" s="169" t="s">
        <v>3040</v>
      </c>
      <c r="E2463" s="169" t="s">
        <v>3272</v>
      </c>
      <c r="F2463" s="174">
        <v>8.7877299999999998</v>
      </c>
      <c r="G2463" s="174">
        <v>39.658929999999998</v>
      </c>
      <c r="H2463" s="74">
        <v>73.007599999999996</v>
      </c>
      <c r="I2463" s="74">
        <v>0.22800000000000001</v>
      </c>
      <c r="J2463" s="74">
        <v>8.9909999999999997</v>
      </c>
      <c r="K2463" s="74">
        <v>0.23</v>
      </c>
      <c r="L2463" s="74">
        <v>0</v>
      </c>
      <c r="M2463" s="74">
        <v>0.17599999999999999</v>
      </c>
      <c r="N2463" s="74">
        <v>4.0419999999999998</v>
      </c>
      <c r="O2463" s="74">
        <v>4.2519999999999998</v>
      </c>
      <c r="P2463" s="74">
        <v>0</v>
      </c>
      <c r="Q2463" s="74">
        <v>0</v>
      </c>
      <c r="R2463" s="74">
        <v>6.45</v>
      </c>
      <c r="S2463" s="74">
        <v>0</v>
      </c>
      <c r="T2463" s="74">
        <v>0</v>
      </c>
      <c r="U2463" s="74">
        <v>1.3100000000000001E-2</v>
      </c>
      <c r="V2463" s="74">
        <v>4.4420999999999999</v>
      </c>
      <c r="W2463" s="74">
        <v>0.8709999128999999</v>
      </c>
      <c r="X2463" s="74">
        <v>970.92160000000001</v>
      </c>
      <c r="Y2463" s="74">
        <v>2270</v>
      </c>
      <c r="Z2463" s="74">
        <v>0.95001559819432801</v>
      </c>
      <c r="AA2463" s="74">
        <v>4.9984401805671971E-2</v>
      </c>
      <c r="AB2463" s="74">
        <v>5.7773632212211102E-4</v>
      </c>
      <c r="AC2463" s="74">
        <v>5.777363221221108E-4</v>
      </c>
      <c r="AD2463" t="s">
        <v>5810</v>
      </c>
    </row>
    <row r="2464" spans="1:30">
      <c r="A2464" s="165" t="s">
        <v>6876</v>
      </c>
      <c r="C2464" s="165" t="s">
        <v>8442</v>
      </c>
      <c r="D2464" s="169" t="s">
        <v>3040</v>
      </c>
      <c r="E2464" s="169" t="s">
        <v>3272</v>
      </c>
      <c r="F2464" s="174">
        <v>8.7877299999999998</v>
      </c>
      <c r="G2464" s="174">
        <v>39.658929999999998</v>
      </c>
      <c r="H2464" s="74">
        <v>73.036199999999994</v>
      </c>
      <c r="I2464" s="74">
        <v>0.215</v>
      </c>
      <c r="J2464" s="74">
        <v>9.7530000000000001</v>
      </c>
      <c r="K2464" s="74">
        <v>0.19</v>
      </c>
      <c r="L2464" s="74">
        <v>1.6E-2</v>
      </c>
      <c r="M2464" s="74">
        <v>0.124</v>
      </c>
      <c r="N2464" s="74">
        <v>3.8090000000000002</v>
      </c>
      <c r="O2464" s="74">
        <v>4.258</v>
      </c>
      <c r="P2464" s="74">
        <v>0</v>
      </c>
      <c r="Q2464" s="74">
        <v>1.7999999999999999E-2</v>
      </c>
      <c r="R2464" s="74">
        <v>6.38</v>
      </c>
      <c r="S2464" s="74">
        <v>0</v>
      </c>
      <c r="T2464" s="74">
        <v>0</v>
      </c>
      <c r="U2464" s="74">
        <v>1.09E-2</v>
      </c>
      <c r="V2464" s="74">
        <v>3.8250000000000002</v>
      </c>
      <c r="W2464" s="74">
        <v>0.7499999249999999</v>
      </c>
      <c r="X2464" s="74">
        <v>970.05840000000001</v>
      </c>
      <c r="Y2464" s="74">
        <v>2230</v>
      </c>
      <c r="Z2464" s="74">
        <v>0.95926877527728693</v>
      </c>
      <c r="AA2464" s="74">
        <v>4.0731224722713087E-2</v>
      </c>
      <c r="AB2464" s="74">
        <v>5.2816018746177969E-3</v>
      </c>
      <c r="AC2464" s="74">
        <v>5.2816018746177969E-3</v>
      </c>
      <c r="AD2464" t="s">
        <v>5810</v>
      </c>
    </row>
    <row r="2465" spans="1:30">
      <c r="A2465" s="165" t="s">
        <v>6877</v>
      </c>
      <c r="C2465" s="165" t="s">
        <v>8442</v>
      </c>
      <c r="D2465" s="169" t="s">
        <v>3040</v>
      </c>
      <c r="E2465" s="169" t="s">
        <v>3272</v>
      </c>
      <c r="F2465" s="174">
        <v>8.7877299999999998</v>
      </c>
      <c r="G2465" s="174">
        <v>39.658929999999998</v>
      </c>
      <c r="H2465" s="74">
        <v>72.887600000000006</v>
      </c>
      <c r="I2465" s="74">
        <v>0.16500000000000001</v>
      </c>
      <c r="J2465" s="74">
        <v>8.7829999999999995</v>
      </c>
      <c r="K2465" s="74">
        <v>0.20799999999999999</v>
      </c>
      <c r="L2465" s="74">
        <v>0</v>
      </c>
      <c r="M2465" s="74">
        <v>0.152</v>
      </c>
      <c r="N2465" s="74">
        <v>4.4379999999999997</v>
      </c>
      <c r="O2465" s="74">
        <v>4.1340000000000003</v>
      </c>
      <c r="P2465" s="74">
        <v>0</v>
      </c>
      <c r="Q2465" s="74">
        <v>0.02</v>
      </c>
      <c r="R2465" s="74">
        <v>7.05</v>
      </c>
      <c r="S2465" s="74">
        <v>0</v>
      </c>
      <c r="T2465" s="74">
        <v>0</v>
      </c>
      <c r="U2465" s="74">
        <v>7.1000000000000004E-3</v>
      </c>
      <c r="V2465" s="74">
        <v>4.8390499999999994</v>
      </c>
      <c r="W2465" s="74">
        <v>0.94883323844999978</v>
      </c>
      <c r="X2465" s="74">
        <v>970.52319999999997</v>
      </c>
      <c r="Y2465" s="74">
        <v>2470</v>
      </c>
      <c r="Z2465" s="74">
        <v>0.97648624382809013</v>
      </c>
      <c r="AA2465" s="74">
        <v>2.3513756171909941E-2</v>
      </c>
      <c r="AB2465" s="74">
        <v>1.0219022515839311E-3</v>
      </c>
      <c r="AC2465" s="74">
        <v>1.021902251583932E-3</v>
      </c>
      <c r="AD2465" t="s">
        <v>5810</v>
      </c>
    </row>
    <row r="2466" spans="1:30">
      <c r="A2466" s="165" t="s">
        <v>6878</v>
      </c>
      <c r="C2466" s="165" t="s">
        <v>8442</v>
      </c>
      <c r="D2466" s="169" t="s">
        <v>3040</v>
      </c>
      <c r="E2466" s="169" t="s">
        <v>3272</v>
      </c>
      <c r="F2466" s="174">
        <v>8.7877299999999998</v>
      </c>
      <c r="G2466" s="174">
        <v>39.658929999999998</v>
      </c>
      <c r="H2466" s="74">
        <v>72.410899999999998</v>
      </c>
      <c r="I2466" s="74">
        <v>0.17499999999999999</v>
      </c>
      <c r="J2466" s="74">
        <v>8.9659999999999993</v>
      </c>
      <c r="K2466" s="74">
        <v>0.23</v>
      </c>
      <c r="L2466" s="74">
        <v>0</v>
      </c>
      <c r="M2466" s="74">
        <v>0.192</v>
      </c>
      <c r="N2466" s="74">
        <v>4.5880000000000001</v>
      </c>
      <c r="O2466" s="74">
        <v>4.0730000000000004</v>
      </c>
      <c r="P2466" s="74">
        <v>0</v>
      </c>
      <c r="Q2466" s="74">
        <v>0</v>
      </c>
      <c r="R2466" s="74">
        <v>6.69</v>
      </c>
      <c r="S2466" s="74">
        <v>0</v>
      </c>
      <c r="T2466" s="74">
        <v>0</v>
      </c>
      <c r="U2466" s="74">
        <v>3.5000000000000001E-3</v>
      </c>
      <c r="V2466" s="74">
        <v>4.7753000000000014</v>
      </c>
      <c r="W2466" s="74">
        <v>0.93633323969999993</v>
      </c>
      <c r="X2466" s="74">
        <v>971.18719999999996</v>
      </c>
      <c r="Y2466" s="74">
        <v>2220</v>
      </c>
      <c r="Z2466" s="74">
        <v>0.98717905549634632</v>
      </c>
      <c r="AA2466" s="74">
        <v>1.282094450365362E-2</v>
      </c>
      <c r="AB2466" s="74">
        <v>8.9166646527844493E-3</v>
      </c>
      <c r="AC2466" s="74">
        <v>8.9166646527844527E-3</v>
      </c>
      <c r="AD2466" t="s">
        <v>5810</v>
      </c>
    </row>
    <row r="2467" spans="1:30">
      <c r="A2467" s="165" t="s">
        <v>6879</v>
      </c>
      <c r="C2467" s="165" t="s">
        <v>8442</v>
      </c>
      <c r="D2467" s="169" t="s">
        <v>3040</v>
      </c>
      <c r="E2467" s="169" t="s">
        <v>3272</v>
      </c>
      <c r="F2467" s="174">
        <v>8.7877299999999998</v>
      </c>
      <c r="G2467" s="174">
        <v>39.658929999999998</v>
      </c>
      <c r="H2467" s="74">
        <v>72.290300000000002</v>
      </c>
      <c r="I2467" s="74">
        <v>0.161</v>
      </c>
      <c r="J2467" s="74">
        <v>9.2170000000000005</v>
      </c>
      <c r="K2467" s="74">
        <v>0.21099999999999999</v>
      </c>
      <c r="L2467" s="74">
        <v>0</v>
      </c>
      <c r="M2467" s="74">
        <v>0.15</v>
      </c>
      <c r="N2467" s="74">
        <v>4.6020000000000003</v>
      </c>
      <c r="O2467" s="74">
        <v>4.1440000000000001</v>
      </c>
      <c r="P2467" s="74">
        <v>0</v>
      </c>
      <c r="Q2467" s="74">
        <v>0</v>
      </c>
      <c r="R2467" s="74">
        <v>5.76</v>
      </c>
      <c r="S2467" s="74">
        <v>0</v>
      </c>
      <c r="T2467" s="74">
        <v>0</v>
      </c>
      <c r="U2467" s="74">
        <v>5.5999999999999999E-3</v>
      </c>
      <c r="V2467" s="74">
        <v>4.6231499999999999</v>
      </c>
      <c r="W2467" s="74">
        <v>0.90649990934999991</v>
      </c>
      <c r="X2467" s="74">
        <v>970.4899999999999</v>
      </c>
      <c r="Y2467" s="74">
        <v>1810</v>
      </c>
      <c r="Z2467" s="74">
        <v>0.96921337199213931</v>
      </c>
      <c r="AA2467" s="74">
        <v>3.0786628007860702E-2</v>
      </c>
      <c r="AB2467" s="74">
        <v>1.5018001135023069E-3</v>
      </c>
      <c r="AC2467" s="74">
        <v>1.501800113502308E-3</v>
      </c>
      <c r="AD2467" t="s">
        <v>5810</v>
      </c>
    </row>
    <row r="2468" spans="1:30">
      <c r="A2468" s="165" t="s">
        <v>6880</v>
      </c>
      <c r="C2468" s="165" t="s">
        <v>8442</v>
      </c>
      <c r="D2468" s="169" t="s">
        <v>3040</v>
      </c>
      <c r="E2468" s="169" t="s">
        <v>3272</v>
      </c>
      <c r="F2468" s="174">
        <v>8.8239000000000001</v>
      </c>
      <c r="G2468" s="174">
        <v>39.704700000000003</v>
      </c>
      <c r="H2468" s="74">
        <v>47.4178</v>
      </c>
      <c r="I2468" s="74">
        <v>2.7109000000000001</v>
      </c>
      <c r="J2468" s="74">
        <v>15.6752</v>
      </c>
      <c r="K2468" s="74">
        <v>0.2374</v>
      </c>
      <c r="L2468" s="74">
        <v>4.7641999999999998</v>
      </c>
      <c r="M2468" s="74">
        <v>10.591799999999999</v>
      </c>
      <c r="N2468" s="74">
        <v>3.9041999999999999</v>
      </c>
      <c r="O2468" s="74">
        <v>1.3959999999999999</v>
      </c>
      <c r="P2468" s="74">
        <v>0</v>
      </c>
      <c r="Q2468" s="74">
        <v>0.65539999999999998</v>
      </c>
      <c r="R2468" s="74">
        <v>0.34</v>
      </c>
      <c r="S2468" s="74">
        <v>0</v>
      </c>
      <c r="T2468" s="74">
        <v>0</v>
      </c>
      <c r="U2468" s="74">
        <v>1.95E-2</v>
      </c>
      <c r="V2468" s="74">
        <v>9.8330549999999999</v>
      </c>
      <c r="W2468" s="74">
        <v>1.9280498071950001</v>
      </c>
      <c r="X2468" s="74">
        <v>1143.8238799999999</v>
      </c>
      <c r="Y2468" s="74">
        <v>280</v>
      </c>
      <c r="Z2468" s="74">
        <v>8.0397421660673166E-2</v>
      </c>
      <c r="AA2468" s="74">
        <v>0.9196025783393269</v>
      </c>
      <c r="AB2468" s="74">
        <v>4.7291533432423108E-4</v>
      </c>
      <c r="AC2468" s="74">
        <v>4.7291533432423097E-4</v>
      </c>
      <c r="AD2468" t="s">
        <v>5810</v>
      </c>
    </row>
    <row r="2469" spans="1:30">
      <c r="A2469" s="165" t="s">
        <v>6881</v>
      </c>
      <c r="C2469" s="165" t="s">
        <v>8442</v>
      </c>
      <c r="D2469" s="169" t="s">
        <v>3040</v>
      </c>
      <c r="E2469" s="169" t="s">
        <v>3272</v>
      </c>
      <c r="F2469" s="174">
        <v>8.8239000000000001</v>
      </c>
      <c r="G2469" s="174">
        <v>39.704700000000003</v>
      </c>
      <c r="H2469" s="74">
        <v>47.168100000000003</v>
      </c>
      <c r="I2469" s="74">
        <v>2.9948000000000001</v>
      </c>
      <c r="J2469" s="74">
        <v>15.0876</v>
      </c>
      <c r="K2469" s="74">
        <v>0.23669999999999999</v>
      </c>
      <c r="L2469" s="74">
        <v>4.7069000000000001</v>
      </c>
      <c r="M2469" s="74">
        <v>10.7347</v>
      </c>
      <c r="N2469" s="74">
        <v>4.2159000000000004</v>
      </c>
      <c r="O2469" s="74">
        <v>1.3772</v>
      </c>
      <c r="P2469" s="74">
        <v>0</v>
      </c>
      <c r="Q2469" s="74">
        <v>0.74480000000000002</v>
      </c>
      <c r="R2469" s="74">
        <v>0.16400000000000001</v>
      </c>
      <c r="S2469" s="74">
        <v>0</v>
      </c>
      <c r="T2469" s="74">
        <v>0</v>
      </c>
      <c r="U2469" s="74">
        <v>3.6900000000000002E-2</v>
      </c>
      <c r="V2469" s="74">
        <v>10.83189</v>
      </c>
      <c r="W2469" s="74">
        <v>2.1238997876100001</v>
      </c>
      <c r="X2469" s="74">
        <v>1146.1960200000001</v>
      </c>
      <c r="Y2469" s="74">
        <v>440</v>
      </c>
      <c r="Z2469" s="74">
        <v>1.3488999470257571E-2</v>
      </c>
      <c r="AA2469" s="74">
        <v>0.98651100052974239</v>
      </c>
      <c r="AB2469" s="74">
        <v>7.0137541930047527E-4</v>
      </c>
      <c r="AC2469" s="74">
        <v>7.0137541930047548E-4</v>
      </c>
      <c r="AD2469" t="s">
        <v>5810</v>
      </c>
    </row>
    <row r="2470" spans="1:30">
      <c r="A2470" s="165" t="s">
        <v>6882</v>
      </c>
      <c r="C2470" s="165" t="s">
        <v>8442</v>
      </c>
      <c r="D2470" s="169" t="s">
        <v>3040</v>
      </c>
      <c r="E2470" s="169" t="s">
        <v>3272</v>
      </c>
      <c r="F2470" s="174">
        <v>8.8239000000000001</v>
      </c>
      <c r="G2470" s="174">
        <v>39.704700000000003</v>
      </c>
      <c r="H2470" s="74">
        <v>47.994700000000002</v>
      </c>
      <c r="I2470" s="74">
        <v>2.7233000000000001</v>
      </c>
      <c r="J2470" s="74">
        <v>16.120699999999999</v>
      </c>
      <c r="K2470" s="74">
        <v>0.21210000000000001</v>
      </c>
      <c r="L2470" s="74">
        <v>4.5217999999999998</v>
      </c>
      <c r="M2470" s="74">
        <v>10.2141</v>
      </c>
      <c r="N2470" s="74">
        <v>4.1886999999999999</v>
      </c>
      <c r="O2470" s="74">
        <v>1.5322</v>
      </c>
      <c r="P2470" s="74">
        <v>0</v>
      </c>
      <c r="Q2470" s="74">
        <v>0.68989999999999996</v>
      </c>
      <c r="R2470" s="74">
        <v>0.185</v>
      </c>
      <c r="S2470" s="74">
        <v>0</v>
      </c>
      <c r="T2470" s="74">
        <v>0</v>
      </c>
      <c r="U2470" s="74">
        <v>2.7000000000000001E-3</v>
      </c>
      <c r="V2470" s="74">
        <v>9.1363099999999999</v>
      </c>
      <c r="W2470" s="74">
        <v>1.7914331541899999</v>
      </c>
      <c r="X2470" s="74">
        <v>1137.5540599999999</v>
      </c>
      <c r="Y2470" s="74">
        <v>40</v>
      </c>
      <c r="Z2470" s="74">
        <v>0.15591745611268951</v>
      </c>
      <c r="AA2470" s="74">
        <v>0.84408254388731052</v>
      </c>
      <c r="AB2470" s="74">
        <v>3.174294476483633E-4</v>
      </c>
      <c r="AC2470" s="74">
        <v>3.174294476483634E-4</v>
      </c>
      <c r="AD2470" t="s">
        <v>5810</v>
      </c>
    </row>
    <row r="2471" spans="1:30">
      <c r="A2471" s="165" t="s">
        <v>6883</v>
      </c>
      <c r="C2471" s="165" t="s">
        <v>8442</v>
      </c>
      <c r="D2471" s="169" t="s">
        <v>3040</v>
      </c>
      <c r="E2471" s="169" t="s">
        <v>3272</v>
      </c>
      <c r="F2471" s="174">
        <v>8.8239000000000001</v>
      </c>
      <c r="G2471" s="174">
        <v>39.704700000000003</v>
      </c>
      <c r="H2471" s="74">
        <v>47.618699999999997</v>
      </c>
      <c r="I2471" s="74">
        <v>3.1457000000000002</v>
      </c>
      <c r="J2471" s="74">
        <v>16.799399999999999</v>
      </c>
      <c r="K2471" s="74">
        <v>0.17180000000000001</v>
      </c>
      <c r="L2471" s="74">
        <v>2.7538999999999998</v>
      </c>
      <c r="M2471" s="74">
        <v>11.089600000000001</v>
      </c>
      <c r="N2471" s="74">
        <v>4.2549999999999999</v>
      </c>
      <c r="O2471" s="74">
        <v>1.6292</v>
      </c>
      <c r="P2471" s="74">
        <v>0</v>
      </c>
      <c r="Q2471" s="74">
        <v>0.65400000000000003</v>
      </c>
      <c r="R2471" s="74">
        <v>0.42799999999999999</v>
      </c>
      <c r="S2471" s="74">
        <v>0</v>
      </c>
      <c r="T2471" s="74">
        <v>0</v>
      </c>
      <c r="U2471" s="74">
        <v>1.1299999999999999E-2</v>
      </c>
      <c r="V2471" s="74">
        <v>9.6165599999999998</v>
      </c>
      <c r="W2471" s="74">
        <v>1.8855998114400001</v>
      </c>
      <c r="X2471" s="74">
        <v>1152.08736</v>
      </c>
      <c r="Y2471" s="74">
        <v>180</v>
      </c>
      <c r="Z2471" s="74">
        <v>0.18205443884342629</v>
      </c>
      <c r="AA2471" s="74">
        <v>0.81794556115657369</v>
      </c>
      <c r="AB2471" s="74">
        <v>2.8087332977107872E-4</v>
      </c>
      <c r="AC2471" s="74">
        <v>2.8087332977107861E-4</v>
      </c>
      <c r="AD2471" t="s">
        <v>5810</v>
      </c>
    </row>
    <row r="2472" spans="1:30">
      <c r="A2472" s="165" t="s">
        <v>6884</v>
      </c>
      <c r="C2472" s="165" t="s">
        <v>8442</v>
      </c>
      <c r="D2472" s="169" t="s">
        <v>3040</v>
      </c>
      <c r="E2472" s="169" t="s">
        <v>3272</v>
      </c>
      <c r="F2472" s="174">
        <v>8.8239000000000001</v>
      </c>
      <c r="G2472" s="174">
        <v>39.704700000000003</v>
      </c>
      <c r="H2472" s="74">
        <v>49.691000000000003</v>
      </c>
      <c r="I2472" s="74">
        <v>2.0680000000000001</v>
      </c>
      <c r="J2472" s="74">
        <v>16.337</v>
      </c>
      <c r="K2472" s="74">
        <v>0.105</v>
      </c>
      <c r="L2472" s="74">
        <v>7.5090000000000003</v>
      </c>
      <c r="M2472" s="74">
        <v>13.151999999999999</v>
      </c>
      <c r="N2472" s="74">
        <v>2.5760000000000001</v>
      </c>
      <c r="O2472" s="74">
        <v>0.629</v>
      </c>
      <c r="P2472" s="74">
        <v>0</v>
      </c>
      <c r="Q2472" s="74">
        <v>0.35599999999999998</v>
      </c>
      <c r="R2472" s="74">
        <v>1.196</v>
      </c>
      <c r="S2472" s="74">
        <v>0</v>
      </c>
      <c r="T2472" s="74">
        <v>0</v>
      </c>
      <c r="U2472" s="74">
        <v>0.20469999999999999</v>
      </c>
      <c r="V2472" s="74">
        <v>6.2831999999999999</v>
      </c>
      <c r="W2472" s="74">
        <v>1.2319998768</v>
      </c>
      <c r="X2472" s="74">
        <v>1186.3232</v>
      </c>
      <c r="Y2472" s="74">
        <v>3350</v>
      </c>
      <c r="Z2472" s="74">
        <v>8.9365146043841978E-2</v>
      </c>
      <c r="AA2472" s="74">
        <v>0.91063485395615806</v>
      </c>
      <c r="AB2472" s="74">
        <v>3.8974622317446459E-4</v>
      </c>
      <c r="AC2472" s="74">
        <v>3.8974622317446448E-4</v>
      </c>
      <c r="AD2472" t="s">
        <v>5810</v>
      </c>
    </row>
    <row r="2473" spans="1:30">
      <c r="A2473" s="165" t="s">
        <v>6885</v>
      </c>
      <c r="C2473" s="165" t="s">
        <v>8442</v>
      </c>
      <c r="D2473" s="169" t="s">
        <v>3040</v>
      </c>
      <c r="E2473" s="169" t="s">
        <v>3272</v>
      </c>
      <c r="F2473" s="174">
        <v>8.8239000000000001</v>
      </c>
      <c r="G2473" s="174">
        <v>39.704700000000003</v>
      </c>
      <c r="H2473" s="74">
        <v>49.536999999999999</v>
      </c>
      <c r="I2473" s="74">
        <v>2.0699999999999998</v>
      </c>
      <c r="J2473" s="74">
        <v>15.856</v>
      </c>
      <c r="K2473" s="74">
        <v>0.13600000000000001</v>
      </c>
      <c r="L2473" s="74">
        <v>7.3840000000000003</v>
      </c>
      <c r="M2473" s="74">
        <v>11.538</v>
      </c>
      <c r="N2473" s="74">
        <v>2.8</v>
      </c>
      <c r="O2473" s="74">
        <v>0.64500000000000002</v>
      </c>
      <c r="P2473" s="74">
        <v>0</v>
      </c>
      <c r="Q2473" s="74">
        <v>0.36</v>
      </c>
      <c r="R2473" s="74">
        <v>1.232</v>
      </c>
      <c r="S2473" s="74">
        <v>0</v>
      </c>
      <c r="T2473" s="74">
        <v>0</v>
      </c>
      <c r="U2473" s="74">
        <v>0.1981</v>
      </c>
      <c r="V2473" s="74">
        <v>8.01295</v>
      </c>
      <c r="W2473" s="74">
        <v>1.57116650955</v>
      </c>
      <c r="X2473" s="74">
        <v>1159.5308</v>
      </c>
      <c r="Y2473" s="74">
        <v>3120</v>
      </c>
      <c r="Z2473" s="74">
        <v>0.1023215941887881</v>
      </c>
      <c r="AA2473" s="74">
        <v>0.89767840581121183</v>
      </c>
      <c r="AB2473" s="74">
        <v>3.6005142685343618E-4</v>
      </c>
      <c r="AC2473" s="74">
        <v>3.6005142685343629E-4</v>
      </c>
      <c r="AD2473" t="s">
        <v>5810</v>
      </c>
    </row>
    <row r="2474" spans="1:30">
      <c r="A2474" s="165" t="s">
        <v>6886</v>
      </c>
      <c r="C2474" s="165" t="s">
        <v>8442</v>
      </c>
      <c r="D2474" s="169" t="s">
        <v>3040</v>
      </c>
      <c r="E2474" s="169" t="s">
        <v>3272</v>
      </c>
      <c r="F2474" s="174">
        <v>8.8239000000000001</v>
      </c>
      <c r="G2474" s="174">
        <v>39.704700000000003</v>
      </c>
      <c r="H2474" s="74">
        <v>49.677999999999997</v>
      </c>
      <c r="I2474" s="74">
        <v>2.097</v>
      </c>
      <c r="J2474" s="74">
        <v>16.292999999999999</v>
      </c>
      <c r="K2474" s="74">
        <v>0.14899999999999999</v>
      </c>
      <c r="L2474" s="74">
        <v>7.0460000000000003</v>
      </c>
      <c r="M2474" s="74">
        <v>11.362</v>
      </c>
      <c r="N2474" s="74">
        <v>3.004</v>
      </c>
      <c r="O2474" s="74">
        <v>0.68200000000000005</v>
      </c>
      <c r="P2474" s="74">
        <v>0</v>
      </c>
      <c r="Q2474" s="74">
        <v>0.38600000000000001</v>
      </c>
      <c r="R2474" s="74">
        <v>1.44</v>
      </c>
      <c r="S2474" s="74">
        <v>0</v>
      </c>
      <c r="T2474" s="74">
        <v>0</v>
      </c>
      <c r="U2474" s="74">
        <v>5.91E-2</v>
      </c>
      <c r="V2474" s="74">
        <v>7.7239499999999994</v>
      </c>
      <c r="W2474" s="74">
        <v>1.5144998485500001</v>
      </c>
      <c r="X2474" s="74">
        <v>1156.6092000000001</v>
      </c>
      <c r="Y2474" s="74">
        <v>1190</v>
      </c>
      <c r="Z2474" s="74">
        <v>0.28903887523574462</v>
      </c>
      <c r="AA2474" s="74">
        <v>0.71096112476425544</v>
      </c>
      <c r="AB2474" s="74">
        <v>2.3953510493646921E-4</v>
      </c>
      <c r="AC2474" s="74">
        <v>2.3953510493646921E-4</v>
      </c>
      <c r="AD2474" t="s">
        <v>5810</v>
      </c>
    </row>
    <row r="2475" spans="1:30">
      <c r="A2475" s="165" t="s">
        <v>6887</v>
      </c>
      <c r="C2475" s="165" t="s">
        <v>8442</v>
      </c>
      <c r="D2475" s="169" t="s">
        <v>3040</v>
      </c>
      <c r="E2475" s="169" t="s">
        <v>3272</v>
      </c>
      <c r="F2475" s="174">
        <v>8.8239000000000001</v>
      </c>
      <c r="G2475" s="174">
        <v>39.704700000000003</v>
      </c>
      <c r="H2475" s="74">
        <v>49.173000000000002</v>
      </c>
      <c r="I2475" s="74">
        <v>2.14</v>
      </c>
      <c r="J2475" s="74">
        <v>16.308</v>
      </c>
      <c r="K2475" s="74">
        <v>0.14399999999999999</v>
      </c>
      <c r="L2475" s="74">
        <v>8.0169999999999995</v>
      </c>
      <c r="M2475" s="74">
        <v>12.08</v>
      </c>
      <c r="N2475" s="74">
        <v>2.8929999999999998</v>
      </c>
      <c r="O2475" s="74">
        <v>0.7</v>
      </c>
      <c r="P2475" s="74">
        <v>0</v>
      </c>
      <c r="Q2475" s="74">
        <v>0.39600000000000002</v>
      </c>
      <c r="R2475" s="74">
        <v>1.2430000000000001</v>
      </c>
      <c r="S2475" s="74">
        <v>0</v>
      </c>
      <c r="T2475" s="74">
        <v>0</v>
      </c>
      <c r="U2475" s="74">
        <v>0.2122</v>
      </c>
      <c r="V2475" s="74">
        <v>6.7413499999999997</v>
      </c>
      <c r="W2475" s="74">
        <v>1.32183320115</v>
      </c>
      <c r="X2475" s="74">
        <v>1168.528</v>
      </c>
      <c r="Y2475" s="74">
        <v>3250</v>
      </c>
      <c r="Z2475" s="74">
        <v>9.9511611550621271E-2</v>
      </c>
      <c r="AA2475" s="74">
        <v>0.90048838844937873</v>
      </c>
      <c r="AB2475" s="74">
        <v>5.6869058934591523E-4</v>
      </c>
      <c r="AC2475" s="74">
        <v>5.6869058934591534E-4</v>
      </c>
      <c r="AD2475" t="s">
        <v>5810</v>
      </c>
    </row>
    <row r="2476" spans="1:30">
      <c r="A2476" s="165" t="s">
        <v>6888</v>
      </c>
      <c r="C2476" s="165" t="s">
        <v>8442</v>
      </c>
      <c r="D2476" s="169" t="s">
        <v>3040</v>
      </c>
      <c r="E2476" s="169" t="s">
        <v>3272</v>
      </c>
      <c r="F2476" s="174">
        <v>8.8239000000000001</v>
      </c>
      <c r="G2476" s="174">
        <v>39.704700000000003</v>
      </c>
      <c r="H2476" s="74">
        <v>47.587000000000003</v>
      </c>
      <c r="I2476" s="74">
        <v>2.35</v>
      </c>
      <c r="J2476" s="74">
        <v>16.332999999999998</v>
      </c>
      <c r="K2476" s="74">
        <v>0.183</v>
      </c>
      <c r="L2476" s="74">
        <v>7.9669999999999996</v>
      </c>
      <c r="M2476" s="74">
        <v>11.27</v>
      </c>
      <c r="N2476" s="74">
        <v>3.5510000000000002</v>
      </c>
      <c r="O2476" s="74">
        <v>1.302</v>
      </c>
      <c r="P2476" s="74">
        <v>0</v>
      </c>
      <c r="Q2476" s="74">
        <v>0.54600000000000004</v>
      </c>
      <c r="R2476" s="74">
        <v>1.083</v>
      </c>
      <c r="S2476" s="74">
        <v>0</v>
      </c>
      <c r="T2476" s="74">
        <v>0</v>
      </c>
      <c r="U2476" s="74">
        <v>0.2266</v>
      </c>
      <c r="V2476" s="74">
        <v>7.3329500000000003</v>
      </c>
      <c r="W2476" s="74">
        <v>1.4378331895500001</v>
      </c>
      <c r="X2476" s="74">
        <v>1155.0820000000001</v>
      </c>
      <c r="Y2476" s="74">
        <v>2820</v>
      </c>
      <c r="Z2476" s="74">
        <v>8.7214995311409665E-2</v>
      </c>
      <c r="AA2476" s="74">
        <v>0.91278500468859036</v>
      </c>
      <c r="AB2476" s="74">
        <v>2.0301415399627719E-4</v>
      </c>
      <c r="AC2476" s="74">
        <v>2.0301415399627719E-4</v>
      </c>
      <c r="AD2476" t="s">
        <v>5810</v>
      </c>
    </row>
    <row r="2477" spans="1:30">
      <c r="A2477" s="165" t="s">
        <v>6889</v>
      </c>
      <c r="C2477" s="165" t="s">
        <v>8442</v>
      </c>
      <c r="D2477" s="169" t="s">
        <v>3040</v>
      </c>
      <c r="E2477" s="169" t="s">
        <v>3272</v>
      </c>
      <c r="F2477" s="174">
        <v>8.8239000000000001</v>
      </c>
      <c r="G2477" s="174">
        <v>39.704700000000003</v>
      </c>
      <c r="H2477" s="74">
        <v>47.389000000000003</v>
      </c>
      <c r="I2477" s="74">
        <v>2.3239999999999998</v>
      </c>
      <c r="J2477" s="74">
        <v>15.218</v>
      </c>
      <c r="K2477" s="74">
        <v>0.128</v>
      </c>
      <c r="L2477" s="74">
        <v>8.4209999999999994</v>
      </c>
      <c r="M2477" s="74">
        <v>11.231</v>
      </c>
      <c r="N2477" s="74">
        <v>3.24</v>
      </c>
      <c r="O2477" s="74">
        <v>1.042</v>
      </c>
      <c r="P2477" s="74">
        <v>0</v>
      </c>
      <c r="Q2477" s="74">
        <v>0.59099999999999997</v>
      </c>
      <c r="R2477" s="74">
        <v>1.3109999999999999</v>
      </c>
      <c r="S2477" s="74">
        <v>0</v>
      </c>
      <c r="T2477" s="74">
        <v>0</v>
      </c>
      <c r="U2477" s="74">
        <v>0.1996</v>
      </c>
      <c r="V2477" s="74">
        <v>8.6096500000000002</v>
      </c>
      <c r="W2477" s="74">
        <v>1.6881664978499999</v>
      </c>
      <c r="X2477" s="74">
        <v>1154.4346</v>
      </c>
      <c r="Y2477" s="74">
        <v>2560</v>
      </c>
      <c r="Z2477" s="74">
        <v>0.1360269403347952</v>
      </c>
      <c r="AA2477" s="74">
        <v>0.86397305966520477</v>
      </c>
      <c r="AB2477" s="74">
        <v>5.0709813409416187E-4</v>
      </c>
      <c r="AC2477" s="74">
        <v>5.070981340941622E-4</v>
      </c>
      <c r="AD2477" t="s">
        <v>5810</v>
      </c>
    </row>
    <row r="2478" spans="1:30">
      <c r="A2478" s="165" t="s">
        <v>6890</v>
      </c>
      <c r="C2478" s="165" t="s">
        <v>8442</v>
      </c>
      <c r="D2478" s="169" t="s">
        <v>3040</v>
      </c>
      <c r="E2478" s="169" t="s">
        <v>3272</v>
      </c>
      <c r="F2478" s="174">
        <v>8.8239000000000001</v>
      </c>
      <c r="G2478" s="174">
        <v>39.704700000000003</v>
      </c>
      <c r="H2478" s="74">
        <v>47.470999999999997</v>
      </c>
      <c r="I2478" s="74">
        <v>2.2759999999999998</v>
      </c>
      <c r="J2478" s="74">
        <v>15.651999999999999</v>
      </c>
      <c r="K2478" s="74">
        <v>0.121</v>
      </c>
      <c r="L2478" s="74">
        <v>8.5630000000000006</v>
      </c>
      <c r="M2478" s="74">
        <v>11.496</v>
      </c>
      <c r="N2478" s="74">
        <v>3.355</v>
      </c>
      <c r="O2478" s="74">
        <v>1.0680000000000001</v>
      </c>
      <c r="P2478" s="74">
        <v>0</v>
      </c>
      <c r="Q2478" s="74">
        <v>0.60199999999999998</v>
      </c>
      <c r="R2478" s="74">
        <v>1.1240000000000001</v>
      </c>
      <c r="S2478" s="74">
        <v>0</v>
      </c>
      <c r="T2478" s="74">
        <v>0</v>
      </c>
      <c r="U2478" s="74">
        <v>4.0500000000000001E-2</v>
      </c>
      <c r="V2478" s="74">
        <v>7.7944999999999993</v>
      </c>
      <c r="W2478" s="74">
        <v>1.5283331805</v>
      </c>
      <c r="X2478" s="74">
        <v>1158.8335999999999</v>
      </c>
      <c r="Y2478" s="74">
        <v>700</v>
      </c>
      <c r="Z2478" s="74">
        <v>0.30914575592756482</v>
      </c>
      <c r="AA2478" s="74">
        <v>0.69085424407243523</v>
      </c>
      <c r="AB2478" s="74">
        <v>8.629088145949913E-4</v>
      </c>
      <c r="AC2478" s="74">
        <v>8.6290881459499141E-4</v>
      </c>
      <c r="AD2478" t="s">
        <v>5810</v>
      </c>
    </row>
    <row r="2479" spans="1:30">
      <c r="A2479" s="165" t="s">
        <v>6891</v>
      </c>
      <c r="C2479" s="165" t="s">
        <v>8442</v>
      </c>
      <c r="D2479" s="169" t="s">
        <v>3040</v>
      </c>
      <c r="E2479" s="169" t="s">
        <v>3272</v>
      </c>
      <c r="F2479" s="174">
        <v>8.8239000000000001</v>
      </c>
      <c r="G2479" s="174">
        <v>39.704700000000003</v>
      </c>
      <c r="H2479" s="74">
        <v>48.984000000000002</v>
      </c>
      <c r="I2479" s="74">
        <v>2.63</v>
      </c>
      <c r="J2479" s="74">
        <v>17.594000000000001</v>
      </c>
      <c r="K2479" s="74">
        <v>0.154</v>
      </c>
      <c r="L2479" s="74">
        <v>5.3810000000000002</v>
      </c>
      <c r="M2479" s="74">
        <v>11.43</v>
      </c>
      <c r="N2479" s="74">
        <v>3.86</v>
      </c>
      <c r="O2479" s="74">
        <v>1.2050000000000001</v>
      </c>
      <c r="P2479" s="74">
        <v>0</v>
      </c>
      <c r="Q2479" s="74">
        <v>0.61</v>
      </c>
      <c r="R2479" s="74">
        <v>1.27</v>
      </c>
      <c r="S2479" s="74">
        <v>0</v>
      </c>
      <c r="T2479" s="74">
        <v>0</v>
      </c>
      <c r="U2479" s="74">
        <v>0.19839999999999999</v>
      </c>
      <c r="V2479" s="74">
        <v>6.7201000000000004</v>
      </c>
      <c r="W2479" s="74">
        <v>1.3176665349000001</v>
      </c>
      <c r="X2479" s="74">
        <v>1157.7380000000001</v>
      </c>
      <c r="Y2479" s="74">
        <v>2890</v>
      </c>
      <c r="Z2479" s="74">
        <v>0.1081046982860807</v>
      </c>
      <c r="AA2479" s="74">
        <v>0.89189530171391929</v>
      </c>
      <c r="AB2479" s="74">
        <v>7.8099922453528099E-4</v>
      </c>
      <c r="AC2479" s="74">
        <v>7.8099922453528077E-4</v>
      </c>
      <c r="AD2479" t="s">
        <v>5810</v>
      </c>
    </row>
    <row r="2480" spans="1:30">
      <c r="A2480" s="165" t="s">
        <v>6892</v>
      </c>
      <c r="C2480" s="165" t="s">
        <v>8442</v>
      </c>
      <c r="D2480" s="169" t="s">
        <v>3040</v>
      </c>
      <c r="E2480" s="169" t="s">
        <v>3272</v>
      </c>
      <c r="F2480" s="174">
        <v>8.8239000000000001</v>
      </c>
      <c r="G2480" s="174">
        <v>39.704700000000003</v>
      </c>
      <c r="H2480" s="74">
        <v>47.293999999999997</v>
      </c>
      <c r="I2480" s="74">
        <v>2.4860000000000002</v>
      </c>
      <c r="J2480" s="74">
        <v>15.206</v>
      </c>
      <c r="K2480" s="74">
        <v>0.16400000000000001</v>
      </c>
      <c r="L2480" s="74">
        <v>7.9379999999999997</v>
      </c>
      <c r="M2480" s="74">
        <v>9.9109999999999996</v>
      </c>
      <c r="N2480" s="74">
        <v>3.7669999999999999</v>
      </c>
      <c r="O2480" s="74">
        <v>1.222</v>
      </c>
      <c r="P2480" s="74">
        <v>0</v>
      </c>
      <c r="Q2480" s="74">
        <v>0.624</v>
      </c>
      <c r="R2480" s="74">
        <v>1.377</v>
      </c>
      <c r="S2480" s="74">
        <v>0</v>
      </c>
      <c r="T2480" s="74">
        <v>0</v>
      </c>
      <c r="U2480" s="74">
        <v>0.10009999999999999</v>
      </c>
      <c r="V2480" s="74">
        <v>9.4111999999999991</v>
      </c>
      <c r="W2480" s="74">
        <v>1.8453331488</v>
      </c>
      <c r="X2480" s="74">
        <v>1132.5226</v>
      </c>
      <c r="Y2480" s="74">
        <v>1400</v>
      </c>
      <c r="Z2480" s="74">
        <v>0.24295050459731179</v>
      </c>
      <c r="AA2480" s="74">
        <v>0.75704949540268829</v>
      </c>
      <c r="AB2480" s="74">
        <v>2.0440478243982931E-4</v>
      </c>
      <c r="AC2480" s="74">
        <v>2.0440478243982909E-4</v>
      </c>
      <c r="AD2480" t="s">
        <v>5810</v>
      </c>
    </row>
    <row r="2481" spans="1:30">
      <c r="A2481" s="165" t="s">
        <v>6893</v>
      </c>
      <c r="C2481" s="165" t="s">
        <v>8442</v>
      </c>
      <c r="D2481" s="169" t="s">
        <v>3040</v>
      </c>
      <c r="E2481" s="169" t="s">
        <v>3272</v>
      </c>
      <c r="F2481" s="174">
        <v>8.8418399999999995</v>
      </c>
      <c r="G2481" s="174">
        <v>39.713909999999998</v>
      </c>
      <c r="H2481" s="74">
        <v>47.069000000000003</v>
      </c>
      <c r="I2481" s="74">
        <v>2.512</v>
      </c>
      <c r="J2481" s="74">
        <v>15.276</v>
      </c>
      <c r="K2481" s="74">
        <v>0.222</v>
      </c>
      <c r="L2481" s="74">
        <v>7.9009999999999998</v>
      </c>
      <c r="M2481" s="74">
        <v>9.17</v>
      </c>
      <c r="N2481" s="74">
        <v>3.738</v>
      </c>
      <c r="O2481" s="74">
        <v>1.3</v>
      </c>
      <c r="P2481" s="74">
        <v>0</v>
      </c>
      <c r="Q2481" s="74">
        <v>0.65900000000000003</v>
      </c>
      <c r="R2481" s="74">
        <v>1.18</v>
      </c>
      <c r="S2481" s="74">
        <v>0</v>
      </c>
      <c r="T2481" s="74">
        <v>0</v>
      </c>
      <c r="U2481" s="74">
        <v>0.31209999999999999</v>
      </c>
      <c r="V2481" s="74">
        <v>10.066549999999999</v>
      </c>
      <c r="W2481" s="74">
        <v>1.9738331359500001</v>
      </c>
      <c r="X2481" s="74">
        <v>1120.222</v>
      </c>
      <c r="Y2481" s="74">
        <v>3450</v>
      </c>
      <c r="Z2481" s="74">
        <v>9.2284622659390622E-2</v>
      </c>
      <c r="AA2481" s="74">
        <v>0.90771537734060936</v>
      </c>
      <c r="AB2481" s="74">
        <v>1.8482399400770281E-4</v>
      </c>
      <c r="AC2481" s="74">
        <v>1.8482399400770281E-4</v>
      </c>
      <c r="AD2481" t="s">
        <v>5810</v>
      </c>
    </row>
    <row r="2482" spans="1:30">
      <c r="A2482" s="165" t="s">
        <v>6894</v>
      </c>
      <c r="C2482" s="165" t="s">
        <v>8442</v>
      </c>
      <c r="D2482" s="169" t="s">
        <v>3040</v>
      </c>
      <c r="E2482" s="169" t="s">
        <v>3272</v>
      </c>
      <c r="F2482" s="174">
        <v>8.8417300000000001</v>
      </c>
      <c r="G2482" s="174">
        <v>39.71584</v>
      </c>
      <c r="H2482" s="74">
        <v>72.942400000000006</v>
      </c>
      <c r="I2482" s="74">
        <v>0.155</v>
      </c>
      <c r="J2482" s="74">
        <v>8.1869999999999994</v>
      </c>
      <c r="K2482" s="74">
        <v>0.33600000000000002</v>
      </c>
      <c r="L2482" s="74">
        <v>0</v>
      </c>
      <c r="M2482" s="74">
        <v>0.19900000000000001</v>
      </c>
      <c r="N2482" s="74">
        <v>4.3630000000000004</v>
      </c>
      <c r="O2482" s="74">
        <v>4.0519999999999996</v>
      </c>
      <c r="P2482" s="74">
        <v>0</v>
      </c>
      <c r="Q2482" s="74">
        <v>0</v>
      </c>
      <c r="R2482" s="74">
        <v>6.18</v>
      </c>
      <c r="S2482" s="74">
        <v>0</v>
      </c>
      <c r="T2482" s="74">
        <v>0</v>
      </c>
      <c r="U2482" s="74">
        <v>2.6200000000000001E-2</v>
      </c>
      <c r="V2482" s="74">
        <v>5.4994999999999994</v>
      </c>
      <c r="W2482" s="74">
        <v>1.0783332255</v>
      </c>
      <c r="X2482" s="74">
        <v>971.3033999999999</v>
      </c>
      <c r="Y2482" s="74">
        <v>2280</v>
      </c>
      <c r="Z2482" s="74">
        <v>0.89673580610533599</v>
      </c>
      <c r="AA2482" s="74">
        <v>0.1032641938946641</v>
      </c>
      <c r="AB2482" s="74">
        <v>1.0433553265703759E-3</v>
      </c>
      <c r="AC2482" s="74">
        <v>1.043355326570377E-3</v>
      </c>
      <c r="AD2482" t="s">
        <v>5810</v>
      </c>
    </row>
    <row r="2483" spans="1:30">
      <c r="A2483" s="165" t="s">
        <v>4028</v>
      </c>
      <c r="C2483" s="165" t="s">
        <v>8444</v>
      </c>
      <c r="D2483" s="169" t="s">
        <v>2969</v>
      </c>
      <c r="E2483" s="169" t="s">
        <v>4028</v>
      </c>
      <c r="F2483" s="174">
        <v>54.150300000000001</v>
      </c>
      <c r="G2483" s="174">
        <v>-165.99866</v>
      </c>
      <c r="H2483" s="74">
        <v>53.145925800000001</v>
      </c>
      <c r="I2483" s="74">
        <v>1.0552186910000001</v>
      </c>
      <c r="J2483" s="74">
        <v>15.88722482</v>
      </c>
      <c r="K2483" s="74">
        <v>0.25995307000000001</v>
      </c>
      <c r="L2483" s="74">
        <v>3.519749633</v>
      </c>
      <c r="M2483" s="74">
        <v>9.0101486200000007</v>
      </c>
      <c r="N2483" s="74">
        <v>2.7988109749999999</v>
      </c>
      <c r="O2483" s="74">
        <v>0.55844883099999998</v>
      </c>
      <c r="P2483" s="74">
        <v>0</v>
      </c>
      <c r="Q2483" s="74">
        <v>0.149378492</v>
      </c>
      <c r="R2483" s="74">
        <v>3.3252309389999999</v>
      </c>
      <c r="S2483" s="74">
        <v>0</v>
      </c>
      <c r="T2483" s="74">
        <v>0</v>
      </c>
      <c r="U2483" s="74">
        <v>4.8814897500000003E-2</v>
      </c>
      <c r="V2483" s="74">
        <v>9.1175238610000005</v>
      </c>
      <c r="W2483" s="74">
        <v>1.7877495978916891</v>
      </c>
      <c r="X2483" s="74">
        <v>1117.568467092</v>
      </c>
      <c r="Y2483" s="74">
        <v>1790</v>
      </c>
      <c r="Z2483" s="74">
        <v>0.64715513631676391</v>
      </c>
      <c r="AA2483" s="74">
        <v>0.35284486368323609</v>
      </c>
      <c r="AB2483" s="74">
        <v>1.217025431356337E-4</v>
      </c>
      <c r="AC2483" s="74">
        <v>1.217025431356337E-4</v>
      </c>
      <c r="AD2483" t="s">
        <v>5810</v>
      </c>
    </row>
    <row r="2484" spans="1:30">
      <c r="A2484" s="165" t="s">
        <v>6895</v>
      </c>
      <c r="C2484" s="165" t="s">
        <v>8444</v>
      </c>
      <c r="D2484" s="169" t="s">
        <v>2969</v>
      </c>
      <c r="E2484" s="169" t="s">
        <v>4028</v>
      </c>
      <c r="F2484" s="174">
        <v>54.150300000000001</v>
      </c>
      <c r="G2484" s="174">
        <v>-165.99866</v>
      </c>
      <c r="H2484" s="74">
        <v>48.983387</v>
      </c>
      <c r="I2484" s="74">
        <v>1.6604843929999999</v>
      </c>
      <c r="J2484" s="74">
        <v>16.035802960000002</v>
      </c>
      <c r="K2484" s="74">
        <v>0.21399822299999999</v>
      </c>
      <c r="L2484" s="74">
        <v>4.4829425890000003</v>
      </c>
      <c r="M2484" s="74">
        <v>10.140795949999999</v>
      </c>
      <c r="N2484" s="74">
        <v>3.4485437440000002</v>
      </c>
      <c r="O2484" s="74">
        <v>0.77011804900000003</v>
      </c>
      <c r="P2484" s="74">
        <v>0</v>
      </c>
      <c r="Q2484" s="74">
        <v>0.231856589</v>
      </c>
      <c r="R2484" s="74">
        <v>2.678962002</v>
      </c>
      <c r="S2484" s="74">
        <v>0</v>
      </c>
      <c r="T2484" s="74">
        <v>0</v>
      </c>
      <c r="U2484" s="74">
        <v>3.6422151979999998E-2</v>
      </c>
      <c r="V2484" s="74">
        <v>10.161083684999999</v>
      </c>
      <c r="W2484" s="74">
        <v>1.992369150763065</v>
      </c>
      <c r="X2484" s="74">
        <v>1136.33721277</v>
      </c>
      <c r="Y2484" s="74">
        <v>1290</v>
      </c>
      <c r="Z2484" s="74">
        <v>0.65971785871277988</v>
      </c>
      <c r="AA2484" s="74">
        <v>0.34028214128722012</v>
      </c>
      <c r="AB2484" s="74">
        <v>1.2464143816896609E-3</v>
      </c>
      <c r="AC2484" s="74">
        <v>1.2464143816896601E-3</v>
      </c>
      <c r="AD2484" t="s">
        <v>5810</v>
      </c>
    </row>
    <row r="2485" spans="1:30">
      <c r="A2485" s="165" t="s">
        <v>3292</v>
      </c>
      <c r="C2485" s="165" t="s">
        <v>8444</v>
      </c>
      <c r="D2485" s="169" t="s">
        <v>2969</v>
      </c>
      <c r="E2485" s="169" t="s">
        <v>3292</v>
      </c>
      <c r="F2485" s="174">
        <v>52.836469999999998</v>
      </c>
      <c r="G2485" s="174">
        <v>-169.86749</v>
      </c>
      <c r="H2485" s="74">
        <v>47.830820639999999</v>
      </c>
      <c r="I2485" s="74">
        <v>0.89350278500000002</v>
      </c>
      <c r="J2485" s="74">
        <v>18.112408819999999</v>
      </c>
      <c r="K2485" s="74">
        <v>0.22059837299999999</v>
      </c>
      <c r="L2485" s="74">
        <v>6.2450572060000002</v>
      </c>
      <c r="M2485" s="74">
        <v>8.5164249430000005</v>
      </c>
      <c r="N2485" s="74">
        <v>2.8280221289999998</v>
      </c>
      <c r="O2485" s="74">
        <v>0.31410795699999999</v>
      </c>
      <c r="P2485" s="74">
        <v>0</v>
      </c>
      <c r="Q2485" s="74">
        <v>0.10743201099999999</v>
      </c>
      <c r="R2485" s="74">
        <v>3.645</v>
      </c>
      <c r="S2485" s="74">
        <v>0</v>
      </c>
      <c r="T2485" s="74">
        <v>0</v>
      </c>
      <c r="U2485" s="74">
        <v>6.7086645299999997E-2</v>
      </c>
      <c r="V2485" s="74">
        <v>10.770971528500001</v>
      </c>
      <c r="W2485" s="74">
        <v>2.1119549904711459</v>
      </c>
      <c r="X2485" s="74">
        <v>1109.3726540538</v>
      </c>
      <c r="Y2485" s="74">
        <v>2320</v>
      </c>
      <c r="Z2485" s="74">
        <v>0.67362553681702697</v>
      </c>
      <c r="AA2485" s="74">
        <v>0.32637446318297297</v>
      </c>
      <c r="AB2485" s="74">
        <v>5.8531391079056792E-5</v>
      </c>
      <c r="AC2485" s="74">
        <v>5.8531391079056819E-5</v>
      </c>
      <c r="AD2485" t="s">
        <v>5810</v>
      </c>
    </row>
    <row r="2486" spans="1:30">
      <c r="A2486" s="165" t="s">
        <v>6896</v>
      </c>
      <c r="C2486" s="165" t="s">
        <v>8444</v>
      </c>
      <c r="D2486" s="169" t="s">
        <v>2969</v>
      </c>
      <c r="E2486" s="169" t="s">
        <v>3292</v>
      </c>
      <c r="F2486" s="174">
        <v>52.836469999999998</v>
      </c>
      <c r="G2486" s="174">
        <v>-169.86749</v>
      </c>
      <c r="H2486" s="74">
        <v>46.498313209999999</v>
      </c>
      <c r="I2486" s="74">
        <v>1.021297355</v>
      </c>
      <c r="J2486" s="74">
        <v>18.591481689999998</v>
      </c>
      <c r="K2486" s="74">
        <v>0.21189815300000001</v>
      </c>
      <c r="L2486" s="74">
        <v>7.0942581520000001</v>
      </c>
      <c r="M2486" s="74">
        <v>8.5978163930000004</v>
      </c>
      <c r="N2486" s="74">
        <v>2.6478580680000001</v>
      </c>
      <c r="O2486" s="74">
        <v>0.27972374</v>
      </c>
      <c r="P2486" s="74">
        <v>0</v>
      </c>
      <c r="Q2486" s="74">
        <v>0.10239100900000001</v>
      </c>
      <c r="R2486" s="74">
        <v>3.272297531</v>
      </c>
      <c r="S2486" s="74">
        <v>0</v>
      </c>
      <c r="T2486" s="74">
        <v>0</v>
      </c>
      <c r="U2486" s="74">
        <v>7.3808787770000009E-2</v>
      </c>
      <c r="V2486" s="74">
        <v>10.5614957605</v>
      </c>
      <c r="W2486" s="74">
        <v>2.0708813145785139</v>
      </c>
      <c r="X2486" s="74">
        <v>1110.7237521238001</v>
      </c>
      <c r="Y2486" s="74">
        <v>2250</v>
      </c>
      <c r="Z2486" s="74">
        <v>0.62045843144755874</v>
      </c>
      <c r="AA2486" s="74">
        <v>0.37954156855244131</v>
      </c>
      <c r="AB2486" s="74">
        <v>9.9078144952198782E-4</v>
      </c>
      <c r="AC2486" s="74">
        <v>9.9078144952198738E-4</v>
      </c>
      <c r="AD2486" t="s">
        <v>5810</v>
      </c>
    </row>
    <row r="2487" spans="1:30">
      <c r="A2487" s="165" t="s">
        <v>6897</v>
      </c>
      <c r="C2487" s="165" t="s">
        <v>8444</v>
      </c>
      <c r="D2487" s="169" t="s">
        <v>2969</v>
      </c>
      <c r="E2487" s="169" t="s">
        <v>3292</v>
      </c>
      <c r="F2487" s="174">
        <v>52.836469999999998</v>
      </c>
      <c r="G2487" s="174">
        <v>-169.86749</v>
      </c>
      <c r="H2487" s="74">
        <v>47.631087270000002</v>
      </c>
      <c r="I2487" s="74">
        <v>1.1574057179999999</v>
      </c>
      <c r="J2487" s="74">
        <v>17.839010460000001</v>
      </c>
      <c r="K2487" s="74">
        <v>0.21643870200000001</v>
      </c>
      <c r="L2487" s="74">
        <v>7.0507323299999998</v>
      </c>
      <c r="M2487" s="74">
        <v>7.9724712609999999</v>
      </c>
      <c r="N2487" s="74">
        <v>2.8703163759999999</v>
      </c>
      <c r="O2487" s="74">
        <v>0.29768348900000002</v>
      </c>
      <c r="P2487" s="74">
        <v>0</v>
      </c>
      <c r="Q2487" s="74">
        <v>0.119222092</v>
      </c>
      <c r="R2487" s="74">
        <v>3.0865348720000001</v>
      </c>
      <c r="S2487" s="74">
        <v>0</v>
      </c>
      <c r="T2487" s="74">
        <v>0</v>
      </c>
      <c r="U2487" s="74">
        <v>0.101253519</v>
      </c>
      <c r="V2487" s="74">
        <v>10.1557120675</v>
      </c>
      <c r="W2487" s="74">
        <v>1.9913158925350569</v>
      </c>
      <c r="X2487" s="74">
        <v>1100.3430229326</v>
      </c>
      <c r="Y2487" s="74">
        <v>2500</v>
      </c>
      <c r="Z2487" s="74">
        <v>0.52166186047104024</v>
      </c>
      <c r="AA2487" s="74">
        <v>0.4783381395289597</v>
      </c>
      <c r="AB2487" s="74">
        <v>6.3663064717581327E-4</v>
      </c>
      <c r="AC2487" s="74">
        <v>6.3663064717581317E-4</v>
      </c>
      <c r="AD2487" t="s">
        <v>5810</v>
      </c>
    </row>
    <row r="2488" spans="1:30">
      <c r="A2488" s="165" t="s">
        <v>6898</v>
      </c>
      <c r="C2488" s="165" t="s">
        <v>8444</v>
      </c>
      <c r="D2488" s="169" t="s">
        <v>2969</v>
      </c>
      <c r="E2488" s="169" t="s">
        <v>3292</v>
      </c>
      <c r="F2488" s="174">
        <v>52.836469999999998</v>
      </c>
      <c r="G2488" s="174">
        <v>-169.86749</v>
      </c>
      <c r="H2488" s="74">
        <v>48.73343577</v>
      </c>
      <c r="I2488" s="74">
        <v>0.89236363500000004</v>
      </c>
      <c r="J2488" s="74">
        <v>19.80174607</v>
      </c>
      <c r="K2488" s="74">
        <v>0.11174158200000001</v>
      </c>
      <c r="L2488" s="74">
        <v>5.2058986989999996</v>
      </c>
      <c r="M2488" s="74">
        <v>13.02391982</v>
      </c>
      <c r="N2488" s="74">
        <v>2.3568222319999999</v>
      </c>
      <c r="O2488" s="74">
        <v>0.34359421400000001</v>
      </c>
      <c r="P2488" s="74">
        <v>0</v>
      </c>
      <c r="Q2488" s="74">
        <v>0.13638924299999999</v>
      </c>
      <c r="R2488" s="74">
        <v>3.804398205</v>
      </c>
      <c r="S2488" s="74">
        <v>0</v>
      </c>
      <c r="T2488" s="74">
        <v>0</v>
      </c>
      <c r="U2488" s="74">
        <v>7.9559723759999992E-2</v>
      </c>
      <c r="V2488" s="74">
        <v>5.5645910747499991</v>
      </c>
      <c r="W2488" s="74">
        <v>1.091096180057038</v>
      </c>
      <c r="X2488" s="74">
        <v>1184.1970690119999</v>
      </c>
      <c r="Y2488" s="74">
        <v>2650</v>
      </c>
      <c r="Z2488" s="74">
        <v>0.6059395661785193</v>
      </c>
      <c r="AA2488" s="74">
        <v>0.39406043382148059</v>
      </c>
      <c r="AB2488" s="74">
        <v>2.167930786034669E-4</v>
      </c>
      <c r="AC2488" s="74">
        <v>2.1679307860346679E-4</v>
      </c>
      <c r="AD2488" t="s">
        <v>5810</v>
      </c>
    </row>
    <row r="2489" spans="1:30">
      <c r="A2489" s="165" t="s">
        <v>6899</v>
      </c>
      <c r="C2489" s="165" t="s">
        <v>8444</v>
      </c>
      <c r="D2489" s="169" t="s">
        <v>2969</v>
      </c>
      <c r="E2489" s="169" t="s">
        <v>3292</v>
      </c>
      <c r="F2489" s="174">
        <v>52.836469999999998</v>
      </c>
      <c r="G2489" s="174">
        <v>-169.86749</v>
      </c>
      <c r="H2489" s="74">
        <v>47.9966632</v>
      </c>
      <c r="I2489" s="74">
        <v>1.130041152</v>
      </c>
      <c r="J2489" s="74">
        <v>18.784577559999999</v>
      </c>
      <c r="K2489" s="74">
        <v>0.21198455599999999</v>
      </c>
      <c r="L2489" s="74">
        <v>4.9644335320000001</v>
      </c>
      <c r="M2489" s="74">
        <v>8.5030840859999994</v>
      </c>
      <c r="N2489" s="74">
        <v>3.191937765</v>
      </c>
      <c r="O2489" s="74">
        <v>0.31116986000000002</v>
      </c>
      <c r="P2489" s="74">
        <v>0</v>
      </c>
      <c r="Q2489" s="74">
        <v>0.11260220999999999</v>
      </c>
      <c r="R2489" s="74">
        <v>3.3500590460000002</v>
      </c>
      <c r="S2489" s="74">
        <v>0</v>
      </c>
      <c r="T2489" s="74">
        <v>0</v>
      </c>
      <c r="U2489" s="74">
        <v>6.1017064570000001E-2</v>
      </c>
      <c r="V2489" s="74">
        <v>10.857339594999999</v>
      </c>
      <c r="W2489" s="74">
        <v>2.128889903777655</v>
      </c>
      <c r="X2489" s="74">
        <v>1109.1511958276001</v>
      </c>
      <c r="Y2489" s="74">
        <v>2090</v>
      </c>
      <c r="Z2489" s="74">
        <v>0.64587058218777693</v>
      </c>
      <c r="AA2489" s="74">
        <v>0.35412941781222312</v>
      </c>
      <c r="AB2489" s="74">
        <v>7.4809547448891848E-4</v>
      </c>
      <c r="AC2489" s="74">
        <v>7.480954744889187E-4</v>
      </c>
      <c r="AD2489" t="s">
        <v>5810</v>
      </c>
    </row>
    <row r="2490" spans="1:30">
      <c r="A2490" s="165" t="s">
        <v>6900</v>
      </c>
      <c r="C2490" s="165" t="s">
        <v>8444</v>
      </c>
      <c r="D2490" s="169" t="s">
        <v>2969</v>
      </c>
      <c r="E2490" s="169" t="s">
        <v>3292</v>
      </c>
      <c r="F2490" s="174">
        <v>52.836469999999998</v>
      </c>
      <c r="G2490" s="174">
        <v>-169.86749</v>
      </c>
      <c r="H2490" s="74">
        <v>47.702283710000003</v>
      </c>
      <c r="I2490" s="74">
        <v>0.97071013100000003</v>
      </c>
      <c r="J2490" s="74">
        <v>17.577531799999999</v>
      </c>
      <c r="K2490" s="74">
        <v>0.21941165900000001</v>
      </c>
      <c r="L2490" s="74">
        <v>6.4418523929999996</v>
      </c>
      <c r="M2490" s="74">
        <v>8.3574296130000008</v>
      </c>
      <c r="N2490" s="74">
        <v>2.6983214879999999</v>
      </c>
      <c r="O2490" s="74">
        <v>0.26674176999999999</v>
      </c>
      <c r="P2490" s="74">
        <v>0</v>
      </c>
      <c r="Q2490" s="74">
        <v>0.11187459299999999</v>
      </c>
      <c r="R2490" s="74">
        <v>2.129682506</v>
      </c>
      <c r="S2490" s="74">
        <v>0</v>
      </c>
      <c r="T2490" s="74">
        <v>0</v>
      </c>
      <c r="U2490" s="74">
        <v>6.1226159559999993E-2</v>
      </c>
      <c r="V2490" s="74">
        <v>10.563149409999999</v>
      </c>
      <c r="W2490" s="74">
        <v>2.0712055595460899</v>
      </c>
      <c r="X2490" s="74">
        <v>1106.7333315758001</v>
      </c>
      <c r="Y2490" s="74">
        <v>1540</v>
      </c>
      <c r="Z2490" s="74">
        <v>0.44427926893071118</v>
      </c>
      <c r="AA2490" s="74">
        <v>0.55572073106928888</v>
      </c>
      <c r="AB2490" s="74">
        <v>5.8483086511507663E-4</v>
      </c>
      <c r="AC2490" s="74">
        <v>5.8483086511507631E-4</v>
      </c>
      <c r="AD2490" t="s">
        <v>5810</v>
      </c>
    </row>
    <row r="2491" spans="1:30">
      <c r="A2491" s="165" t="s">
        <v>6901</v>
      </c>
      <c r="C2491" s="165" t="s">
        <v>8444</v>
      </c>
      <c r="D2491" s="169" t="s">
        <v>2969</v>
      </c>
      <c r="E2491" s="169" t="s">
        <v>3292</v>
      </c>
      <c r="F2491" s="174">
        <v>52.836469999999998</v>
      </c>
      <c r="G2491" s="174">
        <v>-169.86749</v>
      </c>
      <c r="H2491" s="74">
        <v>47.120369480000001</v>
      </c>
      <c r="I2491" s="74">
        <v>1.166951922</v>
      </c>
      <c r="J2491" s="74">
        <v>19.724555909999999</v>
      </c>
      <c r="K2491" s="74">
        <v>0.186167789</v>
      </c>
      <c r="L2491" s="74">
        <v>5.3417153839999996</v>
      </c>
      <c r="M2491" s="74">
        <v>9.2197354960000002</v>
      </c>
      <c r="N2491" s="74">
        <v>2.7668921599999998</v>
      </c>
      <c r="O2491" s="74">
        <v>0.28705709200000001</v>
      </c>
      <c r="P2491" s="74">
        <v>0</v>
      </c>
      <c r="Q2491" s="74">
        <v>0.115152038</v>
      </c>
      <c r="R2491" s="74">
        <v>3.5235975900000001</v>
      </c>
      <c r="S2491" s="74">
        <v>0</v>
      </c>
      <c r="T2491" s="74">
        <v>0</v>
      </c>
      <c r="U2491" s="74">
        <v>7.1405490180000003E-2</v>
      </c>
      <c r="V2491" s="74">
        <v>9.6693436994999988</v>
      </c>
      <c r="W2491" s="74">
        <v>1.895949555405025</v>
      </c>
      <c r="X2491" s="74">
        <v>1121.0476092336</v>
      </c>
      <c r="Y2491" s="74">
        <v>2400</v>
      </c>
      <c r="Z2491" s="74">
        <v>0.63415961664762599</v>
      </c>
      <c r="AA2491" s="74">
        <v>0.36584038335237401</v>
      </c>
      <c r="AB2491" s="74">
        <v>3.0764033935673832E-4</v>
      </c>
      <c r="AC2491" s="74">
        <v>3.0764033935673838E-4</v>
      </c>
      <c r="AD2491" t="s">
        <v>5810</v>
      </c>
    </row>
    <row r="2492" spans="1:30">
      <c r="A2492" s="165" t="s">
        <v>6902</v>
      </c>
      <c r="C2492" s="165" t="s">
        <v>8444</v>
      </c>
      <c r="D2492" s="169" t="s">
        <v>2969</v>
      </c>
      <c r="E2492" s="169" t="s">
        <v>3292</v>
      </c>
      <c r="F2492" s="174">
        <v>52.836469999999998</v>
      </c>
      <c r="G2492" s="174">
        <v>-169.86749</v>
      </c>
      <c r="H2492" s="74">
        <v>47.546337540000003</v>
      </c>
      <c r="I2492" s="74">
        <v>0.82231094699999996</v>
      </c>
      <c r="J2492" s="74">
        <v>18.004578899999998</v>
      </c>
      <c r="K2492" s="74">
        <v>0.157207023</v>
      </c>
      <c r="L2492" s="74">
        <v>7.5537178770000004</v>
      </c>
      <c r="M2492" s="74">
        <v>11.24177141</v>
      </c>
      <c r="N2492" s="74">
        <v>2.2785054580000002</v>
      </c>
      <c r="O2492" s="74">
        <v>0.32831951100000001</v>
      </c>
      <c r="P2492" s="74">
        <v>0</v>
      </c>
      <c r="Q2492" s="74">
        <v>0.12607262499999999</v>
      </c>
      <c r="R2492" s="74">
        <v>3.052051895</v>
      </c>
      <c r="S2492" s="74">
        <v>0</v>
      </c>
      <c r="T2492" s="74">
        <v>0</v>
      </c>
      <c r="U2492" s="74">
        <v>5.6413769409999988E-2</v>
      </c>
      <c r="V2492" s="74">
        <v>7.0891292509999992</v>
      </c>
      <c r="W2492" s="74">
        <v>1.390025204330799</v>
      </c>
      <c r="X2492" s="74">
        <v>1154.6134054060001</v>
      </c>
      <c r="Y2492" s="74">
        <v>1870</v>
      </c>
      <c r="Z2492" s="74">
        <v>0.6082572507005185</v>
      </c>
      <c r="AA2492" s="74">
        <v>0.39174274929948139</v>
      </c>
      <c r="AB2492" s="74">
        <v>7.3454706948732193E-4</v>
      </c>
      <c r="AC2492" s="74">
        <v>7.3454706948732204E-4</v>
      </c>
      <c r="AD2492" t="s">
        <v>5810</v>
      </c>
    </row>
    <row r="2493" spans="1:30">
      <c r="A2493" s="165" t="s">
        <v>6903</v>
      </c>
      <c r="C2493" s="165" t="s">
        <v>8444</v>
      </c>
      <c r="D2493" s="169" t="s">
        <v>2969</v>
      </c>
      <c r="E2493" s="169" t="s">
        <v>3292</v>
      </c>
      <c r="F2493" s="174">
        <v>52.829250000000002</v>
      </c>
      <c r="G2493" s="174">
        <v>-169.87814</v>
      </c>
      <c r="H2493" s="74">
        <v>49.199194480000003</v>
      </c>
      <c r="I2493" s="74">
        <v>1.001352249</v>
      </c>
      <c r="J2493" s="74">
        <v>19.002285130000001</v>
      </c>
      <c r="K2493" s="74">
        <v>0.12597510100000001</v>
      </c>
      <c r="L2493" s="74">
        <v>6.0912208850000003</v>
      </c>
      <c r="M2493" s="74">
        <v>12.72837913</v>
      </c>
      <c r="N2493" s="74">
        <v>3.078698884</v>
      </c>
      <c r="O2493" s="74">
        <v>0.295555493</v>
      </c>
      <c r="P2493" s="74">
        <v>0</v>
      </c>
      <c r="Q2493" s="74">
        <v>0.165341719</v>
      </c>
      <c r="R2493" s="74">
        <v>3.3931433059999998</v>
      </c>
      <c r="S2493" s="74">
        <v>0</v>
      </c>
      <c r="T2493" s="74">
        <v>0</v>
      </c>
      <c r="U2493" s="74">
        <v>0.1251023272</v>
      </c>
      <c r="V2493" s="74">
        <v>4.8616999423499996</v>
      </c>
      <c r="W2493" s="74">
        <v>0.95327440317255019</v>
      </c>
      <c r="X2493" s="74">
        <v>1179.2910935580001</v>
      </c>
      <c r="Y2493" s="74">
        <v>2970</v>
      </c>
      <c r="Z2493" s="74">
        <v>0.46680710978666129</v>
      </c>
      <c r="AA2493" s="74">
        <v>0.5331928902133386</v>
      </c>
      <c r="AB2493" s="74">
        <v>9.1827939295031631E-4</v>
      </c>
      <c r="AC2493" s="74">
        <v>9.1827939295031566E-4</v>
      </c>
      <c r="AD2493" t="s">
        <v>5810</v>
      </c>
    </row>
    <row r="2494" spans="1:30">
      <c r="A2494" s="165" t="s">
        <v>6904</v>
      </c>
      <c r="C2494" s="165" t="s">
        <v>8444</v>
      </c>
      <c r="D2494" s="169" t="s">
        <v>2969</v>
      </c>
      <c r="E2494" s="169" t="s">
        <v>3292</v>
      </c>
      <c r="F2494" s="174">
        <v>52.829250000000002</v>
      </c>
      <c r="G2494" s="174">
        <v>-169.87814</v>
      </c>
      <c r="H2494" s="74">
        <v>48.036351279999998</v>
      </c>
      <c r="I2494" s="74">
        <v>0.98095414800000003</v>
      </c>
      <c r="J2494" s="74">
        <v>18.07226554</v>
      </c>
      <c r="K2494" s="74">
        <v>0.14374936499999999</v>
      </c>
      <c r="L2494" s="74">
        <v>6.1061974020000003</v>
      </c>
      <c r="M2494" s="74">
        <v>13.177974089999999</v>
      </c>
      <c r="N2494" s="74">
        <v>2.8880551049999998</v>
      </c>
      <c r="O2494" s="74">
        <v>0.27859605399999998</v>
      </c>
      <c r="P2494" s="74">
        <v>0</v>
      </c>
      <c r="Q2494" s="74">
        <v>0.16346006199999999</v>
      </c>
      <c r="R2494" s="74">
        <v>3.5026907440000001</v>
      </c>
      <c r="S2494" s="74">
        <v>0</v>
      </c>
      <c r="T2494" s="74">
        <v>0</v>
      </c>
      <c r="U2494" s="74">
        <v>0.1232154645</v>
      </c>
      <c r="V2494" s="74">
        <v>5.9769192416000001</v>
      </c>
      <c r="W2494" s="74">
        <v>1.1719448321388379</v>
      </c>
      <c r="X2494" s="74">
        <v>1186.7543698940001</v>
      </c>
      <c r="Y2494" s="74">
        <v>2910</v>
      </c>
      <c r="Z2494" s="74">
        <v>0.50511553151262301</v>
      </c>
      <c r="AA2494" s="74">
        <v>0.49488446848737699</v>
      </c>
      <c r="AB2494" s="74">
        <v>8.1239025871780799E-4</v>
      </c>
      <c r="AC2494" s="74">
        <v>8.1239025871780788E-4</v>
      </c>
      <c r="AD2494" t="s">
        <v>5810</v>
      </c>
    </row>
    <row r="2495" spans="1:30">
      <c r="A2495" s="165" t="s">
        <v>6905</v>
      </c>
      <c r="C2495" s="165" t="s">
        <v>8444</v>
      </c>
      <c r="D2495" s="169" t="s">
        <v>2969</v>
      </c>
      <c r="E2495" s="169" t="s">
        <v>3292</v>
      </c>
      <c r="F2495" s="174">
        <v>52.829250000000002</v>
      </c>
      <c r="G2495" s="174">
        <v>-169.87814</v>
      </c>
      <c r="H2495" s="74">
        <v>48.513879379999999</v>
      </c>
      <c r="I2495" s="74">
        <v>1.0103222169999999</v>
      </c>
      <c r="J2495" s="74">
        <v>18.108621589999998</v>
      </c>
      <c r="K2495" s="74">
        <v>0.123883803</v>
      </c>
      <c r="L2495" s="74">
        <v>5.7364772390000001</v>
      </c>
      <c r="M2495" s="74">
        <v>12.95680407</v>
      </c>
      <c r="N2495" s="74">
        <v>3.0797341720000002</v>
      </c>
      <c r="O2495" s="74">
        <v>0.362615415</v>
      </c>
      <c r="P2495" s="74">
        <v>0</v>
      </c>
      <c r="Q2495" s="74">
        <v>0.16203653300000001</v>
      </c>
      <c r="R2495" s="74">
        <v>4.275175495</v>
      </c>
      <c r="S2495" s="74">
        <v>0</v>
      </c>
      <c r="T2495" s="74">
        <v>0</v>
      </c>
      <c r="U2495" s="74">
        <v>0.16136052640000001</v>
      </c>
      <c r="V2495" s="74">
        <v>5.8401572616499999</v>
      </c>
      <c r="W2495" s="74">
        <v>1.1451287603204461</v>
      </c>
      <c r="X2495" s="74">
        <v>1183.0829475620001</v>
      </c>
      <c r="Y2495" s="74">
        <v>3630</v>
      </c>
      <c r="Z2495" s="74">
        <v>0.55319907419176884</v>
      </c>
      <c r="AA2495" s="74">
        <v>0.44680092580823122</v>
      </c>
      <c r="AB2495" s="74">
        <v>7.3390567088405434E-4</v>
      </c>
      <c r="AC2495" s="74">
        <v>7.3390567088405423E-4</v>
      </c>
      <c r="AD2495" t="s">
        <v>5810</v>
      </c>
    </row>
    <row r="2496" spans="1:30">
      <c r="A2496" s="165" t="s">
        <v>6906</v>
      </c>
      <c r="C2496" s="165" t="s">
        <v>8444</v>
      </c>
      <c r="D2496" s="169" t="s">
        <v>2969</v>
      </c>
      <c r="E2496" s="169" t="s">
        <v>3292</v>
      </c>
      <c r="F2496" s="174">
        <v>52.829250000000002</v>
      </c>
      <c r="G2496" s="174">
        <v>-169.87814</v>
      </c>
      <c r="H2496" s="74">
        <v>48.001799699999999</v>
      </c>
      <c r="I2496" s="74">
        <v>0.97190757000000005</v>
      </c>
      <c r="J2496" s="74">
        <v>18.367124310000001</v>
      </c>
      <c r="K2496" s="74">
        <v>0.12418356799999999</v>
      </c>
      <c r="L2496" s="74">
        <v>6.4960889010000002</v>
      </c>
      <c r="M2496" s="74">
        <v>13.05572853</v>
      </c>
      <c r="N2496" s="74">
        <v>2.7814924589999999</v>
      </c>
      <c r="O2496" s="74">
        <v>0.27764839099999999</v>
      </c>
      <c r="P2496" s="74">
        <v>0</v>
      </c>
      <c r="Q2496" s="74">
        <v>0.150426375</v>
      </c>
      <c r="R2496" s="74">
        <v>3.75832824</v>
      </c>
      <c r="S2496" s="74">
        <v>0</v>
      </c>
      <c r="T2496" s="74">
        <v>0</v>
      </c>
      <c r="U2496" s="74">
        <v>0.14430641699999999</v>
      </c>
      <c r="V2496" s="74">
        <v>5.4655094893999996</v>
      </c>
      <c r="W2496" s="74">
        <v>1.071668420166481</v>
      </c>
      <c r="X2496" s="74">
        <v>1184.7250935980001</v>
      </c>
      <c r="Y2496" s="74">
        <v>3320</v>
      </c>
      <c r="Z2496" s="74">
        <v>0.50710151401474024</v>
      </c>
      <c r="AA2496" s="74">
        <v>0.49289848598525982</v>
      </c>
      <c r="AB2496" s="74">
        <v>1.0135823558614641E-3</v>
      </c>
      <c r="AC2496" s="74">
        <v>1.013582355861463E-3</v>
      </c>
      <c r="AD2496" t="s">
        <v>5810</v>
      </c>
    </row>
    <row r="2497" spans="1:30">
      <c r="A2497" s="165" t="s">
        <v>3682</v>
      </c>
      <c r="C2497" s="165" t="s">
        <v>8444</v>
      </c>
      <c r="D2497" s="169" t="s">
        <v>2969</v>
      </c>
      <c r="E2497" s="169" t="s">
        <v>3682</v>
      </c>
      <c r="F2497" s="174">
        <v>54.730559999999997</v>
      </c>
      <c r="G2497" s="174">
        <v>-164.46538000000001</v>
      </c>
      <c r="H2497" s="74">
        <v>48.00911421</v>
      </c>
      <c r="I2497" s="74">
        <v>1.7001715340000001</v>
      </c>
      <c r="J2497" s="74">
        <v>16.304028110000001</v>
      </c>
      <c r="K2497" s="74">
        <v>0.21192559399999999</v>
      </c>
      <c r="L2497" s="74">
        <v>4.9864836449999999</v>
      </c>
      <c r="M2497" s="74">
        <v>11.14473613</v>
      </c>
      <c r="N2497" s="74">
        <v>3.3487473470000002</v>
      </c>
      <c r="O2497" s="74">
        <v>0.58051180499999999</v>
      </c>
      <c r="P2497" s="74">
        <v>0</v>
      </c>
      <c r="Q2497" s="74">
        <v>0.17473296899999999</v>
      </c>
      <c r="R2497" s="74">
        <v>2.379579047</v>
      </c>
      <c r="S2497" s="74">
        <v>0</v>
      </c>
      <c r="T2497" s="74">
        <v>0</v>
      </c>
      <c r="U2497" s="74">
        <v>1.9278064219999998E-2</v>
      </c>
      <c r="V2497" s="74">
        <v>9.1725580289999993</v>
      </c>
      <c r="W2497" s="74">
        <v>1.7985406101459209</v>
      </c>
      <c r="X2497" s="74">
        <v>1153.002619758</v>
      </c>
      <c r="Y2497" s="74">
        <v>930</v>
      </c>
      <c r="Z2497" s="74">
        <v>0.72858941812808564</v>
      </c>
      <c r="AA2497" s="74">
        <v>0.27141058187191441</v>
      </c>
      <c r="AB2497" s="74">
        <v>1.314108073832232E-5</v>
      </c>
      <c r="AC2497" s="74">
        <v>1.314108073832232E-5</v>
      </c>
      <c r="AD2497" t="s">
        <v>5810</v>
      </c>
    </row>
    <row r="2498" spans="1:30">
      <c r="A2498" s="165" t="s">
        <v>6907</v>
      </c>
      <c r="C2498" s="165" t="s">
        <v>8444</v>
      </c>
      <c r="D2498" s="169" t="s">
        <v>2969</v>
      </c>
      <c r="E2498" s="169" t="s">
        <v>3682</v>
      </c>
      <c r="F2498" s="174">
        <v>54.730559999999997</v>
      </c>
      <c r="G2498" s="174">
        <v>-164.46538000000001</v>
      </c>
      <c r="H2498" s="74">
        <v>48.169707780000003</v>
      </c>
      <c r="I2498" s="74">
        <v>1.52851911</v>
      </c>
      <c r="J2498" s="74">
        <v>15.872352279999999</v>
      </c>
      <c r="K2498" s="74">
        <v>0.228159947</v>
      </c>
      <c r="L2498" s="74">
        <v>5.2567358190000002</v>
      </c>
      <c r="M2498" s="74">
        <v>10.633646479999999</v>
      </c>
      <c r="N2498" s="74">
        <v>3.0744951839999999</v>
      </c>
      <c r="O2498" s="74">
        <v>0.49823620899999999</v>
      </c>
      <c r="P2498" s="74">
        <v>0</v>
      </c>
      <c r="Q2498" s="74">
        <v>0.16564889999999999</v>
      </c>
      <c r="R2498" s="74">
        <v>2.8134420200000001</v>
      </c>
      <c r="S2498" s="74">
        <v>0</v>
      </c>
      <c r="T2498" s="74">
        <v>0</v>
      </c>
      <c r="U2498" s="74">
        <v>3.993226305E-2</v>
      </c>
      <c r="V2498" s="74">
        <v>10.365812440999999</v>
      </c>
      <c r="W2498" s="74">
        <v>2.0325120400821088</v>
      </c>
      <c r="X2498" s="74">
        <v>1144.5185315680001</v>
      </c>
      <c r="Y2498" s="74">
        <v>1430</v>
      </c>
      <c r="Z2498" s="74">
        <v>0.66896164750875176</v>
      </c>
      <c r="AA2498" s="74">
        <v>0.33103835249124819</v>
      </c>
      <c r="AB2498" s="74">
        <v>1.107351613969831E-3</v>
      </c>
      <c r="AC2498" s="74">
        <v>1.107351613969831E-3</v>
      </c>
      <c r="AD2498" t="s">
        <v>5810</v>
      </c>
    </row>
    <row r="2499" spans="1:30">
      <c r="A2499" s="165" t="s">
        <v>6908</v>
      </c>
      <c r="C2499" s="165" t="s">
        <v>8444</v>
      </c>
      <c r="D2499" s="169" t="s">
        <v>2969</v>
      </c>
      <c r="E2499" s="169" t="s">
        <v>3682</v>
      </c>
      <c r="F2499" s="174">
        <v>54.673259999999999</v>
      </c>
      <c r="G2499" s="174">
        <v>-164.26328000000001</v>
      </c>
      <c r="H2499" s="74">
        <v>50.61717857</v>
      </c>
      <c r="I2499" s="74">
        <v>1.7662746140000001</v>
      </c>
      <c r="J2499" s="74">
        <v>15.633384339999999</v>
      </c>
      <c r="K2499" s="74">
        <v>0.23865283100000001</v>
      </c>
      <c r="L2499" s="74">
        <v>4.4178512589999999</v>
      </c>
      <c r="M2499" s="74">
        <v>8.6804153110000009</v>
      </c>
      <c r="N2499" s="74">
        <v>3.6460858740000002</v>
      </c>
      <c r="O2499" s="74">
        <v>0.99081189700000005</v>
      </c>
      <c r="P2499" s="74">
        <v>0</v>
      </c>
      <c r="Q2499" s="74">
        <v>0.26996204099999999</v>
      </c>
      <c r="R2499" s="74">
        <v>2.350752666</v>
      </c>
      <c r="S2499" s="74">
        <v>0</v>
      </c>
      <c r="T2499" s="74">
        <v>0</v>
      </c>
      <c r="U2499" s="74">
        <v>4.2062952879999997E-2</v>
      </c>
      <c r="V2499" s="74">
        <v>10.381422895</v>
      </c>
      <c r="W2499" s="74">
        <v>2.035572913109355</v>
      </c>
      <c r="X2499" s="74">
        <v>1112.0948941626</v>
      </c>
      <c r="Y2499" s="74">
        <v>1230</v>
      </c>
      <c r="Z2499" s="74">
        <v>0.5638778655111063</v>
      </c>
      <c r="AA2499" s="74">
        <v>0.4361221344888937</v>
      </c>
      <c r="AB2499" s="74">
        <v>2.104926111205609E-4</v>
      </c>
      <c r="AC2499" s="74">
        <v>2.1049261112056071E-4</v>
      </c>
      <c r="AD2499" t="s">
        <v>5810</v>
      </c>
    </row>
    <row r="2500" spans="1:30">
      <c r="A2500" s="165" t="s">
        <v>2982</v>
      </c>
      <c r="C2500" s="165" t="s">
        <v>8444</v>
      </c>
      <c r="D2500" s="169" t="s">
        <v>2969</v>
      </c>
      <c r="E2500" s="169" t="s">
        <v>2982</v>
      </c>
      <c r="F2500" s="174">
        <v>53.818519999999999</v>
      </c>
      <c r="G2500" s="174">
        <v>-166.96189000000001</v>
      </c>
      <c r="H2500" s="74">
        <v>45.866305779999998</v>
      </c>
      <c r="I2500" s="74">
        <v>0.70983809399999998</v>
      </c>
      <c r="J2500" s="74">
        <v>16.318347070000002</v>
      </c>
      <c r="K2500" s="74">
        <v>0.169866878</v>
      </c>
      <c r="L2500" s="74">
        <v>7.5703400079999996</v>
      </c>
      <c r="M2500" s="74">
        <v>12.81844326</v>
      </c>
      <c r="N2500" s="74">
        <v>2.372940206</v>
      </c>
      <c r="O2500" s="74">
        <v>0.70000973399999999</v>
      </c>
      <c r="P2500" s="74">
        <v>0</v>
      </c>
      <c r="Q2500" s="74">
        <v>0.122270554</v>
      </c>
      <c r="R2500" s="74">
        <v>2.592370963</v>
      </c>
      <c r="S2500" s="74">
        <v>0</v>
      </c>
      <c r="T2500" s="74">
        <v>0</v>
      </c>
      <c r="U2500" s="74">
        <v>5.1885300719999999E-2</v>
      </c>
      <c r="V2500" s="74">
        <v>8.5050880830000004</v>
      </c>
      <c r="W2500" s="74">
        <v>1.6676641632335669</v>
      </c>
      <c r="X2500" s="74">
        <v>1180.786158116</v>
      </c>
      <c r="Y2500" s="74">
        <v>1490</v>
      </c>
      <c r="Z2500" s="74">
        <v>0.58624246360078203</v>
      </c>
      <c r="AA2500" s="74">
        <v>0.41375753639921797</v>
      </c>
      <c r="AB2500" s="74">
        <v>6.6625244429825562E-4</v>
      </c>
      <c r="AC2500" s="74">
        <v>6.662524442982554E-4</v>
      </c>
      <c r="AD2500" t="s">
        <v>5810</v>
      </c>
    </row>
    <row r="2501" spans="1:30">
      <c r="A2501" s="165" t="s">
        <v>6909</v>
      </c>
      <c r="C2501" s="165" t="s">
        <v>8444</v>
      </c>
      <c r="D2501" s="169" t="s">
        <v>2969</v>
      </c>
      <c r="E2501" s="169" t="s">
        <v>2982</v>
      </c>
      <c r="F2501" s="174">
        <v>53.818519999999999</v>
      </c>
      <c r="G2501" s="174">
        <v>-166.96189000000001</v>
      </c>
      <c r="H2501" s="74">
        <v>48.571255180000001</v>
      </c>
      <c r="I2501" s="74">
        <v>0.71625220700000003</v>
      </c>
      <c r="J2501" s="74">
        <v>15.619682620000001</v>
      </c>
      <c r="K2501" s="74">
        <v>0.16168685399999999</v>
      </c>
      <c r="L2501" s="74">
        <v>6.637632881</v>
      </c>
      <c r="M2501" s="74">
        <v>14.33779511</v>
      </c>
      <c r="N2501" s="74">
        <v>2.5529855399999999</v>
      </c>
      <c r="O2501" s="74">
        <v>0.92830278600000005</v>
      </c>
      <c r="P2501" s="74">
        <v>0</v>
      </c>
      <c r="Q2501" s="74">
        <v>0.17856751800000001</v>
      </c>
      <c r="R2501" s="74">
        <v>2.3208674230000002</v>
      </c>
      <c r="S2501" s="74">
        <v>0</v>
      </c>
      <c r="T2501" s="74">
        <v>0</v>
      </c>
      <c r="U2501" s="74">
        <v>4.8168321020000002E-2</v>
      </c>
      <c r="V2501" s="74">
        <v>7.089587571</v>
      </c>
      <c r="W2501" s="74">
        <v>1.3901150709884791</v>
      </c>
      <c r="X2501" s="74">
        <v>1206.0073988260001</v>
      </c>
      <c r="Y2501" s="74">
        <v>1290</v>
      </c>
      <c r="Z2501" s="74">
        <v>0.52162457230085624</v>
      </c>
      <c r="AA2501" s="74">
        <v>0.47837542769914382</v>
      </c>
      <c r="AB2501" s="74">
        <v>1.041561628020444E-4</v>
      </c>
      <c r="AC2501" s="74">
        <v>1.041561628020444E-4</v>
      </c>
      <c r="AD2501" t="s">
        <v>5810</v>
      </c>
    </row>
    <row r="2502" spans="1:30">
      <c r="A2502" s="165" t="s">
        <v>6910</v>
      </c>
      <c r="C2502" s="165" t="s">
        <v>8444</v>
      </c>
      <c r="D2502" s="169" t="s">
        <v>2969</v>
      </c>
      <c r="E2502" s="169" t="s">
        <v>2982</v>
      </c>
      <c r="F2502" s="174">
        <v>53.9550166</v>
      </c>
      <c r="G2502" s="174">
        <v>-166.61986669999999</v>
      </c>
      <c r="H2502" s="74">
        <v>44.54815808</v>
      </c>
      <c r="I2502" s="74">
        <v>0.93798509699999999</v>
      </c>
      <c r="J2502" s="74">
        <v>18.847473350000001</v>
      </c>
      <c r="K2502" s="74">
        <v>0.155311161</v>
      </c>
      <c r="L2502" s="74">
        <v>5.7904980930000001</v>
      </c>
      <c r="M2502" s="74">
        <v>13.784764579999999</v>
      </c>
      <c r="N2502" s="74">
        <v>2.497126084</v>
      </c>
      <c r="O2502" s="74">
        <v>0.76083783900000002</v>
      </c>
      <c r="P2502" s="74">
        <v>0</v>
      </c>
      <c r="Q2502" s="74">
        <v>0.194540502</v>
      </c>
      <c r="R2502" s="74">
        <v>2.3016850139999998</v>
      </c>
      <c r="S2502" s="74">
        <v>0</v>
      </c>
      <c r="T2502" s="74">
        <v>0</v>
      </c>
      <c r="U2502" s="74">
        <v>6.384416842E-2</v>
      </c>
      <c r="V2502" s="74">
        <v>7.2890060625000004</v>
      </c>
      <c r="W2502" s="74">
        <v>1.4292167320783129</v>
      </c>
      <c r="X2502" s="74">
        <v>1196.8270920279999</v>
      </c>
      <c r="Y2502" s="74">
        <v>1600</v>
      </c>
      <c r="Z2502" s="74">
        <v>0.46642200234369757</v>
      </c>
      <c r="AA2502" s="74">
        <v>0.53357799765630232</v>
      </c>
      <c r="AB2502" s="74">
        <v>6.3941190523793528E-4</v>
      </c>
      <c r="AC2502" s="74">
        <v>6.3941190523793495E-4</v>
      </c>
      <c r="AD2502" t="s">
        <v>5810</v>
      </c>
    </row>
    <row r="2503" spans="1:30">
      <c r="A2503" s="165" t="s">
        <v>6911</v>
      </c>
      <c r="C2503" s="165" t="s">
        <v>8444</v>
      </c>
      <c r="D2503" s="169" t="s">
        <v>2969</v>
      </c>
      <c r="E2503" s="169" t="s">
        <v>2982</v>
      </c>
      <c r="F2503" s="174">
        <v>53.9550166</v>
      </c>
      <c r="G2503" s="174">
        <v>-166.61986669999999</v>
      </c>
      <c r="H2503" s="74">
        <v>45.160244609999999</v>
      </c>
      <c r="I2503" s="74">
        <v>0.96939582800000001</v>
      </c>
      <c r="J2503" s="74">
        <v>18.73068379</v>
      </c>
      <c r="K2503" s="74">
        <v>0.14976468800000001</v>
      </c>
      <c r="L2503" s="74">
        <v>6.4503954290000003</v>
      </c>
      <c r="M2503" s="74">
        <v>13.334454020000001</v>
      </c>
      <c r="N2503" s="74">
        <v>2.7137816419999998</v>
      </c>
      <c r="O2503" s="74">
        <v>0.81048908799999997</v>
      </c>
      <c r="P2503" s="74">
        <v>0</v>
      </c>
      <c r="Q2503" s="74">
        <v>0.156644529</v>
      </c>
      <c r="R2503" s="74">
        <v>3.4057931610000001</v>
      </c>
      <c r="S2503" s="74">
        <v>0</v>
      </c>
      <c r="T2503" s="74">
        <v>0</v>
      </c>
      <c r="U2503" s="74">
        <v>7.5478530609999997E-2</v>
      </c>
      <c r="V2503" s="74">
        <v>6.9353888763500002</v>
      </c>
      <c r="W2503" s="74">
        <v>1.359880035845316</v>
      </c>
      <c r="X2503" s="74">
        <v>1189.351936732</v>
      </c>
      <c r="Y2503" s="74">
        <v>2140</v>
      </c>
      <c r="Z2503" s="74">
        <v>0.62977633490805585</v>
      </c>
      <c r="AA2503" s="74">
        <v>0.3702236650919441</v>
      </c>
      <c r="AB2503" s="74">
        <v>1.9302653114902741E-4</v>
      </c>
      <c r="AC2503" s="74">
        <v>1.9302653114902741E-4</v>
      </c>
      <c r="AD2503" t="s">
        <v>5810</v>
      </c>
    </row>
    <row r="2504" spans="1:30">
      <c r="A2504" s="165" t="s">
        <v>2975</v>
      </c>
      <c r="C2504" s="165" t="s">
        <v>8444</v>
      </c>
      <c r="D2504" s="169" t="s">
        <v>2969</v>
      </c>
      <c r="E2504" s="169" t="s">
        <v>2975</v>
      </c>
      <c r="F2504" s="174">
        <v>54.750312999999998</v>
      </c>
      <c r="G2504" s="174">
        <v>-163.89143200000001</v>
      </c>
      <c r="H2504" s="74">
        <v>49.717440240000002</v>
      </c>
      <c r="I2504" s="74">
        <v>3.0024195360000001</v>
      </c>
      <c r="J2504" s="74">
        <v>13.782949390000001</v>
      </c>
      <c r="K2504" s="74">
        <v>0.29135534299999999</v>
      </c>
      <c r="L2504" s="74">
        <v>4.8765945080000002</v>
      </c>
      <c r="M2504" s="74">
        <v>8.3166282589999998</v>
      </c>
      <c r="N2504" s="74">
        <v>3.2711819520000001</v>
      </c>
      <c r="O2504" s="74">
        <v>0.82553555899999997</v>
      </c>
      <c r="P2504" s="74">
        <v>0</v>
      </c>
      <c r="Q2504" s="74">
        <v>0.25336298699999998</v>
      </c>
      <c r="R2504" s="74">
        <v>1.7156522510000001</v>
      </c>
      <c r="S2504" s="74">
        <v>0</v>
      </c>
      <c r="T2504" s="74">
        <v>0</v>
      </c>
      <c r="U2504" s="74">
        <v>4.6684049370000001E-2</v>
      </c>
      <c r="V2504" s="74">
        <v>11.802891945500001</v>
      </c>
      <c r="W2504" s="74">
        <v>2.3142923069040791</v>
      </c>
      <c r="X2504" s="74">
        <v>1106.0560290993999</v>
      </c>
      <c r="Y2504" s="74">
        <v>1030</v>
      </c>
      <c r="Z2504" s="74">
        <v>0.44577886793718519</v>
      </c>
      <c r="AA2504" s="74">
        <v>0.55422113206281487</v>
      </c>
      <c r="AB2504" s="74">
        <v>1.039392674991385E-4</v>
      </c>
      <c r="AC2504" s="74">
        <v>1.039392674991385E-4</v>
      </c>
      <c r="AD2504" t="s">
        <v>5810</v>
      </c>
    </row>
    <row r="2505" spans="1:30">
      <c r="A2505" s="165" t="s">
        <v>6912</v>
      </c>
      <c r="C2505" s="165" t="s">
        <v>8444</v>
      </c>
      <c r="D2505" s="169" t="s">
        <v>2969</v>
      </c>
      <c r="E2505" s="169" t="s">
        <v>2975</v>
      </c>
      <c r="F2505" s="174">
        <v>54.750312999999998</v>
      </c>
      <c r="G2505" s="174">
        <v>-163.89143200000001</v>
      </c>
      <c r="H2505" s="74">
        <v>52.178815210000003</v>
      </c>
      <c r="I2505" s="74">
        <v>2.1654466229999998</v>
      </c>
      <c r="J2505" s="74">
        <v>15.62573368</v>
      </c>
      <c r="K2505" s="74">
        <v>0.24327026299999999</v>
      </c>
      <c r="L2505" s="74">
        <v>4.0962285229999997</v>
      </c>
      <c r="M2505" s="74">
        <v>7.7189228500000002</v>
      </c>
      <c r="N2505" s="74">
        <v>4.1502200460000003</v>
      </c>
      <c r="O2505" s="74">
        <v>1.0171202239999999</v>
      </c>
      <c r="P2505" s="74">
        <v>0</v>
      </c>
      <c r="Q2505" s="74">
        <v>0.27127668799999999</v>
      </c>
      <c r="R2505" s="74">
        <v>1.914407132</v>
      </c>
      <c r="S2505" s="74">
        <v>0</v>
      </c>
      <c r="T2505" s="74">
        <v>0</v>
      </c>
      <c r="U2505" s="74">
        <v>5.7150856739999992E-2</v>
      </c>
      <c r="V2505" s="74">
        <v>9.9330538535000006</v>
      </c>
      <c r="W2505" s="74">
        <v>1.947657423567571</v>
      </c>
      <c r="X2505" s="74">
        <v>1096.13411931</v>
      </c>
      <c r="Y2505" s="74">
        <v>1280</v>
      </c>
      <c r="Z2505" s="74">
        <v>0.39844082846723011</v>
      </c>
      <c r="AA2505" s="74">
        <v>0.60155917153276983</v>
      </c>
      <c r="AB2505" s="74">
        <v>3.7241051885427708E-4</v>
      </c>
      <c r="AC2505" s="74">
        <v>3.7241051885427708E-4</v>
      </c>
      <c r="AD2505" t="s">
        <v>5810</v>
      </c>
    </row>
    <row r="2506" spans="1:30">
      <c r="A2506" s="165" t="s">
        <v>6913</v>
      </c>
      <c r="C2506" s="165" t="s">
        <v>8444</v>
      </c>
      <c r="D2506" s="169" t="s">
        <v>2969</v>
      </c>
      <c r="E2506" s="169" t="s">
        <v>2975</v>
      </c>
      <c r="F2506" s="174">
        <v>54.750312999999998</v>
      </c>
      <c r="G2506" s="174">
        <v>-163.89143200000001</v>
      </c>
      <c r="H2506" s="74">
        <v>52.406038209999998</v>
      </c>
      <c r="I2506" s="74">
        <v>2.0476623209999998</v>
      </c>
      <c r="J2506" s="74">
        <v>12.64134556</v>
      </c>
      <c r="K2506" s="74">
        <v>0.30828317799999999</v>
      </c>
      <c r="L2506" s="74">
        <v>3.9991469949999998</v>
      </c>
      <c r="M2506" s="74">
        <v>7.9068193149999999</v>
      </c>
      <c r="N2506" s="74">
        <v>3.6622430239999999</v>
      </c>
      <c r="O2506" s="74">
        <v>0.90889458400000001</v>
      </c>
      <c r="P2506" s="74">
        <v>0</v>
      </c>
      <c r="Q2506" s="74">
        <v>0.29256839899999998</v>
      </c>
      <c r="R2506" s="74">
        <v>1.6203050489999999</v>
      </c>
      <c r="S2506" s="74">
        <v>0</v>
      </c>
      <c r="T2506" s="74">
        <v>0</v>
      </c>
      <c r="U2506" s="74">
        <v>4.7293643599999997E-2</v>
      </c>
      <c r="V2506" s="74">
        <v>12.685185995499999</v>
      </c>
      <c r="W2506" s="74">
        <v>2.487291122937529</v>
      </c>
      <c r="X2506" s="74">
        <v>1099.253200629</v>
      </c>
      <c r="Y2506" s="74">
        <v>980</v>
      </c>
      <c r="Z2506" s="74">
        <v>0.38968245675789848</v>
      </c>
      <c r="AA2506" s="74">
        <v>0.61031754324210152</v>
      </c>
      <c r="AB2506" s="74">
        <v>1.329773522492542E-4</v>
      </c>
      <c r="AC2506" s="74">
        <v>1.329773522492542E-4</v>
      </c>
      <c r="AD2506" t="s">
        <v>5810</v>
      </c>
    </row>
    <row r="2507" spans="1:30">
      <c r="A2507" s="165" t="s">
        <v>6914</v>
      </c>
      <c r="C2507" s="165" t="s">
        <v>8444</v>
      </c>
      <c r="D2507" s="169" t="s">
        <v>2969</v>
      </c>
      <c r="E2507" s="169" t="s">
        <v>2975</v>
      </c>
      <c r="F2507" s="174">
        <v>54.750312999999998</v>
      </c>
      <c r="G2507" s="174">
        <v>-163.89143200000001</v>
      </c>
      <c r="H2507" s="74">
        <v>49.802204570000001</v>
      </c>
      <c r="I2507" s="74">
        <v>2.233737026</v>
      </c>
      <c r="J2507" s="74">
        <v>16.094279</v>
      </c>
      <c r="K2507" s="74">
        <v>0.28117893399999999</v>
      </c>
      <c r="L2507" s="74">
        <v>4.2037807420000002</v>
      </c>
      <c r="M2507" s="74">
        <v>7.6655767319999999</v>
      </c>
      <c r="N2507" s="74">
        <v>4.2457702509999997</v>
      </c>
      <c r="O2507" s="74">
        <v>0.78963924100000005</v>
      </c>
      <c r="P2507" s="74">
        <v>0</v>
      </c>
      <c r="Q2507" s="74">
        <v>0.245839105</v>
      </c>
      <c r="R2507" s="74">
        <v>1.6280895230000001</v>
      </c>
      <c r="S2507" s="74">
        <v>0</v>
      </c>
      <c r="T2507" s="74">
        <v>0</v>
      </c>
      <c r="U2507" s="74">
        <v>7.6565002960000003E-2</v>
      </c>
      <c r="V2507" s="74">
        <v>11.020645972500001</v>
      </c>
      <c r="W2507" s="74">
        <v>2.1609107589089018</v>
      </c>
      <c r="X2507" s="74">
        <v>1095.2485737512</v>
      </c>
      <c r="Y2507" s="74">
        <v>1460</v>
      </c>
      <c r="Z2507" s="74">
        <v>0.29182340793502232</v>
      </c>
      <c r="AA2507" s="74">
        <v>0.70817659206497763</v>
      </c>
      <c r="AB2507" s="74">
        <v>9.8338190381981846E-5</v>
      </c>
      <c r="AC2507" s="74">
        <v>9.8338190381981846E-5</v>
      </c>
      <c r="AD2507" t="s">
        <v>5810</v>
      </c>
    </row>
    <row r="2508" spans="1:30">
      <c r="A2508" s="165" t="s">
        <v>6915</v>
      </c>
      <c r="C2508" s="165" t="s">
        <v>8444</v>
      </c>
      <c r="D2508" s="169" t="s">
        <v>2969</v>
      </c>
      <c r="E2508" s="169" t="s">
        <v>2975</v>
      </c>
      <c r="F2508" s="174">
        <v>54.833460000000002</v>
      </c>
      <c r="G2508" s="174">
        <v>-164.16392999999999</v>
      </c>
      <c r="H2508" s="74">
        <v>51.71076334</v>
      </c>
      <c r="I2508" s="74">
        <v>1.7240325940000001</v>
      </c>
      <c r="J2508" s="74">
        <v>16.010741190000001</v>
      </c>
      <c r="K2508" s="74">
        <v>0.25238397800000001</v>
      </c>
      <c r="L2508" s="74">
        <v>3.9354529079999998</v>
      </c>
      <c r="M2508" s="74">
        <v>7.4517284999999998</v>
      </c>
      <c r="N2508" s="74">
        <v>4.142158781</v>
      </c>
      <c r="O2508" s="74">
        <v>0.79651278000000003</v>
      </c>
      <c r="P2508" s="74">
        <v>0</v>
      </c>
      <c r="Q2508" s="74">
        <v>0.231421656</v>
      </c>
      <c r="R2508" s="74">
        <v>1.9789692750000001</v>
      </c>
      <c r="S2508" s="74">
        <v>0</v>
      </c>
      <c r="T2508" s="74">
        <v>0</v>
      </c>
      <c r="U2508" s="74">
        <v>5.3902022739999993E-2</v>
      </c>
      <c r="V2508" s="74">
        <v>10.300105375499999</v>
      </c>
      <c r="W2508" s="74">
        <v>2.0196283030371491</v>
      </c>
      <c r="X2508" s="74">
        <v>1091.6986930999999</v>
      </c>
      <c r="Y2508" s="74">
        <v>1290</v>
      </c>
      <c r="Z2508" s="74">
        <v>0.4150303287443276</v>
      </c>
      <c r="AA2508" s="74">
        <v>0.58496967125567234</v>
      </c>
      <c r="AB2508" s="74">
        <v>7.2292708558308616E-5</v>
      </c>
      <c r="AC2508" s="74">
        <v>7.2292708558308589E-5</v>
      </c>
      <c r="AD2508" t="s">
        <v>5810</v>
      </c>
    </row>
    <row r="2509" spans="1:30">
      <c r="A2509" s="165" t="s">
        <v>6916</v>
      </c>
      <c r="C2509" s="165" t="s">
        <v>8444</v>
      </c>
      <c r="D2509" s="169" t="s">
        <v>2969</v>
      </c>
      <c r="E2509" s="169" t="s">
        <v>2975</v>
      </c>
      <c r="F2509" s="174">
        <v>54.790979999999998</v>
      </c>
      <c r="G2509" s="174">
        <v>-164.13032999999999</v>
      </c>
      <c r="H2509" s="74">
        <v>47.798678109999997</v>
      </c>
      <c r="I2509" s="74">
        <v>1.9061596300000001</v>
      </c>
      <c r="J2509" s="74">
        <v>18.25972295</v>
      </c>
      <c r="K2509" s="74">
        <v>0.195777123</v>
      </c>
      <c r="L2509" s="74">
        <v>4.8811198579999999</v>
      </c>
      <c r="M2509" s="74">
        <v>8.8709831779999995</v>
      </c>
      <c r="N2509" s="74">
        <v>3.5435424129999999</v>
      </c>
      <c r="O2509" s="74">
        <v>0.51367768999999996</v>
      </c>
      <c r="P2509" s="74">
        <v>0</v>
      </c>
      <c r="Q2509" s="74">
        <v>0.19127249199999999</v>
      </c>
      <c r="R2509" s="74">
        <v>1.9504931029999999</v>
      </c>
      <c r="S2509" s="74">
        <v>0</v>
      </c>
      <c r="T2509" s="74">
        <v>0</v>
      </c>
      <c r="U2509" s="74">
        <v>7.170128596E-2</v>
      </c>
      <c r="V2509" s="74">
        <v>9.7707876464999988</v>
      </c>
      <c r="W2509" s="74">
        <v>1.9158405234159279</v>
      </c>
      <c r="X2509" s="74">
        <v>1115.2583207548</v>
      </c>
      <c r="Y2509" s="74">
        <v>1620</v>
      </c>
      <c r="Z2509" s="74">
        <v>0.36764315160099881</v>
      </c>
      <c r="AA2509" s="74">
        <v>0.63235684839900119</v>
      </c>
      <c r="AB2509" s="74">
        <v>2.2382285709288829E-4</v>
      </c>
      <c r="AC2509" s="74">
        <v>2.2382285709288829E-4</v>
      </c>
      <c r="AD2509" t="s">
        <v>5810</v>
      </c>
    </row>
    <row r="2510" spans="1:30">
      <c r="A2510" s="165" t="s">
        <v>6917</v>
      </c>
      <c r="C2510" s="165" t="s">
        <v>8444</v>
      </c>
      <c r="D2510" s="169" t="s">
        <v>2969</v>
      </c>
      <c r="E2510" s="169" t="s">
        <v>2975</v>
      </c>
      <c r="F2510" s="174">
        <v>54.824539999999999</v>
      </c>
      <c r="G2510" s="174">
        <v>-164.10484</v>
      </c>
      <c r="H2510" s="74">
        <v>47.1245288</v>
      </c>
      <c r="I2510" s="74">
        <v>1.592491184</v>
      </c>
      <c r="J2510" s="74">
        <v>17.035855789999999</v>
      </c>
      <c r="K2510" s="74">
        <v>0.23253110799999999</v>
      </c>
      <c r="L2510" s="74">
        <v>5.3990057699999996</v>
      </c>
      <c r="M2510" s="74">
        <v>10.905883040000001</v>
      </c>
      <c r="N2510" s="74">
        <v>2.5691493419999998</v>
      </c>
      <c r="O2510" s="74">
        <v>0.77751838500000003</v>
      </c>
      <c r="P2510" s="74">
        <v>0</v>
      </c>
      <c r="Q2510" s="74">
        <v>0.32089488300000002</v>
      </c>
      <c r="R2510" s="74">
        <v>2.4990304970000001</v>
      </c>
      <c r="S2510" s="74">
        <v>0</v>
      </c>
      <c r="T2510" s="74">
        <v>0</v>
      </c>
      <c r="U2510" s="74">
        <v>6.5538468920000009E-2</v>
      </c>
      <c r="V2510" s="74">
        <v>9.990047229</v>
      </c>
      <c r="W2510" s="74">
        <v>1.9588325941167211</v>
      </c>
      <c r="X2510" s="74">
        <v>1149.0376584640001</v>
      </c>
      <c r="Y2510" s="74">
        <v>1710</v>
      </c>
      <c r="Z2510" s="74">
        <v>0.5129177296313977</v>
      </c>
      <c r="AA2510" s="74">
        <v>0.4870822703686023</v>
      </c>
      <c r="AB2510" s="74">
        <v>4.9290119571819763E-4</v>
      </c>
      <c r="AC2510" s="74">
        <v>4.9290119571819752E-4</v>
      </c>
      <c r="AD2510" t="s">
        <v>5810</v>
      </c>
    </row>
    <row r="2511" spans="1:30">
      <c r="A2511" s="165" t="s">
        <v>3702</v>
      </c>
      <c r="C2511" s="165" t="s">
        <v>8444</v>
      </c>
      <c r="D2511" s="169" t="s">
        <v>2969</v>
      </c>
      <c r="E2511" s="169" t="s">
        <v>3702</v>
      </c>
      <c r="F2511" s="174">
        <v>53.429600000000001</v>
      </c>
      <c r="G2511" s="174">
        <v>-168.00479999999999</v>
      </c>
      <c r="H2511" s="74">
        <v>51.971871569999998</v>
      </c>
      <c r="I2511" s="74">
        <v>1.7751197729999999</v>
      </c>
      <c r="J2511" s="74">
        <v>15.2629252</v>
      </c>
      <c r="K2511" s="74">
        <v>0.21941037499999999</v>
      </c>
      <c r="L2511" s="74">
        <v>4.6767910759999998</v>
      </c>
      <c r="M2511" s="74">
        <v>8.2490614999999998</v>
      </c>
      <c r="N2511" s="74">
        <v>3.5326818929999999</v>
      </c>
      <c r="O2511" s="74">
        <v>1.259253714</v>
      </c>
      <c r="P2511" s="74">
        <v>0</v>
      </c>
      <c r="Q2511" s="74">
        <v>0.44605193300000001</v>
      </c>
      <c r="R2511" s="74">
        <v>1.6002181689999999</v>
      </c>
      <c r="S2511" s="74">
        <v>0</v>
      </c>
      <c r="T2511" s="74">
        <v>0</v>
      </c>
      <c r="U2511" s="74">
        <v>3.6946772459999999E-2</v>
      </c>
      <c r="V2511" s="74">
        <v>9.4007975554999987</v>
      </c>
      <c r="W2511" s="74">
        <v>1.8432934540039689</v>
      </c>
      <c r="X2511" s="74">
        <v>1104.9344209000001</v>
      </c>
      <c r="Y2511" s="74">
        <v>880</v>
      </c>
      <c r="Z2511" s="74">
        <v>0.4077165959522876</v>
      </c>
      <c r="AA2511" s="74">
        <v>0.5922834040477124</v>
      </c>
      <c r="AB2511" s="74">
        <v>8.8268890686288127E-5</v>
      </c>
      <c r="AC2511" s="74">
        <v>8.8268890686288141E-5</v>
      </c>
      <c r="AD2511" t="s">
        <v>5810</v>
      </c>
    </row>
    <row r="2512" spans="1:30">
      <c r="A2512" s="165" t="s">
        <v>6918</v>
      </c>
      <c r="C2512" s="165" t="s">
        <v>8444</v>
      </c>
      <c r="D2512" s="169" t="s">
        <v>2969</v>
      </c>
      <c r="E2512" s="169" t="s">
        <v>2975</v>
      </c>
      <c r="F2512" s="174">
        <v>54.787320000000001</v>
      </c>
      <c r="G2512" s="174">
        <v>-164.10243</v>
      </c>
      <c r="H2512" s="74">
        <v>47.170904280000002</v>
      </c>
      <c r="I2512" s="74">
        <v>0.88935847199999996</v>
      </c>
      <c r="J2512" s="74">
        <v>16.280065690000001</v>
      </c>
      <c r="K2512" s="74">
        <v>0.13187805899999999</v>
      </c>
      <c r="L2512" s="74">
        <v>4.7101717340000002</v>
      </c>
      <c r="M2512" s="74">
        <v>16.202245789999999</v>
      </c>
      <c r="N2512" s="74">
        <v>1.956362231</v>
      </c>
      <c r="O2512" s="74">
        <v>0.63219762499999999</v>
      </c>
      <c r="P2512" s="74">
        <v>0</v>
      </c>
      <c r="Q2512" s="74">
        <v>0.19169593100000001</v>
      </c>
      <c r="R2512" s="74">
        <v>2.823215442</v>
      </c>
      <c r="S2512" s="74">
        <v>0</v>
      </c>
      <c r="T2512" s="74">
        <v>0</v>
      </c>
      <c r="U2512" s="74">
        <v>9.0502223970000004E-2</v>
      </c>
      <c r="V2512" s="74">
        <v>6.9884621997499989</v>
      </c>
      <c r="W2512" s="74">
        <v>1.3702865688046619</v>
      </c>
      <c r="X2512" s="74">
        <v>1236.957280114</v>
      </c>
      <c r="Y2512" s="74">
        <v>2190</v>
      </c>
      <c r="Z2512" s="74">
        <v>0.46652379831333529</v>
      </c>
      <c r="AA2512" s="74">
        <v>0.53347620168666465</v>
      </c>
      <c r="AB2512" s="74">
        <v>5.2049856049828428E-4</v>
      </c>
      <c r="AC2512" s="74">
        <v>5.2049856049828384E-4</v>
      </c>
      <c r="AD2512" t="s">
        <v>5810</v>
      </c>
    </row>
    <row r="2513" spans="1:30">
      <c r="A2513" s="165" t="s">
        <v>6919</v>
      </c>
      <c r="C2513" s="165" t="s">
        <v>8444</v>
      </c>
      <c r="D2513" s="169" t="s">
        <v>2969</v>
      </c>
      <c r="E2513" s="169" t="s">
        <v>2975</v>
      </c>
      <c r="F2513" s="174">
        <v>54.787320000000001</v>
      </c>
      <c r="G2513" s="174">
        <v>-164.10243</v>
      </c>
      <c r="H2513" s="74">
        <v>45.082197460000003</v>
      </c>
      <c r="I2513" s="74">
        <v>0.80762679999999998</v>
      </c>
      <c r="J2513" s="74">
        <v>16.874429129999999</v>
      </c>
      <c r="K2513" s="74">
        <v>0.106710242</v>
      </c>
      <c r="L2513" s="74">
        <v>5.9712410929999997</v>
      </c>
      <c r="M2513" s="74">
        <v>16.62598298</v>
      </c>
      <c r="N2513" s="74">
        <v>2.1965142609999999</v>
      </c>
      <c r="O2513" s="74">
        <v>0.99518194000000004</v>
      </c>
      <c r="P2513" s="74">
        <v>0</v>
      </c>
      <c r="Q2513" s="74">
        <v>0.208128064</v>
      </c>
      <c r="R2513" s="74">
        <v>2.5849844489999998</v>
      </c>
      <c r="S2513" s="74">
        <v>0</v>
      </c>
      <c r="T2513" s="74">
        <v>0</v>
      </c>
      <c r="U2513" s="74">
        <v>0.10713075079999999</v>
      </c>
      <c r="V2513" s="74">
        <v>5.5020651563499996</v>
      </c>
      <c r="W2513" s="74">
        <v>1.078836197283036</v>
      </c>
      <c r="X2513" s="74">
        <v>1243.991317468</v>
      </c>
      <c r="Y2513" s="74">
        <v>2090</v>
      </c>
      <c r="Z2513" s="74">
        <v>0.42219661155076782</v>
      </c>
      <c r="AA2513" s="74">
        <v>0.57780338844923218</v>
      </c>
      <c r="AB2513" s="74">
        <v>7.0648010399027331E-4</v>
      </c>
      <c r="AC2513" s="74">
        <v>7.0648010399027331E-4</v>
      </c>
      <c r="AD2513" t="s">
        <v>5810</v>
      </c>
    </row>
    <row r="2514" spans="1:30">
      <c r="A2514" s="165" t="s">
        <v>6920</v>
      </c>
      <c r="C2514" s="165" t="s">
        <v>8444</v>
      </c>
      <c r="D2514" s="169" t="s">
        <v>2969</v>
      </c>
      <c r="E2514" s="169" t="s">
        <v>2975</v>
      </c>
      <c r="F2514" s="174">
        <v>54.787320000000001</v>
      </c>
      <c r="G2514" s="174">
        <v>-164.10243</v>
      </c>
      <c r="H2514" s="74">
        <v>46.871177350000004</v>
      </c>
      <c r="I2514" s="74">
        <v>1.332328204</v>
      </c>
      <c r="J2514" s="74">
        <v>19.495451580000001</v>
      </c>
      <c r="K2514" s="74">
        <v>0.12696664799999999</v>
      </c>
      <c r="L2514" s="74">
        <v>5.0873724229999997</v>
      </c>
      <c r="M2514" s="74">
        <v>13.71412155</v>
      </c>
      <c r="N2514" s="74">
        <v>2.8183845060000001</v>
      </c>
      <c r="O2514" s="74">
        <v>0.86923811500000003</v>
      </c>
      <c r="P2514" s="74">
        <v>0</v>
      </c>
      <c r="Q2514" s="74">
        <v>0.21362946799999999</v>
      </c>
      <c r="R2514" s="74">
        <v>1.7823910439999999</v>
      </c>
      <c r="S2514" s="74">
        <v>0</v>
      </c>
      <c r="T2514" s="74">
        <v>0</v>
      </c>
      <c r="U2514" s="74">
        <v>5.8102339229999987E-2</v>
      </c>
      <c r="V2514" s="74">
        <v>6.5025948693499993</v>
      </c>
      <c r="W2514" s="74">
        <v>1.275018474331473</v>
      </c>
      <c r="X2514" s="74">
        <v>1195.65441773</v>
      </c>
      <c r="Y2514" s="74">
        <v>1380</v>
      </c>
      <c r="Z2514" s="74">
        <v>0.34836560434471597</v>
      </c>
      <c r="AA2514" s="74">
        <v>0.65163439565528392</v>
      </c>
      <c r="AB2514" s="74">
        <v>1.7612688892660171E-4</v>
      </c>
      <c r="AC2514" s="74">
        <v>1.7612688892660179E-4</v>
      </c>
      <c r="AD2514" t="s">
        <v>5810</v>
      </c>
    </row>
    <row r="2515" spans="1:30">
      <c r="A2515" s="165" t="s">
        <v>6921</v>
      </c>
      <c r="C2515" s="165" t="s">
        <v>8444</v>
      </c>
      <c r="D2515" s="169" t="s">
        <v>2969</v>
      </c>
      <c r="E2515" s="169" t="s">
        <v>2975</v>
      </c>
      <c r="F2515" s="174">
        <v>54.787320000000001</v>
      </c>
      <c r="G2515" s="174">
        <v>-164.10243</v>
      </c>
      <c r="H2515" s="74">
        <v>45.717003460000001</v>
      </c>
      <c r="I2515" s="74">
        <v>0.95061215300000002</v>
      </c>
      <c r="J2515" s="74">
        <v>17.52261987</v>
      </c>
      <c r="K2515" s="74">
        <v>0.131740727</v>
      </c>
      <c r="L2515" s="74">
        <v>6.7159171149999999</v>
      </c>
      <c r="M2515" s="74">
        <v>16.231811740000001</v>
      </c>
      <c r="N2515" s="74">
        <v>2.2209193439999999</v>
      </c>
      <c r="O2515" s="74">
        <v>0.87788562400000003</v>
      </c>
      <c r="P2515" s="74">
        <v>0</v>
      </c>
      <c r="Q2515" s="74">
        <v>0.21003226799999999</v>
      </c>
      <c r="R2515" s="74">
        <v>2.199657169</v>
      </c>
      <c r="S2515" s="74">
        <v>0</v>
      </c>
      <c r="T2515" s="74">
        <v>0</v>
      </c>
      <c r="U2515" s="74">
        <v>9.6457843449999997E-2</v>
      </c>
      <c r="V2515" s="74">
        <v>6.0556845357999993</v>
      </c>
      <c r="W2515" s="74">
        <v>1.1873890059277541</v>
      </c>
      <c r="X2515" s="74">
        <v>1237.4480748840001</v>
      </c>
      <c r="Y2515" s="74">
        <v>1890</v>
      </c>
      <c r="Z2515" s="74">
        <v>0.37272530518951752</v>
      </c>
      <c r="AA2515" s="74">
        <v>0.62727469481048248</v>
      </c>
      <c r="AB2515" s="74">
        <v>9.9625363757092542E-4</v>
      </c>
      <c r="AC2515" s="74">
        <v>9.9625363757092564E-4</v>
      </c>
      <c r="AD2515" t="s">
        <v>5810</v>
      </c>
    </row>
    <row r="2516" spans="1:30">
      <c r="A2516" s="165" t="s">
        <v>6922</v>
      </c>
      <c r="C2516" s="165" t="s">
        <v>8444</v>
      </c>
      <c r="D2516" s="169" t="s">
        <v>2969</v>
      </c>
      <c r="E2516" s="169" t="s">
        <v>2975</v>
      </c>
      <c r="F2516" s="174">
        <v>54.787320000000001</v>
      </c>
      <c r="G2516" s="174">
        <v>-164.10243</v>
      </c>
      <c r="H2516" s="74">
        <v>46.464005489999998</v>
      </c>
      <c r="I2516" s="74">
        <v>1.1423618090000001</v>
      </c>
      <c r="J2516" s="74">
        <v>19.288578810000001</v>
      </c>
      <c r="K2516" s="74">
        <v>0.138191697</v>
      </c>
      <c r="L2516" s="74">
        <v>5.1509845739999998</v>
      </c>
      <c r="M2516" s="74">
        <v>13.6537898</v>
      </c>
      <c r="N2516" s="74">
        <v>2.5865545929999998</v>
      </c>
      <c r="O2516" s="74">
        <v>0.77202853299999996</v>
      </c>
      <c r="P2516" s="74">
        <v>0</v>
      </c>
      <c r="Q2516" s="74">
        <v>0.18355780899999999</v>
      </c>
      <c r="R2516" s="74">
        <v>2.795520067</v>
      </c>
      <c r="S2516" s="74">
        <v>0</v>
      </c>
      <c r="T2516" s="74">
        <v>0</v>
      </c>
      <c r="U2516" s="74">
        <v>8.3542341869999995E-2</v>
      </c>
      <c r="V2516" s="74">
        <v>6.5111205699500001</v>
      </c>
      <c r="W2516" s="74">
        <v>1.276690180164302</v>
      </c>
      <c r="X2516" s="74">
        <v>1194.6529106800001</v>
      </c>
      <c r="Y2516" s="74">
        <v>2120</v>
      </c>
      <c r="Z2516" s="74">
        <v>0.47981004256568699</v>
      </c>
      <c r="AA2516" s="74">
        <v>0.52018995743431296</v>
      </c>
      <c r="AB2516" s="74">
        <v>7.5650350116148249E-4</v>
      </c>
      <c r="AC2516" s="74">
        <v>7.5650350116148249E-4</v>
      </c>
      <c r="AD2516" t="s">
        <v>5810</v>
      </c>
    </row>
    <row r="2517" spans="1:30">
      <c r="A2517" s="165" t="s">
        <v>6923</v>
      </c>
      <c r="C2517" s="165" t="s">
        <v>8444</v>
      </c>
      <c r="D2517" s="169" t="s">
        <v>2969</v>
      </c>
      <c r="E2517" s="169" t="s">
        <v>2975</v>
      </c>
      <c r="F2517" s="174">
        <v>54.787320000000001</v>
      </c>
      <c r="G2517" s="174">
        <v>-164.10243</v>
      </c>
      <c r="H2517" s="74">
        <v>44.496832910000002</v>
      </c>
      <c r="I2517" s="74">
        <v>1.1153146009999999</v>
      </c>
      <c r="J2517" s="74">
        <v>18.288541439999999</v>
      </c>
      <c r="K2517" s="74">
        <v>0.12666307299999999</v>
      </c>
      <c r="L2517" s="74">
        <v>5.8257116550000001</v>
      </c>
      <c r="M2517" s="74">
        <v>15.745074239999999</v>
      </c>
      <c r="N2517" s="74">
        <v>2.1943994880000002</v>
      </c>
      <c r="O2517" s="74">
        <v>0.85283508299999999</v>
      </c>
      <c r="P2517" s="74">
        <v>0</v>
      </c>
      <c r="Q2517" s="74">
        <v>0.21254494400000001</v>
      </c>
      <c r="R2517" s="74">
        <v>2.6684677419999998</v>
      </c>
      <c r="S2517" s="74">
        <v>0</v>
      </c>
      <c r="T2517" s="74">
        <v>0</v>
      </c>
      <c r="U2517" s="74">
        <v>0.1072081171</v>
      </c>
      <c r="V2517" s="74">
        <v>6.2882581834</v>
      </c>
      <c r="W2517" s="74">
        <v>1.232991677367486</v>
      </c>
      <c r="X2517" s="74">
        <v>1229.3682323840001</v>
      </c>
      <c r="Y2517" s="74">
        <v>2240</v>
      </c>
      <c r="Z2517" s="74">
        <v>0.44168606983557168</v>
      </c>
      <c r="AA2517" s="74">
        <v>0.55831393016442832</v>
      </c>
      <c r="AB2517" s="74">
        <v>7.7776742014981734E-4</v>
      </c>
      <c r="AC2517" s="74">
        <v>7.7776742014981789E-4</v>
      </c>
      <c r="AD2517" t="s">
        <v>5810</v>
      </c>
    </row>
    <row r="2518" spans="1:30">
      <c r="A2518" s="165" t="s">
        <v>6924</v>
      </c>
      <c r="C2518" s="165" t="s">
        <v>8444</v>
      </c>
      <c r="D2518" s="169" t="s">
        <v>2969</v>
      </c>
      <c r="E2518" s="169" t="s">
        <v>2975</v>
      </c>
      <c r="F2518" s="174">
        <v>54.787320000000001</v>
      </c>
      <c r="G2518" s="174">
        <v>-164.10243</v>
      </c>
      <c r="H2518" s="74">
        <v>44.584333289999996</v>
      </c>
      <c r="I2518" s="74">
        <v>0.90257557799999999</v>
      </c>
      <c r="J2518" s="74">
        <v>17.176362090000001</v>
      </c>
      <c r="K2518" s="74">
        <v>0.13389827900000001</v>
      </c>
      <c r="L2518" s="74">
        <v>6.2783965159999999</v>
      </c>
      <c r="M2518" s="74">
        <v>16.560542640000001</v>
      </c>
      <c r="N2518" s="74">
        <v>2.2298428179999998</v>
      </c>
      <c r="O2518" s="74">
        <v>0.84753082300000004</v>
      </c>
      <c r="P2518" s="74">
        <v>0</v>
      </c>
      <c r="Q2518" s="74">
        <v>0.22010476500000001</v>
      </c>
      <c r="R2518" s="74">
        <v>1.8891148870000001</v>
      </c>
      <c r="S2518" s="74">
        <v>0</v>
      </c>
      <c r="T2518" s="74">
        <v>0</v>
      </c>
      <c r="U2518" s="74">
        <v>0.1150619467</v>
      </c>
      <c r="V2518" s="74">
        <v>7.0650729394499994</v>
      </c>
      <c r="W2518" s="74">
        <v>1.3853082809691579</v>
      </c>
      <c r="X2518" s="74">
        <v>1242.905007824</v>
      </c>
      <c r="Y2518" s="74">
        <v>1940</v>
      </c>
      <c r="Z2518" s="74">
        <v>0.2930544396833859</v>
      </c>
      <c r="AA2518" s="74">
        <v>0.70694556031661415</v>
      </c>
      <c r="AB2518" s="74">
        <v>4.8766994042065561E-4</v>
      </c>
      <c r="AC2518" s="74">
        <v>4.8766994042065539E-4</v>
      </c>
      <c r="AD2518" t="s">
        <v>5810</v>
      </c>
    </row>
    <row r="2519" spans="1:30">
      <c r="A2519" s="165" t="s">
        <v>6925</v>
      </c>
      <c r="C2519" s="165" t="s">
        <v>8444</v>
      </c>
      <c r="D2519" s="169" t="s">
        <v>2969</v>
      </c>
      <c r="E2519" s="169" t="s">
        <v>2975</v>
      </c>
      <c r="F2519" s="174">
        <v>54.787320000000001</v>
      </c>
      <c r="G2519" s="174">
        <v>-164.10243</v>
      </c>
      <c r="H2519" s="74">
        <v>46.053486110000001</v>
      </c>
      <c r="I2519" s="74">
        <v>0.90490463399999999</v>
      </c>
      <c r="J2519" s="74">
        <v>16.896501229999998</v>
      </c>
      <c r="K2519" s="74">
        <v>0.12568549000000001</v>
      </c>
      <c r="L2519" s="74">
        <v>6.6360045860000003</v>
      </c>
      <c r="M2519" s="74">
        <v>15.007690759999999</v>
      </c>
      <c r="N2519" s="74">
        <v>2.1629418199999999</v>
      </c>
      <c r="O2519" s="74">
        <v>0.90633388699999995</v>
      </c>
      <c r="P2519" s="74">
        <v>0</v>
      </c>
      <c r="Q2519" s="74">
        <v>0.20958135999999999</v>
      </c>
      <c r="R2519" s="74">
        <v>3.2248399220000001</v>
      </c>
      <c r="S2519" s="74">
        <v>0</v>
      </c>
      <c r="T2519" s="74">
        <v>0</v>
      </c>
      <c r="U2519" s="74">
        <v>0.17970414470000001</v>
      </c>
      <c r="V2519" s="74">
        <v>6.06943545755</v>
      </c>
      <c r="W2519" s="74">
        <v>1.190085264824795</v>
      </c>
      <c r="X2519" s="74">
        <v>1217.1276666159999</v>
      </c>
      <c r="Y2519" s="74">
        <v>3280</v>
      </c>
      <c r="Z2519" s="74">
        <v>0.42542869731961352</v>
      </c>
      <c r="AA2519" s="74">
        <v>0.57457130268038659</v>
      </c>
      <c r="AB2519" s="74">
        <v>4.6391514781372553E-4</v>
      </c>
      <c r="AC2519" s="74">
        <v>4.6391514781372531E-4</v>
      </c>
      <c r="AD2519" t="s">
        <v>5810</v>
      </c>
    </row>
    <row r="2520" spans="1:30">
      <c r="A2520" s="165" t="s">
        <v>6926</v>
      </c>
      <c r="C2520" s="165" t="s">
        <v>8444</v>
      </c>
      <c r="D2520" s="169" t="s">
        <v>2969</v>
      </c>
      <c r="E2520" s="169" t="s">
        <v>2975</v>
      </c>
      <c r="F2520" s="174">
        <v>54.787320000000001</v>
      </c>
      <c r="G2520" s="174">
        <v>-164.10243</v>
      </c>
      <c r="H2520" s="74">
        <v>47.484379269999998</v>
      </c>
      <c r="I2520" s="74">
        <v>1.192522562</v>
      </c>
      <c r="J2520" s="74">
        <v>17.548715380000001</v>
      </c>
      <c r="K2520" s="74">
        <v>0.15468594099999999</v>
      </c>
      <c r="L2520" s="74">
        <v>5.7925897150000001</v>
      </c>
      <c r="M2520" s="74">
        <v>12.613113329999999</v>
      </c>
      <c r="N2520" s="74">
        <v>2.5211135580000001</v>
      </c>
      <c r="O2520" s="74">
        <v>0.76476666800000004</v>
      </c>
      <c r="P2520" s="74">
        <v>0</v>
      </c>
      <c r="Q2520" s="74">
        <v>0.19261283200000001</v>
      </c>
      <c r="R2520" s="74">
        <v>3.7228008149999998</v>
      </c>
      <c r="S2520" s="74">
        <v>0</v>
      </c>
      <c r="T2520" s="74">
        <v>0</v>
      </c>
      <c r="U2520" s="74">
        <v>7.7874148399999996E-2</v>
      </c>
      <c r="V2520" s="74">
        <v>6.3694245745999991</v>
      </c>
      <c r="W2520" s="74">
        <v>1.248906654442655</v>
      </c>
      <c r="X2520" s="74">
        <v>1177.377681278</v>
      </c>
      <c r="Y2520" s="74">
        <v>2400</v>
      </c>
      <c r="Z2520" s="74">
        <v>0.63389638926429637</v>
      </c>
      <c r="AA2520" s="74">
        <v>0.36610361073570358</v>
      </c>
      <c r="AB2520" s="74">
        <v>7.368254324866411E-4</v>
      </c>
      <c r="AC2520" s="74">
        <v>7.3682543248664066E-4</v>
      </c>
      <c r="AD2520" t="s">
        <v>5810</v>
      </c>
    </row>
    <row r="2521" spans="1:30">
      <c r="A2521" s="165" t="s">
        <v>6927</v>
      </c>
      <c r="C2521" s="165" t="s">
        <v>8444</v>
      </c>
      <c r="D2521" s="169" t="s">
        <v>2969</v>
      </c>
      <c r="E2521" s="169" t="s">
        <v>2975</v>
      </c>
      <c r="F2521" s="174">
        <v>54.787320000000001</v>
      </c>
      <c r="G2521" s="174">
        <v>-164.10243</v>
      </c>
      <c r="H2521" s="74">
        <v>45.902617220000003</v>
      </c>
      <c r="I2521" s="74">
        <v>0.77811777500000001</v>
      </c>
      <c r="J2521" s="74">
        <v>15.583597559999999</v>
      </c>
      <c r="K2521" s="74">
        <v>0.106159109</v>
      </c>
      <c r="L2521" s="74">
        <v>7.1995376889999996</v>
      </c>
      <c r="M2521" s="74">
        <v>15.612118199999999</v>
      </c>
      <c r="N2521" s="74">
        <v>1.8157682399999999</v>
      </c>
      <c r="O2521" s="74">
        <v>0.82416041799999995</v>
      </c>
      <c r="P2521" s="74">
        <v>0</v>
      </c>
      <c r="Q2521" s="74">
        <v>0.19052508100000001</v>
      </c>
      <c r="R2521" s="74">
        <v>3.5529792260000002</v>
      </c>
      <c r="S2521" s="74">
        <v>0</v>
      </c>
      <c r="T2521" s="74">
        <v>0</v>
      </c>
      <c r="U2521" s="74">
        <v>0.1343945178</v>
      </c>
      <c r="V2521" s="74">
        <v>5.6071379564999999</v>
      </c>
      <c r="W2521" s="74">
        <v>1.099438705056119</v>
      </c>
      <c r="X2521" s="74">
        <v>1227.16116212</v>
      </c>
      <c r="Y2521" s="74">
        <v>2900</v>
      </c>
      <c r="Z2521" s="74">
        <v>0.52760207265334735</v>
      </c>
      <c r="AA2521" s="74">
        <v>0.47239792734665259</v>
      </c>
      <c r="AB2521" s="74">
        <v>9.423608932601238E-4</v>
      </c>
      <c r="AC2521" s="74">
        <v>9.423608932601238E-4</v>
      </c>
      <c r="AD2521" t="s">
        <v>5810</v>
      </c>
    </row>
    <row r="2522" spans="1:30">
      <c r="A2522" s="165" t="s">
        <v>2971</v>
      </c>
      <c r="C2522" s="165" t="s">
        <v>8444</v>
      </c>
      <c r="D2522" s="169" t="s">
        <v>2969</v>
      </c>
      <c r="E2522" s="169" t="s">
        <v>2971</v>
      </c>
      <c r="F2522" s="174">
        <v>54.499459999999999</v>
      </c>
      <c r="G2522" s="174">
        <v>-164.52360999999999</v>
      </c>
      <c r="H2522" s="74">
        <v>47.76940003</v>
      </c>
      <c r="I2522" s="74">
        <v>1.3178083270000001</v>
      </c>
      <c r="J2522" s="74">
        <v>18.231129459999998</v>
      </c>
      <c r="K2522" s="74">
        <v>0.18516375700000001</v>
      </c>
      <c r="L2522" s="74">
        <v>5.5648862609999998</v>
      </c>
      <c r="M2522" s="74">
        <v>11.166439199999999</v>
      </c>
      <c r="N2522" s="74">
        <v>3.3432719739999999</v>
      </c>
      <c r="O2522" s="74">
        <v>0.65650503599999999</v>
      </c>
      <c r="P2522" s="74">
        <v>0</v>
      </c>
      <c r="Q2522" s="74">
        <v>0.14070159800000001</v>
      </c>
      <c r="R2522" s="74">
        <v>2.6273572870000002</v>
      </c>
      <c r="S2522" s="74">
        <v>0</v>
      </c>
      <c r="T2522" s="74">
        <v>0</v>
      </c>
      <c r="U2522" s="74">
        <v>3.4318759169999997E-2</v>
      </c>
      <c r="V2522" s="74">
        <v>8.3836567489500009</v>
      </c>
      <c r="W2522" s="74">
        <v>1.6438541001145739</v>
      </c>
      <c r="X2522" s="74">
        <v>1153.36289072</v>
      </c>
      <c r="Y2522" s="74">
        <v>1270</v>
      </c>
      <c r="Z2522" s="74">
        <v>0.65383392904137216</v>
      </c>
      <c r="AA2522" s="74">
        <v>0.34616607095862778</v>
      </c>
      <c r="AB2522" s="74">
        <v>1.070184196778203E-3</v>
      </c>
      <c r="AC2522" s="74">
        <v>1.0701841967782021E-3</v>
      </c>
      <c r="AD2522" t="s">
        <v>5810</v>
      </c>
    </row>
    <row r="2523" spans="1:30">
      <c r="A2523" s="165" t="s">
        <v>6928</v>
      </c>
      <c r="C2523" s="165" t="s">
        <v>8444</v>
      </c>
      <c r="D2523" s="169" t="s">
        <v>2969</v>
      </c>
      <c r="E2523" s="169" t="s">
        <v>2971</v>
      </c>
      <c r="F2523" s="174">
        <v>54.49653</v>
      </c>
      <c r="G2523" s="174">
        <v>-164.47945999999999</v>
      </c>
      <c r="H2523" s="74">
        <v>45.46145491</v>
      </c>
      <c r="I2523" s="74">
        <v>1.318391606</v>
      </c>
      <c r="J2523" s="74">
        <v>17.008108830000001</v>
      </c>
      <c r="K2523" s="74">
        <v>0.19968044700000001</v>
      </c>
      <c r="L2523" s="74">
        <v>6.6514633009999997</v>
      </c>
      <c r="M2523" s="74">
        <v>12.73242722</v>
      </c>
      <c r="N2523" s="74">
        <v>2.4336524700000002</v>
      </c>
      <c r="O2523" s="74">
        <v>0.30714429900000001</v>
      </c>
      <c r="P2523" s="74">
        <v>0</v>
      </c>
      <c r="Q2523" s="74">
        <v>0.185404344</v>
      </c>
      <c r="R2523" s="74">
        <v>3.5075549989999999</v>
      </c>
      <c r="S2523" s="74">
        <v>0</v>
      </c>
      <c r="T2523" s="74">
        <v>0</v>
      </c>
      <c r="U2523" s="74">
        <v>4.2478308909999998E-2</v>
      </c>
      <c r="V2523" s="74">
        <v>9.1645536809999992</v>
      </c>
      <c r="W2523" s="74">
        <v>1.796971130302869</v>
      </c>
      <c r="X2523" s="74">
        <v>1179.3582918520001</v>
      </c>
      <c r="Y2523" s="74">
        <v>1870</v>
      </c>
      <c r="Z2523" s="74">
        <v>0.76098189933297089</v>
      </c>
      <c r="AA2523" s="74">
        <v>0.23901810066702911</v>
      </c>
      <c r="AB2523" s="74">
        <v>5.7356043537025773E-4</v>
      </c>
      <c r="AC2523" s="74">
        <v>5.7356043537025762E-4</v>
      </c>
      <c r="AD2523" t="s">
        <v>5810</v>
      </c>
    </row>
    <row r="2524" spans="1:30">
      <c r="A2524" s="165" t="s">
        <v>6929</v>
      </c>
      <c r="C2524" s="165" t="s">
        <v>8444</v>
      </c>
      <c r="D2524" s="169" t="s">
        <v>2969</v>
      </c>
      <c r="E2524" s="169" t="s">
        <v>2971</v>
      </c>
      <c r="F2524" s="174">
        <v>54.49653</v>
      </c>
      <c r="G2524" s="174">
        <v>-164.47945999999999</v>
      </c>
      <c r="H2524" s="74">
        <v>46.557088999999998</v>
      </c>
      <c r="I2524" s="74">
        <v>1.3075233079999999</v>
      </c>
      <c r="J2524" s="74">
        <v>18.263953910000001</v>
      </c>
      <c r="K2524" s="74">
        <v>0.18777026899999999</v>
      </c>
      <c r="L2524" s="74">
        <v>5.7444577710000004</v>
      </c>
      <c r="M2524" s="74">
        <v>11.45315269</v>
      </c>
      <c r="N2524" s="74">
        <v>2.9374888010000002</v>
      </c>
      <c r="O2524" s="74">
        <v>0.52347173599999997</v>
      </c>
      <c r="P2524" s="74">
        <v>0</v>
      </c>
      <c r="Q2524" s="74">
        <v>0.15110821499999999</v>
      </c>
      <c r="R2524" s="74">
        <v>2.8896894039999999</v>
      </c>
      <c r="S2524" s="74">
        <v>0</v>
      </c>
      <c r="T2524" s="74">
        <v>0</v>
      </c>
      <c r="U2524" s="74">
        <v>3.8565729110000002E-2</v>
      </c>
      <c r="V2524" s="74">
        <v>8.8135871510000001</v>
      </c>
      <c r="W2524" s="74">
        <v>1.7281541705178991</v>
      </c>
      <c r="X2524" s="74">
        <v>1158.122334654</v>
      </c>
      <c r="Y2524" s="74">
        <v>1490</v>
      </c>
      <c r="Z2524" s="74">
        <v>0.67926737684085015</v>
      </c>
      <c r="AA2524" s="74">
        <v>0.32073262315914991</v>
      </c>
      <c r="AB2524" s="74">
        <v>1.108062098970972E-3</v>
      </c>
      <c r="AC2524" s="74">
        <v>1.1080620989709709E-3</v>
      </c>
      <c r="AD2524" t="s">
        <v>5810</v>
      </c>
    </row>
    <row r="2525" spans="1:30">
      <c r="A2525" s="165" t="s">
        <v>6930</v>
      </c>
      <c r="C2525" s="165" t="s">
        <v>8444</v>
      </c>
      <c r="D2525" s="169" t="s">
        <v>2969</v>
      </c>
      <c r="E2525" s="169" t="s">
        <v>2971</v>
      </c>
      <c r="F2525" s="174">
        <v>54.560490000000001</v>
      </c>
      <c r="G2525" s="174">
        <v>-164.86464000000001</v>
      </c>
      <c r="H2525" s="74">
        <v>44.61758803</v>
      </c>
      <c r="I2525" s="74">
        <v>1.3680335539999999</v>
      </c>
      <c r="J2525" s="74">
        <v>19.545322280000001</v>
      </c>
      <c r="K2525" s="74">
        <v>0.18922258</v>
      </c>
      <c r="L2525" s="74">
        <v>5.7305051410000001</v>
      </c>
      <c r="M2525" s="74">
        <v>13.47895022</v>
      </c>
      <c r="N2525" s="74">
        <v>2.6729990770000001</v>
      </c>
      <c r="O2525" s="74">
        <v>0.28900127599999997</v>
      </c>
      <c r="P2525" s="74">
        <v>0</v>
      </c>
      <c r="Q2525" s="74">
        <v>0.17286923100000001</v>
      </c>
      <c r="R2525" s="74">
        <v>2.5390980829999998</v>
      </c>
      <c r="S2525" s="74">
        <v>0</v>
      </c>
      <c r="T2525" s="74">
        <v>0</v>
      </c>
      <c r="U2525" s="74">
        <v>2.2630561069999999E-2</v>
      </c>
      <c r="V2525" s="74">
        <v>8.7516778429999995</v>
      </c>
      <c r="W2525" s="74">
        <v>1.7160150917318071</v>
      </c>
      <c r="X2525" s="74">
        <v>1191.750573652</v>
      </c>
      <c r="Y2525" s="74">
        <v>1140</v>
      </c>
      <c r="Z2525" s="74">
        <v>0.73350622879930871</v>
      </c>
      <c r="AA2525" s="74">
        <v>0.26649377120069129</v>
      </c>
      <c r="AB2525" s="74">
        <v>6.0606865741078207E-5</v>
      </c>
      <c r="AC2525" s="74">
        <v>6.0606865741078248E-5</v>
      </c>
      <c r="AD2525" t="s">
        <v>5810</v>
      </c>
    </row>
    <row r="2526" spans="1:30">
      <c r="A2526" s="165" t="s">
        <v>6931</v>
      </c>
      <c r="C2526" s="165" t="s">
        <v>8444</v>
      </c>
      <c r="D2526" s="169" t="s">
        <v>2969</v>
      </c>
      <c r="E2526" s="169" t="s">
        <v>2971</v>
      </c>
      <c r="F2526" s="174">
        <v>54.560490000000001</v>
      </c>
      <c r="G2526" s="174">
        <v>-164.86464000000001</v>
      </c>
      <c r="H2526" s="74">
        <v>45.547835280000001</v>
      </c>
      <c r="I2526" s="74">
        <v>1.2560759130000001</v>
      </c>
      <c r="J2526" s="74">
        <v>20.205908780000001</v>
      </c>
      <c r="K2526" s="74">
        <v>0.15492947600000001</v>
      </c>
      <c r="L2526" s="74">
        <v>5.7945501689999999</v>
      </c>
      <c r="M2526" s="74">
        <v>13.28908433</v>
      </c>
      <c r="N2526" s="74">
        <v>2.5456531240000002</v>
      </c>
      <c r="O2526" s="74">
        <v>0.26752552600000001</v>
      </c>
      <c r="P2526" s="74">
        <v>0</v>
      </c>
      <c r="Q2526" s="74">
        <v>0.137590509</v>
      </c>
      <c r="R2526" s="74">
        <v>2.5178266599999999</v>
      </c>
      <c r="S2526" s="74">
        <v>0</v>
      </c>
      <c r="T2526" s="74">
        <v>0</v>
      </c>
      <c r="U2526" s="74">
        <v>3.4785827989999997E-2</v>
      </c>
      <c r="V2526" s="74">
        <v>7.6870412787499998</v>
      </c>
      <c r="W2526" s="74">
        <v>1.507262845107034</v>
      </c>
      <c r="X2526" s="74">
        <v>1188.5987998779999</v>
      </c>
      <c r="Y2526" s="74">
        <v>1350</v>
      </c>
      <c r="Z2526" s="74">
        <v>0.62494516555931057</v>
      </c>
      <c r="AA2526" s="74">
        <v>0.37505483444068938</v>
      </c>
      <c r="AB2526" s="74">
        <v>7.3872834990009359E-5</v>
      </c>
      <c r="AC2526" s="74">
        <v>7.3872834990009346E-5</v>
      </c>
      <c r="AD2526" t="s">
        <v>5810</v>
      </c>
    </row>
    <row r="2527" spans="1:30">
      <c r="A2527" s="165" t="s">
        <v>6932</v>
      </c>
      <c r="C2527" s="165" t="s">
        <v>8444</v>
      </c>
      <c r="D2527" s="169" t="s">
        <v>2969</v>
      </c>
      <c r="E2527" s="169" t="s">
        <v>2971</v>
      </c>
      <c r="F2527" s="174">
        <v>54.397649999999999</v>
      </c>
      <c r="G2527" s="174">
        <v>-164.74413999999999</v>
      </c>
      <c r="H2527" s="74">
        <v>47.332632599999997</v>
      </c>
      <c r="I2527" s="74">
        <v>0.99300154699999998</v>
      </c>
      <c r="J2527" s="74">
        <v>18.280330769999999</v>
      </c>
      <c r="K2527" s="74">
        <v>0.19405903799999999</v>
      </c>
      <c r="L2527" s="74">
        <v>6.5328865699999996</v>
      </c>
      <c r="M2527" s="74">
        <v>8.0213317039999996</v>
      </c>
      <c r="N2527" s="74">
        <v>3.1464082740000001</v>
      </c>
      <c r="O2527" s="74">
        <v>0.30898103199999999</v>
      </c>
      <c r="P2527" s="74">
        <v>0</v>
      </c>
      <c r="Q2527" s="74">
        <v>0.122522847</v>
      </c>
      <c r="R2527" s="74">
        <v>3.4793533980000002</v>
      </c>
      <c r="S2527" s="74">
        <v>0</v>
      </c>
      <c r="T2527" s="74">
        <v>0</v>
      </c>
      <c r="U2527" s="74">
        <v>0.110163914</v>
      </c>
      <c r="V2527" s="74">
        <v>9.7102622064999995</v>
      </c>
      <c r="W2527" s="74">
        <v>1.903972791269368</v>
      </c>
      <c r="X2527" s="74">
        <v>1101.1541062864001</v>
      </c>
      <c r="Y2527" s="74">
        <v>2810</v>
      </c>
      <c r="Z2527" s="74">
        <v>0.55067214826786559</v>
      </c>
      <c r="AA2527" s="74">
        <v>0.44932785173213452</v>
      </c>
      <c r="AB2527" s="74">
        <v>6.2409591166476632E-4</v>
      </c>
      <c r="AC2527" s="74">
        <v>6.2409591166476621E-4</v>
      </c>
      <c r="AD2527" t="s">
        <v>5810</v>
      </c>
    </row>
    <row r="2528" spans="1:30">
      <c r="A2528" s="165" t="s">
        <v>6933</v>
      </c>
      <c r="C2528" s="165" t="s">
        <v>8444</v>
      </c>
      <c r="D2528" s="169" t="s">
        <v>2969</v>
      </c>
      <c r="E2528" s="169" t="s">
        <v>2971</v>
      </c>
      <c r="F2528" s="174">
        <v>54.397649999999999</v>
      </c>
      <c r="G2528" s="174">
        <v>-164.74413999999999</v>
      </c>
      <c r="H2528" s="74">
        <v>48.219300670000003</v>
      </c>
      <c r="I2528" s="74">
        <v>1.202176635</v>
      </c>
      <c r="J2528" s="74">
        <v>18.64182139</v>
      </c>
      <c r="K2528" s="74">
        <v>0.18691406299999999</v>
      </c>
      <c r="L2528" s="74">
        <v>6.0711682800000002</v>
      </c>
      <c r="M2528" s="74">
        <v>8.0985039699999994</v>
      </c>
      <c r="N2528" s="74">
        <v>3.310793377</v>
      </c>
      <c r="O2528" s="74">
        <v>0.319855324</v>
      </c>
      <c r="P2528" s="74">
        <v>0</v>
      </c>
      <c r="Q2528" s="74">
        <v>0.13321137699999999</v>
      </c>
      <c r="R2528" s="74">
        <v>3.3351223800000001</v>
      </c>
      <c r="S2528" s="74">
        <v>0</v>
      </c>
      <c r="T2528" s="74">
        <v>0</v>
      </c>
      <c r="U2528" s="74">
        <v>8.6276645119999995E-2</v>
      </c>
      <c r="V2528" s="74">
        <v>9.1785161720000001</v>
      </c>
      <c r="W2528" s="74">
        <v>1.799708873362428</v>
      </c>
      <c r="X2528" s="74">
        <v>1102.4351659020001</v>
      </c>
      <c r="Y2528" s="74">
        <v>2420</v>
      </c>
      <c r="Z2528" s="74">
        <v>0.57043994479100502</v>
      </c>
      <c r="AA2528" s="74">
        <v>0.42956005520899498</v>
      </c>
      <c r="AB2528" s="74">
        <v>9.4841237695916043E-4</v>
      </c>
      <c r="AC2528" s="74">
        <v>9.4841237695915989E-4</v>
      </c>
      <c r="AD2528" t="s">
        <v>5810</v>
      </c>
    </row>
    <row r="2529" spans="1:30">
      <c r="A2529" s="165" t="s">
        <v>6934</v>
      </c>
      <c r="C2529" s="165" t="s">
        <v>8444</v>
      </c>
      <c r="D2529" s="169" t="s">
        <v>2969</v>
      </c>
      <c r="E2529" s="169" t="s">
        <v>2971</v>
      </c>
      <c r="F2529" s="174">
        <v>54.638833329999997</v>
      </c>
      <c r="G2529" s="174">
        <v>-164.7201</v>
      </c>
      <c r="H2529" s="74">
        <v>44.482205409999999</v>
      </c>
      <c r="I2529" s="74">
        <v>1.492987772</v>
      </c>
      <c r="J2529" s="74">
        <v>16.693212519999999</v>
      </c>
      <c r="K2529" s="74">
        <v>0.18596971200000001</v>
      </c>
      <c r="L2529" s="74">
        <v>7.885539294</v>
      </c>
      <c r="M2529" s="74">
        <v>11.480372969999999</v>
      </c>
      <c r="N2529" s="74">
        <v>2.5810815050000002</v>
      </c>
      <c r="O2529" s="74">
        <v>0.29567705700000002</v>
      </c>
      <c r="P2529" s="74">
        <v>0</v>
      </c>
      <c r="Q2529" s="74">
        <v>0.14575099399999999</v>
      </c>
      <c r="R2529" s="74">
        <v>3.6398426769999999</v>
      </c>
      <c r="S2529" s="74">
        <v>0</v>
      </c>
      <c r="T2529" s="74">
        <v>0</v>
      </c>
      <c r="U2529" s="74">
        <v>8.9326778090000003E-2</v>
      </c>
      <c r="V2529" s="74">
        <v>9.2392831819999994</v>
      </c>
      <c r="W2529" s="74">
        <v>1.811623972170918</v>
      </c>
      <c r="X2529" s="74">
        <v>1158.5741913019999</v>
      </c>
      <c r="Y2529" s="74">
        <v>2490</v>
      </c>
      <c r="Z2529" s="74">
        <v>0.66814932930403292</v>
      </c>
      <c r="AA2529" s="74">
        <v>0.33185067069596708</v>
      </c>
      <c r="AB2529" s="74">
        <v>7.9636999826450568E-4</v>
      </c>
      <c r="AC2529" s="74">
        <v>7.9636999826450535E-4</v>
      </c>
      <c r="AD2529" t="s">
        <v>5810</v>
      </c>
    </row>
    <row r="2530" spans="1:30">
      <c r="A2530" s="165" t="s">
        <v>6935</v>
      </c>
      <c r="C2530" s="165" t="s">
        <v>8444</v>
      </c>
      <c r="D2530" s="169" t="s">
        <v>2969</v>
      </c>
      <c r="E2530" s="169" t="s">
        <v>2971</v>
      </c>
      <c r="F2530" s="174">
        <v>54.638833329999997</v>
      </c>
      <c r="G2530" s="174">
        <v>-164.7201</v>
      </c>
      <c r="H2530" s="74">
        <v>46.553636009999998</v>
      </c>
      <c r="I2530" s="74">
        <v>1.3820346720000001</v>
      </c>
      <c r="J2530" s="74">
        <v>18.203092989999998</v>
      </c>
      <c r="K2530" s="74">
        <v>0.193078844</v>
      </c>
      <c r="L2530" s="74">
        <v>5.6534191729999996</v>
      </c>
      <c r="M2530" s="74">
        <v>10.33317735</v>
      </c>
      <c r="N2530" s="74">
        <v>2.6870166499999999</v>
      </c>
      <c r="O2530" s="74">
        <v>0.42000583400000002</v>
      </c>
      <c r="P2530" s="74">
        <v>0</v>
      </c>
      <c r="Q2530" s="74">
        <v>0.191938937</v>
      </c>
      <c r="R2530" s="74">
        <v>3.911231914</v>
      </c>
      <c r="S2530" s="74">
        <v>0</v>
      </c>
      <c r="T2530" s="74">
        <v>0</v>
      </c>
      <c r="U2530" s="74">
        <v>0.11554148409999999</v>
      </c>
      <c r="V2530" s="74">
        <v>9.0541942965000004</v>
      </c>
      <c r="W2530" s="74">
        <v>1.775332037466778</v>
      </c>
      <c r="X2530" s="74">
        <v>1139.53074401</v>
      </c>
      <c r="Y2530" s="74">
        <v>3100</v>
      </c>
      <c r="Z2530" s="74">
        <v>0.60335682775126553</v>
      </c>
      <c r="AA2530" s="74">
        <v>0.39664317224873452</v>
      </c>
      <c r="AB2530" s="74">
        <v>8.6446548322844166E-4</v>
      </c>
      <c r="AC2530" s="74">
        <v>8.6446548322844177E-4</v>
      </c>
      <c r="AD2530" t="s">
        <v>5810</v>
      </c>
    </row>
    <row r="2531" spans="1:30">
      <c r="A2531" s="165" t="s">
        <v>6936</v>
      </c>
      <c r="C2531" s="165" t="s">
        <v>8444</v>
      </c>
      <c r="D2531" s="169" t="s">
        <v>2969</v>
      </c>
      <c r="E2531" s="169" t="s">
        <v>3292</v>
      </c>
      <c r="F2531" s="174">
        <v>52.85134</v>
      </c>
      <c r="G2531" s="174">
        <v>-169.95858999999999</v>
      </c>
      <c r="H2531" s="74">
        <v>49.865678070000001</v>
      </c>
      <c r="I2531" s="74">
        <v>1.096134795</v>
      </c>
      <c r="J2531" s="74">
        <v>21.256844170000001</v>
      </c>
      <c r="K2531" s="74">
        <v>0.13992529300000001</v>
      </c>
      <c r="L2531" s="74">
        <v>3.012725321</v>
      </c>
      <c r="M2531" s="74">
        <v>11.594563730000001</v>
      </c>
      <c r="N2531" s="74">
        <v>3.1039318869999999</v>
      </c>
      <c r="O2531" s="74">
        <v>0.41535532200000003</v>
      </c>
      <c r="P2531" s="74">
        <v>0</v>
      </c>
      <c r="Q2531" s="74">
        <v>0.133663374</v>
      </c>
      <c r="R2531" s="74">
        <v>2.5310646079999999</v>
      </c>
      <c r="S2531" s="74">
        <v>0</v>
      </c>
      <c r="T2531" s="74">
        <v>0</v>
      </c>
      <c r="U2531" s="74">
        <v>3.3969820169999998E-2</v>
      </c>
      <c r="V2531" s="74">
        <v>6.12497715715</v>
      </c>
      <c r="W2531" s="74">
        <v>1.200975793069075</v>
      </c>
      <c r="X2531" s="74">
        <v>1160.4697579179999</v>
      </c>
      <c r="Y2531" s="74">
        <v>1350</v>
      </c>
      <c r="Z2531" s="74">
        <v>0.56637348934726628</v>
      </c>
      <c r="AA2531" s="74">
        <v>0.43362651065273378</v>
      </c>
      <c r="AB2531" s="74">
        <v>5.0522634538141163E-4</v>
      </c>
      <c r="AC2531" s="74">
        <v>5.0522634538141119E-4</v>
      </c>
      <c r="AD2531" t="s">
        <v>5810</v>
      </c>
    </row>
    <row r="2532" spans="1:30">
      <c r="A2532" s="165" t="s">
        <v>6937</v>
      </c>
      <c r="C2532" s="165" t="s">
        <v>8444</v>
      </c>
      <c r="D2532" s="169" t="s">
        <v>2969</v>
      </c>
      <c r="E2532" s="169" t="s">
        <v>3292</v>
      </c>
      <c r="F2532" s="174">
        <v>52.814869999999999</v>
      </c>
      <c r="G2532" s="174">
        <v>-169.98981000000001</v>
      </c>
      <c r="H2532" s="74">
        <v>48.056685440000003</v>
      </c>
      <c r="I2532" s="74">
        <v>0.88760052499999997</v>
      </c>
      <c r="J2532" s="74">
        <v>18.675211839999999</v>
      </c>
      <c r="K2532" s="74">
        <v>0.202094094</v>
      </c>
      <c r="L2532" s="74">
        <v>5.8426311999999996</v>
      </c>
      <c r="M2532" s="74">
        <v>10.72460274</v>
      </c>
      <c r="N2532" s="74">
        <v>2.5687785399999998</v>
      </c>
      <c r="O2532" s="74">
        <v>0.27929915900000002</v>
      </c>
      <c r="P2532" s="74">
        <v>0</v>
      </c>
      <c r="Q2532" s="74">
        <v>0.12621053900000001</v>
      </c>
      <c r="R2532" s="74">
        <v>3.7174159609999999</v>
      </c>
      <c r="S2532" s="74">
        <v>0</v>
      </c>
      <c r="T2532" s="74">
        <v>0</v>
      </c>
      <c r="U2532" s="74">
        <v>4.4010411720000003E-2</v>
      </c>
      <c r="V2532" s="74">
        <v>8.2448103454500004</v>
      </c>
      <c r="W2532" s="74">
        <v>1.6166293178370521</v>
      </c>
      <c r="X2532" s="74">
        <v>1146.0284054839999</v>
      </c>
      <c r="Y2532" s="74">
        <v>2020</v>
      </c>
      <c r="Z2532" s="74">
        <v>0.73388510042482569</v>
      </c>
      <c r="AA2532" s="74">
        <v>0.26611489957517442</v>
      </c>
      <c r="AB2532" s="74">
        <v>1.6566300866360849E-4</v>
      </c>
      <c r="AC2532" s="74">
        <v>1.6566300866360849E-4</v>
      </c>
      <c r="AD2532" t="s">
        <v>5810</v>
      </c>
    </row>
    <row r="2533" spans="1:30">
      <c r="A2533" s="165" t="s">
        <v>6938</v>
      </c>
      <c r="C2533" s="165" t="s">
        <v>8444</v>
      </c>
      <c r="D2533" s="169" t="s">
        <v>2969</v>
      </c>
      <c r="E2533" s="169" t="s">
        <v>3292</v>
      </c>
      <c r="F2533" s="174">
        <v>52.822319999999998</v>
      </c>
      <c r="G2533" s="174">
        <v>-169.88909000000001</v>
      </c>
      <c r="H2533" s="74">
        <v>50.204075570000001</v>
      </c>
      <c r="I2533" s="74">
        <v>0.69803208400000005</v>
      </c>
      <c r="J2533" s="74">
        <v>20.397695370000001</v>
      </c>
      <c r="K2533" s="74">
        <v>0.13118394799999999</v>
      </c>
      <c r="L2533" s="74">
        <v>5.9217932759999998</v>
      </c>
      <c r="M2533" s="74">
        <v>12.057986</v>
      </c>
      <c r="N2533" s="74">
        <v>2.4613520119999999</v>
      </c>
      <c r="O2533" s="74">
        <v>0.23846811400000001</v>
      </c>
      <c r="P2533" s="74">
        <v>0</v>
      </c>
      <c r="Q2533" s="74">
        <v>0.129594986</v>
      </c>
      <c r="R2533" s="74">
        <v>2.8072389389999999</v>
      </c>
      <c r="S2533" s="74">
        <v>0</v>
      </c>
      <c r="T2533" s="74">
        <v>0</v>
      </c>
      <c r="U2533" s="74">
        <v>3.5244679369999997E-2</v>
      </c>
      <c r="V2533" s="74">
        <v>5.6156642682499998</v>
      </c>
      <c r="W2533" s="74">
        <v>1.1011105307222691</v>
      </c>
      <c r="X2533" s="74">
        <v>1168.1625676000001</v>
      </c>
      <c r="Y2533" s="74">
        <v>1470</v>
      </c>
      <c r="Z2533" s="74">
        <v>0.62361712774166056</v>
      </c>
      <c r="AA2533" s="74">
        <v>0.37638287225833938</v>
      </c>
      <c r="AB2533" s="74">
        <v>6.4587638575138535E-4</v>
      </c>
      <c r="AC2533" s="74">
        <v>6.4587638575138503E-4</v>
      </c>
      <c r="AD2533" t="s">
        <v>5810</v>
      </c>
    </row>
    <row r="2534" spans="1:30">
      <c r="A2534" s="165" t="s">
        <v>6939</v>
      </c>
      <c r="C2534" s="165" t="s">
        <v>8444</v>
      </c>
      <c r="D2534" s="169" t="s">
        <v>2969</v>
      </c>
      <c r="E2534" s="169" t="s">
        <v>2975</v>
      </c>
      <c r="F2534" s="174">
        <v>54.71895</v>
      </c>
      <c r="G2534" s="174">
        <v>-163.98648</v>
      </c>
      <c r="H2534" s="74">
        <v>51.308619550000003</v>
      </c>
      <c r="I2534" s="74">
        <v>2.7485909319999999</v>
      </c>
      <c r="J2534" s="74">
        <v>13.936442599999999</v>
      </c>
      <c r="K2534" s="74">
        <v>0.235762162</v>
      </c>
      <c r="L2534" s="74">
        <v>4.6666192039999999</v>
      </c>
      <c r="M2534" s="74">
        <v>7.9536006590000001</v>
      </c>
      <c r="N2534" s="74">
        <v>2.9850339720000001</v>
      </c>
      <c r="O2534" s="74">
        <v>0.93890503800000003</v>
      </c>
      <c r="P2534" s="74">
        <v>0</v>
      </c>
      <c r="Q2534" s="74">
        <v>0.31357499100000003</v>
      </c>
      <c r="R2534" s="74">
        <v>1.399052483</v>
      </c>
      <c r="S2534" s="74">
        <v>0</v>
      </c>
      <c r="T2534" s="74">
        <v>0</v>
      </c>
      <c r="U2534" s="74">
        <v>2.6849156799999999E-2</v>
      </c>
      <c r="V2534" s="74">
        <v>10.537036747</v>
      </c>
      <c r="W2534" s="74">
        <v>2.0660854300581031</v>
      </c>
      <c r="X2534" s="74">
        <v>1100.0297709393999</v>
      </c>
      <c r="Y2534" s="74">
        <v>650</v>
      </c>
      <c r="Z2534" s="74">
        <v>0.45478072052179552</v>
      </c>
      <c r="AA2534" s="74">
        <v>0.54521927947820459</v>
      </c>
      <c r="AB2534" s="74">
        <v>5.043295211415355E-4</v>
      </c>
      <c r="AC2534" s="74">
        <v>5.0432952114153572E-4</v>
      </c>
      <c r="AD2534" t="s">
        <v>5810</v>
      </c>
    </row>
    <row r="2535" spans="1:30">
      <c r="A2535" s="165" t="s">
        <v>6940</v>
      </c>
      <c r="C2535" s="165" t="s">
        <v>8444</v>
      </c>
      <c r="D2535" s="169" t="s">
        <v>2969</v>
      </c>
      <c r="E2535" s="169" t="s">
        <v>2975</v>
      </c>
      <c r="F2535" s="174">
        <v>54.71895</v>
      </c>
      <c r="G2535" s="174">
        <v>-163.98648</v>
      </c>
      <c r="H2535" s="74">
        <v>55.036778839999997</v>
      </c>
      <c r="I2535" s="74">
        <v>2.377993493</v>
      </c>
      <c r="J2535" s="74">
        <v>12.849989920000001</v>
      </c>
      <c r="K2535" s="74">
        <v>0.29974289599999998</v>
      </c>
      <c r="L2535" s="74">
        <v>4.0574800030000002</v>
      </c>
      <c r="M2535" s="74">
        <v>7.0813003090000004</v>
      </c>
      <c r="N2535" s="74">
        <v>3.2456998339999998</v>
      </c>
      <c r="O2535" s="74">
        <v>1.006469354</v>
      </c>
      <c r="P2535" s="74">
        <v>0</v>
      </c>
      <c r="Q2535" s="74">
        <v>0.44247543700000003</v>
      </c>
      <c r="R2535" s="74">
        <v>1.8943666370000001</v>
      </c>
      <c r="S2535" s="74">
        <v>0</v>
      </c>
      <c r="T2535" s="74">
        <v>0</v>
      </c>
      <c r="U2535" s="74">
        <v>5.6939757499999993E-2</v>
      </c>
      <c r="V2535" s="74">
        <v>11.179922661499999</v>
      </c>
      <c r="W2535" s="74">
        <v>2.1921414791191629</v>
      </c>
      <c r="X2535" s="74">
        <v>1085.5495851293999</v>
      </c>
      <c r="Y2535" s="74">
        <v>1200</v>
      </c>
      <c r="Z2535" s="74">
        <v>0.41332583189599742</v>
      </c>
      <c r="AA2535" s="74">
        <v>0.58667416810400264</v>
      </c>
      <c r="AB2535" s="74">
        <v>3.9247263172240881E-4</v>
      </c>
      <c r="AC2535" s="74">
        <v>3.924726317224087E-4</v>
      </c>
      <c r="AD2535" t="s">
        <v>5810</v>
      </c>
    </row>
    <row r="2536" spans="1:30">
      <c r="A2536" s="165" t="s">
        <v>6941</v>
      </c>
      <c r="C2536" s="165" t="s">
        <v>8444</v>
      </c>
      <c r="D2536" s="169" t="s">
        <v>2969</v>
      </c>
      <c r="E2536" s="169" t="s">
        <v>2975</v>
      </c>
      <c r="F2536" s="174">
        <v>54.71895</v>
      </c>
      <c r="G2536" s="174">
        <v>-163.98648</v>
      </c>
      <c r="H2536" s="74">
        <v>50.399835879999998</v>
      </c>
      <c r="I2536" s="74">
        <v>2.2261850139999999</v>
      </c>
      <c r="J2536" s="74">
        <v>15.21517656</v>
      </c>
      <c r="K2536" s="74">
        <v>0.26813698000000002</v>
      </c>
      <c r="L2536" s="74">
        <v>5.1985581969999997</v>
      </c>
      <c r="M2536" s="74">
        <v>7.9550401969999998</v>
      </c>
      <c r="N2536" s="74">
        <v>3.5335610040000001</v>
      </c>
      <c r="O2536" s="74">
        <v>0.86392624900000003</v>
      </c>
      <c r="P2536" s="74">
        <v>0</v>
      </c>
      <c r="Q2536" s="74">
        <v>0.42415399599999998</v>
      </c>
      <c r="R2536" s="74">
        <v>2.2072737650000001</v>
      </c>
      <c r="S2536" s="74">
        <v>0</v>
      </c>
      <c r="T2536" s="74">
        <v>0</v>
      </c>
      <c r="U2536" s="74">
        <v>1.5788244810000001E-2</v>
      </c>
      <c r="V2536" s="74">
        <v>10.8124834205</v>
      </c>
      <c r="W2536" s="74">
        <v>2.1200945763238539</v>
      </c>
      <c r="X2536" s="74">
        <v>1100.0536672702001</v>
      </c>
      <c r="Y2536" s="74">
        <v>790</v>
      </c>
      <c r="Z2536" s="74">
        <v>0.75724147838905609</v>
      </c>
      <c r="AA2536" s="74">
        <v>0.24275852161094391</v>
      </c>
      <c r="AB2536" s="74">
        <v>1.4725815685024039E-3</v>
      </c>
      <c r="AC2536" s="74">
        <v>1.4725815685024039E-3</v>
      </c>
      <c r="AD2536" t="s">
        <v>5810</v>
      </c>
    </row>
    <row r="2537" spans="1:30">
      <c r="A2537" s="165" t="s">
        <v>6942</v>
      </c>
      <c r="C2537" s="165" t="s">
        <v>8444</v>
      </c>
      <c r="D2537" s="169" t="s">
        <v>2969</v>
      </c>
      <c r="E2537" s="169" t="s">
        <v>2975</v>
      </c>
      <c r="F2537" s="174">
        <v>54.71895</v>
      </c>
      <c r="G2537" s="174">
        <v>-163.98648</v>
      </c>
      <c r="H2537" s="74">
        <v>48.69574334</v>
      </c>
      <c r="I2537" s="74">
        <v>2.1307502970000001</v>
      </c>
      <c r="J2537" s="74">
        <v>15.195644250000001</v>
      </c>
      <c r="K2537" s="74">
        <v>0.28118733699999998</v>
      </c>
      <c r="L2537" s="74">
        <v>4.702350128</v>
      </c>
      <c r="M2537" s="74">
        <v>8.8919838470000006</v>
      </c>
      <c r="N2537" s="74">
        <v>3.0561693779999999</v>
      </c>
      <c r="O2537" s="74">
        <v>0.66414791399999995</v>
      </c>
      <c r="P2537" s="74">
        <v>0</v>
      </c>
      <c r="Q2537" s="74">
        <v>0.29908983500000003</v>
      </c>
      <c r="R2537" s="74">
        <v>2.5120381780000001</v>
      </c>
      <c r="S2537" s="74">
        <v>0</v>
      </c>
      <c r="T2537" s="74">
        <v>0</v>
      </c>
      <c r="U2537" s="74">
        <v>2.831466233E-2</v>
      </c>
      <c r="V2537" s="74">
        <v>11.8219380315</v>
      </c>
      <c r="W2537" s="74">
        <v>2.318026833197294</v>
      </c>
      <c r="X2537" s="74">
        <v>1115.6069318601999</v>
      </c>
      <c r="Y2537" s="74">
        <v>1140</v>
      </c>
      <c r="Z2537" s="74">
        <v>0.70294334410098547</v>
      </c>
      <c r="AA2537" s="74">
        <v>0.29705665589901459</v>
      </c>
      <c r="AB2537" s="74">
        <v>1.142474096301546E-3</v>
      </c>
      <c r="AC2537" s="74">
        <v>1.142474096301546E-3</v>
      </c>
      <c r="AD2537" t="s">
        <v>5810</v>
      </c>
    </row>
    <row r="2538" spans="1:30">
      <c r="A2538" s="165" t="s">
        <v>6943</v>
      </c>
      <c r="C2538" s="165" t="s">
        <v>8444</v>
      </c>
      <c r="D2538" s="169" t="s">
        <v>2969</v>
      </c>
      <c r="E2538" s="169" t="s">
        <v>2975</v>
      </c>
      <c r="F2538" s="174">
        <v>54.71895</v>
      </c>
      <c r="G2538" s="174">
        <v>-163.98648</v>
      </c>
      <c r="H2538" s="74">
        <v>49.18104271</v>
      </c>
      <c r="I2538" s="74">
        <v>2.1884757750000001</v>
      </c>
      <c r="J2538" s="74">
        <v>17.546445640000002</v>
      </c>
      <c r="K2538" s="74">
        <v>0.24121158300000001</v>
      </c>
      <c r="L2538" s="74">
        <v>4.757057444</v>
      </c>
      <c r="M2538" s="74">
        <v>8.1130624400000002</v>
      </c>
      <c r="N2538" s="74">
        <v>3.9450084589999999</v>
      </c>
      <c r="O2538" s="74">
        <v>0.71995924</v>
      </c>
      <c r="P2538" s="74">
        <v>0</v>
      </c>
      <c r="Q2538" s="74">
        <v>0.28456777500000002</v>
      </c>
      <c r="R2538" s="74">
        <v>1.245355861</v>
      </c>
      <c r="S2538" s="74">
        <v>0</v>
      </c>
      <c r="T2538" s="74">
        <v>0</v>
      </c>
      <c r="U2538" s="74">
        <v>5.2893022799999998E-3</v>
      </c>
      <c r="V2538" s="74">
        <v>10.391418316999999</v>
      </c>
      <c r="W2538" s="74">
        <v>2.037532799580033</v>
      </c>
      <c r="X2538" s="74">
        <v>1102.676836504</v>
      </c>
      <c r="Y2538" s="74">
        <v>300</v>
      </c>
      <c r="Z2538" s="74">
        <v>0.74600916880019408</v>
      </c>
      <c r="AA2538" s="74">
        <v>0.25399083119980598</v>
      </c>
      <c r="AB2538" s="74">
        <v>5.8090435514031574E-4</v>
      </c>
      <c r="AC2538" s="74">
        <v>5.8090435514031574E-4</v>
      </c>
      <c r="AD2538" t="s">
        <v>5810</v>
      </c>
    </row>
    <row r="2539" spans="1:30">
      <c r="A2539" s="165" t="s">
        <v>6944</v>
      </c>
      <c r="C2539" s="165" t="s">
        <v>8444</v>
      </c>
      <c r="D2539" s="169" t="s">
        <v>2969</v>
      </c>
      <c r="E2539" s="169" t="s">
        <v>2975</v>
      </c>
      <c r="F2539" s="174">
        <v>54.71895</v>
      </c>
      <c r="G2539" s="174">
        <v>-163.98648</v>
      </c>
      <c r="H2539" s="74">
        <v>50.541798499999999</v>
      </c>
      <c r="I2539" s="74">
        <v>2.000968286</v>
      </c>
      <c r="J2539" s="74">
        <v>15.503142349999999</v>
      </c>
      <c r="K2539" s="74">
        <v>0.213878387</v>
      </c>
      <c r="L2539" s="74">
        <v>5.9781255919999996</v>
      </c>
      <c r="M2539" s="74">
        <v>7.2297213730000003</v>
      </c>
      <c r="N2539" s="74">
        <v>3.8014057800000001</v>
      </c>
      <c r="O2539" s="74">
        <v>0.86148956200000004</v>
      </c>
      <c r="P2539" s="74">
        <v>0</v>
      </c>
      <c r="Q2539" s="74">
        <v>0.34976713500000001</v>
      </c>
      <c r="R2539" s="74">
        <v>1.9741932090000001</v>
      </c>
      <c r="S2539" s="74">
        <v>0</v>
      </c>
      <c r="T2539" s="74">
        <v>0</v>
      </c>
      <c r="U2539" s="74">
        <v>1.653118143E-2</v>
      </c>
      <c r="V2539" s="74">
        <v>9.9745301729999998</v>
      </c>
      <c r="W2539" s="74">
        <v>1.9557900344209771</v>
      </c>
      <c r="X2539" s="74">
        <v>1088.0133747918001</v>
      </c>
      <c r="Y2539" s="74">
        <v>700</v>
      </c>
      <c r="Z2539" s="74">
        <v>0.7003998164701063</v>
      </c>
      <c r="AA2539" s="74">
        <v>0.29960018352989382</v>
      </c>
      <c r="AB2539" s="74">
        <v>8.4650564589266596E-4</v>
      </c>
      <c r="AC2539" s="74">
        <v>8.4650564589266617E-4</v>
      </c>
      <c r="AD2539" t="s">
        <v>5810</v>
      </c>
    </row>
    <row r="2540" spans="1:30">
      <c r="A2540" s="165" t="s">
        <v>3752</v>
      </c>
      <c r="C2540" s="165" t="s">
        <v>8444</v>
      </c>
      <c r="D2540" s="169" t="s">
        <v>2877</v>
      </c>
      <c r="E2540" s="169" t="s">
        <v>3752</v>
      </c>
      <c r="F2540" s="174">
        <v>20.546582999999998</v>
      </c>
      <c r="G2540" s="174">
        <v>144.89708300000001</v>
      </c>
      <c r="H2540" s="74">
        <v>50.058</v>
      </c>
      <c r="I2540" s="74">
        <v>1.2549999999999999</v>
      </c>
      <c r="J2540" s="74">
        <v>14.585000000000001</v>
      </c>
      <c r="K2540" s="74">
        <v>0.29899999999999999</v>
      </c>
      <c r="L2540" s="74">
        <v>3.593</v>
      </c>
      <c r="M2540" s="74">
        <v>9.4009999999999998</v>
      </c>
      <c r="N2540" s="74">
        <v>2.633</v>
      </c>
      <c r="O2540" s="74">
        <v>0.59899999999999998</v>
      </c>
      <c r="P2540" s="74">
        <v>0</v>
      </c>
      <c r="Q2540" s="74">
        <v>0.156</v>
      </c>
      <c r="R2540" s="74">
        <v>0.25795629799999997</v>
      </c>
      <c r="S2540" s="74">
        <v>0</v>
      </c>
      <c r="T2540" s="74">
        <v>0</v>
      </c>
      <c r="U2540" s="74">
        <v>4.2832581000000002E-2</v>
      </c>
      <c r="V2540" s="74">
        <v>13.83545</v>
      </c>
      <c r="W2540" s="74">
        <v>2.7128330620500001</v>
      </c>
      <c r="X2540" s="74">
        <v>1124.0565999999999</v>
      </c>
      <c r="Y2540" s="74">
        <v>750</v>
      </c>
      <c r="Z2540" s="74">
        <v>2.0041927924466359E-2</v>
      </c>
      <c r="AA2540" s="74">
        <v>0.97995807207553365</v>
      </c>
      <c r="AB2540" s="74">
        <v>2.4352504666203811E-4</v>
      </c>
      <c r="AC2540" s="74">
        <v>2.4352504666203811E-4</v>
      </c>
      <c r="AD2540" t="s">
        <v>5810</v>
      </c>
    </row>
    <row r="2541" spans="1:30">
      <c r="A2541" s="165" t="s">
        <v>6945</v>
      </c>
      <c r="C2541" s="165" t="s">
        <v>8444</v>
      </c>
      <c r="D2541" s="169" t="s">
        <v>2877</v>
      </c>
      <c r="E2541" s="169" t="s">
        <v>3752</v>
      </c>
      <c r="F2541" s="174">
        <v>20.546582999999998</v>
      </c>
      <c r="G2541" s="174">
        <v>144.89708300000001</v>
      </c>
      <c r="H2541" s="74">
        <v>48.195999999999998</v>
      </c>
      <c r="I2541" s="74">
        <v>0.86099999999999999</v>
      </c>
      <c r="J2541" s="74">
        <v>12.91</v>
      </c>
      <c r="K2541" s="74">
        <v>0.34899999999999998</v>
      </c>
      <c r="L2541" s="74">
        <v>6.3940000000000001</v>
      </c>
      <c r="M2541" s="74">
        <v>7.8689999999999998</v>
      </c>
      <c r="N2541" s="74">
        <v>2.0910000000000002</v>
      </c>
      <c r="O2541" s="74">
        <v>0.45800000000000002</v>
      </c>
      <c r="P2541" s="74">
        <v>0</v>
      </c>
      <c r="Q2541" s="74">
        <v>0.114</v>
      </c>
      <c r="R2541" s="74">
        <v>1.597063785</v>
      </c>
      <c r="S2541" s="74">
        <v>0</v>
      </c>
      <c r="T2541" s="74">
        <v>0</v>
      </c>
      <c r="U2541" s="74">
        <v>6.9753759239999996E-3</v>
      </c>
      <c r="V2541" s="74">
        <v>15.15465</v>
      </c>
      <c r="W2541" s="74">
        <v>2.9714997028500001</v>
      </c>
      <c r="X2541" s="74">
        <v>1098.6253999999999</v>
      </c>
      <c r="Y2541" s="74">
        <v>450</v>
      </c>
      <c r="Z2541" s="74">
        <v>0.8238156513000281</v>
      </c>
      <c r="AA2541" s="74">
        <v>0.1761843486999719</v>
      </c>
      <c r="AB2541" s="74">
        <v>1.755078496912589E-3</v>
      </c>
      <c r="AC2541" s="74">
        <v>1.755078496912589E-3</v>
      </c>
      <c r="AD2541" t="s">
        <v>5810</v>
      </c>
    </row>
    <row r="2542" spans="1:30">
      <c r="A2542" s="165" t="s">
        <v>6946</v>
      </c>
      <c r="C2542" s="165" t="s">
        <v>8444</v>
      </c>
      <c r="D2542" s="169" t="s">
        <v>2877</v>
      </c>
      <c r="E2542" s="169" t="s">
        <v>3752</v>
      </c>
      <c r="F2542" s="174">
        <v>20.546582999999998</v>
      </c>
      <c r="G2542" s="174">
        <v>144.89708300000001</v>
      </c>
      <c r="H2542" s="74">
        <v>49.637999999999998</v>
      </c>
      <c r="I2542" s="74">
        <v>0.67200000000000004</v>
      </c>
      <c r="J2542" s="74">
        <v>13.776</v>
      </c>
      <c r="K2542" s="74">
        <v>0.34300000000000003</v>
      </c>
      <c r="L2542" s="74">
        <v>6.5960000000000001</v>
      </c>
      <c r="M2542" s="74">
        <v>8.1319999999999997</v>
      </c>
      <c r="N2542" s="74">
        <v>2.5089999999999999</v>
      </c>
      <c r="O2542" s="74">
        <v>0.45200000000000001</v>
      </c>
      <c r="P2542" s="74">
        <v>0</v>
      </c>
      <c r="Q2542" s="74">
        <v>0.121</v>
      </c>
      <c r="R2542" s="74">
        <v>1.095167196</v>
      </c>
      <c r="S2542" s="74">
        <v>0</v>
      </c>
      <c r="T2542" s="74">
        <v>0</v>
      </c>
      <c r="U2542" s="74">
        <v>3.0655870999999999E-3</v>
      </c>
      <c r="V2542" s="74">
        <v>15.48105</v>
      </c>
      <c r="W2542" s="74">
        <v>3.0354996964500001</v>
      </c>
      <c r="X2542" s="74">
        <v>1102.9911999999999</v>
      </c>
      <c r="Y2542" s="74">
        <v>230</v>
      </c>
      <c r="Z2542" s="74">
        <v>0.82395412304866078</v>
      </c>
      <c r="AA2542" s="74">
        <v>0.17604587695133919</v>
      </c>
      <c r="AB2542" s="74">
        <v>1.006906821576745E-4</v>
      </c>
      <c r="AC2542" s="74">
        <v>1.006906821576745E-4</v>
      </c>
      <c r="AD2542" t="s">
        <v>5810</v>
      </c>
    </row>
    <row r="2543" spans="1:30">
      <c r="A2543" s="165" t="s">
        <v>3006</v>
      </c>
      <c r="C2543" s="165" t="s">
        <v>8444</v>
      </c>
      <c r="D2543" s="169" t="s">
        <v>2877</v>
      </c>
      <c r="E2543" s="169" t="s">
        <v>3006</v>
      </c>
      <c r="F2543" s="174">
        <v>20.024782999999999</v>
      </c>
      <c r="G2543" s="174">
        <v>145.23153300000001</v>
      </c>
      <c r="H2543" s="74">
        <v>45.948</v>
      </c>
      <c r="I2543" s="74">
        <v>1.43</v>
      </c>
      <c r="J2543" s="74">
        <v>14.01</v>
      </c>
      <c r="K2543" s="74">
        <v>0.31</v>
      </c>
      <c r="L2543" s="74">
        <v>6.806</v>
      </c>
      <c r="M2543" s="74">
        <v>8.4049999999999994</v>
      </c>
      <c r="N2543" s="74">
        <v>2.4969999999999999</v>
      </c>
      <c r="O2543" s="74">
        <v>0.434</v>
      </c>
      <c r="P2543" s="74">
        <v>0</v>
      </c>
      <c r="Q2543" s="74">
        <v>0.1</v>
      </c>
      <c r="R2543" s="74">
        <v>0.91659604299999997</v>
      </c>
      <c r="S2543" s="74">
        <v>0</v>
      </c>
      <c r="T2543" s="74">
        <v>0</v>
      </c>
      <c r="U2543" s="74">
        <v>3.8204028879999997E-2</v>
      </c>
      <c r="V2543" s="74">
        <v>16.1313</v>
      </c>
      <c r="W2543" s="74">
        <v>3.1629996836999998</v>
      </c>
      <c r="X2543" s="74">
        <v>1107.5229999999999</v>
      </c>
      <c r="Y2543" s="74">
        <v>670</v>
      </c>
      <c r="Z2543" s="74">
        <v>0.26756354828214529</v>
      </c>
      <c r="AA2543" s="74">
        <v>0.73243645171785465</v>
      </c>
      <c r="AB2543" s="74">
        <v>4.0602282174595332E-4</v>
      </c>
      <c r="AC2543" s="74">
        <v>4.0602282174595348E-4</v>
      </c>
      <c r="AD2543" t="s">
        <v>5810</v>
      </c>
    </row>
    <row r="2544" spans="1:30">
      <c r="A2544" s="165" t="s">
        <v>6947</v>
      </c>
      <c r="C2544" s="165" t="s">
        <v>8444</v>
      </c>
      <c r="D2544" s="169" t="s">
        <v>2877</v>
      </c>
      <c r="E2544" s="169" t="s">
        <v>3006</v>
      </c>
      <c r="F2544" s="174">
        <v>20.024782999999999</v>
      </c>
      <c r="G2544" s="174">
        <v>145.23153300000001</v>
      </c>
      <c r="H2544" s="74">
        <v>44.747</v>
      </c>
      <c r="I2544" s="74">
        <v>0.91600000000000004</v>
      </c>
      <c r="J2544" s="74">
        <v>13.419</v>
      </c>
      <c r="K2544" s="74">
        <v>0.312</v>
      </c>
      <c r="L2544" s="74">
        <v>8.3620000000000001</v>
      </c>
      <c r="M2544" s="74">
        <v>8.5820000000000007</v>
      </c>
      <c r="N2544" s="74">
        <v>1.986</v>
      </c>
      <c r="O2544" s="74">
        <v>0.193</v>
      </c>
      <c r="P2544" s="74">
        <v>0</v>
      </c>
      <c r="Q2544" s="74">
        <v>5.1999999999999998E-2</v>
      </c>
      <c r="R2544" s="74">
        <v>0.13581576400000001</v>
      </c>
      <c r="S2544" s="74">
        <v>0</v>
      </c>
      <c r="T2544" s="74">
        <v>0</v>
      </c>
      <c r="U2544" s="74">
        <v>1.4076811999999999E-2</v>
      </c>
      <c r="V2544" s="74">
        <v>17.096050000000002</v>
      </c>
      <c r="W2544" s="74">
        <v>3.3521663314499999</v>
      </c>
      <c r="X2544" s="74">
        <v>1110.4612</v>
      </c>
      <c r="Y2544" s="74">
        <v>200</v>
      </c>
      <c r="Z2544" s="74">
        <v>2.50282056279689E-2</v>
      </c>
      <c r="AA2544" s="74">
        <v>0.97497179437203108</v>
      </c>
      <c r="AB2544" s="74">
        <v>1.041665534177225E-4</v>
      </c>
      <c r="AC2544" s="74">
        <v>1.041665534177225E-4</v>
      </c>
      <c r="AD2544" t="s">
        <v>5810</v>
      </c>
    </row>
    <row r="2545" spans="1:30">
      <c r="A2545" s="165" t="s">
        <v>6948</v>
      </c>
      <c r="C2545" s="165" t="s">
        <v>8444</v>
      </c>
      <c r="D2545" s="169" t="s">
        <v>2877</v>
      </c>
      <c r="E2545" s="169" t="s">
        <v>3006</v>
      </c>
      <c r="F2545" s="174">
        <v>20.022517000000001</v>
      </c>
      <c r="G2545" s="174">
        <v>145.23054999999999</v>
      </c>
      <c r="H2545" s="74">
        <v>47.927999999999997</v>
      </c>
      <c r="I2545" s="74">
        <v>1.276</v>
      </c>
      <c r="J2545" s="74">
        <v>12.641999999999999</v>
      </c>
      <c r="K2545" s="74">
        <v>0.33200000000000002</v>
      </c>
      <c r="L2545" s="74">
        <v>6.0540000000000003</v>
      </c>
      <c r="M2545" s="74">
        <v>8.7739999999999991</v>
      </c>
      <c r="N2545" s="74">
        <v>2.4670000000000001</v>
      </c>
      <c r="O2545" s="74">
        <v>0.51200000000000001</v>
      </c>
      <c r="P2545" s="74">
        <v>0</v>
      </c>
      <c r="Q2545" s="74">
        <v>0.109</v>
      </c>
      <c r="R2545" s="74">
        <v>6.1439616000000002E-2</v>
      </c>
      <c r="S2545" s="74">
        <v>0</v>
      </c>
      <c r="T2545" s="74">
        <v>0</v>
      </c>
      <c r="U2545" s="74">
        <v>4.5334828000000004E-3</v>
      </c>
      <c r="V2545" s="74">
        <v>16.311499999999999</v>
      </c>
      <c r="W2545" s="74">
        <v>3.1983330135000001</v>
      </c>
      <c r="X2545" s="74">
        <v>1113.6484</v>
      </c>
      <c r="Y2545" s="74">
        <v>60</v>
      </c>
      <c r="Z2545" s="74">
        <v>1.4331632837064821E-2</v>
      </c>
      <c r="AA2545" s="74">
        <v>0.98566836716293516</v>
      </c>
      <c r="AB2545" s="74">
        <v>4.3727177816477132E-4</v>
      </c>
      <c r="AC2545" s="74">
        <v>4.3727177816477099E-4</v>
      </c>
      <c r="AD2545" t="s">
        <v>5810</v>
      </c>
    </row>
    <row r="2546" spans="1:30">
      <c r="A2546" s="165" t="s">
        <v>6949</v>
      </c>
      <c r="C2546" s="165" t="s">
        <v>8444</v>
      </c>
      <c r="D2546" s="169" t="s">
        <v>2877</v>
      </c>
      <c r="E2546" s="169" t="s">
        <v>3006</v>
      </c>
      <c r="F2546" s="174">
        <v>20.022517000000001</v>
      </c>
      <c r="G2546" s="174">
        <v>145.23054999999999</v>
      </c>
      <c r="H2546" s="74">
        <v>50.137999999999998</v>
      </c>
      <c r="I2546" s="74">
        <v>1.3460000000000001</v>
      </c>
      <c r="J2546" s="74">
        <v>12.175000000000001</v>
      </c>
      <c r="K2546" s="74">
        <v>0.35699999999999998</v>
      </c>
      <c r="L2546" s="74">
        <v>6.7859999999999996</v>
      </c>
      <c r="M2546" s="74">
        <v>8.7469999999999999</v>
      </c>
      <c r="N2546" s="74">
        <v>2.56</v>
      </c>
      <c r="O2546" s="74">
        <v>0.82</v>
      </c>
      <c r="P2546" s="74">
        <v>0</v>
      </c>
      <c r="Q2546" s="74">
        <v>0.112</v>
      </c>
      <c r="R2546" s="74">
        <v>2.3802469999999998E-3</v>
      </c>
      <c r="S2546" s="74">
        <v>0</v>
      </c>
      <c r="T2546" s="74">
        <v>0</v>
      </c>
      <c r="U2546" s="74">
        <v>5.3363427999999992E-4</v>
      </c>
      <c r="V2546" s="74">
        <v>14.54945</v>
      </c>
      <c r="W2546" s="74">
        <v>2.8528330480499999</v>
      </c>
      <c r="X2546" s="74">
        <v>1113.2002</v>
      </c>
      <c r="Y2546" s="74">
        <v>0</v>
      </c>
      <c r="Z2546" s="74">
        <v>0</v>
      </c>
      <c r="AA2546" s="74">
        <v>0</v>
      </c>
      <c r="AB2546" s="74">
        <v>0</v>
      </c>
      <c r="AC2546" s="74">
        <v>0</v>
      </c>
      <c r="AD2546" t="s">
        <v>5810</v>
      </c>
    </row>
    <row r="2547" spans="1:30">
      <c r="A2547" s="165" t="s">
        <v>6950</v>
      </c>
      <c r="C2547" s="165" t="s">
        <v>8444</v>
      </c>
      <c r="D2547" s="169" t="s">
        <v>2877</v>
      </c>
      <c r="E2547" s="169" t="s">
        <v>3006</v>
      </c>
      <c r="F2547" s="174">
        <v>20.022517000000001</v>
      </c>
      <c r="G2547" s="174">
        <v>145.23054999999999</v>
      </c>
      <c r="H2547" s="74">
        <v>49.213999999999999</v>
      </c>
      <c r="I2547" s="74">
        <v>1.2390000000000001</v>
      </c>
      <c r="J2547" s="74">
        <v>13.16</v>
      </c>
      <c r="K2547" s="74">
        <v>0.28100000000000003</v>
      </c>
      <c r="L2547" s="74">
        <v>6.4029999999999996</v>
      </c>
      <c r="M2547" s="74">
        <v>9.0540000000000003</v>
      </c>
      <c r="N2547" s="74">
        <v>2.5640000000000001</v>
      </c>
      <c r="O2547" s="74">
        <v>0.56999999999999995</v>
      </c>
      <c r="P2547" s="74">
        <v>0</v>
      </c>
      <c r="Q2547" s="74">
        <v>0.13300000000000001</v>
      </c>
      <c r="R2547" s="74">
        <v>0.17984460899999999</v>
      </c>
      <c r="S2547" s="74">
        <v>0</v>
      </c>
      <c r="T2547" s="74">
        <v>0</v>
      </c>
      <c r="U2547" s="74">
        <v>1.17460876E-2</v>
      </c>
      <c r="V2547" s="74">
        <v>14.531599999999999</v>
      </c>
      <c r="W2547" s="74">
        <v>2.8493330484000001</v>
      </c>
      <c r="X2547" s="74">
        <v>1118.2963999999999</v>
      </c>
      <c r="Y2547" s="74">
        <v>180</v>
      </c>
      <c r="Z2547" s="74">
        <v>3.8738507023341542E-2</v>
      </c>
      <c r="AA2547" s="74">
        <v>0.96126149297665842</v>
      </c>
      <c r="AB2547" s="74">
        <v>5.0439426872448701E-5</v>
      </c>
      <c r="AC2547" s="74">
        <v>5.0439426872448687E-5</v>
      </c>
      <c r="AD2547" t="s">
        <v>5810</v>
      </c>
    </row>
    <row r="2548" spans="1:30">
      <c r="A2548" s="165" t="s">
        <v>6951</v>
      </c>
      <c r="C2548" s="165" t="s">
        <v>8444</v>
      </c>
      <c r="D2548" s="169" t="s">
        <v>2877</v>
      </c>
      <c r="E2548" s="169" t="s">
        <v>3006</v>
      </c>
      <c r="F2548" s="174">
        <v>20.022517000000001</v>
      </c>
      <c r="G2548" s="174">
        <v>145.23054999999999</v>
      </c>
      <c r="H2548" s="74">
        <v>46.292000000000002</v>
      </c>
      <c r="I2548" s="74">
        <v>0.995</v>
      </c>
      <c r="J2548" s="74">
        <v>14.201000000000001</v>
      </c>
      <c r="K2548" s="74">
        <v>0.33</v>
      </c>
      <c r="L2548" s="74">
        <v>6.8070000000000004</v>
      </c>
      <c r="M2548" s="74">
        <v>9.9309999999999992</v>
      </c>
      <c r="N2548" s="74">
        <v>2.238</v>
      </c>
      <c r="O2548" s="74">
        <v>0.36799999999999999</v>
      </c>
      <c r="P2548" s="74">
        <v>0</v>
      </c>
      <c r="Q2548" s="74">
        <v>0.152</v>
      </c>
      <c r="R2548" s="74">
        <v>6.8230608999999998E-2</v>
      </c>
      <c r="S2548" s="74">
        <v>0</v>
      </c>
      <c r="T2548" s="74">
        <v>0</v>
      </c>
      <c r="U2548" s="74">
        <v>3.3908565330000001E-2</v>
      </c>
      <c r="V2548" s="74">
        <v>15.8202</v>
      </c>
      <c r="W2548" s="74">
        <v>3.1019996898</v>
      </c>
      <c r="X2548" s="74">
        <v>1132.8545999999999</v>
      </c>
      <c r="Y2548" s="74">
        <v>530</v>
      </c>
      <c r="Z2548" s="74">
        <v>2.4240117425234691E-3</v>
      </c>
      <c r="AA2548" s="74">
        <v>0.99757598825747651</v>
      </c>
      <c r="AB2548" s="74">
        <v>2.4646665299693472E-4</v>
      </c>
      <c r="AC2548" s="74">
        <v>2.4646665299693472E-4</v>
      </c>
      <c r="AD2548" t="s">
        <v>5810</v>
      </c>
    </row>
    <row r="2549" spans="1:30">
      <c r="A2549" s="165" t="s">
        <v>6952</v>
      </c>
      <c r="C2549" s="165" t="s">
        <v>8444</v>
      </c>
      <c r="D2549" s="169" t="s">
        <v>2877</v>
      </c>
      <c r="E2549" s="169" t="s">
        <v>3006</v>
      </c>
      <c r="F2549" s="174">
        <v>20.022517000000001</v>
      </c>
      <c r="G2549" s="174">
        <v>145.23054999999999</v>
      </c>
      <c r="H2549" s="74">
        <v>49.636000000000003</v>
      </c>
      <c r="I2549" s="74">
        <v>1.228</v>
      </c>
      <c r="J2549" s="74">
        <v>13.537000000000001</v>
      </c>
      <c r="K2549" s="74">
        <v>0.309</v>
      </c>
      <c r="L2549" s="74">
        <v>6.6260000000000003</v>
      </c>
      <c r="M2549" s="74">
        <v>9.0169999999999995</v>
      </c>
      <c r="N2549" s="74">
        <v>2.613</v>
      </c>
      <c r="O2549" s="74">
        <v>0.52200000000000002</v>
      </c>
      <c r="P2549" s="74">
        <v>0</v>
      </c>
      <c r="Q2549" s="74">
        <v>0.1</v>
      </c>
      <c r="R2549" s="74">
        <v>0.15305411599999999</v>
      </c>
      <c r="S2549" s="74">
        <v>0</v>
      </c>
      <c r="T2549" s="74">
        <v>0</v>
      </c>
      <c r="U2549" s="74">
        <v>1.7689682E-3</v>
      </c>
      <c r="V2549" s="74">
        <v>14.125299999999999</v>
      </c>
      <c r="W2549" s="74">
        <v>2.7696663896999989</v>
      </c>
      <c r="X2549" s="74">
        <v>1117.6822</v>
      </c>
      <c r="Y2549" s="74">
        <v>30</v>
      </c>
      <c r="Z2549" s="74">
        <v>0.15884755548665919</v>
      </c>
      <c r="AA2549" s="74">
        <v>0.84115244451334081</v>
      </c>
      <c r="AB2549" s="74">
        <v>8.693657092736411E-5</v>
      </c>
      <c r="AC2549" s="74">
        <v>8.693657092736407E-5</v>
      </c>
      <c r="AD2549" t="s">
        <v>5810</v>
      </c>
    </row>
    <row r="2550" spans="1:30">
      <c r="A2550" s="165" t="s">
        <v>6953</v>
      </c>
      <c r="C2550" s="165" t="s">
        <v>8444</v>
      </c>
      <c r="D2550" s="169" t="s">
        <v>2877</v>
      </c>
      <c r="E2550" s="169" t="s">
        <v>3006</v>
      </c>
      <c r="F2550" s="174">
        <v>20.022517000000001</v>
      </c>
      <c r="G2550" s="174">
        <v>145.23054999999999</v>
      </c>
      <c r="H2550" s="74">
        <v>48.793999999999997</v>
      </c>
      <c r="I2550" s="74">
        <v>1.254</v>
      </c>
      <c r="J2550" s="74">
        <v>12.786</v>
      </c>
      <c r="K2550" s="74">
        <v>0.34499999999999997</v>
      </c>
      <c r="L2550" s="74">
        <v>5.9829999999999997</v>
      </c>
      <c r="M2550" s="74">
        <v>8.86</v>
      </c>
      <c r="N2550" s="74">
        <v>2.2930000000000001</v>
      </c>
      <c r="O2550" s="74">
        <v>0.55400000000000005</v>
      </c>
      <c r="P2550" s="74">
        <v>0</v>
      </c>
      <c r="Q2550" s="74">
        <v>0.17499999999999999</v>
      </c>
      <c r="R2550" s="74">
        <v>0.13133695400000001</v>
      </c>
      <c r="S2550" s="74">
        <v>0</v>
      </c>
      <c r="T2550" s="74">
        <v>0</v>
      </c>
      <c r="U2550" s="74">
        <v>1.0019692800000001E-3</v>
      </c>
      <c r="V2550" s="74">
        <v>14.732200000000001</v>
      </c>
      <c r="W2550" s="74">
        <v>2.8886663777999999</v>
      </c>
      <c r="X2550" s="74">
        <v>1115.076</v>
      </c>
      <c r="Y2550" s="74">
        <v>10</v>
      </c>
      <c r="Z2550" s="74">
        <v>0.35501630426782588</v>
      </c>
      <c r="AA2550" s="74">
        <v>0.64498369573217407</v>
      </c>
      <c r="AB2550" s="74">
        <v>6.8886537831917578E-4</v>
      </c>
      <c r="AC2550" s="74">
        <v>6.8886537831917567E-4</v>
      </c>
      <c r="AD2550" t="s">
        <v>5810</v>
      </c>
    </row>
    <row r="2551" spans="1:30">
      <c r="A2551" s="165" t="s">
        <v>6954</v>
      </c>
      <c r="C2551" s="165" t="s">
        <v>8444</v>
      </c>
      <c r="D2551" s="169" t="s">
        <v>2877</v>
      </c>
      <c r="E2551" s="169" t="s">
        <v>3006</v>
      </c>
      <c r="F2551" s="174">
        <v>20.022517000000001</v>
      </c>
      <c r="G2551" s="174">
        <v>145.23054999999999</v>
      </c>
      <c r="H2551" s="74">
        <v>48.962000000000003</v>
      </c>
      <c r="I2551" s="74">
        <v>1.248</v>
      </c>
      <c r="J2551" s="74">
        <v>13.824999999999999</v>
      </c>
      <c r="K2551" s="74">
        <v>0.26800000000000002</v>
      </c>
      <c r="L2551" s="74">
        <v>6.367</v>
      </c>
      <c r="M2551" s="74">
        <v>9.16</v>
      </c>
      <c r="N2551" s="74">
        <v>2.6360000000000001</v>
      </c>
      <c r="O2551" s="74">
        <v>0.58799999999999997</v>
      </c>
      <c r="P2551" s="74">
        <v>0</v>
      </c>
      <c r="Q2551" s="74">
        <v>0.105</v>
      </c>
      <c r="R2551" s="74">
        <v>3.7182558999999997E-2</v>
      </c>
      <c r="S2551" s="74">
        <v>0</v>
      </c>
      <c r="T2551" s="74">
        <v>0</v>
      </c>
      <c r="U2551" s="74">
        <v>2.7792337000000001E-3</v>
      </c>
      <c r="V2551" s="74">
        <v>13.11125</v>
      </c>
      <c r="W2551" s="74">
        <v>2.57083307625</v>
      </c>
      <c r="X2551" s="74">
        <v>1120.056</v>
      </c>
      <c r="Y2551" s="74">
        <v>40</v>
      </c>
      <c r="Z2551" s="74">
        <v>7.2239842098521133E-3</v>
      </c>
      <c r="AA2551" s="74">
        <v>0.99277601579014785</v>
      </c>
      <c r="AB2551" s="74">
        <v>2.5941465551723231E-4</v>
      </c>
      <c r="AC2551" s="74">
        <v>2.594146555172322E-4</v>
      </c>
      <c r="AD2551" t="s">
        <v>5810</v>
      </c>
    </row>
    <row r="2552" spans="1:30">
      <c r="A2552" s="165" t="s">
        <v>3089</v>
      </c>
      <c r="C2552" s="165" t="s">
        <v>8444</v>
      </c>
      <c r="D2552" s="169" t="s">
        <v>2877</v>
      </c>
      <c r="E2552" s="169" t="s">
        <v>3089</v>
      </c>
      <c r="F2552" s="174">
        <v>19.688983</v>
      </c>
      <c r="G2552" s="174">
        <v>145.39066700000001</v>
      </c>
      <c r="H2552" s="74">
        <v>54.691000000000003</v>
      </c>
      <c r="I2552" s="74">
        <v>0.79600000000000004</v>
      </c>
      <c r="J2552" s="74">
        <v>17.774000000000001</v>
      </c>
      <c r="K2552" s="74">
        <v>0.161</v>
      </c>
      <c r="L2552" s="74">
        <v>3.3260000000000001</v>
      </c>
      <c r="M2552" s="74">
        <v>9.4130000000000003</v>
      </c>
      <c r="N2552" s="74">
        <v>2.6349999999999998</v>
      </c>
      <c r="O2552" s="74">
        <v>0.65800000000000003</v>
      </c>
      <c r="P2552" s="74">
        <v>0</v>
      </c>
      <c r="Q2552" s="74">
        <v>0.1</v>
      </c>
      <c r="R2552" s="74">
        <v>1.8682728</v>
      </c>
      <c r="S2552" s="74">
        <v>0</v>
      </c>
      <c r="T2552" s="74">
        <v>0</v>
      </c>
      <c r="U2552" s="74">
        <v>9.6368669999999986E-3</v>
      </c>
      <c r="V2552" s="74">
        <v>7.8480500000000006</v>
      </c>
      <c r="W2552" s="74">
        <v>1.5388331794500001</v>
      </c>
      <c r="X2552" s="74">
        <v>1124.2557999999999</v>
      </c>
      <c r="Y2552" s="74">
        <v>560</v>
      </c>
      <c r="Z2552" s="74">
        <v>0.71626244229795688</v>
      </c>
      <c r="AA2552" s="74">
        <v>0.28373755770204317</v>
      </c>
      <c r="AB2552" s="74">
        <v>4.3577011943735582E-4</v>
      </c>
      <c r="AC2552" s="74">
        <v>4.3577011943735561E-4</v>
      </c>
      <c r="AD2552" t="s">
        <v>5810</v>
      </c>
    </row>
    <row r="2553" spans="1:30">
      <c r="A2553" s="165" t="s">
        <v>6955</v>
      </c>
      <c r="C2553" s="165" t="s">
        <v>8444</v>
      </c>
      <c r="D2553" s="169" t="s">
        <v>2877</v>
      </c>
      <c r="E2553" s="169" t="s">
        <v>3089</v>
      </c>
      <c r="F2553" s="174">
        <v>19.688983</v>
      </c>
      <c r="G2553" s="174">
        <v>145.39066700000001</v>
      </c>
      <c r="H2553" s="74">
        <v>45.331000000000003</v>
      </c>
      <c r="I2553" s="74">
        <v>0.77100000000000002</v>
      </c>
      <c r="J2553" s="74">
        <v>16.411000000000001</v>
      </c>
      <c r="K2553" s="74">
        <v>0.20100000000000001</v>
      </c>
      <c r="L2553" s="74">
        <v>7.5309999999999997</v>
      </c>
      <c r="M2553" s="74">
        <v>10.782999999999999</v>
      </c>
      <c r="N2553" s="74">
        <v>2.1139999999999999</v>
      </c>
      <c r="O2553" s="74">
        <v>0.35499999999999998</v>
      </c>
      <c r="P2553" s="74">
        <v>0</v>
      </c>
      <c r="Q2553" s="74">
        <v>9.4E-2</v>
      </c>
      <c r="R2553" s="74">
        <v>2.7171432000000002</v>
      </c>
      <c r="S2553" s="74">
        <v>0</v>
      </c>
      <c r="T2553" s="74">
        <v>0</v>
      </c>
      <c r="U2553" s="74">
        <v>4.7491227000000004E-3</v>
      </c>
      <c r="V2553" s="74">
        <v>9.8923000000000005</v>
      </c>
      <c r="W2553" s="74">
        <v>1.9396664726999999</v>
      </c>
      <c r="X2553" s="74">
        <v>1146.9978000000001</v>
      </c>
      <c r="Y2553" s="74">
        <v>930</v>
      </c>
      <c r="Z2553" s="74">
        <v>0.93409415562610831</v>
      </c>
      <c r="AA2553" s="74">
        <v>6.5905844373891714E-2</v>
      </c>
      <c r="AB2553" s="74">
        <v>1.2471259573906979E-3</v>
      </c>
      <c r="AC2553" s="74">
        <v>1.2471259573906979E-3</v>
      </c>
      <c r="AD2553" t="s">
        <v>5810</v>
      </c>
    </row>
    <row r="2554" spans="1:30">
      <c r="A2554" s="165" t="s">
        <v>6956</v>
      </c>
      <c r="C2554" s="165" t="s">
        <v>8444</v>
      </c>
      <c r="D2554" s="169" t="s">
        <v>2877</v>
      </c>
      <c r="E2554" s="169" t="s">
        <v>3089</v>
      </c>
      <c r="F2554" s="174">
        <v>19.688983</v>
      </c>
      <c r="G2554" s="174">
        <v>145.39066700000001</v>
      </c>
      <c r="H2554" s="74">
        <v>50.915999999999997</v>
      </c>
      <c r="I2554" s="74">
        <v>0.92400000000000004</v>
      </c>
      <c r="J2554" s="74">
        <v>17.934999999999999</v>
      </c>
      <c r="K2554" s="74">
        <v>0.187</v>
      </c>
      <c r="L2554" s="74">
        <v>3.238</v>
      </c>
      <c r="M2554" s="74">
        <v>11.992000000000001</v>
      </c>
      <c r="N2554" s="74">
        <v>2.0369999999999999</v>
      </c>
      <c r="O2554" s="74">
        <v>0.38600000000000001</v>
      </c>
      <c r="P2554" s="74">
        <v>0</v>
      </c>
      <c r="Q2554" s="74">
        <v>0.19900000000000001</v>
      </c>
      <c r="R2554" s="74">
        <v>2.7386176</v>
      </c>
      <c r="S2554" s="74">
        <v>0</v>
      </c>
      <c r="T2554" s="74">
        <v>0</v>
      </c>
      <c r="U2554" s="74">
        <v>4.6478222999999999E-3</v>
      </c>
      <c r="V2554" s="74">
        <v>8.0775500000000005</v>
      </c>
      <c r="W2554" s="74">
        <v>1.5838331749500001</v>
      </c>
      <c r="X2554" s="74">
        <v>1167.0672</v>
      </c>
      <c r="Y2554" s="74">
        <v>850</v>
      </c>
      <c r="Z2554" s="74">
        <v>0.91469816850517338</v>
      </c>
      <c r="AA2554" s="74">
        <v>8.5301831494826591E-2</v>
      </c>
      <c r="AB2554" s="74">
        <v>1.3619830664294379E-3</v>
      </c>
      <c r="AC2554" s="74">
        <v>1.3619830664294379E-3</v>
      </c>
      <c r="AD2554" t="s">
        <v>5810</v>
      </c>
    </row>
    <row r="2555" spans="1:30">
      <c r="A2555" s="165" t="s">
        <v>6957</v>
      </c>
      <c r="C2555" s="165" t="s">
        <v>8444</v>
      </c>
      <c r="D2555" s="169" t="s">
        <v>2877</v>
      </c>
      <c r="E2555" s="169" t="s">
        <v>3089</v>
      </c>
      <c r="F2555" s="174">
        <v>19.688983</v>
      </c>
      <c r="G2555" s="174">
        <v>145.39066700000001</v>
      </c>
      <c r="H2555" s="74">
        <v>50.228999999999999</v>
      </c>
      <c r="I2555" s="74">
        <v>0.83899999999999997</v>
      </c>
      <c r="J2555" s="74">
        <v>17.661999999999999</v>
      </c>
      <c r="K2555" s="74">
        <v>0.183</v>
      </c>
      <c r="L2555" s="74">
        <v>3.95</v>
      </c>
      <c r="M2555" s="74">
        <v>11.468999999999999</v>
      </c>
      <c r="N2555" s="74">
        <v>2.169</v>
      </c>
      <c r="O2555" s="74">
        <v>0.43099999999999999</v>
      </c>
      <c r="P2555" s="74">
        <v>0</v>
      </c>
      <c r="Q2555" s="74">
        <v>0.1</v>
      </c>
      <c r="R2555" s="74">
        <v>3.0064160000000002</v>
      </c>
      <c r="S2555" s="74">
        <v>0</v>
      </c>
      <c r="T2555" s="74">
        <v>0</v>
      </c>
      <c r="U2555" s="74">
        <v>2.9776986000000002E-3</v>
      </c>
      <c r="V2555" s="74">
        <v>8.3895</v>
      </c>
      <c r="W2555" s="74">
        <v>1.6449998355</v>
      </c>
      <c r="X2555" s="74">
        <v>1158.3853999999999</v>
      </c>
      <c r="Y2555" s="74">
        <v>950</v>
      </c>
      <c r="Z2555" s="74">
        <v>0.95229661118486064</v>
      </c>
      <c r="AA2555" s="74">
        <v>4.7703388815139337E-2</v>
      </c>
      <c r="AB2555" s="74">
        <v>6.9318248346658781E-4</v>
      </c>
      <c r="AC2555" s="74">
        <v>6.9318248346658792E-4</v>
      </c>
      <c r="AD2555" t="s">
        <v>5810</v>
      </c>
    </row>
    <row r="2556" spans="1:30">
      <c r="A2556" s="165" t="s">
        <v>6958</v>
      </c>
      <c r="C2556" s="165" t="s">
        <v>8444</v>
      </c>
      <c r="D2556" s="169" t="s">
        <v>2877</v>
      </c>
      <c r="E2556" s="169" t="s">
        <v>3089</v>
      </c>
      <c r="F2556" s="174">
        <v>19.688983</v>
      </c>
      <c r="G2556" s="174">
        <v>145.39066700000001</v>
      </c>
      <c r="H2556" s="74">
        <v>46.677</v>
      </c>
      <c r="I2556" s="74">
        <v>1.0269999999999999</v>
      </c>
      <c r="J2556" s="74">
        <v>19.027000000000001</v>
      </c>
      <c r="K2556" s="74">
        <v>0.16500000000000001</v>
      </c>
      <c r="L2556" s="74">
        <v>4.8159999999999998</v>
      </c>
      <c r="M2556" s="74">
        <v>11.831</v>
      </c>
      <c r="N2556" s="74">
        <v>2.5310000000000001</v>
      </c>
      <c r="O2556" s="74">
        <v>0.41799999999999998</v>
      </c>
      <c r="P2556" s="74">
        <v>0</v>
      </c>
      <c r="Q2556" s="74">
        <v>0.112</v>
      </c>
      <c r="R2556" s="74">
        <v>2.108500464</v>
      </c>
      <c r="S2556" s="74">
        <v>0</v>
      </c>
      <c r="T2556" s="74">
        <v>0</v>
      </c>
      <c r="U2556" s="74">
        <v>1.8066897410000001E-2</v>
      </c>
      <c r="V2556" s="74">
        <v>9.2386499999999998</v>
      </c>
      <c r="W2556" s="74">
        <v>1.81149981885</v>
      </c>
      <c r="X2556" s="74">
        <v>1164.3946000000001</v>
      </c>
      <c r="Y2556" s="74">
        <v>870</v>
      </c>
      <c r="Z2556" s="74">
        <v>0.67529303324383605</v>
      </c>
      <c r="AA2556" s="74">
        <v>0.32470696675616401</v>
      </c>
      <c r="AB2556" s="74">
        <v>8.2796280375546302E-4</v>
      </c>
      <c r="AC2556" s="74">
        <v>8.2796280375546291E-4</v>
      </c>
      <c r="AD2556" t="s">
        <v>5810</v>
      </c>
    </row>
    <row r="2557" spans="1:30">
      <c r="A2557" s="165" t="s">
        <v>6959</v>
      </c>
      <c r="C2557" s="165" t="s">
        <v>8444</v>
      </c>
      <c r="D2557" s="169" t="s">
        <v>2877</v>
      </c>
      <c r="E2557" s="169" t="s">
        <v>3089</v>
      </c>
      <c r="F2557" s="174">
        <v>19.688983</v>
      </c>
      <c r="G2557" s="174">
        <v>145.39066700000001</v>
      </c>
      <c r="H2557" s="74">
        <v>47.52</v>
      </c>
      <c r="I2557" s="74">
        <v>0.91400000000000003</v>
      </c>
      <c r="J2557" s="74">
        <v>19.202999999999999</v>
      </c>
      <c r="K2557" s="74">
        <v>0.19600000000000001</v>
      </c>
      <c r="L2557" s="74">
        <v>4.5279999999999996</v>
      </c>
      <c r="M2557" s="74">
        <v>13.334</v>
      </c>
      <c r="N2557" s="74">
        <v>2.5209999999999999</v>
      </c>
      <c r="O2557" s="74">
        <v>0.41299999999999998</v>
      </c>
      <c r="P2557" s="74">
        <v>0</v>
      </c>
      <c r="Q2557" s="74">
        <v>9.0999999999999998E-2</v>
      </c>
      <c r="R2557" s="74">
        <v>1.053645038</v>
      </c>
      <c r="S2557" s="74">
        <v>0</v>
      </c>
      <c r="T2557" s="74">
        <v>0</v>
      </c>
      <c r="U2557" s="74">
        <v>2.741557889E-2</v>
      </c>
      <c r="V2557" s="74">
        <v>8.8536000000000001</v>
      </c>
      <c r="W2557" s="74">
        <v>1.7359998264000001</v>
      </c>
      <c r="X2557" s="74">
        <v>1189.3444</v>
      </c>
      <c r="Y2557" s="74">
        <v>700</v>
      </c>
      <c r="Z2557" s="74">
        <v>0.27067844080655301</v>
      </c>
      <c r="AA2557" s="74">
        <v>0.72932155919344699</v>
      </c>
      <c r="AB2557" s="74">
        <v>4.7626209315217448E-4</v>
      </c>
      <c r="AC2557" s="74">
        <v>4.7626209315217432E-4</v>
      </c>
      <c r="AD2557" t="s">
        <v>5810</v>
      </c>
    </row>
    <row r="2558" spans="1:30">
      <c r="A2558" s="165" t="s">
        <v>6960</v>
      </c>
      <c r="C2558" s="165" t="s">
        <v>8444</v>
      </c>
      <c r="D2558" s="169" t="s">
        <v>2877</v>
      </c>
      <c r="E2558" s="169" t="s">
        <v>3089</v>
      </c>
      <c r="F2558" s="174">
        <v>19.688983</v>
      </c>
      <c r="G2558" s="174">
        <v>145.39066700000001</v>
      </c>
      <c r="H2558" s="74">
        <v>47.204000000000001</v>
      </c>
      <c r="I2558" s="74">
        <v>0.86299999999999999</v>
      </c>
      <c r="J2558" s="74">
        <v>18.077999999999999</v>
      </c>
      <c r="K2558" s="74">
        <v>0.23400000000000001</v>
      </c>
      <c r="L2558" s="74">
        <v>4.9390000000000001</v>
      </c>
      <c r="M2558" s="74">
        <v>11.446</v>
      </c>
      <c r="N2558" s="74">
        <v>2.2210000000000001</v>
      </c>
      <c r="O2558" s="74">
        <v>0.38900000000000001</v>
      </c>
      <c r="P2558" s="74">
        <v>0</v>
      </c>
      <c r="Q2558" s="74">
        <v>9.7000000000000003E-2</v>
      </c>
      <c r="R2558" s="74">
        <v>2.67</v>
      </c>
      <c r="S2558" s="74">
        <v>0</v>
      </c>
      <c r="T2558" s="74">
        <v>0</v>
      </c>
      <c r="U2558" s="74">
        <v>3.7000000000000002E-3</v>
      </c>
      <c r="V2558" s="74">
        <v>9.7333499999999997</v>
      </c>
      <c r="W2558" s="74">
        <v>1.9084998091500001</v>
      </c>
      <c r="X2558" s="74">
        <v>1158.0036</v>
      </c>
      <c r="Y2558" s="74">
        <v>860</v>
      </c>
      <c r="Z2558" s="74">
        <v>0.93657451937004776</v>
      </c>
      <c r="AA2558" s="74">
        <v>6.3425480629952222E-2</v>
      </c>
      <c r="AB2558" s="74">
        <v>1.074356884441437E-3</v>
      </c>
      <c r="AC2558" s="74">
        <v>1.0743568844414359E-3</v>
      </c>
      <c r="AD2558" t="s">
        <v>5810</v>
      </c>
    </row>
    <row r="2559" spans="1:30">
      <c r="A2559" s="165" t="s">
        <v>6961</v>
      </c>
      <c r="C2559" s="165" t="s">
        <v>8444</v>
      </c>
      <c r="D2559" s="169" t="s">
        <v>2877</v>
      </c>
      <c r="E2559" s="169" t="s">
        <v>3089</v>
      </c>
      <c r="F2559" s="174">
        <v>19.688983</v>
      </c>
      <c r="G2559" s="174">
        <v>145.39066700000001</v>
      </c>
      <c r="H2559" s="74">
        <v>51.085000000000001</v>
      </c>
      <c r="I2559" s="74">
        <v>1.079</v>
      </c>
      <c r="J2559" s="74">
        <v>18.524000000000001</v>
      </c>
      <c r="K2559" s="74">
        <v>0.17899999999999999</v>
      </c>
      <c r="L2559" s="74">
        <v>2.5259999999999998</v>
      </c>
      <c r="M2559" s="74">
        <v>11.053000000000001</v>
      </c>
      <c r="N2559" s="74">
        <v>2.6150000000000002</v>
      </c>
      <c r="O2559" s="74">
        <v>0.54100000000000004</v>
      </c>
      <c r="P2559" s="74">
        <v>0</v>
      </c>
      <c r="Q2559" s="74">
        <v>0.154</v>
      </c>
      <c r="R2559" s="74">
        <v>2.0046984000000001</v>
      </c>
      <c r="S2559" s="74">
        <v>0</v>
      </c>
      <c r="T2559" s="74">
        <v>0</v>
      </c>
      <c r="U2559" s="74">
        <v>1.4368662E-3</v>
      </c>
      <c r="V2559" s="74">
        <v>8.6164500000000004</v>
      </c>
      <c r="W2559" s="74">
        <v>1.68949983105</v>
      </c>
      <c r="X2559" s="74">
        <v>1151.4798000000001</v>
      </c>
      <c r="Y2559" s="74">
        <v>480</v>
      </c>
      <c r="Z2559" s="74">
        <v>0.95146705440786783</v>
      </c>
      <c r="AA2559" s="74">
        <v>4.8532945592132219E-2</v>
      </c>
      <c r="AB2559" s="74">
        <v>1.2712140355213609E-3</v>
      </c>
      <c r="AC2559" s="74">
        <v>1.2712140355213609E-3</v>
      </c>
      <c r="AD2559" t="s">
        <v>5810</v>
      </c>
    </row>
    <row r="2560" spans="1:30">
      <c r="A2560" s="165" t="s">
        <v>6962</v>
      </c>
      <c r="C2560" s="165" t="s">
        <v>8444</v>
      </c>
      <c r="D2560" s="169" t="s">
        <v>2877</v>
      </c>
      <c r="E2560" s="169" t="s">
        <v>3089</v>
      </c>
      <c r="F2560" s="174">
        <v>19.688983</v>
      </c>
      <c r="G2560" s="174">
        <v>145.39066700000001</v>
      </c>
      <c r="H2560" s="74">
        <v>51.786999999999999</v>
      </c>
      <c r="I2560" s="74">
        <v>1.0149999999999999</v>
      </c>
      <c r="J2560" s="74">
        <v>17.631</v>
      </c>
      <c r="K2560" s="74">
        <v>0.17699999999999999</v>
      </c>
      <c r="L2560" s="74">
        <v>2.8650000000000002</v>
      </c>
      <c r="M2560" s="74">
        <v>10.576000000000001</v>
      </c>
      <c r="N2560" s="74">
        <v>2.5169999999999999</v>
      </c>
      <c r="O2560" s="74">
        <v>0.52900000000000003</v>
      </c>
      <c r="P2560" s="74">
        <v>0</v>
      </c>
      <c r="Q2560" s="74">
        <v>0.11700000000000001</v>
      </c>
      <c r="R2560" s="74">
        <v>2.2371272000000002</v>
      </c>
      <c r="S2560" s="74">
        <v>0</v>
      </c>
      <c r="T2560" s="74">
        <v>0</v>
      </c>
      <c r="U2560" s="74">
        <v>1.5221718E-3</v>
      </c>
      <c r="V2560" s="74">
        <v>8.8680500000000002</v>
      </c>
      <c r="W2560" s="74">
        <v>1.7388331594499999</v>
      </c>
      <c r="X2560" s="74">
        <v>1143.5616</v>
      </c>
      <c r="Y2560" s="74">
        <v>560</v>
      </c>
      <c r="Z2560" s="74">
        <v>0.96638198575943945</v>
      </c>
      <c r="AA2560" s="74">
        <v>3.3618014240560587E-2</v>
      </c>
      <c r="AB2560" s="74">
        <v>5.3090991278348931E-3</v>
      </c>
      <c r="AC2560" s="74">
        <v>5.3090991278348897E-3</v>
      </c>
      <c r="AD2560" t="s">
        <v>5810</v>
      </c>
    </row>
    <row r="2561" spans="1:30">
      <c r="A2561" s="165" t="s">
        <v>6963</v>
      </c>
      <c r="C2561" s="165" t="s">
        <v>8444</v>
      </c>
      <c r="D2561" s="169" t="s">
        <v>2877</v>
      </c>
      <c r="E2561" s="169" t="s">
        <v>3089</v>
      </c>
      <c r="F2561" s="174">
        <v>19.685233</v>
      </c>
      <c r="G2561" s="174">
        <v>145.39048299999999</v>
      </c>
      <c r="H2561" s="74">
        <v>53.658000000000001</v>
      </c>
      <c r="I2561" s="74">
        <v>0.84</v>
      </c>
      <c r="J2561" s="74">
        <v>16.359000000000002</v>
      </c>
      <c r="K2561" s="74">
        <v>0.19700000000000001</v>
      </c>
      <c r="L2561" s="74">
        <v>4.04</v>
      </c>
      <c r="M2561" s="74">
        <v>8.7050000000000001</v>
      </c>
      <c r="N2561" s="74">
        <v>1.599</v>
      </c>
      <c r="O2561" s="74">
        <v>0.65</v>
      </c>
      <c r="P2561" s="74">
        <v>0</v>
      </c>
      <c r="Q2561" s="74">
        <v>0.11899999999999999</v>
      </c>
      <c r="R2561" s="74">
        <v>3.7782312</v>
      </c>
      <c r="S2561" s="74">
        <v>0</v>
      </c>
      <c r="T2561" s="74">
        <v>0</v>
      </c>
      <c r="U2561" s="74">
        <v>2.0046815999999999E-2</v>
      </c>
      <c r="V2561" s="74">
        <v>8.07925</v>
      </c>
      <c r="W2561" s="74">
        <v>1.58416650825</v>
      </c>
      <c r="X2561" s="74">
        <v>1112.5029999999999</v>
      </c>
      <c r="Y2561" s="74">
        <v>1560</v>
      </c>
      <c r="Z2561" s="74">
        <v>0.84499446675923739</v>
      </c>
      <c r="AA2561" s="74">
        <v>0.15500553324076261</v>
      </c>
      <c r="AB2561" s="74">
        <v>8.7564593273704568E-4</v>
      </c>
      <c r="AC2561" s="74">
        <v>8.7564593273704622E-4</v>
      </c>
      <c r="AD2561" t="s">
        <v>5810</v>
      </c>
    </row>
    <row r="2562" spans="1:30">
      <c r="A2562" s="165" t="s">
        <v>6964</v>
      </c>
      <c r="C2562" s="165" t="s">
        <v>8444</v>
      </c>
      <c r="D2562" s="169" t="s">
        <v>2877</v>
      </c>
      <c r="E2562" s="169" t="s">
        <v>3089</v>
      </c>
      <c r="F2562" s="174">
        <v>19.685233</v>
      </c>
      <c r="G2562" s="174">
        <v>145.39048299999999</v>
      </c>
      <c r="H2562" s="74">
        <v>48.008000000000003</v>
      </c>
      <c r="I2562" s="74">
        <v>0.64800000000000002</v>
      </c>
      <c r="J2562" s="74">
        <v>19.262</v>
      </c>
      <c r="K2562" s="74">
        <v>0.16200000000000001</v>
      </c>
      <c r="L2562" s="74">
        <v>4.8849999999999998</v>
      </c>
      <c r="M2562" s="74">
        <v>12.388999999999999</v>
      </c>
      <c r="N2562" s="74">
        <v>1.4890000000000001</v>
      </c>
      <c r="O2562" s="74">
        <v>0.41099999999999998</v>
      </c>
      <c r="P2562" s="74">
        <v>0</v>
      </c>
      <c r="Q2562" s="74">
        <v>0.10100000000000001</v>
      </c>
      <c r="R2562" s="74">
        <v>4.4900308249999998</v>
      </c>
      <c r="S2562" s="74">
        <v>0</v>
      </c>
      <c r="T2562" s="74">
        <v>0</v>
      </c>
      <c r="U2562" s="74">
        <v>5.3711056340000007E-2</v>
      </c>
      <c r="V2562" s="74">
        <v>7.2972500000000009</v>
      </c>
      <c r="W2562" s="74">
        <v>1.43083319025</v>
      </c>
      <c r="X2562" s="74">
        <v>1173.6574000000001</v>
      </c>
      <c r="Y2562" s="74">
        <v>2670</v>
      </c>
      <c r="Z2562" s="74">
        <v>0.76093755062360857</v>
      </c>
      <c r="AA2562" s="74">
        <v>0.2390624493763914</v>
      </c>
      <c r="AB2562" s="74">
        <v>1.06935158579383E-3</v>
      </c>
      <c r="AC2562" s="74">
        <v>1.06935158579383E-3</v>
      </c>
      <c r="AD2562" t="s">
        <v>5810</v>
      </c>
    </row>
    <row r="2563" spans="1:30">
      <c r="A2563" s="165" t="s">
        <v>6965</v>
      </c>
      <c r="C2563" s="165" t="s">
        <v>8444</v>
      </c>
      <c r="D2563" s="169" t="s">
        <v>2877</v>
      </c>
      <c r="E2563" s="169" t="s">
        <v>3089</v>
      </c>
      <c r="F2563" s="174">
        <v>19.685233</v>
      </c>
      <c r="G2563" s="174">
        <v>145.39048299999999</v>
      </c>
      <c r="H2563" s="74">
        <v>52.652999999999999</v>
      </c>
      <c r="I2563" s="74">
        <v>0.81100000000000005</v>
      </c>
      <c r="J2563" s="74">
        <v>17.347000000000001</v>
      </c>
      <c r="K2563" s="74">
        <v>0.11700000000000001</v>
      </c>
      <c r="L2563" s="74">
        <v>4.3250000000000002</v>
      </c>
      <c r="M2563" s="74">
        <v>9.859</v>
      </c>
      <c r="N2563" s="74">
        <v>1.4350000000000001</v>
      </c>
      <c r="O2563" s="74">
        <v>0.58599999999999997</v>
      </c>
      <c r="P2563" s="74">
        <v>0</v>
      </c>
      <c r="Q2563" s="74">
        <v>0.11</v>
      </c>
      <c r="R2563" s="74">
        <v>3.6942284000000001</v>
      </c>
      <c r="S2563" s="74">
        <v>0</v>
      </c>
      <c r="T2563" s="74">
        <v>0</v>
      </c>
      <c r="U2563" s="74">
        <v>2.1579650999999998E-2</v>
      </c>
      <c r="V2563" s="74">
        <v>6.5475500000000002</v>
      </c>
      <c r="W2563" s="74">
        <v>1.2838332049500001</v>
      </c>
      <c r="X2563" s="74">
        <v>1131.6594</v>
      </c>
      <c r="Y2563" s="74">
        <v>1570</v>
      </c>
      <c r="Z2563" s="74">
        <v>0.82174568550208649</v>
      </c>
      <c r="AA2563" s="74">
        <v>0.1782543144979134</v>
      </c>
      <c r="AB2563" s="74">
        <v>8.2909698644100286E-4</v>
      </c>
      <c r="AC2563" s="74">
        <v>8.2909698644100275E-4</v>
      </c>
      <c r="AD2563" t="s">
        <v>5810</v>
      </c>
    </row>
    <row r="2564" spans="1:30">
      <c r="A2564" s="165" t="s">
        <v>6966</v>
      </c>
      <c r="C2564" s="165" t="s">
        <v>8444</v>
      </c>
      <c r="D2564" s="169" t="s">
        <v>2877</v>
      </c>
      <c r="E2564" s="169" t="s">
        <v>3089</v>
      </c>
      <c r="F2564" s="174">
        <v>19.685233</v>
      </c>
      <c r="G2564" s="174">
        <v>145.39048299999999</v>
      </c>
      <c r="H2564" s="74">
        <v>53.13</v>
      </c>
      <c r="I2564" s="74">
        <v>0.83799999999999997</v>
      </c>
      <c r="J2564" s="74">
        <v>16.521000000000001</v>
      </c>
      <c r="K2564" s="74">
        <v>0.17499999999999999</v>
      </c>
      <c r="L2564" s="74">
        <v>4.0389999999999997</v>
      </c>
      <c r="M2564" s="74">
        <v>8.75</v>
      </c>
      <c r="N2564" s="74">
        <v>1.4119999999999999</v>
      </c>
      <c r="O2564" s="74">
        <v>0.65200000000000002</v>
      </c>
      <c r="P2564" s="74">
        <v>0</v>
      </c>
      <c r="Q2564" s="74">
        <v>0.127</v>
      </c>
      <c r="R2564" s="74">
        <v>4.0094478410000001</v>
      </c>
      <c r="S2564" s="74">
        <v>0</v>
      </c>
      <c r="T2564" s="74">
        <v>0</v>
      </c>
      <c r="U2564" s="74">
        <v>0.29156081639999998</v>
      </c>
      <c r="V2564" s="74">
        <v>7.8531500000000003</v>
      </c>
      <c r="W2564" s="74">
        <v>1.53983317935</v>
      </c>
      <c r="X2564" s="74">
        <v>1113.25</v>
      </c>
      <c r="Y2564" s="74">
        <v>5680</v>
      </c>
      <c r="Z2564" s="74">
        <v>0.38406156105472061</v>
      </c>
      <c r="AA2564" s="74">
        <v>0.61593843894527944</v>
      </c>
      <c r="AB2564" s="74">
        <v>2.8644331981659459E-4</v>
      </c>
      <c r="AC2564" s="74">
        <v>2.8644331981659459E-4</v>
      </c>
      <c r="AD2564" t="s">
        <v>5810</v>
      </c>
    </row>
    <row r="2565" spans="1:30">
      <c r="A2565" s="165" t="s">
        <v>6967</v>
      </c>
      <c r="C2565" s="165" t="s">
        <v>8444</v>
      </c>
      <c r="D2565" s="169" t="s">
        <v>2877</v>
      </c>
      <c r="E2565" s="169" t="s">
        <v>3089</v>
      </c>
      <c r="F2565" s="174">
        <v>19.685233</v>
      </c>
      <c r="G2565" s="174">
        <v>145.39048299999999</v>
      </c>
      <c r="H2565" s="74">
        <v>53.793999999999997</v>
      </c>
      <c r="I2565" s="74">
        <v>0.80700000000000005</v>
      </c>
      <c r="J2565" s="74">
        <v>16.437000000000001</v>
      </c>
      <c r="K2565" s="74">
        <v>0.157</v>
      </c>
      <c r="L2565" s="74">
        <v>4.17</v>
      </c>
      <c r="M2565" s="74">
        <v>8.9610000000000003</v>
      </c>
      <c r="N2565" s="74">
        <v>1.5660000000000001</v>
      </c>
      <c r="O2565" s="74">
        <v>0.59199999999999997</v>
      </c>
      <c r="P2565" s="74">
        <v>0</v>
      </c>
      <c r="Q2565" s="74">
        <v>0.11</v>
      </c>
      <c r="R2565" s="74">
        <v>3.5653102099999998</v>
      </c>
      <c r="S2565" s="74">
        <v>0</v>
      </c>
      <c r="T2565" s="74">
        <v>0</v>
      </c>
      <c r="U2565" s="74">
        <v>1.069767477E-2</v>
      </c>
      <c r="V2565" s="74">
        <v>7.9619500000000007</v>
      </c>
      <c r="W2565" s="74">
        <v>1.5611665105500001</v>
      </c>
      <c r="X2565" s="74">
        <v>1116.7526</v>
      </c>
      <c r="Y2565" s="74">
        <v>1300</v>
      </c>
      <c r="Z2565" s="74">
        <v>0.89892437762220034</v>
      </c>
      <c r="AA2565" s="74">
        <v>0.1010756223777996</v>
      </c>
      <c r="AB2565" s="74">
        <v>2.310527735402728E-3</v>
      </c>
      <c r="AC2565" s="74">
        <v>2.310527735402728E-3</v>
      </c>
      <c r="AD2565" t="s">
        <v>5810</v>
      </c>
    </row>
    <row r="2566" spans="1:30">
      <c r="A2566" s="165" t="s">
        <v>6968</v>
      </c>
      <c r="C2566" s="165" t="s">
        <v>8444</v>
      </c>
      <c r="D2566" s="169" t="s">
        <v>2877</v>
      </c>
      <c r="E2566" s="169" t="s">
        <v>3089</v>
      </c>
      <c r="F2566" s="174">
        <v>19.685233</v>
      </c>
      <c r="G2566" s="174">
        <v>145.39048299999999</v>
      </c>
      <c r="H2566" s="74">
        <v>53.348999999999997</v>
      </c>
      <c r="I2566" s="74">
        <v>0.78600000000000003</v>
      </c>
      <c r="J2566" s="74">
        <v>16.486000000000001</v>
      </c>
      <c r="K2566" s="74">
        <v>0.19500000000000001</v>
      </c>
      <c r="L2566" s="74">
        <v>3.9009999999999998</v>
      </c>
      <c r="M2566" s="74">
        <v>8.9969999999999999</v>
      </c>
      <c r="N2566" s="74">
        <v>1.3009999999999999</v>
      </c>
      <c r="O2566" s="74">
        <v>0.60199999999999998</v>
      </c>
      <c r="P2566" s="74">
        <v>0</v>
      </c>
      <c r="Q2566" s="74">
        <v>0.108</v>
      </c>
      <c r="R2566" s="74">
        <v>4.0681355999999997</v>
      </c>
      <c r="S2566" s="74">
        <v>0</v>
      </c>
      <c r="T2566" s="74">
        <v>0</v>
      </c>
      <c r="U2566" s="74">
        <v>2.5898246999999999E-2</v>
      </c>
      <c r="V2566" s="74">
        <v>8.038450000000001</v>
      </c>
      <c r="W2566" s="74">
        <v>1.5761665090500001</v>
      </c>
      <c r="X2566" s="74">
        <v>1117.3502000000001</v>
      </c>
      <c r="Y2566" s="74">
        <v>1810</v>
      </c>
      <c r="Z2566" s="74">
        <v>0.83470332690998317</v>
      </c>
      <c r="AA2566" s="74">
        <v>0.16529667309001689</v>
      </c>
      <c r="AB2566" s="74">
        <v>9.2825146432609325E-4</v>
      </c>
      <c r="AC2566" s="74">
        <v>9.2825146432609271E-4</v>
      </c>
      <c r="AD2566" t="s">
        <v>5810</v>
      </c>
    </row>
    <row r="2567" spans="1:30">
      <c r="A2567" s="165" t="s">
        <v>6969</v>
      </c>
      <c r="C2567" s="165" t="s">
        <v>8444</v>
      </c>
      <c r="D2567" s="169" t="s">
        <v>2877</v>
      </c>
      <c r="E2567" s="169" t="s">
        <v>3089</v>
      </c>
      <c r="F2567" s="174">
        <v>19.685233</v>
      </c>
      <c r="G2567" s="174">
        <v>145.39048299999999</v>
      </c>
      <c r="H2567" s="74">
        <v>52.960999999999999</v>
      </c>
      <c r="I2567" s="74">
        <v>0.81200000000000006</v>
      </c>
      <c r="J2567" s="74">
        <v>16.327999999999999</v>
      </c>
      <c r="K2567" s="74">
        <v>0.161</v>
      </c>
      <c r="L2567" s="74">
        <v>4.2649999999999997</v>
      </c>
      <c r="M2567" s="74">
        <v>8.94</v>
      </c>
      <c r="N2567" s="74">
        <v>1.2549999999999999</v>
      </c>
      <c r="O2567" s="74">
        <v>0.61899999999999999</v>
      </c>
      <c r="P2567" s="74">
        <v>0</v>
      </c>
      <c r="Q2567" s="74">
        <v>0.13600000000000001</v>
      </c>
      <c r="R2567" s="74">
        <v>4.0883468000000001</v>
      </c>
      <c r="S2567" s="74">
        <v>0</v>
      </c>
      <c r="T2567" s="74">
        <v>0</v>
      </c>
      <c r="U2567" s="74">
        <v>1.5514956E-2</v>
      </c>
      <c r="V2567" s="74">
        <v>7.9772499999999997</v>
      </c>
      <c r="W2567" s="74">
        <v>1.56416651025</v>
      </c>
      <c r="X2567" s="74">
        <v>1116.404</v>
      </c>
      <c r="Y2567" s="74">
        <v>1670</v>
      </c>
      <c r="Z2567" s="74">
        <v>0.89284867766803622</v>
      </c>
      <c r="AA2567" s="74">
        <v>0.1071513223319638</v>
      </c>
      <c r="AB2567" s="74">
        <v>5.856179257623564E-4</v>
      </c>
      <c r="AC2567" s="74">
        <v>5.8561792576235629E-4</v>
      </c>
      <c r="AD2567" t="s">
        <v>5810</v>
      </c>
    </row>
    <row r="2568" spans="1:30">
      <c r="A2568" s="165" t="s">
        <v>6970</v>
      </c>
      <c r="C2568" s="165" t="s">
        <v>8444</v>
      </c>
      <c r="D2568" s="169" t="s">
        <v>2877</v>
      </c>
      <c r="E2568" s="169" t="s">
        <v>3089</v>
      </c>
      <c r="F2568" s="174">
        <v>19.685233</v>
      </c>
      <c r="G2568" s="174">
        <v>145.39048299999999</v>
      </c>
      <c r="H2568" s="74">
        <v>53.091999999999999</v>
      </c>
      <c r="I2568" s="74">
        <v>0.80800000000000005</v>
      </c>
      <c r="J2568" s="74">
        <v>16.510000000000002</v>
      </c>
      <c r="K2568" s="74">
        <v>0.16</v>
      </c>
      <c r="L2568" s="74">
        <v>4.37</v>
      </c>
      <c r="M2568" s="74">
        <v>9.1980000000000004</v>
      </c>
      <c r="N2568" s="74">
        <v>1.329</v>
      </c>
      <c r="O2568" s="74">
        <v>0.59099999999999997</v>
      </c>
      <c r="P2568" s="74">
        <v>0</v>
      </c>
      <c r="Q2568" s="74">
        <v>8.1000000000000003E-2</v>
      </c>
      <c r="R2568" s="74">
        <v>4.1704547999999999</v>
      </c>
      <c r="S2568" s="74">
        <v>0</v>
      </c>
      <c r="T2568" s="74">
        <v>0</v>
      </c>
      <c r="U2568" s="74">
        <v>2.0513330999999999E-2</v>
      </c>
      <c r="V2568" s="74">
        <v>7.8063999999999991</v>
      </c>
      <c r="W2568" s="74">
        <v>1.5306665135999999</v>
      </c>
      <c r="X2568" s="74">
        <v>1120.6867999999999</v>
      </c>
      <c r="Y2568" s="74">
        <v>1790</v>
      </c>
      <c r="Z2568" s="74">
        <v>0.86950890845150863</v>
      </c>
      <c r="AA2568" s="74">
        <v>0.13049109154849139</v>
      </c>
      <c r="AB2568" s="74">
        <v>1.36891942932636E-3</v>
      </c>
      <c r="AC2568" s="74">
        <v>1.36891942932636E-3</v>
      </c>
      <c r="AD2568" t="s">
        <v>5810</v>
      </c>
    </row>
    <row r="2569" spans="1:30">
      <c r="A2569" s="165" t="s">
        <v>6971</v>
      </c>
      <c r="C2569" s="165" t="s">
        <v>8444</v>
      </c>
      <c r="D2569" s="169" t="s">
        <v>2877</v>
      </c>
      <c r="E2569" s="169" t="s">
        <v>3089</v>
      </c>
      <c r="F2569" s="174">
        <v>19.685233</v>
      </c>
      <c r="G2569" s="174">
        <v>145.39048299999999</v>
      </c>
      <c r="H2569" s="74">
        <v>53.171999999999997</v>
      </c>
      <c r="I2569" s="74">
        <v>0.79700000000000004</v>
      </c>
      <c r="J2569" s="74">
        <v>16.364999999999998</v>
      </c>
      <c r="K2569" s="74">
        <v>0.17699999999999999</v>
      </c>
      <c r="L2569" s="74">
        <v>3.7309999999999999</v>
      </c>
      <c r="M2569" s="74">
        <v>9.5389999999999997</v>
      </c>
      <c r="N2569" s="74">
        <v>1.3660000000000001</v>
      </c>
      <c r="O2569" s="74">
        <v>0.59799999999999998</v>
      </c>
      <c r="P2569" s="74">
        <v>0</v>
      </c>
      <c r="Q2569" s="74">
        <v>7.9000000000000001E-2</v>
      </c>
      <c r="R2569" s="74">
        <v>3.84</v>
      </c>
      <c r="S2569" s="74">
        <v>0</v>
      </c>
      <c r="T2569" s="74">
        <v>0</v>
      </c>
      <c r="U2569" s="74">
        <v>2.46E-2</v>
      </c>
      <c r="V2569" s="74">
        <v>7.9066999999999998</v>
      </c>
      <c r="W2569" s="74">
        <v>1.5503331783000001</v>
      </c>
      <c r="X2569" s="74">
        <v>1126.3474000000001</v>
      </c>
      <c r="Y2569" s="74">
        <v>1680</v>
      </c>
      <c r="Z2569" s="74">
        <v>0.81878919945505502</v>
      </c>
      <c r="AA2569" s="74">
        <v>0.18121080054494501</v>
      </c>
      <c r="AB2569" s="74">
        <v>1.2998299477304541E-4</v>
      </c>
      <c r="AC2569" s="74">
        <v>1.2998299477304519E-4</v>
      </c>
      <c r="AD2569" t="s">
        <v>5810</v>
      </c>
    </row>
    <row r="2570" spans="1:30">
      <c r="A2570" s="165" t="s">
        <v>6972</v>
      </c>
      <c r="C2570" s="165" t="s">
        <v>8444</v>
      </c>
      <c r="D2570" s="169" t="s">
        <v>2877</v>
      </c>
      <c r="E2570" s="169" t="s">
        <v>3089</v>
      </c>
      <c r="F2570" s="174">
        <v>19.685233</v>
      </c>
      <c r="G2570" s="174">
        <v>145.39048299999999</v>
      </c>
      <c r="H2570" s="74">
        <v>53.143000000000001</v>
      </c>
      <c r="I2570" s="74">
        <v>0.79200000000000004</v>
      </c>
      <c r="J2570" s="74">
        <v>16.815000000000001</v>
      </c>
      <c r="K2570" s="74">
        <v>0.19</v>
      </c>
      <c r="L2570" s="74">
        <v>3.5840000000000001</v>
      </c>
      <c r="M2570" s="74">
        <v>9.7789999999999999</v>
      </c>
      <c r="N2570" s="74">
        <v>1.802</v>
      </c>
      <c r="O2570" s="74">
        <v>0.621</v>
      </c>
      <c r="P2570" s="74">
        <v>0</v>
      </c>
      <c r="Q2570" s="74">
        <v>0.10299999999999999</v>
      </c>
      <c r="R2570" s="74">
        <v>3.1384204000000002</v>
      </c>
      <c r="S2570" s="74">
        <v>0</v>
      </c>
      <c r="T2570" s="74">
        <v>0</v>
      </c>
      <c r="U2570" s="74">
        <v>1.6234722E-2</v>
      </c>
      <c r="V2570" s="74">
        <v>7.92455</v>
      </c>
      <c r="W2570" s="74">
        <v>1.5538331779500001</v>
      </c>
      <c r="X2570" s="74">
        <v>1130.3314</v>
      </c>
      <c r="Y2570" s="74">
        <v>1200</v>
      </c>
      <c r="Z2570" s="74">
        <v>0.81162144330118868</v>
      </c>
      <c r="AA2570" s="74">
        <v>0.18837855669881129</v>
      </c>
      <c r="AB2570" s="74">
        <v>9.0112654166310665E-4</v>
      </c>
      <c r="AC2570" s="74">
        <v>9.0112654166310633E-4</v>
      </c>
      <c r="AD2570" t="s">
        <v>5810</v>
      </c>
    </row>
    <row r="2571" spans="1:30">
      <c r="A2571" s="165" t="s">
        <v>6973</v>
      </c>
      <c r="C2571" s="165" t="s">
        <v>8444</v>
      </c>
      <c r="D2571" s="169" t="s">
        <v>2877</v>
      </c>
      <c r="E2571" s="169" t="s">
        <v>3089</v>
      </c>
      <c r="F2571" s="174">
        <v>19.685233</v>
      </c>
      <c r="G2571" s="174">
        <v>145.39048299999999</v>
      </c>
      <c r="H2571" s="74">
        <v>53.137999999999998</v>
      </c>
      <c r="I2571" s="74">
        <v>0.81200000000000006</v>
      </c>
      <c r="J2571" s="74">
        <v>16.853999999999999</v>
      </c>
      <c r="K2571" s="74">
        <v>0.17499999999999999</v>
      </c>
      <c r="L2571" s="74">
        <v>4.24</v>
      </c>
      <c r="M2571" s="74">
        <v>9.2050000000000001</v>
      </c>
      <c r="N2571" s="74">
        <v>1.3049999999999999</v>
      </c>
      <c r="O2571" s="74">
        <v>0.56799999999999995</v>
      </c>
      <c r="P2571" s="74">
        <v>0</v>
      </c>
      <c r="Q2571" s="74">
        <v>0.115</v>
      </c>
      <c r="R2571" s="74">
        <v>4.24</v>
      </c>
      <c r="S2571" s="74">
        <v>0</v>
      </c>
      <c r="T2571" s="74">
        <v>0</v>
      </c>
      <c r="U2571" s="74">
        <v>2.23E-2</v>
      </c>
      <c r="V2571" s="74">
        <v>7.7222500000000007</v>
      </c>
      <c r="W2571" s="74">
        <v>1.5141665152499999</v>
      </c>
      <c r="X2571" s="74">
        <v>1120.8030000000001</v>
      </c>
      <c r="Y2571" s="74">
        <v>1860</v>
      </c>
      <c r="Z2571" s="74">
        <v>0.86403019393931824</v>
      </c>
      <c r="AA2571" s="74">
        <v>0.13596980606068171</v>
      </c>
      <c r="AB2571" s="74">
        <v>1.2109007523113909E-3</v>
      </c>
      <c r="AC2571" s="74">
        <v>1.21090075231139E-3</v>
      </c>
      <c r="AD2571" t="s">
        <v>5810</v>
      </c>
    </row>
    <row r="2572" spans="1:30">
      <c r="A2572" s="165" t="s">
        <v>6974</v>
      </c>
      <c r="C2572" s="165" t="s">
        <v>8444</v>
      </c>
      <c r="D2572" s="169" t="s">
        <v>2877</v>
      </c>
      <c r="E2572" s="169" t="s">
        <v>3089</v>
      </c>
      <c r="F2572" s="174">
        <v>19.685233</v>
      </c>
      <c r="G2572" s="174">
        <v>145.39048299999999</v>
      </c>
      <c r="H2572" s="74">
        <v>53.073999999999998</v>
      </c>
      <c r="I2572" s="74">
        <v>0.79300000000000004</v>
      </c>
      <c r="J2572" s="74">
        <v>16.835999999999999</v>
      </c>
      <c r="K2572" s="74">
        <v>0.19900000000000001</v>
      </c>
      <c r="L2572" s="74">
        <v>4.1269999999999998</v>
      </c>
      <c r="M2572" s="74">
        <v>9.5470000000000006</v>
      </c>
      <c r="N2572" s="74">
        <v>1.718</v>
      </c>
      <c r="O2572" s="74">
        <v>0.58599999999999997</v>
      </c>
      <c r="P2572" s="74">
        <v>0</v>
      </c>
      <c r="Q2572" s="74">
        <v>0.11</v>
      </c>
      <c r="R2572" s="74">
        <v>3.6363368509999998</v>
      </c>
      <c r="S2572" s="74">
        <v>0</v>
      </c>
      <c r="T2572" s="74">
        <v>0</v>
      </c>
      <c r="U2572" s="74">
        <v>3.107465194E-2</v>
      </c>
      <c r="V2572" s="74">
        <v>8.0265500000000003</v>
      </c>
      <c r="W2572" s="74">
        <v>1.5738331759499999</v>
      </c>
      <c r="X2572" s="74">
        <v>1126.4802</v>
      </c>
      <c r="Y2572" s="74">
        <v>1690</v>
      </c>
      <c r="Z2572" s="74">
        <v>0.76665678245120195</v>
      </c>
      <c r="AA2572" s="74">
        <v>0.233343217548798</v>
      </c>
      <c r="AB2572" s="74">
        <v>4.153417940692528E-4</v>
      </c>
      <c r="AC2572" s="74">
        <v>4.1534179406925258E-4</v>
      </c>
      <c r="AD2572" t="s">
        <v>5810</v>
      </c>
    </row>
    <row r="2573" spans="1:30">
      <c r="A2573" s="165" t="s">
        <v>6975</v>
      </c>
      <c r="C2573" s="165" t="s">
        <v>8444</v>
      </c>
      <c r="D2573" s="169" t="s">
        <v>2877</v>
      </c>
      <c r="E2573" s="169" t="s">
        <v>3089</v>
      </c>
      <c r="F2573" s="174">
        <v>19.685233</v>
      </c>
      <c r="G2573" s="174">
        <v>145.39048299999999</v>
      </c>
      <c r="H2573" s="74">
        <v>51.331000000000003</v>
      </c>
      <c r="I2573" s="74">
        <v>0.68799999999999994</v>
      </c>
      <c r="J2573" s="74">
        <v>17.728999999999999</v>
      </c>
      <c r="K2573" s="74">
        <v>0.17499999999999999</v>
      </c>
      <c r="L2573" s="74">
        <v>4.6029999999999998</v>
      </c>
      <c r="M2573" s="74">
        <v>10.26</v>
      </c>
      <c r="N2573" s="74">
        <v>1.3859999999999999</v>
      </c>
      <c r="O2573" s="74">
        <v>0.502</v>
      </c>
      <c r="P2573" s="74">
        <v>0</v>
      </c>
      <c r="Q2573" s="74">
        <v>8.2000000000000003E-2</v>
      </c>
      <c r="R2573" s="74">
        <v>4.2287349259999996</v>
      </c>
      <c r="S2573" s="74">
        <v>0</v>
      </c>
      <c r="T2573" s="74">
        <v>0</v>
      </c>
      <c r="U2573" s="74">
        <v>7.9506919009999996E-2</v>
      </c>
      <c r="V2573" s="74">
        <v>7.1612500000000008</v>
      </c>
      <c r="W2573" s="74">
        <v>1.40416652625</v>
      </c>
      <c r="X2573" s="74">
        <v>1138.316</v>
      </c>
      <c r="Y2573" s="74">
        <v>2820</v>
      </c>
      <c r="Z2573" s="74">
        <v>0.6595256896792081</v>
      </c>
      <c r="AA2573" s="74">
        <v>0.3404743103207919</v>
      </c>
      <c r="AB2573" s="74">
        <v>5.3264605182188154E-4</v>
      </c>
      <c r="AC2573" s="74">
        <v>5.3264605182188165E-4</v>
      </c>
      <c r="AD2573" t="s">
        <v>5810</v>
      </c>
    </row>
    <row r="2574" spans="1:30">
      <c r="A2574" s="165" t="s">
        <v>6976</v>
      </c>
      <c r="C2574" s="165" t="s">
        <v>8444</v>
      </c>
      <c r="D2574" s="169" t="s">
        <v>2877</v>
      </c>
      <c r="E2574" s="169" t="s">
        <v>3089</v>
      </c>
      <c r="F2574" s="174">
        <v>19.685233</v>
      </c>
      <c r="G2574" s="174">
        <v>145.39048299999999</v>
      </c>
      <c r="H2574" s="74">
        <v>53.338999999999999</v>
      </c>
      <c r="I2574" s="74">
        <v>0.81100000000000005</v>
      </c>
      <c r="J2574" s="74">
        <v>16.733000000000001</v>
      </c>
      <c r="K2574" s="74">
        <v>0.16200000000000001</v>
      </c>
      <c r="L2574" s="74">
        <v>4.1280000000000001</v>
      </c>
      <c r="M2574" s="74">
        <v>9.1029999999999998</v>
      </c>
      <c r="N2574" s="74">
        <v>1.4059999999999999</v>
      </c>
      <c r="O2574" s="74">
        <v>0.65800000000000003</v>
      </c>
      <c r="P2574" s="74">
        <v>0</v>
      </c>
      <c r="Q2574" s="74">
        <v>0.13600000000000001</v>
      </c>
      <c r="R2574" s="74">
        <v>3.4662875359999998</v>
      </c>
      <c r="S2574" s="74">
        <v>0</v>
      </c>
      <c r="T2574" s="74">
        <v>0</v>
      </c>
      <c r="U2574" s="74">
        <v>1.980425928E-2</v>
      </c>
      <c r="V2574" s="74">
        <v>7.0974999999999993</v>
      </c>
      <c r="W2574" s="74">
        <v>1.3916665275</v>
      </c>
      <c r="X2574" s="74">
        <v>1119.1098</v>
      </c>
      <c r="Y2574" s="74">
        <v>1400</v>
      </c>
      <c r="Z2574" s="74">
        <v>0.82061587148697401</v>
      </c>
      <c r="AA2574" s="74">
        <v>0.17938412851302599</v>
      </c>
      <c r="AB2574" s="74">
        <v>1.522627632478999E-3</v>
      </c>
      <c r="AC2574" s="74">
        <v>1.522627632478999E-3</v>
      </c>
      <c r="AD2574" t="s">
        <v>5810</v>
      </c>
    </row>
    <row r="2575" spans="1:30">
      <c r="A2575" s="165" t="s">
        <v>6977</v>
      </c>
      <c r="C2575" s="165" t="s">
        <v>8444</v>
      </c>
      <c r="D2575" s="169" t="s">
        <v>2877</v>
      </c>
      <c r="E2575" s="169" t="s">
        <v>3089</v>
      </c>
      <c r="F2575" s="174">
        <v>19.685233</v>
      </c>
      <c r="G2575" s="174">
        <v>145.39048299999999</v>
      </c>
      <c r="H2575" s="74">
        <v>53.195</v>
      </c>
      <c r="I2575" s="74">
        <v>0.76400000000000001</v>
      </c>
      <c r="J2575" s="74">
        <v>16.346</v>
      </c>
      <c r="K2575" s="74">
        <v>0.152</v>
      </c>
      <c r="L2575" s="74">
        <v>4.101</v>
      </c>
      <c r="M2575" s="74">
        <v>9.0380000000000003</v>
      </c>
      <c r="N2575" s="74">
        <v>1.2470000000000001</v>
      </c>
      <c r="O2575" s="74">
        <v>0.627</v>
      </c>
      <c r="P2575" s="74">
        <v>0</v>
      </c>
      <c r="Q2575" s="74">
        <v>0.11600000000000001</v>
      </c>
      <c r="R2575" s="74">
        <v>3.8912876000000001</v>
      </c>
      <c r="S2575" s="74">
        <v>0</v>
      </c>
      <c r="T2575" s="74">
        <v>0</v>
      </c>
      <c r="U2575" s="74">
        <v>2.4978546000000001E-2</v>
      </c>
      <c r="V2575" s="74">
        <v>8.0146499999999996</v>
      </c>
      <c r="W2575" s="74">
        <v>1.57149984285</v>
      </c>
      <c r="X2575" s="74">
        <v>1118.0308</v>
      </c>
      <c r="Y2575" s="74">
        <v>1710</v>
      </c>
      <c r="Z2575" s="74">
        <v>0.82648777643101212</v>
      </c>
      <c r="AA2575" s="74">
        <v>0.17351222356898791</v>
      </c>
      <c r="AB2575" s="74">
        <v>1.8251337173890309E-4</v>
      </c>
      <c r="AC2575" s="74">
        <v>1.825133717389032E-4</v>
      </c>
      <c r="AD2575" t="s">
        <v>5810</v>
      </c>
    </row>
    <row r="2576" spans="1:30">
      <c r="A2576" s="165" t="s">
        <v>6978</v>
      </c>
      <c r="C2576" s="165" t="s">
        <v>8444</v>
      </c>
      <c r="D2576" s="169" t="s">
        <v>2877</v>
      </c>
      <c r="E2576" s="169" t="s">
        <v>3089</v>
      </c>
      <c r="F2576" s="174">
        <v>19.685233</v>
      </c>
      <c r="G2576" s="174">
        <v>145.39048299999999</v>
      </c>
      <c r="H2576" s="74">
        <v>51.985999999999997</v>
      </c>
      <c r="I2576" s="74">
        <v>0.74</v>
      </c>
      <c r="J2576" s="74">
        <v>17.757000000000001</v>
      </c>
      <c r="K2576" s="74">
        <v>0.151</v>
      </c>
      <c r="L2576" s="74">
        <v>4.17</v>
      </c>
      <c r="M2576" s="74">
        <v>10.602</v>
      </c>
      <c r="N2576" s="74">
        <v>1.421</v>
      </c>
      <c r="O2576" s="74">
        <v>0.56000000000000005</v>
      </c>
      <c r="P2576" s="74">
        <v>0</v>
      </c>
      <c r="Q2576" s="74">
        <v>0.125</v>
      </c>
      <c r="R2576" s="74">
        <v>4.0365555999999998</v>
      </c>
      <c r="S2576" s="74">
        <v>0</v>
      </c>
      <c r="T2576" s="74">
        <v>0</v>
      </c>
      <c r="U2576" s="74">
        <v>1.7567622000000001E-2</v>
      </c>
      <c r="V2576" s="74">
        <v>6.3435499999999996</v>
      </c>
      <c r="W2576" s="74">
        <v>1.2438332089499999</v>
      </c>
      <c r="X2576" s="74">
        <v>1143.9931999999999</v>
      </c>
      <c r="Y2576" s="74">
        <v>1690</v>
      </c>
      <c r="Z2576" s="74">
        <v>0.8672976116418486</v>
      </c>
      <c r="AA2576" s="74">
        <v>0.1327023883581514</v>
      </c>
      <c r="AB2576" s="74">
        <v>1.3963644543912111E-3</v>
      </c>
      <c r="AC2576" s="74">
        <v>1.39636445439121E-3</v>
      </c>
      <c r="AD2576" t="s">
        <v>5810</v>
      </c>
    </row>
    <row r="2577" spans="1:30">
      <c r="A2577" s="165" t="s">
        <v>6979</v>
      </c>
      <c r="C2577" s="165" t="s">
        <v>8444</v>
      </c>
      <c r="D2577" s="169" t="s">
        <v>2877</v>
      </c>
      <c r="E2577" s="169" t="s">
        <v>3089</v>
      </c>
      <c r="F2577" s="174">
        <v>19.685233</v>
      </c>
      <c r="G2577" s="174">
        <v>145.39048299999999</v>
      </c>
      <c r="H2577" s="74">
        <v>52.463999999999999</v>
      </c>
      <c r="I2577" s="74">
        <v>0.76</v>
      </c>
      <c r="J2577" s="74">
        <v>17.946000000000002</v>
      </c>
      <c r="K2577" s="74">
        <v>0.12</v>
      </c>
      <c r="L2577" s="74">
        <v>4.024</v>
      </c>
      <c r="M2577" s="74">
        <v>10.468999999999999</v>
      </c>
      <c r="N2577" s="74">
        <v>1.429</v>
      </c>
      <c r="O2577" s="74">
        <v>0.57799999999999996</v>
      </c>
      <c r="P2577" s="74">
        <v>0</v>
      </c>
      <c r="Q2577" s="74">
        <v>0.124</v>
      </c>
      <c r="R2577" s="74">
        <v>3.9721324</v>
      </c>
      <c r="S2577" s="74">
        <v>0</v>
      </c>
      <c r="T2577" s="74">
        <v>0</v>
      </c>
      <c r="U2577" s="74">
        <v>1.5568271999999999E-2</v>
      </c>
      <c r="V2577" s="74">
        <v>6.2696000000000014</v>
      </c>
      <c r="W2577" s="74">
        <v>1.2293332104000001</v>
      </c>
      <c r="X2577" s="74">
        <v>1141.7854</v>
      </c>
      <c r="Y2577" s="74">
        <v>1620</v>
      </c>
      <c r="Z2577" s="74">
        <v>0.87493357047293152</v>
      </c>
      <c r="AA2577" s="74">
        <v>0.12506642952706851</v>
      </c>
      <c r="AB2577" s="74">
        <v>1.076965585052086E-3</v>
      </c>
      <c r="AC2577" s="74">
        <v>1.076965585052086E-3</v>
      </c>
      <c r="AD2577" t="s">
        <v>5810</v>
      </c>
    </row>
    <row r="2578" spans="1:30">
      <c r="A2578" s="165" t="s">
        <v>6980</v>
      </c>
      <c r="C2578" s="165" t="s">
        <v>8444</v>
      </c>
      <c r="D2578" s="169" t="s">
        <v>2877</v>
      </c>
      <c r="E2578" s="169" t="s">
        <v>3089</v>
      </c>
      <c r="F2578" s="174">
        <v>19.685233</v>
      </c>
      <c r="G2578" s="174">
        <v>145.39048299999999</v>
      </c>
      <c r="H2578" s="74">
        <v>52.954000000000001</v>
      </c>
      <c r="I2578" s="74">
        <v>0.81799999999999995</v>
      </c>
      <c r="J2578" s="74">
        <v>16.210999999999999</v>
      </c>
      <c r="K2578" s="74">
        <v>0.18099999999999999</v>
      </c>
      <c r="L2578" s="74">
        <v>4.407</v>
      </c>
      <c r="M2578" s="74">
        <v>8.73</v>
      </c>
      <c r="N2578" s="74">
        <v>1.407</v>
      </c>
      <c r="O2578" s="74">
        <v>0.59399999999999997</v>
      </c>
      <c r="P2578" s="74">
        <v>0</v>
      </c>
      <c r="Q2578" s="74">
        <v>0.10100000000000001</v>
      </c>
      <c r="R2578" s="74">
        <v>3.7580200000000001</v>
      </c>
      <c r="S2578" s="74">
        <v>0</v>
      </c>
      <c r="T2578" s="74">
        <v>0</v>
      </c>
      <c r="U2578" s="74">
        <v>1.8394020000000001E-2</v>
      </c>
      <c r="V2578" s="74">
        <v>8.4268999999999998</v>
      </c>
      <c r="W2578" s="74">
        <v>1.6523331681</v>
      </c>
      <c r="X2578" s="74">
        <v>1112.9179999999999</v>
      </c>
      <c r="Y2578" s="74">
        <v>1540</v>
      </c>
      <c r="Z2578" s="74">
        <v>0.85933025068636093</v>
      </c>
      <c r="AA2578" s="74">
        <v>0.14066974931363899</v>
      </c>
      <c r="AB2578" s="74">
        <v>1.3562198232026201E-3</v>
      </c>
      <c r="AC2578" s="74">
        <v>1.356219823202619E-3</v>
      </c>
      <c r="AD2578" t="s">
        <v>5810</v>
      </c>
    </row>
    <row r="2579" spans="1:30">
      <c r="A2579" s="165" t="s">
        <v>6981</v>
      </c>
      <c r="C2579" s="165" t="s">
        <v>8444</v>
      </c>
      <c r="D2579" s="169" t="s">
        <v>2877</v>
      </c>
      <c r="E2579" s="169" t="s">
        <v>3089</v>
      </c>
      <c r="F2579" s="174">
        <v>19.685233</v>
      </c>
      <c r="G2579" s="174">
        <v>145.39048299999999</v>
      </c>
      <c r="H2579" s="74">
        <v>53.143000000000001</v>
      </c>
      <c r="I2579" s="74">
        <v>0.85599999999999998</v>
      </c>
      <c r="J2579" s="74">
        <v>16.260999999999999</v>
      </c>
      <c r="K2579" s="74">
        <v>0.16400000000000001</v>
      </c>
      <c r="L2579" s="74">
        <v>4.0949999999999998</v>
      </c>
      <c r="M2579" s="74">
        <v>8.8070000000000004</v>
      </c>
      <c r="N2579" s="74">
        <v>1.3109999999999999</v>
      </c>
      <c r="O2579" s="74">
        <v>0.63</v>
      </c>
      <c r="P2579" s="74">
        <v>0</v>
      </c>
      <c r="Q2579" s="74">
        <v>0.104</v>
      </c>
      <c r="R2579" s="74">
        <v>4.0936485759999997</v>
      </c>
      <c r="S2579" s="74">
        <v>0</v>
      </c>
      <c r="T2579" s="74">
        <v>0</v>
      </c>
      <c r="U2579" s="74">
        <v>5.6547738909999999E-2</v>
      </c>
      <c r="V2579" s="74">
        <v>8.1532</v>
      </c>
      <c r="W2579" s="74">
        <v>1.5986665068000001</v>
      </c>
      <c r="X2579" s="74">
        <v>1114.1962000000001</v>
      </c>
      <c r="Y2579" s="74">
        <v>2290</v>
      </c>
      <c r="Z2579" s="74">
        <v>0.72067029023682727</v>
      </c>
      <c r="AA2579" s="74">
        <v>0.27932970976317278</v>
      </c>
      <c r="AB2579" s="74">
        <v>4.124995072449839E-4</v>
      </c>
      <c r="AC2579" s="74">
        <v>4.1249950724498379E-4</v>
      </c>
      <c r="AD2579" t="s">
        <v>5810</v>
      </c>
    </row>
    <row r="2580" spans="1:30">
      <c r="A2580" s="165" t="s">
        <v>6982</v>
      </c>
      <c r="C2580" s="165" t="s">
        <v>8444</v>
      </c>
      <c r="D2580" s="169" t="s">
        <v>2877</v>
      </c>
      <c r="E2580" s="169" t="s">
        <v>3089</v>
      </c>
      <c r="F2580" s="174">
        <v>19.685233</v>
      </c>
      <c r="G2580" s="174">
        <v>145.39048299999999</v>
      </c>
      <c r="H2580" s="74">
        <v>53.521000000000001</v>
      </c>
      <c r="I2580" s="74">
        <v>0.77800000000000002</v>
      </c>
      <c r="J2580" s="74">
        <v>16.22</v>
      </c>
      <c r="K2580" s="74">
        <v>0.16300000000000001</v>
      </c>
      <c r="L2580" s="74">
        <v>4.024</v>
      </c>
      <c r="M2580" s="74">
        <v>8.8719999999999999</v>
      </c>
      <c r="N2580" s="74">
        <v>1.222</v>
      </c>
      <c r="O2580" s="74">
        <v>0.61599999999999999</v>
      </c>
      <c r="P2580" s="74">
        <v>0</v>
      </c>
      <c r="Q2580" s="74">
        <v>0.14499999999999999</v>
      </c>
      <c r="R2580" s="74">
        <v>4.0405470890000004</v>
      </c>
      <c r="S2580" s="74">
        <v>0</v>
      </c>
      <c r="T2580" s="74">
        <v>0</v>
      </c>
      <c r="U2580" s="74">
        <v>4.5680178410000001E-2</v>
      </c>
      <c r="V2580" s="74">
        <v>8.2126999999999999</v>
      </c>
      <c r="W2580" s="74">
        <v>1.6103331723000001</v>
      </c>
      <c r="X2580" s="74">
        <v>1115.2752</v>
      </c>
      <c r="Y2580" s="74">
        <v>2090</v>
      </c>
      <c r="Z2580" s="74">
        <v>0.75166120715805651</v>
      </c>
      <c r="AA2580" s="74">
        <v>0.24833879284194341</v>
      </c>
      <c r="AB2580" s="74">
        <v>1.293185322394068E-5</v>
      </c>
      <c r="AC2580" s="74">
        <v>1.293185322394068E-5</v>
      </c>
      <c r="AD2580" t="s">
        <v>5810</v>
      </c>
    </row>
    <row r="2581" spans="1:30">
      <c r="A2581" s="165" t="s">
        <v>6983</v>
      </c>
      <c r="C2581" s="165" t="s">
        <v>8444</v>
      </c>
      <c r="D2581" s="169" t="s">
        <v>2877</v>
      </c>
      <c r="E2581" s="169" t="s">
        <v>3089</v>
      </c>
      <c r="F2581" s="174">
        <v>19.685233</v>
      </c>
      <c r="G2581" s="174">
        <v>145.39048299999999</v>
      </c>
      <c r="H2581" s="74">
        <v>53.32</v>
      </c>
      <c r="I2581" s="74">
        <v>0.83699999999999997</v>
      </c>
      <c r="J2581" s="74">
        <v>16.611000000000001</v>
      </c>
      <c r="K2581" s="74">
        <v>0.16400000000000001</v>
      </c>
      <c r="L2581" s="74">
        <v>3.9750000000000001</v>
      </c>
      <c r="M2581" s="74">
        <v>8.9269999999999996</v>
      </c>
      <c r="N2581" s="74">
        <v>1.302</v>
      </c>
      <c r="O2581" s="74">
        <v>0.61799999999999999</v>
      </c>
      <c r="P2581" s="74">
        <v>0</v>
      </c>
      <c r="Q2581" s="74">
        <v>0.10299999999999999</v>
      </c>
      <c r="R2581" s="74">
        <v>4.0810602859999996</v>
      </c>
      <c r="S2581" s="74">
        <v>0</v>
      </c>
      <c r="T2581" s="74">
        <v>0</v>
      </c>
      <c r="U2581" s="74">
        <v>3.2041671039999997E-2</v>
      </c>
      <c r="V2581" s="74">
        <v>7.9050000000000002</v>
      </c>
      <c r="W2581" s="74">
        <v>1.5499998450000001</v>
      </c>
      <c r="X2581" s="74">
        <v>1116.1882000000001</v>
      </c>
      <c r="Y2581" s="74">
        <v>1910</v>
      </c>
      <c r="Z2581" s="74">
        <v>0.80940311986452118</v>
      </c>
      <c r="AA2581" s="74">
        <v>0.19059688013547879</v>
      </c>
      <c r="AB2581" s="74">
        <v>1.64519060767419E-3</v>
      </c>
      <c r="AC2581" s="74">
        <v>1.645190607674188E-3</v>
      </c>
      <c r="AD2581" t="s">
        <v>5810</v>
      </c>
    </row>
    <row r="2582" spans="1:30">
      <c r="A2582" s="165" t="s">
        <v>6984</v>
      </c>
      <c r="C2582" s="165" t="s">
        <v>8444</v>
      </c>
      <c r="D2582" s="169" t="s">
        <v>2877</v>
      </c>
      <c r="E2582" s="169" t="s">
        <v>3053</v>
      </c>
      <c r="F2582" s="174">
        <v>18.796722219999999</v>
      </c>
      <c r="G2582" s="174">
        <v>145.6945556</v>
      </c>
      <c r="H2582" s="74">
        <v>48.363</v>
      </c>
      <c r="I2582" s="74">
        <v>0.77200000000000002</v>
      </c>
      <c r="J2582" s="74">
        <v>17.305</v>
      </c>
      <c r="K2582" s="74">
        <v>0.192</v>
      </c>
      <c r="L2582" s="74">
        <v>3.097</v>
      </c>
      <c r="M2582" s="74">
        <v>12.406000000000001</v>
      </c>
      <c r="N2582" s="74">
        <v>2.4319999999999999</v>
      </c>
      <c r="O2582" s="74">
        <v>0.61399999999999999</v>
      </c>
      <c r="P2582" s="74">
        <v>0</v>
      </c>
      <c r="Q2582" s="74">
        <v>0.14599999999999999</v>
      </c>
      <c r="R2582" s="74">
        <v>3.9553481000000001</v>
      </c>
      <c r="S2582" s="74">
        <v>0</v>
      </c>
      <c r="T2582" s="74">
        <v>0</v>
      </c>
      <c r="U2582" s="74">
        <v>6.6101535000000005E-4</v>
      </c>
      <c r="V2582" s="74">
        <v>6.9929500000000004</v>
      </c>
      <c r="W2582" s="74">
        <v>1.37116652955</v>
      </c>
      <c r="X2582" s="74">
        <v>1173.9395999999999</v>
      </c>
      <c r="Y2582" s="74">
        <v>1330</v>
      </c>
      <c r="Z2582" s="74">
        <v>0.99428671360354615</v>
      </c>
      <c r="AA2582" s="74">
        <v>5.713286396453846E-3</v>
      </c>
      <c r="AB2582" s="74">
        <v>8.8231982612099226E-3</v>
      </c>
      <c r="AC2582" s="74">
        <v>8.8231982612099209E-3</v>
      </c>
      <c r="AD2582" t="s">
        <v>5810</v>
      </c>
    </row>
    <row r="2583" spans="1:30">
      <c r="A2583" s="165" t="s">
        <v>6985</v>
      </c>
      <c r="C2583" s="165" t="s">
        <v>8444</v>
      </c>
      <c r="D2583" s="169" t="s">
        <v>2877</v>
      </c>
      <c r="E2583" s="169" t="s">
        <v>3053</v>
      </c>
      <c r="F2583" s="174">
        <v>18.796722219999999</v>
      </c>
      <c r="G2583" s="174">
        <v>145.6945556</v>
      </c>
      <c r="H2583" s="74">
        <v>47.322000000000003</v>
      </c>
      <c r="I2583" s="74">
        <v>0.83599999999999997</v>
      </c>
      <c r="J2583" s="74">
        <v>17.062999999999999</v>
      </c>
      <c r="K2583" s="74">
        <v>0.23699999999999999</v>
      </c>
      <c r="L2583" s="74">
        <v>4.8120000000000003</v>
      </c>
      <c r="M2583" s="74">
        <v>11.26</v>
      </c>
      <c r="N2583" s="74">
        <v>2.3039999999999998</v>
      </c>
      <c r="O2583" s="74">
        <v>0.67700000000000005</v>
      </c>
      <c r="P2583" s="74">
        <v>0</v>
      </c>
      <c r="Q2583" s="74">
        <v>0.17699999999999999</v>
      </c>
      <c r="R2583" s="74">
        <v>4.0173100000000002</v>
      </c>
      <c r="S2583" s="74">
        <v>0</v>
      </c>
      <c r="T2583" s="74">
        <v>0</v>
      </c>
      <c r="U2583" s="74">
        <v>6.1129015000000002E-3</v>
      </c>
      <c r="V2583" s="74">
        <v>8.7320499999999992</v>
      </c>
      <c r="W2583" s="74">
        <v>1.71216649545</v>
      </c>
      <c r="X2583" s="74">
        <v>1154.9159999999999</v>
      </c>
      <c r="Y2583" s="74">
        <v>1550</v>
      </c>
      <c r="Z2583" s="74">
        <v>0.9536738818674676</v>
      </c>
      <c r="AA2583" s="74">
        <v>4.632611813253245E-2</v>
      </c>
      <c r="AB2583" s="74">
        <v>1.697188013809062E-3</v>
      </c>
      <c r="AC2583" s="74">
        <v>1.697188013809062E-3</v>
      </c>
      <c r="AD2583" t="s">
        <v>5810</v>
      </c>
    </row>
    <row r="2584" spans="1:30">
      <c r="A2584" s="165" t="s">
        <v>6986</v>
      </c>
      <c r="C2584" s="165" t="s">
        <v>8444</v>
      </c>
      <c r="D2584" s="169" t="s">
        <v>2877</v>
      </c>
      <c r="E2584" s="169" t="s">
        <v>3053</v>
      </c>
      <c r="F2584" s="174">
        <v>18.796722219999999</v>
      </c>
      <c r="G2584" s="174">
        <v>145.6945556</v>
      </c>
      <c r="H2584" s="74">
        <v>46.28</v>
      </c>
      <c r="I2584" s="74">
        <v>0.749</v>
      </c>
      <c r="J2584" s="74">
        <v>18.030999999999999</v>
      </c>
      <c r="K2584" s="74">
        <v>0.186</v>
      </c>
      <c r="L2584" s="74">
        <v>4.032</v>
      </c>
      <c r="M2584" s="74">
        <v>12.518000000000001</v>
      </c>
      <c r="N2584" s="74">
        <v>2.1539999999999999</v>
      </c>
      <c r="O2584" s="74">
        <v>0.55500000000000005</v>
      </c>
      <c r="P2584" s="74">
        <v>0</v>
      </c>
      <c r="Q2584" s="74">
        <v>0.05</v>
      </c>
      <c r="R2584" s="74">
        <v>4.5041535000000001</v>
      </c>
      <c r="S2584" s="74">
        <v>0</v>
      </c>
      <c r="T2584" s="74">
        <v>0</v>
      </c>
      <c r="U2584" s="74">
        <v>8.2224169999999992E-3</v>
      </c>
      <c r="V2584" s="74">
        <v>7.5768999999999993</v>
      </c>
      <c r="W2584" s="74">
        <v>1.4856665180999999</v>
      </c>
      <c r="X2584" s="74">
        <v>1175.7988</v>
      </c>
      <c r="Y2584" s="74">
        <v>1860</v>
      </c>
      <c r="Z2584" s="74">
        <v>0.9495170289816437</v>
      </c>
      <c r="AA2584" s="74">
        <v>5.0482971018356353E-2</v>
      </c>
      <c r="AB2584" s="74">
        <v>1.6226357815323151E-3</v>
      </c>
      <c r="AC2584" s="74">
        <v>1.622635781532314E-3</v>
      </c>
      <c r="AD2584" t="s">
        <v>5810</v>
      </c>
    </row>
    <row r="2585" spans="1:30">
      <c r="A2585" s="165" t="s">
        <v>6987</v>
      </c>
      <c r="C2585" s="165" t="s">
        <v>8444</v>
      </c>
      <c r="D2585" s="169" t="s">
        <v>2877</v>
      </c>
      <c r="E2585" s="169" t="s">
        <v>3053</v>
      </c>
      <c r="F2585" s="174">
        <v>18.796722219999999</v>
      </c>
      <c r="G2585" s="174">
        <v>145.6945556</v>
      </c>
      <c r="H2585" s="74">
        <v>45.142000000000003</v>
      </c>
      <c r="I2585" s="74">
        <v>0.70499999999999996</v>
      </c>
      <c r="J2585" s="74">
        <v>18.811</v>
      </c>
      <c r="K2585" s="74">
        <v>0.185</v>
      </c>
      <c r="L2585" s="74">
        <v>4.1680000000000001</v>
      </c>
      <c r="M2585" s="74">
        <v>12.993</v>
      </c>
      <c r="N2585" s="74">
        <v>2.0150000000000001</v>
      </c>
      <c r="O2585" s="74">
        <v>0.39600000000000002</v>
      </c>
      <c r="P2585" s="74">
        <v>0</v>
      </c>
      <c r="Q2585" s="74">
        <v>0.10199999999999999</v>
      </c>
      <c r="R2585" s="74">
        <v>4.3918049999999997</v>
      </c>
      <c r="S2585" s="74">
        <v>0</v>
      </c>
      <c r="T2585" s="74">
        <v>0</v>
      </c>
      <c r="U2585" s="74">
        <v>1.4980985E-2</v>
      </c>
      <c r="V2585" s="74">
        <v>7.7298999999999989</v>
      </c>
      <c r="W2585" s="74">
        <v>1.5156665150999999</v>
      </c>
      <c r="X2585" s="74">
        <v>1183.6838</v>
      </c>
      <c r="Y2585" s="74">
        <v>1960</v>
      </c>
      <c r="Z2585" s="74">
        <v>0.91120509050419207</v>
      </c>
      <c r="AA2585" s="74">
        <v>8.8794909495807955E-2</v>
      </c>
      <c r="AB2585" s="74">
        <v>1.176587191248076E-3</v>
      </c>
      <c r="AC2585" s="74">
        <v>1.176587191248076E-3</v>
      </c>
      <c r="AD2585" t="s">
        <v>5810</v>
      </c>
    </row>
    <row r="2586" spans="1:30">
      <c r="A2586" s="165" t="s">
        <v>6988</v>
      </c>
      <c r="C2586" s="165" t="s">
        <v>8444</v>
      </c>
      <c r="D2586" s="169" t="s">
        <v>2877</v>
      </c>
      <c r="E2586" s="169" t="s">
        <v>3053</v>
      </c>
      <c r="F2586" s="174">
        <v>18.796722219999999</v>
      </c>
      <c r="G2586" s="174">
        <v>145.6945556</v>
      </c>
      <c r="H2586" s="74">
        <v>47.015000000000001</v>
      </c>
      <c r="I2586" s="74">
        <v>0.67700000000000005</v>
      </c>
      <c r="J2586" s="74">
        <v>18.172999999999998</v>
      </c>
      <c r="K2586" s="74">
        <v>0.185</v>
      </c>
      <c r="L2586" s="74">
        <v>3.944</v>
      </c>
      <c r="M2586" s="74">
        <v>12.611000000000001</v>
      </c>
      <c r="N2586" s="74">
        <v>2.0179999999999998</v>
      </c>
      <c r="O2586" s="74">
        <v>0.442</v>
      </c>
      <c r="P2586" s="74">
        <v>0</v>
      </c>
      <c r="Q2586" s="74">
        <v>0.09</v>
      </c>
      <c r="R2586" s="74">
        <v>3.9396874</v>
      </c>
      <c r="S2586" s="74">
        <v>0</v>
      </c>
      <c r="T2586" s="74">
        <v>0</v>
      </c>
      <c r="U2586" s="74">
        <v>1.479071E-2</v>
      </c>
      <c r="V2586" s="74">
        <v>7.899049999999999</v>
      </c>
      <c r="W2586" s="74">
        <v>1.54883317845</v>
      </c>
      <c r="X2586" s="74">
        <v>1177.3425999999999</v>
      </c>
      <c r="Y2586" s="74">
        <v>1670</v>
      </c>
      <c r="Z2586" s="74">
        <v>0.88303309079729764</v>
      </c>
      <c r="AA2586" s="74">
        <v>0.1169669092027024</v>
      </c>
      <c r="AB2586" s="74">
        <v>1.8656802893995879E-4</v>
      </c>
      <c r="AC2586" s="74">
        <v>1.8656802893995879E-4</v>
      </c>
      <c r="AD2586" t="s">
        <v>5810</v>
      </c>
    </row>
    <row r="2587" spans="1:30">
      <c r="A2587" s="165" t="s">
        <v>6989</v>
      </c>
      <c r="C2587" s="165" t="s">
        <v>8444</v>
      </c>
      <c r="D2587" s="169" t="s">
        <v>2877</v>
      </c>
      <c r="E2587" s="169" t="s">
        <v>3053</v>
      </c>
      <c r="F2587" s="174">
        <v>18.796722219999999</v>
      </c>
      <c r="G2587" s="174">
        <v>145.6945556</v>
      </c>
      <c r="H2587" s="74">
        <v>48.591000000000001</v>
      </c>
      <c r="I2587" s="74">
        <v>0.89700000000000002</v>
      </c>
      <c r="J2587" s="74">
        <v>17.445</v>
      </c>
      <c r="K2587" s="74">
        <v>0.18099999999999999</v>
      </c>
      <c r="L2587" s="74">
        <v>2.4790000000000001</v>
      </c>
      <c r="M2587" s="74">
        <v>12.028</v>
      </c>
      <c r="N2587" s="74">
        <v>2.585</v>
      </c>
      <c r="O2587" s="74">
        <v>0.66300000000000003</v>
      </c>
      <c r="P2587" s="74">
        <v>0</v>
      </c>
      <c r="Q2587" s="74">
        <v>0.193</v>
      </c>
      <c r="R2587" s="74">
        <v>3.6380487000000001</v>
      </c>
      <c r="S2587" s="74">
        <v>0</v>
      </c>
      <c r="T2587" s="74">
        <v>0</v>
      </c>
      <c r="U2587" s="74">
        <v>5.3657550000000003E-4</v>
      </c>
      <c r="V2587" s="74">
        <v>7.8973500000000003</v>
      </c>
      <c r="W2587" s="74">
        <v>1.5484998451500001</v>
      </c>
      <c r="X2587" s="74">
        <v>1167.6648</v>
      </c>
      <c r="Y2587" s="74">
        <v>1170</v>
      </c>
      <c r="Z2587" s="74">
        <v>0.99528382058646514</v>
      </c>
      <c r="AA2587" s="74">
        <v>4.7161794135348982E-3</v>
      </c>
      <c r="AB2587" s="74">
        <v>1.4172952970311729E-2</v>
      </c>
      <c r="AC2587" s="74">
        <v>1.4172952970311729E-2</v>
      </c>
      <c r="AD2587" t="s">
        <v>5810</v>
      </c>
    </row>
    <row r="2588" spans="1:30">
      <c r="A2588" s="165" t="s">
        <v>6990</v>
      </c>
      <c r="C2588" s="165" t="s">
        <v>8444</v>
      </c>
      <c r="D2588" s="169" t="s">
        <v>2877</v>
      </c>
      <c r="E2588" s="169" t="s">
        <v>3053</v>
      </c>
      <c r="F2588" s="174">
        <v>18.796722219999999</v>
      </c>
      <c r="G2588" s="174">
        <v>145.6945556</v>
      </c>
      <c r="H2588" s="74">
        <v>47.930999999999997</v>
      </c>
      <c r="I2588" s="74">
        <v>0.85499999999999998</v>
      </c>
      <c r="J2588" s="74">
        <v>17.306999999999999</v>
      </c>
      <c r="K2588" s="74">
        <v>0.25</v>
      </c>
      <c r="L2588" s="74">
        <v>2.9180000000000001</v>
      </c>
      <c r="M2588" s="74">
        <v>11.853999999999999</v>
      </c>
      <c r="N2588" s="74">
        <v>2.5350000000000001</v>
      </c>
      <c r="O2588" s="74">
        <v>0.72099999999999997</v>
      </c>
      <c r="P2588" s="74">
        <v>0</v>
      </c>
      <c r="Q2588" s="74">
        <v>0.121</v>
      </c>
      <c r="R2588" s="74">
        <v>4.1759596999999999</v>
      </c>
      <c r="S2588" s="74">
        <v>0</v>
      </c>
      <c r="T2588" s="74">
        <v>0</v>
      </c>
      <c r="U2588" s="74">
        <v>1.92812E-3</v>
      </c>
      <c r="V2588" s="74">
        <v>7.9262499999999996</v>
      </c>
      <c r="W2588" s="74">
        <v>1.55416651125</v>
      </c>
      <c r="X2588" s="74">
        <v>1164.7764</v>
      </c>
      <c r="Y2588" s="74">
        <v>1490</v>
      </c>
      <c r="Z2588" s="74">
        <v>0.98495515403510658</v>
      </c>
      <c r="AA2588" s="74">
        <v>1.5044845964893449E-2</v>
      </c>
      <c r="AB2588" s="74">
        <v>5.4362344964148553E-3</v>
      </c>
      <c r="AC2588" s="74">
        <v>5.4362344964148553E-3</v>
      </c>
      <c r="AD2588" t="s">
        <v>5810</v>
      </c>
    </row>
    <row r="2589" spans="1:30">
      <c r="A2589" s="165" t="s">
        <v>6991</v>
      </c>
      <c r="C2589" s="165" t="s">
        <v>8444</v>
      </c>
      <c r="D2589" s="169" t="s">
        <v>2877</v>
      </c>
      <c r="E2589" s="169" t="s">
        <v>3053</v>
      </c>
      <c r="F2589" s="174">
        <v>18.796722219999999</v>
      </c>
      <c r="G2589" s="174">
        <v>145.6945556</v>
      </c>
      <c r="H2589" s="74">
        <v>46.128</v>
      </c>
      <c r="I2589" s="74">
        <v>0.73</v>
      </c>
      <c r="J2589" s="74">
        <v>17.396999999999998</v>
      </c>
      <c r="K2589" s="74">
        <v>0.253</v>
      </c>
      <c r="L2589" s="74">
        <v>4.7960000000000003</v>
      </c>
      <c r="M2589" s="74">
        <v>11.65</v>
      </c>
      <c r="N2589" s="74">
        <v>2.133</v>
      </c>
      <c r="O2589" s="74">
        <v>0.51600000000000001</v>
      </c>
      <c r="P2589" s="74">
        <v>0</v>
      </c>
      <c r="Q2589" s="74">
        <v>0.108</v>
      </c>
      <c r="R2589" s="74">
        <v>3.7544825999999998</v>
      </c>
      <c r="S2589" s="74">
        <v>0</v>
      </c>
      <c r="T2589" s="74">
        <v>0</v>
      </c>
      <c r="U2589" s="74">
        <v>4.2761135000000004E-3</v>
      </c>
      <c r="V2589" s="74">
        <v>8.9606999999999992</v>
      </c>
      <c r="W2589" s="74">
        <v>1.7569998243</v>
      </c>
      <c r="X2589" s="74">
        <v>1161.3900000000001</v>
      </c>
      <c r="Y2589" s="74">
        <v>1410</v>
      </c>
      <c r="Z2589" s="74">
        <v>0.96070009160265701</v>
      </c>
      <c r="AA2589" s="74">
        <v>3.9299908397343028E-2</v>
      </c>
      <c r="AB2589" s="74">
        <v>3.7310939501733782E-5</v>
      </c>
      <c r="AC2589" s="74">
        <v>3.7310939501733768E-5</v>
      </c>
      <c r="AD2589" t="s">
        <v>5810</v>
      </c>
    </row>
    <row r="2590" spans="1:30">
      <c r="A2590" s="165" t="s">
        <v>6992</v>
      </c>
      <c r="C2590" s="165" t="s">
        <v>8444</v>
      </c>
      <c r="D2590" s="169" t="s">
        <v>2877</v>
      </c>
      <c r="E2590" s="169" t="s">
        <v>3053</v>
      </c>
      <c r="F2590" s="174">
        <v>18.796722219999999</v>
      </c>
      <c r="G2590" s="174">
        <v>145.6945556</v>
      </c>
      <c r="H2590" s="74">
        <v>45.179000000000002</v>
      </c>
      <c r="I2590" s="74">
        <v>0.65400000000000003</v>
      </c>
      <c r="J2590" s="74">
        <v>17.596</v>
      </c>
      <c r="K2590" s="74">
        <v>0.19400000000000001</v>
      </c>
      <c r="L2590" s="74">
        <v>4.3140000000000001</v>
      </c>
      <c r="M2590" s="74">
        <v>12.074</v>
      </c>
      <c r="N2590" s="74">
        <v>2.0550000000000002</v>
      </c>
      <c r="O2590" s="74">
        <v>0.40600000000000003</v>
      </c>
      <c r="P2590" s="74">
        <v>0</v>
      </c>
      <c r="Q2590" s="74">
        <v>0.13900000000000001</v>
      </c>
      <c r="R2590" s="74">
        <v>3.7960175</v>
      </c>
      <c r="S2590" s="74">
        <v>0</v>
      </c>
      <c r="T2590" s="74">
        <v>0</v>
      </c>
      <c r="U2590" s="74">
        <v>4.2050775000000004E-3</v>
      </c>
      <c r="V2590" s="74">
        <v>9.0499500000000008</v>
      </c>
      <c r="W2590" s="74">
        <v>1.7744998225499999</v>
      </c>
      <c r="X2590" s="74">
        <v>1168.4284</v>
      </c>
      <c r="Y2590" s="74">
        <v>1440</v>
      </c>
      <c r="Z2590" s="74">
        <v>0.96390275941327863</v>
      </c>
      <c r="AA2590" s="74">
        <v>3.609724058672141E-2</v>
      </c>
      <c r="AB2590" s="74">
        <v>3.121104752092057E-3</v>
      </c>
      <c r="AC2590" s="74">
        <v>3.1211047520920561E-3</v>
      </c>
      <c r="AD2590" t="s">
        <v>5810</v>
      </c>
    </row>
    <row r="2591" spans="1:30">
      <c r="A2591" s="165" t="s">
        <v>6993</v>
      </c>
      <c r="C2591" s="165" t="s">
        <v>8444</v>
      </c>
      <c r="D2591" s="169" t="s">
        <v>2877</v>
      </c>
      <c r="E2591" s="169" t="s">
        <v>3053</v>
      </c>
      <c r="F2591" s="174">
        <v>18.796722219999999</v>
      </c>
      <c r="G2591" s="174">
        <v>145.6945556</v>
      </c>
      <c r="H2591" s="74">
        <v>47.933</v>
      </c>
      <c r="I2591" s="74">
        <v>0.85199999999999998</v>
      </c>
      <c r="J2591" s="74">
        <v>16.23</v>
      </c>
      <c r="K2591" s="74">
        <v>0.20300000000000001</v>
      </c>
      <c r="L2591" s="74">
        <v>3.9279999999999999</v>
      </c>
      <c r="M2591" s="74">
        <v>11.308999999999999</v>
      </c>
      <c r="N2591" s="74">
        <v>2.4929999999999999</v>
      </c>
      <c r="O2591" s="74">
        <v>0.624</v>
      </c>
      <c r="P2591" s="74">
        <v>0</v>
      </c>
      <c r="Q2591" s="74">
        <v>0.17899999999999999</v>
      </c>
      <c r="R2591" s="74">
        <v>3.5018687000000002</v>
      </c>
      <c r="S2591" s="74">
        <v>0</v>
      </c>
      <c r="T2591" s="74">
        <v>0</v>
      </c>
      <c r="U2591" s="74">
        <v>4.1530689999999998E-4</v>
      </c>
      <c r="V2591" s="74">
        <v>8.8926999999999996</v>
      </c>
      <c r="W2591" s="74">
        <v>1.7436664923</v>
      </c>
      <c r="X2591" s="74">
        <v>1155.7293999999999</v>
      </c>
      <c r="Y2591" s="74">
        <v>1140</v>
      </c>
      <c r="Z2591" s="74">
        <v>0.99526937236367052</v>
      </c>
      <c r="AA2591" s="74">
        <v>4.730627636329381E-3</v>
      </c>
      <c r="AB2591" s="74">
        <v>2.0081728683360692E-3</v>
      </c>
      <c r="AC2591" s="74">
        <v>2.0081728683360692E-3</v>
      </c>
      <c r="AD2591" t="s">
        <v>5810</v>
      </c>
    </row>
    <row r="2592" spans="1:30">
      <c r="A2592" s="165" t="s">
        <v>6994</v>
      </c>
      <c r="C2592" s="165" t="s">
        <v>8444</v>
      </c>
      <c r="D2592" s="169" t="s">
        <v>2877</v>
      </c>
      <c r="E2592" s="169" t="s">
        <v>3053</v>
      </c>
      <c r="F2592" s="174">
        <v>18.796722219999999</v>
      </c>
      <c r="G2592" s="174">
        <v>145.6945556</v>
      </c>
      <c r="H2592" s="74">
        <v>45.674999999999997</v>
      </c>
      <c r="I2592" s="74">
        <v>0.71099999999999997</v>
      </c>
      <c r="J2592" s="74">
        <v>17.948</v>
      </c>
      <c r="K2592" s="74">
        <v>0.19</v>
      </c>
      <c r="L2592" s="74">
        <v>4.0209999999999999</v>
      </c>
      <c r="M2592" s="74">
        <v>12.868</v>
      </c>
      <c r="N2592" s="74">
        <v>1.883</v>
      </c>
      <c r="O2592" s="74">
        <v>0.42199999999999999</v>
      </c>
      <c r="P2592" s="74">
        <v>0</v>
      </c>
      <c r="Q2592" s="74">
        <v>0.157</v>
      </c>
      <c r="R2592" s="74">
        <v>4.5443265999999998</v>
      </c>
      <c r="S2592" s="74">
        <v>0</v>
      </c>
      <c r="T2592" s="74">
        <v>0</v>
      </c>
      <c r="U2592" s="74">
        <v>1.02938775E-2</v>
      </c>
      <c r="V2592" s="74">
        <v>7.7893999999999997</v>
      </c>
      <c r="W2592" s="74">
        <v>1.5273331805999999</v>
      </c>
      <c r="X2592" s="74">
        <v>1181.6088</v>
      </c>
      <c r="Y2592" s="74">
        <v>1950</v>
      </c>
      <c r="Z2592" s="74">
        <v>0.94141785573699377</v>
      </c>
      <c r="AA2592" s="74">
        <v>5.8582144263006217E-2</v>
      </c>
      <c r="AB2592" s="74">
        <v>3.5972727494246221E-3</v>
      </c>
      <c r="AC2592" s="74">
        <v>3.5972727494246199E-3</v>
      </c>
      <c r="AD2592" t="s">
        <v>5810</v>
      </c>
    </row>
    <row r="2593" spans="1:30">
      <c r="A2593" s="165" t="s">
        <v>6995</v>
      </c>
      <c r="C2593" s="165" t="s">
        <v>8444</v>
      </c>
      <c r="D2593" s="169" t="s">
        <v>2877</v>
      </c>
      <c r="E2593" s="169" t="s">
        <v>3053</v>
      </c>
      <c r="F2593" s="174">
        <v>18.796722219999999</v>
      </c>
      <c r="G2593" s="174">
        <v>145.6945556</v>
      </c>
      <c r="H2593" s="74">
        <v>49.113999999999997</v>
      </c>
      <c r="I2593" s="74">
        <v>0.873</v>
      </c>
      <c r="J2593" s="74">
        <v>17.395</v>
      </c>
      <c r="K2593" s="74">
        <v>0.222</v>
      </c>
      <c r="L2593" s="74">
        <v>3.5030000000000001</v>
      </c>
      <c r="M2593" s="74">
        <v>11.461</v>
      </c>
      <c r="N2593" s="74">
        <v>2.4140000000000001</v>
      </c>
      <c r="O2593" s="74">
        <v>0.82</v>
      </c>
      <c r="P2593" s="74">
        <v>0</v>
      </c>
      <c r="Q2593" s="74">
        <v>0.20100000000000001</v>
      </c>
      <c r="R2593" s="74">
        <v>4.0098200999999998</v>
      </c>
      <c r="S2593" s="74">
        <v>0</v>
      </c>
      <c r="T2593" s="74">
        <v>0</v>
      </c>
      <c r="U2593" s="74">
        <v>5.2858395E-4</v>
      </c>
      <c r="V2593" s="74">
        <v>6.8824500000000004</v>
      </c>
      <c r="W2593" s="74">
        <v>1.3494998650500001</v>
      </c>
      <c r="X2593" s="74">
        <v>1158.2526</v>
      </c>
      <c r="Y2593" s="74">
        <v>1360</v>
      </c>
      <c r="Z2593" s="74">
        <v>0.99519532209569483</v>
      </c>
      <c r="AA2593" s="74">
        <v>4.804677904305203E-3</v>
      </c>
      <c r="AB2593" s="74">
        <v>4.5363861784611798E-3</v>
      </c>
      <c r="AC2593" s="74">
        <v>4.5363861784611806E-3</v>
      </c>
      <c r="AD2593" t="s">
        <v>5810</v>
      </c>
    </row>
    <row r="2594" spans="1:30">
      <c r="A2594" s="165" t="s">
        <v>6996</v>
      </c>
      <c r="C2594" s="165" t="s">
        <v>8444</v>
      </c>
      <c r="D2594" s="169" t="s">
        <v>2877</v>
      </c>
      <c r="E2594" s="169" t="s">
        <v>3053</v>
      </c>
      <c r="F2594" s="174">
        <v>18.796722219999999</v>
      </c>
      <c r="G2594" s="174">
        <v>145.6945556</v>
      </c>
      <c r="H2594" s="74">
        <v>48.118000000000002</v>
      </c>
      <c r="I2594" s="74">
        <v>0.86299999999999999</v>
      </c>
      <c r="J2594" s="74">
        <v>18.036000000000001</v>
      </c>
      <c r="K2594" s="74">
        <v>0.17399999999999999</v>
      </c>
      <c r="L2594" s="74">
        <v>2.903</v>
      </c>
      <c r="M2594" s="74">
        <v>12.579000000000001</v>
      </c>
      <c r="N2594" s="74">
        <v>2.4089999999999998</v>
      </c>
      <c r="O2594" s="74">
        <v>0.41099999999999998</v>
      </c>
      <c r="P2594" s="74">
        <v>0</v>
      </c>
      <c r="Q2594" s="74">
        <v>0.11700000000000001</v>
      </c>
      <c r="R2594" s="74">
        <v>5.0815567000000001</v>
      </c>
      <c r="S2594" s="74">
        <v>0</v>
      </c>
      <c r="T2594" s="74">
        <v>0</v>
      </c>
      <c r="U2594" s="74">
        <v>4.7150145000000006E-3</v>
      </c>
      <c r="V2594" s="74">
        <v>6.5807000000000002</v>
      </c>
      <c r="W2594" s="74">
        <v>1.2903332043</v>
      </c>
      <c r="X2594" s="74">
        <v>1176.8114</v>
      </c>
      <c r="Y2594" s="74">
        <v>2060</v>
      </c>
      <c r="Z2594" s="74">
        <v>0.97555972453320638</v>
      </c>
      <c r="AA2594" s="74">
        <v>2.4440275466793612E-2</v>
      </c>
      <c r="AB2594" s="74">
        <v>4.2814531595738057E-3</v>
      </c>
      <c r="AC2594" s="74">
        <v>4.2814531595738049E-3</v>
      </c>
      <c r="AD2594" t="s">
        <v>5810</v>
      </c>
    </row>
    <row r="2595" spans="1:30">
      <c r="A2595" s="165" t="s">
        <v>6997</v>
      </c>
      <c r="C2595" s="165" t="s">
        <v>8444</v>
      </c>
      <c r="D2595" s="169" t="s">
        <v>2877</v>
      </c>
      <c r="E2595" s="169" t="s">
        <v>3053</v>
      </c>
      <c r="F2595" s="174">
        <v>18.796722219999999</v>
      </c>
      <c r="G2595" s="174">
        <v>145.6945556</v>
      </c>
      <c r="H2595" s="74">
        <v>48.37</v>
      </c>
      <c r="I2595" s="74">
        <v>0.64</v>
      </c>
      <c r="J2595" s="74">
        <v>18.28</v>
      </c>
      <c r="K2595" s="74">
        <v>0.187</v>
      </c>
      <c r="L2595" s="74">
        <v>3.996</v>
      </c>
      <c r="M2595" s="74">
        <v>10.285</v>
      </c>
      <c r="N2595" s="74">
        <v>2.1640000000000001</v>
      </c>
      <c r="O2595" s="74">
        <v>0.79300000000000004</v>
      </c>
      <c r="P2595" s="74">
        <v>0</v>
      </c>
      <c r="Q2595" s="74">
        <v>0.17299999999999999</v>
      </c>
      <c r="R2595" s="74">
        <v>4.8858243359999998</v>
      </c>
      <c r="S2595" s="74">
        <v>0</v>
      </c>
      <c r="T2595" s="74">
        <v>0</v>
      </c>
      <c r="U2595" s="74">
        <v>4.8702265520000003E-2</v>
      </c>
      <c r="V2595" s="74">
        <v>6.6920500000000001</v>
      </c>
      <c r="W2595" s="74">
        <v>1.3121665354500001</v>
      </c>
      <c r="X2595" s="74">
        <v>1138.731</v>
      </c>
      <c r="Y2595" s="74">
        <v>2680</v>
      </c>
      <c r="Z2595" s="74">
        <v>0.79429286658739551</v>
      </c>
      <c r="AA2595" s="74">
        <v>0.20570713341260449</v>
      </c>
      <c r="AB2595" s="74">
        <v>4.788754472261664E-5</v>
      </c>
      <c r="AC2595" s="74">
        <v>4.788754472261664E-5</v>
      </c>
      <c r="AD2595" t="s">
        <v>5810</v>
      </c>
    </row>
    <row r="2596" spans="1:30">
      <c r="A2596" s="165" t="s">
        <v>6998</v>
      </c>
      <c r="C2596" s="165" t="s">
        <v>8444</v>
      </c>
      <c r="D2596" s="169" t="s">
        <v>2877</v>
      </c>
      <c r="E2596" s="169" t="s">
        <v>3053</v>
      </c>
      <c r="F2596" s="174">
        <v>18.796722219999999</v>
      </c>
      <c r="G2596" s="174">
        <v>145.6945556</v>
      </c>
      <c r="H2596" s="74">
        <v>47.113999999999997</v>
      </c>
      <c r="I2596" s="74">
        <v>0.874</v>
      </c>
      <c r="J2596" s="74">
        <v>16.274000000000001</v>
      </c>
      <c r="K2596" s="74">
        <v>0.189</v>
      </c>
      <c r="L2596" s="74">
        <v>3.7789999999999999</v>
      </c>
      <c r="M2596" s="74">
        <v>11.317</v>
      </c>
      <c r="N2596" s="74">
        <v>2.3580000000000001</v>
      </c>
      <c r="O2596" s="74">
        <v>0.63600000000000001</v>
      </c>
      <c r="P2596" s="74">
        <v>0</v>
      </c>
      <c r="Q2596" s="74">
        <v>0.14499999999999999</v>
      </c>
      <c r="R2596" s="74">
        <v>4.6491851999999998</v>
      </c>
      <c r="S2596" s="74">
        <v>0</v>
      </c>
      <c r="T2596" s="74">
        <v>0</v>
      </c>
      <c r="U2596" s="74">
        <v>1.1870622999999999E-3</v>
      </c>
      <c r="V2596" s="74">
        <v>8.8017500000000002</v>
      </c>
      <c r="W2596" s="74">
        <v>1.7258331607499999</v>
      </c>
      <c r="X2596" s="74">
        <v>1155.8622</v>
      </c>
      <c r="Y2596" s="74">
        <v>1800</v>
      </c>
      <c r="Z2596" s="74">
        <v>0.99356889570542073</v>
      </c>
      <c r="AA2596" s="74">
        <v>6.4311042945793054E-3</v>
      </c>
      <c r="AB2596" s="74">
        <v>8.2947718958015487E-3</v>
      </c>
      <c r="AC2596" s="74">
        <v>8.2947718958015469E-3</v>
      </c>
      <c r="AD2596" t="s">
        <v>5810</v>
      </c>
    </row>
    <row r="2597" spans="1:30">
      <c r="A2597" s="165" t="s">
        <v>6999</v>
      </c>
      <c r="C2597" s="165" t="s">
        <v>8444</v>
      </c>
      <c r="D2597" s="169" t="s">
        <v>2877</v>
      </c>
      <c r="E2597" s="169" t="s">
        <v>3053</v>
      </c>
      <c r="F2597" s="174">
        <v>18.796722219999999</v>
      </c>
      <c r="G2597" s="174">
        <v>145.6945556</v>
      </c>
      <c r="H2597" s="74">
        <v>45.713000000000001</v>
      </c>
      <c r="I2597" s="74">
        <v>0.69099999999999995</v>
      </c>
      <c r="J2597" s="74">
        <v>19.047999999999998</v>
      </c>
      <c r="K2597" s="74">
        <v>0.13600000000000001</v>
      </c>
      <c r="L2597" s="74">
        <v>2.605</v>
      </c>
      <c r="M2597" s="74">
        <v>13.733000000000001</v>
      </c>
      <c r="N2597" s="74">
        <v>1.8660000000000001</v>
      </c>
      <c r="O2597" s="74">
        <v>0.46700000000000003</v>
      </c>
      <c r="P2597" s="74">
        <v>0</v>
      </c>
      <c r="Q2597" s="74">
        <v>0.16900000000000001</v>
      </c>
      <c r="R2597" s="74">
        <v>4.1705125000000001</v>
      </c>
      <c r="S2597" s="74">
        <v>0</v>
      </c>
      <c r="T2597" s="74">
        <v>0</v>
      </c>
      <c r="U2597" s="74">
        <v>1.397887E-3</v>
      </c>
      <c r="V2597" s="74">
        <v>7.6176999999999992</v>
      </c>
      <c r="W2597" s="74">
        <v>1.4936665173000001</v>
      </c>
      <c r="X2597" s="74">
        <v>1195.9677999999999</v>
      </c>
      <c r="Y2597" s="74">
        <v>1570</v>
      </c>
      <c r="Z2597" s="74">
        <v>0.98786675410104918</v>
      </c>
      <c r="AA2597" s="74">
        <v>1.21332458989508E-2</v>
      </c>
      <c r="AB2597" s="74">
        <v>1.0053951112265699E-3</v>
      </c>
      <c r="AC2597" s="74">
        <v>1.0053951112265699E-3</v>
      </c>
      <c r="AD2597" t="s">
        <v>5810</v>
      </c>
    </row>
    <row r="2598" spans="1:30">
      <c r="A2598" s="165" t="s">
        <v>7000</v>
      </c>
      <c r="C2598" s="165" t="s">
        <v>8444</v>
      </c>
      <c r="D2598" s="169" t="s">
        <v>2877</v>
      </c>
      <c r="E2598" s="169" t="s">
        <v>3053</v>
      </c>
      <c r="F2598" s="174">
        <v>18.796722219999999</v>
      </c>
      <c r="G2598" s="174">
        <v>145.6945556</v>
      </c>
      <c r="H2598" s="74">
        <v>46.27</v>
      </c>
      <c r="I2598" s="74">
        <v>0.77</v>
      </c>
      <c r="J2598" s="74">
        <v>19.731999999999999</v>
      </c>
      <c r="K2598" s="74">
        <v>0.17599999999999999</v>
      </c>
      <c r="L2598" s="74">
        <v>2.6779999999999999</v>
      </c>
      <c r="M2598" s="74">
        <v>12.930999999999999</v>
      </c>
      <c r="N2598" s="74">
        <v>2.1339999999999999</v>
      </c>
      <c r="O2598" s="74">
        <v>0.58799999999999997</v>
      </c>
      <c r="P2598" s="74">
        <v>0</v>
      </c>
      <c r="Q2598" s="74">
        <v>0.19700000000000001</v>
      </c>
      <c r="R2598" s="74">
        <v>4.9242688000000001</v>
      </c>
      <c r="S2598" s="74">
        <v>0</v>
      </c>
      <c r="T2598" s="74">
        <v>0</v>
      </c>
      <c r="U2598" s="74">
        <v>1.5919675000000001E-3</v>
      </c>
      <c r="V2598" s="74">
        <v>6.5730499999999994</v>
      </c>
      <c r="W2598" s="74">
        <v>1.2888332044499999</v>
      </c>
      <c r="X2598" s="74">
        <v>1182.6546000000001</v>
      </c>
      <c r="Y2598" s="74">
        <v>1980</v>
      </c>
      <c r="Z2598" s="74">
        <v>0.99091236004006233</v>
      </c>
      <c r="AA2598" s="74">
        <v>9.0876399599376188E-3</v>
      </c>
      <c r="AB2598" s="74">
        <v>3.6172858561887441E-3</v>
      </c>
      <c r="AC2598" s="74">
        <v>3.6172858561887441E-3</v>
      </c>
      <c r="AD2598" t="s">
        <v>5810</v>
      </c>
    </row>
    <row r="2599" spans="1:30">
      <c r="A2599" s="165" t="s">
        <v>7001</v>
      </c>
      <c r="C2599" s="165" t="s">
        <v>8444</v>
      </c>
      <c r="D2599" s="169" t="s">
        <v>2877</v>
      </c>
      <c r="E2599" s="169" t="s">
        <v>3053</v>
      </c>
      <c r="F2599" s="174">
        <v>18.796722219999999</v>
      </c>
      <c r="G2599" s="174">
        <v>145.6945556</v>
      </c>
      <c r="H2599" s="74">
        <v>45.634999999999998</v>
      </c>
      <c r="I2599" s="74">
        <v>0.69</v>
      </c>
      <c r="J2599" s="74">
        <v>18.309999999999999</v>
      </c>
      <c r="K2599" s="74">
        <v>0.16600000000000001</v>
      </c>
      <c r="L2599" s="74">
        <v>3.6030000000000002</v>
      </c>
      <c r="M2599" s="74">
        <v>12.824999999999999</v>
      </c>
      <c r="N2599" s="74">
        <v>1.899</v>
      </c>
      <c r="O2599" s="74">
        <v>0.42299999999999999</v>
      </c>
      <c r="P2599" s="74">
        <v>0</v>
      </c>
      <c r="Q2599" s="74">
        <v>0.13300000000000001</v>
      </c>
      <c r="R2599" s="74">
        <v>5.0904084000000003</v>
      </c>
      <c r="S2599" s="74">
        <v>0</v>
      </c>
      <c r="T2599" s="74">
        <v>0</v>
      </c>
      <c r="U2599" s="74">
        <v>4.6934500000000001E-3</v>
      </c>
      <c r="V2599" s="74">
        <v>7.3694999999999986</v>
      </c>
      <c r="W2599" s="74">
        <v>1.4449998555000001</v>
      </c>
      <c r="X2599" s="74">
        <v>1180.895</v>
      </c>
      <c r="Y2599" s="74">
        <v>2190</v>
      </c>
      <c r="Z2599" s="74">
        <v>0.97697701275742499</v>
      </c>
      <c r="AA2599" s="74">
        <v>2.3022987242575031E-2</v>
      </c>
      <c r="AB2599" s="74">
        <v>7.9768928468427276E-4</v>
      </c>
      <c r="AC2599" s="74">
        <v>7.9768928468427255E-4</v>
      </c>
      <c r="AD2599" t="s">
        <v>5810</v>
      </c>
    </row>
    <row r="2600" spans="1:30">
      <c r="A2600" s="165" t="s">
        <v>7002</v>
      </c>
      <c r="C2600" s="165" t="s">
        <v>8444</v>
      </c>
      <c r="D2600" s="169" t="s">
        <v>2877</v>
      </c>
      <c r="E2600" s="169" t="s">
        <v>3053</v>
      </c>
      <c r="F2600" s="174">
        <v>18.796722219999999</v>
      </c>
      <c r="G2600" s="174">
        <v>145.6945556</v>
      </c>
      <c r="H2600" s="74">
        <v>45.29</v>
      </c>
      <c r="I2600" s="74">
        <v>0.69099999999999995</v>
      </c>
      <c r="J2600" s="74">
        <v>17.632999999999999</v>
      </c>
      <c r="K2600" s="74">
        <v>0.19800000000000001</v>
      </c>
      <c r="L2600" s="74">
        <v>5.6310000000000002</v>
      </c>
      <c r="M2600" s="74">
        <v>12.233000000000001</v>
      </c>
      <c r="N2600" s="74">
        <v>1.91</v>
      </c>
      <c r="O2600" s="74">
        <v>0.438</v>
      </c>
      <c r="P2600" s="74">
        <v>0</v>
      </c>
      <c r="Q2600" s="74">
        <v>0.13700000000000001</v>
      </c>
      <c r="R2600" s="74">
        <v>4.5810952</v>
      </c>
      <c r="S2600" s="74">
        <v>0</v>
      </c>
      <c r="T2600" s="74">
        <v>0</v>
      </c>
      <c r="U2600" s="74">
        <v>3.0558165000000002E-2</v>
      </c>
      <c r="V2600" s="74">
        <v>8.0639500000000002</v>
      </c>
      <c r="W2600" s="74">
        <v>1.58116650855</v>
      </c>
      <c r="X2600" s="74">
        <v>1171.0678</v>
      </c>
      <c r="Y2600" s="74">
        <v>2320</v>
      </c>
      <c r="Z2600" s="74">
        <v>0.86331867624192959</v>
      </c>
      <c r="AA2600" s="74">
        <v>0.13668132375807041</v>
      </c>
      <c r="AB2600" s="74">
        <v>1.4294686471504651E-3</v>
      </c>
      <c r="AC2600" s="74">
        <v>1.4294686471504651E-3</v>
      </c>
      <c r="AD2600" t="s">
        <v>5810</v>
      </c>
    </row>
    <row r="2601" spans="1:30">
      <c r="A2601" s="165" t="s">
        <v>7003</v>
      </c>
      <c r="C2601" s="165" t="s">
        <v>8444</v>
      </c>
      <c r="D2601" s="169" t="s">
        <v>2877</v>
      </c>
      <c r="E2601" s="169" t="s">
        <v>3053</v>
      </c>
      <c r="F2601" s="174">
        <v>18.796722219999999</v>
      </c>
      <c r="G2601" s="174">
        <v>145.6945556</v>
      </c>
      <c r="H2601" s="74">
        <v>45.439</v>
      </c>
      <c r="I2601" s="74">
        <v>0.64600000000000002</v>
      </c>
      <c r="J2601" s="74">
        <v>17.623000000000001</v>
      </c>
      <c r="K2601" s="74">
        <v>0.19800000000000001</v>
      </c>
      <c r="L2601" s="74">
        <v>4.7439999999999998</v>
      </c>
      <c r="M2601" s="74">
        <v>13.021000000000001</v>
      </c>
      <c r="N2601" s="74">
        <v>1.9630000000000001</v>
      </c>
      <c r="O2601" s="74">
        <v>0.39900000000000002</v>
      </c>
      <c r="P2601" s="74">
        <v>0</v>
      </c>
      <c r="Q2601" s="74">
        <v>0.11600000000000001</v>
      </c>
      <c r="R2601" s="74">
        <v>4.6818683999999999</v>
      </c>
      <c r="S2601" s="74">
        <v>0</v>
      </c>
      <c r="T2601" s="74">
        <v>0</v>
      </c>
      <c r="U2601" s="74">
        <v>1.8190290000000001E-2</v>
      </c>
      <c r="V2601" s="74">
        <v>8.3648499999999988</v>
      </c>
      <c r="W2601" s="74">
        <v>1.6401665026500001</v>
      </c>
      <c r="X2601" s="74">
        <v>1184.1486</v>
      </c>
      <c r="Y2601" s="74">
        <v>2180</v>
      </c>
      <c r="Z2601" s="74">
        <v>0.91347886915284959</v>
      </c>
      <c r="AA2601" s="74">
        <v>8.6521130847150352E-2</v>
      </c>
      <c r="AB2601" s="74">
        <v>1.2581606771135229E-3</v>
      </c>
      <c r="AC2601" s="74">
        <v>1.2581606771135229E-3</v>
      </c>
      <c r="AD2601" t="s">
        <v>5810</v>
      </c>
    </row>
    <row r="2602" spans="1:30">
      <c r="A2602" s="165" t="s">
        <v>7004</v>
      </c>
      <c r="C2602" s="165" t="s">
        <v>8444</v>
      </c>
      <c r="D2602" s="169" t="s">
        <v>2877</v>
      </c>
      <c r="E2602" s="169" t="s">
        <v>3053</v>
      </c>
      <c r="F2602" s="174">
        <v>18.796722219999999</v>
      </c>
      <c r="G2602" s="174">
        <v>145.6945556</v>
      </c>
      <c r="H2602" s="74">
        <v>48.061</v>
      </c>
      <c r="I2602" s="74">
        <v>0.88200000000000001</v>
      </c>
      <c r="J2602" s="74">
        <v>17.143000000000001</v>
      </c>
      <c r="K2602" s="74">
        <v>0.183</v>
      </c>
      <c r="L2602" s="74">
        <v>3.8730000000000002</v>
      </c>
      <c r="M2602" s="74">
        <v>11.694000000000001</v>
      </c>
      <c r="N2602" s="74">
        <v>2.5419999999999998</v>
      </c>
      <c r="O2602" s="74">
        <v>0.61699999999999999</v>
      </c>
      <c r="P2602" s="74">
        <v>0</v>
      </c>
      <c r="Q2602" s="74">
        <v>0.121</v>
      </c>
      <c r="R2602" s="74">
        <v>3.4359754179999999</v>
      </c>
      <c r="S2602" s="74">
        <v>0</v>
      </c>
      <c r="T2602" s="74">
        <v>0</v>
      </c>
      <c r="U2602" s="74">
        <v>8.8000580310000002E-4</v>
      </c>
      <c r="V2602" s="74">
        <v>8.3563499999999991</v>
      </c>
      <c r="W2602" s="74">
        <v>1.6384998361500001</v>
      </c>
      <c r="X2602" s="74">
        <v>1162.1204</v>
      </c>
      <c r="Y2602" s="74">
        <v>1110</v>
      </c>
      <c r="Z2602" s="74">
        <v>0.99102304133204777</v>
      </c>
      <c r="AA2602" s="74">
        <v>8.9769586679522718E-3</v>
      </c>
      <c r="AB2602" s="74">
        <v>8.4355072597741311E-3</v>
      </c>
      <c r="AC2602" s="74">
        <v>8.4355072597741311E-3</v>
      </c>
      <c r="AD2602" t="s">
        <v>5810</v>
      </c>
    </row>
    <row r="2603" spans="1:30">
      <c r="A2603" s="165" t="s">
        <v>7005</v>
      </c>
      <c r="C2603" s="165" t="s">
        <v>8444</v>
      </c>
      <c r="D2603" s="169" t="s">
        <v>2877</v>
      </c>
      <c r="E2603" s="169" t="s">
        <v>3053</v>
      </c>
      <c r="F2603" s="174">
        <v>18.796722219999999</v>
      </c>
      <c r="G2603" s="174">
        <v>145.6945556</v>
      </c>
      <c r="H2603" s="74">
        <v>45.677</v>
      </c>
      <c r="I2603" s="74">
        <v>0.68100000000000005</v>
      </c>
      <c r="J2603" s="74">
        <v>17.925000000000001</v>
      </c>
      <c r="K2603" s="74">
        <v>0.2</v>
      </c>
      <c r="L2603" s="74">
        <v>4.6900000000000004</v>
      </c>
      <c r="M2603" s="74">
        <v>12.327</v>
      </c>
      <c r="N2603" s="74">
        <v>1.8979999999999999</v>
      </c>
      <c r="O2603" s="74">
        <v>0.47899999999999998</v>
      </c>
      <c r="P2603" s="74">
        <v>0</v>
      </c>
      <c r="Q2603" s="74">
        <v>0.155</v>
      </c>
      <c r="R2603" s="74">
        <v>4.767505968</v>
      </c>
      <c r="S2603" s="74">
        <v>0</v>
      </c>
      <c r="T2603" s="74">
        <v>0</v>
      </c>
      <c r="U2603" s="74">
        <v>5.0158735660000002E-2</v>
      </c>
      <c r="V2603" s="74">
        <v>7.5735000000000001</v>
      </c>
      <c r="W2603" s="74">
        <v>1.4849998515</v>
      </c>
      <c r="X2603" s="74">
        <v>1172.6282000000001</v>
      </c>
      <c r="Y2603" s="74">
        <v>2700</v>
      </c>
      <c r="Z2603" s="74">
        <v>0.80298339039871336</v>
      </c>
      <c r="AA2603" s="74">
        <v>0.1970166096012867</v>
      </c>
      <c r="AB2603" s="74">
        <v>1.1106916852208989E-3</v>
      </c>
      <c r="AC2603" s="74">
        <v>1.1106916852208989E-3</v>
      </c>
      <c r="AD2603" t="s">
        <v>5810</v>
      </c>
    </row>
    <row r="2604" spans="1:30">
      <c r="A2604" s="165" t="s">
        <v>7006</v>
      </c>
      <c r="C2604" s="165" t="s">
        <v>8444</v>
      </c>
      <c r="D2604" s="169" t="s">
        <v>2877</v>
      </c>
      <c r="E2604" s="169" t="s">
        <v>3053</v>
      </c>
      <c r="F2604" s="174">
        <v>18.796722219999999</v>
      </c>
      <c r="G2604" s="174">
        <v>145.6945556</v>
      </c>
      <c r="H2604" s="74">
        <v>48.719000000000001</v>
      </c>
      <c r="I2604" s="74">
        <v>0.996</v>
      </c>
      <c r="J2604" s="74">
        <v>16.207000000000001</v>
      </c>
      <c r="K2604" s="74">
        <v>0.21199999999999999</v>
      </c>
      <c r="L2604" s="74">
        <v>4.5039999999999996</v>
      </c>
      <c r="M2604" s="74">
        <v>10.49</v>
      </c>
      <c r="N2604" s="74">
        <v>2.5880000000000001</v>
      </c>
      <c r="O2604" s="74">
        <v>0.77700000000000002</v>
      </c>
      <c r="P2604" s="74">
        <v>0</v>
      </c>
      <c r="Q2604" s="74">
        <v>0.246</v>
      </c>
      <c r="R2604" s="74">
        <v>4.4231264000000001</v>
      </c>
      <c r="S2604" s="74">
        <v>0</v>
      </c>
      <c r="T2604" s="74">
        <v>0</v>
      </c>
      <c r="U2604" s="74">
        <v>3.9818215000000001E-4</v>
      </c>
      <c r="V2604" s="74">
        <v>6.8229499999999987</v>
      </c>
      <c r="W2604" s="74">
        <v>1.3378331995499999</v>
      </c>
      <c r="X2604" s="74">
        <v>1142.134</v>
      </c>
      <c r="Y2604" s="74">
        <v>1580</v>
      </c>
      <c r="Z2604" s="74">
        <v>0.99733187910075216</v>
      </c>
      <c r="AA2604" s="74">
        <v>2.6681208992478688E-3</v>
      </c>
      <c r="AB2604" s="74">
        <v>6.7885389919366606E-3</v>
      </c>
      <c r="AC2604" s="74">
        <v>6.7885389919366572E-3</v>
      </c>
      <c r="AD2604" t="s">
        <v>5810</v>
      </c>
    </row>
    <row r="2605" spans="1:30">
      <c r="A2605" s="165" t="s">
        <v>7007</v>
      </c>
      <c r="C2605" s="165" t="s">
        <v>8444</v>
      </c>
      <c r="D2605" s="169" t="s">
        <v>2877</v>
      </c>
      <c r="E2605" s="169" t="s">
        <v>3053</v>
      </c>
      <c r="F2605" s="174">
        <v>18.796722219999999</v>
      </c>
      <c r="G2605" s="174">
        <v>145.6945556</v>
      </c>
      <c r="H2605" s="74">
        <v>48.161999999999999</v>
      </c>
      <c r="I2605" s="74">
        <v>0.82699999999999996</v>
      </c>
      <c r="J2605" s="74">
        <v>16.559000000000001</v>
      </c>
      <c r="K2605" s="74">
        <v>0.17799999999999999</v>
      </c>
      <c r="L2605" s="74">
        <v>3.4430000000000001</v>
      </c>
      <c r="M2605" s="74">
        <v>11.837</v>
      </c>
      <c r="N2605" s="74">
        <v>2.544</v>
      </c>
      <c r="O2605" s="74">
        <v>0.68600000000000005</v>
      </c>
      <c r="P2605" s="74">
        <v>0</v>
      </c>
      <c r="Q2605" s="74">
        <v>0.17699999999999999</v>
      </c>
      <c r="R2605" s="74">
        <v>4.1997911999999999</v>
      </c>
      <c r="S2605" s="74">
        <v>0</v>
      </c>
      <c r="T2605" s="74">
        <v>0</v>
      </c>
      <c r="U2605" s="74">
        <v>2.4849915E-2</v>
      </c>
      <c r="V2605" s="74">
        <v>8.4268999999999998</v>
      </c>
      <c r="W2605" s="74">
        <v>1.6523331681</v>
      </c>
      <c r="X2605" s="74">
        <v>1164.4942000000001</v>
      </c>
      <c r="Y2605" s="74">
        <v>1880</v>
      </c>
      <c r="Z2605" s="74">
        <v>0.8472935354680865</v>
      </c>
      <c r="AA2605" s="74">
        <v>0.1527064645319135</v>
      </c>
      <c r="AB2605" s="74">
        <v>3.4290423193529242E-4</v>
      </c>
      <c r="AC2605" s="74">
        <v>3.4290423193529247E-4</v>
      </c>
      <c r="AD2605" t="s">
        <v>5810</v>
      </c>
    </row>
    <row r="2606" spans="1:30">
      <c r="A2606" s="165" t="s">
        <v>7008</v>
      </c>
      <c r="C2606" s="165" t="s">
        <v>8444</v>
      </c>
      <c r="D2606" s="169" t="s">
        <v>2877</v>
      </c>
      <c r="E2606" s="169" t="s">
        <v>3053</v>
      </c>
      <c r="F2606" s="174">
        <v>18.796722219999999</v>
      </c>
      <c r="G2606" s="174">
        <v>145.6945556</v>
      </c>
      <c r="H2606" s="74">
        <v>48.262999999999998</v>
      </c>
      <c r="I2606" s="74">
        <v>0.93799999999999994</v>
      </c>
      <c r="J2606" s="74">
        <v>17.143000000000001</v>
      </c>
      <c r="K2606" s="74">
        <v>0.20699999999999999</v>
      </c>
      <c r="L2606" s="74">
        <v>3.2770000000000001</v>
      </c>
      <c r="M2606" s="74">
        <v>11.87</v>
      </c>
      <c r="N2606" s="74">
        <v>2.629</v>
      </c>
      <c r="O2606" s="74">
        <v>0.67400000000000004</v>
      </c>
      <c r="P2606" s="74">
        <v>0</v>
      </c>
      <c r="Q2606" s="74">
        <v>0.16800000000000001</v>
      </c>
      <c r="R2606" s="74">
        <v>3.6380487000000001</v>
      </c>
      <c r="S2606" s="74">
        <v>0</v>
      </c>
      <c r="T2606" s="74">
        <v>0</v>
      </c>
      <c r="U2606" s="74">
        <v>5.7767490000000001E-4</v>
      </c>
      <c r="V2606" s="74">
        <v>8.4931999999999999</v>
      </c>
      <c r="W2606" s="74">
        <v>1.6653331668</v>
      </c>
      <c r="X2606" s="74">
        <v>1165.0419999999999</v>
      </c>
      <c r="Y2606" s="74">
        <v>1200</v>
      </c>
      <c r="Z2606" s="74">
        <v>0.99434896518717786</v>
      </c>
      <c r="AA2606" s="74">
        <v>5.6510348128221612E-3</v>
      </c>
      <c r="AB2606" s="74">
        <v>6.4749325071303716E-3</v>
      </c>
      <c r="AC2606" s="74">
        <v>6.4749325071303751E-3</v>
      </c>
      <c r="AD2606" t="s">
        <v>5810</v>
      </c>
    </row>
    <row r="2607" spans="1:30">
      <c r="A2607" s="165" t="s">
        <v>7009</v>
      </c>
      <c r="C2607" s="165" t="s">
        <v>8444</v>
      </c>
      <c r="D2607" s="169" t="s">
        <v>2877</v>
      </c>
      <c r="E2607" s="169" t="s">
        <v>3053</v>
      </c>
      <c r="F2607" s="174">
        <v>18.796722219999999</v>
      </c>
      <c r="G2607" s="174">
        <v>145.6945556</v>
      </c>
      <c r="H2607" s="74">
        <v>47.341000000000001</v>
      </c>
      <c r="I2607" s="74">
        <v>0.84199999999999997</v>
      </c>
      <c r="J2607" s="74">
        <v>16.516999999999999</v>
      </c>
      <c r="K2607" s="74">
        <v>0.193</v>
      </c>
      <c r="L2607" s="74">
        <v>3.87</v>
      </c>
      <c r="M2607" s="74">
        <v>11.542</v>
      </c>
      <c r="N2607" s="74">
        <v>2.2850000000000001</v>
      </c>
      <c r="O2607" s="74">
        <v>0.6</v>
      </c>
      <c r="P2607" s="74">
        <v>0</v>
      </c>
      <c r="Q2607" s="74">
        <v>0.20799999999999999</v>
      </c>
      <c r="R2607" s="74">
        <v>4.1310203000000003</v>
      </c>
      <c r="S2607" s="74">
        <v>0</v>
      </c>
      <c r="T2607" s="74">
        <v>0</v>
      </c>
      <c r="U2607" s="74">
        <v>5.3771715E-4</v>
      </c>
      <c r="V2607" s="74">
        <v>8.9071499999999997</v>
      </c>
      <c r="W2607" s="74">
        <v>1.7464998253499999</v>
      </c>
      <c r="X2607" s="74">
        <v>1159.5971999999999</v>
      </c>
      <c r="Y2607" s="74">
        <v>1500</v>
      </c>
      <c r="Z2607" s="74">
        <v>0.9961508652720944</v>
      </c>
      <c r="AA2607" s="74">
        <v>3.8491347279056491E-3</v>
      </c>
      <c r="AB2607" s="74">
        <v>7.6696977050153096E-3</v>
      </c>
      <c r="AC2607" s="74">
        <v>7.6696977050153114E-3</v>
      </c>
      <c r="AD2607" t="s">
        <v>5810</v>
      </c>
    </row>
    <row r="2608" spans="1:30">
      <c r="A2608" s="165" t="s">
        <v>7010</v>
      </c>
      <c r="C2608" s="165" t="s">
        <v>8444</v>
      </c>
      <c r="D2608" s="169" t="s">
        <v>2877</v>
      </c>
      <c r="E2608" s="169" t="s">
        <v>3053</v>
      </c>
      <c r="F2608" s="174">
        <v>18.796722219999999</v>
      </c>
      <c r="G2608" s="174">
        <v>145.6945556</v>
      </c>
      <c r="H2608" s="74">
        <v>48.34</v>
      </c>
      <c r="I2608" s="74">
        <v>0.83399999999999996</v>
      </c>
      <c r="J2608" s="74">
        <v>16.550999999999998</v>
      </c>
      <c r="K2608" s="74">
        <v>0.13700000000000001</v>
      </c>
      <c r="L2608" s="74">
        <v>3.6760000000000002</v>
      </c>
      <c r="M2608" s="74">
        <v>11.557</v>
      </c>
      <c r="N2608" s="74">
        <v>2.42</v>
      </c>
      <c r="O2608" s="74">
        <v>0.65300000000000002</v>
      </c>
      <c r="P2608" s="74">
        <v>0</v>
      </c>
      <c r="Q2608" s="74">
        <v>0.16800000000000001</v>
      </c>
      <c r="R2608" s="74">
        <v>4.3284813</v>
      </c>
      <c r="S2608" s="74">
        <v>0</v>
      </c>
      <c r="T2608" s="74">
        <v>0</v>
      </c>
      <c r="U2608" s="74">
        <v>3.2625820000000002E-4</v>
      </c>
      <c r="V2608" s="74">
        <v>7.8344500000000004</v>
      </c>
      <c r="W2608" s="74">
        <v>1.53616651305</v>
      </c>
      <c r="X2608" s="74">
        <v>1159.8462</v>
      </c>
      <c r="Y2608" s="74">
        <v>1550</v>
      </c>
      <c r="Z2608" s="74">
        <v>0.99797865699713395</v>
      </c>
      <c r="AA2608" s="74">
        <v>2.021343002866148E-3</v>
      </c>
      <c r="AB2608" s="74">
        <v>1.501805337372281E-2</v>
      </c>
      <c r="AC2608" s="74">
        <v>1.5018053373722799E-2</v>
      </c>
      <c r="AD2608" t="s">
        <v>5810</v>
      </c>
    </row>
    <row r="2609" spans="1:30">
      <c r="A2609" s="165" t="s">
        <v>7011</v>
      </c>
      <c r="C2609" s="165" t="s">
        <v>8444</v>
      </c>
      <c r="D2609" s="169" t="s">
        <v>2877</v>
      </c>
      <c r="E2609" s="169" t="s">
        <v>3053</v>
      </c>
      <c r="F2609" s="174">
        <v>18.796722219999999</v>
      </c>
      <c r="G2609" s="174">
        <v>145.6945556</v>
      </c>
      <c r="H2609" s="74">
        <v>48.191000000000003</v>
      </c>
      <c r="I2609" s="74">
        <v>0.90600000000000003</v>
      </c>
      <c r="J2609" s="74">
        <v>16.434999999999999</v>
      </c>
      <c r="K2609" s="74">
        <v>0.20899999999999999</v>
      </c>
      <c r="L2609" s="74">
        <v>4.42</v>
      </c>
      <c r="M2609" s="74">
        <v>10.997999999999999</v>
      </c>
      <c r="N2609" s="74">
        <v>2.6110000000000002</v>
      </c>
      <c r="O2609" s="74">
        <v>0.80600000000000005</v>
      </c>
      <c r="P2609" s="74">
        <v>0</v>
      </c>
      <c r="Q2609" s="74">
        <v>0.14599999999999999</v>
      </c>
      <c r="R2609" s="74">
        <v>3.9376446999999999</v>
      </c>
      <c r="S2609" s="74">
        <v>0</v>
      </c>
      <c r="T2609" s="74">
        <v>0</v>
      </c>
      <c r="U2609" s="74">
        <v>5.3492645000000007E-4</v>
      </c>
      <c r="V2609" s="74">
        <v>8.1506500000000006</v>
      </c>
      <c r="W2609" s="74">
        <v>1.5981665068499999</v>
      </c>
      <c r="X2609" s="74">
        <v>1150.5668000000001</v>
      </c>
      <c r="Y2609" s="74">
        <v>1350</v>
      </c>
      <c r="Z2609" s="74">
        <v>0.99594040811022966</v>
      </c>
      <c r="AA2609" s="74">
        <v>4.0595918897703802E-3</v>
      </c>
      <c r="AB2609" s="74">
        <v>1.017237716174995E-2</v>
      </c>
      <c r="AC2609" s="74">
        <v>1.017237716174994E-2</v>
      </c>
      <c r="AD2609" t="s">
        <v>5810</v>
      </c>
    </row>
    <row r="2610" spans="1:30">
      <c r="A2610" s="165" t="s">
        <v>7012</v>
      </c>
      <c r="C2610" s="165" t="s">
        <v>8444</v>
      </c>
      <c r="D2610" s="169" t="s">
        <v>2877</v>
      </c>
      <c r="E2610" s="169" t="s">
        <v>3053</v>
      </c>
      <c r="F2610" s="174">
        <v>18.796722219999999</v>
      </c>
      <c r="G2610" s="174">
        <v>145.6945556</v>
      </c>
      <c r="H2610" s="74">
        <v>48.542000000000002</v>
      </c>
      <c r="I2610" s="74">
        <v>1.01</v>
      </c>
      <c r="J2610" s="74">
        <v>16.404</v>
      </c>
      <c r="K2610" s="74">
        <v>0.23</v>
      </c>
      <c r="L2610" s="74">
        <v>3.48</v>
      </c>
      <c r="M2610" s="74">
        <v>11.015000000000001</v>
      </c>
      <c r="N2610" s="74">
        <v>2.6480000000000001</v>
      </c>
      <c r="O2610" s="74">
        <v>0.79700000000000004</v>
      </c>
      <c r="P2610" s="74">
        <v>0</v>
      </c>
      <c r="Q2610" s="74">
        <v>0.255</v>
      </c>
      <c r="R2610" s="74">
        <v>3.2532550489999998</v>
      </c>
      <c r="S2610" s="74">
        <v>0</v>
      </c>
      <c r="T2610" s="74">
        <v>0</v>
      </c>
      <c r="U2610" s="74">
        <v>5.9667252559999998E-3</v>
      </c>
      <c r="V2610" s="74">
        <v>9.65855</v>
      </c>
      <c r="W2610" s="74">
        <v>1.89383314395</v>
      </c>
      <c r="X2610" s="74">
        <v>1150.8489999999999</v>
      </c>
      <c r="Y2610" s="74">
        <v>1110</v>
      </c>
      <c r="Z2610" s="74">
        <v>0.93095446013585736</v>
      </c>
      <c r="AA2610" s="74">
        <v>6.9045539864142538E-2</v>
      </c>
      <c r="AB2610" s="74">
        <v>2.3194965973246631E-3</v>
      </c>
      <c r="AC2610" s="74">
        <v>2.319496597324661E-3</v>
      </c>
      <c r="AD2610" t="s">
        <v>5810</v>
      </c>
    </row>
    <row r="2611" spans="1:30">
      <c r="A2611" s="165" t="s">
        <v>7013</v>
      </c>
      <c r="C2611" s="165" t="s">
        <v>8444</v>
      </c>
      <c r="D2611" s="169" t="s">
        <v>2877</v>
      </c>
      <c r="E2611" s="169" t="s">
        <v>3053</v>
      </c>
      <c r="F2611" s="174">
        <v>18.796722219999999</v>
      </c>
      <c r="G2611" s="174">
        <v>145.6945556</v>
      </c>
      <c r="H2611" s="74">
        <v>45.615000000000002</v>
      </c>
      <c r="I2611" s="74">
        <v>0.82199999999999995</v>
      </c>
      <c r="J2611" s="74">
        <v>18.204999999999998</v>
      </c>
      <c r="K2611" s="74">
        <v>0.109</v>
      </c>
      <c r="L2611" s="74">
        <v>4.431</v>
      </c>
      <c r="M2611" s="74">
        <v>12.471</v>
      </c>
      <c r="N2611" s="74">
        <v>1.994</v>
      </c>
      <c r="O2611" s="74">
        <v>0.54900000000000004</v>
      </c>
      <c r="P2611" s="74">
        <v>0</v>
      </c>
      <c r="Q2611" s="74">
        <v>0.23</v>
      </c>
      <c r="R2611" s="74">
        <v>4.5797334000000003</v>
      </c>
      <c r="S2611" s="74">
        <v>0</v>
      </c>
      <c r="T2611" s="74">
        <v>0</v>
      </c>
      <c r="U2611" s="74">
        <v>1.2428763000000001E-2</v>
      </c>
      <c r="V2611" s="74">
        <v>7.2624000000000004</v>
      </c>
      <c r="W2611" s="74">
        <v>1.4239998575999999</v>
      </c>
      <c r="X2611" s="74">
        <v>1175.0186000000001</v>
      </c>
      <c r="Y2611" s="74">
        <v>2010</v>
      </c>
      <c r="Z2611" s="74">
        <v>0.93109200293501371</v>
      </c>
      <c r="AA2611" s="74">
        <v>6.890799706498632E-2</v>
      </c>
      <c r="AB2611" s="74">
        <v>1.2156179783989029E-3</v>
      </c>
      <c r="AC2611" s="74">
        <v>1.215617978398902E-3</v>
      </c>
      <c r="AD2611" t="s">
        <v>5810</v>
      </c>
    </row>
    <row r="2612" spans="1:30">
      <c r="A2612" s="165" t="s">
        <v>7014</v>
      </c>
      <c r="C2612" s="165" t="s">
        <v>8444</v>
      </c>
      <c r="D2612" s="169" t="s">
        <v>2877</v>
      </c>
      <c r="E2612" s="169" t="s">
        <v>3053</v>
      </c>
      <c r="F2612" s="174">
        <v>18.796722219999999</v>
      </c>
      <c r="G2612" s="174">
        <v>145.6945556</v>
      </c>
      <c r="H2612" s="74">
        <v>47.177</v>
      </c>
      <c r="I2612" s="74">
        <v>0.82899999999999996</v>
      </c>
      <c r="J2612" s="74">
        <v>16.73</v>
      </c>
      <c r="K2612" s="74">
        <v>0.25900000000000001</v>
      </c>
      <c r="L2612" s="74">
        <v>4.2089999999999996</v>
      </c>
      <c r="M2612" s="74">
        <v>11.798999999999999</v>
      </c>
      <c r="N2612" s="74">
        <v>2.395</v>
      </c>
      <c r="O2612" s="74">
        <v>0.56899999999999995</v>
      </c>
      <c r="P2612" s="74">
        <v>0</v>
      </c>
      <c r="Q2612" s="74">
        <v>0.16500000000000001</v>
      </c>
      <c r="R2612" s="74">
        <v>3.6503049000000001</v>
      </c>
      <c r="S2612" s="74">
        <v>0</v>
      </c>
      <c r="T2612" s="74">
        <v>0</v>
      </c>
      <c r="U2612" s="74">
        <v>7.1949319999999994E-4</v>
      </c>
      <c r="V2612" s="74">
        <v>8.2254499999999986</v>
      </c>
      <c r="W2612" s="74">
        <v>1.61283317205</v>
      </c>
      <c r="X2612" s="74">
        <v>1163.8634</v>
      </c>
      <c r="Y2612" s="74">
        <v>1230</v>
      </c>
      <c r="Z2612" s="74">
        <v>0.99241811670654589</v>
      </c>
      <c r="AA2612" s="74">
        <v>7.581883293454098E-3</v>
      </c>
      <c r="AB2612" s="74">
        <v>1.852311693430945E-3</v>
      </c>
      <c r="AC2612" s="74">
        <v>1.852311693430945E-3</v>
      </c>
      <c r="AD2612" t="s">
        <v>5810</v>
      </c>
    </row>
    <row r="2613" spans="1:30">
      <c r="A2613" s="165" t="s">
        <v>7015</v>
      </c>
      <c r="C2613" s="165" t="s">
        <v>8444</v>
      </c>
      <c r="D2613" s="169" t="s">
        <v>2877</v>
      </c>
      <c r="E2613" s="169" t="s">
        <v>3053</v>
      </c>
      <c r="F2613" s="174">
        <v>18.796722219999999</v>
      </c>
      <c r="G2613" s="174">
        <v>145.6945556</v>
      </c>
      <c r="H2613" s="74">
        <v>47.69</v>
      </c>
      <c r="I2613" s="74">
        <v>0.89900000000000002</v>
      </c>
      <c r="J2613" s="74">
        <v>16.831</v>
      </c>
      <c r="K2613" s="74">
        <v>0.21</v>
      </c>
      <c r="L2613" s="74">
        <v>4.1890000000000001</v>
      </c>
      <c r="M2613" s="74">
        <v>11.6</v>
      </c>
      <c r="N2613" s="74">
        <v>2.3860000000000001</v>
      </c>
      <c r="O2613" s="74">
        <v>0.60699999999999998</v>
      </c>
      <c r="P2613" s="74">
        <v>0</v>
      </c>
      <c r="Q2613" s="74">
        <v>0.13</v>
      </c>
      <c r="R2613" s="74">
        <v>3.6094509000000001</v>
      </c>
      <c r="S2613" s="74">
        <v>0</v>
      </c>
      <c r="T2613" s="74">
        <v>0</v>
      </c>
      <c r="U2613" s="74">
        <v>6.0317175000000004E-4</v>
      </c>
      <c r="V2613" s="74">
        <v>8.4812999999999992</v>
      </c>
      <c r="W2613" s="74">
        <v>1.6629998337</v>
      </c>
      <c r="X2613" s="74">
        <v>1160.56</v>
      </c>
      <c r="Y2613" s="74">
        <v>1210</v>
      </c>
      <c r="Z2613" s="74">
        <v>0.99433507280009692</v>
      </c>
      <c r="AA2613" s="74">
        <v>5.6649271999031046E-3</v>
      </c>
      <c r="AB2613" s="74">
        <v>7.4745319689292636E-3</v>
      </c>
      <c r="AC2613" s="74">
        <v>7.474531968929261E-3</v>
      </c>
      <c r="AD2613" t="s">
        <v>5810</v>
      </c>
    </row>
    <row r="2614" spans="1:30">
      <c r="A2614" s="165" t="s">
        <v>7016</v>
      </c>
      <c r="C2614" s="165" t="s">
        <v>8444</v>
      </c>
      <c r="D2614" s="169" t="s">
        <v>2877</v>
      </c>
      <c r="E2614" s="169" t="s">
        <v>3053</v>
      </c>
      <c r="F2614" s="174">
        <v>18.796722219999999</v>
      </c>
      <c r="G2614" s="174">
        <v>145.6945556</v>
      </c>
      <c r="H2614" s="74">
        <v>45.209000000000003</v>
      </c>
      <c r="I2614" s="74">
        <v>0.60299999999999998</v>
      </c>
      <c r="J2614" s="74">
        <v>18.401</v>
      </c>
      <c r="K2614" s="74">
        <v>0.17199999999999999</v>
      </c>
      <c r="L2614" s="74">
        <v>4.766</v>
      </c>
      <c r="M2614" s="74">
        <v>12.606999999999999</v>
      </c>
      <c r="N2614" s="74">
        <v>1.9350000000000001</v>
      </c>
      <c r="O2614" s="74">
        <v>0.624</v>
      </c>
      <c r="P2614" s="74">
        <v>0</v>
      </c>
      <c r="Q2614" s="74">
        <v>0.108</v>
      </c>
      <c r="R2614" s="74">
        <v>4.6329361709999999</v>
      </c>
      <c r="S2614" s="74">
        <v>0</v>
      </c>
      <c r="T2614" s="74">
        <v>0</v>
      </c>
      <c r="U2614" s="74">
        <v>5.7760026540000002E-2</v>
      </c>
      <c r="V2614" s="74">
        <v>7.9160500000000003</v>
      </c>
      <c r="W2614" s="74">
        <v>1.5521665114500001</v>
      </c>
      <c r="X2614" s="74">
        <v>1177.2762</v>
      </c>
      <c r="Y2614" s="74">
        <v>2730</v>
      </c>
      <c r="Z2614" s="74">
        <v>0.77738845278300994</v>
      </c>
      <c r="AA2614" s="74">
        <v>0.22261154721699011</v>
      </c>
      <c r="AB2614" s="74">
        <v>2.012932615903847E-4</v>
      </c>
      <c r="AC2614" s="74">
        <v>2.012932615903847E-4</v>
      </c>
      <c r="AD2614" t="s">
        <v>5810</v>
      </c>
    </row>
    <row r="2615" spans="1:30">
      <c r="A2615" s="165" t="s">
        <v>7017</v>
      </c>
      <c r="C2615" s="165" t="s">
        <v>8444</v>
      </c>
      <c r="D2615" s="169" t="s">
        <v>2877</v>
      </c>
      <c r="E2615" s="169" t="s">
        <v>3053</v>
      </c>
      <c r="F2615" s="174">
        <v>18.796722219999999</v>
      </c>
      <c r="G2615" s="174">
        <v>145.6945556</v>
      </c>
      <c r="H2615" s="74">
        <v>45.368000000000002</v>
      </c>
      <c r="I2615" s="74">
        <v>0.68799999999999994</v>
      </c>
      <c r="J2615" s="74">
        <v>17.684999999999999</v>
      </c>
      <c r="K2615" s="74">
        <v>0.183</v>
      </c>
      <c r="L2615" s="74">
        <v>5.47</v>
      </c>
      <c r="M2615" s="74">
        <v>12.445</v>
      </c>
      <c r="N2615" s="74">
        <v>1.9710000000000001</v>
      </c>
      <c r="O2615" s="74">
        <v>0.434</v>
      </c>
      <c r="P2615" s="74">
        <v>0</v>
      </c>
      <c r="Q2615" s="74">
        <v>9.6000000000000002E-2</v>
      </c>
      <c r="R2615" s="74">
        <v>4.8840956999999996</v>
      </c>
      <c r="S2615" s="74">
        <v>0</v>
      </c>
      <c r="T2615" s="74">
        <v>0</v>
      </c>
      <c r="U2615" s="74">
        <v>1.14431385E-2</v>
      </c>
      <c r="V2615" s="74">
        <v>8.1064500000000006</v>
      </c>
      <c r="W2615" s="74">
        <v>1.5894998410500001</v>
      </c>
      <c r="X2615" s="74">
        <v>1174.587</v>
      </c>
      <c r="Y2615" s="74">
        <v>2220</v>
      </c>
      <c r="Z2615" s="74">
        <v>0.94943124510538146</v>
      </c>
      <c r="AA2615" s="74">
        <v>5.0568754894618581E-2</v>
      </c>
      <c r="AB2615" s="74">
        <v>1.798230074379806E-3</v>
      </c>
      <c r="AC2615" s="74">
        <v>1.7982300743798071E-3</v>
      </c>
      <c r="AD2615" t="s">
        <v>5810</v>
      </c>
    </row>
    <row r="2616" spans="1:30">
      <c r="A2616" s="165" t="s">
        <v>7018</v>
      </c>
      <c r="C2616" s="165" t="s">
        <v>8444</v>
      </c>
      <c r="D2616" s="169" t="s">
        <v>2877</v>
      </c>
      <c r="E2616" s="169" t="s">
        <v>3053</v>
      </c>
      <c r="F2616" s="174">
        <v>18.796722219999999</v>
      </c>
      <c r="G2616" s="174">
        <v>145.6945556</v>
      </c>
      <c r="H2616" s="74">
        <v>45.238</v>
      </c>
      <c r="I2616" s="74">
        <v>0.63600000000000001</v>
      </c>
      <c r="J2616" s="74">
        <v>17.920999999999999</v>
      </c>
      <c r="K2616" s="74">
        <v>0.21299999999999999</v>
      </c>
      <c r="L2616" s="74">
        <v>5.1740000000000004</v>
      </c>
      <c r="M2616" s="74">
        <v>12.387</v>
      </c>
      <c r="N2616" s="74">
        <v>1.8859999999999999</v>
      </c>
      <c r="O2616" s="74">
        <v>0.43099999999999999</v>
      </c>
      <c r="P2616" s="74">
        <v>0</v>
      </c>
      <c r="Q2616" s="74">
        <v>9.6000000000000002E-2</v>
      </c>
      <c r="R2616" s="74">
        <v>5.1353477999999999</v>
      </c>
      <c r="S2616" s="74">
        <v>0</v>
      </c>
      <c r="T2616" s="74">
        <v>0</v>
      </c>
      <c r="U2616" s="74">
        <v>1.8076124999999998E-2</v>
      </c>
      <c r="V2616" s="74">
        <v>7.7919499999999999</v>
      </c>
      <c r="W2616" s="74">
        <v>1.5278331805500001</v>
      </c>
      <c r="X2616" s="74">
        <v>1173.6242</v>
      </c>
      <c r="Y2616" s="74">
        <v>2470</v>
      </c>
      <c r="Z2616" s="74">
        <v>0.92952973019181728</v>
      </c>
      <c r="AA2616" s="74">
        <v>7.0470269808182662E-2</v>
      </c>
      <c r="AB2616" s="74">
        <v>2.331545766606409E-3</v>
      </c>
      <c r="AC2616" s="74">
        <v>2.3315457666064098E-3</v>
      </c>
      <c r="AD2616" t="s">
        <v>5810</v>
      </c>
    </row>
    <row r="2617" spans="1:30">
      <c r="A2617" s="165" t="s">
        <v>7019</v>
      </c>
      <c r="C2617" s="165" t="s">
        <v>8444</v>
      </c>
      <c r="D2617" s="169" t="s">
        <v>2877</v>
      </c>
      <c r="E2617" s="169" t="s">
        <v>3053</v>
      </c>
      <c r="F2617" s="174">
        <v>18.796722219999999</v>
      </c>
      <c r="G2617" s="174">
        <v>145.6945556</v>
      </c>
      <c r="H2617" s="74">
        <v>50.76</v>
      </c>
      <c r="I2617" s="74">
        <v>0.83499999999999996</v>
      </c>
      <c r="J2617" s="74">
        <v>16.361999999999998</v>
      </c>
      <c r="K2617" s="74">
        <v>0.182</v>
      </c>
      <c r="L2617" s="74">
        <v>3.9780000000000002</v>
      </c>
      <c r="M2617" s="74">
        <v>9.4209999999999994</v>
      </c>
      <c r="N2617" s="74">
        <v>2.9969999999999999</v>
      </c>
      <c r="O2617" s="74">
        <v>1.165</v>
      </c>
      <c r="P2617" s="74">
        <v>0</v>
      </c>
      <c r="Q2617" s="74">
        <v>0.19900000000000001</v>
      </c>
      <c r="R2617" s="74">
        <v>3.908366</v>
      </c>
      <c r="S2617" s="74">
        <v>0</v>
      </c>
      <c r="T2617" s="74">
        <v>0</v>
      </c>
      <c r="U2617" s="74">
        <v>2.778015E-4</v>
      </c>
      <c r="V2617" s="74">
        <v>6.9377000000000004</v>
      </c>
      <c r="W2617" s="74">
        <v>1.3603331972999999</v>
      </c>
      <c r="X2617" s="74">
        <v>1124.3886</v>
      </c>
      <c r="Y2617" s="74">
        <v>1240</v>
      </c>
      <c r="Z2617" s="74">
        <v>0.99774737073639075</v>
      </c>
      <c r="AA2617" s="74">
        <v>2.252629263609307E-3</v>
      </c>
      <c r="AB2617" s="74">
        <v>1.2387608310481531E-2</v>
      </c>
      <c r="AC2617" s="74">
        <v>1.2387608310481531E-2</v>
      </c>
      <c r="AD2617" t="s">
        <v>5810</v>
      </c>
    </row>
    <row r="2618" spans="1:30">
      <c r="A2618" s="165" t="s">
        <v>7020</v>
      </c>
      <c r="C2618" s="165" t="s">
        <v>8444</v>
      </c>
      <c r="D2618" s="169" t="s">
        <v>2877</v>
      </c>
      <c r="E2618" s="169" t="s">
        <v>3053</v>
      </c>
      <c r="F2618" s="174">
        <v>18.796722219999999</v>
      </c>
      <c r="G2618" s="174">
        <v>145.6945556</v>
      </c>
      <c r="H2618" s="74">
        <v>48.432000000000002</v>
      </c>
      <c r="I2618" s="74">
        <v>0.91200000000000003</v>
      </c>
      <c r="J2618" s="74">
        <v>16.457999999999998</v>
      </c>
      <c r="K2618" s="74">
        <v>0.17899999999999999</v>
      </c>
      <c r="L2618" s="74">
        <v>4.7949999999999999</v>
      </c>
      <c r="M2618" s="74">
        <v>10.65</v>
      </c>
      <c r="N2618" s="74">
        <v>2.5139999999999998</v>
      </c>
      <c r="O2618" s="74">
        <v>0.97299999999999998</v>
      </c>
      <c r="P2618" s="74">
        <v>0</v>
      </c>
      <c r="Q2618" s="74">
        <v>0.36199999999999999</v>
      </c>
      <c r="R2618" s="74">
        <v>4.4632994999999998</v>
      </c>
      <c r="S2618" s="74">
        <v>0</v>
      </c>
      <c r="T2618" s="74">
        <v>0</v>
      </c>
      <c r="U2618" s="74">
        <v>1.773363E-2</v>
      </c>
      <c r="V2618" s="74">
        <v>7.2751499999999991</v>
      </c>
      <c r="W2618" s="74">
        <v>1.4264998573500001</v>
      </c>
      <c r="X2618" s="74">
        <v>1144.79</v>
      </c>
      <c r="Y2618" s="74">
        <v>1890</v>
      </c>
      <c r="Z2618" s="74">
        <v>0.90070679027303735</v>
      </c>
      <c r="AA2618" s="74">
        <v>9.9293209726962636E-2</v>
      </c>
      <c r="AB2618" s="74">
        <v>2.7612699372569442E-3</v>
      </c>
      <c r="AC2618" s="74">
        <v>2.761269937256942E-3</v>
      </c>
      <c r="AD2618" t="s">
        <v>5810</v>
      </c>
    </row>
    <row r="2619" spans="1:30">
      <c r="A2619" s="165" t="s">
        <v>7021</v>
      </c>
      <c r="C2619" s="165" t="s">
        <v>8444</v>
      </c>
      <c r="D2619" s="169" t="s">
        <v>2877</v>
      </c>
      <c r="E2619" s="169" t="s">
        <v>3053</v>
      </c>
      <c r="F2619" s="174">
        <v>18.796722219999999</v>
      </c>
      <c r="G2619" s="174">
        <v>145.6945556</v>
      </c>
      <c r="H2619" s="74">
        <v>45.305999999999997</v>
      </c>
      <c r="I2619" s="74">
        <v>0.65700000000000003</v>
      </c>
      <c r="J2619" s="74">
        <v>17.959</v>
      </c>
      <c r="K2619" s="74">
        <v>0.20599999999999999</v>
      </c>
      <c r="L2619" s="74">
        <v>4.8659999999999997</v>
      </c>
      <c r="M2619" s="74">
        <v>12.882</v>
      </c>
      <c r="N2619" s="74">
        <v>2.0790000000000002</v>
      </c>
      <c r="O2619" s="74">
        <v>0.40400000000000003</v>
      </c>
      <c r="P2619" s="74">
        <v>0</v>
      </c>
      <c r="Q2619" s="74">
        <v>0.123</v>
      </c>
      <c r="R2619" s="74">
        <v>4.7704798369999999</v>
      </c>
      <c r="S2619" s="74">
        <v>0</v>
      </c>
      <c r="T2619" s="74">
        <v>0</v>
      </c>
      <c r="U2619" s="74">
        <v>1.5298615139999999E-2</v>
      </c>
      <c r="V2619" s="74">
        <v>7.83955</v>
      </c>
      <c r="W2619" s="74">
        <v>1.5371665129500001</v>
      </c>
      <c r="X2619" s="74">
        <v>1181.8412000000001</v>
      </c>
      <c r="Y2619" s="74">
        <v>2170</v>
      </c>
      <c r="Z2619" s="74">
        <v>0.92916078328161433</v>
      </c>
      <c r="AA2619" s="74">
        <v>7.0839216718385681E-2</v>
      </c>
      <c r="AB2619" s="74">
        <v>3.4897149965733951E-3</v>
      </c>
      <c r="AC2619" s="74">
        <v>3.4897149965733938E-3</v>
      </c>
      <c r="AD2619" t="s">
        <v>5810</v>
      </c>
    </row>
    <row r="2620" spans="1:30">
      <c r="A2620" s="165" t="s">
        <v>7022</v>
      </c>
      <c r="C2620" s="165" t="s">
        <v>8444</v>
      </c>
      <c r="D2620" s="169" t="s">
        <v>2877</v>
      </c>
      <c r="E2620" s="169" t="s">
        <v>3053</v>
      </c>
      <c r="F2620" s="174">
        <v>18.796722219999999</v>
      </c>
      <c r="G2620" s="174">
        <v>145.6945556</v>
      </c>
      <c r="H2620" s="74">
        <v>46.865000000000002</v>
      </c>
      <c r="I2620" s="74">
        <v>0.75800000000000001</v>
      </c>
      <c r="J2620" s="74">
        <v>18.553000000000001</v>
      </c>
      <c r="K2620" s="74">
        <v>0.16400000000000001</v>
      </c>
      <c r="L2620" s="74">
        <v>3.339</v>
      </c>
      <c r="M2620" s="74">
        <v>13.109</v>
      </c>
      <c r="N2620" s="74">
        <v>2.0129999999999999</v>
      </c>
      <c r="O2620" s="74">
        <v>0.56399999999999995</v>
      </c>
      <c r="P2620" s="74">
        <v>0</v>
      </c>
      <c r="Q2620" s="74">
        <v>0.185</v>
      </c>
      <c r="R2620" s="74">
        <v>4.7319157440000001</v>
      </c>
      <c r="S2620" s="74">
        <v>0</v>
      </c>
      <c r="T2620" s="74">
        <v>0</v>
      </c>
      <c r="U2620" s="74">
        <v>8.7786410999999995E-2</v>
      </c>
      <c r="V2620" s="74">
        <v>6.7047999999999996</v>
      </c>
      <c r="W2620" s="74">
        <v>1.3146665352</v>
      </c>
      <c r="X2620" s="74">
        <v>1185.6094000000001</v>
      </c>
      <c r="Y2620" s="74">
        <v>3210</v>
      </c>
      <c r="Z2620" s="74">
        <v>0.69149038279877961</v>
      </c>
      <c r="AA2620" s="74">
        <v>0.30850961720122039</v>
      </c>
      <c r="AB2620" s="74">
        <v>7.4337291940708016E-4</v>
      </c>
      <c r="AC2620" s="74">
        <v>7.4337291940707983E-4</v>
      </c>
      <c r="AD2620" t="s">
        <v>5810</v>
      </c>
    </row>
    <row r="2621" spans="1:30">
      <c r="A2621" s="165" t="s">
        <v>7023</v>
      </c>
      <c r="C2621" s="165" t="s">
        <v>8444</v>
      </c>
      <c r="D2621" s="169" t="s">
        <v>2877</v>
      </c>
      <c r="E2621" s="169" t="s">
        <v>3053</v>
      </c>
      <c r="F2621" s="174">
        <v>18.796722219999999</v>
      </c>
      <c r="G2621" s="174">
        <v>145.6945556</v>
      </c>
      <c r="H2621" s="74">
        <v>47.893999999999998</v>
      </c>
      <c r="I2621" s="74">
        <v>0.65200000000000002</v>
      </c>
      <c r="J2621" s="74">
        <v>17.190999999999999</v>
      </c>
      <c r="K2621" s="74">
        <v>0.17299999999999999</v>
      </c>
      <c r="L2621" s="74">
        <v>4.5960000000000001</v>
      </c>
      <c r="M2621" s="74">
        <v>11.577</v>
      </c>
      <c r="N2621" s="74">
        <v>2.1920000000000002</v>
      </c>
      <c r="O2621" s="74">
        <v>0.68600000000000005</v>
      </c>
      <c r="P2621" s="74">
        <v>0</v>
      </c>
      <c r="Q2621" s="74">
        <v>0.192</v>
      </c>
      <c r="R2621" s="74">
        <v>4.8868193</v>
      </c>
      <c r="S2621" s="74">
        <v>0</v>
      </c>
      <c r="T2621" s="74">
        <v>0</v>
      </c>
      <c r="U2621" s="74">
        <v>5.6283344999999993E-3</v>
      </c>
      <c r="V2621" s="74">
        <v>7.1000500000000004</v>
      </c>
      <c r="W2621" s="74">
        <v>1.3921665274499999</v>
      </c>
      <c r="X2621" s="74">
        <v>1160.1782000000001</v>
      </c>
      <c r="Y2621" s="74">
        <v>1980</v>
      </c>
      <c r="Z2621" s="74">
        <v>0.97085772480293819</v>
      </c>
      <c r="AA2621" s="74">
        <v>2.914227519706182E-2</v>
      </c>
      <c r="AB2621" s="74">
        <v>4.6156732110364147E-3</v>
      </c>
      <c r="AC2621" s="74">
        <v>4.6156732110364156E-3</v>
      </c>
      <c r="AD2621" t="s">
        <v>5810</v>
      </c>
    </row>
    <row r="2622" spans="1:30">
      <c r="A2622" s="165" t="s">
        <v>7024</v>
      </c>
      <c r="C2622" s="165" t="s">
        <v>8444</v>
      </c>
      <c r="D2622" s="169" t="s">
        <v>2877</v>
      </c>
      <c r="E2622" s="169" t="s">
        <v>3053</v>
      </c>
      <c r="F2622" s="174">
        <v>18.796722219999999</v>
      </c>
      <c r="G2622" s="174">
        <v>145.6945556</v>
      </c>
      <c r="H2622" s="74">
        <v>47.872</v>
      </c>
      <c r="I2622" s="74">
        <v>0.95</v>
      </c>
      <c r="J2622" s="74">
        <v>17.111999999999998</v>
      </c>
      <c r="K2622" s="74">
        <v>0.218</v>
      </c>
      <c r="L2622" s="74">
        <v>3.4169999999999998</v>
      </c>
      <c r="M2622" s="74">
        <v>11.847</v>
      </c>
      <c r="N2622" s="74">
        <v>2.5310000000000001</v>
      </c>
      <c r="O2622" s="74">
        <v>0.64600000000000002</v>
      </c>
      <c r="P2622" s="74">
        <v>0</v>
      </c>
      <c r="Q2622" s="74">
        <v>0.17599999999999999</v>
      </c>
      <c r="R2622" s="74">
        <v>4.1832781509999997</v>
      </c>
      <c r="S2622" s="74">
        <v>0</v>
      </c>
      <c r="T2622" s="74">
        <v>0</v>
      </c>
      <c r="U2622" s="74">
        <v>1.0341683359999999E-2</v>
      </c>
      <c r="V2622" s="74">
        <v>8.5773499999999991</v>
      </c>
      <c r="W2622" s="74">
        <v>1.68183316515</v>
      </c>
      <c r="X2622" s="74">
        <v>1164.6602</v>
      </c>
      <c r="Y2622" s="74">
        <v>1670</v>
      </c>
      <c r="Z2622" s="74">
        <v>0.92808104196054242</v>
      </c>
      <c r="AA2622" s="74">
        <v>7.1918958039457581E-2</v>
      </c>
      <c r="AB2622" s="74">
        <v>2.1347292726425532E-3</v>
      </c>
      <c r="AC2622" s="74">
        <v>2.1347292726425532E-3</v>
      </c>
      <c r="AD2622" t="s">
        <v>5810</v>
      </c>
    </row>
    <row r="2623" spans="1:30">
      <c r="A2623" s="165" t="s">
        <v>7025</v>
      </c>
      <c r="C2623" s="165" t="s">
        <v>8444</v>
      </c>
      <c r="D2623" s="169" t="s">
        <v>2877</v>
      </c>
      <c r="E2623" s="169" t="s">
        <v>3053</v>
      </c>
      <c r="F2623" s="174">
        <v>18.796722219999999</v>
      </c>
      <c r="G2623" s="174">
        <v>145.6945556</v>
      </c>
      <c r="H2623" s="74">
        <v>45.390999999999998</v>
      </c>
      <c r="I2623" s="74">
        <v>0.69699999999999995</v>
      </c>
      <c r="J2623" s="74">
        <v>18.344000000000001</v>
      </c>
      <c r="K2623" s="74">
        <v>0.14399999999999999</v>
      </c>
      <c r="L2623" s="74">
        <v>3.86</v>
      </c>
      <c r="M2623" s="74">
        <v>13.05</v>
      </c>
      <c r="N2623" s="74">
        <v>2.0379999999999998</v>
      </c>
      <c r="O2623" s="74">
        <v>0.54800000000000004</v>
      </c>
      <c r="P2623" s="74">
        <v>0</v>
      </c>
      <c r="Q2623" s="74">
        <v>0.12</v>
      </c>
      <c r="R2623" s="74">
        <v>5.3750245999999997</v>
      </c>
      <c r="S2623" s="74">
        <v>0</v>
      </c>
      <c r="T2623" s="74">
        <v>0</v>
      </c>
      <c r="U2623" s="74">
        <v>1.334462E-2</v>
      </c>
      <c r="V2623" s="74">
        <v>7.3227500000000001</v>
      </c>
      <c r="W2623" s="74">
        <v>1.4358331897500001</v>
      </c>
      <c r="X2623" s="74">
        <v>1184.6300000000001</v>
      </c>
      <c r="Y2623" s="74">
        <v>2500</v>
      </c>
      <c r="Z2623" s="74">
        <v>0.94918354027076568</v>
      </c>
      <c r="AA2623" s="74">
        <v>5.0816459729234362E-2</v>
      </c>
      <c r="AB2623" s="74">
        <v>2.7265035906855139E-3</v>
      </c>
      <c r="AC2623" s="74">
        <v>2.7265035906855139E-3</v>
      </c>
      <c r="AD2623" t="s">
        <v>5810</v>
      </c>
    </row>
    <row r="2624" spans="1:30">
      <c r="A2624" s="165" t="s">
        <v>7026</v>
      </c>
      <c r="C2624" s="165" t="s">
        <v>8444</v>
      </c>
      <c r="D2624" s="169" t="s">
        <v>2877</v>
      </c>
      <c r="E2624" s="169" t="s">
        <v>3053</v>
      </c>
      <c r="F2624" s="174">
        <v>18.796722219999999</v>
      </c>
      <c r="G2624" s="174">
        <v>145.6945556</v>
      </c>
      <c r="H2624" s="74">
        <v>45.735999999999997</v>
      </c>
      <c r="I2624" s="74">
        <v>0.63100000000000001</v>
      </c>
      <c r="J2624" s="74">
        <v>18.29</v>
      </c>
      <c r="K2624" s="74">
        <v>0.22800000000000001</v>
      </c>
      <c r="L2624" s="74">
        <v>4.5380000000000003</v>
      </c>
      <c r="M2624" s="74">
        <v>12.863</v>
      </c>
      <c r="N2624" s="74">
        <v>2.0779999999999998</v>
      </c>
      <c r="O2624" s="74">
        <v>0.45900000000000002</v>
      </c>
      <c r="P2624" s="74">
        <v>0</v>
      </c>
      <c r="Q2624" s="74">
        <v>0.13200000000000001</v>
      </c>
      <c r="R2624" s="74">
        <v>5.2354400999999999</v>
      </c>
      <c r="S2624" s="74">
        <v>0</v>
      </c>
      <c r="T2624" s="74">
        <v>0</v>
      </c>
      <c r="U2624" s="74">
        <v>5.1640635000000006E-3</v>
      </c>
      <c r="V2624" s="74">
        <v>8.0274000000000001</v>
      </c>
      <c r="W2624" s="74">
        <v>1.5739998425999999</v>
      </c>
      <c r="X2624" s="74">
        <v>1181.5257999999999</v>
      </c>
      <c r="Y2624" s="74">
        <v>2320</v>
      </c>
      <c r="Z2624" s="74">
        <v>0.97866202556519055</v>
      </c>
      <c r="AA2624" s="74">
        <v>2.133797443480951E-2</v>
      </c>
      <c r="AB2624" s="74">
        <v>1.195343364867622E-3</v>
      </c>
      <c r="AC2624" s="74">
        <v>1.1953433648676209E-3</v>
      </c>
      <c r="AD2624" t="s">
        <v>5810</v>
      </c>
    </row>
    <row r="2625" spans="1:30">
      <c r="A2625" s="165" t="s">
        <v>7027</v>
      </c>
      <c r="C2625" s="165" t="s">
        <v>8444</v>
      </c>
      <c r="D2625" s="169" t="s">
        <v>2877</v>
      </c>
      <c r="E2625" s="169" t="s">
        <v>3053</v>
      </c>
      <c r="F2625" s="174">
        <v>18.796722219999999</v>
      </c>
      <c r="G2625" s="174">
        <v>145.6945556</v>
      </c>
      <c r="H2625" s="74">
        <v>48.387999999999998</v>
      </c>
      <c r="I2625" s="74">
        <v>0.88100000000000001</v>
      </c>
      <c r="J2625" s="74">
        <v>16.324999999999999</v>
      </c>
      <c r="K2625" s="74">
        <v>0.20499999999999999</v>
      </c>
      <c r="L2625" s="74">
        <v>4.0670000000000002</v>
      </c>
      <c r="M2625" s="74">
        <v>10.420999999999999</v>
      </c>
      <c r="N2625" s="74">
        <v>2.7949999999999999</v>
      </c>
      <c r="O2625" s="74">
        <v>0.86399999999999999</v>
      </c>
      <c r="P2625" s="74">
        <v>0</v>
      </c>
      <c r="Q2625" s="74">
        <v>0.182</v>
      </c>
      <c r="R2625" s="74">
        <v>4.2467733000000001</v>
      </c>
      <c r="S2625" s="74">
        <v>0</v>
      </c>
      <c r="T2625" s="74">
        <v>0</v>
      </c>
      <c r="U2625" s="74">
        <v>5.1031755000000001E-4</v>
      </c>
      <c r="V2625" s="74">
        <v>8.6513000000000009</v>
      </c>
      <c r="W2625" s="74">
        <v>1.6963331637000001</v>
      </c>
      <c r="X2625" s="74">
        <v>1140.9885999999999</v>
      </c>
      <c r="Y2625" s="74">
        <v>1510</v>
      </c>
      <c r="Z2625" s="74">
        <v>0.99641561353463248</v>
      </c>
      <c r="AA2625" s="74">
        <v>3.584386465367493E-3</v>
      </c>
      <c r="AB2625" s="74">
        <v>5.7602223067386082E-3</v>
      </c>
      <c r="AC2625" s="74">
        <v>5.7602223067386091E-3</v>
      </c>
      <c r="AD2625" t="s">
        <v>5810</v>
      </c>
    </row>
    <row r="2626" spans="1:30">
      <c r="A2626" s="165" t="s">
        <v>7028</v>
      </c>
      <c r="C2626" s="165" t="s">
        <v>8444</v>
      </c>
      <c r="D2626" s="169" t="s">
        <v>2877</v>
      </c>
      <c r="E2626" s="169" t="s">
        <v>3053</v>
      </c>
      <c r="F2626" s="174">
        <v>18.796722219999999</v>
      </c>
      <c r="G2626" s="174">
        <v>145.6945556</v>
      </c>
      <c r="H2626" s="74">
        <v>46.47</v>
      </c>
      <c r="I2626" s="74">
        <v>0.70899999999999996</v>
      </c>
      <c r="J2626" s="74">
        <v>17.398</v>
      </c>
      <c r="K2626" s="74">
        <v>0.21299999999999999</v>
      </c>
      <c r="L2626" s="74">
        <v>3.734</v>
      </c>
      <c r="M2626" s="74">
        <v>12.125999999999999</v>
      </c>
      <c r="N2626" s="74">
        <v>2.0739999999999998</v>
      </c>
      <c r="O2626" s="74">
        <v>0.60499999999999998</v>
      </c>
      <c r="P2626" s="74">
        <v>0</v>
      </c>
      <c r="Q2626" s="74">
        <v>0.154</v>
      </c>
      <c r="R2626" s="74">
        <v>5.1535991379999997</v>
      </c>
      <c r="S2626" s="74">
        <v>0</v>
      </c>
      <c r="T2626" s="74">
        <v>0</v>
      </c>
      <c r="U2626" s="74">
        <v>3.2233711380000002E-2</v>
      </c>
      <c r="V2626" s="74">
        <v>8.1871999999999989</v>
      </c>
      <c r="W2626" s="74">
        <v>1.6053331728</v>
      </c>
      <c r="X2626" s="74">
        <v>1169.2916</v>
      </c>
      <c r="Y2626" s="74">
        <v>2610</v>
      </c>
      <c r="Z2626" s="74">
        <v>0.87764322053279153</v>
      </c>
      <c r="AA2626" s="74">
        <v>0.1223567794672084</v>
      </c>
      <c r="AB2626" s="74">
        <v>1.865546831785684E-3</v>
      </c>
      <c r="AC2626" s="74">
        <v>1.865546831785684E-3</v>
      </c>
      <c r="AD2626" t="s">
        <v>5810</v>
      </c>
    </row>
    <row r="2627" spans="1:30">
      <c r="A2627" s="165" t="s">
        <v>7029</v>
      </c>
      <c r="C2627" s="165" t="s">
        <v>8444</v>
      </c>
      <c r="D2627" s="169" t="s">
        <v>2877</v>
      </c>
      <c r="E2627" s="169" t="s">
        <v>3001</v>
      </c>
      <c r="F2627" s="174">
        <v>18.122250000000001</v>
      </c>
      <c r="G2627" s="174">
        <v>145.7595833</v>
      </c>
      <c r="H2627" s="74">
        <v>47.070999999999998</v>
      </c>
      <c r="I2627" s="74">
        <v>0.60399999999999998</v>
      </c>
      <c r="J2627" s="74">
        <v>16.164000000000001</v>
      </c>
      <c r="K2627" s="74">
        <v>0.24099999999999999</v>
      </c>
      <c r="L2627" s="74">
        <v>6.59</v>
      </c>
      <c r="M2627" s="74">
        <v>12.365</v>
      </c>
      <c r="N2627" s="74">
        <v>1.9490000000000001</v>
      </c>
      <c r="O2627" s="74">
        <v>0.42599999999999999</v>
      </c>
      <c r="P2627" s="74">
        <v>0</v>
      </c>
      <c r="Q2627" s="74">
        <v>5.8000000000000003E-2</v>
      </c>
      <c r="R2627" s="74">
        <v>2.8556946000000001</v>
      </c>
      <c r="S2627" s="74">
        <v>0</v>
      </c>
      <c r="T2627" s="74">
        <v>0</v>
      </c>
      <c r="U2627" s="74">
        <v>2.9606789999999999E-3</v>
      </c>
      <c r="V2627" s="74">
        <v>9.4783499999999989</v>
      </c>
      <c r="W2627" s="74">
        <v>1.85849981415</v>
      </c>
      <c r="X2627" s="74">
        <v>1173.259</v>
      </c>
      <c r="Y2627" s="74">
        <v>930</v>
      </c>
      <c r="Z2627" s="74">
        <v>0.95966337483305675</v>
      </c>
      <c r="AA2627" s="74">
        <v>4.0336625166943231E-2</v>
      </c>
      <c r="AB2627" s="74">
        <v>3.11087018459597E-3</v>
      </c>
      <c r="AC2627" s="74">
        <v>3.1108701845959691E-3</v>
      </c>
      <c r="AD2627" t="s">
        <v>5810</v>
      </c>
    </row>
    <row r="2628" spans="1:30">
      <c r="A2628" s="165" t="s">
        <v>7030</v>
      </c>
      <c r="C2628" s="165" t="s">
        <v>8444</v>
      </c>
      <c r="D2628" s="169" t="s">
        <v>2877</v>
      </c>
      <c r="E2628" s="169" t="s">
        <v>3001</v>
      </c>
      <c r="F2628" s="174">
        <v>18.122250000000001</v>
      </c>
      <c r="G2628" s="174">
        <v>145.7595833</v>
      </c>
      <c r="H2628" s="74">
        <v>46.113999999999997</v>
      </c>
      <c r="I2628" s="74">
        <v>0.52100000000000002</v>
      </c>
      <c r="J2628" s="74">
        <v>18.023</v>
      </c>
      <c r="K2628" s="74">
        <v>0.158</v>
      </c>
      <c r="L2628" s="74">
        <v>6.5140000000000002</v>
      </c>
      <c r="M2628" s="74">
        <v>13.923999999999999</v>
      </c>
      <c r="N2628" s="74">
        <v>1.8859999999999999</v>
      </c>
      <c r="O2628" s="74">
        <v>0.39500000000000002</v>
      </c>
      <c r="P2628" s="74">
        <v>0</v>
      </c>
      <c r="Q2628" s="74">
        <v>0.12</v>
      </c>
      <c r="R2628" s="74">
        <v>1.9303449290000001</v>
      </c>
      <c r="S2628" s="74">
        <v>0</v>
      </c>
      <c r="T2628" s="74">
        <v>0</v>
      </c>
      <c r="U2628" s="74">
        <v>1.5298180369999999E-2</v>
      </c>
      <c r="V2628" s="74">
        <v>8.991299999999999</v>
      </c>
      <c r="W2628" s="74">
        <v>1.7629998237</v>
      </c>
      <c r="X2628" s="74">
        <v>1199.1384</v>
      </c>
      <c r="Y2628" s="74">
        <v>760</v>
      </c>
      <c r="Z2628" s="74">
        <v>0.67846562038441094</v>
      </c>
      <c r="AA2628" s="74">
        <v>0.32153437961558901</v>
      </c>
      <c r="AB2628" s="74">
        <v>7.5735568541018469E-5</v>
      </c>
      <c r="AC2628" s="74">
        <v>7.5735568541018442E-5</v>
      </c>
      <c r="AD2628" t="s">
        <v>5810</v>
      </c>
    </row>
    <row r="2629" spans="1:30">
      <c r="A2629" s="165" t="s">
        <v>7031</v>
      </c>
      <c r="C2629" s="165" t="s">
        <v>8444</v>
      </c>
      <c r="D2629" s="169" t="s">
        <v>2877</v>
      </c>
      <c r="E2629" s="169" t="s">
        <v>3001</v>
      </c>
      <c r="F2629" s="174">
        <v>18.122250000000001</v>
      </c>
      <c r="G2629" s="174">
        <v>145.7595833</v>
      </c>
      <c r="H2629" s="74">
        <v>45.444000000000003</v>
      </c>
      <c r="I2629" s="74">
        <v>0.61799999999999999</v>
      </c>
      <c r="J2629" s="74">
        <v>17.593</v>
      </c>
      <c r="K2629" s="74">
        <v>0.23400000000000001</v>
      </c>
      <c r="L2629" s="74">
        <v>5.88</v>
      </c>
      <c r="M2629" s="74">
        <v>13.417999999999999</v>
      </c>
      <c r="N2629" s="74">
        <v>2.0409999999999999</v>
      </c>
      <c r="O2629" s="74">
        <v>0.52700000000000002</v>
      </c>
      <c r="P2629" s="74">
        <v>0</v>
      </c>
      <c r="Q2629" s="74">
        <v>0.126</v>
      </c>
      <c r="R2629" s="74">
        <v>2.1155563000000002</v>
      </c>
      <c r="S2629" s="74">
        <v>0</v>
      </c>
      <c r="T2629" s="74">
        <v>0</v>
      </c>
      <c r="U2629" s="74">
        <v>3.9463035E-2</v>
      </c>
      <c r="V2629" s="74">
        <v>9.61435</v>
      </c>
      <c r="W2629" s="74">
        <v>1.8851664781499999</v>
      </c>
      <c r="X2629" s="74">
        <v>1190.7388000000001</v>
      </c>
      <c r="Y2629" s="74">
        <v>1220</v>
      </c>
      <c r="Z2629" s="74">
        <v>0.52846281440015452</v>
      </c>
      <c r="AA2629" s="74">
        <v>0.47153718559984548</v>
      </c>
      <c r="AB2629" s="74">
        <v>2.4483610833153272E-4</v>
      </c>
      <c r="AC2629" s="74">
        <v>2.4483610833153278E-4</v>
      </c>
      <c r="AD2629" t="s">
        <v>5810</v>
      </c>
    </row>
    <row r="2630" spans="1:30">
      <c r="A2630" s="165" t="s">
        <v>7032</v>
      </c>
      <c r="C2630" s="165" t="s">
        <v>8444</v>
      </c>
      <c r="D2630" s="169" t="s">
        <v>2877</v>
      </c>
      <c r="E2630" s="169" t="s">
        <v>3001</v>
      </c>
      <c r="F2630" s="174">
        <v>18.122250000000001</v>
      </c>
      <c r="G2630" s="174">
        <v>145.7595833</v>
      </c>
      <c r="H2630" s="74">
        <v>51.610999999999997</v>
      </c>
      <c r="I2630" s="74">
        <v>1.2490000000000001</v>
      </c>
      <c r="J2630" s="74">
        <v>14.879</v>
      </c>
      <c r="K2630" s="74">
        <v>0.23599999999999999</v>
      </c>
      <c r="L2630" s="74">
        <v>4.274</v>
      </c>
      <c r="M2630" s="74">
        <v>8.6760000000000002</v>
      </c>
      <c r="N2630" s="74">
        <v>3.1949999999999998</v>
      </c>
      <c r="O2630" s="74">
        <v>1.0589999999999999</v>
      </c>
      <c r="P2630" s="74">
        <v>0</v>
      </c>
      <c r="Q2630" s="74">
        <v>0.29099999999999998</v>
      </c>
      <c r="R2630" s="74">
        <v>2.2027114999999999</v>
      </c>
      <c r="S2630" s="74">
        <v>0</v>
      </c>
      <c r="T2630" s="74">
        <v>0</v>
      </c>
      <c r="U2630" s="74">
        <v>1.9154350000000001E-2</v>
      </c>
      <c r="V2630" s="74">
        <v>9.8175000000000008</v>
      </c>
      <c r="W2630" s="74">
        <v>1.9249998075000001</v>
      </c>
      <c r="X2630" s="74">
        <v>1112.0216</v>
      </c>
      <c r="Y2630" s="74">
        <v>820</v>
      </c>
      <c r="Z2630" s="74">
        <v>0.68221463290565043</v>
      </c>
      <c r="AA2630" s="74">
        <v>0.31778536709434951</v>
      </c>
      <c r="AB2630" s="74">
        <v>6.3401857560003386E-4</v>
      </c>
      <c r="AC2630" s="74">
        <v>6.3401857560003365E-4</v>
      </c>
      <c r="AD2630" t="s">
        <v>5810</v>
      </c>
    </row>
    <row r="2631" spans="1:30">
      <c r="A2631" s="165" t="s">
        <v>7033</v>
      </c>
      <c r="C2631" s="165" t="s">
        <v>8444</v>
      </c>
      <c r="D2631" s="169" t="s">
        <v>2877</v>
      </c>
      <c r="E2631" s="169" t="s">
        <v>3001</v>
      </c>
      <c r="F2631" s="174">
        <v>18.122250000000001</v>
      </c>
      <c r="G2631" s="174">
        <v>145.7595833</v>
      </c>
      <c r="H2631" s="74">
        <v>49.993000000000002</v>
      </c>
      <c r="I2631" s="74">
        <v>0.89400000000000002</v>
      </c>
      <c r="J2631" s="74">
        <v>14.878</v>
      </c>
      <c r="K2631" s="74">
        <v>0.20499999999999999</v>
      </c>
      <c r="L2631" s="74">
        <v>5.66</v>
      </c>
      <c r="M2631" s="74">
        <v>10.323</v>
      </c>
      <c r="N2631" s="74">
        <v>2.7149999999999999</v>
      </c>
      <c r="O2631" s="74">
        <v>0.79700000000000004</v>
      </c>
      <c r="P2631" s="74">
        <v>0</v>
      </c>
      <c r="Q2631" s="74">
        <v>0.17599999999999999</v>
      </c>
      <c r="R2631" s="74">
        <v>1.8234501999999999</v>
      </c>
      <c r="S2631" s="74">
        <v>0</v>
      </c>
      <c r="T2631" s="74">
        <v>0</v>
      </c>
      <c r="U2631" s="74">
        <v>6.2346774999999998E-3</v>
      </c>
      <c r="V2631" s="74">
        <v>10.15155</v>
      </c>
      <c r="W2631" s="74">
        <v>1.9904998009499999</v>
      </c>
      <c r="X2631" s="74">
        <v>1139.3617999999999</v>
      </c>
      <c r="Y2631" s="74">
        <v>490</v>
      </c>
      <c r="Z2631" s="74">
        <v>0.82907185595692845</v>
      </c>
      <c r="AA2631" s="74">
        <v>0.17092814404307149</v>
      </c>
      <c r="AB2631" s="74">
        <v>1.3942052830938649E-3</v>
      </c>
      <c r="AC2631" s="74">
        <v>1.394205283093864E-3</v>
      </c>
      <c r="AD2631" t="s">
        <v>5810</v>
      </c>
    </row>
    <row r="2632" spans="1:30">
      <c r="A2632" s="165" t="s">
        <v>7034</v>
      </c>
      <c r="C2632" s="165" t="s">
        <v>8444</v>
      </c>
      <c r="D2632" s="169" t="s">
        <v>2877</v>
      </c>
      <c r="E2632" s="169" t="s">
        <v>3001</v>
      </c>
      <c r="F2632" s="174">
        <v>18.122250000000001</v>
      </c>
      <c r="G2632" s="174">
        <v>145.7595833</v>
      </c>
      <c r="H2632" s="74">
        <v>49.857999999999997</v>
      </c>
      <c r="I2632" s="74">
        <v>0.92600000000000005</v>
      </c>
      <c r="J2632" s="74">
        <v>13.875999999999999</v>
      </c>
      <c r="K2632" s="74">
        <v>0.25</v>
      </c>
      <c r="L2632" s="74">
        <v>5.2569999999999997</v>
      </c>
      <c r="M2632" s="74">
        <v>9.5860000000000003</v>
      </c>
      <c r="N2632" s="74">
        <v>2.59</v>
      </c>
      <c r="O2632" s="74">
        <v>0.81499999999999995</v>
      </c>
      <c r="P2632" s="74">
        <v>0</v>
      </c>
      <c r="Q2632" s="74">
        <v>0.21299999999999999</v>
      </c>
      <c r="R2632" s="74">
        <v>2.0072931999999999</v>
      </c>
      <c r="S2632" s="74">
        <v>0</v>
      </c>
      <c r="T2632" s="74">
        <v>0</v>
      </c>
      <c r="U2632" s="74">
        <v>3.0710385000000001E-3</v>
      </c>
      <c r="V2632" s="74">
        <v>11.12735</v>
      </c>
      <c r="W2632" s="74">
        <v>2.1818331151499999</v>
      </c>
      <c r="X2632" s="74">
        <v>1127.1276</v>
      </c>
      <c r="Y2632" s="74">
        <v>510</v>
      </c>
      <c r="Z2632" s="74">
        <v>0.92495527432654201</v>
      </c>
      <c r="AA2632" s="74">
        <v>7.504472567345799E-2</v>
      </c>
      <c r="AB2632" s="74">
        <v>1.9183617058644959E-3</v>
      </c>
      <c r="AC2632" s="74">
        <v>1.918361705864494E-3</v>
      </c>
      <c r="AD2632" t="s">
        <v>5810</v>
      </c>
    </row>
    <row r="2633" spans="1:30">
      <c r="A2633" s="165" t="s">
        <v>7035</v>
      </c>
      <c r="C2633" s="165" t="s">
        <v>8444</v>
      </c>
      <c r="D2633" s="169" t="s">
        <v>2877</v>
      </c>
      <c r="E2633" s="169" t="s">
        <v>3001</v>
      </c>
      <c r="F2633" s="174">
        <v>18.122250000000001</v>
      </c>
      <c r="G2633" s="174">
        <v>145.7595833</v>
      </c>
      <c r="H2633" s="74">
        <v>50.018000000000001</v>
      </c>
      <c r="I2633" s="74">
        <v>1.4750000000000001</v>
      </c>
      <c r="J2633" s="74">
        <v>13.337</v>
      </c>
      <c r="K2633" s="74">
        <v>0.28000000000000003</v>
      </c>
      <c r="L2633" s="74">
        <v>5.1369999999999996</v>
      </c>
      <c r="M2633" s="74">
        <v>9.5579999999999998</v>
      </c>
      <c r="N2633" s="74">
        <v>2.6440000000000001</v>
      </c>
      <c r="O2633" s="74">
        <v>1.1919999999999999</v>
      </c>
      <c r="P2633" s="74">
        <v>0</v>
      </c>
      <c r="Q2633" s="74">
        <v>0.41799999999999998</v>
      </c>
      <c r="R2633" s="74">
        <v>1.7853197999999999</v>
      </c>
      <c r="S2633" s="74">
        <v>0</v>
      </c>
      <c r="T2633" s="74">
        <v>0</v>
      </c>
      <c r="U2633" s="74">
        <v>4.6553949999999997E-3</v>
      </c>
      <c r="V2633" s="74">
        <v>11.115449999999999</v>
      </c>
      <c r="W2633" s="74">
        <v>2.1794997820500002</v>
      </c>
      <c r="X2633" s="74">
        <v>1126.6628000000001</v>
      </c>
      <c r="Y2633" s="74">
        <v>450</v>
      </c>
      <c r="Z2633" s="74">
        <v>0.87551770201523804</v>
      </c>
      <c r="AA2633" s="74">
        <v>0.1244822979847619</v>
      </c>
      <c r="AB2633" s="74">
        <v>1.6687932539832661E-3</v>
      </c>
      <c r="AC2633" s="74">
        <v>1.668793253983265E-3</v>
      </c>
      <c r="AD2633" t="s">
        <v>5810</v>
      </c>
    </row>
    <row r="2634" spans="1:30">
      <c r="A2634" s="165" t="s">
        <v>7036</v>
      </c>
      <c r="C2634" s="165" t="s">
        <v>8444</v>
      </c>
      <c r="D2634" s="169" t="s">
        <v>2877</v>
      </c>
      <c r="E2634" s="169" t="s">
        <v>3001</v>
      </c>
      <c r="F2634" s="174">
        <v>18.122250000000001</v>
      </c>
      <c r="G2634" s="174">
        <v>145.7595833</v>
      </c>
      <c r="H2634" s="74">
        <v>45.558</v>
      </c>
      <c r="I2634" s="74">
        <v>0.58299999999999996</v>
      </c>
      <c r="J2634" s="74">
        <v>17.8</v>
      </c>
      <c r="K2634" s="74">
        <v>0.23799999999999999</v>
      </c>
      <c r="L2634" s="74">
        <v>6.1289999999999996</v>
      </c>
      <c r="M2634" s="74">
        <v>12.968999999999999</v>
      </c>
      <c r="N2634" s="74">
        <v>2.0449999999999999</v>
      </c>
      <c r="O2634" s="74">
        <v>0.42899999999999999</v>
      </c>
      <c r="P2634" s="74">
        <v>0</v>
      </c>
      <c r="Q2634" s="74">
        <v>0.14399999999999999</v>
      </c>
      <c r="R2634" s="74">
        <v>2.2360755999999999</v>
      </c>
      <c r="S2634" s="74">
        <v>0</v>
      </c>
      <c r="T2634" s="74">
        <v>0</v>
      </c>
      <c r="U2634" s="74">
        <v>4.3293905000000004E-3</v>
      </c>
      <c r="V2634" s="74">
        <v>9.100950000000001</v>
      </c>
      <c r="W2634" s="74">
        <v>1.7844998215500001</v>
      </c>
      <c r="X2634" s="74">
        <v>1183.2854</v>
      </c>
      <c r="Y2634" s="74">
        <v>680</v>
      </c>
      <c r="Z2634" s="74">
        <v>0.90607997636993565</v>
      </c>
      <c r="AA2634" s="74">
        <v>9.3920023630064367E-2</v>
      </c>
      <c r="AB2634" s="74">
        <v>1.2792835720499981E-3</v>
      </c>
      <c r="AC2634" s="74">
        <v>1.2792835720499981E-3</v>
      </c>
      <c r="AD2634" t="s">
        <v>5810</v>
      </c>
    </row>
    <row r="2635" spans="1:30">
      <c r="A2635" s="165" t="s">
        <v>7037</v>
      </c>
      <c r="C2635" s="165" t="s">
        <v>8444</v>
      </c>
      <c r="D2635" s="169" t="s">
        <v>2877</v>
      </c>
      <c r="E2635" s="169" t="s">
        <v>3001</v>
      </c>
      <c r="F2635" s="174">
        <v>18.122250000000001</v>
      </c>
      <c r="G2635" s="174">
        <v>145.7595833</v>
      </c>
      <c r="H2635" s="74">
        <v>50.295999999999999</v>
      </c>
      <c r="I2635" s="74">
        <v>0.94399999999999995</v>
      </c>
      <c r="J2635" s="74">
        <v>14.545999999999999</v>
      </c>
      <c r="K2635" s="74">
        <v>0.221</v>
      </c>
      <c r="L2635" s="74">
        <v>5.5010000000000003</v>
      </c>
      <c r="M2635" s="74">
        <v>10.366</v>
      </c>
      <c r="N2635" s="74">
        <v>2.6930000000000001</v>
      </c>
      <c r="O2635" s="74">
        <v>0.82</v>
      </c>
      <c r="P2635" s="74">
        <v>0</v>
      </c>
      <c r="Q2635" s="74">
        <v>0.08</v>
      </c>
      <c r="R2635" s="74">
        <v>1.7989378</v>
      </c>
      <c r="S2635" s="74">
        <v>0</v>
      </c>
      <c r="T2635" s="74">
        <v>0</v>
      </c>
      <c r="U2635" s="74">
        <v>2.1107840000000001E-3</v>
      </c>
      <c r="V2635" s="74">
        <v>10.110749999999999</v>
      </c>
      <c r="W2635" s="74">
        <v>1.98249980175</v>
      </c>
      <c r="X2635" s="74">
        <v>1140.0755999999999</v>
      </c>
      <c r="Y2635" s="74">
        <v>410</v>
      </c>
      <c r="Z2635" s="74">
        <v>0.94182680315300582</v>
      </c>
      <c r="AA2635" s="74">
        <v>5.8173196846994159E-2</v>
      </c>
      <c r="AB2635" s="74">
        <v>3.7219118572293939E-3</v>
      </c>
      <c r="AC2635" s="74">
        <v>3.7219118572293952E-3</v>
      </c>
      <c r="AD2635" t="s">
        <v>5810</v>
      </c>
    </row>
    <row r="2636" spans="1:30">
      <c r="A2636" s="165" t="s">
        <v>7038</v>
      </c>
      <c r="C2636" s="165" t="s">
        <v>8444</v>
      </c>
      <c r="D2636" s="169" t="s">
        <v>2877</v>
      </c>
      <c r="E2636" s="169" t="s">
        <v>3001</v>
      </c>
      <c r="F2636" s="174">
        <v>18.122250000000001</v>
      </c>
      <c r="G2636" s="174">
        <v>145.7595833</v>
      </c>
      <c r="H2636" s="74">
        <v>51.723999999999997</v>
      </c>
      <c r="I2636" s="74">
        <v>1.2310000000000001</v>
      </c>
      <c r="J2636" s="74">
        <v>13.441000000000001</v>
      </c>
      <c r="K2636" s="74">
        <v>0.25900000000000001</v>
      </c>
      <c r="L2636" s="74">
        <v>4.3540000000000001</v>
      </c>
      <c r="M2636" s="74">
        <v>9.1229999999999993</v>
      </c>
      <c r="N2636" s="74">
        <v>2.85</v>
      </c>
      <c r="O2636" s="74">
        <v>1.0660000000000001</v>
      </c>
      <c r="P2636" s="74">
        <v>0</v>
      </c>
      <c r="Q2636" s="74">
        <v>0.13900000000000001</v>
      </c>
      <c r="R2636" s="74">
        <v>1.2147256</v>
      </c>
      <c r="S2636" s="74">
        <v>0</v>
      </c>
      <c r="T2636" s="74">
        <v>0</v>
      </c>
      <c r="U2636" s="74">
        <v>5.8173410000000002E-4</v>
      </c>
      <c r="V2636" s="74">
        <v>11.588050000000001</v>
      </c>
      <c r="W2636" s="74">
        <v>2.272166439449999</v>
      </c>
      <c r="X2636" s="74">
        <v>1119.4418000000001</v>
      </c>
      <c r="Y2636" s="74">
        <v>200</v>
      </c>
      <c r="Z2636" s="74">
        <v>0.97112693464638267</v>
      </c>
      <c r="AA2636" s="74">
        <v>2.8873065353617378E-2</v>
      </c>
      <c r="AB2636" s="74">
        <v>2.7596773992621029E-3</v>
      </c>
      <c r="AC2636" s="74">
        <v>2.7596773992621029E-3</v>
      </c>
      <c r="AD2636" t="s">
        <v>5810</v>
      </c>
    </row>
    <row r="2637" spans="1:30">
      <c r="A2637" s="165" t="s">
        <v>7039</v>
      </c>
      <c r="C2637" s="165" t="s">
        <v>8444</v>
      </c>
      <c r="D2637" s="169" t="s">
        <v>2877</v>
      </c>
      <c r="E2637" s="169" t="s">
        <v>3001</v>
      </c>
      <c r="F2637" s="174">
        <v>18.122250000000001</v>
      </c>
      <c r="G2637" s="174">
        <v>145.7595833</v>
      </c>
      <c r="H2637" s="74">
        <v>50.421999999999997</v>
      </c>
      <c r="I2637" s="74">
        <v>0.96399999999999997</v>
      </c>
      <c r="J2637" s="74">
        <v>15.225</v>
      </c>
      <c r="K2637" s="74">
        <v>0.20200000000000001</v>
      </c>
      <c r="L2637" s="74">
        <v>5.0869999999999997</v>
      </c>
      <c r="M2637" s="74">
        <v>10.260999999999999</v>
      </c>
      <c r="N2637" s="74">
        <v>2.7160000000000002</v>
      </c>
      <c r="O2637" s="74">
        <v>0.81699999999999995</v>
      </c>
      <c r="P2637" s="74">
        <v>0</v>
      </c>
      <c r="Q2637" s="74">
        <v>0.17299999999999999</v>
      </c>
      <c r="R2637" s="74">
        <v>1.6457352999999999</v>
      </c>
      <c r="S2637" s="74">
        <v>0</v>
      </c>
      <c r="T2637" s="74">
        <v>0</v>
      </c>
      <c r="U2637" s="74">
        <v>1.6376335000000001E-3</v>
      </c>
      <c r="V2637" s="74">
        <v>9.5310499999999987</v>
      </c>
      <c r="W2637" s="74">
        <v>1.8688331464500001</v>
      </c>
      <c r="X2637" s="74">
        <v>1138.3326</v>
      </c>
      <c r="Y2637" s="74">
        <v>350</v>
      </c>
      <c r="Z2637" s="74">
        <v>0.94162488039977343</v>
      </c>
      <c r="AA2637" s="74">
        <v>5.8375119600226538E-2</v>
      </c>
      <c r="AB2637" s="74">
        <v>2.4129722003844289E-3</v>
      </c>
      <c r="AC2637" s="74">
        <v>2.412972200384428E-3</v>
      </c>
      <c r="AD2637" t="s">
        <v>5810</v>
      </c>
    </row>
    <row r="2638" spans="1:30">
      <c r="A2638" s="165" t="s">
        <v>7040</v>
      </c>
      <c r="C2638" s="165" t="s">
        <v>8444</v>
      </c>
      <c r="D2638" s="169" t="s">
        <v>2877</v>
      </c>
      <c r="E2638" s="169" t="s">
        <v>3001</v>
      </c>
      <c r="F2638" s="174">
        <v>18.122250000000001</v>
      </c>
      <c r="G2638" s="174">
        <v>145.7595833</v>
      </c>
      <c r="H2638" s="74">
        <v>49.97</v>
      </c>
      <c r="I2638" s="74">
        <v>0.94299999999999995</v>
      </c>
      <c r="J2638" s="74">
        <v>15.196999999999999</v>
      </c>
      <c r="K2638" s="74">
        <v>0.19</v>
      </c>
      <c r="L2638" s="74">
        <v>5.3630000000000004</v>
      </c>
      <c r="M2638" s="74">
        <v>10.5</v>
      </c>
      <c r="N2638" s="74">
        <v>2.6779999999999999</v>
      </c>
      <c r="O2638" s="74">
        <v>0.84099999999999997</v>
      </c>
      <c r="P2638" s="74">
        <v>0</v>
      </c>
      <c r="Q2638" s="74">
        <v>0.114</v>
      </c>
      <c r="R2638" s="74">
        <v>1.9861853</v>
      </c>
      <c r="S2638" s="74">
        <v>0</v>
      </c>
      <c r="T2638" s="74">
        <v>0</v>
      </c>
      <c r="U2638" s="74">
        <v>6.1509565000000014E-3</v>
      </c>
      <c r="V2638" s="74">
        <v>9.5862999999999996</v>
      </c>
      <c r="W2638" s="74">
        <v>1.8796664786999999</v>
      </c>
      <c r="X2638" s="74">
        <v>1142.3</v>
      </c>
      <c r="Y2638" s="74">
        <v>550</v>
      </c>
      <c r="Z2638" s="74">
        <v>0.84431889606123889</v>
      </c>
      <c r="AA2638" s="74">
        <v>0.1556811039387612</v>
      </c>
      <c r="AB2638" s="74">
        <v>1.062527438904194E-3</v>
      </c>
      <c r="AC2638" s="74">
        <v>1.062527438904194E-3</v>
      </c>
      <c r="AD2638" t="s">
        <v>5810</v>
      </c>
    </row>
    <row r="2639" spans="1:30">
      <c r="A2639" s="165" t="s">
        <v>7041</v>
      </c>
      <c r="C2639" s="165" t="s">
        <v>8444</v>
      </c>
      <c r="D2639" s="169" t="s">
        <v>2877</v>
      </c>
      <c r="E2639" s="169" t="s">
        <v>3001</v>
      </c>
      <c r="F2639" s="174">
        <v>18.122250000000001</v>
      </c>
      <c r="G2639" s="174">
        <v>145.7595833</v>
      </c>
      <c r="H2639" s="74">
        <v>47.970999999999997</v>
      </c>
      <c r="I2639" s="74">
        <v>0.89</v>
      </c>
      <c r="J2639" s="74">
        <v>15.612</v>
      </c>
      <c r="K2639" s="74">
        <v>0.25700000000000001</v>
      </c>
      <c r="L2639" s="74">
        <v>5.7039999999999997</v>
      </c>
      <c r="M2639" s="74">
        <v>11.327</v>
      </c>
      <c r="N2639" s="74">
        <v>2.4249999999999998</v>
      </c>
      <c r="O2639" s="74">
        <v>0.64500000000000002</v>
      </c>
      <c r="P2639" s="74">
        <v>0</v>
      </c>
      <c r="Q2639" s="74">
        <v>0.13800000000000001</v>
      </c>
      <c r="R2639" s="74">
        <v>1.9766527</v>
      </c>
      <c r="S2639" s="74">
        <v>0</v>
      </c>
      <c r="T2639" s="74">
        <v>0</v>
      </c>
      <c r="U2639" s="74">
        <v>6.5543395000000008E-3</v>
      </c>
      <c r="V2639" s="74">
        <v>9.7545999999999999</v>
      </c>
      <c r="W2639" s="74">
        <v>1.9126664754</v>
      </c>
      <c r="X2639" s="74">
        <v>1156.0282</v>
      </c>
      <c r="Y2639" s="74">
        <v>570</v>
      </c>
      <c r="Z2639" s="74">
        <v>0.84357616844260386</v>
      </c>
      <c r="AA2639" s="74">
        <v>0.15642383155739609</v>
      </c>
      <c r="AB2639" s="74">
        <v>1.780651066314341E-3</v>
      </c>
      <c r="AC2639" s="74">
        <v>1.7806510663143399E-3</v>
      </c>
      <c r="AD2639" t="s">
        <v>5810</v>
      </c>
    </row>
    <row r="2640" spans="1:30">
      <c r="A2640" s="165" t="s">
        <v>7042</v>
      </c>
      <c r="C2640" s="165" t="s">
        <v>8444</v>
      </c>
      <c r="D2640" s="169" t="s">
        <v>2877</v>
      </c>
      <c r="E2640" s="169" t="s">
        <v>3001</v>
      </c>
      <c r="F2640" s="174">
        <v>18.122250000000001</v>
      </c>
      <c r="G2640" s="174">
        <v>145.7595833</v>
      </c>
      <c r="H2640" s="74">
        <v>50.686999999999998</v>
      </c>
      <c r="I2640" s="74">
        <v>0.94699999999999995</v>
      </c>
      <c r="J2640" s="74">
        <v>14.672000000000001</v>
      </c>
      <c r="K2640" s="74">
        <v>0.249</v>
      </c>
      <c r="L2640" s="74">
        <v>4.585</v>
      </c>
      <c r="M2640" s="74">
        <v>9.4290000000000003</v>
      </c>
      <c r="N2640" s="74">
        <v>2.7839999999999998</v>
      </c>
      <c r="O2640" s="74">
        <v>0.93500000000000005</v>
      </c>
      <c r="P2640" s="74">
        <v>0</v>
      </c>
      <c r="Q2640" s="74">
        <v>0.187</v>
      </c>
      <c r="R2640" s="74">
        <v>1.7778299</v>
      </c>
      <c r="S2640" s="74">
        <v>0</v>
      </c>
      <c r="T2640" s="74">
        <v>0</v>
      </c>
      <c r="U2640" s="74">
        <v>4.0858385000000002E-3</v>
      </c>
      <c r="V2640" s="74">
        <v>10.597799999999999</v>
      </c>
      <c r="W2640" s="74">
        <v>2.0779997922</v>
      </c>
      <c r="X2640" s="74">
        <v>1124.5214000000001</v>
      </c>
      <c r="Y2640" s="74">
        <v>430</v>
      </c>
      <c r="Z2640" s="74">
        <v>0.87799213262303166</v>
      </c>
      <c r="AA2640" s="74">
        <v>0.1220078673769683</v>
      </c>
      <c r="AB2640" s="74">
        <v>2.0880545234656092E-3</v>
      </c>
      <c r="AC2640" s="74">
        <v>2.0880545234656092E-3</v>
      </c>
      <c r="AD2640" t="s">
        <v>5810</v>
      </c>
    </row>
    <row r="2641" spans="1:30">
      <c r="A2641" s="165" t="s">
        <v>7043</v>
      </c>
      <c r="C2641" s="165" t="s">
        <v>8444</v>
      </c>
      <c r="D2641" s="169" t="s">
        <v>2877</v>
      </c>
      <c r="E2641" s="169" t="s">
        <v>3001</v>
      </c>
      <c r="F2641" s="174">
        <v>18.122250000000001</v>
      </c>
      <c r="G2641" s="174">
        <v>145.7595833</v>
      </c>
      <c r="H2641" s="74">
        <v>49.859000000000002</v>
      </c>
      <c r="I2641" s="74">
        <v>0.89300000000000002</v>
      </c>
      <c r="J2641" s="74">
        <v>15.145</v>
      </c>
      <c r="K2641" s="74">
        <v>0.185</v>
      </c>
      <c r="L2641" s="74">
        <v>5.4320000000000004</v>
      </c>
      <c r="M2641" s="74">
        <v>10.396000000000001</v>
      </c>
      <c r="N2641" s="74">
        <v>2.6379999999999999</v>
      </c>
      <c r="O2641" s="74">
        <v>0.81499999999999995</v>
      </c>
      <c r="P2641" s="74">
        <v>0</v>
      </c>
      <c r="Q2641" s="74">
        <v>0.113</v>
      </c>
      <c r="R2641" s="74">
        <v>2.6214650000000002</v>
      </c>
      <c r="S2641" s="74">
        <v>0</v>
      </c>
      <c r="T2641" s="74">
        <v>0</v>
      </c>
      <c r="U2641" s="74">
        <v>7.4207250000000004E-3</v>
      </c>
      <c r="V2641" s="74">
        <v>9.3602000000000007</v>
      </c>
      <c r="W2641" s="74">
        <v>1.8353331498000001</v>
      </c>
      <c r="X2641" s="74">
        <v>1140.5735999999999</v>
      </c>
      <c r="Y2641" s="74">
        <v>830</v>
      </c>
      <c r="Z2641" s="74">
        <v>0.87952728708928474</v>
      </c>
      <c r="AA2641" s="74">
        <v>0.1204727129107153</v>
      </c>
      <c r="AB2641" s="74">
        <v>7.1043169091364517E-4</v>
      </c>
      <c r="AC2641" s="74">
        <v>7.1043169091364528E-4</v>
      </c>
      <c r="AD2641" t="s">
        <v>5810</v>
      </c>
    </row>
    <row r="2642" spans="1:30">
      <c r="A2642" s="165" t="s">
        <v>7044</v>
      </c>
      <c r="C2642" s="165" t="s">
        <v>8444</v>
      </c>
      <c r="D2642" s="169" t="s">
        <v>2877</v>
      </c>
      <c r="E2642" s="169" t="s">
        <v>3001</v>
      </c>
      <c r="F2642" s="174">
        <v>18.122250000000001</v>
      </c>
      <c r="G2642" s="174">
        <v>145.7595833</v>
      </c>
      <c r="H2642" s="74">
        <v>51.418999999999997</v>
      </c>
      <c r="I2642" s="74">
        <v>1.133</v>
      </c>
      <c r="J2642" s="74">
        <v>14.628</v>
      </c>
      <c r="K2642" s="74">
        <v>0.215</v>
      </c>
      <c r="L2642" s="74">
        <v>5.3490000000000002</v>
      </c>
      <c r="M2642" s="74">
        <v>9.6679999999999993</v>
      </c>
      <c r="N2642" s="74">
        <v>2.54</v>
      </c>
      <c r="O2642" s="74">
        <v>0.996</v>
      </c>
      <c r="P2642" s="74">
        <v>0</v>
      </c>
      <c r="Q2642" s="74">
        <v>0.153</v>
      </c>
      <c r="R2642" s="74">
        <v>1.3720135</v>
      </c>
      <c r="S2642" s="74">
        <v>0</v>
      </c>
      <c r="T2642" s="74">
        <v>0</v>
      </c>
      <c r="U2642" s="74">
        <v>1.16765425E-3</v>
      </c>
      <c r="V2642" s="74">
        <v>9.4298999999999999</v>
      </c>
      <c r="W2642" s="74">
        <v>1.8489998151</v>
      </c>
      <c r="X2642" s="74">
        <v>1128.4888000000001</v>
      </c>
      <c r="Y2642" s="74">
        <v>250</v>
      </c>
      <c r="Z2642" s="74">
        <v>0.95721338121372823</v>
      </c>
      <c r="AA2642" s="74">
        <v>4.278661878627181E-2</v>
      </c>
      <c r="AB2642" s="74">
        <v>4.7245338670580533E-3</v>
      </c>
      <c r="AC2642" s="74">
        <v>4.7245338670580533E-3</v>
      </c>
      <c r="AD2642" t="s">
        <v>5810</v>
      </c>
    </row>
    <row r="2643" spans="1:30">
      <c r="A2643" s="165" t="s">
        <v>7045</v>
      </c>
      <c r="C2643" s="165" t="s">
        <v>8444</v>
      </c>
      <c r="D2643" s="169" t="s">
        <v>2877</v>
      </c>
      <c r="E2643" s="169" t="s">
        <v>3001</v>
      </c>
      <c r="F2643" s="174">
        <v>18.122250000000001</v>
      </c>
      <c r="G2643" s="174">
        <v>145.7595833</v>
      </c>
      <c r="H2643" s="74">
        <v>51.856999999999999</v>
      </c>
      <c r="I2643" s="74">
        <v>1.288</v>
      </c>
      <c r="J2643" s="74">
        <v>13.866</v>
      </c>
      <c r="K2643" s="74">
        <v>0.23699999999999999</v>
      </c>
      <c r="L2643" s="74">
        <v>4.9279999999999999</v>
      </c>
      <c r="M2643" s="74">
        <v>9.5559999999999992</v>
      </c>
      <c r="N2643" s="74">
        <v>2.8</v>
      </c>
      <c r="O2643" s="74">
        <v>1.093</v>
      </c>
      <c r="P2643" s="74">
        <v>0</v>
      </c>
      <c r="Q2643" s="74">
        <v>0.20100000000000001</v>
      </c>
      <c r="R2643" s="74">
        <v>0.61485270000000003</v>
      </c>
      <c r="S2643" s="74">
        <v>0</v>
      </c>
      <c r="T2643" s="74">
        <v>0</v>
      </c>
      <c r="U2643" s="74">
        <v>6.7002170000000005E-4</v>
      </c>
      <c r="V2643" s="74">
        <v>10.865550000000001</v>
      </c>
      <c r="W2643" s="74">
        <v>2.1304997869500002</v>
      </c>
      <c r="X2643" s="74">
        <v>1126.6296</v>
      </c>
      <c r="Y2643" s="74">
        <v>60</v>
      </c>
      <c r="Z2643" s="74">
        <v>0.95271380386644433</v>
      </c>
      <c r="AA2643" s="74">
        <v>4.7286196133555641E-2</v>
      </c>
      <c r="AB2643" s="74">
        <v>4.5073075032251407E-3</v>
      </c>
      <c r="AC2643" s="74">
        <v>4.5073075032251416E-3</v>
      </c>
      <c r="AD2643" t="s">
        <v>5810</v>
      </c>
    </row>
    <row r="2644" spans="1:30">
      <c r="A2644" s="165" t="s">
        <v>7046</v>
      </c>
      <c r="C2644" s="165" t="s">
        <v>8444</v>
      </c>
      <c r="D2644" s="169" t="s">
        <v>2877</v>
      </c>
      <c r="E2644" s="169" t="s">
        <v>3001</v>
      </c>
      <c r="F2644" s="174">
        <v>18.122250000000001</v>
      </c>
      <c r="G2644" s="174">
        <v>145.7595833</v>
      </c>
      <c r="H2644" s="74">
        <v>51.886000000000003</v>
      </c>
      <c r="I2644" s="74">
        <v>1.248</v>
      </c>
      <c r="J2644" s="74">
        <v>13.4</v>
      </c>
      <c r="K2644" s="74">
        <v>0.23599999999999999</v>
      </c>
      <c r="L2644" s="74">
        <v>4.5359999999999996</v>
      </c>
      <c r="M2644" s="74">
        <v>9.4510000000000005</v>
      </c>
      <c r="N2644" s="74">
        <v>2.6179999999999999</v>
      </c>
      <c r="O2644" s="74">
        <v>1.0289999999999999</v>
      </c>
      <c r="P2644" s="74">
        <v>0</v>
      </c>
      <c r="Q2644" s="74">
        <v>0.21</v>
      </c>
      <c r="R2644" s="74">
        <v>1.7417422</v>
      </c>
      <c r="S2644" s="74">
        <v>0</v>
      </c>
      <c r="T2644" s="74">
        <v>0</v>
      </c>
      <c r="U2644" s="74">
        <v>3.3754785000000001E-3</v>
      </c>
      <c r="V2644" s="74">
        <v>10.35215</v>
      </c>
      <c r="W2644" s="74">
        <v>2.0298331303500001</v>
      </c>
      <c r="X2644" s="74">
        <v>1124.8866</v>
      </c>
      <c r="Y2644" s="74">
        <v>400</v>
      </c>
      <c r="Z2644" s="74">
        <v>0.89589912847311393</v>
      </c>
      <c r="AA2644" s="74">
        <v>0.1041008715268861</v>
      </c>
      <c r="AB2644" s="74">
        <v>2.0361581952734321E-3</v>
      </c>
      <c r="AC2644" s="74">
        <v>2.0361581952734308E-3</v>
      </c>
      <c r="AD2644" t="s">
        <v>5810</v>
      </c>
    </row>
    <row r="2645" spans="1:30">
      <c r="A2645" s="165" t="s">
        <v>7047</v>
      </c>
      <c r="C2645" s="165" t="s">
        <v>8444</v>
      </c>
      <c r="D2645" s="169" t="s">
        <v>2877</v>
      </c>
      <c r="E2645" s="169" t="s">
        <v>3001</v>
      </c>
      <c r="F2645" s="174">
        <v>18.122250000000001</v>
      </c>
      <c r="G2645" s="174">
        <v>145.7595833</v>
      </c>
      <c r="H2645" s="74">
        <v>51.362000000000002</v>
      </c>
      <c r="I2645" s="74">
        <v>1.252</v>
      </c>
      <c r="J2645" s="74">
        <v>13.122999999999999</v>
      </c>
      <c r="K2645" s="74">
        <v>0.252</v>
      </c>
      <c r="L2645" s="74">
        <v>4.6959999999999997</v>
      </c>
      <c r="M2645" s="74">
        <v>9.4689999999999994</v>
      </c>
      <c r="N2645" s="74">
        <v>2.6480000000000001</v>
      </c>
      <c r="O2645" s="74">
        <v>1.044</v>
      </c>
      <c r="P2645" s="74">
        <v>0</v>
      </c>
      <c r="Q2645" s="74">
        <v>0.216</v>
      </c>
      <c r="R2645" s="74">
        <v>1.6865893000000001</v>
      </c>
      <c r="S2645" s="74">
        <v>0</v>
      </c>
      <c r="T2645" s="74">
        <v>0</v>
      </c>
      <c r="U2645" s="74">
        <v>2.1564499999999999E-3</v>
      </c>
      <c r="V2645" s="74">
        <v>10.745699999999999</v>
      </c>
      <c r="W2645" s="74">
        <v>2.1069997893000001</v>
      </c>
      <c r="X2645" s="74">
        <v>1125.1854000000001</v>
      </c>
      <c r="Y2645" s="74">
        <v>370</v>
      </c>
      <c r="Z2645" s="74">
        <v>0.92355307647242113</v>
      </c>
      <c r="AA2645" s="74">
        <v>7.6446923527578842E-2</v>
      </c>
      <c r="AB2645" s="74">
        <v>8.3637962771952582E-4</v>
      </c>
      <c r="AC2645" s="74">
        <v>8.3637962771952604E-4</v>
      </c>
      <c r="AD2645" t="s">
        <v>5810</v>
      </c>
    </row>
    <row r="2646" spans="1:30">
      <c r="A2646" s="165" t="s">
        <v>7048</v>
      </c>
      <c r="C2646" s="165" t="s">
        <v>8444</v>
      </c>
      <c r="D2646" s="169" t="s">
        <v>2877</v>
      </c>
      <c r="E2646" s="169" t="s">
        <v>3001</v>
      </c>
      <c r="F2646" s="174">
        <v>18.122250000000001</v>
      </c>
      <c r="G2646" s="174">
        <v>145.7595833</v>
      </c>
      <c r="H2646" s="74">
        <v>51.540999999999997</v>
      </c>
      <c r="I2646" s="74">
        <v>1.298</v>
      </c>
      <c r="J2646" s="74">
        <v>13.96</v>
      </c>
      <c r="K2646" s="74">
        <v>0.16200000000000001</v>
      </c>
      <c r="L2646" s="74">
        <v>5.3929999999999998</v>
      </c>
      <c r="M2646" s="74">
        <v>8.9939999999999998</v>
      </c>
      <c r="N2646" s="74">
        <v>2.827</v>
      </c>
      <c r="O2646" s="74">
        <v>1.101</v>
      </c>
      <c r="P2646" s="74">
        <v>0</v>
      </c>
      <c r="Q2646" s="74">
        <v>0.21</v>
      </c>
      <c r="R2646" s="74">
        <v>1.8677087000000001</v>
      </c>
      <c r="S2646" s="74">
        <v>0</v>
      </c>
      <c r="T2646" s="74">
        <v>0</v>
      </c>
      <c r="U2646" s="74">
        <v>5.9454594999999999E-3</v>
      </c>
      <c r="V2646" s="74">
        <v>9.1035000000000004</v>
      </c>
      <c r="W2646" s="74">
        <v>1.7849998215</v>
      </c>
      <c r="X2646" s="74">
        <v>1117.3004000000001</v>
      </c>
      <c r="Y2646" s="74">
        <v>480</v>
      </c>
      <c r="Z2646" s="74">
        <v>0.84330327235728575</v>
      </c>
      <c r="AA2646" s="74">
        <v>0.15669672764271431</v>
      </c>
      <c r="AB2646" s="74">
        <v>1.860482616125874E-3</v>
      </c>
      <c r="AC2646" s="74">
        <v>1.860482616125874E-3</v>
      </c>
      <c r="AD2646" t="s">
        <v>5810</v>
      </c>
    </row>
    <row r="2647" spans="1:30">
      <c r="A2647" s="165" t="s">
        <v>7049</v>
      </c>
      <c r="C2647" s="165" t="s">
        <v>8444</v>
      </c>
      <c r="D2647" s="169" t="s">
        <v>2877</v>
      </c>
      <c r="E2647" s="169" t="s">
        <v>3001</v>
      </c>
      <c r="F2647" s="174">
        <v>18.122250000000001</v>
      </c>
      <c r="G2647" s="174">
        <v>145.7595833</v>
      </c>
      <c r="H2647" s="74">
        <v>50.881</v>
      </c>
      <c r="I2647" s="74">
        <v>1.329</v>
      </c>
      <c r="J2647" s="74">
        <v>13.301</v>
      </c>
      <c r="K2647" s="74">
        <v>0.252</v>
      </c>
      <c r="L2647" s="74">
        <v>5.0490000000000004</v>
      </c>
      <c r="M2647" s="74">
        <v>9.7520000000000007</v>
      </c>
      <c r="N2647" s="74">
        <v>2.496</v>
      </c>
      <c r="O2647" s="74">
        <v>0.9</v>
      </c>
      <c r="P2647" s="74">
        <v>0</v>
      </c>
      <c r="Q2647" s="74">
        <v>0.17399999999999999</v>
      </c>
      <c r="R2647" s="74">
        <v>1.6396071999999999</v>
      </c>
      <c r="S2647" s="74">
        <v>0</v>
      </c>
      <c r="T2647" s="74">
        <v>0</v>
      </c>
      <c r="U2647" s="74">
        <v>7.0160735000000004E-4</v>
      </c>
      <c r="V2647" s="74">
        <v>11.1503</v>
      </c>
      <c r="W2647" s="74">
        <v>2.1863331147</v>
      </c>
      <c r="X2647" s="74">
        <v>1129.8832</v>
      </c>
      <c r="Y2647" s="74">
        <v>340</v>
      </c>
      <c r="Z2647" s="74">
        <v>0.98034457279811027</v>
      </c>
      <c r="AA2647" s="74">
        <v>1.965542720188973E-2</v>
      </c>
      <c r="AB2647" s="74">
        <v>4.8619133170783209E-3</v>
      </c>
      <c r="AC2647" s="74">
        <v>4.8619133170783226E-3</v>
      </c>
      <c r="AD2647" t="s">
        <v>5810</v>
      </c>
    </row>
    <row r="2648" spans="1:30">
      <c r="A2648" s="165" t="s">
        <v>7050</v>
      </c>
      <c r="C2648" s="165" t="s">
        <v>8444</v>
      </c>
      <c r="D2648" s="169" t="s">
        <v>2877</v>
      </c>
      <c r="E2648" s="169" t="s">
        <v>3001</v>
      </c>
      <c r="F2648" s="174">
        <v>18.122250000000001</v>
      </c>
      <c r="G2648" s="174">
        <v>145.7595833</v>
      </c>
      <c r="H2648" s="74">
        <v>47.497</v>
      </c>
      <c r="I2648" s="74">
        <v>0.68200000000000005</v>
      </c>
      <c r="J2648" s="74">
        <v>17.721</v>
      </c>
      <c r="K2648" s="74">
        <v>0.185</v>
      </c>
      <c r="L2648" s="74">
        <v>5.8019999999999996</v>
      </c>
      <c r="M2648" s="74">
        <v>12.667</v>
      </c>
      <c r="N2648" s="74">
        <v>2.1549999999999998</v>
      </c>
      <c r="O2648" s="74">
        <v>0.52700000000000002</v>
      </c>
      <c r="P2648" s="74">
        <v>0</v>
      </c>
      <c r="Q2648" s="74">
        <v>0.158</v>
      </c>
      <c r="R2648" s="74">
        <v>1.4864047</v>
      </c>
      <c r="S2648" s="74">
        <v>0</v>
      </c>
      <c r="T2648" s="74">
        <v>0</v>
      </c>
      <c r="U2648" s="74">
        <v>9.1103669999999996E-4</v>
      </c>
      <c r="V2648" s="74">
        <v>8.6580999999999992</v>
      </c>
      <c r="W2648" s="74">
        <v>1.6976664968999999</v>
      </c>
      <c r="X2648" s="74">
        <v>1178.2722000000001</v>
      </c>
      <c r="Y2648" s="74">
        <v>310</v>
      </c>
      <c r="Z2648" s="74">
        <v>0.95765689972201584</v>
      </c>
      <c r="AA2648" s="74">
        <v>4.23431002779842E-2</v>
      </c>
      <c r="AB2648" s="74">
        <v>1.6440838638858109E-3</v>
      </c>
      <c r="AC2648" s="74">
        <v>1.6440838638858109E-3</v>
      </c>
      <c r="AD2648" t="s">
        <v>5810</v>
      </c>
    </row>
    <row r="2649" spans="1:30">
      <c r="A2649" s="165" t="s">
        <v>7051</v>
      </c>
      <c r="C2649" s="165" t="s">
        <v>8444</v>
      </c>
      <c r="D2649" s="169" t="s">
        <v>2877</v>
      </c>
      <c r="E2649" s="169" t="s">
        <v>3001</v>
      </c>
      <c r="F2649" s="174">
        <v>18.122250000000001</v>
      </c>
      <c r="G2649" s="174">
        <v>145.7595833</v>
      </c>
      <c r="H2649" s="74">
        <v>49.576000000000001</v>
      </c>
      <c r="I2649" s="74">
        <v>0.80900000000000005</v>
      </c>
      <c r="J2649" s="74">
        <v>15.769</v>
      </c>
      <c r="K2649" s="74">
        <v>0.193</v>
      </c>
      <c r="L2649" s="74">
        <v>5.8449999999999998</v>
      </c>
      <c r="M2649" s="74">
        <v>10.622</v>
      </c>
      <c r="N2649" s="74">
        <v>2.5470000000000002</v>
      </c>
      <c r="O2649" s="74">
        <v>0.68200000000000005</v>
      </c>
      <c r="P2649" s="74">
        <v>0</v>
      </c>
      <c r="Q2649" s="74">
        <v>0.18</v>
      </c>
      <c r="R2649" s="74">
        <v>2.2946330000000001</v>
      </c>
      <c r="S2649" s="74">
        <v>0</v>
      </c>
      <c r="T2649" s="74">
        <v>0</v>
      </c>
      <c r="U2649" s="74">
        <v>7.1315069999999996E-3</v>
      </c>
      <c r="V2649" s="74">
        <v>8.5578000000000003</v>
      </c>
      <c r="W2649" s="74">
        <v>1.6779998322</v>
      </c>
      <c r="X2649" s="74">
        <v>1144.3252</v>
      </c>
      <c r="Y2649" s="74">
        <v>690</v>
      </c>
      <c r="Z2649" s="74">
        <v>0.85489959984763442</v>
      </c>
      <c r="AA2649" s="74">
        <v>0.1451004001523655</v>
      </c>
      <c r="AB2649" s="74">
        <v>1.158969416058393E-3</v>
      </c>
      <c r="AC2649" s="74">
        <v>1.158969416058393E-3</v>
      </c>
      <c r="AD2649" t="s">
        <v>5810</v>
      </c>
    </row>
    <row r="2650" spans="1:30">
      <c r="A2650" s="165" t="s">
        <v>7052</v>
      </c>
      <c r="C2650" s="165" t="s">
        <v>8444</v>
      </c>
      <c r="D2650" s="169" t="s">
        <v>2877</v>
      </c>
      <c r="E2650" s="169" t="s">
        <v>3001</v>
      </c>
      <c r="F2650" s="174">
        <v>18.122250000000001</v>
      </c>
      <c r="G2650" s="174">
        <v>145.7595833</v>
      </c>
      <c r="H2650" s="74">
        <v>49.281999999999996</v>
      </c>
      <c r="I2650" s="74">
        <v>0.83499999999999996</v>
      </c>
      <c r="J2650" s="74">
        <v>14.111000000000001</v>
      </c>
      <c r="K2650" s="74">
        <v>0.24099999999999999</v>
      </c>
      <c r="L2650" s="74">
        <v>5.2119999999999997</v>
      </c>
      <c r="M2650" s="74">
        <v>9.9949999999999992</v>
      </c>
      <c r="N2650" s="74">
        <v>2.67</v>
      </c>
      <c r="O2650" s="74">
        <v>0.752</v>
      </c>
      <c r="P2650" s="74">
        <v>0</v>
      </c>
      <c r="Q2650" s="74">
        <v>0.188</v>
      </c>
      <c r="R2650" s="74">
        <v>1.6859084</v>
      </c>
      <c r="S2650" s="74">
        <v>0</v>
      </c>
      <c r="T2650" s="74">
        <v>0</v>
      </c>
      <c r="U2650" s="74">
        <v>3.440172E-3</v>
      </c>
      <c r="V2650" s="74">
        <v>11.95865</v>
      </c>
      <c r="W2650" s="74">
        <v>2.3448330988500001</v>
      </c>
      <c r="X2650" s="74">
        <v>1133.9169999999999</v>
      </c>
      <c r="Y2650" s="74">
        <v>410</v>
      </c>
      <c r="Z2650" s="74">
        <v>0.88263407537599414</v>
      </c>
      <c r="AA2650" s="74">
        <v>0.1173659246240059</v>
      </c>
      <c r="AB2650" s="74">
        <v>2.2563662710044799E-4</v>
      </c>
      <c r="AC2650" s="74">
        <v>2.2563662710044791E-4</v>
      </c>
      <c r="AD2650" t="s">
        <v>5810</v>
      </c>
    </row>
    <row r="2651" spans="1:30">
      <c r="A2651" s="165" t="s">
        <v>7053</v>
      </c>
      <c r="C2651" s="165" t="s">
        <v>8444</v>
      </c>
      <c r="D2651" s="169" t="s">
        <v>2877</v>
      </c>
      <c r="E2651" s="169" t="s">
        <v>3001</v>
      </c>
      <c r="F2651" s="174">
        <v>18.122250000000001</v>
      </c>
      <c r="G2651" s="174">
        <v>145.7595833</v>
      </c>
      <c r="H2651" s="74">
        <v>51.914999999999999</v>
      </c>
      <c r="I2651" s="74">
        <v>1.236</v>
      </c>
      <c r="J2651" s="74">
        <v>13.638</v>
      </c>
      <c r="K2651" s="74">
        <v>0.23300000000000001</v>
      </c>
      <c r="L2651" s="74">
        <v>5.2320000000000002</v>
      </c>
      <c r="M2651" s="74">
        <v>9.5730000000000004</v>
      </c>
      <c r="N2651" s="74">
        <v>2.6920000000000002</v>
      </c>
      <c r="O2651" s="74">
        <v>1.002</v>
      </c>
      <c r="P2651" s="74">
        <v>0</v>
      </c>
      <c r="Q2651" s="74">
        <v>0.21</v>
      </c>
      <c r="R2651" s="74">
        <v>1.8758794999999999</v>
      </c>
      <c r="S2651" s="74">
        <v>0</v>
      </c>
      <c r="T2651" s="74">
        <v>0</v>
      </c>
      <c r="U2651" s="74">
        <v>1.20444075E-3</v>
      </c>
      <c r="V2651" s="74">
        <v>9.1307000000000009</v>
      </c>
      <c r="W2651" s="74">
        <v>1.7903331543000001</v>
      </c>
      <c r="X2651" s="74">
        <v>1126.9118000000001</v>
      </c>
      <c r="Y2651" s="74">
        <v>410</v>
      </c>
      <c r="Z2651" s="74">
        <v>0.96743062035424354</v>
      </c>
      <c r="AA2651" s="74">
        <v>3.2569379645756423E-2</v>
      </c>
      <c r="AB2651" s="74">
        <v>3.5592052497376609E-3</v>
      </c>
      <c r="AC2651" s="74">
        <v>3.5592052497376591E-3</v>
      </c>
      <c r="AD2651" t="s">
        <v>5810</v>
      </c>
    </row>
    <row r="2652" spans="1:30">
      <c r="A2652" s="165" t="s">
        <v>7054</v>
      </c>
      <c r="C2652" s="165" t="s">
        <v>8444</v>
      </c>
      <c r="D2652" s="169" t="s">
        <v>2877</v>
      </c>
      <c r="E2652" s="169" t="s">
        <v>3001</v>
      </c>
      <c r="F2652" s="174">
        <v>18.122250000000001</v>
      </c>
      <c r="G2652" s="174">
        <v>145.7595833</v>
      </c>
      <c r="H2652" s="74">
        <v>48.823</v>
      </c>
      <c r="I2652" s="74">
        <v>0.85699999999999998</v>
      </c>
      <c r="J2652" s="74">
        <v>17.079999999999998</v>
      </c>
      <c r="K2652" s="74">
        <v>0.20799999999999999</v>
      </c>
      <c r="L2652" s="74">
        <v>4.657</v>
      </c>
      <c r="M2652" s="74">
        <v>11.295999999999999</v>
      </c>
      <c r="N2652" s="74">
        <v>2.7959999999999998</v>
      </c>
      <c r="O2652" s="74">
        <v>0.72</v>
      </c>
      <c r="P2652" s="74">
        <v>0</v>
      </c>
      <c r="Q2652" s="74">
        <v>0.129</v>
      </c>
      <c r="R2652" s="74">
        <v>1.913574691</v>
      </c>
      <c r="S2652" s="74">
        <v>0</v>
      </c>
      <c r="T2652" s="74">
        <v>0</v>
      </c>
      <c r="U2652" s="74">
        <v>7.5235568830000002E-3</v>
      </c>
      <c r="V2652" s="74">
        <v>8.3180999999999994</v>
      </c>
      <c r="W2652" s="74">
        <v>1.6309998369000001</v>
      </c>
      <c r="X2652" s="74">
        <v>1155.5136</v>
      </c>
      <c r="Y2652" s="74">
        <v>550</v>
      </c>
      <c r="Z2652" s="74">
        <v>0.79356836881799397</v>
      </c>
      <c r="AA2652" s="74">
        <v>0.206431631182006</v>
      </c>
      <c r="AB2652" s="74">
        <v>1.357675910310997E-3</v>
      </c>
      <c r="AC2652" s="74">
        <v>1.3576759103109961E-3</v>
      </c>
      <c r="AD2652" t="s">
        <v>5810</v>
      </c>
    </row>
    <row r="2653" spans="1:30">
      <c r="A2653" s="165" t="s">
        <v>7055</v>
      </c>
      <c r="C2653" s="165" t="s">
        <v>8444</v>
      </c>
      <c r="D2653" s="169" t="s">
        <v>2877</v>
      </c>
      <c r="E2653" s="169" t="s">
        <v>3001</v>
      </c>
      <c r="F2653" s="174">
        <v>18.122250000000001</v>
      </c>
      <c r="G2653" s="174">
        <v>145.7595833</v>
      </c>
      <c r="H2653" s="74">
        <v>48.576999999999998</v>
      </c>
      <c r="I2653" s="74">
        <v>0.74099999999999999</v>
      </c>
      <c r="J2653" s="74">
        <v>16.855</v>
      </c>
      <c r="K2653" s="74">
        <v>0.17199999999999999</v>
      </c>
      <c r="L2653" s="74">
        <v>5.4850000000000003</v>
      </c>
      <c r="M2653" s="74">
        <v>11.638999999999999</v>
      </c>
      <c r="N2653" s="74">
        <v>2.7149999999999999</v>
      </c>
      <c r="O2653" s="74">
        <v>0.60199999999999998</v>
      </c>
      <c r="P2653" s="74">
        <v>0</v>
      </c>
      <c r="Q2653" s="74">
        <v>0.111</v>
      </c>
      <c r="R2653" s="74">
        <v>1.8670278</v>
      </c>
      <c r="S2653" s="74">
        <v>0</v>
      </c>
      <c r="T2653" s="74">
        <v>0</v>
      </c>
      <c r="U2653" s="74">
        <v>2.9708270000000001E-3</v>
      </c>
      <c r="V2653" s="74">
        <v>8.5416499999999989</v>
      </c>
      <c r="W2653" s="74">
        <v>1.67483316585</v>
      </c>
      <c r="X2653" s="74">
        <v>1161.2074</v>
      </c>
      <c r="Y2653" s="74">
        <v>460</v>
      </c>
      <c r="Z2653" s="74">
        <v>0.90784739332789111</v>
      </c>
      <c r="AA2653" s="74">
        <v>9.2152606672108936E-2</v>
      </c>
      <c r="AB2653" s="74">
        <v>1.711693902942448E-3</v>
      </c>
      <c r="AC2653" s="74">
        <v>1.711693902942447E-3</v>
      </c>
      <c r="AD2653" t="s">
        <v>5810</v>
      </c>
    </row>
    <row r="2654" spans="1:30">
      <c r="A2654" s="165" t="s">
        <v>7056</v>
      </c>
      <c r="C2654" s="165" t="s">
        <v>8444</v>
      </c>
      <c r="D2654" s="169" t="s">
        <v>2877</v>
      </c>
      <c r="E2654" s="169" t="s">
        <v>3001</v>
      </c>
      <c r="F2654" s="174">
        <v>18.122250000000001</v>
      </c>
      <c r="G2654" s="174">
        <v>145.7595833</v>
      </c>
      <c r="H2654" s="74">
        <v>48.831000000000003</v>
      </c>
      <c r="I2654" s="74">
        <v>0.97099999999999997</v>
      </c>
      <c r="J2654" s="74">
        <v>17.082999999999998</v>
      </c>
      <c r="K2654" s="74">
        <v>0.24399999999999999</v>
      </c>
      <c r="L2654" s="74">
        <v>4.6760000000000002</v>
      </c>
      <c r="M2654" s="74">
        <v>11.54</v>
      </c>
      <c r="N2654" s="74">
        <v>2.9140000000000001</v>
      </c>
      <c r="O2654" s="74">
        <v>0.749</v>
      </c>
      <c r="P2654" s="74">
        <v>0</v>
      </c>
      <c r="Q2654" s="74">
        <v>0.16400000000000001</v>
      </c>
      <c r="R2654" s="74">
        <v>2.024792068</v>
      </c>
      <c r="S2654" s="74">
        <v>0</v>
      </c>
      <c r="T2654" s="74">
        <v>0</v>
      </c>
      <c r="U2654" s="74">
        <v>5.4245903340000004E-3</v>
      </c>
      <c r="V2654" s="74">
        <v>8.4405000000000001</v>
      </c>
      <c r="W2654" s="74">
        <v>1.6549998345000001</v>
      </c>
      <c r="X2654" s="74">
        <v>1159.5640000000001</v>
      </c>
      <c r="Y2654" s="74">
        <v>560</v>
      </c>
      <c r="Z2654" s="74">
        <v>0.85131497930980982</v>
      </c>
      <c r="AA2654" s="74">
        <v>0.14868502069019021</v>
      </c>
      <c r="AB2654" s="74">
        <v>4.5277010898131298E-4</v>
      </c>
      <c r="AC2654" s="74">
        <v>4.5277010898131298E-4</v>
      </c>
      <c r="AD2654" t="s">
        <v>5810</v>
      </c>
    </row>
    <row r="2655" spans="1:30">
      <c r="A2655" s="165" t="s">
        <v>7057</v>
      </c>
      <c r="C2655" s="165" t="s">
        <v>8444</v>
      </c>
      <c r="D2655" s="169" t="s">
        <v>2877</v>
      </c>
      <c r="E2655" s="169" t="s">
        <v>3001</v>
      </c>
      <c r="F2655" s="174">
        <v>18.122250000000001</v>
      </c>
      <c r="G2655" s="174">
        <v>145.7595833</v>
      </c>
      <c r="H2655" s="74">
        <v>52.631</v>
      </c>
      <c r="I2655" s="74">
        <v>1.2529999999999999</v>
      </c>
      <c r="J2655" s="74">
        <v>14.64</v>
      </c>
      <c r="K2655" s="74">
        <v>0.24</v>
      </c>
      <c r="L2655" s="74">
        <v>5.0170000000000003</v>
      </c>
      <c r="M2655" s="74">
        <v>9.0359999999999996</v>
      </c>
      <c r="N2655" s="74">
        <v>3.0030000000000001</v>
      </c>
      <c r="O2655" s="74">
        <v>1.083</v>
      </c>
      <c r="P2655" s="74">
        <v>0</v>
      </c>
      <c r="Q2655" s="74">
        <v>0.186</v>
      </c>
      <c r="R2655" s="74">
        <v>1.5776452999999999</v>
      </c>
      <c r="S2655" s="74">
        <v>0</v>
      </c>
      <c r="T2655" s="74">
        <v>0</v>
      </c>
      <c r="U2655" s="74">
        <v>2.5813975000000002E-3</v>
      </c>
      <c r="V2655" s="74">
        <v>8.2832499999999989</v>
      </c>
      <c r="W2655" s="74">
        <v>1.62416650425</v>
      </c>
      <c r="X2655" s="74">
        <v>1117.9975999999999</v>
      </c>
      <c r="Y2655" s="74">
        <v>330</v>
      </c>
      <c r="Z2655" s="74">
        <v>0.88682877539749339</v>
      </c>
      <c r="AA2655" s="74">
        <v>0.1131712246025066</v>
      </c>
      <c r="AB2655" s="74">
        <v>4.5502898827628032E-4</v>
      </c>
      <c r="AC2655" s="74">
        <v>4.5502898827628043E-4</v>
      </c>
      <c r="AD2655" t="s">
        <v>5810</v>
      </c>
    </row>
    <row r="2656" spans="1:30">
      <c r="A2656" s="165" t="s">
        <v>7058</v>
      </c>
      <c r="C2656" s="165" t="s">
        <v>8444</v>
      </c>
      <c r="D2656" s="169" t="s">
        <v>2877</v>
      </c>
      <c r="E2656" s="169" t="s">
        <v>3001</v>
      </c>
      <c r="F2656" s="174">
        <v>18.122250000000001</v>
      </c>
      <c r="G2656" s="174">
        <v>145.7595833</v>
      </c>
      <c r="H2656" s="74">
        <v>51.213000000000001</v>
      </c>
      <c r="I2656" s="74">
        <v>0.99099999999999999</v>
      </c>
      <c r="J2656" s="74">
        <v>14.746</v>
      </c>
      <c r="K2656" s="74">
        <v>0.22700000000000001</v>
      </c>
      <c r="L2656" s="74">
        <v>4.7969999999999997</v>
      </c>
      <c r="M2656" s="74">
        <v>9.734</v>
      </c>
      <c r="N2656" s="74">
        <v>2.7679999999999998</v>
      </c>
      <c r="O2656" s="74">
        <v>0.91300000000000003</v>
      </c>
      <c r="P2656" s="74">
        <v>0</v>
      </c>
      <c r="Q2656" s="74">
        <v>0.17399999999999999</v>
      </c>
      <c r="R2656" s="74">
        <v>1.8043849999999999</v>
      </c>
      <c r="S2656" s="74">
        <v>0</v>
      </c>
      <c r="T2656" s="74">
        <v>0</v>
      </c>
      <c r="U2656" s="74">
        <v>1.7695575000000002E-2</v>
      </c>
      <c r="V2656" s="74">
        <v>9.2157</v>
      </c>
      <c r="W2656" s="74">
        <v>1.8069998193000001</v>
      </c>
      <c r="X2656" s="74">
        <v>1129.5844</v>
      </c>
      <c r="Y2656" s="74">
        <v>660</v>
      </c>
      <c r="Z2656" s="74">
        <v>0.61003472869663911</v>
      </c>
      <c r="AA2656" s="74">
        <v>0.38996527130336078</v>
      </c>
      <c r="AB2656" s="74">
        <v>5.405525839626273E-4</v>
      </c>
      <c r="AC2656" s="74">
        <v>5.4055258396262752E-4</v>
      </c>
      <c r="AD2656" t="s">
        <v>5810</v>
      </c>
    </row>
    <row r="2657" spans="1:30">
      <c r="A2657" s="165" t="s">
        <v>7059</v>
      </c>
      <c r="C2657" s="165" t="s">
        <v>8444</v>
      </c>
      <c r="D2657" s="169" t="s">
        <v>2877</v>
      </c>
      <c r="E2657" s="169" t="s">
        <v>3001</v>
      </c>
      <c r="F2657" s="174">
        <v>18.122250000000001</v>
      </c>
      <c r="G2657" s="174">
        <v>145.7595833</v>
      </c>
      <c r="H2657" s="74">
        <v>51.966000000000001</v>
      </c>
      <c r="I2657" s="74">
        <v>1.3560000000000001</v>
      </c>
      <c r="J2657" s="74">
        <v>14.541</v>
      </c>
      <c r="K2657" s="74">
        <v>0.20200000000000001</v>
      </c>
      <c r="L2657" s="74">
        <v>5.1539999999999999</v>
      </c>
      <c r="M2657" s="74">
        <v>9.6709999999999994</v>
      </c>
      <c r="N2657" s="74">
        <v>2.72</v>
      </c>
      <c r="O2657" s="74">
        <v>1.093</v>
      </c>
      <c r="P2657" s="74">
        <v>0</v>
      </c>
      <c r="Q2657" s="74">
        <v>0.26600000000000001</v>
      </c>
      <c r="R2657" s="74">
        <v>1.8806457999999999</v>
      </c>
      <c r="S2657" s="74">
        <v>0</v>
      </c>
      <c r="T2657" s="74">
        <v>0</v>
      </c>
      <c r="U2657" s="74">
        <v>1.2504873E-2</v>
      </c>
      <c r="V2657" s="74">
        <v>8.8714499999999994</v>
      </c>
      <c r="W2657" s="74">
        <v>1.7394998260500001</v>
      </c>
      <c r="X2657" s="74">
        <v>1128.5386000000001</v>
      </c>
      <c r="Y2657" s="74">
        <v>600</v>
      </c>
      <c r="Z2657" s="74">
        <v>0.70698344747137476</v>
      </c>
      <c r="AA2657" s="74">
        <v>0.29301655252862518</v>
      </c>
      <c r="AB2657" s="74">
        <v>3.3619886479719182E-4</v>
      </c>
      <c r="AC2657" s="74">
        <v>3.3619886479719171E-4</v>
      </c>
      <c r="AD2657" t="s">
        <v>5810</v>
      </c>
    </row>
    <row r="2658" spans="1:30">
      <c r="A2658" s="165" t="s">
        <v>7060</v>
      </c>
      <c r="C2658" s="165" t="s">
        <v>8444</v>
      </c>
      <c r="D2658" s="169" t="s">
        <v>2877</v>
      </c>
      <c r="E2658" s="169" t="s">
        <v>3001</v>
      </c>
      <c r="F2658" s="174">
        <v>18.122250000000001</v>
      </c>
      <c r="G2658" s="174">
        <v>145.7595833</v>
      </c>
      <c r="H2658" s="74">
        <v>45.274000000000001</v>
      </c>
      <c r="I2658" s="74">
        <v>0.57699999999999996</v>
      </c>
      <c r="J2658" s="74">
        <v>16.363</v>
      </c>
      <c r="K2658" s="74">
        <v>0.26</v>
      </c>
      <c r="L2658" s="74">
        <v>6.4470000000000001</v>
      </c>
      <c r="M2658" s="74">
        <v>12.651</v>
      </c>
      <c r="N2658" s="74">
        <v>1.7969999999999999</v>
      </c>
      <c r="O2658" s="74">
        <v>0.502</v>
      </c>
      <c r="P2658" s="74">
        <v>0</v>
      </c>
      <c r="Q2658" s="74">
        <v>0.11</v>
      </c>
      <c r="R2658" s="74">
        <v>2.7869237</v>
      </c>
      <c r="S2658" s="74">
        <v>0</v>
      </c>
      <c r="T2658" s="74">
        <v>0</v>
      </c>
      <c r="U2658" s="74">
        <v>1.425794E-2</v>
      </c>
      <c r="V2658" s="74">
        <v>10.4091</v>
      </c>
      <c r="W2658" s="74">
        <v>2.0409997958999999</v>
      </c>
      <c r="X2658" s="74">
        <v>1178.0065999999999</v>
      </c>
      <c r="Y2658" s="74">
        <v>1120</v>
      </c>
      <c r="Z2658" s="74">
        <v>0.83339414298068859</v>
      </c>
      <c r="AA2658" s="74">
        <v>0.16660585701931149</v>
      </c>
      <c r="AB2658" s="74">
        <v>6.0452371851516592E-4</v>
      </c>
      <c r="AC2658" s="74">
        <v>6.0452371851516613E-4</v>
      </c>
      <c r="AD2658" t="s">
        <v>5810</v>
      </c>
    </row>
    <row r="2659" spans="1:30">
      <c r="A2659" s="165" t="s">
        <v>7061</v>
      </c>
      <c r="C2659" s="165" t="s">
        <v>8444</v>
      </c>
      <c r="D2659" s="169" t="s">
        <v>2877</v>
      </c>
      <c r="E2659" s="169" t="s">
        <v>3001</v>
      </c>
      <c r="F2659" s="174">
        <v>18.122250000000001</v>
      </c>
      <c r="G2659" s="174">
        <v>145.7595833</v>
      </c>
      <c r="H2659" s="74">
        <v>52.146000000000001</v>
      </c>
      <c r="I2659" s="74">
        <v>1.3819999999999999</v>
      </c>
      <c r="J2659" s="74">
        <v>14.151</v>
      </c>
      <c r="K2659" s="74">
        <v>0.16</v>
      </c>
      <c r="L2659" s="74">
        <v>5.0739999999999998</v>
      </c>
      <c r="M2659" s="74">
        <v>8.9760000000000009</v>
      </c>
      <c r="N2659" s="74">
        <v>2.8839999999999999</v>
      </c>
      <c r="O2659" s="74">
        <v>1.2889999999999999</v>
      </c>
      <c r="P2659" s="74">
        <v>0</v>
      </c>
      <c r="Q2659" s="74">
        <v>0.23599999999999999</v>
      </c>
      <c r="R2659" s="74">
        <v>1.4278473</v>
      </c>
      <c r="S2659" s="74">
        <v>0</v>
      </c>
      <c r="T2659" s="74">
        <v>0</v>
      </c>
      <c r="U2659" s="74">
        <v>2.1742089999999999E-3</v>
      </c>
      <c r="V2659" s="74">
        <v>9.6177499999999991</v>
      </c>
      <c r="W2659" s="74">
        <v>1.8858331447500001</v>
      </c>
      <c r="X2659" s="74">
        <v>1117.0016000000001</v>
      </c>
      <c r="Y2659" s="74">
        <v>280</v>
      </c>
      <c r="Z2659" s="74">
        <v>0.90858225708002638</v>
      </c>
      <c r="AA2659" s="74">
        <v>9.1417742919973621E-2</v>
      </c>
      <c r="AB2659" s="74">
        <v>2.0751891773075639E-3</v>
      </c>
      <c r="AC2659" s="74">
        <v>2.075189177307563E-3</v>
      </c>
      <c r="AD2659" t="s">
        <v>5810</v>
      </c>
    </row>
    <row r="2660" spans="1:30">
      <c r="A2660" s="165" t="s">
        <v>7062</v>
      </c>
      <c r="C2660" s="165" t="s">
        <v>8444</v>
      </c>
      <c r="D2660" s="169" t="s">
        <v>2877</v>
      </c>
      <c r="E2660" s="169" t="s">
        <v>3001</v>
      </c>
      <c r="F2660" s="174">
        <v>18.122250000000001</v>
      </c>
      <c r="G2660" s="174">
        <v>145.7595833</v>
      </c>
      <c r="H2660" s="74">
        <v>52.05</v>
      </c>
      <c r="I2660" s="74">
        <v>0.90500000000000003</v>
      </c>
      <c r="J2660" s="74">
        <v>14.657999999999999</v>
      </c>
      <c r="K2660" s="74">
        <v>0.22</v>
      </c>
      <c r="L2660" s="74">
        <v>5.0060000000000002</v>
      </c>
      <c r="M2660" s="74">
        <v>8.5</v>
      </c>
      <c r="N2660" s="74">
        <v>3.0510000000000002</v>
      </c>
      <c r="O2660" s="74">
        <v>1.2490000000000001</v>
      </c>
      <c r="P2660" s="74">
        <v>0</v>
      </c>
      <c r="Q2660" s="74">
        <v>0.20399999999999999</v>
      </c>
      <c r="R2660" s="74">
        <v>2.2122440999999999</v>
      </c>
      <c r="S2660" s="74">
        <v>0</v>
      </c>
      <c r="T2660" s="74">
        <v>0</v>
      </c>
      <c r="U2660" s="74">
        <v>4.7378474999999996E-3</v>
      </c>
      <c r="V2660" s="74">
        <v>8.9845000000000006</v>
      </c>
      <c r="W2660" s="74">
        <v>1.7616664904999999</v>
      </c>
      <c r="X2660" s="74">
        <v>1109.0999999999999</v>
      </c>
      <c r="Y2660" s="74">
        <v>580</v>
      </c>
      <c r="Z2660" s="74">
        <v>0.89084480712938208</v>
      </c>
      <c r="AA2660" s="74">
        <v>0.1091551928706179</v>
      </c>
      <c r="AB2660" s="74">
        <v>1.132867728370796E-3</v>
      </c>
      <c r="AC2660" s="74">
        <v>1.132867728370796E-3</v>
      </c>
      <c r="AD2660" t="s">
        <v>5810</v>
      </c>
    </row>
    <row r="2661" spans="1:30">
      <c r="A2661" s="165" t="s">
        <v>7063</v>
      </c>
      <c r="C2661" s="165" t="s">
        <v>8444</v>
      </c>
      <c r="D2661" s="169" t="s">
        <v>2877</v>
      </c>
      <c r="E2661" s="169" t="s">
        <v>3001</v>
      </c>
      <c r="F2661" s="174">
        <v>18.122250000000001</v>
      </c>
      <c r="G2661" s="174">
        <v>145.7595833</v>
      </c>
      <c r="H2661" s="74">
        <v>51.164999999999999</v>
      </c>
      <c r="I2661" s="74">
        <v>1.1579999999999999</v>
      </c>
      <c r="J2661" s="74">
        <v>14.259</v>
      </c>
      <c r="K2661" s="74">
        <v>0.19700000000000001</v>
      </c>
      <c r="L2661" s="74">
        <v>5.2</v>
      </c>
      <c r="M2661" s="74">
        <v>10.452999999999999</v>
      </c>
      <c r="N2661" s="74">
        <v>2.6019999999999999</v>
      </c>
      <c r="O2661" s="74">
        <v>0.95499999999999996</v>
      </c>
      <c r="P2661" s="74">
        <v>0</v>
      </c>
      <c r="Q2661" s="74">
        <v>0.23899999999999999</v>
      </c>
      <c r="R2661" s="74">
        <v>1.9936752</v>
      </c>
      <c r="S2661" s="74">
        <v>0</v>
      </c>
      <c r="T2661" s="74">
        <v>0</v>
      </c>
      <c r="U2661" s="74">
        <v>5.3759029999999996E-3</v>
      </c>
      <c r="V2661" s="74">
        <v>9.1000999999999994</v>
      </c>
      <c r="W2661" s="74">
        <v>1.7843331549000001</v>
      </c>
      <c r="X2661" s="74">
        <v>1141.5198</v>
      </c>
      <c r="Y2661" s="74">
        <v>530</v>
      </c>
      <c r="Z2661" s="74">
        <v>0.85887522347458822</v>
      </c>
      <c r="AA2661" s="74">
        <v>0.14112477652541169</v>
      </c>
      <c r="AB2661" s="74">
        <v>6.5612315155880088E-4</v>
      </c>
      <c r="AC2661" s="74">
        <v>6.5612315155880055E-4</v>
      </c>
      <c r="AD2661" t="s">
        <v>5810</v>
      </c>
    </row>
    <row r="2662" spans="1:30">
      <c r="A2662" s="165" t="s">
        <v>7064</v>
      </c>
      <c r="C2662" s="165" t="s">
        <v>8444</v>
      </c>
      <c r="D2662" s="169" t="s">
        <v>2877</v>
      </c>
      <c r="E2662" s="169" t="s">
        <v>3001</v>
      </c>
      <c r="F2662" s="174">
        <v>18.122250000000001</v>
      </c>
      <c r="G2662" s="174">
        <v>145.7595833</v>
      </c>
      <c r="H2662" s="74">
        <v>51.95</v>
      </c>
      <c r="I2662" s="74">
        <v>1.272</v>
      </c>
      <c r="J2662" s="74">
        <v>13.714</v>
      </c>
      <c r="K2662" s="74">
        <v>0.26300000000000001</v>
      </c>
      <c r="L2662" s="74">
        <v>4.0149999999999997</v>
      </c>
      <c r="M2662" s="74">
        <v>9.5709999999999997</v>
      </c>
      <c r="N2662" s="74">
        <v>2.8759999999999999</v>
      </c>
      <c r="O2662" s="74">
        <v>1.0489999999999999</v>
      </c>
      <c r="P2662" s="74">
        <v>0</v>
      </c>
      <c r="Q2662" s="74">
        <v>0.224</v>
      </c>
      <c r="R2662" s="74">
        <v>1.8922211</v>
      </c>
      <c r="S2662" s="74">
        <v>0</v>
      </c>
      <c r="T2662" s="74">
        <v>0</v>
      </c>
      <c r="U2662" s="74">
        <v>2.5636385000000002E-3</v>
      </c>
      <c r="V2662" s="74">
        <v>10.113300000000001</v>
      </c>
      <c r="W2662" s="74">
        <v>1.9829998016999999</v>
      </c>
      <c r="X2662" s="74">
        <v>1126.8786</v>
      </c>
      <c r="Y2662" s="74">
        <v>440</v>
      </c>
      <c r="Z2662" s="74">
        <v>0.91922561088191213</v>
      </c>
      <c r="AA2662" s="74">
        <v>8.0774389118087847E-2</v>
      </c>
      <c r="AB2662" s="74">
        <v>5.6865219036770977E-4</v>
      </c>
      <c r="AC2662" s="74">
        <v>5.6865219036770945E-4</v>
      </c>
      <c r="AD2662" t="s">
        <v>5810</v>
      </c>
    </row>
    <row r="2663" spans="1:30">
      <c r="A2663" s="165" t="s">
        <v>7065</v>
      </c>
      <c r="C2663" s="165" t="s">
        <v>8444</v>
      </c>
      <c r="D2663" s="169" t="s">
        <v>2877</v>
      </c>
      <c r="E2663" s="169" t="s">
        <v>3001</v>
      </c>
      <c r="F2663" s="174">
        <v>18.122250000000001</v>
      </c>
      <c r="G2663" s="174">
        <v>145.7595833</v>
      </c>
      <c r="H2663" s="74">
        <v>51.354999999999997</v>
      </c>
      <c r="I2663" s="74">
        <v>1.2869999999999999</v>
      </c>
      <c r="J2663" s="74">
        <v>13.208</v>
      </c>
      <c r="K2663" s="74">
        <v>0.191</v>
      </c>
      <c r="L2663" s="74">
        <v>5.0090000000000003</v>
      </c>
      <c r="M2663" s="74">
        <v>9.3149999999999995</v>
      </c>
      <c r="N2663" s="74">
        <v>2.4510000000000001</v>
      </c>
      <c r="O2663" s="74">
        <v>0.98699999999999999</v>
      </c>
      <c r="P2663" s="74">
        <v>0</v>
      </c>
      <c r="Q2663" s="74">
        <v>0.17299999999999999</v>
      </c>
      <c r="R2663" s="74">
        <v>1.8765604</v>
      </c>
      <c r="S2663" s="74">
        <v>0</v>
      </c>
      <c r="T2663" s="74">
        <v>0</v>
      </c>
      <c r="U2663" s="74">
        <v>1.0564068E-3</v>
      </c>
      <c r="V2663" s="74">
        <v>10.244199999999999</v>
      </c>
      <c r="W2663" s="74">
        <v>2.0086664658000002</v>
      </c>
      <c r="X2663" s="74">
        <v>1122.6289999999999</v>
      </c>
      <c r="Y2663" s="74">
        <v>420</v>
      </c>
      <c r="Z2663" s="74">
        <v>0.97214446587413983</v>
      </c>
      <c r="AA2663" s="74">
        <v>2.7855534125860129E-2</v>
      </c>
      <c r="AB2663" s="74">
        <v>3.3183415087904289E-3</v>
      </c>
      <c r="AC2663" s="74">
        <v>3.3183415087904302E-3</v>
      </c>
      <c r="AD2663" t="s">
        <v>5810</v>
      </c>
    </row>
    <row r="2664" spans="1:30">
      <c r="A2664" s="165" t="s">
        <v>7066</v>
      </c>
      <c r="C2664" s="165" t="s">
        <v>8444</v>
      </c>
      <c r="D2664" s="169" t="s">
        <v>2877</v>
      </c>
      <c r="E2664" s="169" t="s">
        <v>3001</v>
      </c>
      <c r="F2664" s="174">
        <v>18.122250000000001</v>
      </c>
      <c r="G2664" s="174">
        <v>145.7595833</v>
      </c>
      <c r="H2664" s="74">
        <v>52.268000000000001</v>
      </c>
      <c r="I2664" s="74">
        <v>1.2370000000000001</v>
      </c>
      <c r="J2664" s="74">
        <v>13.265000000000001</v>
      </c>
      <c r="K2664" s="74">
        <v>0.252</v>
      </c>
      <c r="L2664" s="74">
        <v>5.0460000000000003</v>
      </c>
      <c r="M2664" s="74">
        <v>9.3780000000000001</v>
      </c>
      <c r="N2664" s="74">
        <v>2.6589999999999998</v>
      </c>
      <c r="O2664" s="74">
        <v>1.0369999999999999</v>
      </c>
      <c r="P2664" s="74">
        <v>0</v>
      </c>
      <c r="Q2664" s="74">
        <v>0.22700000000000001</v>
      </c>
      <c r="R2664" s="74">
        <v>1.6797803</v>
      </c>
      <c r="S2664" s="74">
        <v>0</v>
      </c>
      <c r="T2664" s="74">
        <v>0</v>
      </c>
      <c r="U2664" s="74">
        <v>4.1632170000000003E-3</v>
      </c>
      <c r="V2664" s="74">
        <v>10.3139</v>
      </c>
      <c r="W2664" s="74">
        <v>2.0223331310999999</v>
      </c>
      <c r="X2664" s="74">
        <v>1123.6748</v>
      </c>
      <c r="Y2664" s="74">
        <v>390</v>
      </c>
      <c r="Z2664" s="74">
        <v>0.86717035734889181</v>
      </c>
      <c r="AA2664" s="74">
        <v>0.13282964265110819</v>
      </c>
      <c r="AB2664" s="74">
        <v>1.6863918925796109E-3</v>
      </c>
      <c r="AC2664" s="74">
        <v>1.6863918925796109E-3</v>
      </c>
      <c r="AD2664" t="s">
        <v>5810</v>
      </c>
    </row>
    <row r="2665" spans="1:30">
      <c r="A2665" s="165" t="s">
        <v>7067</v>
      </c>
      <c r="C2665" s="165" t="s">
        <v>8444</v>
      </c>
      <c r="D2665" s="169" t="s">
        <v>2877</v>
      </c>
      <c r="E2665" s="169" t="s">
        <v>3001</v>
      </c>
      <c r="F2665" s="174">
        <v>18.122250000000001</v>
      </c>
      <c r="G2665" s="174">
        <v>145.7595833</v>
      </c>
      <c r="H2665" s="74">
        <v>50.645000000000003</v>
      </c>
      <c r="I2665" s="74">
        <v>0.97299999999999998</v>
      </c>
      <c r="J2665" s="74">
        <v>14.997</v>
      </c>
      <c r="K2665" s="74">
        <v>0.191</v>
      </c>
      <c r="L2665" s="74">
        <v>4.8920000000000003</v>
      </c>
      <c r="M2665" s="74">
        <v>10.279</v>
      </c>
      <c r="N2665" s="74">
        <v>2.61</v>
      </c>
      <c r="O2665" s="74">
        <v>0.80800000000000005</v>
      </c>
      <c r="P2665" s="74">
        <v>0</v>
      </c>
      <c r="Q2665" s="74">
        <v>0.14299999999999999</v>
      </c>
      <c r="R2665" s="74">
        <v>2.0297629000000001</v>
      </c>
      <c r="S2665" s="74">
        <v>0</v>
      </c>
      <c r="T2665" s="74">
        <v>0</v>
      </c>
      <c r="U2665" s="74">
        <v>9.0380624999999992E-3</v>
      </c>
      <c r="V2665" s="74">
        <v>9.8617000000000008</v>
      </c>
      <c r="W2665" s="74">
        <v>1.9336664733</v>
      </c>
      <c r="X2665" s="74">
        <v>1138.6314</v>
      </c>
      <c r="Y2665" s="74">
        <v>610</v>
      </c>
      <c r="Z2665" s="74">
        <v>0.79382167906295742</v>
      </c>
      <c r="AA2665" s="74">
        <v>0.20617832093704261</v>
      </c>
      <c r="AB2665" s="74">
        <v>1.218453624061686E-3</v>
      </c>
      <c r="AC2665" s="74">
        <v>1.2184536240616849E-3</v>
      </c>
      <c r="AD2665" t="s">
        <v>5810</v>
      </c>
    </row>
    <row r="2666" spans="1:30">
      <c r="A2666" s="165" t="s">
        <v>7068</v>
      </c>
      <c r="C2666" s="165" t="s">
        <v>8444</v>
      </c>
      <c r="D2666" s="169" t="s">
        <v>2877</v>
      </c>
      <c r="E2666" s="169" t="s">
        <v>3001</v>
      </c>
      <c r="F2666" s="174">
        <v>18.122250000000001</v>
      </c>
      <c r="G2666" s="174">
        <v>145.7595833</v>
      </c>
      <c r="H2666" s="74">
        <v>51.131999999999998</v>
      </c>
      <c r="I2666" s="74">
        <v>1.1579999999999999</v>
      </c>
      <c r="J2666" s="74">
        <v>13.496</v>
      </c>
      <c r="K2666" s="74">
        <v>0.20799999999999999</v>
      </c>
      <c r="L2666" s="74">
        <v>4.9390000000000001</v>
      </c>
      <c r="M2666" s="74">
        <v>8.8650000000000002</v>
      </c>
      <c r="N2666" s="74">
        <v>2.76</v>
      </c>
      <c r="O2666" s="74">
        <v>1.0680000000000001</v>
      </c>
      <c r="P2666" s="74">
        <v>0</v>
      </c>
      <c r="Q2666" s="74">
        <v>0.23</v>
      </c>
      <c r="R2666" s="74">
        <v>1.7485512000000001</v>
      </c>
      <c r="S2666" s="74">
        <v>0</v>
      </c>
      <c r="T2666" s="74">
        <v>0</v>
      </c>
      <c r="U2666" s="74">
        <v>3.2460915000000002E-3</v>
      </c>
      <c r="V2666" s="74">
        <v>10.914</v>
      </c>
      <c r="W2666" s="74">
        <v>2.1399997860000002</v>
      </c>
      <c r="X2666" s="74">
        <v>1115.1590000000001</v>
      </c>
      <c r="Y2666" s="74">
        <v>410</v>
      </c>
      <c r="Z2666" s="74">
        <v>0.8953383798865846</v>
      </c>
      <c r="AA2666" s="74">
        <v>0.1046616201134154</v>
      </c>
      <c r="AB2666" s="74">
        <v>6.6109121996658156E-4</v>
      </c>
      <c r="AC2666" s="74">
        <v>6.6109121996658156E-4</v>
      </c>
      <c r="AD2666" t="s">
        <v>5810</v>
      </c>
    </row>
    <row r="2667" spans="1:30">
      <c r="A2667" s="165" t="s">
        <v>7069</v>
      </c>
      <c r="C2667" s="165" t="s">
        <v>8444</v>
      </c>
      <c r="D2667" s="169" t="s">
        <v>2877</v>
      </c>
      <c r="E2667" s="169" t="s">
        <v>3001</v>
      </c>
      <c r="F2667" s="174">
        <v>18.122250000000001</v>
      </c>
      <c r="G2667" s="174">
        <v>145.7595833</v>
      </c>
      <c r="H2667" s="74">
        <v>51.332999999999998</v>
      </c>
      <c r="I2667" s="74">
        <v>1.323</v>
      </c>
      <c r="J2667" s="74">
        <v>13.648999999999999</v>
      </c>
      <c r="K2667" s="74">
        <v>0.28799999999999998</v>
      </c>
      <c r="L2667" s="74">
        <v>4.8600000000000003</v>
      </c>
      <c r="M2667" s="74">
        <v>9.8010000000000002</v>
      </c>
      <c r="N2667" s="74">
        <v>2.7050000000000001</v>
      </c>
      <c r="O2667" s="74">
        <v>0.95299999999999996</v>
      </c>
      <c r="P2667" s="74">
        <v>0</v>
      </c>
      <c r="Q2667" s="74">
        <v>0.191</v>
      </c>
      <c r="R2667" s="74">
        <v>1.1997458000000001</v>
      </c>
      <c r="S2667" s="74">
        <v>0</v>
      </c>
      <c r="T2667" s="74">
        <v>0</v>
      </c>
      <c r="U2667" s="74">
        <v>1.1271891E-3</v>
      </c>
      <c r="V2667" s="74">
        <v>11.41635</v>
      </c>
      <c r="W2667" s="74">
        <v>2.238499776149999</v>
      </c>
      <c r="X2667" s="74">
        <v>1130.6966</v>
      </c>
      <c r="Y2667" s="74">
        <v>210</v>
      </c>
      <c r="Z2667" s="74">
        <v>0.93064871283654571</v>
      </c>
      <c r="AA2667" s="74">
        <v>6.9351287163454248E-2</v>
      </c>
      <c r="AB2667" s="74">
        <v>8.4694631504114324E-4</v>
      </c>
      <c r="AC2667" s="74">
        <v>8.4694631504114335E-4</v>
      </c>
      <c r="AD2667" t="s">
        <v>5810</v>
      </c>
    </row>
    <row r="2668" spans="1:30">
      <c r="A2668" s="165" t="s">
        <v>7070</v>
      </c>
      <c r="C2668" s="165" t="s">
        <v>8444</v>
      </c>
      <c r="D2668" s="169" t="s">
        <v>2877</v>
      </c>
      <c r="E2668" s="169" t="s">
        <v>3001</v>
      </c>
      <c r="F2668" s="174">
        <v>18.122250000000001</v>
      </c>
      <c r="G2668" s="174">
        <v>145.7595833</v>
      </c>
      <c r="H2668" s="74">
        <v>51.404000000000003</v>
      </c>
      <c r="I2668" s="74">
        <v>1.202</v>
      </c>
      <c r="J2668" s="74">
        <v>13.305</v>
      </c>
      <c r="K2668" s="74">
        <v>0.23699999999999999</v>
      </c>
      <c r="L2668" s="74">
        <v>5.0490000000000004</v>
      </c>
      <c r="M2668" s="74">
        <v>9.1999999999999993</v>
      </c>
      <c r="N2668" s="74">
        <v>2.7090000000000001</v>
      </c>
      <c r="O2668" s="74">
        <v>1.054</v>
      </c>
      <c r="P2668" s="74">
        <v>0</v>
      </c>
      <c r="Q2668" s="74">
        <v>0.17</v>
      </c>
      <c r="R2668" s="74">
        <v>1.8786031000000001</v>
      </c>
      <c r="S2668" s="74">
        <v>0</v>
      </c>
      <c r="T2668" s="74">
        <v>0</v>
      </c>
      <c r="U2668" s="74">
        <v>1.326851E-3</v>
      </c>
      <c r="V2668" s="74">
        <v>10.496650000000001</v>
      </c>
      <c r="W2668" s="74">
        <v>2.0581664608499999</v>
      </c>
      <c r="X2668" s="74">
        <v>1120.72</v>
      </c>
      <c r="Y2668" s="74">
        <v>420</v>
      </c>
      <c r="Z2668" s="74">
        <v>0.96606494088310746</v>
      </c>
      <c r="AA2668" s="74">
        <v>3.3935059116892582E-2</v>
      </c>
      <c r="AB2668" s="74">
        <v>3.7606418748410372E-3</v>
      </c>
      <c r="AC2668" s="74">
        <v>3.7606418748410381E-3</v>
      </c>
      <c r="AD2668" t="s">
        <v>5810</v>
      </c>
    </row>
    <row r="2669" spans="1:30">
      <c r="A2669" s="165" t="s">
        <v>7071</v>
      </c>
      <c r="C2669" s="165" t="s">
        <v>8444</v>
      </c>
      <c r="D2669" s="169" t="s">
        <v>2877</v>
      </c>
      <c r="E2669" s="169" t="s">
        <v>3001</v>
      </c>
      <c r="F2669" s="174">
        <v>18.122250000000001</v>
      </c>
      <c r="G2669" s="174">
        <v>145.7595833</v>
      </c>
      <c r="H2669" s="74">
        <v>51.433</v>
      </c>
      <c r="I2669" s="74">
        <v>1.2090000000000001</v>
      </c>
      <c r="J2669" s="74">
        <v>13.47</v>
      </c>
      <c r="K2669" s="74">
        <v>0.25</v>
      </c>
      <c r="L2669" s="74">
        <v>4.9080000000000004</v>
      </c>
      <c r="M2669" s="74">
        <v>9.0299999999999994</v>
      </c>
      <c r="N2669" s="74">
        <v>2.6619999999999999</v>
      </c>
      <c r="O2669" s="74">
        <v>0.999</v>
      </c>
      <c r="P2669" s="74">
        <v>0</v>
      </c>
      <c r="Q2669" s="74">
        <v>0.189</v>
      </c>
      <c r="R2669" s="74">
        <v>1.8282164999999999</v>
      </c>
      <c r="S2669" s="74">
        <v>0</v>
      </c>
      <c r="T2669" s="74">
        <v>0</v>
      </c>
      <c r="U2669" s="74">
        <v>2.8236810000000002E-3</v>
      </c>
      <c r="V2669" s="74">
        <v>10.8222</v>
      </c>
      <c r="W2669" s="74">
        <v>2.1219997878000001</v>
      </c>
      <c r="X2669" s="74">
        <v>1117.8979999999999</v>
      </c>
      <c r="Y2669" s="74">
        <v>430</v>
      </c>
      <c r="Z2669" s="74">
        <v>0.91711215408060109</v>
      </c>
      <c r="AA2669" s="74">
        <v>8.2887845919398948E-2</v>
      </c>
      <c r="AB2669" s="74">
        <v>1.4012653342113019E-3</v>
      </c>
      <c r="AC2669" s="74">
        <v>1.4012653342113019E-3</v>
      </c>
      <c r="AD2669" t="s">
        <v>5810</v>
      </c>
    </row>
    <row r="2670" spans="1:30">
      <c r="A2670" s="165" t="s">
        <v>7072</v>
      </c>
      <c r="C2670" s="165" t="s">
        <v>8444</v>
      </c>
      <c r="D2670" s="169" t="s">
        <v>2877</v>
      </c>
      <c r="E2670" s="169" t="s">
        <v>3001</v>
      </c>
      <c r="F2670" s="174">
        <v>18.122250000000001</v>
      </c>
      <c r="G2670" s="174">
        <v>145.7595833</v>
      </c>
      <c r="H2670" s="74">
        <v>50.823</v>
      </c>
      <c r="I2670" s="74">
        <v>1.0680000000000001</v>
      </c>
      <c r="J2670" s="74">
        <v>14.584</v>
      </c>
      <c r="K2670" s="74">
        <v>0.216</v>
      </c>
      <c r="L2670" s="74">
        <v>5.2990000000000004</v>
      </c>
      <c r="M2670" s="74">
        <v>9.5830000000000002</v>
      </c>
      <c r="N2670" s="74">
        <v>2.76</v>
      </c>
      <c r="O2670" s="74">
        <v>0.98399999999999999</v>
      </c>
      <c r="P2670" s="74">
        <v>0</v>
      </c>
      <c r="Q2670" s="74">
        <v>0.22800000000000001</v>
      </c>
      <c r="R2670" s="74">
        <v>1.8908593</v>
      </c>
      <c r="S2670" s="74">
        <v>0</v>
      </c>
      <c r="T2670" s="74">
        <v>0</v>
      </c>
      <c r="U2670" s="74">
        <v>3.2981E-3</v>
      </c>
      <c r="V2670" s="74">
        <v>8.9819499999999994</v>
      </c>
      <c r="W2670" s="74">
        <v>1.76116649055</v>
      </c>
      <c r="X2670" s="74">
        <v>1127.0778</v>
      </c>
      <c r="Y2670" s="74">
        <v>450</v>
      </c>
      <c r="Z2670" s="74">
        <v>0.91035372659558</v>
      </c>
      <c r="AA2670" s="74">
        <v>8.9646273404420065E-2</v>
      </c>
      <c r="AB2670" s="74">
        <v>2.7951703502171899E-3</v>
      </c>
      <c r="AC2670" s="74">
        <v>2.7951703502171899E-3</v>
      </c>
      <c r="AD2670" t="s">
        <v>5810</v>
      </c>
    </row>
    <row r="2671" spans="1:30">
      <c r="A2671" s="165" t="s">
        <v>7073</v>
      </c>
      <c r="C2671" s="165" t="s">
        <v>8444</v>
      </c>
      <c r="D2671" s="169" t="s">
        <v>2877</v>
      </c>
      <c r="E2671" s="169" t="s">
        <v>3001</v>
      </c>
      <c r="F2671" s="174">
        <v>18.122250000000001</v>
      </c>
      <c r="G2671" s="174">
        <v>145.7595833</v>
      </c>
      <c r="H2671" s="74">
        <v>51.003</v>
      </c>
      <c r="I2671" s="74">
        <v>0.97</v>
      </c>
      <c r="J2671" s="74">
        <v>15.452999999999999</v>
      </c>
      <c r="K2671" s="74">
        <v>0.249</v>
      </c>
      <c r="L2671" s="74">
        <v>5.415</v>
      </c>
      <c r="M2671" s="74">
        <v>10.651</v>
      </c>
      <c r="N2671" s="74">
        <v>2.7549999999999999</v>
      </c>
      <c r="O2671" s="74">
        <v>0.82899999999999996</v>
      </c>
      <c r="P2671" s="74">
        <v>0</v>
      </c>
      <c r="Q2671" s="74">
        <v>0.17299999999999999</v>
      </c>
      <c r="R2671" s="74">
        <v>1.1888513999999999</v>
      </c>
      <c r="S2671" s="74">
        <v>0</v>
      </c>
      <c r="T2671" s="74">
        <v>0</v>
      </c>
      <c r="U2671" s="74">
        <v>8.2655460000000006E-4</v>
      </c>
      <c r="V2671" s="74">
        <v>9.3584999999999994</v>
      </c>
      <c r="W2671" s="74">
        <v>1.8349998165000001</v>
      </c>
      <c r="X2671" s="74">
        <v>1144.8065999999999</v>
      </c>
      <c r="Y2671" s="74">
        <v>200</v>
      </c>
      <c r="Z2671" s="74">
        <v>0.94101287389346444</v>
      </c>
      <c r="AA2671" s="74">
        <v>5.8987126106535587E-2</v>
      </c>
      <c r="AB2671" s="74">
        <v>7.0213988178480864E-4</v>
      </c>
      <c r="AC2671" s="74">
        <v>7.0213988178480854E-4</v>
      </c>
      <c r="AD2671" t="s">
        <v>5810</v>
      </c>
    </row>
    <row r="2672" spans="1:30">
      <c r="A2672" s="165" t="s">
        <v>7074</v>
      </c>
      <c r="C2672" s="165" t="s">
        <v>8444</v>
      </c>
      <c r="D2672" s="169" t="s">
        <v>2877</v>
      </c>
      <c r="E2672" s="169" t="s">
        <v>3001</v>
      </c>
      <c r="F2672" s="174">
        <v>18.122250000000001</v>
      </c>
      <c r="G2672" s="174">
        <v>145.7595833</v>
      </c>
      <c r="H2672" s="74">
        <v>50.093000000000004</v>
      </c>
      <c r="I2672" s="74">
        <v>0.93200000000000005</v>
      </c>
      <c r="J2672" s="74">
        <v>15.435</v>
      </c>
      <c r="K2672" s="74">
        <v>0.219</v>
      </c>
      <c r="L2672" s="74">
        <v>6.0540000000000003</v>
      </c>
      <c r="M2672" s="74">
        <v>10.723000000000001</v>
      </c>
      <c r="N2672" s="74">
        <v>2.5939999999999999</v>
      </c>
      <c r="O2672" s="74">
        <v>0.747</v>
      </c>
      <c r="P2672" s="74">
        <v>0</v>
      </c>
      <c r="Q2672" s="74">
        <v>0.128</v>
      </c>
      <c r="R2672" s="74">
        <v>1.8772412999999999</v>
      </c>
      <c r="S2672" s="74">
        <v>0</v>
      </c>
      <c r="T2672" s="74">
        <v>0</v>
      </c>
      <c r="U2672" s="74">
        <v>2.1298114999999999E-3</v>
      </c>
      <c r="V2672" s="74">
        <v>9.6389999999999993</v>
      </c>
      <c r="W2672" s="74">
        <v>1.889999811</v>
      </c>
      <c r="X2672" s="74">
        <v>1146.0018</v>
      </c>
      <c r="Y2672" s="74">
        <v>450</v>
      </c>
      <c r="Z2672" s="74">
        <v>0.94011877592777338</v>
      </c>
      <c r="AA2672" s="74">
        <v>5.9881224072226652E-2</v>
      </c>
      <c r="AB2672" s="74">
        <v>2.3643505826922138E-3</v>
      </c>
      <c r="AC2672" s="74">
        <v>2.3643505826922129E-3</v>
      </c>
      <c r="AD2672" t="s">
        <v>5810</v>
      </c>
    </row>
    <row r="2673" spans="1:30">
      <c r="A2673" s="165" t="s">
        <v>7075</v>
      </c>
      <c r="C2673" s="165" t="s">
        <v>8444</v>
      </c>
      <c r="D2673" s="169" t="s">
        <v>2877</v>
      </c>
      <c r="E2673" s="169" t="s">
        <v>3001</v>
      </c>
      <c r="F2673" s="174">
        <v>18.122250000000001</v>
      </c>
      <c r="G2673" s="174">
        <v>145.7595833</v>
      </c>
      <c r="H2673" s="74">
        <v>50.761000000000003</v>
      </c>
      <c r="I2673" s="74">
        <v>1.0840000000000001</v>
      </c>
      <c r="J2673" s="74">
        <v>13.49</v>
      </c>
      <c r="K2673" s="74">
        <v>0.215</v>
      </c>
      <c r="L2673" s="74">
        <v>5.1619999999999999</v>
      </c>
      <c r="M2673" s="74">
        <v>9.6150000000000002</v>
      </c>
      <c r="N2673" s="74">
        <v>2.5760000000000001</v>
      </c>
      <c r="O2673" s="74">
        <v>0.94</v>
      </c>
      <c r="P2673" s="74">
        <v>0</v>
      </c>
      <c r="Q2673" s="74">
        <v>0.17299999999999999</v>
      </c>
      <c r="R2673" s="74">
        <v>2.0420191000000001</v>
      </c>
      <c r="S2673" s="74">
        <v>0</v>
      </c>
      <c r="T2673" s="74">
        <v>0</v>
      </c>
      <c r="U2673" s="74">
        <v>1.3128975000000001E-3</v>
      </c>
      <c r="V2673" s="74">
        <v>11.09845</v>
      </c>
      <c r="W2673" s="74">
        <v>2.1761664490500001</v>
      </c>
      <c r="X2673" s="74">
        <v>1127.6089999999999</v>
      </c>
      <c r="Y2673" s="74">
        <v>490</v>
      </c>
      <c r="Z2673" s="74">
        <v>0.97283750464852803</v>
      </c>
      <c r="AA2673" s="74">
        <v>2.716249535147202E-2</v>
      </c>
      <c r="AB2673" s="74">
        <v>5.3796023886451584E-3</v>
      </c>
      <c r="AC2673" s="74">
        <v>5.3796023886451601E-3</v>
      </c>
      <c r="AD2673" t="s">
        <v>5810</v>
      </c>
    </row>
    <row r="2674" spans="1:30">
      <c r="A2674" s="165" t="s">
        <v>7076</v>
      </c>
      <c r="C2674" s="165" t="s">
        <v>8444</v>
      </c>
      <c r="D2674" s="169" t="s">
        <v>2877</v>
      </c>
      <c r="E2674" s="169" t="s">
        <v>3001</v>
      </c>
      <c r="F2674" s="174">
        <v>18.122250000000001</v>
      </c>
      <c r="G2674" s="174">
        <v>145.7595833</v>
      </c>
      <c r="H2674" s="74">
        <v>51.256</v>
      </c>
      <c r="I2674" s="74">
        <v>1.0720000000000001</v>
      </c>
      <c r="J2674" s="74">
        <v>13.724</v>
      </c>
      <c r="K2674" s="74">
        <v>0.214</v>
      </c>
      <c r="L2674" s="74">
        <v>4.968</v>
      </c>
      <c r="M2674" s="74">
        <v>9.0459999999999994</v>
      </c>
      <c r="N2674" s="74">
        <v>2.6819999999999999</v>
      </c>
      <c r="O2674" s="74">
        <v>1.0129999999999999</v>
      </c>
      <c r="P2674" s="74">
        <v>0</v>
      </c>
      <c r="Q2674" s="74">
        <v>0.13800000000000001</v>
      </c>
      <c r="R2674" s="74">
        <v>1.8949446999999999</v>
      </c>
      <c r="S2674" s="74">
        <v>0</v>
      </c>
      <c r="T2674" s="74">
        <v>0</v>
      </c>
      <c r="U2674" s="74">
        <v>2.313744E-3</v>
      </c>
      <c r="V2674" s="74">
        <v>10.826449999999999</v>
      </c>
      <c r="W2674" s="74">
        <v>2.1228331210500002</v>
      </c>
      <c r="X2674" s="74">
        <v>1118.1636000000001</v>
      </c>
      <c r="Y2674" s="74">
        <v>450</v>
      </c>
      <c r="Z2674" s="74">
        <v>0.92942961458572393</v>
      </c>
      <c r="AA2674" s="74">
        <v>7.0570385414276043E-2</v>
      </c>
      <c r="AB2674" s="74">
        <v>2.6014668344188338E-4</v>
      </c>
      <c r="AC2674" s="74">
        <v>2.6014668344188333E-4</v>
      </c>
      <c r="AD2674" t="s">
        <v>5810</v>
      </c>
    </row>
    <row r="2675" spans="1:30">
      <c r="A2675" s="165" t="s">
        <v>7077</v>
      </c>
      <c r="C2675" s="165" t="s">
        <v>8444</v>
      </c>
      <c r="D2675" s="169" t="s">
        <v>2877</v>
      </c>
      <c r="E2675" s="169" t="s">
        <v>3001</v>
      </c>
      <c r="F2675" s="174">
        <v>18.122250000000001</v>
      </c>
      <c r="G2675" s="174">
        <v>145.7595833</v>
      </c>
      <c r="H2675" s="74">
        <v>51.027999999999999</v>
      </c>
      <c r="I2675" s="74">
        <v>1.1439999999999999</v>
      </c>
      <c r="J2675" s="74">
        <v>13.544</v>
      </c>
      <c r="K2675" s="74">
        <v>0.19900000000000001</v>
      </c>
      <c r="L2675" s="74">
        <v>5.49</v>
      </c>
      <c r="M2675" s="74">
        <v>9.9329999999999998</v>
      </c>
      <c r="N2675" s="74">
        <v>2.63</v>
      </c>
      <c r="O2675" s="74">
        <v>0.88800000000000001</v>
      </c>
      <c r="P2675" s="74">
        <v>0</v>
      </c>
      <c r="Q2675" s="74">
        <v>0.20899999999999999</v>
      </c>
      <c r="R2675" s="74">
        <v>2.0569989</v>
      </c>
      <c r="S2675" s="74">
        <v>0</v>
      </c>
      <c r="T2675" s="74">
        <v>0</v>
      </c>
      <c r="U2675" s="74">
        <v>8.1868989999999992E-3</v>
      </c>
      <c r="V2675" s="74">
        <v>10.076750000000001</v>
      </c>
      <c r="W2675" s="74">
        <v>1.9758331357500001</v>
      </c>
      <c r="X2675" s="74">
        <v>1132.8878</v>
      </c>
      <c r="Y2675" s="74">
        <v>600</v>
      </c>
      <c r="Z2675" s="74">
        <v>0.81794092291091969</v>
      </c>
      <c r="AA2675" s="74">
        <v>0.18205907708908031</v>
      </c>
      <c r="AB2675" s="74">
        <v>4.8982744416915867E-4</v>
      </c>
      <c r="AC2675" s="74">
        <v>4.8982744416915846E-4</v>
      </c>
      <c r="AD2675" t="s">
        <v>5810</v>
      </c>
    </row>
    <row r="2676" spans="1:30">
      <c r="A2676" s="165" t="s">
        <v>7078</v>
      </c>
      <c r="C2676" s="165" t="s">
        <v>8444</v>
      </c>
      <c r="D2676" s="169" t="s">
        <v>2877</v>
      </c>
      <c r="E2676" s="169" t="s">
        <v>3001</v>
      </c>
      <c r="F2676" s="174">
        <v>18.122250000000001</v>
      </c>
      <c r="G2676" s="174">
        <v>145.7595833</v>
      </c>
      <c r="H2676" s="74">
        <v>49.072000000000003</v>
      </c>
      <c r="I2676" s="74">
        <v>0.93100000000000005</v>
      </c>
      <c r="J2676" s="74">
        <v>16.231999999999999</v>
      </c>
      <c r="K2676" s="74">
        <v>0.14299999999999999</v>
      </c>
      <c r="L2676" s="74">
        <v>5.5439999999999996</v>
      </c>
      <c r="M2676" s="74">
        <v>10.329000000000001</v>
      </c>
      <c r="N2676" s="74">
        <v>2.5419999999999998</v>
      </c>
      <c r="O2676" s="74">
        <v>0.90400000000000003</v>
      </c>
      <c r="P2676" s="74">
        <v>0</v>
      </c>
      <c r="Q2676" s="74">
        <v>0.40899999999999997</v>
      </c>
      <c r="R2676" s="74">
        <v>2.2183722000000001</v>
      </c>
      <c r="S2676" s="74">
        <v>0</v>
      </c>
      <c r="T2676" s="74">
        <v>0</v>
      </c>
      <c r="U2676" s="74">
        <v>3.835944E-3</v>
      </c>
      <c r="V2676" s="74">
        <v>8.8289500000000007</v>
      </c>
      <c r="W2676" s="74">
        <v>1.73116649355</v>
      </c>
      <c r="X2676" s="74">
        <v>1139.4613999999999</v>
      </c>
      <c r="Y2676" s="74">
        <v>610</v>
      </c>
      <c r="Z2676" s="74">
        <v>0.91655796465614126</v>
      </c>
      <c r="AA2676" s="74">
        <v>8.3442035343858745E-2</v>
      </c>
      <c r="AB2676" s="74">
        <v>2.2020530316037359E-3</v>
      </c>
      <c r="AC2676" s="74">
        <v>2.2020530316037359E-3</v>
      </c>
      <c r="AD2676" t="s">
        <v>5810</v>
      </c>
    </row>
    <row r="2677" spans="1:30">
      <c r="A2677" s="165" t="s">
        <v>7079</v>
      </c>
      <c r="C2677" s="165" t="s">
        <v>8444</v>
      </c>
      <c r="D2677" s="169" t="s">
        <v>2877</v>
      </c>
      <c r="E2677" s="169" t="s">
        <v>3001</v>
      </c>
      <c r="F2677" s="174">
        <v>18.122250000000001</v>
      </c>
      <c r="G2677" s="174">
        <v>145.7595833</v>
      </c>
      <c r="H2677" s="74">
        <v>48.363999999999997</v>
      </c>
      <c r="I2677" s="74">
        <v>1.2050000000000001</v>
      </c>
      <c r="J2677" s="74">
        <v>15.458</v>
      </c>
      <c r="K2677" s="74">
        <v>0.17199999999999999</v>
      </c>
      <c r="L2677" s="74">
        <v>5.4580000000000002</v>
      </c>
      <c r="M2677" s="74">
        <v>10.747</v>
      </c>
      <c r="N2677" s="74">
        <v>2.3519999999999999</v>
      </c>
      <c r="O2677" s="74">
        <v>0.71799999999999997</v>
      </c>
      <c r="P2677" s="74">
        <v>0</v>
      </c>
      <c r="Q2677" s="74">
        <v>0.20799999999999999</v>
      </c>
      <c r="R2677" s="74">
        <v>2.0855967</v>
      </c>
      <c r="S2677" s="74">
        <v>0</v>
      </c>
      <c r="T2677" s="74">
        <v>0</v>
      </c>
      <c r="U2677" s="74">
        <v>3.7458804999999998E-2</v>
      </c>
      <c r="V2677" s="74">
        <v>10.21955</v>
      </c>
      <c r="W2677" s="74">
        <v>2.0038331329500001</v>
      </c>
      <c r="X2677" s="74">
        <v>1146.4002</v>
      </c>
      <c r="Y2677" s="74">
        <v>1120</v>
      </c>
      <c r="Z2677" s="74">
        <v>0.53630891048930518</v>
      </c>
      <c r="AA2677" s="74">
        <v>0.46369108951069488</v>
      </c>
      <c r="AB2677" s="74">
        <v>2.0408844529807001E-4</v>
      </c>
      <c r="AC2677" s="74">
        <v>2.040884452980699E-4</v>
      </c>
      <c r="AD2677" t="s">
        <v>5810</v>
      </c>
    </row>
    <row r="2678" spans="1:30">
      <c r="A2678" s="165" t="s">
        <v>7080</v>
      </c>
      <c r="C2678" s="165" t="s">
        <v>8444</v>
      </c>
      <c r="D2678" s="169" t="s">
        <v>2877</v>
      </c>
      <c r="E2678" s="169" t="s">
        <v>3001</v>
      </c>
      <c r="F2678" s="174">
        <v>18.122250000000001</v>
      </c>
      <c r="G2678" s="174">
        <v>145.7595833</v>
      </c>
      <c r="H2678" s="74">
        <v>47.930999999999997</v>
      </c>
      <c r="I2678" s="74">
        <v>0.748</v>
      </c>
      <c r="J2678" s="74">
        <v>16.54</v>
      </c>
      <c r="K2678" s="74">
        <v>0.23400000000000001</v>
      </c>
      <c r="L2678" s="74">
        <v>5.5679999999999996</v>
      </c>
      <c r="M2678" s="74">
        <v>11.172000000000001</v>
      </c>
      <c r="N2678" s="74">
        <v>2.4740000000000002</v>
      </c>
      <c r="O2678" s="74">
        <v>0.54900000000000004</v>
      </c>
      <c r="P2678" s="74">
        <v>0</v>
      </c>
      <c r="Q2678" s="74">
        <v>0.122</v>
      </c>
      <c r="R2678" s="74">
        <v>2.8114360999999999</v>
      </c>
      <c r="S2678" s="74">
        <v>0</v>
      </c>
      <c r="T2678" s="74">
        <v>0</v>
      </c>
      <c r="U2678" s="74">
        <v>2.6587759999999998E-3</v>
      </c>
      <c r="V2678" s="74">
        <v>9.6525999999999996</v>
      </c>
      <c r="W2678" s="74">
        <v>1.8926664773999999</v>
      </c>
      <c r="X2678" s="74">
        <v>1153.4552000000001</v>
      </c>
      <c r="Y2678" s="74">
        <v>870</v>
      </c>
      <c r="Z2678" s="74">
        <v>0.96326434049786025</v>
      </c>
      <c r="AA2678" s="74">
        <v>3.6735659502139813E-2</v>
      </c>
      <c r="AB2678" s="74">
        <v>4.8232784467136126E-3</v>
      </c>
      <c r="AC2678" s="74">
        <v>4.8232784467136108E-3</v>
      </c>
      <c r="AD2678" t="s">
        <v>5810</v>
      </c>
    </row>
    <row r="2679" spans="1:30">
      <c r="A2679" s="165" t="s">
        <v>7081</v>
      </c>
      <c r="C2679" s="165" t="s">
        <v>8444</v>
      </c>
      <c r="D2679" s="169" t="s">
        <v>2877</v>
      </c>
      <c r="E2679" s="169" t="s">
        <v>3001</v>
      </c>
      <c r="F2679" s="174">
        <v>18.122250000000001</v>
      </c>
      <c r="G2679" s="174">
        <v>145.7595833</v>
      </c>
      <c r="H2679" s="74">
        <v>49.789000000000001</v>
      </c>
      <c r="I2679" s="74">
        <v>0.90900000000000003</v>
      </c>
      <c r="J2679" s="74">
        <v>15.228</v>
      </c>
      <c r="K2679" s="74">
        <v>0.26400000000000001</v>
      </c>
      <c r="L2679" s="74">
        <v>5.4939999999999998</v>
      </c>
      <c r="M2679" s="74">
        <v>10.521000000000001</v>
      </c>
      <c r="N2679" s="74">
        <v>2.6850000000000001</v>
      </c>
      <c r="O2679" s="74">
        <v>0.80400000000000005</v>
      </c>
      <c r="P2679" s="74">
        <v>0</v>
      </c>
      <c r="Q2679" s="74">
        <v>0.224</v>
      </c>
      <c r="R2679" s="74">
        <v>1.9194571</v>
      </c>
      <c r="S2679" s="74">
        <v>0</v>
      </c>
      <c r="T2679" s="74">
        <v>0</v>
      </c>
      <c r="U2679" s="74">
        <v>5.5623725000000001E-3</v>
      </c>
      <c r="V2679" s="74">
        <v>9.4766499999999994</v>
      </c>
      <c r="W2679" s="74">
        <v>1.85816648085</v>
      </c>
      <c r="X2679" s="74">
        <v>1142.6486</v>
      </c>
      <c r="Y2679" s="74">
        <v>520</v>
      </c>
      <c r="Z2679" s="74">
        <v>0.84254482597143798</v>
      </c>
      <c r="AA2679" s="74">
        <v>0.1574551740285621</v>
      </c>
      <c r="AB2679" s="74">
        <v>5.2389812196701112E-5</v>
      </c>
      <c r="AC2679" s="74">
        <v>5.2389812196701119E-5</v>
      </c>
      <c r="AD2679" t="s">
        <v>5810</v>
      </c>
    </row>
    <row r="2680" spans="1:30">
      <c r="A2680" s="165" t="s">
        <v>7082</v>
      </c>
      <c r="C2680" s="165" t="s">
        <v>8444</v>
      </c>
      <c r="D2680" s="169" t="s">
        <v>2877</v>
      </c>
      <c r="E2680" s="169" t="s">
        <v>3001</v>
      </c>
      <c r="F2680" s="174">
        <v>18.122250000000001</v>
      </c>
      <c r="G2680" s="174">
        <v>145.7595833</v>
      </c>
      <c r="H2680" s="74">
        <v>49.597000000000001</v>
      </c>
      <c r="I2680" s="74">
        <v>1.008</v>
      </c>
      <c r="J2680" s="74">
        <v>14.746</v>
      </c>
      <c r="K2680" s="74">
        <v>0.245</v>
      </c>
      <c r="L2680" s="74">
        <v>5.0659999999999998</v>
      </c>
      <c r="M2680" s="74">
        <v>8.6519999999999992</v>
      </c>
      <c r="N2680" s="74">
        <v>2.9390000000000001</v>
      </c>
      <c r="O2680" s="74">
        <v>0.88600000000000001</v>
      </c>
      <c r="P2680" s="74">
        <v>0</v>
      </c>
      <c r="Q2680" s="74">
        <v>0.158</v>
      </c>
      <c r="R2680" s="74">
        <v>2.3130172999999998</v>
      </c>
      <c r="S2680" s="74">
        <v>0</v>
      </c>
      <c r="T2680" s="74">
        <v>0</v>
      </c>
      <c r="U2680" s="74">
        <v>4.462583E-3</v>
      </c>
      <c r="V2680" s="74">
        <v>11.1214</v>
      </c>
      <c r="W2680" s="74">
        <v>2.1806664485999998</v>
      </c>
      <c r="X2680" s="74">
        <v>1111.6232</v>
      </c>
      <c r="Y2680" s="74">
        <v>660</v>
      </c>
      <c r="Z2680" s="74">
        <v>0.90853186110191053</v>
      </c>
      <c r="AA2680" s="74">
        <v>9.1468138898089427E-2</v>
      </c>
      <c r="AB2680" s="74">
        <v>7.1390191583095192E-5</v>
      </c>
      <c r="AC2680" s="74">
        <v>7.1390191583095165E-5</v>
      </c>
      <c r="AD2680" t="s">
        <v>5810</v>
      </c>
    </row>
    <row r="2681" spans="1:30">
      <c r="A2681" s="165" t="s">
        <v>7083</v>
      </c>
      <c r="C2681" s="165" t="s">
        <v>8444</v>
      </c>
      <c r="D2681" s="169" t="s">
        <v>2877</v>
      </c>
      <c r="E2681" s="169" t="s">
        <v>3001</v>
      </c>
      <c r="F2681" s="174">
        <v>18.122250000000001</v>
      </c>
      <c r="G2681" s="174">
        <v>145.7595833</v>
      </c>
      <c r="H2681" s="74">
        <v>50.93</v>
      </c>
      <c r="I2681" s="74">
        <v>0.995</v>
      </c>
      <c r="J2681" s="74">
        <v>14.593</v>
      </c>
      <c r="K2681" s="74">
        <v>0.23699999999999999</v>
      </c>
      <c r="L2681" s="74">
        <v>4.4379999999999997</v>
      </c>
      <c r="M2681" s="74">
        <v>9.5250000000000004</v>
      </c>
      <c r="N2681" s="74">
        <v>2.8220000000000001</v>
      </c>
      <c r="O2681" s="74">
        <v>0.92700000000000005</v>
      </c>
      <c r="P2681" s="74">
        <v>0</v>
      </c>
      <c r="Q2681" s="74">
        <v>0.23599999999999999</v>
      </c>
      <c r="R2681" s="74">
        <v>2.1952216</v>
      </c>
      <c r="S2681" s="74">
        <v>0</v>
      </c>
      <c r="T2681" s="74">
        <v>0</v>
      </c>
      <c r="U2681" s="74">
        <v>1.9471474999999999E-2</v>
      </c>
      <c r="V2681" s="74">
        <v>10.27225</v>
      </c>
      <c r="W2681" s="74">
        <v>2.0141664652500002</v>
      </c>
      <c r="X2681" s="74">
        <v>1126.115</v>
      </c>
      <c r="Y2681" s="74">
        <v>830</v>
      </c>
      <c r="Z2681" s="74">
        <v>0.68031403388984391</v>
      </c>
      <c r="AA2681" s="74">
        <v>0.31968596611015621</v>
      </c>
      <c r="AB2681" s="74">
        <v>8.0059236297544607E-4</v>
      </c>
      <c r="AC2681" s="74">
        <v>8.0059236297544596E-4</v>
      </c>
      <c r="AD2681" t="s">
        <v>5810</v>
      </c>
    </row>
    <row r="2682" spans="1:30">
      <c r="A2682" s="165" t="s">
        <v>7084</v>
      </c>
      <c r="C2682" s="165" t="s">
        <v>8444</v>
      </c>
      <c r="D2682" s="169" t="s">
        <v>2877</v>
      </c>
      <c r="E2682" s="169" t="s">
        <v>3001</v>
      </c>
      <c r="F2682" s="174">
        <v>18.122250000000001</v>
      </c>
      <c r="G2682" s="174">
        <v>145.7595833</v>
      </c>
      <c r="H2682" s="74">
        <v>51.718000000000004</v>
      </c>
      <c r="I2682" s="74">
        <v>1.2649999999999999</v>
      </c>
      <c r="J2682" s="74">
        <v>13.311</v>
      </c>
      <c r="K2682" s="74">
        <v>0.222</v>
      </c>
      <c r="L2682" s="74">
        <v>4.8940000000000001</v>
      </c>
      <c r="M2682" s="74">
        <v>9.0640000000000001</v>
      </c>
      <c r="N2682" s="74">
        <v>2.593</v>
      </c>
      <c r="O2682" s="74">
        <v>1.038</v>
      </c>
      <c r="P2682" s="74">
        <v>0</v>
      </c>
      <c r="Q2682" s="74">
        <v>0.221</v>
      </c>
      <c r="R2682" s="74">
        <v>1.9174144</v>
      </c>
      <c r="S2682" s="74">
        <v>0</v>
      </c>
      <c r="T2682" s="74">
        <v>0</v>
      </c>
      <c r="U2682" s="74">
        <v>6.6697729999999997E-2</v>
      </c>
      <c r="V2682" s="74">
        <v>10.466049999999999</v>
      </c>
      <c r="W2682" s="74">
        <v>2.0521664614500001</v>
      </c>
      <c r="X2682" s="74">
        <v>1118.4623999999999</v>
      </c>
      <c r="Y2682" s="74">
        <v>1400</v>
      </c>
      <c r="Z2682" s="74">
        <v>0.37089942209955978</v>
      </c>
      <c r="AA2682" s="74">
        <v>0.62910057790044016</v>
      </c>
      <c r="AB2682" s="74">
        <v>7.8763374765228582E-4</v>
      </c>
      <c r="AC2682" s="74">
        <v>7.8763374765228539E-4</v>
      </c>
      <c r="AD2682" t="s">
        <v>5810</v>
      </c>
    </row>
    <row r="2683" spans="1:30">
      <c r="A2683" s="165" t="s">
        <v>7085</v>
      </c>
      <c r="C2683" s="165" t="s">
        <v>8444</v>
      </c>
      <c r="D2683" s="169" t="s">
        <v>2877</v>
      </c>
      <c r="E2683" s="169" t="s">
        <v>3001</v>
      </c>
      <c r="F2683" s="174">
        <v>18.122250000000001</v>
      </c>
      <c r="G2683" s="174">
        <v>145.7595833</v>
      </c>
      <c r="H2683" s="74">
        <v>50.113999999999997</v>
      </c>
      <c r="I2683" s="74">
        <v>0.91700000000000004</v>
      </c>
      <c r="J2683" s="74">
        <v>15.647</v>
      </c>
      <c r="K2683" s="74">
        <v>0.219</v>
      </c>
      <c r="L2683" s="74">
        <v>4.9740000000000002</v>
      </c>
      <c r="M2683" s="74">
        <v>10.564</v>
      </c>
      <c r="N2683" s="74">
        <v>2.6720000000000002</v>
      </c>
      <c r="O2683" s="74">
        <v>0.80100000000000005</v>
      </c>
      <c r="P2683" s="74">
        <v>0</v>
      </c>
      <c r="Q2683" s="74">
        <v>0.14899999999999999</v>
      </c>
      <c r="R2683" s="74">
        <v>2.5506514</v>
      </c>
      <c r="S2683" s="74">
        <v>0</v>
      </c>
      <c r="T2683" s="74">
        <v>0</v>
      </c>
      <c r="U2683" s="74">
        <v>4.8164944999999999E-3</v>
      </c>
      <c r="V2683" s="74">
        <v>9.3925000000000001</v>
      </c>
      <c r="W2683" s="74">
        <v>1.8416664825</v>
      </c>
      <c r="X2683" s="74">
        <v>1143.3624</v>
      </c>
      <c r="Y2683" s="74">
        <v>760</v>
      </c>
      <c r="Z2683" s="74">
        <v>0.90971266509216753</v>
      </c>
      <c r="AA2683" s="74">
        <v>9.0287334907832417E-2</v>
      </c>
      <c r="AB2683" s="74">
        <v>1.7262109740895549E-4</v>
      </c>
      <c r="AC2683" s="74">
        <v>1.7262109740895549E-4</v>
      </c>
      <c r="AD2683" t="s">
        <v>5810</v>
      </c>
    </row>
    <row r="2684" spans="1:30">
      <c r="A2684" s="165" t="s">
        <v>7086</v>
      </c>
      <c r="C2684" s="165" t="s">
        <v>8444</v>
      </c>
      <c r="D2684" s="169" t="s">
        <v>2877</v>
      </c>
      <c r="E2684" s="169" t="s">
        <v>3001</v>
      </c>
      <c r="F2684" s="174">
        <v>18.122250000000001</v>
      </c>
      <c r="G2684" s="174">
        <v>145.7595833</v>
      </c>
      <c r="H2684" s="74">
        <v>48.085999999999999</v>
      </c>
      <c r="I2684" s="74">
        <v>0.746</v>
      </c>
      <c r="J2684" s="74">
        <v>15.983000000000001</v>
      </c>
      <c r="K2684" s="74">
        <v>0.23100000000000001</v>
      </c>
      <c r="L2684" s="74">
        <v>5.6680000000000001</v>
      </c>
      <c r="M2684" s="74">
        <v>11.529</v>
      </c>
      <c r="N2684" s="74">
        <v>2.5859999999999999</v>
      </c>
      <c r="O2684" s="74">
        <v>0.57299999999999995</v>
      </c>
      <c r="P2684" s="74">
        <v>0</v>
      </c>
      <c r="Q2684" s="74">
        <v>8.5999999999999993E-2</v>
      </c>
      <c r="R2684" s="74">
        <v>2.3034846999999998</v>
      </c>
      <c r="S2684" s="74">
        <v>0</v>
      </c>
      <c r="T2684" s="74">
        <v>0</v>
      </c>
      <c r="U2684" s="74">
        <v>5.7501104999999999E-3</v>
      </c>
      <c r="V2684" s="74">
        <v>9.3797499999999996</v>
      </c>
      <c r="W2684" s="74">
        <v>1.8391664827500001</v>
      </c>
      <c r="X2684" s="74">
        <v>1159.3814</v>
      </c>
      <c r="Y2684" s="74">
        <v>690</v>
      </c>
      <c r="Z2684" s="74">
        <v>0.88021398863643852</v>
      </c>
      <c r="AA2684" s="74">
        <v>0.1197860113635614</v>
      </c>
      <c r="AB2684" s="74">
        <v>4.3630634977291741E-4</v>
      </c>
      <c r="AC2684" s="74">
        <v>4.363063497729173E-4</v>
      </c>
      <c r="AD2684" t="s">
        <v>5810</v>
      </c>
    </row>
    <row r="2685" spans="1:30">
      <c r="A2685" s="165" t="s">
        <v>7087</v>
      </c>
      <c r="C2685" s="165" t="s">
        <v>8444</v>
      </c>
      <c r="D2685" s="169" t="s">
        <v>2877</v>
      </c>
      <c r="E2685" s="169" t="s">
        <v>3001</v>
      </c>
      <c r="F2685" s="174">
        <v>18.122250000000001</v>
      </c>
      <c r="G2685" s="174">
        <v>145.7595833</v>
      </c>
      <c r="H2685" s="74">
        <v>51.555</v>
      </c>
      <c r="I2685" s="74">
        <v>1.1639999999999999</v>
      </c>
      <c r="J2685" s="74">
        <v>13.166</v>
      </c>
      <c r="K2685" s="74">
        <v>0.23300000000000001</v>
      </c>
      <c r="L2685" s="74">
        <v>4.9640000000000004</v>
      </c>
      <c r="M2685" s="74">
        <v>9.1069999999999993</v>
      </c>
      <c r="N2685" s="74">
        <v>2.6349999999999998</v>
      </c>
      <c r="O2685" s="74">
        <v>1.008</v>
      </c>
      <c r="P2685" s="74">
        <v>0</v>
      </c>
      <c r="Q2685" s="74">
        <v>0.221</v>
      </c>
      <c r="R2685" s="74">
        <v>1.7860007</v>
      </c>
      <c r="S2685" s="74">
        <v>0</v>
      </c>
      <c r="T2685" s="74">
        <v>0</v>
      </c>
      <c r="U2685" s="74">
        <v>2.311207E-3</v>
      </c>
      <c r="V2685" s="74">
        <v>10.55105</v>
      </c>
      <c r="W2685" s="74">
        <v>2.0688331264499999</v>
      </c>
      <c r="X2685" s="74">
        <v>1119.1762000000001</v>
      </c>
      <c r="Y2685" s="74">
        <v>400</v>
      </c>
      <c r="Z2685" s="74">
        <v>0.93437991375412399</v>
      </c>
      <c r="AA2685" s="74">
        <v>6.5620086245876036E-2</v>
      </c>
      <c r="AB2685" s="74">
        <v>2.8850921046638142E-3</v>
      </c>
      <c r="AC2685" s="74">
        <v>2.8850921046638142E-3</v>
      </c>
      <c r="AD2685" t="s">
        <v>5810</v>
      </c>
    </row>
    <row r="2686" spans="1:30">
      <c r="A2686" s="165" t="s">
        <v>7088</v>
      </c>
      <c r="C2686" s="165" t="s">
        <v>8444</v>
      </c>
      <c r="D2686" s="169" t="s">
        <v>2877</v>
      </c>
      <c r="E2686" s="169" t="s">
        <v>3001</v>
      </c>
      <c r="F2686" s="174">
        <v>18.122250000000001</v>
      </c>
      <c r="G2686" s="174">
        <v>145.7595833</v>
      </c>
      <c r="H2686" s="74">
        <v>51.500999999999998</v>
      </c>
      <c r="I2686" s="74">
        <v>1.1459999999999999</v>
      </c>
      <c r="J2686" s="74">
        <v>14.361000000000001</v>
      </c>
      <c r="K2686" s="74">
        <v>0.23</v>
      </c>
      <c r="L2686" s="74">
        <v>4.5</v>
      </c>
      <c r="M2686" s="74">
        <v>9.8919999999999995</v>
      </c>
      <c r="N2686" s="74">
        <v>2.8250000000000002</v>
      </c>
      <c r="O2686" s="74">
        <v>1.05</v>
      </c>
      <c r="P2686" s="74">
        <v>0</v>
      </c>
      <c r="Q2686" s="74">
        <v>0.27600000000000002</v>
      </c>
      <c r="R2686" s="74">
        <v>2.1809227</v>
      </c>
      <c r="S2686" s="74">
        <v>0</v>
      </c>
      <c r="T2686" s="74">
        <v>0</v>
      </c>
      <c r="U2686" s="74">
        <v>5.0689259999999996E-3</v>
      </c>
      <c r="V2686" s="74">
        <v>9.1884999999999994</v>
      </c>
      <c r="W2686" s="74">
        <v>1.8016664865000001</v>
      </c>
      <c r="X2686" s="74">
        <v>1132.2072000000001</v>
      </c>
      <c r="Y2686" s="74">
        <v>580</v>
      </c>
      <c r="Z2686" s="74">
        <v>0.8876899787394561</v>
      </c>
      <c r="AA2686" s="74">
        <v>0.1123100212605439</v>
      </c>
      <c r="AB2686" s="74">
        <v>2.2350567244770179E-3</v>
      </c>
      <c r="AC2686" s="74">
        <v>2.235056724477017E-3</v>
      </c>
      <c r="AD2686" t="s">
        <v>5810</v>
      </c>
    </row>
    <row r="2687" spans="1:30">
      <c r="A2687" s="165" t="s">
        <v>7089</v>
      </c>
      <c r="C2687" s="165" t="s">
        <v>8444</v>
      </c>
      <c r="D2687" s="169" t="s">
        <v>2877</v>
      </c>
      <c r="E2687" s="169" t="s">
        <v>3001</v>
      </c>
      <c r="F2687" s="174">
        <v>18.122250000000001</v>
      </c>
      <c r="G2687" s="174">
        <v>145.7595833</v>
      </c>
      <c r="H2687" s="74">
        <v>50.823999999999998</v>
      </c>
      <c r="I2687" s="74">
        <v>1.2809999999999999</v>
      </c>
      <c r="J2687" s="74">
        <v>13.571999999999999</v>
      </c>
      <c r="K2687" s="74">
        <v>0.24</v>
      </c>
      <c r="L2687" s="74">
        <v>5.0270000000000001</v>
      </c>
      <c r="M2687" s="74">
        <v>9.6</v>
      </c>
      <c r="N2687" s="74">
        <v>2.496</v>
      </c>
      <c r="O2687" s="74">
        <v>1.0109999999999999</v>
      </c>
      <c r="P2687" s="74">
        <v>0</v>
      </c>
      <c r="Q2687" s="74">
        <v>0.156</v>
      </c>
      <c r="R2687" s="74">
        <v>2.2701205999999998</v>
      </c>
      <c r="S2687" s="74">
        <v>0</v>
      </c>
      <c r="T2687" s="74">
        <v>0</v>
      </c>
      <c r="U2687" s="74">
        <v>9.8219954999999998E-3</v>
      </c>
      <c r="V2687" s="74">
        <v>10.305400000000001</v>
      </c>
      <c r="W2687" s="74">
        <v>2.0206664646000001</v>
      </c>
      <c r="X2687" s="74">
        <v>1127.3599999999999</v>
      </c>
      <c r="Y2687" s="74">
        <v>710</v>
      </c>
      <c r="Z2687" s="74">
        <v>0.82167682737348491</v>
      </c>
      <c r="AA2687" s="74">
        <v>0.17832317262651509</v>
      </c>
      <c r="AB2687" s="74">
        <v>9.3401742017344518E-4</v>
      </c>
      <c r="AC2687" s="74">
        <v>9.3401742017344507E-4</v>
      </c>
      <c r="AD2687" t="s">
        <v>5810</v>
      </c>
    </row>
    <row r="2688" spans="1:30">
      <c r="A2688" s="165" t="s">
        <v>7090</v>
      </c>
      <c r="C2688" s="165" t="s">
        <v>8444</v>
      </c>
      <c r="D2688" s="169" t="s">
        <v>2877</v>
      </c>
      <c r="E2688" s="169" t="s">
        <v>3001</v>
      </c>
      <c r="F2688" s="174">
        <v>18.122250000000001</v>
      </c>
      <c r="G2688" s="174">
        <v>145.7595833</v>
      </c>
      <c r="H2688" s="74">
        <v>48.851999999999997</v>
      </c>
      <c r="I2688" s="74">
        <v>1.1279999999999999</v>
      </c>
      <c r="J2688" s="74">
        <v>15.238</v>
      </c>
      <c r="K2688" s="74">
        <v>0.21099999999999999</v>
      </c>
      <c r="L2688" s="74">
        <v>5.0039999999999996</v>
      </c>
      <c r="M2688" s="74">
        <v>9.8870000000000005</v>
      </c>
      <c r="N2688" s="74">
        <v>2.6749999999999998</v>
      </c>
      <c r="O2688" s="74">
        <v>0.98499999999999999</v>
      </c>
      <c r="P2688" s="74">
        <v>0</v>
      </c>
      <c r="Q2688" s="74">
        <v>0.25800000000000001</v>
      </c>
      <c r="R2688" s="74">
        <v>2.0890011999999998</v>
      </c>
      <c r="S2688" s="74">
        <v>0</v>
      </c>
      <c r="T2688" s="74">
        <v>0</v>
      </c>
      <c r="U2688" s="74">
        <v>2.25793E-2</v>
      </c>
      <c r="V2688" s="74">
        <v>10.415900000000001</v>
      </c>
      <c r="W2688" s="74">
        <v>2.0423331291000002</v>
      </c>
      <c r="X2688" s="74">
        <v>1132.1242</v>
      </c>
      <c r="Y2688" s="74">
        <v>860</v>
      </c>
      <c r="Z2688" s="74">
        <v>0.64357183968711629</v>
      </c>
      <c r="AA2688" s="74">
        <v>0.35642816031288371</v>
      </c>
      <c r="AB2688" s="74">
        <v>5.7087125386923177E-4</v>
      </c>
      <c r="AC2688" s="74">
        <v>5.7087125386923177E-4</v>
      </c>
      <c r="AD2688" t="s">
        <v>5810</v>
      </c>
    </row>
    <row r="2689" spans="1:30">
      <c r="A2689" s="165" t="s">
        <v>7091</v>
      </c>
      <c r="C2689" s="165" t="s">
        <v>8444</v>
      </c>
      <c r="D2689" s="169" t="s">
        <v>2877</v>
      </c>
      <c r="E2689" s="169" t="s">
        <v>3001</v>
      </c>
      <c r="F2689" s="174">
        <v>18.122250000000001</v>
      </c>
      <c r="G2689" s="174">
        <v>145.7595833</v>
      </c>
      <c r="H2689" s="74">
        <v>50.048000000000002</v>
      </c>
      <c r="I2689" s="74">
        <v>0.96799999999999997</v>
      </c>
      <c r="J2689" s="74">
        <v>14.707000000000001</v>
      </c>
      <c r="K2689" s="74">
        <v>0.21299999999999999</v>
      </c>
      <c r="L2689" s="74">
        <v>5.0090000000000003</v>
      </c>
      <c r="M2689" s="74">
        <v>9.4250000000000007</v>
      </c>
      <c r="N2689" s="74">
        <v>3.0430000000000001</v>
      </c>
      <c r="O2689" s="74">
        <v>0.65700000000000003</v>
      </c>
      <c r="P2689" s="74">
        <v>0</v>
      </c>
      <c r="Q2689" s="74">
        <v>0.159</v>
      </c>
      <c r="R2689" s="74">
        <v>1.9473739999999999</v>
      </c>
      <c r="S2689" s="74">
        <v>0</v>
      </c>
      <c r="T2689" s="74">
        <v>0</v>
      </c>
      <c r="U2689" s="74">
        <v>2.6638500000000002E-3</v>
      </c>
      <c r="V2689" s="74">
        <v>10.7661</v>
      </c>
      <c r="W2689" s="74">
        <v>2.1109997889000001</v>
      </c>
      <c r="X2689" s="74">
        <v>1124.4549999999999</v>
      </c>
      <c r="Y2689" s="74">
        <v>480</v>
      </c>
      <c r="Z2689" s="74">
        <v>0.92412923512832834</v>
      </c>
      <c r="AA2689" s="74">
        <v>7.58707648716717E-2</v>
      </c>
      <c r="AB2689" s="74">
        <v>8.5723853405356696E-4</v>
      </c>
      <c r="AC2689" s="74">
        <v>8.5723853405356674E-4</v>
      </c>
      <c r="AD2689" t="s">
        <v>5810</v>
      </c>
    </row>
    <row r="2690" spans="1:30">
      <c r="A2690" s="165" t="s">
        <v>7092</v>
      </c>
      <c r="C2690" s="165" t="s">
        <v>8444</v>
      </c>
      <c r="D2690" s="169" t="s">
        <v>2877</v>
      </c>
      <c r="E2690" s="169" t="s">
        <v>3001</v>
      </c>
      <c r="F2690" s="174">
        <v>18.122250000000001</v>
      </c>
      <c r="G2690" s="174">
        <v>145.7595833</v>
      </c>
      <c r="H2690" s="74">
        <v>51.48</v>
      </c>
      <c r="I2690" s="74">
        <v>1.2030000000000001</v>
      </c>
      <c r="J2690" s="74">
        <v>13.082000000000001</v>
      </c>
      <c r="K2690" s="74">
        <v>0.182</v>
      </c>
      <c r="L2690" s="74">
        <v>4.9260000000000002</v>
      </c>
      <c r="M2690" s="74">
        <v>9.1809999999999992</v>
      </c>
      <c r="N2690" s="74">
        <v>2.6680000000000001</v>
      </c>
      <c r="O2690" s="74">
        <v>1.0149999999999999</v>
      </c>
      <c r="P2690" s="74">
        <v>0</v>
      </c>
      <c r="Q2690" s="74">
        <v>0.16600000000000001</v>
      </c>
      <c r="R2690" s="74">
        <v>1.9514594000000001</v>
      </c>
      <c r="S2690" s="74">
        <v>0</v>
      </c>
      <c r="T2690" s="74">
        <v>0</v>
      </c>
      <c r="U2690" s="74">
        <v>1.2204238500000001E-3</v>
      </c>
      <c r="V2690" s="74">
        <v>10.693849999999999</v>
      </c>
      <c r="W2690" s="74">
        <v>2.0968331236500002</v>
      </c>
      <c r="X2690" s="74">
        <v>1120.4046000000001</v>
      </c>
      <c r="Y2690" s="74">
        <v>450</v>
      </c>
      <c r="Z2690" s="74">
        <v>0.96492316536006428</v>
      </c>
      <c r="AA2690" s="74">
        <v>3.507683463993571E-2</v>
      </c>
      <c r="AB2690" s="74">
        <v>8.6437773506879451E-4</v>
      </c>
      <c r="AC2690" s="74">
        <v>8.643777350687944E-4</v>
      </c>
      <c r="AD2690" t="s">
        <v>5810</v>
      </c>
    </row>
    <row r="2691" spans="1:30">
      <c r="A2691" s="165" t="s">
        <v>7093</v>
      </c>
      <c r="C2691" s="165" t="s">
        <v>8444</v>
      </c>
      <c r="D2691" s="169" t="s">
        <v>2877</v>
      </c>
      <c r="E2691" s="169" t="s">
        <v>3001</v>
      </c>
      <c r="F2691" s="174">
        <v>18.122250000000001</v>
      </c>
      <c r="G2691" s="174">
        <v>145.7595833</v>
      </c>
      <c r="H2691" s="74">
        <v>51.71</v>
      </c>
      <c r="I2691" s="74">
        <v>1.2</v>
      </c>
      <c r="J2691" s="74">
        <v>13.55</v>
      </c>
      <c r="K2691" s="74">
        <v>0.23599999999999999</v>
      </c>
      <c r="L2691" s="74">
        <v>4.8920000000000003</v>
      </c>
      <c r="M2691" s="74">
        <v>9.093</v>
      </c>
      <c r="N2691" s="74">
        <v>2.5819999999999999</v>
      </c>
      <c r="O2691" s="74">
        <v>0.97399999999999998</v>
      </c>
      <c r="P2691" s="74">
        <v>0</v>
      </c>
      <c r="Q2691" s="74">
        <v>0.19900000000000001</v>
      </c>
      <c r="R2691" s="74">
        <v>1.8935829</v>
      </c>
      <c r="S2691" s="74">
        <v>0</v>
      </c>
      <c r="T2691" s="74">
        <v>0</v>
      </c>
      <c r="U2691" s="74">
        <v>1.7188175E-3</v>
      </c>
      <c r="V2691" s="74">
        <v>10.710850000000001</v>
      </c>
      <c r="W2691" s="74">
        <v>2.1001664566499998</v>
      </c>
      <c r="X2691" s="74">
        <v>1118.9438</v>
      </c>
      <c r="Y2691" s="74">
        <v>440</v>
      </c>
      <c r="Z2691" s="74">
        <v>0.94706817491723971</v>
      </c>
      <c r="AA2691" s="74">
        <v>5.2931825082760307E-2</v>
      </c>
      <c r="AB2691" s="74">
        <v>3.7561853272694538E-4</v>
      </c>
      <c r="AC2691" s="74">
        <v>3.7561853272694522E-4</v>
      </c>
      <c r="AD2691" t="s">
        <v>5810</v>
      </c>
    </row>
    <row r="2692" spans="1:30">
      <c r="A2692" s="165" t="s">
        <v>7094</v>
      </c>
      <c r="C2692" s="165" t="s">
        <v>8444</v>
      </c>
      <c r="D2692" s="169" t="s">
        <v>2877</v>
      </c>
      <c r="E2692" s="169" t="s">
        <v>3001</v>
      </c>
      <c r="F2692" s="174">
        <v>18.122250000000001</v>
      </c>
      <c r="G2692" s="174">
        <v>145.7595833</v>
      </c>
      <c r="H2692" s="74">
        <v>46.66</v>
      </c>
      <c r="I2692" s="74">
        <v>0.58699999999999997</v>
      </c>
      <c r="J2692" s="74">
        <v>17.902999999999999</v>
      </c>
      <c r="K2692" s="74">
        <v>0.21199999999999999</v>
      </c>
      <c r="L2692" s="74">
        <v>6.5</v>
      </c>
      <c r="M2692" s="74">
        <v>13.071999999999999</v>
      </c>
      <c r="N2692" s="74">
        <v>2</v>
      </c>
      <c r="O2692" s="74">
        <v>0.36599999999999999</v>
      </c>
      <c r="P2692" s="74">
        <v>0</v>
      </c>
      <c r="Q2692" s="74">
        <v>0.111</v>
      </c>
      <c r="R2692" s="74">
        <v>2.6255260699999998</v>
      </c>
      <c r="S2692" s="74">
        <v>0</v>
      </c>
      <c r="T2692" s="74">
        <v>0</v>
      </c>
      <c r="U2692" s="74">
        <v>1.612718644E-2</v>
      </c>
      <c r="V2692" s="74">
        <v>8.0290999999999997</v>
      </c>
      <c r="W2692" s="74">
        <v>1.5743331759000001</v>
      </c>
      <c r="X2692" s="74">
        <v>1184.9952000000001</v>
      </c>
      <c r="Y2692" s="74">
        <v>1050</v>
      </c>
      <c r="Z2692" s="74">
        <v>0.77877066940565975</v>
      </c>
      <c r="AA2692" s="74">
        <v>0.2212293305943403</v>
      </c>
      <c r="AB2692" s="74">
        <v>1.3462391498636911E-3</v>
      </c>
      <c r="AC2692" s="74">
        <v>1.3462391498636911E-3</v>
      </c>
      <c r="AD2692" t="s">
        <v>5810</v>
      </c>
    </row>
    <row r="2693" spans="1:30">
      <c r="A2693" s="165" t="s">
        <v>7095</v>
      </c>
      <c r="C2693" s="165" t="s">
        <v>8444</v>
      </c>
      <c r="D2693" s="169" t="s">
        <v>2877</v>
      </c>
      <c r="E2693" s="169" t="s">
        <v>3001</v>
      </c>
      <c r="F2693" s="174">
        <v>18.122250000000001</v>
      </c>
      <c r="G2693" s="174">
        <v>145.7595833</v>
      </c>
      <c r="H2693" s="74">
        <v>50.509</v>
      </c>
      <c r="I2693" s="74">
        <v>1.002</v>
      </c>
      <c r="J2693" s="74">
        <v>14.207000000000001</v>
      </c>
      <c r="K2693" s="74">
        <v>0.249</v>
      </c>
      <c r="L2693" s="74">
        <v>4.0019999999999998</v>
      </c>
      <c r="M2693" s="74">
        <v>9.4990000000000006</v>
      </c>
      <c r="N2693" s="74">
        <v>2.9020000000000001</v>
      </c>
      <c r="O2693" s="74">
        <v>0.96399999999999997</v>
      </c>
      <c r="P2693" s="74">
        <v>0</v>
      </c>
      <c r="Q2693" s="74">
        <v>0.14099999999999999</v>
      </c>
      <c r="R2693" s="74">
        <v>1.9412459</v>
      </c>
      <c r="S2693" s="74">
        <v>0</v>
      </c>
      <c r="T2693" s="74">
        <v>0</v>
      </c>
      <c r="U2693" s="74">
        <v>2.1171265000000002E-2</v>
      </c>
      <c r="V2693" s="74">
        <v>10.983700000000001</v>
      </c>
      <c r="W2693" s="74">
        <v>2.1536664512999999</v>
      </c>
      <c r="X2693" s="74">
        <v>1125.6833999999999</v>
      </c>
      <c r="Y2693" s="74">
        <v>760</v>
      </c>
      <c r="Z2693" s="74">
        <v>0.61355481925133326</v>
      </c>
      <c r="AA2693" s="74">
        <v>0.38644518074866668</v>
      </c>
      <c r="AB2693" s="74">
        <v>6.0941798691728814E-4</v>
      </c>
      <c r="AC2693" s="74">
        <v>6.0941798691728803E-4</v>
      </c>
      <c r="AD2693" t="s">
        <v>5810</v>
      </c>
    </row>
    <row r="2694" spans="1:30">
      <c r="A2694" s="165" t="s">
        <v>7096</v>
      </c>
      <c r="C2694" s="165" t="s">
        <v>8444</v>
      </c>
      <c r="D2694" s="169" t="s">
        <v>2877</v>
      </c>
      <c r="E2694" s="169" t="s">
        <v>3001</v>
      </c>
      <c r="F2694" s="174">
        <v>18.122250000000001</v>
      </c>
      <c r="G2694" s="174">
        <v>145.7595833</v>
      </c>
      <c r="H2694" s="74">
        <v>44.692999999999998</v>
      </c>
      <c r="I2694" s="74">
        <v>0.60799999999999998</v>
      </c>
      <c r="J2694" s="74">
        <v>18.039000000000001</v>
      </c>
      <c r="K2694" s="74">
        <v>0.157</v>
      </c>
      <c r="L2694" s="74">
        <v>6.6669999999999998</v>
      </c>
      <c r="M2694" s="74">
        <v>13.561</v>
      </c>
      <c r="N2694" s="74">
        <v>2.2149999999999999</v>
      </c>
      <c r="O2694" s="74">
        <v>0.48499999999999999</v>
      </c>
      <c r="P2694" s="74">
        <v>0</v>
      </c>
      <c r="Q2694" s="74">
        <v>0.09</v>
      </c>
      <c r="R2694" s="74">
        <v>2.4825613999999998</v>
      </c>
      <c r="S2694" s="74">
        <v>0</v>
      </c>
      <c r="T2694" s="74">
        <v>0</v>
      </c>
      <c r="U2694" s="74">
        <v>1.12300305E-2</v>
      </c>
      <c r="V2694" s="74">
        <v>8.1064500000000006</v>
      </c>
      <c r="W2694" s="74">
        <v>1.5894998410500001</v>
      </c>
      <c r="X2694" s="74">
        <v>1193.1125999999999</v>
      </c>
      <c r="Y2694" s="74">
        <v>900</v>
      </c>
      <c r="Z2694" s="74">
        <v>0.8280249553850908</v>
      </c>
      <c r="AA2694" s="74">
        <v>0.17197504461490909</v>
      </c>
      <c r="AB2694" s="74">
        <v>1.205466815749145E-3</v>
      </c>
      <c r="AC2694" s="74">
        <v>1.205466815749145E-3</v>
      </c>
      <c r="AD2694" t="s">
        <v>5810</v>
      </c>
    </row>
    <row r="2695" spans="1:30">
      <c r="A2695" s="165" t="s">
        <v>7097</v>
      </c>
      <c r="C2695" s="165" t="s">
        <v>8444</v>
      </c>
      <c r="D2695" s="169" t="s">
        <v>2877</v>
      </c>
      <c r="E2695" s="169" t="s">
        <v>3001</v>
      </c>
      <c r="F2695" s="174">
        <v>18.122250000000001</v>
      </c>
      <c r="G2695" s="174">
        <v>145.7595833</v>
      </c>
      <c r="H2695" s="74">
        <v>50.545000000000002</v>
      </c>
      <c r="I2695" s="74">
        <v>1.1739999999999999</v>
      </c>
      <c r="J2695" s="74">
        <v>14.061</v>
      </c>
      <c r="K2695" s="74">
        <v>0.21199999999999999</v>
      </c>
      <c r="L2695" s="74">
        <v>5.0049999999999999</v>
      </c>
      <c r="M2695" s="74">
        <v>9.2690000000000001</v>
      </c>
      <c r="N2695" s="74">
        <v>2.5750000000000002</v>
      </c>
      <c r="O2695" s="74">
        <v>0.96599999999999997</v>
      </c>
      <c r="P2695" s="74">
        <v>0</v>
      </c>
      <c r="Q2695" s="74">
        <v>0.16500000000000001</v>
      </c>
      <c r="R2695" s="74">
        <v>2.1816035999999999</v>
      </c>
      <c r="S2695" s="74">
        <v>0</v>
      </c>
      <c r="T2695" s="74">
        <v>0</v>
      </c>
      <c r="U2695" s="74">
        <v>1.1157726E-2</v>
      </c>
      <c r="V2695" s="74">
        <v>10.732100000000001</v>
      </c>
      <c r="W2695" s="74">
        <v>2.1043331229</v>
      </c>
      <c r="X2695" s="74">
        <v>1121.8653999999999</v>
      </c>
      <c r="Y2695" s="74">
        <v>700</v>
      </c>
      <c r="Z2695" s="74">
        <v>0.793845716094008</v>
      </c>
      <c r="AA2695" s="74">
        <v>0.206154283905992</v>
      </c>
      <c r="AB2695" s="74">
        <v>1.206467379596727E-3</v>
      </c>
      <c r="AC2695" s="74">
        <v>1.206467379596727E-3</v>
      </c>
      <c r="AD2695" t="s">
        <v>5810</v>
      </c>
    </row>
    <row r="2696" spans="1:30">
      <c r="A2696" s="165" t="s">
        <v>7098</v>
      </c>
      <c r="C2696" s="165" t="s">
        <v>8444</v>
      </c>
      <c r="D2696" s="169" t="s">
        <v>2877</v>
      </c>
      <c r="E2696" s="169" t="s">
        <v>3001</v>
      </c>
      <c r="F2696" s="174">
        <v>18.122250000000001</v>
      </c>
      <c r="G2696" s="174">
        <v>145.7595833</v>
      </c>
      <c r="H2696" s="74">
        <v>51.057000000000002</v>
      </c>
      <c r="I2696" s="74">
        <v>1.02</v>
      </c>
      <c r="J2696" s="74">
        <v>14.955</v>
      </c>
      <c r="K2696" s="74">
        <v>0.19800000000000001</v>
      </c>
      <c r="L2696" s="74">
        <v>4.9809999999999999</v>
      </c>
      <c r="M2696" s="74">
        <v>9.57</v>
      </c>
      <c r="N2696" s="74">
        <v>2.8</v>
      </c>
      <c r="O2696" s="74">
        <v>0.93</v>
      </c>
      <c r="P2696" s="74">
        <v>0</v>
      </c>
      <c r="Q2696" s="74">
        <v>0.25600000000000001</v>
      </c>
      <c r="R2696" s="74">
        <v>2.1550484999999999</v>
      </c>
      <c r="S2696" s="74">
        <v>0</v>
      </c>
      <c r="T2696" s="74">
        <v>0</v>
      </c>
      <c r="U2696" s="74">
        <v>1.69979E-2</v>
      </c>
      <c r="V2696" s="74">
        <v>9.0669500000000003</v>
      </c>
      <c r="W2696" s="74">
        <v>1.77783315555</v>
      </c>
      <c r="X2696" s="74">
        <v>1126.8620000000001</v>
      </c>
      <c r="Y2696" s="74">
        <v>780</v>
      </c>
      <c r="Z2696" s="74">
        <v>0.69175278745193736</v>
      </c>
      <c r="AA2696" s="74">
        <v>0.3082472125480627</v>
      </c>
      <c r="AB2696" s="74">
        <v>2.0317120962538301E-4</v>
      </c>
      <c r="AC2696" s="74">
        <v>2.0317120962538279E-4</v>
      </c>
      <c r="AD2696" t="s">
        <v>5810</v>
      </c>
    </row>
    <row r="2697" spans="1:30">
      <c r="A2697" s="165" t="s">
        <v>7099</v>
      </c>
      <c r="C2697" s="165" t="s">
        <v>8444</v>
      </c>
      <c r="D2697" s="169" t="s">
        <v>2877</v>
      </c>
      <c r="E2697" s="169" t="s">
        <v>3001</v>
      </c>
      <c r="F2697" s="174">
        <v>18.122250000000001</v>
      </c>
      <c r="G2697" s="174">
        <v>145.7595833</v>
      </c>
      <c r="H2697" s="74">
        <v>45.265000000000001</v>
      </c>
      <c r="I2697" s="74">
        <v>0.67600000000000005</v>
      </c>
      <c r="J2697" s="74">
        <v>17.411999999999999</v>
      </c>
      <c r="K2697" s="74">
        <v>0.19700000000000001</v>
      </c>
      <c r="L2697" s="74">
        <v>6.1319999999999997</v>
      </c>
      <c r="M2697" s="74">
        <v>12.616</v>
      </c>
      <c r="N2697" s="74">
        <v>2.09</v>
      </c>
      <c r="O2697" s="74">
        <v>0.55200000000000005</v>
      </c>
      <c r="P2697" s="74">
        <v>0</v>
      </c>
      <c r="Q2697" s="74">
        <v>0.16700000000000001</v>
      </c>
      <c r="R2697" s="74">
        <v>2.1065213140000001</v>
      </c>
      <c r="S2697" s="74">
        <v>0</v>
      </c>
      <c r="T2697" s="74">
        <v>0</v>
      </c>
      <c r="U2697" s="74">
        <v>2.6721638830000002E-2</v>
      </c>
      <c r="V2697" s="74">
        <v>7.7877000000000001</v>
      </c>
      <c r="W2697" s="74">
        <v>1.5269998472999999</v>
      </c>
      <c r="X2697" s="74">
        <v>1177.4256</v>
      </c>
      <c r="Y2697" s="74">
        <v>1000</v>
      </c>
      <c r="Z2697" s="74">
        <v>0.59472270788740889</v>
      </c>
      <c r="AA2697" s="74">
        <v>0.40527729211259123</v>
      </c>
      <c r="AB2697" s="74">
        <v>7.7778572958846724E-4</v>
      </c>
      <c r="AC2697" s="74">
        <v>7.7778572958846714E-4</v>
      </c>
      <c r="AD2697" t="s">
        <v>5810</v>
      </c>
    </row>
    <row r="2698" spans="1:30">
      <c r="A2698" s="165" t="s">
        <v>7100</v>
      </c>
      <c r="C2698" s="165" t="s">
        <v>8444</v>
      </c>
      <c r="D2698" s="169" t="s">
        <v>2877</v>
      </c>
      <c r="E2698" s="169" t="s">
        <v>3001</v>
      </c>
      <c r="F2698" s="174">
        <v>18.122250000000001</v>
      </c>
      <c r="G2698" s="174">
        <v>145.7595833</v>
      </c>
      <c r="H2698" s="74">
        <v>47.244</v>
      </c>
      <c r="I2698" s="74">
        <v>0.67900000000000005</v>
      </c>
      <c r="J2698" s="74">
        <v>15.679</v>
      </c>
      <c r="K2698" s="74">
        <v>0.22800000000000001</v>
      </c>
      <c r="L2698" s="74">
        <v>5.6980000000000004</v>
      </c>
      <c r="M2698" s="74">
        <v>11.536</v>
      </c>
      <c r="N2698" s="74">
        <v>2.1880000000000002</v>
      </c>
      <c r="O2698" s="74">
        <v>0.55400000000000005</v>
      </c>
      <c r="P2698" s="74">
        <v>0</v>
      </c>
      <c r="Q2698" s="74">
        <v>0.14299999999999999</v>
      </c>
      <c r="R2698" s="74">
        <v>2.2257042760000001</v>
      </c>
      <c r="S2698" s="74">
        <v>0</v>
      </c>
      <c r="T2698" s="74">
        <v>0</v>
      </c>
      <c r="U2698" s="74">
        <v>4.7770037159999999E-3</v>
      </c>
      <c r="V2698" s="74">
        <v>10.674300000000001</v>
      </c>
      <c r="W2698" s="74">
        <v>2.0929997907</v>
      </c>
      <c r="X2698" s="74">
        <v>1159.4975999999999</v>
      </c>
      <c r="Y2698" s="74">
        <v>660</v>
      </c>
      <c r="Z2698" s="74">
        <v>0.90425980683767837</v>
      </c>
      <c r="AA2698" s="74">
        <v>9.5740193162321602E-2</v>
      </c>
      <c r="AB2698" s="74">
        <v>2.2233997517208679E-3</v>
      </c>
      <c r="AC2698" s="74">
        <v>2.2233997517208679E-3</v>
      </c>
      <c r="AD2698" t="s">
        <v>5810</v>
      </c>
    </row>
    <row r="2699" spans="1:30">
      <c r="A2699" s="165" t="s">
        <v>7101</v>
      </c>
      <c r="C2699" s="165" t="s">
        <v>8444</v>
      </c>
      <c r="D2699" s="169" t="s">
        <v>2877</v>
      </c>
      <c r="E2699" s="169" t="s">
        <v>3001</v>
      </c>
      <c r="F2699" s="174">
        <v>18.122250000000001</v>
      </c>
      <c r="G2699" s="174">
        <v>145.7595833</v>
      </c>
      <c r="H2699" s="74">
        <v>49.798999999999999</v>
      </c>
      <c r="I2699" s="74">
        <v>0.86299999999999999</v>
      </c>
      <c r="J2699" s="74">
        <v>15.212999999999999</v>
      </c>
      <c r="K2699" s="74">
        <v>0.19</v>
      </c>
      <c r="L2699" s="74">
        <v>5.556</v>
      </c>
      <c r="M2699" s="74">
        <v>10.397</v>
      </c>
      <c r="N2699" s="74">
        <v>2.6659999999999999</v>
      </c>
      <c r="O2699" s="74">
        <v>0.79500000000000004</v>
      </c>
      <c r="P2699" s="74">
        <v>0</v>
      </c>
      <c r="Q2699" s="74">
        <v>0.13200000000000001</v>
      </c>
      <c r="R2699" s="74">
        <v>2.1686665000000001</v>
      </c>
      <c r="S2699" s="74">
        <v>0</v>
      </c>
      <c r="T2699" s="74">
        <v>0</v>
      </c>
      <c r="U2699" s="74">
        <v>7.7023320000000001E-4</v>
      </c>
      <c r="V2699" s="74">
        <v>8.9436999999999998</v>
      </c>
      <c r="W2699" s="74">
        <v>1.7536664913</v>
      </c>
      <c r="X2699" s="74">
        <v>1140.5902000000001</v>
      </c>
      <c r="Y2699" s="74">
        <v>530</v>
      </c>
      <c r="Z2699" s="74">
        <v>0.97983822925497877</v>
      </c>
      <c r="AA2699" s="74">
        <v>2.0161770745021221E-2</v>
      </c>
      <c r="AB2699" s="74">
        <v>1.0802569512238301E-3</v>
      </c>
      <c r="AC2699" s="74">
        <v>1.080256951223829E-3</v>
      </c>
      <c r="AD2699" t="s">
        <v>5810</v>
      </c>
    </row>
    <row r="2700" spans="1:30">
      <c r="A2700" s="165" t="s">
        <v>7102</v>
      </c>
      <c r="C2700" s="165" t="s">
        <v>8444</v>
      </c>
      <c r="D2700" s="169" t="s">
        <v>2877</v>
      </c>
      <c r="E2700" s="169" t="s">
        <v>3001</v>
      </c>
      <c r="F2700" s="174">
        <v>18.122250000000001</v>
      </c>
      <c r="G2700" s="174">
        <v>145.7595833</v>
      </c>
      <c r="H2700" s="74">
        <v>51.832999999999998</v>
      </c>
      <c r="I2700" s="74">
        <v>1.2110000000000001</v>
      </c>
      <c r="J2700" s="74">
        <v>13.358000000000001</v>
      </c>
      <c r="K2700" s="74">
        <v>0.22700000000000001</v>
      </c>
      <c r="L2700" s="74">
        <v>4.7469999999999999</v>
      </c>
      <c r="M2700" s="74">
        <v>9.298</v>
      </c>
      <c r="N2700" s="74">
        <v>2.6059999999999999</v>
      </c>
      <c r="O2700" s="74">
        <v>1.0229999999999999</v>
      </c>
      <c r="P2700" s="74">
        <v>0</v>
      </c>
      <c r="Q2700" s="74">
        <v>0.21</v>
      </c>
      <c r="R2700" s="74">
        <v>1.8207266</v>
      </c>
      <c r="S2700" s="74">
        <v>0</v>
      </c>
      <c r="T2700" s="74">
        <v>0</v>
      </c>
      <c r="U2700" s="74">
        <v>1.3382674999999999E-3</v>
      </c>
      <c r="V2700" s="74">
        <v>10.20595</v>
      </c>
      <c r="W2700" s="74">
        <v>2.00116646655</v>
      </c>
      <c r="X2700" s="74">
        <v>1122.3468</v>
      </c>
      <c r="Y2700" s="74">
        <v>400</v>
      </c>
      <c r="Z2700" s="74">
        <v>0.95743939267651235</v>
      </c>
      <c r="AA2700" s="74">
        <v>4.2560607323487619E-2</v>
      </c>
      <c r="AB2700" s="74">
        <v>1.3713552348199539E-3</v>
      </c>
      <c r="AC2700" s="74">
        <v>1.3713552348199539E-3</v>
      </c>
      <c r="AD2700" t="s">
        <v>5810</v>
      </c>
    </row>
    <row r="2701" spans="1:30">
      <c r="A2701" s="165" t="s">
        <v>7103</v>
      </c>
      <c r="C2701" s="165" t="s">
        <v>8444</v>
      </c>
      <c r="D2701" s="169" t="s">
        <v>2877</v>
      </c>
      <c r="E2701" s="169" t="s">
        <v>3001</v>
      </c>
      <c r="F2701" s="174">
        <v>18.122250000000001</v>
      </c>
      <c r="G2701" s="174">
        <v>145.7595833</v>
      </c>
      <c r="H2701" s="74">
        <v>50.366999999999997</v>
      </c>
      <c r="I2701" s="74">
        <v>1.0369999999999999</v>
      </c>
      <c r="J2701" s="74">
        <v>14.738</v>
      </c>
      <c r="K2701" s="74">
        <v>0.22800000000000001</v>
      </c>
      <c r="L2701" s="74">
        <v>5.1319999999999997</v>
      </c>
      <c r="M2701" s="74">
        <v>9.41</v>
      </c>
      <c r="N2701" s="74">
        <v>2.7989999999999999</v>
      </c>
      <c r="O2701" s="74">
        <v>0.88400000000000001</v>
      </c>
      <c r="P2701" s="74">
        <v>0</v>
      </c>
      <c r="Q2701" s="74">
        <v>0.156</v>
      </c>
      <c r="R2701" s="74">
        <v>1.8915401999999999</v>
      </c>
      <c r="S2701" s="74">
        <v>0</v>
      </c>
      <c r="T2701" s="74">
        <v>0</v>
      </c>
      <c r="U2701" s="74">
        <v>1.9243145E-2</v>
      </c>
      <c r="V2701" s="74">
        <v>10.0266</v>
      </c>
      <c r="W2701" s="74">
        <v>1.9659998033999999</v>
      </c>
      <c r="X2701" s="74">
        <v>1124.2059999999999</v>
      </c>
      <c r="Y2701" s="74">
        <v>720</v>
      </c>
      <c r="Z2701" s="74">
        <v>0.62490293298993427</v>
      </c>
      <c r="AA2701" s="74">
        <v>0.37509706701006579</v>
      </c>
      <c r="AB2701" s="74">
        <v>4.1842721800841652E-4</v>
      </c>
      <c r="AC2701" s="74">
        <v>4.1842721800841641E-4</v>
      </c>
      <c r="AD2701" t="s">
        <v>5810</v>
      </c>
    </row>
    <row r="2702" spans="1:30">
      <c r="A2702" s="165" t="s">
        <v>7104</v>
      </c>
      <c r="C2702" s="165" t="s">
        <v>8444</v>
      </c>
      <c r="D2702" s="169" t="s">
        <v>2877</v>
      </c>
      <c r="E2702" s="169" t="s">
        <v>3001</v>
      </c>
      <c r="F2702" s="174">
        <v>18.122250000000001</v>
      </c>
      <c r="G2702" s="174">
        <v>145.7595833</v>
      </c>
      <c r="H2702" s="74">
        <v>47.213000000000001</v>
      </c>
      <c r="I2702" s="74">
        <v>0.76900000000000002</v>
      </c>
      <c r="J2702" s="74">
        <v>16.510000000000002</v>
      </c>
      <c r="K2702" s="74">
        <v>0.187</v>
      </c>
      <c r="L2702" s="74">
        <v>5.5229999999999997</v>
      </c>
      <c r="M2702" s="74">
        <v>12.06</v>
      </c>
      <c r="N2702" s="74">
        <v>2.0990000000000002</v>
      </c>
      <c r="O2702" s="74">
        <v>0.55100000000000005</v>
      </c>
      <c r="P2702" s="74">
        <v>0</v>
      </c>
      <c r="Q2702" s="74">
        <v>0.104</v>
      </c>
      <c r="R2702" s="74">
        <v>1.99274763</v>
      </c>
      <c r="S2702" s="74">
        <v>0</v>
      </c>
      <c r="T2702" s="74">
        <v>0</v>
      </c>
      <c r="U2702" s="74">
        <v>2.511080337E-2</v>
      </c>
      <c r="V2702" s="74">
        <v>10.20425</v>
      </c>
      <c r="W2702" s="74">
        <v>2.00083313325</v>
      </c>
      <c r="X2702" s="74">
        <v>1168.1959999999999</v>
      </c>
      <c r="Y2702" s="74">
        <v>920</v>
      </c>
      <c r="Z2702" s="74">
        <v>0.59540618728235095</v>
      </c>
      <c r="AA2702" s="74">
        <v>0.4045938127176491</v>
      </c>
      <c r="AB2702" s="74">
        <v>6.4852921668324579E-4</v>
      </c>
      <c r="AC2702" s="74">
        <v>6.4852921668324579E-4</v>
      </c>
      <c r="AD2702" t="s">
        <v>5810</v>
      </c>
    </row>
    <row r="2703" spans="1:30">
      <c r="A2703" s="165" t="s">
        <v>7105</v>
      </c>
      <c r="C2703" s="165" t="s">
        <v>8444</v>
      </c>
      <c r="D2703" s="169" t="s">
        <v>2877</v>
      </c>
      <c r="E2703" s="169" t="s">
        <v>3001</v>
      </c>
      <c r="F2703" s="174">
        <v>18.122250000000001</v>
      </c>
      <c r="G2703" s="174">
        <v>145.7595833</v>
      </c>
      <c r="H2703" s="74">
        <v>50.383000000000003</v>
      </c>
      <c r="I2703" s="74">
        <v>1.0369999999999999</v>
      </c>
      <c r="J2703" s="74">
        <v>14.661</v>
      </c>
      <c r="K2703" s="74">
        <v>0.27800000000000002</v>
      </c>
      <c r="L2703" s="74">
        <v>4.5919999999999996</v>
      </c>
      <c r="M2703" s="74">
        <v>8.6199999999999992</v>
      </c>
      <c r="N2703" s="74">
        <v>3.1259999999999999</v>
      </c>
      <c r="O2703" s="74">
        <v>0.91800000000000004</v>
      </c>
      <c r="P2703" s="74">
        <v>0</v>
      </c>
      <c r="Q2703" s="74">
        <v>0.249</v>
      </c>
      <c r="R2703" s="74">
        <v>1.9460122</v>
      </c>
      <c r="S2703" s="74">
        <v>0</v>
      </c>
      <c r="T2703" s="74">
        <v>0</v>
      </c>
      <c r="U2703" s="74">
        <v>1.3978869999999999E-2</v>
      </c>
      <c r="V2703" s="74">
        <v>11.01515</v>
      </c>
      <c r="W2703" s="74">
        <v>2.1598331173499998</v>
      </c>
      <c r="X2703" s="74">
        <v>1111.0920000000001</v>
      </c>
      <c r="Y2703" s="74">
        <v>650</v>
      </c>
      <c r="Z2703" s="74">
        <v>0.70692755198848523</v>
      </c>
      <c r="AA2703" s="74">
        <v>0.29307244801151477</v>
      </c>
      <c r="AB2703" s="74">
        <v>6.0623736112161994E-4</v>
      </c>
      <c r="AC2703" s="74">
        <v>6.0623736112161983E-4</v>
      </c>
      <c r="AD2703" t="s">
        <v>5810</v>
      </c>
    </row>
    <row r="2704" spans="1:30">
      <c r="A2704" s="165" t="s">
        <v>7106</v>
      </c>
      <c r="C2704" s="165" t="s">
        <v>8444</v>
      </c>
      <c r="D2704" s="169" t="s">
        <v>2877</v>
      </c>
      <c r="E2704" s="169" t="s">
        <v>3001</v>
      </c>
      <c r="F2704" s="174">
        <v>18.122250000000001</v>
      </c>
      <c r="G2704" s="174">
        <v>145.7595833</v>
      </c>
      <c r="H2704" s="74">
        <v>50.682000000000002</v>
      </c>
      <c r="I2704" s="74">
        <v>0.996</v>
      </c>
      <c r="J2704" s="74">
        <v>14.393000000000001</v>
      </c>
      <c r="K2704" s="74">
        <v>0.21299999999999999</v>
      </c>
      <c r="L2704" s="74">
        <v>5.1230000000000002</v>
      </c>
      <c r="M2704" s="74">
        <v>9.7569999999999997</v>
      </c>
      <c r="N2704" s="74">
        <v>2.8580000000000001</v>
      </c>
      <c r="O2704" s="74">
        <v>0.94099999999999995</v>
      </c>
      <c r="P2704" s="74">
        <v>0</v>
      </c>
      <c r="Q2704" s="74">
        <v>0.19800000000000001</v>
      </c>
      <c r="R2704" s="74">
        <v>1.4707440000000001</v>
      </c>
      <c r="S2704" s="74">
        <v>0</v>
      </c>
      <c r="T2704" s="74">
        <v>0</v>
      </c>
      <c r="U2704" s="74">
        <v>1.506978E-2</v>
      </c>
      <c r="V2704" s="74">
        <v>9.957749999999999</v>
      </c>
      <c r="W2704" s="74">
        <v>1.95249980475</v>
      </c>
      <c r="X2704" s="74">
        <v>1129.9662000000001</v>
      </c>
      <c r="Y2704" s="74">
        <v>510</v>
      </c>
      <c r="Z2704" s="74">
        <v>0.5640954475363601</v>
      </c>
      <c r="AA2704" s="74">
        <v>0.43590455246363979</v>
      </c>
      <c r="AB2704" s="74">
        <v>2.3779971558804671E-5</v>
      </c>
      <c r="AC2704" s="74">
        <v>2.3779971558804681E-5</v>
      </c>
      <c r="AD2704" t="s">
        <v>5810</v>
      </c>
    </row>
    <row r="2705" spans="1:30">
      <c r="A2705" s="165" t="s">
        <v>7107</v>
      </c>
      <c r="C2705" s="165" t="s">
        <v>8444</v>
      </c>
      <c r="D2705" s="169" t="s">
        <v>2877</v>
      </c>
      <c r="E2705" s="169" t="s">
        <v>3001</v>
      </c>
      <c r="F2705" s="174">
        <v>18.122250000000001</v>
      </c>
      <c r="G2705" s="174">
        <v>145.7595833</v>
      </c>
      <c r="H2705" s="74">
        <v>49.915999999999997</v>
      </c>
      <c r="I2705" s="74">
        <v>0.94299999999999995</v>
      </c>
      <c r="J2705" s="74">
        <v>14.926</v>
      </c>
      <c r="K2705" s="74">
        <v>0.20499999999999999</v>
      </c>
      <c r="L2705" s="74">
        <v>5.593</v>
      </c>
      <c r="M2705" s="74">
        <v>10.35</v>
      </c>
      <c r="N2705" s="74">
        <v>2.673</v>
      </c>
      <c r="O2705" s="74">
        <v>0.83299999999999996</v>
      </c>
      <c r="P2705" s="74">
        <v>0</v>
      </c>
      <c r="Q2705" s="74">
        <v>0.21299999999999999</v>
      </c>
      <c r="R2705" s="74">
        <v>2.2932712</v>
      </c>
      <c r="S2705" s="74">
        <v>0</v>
      </c>
      <c r="T2705" s="74">
        <v>0</v>
      </c>
      <c r="U2705" s="74">
        <v>6.4224154999999996E-3</v>
      </c>
      <c r="V2705" s="74">
        <v>8.9836500000000008</v>
      </c>
      <c r="W2705" s="74">
        <v>1.7614998238499999</v>
      </c>
      <c r="X2705" s="74">
        <v>1139.81</v>
      </c>
      <c r="Y2705" s="74">
        <v>670</v>
      </c>
      <c r="Z2705" s="74">
        <v>0.86778882200733853</v>
      </c>
      <c r="AA2705" s="74">
        <v>0.13221117799266149</v>
      </c>
      <c r="AB2705" s="74">
        <v>6.8151999719075099E-4</v>
      </c>
      <c r="AC2705" s="74">
        <v>6.8151999719075109E-4</v>
      </c>
      <c r="AD2705" t="s">
        <v>5810</v>
      </c>
    </row>
    <row r="2706" spans="1:30">
      <c r="A2706" s="165" t="s">
        <v>7108</v>
      </c>
      <c r="C2706" s="165" t="s">
        <v>8444</v>
      </c>
      <c r="D2706" s="169" t="s">
        <v>2877</v>
      </c>
      <c r="E2706" s="169" t="s">
        <v>3001</v>
      </c>
      <c r="F2706" s="174">
        <v>18.122250000000001</v>
      </c>
      <c r="G2706" s="174">
        <v>145.7595833</v>
      </c>
      <c r="H2706" s="74">
        <v>52.006999999999998</v>
      </c>
      <c r="I2706" s="74">
        <v>1.2290000000000001</v>
      </c>
      <c r="J2706" s="74">
        <v>14.417999999999999</v>
      </c>
      <c r="K2706" s="74">
        <v>0.23499999999999999</v>
      </c>
      <c r="L2706" s="74">
        <v>5.2220000000000004</v>
      </c>
      <c r="M2706" s="74">
        <v>9.6389999999999993</v>
      </c>
      <c r="N2706" s="74">
        <v>2.734</v>
      </c>
      <c r="O2706" s="74">
        <v>0.96299999999999997</v>
      </c>
      <c r="P2706" s="74">
        <v>0</v>
      </c>
      <c r="Q2706" s="74">
        <v>0.249</v>
      </c>
      <c r="R2706" s="74">
        <v>2.0447427</v>
      </c>
      <c r="S2706" s="74">
        <v>0</v>
      </c>
      <c r="T2706" s="74">
        <v>0</v>
      </c>
      <c r="U2706" s="74">
        <v>1.3179715E-3</v>
      </c>
      <c r="V2706" s="74">
        <v>8.6402499999999982</v>
      </c>
      <c r="W2706" s="74">
        <v>1.6941664972499999</v>
      </c>
      <c r="X2706" s="74">
        <v>1128.0074</v>
      </c>
      <c r="Y2706" s="74">
        <v>470</v>
      </c>
      <c r="Z2706" s="74">
        <v>0.97189708983396794</v>
      </c>
      <c r="AA2706" s="74">
        <v>2.8102910166032061E-2</v>
      </c>
      <c r="AB2706" s="74">
        <v>6.1907450120589277E-3</v>
      </c>
      <c r="AC2706" s="74">
        <v>6.1907450120589269E-3</v>
      </c>
      <c r="AD2706" t="s">
        <v>5810</v>
      </c>
    </row>
    <row r="2707" spans="1:30">
      <c r="A2707" s="165" t="s">
        <v>7109</v>
      </c>
      <c r="C2707" s="165" t="s">
        <v>8444</v>
      </c>
      <c r="D2707" s="169" t="s">
        <v>2877</v>
      </c>
      <c r="E2707" s="169" t="s">
        <v>3001</v>
      </c>
      <c r="F2707" s="174">
        <v>18.122250000000001</v>
      </c>
      <c r="G2707" s="174">
        <v>145.7595833</v>
      </c>
      <c r="H2707" s="74">
        <v>50.719000000000001</v>
      </c>
      <c r="I2707" s="74">
        <v>1.0049999999999999</v>
      </c>
      <c r="J2707" s="74">
        <v>14.742000000000001</v>
      </c>
      <c r="K2707" s="74">
        <v>0.22800000000000001</v>
      </c>
      <c r="L2707" s="74">
        <v>5.141</v>
      </c>
      <c r="M2707" s="74">
        <v>9.9109999999999996</v>
      </c>
      <c r="N2707" s="74">
        <v>2.8180000000000001</v>
      </c>
      <c r="O2707" s="74">
        <v>0.93100000000000005</v>
      </c>
      <c r="P2707" s="74">
        <v>0</v>
      </c>
      <c r="Q2707" s="74">
        <v>0.13800000000000001</v>
      </c>
      <c r="R2707" s="74">
        <v>1.4421462</v>
      </c>
      <c r="S2707" s="74">
        <v>0</v>
      </c>
      <c r="T2707" s="74">
        <v>0</v>
      </c>
      <c r="U2707" s="74">
        <v>1.2254978499999999E-2</v>
      </c>
      <c r="V2707" s="74">
        <v>10.0776</v>
      </c>
      <c r="W2707" s="74">
        <v>1.9759998024000001</v>
      </c>
      <c r="X2707" s="74">
        <v>1132.5226</v>
      </c>
      <c r="Y2707" s="74">
        <v>460</v>
      </c>
      <c r="Z2707" s="74">
        <v>0.60264308270876343</v>
      </c>
      <c r="AA2707" s="74">
        <v>0.39735691729123662</v>
      </c>
      <c r="AB2707" s="74">
        <v>7.2966404242707822E-5</v>
      </c>
      <c r="AC2707" s="74">
        <v>7.2966404242707836E-5</v>
      </c>
      <c r="AD2707" t="s">
        <v>5810</v>
      </c>
    </row>
    <row r="2708" spans="1:30">
      <c r="A2708" s="165" t="s">
        <v>7110</v>
      </c>
      <c r="C2708" s="165" t="s">
        <v>8444</v>
      </c>
      <c r="D2708" s="169" t="s">
        <v>2877</v>
      </c>
      <c r="E2708" s="169" t="s">
        <v>3001</v>
      </c>
      <c r="F2708" s="174">
        <v>18.122250000000001</v>
      </c>
      <c r="G2708" s="174">
        <v>145.7595833</v>
      </c>
      <c r="H2708" s="74">
        <v>49.984000000000002</v>
      </c>
      <c r="I2708" s="74">
        <v>0.96799999999999997</v>
      </c>
      <c r="J2708" s="74">
        <v>15.228</v>
      </c>
      <c r="K2708" s="74">
        <v>0.23100000000000001</v>
      </c>
      <c r="L2708" s="74">
        <v>5.3819999999999997</v>
      </c>
      <c r="M2708" s="74">
        <v>9.9459999999999997</v>
      </c>
      <c r="N2708" s="74">
        <v>2.8170000000000002</v>
      </c>
      <c r="O2708" s="74">
        <v>0.85</v>
      </c>
      <c r="P2708" s="74">
        <v>0</v>
      </c>
      <c r="Q2708" s="74">
        <v>0.18</v>
      </c>
      <c r="R2708" s="74">
        <v>1.9923134</v>
      </c>
      <c r="S2708" s="74">
        <v>0</v>
      </c>
      <c r="T2708" s="74">
        <v>0</v>
      </c>
      <c r="U2708" s="74">
        <v>1.5374219999999999E-2</v>
      </c>
      <c r="V2708" s="74">
        <v>9.4851500000000009</v>
      </c>
      <c r="W2708" s="74">
        <v>1.85983314735</v>
      </c>
      <c r="X2708" s="74">
        <v>1133.1035999999999</v>
      </c>
      <c r="Y2708" s="74">
        <v>700</v>
      </c>
      <c r="Z2708" s="74">
        <v>0.68907557538817532</v>
      </c>
      <c r="AA2708" s="74">
        <v>0.31092442461182462</v>
      </c>
      <c r="AB2708" s="74">
        <v>4.3604410535667961E-4</v>
      </c>
      <c r="AC2708" s="74">
        <v>4.3604410535667978E-4</v>
      </c>
      <c r="AD2708" t="s">
        <v>5810</v>
      </c>
    </row>
    <row r="2709" spans="1:30">
      <c r="A2709" s="165" t="s">
        <v>7111</v>
      </c>
      <c r="C2709" s="165" t="s">
        <v>8444</v>
      </c>
      <c r="D2709" s="169" t="s">
        <v>2877</v>
      </c>
      <c r="E2709" s="169" t="s">
        <v>3001</v>
      </c>
      <c r="F2709" s="174">
        <v>18.122250000000001</v>
      </c>
      <c r="G2709" s="174">
        <v>145.7595833</v>
      </c>
      <c r="H2709" s="74">
        <v>49.975999999999999</v>
      </c>
      <c r="I2709" s="74">
        <v>0.877</v>
      </c>
      <c r="J2709" s="74">
        <v>15.664999999999999</v>
      </c>
      <c r="K2709" s="74">
        <v>0.28799999999999998</v>
      </c>
      <c r="L2709" s="74">
        <v>5.556</v>
      </c>
      <c r="M2709" s="74">
        <v>10.478999999999999</v>
      </c>
      <c r="N2709" s="74">
        <v>2.633</v>
      </c>
      <c r="O2709" s="74">
        <v>0.79</v>
      </c>
      <c r="P2709" s="74">
        <v>0</v>
      </c>
      <c r="Q2709" s="74">
        <v>0.20399999999999999</v>
      </c>
      <c r="R2709" s="74">
        <v>2.0631270000000002</v>
      </c>
      <c r="S2709" s="74">
        <v>0</v>
      </c>
      <c r="T2709" s="74">
        <v>0</v>
      </c>
      <c r="U2709" s="74">
        <v>7.2228390000000009E-3</v>
      </c>
      <c r="V2709" s="74">
        <v>9.2173999999999996</v>
      </c>
      <c r="W2709" s="74">
        <v>1.8073331526</v>
      </c>
      <c r="X2709" s="74">
        <v>1141.9513999999999</v>
      </c>
      <c r="Y2709" s="74">
        <v>600</v>
      </c>
      <c r="Z2709" s="74">
        <v>0.82720808347405705</v>
      </c>
      <c r="AA2709" s="74">
        <v>0.172791916525943</v>
      </c>
      <c r="AB2709" s="74">
        <v>6.1297957551317774E-4</v>
      </c>
      <c r="AC2709" s="74">
        <v>6.1297957551317763E-4</v>
      </c>
      <c r="AD2709" t="s">
        <v>5810</v>
      </c>
    </row>
    <row r="2710" spans="1:30">
      <c r="A2710" s="165" t="s">
        <v>7112</v>
      </c>
      <c r="C2710" s="165" t="s">
        <v>8444</v>
      </c>
      <c r="D2710" s="169" t="s">
        <v>2877</v>
      </c>
      <c r="E2710" s="169" t="s">
        <v>3001</v>
      </c>
      <c r="F2710" s="174">
        <v>18.122250000000001</v>
      </c>
      <c r="G2710" s="174">
        <v>145.7595833</v>
      </c>
      <c r="H2710" s="74">
        <v>51.436999999999998</v>
      </c>
      <c r="I2710" s="74">
        <v>1.175</v>
      </c>
      <c r="J2710" s="74">
        <v>13.372</v>
      </c>
      <c r="K2710" s="74">
        <v>0.28000000000000003</v>
      </c>
      <c r="L2710" s="74">
        <v>5.0960000000000001</v>
      </c>
      <c r="M2710" s="74">
        <v>9.1359999999999992</v>
      </c>
      <c r="N2710" s="74">
        <v>2.6840000000000002</v>
      </c>
      <c r="O2710" s="74">
        <v>1.0049999999999999</v>
      </c>
      <c r="P2710" s="74">
        <v>0</v>
      </c>
      <c r="Q2710" s="74">
        <v>0.20399999999999999</v>
      </c>
      <c r="R2710" s="74">
        <v>1.7839579999999999</v>
      </c>
      <c r="S2710" s="74">
        <v>0</v>
      </c>
      <c r="T2710" s="74">
        <v>0</v>
      </c>
      <c r="U2710" s="74">
        <v>3.7940834999999999E-3</v>
      </c>
      <c r="V2710" s="74">
        <v>10.694699999999999</v>
      </c>
      <c r="W2710" s="74">
        <v>2.0969997902999999</v>
      </c>
      <c r="X2710" s="74">
        <v>1119.6576</v>
      </c>
      <c r="Y2710" s="74">
        <v>430</v>
      </c>
      <c r="Z2710" s="74">
        <v>0.88116649315288342</v>
      </c>
      <c r="AA2710" s="74">
        <v>0.1188335068471166</v>
      </c>
      <c r="AB2710" s="74">
        <v>3.8009363691827492E-4</v>
      </c>
      <c r="AC2710" s="74">
        <v>3.8009363691827492E-4</v>
      </c>
      <c r="AD2710" t="s">
        <v>5810</v>
      </c>
    </row>
    <row r="2711" spans="1:30">
      <c r="A2711" s="165" t="s">
        <v>7113</v>
      </c>
      <c r="C2711" s="165" t="s">
        <v>8444</v>
      </c>
      <c r="D2711" s="169" t="s">
        <v>2877</v>
      </c>
      <c r="E2711" s="169" t="s">
        <v>3001</v>
      </c>
      <c r="F2711" s="174">
        <v>18.122250000000001</v>
      </c>
      <c r="G2711" s="174">
        <v>145.7595833</v>
      </c>
      <c r="H2711" s="74">
        <v>51.173999999999999</v>
      </c>
      <c r="I2711" s="74">
        <v>1.1839999999999999</v>
      </c>
      <c r="J2711" s="74">
        <v>13.246</v>
      </c>
      <c r="K2711" s="74">
        <v>0.222</v>
      </c>
      <c r="L2711" s="74">
        <v>5.0579999999999998</v>
      </c>
      <c r="M2711" s="74">
        <v>9.0760000000000005</v>
      </c>
      <c r="N2711" s="74">
        <v>2.7080000000000002</v>
      </c>
      <c r="O2711" s="74">
        <v>1.0049999999999999</v>
      </c>
      <c r="P2711" s="74">
        <v>0</v>
      </c>
      <c r="Q2711" s="74">
        <v>0.17100000000000001</v>
      </c>
      <c r="R2711" s="74">
        <v>2.0249966000000001</v>
      </c>
      <c r="S2711" s="74">
        <v>0</v>
      </c>
      <c r="T2711" s="74">
        <v>0</v>
      </c>
      <c r="U2711" s="74">
        <v>1.7175490000000001E-3</v>
      </c>
      <c r="V2711" s="74">
        <v>10.413349999999999</v>
      </c>
      <c r="W2711" s="74">
        <v>2.04183312915</v>
      </c>
      <c r="X2711" s="74">
        <v>1118.6615999999999</v>
      </c>
      <c r="Y2711" s="74">
        <v>480</v>
      </c>
      <c r="Z2711" s="74">
        <v>0.95893397808941128</v>
      </c>
      <c r="AA2711" s="74">
        <v>4.1066021910588668E-2</v>
      </c>
      <c r="AB2711" s="74">
        <v>2.9344028716355029E-3</v>
      </c>
      <c r="AC2711" s="74">
        <v>2.9344028716355029E-3</v>
      </c>
      <c r="AD2711" t="s">
        <v>5810</v>
      </c>
    </row>
    <row r="2712" spans="1:30">
      <c r="A2712" s="165" t="s">
        <v>7114</v>
      </c>
      <c r="C2712" s="165" t="s">
        <v>8444</v>
      </c>
      <c r="D2712" s="169" t="s">
        <v>2877</v>
      </c>
      <c r="E2712" s="169" t="s">
        <v>3001</v>
      </c>
      <c r="F2712" s="174">
        <v>18.122250000000001</v>
      </c>
      <c r="G2712" s="174">
        <v>145.7595833</v>
      </c>
      <c r="H2712" s="74">
        <v>45.667999999999999</v>
      </c>
      <c r="I2712" s="74">
        <v>0.54100000000000004</v>
      </c>
      <c r="J2712" s="74">
        <v>17.768000000000001</v>
      </c>
      <c r="K2712" s="74">
        <v>0.16500000000000001</v>
      </c>
      <c r="L2712" s="74">
        <v>6.1040000000000001</v>
      </c>
      <c r="M2712" s="74">
        <v>13.031000000000001</v>
      </c>
      <c r="N2712" s="74">
        <v>1.954</v>
      </c>
      <c r="O2712" s="74">
        <v>0.53800000000000003</v>
      </c>
      <c r="P2712" s="74">
        <v>0</v>
      </c>
      <c r="Q2712" s="74">
        <v>0.158</v>
      </c>
      <c r="R2712" s="74">
        <v>1.9718864</v>
      </c>
      <c r="S2712" s="74">
        <v>0</v>
      </c>
      <c r="T2712" s="74">
        <v>0</v>
      </c>
      <c r="U2712" s="74">
        <v>1.0290072000000001E-2</v>
      </c>
      <c r="V2712" s="74">
        <v>9.2904999999999998</v>
      </c>
      <c r="W2712" s="74">
        <v>1.8216664844999999</v>
      </c>
      <c r="X2712" s="74">
        <v>1184.3145999999999</v>
      </c>
      <c r="Y2712" s="74">
        <v>680</v>
      </c>
      <c r="Z2712" s="74">
        <v>0.76160187903371812</v>
      </c>
      <c r="AA2712" s="74">
        <v>0.23839812096628191</v>
      </c>
      <c r="AB2712" s="74">
        <v>2.122699202442451E-4</v>
      </c>
      <c r="AC2712" s="74">
        <v>2.122699202442451E-4</v>
      </c>
      <c r="AD2712" t="s">
        <v>5810</v>
      </c>
    </row>
    <row r="2713" spans="1:30">
      <c r="A2713" s="165" t="s">
        <v>7115</v>
      </c>
      <c r="C2713" s="165" t="s">
        <v>8444</v>
      </c>
      <c r="D2713" s="169" t="s">
        <v>2877</v>
      </c>
      <c r="E2713" s="169" t="s">
        <v>2907</v>
      </c>
      <c r="F2713" s="174">
        <v>17.586383000000001</v>
      </c>
      <c r="G2713" s="174">
        <v>145.83808300000001</v>
      </c>
      <c r="H2713" s="74">
        <v>46.601999999999997</v>
      </c>
      <c r="I2713" s="74">
        <v>0.57499999999999996</v>
      </c>
      <c r="J2713" s="74">
        <v>16.013999999999999</v>
      </c>
      <c r="K2713" s="74">
        <v>0.129</v>
      </c>
      <c r="L2713" s="74">
        <v>6.8789999999999996</v>
      </c>
      <c r="M2713" s="74">
        <v>13.593</v>
      </c>
      <c r="N2713" s="74">
        <v>1.4319999999999999</v>
      </c>
      <c r="O2713" s="74">
        <v>0.439</v>
      </c>
      <c r="P2713" s="74">
        <v>0</v>
      </c>
      <c r="Q2713" s="74">
        <v>9.0999999999999998E-2</v>
      </c>
      <c r="R2713" s="74">
        <v>3.8325488000000001</v>
      </c>
      <c r="S2713" s="74">
        <v>0</v>
      </c>
      <c r="T2713" s="74">
        <v>0</v>
      </c>
      <c r="U2713" s="74">
        <v>1.6967817E-2</v>
      </c>
      <c r="V2713" s="74">
        <v>7.2827999999999991</v>
      </c>
      <c r="W2713" s="74">
        <v>1.4279998571999999</v>
      </c>
      <c r="X2713" s="74">
        <v>1193.6438000000001</v>
      </c>
      <c r="Y2713" s="74">
        <v>1670</v>
      </c>
      <c r="Z2713" s="74">
        <v>0.87796070732573184</v>
      </c>
      <c r="AA2713" s="74">
        <v>0.12203929267426809</v>
      </c>
      <c r="AB2713" s="74">
        <v>1.077900190645323E-3</v>
      </c>
      <c r="AC2713" s="74">
        <v>1.077900190645323E-3</v>
      </c>
      <c r="AD2713" t="s">
        <v>5810</v>
      </c>
    </row>
    <row r="2714" spans="1:30">
      <c r="A2714" s="165" t="s">
        <v>7116</v>
      </c>
      <c r="C2714" s="165" t="s">
        <v>8444</v>
      </c>
      <c r="D2714" s="169" t="s">
        <v>2877</v>
      </c>
      <c r="E2714" s="169" t="s">
        <v>2907</v>
      </c>
      <c r="F2714" s="174">
        <v>17.586383000000001</v>
      </c>
      <c r="G2714" s="174">
        <v>145.83808300000001</v>
      </c>
      <c r="H2714" s="74">
        <v>45.674999999999997</v>
      </c>
      <c r="I2714" s="74">
        <v>0.52700000000000002</v>
      </c>
      <c r="J2714" s="74">
        <v>17.167000000000002</v>
      </c>
      <c r="K2714" s="74">
        <v>0.16600000000000001</v>
      </c>
      <c r="L2714" s="74">
        <v>7.0750000000000002</v>
      </c>
      <c r="M2714" s="74">
        <v>13.512</v>
      </c>
      <c r="N2714" s="74">
        <v>1.327</v>
      </c>
      <c r="O2714" s="74">
        <v>0.38400000000000001</v>
      </c>
      <c r="P2714" s="74">
        <v>0</v>
      </c>
      <c r="Q2714" s="74">
        <v>8.6999999999999994E-2</v>
      </c>
      <c r="R2714" s="74">
        <v>4.4608821770000002</v>
      </c>
      <c r="S2714" s="74">
        <v>0</v>
      </c>
      <c r="T2714" s="74">
        <v>0</v>
      </c>
      <c r="U2714" s="74">
        <v>0.154218404</v>
      </c>
      <c r="V2714" s="74">
        <v>7.3507999999999996</v>
      </c>
      <c r="W2714" s="74">
        <v>1.4413331892000001</v>
      </c>
      <c r="X2714" s="74">
        <v>1192.2991999999999</v>
      </c>
      <c r="Y2714" s="74">
        <v>3960</v>
      </c>
      <c r="Z2714" s="74">
        <v>0.60088390016136817</v>
      </c>
      <c r="AA2714" s="74">
        <v>0.39911609983863178</v>
      </c>
      <c r="AB2714" s="74">
        <v>1.622928248550289E-4</v>
      </c>
      <c r="AC2714" s="74">
        <v>1.62292824855029E-4</v>
      </c>
      <c r="AD2714" t="s">
        <v>5810</v>
      </c>
    </row>
    <row r="2715" spans="1:30">
      <c r="A2715" s="165" t="s">
        <v>7117</v>
      </c>
      <c r="C2715" s="165" t="s">
        <v>8444</v>
      </c>
      <c r="D2715" s="169" t="s">
        <v>2877</v>
      </c>
      <c r="E2715" s="169" t="s">
        <v>2907</v>
      </c>
      <c r="F2715" s="174">
        <v>17.586383000000001</v>
      </c>
      <c r="G2715" s="174">
        <v>145.83808300000001</v>
      </c>
      <c r="H2715" s="74">
        <v>47.750999999999998</v>
      </c>
      <c r="I2715" s="74">
        <v>0.66800000000000004</v>
      </c>
      <c r="J2715" s="74">
        <v>20.338000000000001</v>
      </c>
      <c r="K2715" s="74">
        <v>0.189</v>
      </c>
      <c r="L2715" s="74">
        <v>3.2930000000000001</v>
      </c>
      <c r="M2715" s="74">
        <v>13.781000000000001</v>
      </c>
      <c r="N2715" s="74">
        <v>1.5549999999999999</v>
      </c>
      <c r="O2715" s="74">
        <v>0.27200000000000002</v>
      </c>
      <c r="P2715" s="74">
        <v>0</v>
      </c>
      <c r="Q2715" s="74">
        <v>7.1999999999999995E-2</v>
      </c>
      <c r="R2715" s="74">
        <v>3.8702069039999998</v>
      </c>
      <c r="S2715" s="74">
        <v>0</v>
      </c>
      <c r="T2715" s="74">
        <v>0</v>
      </c>
      <c r="U2715" s="74">
        <v>0.1183620995</v>
      </c>
      <c r="V2715" s="74">
        <v>7.1332000000000004</v>
      </c>
      <c r="W2715" s="74">
        <v>1.3986665268</v>
      </c>
      <c r="X2715" s="74">
        <v>1196.7646</v>
      </c>
      <c r="Y2715" s="74">
        <v>3500</v>
      </c>
      <c r="Z2715" s="74">
        <v>0.52511014967865355</v>
      </c>
      <c r="AA2715" s="74">
        <v>0.47488985032134651</v>
      </c>
      <c r="AB2715" s="74">
        <v>1.2251850041687049E-4</v>
      </c>
      <c r="AC2715" s="74">
        <v>1.2251850041687049E-4</v>
      </c>
      <c r="AD2715" t="s">
        <v>5810</v>
      </c>
    </row>
    <row r="2716" spans="1:30">
      <c r="A2716" s="165" t="s">
        <v>7118</v>
      </c>
      <c r="C2716" s="165" t="s">
        <v>8444</v>
      </c>
      <c r="D2716" s="169" t="s">
        <v>2877</v>
      </c>
      <c r="E2716" s="169" t="s">
        <v>2907</v>
      </c>
      <c r="F2716" s="174">
        <v>17.586383000000001</v>
      </c>
      <c r="G2716" s="174">
        <v>145.83808300000001</v>
      </c>
      <c r="H2716" s="74">
        <v>47.097999999999999</v>
      </c>
      <c r="I2716" s="74">
        <v>0.56499999999999995</v>
      </c>
      <c r="J2716" s="74">
        <v>17.274999999999999</v>
      </c>
      <c r="K2716" s="74">
        <v>0.17100000000000001</v>
      </c>
      <c r="L2716" s="74">
        <v>6.3739999999999997</v>
      </c>
      <c r="M2716" s="74">
        <v>12.834</v>
      </c>
      <c r="N2716" s="74">
        <v>1.35</v>
      </c>
      <c r="O2716" s="74">
        <v>0.39900000000000002</v>
      </c>
      <c r="P2716" s="74">
        <v>0</v>
      </c>
      <c r="Q2716" s="74">
        <v>8.4000000000000005E-2</v>
      </c>
      <c r="R2716" s="74">
        <v>3.96156109</v>
      </c>
      <c r="S2716" s="74">
        <v>0</v>
      </c>
      <c r="T2716" s="74">
        <v>0</v>
      </c>
      <c r="U2716" s="74">
        <v>7.7631032279999998E-2</v>
      </c>
      <c r="V2716" s="74">
        <v>7.2403000000000004</v>
      </c>
      <c r="W2716" s="74">
        <v>1.4196665247</v>
      </c>
      <c r="X2716" s="74">
        <v>1181.0444</v>
      </c>
      <c r="Y2716" s="74">
        <v>2700</v>
      </c>
      <c r="Z2716" s="74">
        <v>0.65519616328518016</v>
      </c>
      <c r="AA2716" s="74">
        <v>0.34480383671481979</v>
      </c>
      <c r="AB2716" s="74">
        <v>8.5110728486393933E-4</v>
      </c>
      <c r="AC2716" s="74">
        <v>8.5110728486393911E-4</v>
      </c>
      <c r="AD2716" t="s">
        <v>5810</v>
      </c>
    </row>
    <row r="2717" spans="1:30">
      <c r="A2717" s="165" t="s">
        <v>7119</v>
      </c>
      <c r="C2717" s="165" t="s">
        <v>8444</v>
      </c>
      <c r="D2717" s="169" t="s">
        <v>2877</v>
      </c>
      <c r="E2717" s="169" t="s">
        <v>2907</v>
      </c>
      <c r="F2717" s="174">
        <v>17.586383000000001</v>
      </c>
      <c r="G2717" s="174">
        <v>145.83808300000001</v>
      </c>
      <c r="H2717" s="74">
        <v>46.47</v>
      </c>
      <c r="I2717" s="74">
        <v>0.58899999999999997</v>
      </c>
      <c r="J2717" s="74">
        <v>17.471</v>
      </c>
      <c r="K2717" s="74">
        <v>0.16500000000000001</v>
      </c>
      <c r="L2717" s="74">
        <v>6.91</v>
      </c>
      <c r="M2717" s="74">
        <v>11.917999999999999</v>
      </c>
      <c r="N2717" s="74">
        <v>1.3140000000000001</v>
      </c>
      <c r="O2717" s="74">
        <v>0.58899999999999997</v>
      </c>
      <c r="P2717" s="74">
        <v>0</v>
      </c>
      <c r="Q2717" s="74">
        <v>9.0999999999999998E-2</v>
      </c>
      <c r="R2717" s="74">
        <v>4.45</v>
      </c>
      <c r="S2717" s="74">
        <v>0</v>
      </c>
      <c r="T2717" s="74">
        <v>0</v>
      </c>
      <c r="U2717" s="74">
        <v>2.5000000000000001E-2</v>
      </c>
      <c r="V2717" s="74">
        <v>7.62195</v>
      </c>
      <c r="W2717" s="74">
        <v>1.49449985055</v>
      </c>
      <c r="X2717" s="74">
        <v>1165.8388</v>
      </c>
      <c r="Y2717" s="74">
        <v>2190</v>
      </c>
      <c r="Z2717" s="74">
        <v>0.87679140811279044</v>
      </c>
      <c r="AA2717" s="74">
        <v>0.1232085918872096</v>
      </c>
      <c r="AB2717" s="74">
        <v>1.1140255337948829E-3</v>
      </c>
      <c r="AC2717" s="74">
        <v>1.1140255337948829E-3</v>
      </c>
      <c r="AD2717" t="s">
        <v>5810</v>
      </c>
    </row>
    <row r="2718" spans="1:30">
      <c r="A2718" s="165" t="s">
        <v>7120</v>
      </c>
      <c r="C2718" s="165" t="s">
        <v>8444</v>
      </c>
      <c r="D2718" s="169" t="s">
        <v>2877</v>
      </c>
      <c r="E2718" s="169" t="s">
        <v>2907</v>
      </c>
      <c r="F2718" s="174">
        <v>17.586383000000001</v>
      </c>
      <c r="G2718" s="174">
        <v>145.83808300000001</v>
      </c>
      <c r="H2718" s="74">
        <v>46.642000000000003</v>
      </c>
      <c r="I2718" s="74">
        <v>0.58399999999999996</v>
      </c>
      <c r="J2718" s="74">
        <v>17.189</v>
      </c>
      <c r="K2718" s="74">
        <v>0.17899999999999999</v>
      </c>
      <c r="L2718" s="74">
        <v>6.3680000000000003</v>
      </c>
      <c r="M2718" s="74">
        <v>12.493</v>
      </c>
      <c r="N2718" s="74">
        <v>1.2729999999999999</v>
      </c>
      <c r="O2718" s="74">
        <v>0.33900000000000002</v>
      </c>
      <c r="P2718" s="74">
        <v>0</v>
      </c>
      <c r="Q2718" s="74">
        <v>4.4999999999999998E-2</v>
      </c>
      <c r="R2718" s="74">
        <v>4.13</v>
      </c>
      <c r="S2718" s="74">
        <v>0</v>
      </c>
      <c r="T2718" s="74">
        <v>0</v>
      </c>
      <c r="U2718" s="74">
        <v>2.41E-2</v>
      </c>
      <c r="V2718" s="74">
        <v>7.4536499999999997</v>
      </c>
      <c r="W2718" s="74">
        <v>1.4614998538499999</v>
      </c>
      <c r="X2718" s="74">
        <v>1175.3838000000001</v>
      </c>
      <c r="Y2718" s="74">
        <v>1980</v>
      </c>
      <c r="Z2718" s="74">
        <v>0.85633222860653979</v>
      </c>
      <c r="AA2718" s="74">
        <v>0.14366777139346021</v>
      </c>
      <c r="AB2718" s="74">
        <v>1.1232587776072601E-3</v>
      </c>
      <c r="AC2718" s="74">
        <v>1.1232587776072601E-3</v>
      </c>
      <c r="AD2718" t="s">
        <v>5810</v>
      </c>
    </row>
    <row r="2719" spans="1:30">
      <c r="A2719" s="165" t="s">
        <v>7121</v>
      </c>
      <c r="C2719" s="165" t="s">
        <v>8444</v>
      </c>
      <c r="D2719" s="169" t="s">
        <v>2877</v>
      </c>
      <c r="E2719" s="169" t="s">
        <v>2907</v>
      </c>
      <c r="F2719" s="174">
        <v>17.586383000000001</v>
      </c>
      <c r="G2719" s="174">
        <v>145.83808300000001</v>
      </c>
      <c r="H2719" s="74">
        <v>54.494999999999997</v>
      </c>
      <c r="I2719" s="74">
        <v>0.96499999999999997</v>
      </c>
      <c r="J2719" s="74">
        <v>14.404</v>
      </c>
      <c r="K2719" s="74">
        <v>0.222</v>
      </c>
      <c r="L2719" s="74">
        <v>4.7869999999999999</v>
      </c>
      <c r="M2719" s="74">
        <v>7.1790000000000003</v>
      </c>
      <c r="N2719" s="74">
        <v>1.595</v>
      </c>
      <c r="O2719" s="74">
        <v>1.177</v>
      </c>
      <c r="P2719" s="74">
        <v>0</v>
      </c>
      <c r="Q2719" s="74">
        <v>0.13900000000000001</v>
      </c>
      <c r="R2719" s="74">
        <v>2.6931424000000002</v>
      </c>
      <c r="S2719" s="74">
        <v>0</v>
      </c>
      <c r="T2719" s="74">
        <v>0</v>
      </c>
      <c r="U2719" s="74">
        <v>1.6607934000000001E-2</v>
      </c>
      <c r="V2719" s="74">
        <v>9.31175</v>
      </c>
      <c r="W2719" s="74">
        <v>1.8258331507500001</v>
      </c>
      <c r="X2719" s="74">
        <v>1087.1713999999999</v>
      </c>
      <c r="Y2719" s="74">
        <v>960</v>
      </c>
      <c r="Z2719" s="74">
        <v>0.7917854514342868</v>
      </c>
      <c r="AA2719" s="74">
        <v>0.2082145485657132</v>
      </c>
      <c r="AB2719" s="74">
        <v>2.3065133412026581E-4</v>
      </c>
      <c r="AC2719" s="74">
        <v>2.3065133412026581E-4</v>
      </c>
      <c r="AD2719" t="s">
        <v>5810</v>
      </c>
    </row>
    <row r="2720" spans="1:30">
      <c r="A2720" s="165" t="s">
        <v>7122</v>
      </c>
      <c r="C2720" s="165" t="s">
        <v>8444</v>
      </c>
      <c r="D2720" s="169" t="s">
        <v>2877</v>
      </c>
      <c r="E2720" s="169" t="s">
        <v>2907</v>
      </c>
      <c r="F2720" s="174">
        <v>17.586383000000001</v>
      </c>
      <c r="G2720" s="174">
        <v>145.83808300000001</v>
      </c>
      <c r="H2720" s="74">
        <v>47.731000000000002</v>
      </c>
      <c r="I2720" s="74">
        <v>0.65400000000000003</v>
      </c>
      <c r="J2720" s="74">
        <v>16.940999999999999</v>
      </c>
      <c r="K2720" s="74">
        <v>0.17199999999999999</v>
      </c>
      <c r="L2720" s="74">
        <v>5.9219999999999997</v>
      </c>
      <c r="M2720" s="74">
        <v>11.654999999999999</v>
      </c>
      <c r="N2720" s="74">
        <v>1.35</v>
      </c>
      <c r="O2720" s="74">
        <v>0.46100000000000002</v>
      </c>
      <c r="P2720" s="74">
        <v>0</v>
      </c>
      <c r="Q2720" s="74">
        <v>7.4999999999999997E-2</v>
      </c>
      <c r="R2720" s="74">
        <v>4.4483588000000003</v>
      </c>
      <c r="S2720" s="74">
        <v>0</v>
      </c>
      <c r="T2720" s="74">
        <v>0</v>
      </c>
      <c r="U2720" s="74">
        <v>2.5031861999999998E-2</v>
      </c>
      <c r="V2720" s="74">
        <v>7.3924499999999993</v>
      </c>
      <c r="W2720" s="74">
        <v>1.44949985505</v>
      </c>
      <c r="X2720" s="74">
        <v>1161.473</v>
      </c>
      <c r="Y2720" s="74">
        <v>2140</v>
      </c>
      <c r="Z2720" s="74">
        <v>0.86777833901635937</v>
      </c>
      <c r="AA2720" s="74">
        <v>0.1322216609836406</v>
      </c>
      <c r="AB2720" s="74">
        <v>5.8632088281005399E-4</v>
      </c>
      <c r="AC2720" s="74">
        <v>5.8632088281005367E-4</v>
      </c>
      <c r="AD2720" t="s">
        <v>5810</v>
      </c>
    </row>
    <row r="2721" spans="1:30">
      <c r="A2721" s="165" t="s">
        <v>7123</v>
      </c>
      <c r="C2721" s="165" t="s">
        <v>8444</v>
      </c>
      <c r="D2721" s="169" t="s">
        <v>2877</v>
      </c>
      <c r="E2721" s="169" t="s">
        <v>2907</v>
      </c>
      <c r="F2721" s="174">
        <v>17.586383000000001</v>
      </c>
      <c r="G2721" s="174">
        <v>145.83808300000001</v>
      </c>
      <c r="H2721" s="74">
        <v>45.557000000000002</v>
      </c>
      <c r="I2721" s="74">
        <v>0.52600000000000002</v>
      </c>
      <c r="J2721" s="74">
        <v>16.710999999999999</v>
      </c>
      <c r="K2721" s="74">
        <v>0.152</v>
      </c>
      <c r="L2721" s="74">
        <v>6.9009999999999998</v>
      </c>
      <c r="M2721" s="74">
        <v>13.996</v>
      </c>
      <c r="N2721" s="74">
        <v>1.234</v>
      </c>
      <c r="O2721" s="74">
        <v>0.39900000000000002</v>
      </c>
      <c r="P2721" s="74">
        <v>0</v>
      </c>
      <c r="Q2721" s="74">
        <v>0.10100000000000001</v>
      </c>
      <c r="R2721" s="74">
        <v>4.0403452</v>
      </c>
      <c r="S2721" s="74">
        <v>0</v>
      </c>
      <c r="T2721" s="74">
        <v>0</v>
      </c>
      <c r="U2721" s="74">
        <v>2.5938234000000001E-2</v>
      </c>
      <c r="V2721" s="74">
        <v>7.0779500000000004</v>
      </c>
      <c r="W2721" s="74">
        <v>1.38783319455</v>
      </c>
      <c r="X2721" s="74">
        <v>1200.3335999999999</v>
      </c>
      <c r="Y2721" s="74">
        <v>1960</v>
      </c>
      <c r="Z2721" s="74">
        <v>0.84778784386787465</v>
      </c>
      <c r="AA2721" s="74">
        <v>0.15221215613212541</v>
      </c>
      <c r="AB2721" s="74">
        <v>1.7288882413496989E-3</v>
      </c>
      <c r="AC2721" s="74">
        <v>1.7288882413496989E-3</v>
      </c>
      <c r="AD2721" t="s">
        <v>5810</v>
      </c>
    </row>
    <row r="2722" spans="1:30">
      <c r="A2722" s="165" t="s">
        <v>7124</v>
      </c>
      <c r="C2722" s="165" t="s">
        <v>8444</v>
      </c>
      <c r="D2722" s="169" t="s">
        <v>2877</v>
      </c>
      <c r="E2722" s="169" t="s">
        <v>2907</v>
      </c>
      <c r="F2722" s="174">
        <v>17.586383000000001</v>
      </c>
      <c r="G2722" s="174">
        <v>145.83808300000001</v>
      </c>
      <c r="H2722" s="74">
        <v>47.966000000000001</v>
      </c>
      <c r="I2722" s="74">
        <v>0.70899999999999996</v>
      </c>
      <c r="J2722" s="74">
        <v>16.253</v>
      </c>
      <c r="K2722" s="74">
        <v>0.18099999999999999</v>
      </c>
      <c r="L2722" s="74">
        <v>6.6260000000000003</v>
      </c>
      <c r="M2722" s="74">
        <v>12.759</v>
      </c>
      <c r="N2722" s="74">
        <v>1.585</v>
      </c>
      <c r="O2722" s="74">
        <v>0.32900000000000001</v>
      </c>
      <c r="P2722" s="74">
        <v>0</v>
      </c>
      <c r="Q2722" s="74">
        <v>6.0999999999999999E-2</v>
      </c>
      <c r="R2722" s="74">
        <v>4.3246647930000002</v>
      </c>
      <c r="S2722" s="74">
        <v>0</v>
      </c>
      <c r="T2722" s="74">
        <v>0</v>
      </c>
      <c r="U2722" s="74">
        <v>1.996309085E-2</v>
      </c>
      <c r="V2722" s="74">
        <v>8.1200500000000009</v>
      </c>
      <c r="W2722" s="74">
        <v>1.59216650745</v>
      </c>
      <c r="X2722" s="74">
        <v>1179.7994000000001</v>
      </c>
      <c r="Y2722" s="74">
        <v>1990</v>
      </c>
      <c r="Z2722" s="74">
        <v>0.89279685962085786</v>
      </c>
      <c r="AA2722" s="74">
        <v>0.1072031403791421</v>
      </c>
      <c r="AB2722" s="74">
        <v>2.355624969298364E-3</v>
      </c>
      <c r="AC2722" s="74">
        <v>2.3556249692983648E-3</v>
      </c>
      <c r="AD2722" t="s">
        <v>5810</v>
      </c>
    </row>
    <row r="2723" spans="1:30">
      <c r="A2723" s="165" t="s">
        <v>7125</v>
      </c>
      <c r="C2723" s="165" t="s">
        <v>8444</v>
      </c>
      <c r="D2723" s="169" t="s">
        <v>2877</v>
      </c>
      <c r="E2723" s="169" t="s">
        <v>2907</v>
      </c>
      <c r="F2723" s="174">
        <v>17.586566999999999</v>
      </c>
      <c r="G2723" s="174">
        <v>145.83766700000001</v>
      </c>
      <c r="H2723" s="74">
        <v>52.716999999999999</v>
      </c>
      <c r="I2723" s="74">
        <v>0.81399999999999995</v>
      </c>
      <c r="J2723" s="74">
        <v>17.042999999999999</v>
      </c>
      <c r="K2723" s="74">
        <v>0.1</v>
      </c>
      <c r="L2723" s="74">
        <v>5.5810000000000004</v>
      </c>
      <c r="M2723" s="74">
        <v>10.624000000000001</v>
      </c>
      <c r="N2723" s="74">
        <v>2.1040000000000001</v>
      </c>
      <c r="O2723" s="74">
        <v>1.1479999999999999</v>
      </c>
      <c r="P2723" s="74">
        <v>0</v>
      </c>
      <c r="Q2723" s="74">
        <v>0.216</v>
      </c>
      <c r="R2723" s="74">
        <v>2.7120904000000001</v>
      </c>
      <c r="S2723" s="74">
        <v>0</v>
      </c>
      <c r="T2723" s="74">
        <v>0</v>
      </c>
      <c r="U2723" s="74">
        <v>5.0876793E-3</v>
      </c>
      <c r="V2723" s="74">
        <v>5.6023500000000004</v>
      </c>
      <c r="W2723" s="74">
        <v>1.09849989015</v>
      </c>
      <c r="X2723" s="74">
        <v>1144.3584000000001</v>
      </c>
      <c r="Y2723" s="74">
        <v>800</v>
      </c>
      <c r="Z2723" s="74">
        <v>0.90866710913098403</v>
      </c>
      <c r="AA2723" s="74">
        <v>9.1332890869016026E-2</v>
      </c>
      <c r="AB2723" s="74">
        <v>1.503121442858387E-3</v>
      </c>
      <c r="AC2723" s="74">
        <v>1.5031214428583861E-3</v>
      </c>
      <c r="AD2723" t="s">
        <v>5810</v>
      </c>
    </row>
    <row r="2724" spans="1:30">
      <c r="A2724" s="165" t="s">
        <v>7126</v>
      </c>
      <c r="C2724" s="165" t="s">
        <v>8444</v>
      </c>
      <c r="D2724" s="169" t="s">
        <v>2877</v>
      </c>
      <c r="E2724" s="169" t="s">
        <v>2907</v>
      </c>
      <c r="F2724" s="174">
        <v>17.586566999999999</v>
      </c>
      <c r="G2724" s="174">
        <v>145.83766700000001</v>
      </c>
      <c r="H2724" s="74">
        <v>51.045000000000002</v>
      </c>
      <c r="I2724" s="74">
        <v>0.73599999999999999</v>
      </c>
      <c r="J2724" s="74">
        <v>17.158999999999999</v>
      </c>
      <c r="K2724" s="74">
        <v>0.13500000000000001</v>
      </c>
      <c r="L2724" s="74">
        <v>6.016</v>
      </c>
      <c r="M2724" s="74">
        <v>10.831</v>
      </c>
      <c r="N2724" s="74">
        <v>2.04</v>
      </c>
      <c r="O2724" s="74">
        <v>1.0609999999999999</v>
      </c>
      <c r="P2724" s="74">
        <v>0</v>
      </c>
      <c r="Q2724" s="74">
        <v>0.157</v>
      </c>
      <c r="R2724" s="74">
        <v>3.0339941229999998</v>
      </c>
      <c r="S2724" s="74">
        <v>0</v>
      </c>
      <c r="T2724" s="74">
        <v>0</v>
      </c>
      <c r="U2724" s="74">
        <v>1.573085569E-2</v>
      </c>
      <c r="V2724" s="74">
        <v>6.1216999999999997</v>
      </c>
      <c r="W2724" s="74">
        <v>1.2003332133</v>
      </c>
      <c r="X2724" s="74">
        <v>1147.7945999999999</v>
      </c>
      <c r="Y2724" s="74">
        <v>1150</v>
      </c>
      <c r="Z2724" s="74">
        <v>0.80896922226173884</v>
      </c>
      <c r="AA2724" s="74">
        <v>0.19103077773826119</v>
      </c>
      <c r="AB2724" s="74">
        <v>8.3882596069406539E-4</v>
      </c>
      <c r="AC2724" s="74">
        <v>8.3882596069406506E-4</v>
      </c>
      <c r="AD2724" t="s">
        <v>5810</v>
      </c>
    </row>
    <row r="2725" spans="1:30">
      <c r="A2725" s="165" t="s">
        <v>7127</v>
      </c>
      <c r="C2725" s="165" t="s">
        <v>8444</v>
      </c>
      <c r="D2725" s="169" t="s">
        <v>2877</v>
      </c>
      <c r="E2725" s="169" t="s">
        <v>2907</v>
      </c>
      <c r="F2725" s="174">
        <v>17.586566999999999</v>
      </c>
      <c r="G2725" s="174">
        <v>145.83766700000001</v>
      </c>
      <c r="H2725" s="74">
        <v>46.113</v>
      </c>
      <c r="I2725" s="74">
        <v>0.68600000000000005</v>
      </c>
      <c r="J2725" s="74">
        <v>18.073</v>
      </c>
      <c r="K2725" s="74">
        <v>0.26700000000000002</v>
      </c>
      <c r="L2725" s="74">
        <v>5.3120000000000003</v>
      </c>
      <c r="M2725" s="74">
        <v>12.106</v>
      </c>
      <c r="N2725" s="74">
        <v>1.6479999999999999</v>
      </c>
      <c r="O2725" s="74">
        <v>0.41799999999999998</v>
      </c>
      <c r="P2725" s="74">
        <v>0</v>
      </c>
      <c r="Q2725" s="74">
        <v>0.121</v>
      </c>
      <c r="R2725" s="74">
        <v>2.5402952000000001</v>
      </c>
      <c r="S2725" s="74">
        <v>0</v>
      </c>
      <c r="T2725" s="74">
        <v>0</v>
      </c>
      <c r="U2725" s="74">
        <v>2.6684658E-2</v>
      </c>
      <c r="V2725" s="74">
        <v>11.77675</v>
      </c>
      <c r="W2725" s="74">
        <v>2.3091664357499999</v>
      </c>
      <c r="X2725" s="74">
        <v>1168.9595999999999</v>
      </c>
      <c r="Y2725" s="74">
        <v>1250</v>
      </c>
      <c r="Z2725" s="74">
        <v>0.69686664085682315</v>
      </c>
      <c r="AA2725" s="74">
        <v>0.30313335914317691</v>
      </c>
      <c r="AB2725" s="74">
        <v>6.1623270225808716E-4</v>
      </c>
      <c r="AC2725" s="74">
        <v>6.162327022580863E-4</v>
      </c>
      <c r="AD2725" t="s">
        <v>5810</v>
      </c>
    </row>
    <row r="2726" spans="1:30">
      <c r="A2726" s="165" t="s">
        <v>7128</v>
      </c>
      <c r="C2726" s="165" t="s">
        <v>8444</v>
      </c>
      <c r="D2726" s="169" t="s">
        <v>2877</v>
      </c>
      <c r="E2726" s="169" t="s">
        <v>2907</v>
      </c>
      <c r="F2726" s="174">
        <v>17.586566999999999</v>
      </c>
      <c r="G2726" s="174">
        <v>145.83766700000001</v>
      </c>
      <c r="H2726" s="74">
        <v>45.436999999999998</v>
      </c>
      <c r="I2726" s="74">
        <v>0.626</v>
      </c>
      <c r="J2726" s="74">
        <v>18.789000000000001</v>
      </c>
      <c r="K2726" s="74">
        <v>0.16500000000000001</v>
      </c>
      <c r="L2726" s="74">
        <v>6.4539999999999997</v>
      </c>
      <c r="M2726" s="74">
        <v>13.138</v>
      </c>
      <c r="N2726" s="74">
        <v>1.7170000000000001</v>
      </c>
      <c r="O2726" s="74">
        <v>0.47499999999999998</v>
      </c>
      <c r="P2726" s="74">
        <v>0</v>
      </c>
      <c r="Q2726" s="74">
        <v>0.13300000000000001</v>
      </c>
      <c r="R2726" s="74">
        <v>3.1304912690000002</v>
      </c>
      <c r="S2726" s="74">
        <v>0</v>
      </c>
      <c r="T2726" s="74">
        <v>0</v>
      </c>
      <c r="U2726" s="74">
        <v>2.8734890959999999E-2</v>
      </c>
      <c r="V2726" s="74">
        <v>8.1336500000000012</v>
      </c>
      <c r="W2726" s="74">
        <v>1.5948331738499999</v>
      </c>
      <c r="X2726" s="74">
        <v>1186.0907999999999</v>
      </c>
      <c r="Y2726" s="74">
        <v>1550</v>
      </c>
      <c r="Z2726" s="74">
        <v>0.74940924166596778</v>
      </c>
      <c r="AA2726" s="74">
        <v>0.25059075833403222</v>
      </c>
      <c r="AB2726" s="74">
        <v>5.6235521396592924E-4</v>
      </c>
      <c r="AC2726" s="74">
        <v>5.6235521396592902E-4</v>
      </c>
      <c r="AD2726" t="s">
        <v>5810</v>
      </c>
    </row>
    <row r="2727" spans="1:30">
      <c r="A2727" s="165" t="s">
        <v>7129</v>
      </c>
      <c r="C2727" s="165" t="s">
        <v>8444</v>
      </c>
      <c r="D2727" s="169" t="s">
        <v>2877</v>
      </c>
      <c r="E2727" s="169" t="s">
        <v>2907</v>
      </c>
      <c r="F2727" s="174">
        <v>17.586566999999999</v>
      </c>
      <c r="G2727" s="174">
        <v>145.83766700000001</v>
      </c>
      <c r="H2727" s="74">
        <v>45.308999999999997</v>
      </c>
      <c r="I2727" s="74">
        <v>0.59499999999999997</v>
      </c>
      <c r="J2727" s="74">
        <v>18.565999999999999</v>
      </c>
      <c r="K2727" s="74">
        <v>0.13900000000000001</v>
      </c>
      <c r="L2727" s="74">
        <v>6.6890000000000001</v>
      </c>
      <c r="M2727" s="74">
        <v>14.266</v>
      </c>
      <c r="N2727" s="74">
        <v>1.681</v>
      </c>
      <c r="O2727" s="74">
        <v>0.46500000000000002</v>
      </c>
      <c r="P2727" s="74">
        <v>0</v>
      </c>
      <c r="Q2727" s="74">
        <v>9.8000000000000004E-2</v>
      </c>
      <c r="R2727" s="74">
        <v>3.025853825</v>
      </c>
      <c r="S2727" s="74">
        <v>0</v>
      </c>
      <c r="T2727" s="74">
        <v>0</v>
      </c>
      <c r="U2727" s="74">
        <v>5.2977781959999998E-2</v>
      </c>
      <c r="V2727" s="74">
        <v>6.6215000000000002</v>
      </c>
      <c r="W2727" s="74">
        <v>1.2983332034999999</v>
      </c>
      <c r="X2727" s="74">
        <v>1204.8155999999999</v>
      </c>
      <c r="Y2727" s="74">
        <v>1860</v>
      </c>
      <c r="Z2727" s="74">
        <v>0.61343279076913548</v>
      </c>
      <c r="AA2727" s="74">
        <v>0.38656720923086452</v>
      </c>
      <c r="AB2727" s="74">
        <v>9.9210744832932819E-4</v>
      </c>
      <c r="AC2727" s="74">
        <v>9.9210744832932776E-4</v>
      </c>
      <c r="AD2727" t="s">
        <v>5810</v>
      </c>
    </row>
    <row r="2728" spans="1:30">
      <c r="A2728" s="165" t="s">
        <v>7130</v>
      </c>
      <c r="C2728" s="165" t="s">
        <v>8444</v>
      </c>
      <c r="D2728" s="169" t="s">
        <v>2877</v>
      </c>
      <c r="E2728" s="169" t="s">
        <v>2907</v>
      </c>
      <c r="F2728" s="174">
        <v>17.586566999999999</v>
      </c>
      <c r="G2728" s="174">
        <v>145.83766700000001</v>
      </c>
      <c r="H2728" s="74">
        <v>46.682000000000002</v>
      </c>
      <c r="I2728" s="74">
        <v>0.67800000000000005</v>
      </c>
      <c r="J2728" s="74">
        <v>19.917999999999999</v>
      </c>
      <c r="K2728" s="74">
        <v>0.14199999999999999</v>
      </c>
      <c r="L2728" s="74">
        <v>3.3740000000000001</v>
      </c>
      <c r="M2728" s="74">
        <v>15.067</v>
      </c>
      <c r="N2728" s="74">
        <v>1.661</v>
      </c>
      <c r="O2728" s="74">
        <v>0.497</v>
      </c>
      <c r="P2728" s="74">
        <v>0</v>
      </c>
      <c r="Q2728" s="74">
        <v>0.1</v>
      </c>
      <c r="R2728" s="74">
        <v>3.6335948</v>
      </c>
      <c r="S2728" s="74">
        <v>0</v>
      </c>
      <c r="T2728" s="74">
        <v>0</v>
      </c>
      <c r="U2728" s="74">
        <v>1.9447011E-2</v>
      </c>
      <c r="V2728" s="74">
        <v>6.1803499999999998</v>
      </c>
      <c r="W2728" s="74">
        <v>1.2118332121499999</v>
      </c>
      <c r="X2728" s="74">
        <v>1218.1122</v>
      </c>
      <c r="Y2728" s="74">
        <v>1620</v>
      </c>
      <c r="Z2728" s="74">
        <v>0.82013880628457902</v>
      </c>
      <c r="AA2728" s="74">
        <v>0.17986119371542089</v>
      </c>
      <c r="AB2728" s="74">
        <v>2.400689855104621E-4</v>
      </c>
      <c r="AC2728" s="74">
        <v>2.400689855104621E-4</v>
      </c>
      <c r="AD2728" t="s">
        <v>5810</v>
      </c>
    </row>
    <row r="2729" spans="1:30">
      <c r="A2729" s="165" t="s">
        <v>7131</v>
      </c>
      <c r="C2729" s="165" t="s">
        <v>8444</v>
      </c>
      <c r="D2729" s="169" t="s">
        <v>2877</v>
      </c>
      <c r="E2729" s="169" t="s">
        <v>2907</v>
      </c>
      <c r="F2729" s="174">
        <v>17.586566999999999</v>
      </c>
      <c r="G2729" s="174">
        <v>145.83766700000001</v>
      </c>
      <c r="H2729" s="74">
        <v>47.412999999999997</v>
      </c>
      <c r="I2729" s="74">
        <v>0.72499999999999998</v>
      </c>
      <c r="J2729" s="74">
        <v>18.494</v>
      </c>
      <c r="K2729" s="74">
        <v>0.129</v>
      </c>
      <c r="L2729" s="74">
        <v>5.4480000000000004</v>
      </c>
      <c r="M2729" s="74">
        <v>13.132</v>
      </c>
      <c r="N2729" s="74">
        <v>1.909</v>
      </c>
      <c r="O2729" s="74">
        <v>0.59</v>
      </c>
      <c r="P2729" s="74">
        <v>0</v>
      </c>
      <c r="Q2729" s="74">
        <v>0.17199999999999999</v>
      </c>
      <c r="R2729" s="74">
        <v>3.3745876959999999</v>
      </c>
      <c r="S2729" s="74">
        <v>0</v>
      </c>
      <c r="T2729" s="74">
        <v>0</v>
      </c>
      <c r="U2729" s="74">
        <v>2.0301410039999999E-2</v>
      </c>
      <c r="V2729" s="74">
        <v>6.3401500000000004</v>
      </c>
      <c r="W2729" s="74">
        <v>1.24316654235</v>
      </c>
      <c r="X2729" s="74">
        <v>1185.9911999999999</v>
      </c>
      <c r="Y2729" s="74">
        <v>1470</v>
      </c>
      <c r="Z2729" s="74">
        <v>0.80492956597410859</v>
      </c>
      <c r="AA2729" s="74">
        <v>0.19507043402589139</v>
      </c>
      <c r="AB2729" s="74">
        <v>4.3568828844004398E-4</v>
      </c>
      <c r="AC2729" s="74">
        <v>4.3568828844004392E-4</v>
      </c>
      <c r="AD2729" t="s">
        <v>5810</v>
      </c>
    </row>
    <row r="2730" spans="1:30">
      <c r="A2730" s="165" t="s">
        <v>7132</v>
      </c>
      <c r="C2730" s="165" t="s">
        <v>8444</v>
      </c>
      <c r="D2730" s="169" t="s">
        <v>2877</v>
      </c>
      <c r="E2730" s="169" t="s">
        <v>2907</v>
      </c>
      <c r="F2730" s="174">
        <v>17.586566999999999</v>
      </c>
      <c r="G2730" s="174">
        <v>145.83766700000001</v>
      </c>
      <c r="H2730" s="74">
        <v>44.765000000000001</v>
      </c>
      <c r="I2730" s="74">
        <v>0.60699999999999998</v>
      </c>
      <c r="J2730" s="74">
        <v>18.317</v>
      </c>
      <c r="K2730" s="74">
        <v>0.19900000000000001</v>
      </c>
      <c r="L2730" s="74">
        <v>6.0570000000000004</v>
      </c>
      <c r="M2730" s="74">
        <v>12.907</v>
      </c>
      <c r="N2730" s="74">
        <v>1.607</v>
      </c>
      <c r="O2730" s="74">
        <v>0.45800000000000002</v>
      </c>
      <c r="P2730" s="74">
        <v>0</v>
      </c>
      <c r="Q2730" s="74">
        <v>8.3000000000000004E-2</v>
      </c>
      <c r="R2730" s="74">
        <v>3.0367327999999998</v>
      </c>
      <c r="S2730" s="74">
        <v>0</v>
      </c>
      <c r="T2730" s="74">
        <v>0</v>
      </c>
      <c r="U2730" s="74">
        <v>1.6288038000000001E-2</v>
      </c>
      <c r="V2730" s="74">
        <v>9.6262499999999989</v>
      </c>
      <c r="W2730" s="74">
        <v>1.8874998112500001</v>
      </c>
      <c r="X2730" s="74">
        <v>1182.2562</v>
      </c>
      <c r="Y2730" s="74">
        <v>1320</v>
      </c>
      <c r="Z2730" s="74">
        <v>0.83092087430706807</v>
      </c>
      <c r="AA2730" s="74">
        <v>0.1690791256929319</v>
      </c>
      <c r="AB2730" s="74">
        <v>4.0497182421401118E-4</v>
      </c>
      <c r="AC2730" s="74">
        <v>4.0497182421401118E-4</v>
      </c>
      <c r="AD2730" t="s">
        <v>5810</v>
      </c>
    </row>
    <row r="2731" spans="1:30">
      <c r="A2731" s="165" t="s">
        <v>7133</v>
      </c>
      <c r="C2731" s="165" t="s">
        <v>8444</v>
      </c>
      <c r="D2731" s="169" t="s">
        <v>2877</v>
      </c>
      <c r="E2731" s="169" t="s">
        <v>2907</v>
      </c>
      <c r="F2731" s="174">
        <v>17.586566999999999</v>
      </c>
      <c r="G2731" s="174">
        <v>145.83766700000001</v>
      </c>
      <c r="H2731" s="74">
        <v>46.68</v>
      </c>
      <c r="I2731" s="74">
        <v>0.71</v>
      </c>
      <c r="J2731" s="74">
        <v>18.047000000000001</v>
      </c>
      <c r="K2731" s="74">
        <v>0.161</v>
      </c>
      <c r="L2731" s="74">
        <v>7.1260000000000003</v>
      </c>
      <c r="M2731" s="74">
        <v>13.084</v>
      </c>
      <c r="N2731" s="74">
        <v>1.6910000000000001</v>
      </c>
      <c r="O2731" s="74">
        <v>0.53700000000000003</v>
      </c>
      <c r="P2731" s="74">
        <v>0</v>
      </c>
      <c r="Q2731" s="74">
        <v>0.151</v>
      </c>
      <c r="R2731" s="74">
        <v>3.280872821</v>
      </c>
      <c r="S2731" s="74">
        <v>0</v>
      </c>
      <c r="T2731" s="74">
        <v>0</v>
      </c>
      <c r="U2731" s="74">
        <v>6.0061856259999997E-2</v>
      </c>
      <c r="V2731" s="74">
        <v>7.1374500000000003</v>
      </c>
      <c r="W2731" s="74">
        <v>1.3994998600499999</v>
      </c>
      <c r="X2731" s="74">
        <v>1185.1944000000001</v>
      </c>
      <c r="Y2731" s="74">
        <v>2070</v>
      </c>
      <c r="Z2731" s="74">
        <v>0.62987157238231517</v>
      </c>
      <c r="AA2731" s="74">
        <v>0.37012842761768477</v>
      </c>
      <c r="AB2731" s="74">
        <v>3.8539819199163229E-4</v>
      </c>
      <c r="AC2731" s="74">
        <v>3.853981919916324E-4</v>
      </c>
      <c r="AD2731" t="s">
        <v>5810</v>
      </c>
    </row>
    <row r="2732" spans="1:30">
      <c r="A2732" s="165" t="s">
        <v>7134</v>
      </c>
      <c r="C2732" s="165" t="s">
        <v>8444</v>
      </c>
      <c r="D2732" s="169" t="s">
        <v>2877</v>
      </c>
      <c r="E2732" s="169" t="s">
        <v>2907</v>
      </c>
      <c r="F2732" s="174">
        <v>17.586566999999999</v>
      </c>
      <c r="G2732" s="174">
        <v>145.83766700000001</v>
      </c>
      <c r="H2732" s="74">
        <v>54.976999999999997</v>
      </c>
      <c r="I2732" s="74">
        <v>0.88200000000000001</v>
      </c>
      <c r="J2732" s="74">
        <v>16.509</v>
      </c>
      <c r="K2732" s="74">
        <v>0.14099999999999999</v>
      </c>
      <c r="L2732" s="74">
        <v>4.5650000000000004</v>
      </c>
      <c r="M2732" s="74">
        <v>8.61</v>
      </c>
      <c r="N2732" s="74">
        <v>1.988</v>
      </c>
      <c r="O2732" s="74">
        <v>1.49</v>
      </c>
      <c r="P2732" s="74">
        <v>0</v>
      </c>
      <c r="Q2732" s="74">
        <v>0.17100000000000001</v>
      </c>
      <c r="R2732" s="74">
        <v>2.6552463999999998</v>
      </c>
      <c r="S2732" s="74">
        <v>0</v>
      </c>
      <c r="T2732" s="74">
        <v>0</v>
      </c>
      <c r="U2732" s="74">
        <v>1.2122725500000001E-2</v>
      </c>
      <c r="V2732" s="74">
        <v>5.7323999999999993</v>
      </c>
      <c r="W2732" s="74">
        <v>1.1239998875999999</v>
      </c>
      <c r="X2732" s="74">
        <v>1110.9259999999999</v>
      </c>
      <c r="Y2732" s="74">
        <v>870</v>
      </c>
      <c r="Z2732" s="74">
        <v>0.80452307161738368</v>
      </c>
      <c r="AA2732" s="74">
        <v>0.19547692838261629</v>
      </c>
      <c r="AB2732" s="74">
        <v>8.5569977625830559E-4</v>
      </c>
      <c r="AC2732" s="74">
        <v>8.5569977625830559E-4</v>
      </c>
      <c r="AD2732" t="s">
        <v>5810</v>
      </c>
    </row>
    <row r="2733" spans="1:30">
      <c r="A2733" s="165" t="s">
        <v>7135</v>
      </c>
      <c r="C2733" s="165" t="s">
        <v>8444</v>
      </c>
      <c r="D2733" s="169" t="s">
        <v>2877</v>
      </c>
      <c r="E2733" s="169" t="s">
        <v>2907</v>
      </c>
      <c r="F2733" s="174">
        <v>17.586566999999999</v>
      </c>
      <c r="G2733" s="174">
        <v>145.83766700000001</v>
      </c>
      <c r="H2733" s="74">
        <v>52.997</v>
      </c>
      <c r="I2733" s="74">
        <v>0.81799999999999995</v>
      </c>
      <c r="J2733" s="74">
        <v>14.972</v>
      </c>
      <c r="K2733" s="74">
        <v>0.192</v>
      </c>
      <c r="L2733" s="74">
        <v>3.8010000000000002</v>
      </c>
      <c r="M2733" s="74">
        <v>8.4770000000000003</v>
      </c>
      <c r="N2733" s="74">
        <v>1.486</v>
      </c>
      <c r="O2733" s="74">
        <v>1.28</v>
      </c>
      <c r="P2733" s="74">
        <v>0</v>
      </c>
      <c r="Q2733" s="74">
        <v>0.24199999999999999</v>
      </c>
      <c r="R2733" s="74">
        <v>2.8242814109999999</v>
      </c>
      <c r="S2733" s="74">
        <v>0</v>
      </c>
      <c r="T2733" s="74">
        <v>0</v>
      </c>
      <c r="U2733" s="74">
        <v>3.0542024849999998E-2</v>
      </c>
      <c r="V2733" s="74">
        <v>10.134550000000001</v>
      </c>
      <c r="W2733" s="74">
        <v>1.9871664679500001</v>
      </c>
      <c r="X2733" s="74">
        <v>1108.7182</v>
      </c>
      <c r="Y2733" s="74">
        <v>1260</v>
      </c>
      <c r="Z2733" s="74">
        <v>0.69633649403112652</v>
      </c>
      <c r="AA2733" s="74">
        <v>0.30366350596887348</v>
      </c>
      <c r="AB2733" s="74">
        <v>4.709934167864194E-4</v>
      </c>
      <c r="AC2733" s="74">
        <v>4.7099341678641951E-4</v>
      </c>
      <c r="AD2733" t="s">
        <v>5810</v>
      </c>
    </row>
    <row r="2734" spans="1:30">
      <c r="A2734" s="165" t="s">
        <v>7136</v>
      </c>
      <c r="C2734" s="165" t="s">
        <v>8444</v>
      </c>
      <c r="D2734" s="169" t="s">
        <v>2877</v>
      </c>
      <c r="E2734" s="169" t="s">
        <v>2907</v>
      </c>
      <c r="F2734" s="174">
        <v>17.586566999999999</v>
      </c>
      <c r="G2734" s="174">
        <v>145.83766700000001</v>
      </c>
      <c r="H2734" s="74">
        <v>50.820999999999998</v>
      </c>
      <c r="I2734" s="74">
        <v>0.80800000000000005</v>
      </c>
      <c r="J2734" s="74">
        <v>17.263999999999999</v>
      </c>
      <c r="K2734" s="74">
        <v>0.153</v>
      </c>
      <c r="L2734" s="74">
        <v>4.8339999999999996</v>
      </c>
      <c r="M2734" s="74">
        <v>11.471</v>
      </c>
      <c r="N2734" s="74">
        <v>2.1539999999999999</v>
      </c>
      <c r="O2734" s="74">
        <v>0.66800000000000004</v>
      </c>
      <c r="P2734" s="74">
        <v>0</v>
      </c>
      <c r="Q2734" s="74">
        <v>0.14199999999999999</v>
      </c>
      <c r="R2734" s="74">
        <v>2.7986195999999999</v>
      </c>
      <c r="S2734" s="74">
        <v>0</v>
      </c>
      <c r="T2734" s="74">
        <v>0</v>
      </c>
      <c r="U2734" s="74">
        <v>1.15868997E-2</v>
      </c>
      <c r="V2734" s="74">
        <v>7.4094500000000014</v>
      </c>
      <c r="W2734" s="74">
        <v>1.4528331880500001</v>
      </c>
      <c r="X2734" s="74">
        <v>1158.4186</v>
      </c>
      <c r="Y2734" s="74">
        <v>990</v>
      </c>
      <c r="Z2734" s="74">
        <v>0.82802343338519158</v>
      </c>
      <c r="AA2734" s="74">
        <v>0.1719765666148084</v>
      </c>
      <c r="AB2734" s="74">
        <v>1.222417107088071E-3</v>
      </c>
      <c r="AC2734" s="74">
        <v>1.222417107088071E-3</v>
      </c>
      <c r="AD2734" t="s">
        <v>5810</v>
      </c>
    </row>
    <row r="2735" spans="1:30">
      <c r="A2735" s="165" t="s">
        <v>7137</v>
      </c>
      <c r="C2735" s="165" t="s">
        <v>8444</v>
      </c>
      <c r="D2735" s="169" t="s">
        <v>2877</v>
      </c>
      <c r="E2735" s="169" t="s">
        <v>2907</v>
      </c>
      <c r="F2735" s="174">
        <v>17.586566999999999</v>
      </c>
      <c r="G2735" s="174">
        <v>145.83766700000001</v>
      </c>
      <c r="H2735" s="74">
        <v>45.853000000000002</v>
      </c>
      <c r="I2735" s="74">
        <v>0.70099999999999996</v>
      </c>
      <c r="J2735" s="74">
        <v>18.006</v>
      </c>
      <c r="K2735" s="74">
        <v>0.20100000000000001</v>
      </c>
      <c r="L2735" s="74">
        <v>5.8170000000000002</v>
      </c>
      <c r="M2735" s="74">
        <v>12.356999999999999</v>
      </c>
      <c r="N2735" s="74">
        <v>1.849</v>
      </c>
      <c r="O2735" s="74">
        <v>0.59099999999999997</v>
      </c>
      <c r="P2735" s="74">
        <v>0</v>
      </c>
      <c r="Q2735" s="74">
        <v>7.9000000000000001E-2</v>
      </c>
      <c r="R2735" s="74">
        <v>2.643246</v>
      </c>
      <c r="S2735" s="74">
        <v>0</v>
      </c>
      <c r="T2735" s="74">
        <v>0</v>
      </c>
      <c r="U2735" s="74">
        <v>1.3942134E-2</v>
      </c>
      <c r="V2735" s="74">
        <v>9.2853999999999992</v>
      </c>
      <c r="W2735" s="74">
        <v>1.8206664846</v>
      </c>
      <c r="X2735" s="74">
        <v>1173.1261999999999</v>
      </c>
      <c r="Y2735" s="74">
        <v>1050</v>
      </c>
      <c r="Z2735" s="74">
        <v>0.80489130638277451</v>
      </c>
      <c r="AA2735" s="74">
        <v>0.19510869361722549</v>
      </c>
      <c r="AB2735" s="74">
        <v>1.8406877903522939E-5</v>
      </c>
      <c r="AC2735" s="74">
        <v>1.8406877903522928E-5</v>
      </c>
      <c r="AD2735" t="s">
        <v>5810</v>
      </c>
    </row>
    <row r="2736" spans="1:30">
      <c r="A2736" s="165" t="s">
        <v>7138</v>
      </c>
      <c r="C2736" s="165" t="s">
        <v>8444</v>
      </c>
      <c r="D2736" s="169" t="s">
        <v>2877</v>
      </c>
      <c r="E2736" s="169" t="s">
        <v>2879</v>
      </c>
      <c r="F2736" s="174">
        <v>17.31169444</v>
      </c>
      <c r="G2736" s="174">
        <v>145.83441669999999</v>
      </c>
      <c r="H2736" s="74">
        <v>50.625999999999998</v>
      </c>
      <c r="I2736" s="74">
        <v>0.95399999999999996</v>
      </c>
      <c r="J2736" s="74">
        <v>15.023999999999999</v>
      </c>
      <c r="K2736" s="74">
        <v>0.26100000000000001</v>
      </c>
      <c r="L2736" s="74">
        <v>3.778</v>
      </c>
      <c r="M2736" s="74">
        <v>8.9920000000000009</v>
      </c>
      <c r="N2736" s="74">
        <v>2.492</v>
      </c>
      <c r="O2736" s="74">
        <v>0.47</v>
      </c>
      <c r="P2736" s="74">
        <v>0</v>
      </c>
      <c r="Q2736" s="74">
        <v>8.3000000000000004E-2</v>
      </c>
      <c r="R2736" s="74">
        <v>3.3282392000000001</v>
      </c>
      <c r="S2736" s="74">
        <v>0</v>
      </c>
      <c r="T2736" s="74">
        <v>0</v>
      </c>
      <c r="U2736" s="74">
        <v>2.4634269999999998E-3</v>
      </c>
      <c r="V2736" s="74">
        <v>10.9956</v>
      </c>
      <c r="W2736" s="74">
        <v>2.1559997844000001</v>
      </c>
      <c r="X2736" s="74">
        <v>1117.2672</v>
      </c>
      <c r="Y2736" s="74">
        <v>1080</v>
      </c>
      <c r="Z2736" s="74">
        <v>0.97462244545350607</v>
      </c>
      <c r="AA2736" s="74">
        <v>2.5377554546493881E-2</v>
      </c>
      <c r="AB2736" s="74">
        <v>6.6004502836024001E-3</v>
      </c>
      <c r="AC2736" s="74">
        <v>6.6004502836023967E-3</v>
      </c>
      <c r="AD2736" t="s">
        <v>5810</v>
      </c>
    </row>
    <row r="2737" spans="1:30">
      <c r="A2737" s="165" t="s">
        <v>7139</v>
      </c>
      <c r="C2737" s="165" t="s">
        <v>8444</v>
      </c>
      <c r="D2737" s="169" t="s">
        <v>2877</v>
      </c>
      <c r="E2737" s="169" t="s">
        <v>2879</v>
      </c>
      <c r="F2737" s="174">
        <v>17.31169444</v>
      </c>
      <c r="G2737" s="174">
        <v>145.83441669999999</v>
      </c>
      <c r="H2737" s="74">
        <v>51.470999999999997</v>
      </c>
      <c r="I2737" s="74">
        <v>1.006</v>
      </c>
      <c r="J2737" s="74">
        <v>15.055</v>
      </c>
      <c r="K2737" s="74">
        <v>0.246</v>
      </c>
      <c r="L2737" s="74">
        <v>4.6390000000000002</v>
      </c>
      <c r="M2737" s="74">
        <v>8.1310000000000002</v>
      </c>
      <c r="N2737" s="74">
        <v>2.823</v>
      </c>
      <c r="O2737" s="74">
        <v>0.56200000000000006</v>
      </c>
      <c r="P2737" s="74">
        <v>0</v>
      </c>
      <c r="Q2737" s="74">
        <v>0.11799999999999999</v>
      </c>
      <c r="R2737" s="74">
        <v>2.4798377999999999</v>
      </c>
      <c r="S2737" s="74">
        <v>0</v>
      </c>
      <c r="T2737" s="74">
        <v>0</v>
      </c>
      <c r="U2737" s="74">
        <v>4.9928159999999997E-3</v>
      </c>
      <c r="V2737" s="74">
        <v>10.910600000000001</v>
      </c>
      <c r="W2737" s="74">
        <v>2.1393331193999998</v>
      </c>
      <c r="X2737" s="74">
        <v>1102.9746</v>
      </c>
      <c r="Y2737" s="74">
        <v>730</v>
      </c>
      <c r="Z2737" s="74">
        <v>0.90803314063951901</v>
      </c>
      <c r="AA2737" s="74">
        <v>9.1966859360481018E-2</v>
      </c>
      <c r="AB2737" s="74">
        <v>7.3783964001879416E-4</v>
      </c>
      <c r="AC2737" s="74">
        <v>7.3783964001879405E-4</v>
      </c>
      <c r="AD2737" t="s">
        <v>5810</v>
      </c>
    </row>
    <row r="2738" spans="1:30">
      <c r="A2738" s="165" t="s">
        <v>7140</v>
      </c>
      <c r="C2738" s="165" t="s">
        <v>8444</v>
      </c>
      <c r="D2738" s="169" t="s">
        <v>2877</v>
      </c>
      <c r="E2738" s="169" t="s">
        <v>2879</v>
      </c>
      <c r="F2738" s="174">
        <v>17.31169444</v>
      </c>
      <c r="G2738" s="174">
        <v>145.83441669999999</v>
      </c>
      <c r="H2738" s="74">
        <v>51.231000000000002</v>
      </c>
      <c r="I2738" s="74">
        <v>0.98599999999999999</v>
      </c>
      <c r="J2738" s="74">
        <v>14.755000000000001</v>
      </c>
      <c r="K2738" s="74">
        <v>0.23599999999999999</v>
      </c>
      <c r="L2738" s="74">
        <v>4.9589999999999996</v>
      </c>
      <c r="M2738" s="74">
        <v>7.9240000000000004</v>
      </c>
      <c r="N2738" s="74">
        <v>2.7170000000000001</v>
      </c>
      <c r="O2738" s="74">
        <v>0.53900000000000003</v>
      </c>
      <c r="P2738" s="74">
        <v>0</v>
      </c>
      <c r="Q2738" s="74">
        <v>7.0999999999999994E-2</v>
      </c>
      <c r="R2738" s="74">
        <v>3.2540211000000001</v>
      </c>
      <c r="S2738" s="74">
        <v>0</v>
      </c>
      <c r="T2738" s="74">
        <v>0</v>
      </c>
      <c r="U2738" s="74">
        <v>4.7720970000000003E-3</v>
      </c>
      <c r="V2738" s="74">
        <v>10.251849999999999</v>
      </c>
      <c r="W2738" s="74">
        <v>2.0101664656499998</v>
      </c>
      <c r="X2738" s="74">
        <v>1099.5383999999999</v>
      </c>
      <c r="Y2738" s="74">
        <v>1070</v>
      </c>
      <c r="Z2738" s="74">
        <v>0.94656325374520422</v>
      </c>
      <c r="AA2738" s="74">
        <v>5.3436746254795803E-2</v>
      </c>
      <c r="AB2738" s="74">
        <v>2.2744032375475601E-3</v>
      </c>
      <c r="AC2738" s="74">
        <v>2.2744032375475588E-3</v>
      </c>
      <c r="AD2738" t="s">
        <v>5810</v>
      </c>
    </row>
    <row r="2739" spans="1:30">
      <c r="A2739" s="165" t="s">
        <v>7141</v>
      </c>
      <c r="C2739" s="165" t="s">
        <v>8444</v>
      </c>
      <c r="D2739" s="169" t="s">
        <v>2877</v>
      </c>
      <c r="E2739" s="169" t="s">
        <v>2879</v>
      </c>
      <c r="F2739" s="174">
        <v>17.31169444</v>
      </c>
      <c r="G2739" s="174">
        <v>145.83441669999999</v>
      </c>
      <c r="H2739" s="74">
        <v>51.963000000000001</v>
      </c>
      <c r="I2739" s="74">
        <v>0.95399999999999996</v>
      </c>
      <c r="J2739" s="74">
        <v>14.526</v>
      </c>
      <c r="K2739" s="74">
        <v>0.247</v>
      </c>
      <c r="L2739" s="74">
        <v>5.23</v>
      </c>
      <c r="M2739" s="74">
        <v>7.5060000000000002</v>
      </c>
      <c r="N2739" s="74">
        <v>2.9609999999999999</v>
      </c>
      <c r="O2739" s="74">
        <v>0.59299999999999997</v>
      </c>
      <c r="P2739" s="74">
        <v>0</v>
      </c>
      <c r="Q2739" s="74">
        <v>9.2999999999999999E-2</v>
      </c>
      <c r="R2739" s="74">
        <v>3.0435812430000002</v>
      </c>
      <c r="S2739" s="74">
        <v>0</v>
      </c>
      <c r="T2739" s="74">
        <v>0</v>
      </c>
      <c r="U2739" s="74">
        <v>9.1460823570000006E-3</v>
      </c>
      <c r="V2739" s="74">
        <v>9.9263000000000012</v>
      </c>
      <c r="W2739" s="74">
        <v>1.9463331387</v>
      </c>
      <c r="X2739" s="74">
        <v>1092.5996</v>
      </c>
      <c r="Y2739" s="74">
        <v>1020</v>
      </c>
      <c r="Z2739" s="74">
        <v>0.88844220733087076</v>
      </c>
      <c r="AA2739" s="74">
        <v>0.1115577926691292</v>
      </c>
      <c r="AB2739" s="74">
        <v>9.1558662023210908E-4</v>
      </c>
      <c r="AC2739" s="74">
        <v>9.1558662023210865E-4</v>
      </c>
      <c r="AD2739" t="s">
        <v>5810</v>
      </c>
    </row>
    <row r="2740" spans="1:30">
      <c r="A2740" s="165" t="s">
        <v>7142</v>
      </c>
      <c r="C2740" s="165" t="s">
        <v>8444</v>
      </c>
      <c r="D2740" s="169" t="s">
        <v>2877</v>
      </c>
      <c r="E2740" s="169" t="s">
        <v>2879</v>
      </c>
      <c r="F2740" s="174">
        <v>17.31169444</v>
      </c>
      <c r="G2740" s="174">
        <v>145.83441669999999</v>
      </c>
      <c r="H2740" s="74">
        <v>52.643999999999998</v>
      </c>
      <c r="I2740" s="74">
        <v>0.94199999999999995</v>
      </c>
      <c r="J2740" s="74">
        <v>14.398999999999999</v>
      </c>
      <c r="K2740" s="74">
        <v>0.26600000000000001</v>
      </c>
      <c r="L2740" s="74">
        <v>4.3789999999999996</v>
      </c>
      <c r="M2740" s="74">
        <v>7.2329999999999997</v>
      </c>
      <c r="N2740" s="74">
        <v>3.02</v>
      </c>
      <c r="O2740" s="74">
        <v>0.64</v>
      </c>
      <c r="P2740" s="74">
        <v>0</v>
      </c>
      <c r="Q2740" s="74">
        <v>0.09</v>
      </c>
      <c r="R2740" s="74">
        <v>3.2768121880000001</v>
      </c>
      <c r="S2740" s="74">
        <v>0</v>
      </c>
      <c r="T2740" s="74">
        <v>0</v>
      </c>
      <c r="U2740" s="74">
        <v>4.4262675179999999E-3</v>
      </c>
      <c r="V2740" s="74">
        <v>9.9603000000000002</v>
      </c>
      <c r="W2740" s="74">
        <v>1.9529998046999999</v>
      </c>
      <c r="X2740" s="74">
        <v>1088.0678</v>
      </c>
      <c r="Y2740" s="74">
        <v>1030</v>
      </c>
      <c r="Z2740" s="74">
        <v>0.95020064527794912</v>
      </c>
      <c r="AA2740" s="74">
        <v>4.9799354722050847E-2</v>
      </c>
      <c r="AB2740" s="74">
        <v>3.7520730666556952E-3</v>
      </c>
      <c r="AC2740" s="74">
        <v>3.7520730666556939E-3</v>
      </c>
      <c r="AD2740" t="s">
        <v>5810</v>
      </c>
    </row>
    <row r="2741" spans="1:30">
      <c r="A2741" s="165" t="s">
        <v>7143</v>
      </c>
      <c r="C2741" s="165" t="s">
        <v>8444</v>
      </c>
      <c r="D2741" s="169" t="s">
        <v>2877</v>
      </c>
      <c r="E2741" s="169" t="s">
        <v>2879</v>
      </c>
      <c r="F2741" s="174">
        <v>17.31169444</v>
      </c>
      <c r="G2741" s="174">
        <v>145.83441669999999</v>
      </c>
      <c r="H2741" s="74">
        <v>50.762</v>
      </c>
      <c r="I2741" s="74">
        <v>1.0589999999999999</v>
      </c>
      <c r="J2741" s="74">
        <v>14.622999999999999</v>
      </c>
      <c r="K2741" s="74">
        <v>0.24199999999999999</v>
      </c>
      <c r="L2741" s="74">
        <v>4.5060000000000002</v>
      </c>
      <c r="M2741" s="74">
        <v>8.048</v>
      </c>
      <c r="N2741" s="74">
        <v>2.7130000000000001</v>
      </c>
      <c r="O2741" s="74">
        <v>0.54400000000000004</v>
      </c>
      <c r="P2741" s="74">
        <v>0</v>
      </c>
      <c r="Q2741" s="74">
        <v>0.105</v>
      </c>
      <c r="R2741" s="74">
        <v>2.6201032</v>
      </c>
      <c r="S2741" s="74">
        <v>0</v>
      </c>
      <c r="T2741" s="74">
        <v>0</v>
      </c>
      <c r="U2741" s="74">
        <v>4.5539150000000004E-3</v>
      </c>
      <c r="V2741" s="74">
        <v>10.990500000000001</v>
      </c>
      <c r="W2741" s="74">
        <v>2.1549997845000002</v>
      </c>
      <c r="X2741" s="74">
        <v>1101.5968</v>
      </c>
      <c r="Y2741" s="74">
        <v>780</v>
      </c>
      <c r="Z2741" s="74">
        <v>0.92949525637741659</v>
      </c>
      <c r="AA2741" s="74">
        <v>7.050474362258341E-2</v>
      </c>
      <c r="AB2741" s="74">
        <v>3.229932176422274E-3</v>
      </c>
      <c r="AC2741" s="74">
        <v>3.2299321764222718E-3</v>
      </c>
      <c r="AD2741" t="s">
        <v>5810</v>
      </c>
    </row>
    <row r="2742" spans="1:30">
      <c r="A2742" s="165" t="s">
        <v>7144</v>
      </c>
      <c r="C2742" s="165" t="s">
        <v>8444</v>
      </c>
      <c r="D2742" s="169" t="s">
        <v>2877</v>
      </c>
      <c r="E2742" s="169" t="s">
        <v>2879</v>
      </c>
      <c r="F2742" s="174">
        <v>17.31169444</v>
      </c>
      <c r="G2742" s="174">
        <v>145.83441669999999</v>
      </c>
      <c r="H2742" s="74">
        <v>50.527999999999999</v>
      </c>
      <c r="I2742" s="74">
        <v>1.145</v>
      </c>
      <c r="J2742" s="74">
        <v>14.066000000000001</v>
      </c>
      <c r="K2742" s="74">
        <v>0.25600000000000001</v>
      </c>
      <c r="L2742" s="74">
        <v>6.0739999999999998</v>
      </c>
      <c r="M2742" s="74">
        <v>7.3710000000000004</v>
      </c>
      <c r="N2742" s="74">
        <v>2.879</v>
      </c>
      <c r="O2742" s="74">
        <v>0.57099999999999995</v>
      </c>
      <c r="P2742" s="74">
        <v>0</v>
      </c>
      <c r="Q2742" s="74">
        <v>0.127</v>
      </c>
      <c r="R2742" s="74">
        <v>2.0515517000000001</v>
      </c>
      <c r="S2742" s="74">
        <v>0</v>
      </c>
      <c r="T2742" s="74">
        <v>0</v>
      </c>
      <c r="U2742" s="74">
        <v>2.5141670000000001E-2</v>
      </c>
      <c r="V2742" s="74">
        <v>12.266349999999999</v>
      </c>
      <c r="W2742" s="74">
        <v>2.4051664261500001</v>
      </c>
      <c r="X2742" s="74">
        <v>1090.3586</v>
      </c>
      <c r="Y2742" s="74">
        <v>860</v>
      </c>
      <c r="Z2742" s="74">
        <v>0.63883750334659439</v>
      </c>
      <c r="AA2742" s="74">
        <v>0.36116249665340561</v>
      </c>
      <c r="AB2742" s="74">
        <v>9.312801106199476E-4</v>
      </c>
      <c r="AC2742" s="74">
        <v>9.3128011061994684E-4</v>
      </c>
      <c r="AD2742" t="s">
        <v>5810</v>
      </c>
    </row>
    <row r="2743" spans="1:30">
      <c r="A2743" s="165" t="s">
        <v>7145</v>
      </c>
      <c r="C2743" s="165" t="s">
        <v>8444</v>
      </c>
      <c r="D2743" s="169" t="s">
        <v>2877</v>
      </c>
      <c r="E2743" s="169" t="s">
        <v>2879</v>
      </c>
      <c r="F2743" s="174">
        <v>17.31169444</v>
      </c>
      <c r="G2743" s="174">
        <v>145.83441669999999</v>
      </c>
      <c r="H2743" s="74">
        <v>50.289000000000001</v>
      </c>
      <c r="I2743" s="74">
        <v>0.85799999999999998</v>
      </c>
      <c r="J2743" s="74">
        <v>15.246</v>
      </c>
      <c r="K2743" s="74">
        <v>0.245</v>
      </c>
      <c r="L2743" s="74">
        <v>4.8810000000000002</v>
      </c>
      <c r="M2743" s="74">
        <v>7.9530000000000003</v>
      </c>
      <c r="N2743" s="74">
        <v>2.7120000000000002</v>
      </c>
      <c r="O2743" s="74">
        <v>0.54600000000000004</v>
      </c>
      <c r="P2743" s="74">
        <v>0</v>
      </c>
      <c r="Q2743" s="74">
        <v>0.11799999999999999</v>
      </c>
      <c r="R2743" s="74">
        <v>2.4798377999999999</v>
      </c>
      <c r="S2743" s="74">
        <v>0</v>
      </c>
      <c r="T2743" s="74">
        <v>0</v>
      </c>
      <c r="U2743" s="74">
        <v>2.0993675000000002E-3</v>
      </c>
      <c r="V2743" s="74">
        <v>11.084849999999999</v>
      </c>
      <c r="W2743" s="74">
        <v>2.17349978265</v>
      </c>
      <c r="X2743" s="74">
        <v>1100.0198</v>
      </c>
      <c r="Y2743" s="74">
        <v>690</v>
      </c>
      <c r="Z2743" s="74">
        <v>0.96286124850542953</v>
      </c>
      <c r="AA2743" s="74">
        <v>3.7138751494570507E-2</v>
      </c>
      <c r="AB2743" s="74">
        <v>3.0603583310658601E-3</v>
      </c>
      <c r="AC2743" s="74">
        <v>3.0603583310658592E-3</v>
      </c>
      <c r="AD2743" t="s">
        <v>5810</v>
      </c>
    </row>
    <row r="2744" spans="1:30">
      <c r="A2744" s="165" t="s">
        <v>7146</v>
      </c>
      <c r="C2744" s="165" t="s">
        <v>8444</v>
      </c>
      <c r="D2744" s="169" t="s">
        <v>2877</v>
      </c>
      <c r="E2744" s="169" t="s">
        <v>2879</v>
      </c>
      <c r="F2744" s="174">
        <v>17.31169444</v>
      </c>
      <c r="G2744" s="174">
        <v>145.83441669999999</v>
      </c>
      <c r="H2744" s="74">
        <v>47.198</v>
      </c>
      <c r="I2744" s="74">
        <v>0.89</v>
      </c>
      <c r="J2744" s="74">
        <v>15.05</v>
      </c>
      <c r="K2744" s="74">
        <v>0.24</v>
      </c>
      <c r="L2744" s="74">
        <v>5.18</v>
      </c>
      <c r="M2744" s="74">
        <v>10.746</v>
      </c>
      <c r="N2744" s="74">
        <v>2.2909999999999999</v>
      </c>
      <c r="O2744" s="74">
        <v>0.46700000000000003</v>
      </c>
      <c r="P2744" s="74">
        <v>0</v>
      </c>
      <c r="Q2744" s="74">
        <v>9.8000000000000004E-2</v>
      </c>
      <c r="R2744" s="74">
        <v>2.7538706909999999</v>
      </c>
      <c r="S2744" s="74">
        <v>0</v>
      </c>
      <c r="T2744" s="74">
        <v>0</v>
      </c>
      <c r="U2744" s="74">
        <v>5.7137176910000004E-3</v>
      </c>
      <c r="V2744" s="74">
        <v>11.54555</v>
      </c>
      <c r="W2744" s="74">
        <v>2.26383310695</v>
      </c>
      <c r="X2744" s="74">
        <v>1146.3835999999999</v>
      </c>
      <c r="Y2744" s="74">
        <v>920</v>
      </c>
      <c r="Z2744" s="74">
        <v>0.92386121717639547</v>
      </c>
      <c r="AA2744" s="74">
        <v>7.6138782823604492E-2</v>
      </c>
      <c r="AB2744" s="74">
        <v>2.8748188632148571E-3</v>
      </c>
      <c r="AC2744" s="74">
        <v>2.8748188632148558E-3</v>
      </c>
      <c r="AD2744" t="s">
        <v>5810</v>
      </c>
    </row>
    <row r="2745" spans="1:30">
      <c r="A2745" s="165" t="s">
        <v>7147</v>
      </c>
      <c r="C2745" s="165" t="s">
        <v>8444</v>
      </c>
      <c r="D2745" s="169" t="s">
        <v>2877</v>
      </c>
      <c r="E2745" s="169" t="s">
        <v>2879</v>
      </c>
      <c r="F2745" s="174">
        <v>17.31169444</v>
      </c>
      <c r="G2745" s="174">
        <v>145.83441669999999</v>
      </c>
      <c r="H2745" s="74">
        <v>52.093000000000004</v>
      </c>
      <c r="I2745" s="74">
        <v>1.167</v>
      </c>
      <c r="J2745" s="74">
        <v>14.625</v>
      </c>
      <c r="K2745" s="74">
        <v>0.23599999999999999</v>
      </c>
      <c r="L2745" s="74">
        <v>4.6399999999999997</v>
      </c>
      <c r="M2745" s="74">
        <v>8.0259999999999998</v>
      </c>
      <c r="N2745" s="74">
        <v>3.113</v>
      </c>
      <c r="O2745" s="74">
        <v>0.67100000000000004</v>
      </c>
      <c r="P2745" s="74">
        <v>0</v>
      </c>
      <c r="Q2745" s="74">
        <v>0.17100000000000001</v>
      </c>
      <c r="R2745" s="74">
        <v>2.344520191</v>
      </c>
      <c r="S2745" s="74">
        <v>0</v>
      </c>
      <c r="T2745" s="74">
        <v>0</v>
      </c>
      <c r="U2745" s="74">
        <v>2.494383495E-2</v>
      </c>
      <c r="V2745" s="74">
        <v>10.466049999999999</v>
      </c>
      <c r="W2745" s="74">
        <v>2.0521664614500001</v>
      </c>
      <c r="X2745" s="74">
        <v>1101.2316000000001</v>
      </c>
      <c r="Y2745" s="74">
        <v>970</v>
      </c>
      <c r="Z2745" s="74">
        <v>0.65960798211719662</v>
      </c>
      <c r="AA2745" s="74">
        <v>0.34039201788280332</v>
      </c>
      <c r="AB2745" s="74">
        <v>7.2980668810769273E-4</v>
      </c>
      <c r="AC2745" s="74">
        <v>7.2980668810769262E-4</v>
      </c>
      <c r="AD2745" t="s">
        <v>5810</v>
      </c>
    </row>
    <row r="2746" spans="1:30">
      <c r="A2746" s="165" t="s">
        <v>7148</v>
      </c>
      <c r="C2746" s="165" t="s">
        <v>8444</v>
      </c>
      <c r="D2746" s="169" t="s">
        <v>2877</v>
      </c>
      <c r="E2746" s="169" t="s">
        <v>2879</v>
      </c>
      <c r="F2746" s="174">
        <v>17.31169444</v>
      </c>
      <c r="G2746" s="174">
        <v>145.83441669999999</v>
      </c>
      <c r="H2746" s="74">
        <v>51.512999999999998</v>
      </c>
      <c r="I2746" s="74">
        <v>1.1359999999999999</v>
      </c>
      <c r="J2746" s="74">
        <v>14.316000000000001</v>
      </c>
      <c r="K2746" s="74">
        <v>0.27800000000000002</v>
      </c>
      <c r="L2746" s="74">
        <v>4.97</v>
      </c>
      <c r="M2746" s="74">
        <v>7.7220000000000004</v>
      </c>
      <c r="N2746" s="74">
        <v>2.8250000000000002</v>
      </c>
      <c r="O2746" s="74">
        <v>0.51300000000000001</v>
      </c>
      <c r="P2746" s="74">
        <v>0</v>
      </c>
      <c r="Q2746" s="74">
        <v>0.121</v>
      </c>
      <c r="R2746" s="74">
        <v>2.3892780999999998</v>
      </c>
      <c r="S2746" s="74">
        <v>0</v>
      </c>
      <c r="T2746" s="74">
        <v>0</v>
      </c>
      <c r="U2746" s="74">
        <v>9.0101555000000003E-3</v>
      </c>
      <c r="V2746" s="74">
        <v>11.315200000000001</v>
      </c>
      <c r="W2746" s="74">
        <v>2.2186664448000002</v>
      </c>
      <c r="X2746" s="74">
        <v>1096.1851999999999</v>
      </c>
      <c r="Y2746" s="74">
        <v>750</v>
      </c>
      <c r="Z2746" s="74">
        <v>0.84957923617412989</v>
      </c>
      <c r="AA2746" s="74">
        <v>0.15042076382587011</v>
      </c>
      <c r="AB2746" s="74">
        <v>1.6503646319491259E-3</v>
      </c>
      <c r="AC2746" s="74">
        <v>1.650364631949127E-3</v>
      </c>
      <c r="AD2746" t="s">
        <v>5810</v>
      </c>
    </row>
    <row r="2747" spans="1:30">
      <c r="A2747" s="165" t="s">
        <v>7149</v>
      </c>
      <c r="C2747" s="165" t="s">
        <v>8444</v>
      </c>
      <c r="D2747" s="169" t="s">
        <v>2877</v>
      </c>
      <c r="E2747" s="169" t="s">
        <v>2879</v>
      </c>
      <c r="F2747" s="174">
        <v>17.31169444</v>
      </c>
      <c r="G2747" s="174">
        <v>145.83441669999999</v>
      </c>
      <c r="H2747" s="74">
        <v>51.198999999999998</v>
      </c>
      <c r="I2747" s="74">
        <v>1.0489999999999999</v>
      </c>
      <c r="J2747" s="74">
        <v>14.709</v>
      </c>
      <c r="K2747" s="74">
        <v>0.23699999999999999</v>
      </c>
      <c r="L2747" s="74">
        <v>4.6449999999999996</v>
      </c>
      <c r="M2747" s="74">
        <v>8.1069999999999993</v>
      </c>
      <c r="N2747" s="74">
        <v>2.8530000000000002</v>
      </c>
      <c r="O2747" s="74">
        <v>0.49</v>
      </c>
      <c r="P2747" s="74">
        <v>0</v>
      </c>
      <c r="Q2747" s="74">
        <v>9.2999999999999999E-2</v>
      </c>
      <c r="R2747" s="74">
        <v>2.4335366</v>
      </c>
      <c r="S2747" s="74">
        <v>0</v>
      </c>
      <c r="T2747" s="74">
        <v>0</v>
      </c>
      <c r="U2747" s="74">
        <v>7.4219935000000006E-3</v>
      </c>
      <c r="V2747" s="74">
        <v>10.479649999999999</v>
      </c>
      <c r="W2747" s="74">
        <v>2.0548331278499998</v>
      </c>
      <c r="X2747" s="74">
        <v>1102.5762</v>
      </c>
      <c r="Y2747" s="74">
        <v>740</v>
      </c>
      <c r="Z2747" s="74">
        <v>0.86853544755058765</v>
      </c>
      <c r="AA2747" s="74">
        <v>0.13146455244941241</v>
      </c>
      <c r="AB2747" s="74">
        <v>1.5240297612264049E-3</v>
      </c>
      <c r="AC2747" s="74">
        <v>1.5240297612264049E-3</v>
      </c>
      <c r="AD2747" t="s">
        <v>5810</v>
      </c>
    </row>
    <row r="2748" spans="1:30">
      <c r="A2748" s="165" t="s">
        <v>7150</v>
      </c>
      <c r="C2748" s="165" t="s">
        <v>8444</v>
      </c>
      <c r="D2748" s="169" t="s">
        <v>2877</v>
      </c>
      <c r="E2748" s="169" t="s">
        <v>2879</v>
      </c>
      <c r="F2748" s="174">
        <v>17.31169444</v>
      </c>
      <c r="G2748" s="174">
        <v>145.83441669999999</v>
      </c>
      <c r="H2748" s="74">
        <v>51.631999999999998</v>
      </c>
      <c r="I2748" s="74">
        <v>1.177</v>
      </c>
      <c r="J2748" s="74">
        <v>14.972</v>
      </c>
      <c r="K2748" s="74">
        <v>0.219</v>
      </c>
      <c r="L2748" s="74">
        <v>4.71</v>
      </c>
      <c r="M2748" s="74">
        <v>8.202</v>
      </c>
      <c r="N2748" s="74">
        <v>2.8239999999999998</v>
      </c>
      <c r="O2748" s="74">
        <v>0.64700000000000002</v>
      </c>
      <c r="P2748" s="74">
        <v>0</v>
      </c>
      <c r="Q2748" s="74">
        <v>0.152</v>
      </c>
      <c r="R2748" s="74">
        <v>2.3960870999999999</v>
      </c>
      <c r="S2748" s="74">
        <v>0</v>
      </c>
      <c r="T2748" s="74">
        <v>0</v>
      </c>
      <c r="U2748" s="74">
        <v>1.6782254999999999E-2</v>
      </c>
      <c r="V2748" s="74">
        <v>10.171099999999999</v>
      </c>
      <c r="W2748" s="74">
        <v>1.9943331339000001</v>
      </c>
      <c r="X2748" s="74">
        <v>1104.1532</v>
      </c>
      <c r="Y2748" s="74">
        <v>880</v>
      </c>
      <c r="Z2748" s="74">
        <v>0.74159165301712882</v>
      </c>
      <c r="AA2748" s="74">
        <v>0.25840834698287118</v>
      </c>
      <c r="AB2748" s="74">
        <v>2.6370527795759638E-4</v>
      </c>
      <c r="AC2748" s="74">
        <v>2.6370527795759632E-4</v>
      </c>
      <c r="AD2748" t="s">
        <v>5810</v>
      </c>
    </row>
    <row r="2749" spans="1:30">
      <c r="A2749" s="165" t="s">
        <v>7151</v>
      </c>
      <c r="C2749" s="165" t="s">
        <v>8444</v>
      </c>
      <c r="D2749" s="169" t="s">
        <v>2877</v>
      </c>
      <c r="E2749" s="169" t="s">
        <v>2879</v>
      </c>
      <c r="F2749" s="174">
        <v>17.31169444</v>
      </c>
      <c r="G2749" s="174">
        <v>145.83441669999999</v>
      </c>
      <c r="H2749" s="74">
        <v>51.139000000000003</v>
      </c>
      <c r="I2749" s="74">
        <v>0.97399999999999998</v>
      </c>
      <c r="J2749" s="74">
        <v>14.994</v>
      </c>
      <c r="K2749" s="74">
        <v>0.217</v>
      </c>
      <c r="L2749" s="74">
        <v>4.9269999999999996</v>
      </c>
      <c r="M2749" s="74">
        <v>8.0939999999999994</v>
      </c>
      <c r="N2749" s="74">
        <v>2.8719999999999999</v>
      </c>
      <c r="O2749" s="74">
        <v>0.56299999999999994</v>
      </c>
      <c r="P2749" s="74">
        <v>0</v>
      </c>
      <c r="Q2749" s="74">
        <v>9.6000000000000002E-2</v>
      </c>
      <c r="R2749" s="74">
        <v>2.4730287999999998</v>
      </c>
      <c r="S2749" s="74">
        <v>0</v>
      </c>
      <c r="T2749" s="74">
        <v>0</v>
      </c>
      <c r="U2749" s="74">
        <v>2.8452454999999999E-3</v>
      </c>
      <c r="V2749" s="74">
        <v>10.2187</v>
      </c>
      <c r="W2749" s="74">
        <v>2.0036664662999999</v>
      </c>
      <c r="X2749" s="74">
        <v>1102.3604</v>
      </c>
      <c r="Y2749" s="74">
        <v>680</v>
      </c>
      <c r="Z2749" s="74">
        <v>0.94998599951776064</v>
      </c>
      <c r="AA2749" s="74">
        <v>5.0014000482239383E-2</v>
      </c>
      <c r="AB2749" s="74">
        <v>3.7207654590874109E-3</v>
      </c>
      <c r="AC2749" s="74">
        <v>3.7207654590874122E-3</v>
      </c>
      <c r="AD2749" t="s">
        <v>5810</v>
      </c>
    </row>
    <row r="2750" spans="1:30">
      <c r="A2750" s="165" t="s">
        <v>7152</v>
      </c>
      <c r="C2750" s="165" t="s">
        <v>8444</v>
      </c>
      <c r="D2750" s="169" t="s">
        <v>2877</v>
      </c>
      <c r="E2750" s="169" t="s">
        <v>2879</v>
      </c>
      <c r="F2750" s="174">
        <v>17.31169444</v>
      </c>
      <c r="G2750" s="174">
        <v>145.83441669999999</v>
      </c>
      <c r="H2750" s="74">
        <v>52.91</v>
      </c>
      <c r="I2750" s="74">
        <v>0.97899999999999998</v>
      </c>
      <c r="J2750" s="74">
        <v>14.515000000000001</v>
      </c>
      <c r="K2750" s="74">
        <v>0.215</v>
      </c>
      <c r="L2750" s="74">
        <v>4.4859999999999998</v>
      </c>
      <c r="M2750" s="74">
        <v>7.6719999999999997</v>
      </c>
      <c r="N2750" s="74">
        <v>3.032</v>
      </c>
      <c r="O2750" s="74">
        <v>0.64700000000000002</v>
      </c>
      <c r="P2750" s="74">
        <v>0</v>
      </c>
      <c r="Q2750" s="74">
        <v>0.152</v>
      </c>
      <c r="R2750" s="74">
        <v>2.2013497000000002</v>
      </c>
      <c r="S2750" s="74">
        <v>0</v>
      </c>
      <c r="T2750" s="74">
        <v>0</v>
      </c>
      <c r="U2750" s="74">
        <v>7.1200905000000001E-4</v>
      </c>
      <c r="V2750" s="74">
        <v>10.01895</v>
      </c>
      <c r="W2750" s="74">
        <v>1.9644998035500001</v>
      </c>
      <c r="X2750" s="74">
        <v>1095.3552</v>
      </c>
      <c r="Y2750" s="74">
        <v>520</v>
      </c>
      <c r="Z2750" s="74">
        <v>0.98387051552260651</v>
      </c>
      <c r="AA2750" s="74">
        <v>1.6129484477393409E-2</v>
      </c>
      <c r="AB2750" s="74">
        <v>3.2935016306040801E-3</v>
      </c>
      <c r="AC2750" s="74">
        <v>3.2935016306040788E-3</v>
      </c>
      <c r="AD2750" t="s">
        <v>5810</v>
      </c>
    </row>
    <row r="2751" spans="1:30">
      <c r="A2751" s="165" t="s">
        <v>7153</v>
      </c>
      <c r="C2751" s="165" t="s">
        <v>8444</v>
      </c>
      <c r="D2751" s="169" t="s">
        <v>2877</v>
      </c>
      <c r="E2751" s="169" t="s">
        <v>2879</v>
      </c>
      <c r="F2751" s="174">
        <v>17.31169444</v>
      </c>
      <c r="G2751" s="174">
        <v>145.83441669999999</v>
      </c>
      <c r="H2751" s="74">
        <v>50.920999999999999</v>
      </c>
      <c r="I2751" s="74">
        <v>1.1000000000000001</v>
      </c>
      <c r="J2751" s="74">
        <v>14.596</v>
      </c>
      <c r="K2751" s="74">
        <v>0.27600000000000002</v>
      </c>
      <c r="L2751" s="74">
        <v>4.9589999999999996</v>
      </c>
      <c r="M2751" s="74">
        <v>8.3140000000000001</v>
      </c>
      <c r="N2751" s="74">
        <v>2.8610000000000002</v>
      </c>
      <c r="O2751" s="74">
        <v>0.629</v>
      </c>
      <c r="P2751" s="74">
        <v>0</v>
      </c>
      <c r="Q2751" s="74">
        <v>0.16400000000000001</v>
      </c>
      <c r="R2751" s="74">
        <v>2.2769295999999999</v>
      </c>
      <c r="S2751" s="74">
        <v>0</v>
      </c>
      <c r="T2751" s="74">
        <v>0</v>
      </c>
      <c r="U2751" s="74">
        <v>1.5183945000000001E-2</v>
      </c>
      <c r="V2751" s="74">
        <v>10.42695</v>
      </c>
      <c r="W2751" s="74">
        <v>2.0444997955500002</v>
      </c>
      <c r="X2751" s="74">
        <v>1106.0124000000001</v>
      </c>
      <c r="Y2751" s="74">
        <v>800</v>
      </c>
      <c r="Z2751" s="74">
        <v>0.74747596306770658</v>
      </c>
      <c r="AA2751" s="74">
        <v>0.25252403693229353</v>
      </c>
      <c r="AB2751" s="74">
        <v>8.2183732480921898E-4</v>
      </c>
      <c r="AC2751" s="74">
        <v>8.2183732480921898E-4</v>
      </c>
      <c r="AD2751" t="s">
        <v>5810</v>
      </c>
    </row>
    <row r="2752" spans="1:30">
      <c r="A2752" s="165" t="s">
        <v>7154</v>
      </c>
      <c r="C2752" s="165" t="s">
        <v>8444</v>
      </c>
      <c r="D2752" s="169" t="s">
        <v>2877</v>
      </c>
      <c r="E2752" s="169" t="s">
        <v>2879</v>
      </c>
      <c r="F2752" s="174">
        <v>17.31169444</v>
      </c>
      <c r="G2752" s="174">
        <v>145.83441669999999</v>
      </c>
      <c r="H2752" s="74">
        <v>51.470999999999997</v>
      </c>
      <c r="I2752" s="74">
        <v>1.1659999999999999</v>
      </c>
      <c r="J2752" s="74">
        <v>14.407999999999999</v>
      </c>
      <c r="K2752" s="74">
        <v>0.26200000000000001</v>
      </c>
      <c r="L2752" s="74">
        <v>4.6609999999999996</v>
      </c>
      <c r="M2752" s="74">
        <v>8.093</v>
      </c>
      <c r="N2752" s="74">
        <v>2.6760000000000002</v>
      </c>
      <c r="O2752" s="74">
        <v>0.51700000000000002</v>
      </c>
      <c r="P2752" s="74">
        <v>0</v>
      </c>
      <c r="Q2752" s="74">
        <v>0.105</v>
      </c>
      <c r="R2752" s="74">
        <v>2.3055273999999999</v>
      </c>
      <c r="S2752" s="74">
        <v>0</v>
      </c>
      <c r="T2752" s="74">
        <v>0</v>
      </c>
      <c r="U2752" s="74">
        <v>5.1551840000000002E-3</v>
      </c>
      <c r="V2752" s="74">
        <v>11.59145</v>
      </c>
      <c r="W2752" s="74">
        <v>2.2728331060500002</v>
      </c>
      <c r="X2752" s="74">
        <v>1102.3438000000001</v>
      </c>
      <c r="Y2752" s="74">
        <v>660</v>
      </c>
      <c r="Z2752" s="74">
        <v>0.90520267275372968</v>
      </c>
      <c r="AA2752" s="74">
        <v>9.4797327246270338E-2</v>
      </c>
      <c r="AB2752" s="74">
        <v>2.7237345386393452E-3</v>
      </c>
      <c r="AC2752" s="74">
        <v>2.723734538639346E-3</v>
      </c>
      <c r="AD2752" t="s">
        <v>5810</v>
      </c>
    </row>
    <row r="2753" spans="1:30">
      <c r="A2753" s="165" t="s">
        <v>7155</v>
      </c>
      <c r="C2753" s="165" t="s">
        <v>8444</v>
      </c>
      <c r="D2753" s="169" t="s">
        <v>2877</v>
      </c>
      <c r="E2753" s="169" t="s">
        <v>2879</v>
      </c>
      <c r="F2753" s="174">
        <v>17.31169444</v>
      </c>
      <c r="G2753" s="174">
        <v>145.83441669999999</v>
      </c>
      <c r="H2753" s="74">
        <v>46.914999999999999</v>
      </c>
      <c r="I2753" s="74">
        <v>0.85599999999999998</v>
      </c>
      <c r="J2753" s="74">
        <v>18.007999999999999</v>
      </c>
      <c r="K2753" s="74">
        <v>0.22900000000000001</v>
      </c>
      <c r="L2753" s="74">
        <v>5.1269999999999998</v>
      </c>
      <c r="M2753" s="74">
        <v>11.894</v>
      </c>
      <c r="N2753" s="74">
        <v>2.3130000000000002</v>
      </c>
      <c r="O2753" s="74">
        <v>0.40699999999999997</v>
      </c>
      <c r="P2753" s="74">
        <v>0</v>
      </c>
      <c r="Q2753" s="74">
        <v>8.5999999999999993E-2</v>
      </c>
      <c r="R2753" s="74">
        <v>2.5417996999999999</v>
      </c>
      <c r="S2753" s="74">
        <v>0</v>
      </c>
      <c r="T2753" s="74">
        <v>0</v>
      </c>
      <c r="U2753" s="74">
        <v>3.9653309999999999E-3</v>
      </c>
      <c r="V2753" s="74">
        <v>8.8510500000000008</v>
      </c>
      <c r="W2753" s="74">
        <v>1.7354998264499999</v>
      </c>
      <c r="X2753" s="74">
        <v>1165.4404</v>
      </c>
      <c r="Y2753" s="74">
        <v>790</v>
      </c>
      <c r="Z2753" s="74">
        <v>0.92723101260150986</v>
      </c>
      <c r="AA2753" s="74">
        <v>7.2768987398490151E-2</v>
      </c>
      <c r="AB2753" s="74">
        <v>1.890108016662659E-3</v>
      </c>
      <c r="AC2753" s="74">
        <v>1.890108016662658E-3</v>
      </c>
      <c r="AD2753" t="s">
        <v>5810</v>
      </c>
    </row>
    <row r="2754" spans="1:30">
      <c r="A2754" s="165" t="s">
        <v>7156</v>
      </c>
      <c r="C2754" s="165" t="s">
        <v>8444</v>
      </c>
      <c r="D2754" s="169" t="s">
        <v>2877</v>
      </c>
      <c r="E2754" s="169" t="s">
        <v>2879</v>
      </c>
      <c r="F2754" s="174">
        <v>17.31169444</v>
      </c>
      <c r="G2754" s="174">
        <v>145.83441669999999</v>
      </c>
      <c r="H2754" s="74">
        <v>50.98</v>
      </c>
      <c r="I2754" s="74">
        <v>1.123</v>
      </c>
      <c r="J2754" s="74">
        <v>14.692</v>
      </c>
      <c r="K2754" s="74">
        <v>0.22900000000000001</v>
      </c>
      <c r="L2754" s="74">
        <v>4.7110000000000003</v>
      </c>
      <c r="M2754" s="74">
        <v>8.0120000000000005</v>
      </c>
      <c r="N2754" s="74">
        <v>2.8490000000000002</v>
      </c>
      <c r="O2754" s="74">
        <v>0.55500000000000005</v>
      </c>
      <c r="P2754" s="74">
        <v>0</v>
      </c>
      <c r="Q2754" s="74">
        <v>9.6000000000000002E-2</v>
      </c>
      <c r="R2754" s="74">
        <v>2.3082509999999998</v>
      </c>
      <c r="S2754" s="74">
        <v>0</v>
      </c>
      <c r="T2754" s="74">
        <v>0</v>
      </c>
      <c r="U2754" s="74">
        <v>1.4093035E-2</v>
      </c>
      <c r="V2754" s="74">
        <v>11.5855</v>
      </c>
      <c r="W2754" s="74">
        <v>2.2716664395000001</v>
      </c>
      <c r="X2754" s="74">
        <v>1100.9992</v>
      </c>
      <c r="Y2754" s="74">
        <v>810</v>
      </c>
      <c r="Z2754" s="74">
        <v>0.7696462339322655</v>
      </c>
      <c r="AA2754" s="74">
        <v>0.2303537660677345</v>
      </c>
      <c r="AB2754" s="74">
        <v>5.8655633990606869E-4</v>
      </c>
      <c r="AC2754" s="74">
        <v>5.8655633990606869E-4</v>
      </c>
      <c r="AD2754" t="s">
        <v>5810</v>
      </c>
    </row>
    <row r="2755" spans="1:30">
      <c r="A2755" s="165" t="s">
        <v>7157</v>
      </c>
      <c r="C2755" s="165" t="s">
        <v>8444</v>
      </c>
      <c r="D2755" s="169" t="s">
        <v>2877</v>
      </c>
      <c r="E2755" s="169" t="s">
        <v>2879</v>
      </c>
      <c r="F2755" s="174">
        <v>17.31169444</v>
      </c>
      <c r="G2755" s="174">
        <v>145.83441669999999</v>
      </c>
      <c r="H2755" s="74">
        <v>50.512</v>
      </c>
      <c r="I2755" s="74">
        <v>0.90800000000000003</v>
      </c>
      <c r="J2755" s="74">
        <v>14.965999999999999</v>
      </c>
      <c r="K2755" s="74">
        <v>0.247</v>
      </c>
      <c r="L2755" s="74">
        <v>4.3339999999999996</v>
      </c>
      <c r="M2755" s="74">
        <v>7.6630000000000003</v>
      </c>
      <c r="N2755" s="74">
        <v>2.863</v>
      </c>
      <c r="O2755" s="74">
        <v>0.53900000000000003</v>
      </c>
      <c r="P2755" s="74">
        <v>0</v>
      </c>
      <c r="Q2755" s="74">
        <v>7.1999999999999995E-2</v>
      </c>
      <c r="R2755" s="74">
        <v>2.2939520999999998</v>
      </c>
      <c r="S2755" s="74">
        <v>0</v>
      </c>
      <c r="T2755" s="74">
        <v>0</v>
      </c>
      <c r="U2755" s="74">
        <v>1.5003818E-2</v>
      </c>
      <c r="V2755" s="74">
        <v>11.514950000000001</v>
      </c>
      <c r="W2755" s="74">
        <v>2.2578331075500002</v>
      </c>
      <c r="X2755" s="74">
        <v>1095.2058</v>
      </c>
      <c r="Y2755" s="74">
        <v>820</v>
      </c>
      <c r="Z2755" s="74">
        <v>0.74890420242899347</v>
      </c>
      <c r="AA2755" s="74">
        <v>0.25109579757100647</v>
      </c>
      <c r="AB2755" s="74">
        <v>2.5619861095492111E-4</v>
      </c>
      <c r="AC2755" s="74">
        <v>2.5619861095492111E-4</v>
      </c>
      <c r="AD2755" t="s">
        <v>5810</v>
      </c>
    </row>
    <row r="2756" spans="1:30">
      <c r="A2756" s="165" t="s">
        <v>7158</v>
      </c>
      <c r="C2756" s="165" t="s">
        <v>8444</v>
      </c>
      <c r="D2756" s="169" t="s">
        <v>2877</v>
      </c>
      <c r="E2756" s="169" t="s">
        <v>2879</v>
      </c>
      <c r="F2756" s="174">
        <v>17.31169444</v>
      </c>
      <c r="G2756" s="174">
        <v>145.83441669999999</v>
      </c>
      <c r="H2756" s="74">
        <v>50.978000000000002</v>
      </c>
      <c r="I2756" s="74">
        <v>0.96299999999999997</v>
      </c>
      <c r="J2756" s="74">
        <v>15.321999999999999</v>
      </c>
      <c r="K2756" s="74">
        <v>0.19700000000000001</v>
      </c>
      <c r="L2756" s="74">
        <v>4.9379999999999997</v>
      </c>
      <c r="M2756" s="74">
        <v>8.43</v>
      </c>
      <c r="N2756" s="74">
        <v>2.806</v>
      </c>
      <c r="O2756" s="74">
        <v>0.57599999999999996</v>
      </c>
      <c r="P2756" s="74">
        <v>0</v>
      </c>
      <c r="Q2756" s="74">
        <v>0.09</v>
      </c>
      <c r="R2756" s="74">
        <v>2.0549561999999999</v>
      </c>
      <c r="S2756" s="74">
        <v>0</v>
      </c>
      <c r="T2756" s="74">
        <v>0</v>
      </c>
      <c r="U2756" s="74">
        <v>6.5873205000000004E-3</v>
      </c>
      <c r="V2756" s="74">
        <v>10.681100000000001</v>
      </c>
      <c r="W2756" s="74">
        <v>2.0943331238999998</v>
      </c>
      <c r="X2756" s="74">
        <v>1107.9380000000001</v>
      </c>
      <c r="Y2756" s="74">
        <v>590</v>
      </c>
      <c r="Z2756" s="74">
        <v>0.8401412211944832</v>
      </c>
      <c r="AA2756" s="74">
        <v>0.1598587788055168</v>
      </c>
      <c r="AB2756" s="74">
        <v>2.07740526304399E-4</v>
      </c>
      <c r="AC2756" s="74">
        <v>2.07740526304399E-4</v>
      </c>
      <c r="AD2756" t="s">
        <v>5810</v>
      </c>
    </row>
    <row r="2757" spans="1:30">
      <c r="A2757" s="165" t="s">
        <v>7159</v>
      </c>
      <c r="C2757" s="165" t="s">
        <v>8444</v>
      </c>
      <c r="D2757" s="169" t="s">
        <v>2877</v>
      </c>
      <c r="E2757" s="169" t="s">
        <v>2879</v>
      </c>
      <c r="F2757" s="174">
        <v>17.31169444</v>
      </c>
      <c r="G2757" s="174">
        <v>145.83441669999999</v>
      </c>
      <c r="H2757" s="74">
        <v>50.692</v>
      </c>
      <c r="I2757" s="74">
        <v>0.98399999999999999</v>
      </c>
      <c r="J2757" s="74">
        <v>14.941000000000001</v>
      </c>
      <c r="K2757" s="74">
        <v>0.27</v>
      </c>
      <c r="L2757" s="74">
        <v>4.8890000000000002</v>
      </c>
      <c r="M2757" s="74">
        <v>8.1340000000000003</v>
      </c>
      <c r="N2757" s="74">
        <v>3.0619999999999998</v>
      </c>
      <c r="O2757" s="74">
        <v>0.56799999999999995</v>
      </c>
      <c r="P2757" s="74">
        <v>0</v>
      </c>
      <c r="Q2757" s="74">
        <v>0.109</v>
      </c>
      <c r="R2757" s="74">
        <v>2.1604956999999998</v>
      </c>
      <c r="S2757" s="74">
        <v>0</v>
      </c>
      <c r="T2757" s="74">
        <v>0</v>
      </c>
      <c r="U2757" s="74">
        <v>5.3226259999999996E-3</v>
      </c>
      <c r="V2757" s="74">
        <v>10.92165</v>
      </c>
      <c r="W2757" s="74">
        <v>2.1414997858499998</v>
      </c>
      <c r="X2757" s="74">
        <v>1103.0244</v>
      </c>
      <c r="Y2757" s="74">
        <v>600</v>
      </c>
      <c r="Z2757" s="74">
        <v>0.88266427217268006</v>
      </c>
      <c r="AA2757" s="74">
        <v>0.11733572782732</v>
      </c>
      <c r="AB2757" s="74">
        <v>1.4279201065015271E-3</v>
      </c>
      <c r="AC2757" s="74">
        <v>1.4279201065015279E-3</v>
      </c>
      <c r="AD2757" t="s">
        <v>5810</v>
      </c>
    </row>
    <row r="2758" spans="1:30">
      <c r="A2758" s="165" t="s">
        <v>7160</v>
      </c>
      <c r="C2758" s="165" t="s">
        <v>8444</v>
      </c>
      <c r="D2758" s="169" t="s">
        <v>2877</v>
      </c>
      <c r="E2758" s="169" t="s">
        <v>2879</v>
      </c>
      <c r="F2758" s="174">
        <v>17.31169444</v>
      </c>
      <c r="G2758" s="174">
        <v>145.83441669999999</v>
      </c>
      <c r="H2758" s="74">
        <v>50.918999999999997</v>
      </c>
      <c r="I2758" s="74">
        <v>1.1379999999999999</v>
      </c>
      <c r="J2758" s="74">
        <v>14.933</v>
      </c>
      <c r="K2758" s="74">
        <v>0.221</v>
      </c>
      <c r="L2758" s="74">
        <v>4.5359999999999996</v>
      </c>
      <c r="M2758" s="74">
        <v>8.5489999999999995</v>
      </c>
      <c r="N2758" s="74">
        <v>2.5819999999999999</v>
      </c>
      <c r="O2758" s="74">
        <v>0.58199999999999996</v>
      </c>
      <c r="P2758" s="74">
        <v>0</v>
      </c>
      <c r="Q2758" s="74">
        <v>0.121</v>
      </c>
      <c r="R2758" s="74">
        <v>2.090363</v>
      </c>
      <c r="S2758" s="74">
        <v>0</v>
      </c>
      <c r="T2758" s="74">
        <v>0</v>
      </c>
      <c r="U2758" s="74">
        <v>8.4520155E-3</v>
      </c>
      <c r="V2758" s="74">
        <v>11.279500000000001</v>
      </c>
      <c r="W2758" s="74">
        <v>2.2116664455000001</v>
      </c>
      <c r="X2758" s="74">
        <v>1109.9133999999999</v>
      </c>
      <c r="Y2758" s="74">
        <v>640</v>
      </c>
      <c r="Z2758" s="74">
        <v>0.81522023847089364</v>
      </c>
      <c r="AA2758" s="74">
        <v>0.18477976152910641</v>
      </c>
      <c r="AB2758" s="74">
        <v>2.2260874340963131E-4</v>
      </c>
      <c r="AC2758" s="74">
        <v>2.2260874340963109E-4</v>
      </c>
      <c r="AD2758" t="s">
        <v>5810</v>
      </c>
    </row>
    <row r="2759" spans="1:30">
      <c r="A2759" s="165" t="s">
        <v>7161</v>
      </c>
      <c r="C2759" s="165" t="s">
        <v>8444</v>
      </c>
      <c r="D2759" s="169" t="s">
        <v>2877</v>
      </c>
      <c r="E2759" s="169" t="s">
        <v>2879</v>
      </c>
      <c r="F2759" s="174">
        <v>17.31169444</v>
      </c>
      <c r="G2759" s="174">
        <v>145.83441669999999</v>
      </c>
      <c r="H2759" s="74">
        <v>51.353999999999999</v>
      </c>
      <c r="I2759" s="74">
        <v>1.085</v>
      </c>
      <c r="J2759" s="74">
        <v>14.586</v>
      </c>
      <c r="K2759" s="74">
        <v>0.255</v>
      </c>
      <c r="L2759" s="74">
        <v>4.9450000000000003</v>
      </c>
      <c r="M2759" s="74">
        <v>8.0229999999999997</v>
      </c>
      <c r="N2759" s="74">
        <v>2.8679999999999999</v>
      </c>
      <c r="O2759" s="74">
        <v>0.48599999999999999</v>
      </c>
      <c r="P2759" s="74">
        <v>0</v>
      </c>
      <c r="Q2759" s="74">
        <v>9.9000000000000005E-2</v>
      </c>
      <c r="R2759" s="74">
        <v>2.4723478999999999</v>
      </c>
      <c r="S2759" s="74">
        <v>0</v>
      </c>
      <c r="T2759" s="74">
        <v>0</v>
      </c>
      <c r="U2759" s="74">
        <v>2.9860490000000002E-3</v>
      </c>
      <c r="V2759" s="74">
        <v>10.813700000000001</v>
      </c>
      <c r="W2759" s="74">
        <v>2.1203331212999998</v>
      </c>
      <c r="X2759" s="74">
        <v>1101.1818000000001</v>
      </c>
      <c r="Y2759" s="74">
        <v>690</v>
      </c>
      <c r="Z2759" s="74">
        <v>0.94656567530974756</v>
      </c>
      <c r="AA2759" s="74">
        <v>5.3434324690252492E-2</v>
      </c>
      <c r="AB2759" s="74">
        <v>2.422844422251227E-3</v>
      </c>
      <c r="AC2759" s="74">
        <v>2.4228444222512279E-3</v>
      </c>
      <c r="AD2759" t="s">
        <v>5810</v>
      </c>
    </row>
    <row r="2760" spans="1:30">
      <c r="A2760" s="165" t="s">
        <v>7162</v>
      </c>
      <c r="C2760" s="165" t="s">
        <v>8444</v>
      </c>
      <c r="D2760" s="169" t="s">
        <v>2877</v>
      </c>
      <c r="E2760" s="169" t="s">
        <v>2879</v>
      </c>
      <c r="F2760" s="174">
        <v>17.31169444</v>
      </c>
      <c r="G2760" s="174">
        <v>145.83441669999999</v>
      </c>
      <c r="H2760" s="74">
        <v>51.484999999999999</v>
      </c>
      <c r="I2760" s="74">
        <v>1.071</v>
      </c>
      <c r="J2760" s="74">
        <v>14.551</v>
      </c>
      <c r="K2760" s="74">
        <v>0.252</v>
      </c>
      <c r="L2760" s="74">
        <v>4.3280000000000003</v>
      </c>
      <c r="M2760" s="74">
        <v>7.9569999999999999</v>
      </c>
      <c r="N2760" s="74">
        <v>2.7370000000000001</v>
      </c>
      <c r="O2760" s="74">
        <v>0.52900000000000003</v>
      </c>
      <c r="P2760" s="74">
        <v>0</v>
      </c>
      <c r="Q2760" s="74">
        <v>0.18</v>
      </c>
      <c r="R2760" s="74">
        <v>2.5343097999999999</v>
      </c>
      <c r="S2760" s="74">
        <v>0</v>
      </c>
      <c r="T2760" s="74">
        <v>0</v>
      </c>
      <c r="U2760" s="74">
        <v>1.0992821000000001E-3</v>
      </c>
      <c r="V2760" s="74">
        <v>11.145200000000001</v>
      </c>
      <c r="W2760" s="74">
        <v>2.1853331148000001</v>
      </c>
      <c r="X2760" s="74">
        <v>1100.0862</v>
      </c>
      <c r="Y2760" s="74">
        <v>690</v>
      </c>
      <c r="Z2760" s="74">
        <v>0.97894088669425117</v>
      </c>
      <c r="AA2760" s="74">
        <v>2.105911330574892E-2</v>
      </c>
      <c r="AB2760" s="74">
        <v>8.3188125002195564E-4</v>
      </c>
      <c r="AC2760" s="74">
        <v>8.3188125002195575E-4</v>
      </c>
      <c r="AD2760" t="s">
        <v>5810</v>
      </c>
    </row>
    <row r="2761" spans="1:30">
      <c r="A2761" s="165" t="s">
        <v>7163</v>
      </c>
      <c r="C2761" s="165" t="s">
        <v>8444</v>
      </c>
      <c r="D2761" s="169" t="s">
        <v>2877</v>
      </c>
      <c r="E2761" s="169" t="s">
        <v>2879</v>
      </c>
      <c r="F2761" s="174">
        <v>17.31169444</v>
      </c>
      <c r="G2761" s="174">
        <v>145.83441669999999</v>
      </c>
      <c r="H2761" s="74">
        <v>48.265000000000001</v>
      </c>
      <c r="I2761" s="74">
        <v>0.90200000000000002</v>
      </c>
      <c r="J2761" s="74">
        <v>16.616</v>
      </c>
      <c r="K2761" s="74">
        <v>0.18099999999999999</v>
      </c>
      <c r="L2761" s="74">
        <v>5.3890000000000002</v>
      </c>
      <c r="M2761" s="74">
        <v>9.3510000000000009</v>
      </c>
      <c r="N2761" s="74">
        <v>2.694</v>
      </c>
      <c r="O2761" s="74">
        <v>0.5</v>
      </c>
      <c r="P2761" s="74">
        <v>0</v>
      </c>
      <c r="Q2761" s="74">
        <v>0.10199999999999999</v>
      </c>
      <c r="R2761" s="74">
        <v>2.8570563999999998</v>
      </c>
      <c r="S2761" s="74">
        <v>0</v>
      </c>
      <c r="T2761" s="74">
        <v>0</v>
      </c>
      <c r="U2761" s="74">
        <v>5.5344655000000003E-3</v>
      </c>
      <c r="V2761" s="74">
        <v>9.9407499999999995</v>
      </c>
      <c r="W2761" s="74">
        <v>1.9491664717499999</v>
      </c>
      <c r="X2761" s="74">
        <v>1123.2266</v>
      </c>
      <c r="Y2761" s="74">
        <v>940</v>
      </c>
      <c r="Z2761" s="74">
        <v>0.9247452958364748</v>
      </c>
      <c r="AA2761" s="74">
        <v>7.5254704163525241E-2</v>
      </c>
      <c r="AB2761" s="74">
        <v>2.744124972482814E-3</v>
      </c>
      <c r="AC2761" s="74">
        <v>2.744124972482814E-3</v>
      </c>
      <c r="AD2761" t="s">
        <v>5810</v>
      </c>
    </row>
    <row r="2762" spans="1:30">
      <c r="A2762" s="165" t="s">
        <v>7164</v>
      </c>
      <c r="C2762" s="165" t="s">
        <v>8444</v>
      </c>
      <c r="D2762" s="169" t="s">
        <v>2877</v>
      </c>
      <c r="E2762" s="169" t="s">
        <v>2879</v>
      </c>
      <c r="F2762" s="174">
        <v>17.31169444</v>
      </c>
      <c r="G2762" s="174">
        <v>145.83441669999999</v>
      </c>
      <c r="H2762" s="74">
        <v>49.189</v>
      </c>
      <c r="I2762" s="74">
        <v>0.74099999999999999</v>
      </c>
      <c r="J2762" s="74">
        <v>15.361000000000001</v>
      </c>
      <c r="K2762" s="74">
        <v>0.26700000000000002</v>
      </c>
      <c r="L2762" s="74">
        <v>3.75</v>
      </c>
      <c r="M2762" s="74">
        <v>9.1240000000000006</v>
      </c>
      <c r="N2762" s="74">
        <v>2.6150000000000002</v>
      </c>
      <c r="O2762" s="74">
        <v>0.45100000000000001</v>
      </c>
      <c r="P2762" s="74">
        <v>0</v>
      </c>
      <c r="Q2762" s="74">
        <v>6.2E-2</v>
      </c>
      <c r="R2762" s="74">
        <v>2.5492895999999998</v>
      </c>
      <c r="S2762" s="74">
        <v>0</v>
      </c>
      <c r="T2762" s="74">
        <v>0</v>
      </c>
      <c r="U2762" s="74">
        <v>1.7594095000000001E-2</v>
      </c>
      <c r="V2762" s="74">
        <v>12.0768</v>
      </c>
      <c r="W2762" s="74">
        <v>2.3679997631999998</v>
      </c>
      <c r="X2762" s="74">
        <v>1119.4584</v>
      </c>
      <c r="Y2762" s="74">
        <v>990</v>
      </c>
      <c r="Z2762" s="74">
        <v>0.75753665848178542</v>
      </c>
      <c r="AA2762" s="74">
        <v>0.24246334151821461</v>
      </c>
      <c r="AB2762" s="74">
        <v>9.8687789483015566E-4</v>
      </c>
      <c r="AC2762" s="74">
        <v>9.8687789483015566E-4</v>
      </c>
      <c r="AD2762" t="s">
        <v>5810</v>
      </c>
    </row>
    <row r="2763" spans="1:30">
      <c r="A2763" s="165" t="s">
        <v>7165</v>
      </c>
      <c r="C2763" s="165" t="s">
        <v>8444</v>
      </c>
      <c r="D2763" s="169" t="s">
        <v>2877</v>
      </c>
      <c r="E2763" s="169" t="s">
        <v>2879</v>
      </c>
      <c r="F2763" s="174">
        <v>17.31169444</v>
      </c>
      <c r="G2763" s="174">
        <v>145.83441669999999</v>
      </c>
      <c r="H2763" s="74">
        <v>51.662999999999997</v>
      </c>
      <c r="I2763" s="74">
        <v>1.1180000000000001</v>
      </c>
      <c r="J2763" s="74">
        <v>14.837999999999999</v>
      </c>
      <c r="K2763" s="74">
        <v>0.25600000000000001</v>
      </c>
      <c r="L2763" s="74">
        <v>4.875</v>
      </c>
      <c r="M2763" s="74">
        <v>7.6</v>
      </c>
      <c r="N2763" s="74">
        <v>2.903</v>
      </c>
      <c r="O2763" s="74">
        <v>0.56299999999999994</v>
      </c>
      <c r="P2763" s="74">
        <v>0</v>
      </c>
      <c r="Q2763" s="74">
        <v>0.121</v>
      </c>
      <c r="R2763" s="74">
        <v>2.648701</v>
      </c>
      <c r="S2763" s="74">
        <v>0</v>
      </c>
      <c r="T2763" s="74">
        <v>0</v>
      </c>
      <c r="U2763" s="74">
        <v>5.8224150000000001E-3</v>
      </c>
      <c r="V2763" s="74">
        <v>10.517899999999999</v>
      </c>
      <c r="W2763" s="74">
        <v>2.0623331271000001</v>
      </c>
      <c r="X2763" s="74">
        <v>1094.1600000000001</v>
      </c>
      <c r="Y2763" s="74">
        <v>810</v>
      </c>
      <c r="Z2763" s="74">
        <v>0.90626729834601316</v>
      </c>
      <c r="AA2763" s="74">
        <v>9.3732701653986894E-2</v>
      </c>
      <c r="AB2763" s="74">
        <v>7.2093621244283257E-4</v>
      </c>
      <c r="AC2763" s="74">
        <v>7.2093621244283235E-4</v>
      </c>
      <c r="AD2763" t="s">
        <v>5810</v>
      </c>
    </row>
    <row r="2764" spans="1:30">
      <c r="A2764" s="165" t="s">
        <v>7166</v>
      </c>
      <c r="C2764" s="165" t="s">
        <v>8444</v>
      </c>
      <c r="D2764" s="169" t="s">
        <v>2877</v>
      </c>
      <c r="E2764" s="169" t="s">
        <v>2879</v>
      </c>
      <c r="F2764" s="174">
        <v>17.31169444</v>
      </c>
      <c r="G2764" s="174">
        <v>145.83441669999999</v>
      </c>
      <c r="H2764" s="74">
        <v>51.067999999999998</v>
      </c>
      <c r="I2764" s="74">
        <v>0.95599999999999996</v>
      </c>
      <c r="J2764" s="74">
        <v>14.734</v>
      </c>
      <c r="K2764" s="74">
        <v>0.252</v>
      </c>
      <c r="L2764" s="74">
        <v>4.665</v>
      </c>
      <c r="M2764" s="74">
        <v>7.9290000000000003</v>
      </c>
      <c r="N2764" s="74">
        <v>2.7839999999999998</v>
      </c>
      <c r="O2764" s="74">
        <v>0.53400000000000003</v>
      </c>
      <c r="P2764" s="74">
        <v>0</v>
      </c>
      <c r="Q2764" s="74">
        <v>0.115</v>
      </c>
      <c r="R2764" s="74">
        <v>2.5329480000000002</v>
      </c>
      <c r="S2764" s="74">
        <v>0</v>
      </c>
      <c r="T2764" s="74">
        <v>0</v>
      </c>
      <c r="U2764" s="74">
        <v>5.5712519999999996E-3</v>
      </c>
      <c r="V2764" s="74">
        <v>11.4444</v>
      </c>
      <c r="W2764" s="74">
        <v>2.2439997755999999</v>
      </c>
      <c r="X2764" s="74">
        <v>1099.6214</v>
      </c>
      <c r="Y2764" s="74">
        <v>760</v>
      </c>
      <c r="Z2764" s="74">
        <v>0.90989686602397379</v>
      </c>
      <c r="AA2764" s="74">
        <v>9.010313397602622E-2</v>
      </c>
      <c r="AB2764" s="74">
        <v>2.6538334910494871E-3</v>
      </c>
      <c r="AC2764" s="74">
        <v>2.6538334910494862E-3</v>
      </c>
      <c r="AD2764" t="s">
        <v>5810</v>
      </c>
    </row>
    <row r="2765" spans="1:30">
      <c r="A2765" s="165" t="s">
        <v>7167</v>
      </c>
      <c r="C2765" s="165" t="s">
        <v>8444</v>
      </c>
      <c r="D2765" s="169" t="s">
        <v>2877</v>
      </c>
      <c r="E2765" s="169" t="s">
        <v>2879</v>
      </c>
      <c r="F2765" s="174">
        <v>17.31169444</v>
      </c>
      <c r="G2765" s="174">
        <v>145.83441669999999</v>
      </c>
      <c r="H2765" s="74">
        <v>46.067999999999998</v>
      </c>
      <c r="I2765" s="74">
        <v>0.86399999999999999</v>
      </c>
      <c r="J2765" s="74">
        <v>16.722000000000001</v>
      </c>
      <c r="K2765" s="74">
        <v>0.216</v>
      </c>
      <c r="L2765" s="74">
        <v>5.625</v>
      </c>
      <c r="M2765" s="74">
        <v>11.042</v>
      </c>
      <c r="N2765" s="74">
        <v>2.355</v>
      </c>
      <c r="O2765" s="74">
        <v>0.432</v>
      </c>
      <c r="P2765" s="74">
        <v>0</v>
      </c>
      <c r="Q2765" s="74">
        <v>7.3999999999999996E-2</v>
      </c>
      <c r="R2765" s="74">
        <v>3.0504319999999998</v>
      </c>
      <c r="S2765" s="74">
        <v>0</v>
      </c>
      <c r="T2765" s="74">
        <v>0</v>
      </c>
      <c r="U2765" s="74">
        <v>5.9264319999999997E-3</v>
      </c>
      <c r="V2765" s="74">
        <v>9.8412999999999986</v>
      </c>
      <c r="W2765" s="74">
        <v>1.9296664737</v>
      </c>
      <c r="X2765" s="74">
        <v>1151.2972</v>
      </c>
      <c r="Y2765" s="74">
        <v>1080</v>
      </c>
      <c r="Z2765" s="74">
        <v>0.92959352397492112</v>
      </c>
      <c r="AA2765" s="74">
        <v>7.0406476025078824E-2</v>
      </c>
      <c r="AB2765" s="74">
        <v>1.868532239201943E-3</v>
      </c>
      <c r="AC2765" s="74">
        <v>1.868532239201943E-3</v>
      </c>
      <c r="AD2765" t="s">
        <v>5810</v>
      </c>
    </row>
    <row r="2766" spans="1:30">
      <c r="A2766" s="165" t="s">
        <v>7168</v>
      </c>
      <c r="C2766" s="165" t="s">
        <v>8444</v>
      </c>
      <c r="D2766" s="169" t="s">
        <v>2877</v>
      </c>
      <c r="E2766" s="169" t="s">
        <v>2879</v>
      </c>
      <c r="F2766" s="174">
        <v>17.31169444</v>
      </c>
      <c r="G2766" s="174">
        <v>145.83441669999999</v>
      </c>
      <c r="H2766" s="74">
        <v>45.91</v>
      </c>
      <c r="I2766" s="74">
        <v>0.874</v>
      </c>
      <c r="J2766" s="74">
        <v>17.465</v>
      </c>
      <c r="K2766" s="74">
        <v>0.17199999999999999</v>
      </c>
      <c r="L2766" s="74">
        <v>4.7009999999999996</v>
      </c>
      <c r="M2766" s="74">
        <v>11.4</v>
      </c>
      <c r="N2766" s="74">
        <v>2.3919999999999999</v>
      </c>
      <c r="O2766" s="74">
        <v>0.42599999999999999</v>
      </c>
      <c r="P2766" s="74">
        <v>0</v>
      </c>
      <c r="Q2766" s="74">
        <v>0.123</v>
      </c>
      <c r="R2766" s="74">
        <v>2.8534631319999999</v>
      </c>
      <c r="S2766" s="74">
        <v>0</v>
      </c>
      <c r="T2766" s="74">
        <v>0</v>
      </c>
      <c r="U2766" s="74">
        <v>6.7684503650000005E-2</v>
      </c>
      <c r="V2766" s="74">
        <v>9.2964500000000001</v>
      </c>
      <c r="W2766" s="74">
        <v>1.82283315105</v>
      </c>
      <c r="X2766" s="74">
        <v>1157.24</v>
      </c>
      <c r="Y2766" s="74">
        <v>1970</v>
      </c>
      <c r="Z2766" s="74">
        <v>0.53632666021929787</v>
      </c>
      <c r="AA2766" s="74">
        <v>0.46367333978070219</v>
      </c>
      <c r="AB2766" s="74">
        <v>2.459955823760547E-5</v>
      </c>
      <c r="AC2766" s="74">
        <v>2.459955823760545E-5</v>
      </c>
      <c r="AD2766" t="s">
        <v>5810</v>
      </c>
    </row>
    <row r="2767" spans="1:30">
      <c r="A2767" s="165" t="s">
        <v>7169</v>
      </c>
      <c r="C2767" s="165" t="s">
        <v>8444</v>
      </c>
      <c r="D2767" s="169" t="s">
        <v>2877</v>
      </c>
      <c r="E2767" s="169" t="s">
        <v>2879</v>
      </c>
      <c r="F2767" s="174">
        <v>17.31169444</v>
      </c>
      <c r="G2767" s="174">
        <v>145.83441669999999</v>
      </c>
      <c r="H2767" s="74">
        <v>46.665999999999997</v>
      </c>
      <c r="I2767" s="74">
        <v>0.90100000000000002</v>
      </c>
      <c r="J2767" s="74">
        <v>17.45</v>
      </c>
      <c r="K2767" s="74">
        <v>0.17799999999999999</v>
      </c>
      <c r="L2767" s="74">
        <v>4.7009999999999996</v>
      </c>
      <c r="M2767" s="74">
        <v>11.489000000000001</v>
      </c>
      <c r="N2767" s="74">
        <v>2.3959999999999999</v>
      </c>
      <c r="O2767" s="74">
        <v>0.42499999999999999</v>
      </c>
      <c r="P2767" s="74">
        <v>0</v>
      </c>
      <c r="Q2767" s="74">
        <v>0.14199999999999999</v>
      </c>
      <c r="R2767" s="74">
        <v>3.1260119</v>
      </c>
      <c r="S2767" s="74">
        <v>0</v>
      </c>
      <c r="T2767" s="74">
        <v>0</v>
      </c>
      <c r="U2767" s="74">
        <v>5.7501104999999999E-3</v>
      </c>
      <c r="V2767" s="74">
        <v>9.68065</v>
      </c>
      <c r="W2767" s="74">
        <v>1.89816647685</v>
      </c>
      <c r="X2767" s="74">
        <v>1158.7174</v>
      </c>
      <c r="Y2767" s="74">
        <v>1110</v>
      </c>
      <c r="Z2767" s="74">
        <v>0.92973017867900942</v>
      </c>
      <c r="AA2767" s="74">
        <v>7.0269821320990661E-2</v>
      </c>
      <c r="AB2767" s="74">
        <v>1.1739440172723809E-3</v>
      </c>
      <c r="AC2767" s="74">
        <v>1.17394401727238E-3</v>
      </c>
      <c r="AD2767" t="s">
        <v>5810</v>
      </c>
    </row>
    <row r="2768" spans="1:30">
      <c r="A2768" s="165" t="s">
        <v>7170</v>
      </c>
      <c r="C2768" s="165" t="s">
        <v>8444</v>
      </c>
      <c r="D2768" s="169" t="s">
        <v>2877</v>
      </c>
      <c r="E2768" s="169" t="s">
        <v>2879</v>
      </c>
      <c r="F2768" s="174">
        <v>17.31169444</v>
      </c>
      <c r="G2768" s="174">
        <v>145.83441669999999</v>
      </c>
      <c r="H2768" s="74">
        <v>51.988</v>
      </c>
      <c r="I2768" s="74">
        <v>1.0129999999999999</v>
      </c>
      <c r="J2768" s="74">
        <v>14.494</v>
      </c>
      <c r="K2768" s="74">
        <v>0.28899999999999998</v>
      </c>
      <c r="L2768" s="74">
        <v>4.9779999999999998</v>
      </c>
      <c r="M2768" s="74">
        <v>7.569</v>
      </c>
      <c r="N2768" s="74">
        <v>2.7989999999999999</v>
      </c>
      <c r="O2768" s="74">
        <v>0.60599999999999998</v>
      </c>
      <c r="P2768" s="74">
        <v>0</v>
      </c>
      <c r="Q2768" s="74">
        <v>8.1000000000000003E-2</v>
      </c>
      <c r="R2768" s="74">
        <v>2.3688511000000001</v>
      </c>
      <c r="S2768" s="74">
        <v>0</v>
      </c>
      <c r="T2768" s="74">
        <v>0</v>
      </c>
      <c r="U2768" s="74">
        <v>5.1044440000000014E-3</v>
      </c>
      <c r="V2768" s="74">
        <v>10.574</v>
      </c>
      <c r="W2768" s="74">
        <v>2.0733331260000001</v>
      </c>
      <c r="X2768" s="74">
        <v>1093.6454000000001</v>
      </c>
      <c r="Y2768" s="74">
        <v>670</v>
      </c>
      <c r="Z2768" s="74">
        <v>0.90309986922395646</v>
      </c>
      <c r="AA2768" s="74">
        <v>9.6900130776043564E-2</v>
      </c>
      <c r="AB2768" s="74">
        <v>1.59246014943515E-3</v>
      </c>
      <c r="AC2768" s="74">
        <v>1.59246014943515E-3</v>
      </c>
      <c r="AD2768" t="s">
        <v>5810</v>
      </c>
    </row>
    <row r="2769" spans="1:30">
      <c r="A2769" s="165" t="s">
        <v>7171</v>
      </c>
      <c r="C2769" s="165" t="s">
        <v>8444</v>
      </c>
      <c r="D2769" s="169" t="s">
        <v>2877</v>
      </c>
      <c r="E2769" s="169" t="s">
        <v>2879</v>
      </c>
      <c r="F2769" s="174">
        <v>17.31169444</v>
      </c>
      <c r="G2769" s="174">
        <v>145.83441669999999</v>
      </c>
      <c r="H2769" s="74">
        <v>50.805</v>
      </c>
      <c r="I2769" s="74">
        <v>1.0680000000000001</v>
      </c>
      <c r="J2769" s="74">
        <v>14.481999999999999</v>
      </c>
      <c r="K2769" s="74">
        <v>0.28000000000000003</v>
      </c>
      <c r="L2769" s="74">
        <v>5.0810000000000004</v>
      </c>
      <c r="M2769" s="74">
        <v>7.6710000000000003</v>
      </c>
      <c r="N2769" s="74">
        <v>2.8679999999999999</v>
      </c>
      <c r="O2769" s="74">
        <v>0.53600000000000003</v>
      </c>
      <c r="P2769" s="74">
        <v>0</v>
      </c>
      <c r="Q2769" s="74">
        <v>0.13300000000000001</v>
      </c>
      <c r="R2769" s="74">
        <v>2.5690357000000001</v>
      </c>
      <c r="S2769" s="74">
        <v>0</v>
      </c>
      <c r="T2769" s="74">
        <v>0</v>
      </c>
      <c r="U2769" s="74">
        <v>5.5750575000000002E-3</v>
      </c>
      <c r="V2769" s="74">
        <v>11.478400000000001</v>
      </c>
      <c r="W2769" s="74">
        <v>2.2506664416</v>
      </c>
      <c r="X2769" s="74">
        <v>1095.3386</v>
      </c>
      <c r="Y2769" s="74">
        <v>780</v>
      </c>
      <c r="Z2769" s="74">
        <v>0.91351816111394302</v>
      </c>
      <c r="AA2769" s="74">
        <v>8.6481838886056955E-2</v>
      </c>
      <c r="AB2769" s="74">
        <v>2.3458259276620541E-3</v>
      </c>
      <c r="AC2769" s="74">
        <v>2.3458259276620528E-3</v>
      </c>
      <c r="AD2769" t="s">
        <v>5810</v>
      </c>
    </row>
    <row r="2770" spans="1:30">
      <c r="A2770" s="165" t="s">
        <v>7172</v>
      </c>
      <c r="C2770" s="165" t="s">
        <v>8444</v>
      </c>
      <c r="D2770" s="169" t="s">
        <v>2877</v>
      </c>
      <c r="E2770" s="169" t="s">
        <v>2879</v>
      </c>
      <c r="F2770" s="174">
        <v>17.31169444</v>
      </c>
      <c r="G2770" s="174">
        <v>145.83441669999999</v>
      </c>
      <c r="H2770" s="74">
        <v>51.881</v>
      </c>
      <c r="I2770" s="74">
        <v>0.96399999999999997</v>
      </c>
      <c r="J2770" s="74">
        <v>14.965999999999999</v>
      </c>
      <c r="K2770" s="74">
        <v>0.23300000000000001</v>
      </c>
      <c r="L2770" s="74">
        <v>4.0179999999999998</v>
      </c>
      <c r="M2770" s="74">
        <v>8.077</v>
      </c>
      <c r="N2770" s="74">
        <v>3.0630000000000002</v>
      </c>
      <c r="O2770" s="74">
        <v>0.59699999999999998</v>
      </c>
      <c r="P2770" s="74">
        <v>0</v>
      </c>
      <c r="Q2770" s="74">
        <v>9.9000000000000005E-2</v>
      </c>
      <c r="R2770" s="74">
        <v>2.2088396000000001</v>
      </c>
      <c r="S2770" s="74">
        <v>0</v>
      </c>
      <c r="T2770" s="74">
        <v>0</v>
      </c>
      <c r="U2770" s="74">
        <v>5.7970449999999998E-3</v>
      </c>
      <c r="V2770" s="74">
        <v>10.234</v>
      </c>
      <c r="W2770" s="74">
        <v>2.006666466</v>
      </c>
      <c r="X2770" s="74">
        <v>1102.0781999999999</v>
      </c>
      <c r="Y2770" s="74">
        <v>610</v>
      </c>
      <c r="Z2770" s="74">
        <v>0.87079064099894954</v>
      </c>
      <c r="AA2770" s="74">
        <v>0.12920935900105049</v>
      </c>
      <c r="AB2770" s="74">
        <v>1.561508320711827E-3</v>
      </c>
      <c r="AC2770" s="74">
        <v>1.561508320711827E-3</v>
      </c>
      <c r="AD2770" t="s">
        <v>5810</v>
      </c>
    </row>
    <row r="2771" spans="1:30">
      <c r="A2771" s="165" t="s">
        <v>7173</v>
      </c>
      <c r="C2771" s="165" t="s">
        <v>8444</v>
      </c>
      <c r="D2771" s="169" t="s">
        <v>2877</v>
      </c>
      <c r="E2771" s="169" t="s">
        <v>2879</v>
      </c>
      <c r="F2771" s="174">
        <v>17.31169444</v>
      </c>
      <c r="G2771" s="174">
        <v>145.83441669999999</v>
      </c>
      <c r="H2771" s="74">
        <v>48.732999999999997</v>
      </c>
      <c r="I2771" s="74">
        <v>0.63200000000000001</v>
      </c>
      <c r="J2771" s="74">
        <v>15.39</v>
      </c>
      <c r="K2771" s="74">
        <v>0.27200000000000002</v>
      </c>
      <c r="L2771" s="74">
        <v>3.4729999999999999</v>
      </c>
      <c r="M2771" s="74">
        <v>10.449</v>
      </c>
      <c r="N2771" s="74">
        <v>2.105</v>
      </c>
      <c r="O2771" s="74">
        <v>0.32100000000000001</v>
      </c>
      <c r="P2771" s="74">
        <v>0</v>
      </c>
      <c r="Q2771" s="74">
        <v>7.6999999999999999E-2</v>
      </c>
      <c r="R2771" s="74">
        <v>2.6412111</v>
      </c>
      <c r="S2771" s="74">
        <v>0</v>
      </c>
      <c r="T2771" s="74">
        <v>0</v>
      </c>
      <c r="U2771" s="74">
        <v>1.2938699999999999E-2</v>
      </c>
      <c r="V2771" s="74">
        <v>11.978199999999999</v>
      </c>
      <c r="W2771" s="74">
        <v>2.3486664317999999</v>
      </c>
      <c r="X2771" s="74">
        <v>1141.4534000000001</v>
      </c>
      <c r="Y2771" s="74">
        <v>970</v>
      </c>
      <c r="Z2771" s="74">
        <v>0.8143330378899839</v>
      </c>
      <c r="AA2771" s="74">
        <v>0.18566696211001599</v>
      </c>
      <c r="AB2771" s="74">
        <v>1.391048956364944E-3</v>
      </c>
      <c r="AC2771" s="74">
        <v>1.391048956364944E-3</v>
      </c>
      <c r="AD2771" t="s">
        <v>5810</v>
      </c>
    </row>
    <row r="2772" spans="1:30">
      <c r="A2772" s="165" t="s">
        <v>7174</v>
      </c>
      <c r="C2772" s="165" t="s">
        <v>8444</v>
      </c>
      <c r="D2772" s="169" t="s">
        <v>2877</v>
      </c>
      <c r="E2772" s="169" t="s">
        <v>2879</v>
      </c>
      <c r="F2772" s="174">
        <v>17.31169444</v>
      </c>
      <c r="G2772" s="174">
        <v>145.83441669999999</v>
      </c>
      <c r="H2772" s="74">
        <v>50.134</v>
      </c>
      <c r="I2772" s="74">
        <v>0.97599999999999998</v>
      </c>
      <c r="J2772" s="74">
        <v>16.196000000000002</v>
      </c>
      <c r="K2772" s="74">
        <v>0.20499999999999999</v>
      </c>
      <c r="L2772" s="74">
        <v>5.5970000000000004</v>
      </c>
      <c r="M2772" s="74">
        <v>9.2989999999999995</v>
      </c>
      <c r="N2772" s="74">
        <v>2.8650000000000002</v>
      </c>
      <c r="O2772" s="74">
        <v>0.54400000000000004</v>
      </c>
      <c r="P2772" s="74">
        <v>0</v>
      </c>
      <c r="Q2772" s="74">
        <v>0.127</v>
      </c>
      <c r="R2772" s="74">
        <v>2.7283662999999998</v>
      </c>
      <c r="S2772" s="74">
        <v>0</v>
      </c>
      <c r="T2772" s="74">
        <v>0</v>
      </c>
      <c r="U2772" s="74">
        <v>3.1471485E-3</v>
      </c>
      <c r="V2772" s="74">
        <v>7.8786499999999986</v>
      </c>
      <c r="W2772" s="74">
        <v>1.54483317885</v>
      </c>
      <c r="X2772" s="74">
        <v>1122.3634</v>
      </c>
      <c r="Y2772" s="74">
        <v>790</v>
      </c>
      <c r="Z2772" s="74">
        <v>0.95052607093059993</v>
      </c>
      <c r="AA2772" s="74">
        <v>4.9473929069400048E-2</v>
      </c>
      <c r="AB2772" s="74">
        <v>4.1056335750953203E-3</v>
      </c>
      <c r="AC2772" s="74">
        <v>4.1056335750953186E-3</v>
      </c>
      <c r="AD2772" t="s">
        <v>5810</v>
      </c>
    </row>
    <row r="2773" spans="1:30">
      <c r="A2773" s="165" t="s">
        <v>7175</v>
      </c>
      <c r="C2773" s="165" t="s">
        <v>8444</v>
      </c>
      <c r="D2773" s="169" t="s">
        <v>2877</v>
      </c>
      <c r="E2773" s="169" t="s">
        <v>2879</v>
      </c>
      <c r="F2773" s="174">
        <v>17.31169444</v>
      </c>
      <c r="G2773" s="174">
        <v>145.83441669999999</v>
      </c>
      <c r="H2773" s="74">
        <v>51.715000000000003</v>
      </c>
      <c r="I2773" s="74">
        <v>1.173</v>
      </c>
      <c r="J2773" s="74">
        <v>14.733000000000001</v>
      </c>
      <c r="K2773" s="74">
        <v>0.22500000000000001</v>
      </c>
      <c r="L2773" s="74">
        <v>4.5039999999999996</v>
      </c>
      <c r="M2773" s="74">
        <v>8.25</v>
      </c>
      <c r="N2773" s="74">
        <v>2.9049999999999998</v>
      </c>
      <c r="O2773" s="74">
        <v>0.628</v>
      </c>
      <c r="P2773" s="74">
        <v>0</v>
      </c>
      <c r="Q2773" s="74">
        <v>0.106</v>
      </c>
      <c r="R2773" s="74">
        <v>2.3804264000000002</v>
      </c>
      <c r="S2773" s="74">
        <v>0</v>
      </c>
      <c r="T2773" s="74">
        <v>0</v>
      </c>
      <c r="U2773" s="74">
        <v>8.925166E-3</v>
      </c>
      <c r="V2773" s="74">
        <v>10.3071</v>
      </c>
      <c r="W2773" s="74">
        <v>2.0209997979000001</v>
      </c>
      <c r="X2773" s="74">
        <v>1104.95</v>
      </c>
      <c r="Y2773" s="74">
        <v>740</v>
      </c>
      <c r="Z2773" s="74">
        <v>0.83870419619224734</v>
      </c>
      <c r="AA2773" s="74">
        <v>0.16129580380775271</v>
      </c>
      <c r="AB2773" s="74">
        <v>1.03734987026217E-3</v>
      </c>
      <c r="AC2773" s="74">
        <v>1.03734987026217E-3</v>
      </c>
      <c r="AD2773" t="s">
        <v>5810</v>
      </c>
    </row>
    <row r="2774" spans="1:30">
      <c r="A2774" s="165" t="s">
        <v>7176</v>
      </c>
      <c r="C2774" s="165" t="s">
        <v>8444</v>
      </c>
      <c r="D2774" s="169" t="s">
        <v>2877</v>
      </c>
      <c r="E2774" s="169" t="s">
        <v>2879</v>
      </c>
      <c r="F2774" s="174">
        <v>17.31169444</v>
      </c>
      <c r="G2774" s="174">
        <v>145.83441669999999</v>
      </c>
      <c r="H2774" s="74">
        <v>49.704000000000001</v>
      </c>
      <c r="I2774" s="74">
        <v>0.94899999999999995</v>
      </c>
      <c r="J2774" s="74">
        <v>15.497</v>
      </c>
      <c r="K2774" s="74">
        <v>0.224</v>
      </c>
      <c r="L2774" s="74">
        <v>5.0679999999999996</v>
      </c>
      <c r="M2774" s="74">
        <v>8.9480000000000004</v>
      </c>
      <c r="N2774" s="74">
        <v>2.5870000000000002</v>
      </c>
      <c r="O2774" s="74">
        <v>0.46100000000000002</v>
      </c>
      <c r="P2774" s="74">
        <v>0</v>
      </c>
      <c r="Q2774" s="74">
        <v>0.121</v>
      </c>
      <c r="R2774" s="74">
        <v>2.8747598000000001</v>
      </c>
      <c r="S2774" s="74">
        <v>0</v>
      </c>
      <c r="T2774" s="74">
        <v>0</v>
      </c>
      <c r="U2774" s="74">
        <v>1.433405E-3</v>
      </c>
      <c r="V2774" s="74">
        <v>10.570600000000001</v>
      </c>
      <c r="W2774" s="74">
        <v>2.0726664594000002</v>
      </c>
      <c r="X2774" s="74">
        <v>1116.5368000000001</v>
      </c>
      <c r="Y2774" s="74">
        <v>870</v>
      </c>
      <c r="Z2774" s="74">
        <v>0.97963175702198335</v>
      </c>
      <c r="AA2774" s="74">
        <v>2.036824297801661E-2</v>
      </c>
      <c r="AB2774" s="74">
        <v>2.9450917052569821E-3</v>
      </c>
      <c r="AC2774" s="74">
        <v>2.9450917052569808E-3</v>
      </c>
      <c r="AD2774" t="s">
        <v>5810</v>
      </c>
    </row>
    <row r="2775" spans="1:30">
      <c r="A2775" s="165" t="s">
        <v>7177</v>
      </c>
      <c r="C2775" s="165" t="s">
        <v>8444</v>
      </c>
      <c r="D2775" s="169" t="s">
        <v>2877</v>
      </c>
      <c r="E2775" s="169" t="s">
        <v>2879</v>
      </c>
      <c r="F2775" s="174">
        <v>17.31169444</v>
      </c>
      <c r="G2775" s="174">
        <v>145.83441669999999</v>
      </c>
      <c r="H2775" s="74">
        <v>49.152000000000001</v>
      </c>
      <c r="I2775" s="74">
        <v>1.002</v>
      </c>
      <c r="J2775" s="74">
        <v>15.673</v>
      </c>
      <c r="K2775" s="74">
        <v>0.20799999999999999</v>
      </c>
      <c r="L2775" s="74">
        <v>5.3319999999999999</v>
      </c>
      <c r="M2775" s="74">
        <v>9.0839999999999996</v>
      </c>
      <c r="N2775" s="74">
        <v>2.516</v>
      </c>
      <c r="O2775" s="74">
        <v>0.55200000000000005</v>
      </c>
      <c r="P2775" s="74">
        <v>0</v>
      </c>
      <c r="Q2775" s="74">
        <v>0.115</v>
      </c>
      <c r="R2775" s="74">
        <v>3.2417649000000002</v>
      </c>
      <c r="S2775" s="74">
        <v>0</v>
      </c>
      <c r="T2775" s="74">
        <v>0</v>
      </c>
      <c r="U2775" s="74">
        <v>5.2236829999999998E-3</v>
      </c>
      <c r="V2775" s="74">
        <v>9.706999999999999</v>
      </c>
      <c r="W2775" s="74">
        <v>1.903333143</v>
      </c>
      <c r="X2775" s="74">
        <v>1118.7944</v>
      </c>
      <c r="Y2775" s="74">
        <v>1110</v>
      </c>
      <c r="Z2775" s="74">
        <v>0.94110190911744995</v>
      </c>
      <c r="AA2775" s="74">
        <v>5.8898090882550012E-2</v>
      </c>
      <c r="AB2775" s="74">
        <v>1.5749840229838221E-3</v>
      </c>
      <c r="AC2775" s="74">
        <v>1.574984022983821E-3</v>
      </c>
      <c r="AD2775" t="s">
        <v>5810</v>
      </c>
    </row>
    <row r="2776" spans="1:30">
      <c r="A2776" s="165" t="s">
        <v>7178</v>
      </c>
      <c r="C2776" s="165" t="s">
        <v>8444</v>
      </c>
      <c r="D2776" s="169" t="s">
        <v>2877</v>
      </c>
      <c r="E2776" s="169" t="s">
        <v>2879</v>
      </c>
      <c r="F2776" s="174">
        <v>17.31169444</v>
      </c>
      <c r="G2776" s="174">
        <v>145.83441669999999</v>
      </c>
      <c r="H2776" s="74">
        <v>45.917000000000002</v>
      </c>
      <c r="I2776" s="74">
        <v>0.70499999999999996</v>
      </c>
      <c r="J2776" s="74">
        <v>17.013000000000002</v>
      </c>
      <c r="K2776" s="74">
        <v>0.23799999999999999</v>
      </c>
      <c r="L2776" s="74">
        <v>7.5350000000000001</v>
      </c>
      <c r="M2776" s="74">
        <v>11.413</v>
      </c>
      <c r="N2776" s="74">
        <v>1.946</v>
      </c>
      <c r="O2776" s="74">
        <v>0.35899999999999999</v>
      </c>
      <c r="P2776" s="74">
        <v>0</v>
      </c>
      <c r="Q2776" s="74">
        <v>9.1999999999999998E-2</v>
      </c>
      <c r="R2776" s="74">
        <v>2.925789252</v>
      </c>
      <c r="S2776" s="74">
        <v>0</v>
      </c>
      <c r="T2776" s="74">
        <v>0</v>
      </c>
      <c r="U2776" s="74">
        <v>2.368045434E-2</v>
      </c>
      <c r="V2776" s="74">
        <v>9.935649999999999</v>
      </c>
      <c r="W2776" s="74">
        <v>1.94816647185</v>
      </c>
      <c r="X2776" s="74">
        <v>1157.4558</v>
      </c>
      <c r="Y2776" s="74">
        <v>1340</v>
      </c>
      <c r="Z2776" s="74">
        <v>0.78025475521907928</v>
      </c>
      <c r="AA2776" s="74">
        <v>0.2197452447809207</v>
      </c>
      <c r="AB2776" s="74">
        <v>1.464822078783803E-3</v>
      </c>
      <c r="AC2776" s="74">
        <v>1.4648220787838011E-3</v>
      </c>
      <c r="AD2776" t="s">
        <v>5810</v>
      </c>
    </row>
    <row r="2777" spans="1:30">
      <c r="A2777" s="165" t="s">
        <v>7179</v>
      </c>
      <c r="C2777" s="165" t="s">
        <v>8444</v>
      </c>
      <c r="D2777" s="169" t="s">
        <v>2877</v>
      </c>
      <c r="E2777" s="169" t="s">
        <v>2879</v>
      </c>
      <c r="F2777" s="174">
        <v>17.31169444</v>
      </c>
      <c r="G2777" s="174">
        <v>145.83441669999999</v>
      </c>
      <c r="H2777" s="74">
        <v>47</v>
      </c>
      <c r="I2777" s="74">
        <v>0.74</v>
      </c>
      <c r="J2777" s="74">
        <v>16.5</v>
      </c>
      <c r="K2777" s="74">
        <v>0.21</v>
      </c>
      <c r="L2777" s="74">
        <v>5.46</v>
      </c>
      <c r="M2777" s="74">
        <v>11.42</v>
      </c>
      <c r="N2777" s="74">
        <v>1.83</v>
      </c>
      <c r="O2777" s="74">
        <v>0.33</v>
      </c>
      <c r="P2777" s="74">
        <v>0</v>
      </c>
      <c r="Q2777" s="74">
        <v>0.04</v>
      </c>
      <c r="R2777" s="74">
        <v>3.82</v>
      </c>
      <c r="S2777" s="74">
        <v>0</v>
      </c>
      <c r="T2777" s="74">
        <v>0</v>
      </c>
      <c r="U2777" s="74">
        <v>4.7999999999999996E-3</v>
      </c>
      <c r="V2777" s="74">
        <v>9.3669999999999991</v>
      </c>
      <c r="W2777" s="74">
        <v>1.8366664829999999</v>
      </c>
      <c r="X2777" s="74">
        <v>1157.5719999999999</v>
      </c>
      <c r="Y2777" s="74">
        <v>1470</v>
      </c>
      <c r="Z2777" s="74">
        <v>0.96155878483564217</v>
      </c>
      <c r="AA2777" s="74">
        <v>3.8441215164357861E-2</v>
      </c>
      <c r="AB2777" s="74">
        <v>3.6179275889559569E-3</v>
      </c>
      <c r="AC2777" s="74">
        <v>3.617927588955956E-3</v>
      </c>
      <c r="AD2777" t="s">
        <v>5810</v>
      </c>
    </row>
    <row r="2778" spans="1:30">
      <c r="A2778" s="165" t="s">
        <v>7180</v>
      </c>
      <c r="C2778" s="165" t="s">
        <v>8444</v>
      </c>
      <c r="D2778" s="169" t="s">
        <v>2877</v>
      </c>
      <c r="E2778" s="169" t="s">
        <v>2879</v>
      </c>
      <c r="F2778" s="174">
        <v>17.31169444</v>
      </c>
      <c r="G2778" s="174">
        <v>145.83441669999999</v>
      </c>
      <c r="H2778" s="74">
        <v>50.073</v>
      </c>
      <c r="I2778" s="74">
        <v>0.98899999999999999</v>
      </c>
      <c r="J2778" s="74">
        <v>16.382999999999999</v>
      </c>
      <c r="K2778" s="74">
        <v>0.214</v>
      </c>
      <c r="L2778" s="74">
        <v>5.2489999999999997</v>
      </c>
      <c r="M2778" s="74">
        <v>9.4890000000000008</v>
      </c>
      <c r="N2778" s="74">
        <v>2.6989999999999998</v>
      </c>
      <c r="O2778" s="74">
        <v>0.48299999999999998</v>
      </c>
      <c r="P2778" s="74">
        <v>0</v>
      </c>
      <c r="Q2778" s="74">
        <v>6.3E-2</v>
      </c>
      <c r="R2778" s="74">
        <v>2.3497859000000001</v>
      </c>
      <c r="S2778" s="74">
        <v>0</v>
      </c>
      <c r="T2778" s="74">
        <v>0</v>
      </c>
      <c r="U2778" s="74">
        <v>2.4190294999999998E-3</v>
      </c>
      <c r="V2778" s="74">
        <v>8.5450499999999998</v>
      </c>
      <c r="W2778" s="74">
        <v>1.6754998324499999</v>
      </c>
      <c r="X2778" s="74">
        <v>1125.5174</v>
      </c>
      <c r="Y2778" s="74">
        <v>630</v>
      </c>
      <c r="Z2778" s="74">
        <v>0.95064490730293427</v>
      </c>
      <c r="AA2778" s="74">
        <v>4.9355092697065742E-2</v>
      </c>
      <c r="AB2778" s="74">
        <v>3.4339565791537659E-3</v>
      </c>
      <c r="AC2778" s="74">
        <v>3.433956579153765E-3</v>
      </c>
      <c r="AD2778" t="s">
        <v>5810</v>
      </c>
    </row>
    <row r="2779" spans="1:30">
      <c r="A2779" s="165" t="s">
        <v>7181</v>
      </c>
      <c r="C2779" s="165" t="s">
        <v>8444</v>
      </c>
      <c r="D2779" s="169" t="s">
        <v>2877</v>
      </c>
      <c r="E2779" s="169" t="s">
        <v>2879</v>
      </c>
      <c r="F2779" s="174">
        <v>17.31169444</v>
      </c>
      <c r="G2779" s="174">
        <v>145.83441669999999</v>
      </c>
      <c r="H2779" s="74">
        <v>50.96</v>
      </c>
      <c r="I2779" s="74">
        <v>1.087</v>
      </c>
      <c r="J2779" s="74">
        <v>14.313000000000001</v>
      </c>
      <c r="K2779" s="74">
        <v>0.23799999999999999</v>
      </c>
      <c r="L2779" s="74">
        <v>4.5490000000000004</v>
      </c>
      <c r="M2779" s="74">
        <v>8.516</v>
      </c>
      <c r="N2779" s="74">
        <v>2.8149999999999999</v>
      </c>
      <c r="O2779" s="74">
        <v>0.52400000000000002</v>
      </c>
      <c r="P2779" s="74">
        <v>0</v>
      </c>
      <c r="Q2779" s="74">
        <v>0.14099999999999999</v>
      </c>
      <c r="R2779" s="74">
        <v>2.8291395000000001</v>
      </c>
      <c r="S2779" s="74">
        <v>0</v>
      </c>
      <c r="T2779" s="74">
        <v>0</v>
      </c>
      <c r="U2779" s="74">
        <v>2.9213555000000002E-3</v>
      </c>
      <c r="V2779" s="74">
        <v>9.7384500000000003</v>
      </c>
      <c r="W2779" s="74">
        <v>1.9094998090499999</v>
      </c>
      <c r="X2779" s="74">
        <v>1109.3656000000001</v>
      </c>
      <c r="Y2779" s="74">
        <v>830</v>
      </c>
      <c r="Z2779" s="74">
        <v>0.95450773267767874</v>
      </c>
      <c r="AA2779" s="74">
        <v>4.5492267322321298E-2</v>
      </c>
      <c r="AB2779" s="74">
        <v>1.4567978284565531E-3</v>
      </c>
      <c r="AC2779" s="74">
        <v>1.4567978284565531E-3</v>
      </c>
      <c r="AD2779" t="s">
        <v>5810</v>
      </c>
    </row>
    <row r="2780" spans="1:30">
      <c r="A2780" s="165" t="s">
        <v>7182</v>
      </c>
      <c r="C2780" s="165" t="s">
        <v>8444</v>
      </c>
      <c r="D2780" s="169" t="s">
        <v>2877</v>
      </c>
      <c r="E2780" s="169" t="s">
        <v>2879</v>
      </c>
      <c r="F2780" s="174">
        <v>17.31169444</v>
      </c>
      <c r="G2780" s="174">
        <v>145.83441669999999</v>
      </c>
      <c r="H2780" s="74">
        <v>51.353000000000002</v>
      </c>
      <c r="I2780" s="74">
        <v>1.1220000000000001</v>
      </c>
      <c r="J2780" s="74">
        <v>16.956</v>
      </c>
      <c r="K2780" s="74">
        <v>0.16800000000000001</v>
      </c>
      <c r="L2780" s="74">
        <v>2.282</v>
      </c>
      <c r="M2780" s="74">
        <v>10.539</v>
      </c>
      <c r="N2780" s="74">
        <v>2.8149999999999999</v>
      </c>
      <c r="O2780" s="74">
        <v>0.61899999999999999</v>
      </c>
      <c r="P2780" s="74">
        <v>0</v>
      </c>
      <c r="Q2780" s="74">
        <v>0.111</v>
      </c>
      <c r="R2780" s="74">
        <v>2.8002509830000002</v>
      </c>
      <c r="S2780" s="74">
        <v>0</v>
      </c>
      <c r="T2780" s="74">
        <v>0</v>
      </c>
      <c r="U2780" s="74">
        <v>8.9091173319999998E-3</v>
      </c>
      <c r="V2780" s="74">
        <v>7.4944499999999996</v>
      </c>
      <c r="W2780" s="74">
        <v>1.4694998530500001</v>
      </c>
      <c r="X2780" s="74">
        <v>1142.9474</v>
      </c>
      <c r="Y2780" s="74">
        <v>910</v>
      </c>
      <c r="Z2780" s="74">
        <v>0.84960079202525829</v>
      </c>
      <c r="AA2780" s="74">
        <v>0.15039920797474179</v>
      </c>
      <c r="AB2780" s="74">
        <v>1.33265753228603E-3</v>
      </c>
      <c r="AC2780" s="74">
        <v>1.332657532286029E-3</v>
      </c>
      <c r="AD2780" t="s">
        <v>5810</v>
      </c>
    </row>
    <row r="2781" spans="1:30">
      <c r="A2781" s="165" t="s">
        <v>7183</v>
      </c>
      <c r="C2781" s="165" t="s">
        <v>8444</v>
      </c>
      <c r="D2781" s="169" t="s">
        <v>2877</v>
      </c>
      <c r="E2781" s="169" t="s">
        <v>2879</v>
      </c>
      <c r="F2781" s="174">
        <v>17.31169444</v>
      </c>
      <c r="G2781" s="174">
        <v>145.83441669999999</v>
      </c>
      <c r="H2781" s="74">
        <v>47.66</v>
      </c>
      <c r="I2781" s="74">
        <v>0.73099999999999998</v>
      </c>
      <c r="J2781" s="74">
        <v>15.585000000000001</v>
      </c>
      <c r="K2781" s="74">
        <v>0.23599999999999999</v>
      </c>
      <c r="L2781" s="74">
        <v>5.7119999999999997</v>
      </c>
      <c r="M2781" s="74">
        <v>9.9499999999999993</v>
      </c>
      <c r="N2781" s="74">
        <v>2.145</v>
      </c>
      <c r="O2781" s="74">
        <v>0.25800000000000001</v>
      </c>
      <c r="P2781" s="74">
        <v>0</v>
      </c>
      <c r="Q2781" s="74">
        <v>3.9E-2</v>
      </c>
      <c r="R2781" s="74">
        <v>2.6888741</v>
      </c>
      <c r="S2781" s="74">
        <v>0</v>
      </c>
      <c r="T2781" s="74">
        <v>0</v>
      </c>
      <c r="U2781" s="74">
        <v>9.7446169999999988E-3</v>
      </c>
      <c r="V2781" s="74">
        <v>10.524699999999999</v>
      </c>
      <c r="W2781" s="74">
        <v>2.0636664602999999</v>
      </c>
      <c r="X2781" s="74">
        <v>1133.17</v>
      </c>
      <c r="Y2781" s="74">
        <v>950</v>
      </c>
      <c r="Z2781" s="74">
        <v>0.86466586911186294</v>
      </c>
      <c r="AA2781" s="74">
        <v>0.13533413088813709</v>
      </c>
      <c r="AB2781" s="74">
        <v>1.8349643207228479E-3</v>
      </c>
      <c r="AC2781" s="74">
        <v>1.8349643207228471E-3</v>
      </c>
      <c r="AD2781" t="s">
        <v>5810</v>
      </c>
    </row>
    <row r="2782" spans="1:30">
      <c r="A2782" s="165" t="s">
        <v>7184</v>
      </c>
      <c r="C2782" s="165" t="s">
        <v>8444</v>
      </c>
      <c r="D2782" s="169" t="s">
        <v>2877</v>
      </c>
      <c r="E2782" s="169" t="s">
        <v>2879</v>
      </c>
      <c r="F2782" s="174">
        <v>17.31169444</v>
      </c>
      <c r="G2782" s="174">
        <v>145.83441669999999</v>
      </c>
      <c r="H2782" s="74">
        <v>50.918999999999997</v>
      </c>
      <c r="I2782" s="74">
        <v>1.0209999999999999</v>
      </c>
      <c r="J2782" s="74">
        <v>14.468999999999999</v>
      </c>
      <c r="K2782" s="74">
        <v>0.24199999999999999</v>
      </c>
      <c r="L2782" s="74">
        <v>5.0590000000000002</v>
      </c>
      <c r="M2782" s="74">
        <v>7.9749999999999996</v>
      </c>
      <c r="N2782" s="74">
        <v>2.7170000000000001</v>
      </c>
      <c r="O2782" s="74">
        <v>0.53400000000000003</v>
      </c>
      <c r="P2782" s="74">
        <v>0</v>
      </c>
      <c r="Q2782" s="74">
        <v>0.112</v>
      </c>
      <c r="R2782" s="74">
        <v>2.839353</v>
      </c>
      <c r="S2782" s="74">
        <v>0</v>
      </c>
      <c r="T2782" s="74">
        <v>0</v>
      </c>
      <c r="U2782" s="74">
        <v>4.7061349999999993E-3</v>
      </c>
      <c r="V2782" s="74">
        <v>10.7049</v>
      </c>
      <c r="W2782" s="74">
        <v>2.0989997901000002</v>
      </c>
      <c r="X2782" s="74">
        <v>1100.385</v>
      </c>
      <c r="Y2782" s="74">
        <v>880</v>
      </c>
      <c r="Z2782" s="74">
        <v>0.93559160827810894</v>
      </c>
      <c r="AA2782" s="74">
        <v>6.4408391721891042E-2</v>
      </c>
      <c r="AB2782" s="74">
        <v>2.588127415096576E-3</v>
      </c>
      <c r="AC2782" s="74">
        <v>2.5881274150965751E-3</v>
      </c>
      <c r="AD2782" t="s">
        <v>5810</v>
      </c>
    </row>
    <row r="2783" spans="1:30">
      <c r="A2783" s="165" t="s">
        <v>7185</v>
      </c>
      <c r="C2783" s="165" t="s">
        <v>8444</v>
      </c>
      <c r="D2783" s="169" t="s">
        <v>2877</v>
      </c>
      <c r="E2783" s="169" t="s">
        <v>2879</v>
      </c>
      <c r="F2783" s="174">
        <v>17.31169444</v>
      </c>
      <c r="G2783" s="174">
        <v>145.83441669999999</v>
      </c>
      <c r="H2783" s="74">
        <v>51.055</v>
      </c>
      <c r="I2783" s="74">
        <v>0.88300000000000001</v>
      </c>
      <c r="J2783" s="74">
        <v>15.266</v>
      </c>
      <c r="K2783" s="74">
        <v>0.216</v>
      </c>
      <c r="L2783" s="74">
        <v>3.7850000000000001</v>
      </c>
      <c r="M2783" s="74">
        <v>7.9589999999999996</v>
      </c>
      <c r="N2783" s="74">
        <v>2.9649999999999999</v>
      </c>
      <c r="O2783" s="74">
        <v>0.57699999999999996</v>
      </c>
      <c r="P2783" s="74">
        <v>0</v>
      </c>
      <c r="Q2783" s="74">
        <v>0.13300000000000001</v>
      </c>
      <c r="R2783" s="74">
        <v>2.9312744999999998</v>
      </c>
      <c r="S2783" s="74">
        <v>0</v>
      </c>
      <c r="T2783" s="74">
        <v>0</v>
      </c>
      <c r="U2783" s="74">
        <v>7.6769620000000007E-3</v>
      </c>
      <c r="V2783" s="74">
        <v>10.585900000000001</v>
      </c>
      <c r="W2783" s="74">
        <v>2.0756664590999998</v>
      </c>
      <c r="X2783" s="74">
        <v>1100.1194</v>
      </c>
      <c r="Y2783" s="74">
        <v>960</v>
      </c>
      <c r="Z2783" s="74">
        <v>0.89337508419220157</v>
      </c>
      <c r="AA2783" s="74">
        <v>0.1066249158077985</v>
      </c>
      <c r="AB2783" s="74">
        <v>9.0638823546361491E-4</v>
      </c>
      <c r="AC2783" s="74">
        <v>9.0638823546361426E-4</v>
      </c>
      <c r="AD2783" t="s">
        <v>5810</v>
      </c>
    </row>
    <row r="2784" spans="1:30">
      <c r="A2784" s="165" t="s">
        <v>7186</v>
      </c>
      <c r="C2784" s="165" t="s">
        <v>8444</v>
      </c>
      <c r="D2784" s="169" t="s">
        <v>2877</v>
      </c>
      <c r="E2784" s="169" t="s">
        <v>2879</v>
      </c>
      <c r="F2784" s="174">
        <v>17.31169444</v>
      </c>
      <c r="G2784" s="174">
        <v>145.83441669999999</v>
      </c>
      <c r="H2784" s="74">
        <v>46.024000000000001</v>
      </c>
      <c r="I2784" s="74">
        <v>0.66500000000000004</v>
      </c>
      <c r="J2784" s="74">
        <v>15.33</v>
      </c>
      <c r="K2784" s="74">
        <v>0.219</v>
      </c>
      <c r="L2784" s="74">
        <v>5.8310000000000004</v>
      </c>
      <c r="M2784" s="74">
        <v>11.811</v>
      </c>
      <c r="N2784" s="74">
        <v>1.9319999999999999</v>
      </c>
      <c r="O2784" s="74">
        <v>0.35499999999999998</v>
      </c>
      <c r="P2784" s="74">
        <v>0</v>
      </c>
      <c r="Q2784" s="74">
        <v>6.3E-2</v>
      </c>
      <c r="R2784" s="74">
        <v>2.8495664999999999</v>
      </c>
      <c r="S2784" s="74">
        <v>0</v>
      </c>
      <c r="T2784" s="74">
        <v>0</v>
      </c>
      <c r="U2784" s="74">
        <v>4.4372129999999997E-3</v>
      </c>
      <c r="V2784" s="74">
        <v>11.30925</v>
      </c>
      <c r="W2784" s="74">
        <v>2.2174997782500001</v>
      </c>
      <c r="X2784" s="74">
        <v>1164.0626</v>
      </c>
      <c r="Y2784" s="74">
        <v>980</v>
      </c>
      <c r="Z2784" s="74">
        <v>0.94193187182918436</v>
      </c>
      <c r="AA2784" s="74">
        <v>5.806812817081565E-2</v>
      </c>
      <c r="AB2784" s="74">
        <v>1.6136218695392351E-3</v>
      </c>
      <c r="AC2784" s="74">
        <v>1.6136218695392351E-3</v>
      </c>
      <c r="AD2784" t="s">
        <v>5810</v>
      </c>
    </row>
    <row r="2785" spans="1:30">
      <c r="A2785" s="165" t="s">
        <v>7187</v>
      </c>
      <c r="C2785" s="165" t="s">
        <v>8444</v>
      </c>
      <c r="D2785" s="169" t="s">
        <v>2877</v>
      </c>
      <c r="E2785" s="169" t="s">
        <v>2879</v>
      </c>
      <c r="F2785" s="174">
        <v>17.31169444</v>
      </c>
      <c r="G2785" s="174">
        <v>145.83441669999999</v>
      </c>
      <c r="H2785" s="74">
        <v>48.354999999999997</v>
      </c>
      <c r="I2785" s="74">
        <v>0.95599999999999996</v>
      </c>
      <c r="J2785" s="74">
        <v>16.399000000000001</v>
      </c>
      <c r="K2785" s="74">
        <v>0.20300000000000001</v>
      </c>
      <c r="L2785" s="74">
        <v>5.3570000000000002</v>
      </c>
      <c r="M2785" s="74">
        <v>10.045999999999999</v>
      </c>
      <c r="N2785" s="74">
        <v>2.5990000000000002</v>
      </c>
      <c r="O2785" s="74">
        <v>0.57599999999999996</v>
      </c>
      <c r="P2785" s="74">
        <v>0</v>
      </c>
      <c r="Q2785" s="74">
        <v>8.4000000000000005E-2</v>
      </c>
      <c r="R2785" s="74">
        <v>2.6166987000000002</v>
      </c>
      <c r="S2785" s="74">
        <v>0</v>
      </c>
      <c r="T2785" s="74">
        <v>0</v>
      </c>
      <c r="U2785" s="74">
        <v>2.5319259999999999E-3</v>
      </c>
      <c r="V2785" s="74">
        <v>8.9810999999999996</v>
      </c>
      <c r="W2785" s="74">
        <v>1.7609998239</v>
      </c>
      <c r="X2785" s="74">
        <v>1134.7636</v>
      </c>
      <c r="Y2785" s="74">
        <v>770</v>
      </c>
      <c r="Z2785" s="74">
        <v>0.95376179233370351</v>
      </c>
      <c r="AA2785" s="74">
        <v>4.6238207666296528E-2</v>
      </c>
      <c r="AB2785" s="74">
        <v>1.0267597186729221E-3</v>
      </c>
      <c r="AC2785" s="74">
        <v>1.0267597186729221E-3</v>
      </c>
      <c r="AD2785" t="s">
        <v>5810</v>
      </c>
    </row>
    <row r="2786" spans="1:30">
      <c r="A2786" s="165" t="s">
        <v>7188</v>
      </c>
      <c r="C2786" s="165" t="s">
        <v>8444</v>
      </c>
      <c r="D2786" s="169" t="s">
        <v>2877</v>
      </c>
      <c r="E2786" s="169" t="s">
        <v>2879</v>
      </c>
      <c r="F2786" s="174">
        <v>17.31169444</v>
      </c>
      <c r="G2786" s="174">
        <v>145.83441669999999</v>
      </c>
      <c r="H2786" s="74">
        <v>45.966999999999999</v>
      </c>
      <c r="I2786" s="74">
        <v>0.96799999999999997</v>
      </c>
      <c r="J2786" s="74">
        <v>16.675999999999998</v>
      </c>
      <c r="K2786" s="74">
        <v>0.24399999999999999</v>
      </c>
      <c r="L2786" s="74">
        <v>5.7880000000000003</v>
      </c>
      <c r="M2786" s="74">
        <v>10.996</v>
      </c>
      <c r="N2786" s="74">
        <v>2.0649999999999999</v>
      </c>
      <c r="O2786" s="74">
        <v>0.316</v>
      </c>
      <c r="P2786" s="74">
        <v>0</v>
      </c>
      <c r="Q2786" s="74">
        <v>6.6000000000000003E-2</v>
      </c>
      <c r="R2786" s="74">
        <v>2.8291395000000001</v>
      </c>
      <c r="S2786" s="74">
        <v>0</v>
      </c>
      <c r="T2786" s="74">
        <v>0</v>
      </c>
      <c r="U2786" s="74">
        <v>5.3682920000000002E-3</v>
      </c>
      <c r="V2786" s="74">
        <v>10.649649999999999</v>
      </c>
      <c r="W2786" s="74">
        <v>2.0881664578499999</v>
      </c>
      <c r="X2786" s="74">
        <v>1150.5336</v>
      </c>
      <c r="Y2786" s="74">
        <v>1000</v>
      </c>
      <c r="Z2786" s="74">
        <v>0.92598348560495725</v>
      </c>
      <c r="AA2786" s="74">
        <v>7.4016514395042726E-2</v>
      </c>
      <c r="AB2786" s="74">
        <v>1.7580308713819901E-4</v>
      </c>
      <c r="AC2786" s="74">
        <v>1.7580308713819901E-4</v>
      </c>
      <c r="AD2786" t="s">
        <v>5810</v>
      </c>
    </row>
    <row r="2787" spans="1:30">
      <c r="A2787" s="165" t="s">
        <v>7189</v>
      </c>
      <c r="C2787" s="165" t="s">
        <v>8444</v>
      </c>
      <c r="D2787" s="169" t="s">
        <v>2877</v>
      </c>
      <c r="E2787" s="169" t="s">
        <v>2879</v>
      </c>
      <c r="F2787" s="174">
        <v>17.31169444</v>
      </c>
      <c r="G2787" s="174">
        <v>145.83441669999999</v>
      </c>
      <c r="H2787" s="74">
        <v>50.822000000000003</v>
      </c>
      <c r="I2787" s="74">
        <v>1.048</v>
      </c>
      <c r="J2787" s="74">
        <v>16.257000000000001</v>
      </c>
      <c r="K2787" s="74">
        <v>0.13300000000000001</v>
      </c>
      <c r="L2787" s="74">
        <v>4.9420000000000002</v>
      </c>
      <c r="M2787" s="74">
        <v>8.9309999999999992</v>
      </c>
      <c r="N2787" s="74">
        <v>2.86</v>
      </c>
      <c r="O2787" s="74">
        <v>0.57299999999999995</v>
      </c>
      <c r="P2787" s="74">
        <v>0</v>
      </c>
      <c r="Q2787" s="74">
        <v>0.109</v>
      </c>
      <c r="R2787" s="74">
        <v>2.0753832000000001</v>
      </c>
      <c r="S2787" s="74">
        <v>0</v>
      </c>
      <c r="T2787" s="74">
        <v>0</v>
      </c>
      <c r="U2787" s="74">
        <v>2.582666E-3</v>
      </c>
      <c r="V2787" s="74">
        <v>8.2441499999999994</v>
      </c>
      <c r="W2787" s="74">
        <v>1.61649983835</v>
      </c>
      <c r="X2787" s="74">
        <v>1116.2546</v>
      </c>
      <c r="Y2787" s="74">
        <v>520</v>
      </c>
      <c r="Z2787" s="74">
        <v>0.9249794858941689</v>
      </c>
      <c r="AA2787" s="74">
        <v>7.502051410583109E-2</v>
      </c>
      <c r="AB2787" s="74">
        <v>5.0834014820426193E-4</v>
      </c>
      <c r="AC2787" s="74">
        <v>5.0834014820426193E-4</v>
      </c>
      <c r="AD2787" t="s">
        <v>5810</v>
      </c>
    </row>
    <row r="2788" spans="1:30">
      <c r="A2788" s="165" t="s">
        <v>7190</v>
      </c>
      <c r="C2788" s="165" t="s">
        <v>8444</v>
      </c>
      <c r="D2788" s="169" t="s">
        <v>2877</v>
      </c>
      <c r="E2788" s="169" t="s">
        <v>2879</v>
      </c>
      <c r="F2788" s="174">
        <v>17.31169444</v>
      </c>
      <c r="G2788" s="174">
        <v>145.83441669999999</v>
      </c>
      <c r="H2788" s="74">
        <v>45.414999999999999</v>
      </c>
      <c r="I2788" s="74">
        <v>0.79500000000000004</v>
      </c>
      <c r="J2788" s="74">
        <v>16.376000000000001</v>
      </c>
      <c r="K2788" s="74">
        <v>0.26400000000000001</v>
      </c>
      <c r="L2788" s="74">
        <v>5.8630000000000004</v>
      </c>
      <c r="M2788" s="74">
        <v>11.276999999999999</v>
      </c>
      <c r="N2788" s="74">
        <v>1.9750000000000001</v>
      </c>
      <c r="O2788" s="74">
        <v>0.27800000000000002</v>
      </c>
      <c r="P2788" s="74">
        <v>0</v>
      </c>
      <c r="Q2788" s="74">
        <v>3.5999999999999997E-2</v>
      </c>
      <c r="R2788" s="74">
        <v>2.7583259</v>
      </c>
      <c r="S2788" s="74">
        <v>0</v>
      </c>
      <c r="T2788" s="74">
        <v>0</v>
      </c>
      <c r="U2788" s="74">
        <v>1.00807695E-2</v>
      </c>
      <c r="V2788" s="74">
        <v>10.846</v>
      </c>
      <c r="W2788" s="74">
        <v>2.126666454</v>
      </c>
      <c r="X2788" s="74">
        <v>1155.1982</v>
      </c>
      <c r="Y2788" s="74">
        <v>1040</v>
      </c>
      <c r="Z2788" s="74">
        <v>0.87160073252439341</v>
      </c>
      <c r="AA2788" s="74">
        <v>0.12839926747560659</v>
      </c>
      <c r="AB2788" s="74">
        <v>1.513309313671137E-3</v>
      </c>
      <c r="AC2788" s="74">
        <v>1.513309313671137E-3</v>
      </c>
      <c r="AD2788" t="s">
        <v>5810</v>
      </c>
    </row>
    <row r="2789" spans="1:30">
      <c r="A2789" s="165" t="s">
        <v>7191</v>
      </c>
      <c r="C2789" s="165" t="s">
        <v>8444</v>
      </c>
      <c r="D2789" s="169" t="s">
        <v>2877</v>
      </c>
      <c r="E2789" s="169" t="s">
        <v>2879</v>
      </c>
      <c r="F2789" s="174">
        <v>17.31169444</v>
      </c>
      <c r="G2789" s="174">
        <v>145.83441669999999</v>
      </c>
      <c r="H2789" s="74">
        <v>52.908999999999999</v>
      </c>
      <c r="I2789" s="74">
        <v>0.96499999999999997</v>
      </c>
      <c r="J2789" s="74">
        <v>14.528</v>
      </c>
      <c r="K2789" s="74">
        <v>0.23499999999999999</v>
      </c>
      <c r="L2789" s="74">
        <v>4.335</v>
      </c>
      <c r="M2789" s="74">
        <v>7.6459999999999999</v>
      </c>
      <c r="N2789" s="74">
        <v>2.9209999999999998</v>
      </c>
      <c r="O2789" s="74">
        <v>0.61</v>
      </c>
      <c r="P2789" s="74">
        <v>0</v>
      </c>
      <c r="Q2789" s="74">
        <v>7.5999999999999998E-2</v>
      </c>
      <c r="R2789" s="74">
        <v>2.3504668</v>
      </c>
      <c r="S2789" s="74">
        <v>0</v>
      </c>
      <c r="T2789" s="74">
        <v>0</v>
      </c>
      <c r="U2789" s="74">
        <v>3.7864725000000001E-3</v>
      </c>
      <c r="V2789" s="74">
        <v>10.2493</v>
      </c>
      <c r="W2789" s="74">
        <v>2.0096664657000001</v>
      </c>
      <c r="X2789" s="74">
        <v>1094.9236000000001</v>
      </c>
      <c r="Y2789" s="74">
        <v>630</v>
      </c>
      <c r="Z2789" s="74">
        <v>0.92017089498694071</v>
      </c>
      <c r="AA2789" s="74">
        <v>7.9829105013059273E-2</v>
      </c>
      <c r="AB2789" s="74">
        <v>1.222837484450537E-3</v>
      </c>
      <c r="AC2789" s="74">
        <v>1.222837484450537E-3</v>
      </c>
      <c r="AD2789" t="s">
        <v>5810</v>
      </c>
    </row>
    <row r="2790" spans="1:30">
      <c r="A2790" s="165" t="s">
        <v>7192</v>
      </c>
      <c r="C2790" s="165" t="s">
        <v>8444</v>
      </c>
      <c r="D2790" s="169" t="s">
        <v>2877</v>
      </c>
      <c r="E2790" s="169" t="s">
        <v>2879</v>
      </c>
      <c r="F2790" s="174">
        <v>17.31169444</v>
      </c>
      <c r="G2790" s="174">
        <v>145.83441669999999</v>
      </c>
      <c r="H2790" s="74">
        <v>50.929000000000002</v>
      </c>
      <c r="I2790" s="74">
        <v>1.0189999999999999</v>
      </c>
      <c r="J2790" s="74">
        <v>14.992000000000001</v>
      </c>
      <c r="K2790" s="74">
        <v>0.307</v>
      </c>
      <c r="L2790" s="74">
        <v>4.766</v>
      </c>
      <c r="M2790" s="74">
        <v>8.077</v>
      </c>
      <c r="N2790" s="74">
        <v>2.9039999999999999</v>
      </c>
      <c r="O2790" s="74">
        <v>0.54600000000000004</v>
      </c>
      <c r="P2790" s="74">
        <v>0</v>
      </c>
      <c r="Q2790" s="74">
        <v>0.126</v>
      </c>
      <c r="R2790" s="74">
        <v>1.9303515</v>
      </c>
      <c r="S2790" s="74">
        <v>0</v>
      </c>
      <c r="T2790" s="74">
        <v>0</v>
      </c>
      <c r="U2790" s="74">
        <v>3.4744214999999998E-3</v>
      </c>
      <c r="V2790" s="74">
        <v>11.423999999999999</v>
      </c>
      <c r="W2790" s="74">
        <v>2.2399997759999999</v>
      </c>
      <c r="X2790" s="74">
        <v>1102.0781999999999</v>
      </c>
      <c r="Y2790" s="74">
        <v>490</v>
      </c>
      <c r="Z2790" s="74">
        <v>0.90343645315700405</v>
      </c>
      <c r="AA2790" s="74">
        <v>9.6563546842995951E-2</v>
      </c>
      <c r="AB2790" s="74">
        <v>8.7745719289869495E-4</v>
      </c>
      <c r="AC2790" s="74">
        <v>8.7745719289869485E-4</v>
      </c>
      <c r="AD2790" t="s">
        <v>5810</v>
      </c>
    </row>
    <row r="2791" spans="1:30">
      <c r="A2791" s="165" t="s">
        <v>7193</v>
      </c>
      <c r="C2791" s="165" t="s">
        <v>8444</v>
      </c>
      <c r="D2791" s="169" t="s">
        <v>2877</v>
      </c>
      <c r="E2791" s="169" t="s">
        <v>2879</v>
      </c>
      <c r="F2791" s="174">
        <v>17.31169444</v>
      </c>
      <c r="G2791" s="174">
        <v>145.83441669999999</v>
      </c>
      <c r="H2791" s="74">
        <v>52.161999999999999</v>
      </c>
      <c r="I2791" s="74">
        <v>1.093</v>
      </c>
      <c r="J2791" s="74">
        <v>16.085000000000001</v>
      </c>
      <c r="K2791" s="74">
        <v>0.17</v>
      </c>
      <c r="L2791" s="74">
        <v>5.2009999999999996</v>
      </c>
      <c r="M2791" s="74">
        <v>8.9860000000000007</v>
      </c>
      <c r="N2791" s="74">
        <v>2.92</v>
      </c>
      <c r="O2791" s="74">
        <v>0.58899999999999997</v>
      </c>
      <c r="P2791" s="74">
        <v>0</v>
      </c>
      <c r="Q2791" s="74">
        <v>0.106</v>
      </c>
      <c r="R2791" s="74">
        <v>2.3566729670000002</v>
      </c>
      <c r="S2791" s="74">
        <v>0</v>
      </c>
      <c r="T2791" s="74">
        <v>0</v>
      </c>
      <c r="U2791" s="74">
        <v>5.8474271000000001E-3</v>
      </c>
      <c r="V2791" s="74">
        <v>6.9070999999999989</v>
      </c>
      <c r="W2791" s="74">
        <v>1.3543331979</v>
      </c>
      <c r="X2791" s="74">
        <v>1117.1676</v>
      </c>
      <c r="Y2791" s="74">
        <v>660</v>
      </c>
      <c r="Z2791" s="74">
        <v>0.87674982420986514</v>
      </c>
      <c r="AA2791" s="74">
        <v>0.12325017579013479</v>
      </c>
      <c r="AB2791" s="74">
        <v>1.9774802000399969E-3</v>
      </c>
      <c r="AC2791" s="74">
        <v>1.9774802000399961E-3</v>
      </c>
      <c r="AD2791" t="s">
        <v>5810</v>
      </c>
    </row>
    <row r="2792" spans="1:30">
      <c r="A2792" s="165" t="s">
        <v>7194</v>
      </c>
      <c r="C2792" s="165" t="s">
        <v>8444</v>
      </c>
      <c r="D2792" s="169" t="s">
        <v>2877</v>
      </c>
      <c r="E2792" s="169" t="s">
        <v>2879</v>
      </c>
      <c r="F2792" s="174">
        <v>17.31169444</v>
      </c>
      <c r="G2792" s="174">
        <v>145.83441669999999</v>
      </c>
      <c r="H2792" s="74">
        <v>52.222000000000001</v>
      </c>
      <c r="I2792" s="74">
        <v>0.96899999999999997</v>
      </c>
      <c r="J2792" s="74">
        <v>15.010999999999999</v>
      </c>
      <c r="K2792" s="74">
        <v>0.19</v>
      </c>
      <c r="L2792" s="74">
        <v>4.9669999999999996</v>
      </c>
      <c r="M2792" s="74">
        <v>8.0690000000000008</v>
      </c>
      <c r="N2792" s="74">
        <v>2.9420000000000002</v>
      </c>
      <c r="O2792" s="74">
        <v>0.57999999999999996</v>
      </c>
      <c r="P2792" s="74">
        <v>0</v>
      </c>
      <c r="Q2792" s="74">
        <v>0.106</v>
      </c>
      <c r="R2792" s="74">
        <v>3.0647308999999998</v>
      </c>
      <c r="S2792" s="74">
        <v>0</v>
      </c>
      <c r="T2792" s="74">
        <v>0</v>
      </c>
      <c r="U2792" s="74">
        <v>3.2169159999999998E-3</v>
      </c>
      <c r="V2792" s="74">
        <v>9.0015000000000001</v>
      </c>
      <c r="W2792" s="74">
        <v>1.7649998235</v>
      </c>
      <c r="X2792" s="74">
        <v>1101.9454000000001</v>
      </c>
      <c r="Y2792" s="74">
        <v>930</v>
      </c>
      <c r="Z2792" s="74">
        <v>0.95373157855141844</v>
      </c>
      <c r="AA2792" s="74">
        <v>4.6268421448581558E-2</v>
      </c>
      <c r="AB2792" s="74">
        <v>2.122473182788305E-4</v>
      </c>
      <c r="AC2792" s="74">
        <v>2.1224731827883039E-4</v>
      </c>
      <c r="AD2792" t="s">
        <v>5810</v>
      </c>
    </row>
    <row r="2793" spans="1:30">
      <c r="A2793" s="165" t="s">
        <v>7195</v>
      </c>
      <c r="C2793" s="165" t="s">
        <v>8444</v>
      </c>
      <c r="D2793" s="169" t="s">
        <v>2877</v>
      </c>
      <c r="E2793" s="169" t="s">
        <v>2879</v>
      </c>
      <c r="F2793" s="174">
        <v>17.31169444</v>
      </c>
      <c r="G2793" s="174">
        <v>145.83441669999999</v>
      </c>
      <c r="H2793" s="74">
        <v>51.84</v>
      </c>
      <c r="I2793" s="74">
        <v>1.026</v>
      </c>
      <c r="J2793" s="74">
        <v>15.669</v>
      </c>
      <c r="K2793" s="74">
        <v>0.24299999999999999</v>
      </c>
      <c r="L2793" s="74">
        <v>4.4390000000000001</v>
      </c>
      <c r="M2793" s="74">
        <v>8.5909999999999993</v>
      </c>
      <c r="N2793" s="74">
        <v>2.8250000000000002</v>
      </c>
      <c r="O2793" s="74">
        <v>0.59399999999999997</v>
      </c>
      <c r="P2793" s="74">
        <v>0</v>
      </c>
      <c r="Q2793" s="74">
        <v>0.184</v>
      </c>
      <c r="R2793" s="74">
        <v>2.2571835</v>
      </c>
      <c r="S2793" s="74">
        <v>0</v>
      </c>
      <c r="T2793" s="74">
        <v>0</v>
      </c>
      <c r="U2793" s="74">
        <v>1.5780140000000002E-2</v>
      </c>
      <c r="V2793" s="74">
        <v>9.4094999999999995</v>
      </c>
      <c r="W2793" s="74">
        <v>1.8449998155</v>
      </c>
      <c r="X2793" s="74">
        <v>1110.6106</v>
      </c>
      <c r="Y2793" s="74">
        <v>810</v>
      </c>
      <c r="Z2793" s="74">
        <v>0.71864411184792099</v>
      </c>
      <c r="AA2793" s="74">
        <v>0.28135588815207901</v>
      </c>
      <c r="AB2793" s="74">
        <v>1.9675411943130691E-4</v>
      </c>
      <c r="AC2793" s="74">
        <v>1.9675411943130691E-4</v>
      </c>
      <c r="AD2793" t="s">
        <v>5810</v>
      </c>
    </row>
    <row r="2794" spans="1:30">
      <c r="A2794" s="165" t="s">
        <v>7196</v>
      </c>
      <c r="C2794" s="165" t="s">
        <v>8444</v>
      </c>
      <c r="D2794" s="169" t="s">
        <v>2877</v>
      </c>
      <c r="E2794" s="169" t="s">
        <v>2879</v>
      </c>
      <c r="F2794" s="174">
        <v>17.31169444</v>
      </c>
      <c r="G2794" s="174">
        <v>145.83441669999999</v>
      </c>
      <c r="H2794" s="74">
        <v>50.146999999999998</v>
      </c>
      <c r="I2794" s="74">
        <v>0.93400000000000005</v>
      </c>
      <c r="J2794" s="74">
        <v>14.226000000000001</v>
      </c>
      <c r="K2794" s="74">
        <v>0.247</v>
      </c>
      <c r="L2794" s="74">
        <v>6.87</v>
      </c>
      <c r="M2794" s="74">
        <v>7.6079999999999997</v>
      </c>
      <c r="N2794" s="74">
        <v>2.6960000000000002</v>
      </c>
      <c r="O2794" s="74">
        <v>0.49099999999999999</v>
      </c>
      <c r="P2794" s="74">
        <v>0</v>
      </c>
      <c r="Q2794" s="74">
        <v>6.6000000000000003E-2</v>
      </c>
      <c r="R2794" s="74">
        <v>2.2647947249999998</v>
      </c>
      <c r="S2794" s="74">
        <v>0</v>
      </c>
      <c r="T2794" s="74">
        <v>0</v>
      </c>
      <c r="U2794" s="74">
        <v>4.2552561009999998E-3</v>
      </c>
      <c r="V2794" s="74">
        <v>12.036</v>
      </c>
      <c r="W2794" s="74">
        <v>2.3599997639999999</v>
      </c>
      <c r="X2794" s="74">
        <v>1094.2927999999999</v>
      </c>
      <c r="Y2794" s="74">
        <v>650</v>
      </c>
      <c r="Z2794" s="74">
        <v>0.92600629313365124</v>
      </c>
      <c r="AA2794" s="74">
        <v>7.3993706866348791E-2</v>
      </c>
      <c r="AB2794" s="74">
        <v>2.9039006995766029E-3</v>
      </c>
      <c r="AC2794" s="74">
        <v>2.9039006995766029E-3</v>
      </c>
      <c r="AD2794" t="s">
        <v>5810</v>
      </c>
    </row>
    <row r="2795" spans="1:30">
      <c r="A2795" s="165" t="s">
        <v>7197</v>
      </c>
      <c r="C2795" s="165" t="s">
        <v>8444</v>
      </c>
      <c r="D2795" s="169" t="s">
        <v>2877</v>
      </c>
      <c r="E2795" s="169" t="s">
        <v>2879</v>
      </c>
      <c r="F2795" s="174">
        <v>17.31169444</v>
      </c>
      <c r="G2795" s="174">
        <v>145.83441669999999</v>
      </c>
      <c r="H2795" s="74">
        <v>45.832000000000001</v>
      </c>
      <c r="I2795" s="74">
        <v>0.66</v>
      </c>
      <c r="J2795" s="74">
        <v>16.231999999999999</v>
      </c>
      <c r="K2795" s="74">
        <v>0.253</v>
      </c>
      <c r="L2795" s="74">
        <v>5.8029999999999999</v>
      </c>
      <c r="M2795" s="74">
        <v>11.1</v>
      </c>
      <c r="N2795" s="74">
        <v>1.853</v>
      </c>
      <c r="O2795" s="74">
        <v>0.3</v>
      </c>
      <c r="P2795" s="74">
        <v>0</v>
      </c>
      <c r="Q2795" s="74">
        <v>8.9999999999999993E-3</v>
      </c>
      <c r="R2795" s="74">
        <v>2.5622267000000001</v>
      </c>
      <c r="S2795" s="74">
        <v>0</v>
      </c>
      <c r="T2795" s="74">
        <v>0</v>
      </c>
      <c r="U2795" s="74">
        <v>6.0862630000000006E-3</v>
      </c>
      <c r="V2795" s="74">
        <v>11.432499999999999</v>
      </c>
      <c r="W2795" s="74">
        <v>2.2416664425000001</v>
      </c>
      <c r="X2795" s="74">
        <v>1152.26</v>
      </c>
      <c r="Y2795" s="74">
        <v>880</v>
      </c>
      <c r="Z2795" s="74">
        <v>0.90491347676072675</v>
      </c>
      <c r="AA2795" s="74">
        <v>9.5086523239273274E-2</v>
      </c>
      <c r="AB2795" s="74">
        <v>1.2107852860402681E-3</v>
      </c>
      <c r="AC2795" s="74">
        <v>1.210785286040269E-3</v>
      </c>
      <c r="AD2795" t="s">
        <v>5810</v>
      </c>
    </row>
    <row r="2796" spans="1:30">
      <c r="A2796" s="165" t="s">
        <v>7198</v>
      </c>
      <c r="C2796" s="165" t="s">
        <v>8444</v>
      </c>
      <c r="D2796" s="169" t="s">
        <v>2877</v>
      </c>
      <c r="E2796" s="169" t="s">
        <v>2879</v>
      </c>
      <c r="F2796" s="174">
        <v>17.31169444</v>
      </c>
      <c r="G2796" s="174">
        <v>145.83441669999999</v>
      </c>
      <c r="H2796" s="74">
        <v>51.283999999999999</v>
      </c>
      <c r="I2796" s="74">
        <v>0.99199999999999999</v>
      </c>
      <c r="J2796" s="74">
        <v>14.31</v>
      </c>
      <c r="K2796" s="74">
        <v>0.25800000000000001</v>
      </c>
      <c r="L2796" s="74">
        <v>4.2910000000000004</v>
      </c>
      <c r="M2796" s="74">
        <v>7.343</v>
      </c>
      <c r="N2796" s="74">
        <v>2.9380000000000002</v>
      </c>
      <c r="O2796" s="74">
        <v>0.53300000000000003</v>
      </c>
      <c r="P2796" s="74">
        <v>0</v>
      </c>
      <c r="Q2796" s="74">
        <v>0.114</v>
      </c>
      <c r="R2796" s="74">
        <v>2.5016265999999998</v>
      </c>
      <c r="S2796" s="74">
        <v>0</v>
      </c>
      <c r="T2796" s="74">
        <v>0</v>
      </c>
      <c r="U2796" s="74">
        <v>2.2211434999999998E-3</v>
      </c>
      <c r="V2796" s="74">
        <v>11.67985</v>
      </c>
      <c r="W2796" s="74">
        <v>2.2901664376499999</v>
      </c>
      <c r="X2796" s="74">
        <v>1089.8938000000001</v>
      </c>
      <c r="Y2796" s="74">
        <v>690</v>
      </c>
      <c r="Z2796" s="74">
        <v>0.95926318529644461</v>
      </c>
      <c r="AA2796" s="74">
        <v>4.0736814703555453E-2</v>
      </c>
      <c r="AB2796" s="74">
        <v>1.5797227088953361E-3</v>
      </c>
      <c r="AC2796" s="74">
        <v>1.5797227088953369E-3</v>
      </c>
      <c r="AD2796" t="s">
        <v>5810</v>
      </c>
    </row>
    <row r="2797" spans="1:30">
      <c r="A2797" s="165" t="s">
        <v>7199</v>
      </c>
      <c r="C2797" s="165" t="s">
        <v>8444</v>
      </c>
      <c r="D2797" s="169" t="s">
        <v>2877</v>
      </c>
      <c r="E2797" s="169" t="s">
        <v>2879</v>
      </c>
      <c r="F2797" s="174">
        <v>17.31169444</v>
      </c>
      <c r="G2797" s="174">
        <v>145.83441669999999</v>
      </c>
      <c r="H2797" s="74">
        <v>52.131999999999998</v>
      </c>
      <c r="I2797" s="74">
        <v>0.92700000000000005</v>
      </c>
      <c r="J2797" s="74">
        <v>15.388999999999999</v>
      </c>
      <c r="K2797" s="74">
        <v>0.20899999999999999</v>
      </c>
      <c r="L2797" s="74">
        <v>4.6580000000000004</v>
      </c>
      <c r="M2797" s="74">
        <v>7.883</v>
      </c>
      <c r="N2797" s="74">
        <v>3.0249999999999999</v>
      </c>
      <c r="O2797" s="74">
        <v>0.57299999999999995</v>
      </c>
      <c r="P2797" s="74">
        <v>0</v>
      </c>
      <c r="Q2797" s="74">
        <v>0.18099999999999999</v>
      </c>
      <c r="R2797" s="74">
        <v>2.2197339999999999</v>
      </c>
      <c r="S2797" s="74">
        <v>0</v>
      </c>
      <c r="T2797" s="74">
        <v>0</v>
      </c>
      <c r="U2797" s="74">
        <v>1.2526437499999999E-3</v>
      </c>
      <c r="V2797" s="74">
        <v>10.888500000000001</v>
      </c>
      <c r="W2797" s="74">
        <v>2.1349997864999999</v>
      </c>
      <c r="X2797" s="74">
        <v>1098.8578</v>
      </c>
      <c r="Y2797" s="74">
        <v>550</v>
      </c>
      <c r="Z2797" s="74">
        <v>0.97709274948066005</v>
      </c>
      <c r="AA2797" s="74">
        <v>2.2907250519339971E-2</v>
      </c>
      <c r="AB2797" s="74">
        <v>6.9885310090281464E-3</v>
      </c>
      <c r="AC2797" s="74">
        <v>6.9885310090281472E-3</v>
      </c>
      <c r="AD2797" t="s">
        <v>5810</v>
      </c>
    </row>
    <row r="2798" spans="1:30">
      <c r="A2798" s="165" t="s">
        <v>7200</v>
      </c>
      <c r="C2798" s="165" t="s">
        <v>8444</v>
      </c>
      <c r="D2798" s="169" t="s">
        <v>2877</v>
      </c>
      <c r="E2798" s="169" t="s">
        <v>2879</v>
      </c>
      <c r="F2798" s="174">
        <v>17.31169444</v>
      </c>
      <c r="G2798" s="174">
        <v>145.83441669999999</v>
      </c>
      <c r="H2798" s="74">
        <v>52.21</v>
      </c>
      <c r="I2798" s="74">
        <v>1.0209999999999999</v>
      </c>
      <c r="J2798" s="74">
        <v>15.37</v>
      </c>
      <c r="K2798" s="74">
        <v>0.23799999999999999</v>
      </c>
      <c r="L2798" s="74">
        <v>3.83</v>
      </c>
      <c r="M2798" s="74">
        <v>8.9250000000000007</v>
      </c>
      <c r="N2798" s="74">
        <v>2.9580000000000002</v>
      </c>
      <c r="O2798" s="74">
        <v>0.56100000000000005</v>
      </c>
      <c r="P2798" s="74">
        <v>0</v>
      </c>
      <c r="Q2798" s="74">
        <v>9.9000000000000005E-2</v>
      </c>
      <c r="R2798" s="74">
        <v>2.1121517999999999</v>
      </c>
      <c r="S2798" s="74">
        <v>0</v>
      </c>
      <c r="T2798" s="74">
        <v>0</v>
      </c>
      <c r="U2798" s="74">
        <v>7.4803444999999996E-3</v>
      </c>
      <c r="V2798" s="74">
        <v>9.5319000000000003</v>
      </c>
      <c r="W2798" s="74">
        <v>1.8689998131000001</v>
      </c>
      <c r="X2798" s="74">
        <v>1116.155</v>
      </c>
      <c r="Y2798" s="74">
        <v>600</v>
      </c>
      <c r="Z2798" s="74">
        <v>0.82397204827897819</v>
      </c>
      <c r="AA2798" s="74">
        <v>0.1760279517210219</v>
      </c>
      <c r="AB2798" s="74">
        <v>1.5990783791938049E-3</v>
      </c>
      <c r="AC2798" s="74">
        <v>1.5990783791938049E-3</v>
      </c>
      <c r="AD2798" t="s">
        <v>5810</v>
      </c>
    </row>
    <row r="2799" spans="1:30">
      <c r="A2799" s="165" t="s">
        <v>7201</v>
      </c>
      <c r="C2799" s="165" t="s">
        <v>8444</v>
      </c>
      <c r="D2799" s="169" t="s">
        <v>2877</v>
      </c>
      <c r="E2799" s="169" t="s">
        <v>2879</v>
      </c>
      <c r="F2799" s="174">
        <v>17.31169444</v>
      </c>
      <c r="G2799" s="174">
        <v>145.83441669999999</v>
      </c>
      <c r="H2799" s="74">
        <v>50.404000000000003</v>
      </c>
      <c r="I2799" s="74">
        <v>1.08</v>
      </c>
      <c r="J2799" s="74">
        <v>13.855</v>
      </c>
      <c r="K2799" s="74">
        <v>0.28599999999999998</v>
      </c>
      <c r="L2799" s="74">
        <v>5.1180000000000003</v>
      </c>
      <c r="M2799" s="74">
        <v>7.6369999999999996</v>
      </c>
      <c r="N2799" s="74">
        <v>2.8239999999999998</v>
      </c>
      <c r="O2799" s="74">
        <v>0.53900000000000003</v>
      </c>
      <c r="P2799" s="74">
        <v>0</v>
      </c>
      <c r="Q2799" s="74">
        <v>6.6000000000000003E-2</v>
      </c>
      <c r="R2799" s="74">
        <v>2.7944135999999999</v>
      </c>
      <c r="S2799" s="74">
        <v>0</v>
      </c>
      <c r="T2799" s="74">
        <v>0</v>
      </c>
      <c r="U2799" s="74">
        <v>6.3361575E-3</v>
      </c>
      <c r="V2799" s="74">
        <v>11.314349999999999</v>
      </c>
      <c r="W2799" s="74">
        <v>2.21849977815</v>
      </c>
      <c r="X2799" s="74">
        <v>1094.7742000000001</v>
      </c>
      <c r="Y2799" s="74">
        <v>890</v>
      </c>
      <c r="Z2799" s="74">
        <v>0.91326645947104934</v>
      </c>
      <c r="AA2799" s="74">
        <v>8.6733540528950714E-2</v>
      </c>
      <c r="AB2799" s="74">
        <v>1.319603181444171E-3</v>
      </c>
      <c r="AC2799" s="74">
        <v>1.319603181444171E-3</v>
      </c>
      <c r="AD2799" t="s">
        <v>5810</v>
      </c>
    </row>
    <row r="2800" spans="1:30">
      <c r="A2800" s="165" t="s">
        <v>7202</v>
      </c>
      <c r="C2800" s="165" t="s">
        <v>8444</v>
      </c>
      <c r="D2800" s="169" t="s">
        <v>2877</v>
      </c>
      <c r="E2800" s="169" t="s">
        <v>2879</v>
      </c>
      <c r="F2800" s="174">
        <v>17.31169444</v>
      </c>
      <c r="G2800" s="174">
        <v>145.83441669999999</v>
      </c>
      <c r="H2800" s="74">
        <v>51.926000000000002</v>
      </c>
      <c r="I2800" s="74">
        <v>1.1950000000000001</v>
      </c>
      <c r="J2800" s="74">
        <v>15.731</v>
      </c>
      <c r="K2800" s="74">
        <v>0.104</v>
      </c>
      <c r="L2800" s="74">
        <v>5.109</v>
      </c>
      <c r="M2800" s="74">
        <v>9.0589999999999993</v>
      </c>
      <c r="N2800" s="74">
        <v>2.9980000000000002</v>
      </c>
      <c r="O2800" s="74">
        <v>0.58699999999999997</v>
      </c>
      <c r="P2800" s="74">
        <v>0</v>
      </c>
      <c r="Q2800" s="74">
        <v>0.112</v>
      </c>
      <c r="R2800" s="74">
        <v>3.2295086999999998</v>
      </c>
      <c r="S2800" s="74">
        <v>0</v>
      </c>
      <c r="T2800" s="74">
        <v>0</v>
      </c>
      <c r="U2800" s="74">
        <v>1.2375486E-3</v>
      </c>
      <c r="V2800" s="74">
        <v>6.4438500000000003</v>
      </c>
      <c r="W2800" s="74">
        <v>1.26349987365</v>
      </c>
      <c r="X2800" s="74">
        <v>1118.3794</v>
      </c>
      <c r="Y2800" s="74">
        <v>950</v>
      </c>
      <c r="Z2800" s="74">
        <v>0.98415409283696553</v>
      </c>
      <c r="AA2800" s="74">
        <v>1.5845907163034439E-2</v>
      </c>
      <c r="AB2800" s="74">
        <v>4.6505635857100377E-3</v>
      </c>
      <c r="AC2800" s="74">
        <v>4.6505635857100351E-3</v>
      </c>
      <c r="AD2800" t="s">
        <v>5810</v>
      </c>
    </row>
    <row r="2801" spans="1:30">
      <c r="A2801" s="165" t="s">
        <v>7203</v>
      </c>
      <c r="C2801" s="165" t="s">
        <v>8444</v>
      </c>
      <c r="D2801" s="169" t="s">
        <v>2877</v>
      </c>
      <c r="E2801" s="169" t="s">
        <v>2879</v>
      </c>
      <c r="F2801" s="174">
        <v>17.31169444</v>
      </c>
      <c r="G2801" s="174">
        <v>145.83441669999999</v>
      </c>
      <c r="H2801" s="74">
        <v>44.412999999999997</v>
      </c>
      <c r="I2801" s="74">
        <v>0.75800000000000001</v>
      </c>
      <c r="J2801" s="74">
        <v>18.071000000000002</v>
      </c>
      <c r="K2801" s="74">
        <v>0.20899999999999999</v>
      </c>
      <c r="L2801" s="74">
        <v>5.1349999999999998</v>
      </c>
      <c r="M2801" s="74">
        <v>12.474</v>
      </c>
      <c r="N2801" s="74">
        <v>1.895</v>
      </c>
      <c r="O2801" s="74">
        <v>0.317</v>
      </c>
      <c r="P2801" s="74">
        <v>0</v>
      </c>
      <c r="Q2801" s="74">
        <v>9.8000000000000004E-2</v>
      </c>
      <c r="R2801" s="74">
        <v>3.4194798</v>
      </c>
      <c r="S2801" s="74">
        <v>0</v>
      </c>
      <c r="T2801" s="74">
        <v>0</v>
      </c>
      <c r="U2801" s="74">
        <v>7.2558199999999996E-3</v>
      </c>
      <c r="V2801" s="74">
        <v>10.039350000000001</v>
      </c>
      <c r="W2801" s="74">
        <v>1.9684998031500001</v>
      </c>
      <c r="X2801" s="74">
        <v>1175.0684000000001</v>
      </c>
      <c r="Y2801" s="74">
        <v>1360</v>
      </c>
      <c r="Z2801" s="74">
        <v>0.93236762475062063</v>
      </c>
      <c r="AA2801" s="74">
        <v>6.7632375249379359E-2</v>
      </c>
      <c r="AB2801" s="74">
        <v>2.1380461384798242E-3</v>
      </c>
      <c r="AC2801" s="74">
        <v>2.1380461384798229E-3</v>
      </c>
      <c r="AD2801" t="s">
        <v>5810</v>
      </c>
    </row>
    <row r="2802" spans="1:30">
      <c r="A2802" s="165" t="s">
        <v>7204</v>
      </c>
      <c r="C2802" s="165" t="s">
        <v>8444</v>
      </c>
      <c r="D2802" s="169" t="s">
        <v>2877</v>
      </c>
      <c r="E2802" s="169" t="s">
        <v>2879</v>
      </c>
      <c r="F2802" s="174">
        <v>17.31169444</v>
      </c>
      <c r="G2802" s="174">
        <v>145.83441669999999</v>
      </c>
      <c r="H2802" s="74">
        <v>52.618000000000002</v>
      </c>
      <c r="I2802" s="74">
        <v>1.1559999999999999</v>
      </c>
      <c r="J2802" s="74">
        <v>15.12</v>
      </c>
      <c r="K2802" s="74">
        <v>0.17599999999999999</v>
      </c>
      <c r="L2802" s="74">
        <v>2.863</v>
      </c>
      <c r="M2802" s="74">
        <v>8.3780000000000001</v>
      </c>
      <c r="N2802" s="74">
        <v>3.0070000000000001</v>
      </c>
      <c r="O2802" s="74">
        <v>0.58299999999999996</v>
      </c>
      <c r="P2802" s="74">
        <v>0</v>
      </c>
      <c r="Q2802" s="74">
        <v>0.14199999999999999</v>
      </c>
      <c r="R2802" s="74">
        <v>3.3126829099999999</v>
      </c>
      <c r="S2802" s="74">
        <v>0</v>
      </c>
      <c r="T2802" s="74">
        <v>0</v>
      </c>
      <c r="U2802" s="74">
        <v>7.2727791069999992E-3</v>
      </c>
      <c r="V2802" s="74">
        <v>9.1774500000000003</v>
      </c>
      <c r="W2802" s="74">
        <v>1.7994998200500001</v>
      </c>
      <c r="X2802" s="74">
        <v>1107.0748000000001</v>
      </c>
      <c r="Y2802" s="74">
        <v>1100</v>
      </c>
      <c r="Z2802" s="74">
        <v>0.91056348196917802</v>
      </c>
      <c r="AA2802" s="74">
        <v>8.9436518030821935E-2</v>
      </c>
      <c r="AB2802" s="74">
        <v>4.5682388686265669E-4</v>
      </c>
      <c r="AC2802" s="74">
        <v>4.5682388686265647E-4</v>
      </c>
      <c r="AD2802" t="s">
        <v>5810</v>
      </c>
    </row>
    <row r="2803" spans="1:30">
      <c r="A2803" s="165" t="s">
        <v>7205</v>
      </c>
      <c r="C2803" s="165" t="s">
        <v>8444</v>
      </c>
      <c r="D2803" s="169" t="s">
        <v>2877</v>
      </c>
      <c r="E2803" s="169" t="s">
        <v>2879</v>
      </c>
      <c r="F2803" s="174">
        <v>17.31169444</v>
      </c>
      <c r="G2803" s="174">
        <v>145.83441669999999</v>
      </c>
      <c r="H2803" s="74">
        <v>46.470999999999997</v>
      </c>
      <c r="I2803" s="74">
        <v>0.76900000000000002</v>
      </c>
      <c r="J2803" s="74">
        <v>17.137</v>
      </c>
      <c r="K2803" s="74">
        <v>0.247</v>
      </c>
      <c r="L2803" s="74">
        <v>4.3769999999999998</v>
      </c>
      <c r="M2803" s="74">
        <v>11.016999999999999</v>
      </c>
      <c r="N2803" s="74">
        <v>2.2189999999999999</v>
      </c>
      <c r="O2803" s="74">
        <v>0.27</v>
      </c>
      <c r="P2803" s="74">
        <v>0</v>
      </c>
      <c r="Q2803" s="74">
        <v>5.0999999999999997E-2</v>
      </c>
      <c r="R2803" s="74">
        <v>3.3078121999999999</v>
      </c>
      <c r="S2803" s="74">
        <v>0</v>
      </c>
      <c r="T2803" s="74">
        <v>0</v>
      </c>
      <c r="U2803" s="74">
        <v>8.8477874999999991E-3</v>
      </c>
      <c r="V2803" s="74">
        <v>10.34365</v>
      </c>
      <c r="W2803" s="74">
        <v>2.0281664638499999</v>
      </c>
      <c r="X2803" s="74">
        <v>1150.8822</v>
      </c>
      <c r="Y2803" s="74">
        <v>1260</v>
      </c>
      <c r="Z2803" s="74">
        <v>0.9088840688252392</v>
      </c>
      <c r="AA2803" s="74">
        <v>9.11159311747608E-2</v>
      </c>
      <c r="AB2803" s="74">
        <v>2.5312804799768381E-3</v>
      </c>
      <c r="AC2803" s="74">
        <v>2.5312804799768381E-3</v>
      </c>
      <c r="AD2803" t="s">
        <v>5810</v>
      </c>
    </row>
    <row r="2804" spans="1:30">
      <c r="A2804" s="165" t="s">
        <v>7206</v>
      </c>
      <c r="C2804" s="165" t="s">
        <v>8444</v>
      </c>
      <c r="D2804" s="169" t="s">
        <v>2877</v>
      </c>
      <c r="E2804" s="169" t="s">
        <v>2879</v>
      </c>
      <c r="F2804" s="174">
        <v>17.31169444</v>
      </c>
      <c r="G2804" s="174">
        <v>145.83441669999999</v>
      </c>
      <c r="H2804" s="74">
        <v>48.384</v>
      </c>
      <c r="I2804" s="74">
        <v>1.0329999999999999</v>
      </c>
      <c r="J2804" s="74">
        <v>16.295000000000002</v>
      </c>
      <c r="K2804" s="74">
        <v>0.23</v>
      </c>
      <c r="L2804" s="74">
        <v>5.1559999999999997</v>
      </c>
      <c r="M2804" s="74">
        <v>10.08</v>
      </c>
      <c r="N2804" s="74">
        <v>2.5030000000000001</v>
      </c>
      <c r="O2804" s="74">
        <v>0.48899999999999999</v>
      </c>
      <c r="P2804" s="74">
        <v>0</v>
      </c>
      <c r="Q2804" s="74">
        <v>7.4999999999999997E-2</v>
      </c>
      <c r="R2804" s="74">
        <v>3.1171601999999998</v>
      </c>
      <c r="S2804" s="74">
        <v>0</v>
      </c>
      <c r="T2804" s="74">
        <v>0</v>
      </c>
      <c r="U2804" s="74">
        <v>4.4993695000000002E-3</v>
      </c>
      <c r="V2804" s="74">
        <v>8.2687999999999988</v>
      </c>
      <c r="W2804" s="74">
        <v>1.6213331712000001</v>
      </c>
      <c r="X2804" s="74">
        <v>1135.328</v>
      </c>
      <c r="Y2804" s="74">
        <v>1030</v>
      </c>
      <c r="Z2804" s="74">
        <v>0.93997642297164929</v>
      </c>
      <c r="AA2804" s="74">
        <v>6.0023577028350671E-2</v>
      </c>
      <c r="AB2804" s="74">
        <v>7.3976131149043958E-4</v>
      </c>
      <c r="AC2804" s="74">
        <v>7.3976131149043904E-4</v>
      </c>
      <c r="AD2804" t="s">
        <v>5810</v>
      </c>
    </row>
    <row r="2805" spans="1:30">
      <c r="A2805" s="165" t="s">
        <v>7207</v>
      </c>
      <c r="C2805" s="165" t="s">
        <v>8444</v>
      </c>
      <c r="D2805" s="169" t="s">
        <v>2877</v>
      </c>
      <c r="E2805" s="169" t="s">
        <v>2879</v>
      </c>
      <c r="F2805" s="174">
        <v>17.31169444</v>
      </c>
      <c r="G2805" s="174">
        <v>145.83441669999999</v>
      </c>
      <c r="H2805" s="74">
        <v>51.008000000000003</v>
      </c>
      <c r="I2805" s="74">
        <v>0.99299999999999999</v>
      </c>
      <c r="J2805" s="74">
        <v>14.326000000000001</v>
      </c>
      <c r="K2805" s="74">
        <v>0.19600000000000001</v>
      </c>
      <c r="L2805" s="74">
        <v>4.8760000000000003</v>
      </c>
      <c r="M2805" s="74">
        <v>7.3079999999999998</v>
      </c>
      <c r="N2805" s="74">
        <v>2.907</v>
      </c>
      <c r="O2805" s="74">
        <v>0.57699999999999996</v>
      </c>
      <c r="P2805" s="74">
        <v>0</v>
      </c>
      <c r="Q2805" s="74">
        <v>7.4999999999999997E-2</v>
      </c>
      <c r="R2805" s="74">
        <v>2.7208763999999999</v>
      </c>
      <c r="S2805" s="74">
        <v>0</v>
      </c>
      <c r="T2805" s="74">
        <v>0</v>
      </c>
      <c r="U2805" s="74">
        <v>5.4088840000000001E-3</v>
      </c>
      <c r="V2805" s="74">
        <v>11.071249999999999</v>
      </c>
      <c r="W2805" s="74">
        <v>2.1708331162499999</v>
      </c>
      <c r="X2805" s="74">
        <v>1089.3127999999999</v>
      </c>
      <c r="Y2805" s="74">
        <v>830</v>
      </c>
      <c r="Z2805" s="74">
        <v>0.9231124943604132</v>
      </c>
      <c r="AA2805" s="74">
        <v>7.6887505639586809E-2</v>
      </c>
      <c r="AB2805" s="74">
        <v>3.1784463956511509E-3</v>
      </c>
      <c r="AC2805" s="74">
        <v>3.1784463956511491E-3</v>
      </c>
      <c r="AD2805" t="s">
        <v>5810</v>
      </c>
    </row>
    <row r="2806" spans="1:30">
      <c r="A2806" s="165" t="s">
        <v>7208</v>
      </c>
      <c r="C2806" s="165" t="s">
        <v>8444</v>
      </c>
      <c r="D2806" s="169" t="s">
        <v>2877</v>
      </c>
      <c r="E2806" s="169" t="s">
        <v>3242</v>
      </c>
      <c r="F2806" s="174">
        <v>16.706182999999999</v>
      </c>
      <c r="G2806" s="174">
        <v>145.7671</v>
      </c>
      <c r="H2806" s="74">
        <v>47.896000000000001</v>
      </c>
      <c r="I2806" s="74">
        <v>0.626</v>
      </c>
      <c r="J2806" s="74">
        <v>15.763</v>
      </c>
      <c r="K2806" s="74">
        <v>0.20899999999999999</v>
      </c>
      <c r="L2806" s="74">
        <v>6.2249999999999996</v>
      </c>
      <c r="M2806" s="74">
        <v>13.288</v>
      </c>
      <c r="N2806" s="74">
        <v>1.5029999999999999</v>
      </c>
      <c r="O2806" s="74">
        <v>0.35799999999999998</v>
      </c>
      <c r="P2806" s="74">
        <v>0</v>
      </c>
      <c r="Q2806" s="74">
        <v>5.1999999999999998E-2</v>
      </c>
      <c r="R2806" s="74">
        <v>4.0494128329999999</v>
      </c>
      <c r="S2806" s="74">
        <v>0</v>
      </c>
      <c r="T2806" s="74">
        <v>0</v>
      </c>
      <c r="U2806" s="74">
        <v>2.189289069E-2</v>
      </c>
      <c r="V2806" s="74">
        <v>7.7698499999999999</v>
      </c>
      <c r="W2806" s="74">
        <v>1.5234998476499999</v>
      </c>
      <c r="X2806" s="74">
        <v>1188.5808</v>
      </c>
      <c r="Y2806" s="74">
        <v>1840</v>
      </c>
      <c r="Z2806" s="74">
        <v>0.86195550666995469</v>
      </c>
      <c r="AA2806" s="74">
        <v>0.13804449333004529</v>
      </c>
      <c r="AB2806" s="74">
        <v>1.3726855698089099E-3</v>
      </c>
      <c r="AC2806" s="74">
        <v>1.3726855698089099E-3</v>
      </c>
      <c r="AD2806" t="s">
        <v>5810</v>
      </c>
    </row>
    <row r="2807" spans="1:30">
      <c r="A2807" s="165" t="s">
        <v>7209</v>
      </c>
      <c r="C2807" s="165" t="s">
        <v>8444</v>
      </c>
      <c r="D2807" s="169" t="s">
        <v>2877</v>
      </c>
      <c r="E2807" s="169" t="s">
        <v>3242</v>
      </c>
      <c r="F2807" s="174">
        <v>16.706182999999999</v>
      </c>
      <c r="G2807" s="174">
        <v>145.7671</v>
      </c>
      <c r="H2807" s="74">
        <v>47.545999999999999</v>
      </c>
      <c r="I2807" s="74">
        <v>0.58299999999999996</v>
      </c>
      <c r="J2807" s="74">
        <v>15.297000000000001</v>
      </c>
      <c r="K2807" s="74">
        <v>0.161</v>
      </c>
      <c r="L2807" s="74">
        <v>6.9930000000000003</v>
      </c>
      <c r="M2807" s="74">
        <v>13.802</v>
      </c>
      <c r="N2807" s="74">
        <v>1.5369999999999999</v>
      </c>
      <c r="O2807" s="74">
        <v>0.24299999999999999</v>
      </c>
      <c r="P2807" s="74">
        <v>0</v>
      </c>
      <c r="Q2807" s="74">
        <v>6.3E-2</v>
      </c>
      <c r="R2807" s="74">
        <v>3.91</v>
      </c>
      <c r="S2807" s="74">
        <v>0</v>
      </c>
      <c r="T2807" s="74">
        <v>0</v>
      </c>
      <c r="U2807" s="74">
        <v>1.55E-2</v>
      </c>
      <c r="V2807" s="74">
        <v>7.637249999999999</v>
      </c>
      <c r="W2807" s="74">
        <v>1.4974998502500001</v>
      </c>
      <c r="X2807" s="74">
        <v>1197.1132</v>
      </c>
      <c r="Y2807" s="74">
        <v>1670</v>
      </c>
      <c r="Z2807" s="74">
        <v>0.89295542193657462</v>
      </c>
      <c r="AA2807" s="74">
        <v>0.10704457806342541</v>
      </c>
      <c r="AB2807" s="74">
        <v>2.2330295747201778E-3</v>
      </c>
      <c r="AC2807" s="74">
        <v>2.2330295747201761E-3</v>
      </c>
      <c r="AD2807" t="s">
        <v>5810</v>
      </c>
    </row>
    <row r="2808" spans="1:30">
      <c r="A2808" s="165" t="s">
        <v>7210</v>
      </c>
      <c r="C2808" s="165" t="s">
        <v>8444</v>
      </c>
      <c r="D2808" s="169" t="s">
        <v>2877</v>
      </c>
      <c r="E2808" s="169" t="s">
        <v>3242</v>
      </c>
      <c r="F2808" s="174">
        <v>16.706182999999999</v>
      </c>
      <c r="G2808" s="174">
        <v>145.7671</v>
      </c>
      <c r="H2808" s="74">
        <v>48.32</v>
      </c>
      <c r="I2808" s="74">
        <v>0.69899999999999995</v>
      </c>
      <c r="J2808" s="74">
        <v>16.792999999999999</v>
      </c>
      <c r="K2808" s="74">
        <v>0.151</v>
      </c>
      <c r="L2808" s="74">
        <v>4.2670000000000003</v>
      </c>
      <c r="M2808" s="74">
        <v>14.814</v>
      </c>
      <c r="N2808" s="74">
        <v>1.478</v>
      </c>
      <c r="O2808" s="74">
        <v>0.318</v>
      </c>
      <c r="P2808" s="74">
        <v>0</v>
      </c>
      <c r="Q2808" s="74">
        <v>5.2999999999999999E-2</v>
      </c>
      <c r="R2808" s="74">
        <v>3.9203412000000002</v>
      </c>
      <c r="S2808" s="74">
        <v>0</v>
      </c>
      <c r="T2808" s="74">
        <v>0</v>
      </c>
      <c r="U2808" s="74">
        <v>1.6603465000000001E-2</v>
      </c>
      <c r="V2808" s="74">
        <v>7.1119500000000002</v>
      </c>
      <c r="W2808" s="74">
        <v>1.3944998605500001</v>
      </c>
      <c r="X2808" s="74">
        <v>1213.9123999999999</v>
      </c>
      <c r="Y2808" s="74">
        <v>1680</v>
      </c>
      <c r="Z2808" s="74">
        <v>0.86935501730607878</v>
      </c>
      <c r="AA2808" s="74">
        <v>0.13064498269392119</v>
      </c>
      <c r="AB2808" s="74">
        <v>1.1290393320715791E-3</v>
      </c>
      <c r="AC2808" s="74">
        <v>1.1290393320715791E-3</v>
      </c>
      <c r="AD2808" t="s">
        <v>5810</v>
      </c>
    </row>
    <row r="2809" spans="1:30">
      <c r="A2809" s="165" t="s">
        <v>7211</v>
      </c>
      <c r="C2809" s="165" t="s">
        <v>8444</v>
      </c>
      <c r="D2809" s="169" t="s">
        <v>2877</v>
      </c>
      <c r="E2809" s="169" t="s">
        <v>3242</v>
      </c>
      <c r="F2809" s="174">
        <v>16.706182999999999</v>
      </c>
      <c r="G2809" s="174">
        <v>145.7671</v>
      </c>
      <c r="H2809" s="74">
        <v>47.701000000000001</v>
      </c>
      <c r="I2809" s="74">
        <v>0.628</v>
      </c>
      <c r="J2809" s="74">
        <v>15.705</v>
      </c>
      <c r="K2809" s="74">
        <v>0.17499999999999999</v>
      </c>
      <c r="L2809" s="74">
        <v>5.7160000000000002</v>
      </c>
      <c r="M2809" s="74">
        <v>14.851000000000001</v>
      </c>
      <c r="N2809" s="74">
        <v>1.417</v>
      </c>
      <c r="O2809" s="74">
        <v>0.249</v>
      </c>
      <c r="P2809" s="74">
        <v>0</v>
      </c>
      <c r="Q2809" s="74">
        <v>0.05</v>
      </c>
      <c r="R2809" s="74">
        <v>4.3713036000000001</v>
      </c>
      <c r="S2809" s="74">
        <v>0</v>
      </c>
      <c r="T2809" s="74">
        <v>0</v>
      </c>
      <c r="U2809" s="74">
        <v>3.3072911000000003E-2</v>
      </c>
      <c r="V2809" s="74">
        <v>7.7741000000000007</v>
      </c>
      <c r="W2809" s="74">
        <v>1.5243331809</v>
      </c>
      <c r="X2809" s="74">
        <v>1214.5265999999999</v>
      </c>
      <c r="Y2809" s="74">
        <v>2210</v>
      </c>
      <c r="Z2809" s="74">
        <v>0.83380285831881928</v>
      </c>
      <c r="AA2809" s="74">
        <v>0.16619714168118069</v>
      </c>
      <c r="AB2809" s="74">
        <v>1.1921831469516141E-4</v>
      </c>
      <c r="AC2809" s="74">
        <v>1.1921831469516141E-4</v>
      </c>
      <c r="AD2809" t="s">
        <v>5810</v>
      </c>
    </row>
    <row r="2810" spans="1:30">
      <c r="A2810" s="165" t="s">
        <v>7212</v>
      </c>
      <c r="C2810" s="165" t="s">
        <v>8444</v>
      </c>
      <c r="D2810" s="169" t="s">
        <v>2877</v>
      </c>
      <c r="E2810" s="169" t="s">
        <v>3242</v>
      </c>
      <c r="F2810" s="174">
        <v>16.706182999999999</v>
      </c>
      <c r="G2810" s="174">
        <v>145.7671</v>
      </c>
      <c r="H2810" s="74">
        <v>47.762999999999998</v>
      </c>
      <c r="I2810" s="74">
        <v>0.6</v>
      </c>
      <c r="J2810" s="74">
        <v>15.111000000000001</v>
      </c>
      <c r="K2810" s="74">
        <v>0.161</v>
      </c>
      <c r="L2810" s="74">
        <v>6.4</v>
      </c>
      <c r="M2810" s="74">
        <v>14.18</v>
      </c>
      <c r="N2810" s="74">
        <v>1.4470000000000001</v>
      </c>
      <c r="O2810" s="74">
        <v>0.27700000000000002</v>
      </c>
      <c r="P2810" s="74">
        <v>0</v>
      </c>
      <c r="Q2810" s="74">
        <v>0.05</v>
      </c>
      <c r="R2810" s="74">
        <v>3.8925508</v>
      </c>
      <c r="S2810" s="74">
        <v>0</v>
      </c>
      <c r="T2810" s="74">
        <v>0</v>
      </c>
      <c r="U2810" s="74">
        <v>1.36118631E-2</v>
      </c>
      <c r="V2810" s="74">
        <v>7.5258999999999991</v>
      </c>
      <c r="W2810" s="74">
        <v>1.4756665191</v>
      </c>
      <c r="X2810" s="74">
        <v>1203.3879999999999</v>
      </c>
      <c r="Y2810" s="74">
        <v>1620</v>
      </c>
      <c r="Z2810" s="74">
        <v>0.89979657783108213</v>
      </c>
      <c r="AA2810" s="74">
        <v>0.1002034221689178</v>
      </c>
      <c r="AB2810" s="74">
        <v>1.9584666515177359E-3</v>
      </c>
      <c r="AC2810" s="74">
        <v>1.9584666515177359E-3</v>
      </c>
      <c r="AD2810" t="s">
        <v>5810</v>
      </c>
    </row>
    <row r="2811" spans="1:30">
      <c r="A2811" s="165" t="s">
        <v>7213</v>
      </c>
      <c r="C2811" s="165" t="s">
        <v>8444</v>
      </c>
      <c r="D2811" s="169" t="s">
        <v>2877</v>
      </c>
      <c r="E2811" s="169" t="s">
        <v>3242</v>
      </c>
      <c r="F2811" s="174">
        <v>16.706182999999999</v>
      </c>
      <c r="G2811" s="174">
        <v>145.7671</v>
      </c>
      <c r="H2811" s="74">
        <v>48.206000000000003</v>
      </c>
      <c r="I2811" s="74">
        <v>0.56499999999999995</v>
      </c>
      <c r="J2811" s="74">
        <v>15.234999999999999</v>
      </c>
      <c r="K2811" s="74">
        <v>0.16200000000000001</v>
      </c>
      <c r="L2811" s="74">
        <v>6.93</v>
      </c>
      <c r="M2811" s="74">
        <v>13.911</v>
      </c>
      <c r="N2811" s="74">
        <v>1.4219999999999999</v>
      </c>
      <c r="O2811" s="74">
        <v>0.247</v>
      </c>
      <c r="P2811" s="74">
        <v>0</v>
      </c>
      <c r="Q2811" s="74">
        <v>4.7E-2</v>
      </c>
      <c r="R2811" s="74">
        <v>4.2140351999999996</v>
      </c>
      <c r="S2811" s="74">
        <v>0</v>
      </c>
      <c r="T2811" s="74">
        <v>0</v>
      </c>
      <c r="U2811" s="74">
        <v>2.2396064E-2</v>
      </c>
      <c r="V2811" s="74">
        <v>7.6559499999999998</v>
      </c>
      <c r="W2811" s="74">
        <v>1.5011665165500001</v>
      </c>
      <c r="X2811" s="74">
        <v>1198.9226000000001</v>
      </c>
      <c r="Y2811" s="74">
        <v>1940</v>
      </c>
      <c r="Z2811" s="74">
        <v>0.87371548862214998</v>
      </c>
      <c r="AA2811" s="74">
        <v>0.12628451137784999</v>
      </c>
      <c r="AB2811" s="74">
        <v>2.1529623619834229E-3</v>
      </c>
      <c r="AC2811" s="74">
        <v>2.152962361983422E-3</v>
      </c>
      <c r="AD2811" t="s">
        <v>5810</v>
      </c>
    </row>
    <row r="2812" spans="1:30">
      <c r="A2812" s="165" t="s">
        <v>7214</v>
      </c>
      <c r="C2812" s="165" t="s">
        <v>8444</v>
      </c>
      <c r="D2812" s="169" t="s">
        <v>2877</v>
      </c>
      <c r="E2812" s="169" t="s">
        <v>3242</v>
      </c>
      <c r="F2812" s="174">
        <v>16.706182999999999</v>
      </c>
      <c r="G2812" s="174">
        <v>145.7671</v>
      </c>
      <c r="H2812" s="74">
        <v>50.231999999999999</v>
      </c>
      <c r="I2812" s="74">
        <v>0.80200000000000005</v>
      </c>
      <c r="J2812" s="74">
        <v>15.382999999999999</v>
      </c>
      <c r="K2812" s="74">
        <v>0.154</v>
      </c>
      <c r="L2812" s="74">
        <v>5.6280000000000001</v>
      </c>
      <c r="M2812" s="74">
        <v>11.622</v>
      </c>
      <c r="N2812" s="74">
        <v>1.7829999999999999</v>
      </c>
      <c r="O2812" s="74">
        <v>0.55000000000000004</v>
      </c>
      <c r="P2812" s="74">
        <v>0</v>
      </c>
      <c r="Q2812" s="74">
        <v>0.128</v>
      </c>
      <c r="R2812" s="74">
        <v>4.0592931999999999</v>
      </c>
      <c r="S2812" s="74">
        <v>0</v>
      </c>
      <c r="T2812" s="74">
        <v>0</v>
      </c>
      <c r="U2812" s="74">
        <v>8.0724110999999994E-3</v>
      </c>
      <c r="V2812" s="74">
        <v>7.3779999999999992</v>
      </c>
      <c r="W2812" s="74">
        <v>1.4466665219999999</v>
      </c>
      <c r="X2812" s="74">
        <v>1160.9251999999999</v>
      </c>
      <c r="Y2812" s="74">
        <v>1550</v>
      </c>
      <c r="Z2812" s="74">
        <v>0.93925676827096027</v>
      </c>
      <c r="AA2812" s="74">
        <v>6.0743231729039678E-2</v>
      </c>
      <c r="AB2812" s="74">
        <v>2.860396909581028E-3</v>
      </c>
      <c r="AC2812" s="74">
        <v>2.8603969095810271E-3</v>
      </c>
      <c r="AD2812" t="s">
        <v>5810</v>
      </c>
    </row>
    <row r="2813" spans="1:30">
      <c r="A2813" s="165" t="s">
        <v>7215</v>
      </c>
      <c r="C2813" s="165" t="s">
        <v>8444</v>
      </c>
      <c r="D2813" s="169" t="s">
        <v>2877</v>
      </c>
      <c r="E2813" s="169" t="s">
        <v>3242</v>
      </c>
      <c r="F2813" s="174">
        <v>16.706182999999999</v>
      </c>
      <c r="G2813" s="174">
        <v>145.7671</v>
      </c>
      <c r="H2813" s="74">
        <v>47.344000000000001</v>
      </c>
      <c r="I2813" s="74">
        <v>0.61499999999999999</v>
      </c>
      <c r="J2813" s="74">
        <v>16.113</v>
      </c>
      <c r="K2813" s="74">
        <v>0.18</v>
      </c>
      <c r="L2813" s="74">
        <v>6.5129999999999999</v>
      </c>
      <c r="M2813" s="74">
        <v>13.103</v>
      </c>
      <c r="N2813" s="74">
        <v>1.552</v>
      </c>
      <c r="O2813" s="74">
        <v>0.32100000000000001</v>
      </c>
      <c r="P2813" s="74">
        <v>0</v>
      </c>
      <c r="Q2813" s="74">
        <v>7.6999999999999999E-2</v>
      </c>
      <c r="R2813" s="74">
        <v>3.866682425</v>
      </c>
      <c r="S2813" s="74">
        <v>0</v>
      </c>
      <c r="T2813" s="74">
        <v>0</v>
      </c>
      <c r="U2813" s="74">
        <v>2.2293758689999998E-2</v>
      </c>
      <c r="V2813" s="74">
        <v>7.86165</v>
      </c>
      <c r="W2813" s="74">
        <v>1.54149984585</v>
      </c>
      <c r="X2813" s="74">
        <v>1185.5098</v>
      </c>
      <c r="Y2813" s="74">
        <v>1770</v>
      </c>
      <c r="Z2813" s="74">
        <v>0.84897774560869799</v>
      </c>
      <c r="AA2813" s="74">
        <v>0.15102225439130201</v>
      </c>
      <c r="AB2813" s="74">
        <v>5.918719089369318E-4</v>
      </c>
      <c r="AC2813" s="74">
        <v>5.918719089369319E-4</v>
      </c>
      <c r="AD2813" t="s">
        <v>5810</v>
      </c>
    </row>
    <row r="2814" spans="1:30">
      <c r="A2814" s="165" t="s">
        <v>7216</v>
      </c>
      <c r="C2814" s="165" t="s">
        <v>8444</v>
      </c>
      <c r="D2814" s="169" t="s">
        <v>2877</v>
      </c>
      <c r="E2814" s="169" t="s">
        <v>3242</v>
      </c>
      <c r="F2814" s="174">
        <v>16.706182999999999</v>
      </c>
      <c r="G2814" s="174">
        <v>145.7671</v>
      </c>
      <c r="H2814" s="74">
        <v>47.070999999999998</v>
      </c>
      <c r="I2814" s="74">
        <v>0.59299999999999997</v>
      </c>
      <c r="J2814" s="74">
        <v>15.542999999999999</v>
      </c>
      <c r="K2814" s="74">
        <v>0.17</v>
      </c>
      <c r="L2814" s="74">
        <v>6.6449999999999996</v>
      </c>
      <c r="M2814" s="74">
        <v>14.058</v>
      </c>
      <c r="N2814" s="74">
        <v>1.468</v>
      </c>
      <c r="O2814" s="74">
        <v>0.27800000000000002</v>
      </c>
      <c r="P2814" s="74">
        <v>0</v>
      </c>
      <c r="Q2814" s="74">
        <v>5.0999999999999997E-2</v>
      </c>
      <c r="R2814" s="74">
        <v>3.8514968000000001</v>
      </c>
      <c r="S2814" s="74">
        <v>0</v>
      </c>
      <c r="T2814" s="74">
        <v>0</v>
      </c>
      <c r="U2814" s="74">
        <v>2.7414331E-2</v>
      </c>
      <c r="V2814" s="74">
        <v>7.6432000000000002</v>
      </c>
      <c r="W2814" s="74">
        <v>1.4986665168</v>
      </c>
      <c r="X2814" s="74">
        <v>1201.3628000000001</v>
      </c>
      <c r="Y2814" s="74">
        <v>1830</v>
      </c>
      <c r="Z2814" s="74">
        <v>0.82538559088465802</v>
      </c>
      <c r="AA2814" s="74">
        <v>0.17461440911534201</v>
      </c>
      <c r="AB2814" s="74">
        <v>1.696838152613483E-3</v>
      </c>
      <c r="AC2814" s="74">
        <v>1.696838152613483E-3</v>
      </c>
      <c r="AD2814" t="s">
        <v>5810</v>
      </c>
    </row>
    <row r="2815" spans="1:30">
      <c r="A2815" s="165" t="s">
        <v>7217</v>
      </c>
      <c r="C2815" s="165" t="s">
        <v>8444</v>
      </c>
      <c r="D2815" s="169" t="s">
        <v>2877</v>
      </c>
      <c r="E2815" s="169" t="s">
        <v>3242</v>
      </c>
      <c r="F2815" s="174">
        <v>16.706182999999999</v>
      </c>
      <c r="G2815" s="174">
        <v>145.7671</v>
      </c>
      <c r="H2815" s="74">
        <v>47.777000000000001</v>
      </c>
      <c r="I2815" s="74">
        <v>0.60099999999999998</v>
      </c>
      <c r="J2815" s="74">
        <v>15.083</v>
      </c>
      <c r="K2815" s="74">
        <v>0.14399999999999999</v>
      </c>
      <c r="L2815" s="74">
        <v>6.7679999999999998</v>
      </c>
      <c r="M2815" s="74">
        <v>14.079000000000001</v>
      </c>
      <c r="N2815" s="74">
        <v>1.4790000000000001</v>
      </c>
      <c r="O2815" s="74">
        <v>0.27</v>
      </c>
      <c r="P2815" s="74">
        <v>0</v>
      </c>
      <c r="Q2815" s="74">
        <v>5.1999999999999998E-2</v>
      </c>
      <c r="R2815" s="74">
        <v>4.030097778</v>
      </c>
      <c r="S2815" s="74">
        <v>0</v>
      </c>
      <c r="T2815" s="74">
        <v>0</v>
      </c>
      <c r="U2815" s="74">
        <v>2.1427274949999998E-2</v>
      </c>
      <c r="V2815" s="74">
        <v>7.4570499999999997</v>
      </c>
      <c r="W2815" s="74">
        <v>1.4621665204500001</v>
      </c>
      <c r="X2815" s="74">
        <v>1201.7113999999999</v>
      </c>
      <c r="Y2815" s="74">
        <v>1820</v>
      </c>
      <c r="Z2815" s="74">
        <v>0.8651600798441802</v>
      </c>
      <c r="AA2815" s="74">
        <v>0.1348399201558198</v>
      </c>
      <c r="AB2815" s="74">
        <v>1.1012901691363911E-3</v>
      </c>
      <c r="AC2815" s="74">
        <v>1.1012901691363911E-3</v>
      </c>
      <c r="AD2815" t="s">
        <v>5810</v>
      </c>
    </row>
    <row r="2816" spans="1:30">
      <c r="A2816" s="165" t="s">
        <v>7218</v>
      </c>
      <c r="C2816" s="165" t="s">
        <v>8444</v>
      </c>
      <c r="D2816" s="169" t="s">
        <v>2877</v>
      </c>
      <c r="E2816" s="169" t="s">
        <v>3242</v>
      </c>
      <c r="F2816" s="174">
        <v>16.706182999999999</v>
      </c>
      <c r="G2816" s="174">
        <v>145.7671</v>
      </c>
      <c r="H2816" s="74">
        <v>47.887999999999998</v>
      </c>
      <c r="I2816" s="74">
        <v>0.59499999999999997</v>
      </c>
      <c r="J2816" s="74">
        <v>15.319000000000001</v>
      </c>
      <c r="K2816" s="74">
        <v>0.19</v>
      </c>
      <c r="L2816" s="74">
        <v>6.74</v>
      </c>
      <c r="M2816" s="74">
        <v>13.744</v>
      </c>
      <c r="N2816" s="74">
        <v>1.5009999999999999</v>
      </c>
      <c r="O2816" s="74">
        <v>0.27800000000000002</v>
      </c>
      <c r="P2816" s="74">
        <v>0</v>
      </c>
      <c r="Q2816" s="74">
        <v>5.1999999999999998E-2</v>
      </c>
      <c r="R2816" s="74">
        <v>3.7813892</v>
      </c>
      <c r="S2816" s="74">
        <v>0</v>
      </c>
      <c r="T2816" s="74">
        <v>0</v>
      </c>
      <c r="U2816" s="74">
        <v>1.8911569999999999E-2</v>
      </c>
      <c r="V2816" s="74">
        <v>7.4808500000000002</v>
      </c>
      <c r="W2816" s="74">
        <v>1.46683318665</v>
      </c>
      <c r="X2816" s="74">
        <v>1196.1504</v>
      </c>
      <c r="Y2816" s="74">
        <v>1650</v>
      </c>
      <c r="Z2816" s="74">
        <v>0.85949777667641436</v>
      </c>
      <c r="AA2816" s="74">
        <v>0.14050222332358561</v>
      </c>
      <c r="AB2816" s="74">
        <v>2.9980331057810931E-4</v>
      </c>
      <c r="AC2816" s="74">
        <v>2.9980331057810942E-4</v>
      </c>
      <c r="AD2816" t="s">
        <v>5810</v>
      </c>
    </row>
    <row r="2817" spans="1:30">
      <c r="A2817" s="165" t="s">
        <v>7219</v>
      </c>
      <c r="C2817" s="165" t="s">
        <v>8444</v>
      </c>
      <c r="D2817" s="169" t="s">
        <v>2877</v>
      </c>
      <c r="E2817" s="169" t="s">
        <v>3242</v>
      </c>
      <c r="F2817" s="174">
        <v>16.706182999999999</v>
      </c>
      <c r="G2817" s="174">
        <v>145.7671</v>
      </c>
      <c r="H2817" s="74">
        <v>47.662999999999997</v>
      </c>
      <c r="I2817" s="74">
        <v>0.67500000000000004</v>
      </c>
      <c r="J2817" s="74">
        <v>16.149000000000001</v>
      </c>
      <c r="K2817" s="74">
        <v>0.16900000000000001</v>
      </c>
      <c r="L2817" s="74">
        <v>6.27</v>
      </c>
      <c r="M2817" s="74">
        <v>12.683</v>
      </c>
      <c r="N2817" s="74">
        <v>1.5409999999999999</v>
      </c>
      <c r="O2817" s="74">
        <v>0.37</v>
      </c>
      <c r="P2817" s="74">
        <v>0</v>
      </c>
      <c r="Q2817" s="74">
        <v>8.8999999999999996E-2</v>
      </c>
      <c r="R2817" s="74">
        <v>3.3386376000000002</v>
      </c>
      <c r="S2817" s="74">
        <v>0</v>
      </c>
      <c r="T2817" s="74">
        <v>0</v>
      </c>
      <c r="U2817" s="74">
        <v>1.03477559E-2</v>
      </c>
      <c r="V2817" s="74">
        <v>8.2041999999999984</v>
      </c>
      <c r="W2817" s="74">
        <v>1.6086665058</v>
      </c>
      <c r="X2817" s="74">
        <v>1178.5378000000001</v>
      </c>
      <c r="Y2817" s="74">
        <v>1290</v>
      </c>
      <c r="Z2817" s="74">
        <v>0.89643965498041023</v>
      </c>
      <c r="AA2817" s="74">
        <v>0.1035603450195898</v>
      </c>
      <c r="AB2817" s="74">
        <v>2.415493568754134E-3</v>
      </c>
      <c r="AC2817" s="74">
        <v>2.4154935687541318E-3</v>
      </c>
      <c r="AD2817" t="s">
        <v>5810</v>
      </c>
    </row>
    <row r="2818" spans="1:30">
      <c r="A2818" s="165" t="s">
        <v>7220</v>
      </c>
      <c r="C2818" s="165" t="s">
        <v>8444</v>
      </c>
      <c r="D2818" s="169" t="s">
        <v>2877</v>
      </c>
      <c r="E2818" s="169" t="s">
        <v>3242</v>
      </c>
      <c r="F2818" s="174">
        <v>16.706182999999999</v>
      </c>
      <c r="G2818" s="174">
        <v>145.7671</v>
      </c>
      <c r="H2818" s="74">
        <v>47.523000000000003</v>
      </c>
      <c r="I2818" s="74">
        <v>0.56000000000000005</v>
      </c>
      <c r="J2818" s="74">
        <v>15.5</v>
      </c>
      <c r="K2818" s="74">
        <v>0.17299999999999999</v>
      </c>
      <c r="L2818" s="74">
        <v>6.8490000000000002</v>
      </c>
      <c r="M2818" s="74">
        <v>13.954000000000001</v>
      </c>
      <c r="N2818" s="74">
        <v>1.4490000000000001</v>
      </c>
      <c r="O2818" s="74">
        <v>0.26200000000000001</v>
      </c>
      <c r="P2818" s="74">
        <v>0</v>
      </c>
      <c r="Q2818" s="74">
        <v>4.2999999999999997E-2</v>
      </c>
      <c r="R2818" s="74">
        <v>4.438164145</v>
      </c>
      <c r="S2818" s="74">
        <v>0</v>
      </c>
      <c r="T2818" s="74">
        <v>0</v>
      </c>
      <c r="U2818" s="74">
        <v>4.7451946740000001E-2</v>
      </c>
      <c r="V2818" s="74">
        <v>7.5496999999999996</v>
      </c>
      <c r="W2818" s="74">
        <v>1.4803331852999999</v>
      </c>
      <c r="X2818" s="74">
        <v>1199.6364000000001</v>
      </c>
      <c r="Y2818" s="74">
        <v>2450</v>
      </c>
      <c r="Z2818" s="74">
        <v>0.79515380883284903</v>
      </c>
      <c r="AA2818" s="74">
        <v>0.20484619116715089</v>
      </c>
      <c r="AB2818" s="74">
        <v>3.1525397263166671E-4</v>
      </c>
      <c r="AC2818" s="74">
        <v>3.1525397263166682E-4</v>
      </c>
      <c r="AD2818" t="s">
        <v>5810</v>
      </c>
    </row>
    <row r="2819" spans="1:30">
      <c r="A2819" s="165" t="s">
        <v>7221</v>
      </c>
      <c r="C2819" s="165" t="s">
        <v>8444</v>
      </c>
      <c r="D2819" s="169" t="s">
        <v>2877</v>
      </c>
      <c r="E2819" s="169" t="s">
        <v>3242</v>
      </c>
      <c r="F2819" s="174">
        <v>16.706182999999999</v>
      </c>
      <c r="G2819" s="174">
        <v>145.7671</v>
      </c>
      <c r="H2819" s="74">
        <v>47.518000000000001</v>
      </c>
      <c r="I2819" s="74">
        <v>0.59799999999999998</v>
      </c>
      <c r="J2819" s="74">
        <v>15.253</v>
      </c>
      <c r="K2819" s="74">
        <v>0.125</v>
      </c>
      <c r="L2819" s="74">
        <v>6.6909999999999998</v>
      </c>
      <c r="M2819" s="74">
        <v>13.865</v>
      </c>
      <c r="N2819" s="74">
        <v>1.472</v>
      </c>
      <c r="O2819" s="74">
        <v>0.27500000000000002</v>
      </c>
      <c r="P2819" s="74">
        <v>0</v>
      </c>
      <c r="Q2819" s="74">
        <v>3.3000000000000002E-2</v>
      </c>
      <c r="R2819" s="74">
        <v>3.7479144</v>
      </c>
      <c r="S2819" s="74">
        <v>0</v>
      </c>
      <c r="T2819" s="74">
        <v>0</v>
      </c>
      <c r="U2819" s="74">
        <v>1.46065819E-2</v>
      </c>
      <c r="V2819" s="74">
        <v>7.36015</v>
      </c>
      <c r="W2819" s="74">
        <v>1.4431665223500001</v>
      </c>
      <c r="X2819" s="74">
        <v>1198.1590000000001</v>
      </c>
      <c r="Y2819" s="74">
        <v>1570</v>
      </c>
      <c r="Z2819" s="74">
        <v>0.88336153916388793</v>
      </c>
      <c r="AA2819" s="74">
        <v>0.1166384608361121</v>
      </c>
      <c r="AB2819" s="74">
        <v>7.2695676978187478E-5</v>
      </c>
      <c r="AC2819" s="74">
        <v>7.2695676978187438E-5</v>
      </c>
      <c r="AD2819" t="s">
        <v>5810</v>
      </c>
    </row>
    <row r="2820" spans="1:30">
      <c r="A2820" s="165" t="s">
        <v>7222</v>
      </c>
      <c r="C2820" s="165" t="s">
        <v>8444</v>
      </c>
      <c r="D2820" s="169" t="s">
        <v>2877</v>
      </c>
      <c r="E2820" s="169" t="s">
        <v>3242</v>
      </c>
      <c r="F2820" s="174">
        <v>16.706182999999999</v>
      </c>
      <c r="G2820" s="174">
        <v>145.7671</v>
      </c>
      <c r="H2820" s="74">
        <v>47.386000000000003</v>
      </c>
      <c r="I2820" s="74">
        <v>0.60099999999999998</v>
      </c>
      <c r="J2820" s="74">
        <v>14.849</v>
      </c>
      <c r="K2820" s="74">
        <v>0.17699999999999999</v>
      </c>
      <c r="L2820" s="74">
        <v>6.5439999999999996</v>
      </c>
      <c r="M2820" s="74">
        <v>14.093</v>
      </c>
      <c r="N2820" s="74">
        <v>1.4019999999999999</v>
      </c>
      <c r="O2820" s="74">
        <v>0.25</v>
      </c>
      <c r="P2820" s="74">
        <v>0</v>
      </c>
      <c r="Q2820" s="74">
        <v>3.5999999999999997E-2</v>
      </c>
      <c r="R2820" s="74">
        <v>3.4283248</v>
      </c>
      <c r="S2820" s="74">
        <v>0</v>
      </c>
      <c r="T2820" s="74">
        <v>0</v>
      </c>
      <c r="U2820" s="74">
        <v>1.6454554999999999E-2</v>
      </c>
      <c r="V2820" s="74">
        <v>7.6584999999999992</v>
      </c>
      <c r="W2820" s="74">
        <v>1.5016665165</v>
      </c>
      <c r="X2820" s="74">
        <v>1201.9438</v>
      </c>
      <c r="Y2820" s="74">
        <v>1430</v>
      </c>
      <c r="Z2820" s="74">
        <v>0.85099739038031919</v>
      </c>
      <c r="AA2820" s="74">
        <v>0.14900260961968079</v>
      </c>
      <c r="AB2820" s="74">
        <v>7.874932675328739E-4</v>
      </c>
      <c r="AC2820" s="74">
        <v>7.8749326753287379E-4</v>
      </c>
      <c r="AD2820" t="s">
        <v>5810</v>
      </c>
    </row>
    <row r="2821" spans="1:30">
      <c r="A2821" s="165" t="s">
        <v>7223</v>
      </c>
      <c r="C2821" s="165" t="s">
        <v>8444</v>
      </c>
      <c r="D2821" s="169" t="s">
        <v>2877</v>
      </c>
      <c r="E2821" s="169" t="s">
        <v>3242</v>
      </c>
      <c r="F2821" s="174">
        <v>16.706182999999999</v>
      </c>
      <c r="G2821" s="174">
        <v>145.7671</v>
      </c>
      <c r="H2821" s="74">
        <v>51.898000000000003</v>
      </c>
      <c r="I2821" s="74">
        <v>0.81299999999999994</v>
      </c>
      <c r="J2821" s="74">
        <v>15.757</v>
      </c>
      <c r="K2821" s="74">
        <v>0.219</v>
      </c>
      <c r="L2821" s="74">
        <v>5.0119999999999996</v>
      </c>
      <c r="M2821" s="74">
        <v>9.0229999999999997</v>
      </c>
      <c r="N2821" s="74">
        <v>1.9119999999999999</v>
      </c>
      <c r="O2821" s="74">
        <v>0.68700000000000006</v>
      </c>
      <c r="P2821" s="74">
        <v>0</v>
      </c>
      <c r="Q2821" s="74">
        <v>0.13800000000000001</v>
      </c>
      <c r="R2821" s="74">
        <v>2.3167087999999998</v>
      </c>
      <c r="S2821" s="74">
        <v>0</v>
      </c>
      <c r="T2821" s="74">
        <v>0</v>
      </c>
      <c r="U2821" s="74">
        <v>1.727356E-2</v>
      </c>
      <c r="V2821" s="74">
        <v>9.2904999999999998</v>
      </c>
      <c r="W2821" s="74">
        <v>1.8216664844999999</v>
      </c>
      <c r="X2821" s="74">
        <v>1117.7818</v>
      </c>
      <c r="Y2821" s="74">
        <v>860</v>
      </c>
      <c r="Z2821" s="74">
        <v>0.72393633484200615</v>
      </c>
      <c r="AA2821" s="74">
        <v>0.27606366515799391</v>
      </c>
      <c r="AB2821" s="74">
        <v>9.4823005802443302E-4</v>
      </c>
      <c r="AC2821" s="74">
        <v>9.4823005802443291E-4</v>
      </c>
      <c r="AD2821" t="s">
        <v>5810</v>
      </c>
    </row>
    <row r="2822" spans="1:30">
      <c r="A2822" s="165" t="s">
        <v>7224</v>
      </c>
      <c r="C2822" s="165" t="s">
        <v>8444</v>
      </c>
      <c r="D2822" s="169" t="s">
        <v>2877</v>
      </c>
      <c r="E2822" s="169" t="s">
        <v>3242</v>
      </c>
      <c r="F2822" s="174">
        <v>16.706182999999999</v>
      </c>
      <c r="G2822" s="174">
        <v>145.7671</v>
      </c>
      <c r="H2822" s="74">
        <v>46.777999999999999</v>
      </c>
      <c r="I2822" s="74">
        <v>0.61099999999999999</v>
      </c>
      <c r="J2822" s="74">
        <v>15.686999999999999</v>
      </c>
      <c r="K2822" s="74">
        <v>0.154</v>
      </c>
      <c r="L2822" s="74">
        <v>6.55</v>
      </c>
      <c r="M2822" s="74">
        <v>13.898</v>
      </c>
      <c r="N2822" s="74">
        <v>1.369</v>
      </c>
      <c r="O2822" s="74">
        <v>0.28000000000000003</v>
      </c>
      <c r="P2822" s="74">
        <v>0</v>
      </c>
      <c r="Q2822" s="74">
        <v>6.5000000000000002E-2</v>
      </c>
      <c r="R2822" s="74">
        <v>3.42</v>
      </c>
      <c r="S2822" s="74">
        <v>0</v>
      </c>
      <c r="T2822" s="74">
        <v>0</v>
      </c>
      <c r="U2822" s="74">
        <v>2.69E-2</v>
      </c>
      <c r="V2822" s="74">
        <v>7.6831499999999986</v>
      </c>
      <c r="W2822" s="74">
        <v>1.5064998493499999</v>
      </c>
      <c r="X2822" s="74">
        <v>1198.7067999999999</v>
      </c>
      <c r="Y2822" s="74">
        <v>1620</v>
      </c>
      <c r="Z2822" s="74">
        <v>0.78596060350763908</v>
      </c>
      <c r="AA2822" s="74">
        <v>0.21403939649236101</v>
      </c>
      <c r="AB2822" s="74">
        <v>6.6656809323246621E-4</v>
      </c>
      <c r="AC2822" s="74">
        <v>6.665680932324661E-4</v>
      </c>
      <c r="AD2822" t="s">
        <v>5810</v>
      </c>
    </row>
    <row r="2823" spans="1:30">
      <c r="A2823" s="165" t="s">
        <v>7225</v>
      </c>
      <c r="C2823" s="165" t="s">
        <v>8444</v>
      </c>
      <c r="D2823" s="169" t="s">
        <v>2877</v>
      </c>
      <c r="E2823" s="169" t="s">
        <v>3242</v>
      </c>
      <c r="F2823" s="174">
        <v>16.706182999999999</v>
      </c>
      <c r="G2823" s="174">
        <v>145.7671</v>
      </c>
      <c r="H2823" s="74">
        <v>48.04</v>
      </c>
      <c r="I2823" s="74">
        <v>0.57599999999999996</v>
      </c>
      <c r="J2823" s="74">
        <v>15.018000000000001</v>
      </c>
      <c r="K2823" s="74">
        <v>0.17100000000000001</v>
      </c>
      <c r="L2823" s="74">
        <v>6.9109999999999996</v>
      </c>
      <c r="M2823" s="74">
        <v>14.137</v>
      </c>
      <c r="N2823" s="74">
        <v>1.456</v>
      </c>
      <c r="O2823" s="74">
        <v>0.23799999999999999</v>
      </c>
      <c r="P2823" s="74">
        <v>0</v>
      </c>
      <c r="Q2823" s="74">
        <v>6.2E-2</v>
      </c>
      <c r="R2823" s="74">
        <v>4.17486085</v>
      </c>
      <c r="S2823" s="74">
        <v>0</v>
      </c>
      <c r="T2823" s="74">
        <v>0</v>
      </c>
      <c r="U2823" s="74">
        <v>3.7000730829999988E-2</v>
      </c>
      <c r="V2823" s="74">
        <v>7.5293000000000001</v>
      </c>
      <c r="W2823" s="74">
        <v>1.4763331856999999</v>
      </c>
      <c r="X2823" s="74">
        <v>1202.6741999999999</v>
      </c>
      <c r="Y2823" s="74">
        <v>2130</v>
      </c>
      <c r="Z2823" s="74">
        <v>0.80861663553709651</v>
      </c>
      <c r="AA2823" s="74">
        <v>0.19138336446290349</v>
      </c>
      <c r="AB2823" s="74">
        <v>5.4854004974604531E-4</v>
      </c>
      <c r="AC2823" s="74">
        <v>5.4854004974604531E-4</v>
      </c>
      <c r="AD2823" t="s">
        <v>5810</v>
      </c>
    </row>
    <row r="2824" spans="1:30">
      <c r="A2824" s="165" t="s">
        <v>7226</v>
      </c>
      <c r="C2824" s="165" t="s">
        <v>8444</v>
      </c>
      <c r="D2824" s="169" t="s">
        <v>2877</v>
      </c>
      <c r="E2824" s="169" t="s">
        <v>3242</v>
      </c>
      <c r="F2824" s="174">
        <v>16.706182999999999</v>
      </c>
      <c r="G2824" s="174">
        <v>145.7671</v>
      </c>
      <c r="H2824" s="74">
        <v>47.442999999999998</v>
      </c>
      <c r="I2824" s="74">
        <v>0.58599999999999997</v>
      </c>
      <c r="J2824" s="74">
        <v>15.304</v>
      </c>
      <c r="K2824" s="74">
        <v>0.14699999999999999</v>
      </c>
      <c r="L2824" s="74">
        <v>5.84</v>
      </c>
      <c r="M2824" s="74">
        <v>14.253</v>
      </c>
      <c r="N2824" s="74">
        <v>1.4890000000000001</v>
      </c>
      <c r="O2824" s="74">
        <v>0.249</v>
      </c>
      <c r="P2824" s="74">
        <v>0</v>
      </c>
      <c r="Q2824" s="74">
        <v>0.04</v>
      </c>
      <c r="R2824" s="74">
        <v>3.3247423999999999</v>
      </c>
      <c r="S2824" s="74">
        <v>0</v>
      </c>
      <c r="T2824" s="74">
        <v>0</v>
      </c>
      <c r="U2824" s="74">
        <v>1.48329251E-2</v>
      </c>
      <c r="V2824" s="74">
        <v>7.6338499999999998</v>
      </c>
      <c r="W2824" s="74">
        <v>1.49683318365</v>
      </c>
      <c r="X2824" s="74">
        <v>1204.5998</v>
      </c>
      <c r="Y2824" s="74">
        <v>1350</v>
      </c>
      <c r="Z2824" s="74">
        <v>0.84844117497185845</v>
      </c>
      <c r="AA2824" s="74">
        <v>0.1515588250281415</v>
      </c>
      <c r="AB2824" s="74">
        <v>1.4951199156653261E-5</v>
      </c>
      <c r="AC2824" s="74">
        <v>1.495119915665325E-5</v>
      </c>
      <c r="AD2824" t="s">
        <v>5810</v>
      </c>
    </row>
    <row r="2825" spans="1:30">
      <c r="A2825" s="165" t="s">
        <v>7227</v>
      </c>
      <c r="C2825" s="165" t="s">
        <v>8444</v>
      </c>
      <c r="D2825" s="169" t="s">
        <v>2877</v>
      </c>
      <c r="E2825" s="169" t="s">
        <v>3242</v>
      </c>
      <c r="F2825" s="174">
        <v>16.706182999999999</v>
      </c>
      <c r="G2825" s="174">
        <v>145.7671</v>
      </c>
      <c r="H2825" s="74">
        <v>47.33</v>
      </c>
      <c r="I2825" s="74">
        <v>0.57599999999999996</v>
      </c>
      <c r="J2825" s="74">
        <v>14.936</v>
      </c>
      <c r="K2825" s="74">
        <v>0.184</v>
      </c>
      <c r="L2825" s="74">
        <v>6.641</v>
      </c>
      <c r="M2825" s="74">
        <v>14.02</v>
      </c>
      <c r="N2825" s="74">
        <v>1.4830000000000001</v>
      </c>
      <c r="O2825" s="74">
        <v>0.26700000000000002</v>
      </c>
      <c r="P2825" s="74">
        <v>0</v>
      </c>
      <c r="Q2825" s="74">
        <v>4.4999999999999998E-2</v>
      </c>
      <c r="R2825" s="74">
        <v>3.6803332000000002</v>
      </c>
      <c r="S2825" s="74">
        <v>0</v>
      </c>
      <c r="T2825" s="74">
        <v>0</v>
      </c>
      <c r="U2825" s="74">
        <v>1.8047891999999999E-2</v>
      </c>
      <c r="V2825" s="74">
        <v>7.6134500000000003</v>
      </c>
      <c r="W2825" s="74">
        <v>1.49283318405</v>
      </c>
      <c r="X2825" s="74">
        <v>1200.732</v>
      </c>
      <c r="Y2825" s="74">
        <v>1580</v>
      </c>
      <c r="Z2825" s="74">
        <v>0.86016232610753296</v>
      </c>
      <c r="AA2825" s="74">
        <v>0.1398376738924671</v>
      </c>
      <c r="AB2825" s="74">
        <v>1.035848637863643E-3</v>
      </c>
      <c r="AC2825" s="74">
        <v>1.0358486378636419E-3</v>
      </c>
      <c r="AD2825" t="s">
        <v>5810</v>
      </c>
    </row>
    <row r="2826" spans="1:30">
      <c r="A2826" s="165" t="s">
        <v>7228</v>
      </c>
      <c r="C2826" s="165" t="s">
        <v>8444</v>
      </c>
      <c r="D2826" s="169" t="s">
        <v>2877</v>
      </c>
      <c r="E2826" s="169" t="s">
        <v>3242</v>
      </c>
      <c r="F2826" s="174">
        <v>16.706182999999999</v>
      </c>
      <c r="G2826" s="174">
        <v>145.7671</v>
      </c>
      <c r="H2826" s="74">
        <v>47.311</v>
      </c>
      <c r="I2826" s="74">
        <v>0.59199999999999997</v>
      </c>
      <c r="J2826" s="74">
        <v>15.766</v>
      </c>
      <c r="K2826" s="74">
        <v>0.14599999999999999</v>
      </c>
      <c r="L2826" s="74">
        <v>6.7729999999999997</v>
      </c>
      <c r="M2826" s="74">
        <v>13.952999999999999</v>
      </c>
      <c r="N2826" s="74">
        <v>1.4990000000000001</v>
      </c>
      <c r="O2826" s="74">
        <v>0.28699999999999998</v>
      </c>
      <c r="P2826" s="74">
        <v>0</v>
      </c>
      <c r="Q2826" s="74">
        <v>6.0999999999999999E-2</v>
      </c>
      <c r="R2826" s="74">
        <v>3.892795918</v>
      </c>
      <c r="S2826" s="74">
        <v>0</v>
      </c>
      <c r="T2826" s="74">
        <v>0</v>
      </c>
      <c r="U2826" s="74">
        <v>3.3311665999999997E-2</v>
      </c>
      <c r="V2826" s="74">
        <v>7.4825500000000007</v>
      </c>
      <c r="W2826" s="74">
        <v>1.4671665199499999</v>
      </c>
      <c r="X2826" s="74">
        <v>1199.6197999999999</v>
      </c>
      <c r="Y2826" s="74">
        <v>1940</v>
      </c>
      <c r="Z2826" s="74">
        <v>0.80098934844886716</v>
      </c>
      <c r="AA2826" s="74">
        <v>0.19901065155113279</v>
      </c>
      <c r="AB2826" s="74">
        <v>1.2391241932535649E-3</v>
      </c>
      <c r="AC2826" s="74">
        <v>1.2391241932535649E-3</v>
      </c>
      <c r="AD2826" t="s">
        <v>5810</v>
      </c>
    </row>
    <row r="2827" spans="1:30">
      <c r="A2827" s="165" t="s">
        <v>7229</v>
      </c>
      <c r="C2827" s="165" t="s">
        <v>8444</v>
      </c>
      <c r="D2827" s="169" t="s">
        <v>2877</v>
      </c>
      <c r="E2827" s="169" t="s">
        <v>3242</v>
      </c>
      <c r="F2827" s="174">
        <v>16.706182999999999</v>
      </c>
      <c r="G2827" s="174">
        <v>145.7671</v>
      </c>
      <c r="H2827" s="74">
        <v>46.966999999999999</v>
      </c>
      <c r="I2827" s="74">
        <v>0.67900000000000005</v>
      </c>
      <c r="J2827" s="74">
        <v>15.673999999999999</v>
      </c>
      <c r="K2827" s="74">
        <v>0.185</v>
      </c>
      <c r="L2827" s="74">
        <v>6.6689999999999996</v>
      </c>
      <c r="M2827" s="74">
        <v>13.962999999999999</v>
      </c>
      <c r="N2827" s="74">
        <v>1.57</v>
      </c>
      <c r="O2827" s="74">
        <v>0.26</v>
      </c>
      <c r="P2827" s="74">
        <v>0</v>
      </c>
      <c r="Q2827" s="74">
        <v>7.9000000000000001E-2</v>
      </c>
      <c r="R2827" s="74">
        <v>4.0486038039999999</v>
      </c>
      <c r="S2827" s="74">
        <v>0</v>
      </c>
      <c r="T2827" s="74">
        <v>0</v>
      </c>
      <c r="U2827" s="74">
        <v>6.9279679519999998E-2</v>
      </c>
      <c r="V2827" s="74">
        <v>7.6364000000000001</v>
      </c>
      <c r="W2827" s="74">
        <v>1.4973331835999999</v>
      </c>
      <c r="X2827" s="74">
        <v>1199.7858000000001</v>
      </c>
      <c r="Y2827" s="74">
        <v>2540</v>
      </c>
      <c r="Z2827" s="74">
        <v>0.70066766498129673</v>
      </c>
      <c r="AA2827" s="74">
        <v>0.29933233501870332</v>
      </c>
      <c r="AB2827" s="74">
        <v>8.6290898722151082E-4</v>
      </c>
      <c r="AC2827" s="74">
        <v>8.6290898722151093E-4</v>
      </c>
      <c r="AD2827" t="s">
        <v>5810</v>
      </c>
    </row>
    <row r="2828" spans="1:30">
      <c r="A2828" s="165" t="s">
        <v>7230</v>
      </c>
      <c r="C2828" s="165" t="s">
        <v>8444</v>
      </c>
      <c r="D2828" s="169" t="s">
        <v>2877</v>
      </c>
      <c r="E2828" s="169" t="s">
        <v>3242</v>
      </c>
      <c r="F2828" s="174">
        <v>16.706182999999999</v>
      </c>
      <c r="G2828" s="174">
        <v>145.7671</v>
      </c>
      <c r="H2828" s="74">
        <v>47.585999999999999</v>
      </c>
      <c r="I2828" s="74">
        <v>0.64400000000000002</v>
      </c>
      <c r="J2828" s="74">
        <v>14.76</v>
      </c>
      <c r="K2828" s="74">
        <v>0.13300000000000001</v>
      </c>
      <c r="L2828" s="74">
        <v>6.6449999999999996</v>
      </c>
      <c r="M2828" s="74">
        <v>13.932</v>
      </c>
      <c r="N2828" s="74">
        <v>1.391</v>
      </c>
      <c r="O2828" s="74">
        <v>0.28000000000000003</v>
      </c>
      <c r="P2828" s="74">
        <v>0</v>
      </c>
      <c r="Q2828" s="74">
        <v>5.2999999999999999E-2</v>
      </c>
      <c r="R2828" s="74">
        <v>3.4535887999999999</v>
      </c>
      <c r="S2828" s="74">
        <v>0</v>
      </c>
      <c r="T2828" s="74">
        <v>0</v>
      </c>
      <c r="U2828" s="74">
        <v>1.6335427E-2</v>
      </c>
      <c r="V2828" s="74">
        <v>7.5922000000000001</v>
      </c>
      <c r="W2828" s="74">
        <v>1.4886665178</v>
      </c>
      <c r="X2828" s="74">
        <v>1199.2711999999999</v>
      </c>
      <c r="Y2828" s="74">
        <v>1440</v>
      </c>
      <c r="Z2828" s="74">
        <v>0.85425004472962141</v>
      </c>
      <c r="AA2828" s="74">
        <v>0.14574995527037859</v>
      </c>
      <c r="AB2828" s="74">
        <v>7.5719626025965261E-4</v>
      </c>
      <c r="AC2828" s="74">
        <v>7.5719626025965239E-4</v>
      </c>
      <c r="AD2828" t="s">
        <v>5810</v>
      </c>
    </row>
    <row r="2829" spans="1:30">
      <c r="A2829" s="165" t="s">
        <v>7231</v>
      </c>
      <c r="C2829" s="165" t="s">
        <v>8444</v>
      </c>
      <c r="D2829" s="169" t="s">
        <v>2877</v>
      </c>
      <c r="E2829" s="169" t="s">
        <v>3242</v>
      </c>
      <c r="F2829" s="174">
        <v>16.706182999999999</v>
      </c>
      <c r="G2829" s="174">
        <v>145.7671</v>
      </c>
      <c r="H2829" s="74">
        <v>47.55</v>
      </c>
      <c r="I2829" s="74">
        <v>0.66600000000000004</v>
      </c>
      <c r="J2829" s="74">
        <v>15.954000000000001</v>
      </c>
      <c r="K2829" s="74">
        <v>0.16600000000000001</v>
      </c>
      <c r="L2829" s="74">
        <v>6.3620000000000001</v>
      </c>
      <c r="M2829" s="74">
        <v>13.368</v>
      </c>
      <c r="N2829" s="74">
        <v>1.5620000000000001</v>
      </c>
      <c r="O2829" s="74">
        <v>0.441</v>
      </c>
      <c r="P2829" s="74">
        <v>0</v>
      </c>
      <c r="Q2829" s="74">
        <v>0.09</v>
      </c>
      <c r="R2829" s="74">
        <v>3.571728695</v>
      </c>
      <c r="S2829" s="74">
        <v>0</v>
      </c>
      <c r="T2829" s="74">
        <v>0</v>
      </c>
      <c r="U2829" s="74">
        <v>1.332904178E-2</v>
      </c>
      <c r="V2829" s="74">
        <v>7.7469000000000001</v>
      </c>
      <c r="W2829" s="74">
        <v>1.5189998481</v>
      </c>
      <c r="X2829" s="74">
        <v>1189.9087999999999</v>
      </c>
      <c r="Y2829" s="74">
        <v>1460</v>
      </c>
      <c r="Z2829" s="74">
        <v>0.88241176059050752</v>
      </c>
      <c r="AA2829" s="74">
        <v>0.11758823940949251</v>
      </c>
      <c r="AB2829" s="74">
        <v>2.1942713674791349E-4</v>
      </c>
      <c r="AC2829" s="74">
        <v>2.194271367479136E-4</v>
      </c>
      <c r="AD2829" t="s">
        <v>5810</v>
      </c>
    </row>
    <row r="2830" spans="1:30">
      <c r="A2830" s="165" t="s">
        <v>7232</v>
      </c>
      <c r="C2830" s="165" t="s">
        <v>8444</v>
      </c>
      <c r="D2830" s="169" t="s">
        <v>2877</v>
      </c>
      <c r="E2830" s="169" t="s">
        <v>3242</v>
      </c>
      <c r="F2830" s="174">
        <v>16.706182999999999</v>
      </c>
      <c r="G2830" s="174">
        <v>145.7671</v>
      </c>
      <c r="H2830" s="74">
        <v>48.319000000000003</v>
      </c>
      <c r="I2830" s="74">
        <v>0.67600000000000005</v>
      </c>
      <c r="J2830" s="74">
        <v>15.606999999999999</v>
      </c>
      <c r="K2830" s="74">
        <v>0.159</v>
      </c>
      <c r="L2830" s="74">
        <v>4.3579999999999997</v>
      </c>
      <c r="M2830" s="74">
        <v>14.984</v>
      </c>
      <c r="N2830" s="74">
        <v>1.4430000000000001</v>
      </c>
      <c r="O2830" s="74">
        <v>0.29099999999999998</v>
      </c>
      <c r="P2830" s="74">
        <v>0</v>
      </c>
      <c r="Q2830" s="74">
        <v>3.4000000000000002E-2</v>
      </c>
      <c r="R2830" s="74">
        <v>3.8767608</v>
      </c>
      <c r="S2830" s="74">
        <v>0</v>
      </c>
      <c r="T2830" s="74">
        <v>0</v>
      </c>
      <c r="U2830" s="74">
        <v>1.4965455000000001E-2</v>
      </c>
      <c r="V2830" s="74">
        <v>7.2003500000000003</v>
      </c>
      <c r="W2830" s="74">
        <v>1.41183319215</v>
      </c>
      <c r="X2830" s="74">
        <v>1216.7344000000001</v>
      </c>
      <c r="Y2830" s="74">
        <v>1610</v>
      </c>
      <c r="Z2830" s="74">
        <v>0.87701943819591821</v>
      </c>
      <c r="AA2830" s="74">
        <v>0.12298056180408171</v>
      </c>
      <c r="AB2830" s="74">
        <v>5.7577061787337559E-4</v>
      </c>
      <c r="AC2830" s="74">
        <v>5.7577061787337592E-4</v>
      </c>
      <c r="AD2830" t="s">
        <v>5810</v>
      </c>
    </row>
    <row r="2831" spans="1:30">
      <c r="A2831" s="165" t="s">
        <v>7233</v>
      </c>
      <c r="C2831" s="165" t="s">
        <v>8444</v>
      </c>
      <c r="D2831" s="169" t="s">
        <v>2877</v>
      </c>
      <c r="E2831" s="169" t="s">
        <v>3242</v>
      </c>
      <c r="F2831" s="174">
        <v>16.706182999999999</v>
      </c>
      <c r="G2831" s="174">
        <v>145.7671</v>
      </c>
      <c r="H2831" s="74">
        <v>47.896000000000001</v>
      </c>
      <c r="I2831" s="74">
        <v>0.69699999999999995</v>
      </c>
      <c r="J2831" s="74">
        <v>16.648</v>
      </c>
      <c r="K2831" s="74">
        <v>0.14299999999999999</v>
      </c>
      <c r="L2831" s="74">
        <v>4.18</v>
      </c>
      <c r="M2831" s="74">
        <v>14.962</v>
      </c>
      <c r="N2831" s="74">
        <v>1.444</v>
      </c>
      <c r="O2831" s="74">
        <v>0.29599999999999999</v>
      </c>
      <c r="P2831" s="74">
        <v>0</v>
      </c>
      <c r="Q2831" s="74">
        <v>6.3E-2</v>
      </c>
      <c r="R2831" s="74">
        <v>3.6718876800000002</v>
      </c>
      <c r="S2831" s="74">
        <v>0</v>
      </c>
      <c r="T2831" s="74">
        <v>0</v>
      </c>
      <c r="U2831" s="74">
        <v>4.2377590859999988E-2</v>
      </c>
      <c r="V2831" s="74">
        <v>7.2215999999999996</v>
      </c>
      <c r="W2831" s="74">
        <v>1.4159998584</v>
      </c>
      <c r="X2831" s="74">
        <v>1216.3692000000001</v>
      </c>
      <c r="Y2831" s="74">
        <v>1990</v>
      </c>
      <c r="Z2831" s="74">
        <v>0.71341448739532021</v>
      </c>
      <c r="AA2831" s="74">
        <v>0.28658551260467968</v>
      </c>
      <c r="AB2831" s="74">
        <v>1.039277041228416E-4</v>
      </c>
      <c r="AC2831" s="74">
        <v>1.039277041228415E-4</v>
      </c>
      <c r="AD2831" t="s">
        <v>5810</v>
      </c>
    </row>
    <row r="2832" spans="1:30">
      <c r="A2832" s="165" t="s">
        <v>7234</v>
      </c>
      <c r="C2832" s="165" t="s">
        <v>8444</v>
      </c>
      <c r="D2832" s="169" t="s">
        <v>2877</v>
      </c>
      <c r="E2832" s="169" t="s">
        <v>3242</v>
      </c>
      <c r="F2832" s="174">
        <v>16.706182999999999</v>
      </c>
      <c r="G2832" s="174">
        <v>145.7671</v>
      </c>
      <c r="H2832" s="74">
        <v>46.784999999999997</v>
      </c>
      <c r="I2832" s="74">
        <v>0.68500000000000005</v>
      </c>
      <c r="J2832" s="74">
        <v>15.95</v>
      </c>
      <c r="K2832" s="74">
        <v>0.14499999999999999</v>
      </c>
      <c r="L2832" s="74">
        <v>6.5759999999999996</v>
      </c>
      <c r="M2832" s="74">
        <v>13.352</v>
      </c>
      <c r="N2832" s="74">
        <v>1.4590000000000001</v>
      </c>
      <c r="O2832" s="74">
        <v>0.29099999999999998</v>
      </c>
      <c r="P2832" s="74">
        <v>0</v>
      </c>
      <c r="Q2832" s="74">
        <v>5.3999999999999999E-2</v>
      </c>
      <c r="R2832" s="74">
        <v>3.624467289</v>
      </c>
      <c r="S2832" s="74">
        <v>0</v>
      </c>
      <c r="T2832" s="74">
        <v>0</v>
      </c>
      <c r="U2832" s="74">
        <v>0.20827330690000001</v>
      </c>
      <c r="V2832" s="74">
        <v>7.9347500000000002</v>
      </c>
      <c r="W2832" s="74">
        <v>1.5558331777500001</v>
      </c>
      <c r="X2832" s="74">
        <v>1189.6432</v>
      </c>
      <c r="Y2832" s="74">
        <v>4240</v>
      </c>
      <c r="Z2832" s="74">
        <v>0.43309115587131319</v>
      </c>
      <c r="AA2832" s="74">
        <v>0.56690884412868681</v>
      </c>
      <c r="AB2832" s="74">
        <v>3.1581974499585532E-4</v>
      </c>
      <c r="AC2832" s="74">
        <v>3.1581974499585532E-4</v>
      </c>
      <c r="AD2832" t="s">
        <v>5810</v>
      </c>
    </row>
    <row r="2833" spans="1:30">
      <c r="A2833" s="165" t="s">
        <v>7235</v>
      </c>
      <c r="C2833" s="165" t="s">
        <v>8444</v>
      </c>
      <c r="D2833" s="169" t="s">
        <v>2877</v>
      </c>
      <c r="E2833" s="169" t="s">
        <v>3242</v>
      </c>
      <c r="F2833" s="174">
        <v>16.706182999999999</v>
      </c>
      <c r="G2833" s="174">
        <v>145.7671</v>
      </c>
      <c r="H2833" s="74">
        <v>47.390999999999998</v>
      </c>
      <c r="I2833" s="74">
        <v>0.57199999999999995</v>
      </c>
      <c r="J2833" s="74">
        <v>15.303000000000001</v>
      </c>
      <c r="K2833" s="74">
        <v>0.191</v>
      </c>
      <c r="L2833" s="74">
        <v>6.9690000000000003</v>
      </c>
      <c r="M2833" s="74">
        <v>13.176</v>
      </c>
      <c r="N2833" s="74">
        <v>1.431</v>
      </c>
      <c r="O2833" s="74">
        <v>0.41199999999999998</v>
      </c>
      <c r="P2833" s="74">
        <v>0</v>
      </c>
      <c r="Q2833" s="74">
        <v>7.5999999999999998E-2</v>
      </c>
      <c r="R2833" s="74">
        <v>3.6070676000000002</v>
      </c>
      <c r="S2833" s="74">
        <v>0</v>
      </c>
      <c r="T2833" s="74">
        <v>0</v>
      </c>
      <c r="U2833" s="74">
        <v>2.3706471999999999E-2</v>
      </c>
      <c r="V2833" s="74">
        <v>7.9126499999999993</v>
      </c>
      <c r="W2833" s="74">
        <v>1.5514998448499999</v>
      </c>
      <c r="X2833" s="74">
        <v>1186.7216000000001</v>
      </c>
      <c r="Y2833" s="74">
        <v>1640</v>
      </c>
      <c r="Z2833" s="74">
        <v>0.8246555451315889</v>
      </c>
      <c r="AA2833" s="74">
        <v>0.17534445486841119</v>
      </c>
      <c r="AB2833" s="74">
        <v>8.9202529840933312E-4</v>
      </c>
      <c r="AC2833" s="74">
        <v>8.9202529840933323E-4</v>
      </c>
      <c r="AD2833" t="s">
        <v>5810</v>
      </c>
    </row>
    <row r="2834" spans="1:30">
      <c r="A2834" s="165" t="s">
        <v>7236</v>
      </c>
      <c r="C2834" s="165" t="s">
        <v>8444</v>
      </c>
      <c r="D2834" s="169" t="s">
        <v>2877</v>
      </c>
      <c r="E2834" s="169" t="s">
        <v>3242</v>
      </c>
      <c r="F2834" s="174">
        <v>16.706182999999999</v>
      </c>
      <c r="G2834" s="174">
        <v>145.7671</v>
      </c>
      <c r="H2834" s="74">
        <v>47.459000000000003</v>
      </c>
      <c r="I2834" s="74">
        <v>0.76500000000000001</v>
      </c>
      <c r="J2834" s="74">
        <v>17.344000000000001</v>
      </c>
      <c r="K2834" s="74">
        <v>0.182</v>
      </c>
      <c r="L2834" s="74">
        <v>5.1539999999999999</v>
      </c>
      <c r="M2834" s="74">
        <v>12.976000000000001</v>
      </c>
      <c r="N2834" s="74">
        <v>1.885</v>
      </c>
      <c r="O2834" s="74">
        <v>0.47299999999999998</v>
      </c>
      <c r="P2834" s="74">
        <v>0</v>
      </c>
      <c r="Q2834" s="74">
        <v>6.7000000000000004E-2</v>
      </c>
      <c r="R2834" s="74">
        <v>2.2598647999999999</v>
      </c>
      <c r="S2834" s="74">
        <v>0</v>
      </c>
      <c r="T2834" s="74">
        <v>0</v>
      </c>
      <c r="U2834" s="74">
        <v>2.0728271999999999E-2</v>
      </c>
      <c r="V2834" s="74">
        <v>9.2284499999999987</v>
      </c>
      <c r="W2834" s="74">
        <v>1.80949981905</v>
      </c>
      <c r="X2834" s="74">
        <v>1183.4015999999999</v>
      </c>
      <c r="Y2834" s="74">
        <v>980</v>
      </c>
      <c r="Z2834" s="74">
        <v>0.67123428161406706</v>
      </c>
      <c r="AA2834" s="74">
        <v>0.32876571838593288</v>
      </c>
      <c r="AB2834" s="74">
        <v>2.5785772965957067E-4</v>
      </c>
      <c r="AC2834" s="74">
        <v>2.5785772965957067E-4</v>
      </c>
      <c r="AD2834" t="s">
        <v>5810</v>
      </c>
    </row>
    <row r="2835" spans="1:30">
      <c r="A2835" s="165" t="s">
        <v>7237</v>
      </c>
      <c r="C2835" s="165" t="s">
        <v>8444</v>
      </c>
      <c r="D2835" s="169" t="s">
        <v>2877</v>
      </c>
      <c r="E2835" s="169" t="s">
        <v>3242</v>
      </c>
      <c r="F2835" s="174">
        <v>16.706182999999999</v>
      </c>
      <c r="G2835" s="174">
        <v>145.7671</v>
      </c>
      <c r="H2835" s="74">
        <v>48.232999999999997</v>
      </c>
      <c r="I2835" s="74">
        <v>0.78400000000000003</v>
      </c>
      <c r="J2835" s="74">
        <v>18.015000000000001</v>
      </c>
      <c r="K2835" s="74">
        <v>0.14299999999999999</v>
      </c>
      <c r="L2835" s="74">
        <v>3.4159999999999999</v>
      </c>
      <c r="M2835" s="74">
        <v>14.315</v>
      </c>
      <c r="N2835" s="74">
        <v>1.1779999999999999</v>
      </c>
      <c r="O2835" s="74">
        <v>0.25900000000000001</v>
      </c>
      <c r="P2835" s="74">
        <v>0</v>
      </c>
      <c r="Q2835" s="74">
        <v>6.4000000000000001E-2</v>
      </c>
      <c r="R2835" s="74">
        <v>4.2411940000000001</v>
      </c>
      <c r="S2835" s="74">
        <v>0</v>
      </c>
      <c r="T2835" s="74">
        <v>0</v>
      </c>
      <c r="U2835" s="74">
        <v>1.6603465000000001E-2</v>
      </c>
      <c r="V2835" s="74">
        <v>6.7370999999999999</v>
      </c>
      <c r="W2835" s="74">
        <v>1.3209998678999999</v>
      </c>
      <c r="X2835" s="74">
        <v>1205.6289999999999</v>
      </c>
      <c r="Y2835" s="74">
        <v>1890</v>
      </c>
      <c r="Z2835" s="74">
        <v>0.88195975488358203</v>
      </c>
      <c r="AA2835" s="74">
        <v>0.11804024511641791</v>
      </c>
      <c r="AB2835" s="74">
        <v>5.7811330127411134E-4</v>
      </c>
      <c r="AC2835" s="74">
        <v>5.7811330127411102E-4</v>
      </c>
      <c r="AD2835" t="s">
        <v>5810</v>
      </c>
    </row>
    <row r="2836" spans="1:30">
      <c r="A2836" s="165" t="s">
        <v>7238</v>
      </c>
      <c r="C2836" s="165" t="s">
        <v>8444</v>
      </c>
      <c r="D2836" s="169" t="s">
        <v>2877</v>
      </c>
      <c r="E2836" s="169" t="s">
        <v>3242</v>
      </c>
      <c r="F2836" s="174">
        <v>16.706182999999999</v>
      </c>
      <c r="G2836" s="174">
        <v>145.7671</v>
      </c>
      <c r="H2836" s="74">
        <v>49.234999999999999</v>
      </c>
      <c r="I2836" s="74">
        <v>0.78600000000000003</v>
      </c>
      <c r="J2836" s="74">
        <v>18.321999999999999</v>
      </c>
      <c r="K2836" s="74">
        <v>0.14000000000000001</v>
      </c>
      <c r="L2836" s="74">
        <v>3.5150000000000001</v>
      </c>
      <c r="M2836" s="74">
        <v>14.621</v>
      </c>
      <c r="N2836" s="74">
        <v>1.1140000000000001</v>
      </c>
      <c r="O2836" s="74">
        <v>0.23899999999999999</v>
      </c>
      <c r="P2836" s="74">
        <v>0</v>
      </c>
      <c r="Q2836" s="74">
        <v>4.2000000000000003E-2</v>
      </c>
      <c r="R2836" s="74">
        <v>4.2536706540000004</v>
      </c>
      <c r="S2836" s="74">
        <v>0</v>
      </c>
      <c r="T2836" s="74">
        <v>0</v>
      </c>
      <c r="U2836" s="74">
        <v>3.860464274E-2</v>
      </c>
      <c r="V2836" s="74">
        <v>6.3052999999999999</v>
      </c>
      <c r="W2836" s="74">
        <v>1.2363332096999999</v>
      </c>
      <c r="X2836" s="74">
        <v>1210.7085999999999</v>
      </c>
      <c r="Y2836" s="74">
        <v>2280</v>
      </c>
      <c r="Z2836" s="74">
        <v>0.7742335874591002</v>
      </c>
      <c r="AA2836" s="74">
        <v>0.2257664125408998</v>
      </c>
      <c r="AB2836" s="74">
        <v>1.1439729841520279E-3</v>
      </c>
      <c r="AC2836" s="74">
        <v>1.1439729841520279E-3</v>
      </c>
      <c r="AD2836" t="s">
        <v>5810</v>
      </c>
    </row>
    <row r="2837" spans="1:30">
      <c r="A2837" s="165" t="s">
        <v>7239</v>
      </c>
      <c r="C2837" s="165" t="s">
        <v>8444</v>
      </c>
      <c r="D2837" s="169" t="s">
        <v>2877</v>
      </c>
      <c r="E2837" s="169" t="s">
        <v>3242</v>
      </c>
      <c r="F2837" s="174">
        <v>16.706182999999999</v>
      </c>
      <c r="G2837" s="174">
        <v>145.7671</v>
      </c>
      <c r="H2837" s="74">
        <v>46.62</v>
      </c>
      <c r="I2837" s="74">
        <v>0.64200000000000002</v>
      </c>
      <c r="J2837" s="74">
        <v>15.637</v>
      </c>
      <c r="K2837" s="74">
        <v>0.14199999999999999</v>
      </c>
      <c r="L2837" s="74">
        <v>6.4569999999999999</v>
      </c>
      <c r="M2837" s="74">
        <v>14.194000000000001</v>
      </c>
      <c r="N2837" s="74">
        <v>1.417</v>
      </c>
      <c r="O2837" s="74">
        <v>0.27200000000000002</v>
      </c>
      <c r="P2837" s="74">
        <v>0</v>
      </c>
      <c r="Q2837" s="74">
        <v>5.6000000000000001E-2</v>
      </c>
      <c r="R2837" s="74">
        <v>3.4058401420000002</v>
      </c>
      <c r="S2837" s="74">
        <v>0</v>
      </c>
      <c r="T2837" s="74">
        <v>0</v>
      </c>
      <c r="U2837" s="74">
        <v>6.6197141969999998E-2</v>
      </c>
      <c r="V2837" s="74">
        <v>7.5122999999999989</v>
      </c>
      <c r="W2837" s="74">
        <v>1.4729998526999999</v>
      </c>
      <c r="X2837" s="74">
        <v>1203.6204</v>
      </c>
      <c r="Y2837" s="74">
        <v>2200</v>
      </c>
      <c r="Z2837" s="74">
        <v>0.62478912677091791</v>
      </c>
      <c r="AA2837" s="74">
        <v>0.37521087322908198</v>
      </c>
      <c r="AB2837" s="74">
        <v>1.022827030933128E-3</v>
      </c>
      <c r="AC2837" s="74">
        <v>1.022827030933128E-3</v>
      </c>
      <c r="AD2837" t="s">
        <v>5810</v>
      </c>
    </row>
    <row r="2838" spans="1:30">
      <c r="A2838" s="165" t="s">
        <v>7240</v>
      </c>
      <c r="C2838" s="165" t="s">
        <v>8444</v>
      </c>
      <c r="D2838" s="169" t="s">
        <v>2877</v>
      </c>
      <c r="E2838" s="169" t="s">
        <v>3242</v>
      </c>
      <c r="F2838" s="174">
        <v>16.706182999999999</v>
      </c>
      <c r="G2838" s="174">
        <v>145.7671</v>
      </c>
      <c r="H2838" s="74">
        <v>47.173000000000002</v>
      </c>
      <c r="I2838" s="74">
        <v>0.624</v>
      </c>
      <c r="J2838" s="74">
        <v>15.619</v>
      </c>
      <c r="K2838" s="74">
        <v>0.182</v>
      </c>
      <c r="L2838" s="74">
        <v>6.2690000000000001</v>
      </c>
      <c r="M2838" s="74">
        <v>14.074999999999999</v>
      </c>
      <c r="N2838" s="74">
        <v>1.4650000000000001</v>
      </c>
      <c r="O2838" s="74">
        <v>0.245</v>
      </c>
      <c r="P2838" s="74">
        <v>0</v>
      </c>
      <c r="Q2838" s="74">
        <v>5.3999999999999999E-2</v>
      </c>
      <c r="R2838" s="74">
        <v>3.8609708</v>
      </c>
      <c r="S2838" s="74">
        <v>0</v>
      </c>
      <c r="T2838" s="74">
        <v>0</v>
      </c>
      <c r="U2838" s="74">
        <v>1.7452252000000001E-2</v>
      </c>
      <c r="V2838" s="74">
        <v>7.7061000000000002</v>
      </c>
      <c r="W2838" s="74">
        <v>1.5109998489000001</v>
      </c>
      <c r="X2838" s="74">
        <v>1201.645</v>
      </c>
      <c r="Y2838" s="74">
        <v>1690</v>
      </c>
      <c r="Z2838" s="74">
        <v>0.87399698836516637</v>
      </c>
      <c r="AA2838" s="74">
        <v>0.12600301163483371</v>
      </c>
      <c r="AB2838" s="74">
        <v>4.9844965856201838E-4</v>
      </c>
      <c r="AC2838" s="74">
        <v>4.984496585620186E-4</v>
      </c>
      <c r="AD2838" t="s">
        <v>5810</v>
      </c>
    </row>
    <row r="2839" spans="1:30">
      <c r="A2839" s="165" t="s">
        <v>7241</v>
      </c>
      <c r="C2839" s="165" t="s">
        <v>8444</v>
      </c>
      <c r="D2839" s="169" t="s">
        <v>2877</v>
      </c>
      <c r="E2839" s="169" t="s">
        <v>3242</v>
      </c>
      <c r="F2839" s="174">
        <v>16.706182999999999</v>
      </c>
      <c r="G2839" s="174">
        <v>145.7671</v>
      </c>
      <c r="H2839" s="74">
        <v>47.435000000000002</v>
      </c>
      <c r="I2839" s="74">
        <v>0.68100000000000005</v>
      </c>
      <c r="J2839" s="74">
        <v>16.074999999999999</v>
      </c>
      <c r="K2839" s="74">
        <v>0.184</v>
      </c>
      <c r="L2839" s="74">
        <v>6.3869999999999996</v>
      </c>
      <c r="M2839" s="74">
        <v>12.708</v>
      </c>
      <c r="N2839" s="74">
        <v>1.508</v>
      </c>
      <c r="O2839" s="74">
        <v>0.34899999999999998</v>
      </c>
      <c r="P2839" s="74">
        <v>0</v>
      </c>
      <c r="Q2839" s="74">
        <v>6.2E-2</v>
      </c>
      <c r="R2839" s="74">
        <v>3.4940112000000001</v>
      </c>
      <c r="S2839" s="74">
        <v>0</v>
      </c>
      <c r="T2839" s="74">
        <v>0</v>
      </c>
      <c r="U2839" s="74">
        <v>1.45142577E-2</v>
      </c>
      <c r="V2839" s="74">
        <v>8.0937000000000001</v>
      </c>
      <c r="W2839" s="74">
        <v>1.5869998412999999</v>
      </c>
      <c r="X2839" s="74">
        <v>1178.9528</v>
      </c>
      <c r="Y2839" s="74">
        <v>1450</v>
      </c>
      <c r="Z2839" s="74">
        <v>0.8710689330673328</v>
      </c>
      <c r="AA2839" s="74">
        <v>0.12893106693266729</v>
      </c>
      <c r="AB2839" s="74">
        <v>9.215605198756797E-4</v>
      </c>
      <c r="AC2839" s="74">
        <v>9.2156051987567949E-4</v>
      </c>
      <c r="AD2839" t="s">
        <v>5810</v>
      </c>
    </row>
    <row r="2840" spans="1:30">
      <c r="A2840" s="165" t="s">
        <v>7242</v>
      </c>
      <c r="C2840" s="165" t="s">
        <v>8444</v>
      </c>
      <c r="D2840" s="169" t="s">
        <v>2877</v>
      </c>
      <c r="E2840" s="169" t="s">
        <v>3242</v>
      </c>
      <c r="F2840" s="174">
        <v>16.706182999999999</v>
      </c>
      <c r="G2840" s="174">
        <v>145.7671</v>
      </c>
      <c r="H2840" s="74">
        <v>48.984000000000002</v>
      </c>
      <c r="I2840" s="74">
        <v>0.66500000000000004</v>
      </c>
      <c r="J2840" s="74">
        <v>18.757000000000001</v>
      </c>
      <c r="K2840" s="74">
        <v>0.184</v>
      </c>
      <c r="L2840" s="74">
        <v>2.8319999999999999</v>
      </c>
      <c r="M2840" s="74">
        <v>14.081</v>
      </c>
      <c r="N2840" s="74">
        <v>1.4410000000000001</v>
      </c>
      <c r="O2840" s="74">
        <v>0.33200000000000002</v>
      </c>
      <c r="P2840" s="74">
        <v>0</v>
      </c>
      <c r="Q2840" s="74">
        <v>5.8999999999999997E-2</v>
      </c>
      <c r="R2840" s="74">
        <v>4.0915048000000001</v>
      </c>
      <c r="S2840" s="74">
        <v>0</v>
      </c>
      <c r="T2840" s="74">
        <v>0</v>
      </c>
      <c r="U2840" s="74">
        <v>1.6573682999999999E-2</v>
      </c>
      <c r="V2840" s="74">
        <v>6.1004499999999986</v>
      </c>
      <c r="W2840" s="74">
        <v>1.19616654705</v>
      </c>
      <c r="X2840" s="74">
        <v>1201.7446</v>
      </c>
      <c r="Y2840" s="74">
        <v>1760</v>
      </c>
      <c r="Z2840" s="74">
        <v>0.86601419514219802</v>
      </c>
      <c r="AA2840" s="74">
        <v>0.13398580485780201</v>
      </c>
      <c r="AB2840" s="74">
        <v>1.325068275947654E-3</v>
      </c>
      <c r="AC2840" s="74">
        <v>1.325068275947654E-3</v>
      </c>
      <c r="AD2840" t="s">
        <v>5810</v>
      </c>
    </row>
    <row r="2841" spans="1:30">
      <c r="A2841" s="165" t="s">
        <v>7243</v>
      </c>
      <c r="C2841" s="165" t="s">
        <v>8444</v>
      </c>
      <c r="D2841" s="169" t="s">
        <v>2877</v>
      </c>
      <c r="E2841" s="169" t="s">
        <v>3242</v>
      </c>
      <c r="F2841" s="174">
        <v>16.706182999999999</v>
      </c>
      <c r="G2841" s="174">
        <v>145.7671</v>
      </c>
      <c r="H2841" s="74">
        <v>53.106999999999999</v>
      </c>
      <c r="I2841" s="74">
        <v>1.139</v>
      </c>
      <c r="J2841" s="74">
        <v>14.353</v>
      </c>
      <c r="K2841" s="74">
        <v>0.23100000000000001</v>
      </c>
      <c r="L2841" s="74">
        <v>4.3010000000000002</v>
      </c>
      <c r="M2841" s="74">
        <v>7.1669999999999998</v>
      </c>
      <c r="N2841" s="74">
        <v>1.732</v>
      </c>
      <c r="O2841" s="74">
        <v>0.96899999999999997</v>
      </c>
      <c r="P2841" s="74">
        <v>0</v>
      </c>
      <c r="Q2841" s="74">
        <v>0.17499999999999999</v>
      </c>
      <c r="R2841" s="74">
        <v>2.3154455999999999</v>
      </c>
      <c r="S2841" s="74">
        <v>0</v>
      </c>
      <c r="T2841" s="74">
        <v>0</v>
      </c>
      <c r="U2841" s="74">
        <v>5.9593781999999996E-3</v>
      </c>
      <c r="V2841" s="74">
        <v>11.09845</v>
      </c>
      <c r="W2841" s="74">
        <v>2.1761664490500001</v>
      </c>
      <c r="X2841" s="74">
        <v>1086.9721999999999</v>
      </c>
      <c r="Y2841" s="74">
        <v>670</v>
      </c>
      <c r="Z2841" s="74">
        <v>0.8914685002376338</v>
      </c>
      <c r="AA2841" s="74">
        <v>0.1085314997623662</v>
      </c>
      <c r="AB2841" s="74">
        <v>8.3908273679335669E-4</v>
      </c>
      <c r="AC2841" s="74">
        <v>8.390827367933568E-4</v>
      </c>
      <c r="AD2841" t="s">
        <v>5810</v>
      </c>
    </row>
    <row r="2842" spans="1:30">
      <c r="A2842" s="165" t="s">
        <v>4642</v>
      </c>
      <c r="C2842" s="165" t="s">
        <v>8444</v>
      </c>
      <c r="D2842" s="169" t="s">
        <v>2877</v>
      </c>
      <c r="E2842" s="169" t="s">
        <v>4642</v>
      </c>
      <c r="F2842" s="174">
        <v>16.363</v>
      </c>
      <c r="G2842" s="174">
        <v>145.63355559999999</v>
      </c>
      <c r="H2842" s="74">
        <v>50.927</v>
      </c>
      <c r="I2842" s="74">
        <v>0.83399999999999996</v>
      </c>
      <c r="J2842" s="74">
        <v>12.532</v>
      </c>
      <c r="K2842" s="74">
        <v>0.35399999999999998</v>
      </c>
      <c r="L2842" s="74">
        <v>6.4790000000000001</v>
      </c>
      <c r="M2842" s="74">
        <v>6.4880000000000004</v>
      </c>
      <c r="N2842" s="74">
        <v>1.915</v>
      </c>
      <c r="O2842" s="74">
        <v>0.82799999999999996</v>
      </c>
      <c r="P2842" s="74">
        <v>0</v>
      </c>
      <c r="Q2842" s="74">
        <v>0.20699999999999999</v>
      </c>
      <c r="R2842" s="74">
        <v>1.63</v>
      </c>
      <c r="S2842" s="74">
        <v>0</v>
      </c>
      <c r="T2842" s="74">
        <v>0</v>
      </c>
      <c r="U2842" s="74">
        <v>1.34E-2</v>
      </c>
      <c r="V2842" s="74">
        <v>13.202199999999999</v>
      </c>
      <c r="W2842" s="74">
        <v>2.5886664077999999</v>
      </c>
      <c r="X2842" s="74">
        <v>1075.7008000000001</v>
      </c>
      <c r="Y2842" s="74">
        <v>510</v>
      </c>
      <c r="Z2842" s="74">
        <v>0.70574527013522803</v>
      </c>
      <c r="AA2842" s="74">
        <v>0.29425472986477191</v>
      </c>
      <c r="AB2842" s="74">
        <v>8.7252749662257575E-4</v>
      </c>
      <c r="AC2842" s="74">
        <v>8.7252749662257586E-4</v>
      </c>
      <c r="AD2842" t="s">
        <v>5810</v>
      </c>
    </row>
    <row r="2843" spans="1:30">
      <c r="A2843" s="165" t="s">
        <v>7244</v>
      </c>
      <c r="C2843" s="165" t="s">
        <v>8444</v>
      </c>
      <c r="D2843" s="169" t="s">
        <v>2877</v>
      </c>
      <c r="E2843" s="169" t="s">
        <v>4642</v>
      </c>
      <c r="F2843" s="174">
        <v>16.363</v>
      </c>
      <c r="G2843" s="174">
        <v>145.63355559999999</v>
      </c>
      <c r="H2843" s="74">
        <v>54.802</v>
      </c>
      <c r="I2843" s="74">
        <v>0.83299999999999996</v>
      </c>
      <c r="J2843" s="74">
        <v>14.509</v>
      </c>
      <c r="K2843" s="74">
        <v>0.28799999999999998</v>
      </c>
      <c r="L2843" s="74">
        <v>5.6589999999999998</v>
      </c>
      <c r="M2843" s="74">
        <v>6.2670000000000003</v>
      </c>
      <c r="N2843" s="74">
        <v>3.1680000000000001</v>
      </c>
      <c r="O2843" s="74">
        <v>1.2390000000000001</v>
      </c>
      <c r="P2843" s="74">
        <v>0</v>
      </c>
      <c r="Q2843" s="74">
        <v>0.189</v>
      </c>
      <c r="R2843" s="74">
        <v>2.24128E-3</v>
      </c>
      <c r="S2843" s="74">
        <v>0</v>
      </c>
      <c r="T2843" s="74">
        <v>0</v>
      </c>
      <c r="U2843" s="74">
        <v>8.1276193999999999E-4</v>
      </c>
      <c r="V2843" s="74">
        <v>11.676450000000001</v>
      </c>
      <c r="W2843" s="74">
        <v>2.28949977105</v>
      </c>
      <c r="X2843" s="74">
        <v>1072.0322000000001</v>
      </c>
      <c r="Y2843" s="74">
        <v>10</v>
      </c>
      <c r="Z2843" s="74">
        <v>9.0071119183780316E-5</v>
      </c>
      <c r="AA2843" s="74">
        <v>0.9999099288808162</v>
      </c>
      <c r="AB2843" s="74">
        <v>1.6519159448364371E-4</v>
      </c>
      <c r="AC2843" s="74">
        <v>1.651915944836436E-4</v>
      </c>
      <c r="AD2843" t="s">
        <v>5810</v>
      </c>
    </row>
    <row r="2844" spans="1:30">
      <c r="A2844" s="165" t="s">
        <v>7245</v>
      </c>
      <c r="C2844" s="165" t="s">
        <v>8444</v>
      </c>
      <c r="D2844" s="169" t="s">
        <v>2877</v>
      </c>
      <c r="E2844" s="169" t="s">
        <v>4642</v>
      </c>
      <c r="F2844" s="174">
        <v>16.363</v>
      </c>
      <c r="G2844" s="174">
        <v>145.63355559999999</v>
      </c>
      <c r="H2844" s="74">
        <v>52.418999999999997</v>
      </c>
      <c r="I2844" s="74">
        <v>0.70799999999999996</v>
      </c>
      <c r="J2844" s="74">
        <v>12.702</v>
      </c>
      <c r="K2844" s="74">
        <v>0.29399999999999998</v>
      </c>
      <c r="L2844" s="74">
        <v>8.4779999999999998</v>
      </c>
      <c r="M2844" s="74">
        <v>5.87</v>
      </c>
      <c r="N2844" s="74">
        <v>2.262</v>
      </c>
      <c r="O2844" s="74">
        <v>0.91300000000000003</v>
      </c>
      <c r="P2844" s="74">
        <v>0</v>
      </c>
      <c r="Q2844" s="74">
        <v>0.156</v>
      </c>
      <c r="R2844" s="74">
        <v>2.2682663060000001</v>
      </c>
      <c r="S2844" s="74">
        <v>0</v>
      </c>
      <c r="T2844" s="74">
        <v>0</v>
      </c>
      <c r="U2844" s="74">
        <v>4.5027065000000002E-3</v>
      </c>
      <c r="V2844" s="74">
        <v>11.9544</v>
      </c>
      <c r="W2844" s="74">
        <v>2.3439997656</v>
      </c>
      <c r="X2844" s="74">
        <v>1065.442</v>
      </c>
      <c r="Y2844" s="74">
        <v>630</v>
      </c>
      <c r="Z2844" s="74">
        <v>0.92799028736414801</v>
      </c>
      <c r="AA2844" s="74">
        <v>7.2009712635852027E-2</v>
      </c>
      <c r="AB2844" s="74">
        <v>1.9702494641992371E-3</v>
      </c>
      <c r="AC2844" s="74">
        <v>1.9702494641992371E-3</v>
      </c>
      <c r="AD2844" t="s">
        <v>5810</v>
      </c>
    </row>
    <row r="2845" spans="1:30">
      <c r="A2845" s="165" t="s">
        <v>7246</v>
      </c>
      <c r="C2845" s="165" t="s">
        <v>8444</v>
      </c>
      <c r="D2845" s="169" t="s">
        <v>2877</v>
      </c>
      <c r="E2845" s="169" t="s">
        <v>4642</v>
      </c>
      <c r="F2845" s="174">
        <v>16.363</v>
      </c>
      <c r="G2845" s="174">
        <v>145.63355559999999</v>
      </c>
      <c r="H2845" s="74">
        <v>54.463999999999999</v>
      </c>
      <c r="I2845" s="74">
        <v>0.82699999999999996</v>
      </c>
      <c r="J2845" s="74">
        <v>14.164999999999999</v>
      </c>
      <c r="K2845" s="74">
        <v>0.23400000000000001</v>
      </c>
      <c r="L2845" s="74">
        <v>6.57</v>
      </c>
      <c r="M2845" s="74">
        <v>5.9240000000000004</v>
      </c>
      <c r="N2845" s="74">
        <v>3.0990000000000002</v>
      </c>
      <c r="O2845" s="74">
        <v>1.258</v>
      </c>
      <c r="P2845" s="74">
        <v>0</v>
      </c>
      <c r="Q2845" s="74">
        <v>0.186</v>
      </c>
      <c r="R2845" s="74">
        <v>8.2013199999999998E-3</v>
      </c>
      <c r="S2845" s="74">
        <v>0</v>
      </c>
      <c r="T2845" s="74">
        <v>0</v>
      </c>
      <c r="U2845" s="74">
        <v>1.286970705E-2</v>
      </c>
      <c r="V2845" s="74">
        <v>10.6403</v>
      </c>
      <c r="W2845" s="74">
        <v>2.0863331246999999</v>
      </c>
      <c r="X2845" s="74">
        <v>1066.3384000000001</v>
      </c>
      <c r="Y2845" s="74">
        <v>190</v>
      </c>
      <c r="Z2845" s="74">
        <v>6.7366287470843887E-5</v>
      </c>
      <c r="AA2845" s="74">
        <v>0.99993263371252916</v>
      </c>
      <c r="AB2845" s="74">
        <v>2.9466396466256128E-4</v>
      </c>
      <c r="AC2845" s="74">
        <v>2.9466396466256112E-4</v>
      </c>
      <c r="AD2845" t="s">
        <v>5810</v>
      </c>
    </row>
    <row r="2846" spans="1:30">
      <c r="A2846" s="165" t="s">
        <v>7247</v>
      </c>
      <c r="C2846" s="165" t="s">
        <v>8444</v>
      </c>
      <c r="D2846" s="169" t="s">
        <v>2877</v>
      </c>
      <c r="E2846" s="169" t="s">
        <v>4642</v>
      </c>
      <c r="F2846" s="174">
        <v>16.363</v>
      </c>
      <c r="G2846" s="174">
        <v>145.63355559999999</v>
      </c>
      <c r="H2846" s="74">
        <v>56.390999999999998</v>
      </c>
      <c r="I2846" s="74">
        <v>0.95299999999999996</v>
      </c>
      <c r="J2846" s="74">
        <v>15.337</v>
      </c>
      <c r="K2846" s="74">
        <v>0.221</v>
      </c>
      <c r="L2846" s="74">
        <v>3.214</v>
      </c>
      <c r="M2846" s="74">
        <v>7.3319999999999999</v>
      </c>
      <c r="N2846" s="74">
        <v>3.109</v>
      </c>
      <c r="O2846" s="74">
        <v>1.169</v>
      </c>
      <c r="P2846" s="74">
        <v>0</v>
      </c>
      <c r="Q2846" s="74">
        <v>0.20300000000000001</v>
      </c>
      <c r="R2846" s="74">
        <v>2.0272297610000001</v>
      </c>
      <c r="S2846" s="74">
        <v>0</v>
      </c>
      <c r="T2846" s="74">
        <v>0</v>
      </c>
      <c r="U2846" s="74">
        <v>1.2832379E-2</v>
      </c>
      <c r="V2846" s="74">
        <v>9.0040499999999994</v>
      </c>
      <c r="W2846" s="74">
        <v>1.7654998234499999</v>
      </c>
      <c r="X2846" s="74">
        <v>1089.7112</v>
      </c>
      <c r="Y2846" s="74">
        <v>630</v>
      </c>
      <c r="Z2846" s="74">
        <v>0.70983029601728442</v>
      </c>
      <c r="AA2846" s="74">
        <v>0.29016970398271558</v>
      </c>
      <c r="AB2846" s="74">
        <v>9.424690897789161E-4</v>
      </c>
      <c r="AC2846" s="74">
        <v>9.4246908977891578E-4</v>
      </c>
      <c r="AD2846" t="s">
        <v>5810</v>
      </c>
    </row>
    <row r="2847" spans="1:30">
      <c r="A2847" s="165" t="s">
        <v>7248</v>
      </c>
      <c r="C2847" s="165" t="s">
        <v>8444</v>
      </c>
      <c r="D2847" s="169" t="s">
        <v>2877</v>
      </c>
      <c r="E2847" s="169" t="s">
        <v>4642</v>
      </c>
      <c r="F2847" s="174">
        <v>16.363</v>
      </c>
      <c r="G2847" s="174">
        <v>145.63355559999999</v>
      </c>
      <c r="H2847" s="74">
        <v>56.323</v>
      </c>
      <c r="I2847" s="74">
        <v>0.97899999999999998</v>
      </c>
      <c r="J2847" s="74">
        <v>15.667999999999999</v>
      </c>
      <c r="K2847" s="74">
        <v>0.23899999999999999</v>
      </c>
      <c r="L2847" s="74">
        <v>3.1339999999999999</v>
      </c>
      <c r="M2847" s="74">
        <v>7.5069999999999997</v>
      </c>
      <c r="N2847" s="74">
        <v>3.2410000000000001</v>
      </c>
      <c r="O2847" s="74">
        <v>1.2370000000000001</v>
      </c>
      <c r="P2847" s="74">
        <v>0</v>
      </c>
      <c r="Q2847" s="74">
        <v>0.19800000000000001</v>
      </c>
      <c r="R2847" s="74">
        <v>1.6827014490000001</v>
      </c>
      <c r="S2847" s="74">
        <v>0</v>
      </c>
      <c r="T2847" s="74">
        <v>0</v>
      </c>
      <c r="U2847" s="74">
        <v>5.2985332550000014E-3</v>
      </c>
      <c r="V2847" s="74">
        <v>9.1544999999999987</v>
      </c>
      <c r="W2847" s="74">
        <v>1.7949998205</v>
      </c>
      <c r="X2847" s="74">
        <v>1092.6161999999999</v>
      </c>
      <c r="Y2847" s="74">
        <v>400</v>
      </c>
      <c r="Z2847" s="74">
        <v>0.79596765950617654</v>
      </c>
      <c r="AA2847" s="74">
        <v>0.20403234049382341</v>
      </c>
      <c r="AB2847" s="74">
        <v>9.7356622262350338E-5</v>
      </c>
      <c r="AC2847" s="74">
        <v>9.7356622262350338E-5</v>
      </c>
      <c r="AD2847" t="s">
        <v>5810</v>
      </c>
    </row>
    <row r="2848" spans="1:30">
      <c r="A2848" s="165" t="s">
        <v>7249</v>
      </c>
      <c r="C2848" s="165" t="s">
        <v>8444</v>
      </c>
      <c r="D2848" s="169" t="s">
        <v>2877</v>
      </c>
      <c r="E2848" s="169" t="s">
        <v>4642</v>
      </c>
      <c r="F2848" s="174">
        <v>16.363</v>
      </c>
      <c r="G2848" s="174">
        <v>145.63355559999999</v>
      </c>
      <c r="H2848" s="74">
        <v>56.255000000000003</v>
      </c>
      <c r="I2848" s="74">
        <v>0.90700000000000003</v>
      </c>
      <c r="J2848" s="74">
        <v>15.375999999999999</v>
      </c>
      <c r="K2848" s="74">
        <v>0.22900000000000001</v>
      </c>
      <c r="L2848" s="74">
        <v>3.625</v>
      </c>
      <c r="M2848" s="74">
        <v>7.0640000000000001</v>
      </c>
      <c r="N2848" s="74">
        <v>2.8420000000000001</v>
      </c>
      <c r="O2848" s="74">
        <v>1.1140000000000001</v>
      </c>
      <c r="P2848" s="74">
        <v>0</v>
      </c>
      <c r="Q2848" s="74">
        <v>0.23699999999999999</v>
      </c>
      <c r="R2848" s="74">
        <v>3.129449616</v>
      </c>
      <c r="S2848" s="74">
        <v>0</v>
      </c>
      <c r="T2848" s="74">
        <v>0</v>
      </c>
      <c r="U2848" s="74">
        <v>1.174751875E-2</v>
      </c>
      <c r="V2848" s="74">
        <v>8.8918499999999998</v>
      </c>
      <c r="W2848" s="74">
        <v>1.7434998256500001</v>
      </c>
      <c r="X2848" s="74">
        <v>1085.2624000000001</v>
      </c>
      <c r="Y2848" s="74">
        <v>1050</v>
      </c>
      <c r="Z2848" s="74">
        <v>0.86008743796306208</v>
      </c>
      <c r="AA2848" s="74">
        <v>0.13991256203693789</v>
      </c>
      <c r="AB2848" s="74">
        <v>1.8868717901389491E-3</v>
      </c>
      <c r="AC2848" s="74">
        <v>1.8868717901389491E-3</v>
      </c>
      <c r="AD2848" t="s">
        <v>5810</v>
      </c>
    </row>
    <row r="2849" spans="1:30">
      <c r="A2849" s="165" t="s">
        <v>7250</v>
      </c>
      <c r="C2849" s="165" t="s">
        <v>8444</v>
      </c>
      <c r="D2849" s="169" t="s">
        <v>2877</v>
      </c>
      <c r="E2849" s="169" t="s">
        <v>4642</v>
      </c>
      <c r="F2849" s="174">
        <v>16.363</v>
      </c>
      <c r="G2849" s="174">
        <v>145.63355559999999</v>
      </c>
      <c r="H2849" s="74">
        <v>56.087000000000003</v>
      </c>
      <c r="I2849" s="74">
        <v>0.96</v>
      </c>
      <c r="J2849" s="74">
        <v>15.239000000000001</v>
      </c>
      <c r="K2849" s="74">
        <v>0.21299999999999999</v>
      </c>
      <c r="L2849" s="74">
        <v>3.556</v>
      </c>
      <c r="M2849" s="74">
        <v>7.0010000000000003</v>
      </c>
      <c r="N2849" s="74">
        <v>2.8679999999999999</v>
      </c>
      <c r="O2849" s="74">
        <v>1.1339999999999999</v>
      </c>
      <c r="P2849" s="74">
        <v>0</v>
      </c>
      <c r="Q2849" s="74">
        <v>0.192</v>
      </c>
      <c r="R2849" s="74">
        <v>3.0398967830000001</v>
      </c>
      <c r="S2849" s="74">
        <v>0</v>
      </c>
      <c r="T2849" s="74">
        <v>0</v>
      </c>
      <c r="U2849" s="74">
        <v>1.900102E-2</v>
      </c>
      <c r="V2849" s="74">
        <v>8.8705999999999996</v>
      </c>
      <c r="W2849" s="74">
        <v>1.7393331594000001</v>
      </c>
      <c r="X2849" s="74">
        <v>1084.2166</v>
      </c>
      <c r="Y2849" s="74">
        <v>1130</v>
      </c>
      <c r="Z2849" s="74">
        <v>0.78459092824255305</v>
      </c>
      <c r="AA2849" s="74">
        <v>0.215409071757447</v>
      </c>
      <c r="AB2849" s="74">
        <v>9.5415255935308967E-4</v>
      </c>
      <c r="AC2849" s="74">
        <v>9.5415255935308891E-4</v>
      </c>
      <c r="AD2849" t="s">
        <v>5810</v>
      </c>
    </row>
    <row r="2850" spans="1:30">
      <c r="A2850" s="165" t="s">
        <v>7251</v>
      </c>
      <c r="C2850" s="165" t="s">
        <v>8444</v>
      </c>
      <c r="D2850" s="169" t="s">
        <v>2877</v>
      </c>
      <c r="E2850" s="169" t="s">
        <v>2879</v>
      </c>
      <c r="F2850" s="174">
        <v>17.402999999999999</v>
      </c>
      <c r="G2850" s="174">
        <v>145.863</v>
      </c>
      <c r="H2850" s="74">
        <v>47.676000000000002</v>
      </c>
      <c r="I2850" s="74">
        <v>0.98</v>
      </c>
      <c r="J2850" s="74">
        <v>12.803000000000001</v>
      </c>
      <c r="K2850" s="74">
        <v>0.28599999999999998</v>
      </c>
      <c r="L2850" s="74">
        <v>7.4160000000000004</v>
      </c>
      <c r="M2850" s="74">
        <v>10.718</v>
      </c>
      <c r="N2850" s="74">
        <v>1.8260000000000001</v>
      </c>
      <c r="O2850" s="74">
        <v>0.39800000000000002</v>
      </c>
      <c r="P2850" s="74">
        <v>0</v>
      </c>
      <c r="Q2850" s="74">
        <v>8.4000000000000005E-2</v>
      </c>
      <c r="R2850" s="74">
        <v>2.2617414</v>
      </c>
      <c r="S2850" s="74">
        <v>0</v>
      </c>
      <c r="T2850" s="74">
        <v>0</v>
      </c>
      <c r="U2850" s="74">
        <v>1.28923328E-2</v>
      </c>
      <c r="V2850" s="74">
        <v>13.684150000000001</v>
      </c>
      <c r="W2850" s="74">
        <v>2.68316639835</v>
      </c>
      <c r="X2850" s="74">
        <v>1145.9187999999999</v>
      </c>
      <c r="Y2850" s="74">
        <v>840</v>
      </c>
      <c r="Z2850" s="74">
        <v>0.81698539262668557</v>
      </c>
      <c r="AA2850" s="74">
        <v>0.1830146073733144</v>
      </c>
      <c r="AB2850" s="74">
        <v>2.7418968756808958E-4</v>
      </c>
      <c r="AC2850" s="74">
        <v>2.7418968756808958E-4</v>
      </c>
      <c r="AD2850" t="s">
        <v>5810</v>
      </c>
    </row>
    <row r="2851" spans="1:30">
      <c r="A2851" s="165" t="s">
        <v>7252</v>
      </c>
      <c r="C2851" s="165" t="s">
        <v>8444</v>
      </c>
      <c r="D2851" s="169" t="s">
        <v>2877</v>
      </c>
      <c r="E2851" s="169" t="s">
        <v>2879</v>
      </c>
      <c r="F2851" s="174">
        <v>17.402999999999999</v>
      </c>
      <c r="G2851" s="174">
        <v>145.863</v>
      </c>
      <c r="H2851" s="74">
        <v>48.250999999999998</v>
      </c>
      <c r="I2851" s="74">
        <v>1.0349999999999999</v>
      </c>
      <c r="J2851" s="74">
        <v>13.242000000000001</v>
      </c>
      <c r="K2851" s="74">
        <v>0.27600000000000002</v>
      </c>
      <c r="L2851" s="74">
        <v>6.9329999999999998</v>
      </c>
      <c r="M2851" s="74">
        <v>10.827</v>
      </c>
      <c r="N2851" s="74">
        <v>1.8049999999999999</v>
      </c>
      <c r="O2851" s="74">
        <v>0.41199999999999998</v>
      </c>
      <c r="P2851" s="74">
        <v>0</v>
      </c>
      <c r="Q2851" s="74">
        <v>8.2000000000000003E-2</v>
      </c>
      <c r="R2851" s="74">
        <v>2.1048534999999999</v>
      </c>
      <c r="S2851" s="74">
        <v>0</v>
      </c>
      <c r="T2851" s="74">
        <v>0</v>
      </c>
      <c r="U2851" s="74">
        <v>8.5578415999999996E-4</v>
      </c>
      <c r="V2851" s="74">
        <v>12.291</v>
      </c>
      <c r="W2851" s="74">
        <v>2.4099997590000002</v>
      </c>
      <c r="X2851" s="74">
        <v>1147.7282</v>
      </c>
      <c r="Y2851" s="74">
        <v>570</v>
      </c>
      <c r="Z2851" s="74">
        <v>0.98480173628094192</v>
      </c>
      <c r="AA2851" s="74">
        <v>1.5198263719058131E-2</v>
      </c>
      <c r="AB2851" s="74">
        <v>5.6303147842506913E-3</v>
      </c>
      <c r="AC2851" s="74">
        <v>5.6303147842506878E-3</v>
      </c>
      <c r="AD2851" t="s">
        <v>5810</v>
      </c>
    </row>
    <row r="2852" spans="1:30">
      <c r="A2852" s="165" t="s">
        <v>7253</v>
      </c>
      <c r="C2852" s="165" t="s">
        <v>8444</v>
      </c>
      <c r="D2852" s="169" t="s">
        <v>2877</v>
      </c>
      <c r="E2852" s="169" t="s">
        <v>2879</v>
      </c>
      <c r="F2852" s="174">
        <v>17.402999999999999</v>
      </c>
      <c r="G2852" s="174">
        <v>145.863</v>
      </c>
      <c r="H2852" s="74">
        <v>46.587000000000003</v>
      </c>
      <c r="I2852" s="74">
        <v>0.89800000000000002</v>
      </c>
      <c r="J2852" s="74">
        <v>12.781000000000001</v>
      </c>
      <c r="K2852" s="74">
        <v>0.22800000000000001</v>
      </c>
      <c r="L2852" s="74">
        <v>9.1050000000000004</v>
      </c>
      <c r="M2852" s="74">
        <v>10.648999999999999</v>
      </c>
      <c r="N2852" s="74">
        <v>1.5589999999999999</v>
      </c>
      <c r="O2852" s="74">
        <v>0.376</v>
      </c>
      <c r="P2852" s="74">
        <v>0</v>
      </c>
      <c r="Q2852" s="74">
        <v>6.8000000000000005E-2</v>
      </c>
      <c r="R2852" s="74">
        <v>2.2699231480000002</v>
      </c>
      <c r="S2852" s="74">
        <v>0</v>
      </c>
      <c r="T2852" s="74">
        <v>0</v>
      </c>
      <c r="U2852" s="74">
        <v>1.8108263389999999E-3</v>
      </c>
      <c r="V2852" s="74">
        <v>12.260400000000001</v>
      </c>
      <c r="W2852" s="74">
        <v>2.4039997596</v>
      </c>
      <c r="X2852" s="74">
        <v>1144.7734</v>
      </c>
      <c r="Y2852" s="74">
        <v>700</v>
      </c>
      <c r="Z2852" s="74">
        <v>0.96969169870522154</v>
      </c>
      <c r="AA2852" s="74">
        <v>3.0308301294778461E-2</v>
      </c>
      <c r="AB2852" s="74">
        <v>8.8117476048434745E-4</v>
      </c>
      <c r="AC2852" s="74">
        <v>8.8117476048434745E-4</v>
      </c>
      <c r="AD2852" t="s">
        <v>5810</v>
      </c>
    </row>
    <row r="2853" spans="1:30">
      <c r="A2853" s="165" t="s">
        <v>7254</v>
      </c>
      <c r="C2853" s="165" t="s">
        <v>8444</v>
      </c>
      <c r="D2853" s="169" t="s">
        <v>2877</v>
      </c>
      <c r="E2853" s="169" t="s">
        <v>2879</v>
      </c>
      <c r="F2853" s="174">
        <v>17.402999999999999</v>
      </c>
      <c r="G2853" s="174">
        <v>145.863</v>
      </c>
      <c r="H2853" s="74">
        <v>45.883000000000003</v>
      </c>
      <c r="I2853" s="74">
        <v>0.60899999999999999</v>
      </c>
      <c r="J2853" s="74">
        <v>14.976000000000001</v>
      </c>
      <c r="K2853" s="74">
        <v>0.19600000000000001</v>
      </c>
      <c r="L2853" s="74">
        <v>9.8140000000000001</v>
      </c>
      <c r="M2853" s="74">
        <v>12.01</v>
      </c>
      <c r="N2853" s="74">
        <v>1.6839999999999999</v>
      </c>
      <c r="O2853" s="74">
        <v>0.45</v>
      </c>
      <c r="P2853" s="74">
        <v>0</v>
      </c>
      <c r="Q2853" s="74">
        <v>7.9000000000000001E-2</v>
      </c>
      <c r="R2853" s="74">
        <v>2.8140436000000002</v>
      </c>
      <c r="S2853" s="74">
        <v>0</v>
      </c>
      <c r="T2853" s="74">
        <v>0</v>
      </c>
      <c r="U2853" s="74">
        <v>2.14432281E-2</v>
      </c>
      <c r="V2853" s="74">
        <v>9.374649999999999</v>
      </c>
      <c r="W2853" s="74">
        <v>1.8381664828499999</v>
      </c>
      <c r="X2853" s="74">
        <v>1167.366</v>
      </c>
      <c r="Y2853" s="74">
        <v>1230</v>
      </c>
      <c r="Z2853" s="74">
        <v>0.79922435334252762</v>
      </c>
      <c r="AA2853" s="74">
        <v>0.2007756466574723</v>
      </c>
      <c r="AB2853" s="74">
        <v>1.179982932390332E-3</v>
      </c>
      <c r="AC2853" s="74">
        <v>1.1799829323903329E-3</v>
      </c>
      <c r="AD2853" t="s">
        <v>5810</v>
      </c>
    </row>
    <row r="2854" spans="1:30">
      <c r="A2854" s="165" t="s">
        <v>7255</v>
      </c>
      <c r="C2854" s="165" t="s">
        <v>8444</v>
      </c>
      <c r="D2854" s="169" t="s">
        <v>2877</v>
      </c>
      <c r="E2854" s="169" t="s">
        <v>2879</v>
      </c>
      <c r="F2854" s="174">
        <v>17.402999999999999</v>
      </c>
      <c r="G2854" s="174">
        <v>145.863</v>
      </c>
      <c r="H2854" s="74">
        <v>45.944000000000003</v>
      </c>
      <c r="I2854" s="74">
        <v>0.72099999999999997</v>
      </c>
      <c r="J2854" s="74">
        <v>14.404</v>
      </c>
      <c r="K2854" s="74">
        <v>0.23</v>
      </c>
      <c r="L2854" s="74">
        <v>8.8309999999999995</v>
      </c>
      <c r="M2854" s="74">
        <v>12.122</v>
      </c>
      <c r="N2854" s="74">
        <v>1.3520000000000001</v>
      </c>
      <c r="O2854" s="74">
        <v>0.35099999999999998</v>
      </c>
      <c r="P2854" s="74">
        <v>0</v>
      </c>
      <c r="Q2854" s="74">
        <v>4.8000000000000001E-2</v>
      </c>
      <c r="R2854" s="74">
        <v>2.3852639999999998</v>
      </c>
      <c r="S2854" s="74">
        <v>0</v>
      </c>
      <c r="T2854" s="74">
        <v>0</v>
      </c>
      <c r="U2854" s="74">
        <v>1.7108736900000001E-2</v>
      </c>
      <c r="V2854" s="74">
        <v>10.843450000000001</v>
      </c>
      <c r="W2854" s="74">
        <v>2.1261664540499998</v>
      </c>
      <c r="X2854" s="74">
        <v>1169.2252000000001</v>
      </c>
      <c r="Y2854" s="74">
        <v>990</v>
      </c>
      <c r="Z2854" s="74">
        <v>0.78111865476826814</v>
      </c>
      <c r="AA2854" s="74">
        <v>0.21888134523173181</v>
      </c>
      <c r="AB2854" s="74">
        <v>4.186778640871895E-4</v>
      </c>
      <c r="AC2854" s="74">
        <v>4.1867786408718939E-4</v>
      </c>
      <c r="AD2854" t="s">
        <v>5810</v>
      </c>
    </row>
    <row r="2855" spans="1:30">
      <c r="A2855" s="165" t="s">
        <v>7256</v>
      </c>
      <c r="C2855" s="165" t="s">
        <v>8444</v>
      </c>
      <c r="D2855" s="169" t="s">
        <v>2877</v>
      </c>
      <c r="E2855" s="169" t="s">
        <v>2879</v>
      </c>
      <c r="F2855" s="174">
        <v>17.402999999999999</v>
      </c>
      <c r="G2855" s="174">
        <v>145.863</v>
      </c>
      <c r="H2855" s="74">
        <v>45.167000000000002</v>
      </c>
      <c r="I2855" s="74">
        <v>0.83299999999999996</v>
      </c>
      <c r="J2855" s="74">
        <v>14.558999999999999</v>
      </c>
      <c r="K2855" s="74">
        <v>0.248</v>
      </c>
      <c r="L2855" s="74">
        <v>7.1779999999999999</v>
      </c>
      <c r="M2855" s="74">
        <v>12.723000000000001</v>
      </c>
      <c r="N2855" s="74">
        <v>1.44</v>
      </c>
      <c r="O2855" s="74">
        <v>0.314</v>
      </c>
      <c r="P2855" s="74">
        <v>0</v>
      </c>
      <c r="Q2855" s="74">
        <v>6.6000000000000003E-2</v>
      </c>
      <c r="R2855" s="74">
        <v>2.4389657159999998</v>
      </c>
      <c r="S2855" s="74">
        <v>0</v>
      </c>
      <c r="T2855" s="74">
        <v>0</v>
      </c>
      <c r="U2855" s="74">
        <v>2.096316539E-2</v>
      </c>
      <c r="V2855" s="74">
        <v>11.58295</v>
      </c>
      <c r="W2855" s="74">
        <v>2.27116643955</v>
      </c>
      <c r="X2855" s="74">
        <v>1179.2018</v>
      </c>
      <c r="Y2855" s="74">
        <v>1080</v>
      </c>
      <c r="Z2855" s="74">
        <v>0.75371302804732243</v>
      </c>
      <c r="AA2855" s="74">
        <v>0.24628697195267771</v>
      </c>
      <c r="AB2855" s="74">
        <v>1.0556889421185411E-3</v>
      </c>
      <c r="AC2855" s="74">
        <v>1.05568894211854E-3</v>
      </c>
      <c r="AD2855" t="s">
        <v>5810</v>
      </c>
    </row>
    <row r="2856" spans="1:30">
      <c r="A2856" s="165" t="s">
        <v>7257</v>
      </c>
      <c r="C2856" s="165" t="s">
        <v>8444</v>
      </c>
      <c r="D2856" s="169" t="s">
        <v>2877</v>
      </c>
      <c r="E2856" s="169" t="s">
        <v>2879</v>
      </c>
      <c r="F2856" s="174">
        <v>17.402999999999999</v>
      </c>
      <c r="G2856" s="174">
        <v>145.863</v>
      </c>
      <c r="H2856" s="74">
        <v>47.023000000000003</v>
      </c>
      <c r="I2856" s="74">
        <v>0.745</v>
      </c>
      <c r="J2856" s="74">
        <v>14.196999999999999</v>
      </c>
      <c r="K2856" s="74">
        <v>0.16400000000000001</v>
      </c>
      <c r="L2856" s="74">
        <v>9.3989999999999991</v>
      </c>
      <c r="M2856" s="74">
        <v>11.667999999999999</v>
      </c>
      <c r="N2856" s="74">
        <v>1.6160000000000001</v>
      </c>
      <c r="O2856" s="74">
        <v>0.439</v>
      </c>
      <c r="P2856" s="74">
        <v>0</v>
      </c>
      <c r="Q2856" s="74">
        <v>0.109</v>
      </c>
      <c r="R2856" s="74">
        <v>2.6017834999999998</v>
      </c>
      <c r="S2856" s="74">
        <v>0</v>
      </c>
      <c r="T2856" s="74">
        <v>0</v>
      </c>
      <c r="U2856" s="74">
        <v>1.5573604600000001E-2</v>
      </c>
      <c r="V2856" s="74">
        <v>9.1392000000000007</v>
      </c>
      <c r="W2856" s="74">
        <v>1.7919998208000001</v>
      </c>
      <c r="X2856" s="74">
        <v>1161.6887999999999</v>
      </c>
      <c r="Y2856" s="74">
        <v>1020</v>
      </c>
      <c r="Z2856" s="74">
        <v>0.81593994250665092</v>
      </c>
      <c r="AA2856" s="74">
        <v>0.18406005749334911</v>
      </c>
      <c r="AB2856" s="74">
        <v>1.347171820186073E-3</v>
      </c>
      <c r="AC2856" s="74">
        <v>1.347171820186073E-3</v>
      </c>
      <c r="AD2856" t="s">
        <v>5810</v>
      </c>
    </row>
    <row r="2857" spans="1:30">
      <c r="A2857" s="165" t="s">
        <v>7258</v>
      </c>
      <c r="C2857" s="165" t="s">
        <v>8444</v>
      </c>
      <c r="D2857" s="169" t="s">
        <v>2877</v>
      </c>
      <c r="E2857" s="169" t="s">
        <v>2879</v>
      </c>
      <c r="F2857" s="174">
        <v>17.402999999999999</v>
      </c>
      <c r="G2857" s="174">
        <v>145.863</v>
      </c>
      <c r="H2857" s="74">
        <v>43.55</v>
      </c>
      <c r="I2857" s="74">
        <v>0.64800000000000002</v>
      </c>
      <c r="J2857" s="74">
        <v>15.464</v>
      </c>
      <c r="K2857" s="74">
        <v>0.23300000000000001</v>
      </c>
      <c r="L2857" s="74">
        <v>9.827</v>
      </c>
      <c r="M2857" s="74">
        <v>12.128</v>
      </c>
      <c r="N2857" s="74">
        <v>1.4339999999999999</v>
      </c>
      <c r="O2857" s="74">
        <v>0.28599999999999998</v>
      </c>
      <c r="P2857" s="74">
        <v>0</v>
      </c>
      <c r="Q2857" s="74">
        <v>5.3999999999999999E-2</v>
      </c>
      <c r="R2857" s="74">
        <v>2.5631117269999999</v>
      </c>
      <c r="S2857" s="74">
        <v>0</v>
      </c>
      <c r="T2857" s="74">
        <v>0</v>
      </c>
      <c r="U2857" s="74">
        <v>1.683339058E-2</v>
      </c>
      <c r="V2857" s="74">
        <v>11.18515</v>
      </c>
      <c r="W2857" s="74">
        <v>2.1931664473499999</v>
      </c>
      <c r="X2857" s="74">
        <v>1169.3248000000001</v>
      </c>
      <c r="Y2857" s="74">
        <v>1120</v>
      </c>
      <c r="Z2857" s="74">
        <v>0.82462644206341695</v>
      </c>
      <c r="AA2857" s="74">
        <v>0.1753735579365831</v>
      </c>
      <c r="AB2857" s="74">
        <v>9.8960783779071396E-4</v>
      </c>
      <c r="AC2857" s="74">
        <v>9.8960783779071374E-4</v>
      </c>
      <c r="AD2857" t="s">
        <v>5810</v>
      </c>
    </row>
    <row r="2858" spans="1:30">
      <c r="A2858" s="165" t="s">
        <v>7259</v>
      </c>
      <c r="C2858" s="165" t="s">
        <v>8444</v>
      </c>
      <c r="D2858" s="169" t="s">
        <v>2877</v>
      </c>
      <c r="E2858" s="169" t="s">
        <v>2879</v>
      </c>
      <c r="F2858" s="174">
        <v>17.402999999999999</v>
      </c>
      <c r="G2858" s="174">
        <v>145.863</v>
      </c>
      <c r="H2858" s="74">
        <v>49.734999999999999</v>
      </c>
      <c r="I2858" s="74">
        <v>0.877</v>
      </c>
      <c r="J2858" s="74">
        <v>13.305999999999999</v>
      </c>
      <c r="K2858" s="74">
        <v>0.2</v>
      </c>
      <c r="L2858" s="74">
        <v>9.69</v>
      </c>
      <c r="M2858" s="74">
        <v>9.64</v>
      </c>
      <c r="N2858" s="74">
        <v>1.825</v>
      </c>
      <c r="O2858" s="74">
        <v>0.55500000000000005</v>
      </c>
      <c r="P2858" s="74">
        <v>0</v>
      </c>
      <c r="Q2858" s="74">
        <v>0.1</v>
      </c>
      <c r="R2858" s="74">
        <v>2.8589711360000001</v>
      </c>
      <c r="S2858" s="74">
        <v>0</v>
      </c>
      <c r="T2858" s="74">
        <v>0</v>
      </c>
      <c r="U2858" s="74">
        <v>6.3025168890000014E-3</v>
      </c>
      <c r="V2858" s="74">
        <v>9.3729499999999994</v>
      </c>
      <c r="W2858" s="74">
        <v>1.83783314955</v>
      </c>
      <c r="X2858" s="74">
        <v>1128.0239999999999</v>
      </c>
      <c r="Y2858" s="74">
        <v>960</v>
      </c>
      <c r="Z2858" s="74">
        <v>0.92989685167394431</v>
      </c>
      <c r="AA2858" s="74">
        <v>7.0103148326055728E-2</v>
      </c>
      <c r="AB2858" s="74">
        <v>3.068743284543951E-3</v>
      </c>
      <c r="AC2858" s="74">
        <v>3.0687432845439501E-3</v>
      </c>
      <c r="AD2858" t="s">
        <v>5810</v>
      </c>
    </row>
    <row r="2859" spans="1:30">
      <c r="A2859" s="165" t="s">
        <v>7260</v>
      </c>
      <c r="C2859" s="165" t="s">
        <v>8444</v>
      </c>
      <c r="D2859" s="169" t="s">
        <v>2877</v>
      </c>
      <c r="E2859" s="169" t="s">
        <v>2879</v>
      </c>
      <c r="F2859" s="174">
        <v>17.402999999999999</v>
      </c>
      <c r="G2859" s="174">
        <v>145.863</v>
      </c>
      <c r="H2859" s="74">
        <v>49.131999999999998</v>
      </c>
      <c r="I2859" s="74">
        <v>0.80300000000000005</v>
      </c>
      <c r="J2859" s="74">
        <v>16.276</v>
      </c>
      <c r="K2859" s="74">
        <v>0.14699999999999999</v>
      </c>
      <c r="L2859" s="74">
        <v>9.76</v>
      </c>
      <c r="M2859" s="74">
        <v>9.0549999999999997</v>
      </c>
      <c r="N2859" s="74">
        <v>2.5430000000000001</v>
      </c>
      <c r="O2859" s="74">
        <v>0.47399999999999998</v>
      </c>
      <c r="P2859" s="74">
        <v>0</v>
      </c>
      <c r="Q2859" s="74">
        <v>8.8999999999999996E-2</v>
      </c>
      <c r="R2859" s="74">
        <v>2.6479270000000001</v>
      </c>
      <c r="S2859" s="74">
        <v>0</v>
      </c>
      <c r="T2859" s="74">
        <v>0</v>
      </c>
      <c r="U2859" s="74">
        <v>3.7023779000000001E-3</v>
      </c>
      <c r="V2859" s="74">
        <v>8.1565999999999992</v>
      </c>
      <c r="W2859" s="74">
        <v>1.5993331734</v>
      </c>
      <c r="X2859" s="74">
        <v>1118.3130000000001</v>
      </c>
      <c r="Y2859" s="74">
        <v>820</v>
      </c>
      <c r="Z2859" s="74">
        <v>0.94623344480204608</v>
      </c>
      <c r="AA2859" s="74">
        <v>5.3766555197953918E-2</v>
      </c>
      <c r="AB2859" s="74">
        <v>2.2706924179342479E-3</v>
      </c>
      <c r="AC2859" s="74">
        <v>2.2706924179342479E-3</v>
      </c>
      <c r="AD2859" t="s">
        <v>5810</v>
      </c>
    </row>
    <row r="2860" spans="1:30">
      <c r="A2860" s="165" t="s">
        <v>7261</v>
      </c>
      <c r="C2860" s="165" t="s">
        <v>8444</v>
      </c>
      <c r="D2860" s="169" t="s">
        <v>2877</v>
      </c>
      <c r="E2860" s="169" t="s">
        <v>2879</v>
      </c>
      <c r="F2860" s="174">
        <v>17.402999999999999</v>
      </c>
      <c r="G2860" s="174">
        <v>145.863</v>
      </c>
      <c r="H2860" s="74">
        <v>47.710999999999999</v>
      </c>
      <c r="I2860" s="74">
        <v>0.95499999999999996</v>
      </c>
      <c r="J2860" s="74">
        <v>12.728999999999999</v>
      </c>
      <c r="K2860" s="74">
        <v>0.307</v>
      </c>
      <c r="L2860" s="74">
        <v>8.6419999999999995</v>
      </c>
      <c r="M2860" s="74">
        <v>10.423999999999999</v>
      </c>
      <c r="N2860" s="74">
        <v>1.758</v>
      </c>
      <c r="O2860" s="74">
        <v>0.40899999999999997</v>
      </c>
      <c r="P2860" s="74">
        <v>0</v>
      </c>
      <c r="Q2860" s="74">
        <v>8.5999999999999993E-2</v>
      </c>
      <c r="R2860" s="74">
        <v>2.1048534999999999</v>
      </c>
      <c r="S2860" s="74">
        <v>0</v>
      </c>
      <c r="T2860" s="74">
        <v>0</v>
      </c>
      <c r="U2860" s="74">
        <v>1.01138128E-2</v>
      </c>
      <c r="V2860" s="74">
        <v>13.0084</v>
      </c>
      <c r="W2860" s="74">
        <v>2.5506664116</v>
      </c>
      <c r="X2860" s="74">
        <v>1141.0383999999999</v>
      </c>
      <c r="Y2860" s="74">
        <v>720</v>
      </c>
      <c r="Z2860" s="74">
        <v>0.84208176372173982</v>
      </c>
      <c r="AA2860" s="74">
        <v>0.15791823627826021</v>
      </c>
      <c r="AB2860" s="74">
        <v>1.9468567598227579E-3</v>
      </c>
      <c r="AC2860" s="74">
        <v>1.9468567598227579E-3</v>
      </c>
      <c r="AD2860" t="s">
        <v>5810</v>
      </c>
    </row>
    <row r="2861" spans="1:30">
      <c r="A2861" s="165" t="s">
        <v>7262</v>
      </c>
      <c r="C2861" s="165" t="s">
        <v>8444</v>
      </c>
      <c r="D2861" s="169" t="s">
        <v>2877</v>
      </c>
      <c r="E2861" s="169" t="s">
        <v>2879</v>
      </c>
      <c r="F2861" s="174">
        <v>17.402999999999999</v>
      </c>
      <c r="G2861" s="174">
        <v>145.863</v>
      </c>
      <c r="H2861" s="74">
        <v>47.542000000000002</v>
      </c>
      <c r="I2861" s="74">
        <v>0.83699999999999997</v>
      </c>
      <c r="J2861" s="74">
        <v>14.986000000000001</v>
      </c>
      <c r="K2861" s="74">
        <v>0.19800000000000001</v>
      </c>
      <c r="L2861" s="74">
        <v>9.8680000000000003</v>
      </c>
      <c r="M2861" s="74">
        <v>9.9600000000000009</v>
      </c>
      <c r="N2861" s="74">
        <v>2.1520000000000001</v>
      </c>
      <c r="O2861" s="74">
        <v>0.42099999999999999</v>
      </c>
      <c r="P2861" s="74">
        <v>0</v>
      </c>
      <c r="Q2861" s="74">
        <v>9.1999999999999998E-2</v>
      </c>
      <c r="R2861" s="74">
        <v>2.9439552999999998</v>
      </c>
      <c r="S2861" s="74">
        <v>0</v>
      </c>
      <c r="T2861" s="74">
        <v>0</v>
      </c>
      <c r="U2861" s="74">
        <v>1.14961265E-2</v>
      </c>
      <c r="V2861" s="74">
        <v>8.5603499999999997</v>
      </c>
      <c r="W2861" s="74">
        <v>1.67849983215</v>
      </c>
      <c r="X2861" s="74">
        <v>1133.336</v>
      </c>
      <c r="Y2861" s="74">
        <v>1100</v>
      </c>
      <c r="Z2861" s="74">
        <v>0.88221694376807802</v>
      </c>
      <c r="AA2861" s="74">
        <v>0.11778305623192201</v>
      </c>
      <c r="AB2861" s="74">
        <v>2.1579421684139919E-3</v>
      </c>
      <c r="AC2861" s="74">
        <v>2.1579421684139919E-3</v>
      </c>
      <c r="AD2861" t="s">
        <v>5810</v>
      </c>
    </row>
    <row r="2862" spans="1:30">
      <c r="A2862" s="165" t="s">
        <v>7263</v>
      </c>
      <c r="C2862" s="165" t="s">
        <v>8444</v>
      </c>
      <c r="D2862" s="169" t="s">
        <v>2877</v>
      </c>
      <c r="E2862" s="169" t="s">
        <v>2879</v>
      </c>
      <c r="F2862" s="174">
        <v>17.402999999999999</v>
      </c>
      <c r="G2862" s="174">
        <v>145.863</v>
      </c>
      <c r="H2862" s="74">
        <v>45.457000000000001</v>
      </c>
      <c r="I2862" s="74">
        <v>0.79900000000000004</v>
      </c>
      <c r="J2862" s="74">
        <v>14.865</v>
      </c>
      <c r="K2862" s="74">
        <v>0.191</v>
      </c>
      <c r="L2862" s="74">
        <v>8.9480000000000004</v>
      </c>
      <c r="M2862" s="74">
        <v>12.647</v>
      </c>
      <c r="N2862" s="74">
        <v>1.5049999999999999</v>
      </c>
      <c r="O2862" s="74">
        <v>0.308</v>
      </c>
      <c r="P2862" s="74">
        <v>0</v>
      </c>
      <c r="Q2862" s="74">
        <v>5.3999999999999999E-2</v>
      </c>
      <c r="R2862" s="74">
        <v>2.4001719000000001</v>
      </c>
      <c r="S2862" s="74">
        <v>0</v>
      </c>
      <c r="T2862" s="74">
        <v>0</v>
      </c>
      <c r="U2862" s="74">
        <v>1.3003473600000001E-2</v>
      </c>
      <c r="V2862" s="74">
        <v>10.081</v>
      </c>
      <c r="W2862" s="74">
        <v>1.976666469</v>
      </c>
      <c r="X2862" s="74">
        <v>1177.9402</v>
      </c>
      <c r="Y2862" s="74">
        <v>930</v>
      </c>
      <c r="Z2862" s="74">
        <v>0.82617498418743796</v>
      </c>
      <c r="AA2862" s="74">
        <v>0.1738250158125621</v>
      </c>
      <c r="AB2862" s="74">
        <v>1.6823791733618951E-3</v>
      </c>
      <c r="AC2862" s="74">
        <v>1.682379173361894E-3</v>
      </c>
      <c r="AD2862" t="s">
        <v>5810</v>
      </c>
    </row>
    <row r="2863" spans="1:30">
      <c r="A2863" s="165" t="s">
        <v>7264</v>
      </c>
      <c r="C2863" s="165" t="s">
        <v>8444</v>
      </c>
      <c r="D2863" s="169" t="s">
        <v>2877</v>
      </c>
      <c r="E2863" s="169" t="s">
        <v>2879</v>
      </c>
      <c r="F2863" s="174">
        <v>17.402999999999999</v>
      </c>
      <c r="G2863" s="174">
        <v>145.863</v>
      </c>
      <c r="H2863" s="74">
        <v>44.811</v>
      </c>
      <c r="I2863" s="74">
        <v>0.622</v>
      </c>
      <c r="J2863" s="74">
        <v>15.756</v>
      </c>
      <c r="K2863" s="74">
        <v>0.14199999999999999</v>
      </c>
      <c r="L2863" s="74">
        <v>9.3949999999999996</v>
      </c>
      <c r="M2863" s="74">
        <v>12.95</v>
      </c>
      <c r="N2863" s="74">
        <v>1.401</v>
      </c>
      <c r="O2863" s="74">
        <v>0.32100000000000001</v>
      </c>
      <c r="P2863" s="74">
        <v>0</v>
      </c>
      <c r="Q2863" s="74">
        <v>8.8999999999999996E-2</v>
      </c>
      <c r="R2863" s="74">
        <v>2.8821940000000001</v>
      </c>
      <c r="S2863" s="74">
        <v>0</v>
      </c>
      <c r="T2863" s="74">
        <v>0</v>
      </c>
      <c r="U2863" s="74">
        <v>1.9366284399999999E-2</v>
      </c>
      <c r="V2863" s="74">
        <v>9.0431499999999989</v>
      </c>
      <c r="W2863" s="74">
        <v>1.7731664893500001</v>
      </c>
      <c r="X2863" s="74">
        <v>1182.97</v>
      </c>
      <c r="Y2863" s="74">
        <v>1280</v>
      </c>
      <c r="Z2863" s="74">
        <v>0.81849590485486345</v>
      </c>
      <c r="AA2863" s="74">
        <v>0.1815040951451366</v>
      </c>
      <c r="AB2863" s="74">
        <v>1.5278585543031489E-3</v>
      </c>
      <c r="AC2863" s="74">
        <v>1.5278585543031489E-3</v>
      </c>
      <c r="AD2863" t="s">
        <v>5810</v>
      </c>
    </row>
    <row r="2864" spans="1:30">
      <c r="A2864" s="165" t="s">
        <v>7265</v>
      </c>
      <c r="C2864" s="165" t="s">
        <v>8444</v>
      </c>
      <c r="D2864" s="169" t="s">
        <v>2877</v>
      </c>
      <c r="E2864" s="169" t="s">
        <v>2879</v>
      </c>
      <c r="F2864" s="174">
        <v>17.402999999999999</v>
      </c>
      <c r="G2864" s="174">
        <v>145.863</v>
      </c>
      <c r="H2864" s="74">
        <v>43.555999999999997</v>
      </c>
      <c r="I2864" s="74">
        <v>0.58299999999999996</v>
      </c>
      <c r="J2864" s="74">
        <v>15.253</v>
      </c>
      <c r="K2864" s="74">
        <v>0.21199999999999999</v>
      </c>
      <c r="L2864" s="74">
        <v>9.9269999999999996</v>
      </c>
      <c r="M2864" s="74">
        <v>12.786</v>
      </c>
      <c r="N2864" s="74">
        <v>1.141</v>
      </c>
      <c r="O2864" s="74">
        <v>0.29299999999999998</v>
      </c>
      <c r="P2864" s="74">
        <v>0</v>
      </c>
      <c r="Q2864" s="74">
        <v>4.2999999999999997E-2</v>
      </c>
      <c r="R2864" s="74">
        <v>3.0457804890000002</v>
      </c>
      <c r="S2864" s="74">
        <v>0</v>
      </c>
      <c r="T2864" s="74">
        <v>0</v>
      </c>
      <c r="U2864" s="74">
        <v>0.14770571090000001</v>
      </c>
      <c r="V2864" s="74">
        <v>10.740600000000001</v>
      </c>
      <c r="W2864" s="74">
        <v>2.1059997894000002</v>
      </c>
      <c r="X2864" s="74">
        <v>1180.2475999999999</v>
      </c>
      <c r="Y2864" s="74">
        <v>3010</v>
      </c>
      <c r="Z2864" s="74">
        <v>0.49968947613248299</v>
      </c>
      <c r="AA2864" s="74">
        <v>0.50031052386751695</v>
      </c>
      <c r="AB2864" s="74">
        <v>7.6550568950265938E-4</v>
      </c>
      <c r="AC2864" s="74">
        <v>7.6550568950265927E-4</v>
      </c>
      <c r="AD2864" t="s">
        <v>5810</v>
      </c>
    </row>
    <row r="2865" spans="1:30">
      <c r="A2865" s="165" t="s">
        <v>7266</v>
      </c>
      <c r="C2865" s="165" t="s">
        <v>8444</v>
      </c>
      <c r="D2865" s="169" t="s">
        <v>2877</v>
      </c>
      <c r="E2865" s="169" t="s">
        <v>2879</v>
      </c>
      <c r="F2865" s="174">
        <v>17.402999999999999</v>
      </c>
      <c r="G2865" s="174">
        <v>145.863</v>
      </c>
      <c r="H2865" s="74">
        <v>48.031999999999996</v>
      </c>
      <c r="I2865" s="74">
        <v>0.78700000000000003</v>
      </c>
      <c r="J2865" s="74">
        <v>13.362</v>
      </c>
      <c r="K2865" s="74">
        <v>0.20499999999999999</v>
      </c>
      <c r="L2865" s="74">
        <v>10.91</v>
      </c>
      <c r="M2865" s="74">
        <v>9.9169999999999998</v>
      </c>
      <c r="N2865" s="74">
        <v>1.8120000000000001</v>
      </c>
      <c r="O2865" s="74">
        <v>0.39500000000000002</v>
      </c>
      <c r="P2865" s="74">
        <v>0</v>
      </c>
      <c r="Q2865" s="74">
        <v>9.1999999999999998E-2</v>
      </c>
      <c r="R2865" s="74">
        <v>4.2224711739999998</v>
      </c>
      <c r="S2865" s="74">
        <v>0</v>
      </c>
      <c r="T2865" s="74">
        <v>0</v>
      </c>
      <c r="U2865" s="74">
        <v>3.2166186469999997E-2</v>
      </c>
      <c r="V2865" s="74">
        <v>8.3554999999999993</v>
      </c>
      <c r="W2865" s="74">
        <v>1.6383331695000001</v>
      </c>
      <c r="X2865" s="74">
        <v>1132.6222</v>
      </c>
      <c r="Y2865" s="74">
        <v>2050</v>
      </c>
      <c r="Z2865" s="74">
        <v>0.86279419549731406</v>
      </c>
      <c r="AA2865" s="74">
        <v>0.13720580450268599</v>
      </c>
      <c r="AB2865" s="74">
        <v>1.3667534897472339E-3</v>
      </c>
      <c r="AC2865" s="74">
        <v>1.3667534897472339E-3</v>
      </c>
      <c r="AD2865" t="s">
        <v>5810</v>
      </c>
    </row>
    <row r="2866" spans="1:30">
      <c r="A2866" s="165" t="s">
        <v>7267</v>
      </c>
      <c r="C2866" s="165" t="s">
        <v>8444</v>
      </c>
      <c r="D2866" s="169" t="s">
        <v>2877</v>
      </c>
      <c r="E2866" s="169" t="s">
        <v>2879</v>
      </c>
      <c r="F2866" s="174">
        <v>17.402999999999999</v>
      </c>
      <c r="G2866" s="174">
        <v>145.863</v>
      </c>
      <c r="H2866" s="74">
        <v>44.780999999999999</v>
      </c>
      <c r="I2866" s="74">
        <v>0.71599999999999997</v>
      </c>
      <c r="J2866" s="74">
        <v>15.266999999999999</v>
      </c>
      <c r="K2866" s="74">
        <v>0.23799999999999999</v>
      </c>
      <c r="L2866" s="74">
        <v>10.109</v>
      </c>
      <c r="M2866" s="74">
        <v>11.79</v>
      </c>
      <c r="N2866" s="74">
        <v>1.4319999999999999</v>
      </c>
      <c r="O2866" s="74">
        <v>0.32100000000000001</v>
      </c>
      <c r="P2866" s="74">
        <v>0</v>
      </c>
      <c r="Q2866" s="74">
        <v>7.9000000000000001E-2</v>
      </c>
      <c r="R2866" s="74">
        <v>2.2556347940000001</v>
      </c>
      <c r="S2866" s="74">
        <v>0</v>
      </c>
      <c r="T2866" s="74">
        <v>0</v>
      </c>
      <c r="U2866" s="74">
        <v>3.1850010050000002E-2</v>
      </c>
      <c r="V2866" s="74">
        <v>10.95565</v>
      </c>
      <c r="W2866" s="74">
        <v>2.1481664518499999</v>
      </c>
      <c r="X2866" s="74">
        <v>1163.7139999999999</v>
      </c>
      <c r="Y2866" s="74">
        <v>1160</v>
      </c>
      <c r="Z2866" s="74">
        <v>0.66798542287170282</v>
      </c>
      <c r="AA2866" s="74">
        <v>0.33201457712829718</v>
      </c>
      <c r="AB2866" s="74">
        <v>7.2315594413357781E-4</v>
      </c>
      <c r="AC2866" s="74">
        <v>7.2315594413357781E-4</v>
      </c>
      <c r="AD2866" t="s">
        <v>5810</v>
      </c>
    </row>
    <row r="2867" spans="1:30">
      <c r="A2867" s="165" t="s">
        <v>7268</v>
      </c>
      <c r="C2867" s="165" t="s">
        <v>8444</v>
      </c>
      <c r="D2867" s="169" t="s">
        <v>2877</v>
      </c>
      <c r="E2867" s="169" t="s">
        <v>2879</v>
      </c>
      <c r="F2867" s="174">
        <v>17.402999999999999</v>
      </c>
      <c r="G2867" s="174">
        <v>145.863</v>
      </c>
      <c r="H2867" s="74">
        <v>43.124000000000002</v>
      </c>
      <c r="I2867" s="74">
        <v>0.57199999999999995</v>
      </c>
      <c r="J2867" s="74">
        <v>15.509</v>
      </c>
      <c r="K2867" s="74">
        <v>0.20100000000000001</v>
      </c>
      <c r="L2867" s="74">
        <v>9.9849999999999994</v>
      </c>
      <c r="M2867" s="74">
        <v>13.071</v>
      </c>
      <c r="N2867" s="74">
        <v>1.0289999999999999</v>
      </c>
      <c r="O2867" s="74">
        <v>0.20300000000000001</v>
      </c>
      <c r="P2867" s="74">
        <v>0</v>
      </c>
      <c r="Q2867" s="74">
        <v>6.6000000000000003E-2</v>
      </c>
      <c r="R2867" s="74">
        <v>3.5523395999999998</v>
      </c>
      <c r="S2867" s="74">
        <v>0</v>
      </c>
      <c r="T2867" s="74">
        <v>0</v>
      </c>
      <c r="U2867" s="74">
        <v>3.0751270099999999E-2</v>
      </c>
      <c r="V2867" s="74">
        <v>10.35045</v>
      </c>
      <c r="W2867" s="74">
        <v>2.0294997970500002</v>
      </c>
      <c r="X2867" s="74">
        <v>1184.9785999999999</v>
      </c>
      <c r="Y2867" s="74">
        <v>1910</v>
      </c>
      <c r="Z2867" s="74">
        <v>0.83932593748963791</v>
      </c>
      <c r="AA2867" s="74">
        <v>0.16067406251036209</v>
      </c>
      <c r="AB2867" s="74">
        <v>8.2960137252391234E-4</v>
      </c>
      <c r="AC2867" s="74">
        <v>8.2960137252391212E-4</v>
      </c>
      <c r="AD2867" t="s">
        <v>5810</v>
      </c>
    </row>
    <row r="2868" spans="1:30">
      <c r="A2868" s="165" t="s">
        <v>7269</v>
      </c>
      <c r="C2868" s="165" t="s">
        <v>8444</v>
      </c>
      <c r="D2868" s="169" t="s">
        <v>2877</v>
      </c>
      <c r="E2868" s="169" t="s">
        <v>2879</v>
      </c>
      <c r="F2868" s="174">
        <v>17.402999999999999</v>
      </c>
      <c r="G2868" s="174">
        <v>145.863</v>
      </c>
      <c r="H2868" s="74">
        <v>47.216999999999999</v>
      </c>
      <c r="I2868" s="74">
        <v>0.90500000000000003</v>
      </c>
      <c r="J2868" s="74">
        <v>14.02</v>
      </c>
      <c r="K2868" s="74">
        <v>0.24299999999999999</v>
      </c>
      <c r="L2868" s="74">
        <v>7.1459999999999999</v>
      </c>
      <c r="M2868" s="74">
        <v>12.207000000000001</v>
      </c>
      <c r="N2868" s="74">
        <v>1.68</v>
      </c>
      <c r="O2868" s="74">
        <v>0.38100000000000001</v>
      </c>
      <c r="P2868" s="74">
        <v>0</v>
      </c>
      <c r="Q2868" s="74">
        <v>7.2999999999999995E-2</v>
      </c>
      <c r="R2868" s="74">
        <v>2.616729297</v>
      </c>
      <c r="S2868" s="74">
        <v>0</v>
      </c>
      <c r="T2868" s="74">
        <v>0</v>
      </c>
      <c r="U2868" s="74">
        <v>1.974849972E-2</v>
      </c>
      <c r="V2868" s="74">
        <v>10.57995</v>
      </c>
      <c r="W2868" s="74">
        <v>2.0744997925500002</v>
      </c>
      <c r="X2868" s="74">
        <v>1170.6361999999999</v>
      </c>
      <c r="Y2868" s="74">
        <v>1100</v>
      </c>
      <c r="Z2868" s="74">
        <v>0.77246498736826674</v>
      </c>
      <c r="AA2868" s="74">
        <v>0.22753501263173331</v>
      </c>
      <c r="AB2868" s="74">
        <v>3.3451816882938652E-4</v>
      </c>
      <c r="AC2868" s="74">
        <v>3.3451816882938668E-4</v>
      </c>
      <c r="AD2868" t="s">
        <v>5810</v>
      </c>
    </row>
    <row r="2869" spans="1:30">
      <c r="A2869" s="165" t="s">
        <v>7270</v>
      </c>
      <c r="C2869" s="165" t="s">
        <v>8444</v>
      </c>
      <c r="D2869" s="169" t="s">
        <v>2877</v>
      </c>
      <c r="E2869" s="169" t="s">
        <v>2879</v>
      </c>
      <c r="F2869" s="174">
        <v>17.402999999999999</v>
      </c>
      <c r="G2869" s="174">
        <v>145.863</v>
      </c>
      <c r="H2869" s="74">
        <v>42.898000000000003</v>
      </c>
      <c r="I2869" s="74">
        <v>0.57499999999999996</v>
      </c>
      <c r="J2869" s="74">
        <v>16.622</v>
      </c>
      <c r="K2869" s="74">
        <v>0.17299999999999999</v>
      </c>
      <c r="L2869" s="74">
        <v>7.5419999999999998</v>
      </c>
      <c r="M2869" s="74">
        <v>14.702999999999999</v>
      </c>
      <c r="N2869" s="74">
        <v>1.151</v>
      </c>
      <c r="O2869" s="74">
        <v>0.29199999999999998</v>
      </c>
      <c r="P2869" s="74">
        <v>0</v>
      </c>
      <c r="Q2869" s="74">
        <v>5.2999999999999999E-2</v>
      </c>
      <c r="R2869" s="74">
        <v>2.1527693600000002</v>
      </c>
      <c r="S2869" s="74">
        <v>0</v>
      </c>
      <c r="T2869" s="74">
        <v>0</v>
      </c>
      <c r="U2869" s="74">
        <v>5.2687606329999997E-2</v>
      </c>
      <c r="V2869" s="74">
        <v>9.3669999999999991</v>
      </c>
      <c r="W2869" s="74">
        <v>1.8366664829999999</v>
      </c>
      <c r="X2869" s="74">
        <v>1212.0698</v>
      </c>
      <c r="Y2869" s="74">
        <v>1500</v>
      </c>
      <c r="Z2869" s="74">
        <v>0.49992236771246301</v>
      </c>
      <c r="AA2869" s="74">
        <v>0.50007763228753699</v>
      </c>
      <c r="AB2869" s="74">
        <v>8.9743137143613507E-5</v>
      </c>
      <c r="AC2869" s="74">
        <v>8.9743137143613548E-5</v>
      </c>
      <c r="AD2869" t="s">
        <v>5810</v>
      </c>
    </row>
    <row r="2870" spans="1:30">
      <c r="A2870" s="165" t="s">
        <v>7271</v>
      </c>
      <c r="C2870" s="165" t="s">
        <v>8444</v>
      </c>
      <c r="D2870" s="169" t="s">
        <v>2877</v>
      </c>
      <c r="E2870" s="169" t="s">
        <v>2879</v>
      </c>
      <c r="F2870" s="174">
        <v>17.402999999999999</v>
      </c>
      <c r="G2870" s="174">
        <v>145.863</v>
      </c>
      <c r="H2870" s="74">
        <v>46.84</v>
      </c>
      <c r="I2870" s="74">
        <v>0.91700000000000004</v>
      </c>
      <c r="J2870" s="74">
        <v>13.625</v>
      </c>
      <c r="K2870" s="74">
        <v>0.30299999999999999</v>
      </c>
      <c r="L2870" s="74">
        <v>6.2969999999999997</v>
      </c>
      <c r="M2870" s="74">
        <v>11.776999999999999</v>
      </c>
      <c r="N2870" s="74">
        <v>1.639</v>
      </c>
      <c r="O2870" s="74">
        <v>0.35599999999999998</v>
      </c>
      <c r="P2870" s="74">
        <v>0</v>
      </c>
      <c r="Q2870" s="74">
        <v>8.2000000000000003E-2</v>
      </c>
      <c r="R2870" s="74">
        <v>2.1627597760000001</v>
      </c>
      <c r="S2870" s="74">
        <v>0</v>
      </c>
      <c r="T2870" s="74">
        <v>0</v>
      </c>
      <c r="U2870" s="74">
        <v>8.9826688220000003E-3</v>
      </c>
      <c r="V2870" s="74">
        <v>13.34925</v>
      </c>
      <c r="W2870" s="74">
        <v>2.6174997382499998</v>
      </c>
      <c r="X2870" s="74">
        <v>1163.4982</v>
      </c>
      <c r="Y2870" s="74">
        <v>750</v>
      </c>
      <c r="Z2870" s="74">
        <v>0.84243864365983911</v>
      </c>
      <c r="AA2870" s="74">
        <v>0.15756135634016091</v>
      </c>
      <c r="AB2870" s="74">
        <v>1.7668128543171419E-4</v>
      </c>
      <c r="AC2870" s="74">
        <v>1.7668128543171411E-4</v>
      </c>
      <c r="AD2870" t="s">
        <v>5810</v>
      </c>
    </row>
    <row r="2871" spans="1:30">
      <c r="A2871" s="165" t="s">
        <v>7272</v>
      </c>
      <c r="C2871" s="165" t="s">
        <v>8444</v>
      </c>
      <c r="D2871" s="169" t="s">
        <v>2877</v>
      </c>
      <c r="E2871" s="169" t="s">
        <v>2879</v>
      </c>
      <c r="F2871" s="174">
        <v>17.402999999999999</v>
      </c>
      <c r="G2871" s="174">
        <v>145.863</v>
      </c>
      <c r="H2871" s="74">
        <v>48.456000000000003</v>
      </c>
      <c r="I2871" s="74">
        <v>0.77800000000000002</v>
      </c>
      <c r="J2871" s="74">
        <v>14.606999999999999</v>
      </c>
      <c r="K2871" s="74">
        <v>0.17599999999999999</v>
      </c>
      <c r="L2871" s="74">
        <v>6.7590000000000003</v>
      </c>
      <c r="M2871" s="74">
        <v>12.882</v>
      </c>
      <c r="N2871" s="74">
        <v>1.3779999999999999</v>
      </c>
      <c r="O2871" s="74">
        <v>0.38900000000000001</v>
      </c>
      <c r="P2871" s="74">
        <v>0</v>
      </c>
      <c r="Q2871" s="74">
        <v>6.5000000000000002E-2</v>
      </c>
      <c r="R2871" s="74">
        <v>3.9537433559999999</v>
      </c>
      <c r="S2871" s="74">
        <v>0</v>
      </c>
      <c r="T2871" s="74">
        <v>0</v>
      </c>
      <c r="U2871" s="74">
        <v>1.455653069E-2</v>
      </c>
      <c r="V2871" s="74">
        <v>8.6819000000000006</v>
      </c>
      <c r="W2871" s="74">
        <v>1.7023331631</v>
      </c>
      <c r="X2871" s="74">
        <v>1181.8412000000001</v>
      </c>
      <c r="Y2871" s="74">
        <v>1690</v>
      </c>
      <c r="Z2871" s="74">
        <v>0.90277911143626499</v>
      </c>
      <c r="AA2871" s="74">
        <v>9.7220888563734995E-2</v>
      </c>
      <c r="AB2871" s="74">
        <v>1.1977708762021979E-3</v>
      </c>
      <c r="AC2871" s="74">
        <v>1.1977708762021979E-3</v>
      </c>
      <c r="AD2871" t="s">
        <v>5810</v>
      </c>
    </row>
    <row r="2872" spans="1:30">
      <c r="A2872" s="165" t="s">
        <v>7273</v>
      </c>
      <c r="C2872" s="165" t="s">
        <v>8444</v>
      </c>
      <c r="D2872" s="169" t="s">
        <v>2877</v>
      </c>
      <c r="E2872" s="169" t="s">
        <v>2879</v>
      </c>
      <c r="F2872" s="174">
        <v>17.402999999999999</v>
      </c>
      <c r="G2872" s="174">
        <v>145.863</v>
      </c>
      <c r="H2872" s="74">
        <v>47.351999999999997</v>
      </c>
      <c r="I2872" s="74">
        <v>0.92400000000000004</v>
      </c>
      <c r="J2872" s="74">
        <v>13.298999999999999</v>
      </c>
      <c r="K2872" s="74">
        <v>0.26800000000000002</v>
      </c>
      <c r="L2872" s="74">
        <v>9.1829999999999998</v>
      </c>
      <c r="M2872" s="74">
        <v>10.776</v>
      </c>
      <c r="N2872" s="74">
        <v>1.6160000000000001</v>
      </c>
      <c r="O2872" s="74">
        <v>0.40400000000000003</v>
      </c>
      <c r="P2872" s="74">
        <v>0</v>
      </c>
      <c r="Q2872" s="74">
        <v>9.7000000000000003E-2</v>
      </c>
      <c r="R2872" s="74">
        <v>2.1864919999999999</v>
      </c>
      <c r="S2872" s="74">
        <v>0</v>
      </c>
      <c r="T2872" s="74">
        <v>0</v>
      </c>
      <c r="U2872" s="74">
        <v>1.3566123899999999E-2</v>
      </c>
      <c r="V2872" s="74">
        <v>11.477550000000001</v>
      </c>
      <c r="W2872" s="74">
        <v>2.2504997749500002</v>
      </c>
      <c r="X2872" s="74">
        <v>1146.8815999999999</v>
      </c>
      <c r="Y2872" s="74">
        <v>810</v>
      </c>
      <c r="Z2872" s="74">
        <v>0.80127957811951844</v>
      </c>
      <c r="AA2872" s="74">
        <v>0.19872042188048161</v>
      </c>
      <c r="AB2872" s="74">
        <v>9.7077357010605424E-4</v>
      </c>
      <c r="AC2872" s="74">
        <v>9.7077357010605392E-4</v>
      </c>
      <c r="AD2872" t="s">
        <v>5810</v>
      </c>
    </row>
    <row r="2873" spans="1:30">
      <c r="A2873" s="165" t="s">
        <v>7274</v>
      </c>
      <c r="C2873" s="165" t="s">
        <v>8444</v>
      </c>
      <c r="D2873" s="169" t="s">
        <v>2877</v>
      </c>
      <c r="E2873" s="169" t="s">
        <v>2879</v>
      </c>
      <c r="F2873" s="174">
        <v>17.402999999999999</v>
      </c>
      <c r="G2873" s="174">
        <v>145.863</v>
      </c>
      <c r="H2873" s="74">
        <v>48.293999999999997</v>
      </c>
      <c r="I2873" s="74">
        <v>0.78800000000000003</v>
      </c>
      <c r="J2873" s="74">
        <v>15.006</v>
      </c>
      <c r="K2873" s="74">
        <v>0.2</v>
      </c>
      <c r="L2873" s="74">
        <v>8.2189999999999994</v>
      </c>
      <c r="M2873" s="74">
        <v>11.375</v>
      </c>
      <c r="N2873" s="74">
        <v>1.7649999999999999</v>
      </c>
      <c r="O2873" s="74">
        <v>0.51900000000000002</v>
      </c>
      <c r="P2873" s="74">
        <v>0</v>
      </c>
      <c r="Q2873" s="74">
        <v>0.108</v>
      </c>
      <c r="R2873" s="74">
        <v>2.3180089640000001</v>
      </c>
      <c r="S2873" s="74">
        <v>0</v>
      </c>
      <c r="T2873" s="74">
        <v>0</v>
      </c>
      <c r="U2873" s="74">
        <v>1E-4</v>
      </c>
      <c r="V2873" s="74">
        <v>9.5251000000000001</v>
      </c>
      <c r="W2873" s="74">
        <v>1.8676664799</v>
      </c>
      <c r="X2873" s="74">
        <v>1156.825</v>
      </c>
      <c r="Y2873" s="74">
        <v>640</v>
      </c>
      <c r="Z2873" s="74">
        <v>0.99836181430476434</v>
      </c>
      <c r="AA2873" s="74">
        <v>1.638185695235702E-3</v>
      </c>
      <c r="AB2873" s="74">
        <v>6.189159026795614E-3</v>
      </c>
      <c r="AC2873" s="74">
        <v>6.1891590267956148E-3</v>
      </c>
      <c r="AD2873" t="s">
        <v>5810</v>
      </c>
    </row>
    <row r="2874" spans="1:30">
      <c r="A2874" s="165" t="s">
        <v>7275</v>
      </c>
      <c r="C2874" s="165" t="s">
        <v>8444</v>
      </c>
      <c r="D2874" s="169" t="s">
        <v>2877</v>
      </c>
      <c r="E2874" s="169" t="s">
        <v>2879</v>
      </c>
      <c r="F2874" s="174">
        <v>17.402999999999999</v>
      </c>
      <c r="G2874" s="174">
        <v>145.863</v>
      </c>
      <c r="H2874" s="74">
        <v>48.152999999999999</v>
      </c>
      <c r="I2874" s="74">
        <v>1.04</v>
      </c>
      <c r="J2874" s="74">
        <v>13.157</v>
      </c>
      <c r="K2874" s="74">
        <v>0.317</v>
      </c>
      <c r="L2874" s="74">
        <v>6.69</v>
      </c>
      <c r="M2874" s="74">
        <v>11.41</v>
      </c>
      <c r="N2874" s="74">
        <v>1.7809999999999999</v>
      </c>
      <c r="O2874" s="74">
        <v>0.39</v>
      </c>
      <c r="P2874" s="74">
        <v>0</v>
      </c>
      <c r="Q2874" s="74">
        <v>8.8999999999999996E-2</v>
      </c>
      <c r="R2874" s="74">
        <v>1.967355057</v>
      </c>
      <c r="S2874" s="74">
        <v>0</v>
      </c>
      <c r="T2874" s="74">
        <v>0</v>
      </c>
      <c r="U2874" s="74">
        <v>8.0956579890000008E-3</v>
      </c>
      <c r="V2874" s="74">
        <v>13.012650000000001</v>
      </c>
      <c r="W2874" s="74">
        <v>2.5514997448500001</v>
      </c>
      <c r="X2874" s="74">
        <v>1157.4059999999999</v>
      </c>
      <c r="Y2874" s="74">
        <v>630</v>
      </c>
      <c r="Z2874" s="74">
        <v>0.83486639713628852</v>
      </c>
      <c r="AA2874" s="74">
        <v>0.16513360286371151</v>
      </c>
      <c r="AB2874" s="74">
        <v>6.2902210778205815E-4</v>
      </c>
      <c r="AC2874" s="74">
        <v>6.2902210778205782E-4</v>
      </c>
      <c r="AD2874" t="s">
        <v>5810</v>
      </c>
    </row>
    <row r="2875" spans="1:30">
      <c r="A2875" s="165" t="s">
        <v>7276</v>
      </c>
      <c r="C2875" s="165" t="s">
        <v>8444</v>
      </c>
      <c r="D2875" s="169" t="s">
        <v>2877</v>
      </c>
      <c r="E2875" s="169" t="s">
        <v>2879</v>
      </c>
      <c r="F2875" s="174">
        <v>17.402999999999999</v>
      </c>
      <c r="G2875" s="174">
        <v>145.863</v>
      </c>
      <c r="H2875" s="74">
        <v>46.051000000000002</v>
      </c>
      <c r="I2875" s="74">
        <v>0.77200000000000002</v>
      </c>
      <c r="J2875" s="74">
        <v>15.172000000000001</v>
      </c>
      <c r="K2875" s="74">
        <v>0.18</v>
      </c>
      <c r="L2875" s="74">
        <v>8.766</v>
      </c>
      <c r="M2875" s="74">
        <v>12.769</v>
      </c>
      <c r="N2875" s="74">
        <v>1.4570000000000001</v>
      </c>
      <c r="O2875" s="74">
        <v>0.39200000000000002</v>
      </c>
      <c r="P2875" s="74">
        <v>0</v>
      </c>
      <c r="Q2875" s="74">
        <v>7.2999999999999995E-2</v>
      </c>
      <c r="R2875" s="74">
        <v>2.6349744130000001</v>
      </c>
      <c r="S2875" s="74">
        <v>0</v>
      </c>
      <c r="T2875" s="74">
        <v>0</v>
      </c>
      <c r="U2875" s="74">
        <v>2.462602589E-2</v>
      </c>
      <c r="V2875" s="74">
        <v>9.69</v>
      </c>
      <c r="W2875" s="74">
        <v>1.89999981</v>
      </c>
      <c r="X2875" s="74">
        <v>1179.9654</v>
      </c>
      <c r="Y2875" s="74">
        <v>1220</v>
      </c>
      <c r="Z2875" s="74">
        <v>0.7469087272540742</v>
      </c>
      <c r="AA2875" s="74">
        <v>0.2530912727459258</v>
      </c>
      <c r="AB2875" s="74">
        <v>2.7773092265991658E-4</v>
      </c>
      <c r="AC2875" s="74">
        <v>2.7773092265991653E-4</v>
      </c>
      <c r="AD2875" t="s">
        <v>5810</v>
      </c>
    </row>
    <row r="2876" spans="1:30">
      <c r="A2876" s="165" t="s">
        <v>7277</v>
      </c>
      <c r="C2876" s="165" t="s">
        <v>8444</v>
      </c>
      <c r="D2876" s="169" t="s">
        <v>2877</v>
      </c>
      <c r="E2876" s="169" t="s">
        <v>2879</v>
      </c>
      <c r="F2876" s="174">
        <v>17.402999999999999</v>
      </c>
      <c r="G2876" s="174">
        <v>145.863</v>
      </c>
      <c r="H2876" s="74">
        <v>45.899000000000001</v>
      </c>
      <c r="I2876" s="74">
        <v>1.55</v>
      </c>
      <c r="J2876" s="74">
        <v>10.785</v>
      </c>
      <c r="K2876" s="74">
        <v>0.253</v>
      </c>
      <c r="L2876" s="74">
        <v>7.5250000000000004</v>
      </c>
      <c r="M2876" s="74">
        <v>12.872999999999999</v>
      </c>
      <c r="N2876" s="74">
        <v>1.1599999999999999</v>
      </c>
      <c r="O2876" s="74">
        <v>0.51300000000000001</v>
      </c>
      <c r="P2876" s="74">
        <v>0</v>
      </c>
      <c r="Q2876" s="74">
        <v>6.5000000000000002E-2</v>
      </c>
      <c r="R2876" s="74">
        <v>2.0118566000000002</v>
      </c>
      <c r="S2876" s="74">
        <v>0</v>
      </c>
      <c r="T2876" s="74">
        <v>0</v>
      </c>
      <c r="U2876" s="74">
        <v>2.9987177099999999E-3</v>
      </c>
      <c r="V2876" s="74">
        <v>16.076899999999998</v>
      </c>
      <c r="W2876" s="74">
        <v>3.1523330181000002</v>
      </c>
      <c r="X2876" s="74">
        <v>1181.6918000000001</v>
      </c>
      <c r="Y2876" s="74">
        <v>660</v>
      </c>
      <c r="Z2876" s="74">
        <v>0.94987352329880215</v>
      </c>
      <c r="AA2876" s="74">
        <v>5.0126476701197901E-2</v>
      </c>
      <c r="AB2876" s="74">
        <v>5.2335278618491972E-4</v>
      </c>
      <c r="AC2876" s="74">
        <v>5.2335278618491961E-4</v>
      </c>
      <c r="AD2876" t="s">
        <v>5810</v>
      </c>
    </row>
    <row r="2877" spans="1:30">
      <c r="A2877" s="165" t="s">
        <v>7278</v>
      </c>
      <c r="C2877" s="165" t="s">
        <v>8444</v>
      </c>
      <c r="D2877" s="169" t="s">
        <v>2877</v>
      </c>
      <c r="E2877" s="169" t="s">
        <v>2879</v>
      </c>
      <c r="F2877" s="174">
        <v>17.402999999999999</v>
      </c>
      <c r="G2877" s="174">
        <v>145.863</v>
      </c>
      <c r="H2877" s="74">
        <v>44.228999999999999</v>
      </c>
      <c r="I2877" s="74">
        <v>0.63800000000000001</v>
      </c>
      <c r="J2877" s="74">
        <v>16.102</v>
      </c>
      <c r="K2877" s="74">
        <v>0.187</v>
      </c>
      <c r="L2877" s="74">
        <v>8.6189999999999998</v>
      </c>
      <c r="M2877" s="74">
        <v>13.688000000000001</v>
      </c>
      <c r="N2877" s="74">
        <v>1.268</v>
      </c>
      <c r="O2877" s="74">
        <v>0.309</v>
      </c>
      <c r="P2877" s="74">
        <v>0</v>
      </c>
      <c r="Q2877" s="74">
        <v>8.5000000000000006E-2</v>
      </c>
      <c r="R2877" s="74">
        <v>2.3952026000000002</v>
      </c>
      <c r="S2877" s="74">
        <v>0</v>
      </c>
      <c r="T2877" s="74">
        <v>0</v>
      </c>
      <c r="U2877" s="74">
        <v>2.57290952E-2</v>
      </c>
      <c r="V2877" s="74">
        <v>10.10905</v>
      </c>
      <c r="W2877" s="74">
        <v>1.98216646845</v>
      </c>
      <c r="X2877" s="74">
        <v>1195.2208000000001</v>
      </c>
      <c r="Y2877" s="74">
        <v>1160</v>
      </c>
      <c r="Z2877" s="74">
        <v>0.71246672989402038</v>
      </c>
      <c r="AA2877" s="74">
        <v>0.28753327010597962</v>
      </c>
      <c r="AB2877" s="74">
        <v>1.1711230613728901E-3</v>
      </c>
      <c r="AC2877" s="74">
        <v>1.171123061372891E-3</v>
      </c>
      <c r="AD2877" t="s">
        <v>5810</v>
      </c>
    </row>
    <row r="2878" spans="1:30">
      <c r="A2878" s="165" t="s">
        <v>7279</v>
      </c>
      <c r="C2878" s="165" t="s">
        <v>8444</v>
      </c>
      <c r="D2878" s="169" t="s">
        <v>2877</v>
      </c>
      <c r="E2878" s="169" t="s">
        <v>2879</v>
      </c>
      <c r="F2878" s="174">
        <v>17.402999999999999</v>
      </c>
      <c r="G2878" s="174">
        <v>145.863</v>
      </c>
      <c r="H2878" s="74">
        <v>47.298000000000002</v>
      </c>
      <c r="I2878" s="74">
        <v>0.93799999999999994</v>
      </c>
      <c r="J2878" s="74">
        <v>14.02</v>
      </c>
      <c r="K2878" s="74">
        <v>0.252</v>
      </c>
      <c r="L2878" s="74">
        <v>7.1749999999999998</v>
      </c>
      <c r="M2878" s="74">
        <v>12.089</v>
      </c>
      <c r="N2878" s="74">
        <v>1.7130000000000001</v>
      </c>
      <c r="O2878" s="74">
        <v>0.373</v>
      </c>
      <c r="P2878" s="74">
        <v>0</v>
      </c>
      <c r="Q2878" s="74">
        <v>9.1999999999999998E-2</v>
      </c>
      <c r="R2878" s="74">
        <v>2.2759393999999999</v>
      </c>
      <c r="S2878" s="74">
        <v>0</v>
      </c>
      <c r="T2878" s="74">
        <v>0</v>
      </c>
      <c r="U2878" s="74">
        <v>7.1269037999999998E-3</v>
      </c>
      <c r="V2878" s="74">
        <v>11.5634</v>
      </c>
      <c r="W2878" s="74">
        <v>2.2673331066000002</v>
      </c>
      <c r="X2878" s="74">
        <v>1168.6774</v>
      </c>
      <c r="Y2878" s="74">
        <v>760</v>
      </c>
      <c r="Z2878" s="74">
        <v>0.8756582709556523</v>
      </c>
      <c r="AA2878" s="74">
        <v>0.1243417290443477</v>
      </c>
      <c r="AB2878" s="74">
        <v>1.6104859695789599E-4</v>
      </c>
      <c r="AC2878" s="74">
        <v>1.6104859695789599E-4</v>
      </c>
      <c r="AD2878" t="s">
        <v>5810</v>
      </c>
    </row>
    <row r="2879" spans="1:30">
      <c r="A2879" s="165" t="s">
        <v>7280</v>
      </c>
      <c r="C2879" s="165" t="s">
        <v>8444</v>
      </c>
      <c r="D2879" s="169" t="s">
        <v>2877</v>
      </c>
      <c r="E2879" s="169" t="s">
        <v>2879</v>
      </c>
      <c r="F2879" s="174">
        <v>17.402999999999999</v>
      </c>
      <c r="G2879" s="174">
        <v>145.863</v>
      </c>
      <c r="H2879" s="74">
        <v>47.514000000000003</v>
      </c>
      <c r="I2879" s="74">
        <v>0.97099999999999997</v>
      </c>
      <c r="J2879" s="74">
        <v>13.243</v>
      </c>
      <c r="K2879" s="74">
        <v>0.28299999999999997</v>
      </c>
      <c r="L2879" s="74">
        <v>6.64</v>
      </c>
      <c r="M2879" s="74">
        <v>11.625</v>
      </c>
      <c r="N2879" s="74">
        <v>1.637</v>
      </c>
      <c r="O2879" s="74">
        <v>0.377</v>
      </c>
      <c r="P2879" s="74">
        <v>0</v>
      </c>
      <c r="Q2879" s="74">
        <v>8.3000000000000004E-2</v>
      </c>
      <c r="R2879" s="74">
        <v>2.1584255400000001</v>
      </c>
      <c r="S2879" s="74">
        <v>0</v>
      </c>
      <c r="T2879" s="74">
        <v>0</v>
      </c>
      <c r="U2879" s="74">
        <v>4.2450222109999998E-3</v>
      </c>
      <c r="V2879" s="74">
        <v>12.95485</v>
      </c>
      <c r="W2879" s="74">
        <v>2.5401664126500001</v>
      </c>
      <c r="X2879" s="74">
        <v>1160.9749999999999</v>
      </c>
      <c r="Y2879" s="74">
        <v>660</v>
      </c>
      <c r="Z2879" s="74">
        <v>0.92261252104834279</v>
      </c>
      <c r="AA2879" s="74">
        <v>7.7387478951657263E-2</v>
      </c>
      <c r="AB2879" s="74">
        <v>2.2947574923114669E-3</v>
      </c>
      <c r="AC2879" s="74">
        <v>2.2947574923114669E-3</v>
      </c>
      <c r="AD2879" t="s">
        <v>5810</v>
      </c>
    </row>
    <row r="2880" spans="1:30">
      <c r="A2880" s="165" t="s">
        <v>7281</v>
      </c>
      <c r="C2880" s="165" t="s">
        <v>8444</v>
      </c>
      <c r="D2880" s="169" t="s">
        <v>2877</v>
      </c>
      <c r="E2880" s="169" t="s">
        <v>2879</v>
      </c>
      <c r="F2880" s="174">
        <v>17.402999999999999</v>
      </c>
      <c r="G2880" s="174">
        <v>145.863</v>
      </c>
      <c r="H2880" s="74">
        <v>43.341999999999999</v>
      </c>
      <c r="I2880" s="74">
        <v>0.59899999999999998</v>
      </c>
      <c r="J2880" s="74">
        <v>16.763999999999999</v>
      </c>
      <c r="K2880" s="74">
        <v>0.18</v>
      </c>
      <c r="L2880" s="74">
        <v>9.3819999999999997</v>
      </c>
      <c r="M2880" s="74">
        <v>14.156000000000001</v>
      </c>
      <c r="N2880" s="74">
        <v>1.204</v>
      </c>
      <c r="O2880" s="74">
        <v>0.22700000000000001</v>
      </c>
      <c r="P2880" s="74">
        <v>0</v>
      </c>
      <c r="Q2880" s="74">
        <v>7.0999999999999994E-2</v>
      </c>
      <c r="R2880" s="74">
        <v>2.767740506</v>
      </c>
      <c r="S2880" s="74">
        <v>0</v>
      </c>
      <c r="T2880" s="74">
        <v>0</v>
      </c>
      <c r="U2880" s="74">
        <v>0.13377549950000001</v>
      </c>
      <c r="V2880" s="74">
        <v>9.6253999999999991</v>
      </c>
      <c r="W2880" s="74">
        <v>1.8873331445999999</v>
      </c>
      <c r="X2880" s="74">
        <v>1202.9896000000001</v>
      </c>
      <c r="Y2880" s="74">
        <v>2800</v>
      </c>
      <c r="Z2880" s="74">
        <v>0.45782181196357119</v>
      </c>
      <c r="AA2880" s="74">
        <v>0.54217818803642881</v>
      </c>
      <c r="AB2880" s="74">
        <v>6.9779819157961493E-4</v>
      </c>
      <c r="AC2880" s="74">
        <v>6.977981915796146E-4</v>
      </c>
      <c r="AD2880" t="s">
        <v>5810</v>
      </c>
    </row>
    <row r="2881" spans="1:30">
      <c r="A2881" s="165" t="s">
        <v>7282</v>
      </c>
      <c r="C2881" s="165" t="s">
        <v>8444</v>
      </c>
      <c r="D2881" s="169" t="s">
        <v>2877</v>
      </c>
      <c r="E2881" s="169" t="s">
        <v>2879</v>
      </c>
      <c r="F2881" s="174">
        <v>17.402999999999999</v>
      </c>
      <c r="G2881" s="174">
        <v>145.863</v>
      </c>
      <c r="H2881" s="74">
        <v>47.557000000000002</v>
      </c>
      <c r="I2881" s="74">
        <v>1.0009999999999999</v>
      </c>
      <c r="J2881" s="74">
        <v>13.552</v>
      </c>
      <c r="K2881" s="74">
        <v>0.27400000000000002</v>
      </c>
      <c r="L2881" s="74">
        <v>6.9619999999999997</v>
      </c>
      <c r="M2881" s="74">
        <v>11.433</v>
      </c>
      <c r="N2881" s="74">
        <v>1.7330000000000001</v>
      </c>
      <c r="O2881" s="74">
        <v>0.36499999999999999</v>
      </c>
      <c r="P2881" s="74">
        <v>0</v>
      </c>
      <c r="Q2881" s="74">
        <v>4.2000000000000003E-2</v>
      </c>
      <c r="R2881" s="74">
        <v>2.2468335000000002</v>
      </c>
      <c r="S2881" s="74">
        <v>0</v>
      </c>
      <c r="T2881" s="74">
        <v>0</v>
      </c>
      <c r="U2881" s="74">
        <v>8.6134119999999991E-3</v>
      </c>
      <c r="V2881" s="74">
        <v>12.8537</v>
      </c>
      <c r="W2881" s="74">
        <v>2.5203330813</v>
      </c>
      <c r="X2881" s="74">
        <v>1157.7878000000001</v>
      </c>
      <c r="Y2881" s="74">
        <v>770</v>
      </c>
      <c r="Z2881" s="74">
        <v>0.86208994492014834</v>
      </c>
      <c r="AA2881" s="74">
        <v>0.13791005507985171</v>
      </c>
      <c r="AB2881" s="74">
        <v>1.3662922853951891E-3</v>
      </c>
      <c r="AC2881" s="74">
        <v>1.366292285395188E-3</v>
      </c>
      <c r="AD2881" t="s">
        <v>5810</v>
      </c>
    </row>
    <row r="2882" spans="1:30">
      <c r="A2882" s="165" t="s">
        <v>7283</v>
      </c>
      <c r="C2882" s="165" t="s">
        <v>8444</v>
      </c>
      <c r="D2882" s="169" t="s">
        <v>2877</v>
      </c>
      <c r="E2882" s="169" t="s">
        <v>2879</v>
      </c>
      <c r="F2882" s="174">
        <v>17.402999999999999</v>
      </c>
      <c r="G2882" s="174">
        <v>145.863</v>
      </c>
      <c r="H2882" s="74">
        <v>43.241999999999997</v>
      </c>
      <c r="I2882" s="74">
        <v>0.57599999999999996</v>
      </c>
      <c r="J2882" s="74">
        <v>16.361000000000001</v>
      </c>
      <c r="K2882" s="74">
        <v>0.189</v>
      </c>
      <c r="L2882" s="74">
        <v>9.5299999999999994</v>
      </c>
      <c r="M2882" s="74">
        <v>14.247999999999999</v>
      </c>
      <c r="N2882" s="74">
        <v>1.1739999999999999</v>
      </c>
      <c r="O2882" s="74">
        <v>0.249</v>
      </c>
      <c r="P2882" s="74">
        <v>0</v>
      </c>
      <c r="Q2882" s="74">
        <v>0.04</v>
      </c>
      <c r="R2882" s="74">
        <v>2.7503130759999999</v>
      </c>
      <c r="S2882" s="74">
        <v>0</v>
      </c>
      <c r="T2882" s="74">
        <v>0</v>
      </c>
      <c r="U2882" s="74">
        <v>2.6456177819999999E-2</v>
      </c>
      <c r="V2882" s="74">
        <v>9.7061500000000009</v>
      </c>
      <c r="W2882" s="74">
        <v>1.90316647635</v>
      </c>
      <c r="X2882" s="74">
        <v>1204.5168000000001</v>
      </c>
      <c r="Y2882" s="74">
        <v>1370</v>
      </c>
      <c r="Z2882" s="74">
        <v>0.77108935235456055</v>
      </c>
      <c r="AA2882" s="74">
        <v>0.2289106476454395</v>
      </c>
      <c r="AB2882" s="74">
        <v>1.2115773032515969E-3</v>
      </c>
      <c r="AC2882" s="74">
        <v>1.2115773032515961E-3</v>
      </c>
      <c r="AD2882" t="s">
        <v>5810</v>
      </c>
    </row>
    <row r="2883" spans="1:30">
      <c r="A2883" s="165" t="s">
        <v>7284</v>
      </c>
      <c r="C2883" s="165" t="s">
        <v>8444</v>
      </c>
      <c r="D2883" s="169" t="s">
        <v>2877</v>
      </c>
      <c r="E2883" s="169" t="s">
        <v>2879</v>
      </c>
      <c r="F2883" s="174">
        <v>17.402999999999999</v>
      </c>
      <c r="G2883" s="174">
        <v>145.863</v>
      </c>
      <c r="H2883" s="74">
        <v>45.923000000000002</v>
      </c>
      <c r="I2883" s="74">
        <v>0.66700000000000004</v>
      </c>
      <c r="J2883" s="74">
        <v>13.7</v>
      </c>
      <c r="K2883" s="74">
        <v>0.25700000000000001</v>
      </c>
      <c r="L2883" s="74">
        <v>8.5909999999999993</v>
      </c>
      <c r="M2883" s="74">
        <v>11.464</v>
      </c>
      <c r="N2883" s="74">
        <v>1.236</v>
      </c>
      <c r="O2883" s="74">
        <v>0.316</v>
      </c>
      <c r="P2883" s="74">
        <v>0</v>
      </c>
      <c r="Q2883" s="74">
        <v>3.4000000000000002E-2</v>
      </c>
      <c r="R2883" s="74">
        <v>3.2286252000000002</v>
      </c>
      <c r="S2883" s="74">
        <v>0</v>
      </c>
      <c r="T2883" s="74">
        <v>0</v>
      </c>
      <c r="U2883" s="74">
        <v>3.9093776400000004E-3</v>
      </c>
      <c r="V2883" s="74">
        <v>11.97395</v>
      </c>
      <c r="W2883" s="74">
        <v>2.3478330985500002</v>
      </c>
      <c r="X2883" s="74">
        <v>1158.3024</v>
      </c>
      <c r="Y2883" s="74">
        <v>1250</v>
      </c>
      <c r="Z2883" s="74">
        <v>0.96664335910311949</v>
      </c>
      <c r="AA2883" s="74">
        <v>3.3356640896880493E-2</v>
      </c>
      <c r="AB2883" s="74">
        <v>3.2029554446653149E-3</v>
      </c>
      <c r="AC2883" s="74">
        <v>3.2029554446653132E-3</v>
      </c>
      <c r="AD2883" t="s">
        <v>5810</v>
      </c>
    </row>
    <row r="2884" spans="1:30">
      <c r="A2884" s="165" t="s">
        <v>7285</v>
      </c>
      <c r="C2884" s="165" t="s">
        <v>8444</v>
      </c>
      <c r="D2884" s="169" t="s">
        <v>2877</v>
      </c>
      <c r="E2884" s="169" t="s">
        <v>2879</v>
      </c>
      <c r="F2884" s="174">
        <v>17.402999999999999</v>
      </c>
      <c r="G2884" s="174">
        <v>145.863</v>
      </c>
      <c r="H2884" s="74">
        <v>43.110999999999997</v>
      </c>
      <c r="I2884" s="74">
        <v>0.61599999999999999</v>
      </c>
      <c r="J2884" s="74">
        <v>16.388999999999999</v>
      </c>
      <c r="K2884" s="74">
        <v>0.219</v>
      </c>
      <c r="L2884" s="74">
        <v>8.3870000000000005</v>
      </c>
      <c r="M2884" s="74">
        <v>13.8</v>
      </c>
      <c r="N2884" s="74">
        <v>1.1919999999999999</v>
      </c>
      <c r="O2884" s="74">
        <v>0.222</v>
      </c>
      <c r="P2884" s="74">
        <v>0</v>
      </c>
      <c r="Q2884" s="74">
        <v>3.6999999999999998E-2</v>
      </c>
      <c r="R2884" s="74">
        <v>2.8133336999999998</v>
      </c>
      <c r="S2884" s="74">
        <v>0</v>
      </c>
      <c r="T2884" s="74">
        <v>0</v>
      </c>
      <c r="U2884" s="74">
        <v>1.3962063E-2</v>
      </c>
      <c r="V2884" s="74">
        <v>11.271850000000001</v>
      </c>
      <c r="W2884" s="74">
        <v>2.2101664456500001</v>
      </c>
      <c r="X2884" s="74">
        <v>1197.08</v>
      </c>
      <c r="Y2884" s="74">
        <v>1240</v>
      </c>
      <c r="Z2884" s="74">
        <v>0.86559263716084789</v>
      </c>
      <c r="AA2884" s="74">
        <v>0.13440736283915211</v>
      </c>
      <c r="AB2884" s="74">
        <v>1.7908492586104141E-3</v>
      </c>
      <c r="AC2884" s="74">
        <v>1.790849258610413E-3</v>
      </c>
      <c r="AD2884" t="s">
        <v>5810</v>
      </c>
    </row>
    <row r="2885" spans="1:30">
      <c r="A2885" s="165" t="s">
        <v>7286</v>
      </c>
      <c r="C2885" s="165" t="s">
        <v>8444</v>
      </c>
      <c r="D2885" s="169" t="s">
        <v>2877</v>
      </c>
      <c r="E2885" s="169" t="s">
        <v>2879</v>
      </c>
      <c r="F2885" s="174">
        <v>17.402999999999999</v>
      </c>
      <c r="G2885" s="174">
        <v>145.863</v>
      </c>
      <c r="H2885" s="74">
        <v>44.576999999999998</v>
      </c>
      <c r="I2885" s="74">
        <v>0.65500000000000003</v>
      </c>
      <c r="J2885" s="74">
        <v>15.461</v>
      </c>
      <c r="K2885" s="74">
        <v>0.215</v>
      </c>
      <c r="L2885" s="74">
        <v>8.5660000000000007</v>
      </c>
      <c r="M2885" s="74">
        <v>12.923</v>
      </c>
      <c r="N2885" s="74">
        <v>1.393</v>
      </c>
      <c r="O2885" s="74">
        <v>0.32900000000000001</v>
      </c>
      <c r="P2885" s="74">
        <v>0</v>
      </c>
      <c r="Q2885" s="74">
        <v>0.08</v>
      </c>
      <c r="R2885" s="74">
        <v>1.4063118999999999</v>
      </c>
      <c r="S2885" s="74">
        <v>0</v>
      </c>
      <c r="T2885" s="74">
        <v>0</v>
      </c>
      <c r="U2885" s="74">
        <v>3.37659643E-2</v>
      </c>
      <c r="V2885" s="74">
        <v>10.21275</v>
      </c>
      <c r="W2885" s="74">
        <v>2.0024997997499998</v>
      </c>
      <c r="X2885" s="74">
        <v>1182.5218</v>
      </c>
      <c r="Y2885" s="74">
        <v>860</v>
      </c>
      <c r="Z2885" s="74">
        <v>0.41132497501148618</v>
      </c>
      <c r="AA2885" s="74">
        <v>0.58867502498851376</v>
      </c>
      <c r="AB2885" s="74">
        <v>1.0761161987577619E-4</v>
      </c>
      <c r="AC2885" s="74">
        <v>1.0761161987577619E-4</v>
      </c>
      <c r="AD2885" t="s">
        <v>5810</v>
      </c>
    </row>
    <row r="2886" spans="1:30">
      <c r="A2886" s="165" t="s">
        <v>7287</v>
      </c>
      <c r="C2886" s="165" t="s">
        <v>8444</v>
      </c>
      <c r="D2886" s="169" t="s">
        <v>2877</v>
      </c>
      <c r="E2886" s="169" t="s">
        <v>2879</v>
      </c>
      <c r="F2886" s="174">
        <v>17.402999999999999</v>
      </c>
      <c r="G2886" s="174">
        <v>145.863</v>
      </c>
      <c r="H2886" s="74">
        <v>45.835000000000001</v>
      </c>
      <c r="I2886" s="74">
        <v>0.80600000000000005</v>
      </c>
      <c r="J2886" s="74">
        <v>14.853999999999999</v>
      </c>
      <c r="K2886" s="74">
        <v>0.2</v>
      </c>
      <c r="L2886" s="74">
        <v>8.3989999999999991</v>
      </c>
      <c r="M2886" s="74">
        <v>13.045</v>
      </c>
      <c r="N2886" s="74">
        <v>1.26</v>
      </c>
      <c r="O2886" s="74">
        <v>0.35599999999999998</v>
      </c>
      <c r="P2886" s="74">
        <v>0</v>
      </c>
      <c r="Q2886" s="74">
        <v>6.7000000000000004E-2</v>
      </c>
      <c r="R2886" s="74">
        <v>2.2557480129999998</v>
      </c>
      <c r="S2886" s="74">
        <v>0</v>
      </c>
      <c r="T2886" s="74">
        <v>0</v>
      </c>
      <c r="U2886" s="74">
        <v>9.4921795870000006E-2</v>
      </c>
      <c r="V2886" s="74">
        <v>10.0555</v>
      </c>
      <c r="W2886" s="74">
        <v>1.9716664694999999</v>
      </c>
      <c r="X2886" s="74">
        <v>1184.547</v>
      </c>
      <c r="Y2886" s="74">
        <v>2060</v>
      </c>
      <c r="Z2886" s="74">
        <v>0.40489467999000728</v>
      </c>
      <c r="AA2886" s="74">
        <v>0.59510532000999272</v>
      </c>
      <c r="AB2886" s="74">
        <v>4.0778393105958853E-4</v>
      </c>
      <c r="AC2886" s="74">
        <v>4.0778393105958831E-4</v>
      </c>
      <c r="AD2886" t="s">
        <v>5810</v>
      </c>
    </row>
    <row r="2887" spans="1:30">
      <c r="A2887" s="165" t="s">
        <v>7288</v>
      </c>
      <c r="C2887" s="165" t="s">
        <v>8444</v>
      </c>
      <c r="D2887" s="169" t="s">
        <v>2877</v>
      </c>
      <c r="E2887" s="169" t="s">
        <v>2879</v>
      </c>
      <c r="F2887" s="174">
        <v>17.402999999999999</v>
      </c>
      <c r="G2887" s="174">
        <v>145.863</v>
      </c>
      <c r="H2887" s="74">
        <v>48.347000000000001</v>
      </c>
      <c r="I2887" s="74">
        <v>1.0409999999999999</v>
      </c>
      <c r="J2887" s="74">
        <v>13.374000000000001</v>
      </c>
      <c r="K2887" s="74">
        <v>0.249</v>
      </c>
      <c r="L2887" s="74">
        <v>7.391</v>
      </c>
      <c r="M2887" s="74">
        <v>11.141999999999999</v>
      </c>
      <c r="N2887" s="74">
        <v>1.8959999999999999</v>
      </c>
      <c r="O2887" s="74">
        <v>0.38100000000000001</v>
      </c>
      <c r="P2887" s="74">
        <v>0</v>
      </c>
      <c r="Q2887" s="74">
        <v>7.5999999999999998E-2</v>
      </c>
      <c r="R2887" s="74">
        <v>1.9543546999999999</v>
      </c>
      <c r="S2887" s="74">
        <v>0</v>
      </c>
      <c r="T2887" s="74">
        <v>0</v>
      </c>
      <c r="U2887" s="74">
        <v>4.8235107200000002E-3</v>
      </c>
      <c r="V2887" s="74">
        <v>11.973100000000001</v>
      </c>
      <c r="W2887" s="74">
        <v>2.3476664319</v>
      </c>
      <c r="X2887" s="74">
        <v>1152.9572000000001</v>
      </c>
      <c r="Y2887" s="74">
        <v>570</v>
      </c>
      <c r="Z2887" s="74">
        <v>0.88995022935977286</v>
      </c>
      <c r="AA2887" s="74">
        <v>0.1100497706402272</v>
      </c>
      <c r="AB2887" s="74">
        <v>4.5316382315666948E-4</v>
      </c>
      <c r="AC2887" s="74">
        <v>4.5316382315666921E-4</v>
      </c>
      <c r="AD2887" t="s">
        <v>5810</v>
      </c>
    </row>
    <row r="2888" spans="1:30">
      <c r="A2888" s="165" t="s">
        <v>7289</v>
      </c>
      <c r="C2888" s="165" t="s">
        <v>8444</v>
      </c>
      <c r="D2888" s="169" t="s">
        <v>2877</v>
      </c>
      <c r="E2888" s="169" t="s">
        <v>2879</v>
      </c>
      <c r="F2888" s="174">
        <v>17.402999999999999</v>
      </c>
      <c r="G2888" s="174">
        <v>145.863</v>
      </c>
      <c r="H2888" s="74">
        <v>44.920999999999999</v>
      </c>
      <c r="I2888" s="74">
        <v>0.754</v>
      </c>
      <c r="J2888" s="74">
        <v>15.516999999999999</v>
      </c>
      <c r="K2888" s="74">
        <v>0.193</v>
      </c>
      <c r="L2888" s="74">
        <v>8.2799999999999994</v>
      </c>
      <c r="M2888" s="74">
        <v>13.439</v>
      </c>
      <c r="N2888" s="74">
        <v>1.4450000000000001</v>
      </c>
      <c r="O2888" s="74">
        <v>0.311</v>
      </c>
      <c r="P2888" s="74">
        <v>0</v>
      </c>
      <c r="Q2888" s="74">
        <v>6.8000000000000005E-2</v>
      </c>
      <c r="R2888" s="74">
        <v>2.5165955000000002</v>
      </c>
      <c r="S2888" s="74">
        <v>0</v>
      </c>
      <c r="T2888" s="74">
        <v>0</v>
      </c>
      <c r="U2888" s="74">
        <v>1.25866956E-2</v>
      </c>
      <c r="V2888" s="74">
        <v>10.120100000000001</v>
      </c>
      <c r="W2888" s="74">
        <v>1.9843331349</v>
      </c>
      <c r="X2888" s="74">
        <v>1191.0873999999999</v>
      </c>
      <c r="Y2888" s="74">
        <v>1000</v>
      </c>
      <c r="Z2888" s="74">
        <v>0.83577342877182059</v>
      </c>
      <c r="AA2888" s="74">
        <v>0.16422657122817941</v>
      </c>
      <c r="AB2888" s="74">
        <v>4.3279675696636269E-4</v>
      </c>
      <c r="AC2888" s="74">
        <v>4.3279675696636242E-4</v>
      </c>
      <c r="AD2888" t="s">
        <v>5810</v>
      </c>
    </row>
    <row r="2889" spans="1:30">
      <c r="A2889" s="165" t="s">
        <v>7290</v>
      </c>
      <c r="C2889" s="165" t="s">
        <v>8444</v>
      </c>
      <c r="D2889" s="169" t="s">
        <v>2877</v>
      </c>
      <c r="E2889" s="169" t="s">
        <v>2879</v>
      </c>
      <c r="F2889" s="174">
        <v>17.402999999999999</v>
      </c>
      <c r="G2889" s="174">
        <v>145.863</v>
      </c>
      <c r="H2889" s="74">
        <v>47.171999999999997</v>
      </c>
      <c r="I2889" s="74">
        <v>0.71899999999999997</v>
      </c>
      <c r="J2889" s="74">
        <v>13.824999999999999</v>
      </c>
      <c r="K2889" s="74">
        <v>0.23200000000000001</v>
      </c>
      <c r="L2889" s="74">
        <v>9.7430000000000003</v>
      </c>
      <c r="M2889" s="74">
        <v>10.269</v>
      </c>
      <c r="N2889" s="74">
        <v>1.5860000000000001</v>
      </c>
      <c r="O2889" s="74">
        <v>0.44800000000000001</v>
      </c>
      <c r="P2889" s="74">
        <v>0</v>
      </c>
      <c r="Q2889" s="74">
        <v>0.113</v>
      </c>
      <c r="R2889" s="74">
        <v>2.4693651569999999</v>
      </c>
      <c r="S2889" s="74">
        <v>0</v>
      </c>
      <c r="T2889" s="74">
        <v>0</v>
      </c>
      <c r="U2889" s="74">
        <v>1.7201830000000001E-2</v>
      </c>
      <c r="V2889" s="74">
        <v>10.82305</v>
      </c>
      <c r="W2889" s="74">
        <v>2.1221664544499999</v>
      </c>
      <c r="X2889" s="74">
        <v>1138.4654</v>
      </c>
      <c r="Y2889" s="74">
        <v>990</v>
      </c>
      <c r="Z2889" s="74">
        <v>0.79897018469842274</v>
      </c>
      <c r="AA2889" s="74">
        <v>0.2010298153015774</v>
      </c>
      <c r="AB2889" s="74">
        <v>9.1457161741227331E-4</v>
      </c>
      <c r="AC2889" s="74">
        <v>9.1457161741227287E-4</v>
      </c>
      <c r="AD2889" t="s">
        <v>5810</v>
      </c>
    </row>
    <row r="2890" spans="1:30">
      <c r="A2890" s="165" t="s">
        <v>7291</v>
      </c>
      <c r="C2890" s="165" t="s">
        <v>8444</v>
      </c>
      <c r="D2890" s="169" t="s">
        <v>2877</v>
      </c>
      <c r="E2890" s="169" t="s">
        <v>2879</v>
      </c>
      <c r="F2890" s="174">
        <v>17.402999999999999</v>
      </c>
      <c r="G2890" s="174">
        <v>145.863</v>
      </c>
      <c r="H2890" s="74">
        <v>42.174999999999997</v>
      </c>
      <c r="I2890" s="74">
        <v>0.58699999999999997</v>
      </c>
      <c r="J2890" s="74">
        <v>16.262</v>
      </c>
      <c r="K2890" s="74">
        <v>0.18</v>
      </c>
      <c r="L2890" s="74">
        <v>9.8789999999999996</v>
      </c>
      <c r="M2890" s="74">
        <v>13.656000000000001</v>
      </c>
      <c r="N2890" s="74">
        <v>1.121</v>
      </c>
      <c r="O2890" s="74">
        <v>0.26200000000000001</v>
      </c>
      <c r="P2890" s="74">
        <v>0</v>
      </c>
      <c r="Q2890" s="74">
        <v>5.6000000000000001E-2</v>
      </c>
      <c r="R2890" s="74">
        <v>2.7693199000000002</v>
      </c>
      <c r="S2890" s="74">
        <v>0</v>
      </c>
      <c r="T2890" s="74">
        <v>0</v>
      </c>
      <c r="U2890" s="74">
        <v>1.9651082699999999E-2</v>
      </c>
      <c r="V2890" s="74">
        <v>9.425650000000001</v>
      </c>
      <c r="W2890" s="74">
        <v>1.8481664818500001</v>
      </c>
      <c r="X2890" s="74">
        <v>1194.6895999999999</v>
      </c>
      <c r="Y2890" s="74">
        <v>1300</v>
      </c>
      <c r="Z2890" s="74">
        <v>0.81816123309752298</v>
      </c>
      <c r="AA2890" s="74">
        <v>0.18183876690247699</v>
      </c>
      <c r="AB2890" s="74">
        <v>1.7685012661184339E-4</v>
      </c>
      <c r="AC2890" s="74">
        <v>1.7685012661184331E-4</v>
      </c>
      <c r="AD2890" t="s">
        <v>5810</v>
      </c>
    </row>
    <row r="2891" spans="1:30">
      <c r="A2891" s="165" t="s">
        <v>7292</v>
      </c>
      <c r="C2891" s="165" t="s">
        <v>8444</v>
      </c>
      <c r="D2891" s="169" t="s">
        <v>2877</v>
      </c>
      <c r="E2891" s="169" t="s">
        <v>2879</v>
      </c>
      <c r="F2891" s="174">
        <v>17.402999999999999</v>
      </c>
      <c r="G2891" s="174">
        <v>145.863</v>
      </c>
      <c r="H2891" s="74">
        <v>48.286999999999999</v>
      </c>
      <c r="I2891" s="74">
        <v>0.91500000000000004</v>
      </c>
      <c r="J2891" s="74">
        <v>13.051</v>
      </c>
      <c r="K2891" s="74">
        <v>0.25800000000000001</v>
      </c>
      <c r="L2891" s="74">
        <v>9.1340000000000003</v>
      </c>
      <c r="M2891" s="74">
        <v>10.144</v>
      </c>
      <c r="N2891" s="74">
        <v>1.8049999999999999</v>
      </c>
      <c r="O2891" s="74">
        <v>0.41699999999999998</v>
      </c>
      <c r="P2891" s="74">
        <v>0</v>
      </c>
      <c r="Q2891" s="74">
        <v>8.8999999999999996E-2</v>
      </c>
      <c r="R2891" s="74">
        <v>2.4761283280000002</v>
      </c>
      <c r="S2891" s="74">
        <v>0</v>
      </c>
      <c r="T2891" s="74">
        <v>0</v>
      </c>
      <c r="U2891" s="74">
        <v>1.7832967630000002E-2</v>
      </c>
      <c r="V2891" s="74">
        <v>11.3186</v>
      </c>
      <c r="W2891" s="74">
        <v>2.2193331114000001</v>
      </c>
      <c r="X2891" s="74">
        <v>1136.3904</v>
      </c>
      <c r="Y2891" s="74">
        <v>980</v>
      </c>
      <c r="Z2891" s="74">
        <v>0.79403714359200195</v>
      </c>
      <c r="AA2891" s="74">
        <v>0.20596285640799811</v>
      </c>
      <c r="AB2891" s="74">
        <v>1.133020066182134E-3</v>
      </c>
      <c r="AC2891" s="74">
        <v>1.133020066182134E-3</v>
      </c>
      <c r="AD2891" t="s">
        <v>5810</v>
      </c>
    </row>
    <row r="2892" spans="1:30">
      <c r="A2892" s="165" t="s">
        <v>7293</v>
      </c>
      <c r="C2892" s="165" t="s">
        <v>8444</v>
      </c>
      <c r="D2892" s="169" t="s">
        <v>2877</v>
      </c>
      <c r="E2892" s="169" t="s">
        <v>2879</v>
      </c>
      <c r="F2892" s="174">
        <v>17.402999999999999</v>
      </c>
      <c r="G2892" s="174">
        <v>145.863</v>
      </c>
      <c r="H2892" s="74">
        <v>47.868000000000002</v>
      </c>
      <c r="I2892" s="74">
        <v>0.88400000000000001</v>
      </c>
      <c r="J2892" s="74">
        <v>13.933</v>
      </c>
      <c r="K2892" s="74">
        <v>0.247</v>
      </c>
      <c r="L2892" s="74">
        <v>6.7910000000000004</v>
      </c>
      <c r="M2892" s="74">
        <v>12.231999999999999</v>
      </c>
      <c r="N2892" s="74">
        <v>1.4890000000000001</v>
      </c>
      <c r="O2892" s="74">
        <v>0.372</v>
      </c>
      <c r="P2892" s="74">
        <v>0</v>
      </c>
      <c r="Q2892" s="74">
        <v>5.8999999999999997E-2</v>
      </c>
      <c r="R2892" s="74">
        <v>2.9893888999999998</v>
      </c>
      <c r="S2892" s="74">
        <v>0</v>
      </c>
      <c r="T2892" s="74">
        <v>0</v>
      </c>
      <c r="U2892" s="74">
        <v>4.4685547899999999E-3</v>
      </c>
      <c r="V2892" s="74">
        <v>10.059749999999999</v>
      </c>
      <c r="W2892" s="74">
        <v>1.97249980275</v>
      </c>
      <c r="X2892" s="74">
        <v>1171.0512000000001</v>
      </c>
      <c r="Y2892" s="74">
        <v>1030</v>
      </c>
      <c r="Z2892" s="74">
        <v>0.94751156938112213</v>
      </c>
      <c r="AA2892" s="74">
        <v>5.2488430618877847E-2</v>
      </c>
      <c r="AB2892" s="74">
        <v>2.7962306545392742E-3</v>
      </c>
      <c r="AC2892" s="74">
        <v>2.796230654539272E-3</v>
      </c>
      <c r="AD2892" t="s">
        <v>5810</v>
      </c>
    </row>
    <row r="2893" spans="1:30">
      <c r="A2893" s="165" t="s">
        <v>7294</v>
      </c>
      <c r="C2893" s="165" t="s">
        <v>8444</v>
      </c>
      <c r="D2893" s="169" t="s">
        <v>2877</v>
      </c>
      <c r="E2893" s="169" t="s">
        <v>2879</v>
      </c>
      <c r="F2893" s="174">
        <v>17.402999999999999</v>
      </c>
      <c r="G2893" s="174">
        <v>145.863</v>
      </c>
      <c r="H2893" s="74">
        <v>47.335999999999999</v>
      </c>
      <c r="I2893" s="74">
        <v>0.78900000000000003</v>
      </c>
      <c r="J2893" s="74">
        <v>13.098000000000001</v>
      </c>
      <c r="K2893" s="74">
        <v>0.28399999999999997</v>
      </c>
      <c r="L2893" s="74">
        <v>7.7720000000000002</v>
      </c>
      <c r="M2893" s="74">
        <v>10.964</v>
      </c>
      <c r="N2893" s="74">
        <v>1.587</v>
      </c>
      <c r="O2893" s="74">
        <v>0.36199999999999999</v>
      </c>
      <c r="P2893" s="74">
        <v>0</v>
      </c>
      <c r="Q2893" s="74">
        <v>0.09</v>
      </c>
      <c r="R2893" s="74">
        <v>1.9049806199999999</v>
      </c>
      <c r="S2893" s="74">
        <v>0</v>
      </c>
      <c r="T2893" s="74">
        <v>0</v>
      </c>
      <c r="U2893" s="74">
        <v>1.084564839E-2</v>
      </c>
      <c r="V2893" s="74">
        <v>12.97865</v>
      </c>
      <c r="W2893" s="74">
        <v>2.54483307885</v>
      </c>
      <c r="X2893" s="74">
        <v>1150.0024000000001</v>
      </c>
      <c r="Y2893" s="74">
        <v>650</v>
      </c>
      <c r="Z2893" s="74">
        <v>0.79273083509033349</v>
      </c>
      <c r="AA2893" s="74">
        <v>0.20726916490966649</v>
      </c>
      <c r="AB2893" s="74">
        <v>1.0628167909696241E-3</v>
      </c>
      <c r="AC2893" s="74">
        <v>1.0628167909696241E-3</v>
      </c>
      <c r="AD2893" t="s">
        <v>5810</v>
      </c>
    </row>
    <row r="2894" spans="1:30">
      <c r="A2894" s="165" t="s">
        <v>7295</v>
      </c>
      <c r="C2894" s="165" t="s">
        <v>8444</v>
      </c>
      <c r="D2894" s="169" t="s">
        <v>2877</v>
      </c>
      <c r="E2894" s="169" t="s">
        <v>2879</v>
      </c>
      <c r="F2894" s="174">
        <v>17.402999999999999</v>
      </c>
      <c r="G2894" s="174">
        <v>145.863</v>
      </c>
      <c r="H2894" s="74">
        <v>48.036000000000001</v>
      </c>
      <c r="I2894" s="74">
        <v>0.68600000000000005</v>
      </c>
      <c r="J2894" s="74">
        <v>14.506</v>
      </c>
      <c r="K2894" s="74">
        <v>0.20200000000000001</v>
      </c>
      <c r="L2894" s="74">
        <v>8.6920000000000002</v>
      </c>
      <c r="M2894" s="74">
        <v>11.43</v>
      </c>
      <c r="N2894" s="74">
        <v>1.681</v>
      </c>
      <c r="O2894" s="74">
        <v>0.48199999999999998</v>
      </c>
      <c r="P2894" s="74">
        <v>0</v>
      </c>
      <c r="Q2894" s="74">
        <v>0.111</v>
      </c>
      <c r="R2894" s="74">
        <v>2.7023294170000001</v>
      </c>
      <c r="S2894" s="74">
        <v>0</v>
      </c>
      <c r="T2894" s="74">
        <v>0</v>
      </c>
      <c r="U2894" s="74">
        <v>6.8230851259999991E-3</v>
      </c>
      <c r="V2894" s="74">
        <v>9.4282000000000004</v>
      </c>
      <c r="W2894" s="74">
        <v>1.8486664818</v>
      </c>
      <c r="X2894" s="74">
        <v>1157.7380000000001</v>
      </c>
      <c r="Y2894" s="74">
        <v>920</v>
      </c>
      <c r="Z2894" s="74">
        <v>0.9122108157871055</v>
      </c>
      <c r="AA2894" s="74">
        <v>8.7789184212894472E-2</v>
      </c>
      <c r="AB2894" s="74">
        <v>2.8365421194029351E-3</v>
      </c>
      <c r="AC2894" s="74">
        <v>2.8365421194029359E-3</v>
      </c>
      <c r="AD2894" t="s">
        <v>5810</v>
      </c>
    </row>
    <row r="2895" spans="1:30">
      <c r="A2895" s="165" t="s">
        <v>7296</v>
      </c>
      <c r="C2895" s="165" t="s">
        <v>8444</v>
      </c>
      <c r="D2895" s="169" t="s">
        <v>2877</v>
      </c>
      <c r="E2895" s="169" t="s">
        <v>2879</v>
      </c>
      <c r="F2895" s="174">
        <v>17.402999999999999</v>
      </c>
      <c r="G2895" s="174">
        <v>145.863</v>
      </c>
      <c r="H2895" s="74">
        <v>47.018999999999998</v>
      </c>
      <c r="I2895" s="74">
        <v>0.77300000000000002</v>
      </c>
      <c r="J2895" s="74">
        <v>14.275</v>
      </c>
      <c r="K2895" s="74">
        <v>0.26400000000000001</v>
      </c>
      <c r="L2895" s="74">
        <v>9.0310000000000006</v>
      </c>
      <c r="M2895" s="74">
        <v>10.941000000000001</v>
      </c>
      <c r="N2895" s="74">
        <v>1.641</v>
      </c>
      <c r="O2895" s="74">
        <v>0.374</v>
      </c>
      <c r="P2895" s="74">
        <v>0</v>
      </c>
      <c r="Q2895" s="74">
        <v>3.9E-2</v>
      </c>
      <c r="R2895" s="74">
        <v>2.3603840119999999</v>
      </c>
      <c r="S2895" s="74">
        <v>0</v>
      </c>
      <c r="T2895" s="74">
        <v>0</v>
      </c>
      <c r="U2895" s="74">
        <v>2.5075395949999999E-2</v>
      </c>
      <c r="V2895" s="74">
        <v>11.588050000000001</v>
      </c>
      <c r="W2895" s="74">
        <v>2.272166439449999</v>
      </c>
      <c r="X2895" s="74">
        <v>1149.6206</v>
      </c>
      <c r="Y2895" s="74">
        <v>1070</v>
      </c>
      <c r="Z2895" s="74">
        <v>0.71912781067678588</v>
      </c>
      <c r="AA2895" s="74">
        <v>0.28087218932321412</v>
      </c>
      <c r="AB2895" s="74">
        <v>7.4636846944776242E-4</v>
      </c>
      <c r="AC2895" s="74">
        <v>7.4636846944776177E-4</v>
      </c>
      <c r="AD2895" t="s">
        <v>5810</v>
      </c>
    </row>
    <row r="2896" spans="1:30">
      <c r="A2896" s="165" t="s">
        <v>7297</v>
      </c>
      <c r="C2896" s="165" t="s">
        <v>8444</v>
      </c>
      <c r="D2896" s="169" t="s">
        <v>2877</v>
      </c>
      <c r="E2896" s="169" t="s">
        <v>2879</v>
      </c>
      <c r="F2896" s="174">
        <v>17.402999999999999</v>
      </c>
      <c r="G2896" s="174">
        <v>145.863</v>
      </c>
      <c r="H2896" s="74">
        <v>44.576999999999998</v>
      </c>
      <c r="I2896" s="74">
        <v>0.624</v>
      </c>
      <c r="J2896" s="74">
        <v>14.86</v>
      </c>
      <c r="K2896" s="74">
        <v>0.24199999999999999</v>
      </c>
      <c r="L2896" s="74">
        <v>9.9649999999999999</v>
      </c>
      <c r="M2896" s="74">
        <v>11.185</v>
      </c>
      <c r="N2896" s="74">
        <v>1.4239999999999999</v>
      </c>
      <c r="O2896" s="74">
        <v>0.316</v>
      </c>
      <c r="P2896" s="74">
        <v>0</v>
      </c>
      <c r="Q2896" s="74">
        <v>6.3E-2</v>
      </c>
      <c r="R2896" s="74">
        <v>2.7565417000000001</v>
      </c>
      <c r="S2896" s="74">
        <v>0</v>
      </c>
      <c r="T2896" s="74">
        <v>0</v>
      </c>
      <c r="U2896" s="74">
        <v>2.5986108300000001E-2</v>
      </c>
      <c r="V2896" s="74">
        <v>11.6229</v>
      </c>
      <c r="W2896" s="74">
        <v>2.2789997721000002</v>
      </c>
      <c r="X2896" s="74">
        <v>1153.671</v>
      </c>
      <c r="Y2896" s="74">
        <v>1330</v>
      </c>
      <c r="Z2896" s="74">
        <v>0.7849310479327124</v>
      </c>
      <c r="AA2896" s="74">
        <v>0.2150689520672876</v>
      </c>
      <c r="AB2896" s="74">
        <v>1.431431843023905E-3</v>
      </c>
      <c r="AC2896" s="74">
        <v>1.431431843023905E-3</v>
      </c>
      <c r="AD2896" t="s">
        <v>5810</v>
      </c>
    </row>
    <row r="2897" spans="1:30">
      <c r="A2897" s="165" t="s">
        <v>7298</v>
      </c>
      <c r="C2897" s="165" t="s">
        <v>8444</v>
      </c>
      <c r="D2897" s="169" t="s">
        <v>2877</v>
      </c>
      <c r="E2897" s="169" t="s">
        <v>2879</v>
      </c>
      <c r="F2897" s="174">
        <v>17.402999999999999</v>
      </c>
      <c r="G2897" s="174">
        <v>145.863</v>
      </c>
      <c r="H2897" s="74">
        <v>46.49</v>
      </c>
      <c r="I2897" s="74">
        <v>0.88200000000000001</v>
      </c>
      <c r="J2897" s="74">
        <v>13.029</v>
      </c>
      <c r="K2897" s="74">
        <v>0.24299999999999999</v>
      </c>
      <c r="L2897" s="74">
        <v>9.3130000000000006</v>
      </c>
      <c r="M2897" s="74">
        <v>10.754</v>
      </c>
      <c r="N2897" s="74">
        <v>1.585</v>
      </c>
      <c r="O2897" s="74">
        <v>0.375</v>
      </c>
      <c r="P2897" s="74">
        <v>0</v>
      </c>
      <c r="Q2897" s="74">
        <v>0.108</v>
      </c>
      <c r="R2897" s="74">
        <v>2.5498926819999999</v>
      </c>
      <c r="S2897" s="74">
        <v>0</v>
      </c>
      <c r="T2897" s="74">
        <v>0</v>
      </c>
      <c r="U2897" s="74">
        <v>5.0930650470000002E-3</v>
      </c>
      <c r="V2897" s="74">
        <v>11.87025</v>
      </c>
      <c r="W2897" s="74">
        <v>2.32749976725</v>
      </c>
      <c r="X2897" s="74">
        <v>1146.5164</v>
      </c>
      <c r="Y2897" s="74">
        <v>880</v>
      </c>
      <c r="Z2897" s="74">
        <v>0.93603373364688147</v>
      </c>
      <c r="AA2897" s="74">
        <v>6.3966266353118487E-2</v>
      </c>
      <c r="AB2897" s="74">
        <v>1.9868061572471171E-3</v>
      </c>
      <c r="AC2897" s="74">
        <v>1.9868061572471171E-3</v>
      </c>
      <c r="AD2897" t="s">
        <v>5810</v>
      </c>
    </row>
    <row r="2898" spans="1:30">
      <c r="A2898" s="165" t="s">
        <v>7299</v>
      </c>
      <c r="C2898" s="165" t="s">
        <v>8444</v>
      </c>
      <c r="D2898" s="169" t="s">
        <v>2877</v>
      </c>
      <c r="E2898" s="169" t="s">
        <v>2879</v>
      </c>
      <c r="F2898" s="174">
        <v>17.402999999999999</v>
      </c>
      <c r="G2898" s="174">
        <v>145.863</v>
      </c>
      <c r="H2898" s="74">
        <v>44.375999999999998</v>
      </c>
      <c r="I2898" s="74">
        <v>0.747</v>
      </c>
      <c r="J2898" s="74">
        <v>17.29</v>
      </c>
      <c r="K2898" s="74">
        <v>0.186</v>
      </c>
      <c r="L2898" s="74">
        <v>6.8719999999999999</v>
      </c>
      <c r="M2898" s="74">
        <v>13.986000000000001</v>
      </c>
      <c r="N2898" s="74">
        <v>1.488</v>
      </c>
      <c r="O2898" s="74">
        <v>0.29199999999999998</v>
      </c>
      <c r="P2898" s="74">
        <v>0</v>
      </c>
      <c r="Q2898" s="74">
        <v>6.0999999999999999E-2</v>
      </c>
      <c r="R2898" s="74">
        <v>2.1339983500000002</v>
      </c>
      <c r="S2898" s="74">
        <v>0</v>
      </c>
      <c r="T2898" s="74">
        <v>0</v>
      </c>
      <c r="U2898" s="74">
        <v>1.2154883300000001E-2</v>
      </c>
      <c r="V2898" s="74">
        <v>8.2594500000000011</v>
      </c>
      <c r="W2898" s="74">
        <v>1.6194998380500001</v>
      </c>
      <c r="X2898" s="74">
        <v>1200.1676</v>
      </c>
      <c r="Y2898" s="74">
        <v>810</v>
      </c>
      <c r="Z2898" s="74">
        <v>0.76232587334055901</v>
      </c>
      <c r="AA2898" s="74">
        <v>0.23767412665944099</v>
      </c>
      <c r="AB2898" s="74">
        <v>3.1027175257555023E-5</v>
      </c>
      <c r="AC2898" s="74">
        <v>3.1027175257555023E-5</v>
      </c>
      <c r="AD2898" t="s">
        <v>5810</v>
      </c>
    </row>
    <row r="2899" spans="1:30">
      <c r="A2899" s="165" t="s">
        <v>7300</v>
      </c>
      <c r="C2899" s="165" t="s">
        <v>8444</v>
      </c>
      <c r="D2899" s="169" t="s">
        <v>2877</v>
      </c>
      <c r="E2899" s="169" t="s">
        <v>2879</v>
      </c>
      <c r="F2899" s="174">
        <v>17.402999999999999</v>
      </c>
      <c r="G2899" s="174">
        <v>145.863</v>
      </c>
      <c r="H2899" s="74">
        <v>45.335999999999999</v>
      </c>
      <c r="I2899" s="74">
        <v>0.86499999999999999</v>
      </c>
      <c r="J2899" s="74">
        <v>15.124000000000001</v>
      </c>
      <c r="K2899" s="74">
        <v>0.2</v>
      </c>
      <c r="L2899" s="74">
        <v>7.4349999999999996</v>
      </c>
      <c r="M2899" s="74">
        <v>14.917</v>
      </c>
      <c r="N2899" s="74">
        <v>1.3819999999999999</v>
      </c>
      <c r="O2899" s="74">
        <v>0.38300000000000001</v>
      </c>
      <c r="P2899" s="74">
        <v>0</v>
      </c>
      <c r="Q2899" s="74">
        <v>7.2999999999999995E-2</v>
      </c>
      <c r="R2899" s="74">
        <v>1.82384185</v>
      </c>
      <c r="S2899" s="74">
        <v>0</v>
      </c>
      <c r="T2899" s="74">
        <v>0</v>
      </c>
      <c r="U2899" s="74">
        <v>1.7027344E-2</v>
      </c>
      <c r="V2899" s="74">
        <v>8.8493499999999994</v>
      </c>
      <c r="W2899" s="74">
        <v>1.7351664931499999</v>
      </c>
      <c r="X2899" s="74">
        <v>1215.6222</v>
      </c>
      <c r="Y2899" s="74">
        <v>740</v>
      </c>
      <c r="Z2899" s="74">
        <v>0.65726901244065672</v>
      </c>
      <c r="AA2899" s="74">
        <v>0.34273098755934328</v>
      </c>
      <c r="AB2899" s="74">
        <v>1.6815281551772689E-4</v>
      </c>
      <c r="AC2899" s="74">
        <v>1.68152815517727E-4</v>
      </c>
      <c r="AD2899" t="s">
        <v>5810</v>
      </c>
    </row>
    <row r="2900" spans="1:30">
      <c r="A2900" s="165" t="s">
        <v>7301</v>
      </c>
      <c r="C2900" s="165" t="s">
        <v>8444</v>
      </c>
      <c r="D2900" s="169" t="s">
        <v>2877</v>
      </c>
      <c r="E2900" s="169" t="s">
        <v>2879</v>
      </c>
      <c r="F2900" s="174">
        <v>17.402999999999999</v>
      </c>
      <c r="G2900" s="174">
        <v>145.863</v>
      </c>
      <c r="H2900" s="74">
        <v>46.942999999999998</v>
      </c>
      <c r="I2900" s="74">
        <v>1.014</v>
      </c>
      <c r="J2900" s="74">
        <v>13.182</v>
      </c>
      <c r="K2900" s="74">
        <v>0.253</v>
      </c>
      <c r="L2900" s="74">
        <v>8.343</v>
      </c>
      <c r="M2900" s="74">
        <v>12.504</v>
      </c>
      <c r="N2900" s="74">
        <v>1.732</v>
      </c>
      <c r="O2900" s="74">
        <v>0.42</v>
      </c>
      <c r="P2900" s="74">
        <v>0</v>
      </c>
      <c r="Q2900" s="74">
        <v>0.11700000000000001</v>
      </c>
      <c r="R2900" s="74">
        <v>1.62315235</v>
      </c>
      <c r="S2900" s="74">
        <v>0</v>
      </c>
      <c r="T2900" s="74">
        <v>0</v>
      </c>
      <c r="U2900" s="74">
        <v>8.4921184E-3</v>
      </c>
      <c r="V2900" s="74">
        <v>10.245900000000001</v>
      </c>
      <c r="W2900" s="74">
        <v>2.0089997991000001</v>
      </c>
      <c r="X2900" s="74">
        <v>1175.5663999999999</v>
      </c>
      <c r="Y2900" s="74">
        <v>490</v>
      </c>
      <c r="Z2900" s="74">
        <v>0.77353843005045964</v>
      </c>
      <c r="AA2900" s="74">
        <v>0.22646156994954039</v>
      </c>
      <c r="AB2900" s="74">
        <v>9.4208942542317999E-4</v>
      </c>
      <c r="AC2900" s="74">
        <v>9.4208942542317977E-4</v>
      </c>
      <c r="AD2900" t="s">
        <v>5810</v>
      </c>
    </row>
    <row r="2901" spans="1:30">
      <c r="A2901" s="165" t="s">
        <v>7302</v>
      </c>
      <c r="C2901" s="165" t="s">
        <v>8444</v>
      </c>
      <c r="D2901" s="169" t="s">
        <v>2877</v>
      </c>
      <c r="E2901" s="169" t="s">
        <v>2879</v>
      </c>
      <c r="F2901" s="174">
        <v>17.402999999999999</v>
      </c>
      <c r="G2901" s="174">
        <v>145.863</v>
      </c>
      <c r="H2901" s="74">
        <v>43.207000000000001</v>
      </c>
      <c r="I2901" s="74">
        <v>0.69599999999999995</v>
      </c>
      <c r="J2901" s="74">
        <v>16.552</v>
      </c>
      <c r="K2901" s="74">
        <v>0.30399999999999999</v>
      </c>
      <c r="L2901" s="74">
        <v>8.4320000000000004</v>
      </c>
      <c r="M2901" s="74">
        <v>14.289</v>
      </c>
      <c r="N2901" s="74">
        <v>1.2549999999999999</v>
      </c>
      <c r="O2901" s="74">
        <v>0.25800000000000001</v>
      </c>
      <c r="P2901" s="74">
        <v>0</v>
      </c>
      <c r="Q2901" s="74">
        <v>2.1000000000000001E-2</v>
      </c>
      <c r="R2901" s="74">
        <v>0.40685234999999997</v>
      </c>
      <c r="S2901" s="74">
        <v>0</v>
      </c>
      <c r="T2901" s="74">
        <v>0</v>
      </c>
      <c r="U2901" s="74">
        <v>2.7090181000000001E-3</v>
      </c>
      <c r="V2901" s="74">
        <v>11.09675</v>
      </c>
      <c r="W2901" s="74">
        <v>2.1758331157500002</v>
      </c>
      <c r="X2901" s="74">
        <v>1205.1974</v>
      </c>
      <c r="Y2901" s="74">
        <v>80</v>
      </c>
      <c r="Z2901" s="74">
        <v>0.45281367618379259</v>
      </c>
      <c r="AA2901" s="74">
        <v>0.54718632381620735</v>
      </c>
      <c r="AB2901" s="74">
        <v>3.4005407724887609E-4</v>
      </c>
      <c r="AC2901" s="74">
        <v>3.4005407724887592E-4</v>
      </c>
      <c r="AD2901" t="s">
        <v>5810</v>
      </c>
    </row>
    <row r="2902" spans="1:30">
      <c r="A2902" s="165" t="s">
        <v>7303</v>
      </c>
      <c r="C2902" s="165" t="s">
        <v>8444</v>
      </c>
      <c r="D2902" s="169" t="s">
        <v>2877</v>
      </c>
      <c r="E2902" s="169" t="s">
        <v>2879</v>
      </c>
      <c r="F2902" s="174">
        <v>17.402999999999999</v>
      </c>
      <c r="G2902" s="174">
        <v>145.863</v>
      </c>
      <c r="H2902" s="74">
        <v>46.978000000000002</v>
      </c>
      <c r="I2902" s="74">
        <v>0.97199999999999998</v>
      </c>
      <c r="J2902" s="74">
        <v>13.247999999999999</v>
      </c>
      <c r="K2902" s="74">
        <v>0.317</v>
      </c>
      <c r="L2902" s="74">
        <v>6.8730000000000002</v>
      </c>
      <c r="M2902" s="74">
        <v>11.201000000000001</v>
      </c>
      <c r="N2902" s="74">
        <v>1.7450000000000001</v>
      </c>
      <c r="O2902" s="74">
        <v>0.372</v>
      </c>
      <c r="P2902" s="74">
        <v>0</v>
      </c>
      <c r="Q2902" s="74">
        <v>9.8000000000000004E-2</v>
      </c>
      <c r="R2902" s="74">
        <v>1.837656154</v>
      </c>
      <c r="S2902" s="74">
        <v>0</v>
      </c>
      <c r="T2902" s="74">
        <v>0</v>
      </c>
      <c r="U2902" s="74">
        <v>8.5720786409999999E-3</v>
      </c>
      <c r="V2902" s="74">
        <v>12.149900000000001</v>
      </c>
      <c r="W2902" s="74">
        <v>2.3823330950999999</v>
      </c>
      <c r="X2902" s="74">
        <v>1153.9366</v>
      </c>
      <c r="Y2902" s="74">
        <v>580</v>
      </c>
      <c r="Z2902" s="74">
        <v>0.80872485675202199</v>
      </c>
      <c r="AA2902" s="74">
        <v>0.19127514324797801</v>
      </c>
      <c r="AB2902" s="74">
        <v>1.0266049315411461E-3</v>
      </c>
      <c r="AC2902" s="74">
        <v>1.0266049315411461E-3</v>
      </c>
      <c r="AD2902" t="s">
        <v>5810</v>
      </c>
    </row>
    <row r="2903" spans="1:30">
      <c r="A2903" s="165" t="s">
        <v>7304</v>
      </c>
      <c r="C2903" s="165" t="s">
        <v>8444</v>
      </c>
      <c r="D2903" s="169" t="s">
        <v>2877</v>
      </c>
      <c r="E2903" s="169" t="s">
        <v>2879</v>
      </c>
      <c r="F2903" s="174">
        <v>17.402999999999999</v>
      </c>
      <c r="G2903" s="174">
        <v>145.863</v>
      </c>
      <c r="H2903" s="74">
        <v>45.19</v>
      </c>
      <c r="I2903" s="74">
        <v>0.78900000000000003</v>
      </c>
      <c r="J2903" s="74">
        <v>14.606999999999999</v>
      </c>
      <c r="K2903" s="74">
        <v>0.249</v>
      </c>
      <c r="L2903" s="74">
        <v>7.43</v>
      </c>
      <c r="M2903" s="74">
        <v>12.617000000000001</v>
      </c>
      <c r="N2903" s="74">
        <v>1.4119999999999999</v>
      </c>
      <c r="O2903" s="74">
        <v>0.39100000000000001</v>
      </c>
      <c r="P2903" s="74">
        <v>0</v>
      </c>
      <c r="Q2903" s="74">
        <v>0.129</v>
      </c>
      <c r="R2903" s="74">
        <v>1.8688449499999999</v>
      </c>
      <c r="S2903" s="74">
        <v>0</v>
      </c>
      <c r="T2903" s="74">
        <v>0</v>
      </c>
      <c r="U2903" s="74">
        <v>2.7777202000000001E-2</v>
      </c>
      <c r="V2903" s="74">
        <v>11.587199999999999</v>
      </c>
      <c r="W2903" s="74">
        <v>2.2719997728000001</v>
      </c>
      <c r="X2903" s="74">
        <v>1177.4422</v>
      </c>
      <c r="Y2903" s="74">
        <v>930</v>
      </c>
      <c r="Z2903" s="74">
        <v>0.58813591170322699</v>
      </c>
      <c r="AA2903" s="74">
        <v>0.41186408829677312</v>
      </c>
      <c r="AB2903" s="74">
        <v>2.31290542934275E-5</v>
      </c>
      <c r="AC2903" s="74">
        <v>2.312905429342751E-5</v>
      </c>
      <c r="AD2903" t="s">
        <v>5810</v>
      </c>
    </row>
    <row r="2904" spans="1:30">
      <c r="A2904" s="165" t="s">
        <v>7305</v>
      </c>
      <c r="C2904" s="165" t="s">
        <v>8444</v>
      </c>
      <c r="D2904" s="169" t="s">
        <v>2877</v>
      </c>
      <c r="E2904" s="169" t="s">
        <v>2879</v>
      </c>
      <c r="F2904" s="174">
        <v>17.402999999999999</v>
      </c>
      <c r="G2904" s="174">
        <v>145.863</v>
      </c>
      <c r="H2904" s="74">
        <v>45.610999999999997</v>
      </c>
      <c r="I2904" s="74">
        <v>0.89700000000000002</v>
      </c>
      <c r="J2904" s="74">
        <v>12.846</v>
      </c>
      <c r="K2904" s="74">
        <v>0.26200000000000001</v>
      </c>
      <c r="L2904" s="74">
        <v>8.5359999999999996</v>
      </c>
      <c r="M2904" s="74">
        <v>10.766</v>
      </c>
      <c r="N2904" s="74">
        <v>1.643</v>
      </c>
      <c r="O2904" s="74">
        <v>0.33</v>
      </c>
      <c r="P2904" s="74">
        <v>0</v>
      </c>
      <c r="Q2904" s="74">
        <v>9.5000000000000001E-2</v>
      </c>
      <c r="R2904" s="74">
        <v>1.74234975</v>
      </c>
      <c r="S2904" s="74">
        <v>0</v>
      </c>
      <c r="T2904" s="74">
        <v>0</v>
      </c>
      <c r="U2904" s="74">
        <v>7.6690403000000008E-3</v>
      </c>
      <c r="V2904" s="74">
        <v>13.293150000000001</v>
      </c>
      <c r="W2904" s="74">
        <v>2.6064997393499998</v>
      </c>
      <c r="X2904" s="74">
        <v>1146.7156</v>
      </c>
      <c r="Y2904" s="74">
        <v>550</v>
      </c>
      <c r="Z2904" s="74">
        <v>0.83780002342663584</v>
      </c>
      <c r="AA2904" s="74">
        <v>0.16219997657336421</v>
      </c>
      <c r="AB2904" s="74">
        <v>1.7636182486262351E-3</v>
      </c>
      <c r="AC2904" s="74">
        <v>1.7636182486262351E-3</v>
      </c>
      <c r="AD2904" t="s">
        <v>5810</v>
      </c>
    </row>
    <row r="2905" spans="1:30">
      <c r="A2905" s="165" t="s">
        <v>7306</v>
      </c>
      <c r="C2905" s="165" t="s">
        <v>8444</v>
      </c>
      <c r="D2905" s="169" t="s">
        <v>2877</v>
      </c>
      <c r="E2905" s="169" t="s">
        <v>2879</v>
      </c>
      <c r="F2905" s="174">
        <v>17.402999999999999</v>
      </c>
      <c r="G2905" s="174">
        <v>145.863</v>
      </c>
      <c r="H2905" s="74">
        <v>46.993000000000002</v>
      </c>
      <c r="I2905" s="74">
        <v>0.878</v>
      </c>
      <c r="J2905" s="74">
        <v>13.542</v>
      </c>
      <c r="K2905" s="74">
        <v>0.20699999999999999</v>
      </c>
      <c r="L2905" s="74">
        <v>8.2289999999999992</v>
      </c>
      <c r="M2905" s="74">
        <v>11.438000000000001</v>
      </c>
      <c r="N2905" s="74">
        <v>1.639</v>
      </c>
      <c r="O2905" s="74">
        <v>0.379</v>
      </c>
      <c r="P2905" s="74">
        <v>0</v>
      </c>
      <c r="Q2905" s="74">
        <v>6.5000000000000002E-2</v>
      </c>
      <c r="R2905" s="74">
        <v>1.7834793609999999</v>
      </c>
      <c r="S2905" s="74">
        <v>0</v>
      </c>
      <c r="T2905" s="74">
        <v>0</v>
      </c>
      <c r="U2905" s="74">
        <v>7.9226946400000001E-3</v>
      </c>
      <c r="V2905" s="74">
        <v>10.932700000000001</v>
      </c>
      <c r="W2905" s="74">
        <v>2.1436664523000002</v>
      </c>
      <c r="X2905" s="74">
        <v>1157.8707999999999</v>
      </c>
      <c r="Y2905" s="74">
        <v>550</v>
      </c>
      <c r="Z2905" s="74">
        <v>0.81327325858545241</v>
      </c>
      <c r="AA2905" s="74">
        <v>0.18672674141454759</v>
      </c>
      <c r="AB2905" s="74">
        <v>1.068571955785321E-3</v>
      </c>
      <c r="AC2905" s="74">
        <v>1.06857195578532E-3</v>
      </c>
      <c r="AD2905" t="s">
        <v>5810</v>
      </c>
    </row>
    <row r="2906" spans="1:30">
      <c r="A2906" s="165" t="s">
        <v>7307</v>
      </c>
      <c r="C2906" s="165" t="s">
        <v>8444</v>
      </c>
      <c r="D2906" s="169" t="s">
        <v>2877</v>
      </c>
      <c r="E2906" s="169" t="s">
        <v>2879</v>
      </c>
      <c r="F2906" s="174">
        <v>17.402999999999999</v>
      </c>
      <c r="G2906" s="174">
        <v>145.863</v>
      </c>
      <c r="H2906" s="74">
        <v>44.603999999999999</v>
      </c>
      <c r="I2906" s="74">
        <v>0.79600000000000004</v>
      </c>
      <c r="J2906" s="74">
        <v>15.268000000000001</v>
      </c>
      <c r="K2906" s="74">
        <v>0.26400000000000001</v>
      </c>
      <c r="L2906" s="74">
        <v>8.1769999999999996</v>
      </c>
      <c r="M2906" s="74">
        <v>11.694000000000001</v>
      </c>
      <c r="N2906" s="74">
        <v>1.581</v>
      </c>
      <c r="O2906" s="74">
        <v>0.32500000000000001</v>
      </c>
      <c r="P2906" s="74">
        <v>0</v>
      </c>
      <c r="Q2906" s="74">
        <v>2.5000000000000001E-2</v>
      </c>
      <c r="R2906" s="74">
        <v>2.06223665</v>
      </c>
      <c r="S2906" s="74">
        <v>0</v>
      </c>
      <c r="T2906" s="74">
        <v>0</v>
      </c>
      <c r="U2906" s="74">
        <v>3.1549081999999999E-2</v>
      </c>
      <c r="V2906" s="74">
        <v>10.57485</v>
      </c>
      <c r="W2906" s="74">
        <v>2.0734997926499998</v>
      </c>
      <c r="X2906" s="74">
        <v>1162.1204</v>
      </c>
      <c r="Y2906" s="74">
        <v>1070</v>
      </c>
      <c r="Z2906" s="74">
        <v>0.6032585643115036</v>
      </c>
      <c r="AA2906" s="74">
        <v>0.39674143568849651</v>
      </c>
      <c r="AB2906" s="74">
        <v>5.9725145754666523E-5</v>
      </c>
      <c r="AC2906" s="74">
        <v>5.9725145754666523E-5</v>
      </c>
      <c r="AD2906" t="s">
        <v>5810</v>
      </c>
    </row>
    <row r="2907" spans="1:30">
      <c r="A2907" s="165" t="s">
        <v>7308</v>
      </c>
      <c r="C2907" s="165" t="s">
        <v>8444</v>
      </c>
      <c r="D2907" s="169" t="s">
        <v>2877</v>
      </c>
      <c r="E2907" s="169" t="s">
        <v>2879</v>
      </c>
      <c r="F2907" s="174">
        <v>17.402999999999999</v>
      </c>
      <c r="G2907" s="174">
        <v>145.863</v>
      </c>
      <c r="H2907" s="74">
        <v>45.508000000000003</v>
      </c>
      <c r="I2907" s="74">
        <v>0.90600000000000003</v>
      </c>
      <c r="J2907" s="74">
        <v>13.134</v>
      </c>
      <c r="K2907" s="74">
        <v>0.27800000000000002</v>
      </c>
      <c r="L2907" s="74">
        <v>7.9489999999999998</v>
      </c>
      <c r="M2907" s="74">
        <v>10.973000000000001</v>
      </c>
      <c r="N2907" s="74">
        <v>1.544</v>
      </c>
      <c r="O2907" s="74">
        <v>0.35799999999999998</v>
      </c>
      <c r="P2907" s="74">
        <v>0</v>
      </c>
      <c r="Q2907" s="74">
        <v>8.8999999999999996E-2</v>
      </c>
      <c r="R2907" s="74">
        <v>1.8253709869999999</v>
      </c>
      <c r="S2907" s="74">
        <v>0</v>
      </c>
      <c r="T2907" s="74">
        <v>0</v>
      </c>
      <c r="U2907" s="74">
        <v>1.7148578189999999E-2</v>
      </c>
      <c r="V2907" s="74">
        <v>13.28125</v>
      </c>
      <c r="W2907" s="74">
        <v>2.6041664062500001</v>
      </c>
      <c r="X2907" s="74">
        <v>1150.1518000000001</v>
      </c>
      <c r="Y2907" s="74">
        <v>730</v>
      </c>
      <c r="Z2907" s="74">
        <v>0.70559984363887374</v>
      </c>
      <c r="AA2907" s="74">
        <v>0.29440015636112632</v>
      </c>
      <c r="AB2907" s="74">
        <v>3.1271205387127472E-4</v>
      </c>
      <c r="AC2907" s="74">
        <v>3.1271205387127477E-4</v>
      </c>
      <c r="AD2907" t="s">
        <v>5810</v>
      </c>
    </row>
    <row r="2908" spans="1:30">
      <c r="A2908" s="165" t="s">
        <v>7309</v>
      </c>
      <c r="C2908" s="165" t="s">
        <v>8444</v>
      </c>
      <c r="D2908" s="169" t="s">
        <v>2877</v>
      </c>
      <c r="E2908" s="169" t="s">
        <v>2879</v>
      </c>
      <c r="F2908" s="174">
        <v>17.402999999999999</v>
      </c>
      <c r="G2908" s="174">
        <v>145.863</v>
      </c>
      <c r="H2908" s="74">
        <v>48.161999999999999</v>
      </c>
      <c r="I2908" s="74">
        <v>1.0940000000000001</v>
      </c>
      <c r="J2908" s="74">
        <v>13.911</v>
      </c>
      <c r="K2908" s="74">
        <v>0.193</v>
      </c>
      <c r="L2908" s="74">
        <v>7.7759999999999998</v>
      </c>
      <c r="M2908" s="74">
        <v>10.805</v>
      </c>
      <c r="N2908" s="74">
        <v>1.927</v>
      </c>
      <c r="O2908" s="74">
        <v>0.437</v>
      </c>
      <c r="P2908" s="74">
        <v>0</v>
      </c>
      <c r="Q2908" s="74">
        <v>9.9000000000000005E-2</v>
      </c>
      <c r="R2908" s="74">
        <v>1.8360048499999999</v>
      </c>
      <c r="S2908" s="74">
        <v>0</v>
      </c>
      <c r="T2908" s="74">
        <v>0</v>
      </c>
      <c r="U2908" s="74">
        <v>1.3726949E-2</v>
      </c>
      <c r="V2908" s="74">
        <v>9.2565000000000008</v>
      </c>
      <c r="W2908" s="74">
        <v>1.8149998185</v>
      </c>
      <c r="X2908" s="74">
        <v>1147.3630000000001</v>
      </c>
      <c r="Y2908" s="74">
        <v>640</v>
      </c>
      <c r="Z2908" s="74">
        <v>0.70823155709504071</v>
      </c>
      <c r="AA2908" s="74">
        <v>0.29176844290495929</v>
      </c>
      <c r="AB2908" s="74">
        <v>4.259531790257922E-4</v>
      </c>
      <c r="AC2908" s="74">
        <v>4.2595317902579182E-4</v>
      </c>
      <c r="AD2908" t="s">
        <v>5810</v>
      </c>
    </row>
    <row r="2909" spans="1:30">
      <c r="A2909" s="165" t="s">
        <v>7310</v>
      </c>
      <c r="C2909" s="165" t="s">
        <v>8444</v>
      </c>
      <c r="D2909" s="169" t="s">
        <v>2877</v>
      </c>
      <c r="E2909" s="169" t="s">
        <v>2879</v>
      </c>
      <c r="F2909" s="174">
        <v>17.402999999999999</v>
      </c>
      <c r="G2909" s="174">
        <v>145.863</v>
      </c>
      <c r="H2909" s="74">
        <v>47.813000000000002</v>
      </c>
      <c r="I2909" s="74">
        <v>1.04</v>
      </c>
      <c r="J2909" s="74">
        <v>13.827</v>
      </c>
      <c r="K2909" s="74">
        <v>0.21</v>
      </c>
      <c r="L2909" s="74">
        <v>8.64</v>
      </c>
      <c r="M2909" s="74">
        <v>11.387</v>
      </c>
      <c r="N2909" s="74">
        <v>1.863</v>
      </c>
      <c r="O2909" s="74">
        <v>0.40600000000000003</v>
      </c>
      <c r="P2909" s="74">
        <v>0</v>
      </c>
      <c r="Q2909" s="74">
        <v>7.3999999999999996E-2</v>
      </c>
      <c r="R2909" s="74">
        <v>1.6784939999999999</v>
      </c>
      <c r="S2909" s="74">
        <v>0</v>
      </c>
      <c r="T2909" s="74">
        <v>0</v>
      </c>
      <c r="U2909" s="74">
        <v>6.7355000000000002E-3</v>
      </c>
      <c r="V2909" s="74">
        <v>10.0946</v>
      </c>
      <c r="W2909" s="74">
        <v>1.9793331354000001</v>
      </c>
      <c r="X2909" s="74">
        <v>1157.0242000000001</v>
      </c>
      <c r="Y2909" s="74">
        <v>480</v>
      </c>
      <c r="Z2909" s="74">
        <v>0.82161424947902928</v>
      </c>
      <c r="AA2909" s="74">
        <v>0.17838575052097069</v>
      </c>
      <c r="AB2909" s="74">
        <v>1.4177867440887269E-3</v>
      </c>
      <c r="AC2909" s="74">
        <v>1.4177867440887269E-3</v>
      </c>
      <c r="AD2909" t="s">
        <v>5810</v>
      </c>
    </row>
    <row r="2910" spans="1:30">
      <c r="A2910" s="165" t="s">
        <v>7311</v>
      </c>
      <c r="C2910" s="165" t="s">
        <v>8444</v>
      </c>
      <c r="D2910" s="169" t="s">
        <v>2877</v>
      </c>
      <c r="E2910" s="169" t="s">
        <v>2879</v>
      </c>
      <c r="F2910" s="174">
        <v>17.402999999999999</v>
      </c>
      <c r="G2910" s="174">
        <v>145.863</v>
      </c>
      <c r="H2910" s="74">
        <v>43.801000000000002</v>
      </c>
      <c r="I2910" s="74">
        <v>0.626</v>
      </c>
      <c r="J2910" s="74">
        <v>15.217000000000001</v>
      </c>
      <c r="K2910" s="74">
        <v>0.19400000000000001</v>
      </c>
      <c r="L2910" s="74">
        <v>8.8559999999999999</v>
      </c>
      <c r="M2910" s="74">
        <v>13.178000000000001</v>
      </c>
      <c r="N2910" s="74">
        <v>1.3160000000000001</v>
      </c>
      <c r="O2910" s="74">
        <v>0.28599999999999998</v>
      </c>
      <c r="P2910" s="74">
        <v>0</v>
      </c>
      <c r="Q2910" s="74">
        <v>0.11899999999999999</v>
      </c>
      <c r="R2910" s="74">
        <v>2.3948947</v>
      </c>
      <c r="S2910" s="74">
        <v>0</v>
      </c>
      <c r="T2910" s="74">
        <v>0</v>
      </c>
      <c r="U2910" s="74">
        <v>3.1320075000000003E-2</v>
      </c>
      <c r="V2910" s="74">
        <v>9.5862999999999996</v>
      </c>
      <c r="W2910" s="74">
        <v>1.8796664786999999</v>
      </c>
      <c r="X2910" s="74">
        <v>1186.7547999999999</v>
      </c>
      <c r="Y2910" s="74">
        <v>1230</v>
      </c>
      <c r="Z2910" s="74">
        <v>0.67144885706256807</v>
      </c>
      <c r="AA2910" s="74">
        <v>0.32855114293743187</v>
      </c>
      <c r="AB2910" s="74">
        <v>2.5338020238505868E-4</v>
      </c>
      <c r="AC2910" s="74">
        <v>2.5338020238505879E-4</v>
      </c>
      <c r="AD2910" t="s">
        <v>5810</v>
      </c>
    </row>
    <row r="2911" spans="1:30">
      <c r="A2911" s="165" t="s">
        <v>7312</v>
      </c>
      <c r="C2911" s="165" t="s">
        <v>8444</v>
      </c>
      <c r="D2911" s="169" t="s">
        <v>2877</v>
      </c>
      <c r="E2911" s="169" t="s">
        <v>2879</v>
      </c>
      <c r="F2911" s="174">
        <v>17.402999999999999</v>
      </c>
      <c r="G2911" s="174">
        <v>145.863</v>
      </c>
      <c r="H2911" s="74">
        <v>47.39</v>
      </c>
      <c r="I2911" s="74">
        <v>0.88</v>
      </c>
      <c r="J2911" s="74">
        <v>13.952</v>
      </c>
      <c r="K2911" s="74">
        <v>0.20499999999999999</v>
      </c>
      <c r="L2911" s="74">
        <v>8.9510000000000005</v>
      </c>
      <c r="M2911" s="74">
        <v>10.779</v>
      </c>
      <c r="N2911" s="74">
        <v>1.83</v>
      </c>
      <c r="O2911" s="74">
        <v>0.55300000000000005</v>
      </c>
      <c r="P2911" s="74">
        <v>0</v>
      </c>
      <c r="Q2911" s="74">
        <v>0.191</v>
      </c>
      <c r="R2911" s="74">
        <v>2.2784724619999999</v>
      </c>
      <c r="S2911" s="74">
        <v>0</v>
      </c>
      <c r="T2911" s="74">
        <v>0</v>
      </c>
      <c r="U2911" s="74">
        <v>0.1131726663</v>
      </c>
      <c r="V2911" s="74">
        <v>9.8370499999999996</v>
      </c>
      <c r="W2911" s="74">
        <v>1.9288331404500001</v>
      </c>
      <c r="X2911" s="74">
        <v>1146.9313999999999</v>
      </c>
      <c r="Y2911" s="74">
        <v>2160</v>
      </c>
      <c r="Z2911" s="74">
        <v>0.37770515201931731</v>
      </c>
      <c r="AA2911" s="74">
        <v>0.6222948479806828</v>
      </c>
      <c r="AB2911" s="74">
        <v>8.2355720579251632E-4</v>
      </c>
      <c r="AC2911" s="74">
        <v>8.235572057925161E-4</v>
      </c>
      <c r="AD2911" t="s">
        <v>5810</v>
      </c>
    </row>
    <row r="2912" spans="1:30">
      <c r="A2912" s="165" t="s">
        <v>7313</v>
      </c>
      <c r="C2912" s="165" t="s">
        <v>8444</v>
      </c>
      <c r="D2912" s="169" t="s">
        <v>2877</v>
      </c>
      <c r="E2912" s="169" t="s">
        <v>2879</v>
      </c>
      <c r="F2912" s="174">
        <v>17.402999999999999</v>
      </c>
      <c r="G2912" s="174">
        <v>145.863</v>
      </c>
      <c r="H2912" s="74">
        <v>42.948</v>
      </c>
      <c r="I2912" s="74">
        <v>0.66</v>
      </c>
      <c r="J2912" s="74">
        <v>15.002000000000001</v>
      </c>
      <c r="K2912" s="74">
        <v>0.221</v>
      </c>
      <c r="L2912" s="74">
        <v>8.3330000000000002</v>
      </c>
      <c r="M2912" s="74">
        <v>13.487</v>
      </c>
      <c r="N2912" s="74">
        <v>1.2250000000000001</v>
      </c>
      <c r="O2912" s="74">
        <v>0.23599999999999999</v>
      </c>
      <c r="P2912" s="74">
        <v>0</v>
      </c>
      <c r="Q2912" s="74">
        <v>3.4000000000000002E-2</v>
      </c>
      <c r="R2912" s="74">
        <v>2.19481335</v>
      </c>
      <c r="S2912" s="74">
        <v>0</v>
      </c>
      <c r="T2912" s="74">
        <v>0</v>
      </c>
      <c r="U2912" s="74">
        <v>2.6982413E-2</v>
      </c>
      <c r="V2912" s="74">
        <v>10.9514</v>
      </c>
      <c r="W2912" s="74">
        <v>2.1473331186000002</v>
      </c>
      <c r="X2912" s="74">
        <v>1191.8842</v>
      </c>
      <c r="Y2912" s="74">
        <v>1090</v>
      </c>
      <c r="Z2912" s="74">
        <v>0.6784840975680636</v>
      </c>
      <c r="AA2912" s="74">
        <v>0.3215159024319364</v>
      </c>
      <c r="AB2912" s="74">
        <v>5.3131287386038893E-4</v>
      </c>
      <c r="AC2912" s="74">
        <v>5.3131287386038904E-4</v>
      </c>
      <c r="AD2912" t="s">
        <v>5810</v>
      </c>
    </row>
    <row r="2913" spans="1:30">
      <c r="A2913" s="165" t="s">
        <v>7314</v>
      </c>
      <c r="C2913" s="165" t="s">
        <v>8444</v>
      </c>
      <c r="D2913" s="169" t="s">
        <v>2877</v>
      </c>
      <c r="E2913" s="169" t="s">
        <v>2879</v>
      </c>
      <c r="F2913" s="174">
        <v>17.402999999999999</v>
      </c>
      <c r="G2913" s="174">
        <v>145.863</v>
      </c>
      <c r="H2913" s="74">
        <v>45.332999999999998</v>
      </c>
      <c r="I2913" s="74">
        <v>0.73499999999999999</v>
      </c>
      <c r="J2913" s="74">
        <v>14.278</v>
      </c>
      <c r="K2913" s="74">
        <v>0.21299999999999999</v>
      </c>
      <c r="L2913" s="74">
        <v>9.1639999999999997</v>
      </c>
      <c r="M2913" s="74">
        <v>12.37</v>
      </c>
      <c r="N2913" s="74">
        <v>1.61</v>
      </c>
      <c r="O2913" s="74">
        <v>0.43099999999999999</v>
      </c>
      <c r="P2913" s="74">
        <v>0</v>
      </c>
      <c r="Q2913" s="74">
        <v>0.14099999999999999</v>
      </c>
      <c r="R2913" s="74">
        <v>1.9570266999999999</v>
      </c>
      <c r="S2913" s="74">
        <v>0</v>
      </c>
      <c r="T2913" s="74">
        <v>0</v>
      </c>
      <c r="U2913" s="74">
        <v>2.2671693E-2</v>
      </c>
      <c r="V2913" s="74">
        <v>9.4562499999999989</v>
      </c>
      <c r="W2913" s="74">
        <v>1.8541664812500001</v>
      </c>
      <c r="X2913" s="74">
        <v>1173.3420000000001</v>
      </c>
      <c r="Y2913" s="74">
        <v>850</v>
      </c>
      <c r="Z2913" s="74">
        <v>0.65403510872139359</v>
      </c>
      <c r="AA2913" s="74">
        <v>0.34596489127860641</v>
      </c>
      <c r="AB2913" s="74">
        <v>8.1694301471442205E-4</v>
      </c>
      <c r="AC2913" s="74">
        <v>8.1694301471442238E-4</v>
      </c>
      <c r="AD2913" t="s">
        <v>5810</v>
      </c>
    </row>
    <row r="2914" spans="1:30">
      <c r="A2914" s="165" t="s">
        <v>7315</v>
      </c>
      <c r="C2914" s="165" t="s">
        <v>8444</v>
      </c>
      <c r="D2914" s="169" t="s">
        <v>2877</v>
      </c>
      <c r="E2914" s="169" t="s">
        <v>2879</v>
      </c>
      <c r="F2914" s="174">
        <v>17.402999999999999</v>
      </c>
      <c r="G2914" s="174">
        <v>145.863</v>
      </c>
      <c r="H2914" s="74">
        <v>46.018999999999998</v>
      </c>
      <c r="I2914" s="74">
        <v>1.0169999999999999</v>
      </c>
      <c r="J2914" s="74">
        <v>13.271000000000001</v>
      </c>
      <c r="K2914" s="74">
        <v>0.24099999999999999</v>
      </c>
      <c r="L2914" s="74">
        <v>7.0830000000000002</v>
      </c>
      <c r="M2914" s="74">
        <v>11.617000000000001</v>
      </c>
      <c r="N2914" s="74">
        <v>1.53</v>
      </c>
      <c r="O2914" s="74">
        <v>0.32900000000000001</v>
      </c>
      <c r="P2914" s="74">
        <v>0</v>
      </c>
      <c r="Q2914" s="74">
        <v>0.08</v>
      </c>
      <c r="R2914" s="74">
        <v>1.8986443</v>
      </c>
      <c r="S2914" s="74">
        <v>0</v>
      </c>
      <c r="T2914" s="74">
        <v>0</v>
      </c>
      <c r="U2914" s="74">
        <v>4.6434537000000003E-3</v>
      </c>
      <c r="V2914" s="74">
        <v>12.81715</v>
      </c>
      <c r="W2914" s="74">
        <v>2.5131664153500002</v>
      </c>
      <c r="X2914" s="74">
        <v>1160.8422</v>
      </c>
      <c r="Y2914" s="74">
        <v>570</v>
      </c>
      <c r="Z2914" s="74">
        <v>0.89868978615239148</v>
      </c>
      <c r="AA2914" s="74">
        <v>0.10131021384760849</v>
      </c>
      <c r="AB2914" s="74">
        <v>1.649264325784093E-3</v>
      </c>
      <c r="AC2914" s="74">
        <v>1.6492643257840949E-3</v>
      </c>
      <c r="AD2914" t="s">
        <v>5810</v>
      </c>
    </row>
    <row r="2915" spans="1:30">
      <c r="A2915" s="165" t="s">
        <v>7316</v>
      </c>
      <c r="C2915" s="165" t="s">
        <v>8444</v>
      </c>
      <c r="D2915" s="169" t="s">
        <v>2877</v>
      </c>
      <c r="E2915" s="169" t="s">
        <v>2879</v>
      </c>
      <c r="F2915" s="174">
        <v>17.402999999999999</v>
      </c>
      <c r="G2915" s="174">
        <v>145.863</v>
      </c>
      <c r="H2915" s="74">
        <v>43.329000000000001</v>
      </c>
      <c r="I2915" s="74">
        <v>0.58799999999999997</v>
      </c>
      <c r="J2915" s="74">
        <v>14.851000000000001</v>
      </c>
      <c r="K2915" s="74">
        <v>0.21299999999999999</v>
      </c>
      <c r="L2915" s="74">
        <v>7.8170000000000002</v>
      </c>
      <c r="M2915" s="74">
        <v>12.895</v>
      </c>
      <c r="N2915" s="74">
        <v>1.046</v>
      </c>
      <c r="O2915" s="74">
        <v>0.23699999999999999</v>
      </c>
      <c r="P2915" s="74">
        <v>0</v>
      </c>
      <c r="Q2915" s="74">
        <v>3.1E-2</v>
      </c>
      <c r="R2915" s="74">
        <v>3.6671445</v>
      </c>
      <c r="S2915" s="74">
        <v>0</v>
      </c>
      <c r="T2915" s="74">
        <v>0</v>
      </c>
      <c r="U2915" s="74">
        <v>4.1921752E-2</v>
      </c>
      <c r="V2915" s="74">
        <v>10.63945</v>
      </c>
      <c r="W2915" s="74">
        <v>2.0861664580500001</v>
      </c>
      <c r="X2915" s="74">
        <v>1182.057</v>
      </c>
      <c r="Y2915" s="74">
        <v>2080</v>
      </c>
      <c r="Z2915" s="74">
        <v>0.79031646026698243</v>
      </c>
      <c r="AA2915" s="74">
        <v>0.20968353973301751</v>
      </c>
      <c r="AB2915" s="74">
        <v>8.2921431075449526E-4</v>
      </c>
      <c r="AC2915" s="74">
        <v>8.2921431075449537E-4</v>
      </c>
      <c r="AD2915" t="s">
        <v>5810</v>
      </c>
    </row>
    <row r="2916" spans="1:30">
      <c r="A2916" s="165" t="s">
        <v>7317</v>
      </c>
      <c r="C2916" s="165" t="s">
        <v>8444</v>
      </c>
      <c r="D2916" s="169" t="s">
        <v>2877</v>
      </c>
      <c r="E2916" s="169" t="s">
        <v>2879</v>
      </c>
      <c r="F2916" s="174">
        <v>17.402999999999999</v>
      </c>
      <c r="G2916" s="174">
        <v>145.863</v>
      </c>
      <c r="H2916" s="74">
        <v>45.238</v>
      </c>
      <c r="I2916" s="74">
        <v>0.50800000000000001</v>
      </c>
      <c r="J2916" s="74">
        <v>15.494999999999999</v>
      </c>
      <c r="K2916" s="74">
        <v>0.192</v>
      </c>
      <c r="L2916" s="74">
        <v>9.6720000000000006</v>
      </c>
      <c r="M2916" s="74">
        <v>12.775</v>
      </c>
      <c r="N2916" s="74">
        <v>1.32</v>
      </c>
      <c r="O2916" s="74">
        <v>0.32400000000000001</v>
      </c>
      <c r="P2916" s="74">
        <v>0</v>
      </c>
      <c r="Q2916" s="74">
        <v>4.5999999999999999E-2</v>
      </c>
      <c r="R2916" s="74">
        <v>2.3875969000000001</v>
      </c>
      <c r="S2916" s="74">
        <v>0</v>
      </c>
      <c r="T2916" s="74">
        <v>0</v>
      </c>
      <c r="U2916" s="74">
        <v>6.7274174000000004E-3</v>
      </c>
      <c r="V2916" s="74">
        <v>8.7490499999999987</v>
      </c>
      <c r="W2916" s="74">
        <v>1.71549982845</v>
      </c>
      <c r="X2916" s="74">
        <v>1180.0650000000001</v>
      </c>
      <c r="Y2916" s="74">
        <v>820</v>
      </c>
      <c r="Z2916" s="74">
        <v>0.89515646591881493</v>
      </c>
      <c r="AA2916" s="74">
        <v>0.1048435340811851</v>
      </c>
      <c r="AB2916" s="74">
        <v>2.2659949677183168E-3</v>
      </c>
      <c r="AC2916" s="74">
        <v>2.2659949677183181E-3</v>
      </c>
      <c r="AD2916" t="s">
        <v>5810</v>
      </c>
    </row>
    <row r="2917" spans="1:30">
      <c r="A2917" s="165" t="s">
        <v>7318</v>
      </c>
      <c r="C2917" s="165" t="s">
        <v>8444</v>
      </c>
      <c r="D2917" s="169" t="s">
        <v>2877</v>
      </c>
      <c r="E2917" s="169" t="s">
        <v>2879</v>
      </c>
      <c r="F2917" s="174">
        <v>17.402999999999999</v>
      </c>
      <c r="G2917" s="174">
        <v>145.863</v>
      </c>
      <c r="H2917" s="74">
        <v>45.87</v>
      </c>
      <c r="I2917" s="74">
        <v>0.74099999999999999</v>
      </c>
      <c r="J2917" s="74">
        <v>15.010999999999999</v>
      </c>
      <c r="K2917" s="74">
        <v>0.2</v>
      </c>
      <c r="L2917" s="74">
        <v>8.5830000000000002</v>
      </c>
      <c r="M2917" s="74">
        <v>12.007</v>
      </c>
      <c r="N2917" s="74">
        <v>1.7190000000000001</v>
      </c>
      <c r="O2917" s="74">
        <v>0.48099999999999998</v>
      </c>
      <c r="P2917" s="74">
        <v>0</v>
      </c>
      <c r="Q2917" s="74">
        <v>8.5999999999999993E-2</v>
      </c>
      <c r="R2917" s="74">
        <v>2.5311203</v>
      </c>
      <c r="S2917" s="74">
        <v>0</v>
      </c>
      <c r="T2917" s="74">
        <v>0</v>
      </c>
      <c r="U2917" s="74">
        <v>1.9627247E-2</v>
      </c>
      <c r="V2917" s="74">
        <v>9.5548500000000001</v>
      </c>
      <c r="W2917" s="74">
        <v>1.87349981265</v>
      </c>
      <c r="X2917" s="74">
        <v>1167.3162</v>
      </c>
      <c r="Y2917" s="74">
        <v>1060</v>
      </c>
      <c r="Z2917" s="74">
        <v>0.77249365298889383</v>
      </c>
      <c r="AA2917" s="74">
        <v>0.2275063470111062</v>
      </c>
      <c r="AB2917" s="74">
        <v>1.5408695326880959E-3</v>
      </c>
      <c r="AC2917" s="74">
        <v>1.5408695326880951E-3</v>
      </c>
      <c r="AD2917" t="s">
        <v>5810</v>
      </c>
    </row>
    <row r="2918" spans="1:30">
      <c r="A2918" s="165" t="s">
        <v>7319</v>
      </c>
      <c r="C2918" s="165" t="s">
        <v>8444</v>
      </c>
      <c r="D2918" s="169" t="s">
        <v>2877</v>
      </c>
      <c r="E2918" s="169" t="s">
        <v>2879</v>
      </c>
      <c r="F2918" s="174">
        <v>17.402999999999999</v>
      </c>
      <c r="G2918" s="174">
        <v>145.863</v>
      </c>
      <c r="H2918" s="74">
        <v>44.621000000000002</v>
      </c>
      <c r="I2918" s="74">
        <v>0.93300000000000005</v>
      </c>
      <c r="J2918" s="74">
        <v>15.558999999999999</v>
      </c>
      <c r="K2918" s="74">
        <v>0.23</v>
      </c>
      <c r="L2918" s="74">
        <v>9.2170000000000005</v>
      </c>
      <c r="M2918" s="74">
        <v>11.888</v>
      </c>
      <c r="N2918" s="74">
        <v>1.944</v>
      </c>
      <c r="O2918" s="74">
        <v>0.33300000000000002</v>
      </c>
      <c r="P2918" s="74">
        <v>0</v>
      </c>
      <c r="Q2918" s="74">
        <v>0.11700000000000001</v>
      </c>
      <c r="R2918" s="74">
        <v>2.3713922489999999</v>
      </c>
      <c r="S2918" s="74">
        <v>0</v>
      </c>
      <c r="T2918" s="74">
        <v>0</v>
      </c>
      <c r="U2918" s="74">
        <v>7.2612068200000005E-2</v>
      </c>
      <c r="V2918" s="74">
        <v>9.5522999999999989</v>
      </c>
      <c r="W2918" s="74">
        <v>1.8729998127</v>
      </c>
      <c r="X2918" s="74">
        <v>1165.3407999999999</v>
      </c>
      <c r="Y2918" s="74">
        <v>1720</v>
      </c>
      <c r="Z2918" s="74">
        <v>0.50299903723185502</v>
      </c>
      <c r="AA2918" s="74">
        <v>0.49700096276814493</v>
      </c>
      <c r="AB2918" s="74">
        <v>7.9595663486923434E-4</v>
      </c>
      <c r="AC2918" s="74">
        <v>7.9595663486923466E-4</v>
      </c>
      <c r="AD2918" t="s">
        <v>5810</v>
      </c>
    </row>
    <row r="2919" spans="1:30">
      <c r="A2919" s="165" t="s">
        <v>7320</v>
      </c>
      <c r="C2919" s="165" t="s">
        <v>8444</v>
      </c>
      <c r="D2919" s="169" t="s">
        <v>2877</v>
      </c>
      <c r="E2919" s="169" t="s">
        <v>2879</v>
      </c>
      <c r="F2919" s="174">
        <v>17.402999999999999</v>
      </c>
      <c r="G2919" s="174">
        <v>145.863</v>
      </c>
      <c r="H2919" s="74">
        <v>43.171999999999997</v>
      </c>
      <c r="I2919" s="74">
        <v>0.629</v>
      </c>
      <c r="J2919" s="74">
        <v>15.757</v>
      </c>
      <c r="K2919" s="74">
        <v>0.24299999999999999</v>
      </c>
      <c r="L2919" s="74">
        <v>8.6950000000000003</v>
      </c>
      <c r="M2919" s="74">
        <v>13.507999999999999</v>
      </c>
      <c r="N2919" s="74">
        <v>1.1870000000000001</v>
      </c>
      <c r="O2919" s="74">
        <v>0.26200000000000001</v>
      </c>
      <c r="P2919" s="74">
        <v>0</v>
      </c>
      <c r="Q2919" s="74">
        <v>3.6999999999999998E-2</v>
      </c>
      <c r="R2919" s="74">
        <v>0.89154789999999995</v>
      </c>
      <c r="S2919" s="74">
        <v>0</v>
      </c>
      <c r="T2919" s="74">
        <v>0</v>
      </c>
      <c r="U2919" s="74">
        <v>9.1131315000000002E-4</v>
      </c>
      <c r="V2919" s="74">
        <v>11.3696</v>
      </c>
      <c r="W2919" s="74">
        <v>2.2293331103999998</v>
      </c>
      <c r="X2919" s="74">
        <v>1192.2328</v>
      </c>
      <c r="Y2919" s="74">
        <v>160</v>
      </c>
      <c r="Z2919" s="74">
        <v>0.93634232863417755</v>
      </c>
      <c r="AA2919" s="74">
        <v>6.3657671365822413E-2</v>
      </c>
      <c r="AB2919" s="74">
        <v>2.0148783510261711E-3</v>
      </c>
      <c r="AC2919" s="74">
        <v>2.0148783510261698E-3</v>
      </c>
      <c r="AD2919" t="s">
        <v>5810</v>
      </c>
    </row>
    <row r="2920" spans="1:30">
      <c r="A2920" s="165" t="s">
        <v>7321</v>
      </c>
      <c r="C2920" s="165" t="s">
        <v>8444</v>
      </c>
      <c r="D2920" s="169" t="s">
        <v>2877</v>
      </c>
      <c r="E2920" s="169" t="s">
        <v>2879</v>
      </c>
      <c r="F2920" s="174">
        <v>17.402999999999999</v>
      </c>
      <c r="G2920" s="174">
        <v>145.863</v>
      </c>
      <c r="H2920" s="74">
        <v>46.23</v>
      </c>
      <c r="I2920" s="74">
        <v>0.89700000000000002</v>
      </c>
      <c r="J2920" s="74">
        <v>13.676</v>
      </c>
      <c r="K2920" s="74">
        <v>0.23599999999999999</v>
      </c>
      <c r="L2920" s="74">
        <v>9.6470000000000002</v>
      </c>
      <c r="M2920" s="74">
        <v>11.545</v>
      </c>
      <c r="N2920" s="74">
        <v>1.58</v>
      </c>
      <c r="O2920" s="74">
        <v>0.36199999999999999</v>
      </c>
      <c r="P2920" s="74">
        <v>0</v>
      </c>
      <c r="Q2920" s="74">
        <v>0.111</v>
      </c>
      <c r="R2920" s="74">
        <v>2.5475032629999999</v>
      </c>
      <c r="S2920" s="74">
        <v>0</v>
      </c>
      <c r="T2920" s="74">
        <v>0</v>
      </c>
      <c r="U2920" s="74">
        <v>2.524262566E-2</v>
      </c>
      <c r="V2920" s="74">
        <v>10.0504</v>
      </c>
      <c r="W2920" s="74">
        <v>1.9706664696</v>
      </c>
      <c r="X2920" s="74">
        <v>1159.6469999999999</v>
      </c>
      <c r="Y2920" s="74">
        <v>1150</v>
      </c>
      <c r="Z2920" s="74">
        <v>0.74691757412118931</v>
      </c>
      <c r="AA2920" s="74">
        <v>0.25308242587881069</v>
      </c>
      <c r="AB2920" s="74">
        <v>1.110965180206257E-3</v>
      </c>
      <c r="AC2920" s="74">
        <v>1.110965180206257E-3</v>
      </c>
      <c r="AD2920" t="s">
        <v>5810</v>
      </c>
    </row>
    <row r="2921" spans="1:30">
      <c r="A2921" s="165" t="s">
        <v>7322</v>
      </c>
      <c r="C2921" s="165" t="s">
        <v>8444</v>
      </c>
      <c r="D2921" s="169" t="s">
        <v>2877</v>
      </c>
      <c r="E2921" s="169" t="s">
        <v>2879</v>
      </c>
      <c r="F2921" s="174">
        <v>17.402999999999999</v>
      </c>
      <c r="G2921" s="174">
        <v>145.863</v>
      </c>
      <c r="H2921" s="74">
        <v>48.582000000000001</v>
      </c>
      <c r="I2921" s="74">
        <v>0.86699999999999999</v>
      </c>
      <c r="J2921" s="74">
        <v>15.823</v>
      </c>
      <c r="K2921" s="74">
        <v>0.15</v>
      </c>
      <c r="L2921" s="74">
        <v>6.8769999999999998</v>
      </c>
      <c r="M2921" s="74">
        <v>11.702999999999999</v>
      </c>
      <c r="N2921" s="74">
        <v>2.0390000000000001</v>
      </c>
      <c r="O2921" s="74">
        <v>0.53900000000000003</v>
      </c>
      <c r="P2921" s="74">
        <v>0</v>
      </c>
      <c r="Q2921" s="74">
        <v>0.105</v>
      </c>
      <c r="R2921" s="74">
        <v>2.0713588999999999</v>
      </c>
      <c r="S2921" s="74">
        <v>0</v>
      </c>
      <c r="T2921" s="74">
        <v>0</v>
      </c>
      <c r="U2921" s="74">
        <v>5.2200125000000002E-3</v>
      </c>
      <c r="V2921" s="74">
        <v>8.3971499999999999</v>
      </c>
      <c r="W2921" s="74">
        <v>1.64649983535</v>
      </c>
      <c r="X2921" s="74">
        <v>1162.2698</v>
      </c>
      <c r="Y2921" s="74">
        <v>600</v>
      </c>
      <c r="Z2921" s="74">
        <v>0.8694779320961592</v>
      </c>
      <c r="AA2921" s="74">
        <v>0.13052206790384069</v>
      </c>
      <c r="AB2921" s="74">
        <v>1.5947661755238629E-4</v>
      </c>
      <c r="AC2921" s="74">
        <v>1.5947661755238629E-4</v>
      </c>
      <c r="AD2921" t="s">
        <v>5810</v>
      </c>
    </row>
    <row r="2922" spans="1:30">
      <c r="A2922" s="165" t="s">
        <v>7323</v>
      </c>
      <c r="C2922" s="165" t="s">
        <v>8444</v>
      </c>
      <c r="D2922" s="169" t="s">
        <v>2877</v>
      </c>
      <c r="E2922" s="169" t="s">
        <v>2879</v>
      </c>
      <c r="F2922" s="174">
        <v>17.402999999999999</v>
      </c>
      <c r="G2922" s="174">
        <v>145.863</v>
      </c>
      <c r="H2922" s="74">
        <v>46.502000000000002</v>
      </c>
      <c r="I2922" s="74">
        <v>1.0129999999999999</v>
      </c>
      <c r="J2922" s="74">
        <v>15.138</v>
      </c>
      <c r="K2922" s="74">
        <v>0.25800000000000001</v>
      </c>
      <c r="L2922" s="74">
        <v>6.2119999999999997</v>
      </c>
      <c r="M2922" s="74">
        <v>13.111000000000001</v>
      </c>
      <c r="N2922" s="74">
        <v>1.9059999999999999</v>
      </c>
      <c r="O2922" s="74">
        <v>0.41699999999999998</v>
      </c>
      <c r="P2922" s="74">
        <v>0</v>
      </c>
      <c r="Q2922" s="74">
        <v>0.122</v>
      </c>
      <c r="R2922" s="74">
        <v>1.93939035</v>
      </c>
      <c r="S2922" s="74">
        <v>0</v>
      </c>
      <c r="T2922" s="74">
        <v>0</v>
      </c>
      <c r="U2922" s="74">
        <v>3.8850364000000012E-2</v>
      </c>
      <c r="V2922" s="74">
        <v>8.8824999999999985</v>
      </c>
      <c r="W2922" s="74">
        <v>1.7416664925000001</v>
      </c>
      <c r="X2922" s="74">
        <v>1185.6425999999999</v>
      </c>
      <c r="Y2922" s="74">
        <v>1110</v>
      </c>
      <c r="Z2922" s="74">
        <v>0.49149750905802231</v>
      </c>
      <c r="AA2922" s="74">
        <v>0.50850249094197775</v>
      </c>
      <c r="AB2922" s="74">
        <v>6.0254096200607077E-4</v>
      </c>
      <c r="AC2922" s="74">
        <v>6.0254096200607066E-4</v>
      </c>
      <c r="AD2922" t="s">
        <v>5810</v>
      </c>
    </row>
    <row r="2923" spans="1:30">
      <c r="A2923" s="165" t="s">
        <v>7324</v>
      </c>
      <c r="C2923" s="165" t="s">
        <v>8444</v>
      </c>
      <c r="D2923" s="169" t="s">
        <v>2877</v>
      </c>
      <c r="E2923" s="169" t="s">
        <v>2879</v>
      </c>
      <c r="F2923" s="174">
        <v>17.402999999999999</v>
      </c>
      <c r="G2923" s="174">
        <v>145.863</v>
      </c>
      <c r="H2923" s="74">
        <v>45.831000000000003</v>
      </c>
      <c r="I2923" s="74">
        <v>0.68200000000000005</v>
      </c>
      <c r="J2923" s="74">
        <v>14.411</v>
      </c>
      <c r="K2923" s="74">
        <v>0.32600000000000001</v>
      </c>
      <c r="L2923" s="74">
        <v>7.6980000000000004</v>
      </c>
      <c r="M2923" s="74">
        <v>11.83</v>
      </c>
      <c r="N2923" s="74">
        <v>1.3420000000000001</v>
      </c>
      <c r="O2923" s="74">
        <v>0.26300000000000001</v>
      </c>
      <c r="P2923" s="74">
        <v>0</v>
      </c>
      <c r="Q2923" s="74">
        <v>6.0999999999999999E-2</v>
      </c>
      <c r="R2923" s="74">
        <v>2.66187255</v>
      </c>
      <c r="S2923" s="74">
        <v>0</v>
      </c>
      <c r="T2923" s="74">
        <v>0</v>
      </c>
      <c r="U2923" s="74">
        <v>5.5244570999999996E-3</v>
      </c>
      <c r="V2923" s="74">
        <v>11.4971</v>
      </c>
      <c r="W2923" s="74">
        <v>2.2543331079</v>
      </c>
      <c r="X2923" s="74">
        <v>1164.3779999999999</v>
      </c>
      <c r="Y2923" s="74">
        <v>950</v>
      </c>
      <c r="Z2923" s="74">
        <v>0.92428317323891407</v>
      </c>
      <c r="AA2923" s="74">
        <v>7.5716826761085973E-2</v>
      </c>
      <c r="AB2923" s="74">
        <v>7.6020995195925012E-5</v>
      </c>
      <c r="AC2923" s="74">
        <v>7.6020995195925025E-5</v>
      </c>
      <c r="AD2923" t="s">
        <v>5810</v>
      </c>
    </row>
    <row r="2924" spans="1:30">
      <c r="A2924" s="165" t="s">
        <v>7325</v>
      </c>
      <c r="C2924" s="165" t="s">
        <v>8444</v>
      </c>
      <c r="D2924" s="169" t="s">
        <v>2877</v>
      </c>
      <c r="E2924" s="169" t="s">
        <v>2879</v>
      </c>
      <c r="F2924" s="174">
        <v>17.402999999999999</v>
      </c>
      <c r="G2924" s="174">
        <v>145.863</v>
      </c>
      <c r="H2924" s="74">
        <v>47.475999999999999</v>
      </c>
      <c r="I2924" s="74">
        <v>0.97299999999999998</v>
      </c>
      <c r="J2924" s="74">
        <v>14.124000000000001</v>
      </c>
      <c r="K2924" s="74">
        <v>0.22500000000000001</v>
      </c>
      <c r="L2924" s="74">
        <v>7.3550000000000004</v>
      </c>
      <c r="M2924" s="74">
        <v>12.128</v>
      </c>
      <c r="N2924" s="74">
        <v>1.79</v>
      </c>
      <c r="O2924" s="74">
        <v>0.34399999999999997</v>
      </c>
      <c r="P2924" s="74">
        <v>0</v>
      </c>
      <c r="Q2924" s="74">
        <v>8.8999999999999996E-2</v>
      </c>
      <c r="R2924" s="74">
        <v>2.1364309499999998</v>
      </c>
      <c r="S2924" s="74">
        <v>0</v>
      </c>
      <c r="T2924" s="74">
        <v>0</v>
      </c>
      <c r="U2924" s="74">
        <v>3.4418405E-3</v>
      </c>
      <c r="V2924" s="74">
        <v>10.376799999999999</v>
      </c>
      <c r="W2924" s="74">
        <v>2.0346664632000002</v>
      </c>
      <c r="X2924" s="74">
        <v>1169.3248000000001</v>
      </c>
      <c r="Y2924" s="74">
        <v>620</v>
      </c>
      <c r="Z2924" s="74">
        <v>0.93040439351963078</v>
      </c>
      <c r="AA2924" s="74">
        <v>6.9595606480369249E-2</v>
      </c>
      <c r="AB2924" s="74">
        <v>2.3095578493744868E-3</v>
      </c>
      <c r="AC2924" s="74">
        <v>2.309557849374486E-3</v>
      </c>
      <c r="AD2924" t="s">
        <v>5810</v>
      </c>
    </row>
    <row r="2925" spans="1:30">
      <c r="A2925" s="165" t="s">
        <v>7326</v>
      </c>
      <c r="C2925" s="165" t="s">
        <v>8444</v>
      </c>
      <c r="D2925" s="169" t="s">
        <v>2877</v>
      </c>
      <c r="E2925" s="169" t="s">
        <v>2879</v>
      </c>
      <c r="F2925" s="174">
        <v>17.402999999999999</v>
      </c>
      <c r="G2925" s="174">
        <v>145.863</v>
      </c>
      <c r="H2925" s="74">
        <v>46.927</v>
      </c>
      <c r="I2925" s="74">
        <v>1.0029999999999999</v>
      </c>
      <c r="J2925" s="74">
        <v>14.005000000000001</v>
      </c>
      <c r="K2925" s="74">
        <v>0.33</v>
      </c>
      <c r="L2925" s="74">
        <v>5.7149999999999999</v>
      </c>
      <c r="M2925" s="74">
        <v>11.723000000000001</v>
      </c>
      <c r="N2925" s="74">
        <v>1.792</v>
      </c>
      <c r="O2925" s="74">
        <v>0.39900000000000002</v>
      </c>
      <c r="P2925" s="74">
        <v>0</v>
      </c>
      <c r="Q2925" s="74">
        <v>0.13200000000000001</v>
      </c>
      <c r="R2925" s="74">
        <v>1.7502557000000001</v>
      </c>
      <c r="S2925" s="74">
        <v>0</v>
      </c>
      <c r="T2925" s="74">
        <v>0</v>
      </c>
      <c r="U2925" s="74">
        <v>9.8702016999999993E-3</v>
      </c>
      <c r="V2925" s="74">
        <v>12.07</v>
      </c>
      <c r="W2925" s="74">
        <v>2.36666643</v>
      </c>
      <c r="X2925" s="74">
        <v>1162.6017999999999</v>
      </c>
      <c r="Y2925" s="74">
        <v>570</v>
      </c>
      <c r="Z2925" s="74">
        <v>0.75580673786099806</v>
      </c>
      <c r="AA2925" s="74">
        <v>0.24419326213900189</v>
      </c>
      <c r="AB2925" s="74">
        <v>4.443038313524984E-4</v>
      </c>
      <c r="AC2925" s="74">
        <v>4.443038313524984E-4</v>
      </c>
      <c r="AD2925" t="s">
        <v>5810</v>
      </c>
    </row>
    <row r="2926" spans="1:30">
      <c r="A2926" s="165" t="s">
        <v>7327</v>
      </c>
      <c r="C2926" s="165" t="s">
        <v>8444</v>
      </c>
      <c r="D2926" s="169" t="s">
        <v>2877</v>
      </c>
      <c r="E2926" s="169" t="s">
        <v>2879</v>
      </c>
      <c r="F2926" s="174">
        <v>17.402999999999999</v>
      </c>
      <c r="G2926" s="174">
        <v>145.863</v>
      </c>
      <c r="H2926" s="74">
        <v>47.125</v>
      </c>
      <c r="I2926" s="74">
        <v>0.91300000000000003</v>
      </c>
      <c r="J2926" s="74">
        <v>13.429</v>
      </c>
      <c r="K2926" s="74">
        <v>0.23200000000000001</v>
      </c>
      <c r="L2926" s="74">
        <v>9</v>
      </c>
      <c r="M2926" s="74">
        <v>13.631</v>
      </c>
      <c r="N2926" s="74">
        <v>1.6439999999999999</v>
      </c>
      <c r="O2926" s="74">
        <v>0.39100000000000001</v>
      </c>
      <c r="P2926" s="74">
        <v>0</v>
      </c>
      <c r="Q2926" s="74">
        <v>9.1999999999999998E-2</v>
      </c>
      <c r="R2926" s="74">
        <v>1.9644137189999999</v>
      </c>
      <c r="S2926" s="74">
        <v>0</v>
      </c>
      <c r="T2926" s="74">
        <v>0</v>
      </c>
      <c r="U2926" s="74">
        <v>3.1204851629999999E-2</v>
      </c>
      <c r="V2926" s="74">
        <v>8.7872999999999983</v>
      </c>
      <c r="W2926" s="74">
        <v>1.7229998277</v>
      </c>
      <c r="X2926" s="74">
        <v>1194.2746</v>
      </c>
      <c r="Y2926" s="74">
        <v>960</v>
      </c>
      <c r="Z2926" s="74">
        <v>0.57748201058569371</v>
      </c>
      <c r="AA2926" s="74">
        <v>0.42251798941430629</v>
      </c>
      <c r="AB2926" s="74">
        <v>6.5658238841021822E-4</v>
      </c>
      <c r="AC2926" s="74">
        <v>6.5658238841021779E-4</v>
      </c>
      <c r="AD2926" t="s">
        <v>5810</v>
      </c>
    </row>
    <row r="2927" spans="1:30">
      <c r="A2927" s="165" t="s">
        <v>7328</v>
      </c>
      <c r="C2927" s="165" t="s">
        <v>8444</v>
      </c>
      <c r="D2927" s="169" t="s">
        <v>2877</v>
      </c>
      <c r="E2927" s="169" t="s">
        <v>2879</v>
      </c>
      <c r="F2927" s="174">
        <v>17.402999999999999</v>
      </c>
      <c r="G2927" s="174">
        <v>145.863</v>
      </c>
      <c r="H2927" s="74">
        <v>46.722999999999999</v>
      </c>
      <c r="I2927" s="74">
        <v>0.74099999999999999</v>
      </c>
      <c r="J2927" s="74">
        <v>13.97</v>
      </c>
      <c r="K2927" s="74">
        <v>0.26700000000000002</v>
      </c>
      <c r="L2927" s="74">
        <v>9.7439999999999998</v>
      </c>
      <c r="M2927" s="74">
        <v>10.605</v>
      </c>
      <c r="N2927" s="74">
        <v>1.677</v>
      </c>
      <c r="O2927" s="74">
        <v>0.46</v>
      </c>
      <c r="P2927" s="74">
        <v>0</v>
      </c>
      <c r="Q2927" s="74">
        <v>0.157</v>
      </c>
      <c r="R2927" s="74">
        <v>2.3529323500000001</v>
      </c>
      <c r="S2927" s="74">
        <v>0</v>
      </c>
      <c r="T2927" s="74">
        <v>0</v>
      </c>
      <c r="U2927" s="74">
        <v>2.5271596E-2</v>
      </c>
      <c r="V2927" s="74">
        <v>9.9636999999999993</v>
      </c>
      <c r="W2927" s="74">
        <v>1.9536664713</v>
      </c>
      <c r="X2927" s="74">
        <v>1144.0429999999999</v>
      </c>
      <c r="Y2927" s="74">
        <v>1040</v>
      </c>
      <c r="Z2927" s="74">
        <v>0.71243166176738049</v>
      </c>
      <c r="AA2927" s="74">
        <v>0.28756833823261951</v>
      </c>
      <c r="AB2927" s="74">
        <v>8.7665359763811524E-4</v>
      </c>
      <c r="AC2927" s="74">
        <v>8.7665359763811448E-4</v>
      </c>
      <c r="AD2927" t="s">
        <v>5810</v>
      </c>
    </row>
    <row r="2928" spans="1:30">
      <c r="A2928" s="165" t="s">
        <v>7329</v>
      </c>
      <c r="C2928" s="165" t="s">
        <v>8444</v>
      </c>
      <c r="D2928" s="169" t="s">
        <v>2877</v>
      </c>
      <c r="E2928" s="169" t="s">
        <v>2879</v>
      </c>
      <c r="F2928" s="174">
        <v>17.402999999999999</v>
      </c>
      <c r="G2928" s="174">
        <v>145.863</v>
      </c>
      <c r="H2928" s="74">
        <v>45.969000000000001</v>
      </c>
      <c r="I2928" s="74">
        <v>0.75900000000000001</v>
      </c>
      <c r="J2928" s="74">
        <v>14.36</v>
      </c>
      <c r="K2928" s="74">
        <v>0.20899999999999999</v>
      </c>
      <c r="L2928" s="74">
        <v>7.6529999999999996</v>
      </c>
      <c r="M2928" s="74">
        <v>12.196999999999999</v>
      </c>
      <c r="N2928" s="74">
        <v>1.4450000000000001</v>
      </c>
      <c r="O2928" s="74">
        <v>0.36899999999999999</v>
      </c>
      <c r="P2928" s="74">
        <v>0</v>
      </c>
      <c r="Q2928" s="74">
        <v>7.0999999999999994E-2</v>
      </c>
      <c r="R2928" s="74">
        <v>2.1479857999999998</v>
      </c>
      <c r="S2928" s="74">
        <v>0</v>
      </c>
      <c r="T2928" s="74">
        <v>0</v>
      </c>
      <c r="U2928" s="74">
        <v>7.7592960000000006E-3</v>
      </c>
      <c r="V2928" s="74">
        <v>11.1129</v>
      </c>
      <c r="W2928" s="74">
        <v>2.1789997821</v>
      </c>
      <c r="X2928" s="74">
        <v>1170.4702</v>
      </c>
      <c r="Y2928" s="74">
        <v>720</v>
      </c>
      <c r="Z2928" s="74">
        <v>0.8609391718546775</v>
      </c>
      <c r="AA2928" s="74">
        <v>0.1390608281453225</v>
      </c>
      <c r="AB2928" s="74">
        <v>1.7787464753602901E-3</v>
      </c>
      <c r="AC2928" s="74">
        <v>1.7787464753602901E-3</v>
      </c>
      <c r="AD2928" t="s">
        <v>5810</v>
      </c>
    </row>
    <row r="2929" spans="1:30">
      <c r="A2929" s="165" t="s">
        <v>7330</v>
      </c>
      <c r="C2929" s="165" t="s">
        <v>8444</v>
      </c>
      <c r="D2929" s="169" t="s">
        <v>2877</v>
      </c>
      <c r="E2929" s="169" t="s">
        <v>2879</v>
      </c>
      <c r="F2929" s="174">
        <v>17.402999999999999</v>
      </c>
      <c r="G2929" s="174">
        <v>145.863</v>
      </c>
      <c r="H2929" s="74">
        <v>46.576999999999998</v>
      </c>
      <c r="I2929" s="74">
        <v>0.995</v>
      </c>
      <c r="J2929" s="74">
        <v>14.061999999999999</v>
      </c>
      <c r="K2929" s="74">
        <v>0.221</v>
      </c>
      <c r="L2929" s="74">
        <v>7.319</v>
      </c>
      <c r="M2929" s="74">
        <v>12.683</v>
      </c>
      <c r="N2929" s="74">
        <v>1.6639999999999999</v>
      </c>
      <c r="O2929" s="74">
        <v>0.38</v>
      </c>
      <c r="P2929" s="74">
        <v>0</v>
      </c>
      <c r="Q2929" s="74">
        <v>0.14699999999999999</v>
      </c>
      <c r="R2929" s="74">
        <v>1.9588511500000001</v>
      </c>
      <c r="S2929" s="74">
        <v>0</v>
      </c>
      <c r="T2929" s="74">
        <v>0</v>
      </c>
      <c r="U2929" s="74">
        <v>5.5352339000000004E-3</v>
      </c>
      <c r="V2929" s="74">
        <v>10.40485</v>
      </c>
      <c r="W2929" s="74">
        <v>2.0401664626499998</v>
      </c>
      <c r="X2929" s="74">
        <v>1178.5378000000001</v>
      </c>
      <c r="Y2929" s="74">
        <v>590</v>
      </c>
      <c r="Z2929" s="74">
        <v>0.87232251103978986</v>
      </c>
      <c r="AA2929" s="74">
        <v>0.12767748896021011</v>
      </c>
      <c r="AB2929" s="74">
        <v>7.6725591351454179E-4</v>
      </c>
      <c r="AC2929" s="74">
        <v>7.6725591351454157E-4</v>
      </c>
      <c r="AD2929" t="s">
        <v>5810</v>
      </c>
    </row>
    <row r="2930" spans="1:30">
      <c r="A2930" s="165" t="s">
        <v>7331</v>
      </c>
      <c r="C2930" s="165" t="s">
        <v>8444</v>
      </c>
      <c r="D2930" s="169" t="s">
        <v>2877</v>
      </c>
      <c r="E2930" s="169" t="s">
        <v>2879</v>
      </c>
      <c r="F2930" s="174">
        <v>17.402999999999999</v>
      </c>
      <c r="G2930" s="174">
        <v>145.863</v>
      </c>
      <c r="H2930" s="74">
        <v>46.741999999999997</v>
      </c>
      <c r="I2930" s="74">
        <v>0.97199999999999998</v>
      </c>
      <c r="J2930" s="74">
        <v>15.885999999999999</v>
      </c>
      <c r="K2930" s="74">
        <v>0.20799999999999999</v>
      </c>
      <c r="L2930" s="74">
        <v>5.3760000000000003</v>
      </c>
      <c r="M2930" s="74">
        <v>12.209</v>
      </c>
      <c r="N2930" s="74">
        <v>1.869</v>
      </c>
      <c r="O2930" s="74">
        <v>0.47699999999999998</v>
      </c>
      <c r="P2930" s="74">
        <v>0</v>
      </c>
      <c r="Q2930" s="74">
        <v>4.2999999999999997E-2</v>
      </c>
      <c r="R2930" s="74">
        <v>2.0397430929999998</v>
      </c>
      <c r="S2930" s="74">
        <v>0</v>
      </c>
      <c r="T2930" s="74">
        <v>0</v>
      </c>
      <c r="U2930" s="74">
        <v>6.5759246590000001E-2</v>
      </c>
      <c r="V2930" s="74">
        <v>10.998150000000001</v>
      </c>
      <c r="W2930" s="74">
        <v>2.1564997843499998</v>
      </c>
      <c r="X2930" s="74">
        <v>1170.6694</v>
      </c>
      <c r="Y2930" s="74">
        <v>1590</v>
      </c>
      <c r="Z2930" s="74">
        <v>0.40999442109343631</v>
      </c>
      <c r="AA2930" s="74">
        <v>0.59000557890656369</v>
      </c>
      <c r="AB2930" s="74">
        <v>7.4500369003154172E-4</v>
      </c>
      <c r="AC2930" s="74">
        <v>7.4500369003154205E-4</v>
      </c>
      <c r="AD2930" t="s">
        <v>5810</v>
      </c>
    </row>
    <row r="2931" spans="1:30">
      <c r="A2931" s="165" t="s">
        <v>7332</v>
      </c>
      <c r="C2931" s="165" t="s">
        <v>8444</v>
      </c>
      <c r="D2931" s="169" t="s">
        <v>2877</v>
      </c>
      <c r="E2931" s="169" t="s">
        <v>2879</v>
      </c>
      <c r="F2931" s="174">
        <v>17.274999999999999</v>
      </c>
      <c r="G2931" s="174">
        <v>145.62299999999999</v>
      </c>
      <c r="H2931" s="74">
        <v>47.436999999999998</v>
      </c>
      <c r="I2931" s="74">
        <v>0.68700000000000006</v>
      </c>
      <c r="J2931" s="74">
        <v>14.772</v>
      </c>
      <c r="K2931" s="74">
        <v>0.14199999999999999</v>
      </c>
      <c r="L2931" s="74">
        <v>6.6639999999999997</v>
      </c>
      <c r="M2931" s="74">
        <v>13.327</v>
      </c>
      <c r="N2931" s="74">
        <v>1.5780000000000001</v>
      </c>
      <c r="O2931" s="74">
        <v>0.61499999999999999</v>
      </c>
      <c r="P2931" s="74">
        <v>0</v>
      </c>
      <c r="Q2931" s="74">
        <v>0.157</v>
      </c>
      <c r="R2931" s="74">
        <v>4.6798519260000004</v>
      </c>
      <c r="S2931" s="74">
        <v>0</v>
      </c>
      <c r="T2931" s="74">
        <v>0</v>
      </c>
      <c r="U2931" s="74">
        <v>0.51356267</v>
      </c>
      <c r="V2931" s="74">
        <v>7.3652499999999987</v>
      </c>
      <c r="W2931" s="74">
        <v>1.44416652225</v>
      </c>
      <c r="X2931" s="74">
        <v>1189.2282</v>
      </c>
      <c r="Y2931" s="74">
        <v>7240</v>
      </c>
      <c r="Z2931" s="74">
        <v>0.4130478121782889</v>
      </c>
      <c r="AA2931" s="74">
        <v>0.5869521878217111</v>
      </c>
      <c r="AB2931" s="74">
        <v>1.056340211545875E-3</v>
      </c>
      <c r="AC2931" s="74">
        <v>1.0563402115458739E-3</v>
      </c>
      <c r="AD2931" t="s">
        <v>5810</v>
      </c>
    </row>
    <row r="2932" spans="1:30">
      <c r="A2932" s="165" t="s">
        <v>7333</v>
      </c>
      <c r="C2932" s="165" t="s">
        <v>8444</v>
      </c>
      <c r="D2932" s="169" t="s">
        <v>2877</v>
      </c>
      <c r="E2932" s="169" t="s">
        <v>2879</v>
      </c>
      <c r="F2932" s="174">
        <v>17.274999999999999</v>
      </c>
      <c r="G2932" s="174">
        <v>145.62299999999999</v>
      </c>
      <c r="H2932" s="74">
        <v>47.695999999999998</v>
      </c>
      <c r="I2932" s="74">
        <v>0.72499999999999998</v>
      </c>
      <c r="J2932" s="74">
        <v>14.814</v>
      </c>
      <c r="K2932" s="74">
        <v>0.184</v>
      </c>
      <c r="L2932" s="74">
        <v>6.0750000000000002</v>
      </c>
      <c r="M2932" s="74">
        <v>13.487</v>
      </c>
      <c r="N2932" s="74">
        <v>1.5129999999999999</v>
      </c>
      <c r="O2932" s="74">
        <v>0.66400000000000003</v>
      </c>
      <c r="P2932" s="74">
        <v>0</v>
      </c>
      <c r="Q2932" s="74">
        <v>0.16300000000000001</v>
      </c>
      <c r="R2932" s="74">
        <v>4.7315350939999998</v>
      </c>
      <c r="S2932" s="74">
        <v>0</v>
      </c>
      <c r="T2932" s="74">
        <v>0</v>
      </c>
      <c r="U2932" s="74">
        <v>0.51690714209999999</v>
      </c>
      <c r="V2932" s="74">
        <v>7.3210499999999996</v>
      </c>
      <c r="W2932" s="74">
        <v>1.4354998564499999</v>
      </c>
      <c r="X2932" s="74">
        <v>1191.8842</v>
      </c>
      <c r="Y2932" s="74">
        <v>7390</v>
      </c>
      <c r="Z2932" s="74">
        <v>0.4115330316675237</v>
      </c>
      <c r="AA2932" s="74">
        <v>0.58846696833247625</v>
      </c>
      <c r="AB2932" s="74">
        <v>1.5325512707087749E-3</v>
      </c>
      <c r="AC2932" s="74">
        <v>1.5325512707087729E-3</v>
      </c>
      <c r="AD2932" t="s">
        <v>5810</v>
      </c>
    </row>
    <row r="2933" spans="1:30">
      <c r="A2933" s="165" t="s">
        <v>7334</v>
      </c>
      <c r="C2933" s="165" t="s">
        <v>8444</v>
      </c>
      <c r="D2933" s="169" t="s">
        <v>2877</v>
      </c>
      <c r="E2933" s="169" t="s">
        <v>2879</v>
      </c>
      <c r="F2933" s="174">
        <v>17.274999999999999</v>
      </c>
      <c r="G2933" s="174">
        <v>145.62299999999999</v>
      </c>
      <c r="H2933" s="74">
        <v>51.186999999999998</v>
      </c>
      <c r="I2933" s="74">
        <v>0.84399999999999997</v>
      </c>
      <c r="J2933" s="74">
        <v>15.598000000000001</v>
      </c>
      <c r="K2933" s="74">
        <v>0.16800000000000001</v>
      </c>
      <c r="L2933" s="74">
        <v>8.7590000000000003</v>
      </c>
      <c r="M2933" s="74">
        <v>12.459</v>
      </c>
      <c r="N2933" s="74">
        <v>2.081</v>
      </c>
      <c r="O2933" s="74">
        <v>1.0349999999999999</v>
      </c>
      <c r="P2933" s="74">
        <v>0</v>
      </c>
      <c r="Q2933" s="74">
        <v>0.161</v>
      </c>
      <c r="R2933" s="74">
        <v>1.4845999400000001</v>
      </c>
      <c r="S2933" s="74">
        <v>0</v>
      </c>
      <c r="T2933" s="74">
        <v>0</v>
      </c>
      <c r="U2933" s="74">
        <v>0.16438576469999999</v>
      </c>
      <c r="V2933" s="74">
        <v>6.7447499999999998</v>
      </c>
      <c r="W2933" s="74">
        <v>1.3224998677499999</v>
      </c>
      <c r="X2933" s="74">
        <v>1174.8194000000001</v>
      </c>
      <c r="Y2933" s="74">
        <v>2810</v>
      </c>
      <c r="Z2933" s="74">
        <v>0.14107202549813169</v>
      </c>
      <c r="AA2933" s="74">
        <v>0.85892797450186831</v>
      </c>
      <c r="AB2933" s="74">
        <v>4.988102549874639E-5</v>
      </c>
      <c r="AC2933" s="74">
        <v>4.9881025498746383E-5</v>
      </c>
      <c r="AD2933" t="s">
        <v>5810</v>
      </c>
    </row>
    <row r="2934" spans="1:30">
      <c r="A2934" s="165" t="s">
        <v>7335</v>
      </c>
      <c r="C2934" s="165" t="s">
        <v>8444</v>
      </c>
      <c r="D2934" s="169" t="s">
        <v>2877</v>
      </c>
      <c r="E2934" s="169" t="s">
        <v>2879</v>
      </c>
      <c r="F2934" s="174">
        <v>17.274999999999999</v>
      </c>
      <c r="G2934" s="174">
        <v>145.62299999999999</v>
      </c>
      <c r="H2934" s="74">
        <v>47.32</v>
      </c>
      <c r="I2934" s="74">
        <v>0.79600000000000004</v>
      </c>
      <c r="J2934" s="74">
        <v>15.39</v>
      </c>
      <c r="K2934" s="74">
        <v>0.14299999999999999</v>
      </c>
      <c r="L2934" s="74">
        <v>7.9390000000000001</v>
      </c>
      <c r="M2934" s="74">
        <v>13.260999999999999</v>
      </c>
      <c r="N2934" s="74">
        <v>1.6830000000000001</v>
      </c>
      <c r="O2934" s="74">
        <v>0.61599999999999999</v>
      </c>
      <c r="P2934" s="74">
        <v>0</v>
      </c>
      <c r="Q2934" s="74">
        <v>0.16500000000000001</v>
      </c>
      <c r="R2934" s="74">
        <v>5.6010107219999998</v>
      </c>
      <c r="S2934" s="74">
        <v>0</v>
      </c>
      <c r="T2934" s="74">
        <v>0</v>
      </c>
      <c r="U2934" s="74">
        <v>0.14578929290000001</v>
      </c>
      <c r="V2934" s="74">
        <v>6.9368499999999997</v>
      </c>
      <c r="W2934" s="74">
        <v>1.3601665306499999</v>
      </c>
      <c r="X2934" s="74">
        <v>1188.1325999999999</v>
      </c>
      <c r="Y2934" s="74">
        <v>4170</v>
      </c>
      <c r="Z2934" s="74">
        <v>0.73635724474603759</v>
      </c>
      <c r="AA2934" s="74">
        <v>0.26364275525396241</v>
      </c>
      <c r="AB2934" s="74">
        <v>1.4542396230187069E-3</v>
      </c>
      <c r="AC2934" s="74">
        <v>1.454239623018708E-3</v>
      </c>
      <c r="AD2934" t="s">
        <v>5810</v>
      </c>
    </row>
    <row r="2935" spans="1:30">
      <c r="A2935" s="165" t="s">
        <v>7336</v>
      </c>
      <c r="C2935" s="165" t="s">
        <v>8444</v>
      </c>
      <c r="D2935" s="169" t="s">
        <v>2877</v>
      </c>
      <c r="E2935" s="169" t="s">
        <v>2879</v>
      </c>
      <c r="F2935" s="174">
        <v>17.274999999999999</v>
      </c>
      <c r="G2935" s="174">
        <v>145.62299999999999</v>
      </c>
      <c r="H2935" s="74">
        <v>49.109000000000002</v>
      </c>
      <c r="I2935" s="74">
        <v>0.93700000000000006</v>
      </c>
      <c r="J2935" s="74">
        <v>17.355</v>
      </c>
      <c r="K2935" s="74">
        <v>0.11700000000000001</v>
      </c>
      <c r="L2935" s="74">
        <v>8.2769999999999992</v>
      </c>
      <c r="M2935" s="74">
        <v>14.438000000000001</v>
      </c>
      <c r="N2935" s="74">
        <v>2.5649999999999999</v>
      </c>
      <c r="O2935" s="74">
        <v>0.60899999999999999</v>
      </c>
      <c r="P2935" s="74">
        <v>0</v>
      </c>
      <c r="Q2935" s="74">
        <v>0.14299999999999999</v>
      </c>
      <c r="R2935" s="74">
        <v>1.6256710000000001</v>
      </c>
      <c r="S2935" s="74">
        <v>0</v>
      </c>
      <c r="T2935" s="74">
        <v>0</v>
      </c>
      <c r="U2935" s="74">
        <v>2.2283730399999999E-3</v>
      </c>
      <c r="V2935" s="74">
        <v>5.9584999999999999</v>
      </c>
      <c r="W2935" s="74">
        <v>1.1683332165</v>
      </c>
      <c r="X2935" s="74">
        <v>1207.6708000000001</v>
      </c>
      <c r="Y2935" s="74">
        <v>370</v>
      </c>
      <c r="Z2935" s="74">
        <v>0.9104745540235184</v>
      </c>
      <c r="AA2935" s="74">
        <v>8.9525445976481585E-2</v>
      </c>
      <c r="AB2935" s="74">
        <v>5.7557950687400219E-4</v>
      </c>
      <c r="AC2935" s="74">
        <v>5.7557950687400197E-4</v>
      </c>
      <c r="AD2935" t="s">
        <v>5810</v>
      </c>
    </row>
    <row r="2936" spans="1:30">
      <c r="A2936" s="165" t="s">
        <v>7337</v>
      </c>
      <c r="C2936" s="165" t="s">
        <v>8444</v>
      </c>
      <c r="D2936" s="169" t="s">
        <v>2877</v>
      </c>
      <c r="E2936" s="169" t="s">
        <v>2879</v>
      </c>
      <c r="F2936" s="174">
        <v>17.274999999999999</v>
      </c>
      <c r="G2936" s="174">
        <v>145.62299999999999</v>
      </c>
      <c r="H2936" s="74">
        <v>48.420999999999999</v>
      </c>
      <c r="I2936" s="74">
        <v>0.88600000000000001</v>
      </c>
      <c r="J2936" s="74">
        <v>13.601000000000001</v>
      </c>
      <c r="K2936" s="74">
        <v>0.13800000000000001</v>
      </c>
      <c r="L2936" s="74">
        <v>8.7240000000000002</v>
      </c>
      <c r="M2936" s="74">
        <v>13.218</v>
      </c>
      <c r="N2936" s="74">
        <v>1.7969999999999999</v>
      </c>
      <c r="O2936" s="74">
        <v>0.51400000000000001</v>
      </c>
      <c r="P2936" s="74">
        <v>0</v>
      </c>
      <c r="Q2936" s="74">
        <v>0.11899999999999999</v>
      </c>
      <c r="R2936" s="74">
        <v>5.260183015</v>
      </c>
      <c r="S2936" s="74">
        <v>0</v>
      </c>
      <c r="T2936" s="74">
        <v>0</v>
      </c>
      <c r="U2936" s="74">
        <v>0.1538197446</v>
      </c>
      <c r="V2936" s="74">
        <v>6.7915000000000001</v>
      </c>
      <c r="W2936" s="74">
        <v>1.3316665335</v>
      </c>
      <c r="X2936" s="74">
        <v>1187.4187999999999</v>
      </c>
      <c r="Y2936" s="74">
        <v>3940</v>
      </c>
      <c r="Z2936" s="74">
        <v>0.69913944951145912</v>
      </c>
      <c r="AA2936" s="74">
        <v>0.30086055048854088</v>
      </c>
      <c r="AB2936" s="74">
        <v>3.4056416225061991E-4</v>
      </c>
      <c r="AC2936" s="74">
        <v>3.405641622506198E-4</v>
      </c>
      <c r="AD2936" t="s">
        <v>5810</v>
      </c>
    </row>
    <row r="2937" spans="1:30">
      <c r="A2937" s="165" t="s">
        <v>7338</v>
      </c>
      <c r="C2937" s="165" t="s">
        <v>8444</v>
      </c>
      <c r="D2937" s="169" t="s">
        <v>2877</v>
      </c>
      <c r="E2937" s="169" t="s">
        <v>2879</v>
      </c>
      <c r="F2937" s="174">
        <v>17.204999999999998</v>
      </c>
      <c r="G2937" s="174">
        <v>145.583</v>
      </c>
      <c r="H2937" s="74">
        <v>49.573999999999998</v>
      </c>
      <c r="I2937" s="74">
        <v>1.0940000000000001</v>
      </c>
      <c r="J2937" s="74">
        <v>18.280999999999999</v>
      </c>
      <c r="K2937" s="74">
        <v>9.0999999999999998E-2</v>
      </c>
      <c r="L2937" s="74">
        <v>5.0220000000000002</v>
      </c>
      <c r="M2937" s="74">
        <v>14.257</v>
      </c>
      <c r="N2937" s="74">
        <v>2.7610000000000001</v>
      </c>
      <c r="O2937" s="74">
        <v>0.67100000000000004</v>
      </c>
      <c r="P2937" s="74">
        <v>0</v>
      </c>
      <c r="Q2937" s="74">
        <v>0.185</v>
      </c>
      <c r="R2937" s="74">
        <v>2.9631226000000002</v>
      </c>
      <c r="S2937" s="74">
        <v>0</v>
      </c>
      <c r="T2937" s="74">
        <v>0</v>
      </c>
      <c r="U2937" s="74">
        <v>8.6828749999999996E-2</v>
      </c>
      <c r="V2937" s="74">
        <v>4.7685000000000004</v>
      </c>
      <c r="W2937" s="74">
        <v>0.93499990649999998</v>
      </c>
      <c r="X2937" s="74">
        <v>1204.6661999999999</v>
      </c>
      <c r="Y2937" s="74">
        <v>2240</v>
      </c>
      <c r="Z2937" s="74">
        <v>0.46843161722971421</v>
      </c>
      <c r="AA2937" s="74">
        <v>0.53156838277028573</v>
      </c>
      <c r="AB2937" s="74">
        <v>4.7662209161728982E-4</v>
      </c>
      <c r="AC2937" s="74">
        <v>4.7662209161728939E-4</v>
      </c>
      <c r="AD2937" t="s">
        <v>5810</v>
      </c>
    </row>
    <row r="2938" spans="1:30">
      <c r="A2938" s="165" t="s">
        <v>7339</v>
      </c>
      <c r="C2938" s="165" t="s">
        <v>8444</v>
      </c>
      <c r="D2938" s="169" t="s">
        <v>2877</v>
      </c>
      <c r="E2938" s="169" t="s">
        <v>2879</v>
      </c>
      <c r="F2938" s="174">
        <v>17.204999999999998</v>
      </c>
      <c r="G2938" s="174">
        <v>145.583</v>
      </c>
      <c r="H2938" s="74">
        <v>47.55</v>
      </c>
      <c r="I2938" s="74">
        <v>0.96899999999999997</v>
      </c>
      <c r="J2938" s="74">
        <v>17.408999999999999</v>
      </c>
      <c r="K2938" s="74">
        <v>0.115</v>
      </c>
      <c r="L2938" s="74">
        <v>8.2799999999999994</v>
      </c>
      <c r="M2938" s="74">
        <v>13.500999999999999</v>
      </c>
      <c r="N2938" s="74">
        <v>2.6920000000000002</v>
      </c>
      <c r="O2938" s="74">
        <v>0.73899999999999999</v>
      </c>
      <c r="P2938" s="74">
        <v>0</v>
      </c>
      <c r="Q2938" s="74">
        <v>0.184</v>
      </c>
      <c r="R2938" s="74">
        <v>2.017616437</v>
      </c>
      <c r="S2938" s="74">
        <v>0</v>
      </c>
      <c r="T2938" s="74">
        <v>0</v>
      </c>
      <c r="U2938" s="74">
        <v>0.2132772097</v>
      </c>
      <c r="V2938" s="74">
        <v>5.5054499999999997</v>
      </c>
      <c r="W2938" s="74">
        <v>1.0794998920500001</v>
      </c>
      <c r="X2938" s="74">
        <v>1192.1166000000001</v>
      </c>
      <c r="Y2938" s="74">
        <v>3390</v>
      </c>
      <c r="Z2938" s="74">
        <v>0.20348232157103491</v>
      </c>
      <c r="AA2938" s="74">
        <v>0.79651767842896515</v>
      </c>
      <c r="AB2938" s="74">
        <v>6.6047601922601066E-4</v>
      </c>
      <c r="AC2938" s="74">
        <v>6.6047601922601055E-4</v>
      </c>
      <c r="AD2938" t="s">
        <v>5810</v>
      </c>
    </row>
    <row r="2939" spans="1:30">
      <c r="A2939" s="165" t="s">
        <v>7340</v>
      </c>
      <c r="C2939" s="165" t="s">
        <v>8444</v>
      </c>
      <c r="D2939" s="169" t="s">
        <v>2877</v>
      </c>
      <c r="E2939" s="169" t="s">
        <v>2879</v>
      </c>
      <c r="F2939" s="174">
        <v>17.204999999999998</v>
      </c>
      <c r="G2939" s="174">
        <v>145.583</v>
      </c>
      <c r="H2939" s="74">
        <v>49.484999999999999</v>
      </c>
      <c r="I2939" s="74">
        <v>0.98699999999999999</v>
      </c>
      <c r="J2939" s="74">
        <v>17.651</v>
      </c>
      <c r="K2939" s="74">
        <v>0.14899999999999999</v>
      </c>
      <c r="L2939" s="74">
        <v>3.41</v>
      </c>
      <c r="M2939" s="74">
        <v>14.366</v>
      </c>
      <c r="N2939" s="74">
        <v>2.3730000000000002</v>
      </c>
      <c r="O2939" s="74">
        <v>0.627</v>
      </c>
      <c r="P2939" s="74">
        <v>0</v>
      </c>
      <c r="Q2939" s="74">
        <v>0.153</v>
      </c>
      <c r="R2939" s="74">
        <v>2.7537020999999999</v>
      </c>
      <c r="S2939" s="74">
        <v>0</v>
      </c>
      <c r="T2939" s="74">
        <v>0</v>
      </c>
      <c r="U2939" s="74">
        <v>1.9817793899999998E-2</v>
      </c>
      <c r="V2939" s="74">
        <v>6.2220000000000004</v>
      </c>
      <c r="W2939" s="74">
        <v>1.2199998780000001</v>
      </c>
      <c r="X2939" s="74">
        <v>1206.4756</v>
      </c>
      <c r="Y2939" s="74">
        <v>1120</v>
      </c>
      <c r="Z2939" s="74">
        <v>0.72345568778091873</v>
      </c>
      <c r="AA2939" s="74">
        <v>0.27654431221908132</v>
      </c>
      <c r="AB2939" s="74">
        <v>5.9739759751155364E-4</v>
      </c>
      <c r="AC2939" s="74">
        <v>5.9739759751155342E-4</v>
      </c>
      <c r="AD2939" t="s">
        <v>5810</v>
      </c>
    </row>
    <row r="2940" spans="1:30">
      <c r="A2940" s="165" t="s">
        <v>7341</v>
      </c>
      <c r="C2940" s="165" t="s">
        <v>8444</v>
      </c>
      <c r="D2940" s="169" t="s">
        <v>2877</v>
      </c>
      <c r="E2940" s="169" t="s">
        <v>2879</v>
      </c>
      <c r="F2940" s="174">
        <v>17.204999999999998</v>
      </c>
      <c r="G2940" s="174">
        <v>145.583</v>
      </c>
      <c r="H2940" s="74">
        <v>46.323</v>
      </c>
      <c r="I2940" s="74">
        <v>1.5609999999999999</v>
      </c>
      <c r="J2940" s="74">
        <v>17.943999999999999</v>
      </c>
      <c r="K2940" s="74">
        <v>0.14199999999999999</v>
      </c>
      <c r="L2940" s="74">
        <v>5.9669999999999996</v>
      </c>
      <c r="M2940" s="74">
        <v>12.253</v>
      </c>
      <c r="N2940" s="74">
        <v>2.5270000000000001</v>
      </c>
      <c r="O2940" s="74">
        <v>0.61099999999999999</v>
      </c>
      <c r="P2940" s="74">
        <v>0</v>
      </c>
      <c r="Q2940" s="74">
        <v>3.5999999999999997E-2</v>
      </c>
      <c r="R2940" s="74">
        <v>4.076235896</v>
      </c>
      <c r="S2940" s="74">
        <v>0</v>
      </c>
      <c r="T2940" s="74">
        <v>0</v>
      </c>
      <c r="U2940" s="74">
        <v>0.53202187239999998</v>
      </c>
      <c r="V2940" s="74">
        <v>7.6338499999999998</v>
      </c>
      <c r="W2940" s="74">
        <v>1.49683318365</v>
      </c>
      <c r="X2940" s="74">
        <v>1171.3997999999999</v>
      </c>
      <c r="Y2940" s="74">
        <v>6940</v>
      </c>
      <c r="Z2940" s="74">
        <v>0.3694383391782679</v>
      </c>
      <c r="AA2940" s="74">
        <v>0.63056166082173215</v>
      </c>
      <c r="AB2940" s="74">
        <v>3.3379361145551359E-4</v>
      </c>
      <c r="AC2940" s="74">
        <v>3.3379361145551381E-4</v>
      </c>
      <c r="AD2940" t="s">
        <v>5810</v>
      </c>
    </row>
    <row r="2941" spans="1:30">
      <c r="A2941" s="165" t="s">
        <v>7342</v>
      </c>
      <c r="C2941" s="165" t="s">
        <v>8444</v>
      </c>
      <c r="D2941" s="169" t="s">
        <v>2877</v>
      </c>
      <c r="E2941" s="169" t="s">
        <v>2879</v>
      </c>
      <c r="F2941" s="174">
        <v>17.204999999999998</v>
      </c>
      <c r="G2941" s="174">
        <v>145.583</v>
      </c>
      <c r="H2941" s="74">
        <v>48.793999999999997</v>
      </c>
      <c r="I2941" s="74">
        <v>0.80800000000000005</v>
      </c>
      <c r="J2941" s="74">
        <v>16.449000000000002</v>
      </c>
      <c r="K2941" s="74">
        <v>0.158</v>
      </c>
      <c r="L2941" s="74">
        <v>9.3450000000000006</v>
      </c>
      <c r="M2941" s="74">
        <v>10.335000000000001</v>
      </c>
      <c r="N2941" s="74">
        <v>2.266</v>
      </c>
      <c r="O2941" s="74">
        <v>0.54500000000000004</v>
      </c>
      <c r="P2941" s="74">
        <v>0</v>
      </c>
      <c r="Q2941" s="74">
        <v>0.14599999999999999</v>
      </c>
      <c r="R2941" s="74">
        <v>3.0816759</v>
      </c>
      <c r="S2941" s="74">
        <v>0</v>
      </c>
      <c r="T2941" s="74">
        <v>0</v>
      </c>
      <c r="U2941" s="74">
        <v>4.2087631700000003E-2</v>
      </c>
      <c r="V2941" s="74">
        <v>7.4162499999999998</v>
      </c>
      <c r="W2941" s="74">
        <v>1.4541665212499999</v>
      </c>
      <c r="X2941" s="74">
        <v>1139.5609999999999</v>
      </c>
      <c r="Y2941" s="74">
        <v>1600</v>
      </c>
      <c r="Z2941" s="74">
        <v>0.69033220781325655</v>
      </c>
      <c r="AA2941" s="74">
        <v>0.30966779218674351</v>
      </c>
      <c r="AB2941" s="74">
        <v>7.3472139513622086E-4</v>
      </c>
      <c r="AC2941" s="74">
        <v>7.3472139513622076E-4</v>
      </c>
      <c r="AD2941" t="s">
        <v>5810</v>
      </c>
    </row>
    <row r="2942" spans="1:30">
      <c r="A2942" s="165" t="s">
        <v>7343</v>
      </c>
      <c r="C2942" s="165" t="s">
        <v>8444</v>
      </c>
      <c r="D2942" s="169" t="s">
        <v>2877</v>
      </c>
      <c r="E2942" s="169" t="s">
        <v>2879</v>
      </c>
      <c r="F2942" s="174">
        <v>17.204999999999998</v>
      </c>
      <c r="G2942" s="174">
        <v>145.583</v>
      </c>
      <c r="H2942" s="74">
        <v>51.131999999999998</v>
      </c>
      <c r="I2942" s="74">
        <v>1.2789999999999999</v>
      </c>
      <c r="J2942" s="74">
        <v>18.260000000000002</v>
      </c>
      <c r="K2942" s="74">
        <v>0.18</v>
      </c>
      <c r="L2942" s="74">
        <v>3.7930000000000001</v>
      </c>
      <c r="M2942" s="74">
        <v>13.97</v>
      </c>
      <c r="N2942" s="74">
        <v>0.61699999999999999</v>
      </c>
      <c r="O2942" s="74">
        <v>0.61399999999999999</v>
      </c>
      <c r="P2942" s="74">
        <v>0</v>
      </c>
      <c r="Q2942" s="74">
        <v>0.159</v>
      </c>
      <c r="R2942" s="74">
        <v>1.6363194999999999</v>
      </c>
      <c r="S2942" s="74">
        <v>0</v>
      </c>
      <c r="T2942" s="74">
        <v>0</v>
      </c>
      <c r="U2942" s="74">
        <v>8.3355600000000002E-2</v>
      </c>
      <c r="V2942" s="74">
        <v>7.83955</v>
      </c>
      <c r="W2942" s="74">
        <v>1.5371665129500001</v>
      </c>
      <c r="X2942" s="74">
        <v>1199.902</v>
      </c>
      <c r="Y2942" s="74">
        <v>1960</v>
      </c>
      <c r="Z2942" s="74">
        <v>0.23061729263471359</v>
      </c>
      <c r="AA2942" s="74">
        <v>0.76938270736528636</v>
      </c>
      <c r="AB2942" s="74">
        <v>3.3410309816046411E-4</v>
      </c>
      <c r="AC2942" s="74">
        <v>3.3410309816046411E-4</v>
      </c>
      <c r="AD2942" t="s">
        <v>5810</v>
      </c>
    </row>
    <row r="2943" spans="1:30">
      <c r="A2943" s="165" t="s">
        <v>7344</v>
      </c>
      <c r="C2943" s="165" t="s">
        <v>8444</v>
      </c>
      <c r="D2943" s="169" t="s">
        <v>2877</v>
      </c>
      <c r="E2943" s="169" t="s">
        <v>2879</v>
      </c>
      <c r="F2943" s="174">
        <v>17.204999999999998</v>
      </c>
      <c r="G2943" s="174">
        <v>145.583</v>
      </c>
      <c r="H2943" s="74">
        <v>48.27</v>
      </c>
      <c r="I2943" s="74">
        <v>0.85799999999999998</v>
      </c>
      <c r="J2943" s="74">
        <v>16.141999999999999</v>
      </c>
      <c r="K2943" s="74">
        <v>0.25</v>
      </c>
      <c r="L2943" s="74">
        <v>7.1660000000000004</v>
      </c>
      <c r="M2943" s="74">
        <v>11.894</v>
      </c>
      <c r="N2943" s="74">
        <v>2.024</v>
      </c>
      <c r="O2943" s="74">
        <v>0.504</v>
      </c>
      <c r="P2943" s="74">
        <v>0</v>
      </c>
      <c r="Q2943" s="74">
        <v>0.123</v>
      </c>
      <c r="R2943" s="74">
        <v>2.2610315000000001</v>
      </c>
      <c r="S2943" s="74">
        <v>0</v>
      </c>
      <c r="T2943" s="74">
        <v>0</v>
      </c>
      <c r="U2943" s="74">
        <v>4.1261022000000001E-2</v>
      </c>
      <c r="V2943" s="74">
        <v>8.7311999999999994</v>
      </c>
      <c r="W2943" s="74">
        <v>1.7119998288</v>
      </c>
      <c r="X2943" s="74">
        <v>1165.4404</v>
      </c>
      <c r="Y2943" s="74">
        <v>1270</v>
      </c>
      <c r="Z2943" s="74">
        <v>0.54683726798426757</v>
      </c>
      <c r="AA2943" s="74">
        <v>0.45316273201573237</v>
      </c>
      <c r="AB2943" s="74">
        <v>3.4387406771750438E-4</v>
      </c>
      <c r="AC2943" s="74">
        <v>3.4387406771750438E-4</v>
      </c>
      <c r="AD2943" t="s">
        <v>5810</v>
      </c>
    </row>
    <row r="2944" spans="1:30">
      <c r="A2944" s="165" t="s">
        <v>7345</v>
      </c>
      <c r="C2944" s="165" t="s">
        <v>8444</v>
      </c>
      <c r="D2944" s="169" t="s">
        <v>2877</v>
      </c>
      <c r="E2944" s="169" t="s">
        <v>2879</v>
      </c>
      <c r="F2944" s="174">
        <v>17.204999999999998</v>
      </c>
      <c r="G2944" s="174">
        <v>145.583</v>
      </c>
      <c r="H2944" s="74">
        <v>49.481999999999999</v>
      </c>
      <c r="I2944" s="74">
        <v>0.93500000000000005</v>
      </c>
      <c r="J2944" s="74">
        <v>17.617000000000001</v>
      </c>
      <c r="K2944" s="74">
        <v>0.153</v>
      </c>
      <c r="L2944" s="74">
        <v>3.964</v>
      </c>
      <c r="M2944" s="74">
        <v>14.497</v>
      </c>
      <c r="N2944" s="74">
        <v>2.4750000000000001</v>
      </c>
      <c r="O2944" s="74">
        <v>0.53500000000000003</v>
      </c>
      <c r="P2944" s="74">
        <v>0</v>
      </c>
      <c r="Q2944" s="74">
        <v>0.14799999999999999</v>
      </c>
      <c r="R2944" s="74">
        <v>2.0203753999999998</v>
      </c>
      <c r="S2944" s="74">
        <v>0</v>
      </c>
      <c r="T2944" s="74">
        <v>0</v>
      </c>
      <c r="U2944" s="74">
        <v>9.3010957000000012E-3</v>
      </c>
      <c r="V2944" s="74">
        <v>6.7099000000000002</v>
      </c>
      <c r="W2944" s="74">
        <v>1.3156665351000001</v>
      </c>
      <c r="X2944" s="74">
        <v>1208.6502</v>
      </c>
      <c r="Y2944" s="74">
        <v>630</v>
      </c>
      <c r="Z2944" s="74">
        <v>0.75580403319786382</v>
      </c>
      <c r="AA2944" s="74">
        <v>0.24419596680213629</v>
      </c>
      <c r="AB2944" s="74">
        <v>8.9287686774461121E-4</v>
      </c>
      <c r="AC2944" s="74">
        <v>8.9287686774461154E-4</v>
      </c>
      <c r="AD2944" t="s">
        <v>5810</v>
      </c>
    </row>
    <row r="2945" spans="1:30">
      <c r="A2945" s="165" t="s">
        <v>7346</v>
      </c>
      <c r="C2945" s="165" t="s">
        <v>8444</v>
      </c>
      <c r="D2945" s="169" t="s">
        <v>2877</v>
      </c>
      <c r="E2945" s="169" t="s">
        <v>2879</v>
      </c>
      <c r="F2945" s="174">
        <v>17.204999999999998</v>
      </c>
      <c r="G2945" s="174">
        <v>145.583</v>
      </c>
      <c r="H2945" s="74">
        <v>49.027999999999999</v>
      </c>
      <c r="I2945" s="74">
        <v>0.85</v>
      </c>
      <c r="J2945" s="74">
        <v>15.852</v>
      </c>
      <c r="K2945" s="74">
        <v>0.13200000000000001</v>
      </c>
      <c r="L2945" s="74">
        <v>9.2420000000000009</v>
      </c>
      <c r="M2945" s="74">
        <v>12.015000000000001</v>
      </c>
      <c r="N2945" s="74">
        <v>2.1779999999999999</v>
      </c>
      <c r="O2945" s="74">
        <v>0.53</v>
      </c>
      <c r="P2945" s="74">
        <v>0</v>
      </c>
      <c r="Q2945" s="74">
        <v>0.151</v>
      </c>
      <c r="R2945" s="74">
        <v>2.4578770579999998</v>
      </c>
      <c r="S2945" s="74">
        <v>0</v>
      </c>
      <c r="T2945" s="74">
        <v>0</v>
      </c>
      <c r="U2945" s="74">
        <v>0.1271444249</v>
      </c>
      <c r="V2945" s="74">
        <v>5.8522499999999997</v>
      </c>
      <c r="W2945" s="74">
        <v>1.14749988525</v>
      </c>
      <c r="X2945" s="74">
        <v>1167.4490000000001</v>
      </c>
      <c r="Y2945" s="74">
        <v>2540</v>
      </c>
      <c r="Z2945" s="74">
        <v>0.3461950881936226</v>
      </c>
      <c r="AA2945" s="74">
        <v>0.65380491180637734</v>
      </c>
      <c r="AB2945" s="74">
        <v>1.2000779716302999E-4</v>
      </c>
      <c r="AC2945" s="74">
        <v>1.2000779716302999E-4</v>
      </c>
      <c r="AD2945" t="s">
        <v>5810</v>
      </c>
    </row>
    <row r="2946" spans="1:30">
      <c r="A2946" s="165" t="s">
        <v>7347</v>
      </c>
      <c r="C2946" s="165" t="s">
        <v>8444</v>
      </c>
      <c r="D2946" s="169" t="s">
        <v>2877</v>
      </c>
      <c r="E2946" s="169" t="s">
        <v>2879</v>
      </c>
      <c r="F2946" s="174">
        <v>17.204999999999998</v>
      </c>
      <c r="G2946" s="174">
        <v>145.583</v>
      </c>
      <c r="H2946" s="74">
        <v>45.933</v>
      </c>
      <c r="I2946" s="74">
        <v>1.6779999999999999</v>
      </c>
      <c r="J2946" s="74">
        <v>14.686999999999999</v>
      </c>
      <c r="K2946" s="74">
        <v>0.314</v>
      </c>
      <c r="L2946" s="74">
        <v>5.931</v>
      </c>
      <c r="M2946" s="74">
        <v>12.144</v>
      </c>
      <c r="N2946" s="74">
        <v>2.1459999999999999</v>
      </c>
      <c r="O2946" s="74">
        <v>0.68500000000000005</v>
      </c>
      <c r="P2946" s="74">
        <v>0</v>
      </c>
      <c r="Q2946" s="74">
        <v>4.2999999999999997E-2</v>
      </c>
      <c r="R2946" s="74">
        <v>2.5471211999999999</v>
      </c>
      <c r="S2946" s="74">
        <v>0</v>
      </c>
      <c r="T2946" s="74">
        <v>0</v>
      </c>
      <c r="U2946" s="74">
        <v>3.0126103099999999E-2</v>
      </c>
      <c r="V2946" s="74">
        <v>12.221299999999999</v>
      </c>
      <c r="W2946" s="74">
        <v>2.3963330937</v>
      </c>
      <c r="X2946" s="74">
        <v>1169.5904</v>
      </c>
      <c r="Y2946" s="74">
        <v>1220</v>
      </c>
      <c r="Z2946" s="74">
        <v>0.7191416376363875</v>
      </c>
      <c r="AA2946" s="74">
        <v>0.2808583623636125</v>
      </c>
      <c r="AB2946" s="74">
        <v>1.1500216012538839E-4</v>
      </c>
      <c r="AC2946" s="74">
        <v>1.150021601253883E-4</v>
      </c>
      <c r="AD2946" t="s">
        <v>5810</v>
      </c>
    </row>
    <row r="2947" spans="1:30">
      <c r="A2947" s="165" t="s">
        <v>7348</v>
      </c>
      <c r="C2947" s="165" t="s">
        <v>8444</v>
      </c>
      <c r="D2947" s="169" t="s">
        <v>2877</v>
      </c>
      <c r="E2947" s="169" t="s">
        <v>2879</v>
      </c>
      <c r="F2947" s="174">
        <v>17.204999999999998</v>
      </c>
      <c r="G2947" s="174">
        <v>145.583</v>
      </c>
      <c r="H2947" s="74">
        <v>47.610999999999997</v>
      </c>
      <c r="I2947" s="74">
        <v>0.85799999999999998</v>
      </c>
      <c r="J2947" s="74">
        <v>15.217000000000001</v>
      </c>
      <c r="K2947" s="74">
        <v>0.20100000000000001</v>
      </c>
      <c r="L2947" s="74">
        <v>7.7130000000000001</v>
      </c>
      <c r="M2947" s="74">
        <v>12.436999999999999</v>
      </c>
      <c r="N2947" s="74">
        <v>2.0329999999999999</v>
      </c>
      <c r="O2947" s="74">
        <v>0.501</v>
      </c>
      <c r="P2947" s="74">
        <v>0</v>
      </c>
      <c r="Q2947" s="74">
        <v>0.153</v>
      </c>
      <c r="R2947" s="74">
        <v>2.2707808350000001</v>
      </c>
      <c r="S2947" s="74">
        <v>0</v>
      </c>
      <c r="T2947" s="74">
        <v>0</v>
      </c>
      <c r="U2947" s="74">
        <v>3.5882412900000001E-2</v>
      </c>
      <c r="V2947" s="74">
        <v>8.3537999999999997</v>
      </c>
      <c r="W2947" s="74">
        <v>1.6379998361999999</v>
      </c>
      <c r="X2947" s="74">
        <v>1174.4541999999999</v>
      </c>
      <c r="Y2947" s="74">
        <v>1170</v>
      </c>
      <c r="Z2947" s="74">
        <v>0.58576245163175145</v>
      </c>
      <c r="AA2947" s="74">
        <v>0.41423754836824861</v>
      </c>
      <c r="AB2947" s="74">
        <v>1.3937668505957881E-4</v>
      </c>
      <c r="AC2947" s="74">
        <v>1.3937668505957881E-4</v>
      </c>
      <c r="AD2947" t="s">
        <v>5810</v>
      </c>
    </row>
    <row r="2948" spans="1:30">
      <c r="A2948" s="165" t="s">
        <v>7349</v>
      </c>
      <c r="C2948" s="165" t="s">
        <v>8444</v>
      </c>
      <c r="D2948" s="169" t="s">
        <v>2877</v>
      </c>
      <c r="E2948" s="169" t="s">
        <v>2879</v>
      </c>
      <c r="F2948" s="174">
        <v>17.204999999999998</v>
      </c>
      <c r="G2948" s="174">
        <v>145.583</v>
      </c>
      <c r="H2948" s="74">
        <v>46.969000000000001</v>
      </c>
      <c r="I2948" s="74">
        <v>0.88</v>
      </c>
      <c r="J2948" s="74">
        <v>15.262</v>
      </c>
      <c r="K2948" s="74">
        <v>0.17199999999999999</v>
      </c>
      <c r="L2948" s="74">
        <v>8.3919999999999995</v>
      </c>
      <c r="M2948" s="74">
        <v>12.407999999999999</v>
      </c>
      <c r="N2948" s="74">
        <v>2.073</v>
      </c>
      <c r="O2948" s="74">
        <v>0.501</v>
      </c>
      <c r="P2948" s="74">
        <v>0</v>
      </c>
      <c r="Q2948" s="74">
        <v>0.129</v>
      </c>
      <c r="R2948" s="74">
        <v>2.5442816000000001</v>
      </c>
      <c r="S2948" s="74">
        <v>0</v>
      </c>
      <c r="T2948" s="74">
        <v>0</v>
      </c>
      <c r="U2948" s="74">
        <v>6.2995994700000002E-2</v>
      </c>
      <c r="V2948" s="74">
        <v>8.1591500000000003</v>
      </c>
      <c r="W2948" s="74">
        <v>1.59983317335</v>
      </c>
      <c r="X2948" s="74">
        <v>1173.9728</v>
      </c>
      <c r="Y2948" s="74">
        <v>1650</v>
      </c>
      <c r="Z2948" s="74">
        <v>0.53178732235400206</v>
      </c>
      <c r="AA2948" s="74">
        <v>0.46821267764599789</v>
      </c>
      <c r="AB2948" s="74">
        <v>8.5041417030060225E-4</v>
      </c>
      <c r="AC2948" s="74">
        <v>8.5041417030060193E-4</v>
      </c>
      <c r="AD2948" t="s">
        <v>5810</v>
      </c>
    </row>
    <row r="2949" spans="1:30">
      <c r="A2949" s="165" t="s">
        <v>7350</v>
      </c>
      <c r="C2949" s="165" t="s">
        <v>8444</v>
      </c>
      <c r="D2949" s="169" t="s">
        <v>2877</v>
      </c>
      <c r="E2949" s="169" t="s">
        <v>2879</v>
      </c>
      <c r="F2949" s="174">
        <v>17.204999999999998</v>
      </c>
      <c r="G2949" s="174">
        <v>145.583</v>
      </c>
      <c r="H2949" s="74">
        <v>49.137</v>
      </c>
      <c r="I2949" s="74">
        <v>0.83899999999999997</v>
      </c>
      <c r="J2949" s="74">
        <v>16.344999999999999</v>
      </c>
      <c r="K2949" s="74">
        <v>0.16</v>
      </c>
      <c r="L2949" s="74">
        <v>4.3879999999999999</v>
      </c>
      <c r="M2949" s="74">
        <v>13.667999999999999</v>
      </c>
      <c r="N2949" s="74">
        <v>1.9870000000000001</v>
      </c>
      <c r="O2949" s="74">
        <v>0.44400000000000001</v>
      </c>
      <c r="P2949" s="74">
        <v>0</v>
      </c>
      <c r="Q2949" s="74">
        <v>8.8999999999999996E-2</v>
      </c>
      <c r="R2949" s="74">
        <v>2.6521864000000002</v>
      </c>
      <c r="S2949" s="74">
        <v>0</v>
      </c>
      <c r="T2949" s="74">
        <v>0</v>
      </c>
      <c r="U2949" s="74">
        <v>4.6706921200000001E-2</v>
      </c>
      <c r="V2949" s="74">
        <v>8.2585999999999995</v>
      </c>
      <c r="W2949" s="74">
        <v>1.6193331714000001</v>
      </c>
      <c r="X2949" s="74">
        <v>1194.8887999999999</v>
      </c>
      <c r="Y2949" s="74">
        <v>1550</v>
      </c>
      <c r="Z2949" s="74">
        <v>0.55817657308384905</v>
      </c>
      <c r="AA2949" s="74">
        <v>0.44182342691615101</v>
      </c>
      <c r="AB2949" s="74">
        <v>6.4573575692460311E-4</v>
      </c>
      <c r="AC2949" s="74">
        <v>6.4573575692460344E-4</v>
      </c>
      <c r="AD2949" t="s">
        <v>5810</v>
      </c>
    </row>
    <row r="2950" spans="1:30">
      <c r="A2950" s="165" t="s">
        <v>7351</v>
      </c>
      <c r="C2950" s="165" t="s">
        <v>8444</v>
      </c>
      <c r="D2950" s="169" t="s">
        <v>2877</v>
      </c>
      <c r="E2950" s="169" t="s">
        <v>2879</v>
      </c>
      <c r="F2950" s="174">
        <v>17.204999999999998</v>
      </c>
      <c r="G2950" s="174">
        <v>145.583</v>
      </c>
      <c r="H2950" s="74">
        <v>51.499000000000002</v>
      </c>
      <c r="I2950" s="74">
        <v>1.155</v>
      </c>
      <c r="J2950" s="74">
        <v>19.306999999999999</v>
      </c>
      <c r="K2950" s="74">
        <v>0.13900000000000001</v>
      </c>
      <c r="L2950" s="74">
        <v>2.1429999999999998</v>
      </c>
      <c r="M2950" s="74">
        <v>11.337999999999999</v>
      </c>
      <c r="N2950" s="74">
        <v>2.3330000000000002</v>
      </c>
      <c r="O2950" s="74">
        <v>0.82299999999999995</v>
      </c>
      <c r="P2950" s="74">
        <v>0</v>
      </c>
      <c r="Q2950" s="74">
        <v>0.23</v>
      </c>
      <c r="R2950" s="74">
        <v>2.983104403</v>
      </c>
      <c r="S2950" s="74">
        <v>0</v>
      </c>
      <c r="T2950" s="74">
        <v>0</v>
      </c>
      <c r="U2950" s="74">
        <v>0.1044150442</v>
      </c>
      <c r="V2950" s="74">
        <v>5.7527999999999997</v>
      </c>
      <c r="W2950" s="74">
        <v>1.1279998872000001</v>
      </c>
      <c r="X2950" s="74">
        <v>1156.2108000000001</v>
      </c>
      <c r="Y2950" s="74">
        <v>2800</v>
      </c>
      <c r="Z2950" s="74">
        <v>0.40150207493198509</v>
      </c>
      <c r="AA2950" s="74">
        <v>0.5984979250680148</v>
      </c>
      <c r="AB2950" s="74">
        <v>2.7706244804371938E-4</v>
      </c>
      <c r="AC2950" s="74">
        <v>2.7706244804371932E-4</v>
      </c>
      <c r="AD2950" t="s">
        <v>5810</v>
      </c>
    </row>
    <row r="2951" spans="1:30">
      <c r="A2951" s="165" t="s">
        <v>7352</v>
      </c>
      <c r="C2951" s="165" t="s">
        <v>8444</v>
      </c>
      <c r="D2951" s="169" t="s">
        <v>2877</v>
      </c>
      <c r="E2951" s="169" t="s">
        <v>2879</v>
      </c>
      <c r="F2951" s="174">
        <v>17.204999999999998</v>
      </c>
      <c r="G2951" s="174">
        <v>145.583</v>
      </c>
      <c r="H2951" s="74">
        <v>50.348999999999997</v>
      </c>
      <c r="I2951" s="74">
        <v>0.94699999999999995</v>
      </c>
      <c r="J2951" s="74">
        <v>18.507000000000001</v>
      </c>
      <c r="K2951" s="74">
        <v>0.157</v>
      </c>
      <c r="L2951" s="74">
        <v>2.899</v>
      </c>
      <c r="M2951" s="74">
        <v>13.696999999999999</v>
      </c>
      <c r="N2951" s="74">
        <v>2.1709999999999998</v>
      </c>
      <c r="O2951" s="74">
        <v>0.56599999999999995</v>
      </c>
      <c r="P2951" s="74">
        <v>0</v>
      </c>
      <c r="Q2951" s="74">
        <v>0.14099999999999999</v>
      </c>
      <c r="R2951" s="74">
        <v>2.7103982000000002</v>
      </c>
      <c r="S2951" s="74">
        <v>0</v>
      </c>
      <c r="T2951" s="74">
        <v>0</v>
      </c>
      <c r="U2951" s="74">
        <v>4.06080698E-2</v>
      </c>
      <c r="V2951" s="74">
        <v>6.4055999999999997</v>
      </c>
      <c r="W2951" s="74">
        <v>1.2559998744</v>
      </c>
      <c r="X2951" s="74">
        <v>1195.3702000000001</v>
      </c>
      <c r="Y2951" s="74">
        <v>1520</v>
      </c>
      <c r="Z2951" s="74">
        <v>0.56255691322217971</v>
      </c>
      <c r="AA2951" s="74">
        <v>0.43744308677782029</v>
      </c>
      <c r="AB2951" s="74">
        <v>4.1355139569931258E-4</v>
      </c>
      <c r="AC2951" s="74">
        <v>4.135513956993123E-4</v>
      </c>
      <c r="AD2951" t="s">
        <v>5810</v>
      </c>
    </row>
    <row r="2952" spans="1:30">
      <c r="A2952" s="165" t="s">
        <v>7353</v>
      </c>
      <c r="C2952" s="165" t="s">
        <v>8444</v>
      </c>
      <c r="D2952" s="169" t="s">
        <v>2877</v>
      </c>
      <c r="E2952" s="169" t="s">
        <v>2879</v>
      </c>
      <c r="F2952" s="174">
        <v>17.204999999999998</v>
      </c>
      <c r="G2952" s="174">
        <v>145.583</v>
      </c>
      <c r="H2952" s="74">
        <v>48.308</v>
      </c>
      <c r="I2952" s="74">
        <v>0.96</v>
      </c>
      <c r="J2952" s="74">
        <v>16.579999999999998</v>
      </c>
      <c r="K2952" s="74">
        <v>0.16900000000000001</v>
      </c>
      <c r="L2952" s="74">
        <v>5.5979999999999999</v>
      </c>
      <c r="M2952" s="74">
        <v>13.757999999999999</v>
      </c>
      <c r="N2952" s="74">
        <v>2.4830000000000001</v>
      </c>
      <c r="O2952" s="74">
        <v>0.61</v>
      </c>
      <c r="P2952" s="74">
        <v>0</v>
      </c>
      <c r="Q2952" s="74">
        <v>0.152</v>
      </c>
      <c r="R2952" s="74">
        <v>2.1509969999999998</v>
      </c>
      <c r="S2952" s="74">
        <v>0</v>
      </c>
      <c r="T2952" s="74">
        <v>0</v>
      </c>
      <c r="U2952" s="74">
        <v>1.28853865E-2</v>
      </c>
      <c r="V2952" s="74">
        <v>6.9598000000000004</v>
      </c>
      <c r="W2952" s="74">
        <v>1.3646665302000001</v>
      </c>
      <c r="X2952" s="74">
        <v>1196.3828000000001</v>
      </c>
      <c r="Y2952" s="74">
        <v>740</v>
      </c>
      <c r="Z2952" s="74">
        <v>0.73931671010952926</v>
      </c>
      <c r="AA2952" s="74">
        <v>0.26068328989047068</v>
      </c>
      <c r="AB2952" s="74">
        <v>6.7643838732031679E-4</v>
      </c>
      <c r="AC2952" s="74">
        <v>6.7643838732031668E-4</v>
      </c>
      <c r="AD2952" t="s">
        <v>5810</v>
      </c>
    </row>
    <row r="2953" spans="1:30">
      <c r="A2953" s="165" t="s">
        <v>7354</v>
      </c>
      <c r="C2953" s="165" t="s">
        <v>8444</v>
      </c>
      <c r="D2953" s="169" t="s">
        <v>2877</v>
      </c>
      <c r="E2953" s="169" t="s">
        <v>2879</v>
      </c>
      <c r="F2953" s="174">
        <v>17.204999999999998</v>
      </c>
      <c r="G2953" s="174">
        <v>145.583</v>
      </c>
      <c r="H2953" s="74">
        <v>48.683999999999997</v>
      </c>
      <c r="I2953" s="74">
        <v>0.94899999999999995</v>
      </c>
      <c r="J2953" s="74">
        <v>16.581</v>
      </c>
      <c r="K2953" s="74">
        <v>0.158</v>
      </c>
      <c r="L2953" s="74">
        <v>5.5</v>
      </c>
      <c r="M2953" s="74">
        <v>13.375999999999999</v>
      </c>
      <c r="N2953" s="74">
        <v>2.4359999999999999</v>
      </c>
      <c r="O2953" s="74">
        <v>0.61299999999999999</v>
      </c>
      <c r="P2953" s="74">
        <v>0</v>
      </c>
      <c r="Q2953" s="74">
        <v>0.17</v>
      </c>
      <c r="R2953" s="74">
        <v>1.8776854999999999</v>
      </c>
      <c r="S2953" s="74">
        <v>0</v>
      </c>
      <c r="T2953" s="74">
        <v>0</v>
      </c>
      <c r="U2953" s="74">
        <v>4.0191291800000001E-2</v>
      </c>
      <c r="V2953" s="74">
        <v>7.3219000000000003</v>
      </c>
      <c r="W2953" s="74">
        <v>1.4356665231000001</v>
      </c>
      <c r="X2953" s="74">
        <v>1190.0416</v>
      </c>
      <c r="Y2953" s="74">
        <v>1110</v>
      </c>
      <c r="Z2953" s="74">
        <v>0.4391903887448782</v>
      </c>
      <c r="AA2953" s="74">
        <v>0.56080961125512174</v>
      </c>
      <c r="AB2953" s="74">
        <v>5.9417956532924307E-4</v>
      </c>
      <c r="AC2953" s="74">
        <v>5.9417956532924275E-4</v>
      </c>
      <c r="AD2953" t="s">
        <v>5810</v>
      </c>
    </row>
    <row r="2954" spans="1:30">
      <c r="A2954" s="165" t="s">
        <v>3823</v>
      </c>
      <c r="C2954" s="165" t="s">
        <v>8444</v>
      </c>
      <c r="D2954" s="169" t="s">
        <v>2877</v>
      </c>
      <c r="E2954" s="169" t="s">
        <v>3823</v>
      </c>
      <c r="F2954" s="174">
        <v>33.079266670000003</v>
      </c>
      <c r="G2954" s="174">
        <v>139.85740000000001</v>
      </c>
      <c r="H2954" s="74">
        <v>48.835999999999999</v>
      </c>
      <c r="I2954" s="74">
        <v>0.73499999999999999</v>
      </c>
      <c r="J2954" s="74">
        <v>17.356999999999999</v>
      </c>
      <c r="K2954" s="74">
        <v>0.16</v>
      </c>
      <c r="L2954" s="74">
        <v>5.0359999999999996</v>
      </c>
      <c r="M2954" s="74">
        <v>11.957000000000001</v>
      </c>
      <c r="N2954" s="74">
        <v>1.577</v>
      </c>
      <c r="O2954" s="74">
        <v>0.122</v>
      </c>
      <c r="P2954" s="74">
        <v>0</v>
      </c>
      <c r="Q2954" s="74">
        <v>6.4000000000000001E-2</v>
      </c>
      <c r="R2954" s="74">
        <v>4.3710263329999997</v>
      </c>
      <c r="S2954" s="74">
        <v>0</v>
      </c>
      <c r="T2954" s="74">
        <v>0</v>
      </c>
      <c r="U2954" s="74">
        <v>3.6368156360000001E-2</v>
      </c>
      <c r="V2954" s="74">
        <v>7.8709764413999999</v>
      </c>
      <c r="W2954" s="74">
        <v>1.543328559667128</v>
      </c>
      <c r="X2954" s="74">
        <v>1166.4862000000001</v>
      </c>
      <c r="Y2954" s="74">
        <v>2280</v>
      </c>
      <c r="Z2954" s="74">
        <v>0.81219960703455918</v>
      </c>
      <c r="AA2954" s="74">
        <v>0.18780039296544079</v>
      </c>
      <c r="AB2954" s="74">
        <v>8.6310536041722436E-4</v>
      </c>
      <c r="AC2954" s="74">
        <v>8.6310536041722468E-4</v>
      </c>
      <c r="AD2954" t="s">
        <v>5810</v>
      </c>
    </row>
    <row r="2955" spans="1:30">
      <c r="A2955" s="165" t="s">
        <v>7355</v>
      </c>
      <c r="C2955" s="165" t="s">
        <v>8444</v>
      </c>
      <c r="D2955" s="169" t="s">
        <v>2877</v>
      </c>
      <c r="E2955" s="169" t="s">
        <v>3823</v>
      </c>
      <c r="F2955" s="174">
        <v>33.079266670000003</v>
      </c>
      <c r="G2955" s="174">
        <v>139.85740000000001</v>
      </c>
      <c r="H2955" s="74">
        <v>50.985999999999997</v>
      </c>
      <c r="I2955" s="74">
        <v>0.91500000000000004</v>
      </c>
      <c r="J2955" s="74">
        <v>17.068999999999999</v>
      </c>
      <c r="K2955" s="74">
        <v>0.192</v>
      </c>
      <c r="L2955" s="74">
        <v>3.589</v>
      </c>
      <c r="M2955" s="74">
        <v>12.252000000000001</v>
      </c>
      <c r="N2955" s="74">
        <v>1.762</v>
      </c>
      <c r="O2955" s="74">
        <v>0.13300000000000001</v>
      </c>
      <c r="P2955" s="74">
        <v>0</v>
      </c>
      <c r="Q2955" s="74">
        <v>6.0999999999999999E-2</v>
      </c>
      <c r="R2955" s="74">
        <v>3.5488012680000001</v>
      </c>
      <c r="S2955" s="74">
        <v>0</v>
      </c>
      <c r="T2955" s="74">
        <v>0</v>
      </c>
      <c r="U2955" s="74">
        <v>1.4383261789999999E-3</v>
      </c>
      <c r="V2955" s="74">
        <v>7.85979118855</v>
      </c>
      <c r="W2955" s="74">
        <v>1.5411353730531141</v>
      </c>
      <c r="X2955" s="74">
        <v>1171.3832</v>
      </c>
      <c r="Y2955" s="74">
        <v>1180</v>
      </c>
      <c r="Z2955" s="74">
        <v>0.98351915951773616</v>
      </c>
      <c r="AA2955" s="74">
        <v>1.6480840482263882E-2</v>
      </c>
      <c r="AB2955" s="74">
        <v>3.6110586756017459E-3</v>
      </c>
      <c r="AC2955" s="74">
        <v>3.6110586756017459E-3</v>
      </c>
      <c r="AD2955" t="s">
        <v>5810</v>
      </c>
    </row>
    <row r="2956" spans="1:30">
      <c r="A2956" s="165" t="s">
        <v>7356</v>
      </c>
      <c r="C2956" s="165" t="s">
        <v>8444</v>
      </c>
      <c r="D2956" s="169" t="s">
        <v>2877</v>
      </c>
      <c r="E2956" s="169" t="s">
        <v>3823</v>
      </c>
      <c r="F2956" s="174">
        <v>33.079266670000003</v>
      </c>
      <c r="G2956" s="174">
        <v>139.85740000000001</v>
      </c>
      <c r="H2956" s="74">
        <v>50.795000000000002</v>
      </c>
      <c r="I2956" s="74">
        <v>0.89500000000000002</v>
      </c>
      <c r="J2956" s="74">
        <v>16.2</v>
      </c>
      <c r="K2956" s="74">
        <v>0.192</v>
      </c>
      <c r="L2956" s="74">
        <v>4.1609999999999996</v>
      </c>
      <c r="M2956" s="74">
        <v>11.173</v>
      </c>
      <c r="N2956" s="74">
        <v>1.958</v>
      </c>
      <c r="O2956" s="74">
        <v>0.191</v>
      </c>
      <c r="P2956" s="74">
        <v>0</v>
      </c>
      <c r="Q2956" s="74">
        <v>7.6999999999999999E-2</v>
      </c>
      <c r="R2956" s="74">
        <v>3.434365235</v>
      </c>
      <c r="S2956" s="74">
        <v>0</v>
      </c>
      <c r="T2956" s="74">
        <v>0</v>
      </c>
      <c r="U2956" s="74">
        <v>1.118561894E-3</v>
      </c>
      <c r="V2956" s="74">
        <v>8.1815823108999997</v>
      </c>
      <c r="W2956" s="74">
        <v>1.604231665243484</v>
      </c>
      <c r="X2956" s="74">
        <v>1153.4718</v>
      </c>
      <c r="Y2956" s="74">
        <v>1110</v>
      </c>
      <c r="Z2956" s="74">
        <v>0.98621862523182813</v>
      </c>
      <c r="AA2956" s="74">
        <v>1.378137476817182E-2</v>
      </c>
      <c r="AB2956" s="74">
        <v>1.9599923564849902E-3</v>
      </c>
      <c r="AC2956" s="74">
        <v>1.9599923564849889E-3</v>
      </c>
      <c r="AD2956" t="s">
        <v>5810</v>
      </c>
    </row>
    <row r="2957" spans="1:30">
      <c r="A2957" s="165" t="s">
        <v>7357</v>
      </c>
      <c r="C2957" s="165" t="s">
        <v>8444</v>
      </c>
      <c r="D2957" s="169" t="s">
        <v>2877</v>
      </c>
      <c r="E2957" s="169" t="s">
        <v>3823</v>
      </c>
      <c r="F2957" s="174">
        <v>33.079266670000003</v>
      </c>
      <c r="G2957" s="174">
        <v>139.85740000000001</v>
      </c>
      <c r="H2957" s="74">
        <v>51.036000000000001</v>
      </c>
      <c r="I2957" s="74">
        <v>0.88300000000000001</v>
      </c>
      <c r="J2957" s="74">
        <v>16.47</v>
      </c>
      <c r="K2957" s="74">
        <v>0.21199999999999999</v>
      </c>
      <c r="L2957" s="74">
        <v>4.2089999999999996</v>
      </c>
      <c r="M2957" s="74">
        <v>11.712</v>
      </c>
      <c r="N2957" s="74">
        <v>1.895</v>
      </c>
      <c r="O2957" s="74">
        <v>0.151</v>
      </c>
      <c r="P2957" s="74">
        <v>0</v>
      </c>
      <c r="Q2957" s="74">
        <v>6.9000000000000006E-2</v>
      </c>
      <c r="R2957" s="74">
        <v>3.2792000039999998</v>
      </c>
      <c r="S2957" s="74">
        <v>0</v>
      </c>
      <c r="T2957" s="74">
        <v>0</v>
      </c>
      <c r="U2957" s="74">
        <v>2.5506361369999998E-4</v>
      </c>
      <c r="V2957" s="74">
        <v>8.6298528339999994</v>
      </c>
      <c r="W2957" s="74">
        <v>1.692127837453866</v>
      </c>
      <c r="X2957" s="74">
        <v>1162.4192</v>
      </c>
      <c r="Y2957" s="74">
        <v>1030</v>
      </c>
      <c r="Z2957" s="74">
        <v>0.99684955223462057</v>
      </c>
      <c r="AA2957" s="74">
        <v>3.150447765379543E-3</v>
      </c>
      <c r="AB2957" s="74">
        <v>4.9049938115417963E-3</v>
      </c>
      <c r="AC2957" s="74">
        <v>4.9049938115417972E-3</v>
      </c>
      <c r="AD2957" t="s">
        <v>5810</v>
      </c>
    </row>
    <row r="2958" spans="1:30">
      <c r="A2958" s="165" t="s">
        <v>7358</v>
      </c>
      <c r="C2958" s="165" t="s">
        <v>8444</v>
      </c>
      <c r="D2958" s="169" t="s">
        <v>2877</v>
      </c>
      <c r="E2958" s="169" t="s">
        <v>3823</v>
      </c>
      <c r="F2958" s="174">
        <v>33.079266670000003</v>
      </c>
      <c r="G2958" s="174">
        <v>139.85740000000001</v>
      </c>
      <c r="H2958" s="74">
        <v>50.79</v>
      </c>
      <c r="I2958" s="74">
        <v>0.91100000000000003</v>
      </c>
      <c r="J2958" s="74">
        <v>16.324999999999999</v>
      </c>
      <c r="K2958" s="74">
        <v>0.20799999999999999</v>
      </c>
      <c r="L2958" s="74">
        <v>4.2300000000000004</v>
      </c>
      <c r="M2958" s="74">
        <v>11.319000000000001</v>
      </c>
      <c r="N2958" s="74">
        <v>1.893</v>
      </c>
      <c r="O2958" s="74">
        <v>0.17199999999999999</v>
      </c>
      <c r="P2958" s="74">
        <v>0</v>
      </c>
      <c r="Q2958" s="74">
        <v>7.0000000000000007E-2</v>
      </c>
      <c r="R2958" s="74">
        <v>3.558569544</v>
      </c>
      <c r="S2958" s="74">
        <v>0</v>
      </c>
      <c r="T2958" s="74">
        <v>0</v>
      </c>
      <c r="U2958" s="74">
        <v>6.4806853709999997E-3</v>
      </c>
      <c r="V2958" s="74">
        <v>8.6384568739999992</v>
      </c>
      <c r="W2958" s="74">
        <v>1.693814903951826</v>
      </c>
      <c r="X2958" s="74">
        <v>1155.8954000000001</v>
      </c>
      <c r="Y2958" s="74">
        <v>1280</v>
      </c>
      <c r="Z2958" s="74">
        <v>0.93458775062774602</v>
      </c>
      <c r="AA2958" s="74">
        <v>6.5412249372253983E-2</v>
      </c>
      <c r="AB2958" s="74">
        <v>3.0560365604308691E-3</v>
      </c>
      <c r="AC2958" s="74">
        <v>3.0560365604308682E-3</v>
      </c>
      <c r="AD2958" t="s">
        <v>5810</v>
      </c>
    </row>
    <row r="2959" spans="1:30">
      <c r="A2959" s="165" t="s">
        <v>7359</v>
      </c>
      <c r="C2959" s="165" t="s">
        <v>8444</v>
      </c>
      <c r="D2959" s="169" t="s">
        <v>2877</v>
      </c>
      <c r="E2959" s="169" t="s">
        <v>3823</v>
      </c>
      <c r="F2959" s="174">
        <v>33.079266670000003</v>
      </c>
      <c r="G2959" s="174">
        <v>139.85740000000001</v>
      </c>
      <c r="H2959" s="74">
        <v>52.046999999999997</v>
      </c>
      <c r="I2959" s="74">
        <v>0.89400000000000002</v>
      </c>
      <c r="J2959" s="74">
        <v>16.279</v>
      </c>
      <c r="K2959" s="74">
        <v>0.217</v>
      </c>
      <c r="L2959" s="74">
        <v>4.3390000000000004</v>
      </c>
      <c r="M2959" s="74">
        <v>11.057</v>
      </c>
      <c r="N2959" s="74">
        <v>2.0489999999999999</v>
      </c>
      <c r="O2959" s="74">
        <v>0.20499999999999999</v>
      </c>
      <c r="P2959" s="74">
        <v>0</v>
      </c>
      <c r="Q2959" s="74">
        <v>6.6000000000000003E-2</v>
      </c>
      <c r="R2959" s="74">
        <v>3.5830887840000001</v>
      </c>
      <c r="S2959" s="74">
        <v>0</v>
      </c>
      <c r="T2959" s="74">
        <v>0</v>
      </c>
      <c r="U2959" s="74">
        <v>4.1555894400000003E-3</v>
      </c>
      <c r="V2959" s="74">
        <v>8.4242162592999996</v>
      </c>
      <c r="W2959" s="74">
        <v>1.651806944485956</v>
      </c>
      <c r="X2959" s="74">
        <v>1151.5462</v>
      </c>
      <c r="Y2959" s="74">
        <v>1230</v>
      </c>
      <c r="Z2959" s="74">
        <v>0.95633492937898823</v>
      </c>
      <c r="AA2959" s="74">
        <v>4.3665070621011749E-2</v>
      </c>
      <c r="AB2959" s="74">
        <v>2.804305094423041E-3</v>
      </c>
      <c r="AC2959" s="74">
        <v>2.8043050944230401E-3</v>
      </c>
      <c r="AD2959" t="s">
        <v>5810</v>
      </c>
    </row>
    <row r="2960" spans="1:30">
      <c r="A2960" s="165" t="s">
        <v>7360</v>
      </c>
      <c r="C2960" s="165" t="s">
        <v>8444</v>
      </c>
      <c r="D2960" s="169" t="s">
        <v>2877</v>
      </c>
      <c r="E2960" s="169" t="s">
        <v>3823</v>
      </c>
      <c r="F2960" s="174">
        <v>33.079266670000003</v>
      </c>
      <c r="G2960" s="174">
        <v>139.85740000000001</v>
      </c>
      <c r="H2960" s="74">
        <v>51.371000000000002</v>
      </c>
      <c r="I2960" s="74">
        <v>0.96</v>
      </c>
      <c r="J2960" s="74">
        <v>16.655999999999999</v>
      </c>
      <c r="K2960" s="74">
        <v>0.19400000000000001</v>
      </c>
      <c r="L2960" s="74">
        <v>3.4279999999999999</v>
      </c>
      <c r="M2960" s="74">
        <v>11.92</v>
      </c>
      <c r="N2960" s="74">
        <v>1.9430000000000001</v>
      </c>
      <c r="O2960" s="74">
        <v>0.16700000000000001</v>
      </c>
      <c r="P2960" s="74">
        <v>0</v>
      </c>
      <c r="Q2960" s="74">
        <v>4.9000000000000002E-2</v>
      </c>
      <c r="R2960" s="74">
        <v>3.6986918759999998</v>
      </c>
      <c r="S2960" s="74">
        <v>0</v>
      </c>
      <c r="T2960" s="74">
        <v>0</v>
      </c>
      <c r="U2960" s="74">
        <v>5.8577692710000005E-4</v>
      </c>
      <c r="V2960" s="74">
        <v>8.1738386740499998</v>
      </c>
      <c r="W2960" s="74">
        <v>1.6027133052286531</v>
      </c>
      <c r="X2960" s="74">
        <v>1165.8720000000001</v>
      </c>
      <c r="Y2960" s="74">
        <v>1230</v>
      </c>
      <c r="Z2960" s="74">
        <v>0.99402209148531118</v>
      </c>
      <c r="AA2960" s="74">
        <v>5.9779085146887852E-3</v>
      </c>
      <c r="AB2960" s="74">
        <v>5.4342607803687694E-3</v>
      </c>
      <c r="AC2960" s="74">
        <v>5.4342607803687668E-3</v>
      </c>
      <c r="AD2960" t="s">
        <v>5810</v>
      </c>
    </row>
    <row r="2961" spans="1:30">
      <c r="A2961" s="165" t="s">
        <v>7361</v>
      </c>
      <c r="C2961" s="165" t="s">
        <v>8444</v>
      </c>
      <c r="D2961" s="169" t="s">
        <v>2877</v>
      </c>
      <c r="E2961" s="169" t="s">
        <v>3823</v>
      </c>
      <c r="F2961" s="174">
        <v>33.079266670000003</v>
      </c>
      <c r="G2961" s="174">
        <v>139.85740000000001</v>
      </c>
      <c r="H2961" s="74">
        <v>51.136000000000003</v>
      </c>
      <c r="I2961" s="74">
        <v>0.92800000000000005</v>
      </c>
      <c r="J2961" s="74">
        <v>16.491</v>
      </c>
      <c r="K2961" s="74">
        <v>0.187</v>
      </c>
      <c r="L2961" s="74">
        <v>4.1390000000000002</v>
      </c>
      <c r="M2961" s="74">
        <v>11.667</v>
      </c>
      <c r="N2961" s="74">
        <v>1.8560000000000001</v>
      </c>
      <c r="O2961" s="74">
        <v>0.16600000000000001</v>
      </c>
      <c r="P2961" s="74">
        <v>0</v>
      </c>
      <c r="Q2961" s="74">
        <v>7.8E-2</v>
      </c>
      <c r="R2961" s="74">
        <v>3.4324728480000002</v>
      </c>
      <c r="S2961" s="74">
        <v>0</v>
      </c>
      <c r="T2961" s="74">
        <v>0</v>
      </c>
      <c r="U2961" s="74">
        <v>5.4669861990000001E-4</v>
      </c>
      <c r="V2961" s="74">
        <v>8.4397035321499985</v>
      </c>
      <c r="W2961" s="74">
        <v>1.6548436643489499</v>
      </c>
      <c r="X2961" s="74">
        <v>1161.6722</v>
      </c>
      <c r="Y2961" s="74">
        <v>1110</v>
      </c>
      <c r="Z2961" s="74">
        <v>0.99391015947017713</v>
      </c>
      <c r="AA2961" s="74">
        <v>6.0898405298228904E-3</v>
      </c>
      <c r="AB2961" s="74">
        <v>5.7302039829118662E-3</v>
      </c>
      <c r="AC2961" s="74">
        <v>5.7302039829118653E-3</v>
      </c>
      <c r="AD2961" t="s">
        <v>5810</v>
      </c>
    </row>
    <row r="2962" spans="1:30">
      <c r="A2962" s="165" t="s">
        <v>7362</v>
      </c>
      <c r="C2962" s="165" t="s">
        <v>8444</v>
      </c>
      <c r="D2962" s="169" t="s">
        <v>2877</v>
      </c>
      <c r="E2962" s="169" t="s">
        <v>3823</v>
      </c>
      <c r="F2962" s="174">
        <v>33.079266670000003</v>
      </c>
      <c r="G2962" s="174">
        <v>139.85740000000001</v>
      </c>
      <c r="H2962" s="74">
        <v>50.682000000000002</v>
      </c>
      <c r="I2962" s="74">
        <v>0.94499999999999995</v>
      </c>
      <c r="J2962" s="74">
        <v>16.573</v>
      </c>
      <c r="K2962" s="74">
        <v>0.186</v>
      </c>
      <c r="L2962" s="74">
        <v>3.5470000000000002</v>
      </c>
      <c r="M2962" s="74">
        <v>12.036</v>
      </c>
      <c r="N2962" s="74">
        <v>1.915</v>
      </c>
      <c r="O2962" s="74">
        <v>0.16600000000000001</v>
      </c>
      <c r="P2962" s="74">
        <v>0</v>
      </c>
      <c r="Q2962" s="74">
        <v>6.7000000000000004E-2</v>
      </c>
      <c r="R2962" s="74">
        <v>3.6434802240000002</v>
      </c>
      <c r="S2962" s="74">
        <v>0</v>
      </c>
      <c r="T2962" s="74">
        <v>0</v>
      </c>
      <c r="U2962" s="74">
        <v>1.0641389529999999E-3</v>
      </c>
      <c r="V2962" s="74">
        <v>8.7356825345000004</v>
      </c>
      <c r="W2962" s="74">
        <v>1.71287875704544</v>
      </c>
      <c r="X2962" s="74">
        <v>1167.7976000000001</v>
      </c>
      <c r="Y2962" s="74">
        <v>1230</v>
      </c>
      <c r="Z2962" s="74">
        <v>0.98928424773533896</v>
      </c>
      <c r="AA2962" s="74">
        <v>1.0715752264661021E-2</v>
      </c>
      <c r="AB2962" s="74">
        <v>5.737801094718443E-3</v>
      </c>
      <c r="AC2962" s="74">
        <v>5.7378010947184404E-3</v>
      </c>
      <c r="AD2962" t="s">
        <v>5810</v>
      </c>
    </row>
    <row r="2963" spans="1:30">
      <c r="A2963" s="165" t="s">
        <v>7363</v>
      </c>
      <c r="C2963" s="165" t="s">
        <v>8444</v>
      </c>
      <c r="D2963" s="169" t="s">
        <v>2877</v>
      </c>
      <c r="E2963" s="169" t="s">
        <v>3823</v>
      </c>
      <c r="F2963" s="174">
        <v>33.079266670000003</v>
      </c>
      <c r="G2963" s="174">
        <v>139.85740000000001</v>
      </c>
      <c r="H2963" s="74">
        <v>49.591999999999999</v>
      </c>
      <c r="I2963" s="74">
        <v>0.84199999999999997</v>
      </c>
      <c r="J2963" s="74">
        <v>17.218</v>
      </c>
      <c r="K2963" s="74">
        <v>0.20599999999999999</v>
      </c>
      <c r="L2963" s="74">
        <v>4.444</v>
      </c>
      <c r="M2963" s="74">
        <v>10.675000000000001</v>
      </c>
      <c r="N2963" s="74">
        <v>1.764</v>
      </c>
      <c r="O2963" s="74">
        <v>0.14299999999999999</v>
      </c>
      <c r="P2963" s="74">
        <v>0</v>
      </c>
      <c r="Q2963" s="74">
        <v>0.09</v>
      </c>
      <c r="R2963" s="74">
        <v>5.4681977140000004</v>
      </c>
      <c r="S2963" s="74">
        <v>0</v>
      </c>
      <c r="T2963" s="74">
        <v>0</v>
      </c>
      <c r="U2963" s="74">
        <v>6.3418751540000014E-3</v>
      </c>
      <c r="V2963" s="74">
        <v>8.8785096069999998</v>
      </c>
      <c r="W2963" s="74">
        <v>1.7408840625782429</v>
      </c>
      <c r="X2963" s="74">
        <v>1145.2049999999999</v>
      </c>
      <c r="Y2963" s="74">
        <v>2480</v>
      </c>
      <c r="Z2963" s="74">
        <v>0.97503245666083527</v>
      </c>
      <c r="AA2963" s="74">
        <v>2.4967543339164781E-2</v>
      </c>
      <c r="AB2963" s="74">
        <v>2.9142945741264639E-4</v>
      </c>
      <c r="AC2963" s="74">
        <v>2.9142945741264639E-4</v>
      </c>
      <c r="AD2963" t="s">
        <v>5810</v>
      </c>
    </row>
    <row r="2964" spans="1:30">
      <c r="A2964" s="165" t="s">
        <v>7364</v>
      </c>
      <c r="C2964" s="165" t="s">
        <v>8444</v>
      </c>
      <c r="D2964" s="169" t="s">
        <v>2877</v>
      </c>
      <c r="E2964" s="169" t="s">
        <v>3823</v>
      </c>
      <c r="F2964" s="174">
        <v>33.079266670000003</v>
      </c>
      <c r="G2964" s="174">
        <v>139.85740000000001</v>
      </c>
      <c r="H2964" s="74">
        <v>50.625999999999998</v>
      </c>
      <c r="I2964" s="74">
        <v>0.93100000000000005</v>
      </c>
      <c r="J2964" s="74">
        <v>16.489000000000001</v>
      </c>
      <c r="K2964" s="74">
        <v>0.19500000000000001</v>
      </c>
      <c r="L2964" s="74">
        <v>3.88</v>
      </c>
      <c r="M2964" s="74">
        <v>11.802</v>
      </c>
      <c r="N2964" s="74">
        <v>1.893</v>
      </c>
      <c r="O2964" s="74">
        <v>0.16700000000000001</v>
      </c>
      <c r="P2964" s="74">
        <v>0</v>
      </c>
      <c r="Q2964" s="74">
        <v>5.0999999999999997E-2</v>
      </c>
      <c r="R2964" s="74">
        <v>3.5496842759999998</v>
      </c>
      <c r="S2964" s="74">
        <v>0</v>
      </c>
      <c r="T2964" s="74">
        <v>0</v>
      </c>
      <c r="U2964" s="74">
        <v>1.2856706759999999E-3</v>
      </c>
      <c r="V2964" s="74">
        <v>8.4267974713000005</v>
      </c>
      <c r="W2964" s="74">
        <v>1.6523130644353441</v>
      </c>
      <c r="X2964" s="74">
        <v>1163.9132</v>
      </c>
      <c r="Y2964" s="74">
        <v>1180</v>
      </c>
      <c r="Z2964" s="74">
        <v>0.98692348803887953</v>
      </c>
      <c r="AA2964" s="74">
        <v>1.307651196112051E-2</v>
      </c>
      <c r="AB2964" s="74">
        <v>7.0906533880111056E-3</v>
      </c>
      <c r="AC2964" s="74">
        <v>7.0906533880111073E-3</v>
      </c>
      <c r="AD2964" t="s">
        <v>5810</v>
      </c>
    </row>
    <row r="2965" spans="1:30">
      <c r="A2965" s="165" t="s">
        <v>7365</v>
      </c>
      <c r="C2965" s="165" t="s">
        <v>8444</v>
      </c>
      <c r="D2965" s="169" t="s">
        <v>2877</v>
      </c>
      <c r="E2965" s="169" t="s">
        <v>3823</v>
      </c>
      <c r="F2965" s="174">
        <v>33.079266670000003</v>
      </c>
      <c r="G2965" s="174">
        <v>139.85740000000001</v>
      </c>
      <c r="H2965" s="74">
        <v>49.723999999999997</v>
      </c>
      <c r="I2965" s="74">
        <v>0.875</v>
      </c>
      <c r="J2965" s="74">
        <v>16.733000000000001</v>
      </c>
      <c r="K2965" s="74">
        <v>0.2</v>
      </c>
      <c r="L2965" s="74">
        <v>4.0119999999999996</v>
      </c>
      <c r="M2965" s="74">
        <v>11.919</v>
      </c>
      <c r="N2965" s="74">
        <v>1.825</v>
      </c>
      <c r="O2965" s="74">
        <v>0.14199999999999999</v>
      </c>
      <c r="P2965" s="74">
        <v>0</v>
      </c>
      <c r="Q2965" s="74">
        <v>4.3999999999999997E-2</v>
      </c>
      <c r="R2965" s="74">
        <v>4.1127597370000002</v>
      </c>
      <c r="S2965" s="74">
        <v>0</v>
      </c>
      <c r="T2965" s="74">
        <v>0</v>
      </c>
      <c r="U2965" s="74">
        <v>1.3009397580000001E-3</v>
      </c>
      <c r="V2965" s="74">
        <v>9.0187554760000008</v>
      </c>
      <c r="W2965" s="74">
        <v>1.7683832498283241</v>
      </c>
      <c r="X2965" s="74">
        <v>1165.8553999999999</v>
      </c>
      <c r="Y2965" s="74">
        <v>1520</v>
      </c>
      <c r="Z2965" s="74">
        <v>0.99059541637851278</v>
      </c>
      <c r="AA2965" s="74">
        <v>9.404583621487177E-3</v>
      </c>
      <c r="AB2965" s="74">
        <v>8.9924060391646833E-3</v>
      </c>
      <c r="AC2965" s="74">
        <v>8.9924060391646816E-3</v>
      </c>
      <c r="AD2965" t="s">
        <v>5810</v>
      </c>
    </row>
    <row r="2966" spans="1:30">
      <c r="A2966" s="165" t="s">
        <v>7366</v>
      </c>
      <c r="C2966" s="165" t="s">
        <v>8444</v>
      </c>
      <c r="D2966" s="169" t="s">
        <v>2877</v>
      </c>
      <c r="E2966" s="169" t="s">
        <v>3823</v>
      </c>
      <c r="F2966" s="174">
        <v>33.079266670000003</v>
      </c>
      <c r="G2966" s="174">
        <v>139.85740000000001</v>
      </c>
      <c r="H2966" s="74">
        <v>53.078000000000003</v>
      </c>
      <c r="I2966" s="74">
        <v>0.81200000000000006</v>
      </c>
      <c r="J2966" s="74">
        <v>18.062000000000001</v>
      </c>
      <c r="K2966" s="74">
        <v>0.16900000000000001</v>
      </c>
      <c r="L2966" s="74">
        <v>3.2010000000000001</v>
      </c>
      <c r="M2966" s="74">
        <v>9.0559999999999992</v>
      </c>
      <c r="N2966" s="74">
        <v>2.0019999999999998</v>
      </c>
      <c r="O2966" s="74">
        <v>0.19600000000000001</v>
      </c>
      <c r="P2966" s="74">
        <v>0</v>
      </c>
      <c r="Q2966" s="74">
        <v>8.5000000000000006E-2</v>
      </c>
      <c r="R2966" s="74">
        <v>5.3907899439999998</v>
      </c>
      <c r="S2966" s="74">
        <v>0</v>
      </c>
      <c r="T2966" s="74">
        <v>0</v>
      </c>
      <c r="U2966" s="74">
        <v>1.011739981E-3</v>
      </c>
      <c r="V2966" s="74">
        <v>7.44679723455</v>
      </c>
      <c r="W2966" s="74">
        <v>1.4601561744843681</v>
      </c>
      <c r="X2966" s="74">
        <v>1118.3296</v>
      </c>
      <c r="Y2966" s="74">
        <v>2180</v>
      </c>
      <c r="Z2966" s="74">
        <v>0.99528790586324289</v>
      </c>
      <c r="AA2966" s="74">
        <v>4.7120941367571499E-3</v>
      </c>
      <c r="AB2966" s="74">
        <v>3.5041804885101312E-3</v>
      </c>
      <c r="AC2966" s="74">
        <v>3.5041804885101312E-3</v>
      </c>
      <c r="AD2966" t="s">
        <v>5810</v>
      </c>
    </row>
    <row r="2967" spans="1:30">
      <c r="A2967" s="165" t="s">
        <v>7367</v>
      </c>
      <c r="C2967" s="165" t="s">
        <v>8444</v>
      </c>
      <c r="D2967" s="169" t="s">
        <v>2877</v>
      </c>
      <c r="E2967" s="169" t="s">
        <v>3823</v>
      </c>
      <c r="F2967" s="174">
        <v>33.079266670000003</v>
      </c>
      <c r="G2967" s="174">
        <v>139.85740000000001</v>
      </c>
      <c r="H2967" s="74">
        <v>51.584000000000003</v>
      </c>
      <c r="I2967" s="74">
        <v>0.94199999999999995</v>
      </c>
      <c r="J2967" s="74">
        <v>16.808</v>
      </c>
      <c r="K2967" s="74">
        <v>0.182</v>
      </c>
      <c r="L2967" s="74">
        <v>3.1669999999999998</v>
      </c>
      <c r="M2967" s="74">
        <v>11.957000000000001</v>
      </c>
      <c r="N2967" s="74">
        <v>1.9119999999999999</v>
      </c>
      <c r="O2967" s="74">
        <v>0.17199999999999999</v>
      </c>
      <c r="P2967" s="74">
        <v>0</v>
      </c>
      <c r="Q2967" s="74">
        <v>7.0000000000000007E-2</v>
      </c>
      <c r="R2967" s="74">
        <v>4.6669337999999998</v>
      </c>
      <c r="S2967" s="74">
        <v>0</v>
      </c>
      <c r="T2967" s="74">
        <v>0</v>
      </c>
      <c r="U2967" s="74">
        <v>7.0078178560000002E-4</v>
      </c>
      <c r="V2967" s="74">
        <v>8.0413364470000008</v>
      </c>
      <c r="W2967" s="74">
        <v>1.576732478993403</v>
      </c>
      <c r="X2967" s="74">
        <v>1166.4862000000001</v>
      </c>
      <c r="Y2967" s="74">
        <v>1760</v>
      </c>
      <c r="Z2967" s="74">
        <v>0.99603114353903821</v>
      </c>
      <c r="AA2967" s="74">
        <v>3.9688564609617564E-3</v>
      </c>
      <c r="AB2967" s="74">
        <v>1.3529321362847889E-2</v>
      </c>
      <c r="AC2967" s="74">
        <v>1.3529321362847889E-2</v>
      </c>
      <c r="AD2967" t="s">
        <v>5810</v>
      </c>
    </row>
    <row r="2968" spans="1:30">
      <c r="A2968" s="165" t="s">
        <v>7368</v>
      </c>
      <c r="C2968" s="165" t="s">
        <v>8444</v>
      </c>
      <c r="D2968" s="169" t="s">
        <v>2877</v>
      </c>
      <c r="E2968" s="169" t="s">
        <v>3823</v>
      </c>
      <c r="F2968" s="174">
        <v>33.079266670000003</v>
      </c>
      <c r="G2968" s="174">
        <v>139.85740000000001</v>
      </c>
      <c r="H2968" s="74">
        <v>51.082999999999998</v>
      </c>
      <c r="I2968" s="74">
        <v>0.90700000000000003</v>
      </c>
      <c r="J2968" s="74">
        <v>16.591999999999999</v>
      </c>
      <c r="K2968" s="74">
        <v>0.19700000000000001</v>
      </c>
      <c r="L2968" s="74">
        <v>4.01</v>
      </c>
      <c r="M2968" s="74">
        <v>11.773</v>
      </c>
      <c r="N2968" s="74">
        <v>1.92</v>
      </c>
      <c r="O2968" s="74">
        <v>0.16</v>
      </c>
      <c r="P2968" s="74">
        <v>0</v>
      </c>
      <c r="Q2968" s="74">
        <v>4.4999999999999998E-2</v>
      </c>
      <c r="R2968" s="74">
        <v>3.5729378230000002</v>
      </c>
      <c r="S2968" s="74">
        <v>0</v>
      </c>
      <c r="T2968" s="74">
        <v>0</v>
      </c>
      <c r="U2968" s="74">
        <v>6.3832810780000001E-4</v>
      </c>
      <c r="V2968" s="74">
        <v>8.6350152579999992</v>
      </c>
      <c r="W2968" s="74">
        <v>1.6931400773526419</v>
      </c>
      <c r="X2968" s="74">
        <v>1163.4318000000001</v>
      </c>
      <c r="Y2968" s="74">
        <v>1180</v>
      </c>
      <c r="Z2968" s="74">
        <v>0.99431259752701029</v>
      </c>
      <c r="AA2968" s="74">
        <v>5.6874024729896581E-3</v>
      </c>
      <c r="AB2968" s="74">
        <v>1.2543224621529681E-2</v>
      </c>
      <c r="AC2968" s="74">
        <v>1.2543224621529681E-2</v>
      </c>
      <c r="AD2968" t="s">
        <v>5810</v>
      </c>
    </row>
    <row r="2969" spans="1:30">
      <c r="A2969" s="165" t="s">
        <v>7369</v>
      </c>
      <c r="C2969" s="165" t="s">
        <v>8444</v>
      </c>
      <c r="D2969" s="169" t="s">
        <v>2877</v>
      </c>
      <c r="E2969" s="169" t="s">
        <v>3823</v>
      </c>
      <c r="F2969" s="174">
        <v>33.079266670000003</v>
      </c>
      <c r="G2969" s="174">
        <v>139.85740000000001</v>
      </c>
      <c r="H2969" s="74">
        <v>48.408000000000001</v>
      </c>
      <c r="I2969" s="74">
        <v>0.83699999999999997</v>
      </c>
      <c r="J2969" s="74">
        <v>17.556000000000001</v>
      </c>
      <c r="K2969" s="74">
        <v>0.224</v>
      </c>
      <c r="L2969" s="74">
        <v>4.1079999999999997</v>
      </c>
      <c r="M2969" s="74">
        <v>12.396000000000001</v>
      </c>
      <c r="N2969" s="74">
        <v>1.7190000000000001</v>
      </c>
      <c r="O2969" s="74">
        <v>0.14599999999999999</v>
      </c>
      <c r="P2969" s="74">
        <v>0</v>
      </c>
      <c r="Q2969" s="74">
        <v>5.6000000000000001E-2</v>
      </c>
      <c r="R2969" s="74">
        <v>3.2307922439999999</v>
      </c>
      <c r="S2969" s="74">
        <v>0</v>
      </c>
      <c r="T2969" s="74">
        <v>0</v>
      </c>
      <c r="U2969" s="74">
        <v>8.8580898309999993E-4</v>
      </c>
      <c r="V2969" s="74">
        <v>8.6608273780000005</v>
      </c>
      <c r="W2969" s="74">
        <v>1.698201276846522</v>
      </c>
      <c r="X2969" s="74">
        <v>1173.7736</v>
      </c>
      <c r="Y2969" s="74">
        <v>1060</v>
      </c>
      <c r="Z2969" s="74">
        <v>0.9883441139118806</v>
      </c>
      <c r="AA2969" s="74">
        <v>1.165588608811936E-2</v>
      </c>
      <c r="AB2969" s="74">
        <v>3.243554956360925E-3</v>
      </c>
      <c r="AC2969" s="74">
        <v>3.243554956360925E-3</v>
      </c>
      <c r="AD2969" t="s">
        <v>5810</v>
      </c>
    </row>
    <row r="2970" spans="1:30">
      <c r="A2970" s="165" t="s">
        <v>7370</v>
      </c>
      <c r="C2970" s="165" t="s">
        <v>8444</v>
      </c>
      <c r="D2970" s="169" t="s">
        <v>2877</v>
      </c>
      <c r="E2970" s="169" t="s">
        <v>3823</v>
      </c>
      <c r="F2970" s="174">
        <v>33.079266670000003</v>
      </c>
      <c r="G2970" s="174">
        <v>139.85740000000001</v>
      </c>
      <c r="H2970" s="74">
        <v>51.412999999999997</v>
      </c>
      <c r="I2970" s="74">
        <v>0.96199999999999997</v>
      </c>
      <c r="J2970" s="74">
        <v>17.864999999999998</v>
      </c>
      <c r="K2970" s="74">
        <v>0.17599999999999999</v>
      </c>
      <c r="L2970" s="74">
        <v>3.109</v>
      </c>
      <c r="M2970" s="74">
        <v>10.286</v>
      </c>
      <c r="N2970" s="74">
        <v>1.869</v>
      </c>
      <c r="O2970" s="74">
        <v>0.17899999999999999</v>
      </c>
      <c r="P2970" s="74">
        <v>0</v>
      </c>
      <c r="Q2970" s="74">
        <v>5.5E-2</v>
      </c>
      <c r="R2970" s="74">
        <v>3.8707995959999999</v>
      </c>
      <c r="S2970" s="74">
        <v>0</v>
      </c>
      <c r="T2970" s="74">
        <v>0</v>
      </c>
      <c r="U2970" s="74">
        <v>8.5327188150000012E-4</v>
      </c>
      <c r="V2970" s="74">
        <v>7.9785269498999991</v>
      </c>
      <c r="W2970" s="74">
        <v>1.5644168925582951</v>
      </c>
      <c r="X2970" s="74">
        <v>1138.7475999999999</v>
      </c>
      <c r="Y2970" s="74">
        <v>1330</v>
      </c>
      <c r="Z2970" s="74">
        <v>0.9923803388578375</v>
      </c>
      <c r="AA2970" s="74">
        <v>7.6196611421625272E-3</v>
      </c>
      <c r="AB2970" s="74">
        <v>7.484686195655444E-3</v>
      </c>
      <c r="AC2970" s="74">
        <v>7.484686195655444E-3</v>
      </c>
      <c r="AD2970" t="s">
        <v>5810</v>
      </c>
    </row>
    <row r="2971" spans="1:30">
      <c r="A2971" s="165" t="s">
        <v>7371</v>
      </c>
      <c r="C2971" s="165" t="s">
        <v>8444</v>
      </c>
      <c r="D2971" s="169" t="s">
        <v>2877</v>
      </c>
      <c r="E2971" s="169" t="s">
        <v>3823</v>
      </c>
      <c r="F2971" s="174">
        <v>33.079266670000003</v>
      </c>
      <c r="G2971" s="174">
        <v>139.85740000000001</v>
      </c>
      <c r="H2971" s="74">
        <v>48.798999999999999</v>
      </c>
      <c r="I2971" s="74">
        <v>0.93200000000000005</v>
      </c>
      <c r="J2971" s="74">
        <v>16.259</v>
      </c>
      <c r="K2971" s="74">
        <v>0.17799999999999999</v>
      </c>
      <c r="L2971" s="74">
        <v>3.4020000000000001</v>
      </c>
      <c r="M2971" s="74">
        <v>12.103</v>
      </c>
      <c r="N2971" s="74">
        <v>1.804</v>
      </c>
      <c r="O2971" s="74">
        <v>0.157</v>
      </c>
      <c r="P2971" s="74">
        <v>0</v>
      </c>
      <c r="Q2971" s="74">
        <v>5.5E-2</v>
      </c>
      <c r="R2971" s="74">
        <v>3.2687458199999999</v>
      </c>
      <c r="S2971" s="74">
        <v>0</v>
      </c>
      <c r="T2971" s="74">
        <v>0</v>
      </c>
      <c r="U2971" s="74">
        <v>3.1878054019999997E-4</v>
      </c>
      <c r="V2971" s="74">
        <v>7.8976489679500004</v>
      </c>
      <c r="W2971" s="74">
        <v>1.548558466310805</v>
      </c>
      <c r="X2971" s="74">
        <v>1168.9097999999999</v>
      </c>
      <c r="Y2971" s="74">
        <v>1020</v>
      </c>
      <c r="Z2971" s="74">
        <v>0.99613529812882451</v>
      </c>
      <c r="AA2971" s="74">
        <v>3.8647018711754919E-3</v>
      </c>
      <c r="AB2971" s="74">
        <v>7.1282020355675707E-3</v>
      </c>
      <c r="AC2971" s="74">
        <v>7.1282020355675664E-3</v>
      </c>
      <c r="AD2971" t="s">
        <v>5810</v>
      </c>
    </row>
    <row r="2972" spans="1:30">
      <c r="A2972" s="165" t="s">
        <v>7372</v>
      </c>
      <c r="C2972" s="165" t="s">
        <v>8444</v>
      </c>
      <c r="D2972" s="169" t="s">
        <v>2877</v>
      </c>
      <c r="E2972" s="169" t="s">
        <v>3823</v>
      </c>
      <c r="F2972" s="174">
        <v>33.079266670000003</v>
      </c>
      <c r="G2972" s="174">
        <v>139.85740000000001</v>
      </c>
      <c r="H2972" s="74">
        <v>49.503</v>
      </c>
      <c r="I2972" s="74">
        <v>0.88100000000000001</v>
      </c>
      <c r="J2972" s="74">
        <v>16.042000000000002</v>
      </c>
      <c r="K2972" s="74">
        <v>0.20100000000000001</v>
      </c>
      <c r="L2972" s="74">
        <v>3.93</v>
      </c>
      <c r="M2972" s="74">
        <v>11.644</v>
      </c>
      <c r="N2972" s="74">
        <v>1.823</v>
      </c>
      <c r="O2972" s="74">
        <v>0.161</v>
      </c>
      <c r="P2972" s="74">
        <v>0</v>
      </c>
      <c r="Q2972" s="74">
        <v>3.9E-2</v>
      </c>
      <c r="R2972" s="74">
        <v>2.7533372040000001</v>
      </c>
      <c r="S2972" s="74">
        <v>0</v>
      </c>
      <c r="T2972" s="74">
        <v>0</v>
      </c>
      <c r="U2972" s="74">
        <v>3.4040663870000003E-4</v>
      </c>
      <c r="V2972" s="74">
        <v>8.4121706015999997</v>
      </c>
      <c r="W2972" s="74">
        <v>1.6494450510554779</v>
      </c>
      <c r="X2972" s="74">
        <v>1161.2904000000001</v>
      </c>
      <c r="Y2972" s="74">
        <v>780</v>
      </c>
      <c r="Z2972" s="74">
        <v>0.99442469391699728</v>
      </c>
      <c r="AA2972" s="74">
        <v>5.5753060830027526E-3</v>
      </c>
      <c r="AB2972" s="74">
        <v>5.1835797547875638E-3</v>
      </c>
      <c r="AC2972" s="74">
        <v>5.1835797547875621E-3</v>
      </c>
      <c r="AD2972" t="s">
        <v>5810</v>
      </c>
    </row>
    <row r="2973" spans="1:30">
      <c r="A2973" s="165" t="s">
        <v>3311</v>
      </c>
      <c r="C2973" s="165" t="s">
        <v>8444</v>
      </c>
      <c r="D2973" s="169" t="s">
        <v>2877</v>
      </c>
      <c r="E2973" s="169" t="s">
        <v>3311</v>
      </c>
      <c r="F2973" s="174">
        <v>34.79708333</v>
      </c>
      <c r="G2973" s="174">
        <v>139.3608667</v>
      </c>
      <c r="H2973" s="74">
        <v>50.758000000000003</v>
      </c>
      <c r="I2973" s="74">
        <v>0.98099999999999998</v>
      </c>
      <c r="J2973" s="74">
        <v>15.541</v>
      </c>
      <c r="K2973" s="74">
        <v>0.17899999999999999</v>
      </c>
      <c r="L2973" s="74">
        <v>5.8150000000000004</v>
      </c>
      <c r="M2973" s="74">
        <v>10.161</v>
      </c>
      <c r="N2973" s="74">
        <v>1.6639999999999999</v>
      </c>
      <c r="O2973" s="74">
        <v>0.34499999999999997</v>
      </c>
      <c r="P2973" s="74">
        <v>0</v>
      </c>
      <c r="Q2973" s="74">
        <v>8.3000000000000004E-2</v>
      </c>
      <c r="R2973" s="74">
        <v>2.8419218279999998</v>
      </c>
      <c r="S2973" s="74">
        <v>0</v>
      </c>
      <c r="T2973" s="74">
        <v>0</v>
      </c>
      <c r="U2973" s="74">
        <v>7.997069624E-3</v>
      </c>
      <c r="V2973" s="74">
        <v>8.7072892025000002</v>
      </c>
      <c r="W2973" s="74">
        <v>1.707311437602173</v>
      </c>
      <c r="X2973" s="74">
        <v>1136.6726000000001</v>
      </c>
      <c r="Y2973" s="74">
        <v>970</v>
      </c>
      <c r="Z2973" s="74">
        <v>0.88738631511041988</v>
      </c>
      <c r="AA2973" s="74">
        <v>0.1126136848895801</v>
      </c>
      <c r="AB2973" s="74">
        <v>2.9566699571374657E-4</v>
      </c>
      <c r="AC2973" s="74">
        <v>2.9566699571374657E-4</v>
      </c>
      <c r="AD2973" t="s">
        <v>5810</v>
      </c>
    </row>
    <row r="2974" spans="1:30">
      <c r="A2974" s="165" t="s">
        <v>7373</v>
      </c>
      <c r="C2974" s="165" t="s">
        <v>8444</v>
      </c>
      <c r="D2974" s="169" t="s">
        <v>2877</v>
      </c>
      <c r="E2974" s="169" t="s">
        <v>3311</v>
      </c>
      <c r="F2974" s="174">
        <v>34.79708333</v>
      </c>
      <c r="G2974" s="174">
        <v>139.3608667</v>
      </c>
      <c r="H2974" s="74">
        <v>50.640999999999998</v>
      </c>
      <c r="I2974" s="74">
        <v>0.91400000000000003</v>
      </c>
      <c r="J2974" s="74">
        <v>14.347</v>
      </c>
      <c r="K2974" s="74">
        <v>0.159</v>
      </c>
      <c r="L2974" s="74">
        <v>7.7729999999999997</v>
      </c>
      <c r="M2974" s="74">
        <v>10.688000000000001</v>
      </c>
      <c r="N2974" s="74">
        <v>1.5389999999999999</v>
      </c>
      <c r="O2974" s="74">
        <v>0.27100000000000002</v>
      </c>
      <c r="P2974" s="74">
        <v>0</v>
      </c>
      <c r="Q2974" s="74">
        <v>6.8000000000000005E-2</v>
      </c>
      <c r="R2974" s="74">
        <v>3.3861622320000002</v>
      </c>
      <c r="S2974" s="74">
        <v>0</v>
      </c>
      <c r="T2974" s="74">
        <v>0</v>
      </c>
      <c r="U2974" s="74">
        <v>1.1548676799999999E-2</v>
      </c>
      <c r="V2974" s="74">
        <v>7.0776838879500001</v>
      </c>
      <c r="W2974" s="74">
        <v>1.3877810157218839</v>
      </c>
      <c r="X2974" s="74">
        <v>1145.4208000000001</v>
      </c>
      <c r="Y2974" s="74">
        <v>1270</v>
      </c>
      <c r="Z2974" s="74">
        <v>0.89145940595940476</v>
      </c>
      <c r="AA2974" s="74">
        <v>0.1085405940405953</v>
      </c>
      <c r="AB2974" s="74">
        <v>1.8073908580257261E-3</v>
      </c>
      <c r="AC2974" s="74">
        <v>1.8073908580257269E-3</v>
      </c>
      <c r="AD2974" t="s">
        <v>5810</v>
      </c>
    </row>
    <row r="2975" spans="1:30">
      <c r="A2975" s="165" t="s">
        <v>7374</v>
      </c>
      <c r="C2975" s="165" t="s">
        <v>8444</v>
      </c>
      <c r="D2975" s="169" t="s">
        <v>2877</v>
      </c>
      <c r="E2975" s="169" t="s">
        <v>3311</v>
      </c>
      <c r="F2975" s="174">
        <v>34.79708333</v>
      </c>
      <c r="G2975" s="174">
        <v>139.3608667</v>
      </c>
      <c r="H2975" s="74">
        <v>50.183999999999997</v>
      </c>
      <c r="I2975" s="74">
        <v>0.83899999999999997</v>
      </c>
      <c r="J2975" s="74">
        <v>14.609</v>
      </c>
      <c r="K2975" s="74">
        <v>0.157</v>
      </c>
      <c r="L2975" s="74">
        <v>7.7759999999999998</v>
      </c>
      <c r="M2975" s="74">
        <v>10.843</v>
      </c>
      <c r="N2975" s="74">
        <v>1.4650000000000001</v>
      </c>
      <c r="O2975" s="74">
        <v>0.222</v>
      </c>
      <c r="P2975" s="74">
        <v>0</v>
      </c>
      <c r="Q2975" s="74">
        <v>5.8000000000000003E-2</v>
      </c>
      <c r="R2975" s="74">
        <v>3.7444315709999998</v>
      </c>
      <c r="S2975" s="74">
        <v>0</v>
      </c>
      <c r="T2975" s="74">
        <v>0</v>
      </c>
      <c r="U2975" s="74">
        <v>7.2838652989999997E-3</v>
      </c>
      <c r="V2975" s="74">
        <v>7.4132414751500004</v>
      </c>
      <c r="W2975" s="74">
        <v>1.453576614475657</v>
      </c>
      <c r="X2975" s="74">
        <v>1147.9938</v>
      </c>
      <c r="Y2975" s="74">
        <v>1410</v>
      </c>
      <c r="Z2975" s="74">
        <v>0.94133136915662152</v>
      </c>
      <c r="AA2975" s="74">
        <v>5.8668630843378498E-2</v>
      </c>
      <c r="AB2975" s="74">
        <v>2.764199818650238E-3</v>
      </c>
      <c r="AC2975" s="74">
        <v>2.764199818650235E-3</v>
      </c>
      <c r="AD2975" t="s">
        <v>5810</v>
      </c>
    </row>
    <row r="2976" spans="1:30">
      <c r="A2976" s="165" t="s">
        <v>7375</v>
      </c>
      <c r="C2976" s="165" t="s">
        <v>8444</v>
      </c>
      <c r="D2976" s="169" t="s">
        <v>2877</v>
      </c>
      <c r="E2976" s="169" t="s">
        <v>3311</v>
      </c>
      <c r="F2976" s="174">
        <v>34.79708333</v>
      </c>
      <c r="G2976" s="174">
        <v>139.3608667</v>
      </c>
      <c r="H2976" s="74">
        <v>51.091000000000001</v>
      </c>
      <c r="I2976" s="74">
        <v>1.101</v>
      </c>
      <c r="J2976" s="74">
        <v>13.271000000000001</v>
      </c>
      <c r="K2976" s="74">
        <v>0.22</v>
      </c>
      <c r="L2976" s="74">
        <v>6.5359999999999996</v>
      </c>
      <c r="M2976" s="74">
        <v>9.5239999999999991</v>
      </c>
      <c r="N2976" s="74">
        <v>1.702</v>
      </c>
      <c r="O2976" s="74">
        <v>0.24399999999999999</v>
      </c>
      <c r="P2976" s="74">
        <v>0</v>
      </c>
      <c r="Q2976" s="74">
        <v>5.7000000000000002E-2</v>
      </c>
      <c r="R2976" s="74">
        <v>3.11362812</v>
      </c>
      <c r="S2976" s="74">
        <v>0</v>
      </c>
      <c r="T2976" s="74">
        <v>0</v>
      </c>
      <c r="U2976" s="74">
        <v>6.4870904970000002E-3</v>
      </c>
      <c r="V2976" s="74">
        <v>9.8576494439999998</v>
      </c>
      <c r="W2976" s="74">
        <v>1.9328722467127559</v>
      </c>
      <c r="X2976" s="74">
        <v>1126.0984000000001</v>
      </c>
      <c r="Y2976" s="74">
        <v>1060</v>
      </c>
      <c r="Z2976" s="74">
        <v>0.93182888383623874</v>
      </c>
      <c r="AA2976" s="74">
        <v>6.8171116163761244E-2</v>
      </c>
      <c r="AB2976" s="74">
        <v>3.61639130644365E-3</v>
      </c>
      <c r="AC2976" s="74">
        <v>3.6163913064436509E-3</v>
      </c>
      <c r="AD2976" t="s">
        <v>5810</v>
      </c>
    </row>
    <row r="2977" spans="1:30">
      <c r="A2977" s="165" t="s">
        <v>7376</v>
      </c>
      <c r="C2977" s="165" t="s">
        <v>8444</v>
      </c>
      <c r="D2977" s="169" t="s">
        <v>2877</v>
      </c>
      <c r="E2977" s="169" t="s">
        <v>3311</v>
      </c>
      <c r="F2977" s="174">
        <v>34.79708333</v>
      </c>
      <c r="G2977" s="174">
        <v>139.3608667</v>
      </c>
      <c r="H2977" s="74">
        <v>46.558999999999997</v>
      </c>
      <c r="I2977" s="74">
        <v>0.58499999999999996</v>
      </c>
      <c r="J2977" s="74">
        <v>15.233000000000001</v>
      </c>
      <c r="K2977" s="74">
        <v>0.20499999999999999</v>
      </c>
      <c r="L2977" s="74">
        <v>7.4089999999999998</v>
      </c>
      <c r="M2977" s="74">
        <v>12.185</v>
      </c>
      <c r="N2977" s="74">
        <v>1.1519999999999999</v>
      </c>
      <c r="O2977" s="74">
        <v>0.12</v>
      </c>
      <c r="P2977" s="74">
        <v>0</v>
      </c>
      <c r="Q2977" s="74">
        <v>2.7E-2</v>
      </c>
      <c r="R2977" s="74">
        <v>3.9037231800000001</v>
      </c>
      <c r="S2977" s="74">
        <v>0</v>
      </c>
      <c r="T2977" s="74">
        <v>0</v>
      </c>
      <c r="U2977" s="74">
        <v>1.1279356500000001E-2</v>
      </c>
      <c r="V2977" s="74">
        <v>7.6713626972499993</v>
      </c>
      <c r="W2977" s="74">
        <v>1.50418861374779</v>
      </c>
      <c r="X2977" s="74">
        <v>1170.271</v>
      </c>
      <c r="Y2977" s="74">
        <v>1640</v>
      </c>
      <c r="Z2977" s="74">
        <v>0.91915064392933676</v>
      </c>
      <c r="AA2977" s="74">
        <v>8.0849356070663264E-2</v>
      </c>
      <c r="AB2977" s="74">
        <v>1.819190903362507E-3</v>
      </c>
      <c r="AC2977" s="74">
        <v>1.819190903362507E-3</v>
      </c>
      <c r="AD2977" t="s">
        <v>5810</v>
      </c>
    </row>
    <row r="2978" spans="1:30">
      <c r="A2978" s="165" t="s">
        <v>7377</v>
      </c>
      <c r="C2978" s="165" t="s">
        <v>8444</v>
      </c>
      <c r="D2978" s="169" t="s">
        <v>2877</v>
      </c>
      <c r="E2978" s="169" t="s">
        <v>3311</v>
      </c>
      <c r="F2978" s="174">
        <v>34.79708333</v>
      </c>
      <c r="G2978" s="174">
        <v>139.3608667</v>
      </c>
      <c r="H2978" s="74">
        <v>48.86</v>
      </c>
      <c r="I2978" s="74">
        <v>0.627</v>
      </c>
      <c r="J2978" s="74">
        <v>16.463999999999999</v>
      </c>
      <c r="K2978" s="74">
        <v>0.215</v>
      </c>
      <c r="L2978" s="74">
        <v>5.1980000000000004</v>
      </c>
      <c r="M2978" s="74">
        <v>11.92</v>
      </c>
      <c r="N2978" s="74">
        <v>1.266</v>
      </c>
      <c r="O2978" s="74">
        <v>0.13900000000000001</v>
      </c>
      <c r="P2978" s="74">
        <v>0</v>
      </c>
      <c r="Q2978" s="74">
        <v>3.9E-2</v>
      </c>
      <c r="R2978" s="74">
        <v>4.4825901119999996</v>
      </c>
      <c r="S2978" s="74">
        <v>0</v>
      </c>
      <c r="T2978" s="74">
        <v>0</v>
      </c>
      <c r="U2978" s="74">
        <v>1.362191989E-2</v>
      </c>
      <c r="V2978" s="74">
        <v>7.9088342207999993</v>
      </c>
      <c r="W2978" s="74">
        <v>1.5507516529248191</v>
      </c>
      <c r="X2978" s="74">
        <v>1165.8720000000001</v>
      </c>
      <c r="Y2978" s="74">
        <v>1960</v>
      </c>
      <c r="Z2978" s="74">
        <v>0.9200620645726787</v>
      </c>
      <c r="AA2978" s="74">
        <v>7.9937935427321333E-2</v>
      </c>
      <c r="AB2978" s="74">
        <v>1.156963572569232E-3</v>
      </c>
      <c r="AC2978" s="74">
        <v>1.156963572569231E-3</v>
      </c>
      <c r="AD2978" t="s">
        <v>5810</v>
      </c>
    </row>
    <row r="2979" spans="1:30">
      <c r="A2979" s="165" t="s">
        <v>7378</v>
      </c>
      <c r="C2979" s="165" t="s">
        <v>8444</v>
      </c>
      <c r="D2979" s="169" t="s">
        <v>2877</v>
      </c>
      <c r="E2979" s="169" t="s">
        <v>3311</v>
      </c>
      <c r="F2979" s="174">
        <v>34.79708333</v>
      </c>
      <c r="G2979" s="174">
        <v>139.3608667</v>
      </c>
      <c r="H2979" s="74">
        <v>50.567</v>
      </c>
      <c r="I2979" s="74">
        <v>1.139</v>
      </c>
      <c r="J2979" s="74">
        <v>14.196999999999999</v>
      </c>
      <c r="K2979" s="74">
        <v>0.23</v>
      </c>
      <c r="L2979" s="74">
        <v>5.7830000000000004</v>
      </c>
      <c r="M2979" s="74">
        <v>9.5500000000000007</v>
      </c>
      <c r="N2979" s="74">
        <v>1.8080000000000001</v>
      </c>
      <c r="O2979" s="74">
        <v>0.40300000000000002</v>
      </c>
      <c r="P2979" s="74">
        <v>0</v>
      </c>
      <c r="Q2979" s="74">
        <v>7.5999999999999998E-2</v>
      </c>
      <c r="R2979" s="74">
        <v>2.3460182280000001</v>
      </c>
      <c r="S2979" s="74">
        <v>0</v>
      </c>
      <c r="T2979" s="74">
        <v>0</v>
      </c>
      <c r="U2979" s="74">
        <v>4.0576355900000007E-3</v>
      </c>
      <c r="V2979" s="74">
        <v>11.0123117055</v>
      </c>
      <c r="W2979" s="74">
        <v>2.1592765890723191</v>
      </c>
      <c r="X2979" s="74">
        <v>1126.53</v>
      </c>
      <c r="Y2979" s="74">
        <v>690</v>
      </c>
      <c r="Z2979" s="74">
        <v>0.92653281103543894</v>
      </c>
      <c r="AA2979" s="74">
        <v>7.3467188964561017E-2</v>
      </c>
      <c r="AB2979" s="74">
        <v>1.8458541104699601E-3</v>
      </c>
      <c r="AC2979" s="74">
        <v>1.845854110469959E-3</v>
      </c>
      <c r="AD2979" t="s">
        <v>5810</v>
      </c>
    </row>
    <row r="2980" spans="1:30">
      <c r="A2980" s="165" t="s">
        <v>4276</v>
      </c>
      <c r="C2980" s="165" t="s">
        <v>8444</v>
      </c>
      <c r="D2980" s="169" t="s">
        <v>2877</v>
      </c>
      <c r="E2980" s="169" t="s">
        <v>4276</v>
      </c>
      <c r="F2980" s="174">
        <v>32.466533329999997</v>
      </c>
      <c r="G2980" s="174">
        <v>139.75505000000001</v>
      </c>
      <c r="H2980" s="74">
        <v>49.765000000000001</v>
      </c>
      <c r="I2980" s="74">
        <v>1.024</v>
      </c>
      <c r="J2980" s="74">
        <v>14.282</v>
      </c>
      <c r="K2980" s="74">
        <v>0.26</v>
      </c>
      <c r="L2980" s="74">
        <v>5.556</v>
      </c>
      <c r="M2980" s="74">
        <v>8.9939999999999998</v>
      </c>
      <c r="N2980" s="74">
        <v>2.0880000000000001</v>
      </c>
      <c r="O2980" s="74">
        <v>0.19700000000000001</v>
      </c>
      <c r="P2980" s="74">
        <v>0</v>
      </c>
      <c r="Q2980" s="74">
        <v>6.5000000000000002E-2</v>
      </c>
      <c r="R2980" s="74">
        <v>2.71040094</v>
      </c>
      <c r="S2980" s="74">
        <v>0</v>
      </c>
      <c r="T2980" s="74">
        <v>0</v>
      </c>
      <c r="U2980" s="74">
        <v>1.0759954739999999E-2</v>
      </c>
      <c r="V2980" s="74">
        <v>12.124814171000001</v>
      </c>
      <c r="W2980" s="74">
        <v>2.3774143055918788</v>
      </c>
      <c r="X2980" s="74">
        <v>1117.3004000000001</v>
      </c>
      <c r="Y2980" s="74">
        <v>970</v>
      </c>
      <c r="Z2980" s="74">
        <v>0.86464543675983185</v>
      </c>
      <c r="AA2980" s="74">
        <v>0.13535456324016809</v>
      </c>
      <c r="AB2980" s="74">
        <v>1.742920628692987E-3</v>
      </c>
      <c r="AC2980" s="74">
        <v>1.742920628692987E-3</v>
      </c>
      <c r="AD2980" t="s">
        <v>5810</v>
      </c>
    </row>
    <row r="2981" spans="1:30">
      <c r="A2981" s="165" t="s">
        <v>7379</v>
      </c>
      <c r="C2981" s="165" t="s">
        <v>8444</v>
      </c>
      <c r="D2981" s="169" t="s">
        <v>2877</v>
      </c>
      <c r="E2981" s="169" t="s">
        <v>4276</v>
      </c>
      <c r="F2981" s="174">
        <v>32.466533329999997</v>
      </c>
      <c r="G2981" s="174">
        <v>139.75505000000001</v>
      </c>
      <c r="H2981" s="74">
        <v>50.762</v>
      </c>
      <c r="I2981" s="74">
        <v>1.03</v>
      </c>
      <c r="J2981" s="74">
        <v>14.557</v>
      </c>
      <c r="K2981" s="74">
        <v>0.27100000000000002</v>
      </c>
      <c r="L2981" s="74">
        <v>4.9560000000000004</v>
      </c>
      <c r="M2981" s="74">
        <v>9.2059999999999995</v>
      </c>
      <c r="N2981" s="74">
        <v>2.11</v>
      </c>
      <c r="O2981" s="74">
        <v>0.19500000000000001</v>
      </c>
      <c r="P2981" s="74">
        <v>0</v>
      </c>
      <c r="Q2981" s="74">
        <v>8.3000000000000004E-2</v>
      </c>
      <c r="R2981" s="74">
        <v>2.6974869479999999</v>
      </c>
      <c r="S2981" s="74">
        <v>0</v>
      </c>
      <c r="T2981" s="74">
        <v>0</v>
      </c>
      <c r="U2981" s="74">
        <v>1.1845846490000001E-2</v>
      </c>
      <c r="V2981" s="74">
        <v>12.0577026505</v>
      </c>
      <c r="W2981" s="74">
        <v>2.3642551852411242</v>
      </c>
      <c r="X2981" s="74">
        <v>1120.8196</v>
      </c>
      <c r="Y2981" s="74">
        <v>970</v>
      </c>
      <c r="Z2981" s="74">
        <v>0.8469778950136726</v>
      </c>
      <c r="AA2981" s="74">
        <v>0.1530221049863274</v>
      </c>
      <c r="AB2981" s="74">
        <v>1.6282416568675379E-3</v>
      </c>
      <c r="AC2981" s="74">
        <v>1.6282416568675379E-3</v>
      </c>
      <c r="AD2981" t="s">
        <v>5810</v>
      </c>
    </row>
    <row r="2982" spans="1:30">
      <c r="A2982" s="165" t="s">
        <v>7380</v>
      </c>
      <c r="C2982" s="165" t="s">
        <v>8444</v>
      </c>
      <c r="D2982" s="169" t="s">
        <v>2877</v>
      </c>
      <c r="E2982" s="169" t="s">
        <v>4276</v>
      </c>
      <c r="F2982" s="174">
        <v>32.466533329999997</v>
      </c>
      <c r="G2982" s="174">
        <v>139.75505000000001</v>
      </c>
      <c r="H2982" s="74">
        <v>50.444000000000003</v>
      </c>
      <c r="I2982" s="74">
        <v>1.071</v>
      </c>
      <c r="J2982" s="74">
        <v>15.718</v>
      </c>
      <c r="K2982" s="74">
        <v>0.24199999999999999</v>
      </c>
      <c r="L2982" s="74">
        <v>5.141</v>
      </c>
      <c r="M2982" s="74">
        <v>10.586</v>
      </c>
      <c r="N2982" s="74">
        <v>2.1349999999999998</v>
      </c>
      <c r="O2982" s="74">
        <v>0.217</v>
      </c>
      <c r="P2982" s="74">
        <v>0</v>
      </c>
      <c r="Q2982" s="74">
        <v>6.4000000000000001E-2</v>
      </c>
      <c r="R2982" s="74">
        <v>0.79151196999999995</v>
      </c>
      <c r="S2982" s="74">
        <v>0</v>
      </c>
      <c r="T2982" s="74">
        <v>0</v>
      </c>
      <c r="U2982" s="74">
        <v>7.8033275059999994E-3</v>
      </c>
      <c r="V2982" s="74">
        <v>11.168905241999999</v>
      </c>
      <c r="W2982" s="74">
        <v>2.1899812010018578</v>
      </c>
      <c r="X2982" s="74">
        <v>1143.7275999999999</v>
      </c>
      <c r="Y2982" s="74">
        <v>230</v>
      </c>
      <c r="Z2982" s="74">
        <v>0.44694829052629531</v>
      </c>
      <c r="AA2982" s="74">
        <v>0.55305170947370486</v>
      </c>
      <c r="AB2982" s="74">
        <v>3.1620902041306948E-4</v>
      </c>
      <c r="AC2982" s="74">
        <v>3.1620902041306942E-4</v>
      </c>
      <c r="AD2982" t="s">
        <v>5810</v>
      </c>
    </row>
    <row r="2983" spans="1:30">
      <c r="A2983" s="165" t="s">
        <v>7381</v>
      </c>
      <c r="C2983" s="165" t="s">
        <v>8444</v>
      </c>
      <c r="D2983" s="169" t="s">
        <v>2877</v>
      </c>
      <c r="E2983" s="169" t="s">
        <v>4276</v>
      </c>
      <c r="F2983" s="174">
        <v>32.466533329999997</v>
      </c>
      <c r="G2983" s="174">
        <v>139.75505000000001</v>
      </c>
      <c r="H2983" s="74">
        <v>51.651000000000003</v>
      </c>
      <c r="I2983" s="74">
        <v>0.84599999999999997</v>
      </c>
      <c r="J2983" s="74">
        <v>14.166</v>
      </c>
      <c r="K2983" s="74">
        <v>0.188</v>
      </c>
      <c r="L2983" s="74">
        <v>6.2939999999999996</v>
      </c>
      <c r="M2983" s="74">
        <v>10.323</v>
      </c>
      <c r="N2983" s="74">
        <v>1.708</v>
      </c>
      <c r="O2983" s="74">
        <v>0.13500000000000001</v>
      </c>
      <c r="P2983" s="74">
        <v>0</v>
      </c>
      <c r="Q2983" s="74">
        <v>4.2000000000000003E-2</v>
      </c>
      <c r="R2983" s="74">
        <v>3.0799463889999998</v>
      </c>
      <c r="S2983" s="74">
        <v>0</v>
      </c>
      <c r="T2983" s="74">
        <v>0</v>
      </c>
      <c r="U2983" s="74">
        <v>4.2635683420000001E-2</v>
      </c>
      <c r="V2983" s="74">
        <v>8.4947693924000003</v>
      </c>
      <c r="W2983" s="74">
        <v>1.6656408907692279</v>
      </c>
      <c r="X2983" s="74">
        <v>1139.3617999999999</v>
      </c>
      <c r="Y2983" s="74">
        <v>1590</v>
      </c>
      <c r="Z2983" s="74">
        <v>0.66363692110911809</v>
      </c>
      <c r="AA2983" s="74">
        <v>0.33636307889088191</v>
      </c>
      <c r="AB2983" s="74">
        <v>4.06010424691449E-5</v>
      </c>
      <c r="AC2983" s="74">
        <v>4.0601042469144879E-5</v>
      </c>
      <c r="AD2983" t="s">
        <v>5810</v>
      </c>
    </row>
    <row r="2984" spans="1:30">
      <c r="A2984" s="165" t="s">
        <v>7382</v>
      </c>
      <c r="C2984" s="165" t="s">
        <v>8444</v>
      </c>
      <c r="D2984" s="169" t="s">
        <v>2877</v>
      </c>
      <c r="E2984" s="169" t="s">
        <v>4276</v>
      </c>
      <c r="F2984" s="174">
        <v>32.466533329999997</v>
      </c>
      <c r="G2984" s="174">
        <v>139.75505000000001</v>
      </c>
      <c r="H2984" s="74">
        <v>52.094000000000001</v>
      </c>
      <c r="I2984" s="74">
        <v>0.73799999999999999</v>
      </c>
      <c r="J2984" s="74">
        <v>18.437000000000001</v>
      </c>
      <c r="K2984" s="74">
        <v>0.23499999999999999</v>
      </c>
      <c r="L2984" s="74">
        <v>4.5709999999999997</v>
      </c>
      <c r="M2984" s="74">
        <v>10.507999999999999</v>
      </c>
      <c r="N2984" s="74">
        <v>2.4540000000000002</v>
      </c>
      <c r="O2984" s="74">
        <v>0.27</v>
      </c>
      <c r="P2984" s="74">
        <v>0</v>
      </c>
      <c r="Q2984" s="74">
        <v>4.5999999999999999E-2</v>
      </c>
      <c r="R2984" s="74">
        <v>2.5850374559999998</v>
      </c>
      <c r="S2984" s="74">
        <v>0</v>
      </c>
      <c r="T2984" s="74">
        <v>0</v>
      </c>
      <c r="U2984" s="74">
        <v>9.716869417E-3</v>
      </c>
      <c r="V2984" s="74">
        <v>8.9077633429999992</v>
      </c>
      <c r="W2984" s="74">
        <v>1.746620088671307</v>
      </c>
      <c r="X2984" s="74">
        <v>1142.4328</v>
      </c>
      <c r="Y2984" s="74">
        <v>880</v>
      </c>
      <c r="Z2984" s="74">
        <v>0.82924915932571774</v>
      </c>
      <c r="AA2984" s="74">
        <v>0.1707508406742822</v>
      </c>
      <c r="AB2984" s="74">
        <v>5.3572708296121846E-4</v>
      </c>
      <c r="AC2984" s="74">
        <v>5.3572708296121836E-4</v>
      </c>
      <c r="AD2984" t="s">
        <v>5810</v>
      </c>
    </row>
    <row r="2985" spans="1:30">
      <c r="A2985" s="165" t="s">
        <v>3427</v>
      </c>
      <c r="C2985" s="165" t="s">
        <v>8444</v>
      </c>
      <c r="D2985" s="169" t="s">
        <v>2877</v>
      </c>
      <c r="E2985" s="169" t="s">
        <v>3427</v>
      </c>
      <c r="F2985" s="174">
        <v>34.425283329999999</v>
      </c>
      <c r="G2985" s="174">
        <v>139.2816833</v>
      </c>
      <c r="H2985" s="74">
        <v>49.674999999999997</v>
      </c>
      <c r="I2985" s="74">
        <v>1.004</v>
      </c>
      <c r="J2985" s="74">
        <v>16.21</v>
      </c>
      <c r="K2985" s="74">
        <v>0.154</v>
      </c>
      <c r="L2985" s="74">
        <v>5.7839999999999998</v>
      </c>
      <c r="M2985" s="74">
        <v>8.8079999999999998</v>
      </c>
      <c r="N2985" s="74">
        <v>2.9279999999999999</v>
      </c>
      <c r="O2985" s="74">
        <v>0.67300000000000004</v>
      </c>
      <c r="P2985" s="74">
        <v>0</v>
      </c>
      <c r="Q2985" s="74">
        <v>0.16600000000000001</v>
      </c>
      <c r="R2985" s="74">
        <v>4.638589906</v>
      </c>
      <c r="S2985" s="74">
        <v>0</v>
      </c>
      <c r="T2985" s="74">
        <v>0</v>
      </c>
      <c r="U2985" s="74">
        <v>6.7098117230000004E-2</v>
      </c>
      <c r="V2985" s="74">
        <v>7.2635311672500009</v>
      </c>
      <c r="W2985" s="74">
        <v>1.4242216550778199</v>
      </c>
      <c r="X2985" s="74">
        <v>1114.2128</v>
      </c>
      <c r="Y2985" s="74">
        <v>2680</v>
      </c>
      <c r="Z2985" s="74">
        <v>0.74560987494298281</v>
      </c>
      <c r="AA2985" s="74">
        <v>0.2543901250570173</v>
      </c>
      <c r="AB2985" s="74">
        <v>1.146942259176053E-3</v>
      </c>
      <c r="AC2985" s="74">
        <v>1.1469422591760519E-3</v>
      </c>
      <c r="AD2985" t="s">
        <v>5810</v>
      </c>
    </row>
    <row r="2986" spans="1:30">
      <c r="A2986" s="165" t="s">
        <v>7383</v>
      </c>
      <c r="C2986" s="165" t="s">
        <v>8444</v>
      </c>
      <c r="D2986" s="169" t="s">
        <v>2877</v>
      </c>
      <c r="E2986" s="169" t="s">
        <v>3427</v>
      </c>
      <c r="F2986" s="174">
        <v>34.425283329999999</v>
      </c>
      <c r="G2986" s="174">
        <v>139.2816833</v>
      </c>
      <c r="H2986" s="74">
        <v>53.942999999999998</v>
      </c>
      <c r="I2986" s="74">
        <v>1.109</v>
      </c>
      <c r="J2986" s="74">
        <v>15.704000000000001</v>
      </c>
      <c r="K2986" s="74">
        <v>0.17599999999999999</v>
      </c>
      <c r="L2986" s="74">
        <v>5.4589999999999996</v>
      </c>
      <c r="M2986" s="74">
        <v>6.6849999999999996</v>
      </c>
      <c r="N2986" s="74">
        <v>3.1230000000000002</v>
      </c>
      <c r="O2986" s="74">
        <v>0.98</v>
      </c>
      <c r="P2986" s="74">
        <v>0</v>
      </c>
      <c r="Q2986" s="74">
        <v>0.221</v>
      </c>
      <c r="R2986" s="74">
        <v>4.2632835010000001</v>
      </c>
      <c r="S2986" s="74">
        <v>0</v>
      </c>
      <c r="T2986" s="74">
        <v>0</v>
      </c>
      <c r="U2986" s="74">
        <v>0.1232286975</v>
      </c>
      <c r="V2986" s="74">
        <v>6.9236715591999989</v>
      </c>
      <c r="W2986" s="74">
        <v>1.3575825229084011</v>
      </c>
      <c r="X2986" s="74">
        <v>1078.971</v>
      </c>
      <c r="Y2986" s="74">
        <v>3200</v>
      </c>
      <c r="Z2986" s="74">
        <v>0.58159785686250165</v>
      </c>
      <c r="AA2986" s="74">
        <v>0.41840214313749841</v>
      </c>
      <c r="AB2986" s="74">
        <v>1.01781421104237E-4</v>
      </c>
      <c r="AC2986" s="74">
        <v>1.01781421104237E-4</v>
      </c>
      <c r="AD2986" t="s">
        <v>5810</v>
      </c>
    </row>
    <row r="2987" spans="1:30">
      <c r="A2987" s="165" t="s">
        <v>7384</v>
      </c>
      <c r="C2987" s="165" t="s">
        <v>8444</v>
      </c>
      <c r="D2987" s="169" t="s">
        <v>2877</v>
      </c>
      <c r="E2987" s="169" t="s">
        <v>3427</v>
      </c>
      <c r="F2987" s="174">
        <v>34.425283329999999</v>
      </c>
      <c r="G2987" s="174">
        <v>139.2816833</v>
      </c>
      <c r="H2987" s="74">
        <v>50.640999999999998</v>
      </c>
      <c r="I2987" s="74">
        <v>0.93899999999999995</v>
      </c>
      <c r="J2987" s="74">
        <v>15.738</v>
      </c>
      <c r="K2987" s="74">
        <v>0.158</v>
      </c>
      <c r="L2987" s="74">
        <v>6.4569999999999999</v>
      </c>
      <c r="M2987" s="74">
        <v>8.3209999999999997</v>
      </c>
      <c r="N2987" s="74">
        <v>2.948</v>
      </c>
      <c r="O2987" s="74">
        <v>0.74199999999999999</v>
      </c>
      <c r="P2987" s="74">
        <v>0</v>
      </c>
      <c r="Q2987" s="74">
        <v>0.151</v>
      </c>
      <c r="R2987" s="74">
        <v>4.7879762030000004</v>
      </c>
      <c r="S2987" s="74">
        <v>0</v>
      </c>
      <c r="T2987" s="74">
        <v>0</v>
      </c>
      <c r="U2987" s="74">
        <v>9.9564357569999998E-2</v>
      </c>
      <c r="V2987" s="74">
        <v>7.1258665162000003</v>
      </c>
      <c r="W2987" s="74">
        <v>1.3972285889437941</v>
      </c>
      <c r="X2987" s="74">
        <v>1106.1286</v>
      </c>
      <c r="Y2987" s="74">
        <v>3150</v>
      </c>
      <c r="Z2987" s="74">
        <v>0.69116142241141532</v>
      </c>
      <c r="AA2987" s="74">
        <v>0.30883857758858468</v>
      </c>
      <c r="AB2987" s="74">
        <v>9.4914168081370416E-5</v>
      </c>
      <c r="AC2987" s="74">
        <v>9.4914168081370416E-5</v>
      </c>
      <c r="AD2987" t="s">
        <v>5810</v>
      </c>
    </row>
    <row r="2988" spans="1:30">
      <c r="A2988" s="165" t="s">
        <v>7385</v>
      </c>
      <c r="C2988" s="165" t="s">
        <v>8444</v>
      </c>
      <c r="D2988" s="169" t="s">
        <v>2877</v>
      </c>
      <c r="E2988" s="169" t="s">
        <v>3427</v>
      </c>
      <c r="F2988" s="174">
        <v>34.425283329999999</v>
      </c>
      <c r="G2988" s="174">
        <v>139.2816833</v>
      </c>
      <c r="H2988" s="74">
        <v>48.396000000000001</v>
      </c>
      <c r="I2988" s="74">
        <v>1.048</v>
      </c>
      <c r="J2988" s="74">
        <v>17.975000000000001</v>
      </c>
      <c r="K2988" s="74">
        <v>0.19400000000000001</v>
      </c>
      <c r="L2988" s="74">
        <v>4.8099999999999996</v>
      </c>
      <c r="M2988" s="74">
        <v>9.843</v>
      </c>
      <c r="N2988" s="74">
        <v>3.55</v>
      </c>
      <c r="O2988" s="74">
        <v>0.71099999999999997</v>
      </c>
      <c r="P2988" s="74">
        <v>0</v>
      </c>
      <c r="Q2988" s="74">
        <v>0.17699999999999999</v>
      </c>
      <c r="R2988" s="74">
        <v>4.1589042479999998</v>
      </c>
      <c r="S2988" s="74">
        <v>0</v>
      </c>
      <c r="T2988" s="74">
        <v>0</v>
      </c>
      <c r="U2988" s="74">
        <v>0.1065710361</v>
      </c>
      <c r="V2988" s="74">
        <v>8.6418984900000009</v>
      </c>
      <c r="W2988" s="74">
        <v>1.69448973055101</v>
      </c>
      <c r="X2988" s="74">
        <v>1131.3938000000001</v>
      </c>
      <c r="Y2988" s="74">
        <v>2920</v>
      </c>
      <c r="Z2988" s="74">
        <v>0.62939121624544192</v>
      </c>
      <c r="AA2988" s="74">
        <v>0.37060878375455808</v>
      </c>
      <c r="AB2988" s="74">
        <v>6.4399100625301775E-4</v>
      </c>
      <c r="AC2988" s="74">
        <v>6.4399100625301786E-4</v>
      </c>
      <c r="AD2988" t="s">
        <v>5810</v>
      </c>
    </row>
    <row r="2989" spans="1:30">
      <c r="A2989" s="165" t="s">
        <v>7386</v>
      </c>
      <c r="C2989" s="165" t="s">
        <v>8444</v>
      </c>
      <c r="D2989" s="169" t="s">
        <v>2877</v>
      </c>
      <c r="E2989" s="169" t="s">
        <v>3427</v>
      </c>
      <c r="F2989" s="174">
        <v>34.425283329999999</v>
      </c>
      <c r="G2989" s="174">
        <v>139.2816833</v>
      </c>
      <c r="H2989" s="74">
        <v>47.585999999999999</v>
      </c>
      <c r="I2989" s="74">
        <v>1.071</v>
      </c>
      <c r="J2989" s="74">
        <v>19.533999999999999</v>
      </c>
      <c r="K2989" s="74">
        <v>0.17599999999999999</v>
      </c>
      <c r="L2989" s="74">
        <v>5.048</v>
      </c>
      <c r="M2989" s="74">
        <v>10.712</v>
      </c>
      <c r="N2989" s="74">
        <v>3.319</v>
      </c>
      <c r="O2989" s="74">
        <v>0.53700000000000003</v>
      </c>
      <c r="P2989" s="74">
        <v>0</v>
      </c>
      <c r="Q2989" s="74">
        <v>0.17199999999999999</v>
      </c>
      <c r="R2989" s="74">
        <v>4.7497520270000004</v>
      </c>
      <c r="S2989" s="74">
        <v>0</v>
      </c>
      <c r="T2989" s="74">
        <v>0</v>
      </c>
      <c r="U2989" s="74">
        <v>7.3715359379999998E-2</v>
      </c>
      <c r="V2989" s="74">
        <v>7.3203178355</v>
      </c>
      <c r="W2989" s="74">
        <v>1.435356294797689</v>
      </c>
      <c r="X2989" s="74">
        <v>1145.8191999999999</v>
      </c>
      <c r="Y2989" s="74">
        <v>2890</v>
      </c>
      <c r="Z2989" s="74">
        <v>0.74914817208069928</v>
      </c>
      <c r="AA2989" s="74">
        <v>0.25085182791930072</v>
      </c>
      <c r="AB2989" s="74">
        <v>9.4906360089507761E-4</v>
      </c>
      <c r="AC2989" s="74">
        <v>9.4906360089507772E-4</v>
      </c>
      <c r="AD2989" t="s">
        <v>5810</v>
      </c>
    </row>
    <row r="2990" spans="1:30">
      <c r="A2990" s="165" t="s">
        <v>7387</v>
      </c>
      <c r="C2990" s="165" t="s">
        <v>8444</v>
      </c>
      <c r="D2990" s="169" t="s">
        <v>2877</v>
      </c>
      <c r="E2990" s="169" t="s">
        <v>3427</v>
      </c>
      <c r="F2990" s="174">
        <v>34.425283329999999</v>
      </c>
      <c r="G2990" s="174">
        <v>139.2816833</v>
      </c>
      <c r="H2990" s="74">
        <v>48.978000000000002</v>
      </c>
      <c r="I2990" s="74">
        <v>0.96299999999999997</v>
      </c>
      <c r="J2990" s="74">
        <v>17.632999999999999</v>
      </c>
      <c r="K2990" s="74">
        <v>0.127</v>
      </c>
      <c r="L2990" s="74">
        <v>5.048</v>
      </c>
      <c r="M2990" s="74">
        <v>10.048</v>
      </c>
      <c r="N2990" s="74">
        <v>2.74</v>
      </c>
      <c r="O2990" s="74">
        <v>0.48899999999999999</v>
      </c>
      <c r="P2990" s="74">
        <v>0</v>
      </c>
      <c r="Q2990" s="74">
        <v>0.13500000000000001</v>
      </c>
      <c r="R2990" s="74">
        <v>5.2617106439999999</v>
      </c>
      <c r="S2990" s="74">
        <v>0</v>
      </c>
      <c r="T2990" s="74">
        <v>0</v>
      </c>
      <c r="U2990" s="74">
        <v>5.3157266850000003E-2</v>
      </c>
      <c r="V2990" s="74">
        <v>6.7576135735999996</v>
      </c>
      <c r="W2990" s="74">
        <v>1.3250221368311059</v>
      </c>
      <c r="X2990" s="74">
        <v>1134.7968000000001</v>
      </c>
      <c r="Y2990" s="74">
        <v>2910</v>
      </c>
      <c r="Z2990" s="74">
        <v>0.82073183979661912</v>
      </c>
      <c r="AA2990" s="74">
        <v>0.17926816020338091</v>
      </c>
      <c r="AB2990" s="74">
        <v>1.891471686828575E-3</v>
      </c>
      <c r="AC2990" s="74">
        <v>1.891471686828575E-3</v>
      </c>
      <c r="AD2990" t="s">
        <v>5810</v>
      </c>
    </row>
    <row r="2991" spans="1:30">
      <c r="A2991" s="165" t="s">
        <v>7388</v>
      </c>
      <c r="C2991" s="165" t="s">
        <v>8444</v>
      </c>
      <c r="D2991" s="169" t="s">
        <v>2877</v>
      </c>
      <c r="E2991" s="169" t="s">
        <v>3427</v>
      </c>
      <c r="F2991" s="174">
        <v>34.425283329999999</v>
      </c>
      <c r="G2991" s="174">
        <v>139.2816833</v>
      </c>
      <c r="H2991" s="74">
        <v>47.186</v>
      </c>
      <c r="I2991" s="74">
        <v>0.93500000000000005</v>
      </c>
      <c r="J2991" s="74">
        <v>17.202000000000002</v>
      </c>
      <c r="K2991" s="74">
        <v>0.192</v>
      </c>
      <c r="L2991" s="74">
        <v>5.7889999999999997</v>
      </c>
      <c r="M2991" s="74">
        <v>9.7840000000000007</v>
      </c>
      <c r="N2991" s="74">
        <v>2.6059999999999999</v>
      </c>
      <c r="O2991" s="74">
        <v>0.47299999999999998</v>
      </c>
      <c r="P2991" s="74">
        <v>0</v>
      </c>
      <c r="Q2991" s="74">
        <v>0.125</v>
      </c>
      <c r="R2991" s="74">
        <v>5.2113082320000004</v>
      </c>
      <c r="S2991" s="74">
        <v>0</v>
      </c>
      <c r="T2991" s="74">
        <v>0</v>
      </c>
      <c r="U2991" s="74">
        <v>4.7793149790000003E-2</v>
      </c>
      <c r="V2991" s="74">
        <v>7.1938384373000002</v>
      </c>
      <c r="W2991" s="74">
        <v>1.4105564152776779</v>
      </c>
      <c r="X2991" s="74">
        <v>1130.4143999999999</v>
      </c>
      <c r="Y2991" s="74">
        <v>2830</v>
      </c>
      <c r="Z2991" s="74">
        <v>0.84154810711812711</v>
      </c>
      <c r="AA2991" s="74">
        <v>0.15845189288187289</v>
      </c>
      <c r="AB2991" s="74">
        <v>1.9990929968485009E-3</v>
      </c>
      <c r="AC2991" s="74">
        <v>1.9990929968485001E-3</v>
      </c>
      <c r="AD2991" t="s">
        <v>5810</v>
      </c>
    </row>
    <row r="2992" spans="1:30">
      <c r="A2992" s="165" t="s">
        <v>7389</v>
      </c>
      <c r="C2992" s="165" t="s">
        <v>8444</v>
      </c>
      <c r="D2992" s="169" t="s">
        <v>2877</v>
      </c>
      <c r="E2992" s="169" t="s">
        <v>3427</v>
      </c>
      <c r="F2992" s="174">
        <v>34.425283329999999</v>
      </c>
      <c r="G2992" s="174">
        <v>139.2816833</v>
      </c>
      <c r="H2992" s="74">
        <v>48.734000000000002</v>
      </c>
      <c r="I2992" s="74">
        <v>1.069</v>
      </c>
      <c r="J2992" s="74">
        <v>19.515999999999998</v>
      </c>
      <c r="K2992" s="74">
        <v>0.108</v>
      </c>
      <c r="L2992" s="74">
        <v>3.0609999999999999</v>
      </c>
      <c r="M2992" s="74">
        <v>8.8819999999999997</v>
      </c>
      <c r="N2992" s="74">
        <v>2.3730000000000002</v>
      </c>
      <c r="O2992" s="74">
        <v>0.752</v>
      </c>
      <c r="P2992" s="74">
        <v>0</v>
      </c>
      <c r="Q2992" s="74">
        <v>0.64200000000000002</v>
      </c>
      <c r="R2992" s="74">
        <v>4.5582213239999998</v>
      </c>
      <c r="S2992" s="74">
        <v>0</v>
      </c>
      <c r="T2992" s="74">
        <v>0</v>
      </c>
      <c r="U2992" s="74">
        <v>5.3244545490000003E-2</v>
      </c>
      <c r="V2992" s="74">
        <v>4.4964716746000004</v>
      </c>
      <c r="W2992" s="74">
        <v>0.88166102450055528</v>
      </c>
      <c r="X2992" s="74">
        <v>1115.4412</v>
      </c>
      <c r="Y2992" s="74">
        <v>2600</v>
      </c>
      <c r="Z2992" s="74">
        <v>0.74148544546059281</v>
      </c>
      <c r="AA2992" s="74">
        <v>0.25851455453940719</v>
      </c>
      <c r="AB2992" s="74">
        <v>4.3244801063010291E-4</v>
      </c>
      <c r="AC2992" s="74">
        <v>4.3244801063010302E-4</v>
      </c>
      <c r="AD2992" t="s">
        <v>5810</v>
      </c>
    </row>
    <row r="2993" spans="1:30">
      <c r="A2993" s="165" t="s">
        <v>7390</v>
      </c>
      <c r="C2993" s="165" t="s">
        <v>8444</v>
      </c>
      <c r="D2993" s="169" t="s">
        <v>2877</v>
      </c>
      <c r="E2993" s="169" t="s">
        <v>3427</v>
      </c>
      <c r="F2993" s="174">
        <v>34.425283329999999</v>
      </c>
      <c r="G2993" s="174">
        <v>139.2816833</v>
      </c>
      <c r="H2993" s="74">
        <v>49.970999999999997</v>
      </c>
      <c r="I2993" s="74">
        <v>1.212</v>
      </c>
      <c r="J2993" s="74">
        <v>18.940000000000001</v>
      </c>
      <c r="K2993" s="74">
        <v>0.104</v>
      </c>
      <c r="L2993" s="74">
        <v>1.0860000000000001</v>
      </c>
      <c r="M2993" s="74">
        <v>11.446</v>
      </c>
      <c r="N2993" s="74">
        <v>2.2450000000000001</v>
      </c>
      <c r="O2993" s="74">
        <v>0.75700000000000001</v>
      </c>
      <c r="P2993" s="74">
        <v>0</v>
      </c>
      <c r="Q2993" s="74">
        <v>0.253</v>
      </c>
      <c r="R2993" s="74">
        <v>5.2297646760000003</v>
      </c>
      <c r="S2993" s="74">
        <v>0</v>
      </c>
      <c r="T2993" s="74">
        <v>0</v>
      </c>
      <c r="U2993" s="74">
        <v>0.120970072</v>
      </c>
      <c r="V2993" s="74">
        <v>2.73436413725</v>
      </c>
      <c r="W2993" s="74">
        <v>0.53614977721835011</v>
      </c>
      <c r="X2993" s="74">
        <v>1158.0036</v>
      </c>
      <c r="Y2993" s="74">
        <v>4080</v>
      </c>
      <c r="Z2993" s="74">
        <v>0.62275638658364185</v>
      </c>
      <c r="AA2993" s="74">
        <v>0.37724361341635809</v>
      </c>
      <c r="AB2993" s="74">
        <v>7.0682734321219623E-4</v>
      </c>
      <c r="AC2993" s="74">
        <v>7.0682734321219623E-4</v>
      </c>
      <c r="AD2993" t="s">
        <v>5810</v>
      </c>
    </row>
    <row r="2994" spans="1:30">
      <c r="A2994" s="165" t="s">
        <v>7391</v>
      </c>
      <c r="C2994" s="165" t="s">
        <v>8444</v>
      </c>
      <c r="D2994" s="169" t="s">
        <v>2877</v>
      </c>
      <c r="E2994" s="169" t="s">
        <v>3427</v>
      </c>
      <c r="F2994" s="174">
        <v>34.425283329999999</v>
      </c>
      <c r="G2994" s="174">
        <v>139.2816833</v>
      </c>
      <c r="H2994" s="74">
        <v>54.018999999999998</v>
      </c>
      <c r="I2994" s="74">
        <v>0.84799999999999998</v>
      </c>
      <c r="J2994" s="74">
        <v>18.632999999999999</v>
      </c>
      <c r="K2994" s="74">
        <v>0.122</v>
      </c>
      <c r="L2994" s="74">
        <v>3.0139999999999998</v>
      </c>
      <c r="M2994" s="74">
        <v>8.3109999999999999</v>
      </c>
      <c r="N2994" s="74">
        <v>2.262</v>
      </c>
      <c r="O2994" s="74">
        <v>0.48099999999999998</v>
      </c>
      <c r="P2994" s="74">
        <v>0</v>
      </c>
      <c r="Q2994" s="74">
        <v>0.13200000000000001</v>
      </c>
      <c r="R2994" s="74">
        <v>4.4195338800000004</v>
      </c>
      <c r="S2994" s="74">
        <v>0</v>
      </c>
      <c r="T2994" s="74">
        <v>0</v>
      </c>
      <c r="U2994" s="74">
        <v>5.3068932419999999E-2</v>
      </c>
      <c r="V2994" s="74">
        <v>4.7098518844499999</v>
      </c>
      <c r="W2994" s="74">
        <v>0.92350027714996297</v>
      </c>
      <c r="X2994" s="74">
        <v>1105.9626000000001</v>
      </c>
      <c r="Y2994" s="74">
        <v>2430</v>
      </c>
      <c r="Z2994" s="74">
        <v>0.72208317187273463</v>
      </c>
      <c r="AA2994" s="74">
        <v>0.27791682812726543</v>
      </c>
      <c r="AB2994" s="74">
        <v>2.899630657530964E-4</v>
      </c>
      <c r="AC2994" s="74">
        <v>2.8996306575309629E-4</v>
      </c>
      <c r="AD2994" t="s">
        <v>5810</v>
      </c>
    </row>
    <row r="2995" spans="1:30">
      <c r="A2995" s="165" t="s">
        <v>7392</v>
      </c>
      <c r="C2995" s="165" t="s">
        <v>8444</v>
      </c>
      <c r="D2995" s="169" t="s">
        <v>2877</v>
      </c>
      <c r="E2995" s="169" t="s">
        <v>3427</v>
      </c>
      <c r="F2995" s="174">
        <v>34.425283329999999</v>
      </c>
      <c r="G2995" s="174">
        <v>139.2816833</v>
      </c>
      <c r="H2995" s="74">
        <v>52.741999999999997</v>
      </c>
      <c r="I2995" s="74">
        <v>1.1559999999999999</v>
      </c>
      <c r="J2995" s="74">
        <v>20.350000000000001</v>
      </c>
      <c r="K2995" s="74">
        <v>0.121</v>
      </c>
      <c r="L2995" s="74">
        <v>0.92800000000000005</v>
      </c>
      <c r="M2995" s="74">
        <v>11.095000000000001</v>
      </c>
      <c r="N2995" s="74">
        <v>2.597</v>
      </c>
      <c r="O2995" s="74">
        <v>0.81200000000000006</v>
      </c>
      <c r="P2995" s="74">
        <v>0</v>
      </c>
      <c r="Q2995" s="74">
        <v>0.22900000000000001</v>
      </c>
      <c r="R2995" s="74">
        <v>3.8300156639999998</v>
      </c>
      <c r="S2995" s="74">
        <v>0</v>
      </c>
      <c r="T2995" s="74">
        <v>0</v>
      </c>
      <c r="U2995" s="74">
        <v>6.7566219529999999E-2</v>
      </c>
      <c r="V2995" s="74">
        <v>2.9451631351000001</v>
      </c>
      <c r="W2995" s="74">
        <v>0.57748290991836992</v>
      </c>
      <c r="X2995" s="74">
        <v>1152.1769999999999</v>
      </c>
      <c r="Y2995" s="74">
        <v>2530</v>
      </c>
      <c r="Z2995" s="74">
        <v>0.57602232701977663</v>
      </c>
      <c r="AA2995" s="74">
        <v>0.42397767298022337</v>
      </c>
      <c r="AB2995" s="74">
        <v>4.4931042057142699E-4</v>
      </c>
      <c r="AC2995" s="74">
        <v>4.4931042057142661E-4</v>
      </c>
      <c r="AD2995" t="s">
        <v>5810</v>
      </c>
    </row>
    <row r="2996" spans="1:30">
      <c r="A2996" s="165" t="s">
        <v>2997</v>
      </c>
      <c r="C2996" s="165" t="s">
        <v>8444</v>
      </c>
      <c r="D2996" s="169" t="s">
        <v>2877</v>
      </c>
      <c r="E2996" s="169" t="s">
        <v>2997</v>
      </c>
      <c r="F2996" s="174">
        <v>14.593400000000001</v>
      </c>
      <c r="G2996" s="174">
        <v>144.80199999999999</v>
      </c>
      <c r="H2996" s="74">
        <v>52.851999999999997</v>
      </c>
      <c r="I2996" s="74">
        <v>0.86199999999999999</v>
      </c>
      <c r="J2996" s="74">
        <v>16.364999999999998</v>
      </c>
      <c r="K2996" s="74">
        <v>0.16300000000000001</v>
      </c>
      <c r="L2996" s="74">
        <v>4.782</v>
      </c>
      <c r="M2996" s="74">
        <v>9.11</v>
      </c>
      <c r="N2996" s="74">
        <v>2.9729999999999999</v>
      </c>
      <c r="O2996" s="74">
        <v>0.98499999999999999</v>
      </c>
      <c r="P2996" s="74">
        <v>0</v>
      </c>
      <c r="Q2996" s="74">
        <v>0.17199999999999999</v>
      </c>
      <c r="R2996" s="74">
        <v>1.720501668</v>
      </c>
      <c r="S2996" s="74">
        <v>0</v>
      </c>
      <c r="T2996" s="74">
        <v>0</v>
      </c>
      <c r="U2996" s="74">
        <v>8.2357016259999999E-3</v>
      </c>
      <c r="V2996" s="74">
        <v>7.1714499999999992</v>
      </c>
      <c r="W2996" s="74">
        <v>1.40616652605</v>
      </c>
      <c r="X2996" s="74">
        <v>1119.2260000000001</v>
      </c>
      <c r="Y2996" s="74">
        <v>470</v>
      </c>
      <c r="Z2996" s="74">
        <v>0.72960198216999161</v>
      </c>
      <c r="AA2996" s="74">
        <v>0.27039801783000839</v>
      </c>
      <c r="AB2996" s="74">
        <v>7.727231392019822E-4</v>
      </c>
      <c r="AC2996" s="74">
        <v>7.7272313920198209E-4</v>
      </c>
      <c r="AD2996" t="s">
        <v>5810</v>
      </c>
    </row>
    <row r="2997" spans="1:30">
      <c r="A2997" s="165" t="s">
        <v>7393</v>
      </c>
      <c r="C2997" s="165" t="s">
        <v>8444</v>
      </c>
      <c r="D2997" s="169" t="s">
        <v>2877</v>
      </c>
      <c r="E2997" s="169" t="s">
        <v>2997</v>
      </c>
      <c r="F2997" s="174">
        <v>14.593400000000001</v>
      </c>
      <c r="G2997" s="174">
        <v>144.80199999999999</v>
      </c>
      <c r="H2997" s="74">
        <v>47.896999999999998</v>
      </c>
      <c r="I2997" s="74">
        <v>0.81200000000000006</v>
      </c>
      <c r="J2997" s="74">
        <v>18.260999999999999</v>
      </c>
      <c r="K2997" s="74">
        <v>0.193</v>
      </c>
      <c r="L2997" s="74">
        <v>5.4240000000000004</v>
      </c>
      <c r="M2997" s="74">
        <v>12.154</v>
      </c>
      <c r="N2997" s="74">
        <v>2.121</v>
      </c>
      <c r="O2997" s="74">
        <v>0.41899999999999998</v>
      </c>
      <c r="P2997" s="74">
        <v>0</v>
      </c>
      <c r="Q2997" s="74">
        <v>0.186</v>
      </c>
      <c r="R2997" s="74">
        <v>2.0063598319999998</v>
      </c>
      <c r="S2997" s="74">
        <v>0</v>
      </c>
      <c r="T2997" s="74">
        <v>0</v>
      </c>
      <c r="U2997" s="74">
        <v>2.556825699E-2</v>
      </c>
      <c r="V2997" s="74">
        <v>8.0767000000000007</v>
      </c>
      <c r="W2997" s="74">
        <v>1.5836665083000001</v>
      </c>
      <c r="X2997" s="74">
        <v>1169.7564</v>
      </c>
      <c r="Y2997" s="74">
        <v>960</v>
      </c>
      <c r="Z2997" s="74">
        <v>0.56686096235717331</v>
      </c>
      <c r="AA2997" s="74">
        <v>0.43313903764282657</v>
      </c>
      <c r="AB2997" s="74">
        <v>5.4262235878098624E-4</v>
      </c>
      <c r="AC2997" s="74">
        <v>5.4262235878098624E-4</v>
      </c>
      <c r="AD2997" t="s">
        <v>5810</v>
      </c>
    </row>
    <row r="2998" spans="1:30">
      <c r="A2998" s="165" t="s">
        <v>7394</v>
      </c>
      <c r="C2998" s="165" t="s">
        <v>8444</v>
      </c>
      <c r="D2998" s="169" t="s">
        <v>2877</v>
      </c>
      <c r="E2998" s="169" t="s">
        <v>2997</v>
      </c>
      <c r="F2998" s="174">
        <v>14.593400000000001</v>
      </c>
      <c r="G2998" s="174">
        <v>144.80199999999999</v>
      </c>
      <c r="H2998" s="74">
        <v>52.793999999999997</v>
      </c>
      <c r="I2998" s="74">
        <v>1.1499999999999999</v>
      </c>
      <c r="J2998" s="74">
        <v>17.074999999999999</v>
      </c>
      <c r="K2998" s="74">
        <v>0.15</v>
      </c>
      <c r="L2998" s="74">
        <v>4.8</v>
      </c>
      <c r="M2998" s="74">
        <v>9.2729999999999997</v>
      </c>
      <c r="N2998" s="74">
        <v>3.1019999999999999</v>
      </c>
      <c r="O2998" s="74">
        <v>1.0369999999999999</v>
      </c>
      <c r="P2998" s="74">
        <v>0</v>
      </c>
      <c r="Q2998" s="74">
        <v>0.20899999999999999</v>
      </c>
      <c r="R2998" s="74">
        <v>1.592248844</v>
      </c>
      <c r="S2998" s="74">
        <v>0</v>
      </c>
      <c r="T2998" s="74">
        <v>0</v>
      </c>
      <c r="U2998" s="74">
        <v>1.7876453569999999E-2</v>
      </c>
      <c r="V2998" s="74">
        <v>7.1765499999999998</v>
      </c>
      <c r="W2998" s="74">
        <v>1.4071665259499999</v>
      </c>
      <c r="X2998" s="74">
        <v>1121.9318000000001</v>
      </c>
      <c r="Y2998" s="74">
        <v>610</v>
      </c>
      <c r="Z2998" s="74">
        <v>0.52924841692837454</v>
      </c>
      <c r="AA2998" s="74">
        <v>0.47075158307162529</v>
      </c>
      <c r="AB2998" s="74">
        <v>3.3362155823284969E-4</v>
      </c>
      <c r="AC2998" s="74">
        <v>3.3362155823284979E-4</v>
      </c>
      <c r="AD2998" t="s">
        <v>5810</v>
      </c>
    </row>
    <row r="2999" spans="1:30">
      <c r="A2999" s="165" t="s">
        <v>7395</v>
      </c>
      <c r="C2999" s="165" t="s">
        <v>8444</v>
      </c>
      <c r="D2999" s="169" t="s">
        <v>2877</v>
      </c>
      <c r="E2999" s="169" t="s">
        <v>2997</v>
      </c>
      <c r="F2999" s="174">
        <v>14.593400000000001</v>
      </c>
      <c r="G2999" s="174">
        <v>144.80199999999999</v>
      </c>
      <c r="H2999" s="74">
        <v>54.649000000000001</v>
      </c>
      <c r="I2999" s="74">
        <v>1.252</v>
      </c>
      <c r="J2999" s="74">
        <v>15.175000000000001</v>
      </c>
      <c r="K2999" s="74">
        <v>0.21299999999999999</v>
      </c>
      <c r="L2999" s="74">
        <v>4.4809999999999999</v>
      </c>
      <c r="M2999" s="74">
        <v>8.8970000000000002</v>
      </c>
      <c r="N2999" s="74">
        <v>2.988</v>
      </c>
      <c r="O2999" s="74">
        <v>1.1140000000000001</v>
      </c>
      <c r="P2999" s="74">
        <v>0</v>
      </c>
      <c r="Q2999" s="74">
        <v>0.20799999999999999</v>
      </c>
      <c r="R2999" s="74">
        <v>1.178941824</v>
      </c>
      <c r="S2999" s="74">
        <v>0</v>
      </c>
      <c r="T2999" s="74">
        <v>0</v>
      </c>
      <c r="U2999" s="74">
        <v>1.7861855219999999E-3</v>
      </c>
      <c r="V2999" s="74">
        <v>8.3657000000000004</v>
      </c>
      <c r="W2999" s="74">
        <v>1.6403331693000001</v>
      </c>
      <c r="X2999" s="74">
        <v>1115.6902</v>
      </c>
      <c r="Y2999" s="74">
        <v>200</v>
      </c>
      <c r="Z2999" s="74">
        <v>0.87269943435644382</v>
      </c>
      <c r="AA2999" s="74">
        <v>0.12730056564355621</v>
      </c>
      <c r="AB2999" s="74">
        <v>6.9375051716773608E-4</v>
      </c>
      <c r="AC2999" s="74">
        <v>6.9375051716773575E-4</v>
      </c>
      <c r="AD2999" t="s">
        <v>5810</v>
      </c>
    </row>
    <row r="3000" spans="1:30">
      <c r="A3000" s="165" t="s">
        <v>7396</v>
      </c>
      <c r="C3000" s="165" t="s">
        <v>8444</v>
      </c>
      <c r="D3000" s="169" t="s">
        <v>2877</v>
      </c>
      <c r="E3000" s="169" t="s">
        <v>2997</v>
      </c>
      <c r="F3000" s="174">
        <v>14.593400000000001</v>
      </c>
      <c r="G3000" s="174">
        <v>144.80199999999999</v>
      </c>
      <c r="H3000" s="74">
        <v>53.491999999999997</v>
      </c>
      <c r="I3000" s="74">
        <v>1.1000000000000001</v>
      </c>
      <c r="J3000" s="74">
        <v>16.335999999999999</v>
      </c>
      <c r="K3000" s="74">
        <v>0.19600000000000001</v>
      </c>
      <c r="L3000" s="74">
        <v>4.7539999999999996</v>
      </c>
      <c r="M3000" s="74">
        <v>8.5210000000000008</v>
      </c>
      <c r="N3000" s="74">
        <v>3.032</v>
      </c>
      <c r="O3000" s="74">
        <v>1.073</v>
      </c>
      <c r="P3000" s="74">
        <v>0</v>
      </c>
      <c r="Q3000" s="74">
        <v>0.188</v>
      </c>
      <c r="R3000" s="74">
        <v>1.7366244479999999</v>
      </c>
      <c r="S3000" s="74">
        <v>0</v>
      </c>
      <c r="T3000" s="74">
        <v>0</v>
      </c>
      <c r="U3000" s="74">
        <v>6.6736837829999996E-3</v>
      </c>
      <c r="V3000" s="74">
        <v>7.2649500000000007</v>
      </c>
      <c r="W3000" s="74">
        <v>1.4244998575500001</v>
      </c>
      <c r="X3000" s="74">
        <v>1109.4485999999999</v>
      </c>
      <c r="Y3000" s="74">
        <v>450</v>
      </c>
      <c r="Z3000" s="74">
        <v>0.77138569327738682</v>
      </c>
      <c r="AA3000" s="74">
        <v>0.22861430672261321</v>
      </c>
      <c r="AB3000" s="74">
        <v>3.4375107209134152E-4</v>
      </c>
      <c r="AC3000" s="74">
        <v>3.437510720913413E-4</v>
      </c>
      <c r="AD3000" t="s">
        <v>5810</v>
      </c>
    </row>
    <row r="3001" spans="1:30">
      <c r="A3001" s="165" t="s">
        <v>7397</v>
      </c>
      <c r="C3001" s="165" t="s">
        <v>8444</v>
      </c>
      <c r="D3001" s="169" t="s">
        <v>2877</v>
      </c>
      <c r="E3001" s="169" t="s">
        <v>2997</v>
      </c>
      <c r="F3001" s="174">
        <v>14.593400000000001</v>
      </c>
      <c r="G3001" s="174">
        <v>144.80199999999999</v>
      </c>
      <c r="H3001" s="74">
        <v>51.817</v>
      </c>
      <c r="I3001" s="74">
        <v>1.117</v>
      </c>
      <c r="J3001" s="74">
        <v>17.861000000000001</v>
      </c>
      <c r="K3001" s="74">
        <v>0.16500000000000001</v>
      </c>
      <c r="L3001" s="74">
        <v>5.0149999999999997</v>
      </c>
      <c r="M3001" s="74">
        <v>9.9420000000000002</v>
      </c>
      <c r="N3001" s="74">
        <v>3.0750000000000002</v>
      </c>
      <c r="O3001" s="74">
        <v>0.60899999999999999</v>
      </c>
      <c r="P3001" s="74">
        <v>0</v>
      </c>
      <c r="Q3001" s="74">
        <v>0.17100000000000001</v>
      </c>
      <c r="R3001" s="74">
        <v>2.0186984200000002</v>
      </c>
      <c r="S3001" s="74">
        <v>0</v>
      </c>
      <c r="T3001" s="74">
        <v>0</v>
      </c>
      <c r="U3001" s="74">
        <v>3.570850045E-2</v>
      </c>
      <c r="V3001" s="74">
        <v>7.5556499999999991</v>
      </c>
      <c r="W3001" s="74">
        <v>1.48149985185</v>
      </c>
      <c r="X3001" s="74">
        <v>1133.0372</v>
      </c>
      <c r="Y3001" s="74">
        <v>1090</v>
      </c>
      <c r="Z3001" s="74">
        <v>0.48482341228716319</v>
      </c>
      <c r="AA3001" s="74">
        <v>0.51517658771283681</v>
      </c>
      <c r="AB3001" s="74">
        <v>3.3346560136449609E-4</v>
      </c>
      <c r="AC3001" s="74">
        <v>3.334656013644962E-4</v>
      </c>
      <c r="AD3001" t="s">
        <v>5810</v>
      </c>
    </row>
    <row r="3002" spans="1:30">
      <c r="A3002" s="165" t="s">
        <v>7398</v>
      </c>
      <c r="C3002" s="165" t="s">
        <v>8444</v>
      </c>
      <c r="D3002" s="169" t="s">
        <v>2877</v>
      </c>
      <c r="E3002" s="169" t="s">
        <v>2997</v>
      </c>
      <c r="F3002" s="174">
        <v>14.593400000000001</v>
      </c>
      <c r="G3002" s="174">
        <v>144.80199999999999</v>
      </c>
      <c r="H3002" s="74">
        <v>53.853000000000002</v>
      </c>
      <c r="I3002" s="74">
        <v>1.0880000000000001</v>
      </c>
      <c r="J3002" s="74">
        <v>15.823</v>
      </c>
      <c r="K3002" s="74">
        <v>0.153</v>
      </c>
      <c r="L3002" s="74">
        <v>5.0919999999999996</v>
      </c>
      <c r="M3002" s="74">
        <v>9.0239999999999991</v>
      </c>
      <c r="N3002" s="74">
        <v>2.9620000000000002</v>
      </c>
      <c r="O3002" s="74">
        <v>0.96299999999999997</v>
      </c>
      <c r="P3002" s="74">
        <v>0</v>
      </c>
      <c r="Q3002" s="74">
        <v>0.182</v>
      </c>
      <c r="R3002" s="74">
        <v>2.3675652</v>
      </c>
      <c r="S3002" s="74">
        <v>0</v>
      </c>
      <c r="T3002" s="74">
        <v>0</v>
      </c>
      <c r="U3002" s="74">
        <v>6.7705701119999996E-3</v>
      </c>
      <c r="V3002" s="74">
        <v>7.5327000000000002</v>
      </c>
      <c r="W3002" s="74">
        <v>1.4769998523000001</v>
      </c>
      <c r="X3002" s="74">
        <v>1117.7983999999999</v>
      </c>
      <c r="Y3002" s="74">
        <v>680</v>
      </c>
      <c r="Z3002" s="74">
        <v>0.85506757246168841</v>
      </c>
      <c r="AA3002" s="74">
        <v>0.14493242753831159</v>
      </c>
      <c r="AB3002" s="74">
        <v>2.1667987026329801E-4</v>
      </c>
      <c r="AC3002" s="74">
        <v>2.1667987026329801E-4</v>
      </c>
      <c r="AD3002" t="s">
        <v>5810</v>
      </c>
    </row>
    <row r="3003" spans="1:30">
      <c r="A3003" s="165" t="s">
        <v>7399</v>
      </c>
      <c r="C3003" s="165" t="s">
        <v>8444</v>
      </c>
      <c r="D3003" s="169" t="s">
        <v>2877</v>
      </c>
      <c r="E3003" s="169" t="s">
        <v>2997</v>
      </c>
      <c r="F3003" s="174">
        <v>14.593400000000001</v>
      </c>
      <c r="G3003" s="174">
        <v>144.80199999999999</v>
      </c>
      <c r="H3003" s="74">
        <v>51.283999999999999</v>
      </c>
      <c r="I3003" s="74">
        <v>1.0669999999999999</v>
      </c>
      <c r="J3003" s="74">
        <v>17.22</v>
      </c>
      <c r="K3003" s="74">
        <v>0.158</v>
      </c>
      <c r="L3003" s="74">
        <v>5.29</v>
      </c>
      <c r="M3003" s="74">
        <v>9.9730000000000008</v>
      </c>
      <c r="N3003" s="74">
        <v>2.734</v>
      </c>
      <c r="O3003" s="74">
        <v>0.84099999999999997</v>
      </c>
      <c r="P3003" s="74">
        <v>0</v>
      </c>
      <c r="Q3003" s="74">
        <v>0.16700000000000001</v>
      </c>
      <c r="R3003" s="74">
        <v>2.0229360930000002</v>
      </c>
      <c r="S3003" s="74">
        <v>0</v>
      </c>
      <c r="T3003" s="74">
        <v>0</v>
      </c>
      <c r="U3003" s="74">
        <v>3.1808046520000001E-2</v>
      </c>
      <c r="V3003" s="74">
        <v>7.4765999999999986</v>
      </c>
      <c r="W3003" s="74">
        <v>1.4659998534000001</v>
      </c>
      <c r="X3003" s="74">
        <v>1133.5518</v>
      </c>
      <c r="Y3003" s="74">
        <v>1010</v>
      </c>
      <c r="Z3003" s="74">
        <v>0.51821816508045226</v>
      </c>
      <c r="AA3003" s="74">
        <v>0.48178183491954768</v>
      </c>
      <c r="AB3003" s="74">
        <v>5.5343872947136489E-4</v>
      </c>
      <c r="AC3003" s="74">
        <v>5.5343872947136478E-4</v>
      </c>
      <c r="AD3003" t="s">
        <v>5810</v>
      </c>
    </row>
    <row r="3004" spans="1:30">
      <c r="A3004" s="165" t="s">
        <v>7400</v>
      </c>
      <c r="C3004" s="165" t="s">
        <v>8444</v>
      </c>
      <c r="D3004" s="169" t="s">
        <v>2877</v>
      </c>
      <c r="E3004" s="169" t="s">
        <v>2997</v>
      </c>
      <c r="F3004" s="174">
        <v>14.593400000000001</v>
      </c>
      <c r="G3004" s="174">
        <v>144.80199999999999</v>
      </c>
      <c r="H3004" s="74">
        <v>52.793999999999997</v>
      </c>
      <c r="I3004" s="74">
        <v>1.2549999999999999</v>
      </c>
      <c r="J3004" s="74">
        <v>14.638999999999999</v>
      </c>
      <c r="K3004" s="74">
        <v>0.16900000000000001</v>
      </c>
      <c r="L3004" s="74">
        <v>4.4939999999999998</v>
      </c>
      <c r="M3004" s="74">
        <v>8.6760000000000002</v>
      </c>
      <c r="N3004" s="74">
        <v>2.9369999999999998</v>
      </c>
      <c r="O3004" s="74">
        <v>1.1140000000000001</v>
      </c>
      <c r="P3004" s="74">
        <v>0</v>
      </c>
      <c r="Q3004" s="74">
        <v>0.19900000000000001</v>
      </c>
      <c r="R3004" s="74">
        <v>1.4352348960000001</v>
      </c>
      <c r="S3004" s="74">
        <v>0</v>
      </c>
      <c r="T3004" s="74">
        <v>0</v>
      </c>
      <c r="U3004" s="74">
        <v>5.0436965259999993E-4</v>
      </c>
      <c r="V3004" s="74">
        <v>7.7995999999999999</v>
      </c>
      <c r="W3004" s="74">
        <v>1.5293331804000001</v>
      </c>
      <c r="X3004" s="74">
        <v>1112.0216</v>
      </c>
      <c r="Y3004" s="74">
        <v>250</v>
      </c>
      <c r="Z3004" s="74">
        <v>0.97286491944319808</v>
      </c>
      <c r="AA3004" s="74">
        <v>2.7135080556801919E-2</v>
      </c>
      <c r="AB3004" s="74">
        <v>1.1060349441290821E-3</v>
      </c>
      <c r="AC3004" s="74">
        <v>1.106034944129083E-3</v>
      </c>
      <c r="AD3004" t="s">
        <v>5810</v>
      </c>
    </row>
    <row r="3005" spans="1:30">
      <c r="A3005" s="165" t="s">
        <v>7401</v>
      </c>
      <c r="C3005" s="165" t="s">
        <v>8444</v>
      </c>
      <c r="D3005" s="169" t="s">
        <v>2877</v>
      </c>
      <c r="E3005" s="169" t="s">
        <v>2997</v>
      </c>
      <c r="F3005" s="174">
        <v>14.593400000000001</v>
      </c>
      <c r="G3005" s="174">
        <v>144.80199999999999</v>
      </c>
      <c r="H3005" s="74">
        <v>47.569000000000003</v>
      </c>
      <c r="I3005" s="74">
        <v>0.82899999999999996</v>
      </c>
      <c r="J3005" s="74">
        <v>17.914000000000001</v>
      </c>
      <c r="K3005" s="74">
        <v>0.15</v>
      </c>
      <c r="L3005" s="74">
        <v>5.7249999999999996</v>
      </c>
      <c r="M3005" s="74">
        <v>12.303000000000001</v>
      </c>
      <c r="N3005" s="74">
        <v>1.9890000000000001</v>
      </c>
      <c r="O3005" s="74">
        <v>0.442</v>
      </c>
      <c r="P3005" s="74">
        <v>0</v>
      </c>
      <c r="Q3005" s="74">
        <v>9.7000000000000003E-2</v>
      </c>
      <c r="R3005" s="74">
        <v>2.931405228</v>
      </c>
      <c r="S3005" s="74">
        <v>0</v>
      </c>
      <c r="T3005" s="74">
        <v>0</v>
      </c>
      <c r="U3005" s="74">
        <v>1.4460217149999999E-2</v>
      </c>
      <c r="V3005" s="74">
        <v>7.637249999999999</v>
      </c>
      <c r="W3005" s="74">
        <v>1.4974998502500001</v>
      </c>
      <c r="X3005" s="74">
        <v>1172.2298000000001</v>
      </c>
      <c r="Y3005" s="74">
        <v>1160</v>
      </c>
      <c r="Z3005" s="74">
        <v>0.82001657165428221</v>
      </c>
      <c r="AA3005" s="74">
        <v>0.17998342834571779</v>
      </c>
      <c r="AB3005" s="74">
        <v>9.6715701193539707E-4</v>
      </c>
      <c r="AC3005" s="74">
        <v>9.6715701193539685E-4</v>
      </c>
      <c r="AD3005" t="s">
        <v>5810</v>
      </c>
    </row>
    <row r="3006" spans="1:30">
      <c r="A3006" s="165" t="s">
        <v>7402</v>
      </c>
      <c r="C3006" s="165" t="s">
        <v>8444</v>
      </c>
      <c r="D3006" s="169" t="s">
        <v>2877</v>
      </c>
      <c r="E3006" s="169" t="s">
        <v>2997</v>
      </c>
      <c r="F3006" s="174">
        <v>14.593400000000001</v>
      </c>
      <c r="G3006" s="174">
        <v>144.80199999999999</v>
      </c>
      <c r="H3006" s="74">
        <v>51.106999999999999</v>
      </c>
      <c r="I3006" s="74">
        <v>0.97799999999999998</v>
      </c>
      <c r="J3006" s="74">
        <v>17.166</v>
      </c>
      <c r="K3006" s="74">
        <v>0.16400000000000001</v>
      </c>
      <c r="L3006" s="74">
        <v>5.2480000000000002</v>
      </c>
      <c r="M3006" s="74">
        <v>9.98</v>
      </c>
      <c r="N3006" s="74">
        <v>2.5870000000000002</v>
      </c>
      <c r="O3006" s="74">
        <v>0.81299999999999994</v>
      </c>
      <c r="P3006" s="74">
        <v>0</v>
      </c>
      <c r="Q3006" s="74">
        <v>0.17599999999999999</v>
      </c>
      <c r="R3006" s="74">
        <v>3.0630916799999999</v>
      </c>
      <c r="S3006" s="74">
        <v>0</v>
      </c>
      <c r="T3006" s="74">
        <v>0</v>
      </c>
      <c r="U3006" s="74">
        <v>2.138150715E-2</v>
      </c>
      <c r="V3006" s="74">
        <v>7.397549999999999</v>
      </c>
      <c r="W3006" s="74">
        <v>1.4504998549499999</v>
      </c>
      <c r="X3006" s="74">
        <v>1133.6679999999999</v>
      </c>
      <c r="Y3006" s="74">
        <v>1260</v>
      </c>
      <c r="Z3006" s="74">
        <v>0.76971304507323368</v>
      </c>
      <c r="AA3006" s="74">
        <v>0.23028695492676629</v>
      </c>
      <c r="AB3006" s="74">
        <v>1.0497960234329049E-3</v>
      </c>
      <c r="AC3006" s="74">
        <v>1.049796023432904E-3</v>
      </c>
      <c r="AD3006" t="s">
        <v>5810</v>
      </c>
    </row>
    <row r="3007" spans="1:30">
      <c r="A3007" s="165" t="s">
        <v>7403</v>
      </c>
      <c r="C3007" s="165" t="s">
        <v>8444</v>
      </c>
      <c r="D3007" s="169" t="s">
        <v>2877</v>
      </c>
      <c r="E3007" s="169" t="s">
        <v>2997</v>
      </c>
      <c r="F3007" s="174">
        <v>14.593400000000001</v>
      </c>
      <c r="G3007" s="174">
        <v>144.80199999999999</v>
      </c>
      <c r="H3007" s="74">
        <v>51.911999999999999</v>
      </c>
      <c r="I3007" s="74">
        <v>1.18</v>
      </c>
      <c r="J3007" s="74">
        <v>15.551</v>
      </c>
      <c r="K3007" s="74">
        <v>0.14699999999999999</v>
      </c>
      <c r="L3007" s="74">
        <v>4.3840000000000003</v>
      </c>
      <c r="M3007" s="74">
        <v>9.2690000000000001</v>
      </c>
      <c r="N3007" s="74">
        <v>2.895</v>
      </c>
      <c r="O3007" s="74">
        <v>1.0169999999999999</v>
      </c>
      <c r="P3007" s="74">
        <v>0</v>
      </c>
      <c r="Q3007" s="74">
        <v>0.2</v>
      </c>
      <c r="R3007" s="74">
        <v>1.8894873240000001</v>
      </c>
      <c r="S3007" s="74">
        <v>0</v>
      </c>
      <c r="T3007" s="74">
        <v>0</v>
      </c>
      <c r="U3007" s="74">
        <v>1.8970786649999999E-3</v>
      </c>
      <c r="V3007" s="74">
        <v>6.8688499999999992</v>
      </c>
      <c r="W3007" s="74">
        <v>1.34683319865</v>
      </c>
      <c r="X3007" s="74">
        <v>1121.8653999999999</v>
      </c>
      <c r="Y3007" s="74">
        <v>420</v>
      </c>
      <c r="Z3007" s="74">
        <v>0.92874392029687847</v>
      </c>
      <c r="AA3007" s="74">
        <v>7.1256079703121436E-2</v>
      </c>
      <c r="AB3007" s="74">
        <v>1.3809002094256631E-4</v>
      </c>
      <c r="AC3007" s="74">
        <v>1.380900209425662E-4</v>
      </c>
      <c r="AD3007" t="s">
        <v>5810</v>
      </c>
    </row>
    <row r="3008" spans="1:30">
      <c r="A3008" s="165" t="s">
        <v>7404</v>
      </c>
      <c r="C3008" s="165" t="s">
        <v>8444</v>
      </c>
      <c r="D3008" s="169" t="s">
        <v>2877</v>
      </c>
      <c r="E3008" s="169" t="s">
        <v>2997</v>
      </c>
      <c r="F3008" s="174">
        <v>14.593400000000001</v>
      </c>
      <c r="G3008" s="174">
        <v>144.80199999999999</v>
      </c>
      <c r="H3008" s="74">
        <v>53.662999999999997</v>
      </c>
      <c r="I3008" s="74">
        <v>1.1559999999999999</v>
      </c>
      <c r="J3008" s="74">
        <v>15.836</v>
      </c>
      <c r="K3008" s="74">
        <v>0.189</v>
      </c>
      <c r="L3008" s="74">
        <v>4.7370000000000001</v>
      </c>
      <c r="M3008" s="74">
        <v>8.8670000000000009</v>
      </c>
      <c r="N3008" s="74">
        <v>3.0710000000000002</v>
      </c>
      <c r="O3008" s="74">
        <v>1.0369999999999999</v>
      </c>
      <c r="P3008" s="74">
        <v>0</v>
      </c>
      <c r="Q3008" s="74">
        <v>0.192</v>
      </c>
      <c r="R3008" s="74">
        <v>1.6353860039999999</v>
      </c>
      <c r="S3008" s="74">
        <v>0</v>
      </c>
      <c r="T3008" s="74">
        <v>0</v>
      </c>
      <c r="U3008" s="74">
        <v>2.0528076900000001E-3</v>
      </c>
      <c r="V3008" s="74">
        <v>7.4612999999999996</v>
      </c>
      <c r="W3008" s="74">
        <v>1.4629998537</v>
      </c>
      <c r="X3008" s="74">
        <v>1115.1922</v>
      </c>
      <c r="Y3008" s="74">
        <v>330</v>
      </c>
      <c r="Z3008" s="74">
        <v>0.92408313341277803</v>
      </c>
      <c r="AA3008" s="74">
        <v>7.5916866587221993E-2</v>
      </c>
      <c r="AB3008" s="74">
        <v>2.8411977236117861E-3</v>
      </c>
      <c r="AC3008" s="74">
        <v>2.8411977236117848E-3</v>
      </c>
      <c r="AD3008" t="s">
        <v>5810</v>
      </c>
    </row>
    <row r="3009" spans="1:30">
      <c r="A3009" s="165" t="s">
        <v>7405</v>
      </c>
      <c r="C3009" s="165" t="s">
        <v>8444</v>
      </c>
      <c r="D3009" s="169" t="s">
        <v>2877</v>
      </c>
      <c r="E3009" s="169" t="s">
        <v>2997</v>
      </c>
      <c r="F3009" s="174">
        <v>14.593400000000001</v>
      </c>
      <c r="G3009" s="174">
        <v>144.80199999999999</v>
      </c>
      <c r="H3009" s="74">
        <v>55.262</v>
      </c>
      <c r="I3009" s="74">
        <v>1.2110000000000001</v>
      </c>
      <c r="J3009" s="74">
        <v>16.035</v>
      </c>
      <c r="K3009" s="74">
        <v>0.17199999999999999</v>
      </c>
      <c r="L3009" s="74">
        <v>4.4569999999999999</v>
      </c>
      <c r="M3009" s="74">
        <v>8.2010000000000005</v>
      </c>
      <c r="N3009" s="74">
        <v>3.2010000000000001</v>
      </c>
      <c r="O3009" s="74">
        <v>1.1910000000000001</v>
      </c>
      <c r="P3009" s="74">
        <v>0</v>
      </c>
      <c r="Q3009" s="74">
        <v>0.23100000000000001</v>
      </c>
      <c r="R3009" s="74">
        <v>1.7646678360000001</v>
      </c>
      <c r="S3009" s="74">
        <v>0</v>
      </c>
      <c r="T3009" s="74">
        <v>0</v>
      </c>
      <c r="U3009" s="74">
        <v>3.0029013799999999E-3</v>
      </c>
      <c r="V3009" s="74">
        <v>7.1697500000000014</v>
      </c>
      <c r="W3009" s="74">
        <v>1.4058331927500001</v>
      </c>
      <c r="X3009" s="74">
        <v>1104.1366</v>
      </c>
      <c r="Y3009" s="74">
        <v>390</v>
      </c>
      <c r="Z3009" s="74">
        <v>0.88049718905914476</v>
      </c>
      <c r="AA3009" s="74">
        <v>0.1195028109408552</v>
      </c>
      <c r="AB3009" s="74">
        <v>6.8340994288842679E-5</v>
      </c>
      <c r="AC3009" s="74">
        <v>6.8340994288842706E-5</v>
      </c>
      <c r="AD3009" t="s">
        <v>5810</v>
      </c>
    </row>
    <row r="3010" spans="1:30">
      <c r="A3010" s="165" t="s">
        <v>7406</v>
      </c>
      <c r="C3010" s="165" t="s">
        <v>8444</v>
      </c>
      <c r="D3010" s="169" t="s">
        <v>2877</v>
      </c>
      <c r="E3010" s="169" t="s">
        <v>2997</v>
      </c>
      <c r="F3010" s="174">
        <v>14.593400000000001</v>
      </c>
      <c r="G3010" s="174">
        <v>144.80199999999999</v>
      </c>
      <c r="H3010" s="74">
        <v>48.734000000000002</v>
      </c>
      <c r="I3010" s="74">
        <v>1.069</v>
      </c>
      <c r="J3010" s="74">
        <v>19.515999999999998</v>
      </c>
      <c r="K3010" s="74">
        <v>0.108</v>
      </c>
      <c r="L3010" s="74">
        <v>3.0609999999999999</v>
      </c>
      <c r="M3010" s="74">
        <v>8.8819999999999997</v>
      </c>
      <c r="N3010" s="74">
        <v>2.3730000000000002</v>
      </c>
      <c r="O3010" s="74">
        <v>0.752</v>
      </c>
      <c r="P3010" s="74">
        <v>0</v>
      </c>
      <c r="Q3010" s="74">
        <v>0.64200000000000002</v>
      </c>
      <c r="R3010" s="74">
        <v>5.8229568360000004</v>
      </c>
      <c r="S3010" s="74">
        <v>0</v>
      </c>
      <c r="T3010" s="74">
        <v>0</v>
      </c>
      <c r="U3010" s="74">
        <v>2.135241427E-3</v>
      </c>
      <c r="V3010" s="74">
        <v>4.4420999999999999</v>
      </c>
      <c r="W3010" s="74">
        <v>0.8709999128999999</v>
      </c>
      <c r="X3010" s="74">
        <v>1115.4412</v>
      </c>
      <c r="Y3010" s="74">
        <v>2470</v>
      </c>
      <c r="Z3010" s="74">
        <v>0.99143052001984822</v>
      </c>
      <c r="AA3010" s="74">
        <v>8.5694799801517094E-3</v>
      </c>
      <c r="AB3010" s="74">
        <v>5.4609676591515421E-3</v>
      </c>
      <c r="AC3010" s="74">
        <v>5.4609676591515404E-3</v>
      </c>
      <c r="AD3010" t="s">
        <v>5810</v>
      </c>
    </row>
    <row r="3011" spans="1:30">
      <c r="A3011" s="165" t="s">
        <v>7407</v>
      </c>
      <c r="C3011" s="165" t="s">
        <v>8444</v>
      </c>
      <c r="D3011" s="169" t="s">
        <v>2877</v>
      </c>
      <c r="E3011" s="169" t="s">
        <v>2997</v>
      </c>
      <c r="F3011" s="174">
        <v>14.593400000000001</v>
      </c>
      <c r="G3011" s="174">
        <v>144.80199999999999</v>
      </c>
      <c r="H3011" s="74">
        <v>49.970999999999997</v>
      </c>
      <c r="I3011" s="74">
        <v>1.212</v>
      </c>
      <c r="J3011" s="74">
        <v>18.940000000000001</v>
      </c>
      <c r="K3011" s="74">
        <v>0.104</v>
      </c>
      <c r="L3011" s="74">
        <v>1.0860000000000001</v>
      </c>
      <c r="M3011" s="74">
        <v>11.446</v>
      </c>
      <c r="N3011" s="74">
        <v>2.2450000000000001</v>
      </c>
      <c r="O3011" s="74">
        <v>0.75700000000000001</v>
      </c>
      <c r="P3011" s="74">
        <v>0</v>
      </c>
      <c r="Q3011" s="74">
        <v>0.253</v>
      </c>
      <c r="R3011" s="74">
        <v>6.0097997520000002</v>
      </c>
      <c r="S3011" s="74">
        <v>0</v>
      </c>
      <c r="T3011" s="74">
        <v>0</v>
      </c>
      <c r="U3011" s="74">
        <v>5.9093739399999996E-3</v>
      </c>
      <c r="V3011" s="74">
        <v>2.7012999999999998</v>
      </c>
      <c r="W3011" s="74">
        <v>0.5296666136999999</v>
      </c>
      <c r="X3011" s="74">
        <v>1158.0036</v>
      </c>
      <c r="Y3011" s="74">
        <v>2520</v>
      </c>
      <c r="Z3011" s="74">
        <v>0.97435494903713338</v>
      </c>
      <c r="AA3011" s="74">
        <v>2.5645050962866619E-2</v>
      </c>
      <c r="AB3011" s="74">
        <v>4.5980778957792866E-3</v>
      </c>
      <c r="AC3011" s="74">
        <v>4.5980778957792857E-3</v>
      </c>
      <c r="AD3011" t="s">
        <v>5810</v>
      </c>
    </row>
    <row r="3012" spans="1:30">
      <c r="A3012" s="165" t="s">
        <v>7408</v>
      </c>
      <c r="C3012" s="165" t="s">
        <v>8444</v>
      </c>
      <c r="D3012" s="169" t="s">
        <v>2877</v>
      </c>
      <c r="E3012" s="169" t="s">
        <v>2997</v>
      </c>
      <c r="F3012" s="174">
        <v>14.593400000000001</v>
      </c>
      <c r="G3012" s="174">
        <v>144.80199999999999</v>
      </c>
      <c r="H3012" s="74">
        <v>54.018999999999998</v>
      </c>
      <c r="I3012" s="74">
        <v>0.84799999999999998</v>
      </c>
      <c r="J3012" s="74">
        <v>18.632999999999999</v>
      </c>
      <c r="K3012" s="74">
        <v>0.122</v>
      </c>
      <c r="L3012" s="74">
        <v>3.0139999999999998</v>
      </c>
      <c r="M3012" s="74">
        <v>8.3109999999999999</v>
      </c>
      <c r="N3012" s="74">
        <v>2.262</v>
      </c>
      <c r="O3012" s="74">
        <v>0.48099999999999998</v>
      </c>
      <c r="P3012" s="74">
        <v>0</v>
      </c>
      <c r="Q3012" s="74">
        <v>0.13200000000000001</v>
      </c>
      <c r="R3012" s="74">
        <v>5.610000726</v>
      </c>
      <c r="S3012" s="74">
        <v>0</v>
      </c>
      <c r="T3012" s="74">
        <v>0</v>
      </c>
      <c r="U3012" s="74">
        <v>3.5132554339999999E-3</v>
      </c>
      <c r="V3012" s="74">
        <v>4.6528999999999998</v>
      </c>
      <c r="W3012" s="74">
        <v>0.9123332421</v>
      </c>
      <c r="X3012" s="74">
        <v>1105.9626000000001</v>
      </c>
      <c r="Y3012" s="74">
        <v>2250</v>
      </c>
      <c r="Z3012" s="74">
        <v>0.9833575009753488</v>
      </c>
      <c r="AA3012" s="74">
        <v>1.664249902465121E-2</v>
      </c>
      <c r="AB3012" s="74">
        <v>1.3655961967827901E-3</v>
      </c>
      <c r="AC3012" s="74">
        <v>1.3655961967827901E-3</v>
      </c>
      <c r="AD3012" t="s">
        <v>5810</v>
      </c>
    </row>
    <row r="3013" spans="1:30">
      <c r="A3013" s="165" t="s">
        <v>7409</v>
      </c>
      <c r="C3013" s="165" t="s">
        <v>8444</v>
      </c>
      <c r="D3013" s="169" t="s">
        <v>2877</v>
      </c>
      <c r="E3013" s="169" t="s">
        <v>2997</v>
      </c>
      <c r="F3013" s="174">
        <v>14.593400000000001</v>
      </c>
      <c r="G3013" s="174">
        <v>144.80199999999999</v>
      </c>
      <c r="H3013" s="74">
        <v>52.741999999999997</v>
      </c>
      <c r="I3013" s="74">
        <v>1.1559999999999999</v>
      </c>
      <c r="J3013" s="74">
        <v>20.350000000000001</v>
      </c>
      <c r="K3013" s="74">
        <v>0.121</v>
      </c>
      <c r="L3013" s="74">
        <v>0.92800000000000005</v>
      </c>
      <c r="M3013" s="74">
        <v>11.095000000000001</v>
      </c>
      <c r="N3013" s="74">
        <v>2.597</v>
      </c>
      <c r="O3013" s="74">
        <v>0.81200000000000006</v>
      </c>
      <c r="P3013" s="74">
        <v>0</v>
      </c>
      <c r="Q3013" s="74">
        <v>0.22900000000000001</v>
      </c>
      <c r="R3013" s="74">
        <v>5.0910180199999999</v>
      </c>
      <c r="S3013" s="74">
        <v>0</v>
      </c>
      <c r="T3013" s="74">
        <v>0</v>
      </c>
      <c r="U3013" s="74">
        <v>6.770692047999999E-3</v>
      </c>
      <c r="V3013" s="74">
        <v>2.9095499999999999</v>
      </c>
      <c r="W3013" s="74">
        <v>0.57049994294999995</v>
      </c>
      <c r="X3013" s="74">
        <v>1152.1769999999999</v>
      </c>
      <c r="Y3013" s="74">
        <v>1970</v>
      </c>
      <c r="Z3013" s="74">
        <v>0.95545971387602702</v>
      </c>
      <c r="AA3013" s="74">
        <v>4.4540286123972983E-2</v>
      </c>
      <c r="AB3013" s="74">
        <v>2.6061573255186919E-3</v>
      </c>
      <c r="AC3013" s="74">
        <v>2.6061573255186932E-3</v>
      </c>
      <c r="AD3013" t="s">
        <v>5810</v>
      </c>
    </row>
    <row r="3014" spans="1:30">
      <c r="A3014" s="165" t="s">
        <v>7410</v>
      </c>
      <c r="C3014" s="165" t="s">
        <v>8444</v>
      </c>
      <c r="D3014" s="169" t="s">
        <v>2877</v>
      </c>
      <c r="E3014" s="169" t="s">
        <v>2997</v>
      </c>
      <c r="F3014" s="174">
        <v>15.5937</v>
      </c>
      <c r="G3014" s="174">
        <v>144.80099999999999</v>
      </c>
      <c r="H3014" s="74">
        <v>53.892000000000003</v>
      </c>
      <c r="I3014" s="74">
        <v>1.083</v>
      </c>
      <c r="J3014" s="74">
        <v>18.731000000000002</v>
      </c>
      <c r="K3014" s="74">
        <v>9.4E-2</v>
      </c>
      <c r="L3014" s="74">
        <v>1.0880000000000001</v>
      </c>
      <c r="M3014" s="74">
        <v>10.225</v>
      </c>
      <c r="N3014" s="74">
        <v>2.7330000000000001</v>
      </c>
      <c r="O3014" s="74">
        <v>1.0129999999999999</v>
      </c>
      <c r="P3014" s="74">
        <v>0</v>
      </c>
      <c r="Q3014" s="74">
        <v>0.22600000000000001</v>
      </c>
      <c r="R3014" s="74">
        <v>3.6612192239999999</v>
      </c>
      <c r="S3014" s="74">
        <v>0</v>
      </c>
      <c r="T3014" s="74">
        <v>0</v>
      </c>
      <c r="U3014" s="74">
        <v>6.0130759800000001E-3</v>
      </c>
      <c r="V3014" s="74">
        <v>3.1390500000000001</v>
      </c>
      <c r="W3014" s="74">
        <v>0.61549993844999995</v>
      </c>
      <c r="X3014" s="74">
        <v>1137.7349999999999</v>
      </c>
      <c r="Y3014" s="74">
        <v>1180</v>
      </c>
      <c r="Z3014" s="74">
        <v>0.92074200636668768</v>
      </c>
      <c r="AA3014" s="74">
        <v>7.9257993633312374E-2</v>
      </c>
      <c r="AB3014" s="74">
        <v>2.2843656099444478E-3</v>
      </c>
      <c r="AC3014" s="74">
        <v>2.2843656099444478E-3</v>
      </c>
      <c r="AD3014" t="s">
        <v>5810</v>
      </c>
    </row>
    <row r="3015" spans="1:30">
      <c r="A3015" s="165" t="s">
        <v>7411</v>
      </c>
      <c r="C3015" s="165" t="s">
        <v>8444</v>
      </c>
      <c r="D3015" s="169" t="s">
        <v>2877</v>
      </c>
      <c r="E3015" s="169" t="s">
        <v>2997</v>
      </c>
      <c r="F3015" s="174">
        <v>15.5937</v>
      </c>
      <c r="G3015" s="174">
        <v>144.80099999999999</v>
      </c>
      <c r="H3015" s="74">
        <v>46.052999999999997</v>
      </c>
      <c r="I3015" s="74">
        <v>0.216</v>
      </c>
      <c r="J3015" s="74">
        <v>6.415</v>
      </c>
      <c r="K3015" s="74">
        <v>0.379</v>
      </c>
      <c r="L3015" s="74">
        <v>24.701000000000001</v>
      </c>
      <c r="M3015" s="74">
        <v>2.93</v>
      </c>
      <c r="N3015" s="74">
        <v>0.38600000000000001</v>
      </c>
      <c r="O3015" s="74">
        <v>0.193</v>
      </c>
      <c r="P3015" s="74">
        <v>0</v>
      </c>
      <c r="Q3015" s="74">
        <v>2.1999999999999999E-2</v>
      </c>
      <c r="R3015" s="74">
        <v>2.2068340919999998</v>
      </c>
      <c r="S3015" s="74">
        <v>0</v>
      </c>
      <c r="T3015" s="74">
        <v>0</v>
      </c>
      <c r="U3015" s="74">
        <v>2.4719328580000001E-3</v>
      </c>
      <c r="V3015" s="74">
        <v>10.153628445500001</v>
      </c>
      <c r="W3015" s="74">
        <v>1.99090733924258</v>
      </c>
      <c r="X3015" s="74">
        <v>1016.638</v>
      </c>
      <c r="Y3015" s="74">
        <v>700</v>
      </c>
      <c r="Z3015" s="74">
        <v>0.98719234255262012</v>
      </c>
      <c r="AA3015" s="74">
        <v>1.280765744737988E-2</v>
      </c>
      <c r="AB3015" s="74">
        <v>9.0787225076988092E-3</v>
      </c>
      <c r="AC3015" s="74">
        <v>9.0787225076988057E-3</v>
      </c>
      <c r="AD3015" t="s">
        <v>5810</v>
      </c>
    </row>
    <row r="3016" spans="1:30">
      <c r="A3016" s="165" t="s">
        <v>7412</v>
      </c>
      <c r="C3016" s="165" t="s">
        <v>8444</v>
      </c>
      <c r="D3016" s="169" t="s">
        <v>2877</v>
      </c>
      <c r="E3016" s="169" t="s">
        <v>2997</v>
      </c>
      <c r="F3016" s="174">
        <v>14.601416670000001</v>
      </c>
      <c r="G3016" s="174">
        <v>144.77369999999999</v>
      </c>
      <c r="H3016" s="74">
        <v>46.771999999999998</v>
      </c>
      <c r="I3016" s="74">
        <v>0.95299999999999996</v>
      </c>
      <c r="J3016" s="74">
        <v>16.030999999999999</v>
      </c>
      <c r="K3016" s="74">
        <v>0.187</v>
      </c>
      <c r="L3016" s="74">
        <v>4.625</v>
      </c>
      <c r="M3016" s="74">
        <v>10.67</v>
      </c>
      <c r="N3016" s="74">
        <v>2.274</v>
      </c>
      <c r="O3016" s="74">
        <v>0.77700000000000002</v>
      </c>
      <c r="P3016" s="74">
        <v>0</v>
      </c>
      <c r="Q3016" s="74">
        <v>0.16600000000000001</v>
      </c>
      <c r="R3016" s="74">
        <v>3.4999441199999999</v>
      </c>
      <c r="S3016" s="74">
        <v>0</v>
      </c>
      <c r="T3016" s="74">
        <v>0</v>
      </c>
      <c r="U3016" s="74">
        <v>2.0780762639999999E-2</v>
      </c>
      <c r="V3016" s="74">
        <v>6.6215000000000002</v>
      </c>
      <c r="W3016" s="74">
        <v>1.2983332034999999</v>
      </c>
      <c r="X3016" s="74">
        <v>1145.1220000000001</v>
      </c>
      <c r="Y3016" s="74">
        <v>1460</v>
      </c>
      <c r="Z3016" s="74">
        <v>0.81605255044033731</v>
      </c>
      <c r="AA3016" s="74">
        <v>0.18394744955966269</v>
      </c>
      <c r="AB3016" s="74">
        <v>1.6304055877879339E-3</v>
      </c>
      <c r="AC3016" s="74">
        <v>1.630405587787933E-3</v>
      </c>
      <c r="AD3016" t="s">
        <v>5810</v>
      </c>
    </row>
    <row r="3017" spans="1:30">
      <c r="A3017" s="165" t="s">
        <v>7413</v>
      </c>
      <c r="C3017" s="165" t="s">
        <v>8444</v>
      </c>
      <c r="D3017" s="169" t="s">
        <v>2877</v>
      </c>
      <c r="E3017" s="169" t="s">
        <v>2997</v>
      </c>
      <c r="F3017" s="174">
        <v>14.601416670000001</v>
      </c>
      <c r="G3017" s="174">
        <v>144.77369999999999</v>
      </c>
      <c r="H3017" s="74">
        <v>45.652999999999999</v>
      </c>
      <c r="I3017" s="74">
        <v>0.80700000000000005</v>
      </c>
      <c r="J3017" s="74">
        <v>15.86</v>
      </c>
      <c r="K3017" s="74">
        <v>0.19600000000000001</v>
      </c>
      <c r="L3017" s="74">
        <v>6.3330000000000002</v>
      </c>
      <c r="M3017" s="74">
        <v>12.090999999999999</v>
      </c>
      <c r="N3017" s="74">
        <v>1.873</v>
      </c>
      <c r="O3017" s="74">
        <v>0.51300000000000001</v>
      </c>
      <c r="P3017" s="74">
        <v>0</v>
      </c>
      <c r="Q3017" s="74">
        <v>0.11</v>
      </c>
      <c r="R3017" s="74">
        <v>3.3736503240000002</v>
      </c>
      <c r="S3017" s="74">
        <v>0</v>
      </c>
      <c r="T3017" s="74">
        <v>0</v>
      </c>
      <c r="U3017" s="74">
        <v>3.2220481910000001E-2</v>
      </c>
      <c r="V3017" s="74">
        <v>8.4294499999999992</v>
      </c>
      <c r="W3017" s="74">
        <v>1.6528331680499999</v>
      </c>
      <c r="X3017" s="74">
        <v>1168.7106000000001</v>
      </c>
      <c r="Y3017" s="74">
        <v>1650</v>
      </c>
      <c r="Z3017" s="74">
        <v>0.76475987776710197</v>
      </c>
      <c r="AA3017" s="74">
        <v>0.235240122232898</v>
      </c>
      <c r="AB3017" s="74">
        <v>8.498501457948717E-4</v>
      </c>
      <c r="AC3017" s="74">
        <v>8.4985014579487203E-4</v>
      </c>
      <c r="AD3017" t="s">
        <v>5810</v>
      </c>
    </row>
    <row r="3018" spans="1:30">
      <c r="A3018" s="165" t="s">
        <v>7414</v>
      </c>
      <c r="C3018" s="165" t="s">
        <v>8444</v>
      </c>
      <c r="D3018" s="169" t="s">
        <v>2877</v>
      </c>
      <c r="E3018" s="169" t="s">
        <v>2997</v>
      </c>
      <c r="F3018" s="174">
        <v>14.601416670000001</v>
      </c>
      <c r="G3018" s="174">
        <v>144.77369999999999</v>
      </c>
      <c r="H3018" s="74">
        <v>48.953000000000003</v>
      </c>
      <c r="I3018" s="74">
        <v>1.0669999999999999</v>
      </c>
      <c r="J3018" s="74">
        <v>15.368</v>
      </c>
      <c r="K3018" s="74">
        <v>0.193</v>
      </c>
      <c r="L3018" s="74">
        <v>5.1760000000000002</v>
      </c>
      <c r="M3018" s="74">
        <v>9.8699999999999992</v>
      </c>
      <c r="N3018" s="74">
        <v>2.7589999999999999</v>
      </c>
      <c r="O3018" s="74">
        <v>0.88700000000000001</v>
      </c>
      <c r="P3018" s="74">
        <v>0</v>
      </c>
      <c r="Q3018" s="74">
        <v>0.189</v>
      </c>
      <c r="R3018" s="74">
        <v>1.4508531</v>
      </c>
      <c r="S3018" s="74">
        <v>0</v>
      </c>
      <c r="T3018" s="74">
        <v>0</v>
      </c>
      <c r="U3018" s="74">
        <v>2.412773425E-3</v>
      </c>
      <c r="V3018" s="74">
        <v>7.3032000000000004</v>
      </c>
      <c r="W3018" s="74">
        <v>1.4319998568000001</v>
      </c>
      <c r="X3018" s="74">
        <v>1131.8420000000001</v>
      </c>
      <c r="Y3018" s="74">
        <v>290</v>
      </c>
      <c r="Z3018" s="74">
        <v>0.89313489186166906</v>
      </c>
      <c r="AA3018" s="74">
        <v>0.106865108138331</v>
      </c>
      <c r="AB3018" s="74">
        <v>2.2404738352144889E-3</v>
      </c>
      <c r="AC3018" s="74">
        <v>2.2404738352144889E-3</v>
      </c>
      <c r="AD3018" t="s">
        <v>5810</v>
      </c>
    </row>
    <row r="3019" spans="1:30">
      <c r="A3019" s="165" t="s">
        <v>7415</v>
      </c>
      <c r="C3019" s="165" t="s">
        <v>8444</v>
      </c>
      <c r="D3019" s="169" t="s">
        <v>2877</v>
      </c>
      <c r="E3019" s="169" t="s">
        <v>2997</v>
      </c>
      <c r="F3019" s="174">
        <v>14.601416670000001</v>
      </c>
      <c r="G3019" s="174">
        <v>144.77369999999999</v>
      </c>
      <c r="H3019" s="74">
        <v>53.874000000000002</v>
      </c>
      <c r="I3019" s="74">
        <v>0.96099999999999997</v>
      </c>
      <c r="J3019" s="74">
        <v>15.416</v>
      </c>
      <c r="K3019" s="74">
        <v>0.17499999999999999</v>
      </c>
      <c r="L3019" s="74">
        <v>5.6070000000000002</v>
      </c>
      <c r="M3019" s="74">
        <v>8.0169999999999995</v>
      </c>
      <c r="N3019" s="74">
        <v>2.819</v>
      </c>
      <c r="O3019" s="74">
        <v>1.01</v>
      </c>
      <c r="P3019" s="74">
        <v>0</v>
      </c>
      <c r="Q3019" s="74">
        <v>0.20799999999999999</v>
      </c>
      <c r="R3019" s="74">
        <v>2.6705867400000001</v>
      </c>
      <c r="S3019" s="74">
        <v>0</v>
      </c>
      <c r="T3019" s="74">
        <v>0</v>
      </c>
      <c r="U3019" s="74">
        <v>2.1154864230000001E-2</v>
      </c>
      <c r="V3019" s="74">
        <v>7.2011999999999992</v>
      </c>
      <c r="W3019" s="74">
        <v>1.4119998588</v>
      </c>
      <c r="X3019" s="74">
        <v>1101.0822000000001</v>
      </c>
      <c r="Y3019" s="74">
        <v>1020</v>
      </c>
      <c r="Z3019" s="74">
        <v>0.7243831480304872</v>
      </c>
      <c r="AA3019" s="74">
        <v>0.27561685196951291</v>
      </c>
      <c r="AB3019" s="74">
        <v>7.7190985586483764E-4</v>
      </c>
      <c r="AC3019" s="74">
        <v>7.7190985586483797E-4</v>
      </c>
      <c r="AD3019" t="s">
        <v>5810</v>
      </c>
    </row>
    <row r="3020" spans="1:30">
      <c r="A3020" s="165" t="s">
        <v>7416</v>
      </c>
      <c r="C3020" s="165" t="s">
        <v>8444</v>
      </c>
      <c r="D3020" s="169" t="s">
        <v>2877</v>
      </c>
      <c r="E3020" s="169" t="s">
        <v>2997</v>
      </c>
      <c r="F3020" s="174">
        <v>14.601416670000001</v>
      </c>
      <c r="G3020" s="174">
        <v>144.77369999999999</v>
      </c>
      <c r="H3020" s="74">
        <v>49.171999999999997</v>
      </c>
      <c r="I3020" s="74">
        <v>0.95399999999999996</v>
      </c>
      <c r="J3020" s="74">
        <v>16.311</v>
      </c>
      <c r="K3020" s="74">
        <v>0.151</v>
      </c>
      <c r="L3020" s="74">
        <v>5.5730000000000004</v>
      </c>
      <c r="M3020" s="74">
        <v>10.215999999999999</v>
      </c>
      <c r="N3020" s="74">
        <v>2.3879999999999999</v>
      </c>
      <c r="O3020" s="74">
        <v>0.78700000000000003</v>
      </c>
      <c r="P3020" s="74">
        <v>0</v>
      </c>
      <c r="Q3020" s="74">
        <v>0.17199999999999999</v>
      </c>
      <c r="R3020" s="74">
        <v>2.7536705069999998</v>
      </c>
      <c r="S3020" s="74">
        <v>0</v>
      </c>
      <c r="T3020" s="74">
        <v>0</v>
      </c>
      <c r="U3020" s="74">
        <v>4.1837350109999998E-2</v>
      </c>
      <c r="V3020" s="74">
        <v>6.34185</v>
      </c>
      <c r="W3020" s="74">
        <v>1.24349987565</v>
      </c>
      <c r="X3020" s="74">
        <v>1137.5856000000001</v>
      </c>
      <c r="Y3020" s="74">
        <v>1460</v>
      </c>
      <c r="Z3020" s="74">
        <v>0.59629968392880683</v>
      </c>
      <c r="AA3020" s="74">
        <v>0.40370031607119322</v>
      </c>
      <c r="AB3020" s="74">
        <v>4.2416215199805928E-4</v>
      </c>
      <c r="AC3020" s="74">
        <v>4.2416215199805911E-4</v>
      </c>
      <c r="AD3020" t="s">
        <v>5810</v>
      </c>
    </row>
    <row r="3021" spans="1:30">
      <c r="A3021" s="165" t="s">
        <v>7417</v>
      </c>
      <c r="C3021" s="165" t="s">
        <v>8444</v>
      </c>
      <c r="D3021" s="169" t="s">
        <v>2877</v>
      </c>
      <c r="E3021" s="169" t="s">
        <v>2997</v>
      </c>
      <c r="F3021" s="174">
        <v>14.601416670000001</v>
      </c>
      <c r="G3021" s="174">
        <v>144.77369999999999</v>
      </c>
      <c r="H3021" s="74">
        <v>44.683999999999997</v>
      </c>
      <c r="I3021" s="74">
        <v>0.39600000000000002</v>
      </c>
      <c r="J3021" s="74">
        <v>18.253</v>
      </c>
      <c r="K3021" s="74">
        <v>0.247</v>
      </c>
      <c r="L3021" s="74">
        <v>6.0780000000000003</v>
      </c>
      <c r="M3021" s="74">
        <v>10.452999999999999</v>
      </c>
      <c r="N3021" s="74">
        <v>1.3320000000000001</v>
      </c>
      <c r="O3021" s="74">
        <v>0.28699999999999998</v>
      </c>
      <c r="P3021" s="74">
        <v>0</v>
      </c>
      <c r="Q3021" s="74">
        <v>7.6999999999999999E-2</v>
      </c>
      <c r="R3021" s="74">
        <v>2.5878047400000002</v>
      </c>
      <c r="S3021" s="74">
        <v>0</v>
      </c>
      <c r="T3021" s="74">
        <v>0</v>
      </c>
      <c r="U3021" s="74">
        <v>1.76234813E-2</v>
      </c>
      <c r="V3021" s="74">
        <v>10.447886630499999</v>
      </c>
      <c r="W3021" s="74">
        <v>2.0486050168061438</v>
      </c>
      <c r="X3021" s="74">
        <v>1141.5198</v>
      </c>
      <c r="Y3021" s="74">
        <v>1120</v>
      </c>
      <c r="Z3021" s="74">
        <v>0.77269873799245137</v>
      </c>
      <c r="AA3021" s="74">
        <v>0.2273012620075486</v>
      </c>
      <c r="AB3021" s="74">
        <v>1.0311445031100271E-3</v>
      </c>
      <c r="AC3021" s="74">
        <v>1.0311445031100271E-3</v>
      </c>
      <c r="AD3021" t="s">
        <v>5810</v>
      </c>
    </row>
    <row r="3022" spans="1:30">
      <c r="A3022" s="165" t="s">
        <v>7418</v>
      </c>
      <c r="C3022" s="165" t="s">
        <v>8444</v>
      </c>
      <c r="D3022" s="169" t="s">
        <v>2877</v>
      </c>
      <c r="E3022" s="169" t="s">
        <v>2997</v>
      </c>
      <c r="F3022" s="174">
        <v>14.601416670000001</v>
      </c>
      <c r="G3022" s="174">
        <v>144.77369999999999</v>
      </c>
      <c r="H3022" s="74">
        <v>47.978999999999999</v>
      </c>
      <c r="I3022" s="74">
        <v>0.79600000000000004</v>
      </c>
      <c r="J3022" s="74">
        <v>17.54</v>
      </c>
      <c r="K3022" s="74">
        <v>0.13900000000000001</v>
      </c>
      <c r="L3022" s="74">
        <v>6.7569999999999997</v>
      </c>
      <c r="M3022" s="74">
        <v>12.281000000000001</v>
      </c>
      <c r="N3022" s="74">
        <v>2.016</v>
      </c>
      <c r="O3022" s="74">
        <v>0.55300000000000005</v>
      </c>
      <c r="P3022" s="74">
        <v>0</v>
      </c>
      <c r="Q3022" s="74">
        <v>0.13600000000000001</v>
      </c>
      <c r="R3022" s="74">
        <v>2.9668438080000001</v>
      </c>
      <c r="S3022" s="74">
        <v>0</v>
      </c>
      <c r="T3022" s="74">
        <v>0</v>
      </c>
      <c r="U3022" s="74">
        <v>2.187033792E-2</v>
      </c>
      <c r="V3022" s="74">
        <v>5.8929074822</v>
      </c>
      <c r="W3022" s="74">
        <v>1.1554719397861279</v>
      </c>
      <c r="X3022" s="74">
        <v>1171.8646000000001</v>
      </c>
      <c r="Y3022" s="74">
        <v>1270</v>
      </c>
      <c r="Z3022" s="74">
        <v>0.7583877216125281</v>
      </c>
      <c r="AA3022" s="74">
        <v>0.2416122783874719</v>
      </c>
      <c r="AB3022" s="74">
        <v>1.3021926168137619E-3</v>
      </c>
      <c r="AC3022" s="74">
        <v>1.3021926168137611E-3</v>
      </c>
      <c r="AD3022" t="s">
        <v>5810</v>
      </c>
    </row>
    <row r="3023" spans="1:30">
      <c r="A3023" s="165" t="s">
        <v>7419</v>
      </c>
      <c r="C3023" s="165" t="s">
        <v>8444</v>
      </c>
      <c r="D3023" s="169" t="s">
        <v>2877</v>
      </c>
      <c r="E3023" s="169" t="s">
        <v>2997</v>
      </c>
      <c r="F3023" s="174">
        <v>14.601416670000001</v>
      </c>
      <c r="G3023" s="174">
        <v>144.77369999999999</v>
      </c>
      <c r="H3023" s="74">
        <v>47.337000000000003</v>
      </c>
      <c r="I3023" s="74">
        <v>1.0249999999999999</v>
      </c>
      <c r="J3023" s="74">
        <v>17.64</v>
      </c>
      <c r="K3023" s="74">
        <v>8.4000000000000005E-2</v>
      </c>
      <c r="L3023" s="74">
        <v>5.9470000000000001</v>
      </c>
      <c r="M3023" s="74">
        <v>14.023999999999999</v>
      </c>
      <c r="N3023" s="74">
        <v>2.3029999999999999</v>
      </c>
      <c r="O3023" s="74">
        <v>0.44800000000000001</v>
      </c>
      <c r="P3023" s="74">
        <v>0</v>
      </c>
      <c r="Q3023" s="74">
        <v>0.126</v>
      </c>
      <c r="R3023" s="74">
        <v>2.548037844</v>
      </c>
      <c r="S3023" s="74">
        <v>0</v>
      </c>
      <c r="T3023" s="74">
        <v>0</v>
      </c>
      <c r="U3023" s="74">
        <v>2.0240784710000001E-2</v>
      </c>
      <c r="V3023" s="74">
        <v>3.6549964937500001</v>
      </c>
      <c r="W3023" s="74">
        <v>0.71666590750006864</v>
      </c>
      <c r="X3023" s="74">
        <v>1200.7983999999999</v>
      </c>
      <c r="Y3023" s="74">
        <v>1050</v>
      </c>
      <c r="Z3023" s="74">
        <v>0.69217293541334468</v>
      </c>
      <c r="AA3023" s="74">
        <v>0.30782706458665532</v>
      </c>
      <c r="AB3023" s="74">
        <v>3.1754716927030052E-4</v>
      </c>
      <c r="AC3023" s="74">
        <v>3.1754716927030058E-4</v>
      </c>
      <c r="AD3023" t="s">
        <v>5810</v>
      </c>
    </row>
    <row r="3024" spans="1:30">
      <c r="A3024" s="165" t="s">
        <v>7420</v>
      </c>
      <c r="C3024" s="165" t="s">
        <v>8444</v>
      </c>
      <c r="D3024" s="169" t="s">
        <v>2877</v>
      </c>
      <c r="E3024" s="169" t="s">
        <v>2997</v>
      </c>
      <c r="F3024" s="174">
        <v>14.60006667</v>
      </c>
      <c r="G3024" s="174">
        <v>144.7739167</v>
      </c>
      <c r="H3024" s="74">
        <v>50.883000000000003</v>
      </c>
      <c r="I3024" s="74">
        <v>1.004</v>
      </c>
      <c r="J3024" s="74">
        <v>17.088999999999999</v>
      </c>
      <c r="K3024" s="74">
        <v>0.13900000000000001</v>
      </c>
      <c r="L3024" s="74">
        <v>5.2370000000000001</v>
      </c>
      <c r="M3024" s="74">
        <v>9.2780000000000005</v>
      </c>
      <c r="N3024" s="74">
        <v>2.79</v>
      </c>
      <c r="O3024" s="74">
        <v>1.0429999999999999</v>
      </c>
      <c r="P3024" s="74">
        <v>0</v>
      </c>
      <c r="Q3024" s="74">
        <v>0.20200000000000001</v>
      </c>
      <c r="R3024" s="74">
        <v>2.7892094040000002</v>
      </c>
      <c r="S3024" s="74">
        <v>0</v>
      </c>
      <c r="T3024" s="74">
        <v>0</v>
      </c>
      <c r="U3024" s="74">
        <v>1.111922835E-2</v>
      </c>
      <c r="V3024" s="74">
        <v>6.4413</v>
      </c>
      <c r="W3024" s="74">
        <v>1.2629998737000001</v>
      </c>
      <c r="X3024" s="74">
        <v>1122.0147999999999</v>
      </c>
      <c r="Y3024" s="74">
        <v>940</v>
      </c>
      <c r="Z3024" s="74">
        <v>0.83493126179723776</v>
      </c>
      <c r="AA3024" s="74">
        <v>0.1650687382027623</v>
      </c>
      <c r="AB3024" s="74">
        <v>1.6180607064385051E-3</v>
      </c>
      <c r="AC3024" s="74">
        <v>1.618060706438504E-3</v>
      </c>
      <c r="AD3024" t="s">
        <v>5810</v>
      </c>
    </row>
    <row r="3025" spans="1:30">
      <c r="A3025" s="165" t="s">
        <v>7421</v>
      </c>
      <c r="C3025" s="165" t="s">
        <v>8444</v>
      </c>
      <c r="D3025" s="169" t="s">
        <v>2877</v>
      </c>
      <c r="E3025" s="169" t="s">
        <v>2997</v>
      </c>
      <c r="F3025" s="174">
        <v>14.60006667</v>
      </c>
      <c r="G3025" s="174">
        <v>144.7739167</v>
      </c>
      <c r="H3025" s="74">
        <v>49.85</v>
      </c>
      <c r="I3025" s="74">
        <v>0.95899999999999996</v>
      </c>
      <c r="J3025" s="74">
        <v>16.881</v>
      </c>
      <c r="K3025" s="74">
        <v>0.193</v>
      </c>
      <c r="L3025" s="74">
        <v>5.0679999999999996</v>
      </c>
      <c r="M3025" s="74">
        <v>10.381</v>
      </c>
      <c r="N3025" s="74">
        <v>2.4319999999999999</v>
      </c>
      <c r="O3025" s="74">
        <v>0.76700000000000002</v>
      </c>
      <c r="P3025" s="74">
        <v>0</v>
      </c>
      <c r="Q3025" s="74">
        <v>0.153</v>
      </c>
      <c r="R3025" s="74">
        <v>2.5953733799999998</v>
      </c>
      <c r="S3025" s="74">
        <v>0</v>
      </c>
      <c r="T3025" s="74">
        <v>0</v>
      </c>
      <c r="U3025" s="74">
        <v>1.7826310290000001E-2</v>
      </c>
      <c r="V3025" s="74">
        <v>7.4791499999999997</v>
      </c>
      <c r="W3025" s="74">
        <v>1.46649985335</v>
      </c>
      <c r="X3025" s="74">
        <v>1140.3245999999999</v>
      </c>
      <c r="Y3025" s="74">
        <v>1010</v>
      </c>
      <c r="Z3025" s="74">
        <v>0.73867010287259627</v>
      </c>
      <c r="AA3025" s="74">
        <v>0.26132989712740379</v>
      </c>
      <c r="AB3025" s="74">
        <v>1.2486449844138149E-4</v>
      </c>
      <c r="AC3025" s="74">
        <v>1.2486449844138149E-4</v>
      </c>
      <c r="AD3025" t="s">
        <v>5810</v>
      </c>
    </row>
    <row r="3026" spans="1:30">
      <c r="A3026" s="165" t="s">
        <v>7422</v>
      </c>
      <c r="C3026" s="165" t="s">
        <v>8444</v>
      </c>
      <c r="D3026" s="169" t="s">
        <v>2877</v>
      </c>
      <c r="E3026" s="169" t="s">
        <v>2997</v>
      </c>
      <c r="F3026" s="174">
        <v>14.60006667</v>
      </c>
      <c r="G3026" s="174">
        <v>144.7739167</v>
      </c>
      <c r="H3026" s="74">
        <v>52.396999999999998</v>
      </c>
      <c r="I3026" s="74">
        <v>1.1399999999999999</v>
      </c>
      <c r="J3026" s="74">
        <v>16.527000000000001</v>
      </c>
      <c r="K3026" s="74">
        <v>0.158</v>
      </c>
      <c r="L3026" s="74">
        <v>4.0750000000000002</v>
      </c>
      <c r="M3026" s="74">
        <v>9.9359999999999999</v>
      </c>
      <c r="N3026" s="74">
        <v>2.738</v>
      </c>
      <c r="O3026" s="74">
        <v>0.85899999999999999</v>
      </c>
      <c r="P3026" s="74">
        <v>0</v>
      </c>
      <c r="Q3026" s="74">
        <v>0.20799999999999999</v>
      </c>
      <c r="R3026" s="74">
        <v>2.2024111679999998</v>
      </c>
      <c r="S3026" s="74">
        <v>0</v>
      </c>
      <c r="T3026" s="74">
        <v>0</v>
      </c>
      <c r="U3026" s="74">
        <v>7.2086525759999997E-3</v>
      </c>
      <c r="V3026" s="74">
        <v>7.2182000000000004</v>
      </c>
      <c r="W3026" s="74">
        <v>1.4153331918000001</v>
      </c>
      <c r="X3026" s="74">
        <v>1132.9376</v>
      </c>
      <c r="Y3026" s="74">
        <v>630</v>
      </c>
      <c r="Z3026" s="74">
        <v>0.83042539356697509</v>
      </c>
      <c r="AA3026" s="74">
        <v>0.16957460643302491</v>
      </c>
      <c r="AB3026" s="74">
        <v>1.4661483189387251E-3</v>
      </c>
      <c r="AC3026" s="74">
        <v>1.4661483189387259E-3</v>
      </c>
      <c r="AD3026" t="s">
        <v>5810</v>
      </c>
    </row>
    <row r="3027" spans="1:30">
      <c r="A3027" s="165" t="s">
        <v>7423</v>
      </c>
      <c r="C3027" s="165" t="s">
        <v>8444</v>
      </c>
      <c r="D3027" s="169" t="s">
        <v>2877</v>
      </c>
      <c r="E3027" s="169" t="s">
        <v>2997</v>
      </c>
      <c r="F3027" s="174">
        <v>14.60006667</v>
      </c>
      <c r="G3027" s="174">
        <v>144.7739167</v>
      </c>
      <c r="H3027" s="74">
        <v>51.835999999999999</v>
      </c>
      <c r="I3027" s="74">
        <v>1.109</v>
      </c>
      <c r="J3027" s="74">
        <v>15.388</v>
      </c>
      <c r="K3027" s="74">
        <v>0.161</v>
      </c>
      <c r="L3027" s="74">
        <v>4.9059999999999997</v>
      </c>
      <c r="M3027" s="74">
        <v>8.8130000000000006</v>
      </c>
      <c r="N3027" s="74">
        <v>2.677</v>
      </c>
      <c r="O3027" s="74">
        <v>0.94</v>
      </c>
      <c r="P3027" s="74">
        <v>0</v>
      </c>
      <c r="Q3027" s="74">
        <v>0.188</v>
      </c>
      <c r="R3027" s="74">
        <v>3.00983526</v>
      </c>
      <c r="S3027" s="74">
        <v>0</v>
      </c>
      <c r="T3027" s="74">
        <v>0</v>
      </c>
      <c r="U3027" s="74">
        <v>1.123900186E-2</v>
      </c>
      <c r="V3027" s="74">
        <v>7.1255499999999987</v>
      </c>
      <c r="W3027" s="74">
        <v>1.39716652695</v>
      </c>
      <c r="X3027" s="74">
        <v>1114.2958000000001</v>
      </c>
      <c r="Y3027" s="74">
        <v>1020</v>
      </c>
      <c r="Z3027" s="74">
        <v>0.85648839350038397</v>
      </c>
      <c r="AA3027" s="74">
        <v>0.14351160649961611</v>
      </c>
      <c r="AB3027" s="74">
        <v>1.9284698221587609E-3</v>
      </c>
      <c r="AC3027" s="74">
        <v>1.928469822158759E-3</v>
      </c>
      <c r="AD3027" t="s">
        <v>5810</v>
      </c>
    </row>
    <row r="3028" spans="1:30">
      <c r="A3028" s="165" t="s">
        <v>7424</v>
      </c>
      <c r="C3028" s="165" t="s">
        <v>8444</v>
      </c>
      <c r="D3028" s="169" t="s">
        <v>2877</v>
      </c>
      <c r="E3028" s="169" t="s">
        <v>2997</v>
      </c>
      <c r="F3028" s="174">
        <v>14.60006667</v>
      </c>
      <c r="G3028" s="174">
        <v>144.7739167</v>
      </c>
      <c r="H3028" s="74">
        <v>49.048000000000002</v>
      </c>
      <c r="I3028" s="74">
        <v>1.0229999999999999</v>
      </c>
      <c r="J3028" s="74">
        <v>15.885999999999999</v>
      </c>
      <c r="K3028" s="74">
        <v>0.193</v>
      </c>
      <c r="L3028" s="74">
        <v>4.6459999999999999</v>
      </c>
      <c r="M3028" s="74">
        <v>10.085000000000001</v>
      </c>
      <c r="N3028" s="74">
        <v>2.5680000000000001</v>
      </c>
      <c r="O3028" s="74">
        <v>0.85099999999999998</v>
      </c>
      <c r="P3028" s="74">
        <v>0</v>
      </c>
      <c r="Q3028" s="74">
        <v>0.21199999999999999</v>
      </c>
      <c r="R3028" s="74">
        <v>2.339963316</v>
      </c>
      <c r="S3028" s="74">
        <v>0</v>
      </c>
      <c r="T3028" s="74">
        <v>0</v>
      </c>
      <c r="U3028" s="74">
        <v>7.833633332E-3</v>
      </c>
      <c r="V3028" s="74">
        <v>7.2887499999999994</v>
      </c>
      <c r="W3028" s="74">
        <v>1.42916652375</v>
      </c>
      <c r="X3028" s="74">
        <v>1135.4110000000001</v>
      </c>
      <c r="Y3028" s="74">
        <v>710</v>
      </c>
      <c r="Z3028" s="74">
        <v>0.83519863149092333</v>
      </c>
      <c r="AA3028" s="74">
        <v>0.16480136850907659</v>
      </c>
      <c r="AB3028" s="74">
        <v>6.5119638387449853E-4</v>
      </c>
      <c r="AC3028" s="74">
        <v>6.5119638387449853E-4</v>
      </c>
      <c r="AD3028" t="s">
        <v>5810</v>
      </c>
    </row>
    <row r="3029" spans="1:30">
      <c r="A3029" s="165" t="s">
        <v>7425</v>
      </c>
      <c r="C3029" s="165" t="s">
        <v>8444</v>
      </c>
      <c r="D3029" s="169" t="s">
        <v>2877</v>
      </c>
      <c r="E3029" s="169" t="s">
        <v>2997</v>
      </c>
      <c r="F3029" s="174">
        <v>14.60006667</v>
      </c>
      <c r="G3029" s="174">
        <v>144.7739167</v>
      </c>
      <c r="H3029" s="74">
        <v>54.173000000000002</v>
      </c>
      <c r="I3029" s="74">
        <v>1.123</v>
      </c>
      <c r="J3029" s="74">
        <v>15.901</v>
      </c>
      <c r="K3029" s="74">
        <v>0.159</v>
      </c>
      <c r="L3029" s="74">
        <v>4.1829999999999998</v>
      </c>
      <c r="M3029" s="74">
        <v>8.7859999999999996</v>
      </c>
      <c r="N3029" s="74">
        <v>2.82</v>
      </c>
      <c r="O3029" s="74">
        <v>1.0229999999999999</v>
      </c>
      <c r="P3029" s="74">
        <v>0</v>
      </c>
      <c r="Q3029" s="74">
        <v>0.23799999999999999</v>
      </c>
      <c r="R3029" s="74">
        <v>2.4249912060000001</v>
      </c>
      <c r="S3029" s="74">
        <v>0</v>
      </c>
      <c r="T3029" s="74">
        <v>0</v>
      </c>
      <c r="U3029" s="74">
        <v>2.4661997759999998E-2</v>
      </c>
      <c r="V3029" s="74">
        <v>7.1340500000000002</v>
      </c>
      <c r="W3029" s="74">
        <v>1.39883319345</v>
      </c>
      <c r="X3029" s="74">
        <v>1113.8476000000001</v>
      </c>
      <c r="Y3029" s="74">
        <v>1000</v>
      </c>
      <c r="Z3029" s="74">
        <v>0.64200582003222151</v>
      </c>
      <c r="AA3029" s="74">
        <v>0.35799417996777849</v>
      </c>
      <c r="AB3029" s="74">
        <v>3.3174873027744332E-4</v>
      </c>
      <c r="AC3029" s="74">
        <v>3.3174873027744299E-4</v>
      </c>
      <c r="AD3029" t="s">
        <v>5810</v>
      </c>
    </row>
    <row r="3030" spans="1:30">
      <c r="A3030" s="165" t="s">
        <v>7426</v>
      </c>
      <c r="C3030" s="165" t="s">
        <v>8444</v>
      </c>
      <c r="D3030" s="169" t="s">
        <v>2877</v>
      </c>
      <c r="E3030" s="169" t="s">
        <v>2997</v>
      </c>
      <c r="F3030" s="174">
        <v>14.60006667</v>
      </c>
      <c r="G3030" s="174">
        <v>144.7739167</v>
      </c>
      <c r="H3030" s="74">
        <v>51.801000000000002</v>
      </c>
      <c r="I3030" s="74">
        <v>1.099</v>
      </c>
      <c r="J3030" s="74">
        <v>15.5</v>
      </c>
      <c r="K3030" s="74">
        <v>0.17699999999999999</v>
      </c>
      <c r="L3030" s="74">
        <v>4.6879999999999997</v>
      </c>
      <c r="M3030" s="74">
        <v>9.1690000000000005</v>
      </c>
      <c r="N3030" s="74">
        <v>2.9929999999999999</v>
      </c>
      <c r="O3030" s="74">
        <v>1.026</v>
      </c>
      <c r="P3030" s="74">
        <v>0</v>
      </c>
      <c r="Q3030" s="74">
        <v>0.16400000000000001</v>
      </c>
      <c r="R3030" s="74">
        <v>1.6456036679999999</v>
      </c>
      <c r="S3030" s="74">
        <v>0</v>
      </c>
      <c r="T3030" s="74">
        <v>0</v>
      </c>
      <c r="U3030" s="74">
        <v>9.1922121729999995E-4</v>
      </c>
      <c r="V3030" s="74">
        <v>7.5301499999999999</v>
      </c>
      <c r="W3030" s="74">
        <v>1.4764998523499999</v>
      </c>
      <c r="X3030" s="74">
        <v>1120.2054000000001</v>
      </c>
      <c r="Y3030" s="74">
        <v>320</v>
      </c>
      <c r="Z3030" s="74">
        <v>0.9667447398402006</v>
      </c>
      <c r="AA3030" s="74">
        <v>3.3255260159799419E-2</v>
      </c>
      <c r="AB3030" s="74">
        <v>3.2792466924690192E-3</v>
      </c>
      <c r="AC3030" s="74">
        <v>3.2792466924690192E-3</v>
      </c>
      <c r="AD3030" t="s">
        <v>5810</v>
      </c>
    </row>
    <row r="3031" spans="1:30">
      <c r="A3031" s="165" t="s">
        <v>7427</v>
      </c>
      <c r="C3031" s="165" t="s">
        <v>8444</v>
      </c>
      <c r="D3031" s="169" t="s">
        <v>2877</v>
      </c>
      <c r="E3031" s="169" t="s">
        <v>2997</v>
      </c>
      <c r="F3031" s="174">
        <v>14.60006667</v>
      </c>
      <c r="G3031" s="174">
        <v>144.7739167</v>
      </c>
      <c r="H3031" s="74">
        <v>50.301000000000002</v>
      </c>
      <c r="I3031" s="74">
        <v>1</v>
      </c>
      <c r="J3031" s="74">
        <v>16.23</v>
      </c>
      <c r="K3031" s="74">
        <v>0.22700000000000001</v>
      </c>
      <c r="L3031" s="74">
        <v>4.8319999999999999</v>
      </c>
      <c r="M3031" s="74">
        <v>8.7880000000000003</v>
      </c>
      <c r="N3031" s="74">
        <v>2.6749999999999998</v>
      </c>
      <c r="O3031" s="74">
        <v>0.54400000000000004</v>
      </c>
      <c r="P3031" s="74">
        <v>0</v>
      </c>
      <c r="Q3031" s="74">
        <v>0.161</v>
      </c>
      <c r="R3031" s="74">
        <v>2.659397174</v>
      </c>
      <c r="S3031" s="74">
        <v>0</v>
      </c>
      <c r="T3031" s="74">
        <v>0</v>
      </c>
      <c r="U3031" s="74">
        <v>4.5438954230000002E-2</v>
      </c>
      <c r="V3031" s="74">
        <v>9.8855000000000004</v>
      </c>
      <c r="W3031" s="74">
        <v>1.9383331395000001</v>
      </c>
      <c r="X3031" s="74">
        <v>1113.8807999999999</v>
      </c>
      <c r="Y3031" s="74">
        <v>1470</v>
      </c>
      <c r="Z3031" s="74">
        <v>0.58696491552846664</v>
      </c>
      <c r="AA3031" s="74">
        <v>0.41303508447153342</v>
      </c>
      <c r="AB3031" s="74">
        <v>9.8502297377115692E-4</v>
      </c>
      <c r="AC3031" s="74">
        <v>9.8502297377115692E-4</v>
      </c>
      <c r="AD3031" t="s">
        <v>5810</v>
      </c>
    </row>
    <row r="3032" spans="1:30">
      <c r="A3032" s="165" t="s">
        <v>7428</v>
      </c>
      <c r="C3032" s="165" t="s">
        <v>8444</v>
      </c>
      <c r="D3032" s="169" t="s">
        <v>2877</v>
      </c>
      <c r="E3032" s="169" t="s">
        <v>2997</v>
      </c>
      <c r="F3032" s="174">
        <v>14.600849999999999</v>
      </c>
      <c r="G3032" s="174">
        <v>144.77536670000001</v>
      </c>
      <c r="H3032" s="74">
        <v>52.914999999999999</v>
      </c>
      <c r="I3032" s="74">
        <v>1.0880000000000001</v>
      </c>
      <c r="J3032" s="74">
        <v>16.433</v>
      </c>
      <c r="K3032" s="74">
        <v>0.16700000000000001</v>
      </c>
      <c r="L3032" s="74">
        <v>4.8250000000000002</v>
      </c>
      <c r="M3032" s="74">
        <v>8.8810000000000002</v>
      </c>
      <c r="N3032" s="74">
        <v>2.887</v>
      </c>
      <c r="O3032" s="74">
        <v>1.006</v>
      </c>
      <c r="P3032" s="74">
        <v>0</v>
      </c>
      <c r="Q3032" s="74">
        <v>0.20699999999999999</v>
      </c>
      <c r="R3032" s="74">
        <v>2.3764504679999998</v>
      </c>
      <c r="S3032" s="74">
        <v>0</v>
      </c>
      <c r="T3032" s="74">
        <v>0</v>
      </c>
      <c r="U3032" s="74">
        <v>2.5565954849999999E-2</v>
      </c>
      <c r="V3032" s="74">
        <v>7.0150499999999996</v>
      </c>
      <c r="W3032" s="74">
        <v>1.3754998624500001</v>
      </c>
      <c r="X3032" s="74">
        <v>1115.4246000000001</v>
      </c>
      <c r="Y3032" s="74">
        <v>1010</v>
      </c>
      <c r="Z3032" s="74">
        <v>0.62854112629377701</v>
      </c>
      <c r="AA3032" s="74">
        <v>0.37145887370622288</v>
      </c>
      <c r="AB3032" s="74">
        <v>1.5548133449782631E-4</v>
      </c>
      <c r="AC3032" s="74">
        <v>1.554813344978262E-4</v>
      </c>
      <c r="AD3032" t="s">
        <v>5810</v>
      </c>
    </row>
    <row r="3033" spans="1:30">
      <c r="A3033" s="165" t="s">
        <v>7429</v>
      </c>
      <c r="C3033" s="165" t="s">
        <v>8444</v>
      </c>
      <c r="D3033" s="169" t="s">
        <v>2877</v>
      </c>
      <c r="E3033" s="169" t="s">
        <v>2997</v>
      </c>
      <c r="F3033" s="174">
        <v>14.600849999999999</v>
      </c>
      <c r="G3033" s="174">
        <v>144.77536670000001</v>
      </c>
      <c r="H3033" s="74">
        <v>52.595999999999997</v>
      </c>
      <c r="I3033" s="74">
        <v>1.115</v>
      </c>
      <c r="J3033" s="74">
        <v>15.955</v>
      </c>
      <c r="K3033" s="74">
        <v>0.16800000000000001</v>
      </c>
      <c r="L3033" s="74">
        <v>4.3949999999999996</v>
      </c>
      <c r="M3033" s="74">
        <v>9.3149999999999995</v>
      </c>
      <c r="N3033" s="74">
        <v>2.8849999999999998</v>
      </c>
      <c r="O3033" s="74">
        <v>1.0369999999999999</v>
      </c>
      <c r="P3033" s="74">
        <v>0</v>
      </c>
      <c r="Q3033" s="74">
        <v>0.19500000000000001</v>
      </c>
      <c r="R3033" s="74">
        <v>1.7723783879999999</v>
      </c>
      <c r="S3033" s="74">
        <v>0</v>
      </c>
      <c r="T3033" s="74">
        <v>0</v>
      </c>
      <c r="U3033" s="74">
        <v>2.7609377740000001E-3</v>
      </c>
      <c r="V3033" s="74">
        <v>6.9904000000000002</v>
      </c>
      <c r="W3033" s="74">
        <v>1.3706665296</v>
      </c>
      <c r="X3033" s="74">
        <v>1122.6289999999999</v>
      </c>
      <c r="Y3033" s="74">
        <v>390</v>
      </c>
      <c r="Z3033" s="74">
        <v>0.90005423574660604</v>
      </c>
      <c r="AA3033" s="74">
        <v>9.9945764253393951E-2</v>
      </c>
      <c r="AB3033" s="74">
        <v>1.6507703297432791E-3</v>
      </c>
      <c r="AC3033" s="74">
        <v>1.6507703297432791E-3</v>
      </c>
      <c r="AD3033" t="s">
        <v>5810</v>
      </c>
    </row>
    <row r="3034" spans="1:30">
      <c r="A3034" s="165" t="s">
        <v>7430</v>
      </c>
      <c r="C3034" s="165" t="s">
        <v>8444</v>
      </c>
      <c r="D3034" s="169" t="s">
        <v>2877</v>
      </c>
      <c r="E3034" s="169" t="s">
        <v>2997</v>
      </c>
      <c r="F3034" s="174">
        <v>14.600849999999999</v>
      </c>
      <c r="G3034" s="174">
        <v>144.77536670000001</v>
      </c>
      <c r="H3034" s="74">
        <v>51.975999999999999</v>
      </c>
      <c r="I3034" s="74">
        <v>0.96199999999999997</v>
      </c>
      <c r="J3034" s="74">
        <v>16.716999999999999</v>
      </c>
      <c r="K3034" s="74">
        <v>0.189</v>
      </c>
      <c r="L3034" s="74">
        <v>5.2939999999999996</v>
      </c>
      <c r="M3034" s="74">
        <v>9.3699999999999992</v>
      </c>
      <c r="N3034" s="74">
        <v>2.819</v>
      </c>
      <c r="O3034" s="74">
        <v>0.873</v>
      </c>
      <c r="P3034" s="74">
        <v>0</v>
      </c>
      <c r="Q3034" s="74">
        <v>0.16300000000000001</v>
      </c>
      <c r="R3034" s="74">
        <v>2.50882132</v>
      </c>
      <c r="S3034" s="74">
        <v>0</v>
      </c>
      <c r="T3034" s="74">
        <v>0</v>
      </c>
      <c r="U3034" s="74">
        <v>2.743294726E-2</v>
      </c>
      <c r="V3034" s="74">
        <v>7.8310499999999994</v>
      </c>
      <c r="W3034" s="74">
        <v>1.53549984645</v>
      </c>
      <c r="X3034" s="74">
        <v>1123.5419999999999</v>
      </c>
      <c r="Y3034" s="74">
        <v>1100</v>
      </c>
      <c r="Z3034" s="74">
        <v>0.64892468895412425</v>
      </c>
      <c r="AA3034" s="74">
        <v>0.35107531104587569</v>
      </c>
      <c r="AB3034" s="74">
        <v>9.8411347489936549E-4</v>
      </c>
      <c r="AC3034" s="74">
        <v>9.8411347489936549E-4</v>
      </c>
      <c r="AD3034" t="s">
        <v>5810</v>
      </c>
    </row>
    <row r="3035" spans="1:30">
      <c r="A3035" s="165" t="s">
        <v>7431</v>
      </c>
      <c r="C3035" s="165" t="s">
        <v>8444</v>
      </c>
      <c r="D3035" s="169" t="s">
        <v>2877</v>
      </c>
      <c r="E3035" s="169" t="s">
        <v>2997</v>
      </c>
      <c r="F3035" s="174">
        <v>14.600849999999999</v>
      </c>
      <c r="G3035" s="174">
        <v>144.77536670000001</v>
      </c>
      <c r="H3035" s="74">
        <v>53.828000000000003</v>
      </c>
      <c r="I3035" s="74">
        <v>1.111</v>
      </c>
      <c r="J3035" s="74">
        <v>16.02</v>
      </c>
      <c r="K3035" s="74">
        <v>0.17199999999999999</v>
      </c>
      <c r="L3035" s="74">
        <v>4.2389999999999999</v>
      </c>
      <c r="M3035" s="74">
        <v>9.1329999999999991</v>
      </c>
      <c r="N3035" s="74">
        <v>3.0550000000000002</v>
      </c>
      <c r="O3035" s="74">
        <v>1.0640000000000001</v>
      </c>
      <c r="P3035" s="74">
        <v>0</v>
      </c>
      <c r="Q3035" s="74">
        <v>0.20399999999999999</v>
      </c>
      <c r="R3035" s="74">
        <v>1.435793111</v>
      </c>
      <c r="S3035" s="74">
        <v>0</v>
      </c>
      <c r="T3035" s="74">
        <v>0</v>
      </c>
      <c r="U3035" s="74">
        <v>5.7251075370000001E-3</v>
      </c>
      <c r="V3035" s="74">
        <v>7.6635999999999997</v>
      </c>
      <c r="W3035" s="74">
        <v>1.5026665163999999</v>
      </c>
      <c r="X3035" s="74">
        <v>1119.6078</v>
      </c>
      <c r="Y3035" s="74">
        <v>340</v>
      </c>
      <c r="Z3035" s="74">
        <v>0.73307015806693787</v>
      </c>
      <c r="AA3035" s="74">
        <v>0.26692984193306207</v>
      </c>
      <c r="AB3035" s="74">
        <v>3.5648731614981141E-4</v>
      </c>
      <c r="AC3035" s="74">
        <v>3.564873161498112E-4</v>
      </c>
      <c r="AD3035" t="s">
        <v>5810</v>
      </c>
    </row>
    <row r="3036" spans="1:30">
      <c r="A3036" s="165" t="s">
        <v>7432</v>
      </c>
      <c r="C3036" s="165" t="s">
        <v>8444</v>
      </c>
      <c r="D3036" s="169" t="s">
        <v>2877</v>
      </c>
      <c r="E3036" s="169" t="s">
        <v>2997</v>
      </c>
      <c r="F3036" s="174">
        <v>14.600849999999999</v>
      </c>
      <c r="G3036" s="174">
        <v>144.77536670000001</v>
      </c>
      <c r="H3036" s="74">
        <v>53.302</v>
      </c>
      <c r="I3036" s="74">
        <v>1.0569999999999999</v>
      </c>
      <c r="J3036" s="74">
        <v>15.968</v>
      </c>
      <c r="K3036" s="74">
        <v>0.191</v>
      </c>
      <c r="L3036" s="74">
        <v>4.875</v>
      </c>
      <c r="M3036" s="74">
        <v>9.3109999999999999</v>
      </c>
      <c r="N3036" s="74">
        <v>2.78</v>
      </c>
      <c r="O3036" s="74">
        <v>0.90900000000000003</v>
      </c>
      <c r="P3036" s="74">
        <v>0</v>
      </c>
      <c r="Q3036" s="74">
        <v>0.14899999999999999</v>
      </c>
      <c r="R3036" s="74">
        <v>2.8774944360000001</v>
      </c>
      <c r="S3036" s="74">
        <v>0</v>
      </c>
      <c r="T3036" s="74">
        <v>0</v>
      </c>
      <c r="U3036" s="74">
        <v>4.6275510319999998E-2</v>
      </c>
      <c r="V3036" s="74">
        <v>7.0702999999999996</v>
      </c>
      <c r="W3036" s="74">
        <v>1.3863331946999999</v>
      </c>
      <c r="X3036" s="74">
        <v>1122.5626</v>
      </c>
      <c r="Y3036" s="74">
        <v>1530</v>
      </c>
      <c r="Z3036" s="74">
        <v>0.59140327921581026</v>
      </c>
      <c r="AA3036" s="74">
        <v>0.40859672078418968</v>
      </c>
      <c r="AB3036" s="74">
        <v>9.3093217857761145E-4</v>
      </c>
      <c r="AC3036" s="74">
        <v>9.3093217857761102E-4</v>
      </c>
      <c r="AD3036" t="s">
        <v>5810</v>
      </c>
    </row>
    <row r="3037" spans="1:30">
      <c r="A3037" s="165" t="s">
        <v>7433</v>
      </c>
      <c r="C3037" s="165" t="s">
        <v>8444</v>
      </c>
      <c r="D3037" s="169" t="s">
        <v>2877</v>
      </c>
      <c r="E3037" s="169" t="s">
        <v>2997</v>
      </c>
      <c r="F3037" s="174">
        <v>14.600849999999999</v>
      </c>
      <c r="G3037" s="174">
        <v>144.77536670000001</v>
      </c>
      <c r="H3037" s="74">
        <v>45.481999999999999</v>
      </c>
      <c r="I3037" s="74">
        <v>0.58799999999999997</v>
      </c>
      <c r="J3037" s="74">
        <v>13.233000000000001</v>
      </c>
      <c r="K3037" s="74">
        <v>0.17899999999999999</v>
      </c>
      <c r="L3037" s="74">
        <v>4.8879999999999999</v>
      </c>
      <c r="M3037" s="74">
        <v>16.388000000000002</v>
      </c>
      <c r="N3037" s="74">
        <v>2.0409999999999999</v>
      </c>
      <c r="O3037" s="74">
        <v>0.61699999999999999</v>
      </c>
      <c r="P3037" s="74">
        <v>0</v>
      </c>
      <c r="Q3037" s="74">
        <v>0.11700000000000001</v>
      </c>
      <c r="R3037" s="74">
        <v>1.68871338</v>
      </c>
      <c r="S3037" s="74">
        <v>0</v>
      </c>
      <c r="T3037" s="74">
        <v>0</v>
      </c>
      <c r="U3037" s="74">
        <v>3.1086328829999999E-2</v>
      </c>
      <c r="V3037" s="74">
        <v>6.3867794189999998</v>
      </c>
      <c r="W3037" s="74">
        <v>1.252309564769031</v>
      </c>
      <c r="X3037" s="74">
        <v>1240.0408</v>
      </c>
      <c r="Y3037" s="74">
        <v>830</v>
      </c>
      <c r="Z3037" s="74">
        <v>0.45104124387521011</v>
      </c>
      <c r="AA3037" s="74">
        <v>0.54895875612478984</v>
      </c>
      <c r="AB3037" s="74">
        <v>1.4295792212972171E-4</v>
      </c>
      <c r="AC3037" s="74">
        <v>1.4295792212972171E-4</v>
      </c>
      <c r="AD3037" t="s">
        <v>5810</v>
      </c>
    </row>
    <row r="3038" spans="1:30">
      <c r="A3038" s="165" t="s">
        <v>3396</v>
      </c>
      <c r="C3038" s="165" t="s">
        <v>8444</v>
      </c>
      <c r="D3038" s="169" t="s">
        <v>2877</v>
      </c>
      <c r="E3038" s="169" t="s">
        <v>3396</v>
      </c>
      <c r="F3038" s="174">
        <v>30.407299999999999</v>
      </c>
      <c r="G3038" s="174">
        <v>140.0966</v>
      </c>
      <c r="H3038" s="74">
        <v>48.425199999999997</v>
      </c>
      <c r="I3038" s="74">
        <v>0.66259999999999997</v>
      </c>
      <c r="J3038" s="74">
        <v>17.035499999999999</v>
      </c>
      <c r="K3038" s="74">
        <v>0.1633</v>
      </c>
      <c r="L3038" s="74">
        <v>6.3730000000000002</v>
      </c>
      <c r="M3038" s="74">
        <v>13.113300000000001</v>
      </c>
      <c r="N3038" s="74">
        <v>1.8746</v>
      </c>
      <c r="O3038" s="74">
        <v>0.11169999999999999</v>
      </c>
      <c r="P3038" s="74">
        <v>0</v>
      </c>
      <c r="Q3038" s="74">
        <v>9.6699999999999994E-2</v>
      </c>
      <c r="R3038" s="74">
        <v>2.6162911260000001</v>
      </c>
      <c r="S3038" s="74">
        <v>0</v>
      </c>
      <c r="T3038" s="74">
        <v>0</v>
      </c>
      <c r="U3038" s="74">
        <v>4.9991182889999999E-2</v>
      </c>
      <c r="V3038" s="74">
        <v>6.8277099999999997</v>
      </c>
      <c r="W3038" s="74">
        <v>1.33876653279</v>
      </c>
      <c r="X3038" s="74">
        <v>1185.6807799999999</v>
      </c>
      <c r="Y3038" s="74">
        <v>1620</v>
      </c>
      <c r="Z3038" s="74">
        <v>0.53777163803444472</v>
      </c>
      <c r="AA3038" s="74">
        <v>0.46222836196555528</v>
      </c>
      <c r="AB3038" s="74">
        <v>5.3122035541458969E-4</v>
      </c>
      <c r="AC3038" s="74">
        <v>5.3122035541458947E-4</v>
      </c>
      <c r="AD3038" t="s">
        <v>5810</v>
      </c>
    </row>
    <row r="3039" spans="1:30">
      <c r="A3039" s="165" t="s">
        <v>7434</v>
      </c>
      <c r="C3039" s="165" t="s">
        <v>8444</v>
      </c>
      <c r="D3039" s="169" t="s">
        <v>2877</v>
      </c>
      <c r="E3039" s="169" t="s">
        <v>3396</v>
      </c>
      <c r="F3039" s="174">
        <v>30.407299999999999</v>
      </c>
      <c r="G3039" s="174">
        <v>140.0966</v>
      </c>
      <c r="H3039" s="74">
        <v>48.9251</v>
      </c>
      <c r="I3039" s="74">
        <v>0.63780000000000003</v>
      </c>
      <c r="J3039" s="74">
        <v>17.118099999999998</v>
      </c>
      <c r="K3039" s="74">
        <v>0.17399999999999999</v>
      </c>
      <c r="L3039" s="74">
        <v>6.4756</v>
      </c>
      <c r="M3039" s="74">
        <v>12.7676</v>
      </c>
      <c r="N3039" s="74">
        <v>1.8512</v>
      </c>
      <c r="O3039" s="74">
        <v>8.5999999999999993E-2</v>
      </c>
      <c r="P3039" s="74">
        <v>0</v>
      </c>
      <c r="Q3039" s="74">
        <v>6.3700000000000007E-2</v>
      </c>
      <c r="R3039" s="74">
        <v>2.6011060380000002</v>
      </c>
      <c r="S3039" s="74">
        <v>0</v>
      </c>
      <c r="T3039" s="74">
        <v>0</v>
      </c>
      <c r="U3039" s="74">
        <v>4.697235751E-2</v>
      </c>
      <c r="V3039" s="74">
        <v>6.6016950000000003</v>
      </c>
      <c r="W3039" s="74">
        <v>1.294449870555</v>
      </c>
      <c r="X3039" s="74">
        <v>1179.9421600000001</v>
      </c>
      <c r="Y3039" s="74">
        <v>1560</v>
      </c>
      <c r="Z3039" s="74">
        <v>0.54564814285533025</v>
      </c>
      <c r="AA3039" s="74">
        <v>0.45435185714466969</v>
      </c>
      <c r="AB3039" s="74">
        <v>7.7427012951061E-4</v>
      </c>
      <c r="AC3039" s="74">
        <v>7.7427012951060946E-4</v>
      </c>
      <c r="AD3039" t="s">
        <v>5810</v>
      </c>
    </row>
    <row r="3040" spans="1:30">
      <c r="A3040" s="165" t="s">
        <v>7435</v>
      </c>
      <c r="C3040" s="165" t="s">
        <v>8444</v>
      </c>
      <c r="D3040" s="169" t="s">
        <v>2877</v>
      </c>
      <c r="E3040" s="169" t="s">
        <v>3396</v>
      </c>
      <c r="F3040" s="174">
        <v>30.407299999999999</v>
      </c>
      <c r="G3040" s="174">
        <v>140.0966</v>
      </c>
      <c r="H3040" s="74">
        <v>48.693399999999997</v>
      </c>
      <c r="I3040" s="74">
        <v>0.62409999999999999</v>
      </c>
      <c r="J3040" s="74">
        <v>17.159400000000002</v>
      </c>
      <c r="K3040" s="74">
        <v>0.1525</v>
      </c>
      <c r="L3040" s="74">
        <v>6.4389000000000003</v>
      </c>
      <c r="M3040" s="74">
        <v>12.8047</v>
      </c>
      <c r="N3040" s="74">
        <v>1.9782999999999999</v>
      </c>
      <c r="O3040" s="74">
        <v>0.14580000000000001</v>
      </c>
      <c r="P3040" s="74">
        <v>0</v>
      </c>
      <c r="Q3040" s="74">
        <v>5.6000000000000001E-2</v>
      </c>
      <c r="R3040" s="74">
        <v>3.3242148359999999</v>
      </c>
      <c r="S3040" s="74">
        <v>0</v>
      </c>
      <c r="T3040" s="74">
        <v>0</v>
      </c>
      <c r="U3040" s="74">
        <v>6.0305072299999991E-2</v>
      </c>
      <c r="V3040" s="74">
        <v>6.9027649999999996</v>
      </c>
      <c r="W3040" s="74">
        <v>1.3534831979849999</v>
      </c>
      <c r="X3040" s="74">
        <v>1180.5580199999999</v>
      </c>
      <c r="Y3040" s="74">
        <v>2070</v>
      </c>
      <c r="Z3040" s="74">
        <v>0.61345046006831605</v>
      </c>
      <c r="AA3040" s="74">
        <v>0.38654953993168389</v>
      </c>
      <c r="AB3040" s="74">
        <v>5.7129096889115536E-4</v>
      </c>
      <c r="AC3040" s="74">
        <v>5.7129096889115515E-4</v>
      </c>
      <c r="AD3040" t="s">
        <v>5810</v>
      </c>
    </row>
    <row r="3041" spans="1:30">
      <c r="A3041" s="165" t="s">
        <v>7436</v>
      </c>
      <c r="C3041" s="165" t="s">
        <v>8444</v>
      </c>
      <c r="D3041" s="169" t="s">
        <v>2877</v>
      </c>
      <c r="E3041" s="169" t="s">
        <v>3396</v>
      </c>
      <c r="F3041" s="174">
        <v>30.407299999999999</v>
      </c>
      <c r="G3041" s="174">
        <v>140.0966</v>
      </c>
      <c r="H3041" s="74">
        <v>49.142299999999999</v>
      </c>
      <c r="I3041" s="74">
        <v>0.64170000000000005</v>
      </c>
      <c r="J3041" s="74">
        <v>17.012499999999999</v>
      </c>
      <c r="K3041" s="74">
        <v>0.15260000000000001</v>
      </c>
      <c r="L3041" s="74">
        <v>5.1322000000000001</v>
      </c>
      <c r="M3041" s="74">
        <v>14.097099999999999</v>
      </c>
      <c r="N3041" s="74">
        <v>1.8348</v>
      </c>
      <c r="O3041" s="74">
        <v>0.1234</v>
      </c>
      <c r="P3041" s="74">
        <v>0</v>
      </c>
      <c r="Q3041" s="74">
        <v>9.6699999999999994E-2</v>
      </c>
      <c r="R3041" s="74">
        <v>2.76188433</v>
      </c>
      <c r="S3041" s="74">
        <v>0</v>
      </c>
      <c r="T3041" s="74">
        <v>0</v>
      </c>
      <c r="U3041" s="74">
        <v>6.2747703590000009E-2</v>
      </c>
      <c r="V3041" s="74">
        <v>6.3488199999999999</v>
      </c>
      <c r="W3041" s="74">
        <v>1.24486654218</v>
      </c>
      <c r="X3041" s="74">
        <v>1202.0118600000001</v>
      </c>
      <c r="Y3041" s="74">
        <v>1910</v>
      </c>
      <c r="Z3041" s="74">
        <v>0.49454768962277412</v>
      </c>
      <c r="AA3041" s="74">
        <v>0.50545231037722593</v>
      </c>
      <c r="AB3041" s="74">
        <v>4.7027576865650388E-4</v>
      </c>
      <c r="AC3041" s="74">
        <v>4.7027576865650388E-4</v>
      </c>
      <c r="AD3041" t="s">
        <v>5810</v>
      </c>
    </row>
    <row r="3042" spans="1:30">
      <c r="A3042" s="165" t="s">
        <v>7437</v>
      </c>
      <c r="C3042" s="165" t="s">
        <v>8444</v>
      </c>
      <c r="D3042" s="169" t="s">
        <v>2877</v>
      </c>
      <c r="E3042" s="169" t="s">
        <v>3396</v>
      </c>
      <c r="F3042" s="174">
        <v>30.407299999999999</v>
      </c>
      <c r="G3042" s="174">
        <v>140.0966</v>
      </c>
      <c r="H3042" s="74">
        <v>48.872999999999998</v>
      </c>
      <c r="I3042" s="74">
        <v>0.63959999999999995</v>
      </c>
      <c r="J3042" s="74">
        <v>16.562100000000001</v>
      </c>
      <c r="K3042" s="74">
        <v>0.13919999999999999</v>
      </c>
      <c r="L3042" s="74">
        <v>6.3246000000000002</v>
      </c>
      <c r="M3042" s="74">
        <v>13.742599999999999</v>
      </c>
      <c r="N3042" s="74">
        <v>1.7944</v>
      </c>
      <c r="O3042" s="74">
        <v>0.1013</v>
      </c>
      <c r="P3042" s="74">
        <v>0</v>
      </c>
      <c r="Q3042" s="74">
        <v>7.6899999999999996E-2</v>
      </c>
      <c r="R3042" s="74">
        <v>2.4991776780000001</v>
      </c>
      <c r="S3042" s="74">
        <v>0</v>
      </c>
      <c r="T3042" s="74">
        <v>0</v>
      </c>
      <c r="U3042" s="74">
        <v>5.780210098E-2</v>
      </c>
      <c r="V3042" s="74">
        <v>6.3916599999999999</v>
      </c>
      <c r="W3042" s="74">
        <v>1.2532665413399999</v>
      </c>
      <c r="X3042" s="74">
        <v>1196.12716</v>
      </c>
      <c r="Y3042" s="74">
        <v>1700</v>
      </c>
      <c r="Z3042" s="74">
        <v>0.47875262455991818</v>
      </c>
      <c r="AA3042" s="74">
        <v>0.52124737544008171</v>
      </c>
      <c r="AB3042" s="74">
        <v>6.9784152443453707E-4</v>
      </c>
      <c r="AC3042" s="74">
        <v>6.9784152443453675E-4</v>
      </c>
      <c r="AD3042" t="s">
        <v>5810</v>
      </c>
    </row>
    <row r="3043" spans="1:30">
      <c r="A3043" s="165" t="s">
        <v>7438</v>
      </c>
      <c r="C3043" s="165" t="s">
        <v>8444</v>
      </c>
      <c r="D3043" s="169" t="s">
        <v>2877</v>
      </c>
      <c r="E3043" s="169" t="s">
        <v>3396</v>
      </c>
      <c r="F3043" s="174">
        <v>30.407299999999999</v>
      </c>
      <c r="G3043" s="174">
        <v>140.0966</v>
      </c>
      <c r="H3043" s="74">
        <v>48.698799999999999</v>
      </c>
      <c r="I3043" s="74">
        <v>0.6653</v>
      </c>
      <c r="J3043" s="74">
        <v>16.992999999999999</v>
      </c>
      <c r="K3043" s="74">
        <v>0.1772</v>
      </c>
      <c r="L3043" s="74">
        <v>5.9546999999999999</v>
      </c>
      <c r="M3043" s="74">
        <v>13.212999999999999</v>
      </c>
      <c r="N3043" s="74">
        <v>1.9540999999999999</v>
      </c>
      <c r="O3043" s="74">
        <v>0.1517</v>
      </c>
      <c r="P3043" s="74">
        <v>0</v>
      </c>
      <c r="Q3043" s="74">
        <v>9.6000000000000002E-2</v>
      </c>
      <c r="R3043" s="74">
        <v>2.608899198</v>
      </c>
      <c r="S3043" s="74">
        <v>0</v>
      </c>
      <c r="T3043" s="74">
        <v>0</v>
      </c>
      <c r="U3043" s="74">
        <v>4.9727480239999997E-2</v>
      </c>
      <c r="V3043" s="74">
        <v>6.6247299999999996</v>
      </c>
      <c r="W3043" s="74">
        <v>1.2989665367700001</v>
      </c>
      <c r="X3043" s="74">
        <v>1187.3358000000001</v>
      </c>
      <c r="Y3043" s="74">
        <v>1610</v>
      </c>
      <c r="Z3043" s="74">
        <v>0.53015996095669504</v>
      </c>
      <c r="AA3043" s="74">
        <v>0.4698400390433049</v>
      </c>
      <c r="AB3043" s="74">
        <v>3.7982501365077249E-4</v>
      </c>
      <c r="AC3043" s="74">
        <v>3.7982501365077227E-4</v>
      </c>
      <c r="AD3043" t="s">
        <v>5810</v>
      </c>
    </row>
    <row r="3044" spans="1:30">
      <c r="A3044" s="165" t="s">
        <v>7439</v>
      </c>
      <c r="C3044" s="165" t="s">
        <v>8444</v>
      </c>
      <c r="D3044" s="169" t="s">
        <v>2877</v>
      </c>
      <c r="E3044" s="169" t="s">
        <v>3396</v>
      </c>
      <c r="F3044" s="174">
        <v>30.407299999999999</v>
      </c>
      <c r="G3044" s="174">
        <v>140.0966</v>
      </c>
      <c r="H3044" s="74">
        <v>49.113399999999999</v>
      </c>
      <c r="I3044" s="74">
        <v>0.63919999999999999</v>
      </c>
      <c r="J3044" s="74">
        <v>16.9346</v>
      </c>
      <c r="K3044" s="74">
        <v>0.13700000000000001</v>
      </c>
      <c r="L3044" s="74">
        <v>6.4302000000000001</v>
      </c>
      <c r="M3044" s="74">
        <v>13.211499999999999</v>
      </c>
      <c r="N3044" s="74">
        <v>1.8381000000000001</v>
      </c>
      <c r="O3044" s="74">
        <v>9.3899999999999997E-2</v>
      </c>
      <c r="P3044" s="74">
        <v>0</v>
      </c>
      <c r="Q3044" s="74">
        <v>0.1055</v>
      </c>
      <c r="R3044" s="74">
        <v>2.4479704440000001</v>
      </c>
      <c r="S3044" s="74">
        <v>0</v>
      </c>
      <c r="T3044" s="74">
        <v>0</v>
      </c>
      <c r="U3044" s="74">
        <v>4.8926796920000001E-2</v>
      </c>
      <c r="V3044" s="74">
        <v>6.5705850000000003</v>
      </c>
      <c r="W3044" s="74">
        <v>1.2883498711650001</v>
      </c>
      <c r="X3044" s="74">
        <v>1187.3108999999999</v>
      </c>
      <c r="Y3044" s="74">
        <v>1540</v>
      </c>
      <c r="Z3044" s="74">
        <v>0.50520065529486446</v>
      </c>
      <c r="AA3044" s="74">
        <v>0.49479934470513548</v>
      </c>
      <c r="AB3044" s="74">
        <v>4.0269400315174588E-5</v>
      </c>
      <c r="AC3044" s="74">
        <v>4.0269400315174608E-5</v>
      </c>
      <c r="AD3044" t="s">
        <v>5810</v>
      </c>
    </row>
    <row r="3045" spans="1:30">
      <c r="A3045" s="165" t="s">
        <v>7440</v>
      </c>
      <c r="C3045" s="165" t="s">
        <v>8444</v>
      </c>
      <c r="D3045" s="169" t="s">
        <v>2877</v>
      </c>
      <c r="E3045" s="169" t="s">
        <v>3396</v>
      </c>
      <c r="F3045" s="174">
        <v>30.407299999999999</v>
      </c>
      <c r="G3045" s="174">
        <v>140.0966</v>
      </c>
      <c r="H3045" s="74">
        <v>47.041699999999999</v>
      </c>
      <c r="I3045" s="74">
        <v>1.5161</v>
      </c>
      <c r="J3045" s="74">
        <v>16.736000000000001</v>
      </c>
      <c r="K3045" s="74">
        <v>0.14899999999999999</v>
      </c>
      <c r="L3045" s="74">
        <v>6.6859999999999999</v>
      </c>
      <c r="M3045" s="74">
        <v>13.715999999999999</v>
      </c>
      <c r="N3045" s="74">
        <v>1.6732</v>
      </c>
      <c r="O3045" s="74">
        <v>0.10199999999999999</v>
      </c>
      <c r="P3045" s="74">
        <v>0</v>
      </c>
      <c r="Q3045" s="74">
        <v>0.1145</v>
      </c>
      <c r="R3045" s="74">
        <v>2.859248676</v>
      </c>
      <c r="S3045" s="74">
        <v>0</v>
      </c>
      <c r="T3045" s="74">
        <v>0</v>
      </c>
      <c r="U3045" s="74">
        <v>5.849213558E-2</v>
      </c>
      <c r="V3045" s="74">
        <v>6.7031850000000004</v>
      </c>
      <c r="W3045" s="74">
        <v>1.3143498685649999</v>
      </c>
      <c r="X3045" s="74">
        <v>1195.6856</v>
      </c>
      <c r="Y3045" s="74">
        <v>1870</v>
      </c>
      <c r="Z3045" s="74">
        <v>0.57460781895788648</v>
      </c>
      <c r="AA3045" s="74">
        <v>0.42539218104211363</v>
      </c>
      <c r="AB3045" s="74">
        <v>8.8586641829306817E-4</v>
      </c>
      <c r="AC3045" s="74">
        <v>8.8586641829306828E-4</v>
      </c>
      <c r="AD3045" t="s">
        <v>5810</v>
      </c>
    </row>
    <row r="3046" spans="1:30">
      <c r="A3046" s="165" t="s">
        <v>7441</v>
      </c>
      <c r="C3046" s="165" t="s">
        <v>8444</v>
      </c>
      <c r="D3046" s="169" t="s">
        <v>2877</v>
      </c>
      <c r="E3046" s="169" t="s">
        <v>3396</v>
      </c>
      <c r="F3046" s="174">
        <v>30.407299999999999</v>
      </c>
      <c r="G3046" s="174">
        <v>140.0966</v>
      </c>
      <c r="H3046" s="74">
        <v>49.054099999999998</v>
      </c>
      <c r="I3046" s="74">
        <v>0.60360000000000003</v>
      </c>
      <c r="J3046" s="74">
        <v>17.267099999999999</v>
      </c>
      <c r="K3046" s="74">
        <v>0.14660000000000001</v>
      </c>
      <c r="L3046" s="74">
        <v>5.5317999999999996</v>
      </c>
      <c r="M3046" s="74">
        <v>13.5905</v>
      </c>
      <c r="N3046" s="74">
        <v>1.9077999999999999</v>
      </c>
      <c r="O3046" s="74">
        <v>9.1700000000000004E-2</v>
      </c>
      <c r="P3046" s="74">
        <v>0</v>
      </c>
      <c r="Q3046" s="74">
        <v>6.2700000000000006E-2</v>
      </c>
      <c r="R3046" s="74">
        <v>2.692328448</v>
      </c>
      <c r="S3046" s="74">
        <v>0</v>
      </c>
      <c r="T3046" s="74">
        <v>0</v>
      </c>
      <c r="U3046" s="74">
        <v>5.7780214420000003E-2</v>
      </c>
      <c r="V3046" s="74">
        <v>6.3291000000000004</v>
      </c>
      <c r="W3046" s="74">
        <v>1.2409998759</v>
      </c>
      <c r="X3046" s="74">
        <v>1193.6023</v>
      </c>
      <c r="Y3046" s="74">
        <v>1800</v>
      </c>
      <c r="Z3046" s="74">
        <v>0.50247124973078983</v>
      </c>
      <c r="AA3046" s="74">
        <v>0.49752875026921012</v>
      </c>
      <c r="AB3046" s="74">
        <v>4.5898100117653458E-4</v>
      </c>
      <c r="AC3046" s="74">
        <v>4.5898100117653469E-4</v>
      </c>
      <c r="AD3046" t="s">
        <v>5810</v>
      </c>
    </row>
    <row r="3047" spans="1:30">
      <c r="A3047" s="165" t="s">
        <v>7442</v>
      </c>
      <c r="C3047" s="165" t="s">
        <v>8444</v>
      </c>
      <c r="D3047" s="169" t="s">
        <v>2877</v>
      </c>
      <c r="E3047" s="169" t="s">
        <v>3396</v>
      </c>
      <c r="F3047" s="174">
        <v>30.407299999999999</v>
      </c>
      <c r="G3047" s="174">
        <v>140.0966</v>
      </c>
      <c r="H3047" s="74">
        <v>48.379300000000001</v>
      </c>
      <c r="I3047" s="74">
        <v>0.78</v>
      </c>
      <c r="J3047" s="74">
        <v>16.716899999999999</v>
      </c>
      <c r="K3047" s="74">
        <v>0.1671</v>
      </c>
      <c r="L3047" s="74">
        <v>6.3148999999999997</v>
      </c>
      <c r="M3047" s="74">
        <v>11.833</v>
      </c>
      <c r="N3047" s="74">
        <v>2.1829000000000001</v>
      </c>
      <c r="O3047" s="74">
        <v>0.1613</v>
      </c>
      <c r="P3047" s="74">
        <v>0</v>
      </c>
      <c r="Q3047" s="74">
        <v>9.0399999999999994E-2</v>
      </c>
      <c r="R3047" s="74">
        <v>3.640424232</v>
      </c>
      <c r="S3047" s="74">
        <v>0</v>
      </c>
      <c r="T3047" s="74">
        <v>0</v>
      </c>
      <c r="U3047" s="74">
        <v>4.0762958049999999E-2</v>
      </c>
      <c r="V3047" s="74">
        <v>7.5522499999999999</v>
      </c>
      <c r="W3047" s="74">
        <v>1.4808331852500001</v>
      </c>
      <c r="X3047" s="74">
        <v>1164.4277999999999</v>
      </c>
      <c r="Y3047" s="74">
        <v>1900</v>
      </c>
      <c r="Z3047" s="74">
        <v>0.7358628783490202</v>
      </c>
      <c r="AA3047" s="74">
        <v>0.2641371216509798</v>
      </c>
      <c r="AB3047" s="74">
        <v>4.880400348240902E-4</v>
      </c>
      <c r="AC3047" s="74">
        <v>4.8804003482409009E-4</v>
      </c>
      <c r="AD3047" t="s">
        <v>5810</v>
      </c>
    </row>
    <row r="3048" spans="1:30">
      <c r="A3048" s="165" t="s">
        <v>7443</v>
      </c>
      <c r="C3048" s="165" t="s">
        <v>8444</v>
      </c>
      <c r="D3048" s="169" t="s">
        <v>2877</v>
      </c>
      <c r="E3048" s="169" t="s">
        <v>3396</v>
      </c>
      <c r="F3048" s="174">
        <v>30.407299999999999</v>
      </c>
      <c r="G3048" s="174">
        <v>140.0966</v>
      </c>
      <c r="H3048" s="74">
        <v>48.617100000000001</v>
      </c>
      <c r="I3048" s="74">
        <v>0.62760000000000005</v>
      </c>
      <c r="J3048" s="74">
        <v>17.035299999999999</v>
      </c>
      <c r="K3048" s="74">
        <v>0.13769999999999999</v>
      </c>
      <c r="L3048" s="74">
        <v>6.3794000000000004</v>
      </c>
      <c r="M3048" s="74">
        <v>12.7677</v>
      </c>
      <c r="N3048" s="74">
        <v>1.9916</v>
      </c>
      <c r="O3048" s="74">
        <v>0.15110000000000001</v>
      </c>
      <c r="P3048" s="74">
        <v>0</v>
      </c>
      <c r="Q3048" s="74">
        <v>6.5699999999999995E-2</v>
      </c>
      <c r="R3048" s="74">
        <v>2.5469744400000001</v>
      </c>
      <c r="S3048" s="74">
        <v>0</v>
      </c>
      <c r="T3048" s="74">
        <v>0</v>
      </c>
      <c r="U3048" s="74">
        <v>4.4774734099999998E-2</v>
      </c>
      <c r="V3048" s="74">
        <v>6.7650649999999999</v>
      </c>
      <c r="W3048" s="74">
        <v>1.326483200685</v>
      </c>
      <c r="X3048" s="74">
        <v>1179.94382</v>
      </c>
      <c r="Y3048" s="74">
        <v>1500</v>
      </c>
      <c r="Z3048" s="74">
        <v>0.54549176174942782</v>
      </c>
      <c r="AA3048" s="74">
        <v>0.45450823825057218</v>
      </c>
      <c r="AB3048" s="74">
        <v>9.7865187417777762E-5</v>
      </c>
      <c r="AC3048" s="74">
        <v>9.7865187417777762E-5</v>
      </c>
      <c r="AD3048" t="s">
        <v>5810</v>
      </c>
    </row>
    <row r="3049" spans="1:30">
      <c r="A3049" s="165" t="s">
        <v>7444</v>
      </c>
      <c r="C3049" s="165" t="s">
        <v>8444</v>
      </c>
      <c r="D3049" s="169" t="s">
        <v>2877</v>
      </c>
      <c r="E3049" s="169" t="s">
        <v>3396</v>
      </c>
      <c r="F3049" s="174">
        <v>30.407299999999999</v>
      </c>
      <c r="G3049" s="174">
        <v>140.0966</v>
      </c>
      <c r="H3049" s="74">
        <v>48.238399999999999</v>
      </c>
      <c r="I3049" s="74">
        <v>0.70940000000000003</v>
      </c>
      <c r="J3049" s="74">
        <v>17.1952</v>
      </c>
      <c r="K3049" s="74">
        <v>0.18809999999999999</v>
      </c>
      <c r="L3049" s="74">
        <v>6.4397000000000002</v>
      </c>
      <c r="M3049" s="74">
        <v>12.8093</v>
      </c>
      <c r="N3049" s="74">
        <v>1.9654</v>
      </c>
      <c r="O3049" s="74">
        <v>0.16839999999999999</v>
      </c>
      <c r="P3049" s="74">
        <v>0</v>
      </c>
      <c r="Q3049" s="74">
        <v>7.1199999999999999E-2</v>
      </c>
      <c r="R3049" s="74">
        <v>3.5269643099999999</v>
      </c>
      <c r="S3049" s="74">
        <v>0</v>
      </c>
      <c r="T3049" s="74">
        <v>0</v>
      </c>
      <c r="U3049" s="74">
        <v>6.5422575600000005E-2</v>
      </c>
      <c r="V3049" s="74">
        <v>7.2414899999999989</v>
      </c>
      <c r="W3049" s="74">
        <v>1.41989985801</v>
      </c>
      <c r="X3049" s="74">
        <v>1180.63438</v>
      </c>
      <c r="Y3049" s="74">
        <v>2250</v>
      </c>
      <c r="Z3049" s="74">
        <v>0.63165399516725451</v>
      </c>
      <c r="AA3049" s="74">
        <v>0.36834600483274549</v>
      </c>
      <c r="AB3049" s="74">
        <v>1.6118909963170591E-4</v>
      </c>
      <c r="AC3049" s="74">
        <v>1.6118909963170591E-4</v>
      </c>
      <c r="AD3049" t="s">
        <v>5810</v>
      </c>
    </row>
    <row r="3050" spans="1:30">
      <c r="A3050" s="165" t="s">
        <v>7445</v>
      </c>
      <c r="C3050" s="165" t="s">
        <v>8444</v>
      </c>
      <c r="D3050" s="169" t="s">
        <v>2877</v>
      </c>
      <c r="E3050" s="169" t="s">
        <v>3396</v>
      </c>
      <c r="F3050" s="174">
        <v>30.407299999999999</v>
      </c>
      <c r="G3050" s="174">
        <v>140.0966</v>
      </c>
      <c r="H3050" s="74">
        <v>49.895699999999998</v>
      </c>
      <c r="I3050" s="74">
        <v>0.82979999999999998</v>
      </c>
      <c r="J3050" s="74">
        <v>16.758600000000001</v>
      </c>
      <c r="K3050" s="74">
        <v>0.1535</v>
      </c>
      <c r="L3050" s="74">
        <v>6.4324000000000003</v>
      </c>
      <c r="M3050" s="74">
        <v>12.1347</v>
      </c>
      <c r="N3050" s="74">
        <v>2.1920000000000002</v>
      </c>
      <c r="O3050" s="74">
        <v>0.26829999999999998</v>
      </c>
      <c r="P3050" s="74">
        <v>0</v>
      </c>
      <c r="Q3050" s="74">
        <v>0.21340000000000001</v>
      </c>
      <c r="R3050" s="74">
        <v>2.2646730060000002</v>
      </c>
      <c r="S3050" s="74">
        <v>0</v>
      </c>
      <c r="T3050" s="74">
        <v>0</v>
      </c>
      <c r="U3050" s="74">
        <v>1.348487198E-2</v>
      </c>
      <c r="V3050" s="74">
        <v>6.1881700000000004</v>
      </c>
      <c r="W3050" s="74">
        <v>1.21336654533</v>
      </c>
      <c r="X3050" s="74">
        <v>1169.4360200000001</v>
      </c>
      <c r="Y3050" s="74">
        <v>800</v>
      </c>
      <c r="Z3050" s="74">
        <v>0.74150475005410754</v>
      </c>
      <c r="AA3050" s="74">
        <v>0.25849524994589251</v>
      </c>
      <c r="AB3050" s="74">
        <v>1.0390717373017009E-3</v>
      </c>
      <c r="AC3050" s="74">
        <v>1.0390717373017009E-3</v>
      </c>
      <c r="AD3050" t="s">
        <v>5810</v>
      </c>
    </row>
    <row r="3051" spans="1:30">
      <c r="A3051" s="165" t="s">
        <v>7446</v>
      </c>
      <c r="C3051" s="165" t="s">
        <v>8444</v>
      </c>
      <c r="D3051" s="169" t="s">
        <v>2877</v>
      </c>
      <c r="E3051" s="169" t="s">
        <v>3396</v>
      </c>
      <c r="F3051" s="174">
        <v>30.407299999999999</v>
      </c>
      <c r="G3051" s="174">
        <v>140.0966</v>
      </c>
      <c r="H3051" s="74">
        <v>49.250999999999998</v>
      </c>
      <c r="I3051" s="74">
        <v>0.6794</v>
      </c>
      <c r="J3051" s="74">
        <v>18.003900000000002</v>
      </c>
      <c r="K3051" s="74">
        <v>0.1472</v>
      </c>
      <c r="L3051" s="74">
        <v>4.7855999999999996</v>
      </c>
      <c r="M3051" s="74">
        <v>13.2515</v>
      </c>
      <c r="N3051" s="74">
        <v>2.0844999999999998</v>
      </c>
      <c r="O3051" s="74">
        <v>0.16259999999999999</v>
      </c>
      <c r="P3051" s="74">
        <v>0</v>
      </c>
      <c r="Q3051" s="74">
        <v>9.0300000000000005E-2</v>
      </c>
      <c r="R3051" s="74">
        <v>2.5557861119999998</v>
      </c>
      <c r="S3051" s="74">
        <v>0</v>
      </c>
      <c r="T3051" s="74">
        <v>0</v>
      </c>
      <c r="U3051" s="74">
        <v>5.2056575000000001E-2</v>
      </c>
      <c r="V3051" s="74">
        <v>6.5279150000000001</v>
      </c>
      <c r="W3051" s="74">
        <v>1.279983205335</v>
      </c>
      <c r="X3051" s="74">
        <v>1187.9748999999999</v>
      </c>
      <c r="Y3051" s="74">
        <v>1660</v>
      </c>
      <c r="Z3051" s="74">
        <v>0.49583205898160132</v>
      </c>
      <c r="AA3051" s="74">
        <v>0.50416794101839879</v>
      </c>
      <c r="AB3051" s="74">
        <v>7.6527640954745005E-4</v>
      </c>
      <c r="AC3051" s="74">
        <v>7.6527640954744951E-4</v>
      </c>
      <c r="AD3051" t="s">
        <v>5810</v>
      </c>
    </row>
    <row r="3052" spans="1:30">
      <c r="A3052" s="165" t="s">
        <v>7447</v>
      </c>
      <c r="C3052" s="165" t="s">
        <v>8444</v>
      </c>
      <c r="D3052" s="169" t="s">
        <v>2877</v>
      </c>
      <c r="E3052" s="169" t="s">
        <v>3396</v>
      </c>
      <c r="F3052" s="174">
        <v>30.407299999999999</v>
      </c>
      <c r="G3052" s="174">
        <v>140.0966</v>
      </c>
      <c r="H3052" s="74">
        <v>48.623800000000003</v>
      </c>
      <c r="I3052" s="74">
        <v>0.5806</v>
      </c>
      <c r="J3052" s="74">
        <v>16.657699999999998</v>
      </c>
      <c r="K3052" s="74">
        <v>0.1641</v>
      </c>
      <c r="L3052" s="74">
        <v>6.3752000000000004</v>
      </c>
      <c r="M3052" s="74">
        <v>13.3139</v>
      </c>
      <c r="N3052" s="74">
        <v>1.8867</v>
      </c>
      <c r="O3052" s="74">
        <v>0.1019</v>
      </c>
      <c r="P3052" s="74">
        <v>0</v>
      </c>
      <c r="Q3052" s="74">
        <v>6.8400000000000002E-2</v>
      </c>
      <c r="R3052" s="74">
        <v>2.5464073140000001</v>
      </c>
      <c r="S3052" s="74">
        <v>0</v>
      </c>
      <c r="T3052" s="74">
        <v>0</v>
      </c>
      <c r="U3052" s="74">
        <v>5.5019316069999998E-2</v>
      </c>
      <c r="V3052" s="74">
        <v>6.8310250000000003</v>
      </c>
      <c r="W3052" s="74">
        <v>1.3394165327250001</v>
      </c>
      <c r="X3052" s="74">
        <v>1189.0107399999999</v>
      </c>
      <c r="Y3052" s="74">
        <v>1670</v>
      </c>
      <c r="Z3052" s="74">
        <v>0.5010442807381793</v>
      </c>
      <c r="AA3052" s="74">
        <v>0.4989557192618207</v>
      </c>
      <c r="AB3052" s="74">
        <v>1.9950142321393171E-4</v>
      </c>
      <c r="AC3052" s="74">
        <v>1.995014232139316E-4</v>
      </c>
      <c r="AD3052" t="s">
        <v>5810</v>
      </c>
    </row>
    <row r="3053" spans="1:30">
      <c r="A3053" s="165" t="s">
        <v>7448</v>
      </c>
      <c r="C3053" s="165" t="s">
        <v>8444</v>
      </c>
      <c r="D3053" s="169" t="s">
        <v>2877</v>
      </c>
      <c r="E3053" s="169" t="s">
        <v>3396</v>
      </c>
      <c r="F3053" s="174">
        <v>30.407299999999999</v>
      </c>
      <c r="G3053" s="174">
        <v>140.0966</v>
      </c>
      <c r="H3053" s="74">
        <v>48.573799999999999</v>
      </c>
      <c r="I3053" s="74">
        <v>0.59360000000000002</v>
      </c>
      <c r="J3053" s="74">
        <v>16.929300000000001</v>
      </c>
      <c r="K3053" s="74">
        <v>0.17280000000000001</v>
      </c>
      <c r="L3053" s="74">
        <v>6.5190000000000001</v>
      </c>
      <c r="M3053" s="74">
        <v>13.109500000000001</v>
      </c>
      <c r="N3053" s="74">
        <v>1.8900999999999999</v>
      </c>
      <c r="O3053" s="74">
        <v>0.11119999999999999</v>
      </c>
      <c r="P3053" s="74">
        <v>0</v>
      </c>
      <c r="Q3053" s="74">
        <v>6.8500000000000005E-2</v>
      </c>
      <c r="R3053" s="74">
        <v>3.496551696</v>
      </c>
      <c r="S3053" s="74">
        <v>0</v>
      </c>
      <c r="T3053" s="74">
        <v>0</v>
      </c>
      <c r="U3053" s="74">
        <v>5.720569222E-2</v>
      </c>
      <c r="V3053" s="74">
        <v>6.7078600000000002</v>
      </c>
      <c r="W3053" s="74">
        <v>1.3152665351399999</v>
      </c>
      <c r="X3053" s="74">
        <v>1185.6177</v>
      </c>
      <c r="Y3053" s="74">
        <v>2100</v>
      </c>
      <c r="Z3053" s="74">
        <v>0.6470845955160901</v>
      </c>
      <c r="AA3053" s="74">
        <v>0.35291540448391001</v>
      </c>
      <c r="AB3053" s="74">
        <v>7.0006049963302697E-4</v>
      </c>
      <c r="AC3053" s="74">
        <v>7.0006049963302697E-4</v>
      </c>
      <c r="AD3053" t="s">
        <v>5810</v>
      </c>
    </row>
    <row r="3054" spans="1:30">
      <c r="A3054" s="165" t="s">
        <v>7449</v>
      </c>
      <c r="C3054" s="165" t="s">
        <v>8444</v>
      </c>
      <c r="D3054" s="169" t="s">
        <v>2877</v>
      </c>
      <c r="E3054" s="169" t="s">
        <v>3396</v>
      </c>
      <c r="F3054" s="174">
        <v>30.407299999999999</v>
      </c>
      <c r="G3054" s="174">
        <v>140.0966</v>
      </c>
      <c r="H3054" s="74">
        <v>48.776400000000002</v>
      </c>
      <c r="I3054" s="74">
        <v>0.65869999999999995</v>
      </c>
      <c r="J3054" s="74">
        <v>16.735800000000001</v>
      </c>
      <c r="K3054" s="74">
        <v>0.1351</v>
      </c>
      <c r="L3054" s="74">
        <v>6.6919000000000004</v>
      </c>
      <c r="M3054" s="74">
        <v>12.868499999999999</v>
      </c>
      <c r="N3054" s="74">
        <v>2.0363000000000002</v>
      </c>
      <c r="O3054" s="74">
        <v>0.12089999999999999</v>
      </c>
      <c r="P3054" s="74">
        <v>0</v>
      </c>
      <c r="Q3054" s="74">
        <v>9.4200000000000006E-2</v>
      </c>
      <c r="R3054" s="74">
        <v>3.6420600240000001</v>
      </c>
      <c r="S3054" s="74">
        <v>0</v>
      </c>
      <c r="T3054" s="74">
        <v>0</v>
      </c>
      <c r="U3054" s="74">
        <v>4.873513753E-2</v>
      </c>
      <c r="V3054" s="74">
        <v>6.6583899999999998</v>
      </c>
      <c r="W3054" s="74">
        <v>1.30556653611</v>
      </c>
      <c r="X3054" s="74">
        <v>1181.6170999999999</v>
      </c>
      <c r="Y3054" s="74">
        <v>2020</v>
      </c>
      <c r="Z3054" s="74">
        <v>0.69800186985559742</v>
      </c>
      <c r="AA3054" s="74">
        <v>0.30199813014440252</v>
      </c>
      <c r="AB3054" s="74">
        <v>3.3074936731868689E-4</v>
      </c>
      <c r="AC3054" s="74">
        <v>3.3074936731868689E-4</v>
      </c>
      <c r="AD3054" t="s">
        <v>5810</v>
      </c>
    </row>
    <row r="3055" spans="1:30">
      <c r="A3055" s="165" t="s">
        <v>7450</v>
      </c>
      <c r="C3055" s="165" t="s">
        <v>8444</v>
      </c>
      <c r="D3055" s="169" t="s">
        <v>2877</v>
      </c>
      <c r="E3055" s="169" t="s">
        <v>3396</v>
      </c>
      <c r="F3055" s="174">
        <v>30.407299999999999</v>
      </c>
      <c r="G3055" s="174">
        <v>140.0966</v>
      </c>
      <c r="H3055" s="74">
        <v>52.370899999999999</v>
      </c>
      <c r="I3055" s="74">
        <v>1.1563000000000001</v>
      </c>
      <c r="J3055" s="74">
        <v>14.1053</v>
      </c>
      <c r="K3055" s="74">
        <v>0.27360000000000001</v>
      </c>
      <c r="L3055" s="74">
        <v>4.8350999999999997</v>
      </c>
      <c r="M3055" s="74">
        <v>9.1720000000000006</v>
      </c>
      <c r="N3055" s="74">
        <v>2.6082000000000001</v>
      </c>
      <c r="O3055" s="74">
        <v>0.31969999999999998</v>
      </c>
      <c r="P3055" s="74">
        <v>0</v>
      </c>
      <c r="Q3055" s="74">
        <v>0.1966</v>
      </c>
      <c r="R3055" s="74">
        <v>3.5741013540000002</v>
      </c>
      <c r="S3055" s="74">
        <v>0</v>
      </c>
      <c r="T3055" s="74">
        <v>0</v>
      </c>
      <c r="U3055" s="74">
        <v>5.114068326E-2</v>
      </c>
      <c r="V3055" s="74">
        <v>10.595929999999999</v>
      </c>
      <c r="W3055" s="74">
        <v>2.0776331255699998</v>
      </c>
      <c r="X3055" s="74">
        <v>1120.2552000000001</v>
      </c>
      <c r="Y3055" s="74">
        <v>1910</v>
      </c>
      <c r="Z3055" s="74">
        <v>0.69794739440498921</v>
      </c>
      <c r="AA3055" s="74">
        <v>0.30205260559501079</v>
      </c>
      <c r="AB3055" s="74">
        <v>6.9193797619125519E-5</v>
      </c>
      <c r="AC3055" s="74">
        <v>6.9193797619125573E-5</v>
      </c>
      <c r="AD3055" t="s">
        <v>5810</v>
      </c>
    </row>
    <row r="3056" spans="1:30">
      <c r="A3056" s="165" t="s">
        <v>7451</v>
      </c>
      <c r="C3056" s="165" t="s">
        <v>8444</v>
      </c>
      <c r="D3056" s="169" t="s">
        <v>2877</v>
      </c>
      <c r="E3056" s="169" t="s">
        <v>3396</v>
      </c>
      <c r="F3056" s="174">
        <v>30.407299999999999</v>
      </c>
      <c r="G3056" s="174">
        <v>140.0966</v>
      </c>
      <c r="H3056" s="74">
        <v>48.682099999999998</v>
      </c>
      <c r="I3056" s="74">
        <v>0.64100000000000001</v>
      </c>
      <c r="J3056" s="74">
        <v>17.0959</v>
      </c>
      <c r="K3056" s="74">
        <v>0.16800000000000001</v>
      </c>
      <c r="L3056" s="74">
        <v>6.6308999999999996</v>
      </c>
      <c r="M3056" s="74">
        <v>12.7033</v>
      </c>
      <c r="N3056" s="74">
        <v>1.8478000000000001</v>
      </c>
      <c r="O3056" s="74">
        <v>0.17219999999999999</v>
      </c>
      <c r="P3056" s="74">
        <v>0</v>
      </c>
      <c r="Q3056" s="74">
        <v>9.3200000000000005E-2</v>
      </c>
      <c r="R3056" s="74">
        <v>2.7397818479999998</v>
      </c>
      <c r="S3056" s="74">
        <v>0</v>
      </c>
      <c r="T3056" s="74">
        <v>0</v>
      </c>
      <c r="U3056" s="74">
        <v>4.0270358460000003E-2</v>
      </c>
      <c r="V3056" s="74">
        <v>6.8622199999999998</v>
      </c>
      <c r="W3056" s="74">
        <v>1.3455331987800001</v>
      </c>
      <c r="X3056" s="74">
        <v>1178.8747800000001</v>
      </c>
      <c r="Y3056" s="74">
        <v>1500</v>
      </c>
      <c r="Z3056" s="74">
        <v>0.60827812043359897</v>
      </c>
      <c r="AA3056" s="74">
        <v>0.39172187956640109</v>
      </c>
      <c r="AB3056" s="74">
        <v>7.2195212537483323E-4</v>
      </c>
      <c r="AC3056" s="74">
        <v>7.2195212537483257E-4</v>
      </c>
      <c r="AD3056" t="s">
        <v>5810</v>
      </c>
    </row>
    <row r="3057" spans="1:30">
      <c r="A3057" s="165" t="s">
        <v>7452</v>
      </c>
      <c r="C3057" s="165" t="s">
        <v>8444</v>
      </c>
      <c r="D3057" s="169" t="s">
        <v>2877</v>
      </c>
      <c r="E3057" s="169" t="s">
        <v>3396</v>
      </c>
      <c r="F3057" s="174">
        <v>30.407299999999999</v>
      </c>
      <c r="G3057" s="174">
        <v>140.0966</v>
      </c>
      <c r="H3057" s="74">
        <v>48.607599999999998</v>
      </c>
      <c r="I3057" s="74">
        <v>0.62970000000000004</v>
      </c>
      <c r="J3057" s="74">
        <v>17.025300000000001</v>
      </c>
      <c r="K3057" s="74">
        <v>0.153</v>
      </c>
      <c r="L3057" s="74">
        <v>6.6254999999999997</v>
      </c>
      <c r="M3057" s="74">
        <v>12.661</v>
      </c>
      <c r="N3057" s="74">
        <v>1.9810000000000001</v>
      </c>
      <c r="O3057" s="74">
        <v>0.1608</v>
      </c>
      <c r="P3057" s="74">
        <v>0</v>
      </c>
      <c r="Q3057" s="74">
        <v>6.7500000000000004E-2</v>
      </c>
      <c r="R3057" s="74">
        <v>3.389742966</v>
      </c>
      <c r="S3057" s="74">
        <v>0</v>
      </c>
      <c r="T3057" s="74">
        <v>0</v>
      </c>
      <c r="U3057" s="74">
        <v>5.372785704E-2</v>
      </c>
      <c r="V3057" s="74">
        <v>6.6597499999999998</v>
      </c>
      <c r="W3057" s="74">
        <v>1.3058332027499999</v>
      </c>
      <c r="X3057" s="74">
        <v>1178.1726000000001</v>
      </c>
      <c r="Y3057" s="74">
        <v>1990</v>
      </c>
      <c r="Z3057" s="74">
        <v>0.64552986694760184</v>
      </c>
      <c r="AA3057" s="74">
        <v>0.35447013305239811</v>
      </c>
      <c r="AB3057" s="74">
        <v>3.7126972414888081E-4</v>
      </c>
      <c r="AC3057" s="74">
        <v>3.7126972414888059E-4</v>
      </c>
      <c r="AD3057" t="s">
        <v>5810</v>
      </c>
    </row>
    <row r="3058" spans="1:30">
      <c r="A3058" s="165" t="s">
        <v>7453</v>
      </c>
      <c r="C3058" s="165" t="s">
        <v>8444</v>
      </c>
      <c r="D3058" s="169" t="s">
        <v>2877</v>
      </c>
      <c r="E3058" s="169" t="s">
        <v>3396</v>
      </c>
      <c r="F3058" s="174">
        <v>30.407299999999999</v>
      </c>
      <c r="G3058" s="174">
        <v>140.0966</v>
      </c>
      <c r="H3058" s="74">
        <v>48.946599999999997</v>
      </c>
      <c r="I3058" s="74">
        <v>0.58550000000000002</v>
      </c>
      <c r="J3058" s="74">
        <v>17.0242</v>
      </c>
      <c r="K3058" s="74">
        <v>0.16600000000000001</v>
      </c>
      <c r="L3058" s="74">
        <v>6.6401000000000003</v>
      </c>
      <c r="M3058" s="74">
        <v>12.783099999999999</v>
      </c>
      <c r="N3058" s="74">
        <v>1.9742999999999999</v>
      </c>
      <c r="O3058" s="74">
        <v>0.12570000000000001</v>
      </c>
      <c r="P3058" s="74">
        <v>0</v>
      </c>
      <c r="Q3058" s="74">
        <v>6.6500000000000004E-2</v>
      </c>
      <c r="R3058" s="74">
        <v>2.6089030559999999</v>
      </c>
      <c r="S3058" s="74">
        <v>0</v>
      </c>
      <c r="T3058" s="74">
        <v>0</v>
      </c>
      <c r="U3058" s="74">
        <v>5.0172202979999997E-2</v>
      </c>
      <c r="V3058" s="74">
        <v>6.8094350000000006</v>
      </c>
      <c r="W3058" s="74">
        <v>1.3351831998150001</v>
      </c>
      <c r="X3058" s="74">
        <v>1180.19946</v>
      </c>
      <c r="Y3058" s="74">
        <v>1610</v>
      </c>
      <c r="Z3058" s="74">
        <v>0.53401763662926338</v>
      </c>
      <c r="AA3058" s="74">
        <v>0.46598236337073662</v>
      </c>
      <c r="AB3058" s="74">
        <v>1.212066831509825E-4</v>
      </c>
      <c r="AC3058" s="74">
        <v>1.2120668315098261E-4</v>
      </c>
      <c r="AD3058" t="s">
        <v>5810</v>
      </c>
    </row>
    <row r="3059" spans="1:30">
      <c r="A3059" s="165" t="s">
        <v>7454</v>
      </c>
      <c r="C3059" s="165" t="s">
        <v>8444</v>
      </c>
      <c r="D3059" s="169" t="s">
        <v>2877</v>
      </c>
      <c r="E3059" s="169" t="s">
        <v>3396</v>
      </c>
      <c r="F3059" s="174">
        <v>30.407299999999999</v>
      </c>
      <c r="G3059" s="174">
        <v>140.0966</v>
      </c>
      <c r="H3059" s="74">
        <v>48.834299999999999</v>
      </c>
      <c r="I3059" s="74">
        <v>0.63580000000000003</v>
      </c>
      <c r="J3059" s="74">
        <v>17.117799999999999</v>
      </c>
      <c r="K3059" s="74">
        <v>0.1817</v>
      </c>
      <c r="L3059" s="74">
        <v>6.4405999999999999</v>
      </c>
      <c r="M3059" s="74">
        <v>12.715400000000001</v>
      </c>
      <c r="N3059" s="74">
        <v>1.9776</v>
      </c>
      <c r="O3059" s="74">
        <v>0.1532</v>
      </c>
      <c r="P3059" s="74">
        <v>0</v>
      </c>
      <c r="Q3059" s="74">
        <v>0.10639999999999999</v>
      </c>
      <c r="R3059" s="74">
        <v>3.370152042</v>
      </c>
      <c r="S3059" s="74">
        <v>0</v>
      </c>
      <c r="T3059" s="74">
        <v>0</v>
      </c>
      <c r="U3059" s="74">
        <v>4.352051262E-2</v>
      </c>
      <c r="V3059" s="74">
        <v>6.8145349999999993</v>
      </c>
      <c r="W3059" s="74">
        <v>1.336183199715</v>
      </c>
      <c r="X3059" s="74">
        <v>1179.07564</v>
      </c>
      <c r="Y3059" s="74">
        <v>1820</v>
      </c>
      <c r="Z3059" s="74">
        <v>0.68431721802852286</v>
      </c>
      <c r="AA3059" s="74">
        <v>0.3156827819714772</v>
      </c>
      <c r="AB3059" s="74">
        <v>1.1543145521276689E-3</v>
      </c>
      <c r="AC3059" s="74">
        <v>1.1543145521276689E-3</v>
      </c>
      <c r="AD3059" t="s">
        <v>5810</v>
      </c>
    </row>
    <row r="3060" spans="1:30">
      <c r="A3060" s="165" t="s">
        <v>7455</v>
      </c>
      <c r="C3060" s="165" t="s">
        <v>8444</v>
      </c>
      <c r="D3060" s="169" t="s">
        <v>2877</v>
      </c>
      <c r="E3060" s="169" t="s">
        <v>3396</v>
      </c>
      <c r="F3060" s="174">
        <v>30.407299999999999</v>
      </c>
      <c r="G3060" s="174">
        <v>140.0966</v>
      </c>
      <c r="H3060" s="74">
        <v>48.936700000000002</v>
      </c>
      <c r="I3060" s="74">
        <v>0.64570000000000005</v>
      </c>
      <c r="J3060" s="74">
        <v>17.002600000000001</v>
      </c>
      <c r="K3060" s="74">
        <v>0.17</v>
      </c>
      <c r="L3060" s="74">
        <v>6.5147000000000004</v>
      </c>
      <c r="M3060" s="74">
        <v>12.7394</v>
      </c>
      <c r="N3060" s="74">
        <v>1.9970000000000001</v>
      </c>
      <c r="O3060" s="74">
        <v>0.1472</v>
      </c>
      <c r="P3060" s="74">
        <v>0</v>
      </c>
      <c r="Q3060" s="74">
        <v>9.8799999999999999E-2</v>
      </c>
      <c r="R3060" s="74">
        <v>3.644949666</v>
      </c>
      <c r="S3060" s="74">
        <v>0</v>
      </c>
      <c r="T3060" s="74">
        <v>0</v>
      </c>
      <c r="U3060" s="74">
        <v>3.7823623440000002E-2</v>
      </c>
      <c r="V3060" s="74">
        <v>6.8162349999999998</v>
      </c>
      <c r="W3060" s="74">
        <v>1.336516533015</v>
      </c>
      <c r="X3060" s="74">
        <v>1179.4740400000001</v>
      </c>
      <c r="Y3060" s="74">
        <v>1860</v>
      </c>
      <c r="Z3060" s="74">
        <v>0.74237570603191683</v>
      </c>
      <c r="AA3060" s="74">
        <v>0.25762429396808328</v>
      </c>
      <c r="AB3060" s="74">
        <v>8.375368092664601E-4</v>
      </c>
      <c r="AC3060" s="74">
        <v>8.3753680926645978E-4</v>
      </c>
      <c r="AD3060" t="s">
        <v>5810</v>
      </c>
    </row>
    <row r="3061" spans="1:30">
      <c r="A3061" s="165" t="s">
        <v>7456</v>
      </c>
      <c r="C3061" s="165" t="s">
        <v>8444</v>
      </c>
      <c r="D3061" s="169" t="s">
        <v>2877</v>
      </c>
      <c r="E3061" s="169" t="s">
        <v>3396</v>
      </c>
      <c r="F3061" s="174">
        <v>30.407299999999999</v>
      </c>
      <c r="G3061" s="174">
        <v>140.0966</v>
      </c>
      <c r="H3061" s="74">
        <v>48.146000000000001</v>
      </c>
      <c r="I3061" s="74">
        <v>0.58809999999999996</v>
      </c>
      <c r="J3061" s="74">
        <v>17.428000000000001</v>
      </c>
      <c r="K3061" s="74">
        <v>0.17030000000000001</v>
      </c>
      <c r="L3061" s="74">
        <v>5.9474</v>
      </c>
      <c r="M3061" s="74">
        <v>13.326000000000001</v>
      </c>
      <c r="N3061" s="74">
        <v>1.7743</v>
      </c>
      <c r="O3061" s="74">
        <v>0.14960000000000001</v>
      </c>
      <c r="P3061" s="74">
        <v>0</v>
      </c>
      <c r="Q3061" s="74">
        <v>7.1999999999999995E-2</v>
      </c>
      <c r="R3061" s="74">
        <v>3.158266824</v>
      </c>
      <c r="S3061" s="74">
        <v>0</v>
      </c>
      <c r="T3061" s="74">
        <v>0</v>
      </c>
      <c r="U3061" s="74">
        <v>6.6818299769999992E-2</v>
      </c>
      <c r="V3061" s="74">
        <v>7.1537699999999997</v>
      </c>
      <c r="W3061" s="74">
        <v>1.40269985973</v>
      </c>
      <c r="X3061" s="74">
        <v>1189.2116000000001</v>
      </c>
      <c r="Y3061" s="74">
        <v>2140</v>
      </c>
      <c r="Z3061" s="74">
        <v>0.56503440627974888</v>
      </c>
      <c r="AA3061" s="74">
        <v>0.43496559372025118</v>
      </c>
      <c r="AB3061" s="74">
        <v>4.1163050804467172E-4</v>
      </c>
      <c r="AC3061" s="74">
        <v>4.1163050804467178E-4</v>
      </c>
      <c r="AD3061" t="s">
        <v>5810</v>
      </c>
    </row>
    <row r="3062" spans="1:30">
      <c r="A3062" s="165" t="s">
        <v>7457</v>
      </c>
      <c r="C3062" s="165" t="s">
        <v>8444</v>
      </c>
      <c r="D3062" s="169" t="s">
        <v>2877</v>
      </c>
      <c r="E3062" s="169" t="s">
        <v>3396</v>
      </c>
      <c r="F3062" s="174">
        <v>30.407299999999999</v>
      </c>
      <c r="G3062" s="174">
        <v>140.0966</v>
      </c>
      <c r="H3062" s="74">
        <v>48.729100000000003</v>
      </c>
      <c r="I3062" s="74">
        <v>0.64790000000000003</v>
      </c>
      <c r="J3062" s="74">
        <v>17.023</v>
      </c>
      <c r="K3062" s="74">
        <v>0.16800000000000001</v>
      </c>
      <c r="L3062" s="74">
        <v>6.4132999999999996</v>
      </c>
      <c r="M3062" s="74">
        <v>12.628299999999999</v>
      </c>
      <c r="N3062" s="74">
        <v>1.9936</v>
      </c>
      <c r="O3062" s="74">
        <v>0.1583</v>
      </c>
      <c r="P3062" s="74">
        <v>0</v>
      </c>
      <c r="Q3062" s="74">
        <v>9.5899999999999999E-2</v>
      </c>
      <c r="R3062" s="74">
        <v>3.1444011719999998</v>
      </c>
      <c r="S3062" s="74">
        <v>0</v>
      </c>
      <c r="T3062" s="74">
        <v>0</v>
      </c>
      <c r="U3062" s="74">
        <v>5.64658049E-2</v>
      </c>
      <c r="V3062" s="74">
        <v>6.6668050000000001</v>
      </c>
      <c r="W3062" s="74">
        <v>1.3072165359450001</v>
      </c>
      <c r="X3062" s="74">
        <v>1177.62978</v>
      </c>
      <c r="Y3062" s="74">
        <v>1920</v>
      </c>
      <c r="Z3062" s="74">
        <v>0.5991157230056694</v>
      </c>
      <c r="AA3062" s="74">
        <v>0.40088427699433049</v>
      </c>
      <c r="AB3062" s="74">
        <v>9.9429270518053997E-4</v>
      </c>
      <c r="AC3062" s="74">
        <v>9.9429270518053975E-4</v>
      </c>
      <c r="AD3062" t="s">
        <v>5810</v>
      </c>
    </row>
    <row r="3063" spans="1:30">
      <c r="A3063" s="165" t="s">
        <v>7458</v>
      </c>
      <c r="C3063" s="165" t="s">
        <v>8444</v>
      </c>
      <c r="D3063" s="169" t="s">
        <v>2877</v>
      </c>
      <c r="E3063" s="169" t="s">
        <v>3396</v>
      </c>
      <c r="F3063" s="174">
        <v>30.407299999999999</v>
      </c>
      <c r="G3063" s="174">
        <v>140.0966</v>
      </c>
      <c r="H3063" s="74">
        <v>48.6586</v>
      </c>
      <c r="I3063" s="74">
        <v>0.72760000000000002</v>
      </c>
      <c r="J3063" s="74">
        <v>17.181999999999999</v>
      </c>
      <c r="K3063" s="74">
        <v>0.1421</v>
      </c>
      <c r="L3063" s="74">
        <v>6.1786000000000003</v>
      </c>
      <c r="M3063" s="74">
        <v>13.490500000000001</v>
      </c>
      <c r="N3063" s="74">
        <v>1.9004000000000001</v>
      </c>
      <c r="O3063" s="74">
        <v>9.74E-2</v>
      </c>
      <c r="P3063" s="74">
        <v>0</v>
      </c>
      <c r="Q3063" s="74">
        <v>7.7700000000000005E-2</v>
      </c>
      <c r="R3063" s="74">
        <v>3.0607250100000001</v>
      </c>
      <c r="S3063" s="74">
        <v>0</v>
      </c>
      <c r="T3063" s="74">
        <v>0</v>
      </c>
      <c r="U3063" s="74">
        <v>5.3515678999999997E-2</v>
      </c>
      <c r="V3063" s="74">
        <v>6.6739449999999998</v>
      </c>
      <c r="W3063" s="74">
        <v>1.3086165358049999</v>
      </c>
      <c r="X3063" s="74">
        <v>1191.9422999999999</v>
      </c>
      <c r="Y3063" s="74">
        <v>1860</v>
      </c>
      <c r="Z3063" s="74">
        <v>0.59713430071634155</v>
      </c>
      <c r="AA3063" s="74">
        <v>0.40286569928365862</v>
      </c>
      <c r="AB3063" s="74">
        <v>9.7944466657721367E-4</v>
      </c>
      <c r="AC3063" s="74">
        <v>9.794446665772141E-4</v>
      </c>
      <c r="AD3063" t="s">
        <v>5810</v>
      </c>
    </row>
    <row r="3064" spans="1:30">
      <c r="A3064" s="165" t="s">
        <v>7459</v>
      </c>
      <c r="C3064" s="165" t="s">
        <v>8444</v>
      </c>
      <c r="D3064" s="169" t="s">
        <v>2877</v>
      </c>
      <c r="E3064" s="169" t="s">
        <v>3396</v>
      </c>
      <c r="F3064" s="174">
        <v>30.407299999999999</v>
      </c>
      <c r="G3064" s="174">
        <v>140.0966</v>
      </c>
      <c r="H3064" s="74">
        <v>48.612299999999998</v>
      </c>
      <c r="I3064" s="74">
        <v>0.84589999999999999</v>
      </c>
      <c r="J3064" s="74">
        <v>18.386199999999999</v>
      </c>
      <c r="K3064" s="74">
        <v>0.14149999999999999</v>
      </c>
      <c r="L3064" s="74">
        <v>4.2782999999999998</v>
      </c>
      <c r="M3064" s="74">
        <v>14.1005</v>
      </c>
      <c r="N3064" s="74">
        <v>2.0085000000000002</v>
      </c>
      <c r="O3064" s="74">
        <v>0.1123</v>
      </c>
      <c r="P3064" s="74">
        <v>0</v>
      </c>
      <c r="Q3064" s="74">
        <v>0.14949999999999999</v>
      </c>
      <c r="R3064" s="74">
        <v>3.4466600399999998</v>
      </c>
      <c r="S3064" s="74">
        <v>0</v>
      </c>
      <c r="T3064" s="74">
        <v>0</v>
      </c>
      <c r="U3064" s="74">
        <v>5.4275932979999997E-2</v>
      </c>
      <c r="V3064" s="74">
        <v>6.36327</v>
      </c>
      <c r="W3064" s="74">
        <v>1.2476998752299999</v>
      </c>
      <c r="X3064" s="74">
        <v>1202.0682999999999</v>
      </c>
      <c r="Y3064" s="74">
        <v>2090</v>
      </c>
      <c r="Z3064" s="74">
        <v>0.63044681125327884</v>
      </c>
      <c r="AA3064" s="74">
        <v>0.36955318874672122</v>
      </c>
      <c r="AB3064" s="74">
        <v>3.8992707471241787E-4</v>
      </c>
      <c r="AC3064" s="74">
        <v>3.8992707471241798E-4</v>
      </c>
      <c r="AD3064" t="s">
        <v>5810</v>
      </c>
    </row>
    <row r="3065" spans="1:30">
      <c r="A3065" s="165" t="s">
        <v>7460</v>
      </c>
      <c r="C3065" s="165" t="s">
        <v>8444</v>
      </c>
      <c r="D3065" s="169" t="s">
        <v>2877</v>
      </c>
      <c r="E3065" s="169" t="s">
        <v>3396</v>
      </c>
      <c r="F3065" s="174">
        <v>30.407299999999999</v>
      </c>
      <c r="G3065" s="174">
        <v>140.0966</v>
      </c>
      <c r="H3065" s="74">
        <v>48.646099999999997</v>
      </c>
      <c r="I3065" s="74">
        <v>0.61980000000000002</v>
      </c>
      <c r="J3065" s="74">
        <v>16.918099999999999</v>
      </c>
      <c r="K3065" s="74">
        <v>0.15920000000000001</v>
      </c>
      <c r="L3065" s="74">
        <v>6.5278</v>
      </c>
      <c r="M3065" s="74">
        <v>13.198</v>
      </c>
      <c r="N3065" s="74">
        <v>1.8902000000000001</v>
      </c>
      <c r="O3065" s="74">
        <v>0.11070000000000001</v>
      </c>
      <c r="P3065" s="74">
        <v>0</v>
      </c>
      <c r="Q3065" s="74">
        <v>9.6699999999999994E-2</v>
      </c>
      <c r="R3065" s="74">
        <v>3.376004628</v>
      </c>
      <c r="S3065" s="74">
        <v>0</v>
      </c>
      <c r="T3065" s="74">
        <v>0</v>
      </c>
      <c r="U3065" s="74">
        <v>5.0139069160000001E-2</v>
      </c>
      <c r="V3065" s="74">
        <v>6.7392249999999994</v>
      </c>
      <c r="W3065" s="74">
        <v>1.321416534525</v>
      </c>
      <c r="X3065" s="74">
        <v>1187.0868</v>
      </c>
      <c r="Y3065" s="74">
        <v>1940</v>
      </c>
      <c r="Z3065" s="74">
        <v>0.6563387219652671</v>
      </c>
      <c r="AA3065" s="74">
        <v>0.3436612780347329</v>
      </c>
      <c r="AB3065" s="74">
        <v>2.615782043958125E-5</v>
      </c>
      <c r="AC3065" s="74">
        <v>2.615782043958125E-5</v>
      </c>
      <c r="AD3065" t="s">
        <v>5810</v>
      </c>
    </row>
    <row r="3066" spans="1:30">
      <c r="A3066" s="165" t="s">
        <v>7461</v>
      </c>
      <c r="C3066" s="165" t="s">
        <v>8444</v>
      </c>
      <c r="D3066" s="169" t="s">
        <v>2877</v>
      </c>
      <c r="E3066" s="169" t="s">
        <v>3396</v>
      </c>
      <c r="F3066" s="174">
        <v>30.407299999999999</v>
      </c>
      <c r="G3066" s="174">
        <v>140.0966</v>
      </c>
      <c r="H3066" s="74">
        <v>48.421300000000002</v>
      </c>
      <c r="I3066" s="74">
        <v>0.8276</v>
      </c>
      <c r="J3066" s="74">
        <v>17.5123</v>
      </c>
      <c r="K3066" s="74">
        <v>0.1449</v>
      </c>
      <c r="L3066" s="74">
        <v>6.1996000000000002</v>
      </c>
      <c r="M3066" s="74">
        <v>12.8081</v>
      </c>
      <c r="N3066" s="74">
        <v>2.0870000000000002</v>
      </c>
      <c r="O3066" s="74">
        <v>0.183</v>
      </c>
      <c r="P3066" s="74">
        <v>0</v>
      </c>
      <c r="Q3066" s="74">
        <v>0.1545</v>
      </c>
      <c r="R3066" s="74">
        <v>2.8727015219999998</v>
      </c>
      <c r="S3066" s="74">
        <v>0</v>
      </c>
      <c r="T3066" s="74">
        <v>0</v>
      </c>
      <c r="U3066" s="74">
        <v>6.7294788420000001E-2</v>
      </c>
      <c r="V3066" s="74">
        <v>6.6974049999999998</v>
      </c>
      <c r="W3066" s="74">
        <v>1.313216535345</v>
      </c>
      <c r="X3066" s="74">
        <v>1180.61446</v>
      </c>
      <c r="Y3066" s="74">
        <v>1990</v>
      </c>
      <c r="Z3066" s="74">
        <v>0.52102665031829931</v>
      </c>
      <c r="AA3066" s="74">
        <v>0.47897334968170069</v>
      </c>
      <c r="AB3066" s="74">
        <v>8.1500841742988502E-4</v>
      </c>
      <c r="AC3066" s="74">
        <v>8.1500841742988492E-4</v>
      </c>
      <c r="AD3066" t="s">
        <v>5810</v>
      </c>
    </row>
    <row r="3067" spans="1:30">
      <c r="A3067" s="165" t="s">
        <v>7462</v>
      </c>
      <c r="C3067" s="165" t="s">
        <v>8444</v>
      </c>
      <c r="D3067" s="169" t="s">
        <v>2877</v>
      </c>
      <c r="E3067" s="169" t="s">
        <v>3396</v>
      </c>
      <c r="F3067" s="174">
        <v>30.407299999999999</v>
      </c>
      <c r="G3067" s="174">
        <v>140.0966</v>
      </c>
      <c r="H3067" s="74">
        <v>49.118400000000001</v>
      </c>
      <c r="I3067" s="74">
        <v>0.61909999999999998</v>
      </c>
      <c r="J3067" s="74">
        <v>17.096599999999999</v>
      </c>
      <c r="K3067" s="74">
        <v>0.16200000000000001</v>
      </c>
      <c r="L3067" s="74">
        <v>5.0229999999999997</v>
      </c>
      <c r="M3067" s="74">
        <v>13.6166</v>
      </c>
      <c r="N3067" s="74">
        <v>1.8199000000000001</v>
      </c>
      <c r="O3067" s="74">
        <v>0.115</v>
      </c>
      <c r="P3067" s="74">
        <v>0</v>
      </c>
      <c r="Q3067" s="74">
        <v>7.2900000000000006E-2</v>
      </c>
      <c r="R3067" s="74">
        <v>2.9163470760000001</v>
      </c>
      <c r="S3067" s="74">
        <v>0</v>
      </c>
      <c r="T3067" s="74">
        <v>0</v>
      </c>
      <c r="U3067" s="74">
        <v>6.372089555999999E-2</v>
      </c>
      <c r="V3067" s="74">
        <v>7.0700450000000004</v>
      </c>
      <c r="W3067" s="74">
        <v>1.3862831947050001</v>
      </c>
      <c r="X3067" s="74">
        <v>1194.03556</v>
      </c>
      <c r="Y3067" s="74">
        <v>1990</v>
      </c>
      <c r="Z3067" s="74">
        <v>0.52194604897652763</v>
      </c>
      <c r="AA3067" s="74">
        <v>0.47805395102347242</v>
      </c>
      <c r="AB3067" s="74">
        <v>1.811677864883811E-4</v>
      </c>
      <c r="AC3067" s="74">
        <v>1.811677864883811E-4</v>
      </c>
      <c r="AD3067" t="s">
        <v>5810</v>
      </c>
    </row>
    <row r="3068" spans="1:30">
      <c r="A3068" s="165" t="s">
        <v>7463</v>
      </c>
      <c r="C3068" s="165" t="s">
        <v>8444</v>
      </c>
      <c r="D3068" s="169" t="s">
        <v>2877</v>
      </c>
      <c r="E3068" s="169" t="s">
        <v>3396</v>
      </c>
      <c r="F3068" s="174">
        <v>30.407299999999999</v>
      </c>
      <c r="G3068" s="174">
        <v>140.0966</v>
      </c>
      <c r="H3068" s="74">
        <v>49.210099999999997</v>
      </c>
      <c r="I3068" s="74">
        <v>0.72560000000000002</v>
      </c>
      <c r="J3068" s="74">
        <v>17.2012</v>
      </c>
      <c r="K3068" s="74">
        <v>0.1867</v>
      </c>
      <c r="L3068" s="74">
        <v>4.6181999999999999</v>
      </c>
      <c r="M3068" s="74">
        <v>12.745100000000001</v>
      </c>
      <c r="N3068" s="74">
        <v>2.0756000000000001</v>
      </c>
      <c r="O3068" s="74">
        <v>0.15620000000000001</v>
      </c>
      <c r="P3068" s="74">
        <v>0</v>
      </c>
      <c r="Q3068" s="74">
        <v>9.8500000000000004E-2</v>
      </c>
      <c r="R3068" s="74">
        <v>3.76938174</v>
      </c>
      <c r="S3068" s="74">
        <v>0</v>
      </c>
      <c r="T3068" s="74">
        <v>0</v>
      </c>
      <c r="U3068" s="74">
        <v>4.2238476970000001E-2</v>
      </c>
      <c r="V3068" s="74">
        <v>7.4901149999999994</v>
      </c>
      <c r="W3068" s="74">
        <v>1.4686498531350001</v>
      </c>
      <c r="X3068" s="74">
        <v>1179.5686599999999</v>
      </c>
      <c r="Y3068" s="74">
        <v>2000</v>
      </c>
      <c r="Z3068" s="74">
        <v>0.72512812362940715</v>
      </c>
      <c r="AA3068" s="74">
        <v>0.2748718763705929</v>
      </c>
      <c r="AB3068" s="74">
        <v>4.930892291114514E-5</v>
      </c>
      <c r="AC3068" s="74">
        <v>4.9308922911145127E-5</v>
      </c>
      <c r="AD3068" t="s">
        <v>5810</v>
      </c>
    </row>
    <row r="3069" spans="1:30">
      <c r="A3069" s="165" t="s">
        <v>7464</v>
      </c>
      <c r="C3069" s="165" t="s">
        <v>8444</v>
      </c>
      <c r="D3069" s="169" t="s">
        <v>2877</v>
      </c>
      <c r="E3069" s="169" t="s">
        <v>3396</v>
      </c>
      <c r="F3069" s="174">
        <v>30.407299999999999</v>
      </c>
      <c r="G3069" s="174">
        <v>140.0966</v>
      </c>
      <c r="H3069" s="74">
        <v>49.199800000000003</v>
      </c>
      <c r="I3069" s="74">
        <v>0.66169999999999995</v>
      </c>
      <c r="J3069" s="74">
        <v>16.910599999999999</v>
      </c>
      <c r="K3069" s="74">
        <v>0.16750000000000001</v>
      </c>
      <c r="L3069" s="74">
        <v>6.5750999999999999</v>
      </c>
      <c r="M3069" s="74">
        <v>12.7525</v>
      </c>
      <c r="N3069" s="74">
        <v>2.0562</v>
      </c>
      <c r="O3069" s="74">
        <v>0.122</v>
      </c>
      <c r="P3069" s="74">
        <v>0</v>
      </c>
      <c r="Q3069" s="74">
        <v>9.11E-2</v>
      </c>
      <c r="R3069" s="74">
        <v>2.8858418700000001</v>
      </c>
      <c r="S3069" s="74">
        <v>0</v>
      </c>
      <c r="T3069" s="74">
        <v>0</v>
      </c>
      <c r="U3069" s="74">
        <v>3.8805782820000002E-2</v>
      </c>
      <c r="V3069" s="74">
        <v>6.618525</v>
      </c>
      <c r="W3069" s="74">
        <v>1.2977498702250001</v>
      </c>
      <c r="X3069" s="74">
        <v>1179.6914999999999</v>
      </c>
      <c r="Y3069" s="74">
        <v>1520</v>
      </c>
      <c r="Z3069" s="74">
        <v>0.635924094928634</v>
      </c>
      <c r="AA3069" s="74">
        <v>0.364075905071366</v>
      </c>
      <c r="AB3069" s="74">
        <v>8.3933289823299442E-4</v>
      </c>
      <c r="AC3069" s="74">
        <v>8.3933289823299399E-4</v>
      </c>
      <c r="AD3069" t="s">
        <v>5810</v>
      </c>
    </row>
    <row r="3070" spans="1:30">
      <c r="A3070" s="165" t="s">
        <v>7465</v>
      </c>
      <c r="C3070" s="165" t="s">
        <v>8444</v>
      </c>
      <c r="D3070" s="169" t="s">
        <v>2877</v>
      </c>
      <c r="E3070" s="169" t="s">
        <v>3396</v>
      </c>
      <c r="F3070" s="174">
        <v>30.407299999999999</v>
      </c>
      <c r="G3070" s="174">
        <v>140.0966</v>
      </c>
      <c r="H3070" s="74">
        <v>48.533999999999999</v>
      </c>
      <c r="I3070" s="74">
        <v>0.61499999999999999</v>
      </c>
      <c r="J3070" s="74">
        <v>17.006900000000002</v>
      </c>
      <c r="K3070" s="74">
        <v>0.18240000000000001</v>
      </c>
      <c r="L3070" s="74">
        <v>6.6496000000000004</v>
      </c>
      <c r="M3070" s="74">
        <v>12.902200000000001</v>
      </c>
      <c r="N3070" s="74">
        <v>1.9441999999999999</v>
      </c>
      <c r="O3070" s="74">
        <v>0.14349999999999999</v>
      </c>
      <c r="P3070" s="74">
        <v>0</v>
      </c>
      <c r="Q3070" s="74">
        <v>0.1109</v>
      </c>
      <c r="R3070" s="74">
        <v>3.6110108400000001</v>
      </c>
      <c r="S3070" s="74">
        <v>0</v>
      </c>
      <c r="T3070" s="74">
        <v>0</v>
      </c>
      <c r="U3070" s="74">
        <v>4.6347982590000003E-2</v>
      </c>
      <c r="V3070" s="74">
        <v>6.6044149999999986</v>
      </c>
      <c r="W3070" s="74">
        <v>1.294983203835</v>
      </c>
      <c r="X3070" s="74">
        <v>1182.17652</v>
      </c>
      <c r="Y3070" s="74">
        <v>1980</v>
      </c>
      <c r="Z3070" s="74">
        <v>0.7022984234073042</v>
      </c>
      <c r="AA3070" s="74">
        <v>0.2977015765926958</v>
      </c>
      <c r="AB3070" s="74">
        <v>4.365662078282198E-4</v>
      </c>
      <c r="AC3070" s="74">
        <v>4.3656620782821958E-4</v>
      </c>
      <c r="AD3070" t="s">
        <v>5810</v>
      </c>
    </row>
    <row r="3071" spans="1:30">
      <c r="A3071" s="165" t="s">
        <v>7466</v>
      </c>
      <c r="C3071" s="165" t="s">
        <v>8444</v>
      </c>
      <c r="D3071" s="169" t="s">
        <v>2877</v>
      </c>
      <c r="E3071" s="169" t="s">
        <v>3396</v>
      </c>
      <c r="F3071" s="174">
        <v>30.407299999999999</v>
      </c>
      <c r="G3071" s="174">
        <v>140.0966</v>
      </c>
      <c r="H3071" s="74">
        <v>48.662300000000002</v>
      </c>
      <c r="I3071" s="74">
        <v>0.60580000000000001</v>
      </c>
      <c r="J3071" s="74">
        <v>16.962700000000002</v>
      </c>
      <c r="K3071" s="74">
        <v>0.1515</v>
      </c>
      <c r="L3071" s="74">
        <v>6.6798000000000002</v>
      </c>
      <c r="M3071" s="74">
        <v>13.0555</v>
      </c>
      <c r="N3071" s="74">
        <v>1.9596</v>
      </c>
      <c r="O3071" s="74">
        <v>0.1072</v>
      </c>
      <c r="P3071" s="74">
        <v>0</v>
      </c>
      <c r="Q3071" s="74">
        <v>5.5E-2</v>
      </c>
      <c r="R3071" s="74">
        <v>3.0469249440000001</v>
      </c>
      <c r="S3071" s="74">
        <v>0</v>
      </c>
      <c r="T3071" s="74">
        <v>0</v>
      </c>
      <c r="U3071" s="74">
        <v>4.910872895E-2</v>
      </c>
      <c r="V3071" s="74">
        <v>6.5116800000000001</v>
      </c>
      <c r="W3071" s="74">
        <v>1.27679987232</v>
      </c>
      <c r="X3071" s="74">
        <v>1184.7212999999999</v>
      </c>
      <c r="Y3071" s="74">
        <v>1770</v>
      </c>
      <c r="Z3071" s="74">
        <v>0.61245733193506768</v>
      </c>
      <c r="AA3071" s="74">
        <v>0.38754266806493232</v>
      </c>
      <c r="AB3071" s="74">
        <v>5.5196458810740886E-4</v>
      </c>
      <c r="AC3071" s="74">
        <v>5.5196458810740907E-4</v>
      </c>
      <c r="AD3071" t="s">
        <v>5810</v>
      </c>
    </row>
    <row r="3072" spans="1:30">
      <c r="A3072" s="165" t="s">
        <v>7467</v>
      </c>
      <c r="C3072" s="165" t="s">
        <v>8444</v>
      </c>
      <c r="D3072" s="169" t="s">
        <v>2877</v>
      </c>
      <c r="E3072" s="169" t="s">
        <v>3396</v>
      </c>
      <c r="F3072" s="174">
        <v>30.407299999999999</v>
      </c>
      <c r="G3072" s="174">
        <v>140.0966</v>
      </c>
      <c r="H3072" s="74">
        <v>48.419199999999996</v>
      </c>
      <c r="I3072" s="74">
        <v>0.63049999999999995</v>
      </c>
      <c r="J3072" s="74">
        <v>17.023599999999998</v>
      </c>
      <c r="K3072" s="74">
        <v>0.14480000000000001</v>
      </c>
      <c r="L3072" s="74">
        <v>6.7240000000000002</v>
      </c>
      <c r="M3072" s="74">
        <v>12.997299999999999</v>
      </c>
      <c r="N3072" s="74">
        <v>1.8484</v>
      </c>
      <c r="O3072" s="74">
        <v>0.14849999999999999</v>
      </c>
      <c r="P3072" s="74">
        <v>0</v>
      </c>
      <c r="Q3072" s="74">
        <v>8.3299999999999999E-2</v>
      </c>
      <c r="R3072" s="74">
        <v>3.0301812240000001</v>
      </c>
      <c r="S3072" s="74">
        <v>0</v>
      </c>
      <c r="T3072" s="74">
        <v>0</v>
      </c>
      <c r="U3072" s="74">
        <v>4.7129059199999997E-2</v>
      </c>
      <c r="V3072" s="74">
        <v>6.8005100000000001</v>
      </c>
      <c r="W3072" s="74">
        <v>1.33343319999</v>
      </c>
      <c r="X3072" s="74">
        <v>1183.7551800000001</v>
      </c>
      <c r="Y3072" s="74">
        <v>1740</v>
      </c>
      <c r="Z3072" s="74">
        <v>0.62321956998594308</v>
      </c>
      <c r="AA3072" s="74">
        <v>0.37678043001405692</v>
      </c>
      <c r="AB3072" s="74">
        <v>6.1927145982804187E-4</v>
      </c>
      <c r="AC3072" s="74">
        <v>6.1927145982804198E-4</v>
      </c>
      <c r="AD3072" t="s">
        <v>5810</v>
      </c>
    </row>
    <row r="3073" spans="1:30">
      <c r="A3073" s="165" t="s">
        <v>7468</v>
      </c>
      <c r="C3073" s="165" t="s">
        <v>8444</v>
      </c>
      <c r="D3073" s="169" t="s">
        <v>2877</v>
      </c>
      <c r="E3073" s="169" t="s">
        <v>3396</v>
      </c>
      <c r="F3073" s="174">
        <v>30.407299999999999</v>
      </c>
      <c r="G3073" s="174">
        <v>140.0966</v>
      </c>
      <c r="H3073" s="74">
        <v>48.451300000000003</v>
      </c>
      <c r="I3073" s="74">
        <v>0.58889999999999998</v>
      </c>
      <c r="J3073" s="74">
        <v>16.562100000000001</v>
      </c>
      <c r="K3073" s="74">
        <v>0.14449999999999999</v>
      </c>
      <c r="L3073" s="74">
        <v>6.415</v>
      </c>
      <c r="M3073" s="74">
        <v>13.6882</v>
      </c>
      <c r="N3073" s="74">
        <v>1.63</v>
      </c>
      <c r="O3073" s="74">
        <v>0.15260000000000001</v>
      </c>
      <c r="P3073" s="74">
        <v>0</v>
      </c>
      <c r="Q3073" s="74">
        <v>5.7700000000000001E-2</v>
      </c>
      <c r="R3073" s="74">
        <v>3.54409383</v>
      </c>
      <c r="S3073" s="74">
        <v>0</v>
      </c>
      <c r="T3073" s="74">
        <v>0</v>
      </c>
      <c r="U3073" s="74">
        <v>3.5821155190000002E-2</v>
      </c>
      <c r="V3073" s="74">
        <v>6.7920099999999994</v>
      </c>
      <c r="W3073" s="74">
        <v>1.33176653349</v>
      </c>
      <c r="X3073" s="74">
        <v>1195.2241200000001</v>
      </c>
      <c r="Y3073" s="74">
        <v>1800</v>
      </c>
      <c r="Z3073" s="74">
        <v>0.74033231386683973</v>
      </c>
      <c r="AA3073" s="74">
        <v>0.25966768613316032</v>
      </c>
      <c r="AB3073" s="74">
        <v>9.3005333948862354E-4</v>
      </c>
      <c r="AC3073" s="74">
        <v>9.3005333948862332E-4</v>
      </c>
      <c r="AD3073" t="s">
        <v>5810</v>
      </c>
    </row>
    <row r="3074" spans="1:30">
      <c r="A3074" s="165" t="s">
        <v>7469</v>
      </c>
      <c r="C3074" s="165" t="s">
        <v>8444</v>
      </c>
      <c r="D3074" s="169" t="s">
        <v>2877</v>
      </c>
      <c r="E3074" s="169" t="s">
        <v>3396</v>
      </c>
      <c r="F3074" s="174">
        <v>30.407299999999999</v>
      </c>
      <c r="G3074" s="174">
        <v>140.0966</v>
      </c>
      <c r="H3074" s="74">
        <v>48.689500000000002</v>
      </c>
      <c r="I3074" s="74">
        <v>0.6371</v>
      </c>
      <c r="J3074" s="74">
        <v>17.0763</v>
      </c>
      <c r="K3074" s="74">
        <v>0.18229999999999999</v>
      </c>
      <c r="L3074" s="74">
        <v>6.5286999999999997</v>
      </c>
      <c r="M3074" s="74">
        <v>12.539099999999999</v>
      </c>
      <c r="N3074" s="74">
        <v>2.0257999999999998</v>
      </c>
      <c r="O3074" s="74">
        <v>0.1605</v>
      </c>
      <c r="P3074" s="74">
        <v>0</v>
      </c>
      <c r="Q3074" s="74">
        <v>9.0999999999999998E-2</v>
      </c>
      <c r="R3074" s="74">
        <v>3.5863968000000002</v>
      </c>
      <c r="S3074" s="74">
        <v>0</v>
      </c>
      <c r="T3074" s="74">
        <v>0</v>
      </c>
      <c r="U3074" s="74">
        <v>3.84671491E-2</v>
      </c>
      <c r="V3074" s="74">
        <v>6.9991549999999991</v>
      </c>
      <c r="W3074" s="74">
        <v>1.3723831960949999</v>
      </c>
      <c r="X3074" s="74">
        <v>1176.14906</v>
      </c>
      <c r="Y3074" s="74">
        <v>1840</v>
      </c>
      <c r="Z3074" s="74">
        <v>0.73578276861841252</v>
      </c>
      <c r="AA3074" s="74">
        <v>0.26421723138158743</v>
      </c>
      <c r="AB3074" s="74">
        <v>1.338103831952974E-3</v>
      </c>
      <c r="AC3074" s="74">
        <v>1.338103831952974E-3</v>
      </c>
      <c r="AD3074" t="s">
        <v>5810</v>
      </c>
    </row>
    <row r="3075" spans="1:30">
      <c r="A3075" s="165" t="s">
        <v>7470</v>
      </c>
      <c r="C3075" s="165" t="s">
        <v>8444</v>
      </c>
      <c r="D3075" s="169" t="s">
        <v>2877</v>
      </c>
      <c r="E3075" s="169" t="s">
        <v>3396</v>
      </c>
      <c r="F3075" s="174">
        <v>30.407299999999999</v>
      </c>
      <c r="G3075" s="174">
        <v>140.0966</v>
      </c>
      <c r="H3075" s="74">
        <v>49.735599999999998</v>
      </c>
      <c r="I3075" s="74">
        <v>0.72470000000000001</v>
      </c>
      <c r="J3075" s="74">
        <v>17.102799999999998</v>
      </c>
      <c r="K3075" s="74">
        <v>0.1714</v>
      </c>
      <c r="L3075" s="74">
        <v>5.0301999999999998</v>
      </c>
      <c r="M3075" s="74">
        <v>13.1868</v>
      </c>
      <c r="N3075" s="74">
        <v>2.1739999999999999</v>
      </c>
      <c r="O3075" s="74">
        <v>0.1449</v>
      </c>
      <c r="P3075" s="74">
        <v>0</v>
      </c>
      <c r="Q3075" s="74">
        <v>7.9500000000000001E-2</v>
      </c>
      <c r="R3075" s="74">
        <v>3.4963240739999999</v>
      </c>
      <c r="S3075" s="74">
        <v>0</v>
      </c>
      <c r="T3075" s="74">
        <v>0</v>
      </c>
      <c r="U3075" s="74">
        <v>3.8872658419999997E-2</v>
      </c>
      <c r="V3075" s="74">
        <v>6.5955750000000002</v>
      </c>
      <c r="W3075" s="74">
        <v>1.293249870675</v>
      </c>
      <c r="X3075" s="74">
        <v>1186.9008799999999</v>
      </c>
      <c r="Y3075" s="74">
        <v>1790</v>
      </c>
      <c r="Z3075" s="74">
        <v>0.70572240277388265</v>
      </c>
      <c r="AA3075" s="74">
        <v>0.29427759722611729</v>
      </c>
      <c r="AB3075" s="74">
        <v>1.0683755359506761E-3</v>
      </c>
      <c r="AC3075" s="74">
        <v>1.0683755359506761E-3</v>
      </c>
      <c r="AD3075" t="s">
        <v>5810</v>
      </c>
    </row>
    <row r="3076" spans="1:30">
      <c r="A3076" s="165" t="s">
        <v>7471</v>
      </c>
      <c r="C3076" s="165" t="s">
        <v>8444</v>
      </c>
      <c r="D3076" s="169" t="s">
        <v>2877</v>
      </c>
      <c r="E3076" s="169" t="s">
        <v>3396</v>
      </c>
      <c r="F3076" s="174">
        <v>30.407299999999999</v>
      </c>
      <c r="G3076" s="174">
        <v>140.0966</v>
      </c>
      <c r="H3076" s="74">
        <v>48.930599999999998</v>
      </c>
      <c r="I3076" s="74">
        <v>0.71199999999999997</v>
      </c>
      <c r="J3076" s="74">
        <v>17.216799999999999</v>
      </c>
      <c r="K3076" s="74">
        <v>0.19600000000000001</v>
      </c>
      <c r="L3076" s="74">
        <v>4.9005999999999998</v>
      </c>
      <c r="M3076" s="74">
        <v>13.009</v>
      </c>
      <c r="N3076" s="74">
        <v>1.9973000000000001</v>
      </c>
      <c r="O3076" s="74">
        <v>0.1694</v>
      </c>
      <c r="P3076" s="74">
        <v>0</v>
      </c>
      <c r="Q3076" s="74">
        <v>9.5600000000000004E-2</v>
      </c>
      <c r="R3076" s="74">
        <v>3.1287492659999998</v>
      </c>
      <c r="S3076" s="74">
        <v>0</v>
      </c>
      <c r="T3076" s="74">
        <v>0</v>
      </c>
      <c r="U3076" s="74">
        <v>3.4070534370000002E-2</v>
      </c>
      <c r="V3076" s="74">
        <v>7.303115</v>
      </c>
      <c r="W3076" s="74">
        <v>1.431983190135</v>
      </c>
      <c r="X3076" s="74">
        <v>1183.9494</v>
      </c>
      <c r="Y3076" s="74">
        <v>1570</v>
      </c>
      <c r="Z3076" s="74">
        <v>0.68776041198908255</v>
      </c>
      <c r="AA3076" s="74">
        <v>0.31223958801091739</v>
      </c>
      <c r="AB3076" s="74">
        <v>7.5042776838212563E-4</v>
      </c>
      <c r="AC3076" s="74">
        <v>7.5042776838212563E-4</v>
      </c>
      <c r="AD3076" t="s">
        <v>5810</v>
      </c>
    </row>
    <row r="3077" spans="1:30">
      <c r="A3077" s="165" t="s">
        <v>7472</v>
      </c>
      <c r="C3077" s="165" t="s">
        <v>8444</v>
      </c>
      <c r="D3077" s="169" t="s">
        <v>2877</v>
      </c>
      <c r="E3077" s="169" t="s">
        <v>3396</v>
      </c>
      <c r="F3077" s="174">
        <v>30.407299999999999</v>
      </c>
      <c r="G3077" s="174">
        <v>140.0966</v>
      </c>
      <c r="H3077" s="74">
        <v>48.6526</v>
      </c>
      <c r="I3077" s="74">
        <v>0.63070000000000004</v>
      </c>
      <c r="J3077" s="74">
        <v>17.265000000000001</v>
      </c>
      <c r="K3077" s="74">
        <v>0.18090000000000001</v>
      </c>
      <c r="L3077" s="74">
        <v>6.194</v>
      </c>
      <c r="M3077" s="74">
        <v>13.056699999999999</v>
      </c>
      <c r="N3077" s="74">
        <v>2.0634000000000001</v>
      </c>
      <c r="O3077" s="74">
        <v>0.1186</v>
      </c>
      <c r="P3077" s="74">
        <v>0</v>
      </c>
      <c r="Q3077" s="74">
        <v>7.0999999999999994E-2</v>
      </c>
      <c r="R3077" s="74">
        <v>2.932492806</v>
      </c>
      <c r="S3077" s="74">
        <v>0</v>
      </c>
      <c r="T3077" s="74">
        <v>0</v>
      </c>
      <c r="U3077" s="74">
        <v>3.4756313249999997E-2</v>
      </c>
      <c r="V3077" s="74">
        <v>6.4063650000000001</v>
      </c>
      <c r="W3077" s="74">
        <v>1.2561498743849999</v>
      </c>
      <c r="X3077" s="74">
        <v>1184.7412200000001</v>
      </c>
      <c r="Y3077" s="74">
        <v>1490</v>
      </c>
      <c r="Z3077" s="74">
        <v>0.65783677967554965</v>
      </c>
      <c r="AA3077" s="74">
        <v>0.3421632203244504</v>
      </c>
      <c r="AB3077" s="74">
        <v>2.7355279320111269E-4</v>
      </c>
      <c r="AC3077" s="74">
        <v>2.7355279320111253E-4</v>
      </c>
      <c r="AD3077" t="s">
        <v>5810</v>
      </c>
    </row>
    <row r="3078" spans="1:30">
      <c r="A3078" s="165" t="s">
        <v>7473</v>
      </c>
      <c r="C3078" s="165" t="s">
        <v>8444</v>
      </c>
      <c r="D3078" s="169" t="s">
        <v>2877</v>
      </c>
      <c r="E3078" s="169" t="s">
        <v>3396</v>
      </c>
      <c r="F3078" s="174">
        <v>30.407299999999999</v>
      </c>
      <c r="G3078" s="174">
        <v>140.0966</v>
      </c>
      <c r="H3078" s="74">
        <v>48.620899999999999</v>
      </c>
      <c r="I3078" s="74">
        <v>0.63229999999999997</v>
      </c>
      <c r="J3078" s="74">
        <v>17.253699999999998</v>
      </c>
      <c r="K3078" s="74">
        <v>0.13969999999999999</v>
      </c>
      <c r="L3078" s="74">
        <v>6.3963000000000001</v>
      </c>
      <c r="M3078" s="74">
        <v>13.0585</v>
      </c>
      <c r="N3078" s="74">
        <v>2.1271</v>
      </c>
      <c r="O3078" s="74">
        <v>0.1045</v>
      </c>
      <c r="P3078" s="74">
        <v>0</v>
      </c>
      <c r="Q3078" s="74">
        <v>7.0999999999999994E-2</v>
      </c>
      <c r="R3078" s="74">
        <v>3.5360653320000002</v>
      </c>
      <c r="S3078" s="74">
        <v>0</v>
      </c>
      <c r="T3078" s="74">
        <v>0</v>
      </c>
      <c r="U3078" s="74">
        <v>6.1869505370000001E-2</v>
      </c>
      <c r="V3078" s="74">
        <v>6.489325</v>
      </c>
      <c r="W3078" s="74">
        <v>1.272416539425</v>
      </c>
      <c r="X3078" s="74">
        <v>1184.7710999999999</v>
      </c>
      <c r="Y3078" s="74">
        <v>2180</v>
      </c>
      <c r="Z3078" s="74">
        <v>0.63499987031067806</v>
      </c>
      <c r="AA3078" s="74">
        <v>0.36500012968932188</v>
      </c>
      <c r="AB3078" s="74">
        <v>7.6897007261672546E-4</v>
      </c>
      <c r="AC3078" s="74">
        <v>7.6897007261672546E-4</v>
      </c>
      <c r="AD3078" t="s">
        <v>5810</v>
      </c>
    </row>
    <row r="3079" spans="1:30">
      <c r="A3079" s="165" t="s">
        <v>7474</v>
      </c>
      <c r="C3079" s="165" t="s">
        <v>8444</v>
      </c>
      <c r="D3079" s="169" t="s">
        <v>2877</v>
      </c>
      <c r="E3079" s="169" t="s">
        <v>3396</v>
      </c>
      <c r="F3079" s="174">
        <v>30.407299999999999</v>
      </c>
      <c r="G3079" s="174">
        <v>140.0966</v>
      </c>
      <c r="H3079" s="74">
        <v>48.824300000000001</v>
      </c>
      <c r="I3079" s="74">
        <v>0.60160000000000002</v>
      </c>
      <c r="J3079" s="74">
        <v>16.812100000000001</v>
      </c>
      <c r="K3079" s="74">
        <v>0.18410000000000001</v>
      </c>
      <c r="L3079" s="74">
        <v>6.1429999999999998</v>
      </c>
      <c r="M3079" s="74">
        <v>13.42</v>
      </c>
      <c r="N3079" s="74">
        <v>1.9359</v>
      </c>
      <c r="O3079" s="74">
        <v>0.1048</v>
      </c>
      <c r="P3079" s="74">
        <v>0</v>
      </c>
      <c r="Q3079" s="74">
        <v>6.4299999999999996E-2</v>
      </c>
      <c r="R3079" s="74">
        <v>3.5018294399999998</v>
      </c>
      <c r="S3079" s="74">
        <v>0</v>
      </c>
      <c r="T3079" s="74">
        <v>0</v>
      </c>
      <c r="U3079" s="74">
        <v>5.8364919949999997E-2</v>
      </c>
      <c r="V3079" s="74">
        <v>6.8379950000000003</v>
      </c>
      <c r="W3079" s="74">
        <v>1.3407831992549999</v>
      </c>
      <c r="X3079" s="74">
        <v>1190.7719999999999</v>
      </c>
      <c r="Y3079" s="74">
        <v>2120</v>
      </c>
      <c r="Z3079" s="74">
        <v>0.64007783169188281</v>
      </c>
      <c r="AA3079" s="74">
        <v>0.35992216830811707</v>
      </c>
      <c r="AB3079" s="74">
        <v>7.1757346786140098E-5</v>
      </c>
      <c r="AC3079" s="74">
        <v>7.1757346786140085E-5</v>
      </c>
      <c r="AD3079" t="s">
        <v>5810</v>
      </c>
    </row>
    <row r="3080" spans="1:30">
      <c r="A3080" s="165" t="s">
        <v>7475</v>
      </c>
      <c r="C3080" s="165" t="s">
        <v>8444</v>
      </c>
      <c r="D3080" s="169" t="s">
        <v>2877</v>
      </c>
      <c r="E3080" s="169" t="s">
        <v>3396</v>
      </c>
      <c r="F3080" s="174">
        <v>30.407299999999999</v>
      </c>
      <c r="G3080" s="174">
        <v>140.0966</v>
      </c>
      <c r="H3080" s="74">
        <v>48.380099999999999</v>
      </c>
      <c r="I3080" s="74">
        <v>0.68540000000000001</v>
      </c>
      <c r="J3080" s="74">
        <v>17.1479</v>
      </c>
      <c r="K3080" s="74">
        <v>0.20330000000000001</v>
      </c>
      <c r="L3080" s="74">
        <v>6.1959</v>
      </c>
      <c r="M3080" s="74">
        <v>12.924300000000001</v>
      </c>
      <c r="N3080" s="74">
        <v>1.9348000000000001</v>
      </c>
      <c r="O3080" s="74">
        <v>0.17269999999999999</v>
      </c>
      <c r="P3080" s="74">
        <v>0</v>
      </c>
      <c r="Q3080" s="74">
        <v>4.7300000000000002E-2</v>
      </c>
      <c r="R3080" s="74">
        <v>3.3757345679999999</v>
      </c>
      <c r="S3080" s="74">
        <v>0</v>
      </c>
      <c r="T3080" s="74">
        <v>0</v>
      </c>
      <c r="U3080" s="74">
        <v>4.9702857859999998E-2</v>
      </c>
      <c r="V3080" s="74">
        <v>7.3451049999999993</v>
      </c>
      <c r="W3080" s="74">
        <v>1.4402165226450001</v>
      </c>
      <c r="X3080" s="74">
        <v>1182.5433800000001</v>
      </c>
      <c r="Y3080" s="74">
        <v>1930</v>
      </c>
      <c r="Z3080" s="74">
        <v>0.66424319825103917</v>
      </c>
      <c r="AA3080" s="74">
        <v>0.33575680174896089</v>
      </c>
      <c r="AB3080" s="74">
        <v>1.0929977898697721E-3</v>
      </c>
      <c r="AC3080" s="74">
        <v>1.0929977898697721E-3</v>
      </c>
      <c r="AD3080" t="s">
        <v>5810</v>
      </c>
    </row>
    <row r="3081" spans="1:30">
      <c r="A3081" s="165" t="s">
        <v>7476</v>
      </c>
      <c r="C3081" s="165" t="s">
        <v>8444</v>
      </c>
      <c r="D3081" s="169" t="s">
        <v>2877</v>
      </c>
      <c r="E3081" s="169" t="s">
        <v>3396</v>
      </c>
      <c r="F3081" s="174">
        <v>30.407299999999999</v>
      </c>
      <c r="G3081" s="174">
        <v>140.0966</v>
      </c>
      <c r="H3081" s="74">
        <v>49.141800000000003</v>
      </c>
      <c r="I3081" s="74">
        <v>0.64070000000000005</v>
      </c>
      <c r="J3081" s="74">
        <v>17.3308</v>
      </c>
      <c r="K3081" s="74">
        <v>0.16270000000000001</v>
      </c>
      <c r="L3081" s="74">
        <v>5.0788000000000002</v>
      </c>
      <c r="M3081" s="74">
        <v>14.0097</v>
      </c>
      <c r="N3081" s="74">
        <v>1.8787</v>
      </c>
      <c r="O3081" s="74">
        <v>9.2700000000000005E-2</v>
      </c>
      <c r="P3081" s="74">
        <v>0</v>
      </c>
      <c r="Q3081" s="74">
        <v>6.8099999999999994E-2</v>
      </c>
      <c r="R3081" s="74">
        <v>3.5207837940000002</v>
      </c>
      <c r="S3081" s="74">
        <v>0</v>
      </c>
      <c r="T3081" s="74">
        <v>0</v>
      </c>
      <c r="U3081" s="74">
        <v>5.466274753E-2</v>
      </c>
      <c r="V3081" s="74">
        <v>6.3365799999999997</v>
      </c>
      <c r="W3081" s="74">
        <v>1.2424665424200001</v>
      </c>
      <c r="X3081" s="74">
        <v>1200.5610200000001</v>
      </c>
      <c r="Y3081" s="74">
        <v>2100</v>
      </c>
      <c r="Z3081" s="74">
        <v>0.63997361025067212</v>
      </c>
      <c r="AA3081" s="74">
        <v>0.36002638974932782</v>
      </c>
      <c r="AB3081" s="74">
        <v>6.2068657708234015E-5</v>
      </c>
      <c r="AC3081" s="74">
        <v>6.2068657708234015E-5</v>
      </c>
      <c r="AD3081" t="s">
        <v>5810</v>
      </c>
    </row>
    <row r="3082" spans="1:30">
      <c r="A3082" s="165" t="s">
        <v>7477</v>
      </c>
      <c r="C3082" s="165" t="s">
        <v>8444</v>
      </c>
      <c r="D3082" s="169" t="s">
        <v>2877</v>
      </c>
      <c r="E3082" s="169" t="s">
        <v>3396</v>
      </c>
      <c r="F3082" s="174">
        <v>30.407299999999999</v>
      </c>
      <c r="G3082" s="174">
        <v>140.0966</v>
      </c>
      <c r="H3082" s="74">
        <v>49.199300000000001</v>
      </c>
      <c r="I3082" s="74">
        <v>0.65039999999999998</v>
      </c>
      <c r="J3082" s="74">
        <v>17.225300000000001</v>
      </c>
      <c r="K3082" s="74">
        <v>0.17469999999999999</v>
      </c>
      <c r="L3082" s="74">
        <v>5.0793999999999997</v>
      </c>
      <c r="M3082" s="74">
        <v>13.9964</v>
      </c>
      <c r="N3082" s="74">
        <v>1.8244</v>
      </c>
      <c r="O3082" s="74">
        <v>0.11849999999999999</v>
      </c>
      <c r="P3082" s="74">
        <v>0</v>
      </c>
      <c r="Q3082" s="74">
        <v>0.104</v>
      </c>
      <c r="R3082" s="74">
        <v>3.5148309000000002</v>
      </c>
      <c r="S3082" s="74">
        <v>0</v>
      </c>
      <c r="T3082" s="74">
        <v>0</v>
      </c>
      <c r="U3082" s="74">
        <v>5.8539860439999987E-2</v>
      </c>
      <c r="V3082" s="74">
        <v>6.2167299999999992</v>
      </c>
      <c r="W3082" s="74">
        <v>1.21896654477</v>
      </c>
      <c r="X3082" s="74">
        <v>1200.34024</v>
      </c>
      <c r="Y3082" s="74">
        <v>2160</v>
      </c>
      <c r="Z3082" s="74">
        <v>0.62476615473960739</v>
      </c>
      <c r="AA3082" s="74">
        <v>0.37523384526039261</v>
      </c>
      <c r="AB3082" s="74">
        <v>1.2808145410425129E-4</v>
      </c>
      <c r="AC3082" s="74">
        <v>1.2808145410425121E-4</v>
      </c>
      <c r="AD3082" t="s">
        <v>5810</v>
      </c>
    </row>
    <row r="3083" spans="1:30">
      <c r="A3083" s="165" t="s">
        <v>4510</v>
      </c>
      <c r="C3083" s="165" t="s">
        <v>8444</v>
      </c>
      <c r="D3083" s="169" t="s">
        <v>2877</v>
      </c>
      <c r="E3083" s="169" t="s">
        <v>4510</v>
      </c>
      <c r="F3083" s="174">
        <v>28.584916669999998</v>
      </c>
      <c r="G3083" s="174">
        <v>140.49286670000001</v>
      </c>
      <c r="H3083" s="74">
        <v>50.536099999999998</v>
      </c>
      <c r="I3083" s="74">
        <v>0.91910000000000003</v>
      </c>
      <c r="J3083" s="74">
        <v>16.940799999999999</v>
      </c>
      <c r="K3083" s="74">
        <v>0.15720000000000001</v>
      </c>
      <c r="L3083" s="74">
        <v>3.3887999999999998</v>
      </c>
      <c r="M3083" s="74">
        <v>12.998100000000001</v>
      </c>
      <c r="N3083" s="74">
        <v>2.9100999999999999</v>
      </c>
      <c r="O3083" s="74">
        <v>0.34820000000000001</v>
      </c>
      <c r="P3083" s="74">
        <v>0</v>
      </c>
      <c r="Q3083" s="74">
        <v>0.1221</v>
      </c>
      <c r="R3083" s="74">
        <v>3.0245524019999999</v>
      </c>
      <c r="S3083" s="74">
        <v>0</v>
      </c>
      <c r="T3083" s="74">
        <v>0</v>
      </c>
      <c r="U3083" s="74">
        <v>5.6292232320000003E-2</v>
      </c>
      <c r="V3083" s="74">
        <v>6.3564699999999998</v>
      </c>
      <c r="W3083" s="74">
        <v>1.2463665420300001</v>
      </c>
      <c r="X3083" s="74">
        <v>1183.76846</v>
      </c>
      <c r="Y3083" s="74">
        <v>1820</v>
      </c>
      <c r="Z3083" s="74">
        <v>0.5503325762153769</v>
      </c>
      <c r="AA3083" s="74">
        <v>0.44966742378462321</v>
      </c>
      <c r="AB3083" s="74">
        <v>1.368304702291545E-4</v>
      </c>
      <c r="AC3083" s="74">
        <v>1.368304702291545E-4</v>
      </c>
      <c r="AD3083" t="s">
        <v>5810</v>
      </c>
    </row>
    <row r="3084" spans="1:30">
      <c r="A3084" s="165" t="s">
        <v>7478</v>
      </c>
      <c r="C3084" s="165" t="s">
        <v>8444</v>
      </c>
      <c r="D3084" s="169" t="s">
        <v>2877</v>
      </c>
      <c r="E3084" s="169" t="s">
        <v>3396</v>
      </c>
      <c r="F3084" s="174">
        <v>30.40793</v>
      </c>
      <c r="G3084" s="174">
        <v>140.1003</v>
      </c>
      <c r="H3084" s="74">
        <v>49.625399999999999</v>
      </c>
      <c r="I3084" s="74">
        <v>0.69189999999999996</v>
      </c>
      <c r="J3084" s="74">
        <v>18.200199999999999</v>
      </c>
      <c r="K3084" s="74">
        <v>0.1346</v>
      </c>
      <c r="L3084" s="74">
        <v>3.4363999999999999</v>
      </c>
      <c r="M3084" s="74">
        <v>13.683999999999999</v>
      </c>
      <c r="N3084" s="74">
        <v>2.0886999999999998</v>
      </c>
      <c r="O3084" s="74">
        <v>0.15740000000000001</v>
      </c>
      <c r="P3084" s="74">
        <v>0</v>
      </c>
      <c r="Q3084" s="74">
        <v>0.1041</v>
      </c>
      <c r="R3084" s="74">
        <v>3.1442892900000001</v>
      </c>
      <c r="S3084" s="74">
        <v>0</v>
      </c>
      <c r="T3084" s="74">
        <v>0</v>
      </c>
      <c r="U3084" s="74">
        <v>4.7727443830000001E-2</v>
      </c>
      <c r="V3084" s="74">
        <v>6.2168150000000004</v>
      </c>
      <c r="W3084" s="74">
        <v>1.2189832114350001</v>
      </c>
      <c r="X3084" s="74">
        <v>1195.1543999999999</v>
      </c>
      <c r="Y3084" s="74">
        <v>1840</v>
      </c>
      <c r="Z3084" s="74">
        <v>0.59533262799215869</v>
      </c>
      <c r="AA3084" s="74">
        <v>0.40466737200784142</v>
      </c>
      <c r="AB3084" s="74">
        <v>2.2874757907484961E-4</v>
      </c>
      <c r="AC3084" s="74">
        <v>2.287475790748495E-4</v>
      </c>
      <c r="AD3084" t="s">
        <v>5810</v>
      </c>
    </row>
    <row r="3085" spans="1:30">
      <c r="A3085" s="165" t="s">
        <v>7479</v>
      </c>
      <c r="C3085" s="165" t="s">
        <v>8444</v>
      </c>
      <c r="D3085" s="169" t="s">
        <v>2877</v>
      </c>
      <c r="E3085" s="169" t="s">
        <v>3396</v>
      </c>
      <c r="F3085" s="174">
        <v>30.40793</v>
      </c>
      <c r="G3085" s="174">
        <v>140.1003</v>
      </c>
      <c r="H3085" s="74">
        <v>48.896999999999998</v>
      </c>
      <c r="I3085" s="74">
        <v>0.6512</v>
      </c>
      <c r="J3085" s="74">
        <v>17.0594</v>
      </c>
      <c r="K3085" s="74">
        <v>0.15859999999999999</v>
      </c>
      <c r="L3085" s="74">
        <v>6.7838000000000003</v>
      </c>
      <c r="M3085" s="74">
        <v>12.8469</v>
      </c>
      <c r="N3085" s="74">
        <v>1.9335</v>
      </c>
      <c r="O3085" s="74">
        <v>9.9900000000000003E-2</v>
      </c>
      <c r="P3085" s="74">
        <v>0</v>
      </c>
      <c r="Q3085" s="74">
        <v>7.3899999999999993E-2</v>
      </c>
      <c r="R3085" s="74">
        <v>3.1633979640000001</v>
      </c>
      <c r="S3085" s="74">
        <v>0</v>
      </c>
      <c r="T3085" s="74">
        <v>0</v>
      </c>
      <c r="U3085" s="74">
        <v>5.2449165170000013E-2</v>
      </c>
      <c r="V3085" s="74">
        <v>6.7154249999999998</v>
      </c>
      <c r="W3085" s="74">
        <v>1.3167498683250001</v>
      </c>
      <c r="X3085" s="74">
        <v>1181.25854</v>
      </c>
      <c r="Y3085" s="74">
        <v>1880</v>
      </c>
      <c r="Z3085" s="74">
        <v>0.61880755898364848</v>
      </c>
      <c r="AA3085" s="74">
        <v>0.38119244101635152</v>
      </c>
      <c r="AB3085" s="74">
        <v>9.1224994080766074E-5</v>
      </c>
      <c r="AC3085" s="74">
        <v>9.122499408076606E-5</v>
      </c>
      <c r="AD3085" t="s">
        <v>5810</v>
      </c>
    </row>
    <row r="3086" spans="1:30">
      <c r="A3086" s="165" t="s">
        <v>7480</v>
      </c>
      <c r="C3086" s="165" t="s">
        <v>8444</v>
      </c>
      <c r="D3086" s="169" t="s">
        <v>2877</v>
      </c>
      <c r="E3086" s="169" t="s">
        <v>3396</v>
      </c>
      <c r="F3086" s="174">
        <v>30.40793</v>
      </c>
      <c r="G3086" s="174">
        <v>140.1003</v>
      </c>
      <c r="H3086" s="74">
        <v>48.932400000000001</v>
      </c>
      <c r="I3086" s="74">
        <v>0.60729999999999995</v>
      </c>
      <c r="J3086" s="74">
        <v>16.8767</v>
      </c>
      <c r="K3086" s="74">
        <v>0.1835</v>
      </c>
      <c r="L3086" s="74">
        <v>6.6635</v>
      </c>
      <c r="M3086" s="74">
        <v>12.871700000000001</v>
      </c>
      <c r="N3086" s="74">
        <v>2.0461999999999998</v>
      </c>
      <c r="O3086" s="74">
        <v>0.1119</v>
      </c>
      <c r="P3086" s="74">
        <v>0</v>
      </c>
      <c r="Q3086" s="74">
        <v>6.8199999999999997E-2</v>
      </c>
      <c r="R3086" s="74">
        <v>3.4145229000000001</v>
      </c>
      <c r="S3086" s="74">
        <v>0</v>
      </c>
      <c r="T3086" s="74">
        <v>0</v>
      </c>
      <c r="U3086" s="74">
        <v>5.4613198789999998E-2</v>
      </c>
      <c r="V3086" s="74">
        <v>6.3233199999999998</v>
      </c>
      <c r="W3086" s="74">
        <v>1.23986654268</v>
      </c>
      <c r="X3086" s="74">
        <v>1181.67022</v>
      </c>
      <c r="Y3086" s="74">
        <v>2000</v>
      </c>
      <c r="Z3086" s="74">
        <v>0.64194344961279848</v>
      </c>
      <c r="AA3086" s="74">
        <v>0.35805655038720152</v>
      </c>
      <c r="AB3086" s="74">
        <v>5.7233432816554994E-4</v>
      </c>
      <c r="AC3086" s="74">
        <v>5.7233432816555037E-4</v>
      </c>
      <c r="AD3086" t="s">
        <v>5810</v>
      </c>
    </row>
    <row r="3087" spans="1:30">
      <c r="A3087" s="165" t="s">
        <v>7481</v>
      </c>
      <c r="C3087" s="165" t="s">
        <v>8444</v>
      </c>
      <c r="D3087" s="169" t="s">
        <v>2877</v>
      </c>
      <c r="E3087" s="169" t="s">
        <v>3396</v>
      </c>
      <c r="F3087" s="174">
        <v>30.40793</v>
      </c>
      <c r="G3087" s="174">
        <v>140.1003</v>
      </c>
      <c r="H3087" s="74">
        <v>48.5413</v>
      </c>
      <c r="I3087" s="74">
        <v>0.60780000000000001</v>
      </c>
      <c r="J3087" s="74">
        <v>16.485299999999999</v>
      </c>
      <c r="K3087" s="74">
        <v>0.13550000000000001</v>
      </c>
      <c r="L3087" s="74">
        <v>6.7638999999999996</v>
      </c>
      <c r="M3087" s="74">
        <v>13.7242</v>
      </c>
      <c r="N3087" s="74">
        <v>1.6755</v>
      </c>
      <c r="O3087" s="74">
        <v>0.14829999999999999</v>
      </c>
      <c r="P3087" s="74">
        <v>0</v>
      </c>
      <c r="Q3087" s="74">
        <v>0.105</v>
      </c>
      <c r="R3087" s="74">
        <v>3.5080215300000002</v>
      </c>
      <c r="S3087" s="74">
        <v>0</v>
      </c>
      <c r="T3087" s="74">
        <v>0</v>
      </c>
      <c r="U3087" s="74">
        <v>6.7468664980000009E-2</v>
      </c>
      <c r="V3087" s="74">
        <v>6.6792999999999996</v>
      </c>
      <c r="W3087" s="74">
        <v>1.3096665356999999</v>
      </c>
      <c r="X3087" s="74">
        <v>1195.8217199999999</v>
      </c>
      <c r="Y3087" s="74">
        <v>2270</v>
      </c>
      <c r="Z3087" s="74">
        <v>0.61974267575912689</v>
      </c>
      <c r="AA3087" s="74">
        <v>0.38025732424087322</v>
      </c>
      <c r="AB3087" s="74">
        <v>4.7769855998999402E-4</v>
      </c>
      <c r="AC3087" s="74">
        <v>4.7769855998999402E-4</v>
      </c>
      <c r="AD3087" t="s">
        <v>5810</v>
      </c>
    </row>
    <row r="3088" spans="1:30">
      <c r="A3088" s="165" t="s">
        <v>7482</v>
      </c>
      <c r="C3088" s="165" t="s">
        <v>8444</v>
      </c>
      <c r="D3088" s="169" t="s">
        <v>2877</v>
      </c>
      <c r="E3088" s="169" t="s">
        <v>3396</v>
      </c>
      <c r="F3088" s="174">
        <v>30.40793</v>
      </c>
      <c r="G3088" s="174">
        <v>140.1003</v>
      </c>
      <c r="H3088" s="74">
        <v>49.143500000000003</v>
      </c>
      <c r="I3088" s="74">
        <v>0.66310000000000002</v>
      </c>
      <c r="J3088" s="74">
        <v>17.434699999999999</v>
      </c>
      <c r="K3088" s="74">
        <v>0.13600000000000001</v>
      </c>
      <c r="L3088" s="74">
        <v>5.4298000000000002</v>
      </c>
      <c r="M3088" s="74">
        <v>13.0794</v>
      </c>
      <c r="N3088" s="74">
        <v>1.9864999999999999</v>
      </c>
      <c r="O3088" s="74">
        <v>0.14829999999999999</v>
      </c>
      <c r="P3088" s="74">
        <v>0</v>
      </c>
      <c r="Q3088" s="74">
        <v>8.9200000000000002E-2</v>
      </c>
      <c r="R3088" s="74">
        <v>3.5026511939999998</v>
      </c>
      <c r="S3088" s="74">
        <v>0</v>
      </c>
      <c r="T3088" s="74">
        <v>0</v>
      </c>
      <c r="U3088" s="74">
        <v>5.0738061750000001E-2</v>
      </c>
      <c r="V3088" s="74">
        <v>6.4375600000000004</v>
      </c>
      <c r="W3088" s="74">
        <v>1.26226654044</v>
      </c>
      <c r="X3088" s="74">
        <v>1185.1180400000001</v>
      </c>
      <c r="Y3088" s="74">
        <v>2010</v>
      </c>
      <c r="Z3088" s="74">
        <v>0.65791025794738833</v>
      </c>
      <c r="AA3088" s="74">
        <v>0.34208974205261172</v>
      </c>
      <c r="AB3088" s="74">
        <v>7.1236804209323309E-4</v>
      </c>
      <c r="AC3088" s="74">
        <v>7.1236804209323309E-4</v>
      </c>
      <c r="AD3088" t="s">
        <v>5810</v>
      </c>
    </row>
    <row r="3089" spans="1:30">
      <c r="A3089" s="165" t="s">
        <v>7483</v>
      </c>
      <c r="C3089" s="165" t="s">
        <v>8444</v>
      </c>
      <c r="D3089" s="169" t="s">
        <v>2877</v>
      </c>
      <c r="E3089" s="169" t="s">
        <v>3396</v>
      </c>
      <c r="F3089" s="174">
        <v>30.40793</v>
      </c>
      <c r="G3089" s="174">
        <v>140.1003</v>
      </c>
      <c r="H3089" s="74">
        <v>49.372300000000003</v>
      </c>
      <c r="I3089" s="74">
        <v>0.75319999999999998</v>
      </c>
      <c r="J3089" s="74">
        <v>18.2972</v>
      </c>
      <c r="K3089" s="74">
        <v>0.17519999999999999</v>
      </c>
      <c r="L3089" s="74">
        <v>3.2833000000000001</v>
      </c>
      <c r="M3089" s="74">
        <v>14.290100000000001</v>
      </c>
      <c r="N3089" s="74">
        <v>1.8505</v>
      </c>
      <c r="O3089" s="74">
        <v>9.8000000000000004E-2</v>
      </c>
      <c r="P3089" s="74">
        <v>0</v>
      </c>
      <c r="Q3089" s="74">
        <v>8.5300000000000001E-2</v>
      </c>
      <c r="R3089" s="74">
        <v>3.273431982</v>
      </c>
      <c r="S3089" s="74">
        <v>0</v>
      </c>
      <c r="T3089" s="74">
        <v>0</v>
      </c>
      <c r="U3089" s="74">
        <v>6.8062489909999996E-2</v>
      </c>
      <c r="V3089" s="74">
        <v>6.2202149999999996</v>
      </c>
      <c r="W3089" s="74">
        <v>1.219649878035</v>
      </c>
      <c r="X3089" s="74">
        <v>1205.2156600000001</v>
      </c>
      <c r="Y3089" s="74">
        <v>2280</v>
      </c>
      <c r="Z3089" s="74">
        <v>0.54167905706963526</v>
      </c>
      <c r="AA3089" s="74">
        <v>0.45832094293036479</v>
      </c>
      <c r="AB3089" s="74">
        <v>6.1300737342669836E-4</v>
      </c>
      <c r="AC3089" s="74">
        <v>6.1300737342669868E-4</v>
      </c>
      <c r="AD3089" t="s">
        <v>5810</v>
      </c>
    </row>
    <row r="3090" spans="1:30">
      <c r="A3090" s="165" t="s">
        <v>7484</v>
      </c>
      <c r="C3090" s="165" t="s">
        <v>8444</v>
      </c>
      <c r="D3090" s="169" t="s">
        <v>2877</v>
      </c>
      <c r="E3090" s="169" t="s">
        <v>3396</v>
      </c>
      <c r="F3090" s="174">
        <v>30.40793</v>
      </c>
      <c r="G3090" s="174">
        <v>140.1003</v>
      </c>
      <c r="H3090" s="74">
        <v>49.413800000000002</v>
      </c>
      <c r="I3090" s="74">
        <v>0.88200000000000001</v>
      </c>
      <c r="J3090" s="74">
        <v>17.6553</v>
      </c>
      <c r="K3090" s="74">
        <v>0.1905</v>
      </c>
      <c r="L3090" s="74">
        <v>4.5674999999999999</v>
      </c>
      <c r="M3090" s="74">
        <v>12.942399999999999</v>
      </c>
      <c r="N3090" s="74">
        <v>2.1558999999999999</v>
      </c>
      <c r="O3090" s="74">
        <v>0.17380000000000001</v>
      </c>
      <c r="P3090" s="74">
        <v>0</v>
      </c>
      <c r="Q3090" s="74">
        <v>6.93E-2</v>
      </c>
      <c r="R3090" s="74">
        <v>3.1967040779999998</v>
      </c>
      <c r="S3090" s="74">
        <v>0</v>
      </c>
      <c r="T3090" s="74">
        <v>0</v>
      </c>
      <c r="U3090" s="74">
        <v>4.5157292930000002E-2</v>
      </c>
      <c r="V3090" s="74">
        <v>6.1731249999999998</v>
      </c>
      <c r="W3090" s="74">
        <v>1.210416545625</v>
      </c>
      <c r="X3090" s="74">
        <v>1182.84384</v>
      </c>
      <c r="Y3090" s="74">
        <v>1790</v>
      </c>
      <c r="Z3090" s="74">
        <v>0.62939871762134147</v>
      </c>
      <c r="AA3090" s="74">
        <v>0.37060128237865853</v>
      </c>
      <c r="AB3090" s="74">
        <v>1.5190236790025441E-4</v>
      </c>
      <c r="AC3090" s="74">
        <v>1.519023679002543E-4</v>
      </c>
      <c r="AD3090" t="s">
        <v>5810</v>
      </c>
    </row>
    <row r="3091" spans="1:30">
      <c r="A3091" s="165" t="s">
        <v>7485</v>
      </c>
      <c r="C3091" s="165" t="s">
        <v>8444</v>
      </c>
      <c r="D3091" s="169" t="s">
        <v>2877</v>
      </c>
      <c r="E3091" s="169" t="s">
        <v>3396</v>
      </c>
      <c r="F3091" s="174">
        <v>30.40793</v>
      </c>
      <c r="G3091" s="174">
        <v>140.1003</v>
      </c>
      <c r="H3091" s="74">
        <v>50.276400000000002</v>
      </c>
      <c r="I3091" s="74">
        <v>0.93259999999999998</v>
      </c>
      <c r="J3091" s="74">
        <v>19.163699999999999</v>
      </c>
      <c r="K3091" s="74">
        <v>0.1124</v>
      </c>
      <c r="L3091" s="74">
        <v>2.6440000000000001</v>
      </c>
      <c r="M3091" s="74">
        <v>13.099299999999999</v>
      </c>
      <c r="N3091" s="74">
        <v>2.5943000000000001</v>
      </c>
      <c r="O3091" s="74">
        <v>0.21560000000000001</v>
      </c>
      <c r="P3091" s="74">
        <v>0</v>
      </c>
      <c r="Q3091" s="74">
        <v>0.13700000000000001</v>
      </c>
      <c r="R3091" s="74">
        <v>3.3452988060000002</v>
      </c>
      <c r="S3091" s="74">
        <v>0</v>
      </c>
      <c r="T3091" s="74">
        <v>0</v>
      </c>
      <c r="U3091" s="74">
        <v>6.6628312270000004E-2</v>
      </c>
      <c r="V3091" s="74">
        <v>5.3232949999999999</v>
      </c>
      <c r="W3091" s="74">
        <v>1.043783228955</v>
      </c>
      <c r="X3091" s="74">
        <v>1185.44838</v>
      </c>
      <c r="Y3091" s="74">
        <v>2260</v>
      </c>
      <c r="Z3091" s="74">
        <v>0.54369943401646958</v>
      </c>
      <c r="AA3091" s="74">
        <v>0.45630056598353042</v>
      </c>
      <c r="AB3091" s="74">
        <v>2.1451748797561641E-4</v>
      </c>
      <c r="AC3091" s="74">
        <v>2.1451748797561641E-4</v>
      </c>
      <c r="AD3091" t="s">
        <v>5810</v>
      </c>
    </row>
    <row r="3092" spans="1:30">
      <c r="A3092" s="165" t="s">
        <v>7486</v>
      </c>
      <c r="C3092" s="165" t="s">
        <v>8444</v>
      </c>
      <c r="D3092" s="169" t="s">
        <v>2877</v>
      </c>
      <c r="E3092" s="169" t="s">
        <v>3396</v>
      </c>
      <c r="F3092" s="174">
        <v>30.40793</v>
      </c>
      <c r="G3092" s="174">
        <v>140.1003</v>
      </c>
      <c r="H3092" s="74">
        <v>48.803699999999999</v>
      </c>
      <c r="I3092" s="74">
        <v>0.61470000000000002</v>
      </c>
      <c r="J3092" s="74">
        <v>16.681899999999999</v>
      </c>
      <c r="K3092" s="74">
        <v>0.17030000000000001</v>
      </c>
      <c r="L3092" s="74">
        <v>6.2114000000000003</v>
      </c>
      <c r="M3092" s="74">
        <v>13.47</v>
      </c>
      <c r="N3092" s="74">
        <v>1.8338000000000001</v>
      </c>
      <c r="O3092" s="74">
        <v>9.0899999999999995E-2</v>
      </c>
      <c r="P3092" s="74">
        <v>0</v>
      </c>
      <c r="Q3092" s="74">
        <v>0.1346</v>
      </c>
      <c r="R3092" s="74">
        <v>3.2267964779999998</v>
      </c>
      <c r="S3092" s="74">
        <v>0</v>
      </c>
      <c r="T3092" s="74">
        <v>0</v>
      </c>
      <c r="U3092" s="74">
        <v>4.7319350679999997E-2</v>
      </c>
      <c r="V3092" s="74">
        <v>7.0229549999999996</v>
      </c>
      <c r="W3092" s="74">
        <v>1.377049862295</v>
      </c>
      <c r="X3092" s="74">
        <v>1191.6020000000001</v>
      </c>
      <c r="Y3092" s="74">
        <v>1830</v>
      </c>
      <c r="Z3092" s="74">
        <v>0.64621703383854712</v>
      </c>
      <c r="AA3092" s="74">
        <v>0.35378296616145299</v>
      </c>
      <c r="AB3092" s="74">
        <v>1.0899736962723249E-4</v>
      </c>
      <c r="AC3092" s="74">
        <v>1.0899736962723249E-4</v>
      </c>
      <c r="AD3092" t="s">
        <v>5810</v>
      </c>
    </row>
    <row r="3093" spans="1:30">
      <c r="A3093" s="165" t="s">
        <v>7487</v>
      </c>
      <c r="C3093" s="165" t="s">
        <v>8444</v>
      </c>
      <c r="D3093" s="169" t="s">
        <v>2877</v>
      </c>
      <c r="E3093" s="169" t="s">
        <v>3396</v>
      </c>
      <c r="F3093" s="174">
        <v>30.40793</v>
      </c>
      <c r="G3093" s="174">
        <v>140.1003</v>
      </c>
      <c r="H3093" s="74">
        <v>48.6661</v>
      </c>
      <c r="I3093" s="74">
        <v>0.73229999999999995</v>
      </c>
      <c r="J3093" s="74">
        <v>16.920999999999999</v>
      </c>
      <c r="K3093" s="74">
        <v>0.1656</v>
      </c>
      <c r="L3093" s="74">
        <v>5.5933000000000002</v>
      </c>
      <c r="M3093" s="74">
        <v>13.498900000000001</v>
      </c>
      <c r="N3093" s="74">
        <v>1.7724</v>
      </c>
      <c r="O3093" s="74">
        <v>0.1177</v>
      </c>
      <c r="P3093" s="74">
        <v>0</v>
      </c>
      <c r="Q3093" s="74">
        <v>0.1507</v>
      </c>
      <c r="R3093" s="74">
        <v>3.4917484860000001</v>
      </c>
      <c r="S3093" s="74">
        <v>0</v>
      </c>
      <c r="T3093" s="74">
        <v>0</v>
      </c>
      <c r="U3093" s="74">
        <v>6.1591971629999999E-2</v>
      </c>
      <c r="V3093" s="74">
        <v>6.8086699999999993</v>
      </c>
      <c r="W3093" s="74">
        <v>1.33503319983</v>
      </c>
      <c r="X3093" s="74">
        <v>1192.0817400000001</v>
      </c>
      <c r="Y3093" s="74">
        <v>2190</v>
      </c>
      <c r="Z3093" s="74">
        <v>0.62638651604136264</v>
      </c>
      <c r="AA3093" s="74">
        <v>0.3736134839586373</v>
      </c>
      <c r="AB3093" s="74">
        <v>6.914124314082265E-4</v>
      </c>
      <c r="AC3093" s="74">
        <v>6.9141243140822606E-4</v>
      </c>
      <c r="AD3093" t="s">
        <v>5810</v>
      </c>
    </row>
    <row r="3094" spans="1:30">
      <c r="A3094" s="165" t="s">
        <v>7488</v>
      </c>
      <c r="C3094" s="165" t="s">
        <v>8444</v>
      </c>
      <c r="D3094" s="169" t="s">
        <v>2877</v>
      </c>
      <c r="E3094" s="169" t="s">
        <v>3396</v>
      </c>
      <c r="F3094" s="174">
        <v>30.40793</v>
      </c>
      <c r="G3094" s="174">
        <v>140.1003</v>
      </c>
      <c r="H3094" s="74">
        <v>50.346299999999999</v>
      </c>
      <c r="I3094" s="74">
        <v>0.91790000000000005</v>
      </c>
      <c r="J3094" s="74">
        <v>17.863399999999999</v>
      </c>
      <c r="K3094" s="74">
        <v>0.15340000000000001</v>
      </c>
      <c r="L3094" s="74">
        <v>2.7909000000000002</v>
      </c>
      <c r="M3094" s="74">
        <v>13.4095</v>
      </c>
      <c r="N3094" s="74">
        <v>2.3631000000000002</v>
      </c>
      <c r="O3094" s="74">
        <v>0.2321</v>
      </c>
      <c r="P3094" s="74">
        <v>0</v>
      </c>
      <c r="Q3094" s="74">
        <v>0.13200000000000001</v>
      </c>
      <c r="R3094" s="74">
        <v>3.5896375200000001</v>
      </c>
      <c r="S3094" s="74">
        <v>0</v>
      </c>
      <c r="T3094" s="74">
        <v>0</v>
      </c>
      <c r="U3094" s="74">
        <v>4.3805797850000001E-2</v>
      </c>
      <c r="V3094" s="74">
        <v>5.7312950000000003</v>
      </c>
      <c r="W3094" s="74">
        <v>1.1237832209550001</v>
      </c>
      <c r="X3094" s="74">
        <v>1190.5977</v>
      </c>
      <c r="Y3094" s="74">
        <v>1920</v>
      </c>
      <c r="Z3094" s="74">
        <v>0.66994265243736728</v>
      </c>
      <c r="AA3094" s="74">
        <v>0.33005734756263261</v>
      </c>
      <c r="AB3094" s="74">
        <v>1.0190783523633181E-3</v>
      </c>
      <c r="AC3094" s="74">
        <v>1.0190783523633189E-3</v>
      </c>
      <c r="AD3094" t="s">
        <v>5810</v>
      </c>
    </row>
    <row r="3095" spans="1:30">
      <c r="A3095" s="165" t="s">
        <v>7489</v>
      </c>
      <c r="C3095" s="165" t="s">
        <v>8444</v>
      </c>
      <c r="D3095" s="169" t="s">
        <v>2877</v>
      </c>
      <c r="E3095" s="169" t="s">
        <v>3396</v>
      </c>
      <c r="F3095" s="174">
        <v>30.40793</v>
      </c>
      <c r="G3095" s="174">
        <v>140.1003</v>
      </c>
      <c r="H3095" s="74">
        <v>49.1068</v>
      </c>
      <c r="I3095" s="74">
        <v>0.70989999999999998</v>
      </c>
      <c r="J3095" s="74">
        <v>17.691400000000002</v>
      </c>
      <c r="K3095" s="74">
        <v>0.15090000000000001</v>
      </c>
      <c r="L3095" s="74">
        <v>3.9104000000000001</v>
      </c>
      <c r="M3095" s="74">
        <v>13.255599999999999</v>
      </c>
      <c r="N3095" s="74">
        <v>1.9634</v>
      </c>
      <c r="O3095" s="74">
        <v>0.1762</v>
      </c>
      <c r="P3095" s="74">
        <v>0</v>
      </c>
      <c r="Q3095" s="74">
        <v>9.4899999999999998E-2</v>
      </c>
      <c r="R3095" s="74">
        <v>3.6239852940000001</v>
      </c>
      <c r="S3095" s="74">
        <v>0</v>
      </c>
      <c r="T3095" s="74">
        <v>0</v>
      </c>
      <c r="U3095" s="74">
        <v>4.943991516E-2</v>
      </c>
      <c r="V3095" s="74">
        <v>6.9834299999999994</v>
      </c>
      <c r="W3095" s="74">
        <v>1.36929986307</v>
      </c>
      <c r="X3095" s="74">
        <v>1188.04296</v>
      </c>
      <c r="Y3095" s="74">
        <v>2070</v>
      </c>
      <c r="Z3095" s="74">
        <v>0.66884843947779549</v>
      </c>
      <c r="AA3095" s="74">
        <v>0.33115156052220451</v>
      </c>
      <c r="AB3095" s="74">
        <v>4.1051083816114162E-4</v>
      </c>
      <c r="AC3095" s="74">
        <v>4.1051083816114173E-4</v>
      </c>
      <c r="AD3095" t="s">
        <v>5810</v>
      </c>
    </row>
    <row r="3096" spans="1:30">
      <c r="A3096" s="165" t="s">
        <v>7490</v>
      </c>
      <c r="C3096" s="165" t="s">
        <v>8444</v>
      </c>
      <c r="D3096" s="169" t="s">
        <v>2877</v>
      </c>
      <c r="E3096" s="169" t="s">
        <v>3396</v>
      </c>
      <c r="F3096" s="174">
        <v>30.40793</v>
      </c>
      <c r="G3096" s="174">
        <v>140.1003</v>
      </c>
      <c r="H3096" s="74">
        <v>47.884900000000002</v>
      </c>
      <c r="I3096" s="74">
        <v>0.4803</v>
      </c>
      <c r="J3096" s="74">
        <v>17.969200000000001</v>
      </c>
      <c r="K3096" s="74">
        <v>0.16569999999999999</v>
      </c>
      <c r="L3096" s="74">
        <v>5.2789000000000001</v>
      </c>
      <c r="M3096" s="74">
        <v>14.2715</v>
      </c>
      <c r="N3096" s="74">
        <v>1.6148</v>
      </c>
      <c r="O3096" s="74">
        <v>7.8299999999999995E-2</v>
      </c>
      <c r="P3096" s="74">
        <v>0</v>
      </c>
      <c r="Q3096" s="74">
        <v>5.0200000000000002E-2</v>
      </c>
      <c r="R3096" s="74">
        <v>3.7336026480000002</v>
      </c>
      <c r="S3096" s="74">
        <v>0</v>
      </c>
      <c r="T3096" s="74">
        <v>0</v>
      </c>
      <c r="U3096" s="74">
        <v>3.8409848869999999E-2</v>
      </c>
      <c r="V3096" s="74">
        <v>6.5904749999999996</v>
      </c>
      <c r="W3096" s="74">
        <v>1.2922498707750001</v>
      </c>
      <c r="X3096" s="74">
        <v>1204.9069</v>
      </c>
      <c r="Y3096" s="74">
        <v>1970</v>
      </c>
      <c r="Z3096" s="74">
        <v>0.73746951086885082</v>
      </c>
      <c r="AA3096" s="74">
        <v>0.26253048913114929</v>
      </c>
      <c r="AB3096" s="74">
        <v>1.1730171265936151E-3</v>
      </c>
      <c r="AC3096" s="74">
        <v>1.1730171265936151E-3</v>
      </c>
      <c r="AD3096" t="s">
        <v>5810</v>
      </c>
    </row>
    <row r="3097" spans="1:30">
      <c r="A3097" s="165" t="s">
        <v>7491</v>
      </c>
      <c r="C3097" s="165" t="s">
        <v>8444</v>
      </c>
      <c r="D3097" s="169" t="s">
        <v>2877</v>
      </c>
      <c r="E3097" s="169" t="s">
        <v>3396</v>
      </c>
      <c r="F3097" s="174">
        <v>30.40793</v>
      </c>
      <c r="G3097" s="174">
        <v>140.1003</v>
      </c>
      <c r="H3097" s="74">
        <v>48.907200000000003</v>
      </c>
      <c r="I3097" s="74">
        <v>0.67359999999999998</v>
      </c>
      <c r="J3097" s="74">
        <v>17.543299999999999</v>
      </c>
      <c r="K3097" s="74">
        <v>0.1525</v>
      </c>
      <c r="L3097" s="74">
        <v>4.819</v>
      </c>
      <c r="M3097" s="74">
        <v>14.074999999999999</v>
      </c>
      <c r="N3097" s="74">
        <v>1.7343999999999999</v>
      </c>
      <c r="O3097" s="74">
        <v>0.1082</v>
      </c>
      <c r="P3097" s="74">
        <v>0</v>
      </c>
      <c r="Q3097" s="74">
        <v>8.5300000000000001E-2</v>
      </c>
      <c r="R3097" s="74">
        <v>3.479514768</v>
      </c>
      <c r="S3097" s="74">
        <v>0</v>
      </c>
      <c r="T3097" s="74">
        <v>0</v>
      </c>
      <c r="U3097" s="74">
        <v>5.6169880370000001E-2</v>
      </c>
      <c r="V3097" s="74">
        <v>6.4877099999999999</v>
      </c>
      <c r="W3097" s="74">
        <v>1.2720998727899999</v>
      </c>
      <c r="X3097" s="74">
        <v>1201.645</v>
      </c>
      <c r="Y3097" s="74">
        <v>2130</v>
      </c>
      <c r="Z3097" s="74">
        <v>0.62914966252344762</v>
      </c>
      <c r="AA3097" s="74">
        <v>0.37085033747655238</v>
      </c>
      <c r="AB3097" s="74">
        <v>2.5247453768592989E-4</v>
      </c>
      <c r="AC3097" s="74">
        <v>2.5247453768592989E-4</v>
      </c>
      <c r="AD3097" t="s">
        <v>5810</v>
      </c>
    </row>
    <row r="3098" spans="1:30">
      <c r="A3098" s="165" t="s">
        <v>7492</v>
      </c>
      <c r="C3098" s="165" t="s">
        <v>8444</v>
      </c>
      <c r="D3098" s="169" t="s">
        <v>2877</v>
      </c>
      <c r="E3098" s="169" t="s">
        <v>3396</v>
      </c>
      <c r="F3098" s="174">
        <v>30.40793</v>
      </c>
      <c r="G3098" s="174">
        <v>140.1003</v>
      </c>
      <c r="H3098" s="74">
        <v>51.439900000000002</v>
      </c>
      <c r="I3098" s="74">
        <v>0.96489999999999998</v>
      </c>
      <c r="J3098" s="74">
        <v>17.360499999999998</v>
      </c>
      <c r="K3098" s="74">
        <v>0.1661</v>
      </c>
      <c r="L3098" s="74">
        <v>3.9813999999999998</v>
      </c>
      <c r="M3098" s="74">
        <v>11.940099999999999</v>
      </c>
      <c r="N3098" s="74">
        <v>2.6604000000000001</v>
      </c>
      <c r="O3098" s="74">
        <v>0.37480000000000002</v>
      </c>
      <c r="P3098" s="74">
        <v>0</v>
      </c>
      <c r="Q3098" s="74">
        <v>0.1191</v>
      </c>
      <c r="R3098" s="74">
        <v>3.4896998880000001</v>
      </c>
      <c r="S3098" s="74">
        <v>0</v>
      </c>
      <c r="T3098" s="74">
        <v>0</v>
      </c>
      <c r="U3098" s="74">
        <v>1.78041086E-2</v>
      </c>
      <c r="V3098" s="74">
        <v>6.1263749999999986</v>
      </c>
      <c r="W3098" s="74">
        <v>1.201249879875</v>
      </c>
      <c r="X3098" s="74">
        <v>1166.2056600000001</v>
      </c>
      <c r="Y3098" s="74">
        <v>1390</v>
      </c>
      <c r="Z3098" s="74">
        <v>0.81915670033968147</v>
      </c>
      <c r="AA3098" s="74">
        <v>0.18084329966031859</v>
      </c>
      <c r="AB3098" s="74">
        <v>1.12673120056879E-3</v>
      </c>
      <c r="AC3098" s="74">
        <v>1.126731200568789E-3</v>
      </c>
      <c r="AD3098" t="s">
        <v>5810</v>
      </c>
    </row>
    <row r="3099" spans="1:30">
      <c r="A3099" s="165" t="s">
        <v>7493</v>
      </c>
      <c r="C3099" s="165" t="s">
        <v>8444</v>
      </c>
      <c r="D3099" s="169" t="s">
        <v>2877</v>
      </c>
      <c r="E3099" s="169" t="s">
        <v>3396</v>
      </c>
      <c r="F3099" s="174">
        <v>30.40793</v>
      </c>
      <c r="G3099" s="174">
        <v>140.1003</v>
      </c>
      <c r="H3099" s="74">
        <v>49.641399999999997</v>
      </c>
      <c r="I3099" s="74">
        <v>0.84040000000000004</v>
      </c>
      <c r="J3099" s="74">
        <v>17.707000000000001</v>
      </c>
      <c r="K3099" s="74">
        <v>0.13750000000000001</v>
      </c>
      <c r="L3099" s="74">
        <v>4.4188000000000001</v>
      </c>
      <c r="M3099" s="74">
        <v>12.8863</v>
      </c>
      <c r="N3099" s="74">
        <v>2.2174999999999998</v>
      </c>
      <c r="O3099" s="74">
        <v>0.20960000000000001</v>
      </c>
      <c r="P3099" s="74">
        <v>0</v>
      </c>
      <c r="Q3099" s="74">
        <v>0.1111</v>
      </c>
      <c r="R3099" s="74">
        <v>3.506624934</v>
      </c>
      <c r="S3099" s="74">
        <v>0</v>
      </c>
      <c r="T3099" s="74">
        <v>0</v>
      </c>
      <c r="U3099" s="74">
        <v>4.1030156470000002E-2</v>
      </c>
      <c r="V3099" s="74">
        <v>6.4236199999999997</v>
      </c>
      <c r="W3099" s="74">
        <v>1.2595332073800001</v>
      </c>
      <c r="X3099" s="74">
        <v>1181.9125799999999</v>
      </c>
      <c r="Y3099" s="74">
        <v>1850</v>
      </c>
      <c r="Z3099" s="74">
        <v>0.69111035762781192</v>
      </c>
      <c r="AA3099" s="74">
        <v>0.30888964237218808</v>
      </c>
      <c r="AB3099" s="74">
        <v>5.0390203840954776E-4</v>
      </c>
      <c r="AC3099" s="74">
        <v>5.0390203840954798E-4</v>
      </c>
      <c r="AD3099" t="s">
        <v>5810</v>
      </c>
    </row>
    <row r="3100" spans="1:30">
      <c r="A3100" s="165" t="s">
        <v>7494</v>
      </c>
      <c r="C3100" s="165" t="s">
        <v>8444</v>
      </c>
      <c r="D3100" s="169" t="s">
        <v>2877</v>
      </c>
      <c r="E3100" s="169" t="s">
        <v>3396</v>
      </c>
      <c r="F3100" s="174">
        <v>30.40793</v>
      </c>
      <c r="G3100" s="174">
        <v>140.1003</v>
      </c>
      <c r="H3100" s="74">
        <v>48.656100000000002</v>
      </c>
      <c r="I3100" s="74">
        <v>0.59909999999999997</v>
      </c>
      <c r="J3100" s="74">
        <v>17.178599999999999</v>
      </c>
      <c r="K3100" s="74">
        <v>0.16500000000000001</v>
      </c>
      <c r="L3100" s="74">
        <v>6.2389999999999999</v>
      </c>
      <c r="M3100" s="74">
        <v>13.275</v>
      </c>
      <c r="N3100" s="74">
        <v>1.8535999999999999</v>
      </c>
      <c r="O3100" s="74">
        <v>9.2899999999999996E-2</v>
      </c>
      <c r="P3100" s="74">
        <v>0</v>
      </c>
      <c r="Q3100" s="74">
        <v>7.1199999999999999E-2</v>
      </c>
      <c r="R3100" s="74">
        <v>3.5412119039999999</v>
      </c>
      <c r="S3100" s="74">
        <v>0</v>
      </c>
      <c r="T3100" s="74">
        <v>0</v>
      </c>
      <c r="U3100" s="74">
        <v>5.0301090499999999E-2</v>
      </c>
      <c r="V3100" s="74">
        <v>6.5560499999999999</v>
      </c>
      <c r="W3100" s="74">
        <v>1.2854998714500001</v>
      </c>
      <c r="X3100" s="74">
        <v>1188.365</v>
      </c>
      <c r="Y3100" s="74">
        <v>2030</v>
      </c>
      <c r="Z3100" s="74">
        <v>0.6722177869953283</v>
      </c>
      <c r="AA3100" s="74">
        <v>0.32778221300467159</v>
      </c>
      <c r="AB3100" s="74">
        <v>1.089615056072829E-4</v>
      </c>
      <c r="AC3100" s="74">
        <v>1.089615056072829E-4</v>
      </c>
      <c r="AD3100" t="s">
        <v>5810</v>
      </c>
    </row>
    <row r="3101" spans="1:30">
      <c r="A3101" s="165" t="s">
        <v>7495</v>
      </c>
      <c r="C3101" s="165" t="s">
        <v>8444</v>
      </c>
      <c r="D3101" s="169" t="s">
        <v>2877</v>
      </c>
      <c r="E3101" s="169" t="s">
        <v>3396</v>
      </c>
      <c r="F3101" s="174">
        <v>30.40793</v>
      </c>
      <c r="G3101" s="174">
        <v>140.1003</v>
      </c>
      <c r="H3101" s="74">
        <v>49.053199999999997</v>
      </c>
      <c r="I3101" s="74">
        <v>0.62829999999999997</v>
      </c>
      <c r="J3101" s="74">
        <v>17.1662</v>
      </c>
      <c r="K3101" s="74">
        <v>0.14299999999999999</v>
      </c>
      <c r="L3101" s="74">
        <v>6.1063999999999998</v>
      </c>
      <c r="M3101" s="74">
        <v>13.033899999999999</v>
      </c>
      <c r="N3101" s="74">
        <v>1.9416</v>
      </c>
      <c r="O3101" s="74">
        <v>0.1512</v>
      </c>
      <c r="P3101" s="74">
        <v>0</v>
      </c>
      <c r="Q3101" s="74">
        <v>8.3599999999999994E-2</v>
      </c>
      <c r="R3101" s="74">
        <v>3.510506082</v>
      </c>
      <c r="S3101" s="74">
        <v>0</v>
      </c>
      <c r="T3101" s="74">
        <v>0</v>
      </c>
      <c r="U3101" s="74">
        <v>4.5168388199999999E-2</v>
      </c>
      <c r="V3101" s="74">
        <v>6.2773349999999999</v>
      </c>
      <c r="W3101" s="74">
        <v>1.230849876915</v>
      </c>
      <c r="X3101" s="74">
        <v>1184.36274</v>
      </c>
      <c r="Y3101" s="74">
        <v>1920</v>
      </c>
      <c r="Z3101" s="74">
        <v>0.68487958461206844</v>
      </c>
      <c r="AA3101" s="74">
        <v>0.31512041538793162</v>
      </c>
      <c r="AB3101" s="74">
        <v>2.165626294576556E-4</v>
      </c>
      <c r="AC3101" s="74">
        <v>2.1656262945765571E-4</v>
      </c>
      <c r="AD3101" t="s">
        <v>5810</v>
      </c>
    </row>
    <row r="3102" spans="1:30">
      <c r="A3102" s="165" t="s">
        <v>7496</v>
      </c>
      <c r="C3102" s="165" t="s">
        <v>8444</v>
      </c>
      <c r="D3102" s="169" t="s">
        <v>2877</v>
      </c>
      <c r="E3102" s="169" t="s">
        <v>3396</v>
      </c>
      <c r="F3102" s="174">
        <v>30.40793</v>
      </c>
      <c r="G3102" s="174">
        <v>140.1003</v>
      </c>
      <c r="H3102" s="74">
        <v>49.943100000000001</v>
      </c>
      <c r="I3102" s="74">
        <v>0.68810000000000004</v>
      </c>
      <c r="J3102" s="74">
        <v>18.901199999999999</v>
      </c>
      <c r="K3102" s="74">
        <v>0.1394</v>
      </c>
      <c r="L3102" s="74">
        <v>3.3294000000000001</v>
      </c>
      <c r="M3102" s="74">
        <v>14.3094</v>
      </c>
      <c r="N3102" s="74">
        <v>2.0663</v>
      </c>
      <c r="O3102" s="74">
        <v>0.13239999999999999</v>
      </c>
      <c r="P3102" s="74">
        <v>0</v>
      </c>
      <c r="Q3102" s="74">
        <v>7.7799999999999994E-2</v>
      </c>
      <c r="R3102" s="74">
        <v>3.1494975900000002</v>
      </c>
      <c r="S3102" s="74">
        <v>0</v>
      </c>
      <c r="T3102" s="74">
        <v>0</v>
      </c>
      <c r="U3102" s="74">
        <v>6.2506039489999998E-2</v>
      </c>
      <c r="V3102" s="74">
        <v>5.4274199999999997</v>
      </c>
      <c r="W3102" s="74">
        <v>1.0641998935799999</v>
      </c>
      <c r="X3102" s="74">
        <v>1205.53604</v>
      </c>
      <c r="Y3102" s="74">
        <v>2130</v>
      </c>
      <c r="Z3102" s="74">
        <v>0.53065005471667903</v>
      </c>
      <c r="AA3102" s="74">
        <v>0.46934994528332102</v>
      </c>
      <c r="AB3102" s="74">
        <v>4.6004948688928418E-4</v>
      </c>
      <c r="AC3102" s="74">
        <v>4.6004948688928402E-4</v>
      </c>
      <c r="AD3102" t="s">
        <v>5810</v>
      </c>
    </row>
    <row r="3103" spans="1:30">
      <c r="A3103" s="165" t="s">
        <v>7497</v>
      </c>
      <c r="C3103" s="165" t="s">
        <v>8444</v>
      </c>
      <c r="D3103" s="169" t="s">
        <v>2877</v>
      </c>
      <c r="E3103" s="169" t="s">
        <v>3396</v>
      </c>
      <c r="F3103" s="174">
        <v>30.40793</v>
      </c>
      <c r="G3103" s="174">
        <v>140.1003</v>
      </c>
      <c r="H3103" s="74">
        <v>48.847299999999997</v>
      </c>
      <c r="I3103" s="74">
        <v>0.65049999999999997</v>
      </c>
      <c r="J3103" s="74">
        <v>16.993300000000001</v>
      </c>
      <c r="K3103" s="74">
        <v>0.1673</v>
      </c>
      <c r="L3103" s="74">
        <v>5.7088000000000001</v>
      </c>
      <c r="M3103" s="74">
        <v>13.306100000000001</v>
      </c>
      <c r="N3103" s="74">
        <v>1.7870999999999999</v>
      </c>
      <c r="O3103" s="74">
        <v>0.1101</v>
      </c>
      <c r="P3103" s="74">
        <v>0</v>
      </c>
      <c r="Q3103" s="74">
        <v>0.1128</v>
      </c>
      <c r="R3103" s="74">
        <v>3.648738222</v>
      </c>
      <c r="S3103" s="74">
        <v>0</v>
      </c>
      <c r="T3103" s="74">
        <v>0</v>
      </c>
      <c r="U3103" s="74">
        <v>5.462550998E-2</v>
      </c>
      <c r="V3103" s="74">
        <v>6.768465</v>
      </c>
      <c r="W3103" s="74">
        <v>1.327149867285</v>
      </c>
      <c r="X3103" s="74">
        <v>1188.8812600000001</v>
      </c>
      <c r="Y3103" s="74">
        <v>2150</v>
      </c>
      <c r="Z3103" s="74">
        <v>0.6685674251481607</v>
      </c>
      <c r="AA3103" s="74">
        <v>0.3314325748518393</v>
      </c>
      <c r="AB3103" s="74">
        <v>6.5190981507826172E-4</v>
      </c>
      <c r="AC3103" s="74">
        <v>6.519098150782615E-4</v>
      </c>
      <c r="AD3103" t="s">
        <v>5810</v>
      </c>
    </row>
    <row r="3104" spans="1:30">
      <c r="A3104" s="165" t="s">
        <v>7498</v>
      </c>
      <c r="C3104" s="165" t="s">
        <v>8444</v>
      </c>
      <c r="D3104" s="169" t="s">
        <v>2877</v>
      </c>
      <c r="E3104" s="169" t="s">
        <v>3396</v>
      </c>
      <c r="F3104" s="174">
        <v>30.40793</v>
      </c>
      <c r="G3104" s="174">
        <v>140.1003</v>
      </c>
      <c r="H3104" s="74">
        <v>48.904000000000003</v>
      </c>
      <c r="I3104" s="74">
        <v>0.67459999999999998</v>
      </c>
      <c r="J3104" s="74">
        <v>16.6342</v>
      </c>
      <c r="K3104" s="74">
        <v>0.1651</v>
      </c>
      <c r="L3104" s="74">
        <v>6.6246999999999998</v>
      </c>
      <c r="M3104" s="74">
        <v>12.8184</v>
      </c>
      <c r="N3104" s="74">
        <v>1.7521</v>
      </c>
      <c r="O3104" s="74">
        <v>0.1178</v>
      </c>
      <c r="P3104" s="74">
        <v>0</v>
      </c>
      <c r="Q3104" s="74">
        <v>0.15079999999999999</v>
      </c>
      <c r="R3104" s="74">
        <v>3.4091255579999999</v>
      </c>
      <c r="S3104" s="74">
        <v>0</v>
      </c>
      <c r="T3104" s="74">
        <v>0</v>
      </c>
      <c r="U3104" s="74">
        <v>5.8585913410000003E-2</v>
      </c>
      <c r="V3104" s="74">
        <v>6.82057</v>
      </c>
      <c r="W3104" s="74">
        <v>1.33736653293</v>
      </c>
      <c r="X3104" s="74">
        <v>1180.7854400000001</v>
      </c>
      <c r="Y3104" s="74">
        <v>2080</v>
      </c>
      <c r="Z3104" s="74">
        <v>0.63378112014065313</v>
      </c>
      <c r="AA3104" s="74">
        <v>0.36621887985934681</v>
      </c>
      <c r="AB3104" s="74">
        <v>7.6594759005481794E-4</v>
      </c>
      <c r="AC3104" s="74">
        <v>7.6594759005481784E-4</v>
      </c>
      <c r="AD3104" t="s">
        <v>5810</v>
      </c>
    </row>
    <row r="3105" spans="1:30">
      <c r="A3105" s="165" t="s">
        <v>7499</v>
      </c>
      <c r="C3105" s="165" t="s">
        <v>8444</v>
      </c>
      <c r="D3105" s="169" t="s">
        <v>2877</v>
      </c>
      <c r="E3105" s="169" t="s">
        <v>3396</v>
      </c>
      <c r="F3105" s="174">
        <v>30.40793</v>
      </c>
      <c r="G3105" s="174">
        <v>140.1003</v>
      </c>
      <c r="H3105" s="74">
        <v>48.052</v>
      </c>
      <c r="I3105" s="74">
        <v>0.60760000000000003</v>
      </c>
      <c r="J3105" s="74">
        <v>17.283999999999999</v>
      </c>
      <c r="K3105" s="74">
        <v>0.1802</v>
      </c>
      <c r="L3105" s="74">
        <v>6.6760000000000002</v>
      </c>
      <c r="M3105" s="74">
        <v>12.898899999999999</v>
      </c>
      <c r="N3105" s="74">
        <v>1.8511</v>
      </c>
      <c r="O3105" s="74">
        <v>0.16500000000000001</v>
      </c>
      <c r="P3105" s="74">
        <v>0</v>
      </c>
      <c r="Q3105" s="74">
        <v>7.3899999999999993E-2</v>
      </c>
      <c r="R3105" s="74">
        <v>3.481875864</v>
      </c>
      <c r="S3105" s="74">
        <v>0</v>
      </c>
      <c r="T3105" s="74">
        <v>0</v>
      </c>
      <c r="U3105" s="74">
        <v>6.1191477979999999E-2</v>
      </c>
      <c r="V3105" s="74">
        <v>6.9638799999999996</v>
      </c>
      <c r="W3105" s="74">
        <v>1.36546653012</v>
      </c>
      <c r="X3105" s="74">
        <v>1182.12174</v>
      </c>
      <c r="Y3105" s="74">
        <v>2170</v>
      </c>
      <c r="Z3105" s="74">
        <v>0.63758391537441905</v>
      </c>
      <c r="AA3105" s="74">
        <v>0.36241608462558089</v>
      </c>
      <c r="AB3105" s="74">
        <v>6.6924376354980967E-4</v>
      </c>
      <c r="AC3105" s="74">
        <v>6.6924376354980967E-4</v>
      </c>
      <c r="AD3105" t="s">
        <v>5810</v>
      </c>
    </row>
    <row r="3106" spans="1:30">
      <c r="A3106" s="165" t="s">
        <v>7500</v>
      </c>
      <c r="C3106" s="165" t="s">
        <v>8444</v>
      </c>
      <c r="D3106" s="169" t="s">
        <v>2877</v>
      </c>
      <c r="E3106" s="169" t="s">
        <v>3396</v>
      </c>
      <c r="F3106" s="174">
        <v>30.40793</v>
      </c>
      <c r="G3106" s="174">
        <v>140.1003</v>
      </c>
      <c r="H3106" s="74">
        <v>49.127800000000001</v>
      </c>
      <c r="I3106" s="74">
        <v>0.76149999999999995</v>
      </c>
      <c r="J3106" s="74">
        <v>16.638999999999999</v>
      </c>
      <c r="K3106" s="74">
        <v>0.16639999999999999</v>
      </c>
      <c r="L3106" s="74">
        <v>6.4596999999999998</v>
      </c>
      <c r="M3106" s="74">
        <v>12.5472</v>
      </c>
      <c r="N3106" s="74">
        <v>2.1271</v>
      </c>
      <c r="O3106" s="74">
        <v>0.13469999999999999</v>
      </c>
      <c r="P3106" s="74">
        <v>0</v>
      </c>
      <c r="Q3106" s="74">
        <v>0.1205</v>
      </c>
      <c r="R3106" s="74">
        <v>3.374249238</v>
      </c>
      <c r="S3106" s="74">
        <v>0</v>
      </c>
      <c r="T3106" s="74">
        <v>0</v>
      </c>
      <c r="U3106" s="74">
        <v>4.2060040710000003E-2</v>
      </c>
      <c r="V3106" s="74">
        <v>6.6570299999999998</v>
      </c>
      <c r="W3106" s="74">
        <v>1.30529986947</v>
      </c>
      <c r="X3106" s="74">
        <v>1176.28352</v>
      </c>
      <c r="Y3106" s="74">
        <v>1780</v>
      </c>
      <c r="Z3106" s="74">
        <v>0.69118990157484039</v>
      </c>
      <c r="AA3106" s="74">
        <v>0.30881009842515961</v>
      </c>
      <c r="AB3106" s="74">
        <v>8.1048846195067622E-4</v>
      </c>
      <c r="AC3106" s="74">
        <v>8.1048846195067665E-4</v>
      </c>
      <c r="AD3106" t="s">
        <v>5810</v>
      </c>
    </row>
    <row r="3107" spans="1:30">
      <c r="A3107" s="165" t="s">
        <v>7501</v>
      </c>
      <c r="C3107" s="165" t="s">
        <v>8444</v>
      </c>
      <c r="D3107" s="169" t="s">
        <v>2877</v>
      </c>
      <c r="E3107" s="169" t="s">
        <v>3396</v>
      </c>
      <c r="F3107" s="174">
        <v>30.40793</v>
      </c>
      <c r="G3107" s="174">
        <v>140.1003</v>
      </c>
      <c r="H3107" s="74">
        <v>48.597499999999997</v>
      </c>
      <c r="I3107" s="74">
        <v>0.61260000000000003</v>
      </c>
      <c r="J3107" s="74">
        <v>17.3917</v>
      </c>
      <c r="K3107" s="74">
        <v>0.17449999999999999</v>
      </c>
      <c r="L3107" s="74">
        <v>5.3033000000000001</v>
      </c>
      <c r="M3107" s="74">
        <v>13.881600000000001</v>
      </c>
      <c r="N3107" s="74">
        <v>1.7142999999999999</v>
      </c>
      <c r="O3107" s="74">
        <v>0.14729999999999999</v>
      </c>
      <c r="P3107" s="74">
        <v>0</v>
      </c>
      <c r="Q3107" s="74">
        <v>8.6099999999999996E-2</v>
      </c>
      <c r="R3107" s="74">
        <v>3.4706992379999999</v>
      </c>
      <c r="S3107" s="74">
        <v>0</v>
      </c>
      <c r="T3107" s="74">
        <v>0</v>
      </c>
      <c r="U3107" s="74">
        <v>5.8131007339999999E-2</v>
      </c>
      <c r="V3107" s="74">
        <v>6.7780699999999996</v>
      </c>
      <c r="W3107" s="74">
        <v>1.3290332004300001</v>
      </c>
      <c r="X3107" s="74">
        <v>1198.4345599999999</v>
      </c>
      <c r="Y3107" s="74">
        <v>2150</v>
      </c>
      <c r="Z3107" s="74">
        <v>0.62824115048801132</v>
      </c>
      <c r="AA3107" s="74">
        <v>0.37175884951198868</v>
      </c>
      <c r="AB3107" s="74">
        <v>8.5591829213836282E-5</v>
      </c>
      <c r="AC3107" s="74">
        <v>8.5591829213836268E-5</v>
      </c>
      <c r="AD3107" t="s">
        <v>5810</v>
      </c>
    </row>
    <row r="3108" spans="1:30">
      <c r="A3108" s="165" t="s">
        <v>7502</v>
      </c>
      <c r="C3108" s="165" t="s">
        <v>8444</v>
      </c>
      <c r="D3108" s="169" t="s">
        <v>2877</v>
      </c>
      <c r="E3108" s="169" t="s">
        <v>3396</v>
      </c>
      <c r="F3108" s="174">
        <v>30.40793</v>
      </c>
      <c r="G3108" s="174">
        <v>140.1003</v>
      </c>
      <c r="H3108" s="74">
        <v>48.722900000000003</v>
      </c>
      <c r="I3108" s="74">
        <v>0.6966</v>
      </c>
      <c r="J3108" s="74">
        <v>16.910499999999999</v>
      </c>
      <c r="K3108" s="74">
        <v>0.186</v>
      </c>
      <c r="L3108" s="74">
        <v>6.4401999999999999</v>
      </c>
      <c r="M3108" s="74">
        <v>12.808</v>
      </c>
      <c r="N3108" s="74">
        <v>1.8783000000000001</v>
      </c>
      <c r="O3108" s="74">
        <v>0.14080000000000001</v>
      </c>
      <c r="P3108" s="74">
        <v>0</v>
      </c>
      <c r="Q3108" s="74">
        <v>9.2899999999999996E-2</v>
      </c>
      <c r="R3108" s="74">
        <v>3.8311560359999999</v>
      </c>
      <c r="S3108" s="74">
        <v>0</v>
      </c>
      <c r="T3108" s="74">
        <v>0</v>
      </c>
      <c r="U3108" s="74">
        <v>4.422787408E-2</v>
      </c>
      <c r="V3108" s="74">
        <v>6.8153000000000006</v>
      </c>
      <c r="W3108" s="74">
        <v>1.3363331997000001</v>
      </c>
      <c r="X3108" s="74">
        <v>1180.6128000000001</v>
      </c>
      <c r="Y3108" s="74">
        <v>2060</v>
      </c>
      <c r="Z3108" s="74">
        <v>0.73698719598723661</v>
      </c>
      <c r="AA3108" s="74">
        <v>0.26301280401276339</v>
      </c>
      <c r="AB3108" s="74">
        <v>9.2811257216193364E-4</v>
      </c>
      <c r="AC3108" s="74">
        <v>9.2811257216193321E-4</v>
      </c>
      <c r="AD3108" t="s">
        <v>5810</v>
      </c>
    </row>
    <row r="3109" spans="1:30">
      <c r="A3109" s="165" t="s">
        <v>7503</v>
      </c>
      <c r="C3109" s="165" t="s">
        <v>8444</v>
      </c>
      <c r="D3109" s="169" t="s">
        <v>2877</v>
      </c>
      <c r="E3109" s="169" t="s">
        <v>3396</v>
      </c>
      <c r="F3109" s="174">
        <v>30.40793</v>
      </c>
      <c r="G3109" s="174">
        <v>140.1003</v>
      </c>
      <c r="H3109" s="74">
        <v>48.701300000000003</v>
      </c>
      <c r="I3109" s="74">
        <v>0.69640000000000002</v>
      </c>
      <c r="J3109" s="74">
        <v>16.959199999999999</v>
      </c>
      <c r="K3109" s="74">
        <v>0.18310000000000001</v>
      </c>
      <c r="L3109" s="74">
        <v>6.2977999999999996</v>
      </c>
      <c r="M3109" s="74">
        <v>12.9078</v>
      </c>
      <c r="N3109" s="74">
        <v>1.8493999999999999</v>
      </c>
      <c r="O3109" s="74">
        <v>0.14879999999999999</v>
      </c>
      <c r="P3109" s="74">
        <v>0</v>
      </c>
      <c r="Q3109" s="74">
        <v>9.6600000000000005E-2</v>
      </c>
      <c r="R3109" s="74">
        <v>3.5913697619999998</v>
      </c>
      <c r="S3109" s="74">
        <v>0</v>
      </c>
      <c r="T3109" s="74">
        <v>0</v>
      </c>
      <c r="U3109" s="74">
        <v>4.9542660400000001E-2</v>
      </c>
      <c r="V3109" s="74">
        <v>6.8441999999999998</v>
      </c>
      <c r="W3109" s="74">
        <v>1.3419998658000001</v>
      </c>
      <c r="X3109" s="74">
        <v>1182.2694799999999</v>
      </c>
      <c r="Y3109" s="74">
        <v>2030</v>
      </c>
      <c r="Z3109" s="74">
        <v>0.68762732565810603</v>
      </c>
      <c r="AA3109" s="74">
        <v>0.31237267434189392</v>
      </c>
      <c r="AB3109" s="74">
        <v>6.432511824957059E-4</v>
      </c>
      <c r="AC3109" s="74">
        <v>6.4325118249570579E-4</v>
      </c>
      <c r="AD3109" t="s">
        <v>5810</v>
      </c>
    </row>
    <row r="3110" spans="1:30">
      <c r="A3110" s="165" t="s">
        <v>3355</v>
      </c>
      <c r="C3110" s="165" t="s">
        <v>8444</v>
      </c>
      <c r="D3110" s="169" t="s">
        <v>2877</v>
      </c>
      <c r="E3110" s="169" t="s">
        <v>3355</v>
      </c>
      <c r="F3110" s="174">
        <v>28.581816669999998</v>
      </c>
      <c r="G3110" s="174">
        <v>140.48421669999999</v>
      </c>
      <c r="H3110" s="74">
        <v>46.800800000000002</v>
      </c>
      <c r="I3110" s="74">
        <v>0.21179999999999999</v>
      </c>
      <c r="J3110" s="74">
        <v>19.2974</v>
      </c>
      <c r="K3110" s="74">
        <v>0.18779999999999999</v>
      </c>
      <c r="L3110" s="74">
        <v>6.1772</v>
      </c>
      <c r="M3110" s="74">
        <v>14.290699999999999</v>
      </c>
      <c r="N3110" s="74">
        <v>0.82540000000000002</v>
      </c>
      <c r="O3110" s="74">
        <v>1.5699999999999999E-2</v>
      </c>
      <c r="P3110" s="74">
        <v>0</v>
      </c>
      <c r="Q3110" s="74">
        <v>0</v>
      </c>
      <c r="R3110" s="74">
        <v>3.7638647999999999</v>
      </c>
      <c r="S3110" s="74">
        <v>0</v>
      </c>
      <c r="T3110" s="74">
        <v>0</v>
      </c>
      <c r="U3110" s="74">
        <v>2.1411591250000001E-3</v>
      </c>
      <c r="V3110" s="74">
        <v>6.69834</v>
      </c>
      <c r="W3110" s="74">
        <v>1.3133998686599999</v>
      </c>
      <c r="X3110" s="74">
        <v>1205.2256199999999</v>
      </c>
      <c r="Y3110" s="74">
        <v>1430</v>
      </c>
      <c r="Z3110" s="74">
        <v>0.97875152155672251</v>
      </c>
      <c r="AA3110" s="74">
        <v>2.1248478443277461E-2</v>
      </c>
      <c r="AB3110" s="74">
        <v>2.699463128174465E-3</v>
      </c>
      <c r="AC3110" s="74">
        <v>2.699463128174465E-3</v>
      </c>
      <c r="AD3110" t="s">
        <v>5810</v>
      </c>
    </row>
    <row r="3111" spans="1:30">
      <c r="A3111" s="165" t="s">
        <v>7504</v>
      </c>
      <c r="C3111" s="165" t="s">
        <v>8444</v>
      </c>
      <c r="D3111" s="169" t="s">
        <v>2877</v>
      </c>
      <c r="E3111" s="169" t="s">
        <v>3355</v>
      </c>
      <c r="F3111" s="174">
        <v>28.581816669999998</v>
      </c>
      <c r="G3111" s="174">
        <v>140.48421669999999</v>
      </c>
      <c r="H3111" s="74">
        <v>48.016199999999998</v>
      </c>
      <c r="I3111" s="74">
        <v>0.79449999999999998</v>
      </c>
      <c r="J3111" s="74">
        <v>18.999700000000001</v>
      </c>
      <c r="K3111" s="74">
        <v>0.1258</v>
      </c>
      <c r="L3111" s="74">
        <v>3.7023000000000001</v>
      </c>
      <c r="M3111" s="74">
        <v>13.9983</v>
      </c>
      <c r="N3111" s="74">
        <v>2.2831999999999999</v>
      </c>
      <c r="O3111" s="74">
        <v>0.49409999999999998</v>
      </c>
      <c r="P3111" s="74">
        <v>0</v>
      </c>
      <c r="Q3111" s="74">
        <v>0.216</v>
      </c>
      <c r="R3111" s="74">
        <v>3.303096144</v>
      </c>
      <c r="S3111" s="74">
        <v>0</v>
      </c>
      <c r="T3111" s="74">
        <v>0</v>
      </c>
      <c r="U3111" s="74">
        <v>4.2131020040000002E-2</v>
      </c>
      <c r="V3111" s="74">
        <v>5.9760949999999999</v>
      </c>
      <c r="W3111" s="74">
        <v>1.1717832161549999</v>
      </c>
      <c r="X3111" s="74">
        <v>1200.3717799999999</v>
      </c>
      <c r="Y3111" s="74">
        <v>1790</v>
      </c>
      <c r="Z3111" s="74">
        <v>0.6568179414402997</v>
      </c>
      <c r="AA3111" s="74">
        <v>0.34318205855970041</v>
      </c>
      <c r="AB3111" s="74">
        <v>4.9580654225951258E-4</v>
      </c>
      <c r="AC3111" s="74">
        <v>4.9580654225951258E-4</v>
      </c>
      <c r="AD3111" t="s">
        <v>5810</v>
      </c>
    </row>
    <row r="3112" spans="1:30">
      <c r="A3112" s="165" t="s">
        <v>7505</v>
      </c>
      <c r="C3112" s="165" t="s">
        <v>8444</v>
      </c>
      <c r="D3112" s="169" t="s">
        <v>2877</v>
      </c>
      <c r="E3112" s="169" t="s">
        <v>3355</v>
      </c>
      <c r="F3112" s="174">
        <v>28.581383330000001</v>
      </c>
      <c r="G3112" s="174">
        <v>140.48068330000001</v>
      </c>
      <c r="H3112" s="74">
        <v>52.408499999999997</v>
      </c>
      <c r="I3112" s="74">
        <v>0.94910000000000005</v>
      </c>
      <c r="J3112" s="74">
        <v>20.701000000000001</v>
      </c>
      <c r="K3112" s="74">
        <v>0.154</v>
      </c>
      <c r="L3112" s="74">
        <v>1.8966000000000001</v>
      </c>
      <c r="M3112" s="74">
        <v>10.164999999999999</v>
      </c>
      <c r="N3112" s="74">
        <v>2.5499000000000001</v>
      </c>
      <c r="O3112" s="74">
        <v>0.40350000000000003</v>
      </c>
      <c r="P3112" s="74">
        <v>0</v>
      </c>
      <c r="Q3112" s="74">
        <v>0.24279999999999999</v>
      </c>
      <c r="R3112" s="74">
        <v>3.170785623</v>
      </c>
      <c r="S3112" s="74">
        <v>0</v>
      </c>
      <c r="T3112" s="74">
        <v>0</v>
      </c>
      <c r="U3112" s="74">
        <v>9.4722623379999999E-3</v>
      </c>
      <c r="V3112" s="74">
        <v>4.4995599999999998</v>
      </c>
      <c r="W3112" s="74">
        <v>0.88226657843999989</v>
      </c>
      <c r="X3112" s="74">
        <v>1136.739</v>
      </c>
      <c r="Y3112" s="74">
        <v>1100</v>
      </c>
      <c r="Z3112" s="74">
        <v>0.85324176722221912</v>
      </c>
      <c r="AA3112" s="74">
        <v>0.14675823277778091</v>
      </c>
      <c r="AB3112" s="74">
        <v>6.2854272358969213E-4</v>
      </c>
      <c r="AC3112" s="74">
        <v>6.2854272358969223E-4</v>
      </c>
      <c r="AD3112" t="s">
        <v>5810</v>
      </c>
    </row>
    <row r="3113" spans="1:30">
      <c r="A3113" s="165" t="s">
        <v>7506</v>
      </c>
      <c r="C3113" s="165" t="s">
        <v>8444</v>
      </c>
      <c r="D3113" s="169" t="s">
        <v>2877</v>
      </c>
      <c r="E3113" s="169" t="s">
        <v>3355</v>
      </c>
      <c r="F3113" s="174">
        <v>28.581383330000001</v>
      </c>
      <c r="G3113" s="174">
        <v>140.48068330000001</v>
      </c>
      <c r="H3113" s="74">
        <v>50.3217</v>
      </c>
      <c r="I3113" s="74">
        <v>0.62019999999999997</v>
      </c>
      <c r="J3113" s="74">
        <v>18.7102</v>
      </c>
      <c r="K3113" s="74">
        <v>0.1396</v>
      </c>
      <c r="L3113" s="74">
        <v>4.7763999999999998</v>
      </c>
      <c r="M3113" s="74">
        <v>10.5008</v>
      </c>
      <c r="N3113" s="74">
        <v>2.3874</v>
      </c>
      <c r="O3113" s="74">
        <v>0.20680000000000001</v>
      </c>
      <c r="P3113" s="74">
        <v>0</v>
      </c>
      <c r="Q3113" s="74">
        <v>0.124</v>
      </c>
      <c r="R3113" s="74">
        <v>3.526393401</v>
      </c>
      <c r="S3113" s="74">
        <v>0</v>
      </c>
      <c r="T3113" s="74">
        <v>0</v>
      </c>
      <c r="U3113" s="74">
        <v>3.1381181119999997E-2</v>
      </c>
      <c r="V3113" s="74">
        <v>5.6198600000000001</v>
      </c>
      <c r="W3113" s="74">
        <v>1.1019332231400001</v>
      </c>
      <c r="X3113" s="74">
        <v>1142.3132800000001</v>
      </c>
      <c r="Y3113" s="74">
        <v>1690</v>
      </c>
      <c r="Z3113" s="74">
        <v>0.73144628237650688</v>
      </c>
      <c r="AA3113" s="74">
        <v>0.26855371762349312</v>
      </c>
      <c r="AB3113" s="74">
        <v>4.8824613916450498E-5</v>
      </c>
      <c r="AC3113" s="74">
        <v>4.8824613916450478E-5</v>
      </c>
      <c r="AD3113" t="s">
        <v>5810</v>
      </c>
    </row>
    <row r="3114" spans="1:30">
      <c r="A3114" s="165" t="s">
        <v>7507</v>
      </c>
      <c r="C3114" s="165" t="s">
        <v>8444</v>
      </c>
      <c r="D3114" s="169" t="s">
        <v>2877</v>
      </c>
      <c r="E3114" s="169" t="s">
        <v>3355</v>
      </c>
      <c r="F3114" s="174">
        <v>28.581383330000001</v>
      </c>
      <c r="G3114" s="174">
        <v>140.48068330000001</v>
      </c>
      <c r="H3114" s="74">
        <v>48.705399999999997</v>
      </c>
      <c r="I3114" s="74">
        <v>0.85170000000000001</v>
      </c>
      <c r="J3114" s="74">
        <v>17.476900000000001</v>
      </c>
      <c r="K3114" s="74">
        <v>0.13439999999999999</v>
      </c>
      <c r="L3114" s="74">
        <v>6.1059999999999999</v>
      </c>
      <c r="M3114" s="74">
        <v>12.76</v>
      </c>
      <c r="N3114" s="74">
        <v>2.4174000000000002</v>
      </c>
      <c r="O3114" s="74">
        <v>0.36749999999999999</v>
      </c>
      <c r="P3114" s="74">
        <v>0</v>
      </c>
      <c r="Q3114" s="74">
        <v>0.55149999999999999</v>
      </c>
      <c r="R3114" s="74">
        <v>2.5167237789999999</v>
      </c>
      <c r="S3114" s="74">
        <v>0</v>
      </c>
      <c r="T3114" s="74">
        <v>0</v>
      </c>
      <c r="U3114" s="74">
        <v>3.6957622519999997E-2</v>
      </c>
      <c r="V3114" s="74">
        <v>5.8806399999999996</v>
      </c>
      <c r="W3114" s="74">
        <v>1.15306655136</v>
      </c>
      <c r="X3114" s="74">
        <v>1179.816</v>
      </c>
      <c r="Y3114" s="74">
        <v>1320</v>
      </c>
      <c r="Z3114" s="74">
        <v>0.58115717025560576</v>
      </c>
      <c r="AA3114" s="74">
        <v>0.41884282974439419</v>
      </c>
      <c r="AB3114" s="74">
        <v>5.4755372537192766E-4</v>
      </c>
      <c r="AC3114" s="74">
        <v>5.4755372537192777E-4</v>
      </c>
      <c r="AD3114" t="s">
        <v>5810</v>
      </c>
    </row>
    <row r="3115" spans="1:30">
      <c r="A3115" s="165" t="s">
        <v>7508</v>
      </c>
      <c r="C3115" s="165" t="s">
        <v>8444</v>
      </c>
      <c r="D3115" s="169" t="s">
        <v>2877</v>
      </c>
      <c r="E3115" s="169" t="s">
        <v>3355</v>
      </c>
      <c r="F3115" s="174">
        <v>28.581383330000001</v>
      </c>
      <c r="G3115" s="174">
        <v>140.48068330000001</v>
      </c>
      <c r="H3115" s="74">
        <v>57.405900000000003</v>
      </c>
      <c r="I3115" s="74">
        <v>0.97789999999999999</v>
      </c>
      <c r="J3115" s="74">
        <v>20.1648</v>
      </c>
      <c r="K3115" s="74">
        <v>0.11260000000000001</v>
      </c>
      <c r="L3115" s="74">
        <v>0.54120000000000001</v>
      </c>
      <c r="M3115" s="74">
        <v>6.2773000000000003</v>
      </c>
      <c r="N3115" s="74">
        <v>2.9083000000000001</v>
      </c>
      <c r="O3115" s="74">
        <v>0.51429999999999998</v>
      </c>
      <c r="P3115" s="74">
        <v>0</v>
      </c>
      <c r="Q3115" s="74">
        <v>0.1719</v>
      </c>
      <c r="R3115" s="74">
        <v>3.4310823880000001</v>
      </c>
      <c r="S3115" s="74">
        <v>0</v>
      </c>
      <c r="T3115" s="74">
        <v>0</v>
      </c>
      <c r="U3115" s="74">
        <v>1.7507613379999998E-2</v>
      </c>
      <c r="V3115" s="74">
        <v>2.4870999999999999</v>
      </c>
      <c r="W3115" s="74">
        <v>0.48766661789999999</v>
      </c>
      <c r="X3115" s="74">
        <v>1072.20318</v>
      </c>
      <c r="Y3115" s="74">
        <v>1290</v>
      </c>
      <c r="Z3115" s="74">
        <v>0.7884135914883289</v>
      </c>
      <c r="AA3115" s="74">
        <v>0.2115864085116711</v>
      </c>
      <c r="AB3115" s="74">
        <v>1.1476008672645849E-3</v>
      </c>
      <c r="AC3115" s="74">
        <v>1.1476008672645849E-3</v>
      </c>
      <c r="AD3115" t="s">
        <v>5810</v>
      </c>
    </row>
    <row r="3116" spans="1:30">
      <c r="A3116" s="165" t="s">
        <v>7509</v>
      </c>
      <c r="C3116" s="165" t="s">
        <v>8444</v>
      </c>
      <c r="D3116" s="169" t="s">
        <v>2877</v>
      </c>
      <c r="E3116" s="169" t="s">
        <v>3355</v>
      </c>
      <c r="F3116" s="174">
        <v>28.581383330000001</v>
      </c>
      <c r="G3116" s="174">
        <v>140.48068330000001</v>
      </c>
      <c r="H3116" s="74">
        <v>48.841200000000001</v>
      </c>
      <c r="I3116" s="74">
        <v>0.86170000000000002</v>
      </c>
      <c r="J3116" s="74">
        <v>17.3874</v>
      </c>
      <c r="K3116" s="74">
        <v>0.11990000000000001</v>
      </c>
      <c r="L3116" s="74">
        <v>5.9570999999999996</v>
      </c>
      <c r="M3116" s="74">
        <v>12.8134</v>
      </c>
      <c r="N3116" s="74">
        <v>2.4062999999999999</v>
      </c>
      <c r="O3116" s="74">
        <v>0.35980000000000001</v>
      </c>
      <c r="P3116" s="74">
        <v>0</v>
      </c>
      <c r="Q3116" s="74">
        <v>0.55059999999999998</v>
      </c>
      <c r="R3116" s="74">
        <v>2.8505789259999998</v>
      </c>
      <c r="S3116" s="74">
        <v>0</v>
      </c>
      <c r="T3116" s="74">
        <v>0</v>
      </c>
      <c r="U3116" s="74">
        <v>3.0965489459999999E-2</v>
      </c>
      <c r="V3116" s="74">
        <v>5.8523350000000001</v>
      </c>
      <c r="W3116" s="74">
        <v>1.1475165519149999</v>
      </c>
      <c r="X3116" s="74">
        <v>1180.70244</v>
      </c>
      <c r="Y3116" s="74">
        <v>1360</v>
      </c>
      <c r="Z3116" s="74">
        <v>0.67030895484718256</v>
      </c>
      <c r="AA3116" s="74">
        <v>0.32969104515281739</v>
      </c>
      <c r="AB3116" s="74">
        <v>2.5436625070889181E-4</v>
      </c>
      <c r="AC3116" s="74">
        <v>2.5436625070889181E-4</v>
      </c>
      <c r="AD3116" t="s">
        <v>5810</v>
      </c>
    </row>
    <row r="3117" spans="1:30">
      <c r="A3117" s="165" t="s">
        <v>7510</v>
      </c>
      <c r="C3117" s="165" t="s">
        <v>8444</v>
      </c>
      <c r="D3117" s="169" t="s">
        <v>2877</v>
      </c>
      <c r="E3117" s="169" t="s">
        <v>3355</v>
      </c>
      <c r="F3117" s="174">
        <v>28.581383330000001</v>
      </c>
      <c r="G3117" s="174">
        <v>140.48068330000001</v>
      </c>
      <c r="H3117" s="74">
        <v>50.246400000000001</v>
      </c>
      <c r="I3117" s="74">
        <v>0.84930000000000005</v>
      </c>
      <c r="J3117" s="74">
        <v>16.813500000000001</v>
      </c>
      <c r="K3117" s="74">
        <v>0.14549999999999999</v>
      </c>
      <c r="L3117" s="74">
        <v>4.2706999999999997</v>
      </c>
      <c r="M3117" s="74">
        <v>13.941000000000001</v>
      </c>
      <c r="N3117" s="74">
        <v>2.5491000000000001</v>
      </c>
      <c r="O3117" s="74">
        <v>0.26600000000000001</v>
      </c>
      <c r="P3117" s="74">
        <v>0</v>
      </c>
      <c r="Q3117" s="74">
        <v>0.1275</v>
      </c>
      <c r="R3117" s="74">
        <v>3.0084632409999998</v>
      </c>
      <c r="S3117" s="74">
        <v>0</v>
      </c>
      <c r="T3117" s="74">
        <v>0</v>
      </c>
      <c r="U3117" s="74">
        <v>9.5708758409999997E-2</v>
      </c>
      <c r="V3117" s="74">
        <v>5.3989450000000003</v>
      </c>
      <c r="W3117" s="74">
        <v>1.058616560805</v>
      </c>
      <c r="X3117" s="74">
        <v>1199.4205999999999</v>
      </c>
      <c r="Y3117" s="74">
        <v>2470</v>
      </c>
      <c r="Z3117" s="74">
        <v>0.43686671394476589</v>
      </c>
      <c r="AA3117" s="74">
        <v>0.56313328605523405</v>
      </c>
      <c r="AB3117" s="74">
        <v>3.1083411976905742E-4</v>
      </c>
      <c r="AC3117" s="74">
        <v>3.1083411976905731E-4</v>
      </c>
      <c r="AD3117" t="s">
        <v>5810</v>
      </c>
    </row>
    <row r="3118" spans="1:30">
      <c r="A3118" s="165" t="s">
        <v>7511</v>
      </c>
      <c r="C3118" s="165" t="s">
        <v>8444</v>
      </c>
      <c r="D3118" s="169" t="s">
        <v>2877</v>
      </c>
      <c r="E3118" s="169" t="s">
        <v>3355</v>
      </c>
      <c r="F3118" s="174">
        <v>28.581383330000001</v>
      </c>
      <c r="G3118" s="174">
        <v>140.48068330000001</v>
      </c>
      <c r="H3118" s="74">
        <v>48.731999999999999</v>
      </c>
      <c r="I3118" s="74">
        <v>0.73129999999999995</v>
      </c>
      <c r="J3118" s="74">
        <v>16.7742</v>
      </c>
      <c r="K3118" s="74">
        <v>0.15890000000000001</v>
      </c>
      <c r="L3118" s="74">
        <v>6.0789999999999997</v>
      </c>
      <c r="M3118" s="74">
        <v>14.008699999999999</v>
      </c>
      <c r="N3118" s="74">
        <v>2.2543000000000002</v>
      </c>
      <c r="O3118" s="74">
        <v>0.1726</v>
      </c>
      <c r="P3118" s="74">
        <v>0</v>
      </c>
      <c r="Q3118" s="74">
        <v>0.1132</v>
      </c>
      <c r="R3118" s="74">
        <v>2.7676005940000001</v>
      </c>
      <c r="S3118" s="74">
        <v>0</v>
      </c>
      <c r="T3118" s="74">
        <v>0</v>
      </c>
      <c r="U3118" s="74">
        <v>0.1105346225</v>
      </c>
      <c r="V3118" s="74">
        <v>5.90937</v>
      </c>
      <c r="W3118" s="74">
        <v>1.15869988413</v>
      </c>
      <c r="X3118" s="74">
        <v>1200.5444199999999</v>
      </c>
      <c r="Y3118" s="74">
        <v>2590</v>
      </c>
      <c r="Z3118" s="74">
        <v>0.39318127177519091</v>
      </c>
      <c r="AA3118" s="74">
        <v>0.60681872822480909</v>
      </c>
      <c r="AB3118" s="74">
        <v>4.098949019063724E-4</v>
      </c>
      <c r="AC3118" s="74">
        <v>4.0989490190637229E-4</v>
      </c>
      <c r="AD3118" t="s">
        <v>5810</v>
      </c>
    </row>
    <row r="3119" spans="1:30">
      <c r="A3119" s="165" t="s">
        <v>3468</v>
      </c>
      <c r="C3119" s="165" t="s">
        <v>8444</v>
      </c>
      <c r="D3119" s="169" t="s">
        <v>2877</v>
      </c>
      <c r="E3119" s="169" t="s">
        <v>3468</v>
      </c>
      <c r="F3119" s="174">
        <v>30.386399999999998</v>
      </c>
      <c r="G3119" s="174">
        <v>139.22999999999999</v>
      </c>
      <c r="H3119" s="74">
        <v>54.997700000000002</v>
      </c>
      <c r="I3119" s="74">
        <v>0.92959999999999998</v>
      </c>
      <c r="J3119" s="74">
        <v>20.798300000000001</v>
      </c>
      <c r="K3119" s="74">
        <v>9.4299999999999995E-2</v>
      </c>
      <c r="L3119" s="74">
        <v>0.64119999999999999</v>
      </c>
      <c r="M3119" s="74">
        <v>8.4404000000000003</v>
      </c>
      <c r="N3119" s="74">
        <v>2.7480000000000002</v>
      </c>
      <c r="O3119" s="74">
        <v>1.4207000000000001</v>
      </c>
      <c r="P3119" s="74">
        <v>0</v>
      </c>
      <c r="Q3119" s="74">
        <v>0.2979</v>
      </c>
      <c r="R3119" s="74">
        <v>2.2222780339999999</v>
      </c>
      <c r="S3119" s="74">
        <v>0</v>
      </c>
      <c r="T3119" s="74">
        <v>0</v>
      </c>
      <c r="U3119" s="74">
        <v>2.1858217430000002E-3</v>
      </c>
      <c r="V3119" s="74">
        <v>2.5078399999999998</v>
      </c>
      <c r="W3119" s="74">
        <v>0.49173328416000001</v>
      </c>
      <c r="X3119" s="74">
        <v>1108.1106400000001</v>
      </c>
      <c r="Y3119" s="74">
        <v>520</v>
      </c>
      <c r="Z3119" s="74">
        <v>0.91780640732860841</v>
      </c>
      <c r="AA3119" s="74">
        <v>8.2193592671391619E-2</v>
      </c>
      <c r="AB3119" s="74">
        <v>1.943765730858555E-4</v>
      </c>
      <c r="AC3119" s="74">
        <v>1.9437657308585561E-4</v>
      </c>
      <c r="AD3119" t="s">
        <v>5810</v>
      </c>
    </row>
    <row r="3120" spans="1:30">
      <c r="A3120" s="165" t="s">
        <v>7512</v>
      </c>
      <c r="C3120" s="165" t="s">
        <v>8444</v>
      </c>
      <c r="D3120" s="169" t="s">
        <v>2877</v>
      </c>
      <c r="E3120" s="169" t="s">
        <v>3468</v>
      </c>
      <c r="F3120" s="174">
        <v>30.386399999999998</v>
      </c>
      <c r="G3120" s="174">
        <v>139.22999999999999</v>
      </c>
      <c r="H3120" s="74">
        <v>52.020899999999997</v>
      </c>
      <c r="I3120" s="74">
        <v>1.2145999999999999</v>
      </c>
      <c r="J3120" s="74">
        <v>17.086500000000001</v>
      </c>
      <c r="K3120" s="74">
        <v>0.18759999999999999</v>
      </c>
      <c r="L3120" s="74">
        <v>3.4693000000000001</v>
      </c>
      <c r="M3120" s="74">
        <v>11.0693</v>
      </c>
      <c r="N3120" s="74">
        <v>2.8325</v>
      </c>
      <c r="O3120" s="74">
        <v>1.3492</v>
      </c>
      <c r="P3120" s="74">
        <v>0</v>
      </c>
      <c r="Q3120" s="74">
        <v>0.38090000000000002</v>
      </c>
      <c r="R3120" s="74">
        <v>1.2981333930000001</v>
      </c>
      <c r="S3120" s="74">
        <v>0</v>
      </c>
      <c r="T3120" s="74">
        <v>0</v>
      </c>
      <c r="U3120" s="74">
        <v>1.433385848E-3</v>
      </c>
      <c r="V3120" s="74">
        <v>7.2922349999999998</v>
      </c>
      <c r="W3120" s="74">
        <v>1.429849857015</v>
      </c>
      <c r="X3120" s="74">
        <v>1151.75038</v>
      </c>
      <c r="Y3120" s="74">
        <v>230</v>
      </c>
      <c r="Z3120" s="74">
        <v>0.90852620342206825</v>
      </c>
      <c r="AA3120" s="74">
        <v>9.1473796577931726E-2</v>
      </c>
      <c r="AB3120" s="74">
        <v>1.2002217672298201E-3</v>
      </c>
      <c r="AC3120" s="74">
        <v>1.2002217672298201E-3</v>
      </c>
      <c r="AD3120" t="s">
        <v>5810</v>
      </c>
    </row>
    <row r="3121" spans="1:30">
      <c r="A3121" s="165" t="s">
        <v>7513</v>
      </c>
      <c r="C3121" s="165" t="s">
        <v>8444</v>
      </c>
      <c r="D3121" s="169" t="s">
        <v>2877</v>
      </c>
      <c r="E3121" s="169" t="s">
        <v>3468</v>
      </c>
      <c r="F3121" s="174">
        <v>30.386399999999998</v>
      </c>
      <c r="G3121" s="174">
        <v>139.22999999999999</v>
      </c>
      <c r="H3121" s="74">
        <v>48.196199999999997</v>
      </c>
      <c r="I3121" s="74">
        <v>0.9022</v>
      </c>
      <c r="J3121" s="74">
        <v>19.668199999999999</v>
      </c>
      <c r="K3121" s="74">
        <v>9.8599999999999993E-2</v>
      </c>
      <c r="L3121" s="74">
        <v>2.988</v>
      </c>
      <c r="M3121" s="74">
        <v>13.739100000000001</v>
      </c>
      <c r="N3121" s="74">
        <v>2.4056000000000002</v>
      </c>
      <c r="O3121" s="74">
        <v>1.0528999999999999</v>
      </c>
      <c r="P3121" s="74">
        <v>0</v>
      </c>
      <c r="Q3121" s="74">
        <v>0.31130000000000002</v>
      </c>
      <c r="R3121" s="74">
        <v>3.4667487459999999</v>
      </c>
      <c r="S3121" s="74">
        <v>0</v>
      </c>
      <c r="T3121" s="74">
        <v>0</v>
      </c>
      <c r="U3121" s="74">
        <v>3.3171090530000003E-2</v>
      </c>
      <c r="V3121" s="74">
        <v>4.1271750000000003</v>
      </c>
      <c r="W3121" s="74">
        <v>0.80924991907499999</v>
      </c>
      <c r="X3121" s="74">
        <v>1196.06906</v>
      </c>
      <c r="Y3121" s="74">
        <v>1680</v>
      </c>
      <c r="Z3121" s="74">
        <v>0.70676726250087074</v>
      </c>
      <c r="AA3121" s="74">
        <v>0.29323273749912931</v>
      </c>
      <c r="AB3121" s="74">
        <v>6.6168883598194297E-4</v>
      </c>
      <c r="AC3121" s="74">
        <v>6.6168883598194264E-4</v>
      </c>
      <c r="AD3121" t="s">
        <v>5810</v>
      </c>
    </row>
    <row r="3122" spans="1:30">
      <c r="A3122" s="165" t="s">
        <v>7514</v>
      </c>
      <c r="C3122" s="165" t="s">
        <v>8444</v>
      </c>
      <c r="D3122" s="169" t="s">
        <v>2877</v>
      </c>
      <c r="E3122" s="169" t="s">
        <v>3468</v>
      </c>
      <c r="F3122" s="174">
        <v>30.389800000000001</v>
      </c>
      <c r="G3122" s="174">
        <v>139.23384999999999</v>
      </c>
      <c r="H3122" s="74">
        <v>54.803600000000003</v>
      </c>
      <c r="I3122" s="74">
        <v>1.3994</v>
      </c>
      <c r="J3122" s="74">
        <v>16.740100000000002</v>
      </c>
      <c r="K3122" s="74">
        <v>0.13750000000000001</v>
      </c>
      <c r="L3122" s="74">
        <v>2.5097999999999998</v>
      </c>
      <c r="M3122" s="74">
        <v>9.7272999999999996</v>
      </c>
      <c r="N3122" s="74">
        <v>3.0213000000000001</v>
      </c>
      <c r="O3122" s="74">
        <v>1.7648999999999999</v>
      </c>
      <c r="P3122" s="74">
        <v>0</v>
      </c>
      <c r="Q3122" s="74">
        <v>0.43090000000000001</v>
      </c>
      <c r="R3122" s="74">
        <v>1.3574544120000001</v>
      </c>
      <c r="S3122" s="74">
        <v>0</v>
      </c>
      <c r="T3122" s="74">
        <v>0</v>
      </c>
      <c r="U3122" s="74">
        <v>7.3504508819999996E-4</v>
      </c>
      <c r="V3122" s="74">
        <v>6.3454199999999998</v>
      </c>
      <c r="W3122" s="74">
        <v>1.2441998755799999</v>
      </c>
      <c r="X3122" s="74">
        <v>1129.47318</v>
      </c>
      <c r="Y3122" s="74">
        <v>220</v>
      </c>
      <c r="Z3122" s="74">
        <v>0.96762457121508583</v>
      </c>
      <c r="AA3122" s="74">
        <v>3.2375428784914118E-2</v>
      </c>
      <c r="AB3122" s="74">
        <v>4.3542799132839432E-3</v>
      </c>
      <c r="AC3122" s="74">
        <v>4.3542799132839424E-3</v>
      </c>
      <c r="AD3122" t="s">
        <v>5810</v>
      </c>
    </row>
    <row r="3123" spans="1:30">
      <c r="A3123" s="165" t="s">
        <v>7515</v>
      </c>
      <c r="C3123" s="165" t="s">
        <v>8444</v>
      </c>
      <c r="D3123" s="169" t="s">
        <v>2877</v>
      </c>
      <c r="E3123" s="169" t="s">
        <v>3468</v>
      </c>
      <c r="F3123" s="174">
        <v>30.389800000000001</v>
      </c>
      <c r="G3123" s="174">
        <v>139.23384999999999</v>
      </c>
      <c r="H3123" s="74">
        <v>52.879800000000003</v>
      </c>
      <c r="I3123" s="74">
        <v>0.9234</v>
      </c>
      <c r="J3123" s="74">
        <v>22.002199999999998</v>
      </c>
      <c r="K3123" s="74">
        <v>7.3200000000000001E-2</v>
      </c>
      <c r="L3123" s="74">
        <v>0.71779999999999999</v>
      </c>
      <c r="M3123" s="74">
        <v>10.0444</v>
      </c>
      <c r="N3123" s="74">
        <v>3.3065000000000002</v>
      </c>
      <c r="O3123" s="74">
        <v>1.6757</v>
      </c>
      <c r="P3123" s="74">
        <v>0</v>
      </c>
      <c r="Q3123" s="74">
        <v>0.31169999999999998</v>
      </c>
      <c r="R3123" s="74">
        <v>2.549095409</v>
      </c>
      <c r="S3123" s="74">
        <v>0</v>
      </c>
      <c r="T3123" s="74">
        <v>0</v>
      </c>
      <c r="U3123" s="74">
        <v>1.7656418529999999E-2</v>
      </c>
      <c r="V3123" s="74">
        <v>2.3715850000000001</v>
      </c>
      <c r="W3123" s="74">
        <v>0.46501662016499989</v>
      </c>
      <c r="X3123" s="74">
        <v>1134.73704</v>
      </c>
      <c r="Y3123" s="74">
        <v>1000</v>
      </c>
      <c r="Z3123" s="74">
        <v>0.65431045392172871</v>
      </c>
      <c r="AA3123" s="74">
        <v>0.34568954607827118</v>
      </c>
      <c r="AB3123" s="74">
        <v>5.5481349670000201E-4</v>
      </c>
      <c r="AC3123" s="74">
        <v>5.5481349670000136E-4</v>
      </c>
      <c r="AD3123" t="s">
        <v>5810</v>
      </c>
    </row>
    <row r="3124" spans="1:30">
      <c r="A3124" s="165" t="s">
        <v>7516</v>
      </c>
      <c r="C3124" s="165" t="s">
        <v>8444</v>
      </c>
      <c r="D3124" s="169" t="s">
        <v>2877</v>
      </c>
      <c r="E3124" s="169" t="s">
        <v>3468</v>
      </c>
      <c r="F3124" s="174">
        <v>30.389800000000001</v>
      </c>
      <c r="G3124" s="174">
        <v>139.23384999999999</v>
      </c>
      <c r="H3124" s="74">
        <v>52.962899999999998</v>
      </c>
      <c r="I3124" s="74">
        <v>1.0438000000000001</v>
      </c>
      <c r="J3124" s="74">
        <v>21.819600000000001</v>
      </c>
      <c r="K3124" s="74">
        <v>8.3500000000000005E-2</v>
      </c>
      <c r="L3124" s="74">
        <v>0.51039999999999996</v>
      </c>
      <c r="M3124" s="74">
        <v>10.242800000000001</v>
      </c>
      <c r="N3124" s="74">
        <v>2.7871999999999999</v>
      </c>
      <c r="O3124" s="74">
        <v>1.3076000000000001</v>
      </c>
      <c r="P3124" s="74">
        <v>0</v>
      </c>
      <c r="Q3124" s="74">
        <v>0.37119999999999997</v>
      </c>
      <c r="R3124" s="74">
        <v>3.7266025009999999</v>
      </c>
      <c r="S3124" s="74">
        <v>0</v>
      </c>
      <c r="T3124" s="74">
        <v>0</v>
      </c>
      <c r="U3124" s="74">
        <v>1.845608697E-2</v>
      </c>
      <c r="V3124" s="74">
        <v>1.969705</v>
      </c>
      <c r="W3124" s="74">
        <v>0.38621662804500001</v>
      </c>
      <c r="X3124" s="74">
        <v>1138.0304799999999</v>
      </c>
      <c r="Y3124" s="74">
        <v>1520</v>
      </c>
      <c r="Z3124" s="74">
        <v>0.79222262704116408</v>
      </c>
      <c r="AA3124" s="74">
        <v>0.20777737295883589</v>
      </c>
      <c r="AB3124" s="74">
        <v>3.5797201874370111E-4</v>
      </c>
      <c r="AC3124" s="74">
        <v>3.5797201874370122E-4</v>
      </c>
      <c r="AD3124" t="s">
        <v>5810</v>
      </c>
    </row>
    <row r="3125" spans="1:30">
      <c r="A3125" s="165" t="s">
        <v>7517</v>
      </c>
      <c r="C3125" s="165" t="s">
        <v>8444</v>
      </c>
      <c r="D3125" s="169" t="s">
        <v>2877</v>
      </c>
      <c r="E3125" s="169" t="s">
        <v>3468</v>
      </c>
      <c r="F3125" s="174">
        <v>30.389800000000001</v>
      </c>
      <c r="G3125" s="174">
        <v>139.23384999999999</v>
      </c>
      <c r="H3125" s="74">
        <v>48.670699999999997</v>
      </c>
      <c r="I3125" s="74">
        <v>1.0103</v>
      </c>
      <c r="J3125" s="74">
        <v>21.323799999999999</v>
      </c>
      <c r="K3125" s="74">
        <v>0.12759999999999999</v>
      </c>
      <c r="L3125" s="74">
        <v>1.8255999999999999</v>
      </c>
      <c r="M3125" s="74">
        <v>13.764699999999999</v>
      </c>
      <c r="N3125" s="74">
        <v>2.7530000000000001</v>
      </c>
      <c r="O3125" s="74">
        <v>1.3381000000000001</v>
      </c>
      <c r="P3125" s="74">
        <v>0</v>
      </c>
      <c r="Q3125" s="74">
        <v>0.3286</v>
      </c>
      <c r="R3125" s="74">
        <v>2.5864515749999999</v>
      </c>
      <c r="S3125" s="74">
        <v>0</v>
      </c>
      <c r="T3125" s="74">
        <v>0</v>
      </c>
      <c r="U3125" s="74">
        <v>2.643776338E-2</v>
      </c>
      <c r="V3125" s="74">
        <v>4.0903700000000001</v>
      </c>
      <c r="W3125" s="74">
        <v>0.80203325312999996</v>
      </c>
      <c r="X3125" s="74">
        <v>1196.4940200000001</v>
      </c>
      <c r="Y3125" s="74">
        <v>1200</v>
      </c>
      <c r="Z3125" s="74">
        <v>0.61303057263527194</v>
      </c>
      <c r="AA3125" s="74">
        <v>0.38696942736472811</v>
      </c>
      <c r="AB3125" s="74">
        <v>4.2020868147849081E-4</v>
      </c>
      <c r="AC3125" s="74">
        <v>4.202086814784907E-4</v>
      </c>
      <c r="AD3125" t="s">
        <v>5810</v>
      </c>
    </row>
    <row r="3126" spans="1:30">
      <c r="A3126" s="165" t="s">
        <v>7518</v>
      </c>
      <c r="C3126" s="165" t="s">
        <v>8444</v>
      </c>
      <c r="D3126" s="169" t="s">
        <v>2877</v>
      </c>
      <c r="E3126" s="169" t="s">
        <v>3468</v>
      </c>
      <c r="F3126" s="174">
        <v>30.389800000000001</v>
      </c>
      <c r="G3126" s="174">
        <v>139.23384999999999</v>
      </c>
      <c r="H3126" s="74">
        <v>52.688299999999998</v>
      </c>
      <c r="I3126" s="74">
        <v>1.2781</v>
      </c>
      <c r="J3126" s="74">
        <v>17.871099999999998</v>
      </c>
      <c r="K3126" s="74">
        <v>0.17499999999999999</v>
      </c>
      <c r="L3126" s="74">
        <v>2.5230000000000001</v>
      </c>
      <c r="M3126" s="74">
        <v>10.286300000000001</v>
      </c>
      <c r="N3126" s="74">
        <v>2.9798</v>
      </c>
      <c r="O3126" s="74">
        <v>1.5350999999999999</v>
      </c>
      <c r="P3126" s="74">
        <v>0</v>
      </c>
      <c r="Q3126" s="74">
        <v>0.39050000000000001</v>
      </c>
      <c r="R3126" s="74">
        <v>1.441090628</v>
      </c>
      <c r="S3126" s="74">
        <v>0</v>
      </c>
      <c r="T3126" s="74">
        <v>0</v>
      </c>
      <c r="U3126" s="74">
        <v>7.2248655590000002E-4</v>
      </c>
      <c r="V3126" s="74">
        <v>6.7460249999999986</v>
      </c>
      <c r="W3126" s="74">
        <v>1.322749867725</v>
      </c>
      <c r="X3126" s="74">
        <v>1138.7525800000001</v>
      </c>
      <c r="Y3126" s="74">
        <v>250</v>
      </c>
      <c r="Z3126" s="74">
        <v>0.9726294624827051</v>
      </c>
      <c r="AA3126" s="74">
        <v>2.737053751729494E-2</v>
      </c>
      <c r="AB3126" s="74">
        <v>5.3680919096799106E-3</v>
      </c>
      <c r="AC3126" s="74">
        <v>5.3680919096799097E-3</v>
      </c>
      <c r="AD3126" t="s">
        <v>5810</v>
      </c>
    </row>
    <row r="3127" spans="1:30">
      <c r="A3127" s="165" t="s">
        <v>7519</v>
      </c>
      <c r="C3127" s="165" t="s">
        <v>8444</v>
      </c>
      <c r="D3127" s="169" t="s">
        <v>2877</v>
      </c>
      <c r="E3127" s="169" t="s">
        <v>3468</v>
      </c>
      <c r="F3127" s="174">
        <v>30.389800000000001</v>
      </c>
      <c r="G3127" s="174">
        <v>139.23384999999999</v>
      </c>
      <c r="H3127" s="74">
        <v>51.9268</v>
      </c>
      <c r="I3127" s="74">
        <v>0.97409999999999997</v>
      </c>
      <c r="J3127" s="74">
        <v>21.639800000000001</v>
      </c>
      <c r="K3127" s="74">
        <v>0.1225</v>
      </c>
      <c r="L3127" s="74">
        <v>1.7464</v>
      </c>
      <c r="M3127" s="74">
        <v>10.7433</v>
      </c>
      <c r="N3127" s="74">
        <v>3.81</v>
      </c>
      <c r="O3127" s="74">
        <v>1.6389</v>
      </c>
      <c r="P3127" s="74">
        <v>0</v>
      </c>
      <c r="Q3127" s="74">
        <v>0.31440000000000001</v>
      </c>
      <c r="R3127" s="74">
        <v>1.3008206389999999</v>
      </c>
      <c r="S3127" s="74">
        <v>0</v>
      </c>
      <c r="T3127" s="74">
        <v>0</v>
      </c>
      <c r="U3127" s="74">
        <v>9.7509569820000003E-3</v>
      </c>
      <c r="V3127" s="74">
        <v>4.2472799999999999</v>
      </c>
      <c r="W3127" s="74">
        <v>0.83279991672000009</v>
      </c>
      <c r="X3127" s="74">
        <v>1146.33878</v>
      </c>
      <c r="Y3127" s="74">
        <v>410</v>
      </c>
      <c r="Z3127" s="74">
        <v>0.50903679062639529</v>
      </c>
      <c r="AA3127" s="74">
        <v>0.49096320937360471</v>
      </c>
      <c r="AB3127" s="74">
        <v>2.3498246447800351E-4</v>
      </c>
      <c r="AC3127" s="74">
        <v>2.3498246447800359E-4</v>
      </c>
      <c r="AD3127" t="s">
        <v>5810</v>
      </c>
    </row>
    <row r="3128" spans="1:30">
      <c r="A3128" s="165" t="s">
        <v>7520</v>
      </c>
      <c r="C3128" s="165" t="s">
        <v>8444</v>
      </c>
      <c r="D3128" s="169" t="s">
        <v>2877</v>
      </c>
      <c r="E3128" s="169" t="s">
        <v>3468</v>
      </c>
      <c r="F3128" s="174">
        <v>30.389800000000001</v>
      </c>
      <c r="G3128" s="174">
        <v>139.23384999999999</v>
      </c>
      <c r="H3128" s="74">
        <v>50.018599999999999</v>
      </c>
      <c r="I3128" s="74">
        <v>0.93859999999999999</v>
      </c>
      <c r="J3128" s="74">
        <v>21.529399999999999</v>
      </c>
      <c r="K3128" s="74">
        <v>9.7699999999999995E-2</v>
      </c>
      <c r="L3128" s="74">
        <v>1.4722999999999999</v>
      </c>
      <c r="M3128" s="74">
        <v>12.148300000000001</v>
      </c>
      <c r="N3128" s="74">
        <v>2.9521000000000002</v>
      </c>
      <c r="O3128" s="74">
        <v>1.3737999999999999</v>
      </c>
      <c r="P3128" s="74">
        <v>0</v>
      </c>
      <c r="Q3128" s="74">
        <v>0.3362</v>
      </c>
      <c r="R3128" s="74">
        <v>3.127219346</v>
      </c>
      <c r="S3128" s="74">
        <v>0</v>
      </c>
      <c r="T3128" s="74">
        <v>0</v>
      </c>
      <c r="U3128" s="74">
        <v>2.7229361510000001E-2</v>
      </c>
      <c r="V3128" s="74">
        <v>3.72113</v>
      </c>
      <c r="W3128" s="74">
        <v>0.72963326036999998</v>
      </c>
      <c r="X3128" s="74">
        <v>1169.6617799999999</v>
      </c>
      <c r="Y3128" s="74">
        <v>1440</v>
      </c>
      <c r="Z3128" s="74">
        <v>0.67615411769496325</v>
      </c>
      <c r="AA3128" s="74">
        <v>0.32384588230503669</v>
      </c>
      <c r="AB3128" s="74">
        <v>1.210076774253724E-4</v>
      </c>
      <c r="AC3128" s="74">
        <v>1.210076774253724E-4</v>
      </c>
      <c r="AD3128" t="s">
        <v>5810</v>
      </c>
    </row>
    <row r="3129" spans="1:30">
      <c r="A3129" s="165" t="s">
        <v>7521</v>
      </c>
      <c r="C3129" s="165" t="s">
        <v>8444</v>
      </c>
      <c r="D3129" s="169" t="s">
        <v>2877</v>
      </c>
      <c r="E3129" s="169" t="s">
        <v>3468</v>
      </c>
      <c r="F3129" s="174">
        <v>30.389800000000001</v>
      </c>
      <c r="G3129" s="174">
        <v>139.23384999999999</v>
      </c>
      <c r="H3129" s="74">
        <v>49.677</v>
      </c>
      <c r="I3129" s="74">
        <v>0.86760000000000004</v>
      </c>
      <c r="J3129" s="74">
        <v>21.065000000000001</v>
      </c>
      <c r="K3129" s="74">
        <v>0.11990000000000001</v>
      </c>
      <c r="L3129" s="74">
        <v>2.4489000000000001</v>
      </c>
      <c r="M3129" s="74">
        <v>11.1829</v>
      </c>
      <c r="N3129" s="74">
        <v>2.7932000000000001</v>
      </c>
      <c r="O3129" s="74">
        <v>1.3032999999999999</v>
      </c>
      <c r="P3129" s="74">
        <v>0</v>
      </c>
      <c r="Q3129" s="74">
        <v>0.32069999999999999</v>
      </c>
      <c r="R3129" s="74">
        <v>2.5058739910000001</v>
      </c>
      <c r="S3129" s="74">
        <v>0</v>
      </c>
      <c r="T3129" s="74">
        <v>0</v>
      </c>
      <c r="U3129" s="74">
        <v>2.2256494219999999E-2</v>
      </c>
      <c r="V3129" s="74">
        <v>4.4126899999999996</v>
      </c>
      <c r="W3129" s="74">
        <v>0.86523324680999991</v>
      </c>
      <c r="X3129" s="74">
        <v>1153.6361400000001</v>
      </c>
      <c r="Y3129" s="74">
        <v>1090</v>
      </c>
      <c r="Z3129" s="74">
        <v>0.6327519397376471</v>
      </c>
      <c r="AA3129" s="74">
        <v>0.3672480602623529</v>
      </c>
      <c r="AB3129" s="74">
        <v>4.4770160545837392E-4</v>
      </c>
      <c r="AC3129" s="74">
        <v>4.4770160545837381E-4</v>
      </c>
      <c r="AD3129" t="s">
        <v>5810</v>
      </c>
    </row>
    <row r="3130" spans="1:30">
      <c r="A3130" s="165" t="s">
        <v>7522</v>
      </c>
      <c r="C3130" s="165" t="s">
        <v>8444</v>
      </c>
      <c r="D3130" s="169" t="s">
        <v>2877</v>
      </c>
      <c r="E3130" s="169" t="s">
        <v>3468</v>
      </c>
      <c r="F3130" s="174">
        <v>30.389800000000001</v>
      </c>
      <c r="G3130" s="174">
        <v>139.23384999999999</v>
      </c>
      <c r="H3130" s="74">
        <v>50.813299999999998</v>
      </c>
      <c r="I3130" s="74">
        <v>0.92979999999999996</v>
      </c>
      <c r="J3130" s="74">
        <v>20.917200000000001</v>
      </c>
      <c r="K3130" s="74">
        <v>0.1014</v>
      </c>
      <c r="L3130" s="74">
        <v>1.6704000000000001</v>
      </c>
      <c r="M3130" s="74">
        <v>11.545</v>
      </c>
      <c r="N3130" s="74">
        <v>2.5558000000000001</v>
      </c>
      <c r="O3130" s="74">
        <v>1.1951000000000001</v>
      </c>
      <c r="P3130" s="74">
        <v>0</v>
      </c>
      <c r="Q3130" s="74">
        <v>0.3342</v>
      </c>
      <c r="R3130" s="74">
        <v>3.048572971</v>
      </c>
      <c r="S3130" s="74">
        <v>0</v>
      </c>
      <c r="T3130" s="74">
        <v>0</v>
      </c>
      <c r="U3130" s="74">
        <v>2.1241475980000001E-2</v>
      </c>
      <c r="V3130" s="74">
        <v>3.7631199999999998</v>
      </c>
      <c r="W3130" s="74">
        <v>0.73786659288000001</v>
      </c>
      <c r="X3130" s="74">
        <v>1159.6469999999999</v>
      </c>
      <c r="Y3130" s="74">
        <v>1290</v>
      </c>
      <c r="Z3130" s="74">
        <v>0.71432693165360528</v>
      </c>
      <c r="AA3130" s="74">
        <v>0.28567306834639472</v>
      </c>
      <c r="AB3130" s="74">
        <v>7.9753612671300722E-4</v>
      </c>
      <c r="AC3130" s="74">
        <v>7.9753612671300722E-4</v>
      </c>
      <c r="AD3130" t="s">
        <v>5810</v>
      </c>
    </row>
    <row r="3131" spans="1:30">
      <c r="A3131" s="165" t="s">
        <v>7523</v>
      </c>
      <c r="C3131" s="165" t="s">
        <v>8444</v>
      </c>
      <c r="D3131" s="169" t="s">
        <v>2877</v>
      </c>
      <c r="E3131" s="169" t="s">
        <v>3468</v>
      </c>
      <c r="F3131" s="174">
        <v>30.389800000000001</v>
      </c>
      <c r="G3131" s="174">
        <v>139.23384999999999</v>
      </c>
      <c r="H3131" s="74">
        <v>50.167200000000001</v>
      </c>
      <c r="I3131" s="74">
        <v>0.95899999999999996</v>
      </c>
      <c r="J3131" s="74">
        <v>20.408899999999999</v>
      </c>
      <c r="K3131" s="74">
        <v>0.1123</v>
      </c>
      <c r="L3131" s="74">
        <v>1.8142</v>
      </c>
      <c r="M3131" s="74">
        <v>12.2797</v>
      </c>
      <c r="N3131" s="74">
        <v>2.4544000000000001</v>
      </c>
      <c r="O3131" s="74">
        <v>1.1426000000000001</v>
      </c>
      <c r="P3131" s="74">
        <v>0</v>
      </c>
      <c r="Q3131" s="74">
        <v>0.35499999999999998</v>
      </c>
      <c r="R3131" s="74">
        <v>3.3336199870000001</v>
      </c>
      <c r="S3131" s="74">
        <v>0</v>
      </c>
      <c r="T3131" s="74">
        <v>0</v>
      </c>
      <c r="U3131" s="74">
        <v>3.3302905569999999E-2</v>
      </c>
      <c r="V3131" s="74">
        <v>4.5219149999999999</v>
      </c>
      <c r="W3131" s="74">
        <v>0.88664991133499993</v>
      </c>
      <c r="X3131" s="74">
        <v>1171.84302</v>
      </c>
      <c r="Y3131" s="74">
        <v>1650</v>
      </c>
      <c r="Z3131" s="74">
        <v>0.67618083851886313</v>
      </c>
      <c r="AA3131" s="74">
        <v>0.32381916148113682</v>
      </c>
      <c r="AB3131" s="74">
        <v>6.8693385470538213E-4</v>
      </c>
      <c r="AC3131" s="74">
        <v>6.8693385470538191E-4</v>
      </c>
      <c r="AD3131" t="s">
        <v>5810</v>
      </c>
    </row>
    <row r="3132" spans="1:30">
      <c r="A3132" s="165" t="s">
        <v>3084</v>
      </c>
      <c r="C3132" s="165" t="s">
        <v>8444</v>
      </c>
      <c r="D3132" s="169" t="s">
        <v>2877</v>
      </c>
      <c r="E3132" s="169" t="s">
        <v>3084</v>
      </c>
      <c r="F3132" s="174">
        <v>28.558083329999999</v>
      </c>
      <c r="G3132" s="174">
        <v>140.2033333</v>
      </c>
      <c r="H3132" s="74">
        <v>54.664000000000001</v>
      </c>
      <c r="I3132" s="74">
        <v>1.1475</v>
      </c>
      <c r="J3132" s="74">
        <v>15.041499999999999</v>
      </c>
      <c r="K3132" s="74">
        <v>0.23719999999999999</v>
      </c>
      <c r="L3132" s="74">
        <v>4.0769000000000002</v>
      </c>
      <c r="M3132" s="74">
        <v>8.3405000000000005</v>
      </c>
      <c r="N3132" s="74">
        <v>3.1143000000000001</v>
      </c>
      <c r="O3132" s="74">
        <v>1.0551999999999999</v>
      </c>
      <c r="P3132" s="74">
        <v>0</v>
      </c>
      <c r="Q3132" s="74">
        <v>0.30630000000000002</v>
      </c>
      <c r="R3132" s="74">
        <v>1.2228454129999999</v>
      </c>
      <c r="S3132" s="74">
        <v>0</v>
      </c>
      <c r="T3132" s="74">
        <v>0</v>
      </c>
      <c r="U3132" s="74">
        <v>7.0930788419999995E-4</v>
      </c>
      <c r="V3132" s="74">
        <v>8.7759099999999997</v>
      </c>
      <c r="W3132" s="74">
        <v>1.7207664945900001</v>
      </c>
      <c r="X3132" s="74">
        <v>1106.4522999999999</v>
      </c>
      <c r="Y3132" s="74">
        <v>190</v>
      </c>
      <c r="Z3132" s="74">
        <v>0.96324147807127447</v>
      </c>
      <c r="AA3132" s="74">
        <v>3.6758521928725578E-2</v>
      </c>
      <c r="AB3132" s="74">
        <v>3.130633077806103E-3</v>
      </c>
      <c r="AC3132" s="74">
        <v>3.130633077806103E-3</v>
      </c>
      <c r="AD3132" t="s">
        <v>5810</v>
      </c>
    </row>
    <row r="3133" spans="1:30">
      <c r="A3133" s="165" t="s">
        <v>7524</v>
      </c>
      <c r="C3133" s="165" t="s">
        <v>8444</v>
      </c>
      <c r="D3133" s="169" t="s">
        <v>2877</v>
      </c>
      <c r="E3133" s="169" t="s">
        <v>3084</v>
      </c>
      <c r="F3133" s="174">
        <v>28.558083329999999</v>
      </c>
      <c r="G3133" s="174">
        <v>140.2033333</v>
      </c>
      <c r="H3133" s="74">
        <v>48.991999999999997</v>
      </c>
      <c r="I3133" s="74">
        <v>0.72970000000000002</v>
      </c>
      <c r="J3133" s="74">
        <v>18.1449</v>
      </c>
      <c r="K3133" s="74">
        <v>0.1696</v>
      </c>
      <c r="L3133" s="74">
        <v>5.9558</v>
      </c>
      <c r="M3133" s="74">
        <v>11.347899999999999</v>
      </c>
      <c r="N3133" s="74">
        <v>2.5586000000000002</v>
      </c>
      <c r="O3133" s="74">
        <v>0.60299999999999998</v>
      </c>
      <c r="P3133" s="74">
        <v>0</v>
      </c>
      <c r="Q3133" s="74">
        <v>0.17760000000000001</v>
      </c>
      <c r="R3133" s="74">
        <v>2.7232384889999999</v>
      </c>
      <c r="S3133" s="74">
        <v>0</v>
      </c>
      <c r="T3133" s="74">
        <v>0</v>
      </c>
      <c r="U3133" s="74">
        <v>1.263317553E-2</v>
      </c>
      <c r="V3133" s="74">
        <v>6.3555349999999997</v>
      </c>
      <c r="W3133" s="74">
        <v>1.246183208715</v>
      </c>
      <c r="X3133" s="74">
        <v>1156.3751400000001</v>
      </c>
      <c r="Y3133" s="74">
        <v>980</v>
      </c>
      <c r="Z3133" s="74">
        <v>0.80741722043737829</v>
      </c>
      <c r="AA3133" s="74">
        <v>0.19258277956262179</v>
      </c>
      <c r="AB3133" s="74">
        <v>7.6821800696878274E-4</v>
      </c>
      <c r="AC3133" s="74">
        <v>7.6821800696878263E-4</v>
      </c>
      <c r="AD3133" t="s">
        <v>5810</v>
      </c>
    </row>
    <row r="3134" spans="1:30">
      <c r="A3134" s="165" t="s">
        <v>7525</v>
      </c>
      <c r="C3134" s="165" t="s">
        <v>8444</v>
      </c>
      <c r="D3134" s="169" t="s">
        <v>2877</v>
      </c>
      <c r="E3134" s="169" t="s">
        <v>3084</v>
      </c>
      <c r="F3134" s="174">
        <v>28.558083329999999</v>
      </c>
      <c r="G3134" s="174">
        <v>140.2033333</v>
      </c>
      <c r="H3134" s="74">
        <v>55.8371</v>
      </c>
      <c r="I3134" s="74">
        <v>1.1474</v>
      </c>
      <c r="J3134" s="74">
        <v>13.398099999999999</v>
      </c>
      <c r="K3134" s="74">
        <v>0.19670000000000001</v>
      </c>
      <c r="L3134" s="74">
        <v>7.0620000000000003</v>
      </c>
      <c r="M3134" s="74">
        <v>8.6586999999999996</v>
      </c>
      <c r="N3134" s="74">
        <v>2.4575999999999998</v>
      </c>
      <c r="O3134" s="74">
        <v>1.0217000000000001</v>
      </c>
      <c r="P3134" s="74">
        <v>0</v>
      </c>
      <c r="Q3134" s="74">
        <v>0.30380000000000001</v>
      </c>
      <c r="R3134" s="74">
        <v>1.181658662</v>
      </c>
      <c r="S3134" s="74">
        <v>0</v>
      </c>
      <c r="T3134" s="74">
        <v>0</v>
      </c>
      <c r="U3134" s="74">
        <v>8.153474866E-4</v>
      </c>
      <c r="V3134" s="74">
        <v>7.7893999999999997</v>
      </c>
      <c r="W3134" s="74">
        <v>1.5273331805999999</v>
      </c>
      <c r="X3134" s="74">
        <v>1111.73442</v>
      </c>
      <c r="Y3134" s="74">
        <v>180</v>
      </c>
      <c r="Z3134" s="74">
        <v>0.96563311792095086</v>
      </c>
      <c r="AA3134" s="74">
        <v>3.436688207904913E-2</v>
      </c>
      <c r="AB3134" s="74">
        <v>4.612824241459851E-3</v>
      </c>
      <c r="AC3134" s="74">
        <v>4.6128242414598501E-3</v>
      </c>
      <c r="AD3134" t="s">
        <v>5810</v>
      </c>
    </row>
    <row r="3135" spans="1:30">
      <c r="A3135" s="165" t="s">
        <v>7526</v>
      </c>
      <c r="C3135" s="165" t="s">
        <v>8444</v>
      </c>
      <c r="D3135" s="169" t="s">
        <v>2877</v>
      </c>
      <c r="E3135" s="169" t="s">
        <v>3084</v>
      </c>
      <c r="F3135" s="174">
        <v>28.558083329999999</v>
      </c>
      <c r="G3135" s="174">
        <v>140.2033333</v>
      </c>
      <c r="H3135" s="74">
        <v>49.756700000000002</v>
      </c>
      <c r="I3135" s="74">
        <v>0.63090000000000002</v>
      </c>
      <c r="J3135" s="74">
        <v>15.7995</v>
      </c>
      <c r="K3135" s="74">
        <v>0.183</v>
      </c>
      <c r="L3135" s="74">
        <v>6.1597999999999997</v>
      </c>
      <c r="M3135" s="74">
        <v>10.2103</v>
      </c>
      <c r="N3135" s="74">
        <v>2.2629999999999999</v>
      </c>
      <c r="O3135" s="74">
        <v>0.52480000000000004</v>
      </c>
      <c r="P3135" s="74">
        <v>0</v>
      </c>
      <c r="Q3135" s="74">
        <v>0.1515</v>
      </c>
      <c r="R3135" s="74">
        <v>4.425416405</v>
      </c>
      <c r="S3135" s="74">
        <v>0</v>
      </c>
      <c r="T3135" s="74">
        <v>0</v>
      </c>
      <c r="U3135" s="74">
        <v>1.508977735E-2</v>
      </c>
      <c r="V3135" s="74">
        <v>7.1966949999999992</v>
      </c>
      <c r="W3135" s="74">
        <v>1.411116525555</v>
      </c>
      <c r="X3135" s="74">
        <v>1137.49098</v>
      </c>
      <c r="Y3135" s="74">
        <v>1840</v>
      </c>
      <c r="Z3135" s="74">
        <v>0.90895631176857683</v>
      </c>
      <c r="AA3135" s="74">
        <v>9.104368823142317E-2</v>
      </c>
      <c r="AB3135" s="74">
        <v>2.2591158837172271E-4</v>
      </c>
      <c r="AC3135" s="74">
        <v>2.259115883717226E-4</v>
      </c>
      <c r="AD3135" t="s">
        <v>5810</v>
      </c>
    </row>
    <row r="3136" spans="1:30">
      <c r="A3136" s="165" t="s">
        <v>7527</v>
      </c>
      <c r="C3136" s="165" t="s">
        <v>8444</v>
      </c>
      <c r="D3136" s="169" t="s">
        <v>2877</v>
      </c>
      <c r="E3136" s="169" t="s">
        <v>3084</v>
      </c>
      <c r="F3136" s="174">
        <v>28.558083329999999</v>
      </c>
      <c r="G3136" s="174">
        <v>140.2033333</v>
      </c>
      <c r="H3136" s="74">
        <v>47.410200000000003</v>
      </c>
      <c r="I3136" s="74">
        <v>0.56869999999999998</v>
      </c>
      <c r="J3136" s="74">
        <v>13.806800000000001</v>
      </c>
      <c r="K3136" s="74">
        <v>0.11840000000000001</v>
      </c>
      <c r="L3136" s="74">
        <v>7.1277999999999997</v>
      </c>
      <c r="M3136" s="74">
        <v>16.900099999999998</v>
      </c>
      <c r="N3136" s="74">
        <v>1.6536</v>
      </c>
      <c r="O3136" s="74">
        <v>0.44219999999999998</v>
      </c>
      <c r="P3136" s="74">
        <v>0</v>
      </c>
      <c r="Q3136" s="74">
        <v>0.1396</v>
      </c>
      <c r="R3136" s="74">
        <v>3.3296885970000001</v>
      </c>
      <c r="S3136" s="74">
        <v>0</v>
      </c>
      <c r="T3136" s="74">
        <v>0</v>
      </c>
      <c r="U3136" s="74">
        <v>5.8476320659999997E-2</v>
      </c>
      <c r="V3136" s="74">
        <v>6.1151549999999997</v>
      </c>
      <c r="W3136" s="74">
        <v>1.199049880095</v>
      </c>
      <c r="X3136" s="74">
        <v>1248.5416600000001</v>
      </c>
      <c r="Y3136" s="74">
        <v>1880</v>
      </c>
      <c r="Z3136" s="74">
        <v>0.64972297155320491</v>
      </c>
      <c r="AA3136" s="74">
        <v>0.35027702844679509</v>
      </c>
      <c r="AB3136" s="74">
        <v>7.0040762280259357E-4</v>
      </c>
      <c r="AC3136" s="74">
        <v>7.0040762280259357E-4</v>
      </c>
      <c r="AD3136" t="s">
        <v>5810</v>
      </c>
    </row>
    <row r="3137" spans="1:30">
      <c r="A3137" s="165" t="s">
        <v>7528</v>
      </c>
      <c r="C3137" s="165" t="s">
        <v>8444</v>
      </c>
      <c r="D3137" s="169" t="s">
        <v>2877</v>
      </c>
      <c r="E3137" s="169" t="s">
        <v>3084</v>
      </c>
      <c r="F3137" s="174">
        <v>28.558083329999999</v>
      </c>
      <c r="G3137" s="174">
        <v>140.2033333</v>
      </c>
      <c r="H3137" s="74">
        <v>47.496699999999997</v>
      </c>
      <c r="I3137" s="74">
        <v>0.64710000000000001</v>
      </c>
      <c r="J3137" s="74">
        <v>15.780099999999999</v>
      </c>
      <c r="K3137" s="74">
        <v>0.1333</v>
      </c>
      <c r="L3137" s="74">
        <v>6.6622000000000003</v>
      </c>
      <c r="M3137" s="74">
        <v>15.1782</v>
      </c>
      <c r="N3137" s="74">
        <v>1.8261000000000001</v>
      </c>
      <c r="O3137" s="74">
        <v>0.52839999999999998</v>
      </c>
      <c r="P3137" s="74">
        <v>0</v>
      </c>
      <c r="Q3137" s="74">
        <v>0.14299999999999999</v>
      </c>
      <c r="R3137" s="74">
        <v>3.1570920760000001</v>
      </c>
      <c r="S3137" s="74">
        <v>0</v>
      </c>
      <c r="T3137" s="74">
        <v>0</v>
      </c>
      <c r="U3137" s="74">
        <v>3.8825261739999999E-2</v>
      </c>
      <c r="V3137" s="74">
        <v>5.9750749999999986</v>
      </c>
      <c r="W3137" s="74">
        <v>1.1715832161749999</v>
      </c>
      <c r="X3137" s="74">
        <v>1219.95812</v>
      </c>
      <c r="Y3137" s="74">
        <v>1600</v>
      </c>
      <c r="Z3137" s="74">
        <v>0.68635915473747355</v>
      </c>
      <c r="AA3137" s="74">
        <v>0.31364084526252639</v>
      </c>
      <c r="AB3137" s="74">
        <v>2.9403365270024771E-4</v>
      </c>
      <c r="AC3137" s="74">
        <v>2.9403365270024782E-4</v>
      </c>
      <c r="AD3137" t="s">
        <v>5810</v>
      </c>
    </row>
    <row r="3138" spans="1:30">
      <c r="A3138" s="165" t="s">
        <v>7529</v>
      </c>
      <c r="C3138" s="165" t="s">
        <v>8444</v>
      </c>
      <c r="D3138" s="169" t="s">
        <v>2877</v>
      </c>
      <c r="E3138" s="169" t="s">
        <v>3084</v>
      </c>
      <c r="F3138" s="174">
        <v>28.558083329999999</v>
      </c>
      <c r="G3138" s="174">
        <v>140.2033333</v>
      </c>
      <c r="H3138" s="74">
        <v>48.378900000000002</v>
      </c>
      <c r="I3138" s="74">
        <v>0.7036</v>
      </c>
      <c r="J3138" s="74">
        <v>15.111000000000001</v>
      </c>
      <c r="K3138" s="74">
        <v>0.1525</v>
      </c>
      <c r="L3138" s="74">
        <v>6.1097000000000001</v>
      </c>
      <c r="M3138" s="74">
        <v>12.9146</v>
      </c>
      <c r="N3138" s="74">
        <v>1.9362999999999999</v>
      </c>
      <c r="O3138" s="74">
        <v>0.57150000000000001</v>
      </c>
      <c r="P3138" s="74">
        <v>0</v>
      </c>
      <c r="Q3138" s="74">
        <v>0.36940000000000001</v>
      </c>
      <c r="R3138" s="74">
        <v>4.0373255810000002</v>
      </c>
      <c r="S3138" s="74">
        <v>0</v>
      </c>
      <c r="T3138" s="74">
        <v>0</v>
      </c>
      <c r="U3138" s="74">
        <v>6.9894107770000005E-2</v>
      </c>
      <c r="V3138" s="74">
        <v>6.5704149999999997</v>
      </c>
      <c r="W3138" s="74">
        <v>1.2883165378350001</v>
      </c>
      <c r="X3138" s="74">
        <v>1182.3823600000001</v>
      </c>
      <c r="Y3138" s="74">
        <v>2440</v>
      </c>
      <c r="Z3138" s="74">
        <v>0.67891413523543476</v>
      </c>
      <c r="AA3138" s="74">
        <v>0.32108586476456519</v>
      </c>
      <c r="AB3138" s="74">
        <v>3.1758623921955358E-4</v>
      </c>
      <c r="AC3138" s="74">
        <v>3.1758623921955358E-4</v>
      </c>
      <c r="AD3138" t="s">
        <v>5810</v>
      </c>
    </row>
    <row r="3139" spans="1:30">
      <c r="A3139" s="165" t="s">
        <v>7530</v>
      </c>
      <c r="C3139" s="165" t="s">
        <v>8444</v>
      </c>
      <c r="D3139" s="169" t="s">
        <v>2877</v>
      </c>
      <c r="E3139" s="169" t="s">
        <v>3084</v>
      </c>
      <c r="F3139" s="174">
        <v>28.558083329999999</v>
      </c>
      <c r="G3139" s="174">
        <v>140.2033333</v>
      </c>
      <c r="H3139" s="74">
        <v>49.548200000000001</v>
      </c>
      <c r="I3139" s="74">
        <v>0.71719999999999995</v>
      </c>
      <c r="J3139" s="74">
        <v>17.940999999999999</v>
      </c>
      <c r="K3139" s="74">
        <v>0.12330000000000001</v>
      </c>
      <c r="L3139" s="74">
        <v>5.6092000000000004</v>
      </c>
      <c r="M3139" s="74">
        <v>12.255000000000001</v>
      </c>
      <c r="N3139" s="74">
        <v>2.6072000000000002</v>
      </c>
      <c r="O3139" s="74">
        <v>0.61639999999999995</v>
      </c>
      <c r="P3139" s="74">
        <v>0</v>
      </c>
      <c r="Q3139" s="74">
        <v>0.20480000000000001</v>
      </c>
      <c r="R3139" s="74">
        <v>2.576914903</v>
      </c>
      <c r="S3139" s="74">
        <v>0</v>
      </c>
      <c r="T3139" s="74">
        <v>0</v>
      </c>
      <c r="U3139" s="74">
        <v>1.0825638869999999E-2</v>
      </c>
      <c r="V3139" s="74">
        <v>5.5042599999999986</v>
      </c>
      <c r="W3139" s="74">
        <v>1.0792665587400001</v>
      </c>
      <c r="X3139" s="74">
        <v>1171.433</v>
      </c>
      <c r="Y3139" s="74">
        <v>870</v>
      </c>
      <c r="Z3139" s="74">
        <v>0.80566284790764109</v>
      </c>
      <c r="AA3139" s="74">
        <v>0.19433715209235899</v>
      </c>
      <c r="AB3139" s="74">
        <v>6.9595391922386415E-4</v>
      </c>
      <c r="AC3139" s="74">
        <v>6.9595391922386426E-4</v>
      </c>
      <c r="AD3139" t="s">
        <v>5810</v>
      </c>
    </row>
    <row r="3140" spans="1:30">
      <c r="A3140" s="165" t="s">
        <v>7531</v>
      </c>
      <c r="C3140" s="165" t="s">
        <v>8444</v>
      </c>
      <c r="D3140" s="169" t="s">
        <v>2877</v>
      </c>
      <c r="E3140" s="169" t="s">
        <v>3084</v>
      </c>
      <c r="F3140" s="174">
        <v>28.56828333</v>
      </c>
      <c r="G3140" s="174">
        <v>140.24201669999999</v>
      </c>
      <c r="H3140" s="74">
        <v>49.694899999999997</v>
      </c>
      <c r="I3140" s="74">
        <v>0.73870000000000002</v>
      </c>
      <c r="J3140" s="74">
        <v>16.576499999999999</v>
      </c>
      <c r="K3140" s="74">
        <v>0.1099</v>
      </c>
      <c r="L3140" s="74">
        <v>2.7103999999999999</v>
      </c>
      <c r="M3140" s="74">
        <v>14.8116</v>
      </c>
      <c r="N3140" s="74">
        <v>2.0859000000000001</v>
      </c>
      <c r="O3140" s="74">
        <v>0.43730000000000002</v>
      </c>
      <c r="P3140" s="74">
        <v>0</v>
      </c>
      <c r="Q3140" s="74">
        <v>0.19139999999999999</v>
      </c>
      <c r="R3140" s="74">
        <v>4.0046011339999996</v>
      </c>
      <c r="S3140" s="74">
        <v>0</v>
      </c>
      <c r="T3140" s="74">
        <v>0</v>
      </c>
      <c r="U3140" s="74">
        <v>5.4344606020000012E-2</v>
      </c>
      <c r="V3140" s="74">
        <v>4.8933650000000002</v>
      </c>
      <c r="W3140" s="74">
        <v>0.95948323738499985</v>
      </c>
      <c r="X3140" s="74">
        <v>1213.87256</v>
      </c>
      <c r="Y3140" s="74">
        <v>2250</v>
      </c>
      <c r="Z3140" s="74">
        <v>0.67171956107016029</v>
      </c>
      <c r="AA3140" s="74">
        <v>0.32828043892983971</v>
      </c>
      <c r="AB3140" s="74">
        <v>1.738729328836154E-4</v>
      </c>
      <c r="AC3140" s="74">
        <v>1.7387293288361529E-4</v>
      </c>
      <c r="AD3140" t="s">
        <v>5810</v>
      </c>
    </row>
    <row r="3141" spans="1:30">
      <c r="A3141" s="165" t="s">
        <v>7532</v>
      </c>
      <c r="C3141" s="165" t="s">
        <v>8444</v>
      </c>
      <c r="D3141" s="169" t="s">
        <v>2877</v>
      </c>
      <c r="E3141" s="169" t="s">
        <v>3084</v>
      </c>
      <c r="F3141" s="174">
        <v>28.56828333</v>
      </c>
      <c r="G3141" s="174">
        <v>140.24201669999999</v>
      </c>
      <c r="H3141" s="74">
        <v>45.532299999999999</v>
      </c>
      <c r="I3141" s="74">
        <v>1.0476000000000001</v>
      </c>
      <c r="J3141" s="74">
        <v>19.8218</v>
      </c>
      <c r="K3141" s="74">
        <v>0.18029999999999999</v>
      </c>
      <c r="L3141" s="74">
        <v>2.835</v>
      </c>
      <c r="M3141" s="74">
        <v>14.436500000000001</v>
      </c>
      <c r="N3141" s="74">
        <v>2.2669999999999999</v>
      </c>
      <c r="O3141" s="74">
        <v>0.2949</v>
      </c>
      <c r="P3141" s="74">
        <v>0</v>
      </c>
      <c r="Q3141" s="74">
        <v>0.21290000000000001</v>
      </c>
      <c r="R3141" s="74">
        <v>2.1423875149999998</v>
      </c>
      <c r="S3141" s="74">
        <v>0</v>
      </c>
      <c r="T3141" s="74">
        <v>0</v>
      </c>
      <c r="U3141" s="74">
        <v>1.753791243E-2</v>
      </c>
      <c r="V3141" s="74">
        <v>7.8689600000000004</v>
      </c>
      <c r="W3141" s="74">
        <v>1.54293317904</v>
      </c>
      <c r="X3141" s="74">
        <v>1207.6459</v>
      </c>
      <c r="Y3141" s="74">
        <v>900</v>
      </c>
      <c r="Z3141" s="74">
        <v>0.65763053965080187</v>
      </c>
      <c r="AA3141" s="74">
        <v>0.34236946034919807</v>
      </c>
      <c r="AB3141" s="74">
        <v>3.0257215896722402E-4</v>
      </c>
      <c r="AC3141" s="74">
        <v>3.0257215896722413E-4</v>
      </c>
      <c r="AD3141" t="s">
        <v>5810</v>
      </c>
    </row>
    <row r="3142" spans="1:30">
      <c r="A3142" s="165" t="s">
        <v>7533</v>
      </c>
      <c r="C3142" s="165" t="s">
        <v>8444</v>
      </c>
      <c r="D3142" s="169" t="s">
        <v>2877</v>
      </c>
      <c r="E3142" s="169" t="s">
        <v>3084</v>
      </c>
      <c r="F3142" s="174">
        <v>28.56828333</v>
      </c>
      <c r="G3142" s="174">
        <v>140.24201669999999</v>
      </c>
      <c r="H3142" s="74">
        <v>46.172899999999998</v>
      </c>
      <c r="I3142" s="74">
        <v>0.91469999999999996</v>
      </c>
      <c r="J3142" s="74">
        <v>18.107299999999999</v>
      </c>
      <c r="K3142" s="74">
        <v>0.16980000000000001</v>
      </c>
      <c r="L3142" s="74">
        <v>4.7544000000000004</v>
      </c>
      <c r="M3142" s="74">
        <v>11.9582</v>
      </c>
      <c r="N3142" s="74">
        <v>2.2265000000000001</v>
      </c>
      <c r="O3142" s="74">
        <v>0.29830000000000001</v>
      </c>
      <c r="P3142" s="74">
        <v>0</v>
      </c>
      <c r="Q3142" s="74">
        <v>0.18379999999999999</v>
      </c>
      <c r="R3142" s="74">
        <v>3.5008314060000001</v>
      </c>
      <c r="S3142" s="74">
        <v>0</v>
      </c>
      <c r="T3142" s="74">
        <v>0</v>
      </c>
      <c r="U3142" s="74">
        <v>2.6217174950000002E-2</v>
      </c>
      <c r="V3142" s="74">
        <v>8.5329800000000002</v>
      </c>
      <c r="W3142" s="74">
        <v>1.67313316602</v>
      </c>
      <c r="X3142" s="74">
        <v>1166.50612</v>
      </c>
      <c r="Y3142" s="74">
        <v>1660</v>
      </c>
      <c r="Z3142" s="74">
        <v>0.7939187973003291</v>
      </c>
      <c r="AA3142" s="74">
        <v>0.20608120269967081</v>
      </c>
      <c r="AB3142" s="74">
        <v>4.9565940284257556E-4</v>
      </c>
      <c r="AC3142" s="74">
        <v>4.9565940284257534E-4</v>
      </c>
      <c r="AD3142" t="s">
        <v>5810</v>
      </c>
    </row>
    <row r="3143" spans="1:30">
      <c r="A3143" s="165" t="s">
        <v>7534</v>
      </c>
      <c r="C3143" s="165" t="s">
        <v>8444</v>
      </c>
      <c r="D3143" s="169" t="s">
        <v>2877</v>
      </c>
      <c r="E3143" s="169" t="s">
        <v>3084</v>
      </c>
      <c r="F3143" s="174">
        <v>28.56828333</v>
      </c>
      <c r="G3143" s="174">
        <v>140.24201669999999</v>
      </c>
      <c r="H3143" s="74">
        <v>45.322899999999997</v>
      </c>
      <c r="I3143" s="74">
        <v>0.97919999999999996</v>
      </c>
      <c r="J3143" s="74">
        <v>18.3355</v>
      </c>
      <c r="K3143" s="74">
        <v>0.15440000000000001</v>
      </c>
      <c r="L3143" s="74">
        <v>5.0125000000000002</v>
      </c>
      <c r="M3143" s="74">
        <v>14.596500000000001</v>
      </c>
      <c r="N3143" s="74">
        <v>2.0756000000000001</v>
      </c>
      <c r="O3143" s="74">
        <v>0.2429</v>
      </c>
      <c r="P3143" s="74">
        <v>0</v>
      </c>
      <c r="Q3143" s="74">
        <v>0.15740000000000001</v>
      </c>
      <c r="R3143" s="74">
        <v>2.9274108129999998</v>
      </c>
      <c r="S3143" s="74">
        <v>0</v>
      </c>
      <c r="T3143" s="74">
        <v>0</v>
      </c>
      <c r="U3143" s="74">
        <v>5.5305397449999988E-2</v>
      </c>
      <c r="V3143" s="74">
        <v>7.7914399999999997</v>
      </c>
      <c r="W3143" s="74">
        <v>1.5277331805600001</v>
      </c>
      <c r="X3143" s="74">
        <v>1210.3018999999999</v>
      </c>
      <c r="Y3143" s="74">
        <v>1840</v>
      </c>
      <c r="Z3143" s="74">
        <v>0.59311319281379293</v>
      </c>
      <c r="AA3143" s="74">
        <v>0.40688680718620701</v>
      </c>
      <c r="AB3143" s="74">
        <v>4.1186676215038972E-4</v>
      </c>
      <c r="AC3143" s="74">
        <v>4.1186676215038972E-4</v>
      </c>
      <c r="AD3143" t="s">
        <v>5810</v>
      </c>
    </row>
    <row r="3144" spans="1:30">
      <c r="A3144" s="165" t="s">
        <v>7535</v>
      </c>
      <c r="C3144" s="165" t="s">
        <v>8444</v>
      </c>
      <c r="D3144" s="169" t="s">
        <v>2877</v>
      </c>
      <c r="E3144" s="169" t="s">
        <v>3084</v>
      </c>
      <c r="F3144" s="174">
        <v>28.56828333</v>
      </c>
      <c r="G3144" s="174">
        <v>140.24201669999999</v>
      </c>
      <c r="H3144" s="74">
        <v>53.3065</v>
      </c>
      <c r="I3144" s="74">
        <v>0.77090000000000003</v>
      </c>
      <c r="J3144" s="74">
        <v>19.418700000000001</v>
      </c>
      <c r="K3144" s="74">
        <v>0.1134</v>
      </c>
      <c r="L3144" s="74">
        <v>2.8477999999999999</v>
      </c>
      <c r="M3144" s="74">
        <v>9.8568999999999996</v>
      </c>
      <c r="N3144" s="74">
        <v>3.4371</v>
      </c>
      <c r="O3144" s="74">
        <v>0.87760000000000005</v>
      </c>
      <c r="P3144" s="74">
        <v>0</v>
      </c>
      <c r="Q3144" s="74">
        <v>0.2492</v>
      </c>
      <c r="R3144" s="74">
        <v>1.381069281</v>
      </c>
      <c r="S3144" s="74">
        <v>0</v>
      </c>
      <c r="T3144" s="74">
        <v>0</v>
      </c>
      <c r="U3144" s="74">
        <v>1.5770798099999999E-3</v>
      </c>
      <c r="V3144" s="74">
        <v>4.5236999999999998</v>
      </c>
      <c r="W3144" s="74">
        <v>0.8869999113</v>
      </c>
      <c r="X3144" s="74">
        <v>1131.62454</v>
      </c>
      <c r="Y3144" s="74">
        <v>240</v>
      </c>
      <c r="Z3144" s="74">
        <v>0.90326632540745599</v>
      </c>
      <c r="AA3144" s="74">
        <v>9.6733674592544047E-2</v>
      </c>
      <c r="AB3144" s="74">
        <v>2.082537467627636E-3</v>
      </c>
      <c r="AC3144" s="74">
        <v>2.0825374676276352E-3</v>
      </c>
      <c r="AD3144" t="s">
        <v>5810</v>
      </c>
    </row>
    <row r="3145" spans="1:30">
      <c r="A3145" s="165" t="s">
        <v>7536</v>
      </c>
      <c r="C3145" s="165" t="s">
        <v>8444</v>
      </c>
      <c r="D3145" s="169" t="s">
        <v>2877</v>
      </c>
      <c r="E3145" s="169" t="s">
        <v>3084</v>
      </c>
      <c r="F3145" s="174">
        <v>28.56828333</v>
      </c>
      <c r="G3145" s="174">
        <v>140.24201669999999</v>
      </c>
      <c r="H3145" s="74">
        <v>53.600499999999997</v>
      </c>
      <c r="I3145" s="74">
        <v>0.99419999999999997</v>
      </c>
      <c r="J3145" s="74">
        <v>16.599900000000002</v>
      </c>
      <c r="K3145" s="74">
        <v>0.2031</v>
      </c>
      <c r="L3145" s="74">
        <v>3.3677999999999999</v>
      </c>
      <c r="M3145" s="74">
        <v>9.8046000000000006</v>
      </c>
      <c r="N3145" s="74">
        <v>3.1089000000000002</v>
      </c>
      <c r="O3145" s="74">
        <v>0.83560000000000001</v>
      </c>
      <c r="P3145" s="74">
        <v>0</v>
      </c>
      <c r="Q3145" s="74">
        <v>0.25280000000000002</v>
      </c>
      <c r="R3145" s="74">
        <v>2.397044513</v>
      </c>
      <c r="S3145" s="74">
        <v>0</v>
      </c>
      <c r="T3145" s="74">
        <v>0</v>
      </c>
      <c r="U3145" s="74">
        <v>5.2039046390000001E-3</v>
      </c>
      <c r="V3145" s="74">
        <v>7.72837</v>
      </c>
      <c r="W3145" s="74">
        <v>1.51536651513</v>
      </c>
      <c r="X3145" s="74">
        <v>1130.7563600000001</v>
      </c>
      <c r="Y3145" s="74">
        <v>660</v>
      </c>
      <c r="Z3145" s="74">
        <v>0.88072756079034842</v>
      </c>
      <c r="AA3145" s="74">
        <v>0.1192724392096516</v>
      </c>
      <c r="AB3145" s="74">
        <v>1.0200210885622401E-3</v>
      </c>
      <c r="AC3145" s="74">
        <v>1.020021088562239E-3</v>
      </c>
      <c r="AD3145" t="s">
        <v>5810</v>
      </c>
    </row>
    <row r="3146" spans="1:30">
      <c r="A3146" s="165" t="s">
        <v>7537</v>
      </c>
      <c r="C3146" s="165" t="s">
        <v>8444</v>
      </c>
      <c r="D3146" s="169" t="s">
        <v>2877</v>
      </c>
      <c r="E3146" s="169" t="s">
        <v>3084</v>
      </c>
      <c r="F3146" s="174">
        <v>28.63611667</v>
      </c>
      <c r="G3146" s="174">
        <v>140.57981670000001</v>
      </c>
      <c r="H3146" s="74">
        <v>50.923000000000002</v>
      </c>
      <c r="I3146" s="74">
        <v>0.78039999999999998</v>
      </c>
      <c r="J3146" s="74">
        <v>20.467300000000002</v>
      </c>
      <c r="K3146" s="74">
        <v>0.1087</v>
      </c>
      <c r="L3146" s="74">
        <v>1.8959999999999999</v>
      </c>
      <c r="M3146" s="74">
        <v>12.725899999999999</v>
      </c>
      <c r="N3146" s="74">
        <v>2.7336</v>
      </c>
      <c r="O3146" s="74">
        <v>0.39479999999999998</v>
      </c>
      <c r="P3146" s="74">
        <v>0</v>
      </c>
      <c r="Q3146" s="74">
        <v>0.1196</v>
      </c>
      <c r="R3146" s="74">
        <v>2.8929435020000001</v>
      </c>
      <c r="S3146" s="74">
        <v>0</v>
      </c>
      <c r="T3146" s="74">
        <v>0</v>
      </c>
      <c r="U3146" s="74">
        <v>5.3965159950000001E-3</v>
      </c>
      <c r="V3146" s="74">
        <v>4.1825950000000001</v>
      </c>
      <c r="W3146" s="74">
        <v>0.82011658465500004</v>
      </c>
      <c r="X3146" s="74">
        <v>1179.2499399999999</v>
      </c>
      <c r="Y3146" s="74">
        <v>890</v>
      </c>
      <c r="Z3146" s="74">
        <v>0.88589083055758688</v>
      </c>
      <c r="AA3146" s="74">
        <v>0.1141091694424132</v>
      </c>
      <c r="AB3146" s="74">
        <v>2.9878943595359971E-4</v>
      </c>
      <c r="AC3146" s="74">
        <v>2.9878943595359938E-4</v>
      </c>
      <c r="AD3146" t="s">
        <v>5810</v>
      </c>
    </row>
    <row r="3147" spans="1:30">
      <c r="A3147" s="165" t="s">
        <v>7538</v>
      </c>
      <c r="C3147" s="165" t="s">
        <v>8444</v>
      </c>
      <c r="D3147" s="169" t="s">
        <v>2877</v>
      </c>
      <c r="E3147" s="169" t="s">
        <v>3084</v>
      </c>
      <c r="F3147" s="174">
        <v>28.63611667</v>
      </c>
      <c r="G3147" s="174">
        <v>140.57981670000001</v>
      </c>
      <c r="H3147" s="74">
        <v>49.368400000000001</v>
      </c>
      <c r="I3147" s="74">
        <v>0.57399999999999995</v>
      </c>
      <c r="J3147" s="74">
        <v>16.186499999999999</v>
      </c>
      <c r="K3147" s="74">
        <v>0.19389999999999999</v>
      </c>
      <c r="L3147" s="74">
        <v>5.4036999999999997</v>
      </c>
      <c r="M3147" s="74">
        <v>12.287100000000001</v>
      </c>
      <c r="N3147" s="74">
        <v>1.8680000000000001</v>
      </c>
      <c r="O3147" s="74">
        <v>0.18099999999999999</v>
      </c>
      <c r="P3147" s="74">
        <v>0</v>
      </c>
      <c r="Q3147" s="74">
        <v>8.6900000000000005E-2</v>
      </c>
      <c r="R3147" s="74">
        <v>2.912876341</v>
      </c>
      <c r="S3147" s="74">
        <v>0</v>
      </c>
      <c r="T3147" s="74">
        <v>0</v>
      </c>
      <c r="U3147" s="74">
        <v>1.4772345230000001E-3</v>
      </c>
      <c r="V3147" s="74">
        <v>8.1482700000000001</v>
      </c>
      <c r="W3147" s="74">
        <v>1.59769984023</v>
      </c>
      <c r="X3147" s="74">
        <v>1171.96586</v>
      </c>
      <c r="Y3147" s="74">
        <v>880</v>
      </c>
      <c r="Z3147" s="74">
        <v>0.97806432292847889</v>
      </c>
      <c r="AA3147" s="74">
        <v>2.1935677071521099E-2</v>
      </c>
      <c r="AB3147" s="74">
        <v>4.3602920493428484E-3</v>
      </c>
      <c r="AC3147" s="74">
        <v>4.3602920493428492E-3</v>
      </c>
      <c r="AD3147" t="s">
        <v>5810</v>
      </c>
    </row>
    <row r="3148" spans="1:30">
      <c r="A3148" s="165" t="s">
        <v>7539</v>
      </c>
      <c r="C3148" s="165" t="s">
        <v>8444</v>
      </c>
      <c r="D3148" s="169" t="s">
        <v>2877</v>
      </c>
      <c r="E3148" s="169" t="s">
        <v>3084</v>
      </c>
      <c r="F3148" s="174">
        <v>28.63611667</v>
      </c>
      <c r="G3148" s="174">
        <v>140.57981670000001</v>
      </c>
      <c r="H3148" s="74">
        <v>48.093200000000003</v>
      </c>
      <c r="I3148" s="74">
        <v>0.4163</v>
      </c>
      <c r="J3148" s="74">
        <v>18.040299999999998</v>
      </c>
      <c r="K3148" s="74">
        <v>0.13139999999999999</v>
      </c>
      <c r="L3148" s="74">
        <v>5.9642999999999997</v>
      </c>
      <c r="M3148" s="74">
        <v>14.871600000000001</v>
      </c>
      <c r="N3148" s="74">
        <v>1.5370999999999999</v>
      </c>
      <c r="O3148" s="74">
        <v>0.12659999999999999</v>
      </c>
      <c r="P3148" s="74">
        <v>0</v>
      </c>
      <c r="Q3148" s="74">
        <v>5.4600000000000003E-2</v>
      </c>
      <c r="R3148" s="74">
        <v>2.7495565210000001</v>
      </c>
      <c r="S3148" s="74">
        <v>0</v>
      </c>
      <c r="T3148" s="74">
        <v>0</v>
      </c>
      <c r="U3148" s="74">
        <v>1.7806922699999998E-2</v>
      </c>
      <c r="V3148" s="74">
        <v>6.1492399999999998</v>
      </c>
      <c r="W3148" s="74">
        <v>1.20573321276</v>
      </c>
      <c r="X3148" s="74">
        <v>1214.8685599999999</v>
      </c>
      <c r="Y3148" s="74">
        <v>1150</v>
      </c>
      <c r="Z3148" s="74">
        <v>0.74812694857109019</v>
      </c>
      <c r="AA3148" s="74">
        <v>0.25187305142890981</v>
      </c>
      <c r="AB3148" s="74">
        <v>3.1721901861544538E-4</v>
      </c>
      <c r="AC3148" s="74">
        <v>3.1721901861544538E-4</v>
      </c>
      <c r="AD3148" t="s">
        <v>5810</v>
      </c>
    </row>
    <row r="3149" spans="1:30">
      <c r="A3149" s="165" t="s">
        <v>7540</v>
      </c>
      <c r="C3149" s="165" t="s">
        <v>8444</v>
      </c>
      <c r="D3149" s="169" t="s">
        <v>2877</v>
      </c>
      <c r="E3149" s="169" t="s">
        <v>3084</v>
      </c>
      <c r="F3149" s="174">
        <v>28.63611667</v>
      </c>
      <c r="G3149" s="174">
        <v>140.57981670000001</v>
      </c>
      <c r="H3149" s="74">
        <v>48.531199999999998</v>
      </c>
      <c r="I3149" s="74">
        <v>0.76229999999999998</v>
      </c>
      <c r="J3149" s="74">
        <v>18.679500000000001</v>
      </c>
      <c r="K3149" s="74">
        <v>0.13739999999999999</v>
      </c>
      <c r="L3149" s="74">
        <v>4.9372999999999996</v>
      </c>
      <c r="M3149" s="74">
        <v>11.8888</v>
      </c>
      <c r="N3149" s="74">
        <v>2.4192</v>
      </c>
      <c r="O3149" s="74">
        <v>0.38529999999999998</v>
      </c>
      <c r="P3149" s="74">
        <v>0</v>
      </c>
      <c r="Q3149" s="74">
        <v>0.1353</v>
      </c>
      <c r="R3149" s="74">
        <v>3.1887686820000001</v>
      </c>
      <c r="S3149" s="74">
        <v>0</v>
      </c>
      <c r="T3149" s="74">
        <v>0</v>
      </c>
      <c r="U3149" s="74">
        <v>8.6707249889999994E-3</v>
      </c>
      <c r="V3149" s="74">
        <v>6.2315199999999997</v>
      </c>
      <c r="W3149" s="74">
        <v>1.2218665444800001</v>
      </c>
      <c r="X3149" s="74">
        <v>1165.3540800000001</v>
      </c>
      <c r="Y3149" s="74">
        <v>1140</v>
      </c>
      <c r="Z3149" s="74">
        <v>0.88368738426902416</v>
      </c>
      <c r="AA3149" s="74">
        <v>0.1163126157309759</v>
      </c>
      <c r="AB3149" s="74">
        <v>3.0750271930471673E-4</v>
      </c>
      <c r="AC3149" s="74">
        <v>3.0750271930471673E-4</v>
      </c>
      <c r="AD3149" t="s">
        <v>5810</v>
      </c>
    </row>
    <row r="3150" spans="1:30">
      <c r="A3150" s="165" t="s">
        <v>7541</v>
      </c>
      <c r="C3150" s="165" t="s">
        <v>8444</v>
      </c>
      <c r="D3150" s="169" t="s">
        <v>2877</v>
      </c>
      <c r="E3150" s="169" t="s">
        <v>3084</v>
      </c>
      <c r="F3150" s="174">
        <v>28.63611667</v>
      </c>
      <c r="G3150" s="174">
        <v>140.57981670000001</v>
      </c>
      <c r="H3150" s="74">
        <v>48.686</v>
      </c>
      <c r="I3150" s="74">
        <v>0.55459999999999998</v>
      </c>
      <c r="J3150" s="74">
        <v>17.5335</v>
      </c>
      <c r="K3150" s="74">
        <v>0.20519999999999999</v>
      </c>
      <c r="L3150" s="74">
        <v>5.2873000000000001</v>
      </c>
      <c r="M3150" s="74">
        <v>13.734999999999999</v>
      </c>
      <c r="N3150" s="74">
        <v>1.7777000000000001</v>
      </c>
      <c r="O3150" s="74">
        <v>0.16769999999999999</v>
      </c>
      <c r="P3150" s="74">
        <v>0</v>
      </c>
      <c r="Q3150" s="74">
        <v>4.1399999999999999E-2</v>
      </c>
      <c r="R3150" s="74">
        <v>2.1072782370000001</v>
      </c>
      <c r="S3150" s="74">
        <v>0</v>
      </c>
      <c r="T3150" s="74">
        <v>0</v>
      </c>
      <c r="U3150" s="74">
        <v>2.0936078529999999E-2</v>
      </c>
      <c r="V3150" s="74">
        <v>7.5193549999999991</v>
      </c>
      <c r="W3150" s="74">
        <v>1.4743831858950001</v>
      </c>
      <c r="X3150" s="74">
        <v>1196.001</v>
      </c>
      <c r="Y3150" s="74">
        <v>920</v>
      </c>
      <c r="Z3150" s="74">
        <v>0.61636635327999545</v>
      </c>
      <c r="AA3150" s="74">
        <v>0.38363364672000461</v>
      </c>
      <c r="AB3150" s="74">
        <v>6.2429319935088361E-4</v>
      </c>
      <c r="AC3150" s="74">
        <v>6.2429319935088361E-4</v>
      </c>
      <c r="AD3150" t="s">
        <v>5810</v>
      </c>
    </row>
    <row r="3151" spans="1:30">
      <c r="A3151" s="165" t="s">
        <v>7542</v>
      </c>
      <c r="C3151" s="165" t="s">
        <v>8444</v>
      </c>
      <c r="D3151" s="169" t="s">
        <v>2877</v>
      </c>
      <c r="E3151" s="169" t="s">
        <v>3084</v>
      </c>
      <c r="F3151" s="174">
        <v>28.63611667</v>
      </c>
      <c r="G3151" s="174">
        <v>140.57981670000001</v>
      </c>
      <c r="H3151" s="74">
        <v>52.915300000000002</v>
      </c>
      <c r="I3151" s="74">
        <v>1.0523</v>
      </c>
      <c r="J3151" s="74">
        <v>16.373999999999999</v>
      </c>
      <c r="K3151" s="74">
        <v>0.2026</v>
      </c>
      <c r="L3151" s="74">
        <v>4.0454999999999997</v>
      </c>
      <c r="M3151" s="74">
        <v>9.0284999999999993</v>
      </c>
      <c r="N3151" s="74">
        <v>2.96</v>
      </c>
      <c r="O3151" s="74">
        <v>0.52439999999999998</v>
      </c>
      <c r="P3151" s="74">
        <v>0</v>
      </c>
      <c r="Q3151" s="74">
        <v>0.1739</v>
      </c>
      <c r="R3151" s="74">
        <v>1.689548126</v>
      </c>
      <c r="S3151" s="74">
        <v>0</v>
      </c>
      <c r="T3151" s="74">
        <v>0</v>
      </c>
      <c r="U3151" s="74">
        <v>8.965475299E-4</v>
      </c>
      <c r="V3151" s="74">
        <v>8.5994500000000009</v>
      </c>
      <c r="W3151" s="74">
        <v>1.68616649805</v>
      </c>
      <c r="X3151" s="74">
        <v>1117.8731</v>
      </c>
      <c r="Y3151" s="74">
        <v>340</v>
      </c>
      <c r="Z3151" s="74">
        <v>0.96953482082006626</v>
      </c>
      <c r="AA3151" s="74">
        <v>3.0465179179933761E-2</v>
      </c>
      <c r="AB3151" s="74">
        <v>3.725836221969917E-3</v>
      </c>
      <c r="AC3151" s="74">
        <v>3.725836221969917E-3</v>
      </c>
      <c r="AD3151" t="s">
        <v>5810</v>
      </c>
    </row>
    <row r="3152" spans="1:30">
      <c r="A3152" s="165" t="s">
        <v>7543</v>
      </c>
      <c r="C3152" s="165" t="s">
        <v>8444</v>
      </c>
      <c r="D3152" s="169" t="s">
        <v>2877</v>
      </c>
      <c r="E3152" s="169" t="s">
        <v>3084</v>
      </c>
      <c r="F3152" s="174">
        <v>28.63611667</v>
      </c>
      <c r="G3152" s="174">
        <v>140.57981670000001</v>
      </c>
      <c r="H3152" s="74">
        <v>49.904899999999998</v>
      </c>
      <c r="I3152" s="74">
        <v>0.61670000000000003</v>
      </c>
      <c r="J3152" s="74">
        <v>16.734999999999999</v>
      </c>
      <c r="K3152" s="74">
        <v>0.16600000000000001</v>
      </c>
      <c r="L3152" s="74">
        <v>4.8696000000000002</v>
      </c>
      <c r="M3152" s="74">
        <v>12.658300000000001</v>
      </c>
      <c r="N3152" s="74">
        <v>1.9393</v>
      </c>
      <c r="O3152" s="74">
        <v>0.1893</v>
      </c>
      <c r="P3152" s="74">
        <v>0</v>
      </c>
      <c r="Q3152" s="74">
        <v>5.3800000000000001E-2</v>
      </c>
      <c r="R3152" s="74">
        <v>2.829409901</v>
      </c>
      <c r="S3152" s="74">
        <v>0</v>
      </c>
      <c r="T3152" s="74">
        <v>0</v>
      </c>
      <c r="U3152" s="74">
        <v>7.568887224E-4</v>
      </c>
      <c r="V3152" s="74">
        <v>7.3218149999999991</v>
      </c>
      <c r="W3152" s="74">
        <v>1.435649856435</v>
      </c>
      <c r="X3152" s="74">
        <v>1178.12778</v>
      </c>
      <c r="Y3152" s="74">
        <v>810</v>
      </c>
      <c r="Z3152" s="74">
        <v>0.98875541060852545</v>
      </c>
      <c r="AA3152" s="74">
        <v>1.1244589391474579E-2</v>
      </c>
      <c r="AB3152" s="74">
        <v>7.3832356527948461E-3</v>
      </c>
      <c r="AC3152" s="74">
        <v>7.3832356527948452E-3</v>
      </c>
      <c r="AD3152" t="s">
        <v>5810</v>
      </c>
    </row>
    <row r="3153" spans="1:30">
      <c r="A3153" s="165" t="s">
        <v>7544</v>
      </c>
      <c r="C3153" s="165" t="s">
        <v>8444</v>
      </c>
      <c r="D3153" s="169" t="s">
        <v>2877</v>
      </c>
      <c r="E3153" s="169" t="s">
        <v>3084</v>
      </c>
      <c r="F3153" s="174">
        <v>28.63611667</v>
      </c>
      <c r="G3153" s="174">
        <v>140.57981670000001</v>
      </c>
      <c r="H3153" s="74">
        <v>55.979399999999998</v>
      </c>
      <c r="I3153" s="74">
        <v>1.3769</v>
      </c>
      <c r="J3153" s="74">
        <v>14.220499999999999</v>
      </c>
      <c r="K3153" s="74">
        <v>0.2228</v>
      </c>
      <c r="L3153" s="74">
        <v>2.9647999999999999</v>
      </c>
      <c r="M3153" s="74">
        <v>9.0690000000000008</v>
      </c>
      <c r="N3153" s="74">
        <v>2.8610000000000002</v>
      </c>
      <c r="O3153" s="74">
        <v>0.72209999999999996</v>
      </c>
      <c r="P3153" s="74">
        <v>0</v>
      </c>
      <c r="Q3153" s="74">
        <v>0.21410000000000001</v>
      </c>
      <c r="R3153" s="74">
        <v>1.7998578430000001</v>
      </c>
      <c r="S3153" s="74">
        <v>0</v>
      </c>
      <c r="T3153" s="74">
        <v>0</v>
      </c>
      <c r="U3153" s="74">
        <v>8.921173553999999E-4</v>
      </c>
      <c r="V3153" s="74">
        <v>8.6039549999999991</v>
      </c>
      <c r="W3153" s="74">
        <v>1.687049831295</v>
      </c>
      <c r="X3153" s="74">
        <v>1118.5454</v>
      </c>
      <c r="Y3153" s="74">
        <v>360</v>
      </c>
      <c r="Z3153" s="74">
        <v>0.96889584308934118</v>
      </c>
      <c r="AA3153" s="74">
        <v>3.1104156910658851E-2</v>
      </c>
      <c r="AB3153" s="74">
        <v>2.2968666907080401E-3</v>
      </c>
      <c r="AC3153" s="74">
        <v>2.2968666907080401E-3</v>
      </c>
      <c r="AD3153" t="s">
        <v>5810</v>
      </c>
    </row>
    <row r="3154" spans="1:30">
      <c r="A3154" s="165" t="s">
        <v>7545</v>
      </c>
      <c r="C3154" s="165" t="s">
        <v>8444</v>
      </c>
      <c r="D3154" s="169" t="s">
        <v>2877</v>
      </c>
      <c r="E3154" s="169" t="s">
        <v>3084</v>
      </c>
      <c r="F3154" s="174">
        <v>28.63611667</v>
      </c>
      <c r="G3154" s="174">
        <v>140.57981670000001</v>
      </c>
      <c r="H3154" s="74">
        <v>54.277099999999997</v>
      </c>
      <c r="I3154" s="74">
        <v>0.59660000000000002</v>
      </c>
      <c r="J3154" s="74">
        <v>23.1692</v>
      </c>
      <c r="K3154" s="74">
        <v>0.1042</v>
      </c>
      <c r="L3154" s="74">
        <v>1.3218000000000001</v>
      </c>
      <c r="M3154" s="74">
        <v>10.889799999999999</v>
      </c>
      <c r="N3154" s="74">
        <v>3.6303000000000001</v>
      </c>
      <c r="O3154" s="74">
        <v>0.30220000000000002</v>
      </c>
      <c r="P3154" s="74">
        <v>0</v>
      </c>
      <c r="Q3154" s="74">
        <v>8.9800000000000005E-2</v>
      </c>
      <c r="R3154" s="74">
        <v>1.7222778780000001</v>
      </c>
      <c r="S3154" s="74">
        <v>0</v>
      </c>
      <c r="T3154" s="74">
        <v>0</v>
      </c>
      <c r="U3154" s="74">
        <v>7.2891873320000001E-4</v>
      </c>
      <c r="V3154" s="74">
        <v>4.8003749999999998</v>
      </c>
      <c r="W3154" s="74">
        <v>0.94124990587500001</v>
      </c>
      <c r="X3154" s="74">
        <v>1148.7706800000001</v>
      </c>
      <c r="Y3154" s="74">
        <v>330</v>
      </c>
      <c r="Z3154" s="74">
        <v>0.97028209698246903</v>
      </c>
      <c r="AA3154" s="74">
        <v>2.9717903017530922E-2</v>
      </c>
      <c r="AB3154" s="74">
        <v>4.2289976854862424E-3</v>
      </c>
      <c r="AC3154" s="74">
        <v>4.2289976854862407E-3</v>
      </c>
      <c r="AD3154" t="s">
        <v>5810</v>
      </c>
    </row>
    <row r="3155" spans="1:30">
      <c r="A3155" s="165" t="s">
        <v>7546</v>
      </c>
      <c r="C3155" s="165" t="s">
        <v>8444</v>
      </c>
      <c r="D3155" s="169" t="s">
        <v>2877</v>
      </c>
      <c r="E3155" s="169" t="s">
        <v>3084</v>
      </c>
      <c r="F3155" s="174">
        <v>28.63611667</v>
      </c>
      <c r="G3155" s="174">
        <v>140.57981670000001</v>
      </c>
      <c r="H3155" s="74">
        <v>50.002899999999997</v>
      </c>
      <c r="I3155" s="74">
        <v>0.68089999999999995</v>
      </c>
      <c r="J3155" s="74">
        <v>17.838799999999999</v>
      </c>
      <c r="K3155" s="74">
        <v>0.1429</v>
      </c>
      <c r="L3155" s="74">
        <v>5.6893000000000002</v>
      </c>
      <c r="M3155" s="74">
        <v>11.3207</v>
      </c>
      <c r="N3155" s="74">
        <v>2.4788999999999999</v>
      </c>
      <c r="O3155" s="74">
        <v>0.35249999999999998</v>
      </c>
      <c r="P3155" s="74">
        <v>0</v>
      </c>
      <c r="Q3155" s="74">
        <v>0.1283</v>
      </c>
      <c r="R3155" s="74">
        <v>2.7933509349999999</v>
      </c>
      <c r="S3155" s="74">
        <v>0</v>
      </c>
      <c r="T3155" s="74">
        <v>0</v>
      </c>
      <c r="U3155" s="74">
        <v>4.3056651760000004E-3</v>
      </c>
      <c r="V3155" s="74">
        <v>5.8683999999999994</v>
      </c>
      <c r="W3155" s="74">
        <v>1.1506665516000001</v>
      </c>
      <c r="X3155" s="74">
        <v>1155.92362</v>
      </c>
      <c r="Y3155" s="74">
        <v>850</v>
      </c>
      <c r="Z3155" s="74">
        <v>0.91979401338315847</v>
      </c>
      <c r="AA3155" s="74">
        <v>8.0205986616841557E-2</v>
      </c>
      <c r="AB3155" s="74">
        <v>3.0440384327228118E-4</v>
      </c>
      <c r="AC3155" s="74">
        <v>3.0440384327228112E-4</v>
      </c>
      <c r="AD3155" t="s">
        <v>5810</v>
      </c>
    </row>
    <row r="3156" spans="1:30">
      <c r="A3156" s="165" t="s">
        <v>7547</v>
      </c>
      <c r="C3156" s="165" t="s">
        <v>8444</v>
      </c>
      <c r="D3156" s="169" t="s">
        <v>2877</v>
      </c>
      <c r="E3156" s="169" t="s">
        <v>3084</v>
      </c>
      <c r="F3156" s="174">
        <v>28.63611667</v>
      </c>
      <c r="G3156" s="174">
        <v>140.57981670000001</v>
      </c>
      <c r="H3156" s="74">
        <v>49.609400000000001</v>
      </c>
      <c r="I3156" s="74">
        <v>0.67130000000000001</v>
      </c>
      <c r="J3156" s="74">
        <v>18.279699999999998</v>
      </c>
      <c r="K3156" s="74">
        <v>0.12640000000000001</v>
      </c>
      <c r="L3156" s="74">
        <v>5.2377000000000002</v>
      </c>
      <c r="M3156" s="74">
        <v>11.7996</v>
      </c>
      <c r="N3156" s="74">
        <v>2.4199000000000002</v>
      </c>
      <c r="O3156" s="74">
        <v>0.34210000000000002</v>
      </c>
      <c r="P3156" s="74">
        <v>0</v>
      </c>
      <c r="Q3156" s="74">
        <v>0.13189999999999999</v>
      </c>
      <c r="R3156" s="74">
        <v>2.7013770949999998</v>
      </c>
      <c r="S3156" s="74">
        <v>0</v>
      </c>
      <c r="T3156" s="74">
        <v>0</v>
      </c>
      <c r="U3156" s="74">
        <v>4.1243947270000001E-3</v>
      </c>
      <c r="V3156" s="74">
        <v>6.2064450000000004</v>
      </c>
      <c r="W3156" s="74">
        <v>1.2169498783049999</v>
      </c>
      <c r="X3156" s="74">
        <v>1163.87336</v>
      </c>
      <c r="Y3156" s="74">
        <v>810</v>
      </c>
      <c r="Z3156" s="74">
        <v>0.92307505776383503</v>
      </c>
      <c r="AA3156" s="74">
        <v>7.6924942236165E-2</v>
      </c>
      <c r="AB3156" s="74">
        <v>2.1488567164308619E-3</v>
      </c>
      <c r="AC3156" s="74">
        <v>2.1488567164308641E-3</v>
      </c>
      <c r="AD3156" t="s">
        <v>5810</v>
      </c>
    </row>
    <row r="3157" spans="1:30">
      <c r="A3157" s="165" t="s">
        <v>7548</v>
      </c>
      <c r="C3157" s="165" t="s">
        <v>8444</v>
      </c>
      <c r="D3157" s="169" t="s">
        <v>2877</v>
      </c>
      <c r="E3157" s="169" t="s">
        <v>3084</v>
      </c>
      <c r="F3157" s="174">
        <v>28.63611667</v>
      </c>
      <c r="G3157" s="174">
        <v>140.57981670000001</v>
      </c>
      <c r="H3157" s="74">
        <v>49.750100000000003</v>
      </c>
      <c r="I3157" s="74">
        <v>0.62760000000000005</v>
      </c>
      <c r="J3157" s="74">
        <v>17.0533</v>
      </c>
      <c r="K3157" s="74">
        <v>0.17080000000000001</v>
      </c>
      <c r="L3157" s="74">
        <v>4.2430000000000003</v>
      </c>
      <c r="M3157" s="74">
        <v>13.5618</v>
      </c>
      <c r="N3157" s="74">
        <v>1.8876999999999999</v>
      </c>
      <c r="O3157" s="74">
        <v>0.1744</v>
      </c>
      <c r="P3157" s="74">
        <v>0</v>
      </c>
      <c r="Q3157" s="74">
        <v>7.0900000000000005E-2</v>
      </c>
      <c r="R3157" s="74">
        <v>2.8011394379999999</v>
      </c>
      <c r="S3157" s="74">
        <v>0</v>
      </c>
      <c r="T3157" s="74">
        <v>0</v>
      </c>
      <c r="U3157" s="74">
        <v>8.428700693E-4</v>
      </c>
      <c r="V3157" s="74">
        <v>7.3804650000000001</v>
      </c>
      <c r="W3157" s="74">
        <v>1.447149855285</v>
      </c>
      <c r="X3157" s="74">
        <v>1193.1258800000001</v>
      </c>
      <c r="Y3157" s="74">
        <v>800</v>
      </c>
      <c r="Z3157" s="74">
        <v>0.98724563828985734</v>
      </c>
      <c r="AA3157" s="74">
        <v>1.27543617101427E-2</v>
      </c>
      <c r="AB3157" s="74">
        <v>7.8078033262591554E-3</v>
      </c>
      <c r="AC3157" s="74">
        <v>7.8078033262591554E-3</v>
      </c>
      <c r="AD3157" t="s">
        <v>5810</v>
      </c>
    </row>
    <row r="3158" spans="1:30">
      <c r="A3158" s="165" t="s">
        <v>7549</v>
      </c>
      <c r="C3158" s="165" t="s">
        <v>8444</v>
      </c>
      <c r="D3158" s="169" t="s">
        <v>2877</v>
      </c>
      <c r="E3158" s="169" t="s">
        <v>3084</v>
      </c>
      <c r="F3158" s="174">
        <v>28.63611667</v>
      </c>
      <c r="G3158" s="174">
        <v>140.57981670000001</v>
      </c>
      <c r="H3158" s="74">
        <v>53.153700000000001</v>
      </c>
      <c r="I3158" s="74">
        <v>0.95420000000000005</v>
      </c>
      <c r="J3158" s="74">
        <v>16.321200000000001</v>
      </c>
      <c r="K3158" s="74">
        <v>0.22070000000000001</v>
      </c>
      <c r="L3158" s="74">
        <v>4.2832999999999997</v>
      </c>
      <c r="M3158" s="74">
        <v>9.3153000000000006</v>
      </c>
      <c r="N3158" s="74">
        <v>2.9474999999999998</v>
      </c>
      <c r="O3158" s="74">
        <v>0.53200000000000003</v>
      </c>
      <c r="P3158" s="74">
        <v>0</v>
      </c>
      <c r="Q3158" s="74">
        <v>0.17349999999999999</v>
      </c>
      <c r="R3158" s="74">
        <v>1.5158931529999999</v>
      </c>
      <c r="S3158" s="74">
        <v>0</v>
      </c>
      <c r="T3158" s="74">
        <v>0</v>
      </c>
      <c r="U3158" s="74">
        <v>9.0136706130000005E-4</v>
      </c>
      <c r="V3158" s="74">
        <v>8.2041149999999998</v>
      </c>
      <c r="W3158" s="74">
        <v>1.6086498391349999</v>
      </c>
      <c r="X3158" s="74">
        <v>1122.6339800000001</v>
      </c>
      <c r="Y3158" s="74">
        <v>280</v>
      </c>
      <c r="Z3158" s="74">
        <v>0.96711067304630371</v>
      </c>
      <c r="AA3158" s="74">
        <v>3.2889326953696237E-2</v>
      </c>
      <c r="AB3158" s="74">
        <v>4.5755829215081006E-3</v>
      </c>
      <c r="AC3158" s="74">
        <v>4.5755829215080998E-3</v>
      </c>
      <c r="AD3158" t="s">
        <v>5810</v>
      </c>
    </row>
    <row r="3159" spans="1:30">
      <c r="A3159" s="165" t="s">
        <v>7550</v>
      </c>
      <c r="C3159" s="165" t="s">
        <v>8444</v>
      </c>
      <c r="D3159" s="169" t="s">
        <v>2877</v>
      </c>
      <c r="E3159" s="169" t="s">
        <v>3084</v>
      </c>
      <c r="F3159" s="174">
        <v>28.63611667</v>
      </c>
      <c r="G3159" s="174">
        <v>140.57981670000001</v>
      </c>
      <c r="H3159" s="74">
        <v>51.522100000000002</v>
      </c>
      <c r="I3159" s="74">
        <v>0.82399999999999995</v>
      </c>
      <c r="J3159" s="74">
        <v>16.533300000000001</v>
      </c>
      <c r="K3159" s="74">
        <v>0.18340000000000001</v>
      </c>
      <c r="L3159" s="74">
        <v>4.9004000000000003</v>
      </c>
      <c r="M3159" s="74">
        <v>9.6903000000000006</v>
      </c>
      <c r="N3159" s="74">
        <v>2.6114000000000002</v>
      </c>
      <c r="O3159" s="74">
        <v>0.39560000000000001</v>
      </c>
      <c r="P3159" s="74">
        <v>0</v>
      </c>
      <c r="Q3159" s="74">
        <v>0.13439999999999999</v>
      </c>
      <c r="R3159" s="74">
        <v>3.1267577659999999</v>
      </c>
      <c r="S3159" s="74">
        <v>0</v>
      </c>
      <c r="T3159" s="74">
        <v>0</v>
      </c>
      <c r="U3159" s="74">
        <v>1.1997051180000001E-3</v>
      </c>
      <c r="V3159" s="74">
        <v>7.6001899999999996</v>
      </c>
      <c r="W3159" s="74">
        <v>1.4902331843100001</v>
      </c>
      <c r="X3159" s="74">
        <v>1128.85898</v>
      </c>
      <c r="Y3159" s="74">
        <v>930</v>
      </c>
      <c r="Z3159" s="74">
        <v>0.9829863198330504</v>
      </c>
      <c r="AA3159" s="74">
        <v>1.7013680166949569E-2</v>
      </c>
      <c r="AB3159" s="74">
        <v>3.0530117316566962E-3</v>
      </c>
      <c r="AC3159" s="74">
        <v>3.0530117316566962E-3</v>
      </c>
      <c r="AD3159" t="s">
        <v>5810</v>
      </c>
    </row>
    <row r="3160" spans="1:30">
      <c r="A3160" s="165" t="s">
        <v>7551</v>
      </c>
      <c r="C3160" s="165" t="s">
        <v>8444</v>
      </c>
      <c r="D3160" s="169" t="s">
        <v>2877</v>
      </c>
      <c r="E3160" s="169" t="s">
        <v>3084</v>
      </c>
      <c r="F3160" s="174">
        <v>28.63611667</v>
      </c>
      <c r="G3160" s="174">
        <v>140.57981670000001</v>
      </c>
      <c r="H3160" s="74">
        <v>46.161200000000001</v>
      </c>
      <c r="I3160" s="74">
        <v>0.82679999999999998</v>
      </c>
      <c r="J3160" s="74">
        <v>20.845099999999999</v>
      </c>
      <c r="K3160" s="74">
        <v>0.10249999999999999</v>
      </c>
      <c r="L3160" s="74">
        <v>5.8800999999999997</v>
      </c>
      <c r="M3160" s="74">
        <v>13.392099999999999</v>
      </c>
      <c r="N3160" s="74">
        <v>2.8035000000000001</v>
      </c>
      <c r="O3160" s="74">
        <v>0.3805</v>
      </c>
      <c r="P3160" s="74">
        <v>0</v>
      </c>
      <c r="Q3160" s="74">
        <v>0.1265</v>
      </c>
      <c r="R3160" s="74">
        <v>2.4281162909999998</v>
      </c>
      <c r="S3160" s="74">
        <v>0</v>
      </c>
      <c r="T3160" s="74">
        <v>0</v>
      </c>
      <c r="U3160" s="74">
        <v>4.1623393340000002E-2</v>
      </c>
      <c r="V3160" s="74">
        <v>5.4805450000000002</v>
      </c>
      <c r="W3160" s="74">
        <v>1.0746165592050001</v>
      </c>
      <c r="X3160" s="74">
        <v>1190.3088600000001</v>
      </c>
      <c r="Y3160" s="74">
        <v>1400</v>
      </c>
      <c r="Z3160" s="74">
        <v>0.54176984014288665</v>
      </c>
      <c r="AA3160" s="74">
        <v>0.45823015985711341</v>
      </c>
      <c r="AB3160" s="74">
        <v>8.5780607883915202E-4</v>
      </c>
      <c r="AC3160" s="74">
        <v>8.5780607883915181E-4</v>
      </c>
      <c r="AD3160" t="s">
        <v>5810</v>
      </c>
    </row>
    <row r="3161" spans="1:30">
      <c r="A3161" s="165" t="s">
        <v>7552</v>
      </c>
      <c r="C3161" s="165" t="s">
        <v>8444</v>
      </c>
      <c r="D3161" s="169" t="s">
        <v>2877</v>
      </c>
      <c r="E3161" s="169" t="s">
        <v>3084</v>
      </c>
      <c r="F3161" s="174">
        <v>28.52941667</v>
      </c>
      <c r="G3161" s="174">
        <v>140.32946670000001</v>
      </c>
      <c r="H3161" s="74">
        <v>65.100099999999998</v>
      </c>
      <c r="I3161" s="74">
        <v>0.78459999999999996</v>
      </c>
      <c r="J3161" s="74">
        <v>13.139900000000001</v>
      </c>
      <c r="K3161" s="74">
        <v>0.18720000000000001</v>
      </c>
      <c r="L3161" s="74">
        <v>1.2209000000000001</v>
      </c>
      <c r="M3161" s="74">
        <v>3.0177</v>
      </c>
      <c r="N3161" s="74">
        <v>1.4826999999999999</v>
      </c>
      <c r="O3161" s="74">
        <v>1.4681</v>
      </c>
      <c r="P3161" s="74">
        <v>0</v>
      </c>
      <c r="Q3161" s="74">
        <v>0.24410000000000001</v>
      </c>
      <c r="R3161" s="74">
        <v>3.5190823949999999</v>
      </c>
      <c r="S3161" s="74">
        <v>0</v>
      </c>
      <c r="T3161" s="74">
        <v>0</v>
      </c>
      <c r="U3161" s="74">
        <v>8.1673218160000002E-3</v>
      </c>
      <c r="V3161" s="74">
        <v>4.0020550000000004</v>
      </c>
      <c r="W3161" s="74">
        <v>0.78471658819500001</v>
      </c>
      <c r="X3161" s="74">
        <v>1018.0938200000001</v>
      </c>
      <c r="Y3161" s="74">
        <v>1000</v>
      </c>
      <c r="Z3161" s="74">
        <v>0.92077149899406519</v>
      </c>
      <c r="AA3161" s="74">
        <v>7.9228501005934857E-2</v>
      </c>
      <c r="AB3161" s="74">
        <v>3.5228694927533859E-3</v>
      </c>
      <c r="AC3161" s="74">
        <v>3.5228694927533881E-3</v>
      </c>
      <c r="AD3161" t="s">
        <v>5810</v>
      </c>
    </row>
    <row r="3162" spans="1:30">
      <c r="A3162" s="165" t="s">
        <v>7553</v>
      </c>
      <c r="C3162" s="165" t="s">
        <v>8444</v>
      </c>
      <c r="D3162" s="169" t="s">
        <v>2877</v>
      </c>
      <c r="E3162" s="169" t="s">
        <v>3084</v>
      </c>
      <c r="F3162" s="174">
        <v>28.52941667</v>
      </c>
      <c r="G3162" s="174">
        <v>140.32946670000001</v>
      </c>
      <c r="H3162" s="74">
        <v>66.931299999999993</v>
      </c>
      <c r="I3162" s="74">
        <v>0.79920000000000002</v>
      </c>
      <c r="J3162" s="74">
        <v>13.3344</v>
      </c>
      <c r="K3162" s="74">
        <v>0.16850000000000001</v>
      </c>
      <c r="L3162" s="74">
        <v>1.2186999999999999</v>
      </c>
      <c r="M3162" s="74">
        <v>3.0598999999999998</v>
      </c>
      <c r="N3162" s="74">
        <v>2.3664000000000001</v>
      </c>
      <c r="O3162" s="74">
        <v>1.6141000000000001</v>
      </c>
      <c r="P3162" s="74">
        <v>0</v>
      </c>
      <c r="Q3162" s="74">
        <v>0.26350000000000001</v>
      </c>
      <c r="R3162" s="74">
        <v>2.3634977109999999</v>
      </c>
      <c r="S3162" s="74">
        <v>0</v>
      </c>
      <c r="T3162" s="74">
        <v>0</v>
      </c>
      <c r="U3162" s="74">
        <v>1.930658419E-2</v>
      </c>
      <c r="V3162" s="74">
        <v>4.0301049999999998</v>
      </c>
      <c r="W3162" s="74">
        <v>0.79021658764499991</v>
      </c>
      <c r="X3162" s="74">
        <v>1018.79434</v>
      </c>
      <c r="Y3162" s="74">
        <v>730</v>
      </c>
      <c r="Z3162" s="74">
        <v>0.68371911030109134</v>
      </c>
      <c r="AA3162" s="74">
        <v>0.31628088969890861</v>
      </c>
      <c r="AB3162" s="74">
        <v>5.1840565954876542E-4</v>
      </c>
      <c r="AC3162" s="74">
        <v>5.1840565954876575E-4</v>
      </c>
      <c r="AD3162" t="s">
        <v>5810</v>
      </c>
    </row>
    <row r="3163" spans="1:30">
      <c r="A3163" s="165" t="s">
        <v>7554</v>
      </c>
      <c r="C3163" s="165" t="s">
        <v>8444</v>
      </c>
      <c r="D3163" s="169" t="s">
        <v>2877</v>
      </c>
      <c r="E3163" s="169" t="s">
        <v>3084</v>
      </c>
      <c r="F3163" s="174">
        <v>28.52941667</v>
      </c>
      <c r="G3163" s="174">
        <v>140.32946670000001</v>
      </c>
      <c r="H3163" s="74">
        <v>66.668800000000005</v>
      </c>
      <c r="I3163" s="74">
        <v>0.75090000000000001</v>
      </c>
      <c r="J3163" s="74">
        <v>13.3102</v>
      </c>
      <c r="K3163" s="74">
        <v>0.1623</v>
      </c>
      <c r="L3163" s="74">
        <v>1.1816</v>
      </c>
      <c r="M3163" s="74">
        <v>3.1027999999999998</v>
      </c>
      <c r="N3163" s="74">
        <v>2.3399000000000001</v>
      </c>
      <c r="O3163" s="74">
        <v>1.6006</v>
      </c>
      <c r="P3163" s="74">
        <v>0</v>
      </c>
      <c r="Q3163" s="74">
        <v>0.23810000000000001</v>
      </c>
      <c r="R3163" s="74">
        <v>2.472390855</v>
      </c>
      <c r="S3163" s="74">
        <v>0</v>
      </c>
      <c r="T3163" s="74">
        <v>0</v>
      </c>
      <c r="U3163" s="74">
        <v>8.1401942539999998E-3</v>
      </c>
      <c r="V3163" s="74">
        <v>3.8353700000000002</v>
      </c>
      <c r="W3163" s="74">
        <v>0.75203325812999988</v>
      </c>
      <c r="X3163" s="74">
        <v>1019.50648</v>
      </c>
      <c r="Y3163" s="74">
        <v>610</v>
      </c>
      <c r="Z3163" s="74">
        <v>0.8398393542886109</v>
      </c>
      <c r="AA3163" s="74">
        <v>0.16016064571138919</v>
      </c>
      <c r="AB3163" s="74">
        <v>4.7927995097577842E-4</v>
      </c>
      <c r="AC3163" s="74">
        <v>4.7927995097577831E-4</v>
      </c>
      <c r="AD3163" t="s">
        <v>5810</v>
      </c>
    </row>
    <row r="3164" spans="1:30">
      <c r="A3164" s="165" t="s">
        <v>7555</v>
      </c>
      <c r="C3164" s="165" t="s">
        <v>8444</v>
      </c>
      <c r="D3164" s="169" t="s">
        <v>2877</v>
      </c>
      <c r="E3164" s="169" t="s">
        <v>3084</v>
      </c>
      <c r="F3164" s="174">
        <v>28.52941667</v>
      </c>
      <c r="G3164" s="174">
        <v>140.32946670000001</v>
      </c>
      <c r="H3164" s="74">
        <v>66.723299999999995</v>
      </c>
      <c r="I3164" s="74">
        <v>0.7994</v>
      </c>
      <c r="J3164" s="74">
        <v>13.1906</v>
      </c>
      <c r="K3164" s="74">
        <v>0.182</v>
      </c>
      <c r="L3164" s="74">
        <v>1.2856000000000001</v>
      </c>
      <c r="M3164" s="74">
        <v>3.1749000000000001</v>
      </c>
      <c r="N3164" s="74">
        <v>2.4051999999999998</v>
      </c>
      <c r="O3164" s="74">
        <v>1.5880000000000001</v>
      </c>
      <c r="P3164" s="74">
        <v>0</v>
      </c>
      <c r="Q3164" s="74">
        <v>0.2918</v>
      </c>
      <c r="R3164" s="74">
        <v>3.6208130870000002</v>
      </c>
      <c r="S3164" s="74">
        <v>0</v>
      </c>
      <c r="T3164" s="74">
        <v>0</v>
      </c>
      <c r="U3164" s="74">
        <v>7.3613811940000003E-3</v>
      </c>
      <c r="V3164" s="74">
        <v>4.0146349999999993</v>
      </c>
      <c r="W3164" s="74">
        <v>0.78718325461499983</v>
      </c>
      <c r="X3164" s="74">
        <v>1020.70334</v>
      </c>
      <c r="Y3164" s="74">
        <v>1030</v>
      </c>
      <c r="Z3164" s="74">
        <v>0.92316865152552952</v>
      </c>
      <c r="AA3164" s="74">
        <v>7.6831348474470443E-2</v>
      </c>
      <c r="AB3164" s="74">
        <v>2.1070756367986801E-3</v>
      </c>
      <c r="AC3164" s="74">
        <v>2.1070756367986801E-3</v>
      </c>
      <c r="AD3164" t="s">
        <v>5810</v>
      </c>
    </row>
    <row r="3165" spans="1:30">
      <c r="A3165" s="165" t="s">
        <v>7556</v>
      </c>
      <c r="C3165" s="165" t="s">
        <v>8444</v>
      </c>
      <c r="D3165" s="169" t="s">
        <v>2877</v>
      </c>
      <c r="E3165" s="169" t="s">
        <v>3084</v>
      </c>
      <c r="F3165" s="174">
        <v>28.52941667</v>
      </c>
      <c r="G3165" s="174">
        <v>140.32946670000001</v>
      </c>
      <c r="H3165" s="74">
        <v>51.806800000000003</v>
      </c>
      <c r="I3165" s="74">
        <v>0.3579</v>
      </c>
      <c r="J3165" s="74">
        <v>28.0656</v>
      </c>
      <c r="K3165" s="74">
        <v>9.4E-2</v>
      </c>
      <c r="L3165" s="74">
        <v>0.99029999999999996</v>
      </c>
      <c r="M3165" s="74">
        <v>11.532999999999999</v>
      </c>
      <c r="N3165" s="74">
        <v>2.9298000000000002</v>
      </c>
      <c r="O3165" s="74">
        <v>0.38879999999999998</v>
      </c>
      <c r="P3165" s="74">
        <v>0</v>
      </c>
      <c r="Q3165" s="74">
        <v>9.0999999999999998E-2</v>
      </c>
      <c r="R3165" s="74">
        <v>2.057236573</v>
      </c>
      <c r="S3165" s="74">
        <v>0</v>
      </c>
      <c r="T3165" s="74">
        <v>0</v>
      </c>
      <c r="U3165" s="74">
        <v>1.6608552719999999E-2</v>
      </c>
      <c r="V3165" s="74">
        <v>2.8956949999999999</v>
      </c>
      <c r="W3165" s="74">
        <v>0.56778327655499994</v>
      </c>
      <c r="X3165" s="74">
        <v>1159.4477999999999</v>
      </c>
      <c r="Y3165" s="74">
        <v>900</v>
      </c>
      <c r="Z3165" s="74">
        <v>0.55586689328103955</v>
      </c>
      <c r="AA3165" s="74">
        <v>0.4441331067189605</v>
      </c>
      <c r="AB3165" s="74">
        <v>2.32572329433763E-5</v>
      </c>
      <c r="AC3165" s="74">
        <v>2.325723294337629E-5</v>
      </c>
      <c r="AD3165" t="s">
        <v>5810</v>
      </c>
    </row>
    <row r="3166" spans="1:30">
      <c r="A3166" s="165" t="s">
        <v>7557</v>
      </c>
      <c r="C3166" s="165" t="s">
        <v>8444</v>
      </c>
      <c r="D3166" s="169" t="s">
        <v>2877</v>
      </c>
      <c r="E3166" s="169" t="s">
        <v>3084</v>
      </c>
      <c r="F3166" s="174">
        <v>28.52941667</v>
      </c>
      <c r="G3166" s="174">
        <v>140.32946670000001</v>
      </c>
      <c r="H3166" s="74">
        <v>52.278399999999998</v>
      </c>
      <c r="I3166" s="74">
        <v>0.14219999999999999</v>
      </c>
      <c r="J3166" s="74">
        <v>28.841699999999999</v>
      </c>
      <c r="K3166" s="74">
        <v>3.3700000000000001E-2</v>
      </c>
      <c r="L3166" s="74">
        <v>0.35799999999999998</v>
      </c>
      <c r="M3166" s="74">
        <v>13.0259</v>
      </c>
      <c r="N3166" s="74">
        <v>3.4998999999999998</v>
      </c>
      <c r="O3166" s="74">
        <v>0.1671</v>
      </c>
      <c r="P3166" s="74">
        <v>0</v>
      </c>
      <c r="Q3166" s="74">
        <v>3.73E-2</v>
      </c>
      <c r="R3166" s="74">
        <v>2.087907784</v>
      </c>
      <c r="S3166" s="74">
        <v>0</v>
      </c>
      <c r="T3166" s="74">
        <v>0</v>
      </c>
      <c r="U3166" s="74">
        <v>1.6401414810000001E-2</v>
      </c>
      <c r="V3166" s="74">
        <v>1.3625499999999999</v>
      </c>
      <c r="W3166" s="74">
        <v>0.26716663995000001</v>
      </c>
      <c r="X3166" s="74">
        <v>1184.2299399999999</v>
      </c>
      <c r="Y3166" s="74">
        <v>910</v>
      </c>
      <c r="Z3166" s="74">
        <v>0.53965824618476499</v>
      </c>
      <c r="AA3166" s="74">
        <v>0.46034175381523501</v>
      </c>
      <c r="AB3166" s="74">
        <v>3.981877474751936E-4</v>
      </c>
      <c r="AC3166" s="74">
        <v>3.9818774747519371E-4</v>
      </c>
      <c r="AD3166" t="s">
        <v>5810</v>
      </c>
    </row>
    <row r="3167" spans="1:30">
      <c r="A3167" s="165" t="s">
        <v>7558</v>
      </c>
      <c r="C3167" s="165" t="s">
        <v>8444</v>
      </c>
      <c r="D3167" s="169" t="s">
        <v>2877</v>
      </c>
      <c r="E3167" s="169" t="s">
        <v>3084</v>
      </c>
      <c r="F3167" s="174">
        <v>28.52941667</v>
      </c>
      <c r="G3167" s="174">
        <v>140.32946670000001</v>
      </c>
      <c r="H3167" s="74">
        <v>55.691400000000002</v>
      </c>
      <c r="I3167" s="74">
        <v>0.99480000000000002</v>
      </c>
      <c r="J3167" s="74">
        <v>15.547000000000001</v>
      </c>
      <c r="K3167" s="74">
        <v>0.20580000000000001</v>
      </c>
      <c r="L3167" s="74">
        <v>3.4125000000000001</v>
      </c>
      <c r="M3167" s="74">
        <v>7.4276999999999997</v>
      </c>
      <c r="N3167" s="74">
        <v>3.1179000000000001</v>
      </c>
      <c r="O3167" s="74">
        <v>0.83930000000000005</v>
      </c>
      <c r="P3167" s="74">
        <v>0</v>
      </c>
      <c r="Q3167" s="74">
        <v>0.24060000000000001</v>
      </c>
      <c r="R3167" s="74">
        <v>2.1740747329999999</v>
      </c>
      <c r="S3167" s="74">
        <v>0</v>
      </c>
      <c r="T3167" s="74">
        <v>0</v>
      </c>
      <c r="U3167" s="74">
        <v>1.8346217509999999E-2</v>
      </c>
      <c r="V3167" s="74">
        <v>7.7694249999999991</v>
      </c>
      <c r="W3167" s="74">
        <v>1.523416514325</v>
      </c>
      <c r="X3167" s="74">
        <v>1091.29982</v>
      </c>
      <c r="Y3167" s="74">
        <v>780</v>
      </c>
      <c r="Z3167" s="74">
        <v>0.65550062154894939</v>
      </c>
      <c r="AA3167" s="74">
        <v>0.34449937845105061</v>
      </c>
      <c r="AB3167" s="74">
        <v>5.9651786216448756E-4</v>
      </c>
      <c r="AC3167" s="74">
        <v>5.9651786216448756E-4</v>
      </c>
      <c r="AD3167" t="s">
        <v>5810</v>
      </c>
    </row>
    <row r="3168" spans="1:30">
      <c r="A3168" s="165" t="s">
        <v>7559</v>
      </c>
      <c r="C3168" s="165" t="s">
        <v>8444</v>
      </c>
      <c r="D3168" s="169" t="s">
        <v>2877</v>
      </c>
      <c r="E3168" s="169" t="s">
        <v>3084</v>
      </c>
      <c r="F3168" s="174">
        <v>28.52941667</v>
      </c>
      <c r="G3168" s="174">
        <v>140.32946670000001</v>
      </c>
      <c r="H3168" s="74">
        <v>55.476300000000002</v>
      </c>
      <c r="I3168" s="74">
        <v>0.95679999999999998</v>
      </c>
      <c r="J3168" s="74">
        <v>15.665699999999999</v>
      </c>
      <c r="K3168" s="74">
        <v>0.20150000000000001</v>
      </c>
      <c r="L3168" s="74">
        <v>3.6962000000000002</v>
      </c>
      <c r="M3168" s="74">
        <v>7.4623999999999997</v>
      </c>
      <c r="N3168" s="74">
        <v>2.944</v>
      </c>
      <c r="O3168" s="74">
        <v>0.91549999999999998</v>
      </c>
      <c r="P3168" s="74">
        <v>0</v>
      </c>
      <c r="Q3168" s="74">
        <v>0.21759999999999999</v>
      </c>
      <c r="R3168" s="74">
        <v>2.2879550649999998</v>
      </c>
      <c r="S3168" s="74">
        <v>0</v>
      </c>
      <c r="T3168" s="74">
        <v>0</v>
      </c>
      <c r="U3168" s="74">
        <v>1.7617624419999998E-2</v>
      </c>
      <c r="V3168" s="74">
        <v>7.5776649999999997</v>
      </c>
      <c r="W3168" s="74">
        <v>1.485816518085</v>
      </c>
      <c r="X3168" s="74">
        <v>1091.8758399999999</v>
      </c>
      <c r="Y3168" s="74">
        <v>810</v>
      </c>
      <c r="Z3168" s="74">
        <v>0.68671992439813223</v>
      </c>
      <c r="AA3168" s="74">
        <v>0.31328007560186771</v>
      </c>
      <c r="AB3168" s="74">
        <v>6.2485544823957665E-4</v>
      </c>
      <c r="AC3168" s="74">
        <v>6.2485544823957665E-4</v>
      </c>
      <c r="AD3168" t="s">
        <v>5810</v>
      </c>
    </row>
    <row r="3169" spans="1:30">
      <c r="A3169" s="165" t="s">
        <v>7560</v>
      </c>
      <c r="C3169" s="165" t="s">
        <v>8444</v>
      </c>
      <c r="D3169" s="169" t="s">
        <v>2877</v>
      </c>
      <c r="E3169" s="169" t="s">
        <v>3084</v>
      </c>
      <c r="F3169" s="174">
        <v>28.52941667</v>
      </c>
      <c r="G3169" s="174">
        <v>140.32946670000001</v>
      </c>
      <c r="H3169" s="74">
        <v>52.3718</v>
      </c>
      <c r="I3169" s="74">
        <v>0.9345</v>
      </c>
      <c r="J3169" s="74">
        <v>15.3231</v>
      </c>
      <c r="K3169" s="74">
        <v>0.25869999999999999</v>
      </c>
      <c r="L3169" s="74">
        <v>4.4744999999999999</v>
      </c>
      <c r="M3169" s="74">
        <v>8.0564</v>
      </c>
      <c r="N3169" s="74">
        <v>2.7056</v>
      </c>
      <c r="O3169" s="74">
        <v>0.69189999999999996</v>
      </c>
      <c r="P3169" s="74">
        <v>0</v>
      </c>
      <c r="Q3169" s="74">
        <v>0.13819999999999999</v>
      </c>
      <c r="R3169" s="74">
        <v>2.407183362</v>
      </c>
      <c r="S3169" s="74">
        <v>0</v>
      </c>
      <c r="T3169" s="74">
        <v>0</v>
      </c>
      <c r="U3169" s="74">
        <v>1.6595385380000001E-2</v>
      </c>
      <c r="V3169" s="74">
        <v>9.3301949999999998</v>
      </c>
      <c r="W3169" s="74">
        <v>1.829449817055</v>
      </c>
      <c r="X3169" s="74">
        <v>1101.73624</v>
      </c>
      <c r="Y3169" s="74">
        <v>870</v>
      </c>
      <c r="Z3169" s="74">
        <v>0.73406000919412318</v>
      </c>
      <c r="AA3169" s="74">
        <v>0.26593999080587688</v>
      </c>
      <c r="AB3169" s="74">
        <v>3.2339323315613567E-4</v>
      </c>
      <c r="AC3169" s="74">
        <v>3.2339323315613562E-4</v>
      </c>
      <c r="AD3169" t="s">
        <v>5810</v>
      </c>
    </row>
    <row r="3170" spans="1:30">
      <c r="A3170" s="165" t="s">
        <v>7561</v>
      </c>
      <c r="C3170" s="165" t="s">
        <v>8444</v>
      </c>
      <c r="D3170" s="169" t="s">
        <v>2877</v>
      </c>
      <c r="E3170" s="169" t="s">
        <v>3084</v>
      </c>
      <c r="F3170" s="174">
        <v>28.52941667</v>
      </c>
      <c r="G3170" s="174">
        <v>140.32946670000001</v>
      </c>
      <c r="H3170" s="74">
        <v>52.176000000000002</v>
      </c>
      <c r="I3170" s="74">
        <v>0.76590000000000003</v>
      </c>
      <c r="J3170" s="74">
        <v>14.629200000000001</v>
      </c>
      <c r="K3170" s="74">
        <v>0.29630000000000001</v>
      </c>
      <c r="L3170" s="74">
        <v>6.4188000000000001</v>
      </c>
      <c r="M3170" s="74">
        <v>7.6062000000000003</v>
      </c>
      <c r="N3170" s="74">
        <v>2.6852</v>
      </c>
      <c r="O3170" s="74">
        <v>0.46879999999999999</v>
      </c>
      <c r="P3170" s="74">
        <v>0</v>
      </c>
      <c r="Q3170" s="74">
        <v>0.1069</v>
      </c>
      <c r="R3170" s="74">
        <v>2.3541891760000002</v>
      </c>
      <c r="S3170" s="74">
        <v>0</v>
      </c>
      <c r="T3170" s="74">
        <v>0</v>
      </c>
      <c r="U3170" s="74">
        <v>1.295128726E-2</v>
      </c>
      <c r="V3170" s="74">
        <v>9.9028399999999994</v>
      </c>
      <c r="W3170" s="74">
        <v>1.9417331391599999</v>
      </c>
      <c r="X3170" s="74">
        <v>1094.2629199999999</v>
      </c>
      <c r="Y3170" s="74">
        <v>780</v>
      </c>
      <c r="Z3170" s="74">
        <v>0.79173965792507628</v>
      </c>
      <c r="AA3170" s="74">
        <v>0.20826034207492369</v>
      </c>
      <c r="AB3170" s="74">
        <v>1.532672085562519E-3</v>
      </c>
      <c r="AC3170" s="74">
        <v>1.5326720855625179E-3</v>
      </c>
      <c r="AD3170" t="s">
        <v>5810</v>
      </c>
    </row>
    <row r="3171" spans="1:30">
      <c r="A3171" s="165" t="s">
        <v>7562</v>
      </c>
      <c r="C3171" s="165" t="s">
        <v>8444</v>
      </c>
      <c r="D3171" s="169" t="s">
        <v>2877</v>
      </c>
      <c r="E3171" s="169" t="s">
        <v>3084</v>
      </c>
      <c r="F3171" s="174">
        <v>28.52941667</v>
      </c>
      <c r="G3171" s="174">
        <v>140.32946670000001</v>
      </c>
      <c r="H3171" s="74">
        <v>56.0886</v>
      </c>
      <c r="I3171" s="74">
        <v>0.96850000000000003</v>
      </c>
      <c r="J3171" s="74">
        <v>15.219099999999999</v>
      </c>
      <c r="K3171" s="74">
        <v>0.2157</v>
      </c>
      <c r="L3171" s="74">
        <v>3.6515</v>
      </c>
      <c r="M3171" s="74">
        <v>7.1406000000000001</v>
      </c>
      <c r="N3171" s="74">
        <v>3.0470999999999999</v>
      </c>
      <c r="O3171" s="74">
        <v>0.90980000000000005</v>
      </c>
      <c r="P3171" s="74">
        <v>0</v>
      </c>
      <c r="Q3171" s="74">
        <v>0.23019999999999999</v>
      </c>
      <c r="R3171" s="74">
        <v>2.0778219899999999</v>
      </c>
      <c r="S3171" s="74">
        <v>0</v>
      </c>
      <c r="T3171" s="74">
        <v>0</v>
      </c>
      <c r="U3171" s="74">
        <v>1.331429539E-2</v>
      </c>
      <c r="V3171" s="74">
        <v>7.7165549999999996</v>
      </c>
      <c r="W3171" s="74">
        <v>1.5130498486949999</v>
      </c>
      <c r="X3171" s="74">
        <v>1086.53396</v>
      </c>
      <c r="Y3171" s="74">
        <v>650</v>
      </c>
      <c r="Z3171" s="74">
        <v>0.70895139853461075</v>
      </c>
      <c r="AA3171" s="74">
        <v>0.29104860146538919</v>
      </c>
      <c r="AB3171" s="74">
        <v>9.5599101826693441E-4</v>
      </c>
      <c r="AC3171" s="74">
        <v>9.5599101826693397E-4</v>
      </c>
      <c r="AD3171" t="s">
        <v>5810</v>
      </c>
    </row>
    <row r="3172" spans="1:30">
      <c r="A3172" s="165" t="s">
        <v>7563</v>
      </c>
      <c r="C3172" s="165" t="s">
        <v>8444</v>
      </c>
      <c r="D3172" s="169" t="s">
        <v>2877</v>
      </c>
      <c r="E3172" s="169" t="s">
        <v>3468</v>
      </c>
      <c r="F3172" s="174">
        <v>30.382400000000001</v>
      </c>
      <c r="G3172" s="174">
        <v>139.22909999999999</v>
      </c>
      <c r="H3172" s="74">
        <v>52.754100000000001</v>
      </c>
      <c r="I3172" s="74">
        <v>0.84770000000000001</v>
      </c>
      <c r="J3172" s="74">
        <v>18.151</v>
      </c>
      <c r="K3172" s="74">
        <v>0.13070000000000001</v>
      </c>
      <c r="L3172" s="74">
        <v>2.7652000000000001</v>
      </c>
      <c r="M3172" s="74">
        <v>11.6358</v>
      </c>
      <c r="N3172" s="74">
        <v>2.2976999999999999</v>
      </c>
      <c r="O3172" s="74">
        <v>1.0477000000000001</v>
      </c>
      <c r="P3172" s="74">
        <v>0</v>
      </c>
      <c r="Q3172" s="74">
        <v>0.27860000000000001</v>
      </c>
      <c r="R3172" s="74">
        <v>2.5944277210000002</v>
      </c>
      <c r="S3172" s="74">
        <v>0</v>
      </c>
      <c r="T3172" s="74">
        <v>0</v>
      </c>
      <c r="U3172" s="74">
        <v>0.1182123284</v>
      </c>
      <c r="V3172" s="74">
        <v>4.3202100000000003</v>
      </c>
      <c r="W3172" s="74">
        <v>0.84709991528999995</v>
      </c>
      <c r="X3172" s="74">
        <v>1161.15428</v>
      </c>
      <c r="Y3172" s="74">
        <v>2880</v>
      </c>
      <c r="Z3172" s="74">
        <v>0.30520493702755991</v>
      </c>
      <c r="AA3172" s="74">
        <v>0.6947950629724402</v>
      </c>
      <c r="AB3172" s="74">
        <v>3.2246346118787689E-4</v>
      </c>
      <c r="AC3172" s="74">
        <v>3.2246346118787678E-4</v>
      </c>
      <c r="AD3172" t="s">
        <v>5810</v>
      </c>
    </row>
    <row r="3173" spans="1:30">
      <c r="A3173" s="165" t="s">
        <v>7564</v>
      </c>
      <c r="C3173" s="165" t="s">
        <v>8444</v>
      </c>
      <c r="D3173" s="169" t="s">
        <v>2877</v>
      </c>
      <c r="E3173" s="169" t="s">
        <v>3468</v>
      </c>
      <c r="F3173" s="174">
        <v>30.382400000000001</v>
      </c>
      <c r="G3173" s="174">
        <v>139.22909999999999</v>
      </c>
      <c r="H3173" s="74">
        <v>47.328600000000002</v>
      </c>
      <c r="I3173" s="74">
        <v>0.87880000000000003</v>
      </c>
      <c r="J3173" s="74">
        <v>16.586500000000001</v>
      </c>
      <c r="K3173" s="74">
        <v>0.1804</v>
      </c>
      <c r="L3173" s="74">
        <v>3.6642000000000001</v>
      </c>
      <c r="M3173" s="74">
        <v>13.0703</v>
      </c>
      <c r="N3173" s="74">
        <v>1.7821</v>
      </c>
      <c r="O3173" s="74">
        <v>0.87109999999999999</v>
      </c>
      <c r="P3173" s="74">
        <v>0</v>
      </c>
      <c r="Q3173" s="74">
        <v>0.26</v>
      </c>
      <c r="R3173" s="74">
        <v>3.4943249559999998</v>
      </c>
      <c r="S3173" s="74">
        <v>0</v>
      </c>
      <c r="T3173" s="74">
        <v>0</v>
      </c>
      <c r="U3173" s="74">
        <v>7.0763359839999998E-2</v>
      </c>
      <c r="V3173" s="74">
        <v>8.5893350000000002</v>
      </c>
      <c r="W3173" s="74">
        <v>1.6841831649150001</v>
      </c>
      <c r="X3173" s="74">
        <v>1184.9669799999999</v>
      </c>
      <c r="Y3173" s="74">
        <v>2280</v>
      </c>
      <c r="Z3173" s="74">
        <v>0.61103817175475461</v>
      </c>
      <c r="AA3173" s="74">
        <v>0.38896182824524539</v>
      </c>
      <c r="AB3173" s="74">
        <v>9.8588071163028461E-4</v>
      </c>
      <c r="AC3173" s="74">
        <v>9.8588071163028461E-4</v>
      </c>
      <c r="AD3173" t="s">
        <v>5810</v>
      </c>
    </row>
    <row r="3174" spans="1:30">
      <c r="A3174" s="165" t="s">
        <v>7565</v>
      </c>
      <c r="C3174" s="165" t="s">
        <v>8444</v>
      </c>
      <c r="D3174" s="169" t="s">
        <v>2877</v>
      </c>
      <c r="E3174" s="169" t="s">
        <v>3468</v>
      </c>
      <c r="F3174" s="174">
        <v>30.382400000000001</v>
      </c>
      <c r="G3174" s="174">
        <v>139.22909999999999</v>
      </c>
      <c r="H3174" s="74">
        <v>49.207999999999998</v>
      </c>
      <c r="I3174" s="74">
        <v>0.92969999999999997</v>
      </c>
      <c r="J3174" s="74">
        <v>19.7057</v>
      </c>
      <c r="K3174" s="74">
        <v>9.11E-2</v>
      </c>
      <c r="L3174" s="74">
        <v>2.3652000000000002</v>
      </c>
      <c r="M3174" s="74">
        <v>12.9704</v>
      </c>
      <c r="N3174" s="74">
        <v>2.2650999999999999</v>
      </c>
      <c r="O3174" s="74">
        <v>1.0878000000000001</v>
      </c>
      <c r="P3174" s="74">
        <v>0</v>
      </c>
      <c r="Q3174" s="74">
        <v>0.32290000000000002</v>
      </c>
      <c r="R3174" s="74">
        <v>0.44569313999999999</v>
      </c>
      <c r="S3174" s="74">
        <v>0</v>
      </c>
      <c r="T3174" s="74">
        <v>0</v>
      </c>
      <c r="U3174" s="74">
        <v>8.7347276869999997E-3</v>
      </c>
      <c r="V3174" s="74">
        <v>4.3743550000000004</v>
      </c>
      <c r="W3174" s="74">
        <v>0.85771658089499991</v>
      </c>
      <c r="X3174" s="74">
        <v>1183.30864</v>
      </c>
      <c r="Y3174" s="74">
        <v>240</v>
      </c>
      <c r="Z3174" s="74">
        <v>0.13268064599669341</v>
      </c>
      <c r="AA3174" s="74">
        <v>0.86731935400330662</v>
      </c>
      <c r="AB3174" s="74">
        <v>7.6139671621323549E-5</v>
      </c>
      <c r="AC3174" s="74">
        <v>7.6139671621323495E-5</v>
      </c>
      <c r="AD3174" t="s">
        <v>5810</v>
      </c>
    </row>
    <row r="3175" spans="1:30">
      <c r="A3175" s="165" t="s">
        <v>7566</v>
      </c>
      <c r="C3175" s="165" t="s">
        <v>8444</v>
      </c>
      <c r="D3175" s="169" t="s">
        <v>2877</v>
      </c>
      <c r="E3175" s="169" t="s">
        <v>3468</v>
      </c>
      <c r="F3175" s="174">
        <v>30.382400000000001</v>
      </c>
      <c r="G3175" s="174">
        <v>139.22909999999999</v>
      </c>
      <c r="H3175" s="74">
        <v>49.860199999999999</v>
      </c>
      <c r="I3175" s="74">
        <v>0.95199999999999996</v>
      </c>
      <c r="J3175" s="74">
        <v>19.631599999999999</v>
      </c>
      <c r="K3175" s="74">
        <v>0.10539999999999999</v>
      </c>
      <c r="L3175" s="74">
        <v>2.1951000000000001</v>
      </c>
      <c r="M3175" s="74">
        <v>12.0931</v>
      </c>
      <c r="N3175" s="74">
        <v>2.2309000000000001</v>
      </c>
      <c r="O3175" s="74">
        <v>1.1561999999999999</v>
      </c>
      <c r="P3175" s="74">
        <v>0</v>
      </c>
      <c r="Q3175" s="74">
        <v>0.34370000000000001</v>
      </c>
      <c r="R3175" s="74">
        <v>3.3199741710000001</v>
      </c>
      <c r="S3175" s="74">
        <v>0</v>
      </c>
      <c r="T3175" s="74">
        <v>0</v>
      </c>
      <c r="U3175" s="74">
        <v>3.2216943329999997E-2</v>
      </c>
      <c r="V3175" s="74">
        <v>4.5347499999999998</v>
      </c>
      <c r="W3175" s="74">
        <v>0.88916657774999996</v>
      </c>
      <c r="X3175" s="74">
        <v>1168.7454600000001</v>
      </c>
      <c r="Y3175" s="74">
        <v>1620</v>
      </c>
      <c r="Z3175" s="74">
        <v>0.68416767597785744</v>
      </c>
      <c r="AA3175" s="74">
        <v>0.31583232402214251</v>
      </c>
      <c r="AB3175" s="74">
        <v>4.6191248451360088E-4</v>
      </c>
      <c r="AC3175" s="74">
        <v>4.6191248451360088E-4</v>
      </c>
      <c r="AD3175" t="s">
        <v>5810</v>
      </c>
    </row>
    <row r="3176" spans="1:30">
      <c r="A3176" s="165" t="s">
        <v>7567</v>
      </c>
      <c r="C3176" s="165" t="s">
        <v>8444</v>
      </c>
      <c r="D3176" s="169" t="s">
        <v>2877</v>
      </c>
      <c r="E3176" s="169" t="s">
        <v>3468</v>
      </c>
      <c r="F3176" s="174">
        <v>30.382400000000001</v>
      </c>
      <c r="G3176" s="174">
        <v>139.22909999999999</v>
      </c>
      <c r="H3176" s="74">
        <v>54.6434</v>
      </c>
      <c r="I3176" s="74">
        <v>1.1930000000000001</v>
      </c>
      <c r="J3176" s="74">
        <v>16.623100000000001</v>
      </c>
      <c r="K3176" s="74">
        <v>0.1749</v>
      </c>
      <c r="L3176" s="74">
        <v>2.0661999999999998</v>
      </c>
      <c r="M3176" s="74">
        <v>10.0075</v>
      </c>
      <c r="N3176" s="74">
        <v>2.3382000000000001</v>
      </c>
      <c r="O3176" s="74">
        <v>1.7072000000000001</v>
      </c>
      <c r="P3176" s="74">
        <v>0</v>
      </c>
      <c r="Q3176" s="74">
        <v>0.40510000000000002</v>
      </c>
      <c r="R3176" s="74">
        <v>0.482108861</v>
      </c>
      <c r="S3176" s="74">
        <v>0</v>
      </c>
      <c r="T3176" s="74">
        <v>0</v>
      </c>
      <c r="U3176" s="74">
        <v>4.0085068449999997E-2</v>
      </c>
      <c r="V3176" s="74">
        <v>6.9358300000000002</v>
      </c>
      <c r="W3176" s="74">
        <v>1.35996653067</v>
      </c>
      <c r="X3176" s="74">
        <v>1134.1244999999999</v>
      </c>
      <c r="Y3176" s="74">
        <v>820</v>
      </c>
      <c r="Z3176" s="74">
        <v>5.014052807641841E-2</v>
      </c>
      <c r="AA3176" s="74">
        <v>0.94985947192358156</v>
      </c>
      <c r="AB3176" s="74">
        <v>4.9896772498792235E-4</v>
      </c>
      <c r="AC3176" s="74">
        <v>4.9896772498792246E-4</v>
      </c>
      <c r="AD3176" t="s">
        <v>5810</v>
      </c>
    </row>
    <row r="3177" spans="1:30">
      <c r="A3177" s="165" t="s">
        <v>7568</v>
      </c>
      <c r="C3177" s="165" t="s">
        <v>8444</v>
      </c>
      <c r="D3177" s="169" t="s">
        <v>2877</v>
      </c>
      <c r="E3177" s="169" t="s">
        <v>3468</v>
      </c>
      <c r="F3177" s="174">
        <v>30.382400000000001</v>
      </c>
      <c r="G3177" s="174">
        <v>139.22909999999999</v>
      </c>
      <c r="H3177" s="74">
        <v>48.218699999999998</v>
      </c>
      <c r="I3177" s="74">
        <v>0.95950000000000002</v>
      </c>
      <c r="J3177" s="74">
        <v>17.6736</v>
      </c>
      <c r="K3177" s="74">
        <v>0.1648</v>
      </c>
      <c r="L3177" s="74">
        <v>2.0466000000000002</v>
      </c>
      <c r="M3177" s="74">
        <v>13.062900000000001</v>
      </c>
      <c r="N3177" s="74">
        <v>2.0004</v>
      </c>
      <c r="O3177" s="74">
        <v>0.87690000000000001</v>
      </c>
      <c r="P3177" s="74">
        <v>0</v>
      </c>
      <c r="Q3177" s="74">
        <v>0.31190000000000001</v>
      </c>
      <c r="R3177" s="74">
        <v>0.84446126399999999</v>
      </c>
      <c r="S3177" s="74">
        <v>0</v>
      </c>
      <c r="T3177" s="74">
        <v>0</v>
      </c>
      <c r="U3177" s="74">
        <v>5.590198375E-3</v>
      </c>
      <c r="V3177" s="74">
        <v>7.5111100000000004</v>
      </c>
      <c r="W3177" s="74">
        <v>1.4727665193899999</v>
      </c>
      <c r="X3177" s="74">
        <v>1184.8441399999999</v>
      </c>
      <c r="Y3177" s="74">
        <v>220</v>
      </c>
      <c r="Z3177" s="74">
        <v>0.47735754330383451</v>
      </c>
      <c r="AA3177" s="74">
        <v>0.52264245669616549</v>
      </c>
      <c r="AB3177" s="74">
        <v>1.215884988048296E-4</v>
      </c>
      <c r="AC3177" s="74">
        <v>1.215884988048296E-4</v>
      </c>
      <c r="AD3177" t="s">
        <v>5810</v>
      </c>
    </row>
    <row r="3178" spans="1:30">
      <c r="A3178" s="165" t="s">
        <v>7569</v>
      </c>
      <c r="C3178" s="165" t="s">
        <v>8444</v>
      </c>
      <c r="D3178" s="169" t="s">
        <v>2877</v>
      </c>
      <c r="E3178" s="169" t="s">
        <v>3468</v>
      </c>
      <c r="F3178" s="174">
        <v>30.382400000000001</v>
      </c>
      <c r="G3178" s="174">
        <v>139.22909999999999</v>
      </c>
      <c r="H3178" s="74">
        <v>48.750500000000002</v>
      </c>
      <c r="I3178" s="74">
        <v>0.85399999999999998</v>
      </c>
      <c r="J3178" s="74">
        <v>18.8598</v>
      </c>
      <c r="K3178" s="74">
        <v>0.11940000000000001</v>
      </c>
      <c r="L3178" s="74">
        <v>3.6246999999999998</v>
      </c>
      <c r="M3178" s="74">
        <v>12.887499999999999</v>
      </c>
      <c r="N3178" s="74">
        <v>2.351</v>
      </c>
      <c r="O3178" s="74">
        <v>1.0653999999999999</v>
      </c>
      <c r="P3178" s="74">
        <v>0</v>
      </c>
      <c r="Q3178" s="74">
        <v>0.2782</v>
      </c>
      <c r="R3178" s="74">
        <v>3.0514267930000001</v>
      </c>
      <c r="S3178" s="74">
        <v>0</v>
      </c>
      <c r="T3178" s="74">
        <v>0</v>
      </c>
      <c r="U3178" s="74">
        <v>2.9013993370000001E-2</v>
      </c>
      <c r="V3178" s="74">
        <v>4.7203049999999998</v>
      </c>
      <c r="W3178" s="74">
        <v>0.92554990744499999</v>
      </c>
      <c r="X3178" s="74">
        <v>1181.9324999999999</v>
      </c>
      <c r="Y3178" s="74">
        <v>1420</v>
      </c>
      <c r="Z3178" s="74">
        <v>0.68223828180323931</v>
      </c>
      <c r="AA3178" s="74">
        <v>0.31776171819676058</v>
      </c>
      <c r="AB3178" s="74">
        <v>3.074218110568147E-4</v>
      </c>
      <c r="AC3178" s="74">
        <v>3.0742181105681459E-4</v>
      </c>
      <c r="AD3178" t="s">
        <v>5810</v>
      </c>
    </row>
    <row r="3179" spans="1:30">
      <c r="A3179" s="165" t="s">
        <v>7570</v>
      </c>
      <c r="C3179" s="165" t="s">
        <v>8444</v>
      </c>
      <c r="D3179" s="169" t="s">
        <v>2877</v>
      </c>
      <c r="E3179" s="169" t="s">
        <v>3468</v>
      </c>
      <c r="F3179" s="174">
        <v>30.382400000000001</v>
      </c>
      <c r="G3179" s="174">
        <v>139.22909999999999</v>
      </c>
      <c r="H3179" s="74">
        <v>47.711799999999997</v>
      </c>
      <c r="I3179" s="74">
        <v>0.76400000000000001</v>
      </c>
      <c r="J3179" s="74">
        <v>16.434200000000001</v>
      </c>
      <c r="K3179" s="74">
        <v>0.1414</v>
      </c>
      <c r="L3179" s="74">
        <v>7.1032000000000002</v>
      </c>
      <c r="M3179" s="74">
        <v>11.092499999999999</v>
      </c>
      <c r="N3179" s="74">
        <v>1.8504</v>
      </c>
      <c r="O3179" s="74">
        <v>1.0501</v>
      </c>
      <c r="P3179" s="74">
        <v>0</v>
      </c>
      <c r="Q3179" s="74">
        <v>0.25969999999999999</v>
      </c>
      <c r="R3179" s="74">
        <v>2.8277205759999999</v>
      </c>
      <c r="S3179" s="74">
        <v>0</v>
      </c>
      <c r="T3179" s="74">
        <v>0</v>
      </c>
      <c r="U3179" s="74">
        <v>5.7714760190000013E-2</v>
      </c>
      <c r="V3179" s="74">
        <v>6.4200499999999998</v>
      </c>
      <c r="W3179" s="74">
        <v>1.2588332074499999</v>
      </c>
      <c r="X3179" s="74">
        <v>1152.1355000000001</v>
      </c>
      <c r="Y3179" s="74">
        <v>1740</v>
      </c>
      <c r="Z3179" s="74">
        <v>0.56107333957217131</v>
      </c>
      <c r="AA3179" s="74">
        <v>0.43892666042782869</v>
      </c>
      <c r="AB3179" s="74">
        <v>2.1249866523724491E-4</v>
      </c>
      <c r="AC3179" s="74">
        <v>2.1249866523724491E-4</v>
      </c>
      <c r="AD3179" t="s">
        <v>5810</v>
      </c>
    </row>
    <row r="3180" spans="1:30">
      <c r="A3180" s="165" t="s">
        <v>7571</v>
      </c>
      <c r="C3180" s="165" t="s">
        <v>8444</v>
      </c>
      <c r="D3180" s="169" t="s">
        <v>2877</v>
      </c>
      <c r="E3180" s="169" t="s">
        <v>3468</v>
      </c>
      <c r="F3180" s="174">
        <v>30.382400000000001</v>
      </c>
      <c r="G3180" s="174">
        <v>139.22909999999999</v>
      </c>
      <c r="H3180" s="74">
        <v>50.526200000000003</v>
      </c>
      <c r="I3180" s="74">
        <v>1.0011000000000001</v>
      </c>
      <c r="J3180" s="74">
        <v>16.769200000000001</v>
      </c>
      <c r="K3180" s="74">
        <v>0.20119999999999999</v>
      </c>
      <c r="L3180" s="74">
        <v>5.0723000000000003</v>
      </c>
      <c r="M3180" s="74">
        <v>10.8659</v>
      </c>
      <c r="N3180" s="74">
        <v>2.3593000000000002</v>
      </c>
      <c r="O3180" s="74">
        <v>1.1906000000000001</v>
      </c>
      <c r="P3180" s="74">
        <v>0</v>
      </c>
      <c r="Q3180" s="74">
        <v>0.29909999999999998</v>
      </c>
      <c r="R3180" s="74">
        <v>1.3974167289999999</v>
      </c>
      <c r="S3180" s="74">
        <v>0</v>
      </c>
      <c r="T3180" s="74">
        <v>0</v>
      </c>
      <c r="U3180" s="74">
        <v>7.1104750799999995E-4</v>
      </c>
      <c r="V3180" s="74">
        <v>8.004365</v>
      </c>
      <c r="W3180" s="74">
        <v>1.5694831763849999</v>
      </c>
      <c r="X3180" s="74">
        <v>1148.3739399999999</v>
      </c>
      <c r="Y3180" s="74">
        <v>260</v>
      </c>
      <c r="Z3180" s="74">
        <v>0.95807430268498128</v>
      </c>
      <c r="AA3180" s="74">
        <v>4.1925697315018703E-2</v>
      </c>
      <c r="AB3180" s="74">
        <v>5.9004900943262952E-4</v>
      </c>
      <c r="AC3180" s="74">
        <v>5.9004900943262952E-4</v>
      </c>
      <c r="AD3180" t="s">
        <v>5810</v>
      </c>
    </row>
    <row r="3181" spans="1:30">
      <c r="A3181" s="165" t="s">
        <v>3951</v>
      </c>
      <c r="C3181" s="165" t="s">
        <v>8444</v>
      </c>
      <c r="D3181" s="169" t="s">
        <v>2877</v>
      </c>
      <c r="E3181" s="169" t="s">
        <v>3951</v>
      </c>
      <c r="F3181" s="174">
        <v>28.57728333</v>
      </c>
      <c r="G3181" s="174">
        <v>140.5423333</v>
      </c>
      <c r="H3181" s="74">
        <v>49.932299999999998</v>
      </c>
      <c r="I3181" s="74">
        <v>0.98229999999999995</v>
      </c>
      <c r="J3181" s="74">
        <v>19.154199999999999</v>
      </c>
      <c r="K3181" s="74">
        <v>0.1124</v>
      </c>
      <c r="L3181" s="74">
        <v>5.6733000000000002</v>
      </c>
      <c r="M3181" s="74">
        <v>10.733499999999999</v>
      </c>
      <c r="N3181" s="74">
        <v>3.6534</v>
      </c>
      <c r="O3181" s="74">
        <v>0.70979999999999999</v>
      </c>
      <c r="P3181" s="74">
        <v>0</v>
      </c>
      <c r="Q3181" s="74">
        <v>0.27700000000000002</v>
      </c>
      <c r="R3181" s="74">
        <v>1.696470318</v>
      </c>
      <c r="S3181" s="74">
        <v>0</v>
      </c>
      <c r="T3181" s="74">
        <v>0</v>
      </c>
      <c r="U3181" s="74">
        <v>1.9714131709999999E-2</v>
      </c>
      <c r="V3181" s="74">
        <v>4.6183050000000003</v>
      </c>
      <c r="W3181" s="74">
        <v>0.90554990944500002</v>
      </c>
      <c r="X3181" s="74">
        <v>1146.1760999999999</v>
      </c>
      <c r="Y3181" s="74">
        <v>690</v>
      </c>
      <c r="Z3181" s="74">
        <v>0.51956269792323428</v>
      </c>
      <c r="AA3181" s="74">
        <v>0.48043730207676583</v>
      </c>
      <c r="AB3181" s="74">
        <v>6.7344927162569406E-4</v>
      </c>
      <c r="AC3181" s="74">
        <v>6.7344927162569395E-4</v>
      </c>
      <c r="AD3181" t="s">
        <v>5810</v>
      </c>
    </row>
    <row r="3182" spans="1:30">
      <c r="A3182" s="165" t="s">
        <v>7572</v>
      </c>
      <c r="C3182" s="165" t="s">
        <v>8444</v>
      </c>
      <c r="D3182" s="169" t="s">
        <v>2877</v>
      </c>
      <c r="E3182" s="169" t="s">
        <v>3951</v>
      </c>
      <c r="F3182" s="174">
        <v>28.57728333</v>
      </c>
      <c r="G3182" s="174">
        <v>140.5423333</v>
      </c>
      <c r="H3182" s="74">
        <v>49.689700000000002</v>
      </c>
      <c r="I3182" s="74">
        <v>1.0197000000000001</v>
      </c>
      <c r="J3182" s="74">
        <v>19.218399999999999</v>
      </c>
      <c r="K3182" s="74">
        <v>0.1116</v>
      </c>
      <c r="L3182" s="74">
        <v>4.7538</v>
      </c>
      <c r="M3182" s="74">
        <v>11.191000000000001</v>
      </c>
      <c r="N3182" s="74">
        <v>3.4885000000000002</v>
      </c>
      <c r="O3182" s="74">
        <v>0.65110000000000001</v>
      </c>
      <c r="P3182" s="74">
        <v>0</v>
      </c>
      <c r="Q3182" s="74">
        <v>0.24709999999999999</v>
      </c>
      <c r="R3182" s="74">
        <v>2.2496868270000001</v>
      </c>
      <c r="S3182" s="74">
        <v>0</v>
      </c>
      <c r="T3182" s="74">
        <v>0</v>
      </c>
      <c r="U3182" s="74">
        <v>1.8738904739999999E-2</v>
      </c>
      <c r="V3182" s="74">
        <v>5.199535</v>
      </c>
      <c r="W3182" s="74">
        <v>1.019516564715</v>
      </c>
      <c r="X3182" s="74">
        <v>1153.7706000000001</v>
      </c>
      <c r="Y3182" s="74">
        <v>880</v>
      </c>
      <c r="Z3182" s="74">
        <v>0.65080168723971188</v>
      </c>
      <c r="AA3182" s="74">
        <v>0.34919831276028812</v>
      </c>
      <c r="AB3182" s="74">
        <v>2.301781318212853E-4</v>
      </c>
      <c r="AC3182" s="74">
        <v>2.301781318212853E-4</v>
      </c>
      <c r="AD3182" t="s">
        <v>5810</v>
      </c>
    </row>
    <row r="3183" spans="1:30">
      <c r="A3183" s="165" t="s">
        <v>7573</v>
      </c>
      <c r="C3183" s="165" t="s">
        <v>8444</v>
      </c>
      <c r="D3183" s="169" t="s">
        <v>2877</v>
      </c>
      <c r="E3183" s="169" t="s">
        <v>3951</v>
      </c>
      <c r="F3183" s="174">
        <v>28.57728333</v>
      </c>
      <c r="G3183" s="174">
        <v>140.5423333</v>
      </c>
      <c r="H3183" s="74">
        <v>51.206099999999999</v>
      </c>
      <c r="I3183" s="74">
        <v>1.1569</v>
      </c>
      <c r="J3183" s="74">
        <v>20.832000000000001</v>
      </c>
      <c r="K3183" s="74">
        <v>9.6799999999999997E-2</v>
      </c>
      <c r="L3183" s="74">
        <v>2.0379999999999998</v>
      </c>
      <c r="M3183" s="74">
        <v>11.7249</v>
      </c>
      <c r="N3183" s="74">
        <v>4.0975000000000001</v>
      </c>
      <c r="O3183" s="74">
        <v>0.81340000000000001</v>
      </c>
      <c r="P3183" s="74">
        <v>0</v>
      </c>
      <c r="Q3183" s="74">
        <v>0.28499999999999998</v>
      </c>
      <c r="R3183" s="74">
        <v>1.7737755239999999</v>
      </c>
      <c r="S3183" s="74">
        <v>0</v>
      </c>
      <c r="T3183" s="74">
        <v>0</v>
      </c>
      <c r="U3183" s="74">
        <v>1.564533114E-2</v>
      </c>
      <c r="V3183" s="74">
        <v>3.9202849999999998</v>
      </c>
      <c r="W3183" s="74">
        <v>0.76868325646499991</v>
      </c>
      <c r="X3183" s="74">
        <v>1162.6333400000001</v>
      </c>
      <c r="Y3183" s="74">
        <v>660</v>
      </c>
      <c r="Z3183" s="74">
        <v>0.54980786203593135</v>
      </c>
      <c r="AA3183" s="74">
        <v>0.45019213796406871</v>
      </c>
      <c r="AB3183" s="74">
        <v>6.3554130802926799E-4</v>
      </c>
      <c r="AC3183" s="74">
        <v>6.3554130802926745E-4</v>
      </c>
      <c r="AD3183" t="s">
        <v>5810</v>
      </c>
    </row>
    <row r="3184" spans="1:30">
      <c r="A3184" s="165" t="s">
        <v>7574</v>
      </c>
      <c r="C3184" s="165" t="s">
        <v>8444</v>
      </c>
      <c r="D3184" s="169" t="s">
        <v>2877</v>
      </c>
      <c r="E3184" s="169" t="s">
        <v>3951</v>
      </c>
      <c r="F3184" s="174">
        <v>28.57728333</v>
      </c>
      <c r="G3184" s="174">
        <v>140.5423333</v>
      </c>
      <c r="H3184" s="74">
        <v>50.182099999999998</v>
      </c>
      <c r="I3184" s="74">
        <v>1.1855</v>
      </c>
      <c r="J3184" s="74">
        <v>20.3506</v>
      </c>
      <c r="K3184" s="74">
        <v>9.6000000000000002E-2</v>
      </c>
      <c r="L3184" s="74">
        <v>2.6901999999999999</v>
      </c>
      <c r="M3184" s="74">
        <v>11.8605</v>
      </c>
      <c r="N3184" s="74">
        <v>3.7976000000000001</v>
      </c>
      <c r="O3184" s="74">
        <v>0.71530000000000005</v>
      </c>
      <c r="P3184" s="74">
        <v>0</v>
      </c>
      <c r="Q3184" s="74">
        <v>0.2969</v>
      </c>
      <c r="R3184" s="74">
        <v>1.7388270539999999</v>
      </c>
      <c r="S3184" s="74">
        <v>0</v>
      </c>
      <c r="T3184" s="74">
        <v>0</v>
      </c>
      <c r="U3184" s="74">
        <v>2.3228530850000002E-2</v>
      </c>
      <c r="V3184" s="74">
        <v>4.4731249999999996</v>
      </c>
      <c r="W3184" s="74">
        <v>0.87708324562500006</v>
      </c>
      <c r="X3184" s="74">
        <v>1164.8842999999999</v>
      </c>
      <c r="Y3184" s="74">
        <v>810</v>
      </c>
      <c r="Z3184" s="74">
        <v>0.46293347458730461</v>
      </c>
      <c r="AA3184" s="74">
        <v>0.53706652541269539</v>
      </c>
      <c r="AB3184" s="74">
        <v>3.8628669052104899E-4</v>
      </c>
      <c r="AC3184" s="74">
        <v>3.8628669052104888E-4</v>
      </c>
      <c r="AD3184" t="s">
        <v>5810</v>
      </c>
    </row>
    <row r="3185" spans="1:30">
      <c r="A3185" s="165" t="s">
        <v>7575</v>
      </c>
      <c r="C3185" s="165" t="s">
        <v>8444</v>
      </c>
      <c r="D3185" s="169" t="s">
        <v>2877</v>
      </c>
      <c r="E3185" s="169" t="s">
        <v>3951</v>
      </c>
      <c r="F3185" s="174">
        <v>28.57728333</v>
      </c>
      <c r="G3185" s="174">
        <v>140.5423333</v>
      </c>
      <c r="H3185" s="74">
        <v>50.3399</v>
      </c>
      <c r="I3185" s="74">
        <v>1.1243000000000001</v>
      </c>
      <c r="J3185" s="74">
        <v>20.794599999999999</v>
      </c>
      <c r="K3185" s="74">
        <v>0.11210000000000001</v>
      </c>
      <c r="L3185" s="74">
        <v>2.4790000000000001</v>
      </c>
      <c r="M3185" s="74">
        <v>11.3125</v>
      </c>
      <c r="N3185" s="74">
        <v>3.9716999999999998</v>
      </c>
      <c r="O3185" s="74">
        <v>0.78700000000000003</v>
      </c>
      <c r="P3185" s="74">
        <v>0</v>
      </c>
      <c r="Q3185" s="74">
        <v>0.2586</v>
      </c>
      <c r="R3185" s="74">
        <v>1.9403399800000001</v>
      </c>
      <c r="S3185" s="74">
        <v>0</v>
      </c>
      <c r="T3185" s="74">
        <v>0</v>
      </c>
      <c r="U3185" s="74">
        <v>4.347710279E-2</v>
      </c>
      <c r="V3185" s="74">
        <v>4.0634249999999996</v>
      </c>
      <c r="W3185" s="74">
        <v>0.79674992032500003</v>
      </c>
      <c r="X3185" s="74">
        <v>1155.7874999999999</v>
      </c>
      <c r="Y3185" s="74">
        <v>1290</v>
      </c>
      <c r="Z3185" s="74">
        <v>0.37001535954224402</v>
      </c>
      <c r="AA3185" s="74">
        <v>0.62998464045775604</v>
      </c>
      <c r="AB3185" s="74">
        <v>4.0297740420222052E-5</v>
      </c>
      <c r="AC3185" s="74">
        <v>4.0297740420222012E-5</v>
      </c>
      <c r="AD3185" t="s">
        <v>5810</v>
      </c>
    </row>
    <row r="3186" spans="1:30">
      <c r="A3186" s="165" t="s">
        <v>7576</v>
      </c>
      <c r="C3186" s="165" t="s">
        <v>8444</v>
      </c>
      <c r="D3186" s="169" t="s">
        <v>2877</v>
      </c>
      <c r="E3186" s="169" t="s">
        <v>3951</v>
      </c>
      <c r="F3186" s="174">
        <v>28.57728333</v>
      </c>
      <c r="G3186" s="174">
        <v>140.5423333</v>
      </c>
      <c r="H3186" s="74">
        <v>50.685499999999998</v>
      </c>
      <c r="I3186" s="74">
        <v>1.1496</v>
      </c>
      <c r="J3186" s="74">
        <v>20.064599999999999</v>
      </c>
      <c r="K3186" s="74">
        <v>0.12180000000000001</v>
      </c>
      <c r="L3186" s="74">
        <v>3.1368</v>
      </c>
      <c r="M3186" s="74">
        <v>11.164899999999999</v>
      </c>
      <c r="N3186" s="74">
        <v>3.8380000000000001</v>
      </c>
      <c r="O3186" s="74">
        <v>0.7661</v>
      </c>
      <c r="P3186" s="74">
        <v>0</v>
      </c>
      <c r="Q3186" s="74">
        <v>0.3039</v>
      </c>
      <c r="R3186" s="74">
        <v>2.0152327739999998</v>
      </c>
      <c r="S3186" s="74">
        <v>0</v>
      </c>
      <c r="T3186" s="74">
        <v>0</v>
      </c>
      <c r="U3186" s="74">
        <v>2.5142617129999999E-2</v>
      </c>
      <c r="V3186" s="74">
        <v>4.4564649999999997</v>
      </c>
      <c r="W3186" s="74">
        <v>0.87381657928499989</v>
      </c>
      <c r="X3186" s="74">
        <v>1153.33734</v>
      </c>
      <c r="Y3186" s="74">
        <v>930</v>
      </c>
      <c r="Z3186" s="74">
        <v>0.51473241873395725</v>
      </c>
      <c r="AA3186" s="74">
        <v>0.4852675812660428</v>
      </c>
      <c r="AB3186" s="74">
        <v>1.482866017975478E-4</v>
      </c>
      <c r="AC3186" s="74">
        <v>1.4828660179754769E-4</v>
      </c>
      <c r="AD3186" t="s">
        <v>5810</v>
      </c>
    </row>
    <row r="3187" spans="1:30">
      <c r="A3187" s="165" t="s">
        <v>7577</v>
      </c>
      <c r="C3187" s="165" t="s">
        <v>8444</v>
      </c>
      <c r="D3187" s="169" t="s">
        <v>2877</v>
      </c>
      <c r="E3187" s="169" t="s">
        <v>3951</v>
      </c>
      <c r="F3187" s="174">
        <v>28.57728333</v>
      </c>
      <c r="G3187" s="174">
        <v>140.5423333</v>
      </c>
      <c r="H3187" s="74">
        <v>50.587899999999998</v>
      </c>
      <c r="I3187" s="74">
        <v>1.1681999999999999</v>
      </c>
      <c r="J3187" s="74">
        <v>21.162199999999999</v>
      </c>
      <c r="K3187" s="74">
        <v>0.128</v>
      </c>
      <c r="L3187" s="74">
        <v>1.7837000000000001</v>
      </c>
      <c r="M3187" s="74">
        <v>11.397399999999999</v>
      </c>
      <c r="N3187" s="74">
        <v>4.1349999999999998</v>
      </c>
      <c r="O3187" s="74">
        <v>0.82340000000000002</v>
      </c>
      <c r="P3187" s="74">
        <v>0</v>
      </c>
      <c r="Q3187" s="74">
        <v>0.27539999999999998</v>
      </c>
      <c r="R3187" s="74">
        <v>2.023671716</v>
      </c>
      <c r="S3187" s="74">
        <v>0</v>
      </c>
      <c r="T3187" s="74">
        <v>0</v>
      </c>
      <c r="U3187" s="74">
        <v>3.4154682249999999E-2</v>
      </c>
      <c r="V3187" s="74">
        <v>4.3468999999999998</v>
      </c>
      <c r="W3187" s="74">
        <v>0.8523332481</v>
      </c>
      <c r="X3187" s="74">
        <v>1157.1968400000001</v>
      </c>
      <c r="Y3187" s="74">
        <v>1130</v>
      </c>
      <c r="Z3187" s="74">
        <v>0.43709103033008379</v>
      </c>
      <c r="AA3187" s="74">
        <v>0.56290896966991621</v>
      </c>
      <c r="AB3187" s="74">
        <v>1.114239268598054E-4</v>
      </c>
      <c r="AC3187" s="74">
        <v>1.114239268598054E-4</v>
      </c>
      <c r="AD3187" t="s">
        <v>5810</v>
      </c>
    </row>
    <row r="3188" spans="1:30">
      <c r="A3188" s="165" t="s">
        <v>7578</v>
      </c>
      <c r="C3188" s="165" t="s">
        <v>8444</v>
      </c>
      <c r="D3188" s="169" t="s">
        <v>2877</v>
      </c>
      <c r="E3188" s="169" t="s">
        <v>3951</v>
      </c>
      <c r="F3188" s="174">
        <v>28.57728333</v>
      </c>
      <c r="G3188" s="174">
        <v>140.5423333</v>
      </c>
      <c r="H3188" s="74">
        <v>49.786999999999999</v>
      </c>
      <c r="I3188" s="74">
        <v>1.2156</v>
      </c>
      <c r="J3188" s="74">
        <v>20.6005</v>
      </c>
      <c r="K3188" s="74">
        <v>0.1116</v>
      </c>
      <c r="L3188" s="74">
        <v>2.3855</v>
      </c>
      <c r="M3188" s="74">
        <v>11.819100000000001</v>
      </c>
      <c r="N3188" s="74">
        <v>3.8321999999999998</v>
      </c>
      <c r="O3188" s="74">
        <v>0.7198</v>
      </c>
      <c r="P3188" s="74">
        <v>0</v>
      </c>
      <c r="Q3188" s="74">
        <v>0.26919999999999999</v>
      </c>
      <c r="R3188" s="74">
        <v>1.6701543219999999</v>
      </c>
      <c r="S3188" s="74">
        <v>0</v>
      </c>
      <c r="T3188" s="74">
        <v>0</v>
      </c>
      <c r="U3188" s="74">
        <v>2.8802076669999999E-2</v>
      </c>
      <c r="V3188" s="74">
        <v>4.9351000000000003</v>
      </c>
      <c r="W3188" s="74">
        <v>0.9676665699</v>
      </c>
      <c r="X3188" s="74">
        <v>1164.19706</v>
      </c>
      <c r="Y3188" s="74">
        <v>910</v>
      </c>
      <c r="Z3188" s="74">
        <v>0.39891443257630171</v>
      </c>
      <c r="AA3188" s="74">
        <v>0.60108556742369834</v>
      </c>
      <c r="AB3188" s="74">
        <v>1.2300371474077999E-4</v>
      </c>
      <c r="AC3188" s="74">
        <v>1.2300371474077999E-4</v>
      </c>
      <c r="AD3188" t="s">
        <v>5810</v>
      </c>
    </row>
    <row r="3189" spans="1:30">
      <c r="A3189" s="165" t="s">
        <v>7579</v>
      </c>
      <c r="C3189" s="165" t="s">
        <v>8444</v>
      </c>
      <c r="D3189" s="169" t="s">
        <v>2877</v>
      </c>
      <c r="E3189" s="169" t="s">
        <v>3951</v>
      </c>
      <c r="F3189" s="174">
        <v>28.57728333</v>
      </c>
      <c r="G3189" s="174">
        <v>140.5423333</v>
      </c>
      <c r="H3189" s="74">
        <v>49.407600000000002</v>
      </c>
      <c r="I3189" s="74">
        <v>1.0435000000000001</v>
      </c>
      <c r="J3189" s="74">
        <v>18.923100000000002</v>
      </c>
      <c r="K3189" s="74">
        <v>0.1028</v>
      </c>
      <c r="L3189" s="74">
        <v>6.1486999999999998</v>
      </c>
      <c r="M3189" s="74">
        <v>10.4544</v>
      </c>
      <c r="N3189" s="74">
        <v>3.4929999999999999</v>
      </c>
      <c r="O3189" s="74">
        <v>0.65959999999999996</v>
      </c>
      <c r="P3189" s="74">
        <v>0</v>
      </c>
      <c r="Q3189" s="74">
        <v>0.25659999999999999</v>
      </c>
      <c r="R3189" s="74">
        <v>2.2166241790000001</v>
      </c>
      <c r="S3189" s="74">
        <v>0</v>
      </c>
      <c r="T3189" s="74">
        <v>0</v>
      </c>
      <c r="U3189" s="74">
        <v>1.470797574E-2</v>
      </c>
      <c r="V3189" s="74">
        <v>5.1135149999999996</v>
      </c>
      <c r="W3189" s="74">
        <v>1.002649899735</v>
      </c>
      <c r="X3189" s="74">
        <v>1141.54304</v>
      </c>
      <c r="Y3189" s="74">
        <v>780</v>
      </c>
      <c r="Z3189" s="74">
        <v>0.71107675132889425</v>
      </c>
      <c r="AA3189" s="74">
        <v>0.28892324867110569</v>
      </c>
      <c r="AB3189" s="74">
        <v>1.0462589379824369E-3</v>
      </c>
      <c r="AC3189" s="74">
        <v>1.046258937982438E-3</v>
      </c>
      <c r="AD3189" t="s">
        <v>5810</v>
      </c>
    </row>
    <row r="3190" spans="1:30">
      <c r="A3190" s="165" t="s">
        <v>7580</v>
      </c>
      <c r="C3190" s="165" t="s">
        <v>8444</v>
      </c>
      <c r="D3190" s="169" t="s">
        <v>2877</v>
      </c>
      <c r="E3190" s="169" t="s">
        <v>3951</v>
      </c>
      <c r="F3190" s="174">
        <v>28.57728333</v>
      </c>
      <c r="G3190" s="174">
        <v>140.5423333</v>
      </c>
      <c r="H3190" s="74">
        <v>49.014800000000001</v>
      </c>
      <c r="I3190" s="74">
        <v>1.0791999999999999</v>
      </c>
      <c r="J3190" s="74">
        <v>19.610600000000002</v>
      </c>
      <c r="K3190" s="74">
        <v>0.1187</v>
      </c>
      <c r="L3190" s="74">
        <v>5.7389999999999999</v>
      </c>
      <c r="M3190" s="74">
        <v>10.6907</v>
      </c>
      <c r="N3190" s="74">
        <v>3.6768000000000001</v>
      </c>
      <c r="O3190" s="74">
        <v>0.71230000000000004</v>
      </c>
      <c r="P3190" s="74">
        <v>0</v>
      </c>
      <c r="Q3190" s="74">
        <v>0.30170000000000002</v>
      </c>
      <c r="R3190" s="74">
        <v>1.6179228990000001</v>
      </c>
      <c r="S3190" s="74">
        <v>0</v>
      </c>
      <c r="T3190" s="74">
        <v>0</v>
      </c>
      <c r="U3190" s="74">
        <v>2.1280401170000001E-2</v>
      </c>
      <c r="V3190" s="74">
        <v>5.1462399999999997</v>
      </c>
      <c r="W3190" s="74">
        <v>1.00906656576</v>
      </c>
      <c r="X3190" s="74">
        <v>1145.4656199999999</v>
      </c>
      <c r="Y3190" s="74">
        <v>700</v>
      </c>
      <c r="Z3190" s="74">
        <v>0.48903020698935989</v>
      </c>
      <c r="AA3190" s="74">
        <v>0.51096979301064016</v>
      </c>
      <c r="AB3190" s="74">
        <v>4.405568441363288E-4</v>
      </c>
      <c r="AC3190" s="74">
        <v>4.4055684413632859E-4</v>
      </c>
      <c r="AD3190" t="s">
        <v>5810</v>
      </c>
    </row>
    <row r="3191" spans="1:30">
      <c r="A3191" s="165" t="s">
        <v>7581</v>
      </c>
      <c r="C3191" s="165" t="s">
        <v>8444</v>
      </c>
      <c r="D3191" s="169" t="s">
        <v>2877</v>
      </c>
      <c r="E3191" s="169" t="s">
        <v>3951</v>
      </c>
      <c r="F3191" s="174">
        <v>28.57728333</v>
      </c>
      <c r="G3191" s="174">
        <v>140.5423333</v>
      </c>
      <c r="H3191" s="74">
        <v>49.583199999999998</v>
      </c>
      <c r="I3191" s="74">
        <v>1.0609999999999999</v>
      </c>
      <c r="J3191" s="74">
        <v>19.516100000000002</v>
      </c>
      <c r="K3191" s="74">
        <v>0.1061</v>
      </c>
      <c r="L3191" s="74">
        <v>5.1792999999999996</v>
      </c>
      <c r="M3191" s="74">
        <v>10.9361</v>
      </c>
      <c r="N3191" s="74">
        <v>3.746</v>
      </c>
      <c r="O3191" s="74">
        <v>0.70750000000000002</v>
      </c>
      <c r="P3191" s="74">
        <v>0</v>
      </c>
      <c r="Q3191" s="74">
        <v>0.30840000000000001</v>
      </c>
      <c r="R3191" s="74">
        <v>0.67877896000000004</v>
      </c>
      <c r="S3191" s="74">
        <v>0</v>
      </c>
      <c r="T3191" s="74">
        <v>0</v>
      </c>
      <c r="U3191" s="74">
        <v>8.2901674750000005E-3</v>
      </c>
      <c r="V3191" s="74">
        <v>5.0412650000000001</v>
      </c>
      <c r="W3191" s="74">
        <v>0.98848323448500008</v>
      </c>
      <c r="X3191" s="74">
        <v>1149.53926</v>
      </c>
      <c r="Y3191" s="74">
        <v>230</v>
      </c>
      <c r="Z3191" s="74">
        <v>0.30016741932804769</v>
      </c>
      <c r="AA3191" s="74">
        <v>0.69983258067195231</v>
      </c>
      <c r="AB3191" s="74">
        <v>1.704858553361294E-4</v>
      </c>
      <c r="AC3191" s="74">
        <v>1.704858553361294E-4</v>
      </c>
      <c r="AD3191" t="s">
        <v>5810</v>
      </c>
    </row>
    <row r="3192" spans="1:30">
      <c r="A3192" s="165" t="s">
        <v>7582</v>
      </c>
      <c r="C3192" s="165" t="s">
        <v>8444</v>
      </c>
      <c r="D3192" s="169" t="s">
        <v>2877</v>
      </c>
      <c r="E3192" s="169" t="s">
        <v>3951</v>
      </c>
      <c r="F3192" s="174">
        <v>28.57728333</v>
      </c>
      <c r="G3192" s="174">
        <v>140.5423333</v>
      </c>
      <c r="H3192" s="74">
        <v>50.783900000000003</v>
      </c>
      <c r="I3192" s="74">
        <v>1.1109</v>
      </c>
      <c r="J3192" s="74">
        <v>20.543099999999999</v>
      </c>
      <c r="K3192" s="74">
        <v>0.1072</v>
      </c>
      <c r="L3192" s="74">
        <v>1.9717</v>
      </c>
      <c r="M3192" s="74">
        <v>11.396800000000001</v>
      </c>
      <c r="N3192" s="74">
        <v>3.8496999999999999</v>
      </c>
      <c r="O3192" s="74">
        <v>0.77990000000000004</v>
      </c>
      <c r="P3192" s="74">
        <v>0</v>
      </c>
      <c r="Q3192" s="74">
        <v>0.28960000000000002</v>
      </c>
      <c r="R3192" s="74">
        <v>2.5370564199999999</v>
      </c>
      <c r="S3192" s="74">
        <v>0</v>
      </c>
      <c r="T3192" s="74">
        <v>0</v>
      </c>
      <c r="U3192" s="74">
        <v>1.2804020439999999E-2</v>
      </c>
      <c r="V3192" s="74">
        <v>4.3089899999999997</v>
      </c>
      <c r="W3192" s="74">
        <v>0.84489991550999988</v>
      </c>
      <c r="X3192" s="74">
        <v>1157.18688</v>
      </c>
      <c r="Y3192" s="74">
        <v>870</v>
      </c>
      <c r="Z3192" s="74">
        <v>0.74400687239137131</v>
      </c>
      <c r="AA3192" s="74">
        <v>0.25599312760862869</v>
      </c>
      <c r="AB3192" s="74">
        <v>9.9667732037820428E-4</v>
      </c>
      <c r="AC3192" s="74">
        <v>9.9667732037820385E-4</v>
      </c>
      <c r="AD3192" t="s">
        <v>5810</v>
      </c>
    </row>
    <row r="3193" spans="1:30">
      <c r="A3193" s="165" t="s">
        <v>7583</v>
      </c>
      <c r="C3193" s="165" t="s">
        <v>8444</v>
      </c>
      <c r="D3193" s="169" t="s">
        <v>2877</v>
      </c>
      <c r="E3193" s="169" t="s">
        <v>3951</v>
      </c>
      <c r="F3193" s="174">
        <v>28.576283329999999</v>
      </c>
      <c r="G3193" s="174">
        <v>140.53908329999999</v>
      </c>
      <c r="H3193" s="74">
        <v>50.5578</v>
      </c>
      <c r="I3193" s="74">
        <v>1.1059000000000001</v>
      </c>
      <c r="J3193" s="74">
        <v>19.575900000000001</v>
      </c>
      <c r="K3193" s="74">
        <v>0.1082</v>
      </c>
      <c r="L3193" s="74">
        <v>4.1761999999999997</v>
      </c>
      <c r="M3193" s="74">
        <v>10.727600000000001</v>
      </c>
      <c r="N3193" s="74">
        <v>3.4965000000000002</v>
      </c>
      <c r="O3193" s="74">
        <v>0.79569999999999996</v>
      </c>
      <c r="P3193" s="74">
        <v>0</v>
      </c>
      <c r="Q3193" s="74">
        <v>0.22239999999999999</v>
      </c>
      <c r="R3193" s="74">
        <v>2.266614219</v>
      </c>
      <c r="S3193" s="74">
        <v>0</v>
      </c>
      <c r="T3193" s="74">
        <v>0</v>
      </c>
      <c r="U3193" s="74">
        <v>2.3060364690000001E-2</v>
      </c>
      <c r="V3193" s="74">
        <v>4.9323800000000002</v>
      </c>
      <c r="W3193" s="74">
        <v>0.96713323662000006</v>
      </c>
      <c r="X3193" s="74">
        <v>1146.07816</v>
      </c>
      <c r="Y3193" s="74">
        <v>970</v>
      </c>
      <c r="Z3193" s="74">
        <v>0.6032593197807935</v>
      </c>
      <c r="AA3193" s="74">
        <v>0.39674068021920639</v>
      </c>
      <c r="AB3193" s="74">
        <v>5.2870499797448383E-4</v>
      </c>
      <c r="AC3193" s="74">
        <v>5.2870499797448339E-4</v>
      </c>
      <c r="AD3193" t="s">
        <v>5810</v>
      </c>
    </row>
    <row r="3194" spans="1:30">
      <c r="A3194" s="165" t="s">
        <v>7584</v>
      </c>
      <c r="C3194" s="165" t="s">
        <v>8444</v>
      </c>
      <c r="D3194" s="169" t="s">
        <v>2877</v>
      </c>
      <c r="E3194" s="169" t="s">
        <v>3951</v>
      </c>
      <c r="F3194" s="174">
        <v>28.576283329999999</v>
      </c>
      <c r="G3194" s="174">
        <v>140.53908329999999</v>
      </c>
      <c r="H3194" s="74">
        <v>49.6661</v>
      </c>
      <c r="I3194" s="74">
        <v>1.0828</v>
      </c>
      <c r="J3194" s="74">
        <v>19.3644</v>
      </c>
      <c r="K3194" s="74">
        <v>0.1067</v>
      </c>
      <c r="L3194" s="74">
        <v>5.3602999999999996</v>
      </c>
      <c r="M3194" s="74">
        <v>10.7386</v>
      </c>
      <c r="N3194" s="74">
        <v>3.6932999999999998</v>
      </c>
      <c r="O3194" s="74">
        <v>0.72430000000000005</v>
      </c>
      <c r="P3194" s="74">
        <v>0</v>
      </c>
      <c r="Q3194" s="74">
        <v>0.25530000000000003</v>
      </c>
      <c r="R3194" s="74">
        <v>1.8710776469999999</v>
      </c>
      <c r="S3194" s="74">
        <v>0</v>
      </c>
      <c r="T3194" s="74">
        <v>0</v>
      </c>
      <c r="U3194" s="74">
        <v>3.0764561999999999E-2</v>
      </c>
      <c r="V3194" s="74">
        <v>4.8851200000000006</v>
      </c>
      <c r="W3194" s="74">
        <v>0.95786657088000005</v>
      </c>
      <c r="X3194" s="74">
        <v>1146.2607599999999</v>
      </c>
      <c r="Y3194" s="74">
        <v>950</v>
      </c>
      <c r="Z3194" s="74">
        <v>0.46775446808684701</v>
      </c>
      <c r="AA3194" s="74">
        <v>0.53224553191315305</v>
      </c>
      <c r="AB3194" s="74">
        <v>7.4128730495257359E-4</v>
      </c>
      <c r="AC3194" s="74">
        <v>7.4128730495257348E-4</v>
      </c>
      <c r="AD3194" t="s">
        <v>5810</v>
      </c>
    </row>
    <row r="3195" spans="1:30">
      <c r="A3195" s="165" t="s">
        <v>7585</v>
      </c>
      <c r="C3195" s="165" t="s">
        <v>8444</v>
      </c>
      <c r="D3195" s="169" t="s">
        <v>2877</v>
      </c>
      <c r="E3195" s="169" t="s">
        <v>3951</v>
      </c>
      <c r="F3195" s="174">
        <v>28.576283329999999</v>
      </c>
      <c r="G3195" s="174">
        <v>140.53908329999999</v>
      </c>
      <c r="H3195" s="74">
        <v>50.358600000000003</v>
      </c>
      <c r="I3195" s="74">
        <v>1.1458999999999999</v>
      </c>
      <c r="J3195" s="74">
        <v>21.2879</v>
      </c>
      <c r="K3195" s="74">
        <v>9.8599999999999993E-2</v>
      </c>
      <c r="L3195" s="74">
        <v>2.0036999999999998</v>
      </c>
      <c r="M3195" s="74">
        <v>10.975</v>
      </c>
      <c r="N3195" s="74">
        <v>4.2156000000000002</v>
      </c>
      <c r="O3195" s="74">
        <v>0.84050000000000002</v>
      </c>
      <c r="P3195" s="74">
        <v>0</v>
      </c>
      <c r="Q3195" s="74">
        <v>0.31569999999999998</v>
      </c>
      <c r="R3195" s="74">
        <v>2.0837344770000001</v>
      </c>
      <c r="S3195" s="74">
        <v>0</v>
      </c>
      <c r="T3195" s="74">
        <v>0</v>
      </c>
      <c r="U3195" s="74">
        <v>2.6251556700000001E-2</v>
      </c>
      <c r="V3195" s="74">
        <v>4.6176250000000003</v>
      </c>
      <c r="W3195" s="74">
        <v>0.90541657612500004</v>
      </c>
      <c r="X3195" s="74">
        <v>1150.1849999999999</v>
      </c>
      <c r="Y3195" s="74">
        <v>980</v>
      </c>
      <c r="Z3195" s="74">
        <v>0.51521979093785408</v>
      </c>
      <c r="AA3195" s="74">
        <v>0.48478020906214597</v>
      </c>
      <c r="AB3195" s="74">
        <v>6.1902705965918587E-4</v>
      </c>
      <c r="AC3195" s="74">
        <v>6.1902705965918587E-4</v>
      </c>
      <c r="AD3195" t="s">
        <v>5810</v>
      </c>
    </row>
    <row r="3196" spans="1:30">
      <c r="A3196" s="165" t="s">
        <v>7586</v>
      </c>
      <c r="C3196" s="165" t="s">
        <v>8444</v>
      </c>
      <c r="D3196" s="169" t="s">
        <v>2877</v>
      </c>
      <c r="E3196" s="169" t="s">
        <v>3951</v>
      </c>
      <c r="F3196" s="174">
        <v>28.576283329999999</v>
      </c>
      <c r="G3196" s="174">
        <v>140.53908329999999</v>
      </c>
      <c r="H3196" s="74">
        <v>51.890500000000003</v>
      </c>
      <c r="I3196" s="74">
        <v>1.2796000000000001</v>
      </c>
      <c r="J3196" s="74">
        <v>17.958100000000002</v>
      </c>
      <c r="K3196" s="74">
        <v>0.13370000000000001</v>
      </c>
      <c r="L3196" s="74">
        <v>2.8218999999999999</v>
      </c>
      <c r="M3196" s="74">
        <v>10.920999999999999</v>
      </c>
      <c r="N3196" s="74">
        <v>4.0214999999999996</v>
      </c>
      <c r="O3196" s="74">
        <v>0.83650000000000002</v>
      </c>
      <c r="P3196" s="74">
        <v>0</v>
      </c>
      <c r="Q3196" s="74">
        <v>0.28210000000000002</v>
      </c>
      <c r="R3196" s="74">
        <v>2.0029996840000002</v>
      </c>
      <c r="S3196" s="74">
        <v>0</v>
      </c>
      <c r="T3196" s="74">
        <v>0</v>
      </c>
      <c r="U3196" s="74">
        <v>3.6172812799999999E-4</v>
      </c>
      <c r="V3196" s="74">
        <v>6.04758</v>
      </c>
      <c r="W3196" s="74">
        <v>1.1857998814199999</v>
      </c>
      <c r="X3196" s="74">
        <v>1149.2886000000001</v>
      </c>
      <c r="Y3196" s="74">
        <v>420</v>
      </c>
      <c r="Z3196" s="74">
        <v>0.98587355895522011</v>
      </c>
      <c r="AA3196" s="74">
        <v>1.412644104477986E-2</v>
      </c>
      <c r="AB3196" s="74">
        <v>5.6436007410291887E-4</v>
      </c>
      <c r="AC3196" s="74">
        <v>5.6436007410291876E-4</v>
      </c>
      <c r="AD3196" t="s">
        <v>5810</v>
      </c>
    </row>
    <row r="3197" spans="1:30">
      <c r="A3197" s="165" t="s">
        <v>7587</v>
      </c>
      <c r="C3197" s="165" t="s">
        <v>8444</v>
      </c>
      <c r="D3197" s="169" t="s">
        <v>2877</v>
      </c>
      <c r="E3197" s="169" t="s">
        <v>3951</v>
      </c>
      <c r="F3197" s="174">
        <v>28.576283329999999</v>
      </c>
      <c r="G3197" s="174">
        <v>140.53908329999999</v>
      </c>
      <c r="H3197" s="74">
        <v>52.034199999999998</v>
      </c>
      <c r="I3197" s="74">
        <v>1.3304</v>
      </c>
      <c r="J3197" s="74">
        <v>18.270399999999999</v>
      </c>
      <c r="K3197" s="74">
        <v>0.1469</v>
      </c>
      <c r="L3197" s="74">
        <v>2.23</v>
      </c>
      <c r="M3197" s="74">
        <v>11.101100000000001</v>
      </c>
      <c r="N3197" s="74">
        <v>4.0503</v>
      </c>
      <c r="O3197" s="74">
        <v>0.83379999999999999</v>
      </c>
      <c r="P3197" s="74">
        <v>0</v>
      </c>
      <c r="Q3197" s="74">
        <v>0.29920000000000002</v>
      </c>
      <c r="R3197" s="74">
        <v>2.3191741979999998</v>
      </c>
      <c r="S3197" s="74">
        <v>0</v>
      </c>
      <c r="T3197" s="74">
        <v>0</v>
      </c>
      <c r="U3197" s="74">
        <v>2.9094111549999999E-2</v>
      </c>
      <c r="V3197" s="74">
        <v>5.8225850000000001</v>
      </c>
      <c r="W3197" s="74">
        <v>1.1416832191649999</v>
      </c>
      <c r="X3197" s="74">
        <v>1152.27826</v>
      </c>
      <c r="Y3197" s="74">
        <v>1060</v>
      </c>
      <c r="Z3197" s="74">
        <v>0.5601006762502454</v>
      </c>
      <c r="AA3197" s="74">
        <v>0.43989932374975471</v>
      </c>
      <c r="AB3197" s="74">
        <v>6.829776327424875E-4</v>
      </c>
      <c r="AC3197" s="74">
        <v>6.8297763274248707E-4</v>
      </c>
      <c r="AD3197" t="s">
        <v>5810</v>
      </c>
    </row>
    <row r="3198" spans="1:30">
      <c r="A3198" s="165" t="s">
        <v>7588</v>
      </c>
      <c r="C3198" s="165" t="s">
        <v>8444</v>
      </c>
      <c r="D3198" s="169" t="s">
        <v>2877</v>
      </c>
      <c r="E3198" s="169" t="s">
        <v>3951</v>
      </c>
      <c r="F3198" s="174">
        <v>28.576283329999999</v>
      </c>
      <c r="G3198" s="174">
        <v>140.53908329999999</v>
      </c>
      <c r="H3198" s="74">
        <v>52.144599999999997</v>
      </c>
      <c r="I3198" s="74">
        <v>1.3378000000000001</v>
      </c>
      <c r="J3198" s="74">
        <v>17.740200000000002</v>
      </c>
      <c r="K3198" s="74">
        <v>0.1142</v>
      </c>
      <c r="L3198" s="74">
        <v>2.8698000000000001</v>
      </c>
      <c r="M3198" s="74">
        <v>10.798999999999999</v>
      </c>
      <c r="N3198" s="74">
        <v>3.9914000000000001</v>
      </c>
      <c r="O3198" s="74">
        <v>0.81920000000000004</v>
      </c>
      <c r="P3198" s="74">
        <v>0</v>
      </c>
      <c r="Q3198" s="74">
        <v>0.3024</v>
      </c>
      <c r="R3198" s="74">
        <v>2.094959394</v>
      </c>
      <c r="S3198" s="74">
        <v>0</v>
      </c>
      <c r="T3198" s="74">
        <v>0</v>
      </c>
      <c r="U3198" s="74">
        <v>2.7315651949999999E-2</v>
      </c>
      <c r="V3198" s="74">
        <v>5.9689550000000002</v>
      </c>
      <c r="W3198" s="74">
        <v>1.1703832162950001</v>
      </c>
      <c r="X3198" s="74">
        <v>1147.2634</v>
      </c>
      <c r="Y3198" s="74">
        <v>950</v>
      </c>
      <c r="Z3198" s="74">
        <v>0.5308858149314819</v>
      </c>
      <c r="AA3198" s="74">
        <v>0.4691141850685181</v>
      </c>
      <c r="AB3198" s="74">
        <v>1.3193152154122341E-4</v>
      </c>
      <c r="AC3198" s="74">
        <v>1.319315215412233E-4</v>
      </c>
      <c r="AD3198" t="s">
        <v>5810</v>
      </c>
    </row>
    <row r="3199" spans="1:30">
      <c r="A3199" s="165" t="s">
        <v>7589</v>
      </c>
      <c r="C3199" s="165" t="s">
        <v>8444</v>
      </c>
      <c r="D3199" s="169" t="s">
        <v>2877</v>
      </c>
      <c r="E3199" s="169" t="s">
        <v>3951</v>
      </c>
      <c r="F3199" s="174">
        <v>28.576283329999999</v>
      </c>
      <c r="G3199" s="174">
        <v>140.53908329999999</v>
      </c>
      <c r="H3199" s="74">
        <v>51.305500000000002</v>
      </c>
      <c r="I3199" s="74">
        <v>1.2656000000000001</v>
      </c>
      <c r="J3199" s="74">
        <v>17.081299999999999</v>
      </c>
      <c r="K3199" s="74">
        <v>0.12909999999999999</v>
      </c>
      <c r="L3199" s="74">
        <v>4.3865999999999996</v>
      </c>
      <c r="M3199" s="74">
        <v>10.4923</v>
      </c>
      <c r="N3199" s="74">
        <v>3.8426</v>
      </c>
      <c r="O3199" s="74">
        <v>0.79559999999999997</v>
      </c>
      <c r="P3199" s="74">
        <v>0</v>
      </c>
      <c r="Q3199" s="74">
        <v>0.30420000000000003</v>
      </c>
      <c r="R3199" s="74">
        <v>1.4768057910000001</v>
      </c>
      <c r="S3199" s="74">
        <v>0</v>
      </c>
      <c r="T3199" s="74">
        <v>0</v>
      </c>
      <c r="U3199" s="74">
        <v>5.1826210450000004E-4</v>
      </c>
      <c r="V3199" s="74">
        <v>6.3135450000000004</v>
      </c>
      <c r="W3199" s="74">
        <v>1.2379498762050001</v>
      </c>
      <c r="X3199" s="74">
        <v>1142.17218</v>
      </c>
      <c r="Y3199" s="74">
        <v>260</v>
      </c>
      <c r="Z3199" s="74">
        <v>0.97338839886892636</v>
      </c>
      <c r="AA3199" s="74">
        <v>2.6611601131073678E-2</v>
      </c>
      <c r="AB3199" s="74">
        <v>1.793041071609951E-3</v>
      </c>
      <c r="AC3199" s="74">
        <v>1.793041071609951E-3</v>
      </c>
      <c r="AD3199" t="s">
        <v>5810</v>
      </c>
    </row>
    <row r="3200" spans="1:30">
      <c r="A3200" s="165" t="s">
        <v>7590</v>
      </c>
      <c r="C3200" s="165" t="s">
        <v>8444</v>
      </c>
      <c r="D3200" s="169" t="s">
        <v>2877</v>
      </c>
      <c r="E3200" s="169" t="s">
        <v>3951</v>
      </c>
      <c r="F3200" s="174">
        <v>28.576283329999999</v>
      </c>
      <c r="G3200" s="174">
        <v>140.53908329999999</v>
      </c>
      <c r="H3200" s="74">
        <v>50.2712</v>
      </c>
      <c r="I3200" s="74">
        <v>1.1823999999999999</v>
      </c>
      <c r="J3200" s="74">
        <v>20.5411</v>
      </c>
      <c r="K3200" s="74">
        <v>0.13320000000000001</v>
      </c>
      <c r="L3200" s="74">
        <v>1.8521000000000001</v>
      </c>
      <c r="M3200" s="74">
        <v>11.4396</v>
      </c>
      <c r="N3200" s="74">
        <v>3.7206000000000001</v>
      </c>
      <c r="O3200" s="74">
        <v>0.68630000000000002</v>
      </c>
      <c r="P3200" s="74">
        <v>0</v>
      </c>
      <c r="Q3200" s="74">
        <v>0.252</v>
      </c>
      <c r="R3200" s="74">
        <v>1.7220256839999999</v>
      </c>
      <c r="S3200" s="74">
        <v>0</v>
      </c>
      <c r="T3200" s="74">
        <v>0</v>
      </c>
      <c r="U3200" s="74">
        <v>2.0610607690000001E-2</v>
      </c>
      <c r="V3200" s="74">
        <v>5.6854799999999992</v>
      </c>
      <c r="W3200" s="74">
        <v>1.1147998885199999</v>
      </c>
      <c r="X3200" s="74">
        <v>1157.8973599999999</v>
      </c>
      <c r="Y3200" s="74">
        <v>770</v>
      </c>
      <c r="Z3200" s="74">
        <v>0.48201473020712748</v>
      </c>
      <c r="AA3200" s="74">
        <v>0.51798526979287252</v>
      </c>
      <c r="AB3200" s="74">
        <v>6.1023805684065587E-5</v>
      </c>
      <c r="AC3200" s="74">
        <v>6.1023805684065608E-5</v>
      </c>
      <c r="AD3200" t="s">
        <v>5810</v>
      </c>
    </row>
    <row r="3201" spans="1:30">
      <c r="A3201" s="165" t="s">
        <v>7591</v>
      </c>
      <c r="C3201" s="165" t="s">
        <v>8444</v>
      </c>
      <c r="D3201" s="169" t="s">
        <v>2877</v>
      </c>
      <c r="E3201" s="169" t="s">
        <v>3951</v>
      </c>
      <c r="F3201" s="174">
        <v>28.576283329999999</v>
      </c>
      <c r="G3201" s="174">
        <v>140.53908329999999</v>
      </c>
      <c r="H3201" s="74">
        <v>49.887700000000002</v>
      </c>
      <c r="I3201" s="74">
        <v>1.1166</v>
      </c>
      <c r="J3201" s="74">
        <v>18.927099999999999</v>
      </c>
      <c r="K3201" s="74">
        <v>0.1245</v>
      </c>
      <c r="L3201" s="74">
        <v>4.5327999999999999</v>
      </c>
      <c r="M3201" s="74">
        <v>11.2323</v>
      </c>
      <c r="N3201" s="74">
        <v>3.4426000000000001</v>
      </c>
      <c r="O3201" s="74">
        <v>0.61560000000000004</v>
      </c>
      <c r="P3201" s="74">
        <v>0</v>
      </c>
      <c r="Q3201" s="74">
        <v>0.253</v>
      </c>
      <c r="R3201" s="74">
        <v>1.871392701</v>
      </c>
      <c r="S3201" s="74">
        <v>0</v>
      </c>
      <c r="T3201" s="74">
        <v>0</v>
      </c>
      <c r="U3201" s="74">
        <v>2.974148288E-2</v>
      </c>
      <c r="V3201" s="74">
        <v>5.3422499999999999</v>
      </c>
      <c r="W3201" s="74">
        <v>1.0474998952500001</v>
      </c>
      <c r="X3201" s="74">
        <v>1154.4561799999999</v>
      </c>
      <c r="Y3201" s="74">
        <v>950</v>
      </c>
      <c r="Z3201" s="74">
        <v>0.46897295010006251</v>
      </c>
      <c r="AA3201" s="74">
        <v>0.53102704989993754</v>
      </c>
      <c r="AB3201" s="74">
        <v>5.8862027376041124E-4</v>
      </c>
      <c r="AC3201" s="74">
        <v>5.8862027376041124E-4</v>
      </c>
      <c r="AD3201" t="s">
        <v>5810</v>
      </c>
    </row>
    <row r="3202" spans="1:30">
      <c r="A3202" s="165" t="s">
        <v>7592</v>
      </c>
      <c r="C3202" s="165" t="s">
        <v>8444</v>
      </c>
      <c r="D3202" s="169" t="s">
        <v>2877</v>
      </c>
      <c r="E3202" s="169" t="s">
        <v>3951</v>
      </c>
      <c r="F3202" s="174">
        <v>28.576283329999999</v>
      </c>
      <c r="G3202" s="174">
        <v>140.53908329999999</v>
      </c>
      <c r="H3202" s="74">
        <v>51.039400000000001</v>
      </c>
      <c r="I3202" s="74">
        <v>1.2182999999999999</v>
      </c>
      <c r="J3202" s="74">
        <v>16.531199999999998</v>
      </c>
      <c r="K3202" s="74">
        <v>0.153</v>
      </c>
      <c r="L3202" s="74">
        <v>6.8895</v>
      </c>
      <c r="M3202" s="74">
        <v>9.7469000000000001</v>
      </c>
      <c r="N3202" s="74">
        <v>3.62</v>
      </c>
      <c r="O3202" s="74">
        <v>0.76949999999999996</v>
      </c>
      <c r="P3202" s="74">
        <v>0</v>
      </c>
      <c r="Q3202" s="74">
        <v>0.2999</v>
      </c>
      <c r="R3202" s="74">
        <v>1.616131593</v>
      </c>
      <c r="S3202" s="74">
        <v>0</v>
      </c>
      <c r="T3202" s="74">
        <v>0</v>
      </c>
      <c r="U3202" s="74">
        <v>3.3445786719999999E-4</v>
      </c>
      <c r="V3202" s="74">
        <v>6.5073449999999999</v>
      </c>
      <c r="W3202" s="74">
        <v>1.275949872405</v>
      </c>
      <c r="X3202" s="74">
        <v>1129.79854</v>
      </c>
      <c r="Y3202" s="74">
        <v>310</v>
      </c>
      <c r="Z3202" s="74">
        <v>0.98646669631463169</v>
      </c>
      <c r="AA3202" s="74">
        <v>1.353330368536829E-2</v>
      </c>
      <c r="AB3202" s="74">
        <v>1.916821924862223E-3</v>
      </c>
      <c r="AC3202" s="74">
        <v>1.9168219248622219E-3</v>
      </c>
      <c r="AD3202" t="s">
        <v>5810</v>
      </c>
    </row>
    <row r="3203" spans="1:30">
      <c r="A3203" s="165" t="s">
        <v>7593</v>
      </c>
      <c r="C3203" s="165" t="s">
        <v>8444</v>
      </c>
      <c r="D3203" s="169" t="s">
        <v>2877</v>
      </c>
      <c r="E3203" s="169" t="s">
        <v>3951</v>
      </c>
      <c r="F3203" s="174">
        <v>28.576283329999999</v>
      </c>
      <c r="G3203" s="174">
        <v>140.53908329999999</v>
      </c>
      <c r="H3203" s="74">
        <v>51.183500000000002</v>
      </c>
      <c r="I3203" s="74">
        <v>1.2484999999999999</v>
      </c>
      <c r="J3203" s="74">
        <v>16.950600000000001</v>
      </c>
      <c r="K3203" s="74">
        <v>0.1545</v>
      </c>
      <c r="L3203" s="74">
        <v>5.4211</v>
      </c>
      <c r="M3203" s="74">
        <v>10.1326</v>
      </c>
      <c r="N3203" s="74">
        <v>3.7530000000000001</v>
      </c>
      <c r="O3203" s="74">
        <v>0.78649999999999998</v>
      </c>
      <c r="P3203" s="74">
        <v>0</v>
      </c>
      <c r="Q3203" s="74">
        <v>0.2437</v>
      </c>
      <c r="R3203" s="74">
        <v>1.607710655</v>
      </c>
      <c r="S3203" s="74">
        <v>0</v>
      </c>
      <c r="T3203" s="74">
        <v>0</v>
      </c>
      <c r="U3203" s="74">
        <v>3.3101524630000002E-4</v>
      </c>
      <c r="V3203" s="74">
        <v>6.4204749999999997</v>
      </c>
      <c r="W3203" s="74">
        <v>1.258916540775</v>
      </c>
      <c r="X3203" s="74">
        <v>1136.2011600000001</v>
      </c>
      <c r="Y3203" s="74">
        <v>300</v>
      </c>
      <c r="Z3203" s="74">
        <v>0.9879374033635544</v>
      </c>
      <c r="AA3203" s="74">
        <v>1.206259663644554E-2</v>
      </c>
      <c r="AB3203" s="74">
        <v>3.764581771559103E-3</v>
      </c>
      <c r="AC3203" s="74">
        <v>3.764581771559103E-3</v>
      </c>
      <c r="AD3203" t="s">
        <v>5810</v>
      </c>
    </row>
    <row r="3204" spans="1:30">
      <c r="A3204" s="165" t="s">
        <v>7594</v>
      </c>
      <c r="C3204" s="165" t="s">
        <v>8444</v>
      </c>
      <c r="D3204" s="169" t="s">
        <v>2877</v>
      </c>
      <c r="E3204" s="169" t="s">
        <v>3951</v>
      </c>
      <c r="F3204" s="174">
        <v>28.576283329999999</v>
      </c>
      <c r="G3204" s="174">
        <v>140.53908329999999</v>
      </c>
      <c r="H3204" s="74">
        <v>51.652200000000001</v>
      </c>
      <c r="I3204" s="74">
        <v>1.2918000000000001</v>
      </c>
      <c r="J3204" s="74">
        <v>18.268699999999999</v>
      </c>
      <c r="K3204" s="74">
        <v>0.1303</v>
      </c>
      <c r="L3204" s="74">
        <v>2.8679000000000001</v>
      </c>
      <c r="M3204" s="74">
        <v>11.187200000000001</v>
      </c>
      <c r="N3204" s="74">
        <v>3.7187999999999999</v>
      </c>
      <c r="O3204" s="74">
        <v>0.75319999999999998</v>
      </c>
      <c r="P3204" s="74">
        <v>0</v>
      </c>
      <c r="Q3204" s="74">
        <v>0.30990000000000001</v>
      </c>
      <c r="R3204" s="74">
        <v>1.8697499200000001</v>
      </c>
      <c r="S3204" s="74">
        <v>0</v>
      </c>
      <c r="T3204" s="74">
        <v>0</v>
      </c>
      <c r="U3204" s="74">
        <v>3.2255498489999999E-2</v>
      </c>
      <c r="V3204" s="74">
        <v>5.5064700000000002</v>
      </c>
      <c r="W3204" s="74">
        <v>1.0796998920300001</v>
      </c>
      <c r="X3204" s="74">
        <v>1153.7075199999999</v>
      </c>
      <c r="Y3204" s="74">
        <v>990</v>
      </c>
      <c r="Z3204" s="74">
        <v>0.43682692767033438</v>
      </c>
      <c r="AA3204" s="74">
        <v>0.56317307232966562</v>
      </c>
      <c r="AB3204" s="74">
        <v>4.7793046882159819E-4</v>
      </c>
      <c r="AC3204" s="74">
        <v>4.779304688215984E-4</v>
      </c>
      <c r="AD3204" t="s">
        <v>5810</v>
      </c>
    </row>
    <row r="3205" spans="1:30">
      <c r="A3205" s="165" t="s">
        <v>7595</v>
      </c>
      <c r="C3205" s="165" t="s">
        <v>8444</v>
      </c>
      <c r="D3205" s="169" t="s">
        <v>2877</v>
      </c>
      <c r="E3205" s="169" t="s">
        <v>3951</v>
      </c>
      <c r="F3205" s="174">
        <v>28.55468333</v>
      </c>
      <c r="G3205" s="174">
        <v>140.21164999999999</v>
      </c>
      <c r="H3205" s="74">
        <v>49.656500000000001</v>
      </c>
      <c r="I3205" s="74">
        <v>0.75629999999999997</v>
      </c>
      <c r="J3205" s="74">
        <v>19.283899999999999</v>
      </c>
      <c r="K3205" s="74">
        <v>0.13239999999999999</v>
      </c>
      <c r="L3205" s="74">
        <v>2.5202</v>
      </c>
      <c r="M3205" s="74">
        <v>12.1175</v>
      </c>
      <c r="N3205" s="74">
        <v>2.7717999999999998</v>
      </c>
      <c r="O3205" s="74">
        <v>0.61780000000000002</v>
      </c>
      <c r="P3205" s="74">
        <v>0</v>
      </c>
      <c r="Q3205" s="74">
        <v>0.1741</v>
      </c>
      <c r="R3205" s="74">
        <v>3.0643304969999998</v>
      </c>
      <c r="S3205" s="74">
        <v>0</v>
      </c>
      <c r="T3205" s="74">
        <v>0</v>
      </c>
      <c r="U3205" s="74">
        <v>9.6908548030000003E-3</v>
      </c>
      <c r="V3205" s="74">
        <v>5.9497450000000001</v>
      </c>
      <c r="W3205" s="74">
        <v>1.1666165500050001</v>
      </c>
      <c r="X3205" s="74">
        <v>1169.1505</v>
      </c>
      <c r="Y3205" s="74">
        <v>1060</v>
      </c>
      <c r="Z3205" s="74">
        <v>0.85038987372323682</v>
      </c>
      <c r="AA3205" s="74">
        <v>0.14961012627676309</v>
      </c>
      <c r="AB3205" s="74">
        <v>8.8557163360438861E-4</v>
      </c>
      <c r="AC3205" s="74">
        <v>8.8557163360438872E-4</v>
      </c>
      <c r="AD3205" t="s">
        <v>5810</v>
      </c>
    </row>
    <row r="3206" spans="1:30">
      <c r="A3206" s="165" t="s">
        <v>7596</v>
      </c>
      <c r="C3206" s="165" t="s">
        <v>8444</v>
      </c>
      <c r="D3206" s="169" t="s">
        <v>2877</v>
      </c>
      <c r="E3206" s="169" t="s">
        <v>3951</v>
      </c>
      <c r="F3206" s="174">
        <v>28.554266670000001</v>
      </c>
      <c r="G3206" s="174">
        <v>140.21244999999999</v>
      </c>
      <c r="H3206" s="74">
        <v>53.674500000000002</v>
      </c>
      <c r="I3206" s="74">
        <v>0.72789999999999999</v>
      </c>
      <c r="J3206" s="74">
        <v>19.217700000000001</v>
      </c>
      <c r="K3206" s="74">
        <v>0.14399999999999999</v>
      </c>
      <c r="L3206" s="74">
        <v>1.0539000000000001</v>
      </c>
      <c r="M3206" s="74">
        <v>8.0409000000000006</v>
      </c>
      <c r="N3206" s="74">
        <v>2.0312999999999999</v>
      </c>
      <c r="O3206" s="74">
        <v>0.84519999999999995</v>
      </c>
      <c r="P3206" s="74">
        <v>0</v>
      </c>
      <c r="Q3206" s="74">
        <v>0.17399999999999999</v>
      </c>
      <c r="R3206" s="74">
        <v>1.9741632579999999</v>
      </c>
      <c r="S3206" s="74">
        <v>0</v>
      </c>
      <c r="T3206" s="74">
        <v>0</v>
      </c>
      <c r="U3206" s="74">
        <v>1.716333829E-2</v>
      </c>
      <c r="V3206" s="74">
        <v>4.0094499999999993</v>
      </c>
      <c r="W3206" s="74">
        <v>0.78616658804999984</v>
      </c>
      <c r="X3206" s="74">
        <v>1101.47894</v>
      </c>
      <c r="Y3206" s="74">
        <v>740</v>
      </c>
      <c r="Z3206" s="74">
        <v>0.58522306012911129</v>
      </c>
      <c r="AA3206" s="74">
        <v>0.41477693987088871</v>
      </c>
      <c r="AB3206" s="74">
        <v>4.602198857675602E-4</v>
      </c>
      <c r="AC3206" s="74">
        <v>4.6021988576756031E-4</v>
      </c>
      <c r="AD3206" t="s">
        <v>5810</v>
      </c>
    </row>
    <row r="3207" spans="1:30">
      <c r="A3207" s="165" t="s">
        <v>7597</v>
      </c>
      <c r="C3207" s="165" t="s">
        <v>8444</v>
      </c>
      <c r="D3207" s="169" t="s">
        <v>2877</v>
      </c>
      <c r="E3207" s="169" t="s">
        <v>3951</v>
      </c>
      <c r="F3207" s="174">
        <v>28.554266670000001</v>
      </c>
      <c r="G3207" s="174">
        <v>140.21244999999999</v>
      </c>
      <c r="H3207" s="74">
        <v>52.408900000000003</v>
      </c>
      <c r="I3207" s="74">
        <v>0.70140000000000002</v>
      </c>
      <c r="J3207" s="74">
        <v>20.129100000000001</v>
      </c>
      <c r="K3207" s="74">
        <v>0.1318</v>
      </c>
      <c r="L3207" s="74">
        <v>2.7161</v>
      </c>
      <c r="M3207" s="74">
        <v>9.4682999999999993</v>
      </c>
      <c r="N3207" s="74">
        <v>3.5566</v>
      </c>
      <c r="O3207" s="74">
        <v>0.84119999999999995</v>
      </c>
      <c r="P3207" s="74">
        <v>0</v>
      </c>
      <c r="Q3207" s="74">
        <v>0.2233</v>
      </c>
      <c r="R3207" s="74">
        <v>1.978186945</v>
      </c>
      <c r="S3207" s="74">
        <v>0</v>
      </c>
      <c r="T3207" s="74">
        <v>0</v>
      </c>
      <c r="U3207" s="74">
        <v>6.4567325809999996E-3</v>
      </c>
      <c r="V3207" s="74">
        <v>5.03132</v>
      </c>
      <c r="W3207" s="74">
        <v>0.98653323467999998</v>
      </c>
      <c r="X3207" s="74">
        <v>1125.1737800000001</v>
      </c>
      <c r="Y3207" s="74">
        <v>540</v>
      </c>
      <c r="Z3207" s="74">
        <v>0.77350848491153512</v>
      </c>
      <c r="AA3207" s="74">
        <v>0.22649151508846491</v>
      </c>
      <c r="AB3207" s="74">
        <v>2.4713828584898591E-4</v>
      </c>
      <c r="AC3207" s="74">
        <v>2.4713828584898569E-4</v>
      </c>
      <c r="AD3207" t="s">
        <v>5810</v>
      </c>
    </row>
    <row r="3208" spans="1:30">
      <c r="A3208" s="165" t="s">
        <v>7598</v>
      </c>
      <c r="C3208" s="165" t="s">
        <v>8444</v>
      </c>
      <c r="D3208" s="169" t="s">
        <v>2877</v>
      </c>
      <c r="E3208" s="169" t="s">
        <v>3468</v>
      </c>
      <c r="F3208" s="174">
        <v>30.388300000000001</v>
      </c>
      <c r="G3208" s="174">
        <v>139.23286999999999</v>
      </c>
      <c r="H3208" s="74">
        <v>52.961599999999997</v>
      </c>
      <c r="I3208" s="74">
        <v>0.9325</v>
      </c>
      <c r="J3208" s="74">
        <v>19.7454</v>
      </c>
      <c r="K3208" s="74">
        <v>0.12590000000000001</v>
      </c>
      <c r="L3208" s="74">
        <v>1.9505999999999999</v>
      </c>
      <c r="M3208" s="74">
        <v>11.148099999999999</v>
      </c>
      <c r="N3208" s="74">
        <v>3.3064</v>
      </c>
      <c r="O3208" s="74">
        <v>0.80020000000000002</v>
      </c>
      <c r="P3208" s="74">
        <v>0</v>
      </c>
      <c r="Q3208" s="74">
        <v>0.1757</v>
      </c>
      <c r="R3208" s="74">
        <v>1.9077904189999999</v>
      </c>
      <c r="S3208" s="74">
        <v>0</v>
      </c>
      <c r="T3208" s="74">
        <v>0</v>
      </c>
      <c r="U3208" s="74">
        <v>2.227805029E-2</v>
      </c>
      <c r="V3208" s="74">
        <v>4.9354399999999998</v>
      </c>
      <c r="W3208" s="74">
        <v>0.96773323655999988</v>
      </c>
      <c r="X3208" s="74">
        <v>1153.05846</v>
      </c>
      <c r="Y3208" s="74">
        <v>860</v>
      </c>
      <c r="Z3208" s="74">
        <v>0.49809906426176448</v>
      </c>
      <c r="AA3208" s="74">
        <v>0.50190093573823547</v>
      </c>
      <c r="AB3208" s="74">
        <v>8.2251721435156456E-5</v>
      </c>
      <c r="AC3208" s="74">
        <v>8.2251721435156429E-5</v>
      </c>
      <c r="AD3208" t="s">
        <v>5810</v>
      </c>
    </row>
    <row r="3209" spans="1:30">
      <c r="A3209" s="165" t="s">
        <v>7599</v>
      </c>
      <c r="C3209" s="165" t="s">
        <v>8444</v>
      </c>
      <c r="D3209" s="169" t="s">
        <v>2877</v>
      </c>
      <c r="E3209" s="169" t="s">
        <v>3468</v>
      </c>
      <c r="F3209" s="174">
        <v>30.388300000000001</v>
      </c>
      <c r="G3209" s="174">
        <v>139.23286999999999</v>
      </c>
      <c r="H3209" s="74">
        <v>51.985399999999998</v>
      </c>
      <c r="I3209" s="74">
        <v>0.89759999999999995</v>
      </c>
      <c r="J3209" s="74">
        <v>19.343800000000002</v>
      </c>
      <c r="K3209" s="74">
        <v>0.1019</v>
      </c>
      <c r="L3209" s="74">
        <v>2.3378000000000001</v>
      </c>
      <c r="M3209" s="74">
        <v>11.8263</v>
      </c>
      <c r="N3209" s="74">
        <v>3.0335999999999999</v>
      </c>
      <c r="O3209" s="74">
        <v>0.70389999999999997</v>
      </c>
      <c r="P3209" s="74">
        <v>0</v>
      </c>
      <c r="Q3209" s="74">
        <v>0.20200000000000001</v>
      </c>
      <c r="R3209" s="74">
        <v>2.1127149269999999</v>
      </c>
      <c r="S3209" s="74">
        <v>0</v>
      </c>
      <c r="T3209" s="74">
        <v>0</v>
      </c>
      <c r="U3209" s="74">
        <v>1.3003604950000001E-2</v>
      </c>
      <c r="V3209" s="74">
        <v>4.7317799999999997</v>
      </c>
      <c r="W3209" s="74">
        <v>0.92779990721999994</v>
      </c>
      <c r="X3209" s="74">
        <v>1164.3165799999999</v>
      </c>
      <c r="Y3209" s="74">
        <v>730</v>
      </c>
      <c r="Z3209" s="74">
        <v>0.666431346085534</v>
      </c>
      <c r="AA3209" s="74">
        <v>0.333568653914466</v>
      </c>
      <c r="AB3209" s="74">
        <v>3.9508264710236409E-4</v>
      </c>
      <c r="AC3209" s="74">
        <v>3.9508264710236399E-4</v>
      </c>
      <c r="AD3209" t="s">
        <v>5810</v>
      </c>
    </row>
    <row r="3210" spans="1:30">
      <c r="A3210" s="165" t="s">
        <v>7600</v>
      </c>
      <c r="C3210" s="165" t="s">
        <v>8444</v>
      </c>
      <c r="D3210" s="169" t="s">
        <v>2877</v>
      </c>
      <c r="E3210" s="169" t="s">
        <v>3951</v>
      </c>
      <c r="F3210" s="174">
        <v>28.580866669999999</v>
      </c>
      <c r="G3210" s="174">
        <v>140.47790000000001</v>
      </c>
      <c r="H3210" s="74">
        <v>50.486899999999999</v>
      </c>
      <c r="I3210" s="74">
        <v>0.93710000000000004</v>
      </c>
      <c r="J3210" s="74">
        <v>17.4024</v>
      </c>
      <c r="K3210" s="74">
        <v>0.1128</v>
      </c>
      <c r="L3210" s="74">
        <v>3.3727</v>
      </c>
      <c r="M3210" s="74">
        <v>13.402799999999999</v>
      </c>
      <c r="N3210" s="74">
        <v>3.0263</v>
      </c>
      <c r="O3210" s="74">
        <v>0.37119999999999997</v>
      </c>
      <c r="P3210" s="74">
        <v>0</v>
      </c>
      <c r="Q3210" s="74">
        <v>0.15939999999999999</v>
      </c>
      <c r="R3210" s="74">
        <v>2.990544892</v>
      </c>
      <c r="S3210" s="74">
        <v>0</v>
      </c>
      <c r="T3210" s="74">
        <v>0</v>
      </c>
      <c r="U3210" s="74">
        <v>6.6361234820000004E-2</v>
      </c>
      <c r="V3210" s="74">
        <v>5.0014849999999997</v>
      </c>
      <c r="W3210" s="74">
        <v>0.98068323526500001</v>
      </c>
      <c r="X3210" s="74">
        <v>1190.48648</v>
      </c>
      <c r="Y3210" s="74">
        <v>1970</v>
      </c>
      <c r="Z3210" s="74">
        <v>0.49987051867395699</v>
      </c>
      <c r="AA3210" s="74">
        <v>0.50012948132604296</v>
      </c>
      <c r="AB3210" s="74">
        <v>5.8472341040016046E-4</v>
      </c>
      <c r="AC3210" s="74">
        <v>5.8472341040016057E-4</v>
      </c>
      <c r="AD3210" t="s">
        <v>5810</v>
      </c>
    </row>
    <row r="3211" spans="1:30">
      <c r="A3211" s="165" t="s">
        <v>7601</v>
      </c>
      <c r="C3211" s="165" t="s">
        <v>8444</v>
      </c>
      <c r="D3211" s="169" t="s">
        <v>2877</v>
      </c>
      <c r="E3211" s="169" t="s">
        <v>3951</v>
      </c>
      <c r="F3211" s="174">
        <v>28.580866669999999</v>
      </c>
      <c r="G3211" s="174">
        <v>140.47790000000001</v>
      </c>
      <c r="H3211" s="74">
        <v>48.7774</v>
      </c>
      <c r="I3211" s="74">
        <v>0.82440000000000002</v>
      </c>
      <c r="J3211" s="74">
        <v>19.741399999999999</v>
      </c>
      <c r="K3211" s="74">
        <v>0.12280000000000001</v>
      </c>
      <c r="L3211" s="74">
        <v>2.7582</v>
      </c>
      <c r="M3211" s="74">
        <v>13.5999</v>
      </c>
      <c r="N3211" s="74">
        <v>2.7887</v>
      </c>
      <c r="O3211" s="74">
        <v>0.30599999999999999</v>
      </c>
      <c r="P3211" s="74">
        <v>0</v>
      </c>
      <c r="Q3211" s="74">
        <v>0.13650000000000001</v>
      </c>
      <c r="R3211" s="74">
        <v>1.923160545</v>
      </c>
      <c r="S3211" s="74">
        <v>0</v>
      </c>
      <c r="T3211" s="74">
        <v>0</v>
      </c>
      <c r="U3211" s="74">
        <v>1.046530779E-2</v>
      </c>
      <c r="V3211" s="74">
        <v>5.9720149999999999</v>
      </c>
      <c r="W3211" s="74">
        <v>1.170983216235</v>
      </c>
      <c r="X3211" s="74">
        <v>1193.7583400000001</v>
      </c>
      <c r="Y3211" s="74">
        <v>640</v>
      </c>
      <c r="Z3211" s="74">
        <v>0.68425058392412963</v>
      </c>
      <c r="AA3211" s="74">
        <v>0.31574941607587032</v>
      </c>
      <c r="AB3211" s="74">
        <v>1.236984888793098E-4</v>
      </c>
      <c r="AC3211" s="74">
        <v>1.236984888793097E-4</v>
      </c>
      <c r="AD3211" t="s">
        <v>5810</v>
      </c>
    </row>
    <row r="3212" spans="1:30">
      <c r="A3212" s="165" t="s">
        <v>7602</v>
      </c>
      <c r="C3212" s="165" t="s">
        <v>8444</v>
      </c>
      <c r="D3212" s="169" t="s">
        <v>2877</v>
      </c>
      <c r="E3212" s="169" t="s">
        <v>3951</v>
      </c>
      <c r="F3212" s="174">
        <v>28.580866669999999</v>
      </c>
      <c r="G3212" s="174">
        <v>140.47790000000001</v>
      </c>
      <c r="H3212" s="74">
        <v>48.843699999999998</v>
      </c>
      <c r="I3212" s="74">
        <v>1.0674999999999999</v>
      </c>
      <c r="J3212" s="74">
        <v>18.760200000000001</v>
      </c>
      <c r="K3212" s="74">
        <v>0.16339999999999999</v>
      </c>
      <c r="L3212" s="74">
        <v>4.8350999999999997</v>
      </c>
      <c r="M3212" s="74">
        <v>11.7317</v>
      </c>
      <c r="N3212" s="74">
        <v>2.5415999999999999</v>
      </c>
      <c r="O3212" s="74">
        <v>0.35639999999999999</v>
      </c>
      <c r="P3212" s="74">
        <v>0</v>
      </c>
      <c r="Q3212" s="74">
        <v>0.17849999999999999</v>
      </c>
      <c r="R3212" s="74">
        <v>2.770983883</v>
      </c>
      <c r="S3212" s="74">
        <v>0</v>
      </c>
      <c r="T3212" s="74">
        <v>0</v>
      </c>
      <c r="U3212" s="74">
        <v>1.8806034480000001E-2</v>
      </c>
      <c r="V3212" s="74">
        <v>6.0848100000000001</v>
      </c>
      <c r="W3212" s="74">
        <v>1.1930998806899999</v>
      </c>
      <c r="X3212" s="74">
        <v>1162.74622</v>
      </c>
      <c r="Y3212" s="74">
        <v>1140</v>
      </c>
      <c r="Z3212" s="74">
        <v>0.74071178748235</v>
      </c>
      <c r="AA3212" s="74">
        <v>0.25928821251765</v>
      </c>
      <c r="AB3212" s="74">
        <v>2.2929422263776131E-4</v>
      </c>
      <c r="AC3212" s="74">
        <v>2.2929422263776131E-4</v>
      </c>
      <c r="AD3212" t="s">
        <v>5810</v>
      </c>
    </row>
    <row r="3213" spans="1:30">
      <c r="A3213" s="165" t="s">
        <v>7603</v>
      </c>
      <c r="C3213" s="165" t="s">
        <v>8444</v>
      </c>
      <c r="D3213" s="169" t="s">
        <v>2877</v>
      </c>
      <c r="E3213" s="169" t="s">
        <v>3951</v>
      </c>
      <c r="F3213" s="174">
        <v>28.580866669999999</v>
      </c>
      <c r="G3213" s="174">
        <v>140.47790000000001</v>
      </c>
      <c r="H3213" s="74">
        <v>49.670200000000001</v>
      </c>
      <c r="I3213" s="74">
        <v>0.75960000000000005</v>
      </c>
      <c r="J3213" s="74">
        <v>19.201699999999999</v>
      </c>
      <c r="K3213" s="74">
        <v>0.13689999999999999</v>
      </c>
      <c r="L3213" s="74">
        <v>3.5756999999999999</v>
      </c>
      <c r="M3213" s="74">
        <v>11.614599999999999</v>
      </c>
      <c r="N3213" s="74">
        <v>2.5775999999999999</v>
      </c>
      <c r="O3213" s="74">
        <v>0.25819999999999999</v>
      </c>
      <c r="P3213" s="74">
        <v>0</v>
      </c>
      <c r="Q3213" s="74">
        <v>0.1477</v>
      </c>
      <c r="R3213" s="74">
        <v>2.8826164539999999</v>
      </c>
      <c r="S3213" s="74">
        <v>0</v>
      </c>
      <c r="T3213" s="74">
        <v>0</v>
      </c>
      <c r="U3213" s="74">
        <v>4.1283833339999999E-2</v>
      </c>
      <c r="V3213" s="74">
        <v>5.8619399999999997</v>
      </c>
      <c r="W3213" s="74">
        <v>1.14939988506</v>
      </c>
      <c r="X3213" s="74">
        <v>1160.8023599999999</v>
      </c>
      <c r="Y3213" s="74">
        <v>1610</v>
      </c>
      <c r="Z3213" s="74">
        <v>0.58297856490146394</v>
      </c>
      <c r="AA3213" s="74">
        <v>0.41702143509853612</v>
      </c>
      <c r="AB3213" s="74">
        <v>3.4379022872198738E-4</v>
      </c>
      <c r="AC3213" s="74">
        <v>3.4379022872198733E-4</v>
      </c>
      <c r="AD3213" t="s">
        <v>5810</v>
      </c>
    </row>
    <row r="3214" spans="1:30">
      <c r="A3214" s="165" t="s">
        <v>7604</v>
      </c>
      <c r="C3214" s="165" t="s">
        <v>8444</v>
      </c>
      <c r="D3214" s="169" t="s">
        <v>2877</v>
      </c>
      <c r="E3214" s="169" t="s">
        <v>3951</v>
      </c>
      <c r="F3214" s="174">
        <v>28.580866669999999</v>
      </c>
      <c r="G3214" s="174">
        <v>140.47790000000001</v>
      </c>
      <c r="H3214" s="74">
        <v>50.242699999999999</v>
      </c>
      <c r="I3214" s="74">
        <v>0.81140000000000001</v>
      </c>
      <c r="J3214" s="74">
        <v>19.3933</v>
      </c>
      <c r="K3214" s="74">
        <v>0.1249</v>
      </c>
      <c r="L3214" s="74">
        <v>3.0352000000000001</v>
      </c>
      <c r="M3214" s="74">
        <v>11.7563</v>
      </c>
      <c r="N3214" s="74">
        <v>2.7174999999999998</v>
      </c>
      <c r="O3214" s="74">
        <v>0.2666</v>
      </c>
      <c r="P3214" s="74">
        <v>0</v>
      </c>
      <c r="Q3214" s="74">
        <v>0.25940000000000002</v>
      </c>
      <c r="R3214" s="74">
        <v>2.9947306070000002</v>
      </c>
      <c r="S3214" s="74">
        <v>0</v>
      </c>
      <c r="T3214" s="74">
        <v>0</v>
      </c>
      <c r="U3214" s="74">
        <v>4.4160568310000002E-2</v>
      </c>
      <c r="V3214" s="74">
        <v>5.4161999999999999</v>
      </c>
      <c r="W3214" s="74">
        <v>1.0619998937999999</v>
      </c>
      <c r="X3214" s="74">
        <v>1163.1545799999999</v>
      </c>
      <c r="Y3214" s="74">
        <v>1710</v>
      </c>
      <c r="Z3214" s="74">
        <v>0.57751718259104579</v>
      </c>
      <c r="AA3214" s="74">
        <v>0.42248281740895421</v>
      </c>
      <c r="AB3214" s="74">
        <v>8.5558747895245852E-5</v>
      </c>
      <c r="AC3214" s="74">
        <v>8.5558747895245839E-5</v>
      </c>
      <c r="AD3214" t="s">
        <v>5810</v>
      </c>
    </row>
    <row r="3215" spans="1:30">
      <c r="A3215" s="165" t="s">
        <v>7605</v>
      </c>
      <c r="C3215" s="165" t="s">
        <v>8444</v>
      </c>
      <c r="D3215" s="169" t="s">
        <v>2877</v>
      </c>
      <c r="E3215" s="169" t="s">
        <v>3951</v>
      </c>
      <c r="F3215" s="174">
        <v>28.580866669999999</v>
      </c>
      <c r="G3215" s="174">
        <v>140.47790000000001</v>
      </c>
      <c r="H3215" s="74">
        <v>49.546199999999999</v>
      </c>
      <c r="I3215" s="74">
        <v>0.77259999999999995</v>
      </c>
      <c r="J3215" s="74">
        <v>19.385000000000002</v>
      </c>
      <c r="K3215" s="74">
        <v>0.15890000000000001</v>
      </c>
      <c r="L3215" s="74">
        <v>2.3915000000000002</v>
      </c>
      <c r="M3215" s="74">
        <v>11.592700000000001</v>
      </c>
      <c r="N3215" s="74">
        <v>2.2911000000000001</v>
      </c>
      <c r="O3215" s="74">
        <v>0.47470000000000001</v>
      </c>
      <c r="P3215" s="74">
        <v>0</v>
      </c>
      <c r="Q3215" s="74">
        <v>0.1532</v>
      </c>
      <c r="R3215" s="74">
        <v>3.09577737</v>
      </c>
      <c r="S3215" s="74">
        <v>0</v>
      </c>
      <c r="T3215" s="74">
        <v>0</v>
      </c>
      <c r="U3215" s="74">
        <v>1.7476154680000001E-2</v>
      </c>
      <c r="V3215" s="74">
        <v>6.0517449999999986</v>
      </c>
      <c r="W3215" s="74">
        <v>1.1866165480049999</v>
      </c>
      <c r="X3215" s="74">
        <v>1160.4388200000001</v>
      </c>
      <c r="Y3215" s="74">
        <v>1250</v>
      </c>
      <c r="Z3215" s="74">
        <v>0.77145247379757276</v>
      </c>
      <c r="AA3215" s="74">
        <v>0.22854752620242719</v>
      </c>
      <c r="AB3215" s="74">
        <v>1.141942210377798E-3</v>
      </c>
      <c r="AC3215" s="74">
        <v>1.141942210377797E-3</v>
      </c>
      <c r="AD3215" t="s">
        <v>5810</v>
      </c>
    </row>
    <row r="3216" spans="1:30">
      <c r="A3216" s="165" t="s">
        <v>7606</v>
      </c>
      <c r="C3216" s="165" t="s">
        <v>8444</v>
      </c>
      <c r="D3216" s="169" t="s">
        <v>2877</v>
      </c>
      <c r="E3216" s="169" t="s">
        <v>3951</v>
      </c>
      <c r="F3216" s="174">
        <v>28.580866669999999</v>
      </c>
      <c r="G3216" s="174">
        <v>140.47790000000001</v>
      </c>
      <c r="H3216" s="74">
        <v>49.710900000000002</v>
      </c>
      <c r="I3216" s="74">
        <v>0.8014</v>
      </c>
      <c r="J3216" s="74">
        <v>19.703499999999998</v>
      </c>
      <c r="K3216" s="74">
        <v>0.14879999999999999</v>
      </c>
      <c r="L3216" s="74">
        <v>3.399</v>
      </c>
      <c r="M3216" s="74">
        <v>11.335900000000001</v>
      </c>
      <c r="N3216" s="74">
        <v>2.3428</v>
      </c>
      <c r="O3216" s="74">
        <v>0.23180000000000001</v>
      </c>
      <c r="P3216" s="74">
        <v>0</v>
      </c>
      <c r="Q3216" s="74">
        <v>0.11169999999999999</v>
      </c>
      <c r="R3216" s="74">
        <v>3.1925484019999999</v>
      </c>
      <c r="S3216" s="74">
        <v>0</v>
      </c>
      <c r="T3216" s="74">
        <v>0</v>
      </c>
      <c r="U3216" s="74">
        <v>7.0099445340000002E-3</v>
      </c>
      <c r="V3216" s="74">
        <v>5.913195</v>
      </c>
      <c r="W3216" s="74">
        <v>1.159449884055</v>
      </c>
      <c r="X3216" s="74">
        <v>1156.1759400000001</v>
      </c>
      <c r="Y3216" s="74">
        <v>1100</v>
      </c>
      <c r="Z3216" s="74">
        <v>0.89549402288663671</v>
      </c>
      <c r="AA3216" s="74">
        <v>0.1045059771133633</v>
      </c>
      <c r="AB3216" s="74">
        <v>6.3626749146507918E-4</v>
      </c>
      <c r="AC3216" s="74">
        <v>6.3626749146507907E-4</v>
      </c>
      <c r="AD3216" t="s">
        <v>5810</v>
      </c>
    </row>
    <row r="3217" spans="1:30">
      <c r="A3217" s="165" t="s">
        <v>7607</v>
      </c>
      <c r="C3217" s="165" t="s">
        <v>8444</v>
      </c>
      <c r="D3217" s="169" t="s">
        <v>2877</v>
      </c>
      <c r="E3217" s="169" t="s">
        <v>3951</v>
      </c>
      <c r="F3217" s="174">
        <v>28.580866669999999</v>
      </c>
      <c r="G3217" s="174">
        <v>140.47790000000001</v>
      </c>
      <c r="H3217" s="74">
        <v>49.7712</v>
      </c>
      <c r="I3217" s="74">
        <v>0.78920000000000001</v>
      </c>
      <c r="J3217" s="74">
        <v>19.436900000000001</v>
      </c>
      <c r="K3217" s="74">
        <v>0.1716</v>
      </c>
      <c r="L3217" s="74">
        <v>3.2212000000000001</v>
      </c>
      <c r="M3217" s="74">
        <v>11.3735</v>
      </c>
      <c r="N3217" s="74">
        <v>2.4914999999999998</v>
      </c>
      <c r="O3217" s="74">
        <v>0.28199999999999997</v>
      </c>
      <c r="P3217" s="74">
        <v>0</v>
      </c>
      <c r="Q3217" s="74">
        <v>0.1419</v>
      </c>
      <c r="R3217" s="74">
        <v>3.5598516500000001</v>
      </c>
      <c r="S3217" s="74">
        <v>0</v>
      </c>
      <c r="T3217" s="74">
        <v>0</v>
      </c>
      <c r="U3217" s="74">
        <v>3.6126738009999999E-2</v>
      </c>
      <c r="V3217" s="74">
        <v>5.8704399999999994</v>
      </c>
      <c r="W3217" s="74">
        <v>1.15106655156</v>
      </c>
      <c r="X3217" s="74">
        <v>1156.8000999999999</v>
      </c>
      <c r="Y3217" s="74">
        <v>1810</v>
      </c>
      <c r="Z3217" s="74">
        <v>0.70357090775143083</v>
      </c>
      <c r="AA3217" s="74">
        <v>0.29642909224856911</v>
      </c>
      <c r="AB3217" s="74">
        <v>7.6208813223857725E-4</v>
      </c>
      <c r="AC3217" s="74">
        <v>7.6208813223857758E-4</v>
      </c>
      <c r="AD3217" t="s">
        <v>5810</v>
      </c>
    </row>
    <row r="3218" spans="1:30">
      <c r="A3218" s="165" t="s">
        <v>3592</v>
      </c>
      <c r="C3218" s="165" t="s">
        <v>8444</v>
      </c>
      <c r="D3218" s="169" t="s">
        <v>2877</v>
      </c>
      <c r="E3218" s="169" t="s">
        <v>3592</v>
      </c>
      <c r="F3218" s="174">
        <v>17.952999999999999</v>
      </c>
      <c r="G3218" s="174">
        <v>144.797</v>
      </c>
      <c r="H3218" s="74">
        <v>50.731999999999999</v>
      </c>
      <c r="I3218" s="74">
        <v>1.6839999999999999</v>
      </c>
      <c r="J3218" s="74">
        <v>15.811</v>
      </c>
      <c r="K3218" s="74">
        <v>0.193</v>
      </c>
      <c r="L3218" s="74">
        <v>5.23</v>
      </c>
      <c r="M3218" s="74">
        <v>9.7040000000000006</v>
      </c>
      <c r="N3218" s="74">
        <v>3.427</v>
      </c>
      <c r="O3218" s="74">
        <v>0.436</v>
      </c>
      <c r="P3218" s="74">
        <v>0</v>
      </c>
      <c r="Q3218" s="74">
        <v>0.59599999999999997</v>
      </c>
      <c r="R3218" s="74">
        <v>2.5509923859999999</v>
      </c>
      <c r="S3218" s="74">
        <v>0</v>
      </c>
      <c r="T3218" s="74">
        <v>0</v>
      </c>
      <c r="U3218" s="74">
        <v>5.1583755000000002E-2</v>
      </c>
      <c r="V3218" s="74">
        <v>8.1200500000000009</v>
      </c>
      <c r="W3218" s="74">
        <v>1.59216650745</v>
      </c>
      <c r="X3218" s="74">
        <v>1129.0863999999999</v>
      </c>
      <c r="Y3218" s="74">
        <v>1480</v>
      </c>
      <c r="Z3218" s="74">
        <v>0.54005332875687839</v>
      </c>
      <c r="AA3218" s="74">
        <v>0.45994667124312172</v>
      </c>
      <c r="AB3218" s="74">
        <v>1.3224736468314921E-4</v>
      </c>
      <c r="AC3218" s="74">
        <v>1.3224736468314921E-4</v>
      </c>
      <c r="AD3218" t="s">
        <v>5810</v>
      </c>
    </row>
    <row r="3219" spans="1:30">
      <c r="A3219" s="165" t="s">
        <v>7608</v>
      </c>
      <c r="C3219" s="165" t="s">
        <v>8444</v>
      </c>
      <c r="D3219" s="169" t="s">
        <v>2877</v>
      </c>
      <c r="E3219" s="169" t="s">
        <v>3592</v>
      </c>
      <c r="F3219" s="174">
        <v>17.952999999999999</v>
      </c>
      <c r="G3219" s="174">
        <v>144.797</v>
      </c>
      <c r="H3219" s="74">
        <v>52.093000000000004</v>
      </c>
      <c r="I3219" s="74">
        <v>1.6479999999999999</v>
      </c>
      <c r="J3219" s="74">
        <v>16.372</v>
      </c>
      <c r="K3219" s="74">
        <v>0.16500000000000001</v>
      </c>
      <c r="L3219" s="74">
        <v>3.79</v>
      </c>
      <c r="M3219" s="74">
        <v>9.8369999999999997</v>
      </c>
      <c r="N3219" s="74">
        <v>3.4319999999999999</v>
      </c>
      <c r="O3219" s="74">
        <v>0.46400000000000002</v>
      </c>
      <c r="P3219" s="74">
        <v>0</v>
      </c>
      <c r="Q3219" s="74">
        <v>0.60099999999999998</v>
      </c>
      <c r="R3219" s="74">
        <v>2.6365119140000002</v>
      </c>
      <c r="S3219" s="74">
        <v>0</v>
      </c>
      <c r="T3219" s="74">
        <v>0</v>
      </c>
      <c r="U3219" s="74">
        <v>4.8211743000000001E-2</v>
      </c>
      <c r="V3219" s="74">
        <v>7.6687000000000003</v>
      </c>
      <c r="W3219" s="74">
        <v>1.5036665163</v>
      </c>
      <c r="X3219" s="74">
        <v>1131.2942</v>
      </c>
      <c r="Y3219" s="74">
        <v>1490</v>
      </c>
      <c r="Z3219" s="74">
        <v>0.54739592104170454</v>
      </c>
      <c r="AA3219" s="74">
        <v>0.45260407895829552</v>
      </c>
      <c r="AB3219" s="74">
        <v>6.2126570720750596E-4</v>
      </c>
      <c r="AC3219" s="74">
        <v>6.2126570720750563E-4</v>
      </c>
      <c r="AD3219" t="s">
        <v>5810</v>
      </c>
    </row>
    <row r="3220" spans="1:30">
      <c r="A3220" s="165" t="s">
        <v>7609</v>
      </c>
      <c r="C3220" s="165" t="s">
        <v>8444</v>
      </c>
      <c r="D3220" s="169" t="s">
        <v>2877</v>
      </c>
      <c r="E3220" s="169" t="s">
        <v>3592</v>
      </c>
      <c r="F3220" s="174">
        <v>17.952999999999999</v>
      </c>
      <c r="G3220" s="174">
        <v>144.797</v>
      </c>
      <c r="H3220" s="74">
        <v>51.448</v>
      </c>
      <c r="I3220" s="74">
        <v>0.83299999999999996</v>
      </c>
      <c r="J3220" s="74">
        <v>17.562999999999999</v>
      </c>
      <c r="K3220" s="74">
        <v>0.12</v>
      </c>
      <c r="L3220" s="74">
        <v>6.1230000000000002</v>
      </c>
      <c r="M3220" s="74">
        <v>11.893000000000001</v>
      </c>
      <c r="N3220" s="74">
        <v>2.5129999999999999</v>
      </c>
      <c r="O3220" s="74">
        <v>0.46700000000000003</v>
      </c>
      <c r="P3220" s="74">
        <v>0</v>
      </c>
      <c r="Q3220" s="74">
        <v>0.13800000000000001</v>
      </c>
      <c r="R3220" s="74">
        <v>2.4508956959999999</v>
      </c>
      <c r="S3220" s="74">
        <v>0</v>
      </c>
      <c r="T3220" s="74">
        <v>0</v>
      </c>
      <c r="U3220" s="74">
        <v>6.2089549760000001E-2</v>
      </c>
      <c r="V3220" s="74">
        <v>5.4357499999999996</v>
      </c>
      <c r="W3220" s="74">
        <v>1.0658332267499999</v>
      </c>
      <c r="X3220" s="74">
        <v>1165.4238</v>
      </c>
      <c r="Y3220" s="74">
        <v>1710</v>
      </c>
      <c r="Z3220" s="74">
        <v>0.44252129231634568</v>
      </c>
      <c r="AA3220" s="74">
        <v>0.55747870768365426</v>
      </c>
      <c r="AB3220" s="74">
        <v>4.3597575934971528E-4</v>
      </c>
      <c r="AC3220" s="74">
        <v>4.3597575934971539E-4</v>
      </c>
      <c r="AD3220" t="s">
        <v>5810</v>
      </c>
    </row>
    <row r="3221" spans="1:30">
      <c r="A3221" s="165" t="s">
        <v>7610</v>
      </c>
      <c r="C3221" s="165" t="s">
        <v>8444</v>
      </c>
      <c r="D3221" s="169" t="s">
        <v>2877</v>
      </c>
      <c r="E3221" s="169" t="s">
        <v>3592</v>
      </c>
      <c r="F3221" s="174">
        <v>17.952999999999999</v>
      </c>
      <c r="G3221" s="174">
        <v>144.797</v>
      </c>
      <c r="H3221" s="74">
        <v>52.226999999999997</v>
      </c>
      <c r="I3221" s="74">
        <v>0.99299999999999999</v>
      </c>
      <c r="J3221" s="74">
        <v>17.617999999999999</v>
      </c>
      <c r="K3221" s="74">
        <v>0.11600000000000001</v>
      </c>
      <c r="L3221" s="74">
        <v>5.1779999999999999</v>
      </c>
      <c r="M3221" s="74">
        <v>12.956</v>
      </c>
      <c r="N3221" s="74">
        <v>2.98</v>
      </c>
      <c r="O3221" s="74">
        <v>0.23499999999999999</v>
      </c>
      <c r="P3221" s="74">
        <v>0</v>
      </c>
      <c r="Q3221" s="74">
        <v>7.2999999999999995E-2</v>
      </c>
      <c r="R3221" s="74">
        <v>1.9376552330000001</v>
      </c>
      <c r="S3221" s="74">
        <v>0</v>
      </c>
      <c r="T3221" s="74">
        <v>0</v>
      </c>
      <c r="U3221" s="74">
        <v>6.5111946000000004E-2</v>
      </c>
      <c r="V3221" s="74">
        <v>5.2904</v>
      </c>
      <c r="W3221" s="74">
        <v>1.0373332296</v>
      </c>
      <c r="X3221" s="74">
        <v>1183.0696</v>
      </c>
      <c r="Y3221" s="74">
        <v>1620</v>
      </c>
      <c r="Z3221" s="74">
        <v>0.31700888355970519</v>
      </c>
      <c r="AA3221" s="74">
        <v>0.68299111644029475</v>
      </c>
      <c r="AB3221" s="74">
        <v>1.0549353857074659E-4</v>
      </c>
      <c r="AC3221" s="74">
        <v>1.054935385707465E-4</v>
      </c>
      <c r="AD3221" t="s">
        <v>5810</v>
      </c>
    </row>
    <row r="3222" spans="1:30">
      <c r="A3222" s="165" t="s">
        <v>7611</v>
      </c>
      <c r="C3222" s="165" t="s">
        <v>8444</v>
      </c>
      <c r="D3222" s="169" t="s">
        <v>2877</v>
      </c>
      <c r="E3222" s="169" t="s">
        <v>3592</v>
      </c>
      <c r="F3222" s="174">
        <v>17.952999999999999</v>
      </c>
      <c r="G3222" s="174">
        <v>144.797</v>
      </c>
      <c r="H3222" s="74">
        <v>51.841999999999999</v>
      </c>
      <c r="I3222" s="74">
        <v>0.81299999999999994</v>
      </c>
      <c r="J3222" s="74">
        <v>17.77</v>
      </c>
      <c r="K3222" s="74">
        <v>0.122</v>
      </c>
      <c r="L3222" s="74">
        <v>5.6260000000000003</v>
      </c>
      <c r="M3222" s="74">
        <v>12.71</v>
      </c>
      <c r="N3222" s="74">
        <v>2.6269999999999998</v>
      </c>
      <c r="O3222" s="74">
        <v>0.48</v>
      </c>
      <c r="P3222" s="74">
        <v>0</v>
      </c>
      <c r="Q3222" s="74">
        <v>0.129</v>
      </c>
      <c r="R3222" s="74">
        <v>1.7585713650000001</v>
      </c>
      <c r="S3222" s="74">
        <v>0</v>
      </c>
      <c r="T3222" s="74">
        <v>0</v>
      </c>
      <c r="U3222" s="74">
        <v>4.7154644000000003E-2</v>
      </c>
      <c r="V3222" s="74">
        <v>5.54115</v>
      </c>
      <c r="W3222" s="74">
        <v>1.0864998913499999</v>
      </c>
      <c r="X3222" s="74">
        <v>1178.9860000000001</v>
      </c>
      <c r="Y3222" s="74">
        <v>1240</v>
      </c>
      <c r="Z3222" s="74">
        <v>0.34575309013290872</v>
      </c>
      <c r="AA3222" s="74">
        <v>0.65424690986709133</v>
      </c>
      <c r="AB3222" s="74">
        <v>5.1370853613411603E-4</v>
      </c>
      <c r="AC3222" s="74">
        <v>5.1370853613411582E-4</v>
      </c>
      <c r="AD3222" t="s">
        <v>5810</v>
      </c>
    </row>
    <row r="3223" spans="1:30">
      <c r="A3223" s="165" t="s">
        <v>7612</v>
      </c>
      <c r="C3223" s="165" t="s">
        <v>8444</v>
      </c>
      <c r="D3223" s="169" t="s">
        <v>2877</v>
      </c>
      <c r="E3223" s="169" t="s">
        <v>3592</v>
      </c>
      <c r="F3223" s="174">
        <v>17.952999999999999</v>
      </c>
      <c r="G3223" s="174">
        <v>144.797</v>
      </c>
      <c r="H3223" s="74">
        <v>53.298999999999999</v>
      </c>
      <c r="I3223" s="74">
        <v>1.476</v>
      </c>
      <c r="J3223" s="74">
        <v>18.29</v>
      </c>
      <c r="K3223" s="74">
        <v>0.10100000000000001</v>
      </c>
      <c r="L3223" s="74">
        <v>3.3879999999999999</v>
      </c>
      <c r="M3223" s="74">
        <v>11.888</v>
      </c>
      <c r="N3223" s="74">
        <v>3.008</v>
      </c>
      <c r="O3223" s="74">
        <v>0.27900000000000003</v>
      </c>
      <c r="P3223" s="74">
        <v>0</v>
      </c>
      <c r="Q3223" s="74">
        <v>0.245</v>
      </c>
      <c r="R3223" s="74">
        <v>2.7534490119999999</v>
      </c>
      <c r="S3223" s="74">
        <v>0</v>
      </c>
      <c r="T3223" s="74">
        <v>0</v>
      </c>
      <c r="U3223" s="74">
        <v>0.2445707258</v>
      </c>
      <c r="V3223" s="74">
        <v>4.65205</v>
      </c>
      <c r="W3223" s="74">
        <v>0.91216657544999991</v>
      </c>
      <c r="X3223" s="74">
        <v>1165.3407999999999</v>
      </c>
      <c r="Y3223" s="74">
        <v>4920</v>
      </c>
      <c r="Z3223" s="74">
        <v>0.23381193741292919</v>
      </c>
      <c r="AA3223" s="74">
        <v>0.76618806258707073</v>
      </c>
      <c r="AB3223" s="74">
        <v>6.6919298548367609E-4</v>
      </c>
      <c r="AC3223" s="74">
        <v>6.6919298548367609E-4</v>
      </c>
      <c r="AD3223" t="s">
        <v>5810</v>
      </c>
    </row>
    <row r="3224" spans="1:30">
      <c r="A3224" s="165" t="s">
        <v>7613</v>
      </c>
      <c r="C3224" s="165" t="s">
        <v>8444</v>
      </c>
      <c r="D3224" s="169" t="s">
        <v>2877</v>
      </c>
      <c r="E3224" s="169" t="s">
        <v>3592</v>
      </c>
      <c r="F3224" s="174">
        <v>17.952999999999999</v>
      </c>
      <c r="G3224" s="174">
        <v>144.797</v>
      </c>
      <c r="H3224" s="74">
        <v>52.005000000000003</v>
      </c>
      <c r="I3224" s="74">
        <v>0.79800000000000004</v>
      </c>
      <c r="J3224" s="74">
        <v>17.872</v>
      </c>
      <c r="K3224" s="74">
        <v>0.14499999999999999</v>
      </c>
      <c r="L3224" s="74">
        <v>5.9119999999999999</v>
      </c>
      <c r="M3224" s="74">
        <v>11.148</v>
      </c>
      <c r="N3224" s="74">
        <v>3.008</v>
      </c>
      <c r="O3224" s="74">
        <v>0.52600000000000002</v>
      </c>
      <c r="P3224" s="74">
        <v>0</v>
      </c>
      <c r="Q3224" s="74">
        <v>0.129</v>
      </c>
      <c r="R3224" s="74">
        <v>2.4891320399999999</v>
      </c>
      <c r="S3224" s="74">
        <v>0</v>
      </c>
      <c r="T3224" s="74">
        <v>0</v>
      </c>
      <c r="U3224" s="74">
        <v>6.4911231E-2</v>
      </c>
      <c r="V3224" s="74">
        <v>5.6593</v>
      </c>
      <c r="W3224" s="74">
        <v>1.1096665557000001</v>
      </c>
      <c r="X3224" s="74">
        <v>1153.0568000000001</v>
      </c>
      <c r="Y3224" s="74">
        <v>1750</v>
      </c>
      <c r="Z3224" s="74">
        <v>0.43720806347879537</v>
      </c>
      <c r="AA3224" s="74">
        <v>0.56279193652120463</v>
      </c>
      <c r="AB3224" s="74">
        <v>1.952194401215823E-4</v>
      </c>
      <c r="AC3224" s="74">
        <v>1.952194401215823E-4</v>
      </c>
      <c r="AD3224" t="s">
        <v>5810</v>
      </c>
    </row>
    <row r="3225" spans="1:30">
      <c r="A3225" s="165" t="s">
        <v>7614</v>
      </c>
      <c r="C3225" s="165" t="s">
        <v>8444</v>
      </c>
      <c r="D3225" s="169" t="s">
        <v>2877</v>
      </c>
      <c r="E3225" s="169" t="s">
        <v>3592</v>
      </c>
      <c r="F3225" s="174">
        <v>17.952999999999999</v>
      </c>
      <c r="G3225" s="174">
        <v>144.797</v>
      </c>
      <c r="H3225" s="74">
        <v>52.771000000000001</v>
      </c>
      <c r="I3225" s="74">
        <v>0.97199999999999998</v>
      </c>
      <c r="J3225" s="74">
        <v>17.437000000000001</v>
      </c>
      <c r="K3225" s="74">
        <v>0.126</v>
      </c>
      <c r="L3225" s="74">
        <v>4.9260000000000002</v>
      </c>
      <c r="M3225" s="74">
        <v>10.715999999999999</v>
      </c>
      <c r="N3225" s="74">
        <v>3.33</v>
      </c>
      <c r="O3225" s="74">
        <v>0.35099999999999998</v>
      </c>
      <c r="P3225" s="74">
        <v>0</v>
      </c>
      <c r="Q3225" s="74">
        <v>0.11</v>
      </c>
      <c r="R3225" s="74">
        <v>2.1127548429999998</v>
      </c>
      <c r="S3225" s="74">
        <v>0</v>
      </c>
      <c r="T3225" s="74">
        <v>0</v>
      </c>
      <c r="U3225" s="74">
        <v>3.7092132E-2</v>
      </c>
      <c r="V3225" s="74">
        <v>6.0290499999999998</v>
      </c>
      <c r="W3225" s="74">
        <v>1.1821665484499999</v>
      </c>
      <c r="X3225" s="74">
        <v>1145.8856000000001</v>
      </c>
      <c r="Y3225" s="74">
        <v>1150</v>
      </c>
      <c r="Z3225" s="74">
        <v>0.47403270158198452</v>
      </c>
      <c r="AA3225" s="74">
        <v>0.52596729841801548</v>
      </c>
      <c r="AB3225" s="74">
        <v>7.5105663851873192E-5</v>
      </c>
      <c r="AC3225" s="74">
        <v>7.5105663851873178E-5</v>
      </c>
      <c r="AD3225" t="s">
        <v>5810</v>
      </c>
    </row>
    <row r="3226" spans="1:30">
      <c r="A3226" s="165" t="s">
        <v>7615</v>
      </c>
      <c r="C3226" s="165" t="s">
        <v>8444</v>
      </c>
      <c r="D3226" s="169" t="s">
        <v>2877</v>
      </c>
      <c r="E3226" s="169" t="s">
        <v>3592</v>
      </c>
      <c r="F3226" s="174">
        <v>17.952999999999999</v>
      </c>
      <c r="G3226" s="174">
        <v>144.797</v>
      </c>
      <c r="H3226" s="74">
        <v>51.862000000000002</v>
      </c>
      <c r="I3226" s="74">
        <v>0.54100000000000004</v>
      </c>
      <c r="J3226" s="74">
        <v>21.593</v>
      </c>
      <c r="K3226" s="74">
        <v>7.6999999999999999E-2</v>
      </c>
      <c r="L3226" s="74">
        <v>2.1150000000000002</v>
      </c>
      <c r="M3226" s="74">
        <v>13.946</v>
      </c>
      <c r="N3226" s="74">
        <v>2.641</v>
      </c>
      <c r="O3226" s="74">
        <v>8.6999999999999994E-2</v>
      </c>
      <c r="P3226" s="74">
        <v>0</v>
      </c>
      <c r="Q3226" s="74">
        <v>5.8999999999999997E-2</v>
      </c>
      <c r="R3226" s="74">
        <v>2.1696442399999998</v>
      </c>
      <c r="S3226" s="74">
        <v>0</v>
      </c>
      <c r="T3226" s="74">
        <v>0</v>
      </c>
      <c r="U3226" s="74">
        <v>7.5589269000000004E-3</v>
      </c>
      <c r="V3226" s="74">
        <v>4.3553999999999986</v>
      </c>
      <c r="W3226" s="74">
        <v>0.85399991459999991</v>
      </c>
      <c r="X3226" s="74">
        <v>1199.5036</v>
      </c>
      <c r="Y3226" s="74">
        <v>660</v>
      </c>
      <c r="Z3226" s="74">
        <v>0.76675630028688924</v>
      </c>
      <c r="AA3226" s="74">
        <v>0.23324369971311071</v>
      </c>
      <c r="AB3226" s="74">
        <v>7.2660655801040652E-4</v>
      </c>
      <c r="AC3226" s="74">
        <v>7.2660655801040663E-4</v>
      </c>
      <c r="AD3226" t="s">
        <v>5810</v>
      </c>
    </row>
    <row r="3227" spans="1:30">
      <c r="A3227" s="165" t="s">
        <v>7616</v>
      </c>
      <c r="C3227" s="165" t="s">
        <v>8444</v>
      </c>
      <c r="D3227" s="169" t="s">
        <v>2877</v>
      </c>
      <c r="E3227" s="169" t="s">
        <v>3592</v>
      </c>
      <c r="F3227" s="174">
        <v>17.952999999999999</v>
      </c>
      <c r="G3227" s="174">
        <v>144.797</v>
      </c>
      <c r="H3227" s="74">
        <v>52.779000000000003</v>
      </c>
      <c r="I3227" s="74">
        <v>1.254</v>
      </c>
      <c r="J3227" s="74">
        <v>17.373999999999999</v>
      </c>
      <c r="K3227" s="74">
        <v>0.129</v>
      </c>
      <c r="L3227" s="74">
        <v>4.266</v>
      </c>
      <c r="M3227" s="74">
        <v>11.14</v>
      </c>
      <c r="N3227" s="74">
        <v>3.4380000000000002</v>
      </c>
      <c r="O3227" s="74">
        <v>0.312</v>
      </c>
      <c r="P3227" s="74">
        <v>0</v>
      </c>
      <c r="Q3227" s="74">
        <v>0.14899999999999999</v>
      </c>
      <c r="R3227" s="74">
        <v>1.834579738</v>
      </c>
      <c r="S3227" s="74">
        <v>0</v>
      </c>
      <c r="T3227" s="74">
        <v>0</v>
      </c>
      <c r="U3227" s="74">
        <v>4.4598872999999997E-2</v>
      </c>
      <c r="V3227" s="74">
        <v>6.0672999999999986</v>
      </c>
      <c r="W3227" s="74">
        <v>1.1896665476999999</v>
      </c>
      <c r="X3227" s="74">
        <v>1152.924</v>
      </c>
      <c r="Y3227" s="74">
        <v>1200</v>
      </c>
      <c r="Z3227" s="74">
        <v>0.37062824894318791</v>
      </c>
      <c r="AA3227" s="74">
        <v>0.6293717510568122</v>
      </c>
      <c r="AB3227" s="74">
        <v>1.8631441707252089E-4</v>
      </c>
      <c r="AC3227" s="74">
        <v>1.8631441707252081E-4</v>
      </c>
      <c r="AD3227" t="s">
        <v>5810</v>
      </c>
    </row>
    <row r="3228" spans="1:30">
      <c r="A3228" s="165" t="s">
        <v>7617</v>
      </c>
      <c r="C3228" s="165" t="s">
        <v>8444</v>
      </c>
      <c r="D3228" s="169" t="s">
        <v>2877</v>
      </c>
      <c r="E3228" s="169" t="s">
        <v>3592</v>
      </c>
      <c r="F3228" s="174">
        <v>17.952999999999999</v>
      </c>
      <c r="G3228" s="174">
        <v>144.797</v>
      </c>
      <c r="H3228" s="74">
        <v>51.847000000000001</v>
      </c>
      <c r="I3228" s="74">
        <v>0.83799999999999997</v>
      </c>
      <c r="J3228" s="74">
        <v>17.808</v>
      </c>
      <c r="K3228" s="74">
        <v>0.129</v>
      </c>
      <c r="L3228" s="74">
        <v>5.6390000000000002</v>
      </c>
      <c r="M3228" s="74">
        <v>12.65</v>
      </c>
      <c r="N3228" s="74">
        <v>2.6059999999999999</v>
      </c>
      <c r="O3228" s="74">
        <v>0.47599999999999998</v>
      </c>
      <c r="P3228" s="74">
        <v>0</v>
      </c>
      <c r="Q3228" s="74">
        <v>0.13</v>
      </c>
      <c r="R3228" s="74">
        <v>1.7362241730000001</v>
      </c>
      <c r="S3228" s="74">
        <v>0</v>
      </c>
      <c r="T3228" s="74">
        <v>0</v>
      </c>
      <c r="U3228" s="74">
        <v>4.5120731999999997E-2</v>
      </c>
      <c r="V3228" s="74">
        <v>5.5029000000000003</v>
      </c>
      <c r="W3228" s="74">
        <v>1.0789998920999999</v>
      </c>
      <c r="X3228" s="74">
        <v>1177.99</v>
      </c>
      <c r="Y3228" s="74">
        <v>1200</v>
      </c>
      <c r="Z3228" s="74">
        <v>0.34872146265677562</v>
      </c>
      <c r="AA3228" s="74">
        <v>0.6512785373432245</v>
      </c>
      <c r="AB3228" s="74">
        <v>3.5015262397804811E-4</v>
      </c>
      <c r="AC3228" s="74">
        <v>3.5015262397804778E-4</v>
      </c>
      <c r="AD3228" t="s">
        <v>5810</v>
      </c>
    </row>
    <row r="3229" spans="1:30">
      <c r="A3229" s="165" t="s">
        <v>7618</v>
      </c>
      <c r="C3229" s="165" t="s">
        <v>8444</v>
      </c>
      <c r="D3229" s="169" t="s">
        <v>2877</v>
      </c>
      <c r="E3229" s="169" t="s">
        <v>3592</v>
      </c>
      <c r="F3229" s="174">
        <v>17.952999999999999</v>
      </c>
      <c r="G3229" s="174">
        <v>144.797</v>
      </c>
      <c r="H3229" s="74">
        <v>52.161999999999999</v>
      </c>
      <c r="I3229" s="74">
        <v>0.89700000000000002</v>
      </c>
      <c r="J3229" s="74">
        <v>17.832000000000001</v>
      </c>
      <c r="K3229" s="74">
        <v>0.13</v>
      </c>
      <c r="L3229" s="74">
        <v>4.6840000000000002</v>
      </c>
      <c r="M3229" s="74">
        <v>13.106</v>
      </c>
      <c r="N3229" s="74">
        <v>2.552</v>
      </c>
      <c r="O3229" s="74">
        <v>0.44700000000000001</v>
      </c>
      <c r="P3229" s="74">
        <v>0</v>
      </c>
      <c r="Q3229" s="74">
        <v>0.121</v>
      </c>
      <c r="R3229" s="74">
        <v>2.0901186150000002</v>
      </c>
      <c r="S3229" s="74">
        <v>0</v>
      </c>
      <c r="T3229" s="74">
        <v>0</v>
      </c>
      <c r="U3229" s="74">
        <v>4.9589986000000003E-2</v>
      </c>
      <c r="V3229" s="74">
        <v>5.1680000000000001</v>
      </c>
      <c r="W3229" s="74">
        <v>1.0133332319999999</v>
      </c>
      <c r="X3229" s="74">
        <v>1185.5596</v>
      </c>
      <c r="Y3229" s="74">
        <v>1410</v>
      </c>
      <c r="Z3229" s="74">
        <v>0.39963192607298559</v>
      </c>
      <c r="AA3229" s="74">
        <v>0.60036807392701441</v>
      </c>
      <c r="AB3229" s="74">
        <v>5.8940082433976335E-4</v>
      </c>
      <c r="AC3229" s="74">
        <v>5.8940082433976302E-4</v>
      </c>
      <c r="AD3229" t="s">
        <v>5810</v>
      </c>
    </row>
    <row r="3230" spans="1:30">
      <c r="A3230" s="165" t="s">
        <v>7619</v>
      </c>
      <c r="C3230" s="165" t="s">
        <v>8444</v>
      </c>
      <c r="D3230" s="169" t="s">
        <v>2877</v>
      </c>
      <c r="E3230" s="169" t="s">
        <v>3592</v>
      </c>
      <c r="F3230" s="174">
        <v>17.952999999999999</v>
      </c>
      <c r="G3230" s="174">
        <v>144.797</v>
      </c>
      <c r="H3230" s="74">
        <v>52.363</v>
      </c>
      <c r="I3230" s="74">
        <v>0.96099999999999997</v>
      </c>
      <c r="J3230" s="74">
        <v>18.248000000000001</v>
      </c>
      <c r="K3230" s="74">
        <v>0.1</v>
      </c>
      <c r="L3230" s="74">
        <v>3.915</v>
      </c>
      <c r="M3230" s="74">
        <v>13.724</v>
      </c>
      <c r="N3230" s="74">
        <v>2.411</v>
      </c>
      <c r="O3230" s="74">
        <v>0.435</v>
      </c>
      <c r="P3230" s="74">
        <v>0</v>
      </c>
      <c r="Q3230" s="74">
        <v>0.14299999999999999</v>
      </c>
      <c r="R3230" s="74">
        <v>2.263256519</v>
      </c>
      <c r="S3230" s="74">
        <v>0</v>
      </c>
      <c r="T3230" s="74">
        <v>0</v>
      </c>
      <c r="U3230" s="74">
        <v>5.2975379000000003E-2</v>
      </c>
      <c r="V3230" s="74">
        <v>4.9903500000000003</v>
      </c>
      <c r="W3230" s="74">
        <v>0.97849990215000004</v>
      </c>
      <c r="X3230" s="74">
        <v>1195.8184000000001</v>
      </c>
      <c r="Y3230" s="74">
        <v>1560</v>
      </c>
      <c r="Z3230" s="74">
        <v>0.41401126845665948</v>
      </c>
      <c r="AA3230" s="74">
        <v>0.58598873154334052</v>
      </c>
      <c r="AB3230" s="74">
        <v>6.6374678599068258E-4</v>
      </c>
      <c r="AC3230" s="74">
        <v>6.6374678599068248E-4</v>
      </c>
      <c r="AD3230" t="s">
        <v>5810</v>
      </c>
    </row>
    <row r="3231" spans="1:30">
      <c r="A3231" s="165" t="s">
        <v>7620</v>
      </c>
      <c r="C3231" s="165" t="s">
        <v>8444</v>
      </c>
      <c r="D3231" s="169" t="s">
        <v>2877</v>
      </c>
      <c r="E3231" s="169" t="s">
        <v>3592</v>
      </c>
      <c r="F3231" s="174">
        <v>15.877000000000001</v>
      </c>
      <c r="G3231" s="174">
        <v>144.72800000000001</v>
      </c>
      <c r="H3231" s="74">
        <v>51.774000000000001</v>
      </c>
      <c r="I3231" s="74">
        <v>0.89700000000000002</v>
      </c>
      <c r="J3231" s="74">
        <v>18.867000000000001</v>
      </c>
      <c r="K3231" s="74">
        <v>0.14499999999999999</v>
      </c>
      <c r="L3231" s="74">
        <v>3.1160000000000001</v>
      </c>
      <c r="M3231" s="74">
        <v>13</v>
      </c>
      <c r="N3231" s="74">
        <v>2.6930000000000001</v>
      </c>
      <c r="O3231" s="74">
        <v>0.35799999999999998</v>
      </c>
      <c r="P3231" s="74">
        <v>0</v>
      </c>
      <c r="Q3231" s="74">
        <v>0.10299999999999999</v>
      </c>
      <c r="R3231" s="74">
        <v>2.5517836190000001</v>
      </c>
      <c r="S3231" s="74">
        <v>0</v>
      </c>
      <c r="T3231" s="74">
        <v>0</v>
      </c>
      <c r="U3231" s="74">
        <v>6.1557850889999988E-2</v>
      </c>
      <c r="V3231" s="74">
        <v>5.4170499999999997</v>
      </c>
      <c r="W3231" s="74">
        <v>1.0621665604499999</v>
      </c>
      <c r="X3231" s="74">
        <v>1183.8</v>
      </c>
      <c r="Y3231" s="74">
        <v>1840</v>
      </c>
      <c r="Z3231" s="74">
        <v>0.43006772889702172</v>
      </c>
      <c r="AA3231" s="74">
        <v>0.56993227110297828</v>
      </c>
      <c r="AB3231" s="74">
        <v>1.6439974275221281E-4</v>
      </c>
      <c r="AC3231" s="74">
        <v>1.6439974275221281E-4</v>
      </c>
      <c r="AD3231" t="s">
        <v>5810</v>
      </c>
    </row>
    <row r="3232" spans="1:30">
      <c r="A3232" s="165" t="s">
        <v>7621</v>
      </c>
      <c r="C3232" s="165" t="s">
        <v>8444</v>
      </c>
      <c r="D3232" s="169" t="s">
        <v>2877</v>
      </c>
      <c r="E3232" s="169" t="s">
        <v>3592</v>
      </c>
      <c r="F3232" s="174">
        <v>15.877000000000001</v>
      </c>
      <c r="G3232" s="174">
        <v>144.72800000000001</v>
      </c>
      <c r="H3232" s="74">
        <v>50.357999999999997</v>
      </c>
      <c r="I3232" s="74">
        <v>0.80600000000000005</v>
      </c>
      <c r="J3232" s="74">
        <v>16.988</v>
      </c>
      <c r="K3232" s="74">
        <v>0.129</v>
      </c>
      <c r="L3232" s="74">
        <v>6.5090000000000003</v>
      </c>
      <c r="M3232" s="74">
        <v>11.952</v>
      </c>
      <c r="N3232" s="74">
        <v>2.456</v>
      </c>
      <c r="O3232" s="74">
        <v>0.316</v>
      </c>
      <c r="P3232" s="74">
        <v>0</v>
      </c>
      <c r="Q3232" s="74">
        <v>0.113</v>
      </c>
      <c r="R3232" s="74">
        <v>2.3470863510000002</v>
      </c>
      <c r="S3232" s="74">
        <v>0</v>
      </c>
      <c r="T3232" s="74">
        <v>0</v>
      </c>
      <c r="U3232" s="74">
        <v>6.509848429E-3</v>
      </c>
      <c r="V3232" s="74">
        <v>6.0477499999999997</v>
      </c>
      <c r="W3232" s="74">
        <v>1.1858332147499999</v>
      </c>
      <c r="X3232" s="74">
        <v>1166.4032</v>
      </c>
      <c r="Y3232" s="74">
        <v>700</v>
      </c>
      <c r="Z3232" s="74">
        <v>0.85921302579930392</v>
      </c>
      <c r="AA3232" s="74">
        <v>0.14078697420069611</v>
      </c>
      <c r="AB3232" s="74">
        <v>1.2295092445826601E-3</v>
      </c>
      <c r="AC3232" s="74">
        <v>1.229509244582659E-3</v>
      </c>
      <c r="AD3232" t="s">
        <v>5810</v>
      </c>
    </row>
    <row r="3233" spans="1:30">
      <c r="A3233" s="165" t="s">
        <v>7622</v>
      </c>
      <c r="C3233" s="165" t="s">
        <v>8444</v>
      </c>
      <c r="D3233" s="169" t="s">
        <v>2877</v>
      </c>
      <c r="E3233" s="169" t="s">
        <v>3592</v>
      </c>
      <c r="F3233" s="174">
        <v>15.877000000000001</v>
      </c>
      <c r="G3233" s="174">
        <v>144.72800000000001</v>
      </c>
      <c r="H3233" s="74">
        <v>51.531999999999996</v>
      </c>
      <c r="I3233" s="74">
        <v>0.83599999999999997</v>
      </c>
      <c r="J3233" s="74">
        <v>17.777000000000001</v>
      </c>
      <c r="K3233" s="74">
        <v>0.14099999999999999</v>
      </c>
      <c r="L3233" s="74">
        <v>4.556</v>
      </c>
      <c r="M3233" s="74">
        <v>12.647</v>
      </c>
      <c r="N3233" s="74">
        <v>2.5270000000000001</v>
      </c>
      <c r="O3233" s="74">
        <v>0.34100000000000003</v>
      </c>
      <c r="P3233" s="74">
        <v>0</v>
      </c>
      <c r="Q3233" s="74">
        <v>9.2999999999999999E-2</v>
      </c>
      <c r="R3233" s="74">
        <v>2.5391989009999998</v>
      </c>
      <c r="S3233" s="74">
        <v>0</v>
      </c>
      <c r="T3233" s="74">
        <v>0</v>
      </c>
      <c r="U3233" s="74">
        <v>5.2172518999999999E-3</v>
      </c>
      <c r="V3233" s="74">
        <v>5.7884999999999991</v>
      </c>
      <c r="W3233" s="74">
        <v>1.1349998864999999</v>
      </c>
      <c r="X3233" s="74">
        <v>1177.9402</v>
      </c>
      <c r="Y3233" s="74">
        <v>740</v>
      </c>
      <c r="Z3233" s="74">
        <v>0.89018621514818119</v>
      </c>
      <c r="AA3233" s="74">
        <v>0.10981378485181879</v>
      </c>
      <c r="AB3233" s="74">
        <v>1.9249255495453171E-3</v>
      </c>
      <c r="AC3233" s="74">
        <v>1.9249255495453171E-3</v>
      </c>
      <c r="AD3233" t="s">
        <v>5810</v>
      </c>
    </row>
    <row r="3234" spans="1:30">
      <c r="A3234" s="165" t="s">
        <v>7623</v>
      </c>
      <c r="C3234" s="165" t="s">
        <v>8444</v>
      </c>
      <c r="D3234" s="169" t="s">
        <v>2877</v>
      </c>
      <c r="E3234" s="169" t="s">
        <v>3592</v>
      </c>
      <c r="F3234" s="174">
        <v>15.877000000000001</v>
      </c>
      <c r="G3234" s="174">
        <v>144.72800000000001</v>
      </c>
      <c r="H3234" s="74">
        <v>51.581000000000003</v>
      </c>
      <c r="I3234" s="74">
        <v>0.91</v>
      </c>
      <c r="J3234" s="74">
        <v>17.937000000000001</v>
      </c>
      <c r="K3234" s="74">
        <v>0.124</v>
      </c>
      <c r="L3234" s="74">
        <v>3.9660000000000002</v>
      </c>
      <c r="M3234" s="74">
        <v>12.875</v>
      </c>
      <c r="N3234" s="74">
        <v>2.613</v>
      </c>
      <c r="O3234" s="74">
        <v>0.35099999999999998</v>
      </c>
      <c r="P3234" s="74">
        <v>0</v>
      </c>
      <c r="Q3234" s="74">
        <v>8.2000000000000003E-2</v>
      </c>
      <c r="R3234" s="74">
        <v>2.2098317870000002</v>
      </c>
      <c r="S3234" s="74">
        <v>0</v>
      </c>
      <c r="T3234" s="74">
        <v>0</v>
      </c>
      <c r="U3234" s="74">
        <v>9.6650963000000003E-4</v>
      </c>
      <c r="V3234" s="74">
        <v>5.6116999999999999</v>
      </c>
      <c r="W3234" s="74">
        <v>1.1003332233000001</v>
      </c>
      <c r="X3234" s="74">
        <v>1181.7249999999999</v>
      </c>
      <c r="Y3234" s="74">
        <v>520</v>
      </c>
      <c r="Z3234" s="74">
        <v>0.97817373560979326</v>
      </c>
      <c r="AA3234" s="74">
        <v>2.1826264390206698E-2</v>
      </c>
      <c r="AB3234" s="74">
        <v>6.6867595254078392E-3</v>
      </c>
      <c r="AC3234" s="74">
        <v>6.6867595254078392E-3</v>
      </c>
      <c r="AD3234" t="s">
        <v>5810</v>
      </c>
    </row>
    <row r="3235" spans="1:30">
      <c r="A3235" s="165" t="s">
        <v>7624</v>
      </c>
      <c r="C3235" s="165" t="s">
        <v>8444</v>
      </c>
      <c r="D3235" s="169" t="s">
        <v>2877</v>
      </c>
      <c r="E3235" s="169" t="s">
        <v>3592</v>
      </c>
      <c r="F3235" s="174">
        <v>15.877000000000001</v>
      </c>
      <c r="G3235" s="174">
        <v>144.72800000000001</v>
      </c>
      <c r="H3235" s="74">
        <v>51.125999999999998</v>
      </c>
      <c r="I3235" s="74">
        <v>0.89500000000000002</v>
      </c>
      <c r="J3235" s="74">
        <v>16.991</v>
      </c>
      <c r="K3235" s="74">
        <v>0.13600000000000001</v>
      </c>
      <c r="L3235" s="74">
        <v>5.7610000000000001</v>
      </c>
      <c r="M3235" s="74">
        <v>12.465</v>
      </c>
      <c r="N3235" s="74">
        <v>2.4609999999999999</v>
      </c>
      <c r="O3235" s="74">
        <v>0.33600000000000002</v>
      </c>
      <c r="P3235" s="74">
        <v>0</v>
      </c>
      <c r="Q3235" s="74">
        <v>0.115</v>
      </c>
      <c r="R3235" s="74">
        <v>2.1094380259999999</v>
      </c>
      <c r="S3235" s="74">
        <v>0</v>
      </c>
      <c r="T3235" s="74">
        <v>0</v>
      </c>
      <c r="U3235" s="74">
        <v>3.0183457759999999E-3</v>
      </c>
      <c r="V3235" s="74">
        <v>6.1701499999999996</v>
      </c>
      <c r="W3235" s="74">
        <v>1.20983321235</v>
      </c>
      <c r="X3235" s="74">
        <v>1174.9190000000001</v>
      </c>
      <c r="Y3235" s="74">
        <v>540</v>
      </c>
      <c r="Z3235" s="74">
        <v>0.91280444029669439</v>
      </c>
      <c r="AA3235" s="74">
        <v>8.7195559703305572E-2</v>
      </c>
      <c r="AB3235" s="74">
        <v>1.190083668016197E-3</v>
      </c>
      <c r="AC3235" s="74">
        <v>1.190083668016197E-3</v>
      </c>
      <c r="AD3235" t="s">
        <v>5810</v>
      </c>
    </row>
    <row r="3236" spans="1:30">
      <c r="A3236" s="165" t="s">
        <v>7625</v>
      </c>
      <c r="C3236" s="165" t="s">
        <v>8444</v>
      </c>
      <c r="D3236" s="169" t="s">
        <v>2877</v>
      </c>
      <c r="E3236" s="169" t="s">
        <v>3592</v>
      </c>
      <c r="F3236" s="174">
        <v>15.877000000000001</v>
      </c>
      <c r="G3236" s="174">
        <v>144.72800000000001</v>
      </c>
      <c r="H3236" s="74">
        <v>51.161000000000001</v>
      </c>
      <c r="I3236" s="74">
        <v>0.88300000000000001</v>
      </c>
      <c r="J3236" s="74">
        <v>17.952000000000002</v>
      </c>
      <c r="K3236" s="74">
        <v>0.13300000000000001</v>
      </c>
      <c r="L3236" s="74">
        <v>4.3159999999999998</v>
      </c>
      <c r="M3236" s="74">
        <v>12.856</v>
      </c>
      <c r="N3236" s="74">
        <v>2.5550000000000002</v>
      </c>
      <c r="O3236" s="74">
        <v>0.32500000000000001</v>
      </c>
      <c r="P3236" s="74">
        <v>0</v>
      </c>
      <c r="Q3236" s="74">
        <v>6.2E-2</v>
      </c>
      <c r="R3236" s="74">
        <v>2.0093837680000002</v>
      </c>
      <c r="S3236" s="74">
        <v>0</v>
      </c>
      <c r="T3236" s="74">
        <v>0</v>
      </c>
      <c r="U3236" s="74">
        <v>8.284627894E-3</v>
      </c>
      <c r="V3236" s="74">
        <v>5.8454499999999996</v>
      </c>
      <c r="W3236" s="74">
        <v>1.14616655205</v>
      </c>
      <c r="X3236" s="74">
        <v>1181.4096</v>
      </c>
      <c r="Y3236" s="74">
        <v>600</v>
      </c>
      <c r="Z3236" s="74">
        <v>0.76415486917476894</v>
      </c>
      <c r="AA3236" s="74">
        <v>0.23584513082523109</v>
      </c>
      <c r="AB3236" s="74">
        <v>1.0294268284336641E-3</v>
      </c>
      <c r="AC3236" s="74">
        <v>1.0294268284336649E-3</v>
      </c>
      <c r="AD3236" t="s">
        <v>5810</v>
      </c>
    </row>
    <row r="3237" spans="1:30">
      <c r="A3237" s="165" t="s">
        <v>7626</v>
      </c>
      <c r="C3237" s="165" t="s">
        <v>8444</v>
      </c>
      <c r="D3237" s="169" t="s">
        <v>2877</v>
      </c>
      <c r="E3237" s="169" t="s">
        <v>3592</v>
      </c>
      <c r="F3237" s="174">
        <v>15.877000000000001</v>
      </c>
      <c r="G3237" s="174">
        <v>144.72800000000001</v>
      </c>
      <c r="H3237" s="74">
        <v>51.051000000000002</v>
      </c>
      <c r="I3237" s="74">
        <v>0.86099999999999999</v>
      </c>
      <c r="J3237" s="74">
        <v>17.318000000000001</v>
      </c>
      <c r="K3237" s="74">
        <v>0.127</v>
      </c>
      <c r="L3237" s="74">
        <v>5.218</v>
      </c>
      <c r="M3237" s="74">
        <v>12.69</v>
      </c>
      <c r="N3237" s="74">
        <v>2.464</v>
      </c>
      <c r="O3237" s="74">
        <v>0.32100000000000001</v>
      </c>
      <c r="P3237" s="74">
        <v>0</v>
      </c>
      <c r="Q3237" s="74">
        <v>0.12</v>
      </c>
      <c r="R3237" s="74">
        <v>1.8849529549999999</v>
      </c>
      <c r="S3237" s="74">
        <v>0</v>
      </c>
      <c r="T3237" s="74">
        <v>0</v>
      </c>
      <c r="U3237" s="74">
        <v>3.9808474999999998E-3</v>
      </c>
      <c r="V3237" s="74">
        <v>5.9873999999999992</v>
      </c>
      <c r="W3237" s="74">
        <v>1.1739998826</v>
      </c>
      <c r="X3237" s="74">
        <v>1178.654</v>
      </c>
      <c r="Y3237" s="74">
        <v>470</v>
      </c>
      <c r="Z3237" s="74">
        <v>0.86667496925195697</v>
      </c>
      <c r="AA3237" s="74">
        <v>0.133325030748043</v>
      </c>
      <c r="AB3237" s="74">
        <v>1.6189514402246679E-3</v>
      </c>
      <c r="AC3237" s="74">
        <v>1.618951440224667E-3</v>
      </c>
      <c r="AD3237" t="s">
        <v>5810</v>
      </c>
    </row>
    <row r="3238" spans="1:30">
      <c r="A3238" s="165" t="s">
        <v>7627</v>
      </c>
      <c r="C3238" s="165" t="s">
        <v>8444</v>
      </c>
      <c r="D3238" s="169" t="s">
        <v>2877</v>
      </c>
      <c r="E3238" s="169" t="s">
        <v>3592</v>
      </c>
      <c r="F3238" s="174">
        <v>15.877000000000001</v>
      </c>
      <c r="G3238" s="174">
        <v>144.72800000000001</v>
      </c>
      <c r="H3238" s="74">
        <v>50.097999999999999</v>
      </c>
      <c r="I3238" s="74">
        <v>0.77200000000000002</v>
      </c>
      <c r="J3238" s="74">
        <v>17.742000000000001</v>
      </c>
      <c r="K3238" s="74">
        <v>0.14000000000000001</v>
      </c>
      <c r="L3238" s="74">
        <v>5.9249999999999998</v>
      </c>
      <c r="M3238" s="74">
        <v>12.743</v>
      </c>
      <c r="N3238" s="74">
        <v>2.2989999999999999</v>
      </c>
      <c r="O3238" s="74">
        <v>0.29299999999999998</v>
      </c>
      <c r="P3238" s="74">
        <v>0</v>
      </c>
      <c r="Q3238" s="74">
        <v>0.10299999999999999</v>
      </c>
      <c r="R3238" s="74">
        <v>2.4735693219999999</v>
      </c>
      <c r="S3238" s="74">
        <v>0</v>
      </c>
      <c r="T3238" s="74">
        <v>0</v>
      </c>
      <c r="U3238" s="74">
        <v>2.0138405000000002E-2</v>
      </c>
      <c r="V3238" s="74">
        <v>6.0724</v>
      </c>
      <c r="W3238" s="74">
        <v>1.1906665476</v>
      </c>
      <c r="X3238" s="74">
        <v>1179.5337999999999</v>
      </c>
      <c r="Y3238" s="74">
        <v>1020</v>
      </c>
      <c r="Z3238" s="74">
        <v>0.6882695226636707</v>
      </c>
      <c r="AA3238" s="74">
        <v>0.3117304773363293</v>
      </c>
      <c r="AB3238" s="74">
        <v>5.2225892749287238E-4</v>
      </c>
      <c r="AC3238" s="74">
        <v>5.2225892749287227E-4</v>
      </c>
      <c r="AD3238" t="s">
        <v>5810</v>
      </c>
    </row>
    <row r="3239" spans="1:30">
      <c r="A3239" s="165" t="s">
        <v>7628</v>
      </c>
      <c r="C3239" s="165" t="s">
        <v>8444</v>
      </c>
      <c r="D3239" s="169" t="s">
        <v>2877</v>
      </c>
      <c r="E3239" s="169" t="s">
        <v>3592</v>
      </c>
      <c r="F3239" s="174">
        <v>15.877000000000001</v>
      </c>
      <c r="G3239" s="174">
        <v>144.72800000000001</v>
      </c>
      <c r="H3239" s="74">
        <v>51.701999999999998</v>
      </c>
      <c r="I3239" s="74">
        <v>0.86599999999999999</v>
      </c>
      <c r="J3239" s="74">
        <v>17.542000000000002</v>
      </c>
      <c r="K3239" s="74">
        <v>0.153</v>
      </c>
      <c r="L3239" s="74">
        <v>5.0670000000000002</v>
      </c>
      <c r="M3239" s="74">
        <v>12.449</v>
      </c>
      <c r="N3239" s="74">
        <v>2.613</v>
      </c>
      <c r="O3239" s="74">
        <v>0.34399999999999997</v>
      </c>
      <c r="P3239" s="74">
        <v>0</v>
      </c>
      <c r="Q3239" s="74">
        <v>0.121</v>
      </c>
      <c r="R3239" s="74">
        <v>2.3258389959999999</v>
      </c>
      <c r="S3239" s="74">
        <v>0</v>
      </c>
      <c r="T3239" s="74">
        <v>0</v>
      </c>
      <c r="U3239" s="74">
        <v>2.5116137E-3</v>
      </c>
      <c r="V3239" s="74">
        <v>5.92875</v>
      </c>
      <c r="W3239" s="74">
        <v>1.16249988375</v>
      </c>
      <c r="X3239" s="74">
        <v>1174.6533999999999</v>
      </c>
      <c r="Y3239" s="74">
        <v>610</v>
      </c>
      <c r="Z3239" s="74">
        <v>0.93043997237678611</v>
      </c>
      <c r="AA3239" s="74">
        <v>6.9560027623213894E-2</v>
      </c>
      <c r="AB3239" s="74">
        <v>1.6099839926961729E-4</v>
      </c>
      <c r="AC3239" s="74">
        <v>1.6099839926961729E-4</v>
      </c>
      <c r="AD3239" t="s">
        <v>5810</v>
      </c>
    </row>
    <row r="3240" spans="1:30">
      <c r="A3240" s="165" t="s">
        <v>7629</v>
      </c>
      <c r="C3240" s="165" t="s">
        <v>8444</v>
      </c>
      <c r="D3240" s="169" t="s">
        <v>2877</v>
      </c>
      <c r="E3240" s="169" t="s">
        <v>3592</v>
      </c>
      <c r="F3240" s="174">
        <v>15.877000000000001</v>
      </c>
      <c r="G3240" s="174">
        <v>144.72800000000001</v>
      </c>
      <c r="H3240" s="74">
        <v>51.585000000000001</v>
      </c>
      <c r="I3240" s="74">
        <v>0.88600000000000001</v>
      </c>
      <c r="J3240" s="74">
        <v>17.905999999999999</v>
      </c>
      <c r="K3240" s="74">
        <v>0.13900000000000001</v>
      </c>
      <c r="L3240" s="74">
        <v>3.98</v>
      </c>
      <c r="M3240" s="74">
        <v>13.01</v>
      </c>
      <c r="N3240" s="74">
        <v>2.605</v>
      </c>
      <c r="O3240" s="74">
        <v>0.34899999999999998</v>
      </c>
      <c r="P3240" s="74">
        <v>0</v>
      </c>
      <c r="Q3240" s="74">
        <v>0.126</v>
      </c>
      <c r="R3240" s="74">
        <v>2.3003538950000002</v>
      </c>
      <c r="S3240" s="74">
        <v>0</v>
      </c>
      <c r="T3240" s="74">
        <v>0</v>
      </c>
      <c r="U3240" s="74">
        <v>2.3470273999999999E-3</v>
      </c>
      <c r="V3240" s="74">
        <v>5.7604499999999996</v>
      </c>
      <c r="W3240" s="74">
        <v>1.1294998870499999</v>
      </c>
      <c r="X3240" s="74">
        <v>1183.9659999999999</v>
      </c>
      <c r="Y3240" s="74">
        <v>590</v>
      </c>
      <c r="Z3240" s="74">
        <v>0.93332136671407928</v>
      </c>
      <c r="AA3240" s="74">
        <v>6.6678633285920663E-2</v>
      </c>
      <c r="AB3240" s="74">
        <v>1.0096687557929779E-3</v>
      </c>
      <c r="AC3240" s="74">
        <v>1.0096687557929779E-3</v>
      </c>
      <c r="AD3240" t="s">
        <v>5810</v>
      </c>
    </row>
    <row r="3241" spans="1:30">
      <c r="A3241" s="165" t="s">
        <v>7630</v>
      </c>
      <c r="C3241" s="165" t="s">
        <v>8444</v>
      </c>
      <c r="D3241" s="169" t="s">
        <v>2877</v>
      </c>
      <c r="E3241" s="169" t="s">
        <v>3592</v>
      </c>
      <c r="F3241" s="174">
        <v>15.877000000000001</v>
      </c>
      <c r="G3241" s="174">
        <v>144.72800000000001</v>
      </c>
      <c r="H3241" s="74">
        <v>52.155000000000001</v>
      </c>
      <c r="I3241" s="74">
        <v>0.85699999999999998</v>
      </c>
      <c r="J3241" s="74">
        <v>18.268999999999998</v>
      </c>
      <c r="K3241" s="74">
        <v>0.11700000000000001</v>
      </c>
      <c r="L3241" s="74">
        <v>3.8450000000000002</v>
      </c>
      <c r="M3241" s="74">
        <v>13.124000000000001</v>
      </c>
      <c r="N3241" s="74">
        <v>2.62</v>
      </c>
      <c r="O3241" s="74">
        <v>0.33800000000000002</v>
      </c>
      <c r="P3241" s="74">
        <v>0</v>
      </c>
      <c r="Q3241" s="74">
        <v>8.6999999999999994E-2</v>
      </c>
      <c r="R3241" s="74">
        <v>2.4676384819999999</v>
      </c>
      <c r="S3241" s="74">
        <v>0</v>
      </c>
      <c r="T3241" s="74">
        <v>0</v>
      </c>
      <c r="U3241" s="74">
        <v>2.3938609000000001E-3</v>
      </c>
      <c r="V3241" s="74">
        <v>5.5709</v>
      </c>
      <c r="W3241" s="74">
        <v>1.0923332241000001</v>
      </c>
      <c r="X3241" s="74">
        <v>1185.8584000000001</v>
      </c>
      <c r="Y3241" s="74">
        <v>650</v>
      </c>
      <c r="Z3241" s="74">
        <v>0.94364487735246516</v>
      </c>
      <c r="AA3241" s="74">
        <v>5.6355122647534811E-2</v>
      </c>
      <c r="AB3241" s="74">
        <v>2.7376654280502409E-3</v>
      </c>
      <c r="AC3241" s="74">
        <v>2.73766542805024E-3</v>
      </c>
      <c r="AD3241" t="s">
        <v>5810</v>
      </c>
    </row>
    <row r="3242" spans="1:30">
      <c r="A3242" s="165" t="s">
        <v>7631</v>
      </c>
      <c r="C3242" s="165" t="s">
        <v>8444</v>
      </c>
      <c r="D3242" s="169" t="s">
        <v>2877</v>
      </c>
      <c r="E3242" s="169" t="s">
        <v>3592</v>
      </c>
      <c r="F3242" s="174">
        <v>15.877000000000001</v>
      </c>
      <c r="G3242" s="174">
        <v>144.72800000000001</v>
      </c>
      <c r="H3242" s="74">
        <v>50.744999999999997</v>
      </c>
      <c r="I3242" s="74">
        <v>0.82899999999999996</v>
      </c>
      <c r="J3242" s="74">
        <v>18.462</v>
      </c>
      <c r="K3242" s="74">
        <v>0.13200000000000001</v>
      </c>
      <c r="L3242" s="74">
        <v>4.1520000000000001</v>
      </c>
      <c r="M3242" s="74">
        <v>12.949</v>
      </c>
      <c r="N3242" s="74">
        <v>2.4900000000000002</v>
      </c>
      <c r="O3242" s="74">
        <v>0.32300000000000001</v>
      </c>
      <c r="P3242" s="74">
        <v>0</v>
      </c>
      <c r="Q3242" s="74">
        <v>0.11</v>
      </c>
      <c r="R3242" s="74">
        <v>2.4358507920000001</v>
      </c>
      <c r="S3242" s="74">
        <v>0</v>
      </c>
      <c r="T3242" s="74">
        <v>0</v>
      </c>
      <c r="U3242" s="74">
        <v>1.7181203999999999E-2</v>
      </c>
      <c r="V3242" s="74">
        <v>5.8743499999999997</v>
      </c>
      <c r="W3242" s="74">
        <v>1.1518332181499999</v>
      </c>
      <c r="X3242" s="74">
        <v>1182.9534000000001</v>
      </c>
      <c r="Y3242" s="74">
        <v>950</v>
      </c>
      <c r="Z3242" s="74">
        <v>0.69484243080225083</v>
      </c>
      <c r="AA3242" s="74">
        <v>0.30515756919774911</v>
      </c>
      <c r="AB3242" s="74">
        <v>6.2338332311540545E-4</v>
      </c>
      <c r="AC3242" s="74">
        <v>6.2338332311540556E-4</v>
      </c>
      <c r="AD3242" t="s">
        <v>5810</v>
      </c>
    </row>
    <row r="3243" spans="1:30">
      <c r="A3243" s="165" t="s">
        <v>7632</v>
      </c>
      <c r="C3243" s="165" t="s">
        <v>8444</v>
      </c>
      <c r="D3243" s="169" t="s">
        <v>2877</v>
      </c>
      <c r="E3243" s="169" t="s">
        <v>3592</v>
      </c>
      <c r="F3243" s="174">
        <v>15.877000000000001</v>
      </c>
      <c r="G3243" s="174">
        <v>144.72800000000001</v>
      </c>
      <c r="H3243" s="74">
        <v>50.881</v>
      </c>
      <c r="I3243" s="74">
        <v>0.86299999999999999</v>
      </c>
      <c r="J3243" s="74">
        <v>17.227</v>
      </c>
      <c r="K3243" s="74">
        <v>0.155</v>
      </c>
      <c r="L3243" s="74">
        <v>6.2750000000000004</v>
      </c>
      <c r="M3243" s="74">
        <v>12.053000000000001</v>
      </c>
      <c r="N3243" s="74">
        <v>2.5169999999999999</v>
      </c>
      <c r="O3243" s="74">
        <v>0.32300000000000001</v>
      </c>
      <c r="P3243" s="74">
        <v>0</v>
      </c>
      <c r="Q3243" s="74">
        <v>0.10100000000000001</v>
      </c>
      <c r="R3243" s="74">
        <v>2.1475391350000002</v>
      </c>
      <c r="S3243" s="74">
        <v>0</v>
      </c>
      <c r="T3243" s="74">
        <v>0</v>
      </c>
      <c r="U3243" s="74">
        <v>4.9175175000000003E-3</v>
      </c>
      <c r="V3243" s="74">
        <v>6.1624999999999996</v>
      </c>
      <c r="W3243" s="74">
        <v>1.2083332124999999</v>
      </c>
      <c r="X3243" s="74">
        <v>1168.0798</v>
      </c>
      <c r="Y3243" s="74">
        <v>590</v>
      </c>
      <c r="Z3243" s="74">
        <v>0.87340393803428218</v>
      </c>
      <c r="AA3243" s="74">
        <v>0.12659606196571779</v>
      </c>
      <c r="AB3243" s="74">
        <v>1.4920243427148389E-3</v>
      </c>
      <c r="AC3243" s="74">
        <v>1.4920243427148389E-3</v>
      </c>
      <c r="AD3243" t="s">
        <v>5810</v>
      </c>
    </row>
    <row r="3244" spans="1:30">
      <c r="A3244" s="165" t="s">
        <v>7633</v>
      </c>
      <c r="C3244" s="165" t="s">
        <v>8444</v>
      </c>
      <c r="D3244" s="169" t="s">
        <v>2877</v>
      </c>
      <c r="E3244" s="169" t="s">
        <v>3592</v>
      </c>
      <c r="F3244" s="174">
        <v>15.877000000000001</v>
      </c>
      <c r="G3244" s="174">
        <v>144.72800000000001</v>
      </c>
      <c r="H3244" s="74">
        <v>51.7</v>
      </c>
      <c r="I3244" s="74">
        <v>0.87</v>
      </c>
      <c r="J3244" s="74">
        <v>18.106000000000002</v>
      </c>
      <c r="K3244" s="74">
        <v>0.13</v>
      </c>
      <c r="L3244" s="74">
        <v>4.1509999999999998</v>
      </c>
      <c r="M3244" s="74">
        <v>12.94</v>
      </c>
      <c r="N3244" s="74">
        <v>2.5289999999999999</v>
      </c>
      <c r="O3244" s="74">
        <v>0.35099999999999998</v>
      </c>
      <c r="P3244" s="74">
        <v>0</v>
      </c>
      <c r="Q3244" s="74">
        <v>0.125</v>
      </c>
      <c r="R3244" s="74">
        <v>2.4831720979999998</v>
      </c>
      <c r="S3244" s="74">
        <v>0</v>
      </c>
      <c r="T3244" s="74">
        <v>0</v>
      </c>
      <c r="U3244" s="74">
        <v>2.288151E-3</v>
      </c>
      <c r="V3244" s="74">
        <v>5.6108500000000001</v>
      </c>
      <c r="W3244" s="74">
        <v>1.1001665566500001</v>
      </c>
      <c r="X3244" s="74">
        <v>1182.8040000000001</v>
      </c>
      <c r="Y3244" s="74">
        <v>660</v>
      </c>
      <c r="Z3244" s="74">
        <v>0.94689645841475656</v>
      </c>
      <c r="AA3244" s="74">
        <v>5.3103541585243427E-2</v>
      </c>
      <c r="AB3244" s="74">
        <v>2.5157830897971759E-3</v>
      </c>
      <c r="AC3244" s="74">
        <v>2.5157830897971759E-3</v>
      </c>
      <c r="AD3244" t="s">
        <v>5810</v>
      </c>
    </row>
    <row r="3245" spans="1:30">
      <c r="A3245" s="165" t="s">
        <v>7634</v>
      </c>
      <c r="C3245" s="165" t="s">
        <v>8444</v>
      </c>
      <c r="D3245" s="169" t="s">
        <v>2877</v>
      </c>
      <c r="E3245" s="169" t="s">
        <v>3592</v>
      </c>
      <c r="F3245" s="174">
        <v>15.877000000000001</v>
      </c>
      <c r="G3245" s="174">
        <v>144.72800000000001</v>
      </c>
      <c r="H3245" s="74">
        <v>52.119</v>
      </c>
      <c r="I3245" s="74">
        <v>0.86799999999999999</v>
      </c>
      <c r="J3245" s="74">
        <v>18.324000000000002</v>
      </c>
      <c r="K3245" s="74">
        <v>0.14699999999999999</v>
      </c>
      <c r="L3245" s="74">
        <v>3.76</v>
      </c>
      <c r="M3245" s="74">
        <v>12.983000000000001</v>
      </c>
      <c r="N3245" s="74">
        <v>2.5670000000000002</v>
      </c>
      <c r="O3245" s="74">
        <v>0.34399999999999997</v>
      </c>
      <c r="P3245" s="74">
        <v>0</v>
      </c>
      <c r="Q3245" s="74">
        <v>9.8000000000000004E-2</v>
      </c>
      <c r="R3245" s="74">
        <v>2.254044956</v>
      </c>
      <c r="S3245" s="74">
        <v>0</v>
      </c>
      <c r="T3245" s="74">
        <v>0</v>
      </c>
      <c r="U3245" s="74">
        <v>7.7588840589999999E-3</v>
      </c>
      <c r="V3245" s="74">
        <v>5.6805499999999993</v>
      </c>
      <c r="W3245" s="74">
        <v>1.11383322195</v>
      </c>
      <c r="X3245" s="74">
        <v>1183.5178000000001</v>
      </c>
      <c r="Y3245" s="74">
        <v>680</v>
      </c>
      <c r="Z3245" s="74">
        <v>0.80201409453820105</v>
      </c>
      <c r="AA3245" s="74">
        <v>0.19798590546179889</v>
      </c>
      <c r="AB3245" s="74">
        <v>7.4392460994534529E-4</v>
      </c>
      <c r="AC3245" s="74">
        <v>7.4392460994534562E-4</v>
      </c>
      <c r="AD3245" t="s">
        <v>5810</v>
      </c>
    </row>
    <row r="3246" spans="1:30">
      <c r="A3246" s="165" t="s">
        <v>7635</v>
      </c>
      <c r="C3246" s="165" t="s">
        <v>8444</v>
      </c>
      <c r="D3246" s="169" t="s">
        <v>2877</v>
      </c>
      <c r="E3246" s="169" t="s">
        <v>3592</v>
      </c>
      <c r="F3246" s="174">
        <v>15.877000000000001</v>
      </c>
      <c r="G3246" s="174">
        <v>144.72800000000001</v>
      </c>
      <c r="H3246" s="74">
        <v>51.738999999999997</v>
      </c>
      <c r="I3246" s="74">
        <v>0.90800000000000003</v>
      </c>
      <c r="J3246" s="74">
        <v>18.338000000000001</v>
      </c>
      <c r="K3246" s="74">
        <v>0.14599999999999999</v>
      </c>
      <c r="L3246" s="74">
        <v>3.254</v>
      </c>
      <c r="M3246" s="74">
        <v>12.95</v>
      </c>
      <c r="N3246" s="74">
        <v>2.6579999999999999</v>
      </c>
      <c r="O3246" s="74">
        <v>0.35099999999999998</v>
      </c>
      <c r="P3246" s="74">
        <v>0</v>
      </c>
      <c r="Q3246" s="74">
        <v>0.12</v>
      </c>
      <c r="R3246" s="74">
        <v>2.308293242</v>
      </c>
      <c r="S3246" s="74">
        <v>0</v>
      </c>
      <c r="T3246" s="74">
        <v>0</v>
      </c>
      <c r="U3246" s="74">
        <v>8.3617868999999994E-3</v>
      </c>
      <c r="V3246" s="74">
        <v>5.5709</v>
      </c>
      <c r="W3246" s="74">
        <v>1.0923332241000001</v>
      </c>
      <c r="X3246" s="74">
        <v>1182.97</v>
      </c>
      <c r="Y3246" s="74">
        <v>710</v>
      </c>
      <c r="Z3246" s="74">
        <v>0.79485164046285472</v>
      </c>
      <c r="AA3246" s="74">
        <v>0.2051483595371453</v>
      </c>
      <c r="AB3246" s="74">
        <v>8.3552102114669647E-4</v>
      </c>
      <c r="AC3246" s="74">
        <v>8.3552102114669647E-4</v>
      </c>
      <c r="AD3246" t="s">
        <v>5810</v>
      </c>
    </row>
    <row r="3247" spans="1:30">
      <c r="A3247" s="165" t="s">
        <v>7636</v>
      </c>
      <c r="C3247" s="165" t="s">
        <v>8444</v>
      </c>
      <c r="D3247" s="169" t="s">
        <v>2877</v>
      </c>
      <c r="E3247" s="169" t="s">
        <v>3592</v>
      </c>
      <c r="F3247" s="174">
        <v>15.877000000000001</v>
      </c>
      <c r="G3247" s="174">
        <v>144.72800000000001</v>
      </c>
      <c r="H3247" s="74">
        <v>50.091000000000001</v>
      </c>
      <c r="I3247" s="74">
        <v>0.77700000000000002</v>
      </c>
      <c r="J3247" s="74">
        <v>17.933</v>
      </c>
      <c r="K3247" s="74">
        <v>0.13800000000000001</v>
      </c>
      <c r="L3247" s="74">
        <v>6.3090000000000002</v>
      </c>
      <c r="M3247" s="74">
        <v>12.36</v>
      </c>
      <c r="N3247" s="74">
        <v>2.3639999999999999</v>
      </c>
      <c r="O3247" s="74">
        <v>0.30099999999999999</v>
      </c>
      <c r="P3247" s="74">
        <v>0</v>
      </c>
      <c r="Q3247" s="74">
        <v>8.8999999999999996E-2</v>
      </c>
      <c r="R3247" s="74">
        <v>2.4123741019999998</v>
      </c>
      <c r="S3247" s="74">
        <v>0</v>
      </c>
      <c r="T3247" s="74">
        <v>0</v>
      </c>
      <c r="U3247" s="74">
        <v>2.5330233000000001E-2</v>
      </c>
      <c r="V3247" s="74">
        <v>6.1004499999999986</v>
      </c>
      <c r="W3247" s="74">
        <v>1.19616654705</v>
      </c>
      <c r="X3247" s="74">
        <v>1173.1759999999999</v>
      </c>
      <c r="Y3247" s="74">
        <v>1090</v>
      </c>
      <c r="Z3247" s="74">
        <v>0.63462712871471949</v>
      </c>
      <c r="AA3247" s="74">
        <v>0.36537287128528051</v>
      </c>
      <c r="AB3247" s="74">
        <v>3.211193517873805E-4</v>
      </c>
      <c r="AC3247" s="74">
        <v>3.211193517873805E-4</v>
      </c>
      <c r="AD3247" t="s">
        <v>5810</v>
      </c>
    </row>
    <row r="3248" spans="1:30">
      <c r="A3248" s="165" t="s">
        <v>7637</v>
      </c>
      <c r="C3248" s="165" t="s">
        <v>8444</v>
      </c>
      <c r="D3248" s="169" t="s">
        <v>2877</v>
      </c>
      <c r="E3248" s="169" t="s">
        <v>3592</v>
      </c>
      <c r="F3248" s="174">
        <v>15.877000000000001</v>
      </c>
      <c r="G3248" s="174">
        <v>144.72800000000001</v>
      </c>
      <c r="H3248" s="74">
        <v>51.359000000000002</v>
      </c>
      <c r="I3248" s="74">
        <v>0.86799999999999999</v>
      </c>
      <c r="J3248" s="74">
        <v>18.117999999999999</v>
      </c>
      <c r="K3248" s="74">
        <v>9.7000000000000003E-2</v>
      </c>
      <c r="L3248" s="74">
        <v>4.5069999999999997</v>
      </c>
      <c r="M3248" s="74">
        <v>12.835000000000001</v>
      </c>
      <c r="N3248" s="74">
        <v>2.488</v>
      </c>
      <c r="O3248" s="74">
        <v>0.316</v>
      </c>
      <c r="P3248" s="74">
        <v>0</v>
      </c>
      <c r="Q3248" s="74">
        <v>0.14799999999999999</v>
      </c>
      <c r="R3248" s="74">
        <v>2.5193244429999999</v>
      </c>
      <c r="S3248" s="74">
        <v>0</v>
      </c>
      <c r="T3248" s="74">
        <v>0</v>
      </c>
      <c r="U3248" s="74">
        <v>1.3541572E-2</v>
      </c>
      <c r="V3248" s="74">
        <v>5.7791499999999996</v>
      </c>
      <c r="W3248" s="74">
        <v>1.1331665533499999</v>
      </c>
      <c r="X3248" s="74">
        <v>1181.0609999999999</v>
      </c>
      <c r="Y3248" s="74">
        <v>910</v>
      </c>
      <c r="Z3248" s="74">
        <v>0.75173562041462927</v>
      </c>
      <c r="AA3248" s="74">
        <v>0.2482643795853707</v>
      </c>
      <c r="AB3248" s="74">
        <v>2.4738340710254319E-4</v>
      </c>
      <c r="AC3248" s="74">
        <v>2.4738340710254308E-4</v>
      </c>
      <c r="AD3248" t="s">
        <v>5810</v>
      </c>
    </row>
    <row r="3249" spans="1:30">
      <c r="A3249" s="165" t="s">
        <v>7638</v>
      </c>
      <c r="C3249" s="165" t="s">
        <v>8444</v>
      </c>
      <c r="D3249" s="169" t="s">
        <v>2877</v>
      </c>
      <c r="E3249" s="169" t="s">
        <v>3592</v>
      </c>
      <c r="F3249" s="174">
        <v>15.877000000000001</v>
      </c>
      <c r="G3249" s="174">
        <v>144.72800000000001</v>
      </c>
      <c r="H3249" s="74">
        <v>52.204999999999998</v>
      </c>
      <c r="I3249" s="74">
        <v>0.88900000000000001</v>
      </c>
      <c r="J3249" s="74">
        <v>18.73</v>
      </c>
      <c r="K3249" s="74">
        <v>0.127</v>
      </c>
      <c r="L3249" s="74">
        <v>3.5110000000000001</v>
      </c>
      <c r="M3249" s="74">
        <v>12.936999999999999</v>
      </c>
      <c r="N3249" s="74">
        <v>2.6339999999999999</v>
      </c>
      <c r="O3249" s="74">
        <v>0.37</v>
      </c>
      <c r="P3249" s="74">
        <v>0</v>
      </c>
      <c r="Q3249" s="74">
        <v>9.8000000000000004E-2</v>
      </c>
      <c r="R3249" s="74">
        <v>2.3333329219999999</v>
      </c>
      <c r="S3249" s="74">
        <v>0</v>
      </c>
      <c r="T3249" s="74">
        <v>0</v>
      </c>
      <c r="U3249" s="74">
        <v>2.9210722999999999E-3</v>
      </c>
      <c r="V3249" s="74">
        <v>5.5496499999999997</v>
      </c>
      <c r="W3249" s="74">
        <v>1.0881665578499999</v>
      </c>
      <c r="X3249" s="74">
        <v>1182.7542000000001</v>
      </c>
      <c r="Y3249" s="74">
        <v>610</v>
      </c>
      <c r="Z3249" s="74">
        <v>0.92101660843400568</v>
      </c>
      <c r="AA3249" s="74">
        <v>7.8983391565994293E-2</v>
      </c>
      <c r="AB3249" s="74">
        <v>1.7285583442858061E-3</v>
      </c>
      <c r="AC3249" s="74">
        <v>1.7285583442858061E-3</v>
      </c>
      <c r="AD3249" t="s">
        <v>5810</v>
      </c>
    </row>
    <row r="3250" spans="1:30">
      <c r="A3250" s="165" t="s">
        <v>7639</v>
      </c>
      <c r="C3250" s="165" t="s">
        <v>8444</v>
      </c>
      <c r="D3250" s="169" t="s">
        <v>2877</v>
      </c>
      <c r="E3250" s="169" t="s">
        <v>3592</v>
      </c>
      <c r="F3250" s="174">
        <v>15.877000000000001</v>
      </c>
      <c r="G3250" s="174">
        <v>144.72800000000001</v>
      </c>
      <c r="H3250" s="74">
        <v>51.862000000000002</v>
      </c>
      <c r="I3250" s="74">
        <v>0.86799999999999999</v>
      </c>
      <c r="J3250" s="74">
        <v>19.597999999999999</v>
      </c>
      <c r="K3250" s="74">
        <v>0.125</v>
      </c>
      <c r="L3250" s="74">
        <v>2.96</v>
      </c>
      <c r="M3250" s="74">
        <v>13.077</v>
      </c>
      <c r="N3250" s="74">
        <v>2.7010000000000001</v>
      </c>
      <c r="O3250" s="74">
        <v>0.35299999999999998</v>
      </c>
      <c r="P3250" s="74">
        <v>0</v>
      </c>
      <c r="Q3250" s="74">
        <v>0.105</v>
      </c>
      <c r="R3250" s="74">
        <v>2.1516358699999998</v>
      </c>
      <c r="S3250" s="74">
        <v>0</v>
      </c>
      <c r="T3250" s="74">
        <v>0</v>
      </c>
      <c r="U3250" s="74">
        <v>1.13216641E-2</v>
      </c>
      <c r="V3250" s="74">
        <v>5.1688499999999999</v>
      </c>
      <c r="W3250" s="74">
        <v>1.0134998986499999</v>
      </c>
      <c r="X3250" s="74">
        <v>1185.0781999999999</v>
      </c>
      <c r="Y3250" s="74">
        <v>720</v>
      </c>
      <c r="Z3250" s="74">
        <v>0.71159344244762246</v>
      </c>
      <c r="AA3250" s="74">
        <v>0.28840655755237748</v>
      </c>
      <c r="AB3250" s="74">
        <v>8.7267534672218509E-4</v>
      </c>
      <c r="AC3250" s="74">
        <v>8.7267534672218487E-4</v>
      </c>
      <c r="AD3250" t="s">
        <v>5810</v>
      </c>
    </row>
    <row r="3251" spans="1:30">
      <c r="A3251" s="165" t="s">
        <v>7640</v>
      </c>
      <c r="C3251" s="165" t="s">
        <v>8444</v>
      </c>
      <c r="D3251" s="169" t="s">
        <v>2877</v>
      </c>
      <c r="E3251" s="169" t="s">
        <v>3592</v>
      </c>
      <c r="F3251" s="174">
        <v>15.877000000000001</v>
      </c>
      <c r="G3251" s="174">
        <v>144.72800000000001</v>
      </c>
      <c r="H3251" s="74">
        <v>50.844999999999999</v>
      </c>
      <c r="I3251" s="74">
        <v>0.83699999999999997</v>
      </c>
      <c r="J3251" s="74">
        <v>17.146000000000001</v>
      </c>
      <c r="K3251" s="74">
        <v>0.126</v>
      </c>
      <c r="L3251" s="74">
        <v>6.44</v>
      </c>
      <c r="M3251" s="74">
        <v>11.957000000000001</v>
      </c>
      <c r="N3251" s="74">
        <v>2.54</v>
      </c>
      <c r="O3251" s="74">
        <v>0.33</v>
      </c>
      <c r="P3251" s="74">
        <v>0</v>
      </c>
      <c r="Q3251" s="74">
        <v>0.11799999999999999</v>
      </c>
      <c r="R3251" s="74">
        <v>2.222655987</v>
      </c>
      <c r="S3251" s="74">
        <v>0</v>
      </c>
      <c r="T3251" s="74">
        <v>0</v>
      </c>
      <c r="U3251" s="74">
        <v>2.562505009E-2</v>
      </c>
      <c r="V3251" s="74">
        <v>6.0681500000000002</v>
      </c>
      <c r="W3251" s="74">
        <v>1.1898332143499999</v>
      </c>
      <c r="X3251" s="74">
        <v>1166.4862000000001</v>
      </c>
      <c r="Y3251" s="74">
        <v>990</v>
      </c>
      <c r="Z3251" s="74">
        <v>0.60076615217853246</v>
      </c>
      <c r="AA3251" s="74">
        <v>0.39923384782146748</v>
      </c>
      <c r="AB3251" s="74">
        <v>9.0423588921567221E-4</v>
      </c>
      <c r="AC3251" s="74">
        <v>9.0423588921567221E-4</v>
      </c>
      <c r="AD3251" t="s">
        <v>5810</v>
      </c>
    </row>
    <row r="3252" spans="1:30">
      <c r="A3252" s="165" t="s">
        <v>7641</v>
      </c>
      <c r="C3252" s="165" t="s">
        <v>8444</v>
      </c>
      <c r="D3252" s="169" t="s">
        <v>2877</v>
      </c>
      <c r="E3252" s="169" t="s">
        <v>3592</v>
      </c>
      <c r="F3252" s="174">
        <v>15.877000000000001</v>
      </c>
      <c r="G3252" s="174">
        <v>144.72800000000001</v>
      </c>
      <c r="H3252" s="74">
        <v>50.731999999999999</v>
      </c>
      <c r="I3252" s="74">
        <v>0.84599999999999997</v>
      </c>
      <c r="J3252" s="74">
        <v>17.036000000000001</v>
      </c>
      <c r="K3252" s="74">
        <v>0.13900000000000001</v>
      </c>
      <c r="L3252" s="74">
        <v>5.3520000000000003</v>
      </c>
      <c r="M3252" s="74">
        <v>12.433999999999999</v>
      </c>
      <c r="N3252" s="74">
        <v>2.431</v>
      </c>
      <c r="O3252" s="74">
        <v>0.33500000000000002</v>
      </c>
      <c r="P3252" s="74">
        <v>0</v>
      </c>
      <c r="Q3252" s="74">
        <v>0.11</v>
      </c>
      <c r="R3252" s="74">
        <v>1.7362909339999999</v>
      </c>
      <c r="S3252" s="74">
        <v>0</v>
      </c>
      <c r="T3252" s="74">
        <v>0</v>
      </c>
      <c r="U3252" s="74">
        <v>3.5473030999999999E-3</v>
      </c>
      <c r="V3252" s="74">
        <v>6.1608000000000001</v>
      </c>
      <c r="W3252" s="74">
        <v>1.2079998792</v>
      </c>
      <c r="X3252" s="74">
        <v>1174.4043999999999</v>
      </c>
      <c r="Y3252" s="74">
        <v>410</v>
      </c>
      <c r="Z3252" s="74">
        <v>0.86638239960859464</v>
      </c>
      <c r="AA3252" s="74">
        <v>0.13361760039140541</v>
      </c>
      <c r="AB3252" s="74">
        <v>1.6837321139669249E-3</v>
      </c>
      <c r="AC3252" s="74">
        <v>1.6837321139669249E-3</v>
      </c>
      <c r="AD3252" t="s">
        <v>5810</v>
      </c>
    </row>
    <row r="3253" spans="1:30">
      <c r="A3253" s="165" t="s">
        <v>7642</v>
      </c>
      <c r="C3253" s="165" t="s">
        <v>8444</v>
      </c>
      <c r="D3253" s="169" t="s">
        <v>2877</v>
      </c>
      <c r="E3253" s="169" t="s">
        <v>3592</v>
      </c>
      <c r="F3253" s="174">
        <v>15.877000000000001</v>
      </c>
      <c r="G3253" s="174">
        <v>144.72800000000001</v>
      </c>
      <c r="H3253" s="74">
        <v>50.106999999999999</v>
      </c>
      <c r="I3253" s="74">
        <v>0.79900000000000004</v>
      </c>
      <c r="J3253" s="74">
        <v>17.498999999999999</v>
      </c>
      <c r="K3253" s="74">
        <v>0.14799999999999999</v>
      </c>
      <c r="L3253" s="74">
        <v>6.6550000000000002</v>
      </c>
      <c r="M3253" s="74">
        <v>12.036</v>
      </c>
      <c r="N3253" s="74">
        <v>2.5150000000000001</v>
      </c>
      <c r="O3253" s="74">
        <v>0.33500000000000002</v>
      </c>
      <c r="P3253" s="74">
        <v>0</v>
      </c>
      <c r="Q3253" s="74">
        <v>0.09</v>
      </c>
      <c r="R3253" s="74">
        <v>1.779054981</v>
      </c>
      <c r="S3253" s="74">
        <v>0</v>
      </c>
      <c r="T3253" s="74">
        <v>0</v>
      </c>
      <c r="U3253" s="74">
        <v>1.9362306999999999E-2</v>
      </c>
      <c r="V3253" s="74">
        <v>5.9737999999999998</v>
      </c>
      <c r="W3253" s="74">
        <v>1.1713332162000001</v>
      </c>
      <c r="X3253" s="74">
        <v>1167.7976000000001</v>
      </c>
      <c r="Y3253" s="74">
        <v>730</v>
      </c>
      <c r="Z3253" s="74">
        <v>0.56005748428305013</v>
      </c>
      <c r="AA3253" s="74">
        <v>0.43994251571694992</v>
      </c>
      <c r="AB3253" s="74">
        <v>3.6424533644537039E-4</v>
      </c>
      <c r="AC3253" s="74">
        <v>3.6424533644537017E-4</v>
      </c>
      <c r="AD3253" t="s">
        <v>5810</v>
      </c>
    </row>
    <row r="3254" spans="1:30">
      <c r="A3254" s="165" t="s">
        <v>7643</v>
      </c>
      <c r="C3254" s="165" t="s">
        <v>8444</v>
      </c>
      <c r="D3254" s="169" t="s">
        <v>2877</v>
      </c>
      <c r="E3254" s="169" t="s">
        <v>3592</v>
      </c>
      <c r="F3254" s="174">
        <v>15.877000000000001</v>
      </c>
      <c r="G3254" s="174">
        <v>144.72800000000001</v>
      </c>
      <c r="H3254" s="74">
        <v>50.651000000000003</v>
      </c>
      <c r="I3254" s="74">
        <v>0.81799999999999995</v>
      </c>
      <c r="J3254" s="74">
        <v>18.523</v>
      </c>
      <c r="K3254" s="74">
        <v>0.151</v>
      </c>
      <c r="L3254" s="74">
        <v>4.6059999999999999</v>
      </c>
      <c r="M3254" s="74">
        <v>12.837999999999999</v>
      </c>
      <c r="N3254" s="74">
        <v>2.512</v>
      </c>
      <c r="O3254" s="74">
        <v>0.32900000000000001</v>
      </c>
      <c r="P3254" s="74">
        <v>0</v>
      </c>
      <c r="Q3254" s="74">
        <v>8.2000000000000003E-2</v>
      </c>
      <c r="R3254" s="74">
        <v>2.0291356490000001</v>
      </c>
      <c r="S3254" s="74">
        <v>0</v>
      </c>
      <c r="T3254" s="74">
        <v>0</v>
      </c>
      <c r="U3254" s="74">
        <v>1.9362306999999999E-2</v>
      </c>
      <c r="V3254" s="74">
        <v>5.9338499999999996</v>
      </c>
      <c r="W3254" s="74">
        <v>1.1634998836499999</v>
      </c>
      <c r="X3254" s="74">
        <v>1181.1107999999999</v>
      </c>
      <c r="Y3254" s="74">
        <v>840</v>
      </c>
      <c r="Z3254" s="74">
        <v>0.59542220508435773</v>
      </c>
      <c r="AA3254" s="74">
        <v>0.40457779491564222</v>
      </c>
      <c r="AB3254" s="74">
        <v>4.0142586285204167E-4</v>
      </c>
      <c r="AC3254" s="74">
        <v>4.0142586285204167E-4</v>
      </c>
      <c r="AD3254" t="s">
        <v>5810</v>
      </c>
    </row>
    <row r="3255" spans="1:30">
      <c r="A3255" s="165" t="s">
        <v>7644</v>
      </c>
      <c r="C3255" s="165" t="s">
        <v>8444</v>
      </c>
      <c r="D3255" s="169" t="s">
        <v>2877</v>
      </c>
      <c r="E3255" s="169" t="s">
        <v>3592</v>
      </c>
      <c r="F3255" s="174">
        <v>15.877000000000001</v>
      </c>
      <c r="G3255" s="174">
        <v>144.72800000000001</v>
      </c>
      <c r="H3255" s="74">
        <v>50.451000000000001</v>
      </c>
      <c r="I3255" s="74">
        <v>1.5029999999999999</v>
      </c>
      <c r="J3255" s="74">
        <v>14.372999999999999</v>
      </c>
      <c r="K3255" s="74">
        <v>0.161</v>
      </c>
      <c r="L3255" s="74">
        <v>10.483000000000001</v>
      </c>
      <c r="M3255" s="74">
        <v>9.4139999999999997</v>
      </c>
      <c r="N3255" s="74">
        <v>2.8620000000000001</v>
      </c>
      <c r="O3255" s="74">
        <v>0.23599999999999999</v>
      </c>
      <c r="P3255" s="74">
        <v>0</v>
      </c>
      <c r="Q3255" s="74">
        <v>0.21199999999999999</v>
      </c>
      <c r="R3255" s="74">
        <v>1.820108407</v>
      </c>
      <c r="S3255" s="74">
        <v>0</v>
      </c>
      <c r="T3255" s="74">
        <v>0</v>
      </c>
      <c r="U3255" s="74">
        <v>7.8185182999999991E-2</v>
      </c>
      <c r="V3255" s="74">
        <v>7.8888500000000006</v>
      </c>
      <c r="W3255" s="74">
        <v>1.54683317865</v>
      </c>
      <c r="X3255" s="74">
        <v>1124.2724000000001</v>
      </c>
      <c r="Y3255" s="74">
        <v>1480</v>
      </c>
      <c r="Z3255" s="74">
        <v>0.34991147971151509</v>
      </c>
      <c r="AA3255" s="74">
        <v>0.65008852028848485</v>
      </c>
      <c r="AB3255" s="74">
        <v>5.1205701857100119E-4</v>
      </c>
      <c r="AC3255" s="74">
        <v>5.1205701857100097E-4</v>
      </c>
      <c r="AD3255" t="s">
        <v>5810</v>
      </c>
    </row>
    <row r="3256" spans="1:30">
      <c r="A3256" s="165" t="s">
        <v>7645</v>
      </c>
      <c r="C3256" s="165" t="s">
        <v>8444</v>
      </c>
      <c r="D3256" s="169" t="s">
        <v>2877</v>
      </c>
      <c r="E3256" s="169" t="s">
        <v>3592</v>
      </c>
      <c r="F3256" s="174">
        <v>15.877000000000001</v>
      </c>
      <c r="G3256" s="174">
        <v>144.72800000000001</v>
      </c>
      <c r="H3256" s="74">
        <v>50.194000000000003</v>
      </c>
      <c r="I3256" s="74">
        <v>1.4730000000000001</v>
      </c>
      <c r="J3256" s="74">
        <v>15.087</v>
      </c>
      <c r="K3256" s="74">
        <v>0.152</v>
      </c>
      <c r="L3256" s="74">
        <v>11.17</v>
      </c>
      <c r="M3256" s="74">
        <v>10.201000000000001</v>
      </c>
      <c r="N3256" s="74">
        <v>2.766</v>
      </c>
      <c r="O3256" s="74">
        <v>0.26400000000000001</v>
      </c>
      <c r="P3256" s="74">
        <v>0</v>
      </c>
      <c r="Q3256" s="74">
        <v>0.127</v>
      </c>
      <c r="R3256" s="74">
        <v>1.7566244639999999</v>
      </c>
      <c r="S3256" s="74">
        <v>0</v>
      </c>
      <c r="T3256" s="74">
        <v>0</v>
      </c>
      <c r="U3256" s="74">
        <v>7.2672211E-2</v>
      </c>
      <c r="V3256" s="74">
        <v>6.6274499999999996</v>
      </c>
      <c r="W3256" s="74">
        <v>1.29949987005</v>
      </c>
      <c r="X3256" s="74">
        <v>1137.3366000000001</v>
      </c>
      <c r="Y3256" s="74">
        <v>1410</v>
      </c>
      <c r="Z3256" s="74">
        <v>0.34368497719964469</v>
      </c>
      <c r="AA3256" s="74">
        <v>0.65631502280035525</v>
      </c>
      <c r="AB3256" s="74">
        <v>5.647415391325471E-4</v>
      </c>
      <c r="AC3256" s="74">
        <v>5.647415391325471E-4</v>
      </c>
      <c r="AD3256" t="s">
        <v>5810</v>
      </c>
    </row>
    <row r="3257" spans="1:30">
      <c r="A3257" s="165" t="s">
        <v>7646</v>
      </c>
      <c r="C3257" s="165" t="s">
        <v>8444</v>
      </c>
      <c r="D3257" s="169" t="s">
        <v>2877</v>
      </c>
      <c r="E3257" s="169" t="s">
        <v>3592</v>
      </c>
      <c r="F3257" s="174">
        <v>15.877000000000001</v>
      </c>
      <c r="G3257" s="174">
        <v>144.72800000000001</v>
      </c>
      <c r="H3257" s="74">
        <v>49.290999999999997</v>
      </c>
      <c r="I3257" s="74">
        <v>0.82199999999999995</v>
      </c>
      <c r="J3257" s="74">
        <v>14.683999999999999</v>
      </c>
      <c r="K3257" s="74">
        <v>0.161</v>
      </c>
      <c r="L3257" s="74">
        <v>11.189</v>
      </c>
      <c r="M3257" s="74">
        <v>10.808999999999999</v>
      </c>
      <c r="N3257" s="74">
        <v>2.4489999999999998</v>
      </c>
      <c r="O3257" s="74">
        <v>0.217</v>
      </c>
      <c r="P3257" s="74">
        <v>0</v>
      </c>
      <c r="Q3257" s="74">
        <v>0.106</v>
      </c>
      <c r="R3257" s="74">
        <v>1.842112741</v>
      </c>
      <c r="S3257" s="74">
        <v>0</v>
      </c>
      <c r="T3257" s="74">
        <v>0</v>
      </c>
      <c r="U3257" s="74">
        <v>0.1566151029</v>
      </c>
      <c r="V3257" s="74">
        <v>7.4570499999999997</v>
      </c>
      <c r="W3257" s="74">
        <v>1.4621665204500001</v>
      </c>
      <c r="X3257" s="74">
        <v>1147.4294</v>
      </c>
      <c r="Y3257" s="74">
        <v>2570</v>
      </c>
      <c r="Z3257" s="74">
        <v>0.2286951103288985</v>
      </c>
      <c r="AA3257" s="74">
        <v>0.77130488967110156</v>
      </c>
      <c r="AB3257" s="74">
        <v>4.479608761689968E-4</v>
      </c>
      <c r="AC3257" s="74">
        <v>4.4796087616899702E-4</v>
      </c>
      <c r="AD3257" t="s">
        <v>5810</v>
      </c>
    </row>
    <row r="3258" spans="1:30">
      <c r="A3258" s="165" t="s">
        <v>7647</v>
      </c>
      <c r="C3258" s="165" t="s">
        <v>8444</v>
      </c>
      <c r="D3258" s="169" t="s">
        <v>2877</v>
      </c>
      <c r="E3258" s="169" t="s">
        <v>3592</v>
      </c>
      <c r="F3258" s="174">
        <v>15.877000000000001</v>
      </c>
      <c r="G3258" s="174">
        <v>144.72800000000001</v>
      </c>
      <c r="H3258" s="74">
        <v>48.901000000000003</v>
      </c>
      <c r="I3258" s="74">
        <v>0.80400000000000005</v>
      </c>
      <c r="J3258" s="74">
        <v>14.356</v>
      </c>
      <c r="K3258" s="74">
        <v>0.16500000000000001</v>
      </c>
      <c r="L3258" s="74">
        <v>10.861000000000001</v>
      </c>
      <c r="M3258" s="74">
        <v>10.673</v>
      </c>
      <c r="N3258" s="74">
        <v>2.3109999999999999</v>
      </c>
      <c r="O3258" s="74">
        <v>0.26100000000000001</v>
      </c>
      <c r="P3258" s="74">
        <v>0</v>
      </c>
      <c r="Q3258" s="74">
        <v>0.1</v>
      </c>
      <c r="R3258" s="74">
        <v>1.311042056</v>
      </c>
      <c r="S3258" s="74">
        <v>0</v>
      </c>
      <c r="T3258" s="74">
        <v>0</v>
      </c>
      <c r="U3258" s="74">
        <v>5.3202856E-2</v>
      </c>
      <c r="V3258" s="74">
        <v>7.3142500000000004</v>
      </c>
      <c r="W3258" s="74">
        <v>1.43416652325</v>
      </c>
      <c r="X3258" s="74">
        <v>1145.1718000000001</v>
      </c>
      <c r="Y3258" s="74">
        <v>1030</v>
      </c>
      <c r="Z3258" s="74">
        <v>0.28045777303648423</v>
      </c>
      <c r="AA3258" s="74">
        <v>0.71954222696351589</v>
      </c>
      <c r="AB3258" s="74">
        <v>1.3381882956372859E-4</v>
      </c>
      <c r="AC3258" s="74">
        <v>1.3381882956372849E-4</v>
      </c>
      <c r="AD3258" t="s">
        <v>5810</v>
      </c>
    </row>
    <row r="3259" spans="1:30">
      <c r="A3259" s="165" t="s">
        <v>7648</v>
      </c>
      <c r="C3259" s="165" t="s">
        <v>8444</v>
      </c>
      <c r="D3259" s="169" t="s">
        <v>2877</v>
      </c>
      <c r="E3259" s="169" t="s">
        <v>3592</v>
      </c>
      <c r="F3259" s="174">
        <v>15.877000000000001</v>
      </c>
      <c r="G3259" s="174">
        <v>144.72800000000001</v>
      </c>
      <c r="H3259" s="74">
        <v>48.703000000000003</v>
      </c>
      <c r="I3259" s="74">
        <v>0.84399999999999997</v>
      </c>
      <c r="J3259" s="74">
        <v>15.858000000000001</v>
      </c>
      <c r="K3259" s="74">
        <v>0.16400000000000001</v>
      </c>
      <c r="L3259" s="74">
        <v>11.077</v>
      </c>
      <c r="M3259" s="74">
        <v>10.926</v>
      </c>
      <c r="N3259" s="74">
        <v>2.4809999999999999</v>
      </c>
      <c r="O3259" s="74">
        <v>0.29499999999999998</v>
      </c>
      <c r="P3259" s="74">
        <v>0</v>
      </c>
      <c r="Q3259" s="74">
        <v>0.10100000000000001</v>
      </c>
      <c r="R3259" s="74">
        <v>1.7214120989999999</v>
      </c>
      <c r="S3259" s="74">
        <v>0</v>
      </c>
      <c r="T3259" s="74">
        <v>0</v>
      </c>
      <c r="U3259" s="74">
        <v>5.7645347999999999E-2</v>
      </c>
      <c r="V3259" s="74">
        <v>7.5420499999999988</v>
      </c>
      <c r="W3259" s="74">
        <v>1.4788331854500001</v>
      </c>
      <c r="X3259" s="74">
        <v>1149.3715999999999</v>
      </c>
      <c r="Y3259" s="74">
        <v>1230</v>
      </c>
      <c r="Z3259" s="74">
        <v>0.3809850819575798</v>
      </c>
      <c r="AA3259" s="74">
        <v>0.61901491804242026</v>
      </c>
      <c r="AB3259" s="74">
        <v>6.5066834175738191E-4</v>
      </c>
      <c r="AC3259" s="74">
        <v>6.506683417573817E-4</v>
      </c>
      <c r="AD3259" t="s">
        <v>5810</v>
      </c>
    </row>
    <row r="3260" spans="1:30">
      <c r="A3260" s="165" t="s">
        <v>7649</v>
      </c>
      <c r="C3260" s="165" t="s">
        <v>8444</v>
      </c>
      <c r="D3260" s="169" t="s">
        <v>2877</v>
      </c>
      <c r="E3260" s="169" t="s">
        <v>3592</v>
      </c>
      <c r="F3260" s="174">
        <v>15.877000000000001</v>
      </c>
      <c r="G3260" s="174">
        <v>144.72800000000001</v>
      </c>
      <c r="H3260" s="74">
        <v>50.540999999999997</v>
      </c>
      <c r="I3260" s="74">
        <v>0.91800000000000004</v>
      </c>
      <c r="J3260" s="74">
        <v>15.16</v>
      </c>
      <c r="K3260" s="74">
        <v>0.124</v>
      </c>
      <c r="L3260" s="74">
        <v>11.481999999999999</v>
      </c>
      <c r="M3260" s="74">
        <v>10.896000000000001</v>
      </c>
      <c r="N3260" s="74">
        <v>2.6019999999999999</v>
      </c>
      <c r="O3260" s="74">
        <v>0.21299999999999999</v>
      </c>
      <c r="P3260" s="74">
        <v>0</v>
      </c>
      <c r="Q3260" s="74">
        <v>0.10299999999999999</v>
      </c>
      <c r="R3260" s="74">
        <v>1.802781135</v>
      </c>
      <c r="S3260" s="74">
        <v>0</v>
      </c>
      <c r="T3260" s="74">
        <v>0</v>
      </c>
      <c r="U3260" s="74">
        <v>5.8421446000000002E-2</v>
      </c>
      <c r="V3260" s="74">
        <v>6.23475</v>
      </c>
      <c r="W3260" s="74">
        <v>1.22249987775</v>
      </c>
      <c r="X3260" s="74">
        <v>1148.8735999999999</v>
      </c>
      <c r="Y3260" s="74">
        <v>1250</v>
      </c>
      <c r="Z3260" s="74">
        <v>0.38602770850752038</v>
      </c>
      <c r="AA3260" s="74">
        <v>0.61397229149247956</v>
      </c>
      <c r="AB3260" s="74">
        <v>6.2750268313113548E-4</v>
      </c>
      <c r="AC3260" s="74">
        <v>6.2750268313113494E-4</v>
      </c>
      <c r="AD3260" t="s">
        <v>5810</v>
      </c>
    </row>
    <row r="3261" spans="1:30">
      <c r="A3261" s="165" t="s">
        <v>7650</v>
      </c>
      <c r="C3261" s="165" t="s">
        <v>8444</v>
      </c>
      <c r="D3261" s="169" t="s">
        <v>2877</v>
      </c>
      <c r="E3261" s="169" t="s">
        <v>3592</v>
      </c>
      <c r="F3261" s="174">
        <v>15.877000000000001</v>
      </c>
      <c r="G3261" s="174">
        <v>144.72800000000001</v>
      </c>
      <c r="H3261" s="74">
        <v>49.606999999999999</v>
      </c>
      <c r="I3261" s="74">
        <v>1.2569999999999999</v>
      </c>
      <c r="J3261" s="74">
        <v>14.491</v>
      </c>
      <c r="K3261" s="74">
        <v>0.16</v>
      </c>
      <c r="L3261" s="74">
        <v>10.536</v>
      </c>
      <c r="M3261" s="74">
        <v>9.7859999999999996</v>
      </c>
      <c r="N3261" s="74">
        <v>2.8460000000000001</v>
      </c>
      <c r="O3261" s="74">
        <v>0.23100000000000001</v>
      </c>
      <c r="P3261" s="74">
        <v>0</v>
      </c>
      <c r="Q3261" s="74">
        <v>0.17499999999999999</v>
      </c>
      <c r="R3261" s="74">
        <v>1.923710257</v>
      </c>
      <c r="S3261" s="74">
        <v>0</v>
      </c>
      <c r="T3261" s="74">
        <v>0</v>
      </c>
      <c r="U3261" s="74">
        <v>0.13639942429999999</v>
      </c>
      <c r="V3261" s="74">
        <v>7.5377999999999998</v>
      </c>
      <c r="W3261" s="74">
        <v>1.4779998522</v>
      </c>
      <c r="X3261" s="74">
        <v>1130.4476</v>
      </c>
      <c r="Y3261" s="74">
        <v>2280</v>
      </c>
      <c r="Z3261" s="74">
        <v>0.26576902153935522</v>
      </c>
      <c r="AA3261" s="74">
        <v>0.73423097846064478</v>
      </c>
      <c r="AB3261" s="74">
        <v>4.4077445609662499E-4</v>
      </c>
      <c r="AC3261" s="74">
        <v>4.4077445609662499E-4</v>
      </c>
      <c r="AD3261" t="s">
        <v>5810</v>
      </c>
    </row>
    <row r="3262" spans="1:30">
      <c r="A3262" s="165" t="s">
        <v>7651</v>
      </c>
      <c r="C3262" s="165" t="s">
        <v>8444</v>
      </c>
      <c r="D3262" s="169" t="s">
        <v>2877</v>
      </c>
      <c r="E3262" s="169" t="s">
        <v>3592</v>
      </c>
      <c r="F3262" s="174">
        <v>15.877000000000001</v>
      </c>
      <c r="G3262" s="174">
        <v>144.72800000000001</v>
      </c>
      <c r="H3262" s="74">
        <v>49.756999999999998</v>
      </c>
      <c r="I3262" s="74">
        <v>0.95199999999999996</v>
      </c>
      <c r="J3262" s="74">
        <v>14.885</v>
      </c>
      <c r="K3262" s="74">
        <v>0.13300000000000001</v>
      </c>
      <c r="L3262" s="74">
        <v>11.242000000000001</v>
      </c>
      <c r="M3262" s="74">
        <v>11.08</v>
      </c>
      <c r="N3262" s="74">
        <v>2.4849999999999999</v>
      </c>
      <c r="O3262" s="74">
        <v>0.19900000000000001</v>
      </c>
      <c r="P3262" s="74">
        <v>0</v>
      </c>
      <c r="Q3262" s="74">
        <v>9.8000000000000004E-2</v>
      </c>
      <c r="R3262" s="74">
        <v>1.633779697</v>
      </c>
      <c r="S3262" s="74">
        <v>0</v>
      </c>
      <c r="T3262" s="74">
        <v>0</v>
      </c>
      <c r="U3262" s="74">
        <v>5.4219811999999999E-2</v>
      </c>
      <c r="V3262" s="74">
        <v>6.0800499999999991</v>
      </c>
      <c r="W3262" s="74">
        <v>1.1921665474500001</v>
      </c>
      <c r="X3262" s="74">
        <v>1151.9280000000001</v>
      </c>
      <c r="Y3262" s="74">
        <v>1150</v>
      </c>
      <c r="Z3262" s="74">
        <v>0.35628181909181977</v>
      </c>
      <c r="AA3262" s="74">
        <v>0.64371818090818023</v>
      </c>
      <c r="AB3262" s="74">
        <v>2.0319222865992249E-5</v>
      </c>
      <c r="AC3262" s="74">
        <v>2.0319222865992249E-5</v>
      </c>
      <c r="AD3262" t="s">
        <v>5810</v>
      </c>
    </row>
    <row r="3263" spans="1:30">
      <c r="A3263" s="165" t="s">
        <v>7652</v>
      </c>
      <c r="C3263" s="165" t="s">
        <v>8444</v>
      </c>
      <c r="D3263" s="169" t="s">
        <v>2877</v>
      </c>
      <c r="E3263" s="169" t="s">
        <v>3592</v>
      </c>
      <c r="F3263" s="174">
        <v>15.877000000000001</v>
      </c>
      <c r="G3263" s="174">
        <v>144.72800000000001</v>
      </c>
      <c r="H3263" s="74">
        <v>49.326000000000001</v>
      </c>
      <c r="I3263" s="74">
        <v>1.0409999999999999</v>
      </c>
      <c r="J3263" s="74">
        <v>15.051</v>
      </c>
      <c r="K3263" s="74">
        <v>0.14599999999999999</v>
      </c>
      <c r="L3263" s="74">
        <v>10.737</v>
      </c>
      <c r="M3263" s="74">
        <v>10.412000000000001</v>
      </c>
      <c r="N3263" s="74">
        <v>2.5219999999999998</v>
      </c>
      <c r="O3263" s="74">
        <v>0.318</v>
      </c>
      <c r="P3263" s="74">
        <v>0</v>
      </c>
      <c r="Q3263" s="74">
        <v>0.11</v>
      </c>
      <c r="R3263" s="74">
        <v>1.8832501749999999</v>
      </c>
      <c r="S3263" s="74">
        <v>0</v>
      </c>
      <c r="T3263" s="74">
        <v>0</v>
      </c>
      <c r="U3263" s="74">
        <v>5.2172519000000001E-2</v>
      </c>
      <c r="V3263" s="74">
        <v>7.0073999999999996</v>
      </c>
      <c r="W3263" s="74">
        <v>1.3739998626000001</v>
      </c>
      <c r="X3263" s="74">
        <v>1140.8391999999999</v>
      </c>
      <c r="Y3263" s="74">
        <v>1190</v>
      </c>
      <c r="Z3263" s="74">
        <v>0.43714927798349468</v>
      </c>
      <c r="AA3263" s="74">
        <v>0.56285072201650521</v>
      </c>
      <c r="AB3263" s="74">
        <v>8.3868261470379729E-4</v>
      </c>
      <c r="AC3263" s="74">
        <v>8.3868261470379719E-4</v>
      </c>
      <c r="AD3263" t="s">
        <v>5810</v>
      </c>
    </row>
    <row r="3264" spans="1:30">
      <c r="A3264" s="165" t="s">
        <v>7653</v>
      </c>
      <c r="C3264" s="165" t="s">
        <v>8444</v>
      </c>
      <c r="D3264" s="169" t="s">
        <v>2877</v>
      </c>
      <c r="E3264" s="169" t="s">
        <v>3592</v>
      </c>
      <c r="F3264" s="174">
        <v>15.877000000000001</v>
      </c>
      <c r="G3264" s="174">
        <v>144.72800000000001</v>
      </c>
      <c r="H3264" s="74">
        <v>50.281999999999996</v>
      </c>
      <c r="I3264" s="74">
        <v>0.95099999999999996</v>
      </c>
      <c r="J3264" s="74">
        <v>15.391</v>
      </c>
      <c r="K3264" s="74">
        <v>0.14599999999999999</v>
      </c>
      <c r="L3264" s="74">
        <v>11.387</v>
      </c>
      <c r="M3264" s="74">
        <v>10.951000000000001</v>
      </c>
      <c r="N3264" s="74">
        <v>2.4590000000000001</v>
      </c>
      <c r="O3264" s="74">
        <v>0.193</v>
      </c>
      <c r="P3264" s="74">
        <v>0</v>
      </c>
      <c r="Q3264" s="74">
        <v>0.11600000000000001</v>
      </c>
      <c r="R3264" s="74">
        <v>1.69131886</v>
      </c>
      <c r="S3264" s="74">
        <v>0</v>
      </c>
      <c r="T3264" s="74">
        <v>0</v>
      </c>
      <c r="U3264" s="74">
        <v>0.109182659</v>
      </c>
      <c r="V3264" s="74">
        <v>5.6865000000000014</v>
      </c>
      <c r="W3264" s="74">
        <v>1.1149998885000001</v>
      </c>
      <c r="X3264" s="74">
        <v>1149.7865999999999</v>
      </c>
      <c r="Y3264" s="74">
        <v>1960</v>
      </c>
      <c r="Z3264" s="74">
        <v>0.23843059031700919</v>
      </c>
      <c r="AA3264" s="74">
        <v>0.76156940968299081</v>
      </c>
      <c r="AB3264" s="74">
        <v>7.6924103467988097E-4</v>
      </c>
      <c r="AC3264" s="74">
        <v>7.6924103467988032E-4</v>
      </c>
      <c r="AD3264" t="s">
        <v>5810</v>
      </c>
    </row>
    <row r="3265" spans="1:30">
      <c r="A3265" s="165" t="s">
        <v>7654</v>
      </c>
      <c r="C3265" s="165" t="s">
        <v>8444</v>
      </c>
      <c r="D3265" s="169" t="s">
        <v>2877</v>
      </c>
      <c r="E3265" s="169" t="s">
        <v>3592</v>
      </c>
      <c r="F3265" s="174">
        <v>15.877000000000001</v>
      </c>
      <c r="G3265" s="174">
        <v>144.72800000000001</v>
      </c>
      <c r="H3265" s="74">
        <v>50.572000000000003</v>
      </c>
      <c r="I3265" s="74">
        <v>1.1839999999999999</v>
      </c>
      <c r="J3265" s="74">
        <v>14.308999999999999</v>
      </c>
      <c r="K3265" s="74">
        <v>0.16800000000000001</v>
      </c>
      <c r="L3265" s="74">
        <v>11.204000000000001</v>
      </c>
      <c r="M3265" s="74">
        <v>9.6120000000000001</v>
      </c>
      <c r="N3265" s="74">
        <v>3.008</v>
      </c>
      <c r="O3265" s="74">
        <v>0.23400000000000001</v>
      </c>
      <c r="P3265" s="74">
        <v>0</v>
      </c>
      <c r="Q3265" s="74">
        <v>0.13</v>
      </c>
      <c r="R3265" s="74">
        <v>2.0723638420000001</v>
      </c>
      <c r="S3265" s="74">
        <v>0</v>
      </c>
      <c r="T3265" s="74">
        <v>0</v>
      </c>
      <c r="U3265" s="74">
        <v>0.13300240169999999</v>
      </c>
      <c r="V3265" s="74">
        <v>7.3142500000000004</v>
      </c>
      <c r="W3265" s="74">
        <v>1.43416652325</v>
      </c>
      <c r="X3265" s="74">
        <v>1127.5591999999999</v>
      </c>
      <c r="Y3265" s="74">
        <v>2230</v>
      </c>
      <c r="Z3265" s="74">
        <v>0.29853807907588159</v>
      </c>
      <c r="AA3265" s="74">
        <v>0.70146192092411841</v>
      </c>
      <c r="AB3265" s="74">
        <v>5.653572151901109E-4</v>
      </c>
      <c r="AC3265" s="74">
        <v>5.6535721519011069E-4</v>
      </c>
      <c r="AD3265" t="s">
        <v>5810</v>
      </c>
    </row>
    <row r="3266" spans="1:30">
      <c r="A3266" s="165" t="s">
        <v>7655</v>
      </c>
      <c r="C3266" s="165" t="s">
        <v>8444</v>
      </c>
      <c r="D3266" s="169" t="s">
        <v>2877</v>
      </c>
      <c r="E3266" s="169" t="s">
        <v>3592</v>
      </c>
      <c r="F3266" s="174">
        <v>15.877000000000001</v>
      </c>
      <c r="G3266" s="174">
        <v>144.72800000000001</v>
      </c>
      <c r="H3266" s="74">
        <v>50.255000000000003</v>
      </c>
      <c r="I3266" s="74">
        <v>0.97099999999999997</v>
      </c>
      <c r="J3266" s="74">
        <v>15.077999999999999</v>
      </c>
      <c r="K3266" s="74">
        <v>0.11799999999999999</v>
      </c>
      <c r="L3266" s="74">
        <v>11.333</v>
      </c>
      <c r="M3266" s="74">
        <v>10.752000000000001</v>
      </c>
      <c r="N3266" s="74">
        <v>2.661</v>
      </c>
      <c r="O3266" s="74">
        <v>0.28199999999999997</v>
      </c>
      <c r="P3266" s="74">
        <v>0</v>
      </c>
      <c r="Q3266" s="74">
        <v>0.11799999999999999</v>
      </c>
      <c r="R3266" s="74">
        <v>1.747494978</v>
      </c>
      <c r="S3266" s="74">
        <v>0</v>
      </c>
      <c r="T3266" s="74">
        <v>0</v>
      </c>
      <c r="U3266" s="74">
        <v>4.4973540999999999E-2</v>
      </c>
      <c r="V3266" s="74">
        <v>6.0086499999999994</v>
      </c>
      <c r="W3266" s="74">
        <v>1.1781665488499999</v>
      </c>
      <c r="X3266" s="74">
        <v>1146.4831999999999</v>
      </c>
      <c r="Y3266" s="74">
        <v>1040</v>
      </c>
      <c r="Z3266" s="74">
        <v>0.42453221709589162</v>
      </c>
      <c r="AA3266" s="74">
        <v>0.57546778290410838</v>
      </c>
      <c r="AB3266" s="74">
        <v>6.7484235345687132E-5</v>
      </c>
      <c r="AC3266" s="74">
        <v>6.7484235345687105E-5</v>
      </c>
      <c r="AD3266" t="s">
        <v>5810</v>
      </c>
    </row>
    <row r="3267" spans="1:30">
      <c r="A3267" s="165" t="s">
        <v>7656</v>
      </c>
      <c r="C3267" s="165" t="s">
        <v>8444</v>
      </c>
      <c r="D3267" s="169" t="s">
        <v>2877</v>
      </c>
      <c r="E3267" s="169" t="s">
        <v>3592</v>
      </c>
      <c r="F3267" s="174">
        <v>15.877000000000001</v>
      </c>
      <c r="G3267" s="174">
        <v>144.72800000000001</v>
      </c>
      <c r="H3267" s="74">
        <v>49.494</v>
      </c>
      <c r="I3267" s="74">
        <v>1.0389999999999999</v>
      </c>
      <c r="J3267" s="74">
        <v>14.803000000000001</v>
      </c>
      <c r="K3267" s="74">
        <v>0.15</v>
      </c>
      <c r="L3267" s="74">
        <v>10.882</v>
      </c>
      <c r="M3267" s="74">
        <v>10.476000000000001</v>
      </c>
      <c r="N3267" s="74">
        <v>2.625</v>
      </c>
      <c r="O3267" s="74">
        <v>0.33800000000000002</v>
      </c>
      <c r="P3267" s="74">
        <v>0</v>
      </c>
      <c r="Q3267" s="74">
        <v>0.14499999999999999</v>
      </c>
      <c r="R3267" s="74">
        <v>1.802527105</v>
      </c>
      <c r="S3267" s="74">
        <v>0</v>
      </c>
      <c r="T3267" s="74">
        <v>0</v>
      </c>
      <c r="U3267" s="74">
        <v>5.5410721000000003E-2</v>
      </c>
      <c r="V3267" s="74">
        <v>6.8153000000000006</v>
      </c>
      <c r="W3267" s="74">
        <v>1.3363331997000001</v>
      </c>
      <c r="X3267" s="74">
        <v>1141.9015999999999</v>
      </c>
      <c r="Y3267" s="74">
        <v>1200</v>
      </c>
      <c r="Z3267" s="74">
        <v>0.40254765934843301</v>
      </c>
      <c r="AA3267" s="74">
        <v>0.59745234065156705</v>
      </c>
      <c r="AB3267" s="74">
        <v>1.2543452228409491E-4</v>
      </c>
      <c r="AC3267" s="74">
        <v>1.2543452228409491E-4</v>
      </c>
      <c r="AD3267" t="s">
        <v>5810</v>
      </c>
    </row>
    <row r="3268" spans="1:30">
      <c r="A3268" s="165" t="s">
        <v>7657</v>
      </c>
      <c r="C3268" s="165" t="s">
        <v>8444</v>
      </c>
      <c r="D3268" s="169" t="s">
        <v>2877</v>
      </c>
      <c r="E3268" s="169" t="s">
        <v>3592</v>
      </c>
      <c r="F3268" s="174">
        <v>15.877000000000001</v>
      </c>
      <c r="G3268" s="174">
        <v>144.72800000000001</v>
      </c>
      <c r="H3268" s="74">
        <v>50.189</v>
      </c>
      <c r="I3268" s="74">
        <v>1.284</v>
      </c>
      <c r="J3268" s="74">
        <v>14.688000000000001</v>
      </c>
      <c r="K3268" s="74">
        <v>0.152</v>
      </c>
      <c r="L3268" s="74">
        <v>11.115</v>
      </c>
      <c r="M3268" s="74">
        <v>10.083</v>
      </c>
      <c r="N3268" s="74">
        <v>2.7109999999999999</v>
      </c>
      <c r="O3268" s="74">
        <v>0.21299999999999999</v>
      </c>
      <c r="P3268" s="74">
        <v>0</v>
      </c>
      <c r="Q3268" s="74">
        <v>0.121</v>
      </c>
      <c r="R3268" s="74">
        <v>1.8105762830000001</v>
      </c>
      <c r="S3268" s="74">
        <v>0</v>
      </c>
      <c r="T3268" s="74">
        <v>0</v>
      </c>
      <c r="U3268" s="74">
        <v>9.2018622689999996E-2</v>
      </c>
      <c r="V3268" s="74">
        <v>7.0702999999999996</v>
      </c>
      <c r="W3268" s="74">
        <v>1.3863331946999999</v>
      </c>
      <c r="X3268" s="74">
        <v>1135.3778</v>
      </c>
      <c r="Y3268" s="74">
        <v>1680</v>
      </c>
      <c r="Z3268" s="74">
        <v>0.31059595450230959</v>
      </c>
      <c r="AA3268" s="74">
        <v>0.68940404549769041</v>
      </c>
      <c r="AB3268" s="74">
        <v>6.504853289003177E-4</v>
      </c>
      <c r="AC3268" s="74">
        <v>6.5048532890031748E-4</v>
      </c>
      <c r="AD3268" t="s">
        <v>5810</v>
      </c>
    </row>
    <row r="3269" spans="1:30">
      <c r="A3269" s="165" t="s">
        <v>7658</v>
      </c>
      <c r="C3269" s="165" t="s">
        <v>8444</v>
      </c>
      <c r="D3269" s="169" t="s">
        <v>2877</v>
      </c>
      <c r="E3269" s="169" t="s">
        <v>3592</v>
      </c>
      <c r="F3269" s="174">
        <v>15.877000000000001</v>
      </c>
      <c r="G3269" s="174">
        <v>144.72800000000001</v>
      </c>
      <c r="H3269" s="74">
        <v>50.304000000000002</v>
      </c>
      <c r="I3269" s="74">
        <v>1.2170000000000001</v>
      </c>
      <c r="J3269" s="74">
        <v>14.999000000000001</v>
      </c>
      <c r="K3269" s="74">
        <v>0.183</v>
      </c>
      <c r="L3269" s="74">
        <v>11.254</v>
      </c>
      <c r="M3269" s="74">
        <v>9.0589999999999993</v>
      </c>
      <c r="N3269" s="74">
        <v>2.9420000000000002</v>
      </c>
      <c r="O3269" s="74">
        <v>0.28999999999999998</v>
      </c>
      <c r="P3269" s="74">
        <v>0</v>
      </c>
      <c r="Q3269" s="74">
        <v>0.14499999999999999</v>
      </c>
      <c r="R3269" s="74">
        <v>1.812154775</v>
      </c>
      <c r="S3269" s="74">
        <v>0</v>
      </c>
      <c r="T3269" s="74">
        <v>0</v>
      </c>
      <c r="U3269" s="74">
        <v>3.6463225000000002E-2</v>
      </c>
      <c r="V3269" s="74">
        <v>7.076249999999999</v>
      </c>
      <c r="W3269" s="74">
        <v>1.38749986125</v>
      </c>
      <c r="X3269" s="74">
        <v>1118.3794</v>
      </c>
      <c r="Y3269" s="74">
        <v>910</v>
      </c>
      <c r="Z3269" s="74">
        <v>0.50574968772253104</v>
      </c>
      <c r="AA3269" s="74">
        <v>0.49425031227746902</v>
      </c>
      <c r="AB3269" s="74">
        <v>9.4909138025734557E-4</v>
      </c>
      <c r="AC3269" s="74">
        <v>9.4909138025734612E-4</v>
      </c>
      <c r="AD3269" t="s">
        <v>5810</v>
      </c>
    </row>
    <row r="3270" spans="1:30">
      <c r="A3270" s="165" t="s">
        <v>7659</v>
      </c>
      <c r="C3270" s="165" t="s">
        <v>8444</v>
      </c>
      <c r="D3270" s="169" t="s">
        <v>2877</v>
      </c>
      <c r="E3270" s="169" t="s">
        <v>3592</v>
      </c>
      <c r="F3270" s="174">
        <v>15.877000000000001</v>
      </c>
      <c r="G3270" s="174">
        <v>144.72800000000001</v>
      </c>
      <c r="H3270" s="74">
        <v>49.600999999999999</v>
      </c>
      <c r="I3270" s="74">
        <v>1.004</v>
      </c>
      <c r="J3270" s="74">
        <v>14.108000000000001</v>
      </c>
      <c r="K3270" s="74">
        <v>0.17599999999999999</v>
      </c>
      <c r="L3270" s="74">
        <v>10.872</v>
      </c>
      <c r="M3270" s="74">
        <v>9.8160000000000007</v>
      </c>
      <c r="N3270" s="74">
        <v>2.7839999999999998</v>
      </c>
      <c r="O3270" s="74">
        <v>0.36399999999999999</v>
      </c>
      <c r="P3270" s="74">
        <v>0</v>
      </c>
      <c r="Q3270" s="74">
        <v>0.104</v>
      </c>
      <c r="R3270" s="74">
        <v>1.795351981</v>
      </c>
      <c r="S3270" s="74">
        <v>0</v>
      </c>
      <c r="T3270" s="74">
        <v>0</v>
      </c>
      <c r="U3270" s="74">
        <v>4.4358015000000001E-2</v>
      </c>
      <c r="V3270" s="74">
        <v>8.1285500000000006</v>
      </c>
      <c r="W3270" s="74">
        <v>1.59383317395</v>
      </c>
      <c r="X3270" s="74">
        <v>1130.9456</v>
      </c>
      <c r="Y3270" s="74">
        <v>1010</v>
      </c>
      <c r="Z3270" s="74">
        <v>0.46291585149380271</v>
      </c>
      <c r="AA3270" s="74">
        <v>0.53708414850619723</v>
      </c>
      <c r="AB3270" s="74">
        <v>5.384789262358994E-4</v>
      </c>
      <c r="AC3270" s="74">
        <v>5.3847892623589918E-4</v>
      </c>
      <c r="AD3270" t="s">
        <v>5810</v>
      </c>
    </row>
    <row r="3271" spans="1:30">
      <c r="A3271" s="165" t="s">
        <v>7660</v>
      </c>
      <c r="C3271" s="165" t="s">
        <v>8444</v>
      </c>
      <c r="D3271" s="169" t="s">
        <v>2877</v>
      </c>
      <c r="E3271" s="169" t="s">
        <v>3592</v>
      </c>
      <c r="F3271" s="174">
        <v>15.877000000000001</v>
      </c>
      <c r="G3271" s="174">
        <v>144.72800000000001</v>
      </c>
      <c r="H3271" s="74">
        <v>50.174999999999997</v>
      </c>
      <c r="I3271" s="74">
        <v>1.1879999999999999</v>
      </c>
      <c r="J3271" s="74">
        <v>14.875999999999999</v>
      </c>
      <c r="K3271" s="74">
        <v>0.16200000000000001</v>
      </c>
      <c r="L3271" s="74">
        <v>11.223000000000001</v>
      </c>
      <c r="M3271" s="74">
        <v>9.1329999999999991</v>
      </c>
      <c r="N3271" s="74">
        <v>3.0059999999999998</v>
      </c>
      <c r="O3271" s="74">
        <v>0.38900000000000001</v>
      </c>
      <c r="P3271" s="74">
        <v>0</v>
      </c>
      <c r="Q3271" s="74">
        <v>0.153</v>
      </c>
      <c r="R3271" s="74">
        <v>1.8681861340000001</v>
      </c>
      <c r="S3271" s="74">
        <v>0</v>
      </c>
      <c r="T3271" s="74">
        <v>0</v>
      </c>
      <c r="U3271" s="74">
        <v>2.6146473999999999E-2</v>
      </c>
      <c r="V3271" s="74">
        <v>6.9750999999999994</v>
      </c>
      <c r="W3271" s="74">
        <v>1.3676665298999999</v>
      </c>
      <c r="X3271" s="74">
        <v>1119.6078</v>
      </c>
      <c r="Y3271" s="74">
        <v>790</v>
      </c>
      <c r="Z3271" s="74">
        <v>0.58830322544759683</v>
      </c>
      <c r="AA3271" s="74">
        <v>0.41169677455240322</v>
      </c>
      <c r="AB3271" s="74">
        <v>5.3590294857823257E-5</v>
      </c>
      <c r="AC3271" s="74">
        <v>5.3590294857823271E-5</v>
      </c>
      <c r="AD3271" t="s">
        <v>5810</v>
      </c>
    </row>
    <row r="3272" spans="1:30">
      <c r="A3272" s="165" t="s">
        <v>7661</v>
      </c>
      <c r="C3272" s="165" t="s">
        <v>8444</v>
      </c>
      <c r="D3272" s="169" t="s">
        <v>2877</v>
      </c>
      <c r="E3272" s="169" t="s">
        <v>3592</v>
      </c>
      <c r="F3272" s="174">
        <v>15.877000000000001</v>
      </c>
      <c r="G3272" s="174">
        <v>144.72800000000001</v>
      </c>
      <c r="H3272" s="74">
        <v>49.865000000000002</v>
      </c>
      <c r="I3272" s="74">
        <v>1.1599999999999999</v>
      </c>
      <c r="J3272" s="74">
        <v>14.741</v>
      </c>
      <c r="K3272" s="74">
        <v>0.13400000000000001</v>
      </c>
      <c r="L3272" s="74">
        <v>11.253</v>
      </c>
      <c r="M3272" s="74">
        <v>9.1739999999999995</v>
      </c>
      <c r="N3272" s="74">
        <v>2.8530000000000002</v>
      </c>
      <c r="O3272" s="74">
        <v>0.39700000000000002</v>
      </c>
      <c r="P3272" s="74">
        <v>0</v>
      </c>
      <c r="Q3272" s="74">
        <v>0.13900000000000001</v>
      </c>
      <c r="R3272" s="74">
        <v>1.9146412420000001</v>
      </c>
      <c r="S3272" s="74">
        <v>0</v>
      </c>
      <c r="T3272" s="74">
        <v>0</v>
      </c>
      <c r="U3272" s="74">
        <v>7.9075397499999991E-2</v>
      </c>
      <c r="V3272" s="74">
        <v>7.1204499999999999</v>
      </c>
      <c r="W3272" s="74">
        <v>1.3961665270500001</v>
      </c>
      <c r="X3272" s="74">
        <v>1120.2883999999999</v>
      </c>
      <c r="Y3272" s="74">
        <v>1520</v>
      </c>
      <c r="Z3272" s="74">
        <v>0.36468979692427861</v>
      </c>
      <c r="AA3272" s="74">
        <v>0.63531020307572139</v>
      </c>
      <c r="AB3272" s="74">
        <v>7.4918692128760978E-5</v>
      </c>
      <c r="AC3272" s="74">
        <v>7.4918692128760951E-5</v>
      </c>
      <c r="AD3272" t="s">
        <v>5810</v>
      </c>
    </row>
    <row r="3273" spans="1:30">
      <c r="A3273" s="165" t="s">
        <v>7662</v>
      </c>
      <c r="C3273" s="165" t="s">
        <v>8444</v>
      </c>
      <c r="D3273" s="169" t="s">
        <v>2877</v>
      </c>
      <c r="E3273" s="169" t="s">
        <v>3592</v>
      </c>
      <c r="F3273" s="174">
        <v>15.877000000000001</v>
      </c>
      <c r="G3273" s="174">
        <v>144.72800000000001</v>
      </c>
      <c r="H3273" s="74">
        <v>49.868000000000002</v>
      </c>
      <c r="I3273" s="74">
        <v>0.86599999999999999</v>
      </c>
      <c r="J3273" s="74">
        <v>15.193</v>
      </c>
      <c r="K3273" s="74">
        <v>0.14399999999999999</v>
      </c>
      <c r="L3273" s="74">
        <v>11.451000000000001</v>
      </c>
      <c r="M3273" s="74">
        <v>11.045</v>
      </c>
      <c r="N3273" s="74">
        <v>2.504</v>
      </c>
      <c r="O3273" s="74">
        <v>0.313</v>
      </c>
      <c r="P3273" s="74">
        <v>0</v>
      </c>
      <c r="Q3273" s="74">
        <v>0.114</v>
      </c>
      <c r="R3273" s="74">
        <v>1.8406757739999999</v>
      </c>
      <c r="S3273" s="74">
        <v>0</v>
      </c>
      <c r="T3273" s="74">
        <v>0</v>
      </c>
      <c r="U3273" s="74">
        <v>4.7596217000000003E-2</v>
      </c>
      <c r="V3273" s="74">
        <v>6.1701499999999996</v>
      </c>
      <c r="W3273" s="74">
        <v>1.20983321235</v>
      </c>
      <c r="X3273" s="74">
        <v>1151.347</v>
      </c>
      <c r="Y3273" s="74">
        <v>1110</v>
      </c>
      <c r="Z3273" s="74">
        <v>0.4398848687389964</v>
      </c>
      <c r="AA3273" s="74">
        <v>0.56011513126100365</v>
      </c>
      <c r="AB3273" s="74">
        <v>6.4180109503516897E-4</v>
      </c>
      <c r="AC3273" s="74">
        <v>6.4180109503516908E-4</v>
      </c>
      <c r="AD3273" t="s">
        <v>5810</v>
      </c>
    </row>
    <row r="3274" spans="1:30">
      <c r="A3274" s="165" t="s">
        <v>7663</v>
      </c>
      <c r="C3274" s="165" t="s">
        <v>8444</v>
      </c>
      <c r="D3274" s="169" t="s">
        <v>2877</v>
      </c>
      <c r="E3274" s="169" t="s">
        <v>3592</v>
      </c>
      <c r="F3274" s="174">
        <v>15.877000000000001</v>
      </c>
      <c r="G3274" s="174">
        <v>144.72800000000001</v>
      </c>
      <c r="H3274" s="74">
        <v>47.713999999999999</v>
      </c>
      <c r="I3274" s="74">
        <v>0.312</v>
      </c>
      <c r="J3274" s="74">
        <v>17.108000000000001</v>
      </c>
      <c r="K3274" s="74">
        <v>0.16300000000000001</v>
      </c>
      <c r="L3274" s="74">
        <v>11.493</v>
      </c>
      <c r="M3274" s="74">
        <v>11.542999999999999</v>
      </c>
      <c r="N3274" s="74">
        <v>2.327</v>
      </c>
      <c r="O3274" s="74">
        <v>6.3E-2</v>
      </c>
      <c r="P3274" s="74">
        <v>0</v>
      </c>
      <c r="Q3274" s="74">
        <v>5.5E-2</v>
      </c>
      <c r="R3274" s="74">
        <v>1.7639989519999999</v>
      </c>
      <c r="S3274" s="74">
        <v>0</v>
      </c>
      <c r="T3274" s="74">
        <v>0</v>
      </c>
      <c r="U3274" s="74">
        <v>3.7868230000000003E-2</v>
      </c>
      <c r="V3274" s="74">
        <v>6.7268999999999997</v>
      </c>
      <c r="W3274" s="74">
        <v>1.3189998680999999</v>
      </c>
      <c r="X3274" s="74">
        <v>1159.6138000000001</v>
      </c>
      <c r="Y3274" s="74">
        <v>1010</v>
      </c>
      <c r="Z3274" s="74">
        <v>0.46286204189762631</v>
      </c>
      <c r="AA3274" s="74">
        <v>0.53713795810237375</v>
      </c>
      <c r="AB3274" s="74">
        <v>6.4637908574355601E-5</v>
      </c>
      <c r="AC3274" s="74">
        <v>6.4637908574355601E-5</v>
      </c>
      <c r="AD3274" t="s">
        <v>5810</v>
      </c>
    </row>
    <row r="3275" spans="1:30">
      <c r="A3275" s="165" t="s">
        <v>7664</v>
      </c>
      <c r="C3275" s="165" t="s">
        <v>8444</v>
      </c>
      <c r="D3275" s="169" t="s">
        <v>2877</v>
      </c>
      <c r="E3275" s="169" t="s">
        <v>3592</v>
      </c>
      <c r="F3275" s="174">
        <v>15.877000000000001</v>
      </c>
      <c r="G3275" s="174">
        <v>144.72800000000001</v>
      </c>
      <c r="H3275" s="74">
        <v>50.280999999999999</v>
      </c>
      <c r="I3275" s="74">
        <v>1.3</v>
      </c>
      <c r="J3275" s="74">
        <v>15.212999999999999</v>
      </c>
      <c r="K3275" s="74">
        <v>0.125</v>
      </c>
      <c r="L3275" s="74">
        <v>10.893000000000001</v>
      </c>
      <c r="M3275" s="74">
        <v>9.3829999999999991</v>
      </c>
      <c r="N3275" s="74">
        <v>3.0710000000000002</v>
      </c>
      <c r="O3275" s="74">
        <v>0.372</v>
      </c>
      <c r="P3275" s="74">
        <v>0</v>
      </c>
      <c r="Q3275" s="74">
        <v>0.156</v>
      </c>
      <c r="R3275" s="74">
        <v>2.0591090369999998</v>
      </c>
      <c r="S3275" s="74">
        <v>0</v>
      </c>
      <c r="T3275" s="74">
        <v>0</v>
      </c>
      <c r="U3275" s="74">
        <v>1.2891255399999999E-3</v>
      </c>
      <c r="V3275" s="74">
        <v>6.3350499999999998</v>
      </c>
      <c r="W3275" s="74">
        <v>1.2421665424499999</v>
      </c>
      <c r="X3275" s="74">
        <v>1123.7578000000001</v>
      </c>
      <c r="Y3275" s="74">
        <v>510</v>
      </c>
      <c r="Z3275" s="74">
        <v>0.96713626137938924</v>
      </c>
      <c r="AA3275" s="74">
        <v>3.2863738620610768E-2</v>
      </c>
      <c r="AB3275" s="74">
        <v>3.0497102880898949E-5</v>
      </c>
      <c r="AC3275" s="74">
        <v>3.0497102880898949E-5</v>
      </c>
      <c r="AD3275" t="s">
        <v>5810</v>
      </c>
    </row>
    <row r="3276" spans="1:30">
      <c r="A3276" s="165" t="s">
        <v>7665</v>
      </c>
      <c r="C3276" s="165" t="s">
        <v>8444</v>
      </c>
      <c r="D3276" s="169" t="s">
        <v>2877</v>
      </c>
      <c r="E3276" s="169" t="s">
        <v>3592</v>
      </c>
      <c r="F3276" s="174">
        <v>15.877000000000001</v>
      </c>
      <c r="G3276" s="174">
        <v>144.72800000000001</v>
      </c>
      <c r="H3276" s="74">
        <v>49.610999999999997</v>
      </c>
      <c r="I3276" s="74">
        <v>1.3919999999999999</v>
      </c>
      <c r="J3276" s="74">
        <v>15.093999999999999</v>
      </c>
      <c r="K3276" s="74">
        <v>0.16900000000000001</v>
      </c>
      <c r="L3276" s="74">
        <v>10.676</v>
      </c>
      <c r="M3276" s="74">
        <v>9.4369999999999994</v>
      </c>
      <c r="N3276" s="74">
        <v>2.629</v>
      </c>
      <c r="O3276" s="74">
        <v>0.61599999999999999</v>
      </c>
      <c r="P3276" s="74">
        <v>0</v>
      </c>
      <c r="Q3276" s="74">
        <v>0.30499999999999999</v>
      </c>
      <c r="R3276" s="74">
        <v>1.7092118700000001</v>
      </c>
      <c r="S3276" s="74">
        <v>0</v>
      </c>
      <c r="T3276" s="74">
        <v>0</v>
      </c>
      <c r="U3276" s="74">
        <v>5.792645699E-2</v>
      </c>
      <c r="V3276" s="74">
        <v>7.2709000000000001</v>
      </c>
      <c r="W3276" s="74">
        <v>1.4256665240999999</v>
      </c>
      <c r="X3276" s="74">
        <v>1124.6541999999999</v>
      </c>
      <c r="Y3276" s="74">
        <v>1180</v>
      </c>
      <c r="Z3276" s="74">
        <v>0.38327310449273583</v>
      </c>
      <c r="AA3276" s="74">
        <v>0.61672689550726423</v>
      </c>
      <c r="AB3276" s="74">
        <v>3.7757110403711079E-4</v>
      </c>
      <c r="AC3276" s="74">
        <v>3.7757110403711079E-4</v>
      </c>
      <c r="AD3276" t="s">
        <v>5810</v>
      </c>
    </row>
    <row r="3277" spans="1:30">
      <c r="A3277" s="165" t="s">
        <v>7666</v>
      </c>
      <c r="C3277" s="165" t="s">
        <v>8444</v>
      </c>
      <c r="D3277" s="169" t="s">
        <v>2877</v>
      </c>
      <c r="E3277" s="169" t="s">
        <v>3592</v>
      </c>
      <c r="F3277" s="174">
        <v>17.948</v>
      </c>
      <c r="G3277" s="174">
        <v>144.76300000000001</v>
      </c>
      <c r="H3277" s="74">
        <v>50.875999999999998</v>
      </c>
      <c r="I3277" s="74">
        <v>0.78800000000000003</v>
      </c>
      <c r="J3277" s="74">
        <v>18.963999999999999</v>
      </c>
      <c r="K3277" s="74">
        <v>0.11</v>
      </c>
      <c r="L3277" s="74">
        <v>4.6150000000000002</v>
      </c>
      <c r="M3277" s="74">
        <v>13.835000000000001</v>
      </c>
      <c r="N3277" s="74">
        <v>2.2949999999999999</v>
      </c>
      <c r="O3277" s="74">
        <v>0.48599999999999999</v>
      </c>
      <c r="P3277" s="74">
        <v>0</v>
      </c>
      <c r="Q3277" s="74">
        <v>0.151</v>
      </c>
      <c r="R3277" s="74">
        <v>2.3235716000000002</v>
      </c>
      <c r="S3277" s="74">
        <v>0</v>
      </c>
      <c r="T3277" s="74">
        <v>0</v>
      </c>
      <c r="U3277" s="74">
        <v>5.2673853010000007E-2</v>
      </c>
      <c r="V3277" s="74">
        <v>4.8569000000000004</v>
      </c>
      <c r="W3277" s="74">
        <v>0.95233323810000003</v>
      </c>
      <c r="X3277" s="74">
        <v>1197.6610000000001</v>
      </c>
      <c r="Y3277" s="74">
        <v>1590</v>
      </c>
      <c r="Z3277" s="74">
        <v>0.43215719852285239</v>
      </c>
      <c r="AA3277" s="74">
        <v>0.56784280147714761</v>
      </c>
      <c r="AB3277" s="74">
        <v>5.9638148406621723E-4</v>
      </c>
      <c r="AC3277" s="74">
        <v>5.9638148406621712E-4</v>
      </c>
      <c r="AD3277" t="s">
        <v>5810</v>
      </c>
    </row>
    <row r="3278" spans="1:30">
      <c r="A3278" s="165" t="s">
        <v>7667</v>
      </c>
      <c r="C3278" s="165" t="s">
        <v>8444</v>
      </c>
      <c r="D3278" s="169" t="s">
        <v>2877</v>
      </c>
      <c r="E3278" s="169" t="s">
        <v>3592</v>
      </c>
      <c r="F3278" s="174">
        <v>17.948</v>
      </c>
      <c r="G3278" s="174">
        <v>144.76300000000001</v>
      </c>
      <c r="H3278" s="74">
        <v>51.451000000000001</v>
      </c>
      <c r="I3278" s="74">
        <v>0.80700000000000005</v>
      </c>
      <c r="J3278" s="74">
        <v>19.326000000000001</v>
      </c>
      <c r="K3278" s="74">
        <v>0.113</v>
      </c>
      <c r="L3278" s="74">
        <v>4.2290000000000001</v>
      </c>
      <c r="M3278" s="74">
        <v>13.95</v>
      </c>
      <c r="N3278" s="74">
        <v>2.4260000000000002</v>
      </c>
      <c r="O3278" s="74">
        <v>0.501</v>
      </c>
      <c r="P3278" s="74">
        <v>0</v>
      </c>
      <c r="Q3278" s="74">
        <v>0.13</v>
      </c>
      <c r="R3278" s="74">
        <v>2.5217067270000002</v>
      </c>
      <c r="S3278" s="74">
        <v>0</v>
      </c>
      <c r="T3278" s="74">
        <v>0</v>
      </c>
      <c r="U3278" s="74">
        <v>4.0785288000000003E-2</v>
      </c>
      <c r="V3278" s="74">
        <v>4.7906000000000004</v>
      </c>
      <c r="W3278" s="74">
        <v>0.93933323940000002</v>
      </c>
      <c r="X3278" s="74">
        <v>1199.57</v>
      </c>
      <c r="Y3278" s="74">
        <v>1440</v>
      </c>
      <c r="Z3278" s="74">
        <v>0.52172882507177232</v>
      </c>
      <c r="AA3278" s="74">
        <v>0.47827117492822768</v>
      </c>
      <c r="AB3278" s="74">
        <v>6.750086770440976E-4</v>
      </c>
      <c r="AC3278" s="74">
        <v>6.7500867704409738E-4</v>
      </c>
      <c r="AD3278" t="s">
        <v>5810</v>
      </c>
    </row>
    <row r="3279" spans="1:30">
      <c r="A3279" s="165" t="s">
        <v>7668</v>
      </c>
      <c r="C3279" s="165" t="s">
        <v>8444</v>
      </c>
      <c r="D3279" s="169" t="s">
        <v>2877</v>
      </c>
      <c r="E3279" s="169" t="s">
        <v>3592</v>
      </c>
      <c r="F3279" s="174">
        <v>17.948</v>
      </c>
      <c r="G3279" s="174">
        <v>144.76300000000001</v>
      </c>
      <c r="H3279" s="74">
        <v>52.548999999999999</v>
      </c>
      <c r="I3279" s="74">
        <v>1.4079999999999999</v>
      </c>
      <c r="J3279" s="74">
        <v>16.997</v>
      </c>
      <c r="K3279" s="74">
        <v>0.108</v>
      </c>
      <c r="L3279" s="74">
        <v>5.43</v>
      </c>
      <c r="M3279" s="74">
        <v>12.161</v>
      </c>
      <c r="N3279" s="74">
        <v>3.0249999999999999</v>
      </c>
      <c r="O3279" s="74">
        <v>0.33400000000000002</v>
      </c>
      <c r="P3279" s="74">
        <v>0</v>
      </c>
      <c r="Q3279" s="74">
        <v>0.16500000000000001</v>
      </c>
      <c r="R3279" s="74">
        <v>2.067412241</v>
      </c>
      <c r="S3279" s="74">
        <v>0</v>
      </c>
      <c r="T3279" s="74">
        <v>0</v>
      </c>
      <c r="U3279" s="74">
        <v>0.11366044240000001</v>
      </c>
      <c r="V3279" s="74">
        <v>5.3558500000000002</v>
      </c>
      <c r="W3279" s="74">
        <v>1.05016656165</v>
      </c>
      <c r="X3279" s="74">
        <v>1169.8725999999999</v>
      </c>
      <c r="Y3279" s="74">
        <v>2410</v>
      </c>
      <c r="Z3279" s="74">
        <v>0.25682596625642912</v>
      </c>
      <c r="AA3279" s="74">
        <v>0.74317403374357094</v>
      </c>
      <c r="AB3279" s="74">
        <v>6.1202464959222264E-4</v>
      </c>
      <c r="AC3279" s="74">
        <v>6.1202464959222275E-4</v>
      </c>
      <c r="AD3279" t="s">
        <v>5810</v>
      </c>
    </row>
    <row r="3280" spans="1:30">
      <c r="A3280" s="165" t="s">
        <v>7669</v>
      </c>
      <c r="C3280" s="165" t="s">
        <v>8444</v>
      </c>
      <c r="D3280" s="169" t="s">
        <v>2877</v>
      </c>
      <c r="E3280" s="169" t="s">
        <v>3592</v>
      </c>
      <c r="F3280" s="174">
        <v>17.948</v>
      </c>
      <c r="G3280" s="174">
        <v>144.76300000000001</v>
      </c>
      <c r="H3280" s="74">
        <v>52.064999999999998</v>
      </c>
      <c r="I3280" s="74">
        <v>1.0329999999999999</v>
      </c>
      <c r="J3280" s="74">
        <v>17.547000000000001</v>
      </c>
      <c r="K3280" s="74">
        <v>0.14399999999999999</v>
      </c>
      <c r="L3280" s="74">
        <v>4.2519999999999998</v>
      </c>
      <c r="M3280" s="74">
        <v>13.048</v>
      </c>
      <c r="N3280" s="74">
        <v>2.6549999999999998</v>
      </c>
      <c r="O3280" s="74">
        <v>0.55600000000000005</v>
      </c>
      <c r="P3280" s="74">
        <v>0</v>
      </c>
      <c r="Q3280" s="74">
        <v>0.154</v>
      </c>
      <c r="R3280" s="74">
        <v>2.5803673800000002</v>
      </c>
      <c r="S3280" s="74">
        <v>0</v>
      </c>
      <c r="T3280" s="74">
        <v>0</v>
      </c>
      <c r="U3280" s="74">
        <v>4.268539E-3</v>
      </c>
      <c r="V3280" s="74">
        <v>5.8224999999999998</v>
      </c>
      <c r="W3280" s="74">
        <v>1.1416665525</v>
      </c>
      <c r="X3280" s="74">
        <v>1184.5968</v>
      </c>
      <c r="Y3280" s="74">
        <v>740</v>
      </c>
      <c r="Z3280" s="74">
        <v>0.90567615406352242</v>
      </c>
      <c r="AA3280" s="74">
        <v>9.4323845936477579E-2</v>
      </c>
      <c r="AB3280" s="74">
        <v>3.5803296654051097E-4</v>
      </c>
      <c r="AC3280" s="74">
        <v>3.5803296654051081E-4</v>
      </c>
      <c r="AD3280" t="s">
        <v>5810</v>
      </c>
    </row>
    <row r="3281" spans="1:30">
      <c r="A3281" s="165" t="s">
        <v>7670</v>
      </c>
      <c r="C3281" s="165" t="s">
        <v>8444</v>
      </c>
      <c r="D3281" s="169" t="s">
        <v>2877</v>
      </c>
      <c r="E3281" s="169" t="s">
        <v>3592</v>
      </c>
      <c r="F3281" s="174">
        <v>17.948</v>
      </c>
      <c r="G3281" s="174">
        <v>144.76300000000001</v>
      </c>
      <c r="H3281" s="74">
        <v>51.593000000000004</v>
      </c>
      <c r="I3281" s="74">
        <v>0.88500000000000001</v>
      </c>
      <c r="J3281" s="74">
        <v>19.600000000000001</v>
      </c>
      <c r="K3281" s="74">
        <v>0.106</v>
      </c>
      <c r="L3281" s="74">
        <v>2.4390000000000001</v>
      </c>
      <c r="M3281" s="74">
        <v>14.018000000000001</v>
      </c>
      <c r="N3281" s="74">
        <v>2.2890000000000001</v>
      </c>
      <c r="O3281" s="74">
        <v>0.47399999999999998</v>
      </c>
      <c r="P3281" s="74">
        <v>0</v>
      </c>
      <c r="Q3281" s="74">
        <v>0.128</v>
      </c>
      <c r="R3281" s="74">
        <v>2.5460936539999999</v>
      </c>
      <c r="S3281" s="74">
        <v>0</v>
      </c>
      <c r="T3281" s="74">
        <v>0</v>
      </c>
      <c r="U3281" s="74">
        <v>3.2663021E-2</v>
      </c>
      <c r="V3281" s="74">
        <v>4.6886000000000001</v>
      </c>
      <c r="W3281" s="74">
        <v>0.91933324139999995</v>
      </c>
      <c r="X3281" s="74">
        <v>1200.6987999999999</v>
      </c>
      <c r="Y3281" s="74">
        <v>1330</v>
      </c>
      <c r="Z3281" s="74">
        <v>0.5544367329493487</v>
      </c>
      <c r="AA3281" s="74">
        <v>0.4455632670506513</v>
      </c>
      <c r="AB3281" s="74">
        <v>3.6628812560269159E-4</v>
      </c>
      <c r="AC3281" s="74">
        <v>3.6628812560269159E-4</v>
      </c>
      <c r="AD3281" t="s">
        <v>5810</v>
      </c>
    </row>
    <row r="3282" spans="1:30">
      <c r="A3282" s="165" t="s">
        <v>7671</v>
      </c>
      <c r="C3282" s="165" t="s">
        <v>8444</v>
      </c>
      <c r="D3282" s="169" t="s">
        <v>2877</v>
      </c>
      <c r="E3282" s="169" t="s">
        <v>3592</v>
      </c>
      <c r="F3282" s="174">
        <v>17.948</v>
      </c>
      <c r="G3282" s="174">
        <v>144.76300000000001</v>
      </c>
      <c r="H3282" s="74">
        <v>51.011000000000003</v>
      </c>
      <c r="I3282" s="74">
        <v>0.76300000000000001</v>
      </c>
      <c r="J3282" s="74">
        <v>20.027000000000001</v>
      </c>
      <c r="K3282" s="74">
        <v>0.113</v>
      </c>
      <c r="L3282" s="74">
        <v>3.4729999999999999</v>
      </c>
      <c r="M3282" s="74">
        <v>12.871</v>
      </c>
      <c r="N3282" s="74">
        <v>3.3620000000000001</v>
      </c>
      <c r="O3282" s="74">
        <v>0.253</v>
      </c>
      <c r="P3282" s="74">
        <v>0</v>
      </c>
      <c r="Q3282" s="74">
        <v>7.9000000000000001E-2</v>
      </c>
      <c r="R3282" s="74">
        <v>2.3048022060000002</v>
      </c>
      <c r="S3282" s="74">
        <v>0</v>
      </c>
      <c r="T3282" s="74">
        <v>0</v>
      </c>
      <c r="U3282" s="74">
        <v>3.6610416E-2</v>
      </c>
      <c r="V3282" s="74">
        <v>5.4493499999999999</v>
      </c>
      <c r="W3282" s="74">
        <v>1.06849989315</v>
      </c>
      <c r="X3282" s="74">
        <v>1181.6586</v>
      </c>
      <c r="Y3282" s="74">
        <v>1270</v>
      </c>
      <c r="Z3282" s="74">
        <v>0.4986527731855786</v>
      </c>
      <c r="AA3282" s="74">
        <v>0.50134722681442145</v>
      </c>
      <c r="AB3282" s="74">
        <v>6.5898019486020239E-4</v>
      </c>
      <c r="AC3282" s="74">
        <v>6.5898019486020196E-4</v>
      </c>
      <c r="AD3282" t="s">
        <v>5810</v>
      </c>
    </row>
    <row r="3283" spans="1:30">
      <c r="A3283" s="165" t="s">
        <v>7672</v>
      </c>
      <c r="C3283" s="165" t="s">
        <v>8444</v>
      </c>
      <c r="D3283" s="169" t="s">
        <v>2877</v>
      </c>
      <c r="E3283" s="169" t="s">
        <v>3592</v>
      </c>
      <c r="F3283" s="174">
        <v>18.329999999999998</v>
      </c>
      <c r="G3283" s="174">
        <v>144.66999999999999</v>
      </c>
      <c r="H3283" s="74">
        <v>50.369</v>
      </c>
      <c r="I3283" s="74">
        <v>0.59199999999999997</v>
      </c>
      <c r="J3283" s="74">
        <v>18.181999999999999</v>
      </c>
      <c r="K3283" s="74">
        <v>0.124</v>
      </c>
      <c r="L3283" s="74">
        <v>3.952</v>
      </c>
      <c r="M3283" s="74">
        <v>15.23</v>
      </c>
      <c r="N3283" s="74">
        <v>2.1</v>
      </c>
      <c r="O3283" s="74">
        <v>0.75600000000000001</v>
      </c>
      <c r="P3283" s="74">
        <v>0</v>
      </c>
      <c r="Q3283" s="74">
        <v>0.109</v>
      </c>
      <c r="R3283" s="74">
        <v>2.699828197</v>
      </c>
      <c r="S3283" s="74">
        <v>0</v>
      </c>
      <c r="T3283" s="74">
        <v>0</v>
      </c>
      <c r="U3283" s="74">
        <v>3.9166187000000012E-2</v>
      </c>
      <c r="V3283" s="74">
        <v>5.6167999999999996</v>
      </c>
      <c r="W3283" s="74">
        <v>1.1013332231999999</v>
      </c>
      <c r="X3283" s="74">
        <v>1220.818</v>
      </c>
      <c r="Y3283" s="74">
        <v>1450</v>
      </c>
      <c r="Z3283" s="74">
        <v>0.57179888417778935</v>
      </c>
      <c r="AA3283" s="74">
        <v>0.4282011158222106</v>
      </c>
      <c r="AB3283" s="74">
        <v>8.6862030479797772E-4</v>
      </c>
      <c r="AC3283" s="74">
        <v>8.686203047979774E-4</v>
      </c>
      <c r="AD3283" t="s">
        <v>5810</v>
      </c>
    </row>
    <row r="3284" spans="1:30">
      <c r="A3284" s="165" t="s">
        <v>7673</v>
      </c>
      <c r="C3284" s="165" t="s">
        <v>8444</v>
      </c>
      <c r="D3284" s="169" t="s">
        <v>2877</v>
      </c>
      <c r="E3284" s="169" t="s">
        <v>3592</v>
      </c>
      <c r="F3284" s="174">
        <v>18.329999999999998</v>
      </c>
      <c r="G3284" s="174">
        <v>144.66999999999999</v>
      </c>
      <c r="H3284" s="74">
        <v>50.201000000000001</v>
      </c>
      <c r="I3284" s="74">
        <v>0.54400000000000004</v>
      </c>
      <c r="J3284" s="74">
        <v>17.518999999999998</v>
      </c>
      <c r="K3284" s="74">
        <v>0.14499999999999999</v>
      </c>
      <c r="L3284" s="74">
        <v>6.8860000000000001</v>
      </c>
      <c r="M3284" s="74">
        <v>13.39</v>
      </c>
      <c r="N3284" s="74">
        <v>2.1930000000000001</v>
      </c>
      <c r="O3284" s="74">
        <v>0.81200000000000006</v>
      </c>
      <c r="P3284" s="74">
        <v>0</v>
      </c>
      <c r="Q3284" s="74">
        <v>0.12</v>
      </c>
      <c r="R3284" s="74">
        <v>2.0324255779999998</v>
      </c>
      <c r="S3284" s="74">
        <v>0</v>
      </c>
      <c r="T3284" s="74">
        <v>0</v>
      </c>
      <c r="U3284" s="74">
        <v>1.115360573E-2</v>
      </c>
      <c r="V3284" s="74">
        <v>6.0477499999999997</v>
      </c>
      <c r="W3284" s="74">
        <v>1.1858332147499999</v>
      </c>
      <c r="X3284" s="74">
        <v>1190.2739999999999</v>
      </c>
      <c r="Y3284" s="74">
        <v>670</v>
      </c>
      <c r="Z3284" s="74">
        <v>0.73096634595164867</v>
      </c>
      <c r="AA3284" s="74">
        <v>0.26903365404835139</v>
      </c>
      <c r="AB3284" s="74">
        <v>9.9127672435291356E-5</v>
      </c>
      <c r="AC3284" s="74">
        <v>9.9127672435291356E-5</v>
      </c>
      <c r="AD3284" t="s">
        <v>5810</v>
      </c>
    </row>
    <row r="3285" spans="1:30">
      <c r="A3285" s="165" t="s">
        <v>7674</v>
      </c>
      <c r="C3285" s="165" t="s">
        <v>8444</v>
      </c>
      <c r="D3285" s="169" t="s">
        <v>2877</v>
      </c>
      <c r="E3285" s="169" t="s">
        <v>3592</v>
      </c>
      <c r="F3285" s="174">
        <v>18.329999999999998</v>
      </c>
      <c r="G3285" s="174">
        <v>144.66999999999999</v>
      </c>
      <c r="H3285" s="74">
        <v>49.241</v>
      </c>
      <c r="I3285" s="74">
        <v>0.53900000000000003</v>
      </c>
      <c r="J3285" s="74">
        <v>17.003</v>
      </c>
      <c r="K3285" s="74">
        <v>0.13700000000000001</v>
      </c>
      <c r="L3285" s="74">
        <v>7.1550000000000002</v>
      </c>
      <c r="M3285" s="74">
        <v>13.93</v>
      </c>
      <c r="N3285" s="74">
        <v>2.0609999999999999</v>
      </c>
      <c r="O3285" s="74">
        <v>0.72499999999999998</v>
      </c>
      <c r="P3285" s="74">
        <v>0</v>
      </c>
      <c r="Q3285" s="74">
        <v>0.1</v>
      </c>
      <c r="R3285" s="74">
        <v>2.4786213429999999</v>
      </c>
      <c r="S3285" s="74">
        <v>0</v>
      </c>
      <c r="T3285" s="74">
        <v>0</v>
      </c>
      <c r="U3285" s="74">
        <v>0.11508477979999999</v>
      </c>
      <c r="V3285" s="74">
        <v>6.1148999999999996</v>
      </c>
      <c r="W3285" s="74">
        <v>1.1989998800999999</v>
      </c>
      <c r="X3285" s="74">
        <v>1199.2380000000001</v>
      </c>
      <c r="Y3285" s="74">
        <v>2490</v>
      </c>
      <c r="Z3285" s="74">
        <v>0.34676190781717348</v>
      </c>
      <c r="AA3285" s="74">
        <v>0.65323809218282647</v>
      </c>
      <c r="AB3285" s="74">
        <v>5.3644577429364181E-5</v>
      </c>
      <c r="AC3285" s="74">
        <v>5.3644577429364167E-5</v>
      </c>
      <c r="AD3285" t="s">
        <v>5810</v>
      </c>
    </row>
    <row r="3286" spans="1:30">
      <c r="A3286" s="165" t="s">
        <v>7675</v>
      </c>
      <c r="C3286" s="165" t="s">
        <v>8444</v>
      </c>
      <c r="D3286" s="169" t="s">
        <v>2877</v>
      </c>
      <c r="E3286" s="169" t="s">
        <v>3592</v>
      </c>
      <c r="F3286" s="174">
        <v>18.329999999999998</v>
      </c>
      <c r="G3286" s="174">
        <v>144.66999999999999</v>
      </c>
      <c r="H3286" s="74">
        <v>49.722000000000001</v>
      </c>
      <c r="I3286" s="74">
        <v>0.56599999999999995</v>
      </c>
      <c r="J3286" s="74">
        <v>17.491</v>
      </c>
      <c r="K3286" s="74">
        <v>0.16700000000000001</v>
      </c>
      <c r="L3286" s="74">
        <v>5.9009999999999998</v>
      </c>
      <c r="M3286" s="74">
        <v>14.616</v>
      </c>
      <c r="N3286" s="74">
        <v>2.1110000000000002</v>
      </c>
      <c r="O3286" s="74">
        <v>0.72399999999999998</v>
      </c>
      <c r="P3286" s="74">
        <v>0</v>
      </c>
      <c r="Q3286" s="74">
        <v>0.122</v>
      </c>
      <c r="R3286" s="74">
        <v>2.08051064</v>
      </c>
      <c r="S3286" s="74">
        <v>0</v>
      </c>
      <c r="T3286" s="74">
        <v>0</v>
      </c>
      <c r="U3286" s="74">
        <v>3.9152805999999986E-3</v>
      </c>
      <c r="V3286" s="74">
        <v>6.3792499999999999</v>
      </c>
      <c r="W3286" s="74">
        <v>1.25083320825</v>
      </c>
      <c r="X3286" s="74">
        <v>1210.6256000000001</v>
      </c>
      <c r="Y3286" s="74">
        <v>560</v>
      </c>
      <c r="Z3286" s="74">
        <v>0.88299147843698866</v>
      </c>
      <c r="AA3286" s="74">
        <v>0.11700852156301141</v>
      </c>
      <c r="AB3286" s="74">
        <v>1.088619619710758E-4</v>
      </c>
      <c r="AC3286" s="74">
        <v>1.088619619710758E-4</v>
      </c>
      <c r="AD3286" t="s">
        <v>5810</v>
      </c>
    </row>
    <row r="3287" spans="1:30">
      <c r="A3287" s="165" t="s">
        <v>7676</v>
      </c>
      <c r="C3287" s="165" t="s">
        <v>8444</v>
      </c>
      <c r="D3287" s="169" t="s">
        <v>2877</v>
      </c>
      <c r="E3287" s="169" t="s">
        <v>3592</v>
      </c>
      <c r="F3287" s="174">
        <v>18.329999999999998</v>
      </c>
      <c r="G3287" s="174">
        <v>144.66999999999999</v>
      </c>
      <c r="H3287" s="74">
        <v>49.753999999999998</v>
      </c>
      <c r="I3287" s="74">
        <v>0.55300000000000005</v>
      </c>
      <c r="J3287" s="74">
        <v>17.675999999999998</v>
      </c>
      <c r="K3287" s="74">
        <v>0.128</v>
      </c>
      <c r="L3287" s="74">
        <v>5.5529999999999999</v>
      </c>
      <c r="M3287" s="74">
        <v>14.994999999999999</v>
      </c>
      <c r="N3287" s="74">
        <v>2.0840000000000001</v>
      </c>
      <c r="O3287" s="74">
        <v>0.70499999999999996</v>
      </c>
      <c r="P3287" s="74">
        <v>0</v>
      </c>
      <c r="Q3287" s="74">
        <v>0.113</v>
      </c>
      <c r="R3287" s="74">
        <v>2.4780505430000002</v>
      </c>
      <c r="S3287" s="74">
        <v>0</v>
      </c>
      <c r="T3287" s="74">
        <v>0</v>
      </c>
      <c r="U3287" s="74">
        <v>3.6597035E-2</v>
      </c>
      <c r="V3287" s="74">
        <v>5.4688999999999997</v>
      </c>
      <c r="W3287" s="74">
        <v>1.0723332261</v>
      </c>
      <c r="X3287" s="74">
        <v>1216.9169999999999</v>
      </c>
      <c r="Y3287" s="74">
        <v>1290</v>
      </c>
      <c r="Z3287" s="74">
        <v>0.56495667974194708</v>
      </c>
      <c r="AA3287" s="74">
        <v>0.43504332025805292</v>
      </c>
      <c r="AB3287" s="74">
        <v>1.6184631297622241E-3</v>
      </c>
      <c r="AC3287" s="74">
        <v>1.618463129762223E-3</v>
      </c>
      <c r="AD3287" t="s">
        <v>5810</v>
      </c>
    </row>
    <row r="3288" spans="1:30">
      <c r="A3288" s="165" t="s">
        <v>7677</v>
      </c>
      <c r="C3288" s="165" t="s">
        <v>8444</v>
      </c>
      <c r="D3288" s="169" t="s">
        <v>2877</v>
      </c>
      <c r="E3288" s="169" t="s">
        <v>3592</v>
      </c>
      <c r="F3288" s="174">
        <v>18.329999999999998</v>
      </c>
      <c r="G3288" s="174">
        <v>144.66999999999999</v>
      </c>
      <c r="H3288" s="74">
        <v>50.140999999999998</v>
      </c>
      <c r="I3288" s="74">
        <v>0.52600000000000002</v>
      </c>
      <c r="J3288" s="74">
        <v>17.009</v>
      </c>
      <c r="K3288" s="74">
        <v>9.5000000000000001E-2</v>
      </c>
      <c r="L3288" s="74">
        <v>6.0369999999999999</v>
      </c>
      <c r="M3288" s="74">
        <v>15.367000000000001</v>
      </c>
      <c r="N3288" s="74">
        <v>1.921</v>
      </c>
      <c r="O3288" s="74">
        <v>0.64700000000000002</v>
      </c>
      <c r="P3288" s="74">
        <v>0</v>
      </c>
      <c r="Q3288" s="74">
        <v>0.13100000000000001</v>
      </c>
      <c r="R3288" s="74">
        <v>2.3170490930000001</v>
      </c>
      <c r="S3288" s="74">
        <v>0</v>
      </c>
      <c r="T3288" s="74">
        <v>0</v>
      </c>
      <c r="U3288" s="74">
        <v>3.1766493999999999E-2</v>
      </c>
      <c r="V3288" s="74">
        <v>5.4595500000000001</v>
      </c>
      <c r="W3288" s="74">
        <v>1.07049989295</v>
      </c>
      <c r="X3288" s="74">
        <v>1223.0922</v>
      </c>
      <c r="Y3288" s="74">
        <v>1150</v>
      </c>
      <c r="Z3288" s="74">
        <v>0.5644381077958408</v>
      </c>
      <c r="AA3288" s="74">
        <v>0.43556189220415908</v>
      </c>
      <c r="AB3288" s="74">
        <v>8.0036072321901393E-4</v>
      </c>
      <c r="AC3288" s="74">
        <v>8.0036072321901415E-4</v>
      </c>
      <c r="AD3288" t="s">
        <v>5810</v>
      </c>
    </row>
    <row r="3289" spans="1:30">
      <c r="A3289" s="165" t="s">
        <v>7678</v>
      </c>
      <c r="C3289" s="165" t="s">
        <v>8444</v>
      </c>
      <c r="D3289" s="169" t="s">
        <v>2877</v>
      </c>
      <c r="E3289" s="169" t="s">
        <v>3592</v>
      </c>
      <c r="F3289" s="174">
        <v>18.329999999999998</v>
      </c>
      <c r="G3289" s="174">
        <v>144.66999999999999</v>
      </c>
      <c r="H3289" s="74">
        <v>50.508000000000003</v>
      </c>
      <c r="I3289" s="74">
        <v>0.53400000000000003</v>
      </c>
      <c r="J3289" s="74">
        <v>17.95</v>
      </c>
      <c r="K3289" s="74">
        <v>0.113</v>
      </c>
      <c r="L3289" s="74">
        <v>5.6230000000000002</v>
      </c>
      <c r="M3289" s="74">
        <v>15.343</v>
      </c>
      <c r="N3289" s="74">
        <v>2.008</v>
      </c>
      <c r="O3289" s="74">
        <v>0.69299999999999995</v>
      </c>
      <c r="P3289" s="74">
        <v>0</v>
      </c>
      <c r="Q3289" s="74">
        <v>0.10100000000000001</v>
      </c>
      <c r="R3289" s="74">
        <v>2.3657947579999998</v>
      </c>
      <c r="S3289" s="74">
        <v>0</v>
      </c>
      <c r="T3289" s="74">
        <v>0</v>
      </c>
      <c r="U3289" s="74">
        <v>3.7841468000000003E-2</v>
      </c>
      <c r="V3289" s="74">
        <v>5.3405500000000004</v>
      </c>
      <c r="W3289" s="74">
        <v>1.0471665619499999</v>
      </c>
      <c r="X3289" s="74">
        <v>1222.6938</v>
      </c>
      <c r="Y3289" s="74">
        <v>1290</v>
      </c>
      <c r="Z3289" s="74">
        <v>0.52932193434526009</v>
      </c>
      <c r="AA3289" s="74">
        <v>0.47067806565473991</v>
      </c>
      <c r="AB3289" s="74">
        <v>7.653899201176405E-4</v>
      </c>
      <c r="AC3289" s="74">
        <v>7.6538992011764028E-4</v>
      </c>
      <c r="AD3289" t="s">
        <v>5810</v>
      </c>
    </row>
    <row r="3290" spans="1:30">
      <c r="A3290" s="165" t="s">
        <v>7679</v>
      </c>
      <c r="C3290" s="165" t="s">
        <v>8444</v>
      </c>
      <c r="D3290" s="169" t="s">
        <v>2877</v>
      </c>
      <c r="E3290" s="169" t="s">
        <v>3592</v>
      </c>
      <c r="F3290" s="174">
        <v>18.329999999999998</v>
      </c>
      <c r="G3290" s="174">
        <v>144.66999999999999</v>
      </c>
      <c r="H3290" s="74">
        <v>50.959000000000003</v>
      </c>
      <c r="I3290" s="74">
        <v>0.69499999999999995</v>
      </c>
      <c r="J3290" s="74">
        <v>19.64</v>
      </c>
      <c r="K3290" s="74">
        <v>0.10199999999999999</v>
      </c>
      <c r="L3290" s="74">
        <v>2.262</v>
      </c>
      <c r="M3290" s="74">
        <v>15.102</v>
      </c>
      <c r="N3290" s="74">
        <v>2.4809999999999999</v>
      </c>
      <c r="O3290" s="74">
        <v>0.93600000000000005</v>
      </c>
      <c r="P3290" s="74">
        <v>0</v>
      </c>
      <c r="Q3290" s="74">
        <v>0.11899999999999999</v>
      </c>
      <c r="R3290" s="74">
        <v>2.0203464009999998</v>
      </c>
      <c r="S3290" s="74">
        <v>0</v>
      </c>
      <c r="T3290" s="74">
        <v>0</v>
      </c>
      <c r="U3290" s="74">
        <v>3.9567616999999999E-2</v>
      </c>
      <c r="V3290" s="74">
        <v>5.1739499999999996</v>
      </c>
      <c r="W3290" s="74">
        <v>1.01449989855</v>
      </c>
      <c r="X3290" s="74">
        <v>1218.6931999999999</v>
      </c>
      <c r="Y3290" s="74">
        <v>1260</v>
      </c>
      <c r="Z3290" s="74">
        <v>0.4094978559602932</v>
      </c>
      <c r="AA3290" s="74">
        <v>0.5905021440397068</v>
      </c>
      <c r="AB3290" s="74">
        <v>1.134147972836209E-4</v>
      </c>
      <c r="AC3290" s="74">
        <v>1.13414797283621E-4</v>
      </c>
      <c r="AD3290" t="s">
        <v>5810</v>
      </c>
    </row>
    <row r="3291" spans="1:30">
      <c r="A3291" s="165" t="s">
        <v>7680</v>
      </c>
      <c r="C3291" s="165" t="s">
        <v>8444</v>
      </c>
      <c r="D3291" s="169" t="s">
        <v>2877</v>
      </c>
      <c r="E3291" s="169" t="s">
        <v>3592</v>
      </c>
      <c r="F3291" s="174">
        <v>18.329999999999998</v>
      </c>
      <c r="G3291" s="174">
        <v>144.66999999999999</v>
      </c>
      <c r="H3291" s="74">
        <v>50.289000000000001</v>
      </c>
      <c r="I3291" s="74">
        <v>0.54900000000000004</v>
      </c>
      <c r="J3291" s="74">
        <v>17.533999999999999</v>
      </c>
      <c r="K3291" s="74">
        <v>0.126</v>
      </c>
      <c r="L3291" s="74">
        <v>5.8170000000000002</v>
      </c>
      <c r="M3291" s="74">
        <v>14.303000000000001</v>
      </c>
      <c r="N3291" s="74">
        <v>2.1070000000000002</v>
      </c>
      <c r="O3291" s="74">
        <v>0.70499999999999996</v>
      </c>
      <c r="P3291" s="74">
        <v>0</v>
      </c>
      <c r="Q3291" s="74">
        <v>9.6000000000000002E-2</v>
      </c>
      <c r="R3291" s="74">
        <v>2.2742259429999998</v>
      </c>
      <c r="S3291" s="74">
        <v>0</v>
      </c>
      <c r="T3291" s="74">
        <v>0</v>
      </c>
      <c r="U3291" s="74">
        <v>5.1436564000000001E-3</v>
      </c>
      <c r="V3291" s="74">
        <v>6.0562499999999986</v>
      </c>
      <c r="W3291" s="74">
        <v>1.1874998812499999</v>
      </c>
      <c r="X3291" s="74">
        <v>1205.4297999999999</v>
      </c>
      <c r="Y3291" s="74">
        <v>650</v>
      </c>
      <c r="Z3291" s="74">
        <v>0.8737124860812594</v>
      </c>
      <c r="AA3291" s="74">
        <v>0.1262875139187406</v>
      </c>
      <c r="AB3291" s="74">
        <v>9.4712844727582748E-4</v>
      </c>
      <c r="AC3291" s="74">
        <v>9.4712844727582748E-4</v>
      </c>
      <c r="AD3291" t="s">
        <v>5810</v>
      </c>
    </row>
    <row r="3292" spans="1:30">
      <c r="A3292" s="165" t="s">
        <v>7681</v>
      </c>
      <c r="C3292" s="165" t="s">
        <v>8444</v>
      </c>
      <c r="D3292" s="169" t="s">
        <v>2877</v>
      </c>
      <c r="E3292" s="169" t="s">
        <v>3592</v>
      </c>
      <c r="F3292" s="174">
        <v>18.329999999999998</v>
      </c>
      <c r="G3292" s="174">
        <v>144.66999999999999</v>
      </c>
      <c r="H3292" s="74">
        <v>50.198</v>
      </c>
      <c r="I3292" s="74">
        <v>0.56100000000000005</v>
      </c>
      <c r="J3292" s="74">
        <v>18.905999999999999</v>
      </c>
      <c r="K3292" s="74">
        <v>0.12</v>
      </c>
      <c r="L3292" s="74">
        <v>3.1930000000000001</v>
      </c>
      <c r="M3292" s="74">
        <v>15.717000000000001</v>
      </c>
      <c r="N3292" s="74">
        <v>2.1539999999999999</v>
      </c>
      <c r="O3292" s="74">
        <v>0.88400000000000001</v>
      </c>
      <c r="P3292" s="74">
        <v>0</v>
      </c>
      <c r="Q3292" s="74">
        <v>0.123</v>
      </c>
      <c r="R3292" s="74">
        <v>2.3890469190000001</v>
      </c>
      <c r="S3292" s="74">
        <v>0</v>
      </c>
      <c r="T3292" s="74">
        <v>0</v>
      </c>
      <c r="U3292" s="74">
        <v>4.2672008999999997E-2</v>
      </c>
      <c r="V3292" s="74">
        <v>4.7685000000000004</v>
      </c>
      <c r="W3292" s="74">
        <v>0.93499990649999998</v>
      </c>
      <c r="X3292" s="74">
        <v>1228.9022</v>
      </c>
      <c r="Y3292" s="74">
        <v>1420</v>
      </c>
      <c r="Z3292" s="74">
        <v>0.47967343171263999</v>
      </c>
      <c r="AA3292" s="74">
        <v>0.52032656828736001</v>
      </c>
      <c r="AB3292" s="74">
        <v>7.2635444447506051E-4</v>
      </c>
      <c r="AC3292" s="74">
        <v>7.2635444447506062E-4</v>
      </c>
      <c r="AD3292" t="s">
        <v>5810</v>
      </c>
    </row>
    <row r="3293" spans="1:30">
      <c r="A3293" s="165" t="s">
        <v>7682</v>
      </c>
      <c r="C3293" s="165" t="s">
        <v>8444</v>
      </c>
      <c r="D3293" s="169" t="s">
        <v>2877</v>
      </c>
      <c r="E3293" s="169" t="s">
        <v>3592</v>
      </c>
      <c r="F3293" s="174">
        <v>18.329999999999998</v>
      </c>
      <c r="G3293" s="174">
        <v>144.66999999999999</v>
      </c>
      <c r="H3293" s="74">
        <v>50.695999999999998</v>
      </c>
      <c r="I3293" s="74">
        <v>0.56599999999999995</v>
      </c>
      <c r="J3293" s="74">
        <v>18.920999999999999</v>
      </c>
      <c r="K3293" s="74">
        <v>0.107</v>
      </c>
      <c r="L3293" s="74">
        <v>3.3610000000000002</v>
      </c>
      <c r="M3293" s="74">
        <v>15.707000000000001</v>
      </c>
      <c r="N3293" s="74">
        <v>2.1709999999999998</v>
      </c>
      <c r="O3293" s="74">
        <v>0.80700000000000005</v>
      </c>
      <c r="P3293" s="74">
        <v>0</v>
      </c>
      <c r="Q3293" s="74">
        <v>0.127</v>
      </c>
      <c r="R3293" s="74">
        <v>2.3803831629999999</v>
      </c>
      <c r="S3293" s="74">
        <v>0</v>
      </c>
      <c r="T3293" s="74">
        <v>0</v>
      </c>
      <c r="U3293" s="74">
        <v>4.3688965000000003E-2</v>
      </c>
      <c r="V3293" s="74">
        <v>5.0404999999999998</v>
      </c>
      <c r="W3293" s="74">
        <v>0.98833323449999988</v>
      </c>
      <c r="X3293" s="74">
        <v>1228.7362000000001</v>
      </c>
      <c r="Y3293" s="74">
        <v>1440</v>
      </c>
      <c r="Z3293" s="74">
        <v>0.47449107092012222</v>
      </c>
      <c r="AA3293" s="74">
        <v>0.5255089290798779</v>
      </c>
      <c r="AB3293" s="74">
        <v>4.3245221120166092E-4</v>
      </c>
      <c r="AC3293" s="74">
        <v>4.3245221120166092E-4</v>
      </c>
      <c r="AD3293" t="s">
        <v>5810</v>
      </c>
    </row>
    <row r="3294" spans="1:30">
      <c r="A3294" s="165" t="s">
        <v>7683</v>
      </c>
      <c r="C3294" s="165" t="s">
        <v>8444</v>
      </c>
      <c r="D3294" s="169" t="s">
        <v>2877</v>
      </c>
      <c r="E3294" s="169" t="s">
        <v>3592</v>
      </c>
      <c r="F3294" s="174">
        <v>18.329999999999998</v>
      </c>
      <c r="G3294" s="174">
        <v>144.66999999999999</v>
      </c>
      <c r="H3294" s="74">
        <v>49.642000000000003</v>
      </c>
      <c r="I3294" s="74">
        <v>0.49399999999999999</v>
      </c>
      <c r="J3294" s="74">
        <v>17.465</v>
      </c>
      <c r="K3294" s="74">
        <v>0.106</v>
      </c>
      <c r="L3294" s="74">
        <v>6.4960000000000004</v>
      </c>
      <c r="M3294" s="74">
        <v>14.763999999999999</v>
      </c>
      <c r="N3294" s="74">
        <v>2.0009999999999999</v>
      </c>
      <c r="O3294" s="74">
        <v>0.73499999999999999</v>
      </c>
      <c r="P3294" s="74">
        <v>0</v>
      </c>
      <c r="Q3294" s="74">
        <v>9.6000000000000002E-2</v>
      </c>
      <c r="R3294" s="74">
        <v>2.2949498479999999</v>
      </c>
      <c r="S3294" s="74">
        <v>0</v>
      </c>
      <c r="T3294" s="74">
        <v>0</v>
      </c>
      <c r="U3294" s="74">
        <v>3.2796830999999999E-2</v>
      </c>
      <c r="V3294" s="74">
        <v>5.3617999999999997</v>
      </c>
      <c r="W3294" s="74">
        <v>1.0513332282000001</v>
      </c>
      <c r="X3294" s="74">
        <v>1213.0824</v>
      </c>
      <c r="Y3294" s="74">
        <v>1160</v>
      </c>
      <c r="Z3294" s="74">
        <v>0.55622891781537143</v>
      </c>
      <c r="AA3294" s="74">
        <v>0.44377108218462857</v>
      </c>
      <c r="AB3294" s="74">
        <v>5.6400063032222046E-4</v>
      </c>
      <c r="AC3294" s="74">
        <v>5.6400063032222025E-4</v>
      </c>
      <c r="AD3294" t="s">
        <v>5810</v>
      </c>
    </row>
    <row r="3295" spans="1:30">
      <c r="A3295" s="165" t="s">
        <v>7684</v>
      </c>
      <c r="C3295" s="165" t="s">
        <v>8444</v>
      </c>
      <c r="D3295" s="169" t="s">
        <v>2877</v>
      </c>
      <c r="E3295" s="169" t="s">
        <v>3592</v>
      </c>
      <c r="F3295" s="174">
        <v>18.329999999999998</v>
      </c>
      <c r="G3295" s="174">
        <v>144.66999999999999</v>
      </c>
      <c r="H3295" s="74">
        <v>49.301000000000002</v>
      </c>
      <c r="I3295" s="74">
        <v>0.54400000000000004</v>
      </c>
      <c r="J3295" s="74">
        <v>17.18</v>
      </c>
      <c r="K3295" s="74">
        <v>0.13900000000000001</v>
      </c>
      <c r="L3295" s="74">
        <v>7.1820000000000004</v>
      </c>
      <c r="M3295" s="74">
        <v>13.993</v>
      </c>
      <c r="N3295" s="74">
        <v>2.0169999999999999</v>
      </c>
      <c r="O3295" s="74">
        <v>0.79800000000000004</v>
      </c>
      <c r="P3295" s="74">
        <v>0</v>
      </c>
      <c r="Q3295" s="74">
        <v>9.9000000000000005E-2</v>
      </c>
      <c r="R3295" s="74">
        <v>2.3912468790000001</v>
      </c>
      <c r="S3295" s="74">
        <v>0</v>
      </c>
      <c r="T3295" s="74">
        <v>0</v>
      </c>
      <c r="U3295" s="74">
        <v>6.3290706320000001E-2</v>
      </c>
      <c r="V3295" s="74">
        <v>5.9516999999999998</v>
      </c>
      <c r="W3295" s="74">
        <v>1.1669998832999999</v>
      </c>
      <c r="X3295" s="74">
        <v>1200.2837999999999</v>
      </c>
      <c r="Y3295" s="74">
        <v>1670</v>
      </c>
      <c r="Z3295" s="74">
        <v>0.44960110386287883</v>
      </c>
      <c r="AA3295" s="74">
        <v>0.55039889613712123</v>
      </c>
      <c r="AB3295" s="74">
        <v>7.461235434483935E-4</v>
      </c>
      <c r="AC3295" s="74">
        <v>7.4612354344839296E-4</v>
      </c>
      <c r="AD3295" t="s">
        <v>5810</v>
      </c>
    </row>
    <row r="3296" spans="1:30">
      <c r="A3296" s="165" t="s">
        <v>7685</v>
      </c>
      <c r="C3296" s="165" t="s">
        <v>8444</v>
      </c>
      <c r="D3296" s="169" t="s">
        <v>2877</v>
      </c>
      <c r="E3296" s="169" t="s">
        <v>3592</v>
      </c>
      <c r="F3296" s="174">
        <v>18.329999999999998</v>
      </c>
      <c r="G3296" s="174">
        <v>144.66999999999999</v>
      </c>
      <c r="H3296" s="74">
        <v>49.920999999999999</v>
      </c>
      <c r="I3296" s="74">
        <v>0.53200000000000003</v>
      </c>
      <c r="J3296" s="74">
        <v>17.361999999999998</v>
      </c>
      <c r="K3296" s="74">
        <v>0.128</v>
      </c>
      <c r="L3296" s="74">
        <v>7.1079999999999997</v>
      </c>
      <c r="M3296" s="74">
        <v>13.545999999999999</v>
      </c>
      <c r="N3296" s="74">
        <v>2.1749999999999998</v>
      </c>
      <c r="O3296" s="74">
        <v>0.77400000000000002</v>
      </c>
      <c r="P3296" s="74">
        <v>0</v>
      </c>
      <c r="Q3296" s="74">
        <v>0.104</v>
      </c>
      <c r="R3296" s="74">
        <v>1.9892274969999999</v>
      </c>
      <c r="S3296" s="74">
        <v>0</v>
      </c>
      <c r="T3296" s="74">
        <v>0</v>
      </c>
      <c r="U3296" s="74">
        <v>6.37580261E-3</v>
      </c>
      <c r="V3296" s="74">
        <v>5.8267500000000014</v>
      </c>
      <c r="W3296" s="74">
        <v>1.1424998857499999</v>
      </c>
      <c r="X3296" s="74">
        <v>1192.8635999999999</v>
      </c>
      <c r="Y3296" s="74">
        <v>560</v>
      </c>
      <c r="Z3296" s="74">
        <v>0.8244717756846065</v>
      </c>
      <c r="AA3296" s="74">
        <v>0.1755282243153935</v>
      </c>
      <c r="AB3296" s="74">
        <v>1.168111388735195E-3</v>
      </c>
      <c r="AC3296" s="74">
        <v>1.168111388735195E-3</v>
      </c>
      <c r="AD3296" t="s">
        <v>5810</v>
      </c>
    </row>
    <row r="3297" spans="1:30">
      <c r="A3297" s="165" t="s">
        <v>7686</v>
      </c>
      <c r="C3297" s="165" t="s">
        <v>8444</v>
      </c>
      <c r="D3297" s="169" t="s">
        <v>2877</v>
      </c>
      <c r="E3297" s="169" t="s">
        <v>3592</v>
      </c>
      <c r="F3297" s="174">
        <v>18.329999999999998</v>
      </c>
      <c r="G3297" s="174">
        <v>144.66999999999999</v>
      </c>
      <c r="H3297" s="74">
        <v>49.381999999999998</v>
      </c>
      <c r="I3297" s="74">
        <v>0.54300000000000004</v>
      </c>
      <c r="J3297" s="74">
        <v>17.271000000000001</v>
      </c>
      <c r="K3297" s="74">
        <v>0.121</v>
      </c>
      <c r="L3297" s="74">
        <v>6.5510000000000002</v>
      </c>
      <c r="M3297" s="74">
        <v>14.532</v>
      </c>
      <c r="N3297" s="74">
        <v>1.9910000000000001</v>
      </c>
      <c r="O3297" s="74">
        <v>0.76100000000000001</v>
      </c>
      <c r="P3297" s="74">
        <v>0</v>
      </c>
      <c r="Q3297" s="74">
        <v>0.1</v>
      </c>
      <c r="R3297" s="74">
        <v>2.3904387599999999</v>
      </c>
      <c r="S3297" s="74">
        <v>0</v>
      </c>
      <c r="T3297" s="74">
        <v>0</v>
      </c>
      <c r="U3297" s="74">
        <v>9.4148716000000007E-2</v>
      </c>
      <c r="V3297" s="74">
        <v>5.8284500000000001</v>
      </c>
      <c r="W3297" s="74">
        <v>1.1428332190499999</v>
      </c>
      <c r="X3297" s="74">
        <v>1209.2311999999999</v>
      </c>
      <c r="Y3297" s="74">
        <v>2180</v>
      </c>
      <c r="Z3297" s="74">
        <v>0.35991582016174711</v>
      </c>
      <c r="AA3297" s="74">
        <v>0.64008417983825294</v>
      </c>
      <c r="AB3297" s="74">
        <v>5.3379044005481509E-4</v>
      </c>
      <c r="AC3297" s="74">
        <v>5.3379044005481499E-4</v>
      </c>
      <c r="AD3297" t="s">
        <v>5810</v>
      </c>
    </row>
    <row r="3298" spans="1:30">
      <c r="A3298" s="165" t="s">
        <v>7687</v>
      </c>
      <c r="C3298" s="165" t="s">
        <v>8444</v>
      </c>
      <c r="D3298" s="169" t="s">
        <v>2877</v>
      </c>
      <c r="E3298" s="169" t="s">
        <v>3592</v>
      </c>
      <c r="F3298" s="174">
        <v>18.329999999999998</v>
      </c>
      <c r="G3298" s="174">
        <v>144.66999999999999</v>
      </c>
      <c r="H3298" s="74">
        <v>50.284999999999997</v>
      </c>
      <c r="I3298" s="74">
        <v>0.55900000000000005</v>
      </c>
      <c r="J3298" s="74">
        <v>18.620999999999999</v>
      </c>
      <c r="K3298" s="74">
        <v>0.10100000000000001</v>
      </c>
      <c r="L3298" s="74">
        <v>3.5569999999999999</v>
      </c>
      <c r="M3298" s="74">
        <v>15.856</v>
      </c>
      <c r="N3298" s="74">
        <v>2.077</v>
      </c>
      <c r="O3298" s="74">
        <v>0.81299999999999994</v>
      </c>
      <c r="P3298" s="74">
        <v>0</v>
      </c>
      <c r="Q3298" s="74">
        <v>0.14399999999999999</v>
      </c>
      <c r="R3298" s="74">
        <v>2.320749384</v>
      </c>
      <c r="S3298" s="74">
        <v>0</v>
      </c>
      <c r="T3298" s="74">
        <v>0</v>
      </c>
      <c r="U3298" s="74">
        <v>0.26785272110000002</v>
      </c>
      <c r="V3298" s="74">
        <v>4.8501000000000003</v>
      </c>
      <c r="W3298" s="74">
        <v>0.95099990489999997</v>
      </c>
      <c r="X3298" s="74">
        <v>1231.2095999999999</v>
      </c>
      <c r="Y3298" s="74">
        <v>5160</v>
      </c>
      <c r="Z3298" s="74">
        <v>0.17699362382034539</v>
      </c>
      <c r="AA3298" s="74">
        <v>0.82300637617965466</v>
      </c>
      <c r="AB3298" s="74">
        <v>1.976158364364739E-4</v>
      </c>
      <c r="AC3298" s="74">
        <v>1.9761583643647379E-4</v>
      </c>
      <c r="AD3298" t="s">
        <v>5810</v>
      </c>
    </row>
    <row r="3299" spans="1:30">
      <c r="A3299" s="165" t="s">
        <v>7688</v>
      </c>
      <c r="C3299" s="165" t="s">
        <v>8444</v>
      </c>
      <c r="D3299" s="169" t="s">
        <v>2877</v>
      </c>
      <c r="E3299" s="169" t="s">
        <v>3592</v>
      </c>
      <c r="F3299" s="174">
        <v>18.329999999999998</v>
      </c>
      <c r="G3299" s="174">
        <v>144.66999999999999</v>
      </c>
      <c r="H3299" s="74">
        <v>51.384999999999998</v>
      </c>
      <c r="I3299" s="74">
        <v>0.57599999999999996</v>
      </c>
      <c r="J3299" s="74">
        <v>18.538</v>
      </c>
      <c r="K3299" s="74">
        <v>0.124</v>
      </c>
      <c r="L3299" s="74">
        <v>3.7839999999999998</v>
      </c>
      <c r="M3299" s="74">
        <v>14.802</v>
      </c>
      <c r="N3299" s="74">
        <v>2.298</v>
      </c>
      <c r="O3299" s="74">
        <v>0.81499999999999995</v>
      </c>
      <c r="P3299" s="74">
        <v>0</v>
      </c>
      <c r="Q3299" s="74">
        <v>0.112</v>
      </c>
      <c r="R3299" s="74">
        <v>2.2658431659999998</v>
      </c>
      <c r="S3299" s="74">
        <v>0</v>
      </c>
      <c r="T3299" s="74">
        <v>0</v>
      </c>
      <c r="U3299" s="74">
        <v>1.7969133169999998E-2</v>
      </c>
      <c r="V3299" s="74">
        <v>5.5105499999999994</v>
      </c>
      <c r="W3299" s="74">
        <v>1.08049989195</v>
      </c>
      <c r="X3299" s="74">
        <v>1213.7131999999999</v>
      </c>
      <c r="Y3299" s="74">
        <v>890</v>
      </c>
      <c r="Z3299" s="74">
        <v>0.64789112330975029</v>
      </c>
      <c r="AA3299" s="74">
        <v>0.35210887669024971</v>
      </c>
      <c r="AB3299" s="74">
        <v>3.3474944559305981E-4</v>
      </c>
      <c r="AC3299" s="74">
        <v>3.3474944559305959E-4</v>
      </c>
      <c r="AD3299" t="s">
        <v>5810</v>
      </c>
    </row>
    <row r="3300" spans="1:30">
      <c r="A3300" s="165" t="s">
        <v>7689</v>
      </c>
      <c r="C3300" s="165" t="s">
        <v>8444</v>
      </c>
      <c r="D3300" s="169" t="s">
        <v>2877</v>
      </c>
      <c r="E3300" s="169" t="s">
        <v>3592</v>
      </c>
      <c r="F3300" s="174">
        <v>18.329999999999998</v>
      </c>
      <c r="G3300" s="174">
        <v>144.66999999999999</v>
      </c>
      <c r="H3300" s="74">
        <v>50.317</v>
      </c>
      <c r="I3300" s="74">
        <v>0.56799999999999995</v>
      </c>
      <c r="J3300" s="74">
        <v>18.047000000000001</v>
      </c>
      <c r="K3300" s="74">
        <v>0.14000000000000001</v>
      </c>
      <c r="L3300" s="74">
        <v>4.7119999999999997</v>
      </c>
      <c r="M3300" s="74">
        <v>15.127000000000001</v>
      </c>
      <c r="N3300" s="74">
        <v>2.1240000000000001</v>
      </c>
      <c r="O3300" s="74">
        <v>0.72599999999999998</v>
      </c>
      <c r="P3300" s="74">
        <v>0</v>
      </c>
      <c r="Q3300" s="74">
        <v>9.9000000000000005E-2</v>
      </c>
      <c r="R3300" s="74">
        <v>2.0329392770000001</v>
      </c>
      <c r="S3300" s="74">
        <v>0</v>
      </c>
      <c r="T3300" s="74">
        <v>0</v>
      </c>
      <c r="U3300" s="74">
        <v>1.5923389999999999E-2</v>
      </c>
      <c r="V3300" s="74">
        <v>5.5547500000000003</v>
      </c>
      <c r="W3300" s="74">
        <v>1.08916655775</v>
      </c>
      <c r="X3300" s="74">
        <v>1219.1081999999999</v>
      </c>
      <c r="Y3300" s="74">
        <v>770</v>
      </c>
      <c r="Z3300" s="74">
        <v>0.6360115553154212</v>
      </c>
      <c r="AA3300" s="74">
        <v>0.36398844468457869</v>
      </c>
      <c r="AB3300" s="74">
        <v>1.312427874253765E-4</v>
      </c>
      <c r="AC3300" s="74">
        <v>1.312427874253764E-4</v>
      </c>
      <c r="AD3300" t="s">
        <v>5810</v>
      </c>
    </row>
    <row r="3301" spans="1:30">
      <c r="A3301" s="165" t="s">
        <v>7690</v>
      </c>
      <c r="C3301" s="165" t="s">
        <v>8444</v>
      </c>
      <c r="D3301" s="169" t="s">
        <v>2877</v>
      </c>
      <c r="E3301" s="169" t="s">
        <v>3592</v>
      </c>
      <c r="F3301" s="174">
        <v>18.329999999999998</v>
      </c>
      <c r="G3301" s="174">
        <v>144.66999999999999</v>
      </c>
      <c r="H3301" s="74">
        <v>49.884</v>
      </c>
      <c r="I3301" s="74">
        <v>0.59899999999999998</v>
      </c>
      <c r="J3301" s="74">
        <v>17.701000000000001</v>
      </c>
      <c r="K3301" s="74">
        <v>0.128</v>
      </c>
      <c r="L3301" s="74">
        <v>5.51</v>
      </c>
      <c r="M3301" s="74">
        <v>14.628</v>
      </c>
      <c r="N3301" s="74">
        <v>2.2029999999999998</v>
      </c>
      <c r="O3301" s="74">
        <v>0.71799999999999997</v>
      </c>
      <c r="P3301" s="74">
        <v>0</v>
      </c>
      <c r="Q3301" s="74">
        <v>0.14299999999999999</v>
      </c>
      <c r="R3301" s="74">
        <v>2.3408704060000001</v>
      </c>
      <c r="S3301" s="74">
        <v>0</v>
      </c>
      <c r="T3301" s="74">
        <v>0</v>
      </c>
      <c r="U3301" s="74">
        <v>5.9946879999999998E-3</v>
      </c>
      <c r="V3301" s="74">
        <v>6.2373000000000003</v>
      </c>
      <c r="W3301" s="74">
        <v>1.2229998777</v>
      </c>
      <c r="X3301" s="74">
        <v>1210.8248000000001</v>
      </c>
      <c r="Y3301" s="74">
        <v>690</v>
      </c>
      <c r="Z3301" s="74">
        <v>0.86800917727482119</v>
      </c>
      <c r="AA3301" s="74">
        <v>0.13199082272517881</v>
      </c>
      <c r="AB3301" s="74">
        <v>1.7491323167898129E-3</v>
      </c>
      <c r="AC3301" s="74">
        <v>1.7491323167898129E-3</v>
      </c>
      <c r="AD3301" t="s">
        <v>5810</v>
      </c>
    </row>
    <row r="3302" spans="1:30">
      <c r="A3302" s="165" t="s">
        <v>7691</v>
      </c>
      <c r="C3302" s="165" t="s">
        <v>8444</v>
      </c>
      <c r="D3302" s="169" t="s">
        <v>2877</v>
      </c>
      <c r="E3302" s="169" t="s">
        <v>3592</v>
      </c>
      <c r="F3302" s="174">
        <v>18.329999999999998</v>
      </c>
      <c r="G3302" s="174">
        <v>144.66999999999999</v>
      </c>
      <c r="H3302" s="74">
        <v>50.051000000000002</v>
      </c>
      <c r="I3302" s="74">
        <v>0.58199999999999996</v>
      </c>
      <c r="J3302" s="74">
        <v>17.632999999999999</v>
      </c>
      <c r="K3302" s="74">
        <v>0.13800000000000001</v>
      </c>
      <c r="L3302" s="74">
        <v>5.44</v>
      </c>
      <c r="M3302" s="74">
        <v>14.835000000000001</v>
      </c>
      <c r="N3302" s="74">
        <v>2.1019999999999999</v>
      </c>
      <c r="O3302" s="74">
        <v>0.70599999999999996</v>
      </c>
      <c r="P3302" s="74">
        <v>0</v>
      </c>
      <c r="Q3302" s="74">
        <v>9.6000000000000002E-2</v>
      </c>
      <c r="R3302" s="74">
        <v>2.25532574</v>
      </c>
      <c r="S3302" s="74">
        <v>0</v>
      </c>
      <c r="T3302" s="74">
        <v>0</v>
      </c>
      <c r="U3302" s="74">
        <v>3.8175993000000002E-3</v>
      </c>
      <c r="V3302" s="74">
        <v>6.3503499999999997</v>
      </c>
      <c r="W3302" s="74">
        <v>1.24516654215</v>
      </c>
      <c r="X3302" s="74">
        <v>1214.261</v>
      </c>
      <c r="Y3302" s="74">
        <v>620</v>
      </c>
      <c r="Z3302" s="74">
        <v>0.90347919268415344</v>
      </c>
      <c r="AA3302" s="74">
        <v>9.6520807315846585E-2</v>
      </c>
      <c r="AB3302" s="74">
        <v>1.3333423250460499E-3</v>
      </c>
      <c r="AC3302" s="74">
        <v>1.333342325046051E-3</v>
      </c>
      <c r="AD3302" t="s">
        <v>5810</v>
      </c>
    </row>
    <row r="3303" spans="1:30">
      <c r="A3303" s="165" t="s">
        <v>7692</v>
      </c>
      <c r="C3303" s="165" t="s">
        <v>8444</v>
      </c>
      <c r="D3303" s="169" t="s">
        <v>2877</v>
      </c>
      <c r="E3303" s="169" t="s">
        <v>3592</v>
      </c>
      <c r="F3303" s="174">
        <v>18.329999999999998</v>
      </c>
      <c r="G3303" s="174">
        <v>144.66999999999999</v>
      </c>
      <c r="H3303" s="74">
        <v>49.598999999999997</v>
      </c>
      <c r="I3303" s="74">
        <v>0.51500000000000001</v>
      </c>
      <c r="J3303" s="74">
        <v>17.321000000000002</v>
      </c>
      <c r="K3303" s="74">
        <v>0.128</v>
      </c>
      <c r="L3303" s="74">
        <v>6.7389999999999999</v>
      </c>
      <c r="M3303" s="74">
        <v>14.615</v>
      </c>
      <c r="N3303" s="74">
        <v>2.0209999999999999</v>
      </c>
      <c r="O3303" s="74">
        <v>0.74199999999999999</v>
      </c>
      <c r="P3303" s="74">
        <v>0</v>
      </c>
      <c r="Q3303" s="74">
        <v>0.12</v>
      </c>
      <c r="R3303" s="74">
        <v>2.5780672990000002</v>
      </c>
      <c r="S3303" s="74">
        <v>0</v>
      </c>
      <c r="T3303" s="74">
        <v>0</v>
      </c>
      <c r="U3303" s="74">
        <v>0.146307671</v>
      </c>
      <c r="V3303" s="74">
        <v>5.8887999999999998</v>
      </c>
      <c r="W3303" s="74">
        <v>1.1546665512000001</v>
      </c>
      <c r="X3303" s="74">
        <v>1210.6089999999999</v>
      </c>
      <c r="Y3303" s="74">
        <v>3010</v>
      </c>
      <c r="Z3303" s="74">
        <v>0.31767534112314949</v>
      </c>
      <c r="AA3303" s="74">
        <v>0.68232465887685045</v>
      </c>
      <c r="AB3303" s="74">
        <v>2.7199350418108652E-4</v>
      </c>
      <c r="AC3303" s="74">
        <v>2.7199350418108609E-4</v>
      </c>
      <c r="AD3303" t="s">
        <v>5810</v>
      </c>
    </row>
    <row r="3304" spans="1:30">
      <c r="A3304" s="165" t="s">
        <v>7693</v>
      </c>
      <c r="C3304" s="165" t="s">
        <v>8444</v>
      </c>
      <c r="D3304" s="169" t="s">
        <v>2877</v>
      </c>
      <c r="E3304" s="169" t="s">
        <v>3592</v>
      </c>
      <c r="F3304" s="174">
        <v>18.25</v>
      </c>
      <c r="G3304" s="174">
        <v>144.69999999999999</v>
      </c>
      <c r="H3304" s="74">
        <v>50.305</v>
      </c>
      <c r="I3304" s="74">
        <v>1.177</v>
      </c>
      <c r="J3304" s="74">
        <v>15.807</v>
      </c>
      <c r="K3304" s="74">
        <v>0.13200000000000001</v>
      </c>
      <c r="L3304" s="74">
        <v>6.9889999999999999</v>
      </c>
      <c r="M3304" s="74">
        <v>12.497</v>
      </c>
      <c r="N3304" s="74">
        <v>2.9510000000000001</v>
      </c>
      <c r="O3304" s="74">
        <v>0.21299999999999999</v>
      </c>
      <c r="P3304" s="74">
        <v>0</v>
      </c>
      <c r="Q3304" s="74">
        <v>0.111</v>
      </c>
      <c r="R3304" s="74">
        <v>0.83049894499999999</v>
      </c>
      <c r="S3304" s="74">
        <v>0</v>
      </c>
      <c r="T3304" s="74">
        <v>0</v>
      </c>
      <c r="U3304" s="74">
        <v>5.8916543000000002E-2</v>
      </c>
      <c r="V3304" s="74">
        <v>6.5390499999999996</v>
      </c>
      <c r="W3304" s="74">
        <v>1.2821665384500001</v>
      </c>
      <c r="X3304" s="74">
        <v>1175.4502</v>
      </c>
      <c r="Y3304" s="74">
        <v>1150</v>
      </c>
      <c r="Z3304" s="74">
        <v>0.1088808868584743</v>
      </c>
      <c r="AA3304" s="74">
        <v>0.8911191131415257</v>
      </c>
      <c r="AB3304" s="74">
        <v>4.0609113241207151E-4</v>
      </c>
      <c r="AC3304" s="74">
        <v>4.060911324120713E-4</v>
      </c>
      <c r="AD3304" t="s">
        <v>5810</v>
      </c>
    </row>
    <row r="3305" spans="1:30">
      <c r="A3305" s="165" t="s">
        <v>7694</v>
      </c>
      <c r="C3305" s="165" t="s">
        <v>8444</v>
      </c>
      <c r="D3305" s="169" t="s">
        <v>2877</v>
      </c>
      <c r="E3305" s="169" t="s">
        <v>3592</v>
      </c>
      <c r="F3305" s="174">
        <v>18.25</v>
      </c>
      <c r="G3305" s="174">
        <v>144.69999999999999</v>
      </c>
      <c r="H3305" s="74">
        <v>52.521999999999998</v>
      </c>
      <c r="I3305" s="74">
        <v>1.1830000000000001</v>
      </c>
      <c r="J3305" s="74">
        <v>18.041</v>
      </c>
      <c r="K3305" s="74">
        <v>0.13500000000000001</v>
      </c>
      <c r="L3305" s="74">
        <v>3.802</v>
      </c>
      <c r="M3305" s="74">
        <v>13.846</v>
      </c>
      <c r="N3305" s="74">
        <v>3.4620000000000002</v>
      </c>
      <c r="O3305" s="74">
        <v>0.24</v>
      </c>
      <c r="P3305" s="74">
        <v>0</v>
      </c>
      <c r="Q3305" s="74">
        <v>0.186</v>
      </c>
      <c r="R3305" s="74">
        <v>0.62574418899999995</v>
      </c>
      <c r="S3305" s="74">
        <v>0</v>
      </c>
      <c r="T3305" s="74">
        <v>0</v>
      </c>
      <c r="U3305" s="74">
        <v>5.8782732999999997E-2</v>
      </c>
      <c r="V3305" s="74">
        <v>5.8003999999999998</v>
      </c>
      <c r="W3305" s="74">
        <v>1.1373332195999999</v>
      </c>
      <c r="X3305" s="74">
        <v>1197.8435999999999</v>
      </c>
      <c r="Y3305" s="74">
        <v>1290</v>
      </c>
      <c r="Z3305" s="74">
        <v>5.4837884047868192E-2</v>
      </c>
      <c r="AA3305" s="74">
        <v>0.94516211595213173</v>
      </c>
      <c r="AB3305" s="74">
        <v>1.270294235266877E-4</v>
      </c>
      <c r="AC3305" s="74">
        <v>1.270294235266877E-4</v>
      </c>
      <c r="AD3305" t="s">
        <v>5810</v>
      </c>
    </row>
    <row r="3306" spans="1:30">
      <c r="A3306" s="165" t="s">
        <v>7695</v>
      </c>
      <c r="C3306" s="165" t="s">
        <v>8444</v>
      </c>
      <c r="D3306" s="169" t="s">
        <v>2877</v>
      </c>
      <c r="E3306" s="169" t="s">
        <v>3592</v>
      </c>
      <c r="F3306" s="174">
        <v>18.25</v>
      </c>
      <c r="G3306" s="174">
        <v>144.69999999999999</v>
      </c>
      <c r="H3306" s="74">
        <v>50.447000000000003</v>
      </c>
      <c r="I3306" s="74">
        <v>1.1559999999999999</v>
      </c>
      <c r="J3306" s="74">
        <v>15.814</v>
      </c>
      <c r="K3306" s="74">
        <v>0.14199999999999999</v>
      </c>
      <c r="L3306" s="74">
        <v>6.9189999999999996</v>
      </c>
      <c r="M3306" s="74">
        <v>12.617000000000001</v>
      </c>
      <c r="N3306" s="74">
        <v>3.04</v>
      </c>
      <c r="O3306" s="74">
        <v>0.23300000000000001</v>
      </c>
      <c r="P3306" s="74">
        <v>0</v>
      </c>
      <c r="Q3306" s="74">
        <v>0.13900000000000001</v>
      </c>
      <c r="R3306" s="74">
        <v>0.82002492400000004</v>
      </c>
      <c r="S3306" s="74">
        <v>0</v>
      </c>
      <c r="T3306" s="74">
        <v>0</v>
      </c>
      <c r="U3306" s="74">
        <v>6.8029004000000004E-2</v>
      </c>
      <c r="V3306" s="74">
        <v>6.6852499999999999</v>
      </c>
      <c r="W3306" s="74">
        <v>1.31083320225</v>
      </c>
      <c r="X3306" s="74">
        <v>1177.4422</v>
      </c>
      <c r="Y3306" s="74">
        <v>1300</v>
      </c>
      <c r="Z3306" s="74">
        <v>9.5144058690759481E-2</v>
      </c>
      <c r="AA3306" s="74">
        <v>0.90485594130924041</v>
      </c>
      <c r="AB3306" s="74">
        <v>3.2157846746599662E-4</v>
      </c>
      <c r="AC3306" s="74">
        <v>3.2157846746599651E-4</v>
      </c>
      <c r="AD3306" t="s">
        <v>5810</v>
      </c>
    </row>
    <row r="3307" spans="1:30">
      <c r="A3307" s="165" t="s">
        <v>7696</v>
      </c>
      <c r="C3307" s="165" t="s">
        <v>8444</v>
      </c>
      <c r="D3307" s="169" t="s">
        <v>2877</v>
      </c>
      <c r="E3307" s="169" t="s">
        <v>3592</v>
      </c>
      <c r="F3307" s="174">
        <v>18.25</v>
      </c>
      <c r="G3307" s="174">
        <v>144.69999999999999</v>
      </c>
      <c r="H3307" s="74">
        <v>50.515000000000001</v>
      </c>
      <c r="I3307" s="74">
        <v>1.1379999999999999</v>
      </c>
      <c r="J3307" s="74">
        <v>16.036000000000001</v>
      </c>
      <c r="K3307" s="74">
        <v>0.16600000000000001</v>
      </c>
      <c r="L3307" s="74">
        <v>6.7149999999999999</v>
      </c>
      <c r="M3307" s="74">
        <v>12.731</v>
      </c>
      <c r="N3307" s="74">
        <v>2.92</v>
      </c>
      <c r="O3307" s="74">
        <v>0.23599999999999999</v>
      </c>
      <c r="P3307" s="74">
        <v>0</v>
      </c>
      <c r="Q3307" s="74">
        <v>0.13500000000000001</v>
      </c>
      <c r="R3307" s="74">
        <v>0.91104089700000002</v>
      </c>
      <c r="S3307" s="74">
        <v>0</v>
      </c>
      <c r="T3307" s="74">
        <v>0</v>
      </c>
      <c r="U3307" s="74">
        <v>6.7065572000000004E-2</v>
      </c>
      <c r="V3307" s="74">
        <v>6.4463999999999997</v>
      </c>
      <c r="W3307" s="74">
        <v>1.2639998736</v>
      </c>
      <c r="X3307" s="74">
        <v>1179.3345999999999</v>
      </c>
      <c r="Y3307" s="74">
        <v>1320</v>
      </c>
      <c r="Z3307" s="74">
        <v>0.1126689796489677</v>
      </c>
      <c r="AA3307" s="74">
        <v>0.88733102035103228</v>
      </c>
      <c r="AB3307" s="74">
        <v>5.6198126279590236E-4</v>
      </c>
      <c r="AC3307" s="74">
        <v>5.6198126279590182E-4</v>
      </c>
      <c r="AD3307" t="s">
        <v>5810</v>
      </c>
    </row>
    <row r="3308" spans="1:30">
      <c r="A3308" s="165" t="s">
        <v>7697</v>
      </c>
      <c r="C3308" s="165" t="s">
        <v>8444</v>
      </c>
      <c r="D3308" s="169" t="s">
        <v>2877</v>
      </c>
      <c r="E3308" s="169" t="s">
        <v>3592</v>
      </c>
      <c r="F3308" s="174">
        <v>18.25</v>
      </c>
      <c r="G3308" s="174">
        <v>144.69999999999999</v>
      </c>
      <c r="H3308" s="74">
        <v>52.96</v>
      </c>
      <c r="I3308" s="74">
        <v>1.1779999999999999</v>
      </c>
      <c r="J3308" s="74">
        <v>18.085999999999999</v>
      </c>
      <c r="K3308" s="74">
        <v>0.123</v>
      </c>
      <c r="L3308" s="74">
        <v>4.0209999999999999</v>
      </c>
      <c r="M3308" s="74">
        <v>13.606999999999999</v>
      </c>
      <c r="N3308" s="74">
        <v>3.4929999999999999</v>
      </c>
      <c r="O3308" s="74">
        <v>0.23100000000000001</v>
      </c>
      <c r="P3308" s="74">
        <v>0</v>
      </c>
      <c r="Q3308" s="74">
        <v>0.112</v>
      </c>
      <c r="R3308" s="74">
        <v>0.85731649099999996</v>
      </c>
      <c r="S3308" s="74">
        <v>0</v>
      </c>
      <c r="T3308" s="74">
        <v>0</v>
      </c>
      <c r="U3308" s="74">
        <v>9.5433291999999989E-2</v>
      </c>
      <c r="V3308" s="74">
        <v>5.7698</v>
      </c>
      <c r="W3308" s="74">
        <v>1.1313332201999999</v>
      </c>
      <c r="X3308" s="74">
        <v>1193.8761999999999</v>
      </c>
      <c r="Y3308" s="74">
        <v>2020</v>
      </c>
      <c r="Z3308" s="74">
        <v>6.3827315042770671E-2</v>
      </c>
      <c r="AA3308" s="74">
        <v>0.93617268495722938</v>
      </c>
      <c r="AB3308" s="74">
        <v>3.5255502992867868E-4</v>
      </c>
      <c r="AC3308" s="74">
        <v>3.5255502992867851E-4</v>
      </c>
      <c r="AD3308" t="s">
        <v>5810</v>
      </c>
    </row>
    <row r="3309" spans="1:30">
      <c r="A3309" s="165" t="s">
        <v>7698</v>
      </c>
      <c r="C3309" s="165" t="s">
        <v>8444</v>
      </c>
      <c r="D3309" s="169" t="s">
        <v>2877</v>
      </c>
      <c r="E3309" s="169" t="s">
        <v>3592</v>
      </c>
      <c r="F3309" s="174">
        <v>18.25</v>
      </c>
      <c r="G3309" s="174">
        <v>144.69999999999999</v>
      </c>
      <c r="H3309" s="74">
        <v>51.499000000000002</v>
      </c>
      <c r="I3309" s="74">
        <v>1.23</v>
      </c>
      <c r="J3309" s="74">
        <v>17.196999999999999</v>
      </c>
      <c r="K3309" s="74">
        <v>0.14399999999999999</v>
      </c>
      <c r="L3309" s="74">
        <v>4.8609999999999998</v>
      </c>
      <c r="M3309" s="74">
        <v>13.313000000000001</v>
      </c>
      <c r="N3309" s="74">
        <v>3.26</v>
      </c>
      <c r="O3309" s="74">
        <v>0.214</v>
      </c>
      <c r="P3309" s="74">
        <v>0</v>
      </c>
      <c r="Q3309" s="74">
        <v>0.13800000000000001</v>
      </c>
      <c r="R3309" s="74">
        <v>0.89695629499999996</v>
      </c>
      <c r="S3309" s="74">
        <v>0</v>
      </c>
      <c r="T3309" s="74">
        <v>0</v>
      </c>
      <c r="U3309" s="74">
        <v>8.8716030000000001E-2</v>
      </c>
      <c r="V3309" s="74">
        <v>5.8819999999999997</v>
      </c>
      <c r="W3309" s="74">
        <v>1.153333218</v>
      </c>
      <c r="X3309" s="74">
        <v>1188.9957999999999</v>
      </c>
      <c r="Y3309" s="74">
        <v>1830</v>
      </c>
      <c r="Z3309" s="74">
        <v>7.7871206992925199E-2</v>
      </c>
      <c r="AA3309" s="74">
        <v>0.92212879300707484</v>
      </c>
      <c r="AB3309" s="74">
        <v>3.1640489265091788E-5</v>
      </c>
      <c r="AC3309" s="74">
        <v>3.1640489265091801E-5</v>
      </c>
      <c r="AD3309" t="s">
        <v>5810</v>
      </c>
    </row>
    <row r="3310" spans="1:30">
      <c r="A3310" s="165" t="s">
        <v>7699</v>
      </c>
      <c r="C3310" s="165" t="s">
        <v>8444</v>
      </c>
      <c r="D3310" s="169" t="s">
        <v>2877</v>
      </c>
      <c r="E3310" s="169" t="s">
        <v>3592</v>
      </c>
      <c r="F3310" s="174">
        <v>18.25</v>
      </c>
      <c r="G3310" s="174">
        <v>144.69999999999999</v>
      </c>
      <c r="H3310" s="74">
        <v>51.098999999999997</v>
      </c>
      <c r="I3310" s="74">
        <v>1.1759999999999999</v>
      </c>
      <c r="J3310" s="74">
        <v>16.282</v>
      </c>
      <c r="K3310" s="74">
        <v>0.17199999999999999</v>
      </c>
      <c r="L3310" s="74">
        <v>7.0650000000000004</v>
      </c>
      <c r="M3310" s="74">
        <v>12.618</v>
      </c>
      <c r="N3310" s="74">
        <v>3.0070000000000001</v>
      </c>
      <c r="O3310" s="74">
        <v>0.19800000000000001</v>
      </c>
      <c r="P3310" s="74">
        <v>0</v>
      </c>
      <c r="Q3310" s="74">
        <v>9.9000000000000005E-2</v>
      </c>
      <c r="R3310" s="74">
        <v>0.724470057</v>
      </c>
      <c r="S3310" s="74">
        <v>0</v>
      </c>
      <c r="T3310" s="74">
        <v>0</v>
      </c>
      <c r="U3310" s="74">
        <v>0.1224408822</v>
      </c>
      <c r="V3310" s="74">
        <v>6.3775500000000003</v>
      </c>
      <c r="W3310" s="74">
        <v>1.25049987495</v>
      </c>
      <c r="X3310" s="74">
        <v>1177.4588000000001</v>
      </c>
      <c r="Y3310" s="74">
        <v>2290</v>
      </c>
      <c r="Z3310" s="74">
        <v>4.5669980506315058E-2</v>
      </c>
      <c r="AA3310" s="74">
        <v>0.9543300194936849</v>
      </c>
      <c r="AB3310" s="74">
        <v>4.5638972774594079E-4</v>
      </c>
      <c r="AC3310" s="74">
        <v>4.5638972774594079E-4</v>
      </c>
      <c r="AD3310" t="s">
        <v>5810</v>
      </c>
    </row>
    <row r="3311" spans="1:30">
      <c r="A3311" s="165" t="s">
        <v>7700</v>
      </c>
      <c r="C3311" s="165" t="s">
        <v>8444</v>
      </c>
      <c r="D3311" s="169" t="s">
        <v>2877</v>
      </c>
      <c r="E3311" s="169" t="s">
        <v>3592</v>
      </c>
      <c r="F3311" s="174">
        <v>18.25</v>
      </c>
      <c r="G3311" s="174">
        <v>144.69999999999999</v>
      </c>
      <c r="H3311" s="74">
        <v>51.420999999999999</v>
      </c>
      <c r="I3311" s="74">
        <v>1.2370000000000001</v>
      </c>
      <c r="J3311" s="74">
        <v>16.253</v>
      </c>
      <c r="K3311" s="74">
        <v>0.159</v>
      </c>
      <c r="L3311" s="74">
        <v>5.9</v>
      </c>
      <c r="M3311" s="74">
        <v>13.157</v>
      </c>
      <c r="N3311" s="74">
        <v>3.0249999999999999</v>
      </c>
      <c r="O3311" s="74">
        <v>0.2</v>
      </c>
      <c r="P3311" s="74">
        <v>0</v>
      </c>
      <c r="Q3311" s="74">
        <v>9.8000000000000004E-2</v>
      </c>
      <c r="R3311" s="74">
        <v>0.81834972100000003</v>
      </c>
      <c r="S3311" s="74">
        <v>0</v>
      </c>
      <c r="T3311" s="74">
        <v>0</v>
      </c>
      <c r="U3311" s="74">
        <v>8.8087123000000003E-2</v>
      </c>
      <c r="V3311" s="74">
        <v>6.4259999999999993</v>
      </c>
      <c r="W3311" s="74">
        <v>1.259999874</v>
      </c>
      <c r="X3311" s="74">
        <v>1186.4061999999999</v>
      </c>
      <c r="Y3311" s="74">
        <v>1730</v>
      </c>
      <c r="Z3311" s="74">
        <v>7.1440074177998941E-2</v>
      </c>
      <c r="AA3311" s="74">
        <v>0.92855992582200098</v>
      </c>
      <c r="AB3311" s="74">
        <v>5.6901272606793704E-4</v>
      </c>
      <c r="AC3311" s="74">
        <v>5.6901272606793682E-4</v>
      </c>
      <c r="AD3311" t="s">
        <v>5810</v>
      </c>
    </row>
    <row r="3312" spans="1:30">
      <c r="A3312" s="165" t="s">
        <v>7701</v>
      </c>
      <c r="C3312" s="165" t="s">
        <v>8444</v>
      </c>
      <c r="D3312" s="169" t="s">
        <v>2877</v>
      </c>
      <c r="E3312" s="169" t="s">
        <v>3592</v>
      </c>
      <c r="F3312" s="174">
        <v>18.25</v>
      </c>
      <c r="G3312" s="174">
        <v>144.69999999999999</v>
      </c>
      <c r="H3312" s="74">
        <v>50.012999999999998</v>
      </c>
      <c r="I3312" s="74">
        <v>1.1859999999999999</v>
      </c>
      <c r="J3312" s="74">
        <v>17.010000000000002</v>
      </c>
      <c r="K3312" s="74">
        <v>0.152</v>
      </c>
      <c r="L3312" s="74">
        <v>7.181</v>
      </c>
      <c r="M3312" s="74">
        <v>12.029</v>
      </c>
      <c r="N3312" s="74">
        <v>2.8690000000000002</v>
      </c>
      <c r="O3312" s="74">
        <v>0.23300000000000001</v>
      </c>
      <c r="P3312" s="74">
        <v>0</v>
      </c>
      <c r="Q3312" s="74">
        <v>0.14799999999999999</v>
      </c>
      <c r="R3312" s="74">
        <v>0.96618778800000005</v>
      </c>
      <c r="S3312" s="74">
        <v>0</v>
      </c>
      <c r="T3312" s="74">
        <v>0</v>
      </c>
      <c r="U3312" s="74">
        <v>1.364862E-2</v>
      </c>
      <c r="V3312" s="74">
        <v>6.6588999999999992</v>
      </c>
      <c r="W3312" s="74">
        <v>1.3056665360999999</v>
      </c>
      <c r="X3312" s="74">
        <v>1167.6813999999999</v>
      </c>
      <c r="Y3312" s="74">
        <v>380</v>
      </c>
      <c r="Z3312" s="74">
        <v>0.37840965484848671</v>
      </c>
      <c r="AA3312" s="74">
        <v>0.62159034515151335</v>
      </c>
      <c r="AB3312" s="74">
        <v>4.1567856147354458E-5</v>
      </c>
      <c r="AC3312" s="74">
        <v>4.1567856147354471E-5</v>
      </c>
      <c r="AD3312" t="s">
        <v>5810</v>
      </c>
    </row>
    <row r="3313" spans="1:30">
      <c r="A3313" s="165" t="s">
        <v>7702</v>
      </c>
      <c r="C3313" s="165" t="s">
        <v>8444</v>
      </c>
      <c r="D3313" s="169" t="s">
        <v>2877</v>
      </c>
      <c r="E3313" s="169" t="s">
        <v>3592</v>
      </c>
      <c r="F3313" s="174">
        <v>18.25</v>
      </c>
      <c r="G3313" s="174">
        <v>144.69999999999999</v>
      </c>
      <c r="H3313" s="74">
        <v>51.747</v>
      </c>
      <c r="I3313" s="74">
        <v>1.4059999999999999</v>
      </c>
      <c r="J3313" s="74">
        <v>16.809999999999999</v>
      </c>
      <c r="K3313" s="74">
        <v>0.16200000000000001</v>
      </c>
      <c r="L3313" s="74">
        <v>5.4470000000000001</v>
      </c>
      <c r="M3313" s="74">
        <v>12.782</v>
      </c>
      <c r="N3313" s="74">
        <v>3.1909999999999998</v>
      </c>
      <c r="O3313" s="74">
        <v>0.24199999999999999</v>
      </c>
      <c r="P3313" s="74">
        <v>0</v>
      </c>
      <c r="Q3313" s="74">
        <v>0.129</v>
      </c>
      <c r="R3313" s="74">
        <v>0.97918991399999999</v>
      </c>
      <c r="S3313" s="74">
        <v>0</v>
      </c>
      <c r="T3313" s="74">
        <v>0</v>
      </c>
      <c r="U3313" s="74">
        <v>4.0745145000000003E-2</v>
      </c>
      <c r="V3313" s="74">
        <v>6.5246000000000004</v>
      </c>
      <c r="W3313" s="74">
        <v>1.2793332054</v>
      </c>
      <c r="X3313" s="74">
        <v>1180.1812</v>
      </c>
      <c r="Y3313" s="74">
        <v>890</v>
      </c>
      <c r="Z3313" s="74">
        <v>0.17730401516061711</v>
      </c>
      <c r="AA3313" s="74">
        <v>0.82269598483938289</v>
      </c>
      <c r="AB3313" s="74">
        <v>1.002367274936438E-4</v>
      </c>
      <c r="AC3313" s="74">
        <v>1.002367274936438E-4</v>
      </c>
      <c r="AD3313" t="s">
        <v>5810</v>
      </c>
    </row>
    <row r="3314" spans="1:30">
      <c r="A3314" s="165" t="s">
        <v>7703</v>
      </c>
      <c r="C3314" s="165" t="s">
        <v>8444</v>
      </c>
      <c r="D3314" s="169" t="s">
        <v>2877</v>
      </c>
      <c r="E3314" s="169" t="s">
        <v>3592</v>
      </c>
      <c r="F3314" s="174">
        <v>18.25</v>
      </c>
      <c r="G3314" s="174">
        <v>144.69999999999999</v>
      </c>
      <c r="H3314" s="74">
        <v>51.575000000000003</v>
      </c>
      <c r="I3314" s="74">
        <v>1.327</v>
      </c>
      <c r="J3314" s="74">
        <v>17.004999999999999</v>
      </c>
      <c r="K3314" s="74">
        <v>0.14000000000000001</v>
      </c>
      <c r="L3314" s="74">
        <v>3.734</v>
      </c>
      <c r="M3314" s="74">
        <v>13.426</v>
      </c>
      <c r="N3314" s="74">
        <v>3.26</v>
      </c>
      <c r="O3314" s="74">
        <v>0.17899999999999999</v>
      </c>
      <c r="P3314" s="74">
        <v>0</v>
      </c>
      <c r="Q3314" s="74">
        <v>0.14799999999999999</v>
      </c>
      <c r="R3314" s="74">
        <v>1.0178993080000001</v>
      </c>
      <c r="S3314" s="74">
        <v>0</v>
      </c>
      <c r="T3314" s="74">
        <v>0</v>
      </c>
      <c r="U3314" s="74">
        <v>9.2971187999999996E-2</v>
      </c>
      <c r="V3314" s="74">
        <v>6.2134999999999998</v>
      </c>
      <c r="W3314" s="74">
        <v>1.2183332115000001</v>
      </c>
      <c r="X3314" s="74">
        <v>1190.8715999999999</v>
      </c>
      <c r="Y3314" s="74">
        <v>1950</v>
      </c>
      <c r="Z3314" s="74">
        <v>9.0855750018585285E-2</v>
      </c>
      <c r="AA3314" s="74">
        <v>0.90914424998141474</v>
      </c>
      <c r="AB3314" s="74">
        <v>1.4762990571967949E-4</v>
      </c>
      <c r="AC3314" s="74">
        <v>1.4762990571967941E-4</v>
      </c>
      <c r="AD3314" t="s">
        <v>5810</v>
      </c>
    </row>
    <row r="3315" spans="1:30">
      <c r="A3315" s="165" t="s">
        <v>7704</v>
      </c>
      <c r="C3315" s="165" t="s">
        <v>8444</v>
      </c>
      <c r="D3315" s="169" t="s">
        <v>2877</v>
      </c>
      <c r="E3315" s="169" t="s">
        <v>3592</v>
      </c>
      <c r="F3315" s="174">
        <v>18.25</v>
      </c>
      <c r="G3315" s="174">
        <v>144.69999999999999</v>
      </c>
      <c r="H3315" s="74">
        <v>50.433</v>
      </c>
      <c r="I3315" s="74">
        <v>1.208</v>
      </c>
      <c r="J3315" s="74">
        <v>16.751999999999999</v>
      </c>
      <c r="K3315" s="74">
        <v>0.13400000000000001</v>
      </c>
      <c r="L3315" s="74">
        <v>7.3650000000000002</v>
      </c>
      <c r="M3315" s="74">
        <v>12.036</v>
      </c>
      <c r="N3315" s="74">
        <v>3.012</v>
      </c>
      <c r="O3315" s="74">
        <v>0.24099999999999999</v>
      </c>
      <c r="P3315" s="74">
        <v>0</v>
      </c>
      <c r="Q3315" s="74">
        <v>0.129</v>
      </c>
      <c r="R3315" s="74">
        <v>0.81161488999999998</v>
      </c>
      <c r="S3315" s="74">
        <v>0</v>
      </c>
      <c r="T3315" s="74">
        <v>0</v>
      </c>
      <c r="U3315" s="74">
        <v>6.0682834999999997E-2</v>
      </c>
      <c r="V3315" s="74">
        <v>6.5713499999999998</v>
      </c>
      <c r="W3315" s="74">
        <v>1.28849987115</v>
      </c>
      <c r="X3315" s="74">
        <v>1167.7976000000001</v>
      </c>
      <c r="Y3315" s="74">
        <v>1190</v>
      </c>
      <c r="Z3315" s="74">
        <v>0.1031950405296248</v>
      </c>
      <c r="AA3315" s="74">
        <v>0.8968049594703752</v>
      </c>
      <c r="AB3315" s="74">
        <v>1.6847042344785411E-4</v>
      </c>
      <c r="AC3315" s="74">
        <v>1.6847042344785389E-4</v>
      </c>
      <c r="AD3315" t="s">
        <v>5810</v>
      </c>
    </row>
    <row r="3316" spans="1:30">
      <c r="A3316" s="165" t="s">
        <v>7705</v>
      </c>
      <c r="C3316" s="165" t="s">
        <v>8444</v>
      </c>
      <c r="D3316" s="169" t="s">
        <v>2877</v>
      </c>
      <c r="E3316" s="169" t="s">
        <v>3592</v>
      </c>
      <c r="F3316" s="174">
        <v>18.07</v>
      </c>
      <c r="G3316" s="174">
        <v>144.75</v>
      </c>
      <c r="H3316" s="74">
        <v>52.76</v>
      </c>
      <c r="I3316" s="74">
        <v>1.0169999999999999</v>
      </c>
      <c r="J3316" s="74">
        <v>16.501000000000001</v>
      </c>
      <c r="K3316" s="74">
        <v>0.13600000000000001</v>
      </c>
      <c r="L3316" s="74">
        <v>5.2569999999999997</v>
      </c>
      <c r="M3316" s="74">
        <v>12.03</v>
      </c>
      <c r="N3316" s="74">
        <v>3.0129999999999999</v>
      </c>
      <c r="O3316" s="74">
        <v>0.161</v>
      </c>
      <c r="P3316" s="74">
        <v>0</v>
      </c>
      <c r="Q3316" s="74">
        <v>0.129</v>
      </c>
      <c r="R3316" s="74">
        <v>2.321774569</v>
      </c>
      <c r="S3316" s="74">
        <v>0</v>
      </c>
      <c r="T3316" s="74">
        <v>0</v>
      </c>
      <c r="U3316" s="74">
        <v>7.5549125999999994E-2</v>
      </c>
      <c r="V3316" s="74">
        <v>5.4093999999999998</v>
      </c>
      <c r="W3316" s="74">
        <v>1.0606665606000001</v>
      </c>
      <c r="X3316" s="74">
        <v>1167.6980000000001</v>
      </c>
      <c r="Y3316" s="74">
        <v>1870</v>
      </c>
      <c r="Z3316" s="74">
        <v>0.36600443455074422</v>
      </c>
      <c r="AA3316" s="74">
        <v>0.63399556544925573</v>
      </c>
      <c r="AB3316" s="74">
        <v>9.987121920614379E-5</v>
      </c>
      <c r="AC3316" s="74">
        <v>9.9871219206143735E-5</v>
      </c>
      <c r="AD3316" t="s">
        <v>5810</v>
      </c>
    </row>
    <row r="3317" spans="1:30">
      <c r="A3317" s="165" t="s">
        <v>7706</v>
      </c>
      <c r="C3317" s="165" t="s">
        <v>8444</v>
      </c>
      <c r="D3317" s="169" t="s">
        <v>2877</v>
      </c>
      <c r="E3317" s="169" t="s">
        <v>3592</v>
      </c>
      <c r="F3317" s="174">
        <v>18.07</v>
      </c>
      <c r="G3317" s="174">
        <v>144.75</v>
      </c>
      <c r="H3317" s="74">
        <v>50.66</v>
      </c>
      <c r="I3317" s="74">
        <v>1.0960000000000001</v>
      </c>
      <c r="J3317" s="74">
        <v>18.952000000000002</v>
      </c>
      <c r="K3317" s="74">
        <v>0.13500000000000001</v>
      </c>
      <c r="L3317" s="74">
        <v>4.0999999999999996</v>
      </c>
      <c r="M3317" s="74">
        <v>11.872</v>
      </c>
      <c r="N3317" s="74">
        <v>2.9870000000000001</v>
      </c>
      <c r="O3317" s="74">
        <v>0.54</v>
      </c>
      <c r="P3317" s="74">
        <v>0</v>
      </c>
      <c r="Q3317" s="74">
        <v>0.153</v>
      </c>
      <c r="R3317" s="74">
        <v>2.5071871080000001</v>
      </c>
      <c r="S3317" s="74">
        <v>0</v>
      </c>
      <c r="T3317" s="74">
        <v>0</v>
      </c>
      <c r="U3317" s="74">
        <v>4.0204511870000001E-2</v>
      </c>
      <c r="V3317" s="74">
        <v>5.9338499999999996</v>
      </c>
      <c r="W3317" s="74">
        <v>1.1634998836499999</v>
      </c>
      <c r="X3317" s="74">
        <v>1165.0752</v>
      </c>
      <c r="Y3317" s="74">
        <v>1390</v>
      </c>
      <c r="Z3317" s="74">
        <v>0.5377949522858726</v>
      </c>
      <c r="AA3317" s="74">
        <v>0.46220504771412729</v>
      </c>
      <c r="AB3317" s="74">
        <v>5.9557323320619747E-4</v>
      </c>
      <c r="AC3317" s="74">
        <v>5.9557323320619758E-4</v>
      </c>
      <c r="AD3317" t="s">
        <v>5810</v>
      </c>
    </row>
    <row r="3318" spans="1:30">
      <c r="A3318" s="165" t="s">
        <v>7707</v>
      </c>
      <c r="C3318" s="165" t="s">
        <v>8444</v>
      </c>
      <c r="D3318" s="169" t="s">
        <v>2877</v>
      </c>
      <c r="E3318" s="169" t="s">
        <v>3592</v>
      </c>
      <c r="F3318" s="174">
        <v>18.07</v>
      </c>
      <c r="G3318" s="174">
        <v>144.75</v>
      </c>
      <c r="H3318" s="74">
        <v>52.728000000000002</v>
      </c>
      <c r="I3318" s="74">
        <v>1.6850000000000001</v>
      </c>
      <c r="J3318" s="74">
        <v>16.314</v>
      </c>
      <c r="K3318" s="74">
        <v>0.17699999999999999</v>
      </c>
      <c r="L3318" s="74">
        <v>4.6470000000000002</v>
      </c>
      <c r="M3318" s="74">
        <v>9.4269999999999996</v>
      </c>
      <c r="N3318" s="74">
        <v>3.5449999999999999</v>
      </c>
      <c r="O3318" s="74">
        <v>0.58199999999999996</v>
      </c>
      <c r="P3318" s="74">
        <v>0</v>
      </c>
      <c r="Q3318" s="74">
        <v>0.21299999999999999</v>
      </c>
      <c r="R3318" s="74">
        <v>2.0680168760000002</v>
      </c>
      <c r="S3318" s="74">
        <v>0</v>
      </c>
      <c r="T3318" s="74">
        <v>0</v>
      </c>
      <c r="U3318" s="74">
        <v>2.4899919119999998E-3</v>
      </c>
      <c r="V3318" s="74">
        <v>7.8174499999999991</v>
      </c>
      <c r="W3318" s="74">
        <v>1.5328331800499999</v>
      </c>
      <c r="X3318" s="74">
        <v>1124.4882</v>
      </c>
      <c r="Y3318" s="74">
        <v>500</v>
      </c>
      <c r="Z3318" s="74">
        <v>0.93650584813984017</v>
      </c>
      <c r="AA3318" s="74">
        <v>6.3494151860159775E-2</v>
      </c>
      <c r="AB3318" s="74">
        <v>3.0233171446997038E-3</v>
      </c>
      <c r="AC3318" s="74">
        <v>3.0233171446997021E-3</v>
      </c>
      <c r="AD3318" t="s">
        <v>5810</v>
      </c>
    </row>
    <row r="3319" spans="1:30">
      <c r="A3319" s="165" t="s">
        <v>7708</v>
      </c>
      <c r="C3319" s="165" t="s">
        <v>8444</v>
      </c>
      <c r="D3319" s="169" t="s">
        <v>2877</v>
      </c>
      <c r="E3319" s="169" t="s">
        <v>3592</v>
      </c>
      <c r="F3319" s="174">
        <v>18.07</v>
      </c>
      <c r="G3319" s="174">
        <v>144.75</v>
      </c>
      <c r="H3319" s="74">
        <v>51.95</v>
      </c>
      <c r="I3319" s="74">
        <v>1.5089999999999999</v>
      </c>
      <c r="J3319" s="74">
        <v>16.890999999999998</v>
      </c>
      <c r="K3319" s="74">
        <v>0.17199999999999999</v>
      </c>
      <c r="L3319" s="74">
        <v>4.99</v>
      </c>
      <c r="M3319" s="74">
        <v>9.6809999999999992</v>
      </c>
      <c r="N3319" s="74">
        <v>3.448</v>
      </c>
      <c r="O3319" s="74">
        <v>0.56200000000000006</v>
      </c>
      <c r="P3319" s="74">
        <v>0</v>
      </c>
      <c r="Q3319" s="74">
        <v>0.188</v>
      </c>
      <c r="R3319" s="74">
        <v>2.2771139699999998</v>
      </c>
      <c r="S3319" s="74">
        <v>0</v>
      </c>
      <c r="T3319" s="74">
        <v>0</v>
      </c>
      <c r="U3319" s="74">
        <v>7.9349329999999996E-2</v>
      </c>
      <c r="V3319" s="74">
        <v>7.6916499999999992</v>
      </c>
      <c r="W3319" s="74">
        <v>1.5081665158499999</v>
      </c>
      <c r="X3319" s="74">
        <v>1128.7046</v>
      </c>
      <c r="Y3319" s="74">
        <v>1840</v>
      </c>
      <c r="Z3319" s="74">
        <v>0.37921317913454189</v>
      </c>
      <c r="AA3319" s="74">
        <v>0.620786820865458</v>
      </c>
      <c r="AB3319" s="74">
        <v>2.7689119383950871E-4</v>
      </c>
      <c r="AC3319" s="74">
        <v>2.7689119383950871E-4</v>
      </c>
      <c r="AD3319" t="s">
        <v>5810</v>
      </c>
    </row>
    <row r="3320" spans="1:30">
      <c r="A3320" s="165" t="s">
        <v>7709</v>
      </c>
      <c r="C3320" s="165" t="s">
        <v>8444</v>
      </c>
      <c r="D3320" s="169" t="s">
        <v>2877</v>
      </c>
      <c r="E3320" s="169" t="s">
        <v>3592</v>
      </c>
      <c r="F3320" s="174">
        <v>18.07</v>
      </c>
      <c r="G3320" s="174">
        <v>144.75</v>
      </c>
      <c r="H3320" s="74">
        <v>53.683999999999997</v>
      </c>
      <c r="I3320" s="74">
        <v>1.6639999999999999</v>
      </c>
      <c r="J3320" s="74">
        <v>16.997</v>
      </c>
      <c r="K3320" s="74">
        <v>0.11899999999999999</v>
      </c>
      <c r="L3320" s="74">
        <v>3.1230000000000002</v>
      </c>
      <c r="M3320" s="74">
        <v>11.811</v>
      </c>
      <c r="N3320" s="74">
        <v>3.4580000000000002</v>
      </c>
      <c r="O3320" s="74">
        <v>0.35499999999999998</v>
      </c>
      <c r="P3320" s="74">
        <v>0</v>
      </c>
      <c r="Q3320" s="74">
        <v>0.188</v>
      </c>
      <c r="R3320" s="74">
        <v>2.0731087609999999</v>
      </c>
      <c r="S3320" s="74">
        <v>0</v>
      </c>
      <c r="T3320" s="74">
        <v>0</v>
      </c>
      <c r="U3320" s="74">
        <v>9.7915971850000005E-2</v>
      </c>
      <c r="V3320" s="74">
        <v>5.5462500000000006</v>
      </c>
      <c r="W3320" s="74">
        <v>1.08749989125</v>
      </c>
      <c r="X3320" s="74">
        <v>1164.0626</v>
      </c>
      <c r="Y3320" s="74">
        <v>2210</v>
      </c>
      <c r="Z3320" s="74">
        <v>0.26578267910170311</v>
      </c>
      <c r="AA3320" s="74">
        <v>0.73421732089829694</v>
      </c>
      <c r="AB3320" s="74">
        <v>4.9030616913114909E-5</v>
      </c>
      <c r="AC3320" s="74">
        <v>4.9030616913114922E-5</v>
      </c>
      <c r="AD3320" t="s">
        <v>5810</v>
      </c>
    </row>
    <row r="3321" spans="1:30">
      <c r="A3321" s="165" t="s">
        <v>7710</v>
      </c>
      <c r="C3321" s="165" t="s">
        <v>8444</v>
      </c>
      <c r="D3321" s="169" t="s">
        <v>2877</v>
      </c>
      <c r="E3321" s="169" t="s">
        <v>3592</v>
      </c>
      <c r="F3321" s="174">
        <v>18.07</v>
      </c>
      <c r="G3321" s="174">
        <v>144.75</v>
      </c>
      <c r="H3321" s="74">
        <v>53.430999999999997</v>
      </c>
      <c r="I3321" s="74">
        <v>1.554</v>
      </c>
      <c r="J3321" s="74">
        <v>17.024999999999999</v>
      </c>
      <c r="K3321" s="74">
        <v>0.14000000000000001</v>
      </c>
      <c r="L3321" s="74">
        <v>4.3559999999999999</v>
      </c>
      <c r="M3321" s="74">
        <v>10.019</v>
      </c>
      <c r="N3321" s="74">
        <v>3.6859999999999999</v>
      </c>
      <c r="O3321" s="74">
        <v>0.64500000000000002</v>
      </c>
      <c r="P3321" s="74">
        <v>0</v>
      </c>
      <c r="Q3321" s="74">
        <v>0.26400000000000001</v>
      </c>
      <c r="R3321" s="74">
        <v>2.3186113320000001</v>
      </c>
      <c r="S3321" s="74">
        <v>0</v>
      </c>
      <c r="T3321" s="74">
        <v>0</v>
      </c>
      <c r="U3321" s="74">
        <v>5.2667616E-2</v>
      </c>
      <c r="V3321" s="74">
        <v>6.0468999999999999</v>
      </c>
      <c r="W3321" s="74">
        <v>1.1856665480999999</v>
      </c>
      <c r="X3321" s="74">
        <v>1134.3154</v>
      </c>
      <c r="Y3321" s="74">
        <v>1450</v>
      </c>
      <c r="Z3321" s="74">
        <v>0.45054383428358841</v>
      </c>
      <c r="AA3321" s="74">
        <v>0.54945616571641165</v>
      </c>
      <c r="AB3321" s="74">
        <v>1.4872543365269139E-4</v>
      </c>
      <c r="AC3321" s="74">
        <v>1.4872543365269131E-4</v>
      </c>
      <c r="AD3321" t="s">
        <v>5810</v>
      </c>
    </row>
    <row r="3322" spans="1:30">
      <c r="A3322" s="165" t="s">
        <v>7711</v>
      </c>
      <c r="C3322" s="165" t="s">
        <v>8444</v>
      </c>
      <c r="D3322" s="169" t="s">
        <v>2877</v>
      </c>
      <c r="E3322" s="169" t="s">
        <v>3592</v>
      </c>
      <c r="F3322" s="174">
        <v>18.07</v>
      </c>
      <c r="G3322" s="174">
        <v>144.75</v>
      </c>
      <c r="H3322" s="74">
        <v>51.515999999999998</v>
      </c>
      <c r="I3322" s="74">
        <v>1.038</v>
      </c>
      <c r="J3322" s="74">
        <v>16.463999999999999</v>
      </c>
      <c r="K3322" s="74">
        <v>0.127</v>
      </c>
      <c r="L3322" s="74">
        <v>4.907</v>
      </c>
      <c r="M3322" s="74">
        <v>12.743</v>
      </c>
      <c r="N3322" s="74">
        <v>2.8759999999999999</v>
      </c>
      <c r="O3322" s="74">
        <v>0.14699999999999999</v>
      </c>
      <c r="P3322" s="74">
        <v>0</v>
      </c>
      <c r="Q3322" s="74">
        <v>0.128</v>
      </c>
      <c r="R3322" s="74">
        <v>2.4012352880000001</v>
      </c>
      <c r="S3322" s="74">
        <v>0</v>
      </c>
      <c r="T3322" s="74">
        <v>0</v>
      </c>
      <c r="U3322" s="74">
        <v>4.1186717999999997E-2</v>
      </c>
      <c r="V3322" s="74">
        <v>6.7345499999999996</v>
      </c>
      <c r="W3322" s="74">
        <v>1.32049986795</v>
      </c>
      <c r="X3322" s="74">
        <v>1179.5337999999999</v>
      </c>
      <c r="Y3322" s="74">
        <v>1320</v>
      </c>
      <c r="Z3322" s="74">
        <v>0.52506987269412697</v>
      </c>
      <c r="AA3322" s="74">
        <v>0.47493012730587308</v>
      </c>
      <c r="AB3322" s="74">
        <v>5.8611226916341179E-4</v>
      </c>
      <c r="AC3322" s="74">
        <v>5.8611226916341146E-4</v>
      </c>
      <c r="AD3322" t="s">
        <v>5810</v>
      </c>
    </row>
    <row r="3323" spans="1:30">
      <c r="A3323" s="165" t="s">
        <v>7712</v>
      </c>
      <c r="C3323" s="165" t="s">
        <v>8444</v>
      </c>
      <c r="D3323" s="169" t="s">
        <v>2877</v>
      </c>
      <c r="E3323" s="169" t="s">
        <v>3592</v>
      </c>
      <c r="F3323" s="174">
        <v>18.07</v>
      </c>
      <c r="G3323" s="174">
        <v>144.75</v>
      </c>
      <c r="H3323" s="74">
        <v>50.676000000000002</v>
      </c>
      <c r="I3323" s="74">
        <v>1.18</v>
      </c>
      <c r="J3323" s="74">
        <v>17.718</v>
      </c>
      <c r="K3323" s="74">
        <v>0.122</v>
      </c>
      <c r="L3323" s="74">
        <v>5.2169999999999996</v>
      </c>
      <c r="M3323" s="74">
        <v>11.516</v>
      </c>
      <c r="N3323" s="74">
        <v>3.1</v>
      </c>
      <c r="O3323" s="74">
        <v>0.48499999999999999</v>
      </c>
      <c r="P3323" s="74">
        <v>0</v>
      </c>
      <c r="Q3323" s="74">
        <v>0.17499999999999999</v>
      </c>
      <c r="R3323" s="74">
        <v>2.9024140369999998</v>
      </c>
      <c r="S3323" s="74">
        <v>0</v>
      </c>
      <c r="T3323" s="74">
        <v>0</v>
      </c>
      <c r="U3323" s="74">
        <v>0.10397109290000001</v>
      </c>
      <c r="V3323" s="74">
        <v>5.9635999999999996</v>
      </c>
      <c r="W3323" s="74">
        <v>1.1693332164000001</v>
      </c>
      <c r="X3323" s="74">
        <v>1159.1656</v>
      </c>
      <c r="Y3323" s="74">
        <v>2490</v>
      </c>
      <c r="Z3323" s="74">
        <v>0.42386235410691192</v>
      </c>
      <c r="AA3323" s="74">
        <v>0.57613764589308814</v>
      </c>
      <c r="AB3323" s="74">
        <v>7.9439015187482084E-4</v>
      </c>
      <c r="AC3323" s="74">
        <v>7.9439015187482073E-4</v>
      </c>
      <c r="AD3323" t="s">
        <v>5810</v>
      </c>
    </row>
    <row r="3324" spans="1:30">
      <c r="A3324" s="165" t="s">
        <v>7713</v>
      </c>
      <c r="C3324" s="165" t="s">
        <v>8444</v>
      </c>
      <c r="D3324" s="169" t="s">
        <v>2877</v>
      </c>
      <c r="E3324" s="169" t="s">
        <v>3592</v>
      </c>
      <c r="F3324" s="174">
        <v>18.07</v>
      </c>
      <c r="G3324" s="174">
        <v>144.75</v>
      </c>
      <c r="H3324" s="74">
        <v>52.317999999999998</v>
      </c>
      <c r="I3324" s="74">
        <v>1.6539999999999999</v>
      </c>
      <c r="J3324" s="74">
        <v>16.25</v>
      </c>
      <c r="K3324" s="74">
        <v>0.159</v>
      </c>
      <c r="L3324" s="74">
        <v>4.71</v>
      </c>
      <c r="M3324" s="74">
        <v>9.4879999999999995</v>
      </c>
      <c r="N3324" s="74">
        <v>3.472</v>
      </c>
      <c r="O3324" s="74">
        <v>0.57899999999999996</v>
      </c>
      <c r="P3324" s="74">
        <v>0</v>
      </c>
      <c r="Q3324" s="74">
        <v>0.20499999999999999</v>
      </c>
      <c r="R3324" s="74">
        <v>2.5417389620000002</v>
      </c>
      <c r="S3324" s="74">
        <v>0</v>
      </c>
      <c r="T3324" s="74">
        <v>0</v>
      </c>
      <c r="U3324" s="74">
        <v>4.6980690999999996E-3</v>
      </c>
      <c r="V3324" s="74">
        <v>7.7638999999999996</v>
      </c>
      <c r="W3324" s="74">
        <v>1.5223331811</v>
      </c>
      <c r="X3324" s="74">
        <v>1125.5008</v>
      </c>
      <c r="Y3324" s="74">
        <v>730</v>
      </c>
      <c r="Z3324" s="74">
        <v>0.91153544948443921</v>
      </c>
      <c r="AA3324" s="74">
        <v>8.8464550515560805E-2</v>
      </c>
      <c r="AB3324" s="74">
        <v>1.4895665951058261E-3</v>
      </c>
      <c r="AC3324" s="74">
        <v>1.4895665951058261E-3</v>
      </c>
      <c r="AD3324" t="s">
        <v>5810</v>
      </c>
    </row>
    <row r="3325" spans="1:30">
      <c r="A3325" s="165" t="s">
        <v>7714</v>
      </c>
      <c r="C3325" s="165" t="s">
        <v>8444</v>
      </c>
      <c r="D3325" s="169" t="s">
        <v>2877</v>
      </c>
      <c r="E3325" s="169" t="s">
        <v>3592</v>
      </c>
      <c r="F3325" s="174">
        <v>18.07</v>
      </c>
      <c r="G3325" s="174">
        <v>144.75</v>
      </c>
      <c r="H3325" s="74">
        <v>53.716000000000001</v>
      </c>
      <c r="I3325" s="74">
        <v>1.613</v>
      </c>
      <c r="J3325" s="74">
        <v>16.452000000000002</v>
      </c>
      <c r="K3325" s="74">
        <v>0.11700000000000001</v>
      </c>
      <c r="L3325" s="74">
        <v>4.7930000000000001</v>
      </c>
      <c r="M3325" s="74">
        <v>9.5310000000000006</v>
      </c>
      <c r="N3325" s="74">
        <v>3.6579999999999999</v>
      </c>
      <c r="O3325" s="74">
        <v>0.33400000000000002</v>
      </c>
      <c r="P3325" s="74">
        <v>0</v>
      </c>
      <c r="Q3325" s="74">
        <v>0.16200000000000001</v>
      </c>
      <c r="R3325" s="74">
        <v>2.403218195</v>
      </c>
      <c r="S3325" s="74">
        <v>0</v>
      </c>
      <c r="T3325" s="74">
        <v>0</v>
      </c>
      <c r="U3325" s="74">
        <v>3.5901223000000003E-2</v>
      </c>
      <c r="V3325" s="74">
        <v>6.8441999999999998</v>
      </c>
      <c r="W3325" s="74">
        <v>1.3419998658000001</v>
      </c>
      <c r="X3325" s="74">
        <v>1126.2146</v>
      </c>
      <c r="Y3325" s="74">
        <v>1190</v>
      </c>
      <c r="Z3325" s="74">
        <v>0.56223184889749034</v>
      </c>
      <c r="AA3325" s="74">
        <v>0.43776815110250972</v>
      </c>
      <c r="AB3325" s="74">
        <v>7.9025277138392263E-4</v>
      </c>
      <c r="AC3325" s="74">
        <v>7.9025277138392188E-4</v>
      </c>
      <c r="AD3325" t="s">
        <v>5810</v>
      </c>
    </row>
    <row r="3326" spans="1:30">
      <c r="A3326" s="165" t="s">
        <v>7715</v>
      </c>
      <c r="C3326" s="165" t="s">
        <v>8444</v>
      </c>
      <c r="D3326" s="169" t="s">
        <v>2877</v>
      </c>
      <c r="E3326" s="169" t="s">
        <v>3592</v>
      </c>
      <c r="F3326" s="174">
        <v>18.07</v>
      </c>
      <c r="G3326" s="174">
        <v>144.75</v>
      </c>
      <c r="H3326" s="74">
        <v>51.526000000000003</v>
      </c>
      <c r="I3326" s="74">
        <v>1.357</v>
      </c>
      <c r="J3326" s="74">
        <v>17.222999999999999</v>
      </c>
      <c r="K3326" s="74">
        <v>0.151</v>
      </c>
      <c r="L3326" s="74">
        <v>5.101</v>
      </c>
      <c r="M3326" s="74">
        <v>10.596</v>
      </c>
      <c r="N3326" s="74">
        <v>3.41</v>
      </c>
      <c r="O3326" s="74">
        <v>0.48299999999999998</v>
      </c>
      <c r="P3326" s="74">
        <v>0</v>
      </c>
      <c r="Q3326" s="74">
        <v>0.20200000000000001</v>
      </c>
      <c r="R3326" s="74">
        <v>2.7785669140000002</v>
      </c>
      <c r="S3326" s="74">
        <v>0</v>
      </c>
      <c r="T3326" s="74">
        <v>0</v>
      </c>
      <c r="U3326" s="74">
        <v>6.7520525999999997E-2</v>
      </c>
      <c r="V3326" s="74">
        <v>6.5713499999999998</v>
      </c>
      <c r="W3326" s="74">
        <v>1.28849987115</v>
      </c>
      <c r="X3326" s="74">
        <v>1143.8936000000001</v>
      </c>
      <c r="Y3326" s="74">
        <v>1850</v>
      </c>
      <c r="Z3326" s="74">
        <v>0.49572749402119792</v>
      </c>
      <c r="AA3326" s="74">
        <v>0.50427250597880213</v>
      </c>
      <c r="AB3326" s="74">
        <v>2.788873940671291E-4</v>
      </c>
      <c r="AC3326" s="74">
        <v>2.788873940671291E-4</v>
      </c>
      <c r="AD3326" t="s">
        <v>5810</v>
      </c>
    </row>
    <row r="3327" spans="1:30">
      <c r="A3327" s="165" t="s">
        <v>7716</v>
      </c>
      <c r="C3327" s="165" t="s">
        <v>8444</v>
      </c>
      <c r="D3327" s="169" t="s">
        <v>2877</v>
      </c>
      <c r="E3327" s="169" t="s">
        <v>3592</v>
      </c>
      <c r="F3327" s="174">
        <v>18.010000000000002</v>
      </c>
      <c r="G3327" s="174">
        <v>144.76</v>
      </c>
      <c r="H3327" s="74">
        <v>53.274000000000001</v>
      </c>
      <c r="I3327" s="74">
        <v>1.46</v>
      </c>
      <c r="J3327" s="74">
        <v>17.879000000000001</v>
      </c>
      <c r="K3327" s="74">
        <v>0.11899999999999999</v>
      </c>
      <c r="L3327" s="74">
        <v>2.839</v>
      </c>
      <c r="M3327" s="74">
        <v>12.686</v>
      </c>
      <c r="N3327" s="74">
        <v>3.4260000000000002</v>
      </c>
      <c r="O3327" s="74">
        <v>0.217</v>
      </c>
      <c r="P3327" s="74">
        <v>0</v>
      </c>
      <c r="Q3327" s="74">
        <v>0.16600000000000001</v>
      </c>
      <c r="R3327" s="74">
        <v>2.291531918</v>
      </c>
      <c r="S3327" s="74">
        <v>0</v>
      </c>
      <c r="T3327" s="74">
        <v>0</v>
      </c>
      <c r="U3327" s="74">
        <v>5.7096727E-2</v>
      </c>
      <c r="V3327" s="74">
        <v>4.9520999999999997</v>
      </c>
      <c r="W3327" s="74">
        <v>0.97099990289999982</v>
      </c>
      <c r="X3327" s="74">
        <v>1178.5876000000001</v>
      </c>
      <c r="Y3327" s="74">
        <v>1610</v>
      </c>
      <c r="Z3327" s="74">
        <v>0.39876861259426921</v>
      </c>
      <c r="AA3327" s="74">
        <v>0.6012313874057309</v>
      </c>
      <c r="AB3327" s="74">
        <v>1.291257233534953E-4</v>
      </c>
      <c r="AC3327" s="74">
        <v>1.2912572335349519E-4</v>
      </c>
      <c r="AD3327" t="s">
        <v>5810</v>
      </c>
    </row>
    <row r="3328" spans="1:30">
      <c r="A3328" s="165" t="s">
        <v>7717</v>
      </c>
      <c r="C3328" s="165" t="s">
        <v>8444</v>
      </c>
      <c r="D3328" s="169" t="s">
        <v>2877</v>
      </c>
      <c r="E3328" s="169" t="s">
        <v>3592</v>
      </c>
      <c r="F3328" s="174">
        <v>18.010000000000002</v>
      </c>
      <c r="G3328" s="174">
        <v>144.76</v>
      </c>
      <c r="H3328" s="74">
        <v>52.970999999999997</v>
      </c>
      <c r="I3328" s="74">
        <v>1.528</v>
      </c>
      <c r="J3328" s="74">
        <v>17.375</v>
      </c>
      <c r="K3328" s="74">
        <v>0.104</v>
      </c>
      <c r="L3328" s="74">
        <v>2.9470000000000001</v>
      </c>
      <c r="M3328" s="74">
        <v>12.722</v>
      </c>
      <c r="N3328" s="74">
        <v>3.55</v>
      </c>
      <c r="O3328" s="74">
        <v>0.25700000000000001</v>
      </c>
      <c r="P3328" s="74">
        <v>0</v>
      </c>
      <c r="Q3328" s="74">
        <v>0.159</v>
      </c>
      <c r="R3328" s="74">
        <v>1.919475166</v>
      </c>
      <c r="S3328" s="74">
        <v>0</v>
      </c>
      <c r="T3328" s="74">
        <v>0</v>
      </c>
      <c r="U3328" s="74">
        <v>8.5726414810000012E-2</v>
      </c>
      <c r="V3328" s="74">
        <v>5.01755</v>
      </c>
      <c r="W3328" s="74">
        <v>0.98383323494999997</v>
      </c>
      <c r="X3328" s="74">
        <v>1179.1851999999999</v>
      </c>
      <c r="Y3328" s="74">
        <v>1980</v>
      </c>
      <c r="Z3328" s="74">
        <v>0.25286074705642703</v>
      </c>
      <c r="AA3328" s="74">
        <v>0.74713925294357297</v>
      </c>
      <c r="AB3328" s="74">
        <v>4.4989606528786548E-4</v>
      </c>
      <c r="AC3328" s="74">
        <v>4.4989606528786542E-4</v>
      </c>
      <c r="AD3328" t="s">
        <v>5810</v>
      </c>
    </row>
    <row r="3329" spans="1:30">
      <c r="A3329" s="165" t="s">
        <v>7718</v>
      </c>
      <c r="C3329" s="165" t="s">
        <v>8444</v>
      </c>
      <c r="D3329" s="169" t="s">
        <v>2877</v>
      </c>
      <c r="E3329" s="169" t="s">
        <v>3592</v>
      </c>
      <c r="F3329" s="174">
        <v>18.010000000000002</v>
      </c>
      <c r="G3329" s="174">
        <v>144.76</v>
      </c>
      <c r="H3329" s="74">
        <v>53.17</v>
      </c>
      <c r="I3329" s="74">
        <v>1.4810000000000001</v>
      </c>
      <c r="J3329" s="74">
        <v>17.364999999999998</v>
      </c>
      <c r="K3329" s="74">
        <v>0.123</v>
      </c>
      <c r="L3329" s="74">
        <v>3.1579999999999999</v>
      </c>
      <c r="M3329" s="74">
        <v>12.56</v>
      </c>
      <c r="N3329" s="74">
        <v>3.45</v>
      </c>
      <c r="O3329" s="74">
        <v>0.26300000000000001</v>
      </c>
      <c r="P3329" s="74">
        <v>0</v>
      </c>
      <c r="Q3329" s="74">
        <v>0.17599999999999999</v>
      </c>
      <c r="R3329" s="74">
        <v>2.2690163559999998</v>
      </c>
      <c r="S3329" s="74">
        <v>0</v>
      </c>
      <c r="T3329" s="74">
        <v>0</v>
      </c>
      <c r="U3329" s="74">
        <v>5.7056584E-2</v>
      </c>
      <c r="V3329" s="74">
        <v>5.15015</v>
      </c>
      <c r="W3329" s="74">
        <v>1.0098332323500001</v>
      </c>
      <c r="X3329" s="74">
        <v>1176.4960000000001</v>
      </c>
      <c r="Y3329" s="74">
        <v>1570</v>
      </c>
      <c r="Z3329" s="74">
        <v>0.40157962933724728</v>
      </c>
      <c r="AA3329" s="74">
        <v>0.59842037066275278</v>
      </c>
      <c r="AB3329" s="74">
        <v>3.4986910778468699E-4</v>
      </c>
      <c r="AC3329" s="74">
        <v>3.4986910778468699E-4</v>
      </c>
      <c r="AD3329" t="s">
        <v>5810</v>
      </c>
    </row>
    <row r="3330" spans="1:30">
      <c r="A3330" s="165" t="s">
        <v>7719</v>
      </c>
      <c r="C3330" s="165" t="s">
        <v>8444</v>
      </c>
      <c r="D3330" s="169" t="s">
        <v>2877</v>
      </c>
      <c r="E3330" s="169" t="s">
        <v>3592</v>
      </c>
      <c r="F3330" s="174">
        <v>18.010000000000002</v>
      </c>
      <c r="G3330" s="174">
        <v>144.76</v>
      </c>
      <c r="H3330" s="74">
        <v>52.673000000000002</v>
      </c>
      <c r="I3330" s="74">
        <v>1.605</v>
      </c>
      <c r="J3330" s="74">
        <v>17.677</v>
      </c>
      <c r="K3330" s="74">
        <v>0.12</v>
      </c>
      <c r="L3330" s="74">
        <v>2.444</v>
      </c>
      <c r="M3330" s="74">
        <v>12.682</v>
      </c>
      <c r="N3330" s="74">
        <v>3.387</v>
      </c>
      <c r="O3330" s="74">
        <v>0.42099999999999999</v>
      </c>
      <c r="P3330" s="74">
        <v>0</v>
      </c>
      <c r="Q3330" s="74">
        <v>0.29199999999999998</v>
      </c>
      <c r="R3330" s="74">
        <v>2.4080926850000002</v>
      </c>
      <c r="S3330" s="74">
        <v>0</v>
      </c>
      <c r="T3330" s="74">
        <v>0</v>
      </c>
      <c r="U3330" s="74">
        <v>6.1793458000000002E-2</v>
      </c>
      <c r="V3330" s="74">
        <v>5.3099499999999997</v>
      </c>
      <c r="W3330" s="74">
        <v>1.04116656255</v>
      </c>
      <c r="X3330" s="74">
        <v>1178.5211999999999</v>
      </c>
      <c r="Y3330" s="74">
        <v>1710</v>
      </c>
      <c r="Z3330" s="74">
        <v>0.41167205520518202</v>
      </c>
      <c r="AA3330" s="74">
        <v>0.58832794479481798</v>
      </c>
      <c r="AB3330" s="74">
        <v>1.478548042066023E-4</v>
      </c>
      <c r="AC3330" s="74">
        <v>1.478548042066023E-4</v>
      </c>
      <c r="AD3330" t="s">
        <v>5810</v>
      </c>
    </row>
    <row r="3331" spans="1:30">
      <c r="A3331" s="165" t="s">
        <v>7720</v>
      </c>
      <c r="C3331" s="165" t="s">
        <v>8444</v>
      </c>
      <c r="D3331" s="169" t="s">
        <v>2877</v>
      </c>
      <c r="E3331" s="169" t="s">
        <v>3592</v>
      </c>
      <c r="F3331" s="174">
        <v>18.010000000000002</v>
      </c>
      <c r="G3331" s="174">
        <v>144.76</v>
      </c>
      <c r="H3331" s="74">
        <v>52.54</v>
      </c>
      <c r="I3331" s="74">
        <v>1.375</v>
      </c>
      <c r="J3331" s="74">
        <v>17.597000000000001</v>
      </c>
      <c r="K3331" s="74">
        <v>0.13900000000000001</v>
      </c>
      <c r="L3331" s="74">
        <v>3.5409999999999999</v>
      </c>
      <c r="M3331" s="74">
        <v>12.840999999999999</v>
      </c>
      <c r="N3331" s="74">
        <v>3.3260000000000001</v>
      </c>
      <c r="O3331" s="74">
        <v>0.254</v>
      </c>
      <c r="P3331" s="74">
        <v>0</v>
      </c>
      <c r="Q3331" s="74">
        <v>0.27</v>
      </c>
      <c r="R3331" s="74">
        <v>2.0847432910000001</v>
      </c>
      <c r="S3331" s="74">
        <v>0</v>
      </c>
      <c r="T3331" s="74">
        <v>0</v>
      </c>
      <c r="U3331" s="74">
        <v>8.2480484000000007E-2</v>
      </c>
      <c r="V3331" s="74">
        <v>4.9419000000000004</v>
      </c>
      <c r="W3331" s="74">
        <v>0.96899990309999995</v>
      </c>
      <c r="X3331" s="74">
        <v>1181.1605999999999</v>
      </c>
      <c r="Y3331" s="74">
        <v>1970</v>
      </c>
      <c r="Z3331" s="74">
        <v>0.29322218388390958</v>
      </c>
      <c r="AA3331" s="74">
        <v>0.70677781611609036</v>
      </c>
      <c r="AB3331" s="74">
        <v>3.2105231371297829E-4</v>
      </c>
      <c r="AC3331" s="74">
        <v>3.2105231371297829E-4</v>
      </c>
      <c r="AD3331" t="s">
        <v>5810</v>
      </c>
    </row>
    <row r="3332" spans="1:30">
      <c r="A3332" s="165" t="s">
        <v>7721</v>
      </c>
      <c r="C3332" s="165" t="s">
        <v>8444</v>
      </c>
      <c r="D3332" s="169" t="s">
        <v>2877</v>
      </c>
      <c r="E3332" s="169" t="s">
        <v>3592</v>
      </c>
      <c r="F3332" s="174">
        <v>18.010000000000002</v>
      </c>
      <c r="G3332" s="174">
        <v>144.76</v>
      </c>
      <c r="H3332" s="74">
        <v>52.506999999999998</v>
      </c>
      <c r="I3332" s="74">
        <v>1.5129999999999999</v>
      </c>
      <c r="J3332" s="74">
        <v>16.914000000000001</v>
      </c>
      <c r="K3332" s="74">
        <v>0.14299999999999999</v>
      </c>
      <c r="L3332" s="74">
        <v>4.3529999999999998</v>
      </c>
      <c r="M3332" s="74">
        <v>11.211</v>
      </c>
      <c r="N3332" s="74">
        <v>3.4769999999999999</v>
      </c>
      <c r="O3332" s="74">
        <v>0.33900000000000002</v>
      </c>
      <c r="P3332" s="74">
        <v>0</v>
      </c>
      <c r="Q3332" s="74">
        <v>0.188</v>
      </c>
      <c r="R3332" s="74">
        <v>2.3995736870000002</v>
      </c>
      <c r="S3332" s="74">
        <v>0</v>
      </c>
      <c r="T3332" s="74">
        <v>0</v>
      </c>
      <c r="U3332" s="74">
        <v>0.1244292177</v>
      </c>
      <c r="V3332" s="74">
        <v>6.6520999999999999</v>
      </c>
      <c r="W3332" s="74">
        <v>1.3043332029000001</v>
      </c>
      <c r="X3332" s="74">
        <v>1154.1025999999999</v>
      </c>
      <c r="Y3332" s="74">
        <v>2620</v>
      </c>
      <c r="Z3332" s="74">
        <v>0.30407936897470889</v>
      </c>
      <c r="AA3332" s="74">
        <v>0.69592063102529111</v>
      </c>
      <c r="AB3332" s="74">
        <v>4.6690807068396713E-4</v>
      </c>
      <c r="AC3332" s="74">
        <v>4.6690807068396713E-4</v>
      </c>
      <c r="AD3332" t="s">
        <v>5810</v>
      </c>
    </row>
    <row r="3333" spans="1:30">
      <c r="A3333" s="165" t="s">
        <v>7722</v>
      </c>
      <c r="C3333" s="165" t="s">
        <v>8444</v>
      </c>
      <c r="D3333" s="169" t="s">
        <v>2877</v>
      </c>
      <c r="E3333" s="169" t="s">
        <v>3592</v>
      </c>
      <c r="F3333" s="174">
        <v>18.010000000000002</v>
      </c>
      <c r="G3333" s="174">
        <v>144.76</v>
      </c>
      <c r="H3333" s="74">
        <v>53.021000000000001</v>
      </c>
      <c r="I3333" s="74">
        <v>1.621</v>
      </c>
      <c r="J3333" s="74">
        <v>16.841999999999999</v>
      </c>
      <c r="K3333" s="74">
        <v>0.13700000000000001</v>
      </c>
      <c r="L3333" s="74">
        <v>3.8460000000000001</v>
      </c>
      <c r="M3333" s="74">
        <v>11.494999999999999</v>
      </c>
      <c r="N3333" s="74">
        <v>3.5390000000000001</v>
      </c>
      <c r="O3333" s="74">
        <v>0.32500000000000001</v>
      </c>
      <c r="P3333" s="74">
        <v>0</v>
      </c>
      <c r="Q3333" s="74">
        <v>0.16200000000000001</v>
      </c>
      <c r="R3333" s="74">
        <v>2.5150836970000001</v>
      </c>
      <c r="S3333" s="74">
        <v>0</v>
      </c>
      <c r="T3333" s="74">
        <v>0</v>
      </c>
      <c r="U3333" s="74">
        <v>0.25606283619999998</v>
      </c>
      <c r="V3333" s="74">
        <v>6.3622500000000004</v>
      </c>
      <c r="W3333" s="74">
        <v>1.2474998752499999</v>
      </c>
      <c r="X3333" s="74">
        <v>1158.817</v>
      </c>
      <c r="Y3333" s="74">
        <v>4550</v>
      </c>
      <c r="Z3333" s="74">
        <v>0.21661588946349589</v>
      </c>
      <c r="AA3333" s="74">
        <v>0.78338411053650414</v>
      </c>
      <c r="AB3333" s="74">
        <v>3.4346116763892692E-4</v>
      </c>
      <c r="AC3333" s="74">
        <v>3.4346116763892697E-4</v>
      </c>
      <c r="AD3333" t="s">
        <v>5810</v>
      </c>
    </row>
    <row r="3334" spans="1:30">
      <c r="A3334" s="165" t="s">
        <v>7723</v>
      </c>
      <c r="C3334" s="165" t="s">
        <v>8444</v>
      </c>
      <c r="D3334" s="169" t="s">
        <v>2877</v>
      </c>
      <c r="E3334" s="169" t="s">
        <v>3592</v>
      </c>
      <c r="F3334" s="174">
        <v>18.010000000000002</v>
      </c>
      <c r="G3334" s="174">
        <v>144.76</v>
      </c>
      <c r="H3334" s="74">
        <v>52.2</v>
      </c>
      <c r="I3334" s="74">
        <v>1.1299999999999999</v>
      </c>
      <c r="J3334" s="74">
        <v>17.393999999999998</v>
      </c>
      <c r="K3334" s="74">
        <v>0.112</v>
      </c>
      <c r="L3334" s="74">
        <v>3.92</v>
      </c>
      <c r="M3334" s="74">
        <v>12.581</v>
      </c>
      <c r="N3334" s="74">
        <v>3.2370000000000001</v>
      </c>
      <c r="O3334" s="74">
        <v>0.22600000000000001</v>
      </c>
      <c r="P3334" s="74">
        <v>0</v>
      </c>
      <c r="Q3334" s="74">
        <v>0.112</v>
      </c>
      <c r="R3334" s="74">
        <v>1.6419464669999999</v>
      </c>
      <c r="S3334" s="74">
        <v>0</v>
      </c>
      <c r="T3334" s="74">
        <v>0</v>
      </c>
      <c r="U3334" s="74">
        <v>2.5718281999999999E-2</v>
      </c>
      <c r="V3334" s="74">
        <v>5.5564499999999999</v>
      </c>
      <c r="W3334" s="74">
        <v>1.08949989105</v>
      </c>
      <c r="X3334" s="74">
        <v>1176.8445999999999</v>
      </c>
      <c r="Y3334" s="74">
        <v>810</v>
      </c>
      <c r="Z3334" s="74">
        <v>0.42682090153123459</v>
      </c>
      <c r="AA3334" s="74">
        <v>0.57317909846876547</v>
      </c>
      <c r="AB3334" s="74">
        <v>1.375774855154078E-4</v>
      </c>
      <c r="AC3334" s="74">
        <v>1.375774855154078E-4</v>
      </c>
      <c r="AD3334" t="s">
        <v>5810</v>
      </c>
    </row>
    <row r="3335" spans="1:30">
      <c r="A3335" s="165" t="s">
        <v>7724</v>
      </c>
      <c r="C3335" s="165" t="s">
        <v>8444</v>
      </c>
      <c r="D3335" s="169" t="s">
        <v>2877</v>
      </c>
      <c r="E3335" s="169" t="s">
        <v>3592</v>
      </c>
      <c r="F3335" s="174">
        <v>18.010000000000002</v>
      </c>
      <c r="G3335" s="174">
        <v>144.76</v>
      </c>
      <c r="H3335" s="74">
        <v>52.631999999999998</v>
      </c>
      <c r="I3335" s="74">
        <v>1.367</v>
      </c>
      <c r="J3335" s="74">
        <v>17.698</v>
      </c>
      <c r="K3335" s="74">
        <v>0.126</v>
      </c>
      <c r="L3335" s="74">
        <v>3.5979999999999999</v>
      </c>
      <c r="M3335" s="74">
        <v>12.712</v>
      </c>
      <c r="N3335" s="74">
        <v>3.488</v>
      </c>
      <c r="O3335" s="74">
        <v>0.32400000000000001</v>
      </c>
      <c r="P3335" s="74">
        <v>0</v>
      </c>
      <c r="Q3335" s="74">
        <v>0.17899999999999999</v>
      </c>
      <c r="R3335" s="74">
        <v>2.3292730740000001</v>
      </c>
      <c r="S3335" s="74">
        <v>0</v>
      </c>
      <c r="T3335" s="74">
        <v>0</v>
      </c>
      <c r="U3335" s="74">
        <v>5.7658729000000013E-2</v>
      </c>
      <c r="V3335" s="74">
        <v>5.2470499999999998</v>
      </c>
      <c r="W3335" s="74">
        <v>1.0288332304500001</v>
      </c>
      <c r="X3335" s="74">
        <v>1179.0192</v>
      </c>
      <c r="Y3335" s="74">
        <v>1590</v>
      </c>
      <c r="Z3335" s="74">
        <v>0.41635382629518758</v>
      </c>
      <c r="AA3335" s="74">
        <v>0.58364617370481231</v>
      </c>
      <c r="AB3335" s="74">
        <v>5.2151056440439998E-5</v>
      </c>
      <c r="AC3335" s="74">
        <v>5.2151056440439991E-5</v>
      </c>
      <c r="AD3335" t="s">
        <v>5810</v>
      </c>
    </row>
    <row r="3336" spans="1:30">
      <c r="A3336" s="165" t="s">
        <v>7725</v>
      </c>
      <c r="C3336" s="165" t="s">
        <v>8444</v>
      </c>
      <c r="D3336" s="169" t="s">
        <v>2877</v>
      </c>
      <c r="E3336" s="169" t="s">
        <v>3592</v>
      </c>
      <c r="F3336" s="174">
        <v>18.010000000000002</v>
      </c>
      <c r="G3336" s="174">
        <v>144.76</v>
      </c>
      <c r="H3336" s="74">
        <v>51.506</v>
      </c>
      <c r="I3336" s="74">
        <v>1.6930000000000001</v>
      </c>
      <c r="J3336" s="74">
        <v>17.468</v>
      </c>
      <c r="K3336" s="74">
        <v>0.14599999999999999</v>
      </c>
      <c r="L3336" s="74">
        <v>2.7770000000000001</v>
      </c>
      <c r="M3336" s="74">
        <v>13.465</v>
      </c>
      <c r="N3336" s="74">
        <v>3.3839999999999999</v>
      </c>
      <c r="O3336" s="74">
        <v>0.13500000000000001</v>
      </c>
      <c r="P3336" s="74">
        <v>0</v>
      </c>
      <c r="Q3336" s="74">
        <v>1.167</v>
      </c>
      <c r="R3336" s="74">
        <v>2.082932338</v>
      </c>
      <c r="S3336" s="74">
        <v>0</v>
      </c>
      <c r="T3336" s="74">
        <v>0</v>
      </c>
      <c r="U3336" s="74">
        <v>1.599513134E-2</v>
      </c>
      <c r="V3336" s="74">
        <v>5.5615500000000004</v>
      </c>
      <c r="W3336" s="74">
        <v>1.0904998909500001</v>
      </c>
      <c r="X3336" s="74">
        <v>1191.519</v>
      </c>
      <c r="Y3336" s="74">
        <v>760</v>
      </c>
      <c r="Z3336" s="74">
        <v>0.65330721385900259</v>
      </c>
      <c r="AA3336" s="74">
        <v>0.34669278614099741</v>
      </c>
      <c r="AB3336" s="74">
        <v>6.5231254856434862E-4</v>
      </c>
      <c r="AC3336" s="74">
        <v>6.523125485643484E-4</v>
      </c>
      <c r="AD3336" t="s">
        <v>5810</v>
      </c>
    </row>
    <row r="3337" spans="1:30">
      <c r="A3337" s="165" t="s">
        <v>7726</v>
      </c>
      <c r="C3337" s="165" t="s">
        <v>8444</v>
      </c>
      <c r="D3337" s="169" t="s">
        <v>2877</v>
      </c>
      <c r="E3337" s="169" t="s">
        <v>3592</v>
      </c>
      <c r="F3337" s="174">
        <v>18.010000000000002</v>
      </c>
      <c r="G3337" s="174">
        <v>144.76</v>
      </c>
      <c r="H3337" s="74">
        <v>51.584000000000003</v>
      </c>
      <c r="I3337" s="74">
        <v>1.256</v>
      </c>
      <c r="J3337" s="74">
        <v>19.690000000000001</v>
      </c>
      <c r="K3337" s="74">
        <v>0.11700000000000001</v>
      </c>
      <c r="L3337" s="74">
        <v>3.1139999999999999</v>
      </c>
      <c r="M3337" s="74">
        <v>11.887</v>
      </c>
      <c r="N3337" s="74">
        <v>3.419</v>
      </c>
      <c r="O3337" s="74">
        <v>0.72199999999999998</v>
      </c>
      <c r="P3337" s="74">
        <v>0</v>
      </c>
      <c r="Q3337" s="74">
        <v>0.30499999999999999</v>
      </c>
      <c r="R3337" s="74">
        <v>2.6296609649999998</v>
      </c>
      <c r="S3337" s="74">
        <v>0</v>
      </c>
      <c r="T3337" s="74">
        <v>0</v>
      </c>
      <c r="U3337" s="74">
        <v>5.8755970999999997E-2</v>
      </c>
      <c r="V3337" s="74">
        <v>5.3609499999999999</v>
      </c>
      <c r="W3337" s="74">
        <v>1.0511665615500001</v>
      </c>
      <c r="X3337" s="74">
        <v>1165.3242</v>
      </c>
      <c r="Y3337" s="74">
        <v>1760</v>
      </c>
      <c r="Z3337" s="74">
        <v>0.46675843453950128</v>
      </c>
      <c r="AA3337" s="74">
        <v>0.53324156546049861</v>
      </c>
      <c r="AB3337" s="74">
        <v>9.5428033836682827E-5</v>
      </c>
      <c r="AC3337" s="74">
        <v>9.5428033836682813E-5</v>
      </c>
      <c r="AD3337" t="s">
        <v>5810</v>
      </c>
    </row>
    <row r="3338" spans="1:30">
      <c r="A3338" s="165" t="s">
        <v>7727</v>
      </c>
      <c r="C3338" s="165" t="s">
        <v>8444</v>
      </c>
      <c r="D3338" s="169" t="s">
        <v>2877</v>
      </c>
      <c r="E3338" s="169" t="s">
        <v>3592</v>
      </c>
      <c r="F3338" s="174">
        <v>18.3</v>
      </c>
      <c r="G3338" s="174">
        <v>144.66999999999999</v>
      </c>
      <c r="H3338" s="74">
        <v>52.767000000000003</v>
      </c>
      <c r="I3338" s="74">
        <v>1.1919999999999999</v>
      </c>
      <c r="J3338" s="74">
        <v>17.645</v>
      </c>
      <c r="K3338" s="74">
        <v>0.129</v>
      </c>
      <c r="L3338" s="74">
        <v>3.214</v>
      </c>
      <c r="M3338" s="74">
        <v>12.827999999999999</v>
      </c>
      <c r="N3338" s="74">
        <v>3.3069999999999999</v>
      </c>
      <c r="O3338" s="74">
        <v>0.248</v>
      </c>
      <c r="P3338" s="74">
        <v>0</v>
      </c>
      <c r="Q3338" s="74">
        <v>0.14599999999999999</v>
      </c>
      <c r="R3338" s="74">
        <v>1.8125303989999999</v>
      </c>
      <c r="S3338" s="74">
        <v>0</v>
      </c>
      <c r="T3338" s="74">
        <v>0</v>
      </c>
      <c r="U3338" s="74">
        <v>0.1344985866</v>
      </c>
      <c r="V3338" s="74">
        <v>5.508</v>
      </c>
      <c r="W3338" s="74">
        <v>1.079999892</v>
      </c>
      <c r="X3338" s="74">
        <v>1180.9448</v>
      </c>
      <c r="Y3338" s="74">
        <v>2870</v>
      </c>
      <c r="Z3338" s="74">
        <v>0.17420398385877159</v>
      </c>
      <c r="AA3338" s="74">
        <v>0.82579601614122844</v>
      </c>
      <c r="AB3338" s="74">
        <v>1.63300940060229E-4</v>
      </c>
      <c r="AC3338" s="74">
        <v>1.6330094006022889E-4</v>
      </c>
      <c r="AD3338" t="s">
        <v>5810</v>
      </c>
    </row>
    <row r="3339" spans="1:30">
      <c r="A3339" s="165" t="s">
        <v>7728</v>
      </c>
      <c r="C3339" s="165" t="s">
        <v>8444</v>
      </c>
      <c r="D3339" s="169" t="s">
        <v>2877</v>
      </c>
      <c r="E3339" s="169" t="s">
        <v>3592</v>
      </c>
      <c r="F3339" s="174">
        <v>18.3</v>
      </c>
      <c r="G3339" s="174">
        <v>144.66999999999999</v>
      </c>
      <c r="H3339" s="74">
        <v>50.345999999999997</v>
      </c>
      <c r="I3339" s="74">
        <v>0.93700000000000006</v>
      </c>
      <c r="J3339" s="74">
        <v>16.937000000000001</v>
      </c>
      <c r="K3339" s="74">
        <v>0.15</v>
      </c>
      <c r="L3339" s="74">
        <v>5.7430000000000003</v>
      </c>
      <c r="M3339" s="74">
        <v>13.346</v>
      </c>
      <c r="N3339" s="74">
        <v>2.6669999999999998</v>
      </c>
      <c r="O3339" s="74">
        <v>0.32500000000000001</v>
      </c>
      <c r="P3339" s="74">
        <v>0</v>
      </c>
      <c r="Q3339" s="74">
        <v>0.113</v>
      </c>
      <c r="R3339" s="74">
        <v>1.6534703820000001</v>
      </c>
      <c r="S3339" s="74">
        <v>0</v>
      </c>
      <c r="T3339" s="74">
        <v>0</v>
      </c>
      <c r="U3339" s="74">
        <v>4.1895911000000001E-2</v>
      </c>
      <c r="V3339" s="74">
        <v>6.4718999999999998</v>
      </c>
      <c r="W3339" s="74">
        <v>1.2689998731000001</v>
      </c>
      <c r="X3339" s="74">
        <v>1189.5436</v>
      </c>
      <c r="Y3339" s="74">
        <v>1090</v>
      </c>
      <c r="Z3339" s="74">
        <v>0.35810710763322462</v>
      </c>
      <c r="AA3339" s="74">
        <v>0.64189289236677549</v>
      </c>
      <c r="AB3339" s="74">
        <v>3.8902521615676819E-4</v>
      </c>
      <c r="AC3339" s="74">
        <v>3.8902521615676841E-4</v>
      </c>
      <c r="AD3339" t="s">
        <v>5810</v>
      </c>
    </row>
    <row r="3340" spans="1:30">
      <c r="A3340" s="165" t="s">
        <v>7729</v>
      </c>
      <c r="C3340" s="165" t="s">
        <v>8444</v>
      </c>
      <c r="D3340" s="169" t="s">
        <v>2877</v>
      </c>
      <c r="E3340" s="169" t="s">
        <v>3592</v>
      </c>
      <c r="F3340" s="174">
        <v>18.3</v>
      </c>
      <c r="G3340" s="174">
        <v>144.66999999999999</v>
      </c>
      <c r="H3340" s="74">
        <v>51.786000000000001</v>
      </c>
      <c r="I3340" s="74">
        <v>1.462</v>
      </c>
      <c r="J3340" s="74">
        <v>16.57</v>
      </c>
      <c r="K3340" s="74">
        <v>0.14299999999999999</v>
      </c>
      <c r="L3340" s="74">
        <v>6.3609999999999998</v>
      </c>
      <c r="M3340" s="74">
        <v>10.404999999999999</v>
      </c>
      <c r="N3340" s="74">
        <v>3.383</v>
      </c>
      <c r="O3340" s="74">
        <v>0.34300000000000003</v>
      </c>
      <c r="P3340" s="74">
        <v>0</v>
      </c>
      <c r="Q3340" s="74">
        <v>0.20499999999999999</v>
      </c>
      <c r="R3340" s="74">
        <v>1.761121181</v>
      </c>
      <c r="S3340" s="74">
        <v>0</v>
      </c>
      <c r="T3340" s="74">
        <v>0</v>
      </c>
      <c r="U3340" s="74">
        <v>4.5736257999999988E-2</v>
      </c>
      <c r="V3340" s="74">
        <v>6.3987999999999996</v>
      </c>
      <c r="W3340" s="74">
        <v>1.2546665412</v>
      </c>
      <c r="X3340" s="74">
        <v>1140.723</v>
      </c>
      <c r="Y3340" s="74">
        <v>1130</v>
      </c>
      <c r="Z3340" s="74">
        <v>0.3800760904934396</v>
      </c>
      <c r="AA3340" s="74">
        <v>0.6199239095065604</v>
      </c>
      <c r="AB3340" s="74">
        <v>4.2449939859326479E-4</v>
      </c>
      <c r="AC3340" s="74">
        <v>4.2449939859326468E-4</v>
      </c>
      <c r="AD3340" t="s">
        <v>5810</v>
      </c>
    </row>
    <row r="3341" spans="1:30">
      <c r="A3341" s="165" t="s">
        <v>7730</v>
      </c>
      <c r="C3341" s="165" t="s">
        <v>8444</v>
      </c>
      <c r="D3341" s="169" t="s">
        <v>2877</v>
      </c>
      <c r="E3341" s="169" t="s">
        <v>3592</v>
      </c>
      <c r="F3341" s="174">
        <v>18.3</v>
      </c>
      <c r="G3341" s="174">
        <v>144.66999999999999</v>
      </c>
      <c r="H3341" s="74">
        <v>50.225000000000001</v>
      </c>
      <c r="I3341" s="74">
        <v>0.98799999999999999</v>
      </c>
      <c r="J3341" s="74">
        <v>17.195</v>
      </c>
      <c r="K3341" s="74">
        <v>0.13800000000000001</v>
      </c>
      <c r="L3341" s="74">
        <v>6.7679999999999998</v>
      </c>
      <c r="M3341" s="74">
        <v>12.455</v>
      </c>
      <c r="N3341" s="74">
        <v>2.6760000000000002</v>
      </c>
      <c r="O3341" s="74">
        <v>0.33200000000000002</v>
      </c>
      <c r="P3341" s="74">
        <v>0</v>
      </c>
      <c r="Q3341" s="74">
        <v>0.14000000000000001</v>
      </c>
      <c r="R3341" s="74">
        <v>1.550034957</v>
      </c>
      <c r="S3341" s="74">
        <v>0</v>
      </c>
      <c r="T3341" s="74">
        <v>0</v>
      </c>
      <c r="U3341" s="74">
        <v>3.7801324999999997E-2</v>
      </c>
      <c r="V3341" s="74">
        <v>6.4234499999999999</v>
      </c>
      <c r="W3341" s="74">
        <v>1.2594998740500001</v>
      </c>
      <c r="X3341" s="74">
        <v>1174.7529999999999</v>
      </c>
      <c r="Y3341" s="74">
        <v>980</v>
      </c>
      <c r="Z3341" s="74">
        <v>0.36017064680786381</v>
      </c>
      <c r="AA3341" s="74">
        <v>0.6398293531921363</v>
      </c>
      <c r="AB3341" s="74">
        <v>8.9918651757445189E-5</v>
      </c>
      <c r="AC3341" s="74">
        <v>8.991865175744523E-5</v>
      </c>
      <c r="AD3341" t="s">
        <v>5810</v>
      </c>
    </row>
    <row r="3342" spans="1:30">
      <c r="A3342" s="165" t="s">
        <v>7731</v>
      </c>
      <c r="C3342" s="165" t="s">
        <v>8444</v>
      </c>
      <c r="D3342" s="169" t="s">
        <v>2877</v>
      </c>
      <c r="E3342" s="169" t="s">
        <v>3592</v>
      </c>
      <c r="F3342" s="174">
        <v>18.3</v>
      </c>
      <c r="G3342" s="174">
        <v>144.66999999999999</v>
      </c>
      <c r="H3342" s="74">
        <v>48.735999999999997</v>
      </c>
      <c r="I3342" s="74">
        <v>1.613</v>
      </c>
      <c r="J3342" s="74">
        <v>17.093</v>
      </c>
      <c r="K3342" s="74">
        <v>0.151</v>
      </c>
      <c r="L3342" s="74">
        <v>4.7050000000000001</v>
      </c>
      <c r="M3342" s="74">
        <v>14.581</v>
      </c>
      <c r="N3342" s="74">
        <v>2.8620000000000001</v>
      </c>
      <c r="O3342" s="74">
        <v>2.5000000000000001E-2</v>
      </c>
      <c r="P3342" s="74">
        <v>0</v>
      </c>
      <c r="Q3342" s="74">
        <v>1.7170000000000001</v>
      </c>
      <c r="R3342" s="74">
        <v>2.040434774</v>
      </c>
      <c r="S3342" s="74">
        <v>0</v>
      </c>
      <c r="T3342" s="74">
        <v>0</v>
      </c>
      <c r="U3342" s="74">
        <v>2.5865473E-2</v>
      </c>
      <c r="V3342" s="74">
        <v>5.6142500000000002</v>
      </c>
      <c r="W3342" s="74">
        <v>1.10083322325</v>
      </c>
      <c r="X3342" s="74">
        <v>1210.0445999999999</v>
      </c>
      <c r="Y3342" s="74">
        <v>930</v>
      </c>
      <c r="Z3342" s="74">
        <v>0.57094998642632899</v>
      </c>
      <c r="AA3342" s="74">
        <v>0.42905001357367112</v>
      </c>
      <c r="AB3342" s="74">
        <v>8.3932501933011241E-4</v>
      </c>
      <c r="AC3342" s="74">
        <v>8.3932501933011241E-4</v>
      </c>
      <c r="AD3342" t="s">
        <v>5810</v>
      </c>
    </row>
    <row r="3343" spans="1:30">
      <c r="A3343" s="165" t="s">
        <v>7732</v>
      </c>
      <c r="C3343" s="165" t="s">
        <v>8444</v>
      </c>
      <c r="D3343" s="169" t="s">
        <v>2877</v>
      </c>
      <c r="E3343" s="169" t="s">
        <v>3592</v>
      </c>
      <c r="F3343" s="174">
        <v>18.3</v>
      </c>
      <c r="G3343" s="174">
        <v>144.66999999999999</v>
      </c>
      <c r="H3343" s="74">
        <v>52.32</v>
      </c>
      <c r="I3343" s="74">
        <v>1.613</v>
      </c>
      <c r="J3343" s="74">
        <v>18.163</v>
      </c>
      <c r="K3343" s="74">
        <v>0.13800000000000001</v>
      </c>
      <c r="L3343" s="74">
        <v>3.5139999999999998</v>
      </c>
      <c r="M3343" s="74">
        <v>12.614000000000001</v>
      </c>
      <c r="N3343" s="74">
        <v>3.32</v>
      </c>
      <c r="O3343" s="74">
        <v>0.32</v>
      </c>
      <c r="P3343" s="74">
        <v>0</v>
      </c>
      <c r="Q3343" s="74">
        <v>0.17599999999999999</v>
      </c>
      <c r="R3343" s="74">
        <v>1.9166795489999999</v>
      </c>
      <c r="S3343" s="74">
        <v>0</v>
      </c>
      <c r="T3343" s="74">
        <v>0</v>
      </c>
      <c r="U3343" s="74">
        <v>0.16039141030000001</v>
      </c>
      <c r="V3343" s="74">
        <v>5.3711500000000001</v>
      </c>
      <c r="W3343" s="74">
        <v>1.0531665613500001</v>
      </c>
      <c r="X3343" s="74">
        <v>1177.3924</v>
      </c>
      <c r="Y3343" s="74">
        <v>3270</v>
      </c>
      <c r="Z3343" s="74">
        <v>0.17761687682344371</v>
      </c>
      <c r="AA3343" s="74">
        <v>0.82238312317655626</v>
      </c>
      <c r="AB3343" s="74">
        <v>4.2338556069722929E-4</v>
      </c>
      <c r="AC3343" s="74">
        <v>4.233855606972294E-4</v>
      </c>
      <c r="AD3343" t="s">
        <v>5810</v>
      </c>
    </row>
    <row r="3344" spans="1:30">
      <c r="A3344" s="165" t="s">
        <v>7733</v>
      </c>
      <c r="C3344" s="165" t="s">
        <v>8444</v>
      </c>
      <c r="D3344" s="169" t="s">
        <v>2877</v>
      </c>
      <c r="E3344" s="169" t="s">
        <v>3592</v>
      </c>
      <c r="F3344" s="174">
        <v>18.3</v>
      </c>
      <c r="G3344" s="174">
        <v>144.66999999999999</v>
      </c>
      <c r="H3344" s="74">
        <v>50.259</v>
      </c>
      <c r="I3344" s="74">
        <v>0.93899999999999995</v>
      </c>
      <c r="J3344" s="74">
        <v>17.204000000000001</v>
      </c>
      <c r="K3344" s="74">
        <v>0.16700000000000001</v>
      </c>
      <c r="L3344" s="74">
        <v>5.766</v>
      </c>
      <c r="M3344" s="74">
        <v>13.505000000000001</v>
      </c>
      <c r="N3344" s="74">
        <v>2.5870000000000002</v>
      </c>
      <c r="O3344" s="74">
        <v>0.31900000000000001</v>
      </c>
      <c r="P3344" s="74">
        <v>0</v>
      </c>
      <c r="Q3344" s="74">
        <v>0.161</v>
      </c>
      <c r="R3344" s="74">
        <v>1.8757134449999999</v>
      </c>
      <c r="S3344" s="74">
        <v>0</v>
      </c>
      <c r="T3344" s="74">
        <v>0</v>
      </c>
      <c r="U3344" s="74">
        <v>4.6017258999999998E-2</v>
      </c>
      <c r="V3344" s="74">
        <v>6.0885499999999997</v>
      </c>
      <c r="W3344" s="74">
        <v>1.1938332139500001</v>
      </c>
      <c r="X3344" s="74">
        <v>1192.183</v>
      </c>
      <c r="Y3344" s="74">
        <v>1240</v>
      </c>
      <c r="Z3344" s="74">
        <v>0.39132711480384508</v>
      </c>
      <c r="AA3344" s="74">
        <v>0.60867288519615492</v>
      </c>
      <c r="AB3344" s="74">
        <v>4.6512079055914491E-4</v>
      </c>
      <c r="AC3344" s="74">
        <v>4.6512079055914481E-4</v>
      </c>
      <c r="AD3344" t="s">
        <v>5810</v>
      </c>
    </row>
    <row r="3345" spans="1:30">
      <c r="A3345" s="165" t="s">
        <v>7734</v>
      </c>
      <c r="C3345" s="165" t="s">
        <v>8444</v>
      </c>
      <c r="D3345" s="169" t="s">
        <v>2877</v>
      </c>
      <c r="E3345" s="169" t="s">
        <v>3592</v>
      </c>
      <c r="F3345" s="174">
        <v>17.96</v>
      </c>
      <c r="G3345" s="174">
        <v>144.77000000000001</v>
      </c>
      <c r="H3345" s="74">
        <v>48.786999999999999</v>
      </c>
      <c r="I3345" s="74">
        <v>1.1990000000000001</v>
      </c>
      <c r="J3345" s="74">
        <v>17.768999999999998</v>
      </c>
      <c r="K3345" s="74">
        <v>0.122</v>
      </c>
      <c r="L3345" s="74">
        <v>3.97</v>
      </c>
      <c r="M3345" s="74">
        <v>16.678999999999998</v>
      </c>
      <c r="N3345" s="74">
        <v>1.9510000000000001</v>
      </c>
      <c r="O3345" s="74">
        <v>0.223</v>
      </c>
      <c r="P3345" s="74">
        <v>0</v>
      </c>
      <c r="Q3345" s="74">
        <v>0.151</v>
      </c>
      <c r="R3345" s="74">
        <v>1.1847789440000001</v>
      </c>
      <c r="S3345" s="74">
        <v>0</v>
      </c>
      <c r="T3345" s="74">
        <v>0</v>
      </c>
      <c r="U3345" s="74">
        <v>4.9188556000000001E-2</v>
      </c>
      <c r="V3345" s="74">
        <v>5.9270499999999986</v>
      </c>
      <c r="W3345" s="74">
        <v>1.1621665504500001</v>
      </c>
      <c r="X3345" s="74">
        <v>1244.8714</v>
      </c>
      <c r="Y3345" s="74">
        <v>1220</v>
      </c>
      <c r="Z3345" s="74">
        <v>0.19454127818925809</v>
      </c>
      <c r="AA3345" s="74">
        <v>0.80545872181074185</v>
      </c>
      <c r="AB3345" s="74">
        <v>3.3743002694084929E-4</v>
      </c>
      <c r="AC3345" s="74">
        <v>3.3743002694084929E-4</v>
      </c>
      <c r="AD3345" t="s">
        <v>5810</v>
      </c>
    </row>
    <row r="3346" spans="1:30">
      <c r="A3346" s="165" t="s">
        <v>7735</v>
      </c>
      <c r="C3346" s="165" t="s">
        <v>8444</v>
      </c>
      <c r="D3346" s="169" t="s">
        <v>2877</v>
      </c>
      <c r="E3346" s="169" t="s">
        <v>3592</v>
      </c>
      <c r="F3346" s="174">
        <v>17.96</v>
      </c>
      <c r="G3346" s="174">
        <v>144.77000000000001</v>
      </c>
      <c r="H3346" s="74">
        <v>52.35</v>
      </c>
      <c r="I3346" s="74">
        <v>1.226</v>
      </c>
      <c r="J3346" s="74">
        <v>17.009</v>
      </c>
      <c r="K3346" s="74">
        <v>0.112</v>
      </c>
      <c r="L3346" s="74">
        <v>4.8959999999999999</v>
      </c>
      <c r="M3346" s="74">
        <v>13.933999999999999</v>
      </c>
      <c r="N3346" s="74">
        <v>2.8540000000000001</v>
      </c>
      <c r="O3346" s="74">
        <v>0.11600000000000001</v>
      </c>
      <c r="P3346" s="74">
        <v>0</v>
      </c>
      <c r="Q3346" s="74">
        <v>0.1</v>
      </c>
      <c r="R3346" s="74">
        <v>1.8028778009999999</v>
      </c>
      <c r="S3346" s="74">
        <v>0</v>
      </c>
      <c r="T3346" s="74">
        <v>0</v>
      </c>
      <c r="U3346" s="74">
        <v>5.8033397E-2</v>
      </c>
      <c r="V3346" s="74">
        <v>4.9809999999999999</v>
      </c>
      <c r="W3346" s="74">
        <v>0.97666656899999993</v>
      </c>
      <c r="X3346" s="74">
        <v>1199.3044</v>
      </c>
      <c r="Y3346" s="74">
        <v>1460</v>
      </c>
      <c r="Z3346" s="74">
        <v>0.30851237028664369</v>
      </c>
      <c r="AA3346" s="74">
        <v>0.69148762971335631</v>
      </c>
      <c r="AB3346" s="74">
        <v>5.3663304486564987E-5</v>
      </c>
      <c r="AC3346" s="74">
        <v>5.3663304486564967E-5</v>
      </c>
      <c r="AD3346" t="s">
        <v>5810</v>
      </c>
    </row>
    <row r="3347" spans="1:30">
      <c r="A3347" s="165" t="s">
        <v>7736</v>
      </c>
      <c r="C3347" s="165" t="s">
        <v>8444</v>
      </c>
      <c r="D3347" s="169" t="s">
        <v>2877</v>
      </c>
      <c r="E3347" s="169" t="s">
        <v>3592</v>
      </c>
      <c r="F3347" s="174">
        <v>17.96</v>
      </c>
      <c r="G3347" s="174">
        <v>144.77000000000001</v>
      </c>
      <c r="H3347" s="74">
        <v>50.975000000000001</v>
      </c>
      <c r="I3347" s="74">
        <v>1.173</v>
      </c>
      <c r="J3347" s="74">
        <v>16.75</v>
      </c>
      <c r="K3347" s="74">
        <v>0.154</v>
      </c>
      <c r="L3347" s="74">
        <v>5.601</v>
      </c>
      <c r="M3347" s="74">
        <v>13.2</v>
      </c>
      <c r="N3347" s="74">
        <v>3.03</v>
      </c>
      <c r="O3347" s="74">
        <v>0.21</v>
      </c>
      <c r="P3347" s="74">
        <v>0</v>
      </c>
      <c r="Q3347" s="74">
        <v>0.125</v>
      </c>
      <c r="R3347" s="74">
        <v>0.69109524899999997</v>
      </c>
      <c r="S3347" s="74">
        <v>0</v>
      </c>
      <c r="T3347" s="74">
        <v>0</v>
      </c>
      <c r="U3347" s="74">
        <v>5.7605205E-2</v>
      </c>
      <c r="V3347" s="74">
        <v>6.2483499999999994</v>
      </c>
      <c r="W3347" s="74">
        <v>1.2251665441499999</v>
      </c>
      <c r="X3347" s="74">
        <v>1187.1199999999999</v>
      </c>
      <c r="Y3347" s="74">
        <v>1190</v>
      </c>
      <c r="Z3347" s="74">
        <v>7.4091045732398456E-2</v>
      </c>
      <c r="AA3347" s="74">
        <v>0.92590895426760156</v>
      </c>
      <c r="AB3347" s="74">
        <v>3.5367671269551342E-4</v>
      </c>
      <c r="AC3347" s="74">
        <v>3.5367671269551359E-4</v>
      </c>
      <c r="AD3347" t="s">
        <v>5810</v>
      </c>
    </row>
    <row r="3348" spans="1:30">
      <c r="A3348" s="165" t="s">
        <v>7737</v>
      </c>
      <c r="C3348" s="165" t="s">
        <v>8444</v>
      </c>
      <c r="D3348" s="169" t="s">
        <v>2877</v>
      </c>
      <c r="E3348" s="169" t="s">
        <v>3592</v>
      </c>
      <c r="F3348" s="174">
        <v>17.96</v>
      </c>
      <c r="G3348" s="174">
        <v>144.77000000000001</v>
      </c>
      <c r="H3348" s="74">
        <v>54.456000000000003</v>
      </c>
      <c r="I3348" s="74">
        <v>1.3360000000000001</v>
      </c>
      <c r="J3348" s="74">
        <v>19.343</v>
      </c>
      <c r="K3348" s="74">
        <v>0.13300000000000001</v>
      </c>
      <c r="L3348" s="74">
        <v>2.1669999999999998</v>
      </c>
      <c r="M3348" s="74">
        <v>12.76</v>
      </c>
      <c r="N3348" s="74">
        <v>3.238</v>
      </c>
      <c r="O3348" s="74">
        <v>0.33700000000000002</v>
      </c>
      <c r="P3348" s="74">
        <v>0</v>
      </c>
      <c r="Q3348" s="74">
        <v>0.26</v>
      </c>
      <c r="R3348" s="74">
        <v>2.0061601680000001</v>
      </c>
      <c r="S3348" s="74">
        <v>0</v>
      </c>
      <c r="T3348" s="74">
        <v>0</v>
      </c>
      <c r="U3348" s="74">
        <v>5.5611436E-2</v>
      </c>
      <c r="V3348" s="74">
        <v>4.3426499999999999</v>
      </c>
      <c r="W3348" s="74">
        <v>0.85149991484999998</v>
      </c>
      <c r="X3348" s="74">
        <v>1179.816</v>
      </c>
      <c r="Y3348" s="74">
        <v>1570</v>
      </c>
      <c r="Z3348" s="74">
        <v>0.33007090774367032</v>
      </c>
      <c r="AA3348" s="74">
        <v>0.66992909225632968</v>
      </c>
      <c r="AB3348" s="74">
        <v>8.6049751024991195E-5</v>
      </c>
      <c r="AC3348" s="74">
        <v>8.6049751024991155E-5</v>
      </c>
      <c r="AD3348" t="s">
        <v>5810</v>
      </c>
    </row>
    <row r="3349" spans="1:30">
      <c r="A3349" s="165" t="s">
        <v>7738</v>
      </c>
      <c r="C3349" s="165" t="s">
        <v>8444</v>
      </c>
      <c r="D3349" s="169" t="s">
        <v>2877</v>
      </c>
      <c r="E3349" s="169" t="s">
        <v>3592</v>
      </c>
      <c r="F3349" s="174">
        <v>17.96</v>
      </c>
      <c r="G3349" s="174">
        <v>144.77000000000001</v>
      </c>
      <c r="H3349" s="74">
        <v>51.856000000000002</v>
      </c>
      <c r="I3349" s="74">
        <v>1.2909999999999999</v>
      </c>
      <c r="J3349" s="74">
        <v>17.465</v>
      </c>
      <c r="K3349" s="74">
        <v>0.13500000000000001</v>
      </c>
      <c r="L3349" s="74">
        <v>4.6500000000000004</v>
      </c>
      <c r="M3349" s="74">
        <v>13.275</v>
      </c>
      <c r="N3349" s="74">
        <v>3.02</v>
      </c>
      <c r="O3349" s="74">
        <v>0.28999999999999998</v>
      </c>
      <c r="P3349" s="74">
        <v>0</v>
      </c>
      <c r="Q3349" s="74">
        <v>0.123</v>
      </c>
      <c r="R3349" s="74">
        <v>1.6517989740000001</v>
      </c>
      <c r="S3349" s="74">
        <v>0</v>
      </c>
      <c r="T3349" s="74">
        <v>0</v>
      </c>
      <c r="U3349" s="74">
        <v>8.183865722E-2</v>
      </c>
      <c r="V3349" s="74">
        <v>5.0923499999999997</v>
      </c>
      <c r="W3349" s="74">
        <v>0.9984999001499999</v>
      </c>
      <c r="X3349" s="74">
        <v>1188.365</v>
      </c>
      <c r="Y3349" s="74">
        <v>1840</v>
      </c>
      <c r="Z3349" s="74">
        <v>0.2196982592861996</v>
      </c>
      <c r="AA3349" s="74">
        <v>0.78030174071380043</v>
      </c>
      <c r="AB3349" s="74">
        <v>5.3135779491238428E-4</v>
      </c>
      <c r="AC3349" s="74">
        <v>5.3135779491238406E-4</v>
      </c>
      <c r="AD3349" t="s">
        <v>5810</v>
      </c>
    </row>
    <row r="3350" spans="1:30">
      <c r="A3350" s="165" t="s">
        <v>7739</v>
      </c>
      <c r="C3350" s="165" t="s">
        <v>8444</v>
      </c>
      <c r="D3350" s="169" t="s">
        <v>2877</v>
      </c>
      <c r="E3350" s="169" t="s">
        <v>3592</v>
      </c>
      <c r="F3350" s="174">
        <v>17.96</v>
      </c>
      <c r="G3350" s="174">
        <v>144.77000000000001</v>
      </c>
      <c r="H3350" s="74">
        <v>51.473999999999997</v>
      </c>
      <c r="I3350" s="74">
        <v>1.1459999999999999</v>
      </c>
      <c r="J3350" s="74">
        <v>17.361000000000001</v>
      </c>
      <c r="K3350" s="74">
        <v>0.11600000000000001</v>
      </c>
      <c r="L3350" s="74">
        <v>4.96</v>
      </c>
      <c r="M3350" s="74">
        <v>13.009</v>
      </c>
      <c r="N3350" s="74">
        <v>2.94</v>
      </c>
      <c r="O3350" s="74">
        <v>0.189</v>
      </c>
      <c r="P3350" s="74">
        <v>0</v>
      </c>
      <c r="Q3350" s="74">
        <v>0.11600000000000001</v>
      </c>
      <c r="R3350" s="74">
        <v>1.7170934920000001</v>
      </c>
      <c r="S3350" s="74">
        <v>0</v>
      </c>
      <c r="T3350" s="74">
        <v>0</v>
      </c>
      <c r="U3350" s="74">
        <v>0.179747191</v>
      </c>
      <c r="V3350" s="74">
        <v>5.2427999999999999</v>
      </c>
      <c r="W3350" s="74">
        <v>1.0279998972</v>
      </c>
      <c r="X3350" s="74">
        <v>1183.9494</v>
      </c>
      <c r="Y3350" s="74">
        <v>3550</v>
      </c>
      <c r="Z3350" s="74">
        <v>0.14048624593327841</v>
      </c>
      <c r="AA3350" s="74">
        <v>0.85951375406672159</v>
      </c>
      <c r="AB3350" s="74">
        <v>5.3217015608896022E-4</v>
      </c>
      <c r="AC3350" s="74">
        <v>5.3217015608896E-4</v>
      </c>
      <c r="AD3350" t="s">
        <v>5810</v>
      </c>
    </row>
    <row r="3351" spans="1:30">
      <c r="A3351" s="165" t="s">
        <v>7740</v>
      </c>
      <c r="C3351" s="165" t="s">
        <v>8444</v>
      </c>
      <c r="D3351" s="169" t="s">
        <v>2877</v>
      </c>
      <c r="E3351" s="169" t="s">
        <v>3592</v>
      </c>
      <c r="F3351" s="174">
        <v>17.96</v>
      </c>
      <c r="G3351" s="174">
        <v>144.77000000000001</v>
      </c>
      <c r="H3351" s="74">
        <v>52.079000000000001</v>
      </c>
      <c r="I3351" s="74">
        <v>1.153</v>
      </c>
      <c r="J3351" s="74">
        <v>17.596</v>
      </c>
      <c r="K3351" s="74">
        <v>0.17599999999999999</v>
      </c>
      <c r="L3351" s="74">
        <v>4.42</v>
      </c>
      <c r="M3351" s="74">
        <v>12.244</v>
      </c>
      <c r="N3351" s="74">
        <v>3.0739999999999998</v>
      </c>
      <c r="O3351" s="74">
        <v>0.40200000000000002</v>
      </c>
      <c r="P3351" s="74">
        <v>0</v>
      </c>
      <c r="Q3351" s="74">
        <v>0.16200000000000001</v>
      </c>
      <c r="R3351" s="74">
        <v>1.311362991</v>
      </c>
      <c r="S3351" s="74">
        <v>0</v>
      </c>
      <c r="T3351" s="74">
        <v>0</v>
      </c>
      <c r="U3351" s="74">
        <v>0.1248491382</v>
      </c>
      <c r="V3351" s="74">
        <v>6.2696000000000014</v>
      </c>
      <c r="W3351" s="74">
        <v>1.2293332104000001</v>
      </c>
      <c r="X3351" s="74">
        <v>1171.2503999999999</v>
      </c>
      <c r="Y3351" s="74">
        <v>2570</v>
      </c>
      <c r="Z3351" s="74">
        <v>0.11508370910021409</v>
      </c>
      <c r="AA3351" s="74">
        <v>0.88491629089978585</v>
      </c>
      <c r="AB3351" s="74">
        <v>1.6610167081528479E-4</v>
      </c>
      <c r="AC3351" s="74">
        <v>1.6610167081528471E-4</v>
      </c>
      <c r="AD3351" t="s">
        <v>5810</v>
      </c>
    </row>
    <row r="3352" spans="1:30">
      <c r="A3352" s="165" t="s">
        <v>7741</v>
      </c>
      <c r="C3352" s="165" t="s">
        <v>8444</v>
      </c>
      <c r="D3352" s="169" t="s">
        <v>2877</v>
      </c>
      <c r="E3352" s="169" t="s">
        <v>3592</v>
      </c>
      <c r="F3352" s="174">
        <v>17.96</v>
      </c>
      <c r="G3352" s="174">
        <v>144.77000000000001</v>
      </c>
      <c r="H3352" s="74">
        <v>51.710999999999999</v>
      </c>
      <c r="I3352" s="74">
        <v>0.92600000000000005</v>
      </c>
      <c r="J3352" s="74">
        <v>17.366</v>
      </c>
      <c r="K3352" s="74">
        <v>0.113</v>
      </c>
      <c r="L3352" s="74">
        <v>4.6459999999999999</v>
      </c>
      <c r="M3352" s="74">
        <v>13.054</v>
      </c>
      <c r="N3352" s="74">
        <v>2.9060000000000001</v>
      </c>
      <c r="O3352" s="74">
        <v>0.29499999999999998</v>
      </c>
      <c r="P3352" s="74">
        <v>0</v>
      </c>
      <c r="Q3352" s="74">
        <v>0.16300000000000001</v>
      </c>
      <c r="R3352" s="74">
        <v>1.6005066480000001</v>
      </c>
      <c r="S3352" s="74">
        <v>0</v>
      </c>
      <c r="T3352" s="74">
        <v>0</v>
      </c>
      <c r="U3352" s="74">
        <v>0.1040216413</v>
      </c>
      <c r="V3352" s="74">
        <v>5.3371499999999994</v>
      </c>
      <c r="W3352" s="74">
        <v>1.04649989535</v>
      </c>
      <c r="X3352" s="74">
        <v>1184.6964</v>
      </c>
      <c r="Y3352" s="74">
        <v>2270</v>
      </c>
      <c r="Z3352" s="74">
        <v>0.17374559509583809</v>
      </c>
      <c r="AA3352" s="74">
        <v>0.82625440490416191</v>
      </c>
      <c r="AB3352" s="74">
        <v>3.9424212722779693E-5</v>
      </c>
      <c r="AC3352" s="74">
        <v>3.9424212722779679E-5</v>
      </c>
      <c r="AD3352" t="s">
        <v>5810</v>
      </c>
    </row>
    <row r="3353" spans="1:30">
      <c r="A3353" s="165" t="s">
        <v>7742</v>
      </c>
      <c r="C3353" s="165" t="s">
        <v>8444</v>
      </c>
      <c r="D3353" s="169" t="s">
        <v>2877</v>
      </c>
      <c r="E3353" s="169" t="s">
        <v>3592</v>
      </c>
      <c r="F3353" s="174">
        <v>17.96</v>
      </c>
      <c r="G3353" s="174">
        <v>144.77000000000001</v>
      </c>
      <c r="H3353" s="74">
        <v>52.529000000000003</v>
      </c>
      <c r="I3353" s="74">
        <v>1.23</v>
      </c>
      <c r="J3353" s="74">
        <v>18.024999999999999</v>
      </c>
      <c r="K3353" s="74">
        <v>0.08</v>
      </c>
      <c r="L3353" s="74">
        <v>2.9020000000000001</v>
      </c>
      <c r="M3353" s="74">
        <v>13.917</v>
      </c>
      <c r="N3353" s="74">
        <v>2.8530000000000002</v>
      </c>
      <c r="O3353" s="74">
        <v>0.25800000000000001</v>
      </c>
      <c r="P3353" s="74">
        <v>0</v>
      </c>
      <c r="Q3353" s="74">
        <v>0.125</v>
      </c>
      <c r="R3353" s="74">
        <v>1.430069657</v>
      </c>
      <c r="S3353" s="74">
        <v>0</v>
      </c>
      <c r="T3353" s="74">
        <v>0</v>
      </c>
      <c r="U3353" s="74">
        <v>4.7462407000000012E-2</v>
      </c>
      <c r="V3353" s="74">
        <v>4.7455499999999997</v>
      </c>
      <c r="W3353" s="74">
        <v>0.93049990694999996</v>
      </c>
      <c r="X3353" s="74">
        <v>1199.0222000000001</v>
      </c>
      <c r="Y3353" s="74">
        <v>1240</v>
      </c>
      <c r="Z3353" s="74">
        <v>0.238540870223684</v>
      </c>
      <c r="AA3353" s="74">
        <v>0.76145912977631602</v>
      </c>
      <c r="AB3353" s="74">
        <v>3.6072555550281172E-4</v>
      </c>
      <c r="AC3353" s="74">
        <v>3.6072555550281183E-4</v>
      </c>
      <c r="AD3353" t="s">
        <v>5810</v>
      </c>
    </row>
    <row r="3354" spans="1:30">
      <c r="A3354" s="165" t="s">
        <v>7743</v>
      </c>
      <c r="C3354" s="165" t="s">
        <v>8444</v>
      </c>
      <c r="D3354" s="169" t="s">
        <v>2877</v>
      </c>
      <c r="E3354" s="169" t="s">
        <v>3592</v>
      </c>
      <c r="F3354" s="174">
        <v>17.96</v>
      </c>
      <c r="G3354" s="174">
        <v>144.77000000000001</v>
      </c>
      <c r="H3354" s="74">
        <v>51.054000000000002</v>
      </c>
      <c r="I3354" s="74">
        <v>1.542</v>
      </c>
      <c r="J3354" s="74">
        <v>17.603999999999999</v>
      </c>
      <c r="K3354" s="74">
        <v>0.112</v>
      </c>
      <c r="L3354" s="74">
        <v>4.7060000000000004</v>
      </c>
      <c r="M3354" s="74">
        <v>13.791</v>
      </c>
      <c r="N3354" s="74">
        <v>2.14</v>
      </c>
      <c r="O3354" s="74">
        <v>0.13200000000000001</v>
      </c>
      <c r="P3354" s="74">
        <v>0</v>
      </c>
      <c r="Q3354" s="74">
        <v>9.5000000000000001E-2</v>
      </c>
      <c r="R3354" s="74">
        <v>1.9276963119999999</v>
      </c>
      <c r="S3354" s="74">
        <v>0</v>
      </c>
      <c r="T3354" s="74">
        <v>0</v>
      </c>
      <c r="U3354" s="74">
        <v>9.0629512999999995E-2</v>
      </c>
      <c r="V3354" s="74">
        <v>5.4672000000000001</v>
      </c>
      <c r="W3354" s="74">
        <v>1.0719998928000001</v>
      </c>
      <c r="X3354" s="74">
        <v>1196.9305999999999</v>
      </c>
      <c r="Y3354" s="74">
        <v>2140</v>
      </c>
      <c r="Z3354" s="74">
        <v>0.26292384315935052</v>
      </c>
      <c r="AA3354" s="74">
        <v>0.73707615684064953</v>
      </c>
      <c r="AB3354" s="74">
        <v>4.5583327604640562E-4</v>
      </c>
      <c r="AC3354" s="74">
        <v>4.5583327604640551E-4</v>
      </c>
      <c r="AD3354" t="s">
        <v>5810</v>
      </c>
    </row>
    <row r="3355" spans="1:30">
      <c r="A3355" s="165" t="s">
        <v>7744</v>
      </c>
      <c r="C3355" s="165" t="s">
        <v>8444</v>
      </c>
      <c r="D3355" s="169" t="s">
        <v>2877</v>
      </c>
      <c r="E3355" s="169" t="s">
        <v>3592</v>
      </c>
      <c r="F3355" s="174">
        <v>17.96</v>
      </c>
      <c r="G3355" s="174">
        <v>144.77000000000001</v>
      </c>
      <c r="H3355" s="74">
        <v>51.386000000000003</v>
      </c>
      <c r="I3355" s="74">
        <v>1.137</v>
      </c>
      <c r="J3355" s="74">
        <v>15.086</v>
      </c>
      <c r="K3355" s="74">
        <v>0.16</v>
      </c>
      <c r="L3355" s="74">
        <v>7.11</v>
      </c>
      <c r="M3355" s="74">
        <v>12.747999999999999</v>
      </c>
      <c r="N3355" s="74">
        <v>2.601</v>
      </c>
      <c r="O3355" s="74">
        <v>9.5000000000000001E-2</v>
      </c>
      <c r="P3355" s="74">
        <v>0</v>
      </c>
      <c r="Q3355" s="74">
        <v>0.109</v>
      </c>
      <c r="R3355" s="74">
        <v>0.78237573599999999</v>
      </c>
      <c r="S3355" s="74">
        <v>0</v>
      </c>
      <c r="T3355" s="74">
        <v>0</v>
      </c>
      <c r="U3355" s="74">
        <v>4.7020833999999997E-2</v>
      </c>
      <c r="V3355" s="74">
        <v>7.2878999999999996</v>
      </c>
      <c r="W3355" s="74">
        <v>1.4289998571</v>
      </c>
      <c r="X3355" s="74">
        <v>1179.6168</v>
      </c>
      <c r="Y3355" s="74">
        <v>930</v>
      </c>
      <c r="Z3355" s="74">
        <v>0.11925498214601001</v>
      </c>
      <c r="AA3355" s="74">
        <v>0.88074501785398995</v>
      </c>
      <c r="AB3355" s="74">
        <v>2.7616410055019688E-4</v>
      </c>
      <c r="AC3355" s="74">
        <v>2.7616410055019682E-4</v>
      </c>
      <c r="AD3355" t="s">
        <v>5810</v>
      </c>
    </row>
    <row r="3356" spans="1:30">
      <c r="A3356" s="165" t="s">
        <v>7745</v>
      </c>
      <c r="C3356" s="165" t="s">
        <v>8444</v>
      </c>
      <c r="D3356" s="169" t="s">
        <v>2877</v>
      </c>
      <c r="E3356" s="169" t="s">
        <v>3592</v>
      </c>
      <c r="F3356" s="174">
        <v>17.96</v>
      </c>
      <c r="G3356" s="174">
        <v>144.77000000000001</v>
      </c>
      <c r="H3356" s="74">
        <v>49.948</v>
      </c>
      <c r="I3356" s="74">
        <v>1.1579999999999999</v>
      </c>
      <c r="J3356" s="74">
        <v>16.818000000000001</v>
      </c>
      <c r="K3356" s="74">
        <v>0.16900000000000001</v>
      </c>
      <c r="L3356" s="74">
        <v>7.2859999999999996</v>
      </c>
      <c r="M3356" s="74">
        <v>12.321</v>
      </c>
      <c r="N3356" s="74">
        <v>2.9460000000000002</v>
      </c>
      <c r="O3356" s="74">
        <v>0.17100000000000001</v>
      </c>
      <c r="P3356" s="74">
        <v>0</v>
      </c>
      <c r="Q3356" s="74">
        <v>0.108</v>
      </c>
      <c r="R3356" s="74">
        <v>0.82617093799999997</v>
      </c>
      <c r="S3356" s="74">
        <v>0</v>
      </c>
      <c r="T3356" s="74">
        <v>0</v>
      </c>
      <c r="U3356" s="74">
        <v>6.1552599999999992E-2</v>
      </c>
      <c r="V3356" s="74">
        <v>6.6376499999999998</v>
      </c>
      <c r="W3356" s="74">
        <v>1.30149986985</v>
      </c>
      <c r="X3356" s="74">
        <v>1172.5286000000001</v>
      </c>
      <c r="Y3356" s="74">
        <v>1220</v>
      </c>
      <c r="Z3356" s="74">
        <v>0.1047469013888962</v>
      </c>
      <c r="AA3356" s="74">
        <v>0.8952530986111038</v>
      </c>
      <c r="AB3356" s="74">
        <v>1.3447857732356441E-4</v>
      </c>
      <c r="AC3356" s="74">
        <v>1.3447857732356449E-4</v>
      </c>
      <c r="AD3356" t="s">
        <v>5810</v>
      </c>
    </row>
    <row r="3357" spans="1:30">
      <c r="A3357" s="165" t="s">
        <v>7746</v>
      </c>
      <c r="C3357" s="165" t="s">
        <v>8444</v>
      </c>
      <c r="D3357" s="169" t="s">
        <v>2877</v>
      </c>
      <c r="E3357" s="169" t="s">
        <v>3592</v>
      </c>
      <c r="F3357" s="174">
        <v>17.96</v>
      </c>
      <c r="G3357" s="174">
        <v>144.77000000000001</v>
      </c>
      <c r="H3357" s="74">
        <v>50.265999999999998</v>
      </c>
      <c r="I3357" s="74">
        <v>0.55500000000000005</v>
      </c>
      <c r="J3357" s="74">
        <v>18.433</v>
      </c>
      <c r="K3357" s="74">
        <v>0.121</v>
      </c>
      <c r="L3357" s="74">
        <v>4.2080000000000002</v>
      </c>
      <c r="M3357" s="74">
        <v>15.686999999999999</v>
      </c>
      <c r="N3357" s="74">
        <v>2.1120000000000001</v>
      </c>
      <c r="O3357" s="74">
        <v>0.77100000000000002</v>
      </c>
      <c r="P3357" s="74">
        <v>0</v>
      </c>
      <c r="Q3357" s="74">
        <v>0.13500000000000001</v>
      </c>
      <c r="R3357" s="74">
        <v>2.180526441</v>
      </c>
      <c r="S3357" s="74">
        <v>0</v>
      </c>
      <c r="T3357" s="74">
        <v>0</v>
      </c>
      <c r="U3357" s="74">
        <v>4.0718382999999997E-2</v>
      </c>
      <c r="V3357" s="74">
        <v>5.1518499999999996</v>
      </c>
      <c r="W3357" s="74">
        <v>1.0101665656500001</v>
      </c>
      <c r="X3357" s="74">
        <v>1228.4041999999999</v>
      </c>
      <c r="Y3357" s="74">
        <v>1300</v>
      </c>
      <c r="Z3357" s="74">
        <v>0.45856420270406389</v>
      </c>
      <c r="AA3357" s="74">
        <v>0.54143579729593616</v>
      </c>
      <c r="AB3357" s="74">
        <v>3.653056997957371E-4</v>
      </c>
      <c r="AC3357" s="74">
        <v>3.6530569979573673E-4</v>
      </c>
      <c r="AD3357" t="s">
        <v>5810</v>
      </c>
    </row>
    <row r="3358" spans="1:30">
      <c r="A3358" s="165" t="s">
        <v>7747</v>
      </c>
      <c r="C3358" s="165" t="s">
        <v>8444</v>
      </c>
      <c r="D3358" s="169" t="s">
        <v>2877</v>
      </c>
      <c r="E3358" s="169" t="s">
        <v>3592</v>
      </c>
      <c r="F3358" s="174">
        <v>17.96</v>
      </c>
      <c r="G3358" s="174">
        <v>144.77000000000001</v>
      </c>
      <c r="H3358" s="74">
        <v>50.845999999999997</v>
      </c>
      <c r="I3358" s="74">
        <v>0.86099999999999999</v>
      </c>
      <c r="J3358" s="74">
        <v>17.28</v>
      </c>
      <c r="K3358" s="74">
        <v>0.14199999999999999</v>
      </c>
      <c r="L3358" s="74">
        <v>5.23</v>
      </c>
      <c r="M3358" s="74">
        <v>12.678000000000001</v>
      </c>
      <c r="N3358" s="74">
        <v>2.3839999999999999</v>
      </c>
      <c r="O3358" s="74">
        <v>0.33300000000000002</v>
      </c>
      <c r="P3358" s="74">
        <v>0</v>
      </c>
      <c r="Q3358" s="74">
        <v>0.111</v>
      </c>
      <c r="R3358" s="74">
        <v>2.3923011789999999</v>
      </c>
      <c r="S3358" s="74">
        <v>0</v>
      </c>
      <c r="T3358" s="74">
        <v>0</v>
      </c>
      <c r="U3358" s="74">
        <v>1.1159753999999999E-2</v>
      </c>
      <c r="V3358" s="74">
        <v>6.1293500000000014</v>
      </c>
      <c r="W3358" s="74">
        <v>1.20183321315</v>
      </c>
      <c r="X3358" s="74">
        <v>1178.4548</v>
      </c>
      <c r="Y3358" s="74">
        <v>810</v>
      </c>
      <c r="Z3358" s="74">
        <v>0.7758388959398751</v>
      </c>
      <c r="AA3358" s="74">
        <v>0.2241611040601249</v>
      </c>
      <c r="AB3358" s="74">
        <v>3.1302354306579139E-4</v>
      </c>
      <c r="AC3358" s="74">
        <v>3.1302354306579139E-4</v>
      </c>
      <c r="AD3358" t="s">
        <v>5810</v>
      </c>
    </row>
    <row r="3359" spans="1:30">
      <c r="A3359" s="165" t="s">
        <v>7748</v>
      </c>
      <c r="C3359" s="165" t="s">
        <v>8444</v>
      </c>
      <c r="D3359" s="169" t="s">
        <v>2877</v>
      </c>
      <c r="E3359" s="169" t="s">
        <v>3592</v>
      </c>
      <c r="F3359" s="174">
        <v>17.96</v>
      </c>
      <c r="G3359" s="174">
        <v>144.77000000000001</v>
      </c>
      <c r="H3359" s="74">
        <v>49.735999999999997</v>
      </c>
      <c r="I3359" s="74">
        <v>1.133</v>
      </c>
      <c r="J3359" s="74">
        <v>17.027000000000001</v>
      </c>
      <c r="K3359" s="74">
        <v>0.14599999999999999</v>
      </c>
      <c r="L3359" s="74">
        <v>7.2960000000000003</v>
      </c>
      <c r="M3359" s="74">
        <v>12.419</v>
      </c>
      <c r="N3359" s="74">
        <v>3.0049999999999999</v>
      </c>
      <c r="O3359" s="74">
        <v>0.14599999999999999</v>
      </c>
      <c r="P3359" s="74">
        <v>0</v>
      </c>
      <c r="Q3359" s="74">
        <v>0.10199999999999999</v>
      </c>
      <c r="R3359" s="74">
        <v>0.667463684</v>
      </c>
      <c r="S3359" s="74">
        <v>0</v>
      </c>
      <c r="T3359" s="74">
        <v>0</v>
      </c>
      <c r="U3359" s="74">
        <v>5.2199280999999993E-2</v>
      </c>
      <c r="V3359" s="74">
        <v>6.7881</v>
      </c>
      <c r="W3359" s="74">
        <v>1.3309998669000001</v>
      </c>
      <c r="X3359" s="74">
        <v>1174.1554000000001</v>
      </c>
      <c r="Y3359" s="74">
        <v>1030</v>
      </c>
      <c r="Z3359" s="74">
        <v>8.3534819987223702E-2</v>
      </c>
      <c r="AA3359" s="74">
        <v>0.91646518001277633</v>
      </c>
      <c r="AB3359" s="74">
        <v>3.6986985485381728E-4</v>
      </c>
      <c r="AC3359" s="74">
        <v>3.698698548538175E-4</v>
      </c>
      <c r="AD3359" t="s">
        <v>5810</v>
      </c>
    </row>
    <row r="3360" spans="1:30">
      <c r="A3360" s="165" t="s">
        <v>7749</v>
      </c>
      <c r="C3360" s="165" t="s">
        <v>8444</v>
      </c>
      <c r="D3360" s="169" t="s">
        <v>2877</v>
      </c>
      <c r="E3360" s="169" t="s">
        <v>3592</v>
      </c>
      <c r="F3360" s="174">
        <v>17.96</v>
      </c>
      <c r="G3360" s="174">
        <v>144.77000000000001</v>
      </c>
      <c r="H3360" s="74">
        <v>49.588000000000001</v>
      </c>
      <c r="I3360" s="74">
        <v>1.159</v>
      </c>
      <c r="J3360" s="74">
        <v>16.634</v>
      </c>
      <c r="K3360" s="74">
        <v>0.14399999999999999</v>
      </c>
      <c r="L3360" s="74">
        <v>7.3140000000000001</v>
      </c>
      <c r="M3360" s="74">
        <v>12.263</v>
      </c>
      <c r="N3360" s="74">
        <v>2.956</v>
      </c>
      <c r="O3360" s="74">
        <v>0.14099999999999999</v>
      </c>
      <c r="P3360" s="74">
        <v>0</v>
      </c>
      <c r="Q3360" s="74">
        <v>0.11</v>
      </c>
      <c r="R3360" s="74">
        <v>0.86507882899999999</v>
      </c>
      <c r="S3360" s="74">
        <v>0</v>
      </c>
      <c r="T3360" s="74">
        <v>0</v>
      </c>
      <c r="U3360" s="74">
        <v>5.0620323000000002E-2</v>
      </c>
      <c r="V3360" s="74">
        <v>6.6555</v>
      </c>
      <c r="W3360" s="74">
        <v>1.3049998695</v>
      </c>
      <c r="X3360" s="74">
        <v>1171.5658000000001</v>
      </c>
      <c r="Y3360" s="74">
        <v>1020</v>
      </c>
      <c r="Z3360" s="74">
        <v>0.13318411835524191</v>
      </c>
      <c r="AA3360" s="74">
        <v>0.86681588164475809</v>
      </c>
      <c r="AB3360" s="74">
        <v>2.7027842067895661E-4</v>
      </c>
      <c r="AC3360" s="74">
        <v>2.7027842067895629E-4</v>
      </c>
      <c r="AD3360" t="s">
        <v>5810</v>
      </c>
    </row>
    <row r="3361" spans="1:30">
      <c r="A3361" s="165" t="s">
        <v>7750</v>
      </c>
      <c r="C3361" s="165" t="s">
        <v>8444</v>
      </c>
      <c r="D3361" s="169" t="s">
        <v>2877</v>
      </c>
      <c r="E3361" s="169" t="s">
        <v>3592</v>
      </c>
      <c r="F3361" s="174">
        <v>17.96</v>
      </c>
      <c r="G3361" s="174">
        <v>144.77000000000001</v>
      </c>
      <c r="H3361" s="74">
        <v>51.085000000000001</v>
      </c>
      <c r="I3361" s="74">
        <v>1.06</v>
      </c>
      <c r="J3361" s="74">
        <v>15.496</v>
      </c>
      <c r="K3361" s="74">
        <v>0.16</v>
      </c>
      <c r="L3361" s="74">
        <v>7.2759999999999998</v>
      </c>
      <c r="M3361" s="74">
        <v>12.906000000000001</v>
      </c>
      <c r="N3361" s="74">
        <v>2.5139999999999998</v>
      </c>
      <c r="O3361" s="74">
        <v>9.9000000000000005E-2</v>
      </c>
      <c r="P3361" s="74">
        <v>0</v>
      </c>
      <c r="Q3361" s="74">
        <v>0.154</v>
      </c>
      <c r="R3361" s="74">
        <v>0.82792021000000005</v>
      </c>
      <c r="S3361" s="74">
        <v>0</v>
      </c>
      <c r="T3361" s="74">
        <v>0</v>
      </c>
      <c r="U3361" s="74">
        <v>5.4474051000000002E-2</v>
      </c>
      <c r="V3361" s="74">
        <v>6.9028499999999999</v>
      </c>
      <c r="W3361" s="74">
        <v>1.3534998646500001</v>
      </c>
      <c r="X3361" s="74">
        <v>1182.2396000000001</v>
      </c>
      <c r="Y3361" s="74">
        <v>1090</v>
      </c>
      <c r="Z3361" s="74">
        <v>0.11508430377711951</v>
      </c>
      <c r="AA3361" s="74">
        <v>0.88491569622288047</v>
      </c>
      <c r="AB3361" s="74">
        <v>1.091585005398466E-4</v>
      </c>
      <c r="AC3361" s="74">
        <v>1.091585005398466E-4</v>
      </c>
      <c r="AD3361" t="s">
        <v>5810</v>
      </c>
    </row>
    <row r="3362" spans="1:30">
      <c r="A3362" s="165" t="s">
        <v>7751</v>
      </c>
      <c r="C3362" s="165" t="s">
        <v>8444</v>
      </c>
      <c r="D3362" s="169" t="s">
        <v>2877</v>
      </c>
      <c r="E3362" s="169" t="s">
        <v>3592</v>
      </c>
      <c r="F3362" s="174">
        <v>17.96</v>
      </c>
      <c r="G3362" s="174">
        <v>144.77000000000001</v>
      </c>
      <c r="H3362" s="74">
        <v>50.674999999999997</v>
      </c>
      <c r="I3362" s="74">
        <v>1.0680000000000001</v>
      </c>
      <c r="J3362" s="74">
        <v>17.263000000000002</v>
      </c>
      <c r="K3362" s="74">
        <v>0.108</v>
      </c>
      <c r="L3362" s="74">
        <v>7.4669999999999996</v>
      </c>
      <c r="M3362" s="74">
        <v>11.611000000000001</v>
      </c>
      <c r="N3362" s="74">
        <v>3.1080000000000001</v>
      </c>
      <c r="O3362" s="74">
        <v>0.2</v>
      </c>
      <c r="P3362" s="74">
        <v>0</v>
      </c>
      <c r="Q3362" s="74">
        <v>0.1</v>
      </c>
      <c r="R3362" s="74">
        <v>0.83460315399999996</v>
      </c>
      <c r="S3362" s="74">
        <v>0</v>
      </c>
      <c r="T3362" s="74">
        <v>0</v>
      </c>
      <c r="U3362" s="74">
        <v>6.0441976999999987E-2</v>
      </c>
      <c r="V3362" s="74">
        <v>6.1284999999999998</v>
      </c>
      <c r="W3362" s="74">
        <v>1.2016665465</v>
      </c>
      <c r="X3362" s="74">
        <v>1160.7426</v>
      </c>
      <c r="Y3362" s="74">
        <v>1210</v>
      </c>
      <c r="Z3362" s="74">
        <v>0.10547890647356579</v>
      </c>
      <c r="AA3362" s="74">
        <v>0.89452109352643416</v>
      </c>
      <c r="AB3362" s="74">
        <v>4.5020441911981969E-4</v>
      </c>
      <c r="AC3362" s="74">
        <v>4.5020441911981991E-4</v>
      </c>
      <c r="AD3362" t="s">
        <v>5810</v>
      </c>
    </row>
    <row r="3363" spans="1:30">
      <c r="A3363" s="165" t="s">
        <v>7752</v>
      </c>
      <c r="C3363" s="165" t="s">
        <v>8444</v>
      </c>
      <c r="D3363" s="169" t="s">
        <v>2877</v>
      </c>
      <c r="E3363" s="169" t="s">
        <v>3592</v>
      </c>
      <c r="F3363" s="174">
        <v>17.382999999999999</v>
      </c>
      <c r="G3363" s="174">
        <v>145.01499999999999</v>
      </c>
      <c r="H3363" s="74">
        <v>50.655000000000001</v>
      </c>
      <c r="I3363" s="74">
        <v>1.177</v>
      </c>
      <c r="J3363" s="74">
        <v>15.145</v>
      </c>
      <c r="K3363" s="74">
        <v>0.16500000000000001</v>
      </c>
      <c r="L3363" s="74">
        <v>10.042999999999999</v>
      </c>
      <c r="M3363" s="74">
        <v>10.839</v>
      </c>
      <c r="N3363" s="74">
        <v>3.11</v>
      </c>
      <c r="O3363" s="74">
        <v>0.19400000000000001</v>
      </c>
      <c r="P3363" s="74">
        <v>0</v>
      </c>
      <c r="Q3363" s="74">
        <v>0.11600000000000001</v>
      </c>
      <c r="R3363" s="74">
        <v>0.50606308099999997</v>
      </c>
      <c r="S3363" s="74">
        <v>0</v>
      </c>
      <c r="T3363" s="74">
        <v>0</v>
      </c>
      <c r="U3363" s="74">
        <v>5.807354E-2</v>
      </c>
      <c r="V3363" s="74">
        <v>6.8484499999999997</v>
      </c>
      <c r="W3363" s="74">
        <v>1.34283319905</v>
      </c>
      <c r="X3363" s="74">
        <v>1147.9274</v>
      </c>
      <c r="Y3363" s="74">
        <v>980</v>
      </c>
      <c r="Z3363" s="74">
        <v>5.3094719855728847E-2</v>
      </c>
      <c r="AA3363" s="74">
        <v>0.94690528014427111</v>
      </c>
      <c r="AB3363" s="74">
        <v>2.2580558015403929E-4</v>
      </c>
      <c r="AC3363" s="74">
        <v>2.2580558015403921E-4</v>
      </c>
      <c r="AD3363" t="s">
        <v>5810</v>
      </c>
    </row>
    <row r="3364" spans="1:30">
      <c r="A3364" s="165" t="s">
        <v>7753</v>
      </c>
      <c r="C3364" s="165" t="s">
        <v>8444</v>
      </c>
      <c r="D3364" s="169" t="s">
        <v>2877</v>
      </c>
      <c r="E3364" s="169" t="s">
        <v>3592</v>
      </c>
      <c r="F3364" s="174">
        <v>17.382999999999999</v>
      </c>
      <c r="G3364" s="174">
        <v>145.01499999999999</v>
      </c>
      <c r="H3364" s="74">
        <v>50.948</v>
      </c>
      <c r="I3364" s="74">
        <v>1.232</v>
      </c>
      <c r="J3364" s="74">
        <v>14.737</v>
      </c>
      <c r="K3364" s="74">
        <v>0.17599999999999999</v>
      </c>
      <c r="L3364" s="74">
        <v>10.092000000000001</v>
      </c>
      <c r="M3364" s="74">
        <v>10.598000000000001</v>
      </c>
      <c r="N3364" s="74">
        <v>3.2120000000000002</v>
      </c>
      <c r="O3364" s="74">
        <v>0.151</v>
      </c>
      <c r="P3364" s="74">
        <v>0</v>
      </c>
      <c r="Q3364" s="74">
        <v>0.13800000000000001</v>
      </c>
      <c r="R3364" s="74">
        <v>0.514585089</v>
      </c>
      <c r="S3364" s="74">
        <v>0</v>
      </c>
      <c r="T3364" s="74">
        <v>0</v>
      </c>
      <c r="U3364" s="74">
        <v>6.7788145999999994E-2</v>
      </c>
      <c r="V3364" s="74">
        <v>7.2479499999999986</v>
      </c>
      <c r="W3364" s="74">
        <v>1.42116652455</v>
      </c>
      <c r="X3364" s="74">
        <v>1143.9268</v>
      </c>
      <c r="Y3364" s="74">
        <v>1110</v>
      </c>
      <c r="Z3364" s="74">
        <v>4.9102953188248553E-2</v>
      </c>
      <c r="AA3364" s="74">
        <v>0.95089704681175147</v>
      </c>
      <c r="AB3364" s="74">
        <v>3.1436238729799131E-4</v>
      </c>
      <c r="AC3364" s="74">
        <v>3.1436238729799142E-4</v>
      </c>
      <c r="AD3364" t="s">
        <v>5810</v>
      </c>
    </row>
    <row r="3365" spans="1:30">
      <c r="A3365" s="165" t="s">
        <v>7754</v>
      </c>
      <c r="C3365" s="165" t="s">
        <v>8444</v>
      </c>
      <c r="D3365" s="169" t="s">
        <v>2877</v>
      </c>
      <c r="E3365" s="169" t="s">
        <v>3592</v>
      </c>
      <c r="F3365" s="174">
        <v>17.382999999999999</v>
      </c>
      <c r="G3365" s="174">
        <v>145.01499999999999</v>
      </c>
      <c r="H3365" s="74">
        <v>50.104999999999997</v>
      </c>
      <c r="I3365" s="74">
        <v>1.27</v>
      </c>
      <c r="J3365" s="74">
        <v>14.811</v>
      </c>
      <c r="K3365" s="74">
        <v>0.16600000000000001</v>
      </c>
      <c r="L3365" s="74">
        <v>10.101000000000001</v>
      </c>
      <c r="M3365" s="74">
        <v>10.742000000000001</v>
      </c>
      <c r="N3365" s="74">
        <v>3.1440000000000001</v>
      </c>
      <c r="O3365" s="74">
        <v>0.17699999999999999</v>
      </c>
      <c r="P3365" s="74">
        <v>0</v>
      </c>
      <c r="Q3365" s="74">
        <v>0.121</v>
      </c>
      <c r="R3365" s="74">
        <v>0.53059991799999995</v>
      </c>
      <c r="S3365" s="74">
        <v>0</v>
      </c>
      <c r="T3365" s="74">
        <v>0</v>
      </c>
      <c r="U3365" s="74">
        <v>0.102465168</v>
      </c>
      <c r="V3365" s="74">
        <v>7.7358500000000001</v>
      </c>
      <c r="W3365" s="74">
        <v>1.51683318165</v>
      </c>
      <c r="X3365" s="74">
        <v>1146.3172</v>
      </c>
      <c r="Y3365" s="74">
        <v>1630</v>
      </c>
      <c r="Z3365" s="74">
        <v>3.7603345088374707E-2</v>
      </c>
      <c r="AA3365" s="74">
        <v>0.96239665491162529</v>
      </c>
      <c r="AB3365" s="74">
        <v>5.0247978542365223E-4</v>
      </c>
      <c r="AC3365" s="74">
        <v>5.0247978542365213E-4</v>
      </c>
      <c r="AD3365" t="s">
        <v>5810</v>
      </c>
    </row>
    <row r="3366" spans="1:30">
      <c r="A3366" s="165" t="s">
        <v>7755</v>
      </c>
      <c r="C3366" s="165" t="s">
        <v>8444</v>
      </c>
      <c r="D3366" s="169" t="s">
        <v>2877</v>
      </c>
      <c r="E3366" s="169" t="s">
        <v>3592</v>
      </c>
      <c r="F3366" s="174">
        <v>17.382999999999999</v>
      </c>
      <c r="G3366" s="174">
        <v>145.01499999999999</v>
      </c>
      <c r="H3366" s="74">
        <v>49.255000000000003</v>
      </c>
      <c r="I3366" s="74">
        <v>1.0129999999999999</v>
      </c>
      <c r="J3366" s="74">
        <v>17.091999999999999</v>
      </c>
      <c r="K3366" s="74">
        <v>0.13100000000000001</v>
      </c>
      <c r="L3366" s="74">
        <v>10.285</v>
      </c>
      <c r="M3366" s="74">
        <v>11.722</v>
      </c>
      <c r="N3366" s="74">
        <v>3.0059999999999998</v>
      </c>
      <c r="O3366" s="74">
        <v>7.4999999999999997E-2</v>
      </c>
      <c r="P3366" s="74">
        <v>0</v>
      </c>
      <c r="Q3366" s="74">
        <v>0.09</v>
      </c>
      <c r="R3366" s="74">
        <v>0.50624144299999996</v>
      </c>
      <c r="S3366" s="74">
        <v>0</v>
      </c>
      <c r="T3366" s="74">
        <v>0</v>
      </c>
      <c r="U3366" s="74">
        <v>3.7655179300000001E-2</v>
      </c>
      <c r="V3366" s="74">
        <v>5.6720499999999996</v>
      </c>
      <c r="W3366" s="74">
        <v>1.11216655545</v>
      </c>
      <c r="X3366" s="74">
        <v>1162.5852</v>
      </c>
      <c r="Y3366" s="74">
        <v>700</v>
      </c>
      <c r="Z3366" s="74">
        <v>7.2428388489016407E-2</v>
      </c>
      <c r="AA3366" s="74">
        <v>0.92757161151098355</v>
      </c>
      <c r="AB3366" s="74">
        <v>1.855227482661693E-4</v>
      </c>
      <c r="AC3366" s="74">
        <v>1.855227482661693E-4</v>
      </c>
      <c r="AD3366" t="s">
        <v>5810</v>
      </c>
    </row>
    <row r="3367" spans="1:30">
      <c r="A3367" s="165" t="s">
        <v>7756</v>
      </c>
      <c r="C3367" s="165" t="s">
        <v>8444</v>
      </c>
      <c r="D3367" s="169" t="s">
        <v>2877</v>
      </c>
      <c r="E3367" s="169" t="s">
        <v>3592</v>
      </c>
      <c r="F3367" s="174">
        <v>17.382999999999999</v>
      </c>
      <c r="G3367" s="174">
        <v>145.01499999999999</v>
      </c>
      <c r="H3367" s="74">
        <v>49.488999999999997</v>
      </c>
      <c r="I3367" s="74">
        <v>1.0469999999999999</v>
      </c>
      <c r="J3367" s="74">
        <v>17.422000000000001</v>
      </c>
      <c r="K3367" s="74">
        <v>0.126</v>
      </c>
      <c r="L3367" s="74">
        <v>10.374000000000001</v>
      </c>
      <c r="M3367" s="74">
        <v>11.561999999999999</v>
      </c>
      <c r="N3367" s="74">
        <v>2.9889999999999999</v>
      </c>
      <c r="O3367" s="74">
        <v>7.6999999999999999E-2</v>
      </c>
      <c r="P3367" s="74">
        <v>0</v>
      </c>
      <c r="Q3367" s="74">
        <v>0.1</v>
      </c>
      <c r="R3367" s="74">
        <v>0.47325255100000002</v>
      </c>
      <c r="S3367" s="74">
        <v>0</v>
      </c>
      <c r="T3367" s="74">
        <v>0</v>
      </c>
      <c r="U3367" s="74">
        <v>2.3764655999999999E-2</v>
      </c>
      <c r="V3367" s="74">
        <v>5.1935000000000002</v>
      </c>
      <c r="W3367" s="74">
        <v>1.0183332315</v>
      </c>
      <c r="X3367" s="74">
        <v>1159.9292</v>
      </c>
      <c r="Y3367" s="74">
        <v>450</v>
      </c>
      <c r="Z3367" s="74">
        <v>9.3654317914059648E-2</v>
      </c>
      <c r="AA3367" s="74">
        <v>0.90634568208594035</v>
      </c>
      <c r="AB3367" s="74">
        <v>5.7776951962307645E-4</v>
      </c>
      <c r="AC3367" s="74">
        <v>5.7776951962307678E-4</v>
      </c>
      <c r="AD3367" t="s">
        <v>5810</v>
      </c>
    </row>
    <row r="3368" spans="1:30">
      <c r="A3368" s="165" t="s">
        <v>7757</v>
      </c>
      <c r="C3368" s="165" t="s">
        <v>8444</v>
      </c>
      <c r="D3368" s="169" t="s">
        <v>2877</v>
      </c>
      <c r="E3368" s="169" t="s">
        <v>3592</v>
      </c>
      <c r="F3368" s="174">
        <v>17.382999999999999</v>
      </c>
      <c r="G3368" s="174">
        <v>145.01499999999999</v>
      </c>
      <c r="H3368" s="74">
        <v>50.191000000000003</v>
      </c>
      <c r="I3368" s="74">
        <v>1.3029999999999999</v>
      </c>
      <c r="J3368" s="74">
        <v>14.57</v>
      </c>
      <c r="K3368" s="74">
        <v>0.16400000000000001</v>
      </c>
      <c r="L3368" s="74">
        <v>10.157</v>
      </c>
      <c r="M3368" s="74">
        <v>10.689</v>
      </c>
      <c r="N3368" s="74">
        <v>3.0609999999999999</v>
      </c>
      <c r="O3368" s="74">
        <v>0.182</v>
      </c>
      <c r="P3368" s="74">
        <v>0</v>
      </c>
      <c r="Q3368" s="74">
        <v>0.123</v>
      </c>
      <c r="R3368" s="74">
        <v>0.49567889599999998</v>
      </c>
      <c r="S3368" s="74">
        <v>0</v>
      </c>
      <c r="T3368" s="74">
        <v>0</v>
      </c>
      <c r="U3368" s="74">
        <v>6.9594581000000003E-2</v>
      </c>
      <c r="V3368" s="74">
        <v>7.8072499999999998</v>
      </c>
      <c r="W3368" s="74">
        <v>1.5308331802499999</v>
      </c>
      <c r="X3368" s="74">
        <v>1145.4374</v>
      </c>
      <c r="Y3368" s="74">
        <v>1120</v>
      </c>
      <c r="Z3368" s="74">
        <v>4.6829564004857001E-2</v>
      </c>
      <c r="AA3368" s="74">
        <v>0.95317043599514295</v>
      </c>
      <c r="AB3368" s="74">
        <v>2.0102204027471379E-4</v>
      </c>
      <c r="AC3368" s="74">
        <v>2.0102204027471379E-4</v>
      </c>
      <c r="AD3368" t="s">
        <v>5810</v>
      </c>
    </row>
    <row r="3369" spans="1:30">
      <c r="A3369" s="165" t="s">
        <v>7758</v>
      </c>
      <c r="C3369" s="165" t="s">
        <v>8444</v>
      </c>
      <c r="D3369" s="169" t="s">
        <v>2877</v>
      </c>
      <c r="E3369" s="169" t="s">
        <v>3592</v>
      </c>
      <c r="F3369" s="174">
        <v>17.382999999999999</v>
      </c>
      <c r="G3369" s="174">
        <v>145.01499999999999</v>
      </c>
      <c r="H3369" s="74">
        <v>49.652999999999999</v>
      </c>
      <c r="I3369" s="74">
        <v>1.2949999999999999</v>
      </c>
      <c r="J3369" s="74">
        <v>14.503</v>
      </c>
      <c r="K3369" s="74">
        <v>0.16900000000000001</v>
      </c>
      <c r="L3369" s="74">
        <v>9.3249999999999993</v>
      </c>
      <c r="M3369" s="74">
        <v>10.874000000000001</v>
      </c>
      <c r="N3369" s="74">
        <v>2.95</v>
      </c>
      <c r="O3369" s="74">
        <v>0.17100000000000001</v>
      </c>
      <c r="P3369" s="74">
        <v>0</v>
      </c>
      <c r="Q3369" s="74">
        <v>0.13300000000000001</v>
      </c>
      <c r="R3369" s="74">
        <v>0.54641755599999997</v>
      </c>
      <c r="S3369" s="74">
        <v>0</v>
      </c>
      <c r="T3369" s="74">
        <v>0</v>
      </c>
      <c r="U3369" s="74">
        <v>7.1240444E-2</v>
      </c>
      <c r="V3369" s="74">
        <v>7.7213999999999992</v>
      </c>
      <c r="W3369" s="74">
        <v>1.5139998485999999</v>
      </c>
      <c r="X3369" s="74">
        <v>1148.5083999999999</v>
      </c>
      <c r="Y3369" s="74">
        <v>1180</v>
      </c>
      <c r="Z3369" s="74">
        <v>5.3088923928331741E-2</v>
      </c>
      <c r="AA3369" s="74">
        <v>0.94691107607166825</v>
      </c>
      <c r="AB3369" s="74">
        <v>6.163249304168522E-4</v>
      </c>
      <c r="AC3369" s="74">
        <v>6.1632493041685209E-4</v>
      </c>
      <c r="AD3369" t="s">
        <v>5810</v>
      </c>
    </row>
    <row r="3370" spans="1:30">
      <c r="A3370" s="165" t="s">
        <v>7759</v>
      </c>
      <c r="C3370" s="165" t="s">
        <v>8444</v>
      </c>
      <c r="D3370" s="169" t="s">
        <v>2877</v>
      </c>
      <c r="E3370" s="169" t="s">
        <v>3592</v>
      </c>
      <c r="F3370" s="174">
        <v>17.382999999999999</v>
      </c>
      <c r="G3370" s="174">
        <v>145.01499999999999</v>
      </c>
      <c r="H3370" s="74">
        <v>50.875999999999998</v>
      </c>
      <c r="I3370" s="74">
        <v>1.1950000000000001</v>
      </c>
      <c r="J3370" s="74">
        <v>14.936999999999999</v>
      </c>
      <c r="K3370" s="74">
        <v>0.11799999999999999</v>
      </c>
      <c r="L3370" s="74">
        <v>10.208</v>
      </c>
      <c r="M3370" s="74">
        <v>10.896000000000001</v>
      </c>
      <c r="N3370" s="74">
        <v>3.1070000000000002</v>
      </c>
      <c r="O3370" s="74">
        <v>0.16400000000000001</v>
      </c>
      <c r="P3370" s="74">
        <v>0</v>
      </c>
      <c r="Q3370" s="74">
        <v>0.126</v>
      </c>
      <c r="R3370" s="74">
        <v>0.45210951700000002</v>
      </c>
      <c r="S3370" s="74">
        <v>0</v>
      </c>
      <c r="T3370" s="74">
        <v>0</v>
      </c>
      <c r="U3370" s="74">
        <v>5.6200199999999992E-2</v>
      </c>
      <c r="V3370" s="74">
        <v>6.825499999999999</v>
      </c>
      <c r="W3370" s="74">
        <v>1.3383331995000001</v>
      </c>
      <c r="X3370" s="74">
        <v>1148.8735999999999</v>
      </c>
      <c r="Y3370" s="74">
        <v>940</v>
      </c>
      <c r="Z3370" s="74">
        <v>4.470630776068419E-2</v>
      </c>
      <c r="AA3370" s="74">
        <v>0.95529369223931582</v>
      </c>
      <c r="AB3370" s="74">
        <v>2.4171153009628249E-4</v>
      </c>
      <c r="AC3370" s="74">
        <v>2.4171153009628241E-4</v>
      </c>
      <c r="AD3370" t="s">
        <v>5810</v>
      </c>
    </row>
    <row r="3371" spans="1:30">
      <c r="A3371" s="165" t="s">
        <v>7760</v>
      </c>
      <c r="C3371" s="165" t="s">
        <v>8444</v>
      </c>
      <c r="D3371" s="169" t="s">
        <v>2877</v>
      </c>
      <c r="E3371" s="169" t="s">
        <v>3592</v>
      </c>
      <c r="F3371" s="174">
        <v>17.382999999999999</v>
      </c>
      <c r="G3371" s="174">
        <v>145.01499999999999</v>
      </c>
      <c r="H3371" s="74">
        <v>50.252000000000002</v>
      </c>
      <c r="I3371" s="74">
        <v>1.262</v>
      </c>
      <c r="J3371" s="74">
        <v>15.058999999999999</v>
      </c>
      <c r="K3371" s="74">
        <v>0.17899999999999999</v>
      </c>
      <c r="L3371" s="74">
        <v>10.212999999999999</v>
      </c>
      <c r="M3371" s="74">
        <v>10.855</v>
      </c>
      <c r="N3371" s="74">
        <v>3.1179999999999999</v>
      </c>
      <c r="O3371" s="74">
        <v>0.19500000000000001</v>
      </c>
      <c r="P3371" s="74">
        <v>0</v>
      </c>
      <c r="Q3371" s="74">
        <v>0.27800000000000002</v>
      </c>
      <c r="R3371" s="74">
        <v>0.44974294100000001</v>
      </c>
      <c r="S3371" s="74">
        <v>0</v>
      </c>
      <c r="T3371" s="74">
        <v>0</v>
      </c>
      <c r="U3371" s="74">
        <v>9.3196169930000003E-2</v>
      </c>
      <c r="V3371" s="74">
        <v>7.2488000000000001</v>
      </c>
      <c r="W3371" s="74">
        <v>1.4213331912</v>
      </c>
      <c r="X3371" s="74">
        <v>1148.193</v>
      </c>
      <c r="Y3371" s="74">
        <v>1510</v>
      </c>
      <c r="Z3371" s="74">
        <v>2.9484539491970468E-2</v>
      </c>
      <c r="AA3371" s="74">
        <v>0.9705154605080295</v>
      </c>
      <c r="AB3371" s="74">
        <v>2.7341765342119229E-4</v>
      </c>
      <c r="AC3371" s="74">
        <v>2.7341765342119251E-4</v>
      </c>
      <c r="AD3371" t="s">
        <v>5810</v>
      </c>
    </row>
    <row r="3372" spans="1:30">
      <c r="A3372" s="165" t="s">
        <v>7761</v>
      </c>
      <c r="C3372" s="165" t="s">
        <v>8444</v>
      </c>
      <c r="D3372" s="169" t="s">
        <v>2877</v>
      </c>
      <c r="E3372" s="169" t="s">
        <v>3592</v>
      </c>
      <c r="F3372" s="174">
        <v>17.945</v>
      </c>
      <c r="G3372" s="174">
        <v>144.80500000000001</v>
      </c>
      <c r="H3372" s="74">
        <v>50.256</v>
      </c>
      <c r="I3372" s="74">
        <v>0.94199999999999995</v>
      </c>
      <c r="J3372" s="74">
        <v>14.951000000000001</v>
      </c>
      <c r="K3372" s="74">
        <v>0.154</v>
      </c>
      <c r="L3372" s="74">
        <v>11.041</v>
      </c>
      <c r="M3372" s="74">
        <v>10.298</v>
      </c>
      <c r="N3372" s="74">
        <v>2.6339999999999999</v>
      </c>
      <c r="O3372" s="74">
        <v>0.24399999999999999</v>
      </c>
      <c r="P3372" s="74">
        <v>0</v>
      </c>
      <c r="Q3372" s="74">
        <v>8.8999999999999996E-2</v>
      </c>
      <c r="R3372" s="74">
        <v>1.4207189730000001</v>
      </c>
      <c r="S3372" s="74">
        <v>0</v>
      </c>
      <c r="T3372" s="74">
        <v>0</v>
      </c>
      <c r="U3372" s="74">
        <v>0.1065119553</v>
      </c>
      <c r="V3372" s="74">
        <v>6.7694000000000001</v>
      </c>
      <c r="W3372" s="74">
        <v>1.3273332006</v>
      </c>
      <c r="X3372" s="74">
        <v>1138.9467999999999</v>
      </c>
      <c r="Y3372" s="74">
        <v>1820</v>
      </c>
      <c r="Z3372" s="74">
        <v>0.1923693756175574</v>
      </c>
      <c r="AA3372" s="74">
        <v>0.8076306243824426</v>
      </c>
      <c r="AB3372" s="74">
        <v>5.0065919705563372E-4</v>
      </c>
      <c r="AC3372" s="74">
        <v>5.006591970556334E-4</v>
      </c>
      <c r="AD3372" t="s">
        <v>5810</v>
      </c>
    </row>
    <row r="3373" spans="1:30">
      <c r="A3373" s="165" t="s">
        <v>7762</v>
      </c>
      <c r="C3373" s="165" t="s">
        <v>8444</v>
      </c>
      <c r="D3373" s="169" t="s">
        <v>2877</v>
      </c>
      <c r="E3373" s="169" t="s">
        <v>3592</v>
      </c>
      <c r="F3373" s="174">
        <v>17.945</v>
      </c>
      <c r="G3373" s="174">
        <v>144.80500000000001</v>
      </c>
      <c r="H3373" s="74">
        <v>50.213999999999999</v>
      </c>
      <c r="I3373" s="74">
        <v>1.343</v>
      </c>
      <c r="J3373" s="74">
        <v>14.2</v>
      </c>
      <c r="K3373" s="74">
        <v>0.18099999999999999</v>
      </c>
      <c r="L3373" s="74">
        <v>9.9830000000000005</v>
      </c>
      <c r="M3373" s="74">
        <v>10.212999999999999</v>
      </c>
      <c r="N3373" s="74">
        <v>3.081</v>
      </c>
      <c r="O3373" s="74">
        <v>0.29699999999999999</v>
      </c>
      <c r="P3373" s="74">
        <v>0</v>
      </c>
      <c r="Q3373" s="74">
        <v>0.14499999999999999</v>
      </c>
      <c r="R3373" s="74">
        <v>1.245752156</v>
      </c>
      <c r="S3373" s="74">
        <v>0</v>
      </c>
      <c r="T3373" s="74">
        <v>0</v>
      </c>
      <c r="U3373" s="74">
        <v>7.8426041000000002E-2</v>
      </c>
      <c r="V3373" s="74">
        <v>7.51145</v>
      </c>
      <c r="W3373" s="74">
        <v>1.4728331860499999</v>
      </c>
      <c r="X3373" s="74">
        <v>1137.5358000000001</v>
      </c>
      <c r="Y3373" s="74">
        <v>1330</v>
      </c>
      <c r="Z3373" s="74">
        <v>0.20198194483132301</v>
      </c>
      <c r="AA3373" s="74">
        <v>0.79801805516867697</v>
      </c>
      <c r="AB3373" s="74">
        <v>5.1274212545730823E-4</v>
      </c>
      <c r="AC3373" s="74">
        <v>5.127421254573079E-4</v>
      </c>
      <c r="AD3373" t="s">
        <v>5810</v>
      </c>
    </row>
    <row r="3374" spans="1:30">
      <c r="A3374" s="165" t="s">
        <v>7763</v>
      </c>
      <c r="C3374" s="165" t="s">
        <v>8444</v>
      </c>
      <c r="D3374" s="169" t="s">
        <v>2877</v>
      </c>
      <c r="E3374" s="169" t="s">
        <v>3592</v>
      </c>
      <c r="F3374" s="174">
        <v>17.945</v>
      </c>
      <c r="G3374" s="174">
        <v>144.80500000000001</v>
      </c>
      <c r="H3374" s="74">
        <v>50.209000000000003</v>
      </c>
      <c r="I3374" s="74">
        <v>1.3080000000000001</v>
      </c>
      <c r="J3374" s="74">
        <v>14.092000000000001</v>
      </c>
      <c r="K3374" s="74">
        <v>0.17299999999999999</v>
      </c>
      <c r="L3374" s="74">
        <v>10.388999999999999</v>
      </c>
      <c r="M3374" s="74">
        <v>9.9139999999999997</v>
      </c>
      <c r="N3374" s="74">
        <v>2.972</v>
      </c>
      <c r="O3374" s="74">
        <v>0.216</v>
      </c>
      <c r="P3374" s="74">
        <v>0</v>
      </c>
      <c r="Q3374" s="74">
        <v>0.14399999999999999</v>
      </c>
      <c r="R3374" s="74">
        <v>1.528373843</v>
      </c>
      <c r="S3374" s="74">
        <v>0</v>
      </c>
      <c r="T3374" s="74">
        <v>0</v>
      </c>
      <c r="U3374" s="74">
        <v>6.859100600000001E-2</v>
      </c>
      <c r="V3374" s="74">
        <v>7.8276499999999993</v>
      </c>
      <c r="W3374" s="74">
        <v>1.5348331798499999</v>
      </c>
      <c r="X3374" s="74">
        <v>1132.5724</v>
      </c>
      <c r="Y3374" s="74">
        <v>1260</v>
      </c>
      <c r="Z3374" s="74">
        <v>0.29941939083445801</v>
      </c>
      <c r="AA3374" s="74">
        <v>0.70058060916554199</v>
      </c>
      <c r="AB3374" s="74">
        <v>4.762423696473933E-4</v>
      </c>
      <c r="AC3374" s="74">
        <v>4.7624236964739341E-4</v>
      </c>
      <c r="AD3374" t="s">
        <v>5810</v>
      </c>
    </row>
    <row r="3375" spans="1:30">
      <c r="A3375" s="165" t="s">
        <v>7764</v>
      </c>
      <c r="C3375" s="165" t="s">
        <v>8444</v>
      </c>
      <c r="D3375" s="169" t="s">
        <v>2877</v>
      </c>
      <c r="E3375" s="169" t="s">
        <v>3592</v>
      </c>
      <c r="F3375" s="174">
        <v>17.945</v>
      </c>
      <c r="G3375" s="174">
        <v>144.80500000000001</v>
      </c>
      <c r="H3375" s="74">
        <v>50.301000000000002</v>
      </c>
      <c r="I3375" s="74">
        <v>1.4179999999999999</v>
      </c>
      <c r="J3375" s="74">
        <v>14.548999999999999</v>
      </c>
      <c r="K3375" s="74">
        <v>0.14000000000000001</v>
      </c>
      <c r="L3375" s="74">
        <v>10.771000000000001</v>
      </c>
      <c r="M3375" s="74">
        <v>9.6029999999999998</v>
      </c>
      <c r="N3375" s="74">
        <v>3.0739999999999998</v>
      </c>
      <c r="O3375" s="74">
        <v>0.32500000000000001</v>
      </c>
      <c r="P3375" s="74">
        <v>0</v>
      </c>
      <c r="Q3375" s="74">
        <v>0.161</v>
      </c>
      <c r="R3375" s="74">
        <v>1.1553542299999999</v>
      </c>
      <c r="S3375" s="74">
        <v>0</v>
      </c>
      <c r="T3375" s="74">
        <v>0</v>
      </c>
      <c r="U3375" s="74">
        <v>4.9121651000000002E-2</v>
      </c>
      <c r="V3375" s="74">
        <v>6.4319499999999996</v>
      </c>
      <c r="W3375" s="74">
        <v>1.2611665405500001</v>
      </c>
      <c r="X3375" s="74">
        <v>1127.4097999999999</v>
      </c>
      <c r="Y3375" s="74">
        <v>890</v>
      </c>
      <c r="Z3375" s="74">
        <v>0.24903605650610169</v>
      </c>
      <c r="AA3375" s="74">
        <v>0.75096394349389839</v>
      </c>
      <c r="AB3375" s="74">
        <v>5.2370307419297743E-4</v>
      </c>
      <c r="AC3375" s="74">
        <v>5.2370307419297732E-4</v>
      </c>
      <c r="AD3375" t="s">
        <v>5810</v>
      </c>
    </row>
    <row r="3376" spans="1:30">
      <c r="A3376" s="165" t="s">
        <v>7765</v>
      </c>
      <c r="C3376" s="165" t="s">
        <v>8444</v>
      </c>
      <c r="D3376" s="169" t="s">
        <v>2877</v>
      </c>
      <c r="E3376" s="169" t="s">
        <v>3592</v>
      </c>
      <c r="F3376" s="174">
        <v>17.945</v>
      </c>
      <c r="G3376" s="174">
        <v>144.80500000000001</v>
      </c>
      <c r="H3376" s="74">
        <v>50.601999999999997</v>
      </c>
      <c r="I3376" s="74">
        <v>0.89800000000000002</v>
      </c>
      <c r="J3376" s="74">
        <v>15.157</v>
      </c>
      <c r="K3376" s="74">
        <v>0.13300000000000001</v>
      </c>
      <c r="L3376" s="74">
        <v>11.45</v>
      </c>
      <c r="M3376" s="74">
        <v>10.426</v>
      </c>
      <c r="N3376" s="74">
        <v>2.617</v>
      </c>
      <c r="O3376" s="74">
        <v>0.24399999999999999</v>
      </c>
      <c r="P3376" s="74">
        <v>0</v>
      </c>
      <c r="Q3376" s="74">
        <v>9.4E-2</v>
      </c>
      <c r="R3376" s="74">
        <v>1.323871622</v>
      </c>
      <c r="S3376" s="74">
        <v>0</v>
      </c>
      <c r="T3376" s="74">
        <v>0</v>
      </c>
      <c r="U3376" s="74">
        <v>4.1026145999999999E-2</v>
      </c>
      <c r="V3376" s="74">
        <v>6.7031000000000001</v>
      </c>
      <c r="W3376" s="74">
        <v>1.3143332019</v>
      </c>
      <c r="X3376" s="74">
        <v>1141.0716</v>
      </c>
      <c r="Y3376" s="74">
        <v>850</v>
      </c>
      <c r="Z3376" s="74">
        <v>0.32852903244981491</v>
      </c>
      <c r="AA3376" s="74">
        <v>0.67147096755018509</v>
      </c>
      <c r="AB3376" s="74">
        <v>6.1439780716972508E-5</v>
      </c>
      <c r="AC3376" s="74">
        <v>6.1439780716972481E-5</v>
      </c>
      <c r="AD3376" t="s">
        <v>5810</v>
      </c>
    </row>
    <row r="3377" spans="1:30">
      <c r="A3377" s="165" t="s">
        <v>7766</v>
      </c>
      <c r="C3377" s="165" t="s">
        <v>8444</v>
      </c>
      <c r="D3377" s="169" t="s">
        <v>2877</v>
      </c>
      <c r="E3377" s="169" t="s">
        <v>3592</v>
      </c>
      <c r="F3377" s="174">
        <v>17.945</v>
      </c>
      <c r="G3377" s="174">
        <v>144.80500000000001</v>
      </c>
      <c r="H3377" s="74">
        <v>50.655000000000001</v>
      </c>
      <c r="I3377" s="74">
        <v>1.0069999999999999</v>
      </c>
      <c r="J3377" s="74">
        <v>14.917</v>
      </c>
      <c r="K3377" s="74">
        <v>0.14099999999999999</v>
      </c>
      <c r="L3377" s="74">
        <v>10.566000000000001</v>
      </c>
      <c r="M3377" s="74">
        <v>11.167999999999999</v>
      </c>
      <c r="N3377" s="74">
        <v>2.5979999999999999</v>
      </c>
      <c r="O3377" s="74">
        <v>0.188</v>
      </c>
      <c r="P3377" s="74">
        <v>0</v>
      </c>
      <c r="Q3377" s="74">
        <v>0.10199999999999999</v>
      </c>
      <c r="R3377" s="74">
        <v>1.3011304509999999</v>
      </c>
      <c r="S3377" s="74">
        <v>0</v>
      </c>
      <c r="T3377" s="74">
        <v>0</v>
      </c>
      <c r="U3377" s="74">
        <v>5.4273335999999991E-2</v>
      </c>
      <c r="V3377" s="74">
        <v>6.1191499999999994</v>
      </c>
      <c r="W3377" s="74">
        <v>1.19983321335</v>
      </c>
      <c r="X3377" s="74">
        <v>1153.3887999999999</v>
      </c>
      <c r="Y3377" s="74">
        <v>1060</v>
      </c>
      <c r="Z3377" s="74">
        <v>0.26041997910156339</v>
      </c>
      <c r="AA3377" s="74">
        <v>0.73958002089843655</v>
      </c>
      <c r="AB3377" s="74">
        <v>6.6593982143198054E-4</v>
      </c>
      <c r="AC3377" s="74">
        <v>6.6593982143198075E-4</v>
      </c>
      <c r="AD3377" t="s">
        <v>5810</v>
      </c>
    </row>
    <row r="3378" spans="1:30">
      <c r="A3378" s="165" t="s">
        <v>7767</v>
      </c>
      <c r="C3378" s="165" t="s">
        <v>8444</v>
      </c>
      <c r="D3378" s="169" t="s">
        <v>2877</v>
      </c>
      <c r="E3378" s="169" t="s">
        <v>3592</v>
      </c>
      <c r="F3378" s="174">
        <v>17.945</v>
      </c>
      <c r="G3378" s="174">
        <v>144.80500000000001</v>
      </c>
      <c r="H3378" s="74">
        <v>50.054000000000002</v>
      </c>
      <c r="I3378" s="74">
        <v>1.4370000000000001</v>
      </c>
      <c r="J3378" s="74">
        <v>14.504</v>
      </c>
      <c r="K3378" s="74">
        <v>0.13200000000000001</v>
      </c>
      <c r="L3378" s="74">
        <v>10.324</v>
      </c>
      <c r="M3378" s="74">
        <v>9.7420000000000009</v>
      </c>
      <c r="N3378" s="74">
        <v>3.044</v>
      </c>
      <c r="O3378" s="74">
        <v>0.32500000000000001</v>
      </c>
      <c r="P3378" s="74">
        <v>0</v>
      </c>
      <c r="Q3378" s="74">
        <v>0.153</v>
      </c>
      <c r="R3378" s="74">
        <v>1.363833836</v>
      </c>
      <c r="S3378" s="74">
        <v>0</v>
      </c>
      <c r="T3378" s="74">
        <v>0</v>
      </c>
      <c r="U3378" s="74">
        <v>5.3590905000000001E-2</v>
      </c>
      <c r="V3378" s="74">
        <v>6.9895500000000004</v>
      </c>
      <c r="W3378" s="74">
        <v>1.37049986295</v>
      </c>
      <c r="X3378" s="74">
        <v>1129.7172</v>
      </c>
      <c r="Y3378" s="74">
        <v>1010</v>
      </c>
      <c r="Z3378" s="74">
        <v>0.29677065514506129</v>
      </c>
      <c r="AA3378" s="74">
        <v>0.7032293448549386</v>
      </c>
      <c r="AB3378" s="74">
        <v>7.5895302346612968E-4</v>
      </c>
      <c r="AC3378" s="74">
        <v>7.5895302346612936E-4</v>
      </c>
      <c r="AD3378" t="s">
        <v>5810</v>
      </c>
    </row>
    <row r="3379" spans="1:30">
      <c r="A3379" s="165" t="s">
        <v>7768</v>
      </c>
      <c r="C3379" s="165" t="s">
        <v>8444</v>
      </c>
      <c r="D3379" s="169" t="s">
        <v>2877</v>
      </c>
      <c r="E3379" s="169" t="s">
        <v>3592</v>
      </c>
      <c r="F3379" s="174">
        <v>17.945</v>
      </c>
      <c r="G3379" s="174">
        <v>144.80500000000001</v>
      </c>
      <c r="H3379" s="74">
        <v>49.942999999999998</v>
      </c>
      <c r="I3379" s="74">
        <v>0.79600000000000004</v>
      </c>
      <c r="J3379" s="74">
        <v>15.558</v>
      </c>
      <c r="K3379" s="74">
        <v>0.126</v>
      </c>
      <c r="L3379" s="74">
        <v>10.984</v>
      </c>
      <c r="M3379" s="74">
        <v>11.593</v>
      </c>
      <c r="N3379" s="74">
        <v>2.2410000000000001</v>
      </c>
      <c r="O3379" s="74">
        <v>0.218</v>
      </c>
      <c r="P3379" s="74">
        <v>0</v>
      </c>
      <c r="Q3379" s="74">
        <v>0.109</v>
      </c>
      <c r="R3379" s="74">
        <v>1.4069870069999999</v>
      </c>
      <c r="S3379" s="74">
        <v>0</v>
      </c>
      <c r="T3379" s="74">
        <v>0</v>
      </c>
      <c r="U3379" s="74">
        <v>5.0325940999999999E-2</v>
      </c>
      <c r="V3379" s="74">
        <v>5.6958499999999992</v>
      </c>
      <c r="W3379" s="74">
        <v>1.1168332216500001</v>
      </c>
      <c r="X3379" s="74">
        <v>1160.4438</v>
      </c>
      <c r="Y3379" s="74">
        <v>1060</v>
      </c>
      <c r="Z3379" s="74">
        <v>0.30024368170451537</v>
      </c>
      <c r="AA3379" s="74">
        <v>0.69975631829548468</v>
      </c>
      <c r="AB3379" s="74">
        <v>3.0827756889762598E-4</v>
      </c>
      <c r="AC3379" s="74">
        <v>3.0827756889762592E-4</v>
      </c>
      <c r="AD3379" t="s">
        <v>5810</v>
      </c>
    </row>
    <row r="3380" spans="1:30">
      <c r="A3380" s="165" t="s">
        <v>7769</v>
      </c>
      <c r="C3380" s="165" t="s">
        <v>8444</v>
      </c>
      <c r="D3380" s="169" t="s">
        <v>2877</v>
      </c>
      <c r="E3380" s="169" t="s">
        <v>3592</v>
      </c>
      <c r="F3380" s="174">
        <v>17.945</v>
      </c>
      <c r="G3380" s="174">
        <v>144.80500000000001</v>
      </c>
      <c r="H3380" s="74">
        <v>49.947000000000003</v>
      </c>
      <c r="I3380" s="74">
        <v>1.139</v>
      </c>
      <c r="J3380" s="74">
        <v>14.554</v>
      </c>
      <c r="K3380" s="74">
        <v>0.155</v>
      </c>
      <c r="L3380" s="74">
        <v>10.583</v>
      </c>
      <c r="M3380" s="74">
        <v>10.384</v>
      </c>
      <c r="N3380" s="74">
        <v>2.6269999999999998</v>
      </c>
      <c r="O3380" s="74">
        <v>0.252</v>
      </c>
      <c r="P3380" s="74">
        <v>0</v>
      </c>
      <c r="Q3380" s="74">
        <v>0.152</v>
      </c>
      <c r="R3380" s="74">
        <v>1.201283098</v>
      </c>
      <c r="S3380" s="74">
        <v>0</v>
      </c>
      <c r="T3380" s="74">
        <v>0</v>
      </c>
      <c r="U3380" s="74">
        <v>6.7105714999999996E-2</v>
      </c>
      <c r="V3380" s="74">
        <v>6.4948499999999996</v>
      </c>
      <c r="W3380" s="74">
        <v>1.27349987265</v>
      </c>
      <c r="X3380" s="74">
        <v>1140.3743999999999</v>
      </c>
      <c r="Y3380" s="74">
        <v>1200</v>
      </c>
      <c r="Z3380" s="74">
        <v>0.20810595736078921</v>
      </c>
      <c r="AA3380" s="74">
        <v>0.79189404263921082</v>
      </c>
      <c r="AB3380" s="74">
        <v>6.2870883530785713E-4</v>
      </c>
      <c r="AC3380" s="74">
        <v>6.287088353078567E-4</v>
      </c>
      <c r="AD3380" t="s">
        <v>5810</v>
      </c>
    </row>
    <row r="3381" spans="1:30">
      <c r="A3381" s="165" t="s">
        <v>7770</v>
      </c>
      <c r="C3381" s="165" t="s">
        <v>8444</v>
      </c>
      <c r="D3381" s="169" t="s">
        <v>2877</v>
      </c>
      <c r="E3381" s="169" t="s">
        <v>3592</v>
      </c>
      <c r="F3381" s="174">
        <v>17.945</v>
      </c>
      <c r="G3381" s="174">
        <v>144.80500000000001</v>
      </c>
      <c r="H3381" s="74">
        <v>49.826000000000001</v>
      </c>
      <c r="I3381" s="74">
        <v>1.1739999999999999</v>
      </c>
      <c r="J3381" s="74">
        <v>14.917999999999999</v>
      </c>
      <c r="K3381" s="74">
        <v>0.13400000000000001</v>
      </c>
      <c r="L3381" s="74">
        <v>10.862</v>
      </c>
      <c r="M3381" s="74">
        <v>10.494999999999999</v>
      </c>
      <c r="N3381" s="74">
        <v>2.7709999999999999</v>
      </c>
      <c r="O3381" s="74">
        <v>0.24199999999999999</v>
      </c>
      <c r="P3381" s="74">
        <v>0</v>
      </c>
      <c r="Q3381" s="74">
        <v>0.152</v>
      </c>
      <c r="R3381" s="74">
        <v>1.305499161</v>
      </c>
      <c r="S3381" s="74">
        <v>0</v>
      </c>
      <c r="T3381" s="74">
        <v>0</v>
      </c>
      <c r="U3381" s="74">
        <v>7.9793373580000007E-2</v>
      </c>
      <c r="V3381" s="74">
        <v>5.8284500000000001</v>
      </c>
      <c r="W3381" s="74">
        <v>1.1428332190499999</v>
      </c>
      <c r="X3381" s="74">
        <v>1142.2170000000001</v>
      </c>
      <c r="Y3381" s="74">
        <v>1420</v>
      </c>
      <c r="Z3381" s="74">
        <v>0.20530678698103291</v>
      </c>
      <c r="AA3381" s="74">
        <v>0.79469321301896712</v>
      </c>
      <c r="AB3381" s="74">
        <v>2.5303602723369929E-4</v>
      </c>
      <c r="AC3381" s="74">
        <v>2.5303602723369939E-4</v>
      </c>
      <c r="AD3381" t="s">
        <v>5810</v>
      </c>
    </row>
    <row r="3382" spans="1:30">
      <c r="A3382" s="165" t="s">
        <v>7771</v>
      </c>
      <c r="C3382" s="165" t="s">
        <v>8444</v>
      </c>
      <c r="D3382" s="169" t="s">
        <v>2877</v>
      </c>
      <c r="E3382" s="169" t="s">
        <v>3592</v>
      </c>
      <c r="F3382" s="174">
        <v>17.945</v>
      </c>
      <c r="G3382" s="174">
        <v>144.80500000000001</v>
      </c>
      <c r="H3382" s="74">
        <v>49.27</v>
      </c>
      <c r="I3382" s="74">
        <v>1.238</v>
      </c>
      <c r="J3382" s="74">
        <v>14.936</v>
      </c>
      <c r="K3382" s="74">
        <v>0.14899999999999999</v>
      </c>
      <c r="L3382" s="74">
        <v>10.981</v>
      </c>
      <c r="M3382" s="74">
        <v>10.188000000000001</v>
      </c>
      <c r="N3382" s="74">
        <v>2.7519999999999998</v>
      </c>
      <c r="O3382" s="74">
        <v>0.44700000000000001</v>
      </c>
      <c r="P3382" s="74">
        <v>0</v>
      </c>
      <c r="Q3382" s="74">
        <v>0.39600000000000002</v>
      </c>
      <c r="R3382" s="74">
        <v>1.3819182839999999</v>
      </c>
      <c r="S3382" s="74">
        <v>0</v>
      </c>
      <c r="T3382" s="74">
        <v>0</v>
      </c>
      <c r="U3382" s="74">
        <v>6.3747083999999996E-2</v>
      </c>
      <c r="V3382" s="74">
        <v>6.7047999999999996</v>
      </c>
      <c r="W3382" s="74">
        <v>1.3146665352</v>
      </c>
      <c r="X3382" s="74">
        <v>1137.1207999999999</v>
      </c>
      <c r="Y3382" s="74">
        <v>1160</v>
      </c>
      <c r="Z3382" s="74">
        <v>0.27482185447336122</v>
      </c>
      <c r="AA3382" s="74">
        <v>0.72517814552663884</v>
      </c>
      <c r="AB3382" s="74">
        <v>6.7316234140514725E-4</v>
      </c>
      <c r="AC3382" s="74">
        <v>6.7316234140514747E-4</v>
      </c>
      <c r="AD3382" t="s">
        <v>5810</v>
      </c>
    </row>
    <row r="3383" spans="1:30">
      <c r="A3383" s="165" t="s">
        <v>7772</v>
      </c>
      <c r="C3383" s="165" t="s">
        <v>8444</v>
      </c>
      <c r="D3383" s="169" t="s">
        <v>2877</v>
      </c>
      <c r="E3383" s="169" t="s">
        <v>3592</v>
      </c>
      <c r="F3383" s="174">
        <v>17.945</v>
      </c>
      <c r="G3383" s="174">
        <v>144.80500000000001</v>
      </c>
      <c r="H3383" s="74">
        <v>50.034999999999997</v>
      </c>
      <c r="I3383" s="74">
        <v>1.365</v>
      </c>
      <c r="J3383" s="74">
        <v>14.584</v>
      </c>
      <c r="K3383" s="74">
        <v>0.182</v>
      </c>
      <c r="L3383" s="74">
        <v>10.38</v>
      </c>
      <c r="M3383" s="74">
        <v>10.776999999999999</v>
      </c>
      <c r="N3383" s="74">
        <v>2.7280000000000002</v>
      </c>
      <c r="O3383" s="74">
        <v>0.2</v>
      </c>
      <c r="P3383" s="74">
        <v>0</v>
      </c>
      <c r="Q3383" s="74">
        <v>0.153</v>
      </c>
      <c r="R3383" s="74">
        <v>1.2647492549999999</v>
      </c>
      <c r="S3383" s="74">
        <v>0</v>
      </c>
      <c r="T3383" s="74">
        <v>0</v>
      </c>
      <c r="U3383" s="74">
        <v>0.103962475</v>
      </c>
      <c r="V3383" s="74">
        <v>7.0065499999999998</v>
      </c>
      <c r="W3383" s="74">
        <v>1.3738331959500001</v>
      </c>
      <c r="X3383" s="74">
        <v>1146.8982000000001</v>
      </c>
      <c r="Y3383" s="74">
        <v>1740</v>
      </c>
      <c r="Z3383" s="74">
        <v>0.16662458454077761</v>
      </c>
      <c r="AA3383" s="74">
        <v>0.83337541545922245</v>
      </c>
      <c r="AB3383" s="74">
        <v>4.4378199139923872E-4</v>
      </c>
      <c r="AC3383" s="74">
        <v>4.4378199139923882E-4</v>
      </c>
      <c r="AD3383" t="s">
        <v>5810</v>
      </c>
    </row>
    <row r="3384" spans="1:30">
      <c r="A3384" s="165" t="s">
        <v>7773</v>
      </c>
      <c r="C3384" s="165" t="s">
        <v>8444</v>
      </c>
      <c r="D3384" s="169" t="s">
        <v>2877</v>
      </c>
      <c r="E3384" s="169" t="s">
        <v>3592</v>
      </c>
      <c r="F3384" s="174">
        <v>17.945</v>
      </c>
      <c r="G3384" s="174">
        <v>144.80500000000001</v>
      </c>
      <c r="H3384" s="74">
        <v>48.113999999999997</v>
      </c>
      <c r="I3384" s="74">
        <v>1.369</v>
      </c>
      <c r="J3384" s="74">
        <v>13.949</v>
      </c>
      <c r="K3384" s="74">
        <v>0.16900000000000001</v>
      </c>
      <c r="L3384" s="74">
        <v>10.53</v>
      </c>
      <c r="M3384" s="74">
        <v>13.666</v>
      </c>
      <c r="N3384" s="74">
        <v>2.0489999999999999</v>
      </c>
      <c r="O3384" s="74">
        <v>0.29599999999999999</v>
      </c>
      <c r="P3384" s="74">
        <v>0</v>
      </c>
      <c r="Q3384" s="74">
        <v>0.13</v>
      </c>
      <c r="R3384" s="74">
        <v>1.412418148</v>
      </c>
      <c r="S3384" s="74">
        <v>0</v>
      </c>
      <c r="T3384" s="74">
        <v>0</v>
      </c>
      <c r="U3384" s="74">
        <v>4.4077013999999998E-2</v>
      </c>
      <c r="V3384" s="74">
        <v>7.5828499999999996</v>
      </c>
      <c r="W3384" s="74">
        <v>1.48683318465</v>
      </c>
      <c r="X3384" s="74">
        <v>1194.8556000000001</v>
      </c>
      <c r="Y3384" s="74">
        <v>920</v>
      </c>
      <c r="Z3384" s="74">
        <v>0.36566566058071748</v>
      </c>
      <c r="AA3384" s="74">
        <v>0.63433433941928252</v>
      </c>
      <c r="AB3384" s="74">
        <v>7.8932721146611614E-4</v>
      </c>
      <c r="AC3384" s="74">
        <v>7.8932721146611593E-4</v>
      </c>
      <c r="AD3384" t="s">
        <v>5810</v>
      </c>
    </row>
    <row r="3385" spans="1:30">
      <c r="A3385" s="165" t="s">
        <v>7774</v>
      </c>
      <c r="C3385" s="165" t="s">
        <v>8444</v>
      </c>
      <c r="D3385" s="169" t="s">
        <v>2877</v>
      </c>
      <c r="E3385" s="169" t="s">
        <v>3592</v>
      </c>
      <c r="F3385" s="174">
        <v>17.945</v>
      </c>
      <c r="G3385" s="174">
        <v>144.80500000000001</v>
      </c>
      <c r="H3385" s="74">
        <v>49.948</v>
      </c>
      <c r="I3385" s="74">
        <v>1.2410000000000001</v>
      </c>
      <c r="J3385" s="74">
        <v>14.487</v>
      </c>
      <c r="K3385" s="74">
        <v>0.16400000000000001</v>
      </c>
      <c r="L3385" s="74">
        <v>10.047000000000001</v>
      </c>
      <c r="M3385" s="74">
        <v>10.561</v>
      </c>
      <c r="N3385" s="74">
        <v>3.1219999999999999</v>
      </c>
      <c r="O3385" s="74">
        <v>0.186</v>
      </c>
      <c r="P3385" s="74">
        <v>0</v>
      </c>
      <c r="Q3385" s="74">
        <v>0.14199999999999999</v>
      </c>
      <c r="R3385" s="74">
        <v>0.52411395199999999</v>
      </c>
      <c r="S3385" s="74">
        <v>0</v>
      </c>
      <c r="T3385" s="74">
        <v>0</v>
      </c>
      <c r="U3385" s="74">
        <v>6.2336042629999998E-2</v>
      </c>
      <c r="V3385" s="74">
        <v>7.4731999999999994</v>
      </c>
      <c r="W3385" s="74">
        <v>1.4653331867999999</v>
      </c>
      <c r="X3385" s="74">
        <v>1143.3126</v>
      </c>
      <c r="Y3385" s="74">
        <v>1010</v>
      </c>
      <c r="Z3385" s="74">
        <v>5.6043515392316078E-2</v>
      </c>
      <c r="AA3385" s="74">
        <v>0.94395648460768389</v>
      </c>
      <c r="AB3385" s="74">
        <v>3.6019763026859722E-4</v>
      </c>
      <c r="AC3385" s="74">
        <v>3.6019763026859711E-4</v>
      </c>
      <c r="AD3385" t="s">
        <v>5810</v>
      </c>
    </row>
    <row r="3386" spans="1:30">
      <c r="A3386" s="165" t="s">
        <v>3813</v>
      </c>
      <c r="C3386" s="165" t="s">
        <v>8444</v>
      </c>
      <c r="D3386" s="169" t="s">
        <v>3731</v>
      </c>
      <c r="E3386" s="169" t="s">
        <v>3813</v>
      </c>
      <c r="F3386" s="174">
        <v>55.765900000000002</v>
      </c>
      <c r="G3386" s="174">
        <v>160.32196999999999</v>
      </c>
      <c r="H3386" s="74">
        <v>50.1</v>
      </c>
      <c r="I3386" s="74">
        <v>1.98</v>
      </c>
      <c r="J3386" s="74">
        <v>15.75</v>
      </c>
      <c r="K3386" s="74">
        <v>0.19</v>
      </c>
      <c r="L3386" s="74">
        <v>3.84</v>
      </c>
      <c r="M3386" s="74">
        <v>7.33</v>
      </c>
      <c r="N3386" s="74">
        <v>3.78</v>
      </c>
      <c r="O3386" s="74">
        <v>2.61</v>
      </c>
      <c r="P3386" s="74">
        <v>0.02</v>
      </c>
      <c r="Q3386" s="74">
        <v>0.63</v>
      </c>
      <c r="R3386" s="74">
        <v>0.45</v>
      </c>
      <c r="S3386" s="74">
        <v>0</v>
      </c>
      <c r="T3386" s="74">
        <v>0</v>
      </c>
      <c r="U3386" s="74">
        <v>8.8000000000000005E-3</v>
      </c>
      <c r="V3386" s="74">
        <v>9.3584999999999994</v>
      </c>
      <c r="W3386" s="74">
        <v>1.8349998165000001</v>
      </c>
      <c r="X3386" s="74">
        <v>1089.6780000000001</v>
      </c>
      <c r="Y3386" s="74">
        <v>160</v>
      </c>
      <c r="Z3386" s="74">
        <v>0.2080156346409604</v>
      </c>
      <c r="AA3386" s="74">
        <v>0.7919843653590396</v>
      </c>
      <c r="AB3386" s="74">
        <v>4.6157118835847159E-4</v>
      </c>
      <c r="AC3386" s="74">
        <v>4.6157118835847148E-4</v>
      </c>
      <c r="AD3386" t="s">
        <v>5810</v>
      </c>
    </row>
    <row r="3387" spans="1:30">
      <c r="A3387" s="165" t="s">
        <v>7775</v>
      </c>
      <c r="C3387" s="165" t="s">
        <v>8444</v>
      </c>
      <c r="D3387" s="169" t="s">
        <v>3731</v>
      </c>
      <c r="E3387" s="169" t="s">
        <v>3813</v>
      </c>
      <c r="F3387" s="174">
        <v>55.765900000000002</v>
      </c>
      <c r="G3387" s="174">
        <v>160.32196999999999</v>
      </c>
      <c r="H3387" s="74">
        <v>51.06</v>
      </c>
      <c r="I3387" s="74">
        <v>1.9</v>
      </c>
      <c r="J3387" s="74">
        <v>15.85</v>
      </c>
      <c r="K3387" s="74">
        <v>0.14000000000000001</v>
      </c>
      <c r="L3387" s="74">
        <v>3.96</v>
      </c>
      <c r="M3387" s="74">
        <v>7.16</v>
      </c>
      <c r="N3387" s="74">
        <v>3.59</v>
      </c>
      <c r="O3387" s="74">
        <v>2.38</v>
      </c>
      <c r="P3387" s="74">
        <v>0</v>
      </c>
      <c r="Q3387" s="74">
        <v>0.7</v>
      </c>
      <c r="R3387" s="74">
        <v>1.1000000000000001</v>
      </c>
      <c r="S3387" s="74">
        <v>0</v>
      </c>
      <c r="T3387" s="74">
        <v>0</v>
      </c>
      <c r="U3387" s="74">
        <v>3.3099999999999997E-2</v>
      </c>
      <c r="V3387" s="74">
        <v>9.282</v>
      </c>
      <c r="W3387" s="74">
        <v>1.8199998180000001</v>
      </c>
      <c r="X3387" s="74">
        <v>1086.856</v>
      </c>
      <c r="Y3387" s="74">
        <v>670</v>
      </c>
      <c r="Z3387" s="74">
        <v>0.28042703541216663</v>
      </c>
      <c r="AA3387" s="74">
        <v>0.71957296458783337</v>
      </c>
      <c r="AB3387" s="74">
        <v>5.1355346734167757E-5</v>
      </c>
      <c r="AC3387" s="74">
        <v>5.1355346734167737E-5</v>
      </c>
      <c r="AD3387" t="s">
        <v>5810</v>
      </c>
    </row>
    <row r="3388" spans="1:30">
      <c r="A3388" s="165" t="s">
        <v>7776</v>
      </c>
      <c r="C3388" s="165" t="s">
        <v>8444</v>
      </c>
      <c r="D3388" s="169" t="s">
        <v>3731</v>
      </c>
      <c r="E3388" s="169" t="s">
        <v>3813</v>
      </c>
      <c r="F3388" s="174">
        <v>55.765900000000002</v>
      </c>
      <c r="G3388" s="174">
        <v>160.32196999999999</v>
      </c>
      <c r="H3388" s="74">
        <v>50.71</v>
      </c>
      <c r="I3388" s="74">
        <v>1.81</v>
      </c>
      <c r="J3388" s="74">
        <v>16.04</v>
      </c>
      <c r="K3388" s="74">
        <v>0.16</v>
      </c>
      <c r="L3388" s="74">
        <v>4.21</v>
      </c>
      <c r="M3388" s="74">
        <v>7.83</v>
      </c>
      <c r="N3388" s="74">
        <v>3.62</v>
      </c>
      <c r="O3388" s="74">
        <v>2.31</v>
      </c>
      <c r="P3388" s="74">
        <v>0.01</v>
      </c>
      <c r="Q3388" s="74">
        <v>0.66</v>
      </c>
      <c r="R3388" s="74">
        <v>1.31</v>
      </c>
      <c r="S3388" s="74">
        <v>0</v>
      </c>
      <c r="T3388" s="74">
        <v>0</v>
      </c>
      <c r="U3388" s="74">
        <v>4.1099999999999998E-2</v>
      </c>
      <c r="V3388" s="74">
        <v>8.8569999999999993</v>
      </c>
      <c r="W3388" s="74">
        <v>1.736666493</v>
      </c>
      <c r="X3388" s="74">
        <v>1097.9780000000001</v>
      </c>
      <c r="Y3388" s="74">
        <v>840</v>
      </c>
      <c r="Z3388" s="74">
        <v>0.30653925020726119</v>
      </c>
      <c r="AA3388" s="74">
        <v>0.69346074979273875</v>
      </c>
      <c r="AB3388" s="74">
        <v>2.8448526605813788E-4</v>
      </c>
      <c r="AC3388" s="74">
        <v>2.8448526605813799E-4</v>
      </c>
      <c r="AD3388" t="s">
        <v>5810</v>
      </c>
    </row>
    <row r="3389" spans="1:30">
      <c r="A3389" s="165" t="s">
        <v>7777</v>
      </c>
      <c r="C3389" s="165" t="s">
        <v>8444</v>
      </c>
      <c r="D3389" s="169" t="s">
        <v>3731</v>
      </c>
      <c r="E3389" s="169" t="s">
        <v>3813</v>
      </c>
      <c r="F3389" s="174">
        <v>55.765900000000002</v>
      </c>
      <c r="G3389" s="174">
        <v>160.32196999999999</v>
      </c>
      <c r="H3389" s="74">
        <v>50.98</v>
      </c>
      <c r="I3389" s="74">
        <v>1.95</v>
      </c>
      <c r="J3389" s="74">
        <v>15.5</v>
      </c>
      <c r="K3389" s="74">
        <v>0.19</v>
      </c>
      <c r="L3389" s="74">
        <v>4.03</v>
      </c>
      <c r="M3389" s="74">
        <v>7.19</v>
      </c>
      <c r="N3389" s="74">
        <v>3.52</v>
      </c>
      <c r="O3389" s="74">
        <v>2.42</v>
      </c>
      <c r="P3389" s="74">
        <v>0.01</v>
      </c>
      <c r="Q3389" s="74">
        <v>0.66</v>
      </c>
      <c r="R3389" s="74">
        <v>1.26</v>
      </c>
      <c r="S3389" s="74">
        <v>0</v>
      </c>
      <c r="T3389" s="74">
        <v>0</v>
      </c>
      <c r="U3389" s="74">
        <v>3.9600000000000003E-2</v>
      </c>
      <c r="V3389" s="74">
        <v>9.0269999999999992</v>
      </c>
      <c r="W3389" s="74">
        <v>1.769999823</v>
      </c>
      <c r="X3389" s="74">
        <v>1087.354</v>
      </c>
      <c r="Y3389" s="74">
        <v>800</v>
      </c>
      <c r="Z3389" s="74">
        <v>0.30036063461539658</v>
      </c>
      <c r="AA3389" s="74">
        <v>0.69963936538460336</v>
      </c>
      <c r="AB3389" s="74">
        <v>1.757838400794139E-4</v>
      </c>
      <c r="AC3389" s="74">
        <v>1.757838400794139E-4</v>
      </c>
      <c r="AD3389" t="s">
        <v>5810</v>
      </c>
    </row>
    <row r="3390" spans="1:30">
      <c r="A3390" s="165" t="s">
        <v>7778</v>
      </c>
      <c r="C3390" s="165" t="s">
        <v>8444</v>
      </c>
      <c r="D3390" s="169" t="s">
        <v>3731</v>
      </c>
      <c r="E3390" s="169" t="s">
        <v>3813</v>
      </c>
      <c r="F3390" s="174">
        <v>55.765900000000002</v>
      </c>
      <c r="G3390" s="174">
        <v>160.32196999999999</v>
      </c>
      <c r="H3390" s="74">
        <v>51.48</v>
      </c>
      <c r="I3390" s="74">
        <v>1.88</v>
      </c>
      <c r="J3390" s="74">
        <v>15.84</v>
      </c>
      <c r="K3390" s="74">
        <v>0.19</v>
      </c>
      <c r="L3390" s="74">
        <v>3.78</v>
      </c>
      <c r="M3390" s="74">
        <v>7.34</v>
      </c>
      <c r="N3390" s="74">
        <v>3.56</v>
      </c>
      <c r="O3390" s="74">
        <v>2.39</v>
      </c>
      <c r="P3390" s="74">
        <v>0.01</v>
      </c>
      <c r="Q3390" s="74">
        <v>0.71</v>
      </c>
      <c r="R3390" s="74">
        <v>1.1499999999999999</v>
      </c>
      <c r="S3390" s="74">
        <v>0</v>
      </c>
      <c r="T3390" s="74">
        <v>0</v>
      </c>
      <c r="U3390" s="74">
        <v>4.2799999999999998E-2</v>
      </c>
      <c r="V3390" s="74">
        <v>8.8315000000000001</v>
      </c>
      <c r="W3390" s="74">
        <v>1.7316664934999999</v>
      </c>
      <c r="X3390" s="74">
        <v>1089.8440000000001</v>
      </c>
      <c r="Y3390" s="74">
        <v>840</v>
      </c>
      <c r="Z3390" s="74">
        <v>0.24598335748770131</v>
      </c>
      <c r="AA3390" s="74">
        <v>0.75401664251229861</v>
      </c>
      <c r="AB3390" s="74">
        <v>1.8192543399070171E-5</v>
      </c>
      <c r="AC3390" s="74">
        <v>1.8192543399070181E-5</v>
      </c>
      <c r="AD3390" t="s">
        <v>5810</v>
      </c>
    </row>
    <row r="3391" spans="1:30">
      <c r="A3391" s="165" t="s">
        <v>7779</v>
      </c>
      <c r="C3391" s="165" t="s">
        <v>8444</v>
      </c>
      <c r="D3391" s="169" t="s">
        <v>3731</v>
      </c>
      <c r="E3391" s="169" t="s">
        <v>3813</v>
      </c>
      <c r="F3391" s="174">
        <v>55.765900000000002</v>
      </c>
      <c r="G3391" s="174">
        <v>160.32196999999999</v>
      </c>
      <c r="H3391" s="74">
        <v>51.09</v>
      </c>
      <c r="I3391" s="74">
        <v>2.04</v>
      </c>
      <c r="J3391" s="74">
        <v>15.7</v>
      </c>
      <c r="K3391" s="74">
        <v>0.2</v>
      </c>
      <c r="L3391" s="74">
        <v>3.88</v>
      </c>
      <c r="M3391" s="74">
        <v>7.21</v>
      </c>
      <c r="N3391" s="74">
        <v>3.62</v>
      </c>
      <c r="O3391" s="74">
        <v>2.37</v>
      </c>
      <c r="P3391" s="74">
        <v>0.01</v>
      </c>
      <c r="Q3391" s="74">
        <v>0.74</v>
      </c>
      <c r="R3391" s="74">
        <v>1.24</v>
      </c>
      <c r="S3391" s="74">
        <v>0</v>
      </c>
      <c r="T3391" s="74">
        <v>0</v>
      </c>
      <c r="U3391" s="74">
        <v>3.9800000000000002E-2</v>
      </c>
      <c r="V3391" s="74">
        <v>8.8994999999999997</v>
      </c>
      <c r="W3391" s="74">
        <v>1.7449998255000001</v>
      </c>
      <c r="X3391" s="74">
        <v>1087.6859999999999</v>
      </c>
      <c r="Y3391" s="74">
        <v>800</v>
      </c>
      <c r="Z3391" s="74">
        <v>0.29257385837660732</v>
      </c>
      <c r="AA3391" s="74">
        <v>0.70742614162339268</v>
      </c>
      <c r="AB3391" s="74">
        <v>4.1439180735933212E-4</v>
      </c>
      <c r="AC3391" s="74">
        <v>4.1439180735933218E-4</v>
      </c>
      <c r="AD3391" t="s">
        <v>5810</v>
      </c>
    </row>
    <row r="3392" spans="1:30">
      <c r="A3392" s="165" t="s">
        <v>7780</v>
      </c>
      <c r="C3392" s="165" t="s">
        <v>8444</v>
      </c>
      <c r="D3392" s="169" t="s">
        <v>3731</v>
      </c>
      <c r="E3392" s="169" t="s">
        <v>3813</v>
      </c>
      <c r="F3392" s="174">
        <v>55.765900000000002</v>
      </c>
      <c r="G3392" s="174">
        <v>160.32196999999999</v>
      </c>
      <c r="H3392" s="74">
        <v>50.73</v>
      </c>
      <c r="I3392" s="74">
        <v>2.0099999999999998</v>
      </c>
      <c r="J3392" s="74">
        <v>15.6</v>
      </c>
      <c r="K3392" s="74">
        <v>0.16</v>
      </c>
      <c r="L3392" s="74">
        <v>3.94</v>
      </c>
      <c r="M3392" s="74">
        <v>7.27</v>
      </c>
      <c r="N3392" s="74">
        <v>3.61</v>
      </c>
      <c r="O3392" s="74">
        <v>2.4</v>
      </c>
      <c r="P3392" s="74">
        <v>0.01</v>
      </c>
      <c r="Q3392" s="74">
        <v>0.84</v>
      </c>
      <c r="R3392" s="74">
        <v>1.19</v>
      </c>
      <c r="S3392" s="74">
        <v>0</v>
      </c>
      <c r="T3392" s="74">
        <v>0</v>
      </c>
      <c r="U3392" s="74">
        <v>7.2300000000000003E-2</v>
      </c>
      <c r="V3392" s="74">
        <v>9.0694999999999997</v>
      </c>
      <c r="W3392" s="74">
        <v>1.7783331554999999</v>
      </c>
      <c r="X3392" s="74">
        <v>1088.682</v>
      </c>
      <c r="Y3392" s="74">
        <v>1270</v>
      </c>
      <c r="Z3392" s="74">
        <v>0.18683553716500481</v>
      </c>
      <c r="AA3392" s="74">
        <v>0.81316446283499522</v>
      </c>
      <c r="AB3392" s="74">
        <v>1.4945173449589511E-4</v>
      </c>
      <c r="AC3392" s="74">
        <v>1.4945173449589519E-4</v>
      </c>
      <c r="AD3392" t="s">
        <v>5810</v>
      </c>
    </row>
    <row r="3393" spans="1:30">
      <c r="A3393" s="165" t="s">
        <v>7781</v>
      </c>
      <c r="C3393" s="165" t="s">
        <v>8444</v>
      </c>
      <c r="D3393" s="169" t="s">
        <v>3731</v>
      </c>
      <c r="E3393" s="169" t="s">
        <v>3813</v>
      </c>
      <c r="F3393" s="174">
        <v>55.765900000000002</v>
      </c>
      <c r="G3393" s="174">
        <v>160.32196999999999</v>
      </c>
      <c r="H3393" s="74">
        <v>50.83</v>
      </c>
      <c r="I3393" s="74">
        <v>1.92</v>
      </c>
      <c r="J3393" s="74">
        <v>15.74</v>
      </c>
      <c r="K3393" s="74">
        <v>0.18</v>
      </c>
      <c r="L3393" s="74">
        <v>4.09</v>
      </c>
      <c r="M3393" s="74">
        <v>7.25</v>
      </c>
      <c r="N3393" s="74">
        <v>3.48</v>
      </c>
      <c r="O3393" s="74">
        <v>2.33</v>
      </c>
      <c r="P3393" s="74">
        <v>0</v>
      </c>
      <c r="Q3393" s="74">
        <v>0.75</v>
      </c>
      <c r="R3393" s="74">
        <v>1.35</v>
      </c>
      <c r="S3393" s="74">
        <v>0</v>
      </c>
      <c r="T3393" s="74">
        <v>0</v>
      </c>
      <c r="U3393" s="74">
        <v>2.6200000000000001E-2</v>
      </c>
      <c r="V3393" s="74">
        <v>8.84</v>
      </c>
      <c r="W3393" s="74">
        <v>1.7333331599999999</v>
      </c>
      <c r="X3393" s="74">
        <v>1088.3499999999999</v>
      </c>
      <c r="Y3393" s="74">
        <v>630</v>
      </c>
      <c r="Z3393" s="74">
        <v>0.41078420134753407</v>
      </c>
      <c r="AA3393" s="74">
        <v>0.58921579865246587</v>
      </c>
      <c r="AB3393" s="74">
        <v>5.709695229348861E-5</v>
      </c>
      <c r="AC3393" s="74">
        <v>5.7096952293488603E-5</v>
      </c>
      <c r="AD3393" t="s">
        <v>5810</v>
      </c>
    </row>
    <row r="3394" spans="1:30">
      <c r="A3394" s="165" t="s">
        <v>7782</v>
      </c>
      <c r="C3394" s="165" t="s">
        <v>8444</v>
      </c>
      <c r="D3394" s="169" t="s">
        <v>3731</v>
      </c>
      <c r="E3394" s="169" t="s">
        <v>3813</v>
      </c>
      <c r="F3394" s="174">
        <v>55.765900000000002</v>
      </c>
      <c r="G3394" s="174">
        <v>160.32196999999999</v>
      </c>
      <c r="H3394" s="74">
        <v>50.24</v>
      </c>
      <c r="I3394" s="74">
        <v>2.0299999999999998</v>
      </c>
      <c r="J3394" s="74">
        <v>15.25</v>
      </c>
      <c r="K3394" s="74">
        <v>0.12</v>
      </c>
      <c r="L3394" s="74">
        <v>4.08</v>
      </c>
      <c r="M3394" s="74">
        <v>7.28</v>
      </c>
      <c r="N3394" s="74">
        <v>3.64</v>
      </c>
      <c r="O3394" s="74">
        <v>2.3199999999999998</v>
      </c>
      <c r="P3394" s="74">
        <v>0.01</v>
      </c>
      <c r="Q3394" s="74">
        <v>0.73</v>
      </c>
      <c r="R3394" s="74">
        <v>1.03</v>
      </c>
      <c r="S3394" s="74">
        <v>0</v>
      </c>
      <c r="T3394" s="74">
        <v>0</v>
      </c>
      <c r="U3394" s="74">
        <v>4.1399999999999999E-2</v>
      </c>
      <c r="V3394" s="74">
        <v>9.282</v>
      </c>
      <c r="W3394" s="74">
        <v>1.8199998180000001</v>
      </c>
      <c r="X3394" s="74">
        <v>1088.848</v>
      </c>
      <c r="Y3394" s="74">
        <v>760</v>
      </c>
      <c r="Z3394" s="74">
        <v>0.22687437943221489</v>
      </c>
      <c r="AA3394" s="74">
        <v>0.77312562056778511</v>
      </c>
      <c r="AB3394" s="74">
        <v>2.3133596816451971E-4</v>
      </c>
      <c r="AC3394" s="74">
        <v>2.3133596816451979E-4</v>
      </c>
      <c r="AD3394" t="s">
        <v>5810</v>
      </c>
    </row>
    <row r="3395" spans="1:30">
      <c r="A3395" s="165" t="s">
        <v>7783</v>
      </c>
      <c r="C3395" s="165" t="s">
        <v>8444</v>
      </c>
      <c r="D3395" s="169" t="s">
        <v>3731</v>
      </c>
      <c r="E3395" s="169" t="s">
        <v>3813</v>
      </c>
      <c r="F3395" s="174">
        <v>55.765900000000002</v>
      </c>
      <c r="G3395" s="174">
        <v>160.32196999999999</v>
      </c>
      <c r="H3395" s="74">
        <v>51.45</v>
      </c>
      <c r="I3395" s="74">
        <v>1.94</v>
      </c>
      <c r="J3395" s="74">
        <v>16.100000000000001</v>
      </c>
      <c r="K3395" s="74">
        <v>0.18</v>
      </c>
      <c r="L3395" s="74">
        <v>3.83</v>
      </c>
      <c r="M3395" s="74">
        <v>7.31</v>
      </c>
      <c r="N3395" s="74">
        <v>3.48</v>
      </c>
      <c r="O3395" s="74">
        <v>2.46</v>
      </c>
      <c r="P3395" s="74">
        <v>0.01</v>
      </c>
      <c r="Q3395" s="74">
        <v>0.82</v>
      </c>
      <c r="R3395" s="74">
        <v>1.1299999999999999</v>
      </c>
      <c r="S3395" s="74">
        <v>0</v>
      </c>
      <c r="T3395" s="74">
        <v>0</v>
      </c>
      <c r="U3395" s="74">
        <v>2.0400000000000001E-2</v>
      </c>
      <c r="V3395" s="74">
        <v>8.7889999999999997</v>
      </c>
      <c r="W3395" s="74">
        <v>1.723333161</v>
      </c>
      <c r="X3395" s="74">
        <v>1089.346</v>
      </c>
      <c r="Y3395" s="74">
        <v>480</v>
      </c>
      <c r="Z3395" s="74">
        <v>0.38697087002568642</v>
      </c>
      <c r="AA3395" s="74">
        <v>0.61302912997431369</v>
      </c>
      <c r="AB3395" s="74">
        <v>5.2496065205827141E-4</v>
      </c>
      <c r="AC3395" s="74">
        <v>5.2496065205827162E-4</v>
      </c>
      <c r="AD3395" t="s">
        <v>5810</v>
      </c>
    </row>
    <row r="3396" spans="1:30">
      <c r="A3396" s="165" t="s">
        <v>7784</v>
      </c>
      <c r="C3396" s="165" t="s">
        <v>8444</v>
      </c>
      <c r="D3396" s="169" t="s">
        <v>3731</v>
      </c>
      <c r="E3396" s="169" t="s">
        <v>3813</v>
      </c>
      <c r="F3396" s="174">
        <v>55.765900000000002</v>
      </c>
      <c r="G3396" s="174">
        <v>160.32196999999999</v>
      </c>
      <c r="H3396" s="74">
        <v>52.18</v>
      </c>
      <c r="I3396" s="74">
        <v>1.91</v>
      </c>
      <c r="J3396" s="74">
        <v>15.89</v>
      </c>
      <c r="K3396" s="74">
        <v>0.19</v>
      </c>
      <c r="L3396" s="74">
        <v>3.95</v>
      </c>
      <c r="M3396" s="74">
        <v>7.29</v>
      </c>
      <c r="N3396" s="74">
        <v>3.46</v>
      </c>
      <c r="O3396" s="74">
        <v>2.33</v>
      </c>
      <c r="P3396" s="74">
        <v>0.01</v>
      </c>
      <c r="Q3396" s="74">
        <v>0.75</v>
      </c>
      <c r="R3396" s="74">
        <v>1.32</v>
      </c>
      <c r="S3396" s="74">
        <v>0</v>
      </c>
      <c r="T3396" s="74">
        <v>0</v>
      </c>
      <c r="U3396" s="74">
        <v>4.0800000000000003E-2</v>
      </c>
      <c r="V3396" s="74">
        <v>9.0440000000000005</v>
      </c>
      <c r="W3396" s="74">
        <v>1.7733331560000001</v>
      </c>
      <c r="X3396" s="74">
        <v>1089.0139999999999</v>
      </c>
      <c r="Y3396" s="74">
        <v>850</v>
      </c>
      <c r="Z3396" s="74">
        <v>0.30778048807287439</v>
      </c>
      <c r="AA3396" s="74">
        <v>0.6922195119271255</v>
      </c>
      <c r="AB3396" s="74">
        <v>2.3661403221110472E-5</v>
      </c>
      <c r="AC3396" s="74">
        <v>2.3661403221110472E-5</v>
      </c>
      <c r="AD3396" t="s">
        <v>5810</v>
      </c>
    </row>
    <row r="3397" spans="1:30">
      <c r="A3397" s="165" t="s">
        <v>7785</v>
      </c>
      <c r="C3397" s="165" t="s">
        <v>8444</v>
      </c>
      <c r="D3397" s="169" t="s">
        <v>3731</v>
      </c>
      <c r="E3397" s="169" t="s">
        <v>3813</v>
      </c>
      <c r="F3397" s="174">
        <v>55.765900000000002</v>
      </c>
      <c r="G3397" s="174">
        <v>160.32196999999999</v>
      </c>
      <c r="H3397" s="74">
        <v>50.83</v>
      </c>
      <c r="I3397" s="74">
        <v>1.64</v>
      </c>
      <c r="J3397" s="74">
        <v>15.19</v>
      </c>
      <c r="K3397" s="74">
        <v>0.2</v>
      </c>
      <c r="L3397" s="74">
        <v>4.16</v>
      </c>
      <c r="M3397" s="74">
        <v>7.12</v>
      </c>
      <c r="N3397" s="74">
        <v>3.72</v>
      </c>
      <c r="O3397" s="74">
        <v>2.4300000000000002</v>
      </c>
      <c r="P3397" s="74">
        <v>0.01</v>
      </c>
      <c r="Q3397" s="74">
        <v>1.2</v>
      </c>
      <c r="R3397" s="74">
        <v>1.31</v>
      </c>
      <c r="S3397" s="74">
        <v>0</v>
      </c>
      <c r="T3397" s="74">
        <v>0</v>
      </c>
      <c r="U3397" s="74">
        <v>1.54E-2</v>
      </c>
      <c r="V3397" s="74">
        <v>9.4349999999999987</v>
      </c>
      <c r="W3397" s="74">
        <v>1.8499998150000001</v>
      </c>
      <c r="X3397" s="74">
        <v>1086.192</v>
      </c>
      <c r="Y3397" s="74">
        <v>440</v>
      </c>
      <c r="Z3397" s="74">
        <v>0.5241398293411611</v>
      </c>
      <c r="AA3397" s="74">
        <v>0.47586017065883901</v>
      </c>
      <c r="AB3397" s="74">
        <v>1.840088371884199E-4</v>
      </c>
      <c r="AC3397" s="74">
        <v>1.8400883718842001E-4</v>
      </c>
      <c r="AD3397" t="s">
        <v>5810</v>
      </c>
    </row>
    <row r="3398" spans="1:30">
      <c r="A3398" s="165" t="s">
        <v>7786</v>
      </c>
      <c r="C3398" s="165" t="s">
        <v>8444</v>
      </c>
      <c r="D3398" s="169" t="s">
        <v>3731</v>
      </c>
      <c r="E3398" s="169" t="s">
        <v>3813</v>
      </c>
      <c r="F3398" s="174">
        <v>55.765900000000002</v>
      </c>
      <c r="G3398" s="174">
        <v>160.32196999999999</v>
      </c>
      <c r="H3398" s="74">
        <v>49.38</v>
      </c>
      <c r="I3398" s="74">
        <v>1.94</v>
      </c>
      <c r="J3398" s="74">
        <v>13.6</v>
      </c>
      <c r="K3398" s="74">
        <v>0.22</v>
      </c>
      <c r="L3398" s="74">
        <v>5.79</v>
      </c>
      <c r="M3398" s="74">
        <v>6.01</v>
      </c>
      <c r="N3398" s="74">
        <v>3.4</v>
      </c>
      <c r="O3398" s="74">
        <v>2.5</v>
      </c>
      <c r="P3398" s="74">
        <v>0.01</v>
      </c>
      <c r="Q3398" s="74">
        <v>0.84</v>
      </c>
      <c r="R3398" s="74">
        <v>1.19</v>
      </c>
      <c r="S3398" s="74">
        <v>0</v>
      </c>
      <c r="T3398" s="74">
        <v>0</v>
      </c>
      <c r="U3398" s="74">
        <v>7.2099999999999997E-2</v>
      </c>
      <c r="V3398" s="74">
        <v>10.846</v>
      </c>
      <c r="W3398" s="74">
        <v>2.126666454</v>
      </c>
      <c r="X3398" s="74">
        <v>1067.7660000000001</v>
      </c>
      <c r="Y3398" s="74">
        <v>1110</v>
      </c>
      <c r="Z3398" s="74">
        <v>0.21883322776975331</v>
      </c>
      <c r="AA3398" s="74">
        <v>0.78116677223024678</v>
      </c>
      <c r="AB3398" s="74">
        <v>2.2270590670766451E-4</v>
      </c>
      <c r="AC3398" s="74">
        <v>2.2270590670766459E-4</v>
      </c>
      <c r="AD3398" t="s">
        <v>5810</v>
      </c>
    </row>
    <row r="3399" spans="1:30">
      <c r="A3399" s="165" t="s">
        <v>7787</v>
      </c>
      <c r="C3399" s="165" t="s">
        <v>8444</v>
      </c>
      <c r="D3399" s="169" t="s">
        <v>3731</v>
      </c>
      <c r="E3399" s="169" t="s">
        <v>3813</v>
      </c>
      <c r="F3399" s="174">
        <v>55.765900000000002</v>
      </c>
      <c r="G3399" s="174">
        <v>160.32196999999999</v>
      </c>
      <c r="H3399" s="74">
        <v>48.38</v>
      </c>
      <c r="I3399" s="74">
        <v>2.12</v>
      </c>
      <c r="J3399" s="74">
        <v>13.63</v>
      </c>
      <c r="K3399" s="74">
        <v>0.27</v>
      </c>
      <c r="L3399" s="74">
        <v>5.63</v>
      </c>
      <c r="M3399" s="74">
        <v>6.42</v>
      </c>
      <c r="N3399" s="74">
        <v>3.32</v>
      </c>
      <c r="O3399" s="74">
        <v>2.31</v>
      </c>
      <c r="P3399" s="74">
        <v>0.01</v>
      </c>
      <c r="Q3399" s="74">
        <v>0.85</v>
      </c>
      <c r="R3399" s="74">
        <v>1.1200000000000001</v>
      </c>
      <c r="S3399" s="74">
        <v>0</v>
      </c>
      <c r="T3399" s="74">
        <v>0</v>
      </c>
      <c r="U3399" s="74">
        <v>8.8300000000000003E-2</v>
      </c>
      <c r="V3399" s="74">
        <v>11.645</v>
      </c>
      <c r="W3399" s="74">
        <v>2.2833331050000001</v>
      </c>
      <c r="X3399" s="74">
        <v>1074.5719999999999</v>
      </c>
      <c r="Y3399" s="74">
        <v>1280</v>
      </c>
      <c r="Z3399" s="74">
        <v>0.18163684828141649</v>
      </c>
      <c r="AA3399" s="74">
        <v>0.81836315171858354</v>
      </c>
      <c r="AB3399" s="74">
        <v>4.8048141165581132E-4</v>
      </c>
      <c r="AC3399" s="74">
        <v>4.8048141165581121E-4</v>
      </c>
      <c r="AD3399" t="s">
        <v>5810</v>
      </c>
    </row>
    <row r="3400" spans="1:30">
      <c r="A3400" s="165" t="s">
        <v>7788</v>
      </c>
      <c r="C3400" s="165" t="s">
        <v>8444</v>
      </c>
      <c r="D3400" s="169" t="s">
        <v>3731</v>
      </c>
      <c r="E3400" s="169" t="s">
        <v>3813</v>
      </c>
      <c r="F3400" s="174">
        <v>55.765900000000002</v>
      </c>
      <c r="G3400" s="174">
        <v>160.32196999999999</v>
      </c>
      <c r="H3400" s="74">
        <v>50.06</v>
      </c>
      <c r="I3400" s="74">
        <v>1.9</v>
      </c>
      <c r="J3400" s="74">
        <v>14.77</v>
      </c>
      <c r="K3400" s="74">
        <v>0.23</v>
      </c>
      <c r="L3400" s="74">
        <v>4.93</v>
      </c>
      <c r="M3400" s="74">
        <v>7.58</v>
      </c>
      <c r="N3400" s="74">
        <v>3.34</v>
      </c>
      <c r="O3400" s="74">
        <v>2.09</v>
      </c>
      <c r="P3400" s="74">
        <v>0.01</v>
      </c>
      <c r="Q3400" s="74">
        <v>0.71</v>
      </c>
      <c r="R3400" s="74">
        <v>1.64</v>
      </c>
      <c r="S3400" s="74">
        <v>0</v>
      </c>
      <c r="T3400" s="74">
        <v>0</v>
      </c>
      <c r="U3400" s="74">
        <v>4.2599999999999999E-2</v>
      </c>
      <c r="V3400" s="74">
        <v>9.5114999999999998</v>
      </c>
      <c r="W3400" s="74">
        <v>1.8649998135000001</v>
      </c>
      <c r="X3400" s="74">
        <v>1093.828</v>
      </c>
      <c r="Y3400" s="74">
        <v>930</v>
      </c>
      <c r="Z3400" s="74">
        <v>0.41123533535240941</v>
      </c>
      <c r="AA3400" s="74">
        <v>0.58876466464759059</v>
      </c>
      <c r="AB3400" s="74">
        <v>1.6806669263074231E-4</v>
      </c>
      <c r="AC3400" s="74">
        <v>1.6806669263074231E-4</v>
      </c>
      <c r="AD3400" t="s">
        <v>5810</v>
      </c>
    </row>
    <row r="3401" spans="1:30">
      <c r="A3401" s="165" t="s">
        <v>7789</v>
      </c>
      <c r="C3401" s="165" t="s">
        <v>8444</v>
      </c>
      <c r="D3401" s="169" t="s">
        <v>2919</v>
      </c>
      <c r="E3401" s="169" t="s">
        <v>3059</v>
      </c>
      <c r="F3401" s="174">
        <v>59.339166669999997</v>
      </c>
      <c r="G3401" s="174">
        <v>-153.4197222</v>
      </c>
      <c r="H3401" s="74">
        <v>52.63</v>
      </c>
      <c r="I3401" s="74">
        <v>0.85</v>
      </c>
      <c r="J3401" s="74">
        <v>19.23</v>
      </c>
      <c r="K3401" s="74">
        <v>0.13</v>
      </c>
      <c r="L3401" s="74">
        <v>1.37</v>
      </c>
      <c r="M3401" s="74">
        <v>9.5399999999999991</v>
      </c>
      <c r="N3401" s="74">
        <v>1.76</v>
      </c>
      <c r="O3401" s="74">
        <v>0.19</v>
      </c>
      <c r="P3401" s="74">
        <v>0</v>
      </c>
      <c r="Q3401" s="74">
        <v>0.28000000000000003</v>
      </c>
      <c r="R3401" s="74">
        <v>3.84</v>
      </c>
      <c r="S3401" s="74">
        <v>0</v>
      </c>
      <c r="T3401" s="74">
        <v>0</v>
      </c>
      <c r="U3401" s="74">
        <v>7.6E-3</v>
      </c>
      <c r="V3401" s="74">
        <v>5.4909999999999997</v>
      </c>
      <c r="W3401" s="74">
        <v>1.076666559</v>
      </c>
      <c r="X3401" s="74">
        <v>1126.364</v>
      </c>
      <c r="Y3401" s="74">
        <v>1370</v>
      </c>
      <c r="Z3401" s="74">
        <v>0.92140735805340179</v>
      </c>
      <c r="AA3401" s="74">
        <v>7.8592641946598193E-2</v>
      </c>
      <c r="AB3401" s="74">
        <v>2.4561318331435978E-3</v>
      </c>
      <c r="AC3401" s="74">
        <v>2.4561318331435952E-3</v>
      </c>
      <c r="AD3401" t="s">
        <v>5810</v>
      </c>
    </row>
    <row r="3402" spans="1:30">
      <c r="A3402" s="165" t="s">
        <v>7790</v>
      </c>
      <c r="C3402" s="165" t="s">
        <v>8444</v>
      </c>
      <c r="D3402" s="169" t="s">
        <v>2919</v>
      </c>
      <c r="E3402" s="169" t="s">
        <v>3059</v>
      </c>
      <c r="F3402" s="174">
        <v>59.339166669999997</v>
      </c>
      <c r="G3402" s="174">
        <v>-153.4197222</v>
      </c>
      <c r="H3402" s="74">
        <v>47.88</v>
      </c>
      <c r="I3402" s="74">
        <v>0.71</v>
      </c>
      <c r="J3402" s="74">
        <v>18.16</v>
      </c>
      <c r="K3402" s="74">
        <v>7.0000000000000007E-2</v>
      </c>
      <c r="L3402" s="74">
        <v>3.31</v>
      </c>
      <c r="M3402" s="74">
        <v>14.35</v>
      </c>
      <c r="N3402" s="74">
        <v>2.31</v>
      </c>
      <c r="O3402" s="74">
        <v>0.4</v>
      </c>
      <c r="P3402" s="74">
        <v>0</v>
      </c>
      <c r="Q3402" s="74">
        <v>0.13</v>
      </c>
      <c r="R3402" s="74">
        <v>3.6</v>
      </c>
      <c r="S3402" s="74">
        <v>0</v>
      </c>
      <c r="T3402" s="74">
        <v>0</v>
      </c>
      <c r="U3402" s="74">
        <v>0.1091</v>
      </c>
      <c r="V3402" s="74">
        <v>5.3889999999999993</v>
      </c>
      <c r="W3402" s="74">
        <v>1.0566665609999999</v>
      </c>
      <c r="X3402" s="74">
        <v>1206.21</v>
      </c>
      <c r="Y3402" s="74">
        <v>2980</v>
      </c>
      <c r="Z3402" s="74">
        <v>0.49818055664665711</v>
      </c>
      <c r="AA3402" s="74">
        <v>0.50181944335334294</v>
      </c>
      <c r="AB3402" s="74">
        <v>8.1624351043531665E-4</v>
      </c>
      <c r="AC3402" s="74">
        <v>8.1624351043531654E-4</v>
      </c>
      <c r="AD3402" t="s">
        <v>5810</v>
      </c>
    </row>
    <row r="3403" spans="1:30">
      <c r="A3403" s="165" t="s">
        <v>7791</v>
      </c>
      <c r="C3403" s="165" t="s">
        <v>8444</v>
      </c>
      <c r="D3403" s="169" t="s">
        <v>2919</v>
      </c>
      <c r="E3403" s="169" t="s">
        <v>3059</v>
      </c>
      <c r="F3403" s="174">
        <v>59.339166669999997</v>
      </c>
      <c r="G3403" s="174">
        <v>-153.4197222</v>
      </c>
      <c r="H3403" s="74">
        <v>53.89</v>
      </c>
      <c r="I3403" s="74">
        <v>0.79</v>
      </c>
      <c r="J3403" s="74">
        <v>19.64</v>
      </c>
      <c r="K3403" s="74">
        <v>0.14000000000000001</v>
      </c>
      <c r="L3403" s="74">
        <v>2.39</v>
      </c>
      <c r="M3403" s="74">
        <v>10.47</v>
      </c>
      <c r="N3403" s="74">
        <v>2.62</v>
      </c>
      <c r="O3403" s="74">
        <v>0.53</v>
      </c>
      <c r="P3403" s="74">
        <v>0</v>
      </c>
      <c r="Q3403" s="74">
        <v>0.16</v>
      </c>
      <c r="R3403" s="74">
        <v>1</v>
      </c>
      <c r="S3403" s="74">
        <v>0</v>
      </c>
      <c r="T3403" s="74">
        <v>0</v>
      </c>
      <c r="U3403" s="74">
        <v>4.7999999999999996E-3</v>
      </c>
      <c r="V3403" s="74">
        <v>4.165</v>
      </c>
      <c r="W3403" s="74">
        <v>0.816666585</v>
      </c>
      <c r="X3403" s="74">
        <v>1141.8019999999999</v>
      </c>
      <c r="Y3403" s="74">
        <v>220</v>
      </c>
      <c r="Z3403" s="74">
        <v>0.5782413101092857</v>
      </c>
      <c r="AA3403" s="74">
        <v>0.42175868989071441</v>
      </c>
      <c r="AB3403" s="74">
        <v>6.6357130309715594E-4</v>
      </c>
      <c r="AC3403" s="74">
        <v>6.6357130309715572E-4</v>
      </c>
      <c r="AD3403" t="s">
        <v>5810</v>
      </c>
    </row>
    <row r="3404" spans="1:30">
      <c r="A3404" s="165" t="s">
        <v>7792</v>
      </c>
      <c r="C3404" s="165" t="s">
        <v>8444</v>
      </c>
      <c r="D3404" s="169" t="s">
        <v>2919</v>
      </c>
      <c r="E3404" s="169" t="s">
        <v>3059</v>
      </c>
      <c r="F3404" s="174">
        <v>59.339166669999997</v>
      </c>
      <c r="G3404" s="174">
        <v>-153.4197222</v>
      </c>
      <c r="H3404" s="74">
        <v>52.51</v>
      </c>
      <c r="I3404" s="74">
        <v>0.73</v>
      </c>
      <c r="J3404" s="74">
        <v>17.989999999999998</v>
      </c>
      <c r="K3404" s="74">
        <v>0.17</v>
      </c>
      <c r="L3404" s="74">
        <v>1.5</v>
      </c>
      <c r="M3404" s="74">
        <v>10.1</v>
      </c>
      <c r="N3404" s="74">
        <v>2.33</v>
      </c>
      <c r="O3404" s="74">
        <v>0.44</v>
      </c>
      <c r="P3404" s="74">
        <v>0</v>
      </c>
      <c r="Q3404" s="74">
        <v>0.14000000000000001</v>
      </c>
      <c r="R3404" s="74">
        <v>6.07</v>
      </c>
      <c r="S3404" s="74">
        <v>0</v>
      </c>
      <c r="T3404" s="74">
        <v>0</v>
      </c>
      <c r="U3404" s="74">
        <v>3.0200000000000001E-2</v>
      </c>
      <c r="V3404" s="74">
        <v>5.44</v>
      </c>
      <c r="W3404" s="74">
        <v>1.06666656</v>
      </c>
      <c r="X3404" s="74">
        <v>1135.6600000000001</v>
      </c>
      <c r="Y3404" s="74">
        <v>2960</v>
      </c>
      <c r="Z3404" s="74">
        <v>0.89207386467443317</v>
      </c>
      <c r="AA3404" s="74">
        <v>0.1079261353255668</v>
      </c>
      <c r="AB3404" s="74">
        <v>1.877769397843756E-3</v>
      </c>
      <c r="AC3404" s="74">
        <v>1.877769397843756E-3</v>
      </c>
      <c r="AD3404" t="s">
        <v>5810</v>
      </c>
    </row>
    <row r="3405" spans="1:30">
      <c r="A3405" s="165" t="s">
        <v>7793</v>
      </c>
      <c r="C3405" s="165" t="s">
        <v>8444</v>
      </c>
      <c r="D3405" s="169" t="s">
        <v>2919</v>
      </c>
      <c r="E3405" s="169" t="s">
        <v>3059</v>
      </c>
      <c r="F3405" s="174">
        <v>59.339166669999997</v>
      </c>
      <c r="G3405" s="174">
        <v>-153.4197222</v>
      </c>
      <c r="H3405" s="74">
        <v>52.14</v>
      </c>
      <c r="I3405" s="74">
        <v>0.75</v>
      </c>
      <c r="J3405" s="74">
        <v>18.04</v>
      </c>
      <c r="K3405" s="74">
        <v>0.08</v>
      </c>
      <c r="L3405" s="74">
        <v>1.61</v>
      </c>
      <c r="M3405" s="74">
        <v>10.4</v>
      </c>
      <c r="N3405" s="74">
        <v>2.44</v>
      </c>
      <c r="O3405" s="74">
        <v>0.51</v>
      </c>
      <c r="P3405" s="74">
        <v>0</v>
      </c>
      <c r="Q3405" s="74">
        <v>0.15</v>
      </c>
      <c r="R3405" s="74">
        <v>4.99</v>
      </c>
      <c r="S3405" s="74">
        <v>0</v>
      </c>
      <c r="T3405" s="74">
        <v>0</v>
      </c>
      <c r="U3405" s="74">
        <v>8.3900000000000002E-2</v>
      </c>
      <c r="V3405" s="74">
        <v>5.2444999999999986</v>
      </c>
      <c r="W3405" s="74">
        <v>1.0283332304999999</v>
      </c>
      <c r="X3405" s="74">
        <v>1140.6400000000001</v>
      </c>
      <c r="Y3405" s="74">
        <v>3270</v>
      </c>
      <c r="Z3405" s="74">
        <v>0.67782327715562862</v>
      </c>
      <c r="AA3405" s="74">
        <v>0.32217672284437132</v>
      </c>
      <c r="AB3405" s="74">
        <v>9.9797885625299299E-5</v>
      </c>
      <c r="AC3405" s="74">
        <v>9.9797885625299354E-5</v>
      </c>
      <c r="AD3405" t="s">
        <v>5810</v>
      </c>
    </row>
    <row r="3406" spans="1:30">
      <c r="A3406" s="165" t="s">
        <v>7794</v>
      </c>
      <c r="C3406" s="165" t="s">
        <v>8444</v>
      </c>
      <c r="D3406" s="169" t="s">
        <v>2919</v>
      </c>
      <c r="E3406" s="169" t="s">
        <v>3059</v>
      </c>
      <c r="F3406" s="174">
        <v>59.339166669999997</v>
      </c>
      <c r="G3406" s="174">
        <v>-153.4197222</v>
      </c>
      <c r="H3406" s="74">
        <v>51.17</v>
      </c>
      <c r="I3406" s="74">
        <v>0.71</v>
      </c>
      <c r="J3406" s="74">
        <v>17.25</v>
      </c>
      <c r="K3406" s="74">
        <v>0.16</v>
      </c>
      <c r="L3406" s="74">
        <v>3.52</v>
      </c>
      <c r="M3406" s="74">
        <v>9.64</v>
      </c>
      <c r="N3406" s="74">
        <v>2.33</v>
      </c>
      <c r="O3406" s="74">
        <v>0.44</v>
      </c>
      <c r="P3406" s="74">
        <v>0</v>
      </c>
      <c r="Q3406" s="74">
        <v>0.14000000000000001</v>
      </c>
      <c r="R3406" s="74">
        <v>0.17</v>
      </c>
      <c r="S3406" s="74">
        <v>0</v>
      </c>
      <c r="T3406" s="74">
        <v>0</v>
      </c>
      <c r="U3406" s="74">
        <v>5.3699999999999998E-2</v>
      </c>
      <c r="V3406" s="74">
        <v>7.3609999999999998</v>
      </c>
      <c r="W3406" s="74">
        <v>1.4433331890000001</v>
      </c>
      <c r="X3406" s="74">
        <v>1128.0239999999999</v>
      </c>
      <c r="Y3406" s="74">
        <v>1170</v>
      </c>
      <c r="Z3406" s="74">
        <v>5.2437150616626189E-3</v>
      </c>
      <c r="AA3406" s="74">
        <v>0.99475628493833745</v>
      </c>
      <c r="AB3406" s="74">
        <v>1.5315373610860089E-4</v>
      </c>
      <c r="AC3406" s="74">
        <v>1.5315373610860089E-4</v>
      </c>
      <c r="AD3406" t="s">
        <v>5810</v>
      </c>
    </row>
    <row r="3407" spans="1:30">
      <c r="A3407" s="165" t="s">
        <v>7795</v>
      </c>
      <c r="C3407" s="165" t="s">
        <v>8444</v>
      </c>
      <c r="D3407" s="169" t="s">
        <v>2919</v>
      </c>
      <c r="E3407" s="169" t="s">
        <v>3059</v>
      </c>
      <c r="F3407" s="174">
        <v>59.339166669999997</v>
      </c>
      <c r="G3407" s="174">
        <v>-153.4197222</v>
      </c>
      <c r="H3407" s="74">
        <v>55.23</v>
      </c>
      <c r="I3407" s="74">
        <v>0.61</v>
      </c>
      <c r="J3407" s="74">
        <v>19.16</v>
      </c>
      <c r="K3407" s="74">
        <v>0.09</v>
      </c>
      <c r="L3407" s="74">
        <v>0.24</v>
      </c>
      <c r="M3407" s="74">
        <v>8.5</v>
      </c>
      <c r="N3407" s="74">
        <v>2.63</v>
      </c>
      <c r="O3407" s="74">
        <v>0.66</v>
      </c>
      <c r="P3407" s="74">
        <v>0</v>
      </c>
      <c r="Q3407" s="74">
        <v>0.15</v>
      </c>
      <c r="R3407" s="74">
        <v>3.4</v>
      </c>
      <c r="S3407" s="74">
        <v>0</v>
      </c>
      <c r="T3407" s="74">
        <v>0</v>
      </c>
      <c r="U3407" s="74">
        <v>0.1007</v>
      </c>
      <c r="V3407" s="74">
        <v>1.7170000000000001</v>
      </c>
      <c r="W3407" s="74">
        <v>0.33666663299999999</v>
      </c>
      <c r="X3407" s="74">
        <v>1109.0999999999999</v>
      </c>
      <c r="Y3407" s="74">
        <v>2980</v>
      </c>
      <c r="Z3407" s="74">
        <v>0.4135246016851451</v>
      </c>
      <c r="AA3407" s="74">
        <v>0.58647539831485485</v>
      </c>
      <c r="AB3407" s="74">
        <v>5.3388714169681697E-4</v>
      </c>
      <c r="AC3407" s="74">
        <v>5.3388714169681686E-4</v>
      </c>
      <c r="AD3407" t="s">
        <v>5810</v>
      </c>
    </row>
    <row r="3408" spans="1:30">
      <c r="A3408" s="165" t="s">
        <v>7796</v>
      </c>
      <c r="C3408" s="165" t="s">
        <v>8444</v>
      </c>
      <c r="D3408" s="169" t="s">
        <v>2919</v>
      </c>
      <c r="E3408" s="169" t="s">
        <v>3059</v>
      </c>
      <c r="F3408" s="174">
        <v>59.339166669999997</v>
      </c>
      <c r="G3408" s="174">
        <v>-153.4197222</v>
      </c>
      <c r="H3408" s="74">
        <v>54.29</v>
      </c>
      <c r="I3408" s="74">
        <v>0.48</v>
      </c>
      <c r="J3408" s="74">
        <v>20.23</v>
      </c>
      <c r="K3408" s="74">
        <v>0.15</v>
      </c>
      <c r="L3408" s="74">
        <v>0.7</v>
      </c>
      <c r="M3408" s="74">
        <v>8.9700000000000006</v>
      </c>
      <c r="N3408" s="74">
        <v>2.97</v>
      </c>
      <c r="O3408" s="74">
        <v>0.53</v>
      </c>
      <c r="P3408" s="74">
        <v>0</v>
      </c>
      <c r="Q3408" s="74">
        <v>0.19</v>
      </c>
      <c r="R3408" s="74">
        <v>4.54</v>
      </c>
      <c r="S3408" s="74">
        <v>0</v>
      </c>
      <c r="T3408" s="74">
        <v>0</v>
      </c>
      <c r="U3408" s="74">
        <v>5.7999999999999996E-3</v>
      </c>
      <c r="V3408" s="74">
        <v>2.1505000000000001</v>
      </c>
      <c r="W3408" s="74">
        <v>0.42166662449999992</v>
      </c>
      <c r="X3408" s="74">
        <v>1116.902</v>
      </c>
      <c r="Y3408" s="74">
        <v>1570</v>
      </c>
      <c r="Z3408" s="74">
        <v>0.94336284909227497</v>
      </c>
      <c r="AA3408" s="74">
        <v>5.6637150907724997E-2</v>
      </c>
      <c r="AB3408" s="74">
        <v>1.3753588276824589E-3</v>
      </c>
      <c r="AC3408" s="74">
        <v>1.3753588276824581E-3</v>
      </c>
      <c r="AD3408" t="s">
        <v>5810</v>
      </c>
    </row>
    <row r="3409" spans="1:30">
      <c r="A3409" s="165" t="s">
        <v>7797</v>
      </c>
      <c r="C3409" s="165" t="s">
        <v>8444</v>
      </c>
      <c r="D3409" s="169" t="s">
        <v>2919</v>
      </c>
      <c r="E3409" s="169" t="s">
        <v>3059</v>
      </c>
      <c r="F3409" s="174">
        <v>59.339166669999997</v>
      </c>
      <c r="G3409" s="174">
        <v>-153.4197222</v>
      </c>
      <c r="H3409" s="74">
        <v>52.35</v>
      </c>
      <c r="I3409" s="74">
        <v>0.78</v>
      </c>
      <c r="J3409" s="74">
        <v>18.05</v>
      </c>
      <c r="K3409" s="74">
        <v>0.16</v>
      </c>
      <c r="L3409" s="74">
        <v>2.31</v>
      </c>
      <c r="M3409" s="74">
        <v>9.69</v>
      </c>
      <c r="N3409" s="74">
        <v>1.62</v>
      </c>
      <c r="O3409" s="74">
        <v>0.52</v>
      </c>
      <c r="P3409" s="74">
        <v>0</v>
      </c>
      <c r="Q3409" s="74">
        <v>0.22</v>
      </c>
      <c r="R3409" s="74">
        <v>5.99</v>
      </c>
      <c r="S3409" s="74">
        <v>0</v>
      </c>
      <c r="T3409" s="74">
        <v>0</v>
      </c>
      <c r="U3409" s="74">
        <v>6.4999999999999997E-3</v>
      </c>
      <c r="V3409" s="74">
        <v>6.1115000000000004</v>
      </c>
      <c r="W3409" s="74">
        <v>1.1983332135</v>
      </c>
      <c r="X3409" s="74">
        <v>1128.854</v>
      </c>
      <c r="Y3409" s="74">
        <v>2610</v>
      </c>
      <c r="Z3409" s="74">
        <v>0.97567501301977977</v>
      </c>
      <c r="AA3409" s="74">
        <v>2.4324986980220231E-2</v>
      </c>
      <c r="AB3409" s="74">
        <v>4.1302211343635176E-3</v>
      </c>
      <c r="AC3409" s="74">
        <v>4.1302211343635202E-3</v>
      </c>
      <c r="AD3409" t="s">
        <v>5810</v>
      </c>
    </row>
    <row r="3410" spans="1:30">
      <c r="A3410" s="165" t="s">
        <v>7798</v>
      </c>
      <c r="C3410" s="165" t="s">
        <v>8444</v>
      </c>
      <c r="D3410" s="169" t="s">
        <v>2919</v>
      </c>
      <c r="E3410" s="169" t="s">
        <v>3059</v>
      </c>
      <c r="F3410" s="174">
        <v>59.339166669999997</v>
      </c>
      <c r="G3410" s="174">
        <v>-153.4197222</v>
      </c>
      <c r="H3410" s="74">
        <v>49.4</v>
      </c>
      <c r="I3410" s="74">
        <v>0.7</v>
      </c>
      <c r="J3410" s="74">
        <v>16.5</v>
      </c>
      <c r="K3410" s="74">
        <v>0.17</v>
      </c>
      <c r="L3410" s="74">
        <v>4.1500000000000004</v>
      </c>
      <c r="M3410" s="74">
        <v>10.14</v>
      </c>
      <c r="N3410" s="74">
        <v>1.83</v>
      </c>
      <c r="O3410" s="74">
        <v>0.43</v>
      </c>
      <c r="P3410" s="74">
        <v>0</v>
      </c>
      <c r="Q3410" s="74">
        <v>0.14000000000000001</v>
      </c>
      <c r="R3410" s="74">
        <v>6.21</v>
      </c>
      <c r="S3410" s="74">
        <v>0</v>
      </c>
      <c r="T3410" s="74">
        <v>0</v>
      </c>
      <c r="U3410" s="74">
        <v>5.1000000000000004E-3</v>
      </c>
      <c r="V3410" s="74">
        <v>6.9189999999999996</v>
      </c>
      <c r="W3410" s="74">
        <v>1.3566665309999999</v>
      </c>
      <c r="X3410" s="74">
        <v>1136.3240000000001</v>
      </c>
      <c r="Y3410" s="74">
        <v>2810</v>
      </c>
      <c r="Z3410" s="74">
        <v>0.98375311834170887</v>
      </c>
      <c r="AA3410" s="74">
        <v>1.624688165829127E-2</v>
      </c>
      <c r="AB3410" s="74">
        <v>1.3266138335503879E-3</v>
      </c>
      <c r="AC3410" s="74">
        <v>1.3266138335503871E-3</v>
      </c>
      <c r="AD3410" t="s">
        <v>5810</v>
      </c>
    </row>
    <row r="3411" spans="1:30">
      <c r="A3411" s="165" t="s">
        <v>7799</v>
      </c>
      <c r="C3411" s="165" t="s">
        <v>8444</v>
      </c>
      <c r="D3411" s="169" t="s">
        <v>2919</v>
      </c>
      <c r="E3411" s="169" t="s">
        <v>3059</v>
      </c>
      <c r="F3411" s="174">
        <v>59.339166669999997</v>
      </c>
      <c r="G3411" s="174">
        <v>-153.4197222</v>
      </c>
      <c r="H3411" s="74">
        <v>49.37</v>
      </c>
      <c r="I3411" s="74">
        <v>0.86</v>
      </c>
      <c r="J3411" s="74">
        <v>17.28</v>
      </c>
      <c r="K3411" s="74">
        <v>0.17</v>
      </c>
      <c r="L3411" s="74">
        <v>3.09</v>
      </c>
      <c r="M3411" s="74">
        <v>11.07</v>
      </c>
      <c r="N3411" s="74">
        <v>1.89</v>
      </c>
      <c r="O3411" s="74">
        <v>0.35</v>
      </c>
      <c r="P3411" s="74">
        <v>0</v>
      </c>
      <c r="Q3411" s="74">
        <v>0.2</v>
      </c>
      <c r="R3411" s="74">
        <v>6.81</v>
      </c>
      <c r="S3411" s="74">
        <v>0</v>
      </c>
      <c r="T3411" s="74">
        <v>0</v>
      </c>
      <c r="U3411" s="74">
        <v>7.9000000000000008E-3</v>
      </c>
      <c r="V3411" s="74">
        <v>6.3069999999999986</v>
      </c>
      <c r="W3411" s="74">
        <v>1.2366665429999999</v>
      </c>
      <c r="X3411" s="74">
        <v>1151.7619999999999</v>
      </c>
      <c r="Y3411" s="74">
        <v>3270</v>
      </c>
      <c r="Z3411" s="74">
        <v>0.97942409941433317</v>
      </c>
      <c r="AA3411" s="74">
        <v>2.0575900585666881E-2</v>
      </c>
      <c r="AB3411" s="74">
        <v>1.5870401691680739E-3</v>
      </c>
      <c r="AC3411" s="74">
        <v>1.5870401691680739E-3</v>
      </c>
      <c r="AD3411" t="s">
        <v>5810</v>
      </c>
    </row>
    <row r="3412" spans="1:30">
      <c r="A3412" s="165" t="s">
        <v>7800</v>
      </c>
      <c r="C3412" s="165" t="s">
        <v>8444</v>
      </c>
      <c r="D3412" s="169" t="s">
        <v>2919</v>
      </c>
      <c r="E3412" s="169" t="s">
        <v>3059</v>
      </c>
      <c r="F3412" s="174">
        <v>59.339166669999997</v>
      </c>
      <c r="G3412" s="174">
        <v>-153.4197222</v>
      </c>
      <c r="H3412" s="74">
        <v>53.36</v>
      </c>
      <c r="I3412" s="74">
        <v>0.84</v>
      </c>
      <c r="J3412" s="74">
        <v>17.64</v>
      </c>
      <c r="K3412" s="74">
        <v>0.17</v>
      </c>
      <c r="L3412" s="74">
        <v>2.54</v>
      </c>
      <c r="M3412" s="74">
        <v>9.2100000000000009</v>
      </c>
      <c r="N3412" s="74">
        <v>0</v>
      </c>
      <c r="O3412" s="74">
        <v>0.24</v>
      </c>
      <c r="P3412" s="74">
        <v>0</v>
      </c>
      <c r="Q3412" s="74">
        <v>0.15</v>
      </c>
      <c r="R3412" s="74">
        <v>7.48</v>
      </c>
      <c r="S3412" s="74">
        <v>0</v>
      </c>
      <c r="T3412" s="74">
        <v>0</v>
      </c>
      <c r="U3412" s="74">
        <v>7.4999999999999997E-3</v>
      </c>
      <c r="V3412" s="74">
        <v>6.0519999999999996</v>
      </c>
      <c r="W3412" s="74">
        <v>1.186666548</v>
      </c>
      <c r="X3412" s="74">
        <v>1120.886</v>
      </c>
      <c r="Y3412" s="74">
        <v>3790</v>
      </c>
      <c r="Z3412" s="74">
        <v>0.98569272548433329</v>
      </c>
      <c r="AA3412" s="74">
        <v>1.430727451566666E-2</v>
      </c>
      <c r="AB3412" s="74">
        <v>2.382666527348096E-3</v>
      </c>
      <c r="AC3412" s="74">
        <v>2.382666527348096E-3</v>
      </c>
      <c r="AD3412" t="s">
        <v>5810</v>
      </c>
    </row>
    <row r="3413" spans="1:30">
      <c r="A3413" s="165" t="s">
        <v>7801</v>
      </c>
      <c r="C3413" s="165" t="s">
        <v>8444</v>
      </c>
      <c r="D3413" s="169" t="s">
        <v>2919</v>
      </c>
      <c r="E3413" s="169" t="s">
        <v>3059</v>
      </c>
      <c r="F3413" s="174">
        <v>59.339166669999997</v>
      </c>
      <c r="G3413" s="174">
        <v>-153.4197222</v>
      </c>
      <c r="H3413" s="74">
        <v>51.77</v>
      </c>
      <c r="I3413" s="74">
        <v>0.78</v>
      </c>
      <c r="J3413" s="74">
        <v>17.62</v>
      </c>
      <c r="K3413" s="74">
        <v>0.13</v>
      </c>
      <c r="L3413" s="74">
        <v>2.2599999999999998</v>
      </c>
      <c r="M3413" s="74">
        <v>10.14</v>
      </c>
      <c r="N3413" s="74">
        <v>2.34</v>
      </c>
      <c r="O3413" s="74">
        <v>0.48</v>
      </c>
      <c r="P3413" s="74">
        <v>0</v>
      </c>
      <c r="Q3413" s="74">
        <v>0.19</v>
      </c>
      <c r="R3413" s="74">
        <v>7.36</v>
      </c>
      <c r="S3413" s="74">
        <v>0</v>
      </c>
      <c r="T3413" s="74">
        <v>0</v>
      </c>
      <c r="U3413" s="74">
        <v>5.1000000000000004E-3</v>
      </c>
      <c r="V3413" s="74">
        <v>5.1680000000000001</v>
      </c>
      <c r="W3413" s="74">
        <v>1.0133332319999999</v>
      </c>
      <c r="X3413" s="74">
        <v>1136.3240000000001</v>
      </c>
      <c r="Y3413" s="74">
        <v>3430</v>
      </c>
      <c r="Z3413" s="74">
        <v>0.987813982104085</v>
      </c>
      <c r="AA3413" s="74">
        <v>1.2186017895914969E-2</v>
      </c>
      <c r="AB3413" s="74">
        <v>4.1931152051783256E-3</v>
      </c>
      <c r="AC3413" s="74">
        <v>4.1931152051783256E-3</v>
      </c>
      <c r="AD3413" t="s">
        <v>5810</v>
      </c>
    </row>
    <row r="3414" spans="1:30">
      <c r="A3414" s="165" t="s">
        <v>7802</v>
      </c>
      <c r="C3414" s="165" t="s">
        <v>8444</v>
      </c>
      <c r="D3414" s="169" t="s">
        <v>2919</v>
      </c>
      <c r="E3414" s="169" t="s">
        <v>3059</v>
      </c>
      <c r="F3414" s="174">
        <v>59.339166669999997</v>
      </c>
      <c r="G3414" s="174">
        <v>-153.4197222</v>
      </c>
      <c r="H3414" s="74">
        <v>51.09</v>
      </c>
      <c r="I3414" s="74">
        <v>0.77</v>
      </c>
      <c r="J3414" s="74">
        <v>17.54</v>
      </c>
      <c r="K3414" s="74">
        <v>0.15</v>
      </c>
      <c r="L3414" s="74">
        <v>2.52</v>
      </c>
      <c r="M3414" s="74">
        <v>10.63</v>
      </c>
      <c r="N3414" s="74">
        <v>1.97</v>
      </c>
      <c r="O3414" s="74">
        <v>0.46</v>
      </c>
      <c r="P3414" s="74">
        <v>0</v>
      </c>
      <c r="Q3414" s="74">
        <v>0.19</v>
      </c>
      <c r="R3414" s="74">
        <v>6.73</v>
      </c>
      <c r="S3414" s="74">
        <v>0</v>
      </c>
      <c r="T3414" s="74">
        <v>0</v>
      </c>
      <c r="U3414" s="74">
        <v>7.7000000000000002E-3</v>
      </c>
      <c r="V3414" s="74">
        <v>6.2645</v>
      </c>
      <c r="W3414" s="74">
        <v>1.2283332105</v>
      </c>
      <c r="X3414" s="74">
        <v>1144.4580000000001</v>
      </c>
      <c r="Y3414" s="74">
        <v>3130</v>
      </c>
      <c r="Z3414" s="74">
        <v>0.97845110684322822</v>
      </c>
      <c r="AA3414" s="74">
        <v>2.1548893156771758E-2</v>
      </c>
      <c r="AB3414" s="74">
        <v>4.2619123046911418E-3</v>
      </c>
      <c r="AC3414" s="74">
        <v>4.2619123046911426E-3</v>
      </c>
      <c r="AD3414" t="s">
        <v>5810</v>
      </c>
    </row>
    <row r="3415" spans="1:30">
      <c r="A3415" s="165" t="s">
        <v>7803</v>
      </c>
      <c r="C3415" s="165" t="s">
        <v>8444</v>
      </c>
      <c r="D3415" s="169" t="s">
        <v>2919</v>
      </c>
      <c r="E3415" s="169" t="s">
        <v>3059</v>
      </c>
      <c r="F3415" s="174">
        <v>59.339166669999997</v>
      </c>
      <c r="G3415" s="174">
        <v>-153.4197222</v>
      </c>
      <c r="H3415" s="74">
        <v>49.74</v>
      </c>
      <c r="I3415" s="74">
        <v>0.97</v>
      </c>
      <c r="J3415" s="74">
        <v>17.02</v>
      </c>
      <c r="K3415" s="74">
        <v>0.22</v>
      </c>
      <c r="L3415" s="74">
        <v>3.21</v>
      </c>
      <c r="M3415" s="74">
        <v>10.35</v>
      </c>
      <c r="N3415" s="74">
        <v>1.54</v>
      </c>
      <c r="O3415" s="74">
        <v>0.38</v>
      </c>
      <c r="P3415" s="74">
        <v>0</v>
      </c>
      <c r="Q3415" s="74">
        <v>0.14000000000000001</v>
      </c>
      <c r="R3415" s="74">
        <v>5.1100000000000003</v>
      </c>
      <c r="S3415" s="74">
        <v>0</v>
      </c>
      <c r="T3415" s="74">
        <v>0</v>
      </c>
      <c r="U3415" s="74">
        <v>2.5000000000000001E-3</v>
      </c>
      <c r="V3415" s="74">
        <v>6.2389999999999999</v>
      </c>
      <c r="W3415" s="74">
        <v>1.2233332109999999</v>
      </c>
      <c r="X3415" s="74">
        <v>1139.81</v>
      </c>
      <c r="Y3415" s="74">
        <v>2040</v>
      </c>
      <c r="Z3415" s="74">
        <v>0.9875235514120364</v>
      </c>
      <c r="AA3415" s="74">
        <v>1.2476448587963649E-2</v>
      </c>
      <c r="AB3415" s="74">
        <v>8.0240916178244675E-3</v>
      </c>
      <c r="AC3415" s="74">
        <v>8.024091617824464E-3</v>
      </c>
      <c r="AD3415" t="s">
        <v>5810</v>
      </c>
    </row>
    <row r="3416" spans="1:30">
      <c r="A3416" s="165" t="s">
        <v>7804</v>
      </c>
      <c r="C3416" s="165" t="s">
        <v>8444</v>
      </c>
      <c r="D3416" s="169" t="s">
        <v>2919</v>
      </c>
      <c r="E3416" s="169" t="s">
        <v>3059</v>
      </c>
      <c r="F3416" s="174">
        <v>59.339166669999997</v>
      </c>
      <c r="G3416" s="174">
        <v>-153.4197222</v>
      </c>
      <c r="H3416" s="74">
        <v>47.92</v>
      </c>
      <c r="I3416" s="74">
        <v>1.07</v>
      </c>
      <c r="J3416" s="74">
        <v>17.690000000000001</v>
      </c>
      <c r="K3416" s="74">
        <v>0.12</v>
      </c>
      <c r="L3416" s="74">
        <v>2.61</v>
      </c>
      <c r="M3416" s="74">
        <v>13.79</v>
      </c>
      <c r="N3416" s="74">
        <v>2.35</v>
      </c>
      <c r="O3416" s="74">
        <v>0.65</v>
      </c>
      <c r="P3416" s="74">
        <v>0</v>
      </c>
      <c r="Q3416" s="74">
        <v>0.28999999999999998</v>
      </c>
      <c r="R3416" s="74">
        <v>6.71</v>
      </c>
      <c r="S3416" s="74">
        <v>0</v>
      </c>
      <c r="T3416" s="74">
        <v>0</v>
      </c>
      <c r="U3416" s="74">
        <v>5.7799999999999997E-2</v>
      </c>
      <c r="V3416" s="74">
        <v>4.641</v>
      </c>
      <c r="W3416" s="74">
        <v>0.90999990899999994</v>
      </c>
      <c r="X3416" s="74">
        <v>1196.914</v>
      </c>
      <c r="Y3416" s="74">
        <v>3790</v>
      </c>
      <c r="Z3416" s="74">
        <v>0.87619909438422938</v>
      </c>
      <c r="AA3416" s="74">
        <v>0.1238009056157706</v>
      </c>
      <c r="AB3416" s="74">
        <v>9.6137116132880875E-4</v>
      </c>
      <c r="AC3416" s="74">
        <v>9.6137116132880896E-4</v>
      </c>
      <c r="AD3416" t="s">
        <v>5810</v>
      </c>
    </row>
    <row r="3417" spans="1:30">
      <c r="A3417" s="165" t="s">
        <v>7805</v>
      </c>
      <c r="C3417" s="165" t="s">
        <v>8444</v>
      </c>
      <c r="D3417" s="169" t="s">
        <v>2919</v>
      </c>
      <c r="E3417" s="169" t="s">
        <v>3059</v>
      </c>
      <c r="F3417" s="174">
        <v>59.339166669999997</v>
      </c>
      <c r="G3417" s="174">
        <v>-153.4197222</v>
      </c>
      <c r="H3417" s="74">
        <v>48.37</v>
      </c>
      <c r="I3417" s="74">
        <v>0.85</v>
      </c>
      <c r="J3417" s="74">
        <v>18.920000000000002</v>
      </c>
      <c r="K3417" s="74">
        <v>0.13</v>
      </c>
      <c r="L3417" s="74">
        <v>2.52</v>
      </c>
      <c r="M3417" s="74">
        <v>12.12</v>
      </c>
      <c r="N3417" s="74">
        <v>2.2400000000000002</v>
      </c>
      <c r="O3417" s="74">
        <v>0.44</v>
      </c>
      <c r="P3417" s="74">
        <v>0</v>
      </c>
      <c r="Q3417" s="74">
        <v>0.16</v>
      </c>
      <c r="R3417" s="74">
        <v>6.99</v>
      </c>
      <c r="S3417" s="74">
        <v>0</v>
      </c>
      <c r="T3417" s="74">
        <v>0</v>
      </c>
      <c r="U3417" s="74">
        <v>3.0499999999999999E-2</v>
      </c>
      <c r="V3417" s="74">
        <v>5.4824999999999999</v>
      </c>
      <c r="W3417" s="74">
        <v>1.0749998924999999</v>
      </c>
      <c r="X3417" s="74">
        <v>1169.192</v>
      </c>
      <c r="Y3417" s="74">
        <v>3720</v>
      </c>
      <c r="Z3417" s="74">
        <v>0.93172542212602016</v>
      </c>
      <c r="AA3417" s="74">
        <v>6.8274577873979822E-2</v>
      </c>
      <c r="AB3417" s="74">
        <v>3.576159696572124E-3</v>
      </c>
      <c r="AC3417" s="74">
        <v>3.5761596965721231E-3</v>
      </c>
      <c r="AD3417" t="s">
        <v>5810</v>
      </c>
    </row>
    <row r="3418" spans="1:30">
      <c r="A3418" s="165" t="s">
        <v>7806</v>
      </c>
      <c r="C3418" s="165" t="s">
        <v>8444</v>
      </c>
      <c r="D3418" s="169" t="s">
        <v>2919</v>
      </c>
      <c r="E3418" s="169" t="s">
        <v>3059</v>
      </c>
      <c r="F3418" s="174">
        <v>59.339166669999997</v>
      </c>
      <c r="G3418" s="174">
        <v>-153.4197222</v>
      </c>
      <c r="H3418" s="74">
        <v>54.64</v>
      </c>
      <c r="I3418" s="74">
        <v>0.8</v>
      </c>
      <c r="J3418" s="74">
        <v>18.739999999999998</v>
      </c>
      <c r="K3418" s="74">
        <v>0.14000000000000001</v>
      </c>
      <c r="L3418" s="74">
        <v>1.59</v>
      </c>
      <c r="M3418" s="74">
        <v>9.6999999999999993</v>
      </c>
      <c r="N3418" s="74">
        <v>1.1200000000000001</v>
      </c>
      <c r="O3418" s="74">
        <v>0.14000000000000001</v>
      </c>
      <c r="P3418" s="74">
        <v>0</v>
      </c>
      <c r="Q3418" s="74">
        <v>0.11</v>
      </c>
      <c r="R3418" s="74">
        <v>7.51</v>
      </c>
      <c r="S3418" s="74">
        <v>0</v>
      </c>
      <c r="T3418" s="74">
        <v>0</v>
      </c>
      <c r="U3418" s="74">
        <v>9.4000000000000004E-3</v>
      </c>
      <c r="V3418" s="74">
        <v>5.2955000000000014</v>
      </c>
      <c r="W3418" s="74">
        <v>1.0383332295000001</v>
      </c>
      <c r="X3418" s="74">
        <v>1129.02</v>
      </c>
      <c r="Y3418" s="74">
        <v>3700</v>
      </c>
      <c r="Z3418" s="74">
        <v>0.97946861852828415</v>
      </c>
      <c r="AA3418" s="74">
        <v>2.053138147171589E-2</v>
      </c>
      <c r="AB3418" s="74">
        <v>4.038678006873778E-3</v>
      </c>
      <c r="AC3418" s="74">
        <v>4.0386780068737797E-3</v>
      </c>
      <c r="AD3418" t="s">
        <v>5810</v>
      </c>
    </row>
    <row r="3419" spans="1:30">
      <c r="A3419" s="165" t="s">
        <v>7807</v>
      </c>
      <c r="C3419" s="165" t="s">
        <v>8444</v>
      </c>
      <c r="D3419" s="169" t="s">
        <v>2919</v>
      </c>
      <c r="E3419" s="169" t="s">
        <v>3059</v>
      </c>
      <c r="F3419" s="174">
        <v>59.339166669999997</v>
      </c>
      <c r="G3419" s="174">
        <v>-153.4197222</v>
      </c>
      <c r="H3419" s="74">
        <v>49.78</v>
      </c>
      <c r="I3419" s="74">
        <v>0.69</v>
      </c>
      <c r="J3419" s="74">
        <v>17.84</v>
      </c>
      <c r="K3419" s="74">
        <v>0.17</v>
      </c>
      <c r="L3419" s="74">
        <v>2.1</v>
      </c>
      <c r="M3419" s="74">
        <v>10.5</v>
      </c>
      <c r="N3419" s="74">
        <v>1.61</v>
      </c>
      <c r="O3419" s="74">
        <v>0.42</v>
      </c>
      <c r="P3419" s="74">
        <v>0</v>
      </c>
      <c r="Q3419" s="74">
        <v>0.16</v>
      </c>
      <c r="R3419" s="74">
        <v>6.1</v>
      </c>
      <c r="S3419" s="74">
        <v>0</v>
      </c>
      <c r="T3419" s="74">
        <v>0</v>
      </c>
      <c r="U3419" s="74">
        <v>2.3099999999999999E-2</v>
      </c>
      <c r="V3419" s="74">
        <v>6.0009999999999986</v>
      </c>
      <c r="W3419" s="74">
        <v>1.1766665489999999</v>
      </c>
      <c r="X3419" s="74">
        <v>1142.3</v>
      </c>
      <c r="Y3419" s="74">
        <v>2980</v>
      </c>
      <c r="Z3419" s="74">
        <v>0.92148819289712136</v>
      </c>
      <c r="AA3419" s="74">
        <v>7.8511807102878611E-2</v>
      </c>
      <c r="AB3419" s="74">
        <v>2.6166010115207879E-3</v>
      </c>
      <c r="AC3419" s="74">
        <v>2.616601011520787E-3</v>
      </c>
      <c r="AD3419" t="s">
        <v>5810</v>
      </c>
    </row>
    <row r="3420" spans="1:30">
      <c r="A3420" s="165" t="s">
        <v>7808</v>
      </c>
      <c r="C3420" s="165" t="s">
        <v>8444</v>
      </c>
      <c r="D3420" s="169" t="s">
        <v>2919</v>
      </c>
      <c r="E3420" s="169" t="s">
        <v>3059</v>
      </c>
      <c r="F3420" s="174">
        <v>59.339166669999997</v>
      </c>
      <c r="G3420" s="174">
        <v>-153.4197222</v>
      </c>
      <c r="H3420" s="74">
        <v>51.72</v>
      </c>
      <c r="I3420" s="74">
        <v>0.82</v>
      </c>
      <c r="J3420" s="74">
        <v>18.649999999999999</v>
      </c>
      <c r="K3420" s="74">
        <v>0.22</v>
      </c>
      <c r="L3420" s="74">
        <v>3.4</v>
      </c>
      <c r="M3420" s="74">
        <v>9.65</v>
      </c>
      <c r="N3420" s="74">
        <v>1.58</v>
      </c>
      <c r="O3420" s="74">
        <v>0.33</v>
      </c>
      <c r="P3420" s="74">
        <v>0</v>
      </c>
      <c r="Q3420" s="74">
        <v>0.31</v>
      </c>
      <c r="R3420" s="74">
        <v>3.11</v>
      </c>
      <c r="S3420" s="74">
        <v>0</v>
      </c>
      <c r="T3420" s="74">
        <v>0</v>
      </c>
      <c r="U3420" s="74">
        <v>1.67E-2</v>
      </c>
      <c r="V3420" s="74">
        <v>7.8285000000000009</v>
      </c>
      <c r="W3420" s="74">
        <v>1.5349998465000001</v>
      </c>
      <c r="X3420" s="74">
        <v>1128.19</v>
      </c>
      <c r="Y3420" s="74">
        <v>1240</v>
      </c>
      <c r="Z3420" s="74">
        <v>0.80662456351472622</v>
      </c>
      <c r="AA3420" s="74">
        <v>0.19337543648527381</v>
      </c>
      <c r="AB3420" s="74">
        <v>5.1533463464444756E-4</v>
      </c>
      <c r="AC3420" s="74">
        <v>5.1533463464444767E-4</v>
      </c>
      <c r="AD3420" t="s">
        <v>5810</v>
      </c>
    </row>
    <row r="3421" spans="1:30">
      <c r="A3421" s="165" t="s">
        <v>7809</v>
      </c>
      <c r="C3421" s="165" t="s">
        <v>8444</v>
      </c>
      <c r="D3421" s="169" t="s">
        <v>2919</v>
      </c>
      <c r="E3421" s="169" t="s">
        <v>3059</v>
      </c>
      <c r="F3421" s="174">
        <v>59.339166669999997</v>
      </c>
      <c r="G3421" s="174">
        <v>-153.4197222</v>
      </c>
      <c r="H3421" s="74">
        <v>48.73</v>
      </c>
      <c r="I3421" s="74">
        <v>0.66</v>
      </c>
      <c r="J3421" s="74">
        <v>17.190000000000001</v>
      </c>
      <c r="K3421" s="74">
        <v>0.14000000000000001</v>
      </c>
      <c r="L3421" s="74">
        <v>4.45</v>
      </c>
      <c r="M3421" s="74">
        <v>10.5</v>
      </c>
      <c r="N3421" s="74">
        <v>2.16</v>
      </c>
      <c r="O3421" s="74">
        <v>0.54</v>
      </c>
      <c r="P3421" s="74">
        <v>0</v>
      </c>
      <c r="Q3421" s="74">
        <v>0.17</v>
      </c>
      <c r="R3421" s="74">
        <v>5.31</v>
      </c>
      <c r="S3421" s="74">
        <v>0</v>
      </c>
      <c r="T3421" s="74">
        <v>0</v>
      </c>
      <c r="U3421" s="74">
        <v>1.4500000000000001E-2</v>
      </c>
      <c r="V3421" s="74">
        <v>6.6470000000000002</v>
      </c>
      <c r="W3421" s="74">
        <v>1.303333203</v>
      </c>
      <c r="X3421" s="74">
        <v>1142.3</v>
      </c>
      <c r="Y3421" s="74">
        <v>2360</v>
      </c>
      <c r="Z3421" s="74">
        <v>0.93750382925615705</v>
      </c>
      <c r="AA3421" s="74">
        <v>6.2496170743843039E-2</v>
      </c>
      <c r="AB3421" s="74">
        <v>3.0676757442702558E-3</v>
      </c>
      <c r="AC3421" s="74">
        <v>3.067675744270255E-3</v>
      </c>
      <c r="AD3421" t="s">
        <v>5810</v>
      </c>
    </row>
    <row r="3422" spans="1:30">
      <c r="A3422" s="165" t="s">
        <v>7810</v>
      </c>
      <c r="C3422" s="165" t="s">
        <v>8444</v>
      </c>
      <c r="D3422" s="169" t="s">
        <v>2919</v>
      </c>
      <c r="E3422" s="169" t="s">
        <v>3059</v>
      </c>
      <c r="F3422" s="174">
        <v>59.339166669999997</v>
      </c>
      <c r="G3422" s="174">
        <v>-153.4197222</v>
      </c>
      <c r="H3422" s="74">
        <v>49.01</v>
      </c>
      <c r="I3422" s="74">
        <v>0.6</v>
      </c>
      <c r="J3422" s="74">
        <v>16.53</v>
      </c>
      <c r="K3422" s="74">
        <v>0.14000000000000001</v>
      </c>
      <c r="L3422" s="74">
        <v>4.79</v>
      </c>
      <c r="M3422" s="74">
        <v>10.25</v>
      </c>
      <c r="N3422" s="74">
        <v>1.95</v>
      </c>
      <c r="O3422" s="74">
        <v>0.48</v>
      </c>
      <c r="P3422" s="74">
        <v>0</v>
      </c>
      <c r="Q3422" s="74">
        <v>0.17</v>
      </c>
      <c r="R3422" s="74">
        <v>6.39</v>
      </c>
      <c r="S3422" s="74">
        <v>0</v>
      </c>
      <c r="T3422" s="74">
        <v>0</v>
      </c>
      <c r="U3422" s="74">
        <v>1.72E-2</v>
      </c>
      <c r="V3422" s="74">
        <v>6.7830000000000004</v>
      </c>
      <c r="W3422" s="74">
        <v>1.3299998669999999</v>
      </c>
      <c r="X3422" s="74">
        <v>1138.1500000000001</v>
      </c>
      <c r="Y3422" s="74">
        <v>3110</v>
      </c>
      <c r="Z3422" s="74">
        <v>0.95345110735673566</v>
      </c>
      <c r="AA3422" s="74">
        <v>4.6548892643264332E-2</v>
      </c>
      <c r="AB3422" s="74">
        <v>3.79068049687627E-3</v>
      </c>
      <c r="AC3422" s="74">
        <v>3.79068049687627E-3</v>
      </c>
      <c r="AD3422" t="s">
        <v>5810</v>
      </c>
    </row>
    <row r="3423" spans="1:30">
      <c r="A3423" s="165" t="s">
        <v>7811</v>
      </c>
      <c r="C3423" s="165" t="s">
        <v>8444</v>
      </c>
      <c r="D3423" s="169" t="s">
        <v>2919</v>
      </c>
      <c r="E3423" s="169" t="s">
        <v>3059</v>
      </c>
      <c r="F3423" s="174">
        <v>59.339166669999997</v>
      </c>
      <c r="G3423" s="174">
        <v>-153.4197222</v>
      </c>
      <c r="H3423" s="74">
        <v>50.57</v>
      </c>
      <c r="I3423" s="74">
        <v>0.96</v>
      </c>
      <c r="J3423" s="74">
        <v>18.420000000000002</v>
      </c>
      <c r="K3423" s="74">
        <v>0.08</v>
      </c>
      <c r="L3423" s="74">
        <v>2.0699999999999998</v>
      </c>
      <c r="M3423" s="74">
        <v>10.119999999999999</v>
      </c>
      <c r="N3423" s="74">
        <v>1.98</v>
      </c>
      <c r="O3423" s="74">
        <v>0.78</v>
      </c>
      <c r="P3423" s="74">
        <v>0</v>
      </c>
      <c r="Q3423" s="74">
        <v>0.32</v>
      </c>
      <c r="R3423" s="74">
        <v>5.72</v>
      </c>
      <c r="S3423" s="74">
        <v>0</v>
      </c>
      <c r="T3423" s="74">
        <v>0</v>
      </c>
      <c r="U3423" s="74">
        <v>4.3200000000000002E-2</v>
      </c>
      <c r="V3423" s="74">
        <v>5.0575000000000001</v>
      </c>
      <c r="W3423" s="74">
        <v>0.99166656749999993</v>
      </c>
      <c r="X3423" s="74">
        <v>1135.992</v>
      </c>
      <c r="Y3423" s="74">
        <v>3050</v>
      </c>
      <c r="Z3423" s="74">
        <v>0.84618596482043973</v>
      </c>
      <c r="AA3423" s="74">
        <v>0.15381403517956019</v>
      </c>
      <c r="AB3423" s="74">
        <v>1.3640947828554E-3</v>
      </c>
      <c r="AC3423" s="74">
        <v>1.3640947828554E-3</v>
      </c>
      <c r="AD3423" t="s">
        <v>5810</v>
      </c>
    </row>
    <row r="3424" spans="1:30">
      <c r="A3424" s="165" t="s">
        <v>7812</v>
      </c>
      <c r="C3424" s="165" t="s">
        <v>8444</v>
      </c>
      <c r="D3424" s="169" t="s">
        <v>2919</v>
      </c>
      <c r="E3424" s="169" t="s">
        <v>3059</v>
      </c>
      <c r="F3424" s="174">
        <v>59.339166669999997</v>
      </c>
      <c r="G3424" s="174">
        <v>-153.4197222</v>
      </c>
      <c r="H3424" s="74">
        <v>50.72</v>
      </c>
      <c r="I3424" s="74">
        <v>0.72</v>
      </c>
      <c r="J3424" s="74">
        <v>18.36</v>
      </c>
      <c r="K3424" s="74">
        <v>0.12</v>
      </c>
      <c r="L3424" s="74">
        <v>2.2799999999999998</v>
      </c>
      <c r="M3424" s="74">
        <v>10.45</v>
      </c>
      <c r="N3424" s="74">
        <v>2.6</v>
      </c>
      <c r="O3424" s="74">
        <v>0.49</v>
      </c>
      <c r="P3424" s="74">
        <v>0</v>
      </c>
      <c r="Q3424" s="74">
        <v>0.22</v>
      </c>
      <c r="R3424" s="74">
        <v>6.24</v>
      </c>
      <c r="S3424" s="74">
        <v>0</v>
      </c>
      <c r="T3424" s="74">
        <v>0</v>
      </c>
      <c r="U3424" s="74">
        <v>1.1299999999999999E-2</v>
      </c>
      <c r="V3424" s="74">
        <v>6.5110000000000001</v>
      </c>
      <c r="W3424" s="74">
        <v>1.276666539</v>
      </c>
      <c r="X3424" s="74">
        <v>1141.47</v>
      </c>
      <c r="Y3424" s="74">
        <v>2830</v>
      </c>
      <c r="Z3424" s="74">
        <v>0.96206722863332905</v>
      </c>
      <c r="AA3424" s="74">
        <v>3.7932771366670948E-2</v>
      </c>
      <c r="AB3424" s="74">
        <v>4.0935731439554089E-3</v>
      </c>
      <c r="AC3424" s="74">
        <v>4.0935731439554097E-3</v>
      </c>
      <c r="AD3424" t="s">
        <v>5810</v>
      </c>
    </row>
    <row r="3425" spans="1:30">
      <c r="A3425" s="165" t="s">
        <v>7813</v>
      </c>
      <c r="C3425" s="165" t="s">
        <v>8444</v>
      </c>
      <c r="D3425" s="169" t="s">
        <v>2919</v>
      </c>
      <c r="E3425" s="169" t="s">
        <v>3059</v>
      </c>
      <c r="F3425" s="174">
        <v>59.339166669999997</v>
      </c>
      <c r="G3425" s="174">
        <v>-153.4197222</v>
      </c>
      <c r="H3425" s="74">
        <v>45.18</v>
      </c>
      <c r="I3425" s="74">
        <v>0.89</v>
      </c>
      <c r="J3425" s="74">
        <v>15.54</v>
      </c>
      <c r="K3425" s="74">
        <v>0.15</v>
      </c>
      <c r="L3425" s="74">
        <v>3.4</v>
      </c>
      <c r="M3425" s="74">
        <v>10.31</v>
      </c>
      <c r="N3425" s="74">
        <v>1.96</v>
      </c>
      <c r="O3425" s="74">
        <v>0.38</v>
      </c>
      <c r="P3425" s="74">
        <v>0</v>
      </c>
      <c r="Q3425" s="74">
        <v>0.18</v>
      </c>
      <c r="R3425" s="74">
        <v>6.02</v>
      </c>
      <c r="S3425" s="74">
        <v>0</v>
      </c>
      <c r="T3425" s="74">
        <v>0</v>
      </c>
      <c r="U3425" s="74">
        <v>2.5499999999999998E-2</v>
      </c>
      <c r="V3425" s="74">
        <v>6.4175000000000004</v>
      </c>
      <c r="W3425" s="74">
        <v>1.2583332075</v>
      </c>
      <c r="X3425" s="74">
        <v>1139.146</v>
      </c>
      <c r="Y3425" s="74">
        <v>3000</v>
      </c>
      <c r="Z3425" s="74">
        <v>0.92127641704592689</v>
      </c>
      <c r="AA3425" s="74">
        <v>7.8723582954073112E-2</v>
      </c>
      <c r="AB3425" s="74">
        <v>5.4650873361646415E-4</v>
      </c>
      <c r="AC3425" s="74">
        <v>5.4650873361646415E-4</v>
      </c>
      <c r="AD3425" t="s">
        <v>5810</v>
      </c>
    </row>
    <row r="3426" spans="1:30">
      <c r="A3426" s="165" t="s">
        <v>7814</v>
      </c>
      <c r="C3426" s="165" t="s">
        <v>8444</v>
      </c>
      <c r="D3426" s="169" t="s">
        <v>2919</v>
      </c>
      <c r="E3426" s="169" t="s">
        <v>3059</v>
      </c>
      <c r="F3426" s="174">
        <v>59.339166669999997</v>
      </c>
      <c r="G3426" s="174">
        <v>-153.4197222</v>
      </c>
      <c r="H3426" s="74">
        <v>47.34</v>
      </c>
      <c r="I3426" s="74">
        <v>0.81</v>
      </c>
      <c r="J3426" s="74">
        <v>17.09</v>
      </c>
      <c r="K3426" s="74">
        <v>0.1</v>
      </c>
      <c r="L3426" s="74">
        <v>3.71</v>
      </c>
      <c r="M3426" s="74">
        <v>10.97</v>
      </c>
      <c r="N3426" s="74">
        <v>2.5499999999999998</v>
      </c>
      <c r="O3426" s="74">
        <v>0.43</v>
      </c>
      <c r="P3426" s="74">
        <v>0</v>
      </c>
      <c r="Q3426" s="74">
        <v>0.2</v>
      </c>
      <c r="R3426" s="74">
        <v>4.75</v>
      </c>
      <c r="S3426" s="74">
        <v>0</v>
      </c>
      <c r="T3426" s="74">
        <v>0</v>
      </c>
      <c r="U3426" s="74">
        <v>1.49E-2</v>
      </c>
      <c r="V3426" s="74">
        <v>6.8594999999999997</v>
      </c>
      <c r="W3426" s="74">
        <v>1.3449998654999999</v>
      </c>
      <c r="X3426" s="74">
        <v>1150.1020000000001</v>
      </c>
      <c r="Y3426" s="74">
        <v>2030</v>
      </c>
      <c r="Z3426" s="74">
        <v>0.91775309784803127</v>
      </c>
      <c r="AA3426" s="74">
        <v>8.224690215196874E-2</v>
      </c>
      <c r="AB3426" s="74">
        <v>1.2387271313357481E-3</v>
      </c>
      <c r="AC3426" s="74">
        <v>1.238727131335747E-3</v>
      </c>
      <c r="AD3426" t="s">
        <v>5810</v>
      </c>
    </row>
    <row r="3427" spans="1:30">
      <c r="A3427" s="165" t="s">
        <v>7815</v>
      </c>
      <c r="C3427" s="165" t="s">
        <v>8444</v>
      </c>
      <c r="D3427" s="169" t="s">
        <v>2919</v>
      </c>
      <c r="E3427" s="169" t="s">
        <v>3059</v>
      </c>
      <c r="F3427" s="174">
        <v>59.339166669999997</v>
      </c>
      <c r="G3427" s="174">
        <v>-153.4197222</v>
      </c>
      <c r="H3427" s="74">
        <v>50.19</v>
      </c>
      <c r="I3427" s="74">
        <v>0.97</v>
      </c>
      <c r="J3427" s="74">
        <v>17.95</v>
      </c>
      <c r="K3427" s="74">
        <v>0.17</v>
      </c>
      <c r="L3427" s="74">
        <v>2.66</v>
      </c>
      <c r="M3427" s="74">
        <v>10.26</v>
      </c>
      <c r="N3427" s="74">
        <v>2.39</v>
      </c>
      <c r="O3427" s="74">
        <v>0.5</v>
      </c>
      <c r="P3427" s="74">
        <v>0</v>
      </c>
      <c r="Q3427" s="74">
        <v>0.24</v>
      </c>
      <c r="R3427" s="74">
        <v>4.78</v>
      </c>
      <c r="S3427" s="74">
        <v>0</v>
      </c>
      <c r="T3427" s="74">
        <v>0</v>
      </c>
      <c r="U3427" s="74">
        <v>1.0800000000000001E-2</v>
      </c>
      <c r="V3427" s="74">
        <v>6.0775000000000006</v>
      </c>
      <c r="W3427" s="74">
        <v>1.1916665474999999</v>
      </c>
      <c r="X3427" s="74">
        <v>1138.316</v>
      </c>
      <c r="Y3427" s="74">
        <v>1950</v>
      </c>
      <c r="Z3427" s="74">
        <v>0.93256013350390154</v>
      </c>
      <c r="AA3427" s="74">
        <v>6.7439866496098441E-2</v>
      </c>
      <c r="AB3427" s="74">
        <v>5.5806416942208415E-4</v>
      </c>
      <c r="AC3427" s="74">
        <v>5.5806416942208415E-4</v>
      </c>
      <c r="AD3427" t="s">
        <v>5810</v>
      </c>
    </row>
    <row r="3428" spans="1:30">
      <c r="A3428" s="165" t="s">
        <v>3866</v>
      </c>
      <c r="C3428" s="165" t="s">
        <v>8444</v>
      </c>
      <c r="D3428" s="169" t="s">
        <v>2919</v>
      </c>
      <c r="E3428" s="169" t="s">
        <v>3866</v>
      </c>
      <c r="F3428" s="174">
        <v>55.343938999999999</v>
      </c>
      <c r="G3428" s="174">
        <v>-162.07220000000001</v>
      </c>
      <c r="H3428" s="74">
        <v>48.58</v>
      </c>
      <c r="I3428" s="74">
        <v>1.01</v>
      </c>
      <c r="J3428" s="74">
        <v>20.05</v>
      </c>
      <c r="K3428" s="74">
        <v>0.19</v>
      </c>
      <c r="L3428" s="74">
        <v>3.02</v>
      </c>
      <c r="M3428" s="74">
        <v>12.19</v>
      </c>
      <c r="N3428" s="74">
        <v>2.95</v>
      </c>
      <c r="O3428" s="74">
        <v>0.74</v>
      </c>
      <c r="P3428" s="74">
        <v>0</v>
      </c>
      <c r="Q3428" s="74">
        <v>0.16</v>
      </c>
      <c r="R3428" s="74">
        <v>1.72</v>
      </c>
      <c r="S3428" s="74">
        <v>0</v>
      </c>
      <c r="T3428" s="74">
        <v>0</v>
      </c>
      <c r="U3428" s="74">
        <v>4.7999999999999996E-3</v>
      </c>
      <c r="V3428" s="74">
        <v>5.9244999999999992</v>
      </c>
      <c r="W3428" s="74">
        <v>1.1616665504999999</v>
      </c>
      <c r="X3428" s="74">
        <v>1170.354</v>
      </c>
      <c r="Y3428" s="74">
        <v>440</v>
      </c>
      <c r="Z3428" s="74">
        <v>0.79981065521254568</v>
      </c>
      <c r="AA3428" s="74">
        <v>0.20018934478745429</v>
      </c>
      <c r="AB3428" s="74">
        <v>6.7845825196936925E-4</v>
      </c>
      <c r="AC3428" s="74">
        <v>6.7845825196936958E-4</v>
      </c>
      <c r="AD3428" t="s">
        <v>5810</v>
      </c>
    </row>
    <row r="3429" spans="1:30">
      <c r="A3429" s="165" t="s">
        <v>7816</v>
      </c>
      <c r="C3429" s="165" t="s">
        <v>8444</v>
      </c>
      <c r="D3429" s="169" t="s">
        <v>2919</v>
      </c>
      <c r="E3429" s="169" t="s">
        <v>3866</v>
      </c>
      <c r="F3429" s="174">
        <v>55.343938999999999</v>
      </c>
      <c r="G3429" s="174">
        <v>-162.07220000000001</v>
      </c>
      <c r="H3429" s="74">
        <v>49.92</v>
      </c>
      <c r="I3429" s="74">
        <v>0.9</v>
      </c>
      <c r="J3429" s="74">
        <v>19.79</v>
      </c>
      <c r="K3429" s="74">
        <v>0.16</v>
      </c>
      <c r="L3429" s="74">
        <v>3.54</v>
      </c>
      <c r="M3429" s="74">
        <v>11.26</v>
      </c>
      <c r="N3429" s="74">
        <v>2.72</v>
      </c>
      <c r="O3429" s="74">
        <v>0.73</v>
      </c>
      <c r="P3429" s="74">
        <v>0</v>
      </c>
      <c r="Q3429" s="74">
        <v>0.19</v>
      </c>
      <c r="R3429" s="74">
        <v>2.48</v>
      </c>
      <c r="S3429" s="74">
        <v>0</v>
      </c>
      <c r="T3429" s="74">
        <v>0</v>
      </c>
      <c r="U3429" s="74">
        <v>9.7999999999999997E-3</v>
      </c>
      <c r="V3429" s="74">
        <v>6.4684999999999997</v>
      </c>
      <c r="W3429" s="74">
        <v>1.2683332064999999</v>
      </c>
      <c r="X3429" s="74">
        <v>1154.9159999999999</v>
      </c>
      <c r="Y3429" s="74">
        <v>830</v>
      </c>
      <c r="Z3429" s="74">
        <v>0.8008775668233975</v>
      </c>
      <c r="AA3429" s="74">
        <v>0.1991224331766025</v>
      </c>
      <c r="AB3429" s="74">
        <v>6.6592911867714634E-4</v>
      </c>
      <c r="AC3429" s="74">
        <v>6.6592911867714645E-4</v>
      </c>
      <c r="AD3429" t="s">
        <v>5810</v>
      </c>
    </row>
    <row r="3430" spans="1:30">
      <c r="A3430" s="165" t="s">
        <v>7817</v>
      </c>
      <c r="C3430" s="165" t="s">
        <v>8444</v>
      </c>
      <c r="D3430" s="169" t="s">
        <v>2919</v>
      </c>
      <c r="E3430" s="169" t="s">
        <v>3866</v>
      </c>
      <c r="F3430" s="174">
        <v>55.343938999999999</v>
      </c>
      <c r="G3430" s="174">
        <v>-162.07220000000001</v>
      </c>
      <c r="H3430" s="74">
        <v>60.7</v>
      </c>
      <c r="I3430" s="74">
        <v>1.06</v>
      </c>
      <c r="J3430" s="74">
        <v>15.47</v>
      </c>
      <c r="K3430" s="74">
        <v>0.14000000000000001</v>
      </c>
      <c r="L3430" s="74">
        <v>2.11</v>
      </c>
      <c r="M3430" s="74">
        <v>5.0199999999999996</v>
      </c>
      <c r="N3430" s="74">
        <v>4.13</v>
      </c>
      <c r="O3430" s="74">
        <v>2.0499999999999998</v>
      </c>
      <c r="P3430" s="74">
        <v>0</v>
      </c>
      <c r="Q3430" s="74">
        <v>0.28999999999999998</v>
      </c>
      <c r="R3430" s="74">
        <v>1.49</v>
      </c>
      <c r="S3430" s="74">
        <v>0</v>
      </c>
      <c r="T3430" s="74">
        <v>0</v>
      </c>
      <c r="U3430" s="74">
        <v>2.5999999999999999E-3</v>
      </c>
      <c r="V3430" s="74">
        <v>6.1455000000000002</v>
      </c>
      <c r="W3430" s="74">
        <v>1.2049998795000001</v>
      </c>
      <c r="X3430" s="74">
        <v>1051.3320000000001</v>
      </c>
      <c r="Y3430" s="74">
        <v>270</v>
      </c>
      <c r="Z3430" s="74">
        <v>0.85607519410819055</v>
      </c>
      <c r="AA3430" s="74">
        <v>0.1439248058918095</v>
      </c>
      <c r="AB3430" s="74">
        <v>7.6656072053239222E-4</v>
      </c>
      <c r="AC3430" s="74">
        <v>7.6656072053239211E-4</v>
      </c>
      <c r="AD3430" t="s">
        <v>5810</v>
      </c>
    </row>
    <row r="3431" spans="1:30">
      <c r="A3431" s="165" t="s">
        <v>7818</v>
      </c>
      <c r="C3431" s="165" t="s">
        <v>8444</v>
      </c>
      <c r="D3431" s="169" t="s">
        <v>2919</v>
      </c>
      <c r="E3431" s="169" t="s">
        <v>3866</v>
      </c>
      <c r="F3431" s="174">
        <v>55.343938999999999</v>
      </c>
      <c r="G3431" s="174">
        <v>-162.07220000000001</v>
      </c>
      <c r="H3431" s="74">
        <v>53.18</v>
      </c>
      <c r="I3431" s="74">
        <v>1.76</v>
      </c>
      <c r="J3431" s="74">
        <v>16.12</v>
      </c>
      <c r="K3431" s="74">
        <v>0.52</v>
      </c>
      <c r="L3431" s="74">
        <v>3.63</v>
      </c>
      <c r="M3431" s="74">
        <v>7.8</v>
      </c>
      <c r="N3431" s="74">
        <v>3.3</v>
      </c>
      <c r="O3431" s="74">
        <v>1.1599999999999999</v>
      </c>
      <c r="P3431" s="74">
        <v>0</v>
      </c>
      <c r="Q3431" s="74">
        <v>0.33</v>
      </c>
      <c r="R3431" s="74">
        <v>0.69</v>
      </c>
      <c r="S3431" s="74">
        <v>0</v>
      </c>
      <c r="T3431" s="74">
        <v>0</v>
      </c>
      <c r="U3431" s="74">
        <v>2E-3</v>
      </c>
      <c r="V3431" s="74">
        <v>9.7580000000000009</v>
      </c>
      <c r="W3431" s="74">
        <v>1.9133331419999999</v>
      </c>
      <c r="X3431" s="74">
        <v>1097.48</v>
      </c>
      <c r="Y3431" s="74">
        <v>100</v>
      </c>
      <c r="Z3431" s="74">
        <v>0.70179810258901343</v>
      </c>
      <c r="AA3431" s="74">
        <v>0.29820189741098663</v>
      </c>
      <c r="AB3431" s="74">
        <v>3.3666166544918201E-4</v>
      </c>
      <c r="AC3431" s="74">
        <v>3.3666166544918201E-4</v>
      </c>
      <c r="AD3431" t="s">
        <v>5810</v>
      </c>
    </row>
    <row r="3432" spans="1:30">
      <c r="A3432" s="165" t="s">
        <v>7819</v>
      </c>
      <c r="C3432" s="165" t="s">
        <v>8444</v>
      </c>
      <c r="D3432" s="169" t="s">
        <v>2919</v>
      </c>
      <c r="E3432" s="169" t="s">
        <v>3866</v>
      </c>
      <c r="F3432" s="174">
        <v>55.343938999999999</v>
      </c>
      <c r="G3432" s="174">
        <v>-162.07220000000001</v>
      </c>
      <c r="H3432" s="74">
        <v>51.58</v>
      </c>
      <c r="I3432" s="74">
        <v>1.23</v>
      </c>
      <c r="J3432" s="74">
        <v>20.18</v>
      </c>
      <c r="K3432" s="74">
        <v>0.08</v>
      </c>
      <c r="L3432" s="74">
        <v>1.41</v>
      </c>
      <c r="M3432" s="74">
        <v>11.77</v>
      </c>
      <c r="N3432" s="74">
        <v>3</v>
      </c>
      <c r="O3432" s="74">
        <v>1.02</v>
      </c>
      <c r="P3432" s="74">
        <v>0</v>
      </c>
      <c r="Q3432" s="74">
        <v>0.2</v>
      </c>
      <c r="R3432" s="74">
        <v>2.68</v>
      </c>
      <c r="S3432" s="74">
        <v>0</v>
      </c>
      <c r="T3432" s="74">
        <v>0</v>
      </c>
      <c r="U3432" s="74">
        <v>1.9E-3</v>
      </c>
      <c r="V3432" s="74">
        <v>4.9980000000000002</v>
      </c>
      <c r="W3432" s="74">
        <v>0.97999990199999998</v>
      </c>
      <c r="X3432" s="74">
        <v>1163.3820000000001</v>
      </c>
      <c r="Y3432" s="74">
        <v>720</v>
      </c>
      <c r="Z3432" s="74">
        <v>0.95594732610060063</v>
      </c>
      <c r="AA3432" s="74">
        <v>4.4052673899399319E-2</v>
      </c>
      <c r="AB3432" s="74">
        <v>1.9906692398537532E-3</v>
      </c>
      <c r="AC3432" s="74">
        <v>1.9906692398537519E-3</v>
      </c>
      <c r="AD3432" t="s">
        <v>5810</v>
      </c>
    </row>
    <row r="3433" spans="1:30">
      <c r="A3433" s="165" t="s">
        <v>7820</v>
      </c>
      <c r="C3433" s="165" t="s">
        <v>8444</v>
      </c>
      <c r="D3433" s="169" t="s">
        <v>2919</v>
      </c>
      <c r="E3433" s="169" t="s">
        <v>3866</v>
      </c>
      <c r="F3433" s="174">
        <v>55.343938999999999</v>
      </c>
      <c r="G3433" s="174">
        <v>-162.07220000000001</v>
      </c>
      <c r="H3433" s="74">
        <v>63.24</v>
      </c>
      <c r="I3433" s="74">
        <v>1.06</v>
      </c>
      <c r="J3433" s="74">
        <v>14.53</v>
      </c>
      <c r="K3433" s="74">
        <v>0.13</v>
      </c>
      <c r="L3433" s="74">
        <v>1.53</v>
      </c>
      <c r="M3433" s="74">
        <v>4.13</v>
      </c>
      <c r="N3433" s="74">
        <v>2.85</v>
      </c>
      <c r="O3433" s="74">
        <v>1.26</v>
      </c>
      <c r="P3433" s="74">
        <v>0</v>
      </c>
      <c r="Q3433" s="74">
        <v>0</v>
      </c>
      <c r="R3433" s="74">
        <v>1.89</v>
      </c>
      <c r="S3433" s="74">
        <v>0</v>
      </c>
      <c r="T3433" s="74">
        <v>0</v>
      </c>
      <c r="U3433" s="74">
        <v>1.6000000000000001E-3</v>
      </c>
      <c r="V3433" s="74">
        <v>6.6555</v>
      </c>
      <c r="W3433" s="74">
        <v>1.3049998695</v>
      </c>
      <c r="X3433" s="74">
        <v>1036.558</v>
      </c>
      <c r="Y3433" s="74">
        <v>360</v>
      </c>
      <c r="Z3433" s="74">
        <v>0.95325416134411434</v>
      </c>
      <c r="AA3433" s="74">
        <v>4.6745838655885677E-2</v>
      </c>
      <c r="AB3433" s="74">
        <v>3.585858797075514E-3</v>
      </c>
      <c r="AC3433" s="74">
        <v>3.5858587970755149E-3</v>
      </c>
      <c r="AD3433" t="s">
        <v>5810</v>
      </c>
    </row>
    <row r="3434" spans="1:30">
      <c r="A3434" s="165" t="s">
        <v>7821</v>
      </c>
      <c r="C3434" s="165" t="s">
        <v>8444</v>
      </c>
      <c r="D3434" s="169" t="s">
        <v>2919</v>
      </c>
      <c r="E3434" s="169" t="s">
        <v>3866</v>
      </c>
      <c r="F3434" s="174">
        <v>55.343938999999999</v>
      </c>
      <c r="G3434" s="174">
        <v>-162.07220000000001</v>
      </c>
      <c r="H3434" s="74">
        <v>64.05</v>
      </c>
      <c r="I3434" s="74">
        <v>1.1599999999999999</v>
      </c>
      <c r="J3434" s="74">
        <v>14.7</v>
      </c>
      <c r="K3434" s="74">
        <v>0.17</v>
      </c>
      <c r="L3434" s="74">
        <v>1.58</v>
      </c>
      <c r="M3434" s="74">
        <v>4</v>
      </c>
      <c r="N3434" s="74">
        <v>3.63</v>
      </c>
      <c r="O3434" s="74">
        <v>1.41</v>
      </c>
      <c r="P3434" s="74">
        <v>0</v>
      </c>
      <c r="Q3434" s="74">
        <v>0.47</v>
      </c>
      <c r="R3434" s="74">
        <v>1.81</v>
      </c>
      <c r="S3434" s="74">
        <v>0</v>
      </c>
      <c r="T3434" s="74">
        <v>0</v>
      </c>
      <c r="U3434" s="74">
        <v>1.6000000000000001E-3</v>
      </c>
      <c r="V3434" s="74">
        <v>6.1455000000000002</v>
      </c>
      <c r="W3434" s="74">
        <v>1.2049998795000001</v>
      </c>
      <c r="X3434" s="74">
        <v>1034.4000000000001</v>
      </c>
      <c r="Y3434" s="74">
        <v>330</v>
      </c>
      <c r="Z3434" s="74">
        <v>0.95301812744394288</v>
      </c>
      <c r="AA3434" s="74">
        <v>4.6981872556057111E-2</v>
      </c>
      <c r="AB3434" s="74">
        <v>4.8506352038165191E-3</v>
      </c>
      <c r="AC3434" s="74">
        <v>4.8506352038165156E-3</v>
      </c>
      <c r="AD3434" t="s">
        <v>5810</v>
      </c>
    </row>
    <row r="3435" spans="1:30">
      <c r="A3435" s="165" t="s">
        <v>7822</v>
      </c>
      <c r="C3435" s="165" t="s">
        <v>8444</v>
      </c>
      <c r="D3435" s="169" t="s">
        <v>2919</v>
      </c>
      <c r="E3435" s="169" t="s">
        <v>3866</v>
      </c>
      <c r="F3435" s="174">
        <v>55.343938999999999</v>
      </c>
      <c r="G3435" s="174">
        <v>-162.07220000000001</v>
      </c>
      <c r="H3435" s="74">
        <v>65.36</v>
      </c>
      <c r="I3435" s="74">
        <v>1.25</v>
      </c>
      <c r="J3435" s="74">
        <v>14.47</v>
      </c>
      <c r="K3435" s="74">
        <v>0.16</v>
      </c>
      <c r="L3435" s="74">
        <v>1.39</v>
      </c>
      <c r="M3435" s="74">
        <v>3.88</v>
      </c>
      <c r="N3435" s="74">
        <v>2.52</v>
      </c>
      <c r="O3435" s="74">
        <v>1.22</v>
      </c>
      <c r="P3435" s="74">
        <v>0</v>
      </c>
      <c r="Q3435" s="74">
        <v>0.61</v>
      </c>
      <c r="R3435" s="74">
        <v>1.98</v>
      </c>
      <c r="S3435" s="74">
        <v>0</v>
      </c>
      <c r="T3435" s="74">
        <v>0</v>
      </c>
      <c r="U3435" s="74">
        <v>1.6999999999999999E-3</v>
      </c>
      <c r="V3435" s="74">
        <v>6.5365000000000002</v>
      </c>
      <c r="W3435" s="74">
        <v>1.2816665384999999</v>
      </c>
      <c r="X3435" s="74">
        <v>1032.4079999999999</v>
      </c>
      <c r="Y3435" s="74">
        <v>390</v>
      </c>
      <c r="Z3435" s="74">
        <v>0.95434671048291164</v>
      </c>
      <c r="AA3435" s="74">
        <v>4.5653289517088358E-2</v>
      </c>
      <c r="AB3435" s="74">
        <v>2.5330571303382801E-3</v>
      </c>
      <c r="AC3435" s="74">
        <v>2.5330571303382801E-3</v>
      </c>
      <c r="AD3435" t="s">
        <v>5810</v>
      </c>
    </row>
    <row r="3436" spans="1:30">
      <c r="A3436" s="165" t="s">
        <v>7823</v>
      </c>
      <c r="C3436" s="165" t="s">
        <v>8444</v>
      </c>
      <c r="D3436" s="169" t="s">
        <v>2919</v>
      </c>
      <c r="E3436" s="169" t="s">
        <v>3866</v>
      </c>
      <c r="F3436" s="174">
        <v>55.343938999999999</v>
      </c>
      <c r="G3436" s="174">
        <v>-162.07220000000001</v>
      </c>
      <c r="H3436" s="74">
        <v>61.65</v>
      </c>
      <c r="I3436" s="74">
        <v>1.2</v>
      </c>
      <c r="J3436" s="74">
        <v>14.04</v>
      </c>
      <c r="K3436" s="74">
        <v>0.16</v>
      </c>
      <c r="L3436" s="74">
        <v>1.42</v>
      </c>
      <c r="M3436" s="74">
        <v>3.81</v>
      </c>
      <c r="N3436" s="74">
        <v>2.5299999999999998</v>
      </c>
      <c r="O3436" s="74">
        <v>1.21</v>
      </c>
      <c r="P3436" s="74">
        <v>0</v>
      </c>
      <c r="Q3436" s="74">
        <v>0</v>
      </c>
      <c r="R3436" s="74">
        <v>1.86</v>
      </c>
      <c r="S3436" s="74">
        <v>0</v>
      </c>
      <c r="T3436" s="74">
        <v>0</v>
      </c>
      <c r="U3436" s="74">
        <v>1.5E-3</v>
      </c>
      <c r="V3436" s="74">
        <v>6.5194999999999999</v>
      </c>
      <c r="W3436" s="74">
        <v>1.2783332055000001</v>
      </c>
      <c r="X3436" s="74">
        <v>1031.2460000000001</v>
      </c>
      <c r="Y3436" s="74">
        <v>350</v>
      </c>
      <c r="Z3436" s="74">
        <v>0.95926066499153406</v>
      </c>
      <c r="AA3436" s="74">
        <v>4.073933500846591E-2</v>
      </c>
      <c r="AB3436" s="74">
        <v>4.5676111485935646E-3</v>
      </c>
      <c r="AC3436" s="74">
        <v>4.5676111485935663E-3</v>
      </c>
      <c r="AD3436" t="s">
        <v>5810</v>
      </c>
    </row>
    <row r="3437" spans="1:30">
      <c r="A3437" s="165" t="s">
        <v>7824</v>
      </c>
      <c r="C3437" s="165" t="s">
        <v>8444</v>
      </c>
      <c r="D3437" s="169" t="s">
        <v>2919</v>
      </c>
      <c r="E3437" s="169" t="s">
        <v>3866</v>
      </c>
      <c r="F3437" s="174">
        <v>55.343938999999999</v>
      </c>
      <c r="G3437" s="174">
        <v>-162.07220000000001</v>
      </c>
      <c r="H3437" s="74">
        <v>66.38</v>
      </c>
      <c r="I3437" s="74">
        <v>0.91</v>
      </c>
      <c r="J3437" s="74">
        <v>13</v>
      </c>
      <c r="K3437" s="74">
        <v>0.09</v>
      </c>
      <c r="L3437" s="74">
        <v>0.78</v>
      </c>
      <c r="M3437" s="74">
        <v>2.74</v>
      </c>
      <c r="N3437" s="74">
        <v>2.81</v>
      </c>
      <c r="O3437" s="74">
        <v>1.74</v>
      </c>
      <c r="P3437" s="74">
        <v>0</v>
      </c>
      <c r="Q3437" s="74">
        <v>0.68</v>
      </c>
      <c r="R3437" s="74">
        <v>1.58</v>
      </c>
      <c r="S3437" s="74">
        <v>0</v>
      </c>
      <c r="T3437" s="74">
        <v>0</v>
      </c>
      <c r="U3437" s="74">
        <v>5.7000000000000002E-3</v>
      </c>
      <c r="V3437" s="74">
        <v>4.6665000000000001</v>
      </c>
      <c r="W3437" s="74">
        <v>0.91499990850000001</v>
      </c>
      <c r="X3437" s="74">
        <v>1013.484</v>
      </c>
      <c r="Y3437" s="74">
        <v>310</v>
      </c>
      <c r="Z3437" s="74">
        <v>0.77983466646395216</v>
      </c>
      <c r="AA3437" s="74">
        <v>0.22016533353604781</v>
      </c>
      <c r="AB3437" s="74">
        <v>8.6001426653302946E-4</v>
      </c>
      <c r="AC3437" s="74">
        <v>8.600142665330287E-4</v>
      </c>
      <c r="AD3437" t="s">
        <v>5810</v>
      </c>
    </row>
    <row r="3438" spans="1:30">
      <c r="A3438" s="165" t="s">
        <v>7825</v>
      </c>
      <c r="C3438" s="165" t="s">
        <v>8444</v>
      </c>
      <c r="D3438" s="169" t="s">
        <v>2919</v>
      </c>
      <c r="E3438" s="169" t="s">
        <v>3866</v>
      </c>
      <c r="F3438" s="174">
        <v>55.343938999999999</v>
      </c>
      <c r="G3438" s="174">
        <v>-162.07220000000001</v>
      </c>
      <c r="H3438" s="74">
        <v>66.599999999999994</v>
      </c>
      <c r="I3438" s="74">
        <v>0.96</v>
      </c>
      <c r="J3438" s="74">
        <v>13.43</v>
      </c>
      <c r="K3438" s="74">
        <v>0.18</v>
      </c>
      <c r="L3438" s="74">
        <v>0.93</v>
      </c>
      <c r="M3438" s="74">
        <v>2.95</v>
      </c>
      <c r="N3438" s="74">
        <v>2.29</v>
      </c>
      <c r="O3438" s="74">
        <v>1.64</v>
      </c>
      <c r="P3438" s="74">
        <v>0</v>
      </c>
      <c r="Q3438" s="74">
        <v>0.11</v>
      </c>
      <c r="R3438" s="74">
        <v>1.85</v>
      </c>
      <c r="S3438" s="74">
        <v>0</v>
      </c>
      <c r="T3438" s="74">
        <v>0</v>
      </c>
      <c r="U3438" s="74">
        <v>2.0999999999999999E-3</v>
      </c>
      <c r="V3438" s="74">
        <v>4.9384999999999986</v>
      </c>
      <c r="W3438" s="74">
        <v>0.96833323649999992</v>
      </c>
      <c r="X3438" s="74">
        <v>1016.97</v>
      </c>
      <c r="Y3438" s="74">
        <v>340</v>
      </c>
      <c r="Z3438" s="74">
        <v>0.92495202103930019</v>
      </c>
      <c r="AA3438" s="74">
        <v>7.5047978960699813E-2</v>
      </c>
      <c r="AB3438" s="74">
        <v>3.4479898726564429E-4</v>
      </c>
      <c r="AC3438" s="74">
        <v>3.4479898726564418E-4</v>
      </c>
      <c r="AD3438" t="s">
        <v>5810</v>
      </c>
    </row>
    <row r="3439" spans="1:30">
      <c r="A3439" s="165" t="s">
        <v>7826</v>
      </c>
      <c r="C3439" s="165" t="s">
        <v>8444</v>
      </c>
      <c r="D3439" s="169" t="s">
        <v>2919</v>
      </c>
      <c r="E3439" s="169" t="s">
        <v>3866</v>
      </c>
      <c r="F3439" s="174">
        <v>55.343938999999999</v>
      </c>
      <c r="G3439" s="174">
        <v>-162.07220000000001</v>
      </c>
      <c r="H3439" s="74">
        <v>63.62</v>
      </c>
      <c r="I3439" s="74">
        <v>1.35</v>
      </c>
      <c r="J3439" s="74">
        <v>13.34</v>
      </c>
      <c r="K3439" s="74">
        <v>0.14000000000000001</v>
      </c>
      <c r="L3439" s="74">
        <v>1.22</v>
      </c>
      <c r="M3439" s="74">
        <v>3.68</v>
      </c>
      <c r="N3439" s="74">
        <v>2.57</v>
      </c>
      <c r="O3439" s="74">
        <v>1.23</v>
      </c>
      <c r="P3439" s="74">
        <v>0</v>
      </c>
      <c r="Q3439" s="74">
        <v>0</v>
      </c>
      <c r="R3439" s="74">
        <v>1.85</v>
      </c>
      <c r="S3439" s="74">
        <v>0</v>
      </c>
      <c r="T3439" s="74">
        <v>0</v>
      </c>
      <c r="U3439" s="74">
        <v>2.0999999999999999E-3</v>
      </c>
      <c r="V3439" s="74">
        <v>6.1539999999999999</v>
      </c>
      <c r="W3439" s="74">
        <v>1.2066665459999999</v>
      </c>
      <c r="X3439" s="74">
        <v>1029.088</v>
      </c>
      <c r="Y3439" s="74">
        <v>350</v>
      </c>
      <c r="Z3439" s="74">
        <v>0.93370657824832048</v>
      </c>
      <c r="AA3439" s="74">
        <v>6.6293421751679515E-2</v>
      </c>
      <c r="AB3439" s="74">
        <v>2.0904840269075332E-3</v>
      </c>
      <c r="AC3439" s="74">
        <v>2.0904840269075332E-3</v>
      </c>
      <c r="AD3439" t="s">
        <v>5810</v>
      </c>
    </row>
    <row r="3440" spans="1:30">
      <c r="A3440" s="165" t="s">
        <v>7827</v>
      </c>
      <c r="C3440" s="165" t="s">
        <v>8444</v>
      </c>
      <c r="D3440" s="169" t="s">
        <v>2919</v>
      </c>
      <c r="E3440" s="169" t="s">
        <v>3866</v>
      </c>
      <c r="F3440" s="174">
        <v>55.343938999999999</v>
      </c>
      <c r="G3440" s="174">
        <v>-162.07220000000001</v>
      </c>
      <c r="H3440" s="74">
        <v>63.41</v>
      </c>
      <c r="I3440" s="74">
        <v>0.97</v>
      </c>
      <c r="J3440" s="74">
        <v>15.04</v>
      </c>
      <c r="K3440" s="74">
        <v>0.12</v>
      </c>
      <c r="L3440" s="74">
        <v>1.32</v>
      </c>
      <c r="M3440" s="74">
        <v>3.73</v>
      </c>
      <c r="N3440" s="74">
        <v>3.87</v>
      </c>
      <c r="O3440" s="74">
        <v>2.5099999999999998</v>
      </c>
      <c r="P3440" s="74">
        <v>0</v>
      </c>
      <c r="Q3440" s="74">
        <v>0.38</v>
      </c>
      <c r="R3440" s="74">
        <v>1.78</v>
      </c>
      <c r="S3440" s="74">
        <v>0</v>
      </c>
      <c r="T3440" s="74">
        <v>0</v>
      </c>
      <c r="U3440" s="74">
        <v>3.0999999999999999E-3</v>
      </c>
      <c r="V3440" s="74">
        <v>5.2955000000000014</v>
      </c>
      <c r="W3440" s="74">
        <v>1.0383332295000001</v>
      </c>
      <c r="X3440" s="74">
        <v>1029.9179999999999</v>
      </c>
      <c r="Y3440" s="74">
        <v>350</v>
      </c>
      <c r="Z3440" s="74">
        <v>0.87214028944673538</v>
      </c>
      <c r="AA3440" s="74">
        <v>0.12785971055326459</v>
      </c>
      <c r="AB3440" s="74">
        <v>7.9369323535311898E-4</v>
      </c>
      <c r="AC3440" s="74">
        <v>7.9369323535311866E-4</v>
      </c>
      <c r="AD3440" t="s">
        <v>5810</v>
      </c>
    </row>
    <row r="3441" spans="1:30">
      <c r="A3441" s="165" t="s">
        <v>7828</v>
      </c>
      <c r="C3441" s="165" t="s">
        <v>8444</v>
      </c>
      <c r="D3441" s="169" t="s">
        <v>2919</v>
      </c>
      <c r="E3441" s="169" t="s">
        <v>3866</v>
      </c>
      <c r="F3441" s="174">
        <v>55.343938999999999</v>
      </c>
      <c r="G3441" s="174">
        <v>-162.07220000000001</v>
      </c>
      <c r="H3441" s="74">
        <v>59.08</v>
      </c>
      <c r="I3441" s="74">
        <v>0.96</v>
      </c>
      <c r="J3441" s="74">
        <v>15.63</v>
      </c>
      <c r="K3441" s="74">
        <v>0.19</v>
      </c>
      <c r="L3441" s="74">
        <v>2.0099999999999998</v>
      </c>
      <c r="M3441" s="74">
        <v>5.29</v>
      </c>
      <c r="N3441" s="74">
        <v>4.22</v>
      </c>
      <c r="O3441" s="74">
        <v>2.02</v>
      </c>
      <c r="P3441" s="74">
        <v>0</v>
      </c>
      <c r="Q3441" s="74">
        <v>0.31</v>
      </c>
      <c r="R3441" s="74">
        <v>1.79</v>
      </c>
      <c r="S3441" s="74">
        <v>0</v>
      </c>
      <c r="T3441" s="74">
        <v>0</v>
      </c>
      <c r="U3441" s="74">
        <v>1.01E-2</v>
      </c>
      <c r="V3441" s="74">
        <v>6.3494999999999999</v>
      </c>
      <c r="W3441" s="74">
        <v>1.2449998755</v>
      </c>
      <c r="X3441" s="74">
        <v>1055.8140000000001</v>
      </c>
      <c r="Y3441" s="74">
        <v>490</v>
      </c>
      <c r="Z3441" s="74">
        <v>0.67282478674957302</v>
      </c>
      <c r="AA3441" s="74">
        <v>0.32717521325042698</v>
      </c>
      <c r="AB3441" s="74">
        <v>5.0009601285554996E-4</v>
      </c>
      <c r="AC3441" s="74">
        <v>5.0009601285555007E-4</v>
      </c>
      <c r="AD3441" t="s">
        <v>5810</v>
      </c>
    </row>
    <row r="3442" spans="1:30">
      <c r="A3442" s="165" t="s">
        <v>7829</v>
      </c>
      <c r="C3442" s="165" t="s">
        <v>8444</v>
      </c>
      <c r="D3442" s="169" t="s">
        <v>2919</v>
      </c>
      <c r="E3442" s="169" t="s">
        <v>3866</v>
      </c>
      <c r="F3442" s="174">
        <v>55.343938999999999</v>
      </c>
      <c r="G3442" s="174">
        <v>-162.07220000000001</v>
      </c>
      <c r="H3442" s="74">
        <v>61.87</v>
      </c>
      <c r="I3442" s="74">
        <v>0.88</v>
      </c>
      <c r="J3442" s="74">
        <v>15.25</v>
      </c>
      <c r="K3442" s="74">
        <v>0.11</v>
      </c>
      <c r="L3442" s="74">
        <v>1.78</v>
      </c>
      <c r="M3442" s="74">
        <v>4.4000000000000004</v>
      </c>
      <c r="N3442" s="74">
        <v>4.0199999999999996</v>
      </c>
      <c r="O3442" s="74">
        <v>2.14</v>
      </c>
      <c r="P3442" s="74">
        <v>0</v>
      </c>
      <c r="Q3442" s="74">
        <v>0.31</v>
      </c>
      <c r="R3442" s="74">
        <v>2.4900000000000002</v>
      </c>
      <c r="S3442" s="74">
        <v>0</v>
      </c>
      <c r="T3442" s="74">
        <v>0</v>
      </c>
      <c r="U3442" s="74">
        <v>4.4999999999999997E-3</v>
      </c>
      <c r="V3442" s="74">
        <v>5.7799999999999994</v>
      </c>
      <c r="W3442" s="74">
        <v>1.1333332199999999</v>
      </c>
      <c r="X3442" s="74">
        <v>1041.04</v>
      </c>
      <c r="Y3442" s="74">
        <v>610</v>
      </c>
      <c r="Z3442" s="74">
        <v>0.88962496838622174</v>
      </c>
      <c r="AA3442" s="74">
        <v>0.1103750316137783</v>
      </c>
      <c r="AB3442" s="74">
        <v>2.2614152840622851E-4</v>
      </c>
      <c r="AC3442" s="74">
        <v>2.2614152840622851E-4</v>
      </c>
      <c r="AD3442" t="s">
        <v>5810</v>
      </c>
    </row>
    <row r="3443" spans="1:30">
      <c r="A3443" s="165" t="s">
        <v>7830</v>
      </c>
      <c r="C3443" s="165" t="s">
        <v>8444</v>
      </c>
      <c r="D3443" s="169" t="s">
        <v>2919</v>
      </c>
      <c r="E3443" s="169" t="s">
        <v>3866</v>
      </c>
      <c r="F3443" s="174">
        <v>55.343938999999999</v>
      </c>
      <c r="G3443" s="174">
        <v>-162.07220000000001</v>
      </c>
      <c r="H3443" s="74">
        <v>53.6</v>
      </c>
      <c r="I3443" s="74">
        <v>0.89</v>
      </c>
      <c r="J3443" s="74">
        <v>13.81</v>
      </c>
      <c r="K3443" s="74">
        <v>0.21</v>
      </c>
      <c r="L3443" s="74">
        <v>4.78</v>
      </c>
      <c r="M3443" s="74">
        <v>4.87</v>
      </c>
      <c r="N3443" s="74">
        <v>3.79</v>
      </c>
      <c r="O3443" s="74">
        <v>1.91</v>
      </c>
      <c r="P3443" s="74">
        <v>0</v>
      </c>
      <c r="Q3443" s="74">
        <v>0.24</v>
      </c>
      <c r="R3443" s="74">
        <v>1.0900000000000001</v>
      </c>
      <c r="S3443" s="74">
        <v>0</v>
      </c>
      <c r="T3443" s="74">
        <v>0</v>
      </c>
      <c r="U3443" s="74">
        <v>3.3999999999999998E-3</v>
      </c>
      <c r="V3443" s="74">
        <v>7.2164999999999999</v>
      </c>
      <c r="W3443" s="74">
        <v>1.4149998585000001</v>
      </c>
      <c r="X3443" s="74">
        <v>1048.8420000000001</v>
      </c>
      <c r="Y3443" s="74">
        <v>190</v>
      </c>
      <c r="Z3443" s="74">
        <v>0.74639768951230989</v>
      </c>
      <c r="AA3443" s="74">
        <v>0.25360231048769011</v>
      </c>
      <c r="AB3443" s="74">
        <v>3.9690967155042652E-4</v>
      </c>
      <c r="AC3443" s="74">
        <v>3.9690967155042652E-4</v>
      </c>
      <c r="AD3443" t="s">
        <v>5810</v>
      </c>
    </row>
    <row r="3444" spans="1:30">
      <c r="A3444" s="165" t="s">
        <v>7831</v>
      </c>
      <c r="C3444" s="165" t="s">
        <v>8444</v>
      </c>
      <c r="D3444" s="169" t="s">
        <v>2919</v>
      </c>
      <c r="E3444" s="169" t="s">
        <v>3866</v>
      </c>
      <c r="F3444" s="174">
        <v>55.343938999999999</v>
      </c>
      <c r="G3444" s="174">
        <v>-162.07220000000001</v>
      </c>
      <c r="H3444" s="74">
        <v>66.98</v>
      </c>
      <c r="I3444" s="74">
        <v>0.78</v>
      </c>
      <c r="J3444" s="74">
        <v>16.95</v>
      </c>
      <c r="K3444" s="74">
        <v>0.11</v>
      </c>
      <c r="L3444" s="74">
        <v>0.45</v>
      </c>
      <c r="M3444" s="74">
        <v>3.42</v>
      </c>
      <c r="N3444" s="74">
        <v>5.04</v>
      </c>
      <c r="O3444" s="74">
        <v>2.48</v>
      </c>
      <c r="P3444" s="74">
        <v>0</v>
      </c>
      <c r="Q3444" s="74">
        <v>0.44</v>
      </c>
      <c r="R3444" s="74">
        <v>2.04</v>
      </c>
      <c r="S3444" s="74">
        <v>0</v>
      </c>
      <c r="T3444" s="74">
        <v>0</v>
      </c>
      <c r="U3444" s="74">
        <v>4.7999999999999996E-3</v>
      </c>
      <c r="V3444" s="74">
        <v>1.496</v>
      </c>
      <c r="W3444" s="74">
        <v>0.29333330400000002</v>
      </c>
      <c r="X3444" s="74">
        <v>1024.7719999999999</v>
      </c>
      <c r="Y3444" s="74">
        <v>450</v>
      </c>
      <c r="Z3444" s="74">
        <v>0.80943521153552522</v>
      </c>
      <c r="AA3444" s="74">
        <v>0.19056478846447469</v>
      </c>
      <c r="AB3444" s="74">
        <v>2.293837110538198E-4</v>
      </c>
      <c r="AC3444" s="74">
        <v>2.2938371105381969E-4</v>
      </c>
      <c r="AD3444" t="s">
        <v>5810</v>
      </c>
    </row>
    <row r="3445" spans="1:30">
      <c r="A3445" s="165" t="s">
        <v>7832</v>
      </c>
      <c r="C3445" s="165" t="s">
        <v>8444</v>
      </c>
      <c r="D3445" s="169" t="s">
        <v>2919</v>
      </c>
      <c r="E3445" s="169" t="s">
        <v>3866</v>
      </c>
      <c r="F3445" s="174">
        <v>55.343938999999999</v>
      </c>
      <c r="G3445" s="174">
        <v>-162.07220000000001</v>
      </c>
      <c r="H3445" s="74">
        <v>64.45</v>
      </c>
      <c r="I3445" s="74">
        <v>0.84</v>
      </c>
      <c r="J3445" s="74">
        <v>18.100000000000001</v>
      </c>
      <c r="K3445" s="74">
        <v>7.0000000000000007E-2</v>
      </c>
      <c r="L3445" s="74">
        <v>0.28000000000000003</v>
      </c>
      <c r="M3445" s="74">
        <v>2.2000000000000002</v>
      </c>
      <c r="N3445" s="74">
        <v>6.66</v>
      </c>
      <c r="O3445" s="74">
        <v>2.87</v>
      </c>
      <c r="P3445" s="74">
        <v>0</v>
      </c>
      <c r="Q3445" s="74">
        <v>0.33</v>
      </c>
      <c r="R3445" s="74">
        <v>1.91</v>
      </c>
      <c r="S3445" s="74">
        <v>0</v>
      </c>
      <c r="T3445" s="74">
        <v>0</v>
      </c>
      <c r="U3445" s="74">
        <v>1.8E-3</v>
      </c>
      <c r="V3445" s="74">
        <v>1.5044999999999999</v>
      </c>
      <c r="W3445" s="74">
        <v>0.29499997049999999</v>
      </c>
      <c r="X3445" s="74">
        <v>1004.52</v>
      </c>
      <c r="Y3445" s="74">
        <v>350</v>
      </c>
      <c r="Z3445" s="74">
        <v>0.90758316045557097</v>
      </c>
      <c r="AA3445" s="74">
        <v>9.2416839544429016E-2</v>
      </c>
      <c r="AB3445" s="74">
        <v>1.5112860801403461E-3</v>
      </c>
      <c r="AC3445" s="74">
        <v>1.5112860801403461E-3</v>
      </c>
      <c r="AD3445" t="s">
        <v>5810</v>
      </c>
    </row>
    <row r="3446" spans="1:30">
      <c r="A3446" s="165" t="s">
        <v>7833</v>
      </c>
      <c r="C3446" s="165" t="s">
        <v>8444</v>
      </c>
      <c r="D3446" s="169" t="s">
        <v>2919</v>
      </c>
      <c r="E3446" s="169" t="s">
        <v>3866</v>
      </c>
      <c r="F3446" s="174">
        <v>55.343938999999999</v>
      </c>
      <c r="G3446" s="174">
        <v>-162.07220000000001</v>
      </c>
      <c r="H3446" s="74">
        <v>67.14</v>
      </c>
      <c r="I3446" s="74">
        <v>0.6</v>
      </c>
      <c r="J3446" s="74">
        <v>13.63</v>
      </c>
      <c r="K3446" s="74">
        <v>0.14000000000000001</v>
      </c>
      <c r="L3446" s="74">
        <v>1.0900000000000001</v>
      </c>
      <c r="M3446" s="74">
        <v>2.3199999999999998</v>
      </c>
      <c r="N3446" s="74">
        <v>3.69</v>
      </c>
      <c r="O3446" s="74">
        <v>3.37</v>
      </c>
      <c r="P3446" s="74">
        <v>0</v>
      </c>
      <c r="Q3446" s="74">
        <v>0.17</v>
      </c>
      <c r="R3446" s="74">
        <v>1.55</v>
      </c>
      <c r="S3446" s="74">
        <v>0</v>
      </c>
      <c r="T3446" s="74">
        <v>0</v>
      </c>
      <c r="U3446" s="74">
        <v>8.8999999999999999E-3</v>
      </c>
      <c r="V3446" s="74">
        <v>4.4880000000000004</v>
      </c>
      <c r="W3446" s="74">
        <v>0.87999991200000005</v>
      </c>
      <c r="X3446" s="74">
        <v>1006.5119999999999</v>
      </c>
      <c r="Y3446" s="74">
        <v>360</v>
      </c>
      <c r="Z3446" s="74">
        <v>0.65390902851380805</v>
      </c>
      <c r="AA3446" s="74">
        <v>0.34609097148619189</v>
      </c>
      <c r="AB3446" s="74">
        <v>9.5816847325573616E-4</v>
      </c>
      <c r="AC3446" s="74">
        <v>9.5816847325573594E-4</v>
      </c>
      <c r="AD3446" t="s">
        <v>5810</v>
      </c>
    </row>
    <row r="3447" spans="1:30">
      <c r="A3447" s="165" t="s">
        <v>7834</v>
      </c>
      <c r="C3447" s="165" t="s">
        <v>8444</v>
      </c>
      <c r="D3447" s="169" t="s">
        <v>2919</v>
      </c>
      <c r="E3447" s="169" t="s">
        <v>3866</v>
      </c>
      <c r="F3447" s="174">
        <v>55.343938999999999</v>
      </c>
      <c r="G3447" s="174">
        <v>-162.07220000000001</v>
      </c>
      <c r="H3447" s="74">
        <v>59.67</v>
      </c>
      <c r="I3447" s="74">
        <v>1.04</v>
      </c>
      <c r="J3447" s="74">
        <v>15.42</v>
      </c>
      <c r="K3447" s="74">
        <v>0.17</v>
      </c>
      <c r="L3447" s="74">
        <v>2.2799999999999998</v>
      </c>
      <c r="M3447" s="74">
        <v>5.17</v>
      </c>
      <c r="N3447" s="74">
        <v>3.7</v>
      </c>
      <c r="O3447" s="74">
        <v>1.89</v>
      </c>
      <c r="P3447" s="74">
        <v>0</v>
      </c>
      <c r="Q3447" s="74">
        <v>0.55000000000000004</v>
      </c>
      <c r="R3447" s="74">
        <v>1.97</v>
      </c>
      <c r="S3447" s="74">
        <v>0</v>
      </c>
      <c r="T3447" s="74">
        <v>0</v>
      </c>
      <c r="U3447" s="74">
        <v>4.7999999999999996E-3</v>
      </c>
      <c r="V3447" s="74">
        <v>6.2645</v>
      </c>
      <c r="W3447" s="74">
        <v>1.2283332105</v>
      </c>
      <c r="X3447" s="74">
        <v>1053.8219999999999</v>
      </c>
      <c r="Y3447" s="74">
        <v>450</v>
      </c>
      <c r="Z3447" s="74">
        <v>0.84786568891239822</v>
      </c>
      <c r="AA3447" s="74">
        <v>0.15213431108760181</v>
      </c>
      <c r="AB3447" s="74">
        <v>9.6806360799292165E-4</v>
      </c>
      <c r="AC3447" s="74">
        <v>9.68063607992921E-4</v>
      </c>
      <c r="AD3447" t="s">
        <v>5810</v>
      </c>
    </row>
    <row r="3448" spans="1:30">
      <c r="A3448" s="165" t="s">
        <v>7835</v>
      </c>
      <c r="C3448" s="165" t="s">
        <v>8444</v>
      </c>
      <c r="D3448" s="169" t="s">
        <v>2919</v>
      </c>
      <c r="E3448" s="169" t="s">
        <v>3866</v>
      </c>
      <c r="F3448" s="174">
        <v>55.343938999999999</v>
      </c>
      <c r="G3448" s="174">
        <v>-162.07220000000001</v>
      </c>
      <c r="H3448" s="74">
        <v>56.71</v>
      </c>
      <c r="I3448" s="74">
        <v>1.1200000000000001</v>
      </c>
      <c r="J3448" s="74">
        <v>15.93</v>
      </c>
      <c r="K3448" s="74">
        <v>0.1</v>
      </c>
      <c r="L3448" s="74">
        <v>5.04</v>
      </c>
      <c r="M3448" s="74">
        <v>6.85</v>
      </c>
      <c r="N3448" s="74">
        <v>3.92</v>
      </c>
      <c r="O3448" s="74">
        <v>1.71</v>
      </c>
      <c r="P3448" s="74">
        <v>0</v>
      </c>
      <c r="Q3448" s="74">
        <v>0.28000000000000003</v>
      </c>
      <c r="R3448" s="74">
        <v>1.86</v>
      </c>
      <c r="S3448" s="74">
        <v>0</v>
      </c>
      <c r="T3448" s="74">
        <v>0</v>
      </c>
      <c r="U3448" s="74">
        <v>2.3999999999999998E-3</v>
      </c>
      <c r="V3448" s="74">
        <v>4.6494999999999997</v>
      </c>
      <c r="W3448" s="74">
        <v>0.91166657549999985</v>
      </c>
      <c r="X3448" s="74">
        <v>1081.71</v>
      </c>
      <c r="Y3448" s="74">
        <v>380</v>
      </c>
      <c r="Z3448" s="74">
        <v>0.91354143802272758</v>
      </c>
      <c r="AA3448" s="74">
        <v>8.6458561977272433E-2</v>
      </c>
      <c r="AB3448" s="74">
        <v>1.633154690549068E-3</v>
      </c>
      <c r="AC3448" s="74">
        <v>1.633154690549068E-3</v>
      </c>
      <c r="AD3448" t="s">
        <v>5810</v>
      </c>
    </row>
    <row r="3449" spans="1:30">
      <c r="A3449" s="165" t="s">
        <v>7836</v>
      </c>
      <c r="C3449" s="165" t="s">
        <v>8444</v>
      </c>
      <c r="D3449" s="169" t="s">
        <v>2919</v>
      </c>
      <c r="E3449" s="169" t="s">
        <v>3866</v>
      </c>
      <c r="F3449" s="174">
        <v>55.343938999999999</v>
      </c>
      <c r="G3449" s="174">
        <v>-162.07220000000001</v>
      </c>
      <c r="H3449" s="74">
        <v>61.15</v>
      </c>
      <c r="I3449" s="74">
        <v>0.94</v>
      </c>
      <c r="J3449" s="74">
        <v>15.48</v>
      </c>
      <c r="K3449" s="74">
        <v>0.18</v>
      </c>
      <c r="L3449" s="74">
        <v>1.77</v>
      </c>
      <c r="M3449" s="74">
        <v>4.54</v>
      </c>
      <c r="N3449" s="74">
        <v>4.13</v>
      </c>
      <c r="O3449" s="74">
        <v>2.12</v>
      </c>
      <c r="P3449" s="74">
        <v>0</v>
      </c>
      <c r="Q3449" s="74">
        <v>0.32</v>
      </c>
      <c r="R3449" s="74">
        <v>1.83</v>
      </c>
      <c r="S3449" s="74">
        <v>0</v>
      </c>
      <c r="T3449" s="74">
        <v>0</v>
      </c>
      <c r="U3449" s="74">
        <v>4.4999999999999997E-3</v>
      </c>
      <c r="V3449" s="74">
        <v>5.5419999999999998</v>
      </c>
      <c r="W3449" s="74">
        <v>1.0866665579999999</v>
      </c>
      <c r="X3449" s="74">
        <v>1043.364</v>
      </c>
      <c r="Y3449" s="74">
        <v>390</v>
      </c>
      <c r="Z3449" s="74">
        <v>0.83278267848415011</v>
      </c>
      <c r="AA3449" s="74">
        <v>0.16721732151584989</v>
      </c>
      <c r="AB3449" s="74">
        <v>1.3979514038261491E-3</v>
      </c>
      <c r="AC3449" s="74">
        <v>1.3979514038261491E-3</v>
      </c>
      <c r="AD3449" t="s">
        <v>5810</v>
      </c>
    </row>
    <row r="3450" spans="1:30">
      <c r="A3450" s="165" t="s">
        <v>7837</v>
      </c>
      <c r="C3450" s="165" t="s">
        <v>8444</v>
      </c>
      <c r="D3450" s="169" t="s">
        <v>2919</v>
      </c>
      <c r="E3450" s="169" t="s">
        <v>3866</v>
      </c>
      <c r="F3450" s="174">
        <v>55.343938999999999</v>
      </c>
      <c r="G3450" s="174">
        <v>-162.07220000000001</v>
      </c>
      <c r="H3450" s="74">
        <v>61.03</v>
      </c>
      <c r="I3450" s="74">
        <v>1.05</v>
      </c>
      <c r="J3450" s="74">
        <v>14.61</v>
      </c>
      <c r="K3450" s="74">
        <v>0.19</v>
      </c>
      <c r="L3450" s="74">
        <v>1.56</v>
      </c>
      <c r="M3450" s="74">
        <v>4.26</v>
      </c>
      <c r="N3450" s="74">
        <v>4.17</v>
      </c>
      <c r="O3450" s="74">
        <v>2.11</v>
      </c>
      <c r="P3450" s="74">
        <v>0</v>
      </c>
      <c r="Q3450" s="74">
        <v>0.32</v>
      </c>
      <c r="R3450" s="74">
        <v>1.38</v>
      </c>
      <c r="S3450" s="74">
        <v>0</v>
      </c>
      <c r="T3450" s="74">
        <v>0</v>
      </c>
      <c r="U3450" s="74">
        <v>3.5999999999999999E-3</v>
      </c>
      <c r="V3450" s="74">
        <v>5.593</v>
      </c>
      <c r="W3450" s="74">
        <v>1.096666557</v>
      </c>
      <c r="X3450" s="74">
        <v>1038.7159999999999</v>
      </c>
      <c r="Y3450" s="74">
        <v>250</v>
      </c>
      <c r="Z3450" s="74">
        <v>0.79112266802552289</v>
      </c>
      <c r="AA3450" s="74">
        <v>0.20887733197447711</v>
      </c>
      <c r="AB3450" s="74">
        <v>1.033183778470437E-3</v>
      </c>
      <c r="AC3450" s="74">
        <v>1.033183778470437E-3</v>
      </c>
      <c r="AD3450" t="s">
        <v>5810</v>
      </c>
    </row>
    <row r="3451" spans="1:30">
      <c r="A3451" s="165" t="s">
        <v>7838</v>
      </c>
      <c r="C3451" s="165" t="s">
        <v>8444</v>
      </c>
      <c r="D3451" s="169" t="s">
        <v>2919</v>
      </c>
      <c r="E3451" s="169" t="s">
        <v>3866</v>
      </c>
      <c r="F3451" s="174">
        <v>55.343938999999999</v>
      </c>
      <c r="G3451" s="174">
        <v>-162.07220000000001</v>
      </c>
      <c r="H3451" s="74">
        <v>63.36</v>
      </c>
      <c r="I3451" s="74">
        <v>1.1499999999999999</v>
      </c>
      <c r="J3451" s="74">
        <v>14.53</v>
      </c>
      <c r="K3451" s="74">
        <v>0.17</v>
      </c>
      <c r="L3451" s="74">
        <v>1.35</v>
      </c>
      <c r="M3451" s="74">
        <v>3.89</v>
      </c>
      <c r="N3451" s="74">
        <v>4.3499999999999996</v>
      </c>
      <c r="O3451" s="74">
        <v>2.7</v>
      </c>
      <c r="P3451" s="74">
        <v>0</v>
      </c>
      <c r="Q3451" s="74">
        <v>0.39</v>
      </c>
      <c r="R3451" s="74">
        <v>1.1599999999999999</v>
      </c>
      <c r="S3451" s="74">
        <v>0</v>
      </c>
      <c r="T3451" s="74">
        <v>0</v>
      </c>
      <c r="U3451" s="74">
        <v>3.0999999999999999E-3</v>
      </c>
      <c r="V3451" s="74">
        <v>5.2444999999999986</v>
      </c>
      <c r="W3451" s="74">
        <v>1.0283332304999999</v>
      </c>
      <c r="X3451" s="74">
        <v>1032.5740000000001</v>
      </c>
      <c r="Y3451" s="74">
        <v>190</v>
      </c>
      <c r="Z3451" s="74">
        <v>0.7566992235607567</v>
      </c>
      <c r="AA3451" s="74">
        <v>0.2433007764392433</v>
      </c>
      <c r="AB3451" s="74">
        <v>6.7568434742458451E-4</v>
      </c>
      <c r="AC3451" s="74">
        <v>6.7568434742458429E-4</v>
      </c>
      <c r="AD3451" t="s">
        <v>5810</v>
      </c>
    </row>
    <row r="3452" spans="1:30">
      <c r="A3452" s="165" t="s">
        <v>7839</v>
      </c>
      <c r="C3452" s="165" t="s">
        <v>8444</v>
      </c>
      <c r="D3452" s="169" t="s">
        <v>2919</v>
      </c>
      <c r="E3452" s="169" t="s">
        <v>3866</v>
      </c>
      <c r="F3452" s="174">
        <v>55.343938999999999</v>
      </c>
      <c r="G3452" s="174">
        <v>-162.07220000000001</v>
      </c>
      <c r="H3452" s="74">
        <v>63.65</v>
      </c>
      <c r="I3452" s="74">
        <v>1.03</v>
      </c>
      <c r="J3452" s="74">
        <v>16.32</v>
      </c>
      <c r="K3452" s="74">
        <v>0.15</v>
      </c>
      <c r="L3452" s="74">
        <v>1.41</v>
      </c>
      <c r="M3452" s="74">
        <v>3.94</v>
      </c>
      <c r="N3452" s="74">
        <v>4.07</v>
      </c>
      <c r="O3452" s="74">
        <v>2.2599999999999998</v>
      </c>
      <c r="P3452" s="74">
        <v>0</v>
      </c>
      <c r="Q3452" s="74">
        <v>0.35</v>
      </c>
      <c r="R3452" s="74">
        <v>1.96</v>
      </c>
      <c r="S3452" s="74">
        <v>0</v>
      </c>
      <c r="T3452" s="74">
        <v>0</v>
      </c>
      <c r="U3452" s="74">
        <v>5.4000000000000003E-3</v>
      </c>
      <c r="V3452" s="74">
        <v>3.7825000000000002</v>
      </c>
      <c r="W3452" s="74">
        <v>0.7416665925</v>
      </c>
      <c r="X3452" s="74">
        <v>1033.404</v>
      </c>
      <c r="Y3452" s="74">
        <v>440</v>
      </c>
      <c r="Z3452" s="74">
        <v>0.81951356846125056</v>
      </c>
      <c r="AA3452" s="74">
        <v>0.18048643153874941</v>
      </c>
      <c r="AB3452" s="74">
        <v>1.437993378194898E-3</v>
      </c>
      <c r="AC3452" s="74">
        <v>1.437993378194898E-3</v>
      </c>
      <c r="AD3452" t="s">
        <v>5810</v>
      </c>
    </row>
    <row r="3453" spans="1:30">
      <c r="A3453" s="165" t="s">
        <v>7840</v>
      </c>
      <c r="C3453" s="165" t="s">
        <v>8444</v>
      </c>
      <c r="D3453" s="169" t="s">
        <v>2919</v>
      </c>
      <c r="E3453" s="169" t="s">
        <v>3866</v>
      </c>
      <c r="F3453" s="174">
        <v>55.343938999999999</v>
      </c>
      <c r="G3453" s="174">
        <v>-162.07220000000001</v>
      </c>
      <c r="H3453" s="74">
        <v>65.11</v>
      </c>
      <c r="I3453" s="74">
        <v>0.88</v>
      </c>
      <c r="J3453" s="74">
        <v>14.71</v>
      </c>
      <c r="K3453" s="74">
        <v>0.11</v>
      </c>
      <c r="L3453" s="74">
        <v>0.85</v>
      </c>
      <c r="M3453" s="74">
        <v>3.86</v>
      </c>
      <c r="N3453" s="74">
        <v>4.3</v>
      </c>
      <c r="O3453" s="74">
        <v>2.56</v>
      </c>
      <c r="P3453" s="74">
        <v>0</v>
      </c>
      <c r="Q3453" s="74">
        <v>0.28000000000000003</v>
      </c>
      <c r="R3453" s="74">
        <v>1.81</v>
      </c>
      <c r="S3453" s="74">
        <v>0</v>
      </c>
      <c r="T3453" s="74">
        <v>0</v>
      </c>
      <c r="U3453" s="74">
        <v>1.6999999999999999E-3</v>
      </c>
      <c r="V3453" s="74">
        <v>4.9980000000000002</v>
      </c>
      <c r="W3453" s="74">
        <v>0.97999990199999998</v>
      </c>
      <c r="X3453" s="74">
        <v>1032.076</v>
      </c>
      <c r="Y3453" s="74">
        <v>320</v>
      </c>
      <c r="Z3453" s="74">
        <v>0.93969775762426977</v>
      </c>
      <c r="AA3453" s="74">
        <v>6.030224237573021E-2</v>
      </c>
      <c r="AB3453" s="74">
        <v>3.7597446884325412E-3</v>
      </c>
      <c r="AC3453" s="74">
        <v>3.759744688432539E-3</v>
      </c>
      <c r="AD3453" t="s">
        <v>5810</v>
      </c>
    </row>
    <row r="3454" spans="1:30">
      <c r="A3454" s="165" t="s">
        <v>7841</v>
      </c>
      <c r="C3454" s="165" t="s">
        <v>8444</v>
      </c>
      <c r="D3454" s="169" t="s">
        <v>2919</v>
      </c>
      <c r="E3454" s="169" t="s">
        <v>3866</v>
      </c>
      <c r="F3454" s="174">
        <v>55.343938999999999</v>
      </c>
      <c r="G3454" s="174">
        <v>-162.07220000000001</v>
      </c>
      <c r="H3454" s="74">
        <v>60.1</v>
      </c>
      <c r="I3454" s="74">
        <v>1.03</v>
      </c>
      <c r="J3454" s="74">
        <v>15.28</v>
      </c>
      <c r="K3454" s="74">
        <v>0.19</v>
      </c>
      <c r="L3454" s="74">
        <v>0.9</v>
      </c>
      <c r="M3454" s="74">
        <v>4.4800000000000004</v>
      </c>
      <c r="N3454" s="74">
        <v>4.5</v>
      </c>
      <c r="O3454" s="74">
        <v>2.2000000000000002</v>
      </c>
      <c r="P3454" s="74">
        <v>0</v>
      </c>
      <c r="Q3454" s="74">
        <v>0.32</v>
      </c>
      <c r="R3454" s="74">
        <v>1.91</v>
      </c>
      <c r="S3454" s="74">
        <v>0</v>
      </c>
      <c r="T3454" s="74">
        <v>0</v>
      </c>
      <c r="U3454" s="74">
        <v>4.4999999999999997E-3</v>
      </c>
      <c r="V3454" s="74">
        <v>5.2359999999999998</v>
      </c>
      <c r="W3454" s="74">
        <v>1.0266665639999999</v>
      </c>
      <c r="X3454" s="74">
        <v>1042.3679999999999</v>
      </c>
      <c r="Y3454" s="74">
        <v>420</v>
      </c>
      <c r="Z3454" s="74">
        <v>0.82065980993119225</v>
      </c>
      <c r="AA3454" s="74">
        <v>0.17934019006880761</v>
      </c>
      <c r="AB3454" s="74">
        <v>1.7431328036356041E-4</v>
      </c>
      <c r="AC3454" s="74">
        <v>1.7431328036356049E-4</v>
      </c>
      <c r="AD3454" t="s">
        <v>5810</v>
      </c>
    </row>
    <row r="3455" spans="1:30">
      <c r="A3455" s="165" t="s">
        <v>7842</v>
      </c>
      <c r="C3455" s="165" t="s">
        <v>8444</v>
      </c>
      <c r="D3455" s="169" t="s">
        <v>2919</v>
      </c>
      <c r="E3455" s="169" t="s">
        <v>3866</v>
      </c>
      <c r="F3455" s="174">
        <v>55.343938999999999</v>
      </c>
      <c r="G3455" s="174">
        <v>-162.07220000000001</v>
      </c>
      <c r="H3455" s="74">
        <v>59.27</v>
      </c>
      <c r="I3455" s="74">
        <v>1</v>
      </c>
      <c r="J3455" s="74">
        <v>15.87</v>
      </c>
      <c r="K3455" s="74">
        <v>0.09</v>
      </c>
      <c r="L3455" s="74">
        <v>1.58</v>
      </c>
      <c r="M3455" s="74">
        <v>4.09</v>
      </c>
      <c r="N3455" s="74">
        <v>5.0999999999999996</v>
      </c>
      <c r="O3455" s="74">
        <v>2.4</v>
      </c>
      <c r="P3455" s="74">
        <v>0</v>
      </c>
      <c r="Q3455" s="74">
        <v>0.31</v>
      </c>
      <c r="R3455" s="74">
        <v>1.31</v>
      </c>
      <c r="S3455" s="74">
        <v>0</v>
      </c>
      <c r="T3455" s="74">
        <v>0</v>
      </c>
      <c r="U3455" s="74">
        <v>5.8999999999999999E-3</v>
      </c>
      <c r="V3455" s="74">
        <v>5.5249999999999986</v>
      </c>
      <c r="W3455" s="74">
        <v>1.0833332250000001</v>
      </c>
      <c r="X3455" s="74">
        <v>1035.894</v>
      </c>
      <c r="Y3455" s="74">
        <v>290</v>
      </c>
      <c r="Z3455" s="74">
        <v>0.63699952077298538</v>
      </c>
      <c r="AA3455" s="74">
        <v>0.36300047922701473</v>
      </c>
      <c r="AB3455" s="74">
        <v>1.3050135718350341E-4</v>
      </c>
      <c r="AC3455" s="74">
        <v>1.3050135718350349E-4</v>
      </c>
      <c r="AD3455" t="s">
        <v>5810</v>
      </c>
    </row>
    <row r="3456" spans="1:30">
      <c r="A3456" s="165" t="s">
        <v>7843</v>
      </c>
      <c r="C3456" s="165" t="s">
        <v>8444</v>
      </c>
      <c r="D3456" s="169" t="s">
        <v>2919</v>
      </c>
      <c r="E3456" s="169" t="s">
        <v>3866</v>
      </c>
      <c r="F3456" s="174">
        <v>55.343938999999999</v>
      </c>
      <c r="G3456" s="174">
        <v>-162.07220000000001</v>
      </c>
      <c r="H3456" s="74">
        <v>61.99</v>
      </c>
      <c r="I3456" s="74">
        <v>0.96</v>
      </c>
      <c r="J3456" s="74">
        <v>14.2</v>
      </c>
      <c r="K3456" s="74">
        <v>0.17</v>
      </c>
      <c r="L3456" s="74">
        <v>1.82</v>
      </c>
      <c r="M3456" s="74">
        <v>4.3499999999999996</v>
      </c>
      <c r="N3456" s="74">
        <v>4.08</v>
      </c>
      <c r="O3456" s="74">
        <v>2.2400000000000002</v>
      </c>
      <c r="P3456" s="74">
        <v>0</v>
      </c>
      <c r="Q3456" s="74">
        <v>0.3</v>
      </c>
      <c r="R3456" s="74">
        <v>1.55</v>
      </c>
      <c r="S3456" s="74">
        <v>0</v>
      </c>
      <c r="T3456" s="74">
        <v>0</v>
      </c>
      <c r="U3456" s="74">
        <v>1.6000000000000001E-3</v>
      </c>
      <c r="V3456" s="74">
        <v>6.4429999999999996</v>
      </c>
      <c r="W3456" s="74">
        <v>1.2633332070000001</v>
      </c>
      <c r="X3456" s="74">
        <v>1040.21</v>
      </c>
      <c r="Y3456" s="74">
        <v>260</v>
      </c>
      <c r="Z3456" s="74">
        <v>0.92216582016395787</v>
      </c>
      <c r="AA3456" s="74">
        <v>7.7834179836042169E-2</v>
      </c>
      <c r="AB3456" s="74">
        <v>1.7759044850664081E-3</v>
      </c>
      <c r="AC3456" s="74">
        <v>1.775904485066407E-3</v>
      </c>
      <c r="AD3456" t="s">
        <v>5810</v>
      </c>
    </row>
    <row r="3457" spans="1:30">
      <c r="A3457" s="165" t="s">
        <v>7844</v>
      </c>
      <c r="C3457" s="165" t="s">
        <v>8444</v>
      </c>
      <c r="D3457" s="169" t="s">
        <v>2919</v>
      </c>
      <c r="E3457" s="169" t="s">
        <v>3866</v>
      </c>
      <c r="F3457" s="174">
        <v>55.343938999999999</v>
      </c>
      <c r="G3457" s="174">
        <v>-162.07220000000001</v>
      </c>
      <c r="H3457" s="74">
        <v>60.5</v>
      </c>
      <c r="I3457" s="74">
        <v>0.79</v>
      </c>
      <c r="J3457" s="74">
        <v>15.87</v>
      </c>
      <c r="K3457" s="74">
        <v>0.15</v>
      </c>
      <c r="L3457" s="74">
        <v>2.21</v>
      </c>
      <c r="M3457" s="74">
        <v>4.6100000000000003</v>
      </c>
      <c r="N3457" s="74">
        <v>4.28</v>
      </c>
      <c r="O3457" s="74">
        <v>2.1800000000000002</v>
      </c>
      <c r="P3457" s="74">
        <v>0</v>
      </c>
      <c r="Q3457" s="74">
        <v>0.35</v>
      </c>
      <c r="R3457" s="74">
        <v>1.3</v>
      </c>
      <c r="S3457" s="74">
        <v>0</v>
      </c>
      <c r="T3457" s="74">
        <v>0</v>
      </c>
      <c r="U3457" s="74">
        <v>4.1000000000000003E-3</v>
      </c>
      <c r="V3457" s="74">
        <v>6.63</v>
      </c>
      <c r="W3457" s="74">
        <v>1.2999998699999999</v>
      </c>
      <c r="X3457" s="74">
        <v>1044.5260000000001</v>
      </c>
      <c r="Y3457" s="74">
        <v>250</v>
      </c>
      <c r="Z3457" s="74">
        <v>0.73895405905898925</v>
      </c>
      <c r="AA3457" s="74">
        <v>0.26104594094101069</v>
      </c>
      <c r="AB3457" s="74">
        <v>4.0099561448439448E-4</v>
      </c>
      <c r="AC3457" s="74">
        <v>4.0099561448439448E-4</v>
      </c>
      <c r="AD3457" t="s">
        <v>5810</v>
      </c>
    </row>
    <row r="3458" spans="1:30">
      <c r="A3458" s="165" t="s">
        <v>7845</v>
      </c>
      <c r="C3458" s="165" t="s">
        <v>8444</v>
      </c>
      <c r="D3458" s="169" t="s">
        <v>2919</v>
      </c>
      <c r="E3458" s="169" t="s">
        <v>2975</v>
      </c>
      <c r="F3458" s="174">
        <v>54.687849999999997</v>
      </c>
      <c r="G3458" s="174">
        <v>-163.85968</v>
      </c>
      <c r="H3458" s="74">
        <v>50.25</v>
      </c>
      <c r="I3458" s="74">
        <v>2.69</v>
      </c>
      <c r="J3458" s="74">
        <v>16.37</v>
      </c>
      <c r="K3458" s="74">
        <v>0.22</v>
      </c>
      <c r="L3458" s="74">
        <v>3.43</v>
      </c>
      <c r="M3458" s="74">
        <v>8.4600000000000009</v>
      </c>
      <c r="N3458" s="74">
        <v>3.35</v>
      </c>
      <c r="O3458" s="74">
        <v>0.85</v>
      </c>
      <c r="P3458" s="74">
        <v>0</v>
      </c>
      <c r="Q3458" s="74">
        <v>0.5</v>
      </c>
      <c r="R3458" s="74">
        <v>1.94</v>
      </c>
      <c r="S3458" s="74">
        <v>0</v>
      </c>
      <c r="T3458" s="74">
        <v>0</v>
      </c>
      <c r="U3458" s="74">
        <v>1.35E-2</v>
      </c>
      <c r="V3458" s="74">
        <v>10.387</v>
      </c>
      <c r="W3458" s="74">
        <v>2.036666463</v>
      </c>
      <c r="X3458" s="74">
        <v>1108.4359999999999</v>
      </c>
      <c r="Y3458" s="74">
        <v>680</v>
      </c>
      <c r="Z3458" s="74">
        <v>0.72114847656944403</v>
      </c>
      <c r="AA3458" s="74">
        <v>0.27885152343055591</v>
      </c>
      <c r="AB3458" s="74">
        <v>1.145012791826237E-4</v>
      </c>
      <c r="AC3458" s="74">
        <v>1.145012791826237E-4</v>
      </c>
      <c r="AD3458" t="s">
        <v>5810</v>
      </c>
    </row>
    <row r="3459" spans="1:30">
      <c r="A3459" s="165" t="s">
        <v>7846</v>
      </c>
      <c r="C3459" s="165" t="s">
        <v>8444</v>
      </c>
      <c r="D3459" s="169" t="s">
        <v>2919</v>
      </c>
      <c r="E3459" s="169" t="s">
        <v>2975</v>
      </c>
      <c r="F3459" s="174">
        <v>54.687849999999997</v>
      </c>
      <c r="G3459" s="174">
        <v>-163.85968</v>
      </c>
      <c r="H3459" s="74">
        <v>52.2</v>
      </c>
      <c r="I3459" s="74">
        <v>3</v>
      </c>
      <c r="J3459" s="74">
        <v>12.8</v>
      </c>
      <c r="K3459" s="74">
        <v>0.28000000000000003</v>
      </c>
      <c r="L3459" s="74">
        <v>3.78</v>
      </c>
      <c r="M3459" s="74">
        <v>8.3699999999999992</v>
      </c>
      <c r="N3459" s="74">
        <v>2.85</v>
      </c>
      <c r="O3459" s="74">
        <v>1.21</v>
      </c>
      <c r="P3459" s="74">
        <v>0</v>
      </c>
      <c r="Q3459" s="74">
        <v>0.9</v>
      </c>
      <c r="R3459" s="74">
        <v>1.22</v>
      </c>
      <c r="S3459" s="74">
        <v>0</v>
      </c>
      <c r="T3459" s="74">
        <v>0</v>
      </c>
      <c r="U3459" s="74">
        <v>5.3E-3</v>
      </c>
      <c r="V3459" s="74">
        <v>11.874499999999999</v>
      </c>
      <c r="W3459" s="74">
        <v>2.3283331005000001</v>
      </c>
      <c r="X3459" s="74">
        <v>1106.942</v>
      </c>
      <c r="Y3459" s="74">
        <v>280</v>
      </c>
      <c r="Z3459" s="74">
        <v>0.76600827246036995</v>
      </c>
      <c r="AA3459" s="74">
        <v>0.23399172753962999</v>
      </c>
      <c r="AB3459" s="74">
        <v>4.0631717386955461E-4</v>
      </c>
      <c r="AC3459" s="74">
        <v>4.0631717386955461E-4</v>
      </c>
      <c r="AD3459" t="s">
        <v>5810</v>
      </c>
    </row>
    <row r="3460" spans="1:30">
      <c r="A3460" s="165" t="s">
        <v>7847</v>
      </c>
      <c r="C3460" s="165" t="s">
        <v>8444</v>
      </c>
      <c r="D3460" s="169" t="s">
        <v>2919</v>
      </c>
      <c r="E3460" s="169" t="s">
        <v>2975</v>
      </c>
      <c r="F3460" s="174">
        <v>54.687849999999997</v>
      </c>
      <c r="G3460" s="174">
        <v>-163.85968</v>
      </c>
      <c r="H3460" s="74">
        <v>55.41</v>
      </c>
      <c r="I3460" s="74">
        <v>2.2000000000000002</v>
      </c>
      <c r="J3460" s="74">
        <v>13.08</v>
      </c>
      <c r="K3460" s="74">
        <v>0.28999999999999998</v>
      </c>
      <c r="L3460" s="74">
        <v>2.42</v>
      </c>
      <c r="M3460" s="74">
        <v>8.06</v>
      </c>
      <c r="N3460" s="74">
        <v>3.04</v>
      </c>
      <c r="O3460" s="74">
        <v>1.26</v>
      </c>
      <c r="P3460" s="74">
        <v>0</v>
      </c>
      <c r="Q3460" s="74">
        <v>0.98</v>
      </c>
      <c r="R3460" s="74">
        <v>2.0299999999999998</v>
      </c>
      <c r="S3460" s="74">
        <v>0</v>
      </c>
      <c r="T3460" s="74">
        <v>0</v>
      </c>
      <c r="U3460" s="74">
        <v>1.8200000000000001E-2</v>
      </c>
      <c r="V3460" s="74">
        <v>10.965</v>
      </c>
      <c r="W3460" s="74">
        <v>2.1499997849999999</v>
      </c>
      <c r="X3460" s="74">
        <v>1101.796</v>
      </c>
      <c r="Y3460" s="74">
        <v>710</v>
      </c>
      <c r="Z3460" s="74">
        <v>0.67814792428161785</v>
      </c>
      <c r="AA3460" s="74">
        <v>0.32185207571838209</v>
      </c>
      <c r="AB3460" s="74">
        <v>8.7471894131875214E-4</v>
      </c>
      <c r="AC3460" s="74">
        <v>8.7471894131875214E-4</v>
      </c>
      <c r="AD3460" t="s">
        <v>5810</v>
      </c>
    </row>
    <row r="3461" spans="1:30">
      <c r="A3461" s="165" t="s">
        <v>7848</v>
      </c>
      <c r="C3461" s="165" t="s">
        <v>8444</v>
      </c>
      <c r="D3461" s="169" t="s">
        <v>2919</v>
      </c>
      <c r="E3461" s="169" t="s">
        <v>2975</v>
      </c>
      <c r="F3461" s="174">
        <v>54.687849999999997</v>
      </c>
      <c r="G3461" s="174">
        <v>-163.85968</v>
      </c>
      <c r="H3461" s="74">
        <v>53.35</v>
      </c>
      <c r="I3461" s="74">
        <v>1.77</v>
      </c>
      <c r="J3461" s="74">
        <v>16.440000000000001</v>
      </c>
      <c r="K3461" s="74">
        <v>0.23</v>
      </c>
      <c r="L3461" s="74">
        <v>2.56</v>
      </c>
      <c r="M3461" s="74">
        <v>8.5500000000000007</v>
      </c>
      <c r="N3461" s="74">
        <v>3.88</v>
      </c>
      <c r="O3461" s="74">
        <v>0.68</v>
      </c>
      <c r="P3461" s="74">
        <v>0</v>
      </c>
      <c r="Q3461" s="74">
        <v>0.6</v>
      </c>
      <c r="R3461" s="74">
        <v>1.94</v>
      </c>
      <c r="S3461" s="74">
        <v>0</v>
      </c>
      <c r="T3461" s="74">
        <v>0</v>
      </c>
      <c r="U3461" s="74">
        <v>2.1600000000000001E-2</v>
      </c>
      <c r="V3461" s="74">
        <v>9.0355000000000008</v>
      </c>
      <c r="W3461" s="74">
        <v>1.7716664895000001</v>
      </c>
      <c r="X3461" s="74">
        <v>1109.93</v>
      </c>
      <c r="Y3461" s="74">
        <v>780</v>
      </c>
      <c r="Z3461" s="74">
        <v>0.58299604423756335</v>
      </c>
      <c r="AA3461" s="74">
        <v>0.41700395576243671</v>
      </c>
      <c r="AB3461" s="74">
        <v>8.578001841574982E-4</v>
      </c>
      <c r="AC3461" s="74">
        <v>8.5780018415749831E-4</v>
      </c>
      <c r="AD3461" t="s">
        <v>5810</v>
      </c>
    </row>
    <row r="3462" spans="1:30">
      <c r="A3462" s="165" t="s">
        <v>7849</v>
      </c>
      <c r="C3462" s="165" t="s">
        <v>8444</v>
      </c>
      <c r="D3462" s="169" t="s">
        <v>2919</v>
      </c>
      <c r="E3462" s="169" t="s">
        <v>2975</v>
      </c>
      <c r="F3462" s="174">
        <v>54.687849999999997</v>
      </c>
      <c r="G3462" s="174">
        <v>-163.85968</v>
      </c>
      <c r="H3462" s="74">
        <v>50.23</v>
      </c>
      <c r="I3462" s="74">
        <v>2.2000000000000002</v>
      </c>
      <c r="J3462" s="74">
        <v>16.57</v>
      </c>
      <c r="K3462" s="74">
        <v>0.24</v>
      </c>
      <c r="L3462" s="74">
        <v>4.09</v>
      </c>
      <c r="M3462" s="74">
        <v>8.36</v>
      </c>
      <c r="N3462" s="74">
        <v>3.6</v>
      </c>
      <c r="O3462" s="74">
        <v>0.8</v>
      </c>
      <c r="P3462" s="74">
        <v>0</v>
      </c>
      <c r="Q3462" s="74">
        <v>0.64</v>
      </c>
      <c r="R3462" s="74">
        <v>0.98</v>
      </c>
      <c r="S3462" s="74">
        <v>0</v>
      </c>
      <c r="T3462" s="74">
        <v>0</v>
      </c>
      <c r="U3462" s="74">
        <v>1.03E-2</v>
      </c>
      <c r="V3462" s="74">
        <v>10.948</v>
      </c>
      <c r="W3462" s="74">
        <v>2.1466664519999998</v>
      </c>
      <c r="X3462" s="74">
        <v>1106.7760000000001</v>
      </c>
      <c r="Y3462" s="74">
        <v>300</v>
      </c>
      <c r="Z3462" s="74">
        <v>0.50089332025086475</v>
      </c>
      <c r="AA3462" s="74">
        <v>0.49910667974913531</v>
      </c>
      <c r="AB3462" s="74">
        <v>7.6461770871654204E-4</v>
      </c>
      <c r="AC3462" s="74">
        <v>7.6461770871654225E-4</v>
      </c>
      <c r="AD3462" t="s">
        <v>5810</v>
      </c>
    </row>
    <row r="3463" spans="1:30">
      <c r="A3463" s="165" t="s">
        <v>7850</v>
      </c>
      <c r="C3463" s="165" t="s">
        <v>8444</v>
      </c>
      <c r="D3463" s="169" t="s">
        <v>2919</v>
      </c>
      <c r="E3463" s="169" t="s">
        <v>2975</v>
      </c>
      <c r="F3463" s="174">
        <v>54.687849999999997</v>
      </c>
      <c r="G3463" s="174">
        <v>-163.85968</v>
      </c>
      <c r="H3463" s="74">
        <v>54.32</v>
      </c>
      <c r="I3463" s="74">
        <v>1.77</v>
      </c>
      <c r="J3463" s="74">
        <v>15.04</v>
      </c>
      <c r="K3463" s="74">
        <v>0.27</v>
      </c>
      <c r="L3463" s="74">
        <v>2.62</v>
      </c>
      <c r="M3463" s="74">
        <v>9.0500000000000007</v>
      </c>
      <c r="N3463" s="74">
        <v>1.75</v>
      </c>
      <c r="O3463" s="74">
        <v>0.55000000000000004</v>
      </c>
      <c r="P3463" s="74">
        <v>0</v>
      </c>
      <c r="Q3463" s="74">
        <v>0.71</v>
      </c>
      <c r="R3463" s="74">
        <v>1.57</v>
      </c>
      <c r="S3463" s="74">
        <v>0</v>
      </c>
      <c r="T3463" s="74">
        <v>0</v>
      </c>
      <c r="U3463" s="74">
        <v>6.6E-3</v>
      </c>
      <c r="V3463" s="74">
        <v>12.41</v>
      </c>
      <c r="W3463" s="74">
        <v>2.4333330900000001</v>
      </c>
      <c r="X3463" s="74">
        <v>1118.23</v>
      </c>
      <c r="Y3463" s="74">
        <v>410</v>
      </c>
      <c r="Z3463" s="74">
        <v>0.79169571656924831</v>
      </c>
      <c r="AA3463" s="74">
        <v>0.20830428343075169</v>
      </c>
      <c r="AB3463" s="74">
        <v>9.9981726304429301E-4</v>
      </c>
      <c r="AC3463" s="74">
        <v>9.9981726304429258E-4</v>
      </c>
      <c r="AD3463" t="s">
        <v>5810</v>
      </c>
    </row>
    <row r="3464" spans="1:30">
      <c r="A3464" s="165" t="s">
        <v>7851</v>
      </c>
      <c r="C3464" s="165" t="s">
        <v>8444</v>
      </c>
      <c r="D3464" s="169" t="s">
        <v>2919</v>
      </c>
      <c r="E3464" s="169" t="s">
        <v>2975</v>
      </c>
      <c r="F3464" s="174">
        <v>54.687849999999997</v>
      </c>
      <c r="G3464" s="174">
        <v>-163.85968</v>
      </c>
      <c r="H3464" s="74">
        <v>50.57</v>
      </c>
      <c r="I3464" s="74">
        <v>1.75</v>
      </c>
      <c r="J3464" s="74">
        <v>15.41</v>
      </c>
      <c r="K3464" s="74">
        <v>0.28999999999999998</v>
      </c>
      <c r="L3464" s="74">
        <v>3.47</v>
      </c>
      <c r="M3464" s="74">
        <v>8.82</v>
      </c>
      <c r="N3464" s="74">
        <v>3.36</v>
      </c>
      <c r="O3464" s="74">
        <v>0.64</v>
      </c>
      <c r="P3464" s="74">
        <v>0</v>
      </c>
      <c r="Q3464" s="74">
        <v>0.49</v>
      </c>
      <c r="R3464" s="74">
        <v>2.48</v>
      </c>
      <c r="S3464" s="74">
        <v>0</v>
      </c>
      <c r="T3464" s="74">
        <v>0</v>
      </c>
      <c r="U3464" s="74">
        <v>3.8E-3</v>
      </c>
      <c r="V3464" s="74">
        <v>11.211499999999999</v>
      </c>
      <c r="W3464" s="74">
        <v>2.1983331134999999</v>
      </c>
      <c r="X3464" s="74">
        <v>1114.412</v>
      </c>
      <c r="Y3464" s="74">
        <v>720</v>
      </c>
      <c r="Z3464" s="74">
        <v>0.93361737748481144</v>
      </c>
      <c r="AA3464" s="74">
        <v>6.6382622515188616E-2</v>
      </c>
      <c r="AB3464" s="74">
        <v>2.265140038642898E-3</v>
      </c>
      <c r="AC3464" s="74">
        <v>2.2651400386428989E-3</v>
      </c>
      <c r="AD3464" t="s">
        <v>5810</v>
      </c>
    </row>
    <row r="3465" spans="1:30">
      <c r="A3465" s="165" t="s">
        <v>7852</v>
      </c>
      <c r="C3465" s="165" t="s">
        <v>8444</v>
      </c>
      <c r="D3465" s="169" t="s">
        <v>2919</v>
      </c>
      <c r="E3465" s="169" t="s">
        <v>2975</v>
      </c>
      <c r="F3465" s="174">
        <v>54.687849999999997</v>
      </c>
      <c r="G3465" s="174">
        <v>-163.85968</v>
      </c>
      <c r="H3465" s="74">
        <v>50.81</v>
      </c>
      <c r="I3465" s="74">
        <v>1.81</v>
      </c>
      <c r="J3465" s="74">
        <v>15.9</v>
      </c>
      <c r="K3465" s="74">
        <v>0.24</v>
      </c>
      <c r="L3465" s="74">
        <v>2.93</v>
      </c>
      <c r="M3465" s="74">
        <v>8.7899999999999991</v>
      </c>
      <c r="N3465" s="74">
        <v>3.96</v>
      </c>
      <c r="O3465" s="74">
        <v>0.79</v>
      </c>
      <c r="P3465" s="74">
        <v>0</v>
      </c>
      <c r="Q3465" s="74">
        <v>0.7</v>
      </c>
      <c r="R3465" s="74">
        <v>1.96</v>
      </c>
      <c r="S3465" s="74">
        <v>0</v>
      </c>
      <c r="T3465" s="74">
        <v>0</v>
      </c>
      <c r="U3465" s="74">
        <v>4.5999999999999999E-3</v>
      </c>
      <c r="V3465" s="74">
        <v>8.9079999999999995</v>
      </c>
      <c r="W3465" s="74">
        <v>1.7466664919999999</v>
      </c>
      <c r="X3465" s="74">
        <v>1113.914</v>
      </c>
      <c r="Y3465" s="74">
        <v>500</v>
      </c>
      <c r="Z3465" s="74">
        <v>0.86457336347716884</v>
      </c>
      <c r="AA3465" s="74">
        <v>0.13542663652283121</v>
      </c>
      <c r="AB3465" s="74">
        <v>4.659714092079488E-4</v>
      </c>
      <c r="AC3465" s="74">
        <v>4.6597140920794859E-4</v>
      </c>
      <c r="AD3465" t="s">
        <v>5810</v>
      </c>
    </row>
    <row r="3466" spans="1:30">
      <c r="A3466" s="165" t="s">
        <v>7853</v>
      </c>
      <c r="C3466" s="165" t="s">
        <v>8444</v>
      </c>
      <c r="D3466" s="169" t="s">
        <v>2919</v>
      </c>
      <c r="E3466" s="169" t="s">
        <v>2975</v>
      </c>
      <c r="F3466" s="174">
        <v>54.687849999999997</v>
      </c>
      <c r="G3466" s="174">
        <v>-163.85968</v>
      </c>
      <c r="H3466" s="74">
        <v>57.1</v>
      </c>
      <c r="I3466" s="74">
        <v>2.02</v>
      </c>
      <c r="J3466" s="74">
        <v>12.45</v>
      </c>
      <c r="K3466" s="74">
        <v>0.3</v>
      </c>
      <c r="L3466" s="74">
        <v>2.33</v>
      </c>
      <c r="M3466" s="74">
        <v>7.45</v>
      </c>
      <c r="N3466" s="74">
        <v>2.12</v>
      </c>
      <c r="O3466" s="74">
        <v>1.29</v>
      </c>
      <c r="P3466" s="74">
        <v>0</v>
      </c>
      <c r="Q3466" s="74">
        <v>1.27</v>
      </c>
      <c r="R3466" s="74">
        <v>1.82</v>
      </c>
      <c r="S3466" s="74">
        <v>0</v>
      </c>
      <c r="T3466" s="74">
        <v>0</v>
      </c>
      <c r="U3466" s="74">
        <v>4.4999999999999997E-3</v>
      </c>
      <c r="V3466" s="74">
        <v>12.036</v>
      </c>
      <c r="W3466" s="74">
        <v>2.3599997639999999</v>
      </c>
      <c r="X3466" s="74">
        <v>1091.67</v>
      </c>
      <c r="Y3466" s="74">
        <v>430</v>
      </c>
      <c r="Z3466" s="74">
        <v>0.8909347499846535</v>
      </c>
      <c r="AA3466" s="74">
        <v>0.1090652500153465</v>
      </c>
      <c r="AB3466" s="74">
        <v>2.309564238948751E-3</v>
      </c>
      <c r="AC3466" s="74">
        <v>2.309564238948751E-3</v>
      </c>
      <c r="AD3466" t="s">
        <v>5810</v>
      </c>
    </row>
    <row r="3467" spans="1:30">
      <c r="A3467" s="165" t="s">
        <v>7854</v>
      </c>
      <c r="C3467" s="165" t="s">
        <v>8444</v>
      </c>
      <c r="D3467" s="169" t="s">
        <v>2919</v>
      </c>
      <c r="E3467" s="169" t="s">
        <v>2975</v>
      </c>
      <c r="F3467" s="174">
        <v>54.687849999999997</v>
      </c>
      <c r="G3467" s="174">
        <v>-163.85968</v>
      </c>
      <c r="H3467" s="74">
        <v>53.87</v>
      </c>
      <c r="I3467" s="74">
        <v>2.29</v>
      </c>
      <c r="J3467" s="74">
        <v>12.7</v>
      </c>
      <c r="K3467" s="74">
        <v>0.27</v>
      </c>
      <c r="L3467" s="74">
        <v>3.16</v>
      </c>
      <c r="M3467" s="74">
        <v>8.4499999999999993</v>
      </c>
      <c r="N3467" s="74">
        <v>2.65</v>
      </c>
      <c r="O3467" s="74">
        <v>1.1200000000000001</v>
      </c>
      <c r="P3467" s="74">
        <v>0</v>
      </c>
      <c r="Q3467" s="74">
        <v>1.02</v>
      </c>
      <c r="R3467" s="74">
        <v>2.33</v>
      </c>
      <c r="S3467" s="74">
        <v>0</v>
      </c>
      <c r="T3467" s="74">
        <v>0</v>
      </c>
      <c r="U3467" s="74">
        <v>1.8E-3</v>
      </c>
      <c r="V3467" s="74">
        <v>11.1435</v>
      </c>
      <c r="W3467" s="74">
        <v>2.1849997815000002</v>
      </c>
      <c r="X3467" s="74">
        <v>1108.27</v>
      </c>
      <c r="Y3467" s="74">
        <v>610</v>
      </c>
      <c r="Z3467" s="74">
        <v>0.96415328837784497</v>
      </c>
      <c r="AA3467" s="74">
        <v>3.5846711622154998E-2</v>
      </c>
      <c r="AB3467" s="74">
        <v>5.4246503994445877E-4</v>
      </c>
      <c r="AC3467" s="74">
        <v>5.4246503994445855E-4</v>
      </c>
      <c r="AD3467" t="s">
        <v>5810</v>
      </c>
    </row>
    <row r="3468" spans="1:30">
      <c r="A3468" s="165" t="s">
        <v>7855</v>
      </c>
      <c r="C3468" s="165" t="s">
        <v>8444</v>
      </c>
      <c r="D3468" s="169" t="s">
        <v>2919</v>
      </c>
      <c r="E3468" s="169" t="s">
        <v>2975</v>
      </c>
      <c r="F3468" s="174">
        <v>54.687849999999997</v>
      </c>
      <c r="G3468" s="174">
        <v>-163.85968</v>
      </c>
      <c r="H3468" s="74">
        <v>57.14</v>
      </c>
      <c r="I3468" s="74">
        <v>2.4</v>
      </c>
      <c r="J3468" s="74">
        <v>13.4</v>
      </c>
      <c r="K3468" s="74">
        <v>0.25</v>
      </c>
      <c r="L3468" s="74">
        <v>2.1800000000000002</v>
      </c>
      <c r="M3468" s="74">
        <v>7.99</v>
      </c>
      <c r="N3468" s="74">
        <v>2.36</v>
      </c>
      <c r="O3468" s="74">
        <v>1.28</v>
      </c>
      <c r="P3468" s="74">
        <v>0</v>
      </c>
      <c r="Q3468" s="74">
        <v>0.95</v>
      </c>
      <c r="R3468" s="74">
        <v>2</v>
      </c>
      <c r="S3468" s="74">
        <v>0</v>
      </c>
      <c r="T3468" s="74">
        <v>0</v>
      </c>
      <c r="U3468" s="74">
        <v>6.6E-3</v>
      </c>
      <c r="V3468" s="74">
        <v>10.574</v>
      </c>
      <c r="W3468" s="74">
        <v>2.0733331260000001</v>
      </c>
      <c r="X3468" s="74">
        <v>1100.634</v>
      </c>
      <c r="Y3468" s="74">
        <v>530</v>
      </c>
      <c r="Z3468" s="74">
        <v>0.8521493378382341</v>
      </c>
      <c r="AA3468" s="74">
        <v>0.1478506621617659</v>
      </c>
      <c r="AB3468" s="74">
        <v>1.4484329051601969E-3</v>
      </c>
      <c r="AC3468" s="74">
        <v>1.4484329051601969E-3</v>
      </c>
      <c r="AD3468" t="s">
        <v>5810</v>
      </c>
    </row>
    <row r="3469" spans="1:30">
      <c r="A3469" s="165" t="s">
        <v>7856</v>
      </c>
      <c r="C3469" s="165" t="s">
        <v>8444</v>
      </c>
      <c r="D3469" s="169" t="s">
        <v>2919</v>
      </c>
      <c r="E3469" s="169" t="s">
        <v>2975</v>
      </c>
      <c r="F3469" s="174">
        <v>54.687849999999997</v>
      </c>
      <c r="G3469" s="174">
        <v>-163.85968</v>
      </c>
      <c r="H3469" s="74">
        <v>53.38</v>
      </c>
      <c r="I3469" s="74">
        <v>2.67</v>
      </c>
      <c r="J3469" s="74">
        <v>15.39</v>
      </c>
      <c r="K3469" s="74">
        <v>0.21</v>
      </c>
      <c r="L3469" s="74">
        <v>2.39</v>
      </c>
      <c r="M3469" s="74">
        <v>8.76</v>
      </c>
      <c r="N3469" s="74">
        <v>4.07</v>
      </c>
      <c r="O3469" s="74">
        <v>0.9</v>
      </c>
      <c r="P3469" s="74">
        <v>0</v>
      </c>
      <c r="Q3469" s="74">
        <v>0.72</v>
      </c>
      <c r="R3469" s="74">
        <v>2.0499999999999998</v>
      </c>
      <c r="S3469" s="74">
        <v>0</v>
      </c>
      <c r="T3469" s="74">
        <v>0</v>
      </c>
      <c r="U3469" s="74">
        <v>8.5000000000000006E-3</v>
      </c>
      <c r="V3469" s="74">
        <v>9.2394999999999996</v>
      </c>
      <c r="W3469" s="74">
        <v>1.8116664855</v>
      </c>
      <c r="X3469" s="74">
        <v>1113.4159999999999</v>
      </c>
      <c r="Y3469" s="74">
        <v>600</v>
      </c>
      <c r="Z3469" s="74">
        <v>0.79707881907868761</v>
      </c>
      <c r="AA3469" s="74">
        <v>0.20292118092131231</v>
      </c>
      <c r="AB3469" s="74">
        <v>4.488994703630657E-5</v>
      </c>
      <c r="AC3469" s="74">
        <v>4.4889947036306543E-5</v>
      </c>
      <c r="AD3469" t="s">
        <v>5810</v>
      </c>
    </row>
    <row r="3470" spans="1:30">
      <c r="A3470" s="165" t="s">
        <v>7857</v>
      </c>
      <c r="C3470" s="165" t="s">
        <v>8444</v>
      </c>
      <c r="D3470" s="169" t="s">
        <v>2919</v>
      </c>
      <c r="E3470" s="169" t="s">
        <v>2975</v>
      </c>
      <c r="F3470" s="174">
        <v>54.687849999999997</v>
      </c>
      <c r="G3470" s="174">
        <v>-163.85968</v>
      </c>
      <c r="H3470" s="74">
        <v>51.9</v>
      </c>
      <c r="I3470" s="74">
        <v>1.86</v>
      </c>
      <c r="J3470" s="74">
        <v>15.29</v>
      </c>
      <c r="K3470" s="74">
        <v>0.26</v>
      </c>
      <c r="L3470" s="74">
        <v>4.59</v>
      </c>
      <c r="M3470" s="74">
        <v>8.0399999999999991</v>
      </c>
      <c r="N3470" s="74">
        <v>3.13</v>
      </c>
      <c r="O3470" s="74">
        <v>0.76</v>
      </c>
      <c r="P3470" s="74">
        <v>0</v>
      </c>
      <c r="Q3470" s="74">
        <v>0.55000000000000004</v>
      </c>
      <c r="R3470" s="74">
        <v>1.65</v>
      </c>
      <c r="S3470" s="74">
        <v>0</v>
      </c>
      <c r="T3470" s="74">
        <v>0</v>
      </c>
      <c r="U3470" s="74">
        <v>7.4000000000000003E-3</v>
      </c>
      <c r="V3470" s="74">
        <v>10.2935</v>
      </c>
      <c r="W3470" s="74">
        <v>2.018333131499999</v>
      </c>
      <c r="X3470" s="74">
        <v>1101.4639999999999</v>
      </c>
      <c r="Y3470" s="74">
        <v>450</v>
      </c>
      <c r="Z3470" s="74">
        <v>0.77368883272957867</v>
      </c>
      <c r="AA3470" s="74">
        <v>0.2263111672704213</v>
      </c>
      <c r="AB3470" s="74">
        <v>5.0960149553149077E-4</v>
      </c>
      <c r="AC3470" s="74">
        <v>5.0960149553149067E-4</v>
      </c>
      <c r="AD3470" t="s">
        <v>5810</v>
      </c>
    </row>
    <row r="3471" spans="1:30">
      <c r="A3471" s="165" t="s">
        <v>7858</v>
      </c>
      <c r="C3471" s="165" t="s">
        <v>8444</v>
      </c>
      <c r="D3471" s="169" t="s">
        <v>2919</v>
      </c>
      <c r="E3471" s="169" t="s">
        <v>2975</v>
      </c>
      <c r="F3471" s="174">
        <v>54.687849999999997</v>
      </c>
      <c r="G3471" s="174">
        <v>-163.85968</v>
      </c>
      <c r="H3471" s="74">
        <v>54.53</v>
      </c>
      <c r="I3471" s="74">
        <v>3.18</v>
      </c>
      <c r="J3471" s="74">
        <v>12.73</v>
      </c>
      <c r="K3471" s="74">
        <v>0.24</v>
      </c>
      <c r="L3471" s="74">
        <v>3.11</v>
      </c>
      <c r="M3471" s="74">
        <v>8.3000000000000007</v>
      </c>
      <c r="N3471" s="74">
        <v>2.35</v>
      </c>
      <c r="O3471" s="74">
        <v>1.27</v>
      </c>
      <c r="P3471" s="74">
        <v>0</v>
      </c>
      <c r="Q3471" s="74">
        <v>1</v>
      </c>
      <c r="R3471" s="74">
        <v>2.56</v>
      </c>
      <c r="S3471" s="74">
        <v>0</v>
      </c>
      <c r="T3471" s="74">
        <v>0</v>
      </c>
      <c r="U3471" s="74">
        <v>1.2800000000000001E-2</v>
      </c>
      <c r="V3471" s="74">
        <v>10.140499999999999</v>
      </c>
      <c r="W3471" s="74">
        <v>1.9883331344999999</v>
      </c>
      <c r="X3471" s="74">
        <v>1105.78</v>
      </c>
      <c r="Y3471" s="74">
        <v>870</v>
      </c>
      <c r="Z3471" s="74">
        <v>0.83580153952764258</v>
      </c>
      <c r="AA3471" s="74">
        <v>0.1641984604723575</v>
      </c>
      <c r="AB3471" s="74">
        <v>1.408962245619753E-3</v>
      </c>
      <c r="AC3471" s="74">
        <v>1.4089622456197541E-3</v>
      </c>
      <c r="AD3471" t="s">
        <v>5810</v>
      </c>
    </row>
    <row r="3472" spans="1:30">
      <c r="A3472" s="165" t="s">
        <v>7859</v>
      </c>
      <c r="C3472" s="165" t="s">
        <v>8444</v>
      </c>
      <c r="D3472" s="169" t="s">
        <v>2919</v>
      </c>
      <c r="E3472" s="169" t="s">
        <v>2975</v>
      </c>
      <c r="F3472" s="174">
        <v>54.687849999999997</v>
      </c>
      <c r="G3472" s="174">
        <v>-163.85968</v>
      </c>
      <c r="H3472" s="74">
        <v>50.59</v>
      </c>
      <c r="I3472" s="74">
        <v>2.0299999999999998</v>
      </c>
      <c r="J3472" s="74">
        <v>16.059999999999999</v>
      </c>
      <c r="K3472" s="74">
        <v>0.24</v>
      </c>
      <c r="L3472" s="74">
        <v>4.13</v>
      </c>
      <c r="M3472" s="74">
        <v>8.48</v>
      </c>
      <c r="N3472" s="74">
        <v>3.41</v>
      </c>
      <c r="O3472" s="74">
        <v>0.87</v>
      </c>
      <c r="P3472" s="74">
        <v>0</v>
      </c>
      <c r="Q3472" s="74">
        <v>0.6</v>
      </c>
      <c r="R3472" s="74">
        <v>1.2</v>
      </c>
      <c r="S3472" s="74">
        <v>0</v>
      </c>
      <c r="T3472" s="74">
        <v>0</v>
      </c>
      <c r="U3472" s="74">
        <v>5.4000000000000003E-3</v>
      </c>
      <c r="V3472" s="74">
        <v>10.489000000000001</v>
      </c>
      <c r="W3472" s="74">
        <v>2.0566664609999998</v>
      </c>
      <c r="X3472" s="74">
        <v>1108.768</v>
      </c>
      <c r="Y3472" s="74">
        <v>280</v>
      </c>
      <c r="Z3472" s="74">
        <v>0.72901203666227543</v>
      </c>
      <c r="AA3472" s="74">
        <v>0.27098796333772451</v>
      </c>
      <c r="AB3472" s="74">
        <v>7.9727723303733128E-4</v>
      </c>
      <c r="AC3472" s="74">
        <v>7.9727723303733074E-4</v>
      </c>
      <c r="AD3472" t="s">
        <v>5810</v>
      </c>
    </row>
    <row r="3473" spans="1:30">
      <c r="A3473" s="165" t="s">
        <v>7860</v>
      </c>
      <c r="C3473" s="165" t="s">
        <v>8444</v>
      </c>
      <c r="D3473" s="169" t="s">
        <v>2919</v>
      </c>
      <c r="E3473" s="169" t="s">
        <v>2975</v>
      </c>
      <c r="F3473" s="174">
        <v>54.687849999999997</v>
      </c>
      <c r="G3473" s="174">
        <v>-163.85968</v>
      </c>
      <c r="H3473" s="74">
        <v>49.74</v>
      </c>
      <c r="I3473" s="74">
        <v>1.62</v>
      </c>
      <c r="J3473" s="74">
        <v>13.99</v>
      </c>
      <c r="K3473" s="74">
        <v>0.24</v>
      </c>
      <c r="L3473" s="74">
        <v>4.95</v>
      </c>
      <c r="M3473" s="74">
        <v>7.97</v>
      </c>
      <c r="N3473" s="74">
        <v>3.29</v>
      </c>
      <c r="O3473" s="74">
        <v>0.78</v>
      </c>
      <c r="P3473" s="74">
        <v>0</v>
      </c>
      <c r="Q3473" s="74">
        <v>0.68</v>
      </c>
      <c r="R3473" s="74">
        <v>2.11</v>
      </c>
      <c r="S3473" s="74">
        <v>0</v>
      </c>
      <c r="T3473" s="74">
        <v>0</v>
      </c>
      <c r="U3473" s="74">
        <v>1.37E-2</v>
      </c>
      <c r="V3473" s="74">
        <v>10.9055</v>
      </c>
      <c r="W3473" s="74">
        <v>2.1383331194999999</v>
      </c>
      <c r="X3473" s="74">
        <v>1100.3019999999999</v>
      </c>
      <c r="Y3473" s="74">
        <v>710</v>
      </c>
      <c r="Z3473" s="74">
        <v>0.75607855398640145</v>
      </c>
      <c r="AA3473" s="74">
        <v>0.24392144601359861</v>
      </c>
      <c r="AB3473" s="74">
        <v>5.327601373906638E-4</v>
      </c>
      <c r="AC3473" s="74">
        <v>5.3276013739066391E-4</v>
      </c>
      <c r="AD3473" t="s">
        <v>5810</v>
      </c>
    </row>
    <row r="3474" spans="1:30">
      <c r="A3474" s="165" t="s">
        <v>7861</v>
      </c>
      <c r="C3474" s="165" t="s">
        <v>8444</v>
      </c>
      <c r="D3474" s="169" t="s">
        <v>2919</v>
      </c>
      <c r="E3474" s="169" t="s">
        <v>2975</v>
      </c>
      <c r="F3474" s="174">
        <v>54.687849999999997</v>
      </c>
      <c r="G3474" s="174">
        <v>-163.85968</v>
      </c>
      <c r="H3474" s="74">
        <v>53.05</v>
      </c>
      <c r="I3474" s="74">
        <v>2.64</v>
      </c>
      <c r="J3474" s="74">
        <v>12.83</v>
      </c>
      <c r="K3474" s="74">
        <v>0.27</v>
      </c>
      <c r="L3474" s="74">
        <v>3.01</v>
      </c>
      <c r="M3474" s="74">
        <v>8.4600000000000009</v>
      </c>
      <c r="N3474" s="74">
        <v>2.42</v>
      </c>
      <c r="O3474" s="74">
        <v>1.0900000000000001</v>
      </c>
      <c r="P3474" s="74">
        <v>0</v>
      </c>
      <c r="Q3474" s="74">
        <v>0.97</v>
      </c>
      <c r="R3474" s="74">
        <v>2.3199999999999998</v>
      </c>
      <c r="S3474" s="74">
        <v>0</v>
      </c>
      <c r="T3474" s="74">
        <v>0</v>
      </c>
      <c r="U3474" s="74">
        <v>2.8999999999999998E-3</v>
      </c>
      <c r="V3474" s="74">
        <v>11.441000000000001</v>
      </c>
      <c r="W3474" s="74">
        <v>2.2433331089999999</v>
      </c>
      <c r="X3474" s="74">
        <v>1108.4359999999999</v>
      </c>
      <c r="Y3474" s="74">
        <v>640</v>
      </c>
      <c r="Z3474" s="74">
        <v>0.9471397651505683</v>
      </c>
      <c r="AA3474" s="74">
        <v>5.2860234849431663E-2</v>
      </c>
      <c r="AB3474" s="74">
        <v>1.193551514160066E-3</v>
      </c>
      <c r="AC3474" s="74">
        <v>1.193551514160066E-3</v>
      </c>
      <c r="AD3474" t="s">
        <v>5810</v>
      </c>
    </row>
    <row r="3475" spans="1:30">
      <c r="A3475" s="165" t="s">
        <v>7862</v>
      </c>
      <c r="C3475" s="165" t="s">
        <v>8444</v>
      </c>
      <c r="D3475" s="169" t="s">
        <v>2919</v>
      </c>
      <c r="E3475" s="169" t="s">
        <v>2975</v>
      </c>
      <c r="F3475" s="174">
        <v>54.687849999999997</v>
      </c>
      <c r="G3475" s="174">
        <v>-163.85968</v>
      </c>
      <c r="H3475" s="74">
        <v>50.1</v>
      </c>
      <c r="I3475" s="74">
        <v>2.09</v>
      </c>
      <c r="J3475" s="74">
        <v>16.170000000000002</v>
      </c>
      <c r="K3475" s="74">
        <v>0.2</v>
      </c>
      <c r="L3475" s="74">
        <v>4.1900000000000004</v>
      </c>
      <c r="M3475" s="74">
        <v>8.43</v>
      </c>
      <c r="N3475" s="74">
        <v>3.34</v>
      </c>
      <c r="O3475" s="74">
        <v>0.78</v>
      </c>
      <c r="P3475" s="74">
        <v>0</v>
      </c>
      <c r="Q3475" s="74">
        <v>0.55000000000000004</v>
      </c>
      <c r="R3475" s="74">
        <v>1.58</v>
      </c>
      <c r="S3475" s="74">
        <v>0</v>
      </c>
      <c r="T3475" s="74">
        <v>0</v>
      </c>
      <c r="U3475" s="74">
        <v>1.3299999999999999E-2</v>
      </c>
      <c r="V3475" s="74">
        <v>10.8035</v>
      </c>
      <c r="W3475" s="74">
        <v>2.1183331215000001</v>
      </c>
      <c r="X3475" s="74">
        <v>1107.9380000000001</v>
      </c>
      <c r="Y3475" s="74">
        <v>530</v>
      </c>
      <c r="Z3475" s="74">
        <v>0.65127844183351524</v>
      </c>
      <c r="AA3475" s="74">
        <v>0.34872155816648481</v>
      </c>
      <c r="AB3475" s="74">
        <v>9.2869469728763343E-4</v>
      </c>
      <c r="AC3475" s="74">
        <v>9.2869469728763289E-4</v>
      </c>
      <c r="AD3475" t="s">
        <v>5810</v>
      </c>
    </row>
    <row r="3476" spans="1:30">
      <c r="A3476" s="165" t="s">
        <v>7863</v>
      </c>
      <c r="C3476" s="165" t="s">
        <v>8444</v>
      </c>
      <c r="D3476" s="169" t="s">
        <v>2919</v>
      </c>
      <c r="E3476" s="169" t="s">
        <v>2975</v>
      </c>
      <c r="F3476" s="174">
        <v>54.687849999999997</v>
      </c>
      <c r="G3476" s="174">
        <v>-163.85968</v>
      </c>
      <c r="H3476" s="74">
        <v>50.57</v>
      </c>
      <c r="I3476" s="74">
        <v>2.38</v>
      </c>
      <c r="J3476" s="74">
        <v>17.13</v>
      </c>
      <c r="K3476" s="74">
        <v>0.18</v>
      </c>
      <c r="L3476" s="74">
        <v>2.74</v>
      </c>
      <c r="M3476" s="74">
        <v>8.42</v>
      </c>
      <c r="N3476" s="74">
        <v>4.3499999999999996</v>
      </c>
      <c r="O3476" s="74">
        <v>0.92</v>
      </c>
      <c r="P3476" s="74">
        <v>0</v>
      </c>
      <c r="Q3476" s="74">
        <v>0.55000000000000004</v>
      </c>
      <c r="R3476" s="74">
        <v>0.19</v>
      </c>
      <c r="S3476" s="74">
        <v>0</v>
      </c>
      <c r="T3476" s="74">
        <v>0</v>
      </c>
      <c r="U3476" s="74">
        <v>3.3999999999999998E-3</v>
      </c>
      <c r="V3476" s="74">
        <v>11.339</v>
      </c>
      <c r="W3476" s="74">
        <v>2.2233331110000001</v>
      </c>
      <c r="X3476" s="74">
        <v>1107.7719999999999</v>
      </c>
      <c r="Y3476" s="74">
        <v>60</v>
      </c>
      <c r="Z3476" s="74">
        <v>0.11055975224079349</v>
      </c>
      <c r="AA3476" s="74">
        <v>0.88944024775920649</v>
      </c>
      <c r="AB3476" s="74">
        <v>3.2857489604879299E-4</v>
      </c>
      <c r="AC3476" s="74">
        <v>3.2857489604879299E-4</v>
      </c>
      <c r="AD3476" t="s">
        <v>5810</v>
      </c>
    </row>
    <row r="3477" spans="1:30">
      <c r="A3477" s="165" t="s">
        <v>7864</v>
      </c>
      <c r="C3477" s="165" t="s">
        <v>8444</v>
      </c>
      <c r="D3477" s="169" t="s">
        <v>2919</v>
      </c>
      <c r="E3477" s="169" t="s">
        <v>2975</v>
      </c>
      <c r="F3477" s="174">
        <v>54.687849999999997</v>
      </c>
      <c r="G3477" s="174">
        <v>-163.85968</v>
      </c>
      <c r="H3477" s="74">
        <v>52.58</v>
      </c>
      <c r="I3477" s="74">
        <v>2.27</v>
      </c>
      <c r="J3477" s="74">
        <v>14.87</v>
      </c>
      <c r="K3477" s="74">
        <v>0.23</v>
      </c>
      <c r="L3477" s="74">
        <v>3.2</v>
      </c>
      <c r="M3477" s="74">
        <v>8.5500000000000007</v>
      </c>
      <c r="N3477" s="74">
        <v>3.26</v>
      </c>
      <c r="O3477" s="74">
        <v>0.96</v>
      </c>
      <c r="P3477" s="74">
        <v>0</v>
      </c>
      <c r="Q3477" s="74">
        <v>0.73</v>
      </c>
      <c r="R3477" s="74">
        <v>2.38</v>
      </c>
      <c r="S3477" s="74">
        <v>0</v>
      </c>
      <c r="T3477" s="74">
        <v>0</v>
      </c>
      <c r="U3477" s="74">
        <v>2.3699999999999999E-2</v>
      </c>
      <c r="V3477" s="74">
        <v>9.8514999999999997</v>
      </c>
      <c r="W3477" s="74">
        <v>1.9316664735</v>
      </c>
      <c r="X3477" s="74">
        <v>1109.93</v>
      </c>
      <c r="Y3477" s="74">
        <v>970</v>
      </c>
      <c r="Z3477" s="74">
        <v>0.68206421080520441</v>
      </c>
      <c r="AA3477" s="74">
        <v>0.31793578919479559</v>
      </c>
      <c r="AB3477" s="74">
        <v>8.2299316454180959E-4</v>
      </c>
      <c r="AC3477" s="74">
        <v>8.2299316454180938E-4</v>
      </c>
      <c r="AD3477" t="s">
        <v>5810</v>
      </c>
    </row>
    <row r="3478" spans="1:30">
      <c r="A3478" s="165" t="s">
        <v>7865</v>
      </c>
      <c r="C3478" s="165" t="s">
        <v>8444</v>
      </c>
      <c r="D3478" s="169" t="s">
        <v>2919</v>
      </c>
      <c r="E3478" s="169" t="s">
        <v>4028</v>
      </c>
      <c r="F3478" s="174">
        <v>54.151000000000003</v>
      </c>
      <c r="G3478" s="174">
        <v>-165.78166999999999</v>
      </c>
      <c r="H3478" s="74">
        <v>51.556804100000001</v>
      </c>
      <c r="I3478" s="74">
        <v>1.03</v>
      </c>
      <c r="J3478" s="74">
        <v>19.3</v>
      </c>
      <c r="K3478" s="74">
        <v>0.13</v>
      </c>
      <c r="L3478" s="74">
        <v>1.76</v>
      </c>
      <c r="M3478" s="74">
        <v>11.42</v>
      </c>
      <c r="N3478" s="74">
        <v>3.38</v>
      </c>
      <c r="O3478" s="74">
        <v>0.42</v>
      </c>
      <c r="P3478" s="74">
        <v>0</v>
      </c>
      <c r="Q3478" s="74">
        <v>0.15</v>
      </c>
      <c r="R3478" s="74">
        <v>4.1100000000000003</v>
      </c>
      <c r="S3478" s="74">
        <v>0</v>
      </c>
      <c r="T3478" s="74">
        <v>0</v>
      </c>
      <c r="U3478" s="74">
        <v>1.8E-3</v>
      </c>
      <c r="V3478" s="74">
        <v>6.5365000000000002</v>
      </c>
      <c r="W3478" s="74">
        <v>1.2816665384999999</v>
      </c>
      <c r="X3478" s="74">
        <v>1157.5719999999999</v>
      </c>
      <c r="Y3478" s="74">
        <v>1390</v>
      </c>
      <c r="Z3478" s="74">
        <v>0.9825460531935033</v>
      </c>
      <c r="AA3478" s="74">
        <v>1.745394680649668E-2</v>
      </c>
      <c r="AB3478" s="74">
        <v>3.4314828086269241E-3</v>
      </c>
      <c r="AC3478" s="74">
        <v>3.4314828086269259E-3</v>
      </c>
      <c r="AD3478" t="s">
        <v>5810</v>
      </c>
    </row>
    <row r="3479" spans="1:30">
      <c r="A3479" s="165" t="s">
        <v>7866</v>
      </c>
      <c r="C3479" s="165" t="s">
        <v>8444</v>
      </c>
      <c r="D3479" s="169" t="s">
        <v>2919</v>
      </c>
      <c r="E3479" s="169" t="s">
        <v>4028</v>
      </c>
      <c r="F3479" s="174">
        <v>54.151000000000003</v>
      </c>
      <c r="G3479" s="174">
        <v>-165.78166999999999</v>
      </c>
      <c r="H3479" s="74">
        <v>59.8144499</v>
      </c>
      <c r="I3479" s="74">
        <v>1.21</v>
      </c>
      <c r="J3479" s="74">
        <v>14.15</v>
      </c>
      <c r="K3479" s="74">
        <v>0.26</v>
      </c>
      <c r="L3479" s="74">
        <v>2.0499999999999998</v>
      </c>
      <c r="M3479" s="74">
        <v>5.1100000000000003</v>
      </c>
      <c r="N3479" s="74">
        <v>3.68</v>
      </c>
      <c r="O3479" s="74">
        <v>1.45</v>
      </c>
      <c r="P3479" s="74">
        <v>0</v>
      </c>
      <c r="Q3479" s="74">
        <v>0.53</v>
      </c>
      <c r="R3479" s="74">
        <v>1.29</v>
      </c>
      <c r="S3479" s="74">
        <v>0</v>
      </c>
      <c r="T3479" s="74">
        <v>0</v>
      </c>
      <c r="U3479" s="74">
        <v>2.7000000000000001E-3</v>
      </c>
      <c r="V3479" s="74">
        <v>8.865499999999999</v>
      </c>
      <c r="W3479" s="74">
        <v>1.7383331595</v>
      </c>
      <c r="X3479" s="74">
        <v>1052.826</v>
      </c>
      <c r="Y3479" s="74">
        <v>220</v>
      </c>
      <c r="Z3479" s="74">
        <v>0.85305081194953336</v>
      </c>
      <c r="AA3479" s="74">
        <v>0.14694918805046661</v>
      </c>
      <c r="AB3479" s="74">
        <v>1.7250517637693271E-3</v>
      </c>
      <c r="AC3479" s="74">
        <v>1.7250517637693271E-3</v>
      </c>
      <c r="AD3479" t="s">
        <v>5810</v>
      </c>
    </row>
    <row r="3480" spans="1:30">
      <c r="A3480" s="165" t="s">
        <v>7867</v>
      </c>
      <c r="C3480" s="165" t="s">
        <v>8444</v>
      </c>
      <c r="D3480" s="169" t="s">
        <v>2919</v>
      </c>
      <c r="E3480" s="169" t="s">
        <v>4028</v>
      </c>
      <c r="F3480" s="174">
        <v>54.150266999999999</v>
      </c>
      <c r="G3480" s="174">
        <v>-165.96340000000001</v>
      </c>
      <c r="H3480" s="74">
        <v>66.36</v>
      </c>
      <c r="I3480" s="74">
        <v>1.39</v>
      </c>
      <c r="J3480" s="74">
        <v>15.45</v>
      </c>
      <c r="K3480" s="74">
        <v>0.17</v>
      </c>
      <c r="L3480" s="74">
        <v>1.82</v>
      </c>
      <c r="M3480" s="74">
        <v>4.3600000000000003</v>
      </c>
      <c r="N3480" s="74">
        <v>3.35</v>
      </c>
      <c r="O3480" s="74">
        <v>1.97</v>
      </c>
      <c r="P3480" s="74">
        <v>0</v>
      </c>
      <c r="Q3480" s="74">
        <v>0.37</v>
      </c>
      <c r="R3480" s="74">
        <v>0.91</v>
      </c>
      <c r="S3480" s="74">
        <v>0</v>
      </c>
      <c r="T3480" s="74">
        <v>0</v>
      </c>
      <c r="U3480" s="74">
        <v>4.4000000000000003E-3</v>
      </c>
      <c r="V3480" s="74">
        <v>3.9780000000000002</v>
      </c>
      <c r="W3480" s="74">
        <v>0.7799999219999999</v>
      </c>
      <c r="X3480" s="74">
        <v>1040.376</v>
      </c>
      <c r="Y3480" s="74">
        <v>160</v>
      </c>
      <c r="Z3480" s="74">
        <v>0.59392998877720449</v>
      </c>
      <c r="AA3480" s="74">
        <v>0.40607001122279562</v>
      </c>
      <c r="AB3480" s="74">
        <v>2.664239783867888E-4</v>
      </c>
      <c r="AC3480" s="74">
        <v>2.6642397838678869E-4</v>
      </c>
      <c r="AD3480" t="s">
        <v>5810</v>
      </c>
    </row>
    <row r="3481" spans="1:30">
      <c r="A3481" s="165" t="s">
        <v>7868</v>
      </c>
      <c r="C3481" s="165" t="s">
        <v>8444</v>
      </c>
      <c r="D3481" s="169" t="s">
        <v>2919</v>
      </c>
      <c r="E3481" s="169" t="s">
        <v>4028</v>
      </c>
      <c r="F3481" s="174">
        <v>54.150266999999999</v>
      </c>
      <c r="G3481" s="174">
        <v>-165.96340000000001</v>
      </c>
      <c r="H3481" s="74">
        <v>64.260000000000005</v>
      </c>
      <c r="I3481" s="74">
        <v>1.88</v>
      </c>
      <c r="J3481" s="74">
        <v>15.77</v>
      </c>
      <c r="K3481" s="74">
        <v>0.09</v>
      </c>
      <c r="L3481" s="74">
        <v>1.19</v>
      </c>
      <c r="M3481" s="74">
        <v>6.18</v>
      </c>
      <c r="N3481" s="74">
        <v>3.2</v>
      </c>
      <c r="O3481" s="74">
        <v>1.66</v>
      </c>
      <c r="P3481" s="74">
        <v>0</v>
      </c>
      <c r="Q3481" s="74">
        <v>0.37</v>
      </c>
      <c r="R3481" s="74">
        <v>0.27</v>
      </c>
      <c r="S3481" s="74">
        <v>0</v>
      </c>
      <c r="T3481" s="74">
        <v>0</v>
      </c>
      <c r="U3481" s="74">
        <v>2.0999999999999999E-3</v>
      </c>
      <c r="V3481" s="74">
        <v>4.6494999999999997</v>
      </c>
      <c r="W3481" s="74">
        <v>0.91166657549999985</v>
      </c>
      <c r="X3481" s="74">
        <v>1070.588</v>
      </c>
      <c r="Y3481" s="74">
        <v>40</v>
      </c>
      <c r="Z3481" s="74">
        <v>0.25007223005450091</v>
      </c>
      <c r="AA3481" s="74">
        <v>0.74992776994549915</v>
      </c>
      <c r="AB3481" s="74">
        <v>4.032585108375162E-4</v>
      </c>
      <c r="AC3481" s="74">
        <v>4.0325851083751599E-4</v>
      </c>
      <c r="AD3481" t="s">
        <v>5810</v>
      </c>
    </row>
    <row r="3482" spans="1:30">
      <c r="A3482" s="165" t="s">
        <v>7869</v>
      </c>
      <c r="C3482" s="165" t="s">
        <v>8444</v>
      </c>
      <c r="D3482" s="169" t="s">
        <v>2919</v>
      </c>
      <c r="E3482" s="169" t="s">
        <v>4028</v>
      </c>
      <c r="F3482" s="174">
        <v>54.150266999999999</v>
      </c>
      <c r="G3482" s="174">
        <v>-165.96340000000001</v>
      </c>
      <c r="H3482" s="74">
        <v>64.459999999999994</v>
      </c>
      <c r="I3482" s="74">
        <v>1.52</v>
      </c>
      <c r="J3482" s="74">
        <v>13.75</v>
      </c>
      <c r="K3482" s="74">
        <v>0.16</v>
      </c>
      <c r="L3482" s="74">
        <v>1.41</v>
      </c>
      <c r="M3482" s="74">
        <v>4.0599999999999996</v>
      </c>
      <c r="N3482" s="74">
        <v>1.97</v>
      </c>
      <c r="O3482" s="74">
        <v>1.1399999999999999</v>
      </c>
      <c r="P3482" s="74">
        <v>0</v>
      </c>
      <c r="Q3482" s="74">
        <v>0.38</v>
      </c>
      <c r="R3482" s="74">
        <v>0.38</v>
      </c>
      <c r="S3482" s="74">
        <v>0</v>
      </c>
      <c r="T3482" s="74">
        <v>0</v>
      </c>
      <c r="U3482" s="74">
        <v>2E-3</v>
      </c>
      <c r="V3482" s="74">
        <v>3.23</v>
      </c>
      <c r="W3482" s="74">
        <v>0.63333326999999995</v>
      </c>
      <c r="X3482" s="74">
        <v>1035.396</v>
      </c>
      <c r="Y3482" s="74">
        <v>40</v>
      </c>
      <c r="Z3482" s="74">
        <v>0.45258634522481611</v>
      </c>
      <c r="AA3482" s="74">
        <v>0.547413654775184</v>
      </c>
      <c r="AB3482" s="74">
        <v>5.1439833953223534E-4</v>
      </c>
      <c r="AC3482" s="74">
        <v>5.1439833953223491E-4</v>
      </c>
      <c r="AD3482" t="s">
        <v>5810</v>
      </c>
    </row>
    <row r="3483" spans="1:30">
      <c r="A3483" s="165" t="s">
        <v>7870</v>
      </c>
      <c r="C3483" s="165" t="s">
        <v>8444</v>
      </c>
      <c r="D3483" s="169" t="s">
        <v>2919</v>
      </c>
      <c r="E3483" s="169" t="s">
        <v>4028</v>
      </c>
      <c r="F3483" s="174">
        <v>54.150266999999999</v>
      </c>
      <c r="G3483" s="174">
        <v>-165.96340000000001</v>
      </c>
      <c r="H3483" s="74">
        <v>57.13</v>
      </c>
      <c r="I3483" s="74">
        <v>1.1299999999999999</v>
      </c>
      <c r="J3483" s="74">
        <v>17.48</v>
      </c>
      <c r="K3483" s="74">
        <v>0.15</v>
      </c>
      <c r="L3483" s="74">
        <v>2.93</v>
      </c>
      <c r="M3483" s="74">
        <v>7.1</v>
      </c>
      <c r="N3483" s="74">
        <v>4.38</v>
      </c>
      <c r="O3483" s="74">
        <v>0.51</v>
      </c>
      <c r="P3483" s="74">
        <v>0</v>
      </c>
      <c r="Q3483" s="74">
        <v>0.16</v>
      </c>
      <c r="R3483" s="74">
        <v>3.78</v>
      </c>
      <c r="S3483" s="74">
        <v>0</v>
      </c>
      <c r="T3483" s="74">
        <v>0</v>
      </c>
      <c r="U3483" s="74">
        <v>1.49E-2</v>
      </c>
      <c r="V3483" s="74">
        <v>3.7229999999999999</v>
      </c>
      <c r="W3483" s="74">
        <v>0.72999992699999983</v>
      </c>
      <c r="X3483" s="74">
        <v>1085.8599999999999</v>
      </c>
      <c r="Y3483" s="74">
        <v>1350</v>
      </c>
      <c r="Z3483" s="74">
        <v>0.84244696885787629</v>
      </c>
      <c r="AA3483" s="74">
        <v>0.15755303114212371</v>
      </c>
      <c r="AB3483" s="74">
        <v>1.523926304433565E-3</v>
      </c>
      <c r="AC3483" s="74">
        <v>1.5239263044335659E-3</v>
      </c>
      <c r="AD3483" t="s">
        <v>5810</v>
      </c>
    </row>
    <row r="3484" spans="1:30">
      <c r="A3484" s="165" t="s">
        <v>7871</v>
      </c>
      <c r="C3484" s="165" t="s">
        <v>8444</v>
      </c>
      <c r="D3484" s="169" t="s">
        <v>2919</v>
      </c>
      <c r="E3484" s="169" t="s">
        <v>4028</v>
      </c>
      <c r="F3484" s="174">
        <v>54.150266999999999</v>
      </c>
      <c r="G3484" s="174">
        <v>-165.96340000000001</v>
      </c>
      <c r="H3484" s="74">
        <v>61.67</v>
      </c>
      <c r="I3484" s="74">
        <v>1.3</v>
      </c>
      <c r="J3484" s="74">
        <v>17.149999999999999</v>
      </c>
      <c r="K3484" s="74">
        <v>0.16</v>
      </c>
      <c r="L3484" s="74">
        <v>1.79</v>
      </c>
      <c r="M3484" s="74">
        <v>5</v>
      </c>
      <c r="N3484" s="74">
        <v>4.38</v>
      </c>
      <c r="O3484" s="74">
        <v>0.64</v>
      </c>
      <c r="P3484" s="74">
        <v>0</v>
      </c>
      <c r="Q3484" s="74">
        <v>0.18</v>
      </c>
      <c r="R3484" s="74">
        <v>2.42</v>
      </c>
      <c r="S3484" s="74">
        <v>0</v>
      </c>
      <c r="T3484" s="74">
        <v>0</v>
      </c>
      <c r="U3484" s="74">
        <v>1.24E-2</v>
      </c>
      <c r="V3484" s="74">
        <v>3.3490000000000002</v>
      </c>
      <c r="W3484" s="74">
        <v>0.65666660099999996</v>
      </c>
      <c r="X3484" s="74">
        <v>1051</v>
      </c>
      <c r="Y3484" s="74">
        <v>740</v>
      </c>
      <c r="Z3484" s="74">
        <v>0.72849083368286771</v>
      </c>
      <c r="AA3484" s="74">
        <v>0.27150916631713218</v>
      </c>
      <c r="AB3484" s="74">
        <v>3.8631725036801078E-4</v>
      </c>
      <c r="AC3484" s="74">
        <v>3.8631725036801078E-4</v>
      </c>
      <c r="AD3484" t="s">
        <v>5810</v>
      </c>
    </row>
    <row r="3485" spans="1:30">
      <c r="A3485" s="165" t="s">
        <v>7872</v>
      </c>
      <c r="C3485" s="165" t="s">
        <v>8444</v>
      </c>
      <c r="D3485" s="169" t="s">
        <v>2919</v>
      </c>
      <c r="E3485" s="169" t="s">
        <v>4028</v>
      </c>
      <c r="F3485" s="174">
        <v>54.166220000000003</v>
      </c>
      <c r="G3485" s="174">
        <v>-165.94874999999999</v>
      </c>
      <c r="H3485" s="74">
        <v>64.39</v>
      </c>
      <c r="I3485" s="74">
        <v>1.1599999999999999</v>
      </c>
      <c r="J3485" s="74">
        <v>15.71</v>
      </c>
      <c r="K3485" s="74">
        <v>0.2</v>
      </c>
      <c r="L3485" s="74">
        <v>1.04</v>
      </c>
      <c r="M3485" s="74">
        <v>3.76</v>
      </c>
      <c r="N3485" s="74">
        <v>3.48</v>
      </c>
      <c r="O3485" s="74">
        <v>1.94</v>
      </c>
      <c r="P3485" s="74">
        <v>0</v>
      </c>
      <c r="Q3485" s="74">
        <v>0.4</v>
      </c>
      <c r="R3485" s="74">
        <v>1.28</v>
      </c>
      <c r="S3485" s="74">
        <v>0</v>
      </c>
      <c r="T3485" s="74">
        <v>0</v>
      </c>
      <c r="U3485" s="74">
        <v>2.2000000000000001E-3</v>
      </c>
      <c r="V3485" s="74">
        <v>7.1485000000000003</v>
      </c>
      <c r="W3485" s="74">
        <v>1.4016665264999999</v>
      </c>
      <c r="X3485" s="74">
        <v>1030.4159999999999</v>
      </c>
      <c r="Y3485" s="74">
        <v>210</v>
      </c>
      <c r="Z3485" s="74">
        <v>0.85450703888500557</v>
      </c>
      <c r="AA3485" s="74">
        <v>0.14549296111499441</v>
      </c>
      <c r="AB3485" s="74">
        <v>5.1190841593751625E-4</v>
      </c>
      <c r="AC3485" s="74">
        <v>5.1190841593751614E-4</v>
      </c>
      <c r="AD3485" t="s">
        <v>5810</v>
      </c>
    </row>
    <row r="3486" spans="1:30">
      <c r="A3486" s="165" t="s">
        <v>7873</v>
      </c>
      <c r="C3486" s="165" t="s">
        <v>8444</v>
      </c>
      <c r="D3486" s="169" t="s">
        <v>2919</v>
      </c>
      <c r="E3486" s="169" t="s">
        <v>4028</v>
      </c>
      <c r="F3486" s="174">
        <v>54.166220000000003</v>
      </c>
      <c r="G3486" s="174">
        <v>-165.94874999999999</v>
      </c>
      <c r="H3486" s="74">
        <v>62.95</v>
      </c>
      <c r="I3486" s="74">
        <v>1.44</v>
      </c>
      <c r="J3486" s="74">
        <v>14.36</v>
      </c>
      <c r="K3486" s="74">
        <v>0.28999999999999998</v>
      </c>
      <c r="L3486" s="74">
        <v>1.74</v>
      </c>
      <c r="M3486" s="74">
        <v>4.7699999999999996</v>
      </c>
      <c r="N3486" s="74">
        <v>2.4900000000000002</v>
      </c>
      <c r="O3486" s="74">
        <v>1.31</v>
      </c>
      <c r="P3486" s="74">
        <v>0</v>
      </c>
      <c r="Q3486" s="74">
        <v>0.32</v>
      </c>
      <c r="R3486" s="74">
        <v>1.28</v>
      </c>
      <c r="S3486" s="74">
        <v>0</v>
      </c>
      <c r="T3486" s="74">
        <v>0</v>
      </c>
      <c r="U3486" s="74">
        <v>4.8999999999999998E-3</v>
      </c>
      <c r="V3486" s="74">
        <v>8.4150000000000009</v>
      </c>
      <c r="W3486" s="74">
        <v>1.649999835</v>
      </c>
      <c r="X3486" s="74">
        <v>1047.182</v>
      </c>
      <c r="Y3486" s="74">
        <v>250</v>
      </c>
      <c r="Z3486" s="74">
        <v>0.75006939248173865</v>
      </c>
      <c r="AA3486" s="74">
        <v>0.24993060751826141</v>
      </c>
      <c r="AB3486" s="74">
        <v>3.225162648434819E-4</v>
      </c>
      <c r="AC3486" s="74">
        <v>3.2251626484348179E-4</v>
      </c>
      <c r="AD3486" t="s">
        <v>5810</v>
      </c>
    </row>
    <row r="3487" spans="1:30">
      <c r="A3487" s="165" t="s">
        <v>7874</v>
      </c>
      <c r="C3487" s="165" t="s">
        <v>8444</v>
      </c>
      <c r="D3487" s="169" t="s">
        <v>2919</v>
      </c>
      <c r="E3487" s="169" t="s">
        <v>4028</v>
      </c>
      <c r="F3487" s="174">
        <v>54.166220000000003</v>
      </c>
      <c r="G3487" s="174">
        <v>-165.94874999999999</v>
      </c>
      <c r="H3487" s="74">
        <v>60.51</v>
      </c>
      <c r="I3487" s="74">
        <v>1.53</v>
      </c>
      <c r="J3487" s="74">
        <v>14.08</v>
      </c>
      <c r="K3487" s="74">
        <v>0.23</v>
      </c>
      <c r="L3487" s="74">
        <v>2.29</v>
      </c>
      <c r="M3487" s="74">
        <v>5.52</v>
      </c>
      <c r="N3487" s="74">
        <v>2.59</v>
      </c>
      <c r="O3487" s="74">
        <v>1.55</v>
      </c>
      <c r="P3487" s="74">
        <v>0</v>
      </c>
      <c r="Q3487" s="74">
        <v>0.24</v>
      </c>
      <c r="R3487" s="74">
        <v>1.1200000000000001</v>
      </c>
      <c r="S3487" s="74">
        <v>0</v>
      </c>
      <c r="T3487" s="74">
        <v>0</v>
      </c>
      <c r="U3487" s="74">
        <v>7.1000000000000004E-3</v>
      </c>
      <c r="V3487" s="74">
        <v>9.0355000000000008</v>
      </c>
      <c r="W3487" s="74">
        <v>1.7716664895000001</v>
      </c>
      <c r="X3487" s="74">
        <v>1059.6320000000001</v>
      </c>
      <c r="Y3487" s="74">
        <v>250</v>
      </c>
      <c r="Z3487" s="74">
        <v>0.6200043306176638</v>
      </c>
      <c r="AA3487" s="74">
        <v>0.37999566938233631</v>
      </c>
      <c r="AB3487" s="74">
        <v>2.9298432652124818E-4</v>
      </c>
      <c r="AC3487" s="74">
        <v>2.9298432652124828E-4</v>
      </c>
      <c r="AD3487" t="s">
        <v>5810</v>
      </c>
    </row>
    <row r="3488" spans="1:30">
      <c r="A3488" s="165" t="s">
        <v>7875</v>
      </c>
      <c r="C3488" s="165" t="s">
        <v>8444</v>
      </c>
      <c r="D3488" s="169" t="s">
        <v>2919</v>
      </c>
      <c r="E3488" s="169" t="s">
        <v>4028</v>
      </c>
      <c r="F3488" s="174">
        <v>54.166220000000003</v>
      </c>
      <c r="G3488" s="174">
        <v>-165.94874999999999</v>
      </c>
      <c r="H3488" s="74">
        <v>60.97</v>
      </c>
      <c r="I3488" s="74">
        <v>1.53</v>
      </c>
      <c r="J3488" s="74">
        <v>14.09</v>
      </c>
      <c r="K3488" s="74">
        <v>0.3</v>
      </c>
      <c r="L3488" s="74">
        <v>2.42</v>
      </c>
      <c r="M3488" s="74">
        <v>5.44</v>
      </c>
      <c r="N3488" s="74">
        <v>2.82</v>
      </c>
      <c r="O3488" s="74">
        <v>1.38</v>
      </c>
      <c r="P3488" s="74">
        <v>0</v>
      </c>
      <c r="Q3488" s="74">
        <v>0.38</v>
      </c>
      <c r="R3488" s="74">
        <v>1.19</v>
      </c>
      <c r="S3488" s="74">
        <v>0</v>
      </c>
      <c r="T3488" s="74">
        <v>0</v>
      </c>
      <c r="U3488" s="74">
        <v>5.0000000000000001E-3</v>
      </c>
      <c r="V3488" s="74">
        <v>8.4489999999999998</v>
      </c>
      <c r="W3488" s="74">
        <v>1.6566665009999999</v>
      </c>
      <c r="X3488" s="74">
        <v>1058.3040000000001</v>
      </c>
      <c r="Y3488" s="74">
        <v>230</v>
      </c>
      <c r="Z3488" s="74">
        <v>0.72836053373089682</v>
      </c>
      <c r="AA3488" s="74">
        <v>0.27163946626910318</v>
      </c>
      <c r="AB3488" s="74">
        <v>9.476766879552938E-4</v>
      </c>
      <c r="AC3488" s="74">
        <v>9.4767668795529348E-4</v>
      </c>
      <c r="AD3488" t="s">
        <v>5810</v>
      </c>
    </row>
    <row r="3489" spans="1:30">
      <c r="A3489" s="165" t="s">
        <v>7876</v>
      </c>
      <c r="C3489" s="165" t="s">
        <v>8444</v>
      </c>
      <c r="D3489" s="169" t="s">
        <v>2919</v>
      </c>
      <c r="E3489" s="169" t="s">
        <v>4028</v>
      </c>
      <c r="F3489" s="174">
        <v>54.166220000000003</v>
      </c>
      <c r="G3489" s="174">
        <v>-165.94874999999999</v>
      </c>
      <c r="H3489" s="74">
        <v>57.82</v>
      </c>
      <c r="I3489" s="74">
        <v>1.48</v>
      </c>
      <c r="J3489" s="74">
        <v>14.3</v>
      </c>
      <c r="K3489" s="74">
        <v>0.25</v>
      </c>
      <c r="L3489" s="74">
        <v>2.78</v>
      </c>
      <c r="M3489" s="74">
        <v>5.98</v>
      </c>
      <c r="N3489" s="74">
        <v>3</v>
      </c>
      <c r="O3489" s="74">
        <v>1.21</v>
      </c>
      <c r="P3489" s="74">
        <v>0</v>
      </c>
      <c r="Q3489" s="74">
        <v>0.36</v>
      </c>
      <c r="R3489" s="74">
        <v>1.45</v>
      </c>
      <c r="S3489" s="74">
        <v>0</v>
      </c>
      <c r="T3489" s="74">
        <v>0</v>
      </c>
      <c r="U3489" s="74">
        <v>3.7000000000000002E-3</v>
      </c>
      <c r="V3489" s="74">
        <v>9.9874999999999989</v>
      </c>
      <c r="W3489" s="74">
        <v>1.9583331374999999</v>
      </c>
      <c r="X3489" s="74">
        <v>1067.268</v>
      </c>
      <c r="Y3489" s="74">
        <v>290</v>
      </c>
      <c r="Z3489" s="74">
        <v>0.84934356293170488</v>
      </c>
      <c r="AA3489" s="74">
        <v>0.15065643706829521</v>
      </c>
      <c r="AB3489" s="74">
        <v>1.8938929761835911E-3</v>
      </c>
      <c r="AC3489" s="74">
        <v>1.8938929761835911E-3</v>
      </c>
      <c r="AD3489" t="s">
        <v>5810</v>
      </c>
    </row>
    <row r="3490" spans="1:30">
      <c r="A3490" s="165" t="s">
        <v>7877</v>
      </c>
      <c r="C3490" s="165" t="s">
        <v>8444</v>
      </c>
      <c r="D3490" s="169" t="s">
        <v>2919</v>
      </c>
      <c r="E3490" s="169" t="s">
        <v>4028</v>
      </c>
      <c r="F3490" s="174">
        <v>54.150266999999999</v>
      </c>
      <c r="G3490" s="174">
        <v>-165.96340000000001</v>
      </c>
      <c r="H3490" s="74">
        <v>59.62</v>
      </c>
      <c r="I3490" s="74">
        <v>1.06</v>
      </c>
      <c r="J3490" s="74">
        <v>15.23</v>
      </c>
      <c r="K3490" s="74">
        <v>0.26</v>
      </c>
      <c r="L3490" s="74">
        <v>2.84</v>
      </c>
      <c r="M3490" s="74">
        <v>6.23</v>
      </c>
      <c r="N3490" s="74">
        <v>2.59</v>
      </c>
      <c r="O3490" s="74">
        <v>0.95</v>
      </c>
      <c r="P3490" s="74">
        <v>0</v>
      </c>
      <c r="Q3490" s="74">
        <v>0.23</v>
      </c>
      <c r="R3490" s="74">
        <v>2.99</v>
      </c>
      <c r="S3490" s="74">
        <v>0</v>
      </c>
      <c r="T3490" s="74">
        <v>0</v>
      </c>
      <c r="U3490" s="74">
        <v>4.7999999999999996E-3</v>
      </c>
      <c r="V3490" s="74">
        <v>6.6384999999999996</v>
      </c>
      <c r="W3490" s="74">
        <v>1.3016665365</v>
      </c>
      <c r="X3490" s="74">
        <v>1071.4179999999999</v>
      </c>
      <c r="Y3490" s="74">
        <v>840</v>
      </c>
      <c r="Z3490" s="74">
        <v>0.92420177207660947</v>
      </c>
      <c r="AA3490" s="74">
        <v>7.5798227923390582E-2</v>
      </c>
      <c r="AB3490" s="74">
        <v>9.7708230442902181E-5</v>
      </c>
      <c r="AC3490" s="74">
        <v>9.7708230442902221E-5</v>
      </c>
      <c r="AD3490" t="s">
        <v>5810</v>
      </c>
    </row>
    <row r="3491" spans="1:30">
      <c r="A3491" s="165" t="s">
        <v>7878</v>
      </c>
      <c r="C3491" s="165" t="s">
        <v>8444</v>
      </c>
      <c r="D3491" s="169" t="s">
        <v>2919</v>
      </c>
      <c r="E3491" s="169" t="s">
        <v>4028</v>
      </c>
      <c r="F3491" s="174">
        <v>54.150266999999999</v>
      </c>
      <c r="G3491" s="174">
        <v>-165.96340000000001</v>
      </c>
      <c r="H3491" s="74">
        <v>55.04</v>
      </c>
      <c r="I3491" s="74">
        <v>1.43</v>
      </c>
      <c r="J3491" s="74">
        <v>12.87</v>
      </c>
      <c r="K3491" s="74">
        <v>0.23</v>
      </c>
      <c r="L3491" s="74">
        <v>2.64</v>
      </c>
      <c r="M3491" s="74">
        <v>5.55</v>
      </c>
      <c r="N3491" s="74">
        <v>4.41</v>
      </c>
      <c r="O3491" s="74">
        <v>1.64</v>
      </c>
      <c r="P3491" s="74">
        <v>0</v>
      </c>
      <c r="Q3491" s="74">
        <v>0.32</v>
      </c>
      <c r="R3491" s="74">
        <v>1.0900000000000001</v>
      </c>
      <c r="S3491" s="74">
        <v>0</v>
      </c>
      <c r="T3491" s="74">
        <v>0</v>
      </c>
      <c r="U3491" s="74">
        <v>0.01</v>
      </c>
      <c r="V3491" s="74">
        <v>8.16</v>
      </c>
      <c r="W3491" s="74">
        <v>1.59999984</v>
      </c>
      <c r="X3491" s="74">
        <v>1060.1300000000001</v>
      </c>
      <c r="Y3491" s="74">
        <v>290</v>
      </c>
      <c r="Z3491" s="74">
        <v>0.49514498672104712</v>
      </c>
      <c r="AA3491" s="74">
        <v>0.50485501327895288</v>
      </c>
      <c r="AB3491" s="74">
        <v>7.8527683485033893E-4</v>
      </c>
      <c r="AC3491" s="74">
        <v>7.8527683485033828E-4</v>
      </c>
      <c r="AD3491" t="s">
        <v>5810</v>
      </c>
    </row>
    <row r="3492" spans="1:30">
      <c r="A3492" s="165" t="s">
        <v>7879</v>
      </c>
      <c r="C3492" s="165" t="s">
        <v>8444</v>
      </c>
      <c r="D3492" s="169" t="s">
        <v>2919</v>
      </c>
      <c r="E3492" s="169" t="s">
        <v>4028</v>
      </c>
      <c r="F3492" s="174">
        <v>54.150266999999999</v>
      </c>
      <c r="G3492" s="174">
        <v>-165.96340000000001</v>
      </c>
      <c r="H3492" s="74">
        <v>60.95</v>
      </c>
      <c r="I3492" s="74">
        <v>1.43</v>
      </c>
      <c r="J3492" s="74">
        <v>13.82</v>
      </c>
      <c r="K3492" s="74">
        <v>0.28000000000000003</v>
      </c>
      <c r="L3492" s="74">
        <v>2.2200000000000002</v>
      </c>
      <c r="M3492" s="74">
        <v>5.5</v>
      </c>
      <c r="N3492" s="74">
        <v>3.34</v>
      </c>
      <c r="O3492" s="74">
        <v>1.68</v>
      </c>
      <c r="P3492" s="74">
        <v>0</v>
      </c>
      <c r="Q3492" s="74">
        <v>0.48</v>
      </c>
      <c r="R3492" s="74">
        <v>1.51</v>
      </c>
      <c r="S3492" s="74">
        <v>0</v>
      </c>
      <c r="T3492" s="74">
        <v>0</v>
      </c>
      <c r="U3492" s="74">
        <v>4.7999999999999996E-3</v>
      </c>
      <c r="V3492" s="74">
        <v>8.2535000000000007</v>
      </c>
      <c r="W3492" s="74">
        <v>1.6183331715</v>
      </c>
      <c r="X3492" s="74">
        <v>1059.3</v>
      </c>
      <c r="Y3492" s="74">
        <v>310</v>
      </c>
      <c r="Z3492" s="74">
        <v>0.79870026440662767</v>
      </c>
      <c r="AA3492" s="74">
        <v>0.20129973559337239</v>
      </c>
      <c r="AB3492" s="74">
        <v>9.91113915581482E-4</v>
      </c>
      <c r="AC3492" s="74">
        <v>9.9111391558148179E-4</v>
      </c>
      <c r="AD3492" t="s">
        <v>5810</v>
      </c>
    </row>
    <row r="3493" spans="1:30">
      <c r="A3493" s="165" t="s">
        <v>7880</v>
      </c>
      <c r="C3493" s="165" t="s">
        <v>8444</v>
      </c>
      <c r="D3493" s="169" t="s">
        <v>2919</v>
      </c>
      <c r="E3493" s="169" t="s">
        <v>4028</v>
      </c>
      <c r="F3493" s="174">
        <v>54.150266999999999</v>
      </c>
      <c r="G3493" s="174">
        <v>-165.96340000000001</v>
      </c>
      <c r="H3493" s="74">
        <v>59.51</v>
      </c>
      <c r="I3493" s="74">
        <v>1.03</v>
      </c>
      <c r="J3493" s="74">
        <v>19.72</v>
      </c>
      <c r="K3493" s="74">
        <v>0.14000000000000001</v>
      </c>
      <c r="L3493" s="74">
        <v>1.87</v>
      </c>
      <c r="M3493" s="74">
        <v>6.11</v>
      </c>
      <c r="N3493" s="74">
        <v>4.0999999999999996</v>
      </c>
      <c r="O3493" s="74">
        <v>0.77</v>
      </c>
      <c r="P3493" s="74">
        <v>0</v>
      </c>
      <c r="Q3493" s="74">
        <v>0.17</v>
      </c>
      <c r="R3493" s="74">
        <v>2.35</v>
      </c>
      <c r="S3493" s="74">
        <v>0</v>
      </c>
      <c r="T3493" s="74">
        <v>0</v>
      </c>
      <c r="U3493" s="74">
        <v>3.2000000000000002E-3</v>
      </c>
      <c r="V3493" s="74">
        <v>3.9950000000000001</v>
      </c>
      <c r="W3493" s="74">
        <v>0.78333325499999995</v>
      </c>
      <c r="X3493" s="74">
        <v>1069.4259999999999</v>
      </c>
      <c r="Y3493" s="74">
        <v>570</v>
      </c>
      <c r="Z3493" s="74">
        <v>0.90142084756855012</v>
      </c>
      <c r="AA3493" s="74">
        <v>9.8579152431449879E-2</v>
      </c>
      <c r="AB3493" s="74">
        <v>2.9232627327334062E-4</v>
      </c>
      <c r="AC3493" s="74">
        <v>2.9232627327334068E-4</v>
      </c>
      <c r="AD3493" t="s">
        <v>5810</v>
      </c>
    </row>
    <row r="3494" spans="1:30">
      <c r="A3494" s="165" t="s">
        <v>7881</v>
      </c>
      <c r="C3494" s="165" t="s">
        <v>8444</v>
      </c>
      <c r="D3494" s="169" t="s">
        <v>2919</v>
      </c>
      <c r="E3494" s="169" t="s">
        <v>4028</v>
      </c>
      <c r="F3494" s="174">
        <v>52.495075</v>
      </c>
      <c r="G3494" s="174">
        <v>-171.25310999999999</v>
      </c>
      <c r="H3494" s="74">
        <v>72.709999999999994</v>
      </c>
      <c r="I3494" s="74">
        <v>0.57999999999999996</v>
      </c>
      <c r="J3494" s="74">
        <v>17.920000000000002</v>
      </c>
      <c r="K3494" s="74">
        <v>7.0000000000000007E-2</v>
      </c>
      <c r="L3494" s="74">
        <v>0.44</v>
      </c>
      <c r="M3494" s="74">
        <v>2.66</v>
      </c>
      <c r="N3494" s="74">
        <v>2.74</v>
      </c>
      <c r="O3494" s="74">
        <v>0.88</v>
      </c>
      <c r="P3494" s="74">
        <v>0</v>
      </c>
      <c r="Q3494" s="74">
        <v>0.24</v>
      </c>
      <c r="R3494" s="74">
        <v>0.89</v>
      </c>
      <c r="S3494" s="74">
        <v>0</v>
      </c>
      <c r="T3494" s="74">
        <v>0</v>
      </c>
      <c r="U3494" s="74">
        <v>1.6000000000000001E-3</v>
      </c>
      <c r="V3494" s="74">
        <v>1.1559999999999999</v>
      </c>
      <c r="W3494" s="74">
        <v>0.226666644</v>
      </c>
      <c r="X3494" s="74">
        <v>1012.1559999999999</v>
      </c>
      <c r="Y3494" s="74">
        <v>100</v>
      </c>
      <c r="Z3494" s="74">
        <v>0.83163546387791487</v>
      </c>
      <c r="AA3494" s="74">
        <v>0.16836453612208521</v>
      </c>
      <c r="AB3494" s="74">
        <v>1.412931185449482E-3</v>
      </c>
      <c r="AC3494" s="74">
        <v>1.412931185449482E-3</v>
      </c>
      <c r="AD3494" t="s">
        <v>5810</v>
      </c>
    </row>
    <row r="3495" spans="1:30">
      <c r="A3495" s="165" t="s">
        <v>7882</v>
      </c>
      <c r="C3495" s="165" t="s">
        <v>8444</v>
      </c>
      <c r="D3495" s="169" t="s">
        <v>2919</v>
      </c>
      <c r="E3495" s="169" t="s">
        <v>4028</v>
      </c>
      <c r="F3495" s="174">
        <v>52.495075</v>
      </c>
      <c r="G3495" s="174">
        <v>-171.25310999999999</v>
      </c>
      <c r="H3495" s="74">
        <v>78.37</v>
      </c>
      <c r="I3495" s="74">
        <v>0.3</v>
      </c>
      <c r="J3495" s="74">
        <v>11.94</v>
      </c>
      <c r="K3495" s="74">
        <v>0.06</v>
      </c>
      <c r="L3495" s="74">
        <v>0.16</v>
      </c>
      <c r="M3495" s="74">
        <v>1.06</v>
      </c>
      <c r="N3495" s="74">
        <v>1.98</v>
      </c>
      <c r="O3495" s="74">
        <v>1.36</v>
      </c>
      <c r="P3495" s="74">
        <v>0</v>
      </c>
      <c r="Q3495" s="74">
        <v>0.15</v>
      </c>
      <c r="R3495" s="74">
        <v>0.46</v>
      </c>
      <c r="S3495" s="74">
        <v>0</v>
      </c>
      <c r="T3495" s="74">
        <v>0</v>
      </c>
      <c r="U3495" s="74">
        <v>3.2000000000000001E-2</v>
      </c>
      <c r="V3495" s="74">
        <v>1.5044999999999999</v>
      </c>
      <c r="W3495" s="74">
        <v>0.29499997049999999</v>
      </c>
      <c r="X3495" s="74">
        <v>985.59600000000012</v>
      </c>
      <c r="Y3495" s="74">
        <v>410</v>
      </c>
      <c r="Z3495" s="74">
        <v>6.1188936163598787E-2</v>
      </c>
      <c r="AA3495" s="74">
        <v>0.93881106383640123</v>
      </c>
      <c r="AB3495" s="74">
        <v>4.2776604338418632E-4</v>
      </c>
      <c r="AC3495" s="74">
        <v>4.2776604338418632E-4</v>
      </c>
      <c r="AD3495" t="s">
        <v>5810</v>
      </c>
    </row>
    <row r="3496" spans="1:30">
      <c r="A3496" s="165" t="s">
        <v>7883</v>
      </c>
      <c r="C3496" s="165" t="s">
        <v>8444</v>
      </c>
      <c r="D3496" s="169" t="s">
        <v>2919</v>
      </c>
      <c r="E3496" s="169" t="s">
        <v>4028</v>
      </c>
      <c r="F3496" s="174">
        <v>52.495075</v>
      </c>
      <c r="G3496" s="174">
        <v>-171.25310999999999</v>
      </c>
      <c r="H3496" s="74">
        <v>71.98</v>
      </c>
      <c r="I3496" s="74">
        <v>0.54</v>
      </c>
      <c r="J3496" s="74">
        <v>17.350000000000001</v>
      </c>
      <c r="K3496" s="74">
        <v>0.1</v>
      </c>
      <c r="L3496" s="74">
        <v>0.47</v>
      </c>
      <c r="M3496" s="74">
        <v>2.41</v>
      </c>
      <c r="N3496" s="74">
        <v>2.12</v>
      </c>
      <c r="O3496" s="74">
        <v>1.05</v>
      </c>
      <c r="P3496" s="74">
        <v>0</v>
      </c>
      <c r="Q3496" s="74">
        <v>0.2</v>
      </c>
      <c r="R3496" s="74">
        <v>0.77</v>
      </c>
      <c r="S3496" s="74">
        <v>0</v>
      </c>
      <c r="T3496" s="74">
        <v>0</v>
      </c>
      <c r="U3496" s="74">
        <v>1.6000000000000001E-3</v>
      </c>
      <c r="V3496" s="74">
        <v>1.071</v>
      </c>
      <c r="W3496" s="74">
        <v>0.209999979</v>
      </c>
      <c r="X3496" s="74">
        <v>1008.006</v>
      </c>
      <c r="Y3496" s="74">
        <v>80</v>
      </c>
      <c r="Z3496" s="74">
        <v>0.7959690525055757</v>
      </c>
      <c r="AA3496" s="74">
        <v>0.2040309474944243</v>
      </c>
      <c r="AB3496" s="74">
        <v>1.1342451988761539E-3</v>
      </c>
      <c r="AC3496" s="74">
        <v>1.134245198876153E-3</v>
      </c>
      <c r="AD3496" t="s">
        <v>5810</v>
      </c>
    </row>
    <row r="3497" spans="1:30">
      <c r="A3497" s="165" t="s">
        <v>7884</v>
      </c>
      <c r="C3497" s="165" t="s">
        <v>8444</v>
      </c>
      <c r="D3497" s="169" t="s">
        <v>2919</v>
      </c>
      <c r="E3497" s="169" t="s">
        <v>4028</v>
      </c>
      <c r="F3497" s="174">
        <v>54.150266999999999</v>
      </c>
      <c r="G3497" s="174">
        <v>-165.96340000000001</v>
      </c>
      <c r="H3497" s="74">
        <v>61.2</v>
      </c>
      <c r="I3497" s="74">
        <v>1.34</v>
      </c>
      <c r="J3497" s="74">
        <v>14.16</v>
      </c>
      <c r="K3497" s="74">
        <v>0.26</v>
      </c>
      <c r="L3497" s="74">
        <v>1.53</v>
      </c>
      <c r="M3497" s="74">
        <v>5.27</v>
      </c>
      <c r="N3497" s="74">
        <v>2.44</v>
      </c>
      <c r="O3497" s="74">
        <v>1.93</v>
      </c>
      <c r="P3497" s="74">
        <v>0</v>
      </c>
      <c r="Q3497" s="74">
        <v>0.62</v>
      </c>
      <c r="R3497" s="74">
        <v>1.28</v>
      </c>
      <c r="S3497" s="74">
        <v>0</v>
      </c>
      <c r="T3497" s="74">
        <v>0</v>
      </c>
      <c r="U3497" s="74">
        <v>4.8999999999999998E-3</v>
      </c>
      <c r="V3497" s="74">
        <v>9.2480000000000011</v>
      </c>
      <c r="W3497" s="74">
        <v>1.813333152</v>
      </c>
      <c r="X3497" s="74">
        <v>1055.482</v>
      </c>
      <c r="Y3497" s="74">
        <v>250</v>
      </c>
      <c r="Z3497" s="74">
        <v>0.76498001733493026</v>
      </c>
      <c r="AA3497" s="74">
        <v>0.23501998266506979</v>
      </c>
      <c r="AB3497" s="74">
        <v>1.113084889939776E-3</v>
      </c>
      <c r="AC3497" s="74">
        <v>1.113084889939776E-3</v>
      </c>
      <c r="AD3497" t="s">
        <v>5810</v>
      </c>
    </row>
    <row r="3498" spans="1:30">
      <c r="A3498" s="165" t="s">
        <v>7885</v>
      </c>
      <c r="C3498" s="165" t="s">
        <v>8444</v>
      </c>
      <c r="D3498" s="169" t="s">
        <v>2919</v>
      </c>
      <c r="E3498" s="169" t="s">
        <v>4028</v>
      </c>
      <c r="F3498" s="174">
        <v>54.151000000000003</v>
      </c>
      <c r="G3498" s="174">
        <v>-165.78166999999999</v>
      </c>
      <c r="H3498" s="74">
        <v>67.92</v>
      </c>
      <c r="I3498" s="74">
        <v>0.47</v>
      </c>
      <c r="J3498" s="74">
        <v>15.81</v>
      </c>
      <c r="K3498" s="74">
        <v>0.17</v>
      </c>
      <c r="L3498" s="74">
        <v>0.73</v>
      </c>
      <c r="M3498" s="74">
        <v>3.09</v>
      </c>
      <c r="N3498" s="74">
        <v>3.42</v>
      </c>
      <c r="O3498" s="74">
        <v>1.34</v>
      </c>
      <c r="P3498" s="74">
        <v>0</v>
      </c>
      <c r="Q3498" s="74">
        <v>0.19</v>
      </c>
      <c r="R3498" s="74">
        <v>2.04</v>
      </c>
      <c r="S3498" s="74">
        <v>0</v>
      </c>
      <c r="T3498" s="74">
        <v>0</v>
      </c>
      <c r="U3498" s="74">
        <v>2.8E-3</v>
      </c>
      <c r="V3498" s="74">
        <v>3.5785</v>
      </c>
      <c r="W3498" s="74">
        <v>0.70166659649999996</v>
      </c>
      <c r="X3498" s="74">
        <v>1019.294</v>
      </c>
      <c r="Y3498" s="74">
        <v>400</v>
      </c>
      <c r="Z3498" s="74">
        <v>0.90916766433875151</v>
      </c>
      <c r="AA3498" s="74">
        <v>9.0832335661248445E-2</v>
      </c>
      <c r="AB3498" s="74">
        <v>1.7697775208999919E-3</v>
      </c>
      <c r="AC3498" s="74">
        <v>1.769777520899993E-3</v>
      </c>
      <c r="AD3498" t="s">
        <v>5810</v>
      </c>
    </row>
    <row r="3499" spans="1:30">
      <c r="A3499" s="165" t="s">
        <v>3045</v>
      </c>
      <c r="C3499" s="165" t="s">
        <v>8444</v>
      </c>
      <c r="D3499" s="169" t="s">
        <v>2919</v>
      </c>
      <c r="E3499" s="169" t="s">
        <v>3045</v>
      </c>
      <c r="F3499" s="174">
        <v>53.819400000000002</v>
      </c>
      <c r="G3499" s="174">
        <v>-166.96472</v>
      </c>
      <c r="H3499" s="74">
        <v>52.93</v>
      </c>
      <c r="I3499" s="74">
        <v>0.67</v>
      </c>
      <c r="J3499" s="74">
        <v>16.38</v>
      </c>
      <c r="K3499" s="74">
        <v>0.19</v>
      </c>
      <c r="L3499" s="74">
        <v>5.73</v>
      </c>
      <c r="M3499" s="74">
        <v>5.81</v>
      </c>
      <c r="N3499" s="74">
        <v>2.42</v>
      </c>
      <c r="O3499" s="74">
        <v>2.4</v>
      </c>
      <c r="P3499" s="74">
        <v>0</v>
      </c>
      <c r="Q3499" s="74">
        <v>0.23</v>
      </c>
      <c r="R3499" s="74">
        <v>2.2599999999999998</v>
      </c>
      <c r="S3499" s="74">
        <v>0</v>
      </c>
      <c r="T3499" s="74">
        <v>0</v>
      </c>
      <c r="U3499" s="74">
        <v>9.4000000000000004E-3</v>
      </c>
      <c r="V3499" s="74">
        <v>7.2334999999999994</v>
      </c>
      <c r="W3499" s="74">
        <v>1.4183331914999999</v>
      </c>
      <c r="X3499" s="74">
        <v>1064.4459999999999</v>
      </c>
      <c r="Y3499" s="74">
        <v>660</v>
      </c>
      <c r="Z3499" s="74">
        <v>0.81893447393892715</v>
      </c>
      <c r="AA3499" s="74">
        <v>0.18106552606107279</v>
      </c>
      <c r="AB3499" s="74">
        <v>1.498152208533261E-3</v>
      </c>
      <c r="AC3499" s="74">
        <v>1.498152208533261E-3</v>
      </c>
      <c r="AD3499" t="s">
        <v>5810</v>
      </c>
    </row>
    <row r="3500" spans="1:30">
      <c r="A3500" s="165" t="s">
        <v>7886</v>
      </c>
      <c r="C3500" s="165" t="s">
        <v>8444</v>
      </c>
      <c r="D3500" s="169" t="s">
        <v>2919</v>
      </c>
      <c r="E3500" s="169" t="s">
        <v>3045</v>
      </c>
      <c r="F3500" s="174">
        <v>53.819400000000002</v>
      </c>
      <c r="G3500" s="174">
        <v>-166.96472</v>
      </c>
      <c r="H3500" s="74">
        <v>51.6</v>
      </c>
      <c r="I3500" s="74">
        <v>0.76</v>
      </c>
      <c r="J3500" s="74">
        <v>15</v>
      </c>
      <c r="K3500" s="74">
        <v>0.15</v>
      </c>
      <c r="L3500" s="74">
        <v>6.72</v>
      </c>
      <c r="M3500" s="74">
        <v>9.19</v>
      </c>
      <c r="N3500" s="74">
        <v>2.34</v>
      </c>
      <c r="O3500" s="74">
        <v>1.02</v>
      </c>
      <c r="P3500" s="74">
        <v>0</v>
      </c>
      <c r="Q3500" s="74">
        <v>0.17</v>
      </c>
      <c r="R3500" s="74">
        <v>1.84</v>
      </c>
      <c r="S3500" s="74">
        <v>0</v>
      </c>
      <c r="T3500" s="74">
        <v>0</v>
      </c>
      <c r="U3500" s="74">
        <v>1.8200000000000001E-2</v>
      </c>
      <c r="V3500" s="74">
        <v>7.3440000000000003</v>
      </c>
      <c r="W3500" s="74">
        <v>1.439999856</v>
      </c>
      <c r="X3500" s="74">
        <v>1120.5540000000001</v>
      </c>
      <c r="Y3500" s="74">
        <v>670</v>
      </c>
      <c r="Z3500" s="74">
        <v>0.61697759932547602</v>
      </c>
      <c r="AA3500" s="74">
        <v>0.38302240067452398</v>
      </c>
      <c r="AB3500" s="74">
        <v>7.0716683163811011E-4</v>
      </c>
      <c r="AC3500" s="74">
        <v>7.0716683163811011E-4</v>
      </c>
      <c r="AD3500" t="s">
        <v>5810</v>
      </c>
    </row>
    <row r="3501" spans="1:30">
      <c r="A3501" s="165" t="s">
        <v>7887</v>
      </c>
      <c r="C3501" s="165" t="s">
        <v>8444</v>
      </c>
      <c r="D3501" s="169" t="s">
        <v>2919</v>
      </c>
      <c r="E3501" s="169" t="s">
        <v>3045</v>
      </c>
      <c r="F3501" s="174">
        <v>53.819400000000002</v>
      </c>
      <c r="G3501" s="174">
        <v>-166.96472</v>
      </c>
      <c r="H3501" s="74">
        <v>49.31</v>
      </c>
      <c r="I3501" s="74">
        <v>0.61</v>
      </c>
      <c r="J3501" s="74">
        <v>15.14</v>
      </c>
      <c r="K3501" s="74">
        <v>0.16</v>
      </c>
      <c r="L3501" s="74">
        <v>6.15</v>
      </c>
      <c r="M3501" s="74">
        <v>13.47</v>
      </c>
      <c r="N3501" s="74">
        <v>2.4300000000000002</v>
      </c>
      <c r="O3501" s="74">
        <v>0.81</v>
      </c>
      <c r="P3501" s="74">
        <v>0</v>
      </c>
      <c r="Q3501" s="74">
        <v>0.13</v>
      </c>
      <c r="R3501" s="74">
        <v>2.85</v>
      </c>
      <c r="S3501" s="74">
        <v>0</v>
      </c>
      <c r="T3501" s="74">
        <v>0</v>
      </c>
      <c r="U3501" s="74">
        <v>4.41E-2</v>
      </c>
      <c r="V3501" s="74">
        <v>7.8964999999999987</v>
      </c>
      <c r="W3501" s="74">
        <v>1.5483331785000001</v>
      </c>
      <c r="X3501" s="74">
        <v>1191.6020000000001</v>
      </c>
      <c r="Y3501" s="74">
        <v>1470</v>
      </c>
      <c r="Z3501" s="74">
        <v>0.62440062961586151</v>
      </c>
      <c r="AA3501" s="74">
        <v>0.37559937038413849</v>
      </c>
      <c r="AB3501" s="74">
        <v>1.9822552501590961E-4</v>
      </c>
      <c r="AC3501" s="74">
        <v>1.9822552501590969E-4</v>
      </c>
      <c r="AD3501" t="s">
        <v>5810</v>
      </c>
    </row>
    <row r="3502" spans="1:30">
      <c r="A3502" s="165" t="s">
        <v>7888</v>
      </c>
      <c r="C3502" s="165" t="s">
        <v>8444</v>
      </c>
      <c r="D3502" s="169" t="s">
        <v>2919</v>
      </c>
      <c r="E3502" s="169" t="s">
        <v>3045</v>
      </c>
      <c r="F3502" s="174">
        <v>53.819400000000002</v>
      </c>
      <c r="G3502" s="174">
        <v>-166.96472</v>
      </c>
      <c r="H3502" s="74">
        <v>46.08</v>
      </c>
      <c r="I3502" s="74">
        <v>0.67</v>
      </c>
      <c r="J3502" s="74">
        <v>16.079999999999998</v>
      </c>
      <c r="K3502" s="74">
        <v>0.17</v>
      </c>
      <c r="L3502" s="74">
        <v>4.2</v>
      </c>
      <c r="M3502" s="74">
        <v>15.03</v>
      </c>
      <c r="N3502" s="74">
        <v>1.83</v>
      </c>
      <c r="O3502" s="74">
        <v>0.48</v>
      </c>
      <c r="P3502" s="74">
        <v>0</v>
      </c>
      <c r="Q3502" s="74">
        <v>0.16</v>
      </c>
      <c r="R3502" s="74">
        <v>1.71</v>
      </c>
      <c r="S3502" s="74">
        <v>0</v>
      </c>
      <c r="T3502" s="74">
        <v>0</v>
      </c>
      <c r="U3502" s="74">
        <v>2.3199999999999998E-2</v>
      </c>
      <c r="V3502" s="74">
        <v>9.2394999999999996</v>
      </c>
      <c r="W3502" s="74">
        <v>1.8116664855</v>
      </c>
      <c r="X3502" s="74">
        <v>1217.498</v>
      </c>
      <c r="Y3502" s="74">
        <v>790</v>
      </c>
      <c r="Z3502" s="74">
        <v>0.52590437230963483</v>
      </c>
      <c r="AA3502" s="74">
        <v>0.47409562769036512</v>
      </c>
      <c r="AB3502" s="74">
        <v>7.9831629050203679E-4</v>
      </c>
      <c r="AC3502" s="74">
        <v>7.9831629050203647E-4</v>
      </c>
      <c r="AD3502" t="s">
        <v>5810</v>
      </c>
    </row>
    <row r="3503" spans="1:30">
      <c r="A3503" s="165" t="s">
        <v>7889</v>
      </c>
      <c r="C3503" s="165" t="s">
        <v>8444</v>
      </c>
      <c r="D3503" s="169" t="s">
        <v>2919</v>
      </c>
      <c r="E3503" s="169" t="s">
        <v>3045</v>
      </c>
      <c r="F3503" s="174">
        <v>53.819400000000002</v>
      </c>
      <c r="G3503" s="174">
        <v>-166.96472</v>
      </c>
      <c r="H3503" s="74">
        <v>49.55</v>
      </c>
      <c r="I3503" s="74">
        <v>0.83</v>
      </c>
      <c r="J3503" s="74">
        <v>17.510000000000002</v>
      </c>
      <c r="K3503" s="74">
        <v>0.12</v>
      </c>
      <c r="L3503" s="74">
        <v>3.51</v>
      </c>
      <c r="M3503" s="74">
        <v>12.03</v>
      </c>
      <c r="N3503" s="74">
        <v>2.63</v>
      </c>
      <c r="O3503" s="74">
        <v>0.92</v>
      </c>
      <c r="P3503" s="74">
        <v>0</v>
      </c>
      <c r="Q3503" s="74">
        <v>0.19</v>
      </c>
      <c r="R3503" s="74">
        <v>3.09</v>
      </c>
      <c r="S3503" s="74">
        <v>0</v>
      </c>
      <c r="T3503" s="74">
        <v>0</v>
      </c>
      <c r="U3503" s="74">
        <v>1.67E-2</v>
      </c>
      <c r="V3503" s="74">
        <v>7.14</v>
      </c>
      <c r="W3503" s="74">
        <v>1.3999998600000001</v>
      </c>
      <c r="X3503" s="74">
        <v>1167.6980000000001</v>
      </c>
      <c r="Y3503" s="74">
        <v>1190</v>
      </c>
      <c r="Z3503" s="74">
        <v>0.79836466042318077</v>
      </c>
      <c r="AA3503" s="74">
        <v>0.2016353395768192</v>
      </c>
      <c r="AB3503" s="74">
        <v>1.1999200102142541E-3</v>
      </c>
      <c r="AC3503" s="74">
        <v>1.1999200102142549E-3</v>
      </c>
      <c r="AD3503" t="s">
        <v>5810</v>
      </c>
    </row>
    <row r="3504" spans="1:30">
      <c r="A3504" s="165" t="s">
        <v>7890</v>
      </c>
      <c r="C3504" s="165" t="s">
        <v>8444</v>
      </c>
      <c r="D3504" s="169" t="s">
        <v>2919</v>
      </c>
      <c r="E3504" s="169" t="s">
        <v>3045</v>
      </c>
      <c r="F3504" s="174">
        <v>53.819400000000002</v>
      </c>
      <c r="G3504" s="174">
        <v>-166.96472</v>
      </c>
      <c r="H3504" s="74">
        <v>51.54</v>
      </c>
      <c r="I3504" s="74">
        <v>0.78</v>
      </c>
      <c r="J3504" s="74">
        <v>16.34</v>
      </c>
      <c r="K3504" s="74">
        <v>0.11</v>
      </c>
      <c r="L3504" s="74">
        <v>3.88</v>
      </c>
      <c r="M3504" s="74">
        <v>12.56</v>
      </c>
      <c r="N3504" s="74">
        <v>2.4500000000000002</v>
      </c>
      <c r="O3504" s="74">
        <v>0.97</v>
      </c>
      <c r="P3504" s="74">
        <v>0</v>
      </c>
      <c r="Q3504" s="74">
        <v>0.18</v>
      </c>
      <c r="R3504" s="74">
        <v>2.48</v>
      </c>
      <c r="S3504" s="74">
        <v>0</v>
      </c>
      <c r="T3504" s="74">
        <v>0</v>
      </c>
      <c r="U3504" s="74">
        <v>1.3299999999999999E-2</v>
      </c>
      <c r="V3504" s="74">
        <v>6.8594999999999997</v>
      </c>
      <c r="W3504" s="74">
        <v>1.3449998654999999</v>
      </c>
      <c r="X3504" s="74">
        <v>1176.4960000000001</v>
      </c>
      <c r="Y3504" s="74">
        <v>850</v>
      </c>
      <c r="Z3504" s="74">
        <v>0.75982235433597078</v>
      </c>
      <c r="AA3504" s="74">
        <v>0.24017764566402919</v>
      </c>
      <c r="AB3504" s="74">
        <v>9.6443117751751671E-4</v>
      </c>
      <c r="AC3504" s="74">
        <v>9.6443117751751639E-4</v>
      </c>
      <c r="AD3504" t="s">
        <v>5810</v>
      </c>
    </row>
    <row r="3505" spans="1:30">
      <c r="A3505" s="165" t="s">
        <v>7891</v>
      </c>
      <c r="C3505" s="165" t="s">
        <v>8444</v>
      </c>
      <c r="D3505" s="169" t="s">
        <v>2919</v>
      </c>
      <c r="E3505" s="169" t="s">
        <v>3045</v>
      </c>
      <c r="F3505" s="174">
        <v>53.819400000000002</v>
      </c>
      <c r="G3505" s="174">
        <v>-166.96472</v>
      </c>
      <c r="H3505" s="74">
        <v>49.57</v>
      </c>
      <c r="I3505" s="74">
        <v>0.78</v>
      </c>
      <c r="J3505" s="74">
        <v>15.56</v>
      </c>
      <c r="K3505" s="74">
        <v>0.2</v>
      </c>
      <c r="L3505" s="74">
        <v>4.22</v>
      </c>
      <c r="M3505" s="74">
        <v>13.31</v>
      </c>
      <c r="N3505" s="74">
        <v>2.13</v>
      </c>
      <c r="O3505" s="74">
        <v>0.78</v>
      </c>
      <c r="P3505" s="74">
        <v>0</v>
      </c>
      <c r="Q3505" s="74">
        <v>0.2</v>
      </c>
      <c r="R3505" s="74">
        <v>2.87</v>
      </c>
      <c r="S3505" s="74">
        <v>0</v>
      </c>
      <c r="T3505" s="74">
        <v>0</v>
      </c>
      <c r="U3505" s="74">
        <v>1.9599999999999999E-2</v>
      </c>
      <c r="V3505" s="74">
        <v>8.2110000000000003</v>
      </c>
      <c r="W3505" s="74">
        <v>1.6099998390000001</v>
      </c>
      <c r="X3505" s="74">
        <v>1188.9459999999999</v>
      </c>
      <c r="Y3505" s="74">
        <v>1150</v>
      </c>
      <c r="Z3505" s="74">
        <v>0.75849358211877072</v>
      </c>
      <c r="AA3505" s="74">
        <v>0.2415064178812292</v>
      </c>
      <c r="AB3505" s="74">
        <v>2.396830380959583E-4</v>
      </c>
      <c r="AC3505" s="74">
        <v>2.396830380959583E-4</v>
      </c>
      <c r="AD3505" t="s">
        <v>5810</v>
      </c>
    </row>
    <row r="3506" spans="1:30">
      <c r="A3506" s="165" t="s">
        <v>7892</v>
      </c>
      <c r="C3506" s="165" t="s">
        <v>8444</v>
      </c>
      <c r="D3506" s="169" t="s">
        <v>2919</v>
      </c>
      <c r="E3506" s="169" t="s">
        <v>3045</v>
      </c>
      <c r="F3506" s="174">
        <v>53.819400000000002</v>
      </c>
      <c r="G3506" s="174">
        <v>-166.96472</v>
      </c>
      <c r="H3506" s="74">
        <v>51.36</v>
      </c>
      <c r="I3506" s="74">
        <v>0.77</v>
      </c>
      <c r="J3506" s="74">
        <v>16.12</v>
      </c>
      <c r="K3506" s="74">
        <v>0.2</v>
      </c>
      <c r="L3506" s="74">
        <v>5.47</v>
      </c>
      <c r="M3506" s="74">
        <v>7.57</v>
      </c>
      <c r="N3506" s="74">
        <v>3.08</v>
      </c>
      <c r="O3506" s="74">
        <v>1.1499999999999999</v>
      </c>
      <c r="P3506" s="74">
        <v>0</v>
      </c>
      <c r="Q3506" s="74">
        <v>0.23</v>
      </c>
      <c r="R3506" s="74">
        <v>2.6</v>
      </c>
      <c r="S3506" s="74">
        <v>0</v>
      </c>
      <c r="T3506" s="74">
        <v>0</v>
      </c>
      <c r="U3506" s="74">
        <v>1.8E-3</v>
      </c>
      <c r="V3506" s="74">
        <v>7.7010000000000014</v>
      </c>
      <c r="W3506" s="74">
        <v>1.5099998489999999</v>
      </c>
      <c r="X3506" s="74">
        <v>1093.662</v>
      </c>
      <c r="Y3506" s="74">
        <v>690</v>
      </c>
      <c r="Z3506" s="74">
        <v>0.96400334147006728</v>
      </c>
      <c r="AA3506" s="74">
        <v>3.5996658529932737E-2</v>
      </c>
      <c r="AB3506" s="74">
        <v>8.7150375396890134E-4</v>
      </c>
      <c r="AC3506" s="74">
        <v>8.7150375396890124E-4</v>
      </c>
      <c r="AD3506" t="s">
        <v>5810</v>
      </c>
    </row>
    <row r="3507" spans="1:30">
      <c r="A3507" s="165" t="s">
        <v>7893</v>
      </c>
      <c r="C3507" s="165" t="s">
        <v>8444</v>
      </c>
      <c r="D3507" s="169" t="s">
        <v>2919</v>
      </c>
      <c r="E3507" s="169" t="s">
        <v>3045</v>
      </c>
      <c r="F3507" s="174">
        <v>53.819400000000002</v>
      </c>
      <c r="G3507" s="174">
        <v>-166.96472</v>
      </c>
      <c r="H3507" s="74">
        <v>52.18</v>
      </c>
      <c r="I3507" s="74">
        <v>0.72</v>
      </c>
      <c r="J3507" s="74">
        <v>15</v>
      </c>
      <c r="K3507" s="74">
        <v>0.16</v>
      </c>
      <c r="L3507" s="74">
        <v>6.41</v>
      </c>
      <c r="M3507" s="74">
        <v>8.85</v>
      </c>
      <c r="N3507" s="74">
        <v>3.21</v>
      </c>
      <c r="O3507" s="74">
        <v>1.27</v>
      </c>
      <c r="P3507" s="74">
        <v>0</v>
      </c>
      <c r="Q3507" s="74">
        <v>0.26</v>
      </c>
      <c r="R3507" s="74">
        <v>1.19</v>
      </c>
      <c r="S3507" s="74">
        <v>0</v>
      </c>
      <c r="T3507" s="74">
        <v>0</v>
      </c>
      <c r="U3507" s="74">
        <v>1.3899999999999999E-2</v>
      </c>
      <c r="V3507" s="74">
        <v>6.6724999999999994</v>
      </c>
      <c r="W3507" s="74">
        <v>1.3083332025000001</v>
      </c>
      <c r="X3507" s="74">
        <v>1114.9100000000001</v>
      </c>
      <c r="Y3507" s="74">
        <v>400</v>
      </c>
      <c r="Z3507" s="74">
        <v>0.46090241892310829</v>
      </c>
      <c r="AA3507" s="74">
        <v>0.53909758107689176</v>
      </c>
      <c r="AB3507" s="74">
        <v>5.8135980871590912E-5</v>
      </c>
      <c r="AC3507" s="74">
        <v>5.8135980871590932E-5</v>
      </c>
      <c r="AD3507" t="s">
        <v>5810</v>
      </c>
    </row>
    <row r="3508" spans="1:30">
      <c r="A3508" s="165" t="s">
        <v>7894</v>
      </c>
      <c r="C3508" s="165" t="s">
        <v>8444</v>
      </c>
      <c r="D3508" s="169" t="s">
        <v>2919</v>
      </c>
      <c r="E3508" s="169" t="s">
        <v>3045</v>
      </c>
      <c r="F3508" s="174">
        <v>53.819400000000002</v>
      </c>
      <c r="G3508" s="174">
        <v>-166.96472</v>
      </c>
      <c r="H3508" s="74">
        <v>52.93</v>
      </c>
      <c r="I3508" s="74">
        <v>0.67</v>
      </c>
      <c r="J3508" s="74">
        <v>16.38</v>
      </c>
      <c r="K3508" s="74">
        <v>0.19</v>
      </c>
      <c r="L3508" s="74">
        <v>5.73</v>
      </c>
      <c r="M3508" s="74">
        <v>5.81</v>
      </c>
      <c r="N3508" s="74">
        <v>2.42</v>
      </c>
      <c r="O3508" s="74">
        <v>2.4</v>
      </c>
      <c r="P3508" s="74">
        <v>0</v>
      </c>
      <c r="Q3508" s="74">
        <v>0.23</v>
      </c>
      <c r="R3508" s="74">
        <v>3.54</v>
      </c>
      <c r="S3508" s="74">
        <v>0</v>
      </c>
      <c r="T3508" s="74">
        <v>0</v>
      </c>
      <c r="U3508" s="74">
        <v>2.01E-2</v>
      </c>
      <c r="V3508" s="74">
        <v>7.2334999999999994</v>
      </c>
      <c r="W3508" s="74">
        <v>1.4183331914999999</v>
      </c>
      <c r="X3508" s="74">
        <v>1064.4459999999999</v>
      </c>
      <c r="Y3508" s="74">
        <v>1380</v>
      </c>
      <c r="Z3508" s="74">
        <v>0.83137986779961059</v>
      </c>
      <c r="AA3508" s="74">
        <v>0.16862013220038941</v>
      </c>
      <c r="AB3508" s="74">
        <v>7.0946575464768034E-4</v>
      </c>
      <c r="AC3508" s="74">
        <v>7.0946575464768023E-4</v>
      </c>
      <c r="AD3508" t="s">
        <v>5810</v>
      </c>
    </row>
    <row r="3509" spans="1:30">
      <c r="A3509" s="165" t="s">
        <v>7895</v>
      </c>
      <c r="C3509" s="165" t="s">
        <v>8444</v>
      </c>
      <c r="D3509" s="169" t="s">
        <v>2919</v>
      </c>
      <c r="E3509" s="169" t="s">
        <v>3045</v>
      </c>
      <c r="F3509" s="174">
        <v>53.819400000000002</v>
      </c>
      <c r="G3509" s="174">
        <v>-166.96472</v>
      </c>
      <c r="H3509" s="74">
        <v>51.6</v>
      </c>
      <c r="I3509" s="74">
        <v>0.76</v>
      </c>
      <c r="J3509" s="74">
        <v>15</v>
      </c>
      <c r="K3509" s="74">
        <v>0.15</v>
      </c>
      <c r="L3509" s="74">
        <v>6.72</v>
      </c>
      <c r="M3509" s="74">
        <v>9.19</v>
      </c>
      <c r="N3509" s="74">
        <v>2.34</v>
      </c>
      <c r="O3509" s="74">
        <v>1.02</v>
      </c>
      <c r="P3509" s="74">
        <v>0</v>
      </c>
      <c r="Q3509" s="74">
        <v>0.17</v>
      </c>
      <c r="R3509" s="74">
        <v>3.21</v>
      </c>
      <c r="S3509" s="74">
        <v>0</v>
      </c>
      <c r="T3509" s="74">
        <v>0</v>
      </c>
      <c r="U3509" s="74">
        <v>1.9400000000000001E-2</v>
      </c>
      <c r="V3509" s="74">
        <v>7.3440000000000003</v>
      </c>
      <c r="W3509" s="74">
        <v>1.439999856</v>
      </c>
      <c r="X3509" s="74">
        <v>1120.5540000000001</v>
      </c>
      <c r="Y3509" s="74">
        <v>1250</v>
      </c>
      <c r="Z3509" s="74">
        <v>0.8086525218475864</v>
      </c>
      <c r="AA3509" s="74">
        <v>0.1913474781524136</v>
      </c>
      <c r="AB3509" s="74">
        <v>6.8171376040339717E-4</v>
      </c>
      <c r="AC3509" s="74">
        <v>6.8171376040339674E-4</v>
      </c>
      <c r="AD3509" t="s">
        <v>5810</v>
      </c>
    </row>
    <row r="3510" spans="1:30">
      <c r="A3510" s="165" t="s">
        <v>7896</v>
      </c>
      <c r="C3510" s="165" t="s">
        <v>8444</v>
      </c>
      <c r="D3510" s="169" t="s">
        <v>2919</v>
      </c>
      <c r="E3510" s="169" t="s">
        <v>3045</v>
      </c>
      <c r="F3510" s="174">
        <v>53.844999999999999</v>
      </c>
      <c r="G3510" s="174">
        <v>-166.94638</v>
      </c>
      <c r="H3510" s="74">
        <v>44.99</v>
      </c>
      <c r="I3510" s="74">
        <v>0.73</v>
      </c>
      <c r="J3510" s="74">
        <v>16.03</v>
      </c>
      <c r="K3510" s="74">
        <v>0.17</v>
      </c>
      <c r="L3510" s="74">
        <v>7.93</v>
      </c>
      <c r="M3510" s="74">
        <v>12.83</v>
      </c>
      <c r="N3510" s="74">
        <v>2.4900000000000002</v>
      </c>
      <c r="O3510" s="74">
        <v>0.93</v>
      </c>
      <c r="P3510" s="74">
        <v>0</v>
      </c>
      <c r="Q3510" s="74">
        <v>0.1</v>
      </c>
      <c r="R3510" s="74">
        <v>2.5</v>
      </c>
      <c r="S3510" s="74">
        <v>0</v>
      </c>
      <c r="T3510" s="74">
        <v>0</v>
      </c>
      <c r="U3510" s="74">
        <v>4.7E-2</v>
      </c>
      <c r="V3510" s="74">
        <v>7.8794999999999993</v>
      </c>
      <c r="W3510" s="74">
        <v>1.5449998455</v>
      </c>
      <c r="X3510" s="74">
        <v>1180.9780000000001</v>
      </c>
      <c r="Y3510" s="74">
        <v>1330</v>
      </c>
      <c r="Z3510" s="74">
        <v>0.60135283399639039</v>
      </c>
      <c r="AA3510" s="74">
        <v>0.39864716600360972</v>
      </c>
      <c r="AB3510" s="74">
        <v>3.94517629364275E-5</v>
      </c>
      <c r="AC3510" s="74">
        <v>3.945176293642748E-5</v>
      </c>
      <c r="AD3510" t="s">
        <v>5810</v>
      </c>
    </row>
    <row r="3511" spans="1:30">
      <c r="A3511" s="165" t="s">
        <v>7897</v>
      </c>
      <c r="C3511" s="165" t="s">
        <v>8444</v>
      </c>
      <c r="D3511" s="169" t="s">
        <v>2919</v>
      </c>
      <c r="E3511" s="169" t="s">
        <v>3045</v>
      </c>
      <c r="F3511" s="174">
        <v>53.844999999999999</v>
      </c>
      <c r="G3511" s="174">
        <v>-166.94638</v>
      </c>
      <c r="H3511" s="74">
        <v>50</v>
      </c>
      <c r="I3511" s="74">
        <v>0.84</v>
      </c>
      <c r="J3511" s="74">
        <v>15.88</v>
      </c>
      <c r="K3511" s="74">
        <v>0.19</v>
      </c>
      <c r="L3511" s="74">
        <v>6.57</v>
      </c>
      <c r="M3511" s="74">
        <v>11.24</v>
      </c>
      <c r="N3511" s="74">
        <v>2.77</v>
      </c>
      <c r="O3511" s="74">
        <v>1.06</v>
      </c>
      <c r="P3511" s="74">
        <v>0</v>
      </c>
      <c r="Q3511" s="74">
        <v>0.22</v>
      </c>
      <c r="R3511" s="74">
        <v>1.26</v>
      </c>
      <c r="S3511" s="74">
        <v>0</v>
      </c>
      <c r="T3511" s="74">
        <v>0</v>
      </c>
      <c r="U3511" s="74">
        <v>4.0000000000000001E-3</v>
      </c>
      <c r="V3511" s="74">
        <v>7.5989999999999993</v>
      </c>
      <c r="W3511" s="74">
        <v>1.4899998510000001</v>
      </c>
      <c r="X3511" s="74">
        <v>1154.5840000000001</v>
      </c>
      <c r="Y3511" s="74">
        <v>270</v>
      </c>
      <c r="Z3511" s="74">
        <v>0.77281468757654181</v>
      </c>
      <c r="AA3511" s="74">
        <v>0.2271853124234581</v>
      </c>
      <c r="AB3511" s="74">
        <v>2.9246637134339371E-4</v>
      </c>
      <c r="AC3511" s="74">
        <v>2.924663713433935E-4</v>
      </c>
      <c r="AD3511" t="s">
        <v>5810</v>
      </c>
    </row>
    <row r="3512" spans="1:30">
      <c r="A3512" s="165" t="s">
        <v>7898</v>
      </c>
      <c r="C3512" s="165" t="s">
        <v>8444</v>
      </c>
      <c r="D3512" s="169" t="s">
        <v>2919</v>
      </c>
      <c r="E3512" s="169" t="s">
        <v>3045</v>
      </c>
      <c r="F3512" s="174">
        <v>53.844999999999999</v>
      </c>
      <c r="G3512" s="174">
        <v>-166.94638</v>
      </c>
      <c r="H3512" s="74">
        <v>46.66</v>
      </c>
      <c r="I3512" s="74">
        <v>0.88</v>
      </c>
      <c r="J3512" s="74">
        <v>14.74</v>
      </c>
      <c r="K3512" s="74">
        <v>0.18</v>
      </c>
      <c r="L3512" s="74">
        <v>7.28</v>
      </c>
      <c r="M3512" s="74">
        <v>13.07</v>
      </c>
      <c r="N3512" s="74">
        <v>2.35</v>
      </c>
      <c r="O3512" s="74">
        <v>0.95</v>
      </c>
      <c r="P3512" s="74">
        <v>0</v>
      </c>
      <c r="Q3512" s="74">
        <v>0.19</v>
      </c>
      <c r="R3512" s="74">
        <v>2.94</v>
      </c>
      <c r="S3512" s="74">
        <v>0</v>
      </c>
      <c r="T3512" s="74">
        <v>0</v>
      </c>
      <c r="U3512" s="74">
        <v>3.49E-2</v>
      </c>
      <c r="V3512" s="74">
        <v>8.3214999999999986</v>
      </c>
      <c r="W3512" s="74">
        <v>1.6316665035</v>
      </c>
      <c r="X3512" s="74">
        <v>1184.962</v>
      </c>
      <c r="Y3512" s="74">
        <v>1360</v>
      </c>
      <c r="Z3512" s="74">
        <v>0.72217387822675283</v>
      </c>
      <c r="AA3512" s="74">
        <v>0.27782612177324723</v>
      </c>
      <c r="AB3512" s="74">
        <v>1.186198735149635E-3</v>
      </c>
      <c r="AC3512" s="74">
        <v>1.186198735149635E-3</v>
      </c>
      <c r="AD3512" t="s">
        <v>5810</v>
      </c>
    </row>
    <row r="3513" spans="1:30">
      <c r="A3513" s="165" t="s">
        <v>7899</v>
      </c>
      <c r="C3513" s="165" t="s">
        <v>8444</v>
      </c>
      <c r="D3513" s="169" t="s">
        <v>2919</v>
      </c>
      <c r="E3513" s="169" t="s">
        <v>3045</v>
      </c>
      <c r="F3513" s="174">
        <v>53.844999999999999</v>
      </c>
      <c r="G3513" s="174">
        <v>-166.94638</v>
      </c>
      <c r="H3513" s="74">
        <v>52.01</v>
      </c>
      <c r="I3513" s="74">
        <v>0.85</v>
      </c>
      <c r="J3513" s="74">
        <v>17.09</v>
      </c>
      <c r="K3513" s="74">
        <v>0.21</v>
      </c>
      <c r="L3513" s="74">
        <v>4.95</v>
      </c>
      <c r="M3513" s="74">
        <v>10.97</v>
      </c>
      <c r="N3513" s="74">
        <v>2.3199999999999998</v>
      </c>
      <c r="O3513" s="74">
        <v>0.99</v>
      </c>
      <c r="P3513" s="74">
        <v>0</v>
      </c>
      <c r="Q3513" s="74">
        <v>0.22</v>
      </c>
      <c r="R3513" s="74">
        <v>1.25</v>
      </c>
      <c r="S3513" s="74">
        <v>0</v>
      </c>
      <c r="T3513" s="74">
        <v>0</v>
      </c>
      <c r="U3513" s="74">
        <v>3.0000000000000001E-3</v>
      </c>
      <c r="V3513" s="74">
        <v>7.6584999999999992</v>
      </c>
      <c r="W3513" s="74">
        <v>1.5016665165</v>
      </c>
      <c r="X3513" s="74">
        <v>1150.1020000000001</v>
      </c>
      <c r="Y3513" s="74">
        <v>250</v>
      </c>
      <c r="Z3513" s="74">
        <v>0.81334670291083222</v>
      </c>
      <c r="AA3513" s="74">
        <v>0.18665329708916781</v>
      </c>
      <c r="AB3513" s="74">
        <v>8.4951852931884663E-4</v>
      </c>
      <c r="AC3513" s="74">
        <v>8.4951852931884674E-4</v>
      </c>
      <c r="AD3513" t="s">
        <v>5810</v>
      </c>
    </row>
    <row r="3514" spans="1:30">
      <c r="A3514" s="165" t="s">
        <v>7900</v>
      </c>
      <c r="C3514" s="165" t="s">
        <v>8444</v>
      </c>
      <c r="D3514" s="169" t="s">
        <v>2919</v>
      </c>
      <c r="E3514" s="169" t="s">
        <v>3045</v>
      </c>
      <c r="F3514" s="174">
        <v>53.844999999999999</v>
      </c>
      <c r="G3514" s="174">
        <v>-166.94638</v>
      </c>
      <c r="H3514" s="74">
        <v>49.87</v>
      </c>
      <c r="I3514" s="74">
        <v>0.81</v>
      </c>
      <c r="J3514" s="74">
        <v>15.32</v>
      </c>
      <c r="K3514" s="74">
        <v>0.12</v>
      </c>
      <c r="L3514" s="74">
        <v>6.92</v>
      </c>
      <c r="M3514" s="74">
        <v>11.21</v>
      </c>
      <c r="N3514" s="74">
        <v>2.36</v>
      </c>
      <c r="O3514" s="74">
        <v>1.04</v>
      </c>
      <c r="P3514" s="74">
        <v>0</v>
      </c>
      <c r="Q3514" s="74">
        <v>0.15</v>
      </c>
      <c r="R3514" s="74">
        <v>2.65</v>
      </c>
      <c r="S3514" s="74">
        <v>0</v>
      </c>
      <c r="T3514" s="74">
        <v>0</v>
      </c>
      <c r="U3514" s="74">
        <v>1.9900000000000001E-2</v>
      </c>
      <c r="V3514" s="74">
        <v>7.1824999999999992</v>
      </c>
      <c r="W3514" s="74">
        <v>1.4083331925</v>
      </c>
      <c r="X3514" s="74">
        <v>1154.086</v>
      </c>
      <c r="Y3514" s="74">
        <v>1030</v>
      </c>
      <c r="Z3514" s="74">
        <v>0.74441256934992706</v>
      </c>
      <c r="AA3514" s="74">
        <v>0.255587430650073</v>
      </c>
      <c r="AB3514" s="74">
        <v>6.8880594109934669E-4</v>
      </c>
      <c r="AC3514" s="74">
        <v>6.8880594109934669E-4</v>
      </c>
      <c r="AD3514" t="s">
        <v>5810</v>
      </c>
    </row>
    <row r="3515" spans="1:30">
      <c r="A3515" s="165" t="s">
        <v>7901</v>
      </c>
      <c r="C3515" s="165" t="s">
        <v>8444</v>
      </c>
      <c r="D3515" s="169" t="s">
        <v>2919</v>
      </c>
      <c r="E3515" s="169" t="s">
        <v>3045</v>
      </c>
      <c r="F3515" s="174">
        <v>53.844999999999999</v>
      </c>
      <c r="G3515" s="174">
        <v>-166.94638</v>
      </c>
      <c r="H3515" s="74">
        <v>46.12</v>
      </c>
      <c r="I3515" s="74">
        <v>0.83</v>
      </c>
      <c r="J3515" s="74">
        <v>16.670000000000002</v>
      </c>
      <c r="K3515" s="74">
        <v>0.15</v>
      </c>
      <c r="L3515" s="74">
        <v>6.83</v>
      </c>
      <c r="M3515" s="74">
        <v>12.88</v>
      </c>
      <c r="N3515" s="74">
        <v>2.41</v>
      </c>
      <c r="O3515" s="74">
        <v>0.85</v>
      </c>
      <c r="P3515" s="74">
        <v>0</v>
      </c>
      <c r="Q3515" s="74">
        <v>0.19</v>
      </c>
      <c r="R3515" s="74">
        <v>2.81</v>
      </c>
      <c r="S3515" s="74">
        <v>0</v>
      </c>
      <c r="T3515" s="74">
        <v>0</v>
      </c>
      <c r="U3515" s="74">
        <v>3.2899999999999999E-2</v>
      </c>
      <c r="V3515" s="74">
        <v>7.9474999999999998</v>
      </c>
      <c r="W3515" s="74">
        <v>1.5583331775</v>
      </c>
      <c r="X3515" s="74">
        <v>1181.808</v>
      </c>
      <c r="Y3515" s="74">
        <v>1330</v>
      </c>
      <c r="Z3515" s="74">
        <v>0.69963112696588314</v>
      </c>
      <c r="AA3515" s="74">
        <v>0.30036887303411691</v>
      </c>
      <c r="AB3515" s="74">
        <v>3.3738548363960557E-4</v>
      </c>
      <c r="AC3515" s="74">
        <v>3.3738548363960557E-4</v>
      </c>
      <c r="AD3515" t="s">
        <v>5810</v>
      </c>
    </row>
    <row r="3516" spans="1:30">
      <c r="A3516" s="165" t="s">
        <v>7902</v>
      </c>
      <c r="C3516" s="165" t="s">
        <v>8444</v>
      </c>
      <c r="D3516" s="169" t="s">
        <v>2919</v>
      </c>
      <c r="E3516" s="169" t="s">
        <v>3045</v>
      </c>
      <c r="F3516" s="174">
        <v>53.844999999999999</v>
      </c>
      <c r="G3516" s="174">
        <v>-166.94638</v>
      </c>
      <c r="H3516" s="74">
        <v>47.96</v>
      </c>
      <c r="I3516" s="74">
        <v>0.7</v>
      </c>
      <c r="J3516" s="74">
        <v>15.85</v>
      </c>
      <c r="K3516" s="74">
        <v>0.09</v>
      </c>
      <c r="L3516" s="74">
        <v>7.5</v>
      </c>
      <c r="M3516" s="74">
        <v>12.59</v>
      </c>
      <c r="N3516" s="74">
        <v>2.7</v>
      </c>
      <c r="O3516" s="74">
        <v>0.88</v>
      </c>
      <c r="P3516" s="74">
        <v>0</v>
      </c>
      <c r="Q3516" s="74">
        <v>0.18</v>
      </c>
      <c r="R3516" s="74">
        <v>2.09</v>
      </c>
      <c r="S3516" s="74">
        <v>0</v>
      </c>
      <c r="T3516" s="74">
        <v>0</v>
      </c>
      <c r="U3516" s="74">
        <v>3.09E-2</v>
      </c>
      <c r="V3516" s="74">
        <v>6.7830000000000004</v>
      </c>
      <c r="W3516" s="74">
        <v>1.3299998669999999</v>
      </c>
      <c r="X3516" s="74">
        <v>1176.9939999999999</v>
      </c>
      <c r="Y3516" s="74">
        <v>960</v>
      </c>
      <c r="Z3516" s="74">
        <v>0.57123622051169198</v>
      </c>
      <c r="AA3516" s="74">
        <v>0.42876377948830802</v>
      </c>
      <c r="AB3516" s="74">
        <v>1.000388788237914E-3</v>
      </c>
      <c r="AC3516" s="74">
        <v>1.000388788237914E-3</v>
      </c>
      <c r="AD3516" t="s">
        <v>5810</v>
      </c>
    </row>
    <row r="3517" spans="1:30">
      <c r="A3517" s="165" t="s">
        <v>7903</v>
      </c>
      <c r="C3517" s="165" t="s">
        <v>8444</v>
      </c>
      <c r="D3517" s="169" t="s">
        <v>2919</v>
      </c>
      <c r="E3517" s="169" t="s">
        <v>3045</v>
      </c>
      <c r="F3517" s="174">
        <v>53.844999999999999</v>
      </c>
      <c r="G3517" s="174">
        <v>-166.94638</v>
      </c>
      <c r="H3517" s="74">
        <v>47.68</v>
      </c>
      <c r="I3517" s="74">
        <v>0.7</v>
      </c>
      <c r="J3517" s="74">
        <v>15.92</v>
      </c>
      <c r="K3517" s="74">
        <v>0.1</v>
      </c>
      <c r="L3517" s="74">
        <v>6.53</v>
      </c>
      <c r="M3517" s="74">
        <v>14.02</v>
      </c>
      <c r="N3517" s="74">
        <v>2.63</v>
      </c>
      <c r="O3517" s="74">
        <v>0.88</v>
      </c>
      <c r="P3517" s="74">
        <v>0</v>
      </c>
      <c r="Q3517" s="74">
        <v>0.19</v>
      </c>
      <c r="R3517" s="74">
        <v>2.58</v>
      </c>
      <c r="S3517" s="74">
        <v>0</v>
      </c>
      <c r="T3517" s="74">
        <v>0</v>
      </c>
      <c r="U3517" s="74">
        <v>3.7199999999999997E-2</v>
      </c>
      <c r="V3517" s="74">
        <v>6.9359999999999999</v>
      </c>
      <c r="W3517" s="74">
        <v>1.3599998639999999</v>
      </c>
      <c r="X3517" s="74">
        <v>1200.732</v>
      </c>
      <c r="Y3517" s="74">
        <v>1240</v>
      </c>
      <c r="Z3517" s="74">
        <v>0.62546490005338773</v>
      </c>
      <c r="AA3517" s="74">
        <v>0.37453509994661233</v>
      </c>
      <c r="AB3517" s="74">
        <v>1.032134750175751E-4</v>
      </c>
      <c r="AC3517" s="74">
        <v>1.032134750175751E-4</v>
      </c>
      <c r="AD3517" t="s">
        <v>5810</v>
      </c>
    </row>
    <row r="3518" spans="1:30">
      <c r="A3518" s="165" t="s">
        <v>7904</v>
      </c>
      <c r="C3518" s="165" t="s">
        <v>8444</v>
      </c>
      <c r="D3518" s="169" t="s">
        <v>2919</v>
      </c>
      <c r="E3518" s="169" t="s">
        <v>3045</v>
      </c>
      <c r="F3518" s="174">
        <v>53.844999999999999</v>
      </c>
      <c r="G3518" s="174">
        <v>-166.94638</v>
      </c>
      <c r="H3518" s="74">
        <v>50.85</v>
      </c>
      <c r="I3518" s="74">
        <v>0.77</v>
      </c>
      <c r="J3518" s="74">
        <v>17.559999999999999</v>
      </c>
      <c r="K3518" s="74">
        <v>0.17</v>
      </c>
      <c r="L3518" s="74">
        <v>5.01</v>
      </c>
      <c r="M3518" s="74">
        <v>11.36</v>
      </c>
      <c r="N3518" s="74">
        <v>2.34</v>
      </c>
      <c r="O3518" s="74">
        <v>0.93</v>
      </c>
      <c r="P3518" s="74">
        <v>0</v>
      </c>
      <c r="Q3518" s="74">
        <v>0.21</v>
      </c>
      <c r="R3518" s="74">
        <v>2.12</v>
      </c>
      <c r="S3518" s="74">
        <v>0</v>
      </c>
      <c r="T3518" s="74">
        <v>0</v>
      </c>
      <c r="U3518" s="74">
        <v>1.9699999999999999E-2</v>
      </c>
      <c r="V3518" s="74">
        <v>7.5139999999999993</v>
      </c>
      <c r="W3518" s="74">
        <v>1.4733331860000001</v>
      </c>
      <c r="X3518" s="74">
        <v>1156.576</v>
      </c>
      <c r="Y3518" s="74">
        <v>850</v>
      </c>
      <c r="Z3518" s="74">
        <v>0.63726844587591081</v>
      </c>
      <c r="AA3518" s="74">
        <v>0.36273155412408919</v>
      </c>
      <c r="AB3518" s="74">
        <v>6.919677832974288E-4</v>
      </c>
      <c r="AC3518" s="74">
        <v>6.9196778329742858E-4</v>
      </c>
      <c r="AD3518" t="s">
        <v>5810</v>
      </c>
    </row>
    <row r="3519" spans="1:30">
      <c r="A3519" s="165" t="s">
        <v>7905</v>
      </c>
      <c r="C3519" s="165" t="s">
        <v>8444</v>
      </c>
      <c r="D3519" s="169" t="s">
        <v>2919</v>
      </c>
      <c r="E3519" s="169" t="s">
        <v>3045</v>
      </c>
      <c r="F3519" s="174">
        <v>53.844999999999999</v>
      </c>
      <c r="G3519" s="174">
        <v>-166.94638</v>
      </c>
      <c r="H3519" s="74">
        <v>49.82</v>
      </c>
      <c r="I3519" s="74">
        <v>0.63</v>
      </c>
      <c r="J3519" s="74">
        <v>15.69</v>
      </c>
      <c r="K3519" s="74">
        <v>0.14000000000000001</v>
      </c>
      <c r="L3519" s="74">
        <v>6.78</v>
      </c>
      <c r="M3519" s="74">
        <v>10.64</v>
      </c>
      <c r="N3519" s="74">
        <v>2.63</v>
      </c>
      <c r="O3519" s="74">
        <v>0.91</v>
      </c>
      <c r="P3519" s="74">
        <v>0</v>
      </c>
      <c r="Q3519" s="74">
        <v>0.23</v>
      </c>
      <c r="R3519" s="74">
        <v>2.44</v>
      </c>
      <c r="S3519" s="74">
        <v>0</v>
      </c>
      <c r="T3519" s="74">
        <v>0</v>
      </c>
      <c r="U3519" s="74">
        <v>2.1600000000000001E-2</v>
      </c>
      <c r="V3519" s="74">
        <v>7.4119999999999999</v>
      </c>
      <c r="W3519" s="74">
        <v>1.453333188</v>
      </c>
      <c r="X3519" s="74">
        <v>1144.624</v>
      </c>
      <c r="Y3519" s="74">
        <v>970</v>
      </c>
      <c r="Z3519" s="74">
        <v>0.69240358341911123</v>
      </c>
      <c r="AA3519" s="74">
        <v>0.30759641658088871</v>
      </c>
      <c r="AB3519" s="74">
        <v>2.5216203150870607E-4</v>
      </c>
      <c r="AC3519" s="74">
        <v>2.5216203150870602E-4</v>
      </c>
      <c r="AD3519" t="s">
        <v>5810</v>
      </c>
    </row>
    <row r="3520" spans="1:30">
      <c r="A3520" s="165" t="s">
        <v>7906</v>
      </c>
      <c r="C3520" s="165" t="s">
        <v>8444</v>
      </c>
      <c r="D3520" s="169" t="s">
        <v>2919</v>
      </c>
      <c r="E3520" s="169" t="s">
        <v>3702</v>
      </c>
      <c r="F3520" s="174">
        <v>53.43</v>
      </c>
      <c r="G3520" s="174">
        <v>-168.13</v>
      </c>
      <c r="H3520" s="74">
        <v>51.94</v>
      </c>
      <c r="I3520" s="74">
        <v>1.05</v>
      </c>
      <c r="J3520" s="74">
        <v>16.53</v>
      </c>
      <c r="K3520" s="74">
        <v>0.23</v>
      </c>
      <c r="L3520" s="74">
        <v>3.83</v>
      </c>
      <c r="M3520" s="74">
        <v>9.84</v>
      </c>
      <c r="N3520" s="74">
        <v>1.61</v>
      </c>
      <c r="O3520" s="74">
        <v>0.66</v>
      </c>
      <c r="P3520" s="74">
        <v>0</v>
      </c>
      <c r="Q3520" s="74">
        <v>0.16</v>
      </c>
      <c r="R3520" s="74">
        <v>2.69</v>
      </c>
      <c r="S3520" s="74">
        <v>0</v>
      </c>
      <c r="T3520" s="74">
        <v>0</v>
      </c>
      <c r="U3520" s="74">
        <v>4.8999999999999998E-3</v>
      </c>
      <c r="V3520" s="74">
        <v>9.4775000000000009</v>
      </c>
      <c r="W3520" s="74">
        <v>1.8583331475</v>
      </c>
      <c r="X3520" s="74">
        <v>1131.3440000000001</v>
      </c>
      <c r="Y3520" s="74">
        <v>830</v>
      </c>
      <c r="Z3520" s="74">
        <v>0.92280298312225606</v>
      </c>
      <c r="AA3520" s="74">
        <v>7.7197016877743899E-2</v>
      </c>
      <c r="AB3520" s="74">
        <v>2.933455460407239E-3</v>
      </c>
      <c r="AC3520" s="74">
        <v>2.9334554604072399E-3</v>
      </c>
      <c r="AD3520" t="s">
        <v>5810</v>
      </c>
    </row>
    <row r="3521" spans="1:30">
      <c r="A3521" s="165" t="s">
        <v>7907</v>
      </c>
      <c r="C3521" s="165" t="s">
        <v>8444</v>
      </c>
      <c r="D3521" s="169" t="s">
        <v>2919</v>
      </c>
      <c r="E3521" s="169" t="s">
        <v>3702</v>
      </c>
      <c r="F3521" s="174">
        <v>53.43</v>
      </c>
      <c r="G3521" s="174">
        <v>-168.13</v>
      </c>
      <c r="H3521" s="74">
        <v>50.49</v>
      </c>
      <c r="I3521" s="74">
        <v>1.27</v>
      </c>
      <c r="J3521" s="74">
        <v>15.97</v>
      </c>
      <c r="K3521" s="74">
        <v>0.22</v>
      </c>
      <c r="L3521" s="74">
        <v>4.95</v>
      </c>
      <c r="M3521" s="74">
        <v>9.83</v>
      </c>
      <c r="N3521" s="74">
        <v>2.79</v>
      </c>
      <c r="O3521" s="74">
        <v>0.7</v>
      </c>
      <c r="P3521" s="74">
        <v>0</v>
      </c>
      <c r="Q3521" s="74">
        <v>0.18</v>
      </c>
      <c r="R3521" s="74">
        <v>2.99</v>
      </c>
      <c r="S3521" s="74">
        <v>0</v>
      </c>
      <c r="T3521" s="74">
        <v>0</v>
      </c>
      <c r="U3521" s="74">
        <v>1.38E-2</v>
      </c>
      <c r="V3521" s="74">
        <v>8.7720000000000002</v>
      </c>
      <c r="W3521" s="74">
        <v>1.719999828</v>
      </c>
      <c r="X3521" s="74">
        <v>1131.1780000000001</v>
      </c>
      <c r="Y3521" s="74">
        <v>1100</v>
      </c>
      <c r="Z3521" s="74">
        <v>0.83810735420078086</v>
      </c>
      <c r="AA3521" s="74">
        <v>0.16189264579921911</v>
      </c>
      <c r="AB3521" s="74">
        <v>1.657751728217193E-3</v>
      </c>
      <c r="AC3521" s="74">
        <v>1.657751728217193E-3</v>
      </c>
      <c r="AD3521" t="s">
        <v>5810</v>
      </c>
    </row>
    <row r="3522" spans="1:30">
      <c r="A3522" s="165" t="s">
        <v>7908</v>
      </c>
      <c r="C3522" s="165" t="s">
        <v>8444</v>
      </c>
      <c r="D3522" s="169" t="s">
        <v>2919</v>
      </c>
      <c r="E3522" s="169" t="s">
        <v>3702</v>
      </c>
      <c r="F3522" s="174">
        <v>53.43</v>
      </c>
      <c r="G3522" s="174">
        <v>-168.13</v>
      </c>
      <c r="H3522" s="74">
        <v>53.31</v>
      </c>
      <c r="I3522" s="74">
        <v>2.25</v>
      </c>
      <c r="J3522" s="74">
        <v>14.27</v>
      </c>
      <c r="K3522" s="74">
        <v>0.23</v>
      </c>
      <c r="L3522" s="74">
        <v>3.49</v>
      </c>
      <c r="M3522" s="74">
        <v>9.85</v>
      </c>
      <c r="N3522" s="74">
        <v>2.56</v>
      </c>
      <c r="O3522" s="74">
        <v>1.28</v>
      </c>
      <c r="P3522" s="74">
        <v>0</v>
      </c>
      <c r="Q3522" s="74">
        <v>0.33</v>
      </c>
      <c r="R3522" s="74">
        <v>0.96</v>
      </c>
      <c r="S3522" s="74">
        <v>0</v>
      </c>
      <c r="T3522" s="74">
        <v>0</v>
      </c>
      <c r="U3522" s="74">
        <v>6.6E-3</v>
      </c>
      <c r="V3522" s="74">
        <v>9.6135000000000002</v>
      </c>
      <c r="W3522" s="74">
        <v>1.8849998115</v>
      </c>
      <c r="X3522" s="74">
        <v>1131.51</v>
      </c>
      <c r="Y3522" s="74">
        <v>230</v>
      </c>
      <c r="Z3522" s="74">
        <v>0.57854370704002134</v>
      </c>
      <c r="AA3522" s="74">
        <v>0.42145629295997872</v>
      </c>
      <c r="AB3522" s="74">
        <v>4.3554390082537869E-4</v>
      </c>
      <c r="AC3522" s="74">
        <v>4.3554390082537853E-4</v>
      </c>
      <c r="AD3522" t="s">
        <v>5810</v>
      </c>
    </row>
    <row r="3523" spans="1:30">
      <c r="A3523" s="165" t="s">
        <v>7909</v>
      </c>
      <c r="C3523" s="165" t="s">
        <v>8444</v>
      </c>
      <c r="D3523" s="169" t="s">
        <v>2919</v>
      </c>
      <c r="E3523" s="169" t="s">
        <v>3702</v>
      </c>
      <c r="F3523" s="174">
        <v>53.43</v>
      </c>
      <c r="G3523" s="174">
        <v>-168.13</v>
      </c>
      <c r="H3523" s="74">
        <v>54.36</v>
      </c>
      <c r="I3523" s="74">
        <v>2.29</v>
      </c>
      <c r="J3523" s="74">
        <v>15.43</v>
      </c>
      <c r="K3523" s="74">
        <v>0.2</v>
      </c>
      <c r="L3523" s="74">
        <v>2.0299999999999998</v>
      </c>
      <c r="M3523" s="74">
        <v>10.38</v>
      </c>
      <c r="N3523" s="74">
        <v>2.71</v>
      </c>
      <c r="O3523" s="74">
        <v>1.3</v>
      </c>
      <c r="P3523" s="74">
        <v>0</v>
      </c>
      <c r="Q3523" s="74">
        <v>0.42</v>
      </c>
      <c r="R3523" s="74">
        <v>1.05</v>
      </c>
      <c r="S3523" s="74">
        <v>0</v>
      </c>
      <c r="T3523" s="74">
        <v>0</v>
      </c>
      <c r="U3523" s="74">
        <v>1.61E-2</v>
      </c>
      <c r="V3523" s="74">
        <v>8.6019999999999985</v>
      </c>
      <c r="W3523" s="74">
        <v>1.6866664979999999</v>
      </c>
      <c r="X3523" s="74">
        <v>1140.308</v>
      </c>
      <c r="Y3523" s="74">
        <v>420</v>
      </c>
      <c r="Z3523" s="74">
        <v>0.37847873174284119</v>
      </c>
      <c r="AA3523" s="74">
        <v>0.62152126825715881</v>
      </c>
      <c r="AB3523" s="74">
        <v>4.9326619179837483E-4</v>
      </c>
      <c r="AC3523" s="74">
        <v>4.9326619179837462E-4</v>
      </c>
      <c r="AD3523" t="s">
        <v>5810</v>
      </c>
    </row>
    <row r="3524" spans="1:30">
      <c r="A3524" s="165" t="s">
        <v>7910</v>
      </c>
      <c r="C3524" s="165" t="s">
        <v>8444</v>
      </c>
      <c r="D3524" s="169" t="s">
        <v>2919</v>
      </c>
      <c r="E3524" s="169" t="s">
        <v>3702</v>
      </c>
      <c r="F3524" s="174">
        <v>53.43</v>
      </c>
      <c r="G3524" s="174">
        <v>-168.13</v>
      </c>
      <c r="H3524" s="74">
        <v>54.4</v>
      </c>
      <c r="I3524" s="74">
        <v>2.37</v>
      </c>
      <c r="J3524" s="74">
        <v>14.96</v>
      </c>
      <c r="K3524" s="74">
        <v>0.19</v>
      </c>
      <c r="L3524" s="74">
        <v>2.2999999999999998</v>
      </c>
      <c r="M3524" s="74">
        <v>10.210000000000001</v>
      </c>
      <c r="N3524" s="74">
        <v>2.4500000000000002</v>
      </c>
      <c r="O3524" s="74">
        <v>1.38</v>
      </c>
      <c r="P3524" s="74">
        <v>0</v>
      </c>
      <c r="Q3524" s="74">
        <v>0.35</v>
      </c>
      <c r="R3524" s="74">
        <v>0.01</v>
      </c>
      <c r="S3524" s="74">
        <v>0</v>
      </c>
      <c r="T3524" s="74">
        <v>0</v>
      </c>
      <c r="U3524" s="74">
        <v>6.7000000000000002E-3</v>
      </c>
      <c r="V3524" s="74">
        <v>8.7464999999999993</v>
      </c>
      <c r="W3524" s="74">
        <v>1.7149998285000001</v>
      </c>
      <c r="X3524" s="74">
        <v>1137.4860000000001</v>
      </c>
      <c r="Y3524" s="74">
        <v>120</v>
      </c>
      <c r="Z3524" s="74">
        <v>1.5360729041181479E-4</v>
      </c>
      <c r="AA3524" s="74">
        <v>0.99984639270958819</v>
      </c>
      <c r="AB3524" s="74">
        <v>1.5719860904868369E-4</v>
      </c>
      <c r="AC3524" s="74">
        <v>1.5719860904868369E-4</v>
      </c>
      <c r="AD3524" t="s">
        <v>5810</v>
      </c>
    </row>
    <row r="3525" spans="1:30">
      <c r="A3525" s="165" t="s">
        <v>7911</v>
      </c>
      <c r="C3525" s="165" t="s">
        <v>8444</v>
      </c>
      <c r="D3525" s="169" t="s">
        <v>2919</v>
      </c>
      <c r="E3525" s="169" t="s">
        <v>3702</v>
      </c>
      <c r="F3525" s="174">
        <v>53.43</v>
      </c>
      <c r="G3525" s="174">
        <v>-168.13</v>
      </c>
      <c r="H3525" s="74">
        <v>54.12</v>
      </c>
      <c r="I3525" s="74">
        <v>2.11</v>
      </c>
      <c r="J3525" s="74">
        <v>15.54</v>
      </c>
      <c r="K3525" s="74">
        <v>0.28000000000000003</v>
      </c>
      <c r="L3525" s="74">
        <v>2.56</v>
      </c>
      <c r="M3525" s="74">
        <v>10.18</v>
      </c>
      <c r="N3525" s="74">
        <v>2.65</v>
      </c>
      <c r="O3525" s="74">
        <v>1.24</v>
      </c>
      <c r="P3525" s="74">
        <v>0</v>
      </c>
      <c r="Q3525" s="74">
        <v>0.31</v>
      </c>
      <c r="R3525" s="74">
        <v>1.1599999999999999</v>
      </c>
      <c r="S3525" s="74">
        <v>0</v>
      </c>
      <c r="T3525" s="74">
        <v>0</v>
      </c>
      <c r="U3525" s="74">
        <v>1.2999999999999999E-2</v>
      </c>
      <c r="V3525" s="74">
        <v>9.5709999999999997</v>
      </c>
      <c r="W3525" s="74">
        <v>1.8766664790000001</v>
      </c>
      <c r="X3525" s="74">
        <v>1136.9880000000001</v>
      </c>
      <c r="Y3525" s="74">
        <v>390</v>
      </c>
      <c r="Z3525" s="74">
        <v>0.48561267020957249</v>
      </c>
      <c r="AA3525" s="74">
        <v>0.51438732979042745</v>
      </c>
      <c r="AB3525" s="74">
        <v>7.2358416828951339E-4</v>
      </c>
      <c r="AC3525" s="74">
        <v>7.2358416828951317E-4</v>
      </c>
      <c r="AD3525" t="s">
        <v>5810</v>
      </c>
    </row>
    <row r="3526" spans="1:30">
      <c r="A3526" s="165" t="s">
        <v>7912</v>
      </c>
      <c r="C3526" s="165" t="s">
        <v>8444</v>
      </c>
      <c r="D3526" s="169" t="s">
        <v>2919</v>
      </c>
      <c r="E3526" s="169" t="s">
        <v>3702</v>
      </c>
      <c r="F3526" s="174">
        <v>53.43</v>
      </c>
      <c r="G3526" s="174">
        <v>-168.13</v>
      </c>
      <c r="H3526" s="74">
        <v>54.03</v>
      </c>
      <c r="I3526" s="74">
        <v>2.0499999999999998</v>
      </c>
      <c r="J3526" s="74">
        <v>14.76</v>
      </c>
      <c r="K3526" s="74">
        <v>0.26</v>
      </c>
      <c r="L3526" s="74">
        <v>3.09</v>
      </c>
      <c r="M3526" s="74">
        <v>9.44</v>
      </c>
      <c r="N3526" s="74">
        <v>2.77</v>
      </c>
      <c r="O3526" s="74">
        <v>1.22</v>
      </c>
      <c r="P3526" s="74">
        <v>0</v>
      </c>
      <c r="Q3526" s="74">
        <v>0.37</v>
      </c>
      <c r="R3526" s="74">
        <v>1.55</v>
      </c>
      <c r="S3526" s="74">
        <v>0</v>
      </c>
      <c r="T3526" s="74">
        <v>0</v>
      </c>
      <c r="U3526" s="74">
        <v>2.3400000000000001E-2</v>
      </c>
      <c r="V3526" s="74">
        <v>9.18</v>
      </c>
      <c r="W3526" s="74">
        <v>1.79999982</v>
      </c>
      <c r="X3526" s="74">
        <v>1124.704</v>
      </c>
      <c r="Y3526" s="74">
        <v>660</v>
      </c>
      <c r="Z3526" s="74">
        <v>0.48460186223974738</v>
      </c>
      <c r="AA3526" s="74">
        <v>0.51539813776025267</v>
      </c>
      <c r="AB3526" s="74">
        <v>8.5435935583645867E-4</v>
      </c>
      <c r="AC3526" s="74">
        <v>8.5435935583645889E-4</v>
      </c>
      <c r="AD3526" t="s">
        <v>5810</v>
      </c>
    </row>
    <row r="3527" spans="1:30">
      <c r="A3527" s="165" t="s">
        <v>7913</v>
      </c>
      <c r="C3527" s="165" t="s">
        <v>8444</v>
      </c>
      <c r="D3527" s="169" t="s">
        <v>2919</v>
      </c>
      <c r="E3527" s="169" t="s">
        <v>3702</v>
      </c>
      <c r="F3527" s="174">
        <v>53.399729999999998</v>
      </c>
      <c r="G3527" s="174">
        <v>-168.18057999999999</v>
      </c>
      <c r="H3527" s="74">
        <v>51.28</v>
      </c>
      <c r="I3527" s="74">
        <v>1.1000000000000001</v>
      </c>
      <c r="J3527" s="74">
        <v>15.27</v>
      </c>
      <c r="K3527" s="74">
        <v>0.2</v>
      </c>
      <c r="L3527" s="74">
        <v>5.12</v>
      </c>
      <c r="M3527" s="74">
        <v>9.3000000000000007</v>
      </c>
      <c r="N3527" s="74">
        <v>3.05</v>
      </c>
      <c r="O3527" s="74">
        <v>0.77</v>
      </c>
      <c r="P3527" s="74">
        <v>0</v>
      </c>
      <c r="Q3527" s="74">
        <v>0.21</v>
      </c>
      <c r="R3527" s="74">
        <v>2.46</v>
      </c>
      <c r="S3527" s="74">
        <v>0</v>
      </c>
      <c r="T3527" s="74">
        <v>0</v>
      </c>
      <c r="U3527" s="74">
        <v>1.5800000000000002E-2</v>
      </c>
      <c r="V3527" s="74">
        <v>10.038500000000001</v>
      </c>
      <c r="W3527" s="74">
        <v>1.9683331365000001</v>
      </c>
      <c r="X3527" s="74">
        <v>1122.3800000000001</v>
      </c>
      <c r="Y3527" s="74">
        <v>890</v>
      </c>
      <c r="Z3527" s="74">
        <v>0.76131796294222975</v>
      </c>
      <c r="AA3527" s="74">
        <v>0.23868203705777019</v>
      </c>
      <c r="AB3527" s="74">
        <v>3.1060455914338559E-4</v>
      </c>
      <c r="AC3527" s="74">
        <v>3.1060455914338559E-4</v>
      </c>
      <c r="AD3527" t="s">
        <v>5810</v>
      </c>
    </row>
    <row r="3528" spans="1:30">
      <c r="A3528" s="165" t="s">
        <v>7914</v>
      </c>
      <c r="C3528" s="165" t="s">
        <v>8444</v>
      </c>
      <c r="D3528" s="169" t="s">
        <v>2919</v>
      </c>
      <c r="E3528" s="169" t="s">
        <v>3702</v>
      </c>
      <c r="F3528" s="174">
        <v>53.399729999999998</v>
      </c>
      <c r="G3528" s="174">
        <v>-168.18057999999999</v>
      </c>
      <c r="H3528" s="74">
        <v>50.44</v>
      </c>
      <c r="I3528" s="74">
        <v>1</v>
      </c>
      <c r="J3528" s="74">
        <v>16.23</v>
      </c>
      <c r="K3528" s="74">
        <v>0.17</v>
      </c>
      <c r="L3528" s="74">
        <v>5.34</v>
      </c>
      <c r="M3528" s="74">
        <v>11.59</v>
      </c>
      <c r="N3528" s="74">
        <v>2.67</v>
      </c>
      <c r="O3528" s="74">
        <v>0.41</v>
      </c>
      <c r="P3528" s="74">
        <v>0</v>
      </c>
      <c r="Q3528" s="74">
        <v>0.14000000000000001</v>
      </c>
      <c r="R3528" s="74">
        <v>2.06</v>
      </c>
      <c r="S3528" s="74">
        <v>0</v>
      </c>
      <c r="T3528" s="74">
        <v>0</v>
      </c>
      <c r="U3528" s="74">
        <v>1.6999999999999999E-3</v>
      </c>
      <c r="V3528" s="74">
        <v>8.6189999999999998</v>
      </c>
      <c r="W3528" s="74">
        <v>1.689999831</v>
      </c>
      <c r="X3528" s="74">
        <v>1160.394</v>
      </c>
      <c r="Y3528" s="74">
        <v>510</v>
      </c>
      <c r="Z3528" s="74">
        <v>0.95301334483551914</v>
      </c>
      <c r="AA3528" s="74">
        <v>4.698665516448082E-2</v>
      </c>
      <c r="AB3528" s="74">
        <v>1.7514601763429869E-3</v>
      </c>
      <c r="AC3528" s="74">
        <v>1.751460176342986E-3</v>
      </c>
      <c r="AD3528" t="s">
        <v>5810</v>
      </c>
    </row>
    <row r="3529" spans="1:30">
      <c r="A3529" s="165" t="s">
        <v>7915</v>
      </c>
      <c r="C3529" s="165" t="s">
        <v>8444</v>
      </c>
      <c r="D3529" s="169" t="s">
        <v>2919</v>
      </c>
      <c r="E3529" s="169" t="s">
        <v>3702</v>
      </c>
      <c r="F3529" s="174">
        <v>53.399729999999998</v>
      </c>
      <c r="G3529" s="174">
        <v>-168.18057999999999</v>
      </c>
      <c r="H3529" s="74">
        <v>49.76</v>
      </c>
      <c r="I3529" s="74">
        <v>0.92</v>
      </c>
      <c r="J3529" s="74">
        <v>16.5</v>
      </c>
      <c r="K3529" s="74">
        <v>0.18</v>
      </c>
      <c r="L3529" s="74">
        <v>4.99</v>
      </c>
      <c r="M3529" s="74">
        <v>11.88</v>
      </c>
      <c r="N3529" s="74">
        <v>2.66</v>
      </c>
      <c r="O3529" s="74">
        <v>0.46</v>
      </c>
      <c r="P3529" s="74">
        <v>0</v>
      </c>
      <c r="Q3529" s="74">
        <v>0.13</v>
      </c>
      <c r="R3529" s="74">
        <v>1.9</v>
      </c>
      <c r="S3529" s="74">
        <v>0</v>
      </c>
      <c r="T3529" s="74">
        <v>0</v>
      </c>
      <c r="U3529" s="74">
        <v>5.8999999999999999E-3</v>
      </c>
      <c r="V3529" s="74">
        <v>8.6784999999999997</v>
      </c>
      <c r="W3529" s="74">
        <v>1.7016664964999999</v>
      </c>
      <c r="X3529" s="74">
        <v>1165.2080000000001</v>
      </c>
      <c r="Y3529" s="74">
        <v>520</v>
      </c>
      <c r="Z3529" s="74">
        <v>0.83289251791474095</v>
      </c>
      <c r="AA3529" s="74">
        <v>0.167107482085259</v>
      </c>
      <c r="AB3529" s="74">
        <v>1.5947017286363141E-3</v>
      </c>
      <c r="AC3529" s="74">
        <v>1.5947017286363141E-3</v>
      </c>
      <c r="AD3529" t="s">
        <v>5810</v>
      </c>
    </row>
    <row r="3530" spans="1:30">
      <c r="A3530" s="165" t="s">
        <v>7916</v>
      </c>
      <c r="C3530" s="165" t="s">
        <v>8444</v>
      </c>
      <c r="D3530" s="169" t="s">
        <v>2919</v>
      </c>
      <c r="E3530" s="169" t="s">
        <v>3702</v>
      </c>
      <c r="F3530" s="174">
        <v>53.43</v>
      </c>
      <c r="G3530" s="174">
        <v>-168.13</v>
      </c>
      <c r="H3530" s="74">
        <v>51.56</v>
      </c>
      <c r="I3530" s="74">
        <v>1.1499999999999999</v>
      </c>
      <c r="J3530" s="74">
        <v>16.18</v>
      </c>
      <c r="K3530" s="74">
        <v>0.22</v>
      </c>
      <c r="L3530" s="74">
        <v>5.19</v>
      </c>
      <c r="M3530" s="74">
        <v>9.19</v>
      </c>
      <c r="N3530" s="74">
        <v>2.76</v>
      </c>
      <c r="O3530" s="74">
        <v>0.61</v>
      </c>
      <c r="P3530" s="74">
        <v>0</v>
      </c>
      <c r="Q3530" s="74">
        <v>0.09</v>
      </c>
      <c r="R3530" s="74">
        <v>3.34</v>
      </c>
      <c r="S3530" s="74">
        <v>0</v>
      </c>
      <c r="T3530" s="74">
        <v>0</v>
      </c>
      <c r="U3530" s="74">
        <v>5.0599999999999999E-2</v>
      </c>
      <c r="V3530" s="74">
        <v>8.5084999999999997</v>
      </c>
      <c r="W3530" s="74">
        <v>1.6683331665000001</v>
      </c>
      <c r="X3530" s="74">
        <v>1120.5540000000001</v>
      </c>
      <c r="Y3530" s="74">
        <v>1830</v>
      </c>
      <c r="Z3530" s="74">
        <v>0.65703686820332385</v>
      </c>
      <c r="AA3530" s="74">
        <v>0.34296313179667609</v>
      </c>
      <c r="AB3530" s="74">
        <v>1.820082259260654E-4</v>
      </c>
      <c r="AC3530" s="74">
        <v>1.8200822592606529E-4</v>
      </c>
      <c r="AD3530" t="s">
        <v>5810</v>
      </c>
    </row>
    <row r="3531" spans="1:30">
      <c r="A3531" s="165" t="s">
        <v>7917</v>
      </c>
      <c r="C3531" s="165" t="s">
        <v>8444</v>
      </c>
      <c r="D3531" s="169" t="s">
        <v>2919</v>
      </c>
      <c r="E3531" s="169" t="s">
        <v>3702</v>
      </c>
      <c r="F3531" s="174">
        <v>53.399729999999998</v>
      </c>
      <c r="G3531" s="174">
        <v>-168.18057999999999</v>
      </c>
      <c r="H3531" s="74">
        <v>49.74</v>
      </c>
      <c r="I3531" s="74">
        <v>1.03</v>
      </c>
      <c r="J3531" s="74">
        <v>16.399999999999999</v>
      </c>
      <c r="K3531" s="74">
        <v>0.2</v>
      </c>
      <c r="L3531" s="74">
        <v>5.79</v>
      </c>
      <c r="M3531" s="74">
        <v>10.76</v>
      </c>
      <c r="N3531" s="74">
        <v>2.71</v>
      </c>
      <c r="O3531" s="74">
        <v>0.41</v>
      </c>
      <c r="P3531" s="74">
        <v>0</v>
      </c>
      <c r="Q3531" s="74">
        <v>0.21</v>
      </c>
      <c r="R3531" s="74">
        <v>2.37</v>
      </c>
      <c r="S3531" s="74">
        <v>0</v>
      </c>
      <c r="T3531" s="74">
        <v>0</v>
      </c>
      <c r="U3531" s="74">
        <v>3.8999999999999998E-3</v>
      </c>
      <c r="V3531" s="74">
        <v>9.1969999999999992</v>
      </c>
      <c r="W3531" s="74">
        <v>1.8033331530000001</v>
      </c>
      <c r="X3531" s="74">
        <v>1146.616</v>
      </c>
      <c r="Y3531" s="74">
        <v>690</v>
      </c>
      <c r="Z3531" s="74">
        <v>0.91709599422450649</v>
      </c>
      <c r="AA3531" s="74">
        <v>8.2904005775493589E-2</v>
      </c>
      <c r="AB3531" s="74">
        <v>1.5467426929456141E-4</v>
      </c>
      <c r="AC3531" s="74">
        <v>1.546742692945613E-4</v>
      </c>
      <c r="AD3531" t="s">
        <v>5810</v>
      </c>
    </row>
    <row r="3532" spans="1:30">
      <c r="A3532" s="165" t="s">
        <v>7918</v>
      </c>
      <c r="C3532" s="165" t="s">
        <v>8444</v>
      </c>
      <c r="D3532" s="169" t="s">
        <v>2919</v>
      </c>
      <c r="E3532" s="169" t="s">
        <v>3702</v>
      </c>
      <c r="F3532" s="174">
        <v>53.399729999999998</v>
      </c>
      <c r="G3532" s="174">
        <v>-168.18057999999999</v>
      </c>
      <c r="H3532" s="74">
        <v>55.56</v>
      </c>
      <c r="I3532" s="74">
        <v>1.36</v>
      </c>
      <c r="J3532" s="74">
        <v>13.33</v>
      </c>
      <c r="K3532" s="74">
        <v>0.28000000000000003</v>
      </c>
      <c r="L3532" s="74">
        <v>3.94</v>
      </c>
      <c r="M3532" s="74">
        <v>8.0399999999999991</v>
      </c>
      <c r="N3532" s="74">
        <v>2.57</v>
      </c>
      <c r="O3532" s="74">
        <v>1.4</v>
      </c>
      <c r="P3532" s="74">
        <v>0</v>
      </c>
      <c r="Q3532" s="74">
        <v>0.47</v>
      </c>
      <c r="R3532" s="74">
        <v>1.51</v>
      </c>
      <c r="S3532" s="74">
        <v>0</v>
      </c>
      <c r="T3532" s="74">
        <v>0</v>
      </c>
      <c r="U3532" s="74">
        <v>8.6E-3</v>
      </c>
      <c r="V3532" s="74">
        <v>8.8569999999999993</v>
      </c>
      <c r="W3532" s="74">
        <v>1.736666493</v>
      </c>
      <c r="X3532" s="74">
        <v>1101.4639999999999</v>
      </c>
      <c r="Y3532" s="74">
        <v>390</v>
      </c>
      <c r="Z3532" s="74">
        <v>0.69492574275820418</v>
      </c>
      <c r="AA3532" s="74">
        <v>0.30507425724179582</v>
      </c>
      <c r="AB3532" s="74">
        <v>1.515977559057832E-4</v>
      </c>
      <c r="AC3532" s="74">
        <v>1.515977559057831E-4</v>
      </c>
      <c r="AD3532" t="s">
        <v>5810</v>
      </c>
    </row>
    <row r="3533" spans="1:30">
      <c r="A3533" s="165" t="s">
        <v>7919</v>
      </c>
      <c r="C3533" s="165" t="s">
        <v>8444</v>
      </c>
      <c r="D3533" s="169" t="s">
        <v>2919</v>
      </c>
      <c r="E3533" s="169" t="s">
        <v>3702</v>
      </c>
      <c r="F3533" s="174">
        <v>53.43</v>
      </c>
      <c r="G3533" s="174">
        <v>-168.13</v>
      </c>
      <c r="H3533" s="74">
        <v>53.78</v>
      </c>
      <c r="I3533" s="74">
        <v>0.85</v>
      </c>
      <c r="J3533" s="74">
        <v>16.57</v>
      </c>
      <c r="K3533" s="74">
        <v>0.17</v>
      </c>
      <c r="L3533" s="74">
        <v>4.2699999999999996</v>
      </c>
      <c r="M3533" s="74">
        <v>9.0399999999999991</v>
      </c>
      <c r="N3533" s="74">
        <v>2.2799999999999998</v>
      </c>
      <c r="O3533" s="74">
        <v>0.79</v>
      </c>
      <c r="P3533" s="74">
        <v>0</v>
      </c>
      <c r="Q3533" s="74">
        <v>0.15</v>
      </c>
      <c r="R3533" s="74">
        <v>2.83</v>
      </c>
      <c r="S3533" s="74">
        <v>0</v>
      </c>
      <c r="T3533" s="74">
        <v>0</v>
      </c>
      <c r="U3533" s="74">
        <v>8.0999999999999996E-3</v>
      </c>
      <c r="V3533" s="74">
        <v>7.5989999999999993</v>
      </c>
      <c r="W3533" s="74">
        <v>1.4899998510000001</v>
      </c>
      <c r="X3533" s="74">
        <v>1118.0640000000001</v>
      </c>
      <c r="Y3533" s="74">
        <v>900</v>
      </c>
      <c r="Z3533" s="74">
        <v>0.87480090577162339</v>
      </c>
      <c r="AA3533" s="74">
        <v>0.12519909422837661</v>
      </c>
      <c r="AB3533" s="74">
        <v>1.3713016121491429E-3</v>
      </c>
      <c r="AC3533" s="74">
        <v>1.3713016121491429E-3</v>
      </c>
      <c r="AD3533" t="s">
        <v>5810</v>
      </c>
    </row>
    <row r="3534" spans="1:30">
      <c r="A3534" s="165" t="s">
        <v>7920</v>
      </c>
      <c r="C3534" s="165" t="s">
        <v>8444</v>
      </c>
      <c r="D3534" s="169" t="s">
        <v>2919</v>
      </c>
      <c r="E3534" s="169" t="s">
        <v>3702</v>
      </c>
      <c r="F3534" s="174">
        <v>53.43</v>
      </c>
      <c r="G3534" s="174">
        <v>-168.13</v>
      </c>
      <c r="H3534" s="74">
        <v>51.62</v>
      </c>
      <c r="I3534" s="74">
        <v>1.21</v>
      </c>
      <c r="J3534" s="74">
        <v>15.56</v>
      </c>
      <c r="K3534" s="74">
        <v>0.25</v>
      </c>
      <c r="L3534" s="74">
        <v>5.53</v>
      </c>
      <c r="M3534" s="74">
        <v>9.6</v>
      </c>
      <c r="N3534" s="74">
        <v>2.66</v>
      </c>
      <c r="O3534" s="74">
        <v>0.7</v>
      </c>
      <c r="P3534" s="74">
        <v>0</v>
      </c>
      <c r="Q3534" s="74">
        <v>0.11</v>
      </c>
      <c r="R3534" s="74">
        <v>2.5</v>
      </c>
      <c r="S3534" s="74">
        <v>0</v>
      </c>
      <c r="T3534" s="74">
        <v>0</v>
      </c>
      <c r="U3534" s="74">
        <v>9.9000000000000008E-3</v>
      </c>
      <c r="V3534" s="74">
        <v>8.4320000000000004</v>
      </c>
      <c r="W3534" s="74">
        <v>1.6533331680000001</v>
      </c>
      <c r="X3534" s="74">
        <v>1127.3599999999999</v>
      </c>
      <c r="Y3534" s="74">
        <v>810</v>
      </c>
      <c r="Z3534" s="74">
        <v>0.83315098492490858</v>
      </c>
      <c r="AA3534" s="74">
        <v>0.16684901507509139</v>
      </c>
      <c r="AB3534" s="74">
        <v>1.005064506873843E-3</v>
      </c>
      <c r="AC3534" s="74">
        <v>1.0050645068738419E-3</v>
      </c>
      <c r="AD3534" t="s">
        <v>5810</v>
      </c>
    </row>
    <row r="3535" spans="1:30">
      <c r="A3535" s="165" t="s">
        <v>7921</v>
      </c>
      <c r="C3535" s="165" t="s">
        <v>8444</v>
      </c>
      <c r="D3535" s="169" t="s">
        <v>2919</v>
      </c>
      <c r="E3535" s="169" t="s">
        <v>3702</v>
      </c>
      <c r="F3535" s="174">
        <v>53.399729999999998</v>
      </c>
      <c r="G3535" s="174">
        <v>-168.18057999999999</v>
      </c>
      <c r="H3535" s="74">
        <v>49.57</v>
      </c>
      <c r="I3535" s="74">
        <v>1.1200000000000001</v>
      </c>
      <c r="J3535" s="74">
        <v>15.08</v>
      </c>
      <c r="K3535" s="74">
        <v>0.18</v>
      </c>
      <c r="L3535" s="74">
        <v>5.97</v>
      </c>
      <c r="M3535" s="74">
        <v>10.43</v>
      </c>
      <c r="N3535" s="74">
        <v>2.81</v>
      </c>
      <c r="O3535" s="74">
        <v>0.5</v>
      </c>
      <c r="P3535" s="74">
        <v>0</v>
      </c>
      <c r="Q3535" s="74">
        <v>0.13</v>
      </c>
      <c r="R3535" s="74">
        <v>0.11</v>
      </c>
      <c r="S3535" s="74">
        <v>0</v>
      </c>
      <c r="T3535" s="74">
        <v>0</v>
      </c>
      <c r="U3535" s="74">
        <v>1.3899999999999999E-2</v>
      </c>
      <c r="V3535" s="74">
        <v>9.6050000000000004</v>
      </c>
      <c r="W3535" s="74">
        <v>1.8833331449999999</v>
      </c>
      <c r="X3535" s="74">
        <v>1141.1379999999999</v>
      </c>
      <c r="Y3535" s="74">
        <v>250</v>
      </c>
      <c r="Z3535" s="74">
        <v>9.6828281711707313E-3</v>
      </c>
      <c r="AA3535" s="74">
        <v>0.99031717182882928</v>
      </c>
      <c r="AB3535" s="74">
        <v>2.0855704568833051E-4</v>
      </c>
      <c r="AC3535" s="74">
        <v>2.0855704568833051E-4</v>
      </c>
      <c r="AD3535" t="s">
        <v>5810</v>
      </c>
    </row>
    <row r="3536" spans="1:30">
      <c r="A3536" s="165" t="s">
        <v>7922</v>
      </c>
      <c r="C3536" s="165" t="s">
        <v>8444</v>
      </c>
      <c r="D3536" s="169" t="s">
        <v>2919</v>
      </c>
      <c r="E3536" s="169" t="s">
        <v>3702</v>
      </c>
      <c r="F3536" s="174">
        <v>53.399729999999998</v>
      </c>
      <c r="G3536" s="174">
        <v>-168.18057999999999</v>
      </c>
      <c r="H3536" s="74">
        <v>48.75</v>
      </c>
      <c r="I3536" s="74">
        <v>1.1599999999999999</v>
      </c>
      <c r="J3536" s="74">
        <v>15.87</v>
      </c>
      <c r="K3536" s="74">
        <v>0.24</v>
      </c>
      <c r="L3536" s="74">
        <v>6.24</v>
      </c>
      <c r="M3536" s="74">
        <v>10.5</v>
      </c>
      <c r="N3536" s="74">
        <v>2.38</v>
      </c>
      <c r="O3536" s="74">
        <v>0.35</v>
      </c>
      <c r="P3536" s="74">
        <v>0</v>
      </c>
      <c r="Q3536" s="74">
        <v>0.12</v>
      </c>
      <c r="R3536" s="74">
        <v>1.49</v>
      </c>
      <c r="S3536" s="74">
        <v>0</v>
      </c>
      <c r="T3536" s="74">
        <v>0</v>
      </c>
      <c r="U3536" s="74">
        <v>1.4E-2</v>
      </c>
      <c r="V3536" s="74">
        <v>10.0045</v>
      </c>
      <c r="W3536" s="74">
        <v>1.9616664705</v>
      </c>
      <c r="X3536" s="74">
        <v>1142.3</v>
      </c>
      <c r="Y3536" s="74">
        <v>530</v>
      </c>
      <c r="Z3536" s="74">
        <v>0.60497505150677533</v>
      </c>
      <c r="AA3536" s="74">
        <v>0.39502494849322478</v>
      </c>
      <c r="AB3536" s="74">
        <v>5.5451580606003469E-4</v>
      </c>
      <c r="AC3536" s="74">
        <v>5.5451580606003502E-4</v>
      </c>
      <c r="AD3536" t="s">
        <v>5810</v>
      </c>
    </row>
    <row r="3537" spans="1:30">
      <c r="A3537" s="165" t="s">
        <v>7923</v>
      </c>
      <c r="C3537" s="165" t="s">
        <v>8444</v>
      </c>
      <c r="D3537" s="169" t="s">
        <v>2919</v>
      </c>
      <c r="E3537" s="169" t="s">
        <v>3702</v>
      </c>
      <c r="F3537" s="174">
        <v>53.399729999999998</v>
      </c>
      <c r="G3537" s="174">
        <v>-168.18057999999999</v>
      </c>
      <c r="H3537" s="74">
        <v>48.05</v>
      </c>
      <c r="I3537" s="74">
        <v>0.81</v>
      </c>
      <c r="J3537" s="74">
        <v>16.399999999999999</v>
      </c>
      <c r="K3537" s="74">
        <v>0.14000000000000001</v>
      </c>
      <c r="L3537" s="74">
        <v>6.2</v>
      </c>
      <c r="M3537" s="74">
        <v>11.65</v>
      </c>
      <c r="N3537" s="74">
        <v>2.06</v>
      </c>
      <c r="O3537" s="74">
        <v>0.26</v>
      </c>
      <c r="P3537" s="74">
        <v>0</v>
      </c>
      <c r="Q3537" s="74">
        <v>0.08</v>
      </c>
      <c r="R3537" s="74">
        <v>1.28</v>
      </c>
      <c r="S3537" s="74">
        <v>0</v>
      </c>
      <c r="T3537" s="74">
        <v>0</v>
      </c>
      <c r="U3537" s="74">
        <v>3.0000000000000001E-3</v>
      </c>
      <c r="V3537" s="74">
        <v>7.7605000000000004</v>
      </c>
      <c r="W3537" s="74">
        <v>1.5216665144999999</v>
      </c>
      <c r="X3537" s="74">
        <v>1161.3900000000001</v>
      </c>
      <c r="Y3537" s="74">
        <v>270</v>
      </c>
      <c r="Z3537" s="74">
        <v>0.83809883403389607</v>
      </c>
      <c r="AA3537" s="74">
        <v>0.1619011659661039</v>
      </c>
      <c r="AB3537" s="74">
        <v>1.566329608253085E-3</v>
      </c>
      <c r="AC3537" s="74">
        <v>1.5663296082530859E-3</v>
      </c>
      <c r="AD3537" t="s">
        <v>5810</v>
      </c>
    </row>
    <row r="3538" spans="1:30">
      <c r="A3538" s="165" t="s">
        <v>7924</v>
      </c>
      <c r="C3538" s="165" t="s">
        <v>8444</v>
      </c>
      <c r="D3538" s="169" t="s">
        <v>2919</v>
      </c>
      <c r="E3538" s="169" t="s">
        <v>3702</v>
      </c>
      <c r="F3538" s="174">
        <v>53.399729999999998</v>
      </c>
      <c r="G3538" s="174">
        <v>-168.18057999999999</v>
      </c>
      <c r="H3538" s="74">
        <v>49.65</v>
      </c>
      <c r="I3538" s="74">
        <v>0.78</v>
      </c>
      <c r="J3538" s="74">
        <v>14.72</v>
      </c>
      <c r="K3538" s="74">
        <v>0.19</v>
      </c>
      <c r="L3538" s="74">
        <v>7.68</v>
      </c>
      <c r="M3538" s="74">
        <v>11.25</v>
      </c>
      <c r="N3538" s="74">
        <v>2.5099999999999998</v>
      </c>
      <c r="O3538" s="74">
        <v>0.38</v>
      </c>
      <c r="P3538" s="74">
        <v>0</v>
      </c>
      <c r="Q3538" s="74">
        <v>0.13</v>
      </c>
      <c r="R3538" s="74">
        <v>1.74</v>
      </c>
      <c r="S3538" s="74">
        <v>0</v>
      </c>
      <c r="T3538" s="74">
        <v>0</v>
      </c>
      <c r="U3538" s="74">
        <v>3.5000000000000001E-3</v>
      </c>
      <c r="V3538" s="74">
        <v>8.6615000000000002</v>
      </c>
      <c r="W3538" s="74">
        <v>1.6983331635000001</v>
      </c>
      <c r="X3538" s="74">
        <v>1154.75</v>
      </c>
      <c r="Y3538" s="74">
        <v>420</v>
      </c>
      <c r="Z3538" s="74">
        <v>0.89543288224713802</v>
      </c>
      <c r="AA3538" s="74">
        <v>0.104567117752862</v>
      </c>
      <c r="AB3538" s="74">
        <v>2.354078068749879E-3</v>
      </c>
      <c r="AC3538" s="74">
        <v>2.3540780687498768E-3</v>
      </c>
      <c r="AD3538" t="s">
        <v>5810</v>
      </c>
    </row>
    <row r="3539" spans="1:30">
      <c r="A3539" s="165" t="s">
        <v>7925</v>
      </c>
      <c r="C3539" s="165" t="s">
        <v>8444</v>
      </c>
      <c r="D3539" s="169" t="s">
        <v>2919</v>
      </c>
      <c r="E3539" s="169" t="s">
        <v>3702</v>
      </c>
      <c r="F3539" s="174">
        <v>53.399729999999998</v>
      </c>
      <c r="G3539" s="174">
        <v>-168.18057999999999</v>
      </c>
      <c r="H3539" s="74">
        <v>56.39</v>
      </c>
      <c r="I3539" s="74">
        <v>1.23</v>
      </c>
      <c r="J3539" s="74">
        <v>16.71</v>
      </c>
      <c r="K3539" s="74">
        <v>0.11</v>
      </c>
      <c r="L3539" s="74">
        <v>2.95</v>
      </c>
      <c r="M3539" s="74">
        <v>7.19</v>
      </c>
      <c r="N3539" s="74">
        <v>3.33</v>
      </c>
      <c r="O3539" s="74">
        <v>1.64</v>
      </c>
      <c r="P3539" s="74">
        <v>0</v>
      </c>
      <c r="Q3539" s="74">
        <v>0.39</v>
      </c>
      <c r="R3539" s="74">
        <v>1.78</v>
      </c>
      <c r="S3539" s="74">
        <v>0</v>
      </c>
      <c r="T3539" s="74">
        <v>0</v>
      </c>
      <c r="U3539" s="74">
        <v>1.0200000000000001E-2</v>
      </c>
      <c r="V3539" s="74">
        <v>7.0635000000000003</v>
      </c>
      <c r="W3539" s="74">
        <v>1.3849998615000001</v>
      </c>
      <c r="X3539" s="74">
        <v>1087.354</v>
      </c>
      <c r="Y3539" s="74">
        <v>510</v>
      </c>
      <c r="Z3539" s="74">
        <v>0.69468463625427457</v>
      </c>
      <c r="AA3539" s="74">
        <v>0.30531536374572538</v>
      </c>
      <c r="AB3539" s="74">
        <v>7.6617264162149635E-4</v>
      </c>
      <c r="AC3539" s="74">
        <v>7.6617264162149657E-4</v>
      </c>
      <c r="AD3539" t="s">
        <v>5810</v>
      </c>
    </row>
    <row r="3540" spans="1:30">
      <c r="A3540" s="165" t="s">
        <v>3661</v>
      </c>
      <c r="C3540" s="165" t="s">
        <v>8444</v>
      </c>
      <c r="D3540" s="169" t="s">
        <v>2919</v>
      </c>
      <c r="E3540" s="169" t="s">
        <v>3661</v>
      </c>
      <c r="F3540" s="174">
        <v>52.285179999999997</v>
      </c>
      <c r="G3540" s="174">
        <v>-172.45847000000001</v>
      </c>
      <c r="H3540" s="74">
        <v>57.62</v>
      </c>
      <c r="I3540" s="74">
        <v>1.0900000000000001</v>
      </c>
      <c r="J3540" s="74">
        <v>14.38</v>
      </c>
      <c r="K3540" s="74">
        <v>0.22</v>
      </c>
      <c r="L3540" s="74">
        <v>4.51</v>
      </c>
      <c r="M3540" s="74">
        <v>6.18</v>
      </c>
      <c r="N3540" s="74">
        <v>2.48</v>
      </c>
      <c r="O3540" s="74">
        <v>0.76</v>
      </c>
      <c r="P3540" s="74">
        <v>0</v>
      </c>
      <c r="Q3540" s="74">
        <v>0.13</v>
      </c>
      <c r="R3540" s="74">
        <v>2.34</v>
      </c>
      <c r="S3540" s="74">
        <v>0</v>
      </c>
      <c r="T3540" s="74">
        <v>0</v>
      </c>
      <c r="U3540" s="74">
        <v>3.7199999999999997E-2</v>
      </c>
      <c r="V3540" s="74">
        <v>8.2789999999999999</v>
      </c>
      <c r="W3540" s="74">
        <v>1.6233331710000001</v>
      </c>
      <c r="X3540" s="74">
        <v>1070.588</v>
      </c>
      <c r="Y3540" s="74">
        <v>1080</v>
      </c>
      <c r="Z3540" s="74">
        <v>0.5698117303743242</v>
      </c>
      <c r="AA3540" s="74">
        <v>0.43018826962567569</v>
      </c>
      <c r="AB3540" s="74">
        <v>7.5349716202755663E-4</v>
      </c>
      <c r="AC3540" s="74">
        <v>7.5349716202755674E-4</v>
      </c>
      <c r="AD3540" t="s">
        <v>5810</v>
      </c>
    </row>
    <row r="3541" spans="1:30">
      <c r="A3541" s="165" t="s">
        <v>7926</v>
      </c>
      <c r="C3541" s="165" t="s">
        <v>8444</v>
      </c>
      <c r="D3541" s="169" t="s">
        <v>2919</v>
      </c>
      <c r="E3541" s="169" t="s">
        <v>3661</v>
      </c>
      <c r="F3541" s="174">
        <v>52.298470000000002</v>
      </c>
      <c r="G3541" s="174">
        <v>-172.48093</v>
      </c>
      <c r="H3541" s="74">
        <v>49.93</v>
      </c>
      <c r="I3541" s="74">
        <v>0.92</v>
      </c>
      <c r="J3541" s="74">
        <v>18.14</v>
      </c>
      <c r="K3541" s="74">
        <v>0.17</v>
      </c>
      <c r="L3541" s="74">
        <v>4.84</v>
      </c>
      <c r="M3541" s="74">
        <v>11.56</v>
      </c>
      <c r="N3541" s="74">
        <v>2.2799999999999998</v>
      </c>
      <c r="O3541" s="74">
        <v>0.43</v>
      </c>
      <c r="P3541" s="74">
        <v>0</v>
      </c>
      <c r="Q3541" s="74">
        <v>0.22</v>
      </c>
      <c r="R3541" s="74">
        <v>2.74</v>
      </c>
      <c r="S3541" s="74">
        <v>0</v>
      </c>
      <c r="T3541" s="74">
        <v>0</v>
      </c>
      <c r="U3541" s="74">
        <v>1.4999999999999999E-2</v>
      </c>
      <c r="V3541" s="74">
        <v>6.6894999999999998</v>
      </c>
      <c r="W3541" s="74">
        <v>1.3116665354999999</v>
      </c>
      <c r="X3541" s="74">
        <v>1159.896</v>
      </c>
      <c r="Y3541" s="74">
        <v>1040</v>
      </c>
      <c r="Z3541" s="74">
        <v>0.78056455757738308</v>
      </c>
      <c r="AA3541" s="74">
        <v>0.21943544242261689</v>
      </c>
      <c r="AB3541" s="74">
        <v>1.1885018605118189E-3</v>
      </c>
      <c r="AC3541" s="74">
        <v>1.1885018605118189E-3</v>
      </c>
      <c r="AD3541" t="s">
        <v>5810</v>
      </c>
    </row>
    <row r="3542" spans="1:30">
      <c r="A3542" s="165" t="s">
        <v>7927</v>
      </c>
      <c r="C3542" s="165" t="s">
        <v>8444</v>
      </c>
      <c r="D3542" s="169" t="s">
        <v>2919</v>
      </c>
      <c r="E3542" s="169" t="s">
        <v>3661</v>
      </c>
      <c r="F3542" s="174">
        <v>52.298470000000002</v>
      </c>
      <c r="G3542" s="174">
        <v>-172.48093</v>
      </c>
      <c r="H3542" s="74">
        <v>52.97</v>
      </c>
      <c r="I3542" s="74">
        <v>0.99</v>
      </c>
      <c r="J3542" s="74">
        <v>16.95</v>
      </c>
      <c r="K3542" s="74">
        <v>0.18</v>
      </c>
      <c r="L3542" s="74">
        <v>4.1900000000000004</v>
      </c>
      <c r="M3542" s="74">
        <v>10.16</v>
      </c>
      <c r="N3542" s="74">
        <v>2.8</v>
      </c>
      <c r="O3542" s="74">
        <v>0.6</v>
      </c>
      <c r="P3542" s="74">
        <v>0</v>
      </c>
      <c r="Q3542" s="74">
        <v>0.18</v>
      </c>
      <c r="R3542" s="74">
        <v>1.58</v>
      </c>
      <c r="S3542" s="74">
        <v>0</v>
      </c>
      <c r="T3542" s="74">
        <v>0</v>
      </c>
      <c r="U3542" s="74">
        <v>6.4999999999999997E-3</v>
      </c>
      <c r="V3542" s="74">
        <v>8.0154999999999994</v>
      </c>
      <c r="W3542" s="74">
        <v>1.5716665095</v>
      </c>
      <c r="X3542" s="74">
        <v>1136.6559999999999</v>
      </c>
      <c r="Y3542" s="74">
        <v>410</v>
      </c>
      <c r="Z3542" s="74">
        <v>0.74193123673818206</v>
      </c>
      <c r="AA3542" s="74">
        <v>0.25806876326181788</v>
      </c>
      <c r="AB3542" s="74">
        <v>5.3131049722191458E-4</v>
      </c>
      <c r="AC3542" s="74">
        <v>5.3131049722191469E-4</v>
      </c>
      <c r="AD3542" t="s">
        <v>5810</v>
      </c>
    </row>
    <row r="3543" spans="1:30">
      <c r="A3543" s="165" t="s">
        <v>7928</v>
      </c>
      <c r="C3543" s="165" t="s">
        <v>8444</v>
      </c>
      <c r="D3543" s="169" t="s">
        <v>2919</v>
      </c>
      <c r="E3543" s="169" t="s">
        <v>3661</v>
      </c>
      <c r="F3543" s="174">
        <v>52.298470000000002</v>
      </c>
      <c r="G3543" s="174">
        <v>-172.48093</v>
      </c>
      <c r="H3543" s="74">
        <v>47.95</v>
      </c>
      <c r="I3543" s="74">
        <v>0.88</v>
      </c>
      <c r="J3543" s="74">
        <v>15.94</v>
      </c>
      <c r="K3543" s="74">
        <v>0.26</v>
      </c>
      <c r="L3543" s="74">
        <v>5.97</v>
      </c>
      <c r="M3543" s="74">
        <v>10.050000000000001</v>
      </c>
      <c r="N3543" s="74">
        <v>2.31</v>
      </c>
      <c r="O3543" s="74">
        <v>0.35</v>
      </c>
      <c r="P3543" s="74">
        <v>0</v>
      </c>
      <c r="Q3543" s="74">
        <v>0.13</v>
      </c>
      <c r="R3543" s="74">
        <v>3.14</v>
      </c>
      <c r="S3543" s="74">
        <v>0</v>
      </c>
      <c r="T3543" s="74">
        <v>0</v>
      </c>
      <c r="U3543" s="74">
        <v>1.8800000000000001E-2</v>
      </c>
      <c r="V3543" s="74">
        <v>11.321999999999999</v>
      </c>
      <c r="W3543" s="74">
        <v>2.219999778</v>
      </c>
      <c r="X3543" s="74">
        <v>1134.83</v>
      </c>
      <c r="Y3543" s="74">
        <v>1330</v>
      </c>
      <c r="Z3543" s="74">
        <v>0.83068170514663575</v>
      </c>
      <c r="AA3543" s="74">
        <v>0.16931829485336419</v>
      </c>
      <c r="AB3543" s="74">
        <v>1.782854194965429E-3</v>
      </c>
      <c r="AC3543" s="74">
        <v>1.7828541949654281E-3</v>
      </c>
      <c r="AD3543" t="s">
        <v>5810</v>
      </c>
    </row>
    <row r="3544" spans="1:30">
      <c r="A3544" s="165" t="s">
        <v>7929</v>
      </c>
      <c r="C3544" s="165" t="s">
        <v>8444</v>
      </c>
      <c r="D3544" s="169" t="s">
        <v>2919</v>
      </c>
      <c r="E3544" s="169" t="s">
        <v>3661</v>
      </c>
      <c r="F3544" s="174">
        <v>52.298470000000002</v>
      </c>
      <c r="G3544" s="174">
        <v>-172.48093</v>
      </c>
      <c r="H3544" s="74">
        <v>71.83</v>
      </c>
      <c r="I3544" s="74">
        <v>0.4</v>
      </c>
      <c r="J3544" s="74">
        <v>14.11</v>
      </c>
      <c r="K3544" s="74">
        <v>0.1</v>
      </c>
      <c r="L3544" s="74">
        <v>0.54</v>
      </c>
      <c r="M3544" s="74">
        <v>2.08</v>
      </c>
      <c r="N3544" s="74">
        <v>2.82</v>
      </c>
      <c r="O3544" s="74">
        <v>1.68</v>
      </c>
      <c r="P3544" s="74">
        <v>0</v>
      </c>
      <c r="Q3544" s="74">
        <v>0.1</v>
      </c>
      <c r="R3544" s="74">
        <v>1.92</v>
      </c>
      <c r="S3544" s="74">
        <v>0</v>
      </c>
      <c r="T3544" s="74">
        <v>0</v>
      </c>
      <c r="U3544" s="74">
        <v>1.5E-3</v>
      </c>
      <c r="V3544" s="74">
        <v>2.6435</v>
      </c>
      <c r="W3544" s="74">
        <v>0.51833328149999991</v>
      </c>
      <c r="X3544" s="74">
        <v>1002.528</v>
      </c>
      <c r="Y3544" s="74">
        <v>330</v>
      </c>
      <c r="Z3544" s="74">
        <v>0.94792232899335516</v>
      </c>
      <c r="AA3544" s="74">
        <v>5.207767100664483E-2</v>
      </c>
      <c r="AB3544" s="74">
        <v>1.714472017867826E-3</v>
      </c>
      <c r="AC3544" s="74">
        <v>1.714472017867826E-3</v>
      </c>
      <c r="AD3544" t="s">
        <v>5810</v>
      </c>
    </row>
    <row r="3545" spans="1:30">
      <c r="A3545" s="165" t="s">
        <v>7930</v>
      </c>
      <c r="C3545" s="165" t="s">
        <v>8444</v>
      </c>
      <c r="D3545" s="169" t="s">
        <v>2919</v>
      </c>
      <c r="E3545" s="169" t="s">
        <v>3661</v>
      </c>
      <c r="F3545" s="174">
        <v>52.308169999999997</v>
      </c>
      <c r="G3545" s="174">
        <v>-172.48621</v>
      </c>
      <c r="H3545" s="74">
        <v>50.28</v>
      </c>
      <c r="I3545" s="74">
        <v>0.68</v>
      </c>
      <c r="J3545" s="74">
        <v>17.8</v>
      </c>
      <c r="K3545" s="74">
        <v>0.2</v>
      </c>
      <c r="L3545" s="74">
        <v>5.62</v>
      </c>
      <c r="M3545" s="74">
        <v>10.72</v>
      </c>
      <c r="N3545" s="74">
        <v>2.19</v>
      </c>
      <c r="O3545" s="74">
        <v>0.26</v>
      </c>
      <c r="P3545" s="74">
        <v>0</v>
      </c>
      <c r="Q3545" s="74">
        <v>7.0000000000000007E-2</v>
      </c>
      <c r="R3545" s="74">
        <v>3.33</v>
      </c>
      <c r="S3545" s="74">
        <v>0</v>
      </c>
      <c r="T3545" s="74">
        <v>0</v>
      </c>
      <c r="U3545" s="74">
        <v>2.5700000000000001E-2</v>
      </c>
      <c r="V3545" s="74">
        <v>7.5989999999999993</v>
      </c>
      <c r="W3545" s="74">
        <v>1.4899998510000001</v>
      </c>
      <c r="X3545" s="74">
        <v>1145.952</v>
      </c>
      <c r="Y3545" s="74">
        <v>1510</v>
      </c>
      <c r="Z3545" s="74">
        <v>0.76536855792432079</v>
      </c>
      <c r="AA3545" s="74">
        <v>0.23463144207567921</v>
      </c>
      <c r="AB3545" s="74">
        <v>1.0162738550266079E-4</v>
      </c>
      <c r="AC3545" s="74">
        <v>1.0162738550266079E-4</v>
      </c>
      <c r="AD3545" t="s">
        <v>5810</v>
      </c>
    </row>
    <row r="3546" spans="1:30">
      <c r="A3546" s="165" t="s">
        <v>7931</v>
      </c>
      <c r="C3546" s="165" t="s">
        <v>8444</v>
      </c>
      <c r="D3546" s="169" t="s">
        <v>2919</v>
      </c>
      <c r="E3546" s="169" t="s">
        <v>3661</v>
      </c>
      <c r="F3546" s="174">
        <v>52.308169999999997</v>
      </c>
      <c r="G3546" s="174">
        <v>-172.48621</v>
      </c>
      <c r="H3546" s="74">
        <v>49.08</v>
      </c>
      <c r="I3546" s="74">
        <v>0.51</v>
      </c>
      <c r="J3546" s="74">
        <v>17.8</v>
      </c>
      <c r="K3546" s="74">
        <v>0.15</v>
      </c>
      <c r="L3546" s="74">
        <v>7.63</v>
      </c>
      <c r="M3546" s="74">
        <v>10.050000000000001</v>
      </c>
      <c r="N3546" s="74">
        <v>2.35</v>
      </c>
      <c r="O3546" s="74">
        <v>0.26</v>
      </c>
      <c r="P3546" s="74">
        <v>0</v>
      </c>
      <c r="Q3546" s="74">
        <v>0.02</v>
      </c>
      <c r="R3546" s="74">
        <v>2.95</v>
      </c>
      <c r="S3546" s="74">
        <v>0</v>
      </c>
      <c r="T3546" s="74">
        <v>0</v>
      </c>
      <c r="U3546" s="74">
        <v>1.9800000000000002E-2</v>
      </c>
      <c r="V3546" s="74">
        <v>7.2589999999999986</v>
      </c>
      <c r="W3546" s="74">
        <v>1.423333191</v>
      </c>
      <c r="X3546" s="74">
        <v>1134.83</v>
      </c>
      <c r="Y3546" s="74">
        <v>1220</v>
      </c>
      <c r="Z3546" s="74">
        <v>0.77997817094127775</v>
      </c>
      <c r="AA3546" s="74">
        <v>0.2200218290587222</v>
      </c>
      <c r="AB3546" s="74">
        <v>1.3839949013540289E-3</v>
      </c>
      <c r="AC3546" s="74">
        <v>1.3839949013540269E-3</v>
      </c>
      <c r="AD3546" t="s">
        <v>5810</v>
      </c>
    </row>
    <row r="3547" spans="1:30">
      <c r="A3547" s="165" t="s">
        <v>7932</v>
      </c>
      <c r="C3547" s="165" t="s">
        <v>8444</v>
      </c>
      <c r="D3547" s="169" t="s">
        <v>2919</v>
      </c>
      <c r="E3547" s="169" t="s">
        <v>3661</v>
      </c>
      <c r="F3547" s="174">
        <v>52.308169999999997</v>
      </c>
      <c r="G3547" s="174">
        <v>-172.48621</v>
      </c>
      <c r="H3547" s="74">
        <v>50.5</v>
      </c>
      <c r="I3547" s="74">
        <v>0.69</v>
      </c>
      <c r="J3547" s="74">
        <v>18.43</v>
      </c>
      <c r="K3547" s="74">
        <v>0.17</v>
      </c>
      <c r="L3547" s="74">
        <v>5.65</v>
      </c>
      <c r="M3547" s="74">
        <v>10.44</v>
      </c>
      <c r="N3547" s="74">
        <v>2.4300000000000002</v>
      </c>
      <c r="O3547" s="74">
        <v>0.28999999999999998</v>
      </c>
      <c r="P3547" s="74">
        <v>0</v>
      </c>
      <c r="Q3547" s="74">
        <v>0.09</v>
      </c>
      <c r="R3547" s="74">
        <v>3.29</v>
      </c>
      <c r="S3547" s="74">
        <v>0</v>
      </c>
      <c r="T3547" s="74">
        <v>0</v>
      </c>
      <c r="U3547" s="74">
        <v>1.32E-2</v>
      </c>
      <c r="V3547" s="74">
        <v>6.8425000000000002</v>
      </c>
      <c r="W3547" s="74">
        <v>1.3416665324999999</v>
      </c>
      <c r="X3547" s="74">
        <v>1141.3040000000001</v>
      </c>
      <c r="Y3547" s="74">
        <v>1260</v>
      </c>
      <c r="Z3547" s="74">
        <v>0.85071616815154349</v>
      </c>
      <c r="AA3547" s="74">
        <v>0.14928383184845651</v>
      </c>
      <c r="AB3547" s="74">
        <v>7.1935880924852357E-4</v>
      </c>
      <c r="AC3547" s="74">
        <v>7.1935880924852346E-4</v>
      </c>
      <c r="AD3547" t="s">
        <v>5810</v>
      </c>
    </row>
    <row r="3548" spans="1:30">
      <c r="A3548" s="165" t="s">
        <v>7933</v>
      </c>
      <c r="C3548" s="165" t="s">
        <v>8444</v>
      </c>
      <c r="D3548" s="169" t="s">
        <v>2919</v>
      </c>
      <c r="E3548" s="169" t="s">
        <v>3661</v>
      </c>
      <c r="F3548" s="174">
        <v>52.308169999999997</v>
      </c>
      <c r="G3548" s="174">
        <v>-172.48621</v>
      </c>
      <c r="H3548" s="74">
        <v>50.3</v>
      </c>
      <c r="I3548" s="74">
        <v>0.74</v>
      </c>
      <c r="J3548" s="74">
        <v>18.05</v>
      </c>
      <c r="K3548" s="74">
        <v>0.2</v>
      </c>
      <c r="L3548" s="74">
        <v>5.54</v>
      </c>
      <c r="M3548" s="74">
        <v>10.38</v>
      </c>
      <c r="N3548" s="74">
        <v>2.25</v>
      </c>
      <c r="O3548" s="74">
        <v>0.28000000000000003</v>
      </c>
      <c r="P3548" s="74">
        <v>0</v>
      </c>
      <c r="Q3548" s="74">
        <v>0.09</v>
      </c>
      <c r="R3548" s="74">
        <v>2.98</v>
      </c>
      <c r="S3548" s="74">
        <v>0</v>
      </c>
      <c r="T3548" s="74">
        <v>0</v>
      </c>
      <c r="U3548" s="74">
        <v>2.7000000000000001E-3</v>
      </c>
      <c r="V3548" s="74">
        <v>7.2930000000000001</v>
      </c>
      <c r="W3548" s="74">
        <v>1.4299998570000001</v>
      </c>
      <c r="X3548" s="74">
        <v>1140.308</v>
      </c>
      <c r="Y3548" s="74">
        <v>930</v>
      </c>
      <c r="Z3548" s="74">
        <v>0.95604582061356058</v>
      </c>
      <c r="AA3548" s="74">
        <v>4.3954179386439383E-2</v>
      </c>
      <c r="AB3548" s="74">
        <v>3.3364595793187508E-4</v>
      </c>
      <c r="AC3548" s="74">
        <v>3.3364595793187503E-4</v>
      </c>
      <c r="AD3548" t="s">
        <v>5810</v>
      </c>
    </row>
    <row r="3549" spans="1:30">
      <c r="A3549" s="165" t="s">
        <v>7934</v>
      </c>
      <c r="C3549" s="165" t="s">
        <v>8444</v>
      </c>
      <c r="D3549" s="169" t="s">
        <v>2919</v>
      </c>
      <c r="E3549" s="169" t="s">
        <v>3661</v>
      </c>
      <c r="F3549" s="174">
        <v>52.308169999999997</v>
      </c>
      <c r="G3549" s="174">
        <v>-172.48621</v>
      </c>
      <c r="H3549" s="74">
        <v>50.72</v>
      </c>
      <c r="I3549" s="74">
        <v>0.85</v>
      </c>
      <c r="J3549" s="74">
        <v>18.37</v>
      </c>
      <c r="K3549" s="74">
        <v>0.19</v>
      </c>
      <c r="L3549" s="74">
        <v>4.6100000000000003</v>
      </c>
      <c r="M3549" s="74">
        <v>10.28</v>
      </c>
      <c r="N3549" s="74">
        <v>2.61</v>
      </c>
      <c r="O3549" s="74">
        <v>0.35</v>
      </c>
      <c r="P3549" s="74">
        <v>0</v>
      </c>
      <c r="Q3549" s="74">
        <v>0.14000000000000001</v>
      </c>
      <c r="R3549" s="74">
        <v>3.04</v>
      </c>
      <c r="S3549" s="74">
        <v>0</v>
      </c>
      <c r="T3549" s="74">
        <v>0</v>
      </c>
      <c r="U3549" s="74">
        <v>5.5899999999999998E-2</v>
      </c>
      <c r="V3549" s="74">
        <v>7.0890000000000004</v>
      </c>
      <c r="W3549" s="74">
        <v>1.3899998609999999</v>
      </c>
      <c r="X3549" s="74">
        <v>1138.6479999999999</v>
      </c>
      <c r="Y3549" s="74">
        <v>1870</v>
      </c>
      <c r="Z3549" s="74">
        <v>0.56865540743729992</v>
      </c>
      <c r="AA3549" s="74">
        <v>0.43134459256270008</v>
      </c>
      <c r="AB3549" s="74">
        <v>6.3055422797825863E-4</v>
      </c>
      <c r="AC3549" s="74">
        <v>6.305542279782582E-4</v>
      </c>
      <c r="AD3549" t="s">
        <v>5810</v>
      </c>
    </row>
    <row r="3550" spans="1:30">
      <c r="A3550" s="165" t="s">
        <v>7935</v>
      </c>
      <c r="C3550" s="165" t="s">
        <v>8444</v>
      </c>
      <c r="D3550" s="169" t="s">
        <v>2919</v>
      </c>
      <c r="E3550" s="169" t="s">
        <v>3661</v>
      </c>
      <c r="F3550" s="174">
        <v>52.308169999999997</v>
      </c>
      <c r="G3550" s="174">
        <v>-172.48621</v>
      </c>
      <c r="H3550" s="74">
        <v>51.61</v>
      </c>
      <c r="I3550" s="74">
        <v>0.78</v>
      </c>
      <c r="J3550" s="74">
        <v>18.989999999999998</v>
      </c>
      <c r="K3550" s="74">
        <v>0.16</v>
      </c>
      <c r="L3550" s="74">
        <v>3.75</v>
      </c>
      <c r="M3550" s="74">
        <v>10.89</v>
      </c>
      <c r="N3550" s="74">
        <v>2.72</v>
      </c>
      <c r="O3550" s="74">
        <v>0.36</v>
      </c>
      <c r="P3550" s="74">
        <v>0</v>
      </c>
      <c r="Q3550" s="74">
        <v>7.0000000000000007E-2</v>
      </c>
      <c r="R3550" s="74">
        <v>2.65</v>
      </c>
      <c r="S3550" s="74">
        <v>0</v>
      </c>
      <c r="T3550" s="74">
        <v>0</v>
      </c>
      <c r="U3550" s="74">
        <v>2.8E-3</v>
      </c>
      <c r="V3550" s="74">
        <v>6.9019999999999992</v>
      </c>
      <c r="W3550" s="74">
        <v>1.3533331980000001</v>
      </c>
      <c r="X3550" s="74">
        <v>1148.7739999999999</v>
      </c>
      <c r="Y3550" s="74">
        <v>750</v>
      </c>
      <c r="Z3550" s="74">
        <v>0.94148894383423642</v>
      </c>
      <c r="AA3550" s="74">
        <v>5.8511056165763617E-2</v>
      </c>
      <c r="AB3550" s="74">
        <v>1.880667820601952E-3</v>
      </c>
      <c r="AC3550" s="74">
        <v>1.8806678206019509E-3</v>
      </c>
      <c r="AD3550" t="s">
        <v>5810</v>
      </c>
    </row>
    <row r="3551" spans="1:30">
      <c r="A3551" s="165" t="s">
        <v>7936</v>
      </c>
      <c r="C3551" s="165" t="s">
        <v>8444</v>
      </c>
      <c r="D3551" s="169" t="s">
        <v>2919</v>
      </c>
      <c r="E3551" s="169" t="s">
        <v>3661</v>
      </c>
      <c r="F3551" s="174">
        <v>52.308169999999997</v>
      </c>
      <c r="G3551" s="174">
        <v>-172.48621</v>
      </c>
      <c r="H3551" s="74">
        <v>52.51</v>
      </c>
      <c r="I3551" s="74">
        <v>0.79</v>
      </c>
      <c r="J3551" s="74">
        <v>18.489999999999998</v>
      </c>
      <c r="K3551" s="74">
        <v>0.17</v>
      </c>
      <c r="L3551" s="74">
        <v>3.38</v>
      </c>
      <c r="M3551" s="74">
        <v>10</v>
      </c>
      <c r="N3551" s="74">
        <v>2.82</v>
      </c>
      <c r="O3551" s="74">
        <v>0.53</v>
      </c>
      <c r="P3551" s="74">
        <v>0</v>
      </c>
      <c r="Q3551" s="74">
        <v>0.12</v>
      </c>
      <c r="R3551" s="74">
        <v>3.08</v>
      </c>
      <c r="S3551" s="74">
        <v>0</v>
      </c>
      <c r="T3551" s="74">
        <v>0</v>
      </c>
      <c r="U3551" s="74">
        <v>3.7400000000000003E-2</v>
      </c>
      <c r="V3551" s="74">
        <v>6.681</v>
      </c>
      <c r="W3551" s="74">
        <v>1.3099998690000001</v>
      </c>
      <c r="X3551" s="74">
        <v>1134</v>
      </c>
      <c r="Y3551" s="74">
        <v>1560</v>
      </c>
      <c r="Z3551" s="74">
        <v>0.63940582868526608</v>
      </c>
      <c r="AA3551" s="74">
        <v>0.36059417131473392</v>
      </c>
      <c r="AB3551" s="74">
        <v>7.7905421009580019E-4</v>
      </c>
      <c r="AC3551" s="74">
        <v>7.7905421009580073E-4</v>
      </c>
      <c r="AD3551" t="s">
        <v>5810</v>
      </c>
    </row>
    <row r="3552" spans="1:30">
      <c r="A3552" s="165" t="s">
        <v>7937</v>
      </c>
      <c r="C3552" s="165" t="s">
        <v>8444</v>
      </c>
      <c r="D3552" s="169" t="s">
        <v>2919</v>
      </c>
      <c r="E3552" s="169" t="s">
        <v>3661</v>
      </c>
      <c r="F3552" s="174">
        <v>52.308169999999997</v>
      </c>
      <c r="G3552" s="174">
        <v>-172.48621</v>
      </c>
      <c r="H3552" s="74">
        <v>53.62</v>
      </c>
      <c r="I3552" s="74">
        <v>0.67</v>
      </c>
      <c r="J3552" s="74">
        <v>18.16</v>
      </c>
      <c r="K3552" s="74">
        <v>0.15</v>
      </c>
      <c r="L3552" s="74">
        <v>4.38</v>
      </c>
      <c r="M3552" s="74">
        <v>10.050000000000001</v>
      </c>
      <c r="N3552" s="74">
        <v>3.04</v>
      </c>
      <c r="O3552" s="74">
        <v>0.32</v>
      </c>
      <c r="P3552" s="74">
        <v>0</v>
      </c>
      <c r="Q3552" s="74">
        <v>0.1</v>
      </c>
      <c r="R3552" s="74">
        <v>2.79</v>
      </c>
      <c r="S3552" s="74">
        <v>0</v>
      </c>
      <c r="T3552" s="74">
        <v>0</v>
      </c>
      <c r="U3552" s="74">
        <v>1.3100000000000001E-2</v>
      </c>
      <c r="V3552" s="74">
        <v>5.7374999999999998</v>
      </c>
      <c r="W3552" s="74">
        <v>1.1249998875</v>
      </c>
      <c r="X3552" s="74">
        <v>1134.83</v>
      </c>
      <c r="Y3552" s="74">
        <v>970</v>
      </c>
      <c r="Z3552" s="74">
        <v>0.78832025878140377</v>
      </c>
      <c r="AA3552" s="74">
        <v>0.21167974121859631</v>
      </c>
      <c r="AB3552" s="74">
        <v>9.4729875180546213E-4</v>
      </c>
      <c r="AC3552" s="74">
        <v>9.472987518054617E-4</v>
      </c>
      <c r="AD3552" t="s">
        <v>5810</v>
      </c>
    </row>
    <row r="3553" spans="1:30">
      <c r="A3553" s="165" t="s">
        <v>7938</v>
      </c>
      <c r="C3553" s="165" t="s">
        <v>8444</v>
      </c>
      <c r="D3553" s="169" t="s">
        <v>2919</v>
      </c>
      <c r="E3553" s="169" t="s">
        <v>3661</v>
      </c>
      <c r="F3553" s="174">
        <v>52.308169999999997</v>
      </c>
      <c r="G3553" s="174">
        <v>-172.48621</v>
      </c>
      <c r="H3553" s="74">
        <v>56.29</v>
      </c>
      <c r="I3553" s="74">
        <v>1.34</v>
      </c>
      <c r="J3553" s="74">
        <v>14.59</v>
      </c>
      <c r="K3553" s="74">
        <v>0.23</v>
      </c>
      <c r="L3553" s="74">
        <v>3.72</v>
      </c>
      <c r="M3553" s="74">
        <v>7.4</v>
      </c>
      <c r="N3553" s="74">
        <v>3.54</v>
      </c>
      <c r="O3553" s="74">
        <v>1.1100000000000001</v>
      </c>
      <c r="P3553" s="74">
        <v>0</v>
      </c>
      <c r="Q3553" s="74">
        <v>0.2</v>
      </c>
      <c r="R3553" s="74">
        <v>1.1399999999999999</v>
      </c>
      <c r="S3553" s="74">
        <v>0</v>
      </c>
      <c r="T3553" s="74">
        <v>0</v>
      </c>
      <c r="U3553" s="74">
        <v>1.6999999999999999E-3</v>
      </c>
      <c r="V3553" s="74">
        <v>9.4179999999999993</v>
      </c>
      <c r="W3553" s="74">
        <v>1.8466664820000001</v>
      </c>
      <c r="X3553" s="74">
        <v>1090.8399999999999</v>
      </c>
      <c r="Y3553" s="74">
        <v>180</v>
      </c>
      <c r="Z3553" s="74">
        <v>0.89122051328960528</v>
      </c>
      <c r="AA3553" s="74">
        <v>0.1087794867103947</v>
      </c>
      <c r="AB3553" s="74">
        <v>1.8893469429698249E-3</v>
      </c>
      <c r="AC3553" s="74">
        <v>1.8893469429698249E-3</v>
      </c>
      <c r="AD3553" t="s">
        <v>5810</v>
      </c>
    </row>
    <row r="3554" spans="1:30">
      <c r="A3554" s="165" t="s">
        <v>7939</v>
      </c>
      <c r="C3554" s="165" t="s">
        <v>8444</v>
      </c>
      <c r="D3554" s="169" t="s">
        <v>2919</v>
      </c>
      <c r="E3554" s="169" t="s">
        <v>3661</v>
      </c>
      <c r="F3554" s="174">
        <v>52.307769999999998</v>
      </c>
      <c r="G3554" s="174">
        <v>-172.48399000000001</v>
      </c>
      <c r="H3554" s="74">
        <v>50.94</v>
      </c>
      <c r="I3554" s="74">
        <v>1.1200000000000001</v>
      </c>
      <c r="J3554" s="74">
        <v>18.87</v>
      </c>
      <c r="K3554" s="74">
        <v>0.23</v>
      </c>
      <c r="L3554" s="74">
        <v>4.0199999999999996</v>
      </c>
      <c r="M3554" s="74">
        <v>9.74</v>
      </c>
      <c r="N3554" s="74">
        <v>3.47</v>
      </c>
      <c r="O3554" s="74">
        <v>0.34</v>
      </c>
      <c r="P3554" s="74">
        <v>0</v>
      </c>
      <c r="Q3554" s="74">
        <v>0.12</v>
      </c>
      <c r="R3554" s="74">
        <v>0.44</v>
      </c>
      <c r="S3554" s="74">
        <v>0</v>
      </c>
      <c r="T3554" s="74">
        <v>0</v>
      </c>
      <c r="U3554" s="74">
        <v>1E-3</v>
      </c>
      <c r="V3554" s="74">
        <v>9.3414999999999999</v>
      </c>
      <c r="W3554" s="74">
        <v>1.8316664835000001</v>
      </c>
      <c r="X3554" s="74">
        <v>1129.684</v>
      </c>
      <c r="Y3554" s="74">
        <v>50</v>
      </c>
      <c r="Z3554" s="74">
        <v>0.62838728916079534</v>
      </c>
      <c r="AA3554" s="74">
        <v>0.37161271083920472</v>
      </c>
      <c r="AB3554" s="74">
        <v>1.0000203119235449E-4</v>
      </c>
      <c r="AC3554" s="74">
        <v>1.0000203119235449E-4</v>
      </c>
      <c r="AD3554" t="s">
        <v>5810</v>
      </c>
    </row>
    <row r="3555" spans="1:30">
      <c r="A3555" s="165" t="s">
        <v>7940</v>
      </c>
      <c r="C3555" s="165" t="s">
        <v>8444</v>
      </c>
      <c r="D3555" s="169" t="s">
        <v>2919</v>
      </c>
      <c r="E3555" s="169" t="s">
        <v>3661</v>
      </c>
      <c r="F3555" s="174">
        <v>52.307769999999998</v>
      </c>
      <c r="G3555" s="174">
        <v>-172.48399000000001</v>
      </c>
      <c r="H3555" s="74">
        <v>61.64</v>
      </c>
      <c r="I3555" s="74">
        <v>0.98</v>
      </c>
      <c r="J3555" s="74">
        <v>17.72</v>
      </c>
      <c r="K3555" s="74">
        <v>0.17</v>
      </c>
      <c r="L3555" s="74">
        <v>1.61</v>
      </c>
      <c r="M3555" s="74">
        <v>5.55</v>
      </c>
      <c r="N3555" s="74">
        <v>3.83</v>
      </c>
      <c r="O3555" s="74">
        <v>1.1399999999999999</v>
      </c>
      <c r="P3555" s="74">
        <v>0</v>
      </c>
      <c r="Q3555" s="74">
        <v>0.28000000000000003</v>
      </c>
      <c r="R3555" s="74">
        <v>1.73</v>
      </c>
      <c r="S3555" s="74">
        <v>0</v>
      </c>
      <c r="T3555" s="74">
        <v>0</v>
      </c>
      <c r="U3555" s="74">
        <v>5.9999999999999995E-4</v>
      </c>
      <c r="V3555" s="74">
        <v>5.8055000000000003</v>
      </c>
      <c r="W3555" s="74">
        <v>1.1383332195</v>
      </c>
      <c r="X3555" s="74">
        <v>1060.1300000000001</v>
      </c>
      <c r="Y3555" s="74">
        <v>310</v>
      </c>
      <c r="Z3555" s="74">
        <v>0.97187661871283004</v>
      </c>
      <c r="AA3555" s="74">
        <v>2.812338128717002E-2</v>
      </c>
      <c r="AB3555" s="74">
        <v>1.276660101208892E-3</v>
      </c>
      <c r="AC3555" s="74">
        <v>1.276660101208892E-3</v>
      </c>
      <c r="AD3555" t="s">
        <v>5810</v>
      </c>
    </row>
    <row r="3556" spans="1:30">
      <c r="A3556" s="165" t="s">
        <v>7941</v>
      </c>
      <c r="C3556" s="165" t="s">
        <v>8444</v>
      </c>
      <c r="D3556" s="169" t="s">
        <v>2919</v>
      </c>
      <c r="E3556" s="169" t="s">
        <v>3661</v>
      </c>
      <c r="F3556" s="174">
        <v>52.307769999999998</v>
      </c>
      <c r="G3556" s="174">
        <v>-172.48399000000001</v>
      </c>
      <c r="H3556" s="74">
        <v>61.24</v>
      </c>
      <c r="I3556" s="74">
        <v>1.04</v>
      </c>
      <c r="J3556" s="74">
        <v>17.350000000000001</v>
      </c>
      <c r="K3556" s="74">
        <v>0.14000000000000001</v>
      </c>
      <c r="L3556" s="74">
        <v>1.75</v>
      </c>
      <c r="M3556" s="74">
        <v>5.61</v>
      </c>
      <c r="N3556" s="74">
        <v>3.89</v>
      </c>
      <c r="O3556" s="74">
        <v>1.17</v>
      </c>
      <c r="P3556" s="74">
        <v>0</v>
      </c>
      <c r="Q3556" s="74">
        <v>0.23</v>
      </c>
      <c r="R3556" s="74">
        <v>1.75</v>
      </c>
      <c r="S3556" s="74">
        <v>0</v>
      </c>
      <c r="T3556" s="74">
        <v>0</v>
      </c>
      <c r="U3556" s="74">
        <v>6.9999999999999999E-4</v>
      </c>
      <c r="V3556" s="74">
        <v>6.069</v>
      </c>
      <c r="W3556" s="74">
        <v>1.1899998810000001</v>
      </c>
      <c r="X3556" s="74">
        <v>1061.126</v>
      </c>
      <c r="Y3556" s="74">
        <v>320</v>
      </c>
      <c r="Z3556" s="74">
        <v>0.96499238430923007</v>
      </c>
      <c r="AA3556" s="74">
        <v>3.5007615690769912E-2</v>
      </c>
      <c r="AB3556" s="74">
        <v>4.1253403982198641E-4</v>
      </c>
      <c r="AC3556" s="74">
        <v>4.1253403982198657E-4</v>
      </c>
      <c r="AD3556" t="s">
        <v>5810</v>
      </c>
    </row>
    <row r="3557" spans="1:30">
      <c r="A3557" s="165" t="s">
        <v>7942</v>
      </c>
      <c r="C3557" s="165" t="s">
        <v>8444</v>
      </c>
      <c r="D3557" s="169" t="s">
        <v>2919</v>
      </c>
      <c r="E3557" s="169" t="s">
        <v>3661</v>
      </c>
      <c r="F3557" s="174">
        <v>52.307769999999998</v>
      </c>
      <c r="G3557" s="174">
        <v>-172.48399000000001</v>
      </c>
      <c r="H3557" s="74">
        <v>56.09</v>
      </c>
      <c r="I3557" s="74">
        <v>1.04</v>
      </c>
      <c r="J3557" s="74">
        <v>15.58</v>
      </c>
      <c r="K3557" s="74">
        <v>0.22</v>
      </c>
      <c r="L3557" s="74">
        <v>3.81</v>
      </c>
      <c r="M3557" s="74">
        <v>7.95</v>
      </c>
      <c r="N3557" s="74">
        <v>3.87</v>
      </c>
      <c r="O3557" s="74">
        <v>0.96</v>
      </c>
      <c r="P3557" s="74">
        <v>0</v>
      </c>
      <c r="Q3557" s="74">
        <v>0.19</v>
      </c>
      <c r="R3557" s="74">
        <v>0.94</v>
      </c>
      <c r="S3557" s="74">
        <v>0</v>
      </c>
      <c r="T3557" s="74">
        <v>0</v>
      </c>
      <c r="U3557" s="74">
        <v>5.4000000000000003E-3</v>
      </c>
      <c r="V3557" s="74">
        <v>8.3469999999999995</v>
      </c>
      <c r="W3557" s="74">
        <v>1.6366665030000001</v>
      </c>
      <c r="X3557" s="74">
        <v>1099.97</v>
      </c>
      <c r="Y3557" s="74">
        <v>200</v>
      </c>
      <c r="Z3557" s="74">
        <v>0.56999932294100708</v>
      </c>
      <c r="AA3557" s="74">
        <v>0.43000067705899292</v>
      </c>
      <c r="AB3557" s="74">
        <v>4.6354999567914889E-4</v>
      </c>
      <c r="AC3557" s="74">
        <v>4.6354999567914921E-4</v>
      </c>
      <c r="AD3557" t="s">
        <v>5810</v>
      </c>
    </row>
    <row r="3558" spans="1:30">
      <c r="A3558" s="165" t="s">
        <v>2921</v>
      </c>
      <c r="C3558" s="165" t="s">
        <v>8444</v>
      </c>
      <c r="D3558" s="169" t="s">
        <v>2919</v>
      </c>
      <c r="E3558" s="169" t="s">
        <v>2921</v>
      </c>
      <c r="F3558" s="174">
        <v>52.270499999999998</v>
      </c>
      <c r="G3558" s="174">
        <v>-174.03299999999999</v>
      </c>
      <c r="H3558" s="74">
        <v>45.37</v>
      </c>
      <c r="I3558" s="74">
        <v>0.66</v>
      </c>
      <c r="J3558" s="74">
        <v>17.22</v>
      </c>
      <c r="K3558" s="74">
        <v>0.15</v>
      </c>
      <c r="L3558" s="74">
        <v>4.25</v>
      </c>
      <c r="M3558" s="74">
        <v>12.93</v>
      </c>
      <c r="N3558" s="74">
        <v>3.02</v>
      </c>
      <c r="O3558" s="74">
        <v>1.02</v>
      </c>
      <c r="P3558" s="74">
        <v>0</v>
      </c>
      <c r="Q3558" s="74">
        <v>0.26</v>
      </c>
      <c r="R3558" s="74">
        <v>2.87</v>
      </c>
      <c r="S3558" s="74">
        <v>0</v>
      </c>
      <c r="T3558" s="74">
        <v>0</v>
      </c>
      <c r="U3558" s="74">
        <v>2.6499999999999999E-2</v>
      </c>
      <c r="V3558" s="74">
        <v>7.9560000000000004</v>
      </c>
      <c r="W3558" s="74">
        <v>1.559999844</v>
      </c>
      <c r="X3558" s="74">
        <v>1182.6379999999999</v>
      </c>
      <c r="Y3558" s="74">
        <v>1200</v>
      </c>
      <c r="Z3558" s="74">
        <v>0.73478612253893028</v>
      </c>
      <c r="AA3558" s="74">
        <v>0.26521387746106972</v>
      </c>
      <c r="AB3558" s="74">
        <v>7.5682397229243211E-4</v>
      </c>
      <c r="AC3558" s="74">
        <v>7.5682397229243211E-4</v>
      </c>
      <c r="AD3558" t="s">
        <v>5810</v>
      </c>
    </row>
    <row r="3559" spans="1:30">
      <c r="A3559" s="165" t="s">
        <v>7943</v>
      </c>
      <c r="C3559" s="165" t="s">
        <v>8444</v>
      </c>
      <c r="D3559" s="169" t="s">
        <v>2919</v>
      </c>
      <c r="E3559" s="169" t="s">
        <v>2921</v>
      </c>
      <c r="F3559" s="174">
        <v>52.270499999999998</v>
      </c>
      <c r="G3559" s="174">
        <v>-174.03299999999999</v>
      </c>
      <c r="H3559" s="74">
        <v>43.36</v>
      </c>
      <c r="I3559" s="74">
        <v>0.85</v>
      </c>
      <c r="J3559" s="74">
        <v>16.23</v>
      </c>
      <c r="K3559" s="74">
        <v>0.15</v>
      </c>
      <c r="L3559" s="74">
        <v>4.66</v>
      </c>
      <c r="M3559" s="74">
        <v>13.52</v>
      </c>
      <c r="N3559" s="74">
        <v>3.17</v>
      </c>
      <c r="O3559" s="74">
        <v>0.82</v>
      </c>
      <c r="P3559" s="74">
        <v>0</v>
      </c>
      <c r="Q3559" s="74">
        <v>0.24</v>
      </c>
      <c r="R3559" s="74">
        <v>2.84</v>
      </c>
      <c r="S3559" s="74">
        <v>0</v>
      </c>
      <c r="T3559" s="74">
        <v>0</v>
      </c>
      <c r="U3559" s="74">
        <v>3.3700000000000001E-2</v>
      </c>
      <c r="V3559" s="74">
        <v>7.9390000000000001</v>
      </c>
      <c r="W3559" s="74">
        <v>1.556666511</v>
      </c>
      <c r="X3559" s="74">
        <v>1192.432</v>
      </c>
      <c r="Y3559" s="74">
        <v>1220</v>
      </c>
      <c r="Z3559" s="74">
        <v>0.72416119301968607</v>
      </c>
      <c r="AA3559" s="74">
        <v>0.27583880698031399</v>
      </c>
      <c r="AB3559" s="74">
        <v>1.174420749288493E-3</v>
      </c>
      <c r="AC3559" s="74">
        <v>1.174420749288493E-3</v>
      </c>
      <c r="AD3559" t="s">
        <v>5810</v>
      </c>
    </row>
    <row r="3560" spans="1:30">
      <c r="A3560" s="165" t="s">
        <v>7944</v>
      </c>
      <c r="C3560" s="165" t="s">
        <v>8444</v>
      </c>
      <c r="D3560" s="169" t="s">
        <v>2919</v>
      </c>
      <c r="E3560" s="169" t="s">
        <v>2921</v>
      </c>
      <c r="F3560" s="174">
        <v>52.270499999999998</v>
      </c>
      <c r="G3560" s="174">
        <v>-174.03299999999999</v>
      </c>
      <c r="H3560" s="74">
        <v>55.28</v>
      </c>
      <c r="I3560" s="74">
        <v>0.98</v>
      </c>
      <c r="J3560" s="74">
        <v>16.66</v>
      </c>
      <c r="K3560" s="74">
        <v>0.14000000000000001</v>
      </c>
      <c r="L3560" s="74">
        <v>2.92</v>
      </c>
      <c r="M3560" s="74">
        <v>6.89</v>
      </c>
      <c r="N3560" s="74">
        <v>3.6</v>
      </c>
      <c r="O3560" s="74">
        <v>2.0099999999999998</v>
      </c>
      <c r="P3560" s="74">
        <v>0</v>
      </c>
      <c r="Q3560" s="74">
        <v>0.36</v>
      </c>
      <c r="R3560" s="74">
        <v>2.13</v>
      </c>
      <c r="S3560" s="74">
        <v>0</v>
      </c>
      <c r="T3560" s="74">
        <v>0</v>
      </c>
      <c r="U3560" s="74">
        <v>4.1999999999999997E-3</v>
      </c>
      <c r="V3560" s="74">
        <v>7.2759999999999998</v>
      </c>
      <c r="W3560" s="74">
        <v>1.426666524</v>
      </c>
      <c r="X3560" s="74">
        <v>1082.374</v>
      </c>
      <c r="Y3560" s="74">
        <v>520</v>
      </c>
      <c r="Z3560" s="74">
        <v>0.87921739971036761</v>
      </c>
      <c r="AA3560" s="74">
        <v>0.12078260028963241</v>
      </c>
      <c r="AB3560" s="74">
        <v>8.5709909845726301E-4</v>
      </c>
      <c r="AC3560" s="74">
        <v>8.5709909845726312E-4</v>
      </c>
      <c r="AD3560" t="s">
        <v>5810</v>
      </c>
    </row>
    <row r="3561" spans="1:30">
      <c r="A3561" s="165" t="s">
        <v>7945</v>
      </c>
      <c r="C3561" s="165" t="s">
        <v>8444</v>
      </c>
      <c r="D3561" s="169" t="s">
        <v>2919</v>
      </c>
      <c r="E3561" s="169" t="s">
        <v>2921</v>
      </c>
      <c r="F3561" s="174">
        <v>52.270499999999998</v>
      </c>
      <c r="G3561" s="174">
        <v>-174.03299999999999</v>
      </c>
      <c r="H3561" s="74">
        <v>45.46</v>
      </c>
      <c r="I3561" s="74">
        <v>1.03</v>
      </c>
      <c r="J3561" s="74">
        <v>18.2</v>
      </c>
      <c r="K3561" s="74">
        <v>0.18</v>
      </c>
      <c r="L3561" s="74">
        <v>5.17</v>
      </c>
      <c r="M3561" s="74">
        <v>12.51</v>
      </c>
      <c r="N3561" s="74">
        <v>2.74</v>
      </c>
      <c r="O3561" s="74">
        <v>0.81</v>
      </c>
      <c r="P3561" s="74">
        <v>0</v>
      </c>
      <c r="Q3561" s="74">
        <v>0.25</v>
      </c>
      <c r="R3561" s="74">
        <v>3.69</v>
      </c>
      <c r="S3561" s="74">
        <v>0</v>
      </c>
      <c r="T3561" s="74">
        <v>0</v>
      </c>
      <c r="U3561" s="74">
        <v>4.0500000000000001E-2</v>
      </c>
      <c r="V3561" s="74">
        <v>8.0239999999999991</v>
      </c>
      <c r="W3561" s="74">
        <v>1.573333176</v>
      </c>
      <c r="X3561" s="74">
        <v>1175.6659999999999</v>
      </c>
      <c r="Y3561" s="74">
        <v>1860</v>
      </c>
      <c r="Z3561" s="74">
        <v>0.76674294685039035</v>
      </c>
      <c r="AA3561" s="74">
        <v>0.23325705314960959</v>
      </c>
      <c r="AB3561" s="74">
        <v>9.7289571714218709E-4</v>
      </c>
      <c r="AC3561" s="74">
        <v>9.7289571714218731E-4</v>
      </c>
      <c r="AD3561" t="s">
        <v>5810</v>
      </c>
    </row>
    <row r="3562" spans="1:30">
      <c r="A3562" s="165" t="s">
        <v>7946</v>
      </c>
      <c r="C3562" s="165" t="s">
        <v>8444</v>
      </c>
      <c r="D3562" s="169" t="s">
        <v>2919</v>
      </c>
      <c r="E3562" s="169" t="s">
        <v>2921</v>
      </c>
      <c r="F3562" s="174">
        <v>52.270499999999998</v>
      </c>
      <c r="G3562" s="174">
        <v>-174.03299999999999</v>
      </c>
      <c r="H3562" s="74">
        <v>51.92</v>
      </c>
      <c r="I3562" s="74">
        <v>0.7</v>
      </c>
      <c r="J3562" s="74">
        <v>17.75</v>
      </c>
      <c r="K3562" s="74">
        <v>0.18</v>
      </c>
      <c r="L3562" s="74">
        <v>3.61</v>
      </c>
      <c r="M3562" s="74">
        <v>8.44</v>
      </c>
      <c r="N3562" s="74">
        <v>3.52</v>
      </c>
      <c r="O3562" s="74">
        <v>0.99</v>
      </c>
      <c r="P3562" s="74">
        <v>0</v>
      </c>
      <c r="Q3562" s="74">
        <v>0.35</v>
      </c>
      <c r="R3562" s="74">
        <v>2.39</v>
      </c>
      <c r="S3562" s="74">
        <v>0</v>
      </c>
      <c r="T3562" s="74">
        <v>0</v>
      </c>
      <c r="U3562" s="74">
        <v>7.9000000000000008E-3</v>
      </c>
      <c r="V3562" s="74">
        <v>7.7095000000000002</v>
      </c>
      <c r="W3562" s="74">
        <v>1.5116665155</v>
      </c>
      <c r="X3562" s="74">
        <v>1108.104</v>
      </c>
      <c r="Y3562" s="74">
        <v>710</v>
      </c>
      <c r="Z3562" s="74">
        <v>0.82723537955304427</v>
      </c>
      <c r="AA3562" s="74">
        <v>0.17276462044695581</v>
      </c>
      <c r="AB3562" s="74">
        <v>7.3085796346976904E-4</v>
      </c>
      <c r="AC3562" s="74">
        <v>7.3085796346976937E-4</v>
      </c>
      <c r="AD3562" t="s">
        <v>5810</v>
      </c>
    </row>
    <row r="3563" spans="1:30">
      <c r="A3563" s="165" t="s">
        <v>7947</v>
      </c>
      <c r="C3563" s="165" t="s">
        <v>8444</v>
      </c>
      <c r="D3563" s="169" t="s">
        <v>2919</v>
      </c>
      <c r="E3563" s="169" t="s">
        <v>2921</v>
      </c>
      <c r="F3563" s="174">
        <v>52.270499999999998</v>
      </c>
      <c r="G3563" s="174">
        <v>-174.03299999999999</v>
      </c>
      <c r="H3563" s="74">
        <v>45.18</v>
      </c>
      <c r="I3563" s="74">
        <v>0.91</v>
      </c>
      <c r="J3563" s="74">
        <v>18.510000000000002</v>
      </c>
      <c r="K3563" s="74">
        <v>0.13</v>
      </c>
      <c r="L3563" s="74">
        <v>4.2699999999999996</v>
      </c>
      <c r="M3563" s="74">
        <v>13.59</v>
      </c>
      <c r="N3563" s="74">
        <v>3.14</v>
      </c>
      <c r="O3563" s="74">
        <v>0.83</v>
      </c>
      <c r="P3563" s="74">
        <v>0</v>
      </c>
      <c r="Q3563" s="74">
        <v>0.24</v>
      </c>
      <c r="R3563" s="74">
        <v>3.47</v>
      </c>
      <c r="S3563" s="74">
        <v>0</v>
      </c>
      <c r="T3563" s="74">
        <v>0</v>
      </c>
      <c r="U3563" s="74">
        <v>3.2199999999999999E-2</v>
      </c>
      <c r="V3563" s="74">
        <v>7.5309999999999997</v>
      </c>
      <c r="W3563" s="74">
        <v>1.4766665189999999</v>
      </c>
      <c r="X3563" s="74">
        <v>1193.5940000000001</v>
      </c>
      <c r="Y3563" s="74">
        <v>1570</v>
      </c>
      <c r="Z3563" s="74">
        <v>0.77940071160171998</v>
      </c>
      <c r="AA3563" s="74">
        <v>0.22059928839828</v>
      </c>
      <c r="AB3563" s="74">
        <v>2.2733834885337251E-4</v>
      </c>
      <c r="AC3563" s="74">
        <v>2.2733834885337251E-4</v>
      </c>
      <c r="AD3563" t="s">
        <v>5810</v>
      </c>
    </row>
    <row r="3564" spans="1:30">
      <c r="A3564" s="165" t="s">
        <v>7948</v>
      </c>
      <c r="C3564" s="165" t="s">
        <v>8444</v>
      </c>
      <c r="D3564" s="169" t="s">
        <v>2919</v>
      </c>
      <c r="E3564" s="169" t="s">
        <v>2921</v>
      </c>
      <c r="F3564" s="174">
        <v>52.270499999999998</v>
      </c>
      <c r="G3564" s="174">
        <v>-174.03299999999999</v>
      </c>
      <c r="H3564" s="74">
        <v>55.56</v>
      </c>
      <c r="I3564" s="74">
        <v>1.49</v>
      </c>
      <c r="J3564" s="74">
        <v>16.760000000000002</v>
      </c>
      <c r="K3564" s="74">
        <v>0.15</v>
      </c>
      <c r="L3564" s="74">
        <v>3.16</v>
      </c>
      <c r="M3564" s="74">
        <v>6.64</v>
      </c>
      <c r="N3564" s="74">
        <v>3.66</v>
      </c>
      <c r="O3564" s="74">
        <v>1.89</v>
      </c>
      <c r="P3564" s="74">
        <v>0</v>
      </c>
      <c r="Q3564" s="74">
        <v>0.37</v>
      </c>
      <c r="R3564" s="74">
        <v>2.97</v>
      </c>
      <c r="S3564" s="74">
        <v>0</v>
      </c>
      <c r="T3564" s="74">
        <v>0</v>
      </c>
      <c r="U3564" s="74">
        <v>2.9899999999999999E-2</v>
      </c>
      <c r="V3564" s="74">
        <v>6.1879999999999997</v>
      </c>
      <c r="W3564" s="74">
        <v>1.213333212</v>
      </c>
      <c r="X3564" s="74">
        <v>1078.2239999999999</v>
      </c>
      <c r="Y3564" s="74">
        <v>1290</v>
      </c>
      <c r="Z3564" s="74">
        <v>0.67753177591553326</v>
      </c>
      <c r="AA3564" s="74">
        <v>0.32246822408446668</v>
      </c>
      <c r="AB3564" s="74">
        <v>2.4541862507269951E-4</v>
      </c>
      <c r="AC3564" s="74">
        <v>2.4541862507269951E-4</v>
      </c>
      <c r="AD3564" t="s">
        <v>5810</v>
      </c>
    </row>
    <row r="3565" spans="1:30">
      <c r="A3565" s="165" t="s">
        <v>7949</v>
      </c>
      <c r="C3565" s="165" t="s">
        <v>8444</v>
      </c>
      <c r="D3565" s="169" t="s">
        <v>2919</v>
      </c>
      <c r="E3565" s="169" t="s">
        <v>2921</v>
      </c>
      <c r="F3565" s="174">
        <v>52.270499999999998</v>
      </c>
      <c r="G3565" s="174">
        <v>-174.03299999999999</v>
      </c>
      <c r="H3565" s="74">
        <v>48.97</v>
      </c>
      <c r="I3565" s="74">
        <v>0.8</v>
      </c>
      <c r="J3565" s="74">
        <v>20.03</v>
      </c>
      <c r="K3565" s="74">
        <v>0.19</v>
      </c>
      <c r="L3565" s="74">
        <v>2.79</v>
      </c>
      <c r="M3565" s="74">
        <v>10.53</v>
      </c>
      <c r="N3565" s="74">
        <v>3.59</v>
      </c>
      <c r="O3565" s="74">
        <v>0.99</v>
      </c>
      <c r="P3565" s="74">
        <v>0</v>
      </c>
      <c r="Q3565" s="74">
        <v>0.25</v>
      </c>
      <c r="R3565" s="74">
        <v>3.57</v>
      </c>
      <c r="S3565" s="74">
        <v>0</v>
      </c>
      <c r="T3565" s="74">
        <v>0</v>
      </c>
      <c r="U3565" s="74">
        <v>1.7999999999999999E-2</v>
      </c>
      <c r="V3565" s="74">
        <v>6.9785000000000004</v>
      </c>
      <c r="W3565" s="74">
        <v>1.3683331965000001</v>
      </c>
      <c r="X3565" s="74">
        <v>1142.798</v>
      </c>
      <c r="Y3565" s="74">
        <v>1430</v>
      </c>
      <c r="Z3565" s="74">
        <v>0.82426087605264275</v>
      </c>
      <c r="AA3565" s="74">
        <v>0.1757391239473573</v>
      </c>
      <c r="AB3565" s="74">
        <v>1.6809224850611841E-4</v>
      </c>
      <c r="AC3565" s="74">
        <v>1.680922485061183E-4</v>
      </c>
      <c r="AD3565" t="s">
        <v>5810</v>
      </c>
    </row>
    <row r="3566" spans="1:30">
      <c r="A3566" s="165" t="s">
        <v>7950</v>
      </c>
      <c r="C3566" s="165" t="s">
        <v>8444</v>
      </c>
      <c r="D3566" s="169" t="s">
        <v>2919</v>
      </c>
      <c r="E3566" s="169" t="s">
        <v>2921</v>
      </c>
      <c r="F3566" s="174">
        <v>52.270499999999998</v>
      </c>
      <c r="G3566" s="174">
        <v>-174.03299999999999</v>
      </c>
      <c r="H3566" s="74">
        <v>48.69</v>
      </c>
      <c r="I3566" s="74">
        <v>0.78</v>
      </c>
      <c r="J3566" s="74">
        <v>17.3</v>
      </c>
      <c r="K3566" s="74">
        <v>0.17</v>
      </c>
      <c r="L3566" s="74">
        <v>4.93</v>
      </c>
      <c r="M3566" s="74">
        <v>10.02</v>
      </c>
      <c r="N3566" s="74">
        <v>2.66</v>
      </c>
      <c r="O3566" s="74">
        <v>0.96</v>
      </c>
      <c r="P3566" s="74">
        <v>0</v>
      </c>
      <c r="Q3566" s="74">
        <v>0.25</v>
      </c>
      <c r="R3566" s="74">
        <v>4.66</v>
      </c>
      <c r="S3566" s="74">
        <v>0</v>
      </c>
      <c r="T3566" s="74">
        <v>0</v>
      </c>
      <c r="U3566" s="74">
        <v>2.0199999999999999E-2</v>
      </c>
      <c r="V3566" s="74">
        <v>7.6669999999999998</v>
      </c>
      <c r="W3566" s="74">
        <v>1.5033331830000001</v>
      </c>
      <c r="X3566" s="74">
        <v>1134.3320000000001</v>
      </c>
      <c r="Y3566" s="74">
        <v>2050</v>
      </c>
      <c r="Z3566" s="74">
        <v>0.89809420576259447</v>
      </c>
      <c r="AA3566" s="74">
        <v>0.10190579423740551</v>
      </c>
      <c r="AB3566" s="74">
        <v>2.3085020837030749E-3</v>
      </c>
      <c r="AC3566" s="74">
        <v>2.3085020837030749E-3</v>
      </c>
      <c r="AD3566" t="s">
        <v>5810</v>
      </c>
    </row>
    <row r="3567" spans="1:30">
      <c r="A3567" s="165" t="s">
        <v>7951</v>
      </c>
      <c r="C3567" s="165" t="s">
        <v>8444</v>
      </c>
      <c r="D3567" s="169" t="s">
        <v>2919</v>
      </c>
      <c r="E3567" s="169" t="s">
        <v>2921</v>
      </c>
      <c r="F3567" s="174">
        <v>52.270499999999998</v>
      </c>
      <c r="G3567" s="174">
        <v>-174.03299999999999</v>
      </c>
      <c r="H3567" s="74">
        <v>46.64</v>
      </c>
      <c r="I3567" s="74">
        <v>0.84</v>
      </c>
      <c r="J3567" s="74">
        <v>17.39</v>
      </c>
      <c r="K3567" s="74">
        <v>0.18</v>
      </c>
      <c r="L3567" s="74">
        <v>4.79</v>
      </c>
      <c r="M3567" s="74">
        <v>11.64</v>
      </c>
      <c r="N3567" s="74">
        <v>2.62</v>
      </c>
      <c r="O3567" s="74">
        <v>0.84</v>
      </c>
      <c r="P3567" s="74">
        <v>0</v>
      </c>
      <c r="Q3567" s="74">
        <v>0.27</v>
      </c>
      <c r="R3567" s="74">
        <v>4.59</v>
      </c>
      <c r="S3567" s="74">
        <v>0</v>
      </c>
      <c r="T3567" s="74">
        <v>0</v>
      </c>
      <c r="U3567" s="74">
        <v>2.64E-2</v>
      </c>
      <c r="V3567" s="74">
        <v>7.9050000000000002</v>
      </c>
      <c r="W3567" s="74">
        <v>1.5499998450000001</v>
      </c>
      <c r="X3567" s="74">
        <v>1161.2239999999999</v>
      </c>
      <c r="Y3567" s="74">
        <v>2130</v>
      </c>
      <c r="Z3567" s="74">
        <v>0.87706310590755543</v>
      </c>
      <c r="AA3567" s="74">
        <v>0.1229368940924446</v>
      </c>
      <c r="AB3567" s="74">
        <v>1.891949361227789E-3</v>
      </c>
      <c r="AC3567" s="74">
        <v>1.8919493612277881E-3</v>
      </c>
      <c r="AD3567" t="s">
        <v>5810</v>
      </c>
    </row>
    <row r="3568" spans="1:30">
      <c r="A3568" s="165" t="s">
        <v>3894</v>
      </c>
      <c r="C3568" s="165" t="s">
        <v>8444</v>
      </c>
      <c r="D3568" s="169" t="s">
        <v>2919</v>
      </c>
      <c r="E3568" s="169" t="s">
        <v>3894</v>
      </c>
      <c r="F3568" s="174">
        <v>51.884999999999998</v>
      </c>
      <c r="G3568" s="174">
        <v>-178.14599999999999</v>
      </c>
      <c r="H3568" s="74">
        <v>51.220730009999997</v>
      </c>
      <c r="I3568" s="74">
        <v>0.94892661700000003</v>
      </c>
      <c r="J3568" s="74">
        <v>17.640783899999999</v>
      </c>
      <c r="K3568" s="74">
        <v>0.23538925899999999</v>
      </c>
      <c r="L3568" s="74">
        <v>3.8821515899999999</v>
      </c>
      <c r="M3568" s="74">
        <v>8.2131669160000005</v>
      </c>
      <c r="N3568" s="74">
        <v>3.7435423839999999</v>
      </c>
      <c r="O3568" s="74">
        <v>1.7531766710000001</v>
      </c>
      <c r="P3568" s="74">
        <v>0</v>
      </c>
      <c r="Q3568" s="74">
        <v>0.41770854400000001</v>
      </c>
      <c r="R3568" s="74">
        <v>2.37</v>
      </c>
      <c r="S3568" s="74">
        <v>0</v>
      </c>
      <c r="T3568" s="74">
        <v>0</v>
      </c>
      <c r="U3568" s="74">
        <v>1.2819000000000001E-2</v>
      </c>
      <c r="V3568" s="74">
        <v>8.0810186578999996</v>
      </c>
      <c r="W3568" s="74">
        <v>1.584513303881987</v>
      </c>
      <c r="X3568" s="74">
        <v>1104.3385708056001</v>
      </c>
      <c r="Y3568" s="74">
        <v>780</v>
      </c>
      <c r="Z3568" s="74">
        <v>0.76079523175669372</v>
      </c>
      <c r="AA3568" s="74">
        <v>0.2392047682433063</v>
      </c>
      <c r="AB3568" s="74">
        <v>3.3173505923068372E-4</v>
      </c>
      <c r="AC3568" s="74">
        <v>3.3173505923068377E-4</v>
      </c>
      <c r="AD3568" t="s">
        <v>5810</v>
      </c>
    </row>
    <row r="3569" spans="1:30">
      <c r="A3569" s="165" t="s">
        <v>7952</v>
      </c>
      <c r="C3569" s="165" t="s">
        <v>8444</v>
      </c>
      <c r="D3569" s="169" t="s">
        <v>2919</v>
      </c>
      <c r="E3569" s="169" t="s">
        <v>3894</v>
      </c>
      <c r="F3569" s="174">
        <v>51.884999999999998</v>
      </c>
      <c r="G3569" s="174">
        <v>-178.14599999999999</v>
      </c>
      <c r="H3569" s="74">
        <v>51.722894029999999</v>
      </c>
      <c r="I3569" s="74">
        <v>1.0687102509999999</v>
      </c>
      <c r="J3569" s="74">
        <v>18.354127080000001</v>
      </c>
      <c r="K3569" s="74">
        <v>0.20930663099999999</v>
      </c>
      <c r="L3569" s="74">
        <v>3.202928451</v>
      </c>
      <c r="M3569" s="74">
        <v>8.4090516470000001</v>
      </c>
      <c r="N3569" s="74">
        <v>3.730197623</v>
      </c>
      <c r="O3569" s="74">
        <v>1.8806234850000001</v>
      </c>
      <c r="P3569" s="74">
        <v>0</v>
      </c>
      <c r="Q3569" s="74">
        <v>0.34690660200000001</v>
      </c>
      <c r="R3569" s="74">
        <v>1.33</v>
      </c>
      <c r="S3569" s="74">
        <v>0</v>
      </c>
      <c r="T3569" s="74">
        <v>0</v>
      </c>
      <c r="U3569" s="74">
        <v>2.7859999999999998E-3</v>
      </c>
      <c r="V3569" s="74">
        <v>8.13569402135</v>
      </c>
      <c r="W3569" s="74">
        <v>1.595233962309921</v>
      </c>
      <c r="X3569" s="74">
        <v>1107.5902573402</v>
      </c>
      <c r="Y3569" s="74">
        <v>260</v>
      </c>
      <c r="Z3569" s="74">
        <v>0.83419454663230885</v>
      </c>
      <c r="AA3569" s="74">
        <v>0.1658054533676912</v>
      </c>
      <c r="AB3569" s="74">
        <v>8.0996418334550245E-4</v>
      </c>
      <c r="AC3569" s="74">
        <v>8.0996418334550277E-4</v>
      </c>
      <c r="AD3569" t="s">
        <v>5810</v>
      </c>
    </row>
    <row r="3570" spans="1:30">
      <c r="A3570" s="165" t="s">
        <v>7953</v>
      </c>
      <c r="C3570" s="165" t="s">
        <v>8444</v>
      </c>
      <c r="D3570" s="169" t="s">
        <v>2919</v>
      </c>
      <c r="E3570" s="169" t="s">
        <v>3894</v>
      </c>
      <c r="F3570" s="174">
        <v>51.884999999999998</v>
      </c>
      <c r="G3570" s="174">
        <v>-178.14599999999999</v>
      </c>
      <c r="H3570" s="74">
        <v>53.753383319999998</v>
      </c>
      <c r="I3570" s="74">
        <v>1.7732315409999999</v>
      </c>
      <c r="J3570" s="74">
        <v>14.845249839999999</v>
      </c>
      <c r="K3570" s="74">
        <v>0.30356563199999997</v>
      </c>
      <c r="L3570" s="74">
        <v>2.7958257149999999</v>
      </c>
      <c r="M3570" s="74">
        <v>6.3662537429999997</v>
      </c>
      <c r="N3570" s="74">
        <v>3.4122148889999999</v>
      </c>
      <c r="O3570" s="74">
        <v>2.6958976159999999</v>
      </c>
      <c r="P3570" s="74">
        <v>0</v>
      </c>
      <c r="Q3570" s="74">
        <v>0.51921424100000002</v>
      </c>
      <c r="R3570" s="74">
        <v>2.66</v>
      </c>
      <c r="S3570" s="74">
        <v>0</v>
      </c>
      <c r="T3570" s="74">
        <v>0</v>
      </c>
      <c r="U3570" s="74">
        <v>3.3609E-2</v>
      </c>
      <c r="V3570" s="74">
        <v>10.191487674999999</v>
      </c>
      <c r="W3570" s="74">
        <v>1.9983307168335751</v>
      </c>
      <c r="X3570" s="74">
        <v>1073.6798121337999</v>
      </c>
      <c r="Y3570" s="74">
        <v>1180</v>
      </c>
      <c r="Z3570" s="74">
        <v>0.65356107850879575</v>
      </c>
      <c r="AA3570" s="74">
        <v>0.34643892149120431</v>
      </c>
      <c r="AB3570" s="74">
        <v>9.0721060184606732E-4</v>
      </c>
      <c r="AC3570" s="74">
        <v>9.07210601846067E-4</v>
      </c>
      <c r="AD3570" t="s">
        <v>5810</v>
      </c>
    </row>
    <row r="3571" spans="1:30">
      <c r="A3571" s="165" t="s">
        <v>7954</v>
      </c>
      <c r="C3571" s="165" t="s">
        <v>8444</v>
      </c>
      <c r="D3571" s="169" t="s">
        <v>2919</v>
      </c>
      <c r="E3571" s="169" t="s">
        <v>3894</v>
      </c>
      <c r="F3571" s="174">
        <v>51.884999999999998</v>
      </c>
      <c r="G3571" s="174">
        <v>-178.14599999999999</v>
      </c>
      <c r="H3571" s="74">
        <v>51.526395059999999</v>
      </c>
      <c r="I3571" s="74">
        <v>1.1577972430000001</v>
      </c>
      <c r="J3571" s="74">
        <v>17.775740720000002</v>
      </c>
      <c r="K3571" s="74">
        <v>0.22531774900000001</v>
      </c>
      <c r="L3571" s="74">
        <v>2.578262053</v>
      </c>
      <c r="M3571" s="74">
        <v>8.4790104789999994</v>
      </c>
      <c r="N3571" s="74">
        <v>2.924659337</v>
      </c>
      <c r="O3571" s="74">
        <v>1.4007103430000001</v>
      </c>
      <c r="P3571" s="74">
        <v>0</v>
      </c>
      <c r="Q3571" s="74">
        <v>0.31780677499999999</v>
      </c>
      <c r="R3571" s="74">
        <v>3.76</v>
      </c>
      <c r="S3571" s="74">
        <v>0</v>
      </c>
      <c r="T3571" s="74">
        <v>0</v>
      </c>
      <c r="U3571" s="74">
        <v>5.1009999999999996E-3</v>
      </c>
      <c r="V3571" s="74">
        <v>7.7748366253000007</v>
      </c>
      <c r="W3571" s="74">
        <v>1.5244776172188901</v>
      </c>
      <c r="X3571" s="74">
        <v>1108.7515739513999</v>
      </c>
      <c r="Y3571" s="74">
        <v>1290</v>
      </c>
      <c r="Z3571" s="74">
        <v>0.94825411521195102</v>
      </c>
      <c r="AA3571" s="74">
        <v>5.1745884788049007E-2</v>
      </c>
      <c r="AB3571" s="74">
        <v>1.926518290420226E-3</v>
      </c>
      <c r="AC3571" s="74">
        <v>1.926518290420226E-3</v>
      </c>
      <c r="AD3571" t="s">
        <v>5810</v>
      </c>
    </row>
    <row r="3572" spans="1:30">
      <c r="A3572" s="165" t="s">
        <v>7955</v>
      </c>
      <c r="C3572" s="165" t="s">
        <v>8444</v>
      </c>
      <c r="D3572" s="169" t="s">
        <v>2919</v>
      </c>
      <c r="E3572" s="169" t="s">
        <v>3894</v>
      </c>
      <c r="F3572" s="174">
        <v>51.884999999999998</v>
      </c>
      <c r="G3572" s="174">
        <v>-178.14599999999999</v>
      </c>
      <c r="H3572" s="74">
        <v>50.762232419999997</v>
      </c>
      <c r="I3572" s="74">
        <v>1.068042932</v>
      </c>
      <c r="J3572" s="74">
        <v>15.82850665</v>
      </c>
      <c r="K3572" s="74">
        <v>0.33687908700000002</v>
      </c>
      <c r="L3572" s="74">
        <v>4.2589081750000002</v>
      </c>
      <c r="M3572" s="74">
        <v>7.2757185629999999</v>
      </c>
      <c r="N3572" s="74">
        <v>2.981003882</v>
      </c>
      <c r="O3572" s="74">
        <v>1.2464009220000001</v>
      </c>
      <c r="P3572" s="74">
        <v>0</v>
      </c>
      <c r="Q3572" s="74">
        <v>0.27060548000000001</v>
      </c>
      <c r="R3572" s="74">
        <v>3.69</v>
      </c>
      <c r="S3572" s="74">
        <v>0</v>
      </c>
      <c r="T3572" s="74">
        <v>0</v>
      </c>
      <c r="U3572" s="74">
        <v>3.4575000000000002E-2</v>
      </c>
      <c r="V3572" s="74">
        <v>9.0979804144999985</v>
      </c>
      <c r="W3572" s="74">
        <v>1.78391754994156</v>
      </c>
      <c r="X3572" s="74">
        <v>1088.7769281458</v>
      </c>
      <c r="Y3572" s="74">
        <v>1710</v>
      </c>
      <c r="Z3572" s="74">
        <v>0.76774499174287403</v>
      </c>
      <c r="AA3572" s="74">
        <v>0.232255008257126</v>
      </c>
      <c r="AB3572" s="74">
        <v>1.433402873990916E-3</v>
      </c>
      <c r="AC3572" s="74">
        <v>1.4334028739909151E-3</v>
      </c>
      <c r="AD3572" t="s">
        <v>5810</v>
      </c>
    </row>
    <row r="3573" spans="1:30">
      <c r="A3573" s="165" t="s">
        <v>7956</v>
      </c>
      <c r="C3573" s="165" t="s">
        <v>8444</v>
      </c>
      <c r="D3573" s="169" t="s">
        <v>2919</v>
      </c>
      <c r="E3573" s="169" t="s">
        <v>3894</v>
      </c>
      <c r="F3573" s="174">
        <v>51.884999999999998</v>
      </c>
      <c r="G3573" s="174">
        <v>-178.14599999999999</v>
      </c>
      <c r="H3573" s="74">
        <v>53.163886429999998</v>
      </c>
      <c r="I3573" s="74">
        <v>0.72203839599999997</v>
      </c>
      <c r="J3573" s="74">
        <v>18.084213439999999</v>
      </c>
      <c r="K3573" s="74">
        <v>0.220152872</v>
      </c>
      <c r="L3573" s="74">
        <v>3.2589776260000001</v>
      </c>
      <c r="M3573" s="74">
        <v>7.6395044910000003</v>
      </c>
      <c r="N3573" s="74">
        <v>3.466941888</v>
      </c>
      <c r="O3573" s="74">
        <v>1.4255251289999999</v>
      </c>
      <c r="P3573" s="74">
        <v>0</v>
      </c>
      <c r="Q3573" s="74">
        <v>0.36340414199999999</v>
      </c>
      <c r="R3573" s="74">
        <v>3.39</v>
      </c>
      <c r="S3573" s="74">
        <v>0</v>
      </c>
      <c r="T3573" s="74">
        <v>0</v>
      </c>
      <c r="U3573" s="74">
        <v>2.4771000000000001E-2</v>
      </c>
      <c r="V3573" s="74">
        <v>7.1515374860499996</v>
      </c>
      <c r="W3573" s="74">
        <v>1.402262111940441</v>
      </c>
      <c r="X3573" s="74">
        <v>1094.8157745506001</v>
      </c>
      <c r="Y3573" s="74">
        <v>1420</v>
      </c>
      <c r="Z3573" s="74">
        <v>0.75649800204845485</v>
      </c>
      <c r="AA3573" s="74">
        <v>0.24350199795154509</v>
      </c>
      <c r="AB3573" s="74">
        <v>2.096784714358004E-4</v>
      </c>
      <c r="AC3573" s="74">
        <v>2.0967847143580029E-4</v>
      </c>
      <c r="AD3573" t="s">
        <v>5810</v>
      </c>
    </row>
    <row r="3574" spans="1:30">
      <c r="A3574" s="165" t="s">
        <v>7957</v>
      </c>
      <c r="C3574" s="165" t="s">
        <v>8444</v>
      </c>
      <c r="D3574" s="169" t="s">
        <v>2919</v>
      </c>
      <c r="E3574" s="169" t="s">
        <v>3894</v>
      </c>
      <c r="F3574" s="174">
        <v>51.861939999999997</v>
      </c>
      <c r="G3574" s="174">
        <v>-178.14160000000001</v>
      </c>
      <c r="H3574" s="74">
        <v>48.819076000000003</v>
      </c>
      <c r="I3574" s="74">
        <v>1.6776381950000001</v>
      </c>
      <c r="J3574" s="74">
        <v>16.52257028</v>
      </c>
      <c r="K3574" s="74">
        <v>0.34165659799999998</v>
      </c>
      <c r="L3574" s="74">
        <v>3.2130438350000001</v>
      </c>
      <c r="M3574" s="74">
        <v>8.7868293410000007</v>
      </c>
      <c r="N3574" s="74">
        <v>3.717796431</v>
      </c>
      <c r="O3574" s="74">
        <v>2.328132852</v>
      </c>
      <c r="P3574" s="74">
        <v>0</v>
      </c>
      <c r="Q3574" s="74">
        <v>0.38058908000000002</v>
      </c>
      <c r="R3574" s="74">
        <v>0.45</v>
      </c>
      <c r="S3574" s="74">
        <v>0</v>
      </c>
      <c r="T3574" s="74">
        <v>0</v>
      </c>
      <c r="U3574" s="74">
        <v>1.317E-3</v>
      </c>
      <c r="V3574" s="74">
        <v>11.853618704500001</v>
      </c>
      <c r="W3574" s="74">
        <v>2.32423872924277</v>
      </c>
      <c r="X3574" s="74">
        <v>1113.8613670606001</v>
      </c>
      <c r="Y3574" s="74">
        <v>50</v>
      </c>
      <c r="Z3574" s="74">
        <v>0.66646243693592855</v>
      </c>
      <c r="AA3574" s="74">
        <v>0.3335375630640714</v>
      </c>
      <c r="AB3574" s="74">
        <v>3.1387727715304092E-4</v>
      </c>
      <c r="AC3574" s="74">
        <v>3.1387727715304092E-4</v>
      </c>
      <c r="AD3574" t="s">
        <v>5810</v>
      </c>
    </row>
    <row r="3575" spans="1:30">
      <c r="A3575" s="165" t="s">
        <v>7958</v>
      </c>
      <c r="C3575" s="165" t="s">
        <v>8444</v>
      </c>
      <c r="D3575" s="169" t="s">
        <v>2919</v>
      </c>
      <c r="E3575" s="169" t="s">
        <v>3894</v>
      </c>
      <c r="F3575" s="174">
        <v>51.861939999999997</v>
      </c>
      <c r="G3575" s="174">
        <v>-178.14160000000001</v>
      </c>
      <c r="H3575" s="74">
        <v>50.6093999</v>
      </c>
      <c r="I3575" s="74">
        <v>1.262566216</v>
      </c>
      <c r="J3575" s="74">
        <v>16.676806639999999</v>
      </c>
      <c r="K3575" s="74">
        <v>0.26340871500000002</v>
      </c>
      <c r="L3575" s="74">
        <v>3.5040683970000002</v>
      </c>
      <c r="M3575" s="74">
        <v>9.192590569</v>
      </c>
      <c r="N3575" s="74">
        <v>3.4817694000000001</v>
      </c>
      <c r="O3575" s="74">
        <v>1.578629949</v>
      </c>
      <c r="P3575" s="74">
        <v>0</v>
      </c>
      <c r="Q3575" s="74">
        <v>0.36248761200000001</v>
      </c>
      <c r="R3575" s="74">
        <v>2.82</v>
      </c>
      <c r="S3575" s="74">
        <v>0</v>
      </c>
      <c r="T3575" s="74">
        <v>0</v>
      </c>
      <c r="U3575" s="74">
        <v>9.2914999999999998E-2</v>
      </c>
      <c r="V3575" s="74">
        <v>9.1417207004999987</v>
      </c>
      <c r="W3575" s="74">
        <v>1.7924940757505741</v>
      </c>
      <c r="X3575" s="74">
        <v>1120.5970034454001</v>
      </c>
      <c r="Y3575" s="74">
        <v>2130</v>
      </c>
      <c r="Z3575" s="74">
        <v>0.4554365787973102</v>
      </c>
      <c r="AA3575" s="74">
        <v>0.54456342120268986</v>
      </c>
      <c r="AB3575" s="74">
        <v>3.0888067984509709E-4</v>
      </c>
      <c r="AC3575" s="74">
        <v>3.0888067984509692E-4</v>
      </c>
      <c r="AD3575" t="s">
        <v>5810</v>
      </c>
    </row>
    <row r="3576" spans="1:30">
      <c r="A3576" s="165" t="s">
        <v>7959</v>
      </c>
      <c r="C3576" s="165" t="s">
        <v>8444</v>
      </c>
      <c r="D3576" s="169" t="s">
        <v>2919</v>
      </c>
      <c r="E3576" s="169" t="s">
        <v>3894</v>
      </c>
      <c r="F3576" s="174">
        <v>51.861939999999997</v>
      </c>
      <c r="G3576" s="174">
        <v>-178.14160000000001</v>
      </c>
      <c r="H3576" s="74">
        <v>48.666243469999998</v>
      </c>
      <c r="I3576" s="74">
        <v>1.286589674</v>
      </c>
      <c r="J3576" s="74">
        <v>16.156258919999999</v>
      </c>
      <c r="K3576" s="74">
        <v>0.27102690899999998</v>
      </c>
      <c r="L3576" s="74">
        <v>4.5156067640000002</v>
      </c>
      <c r="M3576" s="74">
        <v>8.8707799400000003</v>
      </c>
      <c r="N3576" s="74">
        <v>3.1179561740000001</v>
      </c>
      <c r="O3576" s="74">
        <v>1.4788889650000001</v>
      </c>
      <c r="P3576" s="74">
        <v>0</v>
      </c>
      <c r="Q3576" s="74">
        <v>0.38585912700000002</v>
      </c>
      <c r="R3576" s="74">
        <v>2.4900000000000002</v>
      </c>
      <c r="S3576" s="74">
        <v>0</v>
      </c>
      <c r="T3576" s="74">
        <v>0</v>
      </c>
      <c r="U3576" s="74">
        <v>1.6098000000000001E-2</v>
      </c>
      <c r="V3576" s="74">
        <v>10.442994345000001</v>
      </c>
      <c r="W3576" s="74">
        <v>2.0476457452354051</v>
      </c>
      <c r="X3576" s="74">
        <v>1115.2549470040001</v>
      </c>
      <c r="Y3576" s="74">
        <v>910</v>
      </c>
      <c r="Z3576" s="74">
        <v>0.7760092228017994</v>
      </c>
      <c r="AA3576" s="74">
        <v>0.22399077719820051</v>
      </c>
      <c r="AB3576" s="74">
        <v>8.502014626190741E-4</v>
      </c>
      <c r="AC3576" s="74">
        <v>8.5020146261907366E-4</v>
      </c>
      <c r="AD3576" t="s">
        <v>5810</v>
      </c>
    </row>
    <row r="3577" spans="1:30">
      <c r="A3577" s="165" t="s">
        <v>7960</v>
      </c>
      <c r="C3577" s="165" t="s">
        <v>8444</v>
      </c>
      <c r="D3577" s="169" t="s">
        <v>2919</v>
      </c>
      <c r="E3577" s="169" t="s">
        <v>3894</v>
      </c>
      <c r="F3577" s="174">
        <v>51.861939999999997</v>
      </c>
      <c r="G3577" s="174">
        <v>-178.14160000000001</v>
      </c>
      <c r="H3577" s="74">
        <v>51.439062190000001</v>
      </c>
      <c r="I3577" s="74">
        <v>1.724684135</v>
      </c>
      <c r="J3577" s="74">
        <v>15.23084075</v>
      </c>
      <c r="K3577" s="74">
        <v>0.27141427400000001</v>
      </c>
      <c r="L3577" s="74">
        <v>3.521314297</v>
      </c>
      <c r="M3577" s="74">
        <v>8.4790104789999994</v>
      </c>
      <c r="N3577" s="74">
        <v>4.1382237929999999</v>
      </c>
      <c r="O3577" s="74">
        <v>2.2212847199999999</v>
      </c>
      <c r="P3577" s="74">
        <v>0</v>
      </c>
      <c r="Q3577" s="74">
        <v>0.41954160400000001</v>
      </c>
      <c r="R3577" s="74">
        <v>0.81</v>
      </c>
      <c r="S3577" s="74">
        <v>0</v>
      </c>
      <c r="T3577" s="74">
        <v>0</v>
      </c>
      <c r="U3577" s="74">
        <v>1E-3</v>
      </c>
      <c r="V3577" s="74">
        <v>10.978812899499999</v>
      </c>
      <c r="W3577" s="74">
        <v>2.152708196395825</v>
      </c>
      <c r="X3577" s="74">
        <v>1108.7515739513999</v>
      </c>
      <c r="Y3577" s="74">
        <v>100</v>
      </c>
      <c r="Z3577" s="74">
        <v>0.91729987212076236</v>
      </c>
      <c r="AA3577" s="74">
        <v>8.2700127879237584E-2</v>
      </c>
      <c r="AB3577" s="74">
        <v>2.2421726242743811E-3</v>
      </c>
      <c r="AC3577" s="74">
        <v>2.2421726242743811E-3</v>
      </c>
      <c r="AD3577" t="s">
        <v>5810</v>
      </c>
    </row>
    <row r="3578" spans="1:30">
      <c r="A3578" s="165" t="s">
        <v>5338</v>
      </c>
      <c r="C3578" s="165" t="s">
        <v>8444</v>
      </c>
      <c r="D3578" s="169" t="s">
        <v>2919</v>
      </c>
      <c r="E3578" s="169" t="s">
        <v>5338</v>
      </c>
      <c r="F3578" s="174">
        <v>51.941951000000003</v>
      </c>
      <c r="G3578" s="174">
        <v>-179.61846499999999</v>
      </c>
      <c r="H3578" s="74">
        <v>59.87</v>
      </c>
      <c r="I3578" s="74">
        <v>1.1299999999999999</v>
      </c>
      <c r="J3578" s="74">
        <v>15.91</v>
      </c>
      <c r="K3578" s="74">
        <v>0.27</v>
      </c>
      <c r="L3578" s="74">
        <v>2.4300000000000002</v>
      </c>
      <c r="M3578" s="74">
        <v>5.18</v>
      </c>
      <c r="N3578" s="74">
        <v>3.8</v>
      </c>
      <c r="O3578" s="74">
        <v>2.44</v>
      </c>
      <c r="P3578" s="74">
        <v>0</v>
      </c>
      <c r="Q3578" s="74">
        <v>0.41</v>
      </c>
      <c r="R3578" s="74">
        <v>1.3</v>
      </c>
      <c r="S3578" s="74">
        <v>0</v>
      </c>
      <c r="T3578" s="74">
        <v>0</v>
      </c>
      <c r="U3578" s="74">
        <v>1E-3</v>
      </c>
      <c r="V3578" s="74">
        <v>7.5989999999999993</v>
      </c>
      <c r="W3578" s="74">
        <v>1.4899998510000001</v>
      </c>
      <c r="X3578" s="74">
        <v>1053.9880000000001</v>
      </c>
      <c r="Y3578" s="74">
        <v>200</v>
      </c>
      <c r="Z3578" s="74">
        <v>0.9427743902007909</v>
      </c>
      <c r="AA3578" s="74">
        <v>5.7225609799209112E-2</v>
      </c>
      <c r="AB3578" s="74">
        <v>2.1347874612312541E-3</v>
      </c>
      <c r="AC3578" s="74">
        <v>2.1347874612312519E-3</v>
      </c>
      <c r="AD3578" t="s">
        <v>5810</v>
      </c>
    </row>
    <row r="3579" spans="1:30">
      <c r="A3579" s="165" t="s">
        <v>7961</v>
      </c>
      <c r="C3579" s="165" t="s">
        <v>8444</v>
      </c>
      <c r="D3579" s="169" t="s">
        <v>2919</v>
      </c>
      <c r="E3579" s="169" t="s">
        <v>5338</v>
      </c>
      <c r="F3579" s="174">
        <v>51.941951000000003</v>
      </c>
      <c r="G3579" s="174">
        <v>-179.61846499999999</v>
      </c>
      <c r="H3579" s="74">
        <v>55.89</v>
      </c>
      <c r="I3579" s="74">
        <v>1.19</v>
      </c>
      <c r="J3579" s="74">
        <v>16.39</v>
      </c>
      <c r="K3579" s="74">
        <v>0.23</v>
      </c>
      <c r="L3579" s="74">
        <v>3.3</v>
      </c>
      <c r="M3579" s="74">
        <v>6.63</v>
      </c>
      <c r="N3579" s="74">
        <v>3.72</v>
      </c>
      <c r="O3579" s="74">
        <v>1.8</v>
      </c>
      <c r="P3579" s="74">
        <v>0</v>
      </c>
      <c r="Q3579" s="74">
        <v>0.44</v>
      </c>
      <c r="R3579" s="74">
        <v>1.02</v>
      </c>
      <c r="S3579" s="74">
        <v>0</v>
      </c>
      <c r="T3579" s="74">
        <v>0</v>
      </c>
      <c r="U3579" s="74">
        <v>2.5999999999999999E-3</v>
      </c>
      <c r="V3579" s="74">
        <v>7.8710000000000004</v>
      </c>
      <c r="W3579" s="74">
        <v>1.543333179</v>
      </c>
      <c r="X3579" s="74">
        <v>1078.058</v>
      </c>
      <c r="Y3579" s="74">
        <v>170</v>
      </c>
      <c r="Z3579" s="74">
        <v>0.76777823367287135</v>
      </c>
      <c r="AA3579" s="74">
        <v>0.23222176632712871</v>
      </c>
      <c r="AB3579" s="74">
        <v>4.8899580185662156E-4</v>
      </c>
      <c r="AC3579" s="74">
        <v>4.8899580185662135E-4</v>
      </c>
      <c r="AD3579" t="s">
        <v>5810</v>
      </c>
    </row>
    <row r="3580" spans="1:30">
      <c r="A3580" s="165" t="s">
        <v>7962</v>
      </c>
      <c r="C3580" s="165" t="s">
        <v>8444</v>
      </c>
      <c r="D3580" s="169" t="s">
        <v>2919</v>
      </c>
      <c r="E3580" s="169" t="s">
        <v>5338</v>
      </c>
      <c r="F3580" s="174">
        <v>51.941951000000003</v>
      </c>
      <c r="G3580" s="174">
        <v>-179.61846499999999</v>
      </c>
      <c r="H3580" s="74">
        <v>54.34</v>
      </c>
      <c r="I3580" s="74">
        <v>1.17</v>
      </c>
      <c r="J3580" s="74">
        <v>16.309999999999999</v>
      </c>
      <c r="K3580" s="74">
        <v>0.22</v>
      </c>
      <c r="L3580" s="74">
        <v>3.42</v>
      </c>
      <c r="M3580" s="74">
        <v>7.65</v>
      </c>
      <c r="N3580" s="74">
        <v>3.51</v>
      </c>
      <c r="O3580" s="74">
        <v>1.33</v>
      </c>
      <c r="P3580" s="74">
        <v>0</v>
      </c>
      <c r="Q3580" s="74">
        <v>0.35</v>
      </c>
      <c r="R3580" s="74">
        <v>2</v>
      </c>
      <c r="S3580" s="74">
        <v>0</v>
      </c>
      <c r="T3580" s="74">
        <v>0</v>
      </c>
      <c r="U3580" s="74">
        <v>8.0000000000000004E-4</v>
      </c>
      <c r="V3580" s="74">
        <v>8.0410000000000004</v>
      </c>
      <c r="W3580" s="74">
        <v>1.576666509</v>
      </c>
      <c r="X3580" s="74">
        <v>1094.99</v>
      </c>
      <c r="Y3580" s="74">
        <v>430</v>
      </c>
      <c r="Z3580" s="74">
        <v>0.97358950359686602</v>
      </c>
      <c r="AA3580" s="74">
        <v>2.6410496403134011E-2</v>
      </c>
      <c r="AB3580" s="74">
        <v>1.241913408511424E-3</v>
      </c>
      <c r="AC3580" s="74">
        <v>1.2419134085114251E-3</v>
      </c>
      <c r="AD3580" t="s">
        <v>5810</v>
      </c>
    </row>
    <row r="3581" spans="1:30">
      <c r="A3581" s="165" t="s">
        <v>7963</v>
      </c>
      <c r="C3581" s="165" t="s">
        <v>8444</v>
      </c>
      <c r="D3581" s="169" t="s">
        <v>2919</v>
      </c>
      <c r="E3581" s="169" t="s">
        <v>5338</v>
      </c>
      <c r="F3581" s="174">
        <v>51.941951000000003</v>
      </c>
      <c r="G3581" s="174">
        <v>-179.61846499999999</v>
      </c>
      <c r="H3581" s="74">
        <v>56.72</v>
      </c>
      <c r="I3581" s="74">
        <v>0.87</v>
      </c>
      <c r="J3581" s="74">
        <v>15.96</v>
      </c>
      <c r="K3581" s="74">
        <v>0.22</v>
      </c>
      <c r="L3581" s="74">
        <v>3.07</v>
      </c>
      <c r="M3581" s="74">
        <v>6.72</v>
      </c>
      <c r="N3581" s="74">
        <v>3.54</v>
      </c>
      <c r="O3581" s="74">
        <v>1.8</v>
      </c>
      <c r="P3581" s="74">
        <v>0</v>
      </c>
      <c r="Q3581" s="74">
        <v>0.66</v>
      </c>
      <c r="R3581" s="74">
        <v>2.04</v>
      </c>
      <c r="S3581" s="74">
        <v>0</v>
      </c>
      <c r="T3581" s="74">
        <v>0</v>
      </c>
      <c r="U3581" s="74">
        <v>7.3000000000000001E-3</v>
      </c>
      <c r="V3581" s="74">
        <v>7.2930000000000001</v>
      </c>
      <c r="W3581" s="74">
        <v>1.4299998570000001</v>
      </c>
      <c r="X3581" s="74">
        <v>1079.5519999999999</v>
      </c>
      <c r="Y3581" s="74">
        <v>530</v>
      </c>
      <c r="Z3581" s="74">
        <v>0.80182162325317241</v>
      </c>
      <c r="AA3581" s="74">
        <v>0.19817837674682759</v>
      </c>
      <c r="AB3581" s="74">
        <v>1.06910510043887E-3</v>
      </c>
      <c r="AC3581" s="74">
        <v>1.06910510043887E-3</v>
      </c>
      <c r="AD3581" t="s">
        <v>5810</v>
      </c>
    </row>
    <row r="3582" spans="1:30">
      <c r="A3582" s="165" t="s">
        <v>7964</v>
      </c>
      <c r="C3582" s="165" t="s">
        <v>8444</v>
      </c>
      <c r="D3582" s="169" t="s">
        <v>2919</v>
      </c>
      <c r="E3582" s="169" t="s">
        <v>5338</v>
      </c>
      <c r="F3582" s="174">
        <v>51.941951000000003</v>
      </c>
      <c r="G3582" s="174">
        <v>-179.61846499999999</v>
      </c>
      <c r="H3582" s="74">
        <v>58.56</v>
      </c>
      <c r="I3582" s="74">
        <v>1.1000000000000001</v>
      </c>
      <c r="J3582" s="74">
        <v>15.91</v>
      </c>
      <c r="K3582" s="74">
        <v>0.18</v>
      </c>
      <c r="L3582" s="74">
        <v>2.73</v>
      </c>
      <c r="M3582" s="74">
        <v>6.28</v>
      </c>
      <c r="N3582" s="74">
        <v>3.4</v>
      </c>
      <c r="O3582" s="74">
        <v>2.02</v>
      </c>
      <c r="P3582" s="74">
        <v>0</v>
      </c>
      <c r="Q3582" s="74">
        <v>0.53</v>
      </c>
      <c r="R3582" s="74">
        <v>1.95</v>
      </c>
      <c r="S3582" s="74">
        <v>0</v>
      </c>
      <c r="T3582" s="74">
        <v>0</v>
      </c>
      <c r="U3582" s="74">
        <v>6.6E-3</v>
      </c>
      <c r="V3582" s="74">
        <v>6.9954999999999998</v>
      </c>
      <c r="W3582" s="74">
        <v>1.3716665294999999</v>
      </c>
      <c r="X3582" s="74">
        <v>1072.248</v>
      </c>
      <c r="Y3582" s="74">
        <v>490</v>
      </c>
      <c r="Z3582" s="74">
        <v>0.79955646920531054</v>
      </c>
      <c r="AA3582" s="74">
        <v>0.20044353079468949</v>
      </c>
      <c r="AB3582" s="74">
        <v>2.611718855128662E-4</v>
      </c>
      <c r="AC3582" s="74">
        <v>2.611718855128662E-4</v>
      </c>
      <c r="AD3582" t="s">
        <v>5810</v>
      </c>
    </row>
    <row r="3583" spans="1:30">
      <c r="A3583" s="165" t="s">
        <v>7965</v>
      </c>
      <c r="C3583" s="165" t="s">
        <v>8444</v>
      </c>
      <c r="D3583" s="169" t="s">
        <v>2919</v>
      </c>
      <c r="E3583" s="169" t="s">
        <v>5338</v>
      </c>
      <c r="F3583" s="174">
        <v>51.941951000000003</v>
      </c>
      <c r="G3583" s="174">
        <v>-179.61846499999999</v>
      </c>
      <c r="H3583" s="74">
        <v>59.02</v>
      </c>
      <c r="I3583" s="74">
        <v>1.02</v>
      </c>
      <c r="J3583" s="74">
        <v>15.81</v>
      </c>
      <c r="K3583" s="74">
        <v>0.22</v>
      </c>
      <c r="L3583" s="74">
        <v>2.72</v>
      </c>
      <c r="M3583" s="74">
        <v>5.88</v>
      </c>
      <c r="N3583" s="74">
        <v>3.44</v>
      </c>
      <c r="O3583" s="74">
        <v>2.09</v>
      </c>
      <c r="P3583" s="74">
        <v>0</v>
      </c>
      <c r="Q3583" s="74">
        <v>0.48</v>
      </c>
      <c r="R3583" s="74">
        <v>2.4900000000000002</v>
      </c>
      <c r="S3583" s="74">
        <v>0</v>
      </c>
      <c r="T3583" s="74">
        <v>0</v>
      </c>
      <c r="U3583" s="74">
        <v>7.0000000000000001E-3</v>
      </c>
      <c r="V3583" s="74">
        <v>7.0550000000000006</v>
      </c>
      <c r="W3583" s="74">
        <v>1.3833331950000001</v>
      </c>
      <c r="X3583" s="74">
        <v>1065.6079999999999</v>
      </c>
      <c r="Y3583" s="74">
        <v>680</v>
      </c>
      <c r="Z3583" s="74">
        <v>0.85482049655159797</v>
      </c>
      <c r="AA3583" s="74">
        <v>0.145179503448402</v>
      </c>
      <c r="AB3583" s="74">
        <v>5.5813704148065875E-4</v>
      </c>
      <c r="AC3583" s="74">
        <v>5.5813704148065897E-4</v>
      </c>
      <c r="AD3583" t="s">
        <v>5810</v>
      </c>
    </row>
    <row r="3584" spans="1:30">
      <c r="A3584" s="165" t="s">
        <v>7966</v>
      </c>
      <c r="C3584" s="165" t="s">
        <v>8444</v>
      </c>
      <c r="D3584" s="169" t="s">
        <v>2919</v>
      </c>
      <c r="E3584" s="169" t="s">
        <v>5338</v>
      </c>
      <c r="F3584" s="174">
        <v>51.941951000000003</v>
      </c>
      <c r="G3584" s="174">
        <v>-179.61846499999999</v>
      </c>
      <c r="H3584" s="74">
        <v>57.18</v>
      </c>
      <c r="I3584" s="74">
        <v>0.99</v>
      </c>
      <c r="J3584" s="74">
        <v>16.989999999999998</v>
      </c>
      <c r="K3584" s="74">
        <v>0.2</v>
      </c>
      <c r="L3584" s="74">
        <v>1.81</v>
      </c>
      <c r="M3584" s="74">
        <v>7.12</v>
      </c>
      <c r="N3584" s="74">
        <v>3.22</v>
      </c>
      <c r="O3584" s="74">
        <v>1.86</v>
      </c>
      <c r="P3584" s="74">
        <v>0</v>
      </c>
      <c r="Q3584" s="74">
        <v>0.65</v>
      </c>
      <c r="R3584" s="74">
        <v>1.96</v>
      </c>
      <c r="S3584" s="74">
        <v>0</v>
      </c>
      <c r="T3584" s="74">
        <v>0</v>
      </c>
      <c r="U3584" s="74">
        <v>3.7000000000000002E-3</v>
      </c>
      <c r="V3584" s="74">
        <v>7.4035000000000002</v>
      </c>
      <c r="W3584" s="74">
        <v>1.4516665215</v>
      </c>
      <c r="X3584" s="74">
        <v>1086.192</v>
      </c>
      <c r="Y3584" s="74">
        <v>450</v>
      </c>
      <c r="Z3584" s="74">
        <v>0.8809754533120342</v>
      </c>
      <c r="AA3584" s="74">
        <v>0.1190245466879658</v>
      </c>
      <c r="AB3584" s="74">
        <v>1.4668320900069519E-3</v>
      </c>
      <c r="AC3584" s="74">
        <v>1.4668320900069519E-3</v>
      </c>
      <c r="AD3584" t="s">
        <v>5810</v>
      </c>
    </row>
    <row r="3585" spans="1:30">
      <c r="A3585" s="165" t="s">
        <v>7967</v>
      </c>
      <c r="C3585" s="165" t="s">
        <v>8444</v>
      </c>
      <c r="D3585" s="169" t="s">
        <v>2919</v>
      </c>
      <c r="E3585" s="169" t="s">
        <v>5338</v>
      </c>
      <c r="F3585" s="174">
        <v>51.941951000000003</v>
      </c>
      <c r="G3585" s="174">
        <v>-179.61846499999999</v>
      </c>
      <c r="H3585" s="74">
        <v>62.95</v>
      </c>
      <c r="I3585" s="74">
        <v>1.34</v>
      </c>
      <c r="J3585" s="74">
        <v>14.04</v>
      </c>
      <c r="K3585" s="74">
        <v>0.28999999999999998</v>
      </c>
      <c r="L3585" s="74">
        <v>1.72</v>
      </c>
      <c r="M3585" s="74">
        <v>4.24</v>
      </c>
      <c r="N3585" s="74">
        <v>3.69</v>
      </c>
      <c r="O3585" s="74">
        <v>3.23</v>
      </c>
      <c r="P3585" s="74">
        <v>0</v>
      </c>
      <c r="Q3585" s="74">
        <v>0.63</v>
      </c>
      <c r="R3585" s="74">
        <v>1.91</v>
      </c>
      <c r="S3585" s="74">
        <v>0</v>
      </c>
      <c r="T3585" s="74">
        <v>0</v>
      </c>
      <c r="U3585" s="74">
        <v>6.7000000000000002E-3</v>
      </c>
      <c r="V3585" s="74">
        <v>8.1940000000000008</v>
      </c>
      <c r="W3585" s="74">
        <v>1.606666506</v>
      </c>
      <c r="X3585" s="74">
        <v>1038.384</v>
      </c>
      <c r="Y3585" s="74">
        <v>450</v>
      </c>
      <c r="Z3585" s="74">
        <v>0.80873509616863293</v>
      </c>
      <c r="AA3585" s="74">
        <v>0.1912649038313671</v>
      </c>
      <c r="AB3585" s="74">
        <v>1.257680613509929E-3</v>
      </c>
      <c r="AC3585" s="74">
        <v>1.257680613509929E-3</v>
      </c>
      <c r="AD3585" t="s">
        <v>5810</v>
      </c>
    </row>
    <row r="3586" spans="1:30">
      <c r="A3586" s="165" t="s">
        <v>7968</v>
      </c>
      <c r="C3586" s="165" t="s">
        <v>8444</v>
      </c>
      <c r="D3586" s="169" t="s">
        <v>2919</v>
      </c>
      <c r="E3586" s="169" t="s">
        <v>5338</v>
      </c>
      <c r="F3586" s="174">
        <v>51.941951000000003</v>
      </c>
      <c r="G3586" s="174">
        <v>-179.61846499999999</v>
      </c>
      <c r="H3586" s="74">
        <v>57.9</v>
      </c>
      <c r="I3586" s="74">
        <v>1.1299999999999999</v>
      </c>
      <c r="J3586" s="74">
        <v>15.94</v>
      </c>
      <c r="K3586" s="74">
        <v>0.25</v>
      </c>
      <c r="L3586" s="74">
        <v>2.54</v>
      </c>
      <c r="M3586" s="74">
        <v>5.92</v>
      </c>
      <c r="N3586" s="74">
        <v>3.79</v>
      </c>
      <c r="O3586" s="74">
        <v>2.2400000000000002</v>
      </c>
      <c r="P3586" s="74">
        <v>0</v>
      </c>
      <c r="Q3586" s="74">
        <v>0.45</v>
      </c>
      <c r="R3586" s="74">
        <v>1.33</v>
      </c>
      <c r="S3586" s="74">
        <v>0</v>
      </c>
      <c r="T3586" s="74">
        <v>0</v>
      </c>
      <c r="U3586" s="74">
        <v>5.4999999999999997E-3</v>
      </c>
      <c r="V3586" s="74">
        <v>8.083499999999999</v>
      </c>
      <c r="W3586" s="74">
        <v>1.5849998415</v>
      </c>
      <c r="X3586" s="74">
        <v>1066.2719999999999</v>
      </c>
      <c r="Y3586" s="74">
        <v>290</v>
      </c>
      <c r="Z3586" s="74">
        <v>0.70753140944291404</v>
      </c>
      <c r="AA3586" s="74">
        <v>0.29246859055708591</v>
      </c>
      <c r="AB3586" s="74">
        <v>3.218729300402029E-4</v>
      </c>
      <c r="AC3586" s="74">
        <v>3.2187293004020258E-4</v>
      </c>
      <c r="AD3586" t="s">
        <v>5810</v>
      </c>
    </row>
    <row r="3587" spans="1:30">
      <c r="A3587" s="165" t="s">
        <v>5516</v>
      </c>
      <c r="C3587" s="165" t="s">
        <v>8444</v>
      </c>
      <c r="D3587" s="169" t="s">
        <v>2919</v>
      </c>
      <c r="E3587" s="169" t="s">
        <v>5516</v>
      </c>
      <c r="F3587" s="174">
        <v>61.268571000000001</v>
      </c>
      <c r="G3587" s="174">
        <v>-152.23542499999999</v>
      </c>
      <c r="H3587" s="74">
        <v>60.99</v>
      </c>
      <c r="I3587" s="74">
        <v>0.65</v>
      </c>
      <c r="J3587" s="74">
        <v>16.27</v>
      </c>
      <c r="K3587" s="74">
        <v>7.0000000000000007E-2</v>
      </c>
      <c r="L3587" s="74">
        <v>1.89</v>
      </c>
      <c r="M3587" s="74">
        <v>4.88</v>
      </c>
      <c r="N3587" s="74">
        <v>5.26</v>
      </c>
      <c r="O3587" s="74">
        <v>1.3</v>
      </c>
      <c r="P3587" s="74">
        <v>0</v>
      </c>
      <c r="Q3587" s="74">
        <v>0.41</v>
      </c>
      <c r="R3587" s="74">
        <v>2.44</v>
      </c>
      <c r="S3587" s="74">
        <v>0</v>
      </c>
      <c r="T3587" s="74">
        <v>0</v>
      </c>
      <c r="U3587" s="74">
        <v>1.0699999999999999E-2</v>
      </c>
      <c r="V3587" s="74">
        <v>4.5644999999999998</v>
      </c>
      <c r="W3587" s="74">
        <v>0.89499991049999994</v>
      </c>
      <c r="X3587" s="74">
        <v>1049.008</v>
      </c>
      <c r="Y3587" s="74">
        <v>700</v>
      </c>
      <c r="Z3587" s="74">
        <v>0.750613924868064</v>
      </c>
      <c r="AA3587" s="74">
        <v>0.249386075131936</v>
      </c>
      <c r="AB3587" s="74">
        <v>1.027141072348988E-3</v>
      </c>
      <c r="AC3587" s="74">
        <v>1.027141072348988E-3</v>
      </c>
      <c r="AD3587" t="s">
        <v>5810</v>
      </c>
    </row>
    <row r="3588" spans="1:30">
      <c r="A3588" s="165" t="s">
        <v>3508</v>
      </c>
      <c r="C3588" s="165" t="s">
        <v>8444</v>
      </c>
      <c r="D3588" s="169" t="s">
        <v>2919</v>
      </c>
      <c r="E3588" s="169" t="s">
        <v>3508</v>
      </c>
      <c r="F3588" s="174">
        <v>66.33</v>
      </c>
      <c r="G3588" s="174">
        <v>-164.11</v>
      </c>
      <c r="H3588" s="74">
        <v>49.5</v>
      </c>
      <c r="I3588" s="74">
        <v>3.22</v>
      </c>
      <c r="J3588" s="74">
        <v>15.71</v>
      </c>
      <c r="K3588" s="74">
        <v>0.19</v>
      </c>
      <c r="L3588" s="74">
        <v>4.5999999999999996</v>
      </c>
      <c r="M3588" s="74">
        <v>10.68</v>
      </c>
      <c r="N3588" s="74">
        <v>4.18</v>
      </c>
      <c r="O3588" s="74">
        <v>1.73</v>
      </c>
      <c r="P3588" s="74">
        <v>0</v>
      </c>
      <c r="Q3588" s="74">
        <v>0.64</v>
      </c>
      <c r="R3588" s="74">
        <v>0.28000000000000003</v>
      </c>
      <c r="S3588" s="74">
        <v>0</v>
      </c>
      <c r="T3588" s="74">
        <v>0</v>
      </c>
      <c r="U3588" s="74">
        <v>6.6E-3</v>
      </c>
      <c r="V3588" s="74">
        <v>8.7040000000000006</v>
      </c>
      <c r="W3588" s="74">
        <v>1.706666496</v>
      </c>
      <c r="X3588" s="74">
        <v>1145.288</v>
      </c>
      <c r="Y3588" s="74">
        <v>100</v>
      </c>
      <c r="Z3588" s="74">
        <v>0.14088942401494009</v>
      </c>
      <c r="AA3588" s="74">
        <v>0.85911057598505991</v>
      </c>
      <c r="AB3588" s="74">
        <v>2.1067176590180601E-4</v>
      </c>
      <c r="AC3588" s="74">
        <v>2.1067176590180601E-4</v>
      </c>
      <c r="AD3588" t="s">
        <v>5810</v>
      </c>
    </row>
    <row r="3589" spans="1:30">
      <c r="A3589" s="165" t="s">
        <v>7969</v>
      </c>
      <c r="C3589" s="165" t="s">
        <v>8444</v>
      </c>
      <c r="D3589" s="169" t="s">
        <v>2919</v>
      </c>
      <c r="E3589" s="169" t="s">
        <v>3508</v>
      </c>
      <c r="F3589" s="174">
        <v>66.33</v>
      </c>
      <c r="G3589" s="174">
        <v>-164.11</v>
      </c>
      <c r="H3589" s="74">
        <v>49.87</v>
      </c>
      <c r="I3589" s="74">
        <v>3.15</v>
      </c>
      <c r="J3589" s="74">
        <v>15.14</v>
      </c>
      <c r="K3589" s="74">
        <v>0.15</v>
      </c>
      <c r="L3589" s="74">
        <v>5.05</v>
      </c>
      <c r="M3589" s="74">
        <v>10.44</v>
      </c>
      <c r="N3589" s="74">
        <v>4.0199999999999996</v>
      </c>
      <c r="O3589" s="74">
        <v>1.71</v>
      </c>
      <c r="P3589" s="74">
        <v>0</v>
      </c>
      <c r="Q3589" s="74">
        <v>0.64</v>
      </c>
      <c r="R3589" s="74">
        <v>0.33</v>
      </c>
      <c r="S3589" s="74">
        <v>0</v>
      </c>
      <c r="T3589" s="74">
        <v>0</v>
      </c>
      <c r="U3589" s="74">
        <v>5.4999999999999997E-3</v>
      </c>
      <c r="V3589" s="74">
        <v>9.1884999999999994</v>
      </c>
      <c r="W3589" s="74">
        <v>1.8016664865000001</v>
      </c>
      <c r="X3589" s="74">
        <v>1141.3040000000001</v>
      </c>
      <c r="Y3589" s="74">
        <v>90</v>
      </c>
      <c r="Z3589" s="74">
        <v>0.21550596111675241</v>
      </c>
      <c r="AA3589" s="74">
        <v>0.78449403888324765</v>
      </c>
      <c r="AB3589" s="74">
        <v>2.122598323317158E-4</v>
      </c>
      <c r="AC3589" s="74">
        <v>2.122598323317158E-4</v>
      </c>
      <c r="AD3589" t="s">
        <v>5810</v>
      </c>
    </row>
    <row r="3590" spans="1:30">
      <c r="A3590" s="165" t="s">
        <v>7970</v>
      </c>
      <c r="C3590" s="165" t="s">
        <v>8444</v>
      </c>
      <c r="D3590" s="169" t="s">
        <v>2919</v>
      </c>
      <c r="E3590" s="169" t="s">
        <v>3508</v>
      </c>
      <c r="F3590" s="174">
        <v>66.33</v>
      </c>
      <c r="G3590" s="174">
        <v>-164.11</v>
      </c>
      <c r="H3590" s="74">
        <v>50.1</v>
      </c>
      <c r="I3590" s="74">
        <v>3.13</v>
      </c>
      <c r="J3590" s="74">
        <v>15.33</v>
      </c>
      <c r="K3590" s="74">
        <v>0.24</v>
      </c>
      <c r="L3590" s="74">
        <v>5.1100000000000003</v>
      </c>
      <c r="M3590" s="74">
        <v>10.29</v>
      </c>
      <c r="N3590" s="74">
        <v>3.8</v>
      </c>
      <c r="O3590" s="74">
        <v>1.72</v>
      </c>
      <c r="P3590" s="74">
        <v>0</v>
      </c>
      <c r="Q3590" s="74">
        <v>0.66</v>
      </c>
      <c r="R3590" s="74">
        <v>0.34</v>
      </c>
      <c r="S3590" s="74">
        <v>0</v>
      </c>
      <c r="T3590" s="74">
        <v>0</v>
      </c>
      <c r="U3590" s="74">
        <v>9.4000000000000004E-3</v>
      </c>
      <c r="V3590" s="74">
        <v>9.2989999999999995</v>
      </c>
      <c r="W3590" s="74">
        <v>1.8233331509999999</v>
      </c>
      <c r="X3590" s="74">
        <v>1138.8140000000001</v>
      </c>
      <c r="Y3590" s="74">
        <v>150</v>
      </c>
      <c r="Z3590" s="74">
        <v>0.1413473852733319</v>
      </c>
      <c r="AA3590" s="74">
        <v>0.8586526147266681</v>
      </c>
      <c r="AB3590" s="74">
        <v>1.0526207499476099E-4</v>
      </c>
      <c r="AC3590" s="74">
        <v>1.0526207499476099E-4</v>
      </c>
      <c r="AD3590" t="s">
        <v>5810</v>
      </c>
    </row>
    <row r="3591" spans="1:30">
      <c r="A3591" s="165" t="s">
        <v>7971</v>
      </c>
      <c r="C3591" s="165" t="s">
        <v>8444</v>
      </c>
      <c r="D3591" s="169" t="s">
        <v>2919</v>
      </c>
      <c r="E3591" s="169" t="s">
        <v>3508</v>
      </c>
      <c r="F3591" s="174">
        <v>66.33</v>
      </c>
      <c r="G3591" s="174">
        <v>-164.11</v>
      </c>
      <c r="H3591" s="74">
        <v>49.56</v>
      </c>
      <c r="I3591" s="74">
        <v>3.45</v>
      </c>
      <c r="J3591" s="74">
        <v>15.2</v>
      </c>
      <c r="K3591" s="74">
        <v>0.16</v>
      </c>
      <c r="L3591" s="74">
        <v>4.97</v>
      </c>
      <c r="M3591" s="74">
        <v>9.7899999999999991</v>
      </c>
      <c r="N3591" s="74">
        <v>3.78</v>
      </c>
      <c r="O3591" s="74">
        <v>1.85</v>
      </c>
      <c r="P3591" s="74">
        <v>0</v>
      </c>
      <c r="Q3591" s="74">
        <v>0.63</v>
      </c>
      <c r="R3591" s="74">
        <v>0.35</v>
      </c>
      <c r="S3591" s="74">
        <v>0</v>
      </c>
      <c r="T3591" s="74">
        <v>0</v>
      </c>
      <c r="U3591" s="74">
        <v>4.5999999999999999E-3</v>
      </c>
      <c r="V3591" s="74">
        <v>9.5455000000000005</v>
      </c>
      <c r="W3591" s="74">
        <v>1.8716664795</v>
      </c>
      <c r="X3591" s="74">
        <v>1130.5139999999999</v>
      </c>
      <c r="Y3591" s="74">
        <v>80</v>
      </c>
      <c r="Z3591" s="74">
        <v>0.27919606652193601</v>
      </c>
      <c r="AA3591" s="74">
        <v>0.72080393347806404</v>
      </c>
      <c r="AB3591" s="74">
        <v>3.6479955515652889E-4</v>
      </c>
      <c r="AC3591" s="74">
        <v>3.6479955515652922E-4</v>
      </c>
      <c r="AD3591" t="s">
        <v>5810</v>
      </c>
    </row>
    <row r="3592" spans="1:30">
      <c r="A3592" s="165" t="s">
        <v>7972</v>
      </c>
      <c r="C3592" s="165" t="s">
        <v>8444</v>
      </c>
      <c r="D3592" s="169" t="s">
        <v>2919</v>
      </c>
      <c r="E3592" s="169" t="s">
        <v>3508</v>
      </c>
      <c r="F3592" s="174">
        <v>66.33</v>
      </c>
      <c r="G3592" s="174">
        <v>-164.11</v>
      </c>
      <c r="H3592" s="74">
        <v>49.35</v>
      </c>
      <c r="I3592" s="74">
        <v>3.28</v>
      </c>
      <c r="J3592" s="74">
        <v>17.79</v>
      </c>
      <c r="K3592" s="74">
        <v>0.2</v>
      </c>
      <c r="L3592" s="74">
        <v>4.4800000000000004</v>
      </c>
      <c r="M3592" s="74">
        <v>10.83</v>
      </c>
      <c r="N3592" s="74">
        <v>3.72</v>
      </c>
      <c r="O3592" s="74">
        <v>1.54</v>
      </c>
      <c r="P3592" s="74">
        <v>0</v>
      </c>
      <c r="Q3592" s="74">
        <v>0.49</v>
      </c>
      <c r="R3592" s="74">
        <v>0.32</v>
      </c>
      <c r="S3592" s="74">
        <v>0</v>
      </c>
      <c r="T3592" s="74">
        <v>0</v>
      </c>
      <c r="U3592" s="74">
        <v>8.9599999999999999E-2</v>
      </c>
      <c r="V3592" s="74">
        <v>7.4375</v>
      </c>
      <c r="W3592" s="74">
        <v>1.4583331875000001</v>
      </c>
      <c r="X3592" s="74">
        <v>1147.778</v>
      </c>
      <c r="Y3592" s="74">
        <v>1470</v>
      </c>
      <c r="Z3592" s="74">
        <v>1.6112619688986699E-2</v>
      </c>
      <c r="AA3592" s="74">
        <v>0.98388738031101319</v>
      </c>
      <c r="AB3592" s="74">
        <v>2.176731417223234E-4</v>
      </c>
      <c r="AC3592" s="74">
        <v>2.1767314172232321E-4</v>
      </c>
      <c r="AD3592" t="s">
        <v>5810</v>
      </c>
    </row>
    <row r="3593" spans="1:30">
      <c r="A3593" s="165" t="s">
        <v>7973</v>
      </c>
      <c r="C3593" s="165" t="s">
        <v>8444</v>
      </c>
      <c r="D3593" s="169" t="s">
        <v>2919</v>
      </c>
      <c r="E3593" s="169" t="s">
        <v>3508</v>
      </c>
      <c r="F3593" s="174">
        <v>66.33</v>
      </c>
      <c r="G3593" s="174">
        <v>-164.11</v>
      </c>
      <c r="H3593" s="74">
        <v>49.97</v>
      </c>
      <c r="I3593" s="74">
        <v>3.29</v>
      </c>
      <c r="J3593" s="74">
        <v>15.47</v>
      </c>
      <c r="K3593" s="74">
        <v>0.2</v>
      </c>
      <c r="L3593" s="74">
        <v>4.97</v>
      </c>
      <c r="M3593" s="74">
        <v>10.47</v>
      </c>
      <c r="N3593" s="74">
        <v>4.08</v>
      </c>
      <c r="O3593" s="74">
        <v>1.74</v>
      </c>
      <c r="P3593" s="74">
        <v>0</v>
      </c>
      <c r="Q3593" s="74">
        <v>0.39</v>
      </c>
      <c r="R3593" s="74">
        <v>0.35</v>
      </c>
      <c r="S3593" s="74">
        <v>0</v>
      </c>
      <c r="T3593" s="74">
        <v>0</v>
      </c>
      <c r="U3593" s="74">
        <v>2.5399999999999999E-2</v>
      </c>
      <c r="V3593" s="74">
        <v>9.4434999999999985</v>
      </c>
      <c r="W3593" s="74">
        <v>1.8516664814999999</v>
      </c>
      <c r="X3593" s="74">
        <v>1141.8019999999999</v>
      </c>
      <c r="Y3593" s="74">
        <v>350</v>
      </c>
      <c r="Z3593" s="74">
        <v>6.8173932927365455E-2</v>
      </c>
      <c r="AA3593" s="74">
        <v>0.9318260670726346</v>
      </c>
      <c r="AB3593" s="74">
        <v>3.8385271799668322E-4</v>
      </c>
      <c r="AC3593" s="74">
        <v>3.8385271799668328E-4</v>
      </c>
      <c r="AD3593" t="s">
        <v>5810</v>
      </c>
    </row>
    <row r="3594" spans="1:30">
      <c r="A3594" s="165" t="s">
        <v>7974</v>
      </c>
      <c r="C3594" s="165" t="s">
        <v>8444</v>
      </c>
      <c r="D3594" s="169" t="s">
        <v>2919</v>
      </c>
      <c r="E3594" s="169" t="s">
        <v>3508</v>
      </c>
      <c r="F3594" s="174">
        <v>66.33</v>
      </c>
      <c r="G3594" s="174">
        <v>-164.11</v>
      </c>
      <c r="H3594" s="74">
        <v>50.12</v>
      </c>
      <c r="I3594" s="74">
        <v>3.04</v>
      </c>
      <c r="J3594" s="74">
        <v>18.38</v>
      </c>
      <c r="K3594" s="74">
        <v>0.16</v>
      </c>
      <c r="L3594" s="74">
        <v>3.35</v>
      </c>
      <c r="M3594" s="74">
        <v>11.1</v>
      </c>
      <c r="N3594" s="74">
        <v>4.2</v>
      </c>
      <c r="O3594" s="74">
        <v>1.52</v>
      </c>
      <c r="P3594" s="74">
        <v>0</v>
      </c>
      <c r="Q3594" s="74">
        <v>0.59</v>
      </c>
      <c r="R3594" s="74">
        <v>0.32</v>
      </c>
      <c r="S3594" s="74">
        <v>0</v>
      </c>
      <c r="T3594" s="74">
        <v>0</v>
      </c>
      <c r="U3594" s="74">
        <v>9.1600000000000001E-2</v>
      </c>
      <c r="V3594" s="74">
        <v>6.5025000000000004</v>
      </c>
      <c r="W3594" s="74">
        <v>1.2749998725</v>
      </c>
      <c r="X3594" s="74">
        <v>1152.26</v>
      </c>
      <c r="Y3594" s="74">
        <v>1560</v>
      </c>
      <c r="Z3594" s="74">
        <v>1.425886256587788E-2</v>
      </c>
      <c r="AA3594" s="74">
        <v>0.98574113743412217</v>
      </c>
      <c r="AB3594" s="74">
        <v>5.2261485956227229E-4</v>
      </c>
      <c r="AC3594" s="74">
        <v>5.226148595622724E-4</v>
      </c>
      <c r="AD3594" t="s">
        <v>5810</v>
      </c>
    </row>
    <row r="3595" spans="1:30">
      <c r="A3595" s="165" t="s">
        <v>7975</v>
      </c>
      <c r="C3595" s="165" t="s">
        <v>8444</v>
      </c>
      <c r="D3595" s="169" t="s">
        <v>2919</v>
      </c>
      <c r="E3595" s="169" t="s">
        <v>3508</v>
      </c>
      <c r="F3595" s="174">
        <v>66.33</v>
      </c>
      <c r="G3595" s="174">
        <v>-164.11</v>
      </c>
      <c r="H3595" s="74">
        <v>49.89</v>
      </c>
      <c r="I3595" s="74">
        <v>3.08</v>
      </c>
      <c r="J3595" s="74">
        <v>17.809999999999999</v>
      </c>
      <c r="K3595" s="74">
        <v>0.11</v>
      </c>
      <c r="L3595" s="74">
        <v>3.59</v>
      </c>
      <c r="M3595" s="74">
        <v>10.7</v>
      </c>
      <c r="N3595" s="74">
        <v>4.28</v>
      </c>
      <c r="O3595" s="74">
        <v>1.7</v>
      </c>
      <c r="P3595" s="74">
        <v>0</v>
      </c>
      <c r="Q3595" s="74">
        <v>0.63</v>
      </c>
      <c r="R3595" s="74">
        <v>0.27</v>
      </c>
      <c r="S3595" s="74">
        <v>0</v>
      </c>
      <c r="T3595" s="74">
        <v>0</v>
      </c>
      <c r="U3595" s="74">
        <v>7.0099999999999996E-2</v>
      </c>
      <c r="V3595" s="74">
        <v>8.2195</v>
      </c>
      <c r="W3595" s="74">
        <v>1.6116665054999999</v>
      </c>
      <c r="X3595" s="74">
        <v>1145.6199999999999</v>
      </c>
      <c r="Y3595" s="74">
        <v>1090</v>
      </c>
      <c r="Z3595" s="74">
        <v>1.481501846544905E-2</v>
      </c>
      <c r="AA3595" s="74">
        <v>0.98518498153455092</v>
      </c>
      <c r="AB3595" s="74">
        <v>4.4438192506725949E-4</v>
      </c>
      <c r="AC3595" s="74">
        <v>4.4438192506725933E-4</v>
      </c>
      <c r="AD3595" t="s">
        <v>5810</v>
      </c>
    </row>
    <row r="3596" spans="1:30">
      <c r="A3596" s="165" t="s">
        <v>7976</v>
      </c>
      <c r="C3596" s="165" t="s">
        <v>8444</v>
      </c>
      <c r="D3596" s="169" t="s">
        <v>2919</v>
      </c>
      <c r="E3596" s="169" t="s">
        <v>3508</v>
      </c>
      <c r="F3596" s="174">
        <v>66.33</v>
      </c>
      <c r="G3596" s="174">
        <v>-164.11</v>
      </c>
      <c r="H3596" s="74">
        <v>50.02</v>
      </c>
      <c r="I3596" s="74">
        <v>3.37</v>
      </c>
      <c r="J3596" s="74">
        <v>15.62</v>
      </c>
      <c r="K3596" s="74">
        <v>0.2</v>
      </c>
      <c r="L3596" s="74">
        <v>4.37</v>
      </c>
      <c r="M3596" s="74">
        <v>10.79</v>
      </c>
      <c r="N3596" s="74">
        <v>4.09</v>
      </c>
      <c r="O3596" s="74">
        <v>1.68</v>
      </c>
      <c r="P3596" s="74">
        <v>0</v>
      </c>
      <c r="Q3596" s="74">
        <v>0.56999999999999995</v>
      </c>
      <c r="R3596" s="74">
        <v>0.22</v>
      </c>
      <c r="S3596" s="74">
        <v>0</v>
      </c>
      <c r="T3596" s="74">
        <v>0</v>
      </c>
      <c r="U3596" s="74">
        <v>5.1000000000000004E-3</v>
      </c>
      <c r="V3596" s="74">
        <v>8.9760000000000009</v>
      </c>
      <c r="W3596" s="74">
        <v>1.7599998240000001</v>
      </c>
      <c r="X3596" s="74">
        <v>1147.114</v>
      </c>
      <c r="Y3596" s="74">
        <v>70</v>
      </c>
      <c r="Z3596" s="74">
        <v>0.12634157932837281</v>
      </c>
      <c r="AA3596" s="74">
        <v>0.87365842067162724</v>
      </c>
      <c r="AB3596" s="74">
        <v>7.2983586076267595E-4</v>
      </c>
      <c r="AC3596" s="74">
        <v>7.2983586076267562E-4</v>
      </c>
      <c r="AD3596" t="s">
        <v>5810</v>
      </c>
    </row>
    <row r="3597" spans="1:30">
      <c r="A3597" s="165" t="s">
        <v>7977</v>
      </c>
      <c r="C3597" s="165" t="s">
        <v>8444</v>
      </c>
      <c r="D3597" s="169" t="s">
        <v>2919</v>
      </c>
      <c r="E3597" s="169" t="s">
        <v>3508</v>
      </c>
      <c r="F3597" s="174">
        <v>66.33</v>
      </c>
      <c r="G3597" s="174">
        <v>-164.11</v>
      </c>
      <c r="H3597" s="74">
        <v>49.97</v>
      </c>
      <c r="I3597" s="74">
        <v>3.58</v>
      </c>
      <c r="J3597" s="74">
        <v>15.39</v>
      </c>
      <c r="K3597" s="74">
        <v>0.23</v>
      </c>
      <c r="L3597" s="74">
        <v>4.4000000000000004</v>
      </c>
      <c r="M3597" s="74">
        <v>10.42</v>
      </c>
      <c r="N3597" s="74">
        <v>4.08</v>
      </c>
      <c r="O3597" s="74">
        <v>1.73</v>
      </c>
      <c r="P3597" s="74">
        <v>0</v>
      </c>
      <c r="Q3597" s="74">
        <v>0.66</v>
      </c>
      <c r="R3597" s="74">
        <v>0.23</v>
      </c>
      <c r="S3597" s="74">
        <v>0</v>
      </c>
      <c r="T3597" s="74">
        <v>0</v>
      </c>
      <c r="U3597" s="74">
        <v>5.0000000000000001E-3</v>
      </c>
      <c r="V3597" s="74">
        <v>9.2309999999999999</v>
      </c>
      <c r="W3597" s="74">
        <v>1.809999819</v>
      </c>
      <c r="X3597" s="74">
        <v>1140.972</v>
      </c>
      <c r="Y3597" s="74">
        <v>70</v>
      </c>
      <c r="Z3597" s="74">
        <v>0.13962247433602609</v>
      </c>
      <c r="AA3597" s="74">
        <v>0.86037752566397385</v>
      </c>
      <c r="AB3597" s="74">
        <v>6.1224250872523624E-4</v>
      </c>
      <c r="AC3597" s="74">
        <v>6.1224250872523635E-4</v>
      </c>
      <c r="AD3597" t="s">
        <v>5810</v>
      </c>
    </row>
    <row r="3598" spans="1:30">
      <c r="A3598" s="165" t="s">
        <v>7978</v>
      </c>
      <c r="C3598" s="165" t="s">
        <v>8444</v>
      </c>
      <c r="D3598" s="169" t="s">
        <v>2919</v>
      </c>
      <c r="E3598" s="169" t="s">
        <v>3508</v>
      </c>
      <c r="F3598" s="174">
        <v>66.33</v>
      </c>
      <c r="G3598" s="174">
        <v>-164.11</v>
      </c>
      <c r="H3598" s="74">
        <v>50.12</v>
      </c>
      <c r="I3598" s="74">
        <v>3.41</v>
      </c>
      <c r="J3598" s="74">
        <v>15.73</v>
      </c>
      <c r="K3598" s="74">
        <v>0.2</v>
      </c>
      <c r="L3598" s="74">
        <v>4.38</v>
      </c>
      <c r="M3598" s="74">
        <v>10.31</v>
      </c>
      <c r="N3598" s="74">
        <v>4.12</v>
      </c>
      <c r="O3598" s="74">
        <v>1.73</v>
      </c>
      <c r="P3598" s="74">
        <v>0</v>
      </c>
      <c r="Q3598" s="74">
        <v>0.66</v>
      </c>
      <c r="R3598" s="74">
        <v>0.23</v>
      </c>
      <c r="S3598" s="74">
        <v>0</v>
      </c>
      <c r="T3598" s="74">
        <v>0</v>
      </c>
      <c r="U3598" s="74">
        <v>5.5999999999999999E-3</v>
      </c>
      <c r="V3598" s="74">
        <v>9.1035000000000004</v>
      </c>
      <c r="W3598" s="74">
        <v>1.7849998215</v>
      </c>
      <c r="X3598" s="74">
        <v>1139.146</v>
      </c>
      <c r="Y3598" s="74">
        <v>80</v>
      </c>
      <c r="Z3598" s="74">
        <v>0.12157394719148221</v>
      </c>
      <c r="AA3598" s="74">
        <v>0.87842605280851782</v>
      </c>
      <c r="AB3598" s="74">
        <v>6.0344745243500787E-4</v>
      </c>
      <c r="AC3598" s="74">
        <v>6.0344745243500776E-4</v>
      </c>
      <c r="AD3598" t="s">
        <v>5810</v>
      </c>
    </row>
    <row r="3599" spans="1:30">
      <c r="A3599" s="165" t="s">
        <v>7979</v>
      </c>
      <c r="C3599" s="165" t="s">
        <v>8444</v>
      </c>
      <c r="D3599" s="169" t="s">
        <v>2919</v>
      </c>
      <c r="E3599" s="169" t="s">
        <v>3508</v>
      </c>
      <c r="F3599" s="174">
        <v>66.33</v>
      </c>
      <c r="G3599" s="174">
        <v>-164.11</v>
      </c>
      <c r="H3599" s="74">
        <v>49.22</v>
      </c>
      <c r="I3599" s="74">
        <v>3.27</v>
      </c>
      <c r="J3599" s="74">
        <v>18.059999999999999</v>
      </c>
      <c r="K3599" s="74">
        <v>0.13</v>
      </c>
      <c r="L3599" s="74">
        <v>4.12</v>
      </c>
      <c r="M3599" s="74">
        <v>11.25</v>
      </c>
      <c r="N3599" s="74">
        <v>4.3600000000000003</v>
      </c>
      <c r="O3599" s="74">
        <v>1.78</v>
      </c>
      <c r="P3599" s="74">
        <v>0</v>
      </c>
      <c r="Q3599" s="74">
        <v>0.64</v>
      </c>
      <c r="R3599" s="74">
        <v>0.33</v>
      </c>
      <c r="S3599" s="74">
        <v>0</v>
      </c>
      <c r="T3599" s="74">
        <v>0</v>
      </c>
      <c r="U3599" s="74">
        <v>8.5800000000000001E-2</v>
      </c>
      <c r="V3599" s="74">
        <v>7.0890000000000004</v>
      </c>
      <c r="W3599" s="74">
        <v>1.3899998609999999</v>
      </c>
      <c r="X3599" s="74">
        <v>1154.75</v>
      </c>
      <c r="Y3599" s="74">
        <v>1240</v>
      </c>
      <c r="Z3599" s="74">
        <v>1.9212655711865138E-2</v>
      </c>
      <c r="AA3599" s="74">
        <v>0.98078734428813485</v>
      </c>
      <c r="AB3599" s="74">
        <v>4.3107762558628338E-4</v>
      </c>
      <c r="AC3599" s="74">
        <v>4.3107762558628349E-4</v>
      </c>
      <c r="AD3599" t="s">
        <v>5810</v>
      </c>
    </row>
    <row r="3600" spans="1:30">
      <c r="A3600" s="165" t="s">
        <v>7980</v>
      </c>
      <c r="C3600" s="165" t="s">
        <v>8444</v>
      </c>
      <c r="D3600" s="169" t="s">
        <v>2919</v>
      </c>
      <c r="E3600" s="169" t="s">
        <v>3508</v>
      </c>
      <c r="F3600" s="174">
        <v>66.33</v>
      </c>
      <c r="G3600" s="174">
        <v>-164.11</v>
      </c>
      <c r="H3600" s="74">
        <v>49.71</v>
      </c>
      <c r="I3600" s="74">
        <v>3.1</v>
      </c>
      <c r="J3600" s="74">
        <v>17.98</v>
      </c>
      <c r="K3600" s="74">
        <v>0.12</v>
      </c>
      <c r="L3600" s="74">
        <v>4.76</v>
      </c>
      <c r="M3600" s="74">
        <v>11.48</v>
      </c>
      <c r="N3600" s="74">
        <v>4.28</v>
      </c>
      <c r="O3600" s="74">
        <v>1.48</v>
      </c>
      <c r="P3600" s="74">
        <v>0</v>
      </c>
      <c r="Q3600" s="74">
        <v>0.54</v>
      </c>
      <c r="R3600" s="74">
        <v>0.33</v>
      </c>
      <c r="S3600" s="74">
        <v>0</v>
      </c>
      <c r="T3600" s="74">
        <v>0</v>
      </c>
      <c r="U3600" s="74">
        <v>8.0199999999999994E-2</v>
      </c>
      <c r="V3600" s="74">
        <v>6.6894999999999998</v>
      </c>
      <c r="W3600" s="74">
        <v>1.3116665354999999</v>
      </c>
      <c r="X3600" s="74">
        <v>1158.568</v>
      </c>
      <c r="Y3600" s="74">
        <v>1220</v>
      </c>
      <c r="Z3600" s="74">
        <v>1.938703149173418E-2</v>
      </c>
      <c r="AA3600" s="74">
        <v>0.98061296850826585</v>
      </c>
      <c r="AB3600" s="74">
        <v>4.3628586293938088E-4</v>
      </c>
      <c r="AC3600" s="74">
        <v>4.362858629393811E-4</v>
      </c>
      <c r="AD3600" t="s">
        <v>5810</v>
      </c>
    </row>
    <row r="3601" spans="1:30">
      <c r="A3601" s="165" t="s">
        <v>7981</v>
      </c>
      <c r="C3601" s="165" t="s">
        <v>8444</v>
      </c>
      <c r="D3601" s="169" t="s">
        <v>2919</v>
      </c>
      <c r="E3601" s="169" t="s">
        <v>3508</v>
      </c>
      <c r="F3601" s="174">
        <v>66.33</v>
      </c>
      <c r="G3601" s="174">
        <v>-164.11</v>
      </c>
      <c r="H3601" s="74">
        <v>49.71</v>
      </c>
      <c r="I3601" s="74">
        <v>3.1</v>
      </c>
      <c r="J3601" s="74">
        <v>17.98</v>
      </c>
      <c r="K3601" s="74">
        <v>0.12</v>
      </c>
      <c r="L3601" s="74">
        <v>4.76</v>
      </c>
      <c r="M3601" s="74">
        <v>11.48</v>
      </c>
      <c r="N3601" s="74">
        <v>4.28</v>
      </c>
      <c r="O3601" s="74">
        <v>1.48</v>
      </c>
      <c r="P3601" s="74">
        <v>0</v>
      </c>
      <c r="Q3601" s="74">
        <v>0.54</v>
      </c>
      <c r="R3601" s="74">
        <v>0.21</v>
      </c>
      <c r="S3601" s="74">
        <v>0</v>
      </c>
      <c r="T3601" s="74">
        <v>0</v>
      </c>
      <c r="U3601" s="74">
        <v>8.6900000000000005E-2</v>
      </c>
      <c r="V3601" s="74">
        <v>6.6894999999999998</v>
      </c>
      <c r="W3601" s="74">
        <v>1.3116665354999999</v>
      </c>
      <c r="X3601" s="74">
        <v>1158.568</v>
      </c>
      <c r="Y3601" s="74">
        <v>1330</v>
      </c>
      <c r="Z3601" s="74">
        <v>7.5238172027347651E-3</v>
      </c>
      <c r="AA3601" s="74">
        <v>0.99247618279726524</v>
      </c>
      <c r="AB3601" s="74">
        <v>4.5684150499953707E-4</v>
      </c>
      <c r="AC3601" s="74">
        <v>4.5684150499953707E-4</v>
      </c>
      <c r="AD3601" t="s">
        <v>5810</v>
      </c>
    </row>
    <row r="3602" spans="1:30">
      <c r="A3602" s="165" t="s">
        <v>7982</v>
      </c>
      <c r="C3602" s="165" t="s">
        <v>8444</v>
      </c>
      <c r="D3602" s="169" t="s">
        <v>2919</v>
      </c>
      <c r="E3602" s="169" t="s">
        <v>3508</v>
      </c>
      <c r="F3602" s="174">
        <v>66.33</v>
      </c>
      <c r="G3602" s="174">
        <v>-164.11</v>
      </c>
      <c r="H3602" s="74">
        <v>49.63</v>
      </c>
      <c r="I3602" s="74">
        <v>3.13</v>
      </c>
      <c r="J3602" s="74">
        <v>15.43</v>
      </c>
      <c r="K3602" s="74">
        <v>0.19</v>
      </c>
      <c r="L3602" s="74">
        <v>3.95</v>
      </c>
      <c r="M3602" s="74">
        <v>10.89</v>
      </c>
      <c r="N3602" s="74">
        <v>4.32</v>
      </c>
      <c r="O3602" s="74">
        <v>1.81</v>
      </c>
      <c r="P3602" s="74">
        <v>0</v>
      </c>
      <c r="Q3602" s="74">
        <v>0.62</v>
      </c>
      <c r="R3602" s="74">
        <v>0.25</v>
      </c>
      <c r="S3602" s="74">
        <v>0</v>
      </c>
      <c r="T3602" s="74">
        <v>0</v>
      </c>
      <c r="U3602" s="74">
        <v>1.6500000000000001E-2</v>
      </c>
      <c r="V3602" s="74">
        <v>9.0525000000000002</v>
      </c>
      <c r="W3602" s="74">
        <v>1.7749998225000001</v>
      </c>
      <c r="X3602" s="74">
        <v>1148.7739999999999</v>
      </c>
      <c r="Y3602" s="74">
        <v>220</v>
      </c>
      <c r="Z3602" s="74">
        <v>5.2756164899527093E-2</v>
      </c>
      <c r="AA3602" s="74">
        <v>0.94724383510047294</v>
      </c>
      <c r="AB3602" s="74">
        <v>5.1460344933688029E-4</v>
      </c>
      <c r="AC3602" s="74">
        <v>5.146034493368804E-4</v>
      </c>
      <c r="AD3602" t="s">
        <v>5810</v>
      </c>
    </row>
    <row r="3603" spans="1:30">
      <c r="A3603" s="165" t="s">
        <v>7983</v>
      </c>
      <c r="C3603" s="165" t="s">
        <v>8444</v>
      </c>
      <c r="D3603" s="169" t="s">
        <v>2919</v>
      </c>
      <c r="E3603" s="169" t="s">
        <v>3508</v>
      </c>
      <c r="F3603" s="174">
        <v>66.33</v>
      </c>
      <c r="G3603" s="174">
        <v>-164.11</v>
      </c>
      <c r="H3603" s="74">
        <v>49.09</v>
      </c>
      <c r="I3603" s="74">
        <v>3</v>
      </c>
      <c r="J3603" s="74">
        <v>16.420000000000002</v>
      </c>
      <c r="K3603" s="74">
        <v>0.16</v>
      </c>
      <c r="L3603" s="74">
        <v>4.6900000000000004</v>
      </c>
      <c r="M3603" s="74">
        <v>10.81</v>
      </c>
      <c r="N3603" s="74">
        <v>3.88</v>
      </c>
      <c r="O3603" s="74">
        <v>1.66</v>
      </c>
      <c r="P3603" s="74">
        <v>0</v>
      </c>
      <c r="Q3603" s="74">
        <v>0.61</v>
      </c>
      <c r="R3603" s="74">
        <v>0.84</v>
      </c>
      <c r="S3603" s="74">
        <v>0</v>
      </c>
      <c r="T3603" s="74">
        <v>0</v>
      </c>
      <c r="U3603" s="74">
        <v>2.06E-2</v>
      </c>
      <c r="V3603" s="74">
        <v>8.5510000000000002</v>
      </c>
      <c r="W3603" s="74">
        <v>1.676666499</v>
      </c>
      <c r="X3603" s="74">
        <v>1147.4459999999999</v>
      </c>
      <c r="Y3603" s="74">
        <v>390</v>
      </c>
      <c r="Z3603" s="74">
        <v>0.30045922353598681</v>
      </c>
      <c r="AA3603" s="74">
        <v>0.69954077646401325</v>
      </c>
      <c r="AB3603" s="74">
        <v>2.0824654551947631E-4</v>
      </c>
      <c r="AC3603" s="74">
        <v>2.082465455194762E-4</v>
      </c>
      <c r="AD3603" t="s">
        <v>5810</v>
      </c>
    </row>
    <row r="3604" spans="1:30">
      <c r="A3604" s="165" t="s">
        <v>7984</v>
      </c>
      <c r="C3604" s="165" t="s">
        <v>8444</v>
      </c>
      <c r="D3604" s="169" t="s">
        <v>2919</v>
      </c>
      <c r="E3604" s="169" t="s">
        <v>3508</v>
      </c>
      <c r="F3604" s="174">
        <v>66.33</v>
      </c>
      <c r="G3604" s="174">
        <v>-164.11</v>
      </c>
      <c r="H3604" s="74">
        <v>48.63</v>
      </c>
      <c r="I3604" s="74">
        <v>3.06</v>
      </c>
      <c r="J3604" s="74">
        <v>16.25</v>
      </c>
      <c r="K3604" s="74">
        <v>0.13</v>
      </c>
      <c r="L3604" s="74">
        <v>5.28</v>
      </c>
      <c r="M3604" s="74">
        <v>10.26</v>
      </c>
      <c r="N3604" s="74">
        <v>3.9</v>
      </c>
      <c r="O3604" s="74">
        <v>1.54</v>
      </c>
      <c r="P3604" s="74">
        <v>0</v>
      </c>
      <c r="Q3604" s="74">
        <v>0.5</v>
      </c>
      <c r="R3604" s="74">
        <v>1.1499999999999999</v>
      </c>
      <c r="S3604" s="74">
        <v>0</v>
      </c>
      <c r="T3604" s="74">
        <v>0</v>
      </c>
      <c r="U3604" s="74">
        <v>5.5899999999999998E-2</v>
      </c>
      <c r="V3604" s="74">
        <v>9.0269999999999992</v>
      </c>
      <c r="W3604" s="74">
        <v>1.769999823</v>
      </c>
      <c r="X3604" s="74">
        <v>1138.316</v>
      </c>
      <c r="Y3604" s="74">
        <v>910</v>
      </c>
      <c r="Z3604" s="74">
        <v>0.25276355414316598</v>
      </c>
      <c r="AA3604" s="74">
        <v>0.74723644585683402</v>
      </c>
      <c r="AB3604" s="74">
        <v>7.8468857134306451E-4</v>
      </c>
      <c r="AC3604" s="74">
        <v>7.8468857134306495E-4</v>
      </c>
      <c r="AD3604" t="s">
        <v>5810</v>
      </c>
    </row>
    <row r="3605" spans="1:30">
      <c r="A3605" s="165" t="s">
        <v>7985</v>
      </c>
      <c r="C3605" s="165" t="s">
        <v>8444</v>
      </c>
      <c r="D3605" s="169" t="s">
        <v>2919</v>
      </c>
      <c r="E3605" s="169" t="s">
        <v>3508</v>
      </c>
      <c r="F3605" s="174">
        <v>66.33</v>
      </c>
      <c r="G3605" s="174">
        <v>-164.11</v>
      </c>
      <c r="H3605" s="74">
        <v>49.11</v>
      </c>
      <c r="I3605" s="74">
        <v>2.99</v>
      </c>
      <c r="J3605" s="74">
        <v>16.46</v>
      </c>
      <c r="K3605" s="74">
        <v>0.18</v>
      </c>
      <c r="L3605" s="74">
        <v>4.92</v>
      </c>
      <c r="M3605" s="74">
        <v>10.65</v>
      </c>
      <c r="N3605" s="74">
        <v>3.81</v>
      </c>
      <c r="O3605" s="74">
        <v>1.56</v>
      </c>
      <c r="P3605" s="74">
        <v>0</v>
      </c>
      <c r="Q3605" s="74">
        <v>0.59</v>
      </c>
      <c r="R3605" s="74">
        <v>0.68</v>
      </c>
      <c r="S3605" s="74">
        <v>0</v>
      </c>
      <c r="T3605" s="74">
        <v>0</v>
      </c>
      <c r="U3605" s="74">
        <v>1.3100000000000001E-2</v>
      </c>
      <c r="V3605" s="74">
        <v>8.9420000000000002</v>
      </c>
      <c r="W3605" s="74">
        <v>1.753333158</v>
      </c>
      <c r="X3605" s="74">
        <v>1144.79</v>
      </c>
      <c r="Y3605" s="74">
        <v>250</v>
      </c>
      <c r="Z3605" s="74">
        <v>0.31499759377976139</v>
      </c>
      <c r="AA3605" s="74">
        <v>0.68500240622023856</v>
      </c>
      <c r="AB3605" s="74">
        <v>8.2070910841580171E-4</v>
      </c>
      <c r="AC3605" s="74">
        <v>8.2070910841580192E-4</v>
      </c>
      <c r="AD3605" t="s">
        <v>5810</v>
      </c>
    </row>
    <row r="3606" spans="1:30">
      <c r="A3606" s="165" t="s">
        <v>7986</v>
      </c>
      <c r="C3606" s="165" t="s">
        <v>8444</v>
      </c>
      <c r="D3606" s="169" t="s">
        <v>2919</v>
      </c>
      <c r="E3606" s="169" t="s">
        <v>3508</v>
      </c>
      <c r="F3606" s="174">
        <v>66.33</v>
      </c>
      <c r="G3606" s="174">
        <v>-164.11</v>
      </c>
      <c r="H3606" s="74">
        <v>49.37</v>
      </c>
      <c r="I3606" s="74">
        <v>3.32</v>
      </c>
      <c r="J3606" s="74">
        <v>17.77</v>
      </c>
      <c r="K3606" s="74">
        <v>0.13</v>
      </c>
      <c r="L3606" s="74">
        <v>3.77</v>
      </c>
      <c r="M3606" s="74">
        <v>11.28</v>
      </c>
      <c r="N3606" s="74">
        <v>3.82</v>
      </c>
      <c r="O3606" s="74">
        <v>1.65</v>
      </c>
      <c r="P3606" s="74">
        <v>0</v>
      </c>
      <c r="Q3606" s="74">
        <v>0.7</v>
      </c>
      <c r="R3606" s="74">
        <v>0.83</v>
      </c>
      <c r="S3606" s="74">
        <v>0</v>
      </c>
      <c r="T3606" s="74">
        <v>0</v>
      </c>
      <c r="U3606" s="74">
        <v>0.14960000000000001</v>
      </c>
      <c r="V3606" s="74">
        <v>7.548</v>
      </c>
      <c r="W3606" s="74">
        <v>1.4799998519999999</v>
      </c>
      <c r="X3606" s="74">
        <v>1155.248</v>
      </c>
      <c r="Y3606" s="74">
        <v>2270</v>
      </c>
      <c r="Z3606" s="74">
        <v>6.3161827384382099E-2</v>
      </c>
      <c r="AA3606" s="74">
        <v>0.93683817261561786</v>
      </c>
      <c r="AB3606" s="74">
        <v>3.8169987584630758E-4</v>
      </c>
      <c r="AC3606" s="74">
        <v>3.8169987584630802E-4</v>
      </c>
      <c r="AD3606" t="s">
        <v>5810</v>
      </c>
    </row>
    <row r="3607" spans="1:30">
      <c r="A3607" s="165" t="s">
        <v>7987</v>
      </c>
      <c r="C3607" s="165" t="s">
        <v>8444</v>
      </c>
      <c r="D3607" s="169" t="s">
        <v>2919</v>
      </c>
      <c r="E3607" s="169" t="s">
        <v>3508</v>
      </c>
      <c r="F3607" s="174">
        <v>66.33</v>
      </c>
      <c r="G3607" s="174">
        <v>-164.11</v>
      </c>
      <c r="H3607" s="74">
        <v>48.28</v>
      </c>
      <c r="I3607" s="74">
        <v>2.99</v>
      </c>
      <c r="J3607" s="74">
        <v>17.64</v>
      </c>
      <c r="K3607" s="74">
        <v>0.09</v>
      </c>
      <c r="L3607" s="74">
        <v>3.87</v>
      </c>
      <c r="M3607" s="74">
        <v>11.85</v>
      </c>
      <c r="N3607" s="74">
        <v>4.2699999999999996</v>
      </c>
      <c r="O3607" s="74">
        <v>1.48</v>
      </c>
      <c r="P3607" s="74">
        <v>0</v>
      </c>
      <c r="Q3607" s="74">
        <v>0.64</v>
      </c>
      <c r="R3607" s="74">
        <v>1.36</v>
      </c>
      <c r="S3607" s="74">
        <v>0</v>
      </c>
      <c r="T3607" s="74">
        <v>0</v>
      </c>
      <c r="U3607" s="74">
        <v>0.21640000000000001</v>
      </c>
      <c r="V3607" s="74">
        <v>6.2474999999999996</v>
      </c>
      <c r="W3607" s="74">
        <v>1.2249998774999999</v>
      </c>
      <c r="X3607" s="74">
        <v>1164.71</v>
      </c>
      <c r="Y3607" s="74">
        <v>2840</v>
      </c>
      <c r="Z3607" s="74">
        <v>0.1192560386967666</v>
      </c>
      <c r="AA3607" s="74">
        <v>0.8807439613032334</v>
      </c>
      <c r="AB3607" s="74">
        <v>3.6864945498436027E-4</v>
      </c>
      <c r="AC3607" s="74">
        <v>3.6864945498436027E-4</v>
      </c>
      <c r="AD3607" t="s">
        <v>5810</v>
      </c>
    </row>
    <row r="3608" spans="1:30">
      <c r="A3608" s="165" t="s">
        <v>7988</v>
      </c>
      <c r="C3608" s="165" t="s">
        <v>8444</v>
      </c>
      <c r="D3608" s="169" t="s">
        <v>2919</v>
      </c>
      <c r="E3608" s="169" t="s">
        <v>3508</v>
      </c>
      <c r="F3608" s="174">
        <v>66.33</v>
      </c>
      <c r="G3608" s="174">
        <v>-164.11</v>
      </c>
      <c r="H3608" s="74">
        <v>47.45</v>
      </c>
      <c r="I3608" s="74">
        <v>2.93</v>
      </c>
      <c r="J3608" s="74">
        <v>16.59</v>
      </c>
      <c r="K3608" s="74">
        <v>0.1</v>
      </c>
      <c r="L3608" s="74">
        <v>4.9400000000000004</v>
      </c>
      <c r="M3608" s="74">
        <v>10.17</v>
      </c>
      <c r="N3608" s="74">
        <v>3.95</v>
      </c>
      <c r="O3608" s="74">
        <v>1.58</v>
      </c>
      <c r="P3608" s="74">
        <v>0</v>
      </c>
      <c r="Q3608" s="74">
        <v>0.73</v>
      </c>
      <c r="R3608" s="74">
        <v>1.26</v>
      </c>
      <c r="S3608" s="74">
        <v>0</v>
      </c>
      <c r="T3608" s="74">
        <v>0</v>
      </c>
      <c r="U3608" s="74">
        <v>0.10390000000000001</v>
      </c>
      <c r="V3608" s="74">
        <v>8.5169999999999995</v>
      </c>
      <c r="W3608" s="74">
        <v>1.6699998330000001</v>
      </c>
      <c r="X3608" s="74">
        <v>1136.8219999999999</v>
      </c>
      <c r="Y3608" s="74">
        <v>1530</v>
      </c>
      <c r="Z3608" s="74">
        <v>0.18751141776773539</v>
      </c>
      <c r="AA3608" s="74">
        <v>0.81248858223226461</v>
      </c>
      <c r="AB3608" s="74">
        <v>8.2772920811937994E-4</v>
      </c>
      <c r="AC3608" s="74">
        <v>8.2772920811937962E-4</v>
      </c>
      <c r="AD3608" t="s">
        <v>5810</v>
      </c>
    </row>
    <row r="3609" spans="1:30">
      <c r="A3609" s="165" t="s">
        <v>7989</v>
      </c>
      <c r="C3609" s="165" t="s">
        <v>8444</v>
      </c>
      <c r="D3609" s="169" t="s">
        <v>2919</v>
      </c>
      <c r="E3609" s="169" t="s">
        <v>3508</v>
      </c>
      <c r="F3609" s="174">
        <v>66.33</v>
      </c>
      <c r="G3609" s="174">
        <v>-164.11</v>
      </c>
      <c r="H3609" s="74">
        <v>48.2</v>
      </c>
      <c r="I3609" s="74">
        <v>2.83</v>
      </c>
      <c r="J3609" s="74">
        <v>16.510000000000002</v>
      </c>
      <c r="K3609" s="74">
        <v>0.11</v>
      </c>
      <c r="L3609" s="74">
        <v>4.5599999999999996</v>
      </c>
      <c r="M3609" s="74">
        <v>10.38</v>
      </c>
      <c r="N3609" s="74">
        <v>4.53</v>
      </c>
      <c r="O3609" s="74">
        <v>1.61</v>
      </c>
      <c r="P3609" s="74">
        <v>0</v>
      </c>
      <c r="Q3609" s="74">
        <v>0.63</v>
      </c>
      <c r="R3609" s="74">
        <v>0.76</v>
      </c>
      <c r="S3609" s="74">
        <v>0</v>
      </c>
      <c r="T3609" s="74">
        <v>0</v>
      </c>
      <c r="U3609" s="74">
        <v>1.01E-2</v>
      </c>
      <c r="V3609" s="74">
        <v>8.5849999999999991</v>
      </c>
      <c r="W3609" s="74">
        <v>1.6833331650000001</v>
      </c>
      <c r="X3609" s="74">
        <v>1140.308</v>
      </c>
      <c r="Y3609" s="74">
        <v>210</v>
      </c>
      <c r="Z3609" s="74">
        <v>0.43105244919605562</v>
      </c>
      <c r="AA3609" s="74">
        <v>0.56894755080394444</v>
      </c>
      <c r="AB3609" s="74">
        <v>3.6561379802068419E-4</v>
      </c>
      <c r="AC3609" s="74">
        <v>3.6561379802068408E-4</v>
      </c>
      <c r="AD3609" t="s">
        <v>5810</v>
      </c>
    </row>
    <row r="3610" spans="1:30">
      <c r="A3610" s="165" t="s">
        <v>7990</v>
      </c>
      <c r="C3610" s="165" t="s">
        <v>8444</v>
      </c>
      <c r="D3610" s="169" t="s">
        <v>2919</v>
      </c>
      <c r="E3610" s="169" t="s">
        <v>3508</v>
      </c>
      <c r="F3610" s="174">
        <v>66.33</v>
      </c>
      <c r="G3610" s="174">
        <v>-164.11</v>
      </c>
      <c r="H3610" s="74">
        <v>47.88</v>
      </c>
      <c r="I3610" s="74">
        <v>2.93</v>
      </c>
      <c r="J3610" s="74">
        <v>16.57</v>
      </c>
      <c r="K3610" s="74">
        <v>0.14000000000000001</v>
      </c>
      <c r="L3610" s="74">
        <v>4.3899999999999997</v>
      </c>
      <c r="M3610" s="74">
        <v>10.54</v>
      </c>
      <c r="N3610" s="74">
        <v>4.4800000000000004</v>
      </c>
      <c r="O3610" s="74">
        <v>1.52</v>
      </c>
      <c r="P3610" s="74">
        <v>0</v>
      </c>
      <c r="Q3610" s="74">
        <v>0.61</v>
      </c>
      <c r="R3610" s="74">
        <v>1.01</v>
      </c>
      <c r="S3610" s="74">
        <v>0</v>
      </c>
      <c r="T3610" s="74">
        <v>0</v>
      </c>
      <c r="U3610" s="74">
        <v>4.4200000000000003E-2</v>
      </c>
      <c r="V3610" s="74">
        <v>8.5254999999999992</v>
      </c>
      <c r="W3610" s="74">
        <v>1.6716664994999999</v>
      </c>
      <c r="X3610" s="74">
        <v>1142.9639999999999</v>
      </c>
      <c r="Y3610" s="74">
        <v>680</v>
      </c>
      <c r="Z3610" s="74">
        <v>0.24915119002265521</v>
      </c>
      <c r="AA3610" s="74">
        <v>0.75084880997734482</v>
      </c>
      <c r="AB3610" s="74">
        <v>7.4395964589245409E-4</v>
      </c>
      <c r="AC3610" s="74">
        <v>7.4395964589245398E-4</v>
      </c>
      <c r="AD3610" t="s">
        <v>5810</v>
      </c>
    </row>
    <row r="3611" spans="1:30">
      <c r="A3611" s="165" t="s">
        <v>7991</v>
      </c>
      <c r="C3611" s="165" t="s">
        <v>8444</v>
      </c>
      <c r="D3611" s="169" t="s">
        <v>2919</v>
      </c>
      <c r="E3611" s="169" t="s">
        <v>3508</v>
      </c>
      <c r="F3611" s="174">
        <v>66.33</v>
      </c>
      <c r="G3611" s="174">
        <v>-164.11</v>
      </c>
      <c r="H3611" s="74">
        <v>49.61</v>
      </c>
      <c r="I3611" s="74">
        <v>3.08</v>
      </c>
      <c r="J3611" s="74">
        <v>16.670000000000002</v>
      </c>
      <c r="K3611" s="74">
        <v>0.13</v>
      </c>
      <c r="L3611" s="74">
        <v>4.4800000000000004</v>
      </c>
      <c r="M3611" s="74">
        <v>10.57</v>
      </c>
      <c r="N3611" s="74">
        <v>3.3</v>
      </c>
      <c r="O3611" s="74">
        <v>1.53</v>
      </c>
      <c r="P3611" s="74">
        <v>0</v>
      </c>
      <c r="Q3611" s="74">
        <v>0.61</v>
      </c>
      <c r="R3611" s="74">
        <v>1.32</v>
      </c>
      <c r="S3611" s="74">
        <v>0</v>
      </c>
      <c r="T3611" s="74">
        <v>0</v>
      </c>
      <c r="U3611" s="74">
        <v>9.1600000000000001E-2</v>
      </c>
      <c r="V3611" s="74">
        <v>8.7294999999999998</v>
      </c>
      <c r="W3611" s="74">
        <v>1.7116664955000001</v>
      </c>
      <c r="X3611" s="74">
        <v>1143.462</v>
      </c>
      <c r="Y3611" s="74">
        <v>1580</v>
      </c>
      <c r="Z3611" s="74">
        <v>0.1995497245383209</v>
      </c>
      <c r="AA3611" s="74">
        <v>0.80045027546167902</v>
      </c>
      <c r="AB3611" s="74">
        <v>1.240163770059469E-4</v>
      </c>
      <c r="AC3611" s="74">
        <v>1.2401637700594679E-4</v>
      </c>
      <c r="AD3611" t="s">
        <v>5810</v>
      </c>
    </row>
    <row r="3612" spans="1:30">
      <c r="A3612" s="165" t="s">
        <v>7992</v>
      </c>
      <c r="C3612" s="165" t="s">
        <v>8444</v>
      </c>
      <c r="D3612" s="169" t="s">
        <v>2919</v>
      </c>
      <c r="E3612" s="169" t="s">
        <v>3508</v>
      </c>
      <c r="F3612" s="174">
        <v>66.33</v>
      </c>
      <c r="G3612" s="174">
        <v>-164.11</v>
      </c>
      <c r="H3612" s="74">
        <v>48.05</v>
      </c>
      <c r="I3612" s="74">
        <v>3.29</v>
      </c>
      <c r="J3612" s="74">
        <v>16.55</v>
      </c>
      <c r="K3612" s="74">
        <v>0.16</v>
      </c>
      <c r="L3612" s="74">
        <v>4.9000000000000004</v>
      </c>
      <c r="M3612" s="74">
        <v>10.74</v>
      </c>
      <c r="N3612" s="74">
        <v>3.13</v>
      </c>
      <c r="O3612" s="74">
        <v>1.58</v>
      </c>
      <c r="P3612" s="74">
        <v>0</v>
      </c>
      <c r="Q3612" s="74">
        <v>0.57999999999999996</v>
      </c>
      <c r="R3612" s="74">
        <v>1.35</v>
      </c>
      <c r="S3612" s="74">
        <v>0</v>
      </c>
      <c r="T3612" s="74">
        <v>0</v>
      </c>
      <c r="U3612" s="74">
        <v>8.72E-2</v>
      </c>
      <c r="V3612" s="74">
        <v>8.5254999999999992</v>
      </c>
      <c r="W3612" s="74">
        <v>1.6716664994999999</v>
      </c>
      <c r="X3612" s="74">
        <v>1146.2840000000001</v>
      </c>
      <c r="Y3612" s="74">
        <v>1480</v>
      </c>
      <c r="Z3612" s="74">
        <v>0.2255108313921024</v>
      </c>
      <c r="AA3612" s="74">
        <v>0.77448916860789763</v>
      </c>
      <c r="AB3612" s="74">
        <v>4.584729612765117E-4</v>
      </c>
      <c r="AC3612" s="74">
        <v>4.5847296127651159E-4</v>
      </c>
      <c r="AD3612" t="s">
        <v>5810</v>
      </c>
    </row>
    <row r="3613" spans="1:30">
      <c r="A3613" s="165" t="s">
        <v>7993</v>
      </c>
      <c r="C3613" s="165" t="s">
        <v>8444</v>
      </c>
      <c r="D3613" s="169" t="s">
        <v>2919</v>
      </c>
      <c r="E3613" s="169" t="s">
        <v>3508</v>
      </c>
      <c r="F3613" s="174">
        <v>66.33</v>
      </c>
      <c r="G3613" s="174">
        <v>-164.11</v>
      </c>
      <c r="H3613" s="74">
        <v>48.05</v>
      </c>
      <c r="I3613" s="74">
        <v>3.29</v>
      </c>
      <c r="J3613" s="74">
        <v>16.55</v>
      </c>
      <c r="K3613" s="74">
        <v>0.16</v>
      </c>
      <c r="L3613" s="74">
        <v>4.9000000000000004</v>
      </c>
      <c r="M3613" s="74">
        <v>10.74</v>
      </c>
      <c r="N3613" s="74">
        <v>3.13</v>
      </c>
      <c r="O3613" s="74">
        <v>1.58</v>
      </c>
      <c r="P3613" s="74">
        <v>0</v>
      </c>
      <c r="Q3613" s="74">
        <v>0.57999999999999996</v>
      </c>
      <c r="R3613" s="74">
        <v>1.35</v>
      </c>
      <c r="S3613" s="74">
        <v>0</v>
      </c>
      <c r="T3613" s="74">
        <v>0</v>
      </c>
      <c r="U3613" s="74">
        <v>8.8499999999999995E-2</v>
      </c>
      <c r="V3613" s="74">
        <v>8.5254999999999992</v>
      </c>
      <c r="W3613" s="74">
        <v>1.6716664994999999</v>
      </c>
      <c r="X3613" s="74">
        <v>1146.2840000000001</v>
      </c>
      <c r="Y3613" s="74">
        <v>1500</v>
      </c>
      <c r="Z3613" s="74">
        <v>0.22291478132873091</v>
      </c>
      <c r="AA3613" s="74">
        <v>0.77708521867126912</v>
      </c>
      <c r="AB3613" s="74">
        <v>2.3086063465572131E-4</v>
      </c>
      <c r="AC3613" s="74">
        <v>2.308606346557212E-4</v>
      </c>
      <c r="AD3613" t="s">
        <v>5810</v>
      </c>
    </row>
    <row r="3614" spans="1:30">
      <c r="A3614" s="165" t="s">
        <v>7994</v>
      </c>
      <c r="C3614" s="165" t="s">
        <v>8444</v>
      </c>
      <c r="D3614" s="169" t="s">
        <v>2919</v>
      </c>
      <c r="E3614" s="169" t="s">
        <v>3508</v>
      </c>
      <c r="F3614" s="174">
        <v>66.33</v>
      </c>
      <c r="G3614" s="174">
        <v>-164.11</v>
      </c>
      <c r="H3614" s="74">
        <v>48.74</v>
      </c>
      <c r="I3614" s="74">
        <v>2.95</v>
      </c>
      <c r="J3614" s="74">
        <v>16.149999999999999</v>
      </c>
      <c r="K3614" s="74">
        <v>0.16</v>
      </c>
      <c r="L3614" s="74">
        <v>4.88</v>
      </c>
      <c r="M3614" s="74">
        <v>10.23</v>
      </c>
      <c r="N3614" s="74">
        <v>3.85</v>
      </c>
      <c r="O3614" s="74">
        <v>1.6</v>
      </c>
      <c r="P3614" s="74">
        <v>0</v>
      </c>
      <c r="Q3614" s="74">
        <v>0.55000000000000004</v>
      </c>
      <c r="R3614" s="74">
        <v>1.24</v>
      </c>
      <c r="S3614" s="74">
        <v>0</v>
      </c>
      <c r="T3614" s="74">
        <v>0</v>
      </c>
      <c r="U3614" s="74">
        <v>3.27E-2</v>
      </c>
      <c r="V3614" s="74">
        <v>8.84</v>
      </c>
      <c r="W3614" s="74">
        <v>1.7333331599999999</v>
      </c>
      <c r="X3614" s="74">
        <v>1137.818</v>
      </c>
      <c r="Y3614" s="74">
        <v>650</v>
      </c>
      <c r="Z3614" s="74">
        <v>0.37285087624429852</v>
      </c>
      <c r="AA3614" s="74">
        <v>0.62714912375570153</v>
      </c>
      <c r="AB3614" s="74">
        <v>4.7096527258883139E-4</v>
      </c>
      <c r="AC3614" s="74">
        <v>4.7096527258883117E-4</v>
      </c>
      <c r="AD3614" t="s">
        <v>5810</v>
      </c>
    </row>
    <row r="3615" spans="1:30">
      <c r="A3615" s="165" t="s">
        <v>7995</v>
      </c>
      <c r="C3615" s="165" t="s">
        <v>8444</v>
      </c>
      <c r="D3615" s="169" t="s">
        <v>2919</v>
      </c>
      <c r="E3615" s="169" t="s">
        <v>3508</v>
      </c>
      <c r="F3615" s="174">
        <v>66.33</v>
      </c>
      <c r="G3615" s="174">
        <v>-164.11</v>
      </c>
      <c r="H3615" s="74">
        <v>48.27</v>
      </c>
      <c r="I3615" s="74">
        <v>3.39</v>
      </c>
      <c r="J3615" s="74">
        <v>17.559999999999999</v>
      </c>
      <c r="K3615" s="74">
        <v>0.16</v>
      </c>
      <c r="L3615" s="74">
        <v>3.64</v>
      </c>
      <c r="M3615" s="74">
        <v>10.97</v>
      </c>
      <c r="N3615" s="74">
        <v>3.29</v>
      </c>
      <c r="O3615" s="74">
        <v>1.79</v>
      </c>
      <c r="P3615" s="74">
        <v>0</v>
      </c>
      <c r="Q3615" s="74">
        <v>0.65</v>
      </c>
      <c r="R3615" s="74">
        <v>1.36</v>
      </c>
      <c r="S3615" s="74">
        <v>0</v>
      </c>
      <c r="T3615" s="74">
        <v>0</v>
      </c>
      <c r="U3615" s="74">
        <v>0.1195</v>
      </c>
      <c r="V3615" s="74">
        <v>8.3469999999999995</v>
      </c>
      <c r="W3615" s="74">
        <v>1.6366665030000001</v>
      </c>
      <c r="X3615" s="74">
        <v>1150.1020000000001</v>
      </c>
      <c r="Y3615" s="74">
        <v>1950</v>
      </c>
      <c r="Z3615" s="74">
        <v>0.17575392600943121</v>
      </c>
      <c r="AA3615" s="74">
        <v>0.82424607399056882</v>
      </c>
      <c r="AB3615" s="74">
        <v>6.8455261654560857E-4</v>
      </c>
      <c r="AC3615" s="74">
        <v>6.8455261654560857E-4</v>
      </c>
      <c r="AD3615" t="s">
        <v>5810</v>
      </c>
    </row>
    <row r="3616" spans="1:30">
      <c r="A3616" s="165" t="s">
        <v>7996</v>
      </c>
      <c r="C3616" s="165" t="s">
        <v>8444</v>
      </c>
      <c r="D3616" s="169" t="s">
        <v>2919</v>
      </c>
      <c r="E3616" s="169" t="s">
        <v>3508</v>
      </c>
      <c r="F3616" s="174">
        <v>66.33</v>
      </c>
      <c r="G3616" s="174">
        <v>-164.11</v>
      </c>
      <c r="H3616" s="74">
        <v>48.7</v>
      </c>
      <c r="I3616" s="74">
        <v>3.2</v>
      </c>
      <c r="J3616" s="74">
        <v>16.72</v>
      </c>
      <c r="K3616" s="74">
        <v>0.12</v>
      </c>
      <c r="L3616" s="74">
        <v>4.7</v>
      </c>
      <c r="M3616" s="74">
        <v>10.73</v>
      </c>
      <c r="N3616" s="74">
        <v>4.0999999999999996</v>
      </c>
      <c r="O3616" s="74">
        <v>1.56</v>
      </c>
      <c r="P3616" s="74">
        <v>0</v>
      </c>
      <c r="Q3616" s="74">
        <v>0.64</v>
      </c>
      <c r="R3616" s="74">
        <v>1.19</v>
      </c>
      <c r="S3616" s="74">
        <v>0</v>
      </c>
      <c r="T3616" s="74">
        <v>0</v>
      </c>
      <c r="U3616" s="74">
        <v>0.14760000000000001</v>
      </c>
      <c r="V3616" s="74">
        <v>8.0749999999999993</v>
      </c>
      <c r="W3616" s="74">
        <v>1.5833331749999999</v>
      </c>
      <c r="X3616" s="74">
        <v>1146.1179999999999</v>
      </c>
      <c r="Y3616" s="74">
        <v>2020</v>
      </c>
      <c r="Z3616" s="74">
        <v>0.13018176217039701</v>
      </c>
      <c r="AA3616" s="74">
        <v>0.86981823782960299</v>
      </c>
      <c r="AB3616" s="74">
        <v>6.1688881615828408E-4</v>
      </c>
      <c r="AC3616" s="74">
        <v>6.1688881615828452E-4</v>
      </c>
      <c r="AD3616" t="s">
        <v>5810</v>
      </c>
    </row>
    <row r="3617" spans="1:30">
      <c r="A3617" s="165" t="s">
        <v>7997</v>
      </c>
      <c r="C3617" s="165" t="s">
        <v>8444</v>
      </c>
      <c r="D3617" s="169" t="s">
        <v>2919</v>
      </c>
      <c r="E3617" s="169" t="s">
        <v>3508</v>
      </c>
      <c r="F3617" s="174">
        <v>66.33</v>
      </c>
      <c r="G3617" s="174">
        <v>-164.11</v>
      </c>
      <c r="H3617" s="74">
        <v>49.13</v>
      </c>
      <c r="I3617" s="74">
        <v>2.9</v>
      </c>
      <c r="J3617" s="74">
        <v>16.59</v>
      </c>
      <c r="K3617" s="74">
        <v>0.18</v>
      </c>
      <c r="L3617" s="74">
        <v>6.4</v>
      </c>
      <c r="M3617" s="74">
        <v>9.42</v>
      </c>
      <c r="N3617" s="74">
        <v>3.35</v>
      </c>
      <c r="O3617" s="74">
        <v>1.61</v>
      </c>
      <c r="P3617" s="74">
        <v>0</v>
      </c>
      <c r="Q3617" s="74">
        <v>0.45</v>
      </c>
      <c r="R3617" s="74">
        <v>1.22</v>
      </c>
      <c r="S3617" s="74">
        <v>0</v>
      </c>
      <c r="T3617" s="74">
        <v>0</v>
      </c>
      <c r="U3617" s="74">
        <v>7.8E-2</v>
      </c>
      <c r="V3617" s="74">
        <v>8.4320000000000004</v>
      </c>
      <c r="W3617" s="74">
        <v>1.6533331680000001</v>
      </c>
      <c r="X3617" s="74">
        <v>1124.3720000000001</v>
      </c>
      <c r="Y3617" s="74">
        <v>1300</v>
      </c>
      <c r="Z3617" s="74">
        <v>0.20974395742476479</v>
      </c>
      <c r="AA3617" s="74">
        <v>0.7902560425752353</v>
      </c>
      <c r="AB3617" s="74">
        <v>7.2652577743926271E-4</v>
      </c>
      <c r="AC3617" s="74">
        <v>7.2652577743926271E-4</v>
      </c>
      <c r="AD3617" t="s">
        <v>5810</v>
      </c>
    </row>
    <row r="3618" spans="1:30">
      <c r="A3618" s="165" t="s">
        <v>7998</v>
      </c>
      <c r="C3618" s="165" t="s">
        <v>8444</v>
      </c>
      <c r="D3618" s="169" t="s">
        <v>2919</v>
      </c>
      <c r="E3618" s="169" t="s">
        <v>3508</v>
      </c>
      <c r="F3618" s="174">
        <v>66.33</v>
      </c>
      <c r="G3618" s="174">
        <v>-164.11</v>
      </c>
      <c r="H3618" s="74">
        <v>48.89</v>
      </c>
      <c r="I3618" s="74">
        <v>2.93</v>
      </c>
      <c r="J3618" s="74">
        <v>16.29</v>
      </c>
      <c r="K3618" s="74">
        <v>0.2</v>
      </c>
      <c r="L3618" s="74">
        <v>5.31</v>
      </c>
      <c r="M3618" s="74">
        <v>10.31</v>
      </c>
      <c r="N3618" s="74">
        <v>3.74</v>
      </c>
      <c r="O3618" s="74">
        <v>1.6</v>
      </c>
      <c r="P3618" s="74">
        <v>0</v>
      </c>
      <c r="Q3618" s="74">
        <v>0.61</v>
      </c>
      <c r="R3618" s="74">
        <v>1.1299999999999999</v>
      </c>
      <c r="S3618" s="74">
        <v>0</v>
      </c>
      <c r="T3618" s="74">
        <v>0</v>
      </c>
      <c r="U3618" s="74">
        <v>5.7000000000000002E-2</v>
      </c>
      <c r="V3618" s="74">
        <v>9.1884999999999994</v>
      </c>
      <c r="W3618" s="74">
        <v>1.8016664865000001</v>
      </c>
      <c r="X3618" s="74">
        <v>1139.146</v>
      </c>
      <c r="Y3618" s="74">
        <v>940</v>
      </c>
      <c r="Z3618" s="74">
        <v>0.23898191925148241</v>
      </c>
      <c r="AA3618" s="74">
        <v>0.76101808074851762</v>
      </c>
      <c r="AB3618" s="74">
        <v>5.4378080806178459E-4</v>
      </c>
      <c r="AC3618" s="74">
        <v>5.4378080806178448E-4</v>
      </c>
      <c r="AD3618" t="s">
        <v>5810</v>
      </c>
    </row>
    <row r="3619" spans="1:30">
      <c r="A3619" s="165" t="s">
        <v>7999</v>
      </c>
      <c r="C3619" s="165" t="s">
        <v>8444</v>
      </c>
      <c r="D3619" s="169" t="s">
        <v>2919</v>
      </c>
      <c r="E3619" s="169" t="s">
        <v>3508</v>
      </c>
      <c r="F3619" s="174">
        <v>66.33</v>
      </c>
      <c r="G3619" s="174">
        <v>-164.11</v>
      </c>
      <c r="H3619" s="74">
        <v>48.96</v>
      </c>
      <c r="I3619" s="74">
        <v>3.47</v>
      </c>
      <c r="J3619" s="74">
        <v>17.12</v>
      </c>
      <c r="K3619" s="74">
        <v>0.13</v>
      </c>
      <c r="L3619" s="74">
        <v>3.65</v>
      </c>
      <c r="M3619" s="74">
        <v>10.54</v>
      </c>
      <c r="N3619" s="74">
        <v>3.46</v>
      </c>
      <c r="O3619" s="74">
        <v>1.71</v>
      </c>
      <c r="P3619" s="74">
        <v>0</v>
      </c>
      <c r="Q3619" s="74">
        <v>0.67</v>
      </c>
      <c r="R3619" s="74">
        <v>1.2</v>
      </c>
      <c r="S3619" s="74">
        <v>0</v>
      </c>
      <c r="T3619" s="74">
        <v>0</v>
      </c>
      <c r="U3619" s="74">
        <v>0.11899999999999999</v>
      </c>
      <c r="V3619" s="74">
        <v>8.3979999999999997</v>
      </c>
      <c r="W3619" s="74">
        <v>1.646666502</v>
      </c>
      <c r="X3619" s="74">
        <v>1142.9639999999999</v>
      </c>
      <c r="Y3619" s="74">
        <v>1920</v>
      </c>
      <c r="Z3619" s="74">
        <v>0.1429740603544993</v>
      </c>
      <c r="AA3619" s="74">
        <v>0.85702593964550067</v>
      </c>
      <c r="AB3619" s="74">
        <v>2.8294578284374599E-4</v>
      </c>
      <c r="AC3619" s="74">
        <v>2.8294578284374609E-4</v>
      </c>
      <c r="AD3619" t="s">
        <v>5810</v>
      </c>
    </row>
    <row r="3620" spans="1:30">
      <c r="A3620" s="165" t="s">
        <v>5494</v>
      </c>
      <c r="C3620" s="165" t="s">
        <v>8444</v>
      </c>
      <c r="D3620" s="169" t="s">
        <v>5492</v>
      </c>
      <c r="E3620" s="169" t="s">
        <v>5494</v>
      </c>
      <c r="F3620" s="174">
        <v>16.67672</v>
      </c>
      <c r="G3620" s="174">
        <v>-62.1693</v>
      </c>
      <c r="H3620" s="74">
        <v>72.599999999999994</v>
      </c>
      <c r="I3620" s="74">
        <v>0.22</v>
      </c>
      <c r="J3620" s="74">
        <v>16.3</v>
      </c>
      <c r="K3620" s="74">
        <v>0</v>
      </c>
      <c r="L3620" s="74">
        <v>0.44</v>
      </c>
      <c r="M3620" s="74">
        <v>1.97</v>
      </c>
      <c r="N3620" s="74">
        <v>4.91</v>
      </c>
      <c r="O3620" s="74">
        <v>2.61</v>
      </c>
      <c r="P3620" s="74">
        <v>0</v>
      </c>
      <c r="Q3620" s="74">
        <v>0</v>
      </c>
      <c r="R3620" s="74">
        <v>1.5</v>
      </c>
      <c r="S3620" s="74">
        <v>0</v>
      </c>
      <c r="T3620" s="74">
        <v>0</v>
      </c>
      <c r="U3620" s="74">
        <v>2E-3</v>
      </c>
      <c r="V3620" s="74">
        <v>0.42499999999999999</v>
      </c>
      <c r="W3620" s="74">
        <v>8.3333325E-2</v>
      </c>
      <c r="X3620" s="74">
        <v>1000.702</v>
      </c>
      <c r="Y3620" s="74">
        <v>230</v>
      </c>
      <c r="Z3620" s="74">
        <v>0.8759052720838495</v>
      </c>
      <c r="AA3620" s="74">
        <v>0.1240947279161506</v>
      </c>
      <c r="AB3620" s="74">
        <v>1.693261984268879E-3</v>
      </c>
      <c r="AC3620" s="74">
        <v>1.6932619842688779E-3</v>
      </c>
      <c r="AD3620" t="s">
        <v>5810</v>
      </c>
    </row>
    <row r="3621" spans="1:30">
      <c r="A3621" s="165" t="s">
        <v>8000</v>
      </c>
      <c r="C3621" s="165" t="s">
        <v>8444</v>
      </c>
      <c r="D3621" s="169" t="s">
        <v>5492</v>
      </c>
      <c r="E3621" s="169" t="s">
        <v>5494</v>
      </c>
      <c r="F3621" s="174">
        <v>16.676220000000001</v>
      </c>
      <c r="G3621" s="174">
        <v>-62.168300000000002</v>
      </c>
      <c r="H3621" s="74">
        <v>64.599999999999994</v>
      </c>
      <c r="I3621" s="74">
        <v>0.86</v>
      </c>
      <c r="J3621" s="74">
        <v>16.399999999999999</v>
      </c>
      <c r="K3621" s="74">
        <v>0</v>
      </c>
      <c r="L3621" s="74">
        <v>0.87</v>
      </c>
      <c r="M3621" s="74">
        <v>4.53</v>
      </c>
      <c r="N3621" s="74">
        <v>4.08</v>
      </c>
      <c r="O3621" s="74">
        <v>1.05</v>
      </c>
      <c r="P3621" s="74">
        <v>8.9999999999999993E-3</v>
      </c>
      <c r="Q3621" s="74">
        <v>0</v>
      </c>
      <c r="R3621" s="74">
        <v>5.0599999999999996</v>
      </c>
      <c r="S3621" s="74">
        <v>0</v>
      </c>
      <c r="T3621" s="74">
        <v>0</v>
      </c>
      <c r="U3621" s="74">
        <v>1.0500000000000001E-2</v>
      </c>
      <c r="V3621" s="74">
        <v>3.383</v>
      </c>
      <c r="W3621" s="74">
        <v>0.66333326699999995</v>
      </c>
      <c r="X3621" s="74">
        <v>1043.1980000000001</v>
      </c>
      <c r="Y3621" s="74">
        <v>1800</v>
      </c>
      <c r="Z3621" s="74">
        <v>0.92982396527041189</v>
      </c>
      <c r="AA3621" s="74">
        <v>7.0176034729588069E-2</v>
      </c>
      <c r="AB3621" s="74">
        <v>1.1921007941900199E-3</v>
      </c>
      <c r="AC3621" s="74">
        <v>1.192100794190021E-3</v>
      </c>
      <c r="AD3621" t="s">
        <v>5810</v>
      </c>
    </row>
    <row r="3622" spans="1:30">
      <c r="A3622" s="165" t="s">
        <v>8001</v>
      </c>
      <c r="C3622" s="165" t="s">
        <v>8444</v>
      </c>
      <c r="D3622" s="169" t="s">
        <v>5492</v>
      </c>
      <c r="E3622" s="169" t="s">
        <v>5494</v>
      </c>
      <c r="F3622" s="174">
        <v>16.676220000000001</v>
      </c>
      <c r="G3622" s="174">
        <v>-62.168300000000002</v>
      </c>
      <c r="H3622" s="74">
        <v>63.6</v>
      </c>
      <c r="I3622" s="74">
        <v>0.59</v>
      </c>
      <c r="J3622" s="74">
        <v>16.5</v>
      </c>
      <c r="K3622" s="74">
        <v>0</v>
      </c>
      <c r="L3622" s="74">
        <v>0.78</v>
      </c>
      <c r="M3622" s="74">
        <v>4.24</v>
      </c>
      <c r="N3622" s="74">
        <v>4.3099999999999996</v>
      </c>
      <c r="O3622" s="74">
        <v>0.97</v>
      </c>
      <c r="P3622" s="74">
        <v>8.0000000000000002E-3</v>
      </c>
      <c r="Q3622" s="74">
        <v>0</v>
      </c>
      <c r="R3622" s="74">
        <v>5.08</v>
      </c>
      <c r="S3622" s="74">
        <v>0</v>
      </c>
      <c r="T3622" s="74">
        <v>0</v>
      </c>
      <c r="U3622" s="74">
        <v>7.1000000000000004E-3</v>
      </c>
      <c r="V3622" s="74">
        <v>2.9239999999999999</v>
      </c>
      <c r="W3622" s="74">
        <v>0.57333327599999995</v>
      </c>
      <c r="X3622" s="74">
        <v>1038.384</v>
      </c>
      <c r="Y3622" s="74">
        <v>1730</v>
      </c>
      <c r="Z3622" s="74">
        <v>0.94859768881525641</v>
      </c>
      <c r="AA3622" s="74">
        <v>5.1402311184743643E-2</v>
      </c>
      <c r="AB3622" s="74">
        <v>1.390790600559483E-3</v>
      </c>
      <c r="AC3622" s="74">
        <v>1.390790600559483E-3</v>
      </c>
      <c r="AD3622" t="s">
        <v>5810</v>
      </c>
    </row>
    <row r="3623" spans="1:30">
      <c r="A3623" s="165" t="s">
        <v>8002</v>
      </c>
      <c r="C3623" s="165" t="s">
        <v>8444</v>
      </c>
      <c r="D3623" s="169" t="s">
        <v>5492</v>
      </c>
      <c r="E3623" s="169" t="s">
        <v>5494</v>
      </c>
      <c r="F3623" s="174">
        <v>16.692260000000001</v>
      </c>
      <c r="G3623" s="174">
        <v>-62.1479</v>
      </c>
      <c r="H3623" s="74">
        <v>58.7</v>
      </c>
      <c r="I3623" s="74">
        <v>0.68</v>
      </c>
      <c r="J3623" s="74">
        <v>15</v>
      </c>
      <c r="K3623" s="74">
        <v>0</v>
      </c>
      <c r="L3623" s="74">
        <v>2.36</v>
      </c>
      <c r="M3623" s="74">
        <v>5.7</v>
      </c>
      <c r="N3623" s="74">
        <v>2.13</v>
      </c>
      <c r="O3623" s="74">
        <v>2.2200000000000002</v>
      </c>
      <c r="P3623" s="74">
        <v>0</v>
      </c>
      <c r="Q3623" s="74">
        <v>0</v>
      </c>
      <c r="R3623" s="74">
        <v>5.62</v>
      </c>
      <c r="S3623" s="74">
        <v>0</v>
      </c>
      <c r="T3623" s="74">
        <v>0</v>
      </c>
      <c r="U3623" s="74">
        <v>3.1300000000000001E-2</v>
      </c>
      <c r="V3623" s="74">
        <v>4.7344999999999997</v>
      </c>
      <c r="W3623" s="74">
        <v>0.92833324049999999</v>
      </c>
      <c r="X3623" s="74">
        <v>1062.6199999999999</v>
      </c>
      <c r="Y3623" s="74">
        <v>2490</v>
      </c>
      <c r="Z3623" s="74">
        <v>0.87820660438193265</v>
      </c>
      <c r="AA3623" s="74">
        <v>0.1217933956180674</v>
      </c>
      <c r="AB3623" s="74">
        <v>2.1436390182382982E-3</v>
      </c>
      <c r="AC3623" s="74">
        <v>2.1436390182382982E-3</v>
      </c>
      <c r="AD3623" t="s">
        <v>5810</v>
      </c>
    </row>
    <row r="3624" spans="1:30">
      <c r="A3624" s="165" t="s">
        <v>8003</v>
      </c>
      <c r="C3624" s="165" t="s">
        <v>8444</v>
      </c>
      <c r="D3624" s="169" t="s">
        <v>5492</v>
      </c>
      <c r="E3624" s="169" t="s">
        <v>5494</v>
      </c>
      <c r="F3624" s="174">
        <v>16.691310000000001</v>
      </c>
      <c r="G3624" s="174">
        <v>-62.148699999999998</v>
      </c>
      <c r="H3624" s="74">
        <v>67.599999999999994</v>
      </c>
      <c r="I3624" s="74">
        <v>0.48</v>
      </c>
      <c r="J3624" s="74">
        <v>17</v>
      </c>
      <c r="K3624" s="74">
        <v>0</v>
      </c>
      <c r="L3624" s="74">
        <v>0.02</v>
      </c>
      <c r="M3624" s="74">
        <v>3.14</v>
      </c>
      <c r="N3624" s="74">
        <v>4.51</v>
      </c>
      <c r="O3624" s="74">
        <v>1.58</v>
      </c>
      <c r="P3624" s="74">
        <v>0</v>
      </c>
      <c r="Q3624" s="74">
        <v>0</v>
      </c>
      <c r="R3624" s="74">
        <v>6.19</v>
      </c>
      <c r="S3624" s="74">
        <v>0</v>
      </c>
      <c r="T3624" s="74">
        <v>0</v>
      </c>
      <c r="U3624" s="74">
        <v>4.3E-3</v>
      </c>
      <c r="V3624" s="74">
        <v>0.40799999999999997</v>
      </c>
      <c r="W3624" s="74">
        <v>7.9999991999999992E-2</v>
      </c>
      <c r="X3624" s="74">
        <v>1020.124</v>
      </c>
      <c r="Y3624" s="74">
        <v>2190</v>
      </c>
      <c r="Z3624" s="74">
        <v>0.97929120778921885</v>
      </c>
      <c r="AA3624" s="74">
        <v>2.0708792210781118E-2</v>
      </c>
      <c r="AB3624" s="74">
        <v>6.2499252233631257E-3</v>
      </c>
      <c r="AC3624" s="74">
        <v>6.2499252233631239E-3</v>
      </c>
      <c r="AD3624" t="s">
        <v>5810</v>
      </c>
    </row>
    <row r="3625" spans="1:30">
      <c r="A3625" s="165" t="s">
        <v>8004</v>
      </c>
      <c r="C3625" s="165" t="s">
        <v>8444</v>
      </c>
      <c r="D3625" s="169" t="s">
        <v>5492</v>
      </c>
      <c r="E3625" s="169" t="s">
        <v>5494</v>
      </c>
      <c r="F3625" s="174">
        <v>16.691310000000001</v>
      </c>
      <c r="G3625" s="174">
        <v>-62.148699999999998</v>
      </c>
      <c r="H3625" s="74">
        <v>67.2</v>
      </c>
      <c r="I3625" s="74">
        <v>0.7</v>
      </c>
      <c r="J3625" s="74">
        <v>16.899999999999999</v>
      </c>
      <c r="K3625" s="74">
        <v>0</v>
      </c>
      <c r="L3625" s="74">
        <v>0.01</v>
      </c>
      <c r="M3625" s="74">
        <v>3.31</v>
      </c>
      <c r="N3625" s="74">
        <v>4.49</v>
      </c>
      <c r="O3625" s="74">
        <v>1.6</v>
      </c>
      <c r="P3625" s="74">
        <v>0</v>
      </c>
      <c r="Q3625" s="74">
        <v>0</v>
      </c>
      <c r="R3625" s="74">
        <v>5.48</v>
      </c>
      <c r="S3625" s="74">
        <v>0</v>
      </c>
      <c r="T3625" s="74">
        <v>0</v>
      </c>
      <c r="U3625" s="74">
        <v>5.1999999999999998E-3</v>
      </c>
      <c r="V3625" s="74">
        <v>0.39100000000000001</v>
      </c>
      <c r="W3625" s="74">
        <v>7.6666658999999998E-2</v>
      </c>
      <c r="X3625" s="74">
        <v>1022.946</v>
      </c>
      <c r="Y3625" s="74">
        <v>1850</v>
      </c>
      <c r="Z3625" s="74">
        <v>0.96547340138584803</v>
      </c>
      <c r="AA3625" s="74">
        <v>3.4526598614151957E-2</v>
      </c>
      <c r="AB3625" s="74">
        <v>1.618746431695256E-3</v>
      </c>
      <c r="AC3625" s="74">
        <v>1.6187464316952569E-3</v>
      </c>
      <c r="AD3625" t="s">
        <v>5810</v>
      </c>
    </row>
    <row r="3626" spans="1:30">
      <c r="A3626" s="165" t="s">
        <v>8005</v>
      </c>
      <c r="C3626" s="165" t="s">
        <v>8444</v>
      </c>
      <c r="D3626" s="169" t="s">
        <v>5492</v>
      </c>
      <c r="E3626" s="169" t="s">
        <v>5494</v>
      </c>
      <c r="F3626" s="174">
        <v>16.692260000000001</v>
      </c>
      <c r="G3626" s="174">
        <v>-62.1479</v>
      </c>
      <c r="H3626" s="74">
        <v>60.3</v>
      </c>
      <c r="I3626" s="74">
        <v>0.81</v>
      </c>
      <c r="J3626" s="74">
        <v>15.8</v>
      </c>
      <c r="K3626" s="74">
        <v>0</v>
      </c>
      <c r="L3626" s="74">
        <v>2.8</v>
      </c>
      <c r="M3626" s="74">
        <v>6.56</v>
      </c>
      <c r="N3626" s="74">
        <v>1.94</v>
      </c>
      <c r="O3626" s="74">
        <v>0.32</v>
      </c>
      <c r="P3626" s="74">
        <v>0</v>
      </c>
      <c r="Q3626" s="74">
        <v>0</v>
      </c>
      <c r="R3626" s="74">
        <v>5.2</v>
      </c>
      <c r="S3626" s="74">
        <v>0</v>
      </c>
      <c r="T3626" s="74">
        <v>0</v>
      </c>
      <c r="U3626" s="74">
        <v>2.5000000000000001E-2</v>
      </c>
      <c r="V3626" s="74">
        <v>4.6665000000000001</v>
      </c>
      <c r="W3626" s="74">
        <v>0.91499990850000001</v>
      </c>
      <c r="X3626" s="74">
        <v>1076.896</v>
      </c>
      <c r="Y3626" s="74">
        <v>2200</v>
      </c>
      <c r="Z3626" s="74">
        <v>0.88434344810576571</v>
      </c>
      <c r="AA3626" s="74">
        <v>0.1156565518942342</v>
      </c>
      <c r="AB3626" s="74">
        <v>4.4391346323153771E-5</v>
      </c>
      <c r="AC3626" s="74">
        <v>4.4391346323153778E-5</v>
      </c>
      <c r="AD3626" t="s">
        <v>5810</v>
      </c>
    </row>
    <row r="3627" spans="1:30">
      <c r="A3627" s="165" t="s">
        <v>8006</v>
      </c>
      <c r="C3627" s="165" t="s">
        <v>8444</v>
      </c>
      <c r="D3627" s="169" t="s">
        <v>5492</v>
      </c>
      <c r="E3627" s="169" t="s">
        <v>5494</v>
      </c>
      <c r="F3627" s="174">
        <v>16.691310000000001</v>
      </c>
      <c r="G3627" s="174">
        <v>-62.148699999999998</v>
      </c>
      <c r="H3627" s="74">
        <v>68</v>
      </c>
      <c r="I3627" s="74">
        <v>0.41</v>
      </c>
      <c r="J3627" s="74">
        <v>16.2</v>
      </c>
      <c r="K3627" s="74">
        <v>0</v>
      </c>
      <c r="L3627" s="74">
        <v>0.6</v>
      </c>
      <c r="M3627" s="74">
        <v>4.2</v>
      </c>
      <c r="N3627" s="74">
        <v>4.2</v>
      </c>
      <c r="O3627" s="74">
        <v>1.6</v>
      </c>
      <c r="P3627" s="74">
        <v>6.0000000000000001E-3</v>
      </c>
      <c r="Q3627" s="74">
        <v>0</v>
      </c>
      <c r="R3627" s="74">
        <v>5.7</v>
      </c>
      <c r="S3627" s="74">
        <v>0</v>
      </c>
      <c r="T3627" s="74">
        <v>0</v>
      </c>
      <c r="U3627" s="74">
        <v>1.7999999999999999E-2</v>
      </c>
      <c r="V3627" s="74">
        <v>1.19</v>
      </c>
      <c r="W3627" s="74">
        <v>0.23333330999999999</v>
      </c>
      <c r="X3627" s="74">
        <v>1037.72</v>
      </c>
      <c r="Y3627" s="74">
        <v>2160</v>
      </c>
      <c r="Z3627" s="74">
        <v>0.90463285718841646</v>
      </c>
      <c r="AA3627" s="74">
        <v>9.5367142811583483E-2</v>
      </c>
      <c r="AB3627" s="74">
        <v>2.0211561151803089E-3</v>
      </c>
      <c r="AC3627" s="74">
        <v>2.0211561151803098E-3</v>
      </c>
      <c r="AD3627" t="s">
        <v>5810</v>
      </c>
    </row>
    <row r="3628" spans="1:30">
      <c r="A3628" s="165" t="s">
        <v>8007</v>
      </c>
      <c r="C3628" s="165" t="s">
        <v>8444</v>
      </c>
      <c r="D3628" s="169" t="s">
        <v>5492</v>
      </c>
      <c r="E3628" s="169" t="s">
        <v>5494</v>
      </c>
      <c r="F3628" s="174">
        <v>16.676220000000001</v>
      </c>
      <c r="G3628" s="174">
        <v>-62.168300000000002</v>
      </c>
      <c r="H3628" s="74">
        <v>63</v>
      </c>
      <c r="I3628" s="74">
        <v>0.62</v>
      </c>
      <c r="J3628" s="74">
        <v>16</v>
      </c>
      <c r="K3628" s="74">
        <v>0</v>
      </c>
      <c r="L3628" s="74">
        <v>1.1000000000000001</v>
      </c>
      <c r="M3628" s="74">
        <v>4.3</v>
      </c>
      <c r="N3628" s="74">
        <v>3.3</v>
      </c>
      <c r="O3628" s="74">
        <v>0.9</v>
      </c>
      <c r="P3628" s="74">
        <v>8.0000000000000002E-3</v>
      </c>
      <c r="Q3628" s="74">
        <v>0</v>
      </c>
      <c r="R3628" s="74">
        <v>5.0999999999999996</v>
      </c>
      <c r="S3628" s="74">
        <v>0</v>
      </c>
      <c r="T3628" s="74">
        <v>0</v>
      </c>
      <c r="U3628" s="74">
        <v>1.4E-2</v>
      </c>
      <c r="V3628" s="74">
        <v>3.57</v>
      </c>
      <c r="W3628" s="74">
        <v>0.69999992999999994</v>
      </c>
      <c r="X3628" s="74">
        <v>1039.3800000000001</v>
      </c>
      <c r="Y3628" s="74">
        <v>1890</v>
      </c>
      <c r="Z3628" s="74">
        <v>0.91522523355056018</v>
      </c>
      <c r="AA3628" s="74">
        <v>8.4774766449439778E-2</v>
      </c>
      <c r="AB3628" s="74">
        <v>1.8378814780702879E-4</v>
      </c>
      <c r="AC3628" s="74">
        <v>1.8378814780702871E-4</v>
      </c>
      <c r="AD3628" t="s">
        <v>5810</v>
      </c>
    </row>
    <row r="3629" spans="1:30">
      <c r="A3629" s="165" t="s">
        <v>5178</v>
      </c>
      <c r="C3629" s="165" t="s">
        <v>8444</v>
      </c>
      <c r="D3629" s="169" t="s">
        <v>3490</v>
      </c>
      <c r="E3629" s="169" t="s">
        <v>5178</v>
      </c>
      <c r="F3629" s="174">
        <v>41.665999999999997</v>
      </c>
      <c r="G3629" s="174">
        <v>-122.03</v>
      </c>
      <c r="H3629" s="74">
        <v>56.66</v>
      </c>
      <c r="I3629" s="74">
        <v>0.65</v>
      </c>
      <c r="J3629" s="74">
        <v>16.8</v>
      </c>
      <c r="K3629" s="74">
        <v>0.08</v>
      </c>
      <c r="L3629" s="74">
        <v>4.08</v>
      </c>
      <c r="M3629" s="74">
        <v>8.3000000000000007</v>
      </c>
      <c r="N3629" s="74">
        <v>2.2200000000000002</v>
      </c>
      <c r="O3629" s="74">
        <v>0.79</v>
      </c>
      <c r="P3629" s="74">
        <v>0</v>
      </c>
      <c r="Q3629" s="74">
        <v>0.14000000000000001</v>
      </c>
      <c r="R3629" s="74">
        <v>3.45</v>
      </c>
      <c r="S3629" s="74">
        <v>0</v>
      </c>
      <c r="T3629" s="74">
        <v>0</v>
      </c>
      <c r="U3629" s="74">
        <v>5.16E-2</v>
      </c>
      <c r="V3629" s="74">
        <v>4.3009999999999993</v>
      </c>
      <c r="W3629" s="74">
        <v>0.84333324899999984</v>
      </c>
      <c r="X3629" s="74">
        <v>1105.78</v>
      </c>
      <c r="Y3629" s="74">
        <v>1840</v>
      </c>
      <c r="Z3629" s="74">
        <v>0.62288967214922986</v>
      </c>
      <c r="AA3629" s="74">
        <v>0.37711032785077009</v>
      </c>
      <c r="AB3629" s="74">
        <v>4.3157256772663488E-4</v>
      </c>
      <c r="AC3629" s="74">
        <v>4.3157256772663488E-4</v>
      </c>
      <c r="AD3629" t="s">
        <v>5810</v>
      </c>
    </row>
    <row r="3630" spans="1:30">
      <c r="A3630" s="165" t="s">
        <v>8008</v>
      </c>
      <c r="C3630" s="165" t="s">
        <v>8444</v>
      </c>
      <c r="D3630" s="169" t="s">
        <v>3490</v>
      </c>
      <c r="E3630" s="169" t="s">
        <v>5178</v>
      </c>
      <c r="F3630" s="174">
        <v>41.665999999999997</v>
      </c>
      <c r="G3630" s="174">
        <v>-122.03</v>
      </c>
      <c r="H3630" s="74">
        <v>54.66</v>
      </c>
      <c r="I3630" s="74">
        <v>0.71</v>
      </c>
      <c r="J3630" s="74">
        <v>15.6</v>
      </c>
      <c r="K3630" s="74">
        <v>0.1</v>
      </c>
      <c r="L3630" s="74">
        <v>6.38</v>
      </c>
      <c r="M3630" s="74">
        <v>12.31</v>
      </c>
      <c r="N3630" s="74">
        <v>2.52</v>
      </c>
      <c r="O3630" s="74">
        <v>0.43</v>
      </c>
      <c r="P3630" s="74">
        <v>0</v>
      </c>
      <c r="Q3630" s="74">
        <v>0.35</v>
      </c>
      <c r="R3630" s="74">
        <v>1.58</v>
      </c>
      <c r="S3630" s="74">
        <v>0</v>
      </c>
      <c r="T3630" s="74">
        <v>0</v>
      </c>
      <c r="U3630" s="74">
        <v>3.2000000000000001E-2</v>
      </c>
      <c r="V3630" s="74">
        <v>3.6465000000000001</v>
      </c>
      <c r="W3630" s="74">
        <v>0.71499992849999994</v>
      </c>
      <c r="X3630" s="74">
        <v>1172.346</v>
      </c>
      <c r="Y3630" s="74">
        <v>860</v>
      </c>
      <c r="Z3630" s="74">
        <v>0.3694227347315901</v>
      </c>
      <c r="AA3630" s="74">
        <v>0.63057726526840996</v>
      </c>
      <c r="AB3630" s="74">
        <v>2.9454459666904191E-4</v>
      </c>
      <c r="AC3630" s="74">
        <v>2.9454459666904169E-4</v>
      </c>
      <c r="AD3630" t="s">
        <v>5810</v>
      </c>
    </row>
    <row r="3631" spans="1:30">
      <c r="A3631" s="165" t="s">
        <v>8009</v>
      </c>
      <c r="C3631" s="165" t="s">
        <v>8444</v>
      </c>
      <c r="D3631" s="169" t="s">
        <v>3490</v>
      </c>
      <c r="E3631" s="169" t="s">
        <v>5178</v>
      </c>
      <c r="F3631" s="174">
        <v>41.665999999999997</v>
      </c>
      <c r="G3631" s="174">
        <v>-122.03</v>
      </c>
      <c r="H3631" s="74">
        <v>55.17</v>
      </c>
      <c r="I3631" s="74">
        <v>0.6</v>
      </c>
      <c r="J3631" s="74">
        <v>14.69</v>
      </c>
      <c r="K3631" s="74">
        <v>0.09</v>
      </c>
      <c r="L3631" s="74">
        <v>7.51</v>
      </c>
      <c r="M3631" s="74">
        <v>11.55</v>
      </c>
      <c r="N3631" s="74">
        <v>0.98</v>
      </c>
      <c r="O3631" s="74">
        <v>0.28999999999999998</v>
      </c>
      <c r="P3631" s="74">
        <v>0</v>
      </c>
      <c r="Q3631" s="74">
        <v>0.31</v>
      </c>
      <c r="R3631" s="74">
        <v>3.34</v>
      </c>
      <c r="S3631" s="74">
        <v>0</v>
      </c>
      <c r="T3631" s="74">
        <v>0</v>
      </c>
      <c r="U3631" s="74">
        <v>7.2599999999999998E-2</v>
      </c>
      <c r="V3631" s="74">
        <v>3.8079999999999998</v>
      </c>
      <c r="W3631" s="74">
        <v>0.74666659200000007</v>
      </c>
      <c r="X3631" s="74">
        <v>1159.73</v>
      </c>
      <c r="Y3631" s="74">
        <v>2080</v>
      </c>
      <c r="Z3631" s="74">
        <v>0.56726713697890641</v>
      </c>
      <c r="AA3631" s="74">
        <v>0.43273286302109359</v>
      </c>
      <c r="AB3631" s="74">
        <v>7.9727060053127324E-4</v>
      </c>
      <c r="AC3631" s="74">
        <v>7.9727060053127335E-4</v>
      </c>
      <c r="AD3631" t="s">
        <v>5810</v>
      </c>
    </row>
    <row r="3632" spans="1:30">
      <c r="A3632" s="165" t="s">
        <v>8010</v>
      </c>
      <c r="C3632" s="165" t="s">
        <v>8444</v>
      </c>
      <c r="D3632" s="169" t="s">
        <v>3490</v>
      </c>
      <c r="E3632" s="169" t="s">
        <v>5178</v>
      </c>
      <c r="F3632" s="174">
        <v>41.665999999999997</v>
      </c>
      <c r="G3632" s="174">
        <v>-122.03</v>
      </c>
      <c r="H3632" s="74">
        <v>55.32</v>
      </c>
      <c r="I3632" s="74">
        <v>0.59</v>
      </c>
      <c r="J3632" s="74">
        <v>15.51</v>
      </c>
      <c r="K3632" s="74">
        <v>7.0000000000000007E-2</v>
      </c>
      <c r="L3632" s="74">
        <v>6.49</v>
      </c>
      <c r="M3632" s="74">
        <v>12.49</v>
      </c>
      <c r="N3632" s="74">
        <v>2.42</v>
      </c>
      <c r="O3632" s="74">
        <v>0.38</v>
      </c>
      <c r="P3632" s="74">
        <v>0</v>
      </c>
      <c r="Q3632" s="74">
        <v>0.18</v>
      </c>
      <c r="R3632" s="74">
        <v>3.79</v>
      </c>
      <c r="S3632" s="74">
        <v>0</v>
      </c>
      <c r="T3632" s="74">
        <v>0</v>
      </c>
      <c r="U3632" s="74">
        <v>7.5300000000000006E-2</v>
      </c>
      <c r="V3632" s="74">
        <v>3.1705000000000001</v>
      </c>
      <c r="W3632" s="74">
        <v>0.6216666045</v>
      </c>
      <c r="X3632" s="74">
        <v>1175.3340000000001</v>
      </c>
      <c r="Y3632" s="74">
        <v>2350</v>
      </c>
      <c r="Z3632" s="74">
        <v>0.5867526276581676</v>
      </c>
      <c r="AA3632" s="74">
        <v>0.41324737234183229</v>
      </c>
      <c r="AB3632" s="74">
        <v>1.004330099224113E-3</v>
      </c>
      <c r="AC3632" s="74">
        <v>1.004330099224113E-3</v>
      </c>
      <c r="AD3632" t="s">
        <v>5810</v>
      </c>
    </row>
    <row r="3633" spans="1:30">
      <c r="A3633" s="165" t="s">
        <v>8011</v>
      </c>
      <c r="C3633" s="165" t="s">
        <v>8444</v>
      </c>
      <c r="D3633" s="169" t="s">
        <v>3490</v>
      </c>
      <c r="E3633" s="169" t="s">
        <v>5178</v>
      </c>
      <c r="F3633" s="174">
        <v>41.665999999999997</v>
      </c>
      <c r="G3633" s="174">
        <v>-122.03</v>
      </c>
      <c r="H3633" s="74">
        <v>54.17</v>
      </c>
      <c r="I3633" s="74">
        <v>0.68</v>
      </c>
      <c r="J3633" s="74">
        <v>14.63</v>
      </c>
      <c r="K3633" s="74">
        <v>7.0000000000000007E-2</v>
      </c>
      <c r="L3633" s="74">
        <v>5.84</v>
      </c>
      <c r="M3633" s="74">
        <v>12.58</v>
      </c>
      <c r="N3633" s="74">
        <v>1.56</v>
      </c>
      <c r="O3633" s="74">
        <v>0.35</v>
      </c>
      <c r="P3633" s="74">
        <v>0</v>
      </c>
      <c r="Q3633" s="74">
        <v>0.35</v>
      </c>
      <c r="R3633" s="74">
        <v>4.09</v>
      </c>
      <c r="S3633" s="74">
        <v>0</v>
      </c>
      <c r="T3633" s="74">
        <v>0</v>
      </c>
      <c r="U3633" s="74">
        <v>7.4899999999999994E-2</v>
      </c>
      <c r="V3633" s="74">
        <v>3.484999999999999</v>
      </c>
      <c r="W3633" s="74">
        <v>0.6833332649999998</v>
      </c>
      <c r="X3633" s="74">
        <v>1176.828</v>
      </c>
      <c r="Y3633" s="74">
        <v>2510</v>
      </c>
      <c r="Z3633" s="74">
        <v>0.62910537127248445</v>
      </c>
      <c r="AA3633" s="74">
        <v>0.3708946287275155</v>
      </c>
      <c r="AB3633" s="74">
        <v>2.7554209050775611E-4</v>
      </c>
      <c r="AC3633" s="74">
        <v>2.7554209050775611E-4</v>
      </c>
      <c r="AD3633" t="s">
        <v>5810</v>
      </c>
    </row>
    <row r="3634" spans="1:30">
      <c r="A3634" s="165" t="s">
        <v>8012</v>
      </c>
      <c r="C3634" s="165" t="s">
        <v>8444</v>
      </c>
      <c r="D3634" s="169" t="s">
        <v>3490</v>
      </c>
      <c r="E3634" s="169" t="s">
        <v>5178</v>
      </c>
      <c r="F3634" s="174">
        <v>41.665999999999997</v>
      </c>
      <c r="G3634" s="174">
        <v>-122.03</v>
      </c>
      <c r="H3634" s="74">
        <v>53.85</v>
      </c>
      <c r="I3634" s="74">
        <v>0.68</v>
      </c>
      <c r="J3634" s="74">
        <v>15.05</v>
      </c>
      <c r="K3634" s="74">
        <v>7.0000000000000007E-2</v>
      </c>
      <c r="L3634" s="74">
        <v>7.01</v>
      </c>
      <c r="M3634" s="74">
        <v>12.32</v>
      </c>
      <c r="N3634" s="74">
        <v>2.02</v>
      </c>
      <c r="O3634" s="74">
        <v>0.37</v>
      </c>
      <c r="P3634" s="74">
        <v>0</v>
      </c>
      <c r="Q3634" s="74">
        <v>0.34</v>
      </c>
      <c r="R3634" s="74">
        <v>2.75</v>
      </c>
      <c r="S3634" s="74">
        <v>0</v>
      </c>
      <c r="T3634" s="74">
        <v>0</v>
      </c>
      <c r="U3634" s="74">
        <v>4.8500000000000001E-2</v>
      </c>
      <c r="V3634" s="74">
        <v>3.3235000000000001</v>
      </c>
      <c r="W3634" s="74">
        <v>0.6516666015</v>
      </c>
      <c r="X3634" s="74">
        <v>1172.5119999999999</v>
      </c>
      <c r="Y3634" s="74">
        <v>1520</v>
      </c>
      <c r="Z3634" s="74">
        <v>0.54101167834340258</v>
      </c>
      <c r="AA3634" s="74">
        <v>0.45898832165659742</v>
      </c>
      <c r="AB3634" s="74">
        <v>7.794663359732164E-4</v>
      </c>
      <c r="AC3634" s="74">
        <v>7.7946633597321662E-4</v>
      </c>
      <c r="AD3634" t="s">
        <v>5810</v>
      </c>
    </row>
    <row r="3635" spans="1:30">
      <c r="A3635" s="165" t="s">
        <v>8013</v>
      </c>
      <c r="C3635" s="165" t="s">
        <v>8444</v>
      </c>
      <c r="D3635" s="169" t="s">
        <v>3490</v>
      </c>
      <c r="E3635" s="169" t="s">
        <v>5178</v>
      </c>
      <c r="F3635" s="174">
        <v>41.665999999999997</v>
      </c>
      <c r="G3635" s="174">
        <v>-122.03</v>
      </c>
      <c r="H3635" s="74">
        <v>54.05</v>
      </c>
      <c r="I3635" s="74">
        <v>0.69</v>
      </c>
      <c r="J3635" s="74">
        <v>15.18</v>
      </c>
      <c r="K3635" s="74">
        <v>0.08</v>
      </c>
      <c r="L3635" s="74">
        <v>6.95</v>
      </c>
      <c r="M3635" s="74">
        <v>9.52</v>
      </c>
      <c r="N3635" s="74">
        <v>2</v>
      </c>
      <c r="O3635" s="74">
        <v>0.55000000000000004</v>
      </c>
      <c r="P3635" s="74">
        <v>0</v>
      </c>
      <c r="Q3635" s="74">
        <v>0.3</v>
      </c>
      <c r="R3635" s="74">
        <v>2.4700000000000002</v>
      </c>
      <c r="S3635" s="74">
        <v>0</v>
      </c>
      <c r="T3635" s="74">
        <v>0</v>
      </c>
      <c r="U3635" s="74">
        <v>9.5899999999999999E-2</v>
      </c>
      <c r="V3635" s="74">
        <v>3.9184999999999999</v>
      </c>
      <c r="W3635" s="74">
        <v>0.76833325649999995</v>
      </c>
      <c r="X3635" s="74">
        <v>1126.0319999999999</v>
      </c>
      <c r="Y3635" s="74">
        <v>2110</v>
      </c>
      <c r="Z3635" s="74">
        <v>0.35963273067744472</v>
      </c>
      <c r="AA3635" s="74">
        <v>0.64036726932255539</v>
      </c>
      <c r="AB3635" s="74">
        <v>3.7529159547416762E-4</v>
      </c>
      <c r="AC3635" s="74">
        <v>3.7529159547416741E-4</v>
      </c>
      <c r="AD3635" t="s">
        <v>5810</v>
      </c>
    </row>
    <row r="3636" spans="1:30">
      <c r="A3636" s="165" t="s">
        <v>8014</v>
      </c>
      <c r="C3636" s="165" t="s">
        <v>8444</v>
      </c>
      <c r="D3636" s="169" t="s">
        <v>3490</v>
      </c>
      <c r="E3636" s="169" t="s">
        <v>5178</v>
      </c>
      <c r="F3636" s="174">
        <v>41.665999999999997</v>
      </c>
      <c r="G3636" s="174">
        <v>-122.03</v>
      </c>
      <c r="H3636" s="74">
        <v>54.41</v>
      </c>
      <c r="I3636" s="74">
        <v>0.65</v>
      </c>
      <c r="J3636" s="74">
        <v>14.09</v>
      </c>
      <c r="K3636" s="74">
        <v>0.08</v>
      </c>
      <c r="L3636" s="74">
        <v>7.17</v>
      </c>
      <c r="M3636" s="74">
        <v>11.8</v>
      </c>
      <c r="N3636" s="74">
        <v>1.94</v>
      </c>
      <c r="O3636" s="74">
        <v>0.38</v>
      </c>
      <c r="P3636" s="74">
        <v>0</v>
      </c>
      <c r="Q3636" s="74">
        <v>0.32</v>
      </c>
      <c r="R3636" s="74">
        <v>3.23</v>
      </c>
      <c r="S3636" s="74">
        <v>0</v>
      </c>
      <c r="T3636" s="74">
        <v>0</v>
      </c>
      <c r="U3636" s="74">
        <v>6.7799999999999999E-2</v>
      </c>
      <c r="V3636" s="74">
        <v>3.4594999999999998</v>
      </c>
      <c r="W3636" s="74">
        <v>0.67833326550000006</v>
      </c>
      <c r="X3636" s="74">
        <v>1163.8800000000001</v>
      </c>
      <c r="Y3636" s="74">
        <v>1960</v>
      </c>
      <c r="Z3636" s="74">
        <v>0.54810892014209966</v>
      </c>
      <c r="AA3636" s="74">
        <v>0.45189107985790028</v>
      </c>
      <c r="AB3636" s="74">
        <v>8.3524099241687297E-4</v>
      </c>
      <c r="AC3636" s="74">
        <v>8.3524099241687243E-4</v>
      </c>
      <c r="AD3636" t="s">
        <v>5810</v>
      </c>
    </row>
    <row r="3637" spans="1:30">
      <c r="A3637" s="165" t="s">
        <v>8015</v>
      </c>
      <c r="C3637" s="165" t="s">
        <v>8444</v>
      </c>
      <c r="D3637" s="169" t="s">
        <v>3490</v>
      </c>
      <c r="E3637" s="169" t="s">
        <v>5178</v>
      </c>
      <c r="F3637" s="174">
        <v>41.665999999999997</v>
      </c>
      <c r="G3637" s="174">
        <v>-122.03</v>
      </c>
      <c r="H3637" s="74">
        <v>55.86</v>
      </c>
      <c r="I3637" s="74">
        <v>0.65</v>
      </c>
      <c r="J3637" s="74">
        <v>13.34</v>
      </c>
      <c r="K3637" s="74">
        <v>7.0000000000000007E-2</v>
      </c>
      <c r="L3637" s="74">
        <v>7.52</v>
      </c>
      <c r="M3637" s="74">
        <v>11.9</v>
      </c>
      <c r="N3637" s="74">
        <v>2.0499999999999998</v>
      </c>
      <c r="O3637" s="74">
        <v>0.35</v>
      </c>
      <c r="P3637" s="74">
        <v>0</v>
      </c>
      <c r="Q3637" s="74">
        <v>0.32</v>
      </c>
      <c r="R3637" s="74">
        <v>3.1</v>
      </c>
      <c r="S3637" s="74">
        <v>0</v>
      </c>
      <c r="T3637" s="74">
        <v>0</v>
      </c>
      <c r="U3637" s="74">
        <v>6.6600000000000006E-2</v>
      </c>
      <c r="V3637" s="74">
        <v>3.3490000000000002</v>
      </c>
      <c r="W3637" s="74">
        <v>0.65666660099999996</v>
      </c>
      <c r="X3637" s="74">
        <v>1165.54</v>
      </c>
      <c r="Y3637" s="74">
        <v>1850</v>
      </c>
      <c r="Z3637" s="74">
        <v>0.53303210300241577</v>
      </c>
      <c r="AA3637" s="74">
        <v>0.46696789699758412</v>
      </c>
      <c r="AB3637" s="74">
        <v>9.7562036729235838E-4</v>
      </c>
      <c r="AC3637" s="74">
        <v>9.7562036729235805E-4</v>
      </c>
      <c r="AD3637" t="s">
        <v>5810</v>
      </c>
    </row>
    <row r="3638" spans="1:30">
      <c r="A3638" s="165" t="s">
        <v>8016</v>
      </c>
      <c r="C3638" s="165" t="s">
        <v>8444</v>
      </c>
      <c r="D3638" s="169" t="s">
        <v>3490</v>
      </c>
      <c r="E3638" s="169" t="s">
        <v>5178</v>
      </c>
      <c r="F3638" s="174">
        <v>41.665999999999997</v>
      </c>
      <c r="G3638" s="174">
        <v>-122.03</v>
      </c>
      <c r="H3638" s="74">
        <v>54.71</v>
      </c>
      <c r="I3638" s="74">
        <v>0.66</v>
      </c>
      <c r="J3638" s="74">
        <v>14.45</v>
      </c>
      <c r="K3638" s="74">
        <v>7.0000000000000007E-2</v>
      </c>
      <c r="L3638" s="74">
        <v>7.44</v>
      </c>
      <c r="M3638" s="74">
        <v>12.2</v>
      </c>
      <c r="N3638" s="74">
        <v>2.0099999999999998</v>
      </c>
      <c r="O3638" s="74">
        <v>0.33</v>
      </c>
      <c r="P3638" s="74">
        <v>0</v>
      </c>
      <c r="Q3638" s="74">
        <v>0.33</v>
      </c>
      <c r="R3638" s="74">
        <v>2.77</v>
      </c>
      <c r="S3638" s="74">
        <v>0</v>
      </c>
      <c r="T3638" s="74">
        <v>0</v>
      </c>
      <c r="U3638" s="74">
        <v>7.5600000000000001E-2</v>
      </c>
      <c r="V3638" s="74">
        <v>3.1789999999999998</v>
      </c>
      <c r="W3638" s="74">
        <v>0.62333327100000002</v>
      </c>
      <c r="X3638" s="74">
        <v>1170.52</v>
      </c>
      <c r="Y3638" s="74">
        <v>1930</v>
      </c>
      <c r="Z3638" s="74">
        <v>0.44813049087810253</v>
      </c>
      <c r="AA3638" s="74">
        <v>0.55186950912189747</v>
      </c>
      <c r="AB3638" s="74">
        <v>1.823791509069232E-4</v>
      </c>
      <c r="AC3638" s="74">
        <v>1.823791509069232E-4</v>
      </c>
      <c r="AD3638" t="s">
        <v>5810</v>
      </c>
    </row>
    <row r="3639" spans="1:30">
      <c r="A3639" s="165" t="s">
        <v>8017</v>
      </c>
      <c r="C3639" s="165" t="s">
        <v>8444</v>
      </c>
      <c r="D3639" s="169" t="s">
        <v>3490</v>
      </c>
      <c r="E3639" s="169" t="s">
        <v>5178</v>
      </c>
      <c r="F3639" s="174">
        <v>41.665999999999997</v>
      </c>
      <c r="G3639" s="174">
        <v>-122.03</v>
      </c>
      <c r="H3639" s="74">
        <v>54.08</v>
      </c>
      <c r="I3639" s="74">
        <v>0.65</v>
      </c>
      <c r="J3639" s="74">
        <v>14.26</v>
      </c>
      <c r="K3639" s="74">
        <v>0.08</v>
      </c>
      <c r="L3639" s="74">
        <v>7.13</v>
      </c>
      <c r="M3639" s="74">
        <v>11.9</v>
      </c>
      <c r="N3639" s="74">
        <v>1.64</v>
      </c>
      <c r="O3639" s="74">
        <v>0.3</v>
      </c>
      <c r="P3639" s="74">
        <v>0</v>
      </c>
      <c r="Q3639" s="74">
        <v>0.33</v>
      </c>
      <c r="R3639" s="74">
        <v>3.65</v>
      </c>
      <c r="S3639" s="74">
        <v>0</v>
      </c>
      <c r="T3639" s="74">
        <v>0</v>
      </c>
      <c r="U3639" s="74">
        <v>6.4699999999999994E-2</v>
      </c>
      <c r="V3639" s="74">
        <v>3.7825000000000002</v>
      </c>
      <c r="W3639" s="74">
        <v>0.7416665925</v>
      </c>
      <c r="X3639" s="74">
        <v>1165.54</v>
      </c>
      <c r="Y3639" s="74">
        <v>2110</v>
      </c>
      <c r="Z3639" s="74">
        <v>0.6212071190150692</v>
      </c>
      <c r="AA3639" s="74">
        <v>0.37879288098493069</v>
      </c>
      <c r="AB3639" s="74">
        <v>1.009157209786776E-3</v>
      </c>
      <c r="AC3639" s="74">
        <v>1.009157209786776E-3</v>
      </c>
      <c r="AD3639" t="s">
        <v>5810</v>
      </c>
    </row>
    <row r="3640" spans="1:30">
      <c r="A3640" s="165" t="s">
        <v>8018</v>
      </c>
      <c r="C3640" s="165" t="s">
        <v>8444</v>
      </c>
      <c r="D3640" s="169" t="s">
        <v>3490</v>
      </c>
      <c r="E3640" s="169" t="s">
        <v>5178</v>
      </c>
      <c r="F3640" s="174">
        <v>41.665999999999997</v>
      </c>
      <c r="G3640" s="174">
        <v>-122.03</v>
      </c>
      <c r="H3640" s="74">
        <v>53.03</v>
      </c>
      <c r="I3640" s="74">
        <v>0.73</v>
      </c>
      <c r="J3640" s="74">
        <v>16.54</v>
      </c>
      <c r="K3640" s="74">
        <v>0.08</v>
      </c>
      <c r="L3640" s="74">
        <v>4.87</v>
      </c>
      <c r="M3640" s="74">
        <v>13.9</v>
      </c>
      <c r="N3640" s="74">
        <v>2.95</v>
      </c>
      <c r="O3640" s="74">
        <v>0.36</v>
      </c>
      <c r="P3640" s="74">
        <v>0</v>
      </c>
      <c r="Q3640" s="74">
        <v>0.16</v>
      </c>
      <c r="R3640" s="74">
        <v>0.87</v>
      </c>
      <c r="S3640" s="74">
        <v>0</v>
      </c>
      <c r="T3640" s="74">
        <v>0</v>
      </c>
      <c r="U3640" s="74">
        <v>4.2500000000000003E-2</v>
      </c>
      <c r="V3640" s="74">
        <v>3.3065000000000002</v>
      </c>
      <c r="W3640" s="74">
        <v>0.64833326849999995</v>
      </c>
      <c r="X3640" s="74">
        <v>1198.74</v>
      </c>
      <c r="Y3640" s="74">
        <v>990</v>
      </c>
      <c r="Z3640" s="74">
        <v>0.11796200475551009</v>
      </c>
      <c r="AA3640" s="74">
        <v>0.88203799524448989</v>
      </c>
      <c r="AB3640" s="74">
        <v>3.3700174738503669E-4</v>
      </c>
      <c r="AC3640" s="74">
        <v>3.3700174738503691E-4</v>
      </c>
      <c r="AD3640" t="s">
        <v>5810</v>
      </c>
    </row>
    <row r="3641" spans="1:30">
      <c r="A3641" s="165" t="s">
        <v>8019</v>
      </c>
      <c r="C3641" s="165" t="s">
        <v>8444</v>
      </c>
      <c r="D3641" s="169" t="s">
        <v>3490</v>
      </c>
      <c r="E3641" s="169" t="s">
        <v>5178</v>
      </c>
      <c r="F3641" s="174">
        <v>41.665999999999997</v>
      </c>
      <c r="G3641" s="174">
        <v>-122.03</v>
      </c>
      <c r="H3641" s="74">
        <v>53</v>
      </c>
      <c r="I3641" s="74">
        <v>0.77</v>
      </c>
      <c r="J3641" s="74">
        <v>16.95</v>
      </c>
      <c r="K3641" s="74">
        <v>7.0000000000000007E-2</v>
      </c>
      <c r="L3641" s="74">
        <v>4.6900000000000004</v>
      </c>
      <c r="M3641" s="74">
        <v>14.1</v>
      </c>
      <c r="N3641" s="74">
        <v>2.88</v>
      </c>
      <c r="O3641" s="74">
        <v>0.34</v>
      </c>
      <c r="P3641" s="74">
        <v>0</v>
      </c>
      <c r="Q3641" s="74">
        <v>0.4</v>
      </c>
      <c r="R3641" s="74">
        <v>1.27</v>
      </c>
      <c r="S3641" s="74">
        <v>0</v>
      </c>
      <c r="T3641" s="74">
        <v>0</v>
      </c>
      <c r="U3641" s="74">
        <v>2.92E-2</v>
      </c>
      <c r="V3641" s="74">
        <v>3.0175000000000001</v>
      </c>
      <c r="W3641" s="74">
        <v>0.5916666075</v>
      </c>
      <c r="X3641" s="74">
        <v>1202.06</v>
      </c>
      <c r="Y3641" s="74">
        <v>790</v>
      </c>
      <c r="Z3641" s="74">
        <v>0.27532087361542312</v>
      </c>
      <c r="AA3641" s="74">
        <v>0.72467912638457688</v>
      </c>
      <c r="AB3641" s="74">
        <v>1.8824533627615221E-4</v>
      </c>
      <c r="AC3641" s="74">
        <v>1.8824533627615229E-4</v>
      </c>
      <c r="AD3641" t="s">
        <v>5810</v>
      </c>
    </row>
    <row r="3642" spans="1:30">
      <c r="A3642" s="165" t="s">
        <v>8020</v>
      </c>
      <c r="C3642" s="165" t="s">
        <v>8444</v>
      </c>
      <c r="D3642" s="169" t="s">
        <v>3490</v>
      </c>
      <c r="E3642" s="169" t="s">
        <v>5178</v>
      </c>
      <c r="F3642" s="174">
        <v>41.665999999999997</v>
      </c>
      <c r="G3642" s="174">
        <v>-122.03</v>
      </c>
      <c r="H3642" s="74">
        <v>53.85</v>
      </c>
      <c r="I3642" s="74">
        <v>0.74</v>
      </c>
      <c r="J3642" s="74">
        <v>16.25</v>
      </c>
      <c r="K3642" s="74">
        <v>0.08</v>
      </c>
      <c r="L3642" s="74">
        <v>4.21</v>
      </c>
      <c r="M3642" s="74">
        <v>14.2</v>
      </c>
      <c r="N3642" s="74">
        <v>2.3199999999999998</v>
      </c>
      <c r="O3642" s="74">
        <v>0.31</v>
      </c>
      <c r="P3642" s="74">
        <v>0</v>
      </c>
      <c r="Q3642" s="74">
        <v>0.38</v>
      </c>
      <c r="R3642" s="74">
        <v>2.42</v>
      </c>
      <c r="S3642" s="74">
        <v>0</v>
      </c>
      <c r="T3642" s="74">
        <v>0</v>
      </c>
      <c r="U3642" s="74">
        <v>4.8099999999999997E-2</v>
      </c>
      <c r="V3642" s="74">
        <v>3.536</v>
      </c>
      <c r="W3642" s="74">
        <v>0.69333326399999995</v>
      </c>
      <c r="X3642" s="74">
        <v>1203.72</v>
      </c>
      <c r="Y3642" s="74">
        <v>1480</v>
      </c>
      <c r="Z3642" s="74">
        <v>0.45145041841267602</v>
      </c>
      <c r="AA3642" s="74">
        <v>0.54854958158732403</v>
      </c>
      <c r="AB3642" s="74">
        <v>4.0140607029660598E-4</v>
      </c>
      <c r="AC3642" s="74">
        <v>4.0140607029660609E-4</v>
      </c>
      <c r="AD3642" t="s">
        <v>5810</v>
      </c>
    </row>
    <row r="3643" spans="1:30">
      <c r="A3643" s="165" t="s">
        <v>5579</v>
      </c>
      <c r="C3643" s="165" t="s">
        <v>8442</v>
      </c>
      <c r="D3643" s="169" t="s">
        <v>3040</v>
      </c>
      <c r="E3643" s="169" t="s">
        <v>5579</v>
      </c>
      <c r="F3643" s="174">
        <v>12.6609</v>
      </c>
      <c r="G3643" s="174">
        <v>40.479199999999999</v>
      </c>
      <c r="H3643" s="74">
        <v>71.510000000000005</v>
      </c>
      <c r="I3643" s="74">
        <v>0.28999999999999998</v>
      </c>
      <c r="J3643" s="74">
        <v>9.4600000000000009</v>
      </c>
      <c r="K3643" s="74">
        <v>0.18</v>
      </c>
      <c r="L3643" s="74">
        <v>0</v>
      </c>
      <c r="M3643" s="74">
        <v>0.18</v>
      </c>
      <c r="N3643" s="74">
        <v>5.48</v>
      </c>
      <c r="O3643" s="74">
        <v>4.2300000000000004</v>
      </c>
      <c r="P3643" s="74">
        <v>0</v>
      </c>
      <c r="Q3643" s="74">
        <v>0</v>
      </c>
      <c r="R3643" s="74">
        <v>3.38</v>
      </c>
      <c r="S3643" s="74">
        <v>0</v>
      </c>
      <c r="T3643" s="74">
        <v>0</v>
      </c>
      <c r="U3643" s="74">
        <v>5.1999999999999998E-3</v>
      </c>
      <c r="V3643" s="74">
        <v>4.335</v>
      </c>
      <c r="W3643" s="74">
        <v>0.84999991499999983</v>
      </c>
      <c r="X3643" s="74">
        <v>970.98799999999994</v>
      </c>
      <c r="Y3643" s="74">
        <v>810</v>
      </c>
      <c r="Z3643" s="74">
        <v>0.91609867431743908</v>
      </c>
      <c r="AA3643" s="74">
        <v>8.3901325682560882E-2</v>
      </c>
      <c r="AB3643" s="74">
        <v>2.576182094075806E-3</v>
      </c>
      <c r="AC3643" s="74">
        <v>2.5761820940758068E-3</v>
      </c>
      <c r="AD3643" t="s">
        <v>5810</v>
      </c>
    </row>
    <row r="3644" spans="1:30">
      <c r="A3644" s="165" t="s">
        <v>8021</v>
      </c>
      <c r="C3644" s="165" t="s">
        <v>8442</v>
      </c>
      <c r="D3644" s="169" t="s">
        <v>3040</v>
      </c>
      <c r="E3644" s="169" t="s">
        <v>5579</v>
      </c>
      <c r="F3644" s="174">
        <v>12.6609</v>
      </c>
      <c r="G3644" s="174">
        <v>40.479199999999999</v>
      </c>
      <c r="H3644" s="74">
        <v>72.430000000000007</v>
      </c>
      <c r="I3644" s="74">
        <v>0.28999999999999998</v>
      </c>
      <c r="J3644" s="74">
        <v>9.19</v>
      </c>
      <c r="K3644" s="74">
        <v>0.19</v>
      </c>
      <c r="L3644" s="74">
        <v>0</v>
      </c>
      <c r="M3644" s="74">
        <v>0.16</v>
      </c>
      <c r="N3644" s="74">
        <v>5.42</v>
      </c>
      <c r="O3644" s="74">
        <v>4.28</v>
      </c>
      <c r="P3644" s="74">
        <v>0</v>
      </c>
      <c r="Q3644" s="74">
        <v>0</v>
      </c>
      <c r="R3644" s="74">
        <v>2.29</v>
      </c>
      <c r="S3644" s="74">
        <v>0</v>
      </c>
      <c r="T3644" s="74">
        <v>0</v>
      </c>
      <c r="U3644" s="74">
        <v>8.8999999999999999E-3</v>
      </c>
      <c r="V3644" s="74">
        <v>4.3009999999999993</v>
      </c>
      <c r="W3644" s="74">
        <v>0.84333324899999984</v>
      </c>
      <c r="X3644" s="74">
        <v>970.65600000000006</v>
      </c>
      <c r="Y3644" s="74">
        <v>530</v>
      </c>
      <c r="Z3644" s="74">
        <v>0.7551643245153068</v>
      </c>
      <c r="AA3644" s="74">
        <v>0.2448356754846932</v>
      </c>
      <c r="AB3644" s="74">
        <v>6.4203037412944274E-4</v>
      </c>
      <c r="AC3644" s="74">
        <v>6.4203037412944317E-4</v>
      </c>
      <c r="AD3644" t="s">
        <v>5810</v>
      </c>
    </row>
    <row r="3645" spans="1:30">
      <c r="A3645" s="165" t="s">
        <v>8022</v>
      </c>
      <c r="C3645" s="165" t="s">
        <v>8442</v>
      </c>
      <c r="D3645" s="169" t="s">
        <v>3040</v>
      </c>
      <c r="E3645" s="169" t="s">
        <v>5579</v>
      </c>
      <c r="F3645" s="174">
        <v>12.6609</v>
      </c>
      <c r="G3645" s="174">
        <v>40.479199999999999</v>
      </c>
      <c r="H3645" s="74">
        <v>72.91</v>
      </c>
      <c r="I3645" s="74">
        <v>0.34</v>
      </c>
      <c r="J3645" s="74">
        <v>8.77</v>
      </c>
      <c r="K3645" s="74">
        <v>0.18</v>
      </c>
      <c r="L3645" s="74">
        <v>0</v>
      </c>
      <c r="M3645" s="74">
        <v>0.17</v>
      </c>
      <c r="N3645" s="74">
        <v>5.49</v>
      </c>
      <c r="O3645" s="74">
        <v>4.24</v>
      </c>
      <c r="P3645" s="74">
        <v>0</v>
      </c>
      <c r="Q3645" s="74">
        <v>0</v>
      </c>
      <c r="R3645" s="74">
        <v>3.54</v>
      </c>
      <c r="S3645" s="74">
        <v>0</v>
      </c>
      <c r="T3645" s="74">
        <v>0</v>
      </c>
      <c r="U3645" s="74">
        <v>3.5999999999999999E-3</v>
      </c>
      <c r="V3645" s="74">
        <v>4.3094999999999999</v>
      </c>
      <c r="W3645" s="74">
        <v>0.84499991550000009</v>
      </c>
      <c r="X3645" s="74">
        <v>970.822</v>
      </c>
      <c r="Y3645" s="74">
        <v>830</v>
      </c>
      <c r="Z3645" s="74">
        <v>0.9439593954273503</v>
      </c>
      <c r="AA3645" s="74">
        <v>5.6040604572649692E-2</v>
      </c>
      <c r="AB3645" s="74">
        <v>1.9742269565701351E-3</v>
      </c>
      <c r="AC3645" s="74">
        <v>1.9742269565701351E-3</v>
      </c>
      <c r="AD3645" t="s">
        <v>5810</v>
      </c>
    </row>
    <row r="3646" spans="1:30">
      <c r="A3646" s="165" t="s">
        <v>8023</v>
      </c>
      <c r="C3646" s="165" t="s">
        <v>8442</v>
      </c>
      <c r="D3646" s="169" t="s">
        <v>3040</v>
      </c>
      <c r="E3646" s="169" t="s">
        <v>5579</v>
      </c>
      <c r="F3646" s="174">
        <v>12.6609</v>
      </c>
      <c r="G3646" s="174">
        <v>40.479199999999999</v>
      </c>
      <c r="H3646" s="74">
        <v>72.28</v>
      </c>
      <c r="I3646" s="74">
        <v>0.31</v>
      </c>
      <c r="J3646" s="74">
        <v>9.14</v>
      </c>
      <c r="K3646" s="74">
        <v>0.18</v>
      </c>
      <c r="L3646" s="74">
        <v>0</v>
      </c>
      <c r="M3646" s="74">
        <v>0.17</v>
      </c>
      <c r="N3646" s="74">
        <v>5.47</v>
      </c>
      <c r="O3646" s="74">
        <v>4.25</v>
      </c>
      <c r="P3646" s="74">
        <v>0</v>
      </c>
      <c r="Q3646" s="74">
        <v>0</v>
      </c>
      <c r="R3646" s="74">
        <v>2.4</v>
      </c>
      <c r="S3646" s="74">
        <v>0</v>
      </c>
      <c r="T3646" s="74">
        <v>0</v>
      </c>
      <c r="U3646" s="74">
        <v>6.1999999999999998E-3</v>
      </c>
      <c r="V3646" s="74">
        <v>4.3179999999999996</v>
      </c>
      <c r="W3646" s="74">
        <v>0.846666582</v>
      </c>
      <c r="X3646" s="74">
        <v>970.822</v>
      </c>
      <c r="Y3646" s="74">
        <v>510</v>
      </c>
      <c r="Z3646" s="74">
        <v>0.83348368545511231</v>
      </c>
      <c r="AA3646" s="74">
        <v>0.16651631454488769</v>
      </c>
      <c r="AB3646" s="74">
        <v>1.6906606779771461E-3</v>
      </c>
      <c r="AC3646" s="74">
        <v>1.6906606779771469E-3</v>
      </c>
      <c r="AD3646" t="s">
        <v>5810</v>
      </c>
    </row>
    <row r="3647" spans="1:30">
      <c r="A3647" s="165" t="s">
        <v>8024</v>
      </c>
      <c r="C3647" s="165" t="s">
        <v>8442</v>
      </c>
      <c r="D3647" s="169" t="s">
        <v>3040</v>
      </c>
      <c r="E3647" s="169" t="s">
        <v>5579</v>
      </c>
      <c r="F3647" s="174">
        <v>12.6609</v>
      </c>
      <c r="G3647" s="174">
        <v>40.479199999999999</v>
      </c>
      <c r="H3647" s="74">
        <v>72.55</v>
      </c>
      <c r="I3647" s="74">
        <v>0.55000000000000004</v>
      </c>
      <c r="J3647" s="74">
        <v>5.59</v>
      </c>
      <c r="K3647" s="74">
        <v>0.3</v>
      </c>
      <c r="L3647" s="74">
        <v>0</v>
      </c>
      <c r="M3647" s="74">
        <v>0.46</v>
      </c>
      <c r="N3647" s="74">
        <v>4.78</v>
      </c>
      <c r="O3647" s="74">
        <v>3.46</v>
      </c>
      <c r="P3647" s="74">
        <v>0</v>
      </c>
      <c r="Q3647" s="74">
        <v>0</v>
      </c>
      <c r="R3647" s="74">
        <v>3.43</v>
      </c>
      <c r="S3647" s="74">
        <v>0</v>
      </c>
      <c r="T3647" s="74">
        <v>0</v>
      </c>
      <c r="U3647" s="74">
        <v>2.8999999999999998E-3</v>
      </c>
      <c r="V3647" s="74">
        <v>5.7629999999999999</v>
      </c>
      <c r="W3647" s="74">
        <v>1.1299998870000001</v>
      </c>
      <c r="X3647" s="74">
        <v>975.63600000000008</v>
      </c>
      <c r="Y3647" s="74">
        <v>750</v>
      </c>
      <c r="Z3647" s="74">
        <v>0.95872818216168265</v>
      </c>
      <c r="AA3647" s="74">
        <v>4.1271817838317328E-2</v>
      </c>
      <c r="AB3647" s="74">
        <v>2.9530067285631892E-3</v>
      </c>
      <c r="AC3647" s="74">
        <v>2.9530067285631879E-3</v>
      </c>
      <c r="AD3647" t="s">
        <v>5810</v>
      </c>
    </row>
    <row r="3648" spans="1:30">
      <c r="A3648" s="165" t="s">
        <v>8025</v>
      </c>
      <c r="C3648" s="165" t="s">
        <v>8442</v>
      </c>
      <c r="D3648" s="169" t="s">
        <v>3040</v>
      </c>
      <c r="E3648" s="169" t="s">
        <v>5579</v>
      </c>
      <c r="F3648" s="174">
        <v>12.6609</v>
      </c>
      <c r="G3648" s="174">
        <v>40.479199999999999</v>
      </c>
      <c r="H3648" s="74">
        <v>70.45</v>
      </c>
      <c r="I3648" s="74">
        <v>0.45</v>
      </c>
      <c r="J3648" s="74">
        <v>8.23</v>
      </c>
      <c r="K3648" s="74">
        <v>0.19</v>
      </c>
      <c r="L3648" s="74">
        <v>0</v>
      </c>
      <c r="M3648" s="74">
        <v>0.12</v>
      </c>
      <c r="N3648" s="74">
        <v>4.9000000000000004</v>
      </c>
      <c r="O3648" s="74">
        <v>4.0599999999999996</v>
      </c>
      <c r="P3648" s="74">
        <v>0</v>
      </c>
      <c r="Q3648" s="74">
        <v>0</v>
      </c>
      <c r="R3648" s="74">
        <v>5.79</v>
      </c>
      <c r="S3648" s="74">
        <v>0</v>
      </c>
      <c r="T3648" s="74">
        <v>0</v>
      </c>
      <c r="U3648" s="74">
        <v>3.2000000000000002E-3</v>
      </c>
      <c r="V3648" s="74">
        <v>4.1734999999999998</v>
      </c>
      <c r="W3648" s="74">
        <v>0.81833325150000003</v>
      </c>
      <c r="X3648" s="74">
        <v>969.99199999999985</v>
      </c>
      <c r="Y3648" s="74">
        <v>1760</v>
      </c>
      <c r="Z3648" s="74">
        <v>0.98131370156038844</v>
      </c>
      <c r="AA3648" s="74">
        <v>1.8686298439611532E-2</v>
      </c>
      <c r="AB3648" s="74">
        <v>5.9329286756352637E-4</v>
      </c>
      <c r="AC3648" s="74">
        <v>5.9329286756352681E-4</v>
      </c>
      <c r="AD3648" t="s">
        <v>5810</v>
      </c>
    </row>
    <row r="3649" spans="1:30">
      <c r="A3649" s="165" t="s">
        <v>8026</v>
      </c>
      <c r="C3649" s="165" t="s">
        <v>8442</v>
      </c>
      <c r="D3649" s="169" t="s">
        <v>3040</v>
      </c>
      <c r="E3649" s="169" t="s">
        <v>5579</v>
      </c>
      <c r="F3649" s="174">
        <v>12.6609</v>
      </c>
      <c r="G3649" s="174">
        <v>40.479199999999999</v>
      </c>
      <c r="H3649" s="74">
        <v>70.400000000000006</v>
      </c>
      <c r="I3649" s="74">
        <v>0.47</v>
      </c>
      <c r="J3649" s="74">
        <v>8.32</v>
      </c>
      <c r="K3649" s="74">
        <v>0.16</v>
      </c>
      <c r="L3649" s="74">
        <v>0</v>
      </c>
      <c r="M3649" s="74">
        <v>0.22</v>
      </c>
      <c r="N3649" s="74">
        <v>5.13</v>
      </c>
      <c r="O3649" s="74">
        <v>4.0599999999999996</v>
      </c>
      <c r="P3649" s="74">
        <v>0</v>
      </c>
      <c r="Q3649" s="74">
        <v>0</v>
      </c>
      <c r="R3649" s="74">
        <v>5.57</v>
      </c>
      <c r="S3649" s="74">
        <v>0</v>
      </c>
      <c r="T3649" s="74">
        <v>0</v>
      </c>
      <c r="U3649" s="74">
        <v>7.1000000000000004E-3</v>
      </c>
      <c r="V3649" s="74">
        <v>4.3094999999999999</v>
      </c>
      <c r="W3649" s="74">
        <v>0.84499991550000009</v>
      </c>
      <c r="X3649" s="74">
        <v>971.65200000000016</v>
      </c>
      <c r="Y3649" s="74">
        <v>1720</v>
      </c>
      <c r="Z3649" s="74">
        <v>0.95584013935948398</v>
      </c>
      <c r="AA3649" s="74">
        <v>4.4159860640515983E-2</v>
      </c>
      <c r="AB3649" s="74">
        <v>1.0490582113850189E-3</v>
      </c>
      <c r="AC3649" s="74">
        <v>1.04905821138502E-3</v>
      </c>
      <c r="AD3649" t="s">
        <v>5810</v>
      </c>
    </row>
    <row r="3650" spans="1:30">
      <c r="A3650" s="165" t="s">
        <v>8027</v>
      </c>
      <c r="C3650" s="165" t="s">
        <v>8442</v>
      </c>
      <c r="D3650" s="169" t="s">
        <v>3040</v>
      </c>
      <c r="E3650" s="169" t="s">
        <v>5579</v>
      </c>
      <c r="F3650" s="174">
        <v>12.6609</v>
      </c>
      <c r="G3650" s="174">
        <v>40.479199999999999</v>
      </c>
      <c r="H3650" s="74">
        <v>70.650000000000006</v>
      </c>
      <c r="I3650" s="74">
        <v>0.4</v>
      </c>
      <c r="J3650" s="74">
        <v>8.2799999999999994</v>
      </c>
      <c r="K3650" s="74">
        <v>0.24</v>
      </c>
      <c r="L3650" s="74">
        <v>0</v>
      </c>
      <c r="M3650" s="74">
        <v>0.15</v>
      </c>
      <c r="N3650" s="74">
        <v>5.28</v>
      </c>
      <c r="O3650" s="74">
        <v>4.24</v>
      </c>
      <c r="P3650" s="74">
        <v>0</v>
      </c>
      <c r="Q3650" s="74">
        <v>0</v>
      </c>
      <c r="R3650" s="74">
        <v>4.75</v>
      </c>
      <c r="S3650" s="74">
        <v>0</v>
      </c>
      <c r="T3650" s="74">
        <v>0</v>
      </c>
      <c r="U3650" s="74">
        <v>5.5999999999999999E-3</v>
      </c>
      <c r="V3650" s="74">
        <v>4.5049999999999999</v>
      </c>
      <c r="W3650" s="74">
        <v>0.88333324499999988</v>
      </c>
      <c r="X3650" s="74">
        <v>970.4899999999999</v>
      </c>
      <c r="Y3650" s="74">
        <v>1330</v>
      </c>
      <c r="Z3650" s="74">
        <v>0.94895895157714483</v>
      </c>
      <c r="AA3650" s="74">
        <v>5.1041048422855152E-2</v>
      </c>
      <c r="AB3650" s="74">
        <v>3.5141124071586872E-4</v>
      </c>
      <c r="AC3650" s="74">
        <v>3.5141124071586872E-4</v>
      </c>
      <c r="AD3650" t="s">
        <v>5810</v>
      </c>
    </row>
    <row r="3651" spans="1:30">
      <c r="A3651" s="165" t="s">
        <v>8028</v>
      </c>
      <c r="C3651" s="165" t="s">
        <v>8442</v>
      </c>
      <c r="D3651" s="169" t="s">
        <v>3040</v>
      </c>
      <c r="E3651" s="169" t="s">
        <v>5579</v>
      </c>
      <c r="F3651" s="174">
        <v>12.6609</v>
      </c>
      <c r="G3651" s="174">
        <v>40.479199999999999</v>
      </c>
      <c r="H3651" s="74">
        <v>69.92</v>
      </c>
      <c r="I3651" s="74">
        <v>0.54</v>
      </c>
      <c r="J3651" s="74">
        <v>12.28</v>
      </c>
      <c r="K3651" s="74">
        <v>0.24</v>
      </c>
      <c r="L3651" s="74">
        <v>0</v>
      </c>
      <c r="M3651" s="74">
        <v>0.43</v>
      </c>
      <c r="N3651" s="74">
        <v>6.15</v>
      </c>
      <c r="O3651" s="74">
        <v>4.87</v>
      </c>
      <c r="P3651" s="74">
        <v>0</v>
      </c>
      <c r="Q3651" s="74">
        <v>0</v>
      </c>
      <c r="R3651" s="74">
        <v>0.28000000000000003</v>
      </c>
      <c r="S3651" s="74">
        <v>0</v>
      </c>
      <c r="T3651" s="74">
        <v>0</v>
      </c>
      <c r="U3651" s="74">
        <v>2.7900000000000001E-2</v>
      </c>
      <c r="V3651" s="74">
        <v>5.3634999999999993</v>
      </c>
      <c r="W3651" s="74">
        <v>1.0516665615</v>
      </c>
      <c r="X3651" s="74">
        <v>975.13800000000003</v>
      </c>
      <c r="Y3651" s="74">
        <v>590</v>
      </c>
      <c r="Z3651" s="74">
        <v>1.8578039400426231E-2</v>
      </c>
      <c r="AA3651" s="74">
        <v>0.98142196059957376</v>
      </c>
      <c r="AB3651" s="74">
        <v>2.9216478826614249E-4</v>
      </c>
      <c r="AC3651" s="74">
        <v>2.9216478826614282E-4</v>
      </c>
      <c r="AD3651" t="s">
        <v>5810</v>
      </c>
    </row>
    <row r="3652" spans="1:30">
      <c r="A3652" s="165" t="s">
        <v>8029</v>
      </c>
      <c r="C3652" s="165" t="s">
        <v>8442</v>
      </c>
      <c r="D3652" s="169" t="s">
        <v>3040</v>
      </c>
      <c r="E3652" s="169" t="s">
        <v>5579</v>
      </c>
      <c r="F3652" s="174">
        <v>12.6609</v>
      </c>
      <c r="G3652" s="174">
        <v>40.479199999999999</v>
      </c>
      <c r="H3652" s="74">
        <v>69.400000000000006</v>
      </c>
      <c r="I3652" s="74">
        <v>0.38</v>
      </c>
      <c r="J3652" s="74">
        <v>12.44</v>
      </c>
      <c r="K3652" s="74">
        <v>0.21</v>
      </c>
      <c r="L3652" s="74">
        <v>0</v>
      </c>
      <c r="M3652" s="74">
        <v>0.48</v>
      </c>
      <c r="N3652" s="74">
        <v>6.1</v>
      </c>
      <c r="O3652" s="74">
        <v>4.8</v>
      </c>
      <c r="P3652" s="74">
        <v>0</v>
      </c>
      <c r="Q3652" s="74">
        <v>0</v>
      </c>
      <c r="R3652" s="74">
        <v>0.56999999999999995</v>
      </c>
      <c r="S3652" s="74">
        <v>0</v>
      </c>
      <c r="T3652" s="74">
        <v>0</v>
      </c>
      <c r="U3652" s="74">
        <v>4.8399999999999999E-2</v>
      </c>
      <c r="V3652" s="74">
        <v>5.0490000000000004</v>
      </c>
      <c r="W3652" s="74">
        <v>0.98999990100000002</v>
      </c>
      <c r="X3652" s="74">
        <v>975.96799999999996</v>
      </c>
      <c r="Y3652" s="74">
        <v>1070</v>
      </c>
      <c r="Z3652" s="74">
        <v>4.2738268855460497E-2</v>
      </c>
      <c r="AA3652" s="74">
        <v>0.9572617311445395</v>
      </c>
      <c r="AB3652" s="74">
        <v>8.1148092136990437E-5</v>
      </c>
      <c r="AC3652" s="74">
        <v>8.114809213699045E-5</v>
      </c>
      <c r="AD3652" t="s">
        <v>5810</v>
      </c>
    </row>
    <row r="3653" spans="1:30">
      <c r="A3653" s="165" t="s">
        <v>8030</v>
      </c>
      <c r="C3653" s="165" t="s">
        <v>8442</v>
      </c>
      <c r="D3653" s="169" t="s">
        <v>3040</v>
      </c>
      <c r="E3653" s="169" t="s">
        <v>5579</v>
      </c>
      <c r="F3653" s="174">
        <v>12.6609</v>
      </c>
      <c r="G3653" s="174">
        <v>40.479199999999999</v>
      </c>
      <c r="H3653" s="74">
        <v>69.22</v>
      </c>
      <c r="I3653" s="74">
        <v>0</v>
      </c>
      <c r="J3653" s="74">
        <v>12.03</v>
      </c>
      <c r="K3653" s="74">
        <v>0.18</v>
      </c>
      <c r="L3653" s="74">
        <v>0</v>
      </c>
      <c r="M3653" s="74">
        <v>0.39</v>
      </c>
      <c r="N3653" s="74">
        <v>6.32</v>
      </c>
      <c r="O3653" s="74">
        <v>4.7699999999999996</v>
      </c>
      <c r="P3653" s="74">
        <v>0</v>
      </c>
      <c r="Q3653" s="74">
        <v>0</v>
      </c>
      <c r="R3653" s="74">
        <v>0.19</v>
      </c>
      <c r="S3653" s="74">
        <v>0</v>
      </c>
      <c r="T3653" s="74">
        <v>0</v>
      </c>
      <c r="U3653" s="74">
        <v>4.41E-2</v>
      </c>
      <c r="V3653" s="74">
        <v>5.2444999999999986</v>
      </c>
      <c r="W3653" s="74">
        <v>1.0283332304999999</v>
      </c>
      <c r="X3653" s="74">
        <v>974.47400000000005</v>
      </c>
      <c r="Y3653" s="74">
        <v>1010</v>
      </c>
      <c r="Z3653" s="74">
        <v>5.4071050818119146E-3</v>
      </c>
      <c r="AA3653" s="74">
        <v>0.99459289491818803</v>
      </c>
      <c r="AB3653" s="74">
        <v>6.278184164944375E-5</v>
      </c>
      <c r="AC3653" s="74">
        <v>6.2781841649443737E-5</v>
      </c>
      <c r="AD3653" t="s">
        <v>5810</v>
      </c>
    </row>
    <row r="3654" spans="1:30">
      <c r="A3654" s="165" t="s">
        <v>8031</v>
      </c>
      <c r="C3654" s="165" t="s">
        <v>8442</v>
      </c>
      <c r="D3654" s="169" t="s">
        <v>3040</v>
      </c>
      <c r="E3654" s="169" t="s">
        <v>5579</v>
      </c>
      <c r="F3654" s="174">
        <v>12.6609</v>
      </c>
      <c r="G3654" s="174">
        <v>40.479199999999999</v>
      </c>
      <c r="H3654" s="74">
        <v>75.31</v>
      </c>
      <c r="I3654" s="74">
        <v>0.46</v>
      </c>
      <c r="J3654" s="74">
        <v>6.38</v>
      </c>
      <c r="K3654" s="74">
        <v>0.28000000000000003</v>
      </c>
      <c r="L3654" s="74">
        <v>0</v>
      </c>
      <c r="M3654" s="74">
        <v>0</v>
      </c>
      <c r="N3654" s="74">
        <v>4.49</v>
      </c>
      <c r="O3654" s="74">
        <v>3.37</v>
      </c>
      <c r="P3654" s="74">
        <v>0</v>
      </c>
      <c r="Q3654" s="74">
        <v>0</v>
      </c>
      <c r="R3654" s="74">
        <v>3.96</v>
      </c>
      <c r="S3654" s="74">
        <v>0</v>
      </c>
      <c r="T3654" s="74">
        <v>0</v>
      </c>
      <c r="U3654" s="74">
        <v>1.5699999999999999E-2</v>
      </c>
      <c r="V3654" s="74">
        <v>4.1564999999999994</v>
      </c>
      <c r="W3654" s="74">
        <v>0.81499991849999986</v>
      </c>
      <c r="X3654" s="74">
        <v>968.00000000000011</v>
      </c>
      <c r="Y3654" s="74">
        <v>1120</v>
      </c>
      <c r="Z3654" s="74">
        <v>0.85045944943293694</v>
      </c>
      <c r="AA3654" s="74">
        <v>0.149540550567063</v>
      </c>
      <c r="AB3654" s="74">
        <v>1.800065094846482E-3</v>
      </c>
      <c r="AC3654" s="74">
        <v>1.800065094846482E-3</v>
      </c>
      <c r="AD3654" t="s">
        <v>5810</v>
      </c>
    </row>
    <row r="3655" spans="1:30">
      <c r="A3655" s="165" t="s">
        <v>8032</v>
      </c>
      <c r="C3655" s="165" t="s">
        <v>8442</v>
      </c>
      <c r="D3655" s="169" t="s">
        <v>3040</v>
      </c>
      <c r="E3655" s="169" t="s">
        <v>5579</v>
      </c>
      <c r="F3655" s="174">
        <v>12.6609</v>
      </c>
      <c r="G3655" s="174">
        <v>40.479199999999999</v>
      </c>
      <c r="H3655" s="74">
        <v>72.849999999999994</v>
      </c>
      <c r="I3655" s="74">
        <v>0.49</v>
      </c>
      <c r="J3655" s="74">
        <v>6.28</v>
      </c>
      <c r="K3655" s="74">
        <v>0.26</v>
      </c>
      <c r="L3655" s="74">
        <v>0</v>
      </c>
      <c r="M3655" s="74">
        <v>0</v>
      </c>
      <c r="N3655" s="74">
        <v>4.43</v>
      </c>
      <c r="O3655" s="74">
        <v>3.6</v>
      </c>
      <c r="P3655" s="74">
        <v>0</v>
      </c>
      <c r="Q3655" s="74">
        <v>0</v>
      </c>
      <c r="R3655" s="74">
        <v>5.25</v>
      </c>
      <c r="S3655" s="74">
        <v>0</v>
      </c>
      <c r="T3655" s="74">
        <v>0</v>
      </c>
      <c r="U3655" s="74">
        <v>7.6E-3</v>
      </c>
      <c r="V3655" s="74">
        <v>4.4624999999999986</v>
      </c>
      <c r="W3655" s="74">
        <v>0.87499991249999998</v>
      </c>
      <c r="X3655" s="74">
        <v>968.00000000000011</v>
      </c>
      <c r="Y3655" s="74">
        <v>1530</v>
      </c>
      <c r="Z3655" s="74">
        <v>0.95261327829879405</v>
      </c>
      <c r="AA3655" s="74">
        <v>4.7386721701205947E-2</v>
      </c>
      <c r="AB3655" s="74">
        <v>2.8627289641853489E-3</v>
      </c>
      <c r="AC3655" s="74">
        <v>2.8627289641853502E-3</v>
      </c>
      <c r="AD3655" t="s">
        <v>5810</v>
      </c>
    </row>
    <row r="3656" spans="1:30">
      <c r="A3656" s="165" t="s">
        <v>8033</v>
      </c>
      <c r="C3656" s="165" t="s">
        <v>8442</v>
      </c>
      <c r="D3656" s="169" t="s">
        <v>3040</v>
      </c>
      <c r="E3656" s="169" t="s">
        <v>5579</v>
      </c>
      <c r="F3656" s="174">
        <v>12.6609</v>
      </c>
      <c r="G3656" s="174">
        <v>40.479199999999999</v>
      </c>
      <c r="H3656" s="74">
        <v>71.95</v>
      </c>
      <c r="I3656" s="74">
        <v>0.32</v>
      </c>
      <c r="J3656" s="74">
        <v>8.2799999999999994</v>
      </c>
      <c r="K3656" s="74">
        <v>0.2</v>
      </c>
      <c r="L3656" s="74">
        <v>0</v>
      </c>
      <c r="M3656" s="74">
        <v>0</v>
      </c>
      <c r="N3656" s="74">
        <v>4.75</v>
      </c>
      <c r="O3656" s="74">
        <v>4.18</v>
      </c>
      <c r="P3656" s="74">
        <v>0</v>
      </c>
      <c r="Q3656" s="74">
        <v>0.03</v>
      </c>
      <c r="R3656" s="74">
        <v>4.07</v>
      </c>
      <c r="S3656" s="74">
        <v>0</v>
      </c>
      <c r="T3656" s="74">
        <v>0</v>
      </c>
      <c r="U3656" s="74">
        <v>1.35E-2</v>
      </c>
      <c r="V3656" s="74">
        <v>3.621</v>
      </c>
      <c r="W3656" s="74">
        <v>0.70999992899999986</v>
      </c>
      <c r="X3656" s="74">
        <v>968.00000000000011</v>
      </c>
      <c r="Y3656" s="74">
        <v>0</v>
      </c>
      <c r="Z3656" s="74">
        <v>0</v>
      </c>
      <c r="AA3656" s="74">
        <v>0</v>
      </c>
      <c r="AB3656" s="74">
        <v>0</v>
      </c>
      <c r="AC3656" s="74">
        <v>0</v>
      </c>
      <c r="AD3656" t="s">
        <v>5810</v>
      </c>
    </row>
    <row r="3657" spans="1:30">
      <c r="A3657" s="165" t="s">
        <v>8034</v>
      </c>
      <c r="C3657" s="165" t="s">
        <v>8442</v>
      </c>
      <c r="D3657" s="169" t="s">
        <v>3040</v>
      </c>
      <c r="E3657" s="169" t="s">
        <v>5579</v>
      </c>
      <c r="F3657" s="174">
        <v>12.6609</v>
      </c>
      <c r="G3657" s="174">
        <v>40.479199999999999</v>
      </c>
      <c r="H3657" s="74">
        <v>71.67</v>
      </c>
      <c r="I3657" s="74">
        <v>0.32</v>
      </c>
      <c r="J3657" s="74">
        <v>9.1199999999999992</v>
      </c>
      <c r="K3657" s="74">
        <v>0.19</v>
      </c>
      <c r="L3657" s="74">
        <v>0</v>
      </c>
      <c r="M3657" s="74">
        <v>0</v>
      </c>
      <c r="N3657" s="74">
        <v>5.46</v>
      </c>
      <c r="O3657" s="74">
        <v>3.89</v>
      </c>
      <c r="P3657" s="74">
        <v>0</v>
      </c>
      <c r="Q3657" s="74">
        <v>0</v>
      </c>
      <c r="R3657" s="74">
        <v>4.1399999999999997</v>
      </c>
      <c r="S3657" s="74">
        <v>0</v>
      </c>
      <c r="T3657" s="74">
        <v>0</v>
      </c>
      <c r="U3657" s="74">
        <v>8.9999999999999998E-4</v>
      </c>
      <c r="V3657" s="74">
        <v>3.4510000000000001</v>
      </c>
      <c r="W3657" s="74">
        <v>0.67666659899999981</v>
      </c>
      <c r="X3657" s="74">
        <v>968.00000000000011</v>
      </c>
      <c r="Y3657" s="74">
        <v>1000</v>
      </c>
      <c r="Z3657" s="74">
        <v>0.99116351890833609</v>
      </c>
      <c r="AA3657" s="74">
        <v>8.8364810916639509E-3</v>
      </c>
      <c r="AB3657" s="74">
        <v>1.177422634933455E-2</v>
      </c>
      <c r="AC3657" s="74">
        <v>1.177422634933456E-2</v>
      </c>
      <c r="AD3657" t="s">
        <v>5810</v>
      </c>
    </row>
    <row r="3658" spans="1:30">
      <c r="A3658" s="165" t="s">
        <v>8035</v>
      </c>
      <c r="C3658" s="165" t="s">
        <v>8442</v>
      </c>
      <c r="D3658" s="169" t="s">
        <v>3040</v>
      </c>
      <c r="E3658" s="169" t="s">
        <v>5579</v>
      </c>
      <c r="F3658" s="174">
        <v>12.6609</v>
      </c>
      <c r="G3658" s="174">
        <v>40.479199999999999</v>
      </c>
      <c r="H3658" s="74">
        <v>71.95</v>
      </c>
      <c r="I3658" s="74">
        <v>0.32</v>
      </c>
      <c r="J3658" s="74">
        <v>8.2799999999999994</v>
      </c>
      <c r="K3658" s="74">
        <v>0.2</v>
      </c>
      <c r="L3658" s="74">
        <v>0</v>
      </c>
      <c r="M3658" s="74">
        <v>0</v>
      </c>
      <c r="N3658" s="74">
        <v>4.75</v>
      </c>
      <c r="O3658" s="74">
        <v>4.18</v>
      </c>
      <c r="P3658" s="74">
        <v>0</v>
      </c>
      <c r="Q3658" s="74">
        <v>0</v>
      </c>
      <c r="R3658" s="74">
        <v>4.8</v>
      </c>
      <c r="S3658" s="74">
        <v>0</v>
      </c>
      <c r="T3658" s="74">
        <v>0</v>
      </c>
      <c r="U3658" s="74">
        <v>1.2800000000000001E-2</v>
      </c>
      <c r="V3658" s="74">
        <v>3.621</v>
      </c>
      <c r="W3658" s="74">
        <v>0.70999992899999986</v>
      </c>
      <c r="X3658" s="74">
        <v>968.00000000000011</v>
      </c>
      <c r="Y3658" s="74">
        <v>1470</v>
      </c>
      <c r="Z3658" s="74">
        <v>0.90100656680566771</v>
      </c>
      <c r="AA3658" s="74">
        <v>9.8993433194332278E-2</v>
      </c>
      <c r="AB3658" s="74">
        <v>6.9610807235976767E-4</v>
      </c>
      <c r="AC3658" s="74">
        <v>6.9610807235976767E-4</v>
      </c>
      <c r="AD3658" t="s">
        <v>5810</v>
      </c>
    </row>
    <row r="3659" spans="1:30">
      <c r="A3659" s="165" t="s">
        <v>8036</v>
      </c>
      <c r="C3659" s="165" t="s">
        <v>8442</v>
      </c>
      <c r="D3659" s="169" t="s">
        <v>3040</v>
      </c>
      <c r="E3659" s="169" t="s">
        <v>5579</v>
      </c>
      <c r="F3659" s="174">
        <v>12.6609</v>
      </c>
      <c r="G3659" s="174">
        <v>40.479199999999999</v>
      </c>
      <c r="H3659" s="74">
        <v>71.02</v>
      </c>
      <c r="I3659" s="74">
        <v>0.45</v>
      </c>
      <c r="J3659" s="74">
        <v>8.23</v>
      </c>
      <c r="K3659" s="74">
        <v>0.27</v>
      </c>
      <c r="L3659" s="74">
        <v>0</v>
      </c>
      <c r="M3659" s="74">
        <v>0.17</v>
      </c>
      <c r="N3659" s="74">
        <v>5.26</v>
      </c>
      <c r="O3659" s="74">
        <v>4.16</v>
      </c>
      <c r="P3659" s="74">
        <v>0</v>
      </c>
      <c r="Q3659" s="74">
        <v>0</v>
      </c>
      <c r="R3659" s="74">
        <v>3.91</v>
      </c>
      <c r="S3659" s="74">
        <v>0</v>
      </c>
      <c r="T3659" s="74">
        <v>0</v>
      </c>
      <c r="U3659" s="74">
        <v>4.8999999999999998E-3</v>
      </c>
      <c r="V3659" s="74">
        <v>4.7515000000000001</v>
      </c>
      <c r="W3659" s="74">
        <v>0.93166657349999982</v>
      </c>
      <c r="X3659" s="74">
        <v>970.822</v>
      </c>
      <c r="Y3659" s="74">
        <v>990</v>
      </c>
      <c r="Z3659" s="74">
        <v>0.93598124311756981</v>
      </c>
      <c r="AA3659" s="74">
        <v>6.401875688243025E-2</v>
      </c>
      <c r="AB3659" s="74">
        <v>3.2703121401616257E-4</v>
      </c>
      <c r="AC3659" s="74">
        <v>3.2703121401616257E-4</v>
      </c>
      <c r="AD3659" t="s">
        <v>5810</v>
      </c>
    </row>
    <row r="3660" spans="1:30">
      <c r="A3660" s="165" t="s">
        <v>8037</v>
      </c>
      <c r="C3660" s="165" t="s">
        <v>8442</v>
      </c>
      <c r="D3660" s="169" t="s">
        <v>3040</v>
      </c>
      <c r="E3660" s="169" t="s">
        <v>5579</v>
      </c>
      <c r="F3660" s="174">
        <v>12.6609</v>
      </c>
      <c r="G3660" s="174">
        <v>40.479199999999999</v>
      </c>
      <c r="H3660" s="74">
        <v>70.760000000000005</v>
      </c>
      <c r="I3660" s="74">
        <v>0</v>
      </c>
      <c r="J3660" s="74">
        <v>8.65</v>
      </c>
      <c r="K3660" s="74">
        <v>0.25</v>
      </c>
      <c r="L3660" s="74">
        <v>0</v>
      </c>
      <c r="M3660" s="74">
        <v>0.23</v>
      </c>
      <c r="N3660" s="74">
        <v>5.35</v>
      </c>
      <c r="O3660" s="74">
        <v>4.21</v>
      </c>
      <c r="P3660" s="74">
        <v>0</v>
      </c>
      <c r="Q3660" s="74">
        <v>0</v>
      </c>
      <c r="R3660" s="74">
        <v>4.53</v>
      </c>
      <c r="S3660" s="74">
        <v>0</v>
      </c>
      <c r="T3660" s="74">
        <v>0</v>
      </c>
      <c r="U3660" s="74">
        <v>7.7999999999999996E-3</v>
      </c>
      <c r="V3660" s="74">
        <v>4.7344999999999997</v>
      </c>
      <c r="W3660" s="74">
        <v>0.92833324049999999</v>
      </c>
      <c r="X3660" s="74">
        <v>971.81799999999987</v>
      </c>
      <c r="Y3660" s="74">
        <v>1270</v>
      </c>
      <c r="Z3660" s="74">
        <v>0.92282371772864147</v>
      </c>
      <c r="AA3660" s="74">
        <v>7.7176282271358532E-2</v>
      </c>
      <c r="AB3660" s="74">
        <v>7.7168862045569049E-4</v>
      </c>
      <c r="AC3660" s="74">
        <v>7.7168862045569103E-4</v>
      </c>
      <c r="AD3660" t="s">
        <v>5810</v>
      </c>
    </row>
    <row r="3661" spans="1:30">
      <c r="A3661" s="165" t="s">
        <v>8038</v>
      </c>
      <c r="C3661" s="165" t="s">
        <v>8442</v>
      </c>
      <c r="D3661" s="169" t="s">
        <v>3040</v>
      </c>
      <c r="E3661" s="169" t="s">
        <v>5579</v>
      </c>
      <c r="F3661" s="174">
        <v>12.6609</v>
      </c>
      <c r="G3661" s="174">
        <v>40.479199999999999</v>
      </c>
      <c r="H3661" s="74">
        <v>70.66</v>
      </c>
      <c r="I3661" s="74">
        <v>0.51</v>
      </c>
      <c r="J3661" s="74">
        <v>8.84</v>
      </c>
      <c r="K3661" s="74">
        <v>0.21</v>
      </c>
      <c r="L3661" s="74">
        <v>0</v>
      </c>
      <c r="M3661" s="74">
        <v>0.26</v>
      </c>
      <c r="N3661" s="74">
        <v>5.3</v>
      </c>
      <c r="O3661" s="74">
        <v>4.1500000000000004</v>
      </c>
      <c r="P3661" s="74">
        <v>0</v>
      </c>
      <c r="Q3661" s="74">
        <v>0</v>
      </c>
      <c r="R3661" s="74">
        <v>4.21</v>
      </c>
      <c r="S3661" s="74">
        <v>0</v>
      </c>
      <c r="T3661" s="74">
        <v>0</v>
      </c>
      <c r="U3661" s="74">
        <v>1.38E-2</v>
      </c>
      <c r="V3661" s="74">
        <v>4.6665000000000001</v>
      </c>
      <c r="W3661" s="74">
        <v>0.91499990850000001</v>
      </c>
      <c r="X3661" s="74">
        <v>972.31599999999992</v>
      </c>
      <c r="Y3661" s="74">
        <v>1270</v>
      </c>
      <c r="Z3661" s="74">
        <v>0.86411431204197642</v>
      </c>
      <c r="AA3661" s="74">
        <v>0.13588568795802361</v>
      </c>
      <c r="AB3661" s="74">
        <v>9.6874512046286171E-4</v>
      </c>
      <c r="AC3661" s="74">
        <v>9.6874512046286128E-4</v>
      </c>
      <c r="AD3661" t="s">
        <v>5810</v>
      </c>
    </row>
    <row r="3662" spans="1:30">
      <c r="A3662" s="165" t="s">
        <v>8039</v>
      </c>
      <c r="C3662" s="165" t="s">
        <v>8442</v>
      </c>
      <c r="D3662" s="169" t="s">
        <v>3040</v>
      </c>
      <c r="E3662" s="169" t="s">
        <v>5579</v>
      </c>
      <c r="F3662" s="174">
        <v>12.6609</v>
      </c>
      <c r="G3662" s="174">
        <v>40.479199999999999</v>
      </c>
      <c r="H3662" s="74">
        <v>70.66</v>
      </c>
      <c r="I3662" s="74">
        <v>0.51</v>
      </c>
      <c r="J3662" s="74">
        <v>8.84</v>
      </c>
      <c r="K3662" s="74">
        <v>0.21</v>
      </c>
      <c r="L3662" s="74">
        <v>0</v>
      </c>
      <c r="M3662" s="74">
        <v>0.26</v>
      </c>
      <c r="N3662" s="74">
        <v>5.3</v>
      </c>
      <c r="O3662" s="74">
        <v>4.1500000000000004</v>
      </c>
      <c r="P3662" s="74">
        <v>0</v>
      </c>
      <c r="Q3662" s="74">
        <v>0</v>
      </c>
      <c r="R3662" s="74">
        <v>4.2699999999999996</v>
      </c>
      <c r="S3662" s="74">
        <v>0</v>
      </c>
      <c r="T3662" s="74">
        <v>0</v>
      </c>
      <c r="U3662" s="74">
        <v>9.2999999999999992E-3</v>
      </c>
      <c r="V3662" s="74">
        <v>4.6665000000000001</v>
      </c>
      <c r="W3662" s="74">
        <v>0.91499990850000001</v>
      </c>
      <c r="X3662" s="74">
        <v>972.31599999999992</v>
      </c>
      <c r="Y3662" s="74">
        <v>1220</v>
      </c>
      <c r="Z3662" s="74">
        <v>0.90334158137617759</v>
      </c>
      <c r="AA3662" s="74">
        <v>9.6658418623822392E-2</v>
      </c>
      <c r="AB3662" s="74">
        <v>2.7838423515907441E-4</v>
      </c>
      <c r="AC3662" s="74">
        <v>2.783842351590743E-4</v>
      </c>
      <c r="AD3662" t="s">
        <v>5810</v>
      </c>
    </row>
    <row r="3663" spans="1:30">
      <c r="A3663" s="165" t="s">
        <v>8040</v>
      </c>
      <c r="C3663" s="165" t="s">
        <v>8442</v>
      </c>
      <c r="D3663" s="169" t="s">
        <v>3040</v>
      </c>
      <c r="E3663" s="169" t="s">
        <v>5579</v>
      </c>
      <c r="F3663" s="174">
        <v>12.6609</v>
      </c>
      <c r="G3663" s="174">
        <v>40.479199999999999</v>
      </c>
      <c r="H3663" s="74">
        <v>70.790000000000006</v>
      </c>
      <c r="I3663" s="74">
        <v>0.48</v>
      </c>
      <c r="J3663" s="74">
        <v>8.52</v>
      </c>
      <c r="K3663" s="74">
        <v>0.25</v>
      </c>
      <c r="L3663" s="74">
        <v>0</v>
      </c>
      <c r="M3663" s="74">
        <v>0.26</v>
      </c>
      <c r="N3663" s="74">
        <v>5.37</v>
      </c>
      <c r="O3663" s="74">
        <v>4.24</v>
      </c>
      <c r="P3663" s="74">
        <v>0</v>
      </c>
      <c r="Q3663" s="74">
        <v>0</v>
      </c>
      <c r="R3663" s="74">
        <v>4.28</v>
      </c>
      <c r="S3663" s="74">
        <v>0</v>
      </c>
      <c r="T3663" s="74">
        <v>0</v>
      </c>
      <c r="U3663" s="74">
        <v>3.5999999999999999E-3</v>
      </c>
      <c r="V3663" s="74">
        <v>4.6154999999999999</v>
      </c>
      <c r="W3663" s="74">
        <v>0.90499990949999987</v>
      </c>
      <c r="X3663" s="74">
        <v>972.31599999999992</v>
      </c>
      <c r="Y3663" s="74">
        <v>1110</v>
      </c>
      <c r="Z3663" s="74">
        <v>0.95965656115690035</v>
      </c>
      <c r="AA3663" s="74">
        <v>4.0343438843099641E-2</v>
      </c>
      <c r="AB3663" s="74">
        <v>1.5074913626877159E-3</v>
      </c>
      <c r="AC3663" s="74">
        <v>1.5074913626877159E-3</v>
      </c>
      <c r="AD3663" t="s">
        <v>5810</v>
      </c>
    </row>
    <row r="3664" spans="1:30">
      <c r="A3664" s="165" t="s">
        <v>8041</v>
      </c>
      <c r="C3664" s="165" t="s">
        <v>8442</v>
      </c>
      <c r="D3664" s="169" t="s">
        <v>3040</v>
      </c>
      <c r="E3664" s="169" t="s">
        <v>5579</v>
      </c>
      <c r="F3664" s="174">
        <v>12.6609</v>
      </c>
      <c r="G3664" s="174">
        <v>40.479199999999999</v>
      </c>
      <c r="H3664" s="74">
        <v>71.36</v>
      </c>
      <c r="I3664" s="74">
        <v>0.34</v>
      </c>
      <c r="J3664" s="74">
        <v>7.63</v>
      </c>
      <c r="K3664" s="74">
        <v>0.2</v>
      </c>
      <c r="L3664" s="74">
        <v>0</v>
      </c>
      <c r="M3664" s="74">
        <v>0.11</v>
      </c>
      <c r="N3664" s="74">
        <v>5.1100000000000003</v>
      </c>
      <c r="O3664" s="74">
        <v>4.13</v>
      </c>
      <c r="P3664" s="74">
        <v>0</v>
      </c>
      <c r="Q3664" s="74">
        <v>0</v>
      </c>
      <c r="R3664" s="74">
        <v>4.75</v>
      </c>
      <c r="S3664" s="74">
        <v>0</v>
      </c>
      <c r="T3664" s="74">
        <v>0</v>
      </c>
      <c r="U3664" s="74">
        <v>3.6700000000000003E-2</v>
      </c>
      <c r="V3664" s="74">
        <v>4.4710000000000001</v>
      </c>
      <c r="W3664" s="74">
        <v>0.87666657899999989</v>
      </c>
      <c r="X3664" s="74">
        <v>969.82600000000014</v>
      </c>
      <c r="Y3664" s="74">
        <v>1810</v>
      </c>
      <c r="Z3664" s="74">
        <v>0.76865778582215816</v>
      </c>
      <c r="AA3664" s="74">
        <v>0.23134221417784201</v>
      </c>
      <c r="AB3664" s="74">
        <v>8.8291073407127164E-4</v>
      </c>
      <c r="AC3664" s="74">
        <v>8.829107340712711E-4</v>
      </c>
      <c r="AD3664" t="s">
        <v>5810</v>
      </c>
    </row>
    <row r="3665" spans="1:30">
      <c r="A3665" s="165" t="s">
        <v>8042</v>
      </c>
      <c r="C3665" s="165" t="s">
        <v>8442</v>
      </c>
      <c r="D3665" s="169" t="s">
        <v>3040</v>
      </c>
      <c r="E3665" s="169" t="s">
        <v>5579</v>
      </c>
      <c r="F3665" s="174">
        <v>12.6609</v>
      </c>
      <c r="G3665" s="174">
        <v>40.479199999999999</v>
      </c>
      <c r="H3665" s="74">
        <v>71.67</v>
      </c>
      <c r="I3665" s="74">
        <v>0.5</v>
      </c>
      <c r="J3665" s="74">
        <v>8.58</v>
      </c>
      <c r="K3665" s="74">
        <v>0.23</v>
      </c>
      <c r="L3665" s="74">
        <v>0</v>
      </c>
      <c r="M3665" s="74">
        <v>0.21</v>
      </c>
      <c r="N3665" s="74">
        <v>5.37</v>
      </c>
      <c r="O3665" s="74">
        <v>4.1500000000000004</v>
      </c>
      <c r="P3665" s="74">
        <v>0</v>
      </c>
      <c r="Q3665" s="74">
        <v>0</v>
      </c>
      <c r="R3665" s="74">
        <v>3.84</v>
      </c>
      <c r="S3665" s="74">
        <v>0</v>
      </c>
      <c r="T3665" s="74">
        <v>0</v>
      </c>
      <c r="U3665" s="74">
        <v>1.9E-3</v>
      </c>
      <c r="V3665" s="74">
        <v>4.9554999999999998</v>
      </c>
      <c r="W3665" s="74">
        <v>0.97166656949999985</v>
      </c>
      <c r="X3665" s="74">
        <v>971.48599999999999</v>
      </c>
      <c r="Y3665" s="74">
        <v>920</v>
      </c>
      <c r="Z3665" s="74">
        <v>0.97330079075848508</v>
      </c>
      <c r="AA3665" s="74">
        <v>2.6699209241514921E-2</v>
      </c>
      <c r="AB3665" s="74">
        <v>8.4046301574422467E-4</v>
      </c>
      <c r="AC3665" s="74">
        <v>8.4046301574422424E-4</v>
      </c>
      <c r="AD3665" t="s">
        <v>5810</v>
      </c>
    </row>
    <row r="3666" spans="1:30">
      <c r="A3666" s="165" t="s">
        <v>8043</v>
      </c>
      <c r="C3666" s="165" t="s">
        <v>8442</v>
      </c>
      <c r="D3666" s="169" t="s">
        <v>3040</v>
      </c>
      <c r="E3666" s="169" t="s">
        <v>5579</v>
      </c>
      <c r="F3666" s="174">
        <v>12.6609</v>
      </c>
      <c r="G3666" s="174">
        <v>40.479199999999999</v>
      </c>
      <c r="H3666" s="74">
        <v>70.63</v>
      </c>
      <c r="I3666" s="74">
        <v>0.24</v>
      </c>
      <c r="J3666" s="74">
        <v>8.17</v>
      </c>
      <c r="K3666" s="74">
        <v>0.2</v>
      </c>
      <c r="L3666" s="74">
        <v>0</v>
      </c>
      <c r="M3666" s="74">
        <v>0.24</v>
      </c>
      <c r="N3666" s="74">
        <v>5.47</v>
      </c>
      <c r="O3666" s="74">
        <v>4.16</v>
      </c>
      <c r="P3666" s="74">
        <v>0</v>
      </c>
      <c r="Q3666" s="74">
        <v>0</v>
      </c>
      <c r="R3666" s="74">
        <v>3.6</v>
      </c>
      <c r="S3666" s="74">
        <v>0</v>
      </c>
      <c r="T3666" s="74">
        <v>0</v>
      </c>
      <c r="U3666" s="74">
        <v>2.8E-3</v>
      </c>
      <c r="V3666" s="74">
        <v>4.9384999999999986</v>
      </c>
      <c r="W3666" s="74">
        <v>0.96833323649999992</v>
      </c>
      <c r="X3666" s="74">
        <v>971.98400000000004</v>
      </c>
      <c r="Y3666" s="74">
        <v>830</v>
      </c>
      <c r="Z3666" s="74">
        <v>0.95800145742961751</v>
      </c>
      <c r="AA3666" s="74">
        <v>4.1998542570382449E-2</v>
      </c>
      <c r="AB3666" s="74">
        <v>2.9224527326063739E-3</v>
      </c>
      <c r="AC3666" s="74">
        <v>2.9224527326063752E-3</v>
      </c>
      <c r="AD3666" t="s">
        <v>5810</v>
      </c>
    </row>
    <row r="3667" spans="1:30">
      <c r="A3667" s="165" t="s">
        <v>8044</v>
      </c>
      <c r="C3667" s="165" t="s">
        <v>8442</v>
      </c>
      <c r="D3667" s="169" t="s">
        <v>3040</v>
      </c>
      <c r="E3667" s="169" t="s">
        <v>5579</v>
      </c>
      <c r="F3667" s="174">
        <v>12.6609</v>
      </c>
      <c r="G3667" s="174">
        <v>40.479199999999999</v>
      </c>
      <c r="H3667" s="74">
        <v>71.349999999999994</v>
      </c>
      <c r="I3667" s="74">
        <v>0.51</v>
      </c>
      <c r="J3667" s="74">
        <v>7.86</v>
      </c>
      <c r="K3667" s="74">
        <v>0.28999999999999998</v>
      </c>
      <c r="L3667" s="74">
        <v>0</v>
      </c>
      <c r="M3667" s="74">
        <v>0.26</v>
      </c>
      <c r="N3667" s="74">
        <v>5.18</v>
      </c>
      <c r="O3667" s="74">
        <v>4.0599999999999996</v>
      </c>
      <c r="P3667" s="74">
        <v>0</v>
      </c>
      <c r="Q3667" s="74">
        <v>0</v>
      </c>
      <c r="R3667" s="74">
        <v>4.55</v>
      </c>
      <c r="S3667" s="74">
        <v>0</v>
      </c>
      <c r="T3667" s="74">
        <v>0</v>
      </c>
      <c r="U3667" s="74">
        <v>3.3999999999999998E-3</v>
      </c>
      <c r="V3667" s="74">
        <v>5.1680000000000001</v>
      </c>
      <c r="W3667" s="74">
        <v>1.0133332319999999</v>
      </c>
      <c r="X3667" s="74">
        <v>972.31599999999992</v>
      </c>
      <c r="Y3667" s="74">
        <v>1210</v>
      </c>
      <c r="Z3667" s="74">
        <v>0.96652790332625205</v>
      </c>
      <c r="AA3667" s="74">
        <v>3.3472096673747911E-2</v>
      </c>
      <c r="AB3667" s="74">
        <v>4.084370709768707E-4</v>
      </c>
      <c r="AC3667" s="74">
        <v>4.084370709768707E-4</v>
      </c>
      <c r="AD3667" t="s">
        <v>5810</v>
      </c>
    </row>
    <row r="3668" spans="1:30">
      <c r="A3668" s="165" t="s">
        <v>8045</v>
      </c>
      <c r="C3668" s="165" t="s">
        <v>8442</v>
      </c>
      <c r="D3668" s="169" t="s">
        <v>3040</v>
      </c>
      <c r="E3668" s="169" t="s">
        <v>5579</v>
      </c>
      <c r="F3668" s="174">
        <v>12.6609</v>
      </c>
      <c r="G3668" s="174">
        <v>40.479199999999999</v>
      </c>
      <c r="H3668" s="74">
        <v>72.040000000000006</v>
      </c>
      <c r="I3668" s="74">
        <v>0.14000000000000001</v>
      </c>
      <c r="J3668" s="74">
        <v>8.14</v>
      </c>
      <c r="K3668" s="74">
        <v>0.16</v>
      </c>
      <c r="L3668" s="74">
        <v>0</v>
      </c>
      <c r="M3668" s="74">
        <v>0.17</v>
      </c>
      <c r="N3668" s="74">
        <v>5.0999999999999996</v>
      </c>
      <c r="O3668" s="74">
        <v>4.0599999999999996</v>
      </c>
      <c r="P3668" s="74">
        <v>0</v>
      </c>
      <c r="Q3668" s="74">
        <v>0</v>
      </c>
      <c r="R3668" s="74">
        <v>4.03</v>
      </c>
      <c r="S3668" s="74">
        <v>0</v>
      </c>
      <c r="T3668" s="74">
        <v>0</v>
      </c>
      <c r="U3668" s="74">
        <v>2.5000000000000001E-3</v>
      </c>
      <c r="V3668" s="74">
        <v>4.5984999999999996</v>
      </c>
      <c r="W3668" s="74">
        <v>0.90166657649999993</v>
      </c>
      <c r="X3668" s="74">
        <v>970.822</v>
      </c>
      <c r="Y3668" s="74">
        <v>980</v>
      </c>
      <c r="Z3668" s="74">
        <v>0.9716714332428289</v>
      </c>
      <c r="AA3668" s="74">
        <v>2.83285667571711E-2</v>
      </c>
      <c r="AB3668" s="74">
        <v>5.2476570531204579E-3</v>
      </c>
      <c r="AC3668" s="74">
        <v>5.2476570531204579E-3</v>
      </c>
      <c r="AD3668" t="s">
        <v>5810</v>
      </c>
    </row>
    <row r="3669" spans="1:30">
      <c r="A3669" s="165" t="s">
        <v>8046</v>
      </c>
      <c r="C3669" s="165" t="s">
        <v>8442</v>
      </c>
      <c r="D3669" s="169" t="s">
        <v>3040</v>
      </c>
      <c r="E3669" s="169" t="s">
        <v>5579</v>
      </c>
      <c r="F3669" s="174">
        <v>12.6609</v>
      </c>
      <c r="G3669" s="174">
        <v>40.479199999999999</v>
      </c>
      <c r="H3669" s="74">
        <v>72.510000000000005</v>
      </c>
      <c r="I3669" s="74">
        <v>0.63</v>
      </c>
      <c r="J3669" s="74">
        <v>7.15</v>
      </c>
      <c r="K3669" s="74">
        <v>0.23</v>
      </c>
      <c r="L3669" s="74">
        <v>0</v>
      </c>
      <c r="M3669" s="74">
        <v>0.19</v>
      </c>
      <c r="N3669" s="74">
        <v>5.2</v>
      </c>
      <c r="O3669" s="74">
        <v>3.91</v>
      </c>
      <c r="P3669" s="74">
        <v>0</v>
      </c>
      <c r="Q3669" s="74">
        <v>0</v>
      </c>
      <c r="R3669" s="74">
        <v>3.33</v>
      </c>
      <c r="S3669" s="74">
        <v>0</v>
      </c>
      <c r="T3669" s="74">
        <v>0</v>
      </c>
      <c r="U3669" s="74">
        <v>8.8000000000000005E-3</v>
      </c>
      <c r="V3669" s="74">
        <v>5.0914999999999999</v>
      </c>
      <c r="W3669" s="74">
        <v>0.99833323349999992</v>
      </c>
      <c r="X3669" s="74">
        <v>971.15400000000011</v>
      </c>
      <c r="Y3669" s="74">
        <v>830</v>
      </c>
      <c r="Z3669" s="74">
        <v>0.8690407227590895</v>
      </c>
      <c r="AA3669" s="74">
        <v>0.13095927724091039</v>
      </c>
      <c r="AB3669" s="74">
        <v>1.1680986662144701E-3</v>
      </c>
      <c r="AC3669" s="74">
        <v>1.1680986662144701E-3</v>
      </c>
      <c r="AD3669" t="s">
        <v>5810</v>
      </c>
    </row>
    <row r="3670" spans="1:30">
      <c r="A3670" s="165" t="s">
        <v>8047</v>
      </c>
      <c r="C3670" s="165" t="s">
        <v>8442</v>
      </c>
      <c r="D3670" s="169" t="s">
        <v>3040</v>
      </c>
      <c r="E3670" s="169" t="s">
        <v>5579</v>
      </c>
      <c r="F3670" s="174">
        <v>12.6609</v>
      </c>
      <c r="G3670" s="174">
        <v>40.479199999999999</v>
      </c>
      <c r="H3670" s="74">
        <v>71.150000000000006</v>
      </c>
      <c r="I3670" s="74">
        <v>0.42</v>
      </c>
      <c r="J3670" s="74">
        <v>7.87</v>
      </c>
      <c r="K3670" s="74">
        <v>0.21</v>
      </c>
      <c r="L3670" s="74">
        <v>0</v>
      </c>
      <c r="M3670" s="74">
        <v>0.12</v>
      </c>
      <c r="N3670" s="74">
        <v>5.0599999999999996</v>
      </c>
      <c r="O3670" s="74">
        <v>4.16</v>
      </c>
      <c r="P3670" s="74">
        <v>0</v>
      </c>
      <c r="Q3670" s="74">
        <v>0</v>
      </c>
      <c r="R3670" s="74">
        <v>3.82</v>
      </c>
      <c r="S3670" s="74">
        <v>0</v>
      </c>
      <c r="T3670" s="74">
        <v>0</v>
      </c>
      <c r="U3670" s="74">
        <v>2.0999999999999999E-3</v>
      </c>
      <c r="V3670" s="74">
        <v>4.641</v>
      </c>
      <c r="W3670" s="74">
        <v>0.90999990899999994</v>
      </c>
      <c r="X3670" s="74">
        <v>969.99199999999985</v>
      </c>
      <c r="Y3670" s="74">
        <v>900</v>
      </c>
      <c r="Z3670" s="74">
        <v>0.97475426625771133</v>
      </c>
      <c r="AA3670" s="74">
        <v>2.5245733742288619E-2</v>
      </c>
      <c r="AB3670" s="74">
        <v>5.8176365968996679E-3</v>
      </c>
      <c r="AC3670" s="74">
        <v>5.8176365968996696E-3</v>
      </c>
      <c r="AD3670" t="s">
        <v>5810</v>
      </c>
    </row>
    <row r="3671" spans="1:30">
      <c r="A3671" s="165" t="s">
        <v>8048</v>
      </c>
      <c r="C3671" s="165" t="s">
        <v>8442</v>
      </c>
      <c r="D3671" s="169" t="s">
        <v>3040</v>
      </c>
      <c r="E3671" s="169" t="s">
        <v>5579</v>
      </c>
      <c r="F3671" s="174">
        <v>12.6609</v>
      </c>
      <c r="G3671" s="174">
        <v>40.479199999999999</v>
      </c>
      <c r="H3671" s="74">
        <v>71.42</v>
      </c>
      <c r="I3671" s="74">
        <v>0.23</v>
      </c>
      <c r="J3671" s="74">
        <v>8.26</v>
      </c>
      <c r="K3671" s="74">
        <v>0.11</v>
      </c>
      <c r="L3671" s="74">
        <v>0</v>
      </c>
      <c r="M3671" s="74">
        <v>0.28999999999999998</v>
      </c>
      <c r="N3671" s="74">
        <v>5.17</v>
      </c>
      <c r="O3671" s="74">
        <v>4.13</v>
      </c>
      <c r="P3671" s="74">
        <v>0</v>
      </c>
      <c r="Q3671" s="74">
        <v>0</v>
      </c>
      <c r="R3671" s="74">
        <v>4.0199999999999996</v>
      </c>
      <c r="S3671" s="74">
        <v>0</v>
      </c>
      <c r="T3671" s="74">
        <v>0</v>
      </c>
      <c r="U3671" s="74">
        <v>3.5000000000000001E-3</v>
      </c>
      <c r="V3671" s="74">
        <v>4.6494999999999997</v>
      </c>
      <c r="W3671" s="74">
        <v>0.91166657549999985</v>
      </c>
      <c r="X3671" s="74">
        <v>972.81399999999996</v>
      </c>
      <c r="Y3671" s="74">
        <v>1000</v>
      </c>
      <c r="Z3671" s="74">
        <v>0.95895701449206228</v>
      </c>
      <c r="AA3671" s="74">
        <v>4.1042985507937772E-2</v>
      </c>
      <c r="AB3671" s="74">
        <v>3.7358079640623459E-3</v>
      </c>
      <c r="AC3671" s="74">
        <v>3.735807964062348E-3</v>
      </c>
      <c r="AD3671" t="s">
        <v>5810</v>
      </c>
    </row>
    <row r="3672" spans="1:30">
      <c r="A3672" s="165" t="s">
        <v>8049</v>
      </c>
      <c r="C3672" s="165" t="s">
        <v>8442</v>
      </c>
      <c r="D3672" s="169" t="s">
        <v>3040</v>
      </c>
      <c r="E3672" s="169" t="s">
        <v>5579</v>
      </c>
      <c r="F3672" s="174">
        <v>12.6609</v>
      </c>
      <c r="G3672" s="174">
        <v>40.479199999999999</v>
      </c>
      <c r="H3672" s="74">
        <v>70.069999999999993</v>
      </c>
      <c r="I3672" s="74">
        <v>0.5</v>
      </c>
      <c r="J3672" s="74">
        <v>8.06</v>
      </c>
      <c r="K3672" s="74">
        <v>0.23</v>
      </c>
      <c r="L3672" s="74">
        <v>0</v>
      </c>
      <c r="M3672" s="74">
        <v>0.35</v>
      </c>
      <c r="N3672" s="74">
        <v>5.37</v>
      </c>
      <c r="O3672" s="74">
        <v>4.09</v>
      </c>
      <c r="P3672" s="74">
        <v>0</v>
      </c>
      <c r="Q3672" s="74">
        <v>0</v>
      </c>
      <c r="R3672" s="74">
        <v>3.98</v>
      </c>
      <c r="S3672" s="74">
        <v>0</v>
      </c>
      <c r="T3672" s="74">
        <v>0</v>
      </c>
      <c r="U3672" s="74">
        <v>8.0000000000000004E-4</v>
      </c>
      <c r="V3672" s="74">
        <v>5.2529999999999992</v>
      </c>
      <c r="W3672" s="74">
        <v>1.0299998969999999</v>
      </c>
      <c r="X3672" s="74">
        <v>973.81000000000006</v>
      </c>
      <c r="Y3672" s="74">
        <v>940</v>
      </c>
      <c r="Z3672" s="74">
        <v>0.99189230088095459</v>
      </c>
      <c r="AA3672" s="74">
        <v>8.1076991190454639E-3</v>
      </c>
      <c r="AB3672" s="74">
        <v>1.1357530391012531E-2</v>
      </c>
      <c r="AC3672" s="74">
        <v>1.135753039101252E-2</v>
      </c>
      <c r="AD3672" t="s">
        <v>5810</v>
      </c>
    </row>
    <row r="3673" spans="1:30">
      <c r="A3673" s="165" t="s">
        <v>8050</v>
      </c>
      <c r="C3673" s="165" t="s">
        <v>8442</v>
      </c>
      <c r="D3673" s="169" t="s">
        <v>3040</v>
      </c>
      <c r="E3673" s="169" t="s">
        <v>5579</v>
      </c>
      <c r="F3673" s="174">
        <v>12.6609</v>
      </c>
      <c r="G3673" s="174">
        <v>40.479199999999999</v>
      </c>
      <c r="H3673" s="74">
        <v>71.67</v>
      </c>
      <c r="I3673" s="74">
        <v>0.33</v>
      </c>
      <c r="J3673" s="74">
        <v>8.07</v>
      </c>
      <c r="K3673" s="74">
        <v>0.18</v>
      </c>
      <c r="L3673" s="74">
        <v>0</v>
      </c>
      <c r="M3673" s="74">
        <v>0.26</v>
      </c>
      <c r="N3673" s="74">
        <v>4.96</v>
      </c>
      <c r="O3673" s="74">
        <v>4.08</v>
      </c>
      <c r="P3673" s="74">
        <v>0</v>
      </c>
      <c r="Q3673" s="74">
        <v>0</v>
      </c>
      <c r="R3673" s="74">
        <v>3.59</v>
      </c>
      <c r="S3673" s="74">
        <v>0</v>
      </c>
      <c r="T3673" s="74">
        <v>0</v>
      </c>
      <c r="U3673" s="74">
        <v>9.5999999999999992E-3</v>
      </c>
      <c r="V3673" s="74">
        <v>4.8959999999999999</v>
      </c>
      <c r="W3673" s="74">
        <v>0.9599999039999999</v>
      </c>
      <c r="X3673" s="74">
        <v>972.31599999999992</v>
      </c>
      <c r="Y3673" s="74">
        <v>950</v>
      </c>
      <c r="Z3673" s="74">
        <v>0.87175698312207595</v>
      </c>
      <c r="AA3673" s="74">
        <v>0.12824301687792411</v>
      </c>
      <c r="AB3673" s="74">
        <v>5.0462745607845322E-4</v>
      </c>
      <c r="AC3673" s="74">
        <v>5.0462745607845365E-4</v>
      </c>
      <c r="AD3673" t="s">
        <v>5810</v>
      </c>
    </row>
    <row r="3674" spans="1:30">
      <c r="A3674" s="165" t="s">
        <v>8051</v>
      </c>
      <c r="C3674" s="165" t="s">
        <v>8442</v>
      </c>
      <c r="D3674" s="169" t="s">
        <v>3040</v>
      </c>
      <c r="E3674" s="169" t="s">
        <v>5579</v>
      </c>
      <c r="F3674" s="174">
        <v>12.6609</v>
      </c>
      <c r="G3674" s="174">
        <v>40.479199999999999</v>
      </c>
      <c r="H3674" s="74">
        <v>70.88</v>
      </c>
      <c r="I3674" s="74">
        <v>0.45</v>
      </c>
      <c r="J3674" s="74">
        <v>8.2899999999999991</v>
      </c>
      <c r="K3674" s="74">
        <v>0.23</v>
      </c>
      <c r="L3674" s="74">
        <v>0</v>
      </c>
      <c r="M3674" s="74">
        <v>0.28999999999999998</v>
      </c>
      <c r="N3674" s="74">
        <v>5.55</v>
      </c>
      <c r="O3674" s="74">
        <v>4.32</v>
      </c>
      <c r="P3674" s="74">
        <v>0</v>
      </c>
      <c r="Q3674" s="74">
        <v>0</v>
      </c>
      <c r="R3674" s="74">
        <v>2.82</v>
      </c>
      <c r="S3674" s="74">
        <v>0</v>
      </c>
      <c r="T3674" s="74">
        <v>0</v>
      </c>
      <c r="U3674" s="74">
        <v>1.4E-3</v>
      </c>
      <c r="V3674" s="74">
        <v>4.7089999999999996</v>
      </c>
      <c r="W3674" s="74">
        <v>0.92333324099999992</v>
      </c>
      <c r="X3674" s="74">
        <v>972.81399999999996</v>
      </c>
      <c r="Y3674" s="74">
        <v>550</v>
      </c>
      <c r="Z3674" s="74">
        <v>0.97077110266157562</v>
      </c>
      <c r="AA3674" s="74">
        <v>2.9228897338424351E-2</v>
      </c>
      <c r="AB3674" s="74">
        <v>4.4333806120612686E-3</v>
      </c>
      <c r="AC3674" s="74">
        <v>4.4333806120612686E-3</v>
      </c>
      <c r="AD3674" t="s">
        <v>5810</v>
      </c>
    </row>
    <row r="3675" spans="1:30">
      <c r="A3675" s="165" t="s">
        <v>8052</v>
      </c>
      <c r="C3675" s="165" t="s">
        <v>8442</v>
      </c>
      <c r="D3675" s="169" t="s">
        <v>3040</v>
      </c>
      <c r="E3675" s="169" t="s">
        <v>5579</v>
      </c>
      <c r="F3675" s="174">
        <v>12.6609</v>
      </c>
      <c r="G3675" s="174">
        <v>40.479199999999999</v>
      </c>
      <c r="H3675" s="74">
        <v>71.11</v>
      </c>
      <c r="I3675" s="74">
        <v>0.47</v>
      </c>
      <c r="J3675" s="74">
        <v>8.14</v>
      </c>
      <c r="K3675" s="74">
        <v>0.22</v>
      </c>
      <c r="L3675" s="74">
        <v>0</v>
      </c>
      <c r="M3675" s="74">
        <v>0.15</v>
      </c>
      <c r="N3675" s="74">
        <v>5.12</v>
      </c>
      <c r="O3675" s="74">
        <v>4.24</v>
      </c>
      <c r="P3675" s="74">
        <v>0</v>
      </c>
      <c r="Q3675" s="74">
        <v>0</v>
      </c>
      <c r="R3675" s="74">
        <v>3.38</v>
      </c>
      <c r="S3675" s="74">
        <v>0</v>
      </c>
      <c r="T3675" s="74">
        <v>0</v>
      </c>
      <c r="U3675" s="74">
        <v>8.9999999999999998E-4</v>
      </c>
      <c r="V3675" s="74">
        <v>4.2330000000000014</v>
      </c>
      <c r="W3675" s="74">
        <v>0.82999991699999998</v>
      </c>
      <c r="X3675" s="74">
        <v>970.4899999999999</v>
      </c>
      <c r="Y3675" s="74">
        <v>730</v>
      </c>
      <c r="Z3675" s="74">
        <v>0.98502480713780971</v>
      </c>
      <c r="AA3675" s="74">
        <v>1.497519286219034E-2</v>
      </c>
      <c r="AB3675" s="74">
        <v>2.7434704822534421E-3</v>
      </c>
      <c r="AC3675" s="74">
        <v>2.7434704822534421E-3</v>
      </c>
      <c r="AD3675" t="s">
        <v>5810</v>
      </c>
    </row>
    <row r="3676" spans="1:30">
      <c r="A3676" s="165" t="s">
        <v>8053</v>
      </c>
      <c r="C3676" s="165" t="s">
        <v>8442</v>
      </c>
      <c r="D3676" s="169" t="s">
        <v>3040</v>
      </c>
      <c r="E3676" s="169" t="s">
        <v>5579</v>
      </c>
      <c r="F3676" s="174">
        <v>12.6609</v>
      </c>
      <c r="G3676" s="174">
        <v>40.479199999999999</v>
      </c>
      <c r="H3676" s="74">
        <v>70.69</v>
      </c>
      <c r="I3676" s="74">
        <v>0.5</v>
      </c>
      <c r="J3676" s="74">
        <v>8.16</v>
      </c>
      <c r="K3676" s="74">
        <v>0.23</v>
      </c>
      <c r="L3676" s="74">
        <v>0</v>
      </c>
      <c r="M3676" s="74">
        <v>0.2</v>
      </c>
      <c r="N3676" s="74">
        <v>5.31</v>
      </c>
      <c r="O3676" s="74">
        <v>4.17</v>
      </c>
      <c r="P3676" s="74">
        <v>0</v>
      </c>
      <c r="Q3676" s="74">
        <v>0</v>
      </c>
      <c r="R3676" s="74">
        <v>3.55</v>
      </c>
      <c r="S3676" s="74">
        <v>0</v>
      </c>
      <c r="T3676" s="74">
        <v>0</v>
      </c>
      <c r="U3676" s="74">
        <v>8.9999999999999998E-4</v>
      </c>
      <c r="V3676" s="74">
        <v>4.8959999999999999</v>
      </c>
      <c r="W3676" s="74">
        <v>0.9599999039999999</v>
      </c>
      <c r="X3676" s="74">
        <v>971.32</v>
      </c>
      <c r="Y3676" s="74">
        <v>790</v>
      </c>
      <c r="Z3676" s="74">
        <v>0.98700875638112739</v>
      </c>
      <c r="AA3676" s="74">
        <v>1.2991243618872659E-2</v>
      </c>
      <c r="AB3676" s="74">
        <v>4.6393788718663721E-3</v>
      </c>
      <c r="AC3676" s="74">
        <v>4.6393788718663721E-3</v>
      </c>
      <c r="AD3676" t="s">
        <v>5810</v>
      </c>
    </row>
    <row r="3677" spans="1:30">
      <c r="A3677" s="165" t="s">
        <v>8054</v>
      </c>
      <c r="C3677" s="165" t="s">
        <v>8442</v>
      </c>
      <c r="D3677" s="169" t="s">
        <v>3040</v>
      </c>
      <c r="E3677" s="169" t="s">
        <v>5579</v>
      </c>
      <c r="F3677" s="174">
        <v>12.6609</v>
      </c>
      <c r="G3677" s="174">
        <v>40.479199999999999</v>
      </c>
      <c r="H3677" s="74">
        <v>69.959999999999994</v>
      </c>
      <c r="I3677" s="74">
        <v>0</v>
      </c>
      <c r="J3677" s="74">
        <v>8.25</v>
      </c>
      <c r="K3677" s="74">
        <v>0.22</v>
      </c>
      <c r="L3677" s="74">
        <v>0</v>
      </c>
      <c r="M3677" s="74">
        <v>0.33</v>
      </c>
      <c r="N3677" s="74">
        <v>4.79</v>
      </c>
      <c r="O3677" s="74">
        <v>4.7300000000000004</v>
      </c>
      <c r="P3677" s="74">
        <v>0</v>
      </c>
      <c r="Q3677" s="74">
        <v>0</v>
      </c>
      <c r="R3677" s="74">
        <v>5.24</v>
      </c>
      <c r="S3677" s="74">
        <v>0</v>
      </c>
      <c r="T3677" s="74">
        <v>0</v>
      </c>
      <c r="U3677" s="74">
        <v>4.1999999999999997E-3</v>
      </c>
      <c r="V3677" s="74">
        <v>4.5474999999999994</v>
      </c>
      <c r="W3677" s="74">
        <v>0.89166657749999978</v>
      </c>
      <c r="X3677" s="74">
        <v>973.47799999999995</v>
      </c>
      <c r="Y3677" s="74">
        <v>1500</v>
      </c>
      <c r="Z3677" s="74">
        <v>0.96951546040689984</v>
      </c>
      <c r="AA3677" s="74">
        <v>3.0484539593100161E-2</v>
      </c>
      <c r="AB3677" s="74">
        <v>3.018676401643744E-3</v>
      </c>
      <c r="AC3677" s="74">
        <v>3.018676401643744E-3</v>
      </c>
      <c r="AD3677" t="s">
        <v>5810</v>
      </c>
    </row>
    <row r="3678" spans="1:30">
      <c r="A3678" s="165" t="s">
        <v>8055</v>
      </c>
      <c r="C3678" s="165" t="s">
        <v>8442</v>
      </c>
      <c r="D3678" s="169" t="s">
        <v>3040</v>
      </c>
      <c r="E3678" s="169" t="s">
        <v>5579</v>
      </c>
      <c r="F3678" s="174">
        <v>12.6609</v>
      </c>
      <c r="G3678" s="174">
        <v>40.479199999999999</v>
      </c>
      <c r="H3678" s="74">
        <v>70.47</v>
      </c>
      <c r="I3678" s="74">
        <v>0.55000000000000004</v>
      </c>
      <c r="J3678" s="74">
        <v>8.26</v>
      </c>
      <c r="K3678" s="74">
        <v>0.23</v>
      </c>
      <c r="L3678" s="74">
        <v>0</v>
      </c>
      <c r="M3678" s="74">
        <v>0.26</v>
      </c>
      <c r="N3678" s="74">
        <v>5.38</v>
      </c>
      <c r="O3678" s="74">
        <v>4.12</v>
      </c>
      <c r="P3678" s="74">
        <v>0</v>
      </c>
      <c r="Q3678" s="74">
        <v>0</v>
      </c>
      <c r="R3678" s="74">
        <v>3.63</v>
      </c>
      <c r="S3678" s="74">
        <v>0</v>
      </c>
      <c r="T3678" s="74">
        <v>0</v>
      </c>
      <c r="U3678" s="74">
        <v>4.7999999999999996E-3</v>
      </c>
      <c r="V3678" s="74">
        <v>4.7770000000000001</v>
      </c>
      <c r="W3678" s="74">
        <v>0.93666657299999989</v>
      </c>
      <c r="X3678" s="74">
        <v>972.31599999999992</v>
      </c>
      <c r="Y3678" s="74">
        <v>890</v>
      </c>
      <c r="Z3678" s="74">
        <v>0.92753803734038276</v>
      </c>
      <c r="AA3678" s="74">
        <v>7.2461962659617254E-2</v>
      </c>
      <c r="AB3678" s="74">
        <v>1.6281757142886779E-4</v>
      </c>
      <c r="AC3678" s="74">
        <v>1.6281757142886779E-4</v>
      </c>
      <c r="AD3678" t="s">
        <v>5810</v>
      </c>
    </row>
    <row r="3679" spans="1:30">
      <c r="A3679" s="165" t="s">
        <v>8056</v>
      </c>
      <c r="C3679" s="165" t="s">
        <v>8442</v>
      </c>
      <c r="D3679" s="169" t="s">
        <v>3040</v>
      </c>
      <c r="E3679" s="169" t="s">
        <v>5579</v>
      </c>
      <c r="F3679" s="174">
        <v>12.6609</v>
      </c>
      <c r="G3679" s="174">
        <v>40.479199999999999</v>
      </c>
      <c r="H3679" s="74">
        <v>71.39</v>
      </c>
      <c r="I3679" s="74">
        <v>0.48</v>
      </c>
      <c r="J3679" s="74">
        <v>8.24</v>
      </c>
      <c r="K3679" s="74">
        <v>0.21</v>
      </c>
      <c r="L3679" s="74">
        <v>0</v>
      </c>
      <c r="M3679" s="74">
        <v>0.28999999999999998</v>
      </c>
      <c r="N3679" s="74">
        <v>5.18</v>
      </c>
      <c r="O3679" s="74">
        <v>4.1500000000000004</v>
      </c>
      <c r="P3679" s="74">
        <v>0</v>
      </c>
      <c r="Q3679" s="74">
        <v>0</v>
      </c>
      <c r="R3679" s="74">
        <v>3.08</v>
      </c>
      <c r="S3679" s="74">
        <v>0</v>
      </c>
      <c r="T3679" s="74">
        <v>0</v>
      </c>
      <c r="U3679" s="74">
        <v>2.81E-2</v>
      </c>
      <c r="V3679" s="74">
        <v>4.5305</v>
      </c>
      <c r="W3679" s="74">
        <v>0.88833324449999995</v>
      </c>
      <c r="X3679" s="74">
        <v>972.81399999999996</v>
      </c>
      <c r="Y3679" s="74">
        <v>1080</v>
      </c>
      <c r="Z3679" s="74">
        <v>0.65053692691718368</v>
      </c>
      <c r="AA3679" s="74">
        <v>0.34946307308281632</v>
      </c>
      <c r="AB3679" s="74">
        <v>5.7416347435440139E-4</v>
      </c>
      <c r="AC3679" s="74">
        <v>5.7416347435440128E-4</v>
      </c>
      <c r="AD3679" t="s">
        <v>5810</v>
      </c>
    </row>
    <row r="3680" spans="1:30">
      <c r="A3680" s="165" t="s">
        <v>8057</v>
      </c>
      <c r="C3680" s="165" t="s">
        <v>8442</v>
      </c>
      <c r="D3680" s="169" t="s">
        <v>3040</v>
      </c>
      <c r="E3680" s="169" t="s">
        <v>5579</v>
      </c>
      <c r="F3680" s="174">
        <v>12.6609</v>
      </c>
      <c r="G3680" s="174">
        <v>40.479199999999999</v>
      </c>
      <c r="H3680" s="74">
        <v>70.540000000000006</v>
      </c>
      <c r="I3680" s="74">
        <v>0.59</v>
      </c>
      <c r="J3680" s="74">
        <v>8.59</v>
      </c>
      <c r="K3680" s="74">
        <v>0.22</v>
      </c>
      <c r="L3680" s="74">
        <v>0</v>
      </c>
      <c r="M3680" s="74">
        <v>0.15</v>
      </c>
      <c r="N3680" s="74">
        <v>5.58</v>
      </c>
      <c r="O3680" s="74">
        <v>4.21</v>
      </c>
      <c r="P3680" s="74">
        <v>0</v>
      </c>
      <c r="Q3680" s="74">
        <v>0</v>
      </c>
      <c r="R3680" s="74">
        <v>3.77</v>
      </c>
      <c r="S3680" s="74">
        <v>0</v>
      </c>
      <c r="T3680" s="74">
        <v>0</v>
      </c>
      <c r="U3680" s="74">
        <v>8.2000000000000007E-3</v>
      </c>
      <c r="V3680" s="74">
        <v>4.6835000000000004</v>
      </c>
      <c r="W3680" s="74">
        <v>0.91833324149999984</v>
      </c>
      <c r="X3680" s="74">
        <v>970.4899999999999</v>
      </c>
      <c r="Y3680" s="74">
        <v>1000</v>
      </c>
      <c r="Z3680" s="74">
        <v>0.8926243468451216</v>
      </c>
      <c r="AA3680" s="74">
        <v>0.1073756531548784</v>
      </c>
      <c r="AB3680" s="74">
        <v>1.3760117021938681E-3</v>
      </c>
      <c r="AC3680" s="74">
        <v>1.3760117021938681E-3</v>
      </c>
      <c r="AD3680" t="s">
        <v>5810</v>
      </c>
    </row>
    <row r="3681" spans="1:30">
      <c r="A3681" s="165" t="s">
        <v>8058</v>
      </c>
      <c r="C3681" s="165" t="s">
        <v>8442</v>
      </c>
      <c r="D3681" s="169" t="s">
        <v>3040</v>
      </c>
      <c r="E3681" s="169" t="s">
        <v>5579</v>
      </c>
      <c r="F3681" s="174">
        <v>12.6609</v>
      </c>
      <c r="G3681" s="174">
        <v>40.479199999999999</v>
      </c>
      <c r="H3681" s="74">
        <v>70.31</v>
      </c>
      <c r="I3681" s="74">
        <v>0.42</v>
      </c>
      <c r="J3681" s="74">
        <v>8.15</v>
      </c>
      <c r="K3681" s="74">
        <v>0.22</v>
      </c>
      <c r="L3681" s="74">
        <v>0</v>
      </c>
      <c r="M3681" s="74">
        <v>0.25</v>
      </c>
      <c r="N3681" s="74">
        <v>5.29</v>
      </c>
      <c r="O3681" s="74">
        <v>4.1399999999999997</v>
      </c>
      <c r="P3681" s="74">
        <v>0</v>
      </c>
      <c r="Q3681" s="74">
        <v>0</v>
      </c>
      <c r="R3681" s="74">
        <v>3.67</v>
      </c>
      <c r="S3681" s="74">
        <v>0</v>
      </c>
      <c r="T3681" s="74">
        <v>0</v>
      </c>
      <c r="U3681" s="74">
        <v>1.3899999999999999E-2</v>
      </c>
      <c r="V3681" s="74">
        <v>5.0235000000000003</v>
      </c>
      <c r="W3681" s="74">
        <v>0.98499990149999994</v>
      </c>
      <c r="X3681" s="74">
        <v>972.15</v>
      </c>
      <c r="Y3681" s="74">
        <v>1050</v>
      </c>
      <c r="Z3681" s="74">
        <v>0.83080395148374864</v>
      </c>
      <c r="AA3681" s="74">
        <v>0.16919604851625131</v>
      </c>
      <c r="AB3681" s="74">
        <v>1.3549002197488929E-3</v>
      </c>
      <c r="AC3681" s="74">
        <v>1.354900219748894E-3</v>
      </c>
      <c r="AD3681" t="s">
        <v>5810</v>
      </c>
    </row>
    <row r="3682" spans="1:30">
      <c r="A3682" s="165" t="s">
        <v>8059</v>
      </c>
      <c r="C3682" s="165" t="s">
        <v>8442</v>
      </c>
      <c r="D3682" s="169" t="s">
        <v>3040</v>
      </c>
      <c r="E3682" s="169" t="s">
        <v>5579</v>
      </c>
      <c r="F3682" s="174">
        <v>12.6609</v>
      </c>
      <c r="G3682" s="174">
        <v>40.479199999999999</v>
      </c>
      <c r="H3682" s="74">
        <v>70.13</v>
      </c>
      <c r="I3682" s="74">
        <v>0.41</v>
      </c>
      <c r="J3682" s="74">
        <v>7.76</v>
      </c>
      <c r="K3682" s="74">
        <v>0.21</v>
      </c>
      <c r="L3682" s="74">
        <v>0</v>
      </c>
      <c r="M3682" s="74">
        <v>0.15</v>
      </c>
      <c r="N3682" s="74">
        <v>5.53</v>
      </c>
      <c r="O3682" s="74">
        <v>4.37</v>
      </c>
      <c r="P3682" s="74">
        <v>0</v>
      </c>
      <c r="Q3682" s="74">
        <v>0</v>
      </c>
      <c r="R3682" s="74">
        <v>3.38</v>
      </c>
      <c r="S3682" s="74">
        <v>0</v>
      </c>
      <c r="T3682" s="74">
        <v>0</v>
      </c>
      <c r="U3682" s="74">
        <v>4.0800000000000003E-2</v>
      </c>
      <c r="V3682" s="74">
        <v>4.76</v>
      </c>
      <c r="W3682" s="74">
        <v>0.93333323999999995</v>
      </c>
      <c r="X3682" s="74">
        <v>970.4899999999999</v>
      </c>
      <c r="Y3682" s="74">
        <v>1400</v>
      </c>
      <c r="Z3682" s="74">
        <v>0.60140061669029521</v>
      </c>
      <c r="AA3682" s="74">
        <v>0.39859938330970479</v>
      </c>
      <c r="AB3682" s="74">
        <v>4.0997104219644092E-4</v>
      </c>
      <c r="AC3682" s="74">
        <v>4.0997104219644092E-4</v>
      </c>
      <c r="AD3682" t="s">
        <v>5810</v>
      </c>
    </row>
    <row r="3683" spans="1:30">
      <c r="A3683" s="165" t="s">
        <v>8060</v>
      </c>
      <c r="C3683" s="165" t="s">
        <v>8442</v>
      </c>
      <c r="D3683" s="169" t="s">
        <v>3040</v>
      </c>
      <c r="E3683" s="169" t="s">
        <v>5579</v>
      </c>
      <c r="F3683" s="174">
        <v>12.6609</v>
      </c>
      <c r="G3683" s="174">
        <v>40.479199999999999</v>
      </c>
      <c r="H3683" s="74">
        <v>70.88</v>
      </c>
      <c r="I3683" s="74">
        <v>0</v>
      </c>
      <c r="J3683" s="74">
        <v>8.5</v>
      </c>
      <c r="K3683" s="74">
        <v>0.21</v>
      </c>
      <c r="L3683" s="74">
        <v>0</v>
      </c>
      <c r="M3683" s="74">
        <v>0.27</v>
      </c>
      <c r="N3683" s="74">
        <v>5.18</v>
      </c>
      <c r="O3683" s="74">
        <v>4.1500000000000004</v>
      </c>
      <c r="P3683" s="74">
        <v>0</v>
      </c>
      <c r="Q3683" s="74">
        <v>0</v>
      </c>
      <c r="R3683" s="74">
        <v>3.95</v>
      </c>
      <c r="S3683" s="74">
        <v>0</v>
      </c>
      <c r="T3683" s="74">
        <v>0</v>
      </c>
      <c r="U3683" s="74">
        <v>2E-3</v>
      </c>
      <c r="V3683" s="74">
        <v>4.6494999999999997</v>
      </c>
      <c r="W3683" s="74">
        <v>0.91166657549999985</v>
      </c>
      <c r="X3683" s="74">
        <v>972.48200000000008</v>
      </c>
      <c r="Y3683" s="74">
        <v>940</v>
      </c>
      <c r="Z3683" s="74">
        <v>0.97646709444484325</v>
      </c>
      <c r="AA3683" s="74">
        <v>2.3532905555156729E-2</v>
      </c>
      <c r="AB3683" s="74">
        <v>6.3434920798285119E-3</v>
      </c>
      <c r="AC3683" s="74">
        <v>6.3434920798285136E-3</v>
      </c>
      <c r="AD3683" t="s">
        <v>5810</v>
      </c>
    </row>
    <row r="3684" spans="1:30">
      <c r="A3684" s="165" t="s">
        <v>8061</v>
      </c>
      <c r="C3684" s="165" t="s">
        <v>8442</v>
      </c>
      <c r="D3684" s="169" t="s">
        <v>3040</v>
      </c>
      <c r="E3684" s="169" t="s">
        <v>5579</v>
      </c>
      <c r="F3684" s="174">
        <v>12.6609</v>
      </c>
      <c r="G3684" s="174">
        <v>40.479199999999999</v>
      </c>
      <c r="H3684" s="74">
        <v>70.36</v>
      </c>
      <c r="I3684" s="74">
        <v>0.52</v>
      </c>
      <c r="J3684" s="74">
        <v>8</v>
      </c>
      <c r="K3684" s="74">
        <v>0.21</v>
      </c>
      <c r="L3684" s="74">
        <v>0</v>
      </c>
      <c r="M3684" s="74">
        <v>0.38</v>
      </c>
      <c r="N3684" s="74">
        <v>5.4</v>
      </c>
      <c r="O3684" s="74">
        <v>4.24</v>
      </c>
      <c r="P3684" s="74">
        <v>0</v>
      </c>
      <c r="Q3684" s="74">
        <v>0</v>
      </c>
      <c r="R3684" s="74">
        <v>3.65</v>
      </c>
      <c r="S3684" s="74">
        <v>0</v>
      </c>
      <c r="T3684" s="74">
        <v>0</v>
      </c>
      <c r="U3684" s="74">
        <v>1.3299999999999999E-2</v>
      </c>
      <c r="V3684" s="74">
        <v>4.9215</v>
      </c>
      <c r="W3684" s="74">
        <v>0.96499990349999987</v>
      </c>
      <c r="X3684" s="74">
        <v>974.30800000000011</v>
      </c>
      <c r="Y3684" s="74">
        <v>1030</v>
      </c>
      <c r="Z3684" s="74">
        <v>0.83386630653274041</v>
      </c>
      <c r="AA3684" s="74">
        <v>0.16613369346725959</v>
      </c>
      <c r="AB3684" s="74">
        <v>1.4106051722938709E-3</v>
      </c>
      <c r="AC3684" s="74">
        <v>1.4106051722938709E-3</v>
      </c>
      <c r="AD3684" t="s">
        <v>5810</v>
      </c>
    </row>
    <row r="3685" spans="1:30">
      <c r="A3685" s="165" t="s">
        <v>8062</v>
      </c>
      <c r="C3685" s="165" t="s">
        <v>8442</v>
      </c>
      <c r="D3685" s="169" t="s">
        <v>3040</v>
      </c>
      <c r="E3685" s="169" t="s">
        <v>5579</v>
      </c>
      <c r="F3685" s="174">
        <v>12.6609</v>
      </c>
      <c r="G3685" s="174">
        <v>40.479199999999999</v>
      </c>
      <c r="H3685" s="74">
        <v>71.02</v>
      </c>
      <c r="I3685" s="74">
        <v>0.53</v>
      </c>
      <c r="J3685" s="74">
        <v>8.44</v>
      </c>
      <c r="K3685" s="74">
        <v>0.22</v>
      </c>
      <c r="L3685" s="74">
        <v>0</v>
      </c>
      <c r="M3685" s="74">
        <v>0.45</v>
      </c>
      <c r="N3685" s="74">
        <v>5.29</v>
      </c>
      <c r="O3685" s="74">
        <v>4.18</v>
      </c>
      <c r="P3685" s="74">
        <v>0</v>
      </c>
      <c r="Q3685" s="74">
        <v>0</v>
      </c>
      <c r="R3685" s="74">
        <v>3.46</v>
      </c>
      <c r="S3685" s="74">
        <v>0</v>
      </c>
      <c r="T3685" s="74">
        <v>0</v>
      </c>
      <c r="U3685" s="74">
        <v>4.4000000000000003E-3</v>
      </c>
      <c r="V3685" s="74">
        <v>4.9215</v>
      </c>
      <c r="W3685" s="74">
        <v>0.96499990349999987</v>
      </c>
      <c r="X3685" s="74">
        <v>975.46999999999991</v>
      </c>
      <c r="Y3685" s="74">
        <v>820</v>
      </c>
      <c r="Z3685" s="74">
        <v>0.93248241764452799</v>
      </c>
      <c r="AA3685" s="74">
        <v>6.7517582355471992E-2</v>
      </c>
      <c r="AB3685" s="74">
        <v>2.174092544047922E-3</v>
      </c>
      <c r="AC3685" s="74">
        <v>2.174092544047922E-3</v>
      </c>
      <c r="AD3685" t="s">
        <v>5810</v>
      </c>
    </row>
    <row r="3686" spans="1:30">
      <c r="A3686" s="165" t="s">
        <v>8063</v>
      </c>
      <c r="C3686" s="165" t="s">
        <v>8442</v>
      </c>
      <c r="D3686" s="169" t="s">
        <v>3040</v>
      </c>
      <c r="E3686" s="169" t="s">
        <v>5579</v>
      </c>
      <c r="F3686" s="174">
        <v>12.6609</v>
      </c>
      <c r="G3686" s="174">
        <v>40.479199999999999</v>
      </c>
      <c r="H3686" s="74">
        <v>70.12</v>
      </c>
      <c r="I3686" s="74">
        <v>0.26</v>
      </c>
      <c r="J3686" s="74">
        <v>10.07</v>
      </c>
      <c r="K3686" s="74">
        <v>0.18</v>
      </c>
      <c r="L3686" s="74">
        <v>0</v>
      </c>
      <c r="M3686" s="74">
        <v>0.42</v>
      </c>
      <c r="N3686" s="74">
        <v>6.12</v>
      </c>
      <c r="O3686" s="74">
        <v>4.46</v>
      </c>
      <c r="P3686" s="74">
        <v>0</v>
      </c>
      <c r="Q3686" s="74">
        <v>0</v>
      </c>
      <c r="R3686" s="74">
        <v>3.48</v>
      </c>
      <c r="S3686" s="74">
        <v>0</v>
      </c>
      <c r="T3686" s="74">
        <v>0</v>
      </c>
      <c r="U3686" s="74">
        <v>3.0000000000000001E-3</v>
      </c>
      <c r="V3686" s="74">
        <v>4.2074999999999996</v>
      </c>
      <c r="W3686" s="74">
        <v>0.82499991750000001</v>
      </c>
      <c r="X3686" s="74">
        <v>974.97199999999987</v>
      </c>
      <c r="Y3686" s="74">
        <v>810</v>
      </c>
      <c r="Z3686" s="74">
        <v>0.94275658406556018</v>
      </c>
      <c r="AA3686" s="74">
        <v>5.7243415934439879E-2</v>
      </c>
      <c r="AB3686" s="74">
        <v>2.4578865362093769E-4</v>
      </c>
      <c r="AC3686" s="74">
        <v>2.4578865362093769E-4</v>
      </c>
      <c r="AD3686" t="s">
        <v>5810</v>
      </c>
    </row>
    <row r="3687" spans="1:30">
      <c r="A3687" s="165" t="s">
        <v>8064</v>
      </c>
      <c r="C3687" s="165" t="s">
        <v>8442</v>
      </c>
      <c r="D3687" s="169" t="s">
        <v>3040</v>
      </c>
      <c r="E3687" s="169" t="s">
        <v>5579</v>
      </c>
      <c r="F3687" s="174">
        <v>12.6609</v>
      </c>
      <c r="G3687" s="174">
        <v>40.479199999999999</v>
      </c>
      <c r="H3687" s="74">
        <v>70.86</v>
      </c>
      <c r="I3687" s="74">
        <v>0.49</v>
      </c>
      <c r="J3687" s="74">
        <v>7.86</v>
      </c>
      <c r="K3687" s="74">
        <v>0.21</v>
      </c>
      <c r="L3687" s="74">
        <v>0</v>
      </c>
      <c r="M3687" s="74">
        <v>0.19</v>
      </c>
      <c r="N3687" s="74">
        <v>5.18</v>
      </c>
      <c r="O3687" s="74">
        <v>4.16</v>
      </c>
      <c r="P3687" s="74">
        <v>0</v>
      </c>
      <c r="Q3687" s="74">
        <v>0</v>
      </c>
      <c r="R3687" s="74">
        <v>3.53</v>
      </c>
      <c r="S3687" s="74">
        <v>0</v>
      </c>
      <c r="T3687" s="74">
        <v>0</v>
      </c>
      <c r="U3687" s="74">
        <v>2.5999999999999999E-3</v>
      </c>
      <c r="V3687" s="74">
        <v>4.6835000000000004</v>
      </c>
      <c r="W3687" s="74">
        <v>0.91833324149999984</v>
      </c>
      <c r="X3687" s="74">
        <v>971.15400000000011</v>
      </c>
      <c r="Y3687" s="74">
        <v>810</v>
      </c>
      <c r="Z3687" s="74">
        <v>0.9589956293852494</v>
      </c>
      <c r="AA3687" s="74">
        <v>4.1004370614750547E-2</v>
      </c>
      <c r="AB3687" s="74">
        <v>1.173356099995929E-3</v>
      </c>
      <c r="AC3687" s="74">
        <v>1.173356099995929E-3</v>
      </c>
      <c r="AD3687" t="s">
        <v>5810</v>
      </c>
    </row>
    <row r="3688" spans="1:30">
      <c r="A3688" s="165" t="s">
        <v>8065</v>
      </c>
      <c r="C3688" s="165" t="s">
        <v>8442</v>
      </c>
      <c r="D3688" s="169" t="s">
        <v>3040</v>
      </c>
      <c r="E3688" s="169" t="s">
        <v>5579</v>
      </c>
      <c r="F3688" s="174">
        <v>12.6609</v>
      </c>
      <c r="G3688" s="174">
        <v>40.479199999999999</v>
      </c>
      <c r="H3688" s="74">
        <v>70.83</v>
      </c>
      <c r="I3688" s="74">
        <v>0.44</v>
      </c>
      <c r="J3688" s="74">
        <v>8.3800000000000008</v>
      </c>
      <c r="K3688" s="74">
        <v>0.25</v>
      </c>
      <c r="L3688" s="74">
        <v>0</v>
      </c>
      <c r="M3688" s="74">
        <v>0.25</v>
      </c>
      <c r="N3688" s="74">
        <v>5.19</v>
      </c>
      <c r="O3688" s="74">
        <v>4.12</v>
      </c>
      <c r="P3688" s="74">
        <v>0</v>
      </c>
      <c r="Q3688" s="74">
        <v>0</v>
      </c>
      <c r="R3688" s="74">
        <v>2.89</v>
      </c>
      <c r="S3688" s="74">
        <v>0</v>
      </c>
      <c r="T3688" s="74">
        <v>0</v>
      </c>
      <c r="U3688" s="74">
        <v>1.32E-2</v>
      </c>
      <c r="V3688" s="74">
        <v>4.8109999999999999</v>
      </c>
      <c r="W3688" s="74">
        <v>0.94333323899999999</v>
      </c>
      <c r="X3688" s="74">
        <v>972.15</v>
      </c>
      <c r="Y3688" s="74">
        <v>780</v>
      </c>
      <c r="Z3688" s="74">
        <v>0.7657953836638377</v>
      </c>
      <c r="AA3688" s="74">
        <v>0.23420461633616241</v>
      </c>
      <c r="AB3688" s="74">
        <v>8.8811650738889071E-5</v>
      </c>
      <c r="AC3688" s="74">
        <v>8.8811650738889044E-5</v>
      </c>
      <c r="AD3688" t="s">
        <v>5810</v>
      </c>
    </row>
    <row r="3689" spans="1:30">
      <c r="A3689" s="165" t="s">
        <v>8066</v>
      </c>
      <c r="C3689" s="165" t="s">
        <v>8442</v>
      </c>
      <c r="D3689" s="169" t="s">
        <v>3040</v>
      </c>
      <c r="E3689" s="169" t="s">
        <v>5579</v>
      </c>
      <c r="F3689" s="174">
        <v>12.6609</v>
      </c>
      <c r="G3689" s="174">
        <v>40.479199999999999</v>
      </c>
      <c r="H3689" s="74">
        <v>71.709999999999994</v>
      </c>
      <c r="I3689" s="74">
        <v>0.48</v>
      </c>
      <c r="J3689" s="74">
        <v>7.7</v>
      </c>
      <c r="K3689" s="74">
        <v>0.2</v>
      </c>
      <c r="L3689" s="74">
        <v>0</v>
      </c>
      <c r="M3689" s="74">
        <v>0.22</v>
      </c>
      <c r="N3689" s="74">
        <v>4.4000000000000004</v>
      </c>
      <c r="O3689" s="74">
        <v>3.92</v>
      </c>
      <c r="P3689" s="74">
        <v>0</v>
      </c>
      <c r="Q3689" s="74">
        <v>0</v>
      </c>
      <c r="R3689" s="74">
        <v>3.7</v>
      </c>
      <c r="S3689" s="74">
        <v>0</v>
      </c>
      <c r="T3689" s="74">
        <v>0</v>
      </c>
      <c r="U3689" s="74">
        <v>2.3999999999999998E-3</v>
      </c>
      <c r="V3689" s="74">
        <v>4.9044999999999996</v>
      </c>
      <c r="W3689" s="74">
        <v>0.96166657049999993</v>
      </c>
      <c r="X3689" s="74">
        <v>971.65200000000016</v>
      </c>
      <c r="Y3689" s="74">
        <v>870</v>
      </c>
      <c r="Z3689" s="74">
        <v>0.9730241330433097</v>
      </c>
      <c r="AA3689" s="74">
        <v>2.6975866956690249E-2</v>
      </c>
      <c r="AB3689" s="74">
        <v>7.161143432988632E-3</v>
      </c>
      <c r="AC3689" s="74">
        <v>7.1611434329886354E-3</v>
      </c>
      <c r="AD3689" t="s">
        <v>5810</v>
      </c>
    </row>
    <row r="3690" spans="1:30">
      <c r="A3690" s="165" t="s">
        <v>8067</v>
      </c>
      <c r="C3690" s="165" t="s">
        <v>8442</v>
      </c>
      <c r="D3690" s="169" t="s">
        <v>3040</v>
      </c>
      <c r="E3690" s="169" t="s">
        <v>5579</v>
      </c>
      <c r="F3690" s="174">
        <v>12.6609</v>
      </c>
      <c r="G3690" s="174">
        <v>40.479199999999999</v>
      </c>
      <c r="H3690" s="74">
        <v>70.099999999999994</v>
      </c>
      <c r="I3690" s="74">
        <v>0.45</v>
      </c>
      <c r="J3690" s="74">
        <v>8.93</v>
      </c>
      <c r="K3690" s="74">
        <v>0.23</v>
      </c>
      <c r="L3690" s="74">
        <v>0</v>
      </c>
      <c r="M3690" s="74">
        <v>0.18</v>
      </c>
      <c r="N3690" s="74">
        <v>5.77</v>
      </c>
      <c r="O3690" s="74">
        <v>4.16</v>
      </c>
      <c r="P3690" s="74">
        <v>0</v>
      </c>
      <c r="Q3690" s="74">
        <v>0</v>
      </c>
      <c r="R3690" s="74">
        <v>4.5</v>
      </c>
      <c r="S3690" s="74">
        <v>0</v>
      </c>
      <c r="T3690" s="74">
        <v>0</v>
      </c>
      <c r="U3690" s="74">
        <v>8.9999999999999998E-4</v>
      </c>
      <c r="V3690" s="74">
        <v>4.3860000000000001</v>
      </c>
      <c r="W3690" s="74">
        <v>0.85999991399999998</v>
      </c>
      <c r="X3690" s="74">
        <v>970.98799999999994</v>
      </c>
      <c r="Y3690" s="74">
        <v>1140</v>
      </c>
      <c r="Z3690" s="74">
        <v>0.99196408104659128</v>
      </c>
      <c r="AA3690" s="74">
        <v>8.0359189534087438E-3</v>
      </c>
      <c r="AB3690" s="74">
        <v>1.129945777736747E-2</v>
      </c>
      <c r="AC3690" s="74">
        <v>1.129945777736748E-2</v>
      </c>
      <c r="AD3690" t="s">
        <v>5810</v>
      </c>
    </row>
    <row r="3691" spans="1:30">
      <c r="A3691" s="165" t="s">
        <v>8068</v>
      </c>
      <c r="C3691" s="165" t="s">
        <v>8442</v>
      </c>
      <c r="D3691" s="169" t="s">
        <v>3040</v>
      </c>
      <c r="E3691" s="169" t="s">
        <v>5579</v>
      </c>
      <c r="F3691" s="174">
        <v>12.6609</v>
      </c>
      <c r="G3691" s="174">
        <v>40.479199999999999</v>
      </c>
      <c r="H3691" s="74">
        <v>69.2</v>
      </c>
      <c r="I3691" s="74">
        <v>0.51</v>
      </c>
      <c r="J3691" s="74">
        <v>8.0299999999999994</v>
      </c>
      <c r="K3691" s="74">
        <v>0.19</v>
      </c>
      <c r="L3691" s="74">
        <v>0</v>
      </c>
      <c r="M3691" s="74">
        <v>0.26</v>
      </c>
      <c r="N3691" s="74">
        <v>5.0999999999999996</v>
      </c>
      <c r="O3691" s="74">
        <v>4.24</v>
      </c>
      <c r="P3691" s="74">
        <v>0</v>
      </c>
      <c r="Q3691" s="74">
        <v>0</v>
      </c>
      <c r="R3691" s="74">
        <v>4.7</v>
      </c>
      <c r="S3691" s="74">
        <v>0</v>
      </c>
      <c r="T3691" s="74">
        <v>0</v>
      </c>
      <c r="U3691" s="74">
        <v>1.1000000000000001E-3</v>
      </c>
      <c r="V3691" s="74">
        <v>4.7854999999999999</v>
      </c>
      <c r="W3691" s="74">
        <v>0.93833323949999992</v>
      </c>
      <c r="X3691" s="74">
        <v>972.31599999999992</v>
      </c>
      <c r="Y3691" s="74">
        <v>1240</v>
      </c>
      <c r="Z3691" s="74">
        <v>0.9898189689431165</v>
      </c>
      <c r="AA3691" s="74">
        <v>1.0181031056883449E-2</v>
      </c>
      <c r="AB3691" s="74">
        <v>2.6392925038131051E-3</v>
      </c>
      <c r="AC3691" s="74">
        <v>2.6392925038131051E-3</v>
      </c>
      <c r="AD3691" t="s">
        <v>5810</v>
      </c>
    </row>
    <row r="3692" spans="1:30">
      <c r="A3692" s="165" t="s">
        <v>8069</v>
      </c>
      <c r="C3692" s="165" t="s">
        <v>8442</v>
      </c>
      <c r="D3692" s="169" t="s">
        <v>3040</v>
      </c>
      <c r="E3692" s="169" t="s">
        <v>5579</v>
      </c>
      <c r="F3692" s="174">
        <v>12.6609</v>
      </c>
      <c r="G3692" s="174">
        <v>40.479199999999999</v>
      </c>
      <c r="H3692" s="74">
        <v>70.59</v>
      </c>
      <c r="I3692" s="74">
        <v>0.33</v>
      </c>
      <c r="J3692" s="74">
        <v>8.0500000000000007</v>
      </c>
      <c r="K3692" s="74">
        <v>0.23</v>
      </c>
      <c r="L3692" s="74">
        <v>0</v>
      </c>
      <c r="M3692" s="74">
        <v>0.26</v>
      </c>
      <c r="N3692" s="74">
        <v>5.24</v>
      </c>
      <c r="O3692" s="74">
        <v>4.28</v>
      </c>
      <c r="P3692" s="74">
        <v>0</v>
      </c>
      <c r="Q3692" s="74">
        <v>0</v>
      </c>
      <c r="R3692" s="74">
        <v>3.56</v>
      </c>
      <c r="S3692" s="74">
        <v>0</v>
      </c>
      <c r="T3692" s="74">
        <v>0</v>
      </c>
      <c r="U3692" s="74">
        <v>7.4000000000000003E-3</v>
      </c>
      <c r="V3692" s="74">
        <v>4.93</v>
      </c>
      <c r="W3692" s="74">
        <v>0.96666657</v>
      </c>
      <c r="X3692" s="74">
        <v>972.31599999999992</v>
      </c>
      <c r="Y3692" s="74">
        <v>900</v>
      </c>
      <c r="Z3692" s="74">
        <v>0.89231454009770417</v>
      </c>
      <c r="AA3692" s="74">
        <v>0.1076854599022958</v>
      </c>
      <c r="AB3692" s="74">
        <v>7.9461867640180672E-4</v>
      </c>
      <c r="AC3692" s="74">
        <v>7.9461867640180672E-4</v>
      </c>
      <c r="AD3692" t="s">
        <v>5810</v>
      </c>
    </row>
    <row r="3693" spans="1:30">
      <c r="A3693" s="165" t="s">
        <v>8070</v>
      </c>
      <c r="C3693" s="165" t="s">
        <v>8442</v>
      </c>
      <c r="D3693" s="169" t="s">
        <v>3040</v>
      </c>
      <c r="E3693" s="169" t="s">
        <v>5579</v>
      </c>
      <c r="F3693" s="174">
        <v>12.6609</v>
      </c>
      <c r="G3693" s="174">
        <v>40.479199999999999</v>
      </c>
      <c r="H3693" s="74">
        <v>72.069999999999993</v>
      </c>
      <c r="I3693" s="74">
        <v>0.38</v>
      </c>
      <c r="J3693" s="74">
        <v>8.2799999999999994</v>
      </c>
      <c r="K3693" s="74">
        <v>0.24</v>
      </c>
      <c r="L3693" s="74">
        <v>0</v>
      </c>
      <c r="M3693" s="74">
        <v>0.23</v>
      </c>
      <c r="N3693" s="74">
        <v>5.47</v>
      </c>
      <c r="O3693" s="74">
        <v>4.1500000000000004</v>
      </c>
      <c r="P3693" s="74">
        <v>0</v>
      </c>
      <c r="Q3693" s="74">
        <v>0</v>
      </c>
      <c r="R3693" s="74">
        <v>5.04</v>
      </c>
      <c r="S3693" s="74">
        <v>0</v>
      </c>
      <c r="T3693" s="74">
        <v>0</v>
      </c>
      <c r="U3693" s="74">
        <v>4.6199999999999998E-2</v>
      </c>
      <c r="V3693" s="74">
        <v>5.0404999999999998</v>
      </c>
      <c r="W3693" s="74">
        <v>0.98833323449999988</v>
      </c>
      <c r="X3693" s="74">
        <v>971.81799999999987</v>
      </c>
      <c r="Y3693" s="74">
        <v>2100</v>
      </c>
      <c r="Z3693" s="74">
        <v>0.74951143882722571</v>
      </c>
      <c r="AA3693" s="74">
        <v>0.25048856117277429</v>
      </c>
      <c r="AB3693" s="74">
        <v>7.2669685958047341E-4</v>
      </c>
      <c r="AC3693" s="74">
        <v>7.2669685958047406E-4</v>
      </c>
      <c r="AD3693" t="s">
        <v>5810</v>
      </c>
    </row>
    <row r="3694" spans="1:30">
      <c r="A3694" s="165" t="s">
        <v>8071</v>
      </c>
      <c r="C3694" s="165" t="s">
        <v>8442</v>
      </c>
      <c r="D3694" s="169" t="s">
        <v>3040</v>
      </c>
      <c r="E3694" s="169" t="s">
        <v>5579</v>
      </c>
      <c r="F3694" s="174">
        <v>12.6609</v>
      </c>
      <c r="G3694" s="174">
        <v>40.479199999999999</v>
      </c>
      <c r="H3694" s="74">
        <v>70.599999999999994</v>
      </c>
      <c r="I3694" s="74">
        <v>0.38</v>
      </c>
      <c r="J3694" s="74">
        <v>8.42</v>
      </c>
      <c r="K3694" s="74">
        <v>0.23</v>
      </c>
      <c r="L3694" s="74">
        <v>0</v>
      </c>
      <c r="M3694" s="74">
        <v>0.11</v>
      </c>
      <c r="N3694" s="74">
        <v>5.41</v>
      </c>
      <c r="O3694" s="74">
        <v>4.16</v>
      </c>
      <c r="P3694" s="74">
        <v>0</v>
      </c>
      <c r="Q3694" s="74">
        <v>0</v>
      </c>
      <c r="R3694" s="74">
        <v>5.0999999999999996</v>
      </c>
      <c r="S3694" s="74">
        <v>0</v>
      </c>
      <c r="T3694" s="74">
        <v>0</v>
      </c>
      <c r="U3694" s="74">
        <v>1.24E-2</v>
      </c>
      <c r="V3694" s="74">
        <v>4.5474999999999994</v>
      </c>
      <c r="W3694" s="74">
        <v>0.89166657749999978</v>
      </c>
      <c r="X3694" s="74">
        <v>969.82600000000014</v>
      </c>
      <c r="Y3694" s="74">
        <v>1590</v>
      </c>
      <c r="Z3694" s="74">
        <v>0.91068427894356874</v>
      </c>
      <c r="AA3694" s="74">
        <v>8.9315721056431319E-2</v>
      </c>
      <c r="AB3694" s="74">
        <v>1.685842280621267E-3</v>
      </c>
      <c r="AC3694" s="74">
        <v>1.685842280621267E-3</v>
      </c>
      <c r="AD3694" t="s">
        <v>5810</v>
      </c>
    </row>
    <row r="3695" spans="1:30">
      <c r="A3695" s="165" t="s">
        <v>8072</v>
      </c>
      <c r="C3695" s="165" t="s">
        <v>8442</v>
      </c>
      <c r="D3695" s="169" t="s">
        <v>3040</v>
      </c>
      <c r="E3695" s="169" t="s">
        <v>5579</v>
      </c>
      <c r="F3695" s="174">
        <v>12.6609</v>
      </c>
      <c r="G3695" s="174">
        <v>40.479199999999999</v>
      </c>
      <c r="H3695" s="74">
        <v>72.12</v>
      </c>
      <c r="I3695" s="74">
        <v>0.39</v>
      </c>
      <c r="J3695" s="74">
        <v>7.52</v>
      </c>
      <c r="K3695" s="74">
        <v>0.24</v>
      </c>
      <c r="L3695" s="74">
        <v>0</v>
      </c>
      <c r="M3695" s="74">
        <v>0.38</v>
      </c>
      <c r="N3695" s="74">
        <v>5.48</v>
      </c>
      <c r="O3695" s="74">
        <v>4.0599999999999996</v>
      </c>
      <c r="P3695" s="74">
        <v>0</v>
      </c>
      <c r="Q3695" s="74">
        <v>0</v>
      </c>
      <c r="R3695" s="74">
        <v>3.63</v>
      </c>
      <c r="S3695" s="74">
        <v>0</v>
      </c>
      <c r="T3695" s="74">
        <v>0</v>
      </c>
      <c r="U3695" s="74">
        <v>8.6999999999999994E-3</v>
      </c>
      <c r="V3695" s="74">
        <v>5.3040000000000003</v>
      </c>
      <c r="W3695" s="74">
        <v>1.0399998960000001</v>
      </c>
      <c r="X3695" s="74">
        <v>974.30800000000011</v>
      </c>
      <c r="Y3695" s="74">
        <v>930</v>
      </c>
      <c r="Z3695" s="74">
        <v>0.88315149835184659</v>
      </c>
      <c r="AA3695" s="74">
        <v>0.1168485016481535</v>
      </c>
      <c r="AB3695" s="74">
        <v>1.798742640656784E-3</v>
      </c>
      <c r="AC3695" s="74">
        <v>1.798742640656784E-3</v>
      </c>
      <c r="AD3695" t="s">
        <v>5810</v>
      </c>
    </row>
    <row r="3696" spans="1:30">
      <c r="A3696" s="165" t="s">
        <v>8073</v>
      </c>
      <c r="C3696" s="165" t="s">
        <v>8442</v>
      </c>
      <c r="D3696" s="169" t="s">
        <v>3040</v>
      </c>
      <c r="E3696" s="169" t="s">
        <v>5579</v>
      </c>
      <c r="F3696" s="174">
        <v>12.6609</v>
      </c>
      <c r="G3696" s="174">
        <v>40.479199999999999</v>
      </c>
      <c r="H3696" s="74">
        <v>72.56</v>
      </c>
      <c r="I3696" s="74">
        <v>0.61</v>
      </c>
      <c r="J3696" s="74">
        <v>6.79</v>
      </c>
      <c r="K3696" s="74">
        <v>0.35</v>
      </c>
      <c r="L3696" s="74">
        <v>0</v>
      </c>
      <c r="M3696" s="74">
        <v>0.11</v>
      </c>
      <c r="N3696" s="74">
        <v>2.87</v>
      </c>
      <c r="O3696" s="74">
        <v>3.68</v>
      </c>
      <c r="P3696" s="74">
        <v>0</v>
      </c>
      <c r="Q3696" s="74">
        <v>0</v>
      </c>
      <c r="R3696" s="74">
        <v>3.94</v>
      </c>
      <c r="S3696" s="74">
        <v>0</v>
      </c>
      <c r="T3696" s="74">
        <v>0</v>
      </c>
      <c r="U3696" s="74">
        <v>3.1699999999999999E-2</v>
      </c>
      <c r="V3696" s="74">
        <v>5.4569999999999999</v>
      </c>
      <c r="W3696" s="74">
        <v>1.0699998930000001</v>
      </c>
      <c r="X3696" s="74">
        <v>969.82600000000014</v>
      </c>
      <c r="Y3696" s="74">
        <v>1340</v>
      </c>
      <c r="Z3696" s="74">
        <v>0.77877200306257566</v>
      </c>
      <c r="AA3696" s="74">
        <v>0.22122799693742429</v>
      </c>
      <c r="AB3696" s="74">
        <v>6.4843034782911075E-4</v>
      </c>
      <c r="AC3696" s="74">
        <v>6.4843034782911064E-4</v>
      </c>
      <c r="AD3696" t="s">
        <v>5810</v>
      </c>
    </row>
    <row r="3697" spans="1:30">
      <c r="A3697" s="165" t="s">
        <v>8074</v>
      </c>
      <c r="C3697" s="165" t="s">
        <v>8442</v>
      </c>
      <c r="D3697" s="169" t="s">
        <v>3040</v>
      </c>
      <c r="E3697" s="169" t="s">
        <v>5579</v>
      </c>
      <c r="F3697" s="174">
        <v>12.6609</v>
      </c>
      <c r="G3697" s="174">
        <v>40.479199999999999</v>
      </c>
      <c r="H3697" s="74">
        <v>72</v>
      </c>
      <c r="I3697" s="74">
        <v>0.38</v>
      </c>
      <c r="J3697" s="74">
        <v>8.24</v>
      </c>
      <c r="K3697" s="74">
        <v>0.2</v>
      </c>
      <c r="L3697" s="74">
        <v>0</v>
      </c>
      <c r="M3697" s="74">
        <v>0.21</v>
      </c>
      <c r="N3697" s="74">
        <v>4.37</v>
      </c>
      <c r="O3697" s="74">
        <v>4.17</v>
      </c>
      <c r="P3697" s="74">
        <v>0</v>
      </c>
      <c r="Q3697" s="74">
        <v>0</v>
      </c>
      <c r="R3697" s="74">
        <v>4.0999999999999996</v>
      </c>
      <c r="S3697" s="74">
        <v>0</v>
      </c>
      <c r="T3697" s="74">
        <v>0</v>
      </c>
      <c r="U3697" s="74">
        <v>1.8200000000000001E-2</v>
      </c>
      <c r="V3697" s="74">
        <v>4.8620000000000001</v>
      </c>
      <c r="W3697" s="74">
        <v>0.95333323799999992</v>
      </c>
      <c r="X3697" s="74">
        <v>971.48599999999999</v>
      </c>
      <c r="Y3697" s="74">
        <v>1280</v>
      </c>
      <c r="Z3697" s="74">
        <v>0.83805913858088921</v>
      </c>
      <c r="AA3697" s="74">
        <v>0.16194086141911079</v>
      </c>
      <c r="AB3697" s="74">
        <v>8.9423023680848741E-4</v>
      </c>
      <c r="AC3697" s="74">
        <v>8.9423023680848784E-4</v>
      </c>
      <c r="AD3697" t="s">
        <v>5810</v>
      </c>
    </row>
    <row r="3698" spans="1:30">
      <c r="A3698" s="165" t="s">
        <v>8075</v>
      </c>
      <c r="C3698" s="165" t="s">
        <v>8442</v>
      </c>
      <c r="D3698" s="169" t="s">
        <v>3040</v>
      </c>
      <c r="E3698" s="169" t="s">
        <v>5579</v>
      </c>
      <c r="F3698" s="174">
        <v>12.6609</v>
      </c>
      <c r="G3698" s="174">
        <v>40.479199999999999</v>
      </c>
      <c r="H3698" s="74">
        <v>72</v>
      </c>
      <c r="I3698" s="74">
        <v>0.38</v>
      </c>
      <c r="J3698" s="74">
        <v>8.24</v>
      </c>
      <c r="K3698" s="74">
        <v>0.2</v>
      </c>
      <c r="L3698" s="74">
        <v>0</v>
      </c>
      <c r="M3698" s="74">
        <v>0.21</v>
      </c>
      <c r="N3698" s="74">
        <v>4.37</v>
      </c>
      <c r="O3698" s="74">
        <v>4.17</v>
      </c>
      <c r="P3698" s="74">
        <v>0</v>
      </c>
      <c r="Q3698" s="74">
        <v>0</v>
      </c>
      <c r="R3698" s="74">
        <v>4.03</v>
      </c>
      <c r="S3698" s="74">
        <v>0</v>
      </c>
      <c r="T3698" s="74">
        <v>0</v>
      </c>
      <c r="U3698" s="74">
        <v>1.0500000000000001E-2</v>
      </c>
      <c r="V3698" s="74">
        <v>4.8620000000000001</v>
      </c>
      <c r="W3698" s="74">
        <v>0.95333323799999992</v>
      </c>
      <c r="X3698" s="74">
        <v>971.48599999999999</v>
      </c>
      <c r="Y3698" s="74">
        <v>1130</v>
      </c>
      <c r="Z3698" s="74">
        <v>0.89583432852174283</v>
      </c>
      <c r="AA3698" s="74">
        <v>0.1041656714782572</v>
      </c>
      <c r="AB3698" s="74">
        <v>2.1904736660020609E-3</v>
      </c>
      <c r="AC3698" s="74">
        <v>2.19047366600206E-3</v>
      </c>
      <c r="AD3698" t="s">
        <v>5810</v>
      </c>
    </row>
    <row r="3699" spans="1:30">
      <c r="A3699" s="165" t="s">
        <v>8076</v>
      </c>
      <c r="C3699" s="165" t="s">
        <v>8442</v>
      </c>
      <c r="D3699" s="169" t="s">
        <v>3040</v>
      </c>
      <c r="E3699" s="169" t="s">
        <v>5579</v>
      </c>
      <c r="F3699" s="174">
        <v>12.6609</v>
      </c>
      <c r="G3699" s="174">
        <v>40.479199999999999</v>
      </c>
      <c r="H3699" s="74">
        <v>71.42</v>
      </c>
      <c r="I3699" s="74">
        <v>0.37</v>
      </c>
      <c r="J3699" s="74">
        <v>8.4499999999999993</v>
      </c>
      <c r="K3699" s="74">
        <v>0.1</v>
      </c>
      <c r="L3699" s="74">
        <v>0</v>
      </c>
      <c r="M3699" s="74">
        <v>0.26</v>
      </c>
      <c r="N3699" s="74">
        <v>5.44</v>
      </c>
      <c r="O3699" s="74">
        <v>4.28</v>
      </c>
      <c r="P3699" s="74">
        <v>0</v>
      </c>
      <c r="Q3699" s="74">
        <v>0</v>
      </c>
      <c r="R3699" s="74">
        <v>3.42</v>
      </c>
      <c r="S3699" s="74">
        <v>0</v>
      </c>
      <c r="T3699" s="74">
        <v>0</v>
      </c>
      <c r="U3699" s="74">
        <v>2.3E-3</v>
      </c>
      <c r="V3699" s="74">
        <v>4.9470000000000001</v>
      </c>
      <c r="W3699" s="74">
        <v>0.96999990299999994</v>
      </c>
      <c r="X3699" s="74">
        <v>972.31599999999992</v>
      </c>
      <c r="Y3699" s="74">
        <v>770</v>
      </c>
      <c r="Z3699" s="74">
        <v>0.96266919436034404</v>
      </c>
      <c r="AA3699" s="74">
        <v>3.7330805639655927E-2</v>
      </c>
      <c r="AB3699" s="74">
        <v>2.7646153131710609E-3</v>
      </c>
      <c r="AC3699" s="74">
        <v>2.7646153131710631E-3</v>
      </c>
      <c r="AD3699" t="s">
        <v>5810</v>
      </c>
    </row>
    <row r="3700" spans="1:30">
      <c r="A3700" s="165" t="s">
        <v>8077</v>
      </c>
      <c r="C3700" s="165" t="s">
        <v>8442</v>
      </c>
      <c r="D3700" s="169" t="s">
        <v>3040</v>
      </c>
      <c r="E3700" s="169" t="s">
        <v>5579</v>
      </c>
      <c r="F3700" s="174">
        <v>12.6609</v>
      </c>
      <c r="G3700" s="174">
        <v>40.479199999999999</v>
      </c>
      <c r="H3700" s="74">
        <v>71.42</v>
      </c>
      <c r="I3700" s="74">
        <v>0.37</v>
      </c>
      <c r="J3700" s="74">
        <v>8.4499999999999993</v>
      </c>
      <c r="K3700" s="74">
        <v>0.1</v>
      </c>
      <c r="L3700" s="74">
        <v>0</v>
      </c>
      <c r="M3700" s="74">
        <v>0.26</v>
      </c>
      <c r="N3700" s="74">
        <v>5.44</v>
      </c>
      <c r="O3700" s="74">
        <v>4.28</v>
      </c>
      <c r="P3700" s="74">
        <v>0</v>
      </c>
      <c r="Q3700" s="74">
        <v>0</v>
      </c>
      <c r="R3700" s="74">
        <v>3.45</v>
      </c>
      <c r="S3700" s="74">
        <v>0</v>
      </c>
      <c r="T3700" s="74">
        <v>0</v>
      </c>
      <c r="U3700" s="74">
        <v>5.9999999999999995E-4</v>
      </c>
      <c r="V3700" s="74">
        <v>4.9470000000000001</v>
      </c>
      <c r="W3700" s="74">
        <v>0.96999990299999994</v>
      </c>
      <c r="X3700" s="74">
        <v>972.31599999999992</v>
      </c>
      <c r="Y3700" s="74">
        <v>750</v>
      </c>
      <c r="Z3700" s="74">
        <v>0.99189461456215577</v>
      </c>
      <c r="AA3700" s="74">
        <v>8.1053854378442067E-3</v>
      </c>
      <c r="AB3700" s="74">
        <v>8.4419415016910963E-3</v>
      </c>
      <c r="AC3700" s="74">
        <v>8.4419415016910981E-3</v>
      </c>
      <c r="AD3700" t="s">
        <v>5810</v>
      </c>
    </row>
    <row r="3701" spans="1:30">
      <c r="A3701" s="165" t="s">
        <v>8078</v>
      </c>
      <c r="C3701" s="165" t="s">
        <v>8442</v>
      </c>
      <c r="D3701" s="169" t="s">
        <v>3040</v>
      </c>
      <c r="E3701" s="169" t="s">
        <v>5579</v>
      </c>
      <c r="F3701" s="174">
        <v>12.6609</v>
      </c>
      <c r="G3701" s="174">
        <v>40.479199999999999</v>
      </c>
      <c r="H3701" s="74">
        <v>70.599999999999994</v>
      </c>
      <c r="I3701" s="74">
        <v>0.37</v>
      </c>
      <c r="J3701" s="74">
        <v>8.2899999999999991</v>
      </c>
      <c r="K3701" s="74">
        <v>0.21</v>
      </c>
      <c r="L3701" s="74">
        <v>0</v>
      </c>
      <c r="M3701" s="74">
        <v>0.21</v>
      </c>
      <c r="N3701" s="74">
        <v>5.28</v>
      </c>
      <c r="O3701" s="74">
        <v>4.08</v>
      </c>
      <c r="P3701" s="74">
        <v>0</v>
      </c>
      <c r="Q3701" s="74">
        <v>0</v>
      </c>
      <c r="R3701" s="74">
        <v>5.07</v>
      </c>
      <c r="S3701" s="74">
        <v>0</v>
      </c>
      <c r="T3701" s="74">
        <v>0</v>
      </c>
      <c r="U3701" s="74">
        <v>5.1000000000000004E-3</v>
      </c>
      <c r="V3701" s="74">
        <v>4.9130000000000003</v>
      </c>
      <c r="W3701" s="74">
        <v>0.96333323699999995</v>
      </c>
      <c r="X3701" s="74">
        <v>971.48599999999999</v>
      </c>
      <c r="Y3701" s="74">
        <v>1460</v>
      </c>
      <c r="Z3701" s="74">
        <v>0.95964996138342207</v>
      </c>
      <c r="AA3701" s="74">
        <v>4.0350038616577953E-2</v>
      </c>
      <c r="AB3701" s="74">
        <v>6.5641278667785956E-4</v>
      </c>
      <c r="AC3701" s="74">
        <v>6.5641278667786E-4</v>
      </c>
      <c r="AD3701" t="s">
        <v>5810</v>
      </c>
    </row>
    <row r="3702" spans="1:30">
      <c r="A3702" s="165" t="s">
        <v>8079</v>
      </c>
      <c r="C3702" s="165" t="s">
        <v>8442</v>
      </c>
      <c r="D3702" s="169" t="s">
        <v>3040</v>
      </c>
      <c r="E3702" s="169" t="s">
        <v>5579</v>
      </c>
      <c r="F3702" s="174">
        <v>12.6609</v>
      </c>
      <c r="G3702" s="174">
        <v>40.479199999999999</v>
      </c>
      <c r="H3702" s="74">
        <v>70.599999999999994</v>
      </c>
      <c r="I3702" s="74">
        <v>0.37</v>
      </c>
      <c r="J3702" s="74">
        <v>8.2899999999999991</v>
      </c>
      <c r="K3702" s="74">
        <v>0.21</v>
      </c>
      <c r="L3702" s="74">
        <v>0</v>
      </c>
      <c r="M3702" s="74">
        <v>0.21</v>
      </c>
      <c r="N3702" s="74">
        <v>5.28</v>
      </c>
      <c r="O3702" s="74">
        <v>4.08</v>
      </c>
      <c r="P3702" s="74">
        <v>0</v>
      </c>
      <c r="Q3702" s="74">
        <v>0</v>
      </c>
      <c r="R3702" s="74">
        <v>5.12</v>
      </c>
      <c r="S3702" s="74">
        <v>0</v>
      </c>
      <c r="T3702" s="74">
        <v>0</v>
      </c>
      <c r="U3702" s="74">
        <v>5.8999999999999999E-3</v>
      </c>
      <c r="V3702" s="74">
        <v>4.9130000000000003</v>
      </c>
      <c r="W3702" s="74">
        <v>0.96333323699999995</v>
      </c>
      <c r="X3702" s="74">
        <v>971.48599999999999</v>
      </c>
      <c r="Y3702" s="74">
        <v>1490</v>
      </c>
      <c r="Z3702" s="74">
        <v>0.95642992192080267</v>
      </c>
      <c r="AA3702" s="74">
        <v>4.3570078079197362E-2</v>
      </c>
      <c r="AB3702" s="74">
        <v>3.0875937287086889E-3</v>
      </c>
      <c r="AC3702" s="74">
        <v>3.0875937287086911E-3</v>
      </c>
      <c r="AD3702" t="s">
        <v>5810</v>
      </c>
    </row>
    <row r="3703" spans="1:30">
      <c r="A3703" s="165" t="s">
        <v>8080</v>
      </c>
      <c r="C3703" s="165" t="s">
        <v>8442</v>
      </c>
      <c r="D3703" s="169" t="s">
        <v>3040</v>
      </c>
      <c r="E3703" s="169" t="s">
        <v>5579</v>
      </c>
      <c r="F3703" s="174">
        <v>12.6609</v>
      </c>
      <c r="G3703" s="174">
        <v>40.479199999999999</v>
      </c>
      <c r="H3703" s="74">
        <v>73.47</v>
      </c>
      <c r="I3703" s="74">
        <v>0.42</v>
      </c>
      <c r="J3703" s="74">
        <v>7.67</v>
      </c>
      <c r="K3703" s="74">
        <v>0.2</v>
      </c>
      <c r="L3703" s="74">
        <v>0</v>
      </c>
      <c r="M3703" s="74">
        <v>0.25</v>
      </c>
      <c r="N3703" s="74">
        <v>2.91</v>
      </c>
      <c r="O3703" s="74">
        <v>3.87</v>
      </c>
      <c r="P3703" s="74">
        <v>0</v>
      </c>
      <c r="Q3703" s="74">
        <v>0</v>
      </c>
      <c r="R3703" s="74">
        <v>3.54</v>
      </c>
      <c r="S3703" s="74">
        <v>0</v>
      </c>
      <c r="T3703" s="74">
        <v>0</v>
      </c>
      <c r="U3703" s="74">
        <v>1.32E-2</v>
      </c>
      <c r="V3703" s="74">
        <v>4.7430000000000003</v>
      </c>
      <c r="W3703" s="74">
        <v>0.9299999069999999</v>
      </c>
      <c r="X3703" s="74">
        <v>972.15</v>
      </c>
      <c r="Y3703" s="74">
        <v>970</v>
      </c>
      <c r="Z3703" s="74">
        <v>0.86313951179216608</v>
      </c>
      <c r="AA3703" s="74">
        <v>0.13686048820783389</v>
      </c>
      <c r="AB3703" s="74">
        <v>1.17863581265058E-3</v>
      </c>
      <c r="AC3703" s="74">
        <v>1.1786358126505811E-3</v>
      </c>
      <c r="AD3703" t="s">
        <v>5810</v>
      </c>
    </row>
    <row r="3704" spans="1:30">
      <c r="A3704" s="165" t="s">
        <v>8081</v>
      </c>
      <c r="C3704" s="165" t="s">
        <v>8442</v>
      </c>
      <c r="D3704" s="169" t="s">
        <v>3040</v>
      </c>
      <c r="E3704" s="169" t="s">
        <v>5579</v>
      </c>
      <c r="F3704" s="174">
        <v>12.6609</v>
      </c>
      <c r="G3704" s="174">
        <v>40.479199999999999</v>
      </c>
      <c r="H3704" s="74">
        <v>74.900000000000006</v>
      </c>
      <c r="I3704" s="74">
        <v>0</v>
      </c>
      <c r="J3704" s="74">
        <v>10.65</v>
      </c>
      <c r="K3704" s="74">
        <v>0</v>
      </c>
      <c r="L3704" s="74">
        <v>0</v>
      </c>
      <c r="M3704" s="74">
        <v>0.13</v>
      </c>
      <c r="N3704" s="74">
        <v>3.96</v>
      </c>
      <c r="O3704" s="74">
        <v>4.67</v>
      </c>
      <c r="P3704" s="74">
        <v>0</v>
      </c>
      <c r="Q3704" s="74">
        <v>0</v>
      </c>
      <c r="R3704" s="74">
        <v>3.24</v>
      </c>
      <c r="S3704" s="74">
        <v>0</v>
      </c>
      <c r="T3704" s="74">
        <v>0</v>
      </c>
      <c r="U3704" s="74">
        <v>2.8000000000000001E-2</v>
      </c>
      <c r="V3704" s="74">
        <v>3.0005000000000002</v>
      </c>
      <c r="W3704" s="74">
        <v>0.58833327449999995</v>
      </c>
      <c r="X3704" s="74">
        <v>970.15800000000002</v>
      </c>
      <c r="Y3704" s="74">
        <v>1150</v>
      </c>
      <c r="Z3704" s="74">
        <v>0.68821463592308441</v>
      </c>
      <c r="AA3704" s="74">
        <v>0.31178536407691548</v>
      </c>
      <c r="AB3704" s="74">
        <v>4.2939459622592951E-4</v>
      </c>
      <c r="AC3704" s="74">
        <v>4.2939459622592967E-4</v>
      </c>
      <c r="AD3704" t="s">
        <v>5810</v>
      </c>
    </row>
    <row r="3705" spans="1:30">
      <c r="A3705" s="165" t="s">
        <v>8082</v>
      </c>
      <c r="C3705" s="165" t="s">
        <v>8442</v>
      </c>
      <c r="D3705" s="169" t="s">
        <v>3040</v>
      </c>
      <c r="E3705" s="169" t="s">
        <v>5579</v>
      </c>
      <c r="F3705" s="174">
        <v>12.6609</v>
      </c>
      <c r="G3705" s="174">
        <v>40.479199999999999</v>
      </c>
      <c r="H3705" s="74">
        <v>73.53</v>
      </c>
      <c r="I3705" s="74">
        <v>0.41</v>
      </c>
      <c r="J3705" s="74">
        <v>9.93</v>
      </c>
      <c r="K3705" s="74">
        <v>0</v>
      </c>
      <c r="L3705" s="74">
        <v>0</v>
      </c>
      <c r="M3705" s="74">
        <v>0.1</v>
      </c>
      <c r="N3705" s="74">
        <v>4.45</v>
      </c>
      <c r="O3705" s="74">
        <v>4.8499999999999996</v>
      </c>
      <c r="P3705" s="74">
        <v>0</v>
      </c>
      <c r="Q3705" s="74">
        <v>0</v>
      </c>
      <c r="R3705" s="74">
        <v>1.06</v>
      </c>
      <c r="S3705" s="74">
        <v>0</v>
      </c>
      <c r="T3705" s="74">
        <v>0</v>
      </c>
      <c r="U3705" s="74">
        <v>3.0800000000000001E-2</v>
      </c>
      <c r="V3705" s="74">
        <v>2.8645</v>
      </c>
      <c r="W3705" s="74">
        <v>0.56166661049999989</v>
      </c>
      <c r="X3705" s="74">
        <v>969.66</v>
      </c>
      <c r="Y3705" s="74">
        <v>610</v>
      </c>
      <c r="Z3705" s="74">
        <v>0.2026849816967283</v>
      </c>
      <c r="AA3705" s="74">
        <v>0.79731501830327178</v>
      </c>
      <c r="AB3705" s="74">
        <v>2.042437364126849E-4</v>
      </c>
      <c r="AC3705" s="74">
        <v>2.042437364126848E-4</v>
      </c>
      <c r="AD3705" t="s">
        <v>5810</v>
      </c>
    </row>
    <row r="3706" spans="1:30">
      <c r="A3706" s="165" t="s">
        <v>8083</v>
      </c>
      <c r="C3706" s="165" t="s">
        <v>8442</v>
      </c>
      <c r="D3706" s="169" t="s">
        <v>3040</v>
      </c>
      <c r="E3706" s="169" t="s">
        <v>5579</v>
      </c>
      <c r="F3706" s="174">
        <v>12.6609</v>
      </c>
      <c r="G3706" s="174">
        <v>40.479199999999999</v>
      </c>
      <c r="H3706" s="74">
        <v>71.819999999999993</v>
      </c>
      <c r="I3706" s="74">
        <v>0.39</v>
      </c>
      <c r="J3706" s="74">
        <v>9.5399999999999991</v>
      </c>
      <c r="K3706" s="74">
        <v>0</v>
      </c>
      <c r="L3706" s="74">
        <v>0</v>
      </c>
      <c r="M3706" s="74">
        <v>0.15</v>
      </c>
      <c r="N3706" s="74">
        <v>4.55</v>
      </c>
      <c r="O3706" s="74">
        <v>4.6900000000000004</v>
      </c>
      <c r="P3706" s="74">
        <v>0</v>
      </c>
      <c r="Q3706" s="74">
        <v>0</v>
      </c>
      <c r="R3706" s="74">
        <v>3.56</v>
      </c>
      <c r="S3706" s="74">
        <v>0</v>
      </c>
      <c r="T3706" s="74">
        <v>0</v>
      </c>
      <c r="U3706" s="74">
        <v>0.1457</v>
      </c>
      <c r="V3706" s="74">
        <v>3.3574999999999999</v>
      </c>
      <c r="W3706" s="74">
        <v>0.65833326749999999</v>
      </c>
      <c r="X3706" s="74">
        <v>970.4899999999999</v>
      </c>
      <c r="Y3706" s="74">
        <v>3150</v>
      </c>
      <c r="Z3706" s="74">
        <v>0.37607743963145479</v>
      </c>
      <c r="AA3706" s="74">
        <v>0.62392256036854521</v>
      </c>
      <c r="AB3706" s="74">
        <v>3.2688193734835372E-4</v>
      </c>
      <c r="AC3706" s="74">
        <v>3.2688193734835362E-4</v>
      </c>
      <c r="AD3706" t="s">
        <v>5810</v>
      </c>
    </row>
    <row r="3707" spans="1:30">
      <c r="A3707" s="165" t="s">
        <v>8084</v>
      </c>
      <c r="C3707" s="165" t="s">
        <v>8442</v>
      </c>
      <c r="D3707" s="169" t="s">
        <v>3040</v>
      </c>
      <c r="E3707" s="169" t="s">
        <v>5579</v>
      </c>
      <c r="F3707" s="174">
        <v>12.6609</v>
      </c>
      <c r="G3707" s="174">
        <v>40.479199999999999</v>
      </c>
      <c r="H3707" s="74">
        <v>72.930000000000007</v>
      </c>
      <c r="I3707" s="74">
        <v>0</v>
      </c>
      <c r="J3707" s="74">
        <v>9.74</v>
      </c>
      <c r="K3707" s="74">
        <v>0</v>
      </c>
      <c r="L3707" s="74">
        <v>0</v>
      </c>
      <c r="M3707" s="74">
        <v>0.14000000000000001</v>
      </c>
      <c r="N3707" s="74">
        <v>4.91</v>
      </c>
      <c r="O3707" s="74">
        <v>4.6900000000000004</v>
      </c>
      <c r="P3707" s="74">
        <v>0</v>
      </c>
      <c r="Q3707" s="74">
        <v>0</v>
      </c>
      <c r="R3707" s="74">
        <v>3.15</v>
      </c>
      <c r="S3707" s="74">
        <v>0</v>
      </c>
      <c r="T3707" s="74">
        <v>0</v>
      </c>
      <c r="U3707" s="74">
        <v>3.5000000000000001E-3</v>
      </c>
      <c r="V3707" s="74">
        <v>3.5190000000000001</v>
      </c>
      <c r="W3707" s="74">
        <v>0.6899999309999999</v>
      </c>
      <c r="X3707" s="74">
        <v>970.32399999999996</v>
      </c>
      <c r="Y3707" s="74">
        <v>710</v>
      </c>
      <c r="Z3707" s="74">
        <v>0.93270658676145501</v>
      </c>
      <c r="AA3707" s="74">
        <v>6.7293413238544986E-2</v>
      </c>
      <c r="AB3707" s="74">
        <v>1.1270106990861339E-3</v>
      </c>
      <c r="AC3707" s="74">
        <v>1.1270106990861339E-3</v>
      </c>
      <c r="AD3707" t="s">
        <v>5810</v>
      </c>
    </row>
    <row r="3708" spans="1:30">
      <c r="A3708" s="165" t="s">
        <v>8085</v>
      </c>
      <c r="C3708" s="165" t="s">
        <v>8442</v>
      </c>
      <c r="D3708" s="169" t="s">
        <v>3040</v>
      </c>
      <c r="E3708" s="169" t="s">
        <v>5579</v>
      </c>
      <c r="F3708" s="174">
        <v>12.6609</v>
      </c>
      <c r="G3708" s="174">
        <v>40.479199999999999</v>
      </c>
      <c r="H3708" s="74">
        <v>72.709999999999994</v>
      </c>
      <c r="I3708" s="74">
        <v>0</v>
      </c>
      <c r="J3708" s="74">
        <v>9.8000000000000007</v>
      </c>
      <c r="K3708" s="74">
        <v>0.19</v>
      </c>
      <c r="L3708" s="74">
        <v>0</v>
      </c>
      <c r="M3708" s="74">
        <v>0.1</v>
      </c>
      <c r="N3708" s="74">
        <v>5.0199999999999996</v>
      </c>
      <c r="O3708" s="74">
        <v>4.63</v>
      </c>
      <c r="P3708" s="74">
        <v>0</v>
      </c>
      <c r="Q3708" s="74">
        <v>0</v>
      </c>
      <c r="R3708" s="74">
        <v>3.12</v>
      </c>
      <c r="S3708" s="74">
        <v>0</v>
      </c>
      <c r="T3708" s="74">
        <v>0</v>
      </c>
      <c r="U3708" s="74">
        <v>2.5999999999999999E-3</v>
      </c>
      <c r="V3708" s="74">
        <v>3.5105</v>
      </c>
      <c r="W3708" s="74">
        <v>0.68833326449999988</v>
      </c>
      <c r="X3708" s="74">
        <v>969.66</v>
      </c>
      <c r="Y3708" s="74">
        <v>680</v>
      </c>
      <c r="Z3708" s="74">
        <v>0.94654834829800183</v>
      </c>
      <c r="AA3708" s="74">
        <v>5.3451651701998212E-2</v>
      </c>
      <c r="AB3708" s="74">
        <v>7.8410461406282412E-4</v>
      </c>
      <c r="AC3708" s="74">
        <v>7.841046140628238E-4</v>
      </c>
      <c r="AD3708" t="s">
        <v>5810</v>
      </c>
    </row>
    <row r="3709" spans="1:30">
      <c r="A3709" s="165" t="s">
        <v>8086</v>
      </c>
      <c r="C3709" s="165" t="s">
        <v>8442</v>
      </c>
      <c r="D3709" s="169" t="s">
        <v>3040</v>
      </c>
      <c r="E3709" s="169" t="s">
        <v>5579</v>
      </c>
      <c r="F3709" s="174">
        <v>12.6609</v>
      </c>
      <c r="G3709" s="174">
        <v>40.479199999999999</v>
      </c>
      <c r="H3709" s="74">
        <v>72.69</v>
      </c>
      <c r="I3709" s="74">
        <v>0.4</v>
      </c>
      <c r="J3709" s="74">
        <v>9.89</v>
      </c>
      <c r="K3709" s="74">
        <v>0</v>
      </c>
      <c r="L3709" s="74">
        <v>0</v>
      </c>
      <c r="M3709" s="74">
        <v>0.11</v>
      </c>
      <c r="N3709" s="74">
        <v>4.84</v>
      </c>
      <c r="O3709" s="74">
        <v>4.78</v>
      </c>
      <c r="P3709" s="74">
        <v>0</v>
      </c>
      <c r="Q3709" s="74">
        <v>0</v>
      </c>
      <c r="R3709" s="74">
        <v>3.08</v>
      </c>
      <c r="S3709" s="74">
        <v>0</v>
      </c>
      <c r="T3709" s="74">
        <v>0</v>
      </c>
      <c r="U3709" s="74">
        <v>2.0500000000000001E-2</v>
      </c>
      <c r="V3709" s="74">
        <v>3.3915000000000002</v>
      </c>
      <c r="W3709" s="74">
        <v>0.66499993349999997</v>
      </c>
      <c r="X3709" s="74">
        <v>969.82600000000014</v>
      </c>
      <c r="Y3709" s="74">
        <v>990</v>
      </c>
      <c r="Z3709" s="74">
        <v>0.71291101463813378</v>
      </c>
      <c r="AA3709" s="74">
        <v>0.28708898536186622</v>
      </c>
      <c r="AB3709" s="74">
        <v>3.1126256722233272E-4</v>
      </c>
      <c r="AC3709" s="74">
        <v>3.1126256722233272E-4</v>
      </c>
      <c r="AD3709" t="s">
        <v>5810</v>
      </c>
    </row>
    <row r="3710" spans="1:30">
      <c r="A3710" s="165" t="s">
        <v>8087</v>
      </c>
      <c r="C3710" s="165" t="s">
        <v>8442</v>
      </c>
      <c r="D3710" s="169" t="s">
        <v>3040</v>
      </c>
      <c r="E3710" s="169" t="s">
        <v>5579</v>
      </c>
      <c r="F3710" s="174">
        <v>12.6609</v>
      </c>
      <c r="G3710" s="174">
        <v>40.479199999999999</v>
      </c>
      <c r="H3710" s="74">
        <v>72.760000000000005</v>
      </c>
      <c r="I3710" s="74">
        <v>0.48</v>
      </c>
      <c r="J3710" s="74">
        <v>9.9600000000000009</v>
      </c>
      <c r="K3710" s="74">
        <v>0</v>
      </c>
      <c r="L3710" s="74">
        <v>0</v>
      </c>
      <c r="M3710" s="74">
        <v>0.14000000000000001</v>
      </c>
      <c r="N3710" s="74">
        <v>4.57</v>
      </c>
      <c r="O3710" s="74">
        <v>4.8</v>
      </c>
      <c r="P3710" s="74">
        <v>0</v>
      </c>
      <c r="Q3710" s="74">
        <v>0</v>
      </c>
      <c r="R3710" s="74">
        <v>3.24</v>
      </c>
      <c r="S3710" s="74">
        <v>0</v>
      </c>
      <c r="T3710" s="74">
        <v>0</v>
      </c>
      <c r="U3710" s="74">
        <v>3.0000000000000001E-3</v>
      </c>
      <c r="V3710" s="74">
        <v>3.3319999999999999</v>
      </c>
      <c r="W3710" s="74">
        <v>0.65333326799999991</v>
      </c>
      <c r="X3710" s="74">
        <v>970.32399999999996</v>
      </c>
      <c r="Y3710" s="74">
        <v>750</v>
      </c>
      <c r="Z3710" s="74">
        <v>0.9473887880072287</v>
      </c>
      <c r="AA3710" s="74">
        <v>5.2611211992771301E-2</v>
      </c>
      <c r="AB3710" s="74">
        <v>1.0002430418249381E-3</v>
      </c>
      <c r="AC3710" s="74">
        <v>1.0002430418249381E-3</v>
      </c>
      <c r="AD3710" t="s">
        <v>5810</v>
      </c>
    </row>
    <row r="3711" spans="1:30">
      <c r="A3711" s="165" t="s">
        <v>8088</v>
      </c>
      <c r="C3711" s="165" t="s">
        <v>8442</v>
      </c>
      <c r="D3711" s="169" t="s">
        <v>3040</v>
      </c>
      <c r="E3711" s="169" t="s">
        <v>5579</v>
      </c>
      <c r="F3711" s="174">
        <v>12.6609</v>
      </c>
      <c r="G3711" s="174">
        <v>40.479199999999999</v>
      </c>
      <c r="H3711" s="74">
        <v>72.680000000000007</v>
      </c>
      <c r="I3711" s="74">
        <v>0.44</v>
      </c>
      <c r="J3711" s="74">
        <v>9.51</v>
      </c>
      <c r="K3711" s="74">
        <v>0.19</v>
      </c>
      <c r="L3711" s="74">
        <v>0</v>
      </c>
      <c r="M3711" s="74">
        <v>0.28000000000000003</v>
      </c>
      <c r="N3711" s="74">
        <v>5.27</v>
      </c>
      <c r="O3711" s="74">
        <v>4.6399999999999997</v>
      </c>
      <c r="P3711" s="74">
        <v>0</v>
      </c>
      <c r="Q3711" s="74">
        <v>0</v>
      </c>
      <c r="R3711" s="74">
        <v>3.27</v>
      </c>
      <c r="S3711" s="74">
        <v>0</v>
      </c>
      <c r="T3711" s="74">
        <v>0</v>
      </c>
      <c r="U3711" s="74">
        <v>4.4000000000000003E-3</v>
      </c>
      <c r="V3711" s="74">
        <v>3.6635</v>
      </c>
      <c r="W3711" s="74">
        <v>0.71833326149999999</v>
      </c>
      <c r="X3711" s="74">
        <v>972.64800000000002</v>
      </c>
      <c r="Y3711" s="74">
        <v>760</v>
      </c>
      <c r="Z3711" s="74">
        <v>0.9239367449416096</v>
      </c>
      <c r="AA3711" s="74">
        <v>7.6063255058390442E-2</v>
      </c>
      <c r="AB3711" s="74">
        <v>2.127632669239952E-3</v>
      </c>
      <c r="AC3711" s="74">
        <v>2.127632669239952E-3</v>
      </c>
      <c r="AD3711" t="s">
        <v>5810</v>
      </c>
    </row>
    <row r="3712" spans="1:30">
      <c r="A3712" s="165" t="s">
        <v>4085</v>
      </c>
      <c r="C3712" s="165" t="s">
        <v>8442</v>
      </c>
      <c r="D3712" s="169" t="s">
        <v>3040</v>
      </c>
      <c r="E3712" s="169" t="s">
        <v>4085</v>
      </c>
      <c r="F3712" s="174">
        <v>13.6</v>
      </c>
      <c r="G3712" s="174">
        <v>40.67</v>
      </c>
      <c r="H3712" s="74">
        <v>49.17</v>
      </c>
      <c r="I3712" s="74">
        <v>2.42</v>
      </c>
      <c r="J3712" s="74">
        <v>13.84</v>
      </c>
      <c r="K3712" s="74">
        <v>0.23</v>
      </c>
      <c r="L3712" s="74">
        <v>5.6</v>
      </c>
      <c r="M3712" s="74">
        <v>11.96</v>
      </c>
      <c r="N3712" s="74">
        <v>2.83</v>
      </c>
      <c r="O3712" s="74">
        <v>0.57999999999999996</v>
      </c>
      <c r="P3712" s="74">
        <v>0</v>
      </c>
      <c r="Q3712" s="74">
        <v>0.51</v>
      </c>
      <c r="R3712" s="74">
        <v>0.13289999999999999</v>
      </c>
      <c r="S3712" s="74">
        <v>0</v>
      </c>
      <c r="T3712" s="74">
        <v>0</v>
      </c>
      <c r="U3712" s="74">
        <v>3.3E-3</v>
      </c>
      <c r="V3712" s="74">
        <v>9.7665000000000006</v>
      </c>
      <c r="W3712" s="74">
        <v>1.9149998085</v>
      </c>
      <c r="X3712" s="74">
        <v>1166.5360000000001</v>
      </c>
      <c r="Y3712" s="74">
        <v>50</v>
      </c>
      <c r="Z3712" s="74">
        <v>6.8860603671484069E-2</v>
      </c>
      <c r="AA3712" s="74">
        <v>0.93113939632851594</v>
      </c>
      <c r="AB3712" s="74">
        <v>4.3997290151908888E-4</v>
      </c>
      <c r="AC3712" s="74">
        <v>4.3997290151908883E-4</v>
      </c>
      <c r="AD3712" t="s">
        <v>5810</v>
      </c>
    </row>
    <row r="3713" spans="1:30">
      <c r="A3713" s="165" t="s">
        <v>8089</v>
      </c>
      <c r="C3713" s="165" t="s">
        <v>8442</v>
      </c>
      <c r="D3713" s="169" t="s">
        <v>3040</v>
      </c>
      <c r="E3713" s="169" t="s">
        <v>4085</v>
      </c>
      <c r="F3713" s="174">
        <v>13.6</v>
      </c>
      <c r="G3713" s="174">
        <v>40.67</v>
      </c>
      <c r="H3713" s="74">
        <v>49.29</v>
      </c>
      <c r="I3713" s="74">
        <v>2.38</v>
      </c>
      <c r="J3713" s="74">
        <v>13.94</v>
      </c>
      <c r="K3713" s="74">
        <v>0.21</v>
      </c>
      <c r="L3713" s="74">
        <v>6.15</v>
      </c>
      <c r="M3713" s="74">
        <v>11.74</v>
      </c>
      <c r="N3713" s="74">
        <v>2.71</v>
      </c>
      <c r="O3713" s="74">
        <v>0.55000000000000004</v>
      </c>
      <c r="P3713" s="74">
        <v>0</v>
      </c>
      <c r="Q3713" s="74">
        <v>0.39</v>
      </c>
      <c r="R3713" s="74">
        <v>8.6699999999999999E-2</v>
      </c>
      <c r="S3713" s="74">
        <v>0</v>
      </c>
      <c r="T3713" s="74">
        <v>0</v>
      </c>
      <c r="U3713" s="74">
        <v>1.9400000000000001E-2</v>
      </c>
      <c r="V3713" s="74">
        <v>9.6050000000000004</v>
      </c>
      <c r="W3713" s="74">
        <v>1.8833331449999999</v>
      </c>
      <c r="X3713" s="74">
        <v>1162.884</v>
      </c>
      <c r="Y3713" s="74">
        <v>320</v>
      </c>
      <c r="Z3713" s="74">
        <v>5.1576074624006532E-3</v>
      </c>
      <c r="AA3713" s="74">
        <v>0.99484239253759932</v>
      </c>
      <c r="AB3713" s="74">
        <v>1.643027813158809E-4</v>
      </c>
      <c r="AC3713" s="74">
        <v>1.643027813158808E-4</v>
      </c>
      <c r="AD3713" t="s">
        <v>5810</v>
      </c>
    </row>
    <row r="3714" spans="1:30">
      <c r="A3714" s="165" t="s">
        <v>8090</v>
      </c>
      <c r="C3714" s="165" t="s">
        <v>8442</v>
      </c>
      <c r="D3714" s="169" t="s">
        <v>3040</v>
      </c>
      <c r="E3714" s="169" t="s">
        <v>4085</v>
      </c>
      <c r="F3714" s="174">
        <v>13.6</v>
      </c>
      <c r="G3714" s="174">
        <v>40.67</v>
      </c>
      <c r="H3714" s="74">
        <v>49.32</v>
      </c>
      <c r="I3714" s="74">
        <v>2.42</v>
      </c>
      <c r="J3714" s="74">
        <v>13.84</v>
      </c>
      <c r="K3714" s="74">
        <v>0.21</v>
      </c>
      <c r="L3714" s="74">
        <v>4.79</v>
      </c>
      <c r="M3714" s="74">
        <v>12.43</v>
      </c>
      <c r="N3714" s="74">
        <v>2.77</v>
      </c>
      <c r="O3714" s="74">
        <v>0.55000000000000004</v>
      </c>
      <c r="P3714" s="74">
        <v>0</v>
      </c>
      <c r="Q3714" s="74">
        <v>0.36</v>
      </c>
      <c r="R3714" s="74">
        <v>0.1118</v>
      </c>
      <c r="S3714" s="74">
        <v>0</v>
      </c>
      <c r="T3714" s="74">
        <v>0</v>
      </c>
      <c r="U3714" s="74">
        <v>8.2000000000000007E-3</v>
      </c>
      <c r="V3714" s="74">
        <v>10.029999999999999</v>
      </c>
      <c r="W3714" s="74">
        <v>1.9666664700000001</v>
      </c>
      <c r="X3714" s="74">
        <v>1174.338</v>
      </c>
      <c r="Y3714" s="74">
        <v>140</v>
      </c>
      <c r="Z3714" s="74">
        <v>1.799920827301774E-2</v>
      </c>
      <c r="AA3714" s="74">
        <v>0.98200079172698229</v>
      </c>
      <c r="AB3714" s="74">
        <v>5.8618730620988087E-5</v>
      </c>
      <c r="AC3714" s="74">
        <v>5.8618730620988081E-5</v>
      </c>
      <c r="AD3714" t="s">
        <v>5810</v>
      </c>
    </row>
    <row r="3715" spans="1:30">
      <c r="A3715" s="165" t="s">
        <v>8091</v>
      </c>
      <c r="C3715" s="165" t="s">
        <v>8442</v>
      </c>
      <c r="D3715" s="169" t="s">
        <v>3040</v>
      </c>
      <c r="E3715" s="169" t="s">
        <v>4085</v>
      </c>
      <c r="F3715" s="174">
        <v>13.6</v>
      </c>
      <c r="G3715" s="174">
        <v>40.67</v>
      </c>
      <c r="H3715" s="74">
        <v>49.88</v>
      </c>
      <c r="I3715" s="74">
        <v>2.2999999999999998</v>
      </c>
      <c r="J3715" s="74">
        <v>14.18</v>
      </c>
      <c r="K3715" s="74">
        <v>0.22</v>
      </c>
      <c r="L3715" s="74">
        <v>6.02</v>
      </c>
      <c r="M3715" s="74">
        <v>11.75</v>
      </c>
      <c r="N3715" s="74">
        <v>2.86</v>
      </c>
      <c r="O3715" s="74">
        <v>0.56999999999999995</v>
      </c>
      <c r="P3715" s="74">
        <v>0</v>
      </c>
      <c r="Q3715" s="74">
        <v>0.38</v>
      </c>
      <c r="R3715" s="74">
        <v>9.0999999999999998E-2</v>
      </c>
      <c r="S3715" s="74">
        <v>0</v>
      </c>
      <c r="T3715" s="74">
        <v>0</v>
      </c>
      <c r="U3715" s="74">
        <v>1.2999999999999999E-2</v>
      </c>
      <c r="V3715" s="74">
        <v>9.2989999999999995</v>
      </c>
      <c r="W3715" s="74">
        <v>1.8233331509999999</v>
      </c>
      <c r="X3715" s="74">
        <v>1163.05</v>
      </c>
      <c r="Y3715" s="74">
        <v>210</v>
      </c>
      <c r="Z3715" s="74">
        <v>8.1496565772073461E-3</v>
      </c>
      <c r="AA3715" s="74">
        <v>0.99185034342279266</v>
      </c>
      <c r="AB3715" s="74">
        <v>5.3306717780805726E-4</v>
      </c>
      <c r="AC3715" s="74">
        <v>5.3306717780805715E-4</v>
      </c>
      <c r="AD3715" t="s">
        <v>5810</v>
      </c>
    </row>
    <row r="3716" spans="1:30">
      <c r="A3716" s="165" t="s">
        <v>8092</v>
      </c>
      <c r="C3716" s="165" t="s">
        <v>8442</v>
      </c>
      <c r="D3716" s="169" t="s">
        <v>3040</v>
      </c>
      <c r="E3716" s="169" t="s">
        <v>4085</v>
      </c>
      <c r="F3716" s="174">
        <v>13.6</v>
      </c>
      <c r="G3716" s="174">
        <v>40.67</v>
      </c>
      <c r="H3716" s="74">
        <v>49.28</v>
      </c>
      <c r="I3716" s="74">
        <v>2.5</v>
      </c>
      <c r="J3716" s="74">
        <v>13.75</v>
      </c>
      <c r="K3716" s="74">
        <v>0.23</v>
      </c>
      <c r="L3716" s="74">
        <v>5.4</v>
      </c>
      <c r="M3716" s="74">
        <v>11.75</v>
      </c>
      <c r="N3716" s="74">
        <v>2.94</v>
      </c>
      <c r="O3716" s="74">
        <v>0.59</v>
      </c>
      <c r="P3716" s="74">
        <v>0</v>
      </c>
      <c r="Q3716" s="74">
        <v>0.39</v>
      </c>
      <c r="R3716" s="74">
        <v>0.2</v>
      </c>
      <c r="S3716" s="74">
        <v>0</v>
      </c>
      <c r="T3716" s="74">
        <v>0</v>
      </c>
      <c r="U3716" s="74">
        <v>9.4000000000000004E-3</v>
      </c>
      <c r="V3716" s="74">
        <v>10.310499999999999</v>
      </c>
      <c r="W3716" s="74">
        <v>2.0216664645</v>
      </c>
      <c r="X3716" s="74">
        <v>1163.05</v>
      </c>
      <c r="Y3716" s="74">
        <v>150</v>
      </c>
      <c r="Z3716" s="74">
        <v>5.3101755762635899E-2</v>
      </c>
      <c r="AA3716" s="74">
        <v>0.94689824423736413</v>
      </c>
      <c r="AB3716" s="74">
        <v>4.3749249873748658E-4</v>
      </c>
      <c r="AC3716" s="74">
        <v>4.3749249873748652E-4</v>
      </c>
      <c r="AD3716" t="s">
        <v>5810</v>
      </c>
    </row>
    <row r="3717" spans="1:30">
      <c r="A3717" s="165" t="s">
        <v>2873</v>
      </c>
      <c r="C3717" s="165" t="s">
        <v>8442</v>
      </c>
      <c r="D3717" s="169" t="s">
        <v>3040</v>
      </c>
      <c r="E3717" s="169" t="s">
        <v>2873</v>
      </c>
      <c r="F3717" s="174">
        <v>-1.4079999999999999</v>
      </c>
      <c r="G3717" s="174">
        <v>29.2</v>
      </c>
      <c r="H3717" s="74">
        <v>44.09</v>
      </c>
      <c r="I3717" s="74">
        <v>3.41</v>
      </c>
      <c r="J3717" s="74">
        <v>15.17</v>
      </c>
      <c r="K3717" s="74">
        <v>0.19</v>
      </c>
      <c r="L3717" s="74">
        <v>5.16</v>
      </c>
      <c r="M3717" s="74">
        <v>11.38</v>
      </c>
      <c r="N3717" s="74">
        <v>3.21</v>
      </c>
      <c r="O3717" s="74">
        <v>2.09</v>
      </c>
      <c r="P3717" s="74">
        <v>0</v>
      </c>
      <c r="Q3717" s="74">
        <v>0.55000000000000004</v>
      </c>
      <c r="R3717" s="74">
        <v>1.34</v>
      </c>
      <c r="S3717" s="74">
        <v>0</v>
      </c>
      <c r="T3717" s="74">
        <v>0</v>
      </c>
      <c r="U3717" s="74">
        <v>8.7800000000000003E-2</v>
      </c>
      <c r="V3717" s="74">
        <v>9.9109999999999996</v>
      </c>
      <c r="W3717" s="74">
        <v>1.9433331389999999</v>
      </c>
      <c r="X3717" s="74">
        <v>1156.9079999999999</v>
      </c>
      <c r="Y3717" s="74">
        <v>1120</v>
      </c>
      <c r="Z3717" s="74">
        <v>0.29435073839622122</v>
      </c>
      <c r="AA3717" s="74">
        <v>0.70564926160377883</v>
      </c>
      <c r="AB3717" s="74">
        <v>1.7348519307422311E-4</v>
      </c>
      <c r="AC3717" s="74">
        <v>1.7348519307422311E-4</v>
      </c>
      <c r="AD3717" t="s">
        <v>5810</v>
      </c>
    </row>
    <row r="3718" spans="1:30">
      <c r="A3718" s="165" t="s">
        <v>8093</v>
      </c>
      <c r="C3718" s="165" t="s">
        <v>8442</v>
      </c>
      <c r="D3718" s="169" t="s">
        <v>3040</v>
      </c>
      <c r="E3718" s="169" t="s">
        <v>2873</v>
      </c>
      <c r="F3718" s="174">
        <v>-1.4079999999999999</v>
      </c>
      <c r="G3718" s="174">
        <v>29.2</v>
      </c>
      <c r="H3718" s="74">
        <v>45.37</v>
      </c>
      <c r="I3718" s="74">
        <v>3.61</v>
      </c>
      <c r="J3718" s="74">
        <v>16.12</v>
      </c>
      <c r="K3718" s="74">
        <v>0.19</v>
      </c>
      <c r="L3718" s="74">
        <v>3.43</v>
      </c>
      <c r="M3718" s="74">
        <v>11.55</v>
      </c>
      <c r="N3718" s="74">
        <v>3.04</v>
      </c>
      <c r="O3718" s="74">
        <v>2.25</v>
      </c>
      <c r="P3718" s="74">
        <v>0</v>
      </c>
      <c r="Q3718" s="74">
        <v>0.44</v>
      </c>
      <c r="R3718" s="74">
        <v>1.25</v>
      </c>
      <c r="S3718" s="74">
        <v>0</v>
      </c>
      <c r="T3718" s="74">
        <v>0</v>
      </c>
      <c r="U3718" s="74">
        <v>9.5000000000000001E-2</v>
      </c>
      <c r="V3718" s="74">
        <v>9.5285000000000011</v>
      </c>
      <c r="W3718" s="74">
        <v>1.8683331464999999</v>
      </c>
      <c r="X3718" s="74">
        <v>1159.73</v>
      </c>
      <c r="Y3718" s="74">
        <v>1340</v>
      </c>
      <c r="Z3718" s="74">
        <v>0.2211157406579882</v>
      </c>
      <c r="AA3718" s="74">
        <v>0.77888425934201178</v>
      </c>
      <c r="AB3718" s="74">
        <v>9.369663813335804E-4</v>
      </c>
      <c r="AC3718" s="74">
        <v>9.3696638133358018E-4</v>
      </c>
      <c r="AD3718" t="s">
        <v>5810</v>
      </c>
    </row>
    <row r="3719" spans="1:30">
      <c r="A3719" s="165" t="s">
        <v>8094</v>
      </c>
      <c r="C3719" s="165" t="s">
        <v>8442</v>
      </c>
      <c r="D3719" s="169" t="s">
        <v>3040</v>
      </c>
      <c r="E3719" s="169" t="s">
        <v>2873</v>
      </c>
      <c r="F3719" s="174">
        <v>-1.4079999999999999</v>
      </c>
      <c r="G3719" s="174">
        <v>29.2</v>
      </c>
      <c r="H3719" s="74">
        <v>44.92</v>
      </c>
      <c r="I3719" s="74">
        <v>3.51</v>
      </c>
      <c r="J3719" s="74">
        <v>15.31</v>
      </c>
      <c r="K3719" s="74">
        <v>0.17</v>
      </c>
      <c r="L3719" s="74">
        <v>4.7300000000000004</v>
      </c>
      <c r="M3719" s="74">
        <v>11.28</v>
      </c>
      <c r="N3719" s="74">
        <v>2.69</v>
      </c>
      <c r="O3719" s="74">
        <v>2.1</v>
      </c>
      <c r="P3719" s="74">
        <v>0</v>
      </c>
      <c r="Q3719" s="74">
        <v>0.44</v>
      </c>
      <c r="R3719" s="74">
        <v>1.26</v>
      </c>
      <c r="S3719" s="74">
        <v>0</v>
      </c>
      <c r="T3719" s="74">
        <v>0</v>
      </c>
      <c r="U3719" s="74">
        <v>6.88E-2</v>
      </c>
      <c r="V3719" s="74">
        <v>10.089499999999999</v>
      </c>
      <c r="W3719" s="74">
        <v>1.9783331355</v>
      </c>
      <c r="X3719" s="74">
        <v>1155.248</v>
      </c>
      <c r="Y3719" s="74">
        <v>1060</v>
      </c>
      <c r="Z3719" s="74">
        <v>0.28503638834905831</v>
      </c>
      <c r="AA3719" s="74">
        <v>0.71496361165094169</v>
      </c>
      <c r="AB3719" s="74">
        <v>4.1335256430466649E-4</v>
      </c>
      <c r="AC3719" s="74">
        <v>4.1335256430466639E-4</v>
      </c>
      <c r="AD3719" t="s">
        <v>5810</v>
      </c>
    </row>
    <row r="3720" spans="1:30">
      <c r="A3720" s="165" t="s">
        <v>8095</v>
      </c>
      <c r="C3720" s="165" t="s">
        <v>8442</v>
      </c>
      <c r="D3720" s="169" t="s">
        <v>3040</v>
      </c>
      <c r="E3720" s="169" t="s">
        <v>2873</v>
      </c>
      <c r="F3720" s="174">
        <v>-1.4079999999999999</v>
      </c>
      <c r="G3720" s="174">
        <v>29.2</v>
      </c>
      <c r="H3720" s="74">
        <v>43.84</v>
      </c>
      <c r="I3720" s="74">
        <v>3.42</v>
      </c>
      <c r="J3720" s="74">
        <v>15.05</v>
      </c>
      <c r="K3720" s="74">
        <v>0.22</v>
      </c>
      <c r="L3720" s="74">
        <v>3.53</v>
      </c>
      <c r="M3720" s="74">
        <v>12.8</v>
      </c>
      <c r="N3720" s="74">
        <v>2.42</v>
      </c>
      <c r="O3720" s="74">
        <v>1.97</v>
      </c>
      <c r="P3720" s="74">
        <v>0</v>
      </c>
      <c r="Q3720" s="74">
        <v>1.27</v>
      </c>
      <c r="R3720" s="74">
        <v>1.24</v>
      </c>
      <c r="S3720" s="74">
        <v>0</v>
      </c>
      <c r="T3720" s="74">
        <v>0</v>
      </c>
      <c r="U3720" s="74">
        <v>6.5000000000000002E-2</v>
      </c>
      <c r="V3720" s="74">
        <v>9.6135000000000002</v>
      </c>
      <c r="W3720" s="74">
        <v>1.8849998115</v>
      </c>
      <c r="X3720" s="74">
        <v>1180.48</v>
      </c>
      <c r="Y3720" s="74">
        <v>1050</v>
      </c>
      <c r="Z3720" s="74">
        <v>0.27735227202415402</v>
      </c>
      <c r="AA3720" s="74">
        <v>0.72264772797584598</v>
      </c>
      <c r="AB3720" s="74">
        <v>8.7854613783079486E-4</v>
      </c>
      <c r="AC3720" s="74">
        <v>8.7854613783079486E-4</v>
      </c>
      <c r="AD3720" t="s">
        <v>5810</v>
      </c>
    </row>
    <row r="3721" spans="1:30">
      <c r="A3721" s="165" t="s">
        <v>8096</v>
      </c>
      <c r="C3721" s="165" t="s">
        <v>8442</v>
      </c>
      <c r="D3721" s="169" t="s">
        <v>3040</v>
      </c>
      <c r="E3721" s="169" t="s">
        <v>2873</v>
      </c>
      <c r="F3721" s="174">
        <v>-1.4079999999999999</v>
      </c>
      <c r="G3721" s="174">
        <v>29.2</v>
      </c>
      <c r="H3721" s="74">
        <v>45.06</v>
      </c>
      <c r="I3721" s="74">
        <v>3.43</v>
      </c>
      <c r="J3721" s="74">
        <v>15.41</v>
      </c>
      <c r="K3721" s="74">
        <v>0.19</v>
      </c>
      <c r="L3721" s="74">
        <v>4.5</v>
      </c>
      <c r="M3721" s="74">
        <v>11.18</v>
      </c>
      <c r="N3721" s="74">
        <v>2.93</v>
      </c>
      <c r="O3721" s="74">
        <v>2.19</v>
      </c>
      <c r="P3721" s="74">
        <v>0</v>
      </c>
      <c r="Q3721" s="74">
        <v>0.45</v>
      </c>
      <c r="R3721" s="74">
        <v>1.28</v>
      </c>
      <c r="S3721" s="74">
        <v>0</v>
      </c>
      <c r="T3721" s="74">
        <v>0</v>
      </c>
      <c r="U3721" s="74">
        <v>8.5199999999999998E-2</v>
      </c>
      <c r="V3721" s="74">
        <v>10.199999999999999</v>
      </c>
      <c r="W3721" s="74">
        <v>1.9999998000000001</v>
      </c>
      <c r="X3721" s="74">
        <v>1153.588</v>
      </c>
      <c r="Y3721" s="74">
        <v>1200</v>
      </c>
      <c r="Z3721" s="74">
        <v>0.25844821991974493</v>
      </c>
      <c r="AA3721" s="74">
        <v>0.74155178008025513</v>
      </c>
      <c r="AB3721" s="74">
        <v>5.3547285547380242E-4</v>
      </c>
      <c r="AC3721" s="74">
        <v>5.354728554738022E-4</v>
      </c>
      <c r="AD3721" t="s">
        <v>5810</v>
      </c>
    </row>
    <row r="3722" spans="1:30">
      <c r="A3722" s="165" t="s">
        <v>8097</v>
      </c>
      <c r="C3722" s="165" t="s">
        <v>8442</v>
      </c>
      <c r="D3722" s="169" t="s">
        <v>3040</v>
      </c>
      <c r="E3722" s="169" t="s">
        <v>2873</v>
      </c>
      <c r="F3722" s="174">
        <v>-1.4079999999999999</v>
      </c>
      <c r="G3722" s="174">
        <v>29.2</v>
      </c>
      <c r="H3722" s="74">
        <v>44.81</v>
      </c>
      <c r="I3722" s="74">
        <v>3.66</v>
      </c>
      <c r="J3722" s="74">
        <v>15.24</v>
      </c>
      <c r="K3722" s="74">
        <v>0.2</v>
      </c>
      <c r="L3722" s="74">
        <v>4.53</v>
      </c>
      <c r="M3722" s="74">
        <v>11.44</v>
      </c>
      <c r="N3722" s="74">
        <v>3.01</v>
      </c>
      <c r="O3722" s="74">
        <v>2.13</v>
      </c>
      <c r="P3722" s="74">
        <v>0</v>
      </c>
      <c r="Q3722" s="74">
        <v>0.55000000000000004</v>
      </c>
      <c r="R3722" s="74">
        <v>1.28</v>
      </c>
      <c r="S3722" s="74">
        <v>0</v>
      </c>
      <c r="T3722" s="74">
        <v>0</v>
      </c>
      <c r="U3722" s="74">
        <v>9.2299999999999993E-2</v>
      </c>
      <c r="V3722" s="74">
        <v>9.7665000000000006</v>
      </c>
      <c r="W3722" s="74">
        <v>1.9149998085</v>
      </c>
      <c r="X3722" s="74">
        <v>1157.904</v>
      </c>
      <c r="Y3722" s="74">
        <v>1240</v>
      </c>
      <c r="Z3722" s="74">
        <v>0.25161082536448559</v>
      </c>
      <c r="AA3722" s="74">
        <v>0.74838917463551435</v>
      </c>
      <c r="AB3722" s="74">
        <v>9.1575239970942001E-4</v>
      </c>
      <c r="AC3722" s="74">
        <v>9.1575239970941914E-4</v>
      </c>
      <c r="AD3722" t="s">
        <v>5810</v>
      </c>
    </row>
    <row r="3723" spans="1:30">
      <c r="A3723" s="165" t="s">
        <v>8098</v>
      </c>
      <c r="C3723" s="165" t="s">
        <v>8442</v>
      </c>
      <c r="D3723" s="169" t="s">
        <v>3040</v>
      </c>
      <c r="E3723" s="169" t="s">
        <v>2873</v>
      </c>
      <c r="F3723" s="174">
        <v>-1.4079999999999999</v>
      </c>
      <c r="G3723" s="174">
        <v>29.2</v>
      </c>
      <c r="H3723" s="74">
        <v>44.73</v>
      </c>
      <c r="I3723" s="74">
        <v>3.35</v>
      </c>
      <c r="J3723" s="74">
        <v>15.37</v>
      </c>
      <c r="K3723" s="74">
        <v>0.17</v>
      </c>
      <c r="L3723" s="74">
        <v>4.3499999999999996</v>
      </c>
      <c r="M3723" s="74">
        <v>11.56</v>
      </c>
      <c r="N3723" s="74">
        <v>3.09</v>
      </c>
      <c r="O3723" s="74">
        <v>2.16</v>
      </c>
      <c r="P3723" s="74">
        <v>0</v>
      </c>
      <c r="Q3723" s="74">
        <v>0.48</v>
      </c>
      <c r="R3723" s="74">
        <v>1.1599999999999999</v>
      </c>
      <c r="S3723" s="74">
        <v>0</v>
      </c>
      <c r="T3723" s="74">
        <v>0</v>
      </c>
      <c r="U3723" s="74">
        <v>8.2699999999999996E-2</v>
      </c>
      <c r="V3723" s="74">
        <v>10.132</v>
      </c>
      <c r="W3723" s="74">
        <v>1.9866664679999999</v>
      </c>
      <c r="X3723" s="74">
        <v>1159.896</v>
      </c>
      <c r="Y3723" s="74">
        <v>1090</v>
      </c>
      <c r="Z3723" s="74">
        <v>0.23555540093977129</v>
      </c>
      <c r="AA3723" s="74">
        <v>0.76444459906022877</v>
      </c>
      <c r="AB3723" s="74">
        <v>3.2564342735934672E-4</v>
      </c>
      <c r="AC3723" s="74">
        <v>3.2564342735934672E-4</v>
      </c>
      <c r="AD3723" t="s">
        <v>5810</v>
      </c>
    </row>
    <row r="3724" spans="1:30">
      <c r="A3724" s="165" t="s">
        <v>8099</v>
      </c>
      <c r="C3724" s="165" t="s">
        <v>8442</v>
      </c>
      <c r="D3724" s="169" t="s">
        <v>3040</v>
      </c>
      <c r="E3724" s="169" t="s">
        <v>2873</v>
      </c>
      <c r="F3724" s="174">
        <v>-1.4079999999999999</v>
      </c>
      <c r="G3724" s="174">
        <v>29.2</v>
      </c>
      <c r="H3724" s="74">
        <v>44.63</v>
      </c>
      <c r="I3724" s="74">
        <v>3.54</v>
      </c>
      <c r="J3724" s="74">
        <v>15.52</v>
      </c>
      <c r="K3724" s="74">
        <v>0.22</v>
      </c>
      <c r="L3724" s="74">
        <v>4.53</v>
      </c>
      <c r="M3724" s="74">
        <v>10.45</v>
      </c>
      <c r="N3724" s="74">
        <v>3.36</v>
      </c>
      <c r="O3724" s="74">
        <v>2.33</v>
      </c>
      <c r="P3724" s="74">
        <v>0</v>
      </c>
      <c r="Q3724" s="74">
        <v>0.55000000000000004</v>
      </c>
      <c r="R3724" s="74">
        <v>1.25</v>
      </c>
      <c r="S3724" s="74">
        <v>0</v>
      </c>
      <c r="T3724" s="74">
        <v>0</v>
      </c>
      <c r="U3724" s="74">
        <v>4.6199999999999998E-2</v>
      </c>
      <c r="V3724" s="74">
        <v>10.064</v>
      </c>
      <c r="W3724" s="74">
        <v>1.9733331359999999</v>
      </c>
      <c r="X3724" s="74">
        <v>1141.47</v>
      </c>
      <c r="Y3724" s="74">
        <v>720</v>
      </c>
      <c r="Z3724" s="74">
        <v>0.3757318304773325</v>
      </c>
      <c r="AA3724" s="74">
        <v>0.6242681695226675</v>
      </c>
      <c r="AB3724" s="74">
        <v>5.0813216527450419E-5</v>
      </c>
      <c r="AC3724" s="74">
        <v>5.0813216527450412E-5</v>
      </c>
      <c r="AD3724" t="s">
        <v>5810</v>
      </c>
    </row>
    <row r="3725" spans="1:30">
      <c r="A3725" s="165" t="s">
        <v>8100</v>
      </c>
      <c r="C3725" s="165" t="s">
        <v>8442</v>
      </c>
      <c r="D3725" s="169" t="s">
        <v>3040</v>
      </c>
      <c r="E3725" s="169" t="s">
        <v>2873</v>
      </c>
      <c r="F3725" s="174">
        <v>-1.4079999999999999</v>
      </c>
      <c r="G3725" s="174">
        <v>29.2</v>
      </c>
      <c r="H3725" s="74">
        <v>44.69</v>
      </c>
      <c r="I3725" s="74">
        <v>3.68</v>
      </c>
      <c r="J3725" s="74">
        <v>15.6</v>
      </c>
      <c r="K3725" s="74">
        <v>0.16</v>
      </c>
      <c r="L3725" s="74">
        <v>4.2300000000000004</v>
      </c>
      <c r="M3725" s="74">
        <v>11.69</v>
      </c>
      <c r="N3725" s="74">
        <v>3.04</v>
      </c>
      <c r="O3725" s="74">
        <v>2.19</v>
      </c>
      <c r="P3725" s="74">
        <v>0</v>
      </c>
      <c r="Q3725" s="74">
        <v>0.47</v>
      </c>
      <c r="R3725" s="74">
        <v>1.29</v>
      </c>
      <c r="S3725" s="74">
        <v>0</v>
      </c>
      <c r="T3725" s="74">
        <v>0</v>
      </c>
      <c r="U3725" s="74">
        <v>0.18459999999999999</v>
      </c>
      <c r="V3725" s="74">
        <v>10.089499999999999</v>
      </c>
      <c r="W3725" s="74">
        <v>1.9783331355</v>
      </c>
      <c r="X3725" s="74">
        <v>1162.0540000000001</v>
      </c>
      <c r="Y3725" s="74">
        <v>2080</v>
      </c>
      <c r="Z3725" s="74">
        <v>0.16296913372929961</v>
      </c>
      <c r="AA3725" s="74">
        <v>0.83703086627070056</v>
      </c>
      <c r="AB3725" s="74">
        <v>1.4164511727404349E-5</v>
      </c>
      <c r="AC3725" s="74">
        <v>1.416451172740436E-5</v>
      </c>
      <c r="AD3725" t="s">
        <v>5810</v>
      </c>
    </row>
    <row r="3726" spans="1:30">
      <c r="A3726" s="165" t="s">
        <v>8101</v>
      </c>
      <c r="C3726" s="165" t="s">
        <v>8442</v>
      </c>
      <c r="D3726" s="169" t="s">
        <v>3040</v>
      </c>
      <c r="E3726" s="169" t="s">
        <v>2873</v>
      </c>
      <c r="F3726" s="174">
        <v>-1.4079999999999999</v>
      </c>
      <c r="G3726" s="174">
        <v>29.2</v>
      </c>
      <c r="H3726" s="74">
        <v>45.8</v>
      </c>
      <c r="I3726" s="74">
        <v>3.52</v>
      </c>
      <c r="J3726" s="74">
        <v>16.04</v>
      </c>
      <c r="K3726" s="74">
        <v>0.21</v>
      </c>
      <c r="L3726" s="74">
        <v>4.5</v>
      </c>
      <c r="M3726" s="74">
        <v>10.18</v>
      </c>
      <c r="N3726" s="74">
        <v>2.13</v>
      </c>
      <c r="O3726" s="74">
        <v>2.5299999999999998</v>
      </c>
      <c r="P3726" s="74">
        <v>0</v>
      </c>
      <c r="Q3726" s="74">
        <v>0.49</v>
      </c>
      <c r="R3726" s="74">
        <v>1.25</v>
      </c>
      <c r="S3726" s="74">
        <v>0</v>
      </c>
      <c r="T3726" s="74">
        <v>0</v>
      </c>
      <c r="U3726" s="74">
        <v>0.14599999999999999</v>
      </c>
      <c r="V3726" s="74">
        <v>9.6984999999999992</v>
      </c>
      <c r="W3726" s="74">
        <v>1.9016664765</v>
      </c>
      <c r="X3726" s="74">
        <v>1136.9880000000001</v>
      </c>
      <c r="Y3726" s="74">
        <v>2160</v>
      </c>
      <c r="Z3726" s="74">
        <v>0.15380732683555709</v>
      </c>
      <c r="AA3726" s="74">
        <v>0.84619267316444291</v>
      </c>
      <c r="AB3726" s="74">
        <v>6.9167499570822093E-4</v>
      </c>
      <c r="AC3726" s="74">
        <v>6.9167499570822126E-4</v>
      </c>
      <c r="AD3726" t="s">
        <v>5810</v>
      </c>
    </row>
    <row r="3727" spans="1:30">
      <c r="A3727" s="165" t="s">
        <v>8102</v>
      </c>
      <c r="C3727" s="165" t="s">
        <v>8442</v>
      </c>
      <c r="D3727" s="169" t="s">
        <v>3040</v>
      </c>
      <c r="E3727" s="169" t="s">
        <v>2873</v>
      </c>
      <c r="F3727" s="174">
        <v>-1.4079999999999999</v>
      </c>
      <c r="G3727" s="174">
        <v>29.2</v>
      </c>
      <c r="H3727" s="74">
        <v>47.16</v>
      </c>
      <c r="I3727" s="74">
        <v>3.25</v>
      </c>
      <c r="J3727" s="74">
        <v>16.68</v>
      </c>
      <c r="K3727" s="74">
        <v>0.22</v>
      </c>
      <c r="L3727" s="74">
        <v>3.94</v>
      </c>
      <c r="M3727" s="74">
        <v>8.81</v>
      </c>
      <c r="N3727" s="74">
        <v>1.96</v>
      </c>
      <c r="O3727" s="74">
        <v>3.53</v>
      </c>
      <c r="P3727" s="74">
        <v>0</v>
      </c>
      <c r="Q3727" s="74">
        <v>0.55000000000000004</v>
      </c>
      <c r="R3727" s="74">
        <v>1.33</v>
      </c>
      <c r="S3727" s="74">
        <v>0</v>
      </c>
      <c r="T3727" s="74">
        <v>0</v>
      </c>
      <c r="U3727" s="74">
        <v>0.1726</v>
      </c>
      <c r="V3727" s="74">
        <v>9.3074999999999992</v>
      </c>
      <c r="W3727" s="74">
        <v>1.8249998175</v>
      </c>
      <c r="X3727" s="74">
        <v>1114.2460000000001</v>
      </c>
      <c r="Y3727" s="74">
        <v>2580</v>
      </c>
      <c r="Z3727" s="74">
        <v>0.14397738715537409</v>
      </c>
      <c r="AA3727" s="74">
        <v>0.85602261284462589</v>
      </c>
      <c r="AB3727" s="74">
        <v>4.7898000359044288E-4</v>
      </c>
      <c r="AC3727" s="74">
        <v>4.7898000359044277E-4</v>
      </c>
      <c r="AD3727" t="s">
        <v>5810</v>
      </c>
    </row>
    <row r="3728" spans="1:30">
      <c r="A3728" s="165" t="s">
        <v>8103</v>
      </c>
      <c r="C3728" s="165" t="s">
        <v>8442</v>
      </c>
      <c r="D3728" s="169" t="s">
        <v>3040</v>
      </c>
      <c r="E3728" s="169" t="s">
        <v>2873</v>
      </c>
      <c r="F3728" s="174">
        <v>-1.4079999999999999</v>
      </c>
      <c r="G3728" s="174">
        <v>29.2</v>
      </c>
      <c r="H3728" s="74">
        <v>46.31</v>
      </c>
      <c r="I3728" s="74">
        <v>3.62</v>
      </c>
      <c r="J3728" s="74">
        <v>16.18</v>
      </c>
      <c r="K3728" s="74">
        <v>0.21</v>
      </c>
      <c r="L3728" s="74">
        <v>4.2300000000000004</v>
      </c>
      <c r="M3728" s="74">
        <v>11.7</v>
      </c>
      <c r="N3728" s="74">
        <v>3.13</v>
      </c>
      <c r="O3728" s="74">
        <v>1.88</v>
      </c>
      <c r="P3728" s="74">
        <v>0</v>
      </c>
      <c r="Q3728" s="74">
        <v>0.47</v>
      </c>
      <c r="R3728" s="74">
        <v>0.89</v>
      </c>
      <c r="S3728" s="74">
        <v>0</v>
      </c>
      <c r="T3728" s="74">
        <v>0</v>
      </c>
      <c r="U3728" s="74">
        <v>4.0899999999999999E-2</v>
      </c>
      <c r="V3728" s="74">
        <v>8.67</v>
      </c>
      <c r="W3728" s="74">
        <v>1.6999998300000001</v>
      </c>
      <c r="X3728" s="74">
        <v>1162.22</v>
      </c>
      <c r="Y3728" s="74">
        <v>670</v>
      </c>
      <c r="Z3728" s="74">
        <v>0.22308633975815431</v>
      </c>
      <c r="AA3728" s="74">
        <v>0.77691366024184572</v>
      </c>
      <c r="AB3728" s="74">
        <v>3.2696291411008781E-5</v>
      </c>
      <c r="AC3728" s="74">
        <v>3.2696291411008761E-5</v>
      </c>
      <c r="AD3728" t="s">
        <v>5810</v>
      </c>
    </row>
    <row r="3729" spans="1:30">
      <c r="A3729" s="165" t="s">
        <v>8104</v>
      </c>
      <c r="C3729" s="165" t="s">
        <v>8442</v>
      </c>
      <c r="D3729" s="169" t="s">
        <v>3040</v>
      </c>
      <c r="E3729" s="169" t="s">
        <v>2873</v>
      </c>
      <c r="F3729" s="174">
        <v>-1.4079999999999999</v>
      </c>
      <c r="G3729" s="174">
        <v>29.2</v>
      </c>
      <c r="H3729" s="74">
        <v>45.7</v>
      </c>
      <c r="I3729" s="74">
        <v>3.42</v>
      </c>
      <c r="J3729" s="74">
        <v>15.9</v>
      </c>
      <c r="K3729" s="74">
        <v>0.24</v>
      </c>
      <c r="L3729" s="74">
        <v>4.17</v>
      </c>
      <c r="M3729" s="74">
        <v>9.9600000000000009</v>
      </c>
      <c r="N3729" s="74">
        <v>2.92</v>
      </c>
      <c r="O3729" s="74">
        <v>2.65</v>
      </c>
      <c r="P3729" s="74">
        <v>0</v>
      </c>
      <c r="Q3729" s="74">
        <v>0.56000000000000005</v>
      </c>
      <c r="R3729" s="74">
        <v>1.05</v>
      </c>
      <c r="S3729" s="74">
        <v>0</v>
      </c>
      <c r="T3729" s="74">
        <v>0</v>
      </c>
      <c r="U3729" s="74">
        <v>0.17299999999999999</v>
      </c>
      <c r="V3729" s="74">
        <v>9.8514999999999997</v>
      </c>
      <c r="W3729" s="74">
        <v>1.9316664735</v>
      </c>
      <c r="X3729" s="74">
        <v>1133.336</v>
      </c>
      <c r="Y3729" s="74">
        <v>2190</v>
      </c>
      <c r="Z3729" s="74">
        <v>0.10777580916368951</v>
      </c>
      <c r="AA3729" s="74">
        <v>0.89222419083631055</v>
      </c>
      <c r="AB3729" s="74">
        <v>9.8089814305216155E-5</v>
      </c>
      <c r="AC3729" s="74">
        <v>9.8089814305216195E-5</v>
      </c>
      <c r="AD3729" t="s">
        <v>5810</v>
      </c>
    </row>
    <row r="3730" spans="1:30">
      <c r="A3730" s="165" t="s">
        <v>8105</v>
      </c>
      <c r="C3730" s="165" t="s">
        <v>8442</v>
      </c>
      <c r="D3730" s="169" t="s">
        <v>3040</v>
      </c>
      <c r="E3730" s="169" t="s">
        <v>2873</v>
      </c>
      <c r="F3730" s="174">
        <v>-1.4079999999999999</v>
      </c>
      <c r="G3730" s="174">
        <v>29.2</v>
      </c>
      <c r="H3730" s="74">
        <v>46.61</v>
      </c>
      <c r="I3730" s="74">
        <v>3.54</v>
      </c>
      <c r="J3730" s="74">
        <v>16.88</v>
      </c>
      <c r="K3730" s="74">
        <v>0.23</v>
      </c>
      <c r="L3730" s="74">
        <v>4.07</v>
      </c>
      <c r="M3730" s="74">
        <v>9.25</v>
      </c>
      <c r="N3730" s="74">
        <v>2.59</v>
      </c>
      <c r="O3730" s="74">
        <v>2.8</v>
      </c>
      <c r="P3730" s="74">
        <v>0</v>
      </c>
      <c r="Q3730" s="74">
        <v>0.52</v>
      </c>
      <c r="R3730" s="74">
        <v>1.05</v>
      </c>
      <c r="S3730" s="74">
        <v>0</v>
      </c>
      <c r="T3730" s="74">
        <v>0</v>
      </c>
      <c r="U3730" s="74">
        <v>3.4700000000000002E-2</v>
      </c>
      <c r="V3730" s="74">
        <v>9.7580000000000009</v>
      </c>
      <c r="W3730" s="74">
        <v>1.9133331419999999</v>
      </c>
      <c r="X3730" s="74">
        <v>1121.55</v>
      </c>
      <c r="Y3730" s="74">
        <v>660</v>
      </c>
      <c r="Z3730" s="74">
        <v>0.30877047286942499</v>
      </c>
      <c r="AA3730" s="74">
        <v>0.69122952713057495</v>
      </c>
      <c r="AB3730" s="74">
        <v>1.5904852488503061E-4</v>
      </c>
      <c r="AC3730" s="74">
        <v>1.5904852488503061E-4</v>
      </c>
      <c r="AD3730" t="s">
        <v>5810</v>
      </c>
    </row>
    <row r="3731" spans="1:30">
      <c r="A3731" s="165" t="s">
        <v>8106</v>
      </c>
      <c r="C3731" s="165" t="s">
        <v>8442</v>
      </c>
      <c r="D3731" s="169" t="s">
        <v>3040</v>
      </c>
      <c r="E3731" s="169" t="s">
        <v>2873</v>
      </c>
      <c r="F3731" s="174">
        <v>-1.4079999999999999</v>
      </c>
      <c r="G3731" s="174">
        <v>29.2</v>
      </c>
      <c r="H3731" s="74">
        <v>45.66</v>
      </c>
      <c r="I3731" s="74">
        <v>3.44</v>
      </c>
      <c r="J3731" s="74">
        <v>16.399999999999999</v>
      </c>
      <c r="K3731" s="74">
        <v>0.21</v>
      </c>
      <c r="L3731" s="74">
        <v>4.2</v>
      </c>
      <c r="M3731" s="74">
        <v>12.85</v>
      </c>
      <c r="N3731" s="74">
        <v>2.57</v>
      </c>
      <c r="O3731" s="74">
        <v>1.99</v>
      </c>
      <c r="P3731" s="74">
        <v>0</v>
      </c>
      <c r="Q3731" s="74">
        <v>0.33</v>
      </c>
      <c r="R3731" s="74">
        <v>0.62</v>
      </c>
      <c r="S3731" s="74">
        <v>0</v>
      </c>
      <c r="T3731" s="74">
        <v>0</v>
      </c>
      <c r="U3731" s="74">
        <v>3.7400000000000003E-2</v>
      </c>
      <c r="V3731" s="74">
        <v>8.8059999999999992</v>
      </c>
      <c r="W3731" s="74">
        <v>1.7266664940000001</v>
      </c>
      <c r="X3731" s="74">
        <v>1181.31</v>
      </c>
      <c r="Y3731" s="74">
        <v>590</v>
      </c>
      <c r="Z3731" s="74">
        <v>0.13549435123137271</v>
      </c>
      <c r="AA3731" s="74">
        <v>0.86450564876862723</v>
      </c>
      <c r="AB3731" s="74">
        <v>4.1204463359916069E-4</v>
      </c>
      <c r="AC3731" s="74">
        <v>4.1204463359916052E-4</v>
      </c>
      <c r="AD3731" t="s">
        <v>5810</v>
      </c>
    </row>
    <row r="3732" spans="1:30">
      <c r="A3732" s="165" t="s">
        <v>8107</v>
      </c>
      <c r="C3732" s="165" t="s">
        <v>8442</v>
      </c>
      <c r="D3732" s="169" t="s">
        <v>3040</v>
      </c>
      <c r="E3732" s="169" t="s">
        <v>2873</v>
      </c>
      <c r="F3732" s="174">
        <v>-1.4079999999999999</v>
      </c>
      <c r="G3732" s="174">
        <v>29.2</v>
      </c>
      <c r="H3732" s="74">
        <v>45.28</v>
      </c>
      <c r="I3732" s="74">
        <v>3.48</v>
      </c>
      <c r="J3732" s="74">
        <v>15.75</v>
      </c>
      <c r="K3732" s="74">
        <v>0.23</v>
      </c>
      <c r="L3732" s="74">
        <v>4.38</v>
      </c>
      <c r="M3732" s="74">
        <v>9.7799999999999994</v>
      </c>
      <c r="N3732" s="74">
        <v>3.22</v>
      </c>
      <c r="O3732" s="74">
        <v>2.78</v>
      </c>
      <c r="P3732" s="74">
        <v>0</v>
      </c>
      <c r="Q3732" s="74">
        <v>0.48</v>
      </c>
      <c r="R3732" s="74">
        <v>0.98</v>
      </c>
      <c r="S3732" s="74">
        <v>0</v>
      </c>
      <c r="T3732" s="74">
        <v>0</v>
      </c>
      <c r="U3732" s="74">
        <v>0.16900000000000001</v>
      </c>
      <c r="V3732" s="74">
        <v>9.7580000000000009</v>
      </c>
      <c r="W3732" s="74">
        <v>1.9133331419999999</v>
      </c>
      <c r="X3732" s="74">
        <v>1130.348</v>
      </c>
      <c r="Y3732" s="74">
        <v>1930</v>
      </c>
      <c r="Z3732" s="74">
        <v>0.10481908082321641</v>
      </c>
      <c r="AA3732" s="74">
        <v>0.89518091917678366</v>
      </c>
      <c r="AB3732" s="74">
        <v>2.9075688415733017E-4</v>
      </c>
      <c r="AC3732" s="74">
        <v>2.9075688415733017E-4</v>
      </c>
      <c r="AD3732" t="s">
        <v>5810</v>
      </c>
    </row>
    <row r="3733" spans="1:30">
      <c r="A3733" s="165" t="s">
        <v>8108</v>
      </c>
      <c r="C3733" s="165" t="s">
        <v>8442</v>
      </c>
      <c r="D3733" s="169" t="s">
        <v>3040</v>
      </c>
      <c r="E3733" s="169" t="s">
        <v>2873</v>
      </c>
      <c r="F3733" s="174">
        <v>-1.4079999999999999</v>
      </c>
      <c r="G3733" s="174">
        <v>29.2</v>
      </c>
      <c r="H3733" s="74">
        <v>46.17</v>
      </c>
      <c r="I3733" s="74">
        <v>4.2699999999999996</v>
      </c>
      <c r="J3733" s="74">
        <v>16.739999999999998</v>
      </c>
      <c r="K3733" s="74">
        <v>0.26</v>
      </c>
      <c r="L3733" s="74">
        <v>3.22</v>
      </c>
      <c r="M3733" s="74">
        <v>10.83</v>
      </c>
      <c r="N3733" s="74">
        <v>2.58</v>
      </c>
      <c r="O3733" s="74">
        <v>2.73</v>
      </c>
      <c r="P3733" s="74">
        <v>0</v>
      </c>
      <c r="Q3733" s="74">
        <v>0.37</v>
      </c>
      <c r="R3733" s="74">
        <v>1.43</v>
      </c>
      <c r="S3733" s="74">
        <v>0</v>
      </c>
      <c r="T3733" s="74">
        <v>0</v>
      </c>
      <c r="U3733" s="74">
        <v>0.1163</v>
      </c>
      <c r="V3733" s="74">
        <v>8.8230000000000004</v>
      </c>
      <c r="W3733" s="74">
        <v>1.7299998270000001</v>
      </c>
      <c r="X3733" s="74">
        <v>1147.778</v>
      </c>
      <c r="Y3733" s="74">
        <v>1770</v>
      </c>
      <c r="Z3733" s="74">
        <v>0.22303638502706011</v>
      </c>
      <c r="AA3733" s="74">
        <v>0.77696361497293986</v>
      </c>
      <c r="AB3733" s="74">
        <v>7.4394176391694232E-4</v>
      </c>
      <c r="AC3733" s="74">
        <v>7.4394176391694188E-4</v>
      </c>
      <c r="AD3733" t="s">
        <v>5810</v>
      </c>
    </row>
    <row r="3734" spans="1:30">
      <c r="A3734" s="165" t="s">
        <v>8109</v>
      </c>
      <c r="C3734" s="165" t="s">
        <v>8442</v>
      </c>
      <c r="D3734" s="169" t="s">
        <v>3040</v>
      </c>
      <c r="E3734" s="169" t="s">
        <v>2873</v>
      </c>
      <c r="F3734" s="174">
        <v>-1.4079999999999999</v>
      </c>
      <c r="G3734" s="174">
        <v>29.2</v>
      </c>
      <c r="H3734" s="74">
        <v>46.14</v>
      </c>
      <c r="I3734" s="74">
        <v>4.21</v>
      </c>
      <c r="J3734" s="74">
        <v>16.309999999999999</v>
      </c>
      <c r="K3734" s="74">
        <v>0.24</v>
      </c>
      <c r="L3734" s="74">
        <v>3.82</v>
      </c>
      <c r="M3734" s="74">
        <v>10.97</v>
      </c>
      <c r="N3734" s="74">
        <v>2.04</v>
      </c>
      <c r="O3734" s="74">
        <v>2.48</v>
      </c>
      <c r="P3734" s="74">
        <v>0</v>
      </c>
      <c r="Q3734" s="74">
        <v>0.39</v>
      </c>
      <c r="R3734" s="74">
        <v>0.03</v>
      </c>
      <c r="S3734" s="74">
        <v>0</v>
      </c>
      <c r="T3734" s="74">
        <v>0</v>
      </c>
      <c r="U3734" s="74">
        <v>0.14480000000000001</v>
      </c>
      <c r="V3734" s="74">
        <v>9.9535</v>
      </c>
      <c r="W3734" s="74">
        <v>1.9516664715000001</v>
      </c>
      <c r="X3734" s="74">
        <v>1150.1020000000001</v>
      </c>
      <c r="Y3734" s="74">
        <v>2250</v>
      </c>
      <c r="Z3734" s="74">
        <v>1.258164123844971E-4</v>
      </c>
      <c r="AA3734" s="74">
        <v>0.99987418358761559</v>
      </c>
      <c r="AB3734" s="74">
        <v>5.042163917352891E-4</v>
      </c>
      <c r="AC3734" s="74">
        <v>5.0421639173528899E-4</v>
      </c>
      <c r="AD3734" t="s">
        <v>5810</v>
      </c>
    </row>
    <row r="3735" spans="1:30">
      <c r="A3735" s="165" t="s">
        <v>8110</v>
      </c>
      <c r="C3735" s="165" t="s">
        <v>8442</v>
      </c>
      <c r="D3735" s="169" t="s">
        <v>3040</v>
      </c>
      <c r="E3735" s="169" t="s">
        <v>2873</v>
      </c>
      <c r="F3735" s="174">
        <v>-1.4079999999999999</v>
      </c>
      <c r="G3735" s="174">
        <v>29.2</v>
      </c>
      <c r="H3735" s="74">
        <v>45.2</v>
      </c>
      <c r="I3735" s="74">
        <v>3.81</v>
      </c>
      <c r="J3735" s="74">
        <v>14.9</v>
      </c>
      <c r="K3735" s="74">
        <v>0.21</v>
      </c>
      <c r="L3735" s="74">
        <v>5.52</v>
      </c>
      <c r="M3735" s="74">
        <v>8.26</v>
      </c>
      <c r="N3735" s="74">
        <v>3.75</v>
      </c>
      <c r="O3735" s="74">
        <v>2.71</v>
      </c>
      <c r="P3735" s="74">
        <v>0</v>
      </c>
      <c r="Q3735" s="74">
        <v>0.53</v>
      </c>
      <c r="R3735" s="74">
        <v>0.23</v>
      </c>
      <c r="S3735" s="74">
        <v>0</v>
      </c>
      <c r="T3735" s="74">
        <v>0</v>
      </c>
      <c r="U3735" s="74">
        <v>7.2599999999999998E-2</v>
      </c>
      <c r="V3735" s="74">
        <v>11.458</v>
      </c>
      <c r="W3735" s="74">
        <v>2.246666442</v>
      </c>
      <c r="X3735" s="74">
        <v>1105.116</v>
      </c>
      <c r="Y3735" s="74">
        <v>720</v>
      </c>
      <c r="Z3735" s="74">
        <v>1.8472538328997909E-2</v>
      </c>
      <c r="AA3735" s="74">
        <v>0.98152746167100213</v>
      </c>
      <c r="AB3735" s="74">
        <v>8.4628416817205375E-4</v>
      </c>
      <c r="AC3735" s="74">
        <v>8.4628416817205331E-4</v>
      </c>
      <c r="AD3735" t="s">
        <v>5810</v>
      </c>
    </row>
    <row r="3736" spans="1:30">
      <c r="A3736" s="165" t="s">
        <v>8111</v>
      </c>
      <c r="C3736" s="165" t="s">
        <v>8442</v>
      </c>
      <c r="D3736" s="169" t="s">
        <v>3040</v>
      </c>
      <c r="E3736" s="169" t="s">
        <v>2873</v>
      </c>
      <c r="F3736" s="174">
        <v>-1.4079999999999999</v>
      </c>
      <c r="G3736" s="174">
        <v>29.2</v>
      </c>
      <c r="H3736" s="74">
        <v>43.8</v>
      </c>
      <c r="I3736" s="74">
        <v>3.3</v>
      </c>
      <c r="J3736" s="74">
        <v>14.86</v>
      </c>
      <c r="K3736" s="74">
        <v>0.26</v>
      </c>
      <c r="L3736" s="74">
        <v>5.34</v>
      </c>
      <c r="M3736" s="74">
        <v>9.32</v>
      </c>
      <c r="N3736" s="74">
        <v>4.46</v>
      </c>
      <c r="O3736" s="74">
        <v>2.63</v>
      </c>
      <c r="P3736" s="74">
        <v>0</v>
      </c>
      <c r="Q3736" s="74">
        <v>0.46</v>
      </c>
      <c r="R3736" s="74">
        <v>0.23</v>
      </c>
      <c r="S3736" s="74">
        <v>0</v>
      </c>
      <c r="T3736" s="74">
        <v>0</v>
      </c>
      <c r="U3736" s="74">
        <v>8.7999999999999995E-2</v>
      </c>
      <c r="V3736" s="74">
        <v>12.5885</v>
      </c>
      <c r="W3736" s="74">
        <v>2.4683330864999991</v>
      </c>
      <c r="X3736" s="74">
        <v>1122.712</v>
      </c>
      <c r="Y3736" s="74">
        <v>540</v>
      </c>
      <c r="Z3736" s="74">
        <v>2.288879200696356E-2</v>
      </c>
      <c r="AA3736" s="74">
        <v>0.97711120799303641</v>
      </c>
      <c r="AB3736" s="74">
        <v>4.4213545721495098E-4</v>
      </c>
      <c r="AC3736" s="74">
        <v>4.4213545721495093E-4</v>
      </c>
      <c r="AD3736" t="s">
        <v>5810</v>
      </c>
    </row>
    <row r="3737" spans="1:30">
      <c r="A3737" s="165" t="s">
        <v>8112</v>
      </c>
      <c r="C3737" s="165" t="s">
        <v>8442</v>
      </c>
      <c r="D3737" s="169" t="s">
        <v>3040</v>
      </c>
      <c r="E3737" s="169" t="s">
        <v>2873</v>
      </c>
      <c r="F3737" s="174">
        <v>-1.4079999999999999</v>
      </c>
      <c r="G3737" s="174">
        <v>29.2</v>
      </c>
      <c r="H3737" s="74">
        <v>43.8</v>
      </c>
      <c r="I3737" s="74">
        <v>3.41</v>
      </c>
      <c r="J3737" s="74">
        <v>14.51</v>
      </c>
      <c r="K3737" s="74">
        <v>0.25</v>
      </c>
      <c r="L3737" s="74">
        <v>5.52</v>
      </c>
      <c r="M3737" s="74">
        <v>8.2100000000000009</v>
      </c>
      <c r="N3737" s="74">
        <v>3.59</v>
      </c>
      <c r="O3737" s="74">
        <v>2.61</v>
      </c>
      <c r="P3737" s="74">
        <v>0</v>
      </c>
      <c r="Q3737" s="74">
        <v>0.49</v>
      </c>
      <c r="R3737" s="74">
        <v>0.13</v>
      </c>
      <c r="S3737" s="74">
        <v>0</v>
      </c>
      <c r="T3737" s="74">
        <v>0</v>
      </c>
      <c r="U3737" s="74">
        <v>3.0999999999999999E-3</v>
      </c>
      <c r="V3737" s="74">
        <v>13.209</v>
      </c>
      <c r="W3737" s="74">
        <v>2.5899997410000002</v>
      </c>
      <c r="X3737" s="74">
        <v>1104.2860000000001</v>
      </c>
      <c r="Y3737" s="74">
        <v>30</v>
      </c>
      <c r="Z3737" s="74">
        <v>0.12623652986789949</v>
      </c>
      <c r="AA3737" s="74">
        <v>0.87376347013210043</v>
      </c>
      <c r="AB3737" s="74">
        <v>2.7393831807410421E-4</v>
      </c>
      <c r="AC3737" s="74">
        <v>2.739383180741041E-4</v>
      </c>
      <c r="AD3737" t="s">
        <v>5810</v>
      </c>
    </row>
    <row r="3738" spans="1:30">
      <c r="A3738" s="165" t="s">
        <v>8113</v>
      </c>
      <c r="C3738" s="165" t="s">
        <v>8442</v>
      </c>
      <c r="D3738" s="169" t="s">
        <v>3040</v>
      </c>
      <c r="E3738" s="169" t="s">
        <v>2873</v>
      </c>
      <c r="F3738" s="174">
        <v>-1.4079999999999999</v>
      </c>
      <c r="G3738" s="174">
        <v>29.2</v>
      </c>
      <c r="H3738" s="74">
        <v>44.56</v>
      </c>
      <c r="I3738" s="74">
        <v>2.6</v>
      </c>
      <c r="J3738" s="74">
        <v>17.52</v>
      </c>
      <c r="K3738" s="74">
        <v>0.22</v>
      </c>
      <c r="L3738" s="74">
        <v>6.24</v>
      </c>
      <c r="M3738" s="74">
        <v>8.85</v>
      </c>
      <c r="N3738" s="74">
        <v>3.42</v>
      </c>
      <c r="O3738" s="74">
        <v>2.41</v>
      </c>
      <c r="P3738" s="74">
        <v>0</v>
      </c>
      <c r="Q3738" s="74">
        <v>0.39</v>
      </c>
      <c r="R3738" s="74">
        <v>0.17</v>
      </c>
      <c r="S3738" s="74">
        <v>0</v>
      </c>
      <c r="T3738" s="74">
        <v>0</v>
      </c>
      <c r="U3738" s="74">
        <v>8.48E-2</v>
      </c>
      <c r="V3738" s="74">
        <v>9.426499999999999</v>
      </c>
      <c r="W3738" s="74">
        <v>1.8483331485000001</v>
      </c>
      <c r="X3738" s="74">
        <v>1114.9100000000001</v>
      </c>
      <c r="Y3738" s="74">
        <v>1100</v>
      </c>
      <c r="Z3738" s="74">
        <v>6.7572633340944373E-3</v>
      </c>
      <c r="AA3738" s="74">
        <v>0.99324273666590557</v>
      </c>
      <c r="AB3738" s="74">
        <v>2.3779029103690661E-4</v>
      </c>
      <c r="AC3738" s="74">
        <v>2.3779029103690669E-4</v>
      </c>
      <c r="AD3738" t="s">
        <v>5810</v>
      </c>
    </row>
    <row r="3739" spans="1:30">
      <c r="A3739" s="165" t="s">
        <v>8114</v>
      </c>
      <c r="C3739" s="165" t="s">
        <v>8442</v>
      </c>
      <c r="D3739" s="169" t="s">
        <v>3040</v>
      </c>
      <c r="E3739" s="169" t="s">
        <v>2873</v>
      </c>
      <c r="F3739" s="174">
        <v>-1.4079999999999999</v>
      </c>
      <c r="G3739" s="174">
        <v>29.2</v>
      </c>
      <c r="H3739" s="74">
        <v>44.75</v>
      </c>
      <c r="I3739" s="74">
        <v>2.77</v>
      </c>
      <c r="J3739" s="74">
        <v>17.420000000000002</v>
      </c>
      <c r="K3739" s="74">
        <v>0.25</v>
      </c>
      <c r="L3739" s="74">
        <v>5.9</v>
      </c>
      <c r="M3739" s="74">
        <v>9.25</v>
      </c>
      <c r="N3739" s="74">
        <v>3.39</v>
      </c>
      <c r="O3739" s="74">
        <v>2.4</v>
      </c>
      <c r="P3739" s="74">
        <v>0</v>
      </c>
      <c r="Q3739" s="74">
        <v>0.33</v>
      </c>
      <c r="R3739" s="74">
        <v>0.14000000000000001</v>
      </c>
      <c r="S3739" s="74">
        <v>0</v>
      </c>
      <c r="T3739" s="74">
        <v>0</v>
      </c>
      <c r="U3739" s="74">
        <v>2.3800000000000002E-2</v>
      </c>
      <c r="V3739" s="74">
        <v>9.5879999999999992</v>
      </c>
      <c r="W3739" s="74">
        <v>1.8799998120000001</v>
      </c>
      <c r="X3739" s="74">
        <v>1121.55</v>
      </c>
      <c r="Y3739" s="74">
        <v>310</v>
      </c>
      <c r="Z3739" s="74">
        <v>1.4296754987664379E-2</v>
      </c>
      <c r="AA3739" s="74">
        <v>0.98570324501233564</v>
      </c>
      <c r="AB3739" s="74">
        <v>2.6205663549593142E-4</v>
      </c>
      <c r="AC3739" s="74">
        <v>2.620566354959312E-4</v>
      </c>
      <c r="AD3739" t="s">
        <v>5810</v>
      </c>
    </row>
    <row r="3740" spans="1:30">
      <c r="A3740" s="165" t="s">
        <v>8115</v>
      </c>
      <c r="C3740" s="165" t="s">
        <v>8442</v>
      </c>
      <c r="D3740" s="169" t="s">
        <v>3040</v>
      </c>
      <c r="E3740" s="169" t="s">
        <v>2873</v>
      </c>
      <c r="F3740" s="174">
        <v>-1.4079999999999999</v>
      </c>
      <c r="G3740" s="174">
        <v>29.2</v>
      </c>
      <c r="H3740" s="74">
        <v>44.74</v>
      </c>
      <c r="I3740" s="74">
        <v>3.71</v>
      </c>
      <c r="J3740" s="74">
        <v>15.24</v>
      </c>
      <c r="K3740" s="74">
        <v>0.2</v>
      </c>
      <c r="L3740" s="74">
        <v>5.94</v>
      </c>
      <c r="M3740" s="74">
        <v>10.99</v>
      </c>
      <c r="N3740" s="74">
        <v>3.34</v>
      </c>
      <c r="O3740" s="74">
        <v>2.46</v>
      </c>
      <c r="P3740" s="74">
        <v>0</v>
      </c>
      <c r="Q3740" s="74">
        <v>0.49</v>
      </c>
      <c r="R3740" s="74">
        <v>0.08</v>
      </c>
      <c r="S3740" s="74">
        <v>0</v>
      </c>
      <c r="T3740" s="74">
        <v>0</v>
      </c>
      <c r="U3740" s="74">
        <v>7.7999999999999996E-3</v>
      </c>
      <c r="V3740" s="74">
        <v>9.4860000000000007</v>
      </c>
      <c r="W3740" s="74">
        <v>1.859999814</v>
      </c>
      <c r="X3740" s="74">
        <v>1150.434</v>
      </c>
      <c r="Y3740" s="74">
        <v>80</v>
      </c>
      <c r="Z3740" s="74">
        <v>1.7542010226684949E-2</v>
      </c>
      <c r="AA3740" s="74">
        <v>0.982457989773315</v>
      </c>
      <c r="AB3740" s="74">
        <v>2.0100870808803501E-4</v>
      </c>
      <c r="AC3740" s="74">
        <v>2.0100870808803501E-4</v>
      </c>
      <c r="AD3740" t="s">
        <v>5810</v>
      </c>
    </row>
    <row r="3741" spans="1:30">
      <c r="A3741" s="165" t="s">
        <v>8116</v>
      </c>
      <c r="C3741" s="165" t="s">
        <v>8442</v>
      </c>
      <c r="D3741" s="169" t="s">
        <v>3040</v>
      </c>
      <c r="E3741" s="169" t="s">
        <v>2873</v>
      </c>
      <c r="F3741" s="174">
        <v>-1.4079999999999999</v>
      </c>
      <c r="G3741" s="174">
        <v>29.2</v>
      </c>
      <c r="H3741" s="74">
        <v>44.42</v>
      </c>
      <c r="I3741" s="74">
        <v>3.65</v>
      </c>
      <c r="J3741" s="74">
        <v>15.93</v>
      </c>
      <c r="K3741" s="74">
        <v>0.18</v>
      </c>
      <c r="L3741" s="74">
        <v>6.17</v>
      </c>
      <c r="M3741" s="74">
        <v>9.86</v>
      </c>
      <c r="N3741" s="74">
        <v>3.29</v>
      </c>
      <c r="O3741" s="74">
        <v>2.61</v>
      </c>
      <c r="P3741" s="74">
        <v>0</v>
      </c>
      <c r="Q3741" s="74">
        <v>0.47</v>
      </c>
      <c r="R3741" s="74">
        <v>0.15</v>
      </c>
      <c r="S3741" s="74">
        <v>0</v>
      </c>
      <c r="T3741" s="74">
        <v>0</v>
      </c>
      <c r="U3741" s="74">
        <v>0.45069999999999999</v>
      </c>
      <c r="V3741" s="74">
        <v>9.5879999999999992</v>
      </c>
      <c r="W3741" s="74">
        <v>1.8799998120000001</v>
      </c>
      <c r="X3741" s="74">
        <v>1131.6759999999999</v>
      </c>
      <c r="Y3741" s="74">
        <v>4040</v>
      </c>
      <c r="Z3741" s="74">
        <v>1.8681552691232289E-3</v>
      </c>
      <c r="AA3741" s="74">
        <v>0.99813184473087679</v>
      </c>
      <c r="AB3741" s="74">
        <v>1.2252757755014641E-3</v>
      </c>
      <c r="AC3741" s="74">
        <v>1.2252757755014641E-3</v>
      </c>
      <c r="AD3741" t="s">
        <v>5810</v>
      </c>
    </row>
    <row r="3742" spans="1:30">
      <c r="A3742" s="165" t="s">
        <v>8117</v>
      </c>
      <c r="C3742" s="165" t="s">
        <v>8442</v>
      </c>
      <c r="D3742" s="169" t="s">
        <v>3040</v>
      </c>
      <c r="E3742" s="169" t="s">
        <v>2873</v>
      </c>
      <c r="F3742" s="174">
        <v>-1.4079999999999999</v>
      </c>
      <c r="G3742" s="174">
        <v>29.2</v>
      </c>
      <c r="H3742" s="74">
        <v>43.51</v>
      </c>
      <c r="I3742" s="74">
        <v>3.55</v>
      </c>
      <c r="J3742" s="74">
        <v>15.78</v>
      </c>
      <c r="K3742" s="74">
        <v>0.24</v>
      </c>
      <c r="L3742" s="74">
        <v>5.74</v>
      </c>
      <c r="M3742" s="74">
        <v>10.199999999999999</v>
      </c>
      <c r="N3742" s="74">
        <v>3.7</v>
      </c>
      <c r="O3742" s="74">
        <v>2.5499999999999998</v>
      </c>
      <c r="P3742" s="74">
        <v>0</v>
      </c>
      <c r="Q3742" s="74">
        <v>0.48</v>
      </c>
      <c r="R3742" s="74">
        <v>0.13</v>
      </c>
      <c r="S3742" s="74">
        <v>0</v>
      </c>
      <c r="T3742" s="74">
        <v>0</v>
      </c>
      <c r="U3742" s="74">
        <v>6.5100000000000005E-2</v>
      </c>
      <c r="V3742" s="74">
        <v>10.2935</v>
      </c>
      <c r="W3742" s="74">
        <v>2.018333131499999</v>
      </c>
      <c r="X3742" s="74">
        <v>1137.32</v>
      </c>
      <c r="Y3742" s="74">
        <v>570</v>
      </c>
      <c r="Z3742" s="74">
        <v>7.4079723496319238E-3</v>
      </c>
      <c r="AA3742" s="74">
        <v>0.99259202765036803</v>
      </c>
      <c r="AB3742" s="74">
        <v>3.26109019753054E-4</v>
      </c>
      <c r="AC3742" s="74">
        <v>3.26109019753054E-4</v>
      </c>
      <c r="AD3742" t="s">
        <v>5810</v>
      </c>
    </row>
    <row r="3743" spans="1:30">
      <c r="A3743" s="165" t="s">
        <v>8118</v>
      </c>
      <c r="C3743" s="165" t="s">
        <v>8442</v>
      </c>
      <c r="D3743" s="169" t="s">
        <v>3040</v>
      </c>
      <c r="E3743" s="169" t="s">
        <v>2873</v>
      </c>
      <c r="F3743" s="174">
        <v>-1.4079999999999999</v>
      </c>
      <c r="G3743" s="174">
        <v>29.2</v>
      </c>
      <c r="H3743" s="74">
        <v>43.32</v>
      </c>
      <c r="I3743" s="74">
        <v>3.61</v>
      </c>
      <c r="J3743" s="74">
        <v>15.43</v>
      </c>
      <c r="K3743" s="74">
        <v>0.15</v>
      </c>
      <c r="L3743" s="74">
        <v>6.51</v>
      </c>
      <c r="M3743" s="74">
        <v>13</v>
      </c>
      <c r="N3743" s="74">
        <v>3.2</v>
      </c>
      <c r="O3743" s="74">
        <v>2.27</v>
      </c>
      <c r="P3743" s="74">
        <v>0</v>
      </c>
      <c r="Q3743" s="74">
        <v>0.44</v>
      </c>
      <c r="R3743" s="74">
        <v>0.15</v>
      </c>
      <c r="S3743" s="74">
        <v>0</v>
      </c>
      <c r="T3743" s="74">
        <v>0</v>
      </c>
      <c r="U3743" s="74">
        <v>6.4799999999999996E-2</v>
      </c>
      <c r="V3743" s="74">
        <v>7.6499999999999986</v>
      </c>
      <c r="W3743" s="74">
        <v>1.49999985</v>
      </c>
      <c r="X3743" s="74">
        <v>1183.8</v>
      </c>
      <c r="Y3743" s="74">
        <v>590</v>
      </c>
      <c r="Z3743" s="74">
        <v>9.3011895833494049E-3</v>
      </c>
      <c r="AA3743" s="74">
        <v>0.99069881041665064</v>
      </c>
      <c r="AB3743" s="74">
        <v>1.4636680120029869E-4</v>
      </c>
      <c r="AC3743" s="74">
        <v>1.463668012002985E-4</v>
      </c>
      <c r="AD3743" t="s">
        <v>5810</v>
      </c>
    </row>
    <row r="3744" spans="1:30">
      <c r="A3744" s="165" t="s">
        <v>8119</v>
      </c>
      <c r="C3744" s="165" t="s">
        <v>8442</v>
      </c>
      <c r="D3744" s="169" t="s">
        <v>3040</v>
      </c>
      <c r="E3744" s="169" t="s">
        <v>2873</v>
      </c>
      <c r="F3744" s="174">
        <v>-1.4079999999999999</v>
      </c>
      <c r="G3744" s="174">
        <v>29.2</v>
      </c>
      <c r="H3744" s="74">
        <v>44.93</v>
      </c>
      <c r="I3744" s="74">
        <v>3.69</v>
      </c>
      <c r="J3744" s="74">
        <v>15.42</v>
      </c>
      <c r="K3744" s="74">
        <v>0.19</v>
      </c>
      <c r="L3744" s="74">
        <v>6.22</v>
      </c>
      <c r="M3744" s="74">
        <v>13.06</v>
      </c>
      <c r="N3744" s="74">
        <v>2.74</v>
      </c>
      <c r="O3744" s="74">
        <v>2.2599999999999998</v>
      </c>
      <c r="P3744" s="74">
        <v>0</v>
      </c>
      <c r="Q3744" s="74">
        <v>0.47</v>
      </c>
      <c r="R3744" s="74">
        <v>0.12</v>
      </c>
      <c r="S3744" s="74">
        <v>0</v>
      </c>
      <c r="T3744" s="74">
        <v>0</v>
      </c>
      <c r="U3744" s="74">
        <v>7.85E-2</v>
      </c>
      <c r="V3744" s="74">
        <v>7.3694999999999986</v>
      </c>
      <c r="W3744" s="74">
        <v>1.4449998555000001</v>
      </c>
      <c r="X3744" s="74">
        <v>1184.796</v>
      </c>
      <c r="Y3744" s="74">
        <v>940</v>
      </c>
      <c r="Z3744" s="74">
        <v>3.9812527462196696E-3</v>
      </c>
      <c r="AA3744" s="74">
        <v>0.99601874725378026</v>
      </c>
      <c r="AB3744" s="74">
        <v>2.5722035548769712E-4</v>
      </c>
      <c r="AC3744" s="74">
        <v>2.5722035548769712E-4</v>
      </c>
      <c r="AD3744" t="s">
        <v>5810</v>
      </c>
    </row>
    <row r="3745" spans="1:30">
      <c r="A3745" s="165" t="s">
        <v>8120</v>
      </c>
      <c r="C3745" s="165" t="s">
        <v>8442</v>
      </c>
      <c r="D3745" s="169" t="s">
        <v>3040</v>
      </c>
      <c r="E3745" s="169" t="s">
        <v>2873</v>
      </c>
      <c r="F3745" s="174">
        <v>-1.4079999999999999</v>
      </c>
      <c r="G3745" s="174">
        <v>29.2</v>
      </c>
      <c r="H3745" s="74">
        <v>45.74</v>
      </c>
      <c r="I3745" s="74">
        <v>3.6</v>
      </c>
      <c r="J3745" s="74">
        <v>15.33</v>
      </c>
      <c r="K3745" s="74">
        <v>0.27</v>
      </c>
      <c r="L3745" s="74">
        <v>5.49</v>
      </c>
      <c r="M3745" s="74">
        <v>8.82</v>
      </c>
      <c r="N3745" s="74">
        <v>3.77</v>
      </c>
      <c r="O3745" s="74">
        <v>2.84</v>
      </c>
      <c r="P3745" s="74">
        <v>0</v>
      </c>
      <c r="Q3745" s="74">
        <v>0.5</v>
      </c>
      <c r="R3745" s="74">
        <v>0.13</v>
      </c>
      <c r="S3745" s="74">
        <v>0</v>
      </c>
      <c r="T3745" s="74">
        <v>0</v>
      </c>
      <c r="U3745" s="74">
        <v>7.9799999999999996E-2</v>
      </c>
      <c r="V3745" s="74">
        <v>10.795</v>
      </c>
      <c r="W3745" s="74">
        <v>2.1166664549999998</v>
      </c>
      <c r="X3745" s="74">
        <v>1114.412</v>
      </c>
      <c r="Y3745" s="74">
        <v>800</v>
      </c>
      <c r="Z3745" s="74">
        <v>5.3604211817517289E-3</v>
      </c>
      <c r="AA3745" s="74">
        <v>0.99463957881824827</v>
      </c>
      <c r="AB3745" s="74">
        <v>6.3584084295351877E-4</v>
      </c>
      <c r="AC3745" s="74">
        <v>6.3584084295351887E-4</v>
      </c>
      <c r="AD3745" t="s">
        <v>5810</v>
      </c>
    </row>
    <row r="3746" spans="1:30">
      <c r="A3746" s="165" t="s">
        <v>8121</v>
      </c>
      <c r="C3746" s="165" t="s">
        <v>8442</v>
      </c>
      <c r="D3746" s="169" t="s">
        <v>3040</v>
      </c>
      <c r="E3746" s="169" t="s">
        <v>2873</v>
      </c>
      <c r="F3746" s="174">
        <v>-1.4079999999999999</v>
      </c>
      <c r="G3746" s="174">
        <v>29.2</v>
      </c>
      <c r="H3746" s="74">
        <v>45.36</v>
      </c>
      <c r="I3746" s="74">
        <v>3.58</v>
      </c>
      <c r="J3746" s="74">
        <v>15.03</v>
      </c>
      <c r="K3746" s="74">
        <v>0.25</v>
      </c>
      <c r="L3746" s="74">
        <v>5.28</v>
      </c>
      <c r="M3746" s="74">
        <v>8.56</v>
      </c>
      <c r="N3746" s="74">
        <v>3.42</v>
      </c>
      <c r="O3746" s="74">
        <v>2.8</v>
      </c>
      <c r="P3746" s="74">
        <v>0</v>
      </c>
      <c r="Q3746" s="74">
        <v>0.6</v>
      </c>
      <c r="R3746" s="74">
        <v>0.15</v>
      </c>
      <c r="S3746" s="74">
        <v>0</v>
      </c>
      <c r="T3746" s="74">
        <v>0</v>
      </c>
      <c r="U3746" s="74">
        <v>7.4499999999999997E-2</v>
      </c>
      <c r="V3746" s="74">
        <v>11.0245</v>
      </c>
      <c r="W3746" s="74">
        <v>2.1616664504999998</v>
      </c>
      <c r="X3746" s="74">
        <v>1110.096</v>
      </c>
      <c r="Y3746" s="74">
        <v>820</v>
      </c>
      <c r="Z3746" s="74">
        <v>7.1070240847372736E-3</v>
      </c>
      <c r="AA3746" s="74">
        <v>0.99289297591526271</v>
      </c>
      <c r="AB3746" s="74">
        <v>8.3043572582838787E-4</v>
      </c>
      <c r="AC3746" s="74">
        <v>8.3043572582838776E-4</v>
      </c>
      <c r="AD3746" t="s">
        <v>5810</v>
      </c>
    </row>
    <row r="3747" spans="1:30">
      <c r="A3747" s="165" t="s">
        <v>8122</v>
      </c>
      <c r="C3747" s="165" t="s">
        <v>8442</v>
      </c>
      <c r="D3747" s="169" t="s">
        <v>3040</v>
      </c>
      <c r="E3747" s="169" t="s">
        <v>2873</v>
      </c>
      <c r="F3747" s="174">
        <v>-1.4079999999999999</v>
      </c>
      <c r="G3747" s="174">
        <v>29.2</v>
      </c>
      <c r="H3747" s="74">
        <v>41.94</v>
      </c>
      <c r="I3747" s="74">
        <v>5.03</v>
      </c>
      <c r="J3747" s="74">
        <v>15.58</v>
      </c>
      <c r="K3747" s="74">
        <v>0.19</v>
      </c>
      <c r="L3747" s="74">
        <v>6.57</v>
      </c>
      <c r="M3747" s="74">
        <v>11.93</v>
      </c>
      <c r="N3747" s="74">
        <v>3.06</v>
      </c>
      <c r="O3747" s="74">
        <v>2.35</v>
      </c>
      <c r="P3747" s="74">
        <v>0</v>
      </c>
      <c r="Q3747" s="74">
        <v>0.56000000000000005</v>
      </c>
      <c r="R3747" s="74">
        <v>0.04</v>
      </c>
      <c r="S3747" s="74">
        <v>0</v>
      </c>
      <c r="T3747" s="74">
        <v>0</v>
      </c>
      <c r="U3747" s="74">
        <v>8.8999999999999999E-3</v>
      </c>
      <c r="V3747" s="74">
        <v>8.8824999999999985</v>
      </c>
      <c r="W3747" s="74">
        <v>1.7416664925000001</v>
      </c>
      <c r="X3747" s="74">
        <v>1166.038</v>
      </c>
      <c r="Y3747" s="74">
        <v>70</v>
      </c>
      <c r="Z3747" s="74">
        <v>5.8357938631681157E-3</v>
      </c>
      <c r="AA3747" s="74">
        <v>0.99416420613683187</v>
      </c>
      <c r="AB3747" s="74">
        <v>8.829238249978621E-4</v>
      </c>
      <c r="AC3747" s="74">
        <v>8.8292382499786178E-4</v>
      </c>
      <c r="AD3747" t="s">
        <v>5810</v>
      </c>
    </row>
    <row r="3748" spans="1:30">
      <c r="A3748" s="165" t="s">
        <v>8123</v>
      </c>
      <c r="C3748" s="165" t="s">
        <v>8442</v>
      </c>
      <c r="D3748" s="169" t="s">
        <v>3040</v>
      </c>
      <c r="E3748" s="169" t="s">
        <v>2873</v>
      </c>
      <c r="F3748" s="174">
        <v>-1.4079999999999999</v>
      </c>
      <c r="G3748" s="174">
        <v>29.2</v>
      </c>
      <c r="H3748" s="74">
        <v>44.62</v>
      </c>
      <c r="I3748" s="74">
        <v>3.67</v>
      </c>
      <c r="J3748" s="74">
        <v>14.96</v>
      </c>
      <c r="K3748" s="74">
        <v>0.25</v>
      </c>
      <c r="L3748" s="74">
        <v>5.64</v>
      </c>
      <c r="M3748" s="74">
        <v>9.61</v>
      </c>
      <c r="N3748" s="74">
        <v>3.32</v>
      </c>
      <c r="O3748" s="74">
        <v>2.58</v>
      </c>
      <c r="P3748" s="74">
        <v>0</v>
      </c>
      <c r="Q3748" s="74">
        <v>0.47</v>
      </c>
      <c r="R3748" s="74">
        <v>0.16</v>
      </c>
      <c r="S3748" s="74">
        <v>0</v>
      </c>
      <c r="T3748" s="74">
        <v>0</v>
      </c>
      <c r="U3748" s="74">
        <v>0.5212</v>
      </c>
      <c r="V3748" s="74">
        <v>11.577</v>
      </c>
      <c r="W3748" s="74">
        <v>2.269999772999999</v>
      </c>
      <c r="X3748" s="74">
        <v>1127.5260000000001</v>
      </c>
      <c r="Y3748" s="74">
        <v>4260</v>
      </c>
      <c r="Z3748" s="74">
        <v>2.0893159942963458E-3</v>
      </c>
      <c r="AA3748" s="74">
        <v>0.99791068400570371</v>
      </c>
      <c r="AB3748" s="74">
        <v>4.7360660253788342E-4</v>
      </c>
      <c r="AC3748" s="74">
        <v>4.7360660253788342E-4</v>
      </c>
      <c r="AD3748" t="s">
        <v>5810</v>
      </c>
    </row>
    <row r="3749" spans="1:30">
      <c r="A3749" s="165" t="s">
        <v>8124</v>
      </c>
      <c r="C3749" s="165" t="s">
        <v>8442</v>
      </c>
      <c r="D3749" s="169" t="s">
        <v>3040</v>
      </c>
      <c r="E3749" s="169" t="s">
        <v>2873</v>
      </c>
      <c r="F3749" s="174">
        <v>-1.4079999999999999</v>
      </c>
      <c r="G3749" s="174">
        <v>29.2</v>
      </c>
      <c r="H3749" s="74">
        <v>43.16</v>
      </c>
      <c r="I3749" s="74">
        <v>3.36</v>
      </c>
      <c r="J3749" s="74">
        <v>9.7899999999999991</v>
      </c>
      <c r="K3749" s="74">
        <v>0.124</v>
      </c>
      <c r="L3749" s="74">
        <v>13.4</v>
      </c>
      <c r="M3749" s="74">
        <v>11.41</v>
      </c>
      <c r="N3749" s="74">
        <v>1.62</v>
      </c>
      <c r="O3749" s="74">
        <v>2.2200000000000002</v>
      </c>
      <c r="P3749" s="74">
        <v>0</v>
      </c>
      <c r="Q3749" s="74">
        <v>0.67</v>
      </c>
      <c r="R3749" s="74">
        <v>0.37</v>
      </c>
      <c r="S3749" s="74">
        <v>0</v>
      </c>
      <c r="T3749" s="74">
        <v>0</v>
      </c>
      <c r="U3749" s="74">
        <v>2.69E-2</v>
      </c>
      <c r="V3749" s="74">
        <v>7.7690000000000001</v>
      </c>
      <c r="W3749" s="74">
        <v>1.5233331809999999</v>
      </c>
      <c r="X3749" s="74">
        <v>1157.4059999999999</v>
      </c>
      <c r="Y3749" s="74">
        <v>250</v>
      </c>
      <c r="Z3749" s="74">
        <v>0.13123845699088571</v>
      </c>
      <c r="AA3749" s="74">
        <v>0.86876154300911435</v>
      </c>
      <c r="AB3749" s="74">
        <v>4.1835426118703539E-4</v>
      </c>
      <c r="AC3749" s="74">
        <v>4.1835426118703539E-4</v>
      </c>
      <c r="AD3749" t="s">
        <v>5810</v>
      </c>
    </row>
    <row r="3750" spans="1:30">
      <c r="A3750" s="165" t="s">
        <v>3103</v>
      </c>
      <c r="C3750" s="165" t="s">
        <v>8444</v>
      </c>
      <c r="D3750" s="169" t="s">
        <v>2941</v>
      </c>
      <c r="E3750" s="169" t="s">
        <v>3103</v>
      </c>
      <c r="F3750" s="174">
        <v>40.750799999999998</v>
      </c>
      <c r="G3750" s="174">
        <v>14.014849999999999</v>
      </c>
      <c r="H3750" s="74">
        <v>47.9</v>
      </c>
      <c r="I3750" s="74">
        <v>1.25</v>
      </c>
      <c r="J3750" s="74">
        <v>15.8</v>
      </c>
      <c r="K3750" s="74">
        <v>0.22</v>
      </c>
      <c r="L3750" s="74">
        <v>5.73</v>
      </c>
      <c r="M3750" s="74">
        <v>12.8</v>
      </c>
      <c r="N3750" s="74">
        <v>3.05</v>
      </c>
      <c r="O3750" s="74">
        <v>1.74</v>
      </c>
      <c r="P3750" s="74">
        <v>0</v>
      </c>
      <c r="Q3750" s="74">
        <v>0.32</v>
      </c>
      <c r="R3750" s="74">
        <v>1.74</v>
      </c>
      <c r="S3750" s="74">
        <v>0</v>
      </c>
      <c r="T3750" s="74">
        <v>0</v>
      </c>
      <c r="U3750" s="74">
        <v>0.28920000000000001</v>
      </c>
      <c r="V3750" s="74">
        <v>9.52</v>
      </c>
      <c r="W3750" s="74">
        <v>1.8666664799999999</v>
      </c>
      <c r="X3750" s="74">
        <v>1180.48</v>
      </c>
      <c r="Y3750" s="74">
        <v>3420</v>
      </c>
      <c r="Z3750" s="74">
        <v>0.15773702213157911</v>
      </c>
      <c r="AA3750" s="74">
        <v>0.84226297786842086</v>
      </c>
      <c r="AB3750" s="74">
        <v>5.6490513950311814E-4</v>
      </c>
      <c r="AC3750" s="74">
        <v>5.6490513950311803E-4</v>
      </c>
      <c r="AD3750" t="s">
        <v>5810</v>
      </c>
    </row>
    <row r="3751" spans="1:30">
      <c r="A3751" s="165" t="s">
        <v>8125</v>
      </c>
      <c r="C3751" s="165" t="s">
        <v>8444</v>
      </c>
      <c r="D3751" s="169" t="s">
        <v>2941</v>
      </c>
      <c r="E3751" s="169" t="s">
        <v>3103</v>
      </c>
      <c r="F3751" s="174">
        <v>40.750799999999998</v>
      </c>
      <c r="G3751" s="174">
        <v>14.014849999999999</v>
      </c>
      <c r="H3751" s="74">
        <v>47</v>
      </c>
      <c r="I3751" s="74">
        <v>1.46</v>
      </c>
      <c r="J3751" s="74">
        <v>16.8</v>
      </c>
      <c r="K3751" s="74">
        <v>0.16</v>
      </c>
      <c r="L3751" s="74">
        <v>6.34</v>
      </c>
      <c r="M3751" s="74">
        <v>11.2</v>
      </c>
      <c r="N3751" s="74">
        <v>2.96</v>
      </c>
      <c r="O3751" s="74">
        <v>2.34</v>
      </c>
      <c r="P3751" s="74">
        <v>0</v>
      </c>
      <c r="Q3751" s="74">
        <v>0.32</v>
      </c>
      <c r="R3751" s="74">
        <v>0.77</v>
      </c>
      <c r="S3751" s="74">
        <v>0</v>
      </c>
      <c r="T3751" s="74">
        <v>0</v>
      </c>
      <c r="U3751" s="74">
        <v>2.2599999999999999E-2</v>
      </c>
      <c r="V3751" s="74">
        <v>9.69</v>
      </c>
      <c r="W3751" s="74">
        <v>1.89999981</v>
      </c>
      <c r="X3751" s="74">
        <v>1153.92</v>
      </c>
      <c r="Y3751" s="74">
        <v>390</v>
      </c>
      <c r="Z3751" s="74">
        <v>0.26231178495859853</v>
      </c>
      <c r="AA3751" s="74">
        <v>0.73768821504140147</v>
      </c>
      <c r="AB3751" s="74">
        <v>1.6475850035017759E-4</v>
      </c>
      <c r="AC3751" s="74">
        <v>1.6475850035017751E-4</v>
      </c>
      <c r="AD3751" t="s">
        <v>5810</v>
      </c>
    </row>
    <row r="3752" spans="1:30">
      <c r="A3752" s="165" t="s">
        <v>8126</v>
      </c>
      <c r="C3752" s="165" t="s">
        <v>8444</v>
      </c>
      <c r="D3752" s="169" t="s">
        <v>2941</v>
      </c>
      <c r="E3752" s="169" t="s">
        <v>3103</v>
      </c>
      <c r="F3752" s="174">
        <v>40.750799999999998</v>
      </c>
      <c r="G3752" s="174">
        <v>14.014849999999999</v>
      </c>
      <c r="H3752" s="74">
        <v>45.4</v>
      </c>
      <c r="I3752" s="74">
        <v>1.34</v>
      </c>
      <c r="J3752" s="74">
        <v>17.5</v>
      </c>
      <c r="K3752" s="74">
        <v>0.13</v>
      </c>
      <c r="L3752" s="74">
        <v>5.26</v>
      </c>
      <c r="M3752" s="74">
        <v>11.6</v>
      </c>
      <c r="N3752" s="74">
        <v>2.5</v>
      </c>
      <c r="O3752" s="74">
        <v>3.26</v>
      </c>
      <c r="P3752" s="74">
        <v>0</v>
      </c>
      <c r="Q3752" s="74">
        <v>0.4</v>
      </c>
      <c r="R3752" s="74">
        <v>1.2</v>
      </c>
      <c r="S3752" s="74">
        <v>0</v>
      </c>
      <c r="T3752" s="74">
        <v>0</v>
      </c>
      <c r="U3752" s="74">
        <v>7.8899999999999998E-2</v>
      </c>
      <c r="V3752" s="74">
        <v>10.71</v>
      </c>
      <c r="W3752" s="74">
        <v>2.09999979</v>
      </c>
      <c r="X3752" s="74">
        <v>1160.56</v>
      </c>
      <c r="Y3752" s="74">
        <v>1100</v>
      </c>
      <c r="Z3752" s="74">
        <v>0.2324634631143658</v>
      </c>
      <c r="AA3752" s="74">
        <v>0.76753653688563428</v>
      </c>
      <c r="AB3752" s="74">
        <v>3.4424532358644461E-4</v>
      </c>
      <c r="AC3752" s="74">
        <v>3.4424532358644439E-4</v>
      </c>
      <c r="AD3752" t="s">
        <v>5810</v>
      </c>
    </row>
    <row r="3753" spans="1:30">
      <c r="A3753" s="165" t="s">
        <v>8127</v>
      </c>
      <c r="C3753" s="165" t="s">
        <v>8444</v>
      </c>
      <c r="D3753" s="169" t="s">
        <v>2941</v>
      </c>
      <c r="E3753" s="169" t="s">
        <v>3103</v>
      </c>
      <c r="F3753" s="174">
        <v>40.750799999999998</v>
      </c>
      <c r="G3753" s="174">
        <v>14.014849999999999</v>
      </c>
      <c r="H3753" s="74">
        <v>46</v>
      </c>
      <c r="I3753" s="74">
        <v>1</v>
      </c>
      <c r="J3753" s="74">
        <v>17.600000000000001</v>
      </c>
      <c r="K3753" s="74">
        <v>0.16</v>
      </c>
      <c r="L3753" s="74">
        <v>5.74</v>
      </c>
      <c r="M3753" s="74">
        <v>11.1</v>
      </c>
      <c r="N3753" s="74">
        <v>2.46</v>
      </c>
      <c r="O3753" s="74">
        <v>3.79</v>
      </c>
      <c r="P3753" s="74">
        <v>0</v>
      </c>
      <c r="Q3753" s="74">
        <v>0.57999999999999996</v>
      </c>
      <c r="R3753" s="74">
        <v>0.8</v>
      </c>
      <c r="S3753" s="74">
        <v>0</v>
      </c>
      <c r="T3753" s="74">
        <v>0</v>
      </c>
      <c r="U3753" s="74">
        <v>4.2299999999999997E-2</v>
      </c>
      <c r="V3753" s="74">
        <v>9.7750000000000004</v>
      </c>
      <c r="W3753" s="74">
        <v>1.916666475</v>
      </c>
      <c r="X3753" s="74">
        <v>1152.26</v>
      </c>
      <c r="Y3753" s="74">
        <v>600</v>
      </c>
      <c r="Z3753" s="74">
        <v>0.1875585051591814</v>
      </c>
      <c r="AA3753" s="74">
        <v>0.81244149484081862</v>
      </c>
      <c r="AB3753" s="74">
        <v>7.6868148337719657E-4</v>
      </c>
      <c r="AC3753" s="74">
        <v>7.6868148337719581E-4</v>
      </c>
      <c r="AD3753" t="s">
        <v>5810</v>
      </c>
    </row>
    <row r="3754" spans="1:30">
      <c r="A3754" s="165" t="s">
        <v>8128</v>
      </c>
      <c r="C3754" s="165" t="s">
        <v>8444</v>
      </c>
      <c r="D3754" s="169" t="s">
        <v>2941</v>
      </c>
      <c r="E3754" s="169" t="s">
        <v>3103</v>
      </c>
      <c r="F3754" s="174">
        <v>40.750799999999998</v>
      </c>
      <c r="G3754" s="174">
        <v>14.014849999999999</v>
      </c>
      <c r="H3754" s="74">
        <v>48.7</v>
      </c>
      <c r="I3754" s="74">
        <v>1.23</v>
      </c>
      <c r="J3754" s="74">
        <v>15.1</v>
      </c>
      <c r="K3754" s="74">
        <v>7.0000000000000007E-2</v>
      </c>
      <c r="L3754" s="74">
        <v>6.19</v>
      </c>
      <c r="M3754" s="74">
        <v>10.8</v>
      </c>
      <c r="N3754" s="74">
        <v>3.03</v>
      </c>
      <c r="O3754" s="74">
        <v>4.05</v>
      </c>
      <c r="P3754" s="74">
        <v>0</v>
      </c>
      <c r="Q3754" s="74">
        <v>0.57999999999999996</v>
      </c>
      <c r="R3754" s="74">
        <v>1.5</v>
      </c>
      <c r="S3754" s="74">
        <v>0</v>
      </c>
      <c r="T3754" s="74">
        <v>0</v>
      </c>
      <c r="U3754" s="74">
        <v>8.9099999999999999E-2</v>
      </c>
      <c r="V3754" s="74">
        <v>8.7550000000000008</v>
      </c>
      <c r="W3754" s="74">
        <v>1.7166664949999999</v>
      </c>
      <c r="X3754" s="74">
        <v>1147.28</v>
      </c>
      <c r="Y3754" s="74">
        <v>1130</v>
      </c>
      <c r="Z3754" s="74">
        <v>0.28802575095749328</v>
      </c>
      <c r="AA3754" s="74">
        <v>0.71197424904250672</v>
      </c>
      <c r="AB3754" s="74">
        <v>5.8529133129759303E-4</v>
      </c>
      <c r="AC3754" s="74">
        <v>5.8529133129759292E-4</v>
      </c>
      <c r="AD3754" t="s">
        <v>5810</v>
      </c>
    </row>
    <row r="3755" spans="1:30">
      <c r="A3755" s="165" t="s">
        <v>8129</v>
      </c>
      <c r="C3755" s="165" t="s">
        <v>8444</v>
      </c>
      <c r="D3755" s="169" t="s">
        <v>2941</v>
      </c>
      <c r="E3755" s="169" t="s">
        <v>3103</v>
      </c>
      <c r="F3755" s="174">
        <v>40.750799999999998</v>
      </c>
      <c r="G3755" s="174">
        <v>14.014849999999999</v>
      </c>
      <c r="H3755" s="74">
        <v>48.2</v>
      </c>
      <c r="I3755" s="74">
        <v>1.29</v>
      </c>
      <c r="J3755" s="74">
        <v>15.2</v>
      </c>
      <c r="K3755" s="74">
        <v>0.05</v>
      </c>
      <c r="L3755" s="74">
        <v>5.58</v>
      </c>
      <c r="M3755" s="74">
        <v>11.4</v>
      </c>
      <c r="N3755" s="74">
        <v>3.25</v>
      </c>
      <c r="O3755" s="74">
        <v>4.7699999999999996</v>
      </c>
      <c r="P3755" s="74">
        <v>0</v>
      </c>
      <c r="Q3755" s="74">
        <v>0.75</v>
      </c>
      <c r="R3755" s="74">
        <v>1.1000000000000001</v>
      </c>
      <c r="S3755" s="74">
        <v>0</v>
      </c>
      <c r="T3755" s="74">
        <v>0</v>
      </c>
      <c r="U3755" s="74">
        <v>4.8300000000000003E-2</v>
      </c>
      <c r="V3755" s="74">
        <v>8.0749999999999993</v>
      </c>
      <c r="W3755" s="74">
        <v>1.5833331749999999</v>
      </c>
      <c r="X3755" s="74">
        <v>1157.24</v>
      </c>
      <c r="Y3755" s="74">
        <v>540</v>
      </c>
      <c r="Z3755" s="74">
        <v>0.3093859228575277</v>
      </c>
      <c r="AA3755" s="74">
        <v>0.69061407714247225</v>
      </c>
      <c r="AB3755" s="74">
        <v>1.0781660009514991E-3</v>
      </c>
      <c r="AC3755" s="74">
        <v>1.0781660009514991E-3</v>
      </c>
      <c r="AD3755" t="s">
        <v>5810</v>
      </c>
    </row>
    <row r="3756" spans="1:30">
      <c r="A3756" s="165" t="s">
        <v>8130</v>
      </c>
      <c r="C3756" s="165" t="s">
        <v>8444</v>
      </c>
      <c r="D3756" s="169" t="s">
        <v>2941</v>
      </c>
      <c r="E3756" s="169" t="s">
        <v>3103</v>
      </c>
      <c r="F3756" s="174">
        <v>40.750799999999998</v>
      </c>
      <c r="G3756" s="174">
        <v>14.014849999999999</v>
      </c>
      <c r="H3756" s="74">
        <v>49.7</v>
      </c>
      <c r="I3756" s="74">
        <v>1.04</v>
      </c>
      <c r="J3756" s="74">
        <v>15.1</v>
      </c>
      <c r="K3756" s="74">
        <v>0.08</v>
      </c>
      <c r="L3756" s="74">
        <v>6.19</v>
      </c>
      <c r="M3756" s="74">
        <v>11</v>
      </c>
      <c r="N3756" s="74">
        <v>2.56</v>
      </c>
      <c r="O3756" s="74">
        <v>3.92</v>
      </c>
      <c r="P3756" s="74">
        <v>0</v>
      </c>
      <c r="Q3756" s="74">
        <v>0.62</v>
      </c>
      <c r="R3756" s="74">
        <v>1.1200000000000001</v>
      </c>
      <c r="S3756" s="74">
        <v>0</v>
      </c>
      <c r="T3756" s="74">
        <v>0</v>
      </c>
      <c r="U3756" s="74">
        <v>9.7000000000000003E-2</v>
      </c>
      <c r="V3756" s="74">
        <v>8.2449999999999992</v>
      </c>
      <c r="W3756" s="74">
        <v>1.616666505</v>
      </c>
      <c r="X3756" s="74">
        <v>1150.5999999999999</v>
      </c>
      <c r="Y3756" s="74">
        <v>1320</v>
      </c>
      <c r="Z3756" s="74">
        <v>0.1561658803760464</v>
      </c>
      <c r="AA3756" s="74">
        <v>0.8438341196239536</v>
      </c>
      <c r="AB3756" s="74">
        <v>4.3452376870414008E-4</v>
      </c>
      <c r="AC3756" s="74">
        <v>4.3452376870413992E-4</v>
      </c>
      <c r="AD3756" t="s">
        <v>5810</v>
      </c>
    </row>
    <row r="3757" spans="1:30">
      <c r="A3757" s="165" t="s">
        <v>8131</v>
      </c>
      <c r="C3757" s="165" t="s">
        <v>8444</v>
      </c>
      <c r="D3757" s="169" t="s">
        <v>2941</v>
      </c>
      <c r="E3757" s="169" t="s">
        <v>3103</v>
      </c>
      <c r="F3757" s="174">
        <v>40.750799999999998</v>
      </c>
      <c r="G3757" s="174">
        <v>14.014849999999999</v>
      </c>
      <c r="H3757" s="74">
        <v>46.2</v>
      </c>
      <c r="I3757" s="74">
        <v>0.94</v>
      </c>
      <c r="J3757" s="74">
        <v>16.8</v>
      </c>
      <c r="K3757" s="74">
        <v>0.19</v>
      </c>
      <c r="L3757" s="74">
        <v>6.15</v>
      </c>
      <c r="M3757" s="74">
        <v>11.3</v>
      </c>
      <c r="N3757" s="74">
        <v>2.59</v>
      </c>
      <c r="O3757" s="74">
        <v>3.92</v>
      </c>
      <c r="P3757" s="74">
        <v>0</v>
      </c>
      <c r="Q3757" s="74">
        <v>0.79</v>
      </c>
      <c r="R3757" s="74">
        <v>1.7</v>
      </c>
      <c r="S3757" s="74">
        <v>0</v>
      </c>
      <c r="T3757" s="74">
        <v>0</v>
      </c>
      <c r="U3757" s="74">
        <v>0.14119999999999999</v>
      </c>
      <c r="V3757" s="74">
        <v>9.4349999999999987</v>
      </c>
      <c r="W3757" s="74">
        <v>1.8499998150000001</v>
      </c>
      <c r="X3757" s="74">
        <v>1155.58</v>
      </c>
      <c r="Y3757" s="74">
        <v>1710</v>
      </c>
      <c r="Z3757" s="74">
        <v>0.26101913466021448</v>
      </c>
      <c r="AA3757" s="74">
        <v>0.73898086533978546</v>
      </c>
      <c r="AB3757" s="74">
        <v>8.2769917364102427E-5</v>
      </c>
      <c r="AC3757" s="74">
        <v>8.276991736410244E-5</v>
      </c>
      <c r="AD3757" t="s">
        <v>5810</v>
      </c>
    </row>
    <row r="3758" spans="1:30">
      <c r="A3758" s="165" t="s">
        <v>8132</v>
      </c>
      <c r="C3758" s="165" t="s">
        <v>8444</v>
      </c>
      <c r="D3758" s="169" t="s">
        <v>2941</v>
      </c>
      <c r="E3758" s="169" t="s">
        <v>3103</v>
      </c>
      <c r="F3758" s="174">
        <v>40.750799999999998</v>
      </c>
      <c r="G3758" s="174">
        <v>14.014849999999999</v>
      </c>
      <c r="H3758" s="74">
        <v>47.3</v>
      </c>
      <c r="I3758" s="74">
        <v>1.21</v>
      </c>
      <c r="J3758" s="74">
        <v>16.7</v>
      </c>
      <c r="K3758" s="74">
        <v>0.15</v>
      </c>
      <c r="L3758" s="74">
        <v>6.35</v>
      </c>
      <c r="M3758" s="74">
        <v>10.8</v>
      </c>
      <c r="N3758" s="74">
        <v>3.12</v>
      </c>
      <c r="O3758" s="74">
        <v>3.35</v>
      </c>
      <c r="P3758" s="74">
        <v>0</v>
      </c>
      <c r="Q3758" s="74">
        <v>0.54</v>
      </c>
      <c r="R3758" s="74">
        <v>2.7</v>
      </c>
      <c r="S3758" s="74">
        <v>0</v>
      </c>
      <c r="T3758" s="74">
        <v>0</v>
      </c>
      <c r="U3758" s="74">
        <v>6.7500000000000004E-2</v>
      </c>
      <c r="V3758" s="74">
        <v>8.9249999999999989</v>
      </c>
      <c r="W3758" s="74">
        <v>1.749999825</v>
      </c>
      <c r="X3758" s="74">
        <v>1147.28</v>
      </c>
      <c r="Y3758" s="74">
        <v>1400</v>
      </c>
      <c r="Z3758" s="74">
        <v>0.60165429577268581</v>
      </c>
      <c r="AA3758" s="74">
        <v>0.39834570422731419</v>
      </c>
      <c r="AB3758" s="74">
        <v>5.1112243774224277E-4</v>
      </c>
      <c r="AC3758" s="74">
        <v>5.1112243774224277E-4</v>
      </c>
      <c r="AD3758" t="s">
        <v>5810</v>
      </c>
    </row>
    <row r="3759" spans="1:30">
      <c r="A3759" s="165" t="s">
        <v>8133</v>
      </c>
      <c r="C3759" s="165" t="s">
        <v>8444</v>
      </c>
      <c r="D3759" s="169" t="s">
        <v>2941</v>
      </c>
      <c r="E3759" s="169" t="s">
        <v>3103</v>
      </c>
      <c r="F3759" s="174">
        <v>40.750799999999998</v>
      </c>
      <c r="G3759" s="174">
        <v>14.014849999999999</v>
      </c>
      <c r="H3759" s="74">
        <v>48.3</v>
      </c>
      <c r="I3759" s="74">
        <v>1.48</v>
      </c>
      <c r="J3759" s="74">
        <v>18.7</v>
      </c>
      <c r="K3759" s="74">
        <v>0.09</v>
      </c>
      <c r="L3759" s="74">
        <v>3.19</v>
      </c>
      <c r="M3759" s="74">
        <v>11.8</v>
      </c>
      <c r="N3759" s="74">
        <v>3.78</v>
      </c>
      <c r="O3759" s="74">
        <v>2.96</v>
      </c>
      <c r="P3759" s="74">
        <v>0</v>
      </c>
      <c r="Q3759" s="74">
        <v>0.42</v>
      </c>
      <c r="R3759" s="74">
        <v>0.99</v>
      </c>
      <c r="S3759" s="74">
        <v>0</v>
      </c>
      <c r="T3759" s="74">
        <v>0</v>
      </c>
      <c r="U3759" s="74">
        <v>2.7699999999999999E-2</v>
      </c>
      <c r="V3759" s="74">
        <v>7.9050000000000002</v>
      </c>
      <c r="W3759" s="74">
        <v>1.5499998450000001</v>
      </c>
      <c r="X3759" s="74">
        <v>1163.8800000000001</v>
      </c>
      <c r="Y3759" s="74">
        <v>490</v>
      </c>
      <c r="Z3759" s="74">
        <v>0.29482375218689888</v>
      </c>
      <c r="AA3759" s="74">
        <v>0.70517624781310095</v>
      </c>
      <c r="AB3759" s="74">
        <v>6.581167705389003E-4</v>
      </c>
      <c r="AC3759" s="74">
        <v>6.5811677053889998E-4</v>
      </c>
      <c r="AD3759" t="s">
        <v>5810</v>
      </c>
    </row>
    <row r="3760" spans="1:30">
      <c r="A3760" s="165" t="s">
        <v>8134</v>
      </c>
      <c r="C3760" s="165" t="s">
        <v>8444</v>
      </c>
      <c r="D3760" s="169" t="s">
        <v>2941</v>
      </c>
      <c r="E3760" s="169" t="s">
        <v>3103</v>
      </c>
      <c r="F3760" s="174">
        <v>40.750799999999998</v>
      </c>
      <c r="G3760" s="174">
        <v>14.014849999999999</v>
      </c>
      <c r="H3760" s="74">
        <v>46.4</v>
      </c>
      <c r="I3760" s="74">
        <v>1.1599999999999999</v>
      </c>
      <c r="J3760" s="74">
        <v>16</v>
      </c>
      <c r="K3760" s="74">
        <v>0.12</v>
      </c>
      <c r="L3760" s="74">
        <v>6.17</v>
      </c>
      <c r="M3760" s="74">
        <v>12.2</v>
      </c>
      <c r="N3760" s="74">
        <v>2.78</v>
      </c>
      <c r="O3760" s="74">
        <v>3.66</v>
      </c>
      <c r="P3760" s="74">
        <v>0</v>
      </c>
      <c r="Q3760" s="74">
        <v>0.63</v>
      </c>
      <c r="R3760" s="74">
        <v>1.46</v>
      </c>
      <c r="S3760" s="74">
        <v>0</v>
      </c>
      <c r="T3760" s="74">
        <v>0</v>
      </c>
      <c r="U3760" s="74">
        <v>0.159</v>
      </c>
      <c r="V3760" s="74">
        <v>9.18</v>
      </c>
      <c r="W3760" s="74">
        <v>1.79999982</v>
      </c>
      <c r="X3760" s="74">
        <v>1170.52</v>
      </c>
      <c r="Y3760" s="74">
        <v>1670</v>
      </c>
      <c r="Z3760" s="74">
        <v>0.20609595529430799</v>
      </c>
      <c r="AA3760" s="74">
        <v>0.79390404470569198</v>
      </c>
      <c r="AB3760" s="74">
        <v>2.017567581751722E-4</v>
      </c>
      <c r="AC3760" s="74">
        <v>2.017567581751722E-4</v>
      </c>
      <c r="AD3760" t="s">
        <v>5810</v>
      </c>
    </row>
    <row r="3761" spans="1:30">
      <c r="A3761" s="165" t="s">
        <v>8135</v>
      </c>
      <c r="C3761" s="165" t="s">
        <v>8444</v>
      </c>
      <c r="D3761" s="169" t="s">
        <v>2941</v>
      </c>
      <c r="E3761" s="169" t="s">
        <v>3103</v>
      </c>
      <c r="F3761" s="174">
        <v>40.750799999999998</v>
      </c>
      <c r="G3761" s="174">
        <v>14.014849999999999</v>
      </c>
      <c r="H3761" s="74">
        <v>47</v>
      </c>
      <c r="I3761" s="74">
        <v>1.1299999999999999</v>
      </c>
      <c r="J3761" s="74">
        <v>17.100000000000001</v>
      </c>
      <c r="K3761" s="74">
        <v>0.12</v>
      </c>
      <c r="L3761" s="74">
        <v>6.2</v>
      </c>
      <c r="M3761" s="74">
        <v>11.3</v>
      </c>
      <c r="N3761" s="74">
        <v>2.86</v>
      </c>
      <c r="O3761" s="74">
        <v>3.34</v>
      </c>
      <c r="P3761" s="74">
        <v>0</v>
      </c>
      <c r="Q3761" s="74">
        <v>0.47</v>
      </c>
      <c r="R3761" s="74">
        <v>1.4</v>
      </c>
      <c r="S3761" s="74">
        <v>0</v>
      </c>
      <c r="T3761" s="74">
        <v>0</v>
      </c>
      <c r="U3761" s="74">
        <v>7.8700000000000006E-2</v>
      </c>
      <c r="V3761" s="74">
        <v>8.9249999999999989</v>
      </c>
      <c r="W3761" s="74">
        <v>1.749999825</v>
      </c>
      <c r="X3761" s="74">
        <v>1155.58</v>
      </c>
      <c r="Y3761" s="74">
        <v>1130</v>
      </c>
      <c r="Z3761" s="74">
        <v>0.27289664699618538</v>
      </c>
      <c r="AA3761" s="74">
        <v>0.72710335300381457</v>
      </c>
      <c r="AB3761" s="74">
        <v>3.76171441079846E-4</v>
      </c>
      <c r="AC3761" s="74">
        <v>3.76171441079846E-4</v>
      </c>
      <c r="AD3761" t="s">
        <v>5810</v>
      </c>
    </row>
    <row r="3762" spans="1:30">
      <c r="A3762" s="165" t="s">
        <v>8136</v>
      </c>
      <c r="C3762" s="165" t="s">
        <v>8444</v>
      </c>
      <c r="D3762" s="169" t="s">
        <v>2941</v>
      </c>
      <c r="E3762" s="169" t="s">
        <v>3103</v>
      </c>
      <c r="F3762" s="174">
        <v>40.750799999999998</v>
      </c>
      <c r="G3762" s="174">
        <v>14.014849999999999</v>
      </c>
      <c r="H3762" s="74">
        <v>48.2</v>
      </c>
      <c r="I3762" s="74">
        <v>1.41</v>
      </c>
      <c r="J3762" s="74">
        <v>15.2</v>
      </c>
      <c r="K3762" s="74">
        <v>0.12</v>
      </c>
      <c r="L3762" s="74">
        <v>5.87</v>
      </c>
      <c r="M3762" s="74">
        <v>11.8</v>
      </c>
      <c r="N3762" s="74">
        <v>2.81</v>
      </c>
      <c r="O3762" s="74">
        <v>2.1</v>
      </c>
      <c r="P3762" s="74">
        <v>0</v>
      </c>
      <c r="Q3762" s="74">
        <v>0.35</v>
      </c>
      <c r="R3762" s="74">
        <v>1.3</v>
      </c>
      <c r="S3762" s="74">
        <v>0</v>
      </c>
      <c r="T3762" s="74">
        <v>0</v>
      </c>
      <c r="U3762" s="74">
        <v>0.14680000000000001</v>
      </c>
      <c r="V3762" s="74">
        <v>10.285</v>
      </c>
      <c r="W3762" s="74">
        <v>2.0166664650000001</v>
      </c>
      <c r="X3762" s="74">
        <v>1163.8800000000001</v>
      </c>
      <c r="Y3762" s="74">
        <v>2010</v>
      </c>
      <c r="Z3762" s="74">
        <v>0.15101624289531931</v>
      </c>
      <c r="AA3762" s="74">
        <v>0.84898375710468077</v>
      </c>
      <c r="AB3762" s="74">
        <v>3.2646835179548992E-5</v>
      </c>
      <c r="AC3762" s="74">
        <v>3.2646835179548979E-5</v>
      </c>
      <c r="AD3762" t="s">
        <v>5810</v>
      </c>
    </row>
    <row r="3763" spans="1:30">
      <c r="A3763" s="165" t="s">
        <v>8137</v>
      </c>
      <c r="C3763" s="165" t="s">
        <v>8444</v>
      </c>
      <c r="D3763" s="169" t="s">
        <v>2941</v>
      </c>
      <c r="E3763" s="169" t="s">
        <v>3103</v>
      </c>
      <c r="F3763" s="174">
        <v>40.750799999999998</v>
      </c>
      <c r="G3763" s="174">
        <v>14.014849999999999</v>
      </c>
      <c r="H3763" s="74">
        <v>50.3</v>
      </c>
      <c r="I3763" s="74">
        <v>1.31</v>
      </c>
      <c r="J3763" s="74">
        <v>14.9</v>
      </c>
      <c r="K3763" s="74">
        <v>0.08</v>
      </c>
      <c r="L3763" s="74">
        <v>6.39</v>
      </c>
      <c r="M3763" s="74">
        <v>10.9</v>
      </c>
      <c r="N3763" s="74">
        <v>3.27</v>
      </c>
      <c r="O3763" s="74">
        <v>3.47</v>
      </c>
      <c r="P3763" s="74">
        <v>0</v>
      </c>
      <c r="Q3763" s="74">
        <v>0.68</v>
      </c>
      <c r="R3763" s="74">
        <v>1.31</v>
      </c>
      <c r="S3763" s="74">
        <v>0</v>
      </c>
      <c r="T3763" s="74">
        <v>0</v>
      </c>
      <c r="U3763" s="74">
        <v>0.12379999999999999</v>
      </c>
      <c r="V3763" s="74">
        <v>7.3949999999999996</v>
      </c>
      <c r="W3763" s="74">
        <v>1.4499998549999999</v>
      </c>
      <c r="X3763" s="74">
        <v>1148.94</v>
      </c>
      <c r="Y3763" s="74">
        <v>1580</v>
      </c>
      <c r="Z3763" s="74">
        <v>0.1689641035449588</v>
      </c>
      <c r="AA3763" s="74">
        <v>0.83103589645504117</v>
      </c>
      <c r="AB3763" s="74">
        <v>3.5706050526110192E-4</v>
      </c>
      <c r="AC3763" s="74">
        <v>3.5706050526110192E-4</v>
      </c>
      <c r="AD3763" t="s">
        <v>5810</v>
      </c>
    </row>
    <row r="3764" spans="1:30">
      <c r="A3764" s="165" t="s">
        <v>8138</v>
      </c>
      <c r="C3764" s="165" t="s">
        <v>8444</v>
      </c>
      <c r="D3764" s="169" t="s">
        <v>2941</v>
      </c>
      <c r="E3764" s="169" t="s">
        <v>3103</v>
      </c>
      <c r="F3764" s="174">
        <v>40.750799999999998</v>
      </c>
      <c r="G3764" s="174">
        <v>14.014849999999999</v>
      </c>
      <c r="H3764" s="74">
        <v>47.3</v>
      </c>
      <c r="I3764" s="74">
        <v>1.18</v>
      </c>
      <c r="J3764" s="74">
        <v>15.6</v>
      </c>
      <c r="K3764" s="74">
        <v>0.16</v>
      </c>
      <c r="L3764" s="74">
        <v>6.4</v>
      </c>
      <c r="M3764" s="74">
        <v>12.1</v>
      </c>
      <c r="N3764" s="74">
        <v>3.02</v>
      </c>
      <c r="O3764" s="74">
        <v>3.37</v>
      </c>
      <c r="P3764" s="74">
        <v>0</v>
      </c>
      <c r="Q3764" s="74">
        <v>0.65</v>
      </c>
      <c r="R3764" s="74">
        <v>1.54</v>
      </c>
      <c r="S3764" s="74">
        <v>0</v>
      </c>
      <c r="T3764" s="74">
        <v>0</v>
      </c>
      <c r="U3764" s="74">
        <v>0.1179</v>
      </c>
      <c r="V3764" s="74">
        <v>8.67</v>
      </c>
      <c r="W3764" s="74">
        <v>1.6999998300000001</v>
      </c>
      <c r="X3764" s="74">
        <v>1168.8599999999999</v>
      </c>
      <c r="Y3764" s="74">
        <v>1390</v>
      </c>
      <c r="Z3764" s="74">
        <v>0.25841023351508952</v>
      </c>
      <c r="AA3764" s="74">
        <v>0.74158976648491048</v>
      </c>
      <c r="AB3764" s="74">
        <v>5.8575441676793339E-5</v>
      </c>
      <c r="AC3764" s="74">
        <v>5.8575441676793332E-5</v>
      </c>
      <c r="AD3764" t="s">
        <v>5810</v>
      </c>
    </row>
    <row r="3765" spans="1:30">
      <c r="A3765" s="165" t="s">
        <v>8139</v>
      </c>
      <c r="C3765" s="165" t="s">
        <v>8444</v>
      </c>
      <c r="D3765" s="169" t="s">
        <v>2941</v>
      </c>
      <c r="E3765" s="169" t="s">
        <v>3103</v>
      </c>
      <c r="F3765" s="174">
        <v>40.750799999999998</v>
      </c>
      <c r="G3765" s="174">
        <v>14.014849999999999</v>
      </c>
      <c r="H3765" s="74">
        <v>47.6</v>
      </c>
      <c r="I3765" s="74">
        <v>1.46</v>
      </c>
      <c r="J3765" s="74">
        <v>15.2</v>
      </c>
      <c r="K3765" s="74">
        <v>0.13</v>
      </c>
      <c r="L3765" s="74">
        <v>6.07</v>
      </c>
      <c r="M3765" s="74">
        <v>12.2</v>
      </c>
      <c r="N3765" s="74">
        <v>2.99</v>
      </c>
      <c r="O3765" s="74">
        <v>3.57</v>
      </c>
      <c r="P3765" s="74">
        <v>0</v>
      </c>
      <c r="Q3765" s="74">
        <v>0.61</v>
      </c>
      <c r="R3765" s="74">
        <v>1.18</v>
      </c>
      <c r="S3765" s="74">
        <v>0</v>
      </c>
      <c r="T3765" s="74">
        <v>0</v>
      </c>
      <c r="U3765" s="74">
        <v>0.1108</v>
      </c>
      <c r="V3765" s="74">
        <v>8.67</v>
      </c>
      <c r="W3765" s="74">
        <v>1.6999998300000001</v>
      </c>
      <c r="X3765" s="74">
        <v>1170.52</v>
      </c>
      <c r="Y3765" s="74">
        <v>1220</v>
      </c>
      <c r="Z3765" s="74">
        <v>0.18662016142024571</v>
      </c>
      <c r="AA3765" s="74">
        <v>0.81337983857975438</v>
      </c>
      <c r="AB3765" s="74">
        <v>1.4804233170105901E-4</v>
      </c>
      <c r="AC3765" s="74">
        <v>1.4804233170105901E-4</v>
      </c>
      <c r="AD3765" t="s">
        <v>5810</v>
      </c>
    </row>
    <row r="3766" spans="1:30">
      <c r="A3766" s="165" t="s">
        <v>8140</v>
      </c>
      <c r="C3766" s="165" t="s">
        <v>8444</v>
      </c>
      <c r="D3766" s="169" t="s">
        <v>2941</v>
      </c>
      <c r="E3766" s="169" t="s">
        <v>3103</v>
      </c>
      <c r="F3766" s="174">
        <v>40.750799999999998</v>
      </c>
      <c r="G3766" s="174">
        <v>14.014849999999999</v>
      </c>
      <c r="H3766" s="74">
        <v>49.7</v>
      </c>
      <c r="I3766" s="74">
        <v>1.37</v>
      </c>
      <c r="J3766" s="74">
        <v>15.9</v>
      </c>
      <c r="K3766" s="74">
        <v>0.13</v>
      </c>
      <c r="L3766" s="74">
        <v>6.2</v>
      </c>
      <c r="M3766" s="74">
        <v>13.7</v>
      </c>
      <c r="N3766" s="74">
        <v>3.36</v>
      </c>
      <c r="O3766" s="74">
        <v>1.68</v>
      </c>
      <c r="P3766" s="74">
        <v>0</v>
      </c>
      <c r="Q3766" s="74">
        <v>0.36</v>
      </c>
      <c r="R3766" s="74">
        <v>0.74</v>
      </c>
      <c r="S3766" s="74">
        <v>0</v>
      </c>
      <c r="T3766" s="74">
        <v>0</v>
      </c>
      <c r="U3766" s="74">
        <v>5.28E-2</v>
      </c>
      <c r="V3766" s="74">
        <v>6.46</v>
      </c>
      <c r="W3766" s="74">
        <v>1.2666665399999999</v>
      </c>
      <c r="X3766" s="74">
        <v>1195.42</v>
      </c>
      <c r="Y3766" s="74">
        <v>820</v>
      </c>
      <c r="Z3766" s="74">
        <v>0.1142319654243196</v>
      </c>
      <c r="AA3766" s="74">
        <v>0.88576803457568043</v>
      </c>
      <c r="AB3766" s="74">
        <v>6.2540115345538461E-4</v>
      </c>
      <c r="AC3766" s="74">
        <v>6.2540115345538461E-4</v>
      </c>
      <c r="AD3766" t="s">
        <v>5810</v>
      </c>
    </row>
    <row r="3767" spans="1:30">
      <c r="A3767" s="165" t="s">
        <v>8141</v>
      </c>
      <c r="C3767" s="165" t="s">
        <v>8444</v>
      </c>
      <c r="D3767" s="169" t="s">
        <v>2941</v>
      </c>
      <c r="E3767" s="169" t="s">
        <v>3103</v>
      </c>
      <c r="F3767" s="174">
        <v>40.750799999999998</v>
      </c>
      <c r="G3767" s="174">
        <v>14.014849999999999</v>
      </c>
      <c r="H3767" s="74">
        <v>48.8</v>
      </c>
      <c r="I3767" s="74">
        <v>1.53</v>
      </c>
      <c r="J3767" s="74">
        <v>17</v>
      </c>
      <c r="K3767" s="74">
        <v>0.18</v>
      </c>
      <c r="L3767" s="74">
        <v>6.25</v>
      </c>
      <c r="M3767" s="74">
        <v>11.6</v>
      </c>
      <c r="N3767" s="74">
        <v>2.88</v>
      </c>
      <c r="O3767" s="74">
        <v>2.87</v>
      </c>
      <c r="P3767" s="74">
        <v>0</v>
      </c>
      <c r="Q3767" s="74">
        <v>0.6</v>
      </c>
      <c r="R3767" s="74">
        <v>1.58</v>
      </c>
      <c r="S3767" s="74">
        <v>0</v>
      </c>
      <c r="T3767" s="74">
        <v>0</v>
      </c>
      <c r="U3767" s="74">
        <v>0.14510000000000001</v>
      </c>
      <c r="V3767" s="74">
        <v>7.0550000000000006</v>
      </c>
      <c r="W3767" s="74">
        <v>1.3833331950000001</v>
      </c>
      <c r="X3767" s="74">
        <v>1160.56</v>
      </c>
      <c r="Y3767" s="74">
        <v>2100</v>
      </c>
      <c r="Z3767" s="74">
        <v>0.1918156757552861</v>
      </c>
      <c r="AA3767" s="74">
        <v>0.80818432424471387</v>
      </c>
      <c r="AB3767" s="74">
        <v>6.7378083716971703E-4</v>
      </c>
      <c r="AC3767" s="74">
        <v>6.7378083716971714E-4</v>
      </c>
      <c r="AD3767" t="s">
        <v>5810</v>
      </c>
    </row>
    <row r="3768" spans="1:30">
      <c r="A3768" s="165" t="s">
        <v>8142</v>
      </c>
      <c r="C3768" s="165" t="s">
        <v>8444</v>
      </c>
      <c r="D3768" s="169" t="s">
        <v>2941</v>
      </c>
      <c r="E3768" s="169" t="s">
        <v>3103</v>
      </c>
      <c r="F3768" s="174">
        <v>40.750799999999998</v>
      </c>
      <c r="G3768" s="174">
        <v>14.014849999999999</v>
      </c>
      <c r="H3768" s="74">
        <v>48.8</v>
      </c>
      <c r="I3768" s="74">
        <v>1.27</v>
      </c>
      <c r="J3768" s="74">
        <v>17.3</v>
      </c>
      <c r="K3768" s="74">
        <v>0.14000000000000001</v>
      </c>
      <c r="L3768" s="74">
        <v>5.39</v>
      </c>
      <c r="M3768" s="74">
        <v>12.9</v>
      </c>
      <c r="N3768" s="74">
        <v>3.01</v>
      </c>
      <c r="O3768" s="74">
        <v>3.11</v>
      </c>
      <c r="P3768" s="74">
        <v>0</v>
      </c>
      <c r="Q3768" s="74">
        <v>0.55000000000000004</v>
      </c>
      <c r="R3768" s="74">
        <v>0.51</v>
      </c>
      <c r="S3768" s="74">
        <v>0</v>
      </c>
      <c r="T3768" s="74">
        <v>0</v>
      </c>
      <c r="U3768" s="74">
        <v>5.28E-2</v>
      </c>
      <c r="V3768" s="74">
        <v>6.46</v>
      </c>
      <c r="W3768" s="74">
        <v>1.2666665399999999</v>
      </c>
      <c r="X3768" s="74">
        <v>1182.1400000000001</v>
      </c>
      <c r="Y3768" s="74">
        <v>770</v>
      </c>
      <c r="Z3768" s="74">
        <v>6.1135669353404108E-2</v>
      </c>
      <c r="AA3768" s="74">
        <v>0.93886433064659591</v>
      </c>
      <c r="AB3768" s="74">
        <v>6.0157391954018076E-4</v>
      </c>
      <c r="AC3768" s="74">
        <v>6.0157391954018086E-4</v>
      </c>
      <c r="AD3768" t="s">
        <v>5810</v>
      </c>
    </row>
    <row r="3769" spans="1:30">
      <c r="A3769" s="165" t="s">
        <v>8143</v>
      </c>
      <c r="C3769" s="165" t="s">
        <v>8444</v>
      </c>
      <c r="D3769" s="169" t="s">
        <v>2941</v>
      </c>
      <c r="E3769" s="169" t="s">
        <v>3103</v>
      </c>
      <c r="F3769" s="174">
        <v>40.750799999999998</v>
      </c>
      <c r="G3769" s="174">
        <v>14.014849999999999</v>
      </c>
      <c r="H3769" s="74">
        <v>49.5</v>
      </c>
      <c r="I3769" s="74">
        <v>1.52</v>
      </c>
      <c r="J3769" s="74">
        <v>16.100000000000001</v>
      </c>
      <c r="K3769" s="74">
        <v>0.18</v>
      </c>
      <c r="L3769" s="74">
        <v>6.7</v>
      </c>
      <c r="M3769" s="74">
        <v>12.1</v>
      </c>
      <c r="N3769" s="74">
        <v>3.15</v>
      </c>
      <c r="O3769" s="74">
        <v>3.14</v>
      </c>
      <c r="P3769" s="74">
        <v>0</v>
      </c>
      <c r="Q3769" s="74">
        <v>0.65</v>
      </c>
      <c r="R3769" s="74">
        <v>1.01</v>
      </c>
      <c r="S3769" s="74">
        <v>0</v>
      </c>
      <c r="T3769" s="74">
        <v>0</v>
      </c>
      <c r="U3769" s="74">
        <v>3.6299999999999999E-2</v>
      </c>
      <c r="V3769" s="74">
        <v>5.8650000000000002</v>
      </c>
      <c r="W3769" s="74">
        <v>1.1499998849999999</v>
      </c>
      <c r="X3769" s="74">
        <v>1168.8599999999999</v>
      </c>
      <c r="Y3769" s="74">
        <v>580</v>
      </c>
      <c r="Z3769" s="74">
        <v>0.26111388206353953</v>
      </c>
      <c r="AA3769" s="74">
        <v>0.73888611793646042</v>
      </c>
      <c r="AB3769" s="74">
        <v>8.5843588720684386E-4</v>
      </c>
      <c r="AC3769" s="74">
        <v>8.5843588720684353E-4</v>
      </c>
      <c r="AD3769" t="s">
        <v>5810</v>
      </c>
    </row>
    <row r="3770" spans="1:30">
      <c r="A3770" s="165" t="s">
        <v>8144</v>
      </c>
      <c r="C3770" s="165" t="s">
        <v>8444</v>
      </c>
      <c r="D3770" s="169" t="s">
        <v>2941</v>
      </c>
      <c r="E3770" s="169" t="s">
        <v>3103</v>
      </c>
      <c r="F3770" s="174">
        <v>40.750799999999998</v>
      </c>
      <c r="G3770" s="174">
        <v>14.014849999999999</v>
      </c>
      <c r="H3770" s="74">
        <v>51.3</v>
      </c>
      <c r="I3770" s="74">
        <v>1.0900000000000001</v>
      </c>
      <c r="J3770" s="74">
        <v>16.7</v>
      </c>
      <c r="K3770" s="74">
        <v>0.1</v>
      </c>
      <c r="L3770" s="74">
        <v>4.8099999999999996</v>
      </c>
      <c r="M3770" s="74">
        <v>12.2</v>
      </c>
      <c r="N3770" s="74">
        <v>3.56</v>
      </c>
      <c r="O3770" s="74">
        <v>3.8</v>
      </c>
      <c r="P3770" s="74">
        <v>0</v>
      </c>
      <c r="Q3770" s="74">
        <v>0.57999999999999996</v>
      </c>
      <c r="R3770" s="74">
        <v>1.1399999999999999</v>
      </c>
      <c r="S3770" s="74">
        <v>0</v>
      </c>
      <c r="T3770" s="74">
        <v>0</v>
      </c>
      <c r="U3770" s="74">
        <v>9.7500000000000003E-2</v>
      </c>
      <c r="V3770" s="74">
        <v>5.0150000000000006</v>
      </c>
      <c r="W3770" s="74">
        <v>0.98333323500000003</v>
      </c>
      <c r="X3770" s="74">
        <v>1170.52</v>
      </c>
      <c r="Y3770" s="74">
        <v>1350</v>
      </c>
      <c r="Z3770" s="74">
        <v>0.14155804192124469</v>
      </c>
      <c r="AA3770" s="74">
        <v>0.85844195807875534</v>
      </c>
      <c r="AB3770" s="74">
        <v>4.5737154634703303E-4</v>
      </c>
      <c r="AC3770" s="74">
        <v>4.5737154634703303E-4</v>
      </c>
      <c r="AD3770" t="s">
        <v>5810</v>
      </c>
    </row>
    <row r="3771" spans="1:30">
      <c r="A3771" s="165" t="s">
        <v>8145</v>
      </c>
      <c r="C3771" s="165" t="s">
        <v>8444</v>
      </c>
      <c r="D3771" s="169" t="s">
        <v>2941</v>
      </c>
      <c r="E3771" s="169" t="s">
        <v>3103</v>
      </c>
      <c r="F3771" s="174">
        <v>40.750799999999998</v>
      </c>
      <c r="G3771" s="174">
        <v>14.014849999999999</v>
      </c>
      <c r="H3771" s="74">
        <v>50.5</v>
      </c>
      <c r="I3771" s="74">
        <v>1.29</v>
      </c>
      <c r="J3771" s="74">
        <v>16.7</v>
      </c>
      <c r="K3771" s="74">
        <v>0.14000000000000001</v>
      </c>
      <c r="L3771" s="74">
        <v>5.78</v>
      </c>
      <c r="M3771" s="74">
        <v>13.1</v>
      </c>
      <c r="N3771" s="74">
        <v>3.09</v>
      </c>
      <c r="O3771" s="74">
        <v>1.67</v>
      </c>
      <c r="P3771" s="74">
        <v>0</v>
      </c>
      <c r="Q3771" s="74">
        <v>0.4</v>
      </c>
      <c r="R3771" s="74">
        <v>1.39</v>
      </c>
      <c r="S3771" s="74">
        <v>0</v>
      </c>
      <c r="T3771" s="74">
        <v>0</v>
      </c>
      <c r="U3771" s="74">
        <v>2.0500000000000001E-2</v>
      </c>
      <c r="V3771" s="74">
        <v>6.2050000000000001</v>
      </c>
      <c r="W3771" s="74">
        <v>1.216666545</v>
      </c>
      <c r="X3771" s="74">
        <v>1185.46</v>
      </c>
      <c r="Y3771" s="74">
        <v>560</v>
      </c>
      <c r="Z3771" s="74">
        <v>0.46184297129124219</v>
      </c>
      <c r="AA3771" s="74">
        <v>0.53815702870875781</v>
      </c>
      <c r="AB3771" s="74">
        <v>2.170780406988569E-5</v>
      </c>
      <c r="AC3771" s="74">
        <v>2.17078040698857E-5</v>
      </c>
      <c r="AD3771" t="s">
        <v>5810</v>
      </c>
    </row>
    <row r="3772" spans="1:30">
      <c r="A3772" s="165" t="s">
        <v>8146</v>
      </c>
      <c r="C3772" s="165" t="s">
        <v>8444</v>
      </c>
      <c r="D3772" s="169" t="s">
        <v>2941</v>
      </c>
      <c r="E3772" s="169" t="s">
        <v>3103</v>
      </c>
      <c r="F3772" s="174">
        <v>40.750799999999998</v>
      </c>
      <c r="G3772" s="174">
        <v>14.014849999999999</v>
      </c>
      <c r="H3772" s="74">
        <v>50.9</v>
      </c>
      <c r="I3772" s="74">
        <v>1.27</v>
      </c>
      <c r="J3772" s="74">
        <v>19.2</v>
      </c>
      <c r="K3772" s="74">
        <v>0.11</v>
      </c>
      <c r="L3772" s="74">
        <v>4.59</v>
      </c>
      <c r="M3772" s="74">
        <v>12.3</v>
      </c>
      <c r="N3772" s="74">
        <v>2.5299999999999998</v>
      </c>
      <c r="O3772" s="74">
        <v>2.2799999999999998</v>
      </c>
      <c r="P3772" s="74">
        <v>0</v>
      </c>
      <c r="Q3772" s="74">
        <v>0.3</v>
      </c>
      <c r="R3772" s="74">
        <v>0.74</v>
      </c>
      <c r="S3772" s="74">
        <v>0</v>
      </c>
      <c r="T3772" s="74">
        <v>0</v>
      </c>
      <c r="U3772" s="74">
        <v>0.16619999999999999</v>
      </c>
      <c r="V3772" s="74">
        <v>5.44</v>
      </c>
      <c r="W3772" s="74">
        <v>1.06666656</v>
      </c>
      <c r="X3772" s="74">
        <v>1172.18</v>
      </c>
      <c r="Y3772" s="74">
        <v>3170</v>
      </c>
      <c r="Z3772" s="74">
        <v>3.636039384554824E-2</v>
      </c>
      <c r="AA3772" s="74">
        <v>0.96363960615445177</v>
      </c>
      <c r="AB3772" s="74">
        <v>3.07378784908121E-4</v>
      </c>
      <c r="AC3772" s="74">
        <v>3.07378784908121E-4</v>
      </c>
      <c r="AD3772" t="s">
        <v>5810</v>
      </c>
    </row>
    <row r="3773" spans="1:30">
      <c r="A3773" s="165" t="s">
        <v>3733</v>
      </c>
      <c r="C3773" s="165" t="s">
        <v>8444</v>
      </c>
      <c r="D3773" s="169" t="s">
        <v>3731</v>
      </c>
      <c r="E3773" s="169" t="s">
        <v>3733</v>
      </c>
      <c r="F3773" s="174">
        <v>56.085270000000001</v>
      </c>
      <c r="G3773" s="174">
        <v>160.48053999999999</v>
      </c>
      <c r="H3773" s="74">
        <v>49.936006669999998</v>
      </c>
      <c r="I3773" s="74">
        <v>0.86254033299999999</v>
      </c>
      <c r="J3773" s="74">
        <v>17.632280000000002</v>
      </c>
      <c r="K3773" s="74">
        <v>0.17377100000000001</v>
      </c>
      <c r="L3773" s="74">
        <v>5.9415473329999999</v>
      </c>
      <c r="M3773" s="74">
        <v>10.730643329999999</v>
      </c>
      <c r="N3773" s="74">
        <v>3.0057353330000001</v>
      </c>
      <c r="O3773" s="74">
        <v>0.572024333</v>
      </c>
      <c r="P3773" s="74">
        <v>0</v>
      </c>
      <c r="Q3773" s="74">
        <v>0.15794900000000001</v>
      </c>
      <c r="R3773" s="74">
        <v>2.4900000000000002</v>
      </c>
      <c r="S3773" s="74">
        <v>0</v>
      </c>
      <c r="T3773" s="74">
        <v>0</v>
      </c>
      <c r="U3773" s="74">
        <v>5.1999999999999998E-2</v>
      </c>
      <c r="V3773" s="74">
        <v>7.01860753305</v>
      </c>
      <c r="W3773" s="74">
        <v>1.376197417880245</v>
      </c>
      <c r="X3773" s="74">
        <v>1146.1286792779999</v>
      </c>
      <c r="Y3773" s="74">
        <v>1520</v>
      </c>
      <c r="Z3773" s="74">
        <v>0.5060893834051855</v>
      </c>
      <c r="AA3773" s="74">
        <v>0.4939106165948145</v>
      </c>
      <c r="AB3773" s="74">
        <v>4.2366825568651979E-4</v>
      </c>
      <c r="AC3773" s="74">
        <v>4.2366825568651979E-4</v>
      </c>
      <c r="AD3773" t="s">
        <v>5810</v>
      </c>
    </row>
    <row r="3774" spans="1:30">
      <c r="A3774" s="165" t="s">
        <v>8147</v>
      </c>
      <c r="C3774" s="165" t="s">
        <v>8444</v>
      </c>
      <c r="D3774" s="169" t="s">
        <v>3731</v>
      </c>
      <c r="E3774" s="169" t="s">
        <v>3733</v>
      </c>
      <c r="F3774" s="174">
        <v>56.085270000000001</v>
      </c>
      <c r="G3774" s="174">
        <v>160.48053999999999</v>
      </c>
      <c r="H3774" s="74">
        <v>48.513383330000003</v>
      </c>
      <c r="I3774" s="74">
        <v>0.799226667</v>
      </c>
      <c r="J3774" s="74">
        <v>14.607329999999999</v>
      </c>
      <c r="K3774" s="74">
        <v>0.119359333</v>
      </c>
      <c r="L3774" s="74">
        <v>8.1160653329999999</v>
      </c>
      <c r="M3774" s="74">
        <v>12.613633330000001</v>
      </c>
      <c r="N3774" s="74">
        <v>2.5225716669999998</v>
      </c>
      <c r="O3774" s="74">
        <v>0.40461266699999998</v>
      </c>
      <c r="P3774" s="74">
        <v>0</v>
      </c>
      <c r="Q3774" s="74">
        <v>0.113411</v>
      </c>
      <c r="R3774" s="74">
        <v>3.92</v>
      </c>
      <c r="S3774" s="74">
        <v>0</v>
      </c>
      <c r="T3774" s="74">
        <v>0</v>
      </c>
      <c r="U3774" s="74">
        <v>5.28E-2</v>
      </c>
      <c r="V3774" s="74">
        <v>6.4865681669499997</v>
      </c>
      <c r="W3774" s="74">
        <v>1.271875983979055</v>
      </c>
      <c r="X3774" s="74">
        <v>1177.386313278</v>
      </c>
      <c r="Y3774" s="74">
        <v>2060</v>
      </c>
      <c r="Z3774" s="74">
        <v>0.73876865815395731</v>
      </c>
      <c r="AA3774" s="74">
        <v>0.26123134184604269</v>
      </c>
      <c r="AB3774" s="74">
        <v>4.8984607275938822E-5</v>
      </c>
      <c r="AC3774" s="74">
        <v>4.8984607275938802E-5</v>
      </c>
      <c r="AD3774" t="s">
        <v>5810</v>
      </c>
    </row>
    <row r="3775" spans="1:30">
      <c r="A3775" s="165" t="s">
        <v>8148</v>
      </c>
      <c r="C3775" s="165" t="s">
        <v>8444</v>
      </c>
      <c r="D3775" s="169" t="s">
        <v>3731</v>
      </c>
      <c r="E3775" s="169" t="s">
        <v>3733</v>
      </c>
      <c r="F3775" s="174">
        <v>56.05</v>
      </c>
      <c r="G3775" s="174">
        <v>160.63</v>
      </c>
      <c r="H3775" s="74">
        <v>50.25056</v>
      </c>
      <c r="I3775" s="74">
        <v>1.1327845000000001</v>
      </c>
      <c r="J3775" s="74">
        <v>17.23405</v>
      </c>
      <c r="K3775" s="74">
        <v>0.120807</v>
      </c>
      <c r="L3775" s="74">
        <v>5.4162610000000004</v>
      </c>
      <c r="M3775" s="74">
        <v>8.8541139999999992</v>
      </c>
      <c r="N3775" s="74">
        <v>3.396855</v>
      </c>
      <c r="O3775" s="74">
        <v>0.663242</v>
      </c>
      <c r="P3775" s="74">
        <v>0</v>
      </c>
      <c r="Q3775" s="74">
        <v>0.19919100000000001</v>
      </c>
      <c r="R3775" s="74">
        <v>3.25</v>
      </c>
      <c r="S3775" s="74">
        <v>0</v>
      </c>
      <c r="T3775" s="74">
        <v>0</v>
      </c>
      <c r="U3775" s="74">
        <v>8.8700000000000001E-2</v>
      </c>
      <c r="V3775" s="74">
        <v>7.2507001750000004</v>
      </c>
      <c r="W3775" s="74">
        <v>1.421705774496075</v>
      </c>
      <c r="X3775" s="74">
        <v>1114.9782924000001</v>
      </c>
      <c r="Y3775" s="74">
        <v>2350</v>
      </c>
      <c r="Z3775" s="74">
        <v>0.52266398694455063</v>
      </c>
      <c r="AA3775" s="74">
        <v>0.47733601305544932</v>
      </c>
      <c r="AB3775" s="74">
        <v>1.4893634629895789E-4</v>
      </c>
      <c r="AC3775" s="74">
        <v>1.4893634629895789E-4</v>
      </c>
      <c r="AD3775" t="s">
        <v>5810</v>
      </c>
    </row>
    <row r="3776" spans="1:30">
      <c r="A3776" s="165" t="s">
        <v>8149</v>
      </c>
      <c r="C3776" s="165" t="s">
        <v>8444</v>
      </c>
      <c r="D3776" s="169" t="s">
        <v>3731</v>
      </c>
      <c r="E3776" s="169" t="s">
        <v>3733</v>
      </c>
      <c r="F3776" s="174">
        <v>56.05</v>
      </c>
      <c r="G3776" s="174">
        <v>160.63</v>
      </c>
      <c r="H3776" s="74">
        <v>50.034329999999997</v>
      </c>
      <c r="I3776" s="74">
        <v>1.0754364999999999</v>
      </c>
      <c r="J3776" s="74">
        <v>17.326625</v>
      </c>
      <c r="K3776" s="74">
        <v>0.1045035</v>
      </c>
      <c r="L3776" s="74">
        <v>5.8016085000000004</v>
      </c>
      <c r="M3776" s="74">
        <v>8.5615260000000006</v>
      </c>
      <c r="N3776" s="74">
        <v>3.4358645000000001</v>
      </c>
      <c r="O3776" s="74">
        <v>0.72144450000000004</v>
      </c>
      <c r="P3776" s="74">
        <v>0</v>
      </c>
      <c r="Q3776" s="74">
        <v>0.23353199999999999</v>
      </c>
      <c r="R3776" s="74">
        <v>3.25</v>
      </c>
      <c r="S3776" s="74">
        <v>0</v>
      </c>
      <c r="T3776" s="74">
        <v>0</v>
      </c>
      <c r="U3776" s="74">
        <v>8.8700000000000001E-2</v>
      </c>
      <c r="V3776" s="74">
        <v>7.5307126999999996</v>
      </c>
      <c r="W3776" s="74">
        <v>1.4766101856723</v>
      </c>
      <c r="X3776" s="74">
        <v>1110.1213316000001</v>
      </c>
      <c r="Y3776" s="74">
        <v>2330</v>
      </c>
      <c r="Z3776" s="74">
        <v>0.52982321746521355</v>
      </c>
      <c r="AA3776" s="74">
        <v>0.47017678253478651</v>
      </c>
      <c r="AB3776" s="74">
        <v>5.7901866278273835E-4</v>
      </c>
      <c r="AC3776" s="74">
        <v>5.7901866278273868E-4</v>
      </c>
      <c r="AD3776" t="s">
        <v>5810</v>
      </c>
    </row>
    <row r="3777" spans="1:30">
      <c r="A3777" s="165" t="s">
        <v>8150</v>
      </c>
      <c r="C3777" s="165" t="s">
        <v>8444</v>
      </c>
      <c r="D3777" s="169" t="s">
        <v>3731</v>
      </c>
      <c r="E3777" s="169" t="s">
        <v>3733</v>
      </c>
      <c r="F3777" s="174">
        <v>56.05</v>
      </c>
      <c r="G3777" s="174">
        <v>160.63</v>
      </c>
      <c r="H3777" s="74">
        <v>50.968903330000003</v>
      </c>
      <c r="I3777" s="74">
        <v>1.115631</v>
      </c>
      <c r="J3777" s="74">
        <v>17.219390000000001</v>
      </c>
      <c r="K3777" s="74">
        <v>0.113616333</v>
      </c>
      <c r="L3777" s="74">
        <v>5.2201909999999998</v>
      </c>
      <c r="M3777" s="74">
        <v>8.6749936670000007</v>
      </c>
      <c r="N3777" s="74">
        <v>3.6254396670000002</v>
      </c>
      <c r="O3777" s="74">
        <v>0.71343533299999995</v>
      </c>
      <c r="P3777" s="74">
        <v>0</v>
      </c>
      <c r="Q3777" s="74">
        <v>0.20572933299999999</v>
      </c>
      <c r="R3777" s="74">
        <v>4.84</v>
      </c>
      <c r="S3777" s="74">
        <v>0</v>
      </c>
      <c r="T3777" s="74">
        <v>0</v>
      </c>
      <c r="U3777" s="74">
        <v>0.1008</v>
      </c>
      <c r="V3777" s="74">
        <v>7.0510092500000008</v>
      </c>
      <c r="W3777" s="74">
        <v>1.38255069507825</v>
      </c>
      <c r="X3777" s="74">
        <v>1112.0048948722001</v>
      </c>
      <c r="Y3777" s="74">
        <v>3200</v>
      </c>
      <c r="Z3777" s="74">
        <v>0.68705419100824827</v>
      </c>
      <c r="AA3777" s="74">
        <v>0.31294580899175167</v>
      </c>
      <c r="AB3777" s="74">
        <v>7.2829334953473999E-4</v>
      </c>
      <c r="AC3777" s="74">
        <v>7.2829334953473956E-4</v>
      </c>
      <c r="AD3777" t="s">
        <v>5810</v>
      </c>
    </row>
    <row r="3778" spans="1:30">
      <c r="A3778" s="165" t="s">
        <v>8151</v>
      </c>
      <c r="C3778" s="165" t="s">
        <v>8444</v>
      </c>
      <c r="D3778" s="169" t="s">
        <v>3731</v>
      </c>
      <c r="E3778" s="169" t="s">
        <v>3733</v>
      </c>
      <c r="F3778" s="174">
        <v>56.05</v>
      </c>
      <c r="G3778" s="174">
        <v>160.63</v>
      </c>
      <c r="H3778" s="74">
        <v>51.123730000000002</v>
      </c>
      <c r="I3778" s="74">
        <v>0.82871349999999999</v>
      </c>
      <c r="J3778" s="74">
        <v>17.962350000000001</v>
      </c>
      <c r="K3778" s="74">
        <v>0.1998095</v>
      </c>
      <c r="L3778" s="74">
        <v>4.9565425000000003</v>
      </c>
      <c r="M3778" s="74">
        <v>8.7918120000000002</v>
      </c>
      <c r="N3778" s="74">
        <v>3.5044265000000001</v>
      </c>
      <c r="O3778" s="74">
        <v>0.62398849999999995</v>
      </c>
      <c r="P3778" s="74">
        <v>0</v>
      </c>
      <c r="Q3778" s="74">
        <v>0.2103585</v>
      </c>
      <c r="R3778" s="74">
        <v>3.1</v>
      </c>
      <c r="S3778" s="74">
        <v>0</v>
      </c>
      <c r="T3778" s="74">
        <v>0</v>
      </c>
      <c r="U3778" s="74">
        <v>7.8E-2</v>
      </c>
      <c r="V3778" s="74">
        <v>7.1203241999999998</v>
      </c>
      <c r="W3778" s="74">
        <v>1.3961418603858</v>
      </c>
      <c r="X3778" s="74">
        <v>1113.9440792</v>
      </c>
      <c r="Y3778" s="74">
        <v>2160</v>
      </c>
      <c r="Z3778" s="74">
        <v>0.51025755055701905</v>
      </c>
      <c r="AA3778" s="74">
        <v>0.4897424494429809</v>
      </c>
      <c r="AB3778" s="74">
        <v>7.5778784819866538E-4</v>
      </c>
      <c r="AC3778" s="74">
        <v>7.5778784819866528E-4</v>
      </c>
      <c r="AD3778" t="s">
        <v>5810</v>
      </c>
    </row>
    <row r="3779" spans="1:30">
      <c r="A3779" s="165" t="s">
        <v>8152</v>
      </c>
      <c r="C3779" s="165" t="s">
        <v>8444</v>
      </c>
      <c r="D3779" s="169" t="s">
        <v>3731</v>
      </c>
      <c r="E3779" s="169" t="s">
        <v>3733</v>
      </c>
      <c r="F3779" s="174">
        <v>56.05</v>
      </c>
      <c r="G3779" s="174">
        <v>160.63</v>
      </c>
      <c r="H3779" s="74">
        <v>51.546493329999997</v>
      </c>
      <c r="I3779" s="74">
        <v>0.97547600000000001</v>
      </c>
      <c r="J3779" s="74">
        <v>17.093116670000001</v>
      </c>
      <c r="K3779" s="74">
        <v>0.16451533300000001</v>
      </c>
      <c r="L3779" s="74">
        <v>5.554856</v>
      </c>
      <c r="M3779" s="74">
        <v>8.2251896670000004</v>
      </c>
      <c r="N3779" s="74">
        <v>3.5484813329999998</v>
      </c>
      <c r="O3779" s="74">
        <v>0.69740999999999997</v>
      </c>
      <c r="P3779" s="74">
        <v>0</v>
      </c>
      <c r="Q3779" s="74">
        <v>0.203834667</v>
      </c>
      <c r="R3779" s="74">
        <v>5.32</v>
      </c>
      <c r="S3779" s="74">
        <v>0</v>
      </c>
      <c r="T3779" s="74">
        <v>0</v>
      </c>
      <c r="U3779" s="74">
        <v>0.12690000000000001</v>
      </c>
      <c r="V3779" s="74">
        <v>7.4515082830499999</v>
      </c>
      <c r="W3779" s="74">
        <v>1.4610799093919939</v>
      </c>
      <c r="X3779" s="74">
        <v>1104.5381484722</v>
      </c>
      <c r="Y3779" s="74">
        <v>3770</v>
      </c>
      <c r="Z3779" s="74">
        <v>0.69114459248188653</v>
      </c>
      <c r="AA3779" s="74">
        <v>0.30885540751811341</v>
      </c>
      <c r="AB3779" s="74">
        <v>1.3619358851993291E-3</v>
      </c>
      <c r="AC3779" s="74">
        <v>1.36193588519933E-3</v>
      </c>
      <c r="AD3779" t="s">
        <v>5810</v>
      </c>
    </row>
    <row r="3780" spans="1:30">
      <c r="A3780" s="165" t="s">
        <v>8153</v>
      </c>
      <c r="C3780" s="165" t="s">
        <v>8444</v>
      </c>
      <c r="D3780" s="169" t="s">
        <v>3731</v>
      </c>
      <c r="E3780" s="169" t="s">
        <v>3733</v>
      </c>
      <c r="F3780" s="174">
        <v>56.085270000000001</v>
      </c>
      <c r="G3780" s="174">
        <v>160.48053999999999</v>
      </c>
      <c r="H3780" s="74">
        <v>49.5456</v>
      </c>
      <c r="I3780" s="74">
        <v>1.0461233329999999</v>
      </c>
      <c r="J3780" s="74">
        <v>17.740066670000001</v>
      </c>
      <c r="K3780" s="74">
        <v>0.14723766699999999</v>
      </c>
      <c r="L3780" s="74">
        <v>4.93194</v>
      </c>
      <c r="M3780" s="74">
        <v>8.5138633329999998</v>
      </c>
      <c r="N3780" s="74">
        <v>2.6440133330000002</v>
      </c>
      <c r="O3780" s="74">
        <v>0.94547166699999996</v>
      </c>
      <c r="P3780" s="74">
        <v>0</v>
      </c>
      <c r="Q3780" s="74">
        <v>0.21769633299999999</v>
      </c>
      <c r="R3780" s="74">
        <v>3.82</v>
      </c>
      <c r="S3780" s="74">
        <v>0</v>
      </c>
      <c r="T3780" s="74">
        <v>0</v>
      </c>
      <c r="U3780" s="74">
        <v>0.1036</v>
      </c>
      <c r="V3780" s="74">
        <v>6.9980698330499997</v>
      </c>
      <c r="W3780" s="74">
        <v>1.3721704182829439</v>
      </c>
      <c r="X3780" s="74">
        <v>1109.3301313278</v>
      </c>
      <c r="Y3780" s="74">
        <v>2900</v>
      </c>
      <c r="Z3780" s="74">
        <v>0.56669091200473787</v>
      </c>
      <c r="AA3780" s="74">
        <v>0.43330908799526208</v>
      </c>
      <c r="AB3780" s="74">
        <v>5.2508346236842325E-4</v>
      </c>
      <c r="AC3780" s="74">
        <v>5.2508346236842314E-4</v>
      </c>
      <c r="AD3780" t="s">
        <v>5810</v>
      </c>
    </row>
    <row r="3781" spans="1:30">
      <c r="A3781" s="165" t="s">
        <v>8154</v>
      </c>
      <c r="C3781" s="165" t="s">
        <v>8444</v>
      </c>
      <c r="D3781" s="169" t="s">
        <v>3731</v>
      </c>
      <c r="E3781" s="169" t="s">
        <v>3733</v>
      </c>
      <c r="F3781" s="174">
        <v>56.085270000000001</v>
      </c>
      <c r="G3781" s="174">
        <v>160.48053999999999</v>
      </c>
      <c r="H3781" s="74">
        <v>50.576183329999999</v>
      </c>
      <c r="I3781" s="74">
        <v>1.0394983330000001</v>
      </c>
      <c r="J3781" s="74">
        <v>18.013999999999999</v>
      </c>
      <c r="K3781" s="74">
        <v>0.14136383299999999</v>
      </c>
      <c r="L3781" s="74">
        <v>3.388051667</v>
      </c>
      <c r="M3781" s="74">
        <v>8.9736200000000004</v>
      </c>
      <c r="N3781" s="74">
        <v>1.8873766670000001</v>
      </c>
      <c r="O3781" s="74">
        <v>1.000649833</v>
      </c>
      <c r="P3781" s="74">
        <v>0</v>
      </c>
      <c r="Q3781" s="74">
        <v>0.21035216700000001</v>
      </c>
      <c r="R3781" s="74">
        <v>1</v>
      </c>
      <c r="S3781" s="74">
        <v>0</v>
      </c>
      <c r="T3781" s="74">
        <v>0</v>
      </c>
      <c r="U3781" s="74">
        <v>7.0300000000000001E-2</v>
      </c>
      <c r="V3781" s="74">
        <v>6.4849205830499992</v>
      </c>
      <c r="W3781" s="74">
        <v>1.271552928344694</v>
      </c>
      <c r="X3781" s="74">
        <v>1116.962092</v>
      </c>
      <c r="Y3781" s="74">
        <v>1500</v>
      </c>
      <c r="Z3781" s="74">
        <v>0.1180702596288369</v>
      </c>
      <c r="AA3781" s="74">
        <v>0.88192974037116312</v>
      </c>
      <c r="AB3781" s="74">
        <v>4.5919417913523259E-4</v>
      </c>
      <c r="AC3781" s="74">
        <v>4.5919417913523248E-4</v>
      </c>
      <c r="AD3781" t="s">
        <v>5810</v>
      </c>
    </row>
    <row r="3782" spans="1:30">
      <c r="A3782" s="165" t="s">
        <v>8155</v>
      </c>
      <c r="C3782" s="165" t="s">
        <v>8444</v>
      </c>
      <c r="D3782" s="169" t="s">
        <v>3731</v>
      </c>
      <c r="E3782" s="169" t="s">
        <v>3733</v>
      </c>
      <c r="F3782" s="174">
        <v>56.085270000000001</v>
      </c>
      <c r="G3782" s="174">
        <v>160.48053999999999</v>
      </c>
      <c r="H3782" s="74">
        <v>50.124825000000001</v>
      </c>
      <c r="I3782" s="74">
        <v>0.96590200000000004</v>
      </c>
      <c r="J3782" s="74">
        <v>17.7117</v>
      </c>
      <c r="K3782" s="74">
        <v>0.13553925</v>
      </c>
      <c r="L3782" s="74">
        <v>4.3322649999999996</v>
      </c>
      <c r="M3782" s="74">
        <v>9.9118750000000002</v>
      </c>
      <c r="N3782" s="74">
        <v>3.0330300000000001</v>
      </c>
      <c r="O3782" s="74">
        <v>0.98570774999999999</v>
      </c>
      <c r="P3782" s="74">
        <v>0</v>
      </c>
      <c r="Q3782" s="74">
        <v>0.20469275000000001</v>
      </c>
      <c r="R3782" s="74">
        <v>2.21</v>
      </c>
      <c r="S3782" s="74">
        <v>0</v>
      </c>
      <c r="T3782" s="74">
        <v>0</v>
      </c>
      <c r="U3782" s="74">
        <v>8.0399999999999999E-2</v>
      </c>
      <c r="V3782" s="74">
        <v>6.3684146249999998</v>
      </c>
      <c r="W3782" s="74">
        <v>1.2487086251291251</v>
      </c>
      <c r="X3782" s="74">
        <v>1132.5371250000001</v>
      </c>
      <c r="Y3782" s="74">
        <v>1920</v>
      </c>
      <c r="Z3782" s="74">
        <v>0.34089495949891108</v>
      </c>
      <c r="AA3782" s="74">
        <v>0.65910504050108887</v>
      </c>
      <c r="AB3782" s="74">
        <v>4.869770448387076E-4</v>
      </c>
      <c r="AC3782" s="74">
        <v>4.8697704483870738E-4</v>
      </c>
      <c r="AD3782" t="s">
        <v>5810</v>
      </c>
    </row>
    <row r="3783" spans="1:30">
      <c r="A3783" s="165" t="s">
        <v>8156</v>
      </c>
      <c r="C3783" s="165" t="s">
        <v>8444</v>
      </c>
      <c r="D3783" s="169" t="s">
        <v>3731</v>
      </c>
      <c r="E3783" s="169" t="s">
        <v>3733</v>
      </c>
      <c r="F3783" s="174">
        <v>56.085270000000001</v>
      </c>
      <c r="G3783" s="174">
        <v>160.48053999999999</v>
      </c>
      <c r="H3783" s="74">
        <v>51.1511</v>
      </c>
      <c r="I3783" s="74">
        <v>0.88840249999999998</v>
      </c>
      <c r="J3783" s="74">
        <v>16.7393</v>
      </c>
      <c r="K3783" s="74">
        <v>0.10373549999999999</v>
      </c>
      <c r="L3783" s="74">
        <v>5.1172800000000001</v>
      </c>
      <c r="M3783" s="74">
        <v>11.885125</v>
      </c>
      <c r="N3783" s="74">
        <v>3.0181149999999999</v>
      </c>
      <c r="O3783" s="74">
        <v>0.99708375000000005</v>
      </c>
      <c r="P3783" s="74">
        <v>0</v>
      </c>
      <c r="Q3783" s="74">
        <v>0.23784</v>
      </c>
      <c r="R3783" s="74">
        <v>2.91</v>
      </c>
      <c r="S3783" s="74">
        <v>0</v>
      </c>
      <c r="T3783" s="74">
        <v>0</v>
      </c>
      <c r="U3783" s="74">
        <v>6.5100000000000005E-2</v>
      </c>
      <c r="V3783" s="74">
        <v>4.8948588749999997</v>
      </c>
      <c r="W3783" s="74">
        <v>0.95977615402237493</v>
      </c>
      <c r="X3783" s="74">
        <v>1165.293075</v>
      </c>
      <c r="Y3783" s="74">
        <v>1840</v>
      </c>
      <c r="Z3783" s="74">
        <v>0.50786200248969715</v>
      </c>
      <c r="AA3783" s="74">
        <v>0.49213799751030279</v>
      </c>
      <c r="AB3783" s="74">
        <v>5.0110695878825422E-5</v>
      </c>
      <c r="AC3783" s="74">
        <v>5.0110695878825401E-5</v>
      </c>
      <c r="AD3783" t="s">
        <v>5810</v>
      </c>
    </row>
    <row r="3784" spans="1:30">
      <c r="A3784" s="165" t="s">
        <v>8157</v>
      </c>
      <c r="C3784" s="165" t="s">
        <v>8444</v>
      </c>
      <c r="D3784" s="169" t="s">
        <v>3731</v>
      </c>
      <c r="E3784" s="169" t="s">
        <v>3733</v>
      </c>
      <c r="F3784" s="174">
        <v>56.085270000000001</v>
      </c>
      <c r="G3784" s="174">
        <v>160.48053999999999</v>
      </c>
      <c r="H3784" s="74">
        <v>48.140225000000001</v>
      </c>
      <c r="I3784" s="74">
        <v>1.8314425000000001</v>
      </c>
      <c r="J3784" s="74">
        <v>18.323125000000001</v>
      </c>
      <c r="K3784" s="74">
        <v>0.15864575</v>
      </c>
      <c r="L3784" s="74">
        <v>4.4683025000000001</v>
      </c>
      <c r="M3784" s="74">
        <v>9.3332700000000006</v>
      </c>
      <c r="N3784" s="74">
        <v>2.3416000000000001</v>
      </c>
      <c r="O3784" s="74">
        <v>0.79592375000000004</v>
      </c>
      <c r="P3784" s="74">
        <v>0</v>
      </c>
      <c r="Q3784" s="74">
        <v>0.1621245</v>
      </c>
      <c r="R3784" s="74">
        <v>4.2</v>
      </c>
      <c r="S3784" s="74">
        <v>0</v>
      </c>
      <c r="T3784" s="74">
        <v>0</v>
      </c>
      <c r="U3784" s="74">
        <v>0.18840000000000001</v>
      </c>
      <c r="V3784" s="74">
        <v>6.9668571249999998</v>
      </c>
      <c r="W3784" s="74">
        <v>1.366050280061625</v>
      </c>
      <c r="X3784" s="74">
        <v>1122.932282</v>
      </c>
      <c r="Y3784" s="74">
        <v>4350</v>
      </c>
      <c r="Z3784" s="74">
        <v>0.51312102810039251</v>
      </c>
      <c r="AA3784" s="74">
        <v>0.48687897189960749</v>
      </c>
      <c r="AB3784" s="74">
        <v>4.1637308551649579E-4</v>
      </c>
      <c r="AC3784" s="74">
        <v>4.1637308551649562E-4</v>
      </c>
      <c r="AD3784" t="s">
        <v>5810</v>
      </c>
    </row>
    <row r="3785" spans="1:30">
      <c r="A3785" s="165" t="s">
        <v>3492</v>
      </c>
      <c r="C3785" s="165" t="s">
        <v>8444</v>
      </c>
      <c r="D3785" s="169" t="s">
        <v>3490</v>
      </c>
      <c r="E3785" s="169" t="s">
        <v>3492</v>
      </c>
      <c r="F3785" s="174">
        <v>42.026000000000003</v>
      </c>
      <c r="G3785" s="174">
        <v>-121.617</v>
      </c>
      <c r="H3785" s="74">
        <v>49.54</v>
      </c>
      <c r="I3785" s="74">
        <v>1.22</v>
      </c>
      <c r="J3785" s="74">
        <v>16.89</v>
      </c>
      <c r="K3785" s="74">
        <v>0.16</v>
      </c>
      <c r="L3785" s="74">
        <v>6.63</v>
      </c>
      <c r="M3785" s="74">
        <v>10.33</v>
      </c>
      <c r="N3785" s="74">
        <v>3.17</v>
      </c>
      <c r="O3785" s="74">
        <v>0.46</v>
      </c>
      <c r="P3785" s="74">
        <v>0</v>
      </c>
      <c r="Q3785" s="74">
        <v>0.21</v>
      </c>
      <c r="R3785" s="74">
        <v>0.94</v>
      </c>
      <c r="S3785" s="74">
        <v>0</v>
      </c>
      <c r="T3785" s="74">
        <v>0</v>
      </c>
      <c r="U3785" s="74">
        <v>8.9899999999999994E-2</v>
      </c>
      <c r="V3785" s="74">
        <v>7.9644999999999992</v>
      </c>
      <c r="W3785" s="74">
        <v>1.5616665105</v>
      </c>
      <c r="X3785" s="74">
        <v>1139.4780000000001</v>
      </c>
      <c r="Y3785" s="74">
        <v>1680</v>
      </c>
      <c r="Z3785" s="74">
        <v>0.1001309997038741</v>
      </c>
      <c r="AA3785" s="74">
        <v>0.89986900029612593</v>
      </c>
      <c r="AB3785" s="74">
        <v>1.047170821811902E-4</v>
      </c>
      <c r="AC3785" s="74">
        <v>1.047170821811902E-4</v>
      </c>
      <c r="AD3785" t="s">
        <v>5810</v>
      </c>
    </row>
    <row r="3786" spans="1:30">
      <c r="A3786" s="165" t="s">
        <v>8158</v>
      </c>
      <c r="C3786" s="165" t="s">
        <v>8444</v>
      </c>
      <c r="D3786" s="169" t="s">
        <v>3490</v>
      </c>
      <c r="E3786" s="169" t="s">
        <v>3492</v>
      </c>
      <c r="F3786" s="174">
        <v>42.026000000000003</v>
      </c>
      <c r="G3786" s="174">
        <v>-121.617</v>
      </c>
      <c r="H3786" s="74">
        <v>49.17</v>
      </c>
      <c r="I3786" s="74">
        <v>1</v>
      </c>
      <c r="J3786" s="74">
        <v>17.95</v>
      </c>
      <c r="K3786" s="74">
        <v>0.15</v>
      </c>
      <c r="L3786" s="74">
        <v>6.66</v>
      </c>
      <c r="M3786" s="74">
        <v>11.01</v>
      </c>
      <c r="N3786" s="74">
        <v>3.08</v>
      </c>
      <c r="O3786" s="74">
        <v>0.31</v>
      </c>
      <c r="P3786" s="74">
        <v>0</v>
      </c>
      <c r="Q3786" s="74">
        <v>0.16</v>
      </c>
      <c r="R3786" s="74">
        <v>0.8</v>
      </c>
      <c r="S3786" s="74">
        <v>0</v>
      </c>
      <c r="T3786" s="74">
        <v>0</v>
      </c>
      <c r="U3786" s="74">
        <v>8.14E-2</v>
      </c>
      <c r="V3786" s="74">
        <v>7.3779999999999992</v>
      </c>
      <c r="W3786" s="74">
        <v>1.4466665219999999</v>
      </c>
      <c r="X3786" s="74">
        <v>1150.7660000000001</v>
      </c>
      <c r="Y3786" s="74">
        <v>1610</v>
      </c>
      <c r="Z3786" s="74">
        <v>7.807405266740032E-2</v>
      </c>
      <c r="AA3786" s="74">
        <v>0.92192594733259969</v>
      </c>
      <c r="AB3786" s="74">
        <v>2.9472272300992182E-4</v>
      </c>
      <c r="AC3786" s="74">
        <v>2.9472272300992193E-4</v>
      </c>
      <c r="AD3786" t="s">
        <v>5810</v>
      </c>
    </row>
    <row r="3787" spans="1:30">
      <c r="A3787" s="165" t="s">
        <v>8159</v>
      </c>
      <c r="C3787" s="165" t="s">
        <v>8444</v>
      </c>
      <c r="D3787" s="169" t="s">
        <v>3490</v>
      </c>
      <c r="E3787" s="169" t="s">
        <v>3492</v>
      </c>
      <c r="F3787" s="174">
        <v>42.026000000000003</v>
      </c>
      <c r="G3787" s="174">
        <v>-121.617</v>
      </c>
      <c r="H3787" s="74">
        <v>49.48</v>
      </c>
      <c r="I3787" s="74">
        <v>0.94</v>
      </c>
      <c r="J3787" s="74">
        <v>19.02</v>
      </c>
      <c r="K3787" s="74">
        <v>0.1</v>
      </c>
      <c r="L3787" s="74">
        <v>5.84</v>
      </c>
      <c r="M3787" s="74">
        <v>12.41</v>
      </c>
      <c r="N3787" s="74">
        <v>2.9</v>
      </c>
      <c r="O3787" s="74">
        <v>0.17</v>
      </c>
      <c r="P3787" s="74">
        <v>0</v>
      </c>
      <c r="Q3787" s="74">
        <v>0.12</v>
      </c>
      <c r="R3787" s="74">
        <v>0.91</v>
      </c>
      <c r="S3787" s="74">
        <v>0</v>
      </c>
      <c r="T3787" s="74">
        <v>0</v>
      </c>
      <c r="U3787" s="74">
        <v>5.0099999999999999E-2</v>
      </c>
      <c r="V3787" s="74">
        <v>5.9755000000000003</v>
      </c>
      <c r="W3787" s="74">
        <v>1.1716665495</v>
      </c>
      <c r="X3787" s="74">
        <v>1174.0060000000001</v>
      </c>
      <c r="Y3787" s="74">
        <v>1140</v>
      </c>
      <c r="Z3787" s="74">
        <v>0.13004702835105589</v>
      </c>
      <c r="AA3787" s="74">
        <v>0.86995297164894414</v>
      </c>
      <c r="AB3787" s="74">
        <v>3.7438754284574449E-4</v>
      </c>
      <c r="AC3787" s="74">
        <v>3.7438754284574449E-4</v>
      </c>
      <c r="AD3787" t="s">
        <v>5810</v>
      </c>
    </row>
    <row r="3788" spans="1:30">
      <c r="A3788" s="165" t="s">
        <v>8160</v>
      </c>
      <c r="C3788" s="165" t="s">
        <v>8444</v>
      </c>
      <c r="D3788" s="169" t="s">
        <v>3490</v>
      </c>
      <c r="E3788" s="169" t="s">
        <v>3492</v>
      </c>
      <c r="F3788" s="174">
        <v>42.026000000000003</v>
      </c>
      <c r="G3788" s="174">
        <v>-121.617</v>
      </c>
      <c r="H3788" s="74">
        <v>49.13</v>
      </c>
      <c r="I3788" s="74">
        <v>1.1000000000000001</v>
      </c>
      <c r="J3788" s="74">
        <v>17.16</v>
      </c>
      <c r="K3788" s="74">
        <v>0.16</v>
      </c>
      <c r="L3788" s="74">
        <v>6.95</v>
      </c>
      <c r="M3788" s="74">
        <v>10.51</v>
      </c>
      <c r="N3788" s="74">
        <v>3.16</v>
      </c>
      <c r="O3788" s="74">
        <v>0.4</v>
      </c>
      <c r="P3788" s="74">
        <v>0</v>
      </c>
      <c r="Q3788" s="74">
        <v>0.19</v>
      </c>
      <c r="R3788" s="74">
        <v>1.19</v>
      </c>
      <c r="S3788" s="74">
        <v>0</v>
      </c>
      <c r="T3788" s="74">
        <v>0</v>
      </c>
      <c r="U3788" s="74">
        <v>8.6099999999999996E-2</v>
      </c>
      <c r="V3788" s="74">
        <v>7.5904999999999996</v>
      </c>
      <c r="W3788" s="74">
        <v>1.4883331845000001</v>
      </c>
      <c r="X3788" s="74">
        <v>1142.4659999999999</v>
      </c>
      <c r="Y3788" s="74">
        <v>1660</v>
      </c>
      <c r="Z3788" s="74">
        <v>0.1520856538046246</v>
      </c>
      <c r="AA3788" s="74">
        <v>0.84791434619537553</v>
      </c>
      <c r="AB3788" s="74">
        <v>1.2122351730295529E-5</v>
      </c>
      <c r="AC3788" s="74">
        <v>1.2122351730295529E-5</v>
      </c>
      <c r="AD3788" t="s">
        <v>5810</v>
      </c>
    </row>
    <row r="3789" spans="1:30">
      <c r="A3789" s="165" t="s">
        <v>8161</v>
      </c>
      <c r="C3789" s="165" t="s">
        <v>8444</v>
      </c>
      <c r="D3789" s="169" t="s">
        <v>3490</v>
      </c>
      <c r="E3789" s="169" t="s">
        <v>3492</v>
      </c>
      <c r="F3789" s="174">
        <v>42.026000000000003</v>
      </c>
      <c r="G3789" s="174">
        <v>-121.617</v>
      </c>
      <c r="H3789" s="74">
        <v>50.22</v>
      </c>
      <c r="I3789" s="74">
        <v>1.26</v>
      </c>
      <c r="J3789" s="74">
        <v>15.69</v>
      </c>
      <c r="K3789" s="74">
        <v>0.17</v>
      </c>
      <c r="L3789" s="74">
        <v>6.32</v>
      </c>
      <c r="M3789" s="74">
        <v>9.49</v>
      </c>
      <c r="N3789" s="74">
        <v>3.49</v>
      </c>
      <c r="O3789" s="74">
        <v>0.71</v>
      </c>
      <c r="P3789" s="74">
        <v>0</v>
      </c>
      <c r="Q3789" s="74">
        <v>0.27</v>
      </c>
      <c r="R3789" s="74">
        <v>1.46</v>
      </c>
      <c r="S3789" s="74">
        <v>0</v>
      </c>
      <c r="T3789" s="74">
        <v>0</v>
      </c>
      <c r="U3789" s="74">
        <v>9.2499999999999999E-2</v>
      </c>
      <c r="V3789" s="74">
        <v>8.3044999999999991</v>
      </c>
      <c r="W3789" s="74">
        <v>1.6283331704999999</v>
      </c>
      <c r="X3789" s="74">
        <v>1125.5340000000001</v>
      </c>
      <c r="Y3789" s="74">
        <v>1700</v>
      </c>
      <c r="Z3789" s="74">
        <v>0.20375053631962789</v>
      </c>
      <c r="AA3789" s="74">
        <v>0.79624946368037208</v>
      </c>
      <c r="AB3789" s="74">
        <v>2.2491053061038071E-4</v>
      </c>
      <c r="AC3789" s="74">
        <v>2.2491053061038071E-4</v>
      </c>
      <c r="AD3789" t="s">
        <v>5810</v>
      </c>
    </row>
    <row r="3790" spans="1:30">
      <c r="A3790" s="165" t="s">
        <v>8162</v>
      </c>
      <c r="C3790" s="165" t="s">
        <v>8444</v>
      </c>
      <c r="D3790" s="169" t="s">
        <v>3490</v>
      </c>
      <c r="E3790" s="169" t="s">
        <v>3492</v>
      </c>
      <c r="F3790" s="174">
        <v>42.026000000000003</v>
      </c>
      <c r="G3790" s="174">
        <v>-121.617</v>
      </c>
      <c r="H3790" s="74">
        <v>48.06</v>
      </c>
      <c r="I3790" s="74">
        <v>0.99</v>
      </c>
      <c r="J3790" s="74">
        <v>17.579999999999998</v>
      </c>
      <c r="K3790" s="74">
        <v>0.13</v>
      </c>
      <c r="L3790" s="74">
        <v>6.99</v>
      </c>
      <c r="M3790" s="74">
        <v>10.43</v>
      </c>
      <c r="N3790" s="74">
        <v>3.19</v>
      </c>
      <c r="O3790" s="74">
        <v>0.37</v>
      </c>
      <c r="P3790" s="74">
        <v>0</v>
      </c>
      <c r="Q3790" s="74">
        <v>0.17</v>
      </c>
      <c r="R3790" s="74">
        <v>0.94</v>
      </c>
      <c r="S3790" s="74">
        <v>0</v>
      </c>
      <c r="T3790" s="74">
        <v>0</v>
      </c>
      <c r="U3790" s="74">
        <v>8.6699999999999999E-2</v>
      </c>
      <c r="V3790" s="74">
        <v>7.4885000000000002</v>
      </c>
      <c r="W3790" s="74">
        <v>1.4683331865</v>
      </c>
      <c r="X3790" s="74">
        <v>1141.1379999999999</v>
      </c>
      <c r="Y3790" s="74">
        <v>1660</v>
      </c>
      <c r="Z3790" s="74">
        <v>0.10189287142873089</v>
      </c>
      <c r="AA3790" s="74">
        <v>0.89810712857126906</v>
      </c>
      <c r="AB3790" s="74">
        <v>1.6094186126180029E-5</v>
      </c>
      <c r="AC3790" s="74">
        <v>1.6094186126180029E-5</v>
      </c>
      <c r="AD3790" t="s">
        <v>5810</v>
      </c>
    </row>
    <row r="3791" spans="1:30">
      <c r="A3791" s="165" t="s">
        <v>8163</v>
      </c>
      <c r="C3791" s="165" t="s">
        <v>8444</v>
      </c>
      <c r="D3791" s="169" t="s">
        <v>3490</v>
      </c>
      <c r="E3791" s="169" t="s">
        <v>3492</v>
      </c>
      <c r="F3791" s="174">
        <v>42.026000000000003</v>
      </c>
      <c r="G3791" s="174">
        <v>-121.617</v>
      </c>
      <c r="H3791" s="74">
        <v>49.14</v>
      </c>
      <c r="I3791" s="74">
        <v>0.95</v>
      </c>
      <c r="J3791" s="74">
        <v>18.87</v>
      </c>
      <c r="K3791" s="74">
        <v>0.13</v>
      </c>
      <c r="L3791" s="74">
        <v>7.05</v>
      </c>
      <c r="M3791" s="74">
        <v>10.98</v>
      </c>
      <c r="N3791" s="74">
        <v>3.14</v>
      </c>
      <c r="O3791" s="74">
        <v>0.3</v>
      </c>
      <c r="P3791" s="74">
        <v>0</v>
      </c>
      <c r="Q3791" s="74">
        <v>0.16</v>
      </c>
      <c r="R3791" s="74">
        <v>1.28</v>
      </c>
      <c r="S3791" s="74">
        <v>0</v>
      </c>
      <c r="T3791" s="74">
        <v>0</v>
      </c>
      <c r="U3791" s="74">
        <v>5.9400000000000001E-2</v>
      </c>
      <c r="V3791" s="74">
        <v>6.46</v>
      </c>
      <c r="W3791" s="74">
        <v>1.2666665399999999</v>
      </c>
      <c r="X3791" s="74">
        <v>1150.268</v>
      </c>
      <c r="Y3791" s="74">
        <v>1300</v>
      </c>
      <c r="Z3791" s="74">
        <v>0.21168834048667859</v>
      </c>
      <c r="AA3791" s="74">
        <v>0.78831165951332138</v>
      </c>
      <c r="AB3791" s="74">
        <v>5.860846985096599E-4</v>
      </c>
      <c r="AC3791" s="74">
        <v>5.8608469850965979E-4</v>
      </c>
      <c r="AD3791" t="s">
        <v>5810</v>
      </c>
    </row>
    <row r="3792" spans="1:30">
      <c r="A3792" s="165" t="s">
        <v>8164</v>
      </c>
      <c r="C3792" s="165" t="s">
        <v>8444</v>
      </c>
      <c r="D3792" s="169" t="s">
        <v>3490</v>
      </c>
      <c r="E3792" s="169" t="s">
        <v>3492</v>
      </c>
      <c r="F3792" s="174">
        <v>42.026000000000003</v>
      </c>
      <c r="G3792" s="174">
        <v>-121.617</v>
      </c>
      <c r="H3792" s="74">
        <v>50.46</v>
      </c>
      <c r="I3792" s="74">
        <v>1.29</v>
      </c>
      <c r="J3792" s="74">
        <v>17.100000000000001</v>
      </c>
      <c r="K3792" s="74">
        <v>0.16</v>
      </c>
      <c r="L3792" s="74">
        <v>6.62</v>
      </c>
      <c r="M3792" s="74">
        <v>9.2899999999999991</v>
      </c>
      <c r="N3792" s="74">
        <v>3.59</v>
      </c>
      <c r="O3792" s="74">
        <v>0.74</v>
      </c>
      <c r="P3792" s="74">
        <v>0</v>
      </c>
      <c r="Q3792" s="74">
        <v>0.3</v>
      </c>
      <c r="R3792" s="74">
        <v>1.61</v>
      </c>
      <c r="S3792" s="74">
        <v>0</v>
      </c>
      <c r="T3792" s="74">
        <v>0</v>
      </c>
      <c r="U3792" s="74">
        <v>0.1061</v>
      </c>
      <c r="V3792" s="74">
        <v>8.0749999999999993</v>
      </c>
      <c r="W3792" s="74">
        <v>1.5833331749999999</v>
      </c>
      <c r="X3792" s="74">
        <v>1122.2139999999999</v>
      </c>
      <c r="Y3792" s="74">
        <v>1970</v>
      </c>
      <c r="Z3792" s="74">
        <v>0.21289301504339939</v>
      </c>
      <c r="AA3792" s="74">
        <v>0.7871069849566007</v>
      </c>
      <c r="AB3792" s="74">
        <v>2.169504216984266E-4</v>
      </c>
      <c r="AC3792" s="74">
        <v>2.169504216984266E-4</v>
      </c>
      <c r="AD3792" t="s">
        <v>5810</v>
      </c>
    </row>
    <row r="3793" spans="1:30">
      <c r="A3793" s="165" t="s">
        <v>8165</v>
      </c>
      <c r="C3793" s="165" t="s">
        <v>8444</v>
      </c>
      <c r="D3793" s="169" t="s">
        <v>3490</v>
      </c>
      <c r="E3793" s="169" t="s">
        <v>3492</v>
      </c>
      <c r="F3793" s="174">
        <v>42.026000000000003</v>
      </c>
      <c r="G3793" s="174">
        <v>-121.617</v>
      </c>
      <c r="H3793" s="74">
        <v>49.45</v>
      </c>
      <c r="I3793" s="74">
        <v>1.07</v>
      </c>
      <c r="J3793" s="74">
        <v>17.53</v>
      </c>
      <c r="K3793" s="74">
        <v>0.14000000000000001</v>
      </c>
      <c r="L3793" s="74">
        <v>7.13</v>
      </c>
      <c r="M3793" s="74">
        <v>10.24</v>
      </c>
      <c r="N3793" s="74">
        <v>3.26</v>
      </c>
      <c r="O3793" s="74">
        <v>0.41</v>
      </c>
      <c r="P3793" s="74">
        <v>0</v>
      </c>
      <c r="Q3793" s="74">
        <v>0.19</v>
      </c>
      <c r="R3793" s="74">
        <v>1.5</v>
      </c>
      <c r="S3793" s="74">
        <v>0</v>
      </c>
      <c r="T3793" s="74">
        <v>0</v>
      </c>
      <c r="U3793" s="74">
        <v>8.6800000000000002E-2</v>
      </c>
      <c r="V3793" s="74">
        <v>8.0069999999999997</v>
      </c>
      <c r="W3793" s="74">
        <v>1.569999843</v>
      </c>
      <c r="X3793" s="74">
        <v>1137.9839999999999</v>
      </c>
      <c r="Y3793" s="74">
        <v>1710</v>
      </c>
      <c r="Z3793" s="74">
        <v>0.22006320466392859</v>
      </c>
      <c r="AA3793" s="74">
        <v>0.7799367953360713</v>
      </c>
      <c r="AB3793" s="74">
        <v>3.8012771299489339E-4</v>
      </c>
      <c r="AC3793" s="74">
        <v>3.8012771299489318E-4</v>
      </c>
      <c r="AD3793" t="s">
        <v>5810</v>
      </c>
    </row>
    <row r="3794" spans="1:30">
      <c r="A3794" s="165" t="s">
        <v>8166</v>
      </c>
      <c r="C3794" s="165" t="s">
        <v>8444</v>
      </c>
      <c r="D3794" s="169" t="s">
        <v>3490</v>
      </c>
      <c r="E3794" s="169" t="s">
        <v>3492</v>
      </c>
      <c r="F3794" s="174">
        <v>42.026000000000003</v>
      </c>
      <c r="G3794" s="174">
        <v>-121.617</v>
      </c>
      <c r="H3794" s="74">
        <v>50.32</v>
      </c>
      <c r="I3794" s="74">
        <v>1.1200000000000001</v>
      </c>
      <c r="J3794" s="74">
        <v>17.12</v>
      </c>
      <c r="K3794" s="74">
        <v>0.15</v>
      </c>
      <c r="L3794" s="74">
        <v>6.86</v>
      </c>
      <c r="M3794" s="74">
        <v>10.43</v>
      </c>
      <c r="N3794" s="74">
        <v>3.32</v>
      </c>
      <c r="O3794" s="74">
        <v>0.41</v>
      </c>
      <c r="P3794" s="74">
        <v>0</v>
      </c>
      <c r="Q3794" s="74">
        <v>0.18</v>
      </c>
      <c r="R3794" s="74">
        <v>1.2</v>
      </c>
      <c r="S3794" s="74">
        <v>0</v>
      </c>
      <c r="T3794" s="74">
        <v>0</v>
      </c>
      <c r="U3794" s="74">
        <v>7.4200000000000002E-2</v>
      </c>
      <c r="V3794" s="74">
        <v>7.5139999999999993</v>
      </c>
      <c r="W3794" s="74">
        <v>1.4733331860000001</v>
      </c>
      <c r="X3794" s="74">
        <v>1141.1379999999999</v>
      </c>
      <c r="Y3794" s="74">
        <v>1460</v>
      </c>
      <c r="Z3794" s="74">
        <v>0.16987405685642001</v>
      </c>
      <c r="AA3794" s="74">
        <v>0.83012594314358001</v>
      </c>
      <c r="AB3794" s="74">
        <v>1.146083140514726E-4</v>
      </c>
      <c r="AC3794" s="74">
        <v>1.146083140514727E-4</v>
      </c>
      <c r="AD3794" t="s">
        <v>5810</v>
      </c>
    </row>
    <row r="3795" spans="1:30">
      <c r="A3795" s="165" t="s">
        <v>8167</v>
      </c>
      <c r="C3795" s="165" t="s">
        <v>8444</v>
      </c>
      <c r="D3795" s="169" t="s">
        <v>3490</v>
      </c>
      <c r="E3795" s="169" t="s">
        <v>3492</v>
      </c>
      <c r="F3795" s="174">
        <v>42.026000000000003</v>
      </c>
      <c r="G3795" s="174">
        <v>-121.617</v>
      </c>
      <c r="H3795" s="74">
        <v>50.01</v>
      </c>
      <c r="I3795" s="74">
        <v>1.08</v>
      </c>
      <c r="J3795" s="74">
        <v>18.170000000000002</v>
      </c>
      <c r="K3795" s="74">
        <v>0.14000000000000001</v>
      </c>
      <c r="L3795" s="74">
        <v>6.68</v>
      </c>
      <c r="M3795" s="74">
        <v>10.59</v>
      </c>
      <c r="N3795" s="74">
        <v>3.31</v>
      </c>
      <c r="O3795" s="74">
        <v>0.39</v>
      </c>
      <c r="P3795" s="74">
        <v>0</v>
      </c>
      <c r="Q3795" s="74">
        <v>0.17</v>
      </c>
      <c r="R3795" s="74">
        <v>1.32</v>
      </c>
      <c r="S3795" s="74">
        <v>0</v>
      </c>
      <c r="T3795" s="74">
        <v>0</v>
      </c>
      <c r="U3795" s="74">
        <v>9.1700000000000004E-2</v>
      </c>
      <c r="V3795" s="74">
        <v>7.0125000000000002</v>
      </c>
      <c r="W3795" s="74">
        <v>1.3749998624999999</v>
      </c>
      <c r="X3795" s="74">
        <v>1143.7940000000001</v>
      </c>
      <c r="Y3795" s="74">
        <v>1830</v>
      </c>
      <c r="Z3795" s="74">
        <v>0.16328893847980189</v>
      </c>
      <c r="AA3795" s="74">
        <v>0.83671106152019803</v>
      </c>
      <c r="AB3795" s="74">
        <v>3.0526186373647782E-4</v>
      </c>
      <c r="AC3795" s="74">
        <v>3.0526186373647788E-4</v>
      </c>
      <c r="AD3795" t="s">
        <v>5810</v>
      </c>
    </row>
    <row r="3796" spans="1:30">
      <c r="A3796" s="165" t="s">
        <v>8168</v>
      </c>
      <c r="C3796" s="165" t="s">
        <v>8444</v>
      </c>
      <c r="D3796" s="169" t="s">
        <v>3490</v>
      </c>
      <c r="E3796" s="169" t="s">
        <v>3492</v>
      </c>
      <c r="F3796" s="174">
        <v>42.027999999999999</v>
      </c>
      <c r="G3796" s="174">
        <v>-121.214</v>
      </c>
      <c r="H3796" s="74">
        <v>49.74</v>
      </c>
      <c r="I3796" s="74">
        <v>0.9</v>
      </c>
      <c r="J3796" s="74">
        <v>17.2</v>
      </c>
      <c r="K3796" s="74">
        <v>0.12</v>
      </c>
      <c r="L3796" s="74">
        <v>5.75</v>
      </c>
      <c r="M3796" s="74">
        <v>10.37</v>
      </c>
      <c r="N3796" s="74">
        <v>2.61</v>
      </c>
      <c r="O3796" s="74">
        <v>0.77</v>
      </c>
      <c r="P3796" s="74">
        <v>0</v>
      </c>
      <c r="Q3796" s="74">
        <v>0.25</v>
      </c>
      <c r="R3796" s="74">
        <v>2.42</v>
      </c>
      <c r="S3796" s="74">
        <v>0</v>
      </c>
      <c r="T3796" s="74">
        <v>0</v>
      </c>
      <c r="U3796" s="74">
        <v>6.2899999999999998E-2</v>
      </c>
      <c r="V3796" s="74">
        <v>6.1964999999999986</v>
      </c>
      <c r="W3796" s="74">
        <v>1.2149998785</v>
      </c>
      <c r="X3796" s="74">
        <v>1140.1420000000001</v>
      </c>
      <c r="Y3796" s="74">
        <v>1680</v>
      </c>
      <c r="Z3796" s="74">
        <v>0.44584862600899361</v>
      </c>
      <c r="AA3796" s="74">
        <v>0.55415137399100645</v>
      </c>
      <c r="AB3796" s="74">
        <v>6.2220442828044638E-4</v>
      </c>
      <c r="AC3796" s="74">
        <v>6.222044282804466E-4</v>
      </c>
      <c r="AD3796" t="s">
        <v>5810</v>
      </c>
    </row>
    <row r="3797" spans="1:30">
      <c r="A3797" s="165" t="s">
        <v>8169</v>
      </c>
      <c r="C3797" s="165" t="s">
        <v>8444</v>
      </c>
      <c r="D3797" s="169" t="s">
        <v>3490</v>
      </c>
      <c r="E3797" s="169" t="s">
        <v>3492</v>
      </c>
      <c r="F3797" s="174">
        <v>42.027999999999999</v>
      </c>
      <c r="G3797" s="174">
        <v>-121.214</v>
      </c>
      <c r="H3797" s="74">
        <v>50.38</v>
      </c>
      <c r="I3797" s="74">
        <v>0.89</v>
      </c>
      <c r="J3797" s="74">
        <v>16.87</v>
      </c>
      <c r="K3797" s="74">
        <v>0.12</v>
      </c>
      <c r="L3797" s="74">
        <v>6.59</v>
      </c>
      <c r="M3797" s="74">
        <v>9.93</v>
      </c>
      <c r="N3797" s="74">
        <v>2.8</v>
      </c>
      <c r="O3797" s="74">
        <v>0.81</v>
      </c>
      <c r="P3797" s="74">
        <v>0</v>
      </c>
      <c r="Q3797" s="74">
        <v>0.24</v>
      </c>
      <c r="R3797" s="74">
        <v>2.34</v>
      </c>
      <c r="S3797" s="74">
        <v>0</v>
      </c>
      <c r="T3797" s="74">
        <v>0</v>
      </c>
      <c r="U3797" s="74">
        <v>3.6499999999999998E-2</v>
      </c>
      <c r="V3797" s="74">
        <v>6.0604999999999993</v>
      </c>
      <c r="W3797" s="74">
        <v>1.1883332145000001</v>
      </c>
      <c r="X3797" s="74">
        <v>1132.838</v>
      </c>
      <c r="Y3797" s="74">
        <v>1190</v>
      </c>
      <c r="Z3797" s="74">
        <v>0.55325600142571163</v>
      </c>
      <c r="AA3797" s="74">
        <v>0.44674399857428831</v>
      </c>
      <c r="AB3797" s="74">
        <v>2.5481711355134889E-4</v>
      </c>
      <c r="AC3797" s="74">
        <v>2.5481711355134889E-4</v>
      </c>
      <c r="AD3797" t="s">
        <v>5810</v>
      </c>
    </row>
    <row r="3798" spans="1:30">
      <c r="A3798" s="165" t="s">
        <v>8170</v>
      </c>
      <c r="C3798" s="165" t="s">
        <v>8444</v>
      </c>
      <c r="D3798" s="169" t="s">
        <v>3490</v>
      </c>
      <c r="E3798" s="169" t="s">
        <v>3492</v>
      </c>
      <c r="F3798" s="174">
        <v>42.027999999999999</v>
      </c>
      <c r="G3798" s="174">
        <v>-121.214</v>
      </c>
      <c r="H3798" s="74">
        <v>50.46</v>
      </c>
      <c r="I3798" s="74">
        <v>0.89</v>
      </c>
      <c r="J3798" s="74">
        <v>16.87</v>
      </c>
      <c r="K3798" s="74">
        <v>0.12</v>
      </c>
      <c r="L3798" s="74">
        <v>6.86</v>
      </c>
      <c r="M3798" s="74">
        <v>9.94</v>
      </c>
      <c r="N3798" s="74">
        <v>2.75</v>
      </c>
      <c r="O3798" s="74">
        <v>0.82</v>
      </c>
      <c r="P3798" s="74">
        <v>0</v>
      </c>
      <c r="Q3798" s="74">
        <v>0.23</v>
      </c>
      <c r="R3798" s="74">
        <v>2.08</v>
      </c>
      <c r="S3798" s="74">
        <v>0</v>
      </c>
      <c r="T3798" s="74">
        <v>0</v>
      </c>
      <c r="U3798" s="74">
        <v>2.8000000000000001E-2</v>
      </c>
      <c r="V3798" s="74">
        <v>6.3069999999999986</v>
      </c>
      <c r="W3798" s="74">
        <v>1.2366665429999999</v>
      </c>
      <c r="X3798" s="74">
        <v>1133.0039999999999</v>
      </c>
      <c r="Y3798" s="74">
        <v>950</v>
      </c>
      <c r="Z3798" s="74">
        <v>0.56280636201786538</v>
      </c>
      <c r="AA3798" s="74">
        <v>0.43719363798213462</v>
      </c>
      <c r="AB3798" s="74">
        <v>3.7918942991668449E-4</v>
      </c>
      <c r="AC3798" s="74">
        <v>3.7918942991668449E-4</v>
      </c>
      <c r="AD3798" t="s">
        <v>5810</v>
      </c>
    </row>
    <row r="3799" spans="1:30">
      <c r="A3799" s="165" t="s">
        <v>8171</v>
      </c>
      <c r="C3799" s="165" t="s">
        <v>8444</v>
      </c>
      <c r="D3799" s="169" t="s">
        <v>3490</v>
      </c>
      <c r="E3799" s="169" t="s">
        <v>3492</v>
      </c>
      <c r="F3799" s="174">
        <v>42.027999999999999</v>
      </c>
      <c r="G3799" s="174">
        <v>-121.214</v>
      </c>
      <c r="H3799" s="74">
        <v>50.4</v>
      </c>
      <c r="I3799" s="74">
        <v>0.88</v>
      </c>
      <c r="J3799" s="74">
        <v>17.149999999999999</v>
      </c>
      <c r="K3799" s="74">
        <v>0.11</v>
      </c>
      <c r="L3799" s="74">
        <v>7.36</v>
      </c>
      <c r="M3799" s="74">
        <v>9.9499999999999993</v>
      </c>
      <c r="N3799" s="74">
        <v>2.99</v>
      </c>
      <c r="O3799" s="74">
        <v>0.83</v>
      </c>
      <c r="P3799" s="74">
        <v>0</v>
      </c>
      <c r="Q3799" s="74">
        <v>0.25</v>
      </c>
      <c r="R3799" s="74">
        <v>3.27</v>
      </c>
      <c r="S3799" s="74">
        <v>0</v>
      </c>
      <c r="T3799" s="74">
        <v>0</v>
      </c>
      <c r="U3799" s="74">
        <v>8.72E-2</v>
      </c>
      <c r="V3799" s="74">
        <v>5.2189999999999994</v>
      </c>
      <c r="W3799" s="74">
        <v>1.0233332310000001</v>
      </c>
      <c r="X3799" s="74">
        <v>1133.17</v>
      </c>
      <c r="Y3799" s="74">
        <v>2290</v>
      </c>
      <c r="Z3799" s="74">
        <v>0.52838992664630557</v>
      </c>
      <c r="AA3799" s="74">
        <v>0.47161007335369443</v>
      </c>
      <c r="AB3799" s="74">
        <v>9.5429066968794941E-4</v>
      </c>
      <c r="AC3799" s="74">
        <v>9.5429066968794908E-4</v>
      </c>
      <c r="AD3799" t="s">
        <v>5810</v>
      </c>
    </row>
    <row r="3800" spans="1:30">
      <c r="A3800" s="165" t="s">
        <v>8172</v>
      </c>
      <c r="C3800" s="165" t="s">
        <v>8444</v>
      </c>
      <c r="D3800" s="169" t="s">
        <v>3490</v>
      </c>
      <c r="E3800" s="169" t="s">
        <v>3492</v>
      </c>
      <c r="F3800" s="174">
        <v>42.027999999999999</v>
      </c>
      <c r="G3800" s="174">
        <v>-121.214</v>
      </c>
      <c r="H3800" s="74">
        <v>49.6</v>
      </c>
      <c r="I3800" s="74">
        <v>0.88</v>
      </c>
      <c r="J3800" s="74">
        <v>17.75</v>
      </c>
      <c r="K3800" s="74">
        <v>0.11</v>
      </c>
      <c r="L3800" s="74">
        <v>6.9</v>
      </c>
      <c r="M3800" s="74">
        <v>9.9</v>
      </c>
      <c r="N3800" s="74">
        <v>2.91</v>
      </c>
      <c r="O3800" s="74">
        <v>0.76</v>
      </c>
      <c r="P3800" s="74">
        <v>0</v>
      </c>
      <c r="Q3800" s="74">
        <v>0.24</v>
      </c>
      <c r="R3800" s="74">
        <v>2.04</v>
      </c>
      <c r="S3800" s="74">
        <v>0</v>
      </c>
      <c r="T3800" s="74">
        <v>0</v>
      </c>
      <c r="U3800" s="74">
        <v>5.8200000000000002E-2</v>
      </c>
      <c r="V3800" s="74">
        <v>5.3804999999999996</v>
      </c>
      <c r="W3800" s="74">
        <v>1.0549998945000001</v>
      </c>
      <c r="X3800" s="74">
        <v>1132.3399999999999</v>
      </c>
      <c r="Y3800" s="74">
        <v>1460</v>
      </c>
      <c r="Z3800" s="74">
        <v>0.38680042438772122</v>
      </c>
      <c r="AA3800" s="74">
        <v>0.61319957561227878</v>
      </c>
      <c r="AB3800" s="74">
        <v>4.2582662935628131E-4</v>
      </c>
      <c r="AC3800" s="74">
        <v>4.2582662935628109E-4</v>
      </c>
      <c r="AD3800" t="s">
        <v>5810</v>
      </c>
    </row>
    <row r="3801" spans="1:30">
      <c r="A3801" s="165" t="s">
        <v>8173</v>
      </c>
      <c r="C3801" s="165" t="s">
        <v>8444</v>
      </c>
      <c r="D3801" s="169" t="s">
        <v>3490</v>
      </c>
      <c r="E3801" s="169" t="s">
        <v>3492</v>
      </c>
      <c r="F3801" s="174">
        <v>42.027999999999999</v>
      </c>
      <c r="G3801" s="174">
        <v>-121.214</v>
      </c>
      <c r="H3801" s="74">
        <v>50.89</v>
      </c>
      <c r="I3801" s="74">
        <v>0.91</v>
      </c>
      <c r="J3801" s="74">
        <v>17.3</v>
      </c>
      <c r="K3801" s="74">
        <v>0.12</v>
      </c>
      <c r="L3801" s="74">
        <v>5.32</v>
      </c>
      <c r="M3801" s="74">
        <v>10.39</v>
      </c>
      <c r="N3801" s="74">
        <v>2.92</v>
      </c>
      <c r="O3801" s="74">
        <v>0.83</v>
      </c>
      <c r="P3801" s="74">
        <v>0</v>
      </c>
      <c r="Q3801" s="74">
        <v>0.27</v>
      </c>
      <c r="R3801" s="74">
        <v>2.02</v>
      </c>
      <c r="S3801" s="74">
        <v>0</v>
      </c>
      <c r="T3801" s="74">
        <v>0</v>
      </c>
      <c r="U3801" s="74">
        <v>3.1600000000000003E-2</v>
      </c>
      <c r="V3801" s="74">
        <v>5.9584999999999999</v>
      </c>
      <c r="W3801" s="74">
        <v>1.1683332165</v>
      </c>
      <c r="X3801" s="74">
        <v>1140.4739999999999</v>
      </c>
      <c r="Y3801" s="74">
        <v>1010</v>
      </c>
      <c r="Z3801" s="74">
        <v>0.50065958937990163</v>
      </c>
      <c r="AA3801" s="74">
        <v>0.49934041062009837</v>
      </c>
      <c r="AB3801" s="74">
        <v>2.619421586732864E-4</v>
      </c>
      <c r="AC3801" s="74">
        <v>2.619421586732863E-4</v>
      </c>
      <c r="AD3801" t="s">
        <v>5810</v>
      </c>
    </row>
    <row r="3802" spans="1:30">
      <c r="A3802" s="165" t="s">
        <v>8174</v>
      </c>
      <c r="C3802" s="165" t="s">
        <v>8444</v>
      </c>
      <c r="D3802" s="169" t="s">
        <v>3490</v>
      </c>
      <c r="E3802" s="169" t="s">
        <v>3492</v>
      </c>
      <c r="F3802" s="174">
        <v>42.027999999999999</v>
      </c>
      <c r="G3802" s="174">
        <v>-121.214</v>
      </c>
      <c r="H3802" s="74">
        <v>52.15</v>
      </c>
      <c r="I3802" s="74">
        <v>0.96</v>
      </c>
      <c r="J3802" s="74">
        <v>17.57</v>
      </c>
      <c r="K3802" s="74">
        <v>0.1</v>
      </c>
      <c r="L3802" s="74">
        <v>4.26</v>
      </c>
      <c r="M3802" s="74">
        <v>11.1</v>
      </c>
      <c r="N3802" s="74">
        <v>3.24</v>
      </c>
      <c r="O3802" s="74">
        <v>0.83</v>
      </c>
      <c r="P3802" s="74">
        <v>0</v>
      </c>
      <c r="Q3802" s="74">
        <v>0.26</v>
      </c>
      <c r="R3802" s="74">
        <v>3.11</v>
      </c>
      <c r="S3802" s="74">
        <v>0</v>
      </c>
      <c r="T3802" s="74">
        <v>0</v>
      </c>
      <c r="U3802" s="74">
        <v>0.17319999999999999</v>
      </c>
      <c r="V3802" s="74">
        <v>5.032</v>
      </c>
      <c r="W3802" s="74">
        <v>0.98666656799999997</v>
      </c>
      <c r="X3802" s="74">
        <v>1152.26</v>
      </c>
      <c r="Y3802" s="74">
        <v>3630</v>
      </c>
      <c r="Z3802" s="74">
        <v>0.33990228827594898</v>
      </c>
      <c r="AA3802" s="74">
        <v>0.66009771172405096</v>
      </c>
      <c r="AB3802" s="74">
        <v>3.9020784746830229E-4</v>
      </c>
      <c r="AC3802" s="74">
        <v>3.902078474683024E-4</v>
      </c>
      <c r="AD3802" t="s">
        <v>5810</v>
      </c>
    </row>
    <row r="3803" spans="1:30">
      <c r="A3803" s="165" t="s">
        <v>8175</v>
      </c>
      <c r="C3803" s="165" t="s">
        <v>8444</v>
      </c>
      <c r="D3803" s="169" t="s">
        <v>3490</v>
      </c>
      <c r="E3803" s="169" t="s">
        <v>3492</v>
      </c>
      <c r="F3803" s="174">
        <v>42.027999999999999</v>
      </c>
      <c r="G3803" s="174">
        <v>-121.214</v>
      </c>
      <c r="H3803" s="74">
        <v>50.1</v>
      </c>
      <c r="I3803" s="74">
        <v>0.92</v>
      </c>
      <c r="J3803" s="74">
        <v>17.47</v>
      </c>
      <c r="K3803" s="74">
        <v>0.11</v>
      </c>
      <c r="L3803" s="74">
        <v>5.39</v>
      </c>
      <c r="M3803" s="74">
        <v>10.87</v>
      </c>
      <c r="N3803" s="74">
        <v>2.95</v>
      </c>
      <c r="O3803" s="74">
        <v>0.78</v>
      </c>
      <c r="P3803" s="74">
        <v>0</v>
      </c>
      <c r="Q3803" s="74">
        <v>0.25</v>
      </c>
      <c r="R3803" s="74">
        <v>2.4500000000000002</v>
      </c>
      <c r="S3803" s="74">
        <v>0</v>
      </c>
      <c r="T3803" s="74">
        <v>0</v>
      </c>
      <c r="U3803" s="74">
        <v>0.1111</v>
      </c>
      <c r="V3803" s="74">
        <v>5.5249999999999986</v>
      </c>
      <c r="W3803" s="74">
        <v>1.0833332250000001</v>
      </c>
      <c r="X3803" s="74">
        <v>1148.442</v>
      </c>
      <c r="Y3803" s="74">
        <v>2470</v>
      </c>
      <c r="Z3803" s="74">
        <v>0.32821460688292681</v>
      </c>
      <c r="AA3803" s="74">
        <v>0.67178539311707319</v>
      </c>
      <c r="AB3803" s="74">
        <v>3.3150932826679869E-4</v>
      </c>
      <c r="AC3803" s="74">
        <v>3.3150932826679879E-4</v>
      </c>
      <c r="AD3803" t="s">
        <v>5810</v>
      </c>
    </row>
    <row r="3804" spans="1:30">
      <c r="A3804" s="165" t="s">
        <v>8176</v>
      </c>
      <c r="C3804" s="165" t="s">
        <v>8444</v>
      </c>
      <c r="D3804" s="169" t="s">
        <v>3490</v>
      </c>
      <c r="E3804" s="169" t="s">
        <v>3492</v>
      </c>
      <c r="F3804" s="174">
        <v>42.027999999999999</v>
      </c>
      <c r="G3804" s="174">
        <v>-121.214</v>
      </c>
      <c r="H3804" s="74">
        <v>51.59</v>
      </c>
      <c r="I3804" s="74">
        <v>0.9</v>
      </c>
      <c r="J3804" s="74">
        <v>16.84</v>
      </c>
      <c r="K3804" s="74">
        <v>0.1</v>
      </c>
      <c r="L3804" s="74">
        <v>6.39</v>
      </c>
      <c r="M3804" s="74">
        <v>10.36</v>
      </c>
      <c r="N3804" s="74">
        <v>2.84</v>
      </c>
      <c r="O3804" s="74">
        <v>0.79</v>
      </c>
      <c r="P3804" s="74">
        <v>0</v>
      </c>
      <c r="Q3804" s="74">
        <v>0.25</v>
      </c>
      <c r="R3804" s="74">
        <v>2.5499999999999998</v>
      </c>
      <c r="S3804" s="74">
        <v>0</v>
      </c>
      <c r="T3804" s="74">
        <v>0</v>
      </c>
      <c r="U3804" s="74">
        <v>0.1169</v>
      </c>
      <c r="V3804" s="74">
        <v>5.2359999999999998</v>
      </c>
      <c r="W3804" s="74">
        <v>1.0266665639999999</v>
      </c>
      <c r="X3804" s="74">
        <v>1139.9760000000001</v>
      </c>
      <c r="Y3804" s="74">
        <v>2540</v>
      </c>
      <c r="Z3804" s="74">
        <v>0.33964811609912737</v>
      </c>
      <c r="AA3804" s="74">
        <v>0.66035188390087263</v>
      </c>
      <c r="AB3804" s="74">
        <v>4.0593784220486887E-4</v>
      </c>
      <c r="AC3804" s="74">
        <v>4.0593784220486887E-4</v>
      </c>
      <c r="AD3804" t="s">
        <v>5810</v>
      </c>
    </row>
    <row r="3805" spans="1:30">
      <c r="A3805" s="165" t="s">
        <v>8177</v>
      </c>
      <c r="C3805" s="165" t="s">
        <v>8444</v>
      </c>
      <c r="D3805" s="169" t="s">
        <v>3490</v>
      </c>
      <c r="E3805" s="169" t="s">
        <v>3492</v>
      </c>
      <c r="F3805" s="174">
        <v>42.027999999999999</v>
      </c>
      <c r="G3805" s="174">
        <v>-121.214</v>
      </c>
      <c r="H3805" s="74">
        <v>51.97</v>
      </c>
      <c r="I3805" s="74">
        <v>0.87</v>
      </c>
      <c r="J3805" s="74">
        <v>16.21</v>
      </c>
      <c r="K3805" s="74">
        <v>0.13</v>
      </c>
      <c r="L3805" s="74">
        <v>6.8</v>
      </c>
      <c r="M3805" s="74">
        <v>9.9700000000000006</v>
      </c>
      <c r="N3805" s="74">
        <v>2.94</v>
      </c>
      <c r="O3805" s="74">
        <v>0.84</v>
      </c>
      <c r="P3805" s="74">
        <v>0</v>
      </c>
      <c r="Q3805" s="74">
        <v>0.23</v>
      </c>
      <c r="R3805" s="74">
        <v>2.04</v>
      </c>
      <c r="S3805" s="74">
        <v>0</v>
      </c>
      <c r="T3805" s="74">
        <v>0</v>
      </c>
      <c r="U3805" s="74">
        <v>4.8500000000000001E-2</v>
      </c>
      <c r="V3805" s="74">
        <v>5.4909999999999997</v>
      </c>
      <c r="W3805" s="74">
        <v>1.076666559</v>
      </c>
      <c r="X3805" s="74">
        <v>1133.502</v>
      </c>
      <c r="Y3805" s="74">
        <v>1250</v>
      </c>
      <c r="Z3805" s="74">
        <v>0.42328129628667732</v>
      </c>
      <c r="AA3805" s="74">
        <v>0.57671870371332268</v>
      </c>
      <c r="AB3805" s="74">
        <v>6.1597761081971824E-4</v>
      </c>
      <c r="AC3805" s="74">
        <v>6.1597761081971856E-4</v>
      </c>
      <c r="AD3805" t="s">
        <v>5810</v>
      </c>
    </row>
    <row r="3806" spans="1:30">
      <c r="A3806" s="165" t="s">
        <v>8178</v>
      </c>
      <c r="C3806" s="165" t="s">
        <v>8444</v>
      </c>
      <c r="D3806" s="169" t="s">
        <v>3490</v>
      </c>
      <c r="E3806" s="169" t="s">
        <v>3492</v>
      </c>
      <c r="F3806" s="174">
        <v>42.027999999999999</v>
      </c>
      <c r="G3806" s="174">
        <v>-121.214</v>
      </c>
      <c r="H3806" s="74">
        <v>50.95</v>
      </c>
      <c r="I3806" s="74">
        <v>0.94</v>
      </c>
      <c r="J3806" s="74">
        <v>17.489999999999998</v>
      </c>
      <c r="K3806" s="74">
        <v>0.15</v>
      </c>
      <c r="L3806" s="74">
        <v>5.5</v>
      </c>
      <c r="M3806" s="74">
        <v>10.6</v>
      </c>
      <c r="N3806" s="74">
        <v>2.76</v>
      </c>
      <c r="O3806" s="74">
        <v>1.03</v>
      </c>
      <c r="P3806" s="74">
        <v>0</v>
      </c>
      <c r="Q3806" s="74">
        <v>0.25</v>
      </c>
      <c r="R3806" s="74">
        <v>0.73</v>
      </c>
      <c r="S3806" s="74">
        <v>0</v>
      </c>
      <c r="T3806" s="74">
        <v>0</v>
      </c>
      <c r="U3806" s="74">
        <v>1.37E-2</v>
      </c>
      <c r="V3806" s="74">
        <v>7.0974999999999993</v>
      </c>
      <c r="W3806" s="74">
        <v>1.3916665275</v>
      </c>
      <c r="X3806" s="74">
        <v>1143.96</v>
      </c>
      <c r="Y3806" s="74">
        <v>330</v>
      </c>
      <c r="Z3806" s="74">
        <v>0.25452956778367403</v>
      </c>
      <c r="AA3806" s="74">
        <v>0.74547043221632592</v>
      </c>
      <c r="AB3806" s="74">
        <v>2.1819502265014439E-4</v>
      </c>
      <c r="AC3806" s="74">
        <v>2.1819502265014439E-4</v>
      </c>
      <c r="AD3806" t="s">
        <v>5810</v>
      </c>
    </row>
    <row r="3807" spans="1:30">
      <c r="A3807" s="165" t="s">
        <v>8179</v>
      </c>
      <c r="C3807" s="165" t="s">
        <v>8444</v>
      </c>
      <c r="D3807" s="169" t="s">
        <v>3490</v>
      </c>
      <c r="E3807" s="169" t="s">
        <v>3492</v>
      </c>
      <c r="F3807" s="174">
        <v>42.027999999999999</v>
      </c>
      <c r="G3807" s="174">
        <v>-121.214</v>
      </c>
      <c r="H3807" s="74">
        <v>50.97</v>
      </c>
      <c r="I3807" s="74">
        <v>0.92</v>
      </c>
      <c r="J3807" s="74">
        <v>17.21</v>
      </c>
      <c r="K3807" s="74">
        <v>0.12</v>
      </c>
      <c r="L3807" s="74">
        <v>6.62</v>
      </c>
      <c r="M3807" s="74">
        <v>10.34</v>
      </c>
      <c r="N3807" s="74">
        <v>2.69</v>
      </c>
      <c r="O3807" s="74">
        <v>0.83</v>
      </c>
      <c r="P3807" s="74">
        <v>0</v>
      </c>
      <c r="Q3807" s="74">
        <v>0.25</v>
      </c>
      <c r="R3807" s="74">
        <v>2.59</v>
      </c>
      <c r="S3807" s="74">
        <v>0</v>
      </c>
      <c r="T3807" s="74">
        <v>0</v>
      </c>
      <c r="U3807" s="74">
        <v>4.2599999999999999E-2</v>
      </c>
      <c r="V3807" s="74">
        <v>5.5505000000000004</v>
      </c>
      <c r="W3807" s="74">
        <v>1.0883332244999999</v>
      </c>
      <c r="X3807" s="74">
        <v>1139.644</v>
      </c>
      <c r="Y3807" s="74">
        <v>1390</v>
      </c>
      <c r="Z3807" s="74">
        <v>0.56345554591298919</v>
      </c>
      <c r="AA3807" s="74">
        <v>0.43654445408701081</v>
      </c>
      <c r="AB3807" s="74">
        <v>6.1342285413424399E-4</v>
      </c>
      <c r="AC3807" s="74">
        <v>6.134228541342441E-4</v>
      </c>
      <c r="AD3807" t="s">
        <v>5810</v>
      </c>
    </row>
    <row r="3808" spans="1:30">
      <c r="A3808" s="165" t="s">
        <v>8180</v>
      </c>
      <c r="C3808" s="165" t="s">
        <v>8444</v>
      </c>
      <c r="D3808" s="169" t="s">
        <v>3490</v>
      </c>
      <c r="E3808" s="169" t="s">
        <v>3492</v>
      </c>
      <c r="F3808" s="174">
        <v>42.027999999999999</v>
      </c>
      <c r="G3808" s="174">
        <v>-121.214</v>
      </c>
      <c r="H3808" s="74">
        <v>48.73</v>
      </c>
      <c r="I3808" s="74">
        <v>0.86</v>
      </c>
      <c r="J3808" s="74">
        <v>17.809999999999999</v>
      </c>
      <c r="K3808" s="74">
        <v>0.11</v>
      </c>
      <c r="L3808" s="74">
        <v>6.27</v>
      </c>
      <c r="M3808" s="74">
        <v>10.23</v>
      </c>
      <c r="N3808" s="74">
        <v>2.57</v>
      </c>
      <c r="O3808" s="74">
        <v>0.79</v>
      </c>
      <c r="P3808" s="74">
        <v>0</v>
      </c>
      <c r="Q3808" s="74">
        <v>0.25</v>
      </c>
      <c r="R3808" s="74">
        <v>2.61</v>
      </c>
      <c r="S3808" s="74">
        <v>0</v>
      </c>
      <c r="T3808" s="74">
        <v>0</v>
      </c>
      <c r="U3808" s="74">
        <v>0.14000000000000001</v>
      </c>
      <c r="V3808" s="74">
        <v>5.3209999999999997</v>
      </c>
      <c r="W3808" s="74">
        <v>1.0433332289999999</v>
      </c>
      <c r="X3808" s="74">
        <v>1137.818</v>
      </c>
      <c r="Y3808" s="74">
        <v>3000</v>
      </c>
      <c r="Z3808" s="74">
        <v>0.32269574578992349</v>
      </c>
      <c r="AA3808" s="74">
        <v>0.67730425421007645</v>
      </c>
      <c r="AB3808" s="74">
        <v>2.965490012716467E-4</v>
      </c>
      <c r="AC3808" s="74">
        <v>2.9654900127164648E-4</v>
      </c>
      <c r="AD3808" t="s">
        <v>5810</v>
      </c>
    </row>
    <row r="3809" spans="1:30">
      <c r="A3809" s="165" t="s">
        <v>8181</v>
      </c>
      <c r="C3809" s="165" t="s">
        <v>8444</v>
      </c>
      <c r="D3809" s="169" t="s">
        <v>3490</v>
      </c>
      <c r="E3809" s="169" t="s">
        <v>3492</v>
      </c>
      <c r="F3809" s="174">
        <v>42.027999999999999</v>
      </c>
      <c r="G3809" s="174">
        <v>-121.214</v>
      </c>
      <c r="H3809" s="74">
        <v>50.8</v>
      </c>
      <c r="I3809" s="74">
        <v>0.94</v>
      </c>
      <c r="J3809" s="74">
        <v>17.18</v>
      </c>
      <c r="K3809" s="74">
        <v>0.16</v>
      </c>
      <c r="L3809" s="74">
        <v>5.57</v>
      </c>
      <c r="M3809" s="74">
        <v>10.37</v>
      </c>
      <c r="N3809" s="74">
        <v>3.26</v>
      </c>
      <c r="O3809" s="74">
        <v>1.03</v>
      </c>
      <c r="P3809" s="74">
        <v>0</v>
      </c>
      <c r="Q3809" s="74">
        <v>0.25</v>
      </c>
      <c r="R3809" s="74">
        <v>0.97</v>
      </c>
      <c r="S3809" s="74">
        <v>0</v>
      </c>
      <c r="T3809" s="74">
        <v>0</v>
      </c>
      <c r="U3809" s="74">
        <v>1.0699999999999999E-2</v>
      </c>
      <c r="V3809" s="74">
        <v>7.1230000000000002</v>
      </c>
      <c r="W3809" s="74">
        <v>1.396666527</v>
      </c>
      <c r="X3809" s="74">
        <v>1140.1420000000001</v>
      </c>
      <c r="Y3809" s="74">
        <v>310</v>
      </c>
      <c r="Z3809" s="74">
        <v>0.43154866845218248</v>
      </c>
      <c r="AA3809" s="74">
        <v>0.56845133154781746</v>
      </c>
      <c r="AB3809" s="74">
        <v>6.0953106507324504E-4</v>
      </c>
      <c r="AC3809" s="74">
        <v>6.0953106507324493E-4</v>
      </c>
      <c r="AD3809" t="s">
        <v>5810</v>
      </c>
    </row>
    <row r="3810" spans="1:30">
      <c r="A3810" s="165" t="s">
        <v>8182</v>
      </c>
      <c r="C3810" s="165" t="s">
        <v>8444</v>
      </c>
      <c r="D3810" s="169" t="s">
        <v>3490</v>
      </c>
      <c r="E3810" s="169" t="s">
        <v>3492</v>
      </c>
      <c r="F3810" s="174">
        <v>42.027999999999999</v>
      </c>
      <c r="G3810" s="174">
        <v>-121.214</v>
      </c>
      <c r="H3810" s="74">
        <v>50.39</v>
      </c>
      <c r="I3810" s="74">
        <v>0.95</v>
      </c>
      <c r="J3810" s="74">
        <v>18.05</v>
      </c>
      <c r="K3810" s="74">
        <v>0.11</v>
      </c>
      <c r="L3810" s="74">
        <v>6.24</v>
      </c>
      <c r="M3810" s="74">
        <v>9.9600000000000009</v>
      </c>
      <c r="N3810" s="74">
        <v>2.83</v>
      </c>
      <c r="O3810" s="74">
        <v>0.86</v>
      </c>
      <c r="P3810" s="74">
        <v>0</v>
      </c>
      <c r="Q3810" s="74">
        <v>0.26</v>
      </c>
      <c r="R3810" s="74">
        <v>1.83</v>
      </c>
      <c r="S3810" s="74">
        <v>0</v>
      </c>
      <c r="T3810" s="74">
        <v>0</v>
      </c>
      <c r="U3810" s="74">
        <v>2.29E-2</v>
      </c>
      <c r="V3810" s="74">
        <v>5.8140000000000001</v>
      </c>
      <c r="W3810" s="74">
        <v>1.139999886</v>
      </c>
      <c r="X3810" s="74">
        <v>1133.336</v>
      </c>
      <c r="Y3810" s="74">
        <v>790</v>
      </c>
      <c r="Z3810" s="74">
        <v>0.53986890317225344</v>
      </c>
      <c r="AA3810" s="74">
        <v>0.46013109682774661</v>
      </c>
      <c r="AB3810" s="74">
        <v>7.0809575292171733E-4</v>
      </c>
      <c r="AC3810" s="74">
        <v>7.0809575292171711E-4</v>
      </c>
      <c r="AD3810" t="s">
        <v>5810</v>
      </c>
    </row>
    <row r="3811" spans="1:30">
      <c r="A3811" s="165" t="s">
        <v>8183</v>
      </c>
      <c r="C3811" s="165" t="s">
        <v>8444</v>
      </c>
      <c r="D3811" s="169" t="s">
        <v>3490</v>
      </c>
      <c r="E3811" s="169" t="s">
        <v>3492</v>
      </c>
      <c r="F3811" s="174">
        <v>42.027999999999999</v>
      </c>
      <c r="G3811" s="174">
        <v>-121.214</v>
      </c>
      <c r="H3811" s="74">
        <v>51.07</v>
      </c>
      <c r="I3811" s="74">
        <v>0.9</v>
      </c>
      <c r="J3811" s="74">
        <v>17.13</v>
      </c>
      <c r="K3811" s="74">
        <v>0.09</v>
      </c>
      <c r="L3811" s="74">
        <v>6.07</v>
      </c>
      <c r="M3811" s="74">
        <v>10.42</v>
      </c>
      <c r="N3811" s="74">
        <v>3.17</v>
      </c>
      <c r="O3811" s="74">
        <v>0.8</v>
      </c>
      <c r="P3811" s="74">
        <v>0</v>
      </c>
      <c r="Q3811" s="74">
        <v>0.26</v>
      </c>
      <c r="R3811" s="74">
        <v>2.2599999999999998</v>
      </c>
      <c r="S3811" s="74">
        <v>0</v>
      </c>
      <c r="T3811" s="74">
        <v>0</v>
      </c>
      <c r="U3811" s="74">
        <v>6.7900000000000002E-2</v>
      </c>
      <c r="V3811" s="74">
        <v>5.3804999999999996</v>
      </c>
      <c r="W3811" s="74">
        <v>1.0549998945000001</v>
      </c>
      <c r="X3811" s="74">
        <v>1140.972</v>
      </c>
      <c r="Y3811" s="74">
        <v>1670</v>
      </c>
      <c r="Z3811" s="74">
        <v>0.39086914564190939</v>
      </c>
      <c r="AA3811" s="74">
        <v>0.60913085435809056</v>
      </c>
      <c r="AB3811" s="74">
        <v>4.8357839956408508E-4</v>
      </c>
      <c r="AC3811" s="74">
        <v>4.8357839956408502E-4</v>
      </c>
      <c r="AD3811" t="s">
        <v>5810</v>
      </c>
    </row>
    <row r="3812" spans="1:30">
      <c r="A3812" s="165" t="s">
        <v>8184</v>
      </c>
      <c r="C3812" s="165" t="s">
        <v>8444</v>
      </c>
      <c r="D3812" s="169" t="s">
        <v>3490</v>
      </c>
      <c r="E3812" s="169" t="s">
        <v>3492</v>
      </c>
      <c r="F3812" s="174">
        <v>42</v>
      </c>
      <c r="G3812" s="174">
        <v>-121</v>
      </c>
      <c r="H3812" s="74">
        <v>50.23</v>
      </c>
      <c r="I3812" s="74">
        <v>0.8</v>
      </c>
      <c r="J3812" s="74">
        <v>18.07</v>
      </c>
      <c r="K3812" s="74">
        <v>0.12</v>
      </c>
      <c r="L3812" s="74">
        <v>4.9000000000000004</v>
      </c>
      <c r="M3812" s="74">
        <v>8.34</v>
      </c>
      <c r="N3812" s="74">
        <v>3.87</v>
      </c>
      <c r="O3812" s="74">
        <v>0.79</v>
      </c>
      <c r="P3812" s="74">
        <v>0</v>
      </c>
      <c r="Q3812" s="74">
        <v>0.28000000000000003</v>
      </c>
      <c r="R3812" s="74">
        <v>2.35</v>
      </c>
      <c r="S3812" s="74">
        <v>0</v>
      </c>
      <c r="T3812" s="74">
        <v>0</v>
      </c>
      <c r="U3812" s="74">
        <v>1.6500000000000001E-2</v>
      </c>
      <c r="V3812" s="74">
        <v>7.5054999999999996</v>
      </c>
      <c r="W3812" s="74">
        <v>1.4716665195</v>
      </c>
      <c r="X3812" s="74">
        <v>1106.444</v>
      </c>
      <c r="Y3812" s="74">
        <v>860</v>
      </c>
      <c r="Z3812" s="74">
        <v>0.70662855423771864</v>
      </c>
      <c r="AA3812" s="74">
        <v>0.29337144576228141</v>
      </c>
      <c r="AB3812" s="74">
        <v>2.1168989506925329E-5</v>
      </c>
      <c r="AC3812" s="74">
        <v>2.1168989506925329E-5</v>
      </c>
      <c r="AD3812" t="s">
        <v>5810</v>
      </c>
    </row>
    <row r="3813" spans="1:30">
      <c r="A3813" s="165" t="s">
        <v>8185</v>
      </c>
      <c r="C3813" s="165" t="s">
        <v>8444</v>
      </c>
      <c r="D3813" s="169" t="s">
        <v>3490</v>
      </c>
      <c r="E3813" s="169" t="s">
        <v>3492</v>
      </c>
      <c r="F3813" s="174">
        <v>42</v>
      </c>
      <c r="G3813" s="174">
        <v>-121</v>
      </c>
      <c r="H3813" s="74">
        <v>50.49</v>
      </c>
      <c r="I3813" s="74">
        <v>0.94</v>
      </c>
      <c r="J3813" s="74">
        <v>19.02</v>
      </c>
      <c r="K3813" s="74">
        <v>0.1</v>
      </c>
      <c r="L3813" s="74">
        <v>3.94</v>
      </c>
      <c r="M3813" s="74">
        <v>10.36</v>
      </c>
      <c r="N3813" s="74">
        <v>3.9</v>
      </c>
      <c r="O3813" s="74">
        <v>0.82</v>
      </c>
      <c r="P3813" s="74">
        <v>0</v>
      </c>
      <c r="Q3813" s="74">
        <v>0.35</v>
      </c>
      <c r="R3813" s="74">
        <v>2.23</v>
      </c>
      <c r="S3813" s="74">
        <v>0</v>
      </c>
      <c r="T3813" s="74">
        <v>0</v>
      </c>
      <c r="U3813" s="74">
        <v>2.12E-2</v>
      </c>
      <c r="V3813" s="74">
        <v>5.9669999999999996</v>
      </c>
      <c r="W3813" s="74">
        <v>1.169999883</v>
      </c>
      <c r="X3813" s="74">
        <v>1139.9760000000001</v>
      </c>
      <c r="Y3813" s="74">
        <v>900</v>
      </c>
      <c r="Z3813" s="74">
        <v>0.61965116508617213</v>
      </c>
      <c r="AA3813" s="74">
        <v>0.38034883491382793</v>
      </c>
      <c r="AB3813" s="74">
        <v>3.5603636401482442E-4</v>
      </c>
      <c r="AC3813" s="74">
        <v>3.5603636401482442E-4</v>
      </c>
      <c r="AD3813" t="s">
        <v>5810</v>
      </c>
    </row>
    <row r="3814" spans="1:30">
      <c r="A3814" s="165" t="s">
        <v>8186</v>
      </c>
      <c r="C3814" s="165" t="s">
        <v>8444</v>
      </c>
      <c r="D3814" s="169" t="s">
        <v>3490</v>
      </c>
      <c r="E3814" s="169" t="s">
        <v>3492</v>
      </c>
      <c r="F3814" s="174">
        <v>42</v>
      </c>
      <c r="G3814" s="174">
        <v>-121</v>
      </c>
      <c r="H3814" s="74">
        <v>53.29</v>
      </c>
      <c r="I3814" s="74">
        <v>0.96</v>
      </c>
      <c r="J3814" s="74">
        <v>16.170000000000002</v>
      </c>
      <c r="K3814" s="74">
        <v>0.1</v>
      </c>
      <c r="L3814" s="74">
        <v>5.09</v>
      </c>
      <c r="M3814" s="74">
        <v>8.2200000000000006</v>
      </c>
      <c r="N3814" s="74">
        <v>3.71</v>
      </c>
      <c r="O3814" s="74">
        <v>0.98</v>
      </c>
      <c r="P3814" s="74">
        <v>0</v>
      </c>
      <c r="Q3814" s="74">
        <v>0.34</v>
      </c>
      <c r="R3814" s="74">
        <v>3.19</v>
      </c>
      <c r="S3814" s="74">
        <v>0</v>
      </c>
      <c r="T3814" s="74">
        <v>0</v>
      </c>
      <c r="U3814" s="74">
        <v>4.0599999999999997E-2</v>
      </c>
      <c r="V3814" s="74">
        <v>5.4314999999999998</v>
      </c>
      <c r="W3814" s="74">
        <v>1.0649998935</v>
      </c>
      <c r="X3814" s="74">
        <v>1104.452</v>
      </c>
      <c r="Y3814" s="74">
        <v>1540</v>
      </c>
      <c r="Z3814" s="74">
        <v>0.64640933488052987</v>
      </c>
      <c r="AA3814" s="74">
        <v>0.35359066511947013</v>
      </c>
      <c r="AB3814" s="74">
        <v>1.9906940164840799E-4</v>
      </c>
      <c r="AC3814" s="74">
        <v>1.9906940164840799E-4</v>
      </c>
      <c r="AD3814" t="s">
        <v>5810</v>
      </c>
    </row>
    <row r="3815" spans="1:30">
      <c r="A3815" s="165" t="s">
        <v>8187</v>
      </c>
      <c r="C3815" s="165" t="s">
        <v>8444</v>
      </c>
      <c r="D3815" s="169" t="s">
        <v>3490</v>
      </c>
      <c r="E3815" s="169" t="s">
        <v>3492</v>
      </c>
      <c r="F3815" s="174">
        <v>42</v>
      </c>
      <c r="G3815" s="174">
        <v>-121</v>
      </c>
      <c r="H3815" s="74">
        <v>49.36</v>
      </c>
      <c r="I3815" s="74">
        <v>0.92</v>
      </c>
      <c r="J3815" s="74">
        <v>18.84</v>
      </c>
      <c r="K3815" s="74">
        <v>0.1</v>
      </c>
      <c r="L3815" s="74">
        <v>5.0999999999999996</v>
      </c>
      <c r="M3815" s="74">
        <v>10.5</v>
      </c>
      <c r="N3815" s="74">
        <v>3.65</v>
      </c>
      <c r="O3815" s="74">
        <v>0.76</v>
      </c>
      <c r="P3815" s="74">
        <v>0</v>
      </c>
      <c r="Q3815" s="74">
        <v>0.32</v>
      </c>
      <c r="R3815" s="74">
        <v>1.2</v>
      </c>
      <c r="S3815" s="74">
        <v>0</v>
      </c>
      <c r="T3815" s="74">
        <v>0</v>
      </c>
      <c r="U3815" s="74">
        <v>3.39E-2</v>
      </c>
      <c r="V3815" s="74">
        <v>5.95</v>
      </c>
      <c r="W3815" s="74">
        <v>1.16666655</v>
      </c>
      <c r="X3815" s="74">
        <v>1142.3</v>
      </c>
      <c r="Y3815" s="74">
        <v>820</v>
      </c>
      <c r="Z3815" s="74">
        <v>0.26350039936001868</v>
      </c>
      <c r="AA3815" s="74">
        <v>0.73649960063998132</v>
      </c>
      <c r="AB3815" s="74">
        <v>4.546109646430842E-4</v>
      </c>
      <c r="AC3815" s="74">
        <v>4.5461096464308409E-4</v>
      </c>
      <c r="AD3815" t="s">
        <v>5810</v>
      </c>
    </row>
    <row r="3816" spans="1:30">
      <c r="A3816" s="165" t="s">
        <v>8188</v>
      </c>
      <c r="C3816" s="165" t="s">
        <v>8444</v>
      </c>
      <c r="D3816" s="169" t="s">
        <v>3490</v>
      </c>
      <c r="E3816" s="169" t="s">
        <v>3492</v>
      </c>
      <c r="F3816" s="174">
        <v>42</v>
      </c>
      <c r="G3816" s="174">
        <v>-121</v>
      </c>
      <c r="H3816" s="74">
        <v>48.48</v>
      </c>
      <c r="I3816" s="74">
        <v>0.98</v>
      </c>
      <c r="J3816" s="74">
        <v>18.57</v>
      </c>
      <c r="K3816" s="74">
        <v>0.09</v>
      </c>
      <c r="L3816" s="74">
        <v>5.0999999999999996</v>
      </c>
      <c r="M3816" s="74">
        <v>10.15</v>
      </c>
      <c r="N3816" s="74">
        <v>4.07</v>
      </c>
      <c r="O3816" s="74">
        <v>0.82</v>
      </c>
      <c r="P3816" s="74">
        <v>0</v>
      </c>
      <c r="Q3816" s="74">
        <v>0.36</v>
      </c>
      <c r="R3816" s="74">
        <v>2.56</v>
      </c>
      <c r="S3816" s="74">
        <v>0</v>
      </c>
      <c r="T3816" s="74">
        <v>0</v>
      </c>
      <c r="U3816" s="74">
        <v>6.3E-2</v>
      </c>
      <c r="V3816" s="74">
        <v>5.3719999999999999</v>
      </c>
      <c r="W3816" s="74">
        <v>1.0533332280000001</v>
      </c>
      <c r="X3816" s="74">
        <v>1136.49</v>
      </c>
      <c r="Y3816" s="74">
        <v>1650</v>
      </c>
      <c r="Z3816" s="74">
        <v>0.46981927494380588</v>
      </c>
      <c r="AA3816" s="74">
        <v>0.53018072505619407</v>
      </c>
      <c r="AB3816" s="74">
        <v>3.3912730240039248E-4</v>
      </c>
      <c r="AC3816" s="74">
        <v>3.3912730240039243E-4</v>
      </c>
      <c r="AD3816" t="s">
        <v>5810</v>
      </c>
    </row>
    <row r="3817" spans="1:30">
      <c r="A3817" s="165" t="s">
        <v>8189</v>
      </c>
      <c r="C3817" s="165" t="s">
        <v>8444</v>
      </c>
      <c r="D3817" s="169" t="s">
        <v>3490</v>
      </c>
      <c r="E3817" s="169" t="s">
        <v>3492</v>
      </c>
      <c r="F3817" s="174">
        <v>42</v>
      </c>
      <c r="G3817" s="174">
        <v>-121</v>
      </c>
      <c r="H3817" s="74">
        <v>49.27</v>
      </c>
      <c r="I3817" s="74">
        <v>0.85</v>
      </c>
      <c r="J3817" s="74">
        <v>18.579999999999998</v>
      </c>
      <c r="K3817" s="74">
        <v>0.09</v>
      </c>
      <c r="L3817" s="74">
        <v>4.6900000000000004</v>
      </c>
      <c r="M3817" s="74">
        <v>10.3</v>
      </c>
      <c r="N3817" s="74">
        <v>4.07</v>
      </c>
      <c r="O3817" s="74">
        <v>0.68</v>
      </c>
      <c r="P3817" s="74">
        <v>0</v>
      </c>
      <c r="Q3817" s="74">
        <v>0.28999999999999998</v>
      </c>
      <c r="R3817" s="74">
        <v>1.47</v>
      </c>
      <c r="S3817" s="74">
        <v>0</v>
      </c>
      <c r="T3817" s="74">
        <v>0</v>
      </c>
      <c r="U3817" s="74">
        <v>2.6499999999999999E-2</v>
      </c>
      <c r="V3817" s="74">
        <v>6.0775000000000006</v>
      </c>
      <c r="W3817" s="74">
        <v>1.1916665474999999</v>
      </c>
      <c r="X3817" s="74">
        <v>1138.98</v>
      </c>
      <c r="Y3817" s="74">
        <v>740</v>
      </c>
      <c r="Z3817" s="74">
        <v>0.38993800901071851</v>
      </c>
      <c r="AA3817" s="74">
        <v>0.61006199098928149</v>
      </c>
      <c r="AB3817" s="74">
        <v>1.156492389511769E-4</v>
      </c>
      <c r="AC3817" s="74">
        <v>1.156492389511769E-4</v>
      </c>
      <c r="AD3817" t="s">
        <v>5810</v>
      </c>
    </row>
    <row r="3818" spans="1:30">
      <c r="A3818" s="165" t="s">
        <v>8190</v>
      </c>
      <c r="C3818" s="165" t="s">
        <v>8444</v>
      </c>
      <c r="D3818" s="169" t="s">
        <v>3490</v>
      </c>
      <c r="E3818" s="169" t="s">
        <v>3492</v>
      </c>
      <c r="F3818" s="174">
        <v>42</v>
      </c>
      <c r="G3818" s="174">
        <v>-121</v>
      </c>
      <c r="H3818" s="74">
        <v>47.4</v>
      </c>
      <c r="I3818" s="74">
        <v>0.85</v>
      </c>
      <c r="J3818" s="74">
        <v>18.61</v>
      </c>
      <c r="K3818" s="74">
        <v>0.08</v>
      </c>
      <c r="L3818" s="74">
        <v>5.0599999999999996</v>
      </c>
      <c r="M3818" s="74">
        <v>10.08</v>
      </c>
      <c r="N3818" s="74">
        <v>3.9</v>
      </c>
      <c r="O3818" s="74">
        <v>0.74</v>
      </c>
      <c r="P3818" s="74">
        <v>0</v>
      </c>
      <c r="Q3818" s="74">
        <v>0.28999999999999998</v>
      </c>
      <c r="R3818" s="74">
        <v>2.2000000000000002</v>
      </c>
      <c r="S3818" s="74">
        <v>0</v>
      </c>
      <c r="T3818" s="74">
        <v>0</v>
      </c>
      <c r="U3818" s="74">
        <v>3.1800000000000002E-2</v>
      </c>
      <c r="V3818" s="74">
        <v>5.5505000000000004</v>
      </c>
      <c r="W3818" s="74">
        <v>1.0883332244999999</v>
      </c>
      <c r="X3818" s="74">
        <v>1135.328</v>
      </c>
      <c r="Y3818" s="74">
        <v>1050</v>
      </c>
      <c r="Z3818" s="74">
        <v>0.54454787469836319</v>
      </c>
      <c r="AA3818" s="74">
        <v>0.45545212530163692</v>
      </c>
      <c r="AB3818" s="74">
        <v>8.1876998020496516E-4</v>
      </c>
      <c r="AC3818" s="74">
        <v>8.1876998020496484E-4</v>
      </c>
      <c r="AD3818" t="s">
        <v>5810</v>
      </c>
    </row>
    <row r="3819" spans="1:30">
      <c r="A3819" s="165" t="s">
        <v>8191</v>
      </c>
      <c r="C3819" s="165" t="s">
        <v>8444</v>
      </c>
      <c r="D3819" s="169" t="s">
        <v>3490</v>
      </c>
      <c r="E3819" s="169" t="s">
        <v>3492</v>
      </c>
      <c r="F3819" s="174">
        <v>42</v>
      </c>
      <c r="G3819" s="174">
        <v>-121</v>
      </c>
      <c r="H3819" s="74">
        <v>49.45</v>
      </c>
      <c r="I3819" s="74">
        <v>0.81</v>
      </c>
      <c r="J3819" s="74">
        <v>18.690000000000001</v>
      </c>
      <c r="K3819" s="74">
        <v>0.12</v>
      </c>
      <c r="L3819" s="74">
        <v>4.8099999999999996</v>
      </c>
      <c r="M3819" s="74">
        <v>8.7100000000000009</v>
      </c>
      <c r="N3819" s="74">
        <v>3.84</v>
      </c>
      <c r="O3819" s="74">
        <v>0.79</v>
      </c>
      <c r="P3819" s="74">
        <v>0</v>
      </c>
      <c r="Q3819" s="74">
        <v>0.27</v>
      </c>
      <c r="R3819" s="74">
        <v>1.41</v>
      </c>
      <c r="S3819" s="74">
        <v>0</v>
      </c>
      <c r="T3819" s="74">
        <v>0</v>
      </c>
      <c r="U3819" s="74">
        <v>1.3899999999999999E-2</v>
      </c>
      <c r="V3819" s="74">
        <v>6.4770000000000003</v>
      </c>
      <c r="W3819" s="74">
        <v>1.2699998729999999</v>
      </c>
      <c r="X3819" s="74">
        <v>1112.586</v>
      </c>
      <c r="Y3819" s="74">
        <v>500</v>
      </c>
      <c r="Z3819" s="74">
        <v>0.51495717804193852</v>
      </c>
      <c r="AA3819" s="74">
        <v>0.48504282195806142</v>
      </c>
      <c r="AB3819" s="74">
        <v>2.6143246556488908E-4</v>
      </c>
      <c r="AC3819" s="74">
        <v>2.6143246556488908E-4</v>
      </c>
      <c r="AD3819" t="s">
        <v>5810</v>
      </c>
    </row>
    <row r="3820" spans="1:30">
      <c r="A3820" s="165" t="s">
        <v>8192</v>
      </c>
      <c r="C3820" s="165" t="s">
        <v>8444</v>
      </c>
      <c r="D3820" s="169" t="s">
        <v>3490</v>
      </c>
      <c r="E3820" s="169" t="s">
        <v>3492</v>
      </c>
      <c r="F3820" s="174">
        <v>42</v>
      </c>
      <c r="G3820" s="174">
        <v>-121</v>
      </c>
      <c r="H3820" s="74">
        <v>49.98</v>
      </c>
      <c r="I3820" s="74">
        <v>0.87</v>
      </c>
      <c r="J3820" s="74">
        <v>19.2</v>
      </c>
      <c r="K3820" s="74">
        <v>0.11</v>
      </c>
      <c r="L3820" s="74">
        <v>5.13</v>
      </c>
      <c r="M3820" s="74">
        <v>8.27</v>
      </c>
      <c r="N3820" s="74">
        <v>3.92</v>
      </c>
      <c r="O3820" s="74">
        <v>0.75</v>
      </c>
      <c r="P3820" s="74">
        <v>0</v>
      </c>
      <c r="Q3820" s="74">
        <v>0.24</v>
      </c>
      <c r="R3820" s="74">
        <v>2.58</v>
      </c>
      <c r="S3820" s="74">
        <v>0</v>
      </c>
      <c r="T3820" s="74">
        <v>0</v>
      </c>
      <c r="U3820" s="74">
        <v>2.7199999999999998E-2</v>
      </c>
      <c r="V3820" s="74">
        <v>6.9189999999999996</v>
      </c>
      <c r="W3820" s="74">
        <v>1.3566665309999999</v>
      </c>
      <c r="X3820" s="74">
        <v>1105.2819999999999</v>
      </c>
      <c r="Y3820" s="74">
        <v>1150</v>
      </c>
      <c r="Z3820" s="74">
        <v>0.6460499047968683</v>
      </c>
      <c r="AA3820" s="74">
        <v>0.35395009520313159</v>
      </c>
      <c r="AB3820" s="74">
        <v>3.5645811883678349E-4</v>
      </c>
      <c r="AC3820" s="74">
        <v>3.5645811883678328E-4</v>
      </c>
      <c r="AD3820" t="s">
        <v>5810</v>
      </c>
    </row>
    <row r="3821" spans="1:30">
      <c r="A3821" s="165" t="s">
        <v>8193</v>
      </c>
      <c r="C3821" s="165" t="s">
        <v>8444</v>
      </c>
      <c r="D3821" s="169" t="s">
        <v>3490</v>
      </c>
      <c r="E3821" s="169" t="s">
        <v>3492</v>
      </c>
      <c r="F3821" s="174">
        <v>42.03</v>
      </c>
      <c r="G3821" s="174">
        <v>-121.07599999999999</v>
      </c>
      <c r="H3821" s="74">
        <v>49.2</v>
      </c>
      <c r="I3821" s="74">
        <v>1.37</v>
      </c>
      <c r="J3821" s="74">
        <v>18.97</v>
      </c>
      <c r="K3821" s="74">
        <v>0.13</v>
      </c>
      <c r="L3821" s="74">
        <v>5.17</v>
      </c>
      <c r="M3821" s="74">
        <v>9.23</v>
      </c>
      <c r="N3821" s="74">
        <v>3.99</v>
      </c>
      <c r="O3821" s="74">
        <v>1.33</v>
      </c>
      <c r="P3821" s="74">
        <v>0</v>
      </c>
      <c r="Q3821" s="74">
        <v>0.32</v>
      </c>
      <c r="R3821" s="74">
        <v>1.07</v>
      </c>
      <c r="S3821" s="74">
        <v>0</v>
      </c>
      <c r="T3821" s="74">
        <v>0</v>
      </c>
      <c r="U3821" s="74">
        <v>7.0000000000000007E-2</v>
      </c>
      <c r="V3821" s="74">
        <v>7.1654999999999998</v>
      </c>
      <c r="W3821" s="74">
        <v>1.4049998594999999</v>
      </c>
      <c r="X3821" s="74">
        <v>1121.2180000000001</v>
      </c>
      <c r="Y3821" s="74">
        <v>1340</v>
      </c>
      <c r="Z3821" s="74">
        <v>0.14729146484311939</v>
      </c>
      <c r="AA3821" s="74">
        <v>0.8527085351568805</v>
      </c>
      <c r="AB3821" s="74">
        <v>6.000087149831666E-4</v>
      </c>
      <c r="AC3821" s="74">
        <v>6.0000871498316639E-4</v>
      </c>
      <c r="AD3821" t="s">
        <v>5810</v>
      </c>
    </row>
    <row r="3822" spans="1:30">
      <c r="A3822" s="165" t="s">
        <v>8194</v>
      </c>
      <c r="C3822" s="165" t="s">
        <v>8444</v>
      </c>
      <c r="D3822" s="169" t="s">
        <v>3490</v>
      </c>
      <c r="E3822" s="169" t="s">
        <v>3492</v>
      </c>
      <c r="F3822" s="174">
        <v>42.03</v>
      </c>
      <c r="G3822" s="174">
        <v>-121.07599999999999</v>
      </c>
      <c r="H3822" s="74">
        <v>49.17</v>
      </c>
      <c r="I3822" s="74">
        <v>1.53</v>
      </c>
      <c r="J3822" s="74">
        <v>16.68</v>
      </c>
      <c r="K3822" s="74">
        <v>0.14000000000000001</v>
      </c>
      <c r="L3822" s="74">
        <v>4.74</v>
      </c>
      <c r="M3822" s="74">
        <v>9.66</v>
      </c>
      <c r="N3822" s="74">
        <v>3.42</v>
      </c>
      <c r="O3822" s="74">
        <v>1.07</v>
      </c>
      <c r="P3822" s="74">
        <v>0</v>
      </c>
      <c r="Q3822" s="74">
        <v>0.33</v>
      </c>
      <c r="R3822" s="74">
        <v>2.1</v>
      </c>
      <c r="S3822" s="74">
        <v>0</v>
      </c>
      <c r="T3822" s="74">
        <v>0</v>
      </c>
      <c r="U3822" s="74">
        <v>7.8200000000000006E-2</v>
      </c>
      <c r="V3822" s="74">
        <v>7.3525</v>
      </c>
      <c r="W3822" s="74">
        <v>1.4416665225</v>
      </c>
      <c r="X3822" s="74">
        <v>1128.356</v>
      </c>
      <c r="Y3822" s="74">
        <v>1720</v>
      </c>
      <c r="Z3822" s="74">
        <v>0.35575258835713869</v>
      </c>
      <c r="AA3822" s="74">
        <v>0.64424741164286126</v>
      </c>
      <c r="AB3822" s="74">
        <v>2.97369270999459E-5</v>
      </c>
      <c r="AC3822" s="74">
        <v>2.97369270999459E-5</v>
      </c>
      <c r="AD3822" t="s">
        <v>5810</v>
      </c>
    </row>
    <row r="3823" spans="1:30">
      <c r="A3823" s="165" t="s">
        <v>8195</v>
      </c>
      <c r="C3823" s="165" t="s">
        <v>8444</v>
      </c>
      <c r="D3823" s="169" t="s">
        <v>3490</v>
      </c>
      <c r="E3823" s="169" t="s">
        <v>3492</v>
      </c>
      <c r="F3823" s="174">
        <v>42.03</v>
      </c>
      <c r="G3823" s="174">
        <v>-121.07599999999999</v>
      </c>
      <c r="H3823" s="74">
        <v>48.76</v>
      </c>
      <c r="I3823" s="74">
        <v>1.4</v>
      </c>
      <c r="J3823" s="74">
        <v>16.78</v>
      </c>
      <c r="K3823" s="74">
        <v>0.13</v>
      </c>
      <c r="L3823" s="74">
        <v>5.95</v>
      </c>
      <c r="M3823" s="74">
        <v>9.89</v>
      </c>
      <c r="N3823" s="74">
        <v>3.41</v>
      </c>
      <c r="O3823" s="74">
        <v>1.04</v>
      </c>
      <c r="P3823" s="74">
        <v>0</v>
      </c>
      <c r="Q3823" s="74">
        <v>0.3</v>
      </c>
      <c r="R3823" s="74">
        <v>1.88</v>
      </c>
      <c r="S3823" s="74">
        <v>0</v>
      </c>
      <c r="T3823" s="74">
        <v>0</v>
      </c>
      <c r="U3823" s="74">
        <v>6.1400000000000003E-2</v>
      </c>
      <c r="V3823" s="74">
        <v>7.1485000000000003</v>
      </c>
      <c r="W3823" s="74">
        <v>1.4016665264999999</v>
      </c>
      <c r="X3823" s="74">
        <v>1132.174</v>
      </c>
      <c r="Y3823" s="74">
        <v>1360</v>
      </c>
      <c r="Z3823" s="74">
        <v>0.36802757497895838</v>
      </c>
      <c r="AA3823" s="74">
        <v>0.63197242502104156</v>
      </c>
      <c r="AB3823" s="74">
        <v>8.3046807935976811E-4</v>
      </c>
      <c r="AC3823" s="74">
        <v>8.3046807935976779E-4</v>
      </c>
      <c r="AD3823" t="s">
        <v>5810</v>
      </c>
    </row>
    <row r="3824" spans="1:30">
      <c r="A3824" s="165" t="s">
        <v>8196</v>
      </c>
      <c r="C3824" s="165" t="s">
        <v>8444</v>
      </c>
      <c r="D3824" s="169" t="s">
        <v>3490</v>
      </c>
      <c r="E3824" s="169" t="s">
        <v>3492</v>
      </c>
      <c r="F3824" s="174">
        <v>42.03</v>
      </c>
      <c r="G3824" s="174">
        <v>-121.07599999999999</v>
      </c>
      <c r="H3824" s="74">
        <v>48.9</v>
      </c>
      <c r="I3824" s="74">
        <v>1.37</v>
      </c>
      <c r="J3824" s="74">
        <v>17.87</v>
      </c>
      <c r="K3824" s="74">
        <v>0.14000000000000001</v>
      </c>
      <c r="L3824" s="74">
        <v>6.11</v>
      </c>
      <c r="M3824" s="74">
        <v>9.66</v>
      </c>
      <c r="N3824" s="74">
        <v>3.45</v>
      </c>
      <c r="O3824" s="74">
        <v>1.07</v>
      </c>
      <c r="P3824" s="74">
        <v>0</v>
      </c>
      <c r="Q3824" s="74">
        <v>0.33</v>
      </c>
      <c r="R3824" s="74">
        <v>0.72</v>
      </c>
      <c r="S3824" s="74">
        <v>0</v>
      </c>
      <c r="T3824" s="74">
        <v>0</v>
      </c>
      <c r="U3824" s="74">
        <v>6.5799999999999997E-2</v>
      </c>
      <c r="V3824" s="74">
        <v>7.3184999999999993</v>
      </c>
      <c r="W3824" s="74">
        <v>1.4349998564999999</v>
      </c>
      <c r="X3824" s="74">
        <v>1128.356</v>
      </c>
      <c r="Y3824" s="74">
        <v>1230</v>
      </c>
      <c r="Z3824" s="74">
        <v>8.1403751980415218E-2</v>
      </c>
      <c r="AA3824" s="74">
        <v>0.91859624801958484</v>
      </c>
      <c r="AB3824" s="74">
        <v>1.155023048560595E-4</v>
      </c>
      <c r="AC3824" s="74">
        <v>1.155023048560595E-4</v>
      </c>
      <c r="AD3824" t="s">
        <v>5810</v>
      </c>
    </row>
    <row r="3825" spans="1:30">
      <c r="A3825" s="165" t="s">
        <v>8197</v>
      </c>
      <c r="C3825" s="165" t="s">
        <v>8444</v>
      </c>
      <c r="D3825" s="169" t="s">
        <v>3490</v>
      </c>
      <c r="E3825" s="169" t="s">
        <v>3492</v>
      </c>
      <c r="F3825" s="174">
        <v>42.03</v>
      </c>
      <c r="G3825" s="174">
        <v>-121.07599999999999</v>
      </c>
      <c r="H3825" s="74">
        <v>48.68</v>
      </c>
      <c r="I3825" s="74">
        <v>1.47</v>
      </c>
      <c r="J3825" s="74">
        <v>17.16</v>
      </c>
      <c r="K3825" s="74">
        <v>0.14000000000000001</v>
      </c>
      <c r="L3825" s="74">
        <v>5.6</v>
      </c>
      <c r="M3825" s="74">
        <v>9.99</v>
      </c>
      <c r="N3825" s="74">
        <v>3.82</v>
      </c>
      <c r="O3825" s="74">
        <v>1.1499999999999999</v>
      </c>
      <c r="P3825" s="74">
        <v>0</v>
      </c>
      <c r="Q3825" s="74">
        <v>0.35</v>
      </c>
      <c r="R3825" s="74">
        <v>0.64</v>
      </c>
      <c r="S3825" s="74">
        <v>0</v>
      </c>
      <c r="T3825" s="74">
        <v>0</v>
      </c>
      <c r="U3825" s="74">
        <v>2.9100000000000001E-2</v>
      </c>
      <c r="V3825" s="74">
        <v>7.7690000000000001</v>
      </c>
      <c r="W3825" s="74">
        <v>1.5233331809999999</v>
      </c>
      <c r="X3825" s="74">
        <v>1133.8340000000001</v>
      </c>
      <c r="Y3825" s="74">
        <v>540</v>
      </c>
      <c r="Z3825" s="74">
        <v>0.13240996100602209</v>
      </c>
      <c r="AA3825" s="74">
        <v>0.86759003899397791</v>
      </c>
      <c r="AB3825" s="74">
        <v>1.8999392992400451E-4</v>
      </c>
      <c r="AC3825" s="74">
        <v>1.899939299240044E-4</v>
      </c>
      <c r="AD3825" t="s">
        <v>5810</v>
      </c>
    </row>
    <row r="3826" spans="1:30">
      <c r="A3826" s="165" t="s">
        <v>8198</v>
      </c>
      <c r="C3826" s="165" t="s">
        <v>8444</v>
      </c>
      <c r="D3826" s="169" t="s">
        <v>3490</v>
      </c>
      <c r="E3826" s="169" t="s">
        <v>3492</v>
      </c>
      <c r="F3826" s="174">
        <v>42.03</v>
      </c>
      <c r="G3826" s="174">
        <v>-121.07599999999999</v>
      </c>
      <c r="H3826" s="74">
        <v>54</v>
      </c>
      <c r="I3826" s="74">
        <v>2.52</v>
      </c>
      <c r="J3826" s="74">
        <v>15.11</v>
      </c>
      <c r="K3826" s="74">
        <v>0.14000000000000001</v>
      </c>
      <c r="L3826" s="74">
        <v>4.9400000000000004</v>
      </c>
      <c r="M3826" s="74">
        <v>8.51</v>
      </c>
      <c r="N3826" s="74">
        <v>3.1</v>
      </c>
      <c r="O3826" s="74">
        <v>1.77</v>
      </c>
      <c r="P3826" s="74">
        <v>0</v>
      </c>
      <c r="Q3826" s="74">
        <v>0.54</v>
      </c>
      <c r="R3826" s="74">
        <v>0.61</v>
      </c>
      <c r="S3826" s="74">
        <v>0</v>
      </c>
      <c r="T3826" s="74">
        <v>0</v>
      </c>
      <c r="U3826" s="74">
        <v>4.2999999999999997E-2</v>
      </c>
      <c r="V3826" s="74">
        <v>7.0379999999999994</v>
      </c>
      <c r="W3826" s="74">
        <v>1.379999862</v>
      </c>
      <c r="X3826" s="74">
        <v>1109.2660000000001</v>
      </c>
      <c r="Y3826" s="74">
        <v>740</v>
      </c>
      <c r="Z3826" s="74">
        <v>9.0651248053881167E-2</v>
      </c>
      <c r="AA3826" s="74">
        <v>0.90934875194611886</v>
      </c>
      <c r="AB3826" s="74">
        <v>4.8217078299855372E-4</v>
      </c>
      <c r="AC3826" s="74">
        <v>4.8217078299855339E-4</v>
      </c>
      <c r="AD3826" t="s">
        <v>5810</v>
      </c>
    </row>
    <row r="3827" spans="1:30">
      <c r="A3827" s="165" t="s">
        <v>8199</v>
      </c>
      <c r="C3827" s="165" t="s">
        <v>8444</v>
      </c>
      <c r="D3827" s="169" t="s">
        <v>3490</v>
      </c>
      <c r="E3827" s="169" t="s">
        <v>3492</v>
      </c>
      <c r="F3827" s="174">
        <v>42.03</v>
      </c>
      <c r="G3827" s="174">
        <v>-121.07599999999999</v>
      </c>
      <c r="H3827" s="74">
        <v>48.79</v>
      </c>
      <c r="I3827" s="74">
        <v>1.36</v>
      </c>
      <c r="J3827" s="74">
        <v>15.54</v>
      </c>
      <c r="K3827" s="74">
        <v>0.14000000000000001</v>
      </c>
      <c r="L3827" s="74">
        <v>6.32</v>
      </c>
      <c r="M3827" s="74">
        <v>9.66</v>
      </c>
      <c r="N3827" s="74">
        <v>3.28</v>
      </c>
      <c r="O3827" s="74">
        <v>0.98</v>
      </c>
      <c r="P3827" s="74">
        <v>0</v>
      </c>
      <c r="Q3827" s="74">
        <v>0.3</v>
      </c>
      <c r="R3827" s="74">
        <v>2.62</v>
      </c>
      <c r="S3827" s="74">
        <v>0</v>
      </c>
      <c r="T3827" s="74">
        <v>0</v>
      </c>
      <c r="U3827" s="74">
        <v>4.1099999999999998E-2</v>
      </c>
      <c r="V3827" s="74">
        <v>7.6839999999999993</v>
      </c>
      <c r="W3827" s="74">
        <v>1.5066665159999999</v>
      </c>
      <c r="X3827" s="74">
        <v>1128.356</v>
      </c>
      <c r="Y3827" s="74">
        <v>1310</v>
      </c>
      <c r="Z3827" s="74">
        <v>0.61285115346254293</v>
      </c>
      <c r="AA3827" s="74">
        <v>0.38714884653745713</v>
      </c>
      <c r="AB3827" s="74">
        <v>2.7318025420654051E-4</v>
      </c>
      <c r="AC3827" s="74">
        <v>2.7318025420654051E-4</v>
      </c>
      <c r="AD3827" t="s">
        <v>5810</v>
      </c>
    </row>
    <row r="3828" spans="1:30">
      <c r="A3828" s="165" t="s">
        <v>8200</v>
      </c>
      <c r="C3828" s="165" t="s">
        <v>8444</v>
      </c>
      <c r="D3828" s="169" t="s">
        <v>3490</v>
      </c>
      <c r="E3828" s="169" t="s">
        <v>3492</v>
      </c>
      <c r="F3828" s="174">
        <v>42.03</v>
      </c>
      <c r="G3828" s="174">
        <v>-121.07599999999999</v>
      </c>
      <c r="H3828" s="74">
        <v>47.88</v>
      </c>
      <c r="I3828" s="74">
        <v>1.36</v>
      </c>
      <c r="J3828" s="74">
        <v>16.760000000000002</v>
      </c>
      <c r="K3828" s="74">
        <v>0.13</v>
      </c>
      <c r="L3828" s="74">
        <v>6.5</v>
      </c>
      <c r="M3828" s="74">
        <v>9.34</v>
      </c>
      <c r="N3828" s="74">
        <v>3.64</v>
      </c>
      <c r="O3828" s="74">
        <v>1.05</v>
      </c>
      <c r="P3828" s="74">
        <v>0</v>
      </c>
      <c r="Q3828" s="74">
        <v>0.28000000000000003</v>
      </c>
      <c r="R3828" s="74">
        <v>2.73</v>
      </c>
      <c r="S3828" s="74">
        <v>0</v>
      </c>
      <c r="T3828" s="74">
        <v>0</v>
      </c>
      <c r="U3828" s="74">
        <v>6.2600000000000003E-2</v>
      </c>
      <c r="V3828" s="74">
        <v>7.1910000000000007</v>
      </c>
      <c r="W3828" s="74">
        <v>1.409999859</v>
      </c>
      <c r="X3828" s="74">
        <v>1123.0440000000001</v>
      </c>
      <c r="Y3828" s="74">
        <v>1630</v>
      </c>
      <c r="Z3828" s="74">
        <v>0.54825577598719621</v>
      </c>
      <c r="AA3828" s="74">
        <v>0.45174422401280379</v>
      </c>
      <c r="AB3828" s="74">
        <v>7.5220198736366639E-4</v>
      </c>
      <c r="AC3828" s="74">
        <v>7.5220198736366606E-4</v>
      </c>
      <c r="AD3828" t="s">
        <v>5810</v>
      </c>
    </row>
    <row r="3829" spans="1:30">
      <c r="A3829" s="165" t="s">
        <v>8201</v>
      </c>
      <c r="C3829" s="165" t="s">
        <v>8444</v>
      </c>
      <c r="D3829" s="169" t="s">
        <v>3490</v>
      </c>
      <c r="E3829" s="169" t="s">
        <v>3492</v>
      </c>
      <c r="F3829" s="174">
        <v>42.03</v>
      </c>
      <c r="G3829" s="174">
        <v>-121.07599999999999</v>
      </c>
      <c r="H3829" s="74">
        <v>49.19</v>
      </c>
      <c r="I3829" s="74">
        <v>1.35</v>
      </c>
      <c r="J3829" s="74">
        <v>16.22</v>
      </c>
      <c r="K3829" s="74">
        <v>0.15</v>
      </c>
      <c r="L3829" s="74">
        <v>6.23</v>
      </c>
      <c r="M3829" s="74">
        <v>9.86</v>
      </c>
      <c r="N3829" s="74">
        <v>3.64</v>
      </c>
      <c r="O3829" s="74">
        <v>0.96</v>
      </c>
      <c r="P3829" s="74">
        <v>0</v>
      </c>
      <c r="Q3829" s="74">
        <v>0.27</v>
      </c>
      <c r="R3829" s="74">
        <v>1.1499999999999999</v>
      </c>
      <c r="S3829" s="74">
        <v>0</v>
      </c>
      <c r="T3829" s="74">
        <v>0</v>
      </c>
      <c r="U3829" s="74">
        <v>4.3099999999999999E-2</v>
      </c>
      <c r="V3829" s="74">
        <v>7.548</v>
      </c>
      <c r="W3829" s="74">
        <v>1.4799998519999999</v>
      </c>
      <c r="X3829" s="74">
        <v>1131.6759999999999</v>
      </c>
      <c r="Y3829" s="74">
        <v>860</v>
      </c>
      <c r="Z3829" s="74">
        <v>0.24333710036167189</v>
      </c>
      <c r="AA3829" s="74">
        <v>0.756662899638328</v>
      </c>
      <c r="AB3829" s="74">
        <v>1.041019757510738E-4</v>
      </c>
      <c r="AC3829" s="74">
        <v>1.041019757510738E-4</v>
      </c>
      <c r="AD3829" t="s">
        <v>5810</v>
      </c>
    </row>
    <row r="3830" spans="1:30">
      <c r="A3830" s="165" t="s">
        <v>8202</v>
      </c>
      <c r="C3830" s="165" t="s">
        <v>8444</v>
      </c>
      <c r="D3830" s="169" t="s">
        <v>3490</v>
      </c>
      <c r="E3830" s="169" t="s">
        <v>3492</v>
      </c>
      <c r="F3830" s="174">
        <v>42.03</v>
      </c>
      <c r="G3830" s="174">
        <v>-121.07599999999999</v>
      </c>
      <c r="H3830" s="74">
        <v>49.61</v>
      </c>
      <c r="I3830" s="74">
        <v>1.37</v>
      </c>
      <c r="J3830" s="74">
        <v>17.53</v>
      </c>
      <c r="K3830" s="74">
        <v>0.14000000000000001</v>
      </c>
      <c r="L3830" s="74">
        <v>6.21</v>
      </c>
      <c r="M3830" s="74">
        <v>9.7799999999999994</v>
      </c>
      <c r="N3830" s="74">
        <v>3.61</v>
      </c>
      <c r="O3830" s="74">
        <v>0.97</v>
      </c>
      <c r="P3830" s="74">
        <v>0</v>
      </c>
      <c r="Q3830" s="74">
        <v>0.3</v>
      </c>
      <c r="R3830" s="74">
        <v>1.62</v>
      </c>
      <c r="S3830" s="74">
        <v>0</v>
      </c>
      <c r="T3830" s="74">
        <v>0</v>
      </c>
      <c r="U3830" s="74">
        <v>5.6899999999999999E-2</v>
      </c>
      <c r="V3830" s="74">
        <v>7.7944999999999993</v>
      </c>
      <c r="W3830" s="74">
        <v>1.5283331805</v>
      </c>
      <c r="X3830" s="74">
        <v>1130.348</v>
      </c>
      <c r="Y3830" s="74">
        <v>1220</v>
      </c>
      <c r="Z3830" s="74">
        <v>0.32335944927916122</v>
      </c>
      <c r="AA3830" s="74">
        <v>0.67664055072083873</v>
      </c>
      <c r="AB3830" s="74">
        <v>5.6585650918611731E-4</v>
      </c>
      <c r="AC3830" s="74">
        <v>5.658565091861171E-4</v>
      </c>
      <c r="AD3830" t="s">
        <v>5810</v>
      </c>
    </row>
    <row r="3831" spans="1:30">
      <c r="A3831" s="165" t="s">
        <v>8203</v>
      </c>
      <c r="C3831" s="165" t="s">
        <v>8444</v>
      </c>
      <c r="D3831" s="169" t="s">
        <v>3490</v>
      </c>
      <c r="E3831" s="169" t="s">
        <v>3492</v>
      </c>
      <c r="F3831" s="174">
        <v>42.03</v>
      </c>
      <c r="G3831" s="174">
        <v>-121.07599999999999</v>
      </c>
      <c r="H3831" s="74">
        <v>50.96</v>
      </c>
      <c r="I3831" s="74">
        <v>1.5</v>
      </c>
      <c r="J3831" s="74">
        <v>16.32</v>
      </c>
      <c r="K3831" s="74">
        <v>0.13</v>
      </c>
      <c r="L3831" s="74">
        <v>4.47</v>
      </c>
      <c r="M3831" s="74">
        <v>9.92</v>
      </c>
      <c r="N3831" s="74">
        <v>3.54</v>
      </c>
      <c r="O3831" s="74">
        <v>1.25</v>
      </c>
      <c r="P3831" s="74">
        <v>0</v>
      </c>
      <c r="Q3831" s="74">
        <v>0.28999999999999998</v>
      </c>
      <c r="R3831" s="74">
        <v>1.1299999999999999</v>
      </c>
      <c r="S3831" s="74">
        <v>0</v>
      </c>
      <c r="T3831" s="74">
        <v>0</v>
      </c>
      <c r="U3831" s="74">
        <v>4.82E-2</v>
      </c>
      <c r="V3831" s="74">
        <v>7.2504999999999988</v>
      </c>
      <c r="W3831" s="74">
        <v>1.4216665245</v>
      </c>
      <c r="X3831" s="74">
        <v>1132.672</v>
      </c>
      <c r="Y3831" s="74">
        <v>980</v>
      </c>
      <c r="Z3831" s="74">
        <v>0.2047003143832053</v>
      </c>
      <c r="AA3831" s="74">
        <v>0.79529968561679465</v>
      </c>
      <c r="AB3831" s="74">
        <v>6.594568710725175E-4</v>
      </c>
      <c r="AC3831" s="74">
        <v>6.5945687107251782E-4</v>
      </c>
      <c r="AD3831" t="s">
        <v>5810</v>
      </c>
    </row>
    <row r="3832" spans="1:30">
      <c r="A3832" s="165" t="s">
        <v>8204</v>
      </c>
      <c r="C3832" s="165" t="s">
        <v>8444</v>
      </c>
      <c r="D3832" s="169" t="s">
        <v>3490</v>
      </c>
      <c r="E3832" s="169" t="s">
        <v>3492</v>
      </c>
      <c r="F3832" s="174">
        <v>42.03</v>
      </c>
      <c r="G3832" s="174">
        <v>-121.07599999999999</v>
      </c>
      <c r="H3832" s="74">
        <v>47.8</v>
      </c>
      <c r="I3832" s="74">
        <v>1.46</v>
      </c>
      <c r="J3832" s="74">
        <v>18.78</v>
      </c>
      <c r="K3832" s="74">
        <v>0.14000000000000001</v>
      </c>
      <c r="L3832" s="74">
        <v>5.39</v>
      </c>
      <c r="M3832" s="74">
        <v>10.07</v>
      </c>
      <c r="N3832" s="74">
        <v>3.73</v>
      </c>
      <c r="O3832" s="74">
        <v>1.1499999999999999</v>
      </c>
      <c r="P3832" s="74">
        <v>0</v>
      </c>
      <c r="Q3832" s="74">
        <v>0.33</v>
      </c>
      <c r="R3832" s="74">
        <v>0.39</v>
      </c>
      <c r="S3832" s="74">
        <v>0</v>
      </c>
      <c r="T3832" s="74">
        <v>0</v>
      </c>
      <c r="U3832" s="74">
        <v>1.2500000000000001E-2</v>
      </c>
      <c r="V3832" s="74">
        <v>7.6669999999999998</v>
      </c>
      <c r="W3832" s="74">
        <v>1.5033331830000001</v>
      </c>
      <c r="X3832" s="74">
        <v>1135.162</v>
      </c>
      <c r="Y3832" s="74">
        <v>240</v>
      </c>
      <c r="Z3832" s="74">
        <v>0.1132828765796817</v>
      </c>
      <c r="AA3832" s="74">
        <v>0.88671712342031828</v>
      </c>
      <c r="AB3832" s="74">
        <v>5.1742846077811142E-4</v>
      </c>
      <c r="AC3832" s="74">
        <v>5.1742846077811153E-4</v>
      </c>
      <c r="AD3832" t="s">
        <v>5810</v>
      </c>
    </row>
    <row r="3833" spans="1:30">
      <c r="A3833" s="165" t="s">
        <v>8205</v>
      </c>
      <c r="C3833" s="165" t="s">
        <v>8444</v>
      </c>
      <c r="D3833" s="169" t="s">
        <v>3490</v>
      </c>
      <c r="E3833" s="169" t="s">
        <v>3492</v>
      </c>
      <c r="F3833" s="174">
        <v>42.03</v>
      </c>
      <c r="G3833" s="174">
        <v>-121.07599999999999</v>
      </c>
      <c r="H3833" s="74">
        <v>48.27</v>
      </c>
      <c r="I3833" s="74">
        <v>1.34</v>
      </c>
      <c r="J3833" s="74">
        <v>16.73</v>
      </c>
      <c r="K3833" s="74">
        <v>0.15</v>
      </c>
      <c r="L3833" s="74">
        <v>6.26</v>
      </c>
      <c r="M3833" s="74">
        <v>9.52</v>
      </c>
      <c r="N3833" s="74">
        <v>3.3</v>
      </c>
      <c r="O3833" s="74">
        <v>0.97</v>
      </c>
      <c r="P3833" s="74">
        <v>0</v>
      </c>
      <c r="Q3833" s="74">
        <v>0.28000000000000003</v>
      </c>
      <c r="R3833" s="74">
        <v>2.94</v>
      </c>
      <c r="S3833" s="74">
        <v>0</v>
      </c>
      <c r="T3833" s="74">
        <v>0</v>
      </c>
      <c r="U3833" s="74">
        <v>5.7000000000000002E-2</v>
      </c>
      <c r="V3833" s="74">
        <v>7.6925000000000008</v>
      </c>
      <c r="W3833" s="74">
        <v>1.5083331824999999</v>
      </c>
      <c r="X3833" s="74">
        <v>1126.0319999999999</v>
      </c>
      <c r="Y3833" s="74">
        <v>1690</v>
      </c>
      <c r="Z3833" s="74">
        <v>0.59824682957902253</v>
      </c>
      <c r="AA3833" s="74">
        <v>0.40175317042097741</v>
      </c>
      <c r="AB3833" s="74">
        <v>4.6677514049503E-4</v>
      </c>
      <c r="AC3833" s="74">
        <v>4.6677514049503038E-4</v>
      </c>
      <c r="AD3833" t="s">
        <v>5810</v>
      </c>
    </row>
    <row r="3834" spans="1:30">
      <c r="A3834" s="165" t="s">
        <v>8206</v>
      </c>
      <c r="C3834" s="165" t="s">
        <v>8444</v>
      </c>
      <c r="D3834" s="169" t="s">
        <v>3490</v>
      </c>
      <c r="E3834" s="169" t="s">
        <v>3492</v>
      </c>
      <c r="F3834" s="174">
        <v>42.02617</v>
      </c>
      <c r="G3834" s="174">
        <v>-121.91070000000001</v>
      </c>
      <c r="H3834" s="74">
        <v>50.64</v>
      </c>
      <c r="I3834" s="74">
        <v>0.79</v>
      </c>
      <c r="J3834" s="74">
        <v>16.649999999999999</v>
      </c>
      <c r="K3834" s="74">
        <v>0.13</v>
      </c>
      <c r="L3834" s="74">
        <v>7.54</v>
      </c>
      <c r="M3834" s="74">
        <v>10.94</v>
      </c>
      <c r="N3834" s="74">
        <v>2.75</v>
      </c>
      <c r="O3834" s="74">
        <v>0.31</v>
      </c>
      <c r="P3834" s="74">
        <v>0</v>
      </c>
      <c r="Q3834" s="74">
        <v>0.18</v>
      </c>
      <c r="R3834" s="74">
        <v>2.5299999999999998</v>
      </c>
      <c r="S3834" s="74">
        <v>0</v>
      </c>
      <c r="T3834" s="74">
        <v>0</v>
      </c>
      <c r="U3834" s="74">
        <v>9.1999999999999998E-2</v>
      </c>
      <c r="V3834" s="74">
        <v>6.1029999999999998</v>
      </c>
      <c r="W3834" s="74">
        <v>1.196666547</v>
      </c>
      <c r="X3834" s="74">
        <v>1149.604</v>
      </c>
      <c r="Y3834" s="74">
        <v>2130</v>
      </c>
      <c r="Z3834" s="74">
        <v>0.3960322185419457</v>
      </c>
      <c r="AA3834" s="74">
        <v>0.6039677814580543</v>
      </c>
      <c r="AB3834" s="74">
        <v>1.196817955074881E-4</v>
      </c>
      <c r="AC3834" s="74">
        <v>1.196817955074881E-4</v>
      </c>
      <c r="AD3834" t="s">
        <v>5810</v>
      </c>
    </row>
    <row r="3835" spans="1:30">
      <c r="A3835" s="165" t="s">
        <v>8207</v>
      </c>
      <c r="C3835" s="165" t="s">
        <v>8444</v>
      </c>
      <c r="D3835" s="169" t="s">
        <v>3490</v>
      </c>
      <c r="E3835" s="169" t="s">
        <v>3492</v>
      </c>
      <c r="F3835" s="174">
        <v>42.02617</v>
      </c>
      <c r="G3835" s="174">
        <v>-121.91070000000001</v>
      </c>
      <c r="H3835" s="74">
        <v>50.44</v>
      </c>
      <c r="I3835" s="74">
        <v>0.8</v>
      </c>
      <c r="J3835" s="74">
        <v>17.04</v>
      </c>
      <c r="K3835" s="74">
        <v>0.11</v>
      </c>
      <c r="L3835" s="74">
        <v>7.65</v>
      </c>
      <c r="M3835" s="74">
        <v>11.05</v>
      </c>
      <c r="N3835" s="74">
        <v>2.76</v>
      </c>
      <c r="O3835" s="74">
        <v>0.31</v>
      </c>
      <c r="P3835" s="74">
        <v>0</v>
      </c>
      <c r="Q3835" s="74">
        <v>0.18</v>
      </c>
      <c r="R3835" s="74">
        <v>2.4</v>
      </c>
      <c r="S3835" s="74">
        <v>0</v>
      </c>
      <c r="T3835" s="74">
        <v>0</v>
      </c>
      <c r="U3835" s="74">
        <v>9.0700000000000003E-2</v>
      </c>
      <c r="V3835" s="74">
        <v>5.5164999999999997</v>
      </c>
      <c r="W3835" s="74">
        <v>1.0816665585</v>
      </c>
      <c r="X3835" s="74">
        <v>1151.43</v>
      </c>
      <c r="Y3835" s="74">
        <v>2080</v>
      </c>
      <c r="Z3835" s="74">
        <v>0.37173132269366982</v>
      </c>
      <c r="AA3835" s="74">
        <v>0.62826867730633029</v>
      </c>
      <c r="AB3835" s="74">
        <v>7.4568520060122221E-4</v>
      </c>
      <c r="AC3835" s="74">
        <v>7.4568520060122221E-4</v>
      </c>
      <c r="AD3835" t="s">
        <v>5810</v>
      </c>
    </row>
    <row r="3836" spans="1:30">
      <c r="A3836" s="165" t="s">
        <v>8208</v>
      </c>
      <c r="C3836" s="165" t="s">
        <v>8444</v>
      </c>
      <c r="D3836" s="169" t="s">
        <v>3490</v>
      </c>
      <c r="E3836" s="169" t="s">
        <v>3492</v>
      </c>
      <c r="F3836" s="174">
        <v>42.02617</v>
      </c>
      <c r="G3836" s="174">
        <v>-121.91070000000001</v>
      </c>
      <c r="H3836" s="74">
        <v>50.35</v>
      </c>
      <c r="I3836" s="74">
        <v>0.77</v>
      </c>
      <c r="J3836" s="74">
        <v>17.98</v>
      </c>
      <c r="K3836" s="74">
        <v>0.11</v>
      </c>
      <c r="L3836" s="74">
        <v>5.17</v>
      </c>
      <c r="M3836" s="74">
        <v>11.94</v>
      </c>
      <c r="N3836" s="74">
        <v>2.79</v>
      </c>
      <c r="O3836" s="74">
        <v>0.26</v>
      </c>
      <c r="P3836" s="74">
        <v>0</v>
      </c>
      <c r="Q3836" s="74">
        <v>0.19</v>
      </c>
      <c r="R3836" s="74">
        <v>2.29</v>
      </c>
      <c r="S3836" s="74">
        <v>0</v>
      </c>
      <c r="T3836" s="74">
        <v>0</v>
      </c>
      <c r="U3836" s="74">
        <v>0.10290000000000001</v>
      </c>
      <c r="V3836" s="74">
        <v>5.3380000000000001</v>
      </c>
      <c r="W3836" s="74">
        <v>1.046666562</v>
      </c>
      <c r="X3836" s="74">
        <v>1166.204</v>
      </c>
      <c r="Y3836" s="74">
        <v>2410</v>
      </c>
      <c r="Z3836" s="74">
        <v>0.30210363067787149</v>
      </c>
      <c r="AA3836" s="74">
        <v>0.69789636932212851</v>
      </c>
      <c r="AB3836" s="74">
        <v>4.8949913850044853E-4</v>
      </c>
      <c r="AC3836" s="74">
        <v>4.8949913850044843E-4</v>
      </c>
      <c r="AD3836" t="s">
        <v>5810</v>
      </c>
    </row>
    <row r="3837" spans="1:30">
      <c r="A3837" s="165" t="s">
        <v>8209</v>
      </c>
      <c r="C3837" s="165" t="s">
        <v>8444</v>
      </c>
      <c r="D3837" s="169" t="s">
        <v>3490</v>
      </c>
      <c r="E3837" s="169" t="s">
        <v>3492</v>
      </c>
      <c r="F3837" s="174">
        <v>42.02617</v>
      </c>
      <c r="G3837" s="174">
        <v>-121.91070000000001</v>
      </c>
      <c r="H3837" s="74">
        <v>48.75</v>
      </c>
      <c r="I3837" s="74">
        <v>0.75</v>
      </c>
      <c r="J3837" s="74">
        <v>16.54</v>
      </c>
      <c r="K3837" s="74">
        <v>0.12</v>
      </c>
      <c r="L3837" s="74">
        <v>7.7</v>
      </c>
      <c r="M3837" s="74">
        <v>11.45</v>
      </c>
      <c r="N3837" s="74">
        <v>2.36</v>
      </c>
      <c r="O3837" s="74">
        <v>0.19</v>
      </c>
      <c r="P3837" s="74">
        <v>0</v>
      </c>
      <c r="Q3837" s="74">
        <v>0.16</v>
      </c>
      <c r="R3837" s="74">
        <v>2.52</v>
      </c>
      <c r="S3837" s="74">
        <v>0</v>
      </c>
      <c r="T3837" s="74">
        <v>0</v>
      </c>
      <c r="U3837" s="74">
        <v>7.5399999999999995E-2</v>
      </c>
      <c r="V3837" s="74">
        <v>6.069</v>
      </c>
      <c r="W3837" s="74">
        <v>1.1899998810000001</v>
      </c>
      <c r="X3837" s="74">
        <v>1158.07</v>
      </c>
      <c r="Y3837" s="74">
        <v>1910</v>
      </c>
      <c r="Z3837" s="74">
        <v>0.43980948454453328</v>
      </c>
      <c r="AA3837" s="74">
        <v>0.56019051545546672</v>
      </c>
      <c r="AB3837" s="74">
        <v>1.179164789186363E-4</v>
      </c>
      <c r="AC3837" s="74">
        <v>1.179164789186364E-4</v>
      </c>
      <c r="AD3837" t="s">
        <v>5810</v>
      </c>
    </row>
    <row r="3838" spans="1:30">
      <c r="A3838" s="165" t="s">
        <v>8210</v>
      </c>
      <c r="C3838" s="165" t="s">
        <v>8444</v>
      </c>
      <c r="D3838" s="169" t="s">
        <v>3490</v>
      </c>
      <c r="E3838" s="169" t="s">
        <v>3492</v>
      </c>
      <c r="F3838" s="174">
        <v>42.02617</v>
      </c>
      <c r="G3838" s="174">
        <v>-121.91070000000001</v>
      </c>
      <c r="H3838" s="74">
        <v>49.95</v>
      </c>
      <c r="I3838" s="74">
        <v>0.79</v>
      </c>
      <c r="J3838" s="74">
        <v>16.36</v>
      </c>
      <c r="K3838" s="74">
        <v>0.12</v>
      </c>
      <c r="L3838" s="74">
        <v>7.82</v>
      </c>
      <c r="M3838" s="74">
        <v>10.7</v>
      </c>
      <c r="N3838" s="74">
        <v>2.71</v>
      </c>
      <c r="O3838" s="74">
        <v>0.33</v>
      </c>
      <c r="P3838" s="74">
        <v>0</v>
      </c>
      <c r="Q3838" s="74">
        <v>0.19</v>
      </c>
      <c r="R3838" s="74">
        <v>2.1800000000000002</v>
      </c>
      <c r="S3838" s="74">
        <v>0</v>
      </c>
      <c r="T3838" s="74">
        <v>0</v>
      </c>
      <c r="U3838" s="74">
        <v>0.12920000000000001</v>
      </c>
      <c r="V3838" s="74">
        <v>5.984</v>
      </c>
      <c r="W3838" s="74">
        <v>1.1733332160000001</v>
      </c>
      <c r="X3838" s="74">
        <v>1145.6199999999999</v>
      </c>
      <c r="Y3838" s="74">
        <v>2580</v>
      </c>
      <c r="Z3838" s="74">
        <v>0.27558550411688942</v>
      </c>
      <c r="AA3838" s="74">
        <v>0.72441449588311069</v>
      </c>
      <c r="AB3838" s="74">
        <v>7.7940145229433096E-5</v>
      </c>
      <c r="AC3838" s="74">
        <v>7.7940145229433137E-5</v>
      </c>
      <c r="AD3838" t="s">
        <v>5810</v>
      </c>
    </row>
    <row r="3839" spans="1:30">
      <c r="A3839" s="165" t="s">
        <v>8211</v>
      </c>
      <c r="C3839" s="165" t="s">
        <v>8444</v>
      </c>
      <c r="D3839" s="169" t="s">
        <v>3490</v>
      </c>
      <c r="E3839" s="169" t="s">
        <v>3492</v>
      </c>
      <c r="F3839" s="174">
        <v>42.02617</v>
      </c>
      <c r="G3839" s="174">
        <v>-121.91070000000001</v>
      </c>
      <c r="H3839" s="74">
        <v>49.98</v>
      </c>
      <c r="I3839" s="74">
        <v>0.8</v>
      </c>
      <c r="J3839" s="74">
        <v>16.760000000000002</v>
      </c>
      <c r="K3839" s="74">
        <v>0.11</v>
      </c>
      <c r="L3839" s="74">
        <v>7.36</v>
      </c>
      <c r="M3839" s="74">
        <v>11.19</v>
      </c>
      <c r="N3839" s="74">
        <v>2.73</v>
      </c>
      <c r="O3839" s="74">
        <v>0.31</v>
      </c>
      <c r="P3839" s="74">
        <v>0</v>
      </c>
      <c r="Q3839" s="74">
        <v>0.19</v>
      </c>
      <c r="R3839" s="74">
        <v>2.4700000000000002</v>
      </c>
      <c r="S3839" s="74">
        <v>0</v>
      </c>
      <c r="T3839" s="74">
        <v>0</v>
      </c>
      <c r="U3839" s="74">
        <v>0.10249999999999999</v>
      </c>
      <c r="V3839" s="74">
        <v>5.7714999999999996</v>
      </c>
      <c r="W3839" s="74">
        <v>1.1316665534999999</v>
      </c>
      <c r="X3839" s="74">
        <v>1153.7539999999999</v>
      </c>
      <c r="Y3839" s="74">
        <v>2290</v>
      </c>
      <c r="Z3839" s="74">
        <v>0.36187062576367651</v>
      </c>
      <c r="AA3839" s="74">
        <v>0.63812937423632354</v>
      </c>
      <c r="AB3839" s="74">
        <v>2.9373260971904771E-4</v>
      </c>
      <c r="AC3839" s="74">
        <v>2.9373260971904771E-4</v>
      </c>
      <c r="AD3839" t="s">
        <v>5810</v>
      </c>
    </row>
    <row r="3840" spans="1:30">
      <c r="A3840" s="165" t="s">
        <v>8212</v>
      </c>
      <c r="C3840" s="165" t="s">
        <v>8444</v>
      </c>
      <c r="D3840" s="169" t="s">
        <v>3490</v>
      </c>
      <c r="E3840" s="169" t="s">
        <v>3492</v>
      </c>
      <c r="F3840" s="174">
        <v>42.02617</v>
      </c>
      <c r="G3840" s="174">
        <v>-121.91070000000001</v>
      </c>
      <c r="H3840" s="74">
        <v>50.03</v>
      </c>
      <c r="I3840" s="74">
        <v>0.77</v>
      </c>
      <c r="J3840" s="74">
        <v>16.63</v>
      </c>
      <c r="K3840" s="74">
        <v>0.13</v>
      </c>
      <c r="L3840" s="74">
        <v>7.91</v>
      </c>
      <c r="M3840" s="74">
        <v>10.82</v>
      </c>
      <c r="N3840" s="74">
        <v>2.68</v>
      </c>
      <c r="O3840" s="74">
        <v>0.35</v>
      </c>
      <c r="P3840" s="74">
        <v>0</v>
      </c>
      <c r="Q3840" s="74">
        <v>0.19</v>
      </c>
      <c r="R3840" s="74">
        <v>2.4500000000000002</v>
      </c>
      <c r="S3840" s="74">
        <v>0</v>
      </c>
      <c r="T3840" s="74">
        <v>0</v>
      </c>
      <c r="U3840" s="74">
        <v>0.10150000000000001</v>
      </c>
      <c r="V3840" s="74">
        <v>5.9074999999999998</v>
      </c>
      <c r="W3840" s="74">
        <v>1.1583332175000001</v>
      </c>
      <c r="X3840" s="74">
        <v>1147.6120000000001</v>
      </c>
      <c r="Y3840" s="74">
        <v>2240</v>
      </c>
      <c r="Z3840" s="74">
        <v>0.36598965104047249</v>
      </c>
      <c r="AA3840" s="74">
        <v>0.63401034895952746</v>
      </c>
      <c r="AB3840" s="74">
        <v>2.0992779186212239E-4</v>
      </c>
      <c r="AC3840" s="74">
        <v>2.0992779186212239E-4</v>
      </c>
      <c r="AD3840" t="s">
        <v>5810</v>
      </c>
    </row>
    <row r="3841" spans="1:30">
      <c r="A3841" s="165" t="s">
        <v>8213</v>
      </c>
      <c r="C3841" s="165" t="s">
        <v>8444</v>
      </c>
      <c r="D3841" s="169" t="s">
        <v>3490</v>
      </c>
      <c r="E3841" s="169" t="s">
        <v>3492</v>
      </c>
      <c r="F3841" s="174">
        <v>42.02617</v>
      </c>
      <c r="G3841" s="174">
        <v>-121.91070000000001</v>
      </c>
      <c r="H3841" s="74">
        <v>49.96</v>
      </c>
      <c r="I3841" s="74">
        <v>0.83</v>
      </c>
      <c r="J3841" s="74">
        <v>16.87</v>
      </c>
      <c r="K3841" s="74">
        <v>0.11</v>
      </c>
      <c r="L3841" s="74">
        <v>6.44</v>
      </c>
      <c r="M3841" s="74">
        <v>11.16</v>
      </c>
      <c r="N3841" s="74">
        <v>2.89</v>
      </c>
      <c r="O3841" s="74">
        <v>0.33</v>
      </c>
      <c r="P3841" s="74">
        <v>0</v>
      </c>
      <c r="Q3841" s="74">
        <v>0.18</v>
      </c>
      <c r="R3841" s="74">
        <v>1.83</v>
      </c>
      <c r="S3841" s="74">
        <v>0</v>
      </c>
      <c r="T3841" s="74">
        <v>0</v>
      </c>
      <c r="U3841" s="74">
        <v>6.8900000000000003E-2</v>
      </c>
      <c r="V3841" s="74">
        <v>5.5590000000000002</v>
      </c>
      <c r="W3841" s="74">
        <v>1.0899998909999999</v>
      </c>
      <c r="X3841" s="74">
        <v>1153.2560000000001</v>
      </c>
      <c r="Y3841" s="74">
        <v>1600</v>
      </c>
      <c r="Z3841" s="74">
        <v>0.29969880720415731</v>
      </c>
      <c r="AA3841" s="74">
        <v>0.7003011927958428</v>
      </c>
      <c r="AB3841" s="74">
        <v>2.374084276371292E-4</v>
      </c>
      <c r="AC3841" s="74">
        <v>2.374084276371292E-4</v>
      </c>
      <c r="AD3841" t="s">
        <v>5810</v>
      </c>
    </row>
    <row r="3842" spans="1:30">
      <c r="A3842" s="165" t="s">
        <v>8214</v>
      </c>
      <c r="C3842" s="165" t="s">
        <v>8444</v>
      </c>
      <c r="D3842" s="169" t="s">
        <v>3490</v>
      </c>
      <c r="E3842" s="169" t="s">
        <v>3492</v>
      </c>
      <c r="F3842" s="174">
        <v>42.02617</v>
      </c>
      <c r="G3842" s="174">
        <v>-121.91070000000001</v>
      </c>
      <c r="H3842" s="74">
        <v>50.15</v>
      </c>
      <c r="I3842" s="74">
        <v>0.76</v>
      </c>
      <c r="J3842" s="74">
        <v>15.33</v>
      </c>
      <c r="K3842" s="74">
        <v>0.13</v>
      </c>
      <c r="L3842" s="74">
        <v>6.87</v>
      </c>
      <c r="M3842" s="74">
        <v>11.3</v>
      </c>
      <c r="N3842" s="74">
        <v>2.62</v>
      </c>
      <c r="O3842" s="74">
        <v>0.3</v>
      </c>
      <c r="P3842" s="74">
        <v>0</v>
      </c>
      <c r="Q3842" s="74">
        <v>0.21</v>
      </c>
      <c r="R3842" s="74">
        <v>2.84</v>
      </c>
      <c r="S3842" s="74">
        <v>0</v>
      </c>
      <c r="T3842" s="74">
        <v>0</v>
      </c>
      <c r="U3842" s="74">
        <v>8.8900000000000007E-2</v>
      </c>
      <c r="V3842" s="74">
        <v>6.0775000000000006</v>
      </c>
      <c r="W3842" s="74">
        <v>1.1916665474999999</v>
      </c>
      <c r="X3842" s="74">
        <v>1155.58</v>
      </c>
      <c r="Y3842" s="74">
        <v>2170</v>
      </c>
      <c r="Z3842" s="74">
        <v>0.4529842995018169</v>
      </c>
      <c r="AA3842" s="74">
        <v>0.54701570049818304</v>
      </c>
      <c r="AB3842" s="74">
        <v>2.9684090788887078E-4</v>
      </c>
      <c r="AC3842" s="74">
        <v>2.9684090788887067E-4</v>
      </c>
      <c r="AD3842" t="s">
        <v>5810</v>
      </c>
    </row>
    <row r="3843" spans="1:30">
      <c r="A3843" s="165" t="s">
        <v>8215</v>
      </c>
      <c r="C3843" s="165" t="s">
        <v>8444</v>
      </c>
      <c r="D3843" s="169" t="s">
        <v>3490</v>
      </c>
      <c r="E3843" s="169" t="s">
        <v>3492</v>
      </c>
      <c r="F3843" s="174">
        <v>42.02617</v>
      </c>
      <c r="G3843" s="174">
        <v>-121.91070000000001</v>
      </c>
      <c r="H3843" s="74">
        <v>50.99</v>
      </c>
      <c r="I3843" s="74">
        <v>1.01</v>
      </c>
      <c r="J3843" s="74">
        <v>15.57</v>
      </c>
      <c r="K3843" s="74">
        <v>0.18</v>
      </c>
      <c r="L3843" s="74">
        <v>6.73</v>
      </c>
      <c r="M3843" s="74">
        <v>11.33</v>
      </c>
      <c r="N3843" s="74">
        <v>3.04</v>
      </c>
      <c r="O3843" s="74">
        <v>0.45</v>
      </c>
      <c r="P3843" s="74">
        <v>0</v>
      </c>
      <c r="Q3843" s="74">
        <v>0.22</v>
      </c>
      <c r="R3843" s="74">
        <v>0.61</v>
      </c>
      <c r="S3843" s="74">
        <v>0</v>
      </c>
      <c r="T3843" s="74">
        <v>0</v>
      </c>
      <c r="U3843" s="74">
        <v>8.5000000000000006E-3</v>
      </c>
      <c r="V3843" s="74">
        <v>7.7010000000000014</v>
      </c>
      <c r="W3843" s="74">
        <v>1.5099998489999999</v>
      </c>
      <c r="X3843" s="74">
        <v>1156.078</v>
      </c>
      <c r="Y3843" s="74">
        <v>200</v>
      </c>
      <c r="Z3843" s="74">
        <v>0.29443616720116739</v>
      </c>
      <c r="AA3843" s="74">
        <v>0.70556383279883261</v>
      </c>
      <c r="AB3843" s="74">
        <v>3.2843242838332781E-4</v>
      </c>
      <c r="AC3843" s="74">
        <v>3.2843242838332759E-4</v>
      </c>
      <c r="AD3843" t="s">
        <v>5810</v>
      </c>
    </row>
    <row r="3844" spans="1:30">
      <c r="A3844" s="165" t="s">
        <v>8216</v>
      </c>
      <c r="C3844" s="165" t="s">
        <v>8444</v>
      </c>
      <c r="D3844" s="169" t="s">
        <v>3490</v>
      </c>
      <c r="E3844" s="169" t="s">
        <v>3492</v>
      </c>
      <c r="F3844" s="174">
        <v>42.02617</v>
      </c>
      <c r="G3844" s="174">
        <v>-121.91070000000001</v>
      </c>
      <c r="H3844" s="74">
        <v>49.88</v>
      </c>
      <c r="I3844" s="74">
        <v>0.81</v>
      </c>
      <c r="J3844" s="74">
        <v>16.48</v>
      </c>
      <c r="K3844" s="74">
        <v>0.11</v>
      </c>
      <c r="L3844" s="74">
        <v>7.25</v>
      </c>
      <c r="M3844" s="74">
        <v>11.09</v>
      </c>
      <c r="N3844" s="74">
        <v>2.81</v>
      </c>
      <c r="O3844" s="74">
        <v>0.31</v>
      </c>
      <c r="P3844" s="74">
        <v>0</v>
      </c>
      <c r="Q3844" s="74">
        <v>0.19</v>
      </c>
      <c r="R3844" s="74">
        <v>2.36</v>
      </c>
      <c r="S3844" s="74">
        <v>0</v>
      </c>
      <c r="T3844" s="74">
        <v>0</v>
      </c>
      <c r="U3844" s="74">
        <v>8.9099999999999999E-2</v>
      </c>
      <c r="V3844" s="74">
        <v>5.6185</v>
      </c>
      <c r="W3844" s="74">
        <v>1.1016665564999999</v>
      </c>
      <c r="X3844" s="74">
        <v>1152.0940000000001</v>
      </c>
      <c r="Y3844" s="74">
        <v>2030</v>
      </c>
      <c r="Z3844" s="74">
        <v>0.36635783372496689</v>
      </c>
      <c r="AA3844" s="74">
        <v>0.633642166275033</v>
      </c>
      <c r="AB3844" s="74">
        <v>6.1059782847054656E-4</v>
      </c>
      <c r="AC3844" s="74">
        <v>6.1059782847054666E-4</v>
      </c>
      <c r="AD3844" t="s">
        <v>5810</v>
      </c>
    </row>
    <row r="3845" spans="1:30">
      <c r="A3845" s="165" t="s">
        <v>8217</v>
      </c>
      <c r="C3845" s="165" t="s">
        <v>8444</v>
      </c>
      <c r="D3845" s="169" t="s">
        <v>3490</v>
      </c>
      <c r="E3845" s="169" t="s">
        <v>3492</v>
      </c>
      <c r="F3845" s="174">
        <v>42.02617</v>
      </c>
      <c r="G3845" s="174">
        <v>-121.91070000000001</v>
      </c>
      <c r="H3845" s="74">
        <v>50.74</v>
      </c>
      <c r="I3845" s="74">
        <v>0.83</v>
      </c>
      <c r="J3845" s="74">
        <v>17.5</v>
      </c>
      <c r="K3845" s="74">
        <v>0.12</v>
      </c>
      <c r="L3845" s="74">
        <v>7.06</v>
      </c>
      <c r="M3845" s="74">
        <v>11.16</v>
      </c>
      <c r="N3845" s="74">
        <v>2.83</v>
      </c>
      <c r="O3845" s="74">
        <v>0.31</v>
      </c>
      <c r="P3845" s="74">
        <v>0</v>
      </c>
      <c r="Q3845" s="74">
        <v>0.19</v>
      </c>
      <c r="R3845" s="74">
        <v>2.2400000000000002</v>
      </c>
      <c r="S3845" s="74">
        <v>0</v>
      </c>
      <c r="T3845" s="74">
        <v>0</v>
      </c>
      <c r="U3845" s="74">
        <v>0.1056</v>
      </c>
      <c r="V3845" s="74">
        <v>5.4654999999999996</v>
      </c>
      <c r="W3845" s="74">
        <v>1.0716665594999999</v>
      </c>
      <c r="X3845" s="74">
        <v>1153.2560000000001</v>
      </c>
      <c r="Y3845" s="74">
        <v>2320</v>
      </c>
      <c r="Z3845" s="74">
        <v>0.3067593641903486</v>
      </c>
      <c r="AA3845" s="74">
        <v>0.69324063580965134</v>
      </c>
      <c r="AB3845" s="74">
        <v>1.296591207585599E-4</v>
      </c>
      <c r="AC3845" s="74">
        <v>1.2965912075855979E-4</v>
      </c>
      <c r="AD3845" t="s">
        <v>5810</v>
      </c>
    </row>
    <row r="3846" spans="1:30">
      <c r="A3846" s="165" t="s">
        <v>8218</v>
      </c>
      <c r="C3846" s="165" t="s">
        <v>8444</v>
      </c>
      <c r="D3846" s="169" t="s">
        <v>3490</v>
      </c>
      <c r="E3846" s="169" t="s">
        <v>3492</v>
      </c>
      <c r="F3846" s="174">
        <v>42.02617</v>
      </c>
      <c r="G3846" s="174">
        <v>-121.91070000000001</v>
      </c>
      <c r="H3846" s="74">
        <v>50.09</v>
      </c>
      <c r="I3846" s="74">
        <v>0.82</v>
      </c>
      <c r="J3846" s="74">
        <v>16.78</v>
      </c>
      <c r="K3846" s="74">
        <v>0.14000000000000001</v>
      </c>
      <c r="L3846" s="74">
        <v>7.43</v>
      </c>
      <c r="M3846" s="74">
        <v>11.16</v>
      </c>
      <c r="N3846" s="74">
        <v>2.86</v>
      </c>
      <c r="O3846" s="74">
        <v>0.36</v>
      </c>
      <c r="P3846" s="74">
        <v>0</v>
      </c>
      <c r="Q3846" s="74">
        <v>0.19</v>
      </c>
      <c r="R3846" s="74">
        <v>2.0499999999999998</v>
      </c>
      <c r="S3846" s="74">
        <v>0</v>
      </c>
      <c r="T3846" s="74">
        <v>0</v>
      </c>
      <c r="U3846" s="74">
        <v>9.5699999999999993E-2</v>
      </c>
      <c r="V3846" s="74">
        <v>6.4175000000000004</v>
      </c>
      <c r="W3846" s="74">
        <v>1.2583332075</v>
      </c>
      <c r="X3846" s="74">
        <v>1153.2560000000001</v>
      </c>
      <c r="Y3846" s="74">
        <v>2020</v>
      </c>
      <c r="Z3846" s="74">
        <v>0.30158300999090831</v>
      </c>
      <c r="AA3846" s="74">
        <v>0.69841699000909163</v>
      </c>
      <c r="AB3846" s="74">
        <v>5.9760699325568645E-4</v>
      </c>
      <c r="AC3846" s="74">
        <v>5.9760699325568612E-4</v>
      </c>
      <c r="AD3846" t="s">
        <v>5810</v>
      </c>
    </row>
    <row r="3847" spans="1:30">
      <c r="A3847" s="165" t="s">
        <v>8219</v>
      </c>
      <c r="C3847" s="165" t="s">
        <v>8444</v>
      </c>
      <c r="D3847" s="169" t="s">
        <v>3490</v>
      </c>
      <c r="E3847" s="169" t="s">
        <v>3492</v>
      </c>
      <c r="F3847" s="174">
        <v>42.02617</v>
      </c>
      <c r="G3847" s="174">
        <v>-121.91070000000001</v>
      </c>
      <c r="H3847" s="74">
        <v>49.95</v>
      </c>
      <c r="I3847" s="74">
        <v>0.77</v>
      </c>
      <c r="J3847" s="74">
        <v>16.670000000000002</v>
      </c>
      <c r="K3847" s="74">
        <v>0.14000000000000001</v>
      </c>
      <c r="L3847" s="74">
        <v>7.67</v>
      </c>
      <c r="M3847" s="74">
        <v>10.86</v>
      </c>
      <c r="N3847" s="74">
        <v>2.79</v>
      </c>
      <c r="O3847" s="74">
        <v>0.31</v>
      </c>
      <c r="P3847" s="74">
        <v>0</v>
      </c>
      <c r="Q3847" s="74">
        <v>0.18</v>
      </c>
      <c r="R3847" s="74">
        <v>2.21</v>
      </c>
      <c r="S3847" s="74">
        <v>0</v>
      </c>
      <c r="T3847" s="74">
        <v>0</v>
      </c>
      <c r="U3847" s="74">
        <v>7.3300000000000004E-2</v>
      </c>
      <c r="V3847" s="74">
        <v>5.8819999999999997</v>
      </c>
      <c r="W3847" s="74">
        <v>1.153333218</v>
      </c>
      <c r="X3847" s="74">
        <v>1148.2760000000001</v>
      </c>
      <c r="Y3847" s="74">
        <v>1730</v>
      </c>
      <c r="Z3847" s="74">
        <v>0.38279337907815669</v>
      </c>
      <c r="AA3847" s="74">
        <v>0.6172066209218432</v>
      </c>
      <c r="AB3847" s="74">
        <v>7.8797241674972843E-4</v>
      </c>
      <c r="AC3847" s="74">
        <v>7.8797241674972843E-4</v>
      </c>
      <c r="AD3847" t="s">
        <v>5810</v>
      </c>
    </row>
    <row r="3848" spans="1:30">
      <c r="A3848" s="165" t="s">
        <v>8220</v>
      </c>
      <c r="C3848" s="165" t="s">
        <v>8444</v>
      </c>
      <c r="D3848" s="169" t="s">
        <v>3490</v>
      </c>
      <c r="E3848" s="169" t="s">
        <v>3492</v>
      </c>
      <c r="F3848" s="174">
        <v>42.023470000000003</v>
      </c>
      <c r="G3848" s="174">
        <v>-121.3103</v>
      </c>
      <c r="H3848" s="74">
        <v>51.04</v>
      </c>
      <c r="I3848" s="74">
        <v>0.91</v>
      </c>
      <c r="J3848" s="74">
        <v>17.420000000000002</v>
      </c>
      <c r="K3848" s="74">
        <v>0.1</v>
      </c>
      <c r="L3848" s="74">
        <v>5.71</v>
      </c>
      <c r="M3848" s="74">
        <v>10.57</v>
      </c>
      <c r="N3848" s="74">
        <v>3.39</v>
      </c>
      <c r="O3848" s="74">
        <v>0.9</v>
      </c>
      <c r="P3848" s="74">
        <v>0</v>
      </c>
      <c r="Q3848" s="74">
        <v>0.17</v>
      </c>
      <c r="R3848" s="74">
        <v>2.7</v>
      </c>
      <c r="S3848" s="74">
        <v>0</v>
      </c>
      <c r="T3848" s="74">
        <v>0</v>
      </c>
      <c r="U3848" s="74">
        <v>9.6500000000000002E-2</v>
      </c>
      <c r="V3848" s="74">
        <v>4.5389999999999997</v>
      </c>
      <c r="W3848" s="74">
        <v>0.88999991099999987</v>
      </c>
      <c r="X3848" s="74">
        <v>1143.462</v>
      </c>
      <c r="Y3848" s="74">
        <v>2260</v>
      </c>
      <c r="Z3848" s="74">
        <v>0.39073246166410242</v>
      </c>
      <c r="AA3848" s="74">
        <v>0.60926753833589753</v>
      </c>
      <c r="AB3848" s="74">
        <v>4.4051399411229597E-5</v>
      </c>
      <c r="AC3848" s="74">
        <v>4.4051399411229597E-5</v>
      </c>
      <c r="AD3848" t="s">
        <v>5810</v>
      </c>
    </row>
    <row r="3849" spans="1:30">
      <c r="A3849" s="165" t="s">
        <v>8221</v>
      </c>
      <c r="C3849" s="165" t="s">
        <v>8444</v>
      </c>
      <c r="D3849" s="169" t="s">
        <v>3490</v>
      </c>
      <c r="E3849" s="169" t="s">
        <v>3492</v>
      </c>
      <c r="F3849" s="174">
        <v>42.023470000000003</v>
      </c>
      <c r="G3849" s="174">
        <v>-121.3103</v>
      </c>
      <c r="H3849" s="74">
        <v>49.89</v>
      </c>
      <c r="I3849" s="74">
        <v>0.95</v>
      </c>
      <c r="J3849" s="74">
        <v>18.12</v>
      </c>
      <c r="K3849" s="74">
        <v>0.09</v>
      </c>
      <c r="L3849" s="74">
        <v>7.15</v>
      </c>
      <c r="M3849" s="74">
        <v>9.49</v>
      </c>
      <c r="N3849" s="74">
        <v>3.46</v>
      </c>
      <c r="O3849" s="74">
        <v>0.85</v>
      </c>
      <c r="P3849" s="74">
        <v>0</v>
      </c>
      <c r="Q3849" s="74">
        <v>0.18</v>
      </c>
      <c r="R3849" s="74">
        <v>3.07</v>
      </c>
      <c r="S3849" s="74">
        <v>0</v>
      </c>
      <c r="T3849" s="74">
        <v>0</v>
      </c>
      <c r="U3849" s="74">
        <v>9.4700000000000006E-2</v>
      </c>
      <c r="V3849" s="74">
        <v>4.5814999999999992</v>
      </c>
      <c r="W3849" s="74">
        <v>0.89833324349999988</v>
      </c>
      <c r="X3849" s="74">
        <v>1125.5340000000001</v>
      </c>
      <c r="Y3849" s="74">
        <v>2330</v>
      </c>
      <c r="Z3849" s="74">
        <v>0.47362981831930562</v>
      </c>
      <c r="AA3849" s="74">
        <v>0.52637018168069438</v>
      </c>
      <c r="AB3849" s="74">
        <v>6.173361437442446E-4</v>
      </c>
      <c r="AC3849" s="74">
        <v>6.1733614374424493E-4</v>
      </c>
      <c r="AD3849" t="s">
        <v>5810</v>
      </c>
    </row>
    <row r="3850" spans="1:30">
      <c r="A3850" s="165" t="s">
        <v>8222</v>
      </c>
      <c r="C3850" s="165" t="s">
        <v>8444</v>
      </c>
      <c r="D3850" s="169" t="s">
        <v>3490</v>
      </c>
      <c r="E3850" s="169" t="s">
        <v>3492</v>
      </c>
      <c r="F3850" s="174">
        <v>42.023470000000003</v>
      </c>
      <c r="G3850" s="174">
        <v>-121.3103</v>
      </c>
      <c r="H3850" s="74">
        <v>50.48</v>
      </c>
      <c r="I3850" s="74">
        <v>0.93</v>
      </c>
      <c r="J3850" s="74">
        <v>17.82</v>
      </c>
      <c r="K3850" s="74">
        <v>0.09</v>
      </c>
      <c r="L3850" s="74">
        <v>5.72</v>
      </c>
      <c r="M3850" s="74">
        <v>11.48</v>
      </c>
      <c r="N3850" s="74">
        <v>3.11</v>
      </c>
      <c r="O3850" s="74">
        <v>0.77</v>
      </c>
      <c r="P3850" s="74">
        <v>0</v>
      </c>
      <c r="Q3850" s="74">
        <v>0.18</v>
      </c>
      <c r="R3850" s="74">
        <v>3.59</v>
      </c>
      <c r="S3850" s="74">
        <v>0</v>
      </c>
      <c r="T3850" s="74">
        <v>0</v>
      </c>
      <c r="U3850" s="74">
        <v>0.14019999999999999</v>
      </c>
      <c r="V3850" s="74">
        <v>4.2415000000000003</v>
      </c>
      <c r="W3850" s="74">
        <v>0.8316665835</v>
      </c>
      <c r="X3850" s="74">
        <v>1158.568</v>
      </c>
      <c r="Y3850" s="74">
        <v>3230</v>
      </c>
      <c r="Z3850" s="74">
        <v>0.45773787858740211</v>
      </c>
      <c r="AA3850" s="74">
        <v>0.54226212141259789</v>
      </c>
      <c r="AB3850" s="74">
        <v>6.691939807319812E-4</v>
      </c>
      <c r="AC3850" s="74">
        <v>6.691939807319813E-4</v>
      </c>
      <c r="AD3850" t="s">
        <v>5810</v>
      </c>
    </row>
    <row r="3851" spans="1:30">
      <c r="A3851" s="165" t="s">
        <v>8223</v>
      </c>
      <c r="C3851" s="165" t="s">
        <v>8444</v>
      </c>
      <c r="D3851" s="169" t="s">
        <v>3490</v>
      </c>
      <c r="E3851" s="169" t="s">
        <v>3492</v>
      </c>
      <c r="F3851" s="174">
        <v>42.023470000000003</v>
      </c>
      <c r="G3851" s="174">
        <v>-121.3103</v>
      </c>
      <c r="H3851" s="74">
        <v>50.57</v>
      </c>
      <c r="I3851" s="74">
        <v>0.83</v>
      </c>
      <c r="J3851" s="74">
        <v>16.72</v>
      </c>
      <c r="K3851" s="74">
        <v>0.09</v>
      </c>
      <c r="L3851" s="74">
        <v>8.59</v>
      </c>
      <c r="M3851" s="74">
        <v>10.17</v>
      </c>
      <c r="N3851" s="74">
        <v>2.78</v>
      </c>
      <c r="O3851" s="74">
        <v>0.82</v>
      </c>
      <c r="P3851" s="74">
        <v>0</v>
      </c>
      <c r="Q3851" s="74">
        <v>0.16</v>
      </c>
      <c r="R3851" s="74">
        <v>3.11</v>
      </c>
      <c r="S3851" s="74">
        <v>0</v>
      </c>
      <c r="T3851" s="74">
        <v>0</v>
      </c>
      <c r="U3851" s="74">
        <v>0.12520000000000001</v>
      </c>
      <c r="V3851" s="74">
        <v>4.4029999999999996</v>
      </c>
      <c r="W3851" s="74">
        <v>0.86333324699999991</v>
      </c>
      <c r="X3851" s="74">
        <v>1136.8219999999999</v>
      </c>
      <c r="Y3851" s="74">
        <v>2740</v>
      </c>
      <c r="Z3851" s="74">
        <v>0.43362046205408372</v>
      </c>
      <c r="AA3851" s="74">
        <v>0.56637953794591633</v>
      </c>
      <c r="AB3851" s="74">
        <v>8.6298184416136068E-4</v>
      </c>
      <c r="AC3851" s="74">
        <v>8.6298184416136068E-4</v>
      </c>
      <c r="AD3851" t="s">
        <v>5810</v>
      </c>
    </row>
    <row r="3852" spans="1:30">
      <c r="A3852" s="165" t="s">
        <v>8224</v>
      </c>
      <c r="C3852" s="165" t="s">
        <v>8444</v>
      </c>
      <c r="D3852" s="169" t="s">
        <v>3490</v>
      </c>
      <c r="E3852" s="169" t="s">
        <v>3492</v>
      </c>
      <c r="F3852" s="174">
        <v>42.023470000000003</v>
      </c>
      <c r="G3852" s="174">
        <v>-121.3103</v>
      </c>
      <c r="H3852" s="74">
        <v>51.44</v>
      </c>
      <c r="I3852" s="74">
        <v>0.86</v>
      </c>
      <c r="J3852" s="74">
        <v>17.73</v>
      </c>
      <c r="K3852" s="74">
        <v>0.09</v>
      </c>
      <c r="L3852" s="74">
        <v>5.88</v>
      </c>
      <c r="M3852" s="74">
        <v>10.46</v>
      </c>
      <c r="N3852" s="74">
        <v>3.06</v>
      </c>
      <c r="O3852" s="74">
        <v>0.88</v>
      </c>
      <c r="P3852" s="74">
        <v>0</v>
      </c>
      <c r="Q3852" s="74">
        <v>0.16</v>
      </c>
      <c r="R3852" s="74">
        <v>3.71</v>
      </c>
      <c r="S3852" s="74">
        <v>0</v>
      </c>
      <c r="T3852" s="74">
        <v>0</v>
      </c>
      <c r="U3852" s="74">
        <v>8.48E-2</v>
      </c>
      <c r="V3852" s="74">
        <v>4.2925000000000004</v>
      </c>
      <c r="W3852" s="74">
        <v>0.84166658249999993</v>
      </c>
      <c r="X3852" s="74">
        <v>1141.636</v>
      </c>
      <c r="Y3852" s="74">
        <v>2500</v>
      </c>
      <c r="Z3852" s="74">
        <v>0.56884333201194903</v>
      </c>
      <c r="AA3852" s="74">
        <v>0.43115666798805102</v>
      </c>
      <c r="AB3852" s="74">
        <v>4.3305469906717621E-4</v>
      </c>
      <c r="AC3852" s="74">
        <v>4.3305469906717599E-4</v>
      </c>
      <c r="AD3852" t="s">
        <v>5810</v>
      </c>
    </row>
    <row r="3853" spans="1:30">
      <c r="A3853" s="165" t="s">
        <v>8225</v>
      </c>
      <c r="C3853" s="165" t="s">
        <v>8444</v>
      </c>
      <c r="D3853" s="169" t="s">
        <v>3490</v>
      </c>
      <c r="E3853" s="169" t="s">
        <v>3492</v>
      </c>
      <c r="F3853" s="174">
        <v>42.023470000000003</v>
      </c>
      <c r="G3853" s="174">
        <v>-121.3103</v>
      </c>
      <c r="H3853" s="74">
        <v>50.89</v>
      </c>
      <c r="I3853" s="74">
        <v>0.89</v>
      </c>
      <c r="J3853" s="74">
        <v>17.72</v>
      </c>
      <c r="K3853" s="74">
        <v>0.09</v>
      </c>
      <c r="L3853" s="74">
        <v>5.77</v>
      </c>
      <c r="M3853" s="74">
        <v>10.76</v>
      </c>
      <c r="N3853" s="74">
        <v>3.34</v>
      </c>
      <c r="O3853" s="74">
        <v>0.85</v>
      </c>
      <c r="P3853" s="74">
        <v>0</v>
      </c>
      <c r="Q3853" s="74">
        <v>0.17</v>
      </c>
      <c r="R3853" s="74">
        <v>3.16</v>
      </c>
      <c r="S3853" s="74">
        <v>0</v>
      </c>
      <c r="T3853" s="74">
        <v>0</v>
      </c>
      <c r="U3853" s="74">
        <v>5.6000000000000001E-2</v>
      </c>
      <c r="V3853" s="74">
        <v>4.5049999999999999</v>
      </c>
      <c r="W3853" s="74">
        <v>0.88333324499999988</v>
      </c>
      <c r="X3853" s="74">
        <v>1146.616</v>
      </c>
      <c r="Y3853" s="74">
        <v>1810</v>
      </c>
      <c r="Z3853" s="74">
        <v>0.57931401353951273</v>
      </c>
      <c r="AA3853" s="74">
        <v>0.42068598646048733</v>
      </c>
      <c r="AB3853" s="74">
        <v>6.9222848971391501E-5</v>
      </c>
      <c r="AC3853" s="74">
        <v>6.9222848971391501E-5</v>
      </c>
      <c r="AD3853" t="s">
        <v>5810</v>
      </c>
    </row>
    <row r="3854" spans="1:30">
      <c r="A3854" s="165" t="s">
        <v>8226</v>
      </c>
      <c r="C3854" s="165" t="s">
        <v>8444</v>
      </c>
      <c r="D3854" s="169" t="s">
        <v>3490</v>
      </c>
      <c r="E3854" s="169" t="s">
        <v>3492</v>
      </c>
      <c r="F3854" s="174">
        <v>42.023470000000003</v>
      </c>
      <c r="G3854" s="174">
        <v>-121.3103</v>
      </c>
      <c r="H3854" s="74">
        <v>51.28</v>
      </c>
      <c r="I3854" s="74">
        <v>0.88</v>
      </c>
      <c r="J3854" s="74">
        <v>17.61</v>
      </c>
      <c r="K3854" s="74">
        <v>0.09</v>
      </c>
      <c r="L3854" s="74">
        <v>5.58</v>
      </c>
      <c r="M3854" s="74">
        <v>10.51</v>
      </c>
      <c r="N3854" s="74">
        <v>3.22</v>
      </c>
      <c r="O3854" s="74">
        <v>0.93</v>
      </c>
      <c r="P3854" s="74">
        <v>0</v>
      </c>
      <c r="Q3854" s="74">
        <v>0.16</v>
      </c>
      <c r="R3854" s="74">
        <v>3.51</v>
      </c>
      <c r="S3854" s="74">
        <v>0</v>
      </c>
      <c r="T3854" s="74">
        <v>0</v>
      </c>
      <c r="U3854" s="74">
        <v>6.7900000000000002E-2</v>
      </c>
      <c r="V3854" s="74">
        <v>4.4624999999999986</v>
      </c>
      <c r="W3854" s="74">
        <v>0.87499991249999998</v>
      </c>
      <c r="X3854" s="74">
        <v>1142.4659999999999</v>
      </c>
      <c r="Y3854" s="74">
        <v>2140</v>
      </c>
      <c r="Z3854" s="74">
        <v>0.58648886687032831</v>
      </c>
      <c r="AA3854" s="74">
        <v>0.41351113312967169</v>
      </c>
      <c r="AB3854" s="74">
        <v>6.6932425163073952E-5</v>
      </c>
      <c r="AC3854" s="74">
        <v>6.6932425163073898E-5</v>
      </c>
      <c r="AD3854" t="s">
        <v>5810</v>
      </c>
    </row>
    <row r="3855" spans="1:30">
      <c r="A3855" s="165" t="s">
        <v>8227</v>
      </c>
      <c r="C3855" s="165" t="s">
        <v>8444</v>
      </c>
      <c r="D3855" s="169" t="s">
        <v>3490</v>
      </c>
      <c r="E3855" s="169" t="s">
        <v>3492</v>
      </c>
      <c r="F3855" s="174">
        <v>42.023470000000003</v>
      </c>
      <c r="G3855" s="174">
        <v>-121.3103</v>
      </c>
      <c r="H3855" s="74">
        <v>51.15</v>
      </c>
      <c r="I3855" s="74">
        <v>0.86</v>
      </c>
      <c r="J3855" s="74">
        <v>17.95</v>
      </c>
      <c r="K3855" s="74">
        <v>0.09</v>
      </c>
      <c r="L3855" s="74">
        <v>5.67</v>
      </c>
      <c r="M3855" s="74">
        <v>10.79</v>
      </c>
      <c r="N3855" s="74">
        <v>3.23</v>
      </c>
      <c r="O3855" s="74">
        <v>0.87</v>
      </c>
      <c r="P3855" s="74">
        <v>0</v>
      </c>
      <c r="Q3855" s="74">
        <v>0.17</v>
      </c>
      <c r="R3855" s="74">
        <v>2.92</v>
      </c>
      <c r="S3855" s="74">
        <v>0</v>
      </c>
      <c r="T3855" s="74">
        <v>0</v>
      </c>
      <c r="U3855" s="74">
        <v>0.1227</v>
      </c>
      <c r="V3855" s="74">
        <v>4.4029999999999996</v>
      </c>
      <c r="W3855" s="74">
        <v>0.86333324699999991</v>
      </c>
      <c r="X3855" s="74">
        <v>1147.114</v>
      </c>
      <c r="Y3855" s="74">
        <v>2780</v>
      </c>
      <c r="Z3855" s="74">
        <v>0.37907758586846119</v>
      </c>
      <c r="AA3855" s="74">
        <v>0.62092241413153881</v>
      </c>
      <c r="AB3855" s="74">
        <v>4.9878253792594003E-4</v>
      </c>
      <c r="AC3855" s="74">
        <v>4.9878253792593993E-4</v>
      </c>
      <c r="AD3855" t="s">
        <v>5810</v>
      </c>
    </row>
    <row r="3856" spans="1:30">
      <c r="A3856" s="165" t="s">
        <v>8228</v>
      </c>
      <c r="C3856" s="165" t="s">
        <v>8444</v>
      </c>
      <c r="D3856" s="169" t="s">
        <v>3490</v>
      </c>
      <c r="E3856" s="169" t="s">
        <v>3492</v>
      </c>
      <c r="F3856" s="174">
        <v>42.023470000000003</v>
      </c>
      <c r="G3856" s="174">
        <v>-121.3103</v>
      </c>
      <c r="H3856" s="74">
        <v>53.14</v>
      </c>
      <c r="I3856" s="74">
        <v>0.85</v>
      </c>
      <c r="J3856" s="74">
        <v>17.7</v>
      </c>
      <c r="K3856" s="74">
        <v>0.11</v>
      </c>
      <c r="L3856" s="74">
        <v>4.87</v>
      </c>
      <c r="M3856" s="74">
        <v>8.92</v>
      </c>
      <c r="N3856" s="74">
        <v>3.72</v>
      </c>
      <c r="O3856" s="74">
        <v>1.35</v>
      </c>
      <c r="P3856" s="74">
        <v>0</v>
      </c>
      <c r="Q3856" s="74">
        <v>0.16</v>
      </c>
      <c r="R3856" s="74">
        <v>2.4300000000000002</v>
      </c>
      <c r="S3856" s="74">
        <v>0</v>
      </c>
      <c r="T3856" s="74">
        <v>0</v>
      </c>
      <c r="U3856" s="74">
        <v>6.4799999999999996E-2</v>
      </c>
      <c r="V3856" s="74">
        <v>5.2785000000000002</v>
      </c>
      <c r="W3856" s="74">
        <v>1.0349998965</v>
      </c>
      <c r="X3856" s="74">
        <v>1116.0719999999999</v>
      </c>
      <c r="Y3856" s="74">
        <v>1670</v>
      </c>
      <c r="Z3856" s="74">
        <v>0.41743498656153899</v>
      </c>
      <c r="AA3856" s="74">
        <v>0.58256501343846101</v>
      </c>
      <c r="AB3856" s="74">
        <v>7.9228647526456654E-4</v>
      </c>
      <c r="AC3856" s="74">
        <v>7.9228647526456632E-4</v>
      </c>
      <c r="AD3856" t="s">
        <v>5810</v>
      </c>
    </row>
    <row r="3857" spans="1:30">
      <c r="A3857" s="165" t="s">
        <v>8229</v>
      </c>
      <c r="C3857" s="165" t="s">
        <v>8444</v>
      </c>
      <c r="D3857" s="169" t="s">
        <v>3490</v>
      </c>
      <c r="E3857" s="169" t="s">
        <v>3492</v>
      </c>
      <c r="F3857" s="174">
        <v>42.023470000000003</v>
      </c>
      <c r="G3857" s="174">
        <v>-121.3103</v>
      </c>
      <c r="H3857" s="74">
        <v>49.96</v>
      </c>
      <c r="I3857" s="74">
        <v>0.87</v>
      </c>
      <c r="J3857" s="74">
        <v>17.27</v>
      </c>
      <c r="K3857" s="74">
        <v>0.1</v>
      </c>
      <c r="L3857" s="74">
        <v>6.03</v>
      </c>
      <c r="M3857" s="74">
        <v>11.2</v>
      </c>
      <c r="N3857" s="74">
        <v>3.12</v>
      </c>
      <c r="O3857" s="74">
        <v>0.71</v>
      </c>
      <c r="P3857" s="74">
        <v>0</v>
      </c>
      <c r="Q3857" s="74">
        <v>0.17</v>
      </c>
      <c r="R3857" s="74">
        <v>3.66</v>
      </c>
      <c r="S3857" s="74">
        <v>0</v>
      </c>
      <c r="T3857" s="74">
        <v>0</v>
      </c>
      <c r="U3857" s="74">
        <v>0.15</v>
      </c>
      <c r="V3857" s="74">
        <v>4.641</v>
      </c>
      <c r="W3857" s="74">
        <v>0.90999990899999994</v>
      </c>
      <c r="X3857" s="74">
        <v>1153.92</v>
      </c>
      <c r="Y3857" s="74">
        <v>3340</v>
      </c>
      <c r="Z3857" s="74">
        <v>0.46081996433106948</v>
      </c>
      <c r="AA3857" s="74">
        <v>0.53918003566893058</v>
      </c>
      <c r="AB3857" s="74">
        <v>3.2222944823572528E-4</v>
      </c>
      <c r="AC3857" s="74">
        <v>3.2222944823572528E-4</v>
      </c>
      <c r="AD3857" t="s">
        <v>5810</v>
      </c>
    </row>
    <row r="3858" spans="1:30">
      <c r="A3858" s="165" t="s">
        <v>8230</v>
      </c>
      <c r="C3858" s="165" t="s">
        <v>8444</v>
      </c>
      <c r="D3858" s="169" t="s">
        <v>3490</v>
      </c>
      <c r="E3858" s="169" t="s">
        <v>3492</v>
      </c>
      <c r="F3858" s="174">
        <v>42.023470000000003</v>
      </c>
      <c r="G3858" s="174">
        <v>-121.3103</v>
      </c>
      <c r="H3858" s="74">
        <v>50.1</v>
      </c>
      <c r="I3858" s="74">
        <v>0.89</v>
      </c>
      <c r="J3858" s="74">
        <v>17.45</v>
      </c>
      <c r="K3858" s="74">
        <v>0.1</v>
      </c>
      <c r="L3858" s="74">
        <v>6.05</v>
      </c>
      <c r="M3858" s="74">
        <v>11.32</v>
      </c>
      <c r="N3858" s="74">
        <v>3.09</v>
      </c>
      <c r="O3858" s="74">
        <v>0.72</v>
      </c>
      <c r="P3858" s="74">
        <v>0</v>
      </c>
      <c r="Q3858" s="74">
        <v>0.16</v>
      </c>
      <c r="R3858" s="74">
        <v>3.71</v>
      </c>
      <c r="S3858" s="74">
        <v>0</v>
      </c>
      <c r="T3858" s="74">
        <v>0</v>
      </c>
      <c r="U3858" s="74">
        <v>0.1545</v>
      </c>
      <c r="V3858" s="74">
        <v>4.5134999999999996</v>
      </c>
      <c r="W3858" s="74">
        <v>0.88499991149999979</v>
      </c>
      <c r="X3858" s="74">
        <v>1155.912</v>
      </c>
      <c r="Y3858" s="74">
        <v>3430</v>
      </c>
      <c r="Z3858" s="74">
        <v>0.46124957320113841</v>
      </c>
      <c r="AA3858" s="74">
        <v>0.53875042679886165</v>
      </c>
      <c r="AB3858" s="74">
        <v>4.1563618009062041E-4</v>
      </c>
      <c r="AC3858" s="74">
        <v>4.156361800906203E-4</v>
      </c>
      <c r="AD3858" t="s">
        <v>5810</v>
      </c>
    </row>
    <row r="3859" spans="1:30">
      <c r="A3859" s="165" t="s">
        <v>8231</v>
      </c>
      <c r="C3859" s="165" t="s">
        <v>8444</v>
      </c>
      <c r="D3859" s="169" t="s">
        <v>3490</v>
      </c>
      <c r="E3859" s="169" t="s">
        <v>3492</v>
      </c>
      <c r="F3859" s="174">
        <v>42.023470000000003</v>
      </c>
      <c r="G3859" s="174">
        <v>-121.3103</v>
      </c>
      <c r="H3859" s="74">
        <v>51.18</v>
      </c>
      <c r="I3859" s="74">
        <v>0.87</v>
      </c>
      <c r="J3859" s="74">
        <v>17.39</v>
      </c>
      <c r="K3859" s="74">
        <v>0.1</v>
      </c>
      <c r="L3859" s="74">
        <v>5.94</v>
      </c>
      <c r="M3859" s="74">
        <v>10.77</v>
      </c>
      <c r="N3859" s="74">
        <v>3.24</v>
      </c>
      <c r="O3859" s="74">
        <v>0.83</v>
      </c>
      <c r="P3859" s="74">
        <v>0</v>
      </c>
      <c r="Q3859" s="74">
        <v>0.16</v>
      </c>
      <c r="R3859" s="74">
        <v>3.17</v>
      </c>
      <c r="S3859" s="74">
        <v>0</v>
      </c>
      <c r="T3859" s="74">
        <v>0</v>
      </c>
      <c r="U3859" s="74">
        <v>0.13389999999999999</v>
      </c>
      <c r="V3859" s="74">
        <v>4.4284999999999997</v>
      </c>
      <c r="W3859" s="74">
        <v>0.86833324649999999</v>
      </c>
      <c r="X3859" s="74">
        <v>1146.7819999999999</v>
      </c>
      <c r="Y3859" s="74">
        <v>2980</v>
      </c>
      <c r="Z3859" s="74">
        <v>0.40420290367348921</v>
      </c>
      <c r="AA3859" s="74">
        <v>0.59579709632651068</v>
      </c>
      <c r="AB3859" s="74">
        <v>1.3436577183927189E-4</v>
      </c>
      <c r="AC3859" s="74">
        <v>1.3436577183927189E-4</v>
      </c>
      <c r="AD3859" t="s">
        <v>5810</v>
      </c>
    </row>
    <row r="3860" spans="1:30">
      <c r="A3860" s="165" t="s">
        <v>8232</v>
      </c>
      <c r="C3860" s="165" t="s">
        <v>8444</v>
      </c>
      <c r="D3860" s="169" t="s">
        <v>3490</v>
      </c>
      <c r="E3860" s="169" t="s">
        <v>3492</v>
      </c>
      <c r="F3860" s="174">
        <v>42.021000000000001</v>
      </c>
      <c r="G3860" s="174">
        <v>-121.22499999999999</v>
      </c>
      <c r="H3860" s="74">
        <v>48.78</v>
      </c>
      <c r="I3860" s="74">
        <v>0.73</v>
      </c>
      <c r="J3860" s="74">
        <v>18.72</v>
      </c>
      <c r="K3860" s="74">
        <v>0.13</v>
      </c>
      <c r="L3860" s="74">
        <v>7.05</v>
      </c>
      <c r="M3860" s="74">
        <v>10.78</v>
      </c>
      <c r="N3860" s="74">
        <v>2.9</v>
      </c>
      <c r="O3860" s="74">
        <v>0.55000000000000004</v>
      </c>
      <c r="P3860" s="74">
        <v>0</v>
      </c>
      <c r="Q3860" s="74">
        <v>0.11</v>
      </c>
      <c r="R3860" s="74">
        <v>3.32</v>
      </c>
      <c r="S3860" s="74">
        <v>0</v>
      </c>
      <c r="T3860" s="74">
        <v>0</v>
      </c>
      <c r="U3860" s="74">
        <v>5.7299999999999997E-2</v>
      </c>
      <c r="V3860" s="74">
        <v>5.6524999999999999</v>
      </c>
      <c r="W3860" s="74">
        <v>1.1083332225</v>
      </c>
      <c r="X3860" s="74">
        <v>1146.9480000000001</v>
      </c>
      <c r="Y3860" s="74">
        <v>1950</v>
      </c>
      <c r="Z3860" s="74">
        <v>0.6216682608896158</v>
      </c>
      <c r="AA3860" s="74">
        <v>0.37833173911038431</v>
      </c>
      <c r="AB3860" s="74">
        <v>8.2196939303021035E-4</v>
      </c>
      <c r="AC3860" s="74">
        <v>8.2196939303021035E-4</v>
      </c>
      <c r="AD3860" t="s">
        <v>5810</v>
      </c>
    </row>
    <row r="3861" spans="1:30">
      <c r="A3861" s="165" t="s">
        <v>8233</v>
      </c>
      <c r="C3861" s="165" t="s">
        <v>8444</v>
      </c>
      <c r="D3861" s="169" t="s">
        <v>3490</v>
      </c>
      <c r="E3861" s="169" t="s">
        <v>3492</v>
      </c>
      <c r="F3861" s="174">
        <v>42.021000000000001</v>
      </c>
      <c r="G3861" s="174">
        <v>-121.22499999999999</v>
      </c>
      <c r="H3861" s="74">
        <v>48.88</v>
      </c>
      <c r="I3861" s="74">
        <v>0.73</v>
      </c>
      <c r="J3861" s="74">
        <v>18.32</v>
      </c>
      <c r="K3861" s="74">
        <v>0.12</v>
      </c>
      <c r="L3861" s="74">
        <v>6.92</v>
      </c>
      <c r="M3861" s="74">
        <v>10.89</v>
      </c>
      <c r="N3861" s="74">
        <v>2.71</v>
      </c>
      <c r="O3861" s="74">
        <v>0.52</v>
      </c>
      <c r="P3861" s="74">
        <v>0</v>
      </c>
      <c r="Q3861" s="74">
        <v>0.08</v>
      </c>
      <c r="R3861" s="74">
        <v>2.92</v>
      </c>
      <c r="S3861" s="74">
        <v>0</v>
      </c>
      <c r="T3861" s="74">
        <v>0</v>
      </c>
      <c r="U3861" s="74">
        <v>9.3299999999999994E-2</v>
      </c>
      <c r="V3861" s="74">
        <v>5.3294999999999986</v>
      </c>
      <c r="W3861" s="74">
        <v>1.0449998954999999</v>
      </c>
      <c r="X3861" s="74">
        <v>1148.7739999999999</v>
      </c>
      <c r="Y3861" s="74">
        <v>2370</v>
      </c>
      <c r="Z3861" s="74">
        <v>0.45173072103723982</v>
      </c>
      <c r="AA3861" s="74">
        <v>0.54826927896276023</v>
      </c>
      <c r="AB3861" s="74">
        <v>4.9346398001478837E-4</v>
      </c>
      <c r="AC3861" s="74">
        <v>4.9346398001478805E-4</v>
      </c>
      <c r="AD3861" t="s">
        <v>5810</v>
      </c>
    </row>
    <row r="3862" spans="1:30">
      <c r="A3862" s="165" t="s">
        <v>8234</v>
      </c>
      <c r="C3862" s="165" t="s">
        <v>8444</v>
      </c>
      <c r="D3862" s="169" t="s">
        <v>3490</v>
      </c>
      <c r="E3862" s="169" t="s">
        <v>3492</v>
      </c>
      <c r="F3862" s="174">
        <v>42.021000000000001</v>
      </c>
      <c r="G3862" s="174">
        <v>-121.22499999999999</v>
      </c>
      <c r="H3862" s="74">
        <v>49.23</v>
      </c>
      <c r="I3862" s="74">
        <v>0.77</v>
      </c>
      <c r="J3862" s="74">
        <v>17.66</v>
      </c>
      <c r="K3862" s="74">
        <v>0.13</v>
      </c>
      <c r="L3862" s="74">
        <v>6.88</v>
      </c>
      <c r="M3862" s="74">
        <v>10.86</v>
      </c>
      <c r="N3862" s="74">
        <v>2.7</v>
      </c>
      <c r="O3862" s="74">
        <v>0.56000000000000005</v>
      </c>
      <c r="P3862" s="74">
        <v>0</v>
      </c>
      <c r="Q3862" s="74">
        <v>0.09</v>
      </c>
      <c r="R3862" s="74">
        <v>3.35</v>
      </c>
      <c r="S3862" s="74">
        <v>0</v>
      </c>
      <c r="T3862" s="74">
        <v>0</v>
      </c>
      <c r="U3862" s="74">
        <v>0.1212</v>
      </c>
      <c r="V3862" s="74">
        <v>5.5845000000000002</v>
      </c>
      <c r="W3862" s="74">
        <v>1.0949998905</v>
      </c>
      <c r="X3862" s="74">
        <v>1148.2760000000001</v>
      </c>
      <c r="Y3862" s="74">
        <v>2910</v>
      </c>
      <c r="Z3862" s="74">
        <v>0.47005357168768702</v>
      </c>
      <c r="AA3862" s="74">
        <v>0.52994642831231309</v>
      </c>
      <c r="AB3862" s="74">
        <v>2.0526903819596289E-4</v>
      </c>
      <c r="AC3862" s="74">
        <v>2.0526903819596289E-4</v>
      </c>
      <c r="AD3862" t="s">
        <v>5810</v>
      </c>
    </row>
    <row r="3863" spans="1:30">
      <c r="A3863" s="165" t="s">
        <v>8235</v>
      </c>
      <c r="C3863" s="165" t="s">
        <v>8444</v>
      </c>
      <c r="D3863" s="169" t="s">
        <v>3490</v>
      </c>
      <c r="E3863" s="169" t="s">
        <v>3492</v>
      </c>
      <c r="F3863" s="174">
        <v>42.021000000000001</v>
      </c>
      <c r="G3863" s="174">
        <v>-121.22499999999999</v>
      </c>
      <c r="H3863" s="74">
        <v>50.65</v>
      </c>
      <c r="I3863" s="74">
        <v>0.9</v>
      </c>
      <c r="J3863" s="74">
        <v>21.04</v>
      </c>
      <c r="K3863" s="74">
        <v>0.13</v>
      </c>
      <c r="L3863" s="74">
        <v>3.92</v>
      </c>
      <c r="M3863" s="74">
        <v>9.56</v>
      </c>
      <c r="N3863" s="74">
        <v>2.69</v>
      </c>
      <c r="O3863" s="74">
        <v>0.6</v>
      </c>
      <c r="P3863" s="74">
        <v>0</v>
      </c>
      <c r="Q3863" s="74">
        <v>0.14000000000000001</v>
      </c>
      <c r="R3863" s="74">
        <v>3</v>
      </c>
      <c r="S3863" s="74">
        <v>0</v>
      </c>
      <c r="T3863" s="74">
        <v>0</v>
      </c>
      <c r="U3863" s="74">
        <v>7.9299999999999995E-2</v>
      </c>
      <c r="V3863" s="74">
        <v>6.0860000000000003</v>
      </c>
      <c r="W3863" s="74">
        <v>1.1933332139999999</v>
      </c>
      <c r="X3863" s="74">
        <v>1126.6959999999999</v>
      </c>
      <c r="Y3863" s="74">
        <v>2360</v>
      </c>
      <c r="Z3863" s="74">
        <v>0.47299783668751988</v>
      </c>
      <c r="AA3863" s="74">
        <v>0.52700216331248018</v>
      </c>
      <c r="AB3863" s="74">
        <v>1.489094975077326E-4</v>
      </c>
      <c r="AC3863" s="74">
        <v>1.489094975077326E-4</v>
      </c>
      <c r="AD3863" t="s">
        <v>5810</v>
      </c>
    </row>
    <row r="3864" spans="1:30">
      <c r="A3864" s="165" t="s">
        <v>8236</v>
      </c>
      <c r="C3864" s="165" t="s">
        <v>8444</v>
      </c>
      <c r="D3864" s="169" t="s">
        <v>3490</v>
      </c>
      <c r="E3864" s="169" t="s">
        <v>3492</v>
      </c>
      <c r="F3864" s="174">
        <v>42.021000000000001</v>
      </c>
      <c r="G3864" s="174">
        <v>-121.22499999999999</v>
      </c>
      <c r="H3864" s="74">
        <v>48.79</v>
      </c>
      <c r="I3864" s="74">
        <v>0.7</v>
      </c>
      <c r="J3864" s="74">
        <v>17.8</v>
      </c>
      <c r="K3864" s="74">
        <v>0.11</v>
      </c>
      <c r="L3864" s="74">
        <v>7.17</v>
      </c>
      <c r="M3864" s="74">
        <v>10.92</v>
      </c>
      <c r="N3864" s="74">
        <v>2.63</v>
      </c>
      <c r="O3864" s="74">
        <v>0.53</v>
      </c>
      <c r="P3864" s="74">
        <v>0</v>
      </c>
      <c r="Q3864" s="74">
        <v>0.08</v>
      </c>
      <c r="R3864" s="74">
        <v>3.56</v>
      </c>
      <c r="S3864" s="74">
        <v>0</v>
      </c>
      <c r="T3864" s="74">
        <v>0</v>
      </c>
      <c r="U3864" s="74">
        <v>0.1028</v>
      </c>
      <c r="V3864" s="74">
        <v>5.6269999999999998</v>
      </c>
      <c r="W3864" s="74">
        <v>1.1033332229999999</v>
      </c>
      <c r="X3864" s="74">
        <v>1149.2719999999999</v>
      </c>
      <c r="Y3864" s="74">
        <v>2730</v>
      </c>
      <c r="Z3864" s="74">
        <v>0.53717234286890192</v>
      </c>
      <c r="AA3864" s="74">
        <v>0.46282765713109808</v>
      </c>
      <c r="AB3864" s="74">
        <v>6.2258699823756287E-4</v>
      </c>
      <c r="AC3864" s="74">
        <v>6.2258699823756255E-4</v>
      </c>
      <c r="AD3864" t="s">
        <v>5810</v>
      </c>
    </row>
    <row r="3865" spans="1:30">
      <c r="A3865" s="165" t="s">
        <v>8237</v>
      </c>
      <c r="C3865" s="165" t="s">
        <v>8444</v>
      </c>
      <c r="D3865" s="169" t="s">
        <v>3490</v>
      </c>
      <c r="E3865" s="169" t="s">
        <v>3492</v>
      </c>
      <c r="F3865" s="174">
        <v>42.021000000000001</v>
      </c>
      <c r="G3865" s="174">
        <v>-121.22499999999999</v>
      </c>
      <c r="H3865" s="74">
        <v>50.01</v>
      </c>
      <c r="I3865" s="74">
        <v>0.78</v>
      </c>
      <c r="J3865" s="74">
        <v>20.81</v>
      </c>
      <c r="K3865" s="74">
        <v>0.12</v>
      </c>
      <c r="L3865" s="74">
        <v>3.61</v>
      </c>
      <c r="M3865" s="74">
        <v>10.75</v>
      </c>
      <c r="N3865" s="74">
        <v>3.25</v>
      </c>
      <c r="O3865" s="74">
        <v>0.6</v>
      </c>
      <c r="P3865" s="74">
        <v>0</v>
      </c>
      <c r="Q3865" s="74">
        <v>0.1</v>
      </c>
      <c r="R3865" s="74">
        <v>3.12</v>
      </c>
      <c r="S3865" s="74">
        <v>0</v>
      </c>
      <c r="T3865" s="74">
        <v>0</v>
      </c>
      <c r="U3865" s="74">
        <v>0.1055</v>
      </c>
      <c r="V3865" s="74">
        <v>5.0404999999999998</v>
      </c>
      <c r="W3865" s="74">
        <v>0.98833323449999988</v>
      </c>
      <c r="X3865" s="74">
        <v>1146.45</v>
      </c>
      <c r="Y3865" s="74">
        <v>2830</v>
      </c>
      <c r="Z3865" s="74">
        <v>0.42114392878267393</v>
      </c>
      <c r="AA3865" s="74">
        <v>0.57885607121732607</v>
      </c>
      <c r="AB3865" s="74">
        <v>4.5116550097860513E-4</v>
      </c>
      <c r="AC3865" s="74">
        <v>4.5116550097860491E-4</v>
      </c>
      <c r="AD3865" t="s">
        <v>5810</v>
      </c>
    </row>
    <row r="3866" spans="1:30">
      <c r="A3866" s="165" t="s">
        <v>8238</v>
      </c>
      <c r="C3866" s="165" t="s">
        <v>8444</v>
      </c>
      <c r="D3866" s="169" t="s">
        <v>3490</v>
      </c>
      <c r="E3866" s="169" t="s">
        <v>3492</v>
      </c>
      <c r="F3866" s="174">
        <v>42.021000000000001</v>
      </c>
      <c r="G3866" s="174">
        <v>-121.22499999999999</v>
      </c>
      <c r="H3866" s="74">
        <v>50.36</v>
      </c>
      <c r="I3866" s="74">
        <v>0.81</v>
      </c>
      <c r="J3866" s="74">
        <v>17.63</v>
      </c>
      <c r="K3866" s="74">
        <v>0.11</v>
      </c>
      <c r="L3866" s="74">
        <v>6.17</v>
      </c>
      <c r="M3866" s="74">
        <v>11.37</v>
      </c>
      <c r="N3866" s="74">
        <v>2.7</v>
      </c>
      <c r="O3866" s="74">
        <v>0.54</v>
      </c>
      <c r="P3866" s="74">
        <v>0</v>
      </c>
      <c r="Q3866" s="74">
        <v>0.12</v>
      </c>
      <c r="R3866" s="74">
        <v>3.49</v>
      </c>
      <c r="S3866" s="74">
        <v>0</v>
      </c>
      <c r="T3866" s="74">
        <v>0</v>
      </c>
      <c r="U3866" s="74">
        <v>0.16750000000000001</v>
      </c>
      <c r="V3866" s="74">
        <v>5.3294999999999986</v>
      </c>
      <c r="W3866" s="74">
        <v>1.0449998954999999</v>
      </c>
      <c r="X3866" s="74">
        <v>1156.742</v>
      </c>
      <c r="Y3866" s="74">
        <v>3650</v>
      </c>
      <c r="Z3866" s="74">
        <v>0.41772238098200959</v>
      </c>
      <c r="AA3866" s="74">
        <v>0.58227761901799036</v>
      </c>
      <c r="AB3866" s="74">
        <v>8.1134537464310169E-4</v>
      </c>
      <c r="AC3866" s="74">
        <v>8.1134537464310126E-4</v>
      </c>
      <c r="AD3866" t="s">
        <v>5810</v>
      </c>
    </row>
    <row r="3867" spans="1:30">
      <c r="A3867" s="165" t="s">
        <v>8239</v>
      </c>
      <c r="C3867" s="165" t="s">
        <v>8444</v>
      </c>
      <c r="D3867" s="169" t="s">
        <v>3490</v>
      </c>
      <c r="E3867" s="169" t="s">
        <v>3492</v>
      </c>
      <c r="F3867" s="174">
        <v>42.021000000000001</v>
      </c>
      <c r="G3867" s="174">
        <v>-121.22499999999999</v>
      </c>
      <c r="H3867" s="74">
        <v>48.88</v>
      </c>
      <c r="I3867" s="74">
        <v>0.81</v>
      </c>
      <c r="J3867" s="74">
        <v>18.170000000000002</v>
      </c>
      <c r="K3867" s="74">
        <v>0.13</v>
      </c>
      <c r="L3867" s="74">
        <v>6.5</v>
      </c>
      <c r="M3867" s="74">
        <v>9.31</v>
      </c>
      <c r="N3867" s="74">
        <v>3.33</v>
      </c>
      <c r="O3867" s="74">
        <v>0.53</v>
      </c>
      <c r="P3867" s="74">
        <v>0</v>
      </c>
      <c r="Q3867" s="74">
        <v>0.11</v>
      </c>
      <c r="R3867" s="74">
        <v>2.77</v>
      </c>
      <c r="S3867" s="74">
        <v>0</v>
      </c>
      <c r="T3867" s="74">
        <v>0</v>
      </c>
      <c r="U3867" s="74">
        <v>8.5400000000000004E-2</v>
      </c>
      <c r="V3867" s="74">
        <v>6.46</v>
      </c>
      <c r="W3867" s="74">
        <v>1.2666665399999999</v>
      </c>
      <c r="X3867" s="74">
        <v>1122.546</v>
      </c>
      <c r="Y3867" s="74">
        <v>2140</v>
      </c>
      <c r="Z3867" s="74">
        <v>0.45064689031442012</v>
      </c>
      <c r="AA3867" s="74">
        <v>0.54935310968557982</v>
      </c>
      <c r="AB3867" s="74">
        <v>6.2081568801121943E-5</v>
      </c>
      <c r="AC3867" s="74">
        <v>6.2081568801121903E-5</v>
      </c>
      <c r="AD3867" t="s">
        <v>5810</v>
      </c>
    </row>
    <row r="3868" spans="1:30">
      <c r="A3868" s="165" t="s">
        <v>8240</v>
      </c>
      <c r="C3868" s="165" t="s">
        <v>8444</v>
      </c>
      <c r="D3868" s="169" t="s">
        <v>3490</v>
      </c>
      <c r="E3868" s="169" t="s">
        <v>3492</v>
      </c>
      <c r="F3868" s="174">
        <v>42.021000000000001</v>
      </c>
      <c r="G3868" s="174">
        <v>-121.22499999999999</v>
      </c>
      <c r="H3868" s="74">
        <v>49.78</v>
      </c>
      <c r="I3868" s="74">
        <v>0.82</v>
      </c>
      <c r="J3868" s="74">
        <v>18.54</v>
      </c>
      <c r="K3868" s="74">
        <v>0.11</v>
      </c>
      <c r="L3868" s="74">
        <v>4.59</v>
      </c>
      <c r="M3868" s="74">
        <v>11.39</v>
      </c>
      <c r="N3868" s="74">
        <v>2.91</v>
      </c>
      <c r="O3868" s="74">
        <v>0.56999999999999995</v>
      </c>
      <c r="P3868" s="74">
        <v>0</v>
      </c>
      <c r="Q3868" s="74">
        <v>0.11</v>
      </c>
      <c r="R3868" s="74">
        <v>3.8</v>
      </c>
      <c r="S3868" s="74">
        <v>0</v>
      </c>
      <c r="T3868" s="74">
        <v>0</v>
      </c>
      <c r="U3868" s="74">
        <v>0.12559999999999999</v>
      </c>
      <c r="V3868" s="74">
        <v>5.4145000000000003</v>
      </c>
      <c r="W3868" s="74">
        <v>1.0616665605</v>
      </c>
      <c r="X3868" s="74">
        <v>1157.0740000000001</v>
      </c>
      <c r="Y3868" s="74">
        <v>3240</v>
      </c>
      <c r="Z3868" s="74">
        <v>0.50315963867099878</v>
      </c>
      <c r="AA3868" s="74">
        <v>0.49684036132900122</v>
      </c>
      <c r="AB3868" s="74">
        <v>8.6566784603330936E-4</v>
      </c>
      <c r="AC3868" s="74">
        <v>8.6566784603330925E-4</v>
      </c>
      <c r="AD3868" t="s">
        <v>5810</v>
      </c>
    </row>
    <row r="3869" spans="1:30">
      <c r="A3869" s="165" t="s">
        <v>8241</v>
      </c>
      <c r="C3869" s="165" t="s">
        <v>8444</v>
      </c>
      <c r="D3869" s="169" t="s">
        <v>3490</v>
      </c>
      <c r="E3869" s="169" t="s">
        <v>3492</v>
      </c>
      <c r="F3869" s="174">
        <v>42.021000000000001</v>
      </c>
      <c r="G3869" s="174">
        <v>-121.22499999999999</v>
      </c>
      <c r="H3869" s="74">
        <v>49.63</v>
      </c>
      <c r="I3869" s="74">
        <v>0.81</v>
      </c>
      <c r="J3869" s="74">
        <v>18.190000000000001</v>
      </c>
      <c r="K3869" s="74">
        <v>0.09</v>
      </c>
      <c r="L3869" s="74">
        <v>6.31</v>
      </c>
      <c r="M3869" s="74">
        <v>12.28</v>
      </c>
      <c r="N3869" s="74">
        <v>2.7</v>
      </c>
      <c r="O3869" s="74">
        <v>0.44</v>
      </c>
      <c r="P3869" s="74">
        <v>0</v>
      </c>
      <c r="Q3869" s="74">
        <v>0.1</v>
      </c>
      <c r="R3869" s="74">
        <v>2.81</v>
      </c>
      <c r="S3869" s="74">
        <v>0</v>
      </c>
      <c r="T3869" s="74">
        <v>0</v>
      </c>
      <c r="U3869" s="74">
        <v>0.1285</v>
      </c>
      <c r="V3869" s="74">
        <v>5.1425000000000001</v>
      </c>
      <c r="W3869" s="74">
        <v>1.0083332325000001</v>
      </c>
      <c r="X3869" s="74">
        <v>1171.848</v>
      </c>
      <c r="Y3869" s="74">
        <v>2890</v>
      </c>
      <c r="Z3869" s="74">
        <v>0.36561937803958672</v>
      </c>
      <c r="AA3869" s="74">
        <v>0.63438062196041334</v>
      </c>
      <c r="AB3869" s="74">
        <v>3.2923263095452858E-4</v>
      </c>
      <c r="AC3869" s="74">
        <v>3.2923263095452847E-4</v>
      </c>
      <c r="AD3869" t="s">
        <v>5810</v>
      </c>
    </row>
    <row r="3870" spans="1:30">
      <c r="A3870" s="165" t="s">
        <v>8242</v>
      </c>
      <c r="C3870" s="165" t="s">
        <v>8444</v>
      </c>
      <c r="D3870" s="169" t="s">
        <v>3490</v>
      </c>
      <c r="E3870" s="169" t="s">
        <v>3492</v>
      </c>
      <c r="F3870" s="174">
        <v>42.021000000000001</v>
      </c>
      <c r="G3870" s="174">
        <v>-121.22499999999999</v>
      </c>
      <c r="H3870" s="74">
        <v>49.93</v>
      </c>
      <c r="I3870" s="74">
        <v>0.77</v>
      </c>
      <c r="J3870" s="74">
        <v>18.38</v>
      </c>
      <c r="K3870" s="74">
        <v>0.11</v>
      </c>
      <c r="L3870" s="74">
        <v>6.84</v>
      </c>
      <c r="M3870" s="74">
        <v>12.07</v>
      </c>
      <c r="N3870" s="74">
        <v>2.83</v>
      </c>
      <c r="O3870" s="74">
        <v>0.45</v>
      </c>
      <c r="P3870" s="74">
        <v>0</v>
      </c>
      <c r="Q3870" s="74">
        <v>0.1</v>
      </c>
      <c r="R3870" s="74">
        <v>2.3199999999999998</v>
      </c>
      <c r="S3870" s="74">
        <v>0</v>
      </c>
      <c r="T3870" s="74">
        <v>0</v>
      </c>
      <c r="U3870" s="74">
        <v>0.108</v>
      </c>
      <c r="V3870" s="74">
        <v>5.0999999999999996</v>
      </c>
      <c r="W3870" s="74">
        <v>0.99999989999999983</v>
      </c>
      <c r="X3870" s="74">
        <v>1168.3620000000001</v>
      </c>
      <c r="Y3870" s="74">
        <v>2400</v>
      </c>
      <c r="Z3870" s="74">
        <v>0.31541878667883039</v>
      </c>
      <c r="AA3870" s="74">
        <v>0.68458121332116961</v>
      </c>
      <c r="AB3870" s="74">
        <v>6.3648421913469009E-4</v>
      </c>
      <c r="AC3870" s="74">
        <v>6.3648421913468987E-4</v>
      </c>
      <c r="AD3870" t="s">
        <v>5810</v>
      </c>
    </row>
    <row r="3871" spans="1:30">
      <c r="A3871" s="165" t="s">
        <v>8243</v>
      </c>
      <c r="C3871" s="165" t="s">
        <v>8444</v>
      </c>
      <c r="D3871" s="169" t="s">
        <v>3490</v>
      </c>
      <c r="E3871" s="169" t="s">
        <v>3492</v>
      </c>
      <c r="F3871" s="174">
        <v>42.021000000000001</v>
      </c>
      <c r="G3871" s="174">
        <v>-121.22499999999999</v>
      </c>
      <c r="H3871" s="74">
        <v>49.53</v>
      </c>
      <c r="I3871" s="74">
        <v>0.78</v>
      </c>
      <c r="J3871" s="74">
        <v>19.489999999999998</v>
      </c>
      <c r="K3871" s="74">
        <v>0.12</v>
      </c>
      <c r="L3871" s="74">
        <v>5.15</v>
      </c>
      <c r="M3871" s="74">
        <v>11.89</v>
      </c>
      <c r="N3871" s="74">
        <v>2.82</v>
      </c>
      <c r="O3871" s="74">
        <v>0.53</v>
      </c>
      <c r="P3871" s="74">
        <v>0</v>
      </c>
      <c r="Q3871" s="74">
        <v>0.1</v>
      </c>
      <c r="R3871" s="74">
        <v>2.34</v>
      </c>
      <c r="S3871" s="74">
        <v>0</v>
      </c>
      <c r="T3871" s="74">
        <v>0</v>
      </c>
      <c r="U3871" s="74">
        <v>9.0800000000000006E-2</v>
      </c>
      <c r="V3871" s="74">
        <v>5.3209999999999997</v>
      </c>
      <c r="W3871" s="74">
        <v>1.0433332289999999</v>
      </c>
      <c r="X3871" s="74">
        <v>1165.374</v>
      </c>
      <c r="Y3871" s="74">
        <v>2240</v>
      </c>
      <c r="Z3871" s="74">
        <v>0.33544129017468649</v>
      </c>
      <c r="AA3871" s="74">
        <v>0.66455870982531351</v>
      </c>
      <c r="AB3871" s="74">
        <v>3.5227953488912328E-4</v>
      </c>
      <c r="AC3871" s="74">
        <v>3.5227953488912338E-4</v>
      </c>
      <c r="AD3871" t="s">
        <v>5810</v>
      </c>
    </row>
    <row r="3872" spans="1:30">
      <c r="A3872" s="165" t="s">
        <v>8244</v>
      </c>
      <c r="C3872" s="165" t="s">
        <v>8444</v>
      </c>
      <c r="D3872" s="169" t="s">
        <v>3490</v>
      </c>
      <c r="E3872" s="169" t="s">
        <v>3492</v>
      </c>
      <c r="F3872" s="174">
        <v>42.021000000000001</v>
      </c>
      <c r="G3872" s="174">
        <v>-121.22499999999999</v>
      </c>
      <c r="H3872" s="74">
        <v>50.84</v>
      </c>
      <c r="I3872" s="74">
        <v>0.9</v>
      </c>
      <c r="J3872" s="74">
        <v>18.41</v>
      </c>
      <c r="K3872" s="74">
        <v>0.13</v>
      </c>
      <c r="L3872" s="74">
        <v>5.28</v>
      </c>
      <c r="M3872" s="74">
        <v>9.5500000000000007</v>
      </c>
      <c r="N3872" s="74">
        <v>2.99</v>
      </c>
      <c r="O3872" s="74">
        <v>0.62</v>
      </c>
      <c r="P3872" s="74">
        <v>0</v>
      </c>
      <c r="Q3872" s="74">
        <v>0.12</v>
      </c>
      <c r="R3872" s="74">
        <v>3.56</v>
      </c>
      <c r="S3872" s="74">
        <v>0</v>
      </c>
      <c r="T3872" s="74">
        <v>0</v>
      </c>
      <c r="U3872" s="74">
        <v>8.5699999999999998E-2</v>
      </c>
      <c r="V3872" s="74">
        <v>6.0434999999999999</v>
      </c>
      <c r="W3872" s="74">
        <v>1.1849998815</v>
      </c>
      <c r="X3872" s="74">
        <v>1126.53</v>
      </c>
      <c r="Y3872" s="74">
        <v>2530</v>
      </c>
      <c r="Z3872" s="74">
        <v>0.55474084656430889</v>
      </c>
      <c r="AA3872" s="74">
        <v>0.44525915343569111</v>
      </c>
      <c r="AB3872" s="74">
        <v>3.3792898123449912E-4</v>
      </c>
      <c r="AC3872" s="74">
        <v>3.3792898123449912E-4</v>
      </c>
      <c r="AD3872" t="s">
        <v>5810</v>
      </c>
    </row>
    <row r="3873" spans="1:30">
      <c r="A3873" s="165" t="s">
        <v>8245</v>
      </c>
      <c r="C3873" s="165" t="s">
        <v>8444</v>
      </c>
      <c r="D3873" s="169" t="s">
        <v>3490</v>
      </c>
      <c r="E3873" s="169" t="s">
        <v>3492</v>
      </c>
      <c r="F3873" s="174">
        <v>42.021000000000001</v>
      </c>
      <c r="G3873" s="174">
        <v>-121.22499999999999</v>
      </c>
      <c r="H3873" s="74">
        <v>49.33</v>
      </c>
      <c r="I3873" s="74">
        <v>0.89</v>
      </c>
      <c r="J3873" s="74">
        <v>18.73</v>
      </c>
      <c r="K3873" s="74">
        <v>0.13</v>
      </c>
      <c r="L3873" s="74">
        <v>6.34</v>
      </c>
      <c r="M3873" s="74">
        <v>9.1199999999999992</v>
      </c>
      <c r="N3873" s="74">
        <v>3.36</v>
      </c>
      <c r="O3873" s="74">
        <v>0.56999999999999995</v>
      </c>
      <c r="P3873" s="74">
        <v>0</v>
      </c>
      <c r="Q3873" s="74">
        <v>0.11</v>
      </c>
      <c r="R3873" s="74">
        <v>2.88</v>
      </c>
      <c r="S3873" s="74">
        <v>0</v>
      </c>
      <c r="T3873" s="74">
        <v>0</v>
      </c>
      <c r="U3873" s="74">
        <v>8.7900000000000006E-2</v>
      </c>
      <c r="V3873" s="74">
        <v>6.3069999999999986</v>
      </c>
      <c r="W3873" s="74">
        <v>1.2366665429999999</v>
      </c>
      <c r="X3873" s="74">
        <v>1119.3920000000001</v>
      </c>
      <c r="Y3873" s="74">
        <v>2240</v>
      </c>
      <c r="Z3873" s="74">
        <v>0.46124414926941021</v>
      </c>
      <c r="AA3873" s="74">
        <v>0.53875585073058985</v>
      </c>
      <c r="AB3873" s="74">
        <v>6.012204866534882E-4</v>
      </c>
      <c r="AC3873" s="74">
        <v>6.0122048665348842E-4</v>
      </c>
      <c r="AD3873" t="s">
        <v>5810</v>
      </c>
    </row>
    <row r="3874" spans="1:30">
      <c r="A3874" s="165" t="s">
        <v>8246</v>
      </c>
      <c r="C3874" s="165" t="s">
        <v>8444</v>
      </c>
      <c r="D3874" s="169" t="s">
        <v>3490</v>
      </c>
      <c r="E3874" s="169" t="s">
        <v>3492</v>
      </c>
      <c r="F3874" s="174">
        <v>42.021000000000001</v>
      </c>
      <c r="G3874" s="174">
        <v>-121.22499999999999</v>
      </c>
      <c r="H3874" s="74">
        <v>50.8</v>
      </c>
      <c r="I3874" s="74">
        <v>0.84</v>
      </c>
      <c r="J3874" s="74">
        <v>17.989999999999998</v>
      </c>
      <c r="K3874" s="74">
        <v>0.1</v>
      </c>
      <c r="L3874" s="74">
        <v>5.55</v>
      </c>
      <c r="M3874" s="74">
        <v>11.31</v>
      </c>
      <c r="N3874" s="74">
        <v>2.8</v>
      </c>
      <c r="O3874" s="74">
        <v>0.54</v>
      </c>
      <c r="P3874" s="74">
        <v>0</v>
      </c>
      <c r="Q3874" s="74">
        <v>0.12</v>
      </c>
      <c r="R3874" s="74">
        <v>3.17</v>
      </c>
      <c r="S3874" s="74">
        <v>0</v>
      </c>
      <c r="T3874" s="74">
        <v>0</v>
      </c>
      <c r="U3874" s="74">
        <v>0.1114</v>
      </c>
      <c r="V3874" s="74">
        <v>5.3464999999999998</v>
      </c>
      <c r="W3874" s="74">
        <v>1.0483332285</v>
      </c>
      <c r="X3874" s="74">
        <v>1155.7460000000001</v>
      </c>
      <c r="Y3874" s="74">
        <v>2770</v>
      </c>
      <c r="Z3874" s="74">
        <v>0.4407103010029304</v>
      </c>
      <c r="AA3874" s="74">
        <v>0.5592896989970696</v>
      </c>
      <c r="AB3874" s="74">
        <v>2.1418085882939501E-4</v>
      </c>
      <c r="AC3874" s="74">
        <v>2.1418085882939509E-4</v>
      </c>
      <c r="AD3874" t="s">
        <v>5810</v>
      </c>
    </row>
    <row r="3875" spans="1:30">
      <c r="A3875" s="165" t="s">
        <v>8247</v>
      </c>
      <c r="C3875" s="165" t="s">
        <v>8444</v>
      </c>
      <c r="D3875" s="169" t="s">
        <v>3490</v>
      </c>
      <c r="E3875" s="169" t="s">
        <v>3492</v>
      </c>
      <c r="F3875" s="174">
        <v>42.030999999999999</v>
      </c>
      <c r="G3875" s="174">
        <v>-121.345</v>
      </c>
      <c r="H3875" s="74">
        <v>49.66</v>
      </c>
      <c r="I3875" s="74">
        <v>1.01</v>
      </c>
      <c r="J3875" s="74">
        <v>17.73</v>
      </c>
      <c r="K3875" s="74">
        <v>0.14000000000000001</v>
      </c>
      <c r="L3875" s="74">
        <v>7.78</v>
      </c>
      <c r="M3875" s="74">
        <v>11.16</v>
      </c>
      <c r="N3875" s="74">
        <v>3</v>
      </c>
      <c r="O3875" s="74">
        <v>0.28000000000000003</v>
      </c>
      <c r="P3875" s="74">
        <v>0</v>
      </c>
      <c r="Q3875" s="74">
        <v>0.18</v>
      </c>
      <c r="R3875" s="74">
        <v>1.22</v>
      </c>
      <c r="S3875" s="74">
        <v>0</v>
      </c>
      <c r="T3875" s="74">
        <v>0</v>
      </c>
      <c r="U3875" s="74">
        <v>5.2499999999999998E-2</v>
      </c>
      <c r="V3875" s="74">
        <v>6.8</v>
      </c>
      <c r="W3875" s="74">
        <v>1.3333332</v>
      </c>
      <c r="X3875" s="74">
        <v>1153.2560000000001</v>
      </c>
      <c r="Y3875" s="74">
        <v>1120</v>
      </c>
      <c r="Z3875" s="74">
        <v>0.22377528514731859</v>
      </c>
      <c r="AA3875" s="74">
        <v>0.7762247148526813</v>
      </c>
      <c r="AB3875" s="74">
        <v>3.4265331989926908E-4</v>
      </c>
      <c r="AC3875" s="74">
        <v>3.4265331989926891E-4</v>
      </c>
      <c r="AD3875" t="s">
        <v>5810</v>
      </c>
    </row>
    <row r="3876" spans="1:30">
      <c r="A3876" s="165" t="s">
        <v>8248</v>
      </c>
      <c r="C3876" s="165" t="s">
        <v>8444</v>
      </c>
      <c r="D3876" s="169" t="s">
        <v>3490</v>
      </c>
      <c r="E3876" s="169" t="s">
        <v>3492</v>
      </c>
      <c r="F3876" s="174">
        <v>42.030999999999999</v>
      </c>
      <c r="G3876" s="174">
        <v>-121.345</v>
      </c>
      <c r="H3876" s="74">
        <v>48</v>
      </c>
      <c r="I3876" s="74">
        <v>0.99</v>
      </c>
      <c r="J3876" s="74">
        <v>19.02</v>
      </c>
      <c r="K3876" s="74">
        <v>0.14000000000000001</v>
      </c>
      <c r="L3876" s="74">
        <v>7.34</v>
      </c>
      <c r="M3876" s="74">
        <v>11.19</v>
      </c>
      <c r="N3876" s="74">
        <v>3.01</v>
      </c>
      <c r="O3876" s="74">
        <v>0.31</v>
      </c>
      <c r="P3876" s="74">
        <v>0</v>
      </c>
      <c r="Q3876" s="74">
        <v>0.15</v>
      </c>
      <c r="R3876" s="74">
        <v>1.0900000000000001</v>
      </c>
      <c r="S3876" s="74">
        <v>0</v>
      </c>
      <c r="T3876" s="74">
        <v>0</v>
      </c>
      <c r="U3876" s="74">
        <v>4.4200000000000003E-2</v>
      </c>
      <c r="V3876" s="74">
        <v>6.375</v>
      </c>
      <c r="W3876" s="74">
        <v>1.2499998750000001</v>
      </c>
      <c r="X3876" s="74">
        <v>1153.7539999999999</v>
      </c>
      <c r="Y3876" s="74">
        <v>990</v>
      </c>
      <c r="Z3876" s="74">
        <v>0.20803707770127661</v>
      </c>
      <c r="AA3876" s="74">
        <v>0.79196292229872334</v>
      </c>
      <c r="AB3876" s="74">
        <v>1.3462754169505121E-4</v>
      </c>
      <c r="AC3876" s="74">
        <v>1.3462754169505121E-4</v>
      </c>
      <c r="AD3876" t="s">
        <v>5810</v>
      </c>
    </row>
    <row r="3877" spans="1:30">
      <c r="A3877" s="165" t="s">
        <v>8249</v>
      </c>
      <c r="C3877" s="165" t="s">
        <v>8444</v>
      </c>
      <c r="D3877" s="169" t="s">
        <v>3490</v>
      </c>
      <c r="E3877" s="169" t="s">
        <v>3492</v>
      </c>
      <c r="F3877" s="174">
        <v>42.030999999999999</v>
      </c>
      <c r="G3877" s="174">
        <v>-121.345</v>
      </c>
      <c r="H3877" s="74">
        <v>48.83</v>
      </c>
      <c r="I3877" s="74">
        <v>1.04</v>
      </c>
      <c r="J3877" s="74">
        <v>18.190000000000001</v>
      </c>
      <c r="K3877" s="74">
        <v>0.12</v>
      </c>
      <c r="L3877" s="74">
        <v>7.51</v>
      </c>
      <c r="M3877" s="74">
        <v>11.43</v>
      </c>
      <c r="N3877" s="74">
        <v>2.94</v>
      </c>
      <c r="O3877" s="74">
        <v>0.28000000000000003</v>
      </c>
      <c r="P3877" s="74">
        <v>0</v>
      </c>
      <c r="Q3877" s="74">
        <v>0.17</v>
      </c>
      <c r="R3877" s="74">
        <v>1.1299999999999999</v>
      </c>
      <c r="S3877" s="74">
        <v>0</v>
      </c>
      <c r="T3877" s="74">
        <v>0</v>
      </c>
      <c r="U3877" s="74">
        <v>0.06</v>
      </c>
      <c r="V3877" s="74">
        <v>6.6555</v>
      </c>
      <c r="W3877" s="74">
        <v>1.3049998695</v>
      </c>
      <c r="X3877" s="74">
        <v>1157.7380000000001</v>
      </c>
      <c r="Y3877" s="74">
        <v>1260</v>
      </c>
      <c r="Z3877" s="74">
        <v>0.17961792954355879</v>
      </c>
      <c r="AA3877" s="74">
        <v>0.82038207045644118</v>
      </c>
      <c r="AB3877" s="74">
        <v>1.443358495933715E-4</v>
      </c>
      <c r="AC3877" s="74">
        <v>1.4433584959337161E-4</v>
      </c>
      <c r="AD3877" t="s">
        <v>5810</v>
      </c>
    </row>
    <row r="3878" spans="1:30">
      <c r="A3878" s="165" t="s">
        <v>8250</v>
      </c>
      <c r="C3878" s="165" t="s">
        <v>8444</v>
      </c>
      <c r="D3878" s="169" t="s">
        <v>3490</v>
      </c>
      <c r="E3878" s="169" t="s">
        <v>3492</v>
      </c>
      <c r="F3878" s="174">
        <v>42.030999999999999</v>
      </c>
      <c r="G3878" s="174">
        <v>-121.345</v>
      </c>
      <c r="H3878" s="74">
        <v>50.17</v>
      </c>
      <c r="I3878" s="74">
        <v>1.01</v>
      </c>
      <c r="J3878" s="74">
        <v>16.98</v>
      </c>
      <c r="K3878" s="74">
        <v>0.14000000000000001</v>
      </c>
      <c r="L3878" s="74">
        <v>7.58</v>
      </c>
      <c r="M3878" s="74">
        <v>11.1</v>
      </c>
      <c r="N3878" s="74">
        <v>3.12</v>
      </c>
      <c r="O3878" s="74">
        <v>0.34</v>
      </c>
      <c r="P3878" s="74">
        <v>0</v>
      </c>
      <c r="Q3878" s="74">
        <v>0.17</v>
      </c>
      <c r="R3878" s="74">
        <v>1.08</v>
      </c>
      <c r="S3878" s="74">
        <v>0</v>
      </c>
      <c r="T3878" s="74">
        <v>0</v>
      </c>
      <c r="U3878" s="74">
        <v>4.7699999999999999E-2</v>
      </c>
      <c r="V3878" s="74">
        <v>6.8339999999999987</v>
      </c>
      <c r="W3878" s="74">
        <v>1.3399998660000001</v>
      </c>
      <c r="X3878" s="74">
        <v>1152.26</v>
      </c>
      <c r="Y3878" s="74">
        <v>990</v>
      </c>
      <c r="Z3878" s="74">
        <v>0.19838093995664499</v>
      </c>
      <c r="AA3878" s="74">
        <v>0.80161906004335504</v>
      </c>
      <c r="AB3878" s="74">
        <v>1.5811528293456221E-4</v>
      </c>
      <c r="AC3878" s="74">
        <v>1.5811528293456221E-4</v>
      </c>
      <c r="AD3878" t="s">
        <v>5810</v>
      </c>
    </row>
    <row r="3879" spans="1:30">
      <c r="A3879" s="165" t="s">
        <v>8251</v>
      </c>
      <c r="C3879" s="165" t="s">
        <v>8444</v>
      </c>
      <c r="D3879" s="169" t="s">
        <v>3490</v>
      </c>
      <c r="E3879" s="169" t="s">
        <v>3492</v>
      </c>
      <c r="F3879" s="174">
        <v>42.030999999999999</v>
      </c>
      <c r="G3879" s="174">
        <v>-121.345</v>
      </c>
      <c r="H3879" s="74">
        <v>49.84</v>
      </c>
      <c r="I3879" s="74">
        <v>1.03</v>
      </c>
      <c r="J3879" s="74">
        <v>17.760000000000002</v>
      </c>
      <c r="K3879" s="74">
        <v>0.12</v>
      </c>
      <c r="L3879" s="74">
        <v>7.58</v>
      </c>
      <c r="M3879" s="74">
        <v>11.34</v>
      </c>
      <c r="N3879" s="74">
        <v>3.13</v>
      </c>
      <c r="O3879" s="74">
        <v>0.3</v>
      </c>
      <c r="P3879" s="74">
        <v>0</v>
      </c>
      <c r="Q3879" s="74">
        <v>0.16</v>
      </c>
      <c r="R3879" s="74">
        <v>1</v>
      </c>
      <c r="S3879" s="74">
        <v>0</v>
      </c>
      <c r="T3879" s="74">
        <v>0</v>
      </c>
      <c r="U3879" s="74">
        <v>6.1800000000000001E-2</v>
      </c>
      <c r="V3879" s="74">
        <v>6.825499999999999</v>
      </c>
      <c r="W3879" s="74">
        <v>1.3383331995000001</v>
      </c>
      <c r="X3879" s="74">
        <v>1156.2439999999999</v>
      </c>
      <c r="Y3879" s="74">
        <v>1240</v>
      </c>
      <c r="Z3879" s="74">
        <v>0.14535221749331481</v>
      </c>
      <c r="AA3879" s="74">
        <v>0.85464778250668516</v>
      </c>
      <c r="AB3879" s="74">
        <v>2.7314149603317972E-4</v>
      </c>
      <c r="AC3879" s="74">
        <v>2.7314149603317961E-4</v>
      </c>
      <c r="AD3879" t="s">
        <v>5810</v>
      </c>
    </row>
    <row r="3880" spans="1:30">
      <c r="A3880" s="165" t="s">
        <v>8252</v>
      </c>
      <c r="C3880" s="165" t="s">
        <v>8444</v>
      </c>
      <c r="D3880" s="169" t="s">
        <v>3490</v>
      </c>
      <c r="E3880" s="169" t="s">
        <v>3492</v>
      </c>
      <c r="F3880" s="174">
        <v>42.030999999999999</v>
      </c>
      <c r="G3880" s="174">
        <v>-121.345</v>
      </c>
      <c r="H3880" s="74">
        <v>49.59</v>
      </c>
      <c r="I3880" s="74">
        <v>0.99</v>
      </c>
      <c r="J3880" s="74">
        <v>17.600000000000001</v>
      </c>
      <c r="K3880" s="74">
        <v>0.13</v>
      </c>
      <c r="L3880" s="74">
        <v>7.72</v>
      </c>
      <c r="M3880" s="74">
        <v>11.27</v>
      </c>
      <c r="N3880" s="74">
        <v>2.71</v>
      </c>
      <c r="O3880" s="74">
        <v>0.28999999999999998</v>
      </c>
      <c r="P3880" s="74">
        <v>0</v>
      </c>
      <c r="Q3880" s="74">
        <v>0.17</v>
      </c>
      <c r="R3880" s="74">
        <v>1.1599999999999999</v>
      </c>
      <c r="S3880" s="74">
        <v>0</v>
      </c>
      <c r="T3880" s="74">
        <v>0</v>
      </c>
      <c r="U3880" s="74">
        <v>5.3900000000000003E-2</v>
      </c>
      <c r="V3880" s="74">
        <v>6.6470000000000002</v>
      </c>
      <c r="W3880" s="74">
        <v>1.303333203</v>
      </c>
      <c r="X3880" s="74">
        <v>1155.0820000000001</v>
      </c>
      <c r="Y3880" s="74">
        <v>1150</v>
      </c>
      <c r="Z3880" s="74">
        <v>0.2019828125302506</v>
      </c>
      <c r="AA3880" s="74">
        <v>0.79801718746974937</v>
      </c>
      <c r="AB3880" s="74">
        <v>2.1819707113985361E-4</v>
      </c>
      <c r="AC3880" s="74">
        <v>2.181970711398535E-4</v>
      </c>
      <c r="AD3880" t="s">
        <v>5810</v>
      </c>
    </row>
    <row r="3881" spans="1:30">
      <c r="A3881" s="165" t="s">
        <v>8253</v>
      </c>
      <c r="C3881" s="165" t="s">
        <v>8444</v>
      </c>
      <c r="D3881" s="169" t="s">
        <v>3490</v>
      </c>
      <c r="E3881" s="169" t="s">
        <v>3492</v>
      </c>
      <c r="F3881" s="174">
        <v>42.030999999999999</v>
      </c>
      <c r="G3881" s="174">
        <v>-121.345</v>
      </c>
      <c r="H3881" s="74">
        <v>48.33</v>
      </c>
      <c r="I3881" s="74">
        <v>1</v>
      </c>
      <c r="J3881" s="74">
        <v>17.829999999999998</v>
      </c>
      <c r="K3881" s="74">
        <v>0.12</v>
      </c>
      <c r="L3881" s="74">
        <v>7.49</v>
      </c>
      <c r="M3881" s="74">
        <v>11.21</v>
      </c>
      <c r="N3881" s="74">
        <v>2.98</v>
      </c>
      <c r="O3881" s="74">
        <v>0.31</v>
      </c>
      <c r="P3881" s="74">
        <v>0</v>
      </c>
      <c r="Q3881" s="74">
        <v>0.16</v>
      </c>
      <c r="R3881" s="74">
        <v>1.04</v>
      </c>
      <c r="S3881" s="74">
        <v>0</v>
      </c>
      <c r="T3881" s="74">
        <v>0</v>
      </c>
      <c r="U3881" s="74">
        <v>6.8699999999999997E-2</v>
      </c>
      <c r="V3881" s="74">
        <v>6.3834999999999997</v>
      </c>
      <c r="W3881" s="74">
        <v>1.2516665414999999</v>
      </c>
      <c r="X3881" s="74">
        <v>1154.086</v>
      </c>
      <c r="Y3881" s="74">
        <v>1390</v>
      </c>
      <c r="Z3881" s="74">
        <v>0.141555956220732</v>
      </c>
      <c r="AA3881" s="74">
        <v>0.85844404377926797</v>
      </c>
      <c r="AB3881" s="74">
        <v>2.7396456753487361E-4</v>
      </c>
      <c r="AC3881" s="74">
        <v>2.739645675348735E-4</v>
      </c>
      <c r="AD3881" t="s">
        <v>5810</v>
      </c>
    </row>
    <row r="3882" spans="1:30">
      <c r="A3882" s="165" t="s">
        <v>8254</v>
      </c>
      <c r="C3882" s="165" t="s">
        <v>8444</v>
      </c>
      <c r="D3882" s="169" t="s">
        <v>3490</v>
      </c>
      <c r="E3882" s="169" t="s">
        <v>3492</v>
      </c>
      <c r="F3882" s="174">
        <v>42.030999999999999</v>
      </c>
      <c r="G3882" s="174">
        <v>-121.345</v>
      </c>
      <c r="H3882" s="74">
        <v>48.91</v>
      </c>
      <c r="I3882" s="74">
        <v>1.01</v>
      </c>
      <c r="J3882" s="74">
        <v>17.46</v>
      </c>
      <c r="K3882" s="74">
        <v>0.13</v>
      </c>
      <c r="L3882" s="74">
        <v>7.9</v>
      </c>
      <c r="M3882" s="74">
        <v>11.09</v>
      </c>
      <c r="N3882" s="74">
        <v>3.01</v>
      </c>
      <c r="O3882" s="74">
        <v>0.31</v>
      </c>
      <c r="P3882" s="74">
        <v>0</v>
      </c>
      <c r="Q3882" s="74">
        <v>0.16</v>
      </c>
      <c r="R3882" s="74">
        <v>1.23</v>
      </c>
      <c r="S3882" s="74">
        <v>0</v>
      </c>
      <c r="T3882" s="74">
        <v>0</v>
      </c>
      <c r="U3882" s="74">
        <v>5.9299999999999999E-2</v>
      </c>
      <c r="V3882" s="74">
        <v>6.63</v>
      </c>
      <c r="W3882" s="74">
        <v>1.2999998699999999</v>
      </c>
      <c r="X3882" s="74">
        <v>1152.0940000000001</v>
      </c>
      <c r="Y3882" s="74">
        <v>1230</v>
      </c>
      <c r="Z3882" s="74">
        <v>0.20952399919380649</v>
      </c>
      <c r="AA3882" s="74">
        <v>0.79047600080619351</v>
      </c>
      <c r="AB3882" s="74">
        <v>1.5862360421737401E-4</v>
      </c>
      <c r="AC3882" s="74">
        <v>1.586236042173738E-4</v>
      </c>
      <c r="AD3882" t="s">
        <v>5810</v>
      </c>
    </row>
    <row r="3883" spans="1:30">
      <c r="A3883" s="165" t="s">
        <v>8255</v>
      </c>
      <c r="C3883" s="165" t="s">
        <v>8444</v>
      </c>
      <c r="D3883" s="169" t="s">
        <v>3490</v>
      </c>
      <c r="E3883" s="169" t="s">
        <v>3492</v>
      </c>
      <c r="F3883" s="174">
        <v>42.030999999999999</v>
      </c>
      <c r="G3883" s="174">
        <v>-121.345</v>
      </c>
      <c r="H3883" s="74">
        <v>49.67</v>
      </c>
      <c r="I3883" s="74">
        <v>0.99</v>
      </c>
      <c r="J3883" s="74">
        <v>17.149999999999999</v>
      </c>
      <c r="K3883" s="74">
        <v>0.13</v>
      </c>
      <c r="L3883" s="74">
        <v>8.33</v>
      </c>
      <c r="M3883" s="74">
        <v>10.72</v>
      </c>
      <c r="N3883" s="74">
        <v>3.21</v>
      </c>
      <c r="O3883" s="74">
        <v>0.28999999999999998</v>
      </c>
      <c r="P3883" s="74">
        <v>0</v>
      </c>
      <c r="Q3883" s="74">
        <v>0.17</v>
      </c>
      <c r="R3883" s="74">
        <v>1.08</v>
      </c>
      <c r="S3883" s="74">
        <v>0</v>
      </c>
      <c r="T3883" s="74">
        <v>0</v>
      </c>
      <c r="U3883" s="74">
        <v>8.8700000000000001E-2</v>
      </c>
      <c r="V3883" s="74">
        <v>6.7490000000000014</v>
      </c>
      <c r="W3883" s="74">
        <v>1.3233332010000001</v>
      </c>
      <c r="X3883" s="74">
        <v>1145.952</v>
      </c>
      <c r="Y3883" s="74">
        <v>1650</v>
      </c>
      <c r="Z3883" s="74">
        <v>0.12860921675135531</v>
      </c>
      <c r="AA3883" s="74">
        <v>0.87139078324864461</v>
      </c>
      <c r="AB3883" s="74">
        <v>6.3906965452567143E-4</v>
      </c>
      <c r="AC3883" s="74">
        <v>6.3906965452567132E-4</v>
      </c>
      <c r="AD3883" t="s">
        <v>5810</v>
      </c>
    </row>
    <row r="3884" spans="1:30">
      <c r="A3884" s="165" t="s">
        <v>8256</v>
      </c>
      <c r="C3884" s="165" t="s">
        <v>8444</v>
      </c>
      <c r="D3884" s="169" t="s">
        <v>3490</v>
      </c>
      <c r="E3884" s="169" t="s">
        <v>3492</v>
      </c>
      <c r="F3884" s="174">
        <v>42.030999999999999</v>
      </c>
      <c r="G3884" s="174">
        <v>-121.345</v>
      </c>
      <c r="H3884" s="74">
        <v>49.27</v>
      </c>
      <c r="I3884" s="74">
        <v>1.01</v>
      </c>
      <c r="J3884" s="74">
        <v>17.149999999999999</v>
      </c>
      <c r="K3884" s="74">
        <v>0.13</v>
      </c>
      <c r="L3884" s="74">
        <v>7.39</v>
      </c>
      <c r="M3884" s="74">
        <v>11.24</v>
      </c>
      <c r="N3884" s="74">
        <v>3.06</v>
      </c>
      <c r="O3884" s="74">
        <v>0.31</v>
      </c>
      <c r="P3884" s="74">
        <v>0</v>
      </c>
      <c r="Q3884" s="74">
        <v>0.17</v>
      </c>
      <c r="R3884" s="74">
        <v>1.34</v>
      </c>
      <c r="S3884" s="74">
        <v>0</v>
      </c>
      <c r="T3884" s="74">
        <v>0</v>
      </c>
      <c r="U3884" s="74">
        <v>6.5299999999999997E-2</v>
      </c>
      <c r="V3884" s="74">
        <v>6.5960000000000001</v>
      </c>
      <c r="W3884" s="74">
        <v>1.2933332040000001</v>
      </c>
      <c r="X3884" s="74">
        <v>1154.5840000000001</v>
      </c>
      <c r="Y3884" s="74">
        <v>1360</v>
      </c>
      <c r="Z3884" s="74">
        <v>0.21792234088693441</v>
      </c>
      <c r="AA3884" s="74">
        <v>0.78207765911306559</v>
      </c>
      <c r="AB3884" s="74">
        <v>1.6293911165593189E-4</v>
      </c>
      <c r="AC3884" s="74">
        <v>1.6293911165593189E-4</v>
      </c>
      <c r="AD3884" t="s">
        <v>5810</v>
      </c>
    </row>
    <row r="3885" spans="1:30">
      <c r="A3885" s="165" t="s">
        <v>8257</v>
      </c>
      <c r="C3885" s="165" t="s">
        <v>8444</v>
      </c>
      <c r="D3885" s="169" t="s">
        <v>3490</v>
      </c>
      <c r="E3885" s="169" t="s">
        <v>3492</v>
      </c>
      <c r="F3885" s="174">
        <v>42.030999999999999</v>
      </c>
      <c r="G3885" s="174">
        <v>-121.345</v>
      </c>
      <c r="H3885" s="74">
        <v>48.61</v>
      </c>
      <c r="I3885" s="74">
        <v>0.98</v>
      </c>
      <c r="J3885" s="74">
        <v>17.399999999999999</v>
      </c>
      <c r="K3885" s="74">
        <v>0.13</v>
      </c>
      <c r="L3885" s="74">
        <v>7.83</v>
      </c>
      <c r="M3885" s="74">
        <v>11.02</v>
      </c>
      <c r="N3885" s="74">
        <v>2.95</v>
      </c>
      <c r="O3885" s="74">
        <v>0.28999999999999998</v>
      </c>
      <c r="P3885" s="74">
        <v>0</v>
      </c>
      <c r="Q3885" s="74">
        <v>0.15</v>
      </c>
      <c r="R3885" s="74">
        <v>1.17</v>
      </c>
      <c r="S3885" s="74">
        <v>0</v>
      </c>
      <c r="T3885" s="74">
        <v>0</v>
      </c>
      <c r="U3885" s="74">
        <v>5.1499999999999997E-2</v>
      </c>
      <c r="V3885" s="74">
        <v>6.5789999999999997</v>
      </c>
      <c r="W3885" s="74">
        <v>1.289999871</v>
      </c>
      <c r="X3885" s="74">
        <v>1150.932</v>
      </c>
      <c r="Y3885" s="74">
        <v>1090</v>
      </c>
      <c r="Z3885" s="74">
        <v>0.21374284029678481</v>
      </c>
      <c r="AA3885" s="74">
        <v>0.78625715970321519</v>
      </c>
      <c r="AB3885" s="74">
        <v>2.6086492796141038E-4</v>
      </c>
      <c r="AC3885" s="74">
        <v>2.6086492796141038E-4</v>
      </c>
      <c r="AD3885" t="s">
        <v>5810</v>
      </c>
    </row>
    <row r="3886" spans="1:30">
      <c r="A3886" s="165" t="s">
        <v>8258</v>
      </c>
      <c r="C3886" s="165" t="s">
        <v>8444</v>
      </c>
      <c r="D3886" s="169" t="s">
        <v>3490</v>
      </c>
      <c r="E3886" s="169" t="s">
        <v>3492</v>
      </c>
      <c r="F3886" s="174">
        <v>42.030999999999999</v>
      </c>
      <c r="G3886" s="174">
        <v>-121.345</v>
      </c>
      <c r="H3886" s="74">
        <v>49.53</v>
      </c>
      <c r="I3886" s="74">
        <v>0.99</v>
      </c>
      <c r="J3886" s="74">
        <v>17.399999999999999</v>
      </c>
      <c r="K3886" s="74">
        <v>0.13</v>
      </c>
      <c r="L3886" s="74">
        <v>7.39</v>
      </c>
      <c r="M3886" s="74">
        <v>11.13</v>
      </c>
      <c r="N3886" s="74">
        <v>2.95</v>
      </c>
      <c r="O3886" s="74">
        <v>0.31</v>
      </c>
      <c r="P3886" s="74">
        <v>0</v>
      </c>
      <c r="Q3886" s="74">
        <v>0.17</v>
      </c>
      <c r="R3886" s="74">
        <v>1.22</v>
      </c>
      <c r="S3886" s="74">
        <v>0</v>
      </c>
      <c r="T3886" s="74">
        <v>0</v>
      </c>
      <c r="U3886" s="74">
        <v>3.8100000000000002E-2</v>
      </c>
      <c r="V3886" s="74">
        <v>6.7234999999999996</v>
      </c>
      <c r="W3886" s="74">
        <v>1.3183332015</v>
      </c>
      <c r="X3886" s="74">
        <v>1152.758</v>
      </c>
      <c r="Y3886" s="74">
        <v>870</v>
      </c>
      <c r="Z3886" s="74">
        <v>0.27401314463251858</v>
      </c>
      <c r="AA3886" s="74">
        <v>0.72598685536748131</v>
      </c>
      <c r="AB3886" s="74">
        <v>5.6731648377256129E-4</v>
      </c>
      <c r="AC3886" s="74">
        <v>5.6731648377256118E-4</v>
      </c>
      <c r="AD3886" t="s">
        <v>5810</v>
      </c>
    </row>
    <row r="3887" spans="1:30">
      <c r="A3887" s="165" t="s">
        <v>8259</v>
      </c>
      <c r="C3887" s="165" t="s">
        <v>8444</v>
      </c>
      <c r="D3887" s="169" t="s">
        <v>3490</v>
      </c>
      <c r="E3887" s="169" t="s">
        <v>3492</v>
      </c>
      <c r="F3887" s="174">
        <v>42.030999999999999</v>
      </c>
      <c r="G3887" s="174">
        <v>-121.345</v>
      </c>
      <c r="H3887" s="74">
        <v>49</v>
      </c>
      <c r="I3887" s="74">
        <v>1.03</v>
      </c>
      <c r="J3887" s="74">
        <v>17.68</v>
      </c>
      <c r="K3887" s="74">
        <v>0.11</v>
      </c>
      <c r="L3887" s="74">
        <v>7.43</v>
      </c>
      <c r="M3887" s="74">
        <v>11.26</v>
      </c>
      <c r="N3887" s="74">
        <v>2.98</v>
      </c>
      <c r="O3887" s="74">
        <v>0.3</v>
      </c>
      <c r="P3887" s="74">
        <v>0</v>
      </c>
      <c r="Q3887" s="74">
        <v>0.17</v>
      </c>
      <c r="R3887" s="74">
        <v>1.1399999999999999</v>
      </c>
      <c r="S3887" s="74">
        <v>0</v>
      </c>
      <c r="T3887" s="74">
        <v>0</v>
      </c>
      <c r="U3887" s="74">
        <v>8.3400000000000002E-2</v>
      </c>
      <c r="V3887" s="74">
        <v>6.5110000000000001</v>
      </c>
      <c r="W3887" s="74">
        <v>1.276666539</v>
      </c>
      <c r="X3887" s="74">
        <v>1154.9159999999999</v>
      </c>
      <c r="Y3887" s="74">
        <v>1660</v>
      </c>
      <c r="Z3887" s="74">
        <v>0.140926894133939</v>
      </c>
      <c r="AA3887" s="74">
        <v>0.859073105866061</v>
      </c>
      <c r="AB3887" s="74">
        <v>1.2025353980471031E-4</v>
      </c>
      <c r="AC3887" s="74">
        <v>1.2025353980471031E-4</v>
      </c>
      <c r="AD3887" t="s">
        <v>5810</v>
      </c>
    </row>
    <row r="3888" spans="1:30">
      <c r="A3888" s="165" t="s">
        <v>8260</v>
      </c>
      <c r="C3888" s="165" t="s">
        <v>8444</v>
      </c>
      <c r="D3888" s="169" t="s">
        <v>3490</v>
      </c>
      <c r="E3888" s="169" t="s">
        <v>3492</v>
      </c>
      <c r="F3888" s="174">
        <v>42.030999999999999</v>
      </c>
      <c r="G3888" s="174">
        <v>-121.345</v>
      </c>
      <c r="H3888" s="74">
        <v>50.25</v>
      </c>
      <c r="I3888" s="74">
        <v>1.03</v>
      </c>
      <c r="J3888" s="74">
        <v>17.62</v>
      </c>
      <c r="K3888" s="74">
        <v>0.14000000000000001</v>
      </c>
      <c r="L3888" s="74">
        <v>7.74</v>
      </c>
      <c r="M3888" s="74">
        <v>11.47</v>
      </c>
      <c r="N3888" s="74">
        <v>1.58</v>
      </c>
      <c r="O3888" s="74">
        <v>0.28999999999999998</v>
      </c>
      <c r="P3888" s="74">
        <v>0</v>
      </c>
      <c r="Q3888" s="74">
        <v>0.17</v>
      </c>
      <c r="R3888" s="74">
        <v>1.02</v>
      </c>
      <c r="S3888" s="74">
        <v>0</v>
      </c>
      <c r="T3888" s="74">
        <v>0</v>
      </c>
      <c r="U3888" s="74">
        <v>3.61E-2</v>
      </c>
      <c r="V3888" s="74">
        <v>6.9870000000000001</v>
      </c>
      <c r="W3888" s="74">
        <v>1.3699998630000001</v>
      </c>
      <c r="X3888" s="74">
        <v>1158.402</v>
      </c>
      <c r="Y3888" s="74">
        <v>800</v>
      </c>
      <c r="Z3888" s="74">
        <v>0.23021255020125991</v>
      </c>
      <c r="AA3888" s="74">
        <v>0.76978744979874003</v>
      </c>
      <c r="AB3888" s="74">
        <v>2.9820852955144442E-4</v>
      </c>
      <c r="AC3888" s="74">
        <v>2.982085295514442E-4</v>
      </c>
      <c r="AD3888" t="s">
        <v>5810</v>
      </c>
    </row>
    <row r="3889" spans="1:30">
      <c r="A3889" s="165" t="s">
        <v>8261</v>
      </c>
      <c r="C3889" s="165" t="s">
        <v>8444</v>
      </c>
      <c r="D3889" s="169" t="s">
        <v>3490</v>
      </c>
      <c r="E3889" s="169" t="s">
        <v>3492</v>
      </c>
      <c r="F3889" s="174">
        <v>42.030999999999999</v>
      </c>
      <c r="G3889" s="174">
        <v>-121.345</v>
      </c>
      <c r="H3889" s="74">
        <v>48.62</v>
      </c>
      <c r="I3889" s="74">
        <v>1.03</v>
      </c>
      <c r="J3889" s="74">
        <v>17.59</v>
      </c>
      <c r="K3889" s="74">
        <v>0.12</v>
      </c>
      <c r="L3889" s="74">
        <v>7.52</v>
      </c>
      <c r="M3889" s="74">
        <v>11.27</v>
      </c>
      <c r="N3889" s="74">
        <v>2.96</v>
      </c>
      <c r="O3889" s="74">
        <v>0.28999999999999998</v>
      </c>
      <c r="P3889" s="74">
        <v>0</v>
      </c>
      <c r="Q3889" s="74">
        <v>0.16</v>
      </c>
      <c r="R3889" s="74">
        <v>1.18</v>
      </c>
      <c r="S3889" s="74">
        <v>0</v>
      </c>
      <c r="T3889" s="74">
        <v>0</v>
      </c>
      <c r="U3889" s="74">
        <v>6.8699999999999997E-2</v>
      </c>
      <c r="V3889" s="74">
        <v>6.5279999999999996</v>
      </c>
      <c r="W3889" s="74">
        <v>1.2799998720000001</v>
      </c>
      <c r="X3889" s="74">
        <v>1155.0820000000001</v>
      </c>
      <c r="Y3889" s="74">
        <v>1400</v>
      </c>
      <c r="Z3889" s="74">
        <v>0.17465569739125619</v>
      </c>
      <c r="AA3889" s="74">
        <v>0.82534430260874381</v>
      </c>
      <c r="AB3889" s="74">
        <v>4.4125928101427641E-4</v>
      </c>
      <c r="AC3889" s="74">
        <v>4.4125928101427652E-4</v>
      </c>
      <c r="AD3889" t="s">
        <v>5810</v>
      </c>
    </row>
    <row r="3890" spans="1:30">
      <c r="A3890" s="165" t="s">
        <v>8262</v>
      </c>
      <c r="C3890" s="165" t="s">
        <v>8444</v>
      </c>
      <c r="D3890" s="169" t="s">
        <v>3490</v>
      </c>
      <c r="E3890" s="169" t="s">
        <v>3492</v>
      </c>
      <c r="F3890" s="174">
        <v>42.030999999999999</v>
      </c>
      <c r="G3890" s="174">
        <v>-121.345</v>
      </c>
      <c r="H3890" s="74">
        <v>49.22</v>
      </c>
      <c r="I3890" s="74">
        <v>1</v>
      </c>
      <c r="J3890" s="74">
        <v>17.29</v>
      </c>
      <c r="K3890" s="74">
        <v>0.13</v>
      </c>
      <c r="L3890" s="74">
        <v>7.75</v>
      </c>
      <c r="M3890" s="74">
        <v>11.15</v>
      </c>
      <c r="N3890" s="74">
        <v>3.15</v>
      </c>
      <c r="O3890" s="74">
        <v>0.31</v>
      </c>
      <c r="P3890" s="74">
        <v>0</v>
      </c>
      <c r="Q3890" s="74">
        <v>0.17</v>
      </c>
      <c r="R3890" s="74">
        <v>0.66</v>
      </c>
      <c r="S3890" s="74">
        <v>0</v>
      </c>
      <c r="T3890" s="74">
        <v>0</v>
      </c>
      <c r="U3890" s="74">
        <v>9.2999999999999992E-3</v>
      </c>
      <c r="V3890" s="74">
        <v>6.9019999999999992</v>
      </c>
      <c r="W3890" s="74">
        <v>1.3533331980000001</v>
      </c>
      <c r="X3890" s="74">
        <v>1153.0899999999999</v>
      </c>
      <c r="Y3890" s="74">
        <v>230</v>
      </c>
      <c r="Z3890" s="74">
        <v>0.30856631447556648</v>
      </c>
      <c r="AA3890" s="74">
        <v>0.69143368552443352</v>
      </c>
      <c r="AB3890" s="74">
        <v>2.4410832466725661E-4</v>
      </c>
      <c r="AC3890" s="74">
        <v>2.4410832466725661E-4</v>
      </c>
      <c r="AD3890" t="s">
        <v>5810</v>
      </c>
    </row>
    <row r="3891" spans="1:30">
      <c r="A3891" s="165" t="s">
        <v>8263</v>
      </c>
      <c r="C3891" s="165" t="s">
        <v>8444</v>
      </c>
      <c r="D3891" s="169" t="s">
        <v>3490</v>
      </c>
      <c r="E3891" s="169" t="s">
        <v>3492</v>
      </c>
      <c r="F3891" s="174">
        <v>42.030999999999999</v>
      </c>
      <c r="G3891" s="174">
        <v>-121.345</v>
      </c>
      <c r="H3891" s="74">
        <v>49.05</v>
      </c>
      <c r="I3891" s="74">
        <v>1.03</v>
      </c>
      <c r="J3891" s="74">
        <v>17.95</v>
      </c>
      <c r="K3891" s="74">
        <v>0.13</v>
      </c>
      <c r="L3891" s="74">
        <v>7.19</v>
      </c>
      <c r="M3891" s="74">
        <v>10.89</v>
      </c>
      <c r="N3891" s="74">
        <v>2.79</v>
      </c>
      <c r="O3891" s="74">
        <v>0.36</v>
      </c>
      <c r="P3891" s="74">
        <v>0</v>
      </c>
      <c r="Q3891" s="74">
        <v>0.16</v>
      </c>
      <c r="R3891" s="74">
        <v>1.05</v>
      </c>
      <c r="S3891" s="74">
        <v>0</v>
      </c>
      <c r="T3891" s="74">
        <v>0</v>
      </c>
      <c r="U3891" s="74">
        <v>3.5200000000000002E-2</v>
      </c>
      <c r="V3891" s="74">
        <v>6.7320000000000002</v>
      </c>
      <c r="W3891" s="74">
        <v>1.319999868</v>
      </c>
      <c r="X3891" s="74">
        <v>1148.7739999999999</v>
      </c>
      <c r="Y3891" s="74">
        <v>800</v>
      </c>
      <c r="Z3891" s="74">
        <v>0.23231304722164711</v>
      </c>
      <c r="AA3891" s="74">
        <v>0.76768695277835297</v>
      </c>
      <c r="AB3891" s="74">
        <v>2.0943451994305431E-4</v>
      </c>
      <c r="AC3891" s="74">
        <v>2.0943451994305431E-4</v>
      </c>
      <c r="AD3891" t="s">
        <v>5810</v>
      </c>
    </row>
    <row r="3892" spans="1:30">
      <c r="A3892" s="165" t="s">
        <v>3021</v>
      </c>
      <c r="C3892" s="165" t="s">
        <v>8444</v>
      </c>
      <c r="D3892" s="169" t="s">
        <v>3019</v>
      </c>
      <c r="E3892" s="169" t="s">
        <v>3021</v>
      </c>
      <c r="F3892" s="174">
        <v>19.649999999999999</v>
      </c>
      <c r="G3892" s="174">
        <v>-103.76</v>
      </c>
      <c r="H3892" s="74">
        <v>51.406419999999997</v>
      </c>
      <c r="I3892" s="74">
        <v>1.79332</v>
      </c>
      <c r="J3892" s="74">
        <v>15.47836</v>
      </c>
      <c r="K3892" s="74">
        <v>6.6960000000000006E-2</v>
      </c>
      <c r="L3892" s="74">
        <v>3.8800400000000002</v>
      </c>
      <c r="M3892" s="74">
        <v>5.8997400000000004</v>
      </c>
      <c r="N3892" s="74">
        <v>3.0687199999999999</v>
      </c>
      <c r="O3892" s="74">
        <v>8.1675199999999997</v>
      </c>
      <c r="P3892" s="74">
        <v>0</v>
      </c>
      <c r="Q3892" s="74">
        <v>0.80491999999999997</v>
      </c>
      <c r="R3892" s="74">
        <v>4.5</v>
      </c>
      <c r="S3892" s="74">
        <v>0</v>
      </c>
      <c r="T3892" s="74">
        <v>0</v>
      </c>
      <c r="U3892" s="74">
        <v>0.08</v>
      </c>
      <c r="V3892" s="74">
        <v>5.3102049999999998</v>
      </c>
      <c r="W3892" s="74">
        <v>1.0412165625450001</v>
      </c>
      <c r="X3892" s="74">
        <v>1065.935684</v>
      </c>
      <c r="Y3892" s="74">
        <v>2130</v>
      </c>
      <c r="Z3892" s="74">
        <v>0.74650982882649242</v>
      </c>
      <c r="AA3892" s="74">
        <v>0.25349017117350758</v>
      </c>
      <c r="AB3892" s="74">
        <v>2.2130065428418652E-3</v>
      </c>
      <c r="AC3892" s="74">
        <v>2.2130065428418639E-3</v>
      </c>
      <c r="AD3892" t="s">
        <v>5810</v>
      </c>
    </row>
    <row r="3893" spans="1:30">
      <c r="A3893" s="165" t="s">
        <v>8264</v>
      </c>
      <c r="C3893" s="165" t="s">
        <v>8444</v>
      </c>
      <c r="D3893" s="169" t="s">
        <v>3019</v>
      </c>
      <c r="E3893" s="169" t="s">
        <v>3021</v>
      </c>
      <c r="F3893" s="174">
        <v>19.649999999999999</v>
      </c>
      <c r="G3893" s="174">
        <v>-103.76</v>
      </c>
      <c r="H3893" s="74">
        <v>46.833866669999999</v>
      </c>
      <c r="I3893" s="74">
        <v>2.0354666670000001</v>
      </c>
      <c r="J3893" s="74">
        <v>12.969099999999999</v>
      </c>
      <c r="K3893" s="74">
        <v>0.1052</v>
      </c>
      <c r="L3893" s="74">
        <v>6.9331333329999998</v>
      </c>
      <c r="M3893" s="74">
        <v>7.2382999999999997</v>
      </c>
      <c r="N3893" s="74">
        <v>2.0266999999999999</v>
      </c>
      <c r="O3893" s="74">
        <v>6.3128000000000002</v>
      </c>
      <c r="P3893" s="74">
        <v>0</v>
      </c>
      <c r="Q3893" s="74">
        <v>1.6926666669999999</v>
      </c>
      <c r="R3893" s="74">
        <v>3.9</v>
      </c>
      <c r="S3893" s="74">
        <v>0</v>
      </c>
      <c r="T3893" s="74">
        <v>0</v>
      </c>
      <c r="U3893" s="74">
        <v>0.09</v>
      </c>
      <c r="V3893" s="74">
        <v>5.3281966669500003</v>
      </c>
      <c r="W3893" s="74">
        <v>1.0447443400255549</v>
      </c>
      <c r="X3893" s="74">
        <v>1088.15578</v>
      </c>
      <c r="Y3893" s="74">
        <v>2060</v>
      </c>
      <c r="Z3893" s="74">
        <v>0.6986038911659711</v>
      </c>
      <c r="AA3893" s="74">
        <v>0.3013961088340289</v>
      </c>
      <c r="AB3893" s="74">
        <v>4.7473455673940988E-4</v>
      </c>
      <c r="AC3893" s="74">
        <v>4.7473455673940998E-4</v>
      </c>
      <c r="AD3893" t="s">
        <v>5810</v>
      </c>
    </row>
    <row r="3894" spans="1:30">
      <c r="A3894" s="165" t="s">
        <v>8265</v>
      </c>
      <c r="C3894" s="165" t="s">
        <v>8444</v>
      </c>
      <c r="D3894" s="169" t="s">
        <v>3019</v>
      </c>
      <c r="E3894" s="169" t="s">
        <v>3021</v>
      </c>
      <c r="F3894" s="174">
        <v>19.649999999999999</v>
      </c>
      <c r="G3894" s="174">
        <v>-103.76</v>
      </c>
      <c r="H3894" s="74">
        <v>45.399250000000002</v>
      </c>
      <c r="I3894" s="74">
        <v>1.932825</v>
      </c>
      <c r="J3894" s="74">
        <v>13.1922</v>
      </c>
      <c r="K3894" s="74">
        <v>7.2425000000000003E-2</v>
      </c>
      <c r="L3894" s="74">
        <v>6.4597749999999996</v>
      </c>
      <c r="M3894" s="74">
        <v>11.223325000000001</v>
      </c>
      <c r="N3894" s="74">
        <v>2.2338749999999998</v>
      </c>
      <c r="O3894" s="74">
        <v>6.0265750000000002</v>
      </c>
      <c r="P3894" s="74">
        <v>0</v>
      </c>
      <c r="Q3894" s="74">
        <v>1.492575</v>
      </c>
      <c r="R3894" s="74">
        <v>3.2</v>
      </c>
      <c r="S3894" s="74">
        <v>0</v>
      </c>
      <c r="T3894" s="74">
        <v>0</v>
      </c>
      <c r="U3894" s="74">
        <v>0.31</v>
      </c>
      <c r="V3894" s="74">
        <v>5.2098412500000002</v>
      </c>
      <c r="W3894" s="74">
        <v>1.0215373978462501</v>
      </c>
      <c r="X3894" s="74">
        <v>1154.3071950000001</v>
      </c>
      <c r="Y3894" s="74">
        <v>2670</v>
      </c>
      <c r="Z3894" s="74">
        <v>0.43189281139156821</v>
      </c>
      <c r="AA3894" s="74">
        <v>0.56810718860843179</v>
      </c>
      <c r="AB3894" s="74">
        <v>1.678283217322388E-3</v>
      </c>
      <c r="AC3894" s="74">
        <v>1.6782832173223869E-3</v>
      </c>
      <c r="AD3894" t="s">
        <v>5810</v>
      </c>
    </row>
    <row r="3895" spans="1:30">
      <c r="A3895" s="165" t="s">
        <v>8266</v>
      </c>
      <c r="C3895" s="165" t="s">
        <v>8444</v>
      </c>
      <c r="D3895" s="169" t="s">
        <v>3019</v>
      </c>
      <c r="E3895" s="169" t="s">
        <v>3021</v>
      </c>
      <c r="F3895" s="174">
        <v>19.649999999999999</v>
      </c>
      <c r="G3895" s="174">
        <v>-103.76</v>
      </c>
      <c r="H3895" s="74">
        <v>47.002099999999999</v>
      </c>
      <c r="I3895" s="74">
        <v>1.79515</v>
      </c>
      <c r="J3895" s="74">
        <v>12.57395</v>
      </c>
      <c r="K3895" s="74">
        <v>9.1749999999999998E-2</v>
      </c>
      <c r="L3895" s="74">
        <v>6.8083999999999998</v>
      </c>
      <c r="M3895" s="74">
        <v>9.86815</v>
      </c>
      <c r="N3895" s="74">
        <v>2.42075</v>
      </c>
      <c r="O3895" s="74">
        <v>5.4762000000000004</v>
      </c>
      <c r="P3895" s="74">
        <v>0</v>
      </c>
      <c r="Q3895" s="74">
        <v>1.3270999999999999</v>
      </c>
      <c r="R3895" s="74">
        <v>3.2</v>
      </c>
      <c r="S3895" s="74">
        <v>0</v>
      </c>
      <c r="T3895" s="74">
        <v>0</v>
      </c>
      <c r="U3895" s="74">
        <v>0.27</v>
      </c>
      <c r="V3895" s="74">
        <v>4.1665724999999991</v>
      </c>
      <c r="W3895" s="74">
        <v>0.81697491830249991</v>
      </c>
      <c r="X3895" s="74">
        <v>1131.8112900000001</v>
      </c>
      <c r="Y3895" s="74">
        <v>2890</v>
      </c>
      <c r="Z3895" s="74">
        <v>0.39991175371212118</v>
      </c>
      <c r="AA3895" s="74">
        <v>0.60008824628787871</v>
      </c>
      <c r="AB3895" s="74">
        <v>6.0545038259454274E-4</v>
      </c>
      <c r="AC3895" s="74">
        <v>6.0545038259454296E-4</v>
      </c>
      <c r="AD3895" t="s">
        <v>5810</v>
      </c>
    </row>
    <row r="3896" spans="1:30">
      <c r="A3896" s="165" t="s">
        <v>8267</v>
      </c>
      <c r="C3896" s="165" t="s">
        <v>8444</v>
      </c>
      <c r="D3896" s="169" t="s">
        <v>3019</v>
      </c>
      <c r="E3896" s="169" t="s">
        <v>3021</v>
      </c>
      <c r="F3896" s="174">
        <v>19.649999999999999</v>
      </c>
      <c r="G3896" s="174">
        <v>-103.76</v>
      </c>
      <c r="H3896" s="74">
        <v>46.280160000000002</v>
      </c>
      <c r="I3896" s="74">
        <v>1.7692600000000001</v>
      </c>
      <c r="J3896" s="74">
        <v>12.02876</v>
      </c>
      <c r="K3896" s="74">
        <v>7.9880000000000007E-2</v>
      </c>
      <c r="L3896" s="74">
        <v>7.1995800000000001</v>
      </c>
      <c r="M3896" s="74">
        <v>10.754899999999999</v>
      </c>
      <c r="N3896" s="74">
        <v>2.2498200000000002</v>
      </c>
      <c r="O3896" s="74">
        <v>5.1440599999999996</v>
      </c>
      <c r="P3896" s="74">
        <v>0</v>
      </c>
      <c r="Q3896" s="74">
        <v>1.39608</v>
      </c>
      <c r="R3896" s="74">
        <v>3.7</v>
      </c>
      <c r="S3896" s="74">
        <v>0</v>
      </c>
      <c r="T3896" s="74">
        <v>0</v>
      </c>
      <c r="U3896" s="74">
        <v>0.3</v>
      </c>
      <c r="V3896" s="74">
        <v>4.1094270000000002</v>
      </c>
      <c r="W3896" s="74">
        <v>0.80576991942299991</v>
      </c>
      <c r="X3896" s="74">
        <v>1146.53134</v>
      </c>
      <c r="Y3896" s="74">
        <v>3160</v>
      </c>
      <c r="Z3896" s="74">
        <v>0.4607120655726975</v>
      </c>
      <c r="AA3896" s="74">
        <v>0.5392879344273025</v>
      </c>
      <c r="AB3896" s="74">
        <v>2.2010213476304601E-3</v>
      </c>
      <c r="AC3896" s="74">
        <v>2.2010213476304592E-3</v>
      </c>
      <c r="AD3896" t="s">
        <v>5810</v>
      </c>
    </row>
    <row r="3897" spans="1:30">
      <c r="A3897" s="165" t="s">
        <v>8268</v>
      </c>
      <c r="C3897" s="165" t="s">
        <v>8444</v>
      </c>
      <c r="D3897" s="169" t="s">
        <v>3019</v>
      </c>
      <c r="E3897" s="169" t="s">
        <v>3021</v>
      </c>
      <c r="F3897" s="174">
        <v>19.649999999999999</v>
      </c>
      <c r="G3897" s="174">
        <v>-103.76</v>
      </c>
      <c r="H3897" s="74">
        <v>49.62843333</v>
      </c>
      <c r="I3897" s="74">
        <v>1.5973999999999999</v>
      </c>
      <c r="J3897" s="74">
        <v>13.425266669999999</v>
      </c>
      <c r="K3897" s="74">
        <v>0.120333333</v>
      </c>
      <c r="L3897" s="74">
        <v>5.2640000000000002</v>
      </c>
      <c r="M3897" s="74">
        <v>10.177466669999999</v>
      </c>
      <c r="N3897" s="74">
        <v>1.8321000000000001</v>
      </c>
      <c r="O3897" s="74">
        <v>5.5076999999999998</v>
      </c>
      <c r="P3897" s="74">
        <v>0</v>
      </c>
      <c r="Q3897" s="74">
        <v>1.2423</v>
      </c>
      <c r="R3897" s="74">
        <v>5.5</v>
      </c>
      <c r="S3897" s="74">
        <v>0</v>
      </c>
      <c r="T3897" s="74">
        <v>0</v>
      </c>
      <c r="U3897" s="74">
        <v>0.3</v>
      </c>
      <c r="V3897" s="74">
        <v>6.3036566669499994</v>
      </c>
      <c r="W3897" s="74">
        <v>1.2360109875655549</v>
      </c>
      <c r="X3897" s="74">
        <v>1136.9459467219999</v>
      </c>
      <c r="Y3897" s="74">
        <v>4480</v>
      </c>
      <c r="Z3897" s="74">
        <v>0.62026564150097985</v>
      </c>
      <c r="AA3897" s="74">
        <v>0.37973435849902021</v>
      </c>
      <c r="AB3897" s="74">
        <v>1.907267707750771E-3</v>
      </c>
      <c r="AC3897" s="74">
        <v>1.907267707750771E-3</v>
      </c>
      <c r="AD3897" t="s">
        <v>5810</v>
      </c>
    </row>
    <row r="3898" spans="1:30">
      <c r="A3898" s="165" t="s">
        <v>8269</v>
      </c>
      <c r="C3898" s="165" t="s">
        <v>8444</v>
      </c>
      <c r="D3898" s="169" t="s">
        <v>3019</v>
      </c>
      <c r="E3898" s="169" t="s">
        <v>3021</v>
      </c>
      <c r="F3898" s="174">
        <v>19.649999999999999</v>
      </c>
      <c r="G3898" s="174">
        <v>-103.76</v>
      </c>
      <c r="H3898" s="74">
        <v>46.757133330000002</v>
      </c>
      <c r="I3898" s="74">
        <v>1.7733000000000001</v>
      </c>
      <c r="J3898" s="74">
        <v>13.944800000000001</v>
      </c>
      <c r="K3898" s="74">
        <v>6.2899999999999998E-2</v>
      </c>
      <c r="L3898" s="74">
        <v>6.4773333329999998</v>
      </c>
      <c r="M3898" s="74">
        <v>10.45253333</v>
      </c>
      <c r="N3898" s="74">
        <v>2.461233333</v>
      </c>
      <c r="O3898" s="74">
        <v>6.0438000000000001</v>
      </c>
      <c r="P3898" s="74">
        <v>0</v>
      </c>
      <c r="Q3898" s="74">
        <v>1.3774999999999999</v>
      </c>
      <c r="R3898" s="74">
        <v>3.2</v>
      </c>
      <c r="S3898" s="74">
        <v>0</v>
      </c>
      <c r="T3898" s="74">
        <v>0</v>
      </c>
      <c r="U3898" s="74">
        <v>0.16</v>
      </c>
      <c r="V3898" s="74">
        <v>4.6874099999999999</v>
      </c>
      <c r="W3898" s="74">
        <v>0.91909990808999997</v>
      </c>
      <c r="X3898" s="74">
        <v>1141.5120532779999</v>
      </c>
      <c r="Y3898" s="74">
        <v>1990</v>
      </c>
      <c r="Z3898" s="74">
        <v>0.526416957157399</v>
      </c>
      <c r="AA3898" s="74">
        <v>0.473583042842601</v>
      </c>
      <c r="AB3898" s="74">
        <v>1.7859517994277809E-3</v>
      </c>
      <c r="AC3898" s="74">
        <v>1.7859517994277809E-3</v>
      </c>
      <c r="AD3898" t="s">
        <v>5810</v>
      </c>
    </row>
    <row r="3899" spans="1:30">
      <c r="A3899" s="165" t="s">
        <v>8270</v>
      </c>
      <c r="C3899" s="165" t="s">
        <v>8444</v>
      </c>
      <c r="D3899" s="169" t="s">
        <v>3019</v>
      </c>
      <c r="E3899" s="169" t="s">
        <v>3021</v>
      </c>
      <c r="F3899" s="174">
        <v>19.726700000000001</v>
      </c>
      <c r="G3899" s="174">
        <v>-103.7302</v>
      </c>
      <c r="H3899" s="74">
        <v>46.5976</v>
      </c>
      <c r="I3899" s="74">
        <v>2.0505913329999998</v>
      </c>
      <c r="J3899" s="74">
        <v>13.21006667</v>
      </c>
      <c r="K3899" s="74">
        <v>7.9618667000000004E-2</v>
      </c>
      <c r="L3899" s="74">
        <v>5.1992033329999998</v>
      </c>
      <c r="M3899" s="74">
        <v>10.46488667</v>
      </c>
      <c r="N3899" s="74">
        <v>2.9067569999999998</v>
      </c>
      <c r="O3899" s="74">
        <v>4.9981410000000004</v>
      </c>
      <c r="P3899" s="74">
        <v>0</v>
      </c>
      <c r="Q3899" s="74">
        <v>1.85514</v>
      </c>
      <c r="R3899" s="74">
        <v>0.7</v>
      </c>
      <c r="S3899" s="74">
        <v>0</v>
      </c>
      <c r="T3899" s="74">
        <v>0</v>
      </c>
      <c r="U3899" s="74">
        <v>0.03</v>
      </c>
      <c r="V3899" s="74">
        <v>5.9046745999999999</v>
      </c>
      <c r="W3899" s="74">
        <v>1.1577792175554</v>
      </c>
      <c r="X3899" s="74">
        <v>1141.7171187219999</v>
      </c>
      <c r="Y3899" s="74">
        <v>350</v>
      </c>
      <c r="Z3899" s="74">
        <v>0.211057104144905</v>
      </c>
      <c r="AA3899" s="74">
        <v>0.78894289585509503</v>
      </c>
      <c r="AB3899" s="74">
        <v>1.081754816798822E-3</v>
      </c>
      <c r="AC3899" s="74">
        <v>1.081754816798822E-3</v>
      </c>
      <c r="AD3899" t="s">
        <v>5810</v>
      </c>
    </row>
    <row r="3900" spans="1:30">
      <c r="A3900" s="165" t="s">
        <v>8271</v>
      </c>
      <c r="C3900" s="165" t="s">
        <v>8444</v>
      </c>
      <c r="D3900" s="169" t="s">
        <v>3019</v>
      </c>
      <c r="E3900" s="169" t="s">
        <v>3021</v>
      </c>
      <c r="F3900" s="174">
        <v>19.726700000000001</v>
      </c>
      <c r="G3900" s="174">
        <v>-103.7302</v>
      </c>
      <c r="H3900" s="74">
        <v>47.931780000000003</v>
      </c>
      <c r="I3900" s="74">
        <v>1.935972</v>
      </c>
      <c r="J3900" s="74">
        <v>14.074339999999999</v>
      </c>
      <c r="K3900" s="74">
        <v>5.3661332999999999E-2</v>
      </c>
      <c r="L3900" s="74">
        <v>5.0160196670000001</v>
      </c>
      <c r="M3900" s="74">
        <v>9.2916629999999998</v>
      </c>
      <c r="N3900" s="74">
        <v>2.7901983330000002</v>
      </c>
      <c r="O3900" s="74">
        <v>5.4664133330000002</v>
      </c>
      <c r="P3900" s="74">
        <v>0</v>
      </c>
      <c r="Q3900" s="74">
        <v>1.6630879999999999</v>
      </c>
      <c r="R3900" s="74">
        <v>1.6</v>
      </c>
      <c r="S3900" s="74">
        <v>0</v>
      </c>
      <c r="T3900" s="74">
        <v>0</v>
      </c>
      <c r="U3900" s="74">
        <v>0.02</v>
      </c>
      <c r="V3900" s="74">
        <v>5.5673421830499992</v>
      </c>
      <c r="W3900" s="74">
        <v>1.091635613003094</v>
      </c>
      <c r="X3900" s="74">
        <v>1122.2416057999999</v>
      </c>
      <c r="Y3900" s="74">
        <v>500</v>
      </c>
      <c r="Z3900" s="74">
        <v>0.60697038176113349</v>
      </c>
      <c r="AA3900" s="74">
        <v>0.39302961823886662</v>
      </c>
      <c r="AB3900" s="74">
        <v>4.305744696134945E-4</v>
      </c>
      <c r="AC3900" s="74">
        <v>4.305744696134945E-4</v>
      </c>
      <c r="AD3900" t="s">
        <v>5810</v>
      </c>
    </row>
    <row r="3901" spans="1:30">
      <c r="A3901" s="165" t="s">
        <v>8272</v>
      </c>
      <c r="C3901" s="165" t="s">
        <v>8444</v>
      </c>
      <c r="D3901" s="169" t="s">
        <v>3019</v>
      </c>
      <c r="E3901" s="169" t="s">
        <v>3021</v>
      </c>
      <c r="F3901" s="174">
        <v>19.726700000000001</v>
      </c>
      <c r="G3901" s="174">
        <v>-103.7302</v>
      </c>
      <c r="H3901" s="74">
        <v>50.329830000000001</v>
      </c>
      <c r="I3901" s="74">
        <v>1.9221936669999999</v>
      </c>
      <c r="J3901" s="74">
        <v>14.17089333</v>
      </c>
      <c r="K3901" s="74">
        <v>0.10625533299999999</v>
      </c>
      <c r="L3901" s="74">
        <v>4.1818983330000004</v>
      </c>
      <c r="M3901" s="74">
        <v>7.2242376669999997</v>
      </c>
      <c r="N3901" s="74">
        <v>3.5361356669999999</v>
      </c>
      <c r="O3901" s="74">
        <v>5.2282283329999997</v>
      </c>
      <c r="P3901" s="74">
        <v>0</v>
      </c>
      <c r="Q3901" s="74">
        <v>1.249077333</v>
      </c>
      <c r="R3901" s="74">
        <v>0.5</v>
      </c>
      <c r="S3901" s="74">
        <v>0</v>
      </c>
      <c r="T3901" s="74">
        <v>0</v>
      </c>
      <c r="U3901" s="74">
        <v>0.02</v>
      </c>
      <c r="V3901" s="74">
        <v>6.7467851830500001</v>
      </c>
      <c r="W3901" s="74">
        <v>1.3228989232100949</v>
      </c>
      <c r="X3901" s="74">
        <v>1087.9223452721999</v>
      </c>
      <c r="Y3901" s="74">
        <v>280</v>
      </c>
      <c r="Z3901" s="74">
        <v>0.1368787979915341</v>
      </c>
      <c r="AA3901" s="74">
        <v>0.86312120200846587</v>
      </c>
      <c r="AB3901" s="74">
        <v>3.6866438685358578E-4</v>
      </c>
      <c r="AC3901" s="74">
        <v>3.6866438685358578E-4</v>
      </c>
      <c r="AD3901" t="s">
        <v>5810</v>
      </c>
    </row>
    <row r="3902" spans="1:30">
      <c r="A3902" s="165" t="s">
        <v>8273</v>
      </c>
      <c r="C3902" s="165" t="s">
        <v>8444</v>
      </c>
      <c r="D3902" s="169" t="s">
        <v>3019</v>
      </c>
      <c r="E3902" s="169" t="s">
        <v>3021</v>
      </c>
      <c r="F3902" s="174">
        <v>19.63</v>
      </c>
      <c r="G3902" s="174">
        <v>-103.49</v>
      </c>
      <c r="H3902" s="74">
        <v>48.212499999999999</v>
      </c>
      <c r="I3902" s="74">
        <v>1.814033333</v>
      </c>
      <c r="J3902" s="74">
        <v>17.799299999999999</v>
      </c>
      <c r="K3902" s="74">
        <v>6.3966667000000005E-2</v>
      </c>
      <c r="L3902" s="74">
        <v>4.6044666669999996</v>
      </c>
      <c r="M3902" s="74">
        <v>11.563800000000001</v>
      </c>
      <c r="N3902" s="74">
        <v>2.9270666670000001</v>
      </c>
      <c r="O3902" s="74">
        <v>4.8842666670000003</v>
      </c>
      <c r="P3902" s="74">
        <v>0</v>
      </c>
      <c r="Q3902" s="74">
        <v>1.3198000000000001</v>
      </c>
      <c r="R3902" s="74">
        <v>0.4</v>
      </c>
      <c r="S3902" s="74">
        <v>0</v>
      </c>
      <c r="T3902" s="74">
        <v>0</v>
      </c>
      <c r="U3902" s="74">
        <v>0.08</v>
      </c>
      <c r="V3902" s="74">
        <v>4.3502433330499999</v>
      </c>
      <c r="W3902" s="74">
        <v>0.8529888035344444</v>
      </c>
      <c r="X3902" s="74">
        <v>1159.9590800000001</v>
      </c>
      <c r="Y3902" s="74">
        <v>1080</v>
      </c>
      <c r="Z3902" s="74">
        <v>2.8154785448684331E-2</v>
      </c>
      <c r="AA3902" s="74">
        <v>0.97184521455131567</v>
      </c>
      <c r="AB3902" s="74">
        <v>1.4170569578343439E-4</v>
      </c>
      <c r="AC3902" s="74">
        <v>1.417056957834345E-4</v>
      </c>
      <c r="AD3902" t="s">
        <v>5810</v>
      </c>
    </row>
    <row r="3903" spans="1:30">
      <c r="A3903" s="165" t="s">
        <v>8274</v>
      </c>
      <c r="C3903" s="165" t="s">
        <v>8444</v>
      </c>
      <c r="D3903" s="169" t="s">
        <v>3019</v>
      </c>
      <c r="E3903" s="169" t="s">
        <v>3021</v>
      </c>
      <c r="F3903" s="174">
        <v>19.63</v>
      </c>
      <c r="G3903" s="174">
        <v>-103.49</v>
      </c>
      <c r="H3903" s="74">
        <v>46.457850000000001</v>
      </c>
      <c r="I3903" s="74">
        <v>1.5496000000000001</v>
      </c>
      <c r="J3903" s="74">
        <v>15.75445</v>
      </c>
      <c r="K3903" s="74">
        <v>0.1095</v>
      </c>
      <c r="L3903" s="74">
        <v>5.8238500000000002</v>
      </c>
      <c r="M3903" s="74">
        <v>10.89255</v>
      </c>
      <c r="N3903" s="74">
        <v>2.9297</v>
      </c>
      <c r="O3903" s="74">
        <v>4.5442999999999998</v>
      </c>
      <c r="P3903" s="74">
        <v>0</v>
      </c>
      <c r="Q3903" s="74">
        <v>1.3750500000000001</v>
      </c>
      <c r="R3903" s="74">
        <v>3.7</v>
      </c>
      <c r="S3903" s="74">
        <v>0</v>
      </c>
      <c r="T3903" s="74">
        <v>0</v>
      </c>
      <c r="U3903" s="74">
        <v>0.3</v>
      </c>
      <c r="V3903" s="74">
        <v>4.8984224999999997</v>
      </c>
      <c r="W3903" s="74">
        <v>0.96047490395250001</v>
      </c>
      <c r="X3903" s="74">
        <v>1148.8163300000001</v>
      </c>
      <c r="Y3903" s="74">
        <v>3430</v>
      </c>
      <c r="Z3903" s="74">
        <v>0.44476070824146652</v>
      </c>
      <c r="AA3903" s="74">
        <v>0.55523929175853359</v>
      </c>
      <c r="AB3903" s="74">
        <v>1.6960613729214711E-3</v>
      </c>
      <c r="AC3903" s="74">
        <v>1.69606137292147E-3</v>
      </c>
      <c r="AD3903" t="s">
        <v>5810</v>
      </c>
    </row>
    <row r="3904" spans="1:30">
      <c r="A3904" s="165" t="s">
        <v>8275</v>
      </c>
      <c r="C3904" s="165" t="s">
        <v>8444</v>
      </c>
      <c r="D3904" s="169" t="s">
        <v>3019</v>
      </c>
      <c r="E3904" s="169" t="s">
        <v>3021</v>
      </c>
      <c r="F3904" s="174">
        <v>19.63</v>
      </c>
      <c r="G3904" s="174">
        <v>-103.49</v>
      </c>
      <c r="H3904" s="74">
        <v>47.618825000000001</v>
      </c>
      <c r="I3904" s="74">
        <v>1.6090500000000001</v>
      </c>
      <c r="J3904" s="74">
        <v>15.704174999999999</v>
      </c>
      <c r="K3904" s="74">
        <v>7.0675000000000002E-2</v>
      </c>
      <c r="L3904" s="74">
        <v>5.5856750000000002</v>
      </c>
      <c r="M3904" s="74">
        <v>11.317275</v>
      </c>
      <c r="N3904" s="74">
        <v>2.760275</v>
      </c>
      <c r="O3904" s="74">
        <v>4.4315749999999996</v>
      </c>
      <c r="P3904" s="74">
        <v>0</v>
      </c>
      <c r="Q3904" s="74">
        <v>1.373275</v>
      </c>
      <c r="R3904" s="74">
        <v>3.7</v>
      </c>
      <c r="S3904" s="74">
        <v>0</v>
      </c>
      <c r="T3904" s="74">
        <v>0</v>
      </c>
      <c r="U3904" s="74">
        <v>0.26</v>
      </c>
      <c r="V3904" s="74">
        <v>4.3358074999999996</v>
      </c>
      <c r="W3904" s="74">
        <v>0.85015824831749987</v>
      </c>
      <c r="X3904" s="74">
        <v>1155.866765</v>
      </c>
      <c r="Y3904" s="74">
        <v>3400</v>
      </c>
      <c r="Z3904" s="74">
        <v>0.44806180844191068</v>
      </c>
      <c r="AA3904" s="74">
        <v>0.55193819155808943</v>
      </c>
      <c r="AB3904" s="74">
        <v>9.0974065022449201E-4</v>
      </c>
      <c r="AC3904" s="74">
        <v>9.097406502244919E-4</v>
      </c>
      <c r="AD3904" t="s">
        <v>5810</v>
      </c>
    </row>
    <row r="3905" spans="1:30">
      <c r="A3905" s="165" t="s">
        <v>8276</v>
      </c>
      <c r="C3905" s="165" t="s">
        <v>8444</v>
      </c>
      <c r="D3905" s="169" t="s">
        <v>3019</v>
      </c>
      <c r="E3905" s="169" t="s">
        <v>3021</v>
      </c>
      <c r="F3905" s="174">
        <v>19.63</v>
      </c>
      <c r="G3905" s="174">
        <v>-103.49</v>
      </c>
      <c r="H3905" s="74">
        <v>47.132399999999997</v>
      </c>
      <c r="I3905" s="74">
        <v>1.786</v>
      </c>
      <c r="J3905" s="74">
        <v>15.81925</v>
      </c>
      <c r="K3905" s="74">
        <v>7.3075000000000001E-2</v>
      </c>
      <c r="L3905" s="74">
        <v>5.3975</v>
      </c>
      <c r="M3905" s="74">
        <v>11.153625</v>
      </c>
      <c r="N3905" s="74">
        <v>2.6220750000000002</v>
      </c>
      <c r="O3905" s="74">
        <v>4.8425250000000002</v>
      </c>
      <c r="P3905" s="74">
        <v>0</v>
      </c>
      <c r="Q3905" s="74">
        <v>1.3121750000000001</v>
      </c>
      <c r="R3905" s="74">
        <v>2.5</v>
      </c>
      <c r="S3905" s="74">
        <v>0</v>
      </c>
      <c r="T3905" s="74">
        <v>0</v>
      </c>
      <c r="U3905" s="74">
        <v>0.17</v>
      </c>
      <c r="V3905" s="74">
        <v>4.7727287499999997</v>
      </c>
      <c r="W3905" s="74">
        <v>0.93582907308374996</v>
      </c>
      <c r="X3905" s="74">
        <v>1153.150175</v>
      </c>
      <c r="Y3905" s="74">
        <v>2230</v>
      </c>
      <c r="Z3905" s="74">
        <v>0.35392624927788779</v>
      </c>
      <c r="AA3905" s="74">
        <v>0.64607375072211215</v>
      </c>
      <c r="AB3905" s="74">
        <v>9.6270284579338678E-4</v>
      </c>
      <c r="AC3905" s="74">
        <v>9.6270284579338668E-4</v>
      </c>
      <c r="AD3905" t="s">
        <v>5810</v>
      </c>
    </row>
    <row r="3906" spans="1:30">
      <c r="A3906" s="165" t="s">
        <v>8277</v>
      </c>
      <c r="C3906" s="165" t="s">
        <v>8444</v>
      </c>
      <c r="D3906" s="169" t="s">
        <v>3019</v>
      </c>
      <c r="E3906" s="169" t="s">
        <v>3021</v>
      </c>
      <c r="F3906" s="174">
        <v>19.63</v>
      </c>
      <c r="G3906" s="174">
        <v>-103.49</v>
      </c>
      <c r="H3906" s="74">
        <v>46.736766670000002</v>
      </c>
      <c r="I3906" s="74">
        <v>1.8007</v>
      </c>
      <c r="J3906" s="74">
        <v>15.341799999999999</v>
      </c>
      <c r="K3906" s="74">
        <v>0.14553333299999999</v>
      </c>
      <c r="L3906" s="74">
        <v>5.3115666670000001</v>
      </c>
      <c r="M3906" s="74">
        <v>11.6267</v>
      </c>
      <c r="N3906" s="74">
        <v>2.5481666669999998</v>
      </c>
      <c r="O3906" s="74">
        <v>4.0464000000000002</v>
      </c>
      <c r="P3906" s="74">
        <v>0</v>
      </c>
      <c r="Q3906" s="74">
        <v>1.1080000000000001</v>
      </c>
      <c r="R3906" s="74">
        <v>2.5</v>
      </c>
      <c r="S3906" s="74">
        <v>0</v>
      </c>
      <c r="T3906" s="74">
        <v>0</v>
      </c>
      <c r="U3906" s="74">
        <v>0.16</v>
      </c>
      <c r="V3906" s="74">
        <v>4.6480550000000003</v>
      </c>
      <c r="W3906" s="74">
        <v>0.911383242195</v>
      </c>
      <c r="X3906" s="74">
        <v>1161.0032200000001</v>
      </c>
      <c r="Y3906" s="74">
        <v>2270</v>
      </c>
      <c r="Z3906" s="74">
        <v>0.35131869565626811</v>
      </c>
      <c r="AA3906" s="74">
        <v>0.64868130434373195</v>
      </c>
      <c r="AB3906" s="74">
        <v>3.4611984473533229E-4</v>
      </c>
      <c r="AC3906" s="74">
        <v>3.4611984473533218E-4</v>
      </c>
      <c r="AD3906" t="s">
        <v>5810</v>
      </c>
    </row>
    <row r="3907" spans="1:30">
      <c r="A3907" s="165" t="s">
        <v>8278</v>
      </c>
      <c r="C3907" s="165" t="s">
        <v>8444</v>
      </c>
      <c r="D3907" s="169" t="s">
        <v>3019</v>
      </c>
      <c r="E3907" s="169" t="s">
        <v>3021</v>
      </c>
      <c r="F3907" s="174">
        <v>19.63</v>
      </c>
      <c r="G3907" s="174">
        <v>-103.49</v>
      </c>
      <c r="H3907" s="74">
        <v>47.788066669999999</v>
      </c>
      <c r="I3907" s="74">
        <v>1.716366667</v>
      </c>
      <c r="J3907" s="74">
        <v>15.20016667</v>
      </c>
      <c r="K3907" s="74">
        <v>0.120966667</v>
      </c>
      <c r="L3907" s="74">
        <v>5.4466000000000001</v>
      </c>
      <c r="M3907" s="74">
        <v>10.83213333</v>
      </c>
      <c r="N3907" s="74">
        <v>2.6494</v>
      </c>
      <c r="O3907" s="74">
        <v>4.5746666669999998</v>
      </c>
      <c r="P3907" s="74">
        <v>0</v>
      </c>
      <c r="Q3907" s="74">
        <v>1.088766667</v>
      </c>
      <c r="R3907" s="74">
        <v>3.2</v>
      </c>
      <c r="S3907" s="74">
        <v>0</v>
      </c>
      <c r="T3907" s="74">
        <v>0</v>
      </c>
      <c r="U3907" s="74">
        <v>0.22</v>
      </c>
      <c r="V3907" s="74">
        <v>5.0146883330499996</v>
      </c>
      <c r="W3907" s="74">
        <v>0.9832721238394444</v>
      </c>
      <c r="X3907" s="74">
        <v>1147.8134132780001</v>
      </c>
      <c r="Y3907" s="74">
        <v>2910</v>
      </c>
      <c r="Z3907" s="74">
        <v>0.41216334275198052</v>
      </c>
      <c r="AA3907" s="74">
        <v>0.58783665724801959</v>
      </c>
      <c r="AB3907" s="74">
        <v>8.4127227445922955E-4</v>
      </c>
      <c r="AC3907" s="74">
        <v>8.4127227445922933E-4</v>
      </c>
      <c r="AD3907" t="s">
        <v>5810</v>
      </c>
    </row>
    <row r="3908" spans="1:30">
      <c r="A3908" s="165" t="s">
        <v>8279</v>
      </c>
      <c r="C3908" s="165" t="s">
        <v>8444</v>
      </c>
      <c r="D3908" s="169" t="s">
        <v>3019</v>
      </c>
      <c r="E3908" s="169" t="s">
        <v>3021</v>
      </c>
      <c r="F3908" s="174">
        <v>19.63</v>
      </c>
      <c r="G3908" s="174">
        <v>-103.49</v>
      </c>
      <c r="H3908" s="74">
        <v>49.148800000000001</v>
      </c>
      <c r="I3908" s="74">
        <v>1.833075</v>
      </c>
      <c r="J3908" s="74">
        <v>14.7423</v>
      </c>
      <c r="K3908" s="74">
        <v>5.6474999999999997E-2</v>
      </c>
      <c r="L3908" s="74">
        <v>5.7587000000000002</v>
      </c>
      <c r="M3908" s="74">
        <v>10.2028</v>
      </c>
      <c r="N3908" s="74">
        <v>2.8593999999999999</v>
      </c>
      <c r="O3908" s="74">
        <v>4.2401499999999999</v>
      </c>
      <c r="P3908" s="74">
        <v>0</v>
      </c>
      <c r="Q3908" s="74">
        <v>1.10405</v>
      </c>
      <c r="R3908" s="74">
        <v>2.4</v>
      </c>
      <c r="S3908" s="74">
        <v>0</v>
      </c>
      <c r="T3908" s="74">
        <v>0</v>
      </c>
      <c r="U3908" s="74">
        <v>0.09</v>
      </c>
      <c r="V3908" s="74">
        <v>4.5395737499999997</v>
      </c>
      <c r="W3908" s="74">
        <v>0.89011241098874994</v>
      </c>
      <c r="X3908" s="74">
        <v>1137.3664799999999</v>
      </c>
      <c r="Y3908" s="74">
        <v>1590</v>
      </c>
      <c r="Z3908" s="74">
        <v>0.43068311128745312</v>
      </c>
      <c r="AA3908" s="74">
        <v>0.56931688871254693</v>
      </c>
      <c r="AB3908" s="74">
        <v>1.767956293765594E-4</v>
      </c>
      <c r="AC3908" s="74">
        <v>1.767956293765594E-4</v>
      </c>
      <c r="AD3908" t="s">
        <v>5810</v>
      </c>
    </row>
    <row r="3909" spans="1:30">
      <c r="A3909" s="165" t="s">
        <v>8280</v>
      </c>
      <c r="C3909" s="165" t="s">
        <v>8444</v>
      </c>
      <c r="D3909" s="169" t="s">
        <v>3019</v>
      </c>
      <c r="E3909" s="169" t="s">
        <v>3021</v>
      </c>
      <c r="F3909" s="174">
        <v>19.63</v>
      </c>
      <c r="G3909" s="174">
        <v>-103.49</v>
      </c>
      <c r="H3909" s="74">
        <v>45.629899999999999</v>
      </c>
      <c r="I3909" s="74">
        <v>2.0438999999999998</v>
      </c>
      <c r="J3909" s="74">
        <v>17.682500000000001</v>
      </c>
      <c r="K3909" s="74">
        <v>9.0550000000000005E-2</v>
      </c>
      <c r="L3909" s="74">
        <v>4.6336500000000003</v>
      </c>
      <c r="M3909" s="74">
        <v>11.3636</v>
      </c>
      <c r="N3909" s="74">
        <v>2.7051500000000002</v>
      </c>
      <c r="O3909" s="74">
        <v>5.6913999999999998</v>
      </c>
      <c r="P3909" s="74">
        <v>0</v>
      </c>
      <c r="Q3909" s="74">
        <v>1.1150500000000001</v>
      </c>
      <c r="R3909" s="74">
        <v>1</v>
      </c>
      <c r="S3909" s="74">
        <v>0</v>
      </c>
      <c r="T3909" s="74">
        <v>0</v>
      </c>
      <c r="U3909" s="74">
        <v>0.24</v>
      </c>
      <c r="V3909" s="74">
        <v>4.7174575000000001</v>
      </c>
      <c r="W3909" s="74">
        <v>0.92499157416749989</v>
      </c>
      <c r="X3909" s="74">
        <v>1156.6357599999999</v>
      </c>
      <c r="Y3909" s="74">
        <v>2220</v>
      </c>
      <c r="Z3909" s="74">
        <v>7.9160544957629225E-2</v>
      </c>
      <c r="AA3909" s="74">
        <v>0.92083945504237075</v>
      </c>
      <c r="AB3909" s="74">
        <v>1.2892179761391251E-3</v>
      </c>
      <c r="AC3909" s="74">
        <v>1.289217976139124E-3</v>
      </c>
      <c r="AD3909" t="s">
        <v>5810</v>
      </c>
    </row>
    <row r="3910" spans="1:30">
      <c r="A3910" s="165" t="s">
        <v>8281</v>
      </c>
      <c r="C3910" s="165" t="s">
        <v>8444</v>
      </c>
      <c r="D3910" s="169" t="s">
        <v>3019</v>
      </c>
      <c r="E3910" s="169" t="s">
        <v>3021</v>
      </c>
      <c r="F3910" s="174">
        <v>19.63</v>
      </c>
      <c r="G3910" s="174">
        <v>-103.49</v>
      </c>
      <c r="H3910" s="74">
        <v>45.827666669999999</v>
      </c>
      <c r="I3910" s="74">
        <v>1.9567000000000001</v>
      </c>
      <c r="J3910" s="74">
        <v>16.5702</v>
      </c>
      <c r="K3910" s="74">
        <v>9.7699999999999995E-2</v>
      </c>
      <c r="L3910" s="74">
        <v>4.9346666670000001</v>
      </c>
      <c r="M3910" s="74">
        <v>11.04396667</v>
      </c>
      <c r="N3910" s="74">
        <v>2.723233333</v>
      </c>
      <c r="O3910" s="74">
        <v>5.417566667</v>
      </c>
      <c r="P3910" s="74">
        <v>0</v>
      </c>
      <c r="Q3910" s="74">
        <v>1.2723</v>
      </c>
      <c r="R3910" s="74">
        <v>1.4</v>
      </c>
      <c r="S3910" s="74">
        <v>0</v>
      </c>
      <c r="T3910" s="74">
        <v>0</v>
      </c>
      <c r="U3910" s="74">
        <v>0.1</v>
      </c>
      <c r="V3910" s="74">
        <v>5.2901449999999999</v>
      </c>
      <c r="W3910" s="74">
        <v>1.0372832296050001</v>
      </c>
      <c r="X3910" s="74">
        <v>1151.329846722</v>
      </c>
      <c r="Y3910" s="74">
        <v>1160</v>
      </c>
      <c r="Z3910" s="74">
        <v>0.24867973834550469</v>
      </c>
      <c r="AA3910" s="74">
        <v>0.75132026165449539</v>
      </c>
      <c r="AB3910" s="74">
        <v>2.6132708892318267E-4</v>
      </c>
      <c r="AC3910" s="74">
        <v>2.6132708892318267E-4</v>
      </c>
      <c r="AD3910" t="s">
        <v>5810</v>
      </c>
    </row>
    <row r="3911" spans="1:30">
      <c r="A3911" s="165" t="s">
        <v>8282</v>
      </c>
      <c r="C3911" s="165" t="s">
        <v>8444</v>
      </c>
      <c r="D3911" s="169" t="s">
        <v>3019</v>
      </c>
      <c r="E3911" s="169" t="s">
        <v>3021</v>
      </c>
      <c r="F3911" s="174">
        <v>19.63</v>
      </c>
      <c r="G3911" s="174">
        <v>-103.49</v>
      </c>
      <c r="H3911" s="74">
        <v>47.738700000000001</v>
      </c>
      <c r="I3911" s="74">
        <v>1.7132000000000001</v>
      </c>
      <c r="J3911" s="74">
        <v>15.075200000000001</v>
      </c>
      <c r="K3911" s="74">
        <v>8.5199999999999998E-2</v>
      </c>
      <c r="L3911" s="74">
        <v>5.6304499999999997</v>
      </c>
      <c r="M3911" s="74">
        <v>11.107100000000001</v>
      </c>
      <c r="N3911" s="74">
        <v>2.609</v>
      </c>
      <c r="O3911" s="74">
        <v>3.9729000000000001</v>
      </c>
      <c r="P3911" s="74">
        <v>0</v>
      </c>
      <c r="Q3911" s="74">
        <v>1.0033000000000001</v>
      </c>
      <c r="R3911" s="74">
        <v>2.1</v>
      </c>
      <c r="S3911" s="74">
        <v>0</v>
      </c>
      <c r="T3911" s="74">
        <v>0</v>
      </c>
      <c r="U3911" s="74">
        <v>0.17</v>
      </c>
      <c r="V3911" s="74">
        <v>4.9101949999999999</v>
      </c>
      <c r="W3911" s="74">
        <v>0.96278323705499991</v>
      </c>
      <c r="X3911" s="74">
        <v>1152.3778600000001</v>
      </c>
      <c r="Y3911" s="74">
        <v>2320</v>
      </c>
      <c r="Z3911" s="74">
        <v>0.26441364352347041</v>
      </c>
      <c r="AA3911" s="74">
        <v>0.73558635647652959</v>
      </c>
      <c r="AB3911" s="74">
        <v>1.119123570191701E-3</v>
      </c>
      <c r="AC3911" s="74">
        <v>1.119123570191701E-3</v>
      </c>
      <c r="AD3911" t="s">
        <v>5810</v>
      </c>
    </row>
    <row r="3912" spans="1:30">
      <c r="A3912" s="165" t="s">
        <v>8283</v>
      </c>
      <c r="C3912" s="165" t="s">
        <v>8444</v>
      </c>
      <c r="D3912" s="169" t="s">
        <v>3019</v>
      </c>
      <c r="E3912" s="169" t="s">
        <v>3021</v>
      </c>
      <c r="F3912" s="174">
        <v>19.63</v>
      </c>
      <c r="G3912" s="174">
        <v>-103.49</v>
      </c>
      <c r="H3912" s="74">
        <v>46.357100000000003</v>
      </c>
      <c r="I3912" s="74">
        <v>1.7110666670000001</v>
      </c>
      <c r="J3912" s="74">
        <v>14.97123333</v>
      </c>
      <c r="K3912" s="74">
        <v>7.3533333000000006E-2</v>
      </c>
      <c r="L3912" s="74">
        <v>6.0601333329999996</v>
      </c>
      <c r="M3912" s="74">
        <v>11.0946</v>
      </c>
      <c r="N3912" s="74">
        <v>2.5324</v>
      </c>
      <c r="O3912" s="74">
        <v>4.5188666670000002</v>
      </c>
      <c r="P3912" s="74">
        <v>0</v>
      </c>
      <c r="Q3912" s="74">
        <v>1.0879333330000001</v>
      </c>
      <c r="R3912" s="74">
        <v>4.4000000000000004</v>
      </c>
      <c r="S3912" s="74">
        <v>0</v>
      </c>
      <c r="T3912" s="74">
        <v>0</v>
      </c>
      <c r="U3912" s="74">
        <v>0.35</v>
      </c>
      <c r="V3912" s="74">
        <v>4.5842483330500006</v>
      </c>
      <c r="W3912" s="74">
        <v>0.89887213227944451</v>
      </c>
      <c r="X3912" s="74">
        <v>1152.1703600000001</v>
      </c>
      <c r="Y3912" s="74">
        <v>4040</v>
      </c>
      <c r="Z3912" s="74">
        <v>0.5037594841506452</v>
      </c>
      <c r="AA3912" s="74">
        <v>0.49624051584935491</v>
      </c>
      <c r="AB3912" s="74">
        <v>2.2992282408393471E-3</v>
      </c>
      <c r="AC3912" s="74">
        <v>2.299228240839348E-3</v>
      </c>
      <c r="AD3912" t="s">
        <v>5810</v>
      </c>
    </row>
    <row r="3913" spans="1:30">
      <c r="A3913" s="165" t="s">
        <v>8284</v>
      </c>
      <c r="C3913" s="165" t="s">
        <v>8444</v>
      </c>
      <c r="D3913" s="169" t="s">
        <v>3019</v>
      </c>
      <c r="E3913" s="169" t="s">
        <v>3021</v>
      </c>
      <c r="F3913" s="174">
        <v>19.63</v>
      </c>
      <c r="G3913" s="174">
        <v>-103.49</v>
      </c>
      <c r="H3913" s="74">
        <v>47.439700000000002</v>
      </c>
      <c r="I3913" s="74">
        <v>1.8049249999999999</v>
      </c>
      <c r="J3913" s="74">
        <v>13.951375000000001</v>
      </c>
      <c r="K3913" s="74">
        <v>0.121175</v>
      </c>
      <c r="L3913" s="74">
        <v>5.4845499999999996</v>
      </c>
      <c r="M3913" s="74">
        <v>10.419824999999999</v>
      </c>
      <c r="N3913" s="74">
        <v>2.7508499999999998</v>
      </c>
      <c r="O3913" s="74">
        <v>4.3203750000000003</v>
      </c>
      <c r="P3913" s="74">
        <v>0</v>
      </c>
      <c r="Q3913" s="74">
        <v>1.0429999999999999</v>
      </c>
      <c r="R3913" s="74">
        <v>3.2</v>
      </c>
      <c r="S3913" s="74">
        <v>0</v>
      </c>
      <c r="T3913" s="74">
        <v>0</v>
      </c>
      <c r="U3913" s="74">
        <v>0.23</v>
      </c>
      <c r="V3913" s="74">
        <v>4.7246612499999996</v>
      </c>
      <c r="W3913" s="74">
        <v>0.92640407402624991</v>
      </c>
      <c r="X3913" s="74">
        <v>1140.9690949999999</v>
      </c>
      <c r="Y3913" s="74">
        <v>2960</v>
      </c>
      <c r="Z3913" s="74">
        <v>0.40143943373780488</v>
      </c>
      <c r="AA3913" s="74">
        <v>0.59856056626219512</v>
      </c>
      <c r="AB3913" s="74">
        <v>7.1624705749223199E-5</v>
      </c>
      <c r="AC3913" s="74">
        <v>7.1624705749223172E-5</v>
      </c>
      <c r="AD3913" t="s">
        <v>5810</v>
      </c>
    </row>
    <row r="3914" spans="1:30">
      <c r="A3914" s="165" t="s">
        <v>8285</v>
      </c>
      <c r="C3914" s="165" t="s">
        <v>8444</v>
      </c>
      <c r="D3914" s="169" t="s">
        <v>3019</v>
      </c>
      <c r="E3914" s="169" t="s">
        <v>3021</v>
      </c>
      <c r="F3914" s="174">
        <v>19.63</v>
      </c>
      <c r="G3914" s="174">
        <v>-103.49</v>
      </c>
      <c r="H3914" s="74">
        <v>47.47753333</v>
      </c>
      <c r="I3914" s="74">
        <v>1.8787666670000001</v>
      </c>
      <c r="J3914" s="74">
        <v>15.679233330000001</v>
      </c>
      <c r="K3914" s="74">
        <v>7.1599999999999997E-2</v>
      </c>
      <c r="L3914" s="74">
        <v>5.3575333330000001</v>
      </c>
      <c r="M3914" s="74">
        <v>11.139333329999999</v>
      </c>
      <c r="N3914" s="74">
        <v>2.8130999999999999</v>
      </c>
      <c r="O3914" s="74">
        <v>4.5694999999999997</v>
      </c>
      <c r="P3914" s="74">
        <v>0</v>
      </c>
      <c r="Q3914" s="74">
        <v>1.072633333</v>
      </c>
      <c r="R3914" s="74">
        <v>1.8</v>
      </c>
      <c r="S3914" s="74">
        <v>0</v>
      </c>
      <c r="T3914" s="74">
        <v>0</v>
      </c>
      <c r="U3914" s="74">
        <v>0.15</v>
      </c>
      <c r="V3914" s="74">
        <v>4.4925899999999999</v>
      </c>
      <c r="W3914" s="74">
        <v>0.88089991190999994</v>
      </c>
      <c r="X3914" s="74">
        <v>1152.9129332780001</v>
      </c>
      <c r="Y3914" s="74">
        <v>1890</v>
      </c>
      <c r="Z3914" s="74">
        <v>0.24036969225679869</v>
      </c>
      <c r="AA3914" s="74">
        <v>0.75963030774320117</v>
      </c>
      <c r="AB3914" s="74">
        <v>9.284131559726983E-4</v>
      </c>
      <c r="AC3914" s="74">
        <v>9.2841315597269841E-4</v>
      </c>
      <c r="AD3914" t="s">
        <v>5810</v>
      </c>
    </row>
    <row r="3915" spans="1:30">
      <c r="A3915" s="165" t="s">
        <v>8286</v>
      </c>
      <c r="C3915" s="165" t="s">
        <v>8444</v>
      </c>
      <c r="D3915" s="169" t="s">
        <v>3019</v>
      </c>
      <c r="E3915" s="169" t="s">
        <v>3021</v>
      </c>
      <c r="F3915" s="174">
        <v>19.63</v>
      </c>
      <c r="G3915" s="174">
        <v>-103.49</v>
      </c>
      <c r="H3915" s="74">
        <v>49.751100000000001</v>
      </c>
      <c r="I3915" s="74">
        <v>1.8358000000000001</v>
      </c>
      <c r="J3915" s="74">
        <v>15.46746667</v>
      </c>
      <c r="K3915" s="74">
        <v>0.135366667</v>
      </c>
      <c r="L3915" s="74">
        <v>4.2605000000000004</v>
      </c>
      <c r="M3915" s="74">
        <v>10.554733329999999</v>
      </c>
      <c r="N3915" s="74">
        <v>2.7050333329999998</v>
      </c>
      <c r="O3915" s="74">
        <v>4.0468000000000002</v>
      </c>
      <c r="P3915" s="74">
        <v>0</v>
      </c>
      <c r="Q3915" s="74">
        <v>1.2192000000000001</v>
      </c>
      <c r="R3915" s="74">
        <v>1.9</v>
      </c>
      <c r="S3915" s="74">
        <v>0</v>
      </c>
      <c r="T3915" s="74">
        <v>0</v>
      </c>
      <c r="U3915" s="74">
        <v>7.0000000000000007E-2</v>
      </c>
      <c r="V3915" s="74">
        <v>6.1351583330499997</v>
      </c>
      <c r="W3915" s="74">
        <v>1.2029721018694439</v>
      </c>
      <c r="X3915" s="74">
        <v>1143.2085732779999</v>
      </c>
      <c r="Y3915" s="74">
        <v>1310</v>
      </c>
      <c r="Z3915" s="74">
        <v>0.36604205407310902</v>
      </c>
      <c r="AA3915" s="74">
        <v>0.63395794592689103</v>
      </c>
      <c r="AB3915" s="74">
        <v>2.1771790377235009E-4</v>
      </c>
      <c r="AC3915" s="74">
        <v>2.1771790377235009E-4</v>
      </c>
      <c r="AD3915" t="s">
        <v>5810</v>
      </c>
    </row>
    <row r="3916" spans="1:30">
      <c r="A3916" s="165" t="s">
        <v>8287</v>
      </c>
      <c r="C3916" s="165" t="s">
        <v>8444</v>
      </c>
      <c r="D3916" s="169" t="s">
        <v>3019</v>
      </c>
      <c r="E3916" s="169" t="s">
        <v>3021</v>
      </c>
      <c r="F3916" s="174">
        <v>19.63</v>
      </c>
      <c r="G3916" s="174">
        <v>-103.49</v>
      </c>
      <c r="H3916" s="74">
        <v>46.767099999999999</v>
      </c>
      <c r="I3916" s="74">
        <v>1.7715000000000001</v>
      </c>
      <c r="J3916" s="74">
        <v>16.451499999999999</v>
      </c>
      <c r="K3916" s="74">
        <v>5.4333332999999998E-2</v>
      </c>
      <c r="L3916" s="74">
        <v>5.0459666670000001</v>
      </c>
      <c r="M3916" s="74">
        <v>11.300966669999999</v>
      </c>
      <c r="N3916" s="74">
        <v>2.8378333329999998</v>
      </c>
      <c r="O3916" s="74">
        <v>4.6463333330000003</v>
      </c>
      <c r="P3916" s="74">
        <v>0</v>
      </c>
      <c r="Q3916" s="74">
        <v>1.3578666669999999</v>
      </c>
      <c r="R3916" s="74">
        <v>1.8</v>
      </c>
      <c r="S3916" s="74">
        <v>0</v>
      </c>
      <c r="T3916" s="74">
        <v>0</v>
      </c>
      <c r="U3916" s="74">
        <v>0.16</v>
      </c>
      <c r="V3916" s="74">
        <v>3.8218549999999998</v>
      </c>
      <c r="W3916" s="74">
        <v>0.74938325839499997</v>
      </c>
      <c r="X3916" s="74">
        <v>1155.596046722</v>
      </c>
      <c r="Y3916" s="74">
        <v>2040</v>
      </c>
      <c r="Z3916" s="74">
        <v>0.22391286947342051</v>
      </c>
      <c r="AA3916" s="74">
        <v>0.77608713052657952</v>
      </c>
      <c r="AB3916" s="74">
        <v>3.6423552890630918E-4</v>
      </c>
      <c r="AC3916" s="74">
        <v>3.6423552890630918E-4</v>
      </c>
      <c r="AD3916" t="s">
        <v>5810</v>
      </c>
    </row>
    <row r="3917" spans="1:30">
      <c r="A3917" s="165" t="s">
        <v>8288</v>
      </c>
      <c r="C3917" s="165" t="s">
        <v>8444</v>
      </c>
      <c r="D3917" s="169" t="s">
        <v>3019</v>
      </c>
      <c r="E3917" s="169" t="s">
        <v>3021</v>
      </c>
      <c r="F3917" s="174">
        <v>19.63</v>
      </c>
      <c r="G3917" s="174">
        <v>-103.49</v>
      </c>
      <c r="H3917" s="74">
        <v>46.093600000000002</v>
      </c>
      <c r="I3917" s="74">
        <v>1.8785000000000001</v>
      </c>
      <c r="J3917" s="74">
        <v>16.5825</v>
      </c>
      <c r="K3917" s="74">
        <v>6.5566666999999995E-2</v>
      </c>
      <c r="L3917" s="74">
        <v>4.6132333330000002</v>
      </c>
      <c r="M3917" s="74">
        <v>11.613466669999999</v>
      </c>
      <c r="N3917" s="74">
        <v>2.6814</v>
      </c>
      <c r="O3917" s="74">
        <v>5.0113666669999999</v>
      </c>
      <c r="P3917" s="74">
        <v>0</v>
      </c>
      <c r="Q3917" s="74">
        <v>1.399566667</v>
      </c>
      <c r="R3917" s="74">
        <v>2</v>
      </c>
      <c r="S3917" s="74">
        <v>0</v>
      </c>
      <c r="T3917" s="74">
        <v>0</v>
      </c>
      <c r="U3917" s="74">
        <v>0.19</v>
      </c>
      <c r="V3917" s="74">
        <v>4.8408916669499993</v>
      </c>
      <c r="W3917" s="74">
        <v>0.94919434958055537</v>
      </c>
      <c r="X3917" s="74">
        <v>1160.783546722</v>
      </c>
      <c r="Y3917" s="74">
        <v>2190</v>
      </c>
      <c r="Z3917" s="74">
        <v>0.25578463508781119</v>
      </c>
      <c r="AA3917" s="74">
        <v>0.74421536491218876</v>
      </c>
      <c r="AB3917" s="74">
        <v>4.0524445066845928E-4</v>
      </c>
      <c r="AC3917" s="74">
        <v>4.0524445066845928E-4</v>
      </c>
      <c r="AD3917" t="s">
        <v>5810</v>
      </c>
    </row>
    <row r="3918" spans="1:30">
      <c r="A3918" s="165" t="s">
        <v>8289</v>
      </c>
      <c r="C3918" s="165" t="s">
        <v>8444</v>
      </c>
      <c r="D3918" s="169" t="s">
        <v>3019</v>
      </c>
      <c r="E3918" s="169" t="s">
        <v>3021</v>
      </c>
      <c r="F3918" s="174">
        <v>19.63</v>
      </c>
      <c r="G3918" s="174">
        <v>-103.49</v>
      </c>
      <c r="H3918" s="74">
        <v>47.982833329999998</v>
      </c>
      <c r="I3918" s="74">
        <v>1.834733333</v>
      </c>
      <c r="J3918" s="74">
        <v>15.566333330000001</v>
      </c>
      <c r="K3918" s="74">
        <v>4.7033332999999997E-2</v>
      </c>
      <c r="L3918" s="74">
        <v>5.8574999999999999</v>
      </c>
      <c r="M3918" s="74">
        <v>10.800933329999999</v>
      </c>
      <c r="N3918" s="74">
        <v>2.622433333</v>
      </c>
      <c r="O3918" s="74">
        <v>4.7561</v>
      </c>
      <c r="P3918" s="74">
        <v>0</v>
      </c>
      <c r="Q3918" s="74">
        <v>1.5017</v>
      </c>
      <c r="R3918" s="74">
        <v>2.1</v>
      </c>
      <c r="S3918" s="74">
        <v>0</v>
      </c>
      <c r="T3918" s="74">
        <v>0</v>
      </c>
      <c r="U3918" s="74">
        <v>0.16</v>
      </c>
      <c r="V3918" s="74">
        <v>3.7076150000000001</v>
      </c>
      <c r="W3918" s="74">
        <v>0.72698326063499996</v>
      </c>
      <c r="X3918" s="74">
        <v>1147.2954932780001</v>
      </c>
      <c r="Y3918" s="74">
        <v>2180</v>
      </c>
      <c r="Z3918" s="74">
        <v>0.27440924399123529</v>
      </c>
      <c r="AA3918" s="74">
        <v>0.72559075600876455</v>
      </c>
      <c r="AB3918" s="74">
        <v>1.0803298347361249E-3</v>
      </c>
      <c r="AC3918" s="74">
        <v>1.0803298347361249E-3</v>
      </c>
      <c r="AD3918" t="s">
        <v>5810</v>
      </c>
    </row>
    <row r="3919" spans="1:30">
      <c r="A3919" s="165" t="s">
        <v>8290</v>
      </c>
      <c r="C3919" s="165" t="s">
        <v>8444</v>
      </c>
      <c r="D3919" s="169" t="s">
        <v>3019</v>
      </c>
      <c r="E3919" s="169" t="s">
        <v>3021</v>
      </c>
      <c r="F3919" s="174">
        <v>19.63</v>
      </c>
      <c r="G3919" s="174">
        <v>-103.49</v>
      </c>
      <c r="H3919" s="74">
        <v>47.568166669999997</v>
      </c>
      <c r="I3919" s="74">
        <v>1.9150666670000001</v>
      </c>
      <c r="J3919" s="74">
        <v>16.68793333</v>
      </c>
      <c r="K3919" s="74">
        <v>3.2933333000000002E-2</v>
      </c>
      <c r="L3919" s="74">
        <v>5.0165333329999999</v>
      </c>
      <c r="M3919" s="74">
        <v>10.92106667</v>
      </c>
      <c r="N3919" s="74">
        <v>2.9319666670000002</v>
      </c>
      <c r="O3919" s="74">
        <v>4.8712</v>
      </c>
      <c r="P3919" s="74">
        <v>0</v>
      </c>
      <c r="Q3919" s="74">
        <v>1.441433333</v>
      </c>
      <c r="R3919" s="74">
        <v>1.1000000000000001</v>
      </c>
      <c r="S3919" s="74">
        <v>0</v>
      </c>
      <c r="T3919" s="74">
        <v>0</v>
      </c>
      <c r="U3919" s="74">
        <v>0.08</v>
      </c>
      <c r="V3919" s="74">
        <v>4.6563850000000002</v>
      </c>
      <c r="W3919" s="74">
        <v>0.91301657536500003</v>
      </c>
      <c r="X3919" s="74">
        <v>1149.2897067219999</v>
      </c>
      <c r="Y3919" s="74">
        <v>1080</v>
      </c>
      <c r="Z3919" s="74">
        <v>0.17609319658354741</v>
      </c>
      <c r="AA3919" s="74">
        <v>0.82390680341645262</v>
      </c>
      <c r="AB3919" s="74">
        <v>9.5019375807780368E-5</v>
      </c>
      <c r="AC3919" s="74">
        <v>9.5019375807780382E-5</v>
      </c>
      <c r="AD3919" t="s">
        <v>5810</v>
      </c>
    </row>
    <row r="3920" spans="1:30">
      <c r="A3920" s="165" t="s">
        <v>8291</v>
      </c>
      <c r="C3920" s="165" t="s">
        <v>8444</v>
      </c>
      <c r="D3920" s="169" t="s">
        <v>3019</v>
      </c>
      <c r="E3920" s="169" t="s">
        <v>3021</v>
      </c>
      <c r="F3920" s="174">
        <v>19.63</v>
      </c>
      <c r="G3920" s="174">
        <v>-103.49</v>
      </c>
      <c r="H3920" s="74">
        <v>47.704475000000002</v>
      </c>
      <c r="I3920" s="74">
        <v>1.725725</v>
      </c>
      <c r="J3920" s="74">
        <v>15.789825</v>
      </c>
      <c r="K3920" s="74">
        <v>9.7275E-2</v>
      </c>
      <c r="L3920" s="74">
        <v>5.6289749999999996</v>
      </c>
      <c r="M3920" s="74">
        <v>11.121449999999999</v>
      </c>
      <c r="N3920" s="74">
        <v>2.52075</v>
      </c>
      <c r="O3920" s="74">
        <v>4.2423500000000001</v>
      </c>
      <c r="P3920" s="74">
        <v>0</v>
      </c>
      <c r="Q3920" s="74">
        <v>1.2247250000000001</v>
      </c>
      <c r="R3920" s="74">
        <v>6.2</v>
      </c>
      <c r="S3920" s="74">
        <v>0</v>
      </c>
      <c r="T3920" s="74">
        <v>0</v>
      </c>
      <c r="U3920" s="74">
        <v>0.53</v>
      </c>
      <c r="V3920" s="74">
        <v>4.4294562500000003</v>
      </c>
      <c r="W3920" s="74">
        <v>0.86852074648124999</v>
      </c>
      <c r="X3920" s="74">
        <v>1152.61607</v>
      </c>
      <c r="Y3920" s="74">
        <v>6200</v>
      </c>
      <c r="Z3920" s="74">
        <v>0.59202071289802971</v>
      </c>
      <c r="AA3920" s="74">
        <v>0.40797928710197029</v>
      </c>
      <c r="AB3920" s="74">
        <v>6.3938560246706172E-4</v>
      </c>
      <c r="AC3920" s="74">
        <v>6.3938560246706161E-4</v>
      </c>
      <c r="AD3920" t="s">
        <v>5810</v>
      </c>
    </row>
    <row r="3921" spans="1:30">
      <c r="A3921" s="165" t="s">
        <v>8292</v>
      </c>
      <c r="C3921" s="165" t="s">
        <v>8444</v>
      </c>
      <c r="D3921" s="169" t="s">
        <v>3019</v>
      </c>
      <c r="E3921" s="169" t="s">
        <v>3021</v>
      </c>
      <c r="F3921" s="174">
        <v>19.63</v>
      </c>
      <c r="G3921" s="174">
        <v>-103.49</v>
      </c>
      <c r="H3921" s="74">
        <v>46.762524999999997</v>
      </c>
      <c r="I3921" s="74">
        <v>2.0838000000000001</v>
      </c>
      <c r="J3921" s="74">
        <v>16.122325</v>
      </c>
      <c r="K3921" s="74">
        <v>5.4524999999999997E-2</v>
      </c>
      <c r="L3921" s="74">
        <v>5.4812250000000002</v>
      </c>
      <c r="M3921" s="74">
        <v>11.1183</v>
      </c>
      <c r="N3921" s="74">
        <v>2.8026</v>
      </c>
      <c r="O3921" s="74">
        <v>4.9121750000000004</v>
      </c>
      <c r="P3921" s="74">
        <v>0</v>
      </c>
      <c r="Q3921" s="74">
        <v>1.53365</v>
      </c>
      <c r="R3921" s="74">
        <v>2.6</v>
      </c>
      <c r="S3921" s="74">
        <v>0</v>
      </c>
      <c r="T3921" s="74">
        <v>0</v>
      </c>
      <c r="U3921" s="74">
        <v>0.2</v>
      </c>
      <c r="V3921" s="74">
        <v>4.3327900000000001</v>
      </c>
      <c r="W3921" s="74">
        <v>0.84956658170999999</v>
      </c>
      <c r="X3921" s="74">
        <v>1152.56378</v>
      </c>
      <c r="Y3921" s="74">
        <v>2450</v>
      </c>
      <c r="Z3921" s="74">
        <v>0.35274712449133072</v>
      </c>
      <c r="AA3921" s="74">
        <v>0.64725287550866928</v>
      </c>
      <c r="AB3921" s="74">
        <v>2.2499026915449131E-4</v>
      </c>
      <c r="AC3921" s="74">
        <v>2.249902691544912E-4</v>
      </c>
      <c r="AD3921" t="s">
        <v>5810</v>
      </c>
    </row>
    <row r="3922" spans="1:30">
      <c r="A3922" s="165" t="s">
        <v>8293</v>
      </c>
      <c r="C3922" s="165" t="s">
        <v>8444</v>
      </c>
      <c r="D3922" s="169" t="s">
        <v>3019</v>
      </c>
      <c r="E3922" s="169" t="s">
        <v>3021</v>
      </c>
      <c r="F3922" s="174">
        <v>19.63</v>
      </c>
      <c r="G3922" s="174">
        <v>-103.49</v>
      </c>
      <c r="H3922" s="74">
        <v>47.874133329999999</v>
      </c>
      <c r="I3922" s="74">
        <v>1.803733333</v>
      </c>
      <c r="J3922" s="74">
        <v>15.79536667</v>
      </c>
      <c r="K3922" s="74">
        <v>7.0166667000000002E-2</v>
      </c>
      <c r="L3922" s="74">
        <v>5.606833333</v>
      </c>
      <c r="M3922" s="74">
        <v>10.8492</v>
      </c>
      <c r="N3922" s="74">
        <v>2.7835666670000001</v>
      </c>
      <c r="O3922" s="74">
        <v>4.7016333330000002</v>
      </c>
      <c r="P3922" s="74">
        <v>0</v>
      </c>
      <c r="Q3922" s="74">
        <v>1.3253333329999999</v>
      </c>
      <c r="R3922" s="74">
        <v>2.2999999999999998</v>
      </c>
      <c r="S3922" s="74">
        <v>0</v>
      </c>
      <c r="T3922" s="74">
        <v>0</v>
      </c>
      <c r="U3922" s="74">
        <v>0.19</v>
      </c>
      <c r="V3922" s="74">
        <v>4.26037</v>
      </c>
      <c r="W3922" s="74">
        <v>0.83536658313000001</v>
      </c>
      <c r="X3922" s="74">
        <v>1148.09672</v>
      </c>
      <c r="Y3922" s="74">
        <v>2430</v>
      </c>
      <c r="Z3922" s="74">
        <v>0.28995891363742499</v>
      </c>
      <c r="AA3922" s="74">
        <v>0.71004108636257501</v>
      </c>
      <c r="AB3922" s="74">
        <v>1.143075843835733E-3</v>
      </c>
      <c r="AC3922" s="74">
        <v>1.1430758438357341E-3</v>
      </c>
      <c r="AD3922" t="s">
        <v>5810</v>
      </c>
    </row>
    <row r="3923" spans="1:30">
      <c r="A3923" s="165" t="s">
        <v>8294</v>
      </c>
      <c r="C3923" s="165" t="s">
        <v>8444</v>
      </c>
      <c r="D3923" s="169" t="s">
        <v>3019</v>
      </c>
      <c r="E3923" s="169" t="s">
        <v>3021</v>
      </c>
      <c r="F3923" s="174">
        <v>19.649999999999999</v>
      </c>
      <c r="G3923" s="174">
        <v>-103.76</v>
      </c>
      <c r="H3923" s="74">
        <v>44.769030000000001</v>
      </c>
      <c r="I3923" s="74">
        <v>1.185431667</v>
      </c>
      <c r="J3923" s="74">
        <v>14.730893330000001</v>
      </c>
      <c r="K3923" s="74">
        <v>7.3835999999999999E-2</v>
      </c>
      <c r="L3923" s="74">
        <v>7.2633369999999999</v>
      </c>
      <c r="M3923" s="74">
        <v>11.21380667</v>
      </c>
      <c r="N3923" s="74">
        <v>2.453642667</v>
      </c>
      <c r="O3923" s="74">
        <v>3.1658953329999999</v>
      </c>
      <c r="P3923" s="74">
        <v>0</v>
      </c>
      <c r="Q3923" s="74">
        <v>1.0907043329999999</v>
      </c>
      <c r="R3923" s="74">
        <v>3.4</v>
      </c>
      <c r="S3923" s="74">
        <v>0</v>
      </c>
      <c r="T3923" s="74">
        <v>0</v>
      </c>
      <c r="U3923" s="74">
        <v>0.18</v>
      </c>
      <c r="V3923" s="74">
        <v>5.6106088830500003</v>
      </c>
      <c r="W3923" s="74">
        <v>1.100119278821394</v>
      </c>
      <c r="X3923" s="74">
        <v>1154.149190722</v>
      </c>
      <c r="Y3923" s="74">
        <v>2720</v>
      </c>
      <c r="Z3923" s="74">
        <v>0.49086751572394582</v>
      </c>
      <c r="AA3923" s="74">
        <v>0.50913248427605418</v>
      </c>
      <c r="AB3923" s="74">
        <v>4.7971011337897342E-4</v>
      </c>
      <c r="AC3923" s="74">
        <v>4.7971011337897358E-4</v>
      </c>
      <c r="AD3923" t="s">
        <v>5810</v>
      </c>
    </row>
    <row r="3924" spans="1:30">
      <c r="A3924" s="165" t="s">
        <v>8295</v>
      </c>
      <c r="C3924" s="165" t="s">
        <v>8444</v>
      </c>
      <c r="D3924" s="169" t="s">
        <v>3019</v>
      </c>
      <c r="E3924" s="169" t="s">
        <v>3021</v>
      </c>
      <c r="F3924" s="174">
        <v>19.649999999999999</v>
      </c>
      <c r="G3924" s="174">
        <v>-103.76</v>
      </c>
      <c r="H3924" s="74">
        <v>44.85127</v>
      </c>
      <c r="I3924" s="74">
        <v>1.6124905</v>
      </c>
      <c r="J3924" s="74">
        <v>16.372140000000002</v>
      </c>
      <c r="K3924" s="74">
        <v>0.10520649999999999</v>
      </c>
      <c r="L3924" s="74">
        <v>3.6343675000000002</v>
      </c>
      <c r="M3924" s="74">
        <v>12.452819999999999</v>
      </c>
      <c r="N3924" s="74">
        <v>2.869316</v>
      </c>
      <c r="O3924" s="74">
        <v>5.3890279999999997</v>
      </c>
      <c r="P3924" s="74">
        <v>0</v>
      </c>
      <c r="Q3924" s="74">
        <v>1.725821</v>
      </c>
      <c r="R3924" s="74">
        <v>0.7</v>
      </c>
      <c r="S3924" s="74">
        <v>0</v>
      </c>
      <c r="T3924" s="74">
        <v>0</v>
      </c>
      <c r="U3924" s="74">
        <v>0.06</v>
      </c>
      <c r="V3924" s="74">
        <v>6.1965531250000003</v>
      </c>
      <c r="W3924" s="74">
        <v>1.215010295165625</v>
      </c>
      <c r="X3924" s="74">
        <v>1174.7168119999999</v>
      </c>
      <c r="Y3924" s="74">
        <v>570</v>
      </c>
      <c r="Z3924" s="74">
        <v>0.13597620623195961</v>
      </c>
      <c r="AA3924" s="74">
        <v>0.86402379376804039</v>
      </c>
      <c r="AB3924" s="74">
        <v>1.240250435181209E-3</v>
      </c>
      <c r="AC3924" s="74">
        <v>1.240250435181209E-3</v>
      </c>
      <c r="AD3924" t="s">
        <v>5810</v>
      </c>
    </row>
    <row r="3925" spans="1:30">
      <c r="A3925" s="165" t="s">
        <v>8296</v>
      </c>
      <c r="C3925" s="165" t="s">
        <v>8444</v>
      </c>
      <c r="D3925" s="169" t="s">
        <v>3019</v>
      </c>
      <c r="E3925" s="169" t="s">
        <v>3021</v>
      </c>
      <c r="F3925" s="174">
        <v>19.87</v>
      </c>
      <c r="G3925" s="174">
        <v>-103.53</v>
      </c>
      <c r="H3925" s="74">
        <v>55.245766670000002</v>
      </c>
      <c r="I3925" s="74">
        <v>1.4974666670000001</v>
      </c>
      <c r="J3925" s="74">
        <v>17.261099999999999</v>
      </c>
      <c r="K3925" s="74">
        <v>0.151466667</v>
      </c>
      <c r="L3925" s="74">
        <v>3.449966667</v>
      </c>
      <c r="M3925" s="74">
        <v>7.2617666669999998</v>
      </c>
      <c r="N3925" s="74">
        <v>3.8520333330000001</v>
      </c>
      <c r="O3925" s="74">
        <v>2.0372333330000001</v>
      </c>
      <c r="P3925" s="74">
        <v>0</v>
      </c>
      <c r="Q3925" s="74">
        <v>0.42030000000000001</v>
      </c>
      <c r="R3925" s="74">
        <v>1.1000000000000001</v>
      </c>
      <c r="S3925" s="74">
        <v>0</v>
      </c>
      <c r="T3925" s="74">
        <v>0</v>
      </c>
      <c r="U3925" s="74">
        <v>0.03</v>
      </c>
      <c r="V3925" s="74">
        <v>6.5996266669499999</v>
      </c>
      <c r="W3925" s="74">
        <v>1.294044315095555</v>
      </c>
      <c r="X3925" s="74">
        <v>1088.5453266722</v>
      </c>
      <c r="Y3925" s="74">
        <v>680</v>
      </c>
      <c r="Z3925" s="74">
        <v>0.25450373513467073</v>
      </c>
      <c r="AA3925" s="74">
        <v>0.74549626486532927</v>
      </c>
      <c r="AB3925" s="74">
        <v>3.853706528570686E-4</v>
      </c>
      <c r="AC3925" s="74">
        <v>3.8537065285706849E-4</v>
      </c>
      <c r="AD3925" t="s">
        <v>5810</v>
      </c>
    </row>
    <row r="3926" spans="1:30">
      <c r="A3926" s="165" t="s">
        <v>8297</v>
      </c>
      <c r="C3926" s="165" t="s">
        <v>8444</v>
      </c>
      <c r="D3926" s="169" t="s">
        <v>3019</v>
      </c>
      <c r="E3926" s="169" t="s">
        <v>3021</v>
      </c>
      <c r="F3926" s="174">
        <v>19.87</v>
      </c>
      <c r="G3926" s="174">
        <v>-103.53</v>
      </c>
      <c r="H3926" s="74">
        <v>57.444299999999998</v>
      </c>
      <c r="I3926" s="74">
        <v>1.4668000000000001</v>
      </c>
      <c r="J3926" s="74">
        <v>17.654566670000001</v>
      </c>
      <c r="K3926" s="74">
        <v>8.5833332999999998E-2</v>
      </c>
      <c r="L3926" s="74">
        <v>2.6708666669999999</v>
      </c>
      <c r="M3926" s="74">
        <v>6.3539666669999999</v>
      </c>
      <c r="N3926" s="74">
        <v>3.8786333329999998</v>
      </c>
      <c r="O3926" s="74">
        <v>2.4534666669999998</v>
      </c>
      <c r="P3926" s="74">
        <v>0</v>
      </c>
      <c r="Q3926" s="74">
        <v>0.46879999999999999</v>
      </c>
      <c r="R3926" s="74">
        <v>1</v>
      </c>
      <c r="S3926" s="74">
        <v>0</v>
      </c>
      <c r="T3926" s="74">
        <v>0</v>
      </c>
      <c r="U3926" s="74">
        <v>0.04</v>
      </c>
      <c r="V3926" s="74">
        <v>5.2177816669499997</v>
      </c>
      <c r="W3926" s="74">
        <v>1.023094342190555</v>
      </c>
      <c r="X3926" s="74">
        <v>1073.4758466722001</v>
      </c>
      <c r="Y3926" s="74">
        <v>870</v>
      </c>
      <c r="Z3926" s="74">
        <v>0.17023020972576841</v>
      </c>
      <c r="AA3926" s="74">
        <v>0.82976979027423159</v>
      </c>
      <c r="AB3926" s="74">
        <v>2.6733339319657781E-4</v>
      </c>
      <c r="AC3926" s="74">
        <v>2.6733339319657781E-4</v>
      </c>
      <c r="AD3926" t="s">
        <v>5810</v>
      </c>
    </row>
    <row r="3927" spans="1:30">
      <c r="A3927" s="165" t="s">
        <v>8298</v>
      </c>
      <c r="C3927" s="165" t="s">
        <v>8444</v>
      </c>
      <c r="D3927" s="169" t="s">
        <v>3019</v>
      </c>
      <c r="E3927" s="169" t="s">
        <v>3021</v>
      </c>
      <c r="F3927" s="174">
        <v>19.87</v>
      </c>
      <c r="G3927" s="174">
        <v>-103.53</v>
      </c>
      <c r="H3927" s="74">
        <v>54.591099999999997</v>
      </c>
      <c r="I3927" s="74">
        <v>1.431966667</v>
      </c>
      <c r="J3927" s="74">
        <v>17.661100000000001</v>
      </c>
      <c r="K3927" s="74">
        <v>7.4200000000000002E-2</v>
      </c>
      <c r="L3927" s="74">
        <v>1.9888666669999999</v>
      </c>
      <c r="M3927" s="74">
        <v>7.1484666670000001</v>
      </c>
      <c r="N3927" s="74">
        <v>4.2081</v>
      </c>
      <c r="O3927" s="74">
        <v>1.6637</v>
      </c>
      <c r="P3927" s="74">
        <v>0</v>
      </c>
      <c r="Q3927" s="74">
        <v>0.46970000000000001</v>
      </c>
      <c r="R3927" s="74">
        <v>3</v>
      </c>
      <c r="S3927" s="74">
        <v>0</v>
      </c>
      <c r="T3927" s="74">
        <v>0</v>
      </c>
      <c r="U3927" s="74">
        <v>0.12</v>
      </c>
      <c r="V3927" s="74">
        <v>5.2365383330499986</v>
      </c>
      <c r="W3927" s="74">
        <v>1.0267721194894439</v>
      </c>
      <c r="X3927" s="74">
        <v>1086.6645466722</v>
      </c>
      <c r="Y3927" s="74">
        <v>2850</v>
      </c>
      <c r="Z3927" s="74">
        <v>0.37443754307520971</v>
      </c>
      <c r="AA3927" s="74">
        <v>0.62556245692479029</v>
      </c>
      <c r="AB3927" s="74">
        <v>2.13843870368876E-4</v>
      </c>
      <c r="AC3927" s="74">
        <v>2.1384387036887589E-4</v>
      </c>
      <c r="AD3927" t="s">
        <v>5810</v>
      </c>
    </row>
    <row r="3928" spans="1:30">
      <c r="A3928" s="165" t="s">
        <v>8299</v>
      </c>
      <c r="C3928" s="165" t="s">
        <v>8444</v>
      </c>
      <c r="D3928" s="169" t="s">
        <v>3019</v>
      </c>
      <c r="E3928" s="169" t="s">
        <v>3021</v>
      </c>
      <c r="F3928" s="174">
        <v>19.87</v>
      </c>
      <c r="G3928" s="174">
        <v>-103.53</v>
      </c>
      <c r="H3928" s="74">
        <v>52.432966669999999</v>
      </c>
      <c r="I3928" s="74">
        <v>1.4722999999999999</v>
      </c>
      <c r="J3928" s="74">
        <v>16.414100000000001</v>
      </c>
      <c r="K3928" s="74">
        <v>0.13193333300000001</v>
      </c>
      <c r="L3928" s="74">
        <v>4.6389333329999998</v>
      </c>
      <c r="M3928" s="74">
        <v>6.2434000000000003</v>
      </c>
      <c r="N3928" s="74">
        <v>4.0693666669999997</v>
      </c>
      <c r="O3928" s="74">
        <v>1.470166667</v>
      </c>
      <c r="P3928" s="74">
        <v>0</v>
      </c>
      <c r="Q3928" s="74">
        <v>0.448333333</v>
      </c>
      <c r="R3928" s="74">
        <v>5.5</v>
      </c>
      <c r="S3928" s="74">
        <v>0</v>
      </c>
      <c r="T3928" s="74">
        <v>0</v>
      </c>
      <c r="U3928" s="74">
        <v>0.08</v>
      </c>
      <c r="V3928" s="74">
        <v>6.4412149999999997</v>
      </c>
      <c r="W3928" s="74">
        <v>1.262983207035</v>
      </c>
      <c r="X3928" s="74">
        <v>1071.6404399999999</v>
      </c>
      <c r="Y3928" s="74">
        <v>3200</v>
      </c>
      <c r="Z3928" s="74">
        <v>0.77247171602480114</v>
      </c>
      <c r="AA3928" s="74">
        <v>0.22752828397519889</v>
      </c>
      <c r="AB3928" s="74">
        <v>9.3328248312799878E-4</v>
      </c>
      <c r="AC3928" s="74">
        <v>9.3328248312799845E-4</v>
      </c>
      <c r="AD3928" t="s">
        <v>5810</v>
      </c>
    </row>
    <row r="3929" spans="1:30">
      <c r="A3929" s="165" t="s">
        <v>4218</v>
      </c>
      <c r="C3929" s="165" t="s">
        <v>8444</v>
      </c>
      <c r="D3929" s="169" t="s">
        <v>3490</v>
      </c>
      <c r="E3929" s="169" t="s">
        <v>8434</v>
      </c>
      <c r="F3929" s="174">
        <v>44.254719999999999</v>
      </c>
      <c r="G3929" s="174">
        <v>-121.88012999999999</v>
      </c>
      <c r="H3929" s="74">
        <v>50.47</v>
      </c>
      <c r="I3929" s="74">
        <v>1.55</v>
      </c>
      <c r="J3929" s="74">
        <v>18.07</v>
      </c>
      <c r="K3929" s="74">
        <v>0.14000000000000001</v>
      </c>
      <c r="L3929" s="74">
        <v>4.8</v>
      </c>
      <c r="M3929" s="74">
        <v>10.09</v>
      </c>
      <c r="N3929" s="74">
        <v>3.72</v>
      </c>
      <c r="O3929" s="74">
        <v>0.7</v>
      </c>
      <c r="P3929" s="74">
        <v>0</v>
      </c>
      <c r="Q3929" s="74">
        <v>0.32</v>
      </c>
      <c r="R3929" s="74">
        <v>1.76</v>
      </c>
      <c r="S3929" s="74">
        <v>0</v>
      </c>
      <c r="T3929" s="74">
        <v>0</v>
      </c>
      <c r="U3929" s="74">
        <v>0.13250000000000001</v>
      </c>
      <c r="V3929" s="74">
        <v>6.7234999999999996</v>
      </c>
      <c r="W3929" s="74">
        <v>1.3183332015</v>
      </c>
      <c r="X3929" s="74">
        <v>1135.4939999999999</v>
      </c>
      <c r="Y3929" s="74">
        <v>2560</v>
      </c>
      <c r="Z3929" s="74">
        <v>0.19517438759615391</v>
      </c>
      <c r="AA3929" s="74">
        <v>0.80482561240384609</v>
      </c>
      <c r="AB3929" s="74">
        <v>2.003803577177869E-4</v>
      </c>
      <c r="AC3929" s="74">
        <v>2.0038035771778679E-4</v>
      </c>
      <c r="AD3929" t="s">
        <v>5810</v>
      </c>
    </row>
    <row r="3930" spans="1:30">
      <c r="A3930" s="165" t="s">
        <v>8300</v>
      </c>
      <c r="C3930" s="165" t="s">
        <v>8444</v>
      </c>
      <c r="D3930" s="169" t="s">
        <v>3490</v>
      </c>
      <c r="E3930" s="169" t="s">
        <v>8434</v>
      </c>
      <c r="F3930" s="174">
        <v>44.254719999999999</v>
      </c>
      <c r="G3930" s="174">
        <v>-121.88012999999999</v>
      </c>
      <c r="H3930" s="74">
        <v>51.49</v>
      </c>
      <c r="I3930" s="74">
        <v>1.48</v>
      </c>
      <c r="J3930" s="74">
        <v>17.52</v>
      </c>
      <c r="K3930" s="74">
        <v>0.12</v>
      </c>
      <c r="L3930" s="74">
        <v>5.03</v>
      </c>
      <c r="M3930" s="74">
        <v>9.7799999999999994</v>
      </c>
      <c r="N3930" s="74">
        <v>3.75</v>
      </c>
      <c r="O3930" s="74">
        <v>0.67</v>
      </c>
      <c r="P3930" s="74">
        <v>0</v>
      </c>
      <c r="Q3930" s="74">
        <v>0.34</v>
      </c>
      <c r="R3930" s="74">
        <v>1.7</v>
      </c>
      <c r="S3930" s="74">
        <v>0</v>
      </c>
      <c r="T3930" s="74">
        <v>0</v>
      </c>
      <c r="U3930" s="74">
        <v>0.1017</v>
      </c>
      <c r="V3930" s="74">
        <v>6.8679999999999994</v>
      </c>
      <c r="W3930" s="74">
        <v>1.346666532</v>
      </c>
      <c r="X3930" s="74">
        <v>1130.348</v>
      </c>
      <c r="Y3930" s="74">
        <v>2040</v>
      </c>
      <c r="Z3930" s="74">
        <v>0.21693889925012749</v>
      </c>
      <c r="AA3930" s="74">
        <v>0.78306110074987256</v>
      </c>
      <c r="AB3930" s="74">
        <v>4.3021978739059388E-4</v>
      </c>
      <c r="AC3930" s="74">
        <v>4.3021978739059388E-4</v>
      </c>
      <c r="AD3930" t="s">
        <v>5810</v>
      </c>
    </row>
    <row r="3931" spans="1:30">
      <c r="A3931" s="165" t="s">
        <v>8301</v>
      </c>
      <c r="C3931" s="165" t="s">
        <v>8444</v>
      </c>
      <c r="D3931" s="169" t="s">
        <v>3490</v>
      </c>
      <c r="E3931" s="169" t="s">
        <v>8434</v>
      </c>
      <c r="F3931" s="174">
        <v>44.254719999999999</v>
      </c>
      <c r="G3931" s="174">
        <v>-121.88012999999999</v>
      </c>
      <c r="H3931" s="74">
        <v>51.82</v>
      </c>
      <c r="I3931" s="74">
        <v>1.55</v>
      </c>
      <c r="J3931" s="74">
        <v>17.920000000000002</v>
      </c>
      <c r="K3931" s="74">
        <v>0.13</v>
      </c>
      <c r="L3931" s="74">
        <v>4.84</v>
      </c>
      <c r="M3931" s="74">
        <v>9.7799999999999994</v>
      </c>
      <c r="N3931" s="74">
        <v>3.79</v>
      </c>
      <c r="O3931" s="74">
        <v>0.73</v>
      </c>
      <c r="P3931" s="74">
        <v>0</v>
      </c>
      <c r="Q3931" s="74">
        <v>0.3</v>
      </c>
      <c r="R3931" s="74">
        <v>1.63</v>
      </c>
      <c r="S3931" s="74">
        <v>0</v>
      </c>
      <c r="T3931" s="74">
        <v>0</v>
      </c>
      <c r="U3931" s="74">
        <v>0.1057</v>
      </c>
      <c r="V3931" s="74">
        <v>6.8594999999999997</v>
      </c>
      <c r="W3931" s="74">
        <v>1.3449998654999999</v>
      </c>
      <c r="X3931" s="74">
        <v>1130.348</v>
      </c>
      <c r="Y3931" s="74">
        <v>2110</v>
      </c>
      <c r="Z3931" s="74">
        <v>0.19754561222980219</v>
      </c>
      <c r="AA3931" s="74">
        <v>0.80245438777019784</v>
      </c>
      <c r="AB3931" s="74">
        <v>3.7618972235561573E-4</v>
      </c>
      <c r="AC3931" s="74">
        <v>3.7618972235561551E-4</v>
      </c>
      <c r="AD3931" t="s">
        <v>5810</v>
      </c>
    </row>
    <row r="3932" spans="1:30">
      <c r="A3932" s="165" t="s">
        <v>8302</v>
      </c>
      <c r="C3932" s="165" t="s">
        <v>8444</v>
      </c>
      <c r="D3932" s="169" t="s">
        <v>3490</v>
      </c>
      <c r="E3932" s="169" t="s">
        <v>8434</v>
      </c>
      <c r="F3932" s="174">
        <v>44.254719999999999</v>
      </c>
      <c r="G3932" s="174">
        <v>-121.88012999999999</v>
      </c>
      <c r="H3932" s="74">
        <v>50.54</v>
      </c>
      <c r="I3932" s="74">
        <v>1.61</v>
      </c>
      <c r="J3932" s="74">
        <v>18.239999999999998</v>
      </c>
      <c r="K3932" s="74">
        <v>0.12</v>
      </c>
      <c r="L3932" s="74">
        <v>4.83</v>
      </c>
      <c r="M3932" s="74">
        <v>10.36</v>
      </c>
      <c r="N3932" s="74">
        <v>3.51</v>
      </c>
      <c r="O3932" s="74">
        <v>0.65</v>
      </c>
      <c r="P3932" s="74">
        <v>0</v>
      </c>
      <c r="Q3932" s="74">
        <v>0.35</v>
      </c>
      <c r="R3932" s="74">
        <v>1.58</v>
      </c>
      <c r="S3932" s="74">
        <v>0</v>
      </c>
      <c r="T3932" s="74">
        <v>0</v>
      </c>
      <c r="U3932" s="74">
        <v>0.1118</v>
      </c>
      <c r="V3932" s="74">
        <v>6.6044999999999998</v>
      </c>
      <c r="W3932" s="74">
        <v>1.2949998705000001</v>
      </c>
      <c r="X3932" s="74">
        <v>1139.9760000000001</v>
      </c>
      <c r="Y3932" s="74">
        <v>2240</v>
      </c>
      <c r="Z3932" s="74">
        <v>0.1827514180821059</v>
      </c>
      <c r="AA3932" s="74">
        <v>0.81724858191789407</v>
      </c>
      <c r="AB3932" s="74">
        <v>5.1464378278499325E-4</v>
      </c>
      <c r="AC3932" s="74">
        <v>5.1464378278499336E-4</v>
      </c>
      <c r="AD3932" t="s">
        <v>5810</v>
      </c>
    </row>
    <row r="3933" spans="1:30">
      <c r="A3933" s="165" t="s">
        <v>8303</v>
      </c>
      <c r="C3933" s="165" t="s">
        <v>8444</v>
      </c>
      <c r="D3933" s="169" t="s">
        <v>3490</v>
      </c>
      <c r="E3933" s="169" t="s">
        <v>8434</v>
      </c>
      <c r="F3933" s="174">
        <v>44.254719999999999</v>
      </c>
      <c r="G3933" s="174">
        <v>-121.88012999999999</v>
      </c>
      <c r="H3933" s="74">
        <v>50.63</v>
      </c>
      <c r="I3933" s="74">
        <v>1.49</v>
      </c>
      <c r="J3933" s="74">
        <v>18.27</v>
      </c>
      <c r="K3933" s="74">
        <v>0.14000000000000001</v>
      </c>
      <c r="L3933" s="74">
        <v>5.0999999999999996</v>
      </c>
      <c r="M3933" s="74">
        <v>10.16</v>
      </c>
      <c r="N3933" s="74">
        <v>3.83</v>
      </c>
      <c r="O3933" s="74">
        <v>0.65</v>
      </c>
      <c r="P3933" s="74">
        <v>0</v>
      </c>
      <c r="Q3933" s="74">
        <v>0.32</v>
      </c>
      <c r="R3933" s="74">
        <v>1.87</v>
      </c>
      <c r="S3933" s="74">
        <v>0</v>
      </c>
      <c r="T3933" s="74">
        <v>0</v>
      </c>
      <c r="U3933" s="74">
        <v>0.14460000000000001</v>
      </c>
      <c r="V3933" s="74">
        <v>6.7320000000000002</v>
      </c>
      <c r="W3933" s="74">
        <v>1.319999868</v>
      </c>
      <c r="X3933" s="74">
        <v>1136.6559999999999</v>
      </c>
      <c r="Y3933" s="74">
        <v>2730</v>
      </c>
      <c r="Z3933" s="74">
        <v>0.205016949817384</v>
      </c>
      <c r="AA3933" s="74">
        <v>0.79498305018261595</v>
      </c>
      <c r="AB3933" s="74">
        <v>7.4795579961132411E-4</v>
      </c>
      <c r="AC3933" s="74">
        <v>7.4795579961132346E-4</v>
      </c>
      <c r="AD3933" t="s">
        <v>5810</v>
      </c>
    </row>
    <row r="3934" spans="1:30">
      <c r="A3934" s="165" t="s">
        <v>8304</v>
      </c>
      <c r="C3934" s="165" t="s">
        <v>8444</v>
      </c>
      <c r="D3934" s="169" t="s">
        <v>3490</v>
      </c>
      <c r="E3934" s="169" t="s">
        <v>8434</v>
      </c>
      <c r="F3934" s="174">
        <v>44.254719999999999</v>
      </c>
      <c r="G3934" s="174">
        <v>-121.88012999999999</v>
      </c>
      <c r="H3934" s="74">
        <v>51.17</v>
      </c>
      <c r="I3934" s="74">
        <v>1.55</v>
      </c>
      <c r="J3934" s="74">
        <v>18.14</v>
      </c>
      <c r="K3934" s="74">
        <v>0.18</v>
      </c>
      <c r="L3934" s="74">
        <v>5.05</v>
      </c>
      <c r="M3934" s="74">
        <v>9.64</v>
      </c>
      <c r="N3934" s="74">
        <v>3.32</v>
      </c>
      <c r="O3934" s="74">
        <v>0.87</v>
      </c>
      <c r="P3934" s="74">
        <v>0</v>
      </c>
      <c r="Q3934" s="74">
        <v>0.33</v>
      </c>
      <c r="R3934" s="74">
        <v>1.1100000000000001</v>
      </c>
      <c r="S3934" s="74">
        <v>0</v>
      </c>
      <c r="T3934" s="74">
        <v>0</v>
      </c>
      <c r="U3934" s="74">
        <v>8.48E-2</v>
      </c>
      <c r="V3934" s="74">
        <v>7.3609999999999998</v>
      </c>
      <c r="W3934" s="74">
        <v>1.4433331890000001</v>
      </c>
      <c r="X3934" s="74">
        <v>1128.0239999999999</v>
      </c>
      <c r="Y3934" s="74">
        <v>1690</v>
      </c>
      <c r="Z3934" s="74">
        <v>0.12960709303812909</v>
      </c>
      <c r="AA3934" s="74">
        <v>0.87039290696187099</v>
      </c>
      <c r="AB3934" s="74">
        <v>2.2347936110450061E-4</v>
      </c>
      <c r="AC3934" s="74">
        <v>2.234793611045005E-4</v>
      </c>
      <c r="AD3934" t="s">
        <v>5810</v>
      </c>
    </row>
    <row r="3935" spans="1:30">
      <c r="A3935" s="165" t="s">
        <v>8305</v>
      </c>
      <c r="C3935" s="165" t="s">
        <v>8444</v>
      </c>
      <c r="D3935" s="169" t="s">
        <v>3490</v>
      </c>
      <c r="E3935" s="169" t="s">
        <v>8434</v>
      </c>
      <c r="F3935" s="174">
        <v>44.254719999999999</v>
      </c>
      <c r="G3935" s="174">
        <v>-121.88012999999999</v>
      </c>
      <c r="H3935" s="74">
        <v>52.49</v>
      </c>
      <c r="I3935" s="74">
        <v>1.35</v>
      </c>
      <c r="J3935" s="74">
        <v>16.579999999999998</v>
      </c>
      <c r="K3935" s="74">
        <v>0.16</v>
      </c>
      <c r="L3935" s="74">
        <v>5.17</v>
      </c>
      <c r="M3935" s="74">
        <v>9.91</v>
      </c>
      <c r="N3935" s="74">
        <v>4.01</v>
      </c>
      <c r="O3935" s="74">
        <v>0.63</v>
      </c>
      <c r="P3935" s="74">
        <v>0</v>
      </c>
      <c r="Q3935" s="74">
        <v>0.32</v>
      </c>
      <c r="R3935" s="74">
        <v>1.7</v>
      </c>
      <c r="S3935" s="74">
        <v>0</v>
      </c>
      <c r="T3935" s="74">
        <v>0</v>
      </c>
      <c r="U3935" s="74">
        <v>9.2999999999999999E-2</v>
      </c>
      <c r="V3935" s="74">
        <v>6.825499999999999</v>
      </c>
      <c r="W3935" s="74">
        <v>1.3383331995000001</v>
      </c>
      <c r="X3935" s="74">
        <v>1132.5060000000001</v>
      </c>
      <c r="Y3935" s="74">
        <v>1840</v>
      </c>
      <c r="Z3935" s="74">
        <v>0.22954828069366229</v>
      </c>
      <c r="AA3935" s="74">
        <v>0.77045171930633771</v>
      </c>
      <c r="AB3935" s="74">
        <v>6.3854383718553508E-4</v>
      </c>
      <c r="AC3935" s="74">
        <v>6.3854383718553486E-4</v>
      </c>
      <c r="AD3935" t="s">
        <v>5810</v>
      </c>
    </row>
    <row r="3936" spans="1:30">
      <c r="A3936" s="165" t="s">
        <v>8306</v>
      </c>
      <c r="C3936" s="165" t="s">
        <v>8444</v>
      </c>
      <c r="D3936" s="169" t="s">
        <v>3490</v>
      </c>
      <c r="E3936" s="169" t="s">
        <v>8434</v>
      </c>
      <c r="F3936" s="174">
        <v>44.254719999999999</v>
      </c>
      <c r="G3936" s="174">
        <v>-121.88012999999999</v>
      </c>
      <c r="H3936" s="74">
        <v>49.64</v>
      </c>
      <c r="I3936" s="74">
        <v>1.43</v>
      </c>
      <c r="J3936" s="74">
        <v>18.37</v>
      </c>
      <c r="K3936" s="74">
        <v>0.14000000000000001</v>
      </c>
      <c r="L3936" s="74">
        <v>5.17</v>
      </c>
      <c r="M3936" s="74">
        <v>10.220000000000001</v>
      </c>
      <c r="N3936" s="74">
        <v>3.59</v>
      </c>
      <c r="O3936" s="74">
        <v>0.65</v>
      </c>
      <c r="P3936" s="74">
        <v>0</v>
      </c>
      <c r="Q3936" s="74">
        <v>0.31</v>
      </c>
      <c r="R3936" s="74">
        <v>1.3</v>
      </c>
      <c r="S3936" s="74">
        <v>0</v>
      </c>
      <c r="T3936" s="74">
        <v>0</v>
      </c>
      <c r="U3936" s="74">
        <v>6.0199999999999997E-2</v>
      </c>
      <c r="V3936" s="74">
        <v>6.8339999999999987</v>
      </c>
      <c r="W3936" s="74">
        <v>1.3399998660000001</v>
      </c>
      <c r="X3936" s="74">
        <v>1137.652</v>
      </c>
      <c r="Y3936" s="74">
        <v>1290</v>
      </c>
      <c r="Z3936" s="74">
        <v>0.21312888322889451</v>
      </c>
      <c r="AA3936" s="74">
        <v>0.78687111677110544</v>
      </c>
      <c r="AB3936" s="74">
        <v>6.4294108008358956E-4</v>
      </c>
      <c r="AC3936" s="74">
        <v>6.4294108008358978E-4</v>
      </c>
      <c r="AD3936" t="s">
        <v>5810</v>
      </c>
    </row>
    <row r="3937" spans="1:30">
      <c r="A3937" s="165" t="s">
        <v>8307</v>
      </c>
      <c r="C3937" s="165" t="s">
        <v>8444</v>
      </c>
      <c r="D3937" s="169" t="s">
        <v>3490</v>
      </c>
      <c r="E3937" s="169" t="s">
        <v>8434</v>
      </c>
      <c r="F3937" s="174">
        <v>44.254719999999999</v>
      </c>
      <c r="G3937" s="174">
        <v>-121.88012999999999</v>
      </c>
      <c r="H3937" s="74">
        <v>50.28</v>
      </c>
      <c r="I3937" s="74">
        <v>1.48</v>
      </c>
      <c r="J3937" s="74">
        <v>18.190000000000001</v>
      </c>
      <c r="K3937" s="74">
        <v>0.14000000000000001</v>
      </c>
      <c r="L3937" s="74">
        <v>5.19</v>
      </c>
      <c r="M3937" s="74">
        <v>10.34</v>
      </c>
      <c r="N3937" s="74">
        <v>3.72</v>
      </c>
      <c r="O3937" s="74">
        <v>0.67</v>
      </c>
      <c r="P3937" s="74">
        <v>0</v>
      </c>
      <c r="Q3937" s="74">
        <v>0.33</v>
      </c>
      <c r="R3937" s="74">
        <v>1.47</v>
      </c>
      <c r="S3937" s="74">
        <v>0</v>
      </c>
      <c r="T3937" s="74">
        <v>0</v>
      </c>
      <c r="U3937" s="74">
        <v>8.1299999999999997E-2</v>
      </c>
      <c r="V3937" s="74">
        <v>6.3410000000000002</v>
      </c>
      <c r="W3937" s="74">
        <v>1.243333209</v>
      </c>
      <c r="X3937" s="74">
        <v>1139.644</v>
      </c>
      <c r="Y3937" s="74">
        <v>1680</v>
      </c>
      <c r="Z3937" s="74">
        <v>0.2039890571689319</v>
      </c>
      <c r="AA3937" s="74">
        <v>0.7960109428310681</v>
      </c>
      <c r="AB3937" s="74">
        <v>2.1665073613081939E-4</v>
      </c>
      <c r="AC3937" s="74">
        <v>2.1665073613081931E-4</v>
      </c>
      <c r="AD3937" t="s">
        <v>5810</v>
      </c>
    </row>
    <row r="3938" spans="1:30">
      <c r="A3938" s="165" t="s">
        <v>8308</v>
      </c>
      <c r="C3938" s="165" t="s">
        <v>8444</v>
      </c>
      <c r="D3938" s="169" t="s">
        <v>3490</v>
      </c>
      <c r="E3938" s="169" t="s">
        <v>8434</v>
      </c>
      <c r="F3938" s="174">
        <v>44.254719999999999</v>
      </c>
      <c r="G3938" s="174">
        <v>-121.88012999999999</v>
      </c>
      <c r="H3938" s="74">
        <v>49.93</v>
      </c>
      <c r="I3938" s="74">
        <v>1.66</v>
      </c>
      <c r="J3938" s="74">
        <v>18.61</v>
      </c>
      <c r="K3938" s="74">
        <v>0.13</v>
      </c>
      <c r="L3938" s="74">
        <v>4.82</v>
      </c>
      <c r="M3938" s="74">
        <v>10.36</v>
      </c>
      <c r="N3938" s="74">
        <v>2.5099999999999998</v>
      </c>
      <c r="O3938" s="74">
        <v>0.66</v>
      </c>
      <c r="P3938" s="74">
        <v>0</v>
      </c>
      <c r="Q3938" s="74">
        <v>0.33</v>
      </c>
      <c r="R3938" s="74">
        <v>1.46</v>
      </c>
      <c r="S3938" s="74">
        <v>0</v>
      </c>
      <c r="T3938" s="74">
        <v>0</v>
      </c>
      <c r="U3938" s="74">
        <v>9.69E-2</v>
      </c>
      <c r="V3938" s="74">
        <v>6.6555</v>
      </c>
      <c r="W3938" s="74">
        <v>1.3049998695</v>
      </c>
      <c r="X3938" s="74">
        <v>1139.9760000000001</v>
      </c>
      <c r="Y3938" s="74">
        <v>2060</v>
      </c>
      <c r="Z3938" s="74">
        <v>0.17849338521733391</v>
      </c>
      <c r="AA3938" s="74">
        <v>0.82150661478266607</v>
      </c>
      <c r="AB3938" s="74">
        <v>2.093630077864965E-4</v>
      </c>
      <c r="AC3938" s="74">
        <v>2.093630077864965E-4</v>
      </c>
      <c r="AD3938" t="s">
        <v>5810</v>
      </c>
    </row>
    <row r="3939" spans="1:30">
      <c r="A3939" s="165" t="s">
        <v>3911</v>
      </c>
      <c r="C3939" s="165" t="s">
        <v>8444</v>
      </c>
      <c r="D3939" s="169" t="s">
        <v>3490</v>
      </c>
      <c r="E3939" s="169" t="s">
        <v>8435</v>
      </c>
      <c r="F3939" s="174">
        <v>44.394179999999999</v>
      </c>
      <c r="G3939" s="174">
        <v>-121.73950000000001</v>
      </c>
      <c r="H3939" s="74">
        <v>49.78</v>
      </c>
      <c r="I3939" s="74">
        <v>1.36</v>
      </c>
      <c r="J3939" s="74">
        <v>17.25</v>
      </c>
      <c r="K3939" s="74">
        <v>0.15</v>
      </c>
      <c r="L3939" s="74">
        <v>4.84</v>
      </c>
      <c r="M3939" s="74">
        <v>9.9700000000000006</v>
      </c>
      <c r="N3939" s="74">
        <v>4.1399999999999997</v>
      </c>
      <c r="O3939" s="74">
        <v>1.08</v>
      </c>
      <c r="P3939" s="74">
        <v>0</v>
      </c>
      <c r="Q3939" s="74">
        <v>0.39</v>
      </c>
      <c r="R3939" s="74">
        <v>1.1000000000000001</v>
      </c>
      <c r="S3939" s="74">
        <v>0</v>
      </c>
      <c r="T3939" s="74">
        <v>0</v>
      </c>
      <c r="U3939" s="74">
        <v>1.15E-2</v>
      </c>
      <c r="V3939" s="74">
        <v>7.2419999999999991</v>
      </c>
      <c r="W3939" s="74">
        <v>1.4199998579999999</v>
      </c>
      <c r="X3939" s="74">
        <v>1133.502</v>
      </c>
      <c r="Y3939" s="74">
        <v>340</v>
      </c>
      <c r="Z3939" s="74">
        <v>0.48485280274111692</v>
      </c>
      <c r="AA3939" s="74">
        <v>0.51514719725888314</v>
      </c>
      <c r="AB3939" s="74">
        <v>6.1811723073269982E-4</v>
      </c>
      <c r="AC3939" s="74">
        <v>6.1811723073269993E-4</v>
      </c>
      <c r="AD3939" t="s">
        <v>5810</v>
      </c>
    </row>
    <row r="3940" spans="1:30">
      <c r="A3940" s="165" t="s">
        <v>8309</v>
      </c>
      <c r="C3940" s="165" t="s">
        <v>8444</v>
      </c>
      <c r="D3940" s="169" t="s">
        <v>3490</v>
      </c>
      <c r="E3940" s="169" t="s">
        <v>8435</v>
      </c>
      <c r="F3940" s="174">
        <v>44.394179999999999</v>
      </c>
      <c r="G3940" s="174">
        <v>-121.73950000000001</v>
      </c>
      <c r="H3940" s="74">
        <v>49.46</v>
      </c>
      <c r="I3940" s="74">
        <v>1.42</v>
      </c>
      <c r="J3940" s="74">
        <v>17.98</v>
      </c>
      <c r="K3940" s="74">
        <v>0.12</v>
      </c>
      <c r="L3940" s="74">
        <v>4.9800000000000004</v>
      </c>
      <c r="M3940" s="74">
        <v>10</v>
      </c>
      <c r="N3940" s="74">
        <v>3.68</v>
      </c>
      <c r="O3940" s="74">
        <v>1.03</v>
      </c>
      <c r="P3940" s="74">
        <v>0</v>
      </c>
      <c r="Q3940" s="74">
        <v>0.37</v>
      </c>
      <c r="R3940" s="74">
        <v>1.65</v>
      </c>
      <c r="S3940" s="74">
        <v>0</v>
      </c>
      <c r="T3940" s="74">
        <v>0</v>
      </c>
      <c r="U3940" s="74">
        <v>1.15E-2</v>
      </c>
      <c r="V3940" s="74">
        <v>6.6724999999999994</v>
      </c>
      <c r="W3940" s="74">
        <v>1.3083332025000001</v>
      </c>
      <c r="X3940" s="74">
        <v>1134</v>
      </c>
      <c r="Y3940" s="74">
        <v>520</v>
      </c>
      <c r="Z3940" s="74">
        <v>0.65174686836001272</v>
      </c>
      <c r="AA3940" s="74">
        <v>0.34825313163998728</v>
      </c>
      <c r="AB3940" s="74">
        <v>2.0282198920616081E-4</v>
      </c>
      <c r="AC3940" s="74">
        <v>2.0282198920616081E-4</v>
      </c>
      <c r="AD3940" t="s">
        <v>5810</v>
      </c>
    </row>
    <row r="3941" spans="1:30">
      <c r="A3941" s="165" t="s">
        <v>8310</v>
      </c>
      <c r="C3941" s="165" t="s">
        <v>8444</v>
      </c>
      <c r="D3941" s="169" t="s">
        <v>3490</v>
      </c>
      <c r="E3941" s="169" t="s">
        <v>8435</v>
      </c>
      <c r="F3941" s="174">
        <v>44.394179999999999</v>
      </c>
      <c r="G3941" s="174">
        <v>-121.73950000000001</v>
      </c>
      <c r="H3941" s="74">
        <v>48.69</v>
      </c>
      <c r="I3941" s="74">
        <v>1.27</v>
      </c>
      <c r="J3941" s="74">
        <v>17.28</v>
      </c>
      <c r="K3941" s="74">
        <v>0.13</v>
      </c>
      <c r="L3941" s="74">
        <v>5.01</v>
      </c>
      <c r="M3941" s="74">
        <v>9.73</v>
      </c>
      <c r="N3941" s="74">
        <v>3.56</v>
      </c>
      <c r="O3941" s="74">
        <v>0.97</v>
      </c>
      <c r="P3941" s="74">
        <v>0</v>
      </c>
      <c r="Q3941" s="74">
        <v>0.35</v>
      </c>
      <c r="R3941" s="74">
        <v>2.64</v>
      </c>
      <c r="S3941" s="74">
        <v>0</v>
      </c>
      <c r="T3941" s="74">
        <v>0</v>
      </c>
      <c r="U3941" s="74">
        <v>4.5699999999999998E-2</v>
      </c>
      <c r="V3941" s="74">
        <v>6.63</v>
      </c>
      <c r="W3941" s="74">
        <v>1.2999998699999999</v>
      </c>
      <c r="X3941" s="74">
        <v>1129.518</v>
      </c>
      <c r="Y3941" s="74">
        <v>1430</v>
      </c>
      <c r="Z3941" s="74">
        <v>0.56554874989818193</v>
      </c>
      <c r="AA3941" s="74">
        <v>0.43445125010181812</v>
      </c>
      <c r="AB3941" s="74">
        <v>4.7043309368697798E-5</v>
      </c>
      <c r="AC3941" s="74">
        <v>4.7043309368697818E-5</v>
      </c>
      <c r="AD3941" t="s">
        <v>5810</v>
      </c>
    </row>
    <row r="3942" spans="1:30">
      <c r="A3942" s="165" t="s">
        <v>8311</v>
      </c>
      <c r="C3942" s="165" t="s">
        <v>8444</v>
      </c>
      <c r="D3942" s="169" t="s">
        <v>3490</v>
      </c>
      <c r="E3942" s="169" t="s">
        <v>8435</v>
      </c>
      <c r="F3942" s="174">
        <v>44.394179999999999</v>
      </c>
      <c r="G3942" s="174">
        <v>-121.73950000000001</v>
      </c>
      <c r="H3942" s="74">
        <v>49.75</v>
      </c>
      <c r="I3942" s="74">
        <v>1.45</v>
      </c>
      <c r="J3942" s="74">
        <v>17.52</v>
      </c>
      <c r="K3942" s="74">
        <v>0.14000000000000001</v>
      </c>
      <c r="L3942" s="74">
        <v>6.24</v>
      </c>
      <c r="M3942" s="74">
        <v>9.84</v>
      </c>
      <c r="N3942" s="74">
        <v>3.54</v>
      </c>
      <c r="O3942" s="74">
        <v>0.96</v>
      </c>
      <c r="P3942" s="74">
        <v>0</v>
      </c>
      <c r="Q3942" s="74">
        <v>0.4</v>
      </c>
      <c r="R3942" s="74">
        <v>2.21</v>
      </c>
      <c r="S3942" s="74">
        <v>0</v>
      </c>
      <c r="T3942" s="74">
        <v>0</v>
      </c>
      <c r="U3942" s="74">
        <v>0.1074</v>
      </c>
      <c r="V3942" s="74">
        <v>6.2560000000000002</v>
      </c>
      <c r="W3942" s="74">
        <v>1.226666544</v>
      </c>
      <c r="X3942" s="74">
        <v>1131.3440000000001</v>
      </c>
      <c r="Y3942" s="74">
        <v>2160</v>
      </c>
      <c r="Z3942" s="74">
        <v>0.3193756988872738</v>
      </c>
      <c r="AA3942" s="74">
        <v>0.6806243011127262</v>
      </c>
      <c r="AB3942" s="74">
        <v>7.1240978177842791E-4</v>
      </c>
      <c r="AC3942" s="74">
        <v>7.1240978177842802E-4</v>
      </c>
      <c r="AD3942" t="s">
        <v>5810</v>
      </c>
    </row>
    <row r="3943" spans="1:30">
      <c r="A3943" s="165" t="s">
        <v>8312</v>
      </c>
      <c r="C3943" s="165" t="s">
        <v>8444</v>
      </c>
      <c r="D3943" s="169" t="s">
        <v>3490</v>
      </c>
      <c r="E3943" s="169" t="s">
        <v>8435</v>
      </c>
      <c r="F3943" s="174">
        <v>44.394179999999999</v>
      </c>
      <c r="G3943" s="174">
        <v>-121.73950000000001</v>
      </c>
      <c r="H3943" s="74">
        <v>49.89</v>
      </c>
      <c r="I3943" s="74">
        <v>1.55</v>
      </c>
      <c r="J3943" s="74">
        <v>17.66</v>
      </c>
      <c r="K3943" s="74">
        <v>0.09</v>
      </c>
      <c r="L3943" s="74">
        <v>4.8</v>
      </c>
      <c r="M3943" s="74">
        <v>10.33</v>
      </c>
      <c r="N3943" s="74">
        <v>3.69</v>
      </c>
      <c r="O3943" s="74">
        <v>1</v>
      </c>
      <c r="P3943" s="74">
        <v>0</v>
      </c>
      <c r="Q3943" s="74">
        <v>0.37</v>
      </c>
      <c r="R3943" s="74">
        <v>2.1800000000000002</v>
      </c>
      <c r="S3943" s="74">
        <v>0</v>
      </c>
      <c r="T3943" s="74">
        <v>0</v>
      </c>
      <c r="U3943" s="74">
        <v>8.8499999999999995E-2</v>
      </c>
      <c r="V3943" s="74">
        <v>5.8224999999999998</v>
      </c>
      <c r="W3943" s="74">
        <v>1.1416665525</v>
      </c>
      <c r="X3943" s="74">
        <v>1139.4780000000001</v>
      </c>
      <c r="Y3943" s="74">
        <v>1920</v>
      </c>
      <c r="Z3943" s="74">
        <v>0.33445523994088672</v>
      </c>
      <c r="AA3943" s="74">
        <v>0.66554476005911323</v>
      </c>
      <c r="AB3943" s="74">
        <v>4.0934973403800382E-4</v>
      </c>
      <c r="AC3943" s="74">
        <v>4.0934973403800382E-4</v>
      </c>
      <c r="AD3943" t="s">
        <v>5810</v>
      </c>
    </row>
    <row r="3944" spans="1:30">
      <c r="A3944" s="165" t="s">
        <v>4307</v>
      </c>
      <c r="C3944" s="165" t="s">
        <v>8444</v>
      </c>
      <c r="D3944" s="169" t="s">
        <v>3490</v>
      </c>
      <c r="E3944" s="169" t="s">
        <v>8433</v>
      </c>
      <c r="F3944" s="174">
        <v>44.209049999999998</v>
      </c>
      <c r="G3944" s="174">
        <v>-121.79552</v>
      </c>
      <c r="H3944" s="74">
        <v>50.68</v>
      </c>
      <c r="I3944" s="74">
        <v>1.4</v>
      </c>
      <c r="J3944" s="74">
        <v>17.82</v>
      </c>
      <c r="K3944" s="74">
        <v>0.11</v>
      </c>
      <c r="L3944" s="74">
        <v>5.49</v>
      </c>
      <c r="M3944" s="74">
        <v>8.74</v>
      </c>
      <c r="N3944" s="74">
        <v>3.83</v>
      </c>
      <c r="O3944" s="74">
        <v>0.8</v>
      </c>
      <c r="P3944" s="74">
        <v>0</v>
      </c>
      <c r="Q3944" s="74">
        <v>0.4</v>
      </c>
      <c r="R3944" s="74">
        <v>1.38</v>
      </c>
      <c r="S3944" s="74">
        <v>0</v>
      </c>
      <c r="T3944" s="74">
        <v>0</v>
      </c>
      <c r="U3944" s="74">
        <v>4.3799999999999999E-2</v>
      </c>
      <c r="V3944" s="74">
        <v>7.0720000000000001</v>
      </c>
      <c r="W3944" s="74">
        <v>1.3866665279999999</v>
      </c>
      <c r="X3944" s="74">
        <v>1113.0840000000001</v>
      </c>
      <c r="Y3944" s="74">
        <v>1000</v>
      </c>
      <c r="Z3944" s="74">
        <v>0.28752955357246851</v>
      </c>
      <c r="AA3944" s="74">
        <v>0.71247044642753155</v>
      </c>
      <c r="AB3944" s="74">
        <v>4.8732602798091567E-5</v>
      </c>
      <c r="AC3944" s="74">
        <v>4.8732602798091553E-5</v>
      </c>
      <c r="AD3944" t="s">
        <v>5810</v>
      </c>
    </row>
    <row r="3945" spans="1:30">
      <c r="A3945" s="165" t="s">
        <v>8313</v>
      </c>
      <c r="C3945" s="165" t="s">
        <v>8444</v>
      </c>
      <c r="D3945" s="169" t="s">
        <v>3490</v>
      </c>
      <c r="E3945" s="169" t="s">
        <v>8433</v>
      </c>
      <c r="F3945" s="174">
        <v>44.209049999999998</v>
      </c>
      <c r="G3945" s="174">
        <v>-121.79552</v>
      </c>
      <c r="H3945" s="74">
        <v>49.88</v>
      </c>
      <c r="I3945" s="74">
        <v>1.33</v>
      </c>
      <c r="J3945" s="74">
        <v>16.940000000000001</v>
      </c>
      <c r="K3945" s="74">
        <v>0.11</v>
      </c>
      <c r="L3945" s="74">
        <v>5.34</v>
      </c>
      <c r="M3945" s="74">
        <v>8.08</v>
      </c>
      <c r="N3945" s="74">
        <v>3.95</v>
      </c>
      <c r="O3945" s="74">
        <v>0.99</v>
      </c>
      <c r="P3945" s="74">
        <v>0</v>
      </c>
      <c r="Q3945" s="74">
        <v>0.43</v>
      </c>
      <c r="R3945" s="74">
        <v>1.59</v>
      </c>
      <c r="S3945" s="74">
        <v>0</v>
      </c>
      <c r="T3945" s="74">
        <v>0</v>
      </c>
      <c r="U3945" s="74">
        <v>3.6700000000000003E-2</v>
      </c>
      <c r="V3945" s="74">
        <v>6.3919999999999986</v>
      </c>
      <c r="W3945" s="74">
        <v>1.2533332079999999</v>
      </c>
      <c r="X3945" s="74">
        <v>1102.1279999999999</v>
      </c>
      <c r="Y3945" s="74">
        <v>910</v>
      </c>
      <c r="Z3945" s="74">
        <v>0.37785353832935681</v>
      </c>
      <c r="AA3945" s="74">
        <v>0.62214646167064314</v>
      </c>
      <c r="AB3945" s="74">
        <v>6.7152845776682359E-4</v>
      </c>
      <c r="AC3945" s="74">
        <v>6.7152845776682337E-4</v>
      </c>
      <c r="AD3945" t="s">
        <v>5810</v>
      </c>
    </row>
    <row r="3946" spans="1:30">
      <c r="A3946" s="165" t="s">
        <v>8314</v>
      </c>
      <c r="C3946" s="165" t="s">
        <v>8444</v>
      </c>
      <c r="D3946" s="169" t="s">
        <v>3490</v>
      </c>
      <c r="E3946" s="169" t="s">
        <v>8433</v>
      </c>
      <c r="F3946" s="174">
        <v>44.209049999999998</v>
      </c>
      <c r="G3946" s="174">
        <v>-121.79552</v>
      </c>
      <c r="H3946" s="74">
        <v>51.42</v>
      </c>
      <c r="I3946" s="74">
        <v>1.42</v>
      </c>
      <c r="J3946" s="74">
        <v>18.04</v>
      </c>
      <c r="K3946" s="74">
        <v>0.16</v>
      </c>
      <c r="L3946" s="74">
        <v>5.05</v>
      </c>
      <c r="M3946" s="74">
        <v>9.1199999999999992</v>
      </c>
      <c r="N3946" s="74">
        <v>4.01</v>
      </c>
      <c r="O3946" s="74">
        <v>0.98</v>
      </c>
      <c r="P3946" s="74">
        <v>0</v>
      </c>
      <c r="Q3946" s="74">
        <v>0.47</v>
      </c>
      <c r="R3946" s="74">
        <v>1.99</v>
      </c>
      <c r="S3946" s="74">
        <v>0</v>
      </c>
      <c r="T3946" s="74">
        <v>0</v>
      </c>
      <c r="U3946" s="74">
        <v>0.1124</v>
      </c>
      <c r="V3946" s="74">
        <v>6.2814999999999994</v>
      </c>
      <c r="W3946" s="74">
        <v>1.2316665435</v>
      </c>
      <c r="X3946" s="74">
        <v>1119.3920000000001</v>
      </c>
      <c r="Y3946" s="74">
        <v>2260</v>
      </c>
      <c r="Z3946" s="74">
        <v>0.25428985896381467</v>
      </c>
      <c r="AA3946" s="74">
        <v>0.74571014103618527</v>
      </c>
      <c r="AB3946" s="74">
        <v>1.184601645196205E-4</v>
      </c>
      <c r="AC3946" s="74">
        <v>1.184601645196205E-4</v>
      </c>
      <c r="AD3946" t="s">
        <v>5810</v>
      </c>
    </row>
    <row r="3947" spans="1:30">
      <c r="A3947" s="165" t="s">
        <v>8315</v>
      </c>
      <c r="C3947" s="165" t="s">
        <v>8444</v>
      </c>
      <c r="D3947" s="169" t="s">
        <v>3490</v>
      </c>
      <c r="E3947" s="169" t="s">
        <v>8433</v>
      </c>
      <c r="F3947" s="174">
        <v>44.209049999999998</v>
      </c>
      <c r="G3947" s="174">
        <v>-121.79552</v>
      </c>
      <c r="H3947" s="74">
        <v>51.04</v>
      </c>
      <c r="I3947" s="74">
        <v>1.35</v>
      </c>
      <c r="J3947" s="74">
        <v>17.579999999999998</v>
      </c>
      <c r="K3947" s="74">
        <v>0.18</v>
      </c>
      <c r="L3947" s="74">
        <v>5.34</v>
      </c>
      <c r="M3947" s="74">
        <v>8.43</v>
      </c>
      <c r="N3947" s="74">
        <v>3.98</v>
      </c>
      <c r="O3947" s="74">
        <v>1.06</v>
      </c>
      <c r="P3947" s="74">
        <v>0</v>
      </c>
      <c r="Q3947" s="74">
        <v>0.45</v>
      </c>
      <c r="R3947" s="74">
        <v>2.4500000000000002</v>
      </c>
      <c r="S3947" s="74">
        <v>0</v>
      </c>
      <c r="T3947" s="74">
        <v>0</v>
      </c>
      <c r="U3947" s="74">
        <v>4.6600000000000003E-2</v>
      </c>
      <c r="V3947" s="74">
        <v>6.6384999999999996</v>
      </c>
      <c r="W3947" s="74">
        <v>1.3016665365</v>
      </c>
      <c r="X3947" s="74">
        <v>1107.9380000000001</v>
      </c>
      <c r="Y3947" s="74">
        <v>1360</v>
      </c>
      <c r="Z3947" s="74">
        <v>0.52276851984794259</v>
      </c>
      <c r="AA3947" s="74">
        <v>0.47723148015205741</v>
      </c>
      <c r="AB3947" s="74">
        <v>3.0153267769452899E-4</v>
      </c>
      <c r="AC3947" s="74">
        <v>3.0153267769452899E-4</v>
      </c>
      <c r="AD3947" t="s">
        <v>5810</v>
      </c>
    </row>
    <row r="3948" spans="1:30">
      <c r="A3948" s="165" t="s">
        <v>8316</v>
      </c>
      <c r="C3948" s="165" t="s">
        <v>8444</v>
      </c>
      <c r="D3948" s="169" t="s">
        <v>3490</v>
      </c>
      <c r="E3948" s="169" t="s">
        <v>8433</v>
      </c>
      <c r="F3948" s="174">
        <v>44.209049999999998</v>
      </c>
      <c r="G3948" s="174">
        <v>-121.79552</v>
      </c>
      <c r="H3948" s="74">
        <v>51.05</v>
      </c>
      <c r="I3948" s="74">
        <v>1.37</v>
      </c>
      <c r="J3948" s="74">
        <v>16.8</v>
      </c>
      <c r="K3948" s="74">
        <v>0.15</v>
      </c>
      <c r="L3948" s="74">
        <v>5.24</v>
      </c>
      <c r="M3948" s="74">
        <v>8.4700000000000006</v>
      </c>
      <c r="N3948" s="74">
        <v>4.09</v>
      </c>
      <c r="O3948" s="74">
        <v>1.07</v>
      </c>
      <c r="P3948" s="74">
        <v>0</v>
      </c>
      <c r="Q3948" s="74">
        <v>0.43</v>
      </c>
      <c r="R3948" s="74">
        <v>2.27</v>
      </c>
      <c r="S3948" s="74">
        <v>0</v>
      </c>
      <c r="T3948" s="74">
        <v>0</v>
      </c>
      <c r="U3948" s="74">
        <v>4.5900000000000003E-2</v>
      </c>
      <c r="V3948" s="74">
        <v>7.4205000000000014</v>
      </c>
      <c r="W3948" s="74">
        <v>1.4549998545</v>
      </c>
      <c r="X3948" s="74">
        <v>1108.6020000000001</v>
      </c>
      <c r="Y3948" s="74">
        <v>1250</v>
      </c>
      <c r="Z3948" s="74">
        <v>0.50106812677882517</v>
      </c>
      <c r="AA3948" s="74">
        <v>0.49893187322117483</v>
      </c>
      <c r="AB3948" s="74">
        <v>8.2102544966380247E-4</v>
      </c>
      <c r="AC3948" s="74">
        <v>8.2102544966380182E-4</v>
      </c>
      <c r="AD3948" t="s">
        <v>5810</v>
      </c>
    </row>
    <row r="3949" spans="1:30">
      <c r="A3949" s="165" t="s">
        <v>8317</v>
      </c>
      <c r="C3949" s="165" t="s">
        <v>8444</v>
      </c>
      <c r="D3949" s="169" t="s">
        <v>3490</v>
      </c>
      <c r="E3949" s="169" t="s">
        <v>8433</v>
      </c>
      <c r="F3949" s="174">
        <v>44.209049999999998</v>
      </c>
      <c r="G3949" s="174">
        <v>-121.79552</v>
      </c>
      <c r="H3949" s="74">
        <v>51.2</v>
      </c>
      <c r="I3949" s="74">
        <v>1.47</v>
      </c>
      <c r="J3949" s="74">
        <v>18.05</v>
      </c>
      <c r="K3949" s="74">
        <v>0.13</v>
      </c>
      <c r="L3949" s="74">
        <v>5.38</v>
      </c>
      <c r="M3949" s="74">
        <v>9.15</v>
      </c>
      <c r="N3949" s="74">
        <v>3.48</v>
      </c>
      <c r="O3949" s="74">
        <v>0.89</v>
      </c>
      <c r="P3949" s="74">
        <v>0</v>
      </c>
      <c r="Q3949" s="74">
        <v>0.41</v>
      </c>
      <c r="R3949" s="74">
        <v>1.85</v>
      </c>
      <c r="S3949" s="74">
        <v>0</v>
      </c>
      <c r="T3949" s="74">
        <v>0</v>
      </c>
      <c r="U3949" s="74">
        <v>7.0300000000000001E-2</v>
      </c>
      <c r="V3949" s="74">
        <v>6.3324999999999996</v>
      </c>
      <c r="W3949" s="74">
        <v>1.2416665425</v>
      </c>
      <c r="X3949" s="74">
        <v>1119.8900000000001</v>
      </c>
      <c r="Y3949" s="74">
        <v>1590</v>
      </c>
      <c r="Z3949" s="74">
        <v>0.31066609945611229</v>
      </c>
      <c r="AA3949" s="74">
        <v>0.68933390054388766</v>
      </c>
      <c r="AB3949" s="74">
        <v>5.4313731296160061E-4</v>
      </c>
      <c r="AC3949" s="74">
        <v>5.431373129616005E-4</v>
      </c>
      <c r="AD3949" t="s">
        <v>5810</v>
      </c>
    </row>
    <row r="3950" spans="1:30">
      <c r="A3950" s="165" t="s">
        <v>8318</v>
      </c>
      <c r="C3950" s="165" t="s">
        <v>8444</v>
      </c>
      <c r="D3950" s="169" t="s">
        <v>3490</v>
      </c>
      <c r="E3950" s="169" t="s">
        <v>8433</v>
      </c>
      <c r="F3950" s="174">
        <v>44.209049999999998</v>
      </c>
      <c r="G3950" s="174">
        <v>-121.79552</v>
      </c>
      <c r="H3950" s="74">
        <v>50.79</v>
      </c>
      <c r="I3950" s="74">
        <v>1.43</v>
      </c>
      <c r="J3950" s="74">
        <v>17.559999999999999</v>
      </c>
      <c r="K3950" s="74">
        <v>0.08</v>
      </c>
      <c r="L3950" s="74">
        <v>5.2</v>
      </c>
      <c r="M3950" s="74">
        <v>9.25</v>
      </c>
      <c r="N3950" s="74">
        <v>3.44</v>
      </c>
      <c r="O3950" s="74">
        <v>0.87</v>
      </c>
      <c r="P3950" s="74">
        <v>0</v>
      </c>
      <c r="Q3950" s="74">
        <v>0.41</v>
      </c>
      <c r="R3950" s="74">
        <v>1.51</v>
      </c>
      <c r="S3950" s="74">
        <v>0</v>
      </c>
      <c r="T3950" s="74">
        <v>0</v>
      </c>
      <c r="U3950" s="74">
        <v>4.2900000000000001E-2</v>
      </c>
      <c r="V3950" s="74">
        <v>6.2729999999999997</v>
      </c>
      <c r="W3950" s="74">
        <v>1.229999877</v>
      </c>
      <c r="X3950" s="74">
        <v>1121.55</v>
      </c>
      <c r="Y3950" s="74">
        <v>1030</v>
      </c>
      <c r="Z3950" s="74">
        <v>0.32115323624149572</v>
      </c>
      <c r="AA3950" s="74">
        <v>0.67884676375850428</v>
      </c>
      <c r="AB3950" s="74">
        <v>5.0629410166638117E-4</v>
      </c>
      <c r="AC3950" s="74">
        <v>5.0629410166638095E-4</v>
      </c>
      <c r="AD3950" t="s">
        <v>5810</v>
      </c>
    </row>
    <row r="3951" spans="1:30">
      <c r="A3951" s="165" t="s">
        <v>8319</v>
      </c>
      <c r="C3951" s="165" t="s">
        <v>8444</v>
      </c>
      <c r="D3951" s="169" t="s">
        <v>3490</v>
      </c>
      <c r="E3951" s="169" t="s">
        <v>8433</v>
      </c>
      <c r="F3951" s="174">
        <v>44.209049999999998</v>
      </c>
      <c r="G3951" s="174">
        <v>-121.79552</v>
      </c>
      <c r="H3951" s="74">
        <v>51.06</v>
      </c>
      <c r="I3951" s="74">
        <v>1.36</v>
      </c>
      <c r="J3951" s="74">
        <v>17.77</v>
      </c>
      <c r="K3951" s="74">
        <v>0.15</v>
      </c>
      <c r="L3951" s="74">
        <v>5.26</v>
      </c>
      <c r="M3951" s="74">
        <v>8.61</v>
      </c>
      <c r="N3951" s="74">
        <v>3.69</v>
      </c>
      <c r="O3951" s="74">
        <v>0.94</v>
      </c>
      <c r="P3951" s="74">
        <v>0</v>
      </c>
      <c r="Q3951" s="74">
        <v>0.41</v>
      </c>
      <c r="R3951" s="74">
        <v>2.69</v>
      </c>
      <c r="S3951" s="74">
        <v>0</v>
      </c>
      <c r="T3951" s="74">
        <v>0</v>
      </c>
      <c r="U3951" s="74">
        <v>3.9899999999999998E-2</v>
      </c>
      <c r="V3951" s="74">
        <v>7.0720000000000001</v>
      </c>
      <c r="W3951" s="74">
        <v>1.3866665279999999</v>
      </c>
      <c r="X3951" s="74">
        <v>1110.9259999999999</v>
      </c>
      <c r="Y3951" s="74">
        <v>1370</v>
      </c>
      <c r="Z3951" s="74">
        <v>0.60246455311489522</v>
      </c>
      <c r="AA3951" s="74">
        <v>0.39753544688510478</v>
      </c>
      <c r="AB3951" s="74">
        <v>7.0252586683888286E-4</v>
      </c>
      <c r="AC3951" s="74">
        <v>7.0252586683888286E-4</v>
      </c>
      <c r="AD3951" t="s">
        <v>5810</v>
      </c>
    </row>
    <row r="3952" spans="1:30">
      <c r="A3952" s="165" t="s">
        <v>8320</v>
      </c>
      <c r="C3952" s="165" t="s">
        <v>8444</v>
      </c>
      <c r="D3952" s="169" t="s">
        <v>3490</v>
      </c>
      <c r="E3952" s="169" t="s">
        <v>8433</v>
      </c>
      <c r="F3952" s="174">
        <v>44.209049999999998</v>
      </c>
      <c r="G3952" s="174">
        <v>-121.79552</v>
      </c>
      <c r="H3952" s="74">
        <v>51.56</v>
      </c>
      <c r="I3952" s="74">
        <v>1.38</v>
      </c>
      <c r="J3952" s="74">
        <v>17.38</v>
      </c>
      <c r="K3952" s="74">
        <v>0.17</v>
      </c>
      <c r="L3952" s="74">
        <v>5.46</v>
      </c>
      <c r="M3952" s="74">
        <v>8.9499999999999993</v>
      </c>
      <c r="N3952" s="74">
        <v>3.82</v>
      </c>
      <c r="O3952" s="74">
        <v>0.92</v>
      </c>
      <c r="P3952" s="74">
        <v>0</v>
      </c>
      <c r="Q3952" s="74">
        <v>0.39</v>
      </c>
      <c r="R3952" s="74">
        <v>1.62</v>
      </c>
      <c r="S3952" s="74">
        <v>0</v>
      </c>
      <c r="T3952" s="74">
        <v>0</v>
      </c>
      <c r="U3952" s="74">
        <v>6.7500000000000004E-2</v>
      </c>
      <c r="V3952" s="74">
        <v>6.3494999999999999</v>
      </c>
      <c r="W3952" s="74">
        <v>1.2449998755</v>
      </c>
      <c r="X3952" s="74">
        <v>1116.57</v>
      </c>
      <c r="Y3952" s="74">
        <v>1450</v>
      </c>
      <c r="Z3952" s="74">
        <v>0.26531888786951058</v>
      </c>
      <c r="AA3952" s="74">
        <v>0.73468111213048948</v>
      </c>
      <c r="AB3952" s="74">
        <v>1.3312471123877771E-4</v>
      </c>
      <c r="AC3952" s="74">
        <v>1.3312471123877771E-4</v>
      </c>
      <c r="AD3952" t="s">
        <v>5810</v>
      </c>
    </row>
    <row r="3953" spans="1:30">
      <c r="A3953" s="165" t="s">
        <v>8321</v>
      </c>
      <c r="C3953" s="165" t="s">
        <v>8444</v>
      </c>
      <c r="D3953" s="169" t="s">
        <v>3490</v>
      </c>
      <c r="E3953" s="169" t="s">
        <v>8433</v>
      </c>
      <c r="F3953" s="174">
        <v>44.209049999999998</v>
      </c>
      <c r="G3953" s="174">
        <v>-121.79552</v>
      </c>
      <c r="H3953" s="74">
        <v>51.27</v>
      </c>
      <c r="I3953" s="74">
        <v>1.43</v>
      </c>
      <c r="J3953" s="74">
        <v>17.89</v>
      </c>
      <c r="K3953" s="74">
        <v>0.12</v>
      </c>
      <c r="L3953" s="74">
        <v>5.57</v>
      </c>
      <c r="M3953" s="74">
        <v>9.02</v>
      </c>
      <c r="N3953" s="74">
        <v>3.85</v>
      </c>
      <c r="O3953" s="74">
        <v>0.92</v>
      </c>
      <c r="P3953" s="74">
        <v>0</v>
      </c>
      <c r="Q3953" s="74">
        <v>0.42</v>
      </c>
      <c r="R3953" s="74">
        <v>1.66</v>
      </c>
      <c r="S3953" s="74">
        <v>0</v>
      </c>
      <c r="T3953" s="74">
        <v>0</v>
      </c>
      <c r="U3953" s="74">
        <v>9.1600000000000001E-2</v>
      </c>
      <c r="V3953" s="74">
        <v>6.2560000000000002</v>
      </c>
      <c r="W3953" s="74">
        <v>1.226666544</v>
      </c>
      <c r="X3953" s="74">
        <v>1117.732</v>
      </c>
      <c r="Y3953" s="74">
        <v>1860</v>
      </c>
      <c r="Z3953" s="74">
        <v>0.2250778759755161</v>
      </c>
      <c r="AA3953" s="74">
        <v>0.7749221240244839</v>
      </c>
      <c r="AB3953" s="74">
        <v>3.1798796807862322E-5</v>
      </c>
      <c r="AC3953" s="74">
        <v>3.1798796807862322E-5</v>
      </c>
      <c r="AD3953" t="s">
        <v>5810</v>
      </c>
    </row>
    <row r="3954" spans="1:30">
      <c r="A3954" s="165" t="s">
        <v>8322</v>
      </c>
      <c r="C3954" s="165" t="s">
        <v>8444</v>
      </c>
      <c r="D3954" s="169" t="s">
        <v>3490</v>
      </c>
      <c r="E3954" s="169" t="s">
        <v>8433</v>
      </c>
      <c r="F3954" s="174">
        <v>44.209049999999998</v>
      </c>
      <c r="G3954" s="174">
        <v>-121.79552</v>
      </c>
      <c r="H3954" s="74">
        <v>51.18</v>
      </c>
      <c r="I3954" s="74">
        <v>1.41</v>
      </c>
      <c r="J3954" s="74">
        <v>18.16</v>
      </c>
      <c r="K3954" s="74">
        <v>0.1</v>
      </c>
      <c r="L3954" s="74">
        <v>5.08</v>
      </c>
      <c r="M3954" s="74">
        <v>9.1</v>
      </c>
      <c r="N3954" s="74">
        <v>3.96</v>
      </c>
      <c r="O3954" s="74">
        <v>0.96</v>
      </c>
      <c r="P3954" s="74">
        <v>0</v>
      </c>
      <c r="Q3954" s="74">
        <v>0.45</v>
      </c>
      <c r="R3954" s="74">
        <v>0.63</v>
      </c>
      <c r="S3954" s="74">
        <v>0</v>
      </c>
      <c r="T3954" s="74">
        <v>0</v>
      </c>
      <c r="U3954" s="74">
        <v>5.6899999999999999E-2</v>
      </c>
      <c r="V3954" s="74">
        <v>6.1369999999999996</v>
      </c>
      <c r="W3954" s="74">
        <v>1.2033332130000001</v>
      </c>
      <c r="X3954" s="74">
        <v>1119.06</v>
      </c>
      <c r="Y3954" s="74">
        <v>1130</v>
      </c>
      <c r="Z3954" s="74">
        <v>6.4689319938787279E-2</v>
      </c>
      <c r="AA3954" s="74">
        <v>0.93531068006121276</v>
      </c>
      <c r="AB3954" s="74">
        <v>5.0331039089865869E-4</v>
      </c>
      <c r="AC3954" s="74">
        <v>5.0331039089865825E-4</v>
      </c>
      <c r="AD3954" t="s">
        <v>5810</v>
      </c>
    </row>
    <row r="3955" spans="1:30">
      <c r="A3955" s="165" t="s">
        <v>8323</v>
      </c>
      <c r="C3955" s="165" t="s">
        <v>8444</v>
      </c>
      <c r="D3955" s="169" t="s">
        <v>3490</v>
      </c>
      <c r="E3955" s="169" t="s">
        <v>8433</v>
      </c>
      <c r="F3955" s="174">
        <v>44.209049999999998</v>
      </c>
      <c r="G3955" s="174">
        <v>-121.79552</v>
      </c>
      <c r="H3955" s="74">
        <v>51.19</v>
      </c>
      <c r="I3955" s="74">
        <v>1.38</v>
      </c>
      <c r="J3955" s="74">
        <v>17.309999999999999</v>
      </c>
      <c r="K3955" s="74">
        <v>0.17</v>
      </c>
      <c r="L3955" s="74">
        <v>5.63</v>
      </c>
      <c r="M3955" s="74">
        <v>8.77</v>
      </c>
      <c r="N3955" s="74">
        <v>3.9</v>
      </c>
      <c r="O3955" s="74">
        <v>0.95</v>
      </c>
      <c r="P3955" s="74">
        <v>0</v>
      </c>
      <c r="Q3955" s="74">
        <v>0.43</v>
      </c>
      <c r="R3955" s="74">
        <v>2.1800000000000002</v>
      </c>
      <c r="S3955" s="74">
        <v>0</v>
      </c>
      <c r="T3955" s="74">
        <v>0</v>
      </c>
      <c r="U3955" s="74">
        <v>8.2799999999999999E-2</v>
      </c>
      <c r="V3955" s="74">
        <v>6.6555</v>
      </c>
      <c r="W3955" s="74">
        <v>1.3049998695</v>
      </c>
      <c r="X3955" s="74">
        <v>1113.5820000000001</v>
      </c>
      <c r="Y3955" s="74">
        <v>1810</v>
      </c>
      <c r="Z3955" s="74">
        <v>0.35230164501402272</v>
      </c>
      <c r="AA3955" s="74">
        <v>0.64769835498597728</v>
      </c>
      <c r="AB3955" s="74">
        <v>4.1290224379951832E-4</v>
      </c>
      <c r="AC3955" s="74">
        <v>4.1290224379951859E-4</v>
      </c>
      <c r="AD3955" t="s">
        <v>5810</v>
      </c>
    </row>
    <row r="3956" spans="1:30">
      <c r="A3956" s="165" t="s">
        <v>8324</v>
      </c>
      <c r="C3956" s="165" t="s">
        <v>8444</v>
      </c>
      <c r="D3956" s="169" t="s">
        <v>3490</v>
      </c>
      <c r="E3956" s="169" t="s">
        <v>8433</v>
      </c>
      <c r="F3956" s="174">
        <v>44.209049999999998</v>
      </c>
      <c r="G3956" s="174">
        <v>-121.79552</v>
      </c>
      <c r="H3956" s="74">
        <v>50.63</v>
      </c>
      <c r="I3956" s="74">
        <v>1.36</v>
      </c>
      <c r="J3956" s="74">
        <v>17.920000000000002</v>
      </c>
      <c r="K3956" s="74">
        <v>0.16</v>
      </c>
      <c r="L3956" s="74">
        <v>5.63</v>
      </c>
      <c r="M3956" s="74">
        <v>8.83</v>
      </c>
      <c r="N3956" s="74">
        <v>3.74</v>
      </c>
      <c r="O3956" s="74">
        <v>0.86</v>
      </c>
      <c r="P3956" s="74">
        <v>0</v>
      </c>
      <c r="Q3956" s="74">
        <v>0.43</v>
      </c>
      <c r="R3956" s="74">
        <v>1.22</v>
      </c>
      <c r="S3956" s="74">
        <v>0</v>
      </c>
      <c r="T3956" s="74">
        <v>0</v>
      </c>
      <c r="U3956" s="74">
        <v>8.2699999999999996E-2</v>
      </c>
      <c r="V3956" s="74">
        <v>6.2560000000000002</v>
      </c>
      <c r="W3956" s="74">
        <v>1.226666544</v>
      </c>
      <c r="X3956" s="74">
        <v>1114.578</v>
      </c>
      <c r="Y3956" s="74">
        <v>1650</v>
      </c>
      <c r="Z3956" s="74">
        <v>0.15081713210885681</v>
      </c>
      <c r="AA3956" s="74">
        <v>0.84918286789114317</v>
      </c>
      <c r="AB3956" s="74">
        <v>1.2986389426004069E-4</v>
      </c>
      <c r="AC3956" s="74">
        <v>1.2986389426004061E-4</v>
      </c>
      <c r="AD3956" t="s">
        <v>5810</v>
      </c>
    </row>
    <row r="3957" spans="1:30">
      <c r="A3957" s="165" t="s">
        <v>4842</v>
      </c>
      <c r="C3957" s="165" t="s">
        <v>8444</v>
      </c>
      <c r="D3957" s="169" t="s">
        <v>3490</v>
      </c>
      <c r="E3957" s="169" t="s">
        <v>8436</v>
      </c>
      <c r="F3957" s="174">
        <v>44.219250000000002</v>
      </c>
      <c r="G3957" s="174">
        <v>-121.77672</v>
      </c>
      <c r="H3957" s="74">
        <v>53.52</v>
      </c>
      <c r="I3957" s="74">
        <v>0.9</v>
      </c>
      <c r="J3957" s="74">
        <v>17.829999999999998</v>
      </c>
      <c r="K3957" s="74">
        <v>0.09</v>
      </c>
      <c r="L3957" s="74">
        <v>5.45</v>
      </c>
      <c r="M3957" s="74">
        <v>8.39</v>
      </c>
      <c r="N3957" s="74">
        <v>4.03</v>
      </c>
      <c r="O3957" s="74">
        <v>0.64</v>
      </c>
      <c r="P3957" s="74">
        <v>0</v>
      </c>
      <c r="Q3957" s="74">
        <v>0.16</v>
      </c>
      <c r="R3957" s="74">
        <v>2.12</v>
      </c>
      <c r="S3957" s="74">
        <v>0</v>
      </c>
      <c r="T3957" s="74">
        <v>0</v>
      </c>
      <c r="U3957" s="74">
        <v>5.9799999999999999E-2</v>
      </c>
      <c r="V3957" s="74">
        <v>5.7460000000000004</v>
      </c>
      <c r="W3957" s="74">
        <v>1.126666554</v>
      </c>
      <c r="X3957" s="74">
        <v>1107.2739999999999</v>
      </c>
      <c r="Y3957" s="74">
        <v>1510</v>
      </c>
      <c r="Z3957" s="74">
        <v>0.37597351900256809</v>
      </c>
      <c r="AA3957" s="74">
        <v>0.62402648099743185</v>
      </c>
      <c r="AB3957" s="74">
        <v>4.8550321522057479E-4</v>
      </c>
      <c r="AC3957" s="74">
        <v>4.8550321522057479E-4</v>
      </c>
      <c r="AD3957" t="s">
        <v>5810</v>
      </c>
    </row>
    <row r="3958" spans="1:30">
      <c r="A3958" s="165" t="s">
        <v>8325</v>
      </c>
      <c r="C3958" s="165" t="s">
        <v>8444</v>
      </c>
      <c r="D3958" s="169" t="s">
        <v>3490</v>
      </c>
      <c r="E3958" s="169" t="s">
        <v>8436</v>
      </c>
      <c r="F3958" s="174">
        <v>44.219250000000002</v>
      </c>
      <c r="G3958" s="174">
        <v>-121.77672</v>
      </c>
      <c r="H3958" s="74">
        <v>51.58</v>
      </c>
      <c r="I3958" s="74">
        <v>0.94</v>
      </c>
      <c r="J3958" s="74">
        <v>18.59</v>
      </c>
      <c r="K3958" s="74">
        <v>0.1</v>
      </c>
      <c r="L3958" s="74">
        <v>5.0999999999999996</v>
      </c>
      <c r="M3958" s="74">
        <v>8.8699999999999992</v>
      </c>
      <c r="N3958" s="74">
        <v>4.04</v>
      </c>
      <c r="O3958" s="74">
        <v>0.63</v>
      </c>
      <c r="P3958" s="74">
        <v>0</v>
      </c>
      <c r="Q3958" s="74">
        <v>0.16</v>
      </c>
      <c r="R3958" s="74">
        <v>1.91</v>
      </c>
      <c r="S3958" s="74">
        <v>0</v>
      </c>
      <c r="T3958" s="74">
        <v>0</v>
      </c>
      <c r="U3958" s="74">
        <v>1E-4</v>
      </c>
      <c r="V3958" s="74">
        <v>6.1539999999999999</v>
      </c>
      <c r="W3958" s="74">
        <v>1.2066665459999999</v>
      </c>
      <c r="X3958" s="74">
        <v>1115.242</v>
      </c>
      <c r="Y3958" s="74">
        <v>390</v>
      </c>
      <c r="Z3958" s="74">
        <v>0.99790606949324212</v>
      </c>
      <c r="AA3958" s="74">
        <v>2.0939305067579151E-3</v>
      </c>
      <c r="AB3958" s="74">
        <v>1.029190763289038E-2</v>
      </c>
      <c r="AC3958" s="74">
        <v>1.029190763289038E-2</v>
      </c>
      <c r="AD3958" t="s">
        <v>5810</v>
      </c>
    </row>
    <row r="3959" spans="1:30">
      <c r="A3959" s="165" t="s">
        <v>8326</v>
      </c>
      <c r="C3959" s="165" t="s">
        <v>8444</v>
      </c>
      <c r="D3959" s="169" t="s">
        <v>3490</v>
      </c>
      <c r="E3959" s="169" t="s">
        <v>8436</v>
      </c>
      <c r="F3959" s="174">
        <v>44.219250000000002</v>
      </c>
      <c r="G3959" s="174">
        <v>-121.77672</v>
      </c>
      <c r="H3959" s="74">
        <v>54.1</v>
      </c>
      <c r="I3959" s="74">
        <v>0.99</v>
      </c>
      <c r="J3959" s="74">
        <v>17.34</v>
      </c>
      <c r="K3959" s="74">
        <v>0.15</v>
      </c>
      <c r="L3959" s="74">
        <v>4.37</v>
      </c>
      <c r="M3959" s="74">
        <v>7.16</v>
      </c>
      <c r="N3959" s="74">
        <v>4.42</v>
      </c>
      <c r="O3959" s="74">
        <v>1.06</v>
      </c>
      <c r="P3959" s="74">
        <v>0</v>
      </c>
      <c r="Q3959" s="74">
        <v>0.19</v>
      </c>
      <c r="R3959" s="74">
        <v>3.13</v>
      </c>
      <c r="S3959" s="74">
        <v>0</v>
      </c>
      <c r="T3959" s="74">
        <v>0</v>
      </c>
      <c r="U3959" s="74">
        <v>2.9600000000000001E-2</v>
      </c>
      <c r="V3959" s="74">
        <v>5.8140000000000001</v>
      </c>
      <c r="W3959" s="74">
        <v>1.139999886</v>
      </c>
      <c r="X3959" s="74">
        <v>1086.856</v>
      </c>
      <c r="Y3959" s="74">
        <v>1340</v>
      </c>
      <c r="Z3959" s="74">
        <v>0.69274902964115048</v>
      </c>
      <c r="AA3959" s="74">
        <v>0.30725097035884952</v>
      </c>
      <c r="AB3959" s="74">
        <v>9.8066252021036977E-4</v>
      </c>
      <c r="AC3959" s="74">
        <v>9.8066252021036934E-4</v>
      </c>
      <c r="AD3959" t="s">
        <v>5810</v>
      </c>
    </row>
    <row r="3960" spans="1:30">
      <c r="A3960" s="165" t="s">
        <v>8327</v>
      </c>
      <c r="C3960" s="165" t="s">
        <v>8444</v>
      </c>
      <c r="D3960" s="169" t="s">
        <v>3490</v>
      </c>
      <c r="E3960" s="169" t="s">
        <v>8436</v>
      </c>
      <c r="F3960" s="174">
        <v>44.219250000000002</v>
      </c>
      <c r="G3960" s="174">
        <v>-121.77672</v>
      </c>
      <c r="H3960" s="74">
        <v>52.32</v>
      </c>
      <c r="I3960" s="74">
        <v>1.1299999999999999</v>
      </c>
      <c r="J3960" s="74">
        <v>20.04</v>
      </c>
      <c r="K3960" s="74">
        <v>0.1</v>
      </c>
      <c r="L3960" s="74">
        <v>2.83</v>
      </c>
      <c r="M3960" s="74">
        <v>9.24</v>
      </c>
      <c r="N3960" s="74">
        <v>4.26</v>
      </c>
      <c r="O3960" s="74">
        <v>0.69</v>
      </c>
      <c r="P3960" s="74">
        <v>0</v>
      </c>
      <c r="Q3960" s="74">
        <v>0.27</v>
      </c>
      <c r="R3960" s="74">
        <v>3.2</v>
      </c>
      <c r="S3960" s="74">
        <v>0</v>
      </c>
      <c r="T3960" s="74">
        <v>0</v>
      </c>
      <c r="U3960" s="74">
        <v>9.2399999999999996E-2</v>
      </c>
      <c r="V3960" s="74">
        <v>5.2444999999999986</v>
      </c>
      <c r="W3960" s="74">
        <v>1.0283332304999999</v>
      </c>
      <c r="X3960" s="74">
        <v>1121.384</v>
      </c>
      <c r="Y3960" s="74">
        <v>2540</v>
      </c>
      <c r="Z3960" s="74">
        <v>0.45657407772085262</v>
      </c>
      <c r="AA3960" s="74">
        <v>0.54342592227914743</v>
      </c>
      <c r="AB3960" s="74">
        <v>8.2299174917333174E-5</v>
      </c>
      <c r="AC3960" s="74">
        <v>8.2299174917333174E-5</v>
      </c>
      <c r="AD3960" t="s">
        <v>5810</v>
      </c>
    </row>
    <row r="3961" spans="1:30">
      <c r="A3961" s="165" t="s">
        <v>8328</v>
      </c>
      <c r="C3961" s="165" t="s">
        <v>8444</v>
      </c>
      <c r="D3961" s="169" t="s">
        <v>3490</v>
      </c>
      <c r="E3961" s="169" t="s">
        <v>8436</v>
      </c>
      <c r="F3961" s="174">
        <v>44.219250000000002</v>
      </c>
      <c r="G3961" s="174">
        <v>-121.77672</v>
      </c>
      <c r="H3961" s="74">
        <v>51.83</v>
      </c>
      <c r="I3961" s="74">
        <v>0.98</v>
      </c>
      <c r="J3961" s="74">
        <v>17.440000000000001</v>
      </c>
      <c r="K3961" s="74">
        <v>0.16</v>
      </c>
      <c r="L3961" s="74">
        <v>6.09</v>
      </c>
      <c r="M3961" s="74">
        <v>8.3699999999999992</v>
      </c>
      <c r="N3961" s="74">
        <v>4.0199999999999996</v>
      </c>
      <c r="O3961" s="74">
        <v>0.69</v>
      </c>
      <c r="P3961" s="74">
        <v>0</v>
      </c>
      <c r="Q3961" s="74">
        <v>0.23</v>
      </c>
      <c r="R3961" s="74">
        <v>2.82</v>
      </c>
      <c r="S3961" s="74">
        <v>0</v>
      </c>
      <c r="T3961" s="74">
        <v>0</v>
      </c>
      <c r="U3961" s="74">
        <v>8.3699999999999997E-2</v>
      </c>
      <c r="V3961" s="74">
        <v>6.375</v>
      </c>
      <c r="W3961" s="74">
        <v>1.2499998750000001</v>
      </c>
      <c r="X3961" s="74">
        <v>1106.942</v>
      </c>
      <c r="Y3961" s="74">
        <v>2050</v>
      </c>
      <c r="Z3961" s="74">
        <v>0.45643609767491672</v>
      </c>
      <c r="AA3961" s="74">
        <v>0.54356390232508323</v>
      </c>
      <c r="AB3961" s="74">
        <v>8.4095495327427493E-4</v>
      </c>
      <c r="AC3961" s="74">
        <v>8.4095495327427482E-4</v>
      </c>
      <c r="AD3961" t="s">
        <v>5810</v>
      </c>
    </row>
    <row r="3962" spans="1:30">
      <c r="A3962" s="165" t="s">
        <v>3566</v>
      </c>
      <c r="C3962" s="165" t="s">
        <v>8444</v>
      </c>
      <c r="D3962" s="169" t="s">
        <v>3490</v>
      </c>
      <c r="E3962" s="169" t="s">
        <v>8437</v>
      </c>
      <c r="F3962" s="174">
        <v>44.18</v>
      </c>
      <c r="G3962" s="174">
        <v>-121.78</v>
      </c>
      <c r="H3962" s="74">
        <v>50.64</v>
      </c>
      <c r="I3962" s="74">
        <v>1.18</v>
      </c>
      <c r="J3962" s="74">
        <v>20.28</v>
      </c>
      <c r="K3962" s="74">
        <v>0.16</v>
      </c>
      <c r="L3962" s="74">
        <v>4.5599999999999996</v>
      </c>
      <c r="M3962" s="74">
        <v>8.9600000000000009</v>
      </c>
      <c r="N3962" s="74">
        <v>4.22</v>
      </c>
      <c r="O3962" s="74">
        <v>0.68</v>
      </c>
      <c r="P3962" s="74">
        <v>0</v>
      </c>
      <c r="Q3962" s="74">
        <v>0.28000000000000003</v>
      </c>
      <c r="R3962" s="74">
        <v>2.2999999999999998</v>
      </c>
      <c r="S3962" s="74">
        <v>0</v>
      </c>
      <c r="T3962" s="74">
        <v>0</v>
      </c>
      <c r="U3962" s="74">
        <v>7.2300000000000003E-2</v>
      </c>
      <c r="V3962" s="74">
        <v>5.3804999999999996</v>
      </c>
      <c r="W3962" s="74">
        <v>1.0549998945000001</v>
      </c>
      <c r="X3962" s="74">
        <v>1116.7360000000001</v>
      </c>
      <c r="Y3962" s="74">
        <v>1840</v>
      </c>
      <c r="Z3962" s="74">
        <v>0.37212151210118849</v>
      </c>
      <c r="AA3962" s="74">
        <v>0.62787848789881151</v>
      </c>
      <c r="AB3962" s="74">
        <v>5.8861531622149139E-4</v>
      </c>
      <c r="AC3962" s="74">
        <v>5.8861531622149117E-4</v>
      </c>
      <c r="AD3962" t="s">
        <v>5810</v>
      </c>
    </row>
    <row r="3963" spans="1:30">
      <c r="A3963" s="165" t="s">
        <v>8329</v>
      </c>
      <c r="C3963" s="165" t="s">
        <v>8444</v>
      </c>
      <c r="D3963" s="169" t="s">
        <v>3490</v>
      </c>
      <c r="E3963" s="169" t="s">
        <v>8437</v>
      </c>
      <c r="F3963" s="174">
        <v>44.18</v>
      </c>
      <c r="G3963" s="174">
        <v>-121.78</v>
      </c>
      <c r="H3963" s="74">
        <v>47.64</v>
      </c>
      <c r="I3963" s="74">
        <v>1.06</v>
      </c>
      <c r="J3963" s="74">
        <v>19.77</v>
      </c>
      <c r="K3963" s="74">
        <v>0.13</v>
      </c>
      <c r="L3963" s="74">
        <v>4.0999999999999996</v>
      </c>
      <c r="M3963" s="74">
        <v>8.86</v>
      </c>
      <c r="N3963" s="74">
        <v>3.63</v>
      </c>
      <c r="O3963" s="74">
        <v>0.72</v>
      </c>
      <c r="P3963" s="74">
        <v>0</v>
      </c>
      <c r="Q3963" s="74">
        <v>0.26</v>
      </c>
      <c r="R3963" s="74">
        <v>1.93</v>
      </c>
      <c r="S3963" s="74">
        <v>0</v>
      </c>
      <c r="T3963" s="74">
        <v>0</v>
      </c>
      <c r="U3963" s="74">
        <v>5.2699999999999997E-2</v>
      </c>
      <c r="V3963" s="74">
        <v>5.508</v>
      </c>
      <c r="W3963" s="74">
        <v>1.079999892</v>
      </c>
      <c r="X3963" s="74">
        <v>1115.076</v>
      </c>
      <c r="Y3963" s="74">
        <v>1430</v>
      </c>
      <c r="Z3963" s="74">
        <v>0.35813412401401618</v>
      </c>
      <c r="AA3963" s="74">
        <v>0.64186587598598377</v>
      </c>
      <c r="AB3963" s="74">
        <v>4.6171010966153077E-4</v>
      </c>
      <c r="AC3963" s="74">
        <v>4.6171010966153072E-4</v>
      </c>
      <c r="AD3963" t="s">
        <v>5810</v>
      </c>
    </row>
    <row r="3964" spans="1:30">
      <c r="A3964" s="165" t="s">
        <v>8330</v>
      </c>
      <c r="C3964" s="165" t="s">
        <v>8444</v>
      </c>
      <c r="D3964" s="169" t="s">
        <v>3490</v>
      </c>
      <c r="E3964" s="169" t="s">
        <v>8437</v>
      </c>
      <c r="F3964" s="174">
        <v>44.18</v>
      </c>
      <c r="G3964" s="174">
        <v>-121.78</v>
      </c>
      <c r="H3964" s="74">
        <v>52.61</v>
      </c>
      <c r="I3964" s="74">
        <v>1.1200000000000001</v>
      </c>
      <c r="J3964" s="74">
        <v>17.3</v>
      </c>
      <c r="K3964" s="74">
        <v>0.09</v>
      </c>
      <c r="L3964" s="74">
        <v>5.23</v>
      </c>
      <c r="M3964" s="74">
        <v>8.84</v>
      </c>
      <c r="N3964" s="74">
        <v>3.85</v>
      </c>
      <c r="O3964" s="74">
        <v>0.66</v>
      </c>
      <c r="P3964" s="74">
        <v>0</v>
      </c>
      <c r="Q3964" s="74">
        <v>0.26</v>
      </c>
      <c r="R3964" s="74">
        <v>2.66</v>
      </c>
      <c r="S3964" s="74">
        <v>0</v>
      </c>
      <c r="T3964" s="74">
        <v>0</v>
      </c>
      <c r="U3964" s="74">
        <v>7.6200000000000004E-2</v>
      </c>
      <c r="V3964" s="74">
        <v>5.9159999999999986</v>
      </c>
      <c r="W3964" s="74">
        <v>1.1599998840000001</v>
      </c>
      <c r="X3964" s="74">
        <v>1114.7439999999999</v>
      </c>
      <c r="Y3964" s="74">
        <v>1930</v>
      </c>
      <c r="Z3964" s="74">
        <v>0.43595472185196571</v>
      </c>
      <c r="AA3964" s="74">
        <v>0.56404527814803429</v>
      </c>
      <c r="AB3964" s="74">
        <v>3.6646307792333698E-4</v>
      </c>
      <c r="AC3964" s="74">
        <v>3.6646307792333681E-4</v>
      </c>
      <c r="AD3964" t="s">
        <v>5810</v>
      </c>
    </row>
    <row r="3965" spans="1:30">
      <c r="A3965" s="165" t="s">
        <v>8331</v>
      </c>
      <c r="C3965" s="165" t="s">
        <v>8444</v>
      </c>
      <c r="D3965" s="169" t="s">
        <v>3490</v>
      </c>
      <c r="E3965" s="169" t="s">
        <v>8437</v>
      </c>
      <c r="F3965" s="174">
        <v>44.18</v>
      </c>
      <c r="G3965" s="174">
        <v>-121.78</v>
      </c>
      <c r="H3965" s="74">
        <v>51.95</v>
      </c>
      <c r="I3965" s="74">
        <v>1.32</v>
      </c>
      <c r="J3965" s="74">
        <v>17.579999999999998</v>
      </c>
      <c r="K3965" s="74">
        <v>0.12</v>
      </c>
      <c r="L3965" s="74">
        <v>4.76</v>
      </c>
      <c r="M3965" s="74">
        <v>8.51</v>
      </c>
      <c r="N3965" s="74">
        <v>4</v>
      </c>
      <c r="O3965" s="74">
        <v>0.83</v>
      </c>
      <c r="P3965" s="74">
        <v>0</v>
      </c>
      <c r="Q3965" s="74">
        <v>0.31</v>
      </c>
      <c r="R3965" s="74">
        <v>2.38</v>
      </c>
      <c r="S3965" s="74">
        <v>0</v>
      </c>
      <c r="T3965" s="74">
        <v>0</v>
      </c>
      <c r="U3965" s="74">
        <v>6.08E-2</v>
      </c>
      <c r="V3965" s="74">
        <v>5.8904999999999994</v>
      </c>
      <c r="W3965" s="74">
        <v>1.1549998845</v>
      </c>
      <c r="X3965" s="74">
        <v>1109.2660000000001</v>
      </c>
      <c r="Y3965" s="74">
        <v>1600</v>
      </c>
      <c r="Z3965" s="74">
        <v>0.43262712367181161</v>
      </c>
      <c r="AA3965" s="74">
        <v>0.56737287632818834</v>
      </c>
      <c r="AB3965" s="74">
        <v>1.0951901530626609E-4</v>
      </c>
      <c r="AC3965" s="74">
        <v>1.0951901530626609E-4</v>
      </c>
      <c r="AD3965" t="s">
        <v>5810</v>
      </c>
    </row>
    <row r="3966" spans="1:30">
      <c r="A3966" s="165" t="s">
        <v>8332</v>
      </c>
      <c r="C3966" s="165" t="s">
        <v>8444</v>
      </c>
      <c r="D3966" s="169" t="s">
        <v>3490</v>
      </c>
      <c r="E3966" s="169" t="s">
        <v>8437</v>
      </c>
      <c r="F3966" s="174">
        <v>44.18</v>
      </c>
      <c r="G3966" s="174">
        <v>-121.78</v>
      </c>
      <c r="H3966" s="74">
        <v>53.76</v>
      </c>
      <c r="I3966" s="74">
        <v>0.94</v>
      </c>
      <c r="J3966" s="74">
        <v>18.59</v>
      </c>
      <c r="K3966" s="74">
        <v>0.08</v>
      </c>
      <c r="L3966" s="74">
        <v>4.38</v>
      </c>
      <c r="M3966" s="74">
        <v>8.34</v>
      </c>
      <c r="N3966" s="74">
        <v>3.97</v>
      </c>
      <c r="O3966" s="74">
        <v>0.61</v>
      </c>
      <c r="P3966" s="74">
        <v>0</v>
      </c>
      <c r="Q3966" s="74">
        <v>0.14000000000000001</v>
      </c>
      <c r="R3966" s="74">
        <v>2.44</v>
      </c>
      <c r="S3966" s="74">
        <v>0</v>
      </c>
      <c r="T3966" s="74">
        <v>0</v>
      </c>
      <c r="U3966" s="74">
        <v>8.4500000000000006E-2</v>
      </c>
      <c r="V3966" s="74">
        <v>5.1849999999999996</v>
      </c>
      <c r="W3966" s="74">
        <v>1.016666565</v>
      </c>
      <c r="X3966" s="74">
        <v>1106.444</v>
      </c>
      <c r="Y3966" s="74">
        <v>2100</v>
      </c>
      <c r="Z3966" s="74">
        <v>0.35287795317649318</v>
      </c>
      <c r="AA3966" s="74">
        <v>0.64712204682350671</v>
      </c>
      <c r="AB3966" s="74">
        <v>5.7961668917207079E-4</v>
      </c>
      <c r="AC3966" s="74">
        <v>5.7961668917207111E-4</v>
      </c>
      <c r="AD3966" t="s">
        <v>5810</v>
      </c>
    </row>
    <row r="3967" spans="1:30">
      <c r="A3967" s="165" t="s">
        <v>8333</v>
      </c>
      <c r="C3967" s="165" t="s">
        <v>8444</v>
      </c>
      <c r="D3967" s="169" t="s">
        <v>3490</v>
      </c>
      <c r="E3967" s="169" t="s">
        <v>8437</v>
      </c>
      <c r="F3967" s="174">
        <v>44.18</v>
      </c>
      <c r="G3967" s="174">
        <v>-121.78</v>
      </c>
      <c r="H3967" s="74">
        <v>53.1</v>
      </c>
      <c r="I3967" s="74">
        <v>0.82</v>
      </c>
      <c r="J3967" s="74">
        <v>18.850000000000001</v>
      </c>
      <c r="K3967" s="74">
        <v>0.08</v>
      </c>
      <c r="L3967" s="74">
        <v>4.29</v>
      </c>
      <c r="M3967" s="74">
        <v>8.48</v>
      </c>
      <c r="N3967" s="74">
        <v>4.09</v>
      </c>
      <c r="O3967" s="74">
        <v>0.56000000000000005</v>
      </c>
      <c r="P3967" s="74">
        <v>0</v>
      </c>
      <c r="Q3967" s="74">
        <v>0.11</v>
      </c>
      <c r="R3967" s="74">
        <v>2.39</v>
      </c>
      <c r="S3967" s="74">
        <v>0</v>
      </c>
      <c r="T3967" s="74">
        <v>0</v>
      </c>
      <c r="U3967" s="74">
        <v>6.4000000000000001E-2</v>
      </c>
      <c r="V3967" s="74">
        <v>5.2614999999999998</v>
      </c>
      <c r="W3967" s="74">
        <v>1.0316665635</v>
      </c>
      <c r="X3967" s="74">
        <v>1108.768</v>
      </c>
      <c r="Y3967" s="74">
        <v>1740</v>
      </c>
      <c r="Z3967" s="74">
        <v>0.39693284203929391</v>
      </c>
      <c r="AA3967" s="74">
        <v>0.6030671579607062</v>
      </c>
      <c r="AB3967" s="74">
        <v>5.3204072168556906E-4</v>
      </c>
      <c r="AC3967" s="74">
        <v>5.3204072168556874E-4</v>
      </c>
      <c r="AD3967" t="s">
        <v>5810</v>
      </c>
    </row>
    <row r="3968" spans="1:30">
      <c r="A3968" s="165" t="s">
        <v>3559</v>
      </c>
      <c r="C3968" s="165" t="s">
        <v>8444</v>
      </c>
      <c r="D3968" s="169" t="s">
        <v>3490</v>
      </c>
      <c r="E3968" s="169" t="s">
        <v>8438</v>
      </c>
      <c r="F3968" s="174">
        <v>44.387369999999997</v>
      </c>
      <c r="G3968" s="174">
        <v>-121.53858</v>
      </c>
      <c r="H3968" s="74">
        <v>49.42</v>
      </c>
      <c r="I3968" s="74">
        <v>1.48</v>
      </c>
      <c r="J3968" s="74">
        <v>16.63</v>
      </c>
      <c r="K3968" s="74">
        <v>0.18</v>
      </c>
      <c r="L3968" s="74">
        <v>5.38</v>
      </c>
      <c r="M3968" s="74">
        <v>9.89</v>
      </c>
      <c r="N3968" s="74">
        <v>3.42</v>
      </c>
      <c r="O3968" s="74">
        <v>0.64</v>
      </c>
      <c r="P3968" s="74">
        <v>0</v>
      </c>
      <c r="Q3968" s="74">
        <v>0.34</v>
      </c>
      <c r="R3968" s="74">
        <v>1.19</v>
      </c>
      <c r="S3968" s="74">
        <v>0</v>
      </c>
      <c r="T3968" s="74">
        <v>0</v>
      </c>
      <c r="U3968" s="74">
        <v>2.7300000000000001E-2</v>
      </c>
      <c r="V3968" s="74">
        <v>8.6870000000000012</v>
      </c>
      <c r="W3968" s="74">
        <v>1.7033331629999999</v>
      </c>
      <c r="X3968" s="74">
        <v>1132.174</v>
      </c>
      <c r="Y3968" s="74">
        <v>650</v>
      </c>
      <c r="Z3968" s="74">
        <v>0.33690788203811212</v>
      </c>
      <c r="AA3968" s="74">
        <v>0.66309211796188794</v>
      </c>
      <c r="AB3968" s="74">
        <v>1.500123829898536E-4</v>
      </c>
      <c r="AC3968" s="74">
        <v>1.5001238298985371E-4</v>
      </c>
      <c r="AD3968" t="s">
        <v>5810</v>
      </c>
    </row>
    <row r="3969" spans="1:30">
      <c r="A3969" s="165" t="s">
        <v>8334</v>
      </c>
      <c r="C3969" s="165" t="s">
        <v>8444</v>
      </c>
      <c r="D3969" s="169" t="s">
        <v>3490</v>
      </c>
      <c r="E3969" s="169" t="s">
        <v>8438</v>
      </c>
      <c r="F3969" s="174">
        <v>44.387369999999997</v>
      </c>
      <c r="G3969" s="174">
        <v>-121.53858</v>
      </c>
      <c r="H3969" s="74">
        <v>48.43</v>
      </c>
      <c r="I3969" s="74">
        <v>1.59</v>
      </c>
      <c r="J3969" s="74">
        <v>17.899999999999999</v>
      </c>
      <c r="K3969" s="74">
        <v>0.15</v>
      </c>
      <c r="L3969" s="74">
        <v>6.32</v>
      </c>
      <c r="M3969" s="74">
        <v>10.27</v>
      </c>
      <c r="N3969" s="74">
        <v>3.33</v>
      </c>
      <c r="O3969" s="74">
        <v>0.47</v>
      </c>
      <c r="P3969" s="74">
        <v>0</v>
      </c>
      <c r="Q3969" s="74">
        <v>0.4</v>
      </c>
      <c r="R3969" s="74">
        <v>1.59</v>
      </c>
      <c r="S3969" s="74">
        <v>0</v>
      </c>
      <c r="T3969" s="74">
        <v>0</v>
      </c>
      <c r="U3969" s="74">
        <v>8.9099999999999999E-2</v>
      </c>
      <c r="V3969" s="74">
        <v>7.5819999999999999</v>
      </c>
      <c r="W3969" s="74">
        <v>1.486666518</v>
      </c>
      <c r="X3969" s="74">
        <v>1138.482</v>
      </c>
      <c r="Y3969" s="74">
        <v>1770</v>
      </c>
      <c r="Z3969" s="74">
        <v>0.23804510019153011</v>
      </c>
      <c r="AA3969" s="74">
        <v>0.76195489980846987</v>
      </c>
      <c r="AB3969" s="74">
        <v>6.942177395123768E-4</v>
      </c>
      <c r="AC3969" s="74">
        <v>6.9421773951237626E-4</v>
      </c>
      <c r="AD3969" t="s">
        <v>5810</v>
      </c>
    </row>
    <row r="3970" spans="1:30">
      <c r="A3970" s="165" t="s">
        <v>8335</v>
      </c>
      <c r="C3970" s="165" t="s">
        <v>8444</v>
      </c>
      <c r="D3970" s="169" t="s">
        <v>3490</v>
      </c>
      <c r="E3970" s="169" t="s">
        <v>8438</v>
      </c>
      <c r="F3970" s="174">
        <v>44.387369999999997</v>
      </c>
      <c r="G3970" s="174">
        <v>-121.53858</v>
      </c>
      <c r="H3970" s="74">
        <v>48.7</v>
      </c>
      <c r="I3970" s="74">
        <v>1.48</v>
      </c>
      <c r="J3970" s="74">
        <v>17.43</v>
      </c>
      <c r="K3970" s="74">
        <v>0.18</v>
      </c>
      <c r="L3970" s="74">
        <v>6.45</v>
      </c>
      <c r="M3970" s="74">
        <v>9.73</v>
      </c>
      <c r="N3970" s="74">
        <v>3.22</v>
      </c>
      <c r="O3970" s="74">
        <v>0.56000000000000005</v>
      </c>
      <c r="P3970" s="74">
        <v>0</v>
      </c>
      <c r="Q3970" s="74">
        <v>0.34</v>
      </c>
      <c r="R3970" s="74">
        <v>1.55</v>
      </c>
      <c r="S3970" s="74">
        <v>0</v>
      </c>
      <c r="T3970" s="74">
        <v>0</v>
      </c>
      <c r="U3970" s="74">
        <v>9.2999999999999999E-2</v>
      </c>
      <c r="V3970" s="74">
        <v>8.1940000000000008</v>
      </c>
      <c r="W3970" s="74">
        <v>1.606666506</v>
      </c>
      <c r="X3970" s="74">
        <v>1129.518</v>
      </c>
      <c r="Y3970" s="74">
        <v>1810</v>
      </c>
      <c r="Z3970" s="74">
        <v>0.2247709106852776</v>
      </c>
      <c r="AA3970" s="74">
        <v>0.77522908931472245</v>
      </c>
      <c r="AB3970" s="74">
        <v>2.8105896168845749E-5</v>
      </c>
      <c r="AC3970" s="74">
        <v>2.8105896168845729E-5</v>
      </c>
      <c r="AD3970" t="s">
        <v>5810</v>
      </c>
    </row>
    <row r="3971" spans="1:30">
      <c r="A3971" s="165" t="s">
        <v>8336</v>
      </c>
      <c r="C3971" s="165" t="s">
        <v>8444</v>
      </c>
      <c r="D3971" s="169" t="s">
        <v>3490</v>
      </c>
      <c r="E3971" s="169" t="s">
        <v>8438</v>
      </c>
      <c r="F3971" s="174">
        <v>44.387369999999997</v>
      </c>
      <c r="G3971" s="174">
        <v>-121.53858</v>
      </c>
      <c r="H3971" s="74">
        <v>49.61</v>
      </c>
      <c r="I3971" s="74">
        <v>1.41</v>
      </c>
      <c r="J3971" s="74">
        <v>16.649999999999999</v>
      </c>
      <c r="K3971" s="74">
        <v>0.2</v>
      </c>
      <c r="L3971" s="74">
        <v>6.22</v>
      </c>
      <c r="M3971" s="74">
        <v>9.66</v>
      </c>
      <c r="N3971" s="74">
        <v>3.55</v>
      </c>
      <c r="O3971" s="74">
        <v>0.63</v>
      </c>
      <c r="P3971" s="74">
        <v>0</v>
      </c>
      <c r="Q3971" s="74">
        <v>0.33</v>
      </c>
      <c r="R3971" s="74">
        <v>1.21</v>
      </c>
      <c r="S3971" s="74">
        <v>0</v>
      </c>
      <c r="T3971" s="74">
        <v>0</v>
      </c>
      <c r="U3971" s="74">
        <v>2.3800000000000002E-2</v>
      </c>
      <c r="V3971" s="74">
        <v>8.5</v>
      </c>
      <c r="W3971" s="74">
        <v>1.6666665000000001</v>
      </c>
      <c r="X3971" s="74">
        <v>1128.356</v>
      </c>
      <c r="Y3971" s="74">
        <v>580</v>
      </c>
      <c r="Z3971" s="74">
        <v>0.38061047201164699</v>
      </c>
      <c r="AA3971" s="74">
        <v>0.61938952798835289</v>
      </c>
      <c r="AB3971" s="74">
        <v>5.7155550657523452E-4</v>
      </c>
      <c r="AC3971" s="74">
        <v>5.7155550657523441E-4</v>
      </c>
      <c r="AD3971" t="s">
        <v>5810</v>
      </c>
    </row>
    <row r="3972" spans="1:30">
      <c r="A3972" s="165" t="s">
        <v>8337</v>
      </c>
      <c r="C3972" s="165" t="s">
        <v>8444</v>
      </c>
      <c r="D3972" s="169" t="s">
        <v>3490</v>
      </c>
      <c r="E3972" s="169" t="s">
        <v>8438</v>
      </c>
      <c r="F3972" s="174">
        <v>44.387369999999997</v>
      </c>
      <c r="G3972" s="174">
        <v>-121.53858</v>
      </c>
      <c r="H3972" s="74">
        <v>49.33</v>
      </c>
      <c r="I3972" s="74">
        <v>1.5</v>
      </c>
      <c r="J3972" s="74">
        <v>16.100000000000001</v>
      </c>
      <c r="K3972" s="74">
        <v>0.16</v>
      </c>
      <c r="L3972" s="74">
        <v>6.84</v>
      </c>
      <c r="M3972" s="74">
        <v>9.67</v>
      </c>
      <c r="N3972" s="74">
        <v>3.33</v>
      </c>
      <c r="O3972" s="74">
        <v>0.57999999999999996</v>
      </c>
      <c r="P3972" s="74">
        <v>0</v>
      </c>
      <c r="Q3972" s="74">
        <v>0.34</v>
      </c>
      <c r="R3972" s="74">
        <v>1.7</v>
      </c>
      <c r="S3972" s="74">
        <v>0</v>
      </c>
      <c r="T3972" s="74">
        <v>0</v>
      </c>
      <c r="U3972" s="74">
        <v>6.7900000000000002E-2</v>
      </c>
      <c r="V3972" s="74">
        <v>8.3895</v>
      </c>
      <c r="W3972" s="74">
        <v>1.6449998355</v>
      </c>
      <c r="X3972" s="74">
        <v>1128.5219999999999</v>
      </c>
      <c r="Y3972" s="74">
        <v>1390</v>
      </c>
      <c r="Z3972" s="74">
        <v>0.32156966350857852</v>
      </c>
      <c r="AA3972" s="74">
        <v>0.67843033649142148</v>
      </c>
      <c r="AB3972" s="74">
        <v>7.0622401641157163E-4</v>
      </c>
      <c r="AC3972" s="74">
        <v>7.0622401641157141E-4</v>
      </c>
      <c r="AD3972" t="s">
        <v>5810</v>
      </c>
    </row>
    <row r="3973" spans="1:30">
      <c r="A3973" s="165" t="s">
        <v>8338</v>
      </c>
      <c r="C3973" s="165" t="s">
        <v>8444</v>
      </c>
      <c r="D3973" s="169" t="s">
        <v>3490</v>
      </c>
      <c r="E3973" s="169" t="s">
        <v>8438</v>
      </c>
      <c r="F3973" s="174">
        <v>44.387369999999997</v>
      </c>
      <c r="G3973" s="174">
        <v>-121.53858</v>
      </c>
      <c r="H3973" s="74">
        <v>49.4</v>
      </c>
      <c r="I3973" s="74">
        <v>1.58</v>
      </c>
      <c r="J3973" s="74">
        <v>17.71</v>
      </c>
      <c r="K3973" s="74">
        <v>0.13</v>
      </c>
      <c r="L3973" s="74">
        <v>6.4</v>
      </c>
      <c r="M3973" s="74">
        <v>10.23</v>
      </c>
      <c r="N3973" s="74">
        <v>3.15</v>
      </c>
      <c r="O3973" s="74">
        <v>0.52</v>
      </c>
      <c r="P3973" s="74">
        <v>0</v>
      </c>
      <c r="Q3973" s="74">
        <v>0.43</v>
      </c>
      <c r="R3973" s="74">
        <v>1.26</v>
      </c>
      <c r="S3973" s="74">
        <v>0</v>
      </c>
      <c r="T3973" s="74">
        <v>0</v>
      </c>
      <c r="U3973" s="74">
        <v>7.3599999999999999E-2</v>
      </c>
      <c r="V3973" s="74">
        <v>6.9019999999999992</v>
      </c>
      <c r="W3973" s="74">
        <v>1.3533331980000001</v>
      </c>
      <c r="X3973" s="74">
        <v>1137.818</v>
      </c>
      <c r="Y3973" s="74">
        <v>1480</v>
      </c>
      <c r="Z3973" s="74">
        <v>0.1865656952585629</v>
      </c>
      <c r="AA3973" s="74">
        <v>0.81343430474143708</v>
      </c>
      <c r="AB3973" s="74">
        <v>5.0296884481595028E-4</v>
      </c>
      <c r="AC3973" s="74">
        <v>5.0296884481595039E-4</v>
      </c>
      <c r="AD3973" t="s">
        <v>5810</v>
      </c>
    </row>
    <row r="3974" spans="1:30">
      <c r="A3974" s="165" t="s">
        <v>8339</v>
      </c>
      <c r="C3974" s="165" t="s">
        <v>8444</v>
      </c>
      <c r="D3974" s="169" t="s">
        <v>3490</v>
      </c>
      <c r="E3974" s="169" t="s">
        <v>8438</v>
      </c>
      <c r="F3974" s="174">
        <v>44.387369999999997</v>
      </c>
      <c r="G3974" s="174">
        <v>-121.53858</v>
      </c>
      <c r="H3974" s="74">
        <v>48.75</v>
      </c>
      <c r="I3974" s="74">
        <v>1.47</v>
      </c>
      <c r="J3974" s="74">
        <v>18.149999999999999</v>
      </c>
      <c r="K3974" s="74">
        <v>0.17</v>
      </c>
      <c r="L3974" s="74">
        <v>6.18</v>
      </c>
      <c r="M3974" s="74">
        <v>10.24</v>
      </c>
      <c r="N3974" s="74">
        <v>3.12</v>
      </c>
      <c r="O3974" s="74">
        <v>0.44</v>
      </c>
      <c r="P3974" s="74">
        <v>0</v>
      </c>
      <c r="Q3974" s="74">
        <v>0.42</v>
      </c>
      <c r="R3974" s="74">
        <v>1.56</v>
      </c>
      <c r="S3974" s="74">
        <v>0</v>
      </c>
      <c r="T3974" s="74">
        <v>0</v>
      </c>
      <c r="U3974" s="74">
        <v>8.9899999999999994E-2</v>
      </c>
      <c r="V3974" s="74">
        <v>7.2419999999999991</v>
      </c>
      <c r="W3974" s="74">
        <v>1.4199998579999999</v>
      </c>
      <c r="X3974" s="74">
        <v>1137.9839999999999</v>
      </c>
      <c r="Y3974" s="74">
        <v>1840</v>
      </c>
      <c r="Z3974" s="74">
        <v>0.22153975244916149</v>
      </c>
      <c r="AA3974" s="74">
        <v>0.77846024755083854</v>
      </c>
      <c r="AB3974" s="74">
        <v>3.541230710633243E-4</v>
      </c>
      <c r="AC3974" s="74">
        <v>3.541230710633242E-4</v>
      </c>
      <c r="AD3974" t="s">
        <v>5810</v>
      </c>
    </row>
    <row r="3975" spans="1:30">
      <c r="A3975" s="165" t="s">
        <v>8340</v>
      </c>
      <c r="C3975" s="165" t="s">
        <v>8444</v>
      </c>
      <c r="D3975" s="169" t="s">
        <v>3490</v>
      </c>
      <c r="E3975" s="169" t="s">
        <v>8438</v>
      </c>
      <c r="F3975" s="174">
        <v>44.387369999999997</v>
      </c>
      <c r="G3975" s="174">
        <v>-121.53858</v>
      </c>
      <c r="H3975" s="74">
        <v>48.51</v>
      </c>
      <c r="I3975" s="74">
        <v>1.53</v>
      </c>
      <c r="J3975" s="74">
        <v>17.88</v>
      </c>
      <c r="K3975" s="74">
        <v>0.17</v>
      </c>
      <c r="L3975" s="74">
        <v>6.24</v>
      </c>
      <c r="M3975" s="74">
        <v>10.039999999999999</v>
      </c>
      <c r="N3975" s="74">
        <v>3.25</v>
      </c>
      <c r="O3975" s="74">
        <v>0.5</v>
      </c>
      <c r="P3975" s="74">
        <v>0</v>
      </c>
      <c r="Q3975" s="74">
        <v>0.39</v>
      </c>
      <c r="R3975" s="74">
        <v>1.59</v>
      </c>
      <c r="S3975" s="74">
        <v>0</v>
      </c>
      <c r="T3975" s="74">
        <v>0</v>
      </c>
      <c r="U3975" s="74">
        <v>4.4699999999999997E-2</v>
      </c>
      <c r="V3975" s="74">
        <v>7.5309999999999997</v>
      </c>
      <c r="W3975" s="74">
        <v>1.4766665189999999</v>
      </c>
      <c r="X3975" s="74">
        <v>1134.664</v>
      </c>
      <c r="Y3975" s="74">
        <v>1080</v>
      </c>
      <c r="Z3975" s="74">
        <v>0.35893439842470581</v>
      </c>
      <c r="AA3975" s="74">
        <v>0.64106560157529424</v>
      </c>
      <c r="AB3975" s="74">
        <v>1.3647264435729441E-4</v>
      </c>
      <c r="AC3975" s="74">
        <v>1.3647264435729441E-4</v>
      </c>
      <c r="AD3975" t="s">
        <v>5810</v>
      </c>
    </row>
    <row r="3976" spans="1:30">
      <c r="A3976" s="165" t="s">
        <v>8341</v>
      </c>
      <c r="C3976" s="165" t="s">
        <v>8444</v>
      </c>
      <c r="D3976" s="169" t="s">
        <v>3490</v>
      </c>
      <c r="E3976" s="169" t="s">
        <v>8438</v>
      </c>
      <c r="F3976" s="174">
        <v>44.387369999999997</v>
      </c>
      <c r="G3976" s="174">
        <v>-121.53858</v>
      </c>
      <c r="H3976" s="74">
        <v>48.65</v>
      </c>
      <c r="I3976" s="74">
        <v>1.61</v>
      </c>
      <c r="J3976" s="74">
        <v>17.54</v>
      </c>
      <c r="K3976" s="74">
        <v>0.14000000000000001</v>
      </c>
      <c r="L3976" s="74">
        <v>6.36</v>
      </c>
      <c r="M3976" s="74">
        <v>10.24</v>
      </c>
      <c r="N3976" s="74">
        <v>3.31</v>
      </c>
      <c r="O3976" s="74">
        <v>0.5</v>
      </c>
      <c r="P3976" s="74">
        <v>0</v>
      </c>
      <c r="Q3976" s="74">
        <v>0.42</v>
      </c>
      <c r="R3976" s="74">
        <v>1.73</v>
      </c>
      <c r="S3976" s="74">
        <v>0</v>
      </c>
      <c r="T3976" s="74">
        <v>0</v>
      </c>
      <c r="U3976" s="74">
        <v>9.9199999999999997E-2</v>
      </c>
      <c r="V3976" s="74">
        <v>7.1739999999999986</v>
      </c>
      <c r="W3976" s="74">
        <v>1.406666526</v>
      </c>
      <c r="X3976" s="74">
        <v>1137.9839999999999</v>
      </c>
      <c r="Y3976" s="74">
        <v>1950</v>
      </c>
      <c r="Z3976" s="74">
        <v>0.24745051738949209</v>
      </c>
      <c r="AA3976" s="74">
        <v>0.75254948261050791</v>
      </c>
      <c r="AB3976" s="74">
        <v>7.4318958742037363E-4</v>
      </c>
      <c r="AC3976" s="74">
        <v>7.4318958742037363E-4</v>
      </c>
      <c r="AD3976" t="s">
        <v>5810</v>
      </c>
    </row>
    <row r="3977" spans="1:30">
      <c r="A3977" s="165" t="s">
        <v>8342</v>
      </c>
      <c r="C3977" s="165" t="s">
        <v>8444</v>
      </c>
      <c r="D3977" s="169" t="s">
        <v>3490</v>
      </c>
      <c r="E3977" s="169" t="s">
        <v>8438</v>
      </c>
      <c r="F3977" s="174">
        <v>44.387369999999997</v>
      </c>
      <c r="G3977" s="174">
        <v>-121.53858</v>
      </c>
      <c r="H3977" s="74">
        <v>47.63</v>
      </c>
      <c r="I3977" s="74">
        <v>1.44</v>
      </c>
      <c r="J3977" s="74">
        <v>18.61</v>
      </c>
      <c r="K3977" s="74">
        <v>0.14000000000000001</v>
      </c>
      <c r="L3977" s="74">
        <v>6.09</v>
      </c>
      <c r="M3977" s="74">
        <v>10.32</v>
      </c>
      <c r="N3977" s="74">
        <v>3.34</v>
      </c>
      <c r="O3977" s="74">
        <v>0.51</v>
      </c>
      <c r="P3977" s="74">
        <v>0</v>
      </c>
      <c r="Q3977" s="74">
        <v>0.48</v>
      </c>
      <c r="R3977" s="74">
        <v>1.52</v>
      </c>
      <c r="S3977" s="74">
        <v>0</v>
      </c>
      <c r="T3977" s="74">
        <v>0</v>
      </c>
      <c r="U3977" s="74">
        <v>0.1004</v>
      </c>
      <c r="V3977" s="74">
        <v>7.0209999999999999</v>
      </c>
      <c r="W3977" s="74">
        <v>1.376666529</v>
      </c>
      <c r="X3977" s="74">
        <v>1139.3119999999999</v>
      </c>
      <c r="Y3977" s="74">
        <v>1980</v>
      </c>
      <c r="Z3977" s="74">
        <v>0.19857539611021649</v>
      </c>
      <c r="AA3977" s="74">
        <v>0.80142460388978343</v>
      </c>
      <c r="AB3977" s="74">
        <v>6.7123612539902197E-4</v>
      </c>
      <c r="AC3977" s="74">
        <v>6.7123612539902154E-4</v>
      </c>
      <c r="AD3977" t="s">
        <v>5810</v>
      </c>
    </row>
    <row r="3978" spans="1:30">
      <c r="A3978" s="165" t="s">
        <v>4943</v>
      </c>
      <c r="C3978" s="165" t="s">
        <v>8444</v>
      </c>
      <c r="D3978" s="169" t="s">
        <v>3490</v>
      </c>
      <c r="E3978" s="169" t="s">
        <v>8439</v>
      </c>
      <c r="F3978" s="174">
        <v>44.408569999999997</v>
      </c>
      <c r="G3978" s="174">
        <v>-121.77413</v>
      </c>
      <c r="H3978" s="74">
        <v>53.46</v>
      </c>
      <c r="I3978" s="74">
        <v>1.08</v>
      </c>
      <c r="J3978" s="74">
        <v>17.010000000000002</v>
      </c>
      <c r="K3978" s="74">
        <v>0.14000000000000001</v>
      </c>
      <c r="L3978" s="74">
        <v>4.4800000000000004</v>
      </c>
      <c r="M3978" s="74">
        <v>8.26</v>
      </c>
      <c r="N3978" s="74">
        <v>4.24</v>
      </c>
      <c r="O3978" s="74">
        <v>0.68</v>
      </c>
      <c r="P3978" s="74">
        <v>0</v>
      </c>
      <c r="Q3978" s="74">
        <v>0.21</v>
      </c>
      <c r="R3978" s="74">
        <v>2.99</v>
      </c>
      <c r="S3978" s="74">
        <v>0</v>
      </c>
      <c r="T3978" s="74">
        <v>0</v>
      </c>
      <c r="U3978" s="74">
        <v>8.5800000000000001E-2</v>
      </c>
      <c r="V3978" s="74">
        <v>7.0039999999999996</v>
      </c>
      <c r="W3978" s="74">
        <v>1.3733331959999999</v>
      </c>
      <c r="X3978" s="74">
        <v>1105.116</v>
      </c>
      <c r="Y3978" s="74">
        <v>2170</v>
      </c>
      <c r="Z3978" s="74">
        <v>0.46652333691146292</v>
      </c>
      <c r="AA3978" s="74">
        <v>0.53347666308853703</v>
      </c>
      <c r="AB3978" s="74">
        <v>3.9265104259365109E-4</v>
      </c>
      <c r="AC3978" s="74">
        <v>3.9265104259365082E-4</v>
      </c>
      <c r="AD3978" t="s">
        <v>5810</v>
      </c>
    </row>
    <row r="3979" spans="1:30">
      <c r="A3979" s="165" t="s">
        <v>8343</v>
      </c>
      <c r="C3979" s="165" t="s">
        <v>8444</v>
      </c>
      <c r="D3979" s="169" t="s">
        <v>3490</v>
      </c>
      <c r="E3979" s="169" t="s">
        <v>8439</v>
      </c>
      <c r="F3979" s="174">
        <v>44.408569999999997</v>
      </c>
      <c r="G3979" s="174">
        <v>-121.77413</v>
      </c>
      <c r="H3979" s="74">
        <v>52.62</v>
      </c>
      <c r="I3979" s="74">
        <v>0.95</v>
      </c>
      <c r="J3979" s="74">
        <v>17.88</v>
      </c>
      <c r="K3979" s="74">
        <v>0.11</v>
      </c>
      <c r="L3979" s="74">
        <v>4.49</v>
      </c>
      <c r="M3979" s="74">
        <v>8.74</v>
      </c>
      <c r="N3979" s="74">
        <v>4.3</v>
      </c>
      <c r="O3979" s="74">
        <v>0.56999999999999995</v>
      </c>
      <c r="P3979" s="74">
        <v>0</v>
      </c>
      <c r="Q3979" s="74">
        <v>0.15</v>
      </c>
      <c r="R3979" s="74">
        <v>2.99</v>
      </c>
      <c r="S3979" s="74">
        <v>0</v>
      </c>
      <c r="T3979" s="74">
        <v>0</v>
      </c>
      <c r="U3979" s="74">
        <v>8.09E-2</v>
      </c>
      <c r="V3979" s="74">
        <v>6.3665000000000003</v>
      </c>
      <c r="W3979" s="74">
        <v>1.2483332085000001</v>
      </c>
      <c r="X3979" s="74">
        <v>1113.0840000000001</v>
      </c>
      <c r="Y3979" s="74">
        <v>2130</v>
      </c>
      <c r="Z3979" s="74">
        <v>0.47149061490267291</v>
      </c>
      <c r="AA3979" s="74">
        <v>0.52850938509732726</v>
      </c>
      <c r="AB3979" s="74">
        <v>2.4422287676926488E-4</v>
      </c>
      <c r="AC3979" s="74">
        <v>2.4422287676926488E-4</v>
      </c>
      <c r="AD3979" t="s">
        <v>5810</v>
      </c>
    </row>
    <row r="3980" spans="1:30">
      <c r="A3980" s="165" t="s">
        <v>8344</v>
      </c>
      <c r="C3980" s="165" t="s">
        <v>8444</v>
      </c>
      <c r="D3980" s="169" t="s">
        <v>3490</v>
      </c>
      <c r="E3980" s="169" t="s">
        <v>8439</v>
      </c>
      <c r="F3980" s="174">
        <v>44.408569999999997</v>
      </c>
      <c r="G3980" s="174">
        <v>-121.77413</v>
      </c>
      <c r="H3980" s="74">
        <v>54.03</v>
      </c>
      <c r="I3980" s="74">
        <v>1.19</v>
      </c>
      <c r="J3980" s="74">
        <v>18.45</v>
      </c>
      <c r="K3980" s="74">
        <v>0.11</v>
      </c>
      <c r="L3980" s="74">
        <v>3.03</v>
      </c>
      <c r="M3980" s="74">
        <v>8.44</v>
      </c>
      <c r="N3980" s="74">
        <v>4.51</v>
      </c>
      <c r="O3980" s="74">
        <v>0.72</v>
      </c>
      <c r="P3980" s="74">
        <v>0</v>
      </c>
      <c r="Q3980" s="74">
        <v>0.2</v>
      </c>
      <c r="R3980" s="74">
        <v>3.86</v>
      </c>
      <c r="S3980" s="74">
        <v>0</v>
      </c>
      <c r="T3980" s="74">
        <v>0</v>
      </c>
      <c r="U3980" s="74">
        <v>7.8899999999999998E-2</v>
      </c>
      <c r="V3980" s="74">
        <v>5.2359999999999998</v>
      </c>
      <c r="W3980" s="74">
        <v>1.0266665639999999</v>
      </c>
      <c r="X3980" s="74">
        <v>1108.104</v>
      </c>
      <c r="Y3980" s="74">
        <v>2490</v>
      </c>
      <c r="Z3980" s="74">
        <v>0.58056103273812887</v>
      </c>
      <c r="AA3980" s="74">
        <v>0.41943896726187108</v>
      </c>
      <c r="AB3980" s="74">
        <v>2.7184785484699389E-4</v>
      </c>
      <c r="AC3980" s="74">
        <v>2.7184785484699389E-4</v>
      </c>
      <c r="AD3980" t="s">
        <v>5810</v>
      </c>
    </row>
    <row r="3981" spans="1:30">
      <c r="A3981" s="165" t="s">
        <v>8345</v>
      </c>
      <c r="C3981" s="165" t="s">
        <v>8444</v>
      </c>
      <c r="D3981" s="169" t="s">
        <v>3490</v>
      </c>
      <c r="E3981" s="169" t="s">
        <v>8439</v>
      </c>
      <c r="F3981" s="174">
        <v>44.408569999999997</v>
      </c>
      <c r="G3981" s="174">
        <v>-121.77413</v>
      </c>
      <c r="H3981" s="74">
        <v>54.18</v>
      </c>
      <c r="I3981" s="74">
        <v>1.18</v>
      </c>
      <c r="J3981" s="74">
        <v>17.93</v>
      </c>
      <c r="K3981" s="74">
        <v>0.13</v>
      </c>
      <c r="L3981" s="74">
        <v>3.13</v>
      </c>
      <c r="M3981" s="74">
        <v>8.51</v>
      </c>
      <c r="N3981" s="74">
        <v>4.32</v>
      </c>
      <c r="O3981" s="74">
        <v>0.7</v>
      </c>
      <c r="P3981" s="74">
        <v>0</v>
      </c>
      <c r="Q3981" s="74">
        <v>0.19</v>
      </c>
      <c r="R3981" s="74">
        <v>3.33</v>
      </c>
      <c r="S3981" s="74">
        <v>0</v>
      </c>
      <c r="T3981" s="74">
        <v>0</v>
      </c>
      <c r="U3981" s="74">
        <v>8.0199999999999994E-2</v>
      </c>
      <c r="V3981" s="74">
        <v>5.4994999999999994</v>
      </c>
      <c r="W3981" s="74">
        <v>1.0783332255</v>
      </c>
      <c r="X3981" s="74">
        <v>1109.2660000000001</v>
      </c>
      <c r="Y3981" s="74">
        <v>2300</v>
      </c>
      <c r="Z3981" s="74">
        <v>0.50590275958885289</v>
      </c>
      <c r="AA3981" s="74">
        <v>0.49409724041114711</v>
      </c>
      <c r="AB3981" s="74">
        <v>1.048032802861042E-4</v>
      </c>
      <c r="AC3981" s="74">
        <v>1.048032802861042E-4</v>
      </c>
      <c r="AD3981" t="s">
        <v>5810</v>
      </c>
    </row>
    <row r="3982" spans="1:30">
      <c r="A3982" s="165" t="s">
        <v>8346</v>
      </c>
      <c r="C3982" s="165" t="s">
        <v>8444</v>
      </c>
      <c r="D3982" s="169" t="s">
        <v>3490</v>
      </c>
      <c r="E3982" s="169" t="s">
        <v>8439</v>
      </c>
      <c r="F3982" s="174">
        <v>44.408569999999997</v>
      </c>
      <c r="G3982" s="174">
        <v>-121.77413</v>
      </c>
      <c r="H3982" s="74">
        <v>53.25</v>
      </c>
      <c r="I3982" s="74">
        <v>1</v>
      </c>
      <c r="J3982" s="74">
        <v>18.350000000000001</v>
      </c>
      <c r="K3982" s="74">
        <v>0.12</v>
      </c>
      <c r="L3982" s="74">
        <v>3.72</v>
      </c>
      <c r="M3982" s="74">
        <v>8.67</v>
      </c>
      <c r="N3982" s="74">
        <v>4.29</v>
      </c>
      <c r="O3982" s="74">
        <v>0.64</v>
      </c>
      <c r="P3982" s="74">
        <v>0</v>
      </c>
      <c r="Q3982" s="74">
        <v>0.15</v>
      </c>
      <c r="R3982" s="74">
        <v>3.7</v>
      </c>
      <c r="S3982" s="74">
        <v>0</v>
      </c>
      <c r="T3982" s="74">
        <v>0</v>
      </c>
      <c r="U3982" s="74">
        <v>8.6099999999999996E-2</v>
      </c>
      <c r="V3982" s="74">
        <v>5.4994999999999994</v>
      </c>
      <c r="W3982" s="74">
        <v>1.0783332255</v>
      </c>
      <c r="X3982" s="74">
        <v>1111.922</v>
      </c>
      <c r="Y3982" s="74">
        <v>2530</v>
      </c>
      <c r="Z3982" s="74">
        <v>0.54841234528001803</v>
      </c>
      <c r="AA3982" s="74">
        <v>0.45158765471998191</v>
      </c>
      <c r="AB3982" s="74">
        <v>4.3315587704836439E-4</v>
      </c>
      <c r="AC3982" s="74">
        <v>4.3315587704836428E-4</v>
      </c>
      <c r="AD3982" t="s">
        <v>5810</v>
      </c>
    </row>
    <row r="3983" spans="1:30">
      <c r="A3983" s="165" t="s">
        <v>8347</v>
      </c>
      <c r="C3983" s="165" t="s">
        <v>8444</v>
      </c>
      <c r="D3983" s="169" t="s">
        <v>3490</v>
      </c>
      <c r="E3983" s="169" t="s">
        <v>8439</v>
      </c>
      <c r="F3983" s="174">
        <v>44.408569999999997</v>
      </c>
      <c r="G3983" s="174">
        <v>-121.77413</v>
      </c>
      <c r="H3983" s="74">
        <v>52.94</v>
      </c>
      <c r="I3983" s="74">
        <v>0.94</v>
      </c>
      <c r="J3983" s="74">
        <v>19.52</v>
      </c>
      <c r="K3983" s="74">
        <v>0.12</v>
      </c>
      <c r="L3983" s="74">
        <v>5.15</v>
      </c>
      <c r="M3983" s="74">
        <v>8.84</v>
      </c>
      <c r="N3983" s="74">
        <v>4.41</v>
      </c>
      <c r="O3983" s="74">
        <v>0.52</v>
      </c>
      <c r="P3983" s="74">
        <v>0</v>
      </c>
      <c r="Q3983" s="74">
        <v>0.21</v>
      </c>
      <c r="R3983" s="74">
        <v>2.81</v>
      </c>
      <c r="S3983" s="74">
        <v>0</v>
      </c>
      <c r="T3983" s="74">
        <v>0</v>
      </c>
      <c r="U3983" s="74">
        <v>6.8500000000000005E-2</v>
      </c>
      <c r="V3983" s="74">
        <v>6.2474999999999996</v>
      </c>
      <c r="W3983" s="74">
        <v>1.2249998774999999</v>
      </c>
      <c r="X3983" s="74">
        <v>1114.7439999999999</v>
      </c>
      <c r="Y3983" s="74">
        <v>1900</v>
      </c>
      <c r="Z3983" s="74">
        <v>0.47990157123684518</v>
      </c>
      <c r="AA3983" s="74">
        <v>0.52009842876315482</v>
      </c>
      <c r="AB3983" s="74">
        <v>4.7594142646048521E-4</v>
      </c>
      <c r="AC3983" s="74">
        <v>4.7594142646048521E-4</v>
      </c>
      <c r="AD3983" t="s">
        <v>5810</v>
      </c>
    </row>
    <row r="3984" spans="1:30">
      <c r="A3984" s="165" t="s">
        <v>8348</v>
      </c>
      <c r="C3984" s="165" t="s">
        <v>8444</v>
      </c>
      <c r="D3984" s="169" t="s">
        <v>3490</v>
      </c>
      <c r="E3984" s="169" t="s">
        <v>8439</v>
      </c>
      <c r="F3984" s="174">
        <v>44.408569999999997</v>
      </c>
      <c r="G3984" s="174">
        <v>-121.77413</v>
      </c>
      <c r="H3984" s="74">
        <v>53.05</v>
      </c>
      <c r="I3984" s="74">
        <v>1.1000000000000001</v>
      </c>
      <c r="J3984" s="74">
        <v>16.88</v>
      </c>
      <c r="K3984" s="74">
        <v>0.14000000000000001</v>
      </c>
      <c r="L3984" s="74">
        <v>4.88</v>
      </c>
      <c r="M3984" s="74">
        <v>7.98</v>
      </c>
      <c r="N3984" s="74">
        <v>4.21</v>
      </c>
      <c r="O3984" s="74">
        <v>0.73</v>
      </c>
      <c r="P3984" s="74">
        <v>0</v>
      </c>
      <c r="Q3984" s="74">
        <v>0.2</v>
      </c>
      <c r="R3984" s="74">
        <v>2.86</v>
      </c>
      <c r="S3984" s="74">
        <v>0</v>
      </c>
      <c r="T3984" s="74">
        <v>0</v>
      </c>
      <c r="U3984" s="74">
        <v>7.3200000000000001E-2</v>
      </c>
      <c r="V3984" s="74">
        <v>6.1879999999999997</v>
      </c>
      <c r="W3984" s="74">
        <v>1.213333212</v>
      </c>
      <c r="X3984" s="74">
        <v>1100.4680000000001</v>
      </c>
      <c r="Y3984" s="74">
        <v>1930</v>
      </c>
      <c r="Z3984" s="74">
        <v>0.4750411243328243</v>
      </c>
      <c r="AA3984" s="74">
        <v>0.5249588756671757</v>
      </c>
      <c r="AB3984" s="74">
        <v>1.042176247026019E-4</v>
      </c>
      <c r="AC3984" s="74">
        <v>1.042176247026019E-4</v>
      </c>
      <c r="AD3984" t="s">
        <v>5810</v>
      </c>
    </row>
    <row r="3985" spans="1:30">
      <c r="A3985" s="165" t="s">
        <v>8349</v>
      </c>
      <c r="C3985" s="165" t="s">
        <v>8444</v>
      </c>
      <c r="D3985" s="169" t="s">
        <v>3490</v>
      </c>
      <c r="E3985" s="169" t="s">
        <v>8439</v>
      </c>
      <c r="F3985" s="174">
        <v>44.408569999999997</v>
      </c>
      <c r="G3985" s="174">
        <v>-121.77413</v>
      </c>
      <c r="H3985" s="74">
        <v>53.44</v>
      </c>
      <c r="I3985" s="74">
        <v>1</v>
      </c>
      <c r="J3985" s="74">
        <v>16.989999999999998</v>
      </c>
      <c r="K3985" s="74">
        <v>0.14000000000000001</v>
      </c>
      <c r="L3985" s="74">
        <v>5.13</v>
      </c>
      <c r="M3985" s="74">
        <v>7.92</v>
      </c>
      <c r="N3985" s="74">
        <v>4.5199999999999996</v>
      </c>
      <c r="O3985" s="74">
        <v>0.74</v>
      </c>
      <c r="P3985" s="74">
        <v>0</v>
      </c>
      <c r="Q3985" s="74">
        <v>0.17</v>
      </c>
      <c r="R3985" s="74">
        <v>2.97</v>
      </c>
      <c r="S3985" s="74">
        <v>0</v>
      </c>
      <c r="T3985" s="74">
        <v>0</v>
      </c>
      <c r="U3985" s="74">
        <v>8.1699999999999995E-2</v>
      </c>
      <c r="V3985" s="74">
        <v>5.8395000000000001</v>
      </c>
      <c r="W3985" s="74">
        <v>1.1449998855000001</v>
      </c>
      <c r="X3985" s="74">
        <v>1099.472</v>
      </c>
      <c r="Y3985" s="74">
        <v>2070</v>
      </c>
      <c r="Z3985" s="74">
        <v>0.46717567488113559</v>
      </c>
      <c r="AA3985" s="74">
        <v>0.53282432511886435</v>
      </c>
      <c r="AB3985" s="74">
        <v>4.095096283846327E-4</v>
      </c>
      <c r="AC3985" s="74">
        <v>4.0950962838463259E-4</v>
      </c>
      <c r="AD3985" t="s">
        <v>5810</v>
      </c>
    </row>
    <row r="3986" spans="1:30">
      <c r="A3986" s="165" t="s">
        <v>8350</v>
      </c>
      <c r="C3986" s="165" t="s">
        <v>8444</v>
      </c>
      <c r="D3986" s="169" t="s">
        <v>3490</v>
      </c>
      <c r="E3986" s="169" t="s">
        <v>8439</v>
      </c>
      <c r="F3986" s="174">
        <v>44.408569999999997</v>
      </c>
      <c r="G3986" s="174">
        <v>-121.77413</v>
      </c>
      <c r="H3986" s="74">
        <v>53.27</v>
      </c>
      <c r="I3986" s="74">
        <v>0.94</v>
      </c>
      <c r="J3986" s="74">
        <v>17.7</v>
      </c>
      <c r="K3986" s="74">
        <v>0.09</v>
      </c>
      <c r="L3986" s="74">
        <v>5.05</v>
      </c>
      <c r="M3986" s="74">
        <v>8.31</v>
      </c>
      <c r="N3986" s="74">
        <v>4.21</v>
      </c>
      <c r="O3986" s="74">
        <v>0.64</v>
      </c>
      <c r="P3986" s="74">
        <v>0</v>
      </c>
      <c r="Q3986" s="74">
        <v>0.16</v>
      </c>
      <c r="R3986" s="74">
        <v>3.36</v>
      </c>
      <c r="S3986" s="74">
        <v>0</v>
      </c>
      <c r="T3986" s="74">
        <v>0</v>
      </c>
      <c r="U3986" s="74">
        <v>7.4999999999999997E-2</v>
      </c>
      <c r="V3986" s="74">
        <v>6.0604999999999993</v>
      </c>
      <c r="W3986" s="74">
        <v>1.1883332145000001</v>
      </c>
      <c r="X3986" s="74">
        <v>1105.9459999999999</v>
      </c>
      <c r="Y3986" s="74">
        <v>2170</v>
      </c>
      <c r="Z3986" s="74">
        <v>0.54525265409109092</v>
      </c>
      <c r="AA3986" s="74">
        <v>0.45474734590890897</v>
      </c>
      <c r="AB3986" s="74">
        <v>3.7777926086731648E-4</v>
      </c>
      <c r="AC3986" s="74">
        <v>3.7777926086731643E-4</v>
      </c>
      <c r="AD3986" t="s">
        <v>5810</v>
      </c>
    </row>
    <row r="3987" spans="1:30">
      <c r="A3987" s="165" t="s">
        <v>8351</v>
      </c>
      <c r="C3987" s="165" t="s">
        <v>8444</v>
      </c>
      <c r="D3987" s="169" t="s">
        <v>3490</v>
      </c>
      <c r="E3987" s="169" t="s">
        <v>8439</v>
      </c>
      <c r="F3987" s="174">
        <v>44.408569999999997</v>
      </c>
      <c r="G3987" s="174">
        <v>-121.77413</v>
      </c>
      <c r="H3987" s="74">
        <v>53.31</v>
      </c>
      <c r="I3987" s="74">
        <v>1</v>
      </c>
      <c r="J3987" s="74">
        <v>17.489999999999998</v>
      </c>
      <c r="K3987" s="74">
        <v>0.12</v>
      </c>
      <c r="L3987" s="74">
        <v>5</v>
      </c>
      <c r="M3987" s="74">
        <v>8.23</v>
      </c>
      <c r="N3987" s="74">
        <v>4.51</v>
      </c>
      <c r="O3987" s="74">
        <v>0.64</v>
      </c>
      <c r="P3987" s="74">
        <v>0</v>
      </c>
      <c r="Q3987" s="74">
        <v>0.17</v>
      </c>
      <c r="R3987" s="74">
        <v>3.33</v>
      </c>
      <c r="S3987" s="74">
        <v>0</v>
      </c>
      <c r="T3987" s="74">
        <v>0</v>
      </c>
      <c r="U3987" s="74">
        <v>7.2900000000000006E-2</v>
      </c>
      <c r="V3987" s="74">
        <v>6.1284999999999998</v>
      </c>
      <c r="W3987" s="74">
        <v>1.2016665465</v>
      </c>
      <c r="X3987" s="74">
        <v>1104.6179999999999</v>
      </c>
      <c r="Y3987" s="74">
        <v>2090</v>
      </c>
      <c r="Z3987" s="74">
        <v>0.54846511794708452</v>
      </c>
      <c r="AA3987" s="74">
        <v>0.45153488205291548</v>
      </c>
      <c r="AB3987" s="74">
        <v>3.0961823254884688E-4</v>
      </c>
      <c r="AC3987" s="74">
        <v>3.0961823254884688E-4</v>
      </c>
      <c r="AD3987" t="s">
        <v>5810</v>
      </c>
    </row>
    <row r="3988" spans="1:30">
      <c r="A3988" s="165" t="s">
        <v>8352</v>
      </c>
      <c r="C3988" s="165" t="s">
        <v>8444</v>
      </c>
      <c r="D3988" s="169" t="s">
        <v>3490</v>
      </c>
      <c r="E3988" s="169" t="s">
        <v>8439</v>
      </c>
      <c r="F3988" s="174">
        <v>44.408569999999997</v>
      </c>
      <c r="G3988" s="174">
        <v>-121.77413</v>
      </c>
      <c r="H3988" s="74">
        <v>52.6</v>
      </c>
      <c r="I3988" s="74">
        <v>0.97</v>
      </c>
      <c r="J3988" s="74">
        <v>17.73</v>
      </c>
      <c r="K3988" s="74">
        <v>0.11</v>
      </c>
      <c r="L3988" s="74">
        <v>4.66</v>
      </c>
      <c r="M3988" s="74">
        <v>8.68</v>
      </c>
      <c r="N3988" s="74">
        <v>4.3099999999999996</v>
      </c>
      <c r="O3988" s="74">
        <v>0.56999999999999995</v>
      </c>
      <c r="P3988" s="74">
        <v>0</v>
      </c>
      <c r="Q3988" s="74">
        <v>0.17</v>
      </c>
      <c r="R3988" s="74">
        <v>3.25</v>
      </c>
      <c r="S3988" s="74">
        <v>0</v>
      </c>
      <c r="T3988" s="74">
        <v>0</v>
      </c>
      <c r="U3988" s="74">
        <v>8.4199999999999997E-2</v>
      </c>
      <c r="V3988" s="74">
        <v>5.9414999999999996</v>
      </c>
      <c r="W3988" s="74">
        <v>1.1649998834999999</v>
      </c>
      <c r="X3988" s="74">
        <v>1112.088</v>
      </c>
      <c r="Y3988" s="74">
        <v>2270</v>
      </c>
      <c r="Z3988" s="74">
        <v>0.50249611235275204</v>
      </c>
      <c r="AA3988" s="74">
        <v>0.4975038876472479</v>
      </c>
      <c r="AB3988" s="74">
        <v>1.0221080749718779E-4</v>
      </c>
      <c r="AC3988" s="74">
        <v>1.0221080749718779E-4</v>
      </c>
      <c r="AD3988" t="s">
        <v>5810</v>
      </c>
    </row>
    <row r="3989" spans="1:30">
      <c r="A3989" s="165" t="s">
        <v>8353</v>
      </c>
      <c r="C3989" s="165" t="s">
        <v>8444</v>
      </c>
      <c r="D3989" s="169" t="s">
        <v>3490</v>
      </c>
      <c r="E3989" s="169" t="s">
        <v>8439</v>
      </c>
      <c r="F3989" s="174">
        <v>44.408569999999997</v>
      </c>
      <c r="G3989" s="174">
        <v>-121.77413</v>
      </c>
      <c r="H3989" s="74">
        <v>51.93</v>
      </c>
      <c r="I3989" s="74">
        <v>1.03</v>
      </c>
      <c r="J3989" s="74">
        <v>17.93</v>
      </c>
      <c r="K3989" s="74">
        <v>0.1</v>
      </c>
      <c r="L3989" s="74">
        <v>5.44</v>
      </c>
      <c r="M3989" s="74">
        <v>8.82</v>
      </c>
      <c r="N3989" s="74">
        <v>4.2</v>
      </c>
      <c r="O3989" s="74">
        <v>0.6</v>
      </c>
      <c r="P3989" s="74">
        <v>0</v>
      </c>
      <c r="Q3989" s="74">
        <v>0.19</v>
      </c>
      <c r="R3989" s="74">
        <v>3.08</v>
      </c>
      <c r="S3989" s="74">
        <v>0</v>
      </c>
      <c r="T3989" s="74">
        <v>0</v>
      </c>
      <c r="U3989" s="74">
        <v>7.9899999999999999E-2</v>
      </c>
      <c r="V3989" s="74">
        <v>5.9584999999999999</v>
      </c>
      <c r="W3989" s="74">
        <v>1.1683332165</v>
      </c>
      <c r="X3989" s="74">
        <v>1114.412</v>
      </c>
      <c r="Y3989" s="74">
        <v>2120</v>
      </c>
      <c r="Z3989" s="74">
        <v>0.4989101698172409</v>
      </c>
      <c r="AA3989" s="74">
        <v>0.5010898301827591</v>
      </c>
      <c r="AB3989" s="74">
        <v>3.1517073670155429E-4</v>
      </c>
      <c r="AC3989" s="74">
        <v>3.1517073670155429E-4</v>
      </c>
      <c r="AD3989" t="s">
        <v>5810</v>
      </c>
    </row>
    <row r="3990" spans="1:30">
      <c r="A3990" s="165" t="s">
        <v>3441</v>
      </c>
      <c r="C3990" s="165" t="s">
        <v>8444</v>
      </c>
      <c r="D3990" s="169" t="s">
        <v>8440</v>
      </c>
      <c r="E3990" s="169" t="s">
        <v>3441</v>
      </c>
      <c r="F3990" s="174">
        <v>9.9830000000000005</v>
      </c>
      <c r="G3990" s="174">
        <v>-83.85</v>
      </c>
      <c r="H3990" s="74">
        <v>52.73</v>
      </c>
      <c r="I3990" s="74">
        <v>1.24</v>
      </c>
      <c r="J3990" s="74">
        <v>16.989999999999998</v>
      </c>
      <c r="K3990" s="74">
        <v>0.16</v>
      </c>
      <c r="L3990" s="74">
        <v>3.4</v>
      </c>
      <c r="M3990" s="74">
        <v>8.14</v>
      </c>
      <c r="N3990" s="74">
        <v>4.1100000000000003</v>
      </c>
      <c r="O3990" s="74">
        <v>2.5099999999999998</v>
      </c>
      <c r="P3990" s="74">
        <v>0</v>
      </c>
      <c r="Q3990" s="74">
        <v>0.54</v>
      </c>
      <c r="R3990" s="74">
        <v>1.95</v>
      </c>
      <c r="S3990" s="74">
        <v>0</v>
      </c>
      <c r="T3990" s="74">
        <v>0</v>
      </c>
      <c r="U3990" s="74">
        <v>7.1999999999999998E-3</v>
      </c>
      <c r="V3990" s="74">
        <v>5.7119999999999997</v>
      </c>
      <c r="W3990" s="74">
        <v>1.1199998879999999</v>
      </c>
      <c r="X3990" s="74">
        <v>1103.124</v>
      </c>
      <c r="Y3990" s="74">
        <v>500</v>
      </c>
      <c r="Z3990" s="74">
        <v>0.7856001599024931</v>
      </c>
      <c r="AA3990" s="74">
        <v>0.2143998400975069</v>
      </c>
      <c r="AB3990" s="74">
        <v>6.3040207907569018E-4</v>
      </c>
      <c r="AC3990" s="74">
        <v>6.304020790756904E-4</v>
      </c>
      <c r="AD3990" t="s">
        <v>5810</v>
      </c>
    </row>
    <row r="3991" spans="1:30">
      <c r="A3991" s="165" t="s">
        <v>8354</v>
      </c>
      <c r="C3991" s="165" t="s">
        <v>8444</v>
      </c>
      <c r="D3991" s="169" t="s">
        <v>8440</v>
      </c>
      <c r="E3991" s="169" t="s">
        <v>3441</v>
      </c>
      <c r="F3991" s="174">
        <v>9.9830000000000005</v>
      </c>
      <c r="G3991" s="174">
        <v>-83.85</v>
      </c>
      <c r="H3991" s="74">
        <v>56.82</v>
      </c>
      <c r="I3991" s="74">
        <v>1.1599999999999999</v>
      </c>
      <c r="J3991" s="74">
        <v>16.38</v>
      </c>
      <c r="K3991" s="74">
        <v>0.09</v>
      </c>
      <c r="L3991" s="74">
        <v>2.9</v>
      </c>
      <c r="M3991" s="74">
        <v>6.73</v>
      </c>
      <c r="N3991" s="74">
        <v>4.42</v>
      </c>
      <c r="O3991" s="74">
        <v>2.84</v>
      </c>
      <c r="P3991" s="74">
        <v>0</v>
      </c>
      <c r="Q3991" s="74">
        <v>0.6</v>
      </c>
      <c r="R3991" s="74">
        <v>0.98</v>
      </c>
      <c r="S3991" s="74">
        <v>0</v>
      </c>
      <c r="T3991" s="74">
        <v>0</v>
      </c>
      <c r="U3991" s="74">
        <v>3.8999999999999998E-3</v>
      </c>
      <c r="V3991" s="74">
        <v>4.7939999999999996</v>
      </c>
      <c r="W3991" s="74">
        <v>0.93999990599999994</v>
      </c>
      <c r="X3991" s="74">
        <v>1079.7180000000001</v>
      </c>
      <c r="Y3991" s="74">
        <v>180</v>
      </c>
      <c r="Z3991" s="74">
        <v>0.62614971323621504</v>
      </c>
      <c r="AA3991" s="74">
        <v>0.3738502867637849</v>
      </c>
      <c r="AB3991" s="74">
        <v>1.2131938570204551E-4</v>
      </c>
      <c r="AC3991" s="74">
        <v>1.2131938570204551E-4</v>
      </c>
      <c r="AD3991" t="s">
        <v>5810</v>
      </c>
    </row>
    <row r="3992" spans="1:30">
      <c r="A3992" s="165" t="s">
        <v>8355</v>
      </c>
      <c r="C3992" s="165" t="s">
        <v>8444</v>
      </c>
      <c r="D3992" s="169" t="s">
        <v>8440</v>
      </c>
      <c r="E3992" s="169" t="s">
        <v>3441</v>
      </c>
      <c r="F3992" s="174">
        <v>9.9830000000000005</v>
      </c>
      <c r="G3992" s="174">
        <v>-83.85</v>
      </c>
      <c r="H3992" s="74">
        <v>48.41</v>
      </c>
      <c r="I3992" s="74">
        <v>1.1200000000000001</v>
      </c>
      <c r="J3992" s="74">
        <v>19.78</v>
      </c>
      <c r="K3992" s="74">
        <v>7.0000000000000007E-2</v>
      </c>
      <c r="L3992" s="74">
        <v>4.2</v>
      </c>
      <c r="M3992" s="74">
        <v>9.4600000000000009</v>
      </c>
      <c r="N3992" s="74">
        <v>4.3899999999999997</v>
      </c>
      <c r="O3992" s="74">
        <v>2.0699999999999998</v>
      </c>
      <c r="P3992" s="74">
        <v>0</v>
      </c>
      <c r="Q3992" s="74">
        <v>0.77</v>
      </c>
      <c r="R3992" s="74">
        <v>3.28</v>
      </c>
      <c r="S3992" s="74">
        <v>0</v>
      </c>
      <c r="T3992" s="74">
        <v>0</v>
      </c>
      <c r="U3992" s="74">
        <v>2.2499999999999999E-2</v>
      </c>
      <c r="V3992" s="74">
        <v>3.8675000000000002</v>
      </c>
      <c r="W3992" s="74">
        <v>0.75833325749999991</v>
      </c>
      <c r="X3992" s="74">
        <v>1125.0360000000001</v>
      </c>
      <c r="Y3992" s="74">
        <v>1260</v>
      </c>
      <c r="Z3992" s="74">
        <v>0.77444118541246321</v>
      </c>
      <c r="AA3992" s="74">
        <v>0.22555881458753679</v>
      </c>
      <c r="AB3992" s="74">
        <v>3.8459552911391181E-4</v>
      </c>
      <c r="AC3992" s="74">
        <v>3.8459552911391159E-4</v>
      </c>
      <c r="AD3992" t="s">
        <v>5810</v>
      </c>
    </row>
    <row r="3993" spans="1:30">
      <c r="A3993" s="165" t="s">
        <v>8356</v>
      </c>
      <c r="C3993" s="165" t="s">
        <v>8444</v>
      </c>
      <c r="D3993" s="169" t="s">
        <v>8440</v>
      </c>
      <c r="E3993" s="169" t="s">
        <v>3441</v>
      </c>
      <c r="F3993" s="174">
        <v>9.9830000000000005</v>
      </c>
      <c r="G3993" s="174">
        <v>-83.85</v>
      </c>
      <c r="H3993" s="74">
        <v>52.9</v>
      </c>
      <c r="I3993" s="74">
        <v>1.24</v>
      </c>
      <c r="J3993" s="74">
        <v>18.95</v>
      </c>
      <c r="K3993" s="74">
        <v>0.1</v>
      </c>
      <c r="L3993" s="74">
        <v>1.67</v>
      </c>
      <c r="M3993" s="74">
        <v>9.49</v>
      </c>
      <c r="N3993" s="74">
        <v>3.9</v>
      </c>
      <c r="O3993" s="74">
        <v>2.27</v>
      </c>
      <c r="P3993" s="74">
        <v>0</v>
      </c>
      <c r="Q3993" s="74">
        <v>0.59</v>
      </c>
      <c r="R3993" s="74">
        <v>3.09</v>
      </c>
      <c r="S3993" s="74">
        <v>0</v>
      </c>
      <c r="T3993" s="74">
        <v>0</v>
      </c>
      <c r="U3993" s="74">
        <v>2.12E-2</v>
      </c>
      <c r="V3993" s="74">
        <v>3.536</v>
      </c>
      <c r="W3993" s="74">
        <v>0.69333326399999995</v>
      </c>
      <c r="X3993" s="74">
        <v>1125.5340000000001</v>
      </c>
      <c r="Y3993" s="74">
        <v>1200</v>
      </c>
      <c r="Z3993" s="74">
        <v>0.72545093275300621</v>
      </c>
      <c r="AA3993" s="74">
        <v>0.27454906724699379</v>
      </c>
      <c r="AB3993" s="74">
        <v>2.5766085284791571E-4</v>
      </c>
      <c r="AC3993" s="74">
        <v>2.5766085284791582E-4</v>
      </c>
      <c r="AD3993" t="s">
        <v>5810</v>
      </c>
    </row>
    <row r="3994" spans="1:30">
      <c r="A3994" s="165" t="s">
        <v>8357</v>
      </c>
      <c r="C3994" s="165" t="s">
        <v>8444</v>
      </c>
      <c r="D3994" s="169" t="s">
        <v>8440</v>
      </c>
      <c r="E3994" s="169" t="s">
        <v>3441</v>
      </c>
      <c r="F3994" s="174">
        <v>9.9830000000000005</v>
      </c>
      <c r="G3994" s="174">
        <v>-83.85</v>
      </c>
      <c r="H3994" s="74">
        <v>55.99</v>
      </c>
      <c r="I3994" s="74">
        <v>1.1200000000000001</v>
      </c>
      <c r="J3994" s="74">
        <v>16</v>
      </c>
      <c r="K3994" s="74">
        <v>0.13</v>
      </c>
      <c r="L3994" s="74">
        <v>2.87</v>
      </c>
      <c r="M3994" s="74">
        <v>6.7</v>
      </c>
      <c r="N3994" s="74">
        <v>4.33</v>
      </c>
      <c r="O3994" s="74">
        <v>2.72</v>
      </c>
      <c r="P3994" s="74">
        <v>0</v>
      </c>
      <c r="Q3994" s="74">
        <v>0.57999999999999996</v>
      </c>
      <c r="R3994" s="74">
        <v>2.4700000000000002</v>
      </c>
      <c r="S3994" s="74">
        <v>0</v>
      </c>
      <c r="T3994" s="74">
        <v>0</v>
      </c>
      <c r="U3994" s="74">
        <v>6.1000000000000004E-3</v>
      </c>
      <c r="V3994" s="74">
        <v>4.9130000000000003</v>
      </c>
      <c r="W3994" s="74">
        <v>0.96333323699999995</v>
      </c>
      <c r="X3994" s="74">
        <v>1079.22</v>
      </c>
      <c r="Y3994" s="74">
        <v>640</v>
      </c>
      <c r="Z3994" s="74">
        <v>0.85678995124113311</v>
      </c>
      <c r="AA3994" s="74">
        <v>0.14321004875886689</v>
      </c>
      <c r="AB3994" s="74">
        <v>4.7265920731731918E-4</v>
      </c>
      <c r="AC3994" s="74">
        <v>4.726592073173194E-4</v>
      </c>
      <c r="AD3994" t="s">
        <v>5810</v>
      </c>
    </row>
    <row r="3995" spans="1:30">
      <c r="A3995" s="165" t="s">
        <v>8358</v>
      </c>
      <c r="C3995" s="165" t="s">
        <v>8444</v>
      </c>
      <c r="D3995" s="169" t="s">
        <v>8440</v>
      </c>
      <c r="E3995" s="169" t="s">
        <v>3441</v>
      </c>
      <c r="F3995" s="174">
        <v>9.9830000000000005</v>
      </c>
      <c r="G3995" s="174">
        <v>-83.85</v>
      </c>
      <c r="H3995" s="74">
        <v>55.99</v>
      </c>
      <c r="I3995" s="74">
        <v>1.1200000000000001</v>
      </c>
      <c r="J3995" s="74">
        <v>16</v>
      </c>
      <c r="K3995" s="74">
        <v>0.13</v>
      </c>
      <c r="L3995" s="74">
        <v>2.87</v>
      </c>
      <c r="M3995" s="74">
        <v>6.7</v>
      </c>
      <c r="N3995" s="74">
        <v>4.33</v>
      </c>
      <c r="O3995" s="74">
        <v>2.72</v>
      </c>
      <c r="P3995" s="74">
        <v>0</v>
      </c>
      <c r="Q3995" s="74">
        <v>0.57999999999999996</v>
      </c>
      <c r="R3995" s="74">
        <v>2.4500000000000002</v>
      </c>
      <c r="S3995" s="74">
        <v>0</v>
      </c>
      <c r="T3995" s="74">
        <v>0</v>
      </c>
      <c r="U3995" s="74">
        <v>6.3E-3</v>
      </c>
      <c r="V3995" s="74">
        <v>4.9130000000000003</v>
      </c>
      <c r="W3995" s="74">
        <v>0.96333323699999995</v>
      </c>
      <c r="X3995" s="74">
        <v>1079.22</v>
      </c>
      <c r="Y3995" s="74">
        <v>630</v>
      </c>
      <c r="Z3995" s="74">
        <v>0.85789334355341862</v>
      </c>
      <c r="AA3995" s="74">
        <v>0.14210665644658141</v>
      </c>
      <c r="AB3995" s="74">
        <v>1.6945395801761019E-3</v>
      </c>
      <c r="AC3995" s="74">
        <v>1.6945395801761019E-3</v>
      </c>
      <c r="AD3995" t="s">
        <v>5810</v>
      </c>
    </row>
    <row r="3996" spans="1:30">
      <c r="A3996" s="165" t="s">
        <v>8359</v>
      </c>
      <c r="C3996" s="165" t="s">
        <v>8444</v>
      </c>
      <c r="D3996" s="169" t="s">
        <v>8440</v>
      </c>
      <c r="E3996" s="169" t="s">
        <v>3441</v>
      </c>
      <c r="F3996" s="174">
        <v>9.9830000000000005</v>
      </c>
      <c r="G3996" s="174">
        <v>-83.85</v>
      </c>
      <c r="H3996" s="74">
        <v>53.84</v>
      </c>
      <c r="I3996" s="74">
        <v>1.51</v>
      </c>
      <c r="J3996" s="74">
        <v>17.239999999999998</v>
      </c>
      <c r="K3996" s="74">
        <v>0.12</v>
      </c>
      <c r="L3996" s="74">
        <v>2.52</v>
      </c>
      <c r="M3996" s="74">
        <v>7.77</v>
      </c>
      <c r="N3996" s="74">
        <v>4.18</v>
      </c>
      <c r="O3996" s="74">
        <v>3.11</v>
      </c>
      <c r="P3996" s="74">
        <v>0</v>
      </c>
      <c r="Q3996" s="74">
        <v>0.63</v>
      </c>
      <c r="R3996" s="74">
        <v>1.81</v>
      </c>
      <c r="S3996" s="74">
        <v>0</v>
      </c>
      <c r="T3996" s="74">
        <v>0</v>
      </c>
      <c r="U3996" s="74">
        <v>2.7000000000000001E-3</v>
      </c>
      <c r="V3996" s="74">
        <v>5.1849999999999996</v>
      </c>
      <c r="W3996" s="74">
        <v>1.016666565</v>
      </c>
      <c r="X3996" s="74">
        <v>1096.982</v>
      </c>
      <c r="Y3996" s="74">
        <v>380</v>
      </c>
      <c r="Z3996" s="74">
        <v>0.8861574154096663</v>
      </c>
      <c r="AA3996" s="74">
        <v>0.1138425845903337</v>
      </c>
      <c r="AB3996" s="74">
        <v>1.0471593011517191E-5</v>
      </c>
      <c r="AC3996" s="74">
        <v>1.0471593011517181E-5</v>
      </c>
      <c r="AD3996" t="s">
        <v>5810</v>
      </c>
    </row>
    <row r="3997" spans="1:30">
      <c r="A3997" s="165" t="s">
        <v>8360</v>
      </c>
      <c r="C3997" s="165" t="s">
        <v>8444</v>
      </c>
      <c r="D3997" s="169" t="s">
        <v>8440</v>
      </c>
      <c r="E3997" s="169" t="s">
        <v>3441</v>
      </c>
      <c r="F3997" s="174">
        <v>9.9830000000000005</v>
      </c>
      <c r="G3997" s="174">
        <v>-83.85</v>
      </c>
      <c r="H3997" s="74">
        <v>47.23</v>
      </c>
      <c r="I3997" s="74">
        <v>1.52</v>
      </c>
      <c r="J3997" s="74">
        <v>17.260000000000002</v>
      </c>
      <c r="K3997" s="74">
        <v>0.09</v>
      </c>
      <c r="L3997" s="74">
        <v>4.5599999999999996</v>
      </c>
      <c r="M3997" s="74">
        <v>14.25</v>
      </c>
      <c r="N3997" s="74">
        <v>2.94</v>
      </c>
      <c r="O3997" s="74">
        <v>1.47</v>
      </c>
      <c r="P3997" s="74">
        <v>0</v>
      </c>
      <c r="Q3997" s="74">
        <v>0.56999999999999995</v>
      </c>
      <c r="R3997" s="74">
        <v>3.14</v>
      </c>
      <c r="S3997" s="74">
        <v>0</v>
      </c>
      <c r="T3997" s="74">
        <v>0</v>
      </c>
      <c r="U3997" s="74">
        <v>4.6199999999999998E-2</v>
      </c>
      <c r="V3997" s="74">
        <v>4.335</v>
      </c>
      <c r="W3997" s="74">
        <v>0.84999991499999983</v>
      </c>
      <c r="X3997" s="74">
        <v>1204.55</v>
      </c>
      <c r="Y3997" s="74">
        <v>1560</v>
      </c>
      <c r="Z3997" s="74">
        <v>0.6592989138805464</v>
      </c>
      <c r="AA3997" s="74">
        <v>0.34070108611945349</v>
      </c>
      <c r="AB3997" s="74">
        <v>8.9480194067360756E-4</v>
      </c>
      <c r="AC3997" s="74">
        <v>8.9480194067360669E-4</v>
      </c>
      <c r="AD3997" t="s">
        <v>5810</v>
      </c>
    </row>
    <row r="3998" spans="1:30">
      <c r="A3998" s="165" t="s">
        <v>8361</v>
      </c>
      <c r="C3998" s="165" t="s">
        <v>8444</v>
      </c>
      <c r="D3998" s="169" t="s">
        <v>8440</v>
      </c>
      <c r="E3998" s="169" t="s">
        <v>3441</v>
      </c>
      <c r="F3998" s="174">
        <v>9.9830000000000005</v>
      </c>
      <c r="G3998" s="174">
        <v>-83.85</v>
      </c>
      <c r="H3998" s="74">
        <v>61.5</v>
      </c>
      <c r="I3998" s="74">
        <v>2.09</v>
      </c>
      <c r="J3998" s="74">
        <v>15.08</v>
      </c>
      <c r="K3998" s="74">
        <v>0.08</v>
      </c>
      <c r="L3998" s="74">
        <v>1.29</v>
      </c>
      <c r="M3998" s="74">
        <v>3.38</v>
      </c>
      <c r="N3998" s="74">
        <v>3.23</v>
      </c>
      <c r="O3998" s="74">
        <v>4.25</v>
      </c>
      <c r="P3998" s="74">
        <v>0</v>
      </c>
      <c r="Q3998" s="74">
        <v>0.68</v>
      </c>
      <c r="R3998" s="74">
        <v>0.71</v>
      </c>
      <c r="S3998" s="74">
        <v>0</v>
      </c>
      <c r="T3998" s="74">
        <v>0</v>
      </c>
      <c r="U3998" s="74">
        <v>2.0999999999999999E-3</v>
      </c>
      <c r="V3998" s="74">
        <v>2.9834999999999998</v>
      </c>
      <c r="W3998" s="74">
        <v>0.5849999414999999</v>
      </c>
      <c r="X3998" s="74">
        <v>1024.1079999999999</v>
      </c>
      <c r="Y3998" s="74">
        <v>90</v>
      </c>
      <c r="Z3998" s="74">
        <v>0.69967781714605848</v>
      </c>
      <c r="AA3998" s="74">
        <v>0.30032218285394152</v>
      </c>
      <c r="AB3998" s="74">
        <v>7.919663066417612E-4</v>
      </c>
      <c r="AC3998" s="74">
        <v>7.9196630664176131E-4</v>
      </c>
      <c r="AD3998" t="s">
        <v>5810</v>
      </c>
    </row>
    <row r="3999" spans="1:30">
      <c r="A3999" s="165" t="s">
        <v>8362</v>
      </c>
      <c r="C3999" s="165" t="s">
        <v>8444</v>
      </c>
      <c r="D3999" s="169" t="s">
        <v>8440</v>
      </c>
      <c r="E3999" s="169" t="s">
        <v>3441</v>
      </c>
      <c r="F3999" s="174">
        <v>9.9830000000000005</v>
      </c>
      <c r="G3999" s="174">
        <v>-83.85</v>
      </c>
      <c r="H3999" s="74">
        <v>61.91</v>
      </c>
      <c r="I3999" s="74">
        <v>1.87</v>
      </c>
      <c r="J3999" s="74">
        <v>15.12</v>
      </c>
      <c r="K3999" s="74">
        <v>7.0000000000000007E-2</v>
      </c>
      <c r="L3999" s="74">
        <v>1.28</v>
      </c>
      <c r="M3999" s="74">
        <v>3.39</v>
      </c>
      <c r="N3999" s="74">
        <v>3.73</v>
      </c>
      <c r="O3999" s="74">
        <v>4.0999999999999996</v>
      </c>
      <c r="P3999" s="74">
        <v>0</v>
      </c>
      <c r="Q3999" s="74">
        <v>0.43</v>
      </c>
      <c r="R3999" s="74">
        <v>0.82</v>
      </c>
      <c r="S3999" s="74">
        <v>0</v>
      </c>
      <c r="T3999" s="74">
        <v>0</v>
      </c>
      <c r="U3999" s="74">
        <v>5.3E-3</v>
      </c>
      <c r="V3999" s="74">
        <v>2.9664999999999999</v>
      </c>
      <c r="W3999" s="74">
        <v>0.58166660849999996</v>
      </c>
      <c r="X3999" s="74">
        <v>1024.2739999999999</v>
      </c>
      <c r="Y3999" s="74">
        <v>170</v>
      </c>
      <c r="Z3999" s="74">
        <v>0.47935510847918922</v>
      </c>
      <c r="AA3999" s="74">
        <v>0.52064489152081095</v>
      </c>
      <c r="AB3999" s="74">
        <v>6.6183282766171087E-5</v>
      </c>
      <c r="AC3999" s="74">
        <v>6.6183282766171033E-5</v>
      </c>
      <c r="AD3999" t="s">
        <v>5810</v>
      </c>
    </row>
    <row r="4000" spans="1:30">
      <c r="A4000" s="165" t="s">
        <v>8363</v>
      </c>
      <c r="C4000" s="165" t="s">
        <v>8444</v>
      </c>
      <c r="D4000" s="169" t="s">
        <v>8440</v>
      </c>
      <c r="E4000" s="169" t="s">
        <v>3441</v>
      </c>
      <c r="F4000" s="174">
        <v>9.9830000000000005</v>
      </c>
      <c r="G4000" s="174">
        <v>-83.85</v>
      </c>
      <c r="H4000" s="74">
        <v>63.22</v>
      </c>
      <c r="I4000" s="74">
        <v>1.45</v>
      </c>
      <c r="J4000" s="74">
        <v>15</v>
      </c>
      <c r="K4000" s="74">
        <v>0.08</v>
      </c>
      <c r="L4000" s="74">
        <v>1.2</v>
      </c>
      <c r="M4000" s="74">
        <v>2.99</v>
      </c>
      <c r="N4000" s="74">
        <v>4.5199999999999996</v>
      </c>
      <c r="O4000" s="74">
        <v>4.42</v>
      </c>
      <c r="P4000" s="74">
        <v>0</v>
      </c>
      <c r="Q4000" s="74">
        <v>0.37</v>
      </c>
      <c r="R4000" s="74">
        <v>0.24</v>
      </c>
      <c r="S4000" s="74">
        <v>0</v>
      </c>
      <c r="T4000" s="74">
        <v>0</v>
      </c>
      <c r="U4000" s="74">
        <v>3.0000000000000001E-3</v>
      </c>
      <c r="V4000" s="74">
        <v>2.72</v>
      </c>
      <c r="W4000" s="74">
        <v>0.53333327999999991</v>
      </c>
      <c r="X4000" s="74">
        <v>1017.634</v>
      </c>
      <c r="Y4000" s="74">
        <v>60</v>
      </c>
      <c r="Z4000" s="74">
        <v>0.12676916230875321</v>
      </c>
      <c r="AA4000" s="74">
        <v>0.87323083769124676</v>
      </c>
      <c r="AB4000" s="74">
        <v>2.9000120866145022E-4</v>
      </c>
      <c r="AC4000" s="74">
        <v>2.9000120866145012E-4</v>
      </c>
      <c r="AD4000" t="s">
        <v>5810</v>
      </c>
    </row>
    <row r="4001" spans="1:30">
      <c r="A4001" s="165" t="s">
        <v>8364</v>
      </c>
      <c r="C4001" s="165" t="s">
        <v>8444</v>
      </c>
      <c r="D4001" s="169" t="s">
        <v>8440</v>
      </c>
      <c r="E4001" s="169" t="s">
        <v>3803</v>
      </c>
      <c r="F4001" s="174">
        <v>14.47</v>
      </c>
      <c r="G4001" s="174">
        <v>-90.88</v>
      </c>
      <c r="H4001" s="74">
        <v>49.67</v>
      </c>
      <c r="I4001" s="74">
        <v>1.17</v>
      </c>
      <c r="J4001" s="74">
        <v>16.5</v>
      </c>
      <c r="K4001" s="74">
        <v>0.19</v>
      </c>
      <c r="L4001" s="74">
        <v>4.38</v>
      </c>
      <c r="M4001" s="74">
        <v>7.9</v>
      </c>
      <c r="N4001" s="74">
        <v>3.37</v>
      </c>
      <c r="O4001" s="74">
        <v>0.79</v>
      </c>
      <c r="P4001" s="74">
        <v>0</v>
      </c>
      <c r="Q4001" s="74">
        <v>0.22</v>
      </c>
      <c r="R4001" s="74">
        <v>4.1500000000000004</v>
      </c>
      <c r="S4001" s="74">
        <v>0</v>
      </c>
      <c r="T4001" s="74">
        <v>0</v>
      </c>
      <c r="U4001" s="74">
        <v>2.9399999999999999E-2</v>
      </c>
      <c r="V4001" s="74">
        <v>8.4320000000000004</v>
      </c>
      <c r="W4001" s="74">
        <v>1.6533331680000001</v>
      </c>
      <c r="X4001" s="74">
        <v>1099.1400000000001</v>
      </c>
      <c r="Y4001" s="74">
        <v>1890</v>
      </c>
      <c r="Z4001" s="74">
        <v>0.82658932404644692</v>
      </c>
      <c r="AA4001" s="74">
        <v>0.17341067595355311</v>
      </c>
      <c r="AB4001" s="74">
        <v>6.733776361534361E-4</v>
      </c>
      <c r="AC4001" s="74">
        <v>6.7337763615343566E-4</v>
      </c>
      <c r="AD4001" t="s">
        <v>5810</v>
      </c>
    </row>
    <row r="4002" spans="1:30">
      <c r="A4002" s="165" t="s">
        <v>8365</v>
      </c>
      <c r="C4002" s="165" t="s">
        <v>8444</v>
      </c>
      <c r="D4002" s="169" t="s">
        <v>8440</v>
      </c>
      <c r="E4002" s="169" t="s">
        <v>3803</v>
      </c>
      <c r="F4002" s="174">
        <v>14.47</v>
      </c>
      <c r="G4002" s="174">
        <v>-90.88</v>
      </c>
      <c r="H4002" s="74">
        <v>51.33</v>
      </c>
      <c r="I4002" s="74">
        <v>1.1299999999999999</v>
      </c>
      <c r="J4002" s="74">
        <v>17.48</v>
      </c>
      <c r="K4002" s="74">
        <v>0.19</v>
      </c>
      <c r="L4002" s="74">
        <v>3.87</v>
      </c>
      <c r="M4002" s="74">
        <v>7.39</v>
      </c>
      <c r="N4002" s="74">
        <v>3.61</v>
      </c>
      <c r="O4002" s="74">
        <v>0.85</v>
      </c>
      <c r="P4002" s="74">
        <v>0</v>
      </c>
      <c r="Q4002" s="74">
        <v>0.26</v>
      </c>
      <c r="R4002" s="74">
        <v>4.12</v>
      </c>
      <c r="S4002" s="74">
        <v>0</v>
      </c>
      <c r="T4002" s="74">
        <v>0</v>
      </c>
      <c r="U4002" s="74">
        <v>2.4500000000000001E-2</v>
      </c>
      <c r="V4002" s="74">
        <v>7.8114999999999997</v>
      </c>
      <c r="W4002" s="74">
        <v>1.5316665135</v>
      </c>
      <c r="X4002" s="74">
        <v>1090.674</v>
      </c>
      <c r="Y4002" s="74">
        <v>1790</v>
      </c>
      <c r="Z4002" s="74">
        <v>0.8367344478553318</v>
      </c>
      <c r="AA4002" s="74">
        <v>0.1632655521446682</v>
      </c>
      <c r="AB4002" s="74">
        <v>6.3378416510141407E-4</v>
      </c>
      <c r="AC4002" s="74">
        <v>6.3378416510141385E-4</v>
      </c>
      <c r="AD4002" t="s">
        <v>5810</v>
      </c>
    </row>
    <row r="4003" spans="1:30">
      <c r="A4003" s="165" t="s">
        <v>8366</v>
      </c>
      <c r="C4003" s="165" t="s">
        <v>8444</v>
      </c>
      <c r="D4003" s="169" t="s">
        <v>8440</v>
      </c>
      <c r="E4003" s="169" t="s">
        <v>3803</v>
      </c>
      <c r="F4003" s="174">
        <v>14.47</v>
      </c>
      <c r="G4003" s="174">
        <v>-90.88</v>
      </c>
      <c r="H4003" s="74">
        <v>52.65</v>
      </c>
      <c r="I4003" s="74">
        <v>0.95</v>
      </c>
      <c r="J4003" s="74">
        <v>17.989999999999998</v>
      </c>
      <c r="K4003" s="74">
        <v>0.14000000000000001</v>
      </c>
      <c r="L4003" s="74">
        <v>1.95</v>
      </c>
      <c r="M4003" s="74">
        <v>7.95</v>
      </c>
      <c r="N4003" s="74">
        <v>3.73</v>
      </c>
      <c r="O4003" s="74">
        <v>0.88</v>
      </c>
      <c r="P4003" s="74">
        <v>0</v>
      </c>
      <c r="Q4003" s="74">
        <v>0.27</v>
      </c>
      <c r="R4003" s="74">
        <v>3.62</v>
      </c>
      <c r="S4003" s="74">
        <v>0</v>
      </c>
      <c r="T4003" s="74">
        <v>0</v>
      </c>
      <c r="U4003" s="74">
        <v>4.1099999999999998E-2</v>
      </c>
      <c r="V4003" s="74">
        <v>6.7490000000000014</v>
      </c>
      <c r="W4003" s="74">
        <v>1.3233332010000001</v>
      </c>
      <c r="X4003" s="74">
        <v>1099.97</v>
      </c>
      <c r="Y4003" s="74">
        <v>1820</v>
      </c>
      <c r="Z4003" s="74">
        <v>0.68114107474661201</v>
      </c>
      <c r="AA4003" s="74">
        <v>0.31885892525338788</v>
      </c>
      <c r="AB4003" s="74">
        <v>3.4052413977397921E-4</v>
      </c>
      <c r="AC4003" s="74">
        <v>3.4052413977397943E-4</v>
      </c>
      <c r="AD4003" t="s">
        <v>5810</v>
      </c>
    </row>
    <row r="4004" spans="1:30">
      <c r="A4004" s="165" t="s">
        <v>8367</v>
      </c>
      <c r="C4004" s="165" t="s">
        <v>8444</v>
      </c>
      <c r="D4004" s="169" t="s">
        <v>8440</v>
      </c>
      <c r="E4004" s="169" t="s">
        <v>3803</v>
      </c>
      <c r="F4004" s="174">
        <v>14.47</v>
      </c>
      <c r="G4004" s="174">
        <v>-90.88</v>
      </c>
      <c r="H4004" s="74">
        <v>51.48</v>
      </c>
      <c r="I4004" s="74">
        <v>1.21</v>
      </c>
      <c r="J4004" s="74">
        <v>17</v>
      </c>
      <c r="K4004" s="74">
        <v>0.18</v>
      </c>
      <c r="L4004" s="74">
        <v>4.08</v>
      </c>
      <c r="M4004" s="74">
        <v>7.4</v>
      </c>
      <c r="N4004" s="74">
        <v>3.53</v>
      </c>
      <c r="O4004" s="74">
        <v>0.81</v>
      </c>
      <c r="P4004" s="74">
        <v>0</v>
      </c>
      <c r="Q4004" s="74">
        <v>0.26</v>
      </c>
      <c r="R4004" s="74">
        <v>3.98</v>
      </c>
      <c r="S4004" s="74">
        <v>0</v>
      </c>
      <c r="T4004" s="74">
        <v>0</v>
      </c>
      <c r="U4004" s="74">
        <v>4.3900000000000002E-2</v>
      </c>
      <c r="V4004" s="74">
        <v>7.9219999999999997</v>
      </c>
      <c r="W4004" s="74">
        <v>1.5533331779999999</v>
      </c>
      <c r="X4004" s="74">
        <v>1090.8399999999999</v>
      </c>
      <c r="Y4004" s="74">
        <v>2010</v>
      </c>
      <c r="Z4004" s="74">
        <v>0.74417153469260366</v>
      </c>
      <c r="AA4004" s="74">
        <v>0.25582846530739628</v>
      </c>
      <c r="AB4004" s="74">
        <v>9.120216674920169E-4</v>
      </c>
      <c r="AC4004" s="74">
        <v>9.1202166749201679E-4</v>
      </c>
      <c r="AD4004" t="s">
        <v>5810</v>
      </c>
    </row>
    <row r="4005" spans="1:30">
      <c r="A4005" s="165" t="s">
        <v>8368</v>
      </c>
      <c r="C4005" s="165" t="s">
        <v>8444</v>
      </c>
      <c r="D4005" s="169" t="s">
        <v>8440</v>
      </c>
      <c r="E4005" s="169" t="s">
        <v>3803</v>
      </c>
      <c r="F4005" s="174">
        <v>14.47</v>
      </c>
      <c r="G4005" s="174">
        <v>-90.88</v>
      </c>
      <c r="H4005" s="74">
        <v>54.74</v>
      </c>
      <c r="I4005" s="74">
        <v>1.03</v>
      </c>
      <c r="J4005" s="74">
        <v>16.489999999999998</v>
      </c>
      <c r="K4005" s="74">
        <v>0.17</v>
      </c>
      <c r="L4005" s="74">
        <v>3.51</v>
      </c>
      <c r="M4005" s="74">
        <v>6.76</v>
      </c>
      <c r="N4005" s="74">
        <v>4.3899999999999997</v>
      </c>
      <c r="O4005" s="74">
        <v>0.88</v>
      </c>
      <c r="P4005" s="74">
        <v>0</v>
      </c>
      <c r="Q4005" s="74">
        <v>0.25</v>
      </c>
      <c r="R4005" s="74">
        <v>3.87</v>
      </c>
      <c r="S4005" s="74">
        <v>0</v>
      </c>
      <c r="T4005" s="74">
        <v>0</v>
      </c>
      <c r="U4005" s="74">
        <v>3.2899999999999999E-2</v>
      </c>
      <c r="V4005" s="74">
        <v>7.1315</v>
      </c>
      <c r="W4005" s="74">
        <v>1.3983331935000001</v>
      </c>
      <c r="X4005" s="74">
        <v>1080.2159999999999</v>
      </c>
      <c r="Y4005" s="74">
        <v>1710</v>
      </c>
      <c r="Z4005" s="74">
        <v>0.7603703667156031</v>
      </c>
      <c r="AA4005" s="74">
        <v>0.2396296332843969</v>
      </c>
      <c r="AB4005" s="74">
        <v>1.3474205484424551E-3</v>
      </c>
      <c r="AC4005" s="74">
        <v>1.3474205484424551E-3</v>
      </c>
      <c r="AD4005" t="s">
        <v>5810</v>
      </c>
    </row>
    <row r="4006" spans="1:30">
      <c r="A4006" s="165" t="s">
        <v>8369</v>
      </c>
      <c r="C4006" s="165" t="s">
        <v>8444</v>
      </c>
      <c r="D4006" s="169" t="s">
        <v>8440</v>
      </c>
      <c r="E4006" s="169" t="s">
        <v>3803</v>
      </c>
      <c r="F4006" s="174">
        <v>14.47</v>
      </c>
      <c r="G4006" s="174">
        <v>-90.88</v>
      </c>
      <c r="H4006" s="74">
        <v>50.47</v>
      </c>
      <c r="I4006" s="74">
        <v>1.06</v>
      </c>
      <c r="J4006" s="74">
        <v>18.21</v>
      </c>
      <c r="K4006" s="74">
        <v>0.16</v>
      </c>
      <c r="L4006" s="74">
        <v>4.21</v>
      </c>
      <c r="M4006" s="74">
        <v>8.0399999999999991</v>
      </c>
      <c r="N4006" s="74">
        <v>3.45</v>
      </c>
      <c r="O4006" s="74">
        <v>0.63</v>
      </c>
      <c r="P4006" s="74">
        <v>0</v>
      </c>
      <c r="Q4006" s="74">
        <v>0.16</v>
      </c>
      <c r="R4006" s="74">
        <v>3.81</v>
      </c>
      <c r="S4006" s="74">
        <v>0</v>
      </c>
      <c r="T4006" s="74">
        <v>0</v>
      </c>
      <c r="U4006" s="74">
        <v>4.3799999999999999E-2</v>
      </c>
      <c r="V4006" s="74">
        <v>7.8964999999999987</v>
      </c>
      <c r="W4006" s="74">
        <v>1.5483331785000001</v>
      </c>
      <c r="X4006" s="74">
        <v>1101.4639999999999</v>
      </c>
      <c r="Y4006" s="74">
        <v>1980</v>
      </c>
      <c r="Z4006" s="74">
        <v>0.72406695386650632</v>
      </c>
      <c r="AA4006" s="74">
        <v>0.27593304613349362</v>
      </c>
      <c r="AB4006" s="74">
        <v>6.2655500392886729E-5</v>
      </c>
      <c r="AC4006" s="74">
        <v>6.2655500392886715E-5</v>
      </c>
      <c r="AD4006" t="s">
        <v>5810</v>
      </c>
    </row>
    <row r="4007" spans="1:30">
      <c r="A4007" s="165" t="s">
        <v>8370</v>
      </c>
      <c r="C4007" s="165" t="s">
        <v>8444</v>
      </c>
      <c r="D4007" s="169" t="s">
        <v>8440</v>
      </c>
      <c r="E4007" s="169" t="s">
        <v>3803</v>
      </c>
      <c r="F4007" s="174">
        <v>14.47</v>
      </c>
      <c r="G4007" s="174">
        <v>-90.88</v>
      </c>
      <c r="H4007" s="74">
        <v>51.83</v>
      </c>
      <c r="I4007" s="74">
        <v>1.21</v>
      </c>
      <c r="J4007" s="74">
        <v>17.100000000000001</v>
      </c>
      <c r="K4007" s="74">
        <v>0.15</v>
      </c>
      <c r="L4007" s="74">
        <v>4.2699999999999996</v>
      </c>
      <c r="M4007" s="74">
        <v>7.44</v>
      </c>
      <c r="N4007" s="74">
        <v>3.7</v>
      </c>
      <c r="O4007" s="74">
        <v>0.87</v>
      </c>
      <c r="P4007" s="74">
        <v>0</v>
      </c>
      <c r="Q4007" s="74">
        <v>0.24</v>
      </c>
      <c r="R4007" s="74">
        <v>3.77</v>
      </c>
      <c r="S4007" s="74">
        <v>0</v>
      </c>
      <c r="T4007" s="74">
        <v>0</v>
      </c>
      <c r="U4007" s="74">
        <v>1.9900000000000001E-2</v>
      </c>
      <c r="V4007" s="74">
        <v>7.5224999999999991</v>
      </c>
      <c r="W4007" s="74">
        <v>1.4749998525000001</v>
      </c>
      <c r="X4007" s="74">
        <v>1091.5039999999999</v>
      </c>
      <c r="Y4007" s="74">
        <v>1530</v>
      </c>
      <c r="Z4007" s="74">
        <v>0.83734657743425178</v>
      </c>
      <c r="AA4007" s="74">
        <v>0.16265342256574819</v>
      </c>
      <c r="AB4007" s="74">
        <v>4.2984813613154379E-4</v>
      </c>
      <c r="AC4007" s="74">
        <v>4.2984813613154368E-4</v>
      </c>
      <c r="AD4007" t="s">
        <v>5810</v>
      </c>
    </row>
    <row r="4008" spans="1:30">
      <c r="A4008" s="165" t="s">
        <v>8371</v>
      </c>
      <c r="C4008" s="165" t="s">
        <v>8444</v>
      </c>
      <c r="D4008" s="169" t="s">
        <v>8440</v>
      </c>
      <c r="E4008" s="169" t="s">
        <v>3803</v>
      </c>
      <c r="F4008" s="174">
        <v>14.47</v>
      </c>
      <c r="G4008" s="174">
        <v>-90.88</v>
      </c>
      <c r="H4008" s="74">
        <v>51.57</v>
      </c>
      <c r="I4008" s="74">
        <v>1.1499999999999999</v>
      </c>
      <c r="J4008" s="74">
        <v>16.91</v>
      </c>
      <c r="K4008" s="74">
        <v>0.19</v>
      </c>
      <c r="L4008" s="74">
        <v>4.49</v>
      </c>
      <c r="M4008" s="74">
        <v>7.34</v>
      </c>
      <c r="N4008" s="74">
        <v>3.82</v>
      </c>
      <c r="O4008" s="74">
        <v>0.81</v>
      </c>
      <c r="P4008" s="74">
        <v>0</v>
      </c>
      <c r="Q4008" s="74">
        <v>0.24</v>
      </c>
      <c r="R4008" s="74">
        <v>3.94</v>
      </c>
      <c r="S4008" s="74">
        <v>0</v>
      </c>
      <c r="T4008" s="74">
        <v>0</v>
      </c>
      <c r="U4008" s="74">
        <v>3.4500000000000003E-2</v>
      </c>
      <c r="V4008" s="74">
        <v>8.5679999999999996</v>
      </c>
      <c r="W4008" s="74">
        <v>1.679999832</v>
      </c>
      <c r="X4008" s="74">
        <v>1089.8440000000001</v>
      </c>
      <c r="Y4008" s="74">
        <v>1840</v>
      </c>
      <c r="Z4008" s="74">
        <v>0.78284627538395357</v>
      </c>
      <c r="AA4008" s="74">
        <v>0.21715372461604651</v>
      </c>
      <c r="AB4008" s="74">
        <v>3.2015079147439969E-4</v>
      </c>
      <c r="AC4008" s="74">
        <v>3.2015079147439948E-4</v>
      </c>
      <c r="AD4008" t="s">
        <v>5810</v>
      </c>
    </row>
    <row r="4009" spans="1:30">
      <c r="A4009" s="165" t="s">
        <v>8372</v>
      </c>
      <c r="C4009" s="165" t="s">
        <v>8444</v>
      </c>
      <c r="D4009" s="169" t="s">
        <v>8440</v>
      </c>
      <c r="E4009" s="169" t="s">
        <v>3803</v>
      </c>
      <c r="F4009" s="174">
        <v>14.47</v>
      </c>
      <c r="G4009" s="174">
        <v>-90.88</v>
      </c>
      <c r="H4009" s="74">
        <v>51.72</v>
      </c>
      <c r="I4009" s="74">
        <v>1.01</v>
      </c>
      <c r="J4009" s="74">
        <v>16.7</v>
      </c>
      <c r="K4009" s="74">
        <v>0.14000000000000001</v>
      </c>
      <c r="L4009" s="74">
        <v>4.21</v>
      </c>
      <c r="M4009" s="74">
        <v>7.27</v>
      </c>
      <c r="N4009" s="74">
        <v>3.87</v>
      </c>
      <c r="O4009" s="74">
        <v>0.83</v>
      </c>
      <c r="P4009" s="74">
        <v>0</v>
      </c>
      <c r="Q4009" s="74">
        <v>0.26</v>
      </c>
      <c r="R4009" s="74">
        <v>3.91</v>
      </c>
      <c r="S4009" s="74">
        <v>0</v>
      </c>
      <c r="T4009" s="74">
        <v>0</v>
      </c>
      <c r="U4009" s="74">
        <v>1.9800000000000002E-2</v>
      </c>
      <c r="V4009" s="74">
        <v>8.3469999999999995</v>
      </c>
      <c r="W4009" s="74">
        <v>1.6366665030000001</v>
      </c>
      <c r="X4009" s="74">
        <v>1088.682</v>
      </c>
      <c r="Y4009" s="74">
        <v>1580</v>
      </c>
      <c r="Z4009" s="74">
        <v>0.851326135460439</v>
      </c>
      <c r="AA4009" s="74">
        <v>0.14867386453956091</v>
      </c>
      <c r="AB4009" s="74">
        <v>1.6141732898877E-3</v>
      </c>
      <c r="AC4009" s="74">
        <v>1.6141732898877E-3</v>
      </c>
      <c r="AD4009" t="s">
        <v>5810</v>
      </c>
    </row>
    <row r="4010" spans="1:30">
      <c r="A4010" s="165" t="s">
        <v>8373</v>
      </c>
      <c r="C4010" s="165" t="s">
        <v>8444</v>
      </c>
      <c r="D4010" s="169" t="s">
        <v>8440</v>
      </c>
      <c r="E4010" s="169" t="s">
        <v>3803</v>
      </c>
      <c r="F4010" s="174">
        <v>14.47</v>
      </c>
      <c r="G4010" s="174">
        <v>-90.88</v>
      </c>
      <c r="H4010" s="74">
        <v>48.36</v>
      </c>
      <c r="I4010" s="74">
        <v>0.93</v>
      </c>
      <c r="J4010" s="74">
        <v>18.71</v>
      </c>
      <c r="K4010" s="74">
        <v>0.15</v>
      </c>
      <c r="L4010" s="74">
        <v>4.55</v>
      </c>
      <c r="M4010" s="74">
        <v>9.23</v>
      </c>
      <c r="N4010" s="74">
        <v>2.99</v>
      </c>
      <c r="O4010" s="74">
        <v>0.61</v>
      </c>
      <c r="P4010" s="74">
        <v>0</v>
      </c>
      <c r="Q4010" s="74">
        <v>0.18</v>
      </c>
      <c r="R4010" s="74">
        <v>4.3499999999999996</v>
      </c>
      <c r="S4010" s="74">
        <v>0</v>
      </c>
      <c r="T4010" s="74">
        <v>0</v>
      </c>
      <c r="U4010" s="74">
        <v>6.0699999999999997E-2</v>
      </c>
      <c r="V4010" s="74">
        <v>7.3609999999999998</v>
      </c>
      <c r="W4010" s="74">
        <v>1.4433331890000001</v>
      </c>
      <c r="X4010" s="74">
        <v>1121.2180000000001</v>
      </c>
      <c r="Y4010" s="74">
        <v>2550</v>
      </c>
      <c r="Z4010" s="74">
        <v>0.72711768591552151</v>
      </c>
      <c r="AA4010" s="74">
        <v>0.27288231408447849</v>
      </c>
      <c r="AB4010" s="74">
        <v>1.075002851638652E-3</v>
      </c>
      <c r="AC4010" s="74">
        <v>1.0750028516386509E-3</v>
      </c>
      <c r="AD4010" t="s">
        <v>5810</v>
      </c>
    </row>
    <row r="4011" spans="1:30">
      <c r="A4011" s="165" t="s">
        <v>8374</v>
      </c>
      <c r="C4011" s="165" t="s">
        <v>8444</v>
      </c>
      <c r="D4011" s="169" t="s">
        <v>8440</v>
      </c>
      <c r="E4011" s="169" t="s">
        <v>3803</v>
      </c>
      <c r="F4011" s="174">
        <v>14.47</v>
      </c>
      <c r="G4011" s="174">
        <v>-90.88</v>
      </c>
      <c r="H4011" s="74">
        <v>54.7</v>
      </c>
      <c r="I4011" s="74">
        <v>0.98</v>
      </c>
      <c r="J4011" s="74">
        <v>16.38</v>
      </c>
      <c r="K4011" s="74">
        <v>0.16</v>
      </c>
      <c r="L4011" s="74">
        <v>3.84</v>
      </c>
      <c r="M4011" s="74">
        <v>5.93</v>
      </c>
      <c r="N4011" s="74">
        <v>4.16</v>
      </c>
      <c r="O4011" s="74">
        <v>1.18</v>
      </c>
      <c r="P4011" s="74">
        <v>0</v>
      </c>
      <c r="Q4011" s="74">
        <v>0.3</v>
      </c>
      <c r="R4011" s="74">
        <v>3.63</v>
      </c>
      <c r="S4011" s="74">
        <v>0</v>
      </c>
      <c r="T4011" s="74">
        <v>0</v>
      </c>
      <c r="U4011" s="74">
        <v>2.9899999999999999E-2</v>
      </c>
      <c r="V4011" s="74">
        <v>7.2334999999999994</v>
      </c>
      <c r="W4011" s="74">
        <v>1.4183331914999999</v>
      </c>
      <c r="X4011" s="74">
        <v>1066.4380000000001</v>
      </c>
      <c r="Y4011" s="74">
        <v>1560</v>
      </c>
      <c r="Z4011" s="74">
        <v>0.75617031858662054</v>
      </c>
      <c r="AA4011" s="74">
        <v>0.24382968141337949</v>
      </c>
      <c r="AB4011" s="74">
        <v>8.4436224765498222E-4</v>
      </c>
      <c r="AC4011" s="74">
        <v>8.4436224765498179E-4</v>
      </c>
      <c r="AD4011" t="s">
        <v>5810</v>
      </c>
    </row>
    <row r="4012" spans="1:30">
      <c r="A4012" s="165" t="s">
        <v>8375</v>
      </c>
      <c r="C4012" s="165" t="s">
        <v>8444</v>
      </c>
      <c r="D4012" s="169" t="s">
        <v>8440</v>
      </c>
      <c r="E4012" s="169" t="s">
        <v>3803</v>
      </c>
      <c r="F4012" s="174">
        <v>14.47</v>
      </c>
      <c r="G4012" s="174">
        <v>-90.88</v>
      </c>
      <c r="H4012" s="74">
        <v>53.01</v>
      </c>
      <c r="I4012" s="74">
        <v>1.18</v>
      </c>
      <c r="J4012" s="74">
        <v>17.39</v>
      </c>
      <c r="K4012" s="74">
        <v>0.15</v>
      </c>
      <c r="L4012" s="74">
        <v>3.56</v>
      </c>
      <c r="M4012" s="74">
        <v>7.48</v>
      </c>
      <c r="N4012" s="74">
        <v>3.84</v>
      </c>
      <c r="O4012" s="74">
        <v>0.84</v>
      </c>
      <c r="P4012" s="74">
        <v>0</v>
      </c>
      <c r="Q4012" s="74">
        <v>0.28000000000000003</v>
      </c>
      <c r="R4012" s="74">
        <v>3.94</v>
      </c>
      <c r="S4012" s="74">
        <v>0</v>
      </c>
      <c r="T4012" s="74">
        <v>0</v>
      </c>
      <c r="U4012" s="74">
        <v>4.02E-2</v>
      </c>
      <c r="V4012" s="74">
        <v>8.2025000000000006</v>
      </c>
      <c r="W4012" s="74">
        <v>1.6083331725000001</v>
      </c>
      <c r="X4012" s="74">
        <v>1092.1679999999999</v>
      </c>
      <c r="Y4012" s="74">
        <v>1930</v>
      </c>
      <c r="Z4012" s="74">
        <v>0.74795488245240638</v>
      </c>
      <c r="AA4012" s="74">
        <v>0.25204511754759362</v>
      </c>
      <c r="AB4012" s="74">
        <v>4.4685631591407168E-4</v>
      </c>
      <c r="AC4012" s="74">
        <v>4.4685631591407157E-4</v>
      </c>
      <c r="AD4012" t="s">
        <v>5810</v>
      </c>
    </row>
    <row r="4013" spans="1:30">
      <c r="A4013" s="165" t="s">
        <v>8376</v>
      </c>
      <c r="C4013" s="165" t="s">
        <v>8444</v>
      </c>
      <c r="D4013" s="169" t="s">
        <v>8440</v>
      </c>
      <c r="E4013" s="169" t="s">
        <v>3803</v>
      </c>
      <c r="F4013" s="174">
        <v>14.47</v>
      </c>
      <c r="G4013" s="174">
        <v>-90.88</v>
      </c>
      <c r="H4013" s="74">
        <v>51.9</v>
      </c>
      <c r="I4013" s="74">
        <v>1.27</v>
      </c>
      <c r="J4013" s="74">
        <v>18.41</v>
      </c>
      <c r="K4013" s="74">
        <v>0.15</v>
      </c>
      <c r="L4013" s="74">
        <v>2.95</v>
      </c>
      <c r="M4013" s="74">
        <v>7.88</v>
      </c>
      <c r="N4013" s="74">
        <v>3.38</v>
      </c>
      <c r="O4013" s="74">
        <v>0.87</v>
      </c>
      <c r="P4013" s="74">
        <v>0</v>
      </c>
      <c r="Q4013" s="74">
        <v>0.25</v>
      </c>
      <c r="R4013" s="74">
        <v>3.89</v>
      </c>
      <c r="S4013" s="74">
        <v>0</v>
      </c>
      <c r="T4013" s="74">
        <v>0</v>
      </c>
      <c r="U4013" s="74">
        <v>2.1600000000000001E-2</v>
      </c>
      <c r="V4013" s="74">
        <v>7.8285000000000009</v>
      </c>
      <c r="W4013" s="74">
        <v>1.5349998465000001</v>
      </c>
      <c r="X4013" s="74">
        <v>1098.808</v>
      </c>
      <c r="Y4013" s="74">
        <v>1660</v>
      </c>
      <c r="Z4013" s="74">
        <v>0.83248300679065879</v>
      </c>
      <c r="AA4013" s="74">
        <v>0.1675169932093413</v>
      </c>
      <c r="AB4013" s="74">
        <v>7.9851516777446486E-4</v>
      </c>
      <c r="AC4013" s="74">
        <v>7.9851516777446454E-4</v>
      </c>
      <c r="AD4013" t="s">
        <v>5810</v>
      </c>
    </row>
    <row r="4014" spans="1:30">
      <c r="A4014" s="165" t="s">
        <v>8377</v>
      </c>
      <c r="C4014" s="165" t="s">
        <v>8444</v>
      </c>
      <c r="D4014" s="169" t="s">
        <v>8440</v>
      </c>
      <c r="E4014" s="169" t="s">
        <v>3803</v>
      </c>
      <c r="F4014" s="174">
        <v>14.47</v>
      </c>
      <c r="G4014" s="174">
        <v>-90.88</v>
      </c>
      <c r="H4014" s="74">
        <v>54.92</v>
      </c>
      <c r="I4014" s="74">
        <v>1.26</v>
      </c>
      <c r="J4014" s="74">
        <v>16</v>
      </c>
      <c r="K4014" s="74">
        <v>0.21</v>
      </c>
      <c r="L4014" s="74">
        <v>3.58</v>
      </c>
      <c r="M4014" s="74">
        <v>6.61</v>
      </c>
      <c r="N4014" s="74">
        <v>3.57</v>
      </c>
      <c r="O4014" s="74">
        <v>1.06</v>
      </c>
      <c r="P4014" s="74">
        <v>0</v>
      </c>
      <c r="Q4014" s="74">
        <v>0.28999999999999998</v>
      </c>
      <c r="R4014" s="74">
        <v>3.57</v>
      </c>
      <c r="S4014" s="74">
        <v>0</v>
      </c>
      <c r="T4014" s="74">
        <v>0</v>
      </c>
      <c r="U4014" s="74">
        <v>5.8999999999999999E-3</v>
      </c>
      <c r="V4014" s="74">
        <v>6.9870000000000001</v>
      </c>
      <c r="W4014" s="74">
        <v>1.3699998630000001</v>
      </c>
      <c r="X4014" s="74">
        <v>1077.7260000000001</v>
      </c>
      <c r="Y4014" s="74">
        <v>1150</v>
      </c>
      <c r="Z4014" s="74">
        <v>0.93263440650673091</v>
      </c>
      <c r="AA4014" s="74">
        <v>6.7365593493269121E-2</v>
      </c>
      <c r="AB4014" s="74">
        <v>6.6253273829381721E-4</v>
      </c>
      <c r="AC4014" s="74">
        <v>6.6253273829381667E-4</v>
      </c>
      <c r="AD4014" t="s">
        <v>5810</v>
      </c>
    </row>
    <row r="4015" spans="1:30">
      <c r="A4015" s="165" t="s">
        <v>8378</v>
      </c>
      <c r="C4015" s="165" t="s">
        <v>8444</v>
      </c>
      <c r="D4015" s="169" t="s">
        <v>8440</v>
      </c>
      <c r="E4015" s="169" t="s">
        <v>3803</v>
      </c>
      <c r="F4015" s="174">
        <v>14.47</v>
      </c>
      <c r="G4015" s="174">
        <v>-90.88</v>
      </c>
      <c r="H4015" s="74">
        <v>53.21</v>
      </c>
      <c r="I4015" s="74">
        <v>1.1200000000000001</v>
      </c>
      <c r="J4015" s="74">
        <v>19.2</v>
      </c>
      <c r="K4015" s="74">
        <v>0.18</v>
      </c>
      <c r="L4015" s="74">
        <v>3.5</v>
      </c>
      <c r="M4015" s="74">
        <v>7.19</v>
      </c>
      <c r="N4015" s="74">
        <v>3.9</v>
      </c>
      <c r="O4015" s="74">
        <v>1.01</v>
      </c>
      <c r="P4015" s="74">
        <v>0</v>
      </c>
      <c r="Q4015" s="74">
        <v>0.23</v>
      </c>
      <c r="R4015" s="74">
        <v>3.44</v>
      </c>
      <c r="S4015" s="74">
        <v>0</v>
      </c>
      <c r="T4015" s="74">
        <v>0</v>
      </c>
      <c r="U4015" s="74">
        <v>2.3E-2</v>
      </c>
      <c r="V4015" s="74">
        <v>6.1709999999999994</v>
      </c>
      <c r="W4015" s="74">
        <v>1.2099998789999999</v>
      </c>
      <c r="X4015" s="74">
        <v>1087.354</v>
      </c>
      <c r="Y4015" s="74">
        <v>1430</v>
      </c>
      <c r="Z4015" s="74">
        <v>0.77317343743375688</v>
      </c>
      <c r="AA4015" s="74">
        <v>0.22682656256624309</v>
      </c>
      <c r="AB4015" s="74">
        <v>1.133844956667951E-3</v>
      </c>
      <c r="AC4015" s="74">
        <v>1.133844956667951E-3</v>
      </c>
      <c r="AD4015" t="s">
        <v>5810</v>
      </c>
    </row>
    <row r="4016" spans="1:30">
      <c r="A4016" s="165" t="s">
        <v>8379</v>
      </c>
      <c r="C4016" s="165" t="s">
        <v>8444</v>
      </c>
      <c r="D4016" s="169" t="s">
        <v>8440</v>
      </c>
      <c r="E4016" s="169" t="s">
        <v>3803</v>
      </c>
      <c r="F4016" s="174">
        <v>14.47</v>
      </c>
      <c r="G4016" s="174">
        <v>-90.88</v>
      </c>
      <c r="H4016" s="74">
        <v>54.99</v>
      </c>
      <c r="I4016" s="74">
        <v>1.28</v>
      </c>
      <c r="J4016" s="74">
        <v>16.559999999999999</v>
      </c>
      <c r="K4016" s="74">
        <v>0.1</v>
      </c>
      <c r="L4016" s="74">
        <v>2.4300000000000002</v>
      </c>
      <c r="M4016" s="74">
        <v>7</v>
      </c>
      <c r="N4016" s="74">
        <v>4.3099999999999996</v>
      </c>
      <c r="O4016" s="74">
        <v>0.97</v>
      </c>
      <c r="P4016" s="74">
        <v>0</v>
      </c>
      <c r="Q4016" s="74">
        <v>0.26</v>
      </c>
      <c r="R4016" s="74">
        <v>3.82</v>
      </c>
      <c r="S4016" s="74">
        <v>0</v>
      </c>
      <c r="T4016" s="74">
        <v>0</v>
      </c>
      <c r="U4016" s="74">
        <v>6.1000000000000004E-3</v>
      </c>
      <c r="V4016" s="74">
        <v>6.9954999999999998</v>
      </c>
      <c r="W4016" s="74">
        <v>1.3716665294999999</v>
      </c>
      <c r="X4016" s="74">
        <v>1084.2</v>
      </c>
      <c r="Y4016" s="74">
        <v>1250</v>
      </c>
      <c r="Z4016" s="74">
        <v>0.93580338263553486</v>
      </c>
      <c r="AA4016" s="74">
        <v>6.4196617364465081E-2</v>
      </c>
      <c r="AB4016" s="74">
        <v>1.8800227109722421E-3</v>
      </c>
      <c r="AC4016" s="74">
        <v>1.880022710972241E-3</v>
      </c>
      <c r="AD4016" t="s">
        <v>5810</v>
      </c>
    </row>
    <row r="4017" spans="1:30">
      <c r="A4017" s="165" t="s">
        <v>8380</v>
      </c>
      <c r="C4017" s="165" t="s">
        <v>8444</v>
      </c>
      <c r="D4017" s="169" t="s">
        <v>8440</v>
      </c>
      <c r="E4017" s="169" t="s">
        <v>3803</v>
      </c>
      <c r="F4017" s="174">
        <v>14.47</v>
      </c>
      <c r="G4017" s="174">
        <v>-90.88</v>
      </c>
      <c r="H4017" s="74">
        <v>50.11</v>
      </c>
      <c r="I4017" s="74">
        <v>1.22</v>
      </c>
      <c r="J4017" s="74">
        <v>17.84</v>
      </c>
      <c r="K4017" s="74">
        <v>0.2</v>
      </c>
      <c r="L4017" s="74">
        <v>3.34</v>
      </c>
      <c r="M4017" s="74">
        <v>8.0299999999999994</v>
      </c>
      <c r="N4017" s="74">
        <v>3.22</v>
      </c>
      <c r="O4017" s="74">
        <v>0.79</v>
      </c>
      <c r="P4017" s="74">
        <v>0</v>
      </c>
      <c r="Q4017" s="74">
        <v>0.25</v>
      </c>
      <c r="R4017" s="74">
        <v>4.25</v>
      </c>
      <c r="S4017" s="74">
        <v>0</v>
      </c>
      <c r="T4017" s="74">
        <v>0</v>
      </c>
      <c r="U4017" s="74">
        <v>3.32E-2</v>
      </c>
      <c r="V4017" s="74">
        <v>7.9050000000000002</v>
      </c>
      <c r="W4017" s="74">
        <v>1.5499998450000001</v>
      </c>
      <c r="X4017" s="74">
        <v>1101.298</v>
      </c>
      <c r="Y4017" s="74">
        <v>2030</v>
      </c>
      <c r="Z4017" s="74">
        <v>0.80933427062369423</v>
      </c>
      <c r="AA4017" s="74">
        <v>0.1906657293763058</v>
      </c>
      <c r="AB4017" s="74">
        <v>1.4606233631362579E-3</v>
      </c>
      <c r="AC4017" s="74">
        <v>1.4606233631362579E-3</v>
      </c>
      <c r="AD4017" t="s">
        <v>5810</v>
      </c>
    </row>
    <row r="4018" spans="1:30">
      <c r="A4018" s="165" t="s">
        <v>8381</v>
      </c>
      <c r="C4018" s="165" t="s">
        <v>8444</v>
      </c>
      <c r="D4018" s="169" t="s">
        <v>8440</v>
      </c>
      <c r="E4018" s="169" t="s">
        <v>3803</v>
      </c>
      <c r="F4018" s="174">
        <v>14.47</v>
      </c>
      <c r="G4018" s="174">
        <v>-90.88</v>
      </c>
      <c r="H4018" s="74">
        <v>57.31</v>
      </c>
      <c r="I4018" s="74">
        <v>1.03</v>
      </c>
      <c r="J4018" s="74">
        <v>15.98</v>
      </c>
      <c r="K4018" s="74">
        <v>0.16</v>
      </c>
      <c r="L4018" s="74">
        <v>3.25</v>
      </c>
      <c r="M4018" s="74">
        <v>5.76</v>
      </c>
      <c r="N4018" s="74">
        <v>4.24</v>
      </c>
      <c r="O4018" s="74">
        <v>1.23</v>
      </c>
      <c r="P4018" s="74">
        <v>0</v>
      </c>
      <c r="Q4018" s="74">
        <v>0.33</v>
      </c>
      <c r="R4018" s="74">
        <v>3.43</v>
      </c>
      <c r="S4018" s="74">
        <v>0</v>
      </c>
      <c r="T4018" s="74">
        <v>0</v>
      </c>
      <c r="U4018" s="74">
        <v>7.4000000000000003E-3</v>
      </c>
      <c r="V4018" s="74">
        <v>6.4089999999999998</v>
      </c>
      <c r="W4018" s="74">
        <v>1.256666541</v>
      </c>
      <c r="X4018" s="74">
        <v>1063.616</v>
      </c>
      <c r="Y4018" s="74">
        <v>1060</v>
      </c>
      <c r="Z4018" s="74">
        <v>0.90840779295162277</v>
      </c>
      <c r="AA4018" s="74">
        <v>9.1592207048377242E-2</v>
      </c>
      <c r="AB4018" s="74">
        <v>2.3434086671495599E-3</v>
      </c>
      <c r="AC4018" s="74">
        <v>2.3434086671495608E-3</v>
      </c>
      <c r="AD4018" t="s">
        <v>5810</v>
      </c>
    </row>
    <row r="4019" spans="1:30">
      <c r="A4019" s="165" t="s">
        <v>8382</v>
      </c>
      <c r="C4019" s="165" t="s">
        <v>8444</v>
      </c>
      <c r="D4019" s="169" t="s">
        <v>8440</v>
      </c>
      <c r="E4019" s="169" t="s">
        <v>3803</v>
      </c>
      <c r="F4019" s="174">
        <v>14.47</v>
      </c>
      <c r="G4019" s="174">
        <v>-90.88</v>
      </c>
      <c r="H4019" s="74">
        <v>52.71</v>
      </c>
      <c r="I4019" s="74">
        <v>1.21</v>
      </c>
      <c r="J4019" s="74">
        <v>18.07</v>
      </c>
      <c r="K4019" s="74">
        <v>0.14000000000000001</v>
      </c>
      <c r="L4019" s="74">
        <v>2.61</v>
      </c>
      <c r="M4019" s="74">
        <v>7.44</v>
      </c>
      <c r="N4019" s="74">
        <v>3.77</v>
      </c>
      <c r="O4019" s="74">
        <v>0.97</v>
      </c>
      <c r="P4019" s="74">
        <v>0</v>
      </c>
      <c r="Q4019" s="74">
        <v>0.27</v>
      </c>
      <c r="R4019" s="74">
        <v>3.93</v>
      </c>
      <c r="S4019" s="74">
        <v>0</v>
      </c>
      <c r="T4019" s="74">
        <v>0</v>
      </c>
      <c r="U4019" s="74">
        <v>3.1099999999999999E-2</v>
      </c>
      <c r="V4019" s="74">
        <v>6.7830000000000004</v>
      </c>
      <c r="W4019" s="74">
        <v>1.3299998669999999</v>
      </c>
      <c r="X4019" s="74">
        <v>1091.5039999999999</v>
      </c>
      <c r="Y4019" s="74">
        <v>1790</v>
      </c>
      <c r="Z4019" s="74">
        <v>0.77377806475857602</v>
      </c>
      <c r="AA4019" s="74">
        <v>0.22622193524142389</v>
      </c>
      <c r="AB4019" s="74">
        <v>9.5302414736881638E-4</v>
      </c>
      <c r="AC4019" s="74">
        <v>9.5302414736881649E-4</v>
      </c>
      <c r="AD4019" t="s">
        <v>5810</v>
      </c>
    </row>
    <row r="4020" spans="1:30">
      <c r="A4020" s="165" t="s">
        <v>8383</v>
      </c>
      <c r="C4020" s="165" t="s">
        <v>8444</v>
      </c>
      <c r="D4020" s="169" t="s">
        <v>8440</v>
      </c>
      <c r="E4020" s="169" t="s">
        <v>3803</v>
      </c>
      <c r="F4020" s="174">
        <v>14.47</v>
      </c>
      <c r="G4020" s="174">
        <v>-90.88</v>
      </c>
      <c r="H4020" s="74">
        <v>52</v>
      </c>
      <c r="I4020" s="74">
        <v>1.21</v>
      </c>
      <c r="J4020" s="74">
        <v>17.010000000000002</v>
      </c>
      <c r="K4020" s="74">
        <v>0.19</v>
      </c>
      <c r="L4020" s="74">
        <v>3.48</v>
      </c>
      <c r="M4020" s="74">
        <v>7.98</v>
      </c>
      <c r="N4020" s="74">
        <v>3.74</v>
      </c>
      <c r="O4020" s="74">
        <v>0.84</v>
      </c>
      <c r="P4020" s="74">
        <v>0</v>
      </c>
      <c r="Q4020" s="74">
        <v>0.2</v>
      </c>
      <c r="R4020" s="74">
        <v>3.82</v>
      </c>
      <c r="S4020" s="74">
        <v>0</v>
      </c>
      <c r="T4020" s="74">
        <v>0</v>
      </c>
      <c r="U4020" s="74">
        <v>2.3099999999999999E-2</v>
      </c>
      <c r="V4020" s="74">
        <v>7.8199999999999994</v>
      </c>
      <c r="W4020" s="74">
        <v>1.5333331800000001</v>
      </c>
      <c r="X4020" s="74">
        <v>1100.4680000000001</v>
      </c>
      <c r="Y4020" s="74">
        <v>1600</v>
      </c>
      <c r="Z4020" s="74">
        <v>0.81824479183121757</v>
      </c>
      <c r="AA4020" s="74">
        <v>0.18175520816878241</v>
      </c>
      <c r="AB4020" s="74">
        <v>2.8484122313706138E-4</v>
      </c>
      <c r="AC4020" s="74">
        <v>2.8484122313706132E-4</v>
      </c>
      <c r="AD4020" t="s">
        <v>5810</v>
      </c>
    </row>
    <row r="4021" spans="1:30">
      <c r="A4021" s="165" t="s">
        <v>8384</v>
      </c>
      <c r="C4021" s="165" t="s">
        <v>8444</v>
      </c>
      <c r="D4021" s="169" t="s">
        <v>8440</v>
      </c>
      <c r="E4021" s="169" t="s">
        <v>3803</v>
      </c>
      <c r="F4021" s="174">
        <v>14.47</v>
      </c>
      <c r="G4021" s="174">
        <v>-90.88</v>
      </c>
      <c r="H4021" s="74">
        <v>57.31</v>
      </c>
      <c r="I4021" s="74">
        <v>1.08</v>
      </c>
      <c r="J4021" s="74">
        <v>16.89</v>
      </c>
      <c r="K4021" s="74">
        <v>0.14000000000000001</v>
      </c>
      <c r="L4021" s="74">
        <v>1.97</v>
      </c>
      <c r="M4021" s="74">
        <v>6.65</v>
      </c>
      <c r="N4021" s="74">
        <v>4.0999999999999996</v>
      </c>
      <c r="O4021" s="74">
        <v>1.19</v>
      </c>
      <c r="P4021" s="74">
        <v>0</v>
      </c>
      <c r="Q4021" s="74">
        <v>0.31</v>
      </c>
      <c r="R4021" s="74">
        <v>2.88</v>
      </c>
      <c r="S4021" s="74">
        <v>0</v>
      </c>
      <c r="T4021" s="74">
        <v>0</v>
      </c>
      <c r="U4021" s="74">
        <v>1.3899999999999999E-2</v>
      </c>
      <c r="V4021" s="74">
        <v>6.2134999999999998</v>
      </c>
      <c r="W4021" s="74">
        <v>1.2183332115000001</v>
      </c>
      <c r="X4021" s="74">
        <v>1078.3900000000001</v>
      </c>
      <c r="Y4021" s="74">
        <v>970</v>
      </c>
      <c r="Z4021" s="74">
        <v>0.77944232515310408</v>
      </c>
      <c r="AA4021" s="74">
        <v>0.2205576748468959</v>
      </c>
      <c r="AB4021" s="74">
        <v>2.9196949765331509E-4</v>
      </c>
      <c r="AC4021" s="74">
        <v>2.9196949765331498E-4</v>
      </c>
      <c r="AD4021" t="s">
        <v>5810</v>
      </c>
    </row>
    <row r="4022" spans="1:30">
      <c r="A4022" s="165" t="s">
        <v>8385</v>
      </c>
      <c r="C4022" s="165" t="s">
        <v>8444</v>
      </c>
      <c r="D4022" s="169" t="s">
        <v>8440</v>
      </c>
      <c r="E4022" s="169" t="s">
        <v>3803</v>
      </c>
      <c r="F4022" s="174">
        <v>14.47</v>
      </c>
      <c r="G4022" s="174">
        <v>-90.88</v>
      </c>
      <c r="H4022" s="74">
        <v>55.84</v>
      </c>
      <c r="I4022" s="74">
        <v>0.87</v>
      </c>
      <c r="J4022" s="74">
        <v>17.66</v>
      </c>
      <c r="K4022" s="74">
        <v>0.11</v>
      </c>
      <c r="L4022" s="74">
        <v>1.7</v>
      </c>
      <c r="M4022" s="74">
        <v>7.36</v>
      </c>
      <c r="N4022" s="74">
        <v>4.5999999999999996</v>
      </c>
      <c r="O4022" s="74">
        <v>0.98</v>
      </c>
      <c r="P4022" s="74">
        <v>0</v>
      </c>
      <c r="Q4022" s="74">
        <v>0.33</v>
      </c>
      <c r="R4022" s="74">
        <v>3.17</v>
      </c>
      <c r="S4022" s="74">
        <v>0</v>
      </c>
      <c r="T4022" s="74">
        <v>0</v>
      </c>
      <c r="U4022" s="74">
        <v>3.3300000000000003E-2</v>
      </c>
      <c r="V4022" s="74">
        <v>6.4684999999999997</v>
      </c>
      <c r="W4022" s="74">
        <v>1.2683332064999999</v>
      </c>
      <c r="X4022" s="74">
        <v>1090.1759999999999</v>
      </c>
      <c r="Y4022" s="74">
        <v>1450</v>
      </c>
      <c r="Z4022" s="74">
        <v>0.65169918841977847</v>
      </c>
      <c r="AA4022" s="74">
        <v>0.34830081158022158</v>
      </c>
      <c r="AB4022" s="74">
        <v>5.3120565845218935E-4</v>
      </c>
      <c r="AC4022" s="74">
        <v>5.3120565845218935E-4</v>
      </c>
      <c r="AD4022" t="s">
        <v>5810</v>
      </c>
    </row>
    <row r="4023" spans="1:30">
      <c r="A4023" s="165" t="s">
        <v>8386</v>
      </c>
      <c r="C4023" s="165" t="s">
        <v>8444</v>
      </c>
      <c r="D4023" s="169" t="s">
        <v>8440</v>
      </c>
      <c r="E4023" s="169" t="s">
        <v>3803</v>
      </c>
      <c r="F4023" s="174">
        <v>14.47</v>
      </c>
      <c r="G4023" s="174">
        <v>-90.88</v>
      </c>
      <c r="H4023" s="74">
        <v>55.28</v>
      </c>
      <c r="I4023" s="74">
        <v>0.8</v>
      </c>
      <c r="J4023" s="74">
        <v>17.46</v>
      </c>
      <c r="K4023" s="74">
        <v>0.14000000000000001</v>
      </c>
      <c r="L4023" s="74">
        <v>1.81</v>
      </c>
      <c r="M4023" s="74">
        <v>7.23</v>
      </c>
      <c r="N4023" s="74">
        <v>4.2</v>
      </c>
      <c r="O4023" s="74">
        <v>0.94</v>
      </c>
      <c r="P4023" s="74">
        <v>0</v>
      </c>
      <c r="Q4023" s="74">
        <v>0.3</v>
      </c>
      <c r="R4023" s="74">
        <v>3.83</v>
      </c>
      <c r="S4023" s="74">
        <v>0</v>
      </c>
      <c r="T4023" s="74">
        <v>0</v>
      </c>
      <c r="U4023" s="74">
        <v>0.03</v>
      </c>
      <c r="V4023" s="74">
        <v>6.5110000000000001</v>
      </c>
      <c r="W4023" s="74">
        <v>1.276666539</v>
      </c>
      <c r="X4023" s="74">
        <v>1088.018</v>
      </c>
      <c r="Y4023" s="74">
        <v>1670</v>
      </c>
      <c r="Z4023" s="74">
        <v>0.7519812274224823</v>
      </c>
      <c r="AA4023" s="74">
        <v>0.2480187725775177</v>
      </c>
      <c r="AB4023" s="74">
        <v>1.080801725379355E-3</v>
      </c>
      <c r="AC4023" s="74">
        <v>1.080801725379355E-3</v>
      </c>
      <c r="AD4023" t="s">
        <v>5810</v>
      </c>
    </row>
    <row r="4024" spans="1:30">
      <c r="A4024" s="165" t="s">
        <v>8387</v>
      </c>
      <c r="C4024" s="165" t="s">
        <v>8444</v>
      </c>
      <c r="D4024" s="169" t="s">
        <v>8440</v>
      </c>
      <c r="E4024" s="169" t="s">
        <v>3803</v>
      </c>
      <c r="F4024" s="174">
        <v>14.47</v>
      </c>
      <c r="G4024" s="174">
        <v>-90.88</v>
      </c>
      <c r="H4024" s="74">
        <v>49.65</v>
      </c>
      <c r="I4024" s="74">
        <v>1.08</v>
      </c>
      <c r="J4024" s="74">
        <v>17.989999999999998</v>
      </c>
      <c r="K4024" s="74">
        <v>0.17</v>
      </c>
      <c r="L4024" s="74">
        <v>3.48</v>
      </c>
      <c r="M4024" s="74">
        <v>8.81</v>
      </c>
      <c r="N4024" s="74">
        <v>3.52</v>
      </c>
      <c r="O4024" s="74">
        <v>0.71</v>
      </c>
      <c r="P4024" s="74">
        <v>0</v>
      </c>
      <c r="Q4024" s="74">
        <v>0.23</v>
      </c>
      <c r="R4024" s="74">
        <v>3.58</v>
      </c>
      <c r="S4024" s="74">
        <v>0</v>
      </c>
      <c r="T4024" s="74">
        <v>0</v>
      </c>
      <c r="U4024" s="74">
        <v>3.5400000000000001E-2</v>
      </c>
      <c r="V4024" s="74">
        <v>8.083499999999999</v>
      </c>
      <c r="W4024" s="74">
        <v>1.5849998415</v>
      </c>
      <c r="X4024" s="74">
        <v>1114.2460000000001</v>
      </c>
      <c r="Y4024" s="74">
        <v>1730</v>
      </c>
      <c r="Z4024" s="74">
        <v>0.73438553384930605</v>
      </c>
      <c r="AA4024" s="74">
        <v>0.26561446615069401</v>
      </c>
      <c r="AB4024" s="74">
        <v>2.319216700154722E-4</v>
      </c>
      <c r="AC4024" s="74">
        <v>2.319216700154722E-4</v>
      </c>
      <c r="AD4024" t="s">
        <v>5810</v>
      </c>
    </row>
    <row r="4025" spans="1:30">
      <c r="A4025" s="165" t="s">
        <v>8388</v>
      </c>
      <c r="C4025" s="165" t="s">
        <v>8444</v>
      </c>
      <c r="D4025" s="169" t="s">
        <v>8440</v>
      </c>
      <c r="E4025" s="169" t="s">
        <v>3803</v>
      </c>
      <c r="F4025" s="174">
        <v>14.47</v>
      </c>
      <c r="G4025" s="174">
        <v>-90.88</v>
      </c>
      <c r="H4025" s="74">
        <v>48.67</v>
      </c>
      <c r="I4025" s="74">
        <v>0.99</v>
      </c>
      <c r="J4025" s="74">
        <v>19.29</v>
      </c>
      <c r="K4025" s="74">
        <v>0.14000000000000001</v>
      </c>
      <c r="L4025" s="74">
        <v>3.75</v>
      </c>
      <c r="M4025" s="74">
        <v>9.74</v>
      </c>
      <c r="N4025" s="74">
        <v>3.1</v>
      </c>
      <c r="O4025" s="74">
        <v>0.61</v>
      </c>
      <c r="P4025" s="74">
        <v>0</v>
      </c>
      <c r="Q4025" s="74">
        <v>0.19</v>
      </c>
      <c r="R4025" s="74">
        <v>4.33</v>
      </c>
      <c r="S4025" s="74">
        <v>0</v>
      </c>
      <c r="T4025" s="74">
        <v>0</v>
      </c>
      <c r="U4025" s="74">
        <v>5.1900000000000002E-2</v>
      </c>
      <c r="V4025" s="74">
        <v>7.3355000000000006</v>
      </c>
      <c r="W4025" s="74">
        <v>1.4383331895</v>
      </c>
      <c r="X4025" s="74">
        <v>1129.684</v>
      </c>
      <c r="Y4025" s="74">
        <v>2420</v>
      </c>
      <c r="Z4025" s="74">
        <v>0.74480127960719078</v>
      </c>
      <c r="AA4025" s="74">
        <v>0.25519872039280928</v>
      </c>
      <c r="AB4025" s="74">
        <v>3.3612643060325039E-4</v>
      </c>
      <c r="AC4025" s="74">
        <v>3.361264306032505E-4</v>
      </c>
      <c r="AD4025" t="s">
        <v>5810</v>
      </c>
    </row>
    <row r="4026" spans="1:30">
      <c r="A4026" s="165" t="s">
        <v>8389</v>
      </c>
      <c r="C4026" s="165" t="s">
        <v>8444</v>
      </c>
      <c r="D4026" s="169" t="s">
        <v>8440</v>
      </c>
      <c r="E4026" s="169" t="s">
        <v>3803</v>
      </c>
      <c r="F4026" s="174">
        <v>14.47</v>
      </c>
      <c r="G4026" s="174">
        <v>-90.88</v>
      </c>
      <c r="H4026" s="74">
        <v>53.07</v>
      </c>
      <c r="I4026" s="74">
        <v>0.86</v>
      </c>
      <c r="J4026" s="74">
        <v>19.45</v>
      </c>
      <c r="K4026" s="74">
        <v>0.14000000000000001</v>
      </c>
      <c r="L4026" s="74">
        <v>1.58</v>
      </c>
      <c r="M4026" s="74">
        <v>9.43</v>
      </c>
      <c r="N4026" s="74">
        <v>4.01</v>
      </c>
      <c r="O4026" s="74">
        <v>0.67</v>
      </c>
      <c r="P4026" s="74">
        <v>0</v>
      </c>
      <c r="Q4026" s="74">
        <v>0.22</v>
      </c>
      <c r="R4026" s="74">
        <v>3.97</v>
      </c>
      <c r="S4026" s="74">
        <v>0</v>
      </c>
      <c r="T4026" s="74">
        <v>0</v>
      </c>
      <c r="U4026" s="74">
        <v>4.2799999999999998E-2</v>
      </c>
      <c r="V4026" s="74">
        <v>6.4514999999999993</v>
      </c>
      <c r="W4026" s="74">
        <v>1.2649998735000001</v>
      </c>
      <c r="X4026" s="74">
        <v>1124.538</v>
      </c>
      <c r="Y4026" s="74">
        <v>2010</v>
      </c>
      <c r="Z4026" s="74">
        <v>0.70683034669083278</v>
      </c>
      <c r="AA4026" s="74">
        <v>0.29316965330916722</v>
      </c>
      <c r="AB4026" s="74">
        <v>9.3119656653373824E-4</v>
      </c>
      <c r="AC4026" s="74">
        <v>9.3119656653373813E-4</v>
      </c>
      <c r="AD4026" t="s">
        <v>5810</v>
      </c>
    </row>
    <row r="4027" spans="1:30">
      <c r="A4027" s="165" t="s">
        <v>8390</v>
      </c>
      <c r="C4027" s="165" t="s">
        <v>8444</v>
      </c>
      <c r="D4027" s="169" t="s">
        <v>8440</v>
      </c>
      <c r="E4027" s="169" t="s">
        <v>3803</v>
      </c>
      <c r="F4027" s="174">
        <v>14.47</v>
      </c>
      <c r="G4027" s="174">
        <v>-90.88</v>
      </c>
      <c r="H4027" s="74">
        <v>48.84</v>
      </c>
      <c r="I4027" s="74">
        <v>1.2</v>
      </c>
      <c r="J4027" s="74">
        <v>20.170000000000002</v>
      </c>
      <c r="K4027" s="74">
        <v>0.12</v>
      </c>
      <c r="L4027" s="74">
        <v>2.27</v>
      </c>
      <c r="M4027" s="74">
        <v>10</v>
      </c>
      <c r="N4027" s="74">
        <v>3.36</v>
      </c>
      <c r="O4027" s="74">
        <v>0.61</v>
      </c>
      <c r="P4027" s="74">
        <v>0</v>
      </c>
      <c r="Q4027" s="74">
        <v>0.2</v>
      </c>
      <c r="R4027" s="74">
        <v>3.69</v>
      </c>
      <c r="S4027" s="74">
        <v>0</v>
      </c>
      <c r="T4027" s="74">
        <v>0</v>
      </c>
      <c r="U4027" s="74">
        <v>4.3799999999999999E-2</v>
      </c>
      <c r="V4027" s="74">
        <v>6.8</v>
      </c>
      <c r="W4027" s="74">
        <v>1.3333332</v>
      </c>
      <c r="X4027" s="74">
        <v>1134</v>
      </c>
      <c r="Y4027" s="74">
        <v>1990</v>
      </c>
      <c r="Z4027" s="74">
        <v>0.69204679125547119</v>
      </c>
      <c r="AA4027" s="74">
        <v>0.30795320874452881</v>
      </c>
      <c r="AB4027" s="74">
        <v>7.0723455829859854E-5</v>
      </c>
      <c r="AC4027" s="74">
        <v>7.0723455829859881E-5</v>
      </c>
      <c r="AD4027" t="s">
        <v>5810</v>
      </c>
    </row>
    <row r="4028" spans="1:30">
      <c r="A4028" s="165" t="s">
        <v>8391</v>
      </c>
      <c r="C4028" s="165" t="s">
        <v>8444</v>
      </c>
      <c r="D4028" s="169" t="s">
        <v>8440</v>
      </c>
      <c r="E4028" s="169" t="s">
        <v>3803</v>
      </c>
      <c r="F4028" s="174">
        <v>14.47</v>
      </c>
      <c r="G4028" s="174">
        <v>-90.88</v>
      </c>
      <c r="H4028" s="74">
        <v>53.24</v>
      </c>
      <c r="I4028" s="74">
        <v>0.95</v>
      </c>
      <c r="J4028" s="74">
        <v>20.329999999999998</v>
      </c>
      <c r="K4028" s="74">
        <v>0.13</v>
      </c>
      <c r="L4028" s="74">
        <v>1.66</v>
      </c>
      <c r="M4028" s="74">
        <v>9.49</v>
      </c>
      <c r="N4028" s="74">
        <v>4.03</v>
      </c>
      <c r="O4028" s="74">
        <v>0.74</v>
      </c>
      <c r="P4028" s="74">
        <v>0</v>
      </c>
      <c r="Q4028" s="74">
        <v>0.18</v>
      </c>
      <c r="R4028" s="74">
        <v>3.84</v>
      </c>
      <c r="S4028" s="74">
        <v>0</v>
      </c>
      <c r="T4028" s="74">
        <v>0</v>
      </c>
      <c r="U4028" s="74">
        <v>7.8600000000000003E-2</v>
      </c>
      <c r="V4028" s="74">
        <v>5.2189999999999994</v>
      </c>
      <c r="W4028" s="74">
        <v>1.0233332310000001</v>
      </c>
      <c r="X4028" s="74">
        <v>1125.5340000000001</v>
      </c>
      <c r="Y4028" s="74">
        <v>2610</v>
      </c>
      <c r="Z4028" s="74">
        <v>0.56398223524099378</v>
      </c>
      <c r="AA4028" s="74">
        <v>0.43601776475900622</v>
      </c>
      <c r="AB4028" s="74">
        <v>6.2729768286797047E-4</v>
      </c>
      <c r="AC4028" s="74">
        <v>6.2729768286797036E-4</v>
      </c>
      <c r="AD4028" t="s">
        <v>5810</v>
      </c>
    </row>
    <row r="4029" spans="1:30">
      <c r="A4029" s="165" t="s">
        <v>8392</v>
      </c>
      <c r="C4029" s="165" t="s">
        <v>8444</v>
      </c>
      <c r="D4029" s="169" t="s">
        <v>8440</v>
      </c>
      <c r="E4029" s="169" t="s">
        <v>3803</v>
      </c>
      <c r="F4029" s="174">
        <v>14.47</v>
      </c>
      <c r="G4029" s="174">
        <v>-90.88</v>
      </c>
      <c r="H4029" s="74">
        <v>51.44</v>
      </c>
      <c r="I4029" s="74">
        <v>1.1599999999999999</v>
      </c>
      <c r="J4029" s="74">
        <v>18.28</v>
      </c>
      <c r="K4029" s="74">
        <v>0.14000000000000001</v>
      </c>
      <c r="L4029" s="74">
        <v>1.5</v>
      </c>
      <c r="M4029" s="74">
        <v>8.52</v>
      </c>
      <c r="N4029" s="74">
        <v>3.99</v>
      </c>
      <c r="O4029" s="74">
        <v>0.87</v>
      </c>
      <c r="P4029" s="74">
        <v>0</v>
      </c>
      <c r="Q4029" s="74">
        <v>0.28999999999999998</v>
      </c>
      <c r="R4029" s="74">
        <v>4.17</v>
      </c>
      <c r="S4029" s="74">
        <v>0</v>
      </c>
      <c r="T4029" s="74">
        <v>0</v>
      </c>
      <c r="U4029" s="74">
        <v>7.4200000000000002E-2</v>
      </c>
      <c r="V4029" s="74">
        <v>6.2134999999999998</v>
      </c>
      <c r="W4029" s="74">
        <v>1.2183332115000001</v>
      </c>
      <c r="X4029" s="74">
        <v>1109.432</v>
      </c>
      <c r="Y4029" s="74">
        <v>2610</v>
      </c>
      <c r="Z4029" s="74">
        <v>0.63045300116812231</v>
      </c>
      <c r="AA4029" s="74">
        <v>0.36954699883187769</v>
      </c>
      <c r="AB4029" s="74">
        <v>1.2335038731971909E-4</v>
      </c>
      <c r="AC4029" s="74">
        <v>1.2335038731971901E-4</v>
      </c>
      <c r="AD4029" t="s">
        <v>5810</v>
      </c>
    </row>
    <row r="4030" spans="1:30">
      <c r="A4030" s="165" t="s">
        <v>8393</v>
      </c>
      <c r="C4030" s="165" t="s">
        <v>8444</v>
      </c>
      <c r="D4030" s="169" t="s">
        <v>8440</v>
      </c>
      <c r="E4030" s="169" t="s">
        <v>3803</v>
      </c>
      <c r="F4030" s="174">
        <v>14.47</v>
      </c>
      <c r="G4030" s="174">
        <v>-90.88</v>
      </c>
      <c r="H4030" s="74">
        <v>53.27</v>
      </c>
      <c r="I4030" s="74">
        <v>1.25</v>
      </c>
      <c r="J4030" s="74">
        <v>17.64</v>
      </c>
      <c r="K4030" s="74">
        <v>0.17</v>
      </c>
      <c r="L4030" s="74">
        <v>3.05</v>
      </c>
      <c r="M4030" s="74">
        <v>7.99</v>
      </c>
      <c r="N4030" s="74">
        <v>3.88</v>
      </c>
      <c r="O4030" s="74">
        <v>0.84</v>
      </c>
      <c r="P4030" s="74">
        <v>0</v>
      </c>
      <c r="Q4030" s="74">
        <v>0.24</v>
      </c>
      <c r="R4030" s="74">
        <v>3.56</v>
      </c>
      <c r="S4030" s="74">
        <v>0</v>
      </c>
      <c r="T4030" s="74">
        <v>0</v>
      </c>
      <c r="U4030" s="74">
        <v>3.4500000000000003E-2</v>
      </c>
      <c r="V4030" s="74">
        <v>8.3469999999999995</v>
      </c>
      <c r="W4030" s="74">
        <v>1.6366665030000001</v>
      </c>
      <c r="X4030" s="74">
        <v>1100.634</v>
      </c>
      <c r="Y4030" s="74">
        <v>1670</v>
      </c>
      <c r="Z4030" s="74">
        <v>0.73156486059701331</v>
      </c>
      <c r="AA4030" s="74">
        <v>0.26843513940298658</v>
      </c>
      <c r="AB4030" s="74">
        <v>6.6228268857047596E-4</v>
      </c>
      <c r="AC4030" s="74">
        <v>6.6228268857047607E-4</v>
      </c>
      <c r="AD4030" t="s">
        <v>5810</v>
      </c>
    </row>
    <row r="4031" spans="1:30">
      <c r="A4031" s="165" t="s">
        <v>8394</v>
      </c>
      <c r="C4031" s="165" t="s">
        <v>8444</v>
      </c>
      <c r="D4031" s="169" t="s">
        <v>8440</v>
      </c>
      <c r="E4031" s="169" t="s">
        <v>3803</v>
      </c>
      <c r="F4031" s="174">
        <v>14.47</v>
      </c>
      <c r="G4031" s="174">
        <v>-90.88</v>
      </c>
      <c r="H4031" s="74">
        <v>57.36</v>
      </c>
      <c r="I4031" s="74">
        <v>1.07</v>
      </c>
      <c r="J4031" s="74">
        <v>18.100000000000001</v>
      </c>
      <c r="K4031" s="74">
        <v>0.15</v>
      </c>
      <c r="L4031" s="74">
        <v>1.69</v>
      </c>
      <c r="M4031" s="74">
        <v>7.11</v>
      </c>
      <c r="N4031" s="74">
        <v>4.59</v>
      </c>
      <c r="O4031" s="74">
        <v>1.2</v>
      </c>
      <c r="P4031" s="74">
        <v>0</v>
      </c>
      <c r="Q4031" s="74">
        <v>0.44</v>
      </c>
      <c r="R4031" s="74">
        <v>3.24</v>
      </c>
      <c r="S4031" s="74">
        <v>0</v>
      </c>
      <c r="T4031" s="74">
        <v>0</v>
      </c>
      <c r="U4031" s="74">
        <v>2.18E-2</v>
      </c>
      <c r="V4031" s="74">
        <v>6.5194999999999999</v>
      </c>
      <c r="W4031" s="74">
        <v>1.2783332055000001</v>
      </c>
      <c r="X4031" s="74">
        <v>1086.0260000000001</v>
      </c>
      <c r="Y4031" s="74">
        <v>1270</v>
      </c>
      <c r="Z4031" s="74">
        <v>0.74403984555168912</v>
      </c>
      <c r="AA4031" s="74">
        <v>0.25596015444831077</v>
      </c>
      <c r="AB4031" s="74">
        <v>8.2459767136478521E-4</v>
      </c>
      <c r="AC4031" s="74">
        <v>8.2459767136478521E-4</v>
      </c>
      <c r="AD4031" t="s">
        <v>5810</v>
      </c>
    </row>
    <row r="4032" spans="1:30">
      <c r="A4032" s="165" t="s">
        <v>8395</v>
      </c>
      <c r="C4032" s="165" t="s">
        <v>8444</v>
      </c>
      <c r="D4032" s="169" t="s">
        <v>8440</v>
      </c>
      <c r="E4032" s="169" t="s">
        <v>3803</v>
      </c>
      <c r="F4032" s="174">
        <v>14.47</v>
      </c>
      <c r="G4032" s="174">
        <v>-90.88</v>
      </c>
      <c r="H4032" s="74">
        <v>51.49</v>
      </c>
      <c r="I4032" s="74">
        <v>0.97</v>
      </c>
      <c r="J4032" s="74">
        <v>18.760000000000002</v>
      </c>
      <c r="K4032" s="74">
        <v>0.17</v>
      </c>
      <c r="L4032" s="74">
        <v>2.4300000000000002</v>
      </c>
      <c r="M4032" s="74">
        <v>9.57</v>
      </c>
      <c r="N4032" s="74">
        <v>3.22</v>
      </c>
      <c r="O4032" s="74">
        <v>1.07</v>
      </c>
      <c r="P4032" s="74">
        <v>0</v>
      </c>
      <c r="Q4032" s="74">
        <v>0.33</v>
      </c>
      <c r="R4032" s="74">
        <v>3.5</v>
      </c>
      <c r="S4032" s="74">
        <v>0</v>
      </c>
      <c r="T4032" s="74">
        <v>0</v>
      </c>
      <c r="U4032" s="74">
        <v>0.05</v>
      </c>
      <c r="V4032" s="74">
        <v>7.7774999999999999</v>
      </c>
      <c r="W4032" s="74">
        <v>1.5249998474999999</v>
      </c>
      <c r="X4032" s="74">
        <v>1126.8620000000001</v>
      </c>
      <c r="Y4032" s="74">
        <v>1940</v>
      </c>
      <c r="Z4032" s="74">
        <v>0.64657719499159583</v>
      </c>
      <c r="AA4032" s="74">
        <v>0.35342280500840417</v>
      </c>
      <c r="AB4032" s="74">
        <v>1.7040615251140651E-4</v>
      </c>
      <c r="AC4032" s="74">
        <v>1.7040615251140659E-4</v>
      </c>
      <c r="AD4032" t="s">
        <v>5810</v>
      </c>
    </row>
    <row r="4033" spans="1:30">
      <c r="A4033" s="165" t="s">
        <v>8396</v>
      </c>
      <c r="C4033" s="165" t="s">
        <v>8444</v>
      </c>
      <c r="D4033" s="169" t="s">
        <v>8440</v>
      </c>
      <c r="E4033" s="169" t="s">
        <v>3803</v>
      </c>
      <c r="F4033" s="174">
        <v>14.47</v>
      </c>
      <c r="G4033" s="174">
        <v>-90.88</v>
      </c>
      <c r="H4033" s="74">
        <v>55.86</v>
      </c>
      <c r="I4033" s="74">
        <v>1.24</v>
      </c>
      <c r="J4033" s="74">
        <v>17.54</v>
      </c>
      <c r="K4033" s="74">
        <v>0.18</v>
      </c>
      <c r="L4033" s="74">
        <v>2.4</v>
      </c>
      <c r="M4033" s="74">
        <v>7.64</v>
      </c>
      <c r="N4033" s="74">
        <v>4.3099999999999996</v>
      </c>
      <c r="O4033" s="74">
        <v>0.96</v>
      </c>
      <c r="P4033" s="74">
        <v>0</v>
      </c>
      <c r="Q4033" s="74">
        <v>0.38</v>
      </c>
      <c r="R4033" s="74">
        <v>3.35</v>
      </c>
      <c r="S4033" s="74">
        <v>0</v>
      </c>
      <c r="T4033" s="74">
        <v>0</v>
      </c>
      <c r="U4033" s="74">
        <v>3.44E-2</v>
      </c>
      <c r="V4033" s="74">
        <v>7.2334999999999994</v>
      </c>
      <c r="W4033" s="74">
        <v>1.4183331914999999</v>
      </c>
      <c r="X4033" s="74">
        <v>1094.8240000000001</v>
      </c>
      <c r="Y4033" s="74">
        <v>1540</v>
      </c>
      <c r="Z4033" s="74">
        <v>0.69039107180912007</v>
      </c>
      <c r="AA4033" s="74">
        <v>0.30960892819087987</v>
      </c>
      <c r="AB4033" s="74">
        <v>9.1158516057097722E-4</v>
      </c>
      <c r="AC4033" s="74">
        <v>9.1158516057097668E-4</v>
      </c>
      <c r="AD4033" t="s">
        <v>5810</v>
      </c>
    </row>
    <row r="4034" spans="1:30">
      <c r="A4034" s="165" t="s">
        <v>8397</v>
      </c>
      <c r="C4034" s="165" t="s">
        <v>8444</v>
      </c>
      <c r="D4034" s="169" t="s">
        <v>8440</v>
      </c>
      <c r="E4034" s="169" t="s">
        <v>3803</v>
      </c>
      <c r="F4034" s="174">
        <v>14.47</v>
      </c>
      <c r="G4034" s="174">
        <v>-90.88</v>
      </c>
      <c r="H4034" s="74">
        <v>54.16</v>
      </c>
      <c r="I4034" s="74">
        <v>1</v>
      </c>
      <c r="J4034" s="74">
        <v>17.39</v>
      </c>
      <c r="K4034" s="74">
        <v>0.18</v>
      </c>
      <c r="L4034" s="74">
        <v>3.34</v>
      </c>
      <c r="M4034" s="74">
        <v>7.42</v>
      </c>
      <c r="N4034" s="74">
        <v>3.9</v>
      </c>
      <c r="O4034" s="74">
        <v>0.87</v>
      </c>
      <c r="P4034" s="74">
        <v>0</v>
      </c>
      <c r="Q4034" s="74">
        <v>0.32</v>
      </c>
      <c r="R4034" s="74">
        <v>3.58</v>
      </c>
      <c r="S4034" s="74">
        <v>0</v>
      </c>
      <c r="T4034" s="74">
        <v>0</v>
      </c>
      <c r="U4034" s="74">
        <v>1.9300000000000001E-2</v>
      </c>
      <c r="V4034" s="74">
        <v>8.3044999999999991</v>
      </c>
      <c r="W4034" s="74">
        <v>1.6283331704999999</v>
      </c>
      <c r="X4034" s="74">
        <v>1091.172</v>
      </c>
      <c r="Y4034" s="74">
        <v>1410</v>
      </c>
      <c r="Z4034" s="74">
        <v>0.82105960237942544</v>
      </c>
      <c r="AA4034" s="74">
        <v>0.17894039762057459</v>
      </c>
      <c r="AB4034" s="74">
        <v>1.1634289956698369E-3</v>
      </c>
      <c r="AC4034" s="74">
        <v>1.1634289956698361E-3</v>
      </c>
      <c r="AD4034" t="s">
        <v>5810</v>
      </c>
    </row>
    <row r="4035" spans="1:30">
      <c r="A4035" s="165" t="s">
        <v>8398</v>
      </c>
      <c r="C4035" s="165" t="s">
        <v>8444</v>
      </c>
      <c r="D4035" s="169" t="s">
        <v>8440</v>
      </c>
      <c r="E4035" s="169" t="s">
        <v>3803</v>
      </c>
      <c r="F4035" s="174">
        <v>14.47</v>
      </c>
      <c r="G4035" s="174">
        <v>-90.88</v>
      </c>
      <c r="H4035" s="74">
        <v>48.91</v>
      </c>
      <c r="I4035" s="74">
        <v>1.02</v>
      </c>
      <c r="J4035" s="74">
        <v>18.54</v>
      </c>
      <c r="K4035" s="74">
        <v>0.22</v>
      </c>
      <c r="L4035" s="74">
        <v>4.78</v>
      </c>
      <c r="M4035" s="74">
        <v>9.5299999999999994</v>
      </c>
      <c r="N4035" s="74">
        <v>2.92</v>
      </c>
      <c r="O4035" s="74">
        <v>0.56000000000000005</v>
      </c>
      <c r="P4035" s="74">
        <v>0</v>
      </c>
      <c r="Q4035" s="74">
        <v>0.24</v>
      </c>
      <c r="R4035" s="74">
        <v>4.4000000000000004</v>
      </c>
      <c r="S4035" s="74">
        <v>0</v>
      </c>
      <c r="T4035" s="74">
        <v>0</v>
      </c>
      <c r="U4035" s="74">
        <v>5.9299999999999999E-2</v>
      </c>
      <c r="V4035" s="74">
        <v>8.0324999999999989</v>
      </c>
      <c r="W4035" s="74">
        <v>1.5749998425</v>
      </c>
      <c r="X4035" s="74">
        <v>1126.1980000000001</v>
      </c>
      <c r="Y4035" s="74">
        <v>2560</v>
      </c>
      <c r="Z4035" s="74">
        <v>0.74327526191185345</v>
      </c>
      <c r="AA4035" s="74">
        <v>0.25672473808814661</v>
      </c>
      <c r="AB4035" s="74">
        <v>6.8071647730439809E-4</v>
      </c>
      <c r="AC4035" s="74">
        <v>6.8071647730439809E-4</v>
      </c>
      <c r="AD4035" t="s">
        <v>5810</v>
      </c>
    </row>
    <row r="4036" spans="1:30">
      <c r="A4036" s="165" t="s">
        <v>8399</v>
      </c>
      <c r="C4036" s="165" t="s">
        <v>8444</v>
      </c>
      <c r="D4036" s="169" t="s">
        <v>8440</v>
      </c>
      <c r="E4036" s="169" t="s">
        <v>3803</v>
      </c>
      <c r="F4036" s="174">
        <v>14.47</v>
      </c>
      <c r="G4036" s="174">
        <v>-90.88</v>
      </c>
      <c r="H4036" s="74">
        <v>54.43</v>
      </c>
      <c r="I4036" s="74">
        <v>1.27</v>
      </c>
      <c r="J4036" s="74">
        <v>16.96</v>
      </c>
      <c r="K4036" s="74">
        <v>0.17</v>
      </c>
      <c r="L4036" s="74">
        <v>3.07</v>
      </c>
      <c r="M4036" s="74">
        <v>7.34</v>
      </c>
      <c r="N4036" s="74">
        <v>4.32</v>
      </c>
      <c r="O4036" s="74">
        <v>0.98</v>
      </c>
      <c r="P4036" s="74">
        <v>0</v>
      </c>
      <c r="Q4036" s="74">
        <v>0.31</v>
      </c>
      <c r="R4036" s="74">
        <v>3.59</v>
      </c>
      <c r="S4036" s="74">
        <v>0</v>
      </c>
      <c r="T4036" s="74">
        <v>0</v>
      </c>
      <c r="U4036" s="74">
        <v>2.1899999999999999E-2</v>
      </c>
      <c r="V4036" s="74">
        <v>7.8114999999999997</v>
      </c>
      <c r="W4036" s="74">
        <v>1.5316665135</v>
      </c>
      <c r="X4036" s="74">
        <v>1089.8440000000001</v>
      </c>
      <c r="Y4036" s="74">
        <v>1430</v>
      </c>
      <c r="Z4036" s="74">
        <v>0.80322503196922801</v>
      </c>
      <c r="AA4036" s="74">
        <v>0.19677496803077199</v>
      </c>
      <c r="AB4036" s="74">
        <v>1.5463001330264889E-3</v>
      </c>
      <c r="AC4036" s="74">
        <v>1.5463001330264881E-3</v>
      </c>
      <c r="AD4036" t="s">
        <v>5810</v>
      </c>
    </row>
    <row r="4037" spans="1:30">
      <c r="A4037" s="165" t="s">
        <v>8400</v>
      </c>
      <c r="C4037" s="165" t="s">
        <v>8444</v>
      </c>
      <c r="D4037" s="169" t="s">
        <v>8440</v>
      </c>
      <c r="E4037" s="169" t="s">
        <v>3803</v>
      </c>
      <c r="F4037" s="174">
        <v>14.47</v>
      </c>
      <c r="G4037" s="174">
        <v>-90.88</v>
      </c>
      <c r="H4037" s="74">
        <v>48.68</v>
      </c>
      <c r="I4037" s="74">
        <v>1.0900000000000001</v>
      </c>
      <c r="J4037" s="74">
        <v>18.79</v>
      </c>
      <c r="K4037" s="74">
        <v>0.14000000000000001</v>
      </c>
      <c r="L4037" s="74">
        <v>4.3899999999999997</v>
      </c>
      <c r="M4037" s="74">
        <v>9.86</v>
      </c>
      <c r="N4037" s="74">
        <v>3.25</v>
      </c>
      <c r="O4037" s="74">
        <v>0.57999999999999996</v>
      </c>
      <c r="P4037" s="74">
        <v>0</v>
      </c>
      <c r="Q4037" s="74">
        <v>0.16</v>
      </c>
      <c r="R4037" s="74">
        <v>4.2699999999999996</v>
      </c>
      <c r="S4037" s="74">
        <v>0</v>
      </c>
      <c r="T4037" s="74">
        <v>0</v>
      </c>
      <c r="U4037" s="74">
        <v>5.5800000000000002E-2</v>
      </c>
      <c r="V4037" s="74">
        <v>8.1089999999999982</v>
      </c>
      <c r="W4037" s="74">
        <v>1.589999841</v>
      </c>
      <c r="X4037" s="74">
        <v>1131.6759999999999</v>
      </c>
      <c r="Y4037" s="74">
        <v>2420</v>
      </c>
      <c r="Z4037" s="74">
        <v>0.74152636977945363</v>
      </c>
      <c r="AA4037" s="74">
        <v>0.25847363022054631</v>
      </c>
      <c r="AB4037" s="74">
        <v>1.4831704925862621E-5</v>
      </c>
      <c r="AC4037" s="74">
        <v>1.4831704925862621E-5</v>
      </c>
      <c r="AD4037" t="s">
        <v>5810</v>
      </c>
    </row>
    <row r="4038" spans="1:30">
      <c r="A4038" s="165" t="s">
        <v>8401</v>
      </c>
      <c r="C4038" s="165" t="s">
        <v>8444</v>
      </c>
      <c r="D4038" s="169" t="s">
        <v>8440</v>
      </c>
      <c r="E4038" s="169" t="s">
        <v>3803</v>
      </c>
      <c r="F4038" s="174">
        <v>14.47</v>
      </c>
      <c r="G4038" s="174">
        <v>-90.88</v>
      </c>
      <c r="H4038" s="74">
        <v>58.24</v>
      </c>
      <c r="I4038" s="74">
        <v>1.05</v>
      </c>
      <c r="J4038" s="74">
        <v>17.63</v>
      </c>
      <c r="K4038" s="74">
        <v>0.13</v>
      </c>
      <c r="L4038" s="74">
        <v>1.94</v>
      </c>
      <c r="M4038" s="74">
        <v>7.1</v>
      </c>
      <c r="N4038" s="74">
        <v>4.01</v>
      </c>
      <c r="O4038" s="74">
        <v>1.1399999999999999</v>
      </c>
      <c r="P4038" s="74">
        <v>0</v>
      </c>
      <c r="Q4038" s="74">
        <v>0.42</v>
      </c>
      <c r="R4038" s="74">
        <v>3.24</v>
      </c>
      <c r="S4038" s="74">
        <v>0</v>
      </c>
      <c r="T4038" s="74">
        <v>0</v>
      </c>
      <c r="U4038" s="74">
        <v>2.5600000000000001E-2</v>
      </c>
      <c r="V4038" s="74">
        <v>6.4939999999999998</v>
      </c>
      <c r="W4038" s="74">
        <v>1.273333206</v>
      </c>
      <c r="X4038" s="74">
        <v>1085.8599999999999</v>
      </c>
      <c r="Y4038" s="74">
        <v>1340</v>
      </c>
      <c r="Z4038" s="74">
        <v>0.71980064677667321</v>
      </c>
      <c r="AA4038" s="74">
        <v>0.28019935322332679</v>
      </c>
      <c r="AB4038" s="74">
        <v>2.513538009496001E-4</v>
      </c>
      <c r="AC4038" s="74">
        <v>2.5135380094959989E-4</v>
      </c>
      <c r="AD4038" t="s">
        <v>5810</v>
      </c>
    </row>
    <row r="4039" spans="1:30">
      <c r="A4039" s="165" t="s">
        <v>8402</v>
      </c>
      <c r="C4039" s="165" t="s">
        <v>8444</v>
      </c>
      <c r="D4039" s="169" t="s">
        <v>8440</v>
      </c>
      <c r="E4039" s="169" t="s">
        <v>3803</v>
      </c>
      <c r="F4039" s="174">
        <v>14.47</v>
      </c>
      <c r="G4039" s="174">
        <v>-90.88</v>
      </c>
      <c r="H4039" s="74">
        <v>57.5</v>
      </c>
      <c r="I4039" s="74">
        <v>1.06</v>
      </c>
      <c r="J4039" s="74">
        <v>17.14</v>
      </c>
      <c r="K4039" s="74">
        <v>0.14000000000000001</v>
      </c>
      <c r="L4039" s="74">
        <v>2.57</v>
      </c>
      <c r="M4039" s="74">
        <v>7.05</v>
      </c>
      <c r="N4039" s="74">
        <v>4.09</v>
      </c>
      <c r="O4039" s="74">
        <v>1.1599999999999999</v>
      </c>
      <c r="P4039" s="74">
        <v>0</v>
      </c>
      <c r="Q4039" s="74">
        <v>0.38</v>
      </c>
      <c r="R4039" s="74">
        <v>3.36</v>
      </c>
      <c r="S4039" s="74">
        <v>0</v>
      </c>
      <c r="T4039" s="74">
        <v>0</v>
      </c>
      <c r="U4039" s="74">
        <v>2.8299999999999999E-2</v>
      </c>
      <c r="V4039" s="74">
        <v>6.8594999999999997</v>
      </c>
      <c r="W4039" s="74">
        <v>1.3449998654999999</v>
      </c>
      <c r="X4039" s="74">
        <v>1085.03</v>
      </c>
      <c r="Y4039" s="74">
        <v>1430</v>
      </c>
      <c r="Z4039" s="74">
        <v>0.7220830551209122</v>
      </c>
      <c r="AA4039" s="74">
        <v>0.27791694487908791</v>
      </c>
      <c r="AB4039" s="74">
        <v>1.0610125054807689E-4</v>
      </c>
      <c r="AC4039" s="74">
        <v>1.0610125054807689E-4</v>
      </c>
      <c r="AD4039" t="s">
        <v>5810</v>
      </c>
    </row>
    <row r="4040" spans="1:30">
      <c r="A4040" s="165" t="s">
        <v>3693</v>
      </c>
      <c r="C4040" s="165" t="s">
        <v>8444</v>
      </c>
      <c r="D4040" s="169" t="s">
        <v>8440</v>
      </c>
      <c r="E4040" s="169" t="s">
        <v>3693</v>
      </c>
      <c r="F4040" s="174">
        <v>14.757</v>
      </c>
      <c r="G4040" s="174">
        <v>-91.552000000000007</v>
      </c>
      <c r="H4040" s="74">
        <v>49.396864399999998</v>
      </c>
      <c r="I4040" s="74">
        <v>0.958768277</v>
      </c>
      <c r="J4040" s="74">
        <v>18.462304499999998</v>
      </c>
      <c r="K4040" s="74">
        <v>9.5239480000000001E-2</v>
      </c>
      <c r="L4040" s="74">
        <v>2.5652330210000001</v>
      </c>
      <c r="M4040" s="74">
        <v>9.751258</v>
      </c>
      <c r="N4040" s="74">
        <v>3.260777467</v>
      </c>
      <c r="O4040" s="74">
        <v>0.82189033300000003</v>
      </c>
      <c r="P4040" s="74">
        <v>0</v>
      </c>
      <c r="Q4040" s="74">
        <v>0.21093926700000001</v>
      </c>
      <c r="R4040" s="74">
        <v>1.5</v>
      </c>
      <c r="S4040" s="74">
        <v>0</v>
      </c>
      <c r="T4040" s="74">
        <v>0</v>
      </c>
      <c r="U4040" s="74">
        <v>4.8599999999999997E-2</v>
      </c>
      <c r="V4040" s="74">
        <v>6.4189188480499997</v>
      </c>
      <c r="W4040" s="74">
        <v>1.258611412972179</v>
      </c>
      <c r="X4040" s="74">
        <v>1129.8708827999999</v>
      </c>
      <c r="Y4040" s="74">
        <v>1250</v>
      </c>
      <c r="Z4040" s="74">
        <v>0.26277157365126208</v>
      </c>
      <c r="AA4040" s="74">
        <v>0.73722842634873798</v>
      </c>
      <c r="AB4040" s="74">
        <v>3.9638092145898751E-4</v>
      </c>
      <c r="AC4040" s="74">
        <v>3.9638092145898751E-4</v>
      </c>
      <c r="AD4040" t="s">
        <v>5810</v>
      </c>
    </row>
    <row r="4041" spans="1:30">
      <c r="A4041" s="165" t="s">
        <v>8403</v>
      </c>
      <c r="C4041" s="165" t="s">
        <v>8444</v>
      </c>
      <c r="D4041" s="169" t="s">
        <v>8440</v>
      </c>
      <c r="E4041" s="169" t="s">
        <v>3693</v>
      </c>
      <c r="F4041" s="174">
        <v>14.757</v>
      </c>
      <c r="G4041" s="174">
        <v>-91.552000000000007</v>
      </c>
      <c r="H4041" s="74">
        <v>54.060772020000002</v>
      </c>
      <c r="I4041" s="74">
        <v>1.0376138029999999</v>
      </c>
      <c r="J4041" s="74">
        <v>18.06884762</v>
      </c>
      <c r="K4041" s="74">
        <v>0.12112024</v>
      </c>
      <c r="L4041" s="74">
        <v>2.9278653979999998</v>
      </c>
      <c r="M4041" s="74">
        <v>8.3429631999999998</v>
      </c>
      <c r="N4041" s="74">
        <v>3.397848727</v>
      </c>
      <c r="O4041" s="74">
        <v>1.0937785</v>
      </c>
      <c r="P4041" s="74">
        <v>0</v>
      </c>
      <c r="Q4041" s="74">
        <v>0.21376298299999999</v>
      </c>
      <c r="R4041" s="74">
        <v>2.23</v>
      </c>
      <c r="S4041" s="74">
        <v>0</v>
      </c>
      <c r="T4041" s="74">
        <v>0</v>
      </c>
      <c r="U4041" s="74">
        <v>2.1399999999999999E-2</v>
      </c>
      <c r="V4041" s="74">
        <v>5.9111587399999994</v>
      </c>
      <c r="W4041" s="74">
        <v>1.15905061742826</v>
      </c>
      <c r="X4041" s="74">
        <v>1106.4931891199999</v>
      </c>
      <c r="Y4041" s="74">
        <v>900</v>
      </c>
      <c r="Z4041" s="74">
        <v>0.60650164144027319</v>
      </c>
      <c r="AA4041" s="74">
        <v>0.39349835855972681</v>
      </c>
      <c r="AB4041" s="74">
        <v>4.1682885801191938E-4</v>
      </c>
      <c r="AC4041" s="74">
        <v>4.1682885801191922E-4</v>
      </c>
      <c r="AD4041" t="s">
        <v>5810</v>
      </c>
    </row>
    <row r="4042" spans="1:30">
      <c r="A4042" s="165" t="s">
        <v>8404</v>
      </c>
      <c r="C4042" s="165" t="s">
        <v>8444</v>
      </c>
      <c r="D4042" s="169" t="s">
        <v>8440</v>
      </c>
      <c r="E4042" s="169" t="s">
        <v>3693</v>
      </c>
      <c r="F4042" s="174">
        <v>14.757</v>
      </c>
      <c r="G4042" s="174">
        <v>-91.552000000000007</v>
      </c>
      <c r="H4042" s="74">
        <v>54.859207009999999</v>
      </c>
      <c r="I4042" s="74">
        <v>1.07392278</v>
      </c>
      <c r="J4042" s="74">
        <v>19.32454633</v>
      </c>
      <c r="K4042" s="74">
        <v>0.12476843999999999</v>
      </c>
      <c r="L4042" s="74">
        <v>2.0358518399999999</v>
      </c>
      <c r="M4042" s="74">
        <v>8.3294376000000003</v>
      </c>
      <c r="N4042" s="74">
        <v>3.6259863399999999</v>
      </c>
      <c r="O4042" s="74">
        <v>1.217451667</v>
      </c>
      <c r="P4042" s="74">
        <v>0</v>
      </c>
      <c r="Q4042" s="74">
        <v>0.19750753300000001</v>
      </c>
      <c r="R4042" s="74">
        <v>2.2400000000000002</v>
      </c>
      <c r="S4042" s="74">
        <v>0</v>
      </c>
      <c r="T4042" s="74">
        <v>0</v>
      </c>
      <c r="U4042" s="74">
        <v>2.7300000000000001E-2</v>
      </c>
      <c r="V4042" s="74">
        <v>5.2005861950000014</v>
      </c>
      <c r="W4042" s="74">
        <v>1.0197226813610549</v>
      </c>
      <c r="X4042" s="74">
        <v>1106.2686641600001</v>
      </c>
      <c r="Y4042" s="74">
        <v>1040</v>
      </c>
      <c r="Z4042" s="74">
        <v>0.53791773919935038</v>
      </c>
      <c r="AA4042" s="74">
        <v>0.46208226080064962</v>
      </c>
      <c r="AB4042" s="74">
        <v>2.8827637977518088E-4</v>
      </c>
      <c r="AC4042" s="74">
        <v>2.8827637977518099E-4</v>
      </c>
      <c r="AD4042" t="s">
        <v>5810</v>
      </c>
    </row>
    <row r="4043" spans="1:30">
      <c r="A4043" s="165" t="s">
        <v>8405</v>
      </c>
      <c r="C4043" s="165" t="s">
        <v>8444</v>
      </c>
      <c r="D4043" s="169" t="s">
        <v>8440</v>
      </c>
      <c r="E4043" s="169" t="s">
        <v>3693</v>
      </c>
      <c r="F4043" s="174">
        <v>14.757</v>
      </c>
      <c r="G4043" s="174">
        <v>-91.552000000000007</v>
      </c>
      <c r="H4043" s="74">
        <v>48.035340179999999</v>
      </c>
      <c r="I4043" s="74">
        <v>0.95498724999999995</v>
      </c>
      <c r="J4043" s="74">
        <v>17.536323530000001</v>
      </c>
      <c r="K4043" s="74">
        <v>0.10704248</v>
      </c>
      <c r="L4043" s="74">
        <v>2.3914393340000002</v>
      </c>
      <c r="M4043" s="74">
        <v>9.3974003199999991</v>
      </c>
      <c r="N4043" s="74">
        <v>3.55576596</v>
      </c>
      <c r="O4043" s="74">
        <v>1.0327251669999999</v>
      </c>
      <c r="P4043" s="74">
        <v>0</v>
      </c>
      <c r="Q4043" s="74">
        <v>0.218494617</v>
      </c>
      <c r="R4043" s="74">
        <v>2.69</v>
      </c>
      <c r="S4043" s="74">
        <v>0</v>
      </c>
      <c r="T4043" s="74">
        <v>0</v>
      </c>
      <c r="U4043" s="74">
        <v>1.6500000000000001E-2</v>
      </c>
      <c r="V4043" s="74">
        <v>5.7859501274999996</v>
      </c>
      <c r="W4043" s="74">
        <v>1.1344999115499981</v>
      </c>
      <c r="X4043" s="74">
        <v>1123.996845312</v>
      </c>
      <c r="Y4043" s="74">
        <v>990</v>
      </c>
      <c r="Z4043" s="74">
        <v>0.73148004636070585</v>
      </c>
      <c r="AA4043" s="74">
        <v>0.26851995363929421</v>
      </c>
      <c r="AB4043" s="74">
        <v>5.5043655708411743E-5</v>
      </c>
      <c r="AC4043" s="74">
        <v>5.5043655708411723E-5</v>
      </c>
      <c r="AD4043" t="s">
        <v>5810</v>
      </c>
    </row>
    <row r="4044" spans="1:30">
      <c r="A4044" s="165" t="s">
        <v>4925</v>
      </c>
      <c r="C4044" s="165" t="s">
        <v>8444</v>
      </c>
      <c r="D4044" s="169" t="s">
        <v>8440</v>
      </c>
      <c r="E4044" s="169" t="s">
        <v>4925</v>
      </c>
      <c r="F4044" s="174">
        <v>14.583</v>
      </c>
      <c r="G4044" s="174">
        <v>-91.186000000000007</v>
      </c>
      <c r="H4044" s="74">
        <v>52.700190630000002</v>
      </c>
      <c r="I4044" s="74">
        <v>1.250352157</v>
      </c>
      <c r="J4044" s="74">
        <v>16.426872119999999</v>
      </c>
      <c r="K4044" s="74">
        <v>0.11978972</v>
      </c>
      <c r="L4044" s="74">
        <v>3.94483608</v>
      </c>
      <c r="M4044" s="74">
        <v>7.2957552799999998</v>
      </c>
      <c r="N4044" s="74">
        <v>3.8667932729999999</v>
      </c>
      <c r="O4044" s="74">
        <v>1.1809803329999999</v>
      </c>
      <c r="P4044" s="74">
        <v>0</v>
      </c>
      <c r="Q4044" s="74">
        <v>0.27214523299999999</v>
      </c>
      <c r="R4044" s="74">
        <v>2.4700000000000002</v>
      </c>
      <c r="S4044" s="74">
        <v>0</v>
      </c>
      <c r="T4044" s="74">
        <v>0</v>
      </c>
      <c r="U4044" s="74">
        <v>9.4000000000000004E-3</v>
      </c>
      <c r="V4044" s="74">
        <v>7.1078031475000003</v>
      </c>
      <c r="W4044" s="74">
        <v>1.3936867522979779</v>
      </c>
      <c r="X4044" s="74">
        <v>1089.109537648</v>
      </c>
      <c r="Y4044" s="74">
        <v>750</v>
      </c>
      <c r="Z4044" s="74">
        <v>0.81775296806107656</v>
      </c>
      <c r="AA4044" s="74">
        <v>0.18224703193892339</v>
      </c>
      <c r="AB4044" s="74">
        <v>7.7610664993868852E-4</v>
      </c>
      <c r="AC4044" s="74">
        <v>7.7610664993868874E-4</v>
      </c>
      <c r="AD4044" t="s">
        <v>5810</v>
      </c>
    </row>
    <row r="4045" spans="1:30">
      <c r="A4045" s="165" t="s">
        <v>8406</v>
      </c>
      <c r="C4045" s="165" t="s">
        <v>8444</v>
      </c>
      <c r="D4045" s="169" t="s">
        <v>8440</v>
      </c>
      <c r="E4045" s="169" t="s">
        <v>4925</v>
      </c>
      <c r="F4045" s="174">
        <v>14.583</v>
      </c>
      <c r="G4045" s="174">
        <v>-91.186000000000007</v>
      </c>
      <c r="H4045" s="74">
        <v>51.873833259999998</v>
      </c>
      <c r="I4045" s="74">
        <v>1.4843865869999999</v>
      </c>
      <c r="J4045" s="74">
        <v>16.835445</v>
      </c>
      <c r="K4045" s="74">
        <v>0.11635611999999999</v>
      </c>
      <c r="L4045" s="74">
        <v>3.1635704740000001</v>
      </c>
      <c r="M4045" s="74">
        <v>7.9047803999999999</v>
      </c>
      <c r="N4045" s="74">
        <v>3.58231762</v>
      </c>
      <c r="O4045" s="74">
        <v>0.94379616700000002</v>
      </c>
      <c r="P4045" s="74">
        <v>0</v>
      </c>
      <c r="Q4045" s="74">
        <v>0.265963583</v>
      </c>
      <c r="R4045" s="74">
        <v>2.34</v>
      </c>
      <c r="S4045" s="74">
        <v>0</v>
      </c>
      <c r="T4045" s="74">
        <v>0</v>
      </c>
      <c r="U4045" s="74">
        <v>4.6100000000000002E-2</v>
      </c>
      <c r="V4045" s="74">
        <v>6.9667019719499992</v>
      </c>
      <c r="W4045" s="74">
        <v>1.366019857898001</v>
      </c>
      <c r="X4045" s="74">
        <v>1099.2193546399999</v>
      </c>
      <c r="Y4045" s="74">
        <v>1360</v>
      </c>
      <c r="Z4045" s="74">
        <v>0.48508592188742061</v>
      </c>
      <c r="AA4045" s="74">
        <v>0.51491407811257939</v>
      </c>
      <c r="AB4045" s="74">
        <v>6.4626366243286399E-4</v>
      </c>
      <c r="AC4045" s="74">
        <v>6.4626366243286367E-4</v>
      </c>
      <c r="AD4045" t="s">
        <v>5810</v>
      </c>
    </row>
    <row r="4046" spans="1:30">
      <c r="A4046" s="165" t="s">
        <v>4053</v>
      </c>
      <c r="C4046" s="165" t="s">
        <v>8444</v>
      </c>
      <c r="D4046" s="169" t="s">
        <v>8440</v>
      </c>
      <c r="E4046" s="169" t="s">
        <v>4053</v>
      </c>
      <c r="F4046" s="174">
        <v>14.465</v>
      </c>
      <c r="G4046" s="174">
        <v>-90.742999999999995</v>
      </c>
      <c r="H4046" s="74">
        <v>51.515991659999997</v>
      </c>
      <c r="I4046" s="74">
        <v>1.118405447</v>
      </c>
      <c r="J4046" s="74">
        <v>17.401917099999999</v>
      </c>
      <c r="K4046" s="74">
        <v>0.20211028</v>
      </c>
      <c r="L4046" s="74">
        <v>3.8885964190000002</v>
      </c>
      <c r="M4046" s="74">
        <v>7.5400089599999998</v>
      </c>
      <c r="N4046" s="74">
        <v>3.7059108799999998</v>
      </c>
      <c r="O4046" s="74">
        <v>1.010111333</v>
      </c>
      <c r="P4046" s="74">
        <v>0</v>
      </c>
      <c r="Q4046" s="74">
        <v>0.20407076699999999</v>
      </c>
      <c r="R4046" s="74">
        <v>2.77</v>
      </c>
      <c r="S4046" s="74">
        <v>0</v>
      </c>
      <c r="T4046" s="74">
        <v>0</v>
      </c>
      <c r="U4046" s="74">
        <v>0.03</v>
      </c>
      <c r="V4046" s="74">
        <v>7.7613665894499997</v>
      </c>
      <c r="W4046" s="74">
        <v>1.5218364339830079</v>
      </c>
      <c r="X4046" s="74">
        <v>1093.164148736</v>
      </c>
      <c r="Y4046" s="74">
        <v>1250</v>
      </c>
      <c r="Z4046" s="74">
        <v>0.65776122930247127</v>
      </c>
      <c r="AA4046" s="74">
        <v>0.34223877069752873</v>
      </c>
      <c r="AB4046" s="74">
        <v>5.0186954175924798E-4</v>
      </c>
      <c r="AC4046" s="74">
        <v>5.0186954175924798E-4</v>
      </c>
      <c r="AD4046" t="s">
        <v>5810</v>
      </c>
    </row>
    <row r="4047" spans="1:30">
      <c r="A4047" s="165" t="s">
        <v>8407</v>
      </c>
      <c r="C4047" s="165" t="s">
        <v>8444</v>
      </c>
      <c r="D4047" s="169" t="s">
        <v>8440</v>
      </c>
      <c r="E4047" s="169" t="s">
        <v>4053</v>
      </c>
      <c r="F4047" s="174">
        <v>14.465</v>
      </c>
      <c r="G4047" s="174">
        <v>-90.742999999999995</v>
      </c>
      <c r="H4047" s="74">
        <v>49.064406769999998</v>
      </c>
      <c r="I4047" s="74">
        <v>0.77255271299999995</v>
      </c>
      <c r="J4047" s="74">
        <v>18.381685829999999</v>
      </c>
      <c r="K4047" s="74">
        <v>0.13481172</v>
      </c>
      <c r="L4047" s="74">
        <v>4.1610184700000001</v>
      </c>
      <c r="M4047" s="74">
        <v>8.8920092799999999</v>
      </c>
      <c r="N4047" s="74">
        <v>3.5678961600000001</v>
      </c>
      <c r="O4047" s="74">
        <v>0.69962299999999999</v>
      </c>
      <c r="P4047" s="74">
        <v>0</v>
      </c>
      <c r="Q4047" s="74">
        <v>0.219639367</v>
      </c>
      <c r="R4047" s="74">
        <v>1.77</v>
      </c>
      <c r="S4047" s="74">
        <v>0</v>
      </c>
      <c r="T4047" s="74">
        <v>0</v>
      </c>
      <c r="U4047" s="74">
        <v>3.04E-2</v>
      </c>
      <c r="V4047" s="74">
        <v>7.3070798530500003</v>
      </c>
      <c r="W4047" s="74">
        <v>1.432760612223924</v>
      </c>
      <c r="X4047" s="74">
        <v>1115.6073540479999</v>
      </c>
      <c r="Y4047" s="74">
        <v>930</v>
      </c>
      <c r="Z4047" s="74">
        <v>0.44329537273011882</v>
      </c>
      <c r="AA4047" s="74">
        <v>0.55670462726988112</v>
      </c>
      <c r="AB4047" s="74">
        <v>1.2747963614326611E-4</v>
      </c>
      <c r="AC4047" s="74">
        <v>1.27479636143266E-4</v>
      </c>
      <c r="AD4047" t="s">
        <v>5810</v>
      </c>
    </row>
    <row r="4048" spans="1:30">
      <c r="A4048" s="165" t="s">
        <v>8408</v>
      </c>
      <c r="C4048" s="165" t="s">
        <v>8444</v>
      </c>
      <c r="D4048" s="169" t="s">
        <v>8440</v>
      </c>
      <c r="E4048" s="169" t="s">
        <v>2966</v>
      </c>
      <c r="F4048" s="174">
        <v>12.506</v>
      </c>
      <c r="G4048" s="174">
        <v>-86.701999999999998</v>
      </c>
      <c r="H4048" s="74">
        <v>49.514632409999997</v>
      </c>
      <c r="I4048" s="74">
        <v>0.94490817999999999</v>
      </c>
      <c r="J4048" s="74">
        <v>14.72327044</v>
      </c>
      <c r="K4048" s="74">
        <v>0.20645161300000001</v>
      </c>
      <c r="L4048" s="74">
        <v>4.9917081259999998</v>
      </c>
      <c r="M4048" s="74">
        <v>9.0256410260000006</v>
      </c>
      <c r="N4048" s="74">
        <v>2.4168912850000002</v>
      </c>
      <c r="O4048" s="74">
        <v>0.62168674700000004</v>
      </c>
      <c r="P4048" s="74">
        <v>0</v>
      </c>
      <c r="Q4048" s="74">
        <v>0.178134557</v>
      </c>
      <c r="R4048" s="74">
        <v>2.29</v>
      </c>
      <c r="S4048" s="74">
        <v>0</v>
      </c>
      <c r="T4048" s="74">
        <v>0</v>
      </c>
      <c r="U4048" s="74">
        <v>1.55E-2</v>
      </c>
      <c r="V4048" s="74">
        <v>8.9485199504999997</v>
      </c>
      <c r="W4048" s="74">
        <v>1.754611579538824</v>
      </c>
      <c r="X4048" s="74">
        <v>1117.8256410316001</v>
      </c>
      <c r="Y4048" s="74">
        <v>820</v>
      </c>
      <c r="Z4048" s="74">
        <v>0.73457809479001457</v>
      </c>
      <c r="AA4048" s="74">
        <v>0.26542190520998549</v>
      </c>
      <c r="AB4048" s="74">
        <v>4.8004484410721701E-4</v>
      </c>
      <c r="AC4048" s="74">
        <v>4.8004484410721658E-4</v>
      </c>
      <c r="AD4048" t="s">
        <v>5810</v>
      </c>
    </row>
    <row r="4049" spans="1:30">
      <c r="A4049" s="165" t="s">
        <v>8409</v>
      </c>
      <c r="C4049" s="165" t="s">
        <v>8444</v>
      </c>
      <c r="D4049" s="169" t="s">
        <v>8440</v>
      </c>
      <c r="E4049" s="169" t="s">
        <v>2966</v>
      </c>
      <c r="F4049" s="174">
        <v>12.506</v>
      </c>
      <c r="G4049" s="174">
        <v>-86.701999999999998</v>
      </c>
      <c r="H4049" s="74">
        <v>47.013600250000003</v>
      </c>
      <c r="I4049" s="74">
        <v>0.57399321000000003</v>
      </c>
      <c r="J4049" s="74">
        <v>17.325770250000001</v>
      </c>
      <c r="K4049" s="74">
        <v>0.16189423999999999</v>
      </c>
      <c r="L4049" s="74">
        <v>4.7866565039999998</v>
      </c>
      <c r="M4049" s="74">
        <v>11.501563920000001</v>
      </c>
      <c r="N4049" s="74">
        <v>1.79061969</v>
      </c>
      <c r="O4049" s="74">
        <v>0.27686883299999998</v>
      </c>
      <c r="P4049" s="74">
        <v>0</v>
      </c>
      <c r="Q4049" s="74">
        <v>0.2055971</v>
      </c>
      <c r="R4049" s="74">
        <v>4.99</v>
      </c>
      <c r="S4049" s="74">
        <v>0</v>
      </c>
      <c r="T4049" s="74">
        <v>0</v>
      </c>
      <c r="U4049" s="74">
        <v>7.5499999999999998E-2</v>
      </c>
      <c r="V4049" s="74">
        <v>8.2805358080500007</v>
      </c>
      <c r="W4049" s="74">
        <v>1.62363430980322</v>
      </c>
      <c r="X4049" s="74">
        <v>1158.9259610720001</v>
      </c>
      <c r="Y4049" s="74">
        <v>3220</v>
      </c>
      <c r="Z4049" s="74">
        <v>0.75578038365658151</v>
      </c>
      <c r="AA4049" s="74">
        <v>0.24421961634341849</v>
      </c>
      <c r="AB4049" s="74">
        <v>4.0340274874870971E-4</v>
      </c>
      <c r="AC4049" s="74">
        <v>4.0340274874870992E-4</v>
      </c>
      <c r="AD4049" t="s">
        <v>5810</v>
      </c>
    </row>
    <row r="4050" spans="1:30">
      <c r="A4050" s="165" t="s">
        <v>8410</v>
      </c>
      <c r="C4050" s="165" t="s">
        <v>8444</v>
      </c>
      <c r="D4050" s="169" t="s">
        <v>8440</v>
      </c>
      <c r="E4050" s="169" t="s">
        <v>2966</v>
      </c>
      <c r="F4050" s="174">
        <v>12.506</v>
      </c>
      <c r="G4050" s="174">
        <v>-86.701999999999998</v>
      </c>
      <c r="H4050" s="74">
        <v>47.113795490000001</v>
      </c>
      <c r="I4050" s="74">
        <v>0.64490414100000004</v>
      </c>
      <c r="J4050" s="74">
        <v>17.213470969999999</v>
      </c>
      <c r="K4050" s="74">
        <v>0.15760224</v>
      </c>
      <c r="L4050" s="74">
        <v>6.2971935600000002</v>
      </c>
      <c r="M4050" s="74">
        <v>11.605198</v>
      </c>
      <c r="N4050" s="74">
        <v>1.715493318</v>
      </c>
      <c r="O4050" s="74">
        <v>0.274940833</v>
      </c>
      <c r="P4050" s="74">
        <v>0</v>
      </c>
      <c r="Q4050" s="74">
        <v>0.18384685000000001</v>
      </c>
      <c r="R4050" s="74">
        <v>3.11</v>
      </c>
      <c r="S4050" s="74">
        <v>0</v>
      </c>
      <c r="T4050" s="74">
        <v>0</v>
      </c>
      <c r="U4050" s="74">
        <v>4.0899999999999999E-2</v>
      </c>
      <c r="V4050" s="74">
        <v>7.6551853119500004</v>
      </c>
      <c r="W4050" s="74">
        <v>1.50101657773166</v>
      </c>
      <c r="X4050" s="74">
        <v>1160.6462868000001</v>
      </c>
      <c r="Y4050" s="74">
        <v>1690</v>
      </c>
      <c r="Z4050" s="74">
        <v>0.67205318334551056</v>
      </c>
      <c r="AA4050" s="74">
        <v>0.32794681665448938</v>
      </c>
      <c r="AB4050" s="74">
        <v>9.6624242610589175E-4</v>
      </c>
      <c r="AC4050" s="74">
        <v>9.6624242610589164E-4</v>
      </c>
      <c r="AD4050" t="s">
        <v>5810</v>
      </c>
    </row>
    <row r="4051" spans="1:30">
      <c r="A4051" s="165" t="s">
        <v>8411</v>
      </c>
      <c r="C4051" s="165" t="s">
        <v>8444</v>
      </c>
      <c r="D4051" s="169" t="s">
        <v>8440</v>
      </c>
      <c r="E4051" s="169" t="s">
        <v>2966</v>
      </c>
      <c r="F4051" s="174">
        <v>12.506</v>
      </c>
      <c r="G4051" s="174">
        <v>-86.701999999999998</v>
      </c>
      <c r="H4051" s="74">
        <v>45.606588189999997</v>
      </c>
      <c r="I4051" s="74">
        <v>1.511148471</v>
      </c>
      <c r="J4051" s="74">
        <v>17.044612650000001</v>
      </c>
      <c r="K4051" s="74">
        <v>0.28361535999999998</v>
      </c>
      <c r="L4051" s="74">
        <v>4.8976946760000004</v>
      </c>
      <c r="M4051" s="74">
        <v>12.6688232</v>
      </c>
      <c r="N4051" s="74">
        <v>1.3710765060000001</v>
      </c>
      <c r="O4051" s="74">
        <v>0.18360183299999999</v>
      </c>
      <c r="P4051" s="74">
        <v>0</v>
      </c>
      <c r="Q4051" s="74">
        <v>0.1616387</v>
      </c>
      <c r="R4051" s="74">
        <v>2.66</v>
      </c>
      <c r="S4051" s="74">
        <v>0</v>
      </c>
      <c r="T4051" s="74">
        <v>0</v>
      </c>
      <c r="U4051" s="74">
        <v>4.3499999999999997E-2</v>
      </c>
      <c r="V4051" s="74">
        <v>9.7646679355000003</v>
      </c>
      <c r="W4051" s="74">
        <v>1.914640580202589</v>
      </c>
      <c r="X4051" s="74">
        <v>1178.3024651200001</v>
      </c>
      <c r="Y4051" s="74">
        <v>1600</v>
      </c>
      <c r="Z4051" s="74">
        <v>0.61531033612647956</v>
      </c>
      <c r="AA4051" s="74">
        <v>0.38468966387352038</v>
      </c>
      <c r="AB4051" s="74">
        <v>6.4103997458018298E-4</v>
      </c>
      <c r="AC4051" s="74">
        <v>6.4103997458018298E-4</v>
      </c>
      <c r="AD4051" t="s">
        <v>5810</v>
      </c>
    </row>
    <row r="4052" spans="1:30">
      <c r="A4052" s="165" t="s">
        <v>3148</v>
      </c>
      <c r="C4052" s="165" t="s">
        <v>8444</v>
      </c>
      <c r="D4052" s="169" t="s">
        <v>8440</v>
      </c>
      <c r="E4052" s="169" t="s">
        <v>3148</v>
      </c>
      <c r="F4052" s="174">
        <v>12.12</v>
      </c>
      <c r="G4052" s="174">
        <v>-86.32</v>
      </c>
      <c r="H4052" s="74">
        <v>50.186687020000001</v>
      </c>
      <c r="I4052" s="74">
        <v>1.4605549980000001</v>
      </c>
      <c r="J4052" s="74">
        <v>15.287629580000001</v>
      </c>
      <c r="K4052" s="74">
        <v>0.17537111999999999</v>
      </c>
      <c r="L4052" s="74">
        <v>5.7338765399999998</v>
      </c>
      <c r="M4052" s="74">
        <v>11.822074000000001</v>
      </c>
      <c r="N4052" s="74">
        <v>2.486610132</v>
      </c>
      <c r="O4052" s="74">
        <v>0.24887266699999999</v>
      </c>
      <c r="P4052" s="74">
        <v>0</v>
      </c>
      <c r="Q4052" s="74">
        <v>0.187891633</v>
      </c>
      <c r="R4052" s="74">
        <v>0.51</v>
      </c>
      <c r="S4052" s="74">
        <v>0</v>
      </c>
      <c r="T4052" s="74">
        <v>0</v>
      </c>
      <c r="U4052" s="74">
        <v>8.5000000000000006E-3</v>
      </c>
      <c r="V4052" s="74">
        <v>10.325974318</v>
      </c>
      <c r="W4052" s="74">
        <v>2.024700644196582</v>
      </c>
      <c r="X4052" s="74">
        <v>1164.2464284</v>
      </c>
      <c r="Y4052" s="74">
        <v>190</v>
      </c>
      <c r="Z4052" s="74">
        <v>0.24491071621502061</v>
      </c>
      <c r="AA4052" s="74">
        <v>0.75508928378497941</v>
      </c>
      <c r="AB4052" s="74">
        <v>1.8350244431139209E-4</v>
      </c>
      <c r="AC4052" s="74">
        <v>1.835024443113922E-4</v>
      </c>
      <c r="AD4052" t="s">
        <v>5810</v>
      </c>
    </row>
    <row r="4053" spans="1:30">
      <c r="A4053" s="165" t="s">
        <v>8412</v>
      </c>
      <c r="C4053" s="165" t="s">
        <v>8444</v>
      </c>
      <c r="D4053" s="169" t="s">
        <v>8440</v>
      </c>
      <c r="E4053" s="169" t="s">
        <v>3148</v>
      </c>
      <c r="F4053" s="174">
        <v>12.12</v>
      </c>
      <c r="G4053" s="174">
        <v>-86.32</v>
      </c>
      <c r="H4053" s="74">
        <v>48.019403509999997</v>
      </c>
      <c r="I4053" s="74">
        <v>1.32964251</v>
      </c>
      <c r="J4053" s="74">
        <v>16.344741849999998</v>
      </c>
      <c r="K4053" s="74">
        <v>0.17313928000000001</v>
      </c>
      <c r="L4053" s="74">
        <v>6.1630538760000002</v>
      </c>
      <c r="M4053" s="74">
        <v>11.81311912</v>
      </c>
      <c r="N4053" s="74">
        <v>2.7119488139999999</v>
      </c>
      <c r="O4053" s="74">
        <v>0.24602083299999999</v>
      </c>
      <c r="P4053" s="74">
        <v>0</v>
      </c>
      <c r="Q4053" s="74">
        <v>0.173620417</v>
      </c>
      <c r="R4053" s="74">
        <v>1.19</v>
      </c>
      <c r="S4053" s="74">
        <v>0</v>
      </c>
      <c r="T4053" s="74">
        <v>0</v>
      </c>
      <c r="U4053" s="74">
        <v>1.4E-2</v>
      </c>
      <c r="V4053" s="74">
        <v>9.9648559149999993</v>
      </c>
      <c r="W4053" s="74">
        <v>1.9538931212773349</v>
      </c>
      <c r="X4053" s="74">
        <v>1164.0977773919999</v>
      </c>
      <c r="Y4053" s="74">
        <v>440</v>
      </c>
      <c r="Z4053" s="74">
        <v>0.50601129605401929</v>
      </c>
      <c r="AA4053" s="74">
        <v>0.49398870394598071</v>
      </c>
      <c r="AB4053" s="74">
        <v>4.4044157750784799E-4</v>
      </c>
      <c r="AC4053" s="74">
        <v>4.4044157750784799E-4</v>
      </c>
      <c r="AD4053" t="s">
        <v>5810</v>
      </c>
    </row>
    <row r="4054" spans="1:30">
      <c r="A4054" s="165" t="s">
        <v>8413</v>
      </c>
      <c r="C4054" s="165" t="s">
        <v>8444</v>
      </c>
      <c r="D4054" s="169" t="s">
        <v>8440</v>
      </c>
      <c r="E4054" s="169" t="s">
        <v>3148</v>
      </c>
      <c r="F4054" s="174">
        <v>12.12</v>
      </c>
      <c r="G4054" s="174">
        <v>-86.32</v>
      </c>
      <c r="H4054" s="74">
        <v>47.51343541</v>
      </c>
      <c r="I4054" s="74">
        <v>1.1013963870000001</v>
      </c>
      <c r="J4054" s="74">
        <v>16.89937308</v>
      </c>
      <c r="K4054" s="74">
        <v>0.18288212000000001</v>
      </c>
      <c r="L4054" s="74">
        <v>6.7018182839999998</v>
      </c>
      <c r="M4054" s="74">
        <v>12.564816</v>
      </c>
      <c r="N4054" s="74">
        <v>2.1585690899999999</v>
      </c>
      <c r="O4054" s="74">
        <v>0.124597</v>
      </c>
      <c r="P4054" s="74">
        <v>0</v>
      </c>
      <c r="Q4054" s="74">
        <v>0.15026751699999999</v>
      </c>
      <c r="R4054" s="74">
        <v>1.55</v>
      </c>
      <c r="S4054" s="74">
        <v>0</v>
      </c>
      <c r="T4054" s="74">
        <v>0</v>
      </c>
      <c r="U4054" s="74">
        <v>0.1777</v>
      </c>
      <c r="V4054" s="74">
        <v>8.5653626200000001</v>
      </c>
      <c r="W4054" s="74">
        <v>1.67948269871838</v>
      </c>
      <c r="X4054" s="74">
        <v>1176.5759456000001</v>
      </c>
      <c r="Y4054" s="74">
        <v>3270</v>
      </c>
      <c r="Z4054" s="74">
        <v>0.14615020284079411</v>
      </c>
      <c r="AA4054" s="74">
        <v>0.85384979715920595</v>
      </c>
      <c r="AB4054" s="74">
        <v>2.8417587371066221E-4</v>
      </c>
      <c r="AC4054" s="74">
        <v>2.8417587371066221E-4</v>
      </c>
      <c r="AD4054" t="s">
        <v>5810</v>
      </c>
    </row>
    <row r="4055" spans="1:30">
      <c r="A4055" s="165" t="s">
        <v>8414</v>
      </c>
      <c r="C4055" s="165" t="s">
        <v>8444</v>
      </c>
      <c r="D4055" s="169" t="s">
        <v>8440</v>
      </c>
      <c r="E4055" s="169" t="s">
        <v>3148</v>
      </c>
      <c r="F4055" s="174">
        <v>12.12</v>
      </c>
      <c r="G4055" s="174">
        <v>-86.32</v>
      </c>
      <c r="H4055" s="74">
        <v>46.014857020000001</v>
      </c>
      <c r="I4055" s="74">
        <v>1.1618483310000001</v>
      </c>
      <c r="J4055" s="74">
        <v>16.763832950000001</v>
      </c>
      <c r="K4055" s="74">
        <v>0.2137416</v>
      </c>
      <c r="L4055" s="74">
        <v>6.5107374360000003</v>
      </c>
      <c r="M4055" s="74">
        <v>12.5536224</v>
      </c>
      <c r="N4055" s="74">
        <v>2.120641998</v>
      </c>
      <c r="O4055" s="74">
        <v>0.1064015</v>
      </c>
      <c r="P4055" s="74">
        <v>0</v>
      </c>
      <c r="Q4055" s="74">
        <v>0.143856917</v>
      </c>
      <c r="R4055" s="74">
        <v>1.84</v>
      </c>
      <c r="S4055" s="74">
        <v>0</v>
      </c>
      <c r="T4055" s="74">
        <v>0</v>
      </c>
      <c r="U4055" s="74">
        <v>0.1419</v>
      </c>
      <c r="V4055" s="74">
        <v>9.2771015944999995</v>
      </c>
      <c r="W4055" s="74">
        <v>1.8190393464293799</v>
      </c>
      <c r="X4055" s="74">
        <v>1176.3901318400001</v>
      </c>
      <c r="Y4055" s="74">
        <v>2710</v>
      </c>
      <c r="Z4055" s="74">
        <v>0.22985408052303019</v>
      </c>
      <c r="AA4055" s="74">
        <v>0.77014591947696986</v>
      </c>
      <c r="AB4055" s="74">
        <v>3.0394251656888567E-4</v>
      </c>
      <c r="AC4055" s="74">
        <v>3.0394251656888562E-4</v>
      </c>
      <c r="AD4055" t="s">
        <v>5810</v>
      </c>
    </row>
    <row r="4056" spans="1:30">
      <c r="A4056" s="165" t="s">
        <v>8415</v>
      </c>
      <c r="C4056" s="165" t="s">
        <v>8444</v>
      </c>
      <c r="D4056" s="169" t="s">
        <v>8440</v>
      </c>
      <c r="E4056" s="169" t="s">
        <v>3148</v>
      </c>
      <c r="F4056" s="174">
        <v>12.12</v>
      </c>
      <c r="G4056" s="174">
        <v>-86.32</v>
      </c>
      <c r="H4056" s="74">
        <v>45.615431039999997</v>
      </c>
      <c r="I4056" s="74">
        <v>2.5341775200000001</v>
      </c>
      <c r="J4056" s="74">
        <v>16.867629480000002</v>
      </c>
      <c r="K4056" s="74">
        <v>0.20897747999999999</v>
      </c>
      <c r="L4056" s="74">
        <v>6.3759592679999999</v>
      </c>
      <c r="M4056" s="74">
        <v>10.7990256</v>
      </c>
      <c r="N4056" s="74">
        <v>2.6453540160000002</v>
      </c>
      <c r="O4056" s="74">
        <v>0.34531283299999999</v>
      </c>
      <c r="P4056" s="74">
        <v>0</v>
      </c>
      <c r="Q4056" s="74">
        <v>0.24665546699999999</v>
      </c>
      <c r="R4056" s="74">
        <v>1.63</v>
      </c>
      <c r="S4056" s="74">
        <v>0</v>
      </c>
      <c r="T4056" s="74">
        <v>0</v>
      </c>
      <c r="U4056" s="74">
        <v>0.14660000000000001</v>
      </c>
      <c r="V4056" s="74">
        <v>9.2563610675000003</v>
      </c>
      <c r="W4056" s="74">
        <v>1.814972576836057</v>
      </c>
      <c r="X4056" s="74">
        <v>1147.26382496</v>
      </c>
      <c r="Y4056" s="74">
        <v>2530</v>
      </c>
      <c r="Z4056" s="74">
        <v>0.2101050139527236</v>
      </c>
      <c r="AA4056" s="74">
        <v>0.78989498604727637</v>
      </c>
      <c r="AB4056" s="74">
        <v>7.1507870471600123E-4</v>
      </c>
      <c r="AC4056" s="74">
        <v>7.1507870471600101E-4</v>
      </c>
      <c r="AD4056" t="s">
        <v>5810</v>
      </c>
    </row>
    <row r="4057" spans="1:30">
      <c r="A4057" s="165" t="s">
        <v>4993</v>
      </c>
      <c r="C4057" s="165" t="s">
        <v>8444</v>
      </c>
      <c r="D4057" s="169" t="s">
        <v>8440</v>
      </c>
      <c r="E4057" s="169" t="s">
        <v>4993</v>
      </c>
      <c r="F4057" s="174">
        <v>11.984</v>
      </c>
      <c r="G4057" s="174">
        <v>-86.161000000000001</v>
      </c>
      <c r="H4057" s="74">
        <v>52.134111529999998</v>
      </c>
      <c r="I4057" s="74">
        <v>1.3485587640000001</v>
      </c>
      <c r="J4057" s="74">
        <v>15.28555113</v>
      </c>
      <c r="K4057" s="74">
        <v>0.24588868</v>
      </c>
      <c r="L4057" s="74">
        <v>3.733273992</v>
      </c>
      <c r="M4057" s="74">
        <v>8.7073615199999992</v>
      </c>
      <c r="N4057" s="74">
        <v>2.9710498859999999</v>
      </c>
      <c r="O4057" s="74">
        <v>1.480262167</v>
      </c>
      <c r="P4057" s="74">
        <v>0</v>
      </c>
      <c r="Q4057" s="74">
        <v>0.32945904999999998</v>
      </c>
      <c r="R4057" s="74">
        <v>1.39</v>
      </c>
      <c r="S4057" s="74">
        <v>0</v>
      </c>
      <c r="T4057" s="74">
        <v>0</v>
      </c>
      <c r="U4057" s="74">
        <v>3.6900000000000002E-2</v>
      </c>
      <c r="V4057" s="74">
        <v>9.7987130194999992</v>
      </c>
      <c r="W4057" s="74">
        <v>1.9213160862017049</v>
      </c>
      <c r="X4057" s="74">
        <v>1112.542201232</v>
      </c>
      <c r="Y4057" s="74">
        <v>840</v>
      </c>
      <c r="Z4057" s="74">
        <v>0.33532598292112448</v>
      </c>
      <c r="AA4057" s="74">
        <v>0.66467401707887541</v>
      </c>
      <c r="AB4057" s="74">
        <v>1.827222557819448E-4</v>
      </c>
      <c r="AC4057" s="74">
        <v>1.8272225578194461E-4</v>
      </c>
      <c r="AD4057" t="s">
        <v>5810</v>
      </c>
    </row>
    <row r="4058" spans="1:30">
      <c r="A4058" s="165" t="s">
        <v>2946</v>
      </c>
      <c r="C4058" s="165" t="s">
        <v>8444</v>
      </c>
      <c r="D4058" s="169" t="s">
        <v>8440</v>
      </c>
      <c r="E4058" s="169" t="s">
        <v>2946</v>
      </c>
      <c r="F4058" s="174">
        <v>11.92</v>
      </c>
      <c r="G4058" s="174">
        <v>-85.98</v>
      </c>
      <c r="H4058" s="74">
        <v>49.391614670000003</v>
      </c>
      <c r="I4058" s="74">
        <v>1.0941901949999999</v>
      </c>
      <c r="J4058" s="74">
        <v>15.53515408</v>
      </c>
      <c r="K4058" s="74">
        <v>0.15034876</v>
      </c>
      <c r="L4058" s="74">
        <v>6.0723891480000001</v>
      </c>
      <c r="M4058" s="74">
        <v>9.3103234399999995</v>
      </c>
      <c r="N4058" s="74">
        <v>2.3048593020000001</v>
      </c>
      <c r="O4058" s="74">
        <v>0.57510633300000003</v>
      </c>
      <c r="P4058" s="74">
        <v>0</v>
      </c>
      <c r="Q4058" s="74">
        <v>0.19712594999999999</v>
      </c>
      <c r="R4058" s="74">
        <v>3.22</v>
      </c>
      <c r="S4058" s="74">
        <v>0</v>
      </c>
      <c r="T4058" s="74">
        <v>0</v>
      </c>
      <c r="U4058" s="74">
        <v>2.81E-2</v>
      </c>
      <c r="V4058" s="74">
        <v>8.4876858944499993</v>
      </c>
      <c r="W4058" s="74">
        <v>1.6642519697414531</v>
      </c>
      <c r="X4058" s="74">
        <v>1122.5513691040001</v>
      </c>
      <c r="Y4058" s="74">
        <v>1450</v>
      </c>
      <c r="Z4058" s="74">
        <v>0.76446320632410336</v>
      </c>
      <c r="AA4058" s="74">
        <v>0.23553679367589669</v>
      </c>
      <c r="AB4058" s="74">
        <v>1.397714145485805E-3</v>
      </c>
      <c r="AC4058" s="74">
        <v>1.3977141454858039E-3</v>
      </c>
      <c r="AD4058" t="s">
        <v>5810</v>
      </c>
    </row>
    <row r="4059" spans="1:30">
      <c r="A4059" s="165" t="s">
        <v>8416</v>
      </c>
      <c r="C4059" s="165" t="s">
        <v>8444</v>
      </c>
      <c r="D4059" s="169" t="s">
        <v>8440</v>
      </c>
      <c r="E4059" s="169" t="s">
        <v>2946</v>
      </c>
      <c r="F4059" s="174">
        <v>11.92</v>
      </c>
      <c r="G4059" s="174">
        <v>-85.98</v>
      </c>
      <c r="H4059" s="74">
        <v>45.570218390000001</v>
      </c>
      <c r="I4059" s="74">
        <v>1.0763748870000001</v>
      </c>
      <c r="J4059" s="74">
        <v>16.252030380000001</v>
      </c>
      <c r="K4059" s="74">
        <v>0.12197864</v>
      </c>
      <c r="L4059" s="74">
        <v>6.9087451440000001</v>
      </c>
      <c r="M4059" s="74">
        <v>14.97745656</v>
      </c>
      <c r="N4059" s="74">
        <v>1.975847844</v>
      </c>
      <c r="O4059" s="74">
        <v>0.136566667</v>
      </c>
      <c r="P4059" s="74">
        <v>0</v>
      </c>
      <c r="Q4059" s="74">
        <v>0.16736245</v>
      </c>
      <c r="R4059" s="74">
        <v>1.97</v>
      </c>
      <c r="S4059" s="74">
        <v>0</v>
      </c>
      <c r="T4059" s="74">
        <v>0</v>
      </c>
      <c r="U4059" s="74">
        <v>0.14510000000000001</v>
      </c>
      <c r="V4059" s="74">
        <v>6.7040008155499997</v>
      </c>
      <c r="W4059" s="74">
        <v>1.314509832382337</v>
      </c>
      <c r="X4059" s="74">
        <v>1216.6257788959999</v>
      </c>
      <c r="Y4059" s="74">
        <v>2760</v>
      </c>
      <c r="Z4059" s="74">
        <v>0.24317926362600781</v>
      </c>
      <c r="AA4059" s="74">
        <v>0.75682073637399228</v>
      </c>
      <c r="AB4059" s="74">
        <v>2.6565027901549222E-4</v>
      </c>
      <c r="AC4059" s="74">
        <v>2.6565027901549228E-4</v>
      </c>
      <c r="AD4059" t="s">
        <v>5810</v>
      </c>
    </row>
    <row r="4060" spans="1:30">
      <c r="A4060" s="165" t="s">
        <v>8417</v>
      </c>
      <c r="C4060" s="165" t="s">
        <v>8444</v>
      </c>
      <c r="D4060" s="169" t="s">
        <v>8440</v>
      </c>
      <c r="E4060" s="169" t="s">
        <v>2946</v>
      </c>
      <c r="F4060" s="174">
        <v>11.92</v>
      </c>
      <c r="G4060" s="174">
        <v>-85.98</v>
      </c>
      <c r="H4060" s="74">
        <v>48.012842679999999</v>
      </c>
      <c r="I4060" s="74">
        <v>1.0615121160000001</v>
      </c>
      <c r="J4060" s="74">
        <v>16.034800870000002</v>
      </c>
      <c r="K4060" s="74">
        <v>0.15206555999999999</v>
      </c>
      <c r="L4060" s="74">
        <v>7.6148504040000002</v>
      </c>
      <c r="M4060" s="74">
        <v>13.34547632</v>
      </c>
      <c r="N4060" s="74">
        <v>2.1243619260000002</v>
      </c>
      <c r="O4060" s="74">
        <v>0.133554167</v>
      </c>
      <c r="P4060" s="74">
        <v>0</v>
      </c>
      <c r="Q4060" s="74">
        <v>0.180717867</v>
      </c>
      <c r="R4060" s="74">
        <v>1.94</v>
      </c>
      <c r="S4060" s="74">
        <v>0</v>
      </c>
      <c r="T4060" s="74">
        <v>0</v>
      </c>
      <c r="U4060" s="74">
        <v>0.12</v>
      </c>
      <c r="V4060" s="74">
        <v>7.2136928180499993</v>
      </c>
      <c r="W4060" s="74">
        <v>1.414449430721709</v>
      </c>
      <c r="X4060" s="74">
        <v>1189.534906912</v>
      </c>
      <c r="Y4060" s="74">
        <v>2380</v>
      </c>
      <c r="Z4060" s="74">
        <v>0.26127164392786068</v>
      </c>
      <c r="AA4060" s="74">
        <v>0.73872835607213927</v>
      </c>
      <c r="AB4060" s="74">
        <v>6.7461096794230245E-4</v>
      </c>
      <c r="AC4060" s="74">
        <v>6.7461096794230223E-4</v>
      </c>
      <c r="AD4060" t="s">
        <v>5810</v>
      </c>
    </row>
    <row r="4061" spans="1:30">
      <c r="A4061" s="165" t="s">
        <v>8418</v>
      </c>
      <c r="C4061" s="165" t="s">
        <v>8444</v>
      </c>
      <c r="D4061" s="169" t="s">
        <v>8440</v>
      </c>
      <c r="E4061" s="169" t="s">
        <v>2946</v>
      </c>
      <c r="F4061" s="174">
        <v>11.92</v>
      </c>
      <c r="G4061" s="174">
        <v>-85.98</v>
      </c>
      <c r="H4061" s="74">
        <v>48.317992429999997</v>
      </c>
      <c r="I4061" s="74">
        <v>1.0323870900000001</v>
      </c>
      <c r="J4061" s="74">
        <v>15.507567379999999</v>
      </c>
      <c r="K4061" s="74">
        <v>0.24472984</v>
      </c>
      <c r="L4061" s="74">
        <v>5.6105910840000002</v>
      </c>
      <c r="M4061" s="74">
        <v>10.24083808</v>
      </c>
      <c r="N4061" s="74">
        <v>2.2400435999999999</v>
      </c>
      <c r="O4061" s="74">
        <v>0.37716499999999997</v>
      </c>
      <c r="P4061" s="74">
        <v>0</v>
      </c>
      <c r="Q4061" s="74">
        <v>0.328619567</v>
      </c>
      <c r="R4061" s="74">
        <v>3.34</v>
      </c>
      <c r="S4061" s="74">
        <v>0</v>
      </c>
      <c r="T4061" s="74">
        <v>0</v>
      </c>
      <c r="U4061" s="74">
        <v>9.2999999999999992E-3</v>
      </c>
      <c r="V4061" s="74">
        <v>9.392031072</v>
      </c>
      <c r="W4061" s="74">
        <v>1.8415745358425279</v>
      </c>
      <c r="X4061" s="74">
        <v>1137.9979121280001</v>
      </c>
      <c r="Y4061" s="74">
        <v>1250</v>
      </c>
      <c r="Z4061" s="74">
        <v>0.90649323434287643</v>
      </c>
      <c r="AA4061" s="74">
        <v>9.3506765657123583E-2</v>
      </c>
      <c r="AB4061" s="74">
        <v>5.4584327337619555E-4</v>
      </c>
      <c r="AC4061" s="74">
        <v>5.4584327337619534E-4</v>
      </c>
      <c r="AD4061" t="s">
        <v>5810</v>
      </c>
    </row>
    <row r="4062" spans="1:30">
      <c r="A4062" s="165" t="s">
        <v>8419</v>
      </c>
      <c r="C4062" s="165" t="s">
        <v>8444</v>
      </c>
      <c r="D4062" s="169" t="s">
        <v>8440</v>
      </c>
      <c r="E4062" s="169" t="s">
        <v>2946</v>
      </c>
      <c r="F4062" s="174">
        <v>11.92</v>
      </c>
      <c r="G4062" s="174">
        <v>-85.98</v>
      </c>
      <c r="H4062" s="74">
        <v>44.110077889999999</v>
      </c>
      <c r="I4062" s="74">
        <v>1.038192078</v>
      </c>
      <c r="J4062" s="74">
        <v>18.40606038</v>
      </c>
      <c r="K4062" s="74">
        <v>0.18142284</v>
      </c>
      <c r="L4062" s="74">
        <v>5.7115296000000004</v>
      </c>
      <c r="M4062" s="74">
        <v>12.505303359999999</v>
      </c>
      <c r="N4062" s="74">
        <v>1.92384972</v>
      </c>
      <c r="O4062" s="74">
        <v>0.380579167</v>
      </c>
      <c r="P4062" s="74">
        <v>0</v>
      </c>
      <c r="Q4062" s="74">
        <v>0.213686667</v>
      </c>
      <c r="R4062" s="74">
        <v>2.04</v>
      </c>
      <c r="S4062" s="74">
        <v>0</v>
      </c>
      <c r="T4062" s="74">
        <v>0</v>
      </c>
      <c r="U4062" s="74">
        <v>6.9199999999999998E-2</v>
      </c>
      <c r="V4062" s="74">
        <v>8.765441247</v>
      </c>
      <c r="W4062" s="74">
        <v>1.7187137981286029</v>
      </c>
      <c r="X4062" s="74">
        <v>1175.588035776</v>
      </c>
      <c r="Y4062" s="74">
        <v>1740</v>
      </c>
      <c r="Z4062" s="74">
        <v>0.38749417352427612</v>
      </c>
      <c r="AA4062" s="74">
        <v>0.61250582647572394</v>
      </c>
      <c r="AB4062" s="74">
        <v>3.1988319068523412E-4</v>
      </c>
      <c r="AC4062" s="74">
        <v>3.1988319068523401E-4</v>
      </c>
      <c r="AD4062" t="s">
        <v>5810</v>
      </c>
    </row>
    <row r="4063" spans="1:30">
      <c r="A4063" s="165" t="s">
        <v>4009</v>
      </c>
      <c r="C4063" s="165" t="s">
        <v>8444</v>
      </c>
      <c r="D4063" s="169" t="s">
        <v>8440</v>
      </c>
      <c r="E4063" s="169" t="s">
        <v>4009</v>
      </c>
      <c r="F4063" s="174">
        <v>10.462999999999999</v>
      </c>
      <c r="G4063" s="174">
        <v>-84.703000000000003</v>
      </c>
      <c r="H4063" s="74">
        <v>49.99649436</v>
      </c>
      <c r="I4063" s="74">
        <v>0.82796143499999997</v>
      </c>
      <c r="J4063" s="74">
        <v>18.81992387</v>
      </c>
      <c r="K4063" s="74">
        <v>0.16549952000000001</v>
      </c>
      <c r="L4063" s="74">
        <v>4.3368155039999996</v>
      </c>
      <c r="M4063" s="74">
        <v>10.86017064</v>
      </c>
      <c r="N4063" s="74">
        <v>2.8715418119999998</v>
      </c>
      <c r="O4063" s="74">
        <v>0.483365667</v>
      </c>
      <c r="P4063" s="74">
        <v>0</v>
      </c>
      <c r="Q4063" s="74">
        <v>0.22543943299999999</v>
      </c>
      <c r="R4063" s="74">
        <v>1.03</v>
      </c>
      <c r="S4063" s="74">
        <v>0</v>
      </c>
      <c r="T4063" s="74">
        <v>0</v>
      </c>
      <c r="U4063" s="74">
        <v>1.3599999999999999E-2</v>
      </c>
      <c r="V4063" s="74">
        <v>8.5469913999999996</v>
      </c>
      <c r="W4063" s="74">
        <v>1.6758804990786</v>
      </c>
      <c r="X4063" s="74">
        <v>1148.278832624</v>
      </c>
      <c r="Y4063" s="74">
        <v>410</v>
      </c>
      <c r="Z4063" s="74">
        <v>0.39182906307263071</v>
      </c>
      <c r="AA4063" s="74">
        <v>0.60817093692736923</v>
      </c>
      <c r="AB4063" s="74">
        <v>4.2987988375879909E-4</v>
      </c>
      <c r="AC4063" s="74">
        <v>4.2987988375879893E-4</v>
      </c>
      <c r="AD4063" t="s">
        <v>5810</v>
      </c>
    </row>
    <row r="4064" spans="1:30">
      <c r="A4064" s="165" t="s">
        <v>8420</v>
      </c>
      <c r="C4064" s="165" t="s">
        <v>8444</v>
      </c>
      <c r="D4064" s="169" t="s">
        <v>8440</v>
      </c>
      <c r="E4064" s="169" t="s">
        <v>4009</v>
      </c>
      <c r="F4064" s="174">
        <v>10.462999999999999</v>
      </c>
      <c r="G4064" s="174">
        <v>-84.703000000000003</v>
      </c>
      <c r="H4064" s="74">
        <v>48.913886650000002</v>
      </c>
      <c r="I4064" s="74">
        <v>0.76340596500000002</v>
      </c>
      <c r="J4064" s="74">
        <v>18.718268770000002</v>
      </c>
      <c r="K4064" s="74">
        <v>0.15412571999999999</v>
      </c>
      <c r="L4064" s="74">
        <v>3.9739824600000002</v>
      </c>
      <c r="M4064" s="74">
        <v>11.188889359999999</v>
      </c>
      <c r="N4064" s="74">
        <v>2.3653485660000002</v>
      </c>
      <c r="O4064" s="74">
        <v>0.53538149999999995</v>
      </c>
      <c r="P4064" s="74">
        <v>0</v>
      </c>
      <c r="Q4064" s="74">
        <v>0.19918649999999999</v>
      </c>
      <c r="R4064" s="74">
        <v>1.1599999999999999</v>
      </c>
      <c r="S4064" s="74">
        <v>0</v>
      </c>
      <c r="T4064" s="74">
        <v>0</v>
      </c>
      <c r="U4064" s="74">
        <v>3.4599999999999999E-2</v>
      </c>
      <c r="V4064" s="74">
        <v>7.8353617805500004</v>
      </c>
      <c r="W4064" s="74">
        <v>1.536345293532122</v>
      </c>
      <c r="X4064" s="74">
        <v>1153.7355633760001</v>
      </c>
      <c r="Y4064" s="74">
        <v>880</v>
      </c>
      <c r="Z4064" s="74">
        <v>0.24862668789660339</v>
      </c>
      <c r="AA4064" s="74">
        <v>0.75137331210339664</v>
      </c>
      <c r="AB4064" s="74">
        <v>4.9617566554071462E-4</v>
      </c>
      <c r="AC4064" s="74">
        <v>4.961756655407144E-4</v>
      </c>
      <c r="AD4064" t="s">
        <v>5810</v>
      </c>
    </row>
    <row r="4065" spans="1:30">
      <c r="A4065" s="165" t="s">
        <v>8421</v>
      </c>
      <c r="C4065" s="165" t="s">
        <v>8444</v>
      </c>
      <c r="D4065" s="169" t="s">
        <v>8440</v>
      </c>
      <c r="E4065" s="169" t="s">
        <v>4009</v>
      </c>
      <c r="F4065" s="174">
        <v>10.462999999999999</v>
      </c>
      <c r="G4065" s="174">
        <v>-84.703000000000003</v>
      </c>
      <c r="H4065" s="74">
        <v>50.250227199999998</v>
      </c>
      <c r="I4065" s="74">
        <v>0.67422933900000004</v>
      </c>
      <c r="J4065" s="74">
        <v>18.93436458</v>
      </c>
      <c r="K4065" s="74">
        <v>0.16219468000000001</v>
      </c>
      <c r="L4065" s="74">
        <v>4.1040010200000001</v>
      </c>
      <c r="M4065" s="74">
        <v>10.8876416</v>
      </c>
      <c r="N4065" s="74">
        <v>2.3022715260000002</v>
      </c>
      <c r="O4065" s="74">
        <v>0.51622199999999996</v>
      </c>
      <c r="P4065" s="74">
        <v>0</v>
      </c>
      <c r="Q4065" s="74">
        <v>0.22345519999999999</v>
      </c>
      <c r="R4065" s="74">
        <v>1.42</v>
      </c>
      <c r="S4065" s="74">
        <v>0</v>
      </c>
      <c r="T4065" s="74">
        <v>0</v>
      </c>
      <c r="U4065" s="74">
        <v>1.3100000000000001E-2</v>
      </c>
      <c r="V4065" s="74">
        <v>8.2514480430500008</v>
      </c>
      <c r="W4065" s="74">
        <v>1.6179308270402351</v>
      </c>
      <c r="X4065" s="74">
        <v>1148.73485056</v>
      </c>
      <c r="Y4065" s="74">
        <v>510</v>
      </c>
      <c r="Z4065" s="74">
        <v>0.5451108833333429</v>
      </c>
      <c r="AA4065" s="74">
        <v>0.4548891166666571</v>
      </c>
      <c r="AB4065" s="74">
        <v>6.5182509684542271E-4</v>
      </c>
      <c r="AC4065" s="74">
        <v>6.5182509684542293E-4</v>
      </c>
      <c r="AD4065" t="s">
        <v>5810</v>
      </c>
    </row>
    <row r="4066" spans="1:30">
      <c r="A4066" s="165" t="s">
        <v>8422</v>
      </c>
      <c r="C4066" s="165" t="s">
        <v>8444</v>
      </c>
      <c r="D4066" s="169" t="s">
        <v>8440</v>
      </c>
      <c r="E4066" s="169" t="s">
        <v>3441</v>
      </c>
      <c r="F4066" s="174">
        <v>9.9789999999999992</v>
      </c>
      <c r="G4066" s="174">
        <v>-83.852000000000004</v>
      </c>
      <c r="H4066" s="74">
        <v>59.601188030000003</v>
      </c>
      <c r="I4066" s="74">
        <v>1.262634933</v>
      </c>
      <c r="J4066" s="74">
        <v>15.93043748</v>
      </c>
      <c r="K4066" s="74">
        <v>0.11875964</v>
      </c>
      <c r="L4066" s="74">
        <v>2.297613696</v>
      </c>
      <c r="M4066" s="74">
        <v>3.5823251200000001</v>
      </c>
      <c r="N4066" s="74">
        <v>3.9962539559999999</v>
      </c>
      <c r="O4066" s="74">
        <v>4.1740798330000004</v>
      </c>
      <c r="P4066" s="74">
        <v>0</v>
      </c>
      <c r="Q4066" s="74">
        <v>0.80796455</v>
      </c>
      <c r="R4066" s="74">
        <v>0.81</v>
      </c>
      <c r="S4066" s="74">
        <v>0</v>
      </c>
      <c r="T4066" s="74">
        <v>0</v>
      </c>
      <c r="U4066" s="74">
        <v>1.47E-2</v>
      </c>
      <c r="V4066" s="74">
        <v>5.8350493999999999</v>
      </c>
      <c r="W4066" s="74">
        <v>1.1441272189206</v>
      </c>
      <c r="X4066" s="74">
        <v>1027.4665969919999</v>
      </c>
      <c r="Y4066" s="74">
        <v>330</v>
      </c>
      <c r="Z4066" s="74">
        <v>0.26611183763416441</v>
      </c>
      <c r="AA4066" s="74">
        <v>0.73388816236583565</v>
      </c>
      <c r="AB4066" s="74">
        <v>4.0052398655342592E-5</v>
      </c>
      <c r="AC4066" s="74">
        <v>4.0052398655342579E-5</v>
      </c>
      <c r="AD4066" t="s">
        <v>5810</v>
      </c>
    </row>
    <row r="4067" spans="1:30">
      <c r="A4067" s="165" t="s">
        <v>8423</v>
      </c>
      <c r="C4067" s="165" t="s">
        <v>8444</v>
      </c>
      <c r="D4067" s="169" t="s">
        <v>8440</v>
      </c>
      <c r="E4067" s="169" t="s">
        <v>3441</v>
      </c>
      <c r="F4067" s="174">
        <v>9.9789999999999992</v>
      </c>
      <c r="G4067" s="174">
        <v>-83.852000000000004</v>
      </c>
      <c r="H4067" s="74">
        <v>57.00780735</v>
      </c>
      <c r="I4067" s="74">
        <v>1.536119928</v>
      </c>
      <c r="J4067" s="74">
        <v>15.732543850000001</v>
      </c>
      <c r="K4067" s="74">
        <v>0.11373800000000001</v>
      </c>
      <c r="L4067" s="74">
        <v>2.8478708159999999</v>
      </c>
      <c r="M4067" s="74">
        <v>4.3407847999999998</v>
      </c>
      <c r="N4067" s="74">
        <v>3.8929855199999999</v>
      </c>
      <c r="O4067" s="74">
        <v>3.738673167</v>
      </c>
      <c r="P4067" s="74">
        <v>0</v>
      </c>
      <c r="Q4067" s="74">
        <v>1.373089467</v>
      </c>
      <c r="R4067" s="74">
        <v>0.78</v>
      </c>
      <c r="S4067" s="74">
        <v>0</v>
      </c>
      <c r="T4067" s="74">
        <v>0</v>
      </c>
      <c r="U4067" s="74">
        <v>4.4499999999999998E-2</v>
      </c>
      <c r="V4067" s="74">
        <v>7.0998204149999999</v>
      </c>
      <c r="W4067" s="74">
        <v>1.3921215107878351</v>
      </c>
      <c r="X4067" s="74">
        <v>1040.0570276799999</v>
      </c>
      <c r="Y4067" s="74">
        <v>800</v>
      </c>
      <c r="Z4067" s="74">
        <v>0.12204353818226429</v>
      </c>
      <c r="AA4067" s="74">
        <v>0.87795646181773568</v>
      </c>
      <c r="AB4067" s="74">
        <v>2.12201905418709E-4</v>
      </c>
      <c r="AC4067" s="74">
        <v>2.1220190541870889E-4</v>
      </c>
      <c r="AD4067" t="s">
        <v>5810</v>
      </c>
    </row>
    <row r="4068" spans="1:30">
      <c r="A4068" s="165" t="s">
        <v>8424</v>
      </c>
      <c r="C4068" s="165" t="s">
        <v>8444</v>
      </c>
      <c r="D4068" s="169" t="s">
        <v>8440</v>
      </c>
      <c r="E4068" s="169" t="s">
        <v>3441</v>
      </c>
      <c r="F4068" s="174">
        <v>9.9789999999999992</v>
      </c>
      <c r="G4068" s="174">
        <v>-83.852000000000004</v>
      </c>
      <c r="H4068" s="74">
        <v>50.022737669999998</v>
      </c>
      <c r="I4068" s="74">
        <v>0.84682764600000004</v>
      </c>
      <c r="J4068" s="74">
        <v>17.166170480000002</v>
      </c>
      <c r="K4068" s="74">
        <v>0.14781648</v>
      </c>
      <c r="L4068" s="74">
        <v>5.671711416</v>
      </c>
      <c r="M4068" s="74">
        <v>11.13534664</v>
      </c>
      <c r="N4068" s="74">
        <v>2.6641153919999998</v>
      </c>
      <c r="O4068" s="74">
        <v>0.82767433300000004</v>
      </c>
      <c r="P4068" s="74">
        <v>0</v>
      </c>
      <c r="Q4068" s="74">
        <v>0.28588223299999999</v>
      </c>
      <c r="R4068" s="74">
        <v>3.01</v>
      </c>
      <c r="S4068" s="74">
        <v>0</v>
      </c>
      <c r="T4068" s="74">
        <v>0</v>
      </c>
      <c r="U4068" s="74">
        <v>1.9400000000000001E-2</v>
      </c>
      <c r="V4068" s="74">
        <v>5.7967395744500001</v>
      </c>
      <c r="W4068" s="74">
        <v>1.136615489171773</v>
      </c>
      <c r="X4068" s="74">
        <v>1152.8467542240001</v>
      </c>
      <c r="Y4068" s="74">
        <v>1190</v>
      </c>
      <c r="Z4068" s="74">
        <v>0.77068879694309267</v>
      </c>
      <c r="AA4068" s="74">
        <v>0.2293112030569073</v>
      </c>
      <c r="AB4068" s="74">
        <v>7.142670841438968E-4</v>
      </c>
      <c r="AC4068" s="74">
        <v>7.1426708414389615E-4</v>
      </c>
      <c r="AD4068" t="s">
        <v>5810</v>
      </c>
    </row>
    <row r="4069" spans="1:30">
      <c r="A4069" s="165" t="s">
        <v>8425</v>
      </c>
      <c r="C4069" s="165" t="s">
        <v>8444</v>
      </c>
      <c r="D4069" s="169" t="s">
        <v>8440</v>
      </c>
      <c r="E4069" s="169" t="s">
        <v>3441</v>
      </c>
      <c r="F4069" s="174">
        <v>9.9789999999999992</v>
      </c>
      <c r="G4069" s="174">
        <v>-83.852000000000004</v>
      </c>
      <c r="H4069" s="74">
        <v>50.165079079999998</v>
      </c>
      <c r="I4069" s="74">
        <v>0.94060822799999999</v>
      </c>
      <c r="J4069" s="74">
        <v>17.524104770000001</v>
      </c>
      <c r="K4069" s="74">
        <v>0.16270972</v>
      </c>
      <c r="L4069" s="74">
        <v>4.5981876359999996</v>
      </c>
      <c r="M4069" s="74">
        <v>11.328156399999999</v>
      </c>
      <c r="N4069" s="74">
        <v>2.7124744559999998</v>
      </c>
      <c r="O4069" s="74">
        <v>1.1782490000000001</v>
      </c>
      <c r="P4069" s="74">
        <v>0</v>
      </c>
      <c r="Q4069" s="74">
        <v>0.27634265000000002</v>
      </c>
      <c r="R4069" s="74">
        <v>2.11</v>
      </c>
      <c r="S4069" s="74">
        <v>0</v>
      </c>
      <c r="T4069" s="74">
        <v>0</v>
      </c>
      <c r="U4069" s="74">
        <v>5.5999999999999999E-3</v>
      </c>
      <c r="V4069" s="74">
        <v>6.3625294094499996</v>
      </c>
      <c r="W4069" s="74">
        <v>1.2475546614111881</v>
      </c>
      <c r="X4069" s="74">
        <v>1156.0473962399999</v>
      </c>
      <c r="Y4069" s="74">
        <v>580</v>
      </c>
      <c r="Z4069" s="74">
        <v>0.84396415431431604</v>
      </c>
      <c r="AA4069" s="74">
        <v>0.15603584568568399</v>
      </c>
      <c r="AB4069" s="74">
        <v>2.87938931456464E-4</v>
      </c>
      <c r="AC4069" s="74">
        <v>2.8793893145646378E-4</v>
      </c>
      <c r="AD4069" t="s">
        <v>5810</v>
      </c>
    </row>
    <row r="4070" spans="1:30">
      <c r="A4070" s="165" t="s">
        <v>4249</v>
      </c>
      <c r="C4070" s="165" t="s">
        <v>8444</v>
      </c>
      <c r="D4070" s="169" t="s">
        <v>8440</v>
      </c>
      <c r="E4070" s="169" t="s">
        <v>4009</v>
      </c>
      <c r="F4070" s="174">
        <v>10.4862</v>
      </c>
      <c r="G4070" s="174">
        <v>-84.731499999999997</v>
      </c>
      <c r="H4070" s="74">
        <v>57.41844905</v>
      </c>
      <c r="I4070" s="74">
        <v>1.676637218</v>
      </c>
      <c r="J4070" s="74">
        <v>15.64444963</v>
      </c>
      <c r="K4070" s="74">
        <v>0.12227845800000001</v>
      </c>
      <c r="L4070" s="74">
        <v>3.0196907629999998</v>
      </c>
      <c r="M4070" s="74">
        <v>5.8765419159999999</v>
      </c>
      <c r="N4070" s="74">
        <v>2.299207923</v>
      </c>
      <c r="O4070" s="74">
        <v>0.60410753100000003</v>
      </c>
      <c r="P4070" s="74">
        <v>0</v>
      </c>
      <c r="Q4070" s="74">
        <v>0.27072835499999998</v>
      </c>
      <c r="R4070" s="74">
        <v>2.95</v>
      </c>
      <c r="S4070" s="74">
        <v>0</v>
      </c>
      <c r="T4070" s="74">
        <v>0</v>
      </c>
      <c r="U4070" s="74">
        <v>1.176E-2</v>
      </c>
      <c r="V4070" s="74">
        <v>6.4501370113999998</v>
      </c>
      <c r="W4070" s="74">
        <v>1.264732620860058</v>
      </c>
      <c r="X4070" s="74">
        <v>1065.5505958056001</v>
      </c>
      <c r="Y4070" s="74">
        <v>970</v>
      </c>
      <c r="Z4070" s="74">
        <v>0.84775329794103249</v>
      </c>
      <c r="AA4070" s="74">
        <v>0.15224670205896751</v>
      </c>
      <c r="AB4070" s="74">
        <v>2.3520511358822441E-4</v>
      </c>
      <c r="AC4070" s="74">
        <v>2.3520511358822441E-4</v>
      </c>
      <c r="AD4070" t="s">
        <v>5810</v>
      </c>
    </row>
    <row r="4071" spans="1:30">
      <c r="A4071" s="165" t="s">
        <v>8426</v>
      </c>
      <c r="C4071" s="165" t="s">
        <v>8444</v>
      </c>
      <c r="D4071" s="169" t="s">
        <v>8440</v>
      </c>
      <c r="E4071" s="169" t="s">
        <v>4009</v>
      </c>
      <c r="F4071" s="174">
        <v>10.4862</v>
      </c>
      <c r="G4071" s="174">
        <v>-84.731499999999997</v>
      </c>
      <c r="H4071" s="74">
        <v>53.225447549999998</v>
      </c>
      <c r="I4071" s="74">
        <v>0.851831805</v>
      </c>
      <c r="J4071" s="74">
        <v>18.403012010000001</v>
      </c>
      <c r="K4071" s="74">
        <v>0.22505950499999999</v>
      </c>
      <c r="L4071" s="74">
        <v>3.2443849409999999</v>
      </c>
      <c r="M4071" s="74">
        <v>8.0172821859999992</v>
      </c>
      <c r="N4071" s="74">
        <v>2.5627332489999999</v>
      </c>
      <c r="O4071" s="74">
        <v>0.45449605500000001</v>
      </c>
      <c r="P4071" s="74">
        <v>0</v>
      </c>
      <c r="Q4071" s="74">
        <v>0.17086578099999999</v>
      </c>
      <c r="R4071" s="74">
        <v>2.61</v>
      </c>
      <c r="S4071" s="74">
        <v>0</v>
      </c>
      <c r="T4071" s="74">
        <v>0</v>
      </c>
      <c r="U4071" s="74">
        <v>3.099E-2</v>
      </c>
      <c r="V4071" s="74">
        <v>8.3961105502999995</v>
      </c>
      <c r="W4071" s="74">
        <v>1.6462960217037139</v>
      </c>
      <c r="X4071" s="74">
        <v>1101.0868842876</v>
      </c>
      <c r="Y4071" s="74">
        <v>1240</v>
      </c>
      <c r="Z4071" s="74">
        <v>0.62598448278713781</v>
      </c>
      <c r="AA4071" s="74">
        <v>0.37401551721286208</v>
      </c>
      <c r="AB4071" s="74">
        <v>3.7850600473107032E-4</v>
      </c>
      <c r="AC4071" s="74">
        <v>3.7850600473107011E-4</v>
      </c>
      <c r="AD4071" t="s">
        <v>5810</v>
      </c>
    </row>
    <row r="4072" spans="1:30">
      <c r="A4072" s="165" t="s">
        <v>8427</v>
      </c>
      <c r="C4072" s="165" t="s">
        <v>8444</v>
      </c>
      <c r="D4072" s="169" t="s">
        <v>8440</v>
      </c>
      <c r="E4072" s="169" t="s">
        <v>4009</v>
      </c>
      <c r="F4072" s="174">
        <v>10.4862</v>
      </c>
      <c r="G4072" s="174">
        <v>-84.731499999999997</v>
      </c>
      <c r="H4072" s="74">
        <v>49.71</v>
      </c>
      <c r="I4072" s="74">
        <v>0.69610000000000005</v>
      </c>
      <c r="J4072" s="74">
        <v>17.920000000000002</v>
      </c>
      <c r="K4072" s="74">
        <v>0.22109999999999999</v>
      </c>
      <c r="L4072" s="74">
        <v>4.18</v>
      </c>
      <c r="M4072" s="74">
        <v>9.1999999999999993</v>
      </c>
      <c r="N4072" s="74">
        <v>2.5287000000000002</v>
      </c>
      <c r="O4072" s="74">
        <v>0.4551</v>
      </c>
      <c r="P4072" s="74">
        <v>0</v>
      </c>
      <c r="Q4072" s="74">
        <v>0.15620000000000001</v>
      </c>
      <c r="R4072" s="74">
        <v>3.8790426099999999</v>
      </c>
      <c r="S4072" s="74">
        <v>0</v>
      </c>
      <c r="T4072" s="74">
        <v>0</v>
      </c>
      <c r="U4072" s="74">
        <v>1.7000000000000001E-2</v>
      </c>
      <c r="V4072" s="74">
        <v>8.2770035165999989</v>
      </c>
      <c r="W4072" s="74">
        <v>1.6229417037058129</v>
      </c>
      <c r="X4072" s="74">
        <v>1120.72</v>
      </c>
      <c r="Y4072" s="74">
        <v>1620</v>
      </c>
      <c r="Z4072" s="74">
        <v>0.86355607961394487</v>
      </c>
      <c r="AA4072" s="74">
        <v>0.13644392038605521</v>
      </c>
      <c r="AB4072" s="74">
        <v>8.6501424057199624E-5</v>
      </c>
      <c r="AC4072" s="74">
        <v>8.6501424057199597E-5</v>
      </c>
      <c r="AD4072" t="s">
        <v>5810</v>
      </c>
    </row>
    <row r="4073" spans="1:30">
      <c r="A4073" s="165" t="s">
        <v>8428</v>
      </c>
      <c r="C4073" s="165" t="s">
        <v>8444</v>
      </c>
      <c r="D4073" s="169" t="s">
        <v>8440</v>
      </c>
      <c r="E4073" s="169" t="s">
        <v>4009</v>
      </c>
      <c r="F4073" s="174">
        <v>10.4862</v>
      </c>
      <c r="G4073" s="174">
        <v>-84.731499999999997</v>
      </c>
      <c r="H4073" s="74">
        <v>50.6</v>
      </c>
      <c r="I4073" s="74">
        <v>0.57389999999999997</v>
      </c>
      <c r="J4073" s="74">
        <v>19.079999999999998</v>
      </c>
      <c r="K4073" s="74">
        <v>0.17330000000000001</v>
      </c>
      <c r="L4073" s="74">
        <v>2.2126999999999999</v>
      </c>
      <c r="M4073" s="74">
        <v>9.64</v>
      </c>
      <c r="N4073" s="74">
        <v>2.8395999999999999</v>
      </c>
      <c r="O4073" s="74">
        <v>0.49809999999999999</v>
      </c>
      <c r="P4073" s="74">
        <v>0</v>
      </c>
      <c r="Q4073" s="74">
        <v>0.12909999999999999</v>
      </c>
      <c r="R4073" s="74">
        <v>3.9261542700000001</v>
      </c>
      <c r="S4073" s="74">
        <v>0</v>
      </c>
      <c r="T4073" s="74">
        <v>0</v>
      </c>
      <c r="U4073" s="74">
        <v>1.7899999999999999E-2</v>
      </c>
      <c r="V4073" s="74">
        <v>6.9173314805999997</v>
      </c>
      <c r="W4073" s="74">
        <v>1.3563393703660489</v>
      </c>
      <c r="X4073" s="74">
        <v>1128.0239999999999</v>
      </c>
      <c r="Y4073" s="74">
        <v>1620</v>
      </c>
      <c r="Z4073" s="74">
        <v>0.84026866034875836</v>
      </c>
      <c r="AA4073" s="74">
        <v>0.1597313396512417</v>
      </c>
      <c r="AB4073" s="74">
        <v>3.5304250169118818E-4</v>
      </c>
      <c r="AC4073" s="74">
        <v>3.5304250169118791E-4</v>
      </c>
      <c r="AD4073" t="s">
        <v>5810</v>
      </c>
    </row>
    <row r="4074" spans="1:30">
      <c r="A4074" s="165" t="s">
        <v>8429</v>
      </c>
      <c r="C4074" s="165" t="s">
        <v>8444</v>
      </c>
      <c r="D4074" s="169" t="s">
        <v>8440</v>
      </c>
      <c r="E4074" s="169" t="s">
        <v>4009</v>
      </c>
      <c r="F4074" s="174">
        <v>10.4862</v>
      </c>
      <c r="G4074" s="174">
        <v>-84.731499999999997</v>
      </c>
      <c r="H4074" s="74">
        <v>58.852448850000002</v>
      </c>
      <c r="I4074" s="74">
        <v>1.205004338</v>
      </c>
      <c r="J4074" s="74">
        <v>16.393819789999998</v>
      </c>
      <c r="K4074" s="74">
        <v>9.7810073999999997E-2</v>
      </c>
      <c r="L4074" s="74">
        <v>2.6160830430000002</v>
      </c>
      <c r="M4074" s="74">
        <v>5.9815013219999997</v>
      </c>
      <c r="N4074" s="74">
        <v>2.5192733999999999</v>
      </c>
      <c r="O4074" s="74">
        <v>0.36445260400000001</v>
      </c>
      <c r="P4074" s="74">
        <v>0</v>
      </c>
      <c r="Q4074" s="74">
        <v>0.38841637299999998</v>
      </c>
      <c r="R4074" s="74">
        <v>3.26</v>
      </c>
      <c r="S4074" s="74">
        <v>0</v>
      </c>
      <c r="T4074" s="74">
        <v>0</v>
      </c>
      <c r="U4074" s="74">
        <v>8.3700000000000007E-3</v>
      </c>
      <c r="V4074" s="74">
        <v>5.996457124</v>
      </c>
      <c r="W4074" s="74">
        <v>1.1757757890890761</v>
      </c>
      <c r="X4074" s="74">
        <v>1067.2929219452001</v>
      </c>
      <c r="Y4074" s="74">
        <v>1030</v>
      </c>
      <c r="Z4074" s="74">
        <v>0.89687671186929108</v>
      </c>
      <c r="AA4074" s="74">
        <v>0.10312328813070901</v>
      </c>
      <c r="AB4074" s="74">
        <v>8.8091995815602466E-4</v>
      </c>
      <c r="AC4074" s="74">
        <v>8.809199581560239E-4</v>
      </c>
      <c r="AD4074" t="s">
        <v>5810</v>
      </c>
    </row>
    <row r="4075" spans="1:30">
      <c r="A4075" s="165" t="s">
        <v>8430</v>
      </c>
      <c r="C4075" s="165" t="s">
        <v>8444</v>
      </c>
      <c r="D4075" s="169" t="s">
        <v>8440</v>
      </c>
      <c r="E4075" s="169" t="s">
        <v>4009</v>
      </c>
      <c r="F4075" s="174">
        <v>10.4862</v>
      </c>
      <c r="G4075" s="174">
        <v>-84.731499999999997</v>
      </c>
      <c r="H4075" s="74">
        <v>51.086749939999997</v>
      </c>
      <c r="I4075" s="74">
        <v>0.85910901699999997</v>
      </c>
      <c r="J4075" s="74">
        <v>17.87731574</v>
      </c>
      <c r="K4075" s="74">
        <v>0.19290868899999999</v>
      </c>
      <c r="L4075" s="74">
        <v>4.1802443350000003</v>
      </c>
      <c r="M4075" s="74">
        <v>8.1852123750000008</v>
      </c>
      <c r="N4075" s="74">
        <v>1.869016896</v>
      </c>
      <c r="O4075" s="74">
        <v>0.24875053499999999</v>
      </c>
      <c r="P4075" s="74">
        <v>0</v>
      </c>
      <c r="Q4075" s="74">
        <v>0.14489401199999999</v>
      </c>
      <c r="R4075" s="74">
        <v>3.54</v>
      </c>
      <c r="S4075" s="74">
        <v>0</v>
      </c>
      <c r="T4075" s="74">
        <v>0</v>
      </c>
      <c r="U4075" s="74">
        <v>1.7739999999999999E-2</v>
      </c>
      <c r="V4075" s="74">
        <v>8.4999923661499999</v>
      </c>
      <c r="W4075" s="74">
        <v>1.666665003166816</v>
      </c>
      <c r="X4075" s="74">
        <v>1103.874525425</v>
      </c>
      <c r="Y4075" s="74">
        <v>1470</v>
      </c>
      <c r="Z4075" s="74">
        <v>0.84387246402392413</v>
      </c>
      <c r="AA4075" s="74">
        <v>0.15612753597607579</v>
      </c>
      <c r="AB4075" s="74">
        <v>2.4142198234011831E-4</v>
      </c>
      <c r="AC4075" s="74">
        <v>2.414219823401181E-4</v>
      </c>
      <c r="AD4075" t="s">
        <v>5810</v>
      </c>
    </row>
    <row r="4076" spans="1:30">
      <c r="A4076" s="165" t="s">
        <v>8431</v>
      </c>
      <c r="C4076" s="165" t="s">
        <v>8444</v>
      </c>
      <c r="D4076" s="169" t="s">
        <v>8440</v>
      </c>
      <c r="E4076" s="169" t="s">
        <v>4009</v>
      </c>
      <c r="F4076" s="174">
        <v>10.46</v>
      </c>
      <c r="G4076" s="174">
        <v>-84.7</v>
      </c>
      <c r="H4076" s="74">
        <v>57.931877800000002</v>
      </c>
      <c r="I4076" s="74">
        <v>1.246550576</v>
      </c>
      <c r="J4076" s="74">
        <v>15.83339226</v>
      </c>
      <c r="K4076" s="74">
        <v>0.23371067400000001</v>
      </c>
      <c r="L4076" s="74">
        <v>2.244786044</v>
      </c>
      <c r="M4076" s="74">
        <v>7.8773645209999996</v>
      </c>
      <c r="N4076" s="74">
        <v>2.9948878250000002</v>
      </c>
      <c r="O4076" s="74">
        <v>0.862735421</v>
      </c>
      <c r="P4076" s="74">
        <v>0</v>
      </c>
      <c r="Q4076" s="74">
        <v>0</v>
      </c>
      <c r="R4076" s="74">
        <v>1.1000024799999999</v>
      </c>
      <c r="S4076" s="74">
        <v>0</v>
      </c>
      <c r="T4076" s="74">
        <v>0</v>
      </c>
      <c r="U4076" s="74">
        <v>4.1000000000000003E-3</v>
      </c>
      <c r="V4076" s="74">
        <v>9.0301918180000005</v>
      </c>
      <c r="W4076" s="74">
        <v>1.7706256696040821</v>
      </c>
      <c r="X4076" s="74">
        <v>1098.7642510486</v>
      </c>
      <c r="Y4076" s="74">
        <v>210</v>
      </c>
      <c r="Z4076" s="74">
        <v>0.71921171051532018</v>
      </c>
      <c r="AA4076" s="74">
        <v>0.28078828948467982</v>
      </c>
      <c r="AB4076" s="74">
        <v>1.10789897087883E-3</v>
      </c>
      <c r="AC4076" s="74">
        <v>1.1078989708788311E-3</v>
      </c>
      <c r="AD4076" t="s">
        <v>5810</v>
      </c>
    </row>
    <row r="4077" spans="1:30">
      <c r="A4077" s="165" t="s">
        <v>8432</v>
      </c>
      <c r="C4077" s="165" t="s">
        <v>8444</v>
      </c>
      <c r="D4077" s="169" t="s">
        <v>8440</v>
      </c>
      <c r="E4077" s="169" t="s">
        <v>4009</v>
      </c>
      <c r="F4077" s="174">
        <v>10.46</v>
      </c>
      <c r="G4077" s="174">
        <v>-84.7</v>
      </c>
      <c r="H4077" s="74">
        <v>58.20998505</v>
      </c>
      <c r="I4077" s="74">
        <v>1.2128510029999999</v>
      </c>
      <c r="J4077" s="74">
        <v>15.814498</v>
      </c>
      <c r="K4077" s="74">
        <v>0.142937965</v>
      </c>
      <c r="L4077" s="74">
        <v>2.0995225020000001</v>
      </c>
      <c r="M4077" s="74">
        <v>6.6880643710000003</v>
      </c>
      <c r="N4077" s="74">
        <v>2.8536220750000001</v>
      </c>
      <c r="O4077" s="74">
        <v>0.48172004299999999</v>
      </c>
      <c r="P4077" s="74">
        <v>0</v>
      </c>
      <c r="Q4077" s="74">
        <v>0</v>
      </c>
      <c r="R4077" s="74">
        <v>2.4120074300000001</v>
      </c>
      <c r="S4077" s="74">
        <v>0</v>
      </c>
      <c r="T4077" s="74">
        <v>0</v>
      </c>
      <c r="U4077" s="74">
        <v>4.7499999999999999E-3</v>
      </c>
      <c r="V4077" s="74">
        <v>7.8166914633999998</v>
      </c>
      <c r="W4077" s="74">
        <v>1.532684447398206</v>
      </c>
      <c r="X4077" s="74">
        <v>1079.0218685586001</v>
      </c>
      <c r="Y4077" s="74">
        <v>630</v>
      </c>
      <c r="Z4077" s="74">
        <v>0.89508148027162504</v>
      </c>
      <c r="AA4077" s="74">
        <v>0.1049185197283749</v>
      </c>
      <c r="AB4077" s="74">
        <v>1.290799923852148E-3</v>
      </c>
      <c r="AC4077" s="74">
        <v>1.290799923852148E-3</v>
      </c>
      <c r="AD4077" t="s">
        <v>5810</v>
      </c>
    </row>
    <row r="4078" spans="1:30">
      <c r="A4078" s="165" t="s">
        <v>5447</v>
      </c>
      <c r="C4078" s="165" t="s">
        <v>8444</v>
      </c>
      <c r="D4078" s="169" t="s">
        <v>8440</v>
      </c>
      <c r="E4078" s="169" t="s">
        <v>4009</v>
      </c>
      <c r="F4078" s="174">
        <v>10.46</v>
      </c>
      <c r="G4078" s="174">
        <v>-84.7</v>
      </c>
      <c r="H4078" s="74">
        <v>56.265651409999997</v>
      </c>
      <c r="I4078" s="74">
        <v>0.67050366699999997</v>
      </c>
      <c r="J4078" s="74">
        <v>18.002376170000002</v>
      </c>
      <c r="K4078" s="74">
        <v>0.138173719</v>
      </c>
      <c r="L4078" s="74">
        <v>2.753119222</v>
      </c>
      <c r="M4078" s="74">
        <v>5.6222535369999997</v>
      </c>
      <c r="N4078" s="74">
        <v>3.7261552849999999</v>
      </c>
      <c r="O4078" s="74">
        <v>0</v>
      </c>
      <c r="P4078" s="74">
        <v>0</v>
      </c>
      <c r="Q4078" s="74">
        <v>0.57917781999999995</v>
      </c>
      <c r="R4078" s="74">
        <v>2.75</v>
      </c>
      <c r="S4078" s="74">
        <v>0</v>
      </c>
      <c r="T4078" s="74">
        <v>0</v>
      </c>
      <c r="U4078" s="74">
        <v>1.37E-2</v>
      </c>
      <c r="V4078" s="74">
        <v>4.8673196459500003</v>
      </c>
      <c r="W4078" s="74">
        <v>0.95437630572902654</v>
      </c>
      <c r="X4078" s="74">
        <v>1061.3294087142001</v>
      </c>
      <c r="Y4078" s="74">
        <v>920</v>
      </c>
      <c r="Z4078" s="74">
        <v>0.76895886580936101</v>
      </c>
      <c r="AA4078" s="74">
        <v>0.23104113419063901</v>
      </c>
      <c r="AB4078" s="74">
        <v>2.369563627656383E-4</v>
      </c>
      <c r="AC4078" s="74">
        <v>2.369563627656383E-4</v>
      </c>
      <c r="AD4078" t="s">
        <v>5810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B4F37-9190-4051-9AAA-74F83F1D811A}">
  <dimension ref="A1:AH124"/>
  <sheetViews>
    <sheetView topLeftCell="A17" workbookViewId="0">
      <selection sqref="A1:AD120"/>
    </sheetView>
  </sheetViews>
  <sheetFormatPr defaultRowHeight="15.6"/>
  <cols>
    <col min="2" max="2" width="33.796875" customWidth="1"/>
    <col min="4" max="4" width="18.296875" customWidth="1"/>
  </cols>
  <sheetData>
    <row r="1" spans="1:34">
      <c r="B1" t="s">
        <v>1</v>
      </c>
      <c r="C1" t="s">
        <v>5947</v>
      </c>
      <c r="D1" t="s">
        <v>2778</v>
      </c>
      <c r="E1" t="s">
        <v>2786</v>
      </c>
      <c r="F1" t="s">
        <v>2787</v>
      </c>
      <c r="G1" t="s">
        <v>2728</v>
      </c>
      <c r="H1" t="s">
        <v>2729</v>
      </c>
      <c r="I1" t="s">
        <v>2732</v>
      </c>
      <c r="J1" t="s">
        <v>2735</v>
      </c>
      <c r="K1" t="s">
        <v>2736</v>
      </c>
      <c r="L1" t="s">
        <v>2738</v>
      </c>
      <c r="M1" t="s">
        <v>2739</v>
      </c>
      <c r="N1" t="s">
        <v>2740</v>
      </c>
      <c r="O1" t="s">
        <v>2733</v>
      </c>
      <c r="P1" t="s">
        <v>2741</v>
      </c>
      <c r="Q1" t="s">
        <v>2768</v>
      </c>
      <c r="R1" t="s">
        <v>2737</v>
      </c>
      <c r="S1" t="s">
        <v>5801</v>
      </c>
      <c r="T1" t="s">
        <v>2759</v>
      </c>
      <c r="U1" t="s">
        <v>2734</v>
      </c>
      <c r="V1" t="s">
        <v>5802</v>
      </c>
      <c r="W1" t="s">
        <v>2770</v>
      </c>
      <c r="X1" t="s">
        <v>5803</v>
      </c>
      <c r="Y1" t="s">
        <v>5804</v>
      </c>
      <c r="Z1" t="s">
        <v>5805</v>
      </c>
      <c r="AA1" t="s">
        <v>5806</v>
      </c>
      <c r="AB1" t="s">
        <v>5807</v>
      </c>
      <c r="AC1" t="s">
        <v>5808</v>
      </c>
      <c r="AD1" t="s">
        <v>5809</v>
      </c>
      <c r="AE1" t="s">
        <v>5806</v>
      </c>
      <c r="AF1" t="s">
        <v>5807</v>
      </c>
      <c r="AG1" t="s">
        <v>5808</v>
      </c>
      <c r="AH1" t="s">
        <v>5809</v>
      </c>
    </row>
    <row r="2" spans="1:34">
      <c r="A2">
        <v>0</v>
      </c>
      <c r="B2" t="s">
        <v>4943</v>
      </c>
      <c r="C2" t="s">
        <v>3490</v>
      </c>
      <c r="D2" t="s">
        <v>8439</v>
      </c>
      <c r="E2">
        <v>44.408569999999997</v>
      </c>
      <c r="F2">
        <v>-121.77413</v>
      </c>
      <c r="G2">
        <v>53.26</v>
      </c>
      <c r="H2">
        <v>1</v>
      </c>
      <c r="I2">
        <v>17.805</v>
      </c>
      <c r="J2">
        <v>0.12</v>
      </c>
      <c r="K2">
        <v>4.7699999999999996</v>
      </c>
      <c r="L2">
        <v>8.4749999999999996</v>
      </c>
      <c r="M2">
        <v>4.3049999999999997</v>
      </c>
      <c r="N2">
        <v>0.64</v>
      </c>
      <c r="O2">
        <v>0</v>
      </c>
      <c r="P2">
        <v>0.18</v>
      </c>
      <c r="Q2">
        <v>3.165</v>
      </c>
      <c r="R2">
        <v>0</v>
      </c>
      <c r="S2">
        <v>0</v>
      </c>
      <c r="T2">
        <v>8.0049999999999996E-2</v>
      </c>
      <c r="U2">
        <v>6.0094999999999903</v>
      </c>
      <c r="V2">
        <v>1.1783332154999999</v>
      </c>
      <c r="W2">
        <v>1108.6849999999999</v>
      </c>
      <c r="X2">
        <v>2150</v>
      </c>
      <c r="Y2">
        <v>0.50070314108499603</v>
      </c>
      <c r="Z2">
        <v>0.49929685891500297</v>
      </c>
      <c r="AA2">
        <v>3.1239448462520001E-4</v>
      </c>
      <c r="AB2">
        <v>3.1239448462520001E-4</v>
      </c>
      <c r="AC2" t="s">
        <v>5810</v>
      </c>
      <c r="AE2">
        <v>3.1239448462520001E-4</v>
      </c>
      <c r="AF2">
        <v>3.1239448462520001E-4</v>
      </c>
      <c r="AG2" t="s">
        <v>5810</v>
      </c>
    </row>
    <row r="3" spans="1:34">
      <c r="A3">
        <v>1</v>
      </c>
      <c r="B3" t="s">
        <v>3566</v>
      </c>
      <c r="C3" t="s">
        <v>3490</v>
      </c>
      <c r="D3" t="s">
        <v>8437</v>
      </c>
      <c r="E3">
        <v>44.18</v>
      </c>
      <c r="F3">
        <v>-121.78</v>
      </c>
      <c r="G3">
        <v>52.28</v>
      </c>
      <c r="H3">
        <v>1.0900000000000001</v>
      </c>
      <c r="I3">
        <v>18.72</v>
      </c>
      <c r="J3">
        <v>0.105</v>
      </c>
      <c r="K3">
        <v>4.47</v>
      </c>
      <c r="L3">
        <v>8.6750000000000007</v>
      </c>
      <c r="M3">
        <v>3.9849999999999999</v>
      </c>
      <c r="N3">
        <v>0.67</v>
      </c>
      <c r="O3">
        <v>0</v>
      </c>
      <c r="P3">
        <v>0.26</v>
      </c>
      <c r="Q3">
        <v>2.3849999999999998</v>
      </c>
      <c r="R3">
        <v>0</v>
      </c>
      <c r="S3">
        <v>0</v>
      </c>
      <c r="T3">
        <v>6.8150000000000002E-2</v>
      </c>
      <c r="U3">
        <v>5.4442500000000003</v>
      </c>
      <c r="V3">
        <v>1.0674998932499999</v>
      </c>
      <c r="W3">
        <v>1112.0050000000001</v>
      </c>
      <c r="X3">
        <v>1790</v>
      </c>
      <c r="Y3">
        <v>0.38452717707024098</v>
      </c>
      <c r="Z3">
        <v>0.61547282292975802</v>
      </c>
      <c r="AA3">
        <v>4.9687541567354997E-4</v>
      </c>
      <c r="AB3">
        <v>4.96875415673549E-4</v>
      </c>
      <c r="AC3" t="s">
        <v>5810</v>
      </c>
      <c r="AE3">
        <v>4.9687541567354997E-4</v>
      </c>
      <c r="AF3">
        <v>4.96875415673549E-4</v>
      </c>
      <c r="AG3" t="s">
        <v>5810</v>
      </c>
    </row>
    <row r="4" spans="1:34">
      <c r="A4">
        <v>2</v>
      </c>
      <c r="B4" t="s">
        <v>3559</v>
      </c>
      <c r="C4" t="s">
        <v>3490</v>
      </c>
      <c r="D4" t="s">
        <v>8438</v>
      </c>
      <c r="E4">
        <v>44.387369999999997</v>
      </c>
      <c r="F4">
        <v>-121.53858</v>
      </c>
      <c r="G4">
        <v>48.725000000000001</v>
      </c>
      <c r="H4">
        <v>1.49</v>
      </c>
      <c r="I4">
        <v>17.625</v>
      </c>
      <c r="J4">
        <v>0.16500000000000001</v>
      </c>
      <c r="K4">
        <v>6.28</v>
      </c>
      <c r="L4">
        <v>10.135</v>
      </c>
      <c r="M4">
        <v>3.32</v>
      </c>
      <c r="N4">
        <v>0.51500000000000001</v>
      </c>
      <c r="O4">
        <v>0</v>
      </c>
      <c r="P4">
        <v>0.39500000000000002</v>
      </c>
      <c r="Q4">
        <v>1.5549999999999999</v>
      </c>
      <c r="R4">
        <v>0</v>
      </c>
      <c r="S4">
        <v>0</v>
      </c>
      <c r="T4">
        <v>8.1350000000000006E-2</v>
      </c>
      <c r="U4">
        <v>7.5564999999999998</v>
      </c>
      <c r="V4">
        <v>1.4816665185</v>
      </c>
      <c r="W4">
        <v>1136.241</v>
      </c>
      <c r="X4">
        <v>1625</v>
      </c>
      <c r="Y4">
        <v>0.242747808790511</v>
      </c>
      <c r="Z4">
        <v>0.75725219120948895</v>
      </c>
      <c r="AA4">
        <v>5.3726217569559202E-4</v>
      </c>
      <c r="AB4">
        <v>5.3726217569559202E-4</v>
      </c>
      <c r="AC4" t="s">
        <v>5810</v>
      </c>
      <c r="AE4">
        <v>5.3726217569559202E-4</v>
      </c>
      <c r="AF4">
        <v>5.3726217569559202E-4</v>
      </c>
      <c r="AG4" t="s">
        <v>5810</v>
      </c>
    </row>
    <row r="5" spans="1:34">
      <c r="A5">
        <v>3</v>
      </c>
      <c r="B5" t="s">
        <v>4307</v>
      </c>
      <c r="C5" t="s">
        <v>3490</v>
      </c>
      <c r="D5" t="s">
        <v>8433</v>
      </c>
      <c r="E5">
        <v>44.209049999999998</v>
      </c>
      <c r="F5">
        <v>-121.79552</v>
      </c>
      <c r="G5">
        <v>51.06</v>
      </c>
      <c r="H5">
        <v>1.38</v>
      </c>
      <c r="I5">
        <v>17.77</v>
      </c>
      <c r="J5">
        <v>0.15</v>
      </c>
      <c r="K5">
        <v>5.34</v>
      </c>
      <c r="L5">
        <v>8.83</v>
      </c>
      <c r="M5">
        <v>3.85</v>
      </c>
      <c r="N5">
        <v>0.94</v>
      </c>
      <c r="O5">
        <v>0</v>
      </c>
      <c r="P5">
        <v>0.43</v>
      </c>
      <c r="Q5">
        <v>1.66</v>
      </c>
      <c r="R5">
        <v>0</v>
      </c>
      <c r="S5">
        <v>0</v>
      </c>
      <c r="T5">
        <v>5.6899999999999999E-2</v>
      </c>
      <c r="U5">
        <v>6.3494999999999999</v>
      </c>
      <c r="V5">
        <v>1.2449998755</v>
      </c>
      <c r="W5">
        <v>1114.578</v>
      </c>
      <c r="X5">
        <v>1370</v>
      </c>
      <c r="Y5">
        <v>0.31066609945611201</v>
      </c>
      <c r="Z5">
        <v>0.68933390054388699</v>
      </c>
      <c r="AA5">
        <v>4.1290224379951799E-4</v>
      </c>
      <c r="AB5">
        <v>4.1290224379951799E-4</v>
      </c>
      <c r="AC5" t="s">
        <v>5810</v>
      </c>
      <c r="AE5">
        <v>4.1290224379951799E-4</v>
      </c>
      <c r="AF5">
        <v>4.1290224379951799E-4</v>
      </c>
      <c r="AG5" t="s">
        <v>5810</v>
      </c>
    </row>
    <row r="6" spans="1:34">
      <c r="A6">
        <v>4</v>
      </c>
      <c r="B6" t="s">
        <v>3911</v>
      </c>
      <c r="C6" t="s">
        <v>3490</v>
      </c>
      <c r="D6" t="s">
        <v>8435</v>
      </c>
      <c r="E6">
        <v>44.394179999999999</v>
      </c>
      <c r="F6">
        <v>-121.73950000000001</v>
      </c>
      <c r="G6">
        <v>49.75</v>
      </c>
      <c r="H6">
        <v>1.42</v>
      </c>
      <c r="I6">
        <v>17.52</v>
      </c>
      <c r="J6">
        <v>0.13</v>
      </c>
      <c r="K6">
        <v>4.9800000000000004</v>
      </c>
      <c r="L6">
        <v>9.9700000000000006</v>
      </c>
      <c r="M6">
        <v>3.68</v>
      </c>
      <c r="N6">
        <v>1</v>
      </c>
      <c r="O6">
        <v>0</v>
      </c>
      <c r="P6">
        <v>0.37</v>
      </c>
      <c r="Q6">
        <v>2.1800000000000002</v>
      </c>
      <c r="R6">
        <v>0</v>
      </c>
      <c r="S6">
        <v>0</v>
      </c>
      <c r="T6">
        <v>4.5699999999999998E-2</v>
      </c>
      <c r="U6">
        <v>6.63</v>
      </c>
      <c r="V6">
        <v>1.2999998699999999</v>
      </c>
      <c r="W6">
        <v>1133.502</v>
      </c>
      <c r="X6">
        <v>1430</v>
      </c>
      <c r="Y6">
        <v>0.48485280274111597</v>
      </c>
      <c r="Z6">
        <v>0.51514719725888303</v>
      </c>
      <c r="AA6">
        <v>4.09349734038003E-4</v>
      </c>
      <c r="AB6">
        <v>4.09349734038003E-4</v>
      </c>
      <c r="AC6" t="s">
        <v>5810</v>
      </c>
      <c r="AE6">
        <v>4.09349734038003E-4</v>
      </c>
      <c r="AF6">
        <v>4.09349734038003E-4</v>
      </c>
      <c r="AG6" t="s">
        <v>5810</v>
      </c>
    </row>
    <row r="7" spans="1:34">
      <c r="A7">
        <v>5</v>
      </c>
      <c r="B7" t="s">
        <v>4218</v>
      </c>
      <c r="C7" t="s">
        <v>3490</v>
      </c>
      <c r="D7" t="s">
        <v>8434</v>
      </c>
      <c r="E7">
        <v>44.254719999999999</v>
      </c>
      <c r="F7">
        <v>-121.88012999999999</v>
      </c>
      <c r="G7">
        <v>50.585000000000001</v>
      </c>
      <c r="H7">
        <v>1.52</v>
      </c>
      <c r="I7">
        <v>18.164999999999999</v>
      </c>
      <c r="J7">
        <v>0.14000000000000001</v>
      </c>
      <c r="K7">
        <v>5.04</v>
      </c>
      <c r="L7">
        <v>10.125</v>
      </c>
      <c r="M7">
        <v>3.72</v>
      </c>
      <c r="N7">
        <v>0.66500000000000004</v>
      </c>
      <c r="O7">
        <v>0</v>
      </c>
      <c r="P7">
        <v>0.32500000000000001</v>
      </c>
      <c r="Q7">
        <v>1.605</v>
      </c>
      <c r="R7">
        <v>0</v>
      </c>
      <c r="S7">
        <v>0</v>
      </c>
      <c r="T7">
        <v>9.9299999999999999E-2</v>
      </c>
      <c r="U7">
        <v>6.7787499999999996</v>
      </c>
      <c r="V7">
        <v>1.32916653375</v>
      </c>
      <c r="W7">
        <v>1136.07499999999</v>
      </c>
      <c r="X7">
        <v>2050</v>
      </c>
      <c r="Y7">
        <v>0.200767334699367</v>
      </c>
      <c r="Z7">
        <v>0.79923266530063297</v>
      </c>
      <c r="AA7">
        <v>4.0320475487310402E-4</v>
      </c>
      <c r="AB7">
        <v>4.0320475487310402E-4</v>
      </c>
      <c r="AC7" t="s">
        <v>5810</v>
      </c>
      <c r="AE7">
        <v>4.0320475487310402E-4</v>
      </c>
      <c r="AF7">
        <v>4.0320475487310402E-4</v>
      </c>
      <c r="AG7" t="s">
        <v>5810</v>
      </c>
    </row>
    <row r="8" spans="1:34">
      <c r="A8">
        <v>6</v>
      </c>
      <c r="B8" t="s">
        <v>3084</v>
      </c>
      <c r="C8" t="s">
        <v>2877</v>
      </c>
      <c r="D8" t="s">
        <v>3084</v>
      </c>
      <c r="E8">
        <v>28.56828333</v>
      </c>
      <c r="F8">
        <v>140.32946670000001</v>
      </c>
      <c r="G8">
        <v>49.953899999999997</v>
      </c>
      <c r="H8">
        <v>0.7641</v>
      </c>
      <c r="I8">
        <v>16.667449999999999</v>
      </c>
      <c r="J8">
        <v>0.16969999999999999</v>
      </c>
      <c r="K8">
        <v>4.8120000000000003</v>
      </c>
      <c r="L8">
        <v>11.6663</v>
      </c>
      <c r="M8">
        <v>2.5829</v>
      </c>
      <c r="N8">
        <v>0.43974999999999997</v>
      </c>
      <c r="O8">
        <v>0</v>
      </c>
      <c r="P8">
        <v>0.14724999999999999</v>
      </c>
      <c r="Q8">
        <v>2.5025155969999999</v>
      </c>
      <c r="R8">
        <v>0</v>
      </c>
      <c r="S8">
        <v>0</v>
      </c>
      <c r="T8">
        <v>1.27922313949999E-2</v>
      </c>
      <c r="U8">
        <v>7.3511399999999902</v>
      </c>
      <c r="V8">
        <v>1.4413998558599901</v>
      </c>
      <c r="W8">
        <v>1161.66058</v>
      </c>
      <c r="X8">
        <v>875</v>
      </c>
      <c r="Y8">
        <v>0.80654003417250897</v>
      </c>
      <c r="Z8">
        <v>0.19345996582749</v>
      </c>
      <c r="AA8">
        <v>6.9818077101322805E-4</v>
      </c>
      <c r="AB8">
        <v>6.9818077101322805E-4</v>
      </c>
      <c r="AC8" t="s">
        <v>5810</v>
      </c>
      <c r="AE8">
        <v>6.9818077101322805E-4</v>
      </c>
      <c r="AF8">
        <v>6.9818077101322805E-4</v>
      </c>
      <c r="AG8" t="s">
        <v>5810</v>
      </c>
    </row>
    <row r="9" spans="1:34">
      <c r="A9">
        <v>7</v>
      </c>
      <c r="B9" t="s">
        <v>4842</v>
      </c>
      <c r="C9" t="s">
        <v>3490</v>
      </c>
      <c r="D9" t="s">
        <v>8436</v>
      </c>
      <c r="E9">
        <v>44.219250000000002</v>
      </c>
      <c r="F9">
        <v>-121.77672</v>
      </c>
      <c r="G9">
        <v>52.32</v>
      </c>
      <c r="H9">
        <v>0.98</v>
      </c>
      <c r="I9">
        <v>17.829999999999998</v>
      </c>
      <c r="J9">
        <v>0.1</v>
      </c>
      <c r="K9">
        <v>5.0999999999999996</v>
      </c>
      <c r="L9">
        <v>8.39</v>
      </c>
      <c r="M9">
        <v>4.04</v>
      </c>
      <c r="N9">
        <v>0.69</v>
      </c>
      <c r="O9">
        <v>0</v>
      </c>
      <c r="P9">
        <v>0.19</v>
      </c>
      <c r="Q9">
        <v>2.82</v>
      </c>
      <c r="R9">
        <v>0</v>
      </c>
      <c r="S9">
        <v>0</v>
      </c>
      <c r="T9">
        <v>5.9799999999999999E-2</v>
      </c>
      <c r="U9">
        <v>5.8140000000000001</v>
      </c>
      <c r="V9">
        <v>1.139999886</v>
      </c>
      <c r="W9">
        <v>1107.2739999999999</v>
      </c>
      <c r="X9">
        <v>1510</v>
      </c>
      <c r="Y9">
        <v>0.45657407772085201</v>
      </c>
      <c r="Z9">
        <v>0.54342592227914699</v>
      </c>
      <c r="AA9">
        <v>8.4095495327427396E-4</v>
      </c>
      <c r="AB9">
        <v>8.4095495327427396E-4</v>
      </c>
      <c r="AC9" t="s">
        <v>5810</v>
      </c>
      <c r="AE9">
        <v>8.4095495327427396E-4</v>
      </c>
      <c r="AF9">
        <v>8.4095495327427396E-4</v>
      </c>
      <c r="AG9" t="s">
        <v>5810</v>
      </c>
    </row>
    <row r="10" spans="1:34">
      <c r="A10">
        <v>8</v>
      </c>
      <c r="B10" t="s">
        <v>3053</v>
      </c>
      <c r="C10" t="s">
        <v>2905</v>
      </c>
      <c r="D10" t="s">
        <v>3053</v>
      </c>
      <c r="E10">
        <v>18.796722219999999</v>
      </c>
      <c r="F10">
        <v>145.6945556</v>
      </c>
      <c r="G10">
        <v>47.064499999999903</v>
      </c>
      <c r="H10">
        <v>0.76400000000000001</v>
      </c>
      <c r="I10">
        <v>17.4806666666666</v>
      </c>
      <c r="J10">
        <v>0.19600000000000001</v>
      </c>
      <c r="K10">
        <v>4.1989999999999998</v>
      </c>
      <c r="L10">
        <v>12.048999999999999</v>
      </c>
      <c r="M10">
        <v>2.13349999999999</v>
      </c>
      <c r="N10">
        <v>0.56883333349999998</v>
      </c>
      <c r="O10">
        <v>0</v>
      </c>
      <c r="P10">
        <v>0.14549999999999999</v>
      </c>
      <c r="Q10">
        <v>4.22838665</v>
      </c>
      <c r="R10">
        <v>0</v>
      </c>
      <c r="S10">
        <v>0</v>
      </c>
      <c r="T10">
        <v>1.031778043E-2</v>
      </c>
      <c r="U10">
        <v>7.9283749999999902</v>
      </c>
      <c r="V10">
        <v>1.5545831778750001</v>
      </c>
      <c r="W10">
        <v>1168.0134</v>
      </c>
      <c r="X10">
        <v>1870</v>
      </c>
      <c r="Y10">
        <v>0.94197933047113003</v>
      </c>
      <c r="Z10">
        <v>5.8020669528869799E-2</v>
      </c>
      <c r="AA10">
        <v>1.8252708839053701E-3</v>
      </c>
      <c r="AB10">
        <v>1.8252708839053701E-3</v>
      </c>
      <c r="AC10" t="s">
        <v>5810</v>
      </c>
      <c r="AE10">
        <v>1.8252708839053701E-3</v>
      </c>
      <c r="AF10">
        <v>1.8252708839053701E-3</v>
      </c>
      <c r="AG10" t="s">
        <v>5810</v>
      </c>
    </row>
    <row r="11" spans="1:34">
      <c r="A11">
        <v>9</v>
      </c>
      <c r="B11" t="s">
        <v>4053</v>
      </c>
      <c r="C11" t="s">
        <v>8440</v>
      </c>
      <c r="D11" t="s">
        <v>4053</v>
      </c>
      <c r="E11">
        <v>14.465</v>
      </c>
      <c r="F11">
        <v>-90.742999999999995</v>
      </c>
      <c r="G11">
        <v>50.290199215000001</v>
      </c>
      <c r="H11">
        <v>0.94547907999999903</v>
      </c>
      <c r="I11">
        <v>17.891801465</v>
      </c>
      <c r="J11">
        <v>0.168461</v>
      </c>
      <c r="K11">
        <v>4.0248074445000004</v>
      </c>
      <c r="L11">
        <v>8.2160091199999901</v>
      </c>
      <c r="M11">
        <v>3.63690351999999</v>
      </c>
      <c r="N11">
        <v>0.85486716650000005</v>
      </c>
      <c r="O11">
        <v>0</v>
      </c>
      <c r="P11">
        <v>0.21185506700000001</v>
      </c>
      <c r="Q11">
        <v>2.27</v>
      </c>
      <c r="R11">
        <v>0</v>
      </c>
      <c r="S11">
        <v>0</v>
      </c>
      <c r="T11">
        <v>3.0199999999999901E-2</v>
      </c>
      <c r="U11">
        <v>7.5342232212500004</v>
      </c>
      <c r="V11">
        <v>1.4772985231034601</v>
      </c>
      <c r="W11">
        <v>1104.385751392</v>
      </c>
      <c r="X11">
        <v>1090</v>
      </c>
      <c r="Y11">
        <v>0.55052830101629502</v>
      </c>
      <c r="Z11">
        <v>0.44947169898370398</v>
      </c>
      <c r="AA11">
        <v>3.1467458895125699E-4</v>
      </c>
      <c r="AB11">
        <v>3.1467458895125699E-4</v>
      </c>
      <c r="AC11" t="s">
        <v>5810</v>
      </c>
      <c r="AE11">
        <v>3.1467458895125699E-4</v>
      </c>
      <c r="AF11">
        <v>3.1467458895125699E-4</v>
      </c>
      <c r="AG11" t="s">
        <v>5810</v>
      </c>
    </row>
    <row r="12" spans="1:34">
      <c r="A12">
        <v>10</v>
      </c>
      <c r="B12" t="s">
        <v>4028</v>
      </c>
      <c r="C12" t="s">
        <v>2969</v>
      </c>
      <c r="D12" t="s">
        <v>4028</v>
      </c>
      <c r="E12">
        <v>54.150300000000001</v>
      </c>
      <c r="F12">
        <v>-165.98103</v>
      </c>
      <c r="G12">
        <v>52.351364949999997</v>
      </c>
      <c r="H12">
        <v>1.2426093455</v>
      </c>
      <c r="I12">
        <v>15.961513890000001</v>
      </c>
      <c r="J12">
        <v>0.22199911150000001</v>
      </c>
      <c r="K12">
        <v>3.0798748164999998</v>
      </c>
      <c r="L12">
        <v>9.575472285</v>
      </c>
      <c r="M12">
        <v>3.414271872</v>
      </c>
      <c r="N12">
        <v>0.66428343999999995</v>
      </c>
      <c r="O12">
        <v>0</v>
      </c>
      <c r="P12">
        <v>0.19092829449999901</v>
      </c>
      <c r="Q12">
        <v>3.00209647049999</v>
      </c>
      <c r="R12">
        <v>0</v>
      </c>
      <c r="S12">
        <v>0</v>
      </c>
      <c r="T12">
        <v>2.321107599E-2</v>
      </c>
      <c r="U12">
        <v>8.6387619304999994</v>
      </c>
      <c r="V12">
        <v>1.6938747189458401</v>
      </c>
      <c r="W12">
        <v>1126.952839931</v>
      </c>
      <c r="X12">
        <v>1340</v>
      </c>
      <c r="Y12">
        <v>0.65343649751477195</v>
      </c>
      <c r="Z12">
        <v>0.34656350248522799</v>
      </c>
      <c r="AA12">
        <v>1.0158456082699999E-3</v>
      </c>
      <c r="AB12">
        <v>1.01584560826999E-3</v>
      </c>
      <c r="AC12" t="s">
        <v>5810</v>
      </c>
      <c r="AE12">
        <v>1.0158456082699999E-3</v>
      </c>
      <c r="AF12">
        <v>1.01584560826999E-3</v>
      </c>
      <c r="AG12" t="s">
        <v>5810</v>
      </c>
    </row>
    <row r="13" spans="1:34">
      <c r="A13">
        <v>11</v>
      </c>
      <c r="B13" t="s">
        <v>2907</v>
      </c>
      <c r="C13" t="s">
        <v>2905</v>
      </c>
      <c r="D13" t="s">
        <v>2907</v>
      </c>
      <c r="E13">
        <v>17.586400000000001</v>
      </c>
      <c r="F13">
        <v>145.83808300000001</v>
      </c>
      <c r="G13">
        <v>46.661000000000001</v>
      </c>
      <c r="H13">
        <v>0.65583333349999995</v>
      </c>
      <c r="I13">
        <v>17.305166665000002</v>
      </c>
      <c r="J13">
        <v>0.16933333349999999</v>
      </c>
      <c r="K13">
        <v>6.3710000000000004</v>
      </c>
      <c r="L13">
        <v>12.802166665</v>
      </c>
      <c r="M13">
        <v>1.6201666664999901</v>
      </c>
      <c r="N13">
        <v>0.46699999999999903</v>
      </c>
      <c r="O13">
        <v>0</v>
      </c>
      <c r="P13">
        <v>0.1055</v>
      </c>
      <c r="Q13">
        <v>3.5350000000000001</v>
      </c>
      <c r="R13">
        <v>0</v>
      </c>
      <c r="S13">
        <v>0</v>
      </c>
      <c r="T13">
        <v>2.77097744799999E-2</v>
      </c>
      <c r="U13">
        <v>7.3343666665249998</v>
      </c>
      <c r="V13">
        <v>1.4381109672722201</v>
      </c>
      <c r="W13">
        <v>1180.515966639</v>
      </c>
      <c r="X13">
        <v>1860</v>
      </c>
      <c r="Y13">
        <v>0.78817172804959301</v>
      </c>
      <c r="Z13">
        <v>0.21182827195040599</v>
      </c>
      <c r="AA13">
        <v>7.6078041511801696E-4</v>
      </c>
      <c r="AB13">
        <v>7.6078041511801696E-4</v>
      </c>
      <c r="AC13" t="s">
        <v>5810</v>
      </c>
      <c r="AE13">
        <v>7.6078041511801696E-4</v>
      </c>
      <c r="AF13">
        <v>7.6078041511801696E-4</v>
      </c>
      <c r="AG13" t="s">
        <v>5810</v>
      </c>
    </row>
    <row r="14" spans="1:34">
      <c r="A14">
        <v>12</v>
      </c>
      <c r="B14" t="s">
        <v>3620</v>
      </c>
      <c r="C14" t="s">
        <v>2941</v>
      </c>
      <c r="D14" t="s">
        <v>3620</v>
      </c>
      <c r="E14">
        <v>38.533333329999998</v>
      </c>
      <c r="F14">
        <v>14.35</v>
      </c>
      <c r="G14">
        <v>49.553849999999997</v>
      </c>
      <c r="H14">
        <v>0.67654999999999998</v>
      </c>
      <c r="I14">
        <v>16.413699999999999</v>
      </c>
      <c r="J14">
        <v>0.16320000000000001</v>
      </c>
      <c r="K14">
        <v>6.9105999999999996</v>
      </c>
      <c r="L14">
        <v>12.6328</v>
      </c>
      <c r="M14">
        <v>1.79135</v>
      </c>
      <c r="N14">
        <v>0.61514999999999997</v>
      </c>
      <c r="O14">
        <v>0</v>
      </c>
      <c r="P14">
        <v>0.21959999999999999</v>
      </c>
      <c r="Q14">
        <v>1.1640709629999999</v>
      </c>
      <c r="R14">
        <v>0</v>
      </c>
      <c r="S14">
        <v>0</v>
      </c>
      <c r="T14">
        <v>7.1200927359999999E-2</v>
      </c>
      <c r="U14">
        <v>7.3246624999999996</v>
      </c>
      <c r="V14">
        <v>1.4362081897125001</v>
      </c>
      <c r="W14">
        <v>1177.7044800000001</v>
      </c>
      <c r="X14">
        <v>1730</v>
      </c>
      <c r="Y14">
        <v>0.19204586063487999</v>
      </c>
      <c r="Z14">
        <v>0.80795413936511895</v>
      </c>
      <c r="AA14">
        <v>4.9359583183792297E-4</v>
      </c>
      <c r="AB14">
        <v>4.9359583183792297E-4</v>
      </c>
      <c r="AC14" t="s">
        <v>5810</v>
      </c>
      <c r="AE14">
        <v>4.9359583183792297E-4</v>
      </c>
      <c r="AF14">
        <v>4.9359583183792297E-4</v>
      </c>
      <c r="AG14" t="s">
        <v>5810</v>
      </c>
    </row>
    <row r="15" spans="1:34">
      <c r="A15">
        <v>13</v>
      </c>
      <c r="B15" t="s">
        <v>4642</v>
      </c>
      <c r="C15" t="s">
        <v>2877</v>
      </c>
      <c r="D15" t="s">
        <v>4642</v>
      </c>
      <c r="E15">
        <v>16.363</v>
      </c>
      <c r="F15">
        <v>145.63355559999999</v>
      </c>
      <c r="G15">
        <v>55.444499999999998</v>
      </c>
      <c r="H15">
        <v>0.87050000000000005</v>
      </c>
      <c r="I15">
        <v>14.874000000000001</v>
      </c>
      <c r="J15">
        <v>0.23649999999999999</v>
      </c>
      <c r="K15">
        <v>4.6419999999999897</v>
      </c>
      <c r="L15">
        <v>6.7445000000000004</v>
      </c>
      <c r="M15">
        <v>2.9834999999999998</v>
      </c>
      <c r="N15">
        <v>1.1515</v>
      </c>
      <c r="O15">
        <v>0</v>
      </c>
      <c r="P15">
        <v>0.19500000000000001</v>
      </c>
      <c r="Q15">
        <v>1.8549656050000001</v>
      </c>
      <c r="R15">
        <v>0</v>
      </c>
      <c r="S15">
        <v>0</v>
      </c>
      <c r="T15">
        <v>1.2289948875E-2</v>
      </c>
      <c r="U15">
        <v>9.8973999999999993</v>
      </c>
      <c r="V15">
        <v>1.94066647259999</v>
      </c>
      <c r="W15">
        <v>1079.9586999999999</v>
      </c>
      <c r="X15">
        <v>570</v>
      </c>
      <c r="Y15">
        <v>0.74721061212991802</v>
      </c>
      <c r="Z15">
        <v>0.25278938787008098</v>
      </c>
      <c r="AA15">
        <v>9.07498293200745E-4</v>
      </c>
      <c r="AB15">
        <v>9.07498293200745E-4</v>
      </c>
      <c r="AC15" t="s">
        <v>5810</v>
      </c>
      <c r="AE15">
        <v>9.07498293200745E-4</v>
      </c>
      <c r="AF15">
        <v>9.07498293200745E-4</v>
      </c>
      <c r="AG15" t="s">
        <v>5810</v>
      </c>
    </row>
    <row r="16" spans="1:34">
      <c r="A16">
        <v>14</v>
      </c>
      <c r="B16" t="s">
        <v>4276</v>
      </c>
      <c r="C16" t="s">
        <v>2877</v>
      </c>
      <c r="D16" t="s">
        <v>4276</v>
      </c>
      <c r="E16">
        <v>32.466533329999997</v>
      </c>
      <c r="F16">
        <v>139.75505000000001</v>
      </c>
      <c r="G16">
        <v>50.762</v>
      </c>
      <c r="H16">
        <v>1.024</v>
      </c>
      <c r="I16">
        <v>14.557</v>
      </c>
      <c r="J16">
        <v>0.24199999999999999</v>
      </c>
      <c r="K16">
        <v>5.141</v>
      </c>
      <c r="L16">
        <v>10.323</v>
      </c>
      <c r="M16">
        <v>2.11</v>
      </c>
      <c r="N16">
        <v>0.19700000000000001</v>
      </c>
      <c r="O16">
        <v>0</v>
      </c>
      <c r="P16">
        <v>6.4000000000000001E-2</v>
      </c>
      <c r="Q16">
        <v>2.6974869479999999</v>
      </c>
      <c r="R16">
        <v>0</v>
      </c>
      <c r="S16">
        <v>0</v>
      </c>
      <c r="T16">
        <v>1.0759954739999999E-2</v>
      </c>
      <c r="U16">
        <v>11.168905241999999</v>
      </c>
      <c r="V16">
        <v>2.1899812010018498</v>
      </c>
      <c r="W16">
        <v>1139.3617999999999</v>
      </c>
      <c r="X16">
        <v>970</v>
      </c>
      <c r="Y16">
        <v>0.82924915932571697</v>
      </c>
      <c r="Z16">
        <v>0.17075084067428201</v>
      </c>
      <c r="AA16">
        <v>5.3572708296121803E-4</v>
      </c>
      <c r="AB16">
        <v>5.3572708296121803E-4</v>
      </c>
      <c r="AC16" t="s">
        <v>5810</v>
      </c>
      <c r="AE16">
        <v>5.3572708296121803E-4</v>
      </c>
      <c r="AF16">
        <v>5.3572708296121803E-4</v>
      </c>
      <c r="AG16" t="s">
        <v>5810</v>
      </c>
    </row>
    <row r="17" spans="1:33">
      <c r="A17">
        <v>15</v>
      </c>
      <c r="B17" t="s">
        <v>4009</v>
      </c>
      <c r="C17" t="s">
        <v>8440</v>
      </c>
      <c r="D17" t="s">
        <v>4009</v>
      </c>
      <c r="E17">
        <v>10.474599999999899</v>
      </c>
      <c r="F17">
        <v>-84.717250000000007</v>
      </c>
      <c r="G17">
        <v>50.425113600000003</v>
      </c>
      <c r="H17">
        <v>0.72975298249999998</v>
      </c>
      <c r="I17">
        <v>18.56064039</v>
      </c>
      <c r="J17">
        <v>0.16939976000000001</v>
      </c>
      <c r="K17">
        <v>4.0389917400000002</v>
      </c>
      <c r="L17">
        <v>9.42</v>
      </c>
      <c r="M17">
        <v>2.5457166244999998</v>
      </c>
      <c r="N17">
        <v>0.4692328335</v>
      </c>
      <c r="O17">
        <v>0</v>
      </c>
      <c r="P17">
        <v>0.18502614049999999</v>
      </c>
      <c r="Q17">
        <v>2.6799999999999899</v>
      </c>
      <c r="R17">
        <v>0</v>
      </c>
      <c r="S17">
        <v>0</v>
      </c>
      <c r="T17">
        <v>1.737E-2</v>
      </c>
      <c r="U17">
        <v>8.2642257798250007</v>
      </c>
      <c r="V17">
        <v>1.62043626537302</v>
      </c>
      <c r="W17">
        <v>1124.3719999999901</v>
      </c>
      <c r="X17">
        <v>1080</v>
      </c>
      <c r="Y17">
        <v>0.69747167429824897</v>
      </c>
      <c r="Z17">
        <v>0.30252832570174998</v>
      </c>
      <c r="AA17">
        <v>3.6577425321112901E-4</v>
      </c>
      <c r="AB17">
        <v>3.6577425321112901E-4</v>
      </c>
      <c r="AC17" t="s">
        <v>5810</v>
      </c>
      <c r="AE17">
        <v>3.6577425321112901E-4</v>
      </c>
      <c r="AF17">
        <v>3.6577425321112901E-4</v>
      </c>
      <c r="AG17" t="s">
        <v>5810</v>
      </c>
    </row>
    <row r="18" spans="1:33">
      <c r="A18">
        <v>16</v>
      </c>
      <c r="B18" t="s">
        <v>4421</v>
      </c>
      <c r="C18" t="s">
        <v>3019</v>
      </c>
      <c r="D18" t="s">
        <v>4421</v>
      </c>
      <c r="E18">
        <v>19.329999999999998</v>
      </c>
      <c r="F18">
        <v>-102.39</v>
      </c>
      <c r="G18">
        <v>50.575000000000003</v>
      </c>
      <c r="H18">
        <v>0.94</v>
      </c>
      <c r="I18">
        <v>19.034999999999901</v>
      </c>
      <c r="J18">
        <v>0.11</v>
      </c>
      <c r="K18">
        <v>5.15</v>
      </c>
      <c r="L18">
        <v>9.59</v>
      </c>
      <c r="M18">
        <v>3.98999999999999</v>
      </c>
      <c r="N18">
        <v>0.65</v>
      </c>
      <c r="O18">
        <v>0</v>
      </c>
      <c r="P18">
        <v>0.18</v>
      </c>
      <c r="Q18">
        <v>3.0295081970000002</v>
      </c>
      <c r="R18">
        <v>0</v>
      </c>
      <c r="S18">
        <v>0</v>
      </c>
      <c r="T18">
        <v>6.0664480874999899E-2</v>
      </c>
      <c r="U18">
        <v>4.6154999999999902</v>
      </c>
      <c r="V18">
        <v>0.90499990949999898</v>
      </c>
      <c r="W18">
        <v>1127.194</v>
      </c>
      <c r="X18">
        <v>1940</v>
      </c>
      <c r="Y18">
        <v>0.60157937464919897</v>
      </c>
      <c r="Z18">
        <v>0.39842062535079997</v>
      </c>
      <c r="AA18">
        <v>3.5406377764736702E-4</v>
      </c>
      <c r="AB18">
        <v>3.5406377764736599E-4</v>
      </c>
      <c r="AC18" t="s">
        <v>5810</v>
      </c>
      <c r="AE18">
        <v>3.5406377764736702E-4</v>
      </c>
      <c r="AF18">
        <v>3.5406377764736599E-4</v>
      </c>
      <c r="AG18" t="s">
        <v>5810</v>
      </c>
    </row>
    <row r="19" spans="1:33">
      <c r="A19">
        <v>17</v>
      </c>
      <c r="B19" t="s">
        <v>3089</v>
      </c>
      <c r="C19" t="s">
        <v>2877</v>
      </c>
      <c r="D19" t="s">
        <v>3089</v>
      </c>
      <c r="E19">
        <v>19.685233</v>
      </c>
      <c r="F19">
        <v>145.39048299999999</v>
      </c>
      <c r="G19">
        <v>53.017499999999998</v>
      </c>
      <c r="H19">
        <v>0.81100000000000005</v>
      </c>
      <c r="I19">
        <v>16.825499999999899</v>
      </c>
      <c r="J19">
        <v>0.17499999999999999</v>
      </c>
      <c r="K19">
        <v>4.1139999999999999</v>
      </c>
      <c r="L19">
        <v>9.5429999999999993</v>
      </c>
      <c r="M19">
        <v>1.4319999999999999</v>
      </c>
      <c r="N19">
        <v>0.58850000000000002</v>
      </c>
      <c r="O19">
        <v>0</v>
      </c>
      <c r="P19">
        <v>0.11</v>
      </c>
      <c r="Q19">
        <v>3.7681255999999999</v>
      </c>
      <c r="R19">
        <v>0</v>
      </c>
      <c r="S19">
        <v>0</v>
      </c>
      <c r="T19">
        <v>1.99255376399999E-2</v>
      </c>
      <c r="U19">
        <v>7.9959499999999997</v>
      </c>
      <c r="V19">
        <v>1.56783317655</v>
      </c>
      <c r="W19">
        <v>1126.4138</v>
      </c>
      <c r="X19">
        <v>1595</v>
      </c>
      <c r="Y19">
        <v>0.83059555167049703</v>
      </c>
      <c r="Z19">
        <v>0.16940444832950199</v>
      </c>
      <c r="AA19">
        <v>9.1468900299460001E-4</v>
      </c>
      <c r="AB19">
        <v>9.1468900299459903E-4</v>
      </c>
      <c r="AC19" t="s">
        <v>5810</v>
      </c>
      <c r="AE19">
        <v>9.1468900299460001E-4</v>
      </c>
      <c r="AF19">
        <v>9.1468900299459903E-4</v>
      </c>
      <c r="AG19" t="s">
        <v>5810</v>
      </c>
    </row>
    <row r="20" spans="1:33">
      <c r="A20">
        <v>18</v>
      </c>
      <c r="B20" t="s">
        <v>4925</v>
      </c>
      <c r="C20" t="s">
        <v>8440</v>
      </c>
      <c r="D20" t="s">
        <v>4925</v>
      </c>
      <c r="E20">
        <v>14.583</v>
      </c>
      <c r="F20">
        <v>-91.186000000000007</v>
      </c>
      <c r="G20">
        <v>52.287011945000003</v>
      </c>
      <c r="H20">
        <v>1.367369372</v>
      </c>
      <c r="I20">
        <v>16.631158559999999</v>
      </c>
      <c r="J20">
        <v>0.11807292</v>
      </c>
      <c r="K20">
        <v>3.554203277</v>
      </c>
      <c r="L20">
        <v>7.6002678399999999</v>
      </c>
      <c r="M20">
        <v>3.7245554465000001</v>
      </c>
      <c r="N20">
        <v>1.0623882499999999</v>
      </c>
      <c r="O20">
        <v>0</v>
      </c>
      <c r="P20">
        <v>0.26905440800000002</v>
      </c>
      <c r="Q20">
        <v>2.4049999999999998</v>
      </c>
      <c r="R20">
        <v>0</v>
      </c>
      <c r="S20">
        <v>0</v>
      </c>
      <c r="T20">
        <v>2.775E-2</v>
      </c>
      <c r="U20">
        <v>7.0372525597249904</v>
      </c>
      <c r="V20">
        <v>1.37985330509798</v>
      </c>
      <c r="W20">
        <v>1094.1644461440001</v>
      </c>
      <c r="X20">
        <v>1055</v>
      </c>
      <c r="Y20">
        <v>0.65141944497424797</v>
      </c>
      <c r="Z20">
        <v>0.34858055502575103</v>
      </c>
      <c r="AA20">
        <v>7.1118515618577604E-4</v>
      </c>
      <c r="AB20">
        <v>7.1118515618577604E-4</v>
      </c>
      <c r="AC20" t="s">
        <v>5810</v>
      </c>
      <c r="AE20">
        <v>7.1118515618577604E-4</v>
      </c>
      <c r="AF20">
        <v>7.1118515618577604E-4</v>
      </c>
      <c r="AG20" t="s">
        <v>5810</v>
      </c>
    </row>
    <row r="21" spans="1:33">
      <c r="A21">
        <v>19</v>
      </c>
      <c r="B21" t="s">
        <v>7789</v>
      </c>
      <c r="C21" t="s">
        <v>2919</v>
      </c>
      <c r="D21" t="s">
        <v>3059</v>
      </c>
      <c r="E21">
        <v>59.339166669999997</v>
      </c>
      <c r="F21">
        <v>-153.4197222</v>
      </c>
      <c r="G21">
        <v>50.72</v>
      </c>
      <c r="H21">
        <v>0.78</v>
      </c>
      <c r="I21">
        <v>17.95</v>
      </c>
      <c r="J21">
        <v>0.14000000000000001</v>
      </c>
      <c r="K21">
        <v>2.52</v>
      </c>
      <c r="L21">
        <v>10.26</v>
      </c>
      <c r="M21">
        <v>2.16</v>
      </c>
      <c r="N21">
        <v>0.44</v>
      </c>
      <c r="O21">
        <v>0</v>
      </c>
      <c r="P21">
        <v>0.17</v>
      </c>
      <c r="Q21">
        <v>5.99</v>
      </c>
      <c r="R21">
        <v>0</v>
      </c>
      <c r="S21">
        <v>0</v>
      </c>
      <c r="T21">
        <v>1.4500000000000001E-2</v>
      </c>
      <c r="U21">
        <v>6.0519999999999996</v>
      </c>
      <c r="V21">
        <v>1.186666548</v>
      </c>
      <c r="W21">
        <v>1138.316</v>
      </c>
      <c r="X21">
        <v>2980</v>
      </c>
      <c r="Y21">
        <v>0.93172542212602005</v>
      </c>
      <c r="Z21">
        <v>6.8274577873979794E-2</v>
      </c>
      <c r="AA21">
        <v>1.58704016916807E-3</v>
      </c>
      <c r="AB21">
        <v>1.58704016916807E-3</v>
      </c>
      <c r="AC21" t="s">
        <v>5810</v>
      </c>
      <c r="AE21">
        <v>1.58704016916807E-3</v>
      </c>
      <c r="AF21">
        <v>1.58704016916807E-3</v>
      </c>
      <c r="AG21" t="s">
        <v>5810</v>
      </c>
    </row>
    <row r="22" spans="1:33">
      <c r="A22">
        <v>20</v>
      </c>
      <c r="B22" t="s">
        <v>2452</v>
      </c>
      <c r="C22" t="s">
        <v>3040</v>
      </c>
      <c r="D22" t="s">
        <v>3042</v>
      </c>
      <c r="E22">
        <v>-1.23</v>
      </c>
      <c r="F22">
        <v>29.72</v>
      </c>
      <c r="G22">
        <v>45.814999999999998</v>
      </c>
      <c r="H22">
        <v>3.33</v>
      </c>
      <c r="I22">
        <v>14.51</v>
      </c>
      <c r="J22">
        <v>0.21</v>
      </c>
      <c r="K22">
        <v>5.22</v>
      </c>
      <c r="L22">
        <v>9.52</v>
      </c>
      <c r="M22">
        <v>2.86</v>
      </c>
      <c r="N22">
        <v>3.5</v>
      </c>
      <c r="O22">
        <v>0</v>
      </c>
      <c r="P22">
        <v>0.66</v>
      </c>
      <c r="Q22">
        <v>0.77</v>
      </c>
      <c r="R22">
        <v>0</v>
      </c>
      <c r="S22">
        <v>0</v>
      </c>
      <c r="T22">
        <v>4.2900000000000001E-2</v>
      </c>
      <c r="U22">
        <v>10.327500000000001</v>
      </c>
      <c r="V22">
        <v>2.0249997975</v>
      </c>
      <c r="W22">
        <v>1126.0319999999999</v>
      </c>
      <c r="X22">
        <v>540</v>
      </c>
      <c r="Y22">
        <v>0.247393591053824</v>
      </c>
      <c r="Z22">
        <v>0.75260640894617503</v>
      </c>
      <c r="AA22">
        <v>7.8756681461588198E-4</v>
      </c>
      <c r="AB22">
        <v>7.87566814615881E-4</v>
      </c>
      <c r="AC22" t="s">
        <v>5810</v>
      </c>
      <c r="AE22">
        <v>8.5924700743886901E-4</v>
      </c>
      <c r="AF22">
        <v>8.5924700743886901E-4</v>
      </c>
      <c r="AG22" t="s">
        <v>5810</v>
      </c>
    </row>
    <row r="23" spans="1:33">
      <c r="A23">
        <v>21</v>
      </c>
      <c r="B23" t="s">
        <v>1845</v>
      </c>
      <c r="C23" t="s">
        <v>5941</v>
      </c>
      <c r="D23" t="s">
        <v>6355</v>
      </c>
      <c r="E23">
        <v>64.63</v>
      </c>
      <c r="F23">
        <v>-17.53</v>
      </c>
      <c r="G23">
        <v>48.801749999999998</v>
      </c>
      <c r="H23">
        <v>0.89224999999999999</v>
      </c>
      <c r="I23">
        <v>14.314</v>
      </c>
      <c r="J23">
        <v>0.15739741367104501</v>
      </c>
      <c r="K23">
        <v>10.3955</v>
      </c>
      <c r="L23">
        <v>12.718999999999999</v>
      </c>
      <c r="M23">
        <v>1.7195</v>
      </c>
      <c r="N23">
        <v>1.14745497467901E-3</v>
      </c>
      <c r="O23">
        <v>0</v>
      </c>
      <c r="P23">
        <v>8.99006183459183E-4</v>
      </c>
      <c r="Q23">
        <v>0.16154745937500001</v>
      </c>
      <c r="R23">
        <v>0</v>
      </c>
      <c r="S23">
        <v>0</v>
      </c>
      <c r="T23">
        <v>5.4158068500000003E-2</v>
      </c>
      <c r="U23">
        <v>8.6139849999999996</v>
      </c>
      <c r="V23">
        <v>1.689016497765</v>
      </c>
      <c r="W23">
        <v>1179.1353999999999</v>
      </c>
      <c r="X23">
        <v>975</v>
      </c>
      <c r="Y23">
        <v>7.4275996269594696E-3</v>
      </c>
      <c r="Z23">
        <v>0.99257240037303995</v>
      </c>
      <c r="AA23">
        <v>3.1341134287237002E-4</v>
      </c>
      <c r="AB23">
        <v>3.1341134287237002E-4</v>
      </c>
      <c r="AC23" t="s">
        <v>5810</v>
      </c>
      <c r="AE23">
        <v>5.2363426523284701E-4</v>
      </c>
      <c r="AF23">
        <v>5.2363426523284701E-4</v>
      </c>
      <c r="AG23" t="s">
        <v>5810</v>
      </c>
    </row>
    <row r="24" spans="1:33">
      <c r="A24">
        <v>22</v>
      </c>
      <c r="B24" t="s">
        <v>3300</v>
      </c>
      <c r="C24" t="s">
        <v>2941</v>
      </c>
      <c r="D24" t="s">
        <v>3300</v>
      </c>
      <c r="E24">
        <v>40.750799999999998</v>
      </c>
      <c r="F24">
        <v>14.014849999999999</v>
      </c>
      <c r="G24">
        <v>48.319999999999901</v>
      </c>
      <c r="H24">
        <v>1.2170000000000001</v>
      </c>
      <c r="I24">
        <v>16.912749999999999</v>
      </c>
      <c r="J24">
        <v>0.12575</v>
      </c>
      <c r="K24">
        <v>4.4124999999999996</v>
      </c>
      <c r="L24">
        <v>10.667999999999999</v>
      </c>
      <c r="M24">
        <v>2.64949999999999</v>
      </c>
      <c r="N24">
        <v>3.4329999999999998</v>
      </c>
      <c r="O24">
        <v>2.0999999999999901E-2</v>
      </c>
      <c r="P24">
        <v>0.52825</v>
      </c>
      <c r="Q24">
        <v>1.1949999999999901</v>
      </c>
      <c r="R24">
        <v>0</v>
      </c>
      <c r="S24">
        <v>0</v>
      </c>
      <c r="T24">
        <v>4.6799250000000001E-2</v>
      </c>
      <c r="U24">
        <v>5.7387749999999897</v>
      </c>
      <c r="V24">
        <v>1.1252498874749901</v>
      </c>
      <c r="W24">
        <v>1145.0888</v>
      </c>
      <c r="X24">
        <v>945</v>
      </c>
      <c r="Y24">
        <v>0.24490616275521199</v>
      </c>
      <c r="Z24">
        <v>0.75509383724478696</v>
      </c>
      <c r="AA24">
        <v>3.4206128672742799E-4</v>
      </c>
      <c r="AB24">
        <v>3.4206128672742799E-4</v>
      </c>
      <c r="AC24" t="s">
        <v>5810</v>
      </c>
      <c r="AE24">
        <v>8.9373628282821995E-4</v>
      </c>
      <c r="AF24">
        <v>8.9373628282821995E-4</v>
      </c>
      <c r="AG24" t="s">
        <v>5810</v>
      </c>
    </row>
    <row r="25" spans="1:33">
      <c r="A25">
        <v>23</v>
      </c>
      <c r="B25" t="s">
        <v>3103</v>
      </c>
      <c r="C25" t="s">
        <v>2941</v>
      </c>
      <c r="D25" t="s">
        <v>3103</v>
      </c>
      <c r="E25">
        <v>40.750799999999998</v>
      </c>
      <c r="F25">
        <v>14.014849999999999</v>
      </c>
      <c r="G25">
        <v>48.2</v>
      </c>
      <c r="H25">
        <v>1.27</v>
      </c>
      <c r="I25">
        <v>16.7</v>
      </c>
      <c r="J25">
        <v>0.13</v>
      </c>
      <c r="K25">
        <v>6.15</v>
      </c>
      <c r="L25">
        <v>11.8</v>
      </c>
      <c r="M25">
        <v>3.01</v>
      </c>
      <c r="N25">
        <v>3.34</v>
      </c>
      <c r="O25">
        <v>0</v>
      </c>
      <c r="P25">
        <v>0.57999999999999996</v>
      </c>
      <c r="Q25">
        <v>1.2</v>
      </c>
      <c r="R25">
        <v>0</v>
      </c>
      <c r="S25">
        <v>0</v>
      </c>
      <c r="T25">
        <v>8.9099999999999999E-2</v>
      </c>
      <c r="U25">
        <v>8.67</v>
      </c>
      <c r="V25">
        <v>1.6999998300000001</v>
      </c>
      <c r="W25">
        <v>1163.8800000000001</v>
      </c>
      <c r="X25">
        <v>1220</v>
      </c>
      <c r="Y25">
        <v>0.20609595529430799</v>
      </c>
      <c r="Z25">
        <v>0.79390404470569198</v>
      </c>
      <c r="AA25">
        <v>4.3452376870413997E-4</v>
      </c>
      <c r="AB25">
        <v>4.34523768704139E-4</v>
      </c>
      <c r="AC25" t="s">
        <v>5810</v>
      </c>
      <c r="AE25">
        <v>3.1341134287237002E-4</v>
      </c>
      <c r="AF25">
        <v>3.1341134287237002E-4</v>
      </c>
      <c r="AG25" t="s">
        <v>5810</v>
      </c>
    </row>
    <row r="26" spans="1:33">
      <c r="A26">
        <v>24</v>
      </c>
      <c r="B26" t="s">
        <v>5095</v>
      </c>
      <c r="C26" t="s">
        <v>3019</v>
      </c>
      <c r="D26" t="s">
        <v>5095</v>
      </c>
      <c r="E26">
        <v>19.100000000000001</v>
      </c>
      <c r="F26">
        <v>-102.38</v>
      </c>
      <c r="G26">
        <v>52.6</v>
      </c>
      <c r="H26">
        <v>0.98</v>
      </c>
      <c r="I26">
        <v>18.260000000000002</v>
      </c>
      <c r="J26">
        <v>0.1</v>
      </c>
      <c r="K26">
        <v>4.92</v>
      </c>
      <c r="L26">
        <v>8.3000000000000007</v>
      </c>
      <c r="M26">
        <v>2.64</v>
      </c>
      <c r="N26">
        <v>0.88</v>
      </c>
      <c r="O26">
        <v>0</v>
      </c>
      <c r="P26">
        <v>0.24</v>
      </c>
      <c r="Q26">
        <v>1.820689655</v>
      </c>
      <c r="R26">
        <v>0</v>
      </c>
      <c r="S26">
        <v>0</v>
      </c>
      <c r="T26">
        <v>6.1701149429999998E-2</v>
      </c>
      <c r="U26">
        <v>5.1425000000000001</v>
      </c>
      <c r="V26">
        <v>1.0083332325000001</v>
      </c>
      <c r="W26">
        <v>1105.78</v>
      </c>
      <c r="X26">
        <v>1490</v>
      </c>
      <c r="Y26">
        <v>0.311238785524804</v>
      </c>
      <c r="Z26">
        <v>0.688761214475195</v>
      </c>
      <c r="AA26">
        <v>1.6986876752534601E-4</v>
      </c>
      <c r="AB26">
        <v>1.6986876752534601E-4</v>
      </c>
      <c r="AC26" t="s">
        <v>5810</v>
      </c>
      <c r="AE26">
        <v>3.4206128672742799E-4</v>
      </c>
      <c r="AF26">
        <v>3.4206128672742799E-4</v>
      </c>
      <c r="AG26" t="s">
        <v>5810</v>
      </c>
    </row>
    <row r="27" spans="1:33">
      <c r="A27">
        <v>25</v>
      </c>
      <c r="B27" t="s">
        <v>5056</v>
      </c>
      <c r="C27" t="s">
        <v>3019</v>
      </c>
      <c r="D27" t="s">
        <v>5056</v>
      </c>
      <c r="E27">
        <v>18.739999999999998</v>
      </c>
      <c r="F27">
        <v>-99.2</v>
      </c>
      <c r="G27">
        <v>52.4</v>
      </c>
      <c r="H27">
        <v>0.94</v>
      </c>
      <c r="I27">
        <v>15.7</v>
      </c>
      <c r="J27">
        <v>7.0000000000000007E-2</v>
      </c>
      <c r="K27">
        <v>7.65</v>
      </c>
      <c r="L27">
        <v>7.94</v>
      </c>
      <c r="M27">
        <v>3.23</v>
      </c>
      <c r="N27">
        <v>1.24</v>
      </c>
      <c r="O27">
        <v>0</v>
      </c>
      <c r="P27">
        <v>0.24</v>
      </c>
      <c r="Q27">
        <v>3</v>
      </c>
      <c r="R27">
        <v>0</v>
      </c>
      <c r="S27">
        <v>0</v>
      </c>
      <c r="T27">
        <v>2.5000000000000001E-2</v>
      </c>
      <c r="U27">
        <v>5.7119999999999997</v>
      </c>
      <c r="V27">
        <v>1.1199998879999999</v>
      </c>
      <c r="W27">
        <v>1099.8040000000001</v>
      </c>
      <c r="X27">
        <v>1200</v>
      </c>
      <c r="Y27">
        <v>0.74293738533290299</v>
      </c>
      <c r="Z27">
        <v>0.25706261466709701</v>
      </c>
      <c r="AA27">
        <v>1.00222468586152E-3</v>
      </c>
      <c r="AB27">
        <v>1.00222468586153E-3</v>
      </c>
      <c r="AC27" t="s">
        <v>5810</v>
      </c>
      <c r="AE27">
        <v>4.3452376870413997E-4</v>
      </c>
      <c r="AF27">
        <v>4.34523768704139E-4</v>
      </c>
      <c r="AG27" t="s">
        <v>5810</v>
      </c>
    </row>
    <row r="28" spans="1:33">
      <c r="A28">
        <v>26</v>
      </c>
      <c r="B28" t="s">
        <v>2966</v>
      </c>
      <c r="C28" t="s">
        <v>8440</v>
      </c>
      <c r="D28" t="s">
        <v>2966</v>
      </c>
      <c r="E28">
        <v>12.5067</v>
      </c>
      <c r="F28">
        <v>-86.702799999999996</v>
      </c>
      <c r="G28">
        <v>49.06</v>
      </c>
      <c r="H28">
        <v>0.8</v>
      </c>
      <c r="I28">
        <v>18.05</v>
      </c>
      <c r="J28">
        <v>0.17</v>
      </c>
      <c r="K28">
        <v>6.3285967799999998</v>
      </c>
      <c r="L28">
        <v>11.87</v>
      </c>
      <c r="M28">
        <v>2.0249999999999999</v>
      </c>
      <c r="N28">
        <v>0.29499999999999998</v>
      </c>
      <c r="O28">
        <v>0</v>
      </c>
      <c r="P28">
        <v>0.14499999999999999</v>
      </c>
      <c r="Q28">
        <v>4.5999999999999996</v>
      </c>
      <c r="R28">
        <v>0</v>
      </c>
      <c r="S28">
        <v>0</v>
      </c>
      <c r="T28">
        <v>5.9400000000000001E-2</v>
      </c>
      <c r="U28">
        <v>8.6572499999999994</v>
      </c>
      <c r="V28">
        <v>1.69749983025</v>
      </c>
      <c r="W28">
        <v>1165.0419999999999</v>
      </c>
      <c r="X28">
        <v>2865</v>
      </c>
      <c r="Y28">
        <v>0.78669394056773401</v>
      </c>
      <c r="Z28">
        <v>0.21330605943226499</v>
      </c>
      <c r="AA28">
        <v>5.5795147833723104E-4</v>
      </c>
      <c r="AB28">
        <v>5.5795147833723104E-4</v>
      </c>
      <c r="AC28" t="s">
        <v>5810</v>
      </c>
      <c r="AE28">
        <v>1.6986876752534601E-4</v>
      </c>
      <c r="AF28">
        <v>1.6986876752534601E-4</v>
      </c>
      <c r="AG28" t="s">
        <v>5810</v>
      </c>
    </row>
    <row r="29" spans="1:33">
      <c r="A29">
        <v>27</v>
      </c>
      <c r="B29" t="s">
        <v>4874</v>
      </c>
      <c r="C29" t="s">
        <v>3019</v>
      </c>
      <c r="D29" t="s">
        <v>4874</v>
      </c>
      <c r="E29">
        <v>19.7</v>
      </c>
      <c r="F29">
        <v>-101.35</v>
      </c>
      <c r="G29">
        <v>52.45</v>
      </c>
      <c r="H29">
        <v>1.2349999999999901</v>
      </c>
      <c r="I29">
        <v>19.29</v>
      </c>
      <c r="J29">
        <v>0.1</v>
      </c>
      <c r="K29">
        <v>4.4249999999999998</v>
      </c>
      <c r="L29">
        <v>8.5449999999999999</v>
      </c>
      <c r="M29">
        <v>4.18</v>
      </c>
      <c r="N29">
        <v>0.88500000000000001</v>
      </c>
      <c r="O29">
        <v>0</v>
      </c>
      <c r="P29">
        <v>0.315</v>
      </c>
      <c r="Q29">
        <v>2.634100101</v>
      </c>
      <c r="R29">
        <v>0</v>
      </c>
      <c r="S29">
        <v>0</v>
      </c>
      <c r="T29">
        <v>5.6329545454999998E-2</v>
      </c>
      <c r="U29">
        <v>5.8224999999999998</v>
      </c>
      <c r="V29">
        <v>1.1416665524999901</v>
      </c>
      <c r="W29">
        <v>1109.847</v>
      </c>
      <c r="X29">
        <v>1575</v>
      </c>
      <c r="Y29">
        <v>0.45631604348538002</v>
      </c>
      <c r="Z29">
        <v>0.54368395651461898</v>
      </c>
      <c r="AA29">
        <v>5.4085476937074399E-4</v>
      </c>
      <c r="AB29">
        <v>5.4085476937074399E-4</v>
      </c>
      <c r="AC29" t="s">
        <v>5810</v>
      </c>
      <c r="AE29">
        <v>1.00222468586152E-3</v>
      </c>
      <c r="AF29">
        <v>1.00222468586153E-3</v>
      </c>
      <c r="AG29" t="s">
        <v>5810</v>
      </c>
    </row>
    <row r="30" spans="1:33">
      <c r="A30">
        <v>28</v>
      </c>
      <c r="B30" t="s">
        <v>4757</v>
      </c>
      <c r="C30" t="s">
        <v>3019</v>
      </c>
      <c r="D30" t="s">
        <v>4757</v>
      </c>
      <c r="E30">
        <v>19.18</v>
      </c>
      <c r="F30">
        <v>-102.48</v>
      </c>
      <c r="G30">
        <v>52.225000000000001</v>
      </c>
      <c r="H30">
        <v>1.26</v>
      </c>
      <c r="I30">
        <v>18.93</v>
      </c>
      <c r="J30">
        <v>0.11</v>
      </c>
      <c r="K30">
        <v>5.1150000000000002</v>
      </c>
      <c r="L30">
        <v>8.875</v>
      </c>
      <c r="M30">
        <v>3.5750000000000002</v>
      </c>
      <c r="N30">
        <v>0.92500000000000004</v>
      </c>
      <c r="O30">
        <v>0</v>
      </c>
      <c r="P30">
        <v>0.25</v>
      </c>
      <c r="Q30">
        <v>2.8068184695</v>
      </c>
      <c r="R30">
        <v>0</v>
      </c>
      <c r="S30">
        <v>0</v>
      </c>
      <c r="T30">
        <v>8.3940110024999903E-2</v>
      </c>
      <c r="U30">
        <v>5.4442499999999896</v>
      </c>
      <c r="V30">
        <v>1.0674998932499999</v>
      </c>
      <c r="W30">
        <v>1115.325</v>
      </c>
      <c r="X30">
        <v>2215</v>
      </c>
      <c r="Y30">
        <v>0.38795129945038798</v>
      </c>
      <c r="Z30">
        <v>0.61204870054961102</v>
      </c>
      <c r="AA30">
        <v>5.5440545782526002E-4</v>
      </c>
      <c r="AB30">
        <v>5.5440545782526002E-4</v>
      </c>
      <c r="AC30" t="s">
        <v>5810</v>
      </c>
      <c r="AE30">
        <v>5.5795147833723104E-4</v>
      </c>
      <c r="AF30">
        <v>5.5795147833723104E-4</v>
      </c>
      <c r="AG30" t="s">
        <v>5810</v>
      </c>
    </row>
    <row r="31" spans="1:33">
      <c r="A31">
        <v>29</v>
      </c>
      <c r="B31" t="s">
        <v>3108</v>
      </c>
      <c r="C31" t="s">
        <v>3019</v>
      </c>
      <c r="D31" t="s">
        <v>3108</v>
      </c>
      <c r="E31">
        <v>19.04</v>
      </c>
      <c r="F31">
        <v>-99.15</v>
      </c>
      <c r="G31">
        <v>51.75</v>
      </c>
      <c r="H31">
        <v>1.7450000000000001</v>
      </c>
      <c r="I31">
        <v>16.55</v>
      </c>
      <c r="J31">
        <v>0.1</v>
      </c>
      <c r="K31">
        <v>6.2</v>
      </c>
      <c r="L31">
        <v>8.65</v>
      </c>
      <c r="M31">
        <v>3.96</v>
      </c>
      <c r="N31">
        <v>1.2050000000000001</v>
      </c>
      <c r="O31">
        <v>0</v>
      </c>
      <c r="P31">
        <v>0.495</v>
      </c>
      <c r="Q31">
        <v>3.2</v>
      </c>
      <c r="R31">
        <v>0</v>
      </c>
      <c r="S31">
        <v>0</v>
      </c>
      <c r="T31">
        <v>0.16149999999999901</v>
      </c>
      <c r="U31">
        <v>5.5334999999999903</v>
      </c>
      <c r="V31">
        <v>1.0849998914999901</v>
      </c>
      <c r="W31">
        <v>1111.5899999999999</v>
      </c>
      <c r="X31">
        <v>3180</v>
      </c>
      <c r="Y31">
        <v>0.39813220493948598</v>
      </c>
      <c r="Z31">
        <v>0.60186779506051302</v>
      </c>
      <c r="AA31">
        <v>6.9448818803235905E-4</v>
      </c>
      <c r="AB31">
        <v>6.9448818803235905E-4</v>
      </c>
      <c r="AC31" t="s">
        <v>5810</v>
      </c>
      <c r="AE31">
        <v>5.4085476937074399E-4</v>
      </c>
      <c r="AF31">
        <v>5.4085476937074399E-4</v>
      </c>
      <c r="AG31" t="s">
        <v>5810</v>
      </c>
    </row>
    <row r="32" spans="1:33">
      <c r="A32">
        <v>30</v>
      </c>
      <c r="B32" t="s">
        <v>3292</v>
      </c>
      <c r="C32" t="s">
        <v>2969</v>
      </c>
      <c r="D32" t="s">
        <v>3292</v>
      </c>
      <c r="E32">
        <v>52.836469999999998</v>
      </c>
      <c r="F32">
        <v>-169.86749</v>
      </c>
      <c r="G32">
        <v>48.001799699999999</v>
      </c>
      <c r="H32">
        <v>0.98095414800000003</v>
      </c>
      <c r="I32">
        <v>18.591481689999998</v>
      </c>
      <c r="J32">
        <v>0.157207023</v>
      </c>
      <c r="K32">
        <v>6.0912208850000003</v>
      </c>
      <c r="L32">
        <v>11.24177141</v>
      </c>
      <c r="M32">
        <v>2.7814924589999999</v>
      </c>
      <c r="N32">
        <v>0.295555493</v>
      </c>
      <c r="O32">
        <v>0</v>
      </c>
      <c r="P32">
        <v>0.12621053900000001</v>
      </c>
      <c r="Q32">
        <v>3.3931433059999998</v>
      </c>
      <c r="R32">
        <v>0</v>
      </c>
      <c r="S32">
        <v>0</v>
      </c>
      <c r="T32">
        <v>7.1405490180000003E-2</v>
      </c>
      <c r="U32">
        <v>7.0891292509999904</v>
      </c>
      <c r="V32">
        <v>1.3900252043307899</v>
      </c>
      <c r="W32">
        <v>1154.6134054060001</v>
      </c>
      <c r="X32">
        <v>2320</v>
      </c>
      <c r="Y32">
        <v>0.60593956617851896</v>
      </c>
      <c r="Z32">
        <v>0.39406043382147998</v>
      </c>
      <c r="AA32">
        <v>6.4587638575138503E-4</v>
      </c>
      <c r="AB32">
        <v>6.4587638575138503E-4</v>
      </c>
      <c r="AC32" t="s">
        <v>5810</v>
      </c>
      <c r="AE32">
        <v>5.5440545782526002E-4</v>
      </c>
      <c r="AF32">
        <v>5.5440545782526002E-4</v>
      </c>
      <c r="AG32" t="s">
        <v>5810</v>
      </c>
    </row>
    <row r="33" spans="1:33">
      <c r="A33">
        <v>31</v>
      </c>
      <c r="B33" t="s">
        <v>3021</v>
      </c>
      <c r="C33" t="s">
        <v>3019</v>
      </c>
      <c r="D33" t="s">
        <v>3021</v>
      </c>
      <c r="E33">
        <v>19.63</v>
      </c>
      <c r="F33">
        <v>-103.49</v>
      </c>
      <c r="G33">
        <v>47.458616665000001</v>
      </c>
      <c r="H33">
        <v>1.797925</v>
      </c>
      <c r="I33">
        <v>15.522346665000001</v>
      </c>
      <c r="J33">
        <v>7.6909333499999996E-2</v>
      </c>
      <c r="K33">
        <v>5.3775166665</v>
      </c>
      <c r="L33">
        <v>10.870875</v>
      </c>
      <c r="M33">
        <v>2.7370416664999899</v>
      </c>
      <c r="N33">
        <v>4.7993125000000001</v>
      </c>
      <c r="O33">
        <v>0</v>
      </c>
      <c r="P33">
        <v>1.2922374999999999</v>
      </c>
      <c r="Q33">
        <v>2.5</v>
      </c>
      <c r="R33">
        <v>0</v>
      </c>
      <c r="S33">
        <v>0</v>
      </c>
      <c r="T33">
        <v>0.16</v>
      </c>
      <c r="U33">
        <v>4.8068102084749897</v>
      </c>
      <c r="V33">
        <v>0.94251171133215195</v>
      </c>
      <c r="W33">
        <v>1148.4565250000001</v>
      </c>
      <c r="X33">
        <v>2225</v>
      </c>
      <c r="Y33">
        <v>0.37023979857415901</v>
      </c>
      <c r="Z33">
        <v>0.62976020142583999</v>
      </c>
      <c r="AA33">
        <v>7.4032893846314504E-4</v>
      </c>
      <c r="AB33">
        <v>7.4032893846314504E-4</v>
      </c>
      <c r="AC33" t="s">
        <v>5810</v>
      </c>
      <c r="AE33">
        <v>6.9448818803235905E-4</v>
      </c>
      <c r="AF33">
        <v>6.9448818803235905E-4</v>
      </c>
      <c r="AG33" t="s">
        <v>5810</v>
      </c>
    </row>
    <row r="34" spans="1:33">
      <c r="A34">
        <v>32</v>
      </c>
      <c r="B34" t="s">
        <v>3866</v>
      </c>
      <c r="C34" t="s">
        <v>2919</v>
      </c>
      <c r="D34" t="s">
        <v>3866</v>
      </c>
      <c r="E34">
        <v>55.343938999999999</v>
      </c>
      <c r="F34">
        <v>-162.07220000000001</v>
      </c>
      <c r="G34">
        <v>52.379999999999903</v>
      </c>
      <c r="H34">
        <v>1.0649999999999999</v>
      </c>
      <c r="I34">
        <v>17.954999999999998</v>
      </c>
      <c r="J34">
        <v>0.17499999999999999</v>
      </c>
      <c r="K34">
        <v>3.585</v>
      </c>
      <c r="L34">
        <v>9.5299999999999994</v>
      </c>
      <c r="M34">
        <v>3.15</v>
      </c>
      <c r="N34">
        <v>1.0899999999999901</v>
      </c>
      <c r="O34">
        <v>0</v>
      </c>
      <c r="P34">
        <v>0.22</v>
      </c>
      <c r="Q34">
        <v>1.79</v>
      </c>
      <c r="R34">
        <v>0</v>
      </c>
      <c r="S34">
        <v>0</v>
      </c>
      <c r="T34">
        <v>2.8999999999999998E-3</v>
      </c>
      <c r="U34">
        <v>6.1964999999999897</v>
      </c>
      <c r="V34">
        <v>1.2149998785</v>
      </c>
      <c r="W34">
        <v>1126.1979999999901</v>
      </c>
      <c r="X34">
        <v>410</v>
      </c>
      <c r="Y34">
        <v>0.80034411101797098</v>
      </c>
      <c r="Z34">
        <v>0.19965588898202799</v>
      </c>
      <c r="AA34">
        <v>6.7219368532325699E-4</v>
      </c>
      <c r="AB34">
        <v>6.7219368532325796E-4</v>
      </c>
      <c r="AC34" t="s">
        <v>5810</v>
      </c>
      <c r="AE34">
        <v>6.4587638575138503E-4</v>
      </c>
      <c r="AF34">
        <v>6.4587638575138503E-4</v>
      </c>
      <c r="AG34" t="s">
        <v>5810</v>
      </c>
    </row>
    <row r="35" spans="1:33">
      <c r="A35">
        <v>33</v>
      </c>
      <c r="B35" t="s">
        <v>2447</v>
      </c>
      <c r="C35" t="s">
        <v>3040</v>
      </c>
      <c r="D35" t="s">
        <v>4085</v>
      </c>
      <c r="E35">
        <v>13.6</v>
      </c>
      <c r="F35">
        <v>40.67</v>
      </c>
      <c r="G35">
        <v>49.29</v>
      </c>
      <c r="H35">
        <v>2.42</v>
      </c>
      <c r="I35">
        <v>13.84</v>
      </c>
      <c r="J35">
        <v>0.22</v>
      </c>
      <c r="K35">
        <v>5.6</v>
      </c>
      <c r="L35">
        <v>11.75</v>
      </c>
      <c r="M35">
        <v>2.83</v>
      </c>
      <c r="N35">
        <v>0.56999999999999995</v>
      </c>
      <c r="O35">
        <v>0</v>
      </c>
      <c r="P35">
        <v>0.39</v>
      </c>
      <c r="Q35">
        <v>0.1118</v>
      </c>
      <c r="R35">
        <v>0</v>
      </c>
      <c r="S35">
        <v>0</v>
      </c>
      <c r="T35">
        <v>1.12E-2</v>
      </c>
      <c r="U35">
        <v>9.7665000000000006</v>
      </c>
      <c r="V35">
        <v>1.9149998085</v>
      </c>
      <c r="W35">
        <v>1163.05</v>
      </c>
      <c r="X35">
        <v>180</v>
      </c>
      <c r="Y35">
        <v>1.7999208273017701E-2</v>
      </c>
      <c r="Z35">
        <v>0.98200079172698196</v>
      </c>
      <c r="AA35">
        <v>1.6430278131588001E-4</v>
      </c>
      <c r="AB35">
        <v>1.6430278131588001E-4</v>
      </c>
      <c r="AC35" t="s">
        <v>5810</v>
      </c>
      <c r="AE35">
        <v>7.4032893846314504E-4</v>
      </c>
      <c r="AF35">
        <v>7.4032893846314504E-4</v>
      </c>
      <c r="AG35" t="s">
        <v>5810</v>
      </c>
    </row>
    <row r="36" spans="1:33">
      <c r="A36">
        <v>34</v>
      </c>
      <c r="B36" t="s">
        <v>2887</v>
      </c>
      <c r="C36" t="s">
        <v>2941</v>
      </c>
      <c r="D36" t="s">
        <v>2887</v>
      </c>
      <c r="E36">
        <v>37.75</v>
      </c>
      <c r="F36">
        <v>14.99</v>
      </c>
      <c r="G36">
        <v>47.95</v>
      </c>
      <c r="H36">
        <v>1.452</v>
      </c>
      <c r="I36">
        <v>16.116499999999998</v>
      </c>
      <c r="J36">
        <v>0.15125</v>
      </c>
      <c r="K36">
        <v>4.1183300000000003</v>
      </c>
      <c r="L36">
        <v>10.683299999999999</v>
      </c>
      <c r="M36">
        <v>4.1920000000000002</v>
      </c>
      <c r="N36">
        <v>2.0951499999999998</v>
      </c>
      <c r="O36">
        <v>0</v>
      </c>
      <c r="P36">
        <v>0.58674999999999999</v>
      </c>
      <c r="Q36">
        <v>1.1601096415000001</v>
      </c>
      <c r="R36">
        <v>0</v>
      </c>
      <c r="S36">
        <v>0</v>
      </c>
      <c r="T36">
        <v>6.7659307784999997E-2</v>
      </c>
      <c r="U36">
        <v>7.0889999999999898</v>
      </c>
      <c r="V36">
        <v>1.3899998609999999</v>
      </c>
      <c r="W36">
        <v>1145.3427799999999</v>
      </c>
      <c r="X36">
        <v>1370</v>
      </c>
      <c r="Y36">
        <v>0.17782517372386</v>
      </c>
      <c r="Z36">
        <v>0.82217482627613903</v>
      </c>
      <c r="AA36">
        <v>5.8288826749789205E-4</v>
      </c>
      <c r="AB36">
        <v>5.8288826749789205E-4</v>
      </c>
      <c r="AC36" t="s">
        <v>5810</v>
      </c>
      <c r="AE36">
        <v>6.7219368532325699E-4</v>
      </c>
      <c r="AF36">
        <v>6.7219368532325796E-4</v>
      </c>
      <c r="AG36" t="s">
        <v>5810</v>
      </c>
    </row>
    <row r="37" spans="1:33">
      <c r="A37">
        <v>35</v>
      </c>
      <c r="B37" t="s">
        <v>1267</v>
      </c>
      <c r="C37" t="s">
        <v>5945</v>
      </c>
      <c r="D37" t="s">
        <v>81</v>
      </c>
      <c r="E37">
        <v>27.73</v>
      </c>
      <c r="F37">
        <v>-18.03</v>
      </c>
      <c r="G37">
        <v>42.7414600495974</v>
      </c>
      <c r="H37">
        <v>4.5046462983931601</v>
      </c>
      <c r="I37">
        <v>13.969683185393</v>
      </c>
      <c r="J37">
        <v>0.16367416827978401</v>
      </c>
      <c r="K37">
        <v>5.5237989733067598</v>
      </c>
      <c r="L37">
        <v>11.0829996843679</v>
      </c>
      <c r="M37">
        <v>3.9782740670002501</v>
      </c>
      <c r="N37">
        <v>1.37577017868347</v>
      </c>
      <c r="O37">
        <v>0</v>
      </c>
      <c r="P37">
        <v>0.91682777910892199</v>
      </c>
      <c r="Q37">
        <v>0.98</v>
      </c>
      <c r="R37">
        <v>0</v>
      </c>
      <c r="S37">
        <v>0</v>
      </c>
      <c r="T37">
        <v>0.15645621722950101</v>
      </c>
      <c r="U37">
        <v>11.5594227823656</v>
      </c>
      <c r="V37">
        <v>2.2665532600830098</v>
      </c>
      <c r="W37">
        <v>1151.9777947605</v>
      </c>
      <c r="X37">
        <v>1330</v>
      </c>
      <c r="Y37">
        <v>0.20158209093346899</v>
      </c>
      <c r="Z37">
        <v>0.79841790906652998</v>
      </c>
      <c r="AA37">
        <v>8.49792299646667E-4</v>
      </c>
      <c r="AB37">
        <v>8.49792299646667E-4</v>
      </c>
      <c r="AC37" t="s">
        <v>5810</v>
      </c>
      <c r="AE37">
        <v>4.3749249873748598E-4</v>
      </c>
      <c r="AF37">
        <v>4.3749249873748598E-4</v>
      </c>
      <c r="AG37" t="s">
        <v>5810</v>
      </c>
    </row>
    <row r="38" spans="1:33">
      <c r="A38">
        <v>36</v>
      </c>
      <c r="B38" t="s">
        <v>3752</v>
      </c>
      <c r="C38" t="s">
        <v>2877</v>
      </c>
      <c r="D38" t="s">
        <v>3752</v>
      </c>
      <c r="E38">
        <v>20.546582999999998</v>
      </c>
      <c r="F38">
        <v>144.89708300000001</v>
      </c>
      <c r="G38">
        <v>49.637999999999998</v>
      </c>
      <c r="H38">
        <v>0.86099999999999999</v>
      </c>
      <c r="I38">
        <v>13.776</v>
      </c>
      <c r="J38">
        <v>0.34300000000000003</v>
      </c>
      <c r="K38">
        <v>6.3940000000000001</v>
      </c>
      <c r="L38">
        <v>8.1319999999999997</v>
      </c>
      <c r="M38">
        <v>2.5089999999999999</v>
      </c>
      <c r="N38">
        <v>0.45800000000000002</v>
      </c>
      <c r="O38">
        <v>0</v>
      </c>
      <c r="P38">
        <v>0.121</v>
      </c>
      <c r="Q38">
        <v>1.095167196</v>
      </c>
      <c r="R38">
        <v>0</v>
      </c>
      <c r="S38">
        <v>0</v>
      </c>
      <c r="T38">
        <v>6.9753759239999996E-3</v>
      </c>
      <c r="U38">
        <v>15.15465</v>
      </c>
      <c r="V38">
        <v>2.9714997028500001</v>
      </c>
      <c r="W38">
        <v>1102.9911999999999</v>
      </c>
      <c r="X38">
        <v>450</v>
      </c>
      <c r="Y38">
        <v>0.82381565130002798</v>
      </c>
      <c r="Z38">
        <v>0.17618434869997099</v>
      </c>
      <c r="AA38">
        <v>2.43525046662038E-4</v>
      </c>
      <c r="AB38">
        <v>2.43525046662038E-4</v>
      </c>
      <c r="AC38" t="s">
        <v>5810</v>
      </c>
      <c r="AE38">
        <v>5.8288826749789205E-4</v>
      </c>
      <c r="AF38">
        <v>5.8288826749789205E-4</v>
      </c>
      <c r="AG38" t="s">
        <v>5810</v>
      </c>
    </row>
    <row r="39" spans="1:33">
      <c r="A39">
        <v>37</v>
      </c>
      <c r="B39" t="s">
        <v>3682</v>
      </c>
      <c r="C39" t="s">
        <v>2969</v>
      </c>
      <c r="D39" t="s">
        <v>3682</v>
      </c>
      <c r="E39">
        <v>54.730559999999997</v>
      </c>
      <c r="F39">
        <v>-164.46538000000001</v>
      </c>
      <c r="G39">
        <v>48.169707780000003</v>
      </c>
      <c r="H39">
        <v>1.7001715340000001</v>
      </c>
      <c r="I39">
        <v>15.872352279999999</v>
      </c>
      <c r="J39">
        <v>0.228159947</v>
      </c>
      <c r="K39">
        <v>4.9864836449999999</v>
      </c>
      <c r="L39">
        <v>10.633646479999999</v>
      </c>
      <c r="M39">
        <v>3.3487473470000002</v>
      </c>
      <c r="N39">
        <v>0.58051180499999999</v>
      </c>
      <c r="O39">
        <v>0</v>
      </c>
      <c r="P39">
        <v>0.17473296899999999</v>
      </c>
      <c r="Q39">
        <v>2.379579047</v>
      </c>
      <c r="R39">
        <v>0</v>
      </c>
      <c r="S39">
        <v>0</v>
      </c>
      <c r="T39">
        <v>3.993226305E-2</v>
      </c>
      <c r="U39">
        <v>10.365812440999999</v>
      </c>
      <c r="V39">
        <v>2.0325120400821</v>
      </c>
      <c r="W39">
        <v>1144.5185315680001</v>
      </c>
      <c r="X39">
        <v>1230</v>
      </c>
      <c r="Y39">
        <v>0.66896164750875098</v>
      </c>
      <c r="Z39">
        <v>0.33103835249124802</v>
      </c>
      <c r="AA39">
        <v>2.1049261112056E-4</v>
      </c>
      <c r="AB39">
        <v>2.1049261112056E-4</v>
      </c>
      <c r="AC39" t="s">
        <v>5810</v>
      </c>
      <c r="AE39">
        <v>8.49792299646667E-4</v>
      </c>
      <c r="AF39">
        <v>8.49792299646667E-4</v>
      </c>
      <c r="AG39" t="s">
        <v>5810</v>
      </c>
    </row>
    <row r="40" spans="1:33">
      <c r="A40">
        <v>38</v>
      </c>
      <c r="B40" t="s">
        <v>3803</v>
      </c>
      <c r="C40" t="s">
        <v>8440</v>
      </c>
      <c r="D40" t="s">
        <v>3803</v>
      </c>
      <c r="E40">
        <v>14.47</v>
      </c>
      <c r="F40">
        <v>-90.88</v>
      </c>
      <c r="G40">
        <v>52.37</v>
      </c>
      <c r="H40">
        <v>1.1299999999999999</v>
      </c>
      <c r="I40">
        <v>17.64</v>
      </c>
      <c r="J40">
        <v>0.17</v>
      </c>
      <c r="K40">
        <v>3.58</v>
      </c>
      <c r="L40">
        <v>7.99</v>
      </c>
      <c r="M40">
        <v>3.82</v>
      </c>
      <c r="N40">
        <v>0.83</v>
      </c>
      <c r="O40">
        <v>0</v>
      </c>
      <c r="P40">
        <v>0.23</v>
      </c>
      <c r="Q40">
        <v>3.89</v>
      </c>
      <c r="R40">
        <v>0</v>
      </c>
      <c r="S40">
        <v>0</v>
      </c>
      <c r="T40">
        <v>4.3900000000000002E-2</v>
      </c>
      <c r="U40">
        <v>7.8199999999999896</v>
      </c>
      <c r="V40">
        <v>1.5333331800000001</v>
      </c>
      <c r="W40">
        <v>1100.634</v>
      </c>
      <c r="X40">
        <v>1990</v>
      </c>
      <c r="Y40">
        <v>0.71506570538257597</v>
      </c>
      <c r="Z40">
        <v>0.28493429461742298</v>
      </c>
      <c r="AA40">
        <v>6.3378416510141396E-4</v>
      </c>
      <c r="AB40">
        <v>6.3378416510141298E-4</v>
      </c>
      <c r="AC40" t="s">
        <v>5810</v>
      </c>
      <c r="AE40">
        <v>1.12694254946424E-4</v>
      </c>
      <c r="AF40">
        <v>1.12694254946424E-4</v>
      </c>
      <c r="AG40" t="s">
        <v>5810</v>
      </c>
    </row>
    <row r="41" spans="1:33">
      <c r="A41">
        <v>39</v>
      </c>
      <c r="B41" t="s">
        <v>1578</v>
      </c>
      <c r="C41" t="s">
        <v>5939</v>
      </c>
      <c r="D41" t="s">
        <v>6367</v>
      </c>
      <c r="E41">
        <v>-0.37019999999999997</v>
      </c>
      <c r="F41">
        <v>-91.553399999999996</v>
      </c>
      <c r="G41">
        <v>49.243749999999999</v>
      </c>
      <c r="H41">
        <v>2.8198500000000002</v>
      </c>
      <c r="I41">
        <v>16.511866666666702</v>
      </c>
      <c r="J41">
        <v>0.162816666666667</v>
      </c>
      <c r="K41">
        <v>6.1325333333333303</v>
      </c>
      <c r="L41">
        <v>12.563833333333299</v>
      </c>
      <c r="M41">
        <v>2.5885887517146799</v>
      </c>
      <c r="N41">
        <v>0.355366666666667</v>
      </c>
      <c r="O41">
        <v>0</v>
      </c>
      <c r="P41">
        <v>0.28333333333333299</v>
      </c>
      <c r="Q41">
        <v>0.80679999999999996</v>
      </c>
      <c r="R41">
        <v>0</v>
      </c>
      <c r="S41">
        <v>0</v>
      </c>
      <c r="T41">
        <v>4.3133952000000003E-2</v>
      </c>
      <c r="U41">
        <v>7.7823331061711398</v>
      </c>
      <c r="V41">
        <v>1.52594751528192</v>
      </c>
      <c r="W41">
        <v>1137.2639200000001</v>
      </c>
      <c r="X41">
        <v>840</v>
      </c>
      <c r="Y41">
        <v>0.141459239434331</v>
      </c>
      <c r="Z41">
        <v>0.85854076056566797</v>
      </c>
      <c r="AA41">
        <v>3.7625829606054102E-4</v>
      </c>
      <c r="AB41">
        <v>3.7625829606054102E-4</v>
      </c>
      <c r="AC41" t="s">
        <v>5810</v>
      </c>
      <c r="AE41">
        <v>2.43525046662038E-4</v>
      </c>
      <c r="AF41">
        <v>2.43525046662038E-4</v>
      </c>
      <c r="AG41" t="s">
        <v>5810</v>
      </c>
    </row>
    <row r="42" spans="1:33">
      <c r="A42">
        <v>40</v>
      </c>
      <c r="B42" t="s">
        <v>1244</v>
      </c>
      <c r="C42" t="s">
        <v>5939</v>
      </c>
      <c r="D42" t="s">
        <v>6362</v>
      </c>
      <c r="E42">
        <v>-1.3935</v>
      </c>
      <c r="F42">
        <v>-90.856099999999998</v>
      </c>
      <c r="G42">
        <v>47.759450000000001</v>
      </c>
      <c r="H42">
        <v>2.2147000000000001</v>
      </c>
      <c r="I42">
        <v>17.0657</v>
      </c>
      <c r="J42">
        <v>0.17469999999999999</v>
      </c>
      <c r="K42">
        <v>6.2449000000000003</v>
      </c>
      <c r="L42">
        <v>12.2134795</v>
      </c>
      <c r="M42">
        <v>3.8015500000000002</v>
      </c>
      <c r="N42">
        <v>0.9839</v>
      </c>
      <c r="O42">
        <v>0</v>
      </c>
      <c r="P42">
        <v>0.31369999999999998</v>
      </c>
      <c r="Q42">
        <v>0.20850671494512199</v>
      </c>
      <c r="R42">
        <v>0</v>
      </c>
      <c r="S42">
        <v>0</v>
      </c>
      <c r="T42">
        <v>6.5793925346276205E-2</v>
      </c>
      <c r="U42">
        <v>8.2422187860082303</v>
      </c>
      <c r="V42">
        <v>1.61612116897771</v>
      </c>
      <c r="W42">
        <v>1155.19938209562</v>
      </c>
      <c r="X42">
        <v>980</v>
      </c>
      <c r="Y42">
        <v>2.9735032447756E-2</v>
      </c>
      <c r="Z42">
        <v>0.97026496755224301</v>
      </c>
      <c r="AA42">
        <v>3.8001204521907202E-4</v>
      </c>
      <c r="AB42">
        <v>3.8001204521907202E-4</v>
      </c>
      <c r="AC42" t="s">
        <v>5810</v>
      </c>
      <c r="AE42">
        <v>2.1049261112056E-4</v>
      </c>
      <c r="AF42">
        <v>2.1049261112056E-4</v>
      </c>
      <c r="AG42" t="s">
        <v>5810</v>
      </c>
    </row>
    <row r="43" spans="1:33">
      <c r="A43">
        <v>41</v>
      </c>
      <c r="B43" t="s">
        <v>1151</v>
      </c>
      <c r="C43" t="s">
        <v>5943</v>
      </c>
      <c r="D43" t="s">
        <v>6360</v>
      </c>
      <c r="E43">
        <v>14.95</v>
      </c>
      <c r="F43">
        <v>-24.35</v>
      </c>
      <c r="G43">
        <v>43.325000000000003</v>
      </c>
      <c r="H43">
        <v>3.3279999999999998</v>
      </c>
      <c r="I43">
        <v>13.43</v>
      </c>
      <c r="J43">
        <v>0.16600000000000001</v>
      </c>
      <c r="K43">
        <v>6.9989999999999997</v>
      </c>
      <c r="L43">
        <v>11.691000000000001</v>
      </c>
      <c r="M43">
        <v>3.4279999999999999</v>
      </c>
      <c r="N43">
        <v>2.097</v>
      </c>
      <c r="O43">
        <v>0</v>
      </c>
      <c r="P43">
        <v>0.78500000000000003</v>
      </c>
      <c r="Q43">
        <v>1.345</v>
      </c>
      <c r="R43">
        <v>0</v>
      </c>
      <c r="S43">
        <v>0</v>
      </c>
      <c r="T43">
        <v>0.75506406809269899</v>
      </c>
      <c r="U43">
        <v>10.944599999999999</v>
      </c>
      <c r="V43">
        <v>2.1459997853999901</v>
      </c>
      <c r="W43">
        <v>1162.0706</v>
      </c>
      <c r="X43">
        <v>4120</v>
      </c>
      <c r="Y43">
        <v>0.116132774655376</v>
      </c>
      <c r="Z43">
        <v>0.88386722534462303</v>
      </c>
      <c r="AA43">
        <v>1.34922226813133E-3</v>
      </c>
      <c r="AB43">
        <v>1.34922226813133E-3</v>
      </c>
      <c r="AC43" t="s">
        <v>5810</v>
      </c>
      <c r="AE43">
        <v>6.3378416510141396E-4</v>
      </c>
      <c r="AF43">
        <v>6.3378416510141298E-4</v>
      </c>
      <c r="AG43" t="s">
        <v>5810</v>
      </c>
    </row>
    <row r="44" spans="1:33">
      <c r="A44">
        <v>42</v>
      </c>
      <c r="B44" t="s">
        <v>2946</v>
      </c>
      <c r="C44" t="s">
        <v>8440</v>
      </c>
      <c r="D44" t="s">
        <v>2946</v>
      </c>
      <c r="E44">
        <v>11.92</v>
      </c>
      <c r="F44">
        <v>-85.98</v>
      </c>
      <c r="G44">
        <v>48.012842679999999</v>
      </c>
      <c r="H44">
        <v>1.0615121160000001</v>
      </c>
      <c r="I44">
        <v>16.034800870000002</v>
      </c>
      <c r="J44">
        <v>0.15206555999999999</v>
      </c>
      <c r="K44">
        <v>6.0723891480000001</v>
      </c>
      <c r="L44">
        <v>12.505303359999999</v>
      </c>
      <c r="M44">
        <v>2.1243619260000002</v>
      </c>
      <c r="N44">
        <v>0.37716499999999997</v>
      </c>
      <c r="O44">
        <v>0</v>
      </c>
      <c r="P44">
        <v>0.19712594999999999</v>
      </c>
      <c r="Q44">
        <v>2.04</v>
      </c>
      <c r="R44">
        <v>0</v>
      </c>
      <c r="S44">
        <v>0</v>
      </c>
      <c r="T44">
        <v>6.9199999999999998E-2</v>
      </c>
      <c r="U44">
        <v>8.4876858944499993</v>
      </c>
      <c r="V44">
        <v>1.66425196974145</v>
      </c>
      <c r="W44">
        <v>1175.588035776</v>
      </c>
      <c r="X44">
        <v>1740</v>
      </c>
      <c r="Y44">
        <v>0.38749417352427601</v>
      </c>
      <c r="Z44">
        <v>0.61250582647572305</v>
      </c>
      <c r="AA44">
        <v>5.4584327337619501E-4</v>
      </c>
      <c r="AB44">
        <v>5.4584327337619501E-4</v>
      </c>
      <c r="AC44" t="s">
        <v>5810</v>
      </c>
      <c r="AE44">
        <v>3.7625829606054102E-4</v>
      </c>
      <c r="AF44">
        <v>3.7625829606054102E-4</v>
      </c>
      <c r="AG44" t="s">
        <v>5810</v>
      </c>
    </row>
    <row r="45" spans="1:33">
      <c r="A45">
        <v>43</v>
      </c>
      <c r="B45" t="s">
        <v>2879</v>
      </c>
      <c r="C45" t="s">
        <v>2905</v>
      </c>
      <c r="D45" t="s">
        <v>2879</v>
      </c>
      <c r="E45">
        <v>17.31169444</v>
      </c>
      <c r="F45">
        <v>145.83441669999999</v>
      </c>
      <c r="G45">
        <v>47.868000000000002</v>
      </c>
      <c r="H45">
        <v>0.91300000000000003</v>
      </c>
      <c r="I45">
        <v>15.006</v>
      </c>
      <c r="J45">
        <v>0.224</v>
      </c>
      <c r="K45">
        <v>5.931</v>
      </c>
      <c r="L45">
        <v>11.081479041916101</v>
      </c>
      <c r="M45">
        <v>2.0390000000000001</v>
      </c>
      <c r="N45">
        <v>0.46100000000000002</v>
      </c>
      <c r="O45">
        <v>0</v>
      </c>
      <c r="P45">
        <v>9.5000000000000001E-2</v>
      </c>
      <c r="Q45">
        <v>2.4761283280000002</v>
      </c>
      <c r="R45">
        <v>0</v>
      </c>
      <c r="S45">
        <v>0</v>
      </c>
      <c r="T45">
        <v>8.5720786409999999E-3</v>
      </c>
      <c r="U45">
        <v>10.251849999999999</v>
      </c>
      <c r="V45">
        <v>2.0101664656499998</v>
      </c>
      <c r="W45">
        <v>1151.9525520958</v>
      </c>
      <c r="X45">
        <v>930</v>
      </c>
      <c r="Y45">
        <v>0.842438643659839</v>
      </c>
      <c r="Z45">
        <v>0.15756135634016</v>
      </c>
      <c r="AA45">
        <v>1.03734987026217E-3</v>
      </c>
      <c r="AB45">
        <v>1.03734987026217E-3</v>
      </c>
      <c r="AC45" t="s">
        <v>5810</v>
      </c>
      <c r="AE45">
        <v>3.8001204521907202E-4</v>
      </c>
      <c r="AF45">
        <v>3.8001204521907202E-4</v>
      </c>
      <c r="AG45" t="s">
        <v>5810</v>
      </c>
    </row>
    <row r="46" spans="1:33">
      <c r="A46">
        <v>44</v>
      </c>
      <c r="B46" t="s">
        <v>3823</v>
      </c>
      <c r="C46" t="s">
        <v>2877</v>
      </c>
      <c r="D46" t="s">
        <v>3823</v>
      </c>
      <c r="E46">
        <v>33.079266670000003</v>
      </c>
      <c r="F46">
        <v>139.85740000000001</v>
      </c>
      <c r="G46">
        <v>50.795000000000002</v>
      </c>
      <c r="H46">
        <v>0.90700000000000003</v>
      </c>
      <c r="I46">
        <v>16.591999999999999</v>
      </c>
      <c r="J46">
        <v>0.19400000000000001</v>
      </c>
      <c r="K46">
        <v>4.01</v>
      </c>
      <c r="L46">
        <v>11.773</v>
      </c>
      <c r="M46">
        <v>1.893</v>
      </c>
      <c r="N46">
        <v>0.16600000000000001</v>
      </c>
      <c r="O46">
        <v>0</v>
      </c>
      <c r="P46">
        <v>6.4000000000000001E-2</v>
      </c>
      <c r="Q46">
        <v>3.5729378230000002</v>
      </c>
      <c r="R46">
        <v>0</v>
      </c>
      <c r="S46">
        <v>0</v>
      </c>
      <c r="T46">
        <v>1.011739981E-3</v>
      </c>
      <c r="U46">
        <v>8.4242162592999996</v>
      </c>
      <c r="V46">
        <v>1.65180694448595</v>
      </c>
      <c r="W46">
        <v>1163.4318000000001</v>
      </c>
      <c r="X46">
        <v>1230</v>
      </c>
      <c r="Y46">
        <v>0.99059541637851201</v>
      </c>
      <c r="Z46">
        <v>9.4045836214871701E-3</v>
      </c>
      <c r="AA46">
        <v>5.1835797547875604E-3</v>
      </c>
      <c r="AB46">
        <v>5.1835797547875604E-3</v>
      </c>
      <c r="AC46" t="s">
        <v>5810</v>
      </c>
      <c r="AE46">
        <v>1.34922226813133E-3</v>
      </c>
      <c r="AF46">
        <v>1.34922226813133E-3</v>
      </c>
      <c r="AG46" t="s">
        <v>5810</v>
      </c>
    </row>
    <row r="47" spans="1:33">
      <c r="A47">
        <v>45</v>
      </c>
      <c r="B47" t="s">
        <v>3468</v>
      </c>
      <c r="C47" t="s">
        <v>2877</v>
      </c>
      <c r="D47" t="s">
        <v>3468</v>
      </c>
      <c r="E47">
        <v>30.387349999999898</v>
      </c>
      <c r="F47">
        <v>139.23143499999901</v>
      </c>
      <c r="G47">
        <v>50.669750000000001</v>
      </c>
      <c r="H47">
        <v>0.93554999999999999</v>
      </c>
      <c r="I47">
        <v>19.649899999999999</v>
      </c>
      <c r="J47">
        <v>0.1212</v>
      </c>
      <c r="K47">
        <v>2.2664499999999999</v>
      </c>
      <c r="L47">
        <v>11.3639499999999</v>
      </c>
      <c r="M47">
        <v>2.6518999999999999</v>
      </c>
      <c r="N47">
        <v>1.19285</v>
      </c>
      <c r="O47">
        <v>0</v>
      </c>
      <c r="P47">
        <v>0.31755</v>
      </c>
      <c r="Q47">
        <v>2.5274847</v>
      </c>
      <c r="R47">
        <v>0</v>
      </c>
      <c r="S47">
        <v>0</v>
      </c>
      <c r="T47">
        <v>2.17489851E-2</v>
      </c>
      <c r="U47">
        <v>4.5283324999999897</v>
      </c>
      <c r="V47">
        <v>0.88790824454249995</v>
      </c>
      <c r="W47">
        <v>1156.64157</v>
      </c>
      <c r="X47">
        <v>1045</v>
      </c>
      <c r="Y47">
        <v>0.67129273189024796</v>
      </c>
      <c r="Z47">
        <v>0.32870726810975098</v>
      </c>
      <c r="AA47">
        <v>4.3395514346843199E-4</v>
      </c>
      <c r="AB47">
        <v>4.3395514346843199E-4</v>
      </c>
      <c r="AC47" t="s">
        <v>5810</v>
      </c>
      <c r="AE47">
        <v>5.4584327337619501E-4</v>
      </c>
      <c r="AF47">
        <v>5.4584327337619501E-4</v>
      </c>
      <c r="AG47" t="s">
        <v>5810</v>
      </c>
    </row>
    <row r="48" spans="1:33">
      <c r="A48">
        <v>46</v>
      </c>
      <c r="B48" t="s">
        <v>3179</v>
      </c>
      <c r="C48" t="s">
        <v>3019</v>
      </c>
      <c r="D48" t="s">
        <v>3179</v>
      </c>
      <c r="E48">
        <v>20.350000000000001</v>
      </c>
      <c r="F48">
        <v>-101.2</v>
      </c>
      <c r="G48">
        <v>47.305</v>
      </c>
      <c r="H48">
        <v>3.09</v>
      </c>
      <c r="I48">
        <v>18.489999999999998</v>
      </c>
      <c r="J48">
        <v>0.18</v>
      </c>
      <c r="K48">
        <v>4.08</v>
      </c>
      <c r="L48">
        <v>8.5350000000000001</v>
      </c>
      <c r="M48">
        <v>4.2949999999999999</v>
      </c>
      <c r="N48">
        <v>1.89</v>
      </c>
      <c r="O48">
        <v>0</v>
      </c>
      <c r="P48">
        <v>0.62</v>
      </c>
      <c r="Q48">
        <v>0.94188034199999904</v>
      </c>
      <c r="R48">
        <v>0</v>
      </c>
      <c r="S48">
        <v>0</v>
      </c>
      <c r="T48">
        <v>0.21739794215</v>
      </c>
      <c r="U48">
        <v>8.8017499999999895</v>
      </c>
      <c r="V48">
        <v>1.7258331607499999</v>
      </c>
      <c r="W48">
        <v>1109.681</v>
      </c>
      <c r="X48">
        <v>3040</v>
      </c>
      <c r="Y48">
        <v>7.6300376515471099E-2</v>
      </c>
      <c r="Z48">
        <v>0.92369962348452805</v>
      </c>
      <c r="AA48">
        <v>4.3350792083461301E-4</v>
      </c>
      <c r="AB48">
        <v>4.3350792083461301E-4</v>
      </c>
      <c r="AC48" t="s">
        <v>5810</v>
      </c>
      <c r="AE48">
        <v>1.03734987026217E-3</v>
      </c>
      <c r="AF48">
        <v>1.03734987026217E-3</v>
      </c>
      <c r="AG48" t="s">
        <v>5810</v>
      </c>
    </row>
    <row r="49" spans="1:33">
      <c r="A49">
        <v>47</v>
      </c>
      <c r="B49" t="s">
        <v>1332</v>
      </c>
      <c r="C49" t="s">
        <v>5942</v>
      </c>
      <c r="D49" t="s">
        <v>6364</v>
      </c>
      <c r="E49">
        <v>20.709199999999999</v>
      </c>
      <c r="F49">
        <v>-156.25309999999999</v>
      </c>
      <c r="G49">
        <v>45.037999999999997</v>
      </c>
      <c r="H49">
        <v>2.343</v>
      </c>
      <c r="I49">
        <v>14.583</v>
      </c>
      <c r="J49">
        <v>0.19500000000000001</v>
      </c>
      <c r="K49">
        <v>7.98</v>
      </c>
      <c r="L49">
        <v>10.845000000000001</v>
      </c>
      <c r="M49">
        <v>3.02</v>
      </c>
      <c r="N49">
        <v>1.026</v>
      </c>
      <c r="O49">
        <v>0</v>
      </c>
      <c r="P49">
        <v>0.40500000000000003</v>
      </c>
      <c r="Q49">
        <v>1.0102719600329999</v>
      </c>
      <c r="R49">
        <v>0</v>
      </c>
      <c r="S49">
        <v>0</v>
      </c>
      <c r="T49">
        <v>0.65190876803845899</v>
      </c>
      <c r="U49">
        <v>10.772815</v>
      </c>
      <c r="V49">
        <v>2.1123164554349998</v>
      </c>
      <c r="W49">
        <v>1148.027</v>
      </c>
      <c r="X49">
        <v>5680</v>
      </c>
      <c r="Y49">
        <v>4.93517172942219E-2</v>
      </c>
      <c r="Z49">
        <v>0.95064828270577795</v>
      </c>
      <c r="AA49">
        <v>9.4695634178746703E-4</v>
      </c>
      <c r="AB49">
        <v>9.4695634178746703E-4</v>
      </c>
      <c r="AC49" t="s">
        <v>5810</v>
      </c>
      <c r="AE49">
        <v>5.1835797547875604E-3</v>
      </c>
      <c r="AF49">
        <v>5.1835797547875604E-3</v>
      </c>
      <c r="AG49" t="s">
        <v>5810</v>
      </c>
    </row>
    <row r="50" spans="1:33">
      <c r="A50">
        <v>48</v>
      </c>
      <c r="B50" t="s">
        <v>3441</v>
      </c>
      <c r="C50" t="s">
        <v>8440</v>
      </c>
      <c r="D50" t="s">
        <v>3441</v>
      </c>
      <c r="E50">
        <v>9.9830000000000005</v>
      </c>
      <c r="F50">
        <v>-83.85</v>
      </c>
      <c r="G50">
        <v>52.814999999999998</v>
      </c>
      <c r="H50">
        <v>1.1399999999999999</v>
      </c>
      <c r="I50">
        <v>17.20308524</v>
      </c>
      <c r="J50">
        <v>0.125</v>
      </c>
      <c r="K50">
        <v>3.15</v>
      </c>
      <c r="L50">
        <v>8.8000000000000007</v>
      </c>
      <c r="M50">
        <v>4.1449999999999996</v>
      </c>
      <c r="N50">
        <v>2.3899999999999899</v>
      </c>
      <c r="O50">
        <v>0</v>
      </c>
      <c r="P50">
        <v>0.57999999999999996</v>
      </c>
      <c r="Q50">
        <v>2.46</v>
      </c>
      <c r="R50">
        <v>0</v>
      </c>
      <c r="S50">
        <v>0</v>
      </c>
      <c r="T50">
        <v>6.7499999999999999E-3</v>
      </c>
      <c r="U50">
        <v>4.9130000000000003</v>
      </c>
      <c r="V50">
        <v>0.96333323699999995</v>
      </c>
      <c r="W50">
        <v>1114.08</v>
      </c>
      <c r="X50">
        <v>635</v>
      </c>
      <c r="Y50">
        <v>0.78002067265747799</v>
      </c>
      <c r="Z50">
        <v>0.21997932734252101</v>
      </c>
      <c r="AA50">
        <v>4.2862736821561501E-4</v>
      </c>
      <c r="AB50">
        <v>4.2862736821561501E-4</v>
      </c>
      <c r="AC50" t="s">
        <v>5810</v>
      </c>
      <c r="AE50">
        <v>4.3395514346843199E-4</v>
      </c>
      <c r="AF50">
        <v>4.3395514346843199E-4</v>
      </c>
      <c r="AG50" t="s">
        <v>5810</v>
      </c>
    </row>
    <row r="51" spans="1:33">
      <c r="A51">
        <v>49</v>
      </c>
      <c r="B51" t="s">
        <v>3311</v>
      </c>
      <c r="C51" t="s">
        <v>2877</v>
      </c>
      <c r="D51" t="s">
        <v>3311</v>
      </c>
      <c r="E51">
        <v>34.79708333</v>
      </c>
      <c r="F51">
        <v>139.3608667</v>
      </c>
      <c r="G51">
        <v>50.567</v>
      </c>
      <c r="H51">
        <v>0.91400000000000003</v>
      </c>
      <c r="I51">
        <v>14.609</v>
      </c>
      <c r="J51">
        <v>0.20499999999999999</v>
      </c>
      <c r="K51">
        <v>6.5359999999999996</v>
      </c>
      <c r="L51">
        <v>10.688000000000001</v>
      </c>
      <c r="M51">
        <v>1.5389999999999999</v>
      </c>
      <c r="N51">
        <v>0.24399999999999999</v>
      </c>
      <c r="O51">
        <v>0</v>
      </c>
      <c r="P51">
        <v>5.8000000000000003E-2</v>
      </c>
      <c r="Q51">
        <v>3.3861622320000002</v>
      </c>
      <c r="R51">
        <v>0</v>
      </c>
      <c r="S51">
        <v>0</v>
      </c>
      <c r="T51">
        <v>7.997069624E-3</v>
      </c>
      <c r="U51">
        <v>7.9088342207999904</v>
      </c>
      <c r="V51">
        <v>1.55075165292481</v>
      </c>
      <c r="W51">
        <v>1145.4208000000001</v>
      </c>
      <c r="X51">
        <v>1270</v>
      </c>
      <c r="Y51">
        <v>0.92006206457267803</v>
      </c>
      <c r="Z51">
        <v>7.9937935427321305E-2</v>
      </c>
      <c r="AA51">
        <v>1.8191909033625001E-3</v>
      </c>
      <c r="AB51">
        <v>1.8191909033625001E-3</v>
      </c>
      <c r="AC51" t="s">
        <v>5810</v>
      </c>
      <c r="AE51">
        <v>4.3350792083461301E-4</v>
      </c>
      <c r="AF51">
        <v>4.3350792083461301E-4</v>
      </c>
      <c r="AG51" t="s">
        <v>5810</v>
      </c>
    </row>
    <row r="52" spans="1:33">
      <c r="A52">
        <v>50</v>
      </c>
      <c r="B52" t="s">
        <v>3396</v>
      </c>
      <c r="C52" t="s">
        <v>2877</v>
      </c>
      <c r="D52" t="s">
        <v>3396</v>
      </c>
      <c r="E52">
        <v>30.407299999999999</v>
      </c>
      <c r="F52">
        <v>140.0966</v>
      </c>
      <c r="G52">
        <v>48.824300000000001</v>
      </c>
      <c r="H52">
        <v>0.65039999999999998</v>
      </c>
      <c r="I52">
        <v>17.0959</v>
      </c>
      <c r="J52">
        <v>0.1651</v>
      </c>
      <c r="K52">
        <v>6.2389999999999999</v>
      </c>
      <c r="L52">
        <v>13.0585</v>
      </c>
      <c r="M52">
        <v>1.9441999999999999</v>
      </c>
      <c r="N52">
        <v>0.14349999999999999</v>
      </c>
      <c r="O52">
        <v>0</v>
      </c>
      <c r="P52">
        <v>9.0399999999999994E-2</v>
      </c>
      <c r="Q52">
        <v>3.376004628</v>
      </c>
      <c r="R52">
        <v>0</v>
      </c>
      <c r="S52">
        <v>0</v>
      </c>
      <c r="T52">
        <v>5.0172202979999997E-2</v>
      </c>
      <c r="U52">
        <v>6.6739449999999998</v>
      </c>
      <c r="V52">
        <v>1.3086165358049999</v>
      </c>
      <c r="W52">
        <v>1184.7710999999999</v>
      </c>
      <c r="X52">
        <v>1920</v>
      </c>
      <c r="Y52">
        <v>0.63499987031067795</v>
      </c>
      <c r="Z52">
        <v>0.365000129689321</v>
      </c>
      <c r="AA52">
        <v>5.3122035541458903E-4</v>
      </c>
      <c r="AB52">
        <v>5.3122035541458903E-4</v>
      </c>
      <c r="AC52" t="s">
        <v>5810</v>
      </c>
      <c r="AE52">
        <v>9.4695634178746703E-4</v>
      </c>
      <c r="AF52">
        <v>9.4695634178746703E-4</v>
      </c>
      <c r="AG52" t="s">
        <v>5810</v>
      </c>
    </row>
    <row r="53" spans="1:33">
      <c r="A53">
        <v>51</v>
      </c>
      <c r="B53" t="s">
        <v>4000</v>
      </c>
      <c r="C53" t="s">
        <v>3019</v>
      </c>
      <c r="D53" t="s">
        <v>4000</v>
      </c>
      <c r="E53">
        <v>18.97</v>
      </c>
      <c r="F53">
        <v>-101.75</v>
      </c>
      <c r="G53">
        <v>50.49</v>
      </c>
      <c r="H53">
        <v>0.78</v>
      </c>
      <c r="I53">
        <v>18.07</v>
      </c>
      <c r="J53">
        <v>0.1</v>
      </c>
      <c r="K53">
        <v>5.16</v>
      </c>
      <c r="L53">
        <v>9.5</v>
      </c>
      <c r="M53">
        <v>4.3099999999999996</v>
      </c>
      <c r="N53">
        <v>0.72</v>
      </c>
      <c r="O53">
        <v>0</v>
      </c>
      <c r="P53">
        <v>0.17</v>
      </c>
      <c r="Q53">
        <v>2.7012987009999998</v>
      </c>
      <c r="R53">
        <v>0</v>
      </c>
      <c r="S53">
        <v>0</v>
      </c>
      <c r="T53">
        <v>6.5454545449999998E-2</v>
      </c>
      <c r="U53">
        <v>4.9724999999999904</v>
      </c>
      <c r="V53">
        <v>0.97499990249999902</v>
      </c>
      <c r="W53">
        <v>1125.7</v>
      </c>
      <c r="X53">
        <v>1660</v>
      </c>
      <c r="Y53">
        <v>0.547016141926567</v>
      </c>
      <c r="Z53">
        <v>0.452983858073432</v>
      </c>
      <c r="AA53">
        <v>5.1214283932417802E-4</v>
      </c>
      <c r="AB53">
        <v>5.1214283932417802E-4</v>
      </c>
      <c r="AC53" t="s">
        <v>5810</v>
      </c>
      <c r="AE53">
        <v>4.2862736821561501E-4</v>
      </c>
      <c r="AF53">
        <v>4.2862736821561501E-4</v>
      </c>
      <c r="AG53" t="s">
        <v>5810</v>
      </c>
    </row>
    <row r="54" spans="1:33">
      <c r="A54">
        <v>52</v>
      </c>
      <c r="B54" t="s">
        <v>3508</v>
      </c>
      <c r="C54" t="s">
        <v>2919</v>
      </c>
      <c r="D54" t="s">
        <v>3508</v>
      </c>
      <c r="E54">
        <v>66.33</v>
      </c>
      <c r="F54">
        <v>-164.11</v>
      </c>
      <c r="G54">
        <v>49.284999999999997</v>
      </c>
      <c r="H54">
        <v>3.13</v>
      </c>
      <c r="I54">
        <v>16.55</v>
      </c>
      <c r="J54">
        <v>0.16</v>
      </c>
      <c r="K54">
        <v>4.6449999999999996</v>
      </c>
      <c r="L54">
        <v>10.664999999999999</v>
      </c>
      <c r="M54">
        <v>3.9849999999999999</v>
      </c>
      <c r="N54">
        <v>1.61</v>
      </c>
      <c r="O54">
        <v>0</v>
      </c>
      <c r="P54">
        <v>0.61499999999999999</v>
      </c>
      <c r="Q54">
        <v>0.72</v>
      </c>
      <c r="R54">
        <v>0</v>
      </c>
      <c r="S54">
        <v>0</v>
      </c>
      <c r="T54">
        <v>6.3549999999999995E-2</v>
      </c>
      <c r="U54">
        <v>8.5382499999999997</v>
      </c>
      <c r="V54">
        <v>1.6741664992500001</v>
      </c>
      <c r="W54">
        <v>1145.039</v>
      </c>
      <c r="X54">
        <v>1015</v>
      </c>
      <c r="Y54">
        <v>0.14216072281391501</v>
      </c>
      <c r="Z54">
        <v>0.85783927718608399</v>
      </c>
      <c r="AA54">
        <v>4.5061171503339801E-4</v>
      </c>
      <c r="AB54">
        <v>4.5061171503339801E-4</v>
      </c>
      <c r="AC54" t="s">
        <v>5810</v>
      </c>
      <c r="AE54">
        <v>1.8191909033625001E-3</v>
      </c>
      <c r="AF54">
        <v>1.8191909033625001E-3</v>
      </c>
      <c r="AG54" t="s">
        <v>5810</v>
      </c>
    </row>
    <row r="55" spans="1:33">
      <c r="A55">
        <v>53</v>
      </c>
      <c r="B55" t="s">
        <v>3733</v>
      </c>
      <c r="C55" t="s">
        <v>3731</v>
      </c>
      <c r="D55" t="s">
        <v>3733</v>
      </c>
      <c r="E55">
        <v>56.085270000000001</v>
      </c>
      <c r="F55">
        <v>160.48053999999999</v>
      </c>
      <c r="G55">
        <v>50.187692499999997</v>
      </c>
      <c r="H55">
        <v>1.0074871665</v>
      </c>
      <c r="I55">
        <v>17.479452500000001</v>
      </c>
      <c r="J55">
        <v>0.1384515415</v>
      </c>
      <c r="K55">
        <v>5.1687355000000004</v>
      </c>
      <c r="L55">
        <v>8.9138669999999998</v>
      </c>
      <c r="M55">
        <v>3.0255725</v>
      </c>
      <c r="N55">
        <v>0.71743991650000005</v>
      </c>
      <c r="O55">
        <v>0</v>
      </c>
      <c r="P55">
        <v>0.2052110415</v>
      </c>
      <c r="Q55">
        <v>3.25</v>
      </c>
      <c r="R55">
        <v>0</v>
      </c>
      <c r="S55">
        <v>0</v>
      </c>
      <c r="T55">
        <v>8.455E-2</v>
      </c>
      <c r="U55">
        <v>7.0083386830499999</v>
      </c>
      <c r="V55">
        <v>1.37418391808159</v>
      </c>
      <c r="W55">
        <v>1115.9701921999999</v>
      </c>
      <c r="X55">
        <v>2245</v>
      </c>
      <c r="Y55">
        <v>0.51789250752247096</v>
      </c>
      <c r="Z55">
        <v>0.48210749247752799</v>
      </c>
      <c r="AA55">
        <v>4.7308561198696999E-4</v>
      </c>
      <c r="AB55">
        <v>4.7308561198696901E-4</v>
      </c>
      <c r="AC55" t="s">
        <v>5810</v>
      </c>
      <c r="AE55">
        <v>5.3122035541458903E-4</v>
      </c>
      <c r="AF55">
        <v>5.3122035541458903E-4</v>
      </c>
      <c r="AG55" t="s">
        <v>5810</v>
      </c>
    </row>
    <row r="56" spans="1:33">
      <c r="A56">
        <v>54</v>
      </c>
      <c r="B56" t="s">
        <v>6818</v>
      </c>
      <c r="C56" t="s">
        <v>3040</v>
      </c>
      <c r="D56" t="s">
        <v>3272</v>
      </c>
      <c r="E56">
        <v>8.8239000000000001</v>
      </c>
      <c r="F56">
        <v>39.704700000000003</v>
      </c>
      <c r="G56">
        <v>47.602849999999997</v>
      </c>
      <c r="H56">
        <v>2.4529999999999998</v>
      </c>
      <c r="I56">
        <v>15.988350000000001</v>
      </c>
      <c r="J56">
        <v>0.1774</v>
      </c>
      <c r="K56">
        <v>5.7087500000000002</v>
      </c>
      <c r="L56">
        <v>11.26995</v>
      </c>
      <c r="M56">
        <v>3.5396000000000001</v>
      </c>
      <c r="N56">
        <v>1.1972</v>
      </c>
      <c r="O56">
        <v>0</v>
      </c>
      <c r="P56">
        <v>0.59650000000000003</v>
      </c>
      <c r="Q56">
        <v>1.0665</v>
      </c>
      <c r="R56">
        <v>0</v>
      </c>
      <c r="S56">
        <v>0</v>
      </c>
      <c r="T56">
        <v>5.9049999999999998E-2</v>
      </c>
      <c r="U56">
        <v>8.9153099999999998</v>
      </c>
      <c r="V56">
        <v>1.74809982519</v>
      </c>
      <c r="W56">
        <v>1155.0811699999999</v>
      </c>
      <c r="X56">
        <v>1055</v>
      </c>
      <c r="Y56">
        <v>0.105213146237434</v>
      </c>
      <c r="Z56">
        <v>0.89478685376256495</v>
      </c>
      <c r="AA56">
        <v>3.7489882501394998E-4</v>
      </c>
      <c r="AB56">
        <v>3.7489882501394998E-4</v>
      </c>
      <c r="AC56" t="s">
        <v>5810</v>
      </c>
      <c r="AE56">
        <v>5.1214283932417802E-4</v>
      </c>
      <c r="AF56">
        <v>5.1214283932417802E-4</v>
      </c>
      <c r="AG56" t="s">
        <v>5810</v>
      </c>
    </row>
    <row r="57" spans="1:33">
      <c r="A57">
        <v>55</v>
      </c>
      <c r="B57" t="s">
        <v>2921</v>
      </c>
      <c r="C57" t="s">
        <v>2919</v>
      </c>
      <c r="D57" t="s">
        <v>2921</v>
      </c>
      <c r="E57">
        <v>52.270499999999998</v>
      </c>
      <c r="F57">
        <v>-174.03299999999999</v>
      </c>
      <c r="G57">
        <v>47.664999999999999</v>
      </c>
      <c r="H57">
        <v>0.84499999999999997</v>
      </c>
      <c r="I57">
        <v>17.344999999999999</v>
      </c>
      <c r="J57">
        <v>0.16</v>
      </c>
      <c r="K57">
        <v>4.26</v>
      </c>
      <c r="L57">
        <v>11.085000000000001</v>
      </c>
      <c r="M57">
        <v>3.1549999999999998</v>
      </c>
      <c r="N57">
        <v>0.97499999999999998</v>
      </c>
      <c r="O57">
        <v>0</v>
      </c>
      <c r="P57">
        <v>0.255</v>
      </c>
      <c r="Q57">
        <v>3.22</v>
      </c>
      <c r="R57">
        <v>0</v>
      </c>
      <c r="S57">
        <v>0</v>
      </c>
      <c r="T57">
        <v>2.6450000000000001E-2</v>
      </c>
      <c r="U57">
        <v>7.68825</v>
      </c>
      <c r="V57">
        <v>1.50749984925</v>
      </c>
      <c r="W57">
        <v>1152.011</v>
      </c>
      <c r="X57">
        <v>1360</v>
      </c>
      <c r="Y57">
        <v>0.80183079382718103</v>
      </c>
      <c r="Z57">
        <v>0.198169206172818</v>
      </c>
      <c r="AA57">
        <v>8.0696153537484702E-4</v>
      </c>
      <c r="AB57">
        <v>8.0696153537484702E-4</v>
      </c>
      <c r="AC57" t="s">
        <v>5810</v>
      </c>
      <c r="AE57">
        <v>4.5061171503339801E-4</v>
      </c>
      <c r="AF57">
        <v>4.5061171503339801E-4</v>
      </c>
      <c r="AG57" t="s">
        <v>5810</v>
      </c>
    </row>
    <row r="58" spans="1:33">
      <c r="A58">
        <v>56</v>
      </c>
      <c r="B58" t="s">
        <v>943</v>
      </c>
      <c r="C58" t="s">
        <v>5942</v>
      </c>
      <c r="D58" t="s">
        <v>6357</v>
      </c>
      <c r="E58">
        <v>19.425000000000001</v>
      </c>
      <c r="F58">
        <v>-155.292</v>
      </c>
      <c r="G58">
        <v>50.3</v>
      </c>
      <c r="H58">
        <v>2.72</v>
      </c>
      <c r="I58">
        <v>12.7</v>
      </c>
      <c r="J58">
        <v>0</v>
      </c>
      <c r="K58">
        <v>7.5</v>
      </c>
      <c r="L58">
        <v>12.7</v>
      </c>
      <c r="M58">
        <v>2.2599999999999998</v>
      </c>
      <c r="N58">
        <v>0.45</v>
      </c>
      <c r="O58">
        <v>0</v>
      </c>
      <c r="P58">
        <v>0.23</v>
      </c>
      <c r="Q58">
        <v>0.72</v>
      </c>
      <c r="R58">
        <v>0</v>
      </c>
      <c r="S58">
        <v>0</v>
      </c>
      <c r="T58">
        <v>1.5599999999999999E-2</v>
      </c>
      <c r="U58">
        <v>7.718</v>
      </c>
      <c r="V58">
        <v>1.513333182</v>
      </c>
      <c r="W58">
        <v>1178.82</v>
      </c>
      <c r="X58">
        <v>350</v>
      </c>
      <c r="Y58">
        <v>0.27916614299612902</v>
      </c>
      <c r="Z58">
        <v>0.72083385700387004</v>
      </c>
      <c r="AA58">
        <v>3.48705671826541E-4</v>
      </c>
      <c r="AB58">
        <v>3.4870567182654198E-4</v>
      </c>
      <c r="AC58" t="s">
        <v>5810</v>
      </c>
      <c r="AE58">
        <v>4.7308561198696999E-4</v>
      </c>
      <c r="AF58">
        <v>4.7308561198696901E-4</v>
      </c>
      <c r="AG58" t="s">
        <v>5810</v>
      </c>
    </row>
    <row r="59" spans="1:33">
      <c r="A59">
        <v>57</v>
      </c>
      <c r="B59" t="s">
        <v>1141</v>
      </c>
      <c r="C59" t="s">
        <v>5942</v>
      </c>
      <c r="D59" t="s">
        <v>6358</v>
      </c>
      <c r="E59">
        <v>19.421299999999999</v>
      </c>
      <c r="F59">
        <v>-155.28720000000001</v>
      </c>
      <c r="G59">
        <v>50.19605</v>
      </c>
      <c r="H59">
        <v>2.6527500000000002</v>
      </c>
      <c r="I59">
        <v>12.94875</v>
      </c>
      <c r="J59">
        <v>0.112</v>
      </c>
      <c r="K59">
        <v>7.6715</v>
      </c>
      <c r="L59">
        <v>10.971500000000001</v>
      </c>
      <c r="M59">
        <v>2.30965</v>
      </c>
      <c r="N59">
        <v>0.48</v>
      </c>
      <c r="O59">
        <v>0</v>
      </c>
      <c r="P59">
        <v>0.28237499999999999</v>
      </c>
      <c r="Q59">
        <v>0.415237528627455</v>
      </c>
      <c r="R59">
        <v>0</v>
      </c>
      <c r="S59">
        <v>0</v>
      </c>
      <c r="T59">
        <v>2.3652200336947701E-2</v>
      </c>
      <c r="U59">
        <v>9.6347500000000004</v>
      </c>
      <c r="V59">
        <v>1.8891664777499999</v>
      </c>
      <c r="W59">
        <v>1150.1269</v>
      </c>
      <c r="X59">
        <v>380</v>
      </c>
      <c r="Y59">
        <v>0.111488049088213</v>
      </c>
      <c r="Z59">
        <v>0.88851195091178603</v>
      </c>
      <c r="AA59">
        <v>3.6521126708646497E-4</v>
      </c>
      <c r="AB59">
        <v>3.6521126708646497E-4</v>
      </c>
      <c r="AC59" t="s">
        <v>5810</v>
      </c>
      <c r="AE59">
        <v>3.7489882501394998E-4</v>
      </c>
      <c r="AF59">
        <v>3.7489882501394998E-4</v>
      </c>
      <c r="AG59" t="s">
        <v>5810</v>
      </c>
    </row>
    <row r="60" spans="1:33">
      <c r="A60">
        <v>58</v>
      </c>
      <c r="B60" t="s">
        <v>4411</v>
      </c>
      <c r="C60" t="s">
        <v>3019</v>
      </c>
      <c r="D60" t="s">
        <v>4411</v>
      </c>
      <c r="E60">
        <v>19.899999999999999</v>
      </c>
      <c r="F60">
        <v>-100.7</v>
      </c>
      <c r="G60">
        <v>51.47</v>
      </c>
      <c r="H60">
        <v>0.97</v>
      </c>
      <c r="I60">
        <v>18.079999999999998</v>
      </c>
      <c r="J60">
        <v>0.13</v>
      </c>
      <c r="K60">
        <v>5.6</v>
      </c>
      <c r="L60">
        <v>9.15</v>
      </c>
      <c r="M60">
        <v>3.27</v>
      </c>
      <c r="N60">
        <v>0.65</v>
      </c>
      <c r="O60">
        <v>0</v>
      </c>
      <c r="P60">
        <v>0.13</v>
      </c>
      <c r="Q60">
        <v>3.4675324679999999</v>
      </c>
      <c r="R60">
        <v>0</v>
      </c>
      <c r="S60">
        <v>0</v>
      </c>
      <c r="T60">
        <v>0.15061538460000001</v>
      </c>
      <c r="U60">
        <v>6.069</v>
      </c>
      <c r="V60">
        <v>1.1899998810000001</v>
      </c>
      <c r="W60">
        <v>1119.8900000000001</v>
      </c>
      <c r="X60">
        <v>3320</v>
      </c>
      <c r="Y60">
        <v>0.43936768924311898</v>
      </c>
      <c r="Z60">
        <v>0.56063231075688003</v>
      </c>
      <c r="AA60">
        <v>4.9293919532298095E-4</v>
      </c>
      <c r="AB60">
        <v>4.9293919532297998E-4</v>
      </c>
      <c r="AC60" t="s">
        <v>5810</v>
      </c>
      <c r="AE60">
        <v>8.0696153537484702E-4</v>
      </c>
      <c r="AF60">
        <v>8.0696153537484702E-4</v>
      </c>
      <c r="AG60" t="s">
        <v>5810</v>
      </c>
    </row>
    <row r="61" spans="1:33">
      <c r="A61">
        <v>59</v>
      </c>
      <c r="B61" t="s">
        <v>3225</v>
      </c>
      <c r="C61" t="s">
        <v>8440</v>
      </c>
      <c r="D61" t="s">
        <v>3225</v>
      </c>
      <c r="E61">
        <v>12.49389</v>
      </c>
      <c r="F61">
        <v>-86.696709999999996</v>
      </c>
      <c r="G61">
        <v>51.656199999999998</v>
      </c>
      <c r="H61">
        <v>1.0577749999999999</v>
      </c>
      <c r="I61">
        <v>14.893000000000001</v>
      </c>
      <c r="J61">
        <v>0.21004999999999999</v>
      </c>
      <c r="K61">
        <v>5.0694499999999998</v>
      </c>
      <c r="L61">
        <v>9.1206499999999995</v>
      </c>
      <c r="M61">
        <v>2.6473499999999999</v>
      </c>
      <c r="N61">
        <v>0.97294999999999998</v>
      </c>
      <c r="O61">
        <v>0</v>
      </c>
      <c r="P61">
        <v>0.26264999999999999</v>
      </c>
      <c r="Q61">
        <v>1.68</v>
      </c>
      <c r="R61">
        <v>0</v>
      </c>
      <c r="S61">
        <v>0</v>
      </c>
      <c r="T61">
        <v>6.1949999999999998E-2</v>
      </c>
      <c r="U61">
        <v>10.327415</v>
      </c>
      <c r="V61">
        <v>2.0249831308349902</v>
      </c>
      <c r="W61">
        <v>1119.4027900000001</v>
      </c>
      <c r="X61">
        <v>1400</v>
      </c>
      <c r="Y61">
        <v>0.30763081672506598</v>
      </c>
      <c r="Z61">
        <v>0.69236918327493302</v>
      </c>
      <c r="AA61">
        <v>4.2167882686607201E-4</v>
      </c>
      <c r="AB61">
        <v>4.2167882686607201E-4</v>
      </c>
      <c r="AC61" t="s">
        <v>5810</v>
      </c>
      <c r="AE61">
        <v>3.48705671826541E-4</v>
      </c>
      <c r="AF61">
        <v>3.4870567182654198E-4</v>
      </c>
      <c r="AG61" t="s">
        <v>5810</v>
      </c>
    </row>
    <row r="62" spans="1:33">
      <c r="A62">
        <v>60</v>
      </c>
      <c r="B62" t="s">
        <v>4473</v>
      </c>
      <c r="C62" t="s">
        <v>3019</v>
      </c>
      <c r="D62" t="s">
        <v>4473</v>
      </c>
      <c r="E62">
        <v>18.88</v>
      </c>
      <c r="F62">
        <v>-99.11</v>
      </c>
      <c r="G62">
        <v>50.4</v>
      </c>
      <c r="H62">
        <v>1.05</v>
      </c>
      <c r="I62">
        <v>16.8</v>
      </c>
      <c r="J62">
        <v>0.09</v>
      </c>
      <c r="K62">
        <v>6.54</v>
      </c>
      <c r="L62">
        <v>8.64</v>
      </c>
      <c r="M62">
        <v>3.77</v>
      </c>
      <c r="N62">
        <v>0.84</v>
      </c>
      <c r="O62">
        <v>0</v>
      </c>
      <c r="P62">
        <v>0.2</v>
      </c>
      <c r="Q62">
        <v>3.6</v>
      </c>
      <c r="R62">
        <v>0</v>
      </c>
      <c r="S62">
        <v>0</v>
      </c>
      <c r="T62">
        <v>9.6000000000000002E-2</v>
      </c>
      <c r="U62">
        <v>5.2275</v>
      </c>
      <c r="V62">
        <v>1.0249998975000001</v>
      </c>
      <c r="W62">
        <v>1111.424</v>
      </c>
      <c r="X62">
        <v>2490</v>
      </c>
      <c r="Y62">
        <v>0.55064564020209905</v>
      </c>
      <c r="Z62">
        <v>0.4493543597979</v>
      </c>
      <c r="AA62">
        <v>8.9104810944483804E-4</v>
      </c>
      <c r="AB62">
        <v>8.9104810944483695E-4</v>
      </c>
      <c r="AC62" t="s">
        <v>5810</v>
      </c>
      <c r="AE62">
        <v>3.6521126708646497E-4</v>
      </c>
      <c r="AF62">
        <v>3.6521126708646497E-4</v>
      </c>
      <c r="AG62" t="s">
        <v>5810</v>
      </c>
    </row>
    <row r="63" spans="1:33">
      <c r="A63">
        <v>61</v>
      </c>
      <c r="B63" t="s">
        <v>3492</v>
      </c>
      <c r="C63" t="s">
        <v>3490</v>
      </c>
      <c r="D63" t="s">
        <v>3492</v>
      </c>
      <c r="E63">
        <v>42.02617</v>
      </c>
      <c r="F63">
        <v>-121.3103</v>
      </c>
      <c r="G63">
        <v>49.93</v>
      </c>
      <c r="H63">
        <v>0.92</v>
      </c>
      <c r="I63">
        <v>17.53</v>
      </c>
      <c r="J63">
        <v>0.12</v>
      </c>
      <c r="K63">
        <v>6.44</v>
      </c>
      <c r="L63">
        <v>10.6</v>
      </c>
      <c r="M63">
        <v>3.06</v>
      </c>
      <c r="N63">
        <v>0.6</v>
      </c>
      <c r="O63">
        <v>0</v>
      </c>
      <c r="P63">
        <v>0.18</v>
      </c>
      <c r="Q63">
        <v>2.21</v>
      </c>
      <c r="R63">
        <v>0</v>
      </c>
      <c r="S63">
        <v>0</v>
      </c>
      <c r="T63">
        <v>6.8900000000000003E-2</v>
      </c>
      <c r="U63">
        <v>6.0774999999999997</v>
      </c>
      <c r="V63">
        <v>1.1916665474999999</v>
      </c>
      <c r="W63">
        <v>1143.96</v>
      </c>
      <c r="X63">
        <v>1660</v>
      </c>
      <c r="Y63">
        <v>0.36598965104047199</v>
      </c>
      <c r="Z63">
        <v>0.63401034895952701</v>
      </c>
      <c r="AA63">
        <v>3.3150932826679798E-4</v>
      </c>
      <c r="AB63">
        <v>3.3150932826679798E-4</v>
      </c>
      <c r="AC63" t="s">
        <v>5810</v>
      </c>
      <c r="AE63">
        <v>4.9293919532298095E-4</v>
      </c>
      <c r="AF63">
        <v>4.9293919532297998E-4</v>
      </c>
      <c r="AG63" t="s">
        <v>5810</v>
      </c>
    </row>
    <row r="64" spans="1:33">
      <c r="A64">
        <v>62</v>
      </c>
      <c r="B64" t="s">
        <v>3852</v>
      </c>
      <c r="C64" t="s">
        <v>3850</v>
      </c>
      <c r="D64" t="s">
        <v>3852</v>
      </c>
      <c r="E64">
        <v>-38.69</v>
      </c>
      <c r="F64">
        <v>-71.73</v>
      </c>
      <c r="G64">
        <v>53.214417650000001</v>
      </c>
      <c r="H64">
        <v>1.2624917950000001</v>
      </c>
      <c r="I64">
        <v>16.064</v>
      </c>
      <c r="J64">
        <v>0.18912932599999999</v>
      </c>
      <c r="K64">
        <v>4.9531898050000001</v>
      </c>
      <c r="L64">
        <v>9.0982815069999994</v>
      </c>
      <c r="M64">
        <v>3.3387840639999999</v>
      </c>
      <c r="N64">
        <v>0.75404525</v>
      </c>
      <c r="O64">
        <v>0</v>
      </c>
      <c r="P64">
        <v>0.100295524</v>
      </c>
      <c r="Q64">
        <v>2.0125343789999999</v>
      </c>
      <c r="R64">
        <v>0</v>
      </c>
      <c r="S64">
        <v>0</v>
      </c>
      <c r="T64">
        <v>8.4647247219999996E-3</v>
      </c>
      <c r="U64">
        <v>8.6152544069999895</v>
      </c>
      <c r="V64">
        <v>1.68926540107344</v>
      </c>
      <c r="W64">
        <v>1119.0314730161999</v>
      </c>
      <c r="X64">
        <v>620</v>
      </c>
      <c r="Y64">
        <v>0.77828393867835099</v>
      </c>
      <c r="Z64">
        <v>0.22171606132164801</v>
      </c>
      <c r="AA64">
        <v>6.9043971169029203E-4</v>
      </c>
      <c r="AB64">
        <v>6.9043971169029203E-4</v>
      </c>
      <c r="AC64" t="s">
        <v>5810</v>
      </c>
      <c r="AE64">
        <v>4.2167882686607201E-4</v>
      </c>
      <c r="AF64">
        <v>4.2167882686607201E-4</v>
      </c>
      <c r="AG64" t="s">
        <v>5810</v>
      </c>
    </row>
    <row r="65" spans="1:33">
      <c r="A65">
        <v>63</v>
      </c>
      <c r="B65" t="s">
        <v>5811</v>
      </c>
      <c r="C65" t="s">
        <v>5941</v>
      </c>
      <c r="D65" t="s">
        <v>5940</v>
      </c>
      <c r="E65">
        <v>64.099999999999994</v>
      </c>
      <c r="F65">
        <v>-17.600000000000001</v>
      </c>
      <c r="G65">
        <v>49.811900000000001</v>
      </c>
      <c r="H65">
        <v>2.4649000000000001</v>
      </c>
      <c r="I65">
        <v>15.044</v>
      </c>
      <c r="J65">
        <v>0.20150000000000001</v>
      </c>
      <c r="K65">
        <v>5.2172999999999998</v>
      </c>
      <c r="L65">
        <v>12.5322</v>
      </c>
      <c r="M65">
        <v>2.746</v>
      </c>
      <c r="N65">
        <v>0.34499999999999997</v>
      </c>
      <c r="O65">
        <v>1.7299999999999999E-2</v>
      </c>
      <c r="P65">
        <v>0.26340000000000002</v>
      </c>
      <c r="Q65">
        <v>0.10455956840745299</v>
      </c>
      <c r="R65">
        <v>1.8100000000000002E-2</v>
      </c>
      <c r="S65">
        <v>0</v>
      </c>
      <c r="T65">
        <v>6.1077472340232301E-2</v>
      </c>
      <c r="U65">
        <v>0</v>
      </c>
      <c r="V65">
        <v>0</v>
      </c>
      <c r="W65">
        <v>1118.8677299999999</v>
      </c>
      <c r="X65">
        <v>1310</v>
      </c>
      <c r="Y65">
        <v>5.0639088746050496E-3</v>
      </c>
      <c r="Z65">
        <v>0.99493609112539405</v>
      </c>
      <c r="AA65">
        <v>2.4060316930836701E-4</v>
      </c>
      <c r="AB65">
        <v>2.4060316930836701E-4</v>
      </c>
      <c r="AC65" t="s">
        <v>5810</v>
      </c>
      <c r="AE65">
        <v>8.9104810944483804E-4</v>
      </c>
      <c r="AF65">
        <v>8.9104810944483695E-4</v>
      </c>
      <c r="AG65" t="s">
        <v>5810</v>
      </c>
    </row>
    <row r="66" spans="1:33">
      <c r="A66">
        <v>64</v>
      </c>
      <c r="B66" t="s">
        <v>2982</v>
      </c>
      <c r="C66" t="s">
        <v>2969</v>
      </c>
      <c r="D66" t="s">
        <v>2982</v>
      </c>
      <c r="E66">
        <v>53.8867683</v>
      </c>
      <c r="F66">
        <v>-166.79087835000001</v>
      </c>
      <c r="G66">
        <v>45.513275194999999</v>
      </c>
      <c r="H66">
        <v>0.82711865200000001</v>
      </c>
      <c r="I66">
        <v>17.524515430000001</v>
      </c>
      <c r="J66">
        <v>0.15849900750000001</v>
      </c>
      <c r="K66">
        <v>6.5440141550000002</v>
      </c>
      <c r="L66">
        <v>13.5596093</v>
      </c>
      <c r="M66">
        <v>2.52505581199999</v>
      </c>
      <c r="N66">
        <v>0.78566346349999905</v>
      </c>
      <c r="O66">
        <v>0</v>
      </c>
      <c r="P66">
        <v>0.16760602350000001</v>
      </c>
      <c r="Q66">
        <v>2.4566191929999999</v>
      </c>
      <c r="R66">
        <v>0</v>
      </c>
      <c r="S66">
        <v>0</v>
      </c>
      <c r="T66">
        <v>5.786473457E-2</v>
      </c>
      <c r="U66">
        <v>7.1892968167499998</v>
      </c>
      <c r="V66">
        <v>1.4096659015333901</v>
      </c>
      <c r="W66">
        <v>1193.0895143799901</v>
      </c>
      <c r="X66">
        <v>1545</v>
      </c>
      <c r="Y66">
        <v>0.55393351795081902</v>
      </c>
      <c r="Z66">
        <v>0.44606648204917998</v>
      </c>
      <c r="AA66">
        <v>4.1621921819348098E-4</v>
      </c>
      <c r="AB66">
        <v>4.1621921819348098E-4</v>
      </c>
      <c r="AC66" t="s">
        <v>5810</v>
      </c>
      <c r="AE66">
        <v>3.3150932826679798E-4</v>
      </c>
      <c r="AF66">
        <v>3.3150932826679798E-4</v>
      </c>
      <c r="AG66" t="s">
        <v>5810</v>
      </c>
    </row>
    <row r="67" spans="1:33">
      <c r="A67">
        <v>65</v>
      </c>
      <c r="B67" t="s">
        <v>3592</v>
      </c>
      <c r="C67" t="s">
        <v>2877</v>
      </c>
      <c r="D67" t="s">
        <v>3592</v>
      </c>
      <c r="E67">
        <v>17.952999999999999</v>
      </c>
      <c r="F67">
        <v>144.72800000000001</v>
      </c>
      <c r="G67">
        <v>50.713999999999999</v>
      </c>
      <c r="H67">
        <v>1.044</v>
      </c>
      <c r="I67">
        <v>17.195999999999898</v>
      </c>
      <c r="J67">
        <v>0.13750000000000001</v>
      </c>
      <c r="K67">
        <v>5.6120000000000001</v>
      </c>
      <c r="L67">
        <v>12.570499999999999</v>
      </c>
      <c r="M67">
        <v>2.74</v>
      </c>
      <c r="N67">
        <v>0.32200000000000001</v>
      </c>
      <c r="O67">
        <v>0</v>
      </c>
      <c r="P67">
        <v>0.126</v>
      </c>
      <c r="Q67">
        <v>1.9326757725000001</v>
      </c>
      <c r="R67">
        <v>0</v>
      </c>
      <c r="S67">
        <v>0</v>
      </c>
      <c r="T67">
        <v>5.1878136999999998E-2</v>
      </c>
      <c r="U67">
        <v>6.0477499999999997</v>
      </c>
      <c r="V67">
        <v>1.1858332147499999</v>
      </c>
      <c r="W67">
        <v>1176.6703</v>
      </c>
      <c r="X67">
        <v>1200</v>
      </c>
      <c r="Y67">
        <v>0.38212909322515698</v>
      </c>
      <c r="Z67">
        <v>0.61787090677484202</v>
      </c>
      <c r="AA67">
        <v>4.3837510772316997E-4</v>
      </c>
      <c r="AB67">
        <v>4.3837510772316997E-4</v>
      </c>
      <c r="AC67" t="s">
        <v>5810</v>
      </c>
      <c r="AE67">
        <v>6.9043971169029203E-4</v>
      </c>
      <c r="AF67">
        <v>6.9043971169029203E-4</v>
      </c>
      <c r="AG67" t="s">
        <v>5810</v>
      </c>
    </row>
    <row r="68" spans="1:33">
      <c r="A68">
        <v>66</v>
      </c>
      <c r="B68" t="s">
        <v>3979</v>
      </c>
      <c r="C68" t="s">
        <v>2941</v>
      </c>
      <c r="D68" t="s">
        <v>3979</v>
      </c>
      <c r="E68">
        <v>38.482999999999997</v>
      </c>
      <c r="F68">
        <v>19.707000000000001</v>
      </c>
      <c r="G68">
        <v>50.431125000000002</v>
      </c>
      <c r="H68">
        <v>0.81074999999999997</v>
      </c>
      <c r="I68">
        <v>19.5334</v>
      </c>
      <c r="J68">
        <v>9.375E-2</v>
      </c>
      <c r="K68">
        <v>5.9771000000000001</v>
      </c>
      <c r="L68">
        <v>11.811025000000001</v>
      </c>
      <c r="M68">
        <v>2.7086999999999999</v>
      </c>
      <c r="N68">
        <v>0.96682500000000005</v>
      </c>
      <c r="O68">
        <v>0</v>
      </c>
      <c r="P68">
        <v>0.17859999999999901</v>
      </c>
      <c r="Q68">
        <v>2.1055061070000001</v>
      </c>
      <c r="R68">
        <v>0</v>
      </c>
      <c r="S68">
        <v>0</v>
      </c>
      <c r="T68">
        <v>2.0423898045E-2</v>
      </c>
      <c r="U68">
        <v>4.8790212500000001</v>
      </c>
      <c r="V68">
        <v>0.95667073766624999</v>
      </c>
      <c r="W68">
        <v>1164.063015</v>
      </c>
      <c r="X68">
        <v>875</v>
      </c>
      <c r="Y68">
        <v>0.61058062954537096</v>
      </c>
      <c r="Z68">
        <v>0.38941937045462799</v>
      </c>
      <c r="AA68">
        <v>1.62004841317134E-4</v>
      </c>
      <c r="AB68">
        <v>1.62004841317134E-4</v>
      </c>
      <c r="AC68" t="s">
        <v>5810</v>
      </c>
      <c r="AE68">
        <v>2.4060316930836701E-4</v>
      </c>
      <c r="AF68">
        <v>2.4060316930836701E-4</v>
      </c>
      <c r="AG68" t="s">
        <v>5810</v>
      </c>
    </row>
    <row r="69" spans="1:33">
      <c r="A69">
        <v>67</v>
      </c>
      <c r="B69" t="s">
        <v>4993</v>
      </c>
      <c r="C69" t="s">
        <v>8440</v>
      </c>
      <c r="D69" t="s">
        <v>4993</v>
      </c>
      <c r="E69">
        <v>11.984</v>
      </c>
      <c r="F69">
        <v>-86.161000000000001</v>
      </c>
      <c r="G69">
        <v>52.134111529999998</v>
      </c>
      <c r="H69">
        <v>1.3485587640000001</v>
      </c>
      <c r="I69">
        <v>15.28555113</v>
      </c>
      <c r="J69">
        <v>0.24588868</v>
      </c>
      <c r="K69">
        <v>3.733273992</v>
      </c>
      <c r="L69">
        <v>8.7073615199999992</v>
      </c>
      <c r="M69">
        <v>2.9710498859999999</v>
      </c>
      <c r="N69">
        <v>1.480262167</v>
      </c>
      <c r="O69">
        <v>0</v>
      </c>
      <c r="P69">
        <v>0.32945904999999998</v>
      </c>
      <c r="Q69">
        <v>1.39</v>
      </c>
      <c r="R69">
        <v>0</v>
      </c>
      <c r="S69">
        <v>0</v>
      </c>
      <c r="T69">
        <v>3.6900000000000002E-2</v>
      </c>
      <c r="U69">
        <v>9.7987130194999992</v>
      </c>
      <c r="V69">
        <v>1.9213160862017</v>
      </c>
      <c r="W69">
        <v>1112.542201232</v>
      </c>
      <c r="X69">
        <v>840</v>
      </c>
      <c r="Y69">
        <v>0.33532598292112398</v>
      </c>
      <c r="Z69">
        <v>0.66467401707887497</v>
      </c>
      <c r="AA69">
        <v>1.8272225578194401E-4</v>
      </c>
      <c r="AB69">
        <v>1.8272225578194401E-4</v>
      </c>
      <c r="AC69" t="s">
        <v>5810</v>
      </c>
      <c r="AE69">
        <v>4.1621921819348098E-4</v>
      </c>
      <c r="AF69">
        <v>4.1621921819348098E-4</v>
      </c>
      <c r="AG69" t="s">
        <v>5810</v>
      </c>
    </row>
    <row r="70" spans="1:33">
      <c r="A70">
        <v>68</v>
      </c>
      <c r="B70" t="s">
        <v>3006</v>
      </c>
      <c r="C70" t="s">
        <v>2877</v>
      </c>
      <c r="D70" t="s">
        <v>3006</v>
      </c>
      <c r="E70">
        <v>20.022517000000001</v>
      </c>
      <c r="F70">
        <v>145.23054999999999</v>
      </c>
      <c r="G70">
        <v>48.360999999999997</v>
      </c>
      <c r="H70">
        <v>1.2435</v>
      </c>
      <c r="I70">
        <v>13.478</v>
      </c>
      <c r="J70">
        <v>0.311</v>
      </c>
      <c r="K70">
        <v>6.5145</v>
      </c>
      <c r="L70">
        <v>8.9384999999999994</v>
      </c>
      <c r="M70">
        <v>2.4820000000000002</v>
      </c>
      <c r="N70">
        <v>0.51700000000000002</v>
      </c>
      <c r="O70">
        <v>0</v>
      </c>
      <c r="P70">
        <v>0.107</v>
      </c>
      <c r="Q70">
        <v>0.13357635900000001</v>
      </c>
      <c r="R70">
        <v>0</v>
      </c>
      <c r="S70">
        <v>0</v>
      </c>
      <c r="T70">
        <v>8.1397851999999993E-3</v>
      </c>
      <c r="U70">
        <v>15.276199999999999</v>
      </c>
      <c r="V70">
        <v>2.9953330337999899</v>
      </c>
      <c r="W70">
        <v>1116.3791000000001</v>
      </c>
      <c r="X70">
        <v>120</v>
      </c>
      <c r="Y70">
        <v>3.1883356325655199E-2</v>
      </c>
      <c r="Z70">
        <v>0.96811664367434402</v>
      </c>
      <c r="AA70">
        <v>2.5294065425708297E-4</v>
      </c>
      <c r="AB70">
        <v>2.5294065425708297E-4</v>
      </c>
      <c r="AC70" t="s">
        <v>5810</v>
      </c>
      <c r="AE70">
        <v>4.3837510772316997E-4</v>
      </c>
      <c r="AF70">
        <v>4.3837510772316997E-4</v>
      </c>
      <c r="AG70" t="s">
        <v>5810</v>
      </c>
    </row>
    <row r="71" spans="1:33">
      <c r="A71">
        <v>69</v>
      </c>
      <c r="B71" t="s">
        <v>5178</v>
      </c>
      <c r="C71" t="s">
        <v>3490</v>
      </c>
      <c r="D71" t="s">
        <v>5178</v>
      </c>
      <c r="E71">
        <v>41.665999999999997</v>
      </c>
      <c r="F71">
        <v>-122.03</v>
      </c>
      <c r="G71">
        <v>54.29</v>
      </c>
      <c r="H71">
        <v>0.67</v>
      </c>
      <c r="I71">
        <v>15.115</v>
      </c>
      <c r="J71">
        <v>0.08</v>
      </c>
      <c r="K71">
        <v>6.72</v>
      </c>
      <c r="L71">
        <v>12.2549999999999</v>
      </c>
      <c r="M71">
        <v>2.0350000000000001</v>
      </c>
      <c r="N71">
        <v>0.35499999999999998</v>
      </c>
      <c r="O71">
        <v>0</v>
      </c>
      <c r="P71">
        <v>0.32500000000000001</v>
      </c>
      <c r="Q71">
        <v>2.9350000000000001</v>
      </c>
      <c r="R71">
        <v>0</v>
      </c>
      <c r="S71">
        <v>0</v>
      </c>
      <c r="T71">
        <v>6.565E-2</v>
      </c>
      <c r="U71">
        <v>3.4722499999999901</v>
      </c>
      <c r="V71">
        <v>0.68083326524999999</v>
      </c>
      <c r="W71">
        <v>1171.433</v>
      </c>
      <c r="X71">
        <v>1890</v>
      </c>
      <c r="Y71">
        <v>0.53702189067290895</v>
      </c>
      <c r="Z71">
        <v>0.46297810932708999</v>
      </c>
      <c r="AA71">
        <v>4.1648931901161999E-4</v>
      </c>
      <c r="AB71">
        <v>4.1648931901161999E-4</v>
      </c>
      <c r="AC71" t="s">
        <v>5810</v>
      </c>
      <c r="AE71">
        <v>1.62004841317134E-4</v>
      </c>
      <c r="AF71">
        <v>1.62004841317134E-4</v>
      </c>
      <c r="AG71" t="s">
        <v>5810</v>
      </c>
    </row>
    <row r="72" spans="1:33">
      <c r="A72">
        <v>70</v>
      </c>
      <c r="B72" t="s">
        <v>1122</v>
      </c>
      <c r="C72" t="s">
        <v>5942</v>
      </c>
      <c r="D72" t="s">
        <v>6359</v>
      </c>
      <c r="E72">
        <v>19.475300000000001</v>
      </c>
      <c r="F72">
        <v>-155.6088</v>
      </c>
      <c r="G72">
        <v>51.01</v>
      </c>
      <c r="H72">
        <v>1.62</v>
      </c>
      <c r="I72">
        <v>10.46</v>
      </c>
      <c r="J72">
        <v>0</v>
      </c>
      <c r="K72">
        <v>17.87</v>
      </c>
      <c r="L72">
        <v>8.24</v>
      </c>
      <c r="M72">
        <v>1.71</v>
      </c>
      <c r="N72">
        <v>0.28999999999999998</v>
      </c>
      <c r="O72">
        <v>0</v>
      </c>
      <c r="P72">
        <v>0.21</v>
      </c>
      <c r="Q72">
        <v>0.23</v>
      </c>
      <c r="R72">
        <v>0</v>
      </c>
      <c r="S72">
        <v>0</v>
      </c>
      <c r="T72">
        <v>1.7500000000000002E-2</v>
      </c>
      <c r="U72">
        <v>8.2535000000000007</v>
      </c>
      <c r="V72">
        <v>1.6183331715</v>
      </c>
      <c r="W72">
        <v>1104.7840000000001</v>
      </c>
      <c r="X72">
        <v>200</v>
      </c>
      <c r="Y72">
        <v>6.7150901531926294E-2</v>
      </c>
      <c r="Z72">
        <v>0.93284909846807296</v>
      </c>
      <c r="AA72">
        <v>4.02793822111442E-4</v>
      </c>
      <c r="AB72">
        <v>4.02793822111442E-4</v>
      </c>
      <c r="AC72" t="s">
        <v>5810</v>
      </c>
      <c r="AE72">
        <v>1.8272225578194401E-4</v>
      </c>
      <c r="AF72">
        <v>1.8272225578194401E-4</v>
      </c>
      <c r="AG72" t="s">
        <v>5810</v>
      </c>
    </row>
    <row r="73" spans="1:33">
      <c r="A73">
        <v>71</v>
      </c>
      <c r="B73" t="s">
        <v>5831</v>
      </c>
      <c r="C73" t="s">
        <v>5941</v>
      </c>
      <c r="D73" t="s">
        <v>633</v>
      </c>
      <c r="E73">
        <v>64.63</v>
      </c>
      <c r="F73">
        <v>-21.047650000000001</v>
      </c>
      <c r="G73">
        <v>49.055</v>
      </c>
      <c r="H73">
        <v>0.85399999999999998</v>
      </c>
      <c r="I73">
        <v>16.106999999999999</v>
      </c>
      <c r="J73">
        <v>0.16600000000000001</v>
      </c>
      <c r="K73">
        <v>9.2170000000000005</v>
      </c>
      <c r="L73">
        <v>14.849</v>
      </c>
      <c r="M73">
        <v>1.629</v>
      </c>
      <c r="N73">
        <v>2.8000000000000001E-2</v>
      </c>
      <c r="O73">
        <v>6.3E-2</v>
      </c>
      <c r="P73">
        <v>3.5999999999999997E-2</v>
      </c>
      <c r="Q73">
        <v>6.5000000000000002E-2</v>
      </c>
      <c r="R73">
        <v>0</v>
      </c>
      <c r="S73">
        <v>0</v>
      </c>
      <c r="T73">
        <v>4.5048695549999997E-2</v>
      </c>
      <c r="U73">
        <v>6.5773000000000001</v>
      </c>
      <c r="V73">
        <v>1.2896665377000001</v>
      </c>
      <c r="W73">
        <v>1199.2617</v>
      </c>
      <c r="X73">
        <v>950</v>
      </c>
      <c r="Y73">
        <v>1.1053282898626901E-3</v>
      </c>
      <c r="Z73">
        <v>0.99889467171013702</v>
      </c>
      <c r="AA73">
        <v>2.5156200398042102E-4</v>
      </c>
      <c r="AB73">
        <v>2.5156200398042102E-4</v>
      </c>
      <c r="AC73" t="s">
        <v>5810</v>
      </c>
      <c r="AE73">
        <v>2.5294065425708297E-4</v>
      </c>
      <c r="AF73">
        <v>2.5294065425708297E-4</v>
      </c>
      <c r="AG73" t="s">
        <v>5810</v>
      </c>
    </row>
    <row r="74" spans="1:33">
      <c r="A74">
        <v>72</v>
      </c>
      <c r="B74" t="s">
        <v>3148</v>
      </c>
      <c r="C74" t="s">
        <v>8440</v>
      </c>
      <c r="D74" t="s">
        <v>3148</v>
      </c>
      <c r="E74">
        <v>12.12</v>
      </c>
      <c r="F74">
        <v>-86.32</v>
      </c>
      <c r="G74">
        <v>47.51343541</v>
      </c>
      <c r="H74">
        <v>1.32964251</v>
      </c>
      <c r="I74">
        <v>16.763832950000001</v>
      </c>
      <c r="J74">
        <v>0.18288212000000001</v>
      </c>
      <c r="K74">
        <v>6.3759592679999999</v>
      </c>
      <c r="L74">
        <v>11.822074000000001</v>
      </c>
      <c r="M74">
        <v>2.486610132</v>
      </c>
      <c r="N74">
        <v>0.24602083299999999</v>
      </c>
      <c r="O74">
        <v>0</v>
      </c>
      <c r="P74">
        <v>0.173620417</v>
      </c>
      <c r="Q74">
        <v>1.55</v>
      </c>
      <c r="R74">
        <v>0</v>
      </c>
      <c r="S74">
        <v>0</v>
      </c>
      <c r="T74">
        <v>0.1419</v>
      </c>
      <c r="U74">
        <v>9.2771015944999995</v>
      </c>
      <c r="V74">
        <v>1.8190393464293799</v>
      </c>
      <c r="W74">
        <v>1164.2464284</v>
      </c>
      <c r="X74">
        <v>2530</v>
      </c>
      <c r="Y74">
        <v>0.22985408052303</v>
      </c>
      <c r="Z74">
        <v>0.77014591947696898</v>
      </c>
      <c r="AA74">
        <v>3.0394251656888502E-4</v>
      </c>
      <c r="AB74">
        <v>3.0394251656888502E-4</v>
      </c>
      <c r="AC74" t="s">
        <v>5810</v>
      </c>
      <c r="AE74">
        <v>4.1648931901161999E-4</v>
      </c>
      <c r="AF74">
        <v>4.1648931901161999E-4</v>
      </c>
      <c r="AG74" t="s">
        <v>5810</v>
      </c>
    </row>
    <row r="75" spans="1:33">
      <c r="A75">
        <v>73</v>
      </c>
      <c r="B75" t="s">
        <v>3427</v>
      </c>
      <c r="C75" t="s">
        <v>2877</v>
      </c>
      <c r="D75" t="s">
        <v>3427</v>
      </c>
      <c r="E75">
        <v>34.425283329999999</v>
      </c>
      <c r="F75">
        <v>139.2816833</v>
      </c>
      <c r="G75">
        <v>49.674999999999997</v>
      </c>
      <c r="H75">
        <v>1.048</v>
      </c>
      <c r="I75">
        <v>17.975000000000001</v>
      </c>
      <c r="J75">
        <v>0.154</v>
      </c>
      <c r="K75">
        <v>5.048</v>
      </c>
      <c r="L75">
        <v>9.7840000000000007</v>
      </c>
      <c r="M75">
        <v>2.74</v>
      </c>
      <c r="N75">
        <v>0.71099999999999997</v>
      </c>
      <c r="O75">
        <v>0</v>
      </c>
      <c r="P75">
        <v>0.17199999999999999</v>
      </c>
      <c r="Q75">
        <v>4.638589906</v>
      </c>
      <c r="R75">
        <v>0</v>
      </c>
      <c r="S75">
        <v>0</v>
      </c>
      <c r="T75">
        <v>6.7566219529999999E-2</v>
      </c>
      <c r="U75">
        <v>6.92367155919999</v>
      </c>
      <c r="V75">
        <v>1.3575825229084</v>
      </c>
      <c r="W75">
        <v>1130.4143999999999</v>
      </c>
      <c r="X75">
        <v>2890</v>
      </c>
      <c r="Y75">
        <v>0.72208317187273396</v>
      </c>
      <c r="Z75">
        <v>0.27791682812726498</v>
      </c>
      <c r="AA75">
        <v>6.4399100625301699E-4</v>
      </c>
      <c r="AB75">
        <v>6.4399100625301699E-4</v>
      </c>
      <c r="AC75" t="s">
        <v>5810</v>
      </c>
      <c r="AE75">
        <v>4.02793822111442E-4</v>
      </c>
      <c r="AF75">
        <v>4.02793822111442E-4</v>
      </c>
      <c r="AG75" t="s">
        <v>5810</v>
      </c>
    </row>
    <row r="76" spans="1:33">
      <c r="A76">
        <v>74</v>
      </c>
      <c r="B76" t="s">
        <v>2997</v>
      </c>
      <c r="C76" t="s">
        <v>2877</v>
      </c>
      <c r="D76" t="s">
        <v>2997</v>
      </c>
      <c r="E76">
        <v>14.60006667</v>
      </c>
      <c r="F76">
        <v>144.77536670000001</v>
      </c>
      <c r="G76">
        <v>51.826499999999903</v>
      </c>
      <c r="H76">
        <v>1.0669999999999999</v>
      </c>
      <c r="I76">
        <v>16.323499999999999</v>
      </c>
      <c r="J76">
        <v>0.16750000000000001</v>
      </c>
      <c r="K76">
        <v>4.8285</v>
      </c>
      <c r="L76">
        <v>9.31299999999999</v>
      </c>
      <c r="M76">
        <v>2.73599999999999</v>
      </c>
      <c r="N76">
        <v>0.86599999999999999</v>
      </c>
      <c r="O76">
        <v>0</v>
      </c>
      <c r="P76">
        <v>0.187</v>
      </c>
      <c r="Q76">
        <v>2.4007208369999899</v>
      </c>
      <c r="R76">
        <v>0</v>
      </c>
      <c r="S76">
        <v>0</v>
      </c>
      <c r="T76">
        <v>1.1179115105E-2</v>
      </c>
      <c r="U76">
        <v>7.2096999999999998</v>
      </c>
      <c r="V76">
        <v>1.4136665253</v>
      </c>
      <c r="W76">
        <v>1122.5958000000001</v>
      </c>
      <c r="X76">
        <v>1010</v>
      </c>
      <c r="Y76">
        <v>0.79437564421639395</v>
      </c>
      <c r="Z76">
        <v>0.205624355783605</v>
      </c>
      <c r="AA76">
        <v>9.4904459525650404E-4</v>
      </c>
      <c r="AB76">
        <v>9.4904459525650296E-4</v>
      </c>
      <c r="AC76" t="s">
        <v>5810</v>
      </c>
      <c r="AE76">
        <v>2.5156200398042102E-4</v>
      </c>
      <c r="AF76">
        <v>2.5156200398042102E-4</v>
      </c>
      <c r="AG76" t="s">
        <v>5810</v>
      </c>
    </row>
    <row r="77" spans="1:33">
      <c r="A77">
        <v>75</v>
      </c>
      <c r="B77" t="s">
        <v>2596</v>
      </c>
      <c r="C77" t="s">
        <v>3040</v>
      </c>
      <c r="D77" t="s">
        <v>2873</v>
      </c>
      <c r="E77">
        <v>-1.40899999999999</v>
      </c>
      <c r="F77">
        <v>29.2</v>
      </c>
      <c r="G77">
        <v>44.81</v>
      </c>
      <c r="H77">
        <v>3.54</v>
      </c>
      <c r="I77">
        <v>15.52</v>
      </c>
      <c r="J77">
        <v>0.21</v>
      </c>
      <c r="K77">
        <v>4.7300000000000004</v>
      </c>
      <c r="L77">
        <v>10.83</v>
      </c>
      <c r="M77">
        <v>3.09</v>
      </c>
      <c r="N77">
        <v>2.41</v>
      </c>
      <c r="O77">
        <v>0</v>
      </c>
      <c r="P77">
        <v>0.48</v>
      </c>
      <c r="Q77">
        <v>0.62</v>
      </c>
      <c r="R77">
        <v>0</v>
      </c>
      <c r="S77">
        <v>0</v>
      </c>
      <c r="T77">
        <v>7.9799999999999996E-2</v>
      </c>
      <c r="U77">
        <v>9.7579999999999991</v>
      </c>
      <c r="V77">
        <v>1.9133331419999999</v>
      </c>
      <c r="W77">
        <v>1147.778</v>
      </c>
      <c r="X77">
        <v>1050</v>
      </c>
      <c r="Y77">
        <v>0.12623652986789899</v>
      </c>
      <c r="Z77">
        <v>0.87376347013209998</v>
      </c>
      <c r="AA77">
        <v>4.1335256430466601E-4</v>
      </c>
      <c r="AB77">
        <v>4.1335256430466601E-4</v>
      </c>
      <c r="AC77" t="s">
        <v>5810</v>
      </c>
      <c r="AE77">
        <v>3.0394251656888502E-4</v>
      </c>
      <c r="AF77">
        <v>3.0394251656888502E-4</v>
      </c>
      <c r="AG77" t="s">
        <v>5810</v>
      </c>
    </row>
    <row r="78" spans="1:33">
      <c r="A78">
        <v>76</v>
      </c>
      <c r="B78" t="s">
        <v>2453</v>
      </c>
      <c r="C78" t="s">
        <v>3040</v>
      </c>
      <c r="D78" t="s">
        <v>6356</v>
      </c>
      <c r="E78">
        <v>13.37</v>
      </c>
      <c r="F78">
        <v>41.7</v>
      </c>
      <c r="G78">
        <v>47.254668866190897</v>
      </c>
      <c r="H78">
        <v>4.2591638717265097</v>
      </c>
      <c r="I78">
        <v>14.5056135523661</v>
      </c>
      <c r="J78">
        <v>0.21108654660996901</v>
      </c>
      <c r="K78">
        <v>5.2494921941141204</v>
      </c>
      <c r="L78">
        <v>8.9438590592763401</v>
      </c>
      <c r="M78">
        <v>3.80769570299731</v>
      </c>
      <c r="N78">
        <v>1.4244487622645301</v>
      </c>
      <c r="O78">
        <v>0</v>
      </c>
      <c r="P78">
        <v>0.85155767637877</v>
      </c>
      <c r="Q78">
        <v>1.35175325061066</v>
      </c>
      <c r="R78">
        <v>0</v>
      </c>
      <c r="S78">
        <v>0</v>
      </c>
      <c r="T78">
        <v>9.2641896364181603E-2</v>
      </c>
      <c r="U78">
        <v>10.9539374341844</v>
      </c>
      <c r="V78">
        <v>2.1478306546648298</v>
      </c>
      <c r="W78">
        <v>1116.4680603839799</v>
      </c>
      <c r="X78">
        <v>1405</v>
      </c>
      <c r="Y78">
        <v>0.26039797549190402</v>
      </c>
      <c r="Z78">
        <v>0.73960202450809598</v>
      </c>
      <c r="AA78">
        <v>5.8076063112247995E-4</v>
      </c>
      <c r="AB78">
        <v>5.8076063112247995E-4</v>
      </c>
      <c r="AC78" t="s">
        <v>5810</v>
      </c>
      <c r="AE78">
        <v>6.4399100625301699E-4</v>
      </c>
      <c r="AF78">
        <v>6.4399100625301699E-4</v>
      </c>
      <c r="AG78" t="s">
        <v>5810</v>
      </c>
    </row>
    <row r="79" spans="1:33">
      <c r="A79">
        <v>77</v>
      </c>
      <c r="B79" t="s">
        <v>3702</v>
      </c>
      <c r="C79" t="s">
        <v>2969</v>
      </c>
      <c r="D79" t="s">
        <v>3702</v>
      </c>
      <c r="E79">
        <v>53.429600000000001</v>
      </c>
      <c r="F79">
        <v>-168.13</v>
      </c>
      <c r="G79">
        <v>51.62</v>
      </c>
      <c r="H79">
        <v>1.1599999999999999</v>
      </c>
      <c r="I79">
        <v>15.56</v>
      </c>
      <c r="J79">
        <v>0.2</v>
      </c>
      <c r="K79">
        <v>4.95</v>
      </c>
      <c r="L79">
        <v>9.85</v>
      </c>
      <c r="M79">
        <v>2.66</v>
      </c>
      <c r="N79">
        <v>0.7</v>
      </c>
      <c r="O79">
        <v>0</v>
      </c>
      <c r="P79">
        <v>0.18</v>
      </c>
      <c r="Q79">
        <v>1.74</v>
      </c>
      <c r="R79">
        <v>0</v>
      </c>
      <c r="S79">
        <v>0</v>
      </c>
      <c r="T79">
        <v>9.9000000000000008E-3</v>
      </c>
      <c r="U79">
        <v>8.7720000000000002</v>
      </c>
      <c r="V79">
        <v>1.719999828</v>
      </c>
      <c r="W79">
        <v>1131.51</v>
      </c>
      <c r="X79">
        <v>520</v>
      </c>
      <c r="Y79">
        <v>0.69492574275820396</v>
      </c>
      <c r="Z79">
        <v>0.30507425724179499</v>
      </c>
      <c r="AA79">
        <v>7.2358416828951296E-4</v>
      </c>
      <c r="AB79">
        <v>7.2358416828951296E-4</v>
      </c>
      <c r="AC79" t="s">
        <v>5810</v>
      </c>
      <c r="AE79">
        <v>9.4904459525650404E-4</v>
      </c>
      <c r="AF79">
        <v>9.4904459525650296E-4</v>
      </c>
      <c r="AG79" t="s">
        <v>5810</v>
      </c>
    </row>
    <row r="80" spans="1:33">
      <c r="A80">
        <v>78</v>
      </c>
      <c r="B80" t="s">
        <v>2540</v>
      </c>
      <c r="C80" t="s">
        <v>3040</v>
      </c>
      <c r="D80" t="s">
        <v>5938</v>
      </c>
      <c r="E80">
        <v>-2.7644000000000002</v>
      </c>
      <c r="F80">
        <v>35.9024</v>
      </c>
      <c r="G80">
        <v>43.02</v>
      </c>
      <c r="H80">
        <v>1.29</v>
      </c>
      <c r="I80">
        <v>7.72</v>
      </c>
      <c r="J80">
        <v>0.41</v>
      </c>
      <c r="K80">
        <v>0.81</v>
      </c>
      <c r="L80">
        <v>7.18</v>
      </c>
      <c r="M80">
        <v>14.32</v>
      </c>
      <c r="N80">
        <v>5.96</v>
      </c>
      <c r="O80">
        <v>0</v>
      </c>
      <c r="P80">
        <v>0.21</v>
      </c>
      <c r="Q80">
        <v>3.29</v>
      </c>
      <c r="R80">
        <v>0</v>
      </c>
      <c r="S80">
        <v>0</v>
      </c>
      <c r="T80">
        <v>4.75</v>
      </c>
      <c r="U80">
        <v>7.8964999999999899</v>
      </c>
      <c r="V80">
        <v>1.5483331785000001</v>
      </c>
      <c r="W80">
        <v>1087.1880000000001</v>
      </c>
      <c r="X80">
        <v>1020</v>
      </c>
      <c r="Y80">
        <v>0.32545575056915999</v>
      </c>
      <c r="Z80">
        <v>0.67454424943083902</v>
      </c>
      <c r="AA80">
        <v>9.3557984139723202E-4</v>
      </c>
      <c r="AB80">
        <v>9.3557984139723202E-4</v>
      </c>
      <c r="AC80" t="s">
        <v>5810</v>
      </c>
      <c r="AE80">
        <v>4.1335256430466601E-4</v>
      </c>
      <c r="AF80">
        <v>4.1335256430466601E-4</v>
      </c>
      <c r="AG80" t="s">
        <v>5810</v>
      </c>
    </row>
    <row r="81" spans="1:33">
      <c r="A81">
        <v>79</v>
      </c>
      <c r="B81" t="s">
        <v>3001</v>
      </c>
      <c r="C81" t="s">
        <v>2905</v>
      </c>
      <c r="D81" t="s">
        <v>3001</v>
      </c>
      <c r="E81">
        <v>18.122250000000001</v>
      </c>
      <c r="F81">
        <v>145.7595833</v>
      </c>
      <c r="G81">
        <v>50.527000000000001</v>
      </c>
      <c r="H81">
        <v>1.0065</v>
      </c>
      <c r="I81">
        <v>14.7128153769179</v>
      </c>
      <c r="J81">
        <v>0.2215</v>
      </c>
      <c r="K81">
        <v>5.0490000000000004</v>
      </c>
      <c r="L81">
        <v>10.2270009356287</v>
      </c>
      <c r="M81">
        <v>2.6535000000000002</v>
      </c>
      <c r="N81">
        <v>0.85996483835490301</v>
      </c>
      <c r="O81">
        <v>0</v>
      </c>
      <c r="P81">
        <v>0.17499999999999999</v>
      </c>
      <c r="Q81">
        <v>1.8857525499999901</v>
      </c>
      <c r="R81">
        <v>0</v>
      </c>
      <c r="S81">
        <v>0</v>
      </c>
      <c r="T81">
        <v>4.1245277499999998E-3</v>
      </c>
      <c r="U81">
        <v>10.2051</v>
      </c>
      <c r="V81">
        <v>2.00099979989999</v>
      </c>
      <c r="W81">
        <v>1137.7682155314301</v>
      </c>
      <c r="X81">
        <v>480</v>
      </c>
      <c r="Y81">
        <v>0.867479589678115</v>
      </c>
      <c r="Z81">
        <v>0.132520410321884</v>
      </c>
      <c r="AA81">
        <v>8.1848599534748497E-4</v>
      </c>
      <c r="AB81">
        <v>8.1848599534748497E-4</v>
      </c>
      <c r="AC81" t="s">
        <v>5810</v>
      </c>
      <c r="AE81">
        <v>5.8076063112247995E-4</v>
      </c>
      <c r="AF81">
        <v>5.8076063112247995E-4</v>
      </c>
      <c r="AG81" t="s">
        <v>5810</v>
      </c>
    </row>
    <row r="82" spans="1:33">
      <c r="A82">
        <v>80</v>
      </c>
      <c r="B82" t="s">
        <v>3045</v>
      </c>
      <c r="C82" t="s">
        <v>2919</v>
      </c>
      <c r="D82" t="s">
        <v>3045</v>
      </c>
      <c r="E82">
        <v>53.819400000000002</v>
      </c>
      <c r="F82">
        <v>-166.96472</v>
      </c>
      <c r="G82">
        <v>49.87</v>
      </c>
      <c r="H82">
        <v>0.76</v>
      </c>
      <c r="I82">
        <v>15.92</v>
      </c>
      <c r="J82">
        <v>0.16</v>
      </c>
      <c r="K82">
        <v>6.41</v>
      </c>
      <c r="L82">
        <v>11.36</v>
      </c>
      <c r="M82">
        <v>2.42</v>
      </c>
      <c r="N82">
        <v>0.95</v>
      </c>
      <c r="O82">
        <v>0</v>
      </c>
      <c r="P82">
        <v>0.19</v>
      </c>
      <c r="Q82">
        <v>2.5</v>
      </c>
      <c r="R82">
        <v>0</v>
      </c>
      <c r="S82">
        <v>0</v>
      </c>
      <c r="T82">
        <v>1.9699999999999999E-2</v>
      </c>
      <c r="U82">
        <v>7.4119999999999999</v>
      </c>
      <c r="V82">
        <v>1.453333188</v>
      </c>
      <c r="W82">
        <v>1156.576</v>
      </c>
      <c r="X82">
        <v>970</v>
      </c>
      <c r="Y82">
        <v>0.72217387822675205</v>
      </c>
      <c r="Z82">
        <v>0.277826121773247</v>
      </c>
      <c r="AA82">
        <v>6.9196778329742804E-4</v>
      </c>
      <c r="AB82">
        <v>6.9196778329742804E-4</v>
      </c>
      <c r="AC82" t="s">
        <v>5810</v>
      </c>
      <c r="AE82">
        <v>4.1335256430466601E-4</v>
      </c>
      <c r="AF82">
        <v>4.1335256430466601E-4</v>
      </c>
      <c r="AG82" t="s">
        <v>5810</v>
      </c>
    </row>
    <row r="83" spans="1:33">
      <c r="A83">
        <v>81</v>
      </c>
      <c r="B83" t="s">
        <v>4589</v>
      </c>
      <c r="C83" t="s">
        <v>3019</v>
      </c>
      <c r="D83" t="s">
        <v>4589</v>
      </c>
      <c r="E83">
        <v>19.492999999999999</v>
      </c>
      <c r="F83">
        <v>-102.251</v>
      </c>
      <c r="G83">
        <v>51.57</v>
      </c>
      <c r="H83">
        <v>1</v>
      </c>
      <c r="I83">
        <v>19.07</v>
      </c>
      <c r="J83">
        <v>0.09</v>
      </c>
      <c r="K83">
        <v>3.69</v>
      </c>
      <c r="L83">
        <v>8.35</v>
      </c>
      <c r="M83">
        <v>4.22</v>
      </c>
      <c r="N83">
        <v>0.82</v>
      </c>
      <c r="O83">
        <v>0</v>
      </c>
      <c r="P83">
        <v>0.24</v>
      </c>
      <c r="Q83">
        <v>4.3574999999999999</v>
      </c>
      <c r="R83">
        <v>0</v>
      </c>
      <c r="S83">
        <v>0</v>
      </c>
      <c r="T83">
        <v>8.5925925929999994E-2</v>
      </c>
      <c r="U83">
        <v>5.1339999999999897</v>
      </c>
      <c r="V83">
        <v>1.006666566</v>
      </c>
      <c r="W83">
        <v>1106.6099999999999</v>
      </c>
      <c r="X83">
        <v>2700</v>
      </c>
      <c r="Y83">
        <v>0.60674776914057704</v>
      </c>
      <c r="Z83">
        <v>0.39325223085942301</v>
      </c>
      <c r="AA83">
        <v>6.3453797082176002E-4</v>
      </c>
      <c r="AB83">
        <v>6.3453797082175904E-4</v>
      </c>
      <c r="AC83" t="s">
        <v>5810</v>
      </c>
      <c r="AE83">
        <v>7.2358416828951296E-4</v>
      </c>
      <c r="AF83">
        <v>7.2358416828951296E-4</v>
      </c>
      <c r="AG83" t="s">
        <v>5810</v>
      </c>
    </row>
    <row r="84" spans="1:33">
      <c r="A84">
        <v>82</v>
      </c>
      <c r="B84" t="s">
        <v>4659</v>
      </c>
      <c r="C84" t="s">
        <v>3019</v>
      </c>
      <c r="D84" t="s">
        <v>4659</v>
      </c>
      <c r="E84">
        <v>19.03</v>
      </c>
      <c r="F84">
        <v>-98.63</v>
      </c>
      <c r="G84">
        <v>52.05</v>
      </c>
      <c r="H84">
        <v>1.355</v>
      </c>
      <c r="I84">
        <v>18.850000000000001</v>
      </c>
      <c r="J84">
        <v>7.0000000000000007E-2</v>
      </c>
      <c r="K84">
        <v>3.9750000000000001</v>
      </c>
      <c r="L84">
        <v>9.0500000000000007</v>
      </c>
      <c r="M84">
        <v>5.31</v>
      </c>
      <c r="N84">
        <v>1.1000000000000001</v>
      </c>
      <c r="O84">
        <v>0</v>
      </c>
      <c r="P84">
        <v>0.3</v>
      </c>
      <c r="Q84">
        <v>3.4</v>
      </c>
      <c r="R84">
        <v>0</v>
      </c>
      <c r="S84">
        <v>0</v>
      </c>
      <c r="T84">
        <v>0.12225</v>
      </c>
      <c r="U84">
        <v>3.3022499999999999</v>
      </c>
      <c r="V84">
        <v>0.64749993524999905</v>
      </c>
      <c r="W84">
        <v>1118.23</v>
      </c>
      <c r="X84">
        <v>2655</v>
      </c>
      <c r="Y84">
        <v>0.46884796466109802</v>
      </c>
      <c r="Z84">
        <v>0.53115203533890099</v>
      </c>
      <c r="AA84">
        <v>5.7721017713410002E-4</v>
      </c>
      <c r="AB84">
        <v>5.7721017713410002E-4</v>
      </c>
      <c r="AC84" t="s">
        <v>5810</v>
      </c>
      <c r="AE84">
        <v>9.3557984139723202E-4</v>
      </c>
      <c r="AF84">
        <v>9.3557984139723202E-4</v>
      </c>
      <c r="AG84" t="s">
        <v>5810</v>
      </c>
    </row>
    <row r="85" spans="1:33">
      <c r="A85">
        <v>83</v>
      </c>
      <c r="B85" t="s">
        <v>1296</v>
      </c>
      <c r="C85" t="s">
        <v>5946</v>
      </c>
      <c r="D85" t="s">
        <v>6363</v>
      </c>
      <c r="E85">
        <v>38.47</v>
      </c>
      <c r="F85">
        <v>-28.4</v>
      </c>
      <c r="G85">
        <v>46.292268208333297</v>
      </c>
      <c r="H85">
        <v>3.5965294999999999</v>
      </c>
      <c r="I85">
        <v>16.6043375</v>
      </c>
      <c r="J85">
        <v>0.14377783333333299</v>
      </c>
      <c r="K85">
        <v>5.3467958333333296</v>
      </c>
      <c r="L85">
        <v>9.8850799999999897</v>
      </c>
      <c r="M85">
        <v>3.7851395833333301</v>
      </c>
      <c r="N85">
        <v>1.23686741666666</v>
      </c>
      <c r="O85">
        <v>0</v>
      </c>
      <c r="P85">
        <v>0.69681187574999903</v>
      </c>
      <c r="Q85">
        <v>1.4315245652264199</v>
      </c>
      <c r="R85">
        <v>0</v>
      </c>
      <c r="S85">
        <v>0</v>
      </c>
      <c r="T85">
        <v>0.170197898105416</v>
      </c>
      <c r="U85">
        <v>8.3961700208333294</v>
      </c>
      <c r="V85">
        <v>1.64630768259143</v>
      </c>
      <c r="W85">
        <v>1132.092328</v>
      </c>
      <c r="X85">
        <v>2475</v>
      </c>
      <c r="Y85">
        <v>0.17302658174574201</v>
      </c>
      <c r="Z85">
        <v>0.82697341825425696</v>
      </c>
      <c r="AA85">
        <v>4.73692062280983E-4</v>
      </c>
      <c r="AB85">
        <v>4.73692062280983E-4</v>
      </c>
      <c r="AC85" t="s">
        <v>5810</v>
      </c>
      <c r="AE85">
        <v>8.1848599534748497E-4</v>
      </c>
      <c r="AF85">
        <v>8.1848599534748497E-4</v>
      </c>
      <c r="AG85" t="s">
        <v>5810</v>
      </c>
    </row>
    <row r="86" spans="1:33">
      <c r="A86">
        <v>84</v>
      </c>
      <c r="B86" t="s">
        <v>2629</v>
      </c>
      <c r="C86" t="s">
        <v>6369</v>
      </c>
      <c r="D86" t="s">
        <v>6368</v>
      </c>
      <c r="E86">
        <v>-21.244199999999999</v>
      </c>
      <c r="F86">
        <v>55.712800000000001</v>
      </c>
      <c r="G86">
        <v>49.118866666666698</v>
      </c>
      <c r="H86">
        <v>2.76</v>
      </c>
      <c r="I86">
        <v>14.09</v>
      </c>
      <c r="J86">
        <v>0.17</v>
      </c>
      <c r="K86">
        <v>7.1249481326620199</v>
      </c>
      <c r="L86">
        <v>11.4472666666667</v>
      </c>
      <c r="M86">
        <v>2.5179</v>
      </c>
      <c r="N86">
        <v>0.70406666666666695</v>
      </c>
      <c r="O86">
        <v>0</v>
      </c>
      <c r="P86">
        <v>0.32540000000000002</v>
      </c>
      <c r="Q86">
        <v>0.8</v>
      </c>
      <c r="R86">
        <v>0</v>
      </c>
      <c r="S86">
        <v>0</v>
      </c>
      <c r="T86">
        <v>9.8577546428998096E-3</v>
      </c>
      <c r="U86">
        <v>9.1647116762482899</v>
      </c>
      <c r="V86">
        <v>1.79700210976022</v>
      </c>
      <c r="W86">
        <v>1158.02462666666</v>
      </c>
      <c r="X86">
        <v>240</v>
      </c>
      <c r="Y86">
        <v>0.27595211196859898</v>
      </c>
      <c r="Z86">
        <v>0.72404788803139997</v>
      </c>
      <c r="AA86">
        <v>4.1265687711424101E-4</v>
      </c>
      <c r="AB86">
        <v>4.1265687711424101E-4</v>
      </c>
      <c r="AC86" t="s">
        <v>5810</v>
      </c>
      <c r="AE86">
        <v>6.9196778329742804E-4</v>
      </c>
      <c r="AF86">
        <v>6.9196778329742804E-4</v>
      </c>
      <c r="AG86" t="s">
        <v>5810</v>
      </c>
    </row>
    <row r="87" spans="1:33">
      <c r="A87">
        <v>85</v>
      </c>
      <c r="B87" t="s">
        <v>1228</v>
      </c>
      <c r="C87" t="s">
        <v>5944</v>
      </c>
      <c r="D87" t="s">
        <v>6361</v>
      </c>
      <c r="E87">
        <v>-77.5</v>
      </c>
      <c r="F87">
        <v>168</v>
      </c>
      <c r="G87">
        <v>45.38</v>
      </c>
      <c r="H87">
        <v>3.18</v>
      </c>
      <c r="I87">
        <v>14.42</v>
      </c>
      <c r="J87">
        <v>0.2</v>
      </c>
      <c r="K87">
        <v>10.34</v>
      </c>
      <c r="L87">
        <v>10.92</v>
      </c>
      <c r="M87">
        <v>2.8</v>
      </c>
      <c r="N87">
        <v>0.91</v>
      </c>
      <c r="O87">
        <v>0</v>
      </c>
      <c r="P87">
        <v>0.52</v>
      </c>
      <c r="Q87">
        <v>0.86</v>
      </c>
      <c r="R87">
        <v>0</v>
      </c>
      <c r="S87">
        <v>0</v>
      </c>
      <c r="T87">
        <v>2.1000000000000001E-2</v>
      </c>
      <c r="U87">
        <v>9.1374999999999993</v>
      </c>
      <c r="V87">
        <v>1.7916664874999999</v>
      </c>
      <c r="W87">
        <v>1149.2719999999999</v>
      </c>
      <c r="X87">
        <v>360</v>
      </c>
      <c r="Y87">
        <v>0.38545458941708899</v>
      </c>
      <c r="Z87">
        <v>0.61454541058291001</v>
      </c>
      <c r="AA87">
        <v>5.5061323221236797E-4</v>
      </c>
      <c r="AB87">
        <v>5.5061323221236797E-4</v>
      </c>
      <c r="AC87" t="s">
        <v>5810</v>
      </c>
      <c r="AE87">
        <v>6.3453797082176002E-4</v>
      </c>
      <c r="AF87">
        <v>6.3453797082175904E-4</v>
      </c>
      <c r="AG87" t="s">
        <v>5810</v>
      </c>
    </row>
    <row r="88" spans="1:33">
      <c r="A88">
        <v>86</v>
      </c>
      <c r="B88" t="s">
        <v>4189</v>
      </c>
      <c r="C88" t="s">
        <v>2905</v>
      </c>
      <c r="D88" t="s">
        <v>4189</v>
      </c>
      <c r="E88">
        <v>12.403312</v>
      </c>
      <c r="F88">
        <v>143.7833335</v>
      </c>
      <c r="G88">
        <v>51.325000000000003</v>
      </c>
      <c r="H88">
        <v>0.42499999999999999</v>
      </c>
      <c r="I88">
        <v>17.2</v>
      </c>
      <c r="J88">
        <v>0.11499999999999901</v>
      </c>
      <c r="K88">
        <v>3.9</v>
      </c>
      <c r="L88">
        <v>16.43</v>
      </c>
      <c r="M88">
        <v>1.2949999999999999</v>
      </c>
      <c r="N88">
        <v>0.14499999999999999</v>
      </c>
      <c r="O88">
        <v>0</v>
      </c>
      <c r="P88">
        <v>3.5000000000000003E-2</v>
      </c>
      <c r="Q88">
        <v>2.0449999999999999</v>
      </c>
      <c r="R88">
        <v>0</v>
      </c>
      <c r="S88">
        <v>0</v>
      </c>
      <c r="T88">
        <v>1.16165E-2</v>
      </c>
      <c r="U88">
        <v>4.7259999999999902</v>
      </c>
      <c r="V88">
        <v>0.92666657399999997</v>
      </c>
      <c r="W88">
        <v>1240.7380000000001</v>
      </c>
      <c r="X88">
        <v>660</v>
      </c>
      <c r="Y88">
        <v>0.676222205552234</v>
      </c>
      <c r="Z88">
        <v>0.323777794447765</v>
      </c>
      <c r="AA88">
        <v>4.7055929736005098E-4</v>
      </c>
      <c r="AB88">
        <v>4.7055929736005098E-4</v>
      </c>
      <c r="AC88" t="s">
        <v>5810</v>
      </c>
      <c r="AE88">
        <v>5.7721017713410002E-4</v>
      </c>
      <c r="AF88">
        <v>5.7721017713410002E-4</v>
      </c>
      <c r="AG88" t="s">
        <v>5810</v>
      </c>
    </row>
    <row r="89" spans="1:33">
      <c r="A89">
        <v>87</v>
      </c>
      <c r="B89" t="s">
        <v>2862</v>
      </c>
      <c r="C89" t="s">
        <v>8440</v>
      </c>
      <c r="D89" t="s">
        <v>2862</v>
      </c>
      <c r="E89">
        <v>12.6981193</v>
      </c>
      <c r="F89">
        <v>-87.009969999999996</v>
      </c>
      <c r="G89">
        <v>49.53</v>
      </c>
      <c r="H89">
        <v>1.0920000000000001</v>
      </c>
      <c r="I89">
        <v>14.66</v>
      </c>
      <c r="J89">
        <v>0.27200000000000002</v>
      </c>
      <c r="K89">
        <v>3.81</v>
      </c>
      <c r="L89">
        <v>7.79</v>
      </c>
      <c r="M89">
        <v>3.1589999999999998</v>
      </c>
      <c r="N89">
        <v>0.7</v>
      </c>
      <c r="O89">
        <v>0</v>
      </c>
      <c r="P89">
        <v>0.28799999999999998</v>
      </c>
      <c r="Q89">
        <v>1.7305514399999999</v>
      </c>
      <c r="R89">
        <v>0</v>
      </c>
      <c r="S89">
        <v>0</v>
      </c>
      <c r="T89">
        <v>1.5033681219999999E-2</v>
      </c>
      <c r="U89">
        <v>10.207649999999999</v>
      </c>
      <c r="V89">
        <v>2.0014997998499999</v>
      </c>
      <c r="W89">
        <v>1097.3140000000001</v>
      </c>
      <c r="X89">
        <v>390</v>
      </c>
      <c r="Y89">
        <v>0.60296608822728304</v>
      </c>
      <c r="Z89">
        <v>0.39703391177271602</v>
      </c>
      <c r="AA89">
        <v>1.7289136446305999E-4</v>
      </c>
      <c r="AB89">
        <v>1.7289136446305999E-4</v>
      </c>
      <c r="AC89" t="s">
        <v>5810</v>
      </c>
      <c r="AE89">
        <v>4.73692062280983E-4</v>
      </c>
      <c r="AF89">
        <v>4.73692062280983E-4</v>
      </c>
      <c r="AG89" t="s">
        <v>5810</v>
      </c>
    </row>
    <row r="90" spans="1:33">
      <c r="A90">
        <v>88</v>
      </c>
      <c r="B90" t="s">
        <v>3719</v>
      </c>
      <c r="C90" t="s">
        <v>3019</v>
      </c>
      <c r="D90" t="s">
        <v>3719</v>
      </c>
      <c r="E90">
        <v>19.8</v>
      </c>
      <c r="F90">
        <v>-102.02</v>
      </c>
      <c r="G90">
        <v>51.274999999999999</v>
      </c>
      <c r="H90">
        <v>1.0349999999999999</v>
      </c>
      <c r="I90">
        <v>17.765000000000001</v>
      </c>
      <c r="J90">
        <v>0.11</v>
      </c>
      <c r="K90">
        <v>4.92</v>
      </c>
      <c r="L90">
        <v>7.6</v>
      </c>
      <c r="M90">
        <v>3.7549999999999999</v>
      </c>
      <c r="N90">
        <v>0.90500000000000003</v>
      </c>
      <c r="O90">
        <v>0</v>
      </c>
      <c r="P90">
        <v>0.21</v>
      </c>
      <c r="Q90">
        <v>3.4161424905</v>
      </c>
      <c r="R90">
        <v>0</v>
      </c>
      <c r="S90">
        <v>0</v>
      </c>
      <c r="T90">
        <v>8.5563932004999996E-2</v>
      </c>
      <c r="U90">
        <v>6.1667500000000004</v>
      </c>
      <c r="V90">
        <v>1.20916654575</v>
      </c>
      <c r="W90">
        <v>1094.1600000000001</v>
      </c>
      <c r="X90">
        <v>2440</v>
      </c>
      <c r="Y90">
        <v>0.56126600999335496</v>
      </c>
      <c r="Z90">
        <v>0.43873399000664398</v>
      </c>
      <c r="AA90">
        <v>6.2304261316903104E-4</v>
      </c>
      <c r="AB90">
        <v>6.2304261316902996E-4</v>
      </c>
      <c r="AC90" t="s">
        <v>5810</v>
      </c>
      <c r="AE90">
        <v>4.1265687711424101E-4</v>
      </c>
      <c r="AF90">
        <v>4.1265687711424101E-4</v>
      </c>
      <c r="AG90" t="s">
        <v>5810</v>
      </c>
    </row>
    <row r="91" spans="1:33">
      <c r="A91">
        <v>89</v>
      </c>
      <c r="B91" t="s">
        <v>3693</v>
      </c>
      <c r="C91" t="s">
        <v>8440</v>
      </c>
      <c r="D91" t="s">
        <v>3693</v>
      </c>
      <c r="E91">
        <v>14.757</v>
      </c>
      <c r="F91">
        <v>-91.552000000000007</v>
      </c>
      <c r="G91">
        <v>51.72881821</v>
      </c>
      <c r="H91">
        <v>0.99819104000000003</v>
      </c>
      <c r="I91">
        <v>18.265576060000001</v>
      </c>
      <c r="J91">
        <v>0.11408135999999899</v>
      </c>
      <c r="K91">
        <v>2.4783361775000001</v>
      </c>
      <c r="L91">
        <v>8.8701817599999995</v>
      </c>
      <c r="M91">
        <v>3.4768073435</v>
      </c>
      <c r="N91">
        <v>1.0632518334999901</v>
      </c>
      <c r="O91">
        <v>0</v>
      </c>
      <c r="P91">
        <v>0.212351125</v>
      </c>
      <c r="Q91">
        <v>2.2349999999999999</v>
      </c>
      <c r="R91">
        <v>0</v>
      </c>
      <c r="S91">
        <v>0</v>
      </c>
      <c r="T91">
        <v>2.435E-2</v>
      </c>
      <c r="U91">
        <v>5.8485544337499897</v>
      </c>
      <c r="V91">
        <v>1.14677526448912</v>
      </c>
      <c r="W91">
        <v>1115.245017216</v>
      </c>
      <c r="X91">
        <v>1015</v>
      </c>
      <c r="Y91">
        <v>0.57220969031981095</v>
      </c>
      <c r="Z91">
        <v>0.427790309680188</v>
      </c>
      <c r="AA91">
        <v>3.42328650617084E-4</v>
      </c>
      <c r="AB91">
        <v>3.42328650617084E-4</v>
      </c>
      <c r="AC91" t="s">
        <v>5810</v>
      </c>
      <c r="AE91">
        <v>5.5061323221236797E-4</v>
      </c>
      <c r="AF91">
        <v>5.5061323221236797E-4</v>
      </c>
      <c r="AG91" t="s">
        <v>5810</v>
      </c>
    </row>
    <row r="92" spans="1:33">
      <c r="A92">
        <v>90</v>
      </c>
      <c r="B92" t="s">
        <v>6338</v>
      </c>
      <c r="C92" t="s">
        <v>3451</v>
      </c>
      <c r="D92" t="s">
        <v>3453</v>
      </c>
      <c r="E92">
        <v>36.404000000000003</v>
      </c>
      <c r="F92">
        <v>25.396000000000001</v>
      </c>
      <c r="G92">
        <v>51.379999999999903</v>
      </c>
      <c r="H92">
        <v>0.96499999999999997</v>
      </c>
      <c r="I92">
        <v>16.875</v>
      </c>
      <c r="J92">
        <v>0.16</v>
      </c>
      <c r="K92">
        <v>5.4649999999999999</v>
      </c>
      <c r="L92">
        <v>9.5500000000000007</v>
      </c>
      <c r="M92">
        <v>2.86</v>
      </c>
      <c r="N92">
        <v>0.56000000000000005</v>
      </c>
      <c r="O92">
        <v>0</v>
      </c>
      <c r="P92">
        <v>0</v>
      </c>
      <c r="Q92">
        <v>2.6850000000000001</v>
      </c>
      <c r="R92">
        <v>0</v>
      </c>
      <c r="S92">
        <v>0</v>
      </c>
      <c r="T92">
        <v>1.9449999999999999E-2</v>
      </c>
      <c r="U92">
        <v>7.5395000000000003</v>
      </c>
      <c r="V92">
        <v>1.4783331854999999</v>
      </c>
      <c r="W92">
        <v>1126.53</v>
      </c>
      <c r="X92">
        <v>1110</v>
      </c>
      <c r="Y92">
        <v>0.72984263270266303</v>
      </c>
      <c r="Z92">
        <v>0.27015736729733603</v>
      </c>
      <c r="AA92">
        <v>5.6429461563650295E-4</v>
      </c>
      <c r="AB92">
        <v>5.6429461563650295E-4</v>
      </c>
      <c r="AC92" t="s">
        <v>5810</v>
      </c>
      <c r="AE92">
        <v>4.7055929736005098E-4</v>
      </c>
      <c r="AF92">
        <v>4.7055929736005098E-4</v>
      </c>
      <c r="AG92" t="s">
        <v>5810</v>
      </c>
    </row>
    <row r="93" spans="1:33">
      <c r="A93">
        <v>91</v>
      </c>
      <c r="B93" t="s">
        <v>3242</v>
      </c>
      <c r="C93" t="s">
        <v>2905</v>
      </c>
      <c r="D93" t="s">
        <v>3242</v>
      </c>
      <c r="E93">
        <v>16.706182999999999</v>
      </c>
      <c r="F93">
        <v>145.7671</v>
      </c>
      <c r="G93">
        <v>47.526333334999997</v>
      </c>
      <c r="H93">
        <v>0.65800000000000003</v>
      </c>
      <c r="I93">
        <v>15.686</v>
      </c>
      <c r="J93">
        <v>0.17050000000000001</v>
      </c>
      <c r="K93">
        <v>6.46</v>
      </c>
      <c r="L93">
        <v>13.773</v>
      </c>
      <c r="M93">
        <v>1.5378333335000001</v>
      </c>
      <c r="N93">
        <v>0.27850000000000003</v>
      </c>
      <c r="O93">
        <v>0</v>
      </c>
      <c r="P93">
        <v>6.2948435381287499E-2</v>
      </c>
      <c r="Q93">
        <v>3.83</v>
      </c>
      <c r="R93">
        <v>0</v>
      </c>
      <c r="S93">
        <v>0</v>
      </c>
      <c r="T93">
        <v>2.1660082819999999E-2</v>
      </c>
      <c r="U93">
        <v>7.6096250000000003</v>
      </c>
      <c r="V93">
        <v>1.492083184125</v>
      </c>
      <c r="W93">
        <v>1196.6318000000001</v>
      </c>
      <c r="X93">
        <v>1765</v>
      </c>
      <c r="Y93">
        <v>0.83388630361378302</v>
      </c>
      <c r="Z93">
        <v>0.16611369638621601</v>
      </c>
      <c r="AA93">
        <v>8.6101117606048603E-4</v>
      </c>
      <c r="AB93">
        <v>8.6101117606048603E-4</v>
      </c>
      <c r="AC93" t="s">
        <v>5810</v>
      </c>
      <c r="AE93">
        <v>1.7289136446305999E-4</v>
      </c>
      <c r="AF93">
        <v>1.7289136446305999E-4</v>
      </c>
      <c r="AG93" t="s">
        <v>5810</v>
      </c>
    </row>
    <row r="94" spans="1:33">
      <c r="A94">
        <v>92</v>
      </c>
      <c r="B94" t="s">
        <v>7926</v>
      </c>
      <c r="C94" t="s">
        <v>2919</v>
      </c>
      <c r="D94" t="s">
        <v>3661</v>
      </c>
      <c r="E94">
        <v>52.308169999999997</v>
      </c>
      <c r="F94">
        <v>-172.48621</v>
      </c>
      <c r="G94">
        <v>50.83</v>
      </c>
      <c r="H94">
        <v>0.82</v>
      </c>
      <c r="I94">
        <v>18.094999999999999</v>
      </c>
      <c r="J94">
        <v>0.185</v>
      </c>
      <c r="K94">
        <v>4.4950000000000001</v>
      </c>
      <c r="L94">
        <v>10.105</v>
      </c>
      <c r="M94">
        <v>2.665</v>
      </c>
      <c r="N94">
        <v>0.35</v>
      </c>
      <c r="O94">
        <v>0</v>
      </c>
      <c r="P94">
        <v>0.12</v>
      </c>
      <c r="Q94">
        <v>2.87</v>
      </c>
      <c r="R94">
        <v>0</v>
      </c>
      <c r="S94">
        <v>0</v>
      </c>
      <c r="T94">
        <v>1.315E-2</v>
      </c>
      <c r="U94">
        <v>7.2759999999999998</v>
      </c>
      <c r="V94">
        <v>1.426666524</v>
      </c>
      <c r="W94">
        <v>1135.7429999999999</v>
      </c>
      <c r="X94">
        <v>1005</v>
      </c>
      <c r="Y94">
        <v>0.78027136425932997</v>
      </c>
      <c r="Z94">
        <v>0.219728635740669</v>
      </c>
      <c r="AA94">
        <v>7.4920650967216101E-4</v>
      </c>
      <c r="AB94">
        <v>7.4920650967216199E-4</v>
      </c>
      <c r="AC94" t="s">
        <v>5810</v>
      </c>
      <c r="AE94">
        <v>6.2304261316903104E-4</v>
      </c>
      <c r="AF94">
        <v>6.2304261316902996E-4</v>
      </c>
      <c r="AG94" t="s">
        <v>5810</v>
      </c>
    </row>
    <row r="95" spans="1:33">
      <c r="A95">
        <v>93</v>
      </c>
      <c r="B95" t="s">
        <v>7961</v>
      </c>
      <c r="C95" t="s">
        <v>2919</v>
      </c>
      <c r="D95" t="s">
        <v>5338</v>
      </c>
      <c r="E95">
        <v>51.941951000000003</v>
      </c>
      <c r="F95">
        <v>-179.61846499999999</v>
      </c>
      <c r="G95">
        <v>55.89</v>
      </c>
      <c r="H95">
        <v>1.17</v>
      </c>
      <c r="I95">
        <v>16.309999999999999</v>
      </c>
      <c r="J95">
        <v>0.22</v>
      </c>
      <c r="K95">
        <v>3.3</v>
      </c>
      <c r="L95">
        <v>6.72</v>
      </c>
      <c r="M95">
        <v>3.54</v>
      </c>
      <c r="N95">
        <v>1.8</v>
      </c>
      <c r="O95">
        <v>0</v>
      </c>
      <c r="P95">
        <v>0.44</v>
      </c>
      <c r="Q95">
        <v>2</v>
      </c>
      <c r="R95">
        <v>0</v>
      </c>
      <c r="S95">
        <v>0</v>
      </c>
      <c r="T95">
        <v>2.5999999999999999E-3</v>
      </c>
      <c r="U95">
        <v>7.8710000000000004</v>
      </c>
      <c r="V95">
        <v>1.543333179</v>
      </c>
      <c r="W95">
        <v>1079.5519999999999</v>
      </c>
      <c r="X95">
        <v>430</v>
      </c>
      <c r="Y95">
        <v>0.80182162325317197</v>
      </c>
      <c r="Z95">
        <v>0.19817837674682701</v>
      </c>
      <c r="AA95">
        <v>1.06910510043887E-3</v>
      </c>
      <c r="AB95">
        <v>1.06910510043887E-3</v>
      </c>
      <c r="AC95" t="s">
        <v>5810</v>
      </c>
      <c r="AE95">
        <v>3.42328650617084E-4</v>
      </c>
      <c r="AF95">
        <v>3.42328650617084E-4</v>
      </c>
      <c r="AG95" t="s">
        <v>5810</v>
      </c>
    </row>
    <row r="96" spans="1:33">
      <c r="A96">
        <v>94</v>
      </c>
      <c r="B96" t="s">
        <v>2975</v>
      </c>
      <c r="C96" t="s">
        <v>2969</v>
      </c>
      <c r="D96" t="s">
        <v>2975</v>
      </c>
      <c r="E96">
        <v>54.71895</v>
      </c>
      <c r="F96">
        <v>-163.89143200000001</v>
      </c>
      <c r="G96">
        <v>50.399835879999998</v>
      </c>
      <c r="H96">
        <v>2.0299999999999998</v>
      </c>
      <c r="I96">
        <v>15.9</v>
      </c>
      <c r="J96">
        <v>0.24</v>
      </c>
      <c r="K96">
        <v>4.2037807420000002</v>
      </c>
      <c r="L96">
        <v>8.4600000000000009</v>
      </c>
      <c r="M96">
        <v>3.2456998339999998</v>
      </c>
      <c r="N96">
        <v>0.85</v>
      </c>
      <c r="O96">
        <v>0</v>
      </c>
      <c r="P96">
        <v>0.34976713500000001</v>
      </c>
      <c r="Q96">
        <v>1.9741932090000001</v>
      </c>
      <c r="R96">
        <v>0</v>
      </c>
      <c r="S96">
        <v>0</v>
      </c>
      <c r="T96">
        <v>2.3699999999999999E-2</v>
      </c>
      <c r="U96">
        <v>10.300105375499999</v>
      </c>
      <c r="V96">
        <v>2.0196283030371398</v>
      </c>
      <c r="W96">
        <v>1108.4359999999999</v>
      </c>
      <c r="X96">
        <v>870</v>
      </c>
      <c r="Y96">
        <v>0.58299604423756302</v>
      </c>
      <c r="Z96">
        <v>0.41700395576243598</v>
      </c>
      <c r="AA96">
        <v>5.4246503994445801E-4</v>
      </c>
      <c r="AB96">
        <v>5.4246503994445801E-4</v>
      </c>
      <c r="AC96" t="s">
        <v>5810</v>
      </c>
      <c r="AE96">
        <v>5.6429461563650295E-4</v>
      </c>
      <c r="AF96">
        <v>5.6429461563650295E-4</v>
      </c>
      <c r="AG96" t="s">
        <v>5810</v>
      </c>
    </row>
    <row r="97" spans="1:33">
      <c r="A97">
        <v>95</v>
      </c>
      <c r="B97" t="s">
        <v>3792</v>
      </c>
      <c r="C97" t="s">
        <v>2941</v>
      </c>
      <c r="D97" t="s">
        <v>3792</v>
      </c>
      <c r="E97">
        <v>38.783000000000001</v>
      </c>
      <c r="F97">
        <v>15.2</v>
      </c>
      <c r="G97">
        <v>48.554499999999997</v>
      </c>
      <c r="H97">
        <v>0.99709999999999999</v>
      </c>
      <c r="I97">
        <v>17.366849999999999</v>
      </c>
      <c r="J97">
        <v>0.23574999999999999</v>
      </c>
      <c r="K97">
        <v>3.9817</v>
      </c>
      <c r="L97">
        <v>9.5422499999999992</v>
      </c>
      <c r="M97">
        <v>3.0283000000000002</v>
      </c>
      <c r="N97">
        <v>2.1829999999999998</v>
      </c>
      <c r="O97">
        <v>0</v>
      </c>
      <c r="P97">
        <v>0.69240000000000002</v>
      </c>
      <c r="Q97">
        <v>0.83329252700000001</v>
      </c>
      <c r="R97">
        <v>0</v>
      </c>
      <c r="S97">
        <v>0</v>
      </c>
      <c r="T97">
        <v>3.265889894E-2</v>
      </c>
      <c r="U97">
        <v>10.79721</v>
      </c>
      <c r="V97">
        <v>2.11709978829</v>
      </c>
      <c r="W97">
        <v>1126.4013500000001</v>
      </c>
      <c r="X97">
        <v>640</v>
      </c>
      <c r="Y97">
        <v>0.18796135802044101</v>
      </c>
      <c r="Z97">
        <v>0.812038641979558</v>
      </c>
      <c r="AA97">
        <v>2.3953071995497401E-4</v>
      </c>
      <c r="AB97">
        <v>2.3953071995497401E-4</v>
      </c>
      <c r="AC97" t="s">
        <v>5810</v>
      </c>
      <c r="AE97">
        <v>8.6101117606048603E-4</v>
      </c>
      <c r="AF97">
        <v>8.6101117606048603E-4</v>
      </c>
      <c r="AG97" t="s">
        <v>5810</v>
      </c>
    </row>
    <row r="98" spans="1:33">
      <c r="A98">
        <v>96</v>
      </c>
      <c r="B98" t="s">
        <v>4510</v>
      </c>
      <c r="C98" t="s">
        <v>2877</v>
      </c>
      <c r="D98" t="s">
        <v>4510</v>
      </c>
      <c r="E98">
        <v>28.584916669999998</v>
      </c>
      <c r="F98">
        <v>140.49286670000001</v>
      </c>
      <c r="G98">
        <v>50.536099999999998</v>
      </c>
      <c r="H98">
        <v>0.91910000000000003</v>
      </c>
      <c r="I98">
        <v>16.940799999999999</v>
      </c>
      <c r="J98">
        <v>0.15720000000000001</v>
      </c>
      <c r="K98">
        <v>3.3887999999999998</v>
      </c>
      <c r="L98">
        <v>12.998100000000001</v>
      </c>
      <c r="M98">
        <v>2.9100999999999999</v>
      </c>
      <c r="N98">
        <v>0.34820000000000001</v>
      </c>
      <c r="O98">
        <v>0</v>
      </c>
      <c r="P98">
        <v>0.1221</v>
      </c>
      <c r="Q98">
        <v>3.0245524019999999</v>
      </c>
      <c r="R98">
        <v>0</v>
      </c>
      <c r="S98">
        <v>0</v>
      </c>
      <c r="T98">
        <v>5.6292232320000003E-2</v>
      </c>
      <c r="U98">
        <v>6.3564699999999998</v>
      </c>
      <c r="V98">
        <v>1.2463665420300001</v>
      </c>
      <c r="W98">
        <v>1183.76846</v>
      </c>
      <c r="X98">
        <v>1820</v>
      </c>
      <c r="Y98">
        <v>0.55033257621537601</v>
      </c>
      <c r="Z98">
        <v>0.44966742378462299</v>
      </c>
      <c r="AA98">
        <v>1.3683047022915401E-4</v>
      </c>
      <c r="AB98">
        <v>1.3683047022915401E-4</v>
      </c>
      <c r="AC98" t="s">
        <v>5810</v>
      </c>
      <c r="AE98">
        <v>7.4920650967216101E-4</v>
      </c>
      <c r="AF98">
        <v>7.4920650967216199E-4</v>
      </c>
      <c r="AG98" t="s">
        <v>5810</v>
      </c>
    </row>
    <row r="99" spans="1:33">
      <c r="A99">
        <v>97</v>
      </c>
      <c r="B99" t="s">
        <v>1579</v>
      </c>
      <c r="C99" t="s">
        <v>5939</v>
      </c>
      <c r="D99" t="s">
        <v>6366</v>
      </c>
      <c r="E99">
        <v>-0.22</v>
      </c>
      <c r="F99">
        <v>-91.33</v>
      </c>
      <c r="G99">
        <v>48.024500000000003</v>
      </c>
      <c r="H99">
        <v>1.35638888888889</v>
      </c>
      <c r="I99">
        <v>18.229700000000001</v>
      </c>
      <c r="J99">
        <v>0.177916666666667</v>
      </c>
      <c r="K99">
        <v>7.7030874999999996</v>
      </c>
      <c r="L99">
        <v>13.1226888888889</v>
      </c>
      <c r="M99">
        <v>2.6646083599574002</v>
      </c>
      <c r="N99">
        <v>8.1166666666666595E-2</v>
      </c>
      <c r="O99">
        <v>0</v>
      </c>
      <c r="P99">
        <v>9.8987500000000006E-2</v>
      </c>
      <c r="Q99">
        <v>0.1058231</v>
      </c>
      <c r="R99">
        <v>0</v>
      </c>
      <c r="S99">
        <v>0</v>
      </c>
      <c r="T99">
        <v>3.8079191999999998E-2</v>
      </c>
      <c r="U99">
        <v>8.2013973952259303</v>
      </c>
      <c r="V99">
        <v>1.6081169755070901</v>
      </c>
      <c r="W99">
        <v>1168.83205875</v>
      </c>
      <c r="X99">
        <v>760</v>
      </c>
      <c r="Y99">
        <v>3.6881147895865799E-3</v>
      </c>
      <c r="Z99">
        <v>0.99631188521041303</v>
      </c>
      <c r="AA99">
        <v>2.7845082961000999E-4</v>
      </c>
      <c r="AB99">
        <v>2.7845082961000999E-4</v>
      </c>
      <c r="AC99" t="s">
        <v>5810</v>
      </c>
      <c r="AE99">
        <v>1.06910510043887E-3</v>
      </c>
      <c r="AF99">
        <v>1.06910510043887E-3</v>
      </c>
      <c r="AG99" t="s">
        <v>5810</v>
      </c>
    </row>
    <row r="100" spans="1:33">
      <c r="A100">
        <v>98</v>
      </c>
      <c r="B100" t="s">
        <v>1142</v>
      </c>
      <c r="C100" t="s">
        <v>82</v>
      </c>
      <c r="D100" t="s">
        <v>82</v>
      </c>
      <c r="E100">
        <v>35.370600000000003</v>
      </c>
      <c r="F100">
        <v>-111.5009</v>
      </c>
      <c r="G100">
        <v>46.82</v>
      </c>
      <c r="H100">
        <v>2.08</v>
      </c>
      <c r="I100">
        <v>16.940000000000001</v>
      </c>
      <c r="J100">
        <v>0.13</v>
      </c>
      <c r="K100">
        <v>7.3</v>
      </c>
      <c r="L100">
        <v>10.49</v>
      </c>
      <c r="M100">
        <v>3.55</v>
      </c>
      <c r="N100">
        <v>1.01</v>
      </c>
      <c r="O100">
        <v>0</v>
      </c>
      <c r="P100">
        <v>0.47</v>
      </c>
      <c r="Q100">
        <v>1.23</v>
      </c>
      <c r="R100">
        <v>0</v>
      </c>
      <c r="S100">
        <v>0</v>
      </c>
      <c r="T100">
        <v>0.3947</v>
      </c>
      <c r="U100">
        <v>9.3576499999999996</v>
      </c>
      <c r="V100">
        <v>1.8348331498499999</v>
      </c>
      <c r="W100">
        <v>1142.134</v>
      </c>
      <c r="X100">
        <v>4670</v>
      </c>
      <c r="Y100">
        <v>7.5923100788775594E-2</v>
      </c>
      <c r="Z100">
        <v>0.92407689921122405</v>
      </c>
      <c r="AA100">
        <v>2.9763813896016702E-4</v>
      </c>
      <c r="AB100">
        <v>2.9763813896016702E-4</v>
      </c>
      <c r="AC100" t="s">
        <v>5810</v>
      </c>
      <c r="AE100">
        <v>5.4246503994445801E-4</v>
      </c>
      <c r="AF100">
        <v>5.4246503994445801E-4</v>
      </c>
      <c r="AG100" t="s">
        <v>5810</v>
      </c>
    </row>
    <row r="101" spans="1:33">
      <c r="A101">
        <v>99</v>
      </c>
      <c r="B101" t="s">
        <v>3894</v>
      </c>
      <c r="C101" t="s">
        <v>2919</v>
      </c>
      <c r="D101" t="s">
        <v>3894</v>
      </c>
      <c r="E101">
        <v>51.884999999999998</v>
      </c>
      <c r="F101">
        <v>-178.14599999999999</v>
      </c>
      <c r="G101">
        <v>51.329896099999999</v>
      </c>
      <c r="H101">
        <v>1.2101817294999999</v>
      </c>
      <c r="I101">
        <v>16.599688459999999</v>
      </c>
      <c r="J101">
        <v>0.267217812</v>
      </c>
      <c r="K101">
        <v>3.3815230115000001</v>
      </c>
      <c r="L101">
        <v>8.4440310630000006</v>
      </c>
      <c r="M101">
        <v>3.4743556440000001</v>
      </c>
      <c r="N101">
        <v>1.66590331</v>
      </c>
      <c r="O101">
        <v>0</v>
      </c>
      <c r="P101">
        <v>0.37199661099999998</v>
      </c>
      <c r="Q101">
        <v>2.5750000000000002</v>
      </c>
      <c r="R101">
        <v>0</v>
      </c>
      <c r="S101">
        <v>0</v>
      </c>
      <c r="T101">
        <v>1.4458500000000001E-2</v>
      </c>
      <c r="U101">
        <v>9.1198505574999906</v>
      </c>
      <c r="V101">
        <v>1.7882058128460601</v>
      </c>
      <c r="W101">
        <v>1108.1709156458001</v>
      </c>
      <c r="X101">
        <v>1045</v>
      </c>
      <c r="Y101">
        <v>0.76427011174978299</v>
      </c>
      <c r="Z101">
        <v>0.23572988825021601</v>
      </c>
      <c r="AA101">
        <v>8.30082822982288E-4</v>
      </c>
      <c r="AB101">
        <v>8.30082822982288E-4</v>
      </c>
      <c r="AC101" t="s">
        <v>5810</v>
      </c>
      <c r="AE101">
        <v>2.3953071995497401E-4</v>
      </c>
      <c r="AF101">
        <v>2.3953071995497401E-4</v>
      </c>
      <c r="AG101" t="s">
        <v>5810</v>
      </c>
    </row>
    <row r="102" spans="1:33">
      <c r="A102">
        <v>100</v>
      </c>
      <c r="B102" t="s">
        <v>3208</v>
      </c>
      <c r="C102" t="s">
        <v>8440</v>
      </c>
      <c r="D102" t="s">
        <v>3208</v>
      </c>
      <c r="E102">
        <v>12.60094</v>
      </c>
      <c r="F102">
        <v>-86.883560000000003</v>
      </c>
      <c r="G102">
        <v>48.39</v>
      </c>
      <c r="H102">
        <v>0.83</v>
      </c>
      <c r="I102">
        <v>17.45</v>
      </c>
      <c r="J102">
        <v>0.17499999999999999</v>
      </c>
      <c r="K102">
        <v>4.62</v>
      </c>
      <c r="L102">
        <v>12.1299999999999</v>
      </c>
      <c r="M102">
        <v>2.4</v>
      </c>
      <c r="N102">
        <v>0.42</v>
      </c>
      <c r="O102">
        <v>0</v>
      </c>
      <c r="P102">
        <v>0.13500000000000001</v>
      </c>
      <c r="Q102">
        <v>2.8650000000000002</v>
      </c>
      <c r="R102">
        <v>0</v>
      </c>
      <c r="S102">
        <v>0</v>
      </c>
      <c r="T102">
        <v>3.5650000000000001E-2</v>
      </c>
      <c r="U102">
        <v>7.0847499999999997</v>
      </c>
      <c r="V102">
        <v>1.38916652775</v>
      </c>
      <c r="W102">
        <v>1169.3579999999999</v>
      </c>
      <c r="X102">
        <v>2700</v>
      </c>
      <c r="Y102">
        <v>0.59345967640460495</v>
      </c>
      <c r="Z102">
        <v>0.40654032359539399</v>
      </c>
      <c r="AA102">
        <v>5.2669068404427501E-4</v>
      </c>
      <c r="AB102">
        <v>5.2669068404427501E-4</v>
      </c>
      <c r="AC102" t="s">
        <v>5810</v>
      </c>
      <c r="AE102">
        <v>1.3683047022915401E-4</v>
      </c>
      <c r="AF102">
        <v>1.3683047022915401E-4</v>
      </c>
      <c r="AG102" t="s">
        <v>5810</v>
      </c>
    </row>
    <row r="103" spans="1:33">
      <c r="A103">
        <v>101</v>
      </c>
      <c r="B103" t="s">
        <v>4527</v>
      </c>
      <c r="C103" t="s">
        <v>3577</v>
      </c>
      <c r="D103" t="s">
        <v>4527</v>
      </c>
      <c r="E103">
        <v>-19.776599999999998</v>
      </c>
      <c r="F103">
        <v>-175.0872</v>
      </c>
      <c r="G103">
        <v>54.3</v>
      </c>
      <c r="H103">
        <v>0.54</v>
      </c>
      <c r="I103">
        <v>14.74</v>
      </c>
      <c r="J103">
        <v>0.16</v>
      </c>
      <c r="K103">
        <v>5.54</v>
      </c>
      <c r="L103">
        <v>9.74</v>
      </c>
      <c r="M103">
        <v>1.71</v>
      </c>
      <c r="N103">
        <v>0.34</v>
      </c>
      <c r="O103">
        <v>0</v>
      </c>
      <c r="P103">
        <v>0.08</v>
      </c>
      <c r="Q103">
        <v>2.12</v>
      </c>
      <c r="R103">
        <v>0</v>
      </c>
      <c r="S103">
        <v>0</v>
      </c>
      <c r="T103">
        <v>9.4000000000000004E-3</v>
      </c>
      <c r="U103">
        <v>8.4405000000000001</v>
      </c>
      <c r="V103">
        <v>1.6549998345000001</v>
      </c>
      <c r="W103">
        <v>1129.684</v>
      </c>
      <c r="X103">
        <v>670</v>
      </c>
      <c r="Y103">
        <v>0.78348523505789303</v>
      </c>
      <c r="Z103">
        <v>0.216514764942106</v>
      </c>
      <c r="AA103">
        <v>7.3976322803497399E-4</v>
      </c>
      <c r="AB103">
        <v>7.3976322803497399E-4</v>
      </c>
      <c r="AC103" t="s">
        <v>5810</v>
      </c>
      <c r="AE103">
        <v>2.7845082961000999E-4</v>
      </c>
      <c r="AF103">
        <v>2.7845082961000999E-4</v>
      </c>
      <c r="AG103" t="s">
        <v>5810</v>
      </c>
    </row>
    <row r="104" spans="1:33">
      <c r="A104">
        <v>102</v>
      </c>
      <c r="B104" t="s">
        <v>5144</v>
      </c>
      <c r="C104" t="s">
        <v>3577</v>
      </c>
      <c r="D104" t="s">
        <v>5144</v>
      </c>
      <c r="E104">
        <v>-19.72437</v>
      </c>
      <c r="F104">
        <v>-175.06729999999999</v>
      </c>
      <c r="G104">
        <v>52.83</v>
      </c>
      <c r="H104">
        <v>0.3</v>
      </c>
      <c r="I104">
        <v>14.43</v>
      </c>
      <c r="J104">
        <v>0.12</v>
      </c>
      <c r="K104">
        <v>7.33</v>
      </c>
      <c r="L104">
        <v>10</v>
      </c>
      <c r="M104">
        <v>0.8</v>
      </c>
      <c r="N104">
        <v>0.14000000000000001</v>
      </c>
      <c r="O104">
        <v>0</v>
      </c>
      <c r="P104">
        <v>0.06</v>
      </c>
      <c r="Q104">
        <v>4.16</v>
      </c>
      <c r="R104">
        <v>0</v>
      </c>
      <c r="S104">
        <v>0</v>
      </c>
      <c r="T104">
        <v>1.8E-3</v>
      </c>
      <c r="U104">
        <v>7.7095000000000002</v>
      </c>
      <c r="V104">
        <v>1.5116665155</v>
      </c>
      <c r="W104">
        <v>1134</v>
      </c>
      <c r="X104">
        <v>1500</v>
      </c>
      <c r="Y104">
        <v>0.98810798693036195</v>
      </c>
      <c r="Z104">
        <v>1.18920130696371E-2</v>
      </c>
      <c r="AA104">
        <v>6.7389715289479001E-3</v>
      </c>
      <c r="AB104">
        <v>6.7389715289479001E-3</v>
      </c>
      <c r="AC104" t="s">
        <v>5810</v>
      </c>
      <c r="AE104">
        <v>2.9763813896016702E-4</v>
      </c>
      <c r="AF104">
        <v>2.9763813896016702E-4</v>
      </c>
      <c r="AG104" t="s">
        <v>5810</v>
      </c>
    </row>
    <row r="105" spans="1:33">
      <c r="A105">
        <v>103</v>
      </c>
      <c r="B105" t="s">
        <v>4866</v>
      </c>
      <c r="C105" t="s">
        <v>3577</v>
      </c>
      <c r="D105" t="s">
        <v>4866</v>
      </c>
      <c r="E105">
        <v>-19.75</v>
      </c>
      <c r="F105">
        <v>-174.3</v>
      </c>
      <c r="G105">
        <v>53.62</v>
      </c>
      <c r="H105">
        <v>0.64</v>
      </c>
      <c r="I105">
        <v>15.48</v>
      </c>
      <c r="J105">
        <v>0.22</v>
      </c>
      <c r="K105">
        <v>3.9</v>
      </c>
      <c r="L105">
        <v>9.49</v>
      </c>
      <c r="M105">
        <v>1.69</v>
      </c>
      <c r="N105">
        <v>0.44</v>
      </c>
      <c r="O105">
        <v>0</v>
      </c>
      <c r="P105">
        <v>0.1</v>
      </c>
      <c r="Q105">
        <v>2.37</v>
      </c>
      <c r="R105">
        <v>0</v>
      </c>
      <c r="S105">
        <v>0</v>
      </c>
      <c r="T105">
        <v>1.18E-2</v>
      </c>
      <c r="U105">
        <v>8.8739999999999899</v>
      </c>
      <c r="V105">
        <v>1.739999826</v>
      </c>
      <c r="W105">
        <v>1125.5340000000001</v>
      </c>
      <c r="X105">
        <v>820</v>
      </c>
      <c r="Y105">
        <v>0.78191980057421595</v>
      </c>
      <c r="Z105">
        <v>0.21808019942578299</v>
      </c>
      <c r="AA105">
        <v>7.0739681765132501E-4</v>
      </c>
      <c r="AB105">
        <v>7.0739681765132404E-4</v>
      </c>
      <c r="AC105" t="s">
        <v>5810</v>
      </c>
      <c r="AE105">
        <v>8.30082822982288E-4</v>
      </c>
      <c r="AF105">
        <v>8.30082822982288E-4</v>
      </c>
      <c r="AG105" t="s">
        <v>5810</v>
      </c>
    </row>
    <row r="106" spans="1:33">
      <c r="A106">
        <v>104</v>
      </c>
      <c r="B106" t="s">
        <v>3813</v>
      </c>
      <c r="C106" t="s">
        <v>3731</v>
      </c>
      <c r="D106" t="s">
        <v>3813</v>
      </c>
      <c r="E106">
        <v>55.765900000000002</v>
      </c>
      <c r="F106">
        <v>160.32196999999999</v>
      </c>
      <c r="G106">
        <v>50.83</v>
      </c>
      <c r="H106">
        <v>1.94</v>
      </c>
      <c r="I106">
        <v>15.7</v>
      </c>
      <c r="J106">
        <v>0.19</v>
      </c>
      <c r="K106">
        <v>4.03</v>
      </c>
      <c r="L106">
        <v>7.27</v>
      </c>
      <c r="M106">
        <v>3.56</v>
      </c>
      <c r="N106">
        <v>2.38</v>
      </c>
      <c r="O106">
        <v>0.01</v>
      </c>
      <c r="P106">
        <v>0.74</v>
      </c>
      <c r="Q106">
        <v>1.19</v>
      </c>
      <c r="R106">
        <v>0</v>
      </c>
      <c r="S106">
        <v>0</v>
      </c>
      <c r="T106">
        <v>4.0800000000000003E-2</v>
      </c>
      <c r="U106">
        <v>9.0694999999999997</v>
      </c>
      <c r="V106">
        <v>1.7783331554999999</v>
      </c>
      <c r="W106">
        <v>1088.682</v>
      </c>
      <c r="X106">
        <v>800</v>
      </c>
      <c r="Y106">
        <v>0.29257385837660699</v>
      </c>
      <c r="Z106">
        <v>0.70742614162339201</v>
      </c>
      <c r="AA106">
        <v>1.84008837188419E-4</v>
      </c>
      <c r="AB106">
        <v>1.8400883718842001E-4</v>
      </c>
      <c r="AC106" t="s">
        <v>5810</v>
      </c>
      <c r="AE106">
        <v>5.2669068404427501E-4</v>
      </c>
      <c r="AF106">
        <v>5.2669068404427501E-4</v>
      </c>
      <c r="AG106" t="s">
        <v>5810</v>
      </c>
    </row>
    <row r="107" spans="1:33">
      <c r="A107">
        <v>105</v>
      </c>
      <c r="B107" t="s">
        <v>5398</v>
      </c>
      <c r="C107" t="s">
        <v>5396</v>
      </c>
      <c r="D107" t="s">
        <v>5398</v>
      </c>
      <c r="E107">
        <v>-1.4670000000000001</v>
      </c>
      <c r="F107">
        <v>-78.441999999999993</v>
      </c>
      <c r="G107">
        <v>55.21876348</v>
      </c>
      <c r="H107">
        <v>1.0426696209999999</v>
      </c>
      <c r="I107">
        <v>19.629948989999999</v>
      </c>
      <c r="J107">
        <v>9.6246298999999993E-2</v>
      </c>
      <c r="K107">
        <v>3.7273255440000002</v>
      </c>
      <c r="L107">
        <v>8.8979783210000001</v>
      </c>
      <c r="M107">
        <v>3.687815117</v>
      </c>
      <c r="N107">
        <v>1.2908015310000001</v>
      </c>
      <c r="O107">
        <v>0</v>
      </c>
      <c r="P107">
        <v>0.23270017500000001</v>
      </c>
      <c r="Q107">
        <v>1.91</v>
      </c>
      <c r="R107">
        <v>0</v>
      </c>
      <c r="S107">
        <v>0</v>
      </c>
      <c r="T107">
        <v>2.0299999999999999E-2</v>
      </c>
      <c r="U107">
        <v>5.2493882862499897</v>
      </c>
      <c r="V107">
        <v>1.0292917179041501</v>
      </c>
      <c r="W107">
        <v>1115.7064401286</v>
      </c>
      <c r="X107">
        <v>780</v>
      </c>
      <c r="Y107">
        <v>0.54406382437524203</v>
      </c>
      <c r="Z107">
        <v>0.45593617562475702</v>
      </c>
      <c r="AA107" s="160">
        <v>5.3438027415191603E-5</v>
      </c>
      <c r="AB107" s="160">
        <v>5.3438027415191501E-5</v>
      </c>
      <c r="AC107" t="s">
        <v>5810</v>
      </c>
      <c r="AE107">
        <v>7.3976322803497399E-4</v>
      </c>
      <c r="AF107">
        <v>7.3976322803497399E-4</v>
      </c>
      <c r="AG107" t="s">
        <v>5810</v>
      </c>
    </row>
    <row r="108" spans="1:33">
      <c r="A108">
        <v>106</v>
      </c>
      <c r="B108" t="s">
        <v>5908</v>
      </c>
      <c r="C108" t="s">
        <v>5945</v>
      </c>
      <c r="D108" t="s">
        <v>136</v>
      </c>
      <c r="E108">
        <v>28.27</v>
      </c>
      <c r="F108">
        <v>-16.64</v>
      </c>
      <c r="G108">
        <v>44.159500000000001</v>
      </c>
      <c r="H108">
        <v>3.5640000000000001</v>
      </c>
      <c r="I108">
        <v>14.8505</v>
      </c>
      <c r="J108">
        <v>0.16400000000000001</v>
      </c>
      <c r="K108">
        <v>6.0075000000000003</v>
      </c>
      <c r="L108">
        <v>11.6755</v>
      </c>
      <c r="M108">
        <v>3.5205000000000002</v>
      </c>
      <c r="N108">
        <v>1.64</v>
      </c>
      <c r="O108">
        <v>0</v>
      </c>
      <c r="P108">
        <v>0.84949999999999903</v>
      </c>
      <c r="Q108">
        <v>1.6497056243739401</v>
      </c>
      <c r="R108">
        <v>0</v>
      </c>
      <c r="S108">
        <v>0</v>
      </c>
      <c r="T108">
        <v>0.52905505639865802</v>
      </c>
      <c r="U108">
        <v>10.832357500000001</v>
      </c>
      <c r="V108">
        <v>2.1239914542674998</v>
      </c>
      <c r="W108">
        <v>1161.8133</v>
      </c>
      <c r="X108">
        <v>3900</v>
      </c>
      <c r="Y108">
        <v>0.149172037691988</v>
      </c>
      <c r="Z108">
        <v>0.85082796230801105</v>
      </c>
      <c r="AA108">
        <v>1.10112580117635E-3</v>
      </c>
      <c r="AB108">
        <v>1.10112580117635E-3</v>
      </c>
      <c r="AC108" t="s">
        <v>5810</v>
      </c>
      <c r="AE108">
        <v>6.7389715289479001E-3</v>
      </c>
      <c r="AF108">
        <v>6.7389715289479001E-3</v>
      </c>
      <c r="AG108" t="s">
        <v>5810</v>
      </c>
    </row>
    <row r="109" spans="1:33">
      <c r="A109">
        <v>107</v>
      </c>
      <c r="B109" t="s">
        <v>3969</v>
      </c>
      <c r="C109" t="s">
        <v>2941</v>
      </c>
      <c r="D109" t="s">
        <v>3969</v>
      </c>
      <c r="E109">
        <v>38.74165</v>
      </c>
      <c r="F109">
        <v>14.184999999999899</v>
      </c>
      <c r="G109">
        <v>49.041874999999997</v>
      </c>
      <c r="H109">
        <v>1.8714499999999901</v>
      </c>
      <c r="I109">
        <v>20.033650000000002</v>
      </c>
      <c r="J109">
        <v>0.12787499999999999</v>
      </c>
      <c r="K109">
        <v>3.37765</v>
      </c>
      <c r="L109">
        <v>8.4323750000000004</v>
      </c>
      <c r="M109">
        <v>5.1011499999999996</v>
      </c>
      <c r="N109">
        <v>1.9753750000000001</v>
      </c>
      <c r="O109">
        <v>0</v>
      </c>
      <c r="P109">
        <v>1.0819749999999999</v>
      </c>
      <c r="Q109">
        <v>1.0462842145</v>
      </c>
      <c r="R109">
        <v>0</v>
      </c>
      <c r="S109">
        <v>0</v>
      </c>
      <c r="T109">
        <v>7.2650519194999999E-2</v>
      </c>
      <c r="U109">
        <v>6.5164824999999897</v>
      </c>
      <c r="V109">
        <v>1.2777415388925</v>
      </c>
      <c r="W109">
        <v>1107.977425</v>
      </c>
      <c r="X109">
        <v>1325</v>
      </c>
      <c r="Y109">
        <v>0.13721011230388599</v>
      </c>
      <c r="Z109">
        <v>0.86278988769611298</v>
      </c>
      <c r="AA109">
        <v>3.02335826479829E-4</v>
      </c>
      <c r="AB109">
        <v>3.02335826479829E-4</v>
      </c>
      <c r="AC109" t="s">
        <v>5810</v>
      </c>
      <c r="AE109">
        <v>7.0739681765132501E-4</v>
      </c>
      <c r="AF109">
        <v>7.0739681765132404E-4</v>
      </c>
      <c r="AG109" t="s">
        <v>5810</v>
      </c>
    </row>
    <row r="110" spans="1:33">
      <c r="A110">
        <v>108</v>
      </c>
      <c r="B110" t="s">
        <v>4178</v>
      </c>
      <c r="C110" t="s">
        <v>2941</v>
      </c>
      <c r="D110" t="s">
        <v>4178</v>
      </c>
      <c r="E110">
        <v>39.1</v>
      </c>
      <c r="F110">
        <v>13.775</v>
      </c>
      <c r="G110">
        <v>49.902799999999999</v>
      </c>
      <c r="H110">
        <v>1.630325</v>
      </c>
      <c r="I110">
        <v>19.713450000000002</v>
      </c>
      <c r="J110">
        <v>0.1416</v>
      </c>
      <c r="K110">
        <v>2.4304999999999999</v>
      </c>
      <c r="L110">
        <v>11.978300000000001</v>
      </c>
      <c r="M110">
        <v>3.4910749999999999</v>
      </c>
      <c r="N110">
        <v>0.90632500000000005</v>
      </c>
      <c r="O110">
        <v>0</v>
      </c>
      <c r="P110">
        <v>0.29107499999999997</v>
      </c>
      <c r="Q110">
        <v>1.7975278925</v>
      </c>
      <c r="R110">
        <v>0</v>
      </c>
      <c r="S110">
        <v>0</v>
      </c>
      <c r="T110">
        <v>2.2551418194999999E-2</v>
      </c>
      <c r="U110">
        <v>6.2484562500000003</v>
      </c>
      <c r="V110">
        <v>1.2251873774812401</v>
      </c>
      <c r="W110">
        <v>1166.83978</v>
      </c>
      <c r="X110">
        <v>815</v>
      </c>
      <c r="Y110">
        <v>0.49734222608696099</v>
      </c>
      <c r="Z110">
        <v>0.50265777391303801</v>
      </c>
      <c r="AA110">
        <v>5.4850350705463395E-4</v>
      </c>
      <c r="AB110">
        <v>5.4850350705463297E-4</v>
      </c>
      <c r="AC110" t="s">
        <v>5810</v>
      </c>
      <c r="AE110">
        <v>1.84008837188419E-4</v>
      </c>
      <c r="AF110">
        <v>1.8400883718842001E-4</v>
      </c>
      <c r="AG110" t="s">
        <v>5810</v>
      </c>
    </row>
    <row r="111" spans="1:33">
      <c r="A111">
        <v>109</v>
      </c>
      <c r="B111" t="s">
        <v>3896</v>
      </c>
      <c r="C111" t="s">
        <v>3577</v>
      </c>
      <c r="D111" t="s">
        <v>3896</v>
      </c>
      <c r="E111">
        <v>-24.80383333</v>
      </c>
      <c r="F111">
        <v>-177.00283329999999</v>
      </c>
      <c r="G111">
        <v>51.35</v>
      </c>
      <c r="H111">
        <v>0.92500000000000004</v>
      </c>
      <c r="I111">
        <v>15.095000000000001</v>
      </c>
      <c r="J111">
        <v>0.26500000000000001</v>
      </c>
      <c r="K111">
        <v>5</v>
      </c>
      <c r="L111">
        <v>10.23</v>
      </c>
      <c r="M111">
        <v>1.7250000000000001</v>
      </c>
      <c r="N111">
        <v>0.22500000000000001</v>
      </c>
      <c r="O111">
        <v>0</v>
      </c>
      <c r="P111">
        <v>0.105</v>
      </c>
      <c r="Q111">
        <v>2.5299999999999998</v>
      </c>
      <c r="R111">
        <v>0</v>
      </c>
      <c r="S111">
        <v>0</v>
      </c>
      <c r="T111">
        <v>1.1003730434999999E-2</v>
      </c>
      <c r="U111">
        <v>10.63775</v>
      </c>
      <c r="V111">
        <v>2.0858331247499899</v>
      </c>
      <c r="W111">
        <v>1137.818</v>
      </c>
      <c r="X111">
        <v>785</v>
      </c>
      <c r="Y111">
        <v>0.87849351191353398</v>
      </c>
      <c r="Z111">
        <v>0.121506488086466</v>
      </c>
      <c r="AA111">
        <v>1.3266341767201901E-3</v>
      </c>
      <c r="AB111">
        <v>1.3266341767201901E-3</v>
      </c>
      <c r="AC111" t="s">
        <v>5810</v>
      </c>
      <c r="AE111" s="160">
        <v>5.3438027415191603E-5</v>
      </c>
      <c r="AF111" s="160">
        <v>5.3438027415191501E-5</v>
      </c>
      <c r="AG111" t="s">
        <v>5810</v>
      </c>
    </row>
    <row r="112" spans="1:33">
      <c r="A112">
        <v>110</v>
      </c>
      <c r="B112" t="s">
        <v>4587</v>
      </c>
      <c r="C112" t="s">
        <v>3577</v>
      </c>
      <c r="D112" t="s">
        <v>4587</v>
      </c>
      <c r="E112">
        <v>-22.561166669999999</v>
      </c>
      <c r="F112">
        <v>-176.44066670000001</v>
      </c>
      <c r="G112">
        <v>53.55</v>
      </c>
      <c r="H112">
        <v>1.02</v>
      </c>
      <c r="I112">
        <v>15.744999999999999</v>
      </c>
      <c r="J112">
        <v>0.19500000000000001</v>
      </c>
      <c r="K112">
        <v>3.7649999999999899</v>
      </c>
      <c r="L112">
        <v>9.01</v>
      </c>
      <c r="M112">
        <v>2.5549999999999899</v>
      </c>
      <c r="N112">
        <v>0.44</v>
      </c>
      <c r="O112">
        <v>0</v>
      </c>
      <c r="P112">
        <v>0.15</v>
      </c>
      <c r="Q112">
        <v>2.3250000000000002</v>
      </c>
      <c r="R112">
        <v>0</v>
      </c>
      <c r="S112">
        <v>0</v>
      </c>
      <c r="T112">
        <v>8.0499999999999999E-3</v>
      </c>
      <c r="U112">
        <v>9.2692499999999995</v>
      </c>
      <c r="V112">
        <v>1.81749981825</v>
      </c>
      <c r="W112">
        <v>1117.566</v>
      </c>
      <c r="X112">
        <v>765</v>
      </c>
      <c r="Y112">
        <v>0.84372030025776801</v>
      </c>
      <c r="Z112">
        <v>0.15627969974223099</v>
      </c>
      <c r="AA112">
        <v>1.1193426514407199E-3</v>
      </c>
      <c r="AB112">
        <v>1.1193426514407199E-3</v>
      </c>
      <c r="AC112" t="s">
        <v>5810</v>
      </c>
      <c r="AE112">
        <v>1.10112580117635E-3</v>
      </c>
      <c r="AF112">
        <v>1.10112580117635E-3</v>
      </c>
      <c r="AG112" t="s">
        <v>5810</v>
      </c>
    </row>
    <row r="113" spans="1:33">
      <c r="A113">
        <v>111</v>
      </c>
      <c r="B113" t="s">
        <v>5130</v>
      </c>
      <c r="C113" t="s">
        <v>3577</v>
      </c>
      <c r="D113" t="s">
        <v>5130</v>
      </c>
      <c r="E113">
        <v>-20.740783329999999</v>
      </c>
      <c r="F113">
        <v>-175.56221669999999</v>
      </c>
      <c r="G113">
        <v>53.215000000000003</v>
      </c>
      <c r="H113">
        <v>0.38</v>
      </c>
      <c r="I113">
        <v>12.935</v>
      </c>
      <c r="J113">
        <v>0.16</v>
      </c>
      <c r="K113">
        <v>4.9800000000000004</v>
      </c>
      <c r="L113">
        <v>13.49</v>
      </c>
      <c r="M113">
        <v>0.93500000000000005</v>
      </c>
      <c r="N113">
        <v>0.24</v>
      </c>
      <c r="O113">
        <v>0</v>
      </c>
      <c r="P113">
        <v>0.06</v>
      </c>
      <c r="Q113">
        <v>3.6749999999999998</v>
      </c>
      <c r="R113">
        <v>0</v>
      </c>
      <c r="S113">
        <v>0</v>
      </c>
      <c r="T113">
        <v>1.2999999999999999E-3</v>
      </c>
      <c r="U113">
        <v>7.3440000000000003</v>
      </c>
      <c r="V113">
        <v>1.439999856</v>
      </c>
      <c r="W113">
        <v>1191.934</v>
      </c>
      <c r="X113">
        <v>1215</v>
      </c>
      <c r="Y113">
        <v>0.98133228137031303</v>
      </c>
      <c r="Z113">
        <v>1.8667718629686299E-2</v>
      </c>
      <c r="AA113">
        <v>4.7818948403316004E-3</v>
      </c>
      <c r="AB113">
        <v>4.7818948403316004E-3</v>
      </c>
      <c r="AC113" t="s">
        <v>5810</v>
      </c>
      <c r="AE113">
        <v>3.02335826479829E-4</v>
      </c>
      <c r="AF113">
        <v>3.02335826479829E-4</v>
      </c>
      <c r="AG113" t="s">
        <v>5810</v>
      </c>
    </row>
    <row r="114" spans="1:33">
      <c r="A114">
        <v>112</v>
      </c>
      <c r="B114" t="s">
        <v>3579</v>
      </c>
      <c r="C114" t="s">
        <v>3577</v>
      </c>
      <c r="D114" t="s">
        <v>3579</v>
      </c>
      <c r="E114">
        <v>-19.497050000000002</v>
      </c>
      <c r="F114">
        <v>-174.96621669999999</v>
      </c>
      <c r="G114">
        <v>48.72</v>
      </c>
      <c r="H114">
        <v>0.86499999999999999</v>
      </c>
      <c r="I114">
        <v>17.814999999999898</v>
      </c>
      <c r="J114">
        <v>0.19500000000000001</v>
      </c>
      <c r="K114">
        <v>4.1399999999999997</v>
      </c>
      <c r="L114">
        <v>10.664999999999999</v>
      </c>
      <c r="M114">
        <v>1.58</v>
      </c>
      <c r="N114">
        <v>0.28000000000000003</v>
      </c>
      <c r="O114">
        <v>0</v>
      </c>
      <c r="P114">
        <v>0.105</v>
      </c>
      <c r="Q114">
        <v>1.5</v>
      </c>
      <c r="R114">
        <v>0</v>
      </c>
      <c r="S114">
        <v>0</v>
      </c>
      <c r="T114">
        <v>2.7000000000000001E-3</v>
      </c>
      <c r="U114">
        <v>10.620749999999999</v>
      </c>
      <c r="V114">
        <v>2.0824997917499899</v>
      </c>
      <c r="W114">
        <v>1145.039</v>
      </c>
      <c r="X114">
        <v>370</v>
      </c>
      <c r="Y114">
        <v>0.90119364257662404</v>
      </c>
      <c r="Z114">
        <v>9.8806357423375998E-2</v>
      </c>
      <c r="AA114">
        <v>7.6232915207237798E-4</v>
      </c>
      <c r="AB114">
        <v>7.6232915207237798E-4</v>
      </c>
      <c r="AC114" t="s">
        <v>5810</v>
      </c>
      <c r="AE114">
        <v>5.4850350705463395E-4</v>
      </c>
      <c r="AF114">
        <v>5.4850350705463297E-4</v>
      </c>
      <c r="AG114" t="s">
        <v>5810</v>
      </c>
    </row>
    <row r="115" spans="1:33">
      <c r="A115">
        <v>113</v>
      </c>
      <c r="B115" t="s">
        <v>5306</v>
      </c>
      <c r="C115" t="s">
        <v>3577</v>
      </c>
      <c r="D115" t="s">
        <v>5306</v>
      </c>
      <c r="E115">
        <v>-18.33891667</v>
      </c>
      <c r="F115">
        <v>-174.41321669999999</v>
      </c>
      <c r="G115">
        <v>55.364999999999903</v>
      </c>
      <c r="H115">
        <v>0.66500000000000004</v>
      </c>
      <c r="I115">
        <v>13.47</v>
      </c>
      <c r="J115">
        <v>0.18</v>
      </c>
      <c r="K115">
        <v>4.2699999999999996</v>
      </c>
      <c r="L115">
        <v>9.0049999999999901</v>
      </c>
      <c r="M115">
        <v>1.8049999999999999</v>
      </c>
      <c r="N115">
        <v>0.28999999999999998</v>
      </c>
      <c r="O115">
        <v>0</v>
      </c>
      <c r="P115">
        <v>0.09</v>
      </c>
      <c r="Q115">
        <v>1.9550000000000001</v>
      </c>
      <c r="R115">
        <v>0</v>
      </c>
      <c r="S115">
        <v>0</v>
      </c>
      <c r="T115">
        <v>1.03E-2</v>
      </c>
      <c r="U115">
        <v>10.19575</v>
      </c>
      <c r="V115">
        <v>1.99916646675</v>
      </c>
      <c r="W115">
        <v>1117.4829999999999</v>
      </c>
      <c r="X115">
        <v>645</v>
      </c>
      <c r="Y115">
        <v>0.76802477716584105</v>
      </c>
      <c r="Z115">
        <v>0.231975222834158</v>
      </c>
      <c r="AA115">
        <v>1.2723588411140999E-3</v>
      </c>
      <c r="AB115">
        <v>1.2723588411140999E-3</v>
      </c>
      <c r="AC115" t="s">
        <v>5810</v>
      </c>
      <c r="AE115">
        <v>1.3266341767201901E-3</v>
      </c>
      <c r="AF115">
        <v>1.3266341767201901E-3</v>
      </c>
      <c r="AG115" t="s">
        <v>5810</v>
      </c>
    </row>
    <row r="116" spans="1:33">
      <c r="A116">
        <v>114</v>
      </c>
      <c r="B116" t="s">
        <v>4068</v>
      </c>
      <c r="C116" t="s">
        <v>3577</v>
      </c>
      <c r="D116" t="s">
        <v>4068</v>
      </c>
      <c r="E116">
        <v>-16.23456667</v>
      </c>
      <c r="F116">
        <v>-173.94225</v>
      </c>
      <c r="G116">
        <v>51.16</v>
      </c>
      <c r="H116">
        <v>0.48499999999999999</v>
      </c>
      <c r="I116">
        <v>16.239999999999998</v>
      </c>
      <c r="J116">
        <v>0.16500000000000001</v>
      </c>
      <c r="K116">
        <v>3.98</v>
      </c>
      <c r="L116">
        <v>13.14</v>
      </c>
      <c r="M116">
        <v>1.07</v>
      </c>
      <c r="N116">
        <v>0.72499999999999998</v>
      </c>
      <c r="O116">
        <v>0</v>
      </c>
      <c r="P116">
        <v>0.15</v>
      </c>
      <c r="Q116">
        <v>2.37</v>
      </c>
      <c r="R116">
        <v>0</v>
      </c>
      <c r="S116">
        <v>0</v>
      </c>
      <c r="T116">
        <v>1.32E-2</v>
      </c>
      <c r="U116">
        <v>7.6669999999999998</v>
      </c>
      <c r="V116">
        <v>1.5033331830000001</v>
      </c>
      <c r="W116">
        <v>1186.124</v>
      </c>
      <c r="X116">
        <v>985</v>
      </c>
      <c r="Y116">
        <v>0.76870982447290204</v>
      </c>
      <c r="Z116">
        <v>0.23129017552709699</v>
      </c>
      <c r="AA116">
        <v>9.1423586299877997E-4</v>
      </c>
      <c r="AB116">
        <v>9.1423586299877997E-4</v>
      </c>
      <c r="AC116" t="s">
        <v>5810</v>
      </c>
      <c r="AE116">
        <v>1.1193426514407199E-3</v>
      </c>
      <c r="AF116">
        <v>1.1193426514407199E-3</v>
      </c>
      <c r="AG116" t="s">
        <v>5810</v>
      </c>
    </row>
    <row r="117" spans="1:33">
      <c r="A117">
        <v>115</v>
      </c>
      <c r="B117" t="s">
        <v>3129</v>
      </c>
      <c r="C117" t="s">
        <v>2941</v>
      </c>
      <c r="D117" t="s">
        <v>3129</v>
      </c>
      <c r="E117">
        <v>38.366999999999997</v>
      </c>
      <c r="F117">
        <v>14.96666667</v>
      </c>
      <c r="G117">
        <v>46.059750000000001</v>
      </c>
      <c r="H117">
        <v>0.64759999999999995</v>
      </c>
      <c r="I117">
        <v>11.305199999999999</v>
      </c>
      <c r="J117">
        <v>0.15770000000000001</v>
      </c>
      <c r="K117">
        <v>7.9527000000000001</v>
      </c>
      <c r="L117">
        <v>14.1913</v>
      </c>
      <c r="M117">
        <v>2.1427999999999998</v>
      </c>
      <c r="N117">
        <v>1.9312</v>
      </c>
      <c r="O117">
        <v>0</v>
      </c>
      <c r="P117">
        <v>0.25180000000000002</v>
      </c>
      <c r="Q117">
        <v>3.450556599</v>
      </c>
      <c r="R117">
        <v>0</v>
      </c>
      <c r="S117">
        <v>0</v>
      </c>
      <c r="T117">
        <v>1.3677371840000001E-2</v>
      </c>
      <c r="U117">
        <v>7.6047374999999997</v>
      </c>
      <c r="V117">
        <v>1.4911248508874999</v>
      </c>
      <c r="W117">
        <v>1203.5755799999999</v>
      </c>
      <c r="X117">
        <v>1200</v>
      </c>
      <c r="Y117">
        <v>0.92839119684410198</v>
      </c>
      <c r="Z117">
        <v>7.1608803155897002E-2</v>
      </c>
      <c r="AA117">
        <v>3.9289452152505297E-3</v>
      </c>
      <c r="AB117">
        <v>3.9289452152505297E-3</v>
      </c>
      <c r="AC117" t="s">
        <v>5810</v>
      </c>
      <c r="AE117">
        <v>4.7818948403316004E-3</v>
      </c>
      <c r="AF117">
        <v>4.7818948403316004E-3</v>
      </c>
      <c r="AG117" t="s">
        <v>5810</v>
      </c>
    </row>
    <row r="118" spans="1:33">
      <c r="A118">
        <v>116</v>
      </c>
      <c r="B118" t="s">
        <v>3951</v>
      </c>
      <c r="C118" t="s">
        <v>2877</v>
      </c>
      <c r="D118" t="s">
        <v>3951</v>
      </c>
      <c r="E118">
        <v>28.57728333</v>
      </c>
      <c r="F118">
        <v>140.53908329999999</v>
      </c>
      <c r="G118">
        <v>50.2712</v>
      </c>
      <c r="H118">
        <v>1.1059000000000001</v>
      </c>
      <c r="I118">
        <v>19.385000000000002</v>
      </c>
      <c r="J118">
        <v>0.1245</v>
      </c>
      <c r="K118">
        <v>3.0352000000000001</v>
      </c>
      <c r="L118">
        <v>11.191000000000001</v>
      </c>
      <c r="M118">
        <v>3.6768000000000001</v>
      </c>
      <c r="N118">
        <v>0.7198</v>
      </c>
      <c r="O118">
        <v>0</v>
      </c>
      <c r="P118">
        <v>0.2586</v>
      </c>
      <c r="Q118">
        <v>2.0029996840000002</v>
      </c>
      <c r="R118">
        <v>0</v>
      </c>
      <c r="S118">
        <v>0</v>
      </c>
      <c r="T118">
        <v>2.0610607690000001E-2</v>
      </c>
      <c r="U118">
        <v>5.199535</v>
      </c>
      <c r="V118">
        <v>1.019516564715</v>
      </c>
      <c r="W118">
        <v>1153.7706000000001</v>
      </c>
      <c r="X118">
        <v>930</v>
      </c>
      <c r="Y118">
        <v>0.57751718259104501</v>
      </c>
      <c r="Z118">
        <v>0.42248281740895399</v>
      </c>
      <c r="AA118">
        <v>5.2870499797448296E-4</v>
      </c>
      <c r="AB118">
        <v>5.2870499797448296E-4</v>
      </c>
      <c r="AC118" t="s">
        <v>5810</v>
      </c>
      <c r="AE118">
        <v>7.6232915207237798E-4</v>
      </c>
      <c r="AF118">
        <v>7.6232915207237798E-4</v>
      </c>
      <c r="AG118" t="s">
        <v>5810</v>
      </c>
    </row>
    <row r="119" spans="1:33">
      <c r="A119">
        <v>117</v>
      </c>
      <c r="B119" t="s">
        <v>3355</v>
      </c>
      <c r="C119" t="s">
        <v>2877</v>
      </c>
      <c r="D119" t="s">
        <v>3355</v>
      </c>
      <c r="E119">
        <v>28.581383330000001</v>
      </c>
      <c r="F119">
        <v>140.48068330000001</v>
      </c>
      <c r="G119">
        <v>48.7866</v>
      </c>
      <c r="H119">
        <v>0.82189999999999996</v>
      </c>
      <c r="I119">
        <v>18.09355</v>
      </c>
      <c r="J119">
        <v>0.14255000000000001</v>
      </c>
      <c r="K119">
        <v>5.3667499999999997</v>
      </c>
      <c r="L119">
        <v>13.3772</v>
      </c>
      <c r="M119">
        <v>2.3968499999999899</v>
      </c>
      <c r="N119">
        <v>0.31290000000000001</v>
      </c>
      <c r="O119">
        <v>0</v>
      </c>
      <c r="P119">
        <v>0.17175000000000001</v>
      </c>
      <c r="Q119">
        <v>3.0896244319999999</v>
      </c>
      <c r="R119">
        <v>0</v>
      </c>
      <c r="S119">
        <v>0</v>
      </c>
      <c r="T119">
        <v>3.416940182E-2</v>
      </c>
      <c r="U119">
        <v>5.8664874999999999</v>
      </c>
      <c r="V119">
        <v>1.1502915516374901</v>
      </c>
      <c r="W119">
        <v>1190.06152</v>
      </c>
      <c r="X119">
        <v>1560</v>
      </c>
      <c r="Y119">
        <v>0.66356344814374102</v>
      </c>
      <c r="Z119">
        <v>0.33643655185625798</v>
      </c>
      <c r="AA119">
        <v>4.5285072208294203E-4</v>
      </c>
      <c r="AB119">
        <v>4.5285072208294203E-4</v>
      </c>
      <c r="AC119" t="s">
        <v>5810</v>
      </c>
      <c r="AE119">
        <v>1.2723588411140999E-3</v>
      </c>
      <c r="AF119">
        <v>1.2723588411140999E-3</v>
      </c>
      <c r="AG119" t="s">
        <v>5810</v>
      </c>
    </row>
    <row r="120" spans="1:33">
      <c r="A120">
        <v>118</v>
      </c>
      <c r="B120" t="s">
        <v>2971</v>
      </c>
      <c r="C120" t="s">
        <v>2969</v>
      </c>
      <c r="D120" t="s">
        <v>2971</v>
      </c>
      <c r="E120">
        <v>54.499459999999999</v>
      </c>
      <c r="F120">
        <v>-164.7201</v>
      </c>
      <c r="G120">
        <v>46.553636009999998</v>
      </c>
      <c r="H120">
        <v>1.3178083270000001</v>
      </c>
      <c r="I120">
        <v>18.263953910000001</v>
      </c>
      <c r="J120">
        <v>0.18777026899999999</v>
      </c>
      <c r="K120">
        <v>5.7945501689999999</v>
      </c>
      <c r="L120">
        <v>11.45315269</v>
      </c>
      <c r="M120">
        <v>2.6870166499999999</v>
      </c>
      <c r="N120">
        <v>0.30898103199999999</v>
      </c>
      <c r="O120">
        <v>0</v>
      </c>
      <c r="P120">
        <v>0.14575099399999999</v>
      </c>
      <c r="Q120">
        <v>3.3351223800000001</v>
      </c>
      <c r="R120">
        <v>0</v>
      </c>
      <c r="S120">
        <v>0</v>
      </c>
      <c r="T120">
        <v>4.2478308909999998E-2</v>
      </c>
      <c r="U120">
        <v>9.0541942965000004</v>
      </c>
      <c r="V120">
        <v>1.77533203746677</v>
      </c>
      <c r="W120">
        <v>1158.122334654</v>
      </c>
      <c r="X120">
        <v>1870</v>
      </c>
      <c r="Y120">
        <v>0.65383392904137205</v>
      </c>
      <c r="Z120">
        <v>0.346166070958627</v>
      </c>
      <c r="AA120">
        <v>7.9636999826450503E-4</v>
      </c>
      <c r="AB120">
        <v>7.9636999826450503E-4</v>
      </c>
      <c r="AC120" t="s">
        <v>5810</v>
      </c>
      <c r="AE120">
        <v>9.1423586299877997E-4</v>
      </c>
      <c r="AF120">
        <v>9.1423586299877997E-4</v>
      </c>
      <c r="AG120" t="s">
        <v>5810</v>
      </c>
    </row>
    <row r="121" spans="1:33">
      <c r="A121">
        <v>119</v>
      </c>
      <c r="B121" t="s">
        <v>3129</v>
      </c>
      <c r="C121" t="s">
        <v>2941</v>
      </c>
      <c r="D121" t="s">
        <v>3129</v>
      </c>
      <c r="E121">
        <v>38.366999999999997</v>
      </c>
      <c r="F121">
        <v>14.96666667</v>
      </c>
      <c r="G121" t="s">
        <v>2941</v>
      </c>
      <c r="H121" t="s">
        <v>3129</v>
      </c>
      <c r="I121">
        <v>38.4</v>
      </c>
      <c r="J121">
        <v>14.95</v>
      </c>
      <c r="K121">
        <v>46.059750000000001</v>
      </c>
      <c r="L121">
        <v>0.64759999999999995</v>
      </c>
      <c r="M121">
        <v>11.305199999999999</v>
      </c>
      <c r="N121">
        <v>0.15770000000000001</v>
      </c>
      <c r="O121">
        <v>7.9527000000000001</v>
      </c>
      <c r="P121">
        <v>14.1913</v>
      </c>
      <c r="Q121">
        <v>2.1427999999999998</v>
      </c>
      <c r="R121">
        <v>1.9312</v>
      </c>
      <c r="S121">
        <v>0</v>
      </c>
      <c r="T121">
        <v>0.25180000000000002</v>
      </c>
      <c r="U121">
        <v>3.450556599</v>
      </c>
      <c r="V121">
        <v>0</v>
      </c>
      <c r="W121">
        <v>0</v>
      </c>
      <c r="X121">
        <v>1.3677371840000001E-2</v>
      </c>
      <c r="Y121">
        <v>7.6047374999999997</v>
      </c>
      <c r="Z121">
        <v>1.4911248508874999</v>
      </c>
      <c r="AA121">
        <v>1203.5755799999999</v>
      </c>
      <c r="AB121">
        <v>1200</v>
      </c>
      <c r="AC121">
        <v>0.92839119684410198</v>
      </c>
      <c r="AD121">
        <v>7.1608803155897002E-2</v>
      </c>
      <c r="AE121">
        <v>3.9289452152505297E-3</v>
      </c>
      <c r="AF121">
        <v>3.9289452152505297E-3</v>
      </c>
      <c r="AG121" t="s">
        <v>5810</v>
      </c>
    </row>
    <row r="122" spans="1:33">
      <c r="A122">
        <v>120</v>
      </c>
      <c r="B122" t="s">
        <v>3951</v>
      </c>
      <c r="C122" t="s">
        <v>2877</v>
      </c>
      <c r="D122" t="s">
        <v>3951</v>
      </c>
      <c r="E122">
        <v>28.57728333</v>
      </c>
      <c r="F122">
        <v>140.53908329999999</v>
      </c>
      <c r="G122" t="s">
        <v>2969</v>
      </c>
      <c r="I122">
        <v>28.57728333</v>
      </c>
      <c r="J122">
        <v>140.53908329999999</v>
      </c>
      <c r="K122">
        <v>50.2712</v>
      </c>
      <c r="L122">
        <v>1.1059000000000001</v>
      </c>
      <c r="M122">
        <v>19.385000000000002</v>
      </c>
      <c r="N122">
        <v>0.1245</v>
      </c>
      <c r="O122">
        <v>3.0352000000000001</v>
      </c>
      <c r="P122">
        <v>11.191000000000001</v>
      </c>
      <c r="Q122">
        <v>3.6768000000000001</v>
      </c>
      <c r="R122">
        <v>0.7198</v>
      </c>
      <c r="S122">
        <v>0</v>
      </c>
      <c r="T122">
        <v>0.2586</v>
      </c>
      <c r="U122">
        <v>2.0029996840000002</v>
      </c>
      <c r="V122">
        <v>0</v>
      </c>
      <c r="W122">
        <v>0</v>
      </c>
      <c r="X122">
        <v>2.0610607690000001E-2</v>
      </c>
      <c r="Y122">
        <v>5.199535</v>
      </c>
      <c r="Z122">
        <v>1.019516564715</v>
      </c>
      <c r="AA122">
        <v>1153.7706000000001</v>
      </c>
      <c r="AB122">
        <v>930</v>
      </c>
      <c r="AC122">
        <v>0.57751718259104501</v>
      </c>
      <c r="AD122">
        <v>0.42248281740895399</v>
      </c>
      <c r="AE122">
        <v>5.2870499797448296E-4</v>
      </c>
      <c r="AF122">
        <v>5.2870499797448296E-4</v>
      </c>
      <c r="AG122" t="s">
        <v>5810</v>
      </c>
    </row>
    <row r="123" spans="1:33">
      <c r="A123">
        <v>121</v>
      </c>
      <c r="B123" t="s">
        <v>3355</v>
      </c>
      <c r="C123" t="s">
        <v>2877</v>
      </c>
      <c r="D123" t="s">
        <v>3355</v>
      </c>
      <c r="E123">
        <v>28.581383330000001</v>
      </c>
      <c r="F123">
        <v>140.48068330000001</v>
      </c>
      <c r="I123">
        <v>28.581383330000001</v>
      </c>
      <c r="J123">
        <v>140.48068330000001</v>
      </c>
      <c r="K123">
        <v>48.7866</v>
      </c>
      <c r="L123">
        <v>0.82189999999999996</v>
      </c>
      <c r="M123">
        <v>18.09355</v>
      </c>
      <c r="N123">
        <v>0.14255000000000001</v>
      </c>
      <c r="O123">
        <v>5.3667499999999997</v>
      </c>
      <c r="P123">
        <v>13.3772</v>
      </c>
      <c r="Q123">
        <v>2.3968499999999899</v>
      </c>
      <c r="R123">
        <v>0.31290000000000001</v>
      </c>
      <c r="S123">
        <v>0</v>
      </c>
      <c r="T123">
        <v>0.17175000000000001</v>
      </c>
      <c r="U123">
        <v>3.0896244319999999</v>
      </c>
      <c r="V123">
        <v>0</v>
      </c>
      <c r="W123">
        <v>0</v>
      </c>
      <c r="X123">
        <v>3.416940182E-2</v>
      </c>
      <c r="Y123">
        <v>5.8664874999999999</v>
      </c>
      <c r="Z123">
        <v>1.1502915516374901</v>
      </c>
      <c r="AA123">
        <v>1190.06152</v>
      </c>
      <c r="AB123">
        <v>1560</v>
      </c>
      <c r="AC123">
        <v>0.66356344814374102</v>
      </c>
      <c r="AD123">
        <v>0.33643655185625798</v>
      </c>
      <c r="AE123">
        <v>4.5285072208294203E-4</v>
      </c>
      <c r="AF123">
        <v>4.5285072208294203E-4</v>
      </c>
      <c r="AG123" t="s">
        <v>5810</v>
      </c>
    </row>
    <row r="124" spans="1:33">
      <c r="A124">
        <v>122</v>
      </c>
      <c r="B124" t="s">
        <v>2971</v>
      </c>
      <c r="C124" t="s">
        <v>2969</v>
      </c>
      <c r="D124" t="s">
        <v>2971</v>
      </c>
      <c r="E124">
        <v>54.499459999999999</v>
      </c>
      <c r="F124">
        <v>-164.7201</v>
      </c>
      <c r="H124" t="s">
        <v>2971</v>
      </c>
      <c r="I124">
        <v>54.5169</v>
      </c>
      <c r="J124">
        <v>-164.6525</v>
      </c>
      <c r="K124">
        <v>46.553636009999998</v>
      </c>
      <c r="L124">
        <v>1.3178083270000001</v>
      </c>
      <c r="M124">
        <v>18.263953910000001</v>
      </c>
      <c r="N124">
        <v>0.18777026899999999</v>
      </c>
      <c r="O124">
        <v>5.7945501689999999</v>
      </c>
      <c r="P124">
        <v>11.45315269</v>
      </c>
      <c r="Q124">
        <v>2.6870166499999999</v>
      </c>
      <c r="R124">
        <v>0.30898103199999999</v>
      </c>
      <c r="S124">
        <v>0</v>
      </c>
      <c r="T124">
        <v>0.14575099399999999</v>
      </c>
      <c r="U124">
        <v>3.3351223800000001</v>
      </c>
      <c r="V124">
        <v>0</v>
      </c>
      <c r="W124">
        <v>0</v>
      </c>
      <c r="X124">
        <v>4.2478308909999998E-2</v>
      </c>
      <c r="Y124">
        <v>9.0541942965000004</v>
      </c>
      <c r="Z124">
        <v>1.77533203746677</v>
      </c>
      <c r="AA124">
        <v>1158.122334654</v>
      </c>
      <c r="AB124">
        <v>1870</v>
      </c>
      <c r="AC124">
        <v>0.65383392904137205</v>
      </c>
      <c r="AD124">
        <v>0.346166070958627</v>
      </c>
      <c r="AE124">
        <v>7.9636999826450503E-4</v>
      </c>
      <c r="AF124">
        <v>7.9636999826450503E-4</v>
      </c>
      <c r="AG124" t="s">
        <v>5810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583A1-7A10-4B26-859E-7546A20087CB}">
  <dimension ref="A1:AD126"/>
  <sheetViews>
    <sheetView topLeftCell="A104" workbookViewId="0">
      <selection activeCell="E75" sqref="E75:F75"/>
    </sheetView>
  </sheetViews>
  <sheetFormatPr defaultRowHeight="15.6"/>
  <cols>
    <col min="2" max="2" width="35.09765625" customWidth="1"/>
  </cols>
  <sheetData>
    <row r="1" spans="1:30">
      <c r="B1" t="s">
        <v>1</v>
      </c>
      <c r="C1" t="s">
        <v>5947</v>
      </c>
      <c r="D1" t="s">
        <v>2778</v>
      </c>
      <c r="E1" t="s">
        <v>2786</v>
      </c>
      <c r="F1" t="s">
        <v>2787</v>
      </c>
      <c r="G1" t="s">
        <v>2728</v>
      </c>
      <c r="H1" t="s">
        <v>2729</v>
      </c>
      <c r="I1" t="s">
        <v>2732</v>
      </c>
      <c r="J1" t="s">
        <v>2735</v>
      </c>
      <c r="K1" t="s">
        <v>2736</v>
      </c>
      <c r="L1" t="s">
        <v>2738</v>
      </c>
      <c r="M1" t="s">
        <v>2739</v>
      </c>
      <c r="N1" t="s">
        <v>2740</v>
      </c>
      <c r="O1" t="s">
        <v>2733</v>
      </c>
      <c r="P1" t="s">
        <v>2741</v>
      </c>
      <c r="Q1" t="s">
        <v>2768</v>
      </c>
      <c r="R1" t="s">
        <v>2737</v>
      </c>
      <c r="S1" t="s">
        <v>5801</v>
      </c>
      <c r="T1" t="s">
        <v>2759</v>
      </c>
      <c r="U1" t="s">
        <v>2734</v>
      </c>
      <c r="V1" t="s">
        <v>5802</v>
      </c>
      <c r="W1" t="s">
        <v>2770</v>
      </c>
      <c r="X1" t="s">
        <v>5803</v>
      </c>
      <c r="Y1" t="s">
        <v>5804</v>
      </c>
      <c r="Z1" t="s">
        <v>5805</v>
      </c>
      <c r="AA1" t="s">
        <v>5806</v>
      </c>
      <c r="AB1" t="s">
        <v>5807</v>
      </c>
      <c r="AC1" t="s">
        <v>5808</v>
      </c>
      <c r="AD1" t="s">
        <v>5809</v>
      </c>
    </row>
    <row r="2" spans="1:30">
      <c r="A2">
        <v>0</v>
      </c>
      <c r="B2" t="s">
        <v>4943</v>
      </c>
      <c r="C2" t="s">
        <v>3490</v>
      </c>
      <c r="D2" t="s">
        <v>8439</v>
      </c>
      <c r="E2">
        <v>44.408569999999997</v>
      </c>
      <c r="F2">
        <v>-121.77413</v>
      </c>
      <c r="G2">
        <v>53.26</v>
      </c>
      <c r="H2">
        <v>1</v>
      </c>
      <c r="I2">
        <v>17.805</v>
      </c>
      <c r="J2">
        <v>0.12</v>
      </c>
      <c r="K2">
        <v>4.7699999999999996</v>
      </c>
      <c r="L2">
        <v>8.4749999999999996</v>
      </c>
      <c r="M2">
        <v>4.3049999999999997</v>
      </c>
      <c r="N2">
        <v>0.64</v>
      </c>
      <c r="O2">
        <v>0</v>
      </c>
      <c r="P2">
        <v>0.18</v>
      </c>
      <c r="Q2">
        <v>3.165</v>
      </c>
      <c r="R2">
        <v>0</v>
      </c>
      <c r="S2">
        <v>0</v>
      </c>
      <c r="T2">
        <v>8.0049999999999996E-2</v>
      </c>
      <c r="U2">
        <v>6.0094999999999903</v>
      </c>
      <c r="V2">
        <v>1.1783332154999999</v>
      </c>
      <c r="W2">
        <v>1108.6849999999999</v>
      </c>
      <c r="X2">
        <v>2150</v>
      </c>
      <c r="Y2">
        <v>0.50070314108499603</v>
      </c>
      <c r="Z2">
        <v>0.49929685891500297</v>
      </c>
      <c r="AA2">
        <v>3.1239448462520001E-4</v>
      </c>
      <c r="AB2">
        <v>3.1239448462520001E-4</v>
      </c>
      <c r="AC2" t="s">
        <v>5810</v>
      </c>
    </row>
    <row r="3" spans="1:30">
      <c r="A3">
        <v>1</v>
      </c>
      <c r="B3" t="s">
        <v>3566</v>
      </c>
      <c r="C3" t="s">
        <v>3490</v>
      </c>
      <c r="D3" t="s">
        <v>8437</v>
      </c>
      <c r="E3">
        <v>44.18</v>
      </c>
      <c r="F3">
        <v>-121.78</v>
      </c>
      <c r="G3">
        <v>52.28</v>
      </c>
      <c r="H3">
        <v>1.0900000000000001</v>
      </c>
      <c r="I3">
        <v>18.72</v>
      </c>
      <c r="J3">
        <v>0.105</v>
      </c>
      <c r="K3">
        <v>4.47</v>
      </c>
      <c r="L3">
        <v>8.6750000000000007</v>
      </c>
      <c r="M3">
        <v>3.9849999999999999</v>
      </c>
      <c r="N3">
        <v>0.67</v>
      </c>
      <c r="O3">
        <v>0</v>
      </c>
      <c r="P3">
        <v>0.26</v>
      </c>
      <c r="Q3">
        <v>2.3849999999999998</v>
      </c>
      <c r="R3">
        <v>0</v>
      </c>
      <c r="S3">
        <v>0</v>
      </c>
      <c r="T3">
        <v>6.8150000000000002E-2</v>
      </c>
      <c r="U3">
        <v>5.4442500000000003</v>
      </c>
      <c r="V3">
        <v>1.0674998932499999</v>
      </c>
      <c r="W3">
        <v>1112.0050000000001</v>
      </c>
      <c r="X3">
        <v>1790</v>
      </c>
      <c r="Y3">
        <v>0.38452717707024098</v>
      </c>
      <c r="Z3">
        <v>0.61547282292975802</v>
      </c>
      <c r="AA3">
        <v>4.9687541567354997E-4</v>
      </c>
      <c r="AB3">
        <v>4.96875415673549E-4</v>
      </c>
      <c r="AC3" t="s">
        <v>5810</v>
      </c>
    </row>
    <row r="4" spans="1:30">
      <c r="A4">
        <v>2</v>
      </c>
      <c r="B4" t="s">
        <v>3559</v>
      </c>
      <c r="C4" t="s">
        <v>3490</v>
      </c>
      <c r="D4" t="s">
        <v>8438</v>
      </c>
      <c r="E4">
        <v>44.387369999999997</v>
      </c>
      <c r="F4">
        <v>-121.53858</v>
      </c>
      <c r="G4">
        <v>48.725000000000001</v>
      </c>
      <c r="H4">
        <v>1.49</v>
      </c>
      <c r="I4">
        <v>17.625</v>
      </c>
      <c r="J4">
        <v>0.16500000000000001</v>
      </c>
      <c r="K4">
        <v>6.28</v>
      </c>
      <c r="L4">
        <v>10.135</v>
      </c>
      <c r="M4">
        <v>3.32</v>
      </c>
      <c r="N4">
        <v>0.51500000000000001</v>
      </c>
      <c r="O4">
        <v>0</v>
      </c>
      <c r="P4">
        <v>0.39500000000000002</v>
      </c>
      <c r="Q4">
        <v>1.5549999999999999</v>
      </c>
      <c r="R4">
        <v>0</v>
      </c>
      <c r="S4">
        <v>0</v>
      </c>
      <c r="T4">
        <v>8.1350000000000006E-2</v>
      </c>
      <c r="U4">
        <v>7.5564999999999998</v>
      </c>
      <c r="V4">
        <v>1.4816665185</v>
      </c>
      <c r="W4">
        <v>1136.241</v>
      </c>
      <c r="X4">
        <v>1625</v>
      </c>
      <c r="Y4">
        <v>0.242747808790511</v>
      </c>
      <c r="Z4">
        <v>0.75725219120948895</v>
      </c>
      <c r="AA4">
        <v>5.3726217569559202E-4</v>
      </c>
      <c r="AB4">
        <v>5.3726217569559202E-4</v>
      </c>
      <c r="AC4" t="s">
        <v>5810</v>
      </c>
    </row>
    <row r="5" spans="1:30">
      <c r="A5">
        <v>3</v>
      </c>
      <c r="B5" t="s">
        <v>4307</v>
      </c>
      <c r="C5" t="s">
        <v>3490</v>
      </c>
      <c r="D5" t="s">
        <v>8433</v>
      </c>
      <c r="E5">
        <v>44.209049999999998</v>
      </c>
      <c r="F5">
        <v>-121.79552</v>
      </c>
      <c r="G5">
        <v>51.06</v>
      </c>
      <c r="H5">
        <v>1.38</v>
      </c>
      <c r="I5">
        <v>17.77</v>
      </c>
      <c r="J5">
        <v>0.15</v>
      </c>
      <c r="K5">
        <v>5.34</v>
      </c>
      <c r="L5">
        <v>8.83</v>
      </c>
      <c r="M5">
        <v>3.85</v>
      </c>
      <c r="N5">
        <v>0.94</v>
      </c>
      <c r="O5">
        <v>0</v>
      </c>
      <c r="P5">
        <v>0.43</v>
      </c>
      <c r="Q5">
        <v>1.66</v>
      </c>
      <c r="R5">
        <v>0</v>
      </c>
      <c r="S5">
        <v>0</v>
      </c>
      <c r="T5">
        <v>5.6899999999999999E-2</v>
      </c>
      <c r="U5">
        <v>6.3494999999999999</v>
      </c>
      <c r="V5">
        <v>1.2449998755</v>
      </c>
      <c r="W5">
        <v>1114.578</v>
      </c>
      <c r="X5">
        <v>1370</v>
      </c>
      <c r="Y5">
        <v>0.31066609945611201</v>
      </c>
      <c r="Z5">
        <v>0.68933390054388699</v>
      </c>
      <c r="AA5">
        <v>4.1290224379951799E-4</v>
      </c>
      <c r="AB5">
        <v>4.1290224379951799E-4</v>
      </c>
      <c r="AC5" t="s">
        <v>5810</v>
      </c>
    </row>
    <row r="6" spans="1:30">
      <c r="A6">
        <v>4</v>
      </c>
      <c r="B6" t="s">
        <v>3911</v>
      </c>
      <c r="C6" t="s">
        <v>3490</v>
      </c>
      <c r="D6" t="s">
        <v>8435</v>
      </c>
      <c r="E6">
        <v>44.394179999999999</v>
      </c>
      <c r="F6">
        <v>-121.73950000000001</v>
      </c>
      <c r="G6">
        <v>49.75</v>
      </c>
      <c r="H6">
        <v>1.42</v>
      </c>
      <c r="I6">
        <v>17.52</v>
      </c>
      <c r="J6">
        <v>0.13</v>
      </c>
      <c r="K6">
        <v>4.9800000000000004</v>
      </c>
      <c r="L6">
        <v>9.9700000000000006</v>
      </c>
      <c r="M6">
        <v>3.68</v>
      </c>
      <c r="N6">
        <v>1</v>
      </c>
      <c r="O6">
        <v>0</v>
      </c>
      <c r="P6">
        <v>0.37</v>
      </c>
      <c r="Q6">
        <v>2.1800000000000002</v>
      </c>
      <c r="R6">
        <v>0</v>
      </c>
      <c r="S6">
        <v>0</v>
      </c>
      <c r="T6">
        <v>4.5699999999999998E-2</v>
      </c>
      <c r="U6">
        <v>6.63</v>
      </c>
      <c r="V6">
        <v>1.2999998699999999</v>
      </c>
      <c r="W6">
        <v>1133.502</v>
      </c>
      <c r="X6">
        <v>1430</v>
      </c>
      <c r="Y6">
        <v>0.48485280274111597</v>
      </c>
      <c r="Z6">
        <v>0.51514719725888303</v>
      </c>
      <c r="AA6">
        <v>4.09349734038003E-4</v>
      </c>
      <c r="AB6">
        <v>4.09349734038003E-4</v>
      </c>
      <c r="AC6" t="s">
        <v>5810</v>
      </c>
    </row>
    <row r="7" spans="1:30">
      <c r="A7">
        <v>5</v>
      </c>
      <c r="B7" t="s">
        <v>4218</v>
      </c>
      <c r="C7" t="s">
        <v>3490</v>
      </c>
      <c r="D7" t="s">
        <v>8434</v>
      </c>
      <c r="E7">
        <v>44.254719999999999</v>
      </c>
      <c r="F7">
        <v>-121.88012999999999</v>
      </c>
      <c r="G7">
        <v>50.585000000000001</v>
      </c>
      <c r="H7">
        <v>1.52</v>
      </c>
      <c r="I7">
        <v>18.164999999999999</v>
      </c>
      <c r="J7">
        <v>0.14000000000000001</v>
      </c>
      <c r="K7">
        <v>5.04</v>
      </c>
      <c r="L7">
        <v>10.125</v>
      </c>
      <c r="M7">
        <v>3.72</v>
      </c>
      <c r="N7">
        <v>0.66500000000000004</v>
      </c>
      <c r="O7">
        <v>0</v>
      </c>
      <c r="P7">
        <v>0.32500000000000001</v>
      </c>
      <c r="Q7">
        <v>1.605</v>
      </c>
      <c r="R7">
        <v>0</v>
      </c>
      <c r="S7">
        <v>0</v>
      </c>
      <c r="T7">
        <v>9.9299999999999999E-2</v>
      </c>
      <c r="U7">
        <v>6.7787499999999996</v>
      </c>
      <c r="V7">
        <v>1.32916653375</v>
      </c>
      <c r="W7">
        <v>1136.07499999999</v>
      </c>
      <c r="X7">
        <v>2050</v>
      </c>
      <c r="Y7">
        <v>0.200767334699367</v>
      </c>
      <c r="Z7">
        <v>0.79923266530063297</v>
      </c>
      <c r="AA7">
        <v>4.0320475487310402E-4</v>
      </c>
      <c r="AB7">
        <v>4.0320475487310402E-4</v>
      </c>
      <c r="AC7" t="s">
        <v>5810</v>
      </c>
    </row>
    <row r="8" spans="1:30">
      <c r="A8">
        <v>6</v>
      </c>
      <c r="B8" t="s">
        <v>3084</v>
      </c>
      <c r="C8" t="s">
        <v>2877</v>
      </c>
      <c r="D8" t="s">
        <v>3084</v>
      </c>
      <c r="E8">
        <v>28.56828333</v>
      </c>
      <c r="F8">
        <v>140.32946670000001</v>
      </c>
      <c r="G8">
        <v>51.222549999999998</v>
      </c>
      <c r="H8">
        <v>0.76839999999999997</v>
      </c>
      <c r="I8">
        <v>16.5549</v>
      </c>
      <c r="J8">
        <v>0.16969999999999999</v>
      </c>
      <c r="K8">
        <v>4.3788999999999998</v>
      </c>
      <c r="L8">
        <v>11.334299999999899</v>
      </c>
      <c r="M8">
        <v>2.4682499999999998</v>
      </c>
      <c r="N8">
        <v>0.49659999999999999</v>
      </c>
      <c r="O8">
        <v>0</v>
      </c>
      <c r="P8">
        <v>0.16544999999999899</v>
      </c>
      <c r="Q8">
        <v>2.524652879</v>
      </c>
      <c r="R8">
        <v>0</v>
      </c>
      <c r="S8">
        <v>0</v>
      </c>
      <c r="T8">
        <v>1.17294072E-2</v>
      </c>
      <c r="U8">
        <v>6.8835549999999897</v>
      </c>
      <c r="V8">
        <v>1.3497165316949999</v>
      </c>
      <c r="W8">
        <v>1156.1493800000001</v>
      </c>
      <c r="X8">
        <v>875</v>
      </c>
      <c r="Y8">
        <v>0.82362828736299398</v>
      </c>
      <c r="Z8">
        <v>0.17637171263700499</v>
      </c>
      <c r="AA8">
        <v>6.9818077101322805E-4</v>
      </c>
      <c r="AB8">
        <v>6.9818077101322805E-4</v>
      </c>
      <c r="AC8" t="s">
        <v>5810</v>
      </c>
    </row>
    <row r="9" spans="1:30">
      <c r="A9">
        <v>7</v>
      </c>
      <c r="B9" t="s">
        <v>4842</v>
      </c>
      <c r="C9" t="s">
        <v>3490</v>
      </c>
      <c r="D9" t="s">
        <v>8436</v>
      </c>
      <c r="E9">
        <v>44.219250000000002</v>
      </c>
      <c r="F9">
        <v>-121.77672</v>
      </c>
      <c r="G9">
        <v>52.32</v>
      </c>
      <c r="H9">
        <v>0.98</v>
      </c>
      <c r="I9">
        <v>17.829999999999998</v>
      </c>
      <c r="J9">
        <v>0.1</v>
      </c>
      <c r="K9">
        <v>5.0999999999999996</v>
      </c>
      <c r="L9">
        <v>8.39</v>
      </c>
      <c r="M9">
        <v>4.04</v>
      </c>
      <c r="N9">
        <v>0.69</v>
      </c>
      <c r="O9">
        <v>0</v>
      </c>
      <c r="P9">
        <v>0.19</v>
      </c>
      <c r="Q9">
        <v>2.82</v>
      </c>
      <c r="R9">
        <v>0</v>
      </c>
      <c r="S9">
        <v>0</v>
      </c>
      <c r="T9">
        <v>5.9799999999999999E-2</v>
      </c>
      <c r="U9">
        <v>5.8140000000000001</v>
      </c>
      <c r="V9">
        <v>1.139999886</v>
      </c>
      <c r="W9">
        <v>1107.2739999999999</v>
      </c>
      <c r="X9">
        <v>1510</v>
      </c>
      <c r="Y9">
        <v>0.45657407772085201</v>
      </c>
      <c r="Z9">
        <v>0.54342592227914699</v>
      </c>
      <c r="AA9">
        <v>8.4095495327427396E-4</v>
      </c>
      <c r="AB9">
        <v>8.4095495327427396E-4</v>
      </c>
      <c r="AC9" t="s">
        <v>5810</v>
      </c>
    </row>
    <row r="10" spans="1:30">
      <c r="A10">
        <v>8</v>
      </c>
      <c r="B10" t="s">
        <v>3053</v>
      </c>
      <c r="C10" t="s">
        <v>2905</v>
      </c>
      <c r="D10" t="s">
        <v>3053</v>
      </c>
      <c r="E10">
        <v>18.796722219999999</v>
      </c>
      <c r="F10">
        <v>145.6945556</v>
      </c>
      <c r="G10">
        <v>47.064499999999903</v>
      </c>
      <c r="H10">
        <v>0.76400000000000001</v>
      </c>
      <c r="I10">
        <v>17.4806666666666</v>
      </c>
      <c r="J10">
        <v>0.19600000000000001</v>
      </c>
      <c r="K10">
        <v>4.1989999999999998</v>
      </c>
      <c r="L10">
        <v>12.048999999999999</v>
      </c>
      <c r="M10">
        <v>2.13349999999999</v>
      </c>
      <c r="N10">
        <v>0.56883333349999998</v>
      </c>
      <c r="O10">
        <v>0</v>
      </c>
      <c r="P10">
        <v>0.14549999999999999</v>
      </c>
      <c r="Q10">
        <v>4.22838665</v>
      </c>
      <c r="R10">
        <v>0</v>
      </c>
      <c r="S10">
        <v>0</v>
      </c>
      <c r="T10">
        <v>1.031778043E-2</v>
      </c>
      <c r="U10">
        <v>7.9283749999999902</v>
      </c>
      <c r="V10">
        <v>1.5545831778750001</v>
      </c>
      <c r="W10">
        <v>1168.0134</v>
      </c>
      <c r="X10">
        <v>1870</v>
      </c>
      <c r="Y10">
        <v>0.94197933047113003</v>
      </c>
      <c r="Z10">
        <v>5.8020669528869799E-2</v>
      </c>
      <c r="AA10">
        <v>1.8252708839053701E-3</v>
      </c>
      <c r="AB10">
        <v>1.8252708839053701E-3</v>
      </c>
      <c r="AC10" t="s">
        <v>5810</v>
      </c>
    </row>
    <row r="11" spans="1:30">
      <c r="A11">
        <v>9</v>
      </c>
      <c r="B11" t="s">
        <v>4053</v>
      </c>
      <c r="C11" t="s">
        <v>8440</v>
      </c>
      <c r="D11" t="s">
        <v>4053</v>
      </c>
      <c r="E11">
        <v>14.465</v>
      </c>
      <c r="F11">
        <v>-90.742999999999995</v>
      </c>
      <c r="G11">
        <v>50.290199215000001</v>
      </c>
      <c r="H11">
        <v>0.94547907999999903</v>
      </c>
      <c r="I11">
        <v>17.891801465</v>
      </c>
      <c r="J11">
        <v>0.168461</v>
      </c>
      <c r="K11">
        <v>4.0248074445000004</v>
      </c>
      <c r="L11">
        <v>8.2160091199999901</v>
      </c>
      <c r="M11">
        <v>3.63690351999999</v>
      </c>
      <c r="N11">
        <v>0.85486716650000005</v>
      </c>
      <c r="O11">
        <v>0</v>
      </c>
      <c r="P11">
        <v>0.21185506700000001</v>
      </c>
      <c r="Q11">
        <v>2.27</v>
      </c>
      <c r="R11">
        <v>0</v>
      </c>
      <c r="S11">
        <v>0</v>
      </c>
      <c r="T11">
        <v>3.0199999999999901E-2</v>
      </c>
      <c r="U11">
        <v>7.5342232212500004</v>
      </c>
      <c r="V11">
        <v>1.4772985231034601</v>
      </c>
      <c r="W11">
        <v>1104.385751392</v>
      </c>
      <c r="X11">
        <v>1090</v>
      </c>
      <c r="Y11">
        <v>0.55052830101629502</v>
      </c>
      <c r="Z11">
        <v>0.44947169898370398</v>
      </c>
      <c r="AA11">
        <v>3.1467458895125699E-4</v>
      </c>
      <c r="AB11">
        <v>3.1467458895125699E-4</v>
      </c>
      <c r="AC11" t="s">
        <v>5810</v>
      </c>
    </row>
    <row r="12" spans="1:30">
      <c r="A12">
        <v>10</v>
      </c>
      <c r="B12" t="s">
        <v>4028</v>
      </c>
      <c r="C12" t="s">
        <v>2969</v>
      </c>
      <c r="D12" t="s">
        <v>4028</v>
      </c>
      <c r="E12">
        <v>54.150266999999999</v>
      </c>
      <c r="F12">
        <v>-165.96340000000001</v>
      </c>
      <c r="G12">
        <v>60.97</v>
      </c>
      <c r="H12">
        <v>1.3</v>
      </c>
      <c r="I12">
        <v>15.45</v>
      </c>
      <c r="J12">
        <v>0.2</v>
      </c>
      <c r="K12">
        <v>1.82</v>
      </c>
      <c r="L12">
        <v>5.44</v>
      </c>
      <c r="M12">
        <v>3.2</v>
      </c>
      <c r="N12">
        <v>1.31</v>
      </c>
      <c r="O12">
        <v>0</v>
      </c>
      <c r="P12">
        <v>0.24</v>
      </c>
      <c r="Q12">
        <v>1.28</v>
      </c>
      <c r="R12">
        <v>0</v>
      </c>
      <c r="S12">
        <v>0</v>
      </c>
      <c r="T12">
        <v>4.7999999999999996E-3</v>
      </c>
      <c r="U12">
        <v>6.6384999999999996</v>
      </c>
      <c r="V12">
        <v>1.3016665365</v>
      </c>
      <c r="W12">
        <v>1058.3040000000001</v>
      </c>
      <c r="X12">
        <v>290</v>
      </c>
      <c r="Y12">
        <v>0.76498001733493004</v>
      </c>
      <c r="Z12">
        <v>0.23501998266506899</v>
      </c>
      <c r="AA12">
        <v>7.8527683485033796E-4</v>
      </c>
      <c r="AB12">
        <v>7.8527683485033796E-4</v>
      </c>
      <c r="AC12" t="s">
        <v>5810</v>
      </c>
    </row>
    <row r="13" spans="1:30">
      <c r="A13">
        <v>11</v>
      </c>
      <c r="B13" t="s">
        <v>2907</v>
      </c>
      <c r="C13" t="s">
        <v>2905</v>
      </c>
      <c r="D13" t="s">
        <v>2907</v>
      </c>
      <c r="E13">
        <v>17.586400000000001</v>
      </c>
      <c r="F13">
        <v>145.83808300000001</v>
      </c>
      <c r="G13">
        <v>46.661000000000001</v>
      </c>
      <c r="H13">
        <v>0.65583333349999995</v>
      </c>
      <c r="I13">
        <v>17.305166665000002</v>
      </c>
      <c r="J13">
        <v>0.16933333349999999</v>
      </c>
      <c r="K13">
        <v>6.3710000000000004</v>
      </c>
      <c r="L13">
        <v>12.802166665</v>
      </c>
      <c r="M13">
        <v>1.6201666664999901</v>
      </c>
      <c r="N13">
        <v>0.46699999999999903</v>
      </c>
      <c r="O13">
        <v>0</v>
      </c>
      <c r="P13">
        <v>0.1055</v>
      </c>
      <c r="Q13">
        <v>3.5350000000000001</v>
      </c>
      <c r="R13">
        <v>0</v>
      </c>
      <c r="S13">
        <v>0</v>
      </c>
      <c r="T13">
        <v>2.77097744799999E-2</v>
      </c>
      <c r="U13">
        <v>7.3343666665249998</v>
      </c>
      <c r="V13">
        <v>1.4381109672722201</v>
      </c>
      <c r="W13">
        <v>1180.515966639</v>
      </c>
      <c r="X13">
        <v>1860</v>
      </c>
      <c r="Y13">
        <v>0.78817172804959301</v>
      </c>
      <c r="Z13">
        <v>0.21182827195040599</v>
      </c>
      <c r="AA13">
        <v>7.6078041511801696E-4</v>
      </c>
      <c r="AB13">
        <v>7.6078041511801696E-4</v>
      </c>
      <c r="AC13" t="s">
        <v>5810</v>
      </c>
    </row>
    <row r="14" spans="1:30">
      <c r="A14">
        <v>12</v>
      </c>
      <c r="B14" t="s">
        <v>3620</v>
      </c>
      <c r="C14" t="s">
        <v>2941</v>
      </c>
      <c r="D14" t="s">
        <v>3620</v>
      </c>
      <c r="E14">
        <v>38.533333329999998</v>
      </c>
      <c r="F14">
        <v>14.35</v>
      </c>
      <c r="G14">
        <v>49.553849999999997</v>
      </c>
      <c r="H14">
        <v>0.67654999999999998</v>
      </c>
      <c r="I14">
        <v>16.413699999999999</v>
      </c>
      <c r="J14">
        <v>0.16320000000000001</v>
      </c>
      <c r="K14">
        <v>6.9105999999999996</v>
      </c>
      <c r="L14">
        <v>12.6328</v>
      </c>
      <c r="M14">
        <v>1.79135</v>
      </c>
      <c r="N14">
        <v>0.61514999999999997</v>
      </c>
      <c r="O14">
        <v>0</v>
      </c>
      <c r="P14">
        <v>0.21959999999999999</v>
      </c>
      <c r="Q14">
        <v>1.1640709629999999</v>
      </c>
      <c r="R14">
        <v>0</v>
      </c>
      <c r="S14">
        <v>0</v>
      </c>
      <c r="T14">
        <v>7.1200927359999999E-2</v>
      </c>
      <c r="U14">
        <v>7.3246624999999996</v>
      </c>
      <c r="V14">
        <v>1.4362081897125001</v>
      </c>
      <c r="W14">
        <v>1177.7044800000001</v>
      </c>
      <c r="X14">
        <v>1730</v>
      </c>
      <c r="Y14">
        <v>0.19204586063487999</v>
      </c>
      <c r="Z14">
        <v>0.80795413936511895</v>
      </c>
      <c r="AA14">
        <v>4.9359583183792297E-4</v>
      </c>
      <c r="AB14">
        <v>4.9359583183792297E-4</v>
      </c>
      <c r="AC14" t="s">
        <v>5810</v>
      </c>
    </row>
    <row r="15" spans="1:30">
      <c r="A15">
        <v>13</v>
      </c>
      <c r="B15" t="s">
        <v>5662</v>
      </c>
      <c r="C15" t="s">
        <v>3040</v>
      </c>
      <c r="D15" t="s">
        <v>5662</v>
      </c>
      <c r="E15">
        <v>7.7865399999999996</v>
      </c>
      <c r="F15">
        <v>38.809750000000001</v>
      </c>
      <c r="G15">
        <v>73.316000000000003</v>
      </c>
      <c r="H15">
        <v>0.26700000000000002</v>
      </c>
      <c r="I15">
        <v>8.5809999999999995</v>
      </c>
      <c r="J15">
        <v>0.29599999999999999</v>
      </c>
      <c r="K15">
        <v>0</v>
      </c>
      <c r="L15">
        <v>0.192</v>
      </c>
      <c r="M15">
        <v>4.1559999999999997</v>
      </c>
      <c r="N15">
        <v>4.1070000000000002</v>
      </c>
      <c r="O15">
        <v>0</v>
      </c>
      <c r="P15">
        <v>0</v>
      </c>
      <c r="Q15">
        <v>4.67</v>
      </c>
      <c r="R15">
        <v>0</v>
      </c>
      <c r="S15">
        <v>0</v>
      </c>
      <c r="T15">
        <v>1.3899999999999999E-2</v>
      </c>
      <c r="U15">
        <v>4.9180999999999999</v>
      </c>
      <c r="V15">
        <v>0.96433323689999895</v>
      </c>
      <c r="W15">
        <v>971.18719999999996</v>
      </c>
      <c r="X15">
        <v>1570</v>
      </c>
      <c r="Y15">
        <v>0.91793189857445501</v>
      </c>
      <c r="Z15">
        <v>8.2068101425544396E-2</v>
      </c>
      <c r="AA15">
        <v>1.4312764908322501E-3</v>
      </c>
      <c r="AB15">
        <v>1.4312764908322501E-3</v>
      </c>
      <c r="AC15" t="s">
        <v>5810</v>
      </c>
    </row>
    <row r="16" spans="1:30">
      <c r="A16">
        <v>14</v>
      </c>
      <c r="B16" t="s">
        <v>4642</v>
      </c>
      <c r="C16" t="s">
        <v>2877</v>
      </c>
      <c r="D16" t="s">
        <v>4642</v>
      </c>
      <c r="E16">
        <v>16.363</v>
      </c>
      <c r="F16">
        <v>145.63355559999999</v>
      </c>
      <c r="G16">
        <v>55.444499999999998</v>
      </c>
      <c r="H16">
        <v>0.87050000000000005</v>
      </c>
      <c r="I16">
        <v>14.874000000000001</v>
      </c>
      <c r="J16">
        <v>0.23649999999999999</v>
      </c>
      <c r="K16">
        <v>4.6419999999999897</v>
      </c>
      <c r="L16">
        <v>6.7445000000000004</v>
      </c>
      <c r="M16">
        <v>2.9834999999999998</v>
      </c>
      <c r="N16">
        <v>1.1515</v>
      </c>
      <c r="O16">
        <v>0</v>
      </c>
      <c r="P16">
        <v>0.19500000000000001</v>
      </c>
      <c r="Q16">
        <v>1.8549656050000001</v>
      </c>
      <c r="R16">
        <v>0</v>
      </c>
      <c r="S16">
        <v>0</v>
      </c>
      <c r="T16">
        <v>1.2289948875E-2</v>
      </c>
      <c r="U16">
        <v>9.8973999999999993</v>
      </c>
      <c r="V16">
        <v>1.94066647259999</v>
      </c>
      <c r="W16">
        <v>1079.9586999999999</v>
      </c>
      <c r="X16">
        <v>570</v>
      </c>
      <c r="Y16">
        <v>0.74721061212991802</v>
      </c>
      <c r="Z16">
        <v>0.25278938787008098</v>
      </c>
      <c r="AA16">
        <v>9.07498293200745E-4</v>
      </c>
      <c r="AB16">
        <v>9.07498293200745E-4</v>
      </c>
      <c r="AC16" t="s">
        <v>5810</v>
      </c>
    </row>
    <row r="17" spans="1:29">
      <c r="A17">
        <v>15</v>
      </c>
      <c r="B17" t="s">
        <v>4276</v>
      </c>
      <c r="C17" t="s">
        <v>2877</v>
      </c>
      <c r="D17" t="s">
        <v>4276</v>
      </c>
      <c r="E17">
        <v>32.466533329999997</v>
      </c>
      <c r="F17">
        <v>139.75505000000001</v>
      </c>
      <c r="G17">
        <v>50.762</v>
      </c>
      <c r="H17">
        <v>1.024</v>
      </c>
      <c r="I17">
        <v>14.557</v>
      </c>
      <c r="J17">
        <v>0.24199999999999999</v>
      </c>
      <c r="K17">
        <v>5.141</v>
      </c>
      <c r="L17">
        <v>10.323</v>
      </c>
      <c r="M17">
        <v>2.11</v>
      </c>
      <c r="N17">
        <v>0.19700000000000001</v>
      </c>
      <c r="O17">
        <v>0</v>
      </c>
      <c r="P17">
        <v>6.4000000000000001E-2</v>
      </c>
      <c r="Q17">
        <v>2.6974869479999999</v>
      </c>
      <c r="R17">
        <v>0</v>
      </c>
      <c r="S17">
        <v>0</v>
      </c>
      <c r="T17">
        <v>1.0759954739999999E-2</v>
      </c>
      <c r="U17">
        <v>11.168905241999999</v>
      </c>
      <c r="V17">
        <v>2.1899812010018498</v>
      </c>
      <c r="W17">
        <v>1139.3617999999999</v>
      </c>
      <c r="X17">
        <v>970</v>
      </c>
      <c r="Y17">
        <v>0.82924915932571697</v>
      </c>
      <c r="Z17">
        <v>0.17075084067428201</v>
      </c>
      <c r="AA17">
        <v>5.3572708296121803E-4</v>
      </c>
      <c r="AB17">
        <v>5.3572708296121803E-4</v>
      </c>
      <c r="AC17" t="s">
        <v>5810</v>
      </c>
    </row>
    <row r="18" spans="1:29">
      <c r="A18">
        <v>16</v>
      </c>
      <c r="B18" t="s">
        <v>4009</v>
      </c>
      <c r="C18" t="s">
        <v>8440</v>
      </c>
      <c r="D18" t="s">
        <v>4009</v>
      </c>
      <c r="E18">
        <v>10.474599999999899</v>
      </c>
      <c r="F18">
        <v>-84.717250000000007</v>
      </c>
      <c r="G18">
        <v>52.156098744999902</v>
      </c>
      <c r="H18">
        <v>0.83989661999999998</v>
      </c>
      <c r="I18">
        <v>17.961188085</v>
      </c>
      <c r="J18">
        <v>0.1638471</v>
      </c>
      <c r="K18">
        <v>3.1320378519999998</v>
      </c>
      <c r="L18">
        <v>8.1012472805000009</v>
      </c>
      <c r="M18">
        <v>2.5457166244999998</v>
      </c>
      <c r="N18">
        <v>0.48254285499999999</v>
      </c>
      <c r="O18">
        <v>0</v>
      </c>
      <c r="P18">
        <v>0.18502614049999999</v>
      </c>
      <c r="Q18">
        <v>2.6799999999999899</v>
      </c>
      <c r="R18">
        <v>0</v>
      </c>
      <c r="S18">
        <v>0</v>
      </c>
      <c r="T18">
        <v>1.36499999999999E-2</v>
      </c>
      <c r="U18">
        <v>8.0434049117999997</v>
      </c>
      <c r="V18">
        <v>1.57713806028617</v>
      </c>
      <c r="W18">
        <v>1102.4807048563</v>
      </c>
      <c r="X18">
        <v>945</v>
      </c>
      <c r="Y18">
        <v>0.80461376307905896</v>
      </c>
      <c r="Z18">
        <v>0.19538623692094001</v>
      </c>
      <c r="AA18">
        <v>4.0419294424493397E-4</v>
      </c>
      <c r="AB18">
        <v>4.0419294424493397E-4</v>
      </c>
      <c r="AC18" t="s">
        <v>5810</v>
      </c>
    </row>
    <row r="19" spans="1:29">
      <c r="A19">
        <v>17</v>
      </c>
      <c r="B19" t="s">
        <v>4421</v>
      </c>
      <c r="C19" t="s">
        <v>3019</v>
      </c>
      <c r="D19" t="s">
        <v>4421</v>
      </c>
      <c r="E19">
        <v>19.329999999999998</v>
      </c>
      <c r="F19">
        <v>-102.39</v>
      </c>
      <c r="G19">
        <v>50.575000000000003</v>
      </c>
      <c r="H19">
        <v>0.94</v>
      </c>
      <c r="I19">
        <v>19.034999999999901</v>
      </c>
      <c r="J19">
        <v>0.11</v>
      </c>
      <c r="K19">
        <v>5.15</v>
      </c>
      <c r="L19">
        <v>9.59</v>
      </c>
      <c r="M19">
        <v>3.98999999999999</v>
      </c>
      <c r="N19">
        <v>0.65</v>
      </c>
      <c r="O19">
        <v>0</v>
      </c>
      <c r="P19">
        <v>0.18</v>
      </c>
      <c r="Q19">
        <v>3.0295081970000002</v>
      </c>
      <c r="R19">
        <v>0</v>
      </c>
      <c r="S19">
        <v>0</v>
      </c>
      <c r="T19">
        <v>6.0664480874999899E-2</v>
      </c>
      <c r="U19">
        <v>4.6154999999999902</v>
      </c>
      <c r="V19">
        <v>0.90499990949999898</v>
      </c>
      <c r="W19">
        <v>1127.194</v>
      </c>
      <c r="X19">
        <v>1940</v>
      </c>
      <c r="Y19">
        <v>0.60157937464919897</v>
      </c>
      <c r="Z19">
        <v>0.39842062535079997</v>
      </c>
      <c r="AA19">
        <v>3.5406377764736702E-4</v>
      </c>
      <c r="AB19">
        <v>3.5406377764736599E-4</v>
      </c>
      <c r="AC19" t="s">
        <v>5810</v>
      </c>
    </row>
    <row r="20" spans="1:29">
      <c r="A20">
        <v>18</v>
      </c>
      <c r="B20" t="s">
        <v>3089</v>
      </c>
      <c r="C20" t="s">
        <v>2877</v>
      </c>
      <c r="D20" t="s">
        <v>3089</v>
      </c>
      <c r="E20">
        <v>19.685233</v>
      </c>
      <c r="F20">
        <v>145.39048299999999</v>
      </c>
      <c r="G20">
        <v>53.017499999999998</v>
      </c>
      <c r="H20">
        <v>0.81100000000000005</v>
      </c>
      <c r="I20">
        <v>16.825499999999899</v>
      </c>
      <c r="J20">
        <v>0.17499999999999999</v>
      </c>
      <c r="K20">
        <v>4.1139999999999999</v>
      </c>
      <c r="L20">
        <v>9.5429999999999993</v>
      </c>
      <c r="M20">
        <v>1.4319999999999999</v>
      </c>
      <c r="N20">
        <v>0.58850000000000002</v>
      </c>
      <c r="O20">
        <v>0</v>
      </c>
      <c r="P20">
        <v>0.11</v>
      </c>
      <c r="Q20">
        <v>3.7681255999999999</v>
      </c>
      <c r="R20">
        <v>0</v>
      </c>
      <c r="S20">
        <v>0</v>
      </c>
      <c r="T20">
        <v>1.99255376399999E-2</v>
      </c>
      <c r="U20">
        <v>7.9959499999999997</v>
      </c>
      <c r="V20">
        <v>1.56783317655</v>
      </c>
      <c r="W20">
        <v>1126.4138</v>
      </c>
      <c r="X20">
        <v>1595</v>
      </c>
      <c r="Y20">
        <v>0.83059555167049703</v>
      </c>
      <c r="Z20">
        <v>0.16940444832950199</v>
      </c>
      <c r="AA20">
        <v>9.1468900299460001E-4</v>
      </c>
      <c r="AB20">
        <v>9.1468900299459903E-4</v>
      </c>
      <c r="AC20" t="s">
        <v>5810</v>
      </c>
    </row>
    <row r="21" spans="1:29">
      <c r="A21">
        <v>19</v>
      </c>
      <c r="B21" t="s">
        <v>4925</v>
      </c>
      <c r="C21" t="s">
        <v>8440</v>
      </c>
      <c r="D21" t="s">
        <v>4925</v>
      </c>
      <c r="E21">
        <v>14.583</v>
      </c>
      <c r="F21">
        <v>-91.186000000000007</v>
      </c>
      <c r="G21">
        <v>52.287011945000003</v>
      </c>
      <c r="H21">
        <v>1.367369372</v>
      </c>
      <c r="I21">
        <v>16.631158559999999</v>
      </c>
      <c r="J21">
        <v>0.11807292</v>
      </c>
      <c r="K21">
        <v>3.554203277</v>
      </c>
      <c r="L21">
        <v>7.6002678399999999</v>
      </c>
      <c r="M21">
        <v>3.7245554465000001</v>
      </c>
      <c r="N21">
        <v>1.0623882499999999</v>
      </c>
      <c r="O21">
        <v>0</v>
      </c>
      <c r="P21">
        <v>0.26905440800000002</v>
      </c>
      <c r="Q21">
        <v>2.4049999999999998</v>
      </c>
      <c r="R21">
        <v>0</v>
      </c>
      <c r="S21">
        <v>0</v>
      </c>
      <c r="T21">
        <v>2.775E-2</v>
      </c>
      <c r="U21">
        <v>7.0372525597249904</v>
      </c>
      <c r="V21">
        <v>1.37985330509798</v>
      </c>
      <c r="W21">
        <v>1094.1644461440001</v>
      </c>
      <c r="X21">
        <v>1055</v>
      </c>
      <c r="Y21">
        <v>0.65141944497424797</v>
      </c>
      <c r="Z21">
        <v>0.34858055502575103</v>
      </c>
      <c r="AA21">
        <v>7.1118515618577604E-4</v>
      </c>
      <c r="AB21">
        <v>7.1118515618577604E-4</v>
      </c>
      <c r="AC21" t="s">
        <v>5810</v>
      </c>
    </row>
    <row r="22" spans="1:29">
      <c r="A22">
        <v>20</v>
      </c>
      <c r="B22" t="s">
        <v>7789</v>
      </c>
      <c r="C22" t="s">
        <v>2919</v>
      </c>
      <c r="D22" t="s">
        <v>3059</v>
      </c>
      <c r="E22">
        <v>59.339166669999997</v>
      </c>
      <c r="F22">
        <v>-153.4197222</v>
      </c>
      <c r="G22">
        <v>50.72</v>
      </c>
      <c r="H22">
        <v>0.78</v>
      </c>
      <c r="I22">
        <v>17.95</v>
      </c>
      <c r="J22">
        <v>0.14000000000000001</v>
      </c>
      <c r="K22">
        <v>2.52</v>
      </c>
      <c r="L22">
        <v>10.26</v>
      </c>
      <c r="M22">
        <v>2.16</v>
      </c>
      <c r="N22">
        <v>0.44</v>
      </c>
      <c r="O22">
        <v>0</v>
      </c>
      <c r="P22">
        <v>0.17</v>
      </c>
      <c r="Q22">
        <v>5.99</v>
      </c>
      <c r="R22">
        <v>0</v>
      </c>
      <c r="S22">
        <v>0</v>
      </c>
      <c r="T22">
        <v>1.4500000000000001E-2</v>
      </c>
      <c r="U22">
        <v>6.0519999999999996</v>
      </c>
      <c r="V22">
        <v>1.186666548</v>
      </c>
      <c r="W22">
        <v>1138.316</v>
      </c>
      <c r="X22">
        <v>2980</v>
      </c>
      <c r="Y22">
        <v>0.93172542212602005</v>
      </c>
      <c r="Z22">
        <v>6.8274577873979794E-2</v>
      </c>
      <c r="AA22">
        <v>1.58704016916807E-3</v>
      </c>
      <c r="AB22">
        <v>1.58704016916807E-3</v>
      </c>
      <c r="AC22" t="s">
        <v>5810</v>
      </c>
    </row>
    <row r="23" spans="1:29">
      <c r="A23">
        <v>21</v>
      </c>
      <c r="B23" t="s">
        <v>2452</v>
      </c>
      <c r="C23" t="s">
        <v>3040</v>
      </c>
      <c r="D23" t="s">
        <v>3042</v>
      </c>
      <c r="E23">
        <v>-1.23</v>
      </c>
      <c r="F23">
        <v>29.72</v>
      </c>
      <c r="G23">
        <v>45.814999999999998</v>
      </c>
      <c r="H23">
        <v>3.33</v>
      </c>
      <c r="I23">
        <v>14.51</v>
      </c>
      <c r="J23">
        <v>0.21</v>
      </c>
      <c r="K23">
        <v>5.22</v>
      </c>
      <c r="L23">
        <v>9.52</v>
      </c>
      <c r="M23">
        <v>2.86</v>
      </c>
      <c r="N23">
        <v>3.5</v>
      </c>
      <c r="O23">
        <v>0</v>
      </c>
      <c r="P23">
        <v>0.66</v>
      </c>
      <c r="Q23">
        <v>0.77</v>
      </c>
      <c r="R23">
        <v>0</v>
      </c>
      <c r="S23">
        <v>0</v>
      </c>
      <c r="T23">
        <v>4.2900000000000001E-2</v>
      </c>
      <c r="U23">
        <v>10.327500000000001</v>
      </c>
      <c r="V23">
        <v>2.0249997975</v>
      </c>
      <c r="W23">
        <v>1126.0319999999999</v>
      </c>
      <c r="X23">
        <v>540</v>
      </c>
      <c r="Y23">
        <v>0.247393591053824</v>
      </c>
      <c r="Z23">
        <v>0.75260640894617503</v>
      </c>
      <c r="AA23">
        <v>7.8756681461588198E-4</v>
      </c>
      <c r="AB23">
        <v>7.87566814615881E-4</v>
      </c>
      <c r="AC23" t="s">
        <v>5810</v>
      </c>
    </row>
    <row r="24" spans="1:29">
      <c r="A24">
        <v>22</v>
      </c>
      <c r="B24" t="s">
        <v>1845</v>
      </c>
      <c r="C24" t="s">
        <v>5941</v>
      </c>
      <c r="D24" t="s">
        <v>6355</v>
      </c>
      <c r="E24">
        <v>64.63</v>
      </c>
      <c r="F24">
        <v>-17.53</v>
      </c>
      <c r="G24">
        <v>48.801749999999998</v>
      </c>
      <c r="H24">
        <v>0.89224999999999999</v>
      </c>
      <c r="I24">
        <v>14.314</v>
      </c>
      <c r="J24">
        <v>0.15739741367104501</v>
      </c>
      <c r="K24">
        <v>10.3955</v>
      </c>
      <c r="L24">
        <v>12.718999999999999</v>
      </c>
      <c r="M24">
        <v>1.7195</v>
      </c>
      <c r="N24">
        <v>1.14745497467901E-3</v>
      </c>
      <c r="O24">
        <v>0</v>
      </c>
      <c r="P24">
        <v>8.99006183459183E-4</v>
      </c>
      <c r="Q24">
        <v>0.16154745937500001</v>
      </c>
      <c r="R24">
        <v>0</v>
      </c>
      <c r="S24">
        <v>0</v>
      </c>
      <c r="T24">
        <v>5.4158068500000003E-2</v>
      </c>
      <c r="U24">
        <v>8.6139849999999996</v>
      </c>
      <c r="V24">
        <v>1.689016497765</v>
      </c>
      <c r="W24">
        <v>1179.1353999999999</v>
      </c>
      <c r="X24">
        <v>975</v>
      </c>
      <c r="Y24">
        <v>7.4275996269594696E-3</v>
      </c>
      <c r="Z24">
        <v>0.99257240037303995</v>
      </c>
      <c r="AA24">
        <v>3.1341134287237002E-4</v>
      </c>
      <c r="AB24">
        <v>3.1341134287237002E-4</v>
      </c>
      <c r="AC24" t="s">
        <v>5810</v>
      </c>
    </row>
    <row r="25" spans="1:29">
      <c r="A25">
        <v>23</v>
      </c>
      <c r="B25" t="s">
        <v>3300</v>
      </c>
      <c r="C25" t="s">
        <v>2941</v>
      </c>
      <c r="D25" t="s">
        <v>3300</v>
      </c>
      <c r="E25">
        <v>40.750799999999998</v>
      </c>
      <c r="F25">
        <v>14.014849999999999</v>
      </c>
      <c r="G25">
        <v>48.319999999999901</v>
      </c>
      <c r="H25">
        <v>1.2170000000000001</v>
      </c>
      <c r="I25">
        <v>16.912749999999999</v>
      </c>
      <c r="J25">
        <v>0.12575</v>
      </c>
      <c r="K25">
        <v>4.4124999999999996</v>
      </c>
      <c r="L25">
        <v>10.667999999999999</v>
      </c>
      <c r="M25">
        <v>2.64949999999999</v>
      </c>
      <c r="N25">
        <v>3.4329999999999998</v>
      </c>
      <c r="O25">
        <v>2.0999999999999901E-2</v>
      </c>
      <c r="P25">
        <v>0.52825</v>
      </c>
      <c r="Q25">
        <v>1.1949999999999901</v>
      </c>
      <c r="R25">
        <v>0</v>
      </c>
      <c r="S25">
        <v>0</v>
      </c>
      <c r="T25">
        <v>4.6799250000000001E-2</v>
      </c>
      <c r="U25">
        <v>5.7387749999999897</v>
      </c>
      <c r="V25">
        <v>1.1252498874749901</v>
      </c>
      <c r="W25">
        <v>1145.0888</v>
      </c>
      <c r="X25">
        <v>945</v>
      </c>
      <c r="Y25">
        <v>0.24490616275521199</v>
      </c>
      <c r="Z25">
        <v>0.75509383724478696</v>
      </c>
      <c r="AA25">
        <v>3.4206128672742799E-4</v>
      </c>
      <c r="AB25">
        <v>3.4206128672742799E-4</v>
      </c>
      <c r="AC25" t="s">
        <v>5810</v>
      </c>
    </row>
    <row r="26" spans="1:29">
      <c r="A26">
        <v>24</v>
      </c>
      <c r="B26" t="s">
        <v>3103</v>
      </c>
      <c r="C26" t="s">
        <v>2941</v>
      </c>
      <c r="D26" t="s">
        <v>3103</v>
      </c>
      <c r="E26">
        <v>40.750799999999998</v>
      </c>
      <c r="F26">
        <v>14.014849999999999</v>
      </c>
      <c r="G26">
        <v>48.2</v>
      </c>
      <c r="H26">
        <v>1.27</v>
      </c>
      <c r="I26">
        <v>16.7</v>
      </c>
      <c r="J26">
        <v>0.13</v>
      </c>
      <c r="K26">
        <v>6.15</v>
      </c>
      <c r="L26">
        <v>11.8</v>
      </c>
      <c r="M26">
        <v>3.01</v>
      </c>
      <c r="N26">
        <v>3.34</v>
      </c>
      <c r="O26">
        <v>0</v>
      </c>
      <c r="P26">
        <v>0.57999999999999996</v>
      </c>
      <c r="Q26">
        <v>1.2</v>
      </c>
      <c r="R26">
        <v>0</v>
      </c>
      <c r="S26">
        <v>0</v>
      </c>
      <c r="T26">
        <v>8.9099999999999999E-2</v>
      </c>
      <c r="U26">
        <v>8.67</v>
      </c>
      <c r="V26">
        <v>1.6999998300000001</v>
      </c>
      <c r="W26">
        <v>1163.8800000000001</v>
      </c>
      <c r="X26">
        <v>1220</v>
      </c>
      <c r="Y26">
        <v>0.20609595529430799</v>
      </c>
      <c r="Z26">
        <v>0.79390404470569198</v>
      </c>
      <c r="AA26">
        <v>4.3452376870413997E-4</v>
      </c>
      <c r="AB26">
        <v>4.34523768704139E-4</v>
      </c>
      <c r="AC26" t="s">
        <v>5810</v>
      </c>
    </row>
    <row r="27" spans="1:29">
      <c r="A27">
        <v>25</v>
      </c>
      <c r="B27" t="s">
        <v>5095</v>
      </c>
      <c r="C27" t="s">
        <v>3019</v>
      </c>
      <c r="D27" t="s">
        <v>5095</v>
      </c>
      <c r="E27">
        <v>19.100000000000001</v>
      </c>
      <c r="F27">
        <v>-102.38</v>
      </c>
      <c r="G27">
        <v>52.6</v>
      </c>
      <c r="H27">
        <v>0.98</v>
      </c>
      <c r="I27">
        <v>18.260000000000002</v>
      </c>
      <c r="J27">
        <v>0.1</v>
      </c>
      <c r="K27">
        <v>4.92</v>
      </c>
      <c r="L27">
        <v>8.3000000000000007</v>
      </c>
      <c r="M27">
        <v>2.64</v>
      </c>
      <c r="N27">
        <v>0.88</v>
      </c>
      <c r="O27">
        <v>0</v>
      </c>
      <c r="P27">
        <v>0.24</v>
      </c>
      <c r="Q27">
        <v>1.820689655</v>
      </c>
      <c r="R27">
        <v>0</v>
      </c>
      <c r="S27">
        <v>0</v>
      </c>
      <c r="T27">
        <v>6.1701149429999998E-2</v>
      </c>
      <c r="U27">
        <v>5.1425000000000001</v>
      </c>
      <c r="V27">
        <v>1.0083332325000001</v>
      </c>
      <c r="W27">
        <v>1105.78</v>
      </c>
      <c r="X27">
        <v>1490</v>
      </c>
      <c r="Y27">
        <v>0.311238785524804</v>
      </c>
      <c r="Z27">
        <v>0.688761214475195</v>
      </c>
      <c r="AA27">
        <v>1.6986876752534601E-4</v>
      </c>
      <c r="AB27">
        <v>1.6986876752534601E-4</v>
      </c>
      <c r="AC27" t="s">
        <v>5810</v>
      </c>
    </row>
    <row r="28" spans="1:29">
      <c r="A28">
        <v>26</v>
      </c>
      <c r="B28" t="s">
        <v>5056</v>
      </c>
      <c r="C28" t="s">
        <v>3019</v>
      </c>
      <c r="D28" t="s">
        <v>5056</v>
      </c>
      <c r="E28">
        <v>18.739999999999998</v>
      </c>
      <c r="F28">
        <v>-99.2</v>
      </c>
      <c r="G28">
        <v>52.4</v>
      </c>
      <c r="H28">
        <v>0.94</v>
      </c>
      <c r="I28">
        <v>15.7</v>
      </c>
      <c r="J28">
        <v>7.0000000000000007E-2</v>
      </c>
      <c r="K28">
        <v>7.65</v>
      </c>
      <c r="L28">
        <v>7.94</v>
      </c>
      <c r="M28">
        <v>3.23</v>
      </c>
      <c r="N28">
        <v>1.24</v>
      </c>
      <c r="O28">
        <v>0</v>
      </c>
      <c r="P28">
        <v>0.24</v>
      </c>
      <c r="Q28">
        <v>3</v>
      </c>
      <c r="R28">
        <v>0</v>
      </c>
      <c r="S28">
        <v>0</v>
      </c>
      <c r="T28">
        <v>2.5000000000000001E-2</v>
      </c>
      <c r="U28">
        <v>5.7119999999999997</v>
      </c>
      <c r="V28">
        <v>1.1199998879999999</v>
      </c>
      <c r="W28">
        <v>1099.8040000000001</v>
      </c>
      <c r="X28">
        <v>1200</v>
      </c>
      <c r="Y28">
        <v>0.74293738533290299</v>
      </c>
      <c r="Z28">
        <v>0.25706261466709701</v>
      </c>
      <c r="AA28">
        <v>1.00222468586152E-3</v>
      </c>
      <c r="AB28">
        <v>1.00222468586153E-3</v>
      </c>
      <c r="AC28" t="s">
        <v>5810</v>
      </c>
    </row>
    <row r="29" spans="1:29">
      <c r="A29">
        <v>27</v>
      </c>
      <c r="B29" t="s">
        <v>2966</v>
      </c>
      <c r="C29" t="s">
        <v>8440</v>
      </c>
      <c r="D29" t="s">
        <v>2966</v>
      </c>
      <c r="E29">
        <v>12.5067</v>
      </c>
      <c r="F29">
        <v>-86.702799999999996</v>
      </c>
      <c r="G29">
        <v>49.06</v>
      </c>
      <c r="H29">
        <v>0.8</v>
      </c>
      <c r="I29">
        <v>18.05</v>
      </c>
      <c r="J29">
        <v>0.17</v>
      </c>
      <c r="K29">
        <v>6.3285967799999998</v>
      </c>
      <c r="L29">
        <v>11.87</v>
      </c>
      <c r="M29">
        <v>2.0249999999999999</v>
      </c>
      <c r="N29">
        <v>0.29499999999999998</v>
      </c>
      <c r="O29">
        <v>0</v>
      </c>
      <c r="P29">
        <v>0.14499999999999999</v>
      </c>
      <c r="Q29">
        <v>4.5999999999999996</v>
      </c>
      <c r="R29">
        <v>0</v>
      </c>
      <c r="S29">
        <v>0</v>
      </c>
      <c r="T29">
        <v>5.9400000000000001E-2</v>
      </c>
      <c r="U29">
        <v>8.6572499999999994</v>
      </c>
      <c r="V29">
        <v>1.69749983025</v>
      </c>
      <c r="W29">
        <v>1165.0419999999999</v>
      </c>
      <c r="X29">
        <v>2865</v>
      </c>
      <c r="Y29">
        <v>0.78669394056773401</v>
      </c>
      <c r="Z29">
        <v>0.21330605943226499</v>
      </c>
      <c r="AA29">
        <v>5.5795147833723104E-4</v>
      </c>
      <c r="AB29">
        <v>5.5795147833723104E-4</v>
      </c>
      <c r="AC29" t="s">
        <v>5810</v>
      </c>
    </row>
    <row r="30" spans="1:29">
      <c r="A30">
        <v>28</v>
      </c>
      <c r="B30" t="s">
        <v>4874</v>
      </c>
      <c r="C30" t="s">
        <v>3019</v>
      </c>
      <c r="D30" t="s">
        <v>4874</v>
      </c>
      <c r="E30">
        <v>19.7</v>
      </c>
      <c r="F30">
        <v>-101.35</v>
      </c>
      <c r="G30">
        <v>52.45</v>
      </c>
      <c r="H30">
        <v>1.2349999999999901</v>
      </c>
      <c r="I30">
        <v>19.29</v>
      </c>
      <c r="J30">
        <v>0.1</v>
      </c>
      <c r="K30">
        <v>4.4249999999999998</v>
      </c>
      <c r="L30">
        <v>8.5449999999999999</v>
      </c>
      <c r="M30">
        <v>4.18</v>
      </c>
      <c r="N30">
        <v>0.88500000000000001</v>
      </c>
      <c r="O30">
        <v>0</v>
      </c>
      <c r="P30">
        <v>0.315</v>
      </c>
      <c r="Q30">
        <v>2.634100101</v>
      </c>
      <c r="R30">
        <v>0</v>
      </c>
      <c r="S30">
        <v>0</v>
      </c>
      <c r="T30">
        <v>5.6329545454999998E-2</v>
      </c>
      <c r="U30">
        <v>5.8224999999999998</v>
      </c>
      <c r="V30">
        <v>1.1416665524999901</v>
      </c>
      <c r="W30">
        <v>1109.847</v>
      </c>
      <c r="X30">
        <v>1575</v>
      </c>
      <c r="Y30">
        <v>0.45631604348538002</v>
      </c>
      <c r="Z30">
        <v>0.54368395651461898</v>
      </c>
      <c r="AA30">
        <v>5.4085476937074399E-4</v>
      </c>
      <c r="AB30">
        <v>5.4085476937074399E-4</v>
      </c>
      <c r="AC30" t="s">
        <v>5810</v>
      </c>
    </row>
    <row r="31" spans="1:29">
      <c r="A31">
        <v>29</v>
      </c>
      <c r="B31" t="s">
        <v>4757</v>
      </c>
      <c r="C31" t="s">
        <v>3019</v>
      </c>
      <c r="D31" t="s">
        <v>4757</v>
      </c>
      <c r="E31">
        <v>19.18</v>
      </c>
      <c r="F31">
        <v>-102.48</v>
      </c>
      <c r="G31">
        <v>52.225000000000001</v>
      </c>
      <c r="H31">
        <v>1.26</v>
      </c>
      <c r="I31">
        <v>18.93</v>
      </c>
      <c r="J31">
        <v>0.11</v>
      </c>
      <c r="K31">
        <v>5.1150000000000002</v>
      </c>
      <c r="L31">
        <v>8.875</v>
      </c>
      <c r="M31">
        <v>3.5750000000000002</v>
      </c>
      <c r="N31">
        <v>0.92500000000000004</v>
      </c>
      <c r="O31">
        <v>0</v>
      </c>
      <c r="P31">
        <v>0.25</v>
      </c>
      <c r="Q31">
        <v>2.8068184695</v>
      </c>
      <c r="R31">
        <v>0</v>
      </c>
      <c r="S31">
        <v>0</v>
      </c>
      <c r="T31">
        <v>8.3940110024999903E-2</v>
      </c>
      <c r="U31">
        <v>5.4442499999999896</v>
      </c>
      <c r="V31">
        <v>1.0674998932499999</v>
      </c>
      <c r="W31">
        <v>1115.325</v>
      </c>
      <c r="X31">
        <v>2215</v>
      </c>
      <c r="Y31">
        <v>0.38795129945038798</v>
      </c>
      <c r="Z31">
        <v>0.61204870054961102</v>
      </c>
      <c r="AA31">
        <v>5.5440545782526002E-4</v>
      </c>
      <c r="AB31">
        <v>5.5440545782526002E-4</v>
      </c>
      <c r="AC31" t="s">
        <v>5810</v>
      </c>
    </row>
    <row r="32" spans="1:29">
      <c r="A32">
        <v>30</v>
      </c>
      <c r="B32" t="s">
        <v>3108</v>
      </c>
      <c r="C32" t="s">
        <v>3019</v>
      </c>
      <c r="D32" t="s">
        <v>3108</v>
      </c>
      <c r="E32">
        <v>19.04</v>
      </c>
      <c r="F32">
        <v>-99.15</v>
      </c>
      <c r="G32">
        <v>51.75</v>
      </c>
      <c r="H32">
        <v>1.7450000000000001</v>
      </c>
      <c r="I32">
        <v>16.55</v>
      </c>
      <c r="J32">
        <v>0.1</v>
      </c>
      <c r="K32">
        <v>6.2</v>
      </c>
      <c r="L32">
        <v>8.65</v>
      </c>
      <c r="M32">
        <v>3.96</v>
      </c>
      <c r="N32">
        <v>1.2050000000000001</v>
      </c>
      <c r="O32">
        <v>0</v>
      </c>
      <c r="P32">
        <v>0.495</v>
      </c>
      <c r="Q32">
        <v>3.2</v>
      </c>
      <c r="R32">
        <v>0</v>
      </c>
      <c r="S32">
        <v>0</v>
      </c>
      <c r="T32">
        <v>0.16149999999999901</v>
      </c>
      <c r="U32">
        <v>5.5334999999999903</v>
      </c>
      <c r="V32">
        <v>1.0849998914999901</v>
      </c>
      <c r="W32">
        <v>1111.5899999999999</v>
      </c>
      <c r="X32">
        <v>3180</v>
      </c>
      <c r="Y32">
        <v>0.39813220493948598</v>
      </c>
      <c r="Z32">
        <v>0.60186779506051302</v>
      </c>
      <c r="AA32">
        <v>6.9448818803235905E-4</v>
      </c>
      <c r="AB32">
        <v>6.9448818803235905E-4</v>
      </c>
      <c r="AC32" t="s">
        <v>5810</v>
      </c>
    </row>
    <row r="33" spans="1:29">
      <c r="A33">
        <v>31</v>
      </c>
      <c r="B33" t="s">
        <v>3292</v>
      </c>
      <c r="C33" t="s">
        <v>2969</v>
      </c>
      <c r="D33" t="s">
        <v>3292</v>
      </c>
      <c r="E33">
        <v>52.836469999999998</v>
      </c>
      <c r="F33">
        <v>-169.86749</v>
      </c>
      <c r="G33">
        <v>48.001799699999999</v>
      </c>
      <c r="H33">
        <v>0.98095414800000003</v>
      </c>
      <c r="I33">
        <v>18.591481689999998</v>
      </c>
      <c r="J33">
        <v>0.157207023</v>
      </c>
      <c r="K33">
        <v>6.0912208850000003</v>
      </c>
      <c r="L33">
        <v>11.24177141</v>
      </c>
      <c r="M33">
        <v>2.7814924589999999</v>
      </c>
      <c r="N33">
        <v>0.295555493</v>
      </c>
      <c r="O33">
        <v>0</v>
      </c>
      <c r="P33">
        <v>0.12621053900000001</v>
      </c>
      <c r="Q33">
        <v>3.3931433059999998</v>
      </c>
      <c r="R33">
        <v>0</v>
      </c>
      <c r="S33">
        <v>0</v>
      </c>
      <c r="T33">
        <v>7.1405490180000003E-2</v>
      </c>
      <c r="U33">
        <v>7.0891292509999904</v>
      </c>
      <c r="V33">
        <v>1.3900252043307899</v>
      </c>
      <c r="W33">
        <v>1154.6134054060001</v>
      </c>
      <c r="X33">
        <v>2320</v>
      </c>
      <c r="Y33">
        <v>0.60593956617851896</v>
      </c>
      <c r="Z33">
        <v>0.39406043382147998</v>
      </c>
      <c r="AA33">
        <v>6.4587638575138503E-4</v>
      </c>
      <c r="AB33">
        <v>6.4587638575138503E-4</v>
      </c>
      <c r="AC33" t="s">
        <v>5810</v>
      </c>
    </row>
    <row r="34" spans="1:29">
      <c r="A34">
        <v>32</v>
      </c>
      <c r="B34" t="s">
        <v>3021</v>
      </c>
      <c r="C34" t="s">
        <v>3019</v>
      </c>
      <c r="D34" t="s">
        <v>3021</v>
      </c>
      <c r="E34">
        <v>19.63</v>
      </c>
      <c r="F34">
        <v>-103.49</v>
      </c>
      <c r="G34">
        <v>47.47753333</v>
      </c>
      <c r="H34">
        <v>1.79515</v>
      </c>
      <c r="I34">
        <v>15.566333330000001</v>
      </c>
      <c r="J34">
        <v>7.9618667000000004E-2</v>
      </c>
      <c r="K34">
        <v>5.3575333330000001</v>
      </c>
      <c r="L34">
        <v>10.8492</v>
      </c>
      <c r="M34">
        <v>2.7508499999999998</v>
      </c>
      <c r="N34">
        <v>4.7561</v>
      </c>
      <c r="O34">
        <v>0</v>
      </c>
      <c r="P34">
        <v>1.2723</v>
      </c>
      <c r="Q34">
        <v>2.5</v>
      </c>
      <c r="R34">
        <v>0</v>
      </c>
      <c r="S34">
        <v>0</v>
      </c>
      <c r="T34">
        <v>0.16</v>
      </c>
      <c r="U34">
        <v>4.8408916669499904</v>
      </c>
      <c r="V34">
        <v>0.94919434958055504</v>
      </c>
      <c r="W34">
        <v>1148.09672</v>
      </c>
      <c r="X34">
        <v>2220</v>
      </c>
      <c r="Y34">
        <v>0.36604205407310902</v>
      </c>
      <c r="Z34">
        <v>0.63395794592689103</v>
      </c>
      <c r="AA34">
        <v>6.3938560246706096E-4</v>
      </c>
      <c r="AB34">
        <v>6.3938560246706096E-4</v>
      </c>
      <c r="AC34" t="s">
        <v>5810</v>
      </c>
    </row>
    <row r="35" spans="1:29">
      <c r="A35">
        <v>33</v>
      </c>
      <c r="B35" t="s">
        <v>5776</v>
      </c>
      <c r="C35" t="s">
        <v>3040</v>
      </c>
      <c r="D35" t="s">
        <v>5776</v>
      </c>
      <c r="E35">
        <v>7.1959</v>
      </c>
      <c r="F35">
        <v>38.440300000000001</v>
      </c>
      <c r="G35">
        <v>74.574799999999996</v>
      </c>
      <c r="H35">
        <v>0.24379999999999999</v>
      </c>
      <c r="I35">
        <v>10.315</v>
      </c>
      <c r="J35">
        <v>0.14960000000000001</v>
      </c>
      <c r="K35">
        <v>0</v>
      </c>
      <c r="L35">
        <v>0.19739999999999999</v>
      </c>
      <c r="M35">
        <v>4.3968999999999996</v>
      </c>
      <c r="N35">
        <v>4.4826999999999897</v>
      </c>
      <c r="O35">
        <v>0</v>
      </c>
      <c r="P35">
        <v>0</v>
      </c>
      <c r="Q35">
        <v>2.605</v>
      </c>
      <c r="R35">
        <v>0</v>
      </c>
      <c r="S35">
        <v>0</v>
      </c>
      <c r="T35">
        <v>2.5350000000000001E-2</v>
      </c>
      <c r="U35">
        <v>2.9028350000000001</v>
      </c>
      <c r="V35">
        <v>0.56918327641499999</v>
      </c>
      <c r="W35">
        <v>971.27683999999897</v>
      </c>
      <c r="X35">
        <v>885</v>
      </c>
      <c r="Y35">
        <v>0.59026290546254301</v>
      </c>
      <c r="Z35">
        <v>0.40973709453745599</v>
      </c>
      <c r="AA35">
        <v>4.6359314144833399E-4</v>
      </c>
      <c r="AB35">
        <v>4.6359314144833399E-4</v>
      </c>
      <c r="AC35" t="s">
        <v>5810</v>
      </c>
    </row>
    <row r="36" spans="1:29">
      <c r="A36">
        <v>34</v>
      </c>
      <c r="B36" t="s">
        <v>2378</v>
      </c>
      <c r="C36" t="s">
        <v>3040</v>
      </c>
      <c r="D36" t="s">
        <v>5579</v>
      </c>
      <c r="E36">
        <v>12.6609</v>
      </c>
      <c r="F36">
        <v>40.479199999999999</v>
      </c>
      <c r="G36">
        <v>71.25</v>
      </c>
      <c r="H36">
        <v>0.41</v>
      </c>
      <c r="I36">
        <v>8.2850000000000001</v>
      </c>
      <c r="J36">
        <v>0.21</v>
      </c>
      <c r="K36">
        <v>0</v>
      </c>
      <c r="L36">
        <v>0.21</v>
      </c>
      <c r="M36">
        <v>5.2649999999999997</v>
      </c>
      <c r="N36">
        <v>4.165</v>
      </c>
      <c r="O36">
        <v>0</v>
      </c>
      <c r="P36">
        <v>0</v>
      </c>
      <c r="Q36">
        <v>3.6399999999999899</v>
      </c>
      <c r="R36">
        <v>0</v>
      </c>
      <c r="S36">
        <v>0</v>
      </c>
      <c r="T36">
        <v>5.7499999999999999E-3</v>
      </c>
      <c r="U36">
        <v>4.6835000000000004</v>
      </c>
      <c r="V36">
        <v>0.91833324149999895</v>
      </c>
      <c r="W36">
        <v>971.48599999999999</v>
      </c>
      <c r="X36">
        <v>990</v>
      </c>
      <c r="Y36">
        <v>0.93001022749245499</v>
      </c>
      <c r="Z36">
        <v>6.9989772507544595E-2</v>
      </c>
      <c r="AA36">
        <v>1.17072738310519E-3</v>
      </c>
      <c r="AB36">
        <v>1.17072738310519E-3</v>
      </c>
      <c r="AC36" t="s">
        <v>5810</v>
      </c>
    </row>
    <row r="37" spans="1:29">
      <c r="A37">
        <v>35</v>
      </c>
      <c r="B37" t="s">
        <v>3866</v>
      </c>
      <c r="C37" t="s">
        <v>2919</v>
      </c>
      <c r="D37" t="s">
        <v>3866</v>
      </c>
      <c r="E37">
        <v>55.343938999999999</v>
      </c>
      <c r="F37">
        <v>-162.07220000000001</v>
      </c>
      <c r="G37">
        <v>61.76</v>
      </c>
      <c r="H37">
        <v>1.0049999999999999</v>
      </c>
      <c r="I37">
        <v>15.265000000000001</v>
      </c>
      <c r="J37">
        <v>0.155</v>
      </c>
      <c r="K37">
        <v>1.5449999999999999</v>
      </c>
      <c r="L37">
        <v>4.1950000000000003</v>
      </c>
      <c r="M37">
        <v>3.895</v>
      </c>
      <c r="N37">
        <v>2.0350000000000001</v>
      </c>
      <c r="O37">
        <v>0</v>
      </c>
      <c r="P37">
        <v>0.31</v>
      </c>
      <c r="Q37">
        <v>1.82</v>
      </c>
      <c r="R37">
        <v>0</v>
      </c>
      <c r="S37">
        <v>0</v>
      </c>
      <c r="T37">
        <v>3.2499999999999999E-3</v>
      </c>
      <c r="U37">
        <v>5.6864999999999997</v>
      </c>
      <c r="V37">
        <v>1.1149998884999901</v>
      </c>
      <c r="W37">
        <v>1037.6369999999999</v>
      </c>
      <c r="X37">
        <v>350</v>
      </c>
      <c r="Y37">
        <v>0.840324183698274</v>
      </c>
      <c r="Z37">
        <v>0.159675816301725</v>
      </c>
      <c r="AA37">
        <v>9.0909136989438205E-4</v>
      </c>
      <c r="AB37">
        <v>9.0909136989438205E-4</v>
      </c>
      <c r="AC37" t="s">
        <v>5810</v>
      </c>
    </row>
    <row r="38" spans="1:29">
      <c r="A38">
        <v>36</v>
      </c>
      <c r="B38" t="s">
        <v>2447</v>
      </c>
      <c r="C38" t="s">
        <v>3040</v>
      </c>
      <c r="D38" t="s">
        <v>4085</v>
      </c>
      <c r="E38">
        <v>13.6</v>
      </c>
      <c r="F38">
        <v>40.67</v>
      </c>
      <c r="G38">
        <v>49.29</v>
      </c>
      <c r="H38">
        <v>2.42</v>
      </c>
      <c r="I38">
        <v>13.84</v>
      </c>
      <c r="J38">
        <v>0.22</v>
      </c>
      <c r="K38">
        <v>5.6</v>
      </c>
      <c r="L38">
        <v>11.75</v>
      </c>
      <c r="M38">
        <v>2.83</v>
      </c>
      <c r="N38">
        <v>0.56999999999999995</v>
      </c>
      <c r="O38">
        <v>0</v>
      </c>
      <c r="P38">
        <v>0.39</v>
      </c>
      <c r="Q38">
        <v>0.1118</v>
      </c>
      <c r="R38">
        <v>0</v>
      </c>
      <c r="S38">
        <v>0</v>
      </c>
      <c r="T38">
        <v>1.12E-2</v>
      </c>
      <c r="U38">
        <v>9.7665000000000006</v>
      </c>
      <c r="V38">
        <v>1.9149998085</v>
      </c>
      <c r="W38">
        <v>1163.05</v>
      </c>
      <c r="X38">
        <v>180</v>
      </c>
      <c r="Y38">
        <v>1.7999208273017701E-2</v>
      </c>
      <c r="Z38">
        <v>0.98200079172698196</v>
      </c>
      <c r="AA38">
        <v>1.6430278131588001E-4</v>
      </c>
      <c r="AB38">
        <v>1.6430278131588001E-4</v>
      </c>
      <c r="AC38" t="s">
        <v>5810</v>
      </c>
    </row>
    <row r="39" spans="1:29">
      <c r="A39">
        <v>37</v>
      </c>
      <c r="B39" t="s">
        <v>2887</v>
      </c>
      <c r="C39" t="s">
        <v>2941</v>
      </c>
      <c r="D39" t="s">
        <v>2887</v>
      </c>
      <c r="E39">
        <v>37.75</v>
      </c>
      <c r="F39">
        <v>14.99</v>
      </c>
      <c r="G39">
        <v>47.95</v>
      </c>
      <c r="H39">
        <v>1.452</v>
      </c>
      <c r="I39">
        <v>16.116499999999998</v>
      </c>
      <c r="J39">
        <v>0.15125</v>
      </c>
      <c r="K39">
        <v>4.1183300000000003</v>
      </c>
      <c r="L39">
        <v>10.683299999999999</v>
      </c>
      <c r="M39">
        <v>4.1920000000000002</v>
      </c>
      <c r="N39">
        <v>2.0951499999999998</v>
      </c>
      <c r="O39">
        <v>0</v>
      </c>
      <c r="P39">
        <v>0.58674999999999999</v>
      </c>
      <c r="Q39">
        <v>1.1601096415000001</v>
      </c>
      <c r="R39">
        <v>0</v>
      </c>
      <c r="S39">
        <v>0</v>
      </c>
      <c r="T39">
        <v>6.7659307784999997E-2</v>
      </c>
      <c r="U39">
        <v>7.0889999999999898</v>
      </c>
      <c r="V39">
        <v>1.3899998609999999</v>
      </c>
      <c r="W39">
        <v>1145.3427799999999</v>
      </c>
      <c r="X39">
        <v>1370</v>
      </c>
      <c r="Y39">
        <v>0.17782517372386</v>
      </c>
      <c r="Z39">
        <v>0.82217482627613903</v>
      </c>
      <c r="AA39">
        <v>5.8288826749789205E-4</v>
      </c>
      <c r="AB39">
        <v>5.8288826749789205E-4</v>
      </c>
      <c r="AC39" t="s">
        <v>5810</v>
      </c>
    </row>
    <row r="40" spans="1:29">
      <c r="A40">
        <v>38</v>
      </c>
      <c r="B40" t="s">
        <v>1267</v>
      </c>
      <c r="C40" t="s">
        <v>5945</v>
      </c>
      <c r="D40" t="s">
        <v>81</v>
      </c>
      <c r="E40">
        <v>27.73</v>
      </c>
      <c r="F40">
        <v>-18.03</v>
      </c>
      <c r="G40">
        <v>42.7414600495974</v>
      </c>
      <c r="H40">
        <v>4.5046462983931601</v>
      </c>
      <c r="I40">
        <v>13.969683185393</v>
      </c>
      <c r="J40">
        <v>0.16367416827978401</v>
      </c>
      <c r="K40">
        <v>5.5237989733067598</v>
      </c>
      <c r="L40">
        <v>11.0829996843679</v>
      </c>
      <c r="M40">
        <v>3.9782740670002501</v>
      </c>
      <c r="N40">
        <v>1.37577017868347</v>
      </c>
      <c r="O40">
        <v>0</v>
      </c>
      <c r="P40">
        <v>0.91682777910892199</v>
      </c>
      <c r="Q40">
        <v>0.98</v>
      </c>
      <c r="R40">
        <v>0</v>
      </c>
      <c r="S40">
        <v>0</v>
      </c>
      <c r="T40">
        <v>0.15645621722950101</v>
      </c>
      <c r="U40">
        <v>11.5594227823656</v>
      </c>
      <c r="V40">
        <v>2.2665532600830098</v>
      </c>
      <c r="W40">
        <v>1151.9777947605</v>
      </c>
      <c r="X40">
        <v>1330</v>
      </c>
      <c r="Y40">
        <v>0.20158209093346899</v>
      </c>
      <c r="Z40">
        <v>0.79841790906652998</v>
      </c>
      <c r="AA40">
        <v>8.49792299646667E-4</v>
      </c>
      <c r="AB40">
        <v>8.49792299646667E-4</v>
      </c>
      <c r="AC40" t="s">
        <v>5810</v>
      </c>
    </row>
    <row r="41" spans="1:29">
      <c r="A41">
        <v>39</v>
      </c>
      <c r="B41" t="s">
        <v>3752</v>
      </c>
      <c r="C41" t="s">
        <v>2877</v>
      </c>
      <c r="D41" t="s">
        <v>3752</v>
      </c>
      <c r="E41">
        <v>20.546582999999998</v>
      </c>
      <c r="F41">
        <v>144.89708300000001</v>
      </c>
      <c r="G41">
        <v>49.637999999999998</v>
      </c>
      <c r="H41">
        <v>0.86099999999999999</v>
      </c>
      <c r="I41">
        <v>13.776</v>
      </c>
      <c r="J41">
        <v>0.34300000000000003</v>
      </c>
      <c r="K41">
        <v>6.3940000000000001</v>
      </c>
      <c r="L41">
        <v>8.1319999999999997</v>
      </c>
      <c r="M41">
        <v>2.5089999999999999</v>
      </c>
      <c r="N41">
        <v>0.45800000000000002</v>
      </c>
      <c r="O41">
        <v>0</v>
      </c>
      <c r="P41">
        <v>0.121</v>
      </c>
      <c r="Q41">
        <v>1.095167196</v>
      </c>
      <c r="R41">
        <v>0</v>
      </c>
      <c r="S41">
        <v>0</v>
      </c>
      <c r="T41">
        <v>6.9753759239999996E-3</v>
      </c>
      <c r="U41">
        <v>15.15465</v>
      </c>
      <c r="V41">
        <v>2.9714997028500001</v>
      </c>
      <c r="W41">
        <v>1102.9911999999999</v>
      </c>
      <c r="X41">
        <v>450</v>
      </c>
      <c r="Y41">
        <v>0.82381565130002798</v>
      </c>
      <c r="Z41">
        <v>0.17618434869997099</v>
      </c>
      <c r="AA41">
        <v>2.43525046662038E-4</v>
      </c>
      <c r="AB41">
        <v>2.43525046662038E-4</v>
      </c>
      <c r="AC41" t="s">
        <v>5810</v>
      </c>
    </row>
    <row r="42" spans="1:29">
      <c r="A42">
        <v>40</v>
      </c>
      <c r="B42" t="s">
        <v>5543</v>
      </c>
      <c r="C42" t="s">
        <v>3040</v>
      </c>
      <c r="D42" t="s">
        <v>5543</v>
      </c>
      <c r="E42">
        <v>8.9578000000000007</v>
      </c>
      <c r="F42">
        <v>39.8992</v>
      </c>
      <c r="G42">
        <v>71.691999999999993</v>
      </c>
      <c r="H42">
        <v>0.50434999999999997</v>
      </c>
      <c r="I42">
        <v>8.9088499999999993</v>
      </c>
      <c r="J42">
        <v>0.33660000000000001</v>
      </c>
      <c r="K42">
        <v>0</v>
      </c>
      <c r="L42">
        <v>0.39274999999999999</v>
      </c>
      <c r="M42">
        <v>4.3746</v>
      </c>
      <c r="N42">
        <v>4.1864499999999998</v>
      </c>
      <c r="O42">
        <v>0</v>
      </c>
      <c r="P42">
        <v>0</v>
      </c>
      <c r="Q42">
        <v>3.52</v>
      </c>
      <c r="R42">
        <v>0</v>
      </c>
      <c r="S42">
        <v>0</v>
      </c>
      <c r="T42">
        <v>1.7850000000000001E-2</v>
      </c>
      <c r="U42">
        <v>6.3051300000000001</v>
      </c>
      <c r="V42">
        <v>1.2362998763699999</v>
      </c>
      <c r="W42">
        <v>974.51964999999996</v>
      </c>
      <c r="X42">
        <v>1115</v>
      </c>
      <c r="Y42">
        <v>0.80363387133694597</v>
      </c>
      <c r="Z42">
        <v>0.196366128663053</v>
      </c>
      <c r="AA42">
        <v>7.88192933180829E-4</v>
      </c>
      <c r="AB42">
        <v>7.8819293318082803E-4</v>
      </c>
      <c r="AC42" t="s">
        <v>5810</v>
      </c>
    </row>
    <row r="43" spans="1:29">
      <c r="A43">
        <v>41</v>
      </c>
      <c r="B43" t="s">
        <v>3682</v>
      </c>
      <c r="C43" t="s">
        <v>2969</v>
      </c>
      <c r="D43" t="s">
        <v>3682</v>
      </c>
      <c r="E43">
        <v>54.730559999999997</v>
      </c>
      <c r="F43">
        <v>-164.46538000000001</v>
      </c>
      <c r="G43">
        <v>48.169707780000003</v>
      </c>
      <c r="H43">
        <v>1.7001715340000001</v>
      </c>
      <c r="I43">
        <v>15.872352279999999</v>
      </c>
      <c r="J43">
        <v>0.228159947</v>
      </c>
      <c r="K43">
        <v>4.9864836449999999</v>
      </c>
      <c r="L43">
        <v>10.633646479999999</v>
      </c>
      <c r="M43">
        <v>3.3487473470000002</v>
      </c>
      <c r="N43">
        <v>0.58051180499999999</v>
      </c>
      <c r="O43">
        <v>0</v>
      </c>
      <c r="P43">
        <v>0.17473296899999999</v>
      </c>
      <c r="Q43">
        <v>2.379579047</v>
      </c>
      <c r="R43">
        <v>0</v>
      </c>
      <c r="S43">
        <v>0</v>
      </c>
      <c r="T43">
        <v>3.993226305E-2</v>
      </c>
      <c r="U43">
        <v>10.365812440999999</v>
      </c>
      <c r="V43">
        <v>2.0325120400821</v>
      </c>
      <c r="W43">
        <v>1144.5185315680001</v>
      </c>
      <c r="X43">
        <v>1230</v>
      </c>
      <c r="Y43">
        <v>0.66896164750875098</v>
      </c>
      <c r="Z43">
        <v>0.33103835249124802</v>
      </c>
      <c r="AA43">
        <v>2.1049261112056E-4</v>
      </c>
      <c r="AB43">
        <v>2.1049261112056E-4</v>
      </c>
      <c r="AC43" t="s">
        <v>5810</v>
      </c>
    </row>
    <row r="44" spans="1:29">
      <c r="A44">
        <v>42</v>
      </c>
      <c r="B44" t="s">
        <v>3803</v>
      </c>
      <c r="C44" t="s">
        <v>8440</v>
      </c>
      <c r="D44" t="s">
        <v>3803</v>
      </c>
      <c r="E44">
        <v>14.47</v>
      </c>
      <c r="F44">
        <v>-90.88</v>
      </c>
      <c r="G44">
        <v>53.07</v>
      </c>
      <c r="H44">
        <v>1.0900000000000001</v>
      </c>
      <c r="I44">
        <v>17.48</v>
      </c>
      <c r="J44">
        <v>0.17</v>
      </c>
      <c r="K44">
        <v>3.48</v>
      </c>
      <c r="L44">
        <v>7.64</v>
      </c>
      <c r="M44">
        <v>3.99</v>
      </c>
      <c r="N44">
        <v>0.87</v>
      </c>
      <c r="O44">
        <v>0</v>
      </c>
      <c r="P44">
        <v>0.24</v>
      </c>
      <c r="Q44">
        <v>3.83</v>
      </c>
      <c r="R44">
        <v>0</v>
      </c>
      <c r="S44">
        <v>0</v>
      </c>
      <c r="T44">
        <v>4.3799999999999999E-2</v>
      </c>
      <c r="U44">
        <v>7.7009999999999996</v>
      </c>
      <c r="V44">
        <v>1.5099998489999999</v>
      </c>
      <c r="W44">
        <v>1094.8240000000001</v>
      </c>
      <c r="X44">
        <v>1890</v>
      </c>
      <c r="Y44">
        <v>0.71980064677667299</v>
      </c>
      <c r="Z44">
        <v>0.28019935322332601</v>
      </c>
      <c r="AA44">
        <v>5.6471334750286698E-4</v>
      </c>
      <c r="AB44">
        <v>5.64713347502866E-4</v>
      </c>
      <c r="AC44" t="s">
        <v>5810</v>
      </c>
    </row>
    <row r="45" spans="1:29">
      <c r="A45">
        <v>43</v>
      </c>
      <c r="B45" t="s">
        <v>1578</v>
      </c>
      <c r="C45" t="s">
        <v>5939</v>
      </c>
      <c r="D45" t="s">
        <v>6367</v>
      </c>
      <c r="E45">
        <v>-0.37019999999999997</v>
      </c>
      <c r="F45">
        <v>-91.553399999999996</v>
      </c>
      <c r="G45">
        <v>49.243749999999999</v>
      </c>
      <c r="H45">
        <v>2.8198500000000002</v>
      </c>
      <c r="I45">
        <v>16.511866666666702</v>
      </c>
      <c r="J45">
        <v>0.162816666666667</v>
      </c>
      <c r="K45">
        <v>6.1325333333333303</v>
      </c>
      <c r="L45">
        <v>12.563833333333299</v>
      </c>
      <c r="M45">
        <v>2.5885887517146799</v>
      </c>
      <c r="N45">
        <v>0.355366666666667</v>
      </c>
      <c r="O45">
        <v>0</v>
      </c>
      <c r="P45">
        <v>0.28333333333333299</v>
      </c>
      <c r="Q45">
        <v>0.80679999999999996</v>
      </c>
      <c r="R45">
        <v>0</v>
      </c>
      <c r="S45">
        <v>0</v>
      </c>
      <c r="T45">
        <v>4.3133952000000003E-2</v>
      </c>
      <c r="U45">
        <v>7.7823331061711398</v>
      </c>
      <c r="V45">
        <v>1.52594751528192</v>
      </c>
      <c r="W45">
        <v>1137.2639200000001</v>
      </c>
      <c r="X45">
        <v>840</v>
      </c>
      <c r="Y45">
        <v>0.141459239434331</v>
      </c>
      <c r="Z45">
        <v>0.85854076056566797</v>
      </c>
      <c r="AA45">
        <v>3.7625829606054102E-4</v>
      </c>
      <c r="AB45">
        <v>3.7625829606054102E-4</v>
      </c>
      <c r="AC45" t="s">
        <v>5810</v>
      </c>
    </row>
    <row r="46" spans="1:29">
      <c r="A46">
        <v>44</v>
      </c>
      <c r="B46" t="s">
        <v>1244</v>
      </c>
      <c r="C46" t="s">
        <v>5939</v>
      </c>
      <c r="D46" t="s">
        <v>6362</v>
      </c>
      <c r="E46">
        <v>-1.3935</v>
      </c>
      <c r="F46">
        <v>-90.856099999999998</v>
      </c>
      <c r="G46">
        <v>47.759450000000001</v>
      </c>
      <c r="H46">
        <v>2.2147000000000001</v>
      </c>
      <c r="I46">
        <v>17.0657</v>
      </c>
      <c r="J46">
        <v>0.17469999999999999</v>
      </c>
      <c r="K46">
        <v>6.2449000000000003</v>
      </c>
      <c r="L46">
        <v>12.2134795</v>
      </c>
      <c r="M46">
        <v>3.8015500000000002</v>
      </c>
      <c r="N46">
        <v>0.9839</v>
      </c>
      <c r="O46">
        <v>0</v>
      </c>
      <c r="P46">
        <v>0.31369999999999998</v>
      </c>
      <c r="Q46">
        <v>0.20850671494512199</v>
      </c>
      <c r="R46">
        <v>0</v>
      </c>
      <c r="S46">
        <v>0</v>
      </c>
      <c r="T46">
        <v>6.5793925346276205E-2</v>
      </c>
      <c r="U46">
        <v>8.2422187860082303</v>
      </c>
      <c r="V46">
        <v>1.61612116897771</v>
      </c>
      <c r="W46">
        <v>1155.19938209562</v>
      </c>
      <c r="X46">
        <v>980</v>
      </c>
      <c r="Y46">
        <v>2.9735032447756E-2</v>
      </c>
      <c r="Z46">
        <v>0.97026496755224301</v>
      </c>
      <c r="AA46">
        <v>3.8001204521907202E-4</v>
      </c>
      <c r="AB46">
        <v>3.8001204521907202E-4</v>
      </c>
      <c r="AC46" t="s">
        <v>5810</v>
      </c>
    </row>
    <row r="47" spans="1:29">
      <c r="A47">
        <v>45</v>
      </c>
      <c r="B47" t="s">
        <v>1151</v>
      </c>
      <c r="C47" t="s">
        <v>5943</v>
      </c>
      <c r="D47" t="s">
        <v>6360</v>
      </c>
      <c r="E47">
        <v>14.95</v>
      </c>
      <c r="F47">
        <v>-24.35</v>
      </c>
      <c r="G47">
        <v>43.325000000000003</v>
      </c>
      <c r="H47">
        <v>3.3279999999999998</v>
      </c>
      <c r="I47">
        <v>13.43</v>
      </c>
      <c r="J47">
        <v>0.16600000000000001</v>
      </c>
      <c r="K47">
        <v>6.9989999999999997</v>
      </c>
      <c r="L47">
        <v>11.691000000000001</v>
      </c>
      <c r="M47">
        <v>3.4279999999999999</v>
      </c>
      <c r="N47">
        <v>2.097</v>
      </c>
      <c r="O47">
        <v>0</v>
      </c>
      <c r="P47">
        <v>0.78500000000000003</v>
      </c>
      <c r="Q47">
        <v>1.345</v>
      </c>
      <c r="R47">
        <v>0</v>
      </c>
      <c r="S47">
        <v>0</v>
      </c>
      <c r="T47">
        <v>0.75506406809269899</v>
      </c>
      <c r="U47">
        <v>10.944599999999999</v>
      </c>
      <c r="V47">
        <v>2.1459997853999901</v>
      </c>
      <c r="W47">
        <v>1162.0706</v>
      </c>
      <c r="X47">
        <v>4120</v>
      </c>
      <c r="Y47">
        <v>0.116132774655376</v>
      </c>
      <c r="Z47">
        <v>0.88386722534462303</v>
      </c>
      <c r="AA47">
        <v>1.34922226813133E-3</v>
      </c>
      <c r="AB47">
        <v>1.34922226813133E-3</v>
      </c>
      <c r="AC47" t="s">
        <v>5810</v>
      </c>
    </row>
    <row r="48" spans="1:29">
      <c r="A48">
        <v>46</v>
      </c>
      <c r="B48" t="s">
        <v>2946</v>
      </c>
      <c r="C48" t="s">
        <v>8440</v>
      </c>
      <c r="D48" t="s">
        <v>2946</v>
      </c>
      <c r="E48">
        <v>11.92</v>
      </c>
      <c r="F48">
        <v>-85.98</v>
      </c>
      <c r="G48">
        <v>48.012842679999999</v>
      </c>
      <c r="H48">
        <v>1.0615121160000001</v>
      </c>
      <c r="I48">
        <v>16.034800870000002</v>
      </c>
      <c r="J48">
        <v>0.15206555999999999</v>
      </c>
      <c r="K48">
        <v>6.0723891480000001</v>
      </c>
      <c r="L48">
        <v>12.505303359999999</v>
      </c>
      <c r="M48">
        <v>2.1243619260000002</v>
      </c>
      <c r="N48">
        <v>0.37716499999999997</v>
      </c>
      <c r="O48">
        <v>0</v>
      </c>
      <c r="P48">
        <v>0.19712594999999999</v>
      </c>
      <c r="Q48">
        <v>2.04</v>
      </c>
      <c r="R48">
        <v>0</v>
      </c>
      <c r="S48">
        <v>0</v>
      </c>
      <c r="T48">
        <v>6.9199999999999998E-2</v>
      </c>
      <c r="U48">
        <v>8.4876858944499993</v>
      </c>
      <c r="V48">
        <v>1.66425196974145</v>
      </c>
      <c r="W48">
        <v>1175.588035776</v>
      </c>
      <c r="X48">
        <v>1740</v>
      </c>
      <c r="Y48">
        <v>0.38749417352427601</v>
      </c>
      <c r="Z48">
        <v>0.61250582647572305</v>
      </c>
      <c r="AA48">
        <v>5.4584327337619501E-4</v>
      </c>
      <c r="AB48">
        <v>5.4584327337619501E-4</v>
      </c>
      <c r="AC48" t="s">
        <v>5810</v>
      </c>
    </row>
    <row r="49" spans="1:29">
      <c r="A49">
        <v>47</v>
      </c>
      <c r="B49" t="s">
        <v>2879</v>
      </c>
      <c r="C49" t="s">
        <v>2905</v>
      </c>
      <c r="D49" t="s">
        <v>2879</v>
      </c>
      <c r="E49">
        <v>17.31169444</v>
      </c>
      <c r="F49">
        <v>145.83441669999999</v>
      </c>
      <c r="G49">
        <v>47.868000000000002</v>
      </c>
      <c r="H49">
        <v>0.91300000000000003</v>
      </c>
      <c r="I49">
        <v>15.006</v>
      </c>
      <c r="J49">
        <v>0.224</v>
      </c>
      <c r="K49">
        <v>5.931</v>
      </c>
      <c r="L49">
        <v>11.081479041916101</v>
      </c>
      <c r="M49">
        <v>2.0390000000000001</v>
      </c>
      <c r="N49">
        <v>0.46100000000000002</v>
      </c>
      <c r="O49">
        <v>0</v>
      </c>
      <c r="P49">
        <v>9.5000000000000001E-2</v>
      </c>
      <c r="Q49">
        <v>2.4761283280000002</v>
      </c>
      <c r="R49">
        <v>0</v>
      </c>
      <c r="S49">
        <v>0</v>
      </c>
      <c r="T49">
        <v>8.5720786409999999E-3</v>
      </c>
      <c r="U49">
        <v>10.251849999999999</v>
      </c>
      <c r="V49">
        <v>2.0101664656499998</v>
      </c>
      <c r="W49">
        <v>1151.9525520958</v>
      </c>
      <c r="X49">
        <v>930</v>
      </c>
      <c r="Y49">
        <v>0.842438643659839</v>
      </c>
      <c r="Z49">
        <v>0.15756135634016</v>
      </c>
      <c r="AA49">
        <v>1.03734987026217E-3</v>
      </c>
      <c r="AB49">
        <v>1.03734987026217E-3</v>
      </c>
      <c r="AC49" t="s">
        <v>5810</v>
      </c>
    </row>
    <row r="50" spans="1:29">
      <c r="A50">
        <v>48</v>
      </c>
      <c r="B50" t="s">
        <v>3823</v>
      </c>
      <c r="C50" t="s">
        <v>2877</v>
      </c>
      <c r="D50" t="s">
        <v>3823</v>
      </c>
      <c r="E50">
        <v>33.079266670000003</v>
      </c>
      <c r="F50">
        <v>139.85740000000001</v>
      </c>
      <c r="G50">
        <v>50.795000000000002</v>
      </c>
      <c r="H50">
        <v>0.90700000000000003</v>
      </c>
      <c r="I50">
        <v>16.591999999999999</v>
      </c>
      <c r="J50">
        <v>0.19400000000000001</v>
      </c>
      <c r="K50">
        <v>4.01</v>
      </c>
      <c r="L50">
        <v>11.773</v>
      </c>
      <c r="M50">
        <v>1.893</v>
      </c>
      <c r="N50">
        <v>0.16600000000000001</v>
      </c>
      <c r="O50">
        <v>0</v>
      </c>
      <c r="P50">
        <v>6.4000000000000001E-2</v>
      </c>
      <c r="Q50">
        <v>3.5729378230000002</v>
      </c>
      <c r="R50">
        <v>0</v>
      </c>
      <c r="S50">
        <v>0</v>
      </c>
      <c r="T50">
        <v>1.011739981E-3</v>
      </c>
      <c r="U50">
        <v>8.4242162592999996</v>
      </c>
      <c r="V50">
        <v>1.65180694448595</v>
      </c>
      <c r="W50">
        <v>1163.4318000000001</v>
      </c>
      <c r="X50">
        <v>1230</v>
      </c>
      <c r="Y50">
        <v>0.99059541637851201</v>
      </c>
      <c r="Z50">
        <v>9.4045836214871701E-3</v>
      </c>
      <c r="AA50">
        <v>5.1835797547875604E-3</v>
      </c>
      <c r="AB50">
        <v>5.1835797547875604E-3</v>
      </c>
      <c r="AC50" t="s">
        <v>5810</v>
      </c>
    </row>
    <row r="51" spans="1:29">
      <c r="A51">
        <v>49</v>
      </c>
      <c r="B51" t="s">
        <v>3468</v>
      </c>
      <c r="C51" t="s">
        <v>2877</v>
      </c>
      <c r="D51" t="s">
        <v>3468</v>
      </c>
      <c r="E51">
        <v>30.387349999999898</v>
      </c>
      <c r="F51">
        <v>139.23143499999901</v>
      </c>
      <c r="G51">
        <v>50.669750000000001</v>
      </c>
      <c r="H51">
        <v>0.93554999999999999</v>
      </c>
      <c r="I51">
        <v>19.649899999999999</v>
      </c>
      <c r="J51">
        <v>0.1212</v>
      </c>
      <c r="K51">
        <v>2.2664499999999999</v>
      </c>
      <c r="L51">
        <v>11.3639499999999</v>
      </c>
      <c r="M51">
        <v>2.6518999999999999</v>
      </c>
      <c r="N51">
        <v>1.19285</v>
      </c>
      <c r="O51">
        <v>0</v>
      </c>
      <c r="P51">
        <v>0.31755</v>
      </c>
      <c r="Q51">
        <v>2.5274847</v>
      </c>
      <c r="R51">
        <v>0</v>
      </c>
      <c r="S51">
        <v>0</v>
      </c>
      <c r="T51">
        <v>2.17489851E-2</v>
      </c>
      <c r="U51">
        <v>4.5283324999999897</v>
      </c>
      <c r="V51">
        <v>0.88790824454249995</v>
      </c>
      <c r="W51">
        <v>1156.64157</v>
      </c>
      <c r="X51">
        <v>1045</v>
      </c>
      <c r="Y51">
        <v>0.67129273189024796</v>
      </c>
      <c r="Z51">
        <v>0.32870726810975098</v>
      </c>
      <c r="AA51">
        <v>4.3395514346843199E-4</v>
      </c>
      <c r="AB51">
        <v>4.3395514346843199E-4</v>
      </c>
      <c r="AC51" t="s">
        <v>5810</v>
      </c>
    </row>
    <row r="52" spans="1:29">
      <c r="A52">
        <v>50</v>
      </c>
      <c r="B52" t="s">
        <v>3179</v>
      </c>
      <c r="C52" t="s">
        <v>3019</v>
      </c>
      <c r="D52" t="s">
        <v>3179</v>
      </c>
      <c r="E52">
        <v>20.350000000000001</v>
      </c>
      <c r="F52">
        <v>-101.2</v>
      </c>
      <c r="G52">
        <v>47.305</v>
      </c>
      <c r="H52">
        <v>3.09</v>
      </c>
      <c r="I52">
        <v>18.489999999999998</v>
      </c>
      <c r="J52">
        <v>0.18</v>
      </c>
      <c r="K52">
        <v>4.08</v>
      </c>
      <c r="L52">
        <v>8.5350000000000001</v>
      </c>
      <c r="M52">
        <v>4.2949999999999999</v>
      </c>
      <c r="N52">
        <v>1.89</v>
      </c>
      <c r="O52">
        <v>0</v>
      </c>
      <c r="P52">
        <v>0.62</v>
      </c>
      <c r="Q52">
        <v>0.94188034199999904</v>
      </c>
      <c r="R52">
        <v>0</v>
      </c>
      <c r="S52">
        <v>0</v>
      </c>
      <c r="T52">
        <v>0.21739794215</v>
      </c>
      <c r="U52">
        <v>8.8017499999999895</v>
      </c>
      <c r="V52">
        <v>1.7258331607499999</v>
      </c>
      <c r="W52">
        <v>1109.681</v>
      </c>
      <c r="X52">
        <v>3040</v>
      </c>
      <c r="Y52">
        <v>7.6300376515471099E-2</v>
      </c>
      <c r="Z52">
        <v>0.92369962348452805</v>
      </c>
      <c r="AA52">
        <v>4.3350792083461301E-4</v>
      </c>
      <c r="AB52">
        <v>4.3350792083461301E-4</v>
      </c>
      <c r="AC52" t="s">
        <v>5810</v>
      </c>
    </row>
    <row r="53" spans="1:29">
      <c r="A53">
        <v>51</v>
      </c>
      <c r="B53" t="s">
        <v>1332</v>
      </c>
      <c r="C53" t="s">
        <v>5942</v>
      </c>
      <c r="D53" t="s">
        <v>6364</v>
      </c>
      <c r="E53">
        <v>20.709199999999999</v>
      </c>
      <c r="F53">
        <v>-156.25309999999999</v>
      </c>
      <c r="G53">
        <v>45.037999999999997</v>
      </c>
      <c r="H53">
        <v>2.343</v>
      </c>
      <c r="I53">
        <v>14.583</v>
      </c>
      <c r="J53">
        <v>0.19500000000000001</v>
      </c>
      <c r="K53">
        <v>7.98</v>
      </c>
      <c r="L53">
        <v>10.845000000000001</v>
      </c>
      <c r="M53">
        <v>3.02</v>
      </c>
      <c r="N53">
        <v>1.026</v>
      </c>
      <c r="O53">
        <v>0</v>
      </c>
      <c r="P53">
        <v>0.40500000000000003</v>
      </c>
      <c r="Q53">
        <v>1.0102719600329999</v>
      </c>
      <c r="R53">
        <v>0</v>
      </c>
      <c r="S53">
        <v>0</v>
      </c>
      <c r="T53">
        <v>0.65190876803845899</v>
      </c>
      <c r="U53">
        <v>10.772815</v>
      </c>
      <c r="V53">
        <v>2.1123164554349998</v>
      </c>
      <c r="W53">
        <v>1148.027</v>
      </c>
      <c r="X53">
        <v>5680</v>
      </c>
      <c r="Y53">
        <v>4.93517172942219E-2</v>
      </c>
      <c r="Z53">
        <v>0.95064828270577795</v>
      </c>
      <c r="AA53">
        <v>9.4695634178746703E-4</v>
      </c>
      <c r="AB53">
        <v>9.4695634178746703E-4</v>
      </c>
      <c r="AC53" t="s">
        <v>5810</v>
      </c>
    </row>
    <row r="54" spans="1:29">
      <c r="A54">
        <v>52</v>
      </c>
      <c r="B54" t="s">
        <v>3441</v>
      </c>
      <c r="C54" t="s">
        <v>8440</v>
      </c>
      <c r="D54" t="s">
        <v>3441</v>
      </c>
      <c r="E54">
        <v>9.9830000000000005</v>
      </c>
      <c r="F54">
        <v>-83.85</v>
      </c>
      <c r="G54">
        <v>55.99</v>
      </c>
      <c r="H54">
        <v>1.24</v>
      </c>
      <c r="I54">
        <v>16.38</v>
      </c>
      <c r="J54">
        <v>0.11373800000000001</v>
      </c>
      <c r="K54">
        <v>2.87</v>
      </c>
      <c r="L54">
        <v>6.73</v>
      </c>
      <c r="M54">
        <v>3.9962539559999999</v>
      </c>
      <c r="N54">
        <v>2.72</v>
      </c>
      <c r="O54">
        <v>0</v>
      </c>
      <c r="P54">
        <v>0.57999999999999996</v>
      </c>
      <c r="Q54">
        <v>1.95</v>
      </c>
      <c r="R54">
        <v>0</v>
      </c>
      <c r="S54">
        <v>0</v>
      </c>
      <c r="T54">
        <v>6.3E-3</v>
      </c>
      <c r="U54">
        <v>4.9130000000000003</v>
      </c>
      <c r="V54">
        <v>0.96333323699999995</v>
      </c>
      <c r="W54">
        <v>1079.7180000000001</v>
      </c>
      <c r="X54">
        <v>580</v>
      </c>
      <c r="Y54">
        <v>0.72545093275300598</v>
      </c>
      <c r="Z54">
        <v>0.27454906724699302</v>
      </c>
      <c r="AA54">
        <v>2.9000120866145001E-4</v>
      </c>
      <c r="AB54">
        <v>2.9000120866145001E-4</v>
      </c>
      <c r="AC54" t="s">
        <v>5810</v>
      </c>
    </row>
    <row r="55" spans="1:29">
      <c r="A55">
        <v>53</v>
      </c>
      <c r="B55" t="s">
        <v>3311</v>
      </c>
      <c r="C55" t="s">
        <v>2877</v>
      </c>
      <c r="D55" t="s">
        <v>3311</v>
      </c>
      <c r="E55">
        <v>34.79708333</v>
      </c>
      <c r="F55">
        <v>139.3608667</v>
      </c>
      <c r="G55">
        <v>50.567</v>
      </c>
      <c r="H55">
        <v>0.91400000000000003</v>
      </c>
      <c r="I55">
        <v>14.609</v>
      </c>
      <c r="J55">
        <v>0.20499999999999999</v>
      </c>
      <c r="K55">
        <v>6.5359999999999996</v>
      </c>
      <c r="L55">
        <v>10.688000000000001</v>
      </c>
      <c r="M55">
        <v>1.5389999999999999</v>
      </c>
      <c r="N55">
        <v>0.24399999999999999</v>
      </c>
      <c r="O55">
        <v>0</v>
      </c>
      <c r="P55">
        <v>5.8000000000000003E-2</v>
      </c>
      <c r="Q55">
        <v>3.3861622320000002</v>
      </c>
      <c r="R55">
        <v>0</v>
      </c>
      <c r="S55">
        <v>0</v>
      </c>
      <c r="T55">
        <v>7.997069624E-3</v>
      </c>
      <c r="U55">
        <v>7.9088342207999904</v>
      </c>
      <c r="V55">
        <v>1.55075165292481</v>
      </c>
      <c r="W55">
        <v>1145.4208000000001</v>
      </c>
      <c r="X55">
        <v>1270</v>
      </c>
      <c r="Y55">
        <v>0.92006206457267803</v>
      </c>
      <c r="Z55">
        <v>7.9937935427321305E-2</v>
      </c>
      <c r="AA55">
        <v>1.8191909033625001E-3</v>
      </c>
      <c r="AB55">
        <v>1.8191909033625001E-3</v>
      </c>
      <c r="AC55" t="s">
        <v>5810</v>
      </c>
    </row>
    <row r="56" spans="1:29">
      <c r="A56">
        <v>54</v>
      </c>
      <c r="B56" t="s">
        <v>3396</v>
      </c>
      <c r="C56" t="s">
        <v>2877</v>
      </c>
      <c r="D56" t="s">
        <v>3396</v>
      </c>
      <c r="E56">
        <v>30.407299999999999</v>
      </c>
      <c r="F56">
        <v>140.0966</v>
      </c>
      <c r="G56">
        <v>48.824300000000001</v>
      </c>
      <c r="H56">
        <v>0.65039999999999998</v>
      </c>
      <c r="I56">
        <v>17.0959</v>
      </c>
      <c r="J56">
        <v>0.1651</v>
      </c>
      <c r="K56">
        <v>6.2389999999999999</v>
      </c>
      <c r="L56">
        <v>13.0585</v>
      </c>
      <c r="M56">
        <v>1.9441999999999999</v>
      </c>
      <c r="N56">
        <v>0.14349999999999999</v>
      </c>
      <c r="O56">
        <v>0</v>
      </c>
      <c r="P56">
        <v>9.0399999999999994E-2</v>
      </c>
      <c r="Q56">
        <v>3.376004628</v>
      </c>
      <c r="R56">
        <v>0</v>
      </c>
      <c r="S56">
        <v>0</v>
      </c>
      <c r="T56">
        <v>5.0172202979999997E-2</v>
      </c>
      <c r="U56">
        <v>6.6739449999999998</v>
      </c>
      <c r="V56">
        <v>1.3086165358049999</v>
      </c>
      <c r="W56">
        <v>1184.7710999999999</v>
      </c>
      <c r="X56">
        <v>1920</v>
      </c>
      <c r="Y56">
        <v>0.63499987031067795</v>
      </c>
      <c r="Z56">
        <v>0.365000129689321</v>
      </c>
      <c r="AA56">
        <v>5.3122035541458903E-4</v>
      </c>
      <c r="AB56">
        <v>5.3122035541458903E-4</v>
      </c>
      <c r="AC56" t="s">
        <v>5810</v>
      </c>
    </row>
    <row r="57" spans="1:29">
      <c r="A57">
        <v>55</v>
      </c>
      <c r="B57" t="s">
        <v>4000</v>
      </c>
      <c r="C57" t="s">
        <v>3019</v>
      </c>
      <c r="D57" t="s">
        <v>4000</v>
      </c>
      <c r="E57">
        <v>18.97</v>
      </c>
      <c r="F57">
        <v>-101.75</v>
      </c>
      <c r="G57">
        <v>50.49</v>
      </c>
      <c r="H57">
        <v>0.78</v>
      </c>
      <c r="I57">
        <v>18.07</v>
      </c>
      <c r="J57">
        <v>0.1</v>
      </c>
      <c r="K57">
        <v>5.16</v>
      </c>
      <c r="L57">
        <v>9.5</v>
      </c>
      <c r="M57">
        <v>4.3099999999999996</v>
      </c>
      <c r="N57">
        <v>0.72</v>
      </c>
      <c r="O57">
        <v>0</v>
      </c>
      <c r="P57">
        <v>0.17</v>
      </c>
      <c r="Q57">
        <v>2.7012987009999998</v>
      </c>
      <c r="R57">
        <v>0</v>
      </c>
      <c r="S57">
        <v>0</v>
      </c>
      <c r="T57">
        <v>6.5454545449999998E-2</v>
      </c>
      <c r="U57">
        <v>4.9724999999999904</v>
      </c>
      <c r="V57">
        <v>0.97499990249999902</v>
      </c>
      <c r="W57">
        <v>1125.7</v>
      </c>
      <c r="X57">
        <v>1660</v>
      </c>
      <c r="Y57">
        <v>0.547016141926567</v>
      </c>
      <c r="Z57">
        <v>0.452983858073432</v>
      </c>
      <c r="AA57">
        <v>5.1214283932417802E-4</v>
      </c>
      <c r="AB57">
        <v>5.1214283932417802E-4</v>
      </c>
      <c r="AC57" t="s">
        <v>5810</v>
      </c>
    </row>
    <row r="58" spans="1:29">
      <c r="A58">
        <v>56</v>
      </c>
      <c r="B58" t="s">
        <v>3508</v>
      </c>
      <c r="C58" t="s">
        <v>2919</v>
      </c>
      <c r="D58" t="s">
        <v>3508</v>
      </c>
      <c r="E58">
        <v>66.33</v>
      </c>
      <c r="F58">
        <v>-164.11</v>
      </c>
      <c r="G58">
        <v>49.284999999999997</v>
      </c>
      <c r="H58">
        <v>3.13</v>
      </c>
      <c r="I58">
        <v>16.55</v>
      </c>
      <c r="J58">
        <v>0.16</v>
      </c>
      <c r="K58">
        <v>4.6449999999999996</v>
      </c>
      <c r="L58">
        <v>10.664999999999999</v>
      </c>
      <c r="M58">
        <v>3.9849999999999999</v>
      </c>
      <c r="N58">
        <v>1.61</v>
      </c>
      <c r="O58">
        <v>0</v>
      </c>
      <c r="P58">
        <v>0.61499999999999999</v>
      </c>
      <c r="Q58">
        <v>0.72</v>
      </c>
      <c r="R58">
        <v>0</v>
      </c>
      <c r="S58">
        <v>0</v>
      </c>
      <c r="T58">
        <v>6.3549999999999995E-2</v>
      </c>
      <c r="U58">
        <v>8.5382499999999997</v>
      </c>
      <c r="V58">
        <v>1.6741664992500001</v>
      </c>
      <c r="W58">
        <v>1145.039</v>
      </c>
      <c r="X58">
        <v>1015</v>
      </c>
      <c r="Y58">
        <v>0.14216072281391501</v>
      </c>
      <c r="Z58">
        <v>0.85783927718608399</v>
      </c>
      <c r="AA58">
        <v>4.5061171503339801E-4</v>
      </c>
      <c r="AB58">
        <v>4.5061171503339801E-4</v>
      </c>
      <c r="AC58" t="s">
        <v>5810</v>
      </c>
    </row>
    <row r="59" spans="1:29">
      <c r="A59">
        <v>57</v>
      </c>
      <c r="B59" t="s">
        <v>3733</v>
      </c>
      <c r="C59" t="s">
        <v>3731</v>
      </c>
      <c r="D59" t="s">
        <v>3733</v>
      </c>
      <c r="E59">
        <v>56.085270000000001</v>
      </c>
      <c r="F59">
        <v>160.48053999999999</v>
      </c>
      <c r="G59">
        <v>50.187692499999997</v>
      </c>
      <c r="H59">
        <v>1.0074871665</v>
      </c>
      <c r="I59">
        <v>17.479452500000001</v>
      </c>
      <c r="J59">
        <v>0.1384515415</v>
      </c>
      <c r="K59">
        <v>5.1687355000000004</v>
      </c>
      <c r="L59">
        <v>8.9138669999999998</v>
      </c>
      <c r="M59">
        <v>3.0255725</v>
      </c>
      <c r="N59">
        <v>0.71743991650000005</v>
      </c>
      <c r="O59">
        <v>0</v>
      </c>
      <c r="P59">
        <v>0.2052110415</v>
      </c>
      <c r="Q59">
        <v>3.25</v>
      </c>
      <c r="R59">
        <v>0</v>
      </c>
      <c r="S59">
        <v>0</v>
      </c>
      <c r="T59">
        <v>8.455E-2</v>
      </c>
      <c r="U59">
        <v>7.0083386830499999</v>
      </c>
      <c r="V59">
        <v>1.37418391808159</v>
      </c>
      <c r="W59">
        <v>1115.9701921999999</v>
      </c>
      <c r="X59">
        <v>2245</v>
      </c>
      <c r="Y59">
        <v>0.51789250752247096</v>
      </c>
      <c r="Z59">
        <v>0.48210749247752799</v>
      </c>
      <c r="AA59">
        <v>4.7308561198696999E-4</v>
      </c>
      <c r="AB59">
        <v>4.7308561198696901E-4</v>
      </c>
      <c r="AC59" t="s">
        <v>5810</v>
      </c>
    </row>
    <row r="60" spans="1:29">
      <c r="A60">
        <v>58</v>
      </c>
      <c r="B60" t="s">
        <v>3272</v>
      </c>
      <c r="C60" t="s">
        <v>3040</v>
      </c>
      <c r="D60" t="s">
        <v>3272</v>
      </c>
      <c r="E60">
        <v>8.8239000000000001</v>
      </c>
      <c r="F60">
        <v>39.6995</v>
      </c>
      <c r="G60">
        <v>70.942300000000003</v>
      </c>
      <c r="H60">
        <v>0.215</v>
      </c>
      <c r="I60">
        <v>9.3179999999999996</v>
      </c>
      <c r="J60">
        <v>0.2283</v>
      </c>
      <c r="K60">
        <v>1.6199999999999999E-2</v>
      </c>
      <c r="L60">
        <v>0.223</v>
      </c>
      <c r="M60">
        <v>3.9041999999999999</v>
      </c>
      <c r="N60">
        <v>3.976</v>
      </c>
      <c r="O60">
        <v>0</v>
      </c>
      <c r="P60">
        <v>1.7999999999999999E-2</v>
      </c>
      <c r="Q60">
        <v>2.64</v>
      </c>
      <c r="R60">
        <v>0</v>
      </c>
      <c r="S60">
        <v>0</v>
      </c>
      <c r="T60">
        <v>1.95E-2</v>
      </c>
      <c r="U60">
        <v>5.4994999999999896</v>
      </c>
      <c r="V60">
        <v>1.0783332255</v>
      </c>
      <c r="W60">
        <v>971.70179999999903</v>
      </c>
      <c r="X60">
        <v>1360</v>
      </c>
      <c r="Y60">
        <v>0.78905586135054795</v>
      </c>
      <c r="Z60">
        <v>0.210944138649451</v>
      </c>
      <c r="AA60">
        <v>7.0137541930047505E-4</v>
      </c>
      <c r="AB60">
        <v>7.0137541930047505E-4</v>
      </c>
      <c r="AC60" t="s">
        <v>5810</v>
      </c>
    </row>
    <row r="61" spans="1:29">
      <c r="A61">
        <v>59</v>
      </c>
      <c r="B61" t="s">
        <v>2921</v>
      </c>
      <c r="C61" t="s">
        <v>2919</v>
      </c>
      <c r="D61" t="s">
        <v>2921</v>
      </c>
      <c r="E61">
        <v>52.270499999999998</v>
      </c>
      <c r="F61">
        <v>-174.03299999999999</v>
      </c>
      <c r="G61">
        <v>47.664999999999999</v>
      </c>
      <c r="H61">
        <v>0.84499999999999997</v>
      </c>
      <c r="I61">
        <v>17.344999999999999</v>
      </c>
      <c r="J61">
        <v>0.16</v>
      </c>
      <c r="K61">
        <v>4.26</v>
      </c>
      <c r="L61">
        <v>11.085000000000001</v>
      </c>
      <c r="M61">
        <v>3.1549999999999998</v>
      </c>
      <c r="N61">
        <v>0.97499999999999998</v>
      </c>
      <c r="O61">
        <v>0</v>
      </c>
      <c r="P61">
        <v>0.255</v>
      </c>
      <c r="Q61">
        <v>3.22</v>
      </c>
      <c r="R61">
        <v>0</v>
      </c>
      <c r="S61">
        <v>0</v>
      </c>
      <c r="T61">
        <v>2.6450000000000001E-2</v>
      </c>
      <c r="U61">
        <v>7.68825</v>
      </c>
      <c r="V61">
        <v>1.50749984925</v>
      </c>
      <c r="W61">
        <v>1152.011</v>
      </c>
      <c r="X61">
        <v>1360</v>
      </c>
      <c r="Y61">
        <v>0.80183079382718103</v>
      </c>
      <c r="Z61">
        <v>0.198169206172818</v>
      </c>
      <c r="AA61">
        <v>8.0696153537484702E-4</v>
      </c>
      <c r="AB61">
        <v>8.0696153537484702E-4</v>
      </c>
      <c r="AC61" t="s">
        <v>5810</v>
      </c>
    </row>
    <row r="62" spans="1:29">
      <c r="A62">
        <v>60</v>
      </c>
      <c r="B62" t="s">
        <v>943</v>
      </c>
      <c r="C62" t="s">
        <v>5942</v>
      </c>
      <c r="D62" t="s">
        <v>6357</v>
      </c>
      <c r="E62">
        <v>19.425000000000001</v>
      </c>
      <c r="F62">
        <v>-155.292</v>
      </c>
      <c r="G62">
        <v>50.3</v>
      </c>
      <c r="H62">
        <v>2.72</v>
      </c>
      <c r="I62">
        <v>12.7</v>
      </c>
      <c r="J62">
        <v>0</v>
      </c>
      <c r="K62">
        <v>7.5</v>
      </c>
      <c r="L62">
        <v>12.7</v>
      </c>
      <c r="M62">
        <v>2.2599999999999998</v>
      </c>
      <c r="N62">
        <v>0.45</v>
      </c>
      <c r="O62">
        <v>0</v>
      </c>
      <c r="P62">
        <v>0.23</v>
      </c>
      <c r="Q62">
        <v>0.72</v>
      </c>
      <c r="R62">
        <v>0</v>
      </c>
      <c r="S62">
        <v>0</v>
      </c>
      <c r="T62">
        <v>1.5599999999999999E-2</v>
      </c>
      <c r="U62">
        <v>7.718</v>
      </c>
      <c r="V62">
        <v>1.513333182</v>
      </c>
      <c r="W62">
        <v>1178.82</v>
      </c>
      <c r="X62">
        <v>350</v>
      </c>
      <c r="Y62">
        <v>0.27916614299612902</v>
      </c>
      <c r="Z62">
        <v>0.72083385700387004</v>
      </c>
      <c r="AA62">
        <v>3.48705671826541E-4</v>
      </c>
      <c r="AB62">
        <v>3.4870567182654198E-4</v>
      </c>
      <c r="AC62" t="s">
        <v>5810</v>
      </c>
    </row>
    <row r="63" spans="1:29">
      <c r="A63">
        <v>61</v>
      </c>
      <c r="B63" t="s">
        <v>1141</v>
      </c>
      <c r="C63" t="s">
        <v>5942</v>
      </c>
      <c r="D63" t="s">
        <v>6358</v>
      </c>
      <c r="E63">
        <v>19.421299999999999</v>
      </c>
      <c r="F63">
        <v>-155.28720000000001</v>
      </c>
      <c r="G63">
        <v>50.19605</v>
      </c>
      <c r="H63">
        <v>2.6527500000000002</v>
      </c>
      <c r="I63">
        <v>12.94875</v>
      </c>
      <c r="J63">
        <v>0.112</v>
      </c>
      <c r="K63">
        <v>7.6715</v>
      </c>
      <c r="L63">
        <v>10.971500000000001</v>
      </c>
      <c r="M63">
        <v>2.30965</v>
      </c>
      <c r="N63">
        <v>0.48</v>
      </c>
      <c r="O63">
        <v>0</v>
      </c>
      <c r="P63">
        <v>0.28237499999999999</v>
      </c>
      <c r="Q63">
        <v>0.415237528627455</v>
      </c>
      <c r="R63">
        <v>0</v>
      </c>
      <c r="S63">
        <v>0</v>
      </c>
      <c r="T63">
        <v>2.3652200336947701E-2</v>
      </c>
      <c r="U63">
        <v>9.6347500000000004</v>
      </c>
      <c r="V63">
        <v>1.8891664777499999</v>
      </c>
      <c r="W63">
        <v>1150.1269</v>
      </c>
      <c r="X63">
        <v>380</v>
      </c>
      <c r="Y63">
        <v>0.111488049088213</v>
      </c>
      <c r="Z63">
        <v>0.88851195091178603</v>
      </c>
      <c r="AA63">
        <v>3.6521126708646497E-4</v>
      </c>
      <c r="AB63">
        <v>3.6521126708646497E-4</v>
      </c>
      <c r="AC63" t="s">
        <v>5810</v>
      </c>
    </row>
    <row r="64" spans="1:29">
      <c r="A64">
        <v>62</v>
      </c>
      <c r="B64" t="s">
        <v>4411</v>
      </c>
      <c r="C64" t="s">
        <v>3019</v>
      </c>
      <c r="D64" t="s">
        <v>4411</v>
      </c>
      <c r="E64">
        <v>19.899999999999999</v>
      </c>
      <c r="F64">
        <v>-100.7</v>
      </c>
      <c r="G64">
        <v>51.47</v>
      </c>
      <c r="H64">
        <v>0.97</v>
      </c>
      <c r="I64">
        <v>18.079999999999998</v>
      </c>
      <c r="J64">
        <v>0.13</v>
      </c>
      <c r="K64">
        <v>5.6</v>
      </c>
      <c r="L64">
        <v>9.15</v>
      </c>
      <c r="M64">
        <v>3.27</v>
      </c>
      <c r="N64">
        <v>0.65</v>
      </c>
      <c r="O64">
        <v>0</v>
      </c>
      <c r="P64">
        <v>0.13</v>
      </c>
      <c r="Q64">
        <v>3.4675324679999999</v>
      </c>
      <c r="R64">
        <v>0</v>
      </c>
      <c r="S64">
        <v>0</v>
      </c>
      <c r="T64">
        <v>0.15061538460000001</v>
      </c>
      <c r="U64">
        <v>6.069</v>
      </c>
      <c r="V64">
        <v>1.1899998810000001</v>
      </c>
      <c r="W64">
        <v>1119.8900000000001</v>
      </c>
      <c r="X64">
        <v>3320</v>
      </c>
      <c r="Y64">
        <v>0.43936768924311898</v>
      </c>
      <c r="Z64">
        <v>0.56063231075688003</v>
      </c>
      <c r="AA64">
        <v>4.9293919532298095E-4</v>
      </c>
      <c r="AB64">
        <v>4.9293919532297998E-4</v>
      </c>
      <c r="AC64" t="s">
        <v>5810</v>
      </c>
    </row>
    <row r="65" spans="1:29">
      <c r="A65">
        <v>63</v>
      </c>
      <c r="B65" t="s">
        <v>3225</v>
      </c>
      <c r="C65" t="s">
        <v>8440</v>
      </c>
      <c r="D65" t="s">
        <v>3225</v>
      </c>
      <c r="E65">
        <v>12.49389</v>
      </c>
      <c r="F65">
        <v>-86.696709999999996</v>
      </c>
      <c r="G65">
        <v>51.656199999999998</v>
      </c>
      <c r="H65">
        <v>1.0577749999999999</v>
      </c>
      <c r="I65">
        <v>14.893000000000001</v>
      </c>
      <c r="J65">
        <v>0.21004999999999999</v>
      </c>
      <c r="K65">
        <v>5.0694499999999998</v>
      </c>
      <c r="L65">
        <v>9.1206499999999995</v>
      </c>
      <c r="M65">
        <v>2.6473499999999999</v>
      </c>
      <c r="N65">
        <v>0.97294999999999998</v>
      </c>
      <c r="O65">
        <v>0</v>
      </c>
      <c r="P65">
        <v>0.26264999999999999</v>
      </c>
      <c r="Q65">
        <v>1.68</v>
      </c>
      <c r="R65">
        <v>0</v>
      </c>
      <c r="S65">
        <v>0</v>
      </c>
      <c r="T65">
        <v>6.1949999999999998E-2</v>
      </c>
      <c r="U65">
        <v>10.327415</v>
      </c>
      <c r="V65">
        <v>2.0249831308349902</v>
      </c>
      <c r="W65">
        <v>1119.4027900000001</v>
      </c>
      <c r="X65">
        <v>1400</v>
      </c>
      <c r="Y65">
        <v>0.30763081672506598</v>
      </c>
      <c r="Z65">
        <v>0.69236918327493302</v>
      </c>
      <c r="AA65">
        <v>4.2167882686607201E-4</v>
      </c>
      <c r="AB65">
        <v>4.2167882686607201E-4</v>
      </c>
      <c r="AC65" t="s">
        <v>5810</v>
      </c>
    </row>
    <row r="66" spans="1:29">
      <c r="A66">
        <v>64</v>
      </c>
      <c r="B66" t="s">
        <v>4473</v>
      </c>
      <c r="C66" t="s">
        <v>3019</v>
      </c>
      <c r="D66" t="s">
        <v>4473</v>
      </c>
      <c r="E66">
        <v>18.88</v>
      </c>
      <c r="F66">
        <v>-99.11</v>
      </c>
      <c r="G66">
        <v>50.4</v>
      </c>
      <c r="H66">
        <v>1.05</v>
      </c>
      <c r="I66">
        <v>16.8</v>
      </c>
      <c r="J66">
        <v>0.09</v>
      </c>
      <c r="K66">
        <v>6.54</v>
      </c>
      <c r="L66">
        <v>8.64</v>
      </c>
      <c r="M66">
        <v>3.77</v>
      </c>
      <c r="N66">
        <v>0.84</v>
      </c>
      <c r="O66">
        <v>0</v>
      </c>
      <c r="P66">
        <v>0.2</v>
      </c>
      <c r="Q66">
        <v>3.6</v>
      </c>
      <c r="R66">
        <v>0</v>
      </c>
      <c r="S66">
        <v>0</v>
      </c>
      <c r="T66">
        <v>9.6000000000000002E-2</v>
      </c>
      <c r="U66">
        <v>5.2275</v>
      </c>
      <c r="V66">
        <v>1.0249998975000001</v>
      </c>
      <c r="W66">
        <v>1111.424</v>
      </c>
      <c r="X66">
        <v>2490</v>
      </c>
      <c r="Y66">
        <v>0.55064564020209905</v>
      </c>
      <c r="Z66">
        <v>0.4493543597979</v>
      </c>
      <c r="AA66">
        <v>8.9104810944483804E-4</v>
      </c>
      <c r="AB66">
        <v>8.9104810944483695E-4</v>
      </c>
      <c r="AC66" t="s">
        <v>5810</v>
      </c>
    </row>
    <row r="67" spans="1:29">
      <c r="A67">
        <v>65</v>
      </c>
      <c r="B67" t="s">
        <v>3492</v>
      </c>
      <c r="C67" t="s">
        <v>3490</v>
      </c>
      <c r="D67" t="s">
        <v>3492</v>
      </c>
      <c r="E67">
        <v>42.02617</v>
      </c>
      <c r="F67">
        <v>-121.3103</v>
      </c>
      <c r="G67">
        <v>49.93</v>
      </c>
      <c r="H67">
        <v>0.92</v>
      </c>
      <c r="I67">
        <v>17.53</v>
      </c>
      <c r="J67">
        <v>0.12</v>
      </c>
      <c r="K67">
        <v>6.44</v>
      </c>
      <c r="L67">
        <v>10.6</v>
      </c>
      <c r="M67">
        <v>3.06</v>
      </c>
      <c r="N67">
        <v>0.6</v>
      </c>
      <c r="O67">
        <v>0</v>
      </c>
      <c r="P67">
        <v>0.18</v>
      </c>
      <c r="Q67">
        <v>2.21</v>
      </c>
      <c r="R67">
        <v>0</v>
      </c>
      <c r="S67">
        <v>0</v>
      </c>
      <c r="T67">
        <v>6.8900000000000003E-2</v>
      </c>
      <c r="U67">
        <v>6.0774999999999997</v>
      </c>
      <c r="V67">
        <v>1.1916665474999999</v>
      </c>
      <c r="W67">
        <v>1143.96</v>
      </c>
      <c r="X67">
        <v>1660</v>
      </c>
      <c r="Y67">
        <v>0.36598965104047199</v>
      </c>
      <c r="Z67">
        <v>0.63401034895952701</v>
      </c>
      <c r="AA67">
        <v>3.3150932826679798E-4</v>
      </c>
      <c r="AB67">
        <v>3.3150932826679798E-4</v>
      </c>
      <c r="AC67" t="s">
        <v>5810</v>
      </c>
    </row>
    <row r="68" spans="1:29">
      <c r="A68">
        <v>66</v>
      </c>
      <c r="B68" t="s">
        <v>3852</v>
      </c>
      <c r="C68" t="s">
        <v>3850</v>
      </c>
      <c r="D68" t="s">
        <v>3852</v>
      </c>
      <c r="E68">
        <v>-38.69</v>
      </c>
      <c r="F68">
        <v>-71.73</v>
      </c>
      <c r="G68">
        <v>53.214417650000001</v>
      </c>
      <c r="H68">
        <v>1.2624917950000001</v>
      </c>
      <c r="I68">
        <v>16.064</v>
      </c>
      <c r="J68">
        <v>0.18912932599999999</v>
      </c>
      <c r="K68">
        <v>4.9531898050000001</v>
      </c>
      <c r="L68">
        <v>9.0982815069999994</v>
      </c>
      <c r="M68">
        <v>3.3387840639999999</v>
      </c>
      <c r="N68">
        <v>0.75404525</v>
      </c>
      <c r="O68">
        <v>0</v>
      </c>
      <c r="P68">
        <v>0.100295524</v>
      </c>
      <c r="Q68">
        <v>2.0125343789999999</v>
      </c>
      <c r="R68">
        <v>0</v>
      </c>
      <c r="S68">
        <v>0</v>
      </c>
      <c r="T68">
        <v>8.4647247219999996E-3</v>
      </c>
      <c r="U68">
        <v>8.6152544069999895</v>
      </c>
      <c r="V68">
        <v>1.68926540107344</v>
      </c>
      <c r="W68">
        <v>1119.0314730161999</v>
      </c>
      <c r="X68">
        <v>620</v>
      </c>
      <c r="Y68">
        <v>0.77828393867835099</v>
      </c>
      <c r="Z68">
        <v>0.22171606132164801</v>
      </c>
      <c r="AA68">
        <v>6.9043971169029203E-4</v>
      </c>
      <c r="AB68">
        <v>6.9043971169029203E-4</v>
      </c>
      <c r="AC68" t="s">
        <v>5810</v>
      </c>
    </row>
    <row r="69" spans="1:29">
      <c r="A69">
        <v>67</v>
      </c>
      <c r="B69" t="s">
        <v>5811</v>
      </c>
      <c r="C69" t="s">
        <v>5941</v>
      </c>
      <c r="D69" t="s">
        <v>5940</v>
      </c>
      <c r="E69">
        <v>64.099999999999994</v>
      </c>
      <c r="F69">
        <v>-17.600000000000001</v>
      </c>
      <c r="G69">
        <v>49.811900000000001</v>
      </c>
      <c r="H69">
        <v>2.4649000000000001</v>
      </c>
      <c r="I69">
        <v>15.044</v>
      </c>
      <c r="J69">
        <v>0.20150000000000001</v>
      </c>
      <c r="K69">
        <v>5.2172999999999998</v>
      </c>
      <c r="L69">
        <v>12.5322</v>
      </c>
      <c r="M69">
        <v>2.746</v>
      </c>
      <c r="N69">
        <v>0.34499999999999997</v>
      </c>
      <c r="O69">
        <v>1.7299999999999999E-2</v>
      </c>
      <c r="P69">
        <v>0.26340000000000002</v>
      </c>
      <c r="Q69">
        <v>0.10455956840745299</v>
      </c>
      <c r="R69">
        <v>1.8100000000000002E-2</v>
      </c>
      <c r="S69">
        <v>0</v>
      </c>
      <c r="T69">
        <v>6.1077472340232301E-2</v>
      </c>
      <c r="U69">
        <v>0</v>
      </c>
      <c r="V69">
        <v>0</v>
      </c>
      <c r="W69">
        <v>1118.8677299999999</v>
      </c>
      <c r="X69">
        <v>1310</v>
      </c>
      <c r="Y69">
        <v>5.0639088746050496E-3</v>
      </c>
      <c r="Z69">
        <v>0.99493609112539405</v>
      </c>
      <c r="AA69">
        <v>2.4060316930836701E-4</v>
      </c>
      <c r="AB69">
        <v>2.4060316930836701E-4</v>
      </c>
      <c r="AC69" t="s">
        <v>5810</v>
      </c>
    </row>
    <row r="70" spans="1:29">
      <c r="A70">
        <v>68</v>
      </c>
      <c r="B70" t="s">
        <v>2982</v>
      </c>
      <c r="C70" t="s">
        <v>2969</v>
      </c>
      <c r="D70" t="s">
        <v>2982</v>
      </c>
      <c r="E70">
        <v>53.8867683</v>
      </c>
      <c r="F70">
        <v>-166.79087835000001</v>
      </c>
      <c r="G70">
        <v>45.513275194999999</v>
      </c>
      <c r="H70">
        <v>0.82711865200000001</v>
      </c>
      <c r="I70">
        <v>17.524515430000001</v>
      </c>
      <c r="J70">
        <v>0.15849900750000001</v>
      </c>
      <c r="K70">
        <v>6.5440141550000002</v>
      </c>
      <c r="L70">
        <v>13.5596093</v>
      </c>
      <c r="M70">
        <v>2.52505581199999</v>
      </c>
      <c r="N70">
        <v>0.78566346349999905</v>
      </c>
      <c r="O70">
        <v>0</v>
      </c>
      <c r="P70">
        <v>0.16760602350000001</v>
      </c>
      <c r="Q70">
        <v>2.4566191929999999</v>
      </c>
      <c r="R70">
        <v>0</v>
      </c>
      <c r="S70">
        <v>0</v>
      </c>
      <c r="T70">
        <v>5.786473457E-2</v>
      </c>
      <c r="U70">
        <v>7.1892968167499998</v>
      </c>
      <c r="V70">
        <v>1.4096659015333901</v>
      </c>
      <c r="W70">
        <v>1193.0895143799901</v>
      </c>
      <c r="X70">
        <v>1545</v>
      </c>
      <c r="Y70">
        <v>0.55393351795081902</v>
      </c>
      <c r="Z70">
        <v>0.44606648204917998</v>
      </c>
      <c r="AA70">
        <v>4.1621921819348098E-4</v>
      </c>
      <c r="AB70">
        <v>4.1621921819348098E-4</v>
      </c>
      <c r="AC70" t="s">
        <v>5810</v>
      </c>
    </row>
    <row r="71" spans="1:29">
      <c r="A71">
        <v>69</v>
      </c>
      <c r="B71" t="s">
        <v>3592</v>
      </c>
      <c r="C71" t="s">
        <v>2877</v>
      </c>
      <c r="D71" t="s">
        <v>3592</v>
      </c>
      <c r="E71">
        <v>17.952999999999999</v>
      </c>
      <c r="F71">
        <v>144.72800000000001</v>
      </c>
      <c r="G71">
        <v>50.713999999999999</v>
      </c>
      <c r="H71">
        <v>1.044</v>
      </c>
      <c r="I71">
        <v>17.195999999999898</v>
      </c>
      <c r="J71">
        <v>0.13750000000000001</v>
      </c>
      <c r="K71">
        <v>5.6120000000000001</v>
      </c>
      <c r="L71">
        <v>12.570499999999999</v>
      </c>
      <c r="M71">
        <v>2.74</v>
      </c>
      <c r="N71">
        <v>0.32200000000000001</v>
      </c>
      <c r="O71">
        <v>0</v>
      </c>
      <c r="P71">
        <v>0.126</v>
      </c>
      <c r="Q71">
        <v>1.9326757725000001</v>
      </c>
      <c r="R71">
        <v>0</v>
      </c>
      <c r="S71">
        <v>0</v>
      </c>
      <c r="T71">
        <v>5.1878136999999998E-2</v>
      </c>
      <c r="U71">
        <v>6.0477499999999997</v>
      </c>
      <c r="V71">
        <v>1.1858332147499999</v>
      </c>
      <c r="W71">
        <v>1176.6703</v>
      </c>
      <c r="X71">
        <v>1200</v>
      </c>
      <c r="Y71">
        <v>0.38212909322515698</v>
      </c>
      <c r="Z71">
        <v>0.61787090677484202</v>
      </c>
      <c r="AA71">
        <v>4.3837510772316997E-4</v>
      </c>
      <c r="AB71">
        <v>4.3837510772316997E-4</v>
      </c>
      <c r="AC71" t="s">
        <v>5810</v>
      </c>
    </row>
    <row r="72" spans="1:29">
      <c r="A72">
        <v>70</v>
      </c>
      <c r="B72" t="s">
        <v>3979</v>
      </c>
      <c r="C72" t="s">
        <v>2941</v>
      </c>
      <c r="D72" t="s">
        <v>3979</v>
      </c>
      <c r="E72">
        <v>38.482999999999997</v>
      </c>
      <c r="F72">
        <v>19.707000000000001</v>
      </c>
      <c r="G72">
        <v>50.431125000000002</v>
      </c>
      <c r="H72">
        <v>0.81074999999999997</v>
      </c>
      <c r="I72">
        <v>19.5334</v>
      </c>
      <c r="J72">
        <v>9.375E-2</v>
      </c>
      <c r="K72">
        <v>5.9771000000000001</v>
      </c>
      <c r="L72">
        <v>11.811025000000001</v>
      </c>
      <c r="M72">
        <v>2.7086999999999999</v>
      </c>
      <c r="N72">
        <v>0.96682500000000005</v>
      </c>
      <c r="O72">
        <v>0</v>
      </c>
      <c r="P72">
        <v>0.17859999999999901</v>
      </c>
      <c r="Q72">
        <v>2.1055061070000001</v>
      </c>
      <c r="R72">
        <v>0</v>
      </c>
      <c r="S72">
        <v>0</v>
      </c>
      <c r="T72">
        <v>2.0423898045E-2</v>
      </c>
      <c r="U72">
        <v>4.8790212500000001</v>
      </c>
      <c r="V72">
        <v>0.95667073766624999</v>
      </c>
      <c r="W72">
        <v>1164.063015</v>
      </c>
      <c r="X72">
        <v>875</v>
      </c>
      <c r="Y72">
        <v>0.61058062954537096</v>
      </c>
      <c r="Z72">
        <v>0.38941937045462799</v>
      </c>
      <c r="AA72">
        <v>1.62004841317134E-4</v>
      </c>
      <c r="AB72">
        <v>1.62004841317134E-4</v>
      </c>
      <c r="AC72" t="s">
        <v>5810</v>
      </c>
    </row>
    <row r="73" spans="1:29">
      <c r="A73">
        <v>71</v>
      </c>
      <c r="B73" t="s">
        <v>4993</v>
      </c>
      <c r="C73" t="s">
        <v>8440</v>
      </c>
      <c r="D73" t="s">
        <v>4993</v>
      </c>
      <c r="E73">
        <v>11.984</v>
      </c>
      <c r="F73">
        <v>-86.161000000000001</v>
      </c>
      <c r="G73">
        <v>52.134111529999998</v>
      </c>
      <c r="H73">
        <v>1.3485587640000001</v>
      </c>
      <c r="I73">
        <v>15.28555113</v>
      </c>
      <c r="J73">
        <v>0.24588868</v>
      </c>
      <c r="K73">
        <v>3.733273992</v>
      </c>
      <c r="L73">
        <v>8.7073615199999992</v>
      </c>
      <c r="M73">
        <v>2.9710498859999999</v>
      </c>
      <c r="N73">
        <v>1.480262167</v>
      </c>
      <c r="O73">
        <v>0</v>
      </c>
      <c r="P73">
        <v>0.32945904999999998</v>
      </c>
      <c r="Q73">
        <v>1.39</v>
      </c>
      <c r="R73">
        <v>0</v>
      </c>
      <c r="S73">
        <v>0</v>
      </c>
      <c r="T73">
        <v>3.6900000000000002E-2</v>
      </c>
      <c r="U73">
        <v>9.7987130194999992</v>
      </c>
      <c r="V73">
        <v>1.9213160862017</v>
      </c>
      <c r="W73">
        <v>1112.542201232</v>
      </c>
      <c r="X73">
        <v>840</v>
      </c>
      <c r="Y73">
        <v>0.33532598292112398</v>
      </c>
      <c r="Z73">
        <v>0.66467401707887497</v>
      </c>
      <c r="AA73">
        <v>1.8272225578194401E-4</v>
      </c>
      <c r="AB73">
        <v>1.8272225578194401E-4</v>
      </c>
      <c r="AC73" t="s">
        <v>5810</v>
      </c>
    </row>
    <row r="74" spans="1:29">
      <c r="A74">
        <v>72</v>
      </c>
      <c r="B74" t="s">
        <v>3006</v>
      </c>
      <c r="C74" t="s">
        <v>2877</v>
      </c>
      <c r="D74" t="s">
        <v>3006</v>
      </c>
      <c r="E74">
        <v>20.022517000000001</v>
      </c>
      <c r="F74">
        <v>145.23054999999999</v>
      </c>
      <c r="G74">
        <v>48.360999999999997</v>
      </c>
      <c r="H74">
        <v>1.2435</v>
      </c>
      <c r="I74">
        <v>13.478</v>
      </c>
      <c r="J74">
        <v>0.311</v>
      </c>
      <c r="K74">
        <v>6.5145</v>
      </c>
      <c r="L74">
        <v>8.9384999999999994</v>
      </c>
      <c r="M74">
        <v>2.4820000000000002</v>
      </c>
      <c r="N74">
        <v>0.51700000000000002</v>
      </c>
      <c r="O74">
        <v>0</v>
      </c>
      <c r="P74">
        <v>0.107</v>
      </c>
      <c r="Q74">
        <v>0.13357635900000001</v>
      </c>
      <c r="R74">
        <v>0</v>
      </c>
      <c r="S74">
        <v>0</v>
      </c>
      <c r="T74">
        <v>8.1397851999999993E-3</v>
      </c>
      <c r="U74">
        <v>15.276199999999999</v>
      </c>
      <c r="V74">
        <v>2.9953330337999899</v>
      </c>
      <c r="W74">
        <v>1116.3791000000001</v>
      </c>
      <c r="X74">
        <v>120</v>
      </c>
      <c r="Y74">
        <v>3.1883356325655199E-2</v>
      </c>
      <c r="Z74">
        <v>0.96811664367434402</v>
      </c>
      <c r="AA74">
        <v>2.5294065425708297E-4</v>
      </c>
      <c r="AB74">
        <v>2.5294065425708297E-4</v>
      </c>
      <c r="AC74" t="s">
        <v>5810</v>
      </c>
    </row>
    <row r="75" spans="1:29">
      <c r="A75">
        <v>73</v>
      </c>
      <c r="B75" t="s">
        <v>5494</v>
      </c>
      <c r="C75" t="s">
        <v>5492</v>
      </c>
      <c r="D75" t="s">
        <v>5494</v>
      </c>
      <c r="E75">
        <v>16.691310000000001</v>
      </c>
      <c r="F75">
        <v>-62.148699999999998</v>
      </c>
      <c r="G75">
        <v>64.599999999999994</v>
      </c>
      <c r="H75">
        <v>0.62</v>
      </c>
      <c r="I75">
        <v>16.3</v>
      </c>
      <c r="J75">
        <v>0</v>
      </c>
      <c r="K75">
        <v>0.78</v>
      </c>
      <c r="L75">
        <v>4.24</v>
      </c>
      <c r="M75">
        <v>4.2</v>
      </c>
      <c r="N75">
        <v>1.58</v>
      </c>
      <c r="O75">
        <v>0</v>
      </c>
      <c r="P75">
        <v>0</v>
      </c>
      <c r="Q75">
        <v>5.2</v>
      </c>
      <c r="R75">
        <v>0</v>
      </c>
      <c r="S75">
        <v>0</v>
      </c>
      <c r="T75">
        <v>1.0500000000000001E-2</v>
      </c>
      <c r="U75">
        <v>2.9239999999999999</v>
      </c>
      <c r="V75">
        <v>0.57333327599999995</v>
      </c>
      <c r="W75">
        <v>1038.384</v>
      </c>
      <c r="X75">
        <v>1890</v>
      </c>
      <c r="Y75">
        <v>0.91522523355055996</v>
      </c>
      <c r="Z75">
        <v>8.4774766449439695E-2</v>
      </c>
      <c r="AA75">
        <v>1.61874643169525E-3</v>
      </c>
      <c r="AB75">
        <v>1.61874643169525E-3</v>
      </c>
      <c r="AC75" t="s">
        <v>5810</v>
      </c>
    </row>
    <row r="76" spans="1:29">
      <c r="A76">
        <v>74</v>
      </c>
      <c r="B76" t="s">
        <v>5178</v>
      </c>
      <c r="C76" t="s">
        <v>3490</v>
      </c>
      <c r="D76" t="s">
        <v>5178</v>
      </c>
      <c r="E76">
        <v>41.665999999999997</v>
      </c>
      <c r="F76">
        <v>-122.03</v>
      </c>
      <c r="G76">
        <v>54.29</v>
      </c>
      <c r="H76">
        <v>0.67</v>
      </c>
      <c r="I76">
        <v>15.115</v>
      </c>
      <c r="J76">
        <v>0.08</v>
      </c>
      <c r="K76">
        <v>6.72</v>
      </c>
      <c r="L76">
        <v>12.2549999999999</v>
      </c>
      <c r="M76">
        <v>2.0350000000000001</v>
      </c>
      <c r="N76">
        <v>0.35499999999999998</v>
      </c>
      <c r="O76">
        <v>0</v>
      </c>
      <c r="P76">
        <v>0.32500000000000001</v>
      </c>
      <c r="Q76">
        <v>2.9350000000000001</v>
      </c>
      <c r="R76">
        <v>0</v>
      </c>
      <c r="S76">
        <v>0</v>
      </c>
      <c r="T76">
        <v>6.565E-2</v>
      </c>
      <c r="U76">
        <v>3.4722499999999901</v>
      </c>
      <c r="V76">
        <v>0.68083326524999999</v>
      </c>
      <c r="W76">
        <v>1171.433</v>
      </c>
      <c r="X76">
        <v>1890</v>
      </c>
      <c r="Y76">
        <v>0.53702189067290895</v>
      </c>
      <c r="Z76">
        <v>0.46297810932708999</v>
      </c>
      <c r="AA76">
        <v>4.1648931901161999E-4</v>
      </c>
      <c r="AB76">
        <v>4.1648931901161999E-4</v>
      </c>
      <c r="AC76" t="s">
        <v>5810</v>
      </c>
    </row>
    <row r="77" spans="1:29">
      <c r="A77">
        <v>75</v>
      </c>
      <c r="B77" t="s">
        <v>1122</v>
      </c>
      <c r="C77" t="s">
        <v>5942</v>
      </c>
      <c r="D77" t="s">
        <v>6359</v>
      </c>
      <c r="E77">
        <v>19.475300000000001</v>
      </c>
      <c r="F77">
        <v>-155.6088</v>
      </c>
      <c r="G77">
        <v>51.01</v>
      </c>
      <c r="H77">
        <v>1.62</v>
      </c>
      <c r="I77">
        <v>10.46</v>
      </c>
      <c r="J77">
        <v>0</v>
      </c>
      <c r="K77">
        <v>17.87</v>
      </c>
      <c r="L77">
        <v>8.24</v>
      </c>
      <c r="M77">
        <v>1.71</v>
      </c>
      <c r="N77">
        <v>0.28999999999999998</v>
      </c>
      <c r="O77">
        <v>0</v>
      </c>
      <c r="P77">
        <v>0.21</v>
      </c>
      <c r="Q77">
        <v>0.23</v>
      </c>
      <c r="R77">
        <v>0</v>
      </c>
      <c r="S77">
        <v>0</v>
      </c>
      <c r="T77">
        <v>1.7500000000000002E-2</v>
      </c>
      <c r="U77">
        <v>8.2535000000000007</v>
      </c>
      <c r="V77">
        <v>1.6183331715</v>
      </c>
      <c r="W77">
        <v>1104.7840000000001</v>
      </c>
      <c r="X77">
        <v>200</v>
      </c>
      <c r="Y77">
        <v>6.7150901531926294E-2</v>
      </c>
      <c r="Z77">
        <v>0.93284909846807296</v>
      </c>
      <c r="AA77">
        <v>4.02793822111442E-4</v>
      </c>
      <c r="AB77">
        <v>4.02793822111442E-4</v>
      </c>
      <c r="AC77" t="s">
        <v>5810</v>
      </c>
    </row>
    <row r="78" spans="1:29">
      <c r="A78">
        <v>76</v>
      </c>
      <c r="B78" t="s">
        <v>5831</v>
      </c>
      <c r="C78" t="s">
        <v>5941</v>
      </c>
      <c r="D78" t="s">
        <v>633</v>
      </c>
      <c r="E78">
        <v>64.63</v>
      </c>
      <c r="F78">
        <v>-21.047650000000001</v>
      </c>
      <c r="G78">
        <v>49.055</v>
      </c>
      <c r="H78">
        <v>0.85399999999999998</v>
      </c>
      <c r="I78">
        <v>16.106999999999999</v>
      </c>
      <c r="J78">
        <v>0.16600000000000001</v>
      </c>
      <c r="K78">
        <v>9.2170000000000005</v>
      </c>
      <c r="L78">
        <v>14.849</v>
      </c>
      <c r="M78">
        <v>1.629</v>
      </c>
      <c r="N78">
        <v>2.8000000000000001E-2</v>
      </c>
      <c r="O78">
        <v>6.3E-2</v>
      </c>
      <c r="P78">
        <v>3.5999999999999997E-2</v>
      </c>
      <c r="Q78">
        <v>6.5000000000000002E-2</v>
      </c>
      <c r="R78">
        <v>0</v>
      </c>
      <c r="S78">
        <v>0</v>
      </c>
      <c r="T78">
        <v>4.5048695549999997E-2</v>
      </c>
      <c r="U78">
        <v>6.5773000000000001</v>
      </c>
      <c r="V78">
        <v>1.2896665377000001</v>
      </c>
      <c r="W78">
        <v>1199.2617</v>
      </c>
      <c r="X78">
        <v>950</v>
      </c>
      <c r="Y78">
        <v>1.1053282898626901E-3</v>
      </c>
      <c r="Z78">
        <v>0.99889467171013702</v>
      </c>
      <c r="AA78">
        <v>2.5156200398042102E-4</v>
      </c>
      <c r="AB78">
        <v>2.5156200398042102E-4</v>
      </c>
      <c r="AC78" t="s">
        <v>5810</v>
      </c>
    </row>
    <row r="79" spans="1:29">
      <c r="A79">
        <v>77</v>
      </c>
      <c r="B79" t="s">
        <v>3148</v>
      </c>
      <c r="C79" t="s">
        <v>8440</v>
      </c>
      <c r="D79" t="s">
        <v>3148</v>
      </c>
      <c r="E79">
        <v>12.12</v>
      </c>
      <c r="F79">
        <v>-86.32</v>
      </c>
      <c r="G79">
        <v>47.51343541</v>
      </c>
      <c r="H79">
        <v>1.32964251</v>
      </c>
      <c r="I79">
        <v>16.763832950000001</v>
      </c>
      <c r="J79">
        <v>0.18288212000000001</v>
      </c>
      <c r="K79">
        <v>6.3759592679999999</v>
      </c>
      <c r="L79">
        <v>11.822074000000001</v>
      </c>
      <c r="M79">
        <v>2.486610132</v>
      </c>
      <c r="N79">
        <v>0.24602083299999999</v>
      </c>
      <c r="O79">
        <v>0</v>
      </c>
      <c r="P79">
        <v>0.173620417</v>
      </c>
      <c r="Q79">
        <v>1.55</v>
      </c>
      <c r="R79">
        <v>0</v>
      </c>
      <c r="S79">
        <v>0</v>
      </c>
      <c r="T79">
        <v>0.1419</v>
      </c>
      <c r="U79">
        <v>9.2771015944999995</v>
      </c>
      <c r="V79">
        <v>1.8190393464293799</v>
      </c>
      <c r="W79">
        <v>1164.2464284</v>
      </c>
      <c r="X79">
        <v>2530</v>
      </c>
      <c r="Y79">
        <v>0.22985408052303</v>
      </c>
      <c r="Z79">
        <v>0.77014591947696898</v>
      </c>
      <c r="AA79">
        <v>3.0394251656888502E-4</v>
      </c>
      <c r="AB79">
        <v>3.0394251656888502E-4</v>
      </c>
      <c r="AC79" t="s">
        <v>5810</v>
      </c>
    </row>
    <row r="80" spans="1:29">
      <c r="A80">
        <v>78</v>
      </c>
      <c r="B80" t="s">
        <v>3427</v>
      </c>
      <c r="C80" t="s">
        <v>2877</v>
      </c>
      <c r="D80" t="s">
        <v>3427</v>
      </c>
      <c r="E80">
        <v>34.425283329999999</v>
      </c>
      <c r="F80">
        <v>139.2816833</v>
      </c>
      <c r="G80">
        <v>49.674999999999997</v>
      </c>
      <c r="H80">
        <v>1.048</v>
      </c>
      <c r="I80">
        <v>17.975000000000001</v>
      </c>
      <c r="J80">
        <v>0.154</v>
      </c>
      <c r="K80">
        <v>5.048</v>
      </c>
      <c r="L80">
        <v>9.7840000000000007</v>
      </c>
      <c r="M80">
        <v>2.74</v>
      </c>
      <c r="N80">
        <v>0.71099999999999997</v>
      </c>
      <c r="O80">
        <v>0</v>
      </c>
      <c r="P80">
        <v>0.17199999999999999</v>
      </c>
      <c r="Q80">
        <v>4.638589906</v>
      </c>
      <c r="R80">
        <v>0</v>
      </c>
      <c r="S80">
        <v>0</v>
      </c>
      <c r="T80">
        <v>6.7566219529999999E-2</v>
      </c>
      <c r="U80">
        <v>6.92367155919999</v>
      </c>
      <c r="V80">
        <v>1.3575825229084</v>
      </c>
      <c r="W80">
        <v>1130.4143999999999</v>
      </c>
      <c r="X80">
        <v>2890</v>
      </c>
      <c r="Y80">
        <v>0.72208317187273396</v>
      </c>
      <c r="Z80">
        <v>0.27791682812726498</v>
      </c>
      <c r="AA80">
        <v>6.4399100625301699E-4</v>
      </c>
      <c r="AB80">
        <v>6.4399100625301699E-4</v>
      </c>
      <c r="AC80" t="s">
        <v>5810</v>
      </c>
    </row>
    <row r="81" spans="1:29">
      <c r="A81">
        <v>79</v>
      </c>
      <c r="B81" t="s">
        <v>2997</v>
      </c>
      <c r="C81" t="s">
        <v>2877</v>
      </c>
      <c r="D81" t="s">
        <v>2997</v>
      </c>
      <c r="E81">
        <v>14.60006667</v>
      </c>
      <c r="F81">
        <v>144.77536670000001</v>
      </c>
      <c r="G81">
        <v>51.826499999999903</v>
      </c>
      <c r="H81">
        <v>1.0669999999999999</v>
      </c>
      <c r="I81">
        <v>16.323499999999999</v>
      </c>
      <c r="J81">
        <v>0.16750000000000001</v>
      </c>
      <c r="K81">
        <v>4.8285</v>
      </c>
      <c r="L81">
        <v>9.31299999999999</v>
      </c>
      <c r="M81">
        <v>2.73599999999999</v>
      </c>
      <c r="N81">
        <v>0.86599999999999999</v>
      </c>
      <c r="O81">
        <v>0</v>
      </c>
      <c r="P81">
        <v>0.187</v>
      </c>
      <c r="Q81">
        <v>2.4007208369999899</v>
      </c>
      <c r="R81">
        <v>0</v>
      </c>
      <c r="S81">
        <v>0</v>
      </c>
      <c r="T81">
        <v>1.1179115105E-2</v>
      </c>
      <c r="U81">
        <v>7.2096999999999998</v>
      </c>
      <c r="V81">
        <v>1.4136665253</v>
      </c>
      <c r="W81">
        <v>1122.5958000000001</v>
      </c>
      <c r="X81">
        <v>1010</v>
      </c>
      <c r="Y81">
        <v>0.79437564421639395</v>
      </c>
      <c r="Z81">
        <v>0.205624355783605</v>
      </c>
      <c r="AA81">
        <v>9.4904459525650404E-4</v>
      </c>
      <c r="AB81">
        <v>9.4904459525650296E-4</v>
      </c>
      <c r="AC81" t="s">
        <v>5810</v>
      </c>
    </row>
    <row r="82" spans="1:29">
      <c r="A82">
        <v>80</v>
      </c>
      <c r="B82" t="s">
        <v>2596</v>
      </c>
      <c r="C82" t="s">
        <v>3040</v>
      </c>
      <c r="D82" t="s">
        <v>2873</v>
      </c>
      <c r="E82">
        <v>-1.40899999999999</v>
      </c>
      <c r="F82">
        <v>29.2</v>
      </c>
      <c r="G82">
        <v>44.81</v>
      </c>
      <c r="H82">
        <v>3.54</v>
      </c>
      <c r="I82">
        <v>15.52</v>
      </c>
      <c r="J82">
        <v>0.21</v>
      </c>
      <c r="K82">
        <v>4.7300000000000004</v>
      </c>
      <c r="L82">
        <v>10.83</v>
      </c>
      <c r="M82">
        <v>3.09</v>
      </c>
      <c r="N82">
        <v>2.41</v>
      </c>
      <c r="O82">
        <v>0</v>
      </c>
      <c r="P82">
        <v>0.48</v>
      </c>
      <c r="Q82">
        <v>0.62</v>
      </c>
      <c r="R82">
        <v>0</v>
      </c>
      <c r="S82">
        <v>0</v>
      </c>
      <c r="T82">
        <v>7.9799999999999996E-2</v>
      </c>
      <c r="U82">
        <v>9.7579999999999991</v>
      </c>
      <c r="V82">
        <v>1.9133331419999999</v>
      </c>
      <c r="W82">
        <v>1147.778</v>
      </c>
      <c r="X82">
        <v>1050</v>
      </c>
      <c r="Y82">
        <v>0.12623652986789899</v>
      </c>
      <c r="Z82">
        <v>0.87376347013209998</v>
      </c>
      <c r="AA82">
        <v>4.1335256430466601E-4</v>
      </c>
      <c r="AB82">
        <v>4.1335256430466601E-4</v>
      </c>
      <c r="AC82" t="s">
        <v>5810</v>
      </c>
    </row>
    <row r="83" spans="1:29">
      <c r="A83">
        <v>81</v>
      </c>
      <c r="B83" t="s">
        <v>2453</v>
      </c>
      <c r="C83" t="s">
        <v>3040</v>
      </c>
      <c r="D83" t="s">
        <v>6356</v>
      </c>
      <c r="E83">
        <v>13.37</v>
      </c>
      <c r="F83">
        <v>41.7</v>
      </c>
      <c r="G83">
        <v>47.254668866190897</v>
      </c>
      <c r="H83">
        <v>4.2591638717265097</v>
      </c>
      <c r="I83">
        <v>14.5056135523661</v>
      </c>
      <c r="J83">
        <v>0.21108654660996901</v>
      </c>
      <c r="K83">
        <v>5.2494921941141204</v>
      </c>
      <c r="L83">
        <v>8.9438590592763401</v>
      </c>
      <c r="M83">
        <v>3.80769570299731</v>
      </c>
      <c r="N83">
        <v>1.4244487622645301</v>
      </c>
      <c r="O83">
        <v>0</v>
      </c>
      <c r="P83">
        <v>0.85155767637877</v>
      </c>
      <c r="Q83">
        <v>1.35175325061066</v>
      </c>
      <c r="R83">
        <v>0</v>
      </c>
      <c r="S83">
        <v>0</v>
      </c>
      <c r="T83">
        <v>9.2641896364181603E-2</v>
      </c>
      <c r="U83">
        <v>10.9539374341844</v>
      </c>
      <c r="V83">
        <v>2.1478306546648298</v>
      </c>
      <c r="W83">
        <v>1116.4680603839799</v>
      </c>
      <c r="X83">
        <v>1405</v>
      </c>
      <c r="Y83">
        <v>0.26039797549190402</v>
      </c>
      <c r="Z83">
        <v>0.73960202450809598</v>
      </c>
      <c r="AA83">
        <v>5.8076063112247995E-4</v>
      </c>
      <c r="AB83">
        <v>5.8076063112247995E-4</v>
      </c>
      <c r="AC83" t="s">
        <v>5810</v>
      </c>
    </row>
    <row r="84" spans="1:29">
      <c r="A84">
        <v>82</v>
      </c>
      <c r="B84" t="s">
        <v>3702</v>
      </c>
      <c r="C84" t="s">
        <v>2969</v>
      </c>
      <c r="D84" t="s">
        <v>3702</v>
      </c>
      <c r="E84">
        <v>53.429600000000001</v>
      </c>
      <c r="F84">
        <v>-168.13</v>
      </c>
      <c r="G84">
        <v>51.62</v>
      </c>
      <c r="H84">
        <v>1.1599999999999999</v>
      </c>
      <c r="I84">
        <v>15.56</v>
      </c>
      <c r="J84">
        <v>0.2</v>
      </c>
      <c r="K84">
        <v>4.95</v>
      </c>
      <c r="L84">
        <v>9.85</v>
      </c>
      <c r="M84">
        <v>2.66</v>
      </c>
      <c r="N84">
        <v>0.7</v>
      </c>
      <c r="O84">
        <v>0</v>
      </c>
      <c r="P84">
        <v>0.18</v>
      </c>
      <c r="Q84">
        <v>1.74</v>
      </c>
      <c r="R84">
        <v>0</v>
      </c>
      <c r="S84">
        <v>0</v>
      </c>
      <c r="T84">
        <v>9.9000000000000008E-3</v>
      </c>
      <c r="U84">
        <v>8.7720000000000002</v>
      </c>
      <c r="V84">
        <v>1.719999828</v>
      </c>
      <c r="W84">
        <v>1131.51</v>
      </c>
      <c r="X84">
        <v>520</v>
      </c>
      <c r="Y84">
        <v>0.69492574275820396</v>
      </c>
      <c r="Z84">
        <v>0.30507425724179499</v>
      </c>
      <c r="AA84">
        <v>7.2358416828951296E-4</v>
      </c>
      <c r="AB84">
        <v>7.2358416828951296E-4</v>
      </c>
      <c r="AC84" t="s">
        <v>5810</v>
      </c>
    </row>
    <row r="85" spans="1:29">
      <c r="A85">
        <v>83</v>
      </c>
      <c r="B85" t="s">
        <v>2540</v>
      </c>
      <c r="C85" t="s">
        <v>3040</v>
      </c>
      <c r="D85" t="s">
        <v>5938</v>
      </c>
      <c r="E85">
        <v>-2.7644000000000002</v>
      </c>
      <c r="F85">
        <v>35.9024</v>
      </c>
      <c r="G85">
        <v>43.02</v>
      </c>
      <c r="H85">
        <v>1.29</v>
      </c>
      <c r="I85">
        <v>7.72</v>
      </c>
      <c r="J85">
        <v>0.41</v>
      </c>
      <c r="K85">
        <v>0.81</v>
      </c>
      <c r="L85">
        <v>7.18</v>
      </c>
      <c r="M85">
        <v>14.32</v>
      </c>
      <c r="N85">
        <v>5.96</v>
      </c>
      <c r="O85">
        <v>0</v>
      </c>
      <c r="P85">
        <v>0.21</v>
      </c>
      <c r="Q85">
        <v>3.29</v>
      </c>
      <c r="R85">
        <v>0</v>
      </c>
      <c r="S85">
        <v>0</v>
      </c>
      <c r="T85">
        <v>4.75</v>
      </c>
      <c r="U85">
        <v>7.8964999999999899</v>
      </c>
      <c r="V85">
        <v>1.5483331785000001</v>
      </c>
      <c r="W85">
        <v>1087.1880000000001</v>
      </c>
      <c r="X85">
        <v>1020</v>
      </c>
      <c r="Y85">
        <v>0.32545575056915999</v>
      </c>
      <c r="Z85">
        <v>0.67454424943083902</v>
      </c>
      <c r="AA85">
        <v>9.3557984139723202E-4</v>
      </c>
      <c r="AB85">
        <v>9.3557984139723202E-4</v>
      </c>
      <c r="AC85" t="s">
        <v>5810</v>
      </c>
    </row>
    <row r="86" spans="1:29">
      <c r="A86">
        <v>84</v>
      </c>
      <c r="B86" t="s">
        <v>3001</v>
      </c>
      <c r="C86" t="s">
        <v>2905</v>
      </c>
      <c r="D86" t="s">
        <v>3001</v>
      </c>
      <c r="E86">
        <v>18.122250000000001</v>
      </c>
      <c r="F86">
        <v>145.7595833</v>
      </c>
      <c r="G86">
        <v>50.527000000000001</v>
      </c>
      <c r="H86">
        <v>1.0065</v>
      </c>
      <c r="I86">
        <v>14.7128153769179</v>
      </c>
      <c r="J86">
        <v>0.2215</v>
      </c>
      <c r="K86">
        <v>5.0490000000000004</v>
      </c>
      <c r="L86">
        <v>10.2270009356287</v>
      </c>
      <c r="M86">
        <v>2.6535000000000002</v>
      </c>
      <c r="N86">
        <v>0.85996483835490301</v>
      </c>
      <c r="O86">
        <v>0</v>
      </c>
      <c r="P86">
        <v>0.17499999999999999</v>
      </c>
      <c r="Q86">
        <v>1.8857525499999901</v>
      </c>
      <c r="R86">
        <v>0</v>
      </c>
      <c r="S86">
        <v>0</v>
      </c>
      <c r="T86">
        <v>4.1245277499999998E-3</v>
      </c>
      <c r="U86">
        <v>10.2051</v>
      </c>
      <c r="V86">
        <v>2.00099979989999</v>
      </c>
      <c r="W86">
        <v>1137.7682155314301</v>
      </c>
      <c r="X86">
        <v>480</v>
      </c>
      <c r="Y86">
        <v>0.867479589678115</v>
      </c>
      <c r="Z86">
        <v>0.132520410321884</v>
      </c>
      <c r="AA86">
        <v>8.1848599534748497E-4</v>
      </c>
      <c r="AB86">
        <v>8.1848599534748497E-4</v>
      </c>
      <c r="AC86" t="s">
        <v>5810</v>
      </c>
    </row>
    <row r="87" spans="1:29">
      <c r="A87">
        <v>85</v>
      </c>
      <c r="B87" t="s">
        <v>3045</v>
      </c>
      <c r="C87" t="s">
        <v>2919</v>
      </c>
      <c r="D87" t="s">
        <v>3045</v>
      </c>
      <c r="E87">
        <v>53.819400000000002</v>
      </c>
      <c r="F87">
        <v>-166.96472</v>
      </c>
      <c r="G87">
        <v>49.87</v>
      </c>
      <c r="H87">
        <v>0.76</v>
      </c>
      <c r="I87">
        <v>15.92</v>
      </c>
      <c r="J87">
        <v>0.16</v>
      </c>
      <c r="K87">
        <v>6.41</v>
      </c>
      <c r="L87">
        <v>11.36</v>
      </c>
      <c r="M87">
        <v>2.42</v>
      </c>
      <c r="N87">
        <v>0.95</v>
      </c>
      <c r="O87">
        <v>0</v>
      </c>
      <c r="P87">
        <v>0.19</v>
      </c>
      <c r="Q87">
        <v>2.5</v>
      </c>
      <c r="R87">
        <v>0</v>
      </c>
      <c r="S87">
        <v>0</v>
      </c>
      <c r="T87">
        <v>1.9699999999999999E-2</v>
      </c>
      <c r="U87">
        <v>7.4119999999999999</v>
      </c>
      <c r="V87">
        <v>1.453333188</v>
      </c>
      <c r="W87">
        <v>1156.576</v>
      </c>
      <c r="X87">
        <v>970</v>
      </c>
      <c r="Y87">
        <v>0.72217387822675205</v>
      </c>
      <c r="Z87">
        <v>0.277826121773247</v>
      </c>
      <c r="AA87">
        <v>6.9196778329742804E-4</v>
      </c>
      <c r="AB87">
        <v>6.9196778329742804E-4</v>
      </c>
      <c r="AC87" t="s">
        <v>5810</v>
      </c>
    </row>
    <row r="88" spans="1:29">
      <c r="A88">
        <v>86</v>
      </c>
      <c r="B88" t="s">
        <v>4589</v>
      </c>
      <c r="C88" t="s">
        <v>3019</v>
      </c>
      <c r="D88" t="s">
        <v>4589</v>
      </c>
      <c r="E88">
        <v>19.492999999999999</v>
      </c>
      <c r="F88">
        <v>-102.251</v>
      </c>
      <c r="G88">
        <v>51.57</v>
      </c>
      <c r="H88">
        <v>1</v>
      </c>
      <c r="I88">
        <v>19.07</v>
      </c>
      <c r="J88">
        <v>0.09</v>
      </c>
      <c r="K88">
        <v>3.69</v>
      </c>
      <c r="L88">
        <v>8.35</v>
      </c>
      <c r="M88">
        <v>4.22</v>
      </c>
      <c r="N88">
        <v>0.82</v>
      </c>
      <c r="O88">
        <v>0</v>
      </c>
      <c r="P88">
        <v>0.24</v>
      </c>
      <c r="Q88">
        <v>4.3574999999999999</v>
      </c>
      <c r="R88">
        <v>0</v>
      </c>
      <c r="S88">
        <v>0</v>
      </c>
      <c r="T88">
        <v>8.5925925929999994E-2</v>
      </c>
      <c r="U88">
        <v>5.1339999999999897</v>
      </c>
      <c r="V88">
        <v>1.006666566</v>
      </c>
      <c r="W88">
        <v>1106.6099999999999</v>
      </c>
      <c r="X88">
        <v>2700</v>
      </c>
      <c r="Y88">
        <v>0.60674776914057704</v>
      </c>
      <c r="Z88">
        <v>0.39325223085942301</v>
      </c>
      <c r="AA88">
        <v>6.3453797082176002E-4</v>
      </c>
      <c r="AB88">
        <v>6.3453797082175904E-4</v>
      </c>
      <c r="AC88" t="s">
        <v>5810</v>
      </c>
    </row>
    <row r="89" spans="1:29">
      <c r="A89">
        <v>87</v>
      </c>
      <c r="B89" t="s">
        <v>4659</v>
      </c>
      <c r="C89" t="s">
        <v>3019</v>
      </c>
      <c r="D89" t="s">
        <v>4659</v>
      </c>
      <c r="E89">
        <v>19.03</v>
      </c>
      <c r="F89">
        <v>-98.63</v>
      </c>
      <c r="G89">
        <v>52.05</v>
      </c>
      <c r="H89">
        <v>1.355</v>
      </c>
      <c r="I89">
        <v>18.850000000000001</v>
      </c>
      <c r="J89">
        <v>7.0000000000000007E-2</v>
      </c>
      <c r="K89">
        <v>3.9750000000000001</v>
      </c>
      <c r="L89">
        <v>9.0500000000000007</v>
      </c>
      <c r="M89">
        <v>5.31</v>
      </c>
      <c r="N89">
        <v>1.1000000000000001</v>
      </c>
      <c r="O89">
        <v>0</v>
      </c>
      <c r="P89">
        <v>0.3</v>
      </c>
      <c r="Q89">
        <v>3.4</v>
      </c>
      <c r="R89">
        <v>0</v>
      </c>
      <c r="S89">
        <v>0</v>
      </c>
      <c r="T89">
        <v>0.12225</v>
      </c>
      <c r="U89">
        <v>3.3022499999999999</v>
      </c>
      <c r="V89">
        <v>0.64749993524999905</v>
      </c>
      <c r="W89">
        <v>1118.23</v>
      </c>
      <c r="X89">
        <v>2655</v>
      </c>
      <c r="Y89">
        <v>0.46884796466109802</v>
      </c>
      <c r="Z89">
        <v>0.53115203533890099</v>
      </c>
      <c r="AA89">
        <v>5.7721017713410002E-4</v>
      </c>
      <c r="AB89">
        <v>5.7721017713410002E-4</v>
      </c>
      <c r="AC89" t="s">
        <v>5810</v>
      </c>
    </row>
    <row r="90" spans="1:29">
      <c r="A90">
        <v>88</v>
      </c>
      <c r="B90" t="s">
        <v>1296</v>
      </c>
      <c r="C90" t="s">
        <v>5946</v>
      </c>
      <c r="D90" t="s">
        <v>6363</v>
      </c>
      <c r="E90">
        <v>38.47</v>
      </c>
      <c r="F90">
        <v>-28.4</v>
      </c>
      <c r="G90">
        <v>46.292268208333297</v>
      </c>
      <c r="H90">
        <v>3.5965294999999999</v>
      </c>
      <c r="I90">
        <v>16.6043375</v>
      </c>
      <c r="J90">
        <v>0.14377783333333299</v>
      </c>
      <c r="K90">
        <v>5.3467958333333296</v>
      </c>
      <c r="L90">
        <v>9.8850799999999897</v>
      </c>
      <c r="M90">
        <v>3.7851395833333301</v>
      </c>
      <c r="N90">
        <v>1.23686741666666</v>
      </c>
      <c r="O90">
        <v>0</v>
      </c>
      <c r="P90">
        <v>0.69681187574999903</v>
      </c>
      <c r="Q90">
        <v>1.4315245652264199</v>
      </c>
      <c r="R90">
        <v>0</v>
      </c>
      <c r="S90">
        <v>0</v>
      </c>
      <c r="T90">
        <v>0.170197898105416</v>
      </c>
      <c r="U90">
        <v>8.3961700208333294</v>
      </c>
      <c r="V90">
        <v>1.64630768259143</v>
      </c>
      <c r="W90">
        <v>1132.092328</v>
      </c>
      <c r="X90">
        <v>2475</v>
      </c>
      <c r="Y90">
        <v>0.17302658174574201</v>
      </c>
      <c r="Z90">
        <v>0.82697341825425696</v>
      </c>
      <c r="AA90">
        <v>4.73692062280983E-4</v>
      </c>
      <c r="AB90">
        <v>4.73692062280983E-4</v>
      </c>
      <c r="AC90" t="s">
        <v>5810</v>
      </c>
    </row>
    <row r="91" spans="1:29">
      <c r="A91">
        <v>89</v>
      </c>
      <c r="B91" t="s">
        <v>2629</v>
      </c>
      <c r="C91" t="s">
        <v>6369</v>
      </c>
      <c r="D91" t="s">
        <v>6368</v>
      </c>
      <c r="E91">
        <v>-21.244199999999999</v>
      </c>
      <c r="F91">
        <v>55.712800000000001</v>
      </c>
      <c r="G91">
        <v>49.118866666666698</v>
      </c>
      <c r="H91">
        <v>2.76</v>
      </c>
      <c r="I91">
        <v>14.09</v>
      </c>
      <c r="J91">
        <v>0.17</v>
      </c>
      <c r="K91">
        <v>7.1249481326620199</v>
      </c>
      <c r="L91">
        <v>11.4472666666667</v>
      </c>
      <c r="M91">
        <v>2.5179</v>
      </c>
      <c r="N91">
        <v>0.70406666666666695</v>
      </c>
      <c r="O91">
        <v>0</v>
      </c>
      <c r="P91">
        <v>0.32540000000000002</v>
      </c>
      <c r="Q91">
        <v>0.8</v>
      </c>
      <c r="R91">
        <v>0</v>
      </c>
      <c r="S91">
        <v>0</v>
      </c>
      <c r="T91">
        <v>9.8577546428998096E-3</v>
      </c>
      <c r="U91">
        <v>9.1647116762482899</v>
      </c>
      <c r="V91">
        <v>1.79700210976022</v>
      </c>
      <c r="W91">
        <v>1158.02462666666</v>
      </c>
      <c r="X91">
        <v>240</v>
      </c>
      <c r="Y91">
        <v>0.27595211196859898</v>
      </c>
      <c r="Z91">
        <v>0.72404788803139997</v>
      </c>
      <c r="AA91">
        <v>4.1265687711424101E-4</v>
      </c>
      <c r="AB91">
        <v>4.1265687711424101E-4</v>
      </c>
      <c r="AC91" t="s">
        <v>5810</v>
      </c>
    </row>
    <row r="92" spans="1:29">
      <c r="A92">
        <v>90</v>
      </c>
      <c r="B92" t="s">
        <v>1228</v>
      </c>
      <c r="C92" t="s">
        <v>5944</v>
      </c>
      <c r="D92" t="s">
        <v>6361</v>
      </c>
      <c r="E92">
        <v>-77.5</v>
      </c>
      <c r="F92">
        <v>168</v>
      </c>
      <c r="G92">
        <v>45.38</v>
      </c>
      <c r="H92">
        <v>3.18</v>
      </c>
      <c r="I92">
        <v>14.42</v>
      </c>
      <c r="J92">
        <v>0.2</v>
      </c>
      <c r="K92">
        <v>10.34</v>
      </c>
      <c r="L92">
        <v>10.92</v>
      </c>
      <c r="M92">
        <v>2.8</v>
      </c>
      <c r="N92">
        <v>0.91</v>
      </c>
      <c r="O92">
        <v>0</v>
      </c>
      <c r="P92">
        <v>0.52</v>
      </c>
      <c r="Q92">
        <v>0.86</v>
      </c>
      <c r="R92">
        <v>0</v>
      </c>
      <c r="S92">
        <v>0</v>
      </c>
      <c r="T92">
        <v>2.1000000000000001E-2</v>
      </c>
      <c r="U92">
        <v>9.1374999999999993</v>
      </c>
      <c r="V92">
        <v>1.7916664874999999</v>
      </c>
      <c r="W92">
        <v>1149.2719999999999</v>
      </c>
      <c r="X92">
        <v>360</v>
      </c>
      <c r="Y92">
        <v>0.38545458941708899</v>
      </c>
      <c r="Z92">
        <v>0.61454541058291001</v>
      </c>
      <c r="AA92">
        <v>5.5061323221236797E-4</v>
      </c>
      <c r="AB92">
        <v>5.5061323221236797E-4</v>
      </c>
      <c r="AC92" t="s">
        <v>5810</v>
      </c>
    </row>
    <row r="93" spans="1:29">
      <c r="A93">
        <v>91</v>
      </c>
      <c r="B93" t="s">
        <v>4189</v>
      </c>
      <c r="C93" t="s">
        <v>2905</v>
      </c>
      <c r="D93" t="s">
        <v>4189</v>
      </c>
      <c r="E93">
        <v>12.403312</v>
      </c>
      <c r="F93">
        <v>143.7833335</v>
      </c>
      <c r="G93">
        <v>51.325000000000003</v>
      </c>
      <c r="H93">
        <v>0.42499999999999999</v>
      </c>
      <c r="I93">
        <v>17.2</v>
      </c>
      <c r="J93">
        <v>0.11499999999999901</v>
      </c>
      <c r="K93">
        <v>3.9</v>
      </c>
      <c r="L93">
        <v>16.43</v>
      </c>
      <c r="M93">
        <v>1.2949999999999999</v>
      </c>
      <c r="N93">
        <v>0.14499999999999999</v>
      </c>
      <c r="O93">
        <v>0</v>
      </c>
      <c r="P93">
        <v>3.5000000000000003E-2</v>
      </c>
      <c r="Q93">
        <v>2.0449999999999999</v>
      </c>
      <c r="R93">
        <v>0</v>
      </c>
      <c r="S93">
        <v>0</v>
      </c>
      <c r="T93">
        <v>1.16165E-2</v>
      </c>
      <c r="U93">
        <v>4.7259999999999902</v>
      </c>
      <c r="V93">
        <v>0.92666657399999997</v>
      </c>
      <c r="W93">
        <v>1240.7380000000001</v>
      </c>
      <c r="X93">
        <v>660</v>
      </c>
      <c r="Y93">
        <v>0.676222205552234</v>
      </c>
      <c r="Z93">
        <v>0.323777794447765</v>
      </c>
      <c r="AA93">
        <v>4.7055929736005098E-4</v>
      </c>
      <c r="AB93">
        <v>4.7055929736005098E-4</v>
      </c>
      <c r="AC93" t="s">
        <v>5810</v>
      </c>
    </row>
    <row r="94" spans="1:29">
      <c r="A94">
        <v>92</v>
      </c>
      <c r="B94" t="s">
        <v>2862</v>
      </c>
      <c r="C94" t="s">
        <v>8440</v>
      </c>
      <c r="D94" t="s">
        <v>2862</v>
      </c>
      <c r="E94">
        <v>12.6981193</v>
      </c>
      <c r="F94">
        <v>-87.009969999999996</v>
      </c>
      <c r="G94">
        <v>49.53</v>
      </c>
      <c r="H94">
        <v>1.0920000000000001</v>
      </c>
      <c r="I94">
        <v>14.66</v>
      </c>
      <c r="J94">
        <v>0.27200000000000002</v>
      </c>
      <c r="K94">
        <v>3.81</v>
      </c>
      <c r="L94">
        <v>7.79</v>
      </c>
      <c r="M94">
        <v>3.1589999999999998</v>
      </c>
      <c r="N94">
        <v>0.7</v>
      </c>
      <c r="O94">
        <v>0</v>
      </c>
      <c r="P94">
        <v>0.28799999999999998</v>
      </c>
      <c r="Q94">
        <v>1.7305514399999999</v>
      </c>
      <c r="R94">
        <v>0</v>
      </c>
      <c r="S94">
        <v>0</v>
      </c>
      <c r="T94">
        <v>1.5033681219999999E-2</v>
      </c>
      <c r="U94">
        <v>10.207649999999999</v>
      </c>
      <c r="V94">
        <v>2.0014997998499999</v>
      </c>
      <c r="W94">
        <v>1097.3140000000001</v>
      </c>
      <c r="X94">
        <v>390</v>
      </c>
      <c r="Y94">
        <v>0.60296608822728304</v>
      </c>
      <c r="Z94">
        <v>0.39703391177271602</v>
      </c>
      <c r="AA94">
        <v>1.7289136446305999E-4</v>
      </c>
      <c r="AB94">
        <v>1.7289136446305999E-4</v>
      </c>
      <c r="AC94" t="s">
        <v>5810</v>
      </c>
    </row>
    <row r="95" spans="1:29">
      <c r="A95">
        <v>93</v>
      </c>
      <c r="B95" t="s">
        <v>3719</v>
      </c>
      <c r="C95" t="s">
        <v>3019</v>
      </c>
      <c r="D95" t="s">
        <v>3719</v>
      </c>
      <c r="E95">
        <v>19.8</v>
      </c>
      <c r="F95">
        <v>-102.02</v>
      </c>
      <c r="G95">
        <v>51.274999999999999</v>
      </c>
      <c r="H95">
        <v>1.0349999999999999</v>
      </c>
      <c r="I95">
        <v>17.765000000000001</v>
      </c>
      <c r="J95">
        <v>0.11</v>
      </c>
      <c r="K95">
        <v>4.92</v>
      </c>
      <c r="L95">
        <v>7.6</v>
      </c>
      <c r="M95">
        <v>3.7549999999999999</v>
      </c>
      <c r="N95">
        <v>0.90500000000000003</v>
      </c>
      <c r="O95">
        <v>0</v>
      </c>
      <c r="P95">
        <v>0.21</v>
      </c>
      <c r="Q95">
        <v>3.4161424905</v>
      </c>
      <c r="R95">
        <v>0</v>
      </c>
      <c r="S95">
        <v>0</v>
      </c>
      <c r="T95">
        <v>8.5563932004999996E-2</v>
      </c>
      <c r="U95">
        <v>6.1667500000000004</v>
      </c>
      <c r="V95">
        <v>1.20916654575</v>
      </c>
      <c r="W95">
        <v>1094.1600000000001</v>
      </c>
      <c r="X95">
        <v>2440</v>
      </c>
      <c r="Y95">
        <v>0.56126600999335496</v>
      </c>
      <c r="Z95">
        <v>0.43873399000664398</v>
      </c>
      <c r="AA95">
        <v>6.2304261316903104E-4</v>
      </c>
      <c r="AB95">
        <v>6.2304261316902996E-4</v>
      </c>
      <c r="AC95" t="s">
        <v>5810</v>
      </c>
    </row>
    <row r="96" spans="1:29">
      <c r="A96">
        <v>94</v>
      </c>
      <c r="B96" t="s">
        <v>3693</v>
      </c>
      <c r="C96" t="s">
        <v>8440</v>
      </c>
      <c r="D96" t="s">
        <v>3693</v>
      </c>
      <c r="E96">
        <v>14.757</v>
      </c>
      <c r="F96">
        <v>-91.552000000000007</v>
      </c>
      <c r="G96">
        <v>51.72881821</v>
      </c>
      <c r="H96">
        <v>0.99819104000000003</v>
      </c>
      <c r="I96">
        <v>18.265576060000001</v>
      </c>
      <c r="J96">
        <v>0.11408135999999899</v>
      </c>
      <c r="K96">
        <v>2.4783361775000001</v>
      </c>
      <c r="L96">
        <v>8.8701817599999995</v>
      </c>
      <c r="M96">
        <v>3.4768073435</v>
      </c>
      <c r="N96">
        <v>1.0632518334999901</v>
      </c>
      <c r="O96">
        <v>0</v>
      </c>
      <c r="P96">
        <v>0.212351125</v>
      </c>
      <c r="Q96">
        <v>2.2349999999999999</v>
      </c>
      <c r="R96">
        <v>0</v>
      </c>
      <c r="S96">
        <v>0</v>
      </c>
      <c r="T96">
        <v>2.435E-2</v>
      </c>
      <c r="U96">
        <v>5.8485544337499897</v>
      </c>
      <c r="V96">
        <v>1.14677526448912</v>
      </c>
      <c r="W96">
        <v>1115.245017216</v>
      </c>
      <c r="X96">
        <v>1015</v>
      </c>
      <c r="Y96">
        <v>0.57220969031981095</v>
      </c>
      <c r="Z96">
        <v>0.427790309680188</v>
      </c>
      <c r="AA96">
        <v>3.42328650617084E-4</v>
      </c>
      <c r="AB96">
        <v>3.42328650617084E-4</v>
      </c>
      <c r="AC96" t="s">
        <v>5810</v>
      </c>
    </row>
    <row r="97" spans="1:29">
      <c r="A97">
        <v>95</v>
      </c>
      <c r="B97" t="s">
        <v>3453</v>
      </c>
      <c r="C97" t="s">
        <v>3451</v>
      </c>
      <c r="D97" t="s">
        <v>3453</v>
      </c>
      <c r="E97">
        <v>36.404000000000003</v>
      </c>
      <c r="F97">
        <v>25.396000000000001</v>
      </c>
      <c r="G97">
        <v>68.385000000000005</v>
      </c>
      <c r="H97">
        <v>0.39379999999999998</v>
      </c>
      <c r="I97">
        <v>14.06385</v>
      </c>
      <c r="J97">
        <v>7.0000000000000007E-2</v>
      </c>
      <c r="K97">
        <v>0.37180000000000002</v>
      </c>
      <c r="L97">
        <v>1.5199499999999999</v>
      </c>
      <c r="M97">
        <v>4.1706500000000002</v>
      </c>
      <c r="N97">
        <v>3.03775</v>
      </c>
      <c r="O97">
        <v>0</v>
      </c>
      <c r="P97">
        <v>0</v>
      </c>
      <c r="Q97">
        <v>4.16</v>
      </c>
      <c r="R97">
        <v>0</v>
      </c>
      <c r="S97">
        <v>0</v>
      </c>
      <c r="T97">
        <v>1.27999999999999E-2</v>
      </c>
      <c r="U97">
        <v>2.2729425000000001</v>
      </c>
      <c r="V97">
        <v>0.44567495543250002</v>
      </c>
      <c r="W97">
        <v>993.23117000000002</v>
      </c>
      <c r="X97">
        <v>1350</v>
      </c>
      <c r="Y97">
        <v>0.87896468701069796</v>
      </c>
      <c r="Z97">
        <v>0.12103531298930099</v>
      </c>
      <c r="AA97">
        <v>8.2505959667105897E-4</v>
      </c>
      <c r="AB97">
        <v>8.25059596671058E-4</v>
      </c>
      <c r="AC97" t="s">
        <v>5810</v>
      </c>
    </row>
    <row r="98" spans="1:29">
      <c r="A98">
        <v>96</v>
      </c>
      <c r="B98" t="s">
        <v>3242</v>
      </c>
      <c r="C98" t="s">
        <v>2905</v>
      </c>
      <c r="D98" t="s">
        <v>3242</v>
      </c>
      <c r="E98">
        <v>16.706182999999999</v>
      </c>
      <c r="F98">
        <v>145.7671</v>
      </c>
      <c r="G98">
        <v>47.526333334999997</v>
      </c>
      <c r="H98">
        <v>0.65800000000000003</v>
      </c>
      <c r="I98">
        <v>15.686</v>
      </c>
      <c r="J98">
        <v>0.17050000000000001</v>
      </c>
      <c r="K98">
        <v>6.46</v>
      </c>
      <c r="L98">
        <v>13.773</v>
      </c>
      <c r="M98">
        <v>1.5378333335000001</v>
      </c>
      <c r="N98">
        <v>0.27850000000000003</v>
      </c>
      <c r="O98">
        <v>0</v>
      </c>
      <c r="P98">
        <v>6.2948435381287499E-2</v>
      </c>
      <c r="Q98">
        <v>3.83</v>
      </c>
      <c r="R98">
        <v>0</v>
      </c>
      <c r="S98">
        <v>0</v>
      </c>
      <c r="T98">
        <v>2.1660082819999999E-2</v>
      </c>
      <c r="U98">
        <v>7.6096250000000003</v>
      </c>
      <c r="V98">
        <v>1.492083184125</v>
      </c>
      <c r="W98">
        <v>1196.6318000000001</v>
      </c>
      <c r="X98">
        <v>1765</v>
      </c>
      <c r="Y98">
        <v>0.83388630361378302</v>
      </c>
      <c r="Z98">
        <v>0.16611369638621601</v>
      </c>
      <c r="AA98">
        <v>8.6101117606048603E-4</v>
      </c>
      <c r="AB98">
        <v>8.6101117606048603E-4</v>
      </c>
      <c r="AC98" t="s">
        <v>5810</v>
      </c>
    </row>
    <row r="99" spans="1:29">
      <c r="A99">
        <v>97</v>
      </c>
      <c r="B99" t="s">
        <v>3661</v>
      </c>
      <c r="C99" t="s">
        <v>2919</v>
      </c>
      <c r="D99" t="s">
        <v>3661</v>
      </c>
      <c r="E99">
        <v>52.307969999999997</v>
      </c>
      <c r="F99">
        <v>-172.48509999999999</v>
      </c>
      <c r="G99">
        <v>52.06</v>
      </c>
      <c r="H99">
        <v>0.86499999999999999</v>
      </c>
      <c r="I99">
        <v>17.8</v>
      </c>
      <c r="J99">
        <v>0.17499999999999999</v>
      </c>
      <c r="K99">
        <v>4.2850000000000001</v>
      </c>
      <c r="L99">
        <v>10.050000000000001</v>
      </c>
      <c r="M99">
        <v>2.76</v>
      </c>
      <c r="N99">
        <v>0.39500000000000002</v>
      </c>
      <c r="O99">
        <v>0</v>
      </c>
      <c r="P99">
        <v>0.125</v>
      </c>
      <c r="Q99">
        <v>2.6949999999999998</v>
      </c>
      <c r="R99">
        <v>0</v>
      </c>
      <c r="S99">
        <v>0</v>
      </c>
      <c r="T99">
        <v>9.7999999999999997E-3</v>
      </c>
      <c r="U99">
        <v>7.1739999999999897</v>
      </c>
      <c r="V99">
        <v>1.406666526</v>
      </c>
      <c r="W99">
        <v>1134.83</v>
      </c>
      <c r="X99">
        <v>950</v>
      </c>
      <c r="Y99">
        <v>0.78444240817939304</v>
      </c>
      <c r="Z99">
        <v>0.21555759182060599</v>
      </c>
      <c r="AA99">
        <v>7.6627568606167803E-4</v>
      </c>
      <c r="AB99">
        <v>7.6627568606167803E-4</v>
      </c>
      <c r="AC99" t="s">
        <v>5810</v>
      </c>
    </row>
    <row r="100" spans="1:29">
      <c r="A100">
        <v>98</v>
      </c>
      <c r="B100" t="s">
        <v>5338</v>
      </c>
      <c r="C100" t="s">
        <v>2919</v>
      </c>
      <c r="D100" t="s">
        <v>5338</v>
      </c>
      <c r="E100">
        <v>51.941951000000003</v>
      </c>
      <c r="F100">
        <v>-179.61846499999999</v>
      </c>
      <c r="G100">
        <v>57.9</v>
      </c>
      <c r="H100">
        <v>1.1299999999999999</v>
      </c>
      <c r="I100">
        <v>15.94</v>
      </c>
      <c r="J100">
        <v>0.22</v>
      </c>
      <c r="K100">
        <v>2.72</v>
      </c>
      <c r="L100">
        <v>6.28</v>
      </c>
      <c r="M100">
        <v>3.54</v>
      </c>
      <c r="N100">
        <v>2.02</v>
      </c>
      <c r="O100">
        <v>0</v>
      </c>
      <c r="P100">
        <v>0.48</v>
      </c>
      <c r="Q100">
        <v>1.95</v>
      </c>
      <c r="R100">
        <v>0</v>
      </c>
      <c r="S100">
        <v>0</v>
      </c>
      <c r="T100">
        <v>5.4999999999999997E-3</v>
      </c>
      <c r="U100">
        <v>7.5989999999999904</v>
      </c>
      <c r="V100">
        <v>1.4899998510000001</v>
      </c>
      <c r="W100">
        <v>1072.248</v>
      </c>
      <c r="X100">
        <v>450</v>
      </c>
      <c r="Y100">
        <v>0.80873509616863204</v>
      </c>
      <c r="Z100">
        <v>0.19126490383136699</v>
      </c>
      <c r="AA100">
        <v>1.06910510043887E-3</v>
      </c>
      <c r="AB100">
        <v>1.06910510043887E-3</v>
      </c>
      <c r="AC100" t="s">
        <v>5810</v>
      </c>
    </row>
    <row r="101" spans="1:29">
      <c r="A101">
        <v>99</v>
      </c>
      <c r="B101" t="s">
        <v>2975</v>
      </c>
      <c r="C101" t="s">
        <v>2969</v>
      </c>
      <c r="D101" t="s">
        <v>2975</v>
      </c>
      <c r="E101">
        <v>54.71895</v>
      </c>
      <c r="F101">
        <v>-163.89143200000001</v>
      </c>
      <c r="G101">
        <v>50.541798499999999</v>
      </c>
      <c r="H101">
        <v>2.0299999999999998</v>
      </c>
      <c r="I101">
        <v>15.62573368</v>
      </c>
      <c r="J101">
        <v>0.24</v>
      </c>
      <c r="K101">
        <v>4.1900000000000004</v>
      </c>
      <c r="L101">
        <v>8.4600000000000009</v>
      </c>
      <c r="M101">
        <v>3.13</v>
      </c>
      <c r="N101">
        <v>0.85283508299999999</v>
      </c>
      <c r="O101">
        <v>0</v>
      </c>
      <c r="P101">
        <v>0.42415399599999998</v>
      </c>
      <c r="Q101">
        <v>1.9741932090000001</v>
      </c>
      <c r="R101">
        <v>0</v>
      </c>
      <c r="S101">
        <v>0</v>
      </c>
      <c r="T101">
        <v>2.1600000000000001E-2</v>
      </c>
      <c r="U101">
        <v>10.387</v>
      </c>
      <c r="V101">
        <v>2.036666463</v>
      </c>
      <c r="W101">
        <v>1108.4359999999999</v>
      </c>
      <c r="X101">
        <v>790</v>
      </c>
      <c r="Y101">
        <v>0.63389638926429603</v>
      </c>
      <c r="Z101">
        <v>0.36610361073570302</v>
      </c>
      <c r="AA101">
        <v>5.8090435514031498E-4</v>
      </c>
      <c r="AB101">
        <v>5.8090435514031498E-4</v>
      </c>
      <c r="AC101" t="s">
        <v>5810</v>
      </c>
    </row>
    <row r="102" spans="1:29">
      <c r="A102">
        <v>100</v>
      </c>
      <c r="B102" t="s">
        <v>5516</v>
      </c>
      <c r="C102" t="s">
        <v>2919</v>
      </c>
      <c r="D102" t="s">
        <v>5516</v>
      </c>
      <c r="E102">
        <v>61.268571000000001</v>
      </c>
      <c r="F102">
        <v>-152.23542499999999</v>
      </c>
      <c r="G102">
        <v>60.99</v>
      </c>
      <c r="H102">
        <v>0.65</v>
      </c>
      <c r="I102">
        <v>16.27</v>
      </c>
      <c r="J102">
        <v>7.0000000000000007E-2</v>
      </c>
      <c r="K102">
        <v>1.89</v>
      </c>
      <c r="L102">
        <v>4.88</v>
      </c>
      <c r="M102">
        <v>5.26</v>
      </c>
      <c r="N102">
        <v>1.3</v>
      </c>
      <c r="O102">
        <v>0</v>
      </c>
      <c r="P102">
        <v>0.41</v>
      </c>
      <c r="Q102">
        <v>2.44</v>
      </c>
      <c r="R102">
        <v>0</v>
      </c>
      <c r="S102">
        <v>0</v>
      </c>
      <c r="T102">
        <v>1.0699999999999999E-2</v>
      </c>
      <c r="U102">
        <v>4.5644999999999998</v>
      </c>
      <c r="V102">
        <v>0.89499991049999905</v>
      </c>
      <c r="W102">
        <v>1049.008</v>
      </c>
      <c r="X102">
        <v>700</v>
      </c>
      <c r="Y102">
        <v>0.750613924868064</v>
      </c>
      <c r="Z102">
        <v>0.249386075131936</v>
      </c>
      <c r="AA102">
        <v>1.02714107234898E-3</v>
      </c>
      <c r="AB102">
        <v>1.02714107234898E-3</v>
      </c>
      <c r="AC102" t="s">
        <v>5810</v>
      </c>
    </row>
    <row r="103" spans="1:29">
      <c r="A103">
        <v>101</v>
      </c>
      <c r="B103" t="s">
        <v>3792</v>
      </c>
      <c r="C103" t="s">
        <v>2941</v>
      </c>
      <c r="D103" t="s">
        <v>3792</v>
      </c>
      <c r="E103">
        <v>38.783000000000001</v>
      </c>
      <c r="F103">
        <v>15.2</v>
      </c>
      <c r="G103">
        <v>48.554499999999997</v>
      </c>
      <c r="H103">
        <v>0.99709999999999999</v>
      </c>
      <c r="I103">
        <v>17.366849999999999</v>
      </c>
      <c r="J103">
        <v>0.23574999999999999</v>
      </c>
      <c r="K103">
        <v>3.9817</v>
      </c>
      <c r="L103">
        <v>9.5422499999999992</v>
      </c>
      <c r="M103">
        <v>3.0283000000000002</v>
      </c>
      <c r="N103">
        <v>2.1829999999999998</v>
      </c>
      <c r="O103">
        <v>0</v>
      </c>
      <c r="P103">
        <v>0.69240000000000002</v>
      </c>
      <c r="Q103">
        <v>0.83329252700000001</v>
      </c>
      <c r="R103">
        <v>0</v>
      </c>
      <c r="S103">
        <v>0</v>
      </c>
      <c r="T103">
        <v>3.265889894E-2</v>
      </c>
      <c r="U103">
        <v>10.79721</v>
      </c>
      <c r="V103">
        <v>2.11709978829</v>
      </c>
      <c r="W103">
        <v>1126.4013500000001</v>
      </c>
      <c r="X103">
        <v>640</v>
      </c>
      <c r="Y103">
        <v>0.18796135802044101</v>
      </c>
      <c r="Z103">
        <v>0.812038641979558</v>
      </c>
      <c r="AA103">
        <v>2.3953071995497401E-4</v>
      </c>
      <c r="AB103">
        <v>2.3953071995497401E-4</v>
      </c>
      <c r="AC103" t="s">
        <v>5810</v>
      </c>
    </row>
    <row r="104" spans="1:29">
      <c r="A104">
        <v>102</v>
      </c>
      <c r="B104" t="s">
        <v>4510</v>
      </c>
      <c r="C104" t="s">
        <v>2877</v>
      </c>
      <c r="D104" t="s">
        <v>4510</v>
      </c>
      <c r="E104">
        <v>28.584916669999998</v>
      </c>
      <c r="F104">
        <v>140.49286670000001</v>
      </c>
      <c r="G104">
        <v>50.536099999999998</v>
      </c>
      <c r="H104">
        <v>0.91910000000000003</v>
      </c>
      <c r="I104">
        <v>16.940799999999999</v>
      </c>
      <c r="J104">
        <v>0.15720000000000001</v>
      </c>
      <c r="K104">
        <v>3.3887999999999998</v>
      </c>
      <c r="L104">
        <v>12.998100000000001</v>
      </c>
      <c r="M104">
        <v>2.9100999999999999</v>
      </c>
      <c r="N104">
        <v>0.34820000000000001</v>
      </c>
      <c r="O104">
        <v>0</v>
      </c>
      <c r="P104">
        <v>0.1221</v>
      </c>
      <c r="Q104">
        <v>3.0245524019999999</v>
      </c>
      <c r="R104">
        <v>0</v>
      </c>
      <c r="S104">
        <v>0</v>
      </c>
      <c r="T104">
        <v>5.6292232320000003E-2</v>
      </c>
      <c r="U104">
        <v>6.3564699999999998</v>
      </c>
      <c r="V104">
        <v>1.2463665420300001</v>
      </c>
      <c r="W104">
        <v>1183.76846</v>
      </c>
      <c r="X104">
        <v>1820</v>
      </c>
      <c r="Y104">
        <v>0.55033257621537601</v>
      </c>
      <c r="Z104">
        <v>0.44966742378462299</v>
      </c>
      <c r="AA104">
        <v>1.3683047022915401E-4</v>
      </c>
      <c r="AB104">
        <v>1.3683047022915401E-4</v>
      </c>
      <c r="AC104" t="s">
        <v>5810</v>
      </c>
    </row>
    <row r="105" spans="1:29">
      <c r="A105">
        <v>103</v>
      </c>
      <c r="B105" t="s">
        <v>1579</v>
      </c>
      <c r="C105" t="s">
        <v>5939</v>
      </c>
      <c r="D105" t="s">
        <v>6366</v>
      </c>
      <c r="E105">
        <v>-0.22</v>
      </c>
      <c r="F105">
        <v>-91.33</v>
      </c>
      <c r="G105">
        <v>48.024500000000003</v>
      </c>
      <c r="H105">
        <v>1.35638888888889</v>
      </c>
      <c r="I105">
        <v>18.229700000000001</v>
      </c>
      <c r="J105">
        <v>0.177916666666667</v>
      </c>
      <c r="K105">
        <v>7.7030874999999996</v>
      </c>
      <c r="L105">
        <v>13.1226888888889</v>
      </c>
      <c r="M105">
        <v>2.6646083599574002</v>
      </c>
      <c r="N105">
        <v>8.1166666666666595E-2</v>
      </c>
      <c r="O105">
        <v>0</v>
      </c>
      <c r="P105">
        <v>9.8987500000000006E-2</v>
      </c>
      <c r="Q105">
        <v>0.1058231</v>
      </c>
      <c r="R105">
        <v>0</v>
      </c>
      <c r="S105">
        <v>0</v>
      </c>
      <c r="T105">
        <v>3.8079191999999998E-2</v>
      </c>
      <c r="U105">
        <v>8.2013973952259303</v>
      </c>
      <c r="V105">
        <v>1.6081169755070901</v>
      </c>
      <c r="W105">
        <v>1168.83205875</v>
      </c>
      <c r="X105">
        <v>760</v>
      </c>
      <c r="Y105">
        <v>3.6881147895865799E-3</v>
      </c>
      <c r="Z105">
        <v>0.99631188521041303</v>
      </c>
      <c r="AA105">
        <v>2.7845082961000999E-4</v>
      </c>
      <c r="AB105">
        <v>2.7845082961000999E-4</v>
      </c>
      <c r="AC105" t="s">
        <v>5810</v>
      </c>
    </row>
    <row r="106" spans="1:29">
      <c r="A106">
        <v>104</v>
      </c>
      <c r="B106" t="s">
        <v>1142</v>
      </c>
      <c r="C106" t="s">
        <v>82</v>
      </c>
      <c r="D106" t="s">
        <v>82</v>
      </c>
      <c r="E106">
        <v>35.370600000000003</v>
      </c>
      <c r="F106">
        <v>-111.5009</v>
      </c>
      <c r="G106">
        <v>46.82</v>
      </c>
      <c r="H106">
        <v>2.08</v>
      </c>
      <c r="I106">
        <v>16.940000000000001</v>
      </c>
      <c r="J106">
        <v>0.13</v>
      </c>
      <c r="K106">
        <v>7.3</v>
      </c>
      <c r="L106">
        <v>10.49</v>
      </c>
      <c r="M106">
        <v>3.55</v>
      </c>
      <c r="N106">
        <v>1.01</v>
      </c>
      <c r="O106">
        <v>0</v>
      </c>
      <c r="P106">
        <v>0.47</v>
      </c>
      <c r="Q106">
        <v>1.23</v>
      </c>
      <c r="R106">
        <v>0</v>
      </c>
      <c r="S106">
        <v>0</v>
      </c>
      <c r="T106">
        <v>0.3947</v>
      </c>
      <c r="U106">
        <v>9.3576499999999996</v>
      </c>
      <c r="V106">
        <v>1.8348331498499999</v>
      </c>
      <c r="W106">
        <v>1142.134</v>
      </c>
      <c r="X106">
        <v>4670</v>
      </c>
      <c r="Y106">
        <v>7.5923100788775594E-2</v>
      </c>
      <c r="Z106">
        <v>0.92407689921122405</v>
      </c>
      <c r="AA106">
        <v>2.9763813896016702E-4</v>
      </c>
      <c r="AB106">
        <v>2.9763813896016702E-4</v>
      </c>
      <c r="AC106" t="s">
        <v>5810</v>
      </c>
    </row>
    <row r="107" spans="1:29">
      <c r="A107">
        <v>105</v>
      </c>
      <c r="B107" t="s">
        <v>3894</v>
      </c>
      <c r="C107" t="s">
        <v>2919</v>
      </c>
      <c r="D107" t="s">
        <v>3894</v>
      </c>
      <c r="E107">
        <v>51.884999999999998</v>
      </c>
      <c r="F107">
        <v>-178.14599999999999</v>
      </c>
      <c r="G107">
        <v>51.329896099999999</v>
      </c>
      <c r="H107">
        <v>1.2101817294999999</v>
      </c>
      <c r="I107">
        <v>16.599688459999999</v>
      </c>
      <c r="J107">
        <v>0.267217812</v>
      </c>
      <c r="K107">
        <v>3.3815230115000001</v>
      </c>
      <c r="L107">
        <v>8.4440310630000006</v>
      </c>
      <c r="M107">
        <v>3.4743556440000001</v>
      </c>
      <c r="N107">
        <v>1.66590331</v>
      </c>
      <c r="O107">
        <v>0</v>
      </c>
      <c r="P107">
        <v>0.37199661099999998</v>
      </c>
      <c r="Q107">
        <v>2.5750000000000002</v>
      </c>
      <c r="R107">
        <v>0</v>
      </c>
      <c r="S107">
        <v>0</v>
      </c>
      <c r="T107">
        <v>1.4458500000000001E-2</v>
      </c>
      <c r="U107">
        <v>9.1198505574999906</v>
      </c>
      <c r="V107">
        <v>1.7882058128460601</v>
      </c>
      <c r="W107">
        <v>1108.1709156458001</v>
      </c>
      <c r="X107">
        <v>1045</v>
      </c>
      <c r="Y107">
        <v>0.76427011174978299</v>
      </c>
      <c r="Z107">
        <v>0.23572988825021601</v>
      </c>
      <c r="AA107">
        <v>8.30082822982288E-4</v>
      </c>
      <c r="AB107">
        <v>8.30082822982288E-4</v>
      </c>
      <c r="AC107" t="s">
        <v>5810</v>
      </c>
    </row>
    <row r="108" spans="1:29">
      <c r="A108">
        <v>106</v>
      </c>
      <c r="B108" t="s">
        <v>3208</v>
      </c>
      <c r="C108" t="s">
        <v>8440</v>
      </c>
      <c r="D108" t="s">
        <v>3208</v>
      </c>
      <c r="E108">
        <v>12.60094</v>
      </c>
      <c r="F108">
        <v>-86.883560000000003</v>
      </c>
      <c r="G108">
        <v>48.695</v>
      </c>
      <c r="H108">
        <v>0.88</v>
      </c>
      <c r="I108">
        <v>17.309999999999999</v>
      </c>
      <c r="J108">
        <v>0.18</v>
      </c>
      <c r="K108">
        <v>3.11</v>
      </c>
      <c r="L108">
        <v>11.795</v>
      </c>
      <c r="M108">
        <v>2.6850000000000001</v>
      </c>
      <c r="N108">
        <v>0.52500000000000002</v>
      </c>
      <c r="O108">
        <v>0</v>
      </c>
      <c r="P108">
        <v>0.16</v>
      </c>
      <c r="Q108">
        <v>1.65</v>
      </c>
      <c r="R108">
        <v>0</v>
      </c>
      <c r="S108">
        <v>0</v>
      </c>
      <c r="T108">
        <v>3.4099999999999998E-2</v>
      </c>
      <c r="U108">
        <v>7.0847499999999997</v>
      </c>
      <c r="V108">
        <v>1.38916652775</v>
      </c>
      <c r="W108">
        <v>1163.797</v>
      </c>
      <c r="X108">
        <v>2465</v>
      </c>
      <c r="Y108">
        <v>0.451473796289872</v>
      </c>
      <c r="Z108">
        <v>0.54852620371012795</v>
      </c>
      <c r="AA108">
        <v>5.2669068404427501E-4</v>
      </c>
      <c r="AB108">
        <v>5.2669068404427501E-4</v>
      </c>
      <c r="AC108" t="s">
        <v>5810</v>
      </c>
    </row>
    <row r="109" spans="1:29">
      <c r="A109">
        <v>107</v>
      </c>
      <c r="B109" t="s">
        <v>4527</v>
      </c>
      <c r="C109" t="s">
        <v>3577</v>
      </c>
      <c r="D109" t="s">
        <v>4527</v>
      </c>
      <c r="E109">
        <v>-19.776599999999998</v>
      </c>
      <c r="F109">
        <v>-175.0872</v>
      </c>
      <c r="G109">
        <v>54.32</v>
      </c>
      <c r="H109">
        <v>0.54</v>
      </c>
      <c r="I109">
        <v>14.78</v>
      </c>
      <c r="J109">
        <v>0.16</v>
      </c>
      <c r="K109">
        <v>5.54</v>
      </c>
      <c r="L109">
        <v>9.6999999999999993</v>
      </c>
      <c r="M109">
        <v>1.75</v>
      </c>
      <c r="N109">
        <v>0.35</v>
      </c>
      <c r="O109">
        <v>0</v>
      </c>
      <c r="P109">
        <v>0.08</v>
      </c>
      <c r="Q109">
        <v>2.12</v>
      </c>
      <c r="R109">
        <v>0</v>
      </c>
      <c r="S109">
        <v>0</v>
      </c>
      <c r="T109">
        <v>9.2999999999999992E-3</v>
      </c>
      <c r="U109">
        <v>8.4064999999999994</v>
      </c>
      <c r="V109">
        <v>1.6483331685</v>
      </c>
      <c r="W109">
        <v>1129.02</v>
      </c>
      <c r="X109">
        <v>670</v>
      </c>
      <c r="Y109">
        <v>0.78624324252026001</v>
      </c>
      <c r="Z109">
        <v>0.21375675747973999</v>
      </c>
      <c r="AA109">
        <v>1.03792972435797E-3</v>
      </c>
      <c r="AB109">
        <v>1.03792972435797E-3</v>
      </c>
      <c r="AC109" t="s">
        <v>5810</v>
      </c>
    </row>
    <row r="110" spans="1:29">
      <c r="A110">
        <v>108</v>
      </c>
      <c r="B110" t="s">
        <v>5144</v>
      </c>
      <c r="C110" t="s">
        <v>3577</v>
      </c>
      <c r="D110" t="s">
        <v>5144</v>
      </c>
      <c r="E110">
        <v>-19.72437</v>
      </c>
      <c r="F110">
        <v>-175.06729999999999</v>
      </c>
      <c r="G110">
        <v>52.83</v>
      </c>
      <c r="H110">
        <v>0.3</v>
      </c>
      <c r="I110">
        <v>14.43</v>
      </c>
      <c r="J110">
        <v>0.12</v>
      </c>
      <c r="K110">
        <v>7.33</v>
      </c>
      <c r="L110">
        <v>10</v>
      </c>
      <c r="M110">
        <v>0.8</v>
      </c>
      <c r="N110">
        <v>0.14000000000000001</v>
      </c>
      <c r="O110">
        <v>0</v>
      </c>
      <c r="P110">
        <v>0.06</v>
      </c>
      <c r="Q110">
        <v>4.16</v>
      </c>
      <c r="R110">
        <v>0</v>
      </c>
      <c r="S110">
        <v>0</v>
      </c>
      <c r="T110">
        <v>1.8E-3</v>
      </c>
      <c r="U110">
        <v>7.7095000000000002</v>
      </c>
      <c r="V110">
        <v>1.5116665155</v>
      </c>
      <c r="W110">
        <v>1134</v>
      </c>
      <c r="X110">
        <v>1500</v>
      </c>
      <c r="Y110">
        <v>0.98810798693036195</v>
      </c>
      <c r="Z110">
        <v>1.18920130696371E-2</v>
      </c>
      <c r="AA110">
        <v>6.7389715289479001E-3</v>
      </c>
      <c r="AB110">
        <v>6.7389715289479001E-3</v>
      </c>
      <c r="AC110" t="s">
        <v>5810</v>
      </c>
    </row>
    <row r="111" spans="1:29">
      <c r="A111">
        <v>109</v>
      </c>
      <c r="B111" t="s">
        <v>4866</v>
      </c>
      <c r="C111" t="s">
        <v>3577</v>
      </c>
      <c r="D111" t="s">
        <v>4866</v>
      </c>
      <c r="E111">
        <v>-19.75</v>
      </c>
      <c r="F111">
        <v>-174.3</v>
      </c>
      <c r="G111">
        <v>53.62</v>
      </c>
      <c r="H111">
        <v>0.64</v>
      </c>
      <c r="I111">
        <v>15.48</v>
      </c>
      <c r="J111">
        <v>0.22</v>
      </c>
      <c r="K111">
        <v>3.9</v>
      </c>
      <c r="L111">
        <v>9.49</v>
      </c>
      <c r="M111">
        <v>1.69</v>
      </c>
      <c r="N111">
        <v>0.44</v>
      </c>
      <c r="O111">
        <v>0</v>
      </c>
      <c r="P111">
        <v>0.1</v>
      </c>
      <c r="Q111">
        <v>2.37</v>
      </c>
      <c r="R111">
        <v>0</v>
      </c>
      <c r="S111">
        <v>0</v>
      </c>
      <c r="T111">
        <v>1.18E-2</v>
      </c>
      <c r="U111">
        <v>8.8739999999999899</v>
      </c>
      <c r="V111">
        <v>1.739999826</v>
      </c>
      <c r="W111">
        <v>1125.5340000000001</v>
      </c>
      <c r="X111">
        <v>820</v>
      </c>
      <c r="Y111">
        <v>0.78191980057421595</v>
      </c>
      <c r="Z111">
        <v>0.21808019942578299</v>
      </c>
      <c r="AA111">
        <v>7.0739681765132501E-4</v>
      </c>
      <c r="AB111">
        <v>7.0739681765132404E-4</v>
      </c>
      <c r="AC111" t="s">
        <v>5810</v>
      </c>
    </row>
    <row r="112" spans="1:29">
      <c r="A112">
        <v>110</v>
      </c>
      <c r="B112" t="s">
        <v>3813</v>
      </c>
      <c r="C112" t="s">
        <v>3731</v>
      </c>
      <c r="D112" t="s">
        <v>3813</v>
      </c>
      <c r="E112">
        <v>55.765900000000002</v>
      </c>
      <c r="F112">
        <v>160.32196999999999</v>
      </c>
      <c r="G112">
        <v>50.83</v>
      </c>
      <c r="H112">
        <v>1.94</v>
      </c>
      <c r="I112">
        <v>15.7</v>
      </c>
      <c r="J112">
        <v>0.19</v>
      </c>
      <c r="K112">
        <v>4.03</v>
      </c>
      <c r="L112">
        <v>7.27</v>
      </c>
      <c r="M112">
        <v>3.56</v>
      </c>
      <c r="N112">
        <v>2.38</v>
      </c>
      <c r="O112">
        <v>0.01</v>
      </c>
      <c r="P112">
        <v>0.74</v>
      </c>
      <c r="Q112">
        <v>1.19</v>
      </c>
      <c r="R112">
        <v>0</v>
      </c>
      <c r="S112">
        <v>0</v>
      </c>
      <c r="T112">
        <v>4.0800000000000003E-2</v>
      </c>
      <c r="U112">
        <v>9.0694999999999997</v>
      </c>
      <c r="V112">
        <v>1.7783331554999999</v>
      </c>
      <c r="W112">
        <v>1088.682</v>
      </c>
      <c r="X112">
        <v>800</v>
      </c>
      <c r="Y112">
        <v>0.29257385837660699</v>
      </c>
      <c r="Z112">
        <v>0.70742614162339201</v>
      </c>
      <c r="AA112">
        <v>1.84008837188419E-4</v>
      </c>
      <c r="AB112">
        <v>1.8400883718842001E-4</v>
      </c>
      <c r="AC112" t="s">
        <v>5810</v>
      </c>
    </row>
    <row r="113" spans="1:29">
      <c r="A113">
        <v>111</v>
      </c>
      <c r="B113" t="s">
        <v>5398</v>
      </c>
      <c r="C113" t="s">
        <v>5396</v>
      </c>
      <c r="D113" t="s">
        <v>5398</v>
      </c>
      <c r="E113">
        <v>-1.4670000000000001</v>
      </c>
      <c r="F113">
        <v>-78.441999999999993</v>
      </c>
      <c r="G113">
        <v>55.21876348</v>
      </c>
      <c r="H113">
        <v>1.0426696209999999</v>
      </c>
      <c r="I113">
        <v>19.629948989999999</v>
      </c>
      <c r="J113">
        <v>9.6246298999999993E-2</v>
      </c>
      <c r="K113">
        <v>3.7273255440000002</v>
      </c>
      <c r="L113">
        <v>8.8979783210000001</v>
      </c>
      <c r="M113">
        <v>3.687815117</v>
      </c>
      <c r="N113">
        <v>1.2908015310000001</v>
      </c>
      <c r="O113">
        <v>0</v>
      </c>
      <c r="P113">
        <v>0.23270017500000001</v>
      </c>
      <c r="Q113">
        <v>1.91</v>
      </c>
      <c r="R113">
        <v>0</v>
      </c>
      <c r="S113">
        <v>0</v>
      </c>
      <c r="T113">
        <v>2.0299999999999999E-2</v>
      </c>
      <c r="U113">
        <v>5.2493882862499897</v>
      </c>
      <c r="V113">
        <v>1.0292917179041501</v>
      </c>
      <c r="W113">
        <v>1115.7064401286</v>
      </c>
      <c r="X113">
        <v>780</v>
      </c>
      <c r="Y113">
        <v>0.54406382437524203</v>
      </c>
      <c r="Z113">
        <v>0.45593617562475702</v>
      </c>
      <c r="AA113" s="160">
        <v>5.3438027415191603E-5</v>
      </c>
      <c r="AB113" s="160">
        <v>5.3438027415191501E-5</v>
      </c>
      <c r="AC113" t="s">
        <v>5810</v>
      </c>
    </row>
    <row r="114" spans="1:29">
      <c r="A114">
        <v>112</v>
      </c>
      <c r="B114" t="s">
        <v>5908</v>
      </c>
      <c r="C114" t="s">
        <v>5945</v>
      </c>
      <c r="D114" t="s">
        <v>136</v>
      </c>
      <c r="E114">
        <v>28.27</v>
      </c>
      <c r="F114">
        <v>-16.64</v>
      </c>
      <c r="G114">
        <v>44.159500000000001</v>
      </c>
      <c r="H114">
        <v>3.5640000000000001</v>
      </c>
      <c r="I114">
        <v>14.8505</v>
      </c>
      <c r="J114">
        <v>0.16400000000000001</v>
      </c>
      <c r="K114">
        <v>6.0075000000000003</v>
      </c>
      <c r="L114">
        <v>11.6755</v>
      </c>
      <c r="M114">
        <v>3.5205000000000002</v>
      </c>
      <c r="N114">
        <v>1.64</v>
      </c>
      <c r="O114">
        <v>0</v>
      </c>
      <c r="P114">
        <v>0.84949999999999903</v>
      </c>
      <c r="Q114">
        <v>1.6497056243739401</v>
      </c>
      <c r="R114">
        <v>0</v>
      </c>
      <c r="S114">
        <v>0</v>
      </c>
      <c r="T114">
        <v>0.52905505639865802</v>
      </c>
      <c r="U114">
        <v>10.832357500000001</v>
      </c>
      <c r="V114">
        <v>2.1239914542674998</v>
      </c>
      <c r="W114">
        <v>1161.8133</v>
      </c>
      <c r="X114">
        <v>3900</v>
      </c>
      <c r="Y114">
        <v>0.149172037691988</v>
      </c>
      <c r="Z114">
        <v>0.85082796230801105</v>
      </c>
      <c r="AA114">
        <v>1.10112580117635E-3</v>
      </c>
      <c r="AB114">
        <v>1.10112580117635E-3</v>
      </c>
      <c r="AC114" t="s">
        <v>5810</v>
      </c>
    </row>
    <row r="115" spans="1:29">
      <c r="A115">
        <v>113</v>
      </c>
      <c r="B115" t="s">
        <v>3969</v>
      </c>
      <c r="C115" t="s">
        <v>2941</v>
      </c>
      <c r="D115" t="s">
        <v>3969</v>
      </c>
      <c r="E115">
        <v>38.74165</v>
      </c>
      <c r="F115">
        <v>14.184999999999899</v>
      </c>
      <c r="G115">
        <v>49.041874999999997</v>
      </c>
      <c r="H115">
        <v>1.8714499999999901</v>
      </c>
      <c r="I115">
        <v>20.033650000000002</v>
      </c>
      <c r="J115">
        <v>0.12787499999999999</v>
      </c>
      <c r="K115">
        <v>3.37765</v>
      </c>
      <c r="L115">
        <v>8.4323750000000004</v>
      </c>
      <c r="M115">
        <v>5.1011499999999996</v>
      </c>
      <c r="N115">
        <v>1.9753750000000001</v>
      </c>
      <c r="O115">
        <v>0</v>
      </c>
      <c r="P115">
        <v>1.0819749999999999</v>
      </c>
      <c r="Q115">
        <v>1.0462842145</v>
      </c>
      <c r="R115">
        <v>0</v>
      </c>
      <c r="S115">
        <v>0</v>
      </c>
      <c r="T115">
        <v>7.2650519194999999E-2</v>
      </c>
      <c r="U115">
        <v>6.5164824999999897</v>
      </c>
      <c r="V115">
        <v>1.2777415388925</v>
      </c>
      <c r="W115">
        <v>1107.977425</v>
      </c>
      <c r="X115">
        <v>1325</v>
      </c>
      <c r="Y115">
        <v>0.13721011230388599</v>
      </c>
      <c r="Z115">
        <v>0.86278988769611298</v>
      </c>
      <c r="AA115">
        <v>3.02335826479829E-4</v>
      </c>
      <c r="AB115">
        <v>3.02335826479829E-4</v>
      </c>
      <c r="AC115" t="s">
        <v>5810</v>
      </c>
    </row>
    <row r="116" spans="1:29">
      <c r="A116">
        <v>114</v>
      </c>
      <c r="B116" t="s">
        <v>4178</v>
      </c>
      <c r="C116" t="s">
        <v>2941</v>
      </c>
      <c r="D116" t="s">
        <v>4178</v>
      </c>
      <c r="E116">
        <v>39.1</v>
      </c>
      <c r="F116">
        <v>13.775</v>
      </c>
      <c r="G116">
        <v>49.902799999999999</v>
      </c>
      <c r="H116">
        <v>1.630325</v>
      </c>
      <c r="I116">
        <v>19.713450000000002</v>
      </c>
      <c r="J116">
        <v>0.1416</v>
      </c>
      <c r="K116">
        <v>2.4304999999999999</v>
      </c>
      <c r="L116">
        <v>11.978300000000001</v>
      </c>
      <c r="M116">
        <v>3.4910749999999999</v>
      </c>
      <c r="N116">
        <v>0.90632500000000005</v>
      </c>
      <c r="O116">
        <v>0</v>
      </c>
      <c r="P116">
        <v>0.29107499999999997</v>
      </c>
      <c r="Q116">
        <v>1.7975278925</v>
      </c>
      <c r="R116">
        <v>0</v>
      </c>
      <c r="S116">
        <v>0</v>
      </c>
      <c r="T116">
        <v>2.2551418194999999E-2</v>
      </c>
      <c r="U116">
        <v>6.2484562500000003</v>
      </c>
      <c r="V116">
        <v>1.2251873774812401</v>
      </c>
      <c r="W116">
        <v>1166.83978</v>
      </c>
      <c r="X116">
        <v>815</v>
      </c>
      <c r="Y116">
        <v>0.49734222608696099</v>
      </c>
      <c r="Z116">
        <v>0.50265777391303801</v>
      </c>
      <c r="AA116">
        <v>5.4850350705463395E-4</v>
      </c>
      <c r="AB116">
        <v>5.4850350705463297E-4</v>
      </c>
      <c r="AC116" t="s">
        <v>5810</v>
      </c>
    </row>
    <row r="117" spans="1:29">
      <c r="A117">
        <v>115</v>
      </c>
      <c r="B117" t="s">
        <v>3896</v>
      </c>
      <c r="C117" t="s">
        <v>3577</v>
      </c>
      <c r="D117" t="s">
        <v>3896</v>
      </c>
      <c r="E117">
        <v>-24.80383333</v>
      </c>
      <c r="F117">
        <v>-177.00283329999999</v>
      </c>
      <c r="G117">
        <v>51.35</v>
      </c>
      <c r="H117">
        <v>0.92500000000000004</v>
      </c>
      <c r="I117">
        <v>15.095000000000001</v>
      </c>
      <c r="J117">
        <v>0.26500000000000001</v>
      </c>
      <c r="K117">
        <v>5</v>
      </c>
      <c r="L117">
        <v>10.23</v>
      </c>
      <c r="M117">
        <v>1.7250000000000001</v>
      </c>
      <c r="N117">
        <v>0.22500000000000001</v>
      </c>
      <c r="O117">
        <v>0</v>
      </c>
      <c r="P117">
        <v>0.105</v>
      </c>
      <c r="Q117">
        <v>2.5299999999999998</v>
      </c>
      <c r="R117">
        <v>0</v>
      </c>
      <c r="S117">
        <v>0</v>
      </c>
      <c r="T117">
        <v>1.1003730434999999E-2</v>
      </c>
      <c r="U117">
        <v>10.63775</v>
      </c>
      <c r="V117">
        <v>2.0858331247499899</v>
      </c>
      <c r="W117">
        <v>1137.818</v>
      </c>
      <c r="X117">
        <v>785</v>
      </c>
      <c r="Y117">
        <v>0.87849351191353398</v>
      </c>
      <c r="Z117">
        <v>0.121506488086466</v>
      </c>
      <c r="AA117">
        <v>1.3266341767201901E-3</v>
      </c>
      <c r="AB117">
        <v>1.3266341767201901E-3</v>
      </c>
      <c r="AC117" t="s">
        <v>5810</v>
      </c>
    </row>
    <row r="118" spans="1:29">
      <c r="A118">
        <v>116</v>
      </c>
      <c r="B118" t="s">
        <v>4587</v>
      </c>
      <c r="C118" t="s">
        <v>3577</v>
      </c>
      <c r="D118" t="s">
        <v>4587</v>
      </c>
      <c r="E118">
        <v>-22.561166669999999</v>
      </c>
      <c r="F118">
        <v>-176.44066670000001</v>
      </c>
      <c r="G118">
        <v>53.55</v>
      </c>
      <c r="H118">
        <v>1.02</v>
      </c>
      <c r="I118">
        <v>15.744999999999999</v>
      </c>
      <c r="J118">
        <v>0.19500000000000001</v>
      </c>
      <c r="K118">
        <v>3.7649999999999899</v>
      </c>
      <c r="L118">
        <v>9.01</v>
      </c>
      <c r="M118">
        <v>2.5549999999999899</v>
      </c>
      <c r="N118">
        <v>0.44</v>
      </c>
      <c r="O118">
        <v>0</v>
      </c>
      <c r="P118">
        <v>0.15</v>
      </c>
      <c r="Q118">
        <v>2.3250000000000002</v>
      </c>
      <c r="R118">
        <v>0</v>
      </c>
      <c r="S118">
        <v>0</v>
      </c>
      <c r="T118">
        <v>8.0499999999999999E-3</v>
      </c>
      <c r="U118">
        <v>9.2692499999999995</v>
      </c>
      <c r="V118">
        <v>1.81749981825</v>
      </c>
      <c r="W118">
        <v>1117.566</v>
      </c>
      <c r="X118">
        <v>765</v>
      </c>
      <c r="Y118">
        <v>0.84372030025776801</v>
      </c>
      <c r="Z118">
        <v>0.15627969974223099</v>
      </c>
      <c r="AA118">
        <v>1.1193426514407199E-3</v>
      </c>
      <c r="AB118">
        <v>1.1193426514407199E-3</v>
      </c>
      <c r="AC118" t="s">
        <v>5810</v>
      </c>
    </row>
    <row r="119" spans="1:29">
      <c r="A119">
        <v>117</v>
      </c>
      <c r="B119" t="s">
        <v>5130</v>
      </c>
      <c r="C119" t="s">
        <v>3577</v>
      </c>
      <c r="D119" t="s">
        <v>5130</v>
      </c>
      <c r="E119">
        <v>-20.740783329999999</v>
      </c>
      <c r="F119">
        <v>-175.56221669999999</v>
      </c>
      <c r="G119">
        <v>53.215000000000003</v>
      </c>
      <c r="H119">
        <v>0.38</v>
      </c>
      <c r="I119">
        <v>12.935</v>
      </c>
      <c r="J119">
        <v>0.16</v>
      </c>
      <c r="K119">
        <v>4.9800000000000004</v>
      </c>
      <c r="L119">
        <v>13.49</v>
      </c>
      <c r="M119">
        <v>0.93500000000000005</v>
      </c>
      <c r="N119">
        <v>0.24</v>
      </c>
      <c r="O119">
        <v>0</v>
      </c>
      <c r="P119">
        <v>0.06</v>
      </c>
      <c r="Q119">
        <v>3.6749999999999998</v>
      </c>
      <c r="R119">
        <v>0</v>
      </c>
      <c r="S119">
        <v>0</v>
      </c>
      <c r="T119">
        <v>1.2999999999999999E-3</v>
      </c>
      <c r="U119">
        <v>7.3440000000000003</v>
      </c>
      <c r="V119">
        <v>1.439999856</v>
      </c>
      <c r="W119">
        <v>1191.934</v>
      </c>
      <c r="X119">
        <v>1215</v>
      </c>
      <c r="Y119">
        <v>0.98133228137031303</v>
      </c>
      <c r="Z119">
        <v>1.8667718629686299E-2</v>
      </c>
      <c r="AA119">
        <v>4.7818948403316004E-3</v>
      </c>
      <c r="AB119">
        <v>4.7818948403316004E-3</v>
      </c>
      <c r="AC119" t="s">
        <v>5810</v>
      </c>
    </row>
    <row r="120" spans="1:29">
      <c r="A120">
        <v>118</v>
      </c>
      <c r="B120" t="s">
        <v>3579</v>
      </c>
      <c r="C120" t="s">
        <v>3577</v>
      </c>
      <c r="D120" t="s">
        <v>3579</v>
      </c>
      <c r="E120">
        <v>-19.497050000000002</v>
      </c>
      <c r="F120">
        <v>-174.96621669999999</v>
      </c>
      <c r="G120">
        <v>48.72</v>
      </c>
      <c r="H120">
        <v>0.86499999999999999</v>
      </c>
      <c r="I120">
        <v>17.814999999999898</v>
      </c>
      <c r="J120">
        <v>0.19500000000000001</v>
      </c>
      <c r="K120">
        <v>4.1399999999999997</v>
      </c>
      <c r="L120">
        <v>10.664999999999999</v>
      </c>
      <c r="M120">
        <v>1.58</v>
      </c>
      <c r="N120">
        <v>0.28000000000000003</v>
      </c>
      <c r="O120">
        <v>0</v>
      </c>
      <c r="P120">
        <v>0.105</v>
      </c>
      <c r="Q120">
        <v>1.5</v>
      </c>
      <c r="R120">
        <v>0</v>
      </c>
      <c r="S120">
        <v>0</v>
      </c>
      <c r="T120">
        <v>2.7000000000000001E-3</v>
      </c>
      <c r="U120">
        <v>10.620749999999999</v>
      </c>
      <c r="V120">
        <v>2.0824997917499899</v>
      </c>
      <c r="W120">
        <v>1145.039</v>
      </c>
      <c r="X120">
        <v>370</v>
      </c>
      <c r="Y120">
        <v>0.90119364257662404</v>
      </c>
      <c r="Z120">
        <v>9.8806357423375998E-2</v>
      </c>
      <c r="AA120">
        <v>7.6232915207237798E-4</v>
      </c>
      <c r="AB120">
        <v>7.6232915207237798E-4</v>
      </c>
      <c r="AC120" t="s">
        <v>5810</v>
      </c>
    </row>
    <row r="121" spans="1:29">
      <c r="A121">
        <v>119</v>
      </c>
      <c r="B121" t="s">
        <v>5306</v>
      </c>
      <c r="C121" t="s">
        <v>3577</v>
      </c>
      <c r="D121" t="s">
        <v>5306</v>
      </c>
      <c r="E121">
        <v>-18.33891667</v>
      </c>
      <c r="F121">
        <v>-174.41321669999999</v>
      </c>
      <c r="G121">
        <v>55.44</v>
      </c>
      <c r="H121">
        <v>0.66</v>
      </c>
      <c r="I121">
        <v>13.46</v>
      </c>
      <c r="J121">
        <v>0.18</v>
      </c>
      <c r="K121">
        <v>4.18</v>
      </c>
      <c r="L121">
        <v>8.9</v>
      </c>
      <c r="M121">
        <v>1.76</v>
      </c>
      <c r="N121">
        <v>0.28999999999999998</v>
      </c>
      <c r="O121">
        <v>0</v>
      </c>
      <c r="P121">
        <v>0.09</v>
      </c>
      <c r="Q121">
        <v>1.92</v>
      </c>
      <c r="R121">
        <v>0</v>
      </c>
      <c r="S121">
        <v>0</v>
      </c>
      <c r="T121">
        <v>8.8999999999999999E-3</v>
      </c>
      <c r="U121">
        <v>10.199999999999999</v>
      </c>
      <c r="V121">
        <v>1.9999998000000001</v>
      </c>
      <c r="W121">
        <v>1115.74</v>
      </c>
      <c r="X121">
        <v>640</v>
      </c>
      <c r="Y121">
        <v>0.70255346650485695</v>
      </c>
      <c r="Z121">
        <v>0.297446533495142</v>
      </c>
      <c r="AA121">
        <v>1.0975081395387699E-3</v>
      </c>
      <c r="AB121">
        <v>1.0975081395387699E-3</v>
      </c>
      <c r="AC121" t="s">
        <v>5810</v>
      </c>
    </row>
    <row r="122" spans="1:29">
      <c r="A122">
        <v>120</v>
      </c>
      <c r="B122" t="s">
        <v>4068</v>
      </c>
      <c r="C122" t="s">
        <v>3577</v>
      </c>
      <c r="D122" t="s">
        <v>4068</v>
      </c>
      <c r="E122">
        <v>-16.23456667</v>
      </c>
      <c r="F122">
        <v>-173.94225</v>
      </c>
      <c r="G122">
        <v>51.16</v>
      </c>
      <c r="H122">
        <v>0.48499999999999999</v>
      </c>
      <c r="I122">
        <v>16.239999999999998</v>
      </c>
      <c r="J122">
        <v>0.16500000000000001</v>
      </c>
      <c r="K122">
        <v>3.98</v>
      </c>
      <c r="L122">
        <v>13.14</v>
      </c>
      <c r="M122">
        <v>1.07</v>
      </c>
      <c r="N122">
        <v>0.72499999999999998</v>
      </c>
      <c r="O122">
        <v>0</v>
      </c>
      <c r="P122">
        <v>0.15</v>
      </c>
      <c r="Q122">
        <v>2.37</v>
      </c>
      <c r="R122">
        <v>0</v>
      </c>
      <c r="S122">
        <v>0</v>
      </c>
      <c r="T122">
        <v>1.32E-2</v>
      </c>
      <c r="U122">
        <v>7.6669999999999998</v>
      </c>
      <c r="V122">
        <v>1.5033331830000001</v>
      </c>
      <c r="W122">
        <v>1186.124</v>
      </c>
      <c r="X122">
        <v>985</v>
      </c>
      <c r="Y122">
        <v>0.76870982447290204</v>
      </c>
      <c r="Z122">
        <v>0.23129017552709699</v>
      </c>
      <c r="AA122">
        <v>9.1423586299877997E-4</v>
      </c>
      <c r="AB122">
        <v>9.1423586299877997E-4</v>
      </c>
      <c r="AC122" t="s">
        <v>5810</v>
      </c>
    </row>
    <row r="123" spans="1:29">
      <c r="A123">
        <v>121</v>
      </c>
      <c r="B123" t="s">
        <v>3129</v>
      </c>
      <c r="C123" t="s">
        <v>2941</v>
      </c>
      <c r="D123" t="s">
        <v>3129</v>
      </c>
      <c r="E123">
        <v>38.366999999999997</v>
      </c>
      <c r="F123">
        <v>14.96666667</v>
      </c>
      <c r="G123">
        <v>46.059750000000001</v>
      </c>
      <c r="H123">
        <v>0.64759999999999995</v>
      </c>
      <c r="I123">
        <v>11.305199999999999</v>
      </c>
      <c r="J123">
        <v>0.15770000000000001</v>
      </c>
      <c r="K123">
        <v>7.9527000000000001</v>
      </c>
      <c r="L123">
        <v>14.1913</v>
      </c>
      <c r="M123">
        <v>2.1427999999999998</v>
      </c>
      <c r="N123">
        <v>1.9312</v>
      </c>
      <c r="O123">
        <v>0</v>
      </c>
      <c r="P123">
        <v>0.25180000000000002</v>
      </c>
      <c r="Q123">
        <v>3.450556599</v>
      </c>
      <c r="R123">
        <v>0</v>
      </c>
      <c r="S123">
        <v>0</v>
      </c>
      <c r="T123">
        <v>1.3677371840000001E-2</v>
      </c>
      <c r="U123">
        <v>7.6047374999999997</v>
      </c>
      <c r="V123">
        <v>1.4911248508874999</v>
      </c>
      <c r="W123">
        <v>1203.5755799999999</v>
      </c>
      <c r="X123">
        <v>1200</v>
      </c>
      <c r="Y123">
        <v>0.92839119684410198</v>
      </c>
      <c r="Z123">
        <v>7.1608803155897002E-2</v>
      </c>
      <c r="AA123">
        <v>3.9289452152505297E-3</v>
      </c>
      <c r="AB123">
        <v>3.9289452152505297E-3</v>
      </c>
      <c r="AC123" t="s">
        <v>5810</v>
      </c>
    </row>
    <row r="124" spans="1:29">
      <c r="A124">
        <v>122</v>
      </c>
      <c r="B124" t="s">
        <v>3951</v>
      </c>
      <c r="C124" t="s">
        <v>2877</v>
      </c>
      <c r="D124" t="s">
        <v>3951</v>
      </c>
      <c r="E124">
        <v>28.57728333</v>
      </c>
      <c r="F124">
        <v>140.53908329999999</v>
      </c>
      <c r="G124">
        <v>50.2712</v>
      </c>
      <c r="H124">
        <v>1.1059000000000001</v>
      </c>
      <c r="I124">
        <v>19.385000000000002</v>
      </c>
      <c r="J124">
        <v>0.1245</v>
      </c>
      <c r="K124">
        <v>3.0352000000000001</v>
      </c>
      <c r="L124">
        <v>11.191000000000001</v>
      </c>
      <c r="M124">
        <v>3.6768000000000001</v>
      </c>
      <c r="N124">
        <v>0.7198</v>
      </c>
      <c r="O124">
        <v>0</v>
      </c>
      <c r="P124">
        <v>0.2586</v>
      </c>
      <c r="Q124">
        <v>2.0029996840000002</v>
      </c>
      <c r="R124">
        <v>0</v>
      </c>
      <c r="S124">
        <v>0</v>
      </c>
      <c r="T124">
        <v>2.0610607690000001E-2</v>
      </c>
      <c r="U124">
        <v>5.199535</v>
      </c>
      <c r="V124">
        <v>1.019516564715</v>
      </c>
      <c r="W124">
        <v>1153.7706000000001</v>
      </c>
      <c r="X124">
        <v>930</v>
      </c>
      <c r="Y124">
        <v>0.57751718259104501</v>
      </c>
      <c r="Z124">
        <v>0.42248281740895399</v>
      </c>
      <c r="AA124">
        <v>5.2870499797448296E-4</v>
      </c>
      <c r="AB124">
        <v>5.2870499797448296E-4</v>
      </c>
      <c r="AC124" t="s">
        <v>5810</v>
      </c>
    </row>
    <row r="125" spans="1:29">
      <c r="A125">
        <v>123</v>
      </c>
      <c r="B125" t="s">
        <v>3355</v>
      </c>
      <c r="C125" t="s">
        <v>2877</v>
      </c>
      <c r="D125" t="s">
        <v>3355</v>
      </c>
      <c r="E125">
        <v>28.581383330000001</v>
      </c>
      <c r="F125">
        <v>140.48068330000001</v>
      </c>
      <c r="G125">
        <v>48.841200000000001</v>
      </c>
      <c r="H125">
        <v>0.84930000000000005</v>
      </c>
      <c r="I125">
        <v>18.7102</v>
      </c>
      <c r="J125">
        <v>0.1396</v>
      </c>
      <c r="K125">
        <v>4.7763999999999998</v>
      </c>
      <c r="L125">
        <v>12.8134</v>
      </c>
      <c r="M125">
        <v>2.4062999999999999</v>
      </c>
      <c r="N125">
        <v>0.35980000000000001</v>
      </c>
      <c r="O125">
        <v>0</v>
      </c>
      <c r="P125">
        <v>0.1719</v>
      </c>
      <c r="Q125">
        <v>3.170785623</v>
      </c>
      <c r="R125">
        <v>0</v>
      </c>
      <c r="S125">
        <v>0</v>
      </c>
      <c r="T125">
        <v>3.1381181119999997E-2</v>
      </c>
      <c r="U125">
        <v>5.8523350000000001</v>
      </c>
      <c r="V125">
        <v>1.1475165519149999</v>
      </c>
      <c r="W125">
        <v>1180.70244</v>
      </c>
      <c r="X125">
        <v>1430</v>
      </c>
      <c r="Y125">
        <v>0.670308954847182</v>
      </c>
      <c r="Z125">
        <v>0.329691045152817</v>
      </c>
      <c r="AA125">
        <v>4.9580654225951204E-4</v>
      </c>
      <c r="AB125">
        <v>4.9580654225951204E-4</v>
      </c>
      <c r="AC125" t="s">
        <v>5810</v>
      </c>
    </row>
    <row r="126" spans="1:29">
      <c r="A126">
        <v>124</v>
      </c>
      <c r="B126" t="s">
        <v>2971</v>
      </c>
      <c r="C126" t="s">
        <v>2969</v>
      </c>
      <c r="D126" t="s">
        <v>2971</v>
      </c>
      <c r="E126">
        <v>54.499459999999999</v>
      </c>
      <c r="F126">
        <v>-164.7201</v>
      </c>
      <c r="G126">
        <v>46.553636009999998</v>
      </c>
      <c r="H126">
        <v>1.3178083270000001</v>
      </c>
      <c r="I126">
        <v>18.263953910000001</v>
      </c>
      <c r="J126">
        <v>0.18777026899999999</v>
      </c>
      <c r="K126">
        <v>5.7945501689999999</v>
      </c>
      <c r="L126">
        <v>11.45315269</v>
      </c>
      <c r="M126">
        <v>2.6870166499999999</v>
      </c>
      <c r="N126">
        <v>0.30898103199999999</v>
      </c>
      <c r="O126">
        <v>0</v>
      </c>
      <c r="P126">
        <v>0.14575099399999999</v>
      </c>
      <c r="Q126">
        <v>3.3351223800000001</v>
      </c>
      <c r="R126">
        <v>0</v>
      </c>
      <c r="S126">
        <v>0</v>
      </c>
      <c r="T126">
        <v>4.2478308909999998E-2</v>
      </c>
      <c r="U126">
        <v>9.0541942965000004</v>
      </c>
      <c r="V126">
        <v>1.77533203746677</v>
      </c>
      <c r="W126">
        <v>1158.122334654</v>
      </c>
      <c r="X126">
        <v>1870</v>
      </c>
      <c r="Y126">
        <v>0.65383392904137205</v>
      </c>
      <c r="Z126">
        <v>0.346166070958627</v>
      </c>
      <c r="AA126">
        <v>7.9636999826450503E-4</v>
      </c>
      <c r="AB126">
        <v>7.9636999826450503E-4</v>
      </c>
      <c r="AC126" t="s">
        <v>5810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Intraplate compilation</vt:lpstr>
      <vt:lpstr>Galapagos_GEOROC</vt:lpstr>
      <vt:lpstr>Hauri_Borgarhraun_2017</vt:lpstr>
      <vt:lpstr>EAR+Mascarene-Reunion_GEOROC</vt:lpstr>
      <vt:lpstr>Comoros</vt:lpstr>
      <vt:lpstr>Bali_Holohraun2014-15_2018</vt:lpstr>
      <vt:lpstr>Hartley_Laki_2014</vt:lpstr>
      <vt:lpstr>Miller_Midfell_2019</vt:lpstr>
      <vt:lpstr>Rasmussen_ARC+rifts_full</vt:lpstr>
      <vt:lpstr>Wong_2023_Ethiopia</vt:lpstr>
      <vt:lpstr>Moore_2015_bubbles</vt:lpstr>
      <vt:lpstr>Moore_2018_kluychev</vt:lpstr>
      <vt:lpstr>HernandezNava_deccan</vt:lpstr>
      <vt:lpstr>Lerner_2021</vt:lpstr>
      <vt:lpstr>XH2O_calculated</vt:lpstr>
      <vt:lpstr>Median_XH2O_&lt;57SiO2</vt:lpstr>
      <vt:lpstr>Median_XH2O_all</vt:lpstr>
      <vt:lpstr>Miller_Midfell_2019!midfell_final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Charlotte Laila Justine Devitre</dc:creator>
  <cp:lastModifiedBy>Charlotte Devitre</cp:lastModifiedBy>
  <dcterms:created xsi:type="dcterms:W3CDTF">2022-07-13T20:38:47Z</dcterms:created>
  <dcterms:modified xsi:type="dcterms:W3CDTF">2024-02-20T18:26:52Z</dcterms:modified>
</cp:coreProperties>
</file>